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drawings/drawing2.xml" ContentType="application/vnd.openxmlformats-officedocument.drawing+xml"/>
  <Override PartName="/xl/ctrlProps/ctrlProp1.xml" ContentType="application/vnd.ms-excel.controlproperties+xml"/>
  <Override PartName="/xl/customProperty3.bin" ContentType="application/vnd.openxmlformats-officedocument.spreadsheetml.customProperty"/>
  <Override PartName="/xl/drawings/drawing3.xml" ContentType="application/vnd.openxmlformats-officedocument.drawing+xml"/>
  <Override PartName="/xl/comments1.xml" ContentType="application/vnd.openxmlformats-officedocument.spreadsheetml.comments+xml"/>
  <Override PartName="/xl/customProperty4.bin" ContentType="application/vnd.openxmlformats-officedocument.spreadsheetml.customProperty"/>
  <Override PartName="/xl/drawings/drawing4.xml" ContentType="application/vnd.openxmlformats-officedocument.drawing+xml"/>
  <Override PartName="/xl/customProperty5.bin" ContentType="application/vnd.openxmlformats-officedocument.spreadsheetml.customProperty"/>
  <Override PartName="/xl/drawings/drawing5.xml" ContentType="application/vnd.openxmlformats-officedocument.drawing+xml"/>
  <Override PartName="/xl/comments2.xml" ContentType="application/vnd.openxmlformats-officedocument.spreadsheetml.comments+xml"/>
  <Override PartName="/xl/customProperty6.bin" ContentType="application/vnd.openxmlformats-officedocument.spreadsheetml.customProperty"/>
  <Override PartName="/xl/drawings/drawing6.xml" ContentType="application/vnd.openxmlformats-officedocument.drawing+xml"/>
  <Override PartName="/xl/customProperty7.bin" ContentType="application/vnd.openxmlformats-officedocument.spreadsheetml.customProperty"/>
  <Override PartName="/xl/drawings/drawing7.xml" ContentType="application/vnd.openxmlformats-officedocument.drawing+xml"/>
  <Override PartName="/xl/customProperty8.bin" ContentType="application/vnd.openxmlformats-officedocument.spreadsheetml.customProperty"/>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ustomProperty9.bin" ContentType="application/vnd.openxmlformats-officedocument.spreadsheetml.customProperty"/>
  <Override PartName="/xl/drawings/drawing9.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ustomProperty10.bin" ContentType="application/vnd.openxmlformats-officedocument.spreadsheetml.customProperty"/>
  <Override PartName="/xl/drawings/drawing10.xml" ContentType="application/vnd.openxmlformats-officedocument.drawing+xml"/>
  <Override PartName="/xl/charts/chart17.xml" ContentType="application/vnd.openxmlformats-officedocument.drawingml.chart+xml"/>
  <Override PartName="/xl/customProperty11.bin" ContentType="application/vnd.openxmlformats-officedocument.spreadsheetml.customProperty"/>
  <Override PartName="/xl/drawings/drawing11.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ustomProperty12.bin" ContentType="application/vnd.openxmlformats-officedocument.spreadsheetml.customProperty"/>
  <Override PartName="/xl/drawings/drawing12.xml" ContentType="application/vnd.openxmlformats-officedocument.drawing+xml"/>
  <Override PartName="/xl/customProperty13.bin" ContentType="application/vnd.openxmlformats-officedocument.spreadsheetml.customProperty"/>
  <Override PartName="/xl/drawings/drawing13.xml" ContentType="application/vnd.openxmlformats-officedocument.drawing+xml"/>
  <Override PartName="/xl/customProperty14.bin" ContentType="application/vnd.openxmlformats-officedocument.spreadsheetml.customProperty"/>
  <Override PartName="/xl/drawings/drawing14.xml" ContentType="application/vnd.openxmlformats-officedocument.drawing+xml"/>
  <Override PartName="/xl/comments3.xml" ContentType="application/vnd.openxmlformats-officedocument.spreadsheetml.comments+xml"/>
  <Override PartName="/xl/threadedComments/threadedComment1.xml" ContentType="application/vnd.ms-excel.threadedcomments+xml"/>
  <Override PartName="/xl/customProperty15.bin" ContentType="application/vnd.openxmlformats-officedocument.spreadsheetml.customProperty"/>
  <Override PartName="/xl/drawings/drawing15.xml" ContentType="application/vnd.openxmlformats-officedocument.drawing+xml"/>
  <Override PartName="/xl/customProperty16.bin" ContentType="application/vnd.openxmlformats-officedocument.spreadsheetml.customProperty"/>
  <Override PartName="/xl/drawings/drawing16.xml" ContentType="application/vnd.openxmlformats-officedocument.drawing+xml"/>
  <Override PartName="/xl/customProperty17.bin" ContentType="application/vnd.openxmlformats-officedocument.spreadsheetml.customProperty"/>
  <Override PartName="/xl/drawings/drawing17.xml" ContentType="application/vnd.openxmlformats-officedocument.drawing+xml"/>
  <Override PartName="/xl/comments4.xml" ContentType="application/vnd.openxmlformats-officedocument.spreadsheetml.comments+xml"/>
  <Override PartName="/xl/customProperty18.bin" ContentType="application/vnd.openxmlformats-officedocument.spreadsheetml.customProperty"/>
  <Override PartName="/xl/drawings/drawing18.xml" ContentType="application/vnd.openxmlformats-officedocument.drawing+xml"/>
  <Override PartName="/xl/customProperty19.bin" ContentType="application/vnd.openxmlformats-officedocument.spreadsheetml.customProperty"/>
  <Override PartName="/xl/drawings/drawing1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MBJ\Documents\"/>
    </mc:Choice>
  </mc:AlternateContent>
  <xr:revisionPtr revIDLastSave="0" documentId="13_ncr:1_{105B76E3-626D-45CB-9ADA-F5AB0CD09D13}" xr6:coauthVersionLast="47" xr6:coauthVersionMax="47" xr10:uidLastSave="{00000000-0000-0000-0000-000000000000}"/>
  <bookViews>
    <workbookView xWindow="-120" yWindow="-120" windowWidth="29040" windowHeight="15840" tabRatio="898" firstSheet="3" activeTab="13" xr2:uid="{00000000-000D-0000-FFFF-FFFF00000000}"/>
  </bookViews>
  <sheets>
    <sheet name="Instrucciones" sheetId="54" r:id="rId1"/>
    <sheet name="Datos generales organización" sheetId="2" r:id="rId2"/>
    <sheet name="Alcance 1" sheetId="23" r:id="rId3"/>
    <sheet name="Alcance 2" sheetId="41" r:id="rId4"/>
    <sheet name="Alcance 3" sheetId="46" r:id="rId5"/>
    <sheet name="Hoja de registros" sheetId="51" r:id="rId6"/>
    <sheet name="Mi área de trabajo" sheetId="52" r:id="rId7"/>
    <sheet name=" Result- RVHdC Declarac" sheetId="45" r:id="rId8"/>
    <sheet name="Result- RVHdC Detalle" sheetId="50" r:id="rId9"/>
    <sheet name="Result- SGMA" sheetId="47" r:id="rId10"/>
    <sheet name="Result- REHdC" sheetId="44" r:id="rId11"/>
    <sheet name="Cálculos" sheetId="55" r:id="rId12"/>
    <sheet name="Cálculos_5" sheetId="12" state="hidden" r:id="rId13"/>
    <sheet name="Datos 1-Factores emisión" sheetId="15" r:id="rId14"/>
    <sheet name="Fuentes de datos" sheetId="43" r:id="rId15"/>
    <sheet name="Actualizaciones" sheetId="56" r:id="rId16"/>
    <sheet name="Datos 3-Factores de convers" sheetId="17" r:id="rId17"/>
    <sheet name="Datos 2-Potenciales calent glob" sheetId="16" r:id="rId18"/>
    <sheet name="Acrónimos" sheetId="53" r:id="rId19"/>
  </sheets>
  <definedNames>
    <definedName name="_xlnm._FilterDatabase" localSheetId="2" hidden="1">'Alcance 1'!$C$35:$F$43</definedName>
    <definedName name="_xlnm._FilterDatabase" localSheetId="4" hidden="1">'Alcance 3'!#REF!</definedName>
    <definedName name="_xlnm._FilterDatabase" localSheetId="11" hidden="1">Cálculos!$A$5:$BZV$229</definedName>
    <definedName name="_xlnm._FilterDatabase" localSheetId="12" hidden="1">Cálculos_5!$A$5:$BZV$197</definedName>
    <definedName name="_xlnm._FilterDatabase" localSheetId="13" hidden="1">'Datos 1-Factores emisión'!$A$358:$TPK$669</definedName>
    <definedName name="Z_07BAB832_B397_4A6E_BE55_C84FDB687349_.wvu.FilterData" localSheetId="11" hidden="1">Cálculos!$B$20:$AL$197</definedName>
    <definedName name="Z_07BAB832_B397_4A6E_BE55_C84FDB687349_.wvu.FilterData" localSheetId="12" hidden="1">Cálculos_5!$B$20:$AL$197</definedName>
    <definedName name="Z_07BAB832_B397_4A6E_BE55_C84FDB687349_.wvu.Rows" localSheetId="11" hidden="1">Cálculos!$181:$216</definedName>
    <definedName name="Z_07BAB832_B397_4A6E_BE55_C84FDB687349_.wvu.Rows" localSheetId="12" hidden="1">Cálculos_5!$181:$216</definedName>
    <definedName name="Z_07BAB832_B397_4A6E_BE55_C84FDB687349_.wvu.Rows" localSheetId="13" hidden="1">'Datos 1-Factores emisión'!#REF!</definedName>
    <definedName name="Z_07BAB832_B397_4A6E_BE55_C84FDB687349_.wvu.Rows" localSheetId="0" hidden="1">Instrucciones!$41:$44</definedName>
  </definedNames>
  <calcPr calcId="191029"/>
  <customWorkbookViews>
    <customWorkbookView name="Iñigo Aizpuru de Llanos - Vista personalizada" guid="{07BAB832-B397-4A6E-BE55-C84FDB687349}" mergeInterval="0" personalView="1" maximized="1" windowWidth="1596" windowHeight="615" tabRatio="896"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7" i="15" l="1"/>
  <c r="K23" i="15"/>
  <c r="K24" i="15" l="1"/>
  <c r="K25" i="15"/>
  <c r="E60" i="15"/>
  <c r="E51" i="15"/>
  <c r="E303" i="15"/>
  <c r="E75" i="15"/>
  <c r="E70" i="15"/>
  <c r="E74" i="15"/>
  <c r="E62" i="15"/>
  <c r="E299" i="15" l="1"/>
  <c r="E297" i="15"/>
  <c r="E298" i="15"/>
  <c r="E184" i="15"/>
  <c r="AN228" i="55" l="1"/>
  <c r="AN227" i="55"/>
  <c r="AN226" i="55"/>
  <c r="AN225" i="55"/>
  <c r="AN224" i="55"/>
  <c r="AN223" i="55"/>
  <c r="C29" i="15"/>
  <c r="C24" i="15"/>
  <c r="C1" i="56" l="1"/>
  <c r="F49" i="17" l="1"/>
  <c r="C1" i="53" l="1"/>
  <c r="C1" i="43"/>
  <c r="C1" i="16"/>
  <c r="C1" i="17"/>
  <c r="C1" i="15"/>
  <c r="C1" i="55"/>
  <c r="C1" i="44"/>
  <c r="C1" i="47"/>
  <c r="C1" i="50"/>
  <c r="C1" i="45"/>
  <c r="C1" i="52"/>
  <c r="C1" i="51"/>
  <c r="C1" i="46"/>
  <c r="C1" i="41"/>
  <c r="C1" i="23" l="1"/>
  <c r="C1" i="2"/>
  <c r="D80" i="23" l="1"/>
  <c r="I46" i="50" l="1"/>
  <c r="H46" i="50"/>
  <c r="G46" i="50"/>
  <c r="F46" i="50"/>
  <c r="E46" i="50"/>
  <c r="D8" i="23" l="1"/>
  <c r="AG144" i="55" l="1"/>
  <c r="AF144" i="55"/>
  <c r="AE144" i="55"/>
  <c r="AK144" i="55" s="1"/>
  <c r="AD144" i="55"/>
  <c r="AC144" i="55"/>
  <c r="AB144" i="55"/>
  <c r="U144" i="55"/>
  <c r="K144" i="55"/>
  <c r="P144" i="55" s="1"/>
  <c r="AG143" i="55"/>
  <c r="AF143" i="55"/>
  <c r="AE143" i="55"/>
  <c r="AK143" i="55" s="1"/>
  <c r="AD143" i="55"/>
  <c r="AC143" i="55"/>
  <c r="AB143" i="55"/>
  <c r="U143" i="55"/>
  <c r="K143" i="55"/>
  <c r="P143" i="55" s="1"/>
  <c r="AK142" i="55"/>
  <c r="AG142" i="55"/>
  <c r="AF142" i="55"/>
  <c r="AE142" i="55"/>
  <c r="AD142" i="55"/>
  <c r="AC142" i="55"/>
  <c r="AB142" i="55"/>
  <c r="U142" i="55"/>
  <c r="K142" i="55"/>
  <c r="P142" i="55" s="1"/>
  <c r="AK141" i="55"/>
  <c r="AG141" i="55"/>
  <c r="AF141" i="55"/>
  <c r="AE141" i="55"/>
  <c r="AD141" i="55"/>
  <c r="AC141" i="55"/>
  <c r="AB141" i="55"/>
  <c r="U141" i="55"/>
  <c r="K141" i="55"/>
  <c r="P141" i="55" s="1"/>
  <c r="AG140" i="55"/>
  <c r="AF140" i="55"/>
  <c r="AE140" i="55"/>
  <c r="AK140" i="55" s="1"/>
  <c r="AD140" i="55"/>
  <c r="AC140" i="55"/>
  <c r="AB140" i="55"/>
  <c r="U140" i="55"/>
  <c r="K140" i="55"/>
  <c r="P140" i="55" s="1"/>
  <c r="AG139" i="55"/>
  <c r="AF139" i="55"/>
  <c r="AE139" i="55"/>
  <c r="AK139" i="55" s="1"/>
  <c r="AD139" i="55"/>
  <c r="AC139" i="55"/>
  <c r="AB139" i="55"/>
  <c r="U139" i="55"/>
  <c r="K139" i="55"/>
  <c r="P139" i="55" s="1"/>
  <c r="AK138" i="55"/>
  <c r="AG138" i="55"/>
  <c r="AF138" i="55"/>
  <c r="AE138" i="55"/>
  <c r="AD138" i="55"/>
  <c r="AC138" i="55"/>
  <c r="AB138" i="55"/>
  <c r="U138" i="55"/>
  <c r="K138" i="55"/>
  <c r="P138" i="55" s="1"/>
  <c r="AG137" i="55"/>
  <c r="AF137" i="55"/>
  <c r="AE137" i="55"/>
  <c r="AK137" i="55" s="1"/>
  <c r="AD137" i="55"/>
  <c r="AC137" i="55"/>
  <c r="AB137" i="55"/>
  <c r="U137" i="55"/>
  <c r="K137" i="55"/>
  <c r="P137" i="55" s="1"/>
  <c r="AG136" i="55"/>
  <c r="AF136" i="55"/>
  <c r="AE136" i="55"/>
  <c r="AK136" i="55" s="1"/>
  <c r="AD136" i="55"/>
  <c r="AC136" i="55"/>
  <c r="AB136" i="55"/>
  <c r="U136" i="55"/>
  <c r="K136" i="55"/>
  <c r="P136" i="55" s="1"/>
  <c r="AG135" i="55"/>
  <c r="AF135" i="55"/>
  <c r="AE135" i="55"/>
  <c r="AK135" i="55" s="1"/>
  <c r="AD135" i="55"/>
  <c r="AC135" i="55"/>
  <c r="AB135" i="55"/>
  <c r="U135" i="55"/>
  <c r="K135" i="55"/>
  <c r="P135" i="55" s="1"/>
  <c r="AK134" i="55"/>
  <c r="AG134" i="55"/>
  <c r="AF134" i="55"/>
  <c r="AE134" i="55"/>
  <c r="AD134" i="55"/>
  <c r="AC134" i="55"/>
  <c r="AB134" i="55"/>
  <c r="U134" i="55"/>
  <c r="K134" i="55"/>
  <c r="P134" i="55" s="1"/>
  <c r="AG133" i="55"/>
  <c r="AF133" i="55"/>
  <c r="AE133" i="55"/>
  <c r="AK133" i="55" s="1"/>
  <c r="AD133" i="55"/>
  <c r="AC133" i="55"/>
  <c r="AB133" i="55"/>
  <c r="U133" i="55"/>
  <c r="K133" i="55"/>
  <c r="P133" i="55" s="1"/>
  <c r="AG132" i="55"/>
  <c r="AF132" i="55"/>
  <c r="AE132" i="55"/>
  <c r="AK132" i="55" s="1"/>
  <c r="AD132" i="55"/>
  <c r="AC132" i="55"/>
  <c r="AB132" i="55"/>
  <c r="U132" i="55"/>
  <c r="K132" i="55"/>
  <c r="P132" i="55" s="1"/>
  <c r="AG131" i="55"/>
  <c r="AF131" i="55"/>
  <c r="AE131" i="55"/>
  <c r="AK131" i="55" s="1"/>
  <c r="AD131" i="55"/>
  <c r="AC131" i="55"/>
  <c r="AB131" i="55"/>
  <c r="U131" i="55"/>
  <c r="K131" i="55"/>
  <c r="P131" i="55" s="1"/>
  <c r="AK130" i="55"/>
  <c r="AG130" i="55"/>
  <c r="AF130" i="55"/>
  <c r="AE130" i="55"/>
  <c r="AD130" i="55"/>
  <c r="AC130" i="55"/>
  <c r="AB130" i="55"/>
  <c r="U130" i="55"/>
  <c r="K130" i="55"/>
  <c r="P130" i="55" s="1"/>
  <c r="AG129" i="55"/>
  <c r="AF129" i="55"/>
  <c r="AE129" i="55"/>
  <c r="AK129" i="55" s="1"/>
  <c r="AD129" i="55"/>
  <c r="AC129" i="55"/>
  <c r="AB129" i="55"/>
  <c r="U129" i="55"/>
  <c r="K129" i="55"/>
  <c r="P129" i="55" s="1"/>
  <c r="AG128" i="55"/>
  <c r="AF128" i="55"/>
  <c r="AE128" i="55"/>
  <c r="AK128" i="55" s="1"/>
  <c r="AD128" i="55"/>
  <c r="AC128" i="55"/>
  <c r="AB128" i="55"/>
  <c r="U128" i="55"/>
  <c r="K128" i="55"/>
  <c r="P128" i="55" s="1"/>
  <c r="AG127" i="55"/>
  <c r="AF127" i="55"/>
  <c r="AE127" i="55"/>
  <c r="AK127" i="55" s="1"/>
  <c r="AD127" i="55"/>
  <c r="AC127" i="55"/>
  <c r="AB127" i="55"/>
  <c r="U127" i="55"/>
  <c r="K127" i="55"/>
  <c r="P127" i="55" s="1"/>
  <c r="AK126" i="55"/>
  <c r="AG126" i="55"/>
  <c r="AF126" i="55"/>
  <c r="AE126" i="55"/>
  <c r="AD126" i="55"/>
  <c r="AC126" i="55"/>
  <c r="AB126" i="55"/>
  <c r="U126" i="55"/>
  <c r="K126" i="55"/>
  <c r="P126" i="55" s="1"/>
  <c r="AG125" i="55"/>
  <c r="AF125" i="55"/>
  <c r="AE125" i="55"/>
  <c r="AK125" i="55" s="1"/>
  <c r="AD125" i="55"/>
  <c r="AC125" i="55"/>
  <c r="AB125" i="55"/>
  <c r="U125" i="55"/>
  <c r="K125" i="55"/>
  <c r="P125" i="55" s="1"/>
  <c r="AG124" i="55"/>
  <c r="AF124" i="55"/>
  <c r="AE124" i="55"/>
  <c r="AK124" i="55" s="1"/>
  <c r="AD124" i="55"/>
  <c r="AC124" i="55"/>
  <c r="AB124" i="55"/>
  <c r="U124" i="55"/>
  <c r="K124" i="55"/>
  <c r="P124" i="55" s="1"/>
  <c r="AG123" i="55"/>
  <c r="AF123" i="55"/>
  <c r="AE123" i="55"/>
  <c r="AK123" i="55" s="1"/>
  <c r="AD123" i="55"/>
  <c r="AC123" i="55"/>
  <c r="AB123" i="55"/>
  <c r="U123" i="55"/>
  <c r="K123" i="55"/>
  <c r="P123" i="55" s="1"/>
  <c r="AK122" i="55"/>
  <c r="AG122" i="55"/>
  <c r="AF122" i="55"/>
  <c r="AE122" i="55"/>
  <c r="AD122" i="55"/>
  <c r="AC122" i="55"/>
  <c r="AB122" i="55"/>
  <c r="U122" i="55"/>
  <c r="K122" i="55"/>
  <c r="P122" i="55" s="1"/>
  <c r="AG121" i="55"/>
  <c r="AF121" i="55"/>
  <c r="AE121" i="55"/>
  <c r="AK121" i="55" s="1"/>
  <c r="AD121" i="55"/>
  <c r="AC121" i="55"/>
  <c r="AB121" i="55"/>
  <c r="U121" i="55"/>
  <c r="K121" i="55"/>
  <c r="P121" i="55" s="1"/>
  <c r="AG120" i="55"/>
  <c r="AF120" i="55"/>
  <c r="AE120" i="55"/>
  <c r="AK120" i="55" s="1"/>
  <c r="AD120" i="55"/>
  <c r="AC120" i="55"/>
  <c r="AB120" i="55"/>
  <c r="U120" i="55"/>
  <c r="K120" i="55"/>
  <c r="P120" i="55" s="1"/>
  <c r="AG119" i="55"/>
  <c r="AF119" i="55"/>
  <c r="AE119" i="55"/>
  <c r="AK119" i="55" s="1"/>
  <c r="AD119" i="55"/>
  <c r="AC119" i="55"/>
  <c r="AB119" i="55"/>
  <c r="U119" i="55"/>
  <c r="K119" i="55"/>
  <c r="P119" i="55" s="1"/>
  <c r="AG118" i="55"/>
  <c r="AF118" i="55"/>
  <c r="AE118" i="55"/>
  <c r="AK118" i="55" s="1"/>
  <c r="AD118" i="55"/>
  <c r="AC118" i="55"/>
  <c r="AB118" i="55"/>
  <c r="U118" i="55"/>
  <c r="K118" i="55"/>
  <c r="P118" i="55" s="1"/>
  <c r="AG117" i="55"/>
  <c r="AF117" i="55"/>
  <c r="AE117" i="55"/>
  <c r="AK117" i="55" s="1"/>
  <c r="AD117" i="55"/>
  <c r="AC117" i="55"/>
  <c r="AB117" i="55"/>
  <c r="U117" i="55"/>
  <c r="K117" i="55"/>
  <c r="P117" i="55" s="1"/>
  <c r="AK116" i="55"/>
  <c r="AG116" i="55"/>
  <c r="AF116" i="55"/>
  <c r="AE116" i="55"/>
  <c r="AD116" i="55"/>
  <c r="AC116" i="55"/>
  <c r="AB116" i="55"/>
  <c r="U116" i="55"/>
  <c r="K116" i="55"/>
  <c r="P116" i="55" s="1"/>
  <c r="AG115" i="55"/>
  <c r="AF115" i="55"/>
  <c r="AE115" i="55"/>
  <c r="AK115" i="55" s="1"/>
  <c r="AD115" i="55"/>
  <c r="AC115" i="55"/>
  <c r="AB115" i="55"/>
  <c r="U115" i="55"/>
  <c r="K115" i="55"/>
  <c r="P115" i="55" s="1"/>
  <c r="AG114" i="55"/>
  <c r="AF114" i="55"/>
  <c r="AE114" i="55"/>
  <c r="AK114" i="55" s="1"/>
  <c r="AD114" i="55"/>
  <c r="AC114" i="55"/>
  <c r="AB114" i="55"/>
  <c r="U114" i="55"/>
  <c r="K114" i="55"/>
  <c r="P114" i="55" s="1"/>
  <c r="AG113" i="55"/>
  <c r="AF113" i="55"/>
  <c r="AE113" i="55"/>
  <c r="AK113" i="55" s="1"/>
  <c r="AD113" i="55"/>
  <c r="AC113" i="55"/>
  <c r="AB113" i="55"/>
  <c r="U113" i="55"/>
  <c r="K113" i="55"/>
  <c r="P113" i="55" s="1"/>
  <c r="AG112" i="55"/>
  <c r="AF112" i="55"/>
  <c r="AE112" i="55"/>
  <c r="AK112" i="55" s="1"/>
  <c r="AD112" i="55"/>
  <c r="AC112" i="55"/>
  <c r="AB112" i="55"/>
  <c r="U112" i="55"/>
  <c r="K112" i="55"/>
  <c r="P112" i="55" s="1"/>
  <c r="AG111" i="55"/>
  <c r="AF111" i="55"/>
  <c r="AE111" i="55"/>
  <c r="AK111" i="55" s="1"/>
  <c r="AD111" i="55"/>
  <c r="AC111" i="55"/>
  <c r="AB111" i="55"/>
  <c r="U111" i="55"/>
  <c r="K111" i="55"/>
  <c r="P111" i="55" s="1"/>
  <c r="AG110" i="55"/>
  <c r="AF110" i="55"/>
  <c r="AE110" i="55"/>
  <c r="AK110" i="55" s="1"/>
  <c r="AD110" i="55"/>
  <c r="AC110" i="55"/>
  <c r="AB110" i="55"/>
  <c r="U110" i="55"/>
  <c r="K110" i="55"/>
  <c r="P110" i="55" s="1"/>
  <c r="AG109" i="55"/>
  <c r="AF109" i="55"/>
  <c r="AE109" i="55"/>
  <c r="AK109" i="55" s="1"/>
  <c r="AD109" i="55"/>
  <c r="AC109" i="55"/>
  <c r="AB109" i="55"/>
  <c r="U109" i="55"/>
  <c r="K109" i="55"/>
  <c r="P109" i="55" s="1"/>
  <c r="AG108" i="55"/>
  <c r="AF108" i="55"/>
  <c r="AE108" i="55"/>
  <c r="AK108" i="55" s="1"/>
  <c r="AD108" i="55"/>
  <c r="AC108" i="55"/>
  <c r="AB108" i="55"/>
  <c r="U108" i="55"/>
  <c r="K108" i="55"/>
  <c r="P108" i="55" s="1"/>
  <c r="AG107" i="55"/>
  <c r="AF107" i="55"/>
  <c r="AE107" i="55"/>
  <c r="AK107" i="55" s="1"/>
  <c r="AD107" i="55"/>
  <c r="AC107" i="55"/>
  <c r="AB107" i="55"/>
  <c r="U107" i="55"/>
  <c r="K107" i="55"/>
  <c r="P107" i="55" s="1"/>
  <c r="AG106" i="55"/>
  <c r="AF106" i="55"/>
  <c r="AE106" i="55"/>
  <c r="AK106" i="55" s="1"/>
  <c r="AD106" i="55"/>
  <c r="AC106" i="55"/>
  <c r="AB106" i="55"/>
  <c r="U106" i="55"/>
  <c r="K106" i="55"/>
  <c r="P106" i="55" s="1"/>
  <c r="AG105" i="55"/>
  <c r="AF105" i="55"/>
  <c r="AE105" i="55"/>
  <c r="AK105" i="55" s="1"/>
  <c r="AD105" i="55"/>
  <c r="AC105" i="55"/>
  <c r="AB105" i="55"/>
  <c r="U105" i="55"/>
  <c r="K105" i="55"/>
  <c r="P105" i="55" s="1"/>
  <c r="AG104" i="55"/>
  <c r="AF104" i="55"/>
  <c r="AE104" i="55"/>
  <c r="AK104" i="55" s="1"/>
  <c r="AD104" i="55"/>
  <c r="AC104" i="55"/>
  <c r="AB104" i="55"/>
  <c r="U104" i="55"/>
  <c r="K104" i="55"/>
  <c r="P104" i="55" s="1"/>
  <c r="AG103" i="55"/>
  <c r="AF103" i="55"/>
  <c r="AE103" i="55"/>
  <c r="AK103" i="55" s="1"/>
  <c r="AD103" i="55"/>
  <c r="AC103" i="55"/>
  <c r="AB103" i="55"/>
  <c r="U103" i="55"/>
  <c r="K103" i="55"/>
  <c r="P103" i="55" s="1"/>
  <c r="AG102" i="55"/>
  <c r="AF102" i="55"/>
  <c r="AE102" i="55"/>
  <c r="AK102" i="55" s="1"/>
  <c r="AD102" i="55"/>
  <c r="AC102" i="55"/>
  <c r="AB102" i="55"/>
  <c r="U102" i="55"/>
  <c r="K102" i="55"/>
  <c r="P102" i="55" s="1"/>
  <c r="AG101" i="55"/>
  <c r="AF101" i="55"/>
  <c r="AE101" i="55"/>
  <c r="AK101" i="55" s="1"/>
  <c r="AD101" i="55"/>
  <c r="AC101" i="55"/>
  <c r="AB101" i="55"/>
  <c r="U101" i="55"/>
  <c r="K101" i="55"/>
  <c r="P101" i="55" s="1"/>
  <c r="AG100" i="55"/>
  <c r="AF100" i="55"/>
  <c r="AE100" i="55"/>
  <c r="AK100" i="55" s="1"/>
  <c r="AD100" i="55"/>
  <c r="AC100" i="55"/>
  <c r="AB100" i="55"/>
  <c r="U100" i="55"/>
  <c r="K100" i="55"/>
  <c r="P100" i="55" s="1"/>
  <c r="AG99" i="55"/>
  <c r="AF99" i="55"/>
  <c r="AE99" i="55"/>
  <c r="AK99" i="55" s="1"/>
  <c r="AD99" i="55"/>
  <c r="AC99" i="55"/>
  <c r="AB99" i="55"/>
  <c r="U99" i="55"/>
  <c r="K99" i="55"/>
  <c r="P99" i="55" s="1"/>
  <c r="AG98" i="55"/>
  <c r="AF98" i="55"/>
  <c r="AE98" i="55"/>
  <c r="AK98" i="55" s="1"/>
  <c r="AD98" i="55"/>
  <c r="AC98" i="55"/>
  <c r="AB98" i="55"/>
  <c r="U98" i="55"/>
  <c r="K98" i="55"/>
  <c r="P98" i="55" s="1"/>
  <c r="AK97" i="55"/>
  <c r="AG97" i="55"/>
  <c r="AF97" i="55"/>
  <c r="AE97" i="55"/>
  <c r="AD97" i="55"/>
  <c r="AC97" i="55"/>
  <c r="AB97" i="55"/>
  <c r="U97" i="55"/>
  <c r="K97" i="55"/>
  <c r="P97" i="55" s="1"/>
  <c r="AG96" i="55"/>
  <c r="AF96" i="55"/>
  <c r="AE96" i="55"/>
  <c r="AK96" i="55" s="1"/>
  <c r="AD96" i="55"/>
  <c r="AC96" i="55"/>
  <c r="AB96" i="55"/>
  <c r="U96" i="55"/>
  <c r="K96" i="55"/>
  <c r="P96" i="55" s="1"/>
  <c r="AG95" i="55"/>
  <c r="AF95" i="55"/>
  <c r="AE95" i="55"/>
  <c r="AK95" i="55" s="1"/>
  <c r="AD95" i="55"/>
  <c r="AC95" i="55"/>
  <c r="AB95" i="55"/>
  <c r="U95" i="55"/>
  <c r="K95" i="55"/>
  <c r="P95" i="55" s="1"/>
  <c r="AG94" i="55"/>
  <c r="AF94" i="55"/>
  <c r="AE94" i="55"/>
  <c r="AK94" i="55" s="1"/>
  <c r="AD94" i="55"/>
  <c r="AC94" i="55"/>
  <c r="AB94" i="55"/>
  <c r="U94" i="55"/>
  <c r="K94" i="55"/>
  <c r="P94" i="55" s="1"/>
  <c r="AK93" i="55"/>
  <c r="AG93" i="55"/>
  <c r="AF93" i="55"/>
  <c r="AE93" i="55"/>
  <c r="AD93" i="55"/>
  <c r="AC93" i="55"/>
  <c r="AB93" i="55"/>
  <c r="U93" i="55"/>
  <c r="K93" i="55"/>
  <c r="P93" i="55" s="1"/>
  <c r="AG92" i="55"/>
  <c r="AF92" i="55"/>
  <c r="AE92" i="55"/>
  <c r="AK92" i="55" s="1"/>
  <c r="AD92" i="55"/>
  <c r="AC92" i="55"/>
  <c r="AB92" i="55"/>
  <c r="U92" i="55"/>
  <c r="K92" i="55"/>
  <c r="P92" i="55" s="1"/>
  <c r="AG91" i="55"/>
  <c r="AF91" i="55"/>
  <c r="AE91" i="55"/>
  <c r="AK91" i="55" s="1"/>
  <c r="AD91" i="55"/>
  <c r="AC91" i="55"/>
  <c r="AB91" i="55"/>
  <c r="U91" i="55"/>
  <c r="K91" i="55"/>
  <c r="P91" i="55" s="1"/>
  <c r="AG90" i="55"/>
  <c r="AF90" i="55"/>
  <c r="AE90" i="55"/>
  <c r="AK90" i="55" s="1"/>
  <c r="AD90" i="55"/>
  <c r="AC90" i="55"/>
  <c r="AB90" i="55"/>
  <c r="U90" i="55"/>
  <c r="K90" i="55"/>
  <c r="P90" i="55" s="1"/>
  <c r="AK89" i="55"/>
  <c r="AG89" i="55"/>
  <c r="AF89" i="55"/>
  <c r="AE89" i="55"/>
  <c r="AD89" i="55"/>
  <c r="AC89" i="55"/>
  <c r="AB89" i="55"/>
  <c r="U89" i="55"/>
  <c r="K89" i="55"/>
  <c r="P89" i="55" s="1"/>
  <c r="AG88" i="55"/>
  <c r="AF88" i="55"/>
  <c r="AE88" i="55"/>
  <c r="AK88" i="55" s="1"/>
  <c r="AD88" i="55"/>
  <c r="AC88" i="55"/>
  <c r="AB88" i="55"/>
  <c r="U88" i="55"/>
  <c r="K88" i="55"/>
  <c r="P88" i="55" s="1"/>
  <c r="AG87" i="55"/>
  <c r="AF87" i="55"/>
  <c r="AE87" i="55"/>
  <c r="AK87" i="55" s="1"/>
  <c r="AD87" i="55"/>
  <c r="AC87" i="55"/>
  <c r="AB87" i="55"/>
  <c r="U87" i="55"/>
  <c r="K87" i="55"/>
  <c r="P87" i="55" s="1"/>
  <c r="AG86" i="55"/>
  <c r="AF86" i="55"/>
  <c r="AE86" i="55"/>
  <c r="AK86" i="55" s="1"/>
  <c r="AD86" i="55"/>
  <c r="AC86" i="55"/>
  <c r="AB86" i="55"/>
  <c r="U86" i="55"/>
  <c r="K86" i="55"/>
  <c r="P86" i="55" s="1"/>
  <c r="AK85" i="55"/>
  <c r="AG85" i="55"/>
  <c r="AF85" i="55"/>
  <c r="AE85" i="55"/>
  <c r="AD85" i="55"/>
  <c r="AC85" i="55"/>
  <c r="AB85" i="55"/>
  <c r="U85" i="55"/>
  <c r="K85" i="55"/>
  <c r="P85" i="55" s="1"/>
  <c r="AG84" i="55"/>
  <c r="AF84" i="55"/>
  <c r="AE84" i="55"/>
  <c r="AK84" i="55" s="1"/>
  <c r="AD84" i="55"/>
  <c r="AC84" i="55"/>
  <c r="AB84" i="55"/>
  <c r="U84" i="55"/>
  <c r="K84" i="55"/>
  <c r="P84" i="55" s="1"/>
  <c r="AG83" i="55"/>
  <c r="AF83" i="55"/>
  <c r="AE83" i="55"/>
  <c r="AK83" i="55" s="1"/>
  <c r="AD83" i="55"/>
  <c r="AC83" i="55"/>
  <c r="AB83" i="55"/>
  <c r="U83" i="55"/>
  <c r="K83" i="55"/>
  <c r="P83" i="55" s="1"/>
  <c r="AG82" i="55"/>
  <c r="AF82" i="55"/>
  <c r="AE82" i="55"/>
  <c r="AK82" i="55" s="1"/>
  <c r="AD82" i="55"/>
  <c r="AC82" i="55"/>
  <c r="AB82" i="55"/>
  <c r="U82" i="55"/>
  <c r="K82" i="55"/>
  <c r="P82" i="55" s="1"/>
  <c r="AK81" i="55"/>
  <c r="AG81" i="55"/>
  <c r="AF81" i="55"/>
  <c r="AE81" i="55"/>
  <c r="AD81" i="55"/>
  <c r="AC81" i="55"/>
  <c r="AB81" i="55"/>
  <c r="U81" i="55"/>
  <c r="K81" i="55"/>
  <c r="P81" i="55" s="1"/>
  <c r="AG80" i="55"/>
  <c r="AF80" i="55"/>
  <c r="AE80" i="55"/>
  <c r="AK80" i="55" s="1"/>
  <c r="AD80" i="55"/>
  <c r="AC80" i="55"/>
  <c r="AB80" i="55"/>
  <c r="U80" i="55"/>
  <c r="K80" i="55"/>
  <c r="P80" i="55" s="1"/>
  <c r="AG79" i="55"/>
  <c r="AF79" i="55"/>
  <c r="AE79" i="55"/>
  <c r="AK79" i="55" s="1"/>
  <c r="AD79" i="55"/>
  <c r="AC79" i="55"/>
  <c r="AB79" i="55"/>
  <c r="U79" i="55"/>
  <c r="K79" i="55"/>
  <c r="P79" i="55" s="1"/>
  <c r="AG78" i="55"/>
  <c r="AF78" i="55"/>
  <c r="AE78" i="55"/>
  <c r="AK78" i="55" s="1"/>
  <c r="AD78" i="55"/>
  <c r="AC78" i="55"/>
  <c r="AB78" i="55"/>
  <c r="U78" i="55"/>
  <c r="K78" i="55"/>
  <c r="P78" i="55" s="1"/>
  <c r="AK77" i="55"/>
  <c r="AG77" i="55"/>
  <c r="AF77" i="55"/>
  <c r="AE77" i="55"/>
  <c r="AD77" i="55"/>
  <c r="AC77" i="55"/>
  <c r="AB77" i="55"/>
  <c r="U77" i="55"/>
  <c r="K77" i="55"/>
  <c r="P77" i="55" s="1"/>
  <c r="AG76" i="55"/>
  <c r="AF76" i="55"/>
  <c r="AE76" i="55"/>
  <c r="AK76" i="55" s="1"/>
  <c r="AD76" i="55"/>
  <c r="AC76" i="55"/>
  <c r="AB76" i="55"/>
  <c r="U76" i="55"/>
  <c r="K76" i="55"/>
  <c r="P76" i="55" s="1"/>
  <c r="AG75" i="55"/>
  <c r="AF75" i="55"/>
  <c r="AE75" i="55"/>
  <c r="AK75" i="55" s="1"/>
  <c r="AD75" i="55"/>
  <c r="AC75" i="55"/>
  <c r="AB75" i="55"/>
  <c r="U75" i="55"/>
  <c r="K75" i="55"/>
  <c r="P75" i="55" s="1"/>
  <c r="AK74" i="55"/>
  <c r="AG74" i="55"/>
  <c r="AF74" i="55"/>
  <c r="AE74" i="55"/>
  <c r="AD74" i="55"/>
  <c r="AC74" i="55"/>
  <c r="AB74" i="55"/>
  <c r="U74" i="55"/>
  <c r="K74" i="55"/>
  <c r="P74" i="55" s="1"/>
  <c r="AG73" i="55"/>
  <c r="AF73" i="55"/>
  <c r="AE73" i="55"/>
  <c r="AK73" i="55" s="1"/>
  <c r="AD73" i="55"/>
  <c r="AC73" i="55"/>
  <c r="AB73" i="55"/>
  <c r="U73" i="55"/>
  <c r="K73" i="55"/>
  <c r="P73" i="55" s="1"/>
  <c r="AG72" i="55"/>
  <c r="AF72" i="55"/>
  <c r="AE72" i="55"/>
  <c r="AK72" i="55" s="1"/>
  <c r="AD72" i="55"/>
  <c r="AC72" i="55"/>
  <c r="AB72" i="55"/>
  <c r="U72" i="55"/>
  <c r="K72" i="55"/>
  <c r="P72" i="55" s="1"/>
  <c r="AK71" i="55"/>
  <c r="AG71" i="55"/>
  <c r="AF71" i="55"/>
  <c r="AE71" i="55"/>
  <c r="AD71" i="55"/>
  <c r="AC71" i="55"/>
  <c r="AB71" i="55"/>
  <c r="U71" i="55"/>
  <c r="K71" i="55"/>
  <c r="P71" i="55" s="1"/>
  <c r="AG70" i="55"/>
  <c r="AF70" i="55"/>
  <c r="AE70" i="55"/>
  <c r="AK70" i="55" s="1"/>
  <c r="AD70" i="55"/>
  <c r="AC70" i="55"/>
  <c r="AB70" i="55"/>
  <c r="U70" i="55"/>
  <c r="K70" i="55"/>
  <c r="P70" i="55" s="1"/>
  <c r="AG69" i="55"/>
  <c r="AF69" i="55"/>
  <c r="AE69" i="55"/>
  <c r="AK69" i="55" s="1"/>
  <c r="AD69" i="55"/>
  <c r="AC69" i="55"/>
  <c r="AB69" i="55"/>
  <c r="U69" i="55"/>
  <c r="K69" i="55"/>
  <c r="P69" i="55" s="1"/>
  <c r="AG68" i="55"/>
  <c r="AF68" i="55"/>
  <c r="AE68" i="55"/>
  <c r="AK68" i="55" s="1"/>
  <c r="AD68" i="55"/>
  <c r="AC68" i="55"/>
  <c r="AB68" i="55"/>
  <c r="U68" i="55"/>
  <c r="K68" i="55"/>
  <c r="P68" i="55" s="1"/>
  <c r="AK67" i="55"/>
  <c r="AG67" i="55"/>
  <c r="AF67" i="55"/>
  <c r="AE67" i="55"/>
  <c r="AD67" i="55"/>
  <c r="AC67" i="55"/>
  <c r="AB67" i="55"/>
  <c r="U67" i="55"/>
  <c r="K67" i="55"/>
  <c r="P67" i="55" s="1"/>
  <c r="AG66" i="55"/>
  <c r="AF66" i="55"/>
  <c r="AE66" i="55"/>
  <c r="AK66" i="55" s="1"/>
  <c r="AD66" i="55"/>
  <c r="AC66" i="55"/>
  <c r="AB66" i="55"/>
  <c r="U66" i="55"/>
  <c r="K66" i="55"/>
  <c r="P66" i="55" s="1"/>
  <c r="AG65" i="55"/>
  <c r="AF65" i="55"/>
  <c r="AE65" i="55"/>
  <c r="AK65" i="55" s="1"/>
  <c r="AD65" i="55"/>
  <c r="AC65" i="55"/>
  <c r="AB65" i="55"/>
  <c r="U65" i="55"/>
  <c r="K65" i="55"/>
  <c r="P65" i="55" s="1"/>
  <c r="AG64" i="55"/>
  <c r="AF64" i="55"/>
  <c r="AE64" i="55"/>
  <c r="AK64" i="55" s="1"/>
  <c r="AD64" i="55"/>
  <c r="AC64" i="55"/>
  <c r="AB64" i="55"/>
  <c r="U64" i="55"/>
  <c r="K64" i="55"/>
  <c r="P64" i="55" s="1"/>
  <c r="AK63" i="55"/>
  <c r="AG63" i="55"/>
  <c r="AF63" i="55"/>
  <c r="AE63" i="55"/>
  <c r="AD63" i="55"/>
  <c r="AC63" i="55"/>
  <c r="AB63" i="55"/>
  <c r="U63" i="55"/>
  <c r="K63" i="55"/>
  <c r="P63" i="55" s="1"/>
  <c r="AG62" i="55"/>
  <c r="AF62" i="55"/>
  <c r="AE62" i="55"/>
  <c r="AK62" i="55" s="1"/>
  <c r="AD62" i="55"/>
  <c r="AC62" i="55"/>
  <c r="AB62" i="55"/>
  <c r="U62" i="55"/>
  <c r="K62" i="55"/>
  <c r="P62" i="55" s="1"/>
  <c r="AG61" i="55"/>
  <c r="AF61" i="55"/>
  <c r="AE61" i="55"/>
  <c r="AK61" i="55" s="1"/>
  <c r="AD61" i="55"/>
  <c r="AC61" i="55"/>
  <c r="AB61" i="55"/>
  <c r="U61" i="55"/>
  <c r="K61" i="55"/>
  <c r="P61" i="55" s="1"/>
  <c r="J61" i="55"/>
  <c r="O61" i="55" s="1"/>
  <c r="D153" i="23"/>
  <c r="J134" i="55" s="1"/>
  <c r="O134" i="55" s="1"/>
  <c r="D84" i="23"/>
  <c r="J65" i="55" s="1"/>
  <c r="O65" i="55" s="1"/>
  <c r="U71" i="12"/>
  <c r="U69" i="12"/>
  <c r="U68" i="12"/>
  <c r="U67" i="12"/>
  <c r="U66" i="12"/>
  <c r="U65" i="12"/>
  <c r="U64" i="12"/>
  <c r="U63" i="12"/>
  <c r="U62" i="12"/>
  <c r="U61" i="12"/>
  <c r="K94" i="12"/>
  <c r="P94" i="12" s="1"/>
  <c r="U94" i="12"/>
  <c r="AB94" i="12"/>
  <c r="AC94" i="12"/>
  <c r="AD94" i="12"/>
  <c r="AE94" i="12"/>
  <c r="AF94" i="12"/>
  <c r="AG94" i="12"/>
  <c r="AK94" i="12"/>
  <c r="K95" i="12"/>
  <c r="P95" i="12" s="1"/>
  <c r="U95" i="12"/>
  <c r="AB95" i="12"/>
  <c r="AC95" i="12"/>
  <c r="AD95" i="12"/>
  <c r="AE95" i="12"/>
  <c r="AK95" i="12" s="1"/>
  <c r="AF95" i="12"/>
  <c r="AG95" i="12"/>
  <c r="K96" i="12"/>
  <c r="P96" i="12" s="1"/>
  <c r="U96" i="12"/>
  <c r="AB96" i="12"/>
  <c r="AC96" i="12"/>
  <c r="AD96" i="12"/>
  <c r="AE96" i="12"/>
  <c r="AK96" i="12" s="1"/>
  <c r="AF96" i="12"/>
  <c r="AG96" i="12"/>
  <c r="K97" i="12"/>
  <c r="P97" i="12" s="1"/>
  <c r="U97" i="12"/>
  <c r="AB97" i="12"/>
  <c r="AC97" i="12"/>
  <c r="AD97" i="12"/>
  <c r="AE97" i="12"/>
  <c r="AK97" i="12" s="1"/>
  <c r="AF97" i="12"/>
  <c r="AG97" i="12"/>
  <c r="K98" i="12"/>
  <c r="P98" i="12" s="1"/>
  <c r="U98" i="12"/>
  <c r="AB98" i="12"/>
  <c r="AC98" i="12"/>
  <c r="AD98" i="12"/>
  <c r="AE98" i="12"/>
  <c r="AF98" i="12"/>
  <c r="AG98" i="12"/>
  <c r="AK98" i="12"/>
  <c r="K99" i="12"/>
  <c r="P99" i="12" s="1"/>
  <c r="U99" i="12"/>
  <c r="AB99" i="12"/>
  <c r="AC99" i="12"/>
  <c r="AD99" i="12"/>
  <c r="AE99" i="12"/>
  <c r="AK99" i="12" s="1"/>
  <c r="AF99" i="12"/>
  <c r="AG99" i="12"/>
  <c r="K100" i="12"/>
  <c r="P100" i="12" s="1"/>
  <c r="U100" i="12"/>
  <c r="AB100" i="12"/>
  <c r="AC100" i="12"/>
  <c r="AD100" i="12"/>
  <c r="AE100" i="12"/>
  <c r="AK100" i="12" s="1"/>
  <c r="AF100" i="12"/>
  <c r="AG100" i="12"/>
  <c r="K101" i="12"/>
  <c r="P101" i="12" s="1"/>
  <c r="U101" i="12"/>
  <c r="AB101" i="12"/>
  <c r="AC101" i="12"/>
  <c r="AD101" i="12"/>
  <c r="AE101" i="12"/>
  <c r="AK101" i="12" s="1"/>
  <c r="AF101" i="12"/>
  <c r="AG101" i="12"/>
  <c r="K102" i="12"/>
  <c r="P102" i="12" s="1"/>
  <c r="U102" i="12"/>
  <c r="AB102" i="12"/>
  <c r="AC102" i="12"/>
  <c r="AD102" i="12"/>
  <c r="AE102" i="12"/>
  <c r="AF102" i="12"/>
  <c r="AG102" i="12"/>
  <c r="AK102" i="12"/>
  <c r="K103" i="12"/>
  <c r="P103" i="12" s="1"/>
  <c r="U103" i="12"/>
  <c r="AB103" i="12"/>
  <c r="AC103" i="12"/>
  <c r="AD103" i="12"/>
  <c r="AE103" i="12"/>
  <c r="AK103" i="12" s="1"/>
  <c r="AF103" i="12"/>
  <c r="AG103" i="12"/>
  <c r="K104" i="12"/>
  <c r="P104" i="12" s="1"/>
  <c r="U104" i="12"/>
  <c r="AB104" i="12"/>
  <c r="AC104" i="12"/>
  <c r="AD104" i="12"/>
  <c r="AE104" i="12"/>
  <c r="AK104" i="12" s="1"/>
  <c r="AF104" i="12"/>
  <c r="AG104" i="12"/>
  <c r="K105" i="12"/>
  <c r="P105" i="12" s="1"/>
  <c r="U105" i="12"/>
  <c r="AB105" i="12"/>
  <c r="AC105" i="12"/>
  <c r="AD105" i="12"/>
  <c r="AE105" i="12"/>
  <c r="AK105" i="12" s="1"/>
  <c r="AF105" i="12"/>
  <c r="AG105" i="12"/>
  <c r="K106" i="12"/>
  <c r="P106" i="12" s="1"/>
  <c r="U106" i="12"/>
  <c r="AB106" i="12"/>
  <c r="AC106" i="12"/>
  <c r="AD106" i="12"/>
  <c r="AE106" i="12"/>
  <c r="AF106" i="12"/>
  <c r="AG106" i="12"/>
  <c r="AK106" i="12"/>
  <c r="K107" i="12"/>
  <c r="P107" i="12" s="1"/>
  <c r="U107" i="12"/>
  <c r="AB107" i="12"/>
  <c r="AC107" i="12"/>
  <c r="AD107" i="12"/>
  <c r="AE107" i="12"/>
  <c r="AK107" i="12" s="1"/>
  <c r="AF107" i="12"/>
  <c r="AG107" i="12"/>
  <c r="K108" i="12"/>
  <c r="P108" i="12" s="1"/>
  <c r="U108" i="12"/>
  <c r="AB108" i="12"/>
  <c r="AC108" i="12"/>
  <c r="AD108" i="12"/>
  <c r="AE108" i="12"/>
  <c r="AK108" i="12" s="1"/>
  <c r="AF108" i="12"/>
  <c r="AG108" i="12"/>
  <c r="K109" i="12"/>
  <c r="P109" i="12" s="1"/>
  <c r="U109" i="12"/>
  <c r="AB109" i="12"/>
  <c r="AC109" i="12"/>
  <c r="AD109" i="12"/>
  <c r="AE109" i="12"/>
  <c r="AK109" i="12" s="1"/>
  <c r="AF109" i="12"/>
  <c r="AG109" i="12"/>
  <c r="K110" i="12"/>
  <c r="P110" i="12" s="1"/>
  <c r="U110" i="12"/>
  <c r="AB110" i="12"/>
  <c r="AC110" i="12"/>
  <c r="AD110" i="12"/>
  <c r="AE110" i="12"/>
  <c r="AF110" i="12"/>
  <c r="AG110" i="12"/>
  <c r="AK110" i="12"/>
  <c r="K111" i="12"/>
  <c r="P111" i="12" s="1"/>
  <c r="U111" i="12"/>
  <c r="AB111" i="12"/>
  <c r="AC111" i="12"/>
  <c r="AD111" i="12"/>
  <c r="AE111" i="12"/>
  <c r="AK111" i="12" s="1"/>
  <c r="AF111" i="12"/>
  <c r="AG111" i="12"/>
  <c r="K112" i="12"/>
  <c r="P112" i="12" s="1"/>
  <c r="U112" i="12"/>
  <c r="AB112" i="12"/>
  <c r="AC112" i="12"/>
  <c r="AD112" i="12"/>
  <c r="AE112" i="12"/>
  <c r="AK112" i="12" s="1"/>
  <c r="AF112" i="12"/>
  <c r="AG112" i="12"/>
  <c r="K113" i="12"/>
  <c r="P113" i="12" s="1"/>
  <c r="U113" i="12"/>
  <c r="AB113" i="12"/>
  <c r="AC113" i="12"/>
  <c r="AD113" i="12"/>
  <c r="AE113" i="12"/>
  <c r="AK113" i="12" s="1"/>
  <c r="AF113" i="12"/>
  <c r="AG113" i="12"/>
  <c r="K114" i="12"/>
  <c r="P114" i="12" s="1"/>
  <c r="U114" i="12"/>
  <c r="AB114" i="12"/>
  <c r="AC114" i="12"/>
  <c r="AD114" i="12"/>
  <c r="AE114" i="12"/>
  <c r="AF114" i="12"/>
  <c r="AG114" i="12"/>
  <c r="AK114" i="12"/>
  <c r="K115" i="12"/>
  <c r="P115" i="12" s="1"/>
  <c r="U115" i="12"/>
  <c r="AB115" i="12"/>
  <c r="AC115" i="12"/>
  <c r="AD115" i="12"/>
  <c r="AE115" i="12"/>
  <c r="AK115" i="12" s="1"/>
  <c r="AF115" i="12"/>
  <c r="AG115" i="12"/>
  <c r="K116" i="12"/>
  <c r="P116" i="12" s="1"/>
  <c r="U116" i="12"/>
  <c r="AB116" i="12"/>
  <c r="AC116" i="12"/>
  <c r="AD116" i="12"/>
  <c r="AE116" i="12"/>
  <c r="AF116" i="12"/>
  <c r="AG116" i="12"/>
  <c r="AK116" i="12"/>
  <c r="K117" i="12"/>
  <c r="P117" i="12" s="1"/>
  <c r="U117" i="12"/>
  <c r="AB117" i="12"/>
  <c r="AC117" i="12"/>
  <c r="AD117" i="12"/>
  <c r="AE117" i="12"/>
  <c r="AK117" i="12" s="1"/>
  <c r="AF117" i="12"/>
  <c r="AG117" i="12"/>
  <c r="K118" i="12"/>
  <c r="P118" i="12" s="1"/>
  <c r="U118" i="12"/>
  <c r="AB118" i="12"/>
  <c r="AC118" i="12"/>
  <c r="AD118" i="12"/>
  <c r="AE118" i="12"/>
  <c r="AK118" i="12" s="1"/>
  <c r="AF118" i="12"/>
  <c r="AG118" i="12"/>
  <c r="K119" i="12"/>
  <c r="P119" i="12" s="1"/>
  <c r="U119" i="12"/>
  <c r="AB119" i="12"/>
  <c r="AC119" i="12"/>
  <c r="AD119" i="12"/>
  <c r="AE119" i="12"/>
  <c r="AK119" i="12" s="1"/>
  <c r="AF119" i="12"/>
  <c r="AG119" i="12"/>
  <c r="K120" i="12"/>
  <c r="P120" i="12" s="1"/>
  <c r="U120" i="12"/>
  <c r="AB120" i="12"/>
  <c r="AC120" i="12"/>
  <c r="AD120" i="12"/>
  <c r="AE120" i="12"/>
  <c r="AF120" i="12"/>
  <c r="AG120" i="12"/>
  <c r="AK120" i="12"/>
  <c r="K121" i="12"/>
  <c r="P121" i="12" s="1"/>
  <c r="U121" i="12"/>
  <c r="AB121" i="12"/>
  <c r="AC121" i="12"/>
  <c r="AD121" i="12"/>
  <c r="AE121" i="12"/>
  <c r="AF121" i="12"/>
  <c r="AG121" i="12"/>
  <c r="AK121" i="12"/>
  <c r="K122" i="12"/>
  <c r="P122" i="12" s="1"/>
  <c r="U122" i="12"/>
  <c r="AB122" i="12"/>
  <c r="AC122" i="12"/>
  <c r="AD122" i="12"/>
  <c r="AE122" i="12"/>
  <c r="AK122" i="12" s="1"/>
  <c r="AF122" i="12"/>
  <c r="AG122" i="12"/>
  <c r="K123" i="12"/>
  <c r="P123" i="12" s="1"/>
  <c r="U123" i="12"/>
  <c r="AB123" i="12"/>
  <c r="AC123" i="12"/>
  <c r="AD123" i="12"/>
  <c r="AE123" i="12"/>
  <c r="AK123" i="12" s="1"/>
  <c r="AF123" i="12"/>
  <c r="AG123" i="12"/>
  <c r="K124" i="12"/>
  <c r="P124" i="12" s="1"/>
  <c r="U124" i="12"/>
  <c r="AB124" i="12"/>
  <c r="AC124" i="12"/>
  <c r="AD124" i="12"/>
  <c r="AE124" i="12"/>
  <c r="AF124" i="12"/>
  <c r="AG124" i="12"/>
  <c r="AK124" i="12"/>
  <c r="K125" i="12"/>
  <c r="P125" i="12" s="1"/>
  <c r="U125" i="12"/>
  <c r="AB125" i="12"/>
  <c r="AC125" i="12"/>
  <c r="AD125" i="12"/>
  <c r="AE125" i="12"/>
  <c r="AF125" i="12"/>
  <c r="AG125" i="12"/>
  <c r="AK125" i="12"/>
  <c r="K126" i="12"/>
  <c r="P126" i="12" s="1"/>
  <c r="U126" i="12"/>
  <c r="AB126" i="12"/>
  <c r="AC126" i="12"/>
  <c r="AD126" i="12"/>
  <c r="AE126" i="12"/>
  <c r="AK126" i="12" s="1"/>
  <c r="AF126" i="12"/>
  <c r="AG126" i="12"/>
  <c r="K127" i="12"/>
  <c r="P127" i="12" s="1"/>
  <c r="U127" i="12"/>
  <c r="AB127" i="12"/>
  <c r="AC127" i="12"/>
  <c r="AD127" i="12"/>
  <c r="AE127" i="12"/>
  <c r="AK127" i="12" s="1"/>
  <c r="AF127" i="12"/>
  <c r="AG127" i="12"/>
  <c r="K128" i="12"/>
  <c r="P128" i="12" s="1"/>
  <c r="U128" i="12"/>
  <c r="AB128" i="12"/>
  <c r="AC128" i="12"/>
  <c r="AD128" i="12"/>
  <c r="AE128" i="12"/>
  <c r="AF128" i="12"/>
  <c r="AG128" i="12"/>
  <c r="AK128" i="12"/>
  <c r="K129" i="12"/>
  <c r="P129" i="12" s="1"/>
  <c r="U129" i="12"/>
  <c r="AB129" i="12"/>
  <c r="AC129" i="12"/>
  <c r="AD129" i="12"/>
  <c r="AE129" i="12"/>
  <c r="AF129" i="12"/>
  <c r="AG129" i="12"/>
  <c r="AK129" i="12"/>
  <c r="K130" i="12"/>
  <c r="P130" i="12" s="1"/>
  <c r="U130" i="12"/>
  <c r="AB130" i="12"/>
  <c r="AC130" i="12"/>
  <c r="AD130" i="12"/>
  <c r="AE130" i="12"/>
  <c r="AK130" i="12" s="1"/>
  <c r="AF130" i="12"/>
  <c r="AG130" i="12"/>
  <c r="K131" i="12"/>
  <c r="P131" i="12" s="1"/>
  <c r="U131" i="12"/>
  <c r="AB131" i="12"/>
  <c r="AC131" i="12"/>
  <c r="AD131" i="12"/>
  <c r="AE131" i="12"/>
  <c r="AK131" i="12" s="1"/>
  <c r="AF131" i="12"/>
  <c r="AG131" i="12"/>
  <c r="K132" i="12"/>
  <c r="P132" i="12" s="1"/>
  <c r="U132" i="12"/>
  <c r="AB132" i="12"/>
  <c r="AC132" i="12"/>
  <c r="AD132" i="12"/>
  <c r="AE132" i="12"/>
  <c r="AK132" i="12" s="1"/>
  <c r="AF132" i="12"/>
  <c r="AG132" i="12"/>
  <c r="K133" i="12"/>
  <c r="P133" i="12" s="1"/>
  <c r="U133" i="12"/>
  <c r="AB133" i="12"/>
  <c r="AC133" i="12"/>
  <c r="AD133" i="12"/>
  <c r="AE133" i="12"/>
  <c r="AF133" i="12"/>
  <c r="AG133" i="12"/>
  <c r="AK133" i="12"/>
  <c r="K134" i="12"/>
  <c r="P134" i="12" s="1"/>
  <c r="U134" i="12"/>
  <c r="AB134" i="12"/>
  <c r="AC134" i="12"/>
  <c r="AD134" i="12"/>
  <c r="AE134" i="12"/>
  <c r="AK134" i="12" s="1"/>
  <c r="AF134" i="12"/>
  <c r="AG134" i="12"/>
  <c r="K135" i="12"/>
  <c r="P135" i="12" s="1"/>
  <c r="U135" i="12"/>
  <c r="AB135" i="12"/>
  <c r="AC135" i="12"/>
  <c r="AD135" i="12"/>
  <c r="AE135" i="12"/>
  <c r="AK135" i="12" s="1"/>
  <c r="AF135" i="12"/>
  <c r="AG135" i="12"/>
  <c r="K136" i="12"/>
  <c r="P136" i="12" s="1"/>
  <c r="U136" i="12"/>
  <c r="AB136" i="12"/>
  <c r="AC136" i="12"/>
  <c r="AD136" i="12"/>
  <c r="AE136" i="12"/>
  <c r="AK136" i="12" s="1"/>
  <c r="AF136" i="12"/>
  <c r="AG136" i="12"/>
  <c r="K137" i="12"/>
  <c r="P137" i="12" s="1"/>
  <c r="U137" i="12"/>
  <c r="AB137" i="12"/>
  <c r="AC137" i="12"/>
  <c r="AD137" i="12"/>
  <c r="AE137" i="12"/>
  <c r="AF137" i="12"/>
  <c r="AG137" i="12"/>
  <c r="AK137" i="12"/>
  <c r="K138" i="12"/>
  <c r="P138" i="12" s="1"/>
  <c r="U138" i="12"/>
  <c r="AB138" i="12"/>
  <c r="AC138" i="12"/>
  <c r="AD138" i="12"/>
  <c r="AE138" i="12"/>
  <c r="AK138" i="12" s="1"/>
  <c r="AF138" i="12"/>
  <c r="AG138" i="12"/>
  <c r="K139" i="12"/>
  <c r="P139" i="12" s="1"/>
  <c r="U139" i="12"/>
  <c r="AB139" i="12"/>
  <c r="AC139" i="12"/>
  <c r="AD139" i="12"/>
  <c r="AE139" i="12"/>
  <c r="AK139" i="12" s="1"/>
  <c r="AF139" i="12"/>
  <c r="AG139" i="12"/>
  <c r="K140" i="12"/>
  <c r="P140" i="12" s="1"/>
  <c r="U140" i="12"/>
  <c r="AB140" i="12"/>
  <c r="AC140" i="12"/>
  <c r="AD140" i="12"/>
  <c r="AE140" i="12"/>
  <c r="AF140" i="12"/>
  <c r="AG140" i="12"/>
  <c r="AK140" i="12"/>
  <c r="K141" i="12"/>
  <c r="P141" i="12" s="1"/>
  <c r="U141" i="12"/>
  <c r="AB141" i="12"/>
  <c r="AC141" i="12"/>
  <c r="AD141" i="12"/>
  <c r="AE141" i="12"/>
  <c r="AF141" i="12"/>
  <c r="AG141" i="12"/>
  <c r="AK141" i="12"/>
  <c r="K142" i="12"/>
  <c r="P142" i="12" s="1"/>
  <c r="U142" i="12"/>
  <c r="AB142" i="12"/>
  <c r="AC142" i="12"/>
  <c r="AD142" i="12"/>
  <c r="AE142" i="12"/>
  <c r="AK142" i="12" s="1"/>
  <c r="AF142" i="12"/>
  <c r="AG142" i="12"/>
  <c r="K143" i="12"/>
  <c r="P143" i="12" s="1"/>
  <c r="U143" i="12"/>
  <c r="AB143" i="12"/>
  <c r="AC143" i="12"/>
  <c r="AD143" i="12"/>
  <c r="AE143" i="12"/>
  <c r="AK143" i="12" s="1"/>
  <c r="AF143" i="12"/>
  <c r="AG143" i="12"/>
  <c r="K144" i="12"/>
  <c r="P144" i="12" s="1"/>
  <c r="U144" i="12"/>
  <c r="AB144" i="12"/>
  <c r="AC144" i="12"/>
  <c r="AD144" i="12"/>
  <c r="AE144" i="12"/>
  <c r="AK144" i="12" s="1"/>
  <c r="AF144" i="12"/>
  <c r="AG144" i="12"/>
  <c r="D113" i="23"/>
  <c r="D114" i="23"/>
  <c r="J95" i="12" s="1"/>
  <c r="O95" i="12" s="1"/>
  <c r="D115" i="23"/>
  <c r="J96" i="12" s="1"/>
  <c r="O96" i="12" s="1"/>
  <c r="D116" i="23"/>
  <c r="J97" i="12" s="1"/>
  <c r="O97" i="12" s="1"/>
  <c r="D117" i="23"/>
  <c r="D118" i="23"/>
  <c r="J99" i="12" s="1"/>
  <c r="O99" i="12" s="1"/>
  <c r="D119" i="23"/>
  <c r="J100" i="12" s="1"/>
  <c r="O100" i="12" s="1"/>
  <c r="D120" i="23"/>
  <c r="J101" i="12" s="1"/>
  <c r="O101" i="12" s="1"/>
  <c r="D121" i="23"/>
  <c r="J102" i="12" s="1"/>
  <c r="O102" i="12" s="1"/>
  <c r="D122" i="23"/>
  <c r="D123" i="23"/>
  <c r="J104" i="12" s="1"/>
  <c r="O104" i="12" s="1"/>
  <c r="D124" i="23"/>
  <c r="J105" i="12" s="1"/>
  <c r="O105" i="12" s="1"/>
  <c r="D125" i="23"/>
  <c r="J106" i="12" s="1"/>
  <c r="O106" i="12" s="1"/>
  <c r="D126" i="23"/>
  <c r="D127" i="23"/>
  <c r="J108" i="12" s="1"/>
  <c r="O108" i="12" s="1"/>
  <c r="D128" i="23"/>
  <c r="J109" i="12" s="1"/>
  <c r="O109" i="12" s="1"/>
  <c r="D129" i="23"/>
  <c r="J110" i="12" s="1"/>
  <c r="O110" i="12" s="1"/>
  <c r="D130" i="23"/>
  <c r="D131" i="23"/>
  <c r="J112" i="12" s="1"/>
  <c r="O112" i="12" s="1"/>
  <c r="D132" i="23"/>
  <c r="J113" i="12" s="1"/>
  <c r="O113" i="12" s="1"/>
  <c r="D133" i="23"/>
  <c r="J114" i="12" s="1"/>
  <c r="O114" i="12" s="1"/>
  <c r="D134" i="23"/>
  <c r="D135" i="23"/>
  <c r="J116" i="12" s="1"/>
  <c r="O116" i="12" s="1"/>
  <c r="D136" i="23"/>
  <c r="J117" i="12" s="1"/>
  <c r="O117" i="12" s="1"/>
  <c r="D137" i="23"/>
  <c r="D138" i="23"/>
  <c r="D139" i="23"/>
  <c r="J120" i="12" s="1"/>
  <c r="O120" i="12" s="1"/>
  <c r="D140" i="23"/>
  <c r="J121" i="12" s="1"/>
  <c r="O121" i="12" s="1"/>
  <c r="D141" i="23"/>
  <c r="D142" i="23"/>
  <c r="D143" i="23"/>
  <c r="J124" i="12" s="1"/>
  <c r="O124" i="12" s="1"/>
  <c r="D144" i="23"/>
  <c r="J125" i="12" s="1"/>
  <c r="O125" i="12" s="1"/>
  <c r="D145" i="23"/>
  <c r="J126" i="12" s="1"/>
  <c r="O126" i="12" s="1"/>
  <c r="D146" i="23"/>
  <c r="D147" i="23"/>
  <c r="J128" i="12" s="1"/>
  <c r="O128" i="12" s="1"/>
  <c r="D148" i="23"/>
  <c r="J129" i="12" s="1"/>
  <c r="O129" i="12" s="1"/>
  <c r="D149" i="23"/>
  <c r="D150" i="23"/>
  <c r="D151" i="23"/>
  <c r="J132" i="12" s="1"/>
  <c r="O132" i="12" s="1"/>
  <c r="D152" i="23"/>
  <c r="J133" i="55" s="1"/>
  <c r="O133" i="55" s="1"/>
  <c r="D154" i="23"/>
  <c r="D155" i="23"/>
  <c r="J136" i="12" s="1"/>
  <c r="O136" i="12" s="1"/>
  <c r="D156" i="23"/>
  <c r="J137" i="12" s="1"/>
  <c r="O137" i="12" s="1"/>
  <c r="X137" i="12" s="1"/>
  <c r="AJ137" i="12" s="1"/>
  <c r="D157" i="23"/>
  <c r="D158" i="23"/>
  <c r="D159" i="23"/>
  <c r="J140" i="12" s="1"/>
  <c r="O140" i="12" s="1"/>
  <c r="D160" i="23"/>
  <c r="J141" i="12" s="1"/>
  <c r="O141" i="12" s="1"/>
  <c r="D161" i="23"/>
  <c r="D162" i="23"/>
  <c r="J143" i="55" s="1"/>
  <c r="O143" i="55" s="1"/>
  <c r="D163" i="23"/>
  <c r="J144" i="12" s="1"/>
  <c r="O144" i="12" s="1"/>
  <c r="U70" i="12"/>
  <c r="AB93" i="12"/>
  <c r="AC93" i="12"/>
  <c r="AD93" i="12"/>
  <c r="AE93" i="12"/>
  <c r="AK93" i="12" s="1"/>
  <c r="AF93" i="12"/>
  <c r="AG93" i="12"/>
  <c r="K93" i="12"/>
  <c r="P93" i="12" s="1"/>
  <c r="U93" i="12"/>
  <c r="J134" i="12" l="1"/>
  <c r="O134" i="12" s="1"/>
  <c r="J96" i="55"/>
  <c r="O96" i="55" s="1"/>
  <c r="V96" i="55" s="1"/>
  <c r="AH96" i="55" s="1"/>
  <c r="J100" i="55"/>
  <c r="O100" i="55" s="1"/>
  <c r="W100" i="55" s="1"/>
  <c r="AI100" i="55" s="1"/>
  <c r="J110" i="55"/>
  <c r="O110" i="55" s="1"/>
  <c r="Z110" i="55" s="1"/>
  <c r="AM110" i="55" s="1"/>
  <c r="J129" i="55"/>
  <c r="O129" i="55" s="1"/>
  <c r="AA129" i="55" s="1"/>
  <c r="AN129" i="55" s="1"/>
  <c r="J143" i="12"/>
  <c r="O143" i="12" s="1"/>
  <c r="AA143" i="12" s="1"/>
  <c r="AN143" i="12" s="1"/>
  <c r="J102" i="55"/>
  <c r="O102" i="55" s="1"/>
  <c r="AA102" i="55" s="1"/>
  <c r="AN102" i="55" s="1"/>
  <c r="J112" i="55"/>
  <c r="O112" i="55" s="1"/>
  <c r="V112" i="55" s="1"/>
  <c r="AH112" i="55" s="1"/>
  <c r="J117" i="55"/>
  <c r="O117" i="55" s="1"/>
  <c r="AA117" i="55" s="1"/>
  <c r="AN117" i="55" s="1"/>
  <c r="J124" i="55"/>
  <c r="O124" i="55" s="1"/>
  <c r="V124" i="55" s="1"/>
  <c r="AH124" i="55" s="1"/>
  <c r="J136" i="55"/>
  <c r="O136" i="55" s="1"/>
  <c r="V136" i="55" s="1"/>
  <c r="AH136" i="55" s="1"/>
  <c r="J140" i="55"/>
  <c r="O140" i="55" s="1"/>
  <c r="AA140" i="55" s="1"/>
  <c r="AN140" i="55" s="1"/>
  <c r="J133" i="12"/>
  <c r="O133" i="12" s="1"/>
  <c r="Z133" i="12" s="1"/>
  <c r="AM133" i="12" s="1"/>
  <c r="J97" i="55"/>
  <c r="O97" i="55" s="1"/>
  <c r="W97" i="55" s="1"/>
  <c r="AI97" i="55" s="1"/>
  <c r="J104" i="55"/>
  <c r="O104" i="55" s="1"/>
  <c r="X104" i="55" s="1"/>
  <c r="AJ104" i="55" s="1"/>
  <c r="J116" i="55"/>
  <c r="O116" i="55" s="1"/>
  <c r="AA116" i="55" s="1"/>
  <c r="AN116" i="55" s="1"/>
  <c r="J120" i="55"/>
  <c r="O120" i="55" s="1"/>
  <c r="X120" i="55" s="1"/>
  <c r="AJ120" i="55" s="1"/>
  <c r="J137" i="55"/>
  <c r="O137" i="55" s="1"/>
  <c r="W137" i="55" s="1"/>
  <c r="AI137" i="55" s="1"/>
  <c r="J95" i="55"/>
  <c r="O95" i="55" s="1"/>
  <c r="X95" i="55" s="1"/>
  <c r="AJ95" i="55" s="1"/>
  <c r="J108" i="55"/>
  <c r="O108" i="55" s="1"/>
  <c r="X108" i="55" s="1"/>
  <c r="AJ108" i="55" s="1"/>
  <c r="J121" i="55"/>
  <c r="O121" i="55" s="1"/>
  <c r="X121" i="55" s="1"/>
  <c r="AJ121" i="55" s="1"/>
  <c r="J128" i="55"/>
  <c r="O128" i="55" s="1"/>
  <c r="AA128" i="55" s="1"/>
  <c r="AN128" i="55" s="1"/>
  <c r="J132" i="55"/>
  <c r="O132" i="55" s="1"/>
  <c r="W132" i="55" s="1"/>
  <c r="AI132" i="55" s="1"/>
  <c r="J139" i="12"/>
  <c r="O139" i="12" s="1"/>
  <c r="X139" i="12" s="1"/>
  <c r="AJ139" i="12" s="1"/>
  <c r="J139" i="55"/>
  <c r="O139" i="55" s="1"/>
  <c r="Z139" i="55" s="1"/>
  <c r="AM139" i="55" s="1"/>
  <c r="J135" i="12"/>
  <c r="O135" i="12" s="1"/>
  <c r="V135" i="12" s="1"/>
  <c r="AH135" i="12" s="1"/>
  <c r="J135" i="55"/>
  <c r="O135" i="55" s="1"/>
  <c r="Z135" i="55" s="1"/>
  <c r="AM135" i="55" s="1"/>
  <c r="J131" i="12"/>
  <c r="O131" i="12" s="1"/>
  <c r="V131" i="12" s="1"/>
  <c r="AH131" i="12" s="1"/>
  <c r="J131" i="55"/>
  <c r="O131" i="55" s="1"/>
  <c r="V131" i="55" s="1"/>
  <c r="AH131" i="55" s="1"/>
  <c r="J127" i="12"/>
  <c r="O127" i="12" s="1"/>
  <c r="Z127" i="12" s="1"/>
  <c r="AM127" i="12" s="1"/>
  <c r="J127" i="55"/>
  <c r="O127" i="55" s="1"/>
  <c r="AA127" i="55" s="1"/>
  <c r="AN127" i="55" s="1"/>
  <c r="J123" i="12"/>
  <c r="O123" i="12" s="1"/>
  <c r="V123" i="12" s="1"/>
  <c r="AH123" i="12" s="1"/>
  <c r="J123" i="55"/>
  <c r="O123" i="55" s="1"/>
  <c r="X123" i="55" s="1"/>
  <c r="AJ123" i="55" s="1"/>
  <c r="J119" i="12"/>
  <c r="O119" i="12" s="1"/>
  <c r="V119" i="12" s="1"/>
  <c r="AH119" i="12" s="1"/>
  <c r="J119" i="55"/>
  <c r="O119" i="55" s="1"/>
  <c r="W119" i="55" s="1"/>
  <c r="AI119" i="55" s="1"/>
  <c r="J115" i="12"/>
  <c r="O115" i="12" s="1"/>
  <c r="V115" i="12" s="1"/>
  <c r="AH115" i="12" s="1"/>
  <c r="J115" i="55"/>
  <c r="O115" i="55" s="1"/>
  <c r="AA115" i="55" s="1"/>
  <c r="AN115" i="55" s="1"/>
  <c r="J111" i="12"/>
  <c r="O111" i="12" s="1"/>
  <c r="Z111" i="12" s="1"/>
  <c r="AM111" i="12" s="1"/>
  <c r="J111" i="55"/>
  <c r="O111" i="55" s="1"/>
  <c r="V111" i="55" s="1"/>
  <c r="AH111" i="55" s="1"/>
  <c r="J107" i="12"/>
  <c r="O107" i="12" s="1"/>
  <c r="V107" i="12" s="1"/>
  <c r="AH107" i="12" s="1"/>
  <c r="J107" i="55"/>
  <c r="O107" i="55" s="1"/>
  <c r="Z107" i="55" s="1"/>
  <c r="AM107" i="55" s="1"/>
  <c r="J103" i="12"/>
  <c r="O103" i="12" s="1"/>
  <c r="X103" i="12" s="1"/>
  <c r="AJ103" i="12" s="1"/>
  <c r="J103" i="55"/>
  <c r="O103" i="55" s="1"/>
  <c r="W103" i="55" s="1"/>
  <c r="AI103" i="55" s="1"/>
  <c r="J99" i="55"/>
  <c r="O99" i="55" s="1"/>
  <c r="X99" i="55" s="1"/>
  <c r="AJ99" i="55" s="1"/>
  <c r="J106" i="55"/>
  <c r="O106" i="55" s="1"/>
  <c r="X106" i="55" s="1"/>
  <c r="AJ106" i="55" s="1"/>
  <c r="J114" i="55"/>
  <c r="O114" i="55" s="1"/>
  <c r="V114" i="55" s="1"/>
  <c r="AH114" i="55" s="1"/>
  <c r="J142" i="12"/>
  <c r="O142" i="12" s="1"/>
  <c r="V142" i="12" s="1"/>
  <c r="AH142" i="12" s="1"/>
  <c r="J142" i="55"/>
  <c r="O142" i="55" s="1"/>
  <c r="X142" i="55" s="1"/>
  <c r="AJ142" i="55" s="1"/>
  <c r="J138" i="12"/>
  <c r="O138" i="12" s="1"/>
  <c r="X138" i="12" s="1"/>
  <c r="AJ138" i="12" s="1"/>
  <c r="J138" i="55"/>
  <c r="O138" i="55" s="1"/>
  <c r="W138" i="55" s="1"/>
  <c r="AI138" i="55" s="1"/>
  <c r="J130" i="12"/>
  <c r="O130" i="12" s="1"/>
  <c r="Z130" i="12" s="1"/>
  <c r="AM130" i="12" s="1"/>
  <c r="J130" i="55"/>
  <c r="O130" i="55" s="1"/>
  <c r="W130" i="55" s="1"/>
  <c r="AI130" i="55" s="1"/>
  <c r="J122" i="12"/>
  <c r="O122" i="12" s="1"/>
  <c r="W122" i="12" s="1"/>
  <c r="AI122" i="12" s="1"/>
  <c r="J122" i="55"/>
  <c r="O122" i="55" s="1"/>
  <c r="Z122" i="55" s="1"/>
  <c r="AM122" i="55" s="1"/>
  <c r="J118" i="12"/>
  <c r="O118" i="12" s="1"/>
  <c r="V118" i="12" s="1"/>
  <c r="AH118" i="12" s="1"/>
  <c r="J118" i="55"/>
  <c r="O118" i="55" s="1"/>
  <c r="AA118" i="55" s="1"/>
  <c r="AN118" i="55" s="1"/>
  <c r="J98" i="12"/>
  <c r="O98" i="12" s="1"/>
  <c r="V98" i="12" s="1"/>
  <c r="AH98" i="12" s="1"/>
  <c r="J98" i="55"/>
  <c r="O98" i="55" s="1"/>
  <c r="V98" i="55" s="1"/>
  <c r="AH98" i="55" s="1"/>
  <c r="J94" i="12"/>
  <c r="O94" i="12" s="1"/>
  <c r="AA94" i="12" s="1"/>
  <c r="AN94" i="12" s="1"/>
  <c r="J94" i="55"/>
  <c r="O94" i="55" s="1"/>
  <c r="X94" i="55" s="1"/>
  <c r="AJ94" i="55" s="1"/>
  <c r="J126" i="55"/>
  <c r="O126" i="55" s="1"/>
  <c r="AA126" i="55" s="1"/>
  <c r="AN126" i="55" s="1"/>
  <c r="J141" i="55"/>
  <c r="O141" i="55" s="1"/>
  <c r="X141" i="55" s="1"/>
  <c r="AJ141" i="55" s="1"/>
  <c r="J144" i="55"/>
  <c r="O144" i="55" s="1"/>
  <c r="AA144" i="55" s="1"/>
  <c r="AN144" i="55" s="1"/>
  <c r="J101" i="55"/>
  <c r="O101" i="55" s="1"/>
  <c r="W101" i="55" s="1"/>
  <c r="AI101" i="55" s="1"/>
  <c r="J105" i="55"/>
  <c r="O105" i="55" s="1"/>
  <c r="AA105" i="55" s="1"/>
  <c r="AN105" i="55" s="1"/>
  <c r="J109" i="55"/>
  <c r="O109" i="55" s="1"/>
  <c r="X109" i="55" s="1"/>
  <c r="AJ109" i="55" s="1"/>
  <c r="J113" i="55"/>
  <c r="O113" i="55" s="1"/>
  <c r="Z113" i="55" s="1"/>
  <c r="AM113" i="55" s="1"/>
  <c r="J125" i="55"/>
  <c r="O125" i="55" s="1"/>
  <c r="W125" i="55" s="1"/>
  <c r="AI125" i="55" s="1"/>
  <c r="AA134" i="55"/>
  <c r="AN134" i="55" s="1"/>
  <c r="AA143" i="55"/>
  <c r="AN143" i="55" s="1"/>
  <c r="Z65" i="55"/>
  <c r="AM65" i="55" s="1"/>
  <c r="X65" i="55"/>
  <c r="AJ65" i="55" s="1"/>
  <c r="W65" i="55"/>
  <c r="AI65" i="55" s="1"/>
  <c r="AA65" i="55"/>
  <c r="AN65" i="55" s="1"/>
  <c r="V65" i="55"/>
  <c r="AH65" i="55" s="1"/>
  <c r="Z61" i="55"/>
  <c r="AM61" i="55" s="1"/>
  <c r="X61" i="55"/>
  <c r="AJ61" i="55" s="1"/>
  <c r="V61" i="55"/>
  <c r="AH61" i="55" s="1"/>
  <c r="W61" i="55"/>
  <c r="AI61" i="55" s="1"/>
  <c r="AA61" i="55"/>
  <c r="AN61" i="55" s="1"/>
  <c r="V106" i="55"/>
  <c r="AH106" i="55" s="1"/>
  <c r="X133" i="55"/>
  <c r="AJ133" i="55" s="1"/>
  <c r="W133" i="55"/>
  <c r="AI133" i="55" s="1"/>
  <c r="AA133" i="55"/>
  <c r="AN133" i="55" s="1"/>
  <c r="V133" i="55"/>
  <c r="AH133" i="55" s="1"/>
  <c r="Z133" i="55"/>
  <c r="AM133" i="55" s="1"/>
  <c r="Z134" i="55"/>
  <c r="AM134" i="55" s="1"/>
  <c r="X134" i="55"/>
  <c r="AJ134" i="55" s="1"/>
  <c r="W134" i="55"/>
  <c r="AI134" i="55" s="1"/>
  <c r="V134" i="55"/>
  <c r="AH134" i="55" s="1"/>
  <c r="V143" i="55"/>
  <c r="AH143" i="55" s="1"/>
  <c r="Z143" i="55"/>
  <c r="AM143" i="55" s="1"/>
  <c r="X143" i="55"/>
  <c r="AJ143" i="55" s="1"/>
  <c r="W143" i="55"/>
  <c r="AI143" i="55" s="1"/>
  <c r="Z140" i="12"/>
  <c r="AM140" i="12" s="1"/>
  <c r="V140" i="12"/>
  <c r="AH140" i="12" s="1"/>
  <c r="AA140" i="12"/>
  <c r="AN140" i="12" s="1"/>
  <c r="X140" i="12"/>
  <c r="AJ140" i="12" s="1"/>
  <c r="W140" i="12"/>
  <c r="AI140" i="12" s="1"/>
  <c r="V141" i="12"/>
  <c r="AH141" i="12" s="1"/>
  <c r="W141" i="12"/>
  <c r="AI141" i="12" s="1"/>
  <c r="X141" i="12"/>
  <c r="AJ141" i="12" s="1"/>
  <c r="Z141" i="12"/>
  <c r="AM141" i="12" s="1"/>
  <c r="Z144" i="12"/>
  <c r="AM144" i="12" s="1"/>
  <c r="AA144" i="12"/>
  <c r="AN144" i="12" s="1"/>
  <c r="V144" i="12"/>
  <c r="AH144" i="12" s="1"/>
  <c r="W144" i="12"/>
  <c r="AI144" i="12" s="1"/>
  <c r="X144" i="12"/>
  <c r="AJ144" i="12" s="1"/>
  <c r="X136" i="12"/>
  <c r="AJ136" i="12" s="1"/>
  <c r="Z136" i="12"/>
  <c r="AM136" i="12" s="1"/>
  <c r="V136" i="12"/>
  <c r="AH136" i="12" s="1"/>
  <c r="AA136" i="12"/>
  <c r="AN136" i="12" s="1"/>
  <c r="W136" i="12"/>
  <c r="AI136" i="12" s="1"/>
  <c r="V113" i="12"/>
  <c r="AH113" i="12" s="1"/>
  <c r="X113" i="12"/>
  <c r="AJ113" i="12" s="1"/>
  <c r="Z113" i="12"/>
  <c r="AM113" i="12" s="1"/>
  <c r="W113" i="12"/>
  <c r="AI113" i="12" s="1"/>
  <c r="V134" i="12"/>
  <c r="AH134" i="12" s="1"/>
  <c r="W134" i="12"/>
  <c r="AI134" i="12" s="1"/>
  <c r="X134" i="12"/>
  <c r="AJ134" i="12" s="1"/>
  <c r="Z134" i="12"/>
  <c r="AM134" i="12" s="1"/>
  <c r="Z137" i="12"/>
  <c r="AM137" i="12" s="1"/>
  <c r="V137" i="12"/>
  <c r="AH137" i="12" s="1"/>
  <c r="W137" i="12"/>
  <c r="AI137" i="12" s="1"/>
  <c r="V129" i="12"/>
  <c r="AH129" i="12" s="1"/>
  <c r="X129" i="12"/>
  <c r="AJ129" i="12" s="1"/>
  <c r="Z129" i="12"/>
  <c r="AM129" i="12" s="1"/>
  <c r="V125" i="12"/>
  <c r="AH125" i="12" s="1"/>
  <c r="W125" i="12"/>
  <c r="AI125" i="12" s="1"/>
  <c r="X125" i="12"/>
  <c r="AJ125" i="12" s="1"/>
  <c r="Z125" i="12"/>
  <c r="AM125" i="12" s="1"/>
  <c r="V121" i="12"/>
  <c r="AH121" i="12" s="1"/>
  <c r="W121" i="12"/>
  <c r="AI121" i="12" s="1"/>
  <c r="X121" i="12"/>
  <c r="AJ121" i="12" s="1"/>
  <c r="Z121" i="12"/>
  <c r="AM121" i="12" s="1"/>
  <c r="V117" i="12"/>
  <c r="AH117" i="12" s="1"/>
  <c r="X117" i="12"/>
  <c r="AJ117" i="12" s="1"/>
  <c r="W117" i="12"/>
  <c r="AI117" i="12" s="1"/>
  <c r="Z117" i="12"/>
  <c r="AM117" i="12" s="1"/>
  <c r="V109" i="12"/>
  <c r="AH109" i="12" s="1"/>
  <c r="X109" i="12"/>
  <c r="AJ109" i="12" s="1"/>
  <c r="Z109" i="12"/>
  <c r="AM109" i="12" s="1"/>
  <c r="W109" i="12"/>
  <c r="AI109" i="12" s="1"/>
  <c r="V105" i="12"/>
  <c r="AH105" i="12" s="1"/>
  <c r="X105" i="12"/>
  <c r="AJ105" i="12" s="1"/>
  <c r="Z105" i="12"/>
  <c r="AM105" i="12" s="1"/>
  <c r="W105" i="12"/>
  <c r="AI105" i="12" s="1"/>
  <c r="V101" i="12"/>
  <c r="AH101" i="12" s="1"/>
  <c r="X101" i="12"/>
  <c r="AJ101" i="12" s="1"/>
  <c r="Z101" i="12"/>
  <c r="AM101" i="12" s="1"/>
  <c r="W101" i="12"/>
  <c r="AI101" i="12" s="1"/>
  <c r="V97" i="12"/>
  <c r="AH97" i="12" s="1"/>
  <c r="X97" i="12"/>
  <c r="AJ97" i="12" s="1"/>
  <c r="Z97" i="12"/>
  <c r="AM97" i="12" s="1"/>
  <c r="W97" i="12"/>
  <c r="AI97" i="12" s="1"/>
  <c r="W143" i="12"/>
  <c r="AI143" i="12" s="1"/>
  <c r="Z132" i="12"/>
  <c r="AM132" i="12" s="1"/>
  <c r="V132" i="12"/>
  <c r="AH132" i="12" s="1"/>
  <c r="W132" i="12"/>
  <c r="AI132" i="12" s="1"/>
  <c r="X132" i="12"/>
  <c r="AJ132" i="12" s="1"/>
  <c r="Z128" i="12"/>
  <c r="AM128" i="12" s="1"/>
  <c r="V128" i="12"/>
  <c r="AH128" i="12" s="1"/>
  <c r="AA128" i="12"/>
  <c r="AN128" i="12" s="1"/>
  <c r="W128" i="12"/>
  <c r="AI128" i="12" s="1"/>
  <c r="X128" i="12"/>
  <c r="AJ128" i="12" s="1"/>
  <c r="Z124" i="12"/>
  <c r="AM124" i="12" s="1"/>
  <c r="V124" i="12"/>
  <c r="AH124" i="12" s="1"/>
  <c r="AA124" i="12"/>
  <c r="AN124" i="12" s="1"/>
  <c r="W124" i="12"/>
  <c r="AI124" i="12" s="1"/>
  <c r="X124" i="12"/>
  <c r="AJ124" i="12" s="1"/>
  <c r="Z120" i="12"/>
  <c r="AM120" i="12" s="1"/>
  <c r="V120" i="12"/>
  <c r="AH120" i="12" s="1"/>
  <c r="AA120" i="12"/>
  <c r="AN120" i="12" s="1"/>
  <c r="W120" i="12"/>
  <c r="AI120" i="12" s="1"/>
  <c r="X120" i="12"/>
  <c r="AJ120" i="12" s="1"/>
  <c r="Z116" i="12"/>
  <c r="AM116" i="12" s="1"/>
  <c r="W116" i="12"/>
  <c r="AI116" i="12" s="1"/>
  <c r="V116" i="12"/>
  <c r="AH116" i="12" s="1"/>
  <c r="X116" i="12"/>
  <c r="AJ116" i="12" s="1"/>
  <c r="AA116" i="12"/>
  <c r="AN116" i="12" s="1"/>
  <c r="Z112" i="12"/>
  <c r="AM112" i="12" s="1"/>
  <c r="W112" i="12"/>
  <c r="AI112" i="12" s="1"/>
  <c r="X112" i="12"/>
  <c r="AJ112" i="12" s="1"/>
  <c r="V112" i="12"/>
  <c r="AH112" i="12" s="1"/>
  <c r="AA112" i="12"/>
  <c r="AN112" i="12" s="1"/>
  <c r="Z108" i="12"/>
  <c r="AM108" i="12" s="1"/>
  <c r="W108" i="12"/>
  <c r="AI108" i="12" s="1"/>
  <c r="X108" i="12"/>
  <c r="AJ108" i="12" s="1"/>
  <c r="AA108" i="12"/>
  <c r="AN108" i="12" s="1"/>
  <c r="V108" i="12"/>
  <c r="AH108" i="12" s="1"/>
  <c r="Z104" i="12"/>
  <c r="AM104" i="12" s="1"/>
  <c r="W104" i="12"/>
  <c r="AI104" i="12" s="1"/>
  <c r="X104" i="12"/>
  <c r="AJ104" i="12" s="1"/>
  <c r="V104" i="12"/>
  <c r="AH104" i="12" s="1"/>
  <c r="AA104" i="12"/>
  <c r="AN104" i="12" s="1"/>
  <c r="Z100" i="12"/>
  <c r="AM100" i="12" s="1"/>
  <c r="W100" i="12"/>
  <c r="AI100" i="12" s="1"/>
  <c r="X100" i="12"/>
  <c r="AJ100" i="12" s="1"/>
  <c r="V100" i="12"/>
  <c r="AH100" i="12" s="1"/>
  <c r="AA100" i="12"/>
  <c r="AN100" i="12" s="1"/>
  <c r="Z96" i="12"/>
  <c r="AM96" i="12" s="1"/>
  <c r="W96" i="12"/>
  <c r="AI96" i="12" s="1"/>
  <c r="X96" i="12"/>
  <c r="AJ96" i="12" s="1"/>
  <c r="V96" i="12"/>
  <c r="AH96" i="12" s="1"/>
  <c r="AA96" i="12"/>
  <c r="AN96" i="12" s="1"/>
  <c r="AA141" i="12"/>
  <c r="AN141" i="12" s="1"/>
  <c r="AA134" i="12"/>
  <c r="AN134" i="12" s="1"/>
  <c r="X127" i="12"/>
  <c r="AJ127" i="12" s="1"/>
  <c r="Z103" i="12"/>
  <c r="AM103" i="12" s="1"/>
  <c r="W129" i="12"/>
  <c r="AI129" i="12" s="1"/>
  <c r="AA121" i="12"/>
  <c r="AN121" i="12" s="1"/>
  <c r="AA132" i="12"/>
  <c r="AN132" i="12" s="1"/>
  <c r="W126" i="12"/>
  <c r="AI126" i="12" s="1"/>
  <c r="X126" i="12"/>
  <c r="AJ126" i="12" s="1"/>
  <c r="Z126" i="12"/>
  <c r="AM126" i="12" s="1"/>
  <c r="V126" i="12"/>
  <c r="AH126" i="12" s="1"/>
  <c r="AA126" i="12"/>
  <c r="AN126" i="12" s="1"/>
  <c r="W114" i="12"/>
  <c r="AI114" i="12" s="1"/>
  <c r="Z114" i="12"/>
  <c r="AM114" i="12" s="1"/>
  <c r="V114" i="12"/>
  <c r="AH114" i="12" s="1"/>
  <c r="AA114" i="12"/>
  <c r="AN114" i="12" s="1"/>
  <c r="X114" i="12"/>
  <c r="AJ114" i="12" s="1"/>
  <c r="W110" i="12"/>
  <c r="AI110" i="12" s="1"/>
  <c r="Z110" i="12"/>
  <c r="AM110" i="12" s="1"/>
  <c r="V110" i="12"/>
  <c r="AH110" i="12" s="1"/>
  <c r="AA110" i="12"/>
  <c r="AN110" i="12" s="1"/>
  <c r="X110" i="12"/>
  <c r="AJ110" i="12" s="1"/>
  <c r="W106" i="12"/>
  <c r="AI106" i="12" s="1"/>
  <c r="Z106" i="12"/>
  <c r="AM106" i="12" s="1"/>
  <c r="V106" i="12"/>
  <c r="AH106" i="12" s="1"/>
  <c r="AA106" i="12"/>
  <c r="AN106" i="12" s="1"/>
  <c r="X106" i="12"/>
  <c r="AJ106" i="12" s="1"/>
  <c r="W102" i="12"/>
  <c r="AI102" i="12" s="1"/>
  <c r="Z102" i="12"/>
  <c r="AM102" i="12" s="1"/>
  <c r="V102" i="12"/>
  <c r="AH102" i="12" s="1"/>
  <c r="AA102" i="12"/>
  <c r="AN102" i="12" s="1"/>
  <c r="X102" i="12"/>
  <c r="AJ102" i="12" s="1"/>
  <c r="AA137" i="12"/>
  <c r="AN137" i="12" s="1"/>
  <c r="AA129" i="12"/>
  <c r="AN129" i="12" s="1"/>
  <c r="W111" i="12"/>
  <c r="AI111" i="12" s="1"/>
  <c r="X99" i="12"/>
  <c r="AJ99" i="12" s="1"/>
  <c r="V99" i="12"/>
  <c r="AH99" i="12" s="1"/>
  <c r="W99" i="12"/>
  <c r="AI99" i="12" s="1"/>
  <c r="Z99" i="12"/>
  <c r="AM99" i="12" s="1"/>
  <c r="X95" i="12"/>
  <c r="AJ95" i="12" s="1"/>
  <c r="V95" i="12"/>
  <c r="AH95" i="12" s="1"/>
  <c r="W95" i="12"/>
  <c r="AI95" i="12" s="1"/>
  <c r="Z95" i="12"/>
  <c r="AM95" i="12" s="1"/>
  <c r="AA125" i="12"/>
  <c r="AN125" i="12" s="1"/>
  <c r="AA105" i="12"/>
  <c r="AN105" i="12" s="1"/>
  <c r="AA101" i="12"/>
  <c r="AN101" i="12" s="1"/>
  <c r="AA113" i="12"/>
  <c r="AN113" i="12" s="1"/>
  <c r="AA99" i="12"/>
  <c r="AN99" i="12" s="1"/>
  <c r="AA97" i="12"/>
  <c r="AN97" i="12" s="1"/>
  <c r="AA117" i="12"/>
  <c r="AN117" i="12" s="1"/>
  <c r="AA109" i="12"/>
  <c r="AN109" i="12" s="1"/>
  <c r="AA95" i="12"/>
  <c r="AN95" i="12" s="1"/>
  <c r="AA118" i="12" l="1"/>
  <c r="AN118" i="12" s="1"/>
  <c r="X126" i="55"/>
  <c r="AJ126" i="55" s="1"/>
  <c r="V132" i="55"/>
  <c r="AH132" i="55" s="1"/>
  <c r="AA103" i="12"/>
  <c r="AN103" i="12" s="1"/>
  <c r="W119" i="12"/>
  <c r="AI119" i="12" s="1"/>
  <c r="Z124" i="55"/>
  <c r="AM124" i="55" s="1"/>
  <c r="X96" i="55"/>
  <c r="AJ96" i="55" s="1"/>
  <c r="Z102" i="55"/>
  <c r="AM102" i="55" s="1"/>
  <c r="W136" i="55"/>
  <c r="AI136" i="55" s="1"/>
  <c r="AA104" i="55"/>
  <c r="AN104" i="55" s="1"/>
  <c r="W127" i="12"/>
  <c r="AI127" i="12" s="1"/>
  <c r="X143" i="12"/>
  <c r="AJ143" i="12" s="1"/>
  <c r="Z138" i="55"/>
  <c r="AM138" i="55" s="1"/>
  <c r="V128" i="55"/>
  <c r="AH128" i="55" s="1"/>
  <c r="V100" i="55"/>
  <c r="AH100" i="55" s="1"/>
  <c r="W96" i="55"/>
  <c r="AI96" i="55" s="1"/>
  <c r="AL96" i="55" s="1"/>
  <c r="AA111" i="55"/>
  <c r="AN111" i="55" s="1"/>
  <c r="X136" i="55"/>
  <c r="AJ136" i="55" s="1"/>
  <c r="V95" i="55"/>
  <c r="AH95" i="55" s="1"/>
  <c r="Z115" i="12"/>
  <c r="AM115" i="12" s="1"/>
  <c r="AA130" i="12"/>
  <c r="AN130" i="12" s="1"/>
  <c r="V94" i="12"/>
  <c r="AH94" i="12" s="1"/>
  <c r="Z132" i="55"/>
  <c r="AM132" i="55" s="1"/>
  <c r="AA136" i="55"/>
  <c r="AN136" i="55" s="1"/>
  <c r="V135" i="55"/>
  <c r="AH135" i="55" s="1"/>
  <c r="V104" i="55"/>
  <c r="AH104" i="55" s="1"/>
  <c r="Z100" i="55"/>
  <c r="AM100" i="55" s="1"/>
  <c r="X100" i="55"/>
  <c r="AJ100" i="55" s="1"/>
  <c r="X102" i="55"/>
  <c r="AJ102" i="55" s="1"/>
  <c r="X142" i="12"/>
  <c r="AJ142" i="12" s="1"/>
  <c r="AA132" i="55"/>
  <c r="AN132" i="55" s="1"/>
  <c r="Z136" i="55"/>
  <c r="AM136" i="55" s="1"/>
  <c r="X127" i="55"/>
  <c r="AJ127" i="55" s="1"/>
  <c r="W104" i="55"/>
  <c r="AI104" i="55" s="1"/>
  <c r="AA100" i="55"/>
  <c r="AN100" i="55" s="1"/>
  <c r="V102" i="55"/>
  <c r="AH102" i="55" s="1"/>
  <c r="AA95" i="55"/>
  <c r="AN95" i="55" s="1"/>
  <c r="X132" i="55"/>
  <c r="AJ132" i="55" s="1"/>
  <c r="Z104" i="55"/>
  <c r="AM104" i="55" s="1"/>
  <c r="W102" i="55"/>
  <c r="AI102" i="55" s="1"/>
  <c r="Z95" i="55"/>
  <c r="AM95" i="55" s="1"/>
  <c r="AA98" i="55"/>
  <c r="AN98" i="55" s="1"/>
  <c r="V122" i="12"/>
  <c r="AH122" i="12" s="1"/>
  <c r="Z120" i="55"/>
  <c r="AM120" i="55" s="1"/>
  <c r="W144" i="55"/>
  <c r="AI144" i="55" s="1"/>
  <c r="W131" i="55"/>
  <c r="AI131" i="55" s="1"/>
  <c r="W110" i="55"/>
  <c r="AI110" i="55" s="1"/>
  <c r="V101" i="55"/>
  <c r="AH101" i="55" s="1"/>
  <c r="X115" i="55"/>
  <c r="AJ115" i="55" s="1"/>
  <c r="Z106" i="55"/>
  <c r="AM106" i="55" s="1"/>
  <c r="AA99" i="55"/>
  <c r="AN99" i="55" s="1"/>
  <c r="Z94" i="55"/>
  <c r="AM94" i="55" s="1"/>
  <c r="AA137" i="55"/>
  <c r="AN137" i="55" s="1"/>
  <c r="V111" i="12"/>
  <c r="AH111" i="12" s="1"/>
  <c r="W103" i="12"/>
  <c r="AI103" i="12" s="1"/>
  <c r="X111" i="12"/>
  <c r="AJ111" i="12" s="1"/>
  <c r="V103" i="12"/>
  <c r="AH103" i="12" s="1"/>
  <c r="Z119" i="12"/>
  <c r="AM119" i="12" s="1"/>
  <c r="V127" i="12"/>
  <c r="AH127" i="12" s="1"/>
  <c r="X135" i="12"/>
  <c r="AJ135" i="12" s="1"/>
  <c r="V143" i="12"/>
  <c r="AH143" i="12" s="1"/>
  <c r="X130" i="55"/>
  <c r="AJ130" i="55" s="1"/>
  <c r="AA124" i="55"/>
  <c r="AN124" i="55" s="1"/>
  <c r="X128" i="55"/>
  <c r="AJ128" i="55" s="1"/>
  <c r="W128" i="55"/>
  <c r="AI128" i="55" s="1"/>
  <c r="V99" i="55"/>
  <c r="AH99" i="55" s="1"/>
  <c r="X97" i="55"/>
  <c r="AJ97" i="55" s="1"/>
  <c r="X101" i="55"/>
  <c r="AJ101" i="55" s="1"/>
  <c r="Z99" i="55"/>
  <c r="AM99" i="55" s="1"/>
  <c r="AA97" i="55"/>
  <c r="AN97" i="55" s="1"/>
  <c r="X137" i="55"/>
  <c r="AJ137" i="55" s="1"/>
  <c r="Z96" i="55"/>
  <c r="AM96" i="55" s="1"/>
  <c r="AA135" i="12"/>
  <c r="AN135" i="12" s="1"/>
  <c r="AA119" i="12"/>
  <c r="AN119" i="12" s="1"/>
  <c r="AA127" i="12"/>
  <c r="AN127" i="12" s="1"/>
  <c r="Z135" i="12"/>
  <c r="AM135" i="12" s="1"/>
  <c r="AA111" i="12"/>
  <c r="AN111" i="12" s="1"/>
  <c r="X119" i="12"/>
  <c r="AJ119" i="12" s="1"/>
  <c r="W135" i="12"/>
  <c r="AI135" i="12" s="1"/>
  <c r="Z143" i="12"/>
  <c r="AM143" i="12" s="1"/>
  <c r="Z142" i="55"/>
  <c r="AM142" i="55" s="1"/>
  <c r="X124" i="55"/>
  <c r="AJ124" i="55" s="1"/>
  <c r="W124" i="55"/>
  <c r="AI124" i="55" s="1"/>
  <c r="Z128" i="55"/>
  <c r="AM128" i="55" s="1"/>
  <c r="Z118" i="55"/>
  <c r="AM118" i="55" s="1"/>
  <c r="Z97" i="55"/>
  <c r="AM97" i="55" s="1"/>
  <c r="V97" i="55"/>
  <c r="AH97" i="55" s="1"/>
  <c r="Z101" i="55"/>
  <c r="AM101" i="55" s="1"/>
  <c r="W99" i="55"/>
  <c r="AI99" i="55" s="1"/>
  <c r="V137" i="55"/>
  <c r="AH137" i="55" s="1"/>
  <c r="Z137" i="55"/>
  <c r="AM137" i="55" s="1"/>
  <c r="AA96" i="55"/>
  <c r="AN96" i="55" s="1"/>
  <c r="W122" i="55"/>
  <c r="AI122" i="55" s="1"/>
  <c r="Z98" i="55"/>
  <c r="AM98" i="55" s="1"/>
  <c r="W98" i="55"/>
  <c r="AI98" i="55" s="1"/>
  <c r="AA113" i="55"/>
  <c r="AN113" i="55" s="1"/>
  <c r="X115" i="12"/>
  <c r="AJ115" i="12" s="1"/>
  <c r="V109" i="55"/>
  <c r="AH109" i="55" s="1"/>
  <c r="X131" i="12"/>
  <c r="AJ131" i="12" s="1"/>
  <c r="X138" i="55"/>
  <c r="AJ138" i="55" s="1"/>
  <c r="V122" i="55"/>
  <c r="AH122" i="55" s="1"/>
  <c r="W138" i="12"/>
  <c r="AI138" i="12" s="1"/>
  <c r="W116" i="55"/>
  <c r="AI116" i="55" s="1"/>
  <c r="V110" i="55"/>
  <c r="AH110" i="55" s="1"/>
  <c r="AA109" i="55"/>
  <c r="AN109" i="55" s="1"/>
  <c r="Z107" i="12"/>
  <c r="AM107" i="12" s="1"/>
  <c r="X123" i="12"/>
  <c r="AJ123" i="12" s="1"/>
  <c r="Z98" i="12"/>
  <c r="AM98" i="12" s="1"/>
  <c r="W112" i="55"/>
  <c r="AI112" i="55" s="1"/>
  <c r="Z103" i="55"/>
  <c r="AM103" i="55" s="1"/>
  <c r="W106" i="55"/>
  <c r="AI106" i="55" s="1"/>
  <c r="AL106" i="55" s="1"/>
  <c r="AA106" i="55"/>
  <c r="AN106" i="55" s="1"/>
  <c r="Z119" i="55"/>
  <c r="AM119" i="55" s="1"/>
  <c r="Z109" i="55"/>
  <c r="AM109" i="55" s="1"/>
  <c r="W95" i="55"/>
  <c r="AI95" i="55" s="1"/>
  <c r="X144" i="55"/>
  <c r="AJ144" i="55" s="1"/>
  <c r="V108" i="55"/>
  <c r="AH108" i="55" s="1"/>
  <c r="W114" i="55"/>
  <c r="AI114" i="55" s="1"/>
  <c r="W105" i="55"/>
  <c r="AI105" i="55" s="1"/>
  <c r="W140" i="55"/>
  <c r="AI140" i="55" s="1"/>
  <c r="W98" i="12"/>
  <c r="AI98" i="12" s="1"/>
  <c r="V138" i="12"/>
  <c r="AH138" i="12" s="1"/>
  <c r="AL138" i="12" s="1"/>
  <c r="Z144" i="55"/>
  <c r="AM144" i="55" s="1"/>
  <c r="X98" i="12"/>
  <c r="AJ98" i="12" s="1"/>
  <c r="Z122" i="12"/>
  <c r="AM122" i="12" s="1"/>
  <c r="AA131" i="55"/>
  <c r="AN131" i="55" s="1"/>
  <c r="W115" i="55"/>
  <c r="AI115" i="55" s="1"/>
  <c r="AA98" i="12"/>
  <c r="AN98" i="12" s="1"/>
  <c r="X122" i="12"/>
  <c r="AJ122" i="12" s="1"/>
  <c r="Z138" i="12"/>
  <c r="AM138" i="12" s="1"/>
  <c r="Z140" i="55"/>
  <c r="AM140" i="55" s="1"/>
  <c r="V144" i="55"/>
  <c r="AH144" i="55" s="1"/>
  <c r="W129" i="55"/>
  <c r="AI129" i="55" s="1"/>
  <c r="Z125" i="55"/>
  <c r="AM125" i="55" s="1"/>
  <c r="V121" i="55"/>
  <c r="AH121" i="55" s="1"/>
  <c r="X116" i="55"/>
  <c r="AJ116" i="55" s="1"/>
  <c r="AA108" i="55"/>
  <c r="AN108" i="55" s="1"/>
  <c r="X114" i="55"/>
  <c r="AJ114" i="55" s="1"/>
  <c r="AA110" i="55"/>
  <c r="AN110" i="55" s="1"/>
  <c r="AA101" i="55"/>
  <c r="AN101" i="55" s="1"/>
  <c r="X107" i="12"/>
  <c r="AJ107" i="12" s="1"/>
  <c r="Z123" i="12"/>
  <c r="AM123" i="12" s="1"/>
  <c r="AA138" i="12"/>
  <c r="AN138" i="12" s="1"/>
  <c r="AA122" i="12"/>
  <c r="AN122" i="12" s="1"/>
  <c r="Z131" i="12"/>
  <c r="AM131" i="12" s="1"/>
  <c r="X133" i="12"/>
  <c r="AJ133" i="12" s="1"/>
  <c r="V139" i="55"/>
  <c r="AH139" i="55" s="1"/>
  <c r="Z123" i="55"/>
  <c r="AM123" i="55" s="1"/>
  <c r="X125" i="55"/>
  <c r="AJ125" i="55" s="1"/>
  <c r="AA120" i="55"/>
  <c r="AN120" i="55" s="1"/>
  <c r="AA112" i="55"/>
  <c r="AN112" i="55" s="1"/>
  <c r="V117" i="55"/>
  <c r="AH117" i="55" s="1"/>
  <c r="V107" i="55"/>
  <c r="AH107" i="55" s="1"/>
  <c r="AA114" i="55"/>
  <c r="AN114" i="55" s="1"/>
  <c r="AA142" i="55"/>
  <c r="AN142" i="55" s="1"/>
  <c r="AA131" i="12"/>
  <c r="AN131" i="12" s="1"/>
  <c r="W130" i="12"/>
  <c r="AI130" i="12" s="1"/>
  <c r="AA142" i="12"/>
  <c r="AN142" i="12" s="1"/>
  <c r="W142" i="12"/>
  <c r="AI142" i="12" s="1"/>
  <c r="AA139" i="55"/>
  <c r="AN139" i="55" s="1"/>
  <c r="Z129" i="55"/>
  <c r="AM129" i="55" s="1"/>
  <c r="X129" i="55"/>
  <c r="AJ129" i="55" s="1"/>
  <c r="Z115" i="55"/>
  <c r="AM115" i="55" s="1"/>
  <c r="V120" i="55"/>
  <c r="AH120" i="55" s="1"/>
  <c r="AA115" i="12"/>
  <c r="AN115" i="12" s="1"/>
  <c r="AA107" i="12"/>
  <c r="AN107" i="12" s="1"/>
  <c r="W107" i="12"/>
  <c r="AI107" i="12" s="1"/>
  <c r="W115" i="12"/>
  <c r="AI115" i="12" s="1"/>
  <c r="W123" i="12"/>
  <c r="AI123" i="12" s="1"/>
  <c r="AA133" i="12"/>
  <c r="AN133" i="12" s="1"/>
  <c r="X94" i="12"/>
  <c r="AJ94" i="12" s="1"/>
  <c r="W94" i="12"/>
  <c r="AI94" i="12" s="1"/>
  <c r="X118" i="12"/>
  <c r="AJ118" i="12" s="1"/>
  <c r="X130" i="12"/>
  <c r="AJ130" i="12" s="1"/>
  <c r="Z139" i="12"/>
  <c r="AM139" i="12" s="1"/>
  <c r="W131" i="12"/>
  <c r="AI131" i="12" s="1"/>
  <c r="V133" i="12"/>
  <c r="AH133" i="12" s="1"/>
  <c r="Z142" i="12"/>
  <c r="AM142" i="12" s="1"/>
  <c r="X140" i="55"/>
  <c r="AJ140" i="55" s="1"/>
  <c r="V138" i="55"/>
  <c r="AH138" i="55" s="1"/>
  <c r="X139" i="55"/>
  <c r="AJ139" i="55" s="1"/>
  <c r="AA138" i="55"/>
  <c r="AN138" i="55" s="1"/>
  <c r="Z131" i="55"/>
  <c r="AM131" i="55" s="1"/>
  <c r="V129" i="55"/>
  <c r="AH129" i="55" s="1"/>
  <c r="W123" i="55"/>
  <c r="AI123" i="55" s="1"/>
  <c r="AA123" i="55"/>
  <c r="AN123" i="55" s="1"/>
  <c r="V126" i="55"/>
  <c r="AH126" i="55" s="1"/>
  <c r="AA121" i="55"/>
  <c r="AN121" i="55" s="1"/>
  <c r="X122" i="55"/>
  <c r="AJ122" i="55" s="1"/>
  <c r="W121" i="55"/>
  <c r="AI121" i="55" s="1"/>
  <c r="Z116" i="55"/>
  <c r="AM116" i="55" s="1"/>
  <c r="Z112" i="55"/>
  <c r="AM112" i="55" s="1"/>
  <c r="X112" i="55"/>
  <c r="AJ112" i="55" s="1"/>
  <c r="W108" i="55"/>
  <c r="AI108" i="55" s="1"/>
  <c r="X117" i="55"/>
  <c r="AJ117" i="55" s="1"/>
  <c r="V115" i="55"/>
  <c r="AH115" i="55" s="1"/>
  <c r="X107" i="55"/>
  <c r="AJ107" i="55" s="1"/>
  <c r="W107" i="55"/>
  <c r="AI107" i="55" s="1"/>
  <c r="X98" i="55"/>
  <c r="AJ98" i="55" s="1"/>
  <c r="AL98" i="55" s="1"/>
  <c r="W120" i="55"/>
  <c r="AI120" i="55" s="1"/>
  <c r="Z114" i="55"/>
  <c r="AM114" i="55" s="1"/>
  <c r="X110" i="55"/>
  <c r="AJ110" i="55" s="1"/>
  <c r="X113" i="55"/>
  <c r="AJ113" i="55" s="1"/>
  <c r="W109" i="55"/>
  <c r="AI109" i="55" s="1"/>
  <c r="V140" i="55"/>
  <c r="AH140" i="55" s="1"/>
  <c r="Z94" i="12"/>
  <c r="AM94" i="12" s="1"/>
  <c r="Z118" i="12"/>
  <c r="AM118" i="12" s="1"/>
  <c r="W133" i="12"/>
  <c r="AI133" i="12" s="1"/>
  <c r="W139" i="55"/>
  <c r="AI139" i="55" s="1"/>
  <c r="X131" i="55"/>
  <c r="AJ131" i="55" s="1"/>
  <c r="V123" i="55"/>
  <c r="AH123" i="55" s="1"/>
  <c r="Z126" i="55"/>
  <c r="AM126" i="55" s="1"/>
  <c r="Z121" i="55"/>
  <c r="AM121" i="55" s="1"/>
  <c r="W117" i="55"/>
  <c r="AI117" i="55" s="1"/>
  <c r="AA107" i="55"/>
  <c r="AN107" i="55" s="1"/>
  <c r="W113" i="55"/>
  <c r="AI113" i="55" s="1"/>
  <c r="AA123" i="12"/>
  <c r="AN123" i="12" s="1"/>
  <c r="AL106" i="12"/>
  <c r="W118" i="12"/>
  <c r="AI118" i="12" s="1"/>
  <c r="V130" i="12"/>
  <c r="AH130" i="12" s="1"/>
  <c r="AA122" i="55"/>
  <c r="AN122" i="55" s="1"/>
  <c r="W126" i="55"/>
  <c r="AI126" i="55" s="1"/>
  <c r="V116" i="55"/>
  <c r="AH116" i="55" s="1"/>
  <c r="Z108" i="55"/>
  <c r="AM108" i="55" s="1"/>
  <c r="Z117" i="55"/>
  <c r="AM117" i="55" s="1"/>
  <c r="V113" i="55"/>
  <c r="AH113" i="55" s="1"/>
  <c r="AL113" i="12"/>
  <c r="AL97" i="12"/>
  <c r="AL101" i="12"/>
  <c r="AL105" i="12"/>
  <c r="AL109" i="12"/>
  <c r="Z141" i="55"/>
  <c r="AM141" i="55" s="1"/>
  <c r="V142" i="55"/>
  <c r="AH142" i="55" s="1"/>
  <c r="Z130" i="55"/>
  <c r="AM130" i="55" s="1"/>
  <c r="W135" i="55"/>
  <c r="AI135" i="55" s="1"/>
  <c r="AA135" i="55"/>
  <c r="AN135" i="55" s="1"/>
  <c r="Z127" i="55"/>
  <c r="AM127" i="55" s="1"/>
  <c r="V125" i="55"/>
  <c r="AH125" i="55" s="1"/>
  <c r="V118" i="55"/>
  <c r="AH118" i="55" s="1"/>
  <c r="X111" i="55"/>
  <c r="AJ111" i="55" s="1"/>
  <c r="W111" i="55"/>
  <c r="AI111" i="55" s="1"/>
  <c r="V103" i="55"/>
  <c r="AH103" i="55" s="1"/>
  <c r="V119" i="55"/>
  <c r="AH119" i="55" s="1"/>
  <c r="X105" i="55"/>
  <c r="AJ105" i="55" s="1"/>
  <c r="V94" i="55"/>
  <c r="AH94" i="55" s="1"/>
  <c r="AA130" i="55"/>
  <c r="AN130" i="55" s="1"/>
  <c r="AL134" i="12"/>
  <c r="AL144" i="12"/>
  <c r="W141" i="55"/>
  <c r="AI141" i="55" s="1"/>
  <c r="W142" i="55"/>
  <c r="AI142" i="55" s="1"/>
  <c r="V130" i="55"/>
  <c r="AH130" i="55" s="1"/>
  <c r="AL143" i="55"/>
  <c r="X135" i="55"/>
  <c r="AJ135" i="55" s="1"/>
  <c r="V127" i="55"/>
  <c r="AH127" i="55" s="1"/>
  <c r="AA125" i="55"/>
  <c r="AN125" i="55" s="1"/>
  <c r="W118" i="55"/>
  <c r="AI118" i="55" s="1"/>
  <c r="Z111" i="55"/>
  <c r="AM111" i="55" s="1"/>
  <c r="AA103" i="55"/>
  <c r="AN103" i="55" s="1"/>
  <c r="AA119" i="55"/>
  <c r="AN119" i="55" s="1"/>
  <c r="V105" i="55"/>
  <c r="AH105" i="55" s="1"/>
  <c r="Z105" i="55"/>
  <c r="AM105" i="55" s="1"/>
  <c r="W94" i="55"/>
  <c r="AI94" i="55" s="1"/>
  <c r="AA94" i="55"/>
  <c r="AN94" i="55" s="1"/>
  <c r="AL102" i="12"/>
  <c r="AL126" i="12"/>
  <c r="AL104" i="12"/>
  <c r="AL108" i="12"/>
  <c r="AL116" i="12"/>
  <c r="AL128" i="12"/>
  <c r="AL132" i="12"/>
  <c r="V141" i="55"/>
  <c r="AH141" i="55" s="1"/>
  <c r="W127" i="55"/>
  <c r="AI127" i="55" s="1"/>
  <c r="X118" i="55"/>
  <c r="AJ118" i="55" s="1"/>
  <c r="X103" i="55"/>
  <c r="AJ103" i="55" s="1"/>
  <c r="X119" i="55"/>
  <c r="AJ119" i="55" s="1"/>
  <c r="AA141" i="55"/>
  <c r="AN141" i="55" s="1"/>
  <c r="V139" i="12"/>
  <c r="AH139" i="12" s="1"/>
  <c r="W139" i="12"/>
  <c r="AI139" i="12" s="1"/>
  <c r="AA139" i="12"/>
  <c r="AN139" i="12" s="1"/>
  <c r="AL134" i="55"/>
  <c r="AL133" i="55"/>
  <c r="AL114" i="55"/>
  <c r="AL65" i="55"/>
  <c r="AL61" i="55"/>
  <c r="AL110" i="12"/>
  <c r="AL129" i="12"/>
  <c r="AL114" i="12"/>
  <c r="AL96" i="12"/>
  <c r="AL112" i="12"/>
  <c r="AL120" i="12"/>
  <c r="AL117" i="12"/>
  <c r="AL121" i="12"/>
  <c r="AL125" i="12"/>
  <c r="AL141" i="12"/>
  <c r="AL140" i="12"/>
  <c r="AL95" i="12"/>
  <c r="AL99" i="12"/>
  <c r="AL100" i="12"/>
  <c r="AL124" i="12"/>
  <c r="AL137" i="12"/>
  <c r="AL136" i="12"/>
  <c r="AL132" i="55" l="1"/>
  <c r="AL119" i="12"/>
  <c r="AL136" i="55"/>
  <c r="AL97" i="55"/>
  <c r="AL144" i="55"/>
  <c r="AL127" i="12"/>
  <c r="AL100" i="55"/>
  <c r="AL143" i="12"/>
  <c r="AL142" i="12"/>
  <c r="AL130" i="12"/>
  <c r="AL125" i="55"/>
  <c r="AL95" i="55"/>
  <c r="AL104" i="55"/>
  <c r="AL116" i="55"/>
  <c r="AL137" i="55"/>
  <c r="AL124" i="55"/>
  <c r="AL123" i="12"/>
  <c r="AL122" i="12"/>
  <c r="AL115" i="55"/>
  <c r="AL131" i="12"/>
  <c r="AL135" i="12"/>
  <c r="AL101" i="55"/>
  <c r="AL102" i="55"/>
  <c r="AL118" i="12"/>
  <c r="AL111" i="12"/>
  <c r="AL138" i="55"/>
  <c r="AL128" i="55"/>
  <c r="AL103" i="12"/>
  <c r="AL99" i="55"/>
  <c r="AL131" i="55"/>
  <c r="AL130" i="55"/>
  <c r="AL108" i="55"/>
  <c r="AL122" i="55"/>
  <c r="AL115" i="12"/>
  <c r="AL141" i="55"/>
  <c r="AL107" i="55"/>
  <c r="AL107" i="12"/>
  <c r="AL129" i="55"/>
  <c r="AL109" i="55"/>
  <c r="AL120" i="55"/>
  <c r="AL126" i="55"/>
  <c r="AL123" i="55"/>
  <c r="AL121" i="55"/>
  <c r="AL112" i="55"/>
  <c r="AL139" i="55"/>
  <c r="AL133" i="12"/>
  <c r="AL98" i="12"/>
  <c r="AL142" i="55"/>
  <c r="AL113" i="55"/>
  <c r="AL139" i="12"/>
  <c r="AL110" i="55"/>
  <c r="AL94" i="12"/>
  <c r="AL117" i="55"/>
  <c r="AL140" i="55"/>
  <c r="AL94" i="55"/>
  <c r="AL111" i="55"/>
  <c r="AL135" i="55"/>
  <c r="AL118" i="55"/>
  <c r="AL105" i="55"/>
  <c r="AL103" i="55"/>
  <c r="AL127" i="55"/>
  <c r="AL119" i="55"/>
  <c r="AF197" i="12"/>
  <c r="AG197" i="12"/>
  <c r="AF198" i="12"/>
  <c r="AG198" i="12"/>
  <c r="AF199" i="12"/>
  <c r="AG199" i="12"/>
  <c r="AF200" i="12"/>
  <c r="AG200" i="12"/>
  <c r="AF201" i="12"/>
  <c r="AG201" i="12"/>
  <c r="AF202" i="12"/>
  <c r="AG202" i="12"/>
  <c r="AF203" i="12"/>
  <c r="AG203" i="12"/>
  <c r="AF204" i="12"/>
  <c r="AG204" i="12"/>
  <c r="AF205" i="12"/>
  <c r="AG205" i="12"/>
  <c r="AF206" i="12"/>
  <c r="AG206" i="12"/>
  <c r="AF207" i="12"/>
  <c r="AG207" i="12"/>
  <c r="AF208" i="12"/>
  <c r="AG208" i="12"/>
  <c r="AF209" i="12"/>
  <c r="AG209" i="12"/>
  <c r="AF210" i="12"/>
  <c r="AG210" i="12"/>
  <c r="AF211" i="12"/>
  <c r="AG211" i="12"/>
  <c r="AF212" i="12"/>
  <c r="AG212" i="12"/>
  <c r="AF213" i="12"/>
  <c r="AG213" i="12"/>
  <c r="AF214" i="12"/>
  <c r="AG214" i="12"/>
  <c r="AF215" i="12"/>
  <c r="AG215" i="12"/>
  <c r="AF216" i="12"/>
  <c r="AG216" i="12"/>
  <c r="AF217" i="12"/>
  <c r="AG217" i="12"/>
  <c r="AF218" i="12"/>
  <c r="AG218" i="12"/>
  <c r="AF219" i="12"/>
  <c r="AG219" i="12"/>
  <c r="AF220" i="12"/>
  <c r="AG220" i="12"/>
  <c r="AF221" i="12"/>
  <c r="AG221" i="12"/>
  <c r="AF222" i="12"/>
  <c r="AG222" i="12"/>
  <c r="AF223" i="12"/>
  <c r="AG223" i="12"/>
  <c r="AF224" i="12"/>
  <c r="AG224" i="12"/>
  <c r="AF225" i="12"/>
  <c r="AG225" i="12"/>
  <c r="AF226" i="12"/>
  <c r="AG226" i="12"/>
  <c r="AF227" i="12"/>
  <c r="AG227" i="12"/>
  <c r="AF228" i="12"/>
  <c r="AG228" i="12"/>
  <c r="AG196" i="12"/>
  <c r="AF196" i="12"/>
  <c r="AE7" i="12"/>
  <c r="AF7" i="12"/>
  <c r="AG7" i="12"/>
  <c r="AE8" i="12"/>
  <c r="AF8" i="12"/>
  <c r="AG8" i="12"/>
  <c r="AE9" i="12"/>
  <c r="AF9" i="12"/>
  <c r="AG9" i="12"/>
  <c r="AF10" i="12"/>
  <c r="AG10" i="12"/>
  <c r="AF11" i="12"/>
  <c r="AG11" i="12"/>
  <c r="AF12" i="12"/>
  <c r="AG12" i="12"/>
  <c r="AF13" i="12"/>
  <c r="AG13" i="12"/>
  <c r="AF14" i="12"/>
  <c r="AG14" i="12"/>
  <c r="AF15" i="12"/>
  <c r="AG15" i="12"/>
  <c r="AF16" i="12"/>
  <c r="AG16" i="12"/>
  <c r="AF17" i="12"/>
  <c r="AG17" i="12"/>
  <c r="AF18" i="12"/>
  <c r="AG18" i="12"/>
  <c r="AF19" i="12"/>
  <c r="AG19" i="12"/>
  <c r="AE20" i="12"/>
  <c r="AF20" i="12"/>
  <c r="AG20" i="12"/>
  <c r="AE21" i="12"/>
  <c r="AF21" i="12"/>
  <c r="AG21" i="12"/>
  <c r="AE22" i="12"/>
  <c r="AF22" i="12"/>
  <c r="AG22" i="12"/>
  <c r="AE23" i="12"/>
  <c r="AF23" i="12"/>
  <c r="AG23" i="12"/>
  <c r="AE24" i="12"/>
  <c r="AF24" i="12"/>
  <c r="AG24" i="12"/>
  <c r="AE25" i="12"/>
  <c r="AF25" i="12"/>
  <c r="AG25" i="12"/>
  <c r="AE26" i="12"/>
  <c r="AF26" i="12"/>
  <c r="AG26" i="12"/>
  <c r="AE27" i="12"/>
  <c r="AF27" i="12"/>
  <c r="AG27" i="12"/>
  <c r="AE28" i="12"/>
  <c r="AF28" i="12"/>
  <c r="AG28" i="12"/>
  <c r="AE29" i="12"/>
  <c r="AF29" i="12"/>
  <c r="AG29" i="12"/>
  <c r="AE30" i="12"/>
  <c r="AF30" i="12"/>
  <c r="AG30" i="12"/>
  <c r="AE31" i="12"/>
  <c r="AF31" i="12"/>
  <c r="AG31" i="12"/>
  <c r="AE32" i="12"/>
  <c r="AF32" i="12"/>
  <c r="AG32" i="12"/>
  <c r="AE33" i="12"/>
  <c r="AF33" i="12"/>
  <c r="AG33" i="12"/>
  <c r="AE34" i="12"/>
  <c r="AF34" i="12"/>
  <c r="AG34" i="12"/>
  <c r="AE35" i="12"/>
  <c r="AF35" i="12"/>
  <c r="AG35" i="12"/>
  <c r="AE36" i="12"/>
  <c r="AF36" i="12"/>
  <c r="AG36" i="12"/>
  <c r="AE37" i="12"/>
  <c r="AF37" i="12"/>
  <c r="AG37" i="12"/>
  <c r="AE38" i="12"/>
  <c r="AF38" i="12"/>
  <c r="AG38" i="12"/>
  <c r="AF39" i="12"/>
  <c r="AG39" i="12"/>
  <c r="AF40" i="12"/>
  <c r="AG40" i="12"/>
  <c r="AF41" i="12"/>
  <c r="AG41" i="12"/>
  <c r="AF42" i="12"/>
  <c r="AG42" i="12"/>
  <c r="AF43" i="12"/>
  <c r="AG43" i="12"/>
  <c r="AF44" i="12"/>
  <c r="AG44" i="12"/>
  <c r="AF45" i="12"/>
  <c r="AG45" i="12"/>
  <c r="AF46" i="12"/>
  <c r="AG46" i="12"/>
  <c r="AF47" i="12"/>
  <c r="AG47" i="12"/>
  <c r="AF48" i="12"/>
  <c r="AG48" i="12"/>
  <c r="AE49" i="12"/>
  <c r="AF49" i="12"/>
  <c r="AG49" i="12"/>
  <c r="AE50" i="12"/>
  <c r="AF50" i="12"/>
  <c r="AG50" i="12"/>
  <c r="AF51" i="12"/>
  <c r="AG51" i="12"/>
  <c r="AF52" i="12"/>
  <c r="AG52" i="12"/>
  <c r="AF53" i="12"/>
  <c r="AG53" i="12"/>
  <c r="AF54" i="12"/>
  <c r="AG54" i="12"/>
  <c r="AF55" i="12"/>
  <c r="AG55" i="12"/>
  <c r="AF56" i="12"/>
  <c r="AG56" i="12"/>
  <c r="AF57" i="12"/>
  <c r="AG57" i="12"/>
  <c r="AF58" i="12"/>
  <c r="AG58" i="12"/>
  <c r="AF59" i="12"/>
  <c r="AG59" i="12"/>
  <c r="AF60" i="12"/>
  <c r="AG60" i="12"/>
  <c r="AE61" i="12"/>
  <c r="AF61" i="12"/>
  <c r="AG61" i="12"/>
  <c r="AE62" i="12"/>
  <c r="AF62" i="12"/>
  <c r="AG62" i="12"/>
  <c r="AE63" i="12"/>
  <c r="AF63" i="12"/>
  <c r="AG63" i="12"/>
  <c r="AE64" i="12"/>
  <c r="AF64" i="12"/>
  <c r="AG64" i="12"/>
  <c r="AE65" i="12"/>
  <c r="AF65" i="12"/>
  <c r="AG65" i="12"/>
  <c r="AE66" i="12"/>
  <c r="AF66" i="12"/>
  <c r="AG66" i="12"/>
  <c r="AE67" i="12"/>
  <c r="AF67" i="12"/>
  <c r="AG67" i="12"/>
  <c r="AE68" i="12"/>
  <c r="AF68" i="12"/>
  <c r="AG68" i="12"/>
  <c r="AE69" i="12"/>
  <c r="AF69" i="12"/>
  <c r="AG69" i="12"/>
  <c r="AE70" i="12"/>
  <c r="AF70" i="12"/>
  <c r="AG70" i="12"/>
  <c r="AE71" i="12"/>
  <c r="AF71" i="12"/>
  <c r="AG71" i="12"/>
  <c r="AE72" i="12"/>
  <c r="AF72" i="12"/>
  <c r="AG72" i="12"/>
  <c r="AE73" i="12"/>
  <c r="AF73" i="12"/>
  <c r="AG73" i="12"/>
  <c r="AE74" i="12"/>
  <c r="AF74" i="12"/>
  <c r="AG74" i="12"/>
  <c r="AE75" i="12"/>
  <c r="AF75" i="12"/>
  <c r="AG75" i="12"/>
  <c r="AE76" i="12"/>
  <c r="AF76" i="12"/>
  <c r="AG76" i="12"/>
  <c r="AE77" i="12"/>
  <c r="AF77" i="12"/>
  <c r="AG77" i="12"/>
  <c r="AE78" i="12"/>
  <c r="AF78" i="12"/>
  <c r="AG78" i="12"/>
  <c r="AE79" i="12"/>
  <c r="AF79" i="12"/>
  <c r="AG79" i="12"/>
  <c r="AE80" i="12"/>
  <c r="AF80" i="12"/>
  <c r="AG80" i="12"/>
  <c r="AE81" i="12"/>
  <c r="AF81" i="12"/>
  <c r="AG81" i="12"/>
  <c r="AE82" i="12"/>
  <c r="AF82" i="12"/>
  <c r="AG82" i="12"/>
  <c r="AE83" i="12"/>
  <c r="AF83" i="12"/>
  <c r="AG83" i="12"/>
  <c r="AE84" i="12"/>
  <c r="AF84" i="12"/>
  <c r="AG84" i="12"/>
  <c r="AE85" i="12"/>
  <c r="AF85" i="12"/>
  <c r="AG85" i="12"/>
  <c r="AE86" i="12"/>
  <c r="AF86" i="12"/>
  <c r="AG86" i="12"/>
  <c r="AE87" i="12"/>
  <c r="AF87" i="12"/>
  <c r="AG87" i="12"/>
  <c r="AE88" i="12"/>
  <c r="AF88" i="12"/>
  <c r="AG88" i="12"/>
  <c r="AE89" i="12"/>
  <c r="AF89" i="12"/>
  <c r="AG89" i="12"/>
  <c r="AE90" i="12"/>
  <c r="AF90" i="12"/>
  <c r="AG90" i="12"/>
  <c r="AE91" i="12"/>
  <c r="AF91" i="12"/>
  <c r="AG91" i="12"/>
  <c r="AE92" i="12"/>
  <c r="AF92" i="12"/>
  <c r="AG92" i="12"/>
  <c r="AF145" i="12"/>
  <c r="AG145" i="12"/>
  <c r="AF146" i="12"/>
  <c r="AG146" i="12"/>
  <c r="AF147" i="12"/>
  <c r="AG147" i="12"/>
  <c r="AF148" i="12"/>
  <c r="AG148" i="12"/>
  <c r="AF149" i="12"/>
  <c r="AG149" i="12"/>
  <c r="AF150" i="12"/>
  <c r="AG150" i="12"/>
  <c r="AF151" i="12"/>
  <c r="AG151" i="12"/>
  <c r="AF152" i="12"/>
  <c r="AG152" i="12"/>
  <c r="AF153" i="12"/>
  <c r="AG153" i="12"/>
  <c r="AF154" i="12"/>
  <c r="AG154" i="12"/>
  <c r="AF155" i="12"/>
  <c r="AG155" i="12"/>
  <c r="AF156" i="12"/>
  <c r="AG156" i="12"/>
  <c r="AF157" i="12"/>
  <c r="AG157" i="12"/>
  <c r="AF158" i="12"/>
  <c r="AG158" i="12"/>
  <c r="AF159" i="12"/>
  <c r="AG159" i="12"/>
  <c r="AF160" i="12"/>
  <c r="AG160" i="12"/>
  <c r="AF161" i="12"/>
  <c r="AG161" i="12"/>
  <c r="AF162" i="12"/>
  <c r="AG162" i="12"/>
  <c r="AF163" i="12"/>
  <c r="AG163" i="12"/>
  <c r="AF164" i="12"/>
  <c r="AG164" i="12"/>
  <c r="AF165" i="12"/>
  <c r="AG165" i="12"/>
  <c r="AF166" i="12"/>
  <c r="AG166" i="12"/>
  <c r="AF167" i="12"/>
  <c r="AG167" i="12"/>
  <c r="AF168" i="12"/>
  <c r="AG168" i="12"/>
  <c r="AF169" i="12"/>
  <c r="AG169" i="12"/>
  <c r="AF170" i="12"/>
  <c r="AG170" i="12"/>
  <c r="AF171" i="12"/>
  <c r="AG171" i="12"/>
  <c r="AF172" i="12"/>
  <c r="AG172" i="12"/>
  <c r="AF173" i="12"/>
  <c r="AG173" i="12"/>
  <c r="AF174" i="12"/>
  <c r="AG174" i="12"/>
  <c r="AF175" i="12"/>
  <c r="AG175" i="12"/>
  <c r="AF176" i="12"/>
  <c r="AG176" i="12"/>
  <c r="AF177" i="12"/>
  <c r="AG177" i="12"/>
  <c r="AF178" i="12"/>
  <c r="AG178" i="12"/>
  <c r="AF179" i="12"/>
  <c r="AG179" i="12"/>
  <c r="AF180" i="12"/>
  <c r="AG180" i="12"/>
  <c r="AF181" i="12"/>
  <c r="AG181" i="12"/>
  <c r="AF182" i="12"/>
  <c r="AG182" i="12"/>
  <c r="AF183" i="12"/>
  <c r="AG183" i="12"/>
  <c r="AF184" i="12"/>
  <c r="AG184" i="12"/>
  <c r="AF185" i="12"/>
  <c r="AG185" i="12"/>
  <c r="AF186" i="12"/>
  <c r="AG186" i="12"/>
  <c r="AF187" i="12"/>
  <c r="AG187" i="12"/>
  <c r="AF188" i="12"/>
  <c r="AG188" i="12"/>
  <c r="AF189" i="12"/>
  <c r="AG189" i="12"/>
  <c r="AF190" i="12"/>
  <c r="AG190" i="12"/>
  <c r="AF191" i="12"/>
  <c r="AG191" i="12"/>
  <c r="AE192" i="12"/>
  <c r="AF192" i="12"/>
  <c r="AG192" i="12"/>
  <c r="AG6" i="12"/>
  <c r="AF6" i="12"/>
  <c r="AE6" i="12"/>
  <c r="AB197" i="12"/>
  <c r="AC197" i="12"/>
  <c r="AD197" i="12"/>
  <c r="AB198" i="12"/>
  <c r="AC198" i="12"/>
  <c r="AD198" i="12"/>
  <c r="AB199" i="12"/>
  <c r="AC199" i="12"/>
  <c r="AD199" i="12"/>
  <c r="AB200" i="12"/>
  <c r="AC200" i="12"/>
  <c r="AD200" i="12"/>
  <c r="AB201" i="12"/>
  <c r="AC201" i="12"/>
  <c r="AD201" i="12"/>
  <c r="AB202" i="12"/>
  <c r="AC202" i="12"/>
  <c r="AD202" i="12"/>
  <c r="AB203" i="12"/>
  <c r="AC203" i="12"/>
  <c r="AD203" i="12"/>
  <c r="AB204" i="12"/>
  <c r="AC204" i="12"/>
  <c r="AD204" i="12"/>
  <c r="AB205" i="12"/>
  <c r="AC205" i="12"/>
  <c r="AD205" i="12"/>
  <c r="AB206" i="12"/>
  <c r="AC206" i="12"/>
  <c r="AD206" i="12"/>
  <c r="AB207" i="12"/>
  <c r="AC207" i="12"/>
  <c r="AD207" i="12"/>
  <c r="AB208" i="12"/>
  <c r="AC208" i="12"/>
  <c r="AD208" i="12"/>
  <c r="AB209" i="12"/>
  <c r="AC209" i="12"/>
  <c r="AD209" i="12"/>
  <c r="AB210" i="12"/>
  <c r="AC210" i="12"/>
  <c r="AD210" i="12"/>
  <c r="AB211" i="12"/>
  <c r="AC211" i="12"/>
  <c r="AD211" i="12"/>
  <c r="AB212" i="12"/>
  <c r="AC212" i="12"/>
  <c r="AD212" i="12"/>
  <c r="AB213" i="12"/>
  <c r="AC213" i="12"/>
  <c r="AD213" i="12"/>
  <c r="AB214" i="12"/>
  <c r="AC214" i="12"/>
  <c r="AD214" i="12"/>
  <c r="AB215" i="12"/>
  <c r="AC215" i="12"/>
  <c r="AD215" i="12"/>
  <c r="AB216" i="12"/>
  <c r="AC216" i="12"/>
  <c r="AD216" i="12"/>
  <c r="AB217" i="12"/>
  <c r="AC217" i="12"/>
  <c r="AD217" i="12"/>
  <c r="AB218" i="12"/>
  <c r="AC218" i="12"/>
  <c r="AD218" i="12"/>
  <c r="AB219" i="12"/>
  <c r="AC219" i="12"/>
  <c r="AD219" i="12"/>
  <c r="AB220" i="12"/>
  <c r="AC220" i="12"/>
  <c r="AD220" i="12"/>
  <c r="AB221" i="12"/>
  <c r="AC221" i="12"/>
  <c r="AD221" i="12"/>
  <c r="AB222" i="12"/>
  <c r="AC222" i="12"/>
  <c r="AD222" i="12"/>
  <c r="AB223" i="12"/>
  <c r="AC223" i="12"/>
  <c r="AD223" i="12"/>
  <c r="AB224" i="12"/>
  <c r="AC224" i="12"/>
  <c r="AD224" i="12"/>
  <c r="AB225" i="12"/>
  <c r="AC225" i="12"/>
  <c r="AD225" i="12"/>
  <c r="AB226" i="12"/>
  <c r="AC226" i="12"/>
  <c r="AD226" i="12"/>
  <c r="AB227" i="12"/>
  <c r="AC227" i="12"/>
  <c r="AD227" i="12"/>
  <c r="AB228" i="12"/>
  <c r="AC228" i="12"/>
  <c r="AD228" i="12"/>
  <c r="AD196" i="12"/>
  <c r="AC196" i="12"/>
  <c r="AB196" i="12"/>
  <c r="AB7" i="12"/>
  <c r="AC7" i="12"/>
  <c r="AD7" i="12"/>
  <c r="AB8" i="12"/>
  <c r="AC8" i="12"/>
  <c r="AD8" i="12"/>
  <c r="AB9" i="12"/>
  <c r="AC9" i="12"/>
  <c r="AD9" i="12"/>
  <c r="AB10" i="12"/>
  <c r="AC10" i="12"/>
  <c r="AD10" i="12"/>
  <c r="AB11" i="12"/>
  <c r="AC11" i="12"/>
  <c r="AD11" i="12"/>
  <c r="AB12" i="12"/>
  <c r="AC12" i="12"/>
  <c r="AD12" i="12"/>
  <c r="AB13" i="12"/>
  <c r="AC13" i="12"/>
  <c r="AD13" i="12"/>
  <c r="AB14" i="12"/>
  <c r="AC14" i="12"/>
  <c r="AD14" i="12"/>
  <c r="AB15" i="12"/>
  <c r="AC15" i="12"/>
  <c r="AD15" i="12"/>
  <c r="AB16" i="12"/>
  <c r="AC16" i="12"/>
  <c r="AD16" i="12"/>
  <c r="AB17" i="12"/>
  <c r="AC17" i="12"/>
  <c r="AD17" i="12"/>
  <c r="AB18" i="12"/>
  <c r="AC18" i="12"/>
  <c r="AD18" i="12"/>
  <c r="AB19" i="12"/>
  <c r="AC19" i="12"/>
  <c r="AD19" i="12"/>
  <c r="AB20" i="12"/>
  <c r="AC20" i="12"/>
  <c r="AD20" i="12"/>
  <c r="AB21" i="12"/>
  <c r="AC21" i="12"/>
  <c r="AD21" i="12"/>
  <c r="AB22" i="12"/>
  <c r="AC22" i="12"/>
  <c r="AD22" i="12"/>
  <c r="AB23" i="12"/>
  <c r="AC23" i="12"/>
  <c r="AD23" i="12"/>
  <c r="AB24" i="12"/>
  <c r="AC24" i="12"/>
  <c r="AD24" i="12"/>
  <c r="AB25" i="12"/>
  <c r="AC25" i="12"/>
  <c r="AD25" i="12"/>
  <c r="AB26" i="12"/>
  <c r="AC26" i="12"/>
  <c r="AD26" i="12"/>
  <c r="AB27" i="12"/>
  <c r="AC27" i="12"/>
  <c r="AD27" i="12"/>
  <c r="AB28" i="12"/>
  <c r="AC28" i="12"/>
  <c r="AD28" i="12"/>
  <c r="AB29" i="12"/>
  <c r="AC29" i="12"/>
  <c r="AD29" i="12"/>
  <c r="AB30" i="12"/>
  <c r="AC30" i="12"/>
  <c r="AD30" i="12"/>
  <c r="AB31" i="12"/>
  <c r="AC31" i="12"/>
  <c r="AD31" i="12"/>
  <c r="AB32" i="12"/>
  <c r="AC32" i="12"/>
  <c r="AD32" i="12"/>
  <c r="AB33" i="12"/>
  <c r="AC33" i="12"/>
  <c r="AD33" i="12"/>
  <c r="AB34" i="12"/>
  <c r="AC34" i="12"/>
  <c r="AD34" i="12"/>
  <c r="AB35" i="12"/>
  <c r="AC35" i="12"/>
  <c r="AD35" i="12"/>
  <c r="AB36" i="12"/>
  <c r="AC36" i="12"/>
  <c r="AD36" i="12"/>
  <c r="AB37" i="12"/>
  <c r="AC37" i="12"/>
  <c r="AD37" i="12"/>
  <c r="AB38" i="12"/>
  <c r="AC38" i="12"/>
  <c r="AD38" i="12"/>
  <c r="AB39" i="12"/>
  <c r="AC39" i="12"/>
  <c r="AD39" i="12"/>
  <c r="AB40" i="12"/>
  <c r="AC40" i="12"/>
  <c r="AD40" i="12"/>
  <c r="AB41" i="12"/>
  <c r="AC41" i="12"/>
  <c r="AD41" i="12"/>
  <c r="AB42" i="12"/>
  <c r="AC42" i="12"/>
  <c r="AD42" i="12"/>
  <c r="AB43" i="12"/>
  <c r="AC43" i="12"/>
  <c r="AD43" i="12"/>
  <c r="AB44" i="12"/>
  <c r="AC44" i="12"/>
  <c r="AD44" i="12"/>
  <c r="AB45" i="12"/>
  <c r="AC45" i="12"/>
  <c r="AD45" i="12"/>
  <c r="AB46" i="12"/>
  <c r="AC46" i="12"/>
  <c r="AD46" i="12"/>
  <c r="AB47" i="12"/>
  <c r="AC47" i="12"/>
  <c r="AD47" i="12"/>
  <c r="AB48" i="12"/>
  <c r="AC48" i="12"/>
  <c r="AD48" i="12"/>
  <c r="AB49" i="12"/>
  <c r="AC49" i="12"/>
  <c r="AD49" i="12"/>
  <c r="AB50" i="12"/>
  <c r="AC50" i="12"/>
  <c r="AD50" i="12"/>
  <c r="AB51" i="12"/>
  <c r="AC51" i="12"/>
  <c r="AD51" i="12"/>
  <c r="AB52" i="12"/>
  <c r="AC52" i="12"/>
  <c r="AD52" i="12"/>
  <c r="AB53" i="12"/>
  <c r="AC53" i="12"/>
  <c r="AD53" i="12"/>
  <c r="AB54" i="12"/>
  <c r="AC54" i="12"/>
  <c r="AD54" i="12"/>
  <c r="AB55" i="12"/>
  <c r="AC55" i="12"/>
  <c r="AD55" i="12"/>
  <c r="AB56" i="12"/>
  <c r="AC56" i="12"/>
  <c r="AD56" i="12"/>
  <c r="AB57" i="12"/>
  <c r="AC57" i="12"/>
  <c r="AD57" i="12"/>
  <c r="AB58" i="12"/>
  <c r="AC58" i="12"/>
  <c r="AD58" i="12"/>
  <c r="AB59" i="12"/>
  <c r="AC59" i="12"/>
  <c r="AD59" i="12"/>
  <c r="AB60" i="12"/>
  <c r="AC60" i="12"/>
  <c r="AD60" i="12"/>
  <c r="AB61" i="12"/>
  <c r="AC61" i="12"/>
  <c r="AD61" i="12"/>
  <c r="AB62" i="12"/>
  <c r="AC62" i="12"/>
  <c r="AD62" i="12"/>
  <c r="AB63" i="12"/>
  <c r="AC63" i="12"/>
  <c r="AD63" i="12"/>
  <c r="AB64" i="12"/>
  <c r="AC64" i="12"/>
  <c r="AD64" i="12"/>
  <c r="AB65" i="12"/>
  <c r="AC65" i="12"/>
  <c r="AD65" i="12"/>
  <c r="AB66" i="12"/>
  <c r="AC66" i="12"/>
  <c r="AD66" i="12"/>
  <c r="AB67" i="12"/>
  <c r="AC67" i="12"/>
  <c r="AD67" i="12"/>
  <c r="AB68" i="12"/>
  <c r="AC68" i="12"/>
  <c r="AD68" i="12"/>
  <c r="AB69" i="12"/>
  <c r="AC69" i="12"/>
  <c r="AD69" i="12"/>
  <c r="AB70" i="12"/>
  <c r="AC70" i="12"/>
  <c r="AD70" i="12"/>
  <c r="AB71" i="12"/>
  <c r="AC71" i="12"/>
  <c r="AD71" i="12"/>
  <c r="AB72" i="12"/>
  <c r="AC72" i="12"/>
  <c r="AD72" i="12"/>
  <c r="AB73" i="12"/>
  <c r="AC73" i="12"/>
  <c r="AD73" i="12"/>
  <c r="AB74" i="12"/>
  <c r="AC74" i="12"/>
  <c r="AD74" i="12"/>
  <c r="AB75" i="12"/>
  <c r="AC75" i="12"/>
  <c r="AD75" i="12"/>
  <c r="AB76" i="12"/>
  <c r="AC76" i="12"/>
  <c r="AD76" i="12"/>
  <c r="AB77" i="12"/>
  <c r="AC77" i="12"/>
  <c r="AD77" i="12"/>
  <c r="AB78" i="12"/>
  <c r="AC78" i="12"/>
  <c r="AD78" i="12"/>
  <c r="AB79" i="12"/>
  <c r="AC79" i="12"/>
  <c r="AD79" i="12"/>
  <c r="AB80" i="12"/>
  <c r="AC80" i="12"/>
  <c r="AD80" i="12"/>
  <c r="AB81" i="12"/>
  <c r="AC81" i="12"/>
  <c r="AD81" i="12"/>
  <c r="AB82" i="12"/>
  <c r="AC82" i="12"/>
  <c r="AD82" i="12"/>
  <c r="AB83" i="12"/>
  <c r="AC83" i="12"/>
  <c r="AD83" i="12"/>
  <c r="AB84" i="12"/>
  <c r="AC84" i="12"/>
  <c r="AD84" i="12"/>
  <c r="AB85" i="12"/>
  <c r="AC85" i="12"/>
  <c r="AD85" i="12"/>
  <c r="AB86" i="12"/>
  <c r="AC86" i="12"/>
  <c r="AD86" i="12"/>
  <c r="AB87" i="12"/>
  <c r="AC87" i="12"/>
  <c r="AD87" i="12"/>
  <c r="AB88" i="12"/>
  <c r="AC88" i="12"/>
  <c r="AD88" i="12"/>
  <c r="AB89" i="12"/>
  <c r="AC89" i="12"/>
  <c r="AD89" i="12"/>
  <c r="AB90" i="12"/>
  <c r="AC90" i="12"/>
  <c r="AD90" i="12"/>
  <c r="AB91" i="12"/>
  <c r="AC91" i="12"/>
  <c r="AD91" i="12"/>
  <c r="AB92" i="12"/>
  <c r="AC92" i="12"/>
  <c r="AD92" i="12"/>
  <c r="AB145" i="12"/>
  <c r="AC145" i="12"/>
  <c r="AD145" i="12"/>
  <c r="AB146" i="12"/>
  <c r="AC146" i="12"/>
  <c r="AD146" i="12"/>
  <c r="AB147" i="12"/>
  <c r="AC147" i="12"/>
  <c r="AD147" i="12"/>
  <c r="AB148" i="12"/>
  <c r="AC148" i="12"/>
  <c r="AD148" i="12"/>
  <c r="AB149" i="12"/>
  <c r="AC149" i="12"/>
  <c r="AD149" i="12"/>
  <c r="AB150" i="12"/>
  <c r="AC150" i="12"/>
  <c r="AD150" i="12"/>
  <c r="AB151" i="12"/>
  <c r="AC151" i="12"/>
  <c r="AD151" i="12"/>
  <c r="AB152" i="12"/>
  <c r="AC152" i="12"/>
  <c r="AD152" i="12"/>
  <c r="AB153" i="12"/>
  <c r="AC153" i="12"/>
  <c r="AD153" i="12"/>
  <c r="AB154" i="12"/>
  <c r="AC154" i="12"/>
  <c r="AD154" i="12"/>
  <c r="AB155" i="12"/>
  <c r="AC155" i="12"/>
  <c r="AD155" i="12"/>
  <c r="AB156" i="12"/>
  <c r="AC156" i="12"/>
  <c r="AD156" i="12"/>
  <c r="AB157" i="12"/>
  <c r="AC157" i="12"/>
  <c r="AD157" i="12"/>
  <c r="AB158" i="12"/>
  <c r="AC158" i="12"/>
  <c r="AD158" i="12"/>
  <c r="AB159" i="12"/>
  <c r="AC159" i="12"/>
  <c r="AD159" i="12"/>
  <c r="AB160" i="12"/>
  <c r="AC160" i="12"/>
  <c r="AD160" i="12"/>
  <c r="AB161" i="12"/>
  <c r="AC161" i="12"/>
  <c r="AD161" i="12"/>
  <c r="AB162" i="12"/>
  <c r="AC162" i="12"/>
  <c r="AD162" i="12"/>
  <c r="AB163" i="12"/>
  <c r="AC163" i="12"/>
  <c r="AD163" i="12"/>
  <c r="AB164" i="12"/>
  <c r="AC164" i="12"/>
  <c r="AD164" i="12"/>
  <c r="AB165" i="12"/>
  <c r="AC165" i="12"/>
  <c r="AD165" i="12"/>
  <c r="AB166" i="12"/>
  <c r="AC166" i="12"/>
  <c r="AD166" i="12"/>
  <c r="AB167" i="12"/>
  <c r="AC167" i="12"/>
  <c r="AD167" i="12"/>
  <c r="AB168" i="12"/>
  <c r="AC168" i="12"/>
  <c r="AD168" i="12"/>
  <c r="AB169" i="12"/>
  <c r="AC169" i="12"/>
  <c r="AD169" i="12"/>
  <c r="AB170" i="12"/>
  <c r="AC170" i="12"/>
  <c r="AD170" i="12"/>
  <c r="AB171" i="12"/>
  <c r="AC171" i="12"/>
  <c r="AD171" i="12"/>
  <c r="AB172" i="12"/>
  <c r="AC172" i="12"/>
  <c r="AD172" i="12"/>
  <c r="AB173" i="12"/>
  <c r="AC173" i="12"/>
  <c r="AD173" i="12"/>
  <c r="AB174" i="12"/>
  <c r="AC174" i="12"/>
  <c r="AD174" i="12"/>
  <c r="AB175" i="12"/>
  <c r="AC175" i="12"/>
  <c r="AD175" i="12"/>
  <c r="AB176" i="12"/>
  <c r="AC176" i="12"/>
  <c r="AD176" i="12"/>
  <c r="AB177" i="12"/>
  <c r="AC177" i="12"/>
  <c r="AD177" i="12"/>
  <c r="AB178" i="12"/>
  <c r="AC178" i="12"/>
  <c r="AD178" i="12"/>
  <c r="AB179" i="12"/>
  <c r="AC179" i="12"/>
  <c r="AD179" i="12"/>
  <c r="AB180" i="12"/>
  <c r="AC180" i="12"/>
  <c r="AD180" i="12"/>
  <c r="AB181" i="12"/>
  <c r="AC181" i="12"/>
  <c r="AD181" i="12"/>
  <c r="AB182" i="12"/>
  <c r="AC182" i="12"/>
  <c r="AD182" i="12"/>
  <c r="AB183" i="12"/>
  <c r="AC183" i="12"/>
  <c r="AD183" i="12"/>
  <c r="AB184" i="12"/>
  <c r="AC184" i="12"/>
  <c r="AD184" i="12"/>
  <c r="AB185" i="12"/>
  <c r="AC185" i="12"/>
  <c r="AD185" i="12"/>
  <c r="AB186" i="12"/>
  <c r="AC186" i="12"/>
  <c r="AD186" i="12"/>
  <c r="AB187" i="12"/>
  <c r="AC187" i="12"/>
  <c r="AD187" i="12"/>
  <c r="AB188" i="12"/>
  <c r="AC188" i="12"/>
  <c r="AD188" i="12"/>
  <c r="AB189" i="12"/>
  <c r="AC189" i="12"/>
  <c r="AD189" i="12"/>
  <c r="AB190" i="12"/>
  <c r="AC190" i="12"/>
  <c r="AD190" i="12"/>
  <c r="AB191" i="12"/>
  <c r="AC191" i="12"/>
  <c r="AD191" i="12"/>
  <c r="AB192" i="12"/>
  <c r="AC192" i="12"/>
  <c r="AD192" i="12"/>
  <c r="AD6" i="12"/>
  <c r="AC6" i="12"/>
  <c r="AB6" i="12"/>
  <c r="AG228" i="55"/>
  <c r="AF228" i="55"/>
  <c r="AD228" i="55"/>
  <c r="AC228" i="55"/>
  <c r="AB228" i="55"/>
  <c r="P228" i="55"/>
  <c r="F228" i="55"/>
  <c r="Q228" i="55" s="1"/>
  <c r="E228" i="55"/>
  <c r="AE228" i="55" s="1"/>
  <c r="AG227" i="55"/>
  <c r="AF227" i="55"/>
  <c r="AD227" i="55"/>
  <c r="AC227" i="55"/>
  <c r="AB227" i="55"/>
  <c r="P227" i="55"/>
  <c r="F227" i="55"/>
  <c r="Q227" i="55" s="1"/>
  <c r="E227" i="55"/>
  <c r="AE227" i="55" s="1"/>
  <c r="AG226" i="55"/>
  <c r="AF226" i="55"/>
  <c r="AD226" i="55"/>
  <c r="AC226" i="55"/>
  <c r="AB226" i="55"/>
  <c r="P226" i="55"/>
  <c r="F226" i="55"/>
  <c r="Q226" i="55" s="1"/>
  <c r="E226" i="55"/>
  <c r="AE226" i="55" s="1"/>
  <c r="AG225" i="55"/>
  <c r="AF225" i="55"/>
  <c r="AD225" i="55"/>
  <c r="AC225" i="55"/>
  <c r="AB225" i="55"/>
  <c r="P225" i="55"/>
  <c r="F225" i="55"/>
  <c r="Q225" i="55" s="1"/>
  <c r="AG224" i="55"/>
  <c r="AF224" i="55"/>
  <c r="AM224" i="55" s="1"/>
  <c r="AD224" i="55"/>
  <c r="AC224" i="55"/>
  <c r="AB224" i="55"/>
  <c r="P224" i="55"/>
  <c r="F224" i="55"/>
  <c r="Q224" i="55" s="1"/>
  <c r="AM223" i="55"/>
  <c r="AG223" i="55"/>
  <c r="AF223" i="55"/>
  <c r="AD223" i="55"/>
  <c r="AC223" i="55"/>
  <c r="AB223" i="55"/>
  <c r="P223" i="55"/>
  <c r="F223" i="55"/>
  <c r="Q223" i="55" s="1"/>
  <c r="AM222" i="55"/>
  <c r="AG222" i="55"/>
  <c r="AF222" i="55"/>
  <c r="AD222" i="55"/>
  <c r="AC222" i="55"/>
  <c r="AB222" i="55"/>
  <c r="P222" i="55"/>
  <c r="F222" i="55"/>
  <c r="Q222" i="55" s="1"/>
  <c r="AG221" i="55"/>
  <c r="AF221" i="55"/>
  <c r="AM221" i="55" s="1"/>
  <c r="AD221" i="55"/>
  <c r="AC221" i="55"/>
  <c r="AB221" i="55"/>
  <c r="P221" i="55"/>
  <c r="F221" i="55"/>
  <c r="Q221" i="55" s="1"/>
  <c r="AG220" i="55"/>
  <c r="AF220" i="55"/>
  <c r="AM220" i="55" s="1"/>
  <c r="AD220" i="55"/>
  <c r="AC220" i="55"/>
  <c r="AB220" i="55"/>
  <c r="P220" i="55"/>
  <c r="F220" i="55"/>
  <c r="Q220" i="55" s="1"/>
  <c r="AM219" i="55"/>
  <c r="AG219" i="55"/>
  <c r="AF219" i="55"/>
  <c r="AD219" i="55"/>
  <c r="AC219" i="55"/>
  <c r="AB219" i="55"/>
  <c r="P219" i="55"/>
  <c r="F219" i="55"/>
  <c r="Q219" i="55" s="1"/>
  <c r="AM218" i="55"/>
  <c r="AG218" i="55"/>
  <c r="AF218" i="55"/>
  <c r="AD218" i="55"/>
  <c r="AC218" i="55"/>
  <c r="AB218" i="55"/>
  <c r="P218" i="55"/>
  <c r="F218" i="55"/>
  <c r="Q218" i="55" s="1"/>
  <c r="AG217" i="55"/>
  <c r="AF217" i="55"/>
  <c r="AM217" i="55" s="1"/>
  <c r="AD217" i="55"/>
  <c r="AC217" i="55"/>
  <c r="AB217" i="55"/>
  <c r="P217" i="55"/>
  <c r="F217" i="55"/>
  <c r="Q217" i="55" s="1"/>
  <c r="AG216" i="55"/>
  <c r="AF216" i="55"/>
  <c r="AM216" i="55" s="1"/>
  <c r="AD216" i="55"/>
  <c r="AC216" i="55"/>
  <c r="AB216" i="55"/>
  <c r="P216" i="55"/>
  <c r="F216" i="55"/>
  <c r="Q216" i="55" s="1"/>
  <c r="AG215" i="55"/>
  <c r="AF215" i="55"/>
  <c r="AM215" i="55" s="1"/>
  <c r="AD215" i="55"/>
  <c r="AC215" i="55"/>
  <c r="AB215" i="55"/>
  <c r="P215" i="55"/>
  <c r="F215" i="55"/>
  <c r="Q215" i="55" s="1"/>
  <c r="AM214" i="55"/>
  <c r="AG214" i="55"/>
  <c r="AF214" i="55"/>
  <c r="AD214" i="55"/>
  <c r="AC214" i="55"/>
  <c r="AB214" i="55"/>
  <c r="P214" i="55"/>
  <c r="F214" i="55"/>
  <c r="Q214" i="55" s="1"/>
  <c r="AG213" i="55"/>
  <c r="AF213" i="55"/>
  <c r="AM213" i="55" s="1"/>
  <c r="AD213" i="55"/>
  <c r="AC213" i="55"/>
  <c r="AB213" i="55"/>
  <c r="P213" i="55"/>
  <c r="F213" i="55"/>
  <c r="Q213" i="55" s="1"/>
  <c r="AG212" i="55"/>
  <c r="AF212" i="55"/>
  <c r="AM212" i="55" s="1"/>
  <c r="AD212" i="55"/>
  <c r="AC212" i="55"/>
  <c r="AB212" i="55"/>
  <c r="P212" i="55"/>
  <c r="F212" i="55"/>
  <c r="Q212" i="55" s="1"/>
  <c r="AG211" i="55"/>
  <c r="AF211" i="55"/>
  <c r="AM211" i="55" s="1"/>
  <c r="AD211" i="55"/>
  <c r="AC211" i="55"/>
  <c r="AB211" i="55"/>
  <c r="P211" i="55"/>
  <c r="F211" i="55"/>
  <c r="Q211" i="55" s="1"/>
  <c r="AG210" i="55"/>
  <c r="AF210" i="55"/>
  <c r="AM210" i="55" s="1"/>
  <c r="AD210" i="55"/>
  <c r="AC210" i="55"/>
  <c r="AB210" i="55"/>
  <c r="K210" i="55"/>
  <c r="P210" i="55" s="1"/>
  <c r="E210" i="55"/>
  <c r="AM209" i="55"/>
  <c r="AG209" i="55"/>
  <c r="AF209" i="55"/>
  <c r="AD209" i="55"/>
  <c r="AC209" i="55"/>
  <c r="AB209" i="55"/>
  <c r="K209" i="55"/>
  <c r="P209" i="55" s="1"/>
  <c r="E209" i="55"/>
  <c r="F209" i="55" s="1"/>
  <c r="AM208" i="55"/>
  <c r="AG208" i="55"/>
  <c r="AF208" i="55"/>
  <c r="AD208" i="55"/>
  <c r="AC208" i="55"/>
  <c r="AB208" i="55"/>
  <c r="K208" i="55"/>
  <c r="P208" i="55" s="1"/>
  <c r="E208" i="55"/>
  <c r="F208" i="55" s="1"/>
  <c r="AG207" i="55"/>
  <c r="AF207" i="55"/>
  <c r="AM207" i="55" s="1"/>
  <c r="AD207" i="55"/>
  <c r="AC207" i="55"/>
  <c r="AB207" i="55"/>
  <c r="K207" i="55"/>
  <c r="P207" i="55" s="1"/>
  <c r="E207" i="55"/>
  <c r="AM206" i="55"/>
  <c r="AG206" i="55"/>
  <c r="AF206" i="55"/>
  <c r="AD206" i="55"/>
  <c r="AC206" i="55"/>
  <c r="AB206" i="55"/>
  <c r="K206" i="55"/>
  <c r="P206" i="55" s="1"/>
  <c r="E206" i="55"/>
  <c r="AG205" i="55"/>
  <c r="AF205" i="55"/>
  <c r="AM205" i="55" s="1"/>
  <c r="AD205" i="55"/>
  <c r="AC205" i="55"/>
  <c r="AB205" i="55"/>
  <c r="K205" i="55"/>
  <c r="P205" i="55" s="1"/>
  <c r="E205" i="55"/>
  <c r="F205" i="55" s="1"/>
  <c r="AM204" i="55"/>
  <c r="AG204" i="55"/>
  <c r="AF204" i="55"/>
  <c r="AD204" i="55"/>
  <c r="AC204" i="55"/>
  <c r="AB204" i="55"/>
  <c r="K204" i="55"/>
  <c r="P204" i="55" s="1"/>
  <c r="E204" i="55"/>
  <c r="AE204" i="55" s="1"/>
  <c r="AK204" i="55" s="1"/>
  <c r="AM203" i="55"/>
  <c r="AG203" i="55"/>
  <c r="AF203" i="55"/>
  <c r="AD203" i="55"/>
  <c r="AC203" i="55"/>
  <c r="AB203" i="55"/>
  <c r="K203" i="55"/>
  <c r="P203" i="55" s="1"/>
  <c r="E203" i="55"/>
  <c r="AE203" i="55" s="1"/>
  <c r="AK203" i="55" s="1"/>
  <c r="AG202" i="55"/>
  <c r="AF202" i="55"/>
  <c r="AM202" i="55" s="1"/>
  <c r="AD202" i="55"/>
  <c r="AC202" i="55"/>
  <c r="AB202" i="55"/>
  <c r="K202" i="55"/>
  <c r="P202" i="55" s="1"/>
  <c r="E202" i="55"/>
  <c r="AE202" i="55" s="1"/>
  <c r="AK202" i="55" s="1"/>
  <c r="AG201" i="55"/>
  <c r="AF201" i="55"/>
  <c r="AM201" i="55" s="1"/>
  <c r="AD201" i="55"/>
  <c r="AC201" i="55"/>
  <c r="AB201" i="55"/>
  <c r="K201" i="55"/>
  <c r="P201" i="55" s="1"/>
  <c r="E201" i="55"/>
  <c r="AE201" i="55" s="1"/>
  <c r="AK201" i="55" s="1"/>
  <c r="AM200" i="55"/>
  <c r="AG200" i="55"/>
  <c r="AF200" i="55"/>
  <c r="AD200" i="55"/>
  <c r="AC200" i="55"/>
  <c r="AB200" i="55"/>
  <c r="K200" i="55"/>
  <c r="P200" i="55" s="1"/>
  <c r="E200" i="55"/>
  <c r="AE200" i="55" s="1"/>
  <c r="AK200" i="55" s="1"/>
  <c r="AM199" i="55"/>
  <c r="AG199" i="55"/>
  <c r="AF199" i="55"/>
  <c r="AD199" i="55"/>
  <c r="AC199" i="55"/>
  <c r="AB199" i="55"/>
  <c r="K199" i="55"/>
  <c r="P199" i="55" s="1"/>
  <c r="E199" i="55"/>
  <c r="AE199" i="55" s="1"/>
  <c r="AK199" i="55" s="1"/>
  <c r="AG198" i="55"/>
  <c r="AF198" i="55"/>
  <c r="AM198" i="55" s="1"/>
  <c r="AD198" i="55"/>
  <c r="AC198" i="55"/>
  <c r="AB198" i="55"/>
  <c r="K198" i="55"/>
  <c r="P198" i="55" s="1"/>
  <c r="E198" i="55"/>
  <c r="AG197" i="55"/>
  <c r="AF197" i="55"/>
  <c r="AM197" i="55" s="1"/>
  <c r="AD197" i="55"/>
  <c r="AC197" i="55"/>
  <c r="AB197" i="55"/>
  <c r="K197" i="55"/>
  <c r="P197" i="55" s="1"/>
  <c r="E197" i="55"/>
  <c r="AE197" i="55" s="1"/>
  <c r="AK197" i="55" s="1"/>
  <c r="AM196" i="55"/>
  <c r="AG196" i="55"/>
  <c r="AF196" i="55"/>
  <c r="AD196" i="55"/>
  <c r="AC196" i="55"/>
  <c r="AB196" i="55"/>
  <c r="K196" i="55"/>
  <c r="P196" i="55" s="1"/>
  <c r="E196" i="55"/>
  <c r="AE196" i="55" s="1"/>
  <c r="AK196" i="55" s="1"/>
  <c r="AN195" i="55"/>
  <c r="AM195" i="55"/>
  <c r="E195" i="55"/>
  <c r="AN194" i="55"/>
  <c r="AM194" i="55"/>
  <c r="E194" i="55"/>
  <c r="AN193" i="55"/>
  <c r="AM193" i="55"/>
  <c r="E193" i="55"/>
  <c r="AG192" i="55"/>
  <c r="AF192" i="55"/>
  <c r="AM192" i="55" s="1"/>
  <c r="AE192" i="55"/>
  <c r="AK192" i="55" s="1"/>
  <c r="H32" i="50" s="1"/>
  <c r="AD192" i="55"/>
  <c r="AC192" i="55"/>
  <c r="AB192" i="55"/>
  <c r="S192" i="55"/>
  <c r="R192" i="55"/>
  <c r="Q192" i="55"/>
  <c r="K192" i="55"/>
  <c r="P192" i="55" s="1"/>
  <c r="AK191" i="55"/>
  <c r="AG191" i="55"/>
  <c r="AF191" i="55"/>
  <c r="AM191" i="55" s="1"/>
  <c r="AE191" i="55"/>
  <c r="AD191" i="55"/>
  <c r="AC191" i="55"/>
  <c r="AB191" i="55"/>
  <c r="Q191" i="55"/>
  <c r="M191" i="55"/>
  <c r="K191" i="55"/>
  <c r="F191" i="55"/>
  <c r="S191" i="55" s="1"/>
  <c r="AG190" i="55"/>
  <c r="AF190" i="55"/>
  <c r="AM190" i="55" s="1"/>
  <c r="AE190" i="55"/>
  <c r="AK190" i="55" s="1"/>
  <c r="AD190" i="55"/>
  <c r="AC190" i="55"/>
  <c r="AB190" i="55"/>
  <c r="Q190" i="55"/>
  <c r="M190" i="55"/>
  <c r="K190" i="55"/>
  <c r="F190" i="55"/>
  <c r="S190" i="55" s="1"/>
  <c r="AG189" i="55"/>
  <c r="AF189" i="55"/>
  <c r="AM189" i="55" s="1"/>
  <c r="AE189" i="55"/>
  <c r="AK189" i="55" s="1"/>
  <c r="AD189" i="55"/>
  <c r="AC189" i="55"/>
  <c r="AB189" i="55"/>
  <c r="Q189" i="55"/>
  <c r="M189" i="55"/>
  <c r="K189" i="55"/>
  <c r="F189" i="55"/>
  <c r="R189" i="55" s="1"/>
  <c r="AK188" i="55"/>
  <c r="AG188" i="55"/>
  <c r="AF188" i="55"/>
  <c r="AM188" i="55" s="1"/>
  <c r="AE188" i="55"/>
  <c r="AD188" i="55"/>
  <c r="AC188" i="55"/>
  <c r="AB188" i="55"/>
  <c r="Q188" i="55"/>
  <c r="M188" i="55"/>
  <c r="K188" i="55"/>
  <c r="F188" i="55"/>
  <c r="R188" i="55" s="1"/>
  <c r="AG187" i="55"/>
  <c r="AF187" i="55"/>
  <c r="AM187" i="55" s="1"/>
  <c r="AE187" i="55"/>
  <c r="AK187" i="55" s="1"/>
  <c r="AD187" i="55"/>
  <c r="AC187" i="55"/>
  <c r="AB187" i="55"/>
  <c r="Q187" i="55"/>
  <c r="M187" i="55"/>
  <c r="K187" i="55"/>
  <c r="F187" i="55"/>
  <c r="S187" i="55" s="1"/>
  <c r="AG186" i="55"/>
  <c r="AF186" i="55"/>
  <c r="AM186" i="55" s="1"/>
  <c r="AE186" i="55"/>
  <c r="AK186" i="55" s="1"/>
  <c r="AD186" i="55"/>
  <c r="AC186" i="55"/>
  <c r="AB186" i="55"/>
  <c r="Q186" i="55"/>
  <c r="M186" i="55"/>
  <c r="K186" i="55"/>
  <c r="F186" i="55"/>
  <c r="S186" i="55" s="1"/>
  <c r="AG185" i="55"/>
  <c r="AF185" i="55"/>
  <c r="AM185" i="55" s="1"/>
  <c r="AE185" i="55"/>
  <c r="AK185" i="55" s="1"/>
  <c r="AD185" i="55"/>
  <c r="AC185" i="55"/>
  <c r="AB185" i="55"/>
  <c r="Q185" i="55"/>
  <c r="M185" i="55"/>
  <c r="K185" i="55"/>
  <c r="F185" i="55"/>
  <c r="S185" i="55" s="1"/>
  <c r="AG184" i="55"/>
  <c r="AF184" i="55"/>
  <c r="AM184" i="55" s="1"/>
  <c r="AE184" i="55"/>
  <c r="AK184" i="55" s="1"/>
  <c r="AD184" i="55"/>
  <c r="AC184" i="55"/>
  <c r="AB184" i="55"/>
  <c r="Q184" i="55"/>
  <c r="M184" i="55"/>
  <c r="K184" i="55"/>
  <c r="F184" i="55"/>
  <c r="AG183" i="55"/>
  <c r="AF183" i="55"/>
  <c r="AM183" i="55" s="1"/>
  <c r="AE183" i="55"/>
  <c r="AK183" i="55" s="1"/>
  <c r="AD183" i="55"/>
  <c r="AC183" i="55"/>
  <c r="AB183" i="55"/>
  <c r="K183" i="55"/>
  <c r="P183" i="55" s="1"/>
  <c r="F183" i="55"/>
  <c r="R183" i="55" s="1"/>
  <c r="AG182" i="55"/>
  <c r="AF182" i="55"/>
  <c r="AM182" i="55" s="1"/>
  <c r="AE182" i="55"/>
  <c r="AK182" i="55" s="1"/>
  <c r="AD182" i="55"/>
  <c r="AC182" i="55"/>
  <c r="AB182" i="55"/>
  <c r="K182" i="55"/>
  <c r="P182" i="55" s="1"/>
  <c r="F182" i="55"/>
  <c r="AM181" i="55"/>
  <c r="AG181" i="55"/>
  <c r="AF181" i="55"/>
  <c r="AE181" i="55"/>
  <c r="AK181" i="55" s="1"/>
  <c r="AD181" i="55"/>
  <c r="AC181" i="55"/>
  <c r="AB181" i="55"/>
  <c r="K181" i="55"/>
  <c r="P181" i="55" s="1"/>
  <c r="F181" i="55"/>
  <c r="AG180" i="55"/>
  <c r="AF180" i="55"/>
  <c r="AM180" i="55" s="1"/>
  <c r="AE180" i="55"/>
  <c r="AK180" i="55" s="1"/>
  <c r="AD180" i="55"/>
  <c r="AC180" i="55"/>
  <c r="AB180" i="55"/>
  <c r="K180" i="55"/>
  <c r="P180" i="55" s="1"/>
  <c r="F180" i="55"/>
  <c r="Q180" i="55" s="1"/>
  <c r="AM179" i="55"/>
  <c r="AG179" i="55"/>
  <c r="AF179" i="55"/>
  <c r="AE179" i="55"/>
  <c r="AK179" i="55" s="1"/>
  <c r="AD179" i="55"/>
  <c r="AC179" i="55"/>
  <c r="AB179" i="55"/>
  <c r="K179" i="55"/>
  <c r="P179" i="55" s="1"/>
  <c r="F179" i="55"/>
  <c r="R179" i="55" s="1"/>
  <c r="AG178" i="55"/>
  <c r="AF178" i="55"/>
  <c r="AM178" i="55" s="1"/>
  <c r="AE178" i="55"/>
  <c r="AK178" i="55" s="1"/>
  <c r="AD178" i="55"/>
  <c r="AC178" i="55"/>
  <c r="AB178" i="55"/>
  <c r="K178" i="55"/>
  <c r="P178" i="55" s="1"/>
  <c r="F178" i="55"/>
  <c r="AG177" i="55"/>
  <c r="AF177" i="55"/>
  <c r="AM177" i="55" s="1"/>
  <c r="AE177" i="55"/>
  <c r="AK177" i="55" s="1"/>
  <c r="AD177" i="55"/>
  <c r="AC177" i="55"/>
  <c r="AB177" i="55"/>
  <c r="K177" i="55"/>
  <c r="P177" i="55" s="1"/>
  <c r="F177" i="55"/>
  <c r="R177" i="55" s="1"/>
  <c r="AG176" i="55"/>
  <c r="AF176" i="55"/>
  <c r="AM176" i="55" s="1"/>
  <c r="AD176" i="55"/>
  <c r="AC176" i="55"/>
  <c r="AB176" i="55"/>
  <c r="K176" i="55"/>
  <c r="P176" i="55" s="1"/>
  <c r="F176" i="55"/>
  <c r="E176" i="55"/>
  <c r="AE176" i="55" s="1"/>
  <c r="AK176" i="55" s="1"/>
  <c r="AG175" i="55"/>
  <c r="AF175" i="55"/>
  <c r="AM175" i="55" s="1"/>
  <c r="AD175" i="55"/>
  <c r="AC175" i="55"/>
  <c r="AB175" i="55"/>
  <c r="K175" i="55"/>
  <c r="P175" i="55" s="1"/>
  <c r="F175" i="55"/>
  <c r="E175" i="55"/>
  <c r="AE175" i="55" s="1"/>
  <c r="AK175" i="55" s="1"/>
  <c r="AM174" i="55"/>
  <c r="AG174" i="55"/>
  <c r="AF174" i="55"/>
  <c r="AD174" i="55"/>
  <c r="AC174" i="55"/>
  <c r="AB174" i="55"/>
  <c r="K174" i="55"/>
  <c r="P174" i="55" s="1"/>
  <c r="F174" i="55"/>
  <c r="E174" i="55"/>
  <c r="AG173" i="55"/>
  <c r="AF173" i="55"/>
  <c r="AM173" i="55" s="1"/>
  <c r="AD173" i="55"/>
  <c r="AC173" i="55"/>
  <c r="AB173" i="55"/>
  <c r="K173" i="55"/>
  <c r="P173" i="55" s="1"/>
  <c r="F173" i="55"/>
  <c r="E173" i="55"/>
  <c r="AE173" i="55" s="1"/>
  <c r="AK173" i="55" s="1"/>
  <c r="AM172" i="55"/>
  <c r="AG172" i="55"/>
  <c r="AF172" i="55"/>
  <c r="AD172" i="55"/>
  <c r="AC172" i="55"/>
  <c r="AB172" i="55"/>
  <c r="K172" i="55"/>
  <c r="P172" i="55" s="1"/>
  <c r="F172" i="55"/>
  <c r="E172" i="55"/>
  <c r="AE172" i="55" s="1"/>
  <c r="AK172" i="55" s="1"/>
  <c r="AG171" i="55"/>
  <c r="AF171" i="55"/>
  <c r="AM171" i="55" s="1"/>
  <c r="AD171" i="55"/>
  <c r="AC171" i="55"/>
  <c r="AB171" i="55"/>
  <c r="K171" i="55"/>
  <c r="P171" i="55" s="1"/>
  <c r="F171" i="55"/>
  <c r="E171" i="55"/>
  <c r="AE171" i="55" s="1"/>
  <c r="AK171" i="55" s="1"/>
  <c r="AG170" i="55"/>
  <c r="AF170" i="55"/>
  <c r="AM170" i="55" s="1"/>
  <c r="AD170" i="55"/>
  <c r="AC170" i="55"/>
  <c r="AB170" i="55"/>
  <c r="K170" i="55"/>
  <c r="P170" i="55" s="1"/>
  <c r="F170" i="55"/>
  <c r="E170" i="55"/>
  <c r="AE170" i="55" s="1"/>
  <c r="AK170" i="55" s="1"/>
  <c r="AG169" i="55"/>
  <c r="AF169" i="55"/>
  <c r="AM169" i="55" s="1"/>
  <c r="AD169" i="55"/>
  <c r="AC169" i="55"/>
  <c r="AB169" i="55"/>
  <c r="K169" i="55"/>
  <c r="P169" i="55" s="1"/>
  <c r="F169" i="55"/>
  <c r="E169" i="55"/>
  <c r="AE169" i="55" s="1"/>
  <c r="AK169" i="55" s="1"/>
  <c r="AG168" i="55"/>
  <c r="AF168" i="55"/>
  <c r="AM168" i="55" s="1"/>
  <c r="AE168" i="55"/>
  <c r="AK168" i="55" s="1"/>
  <c r="AD168" i="55"/>
  <c r="AC168" i="55"/>
  <c r="AB168" i="55"/>
  <c r="K168" i="55"/>
  <c r="P168" i="55" s="1"/>
  <c r="F168" i="55"/>
  <c r="Q168" i="55" s="1"/>
  <c r="AG167" i="55"/>
  <c r="AF167" i="55"/>
  <c r="AM167" i="55" s="1"/>
  <c r="AE167" i="55"/>
  <c r="AK167" i="55" s="1"/>
  <c r="AD167" i="55"/>
  <c r="AC167" i="55"/>
  <c r="AB167" i="55"/>
  <c r="K167" i="55"/>
  <c r="P167" i="55" s="1"/>
  <c r="F167" i="55"/>
  <c r="R167" i="55" s="1"/>
  <c r="AG166" i="55"/>
  <c r="AF166" i="55"/>
  <c r="AM166" i="55" s="1"/>
  <c r="AE166" i="55"/>
  <c r="AK166" i="55" s="1"/>
  <c r="AD166" i="55"/>
  <c r="AC166" i="55"/>
  <c r="AB166" i="55"/>
  <c r="K166" i="55"/>
  <c r="P166" i="55" s="1"/>
  <c r="F166" i="55"/>
  <c r="S166" i="55" s="1"/>
  <c r="AG165" i="55"/>
  <c r="AF165" i="55"/>
  <c r="AM165" i="55" s="1"/>
  <c r="AE165" i="55"/>
  <c r="AK165" i="55" s="1"/>
  <c r="AD165" i="55"/>
  <c r="AC165" i="55"/>
  <c r="AB165" i="55"/>
  <c r="K165" i="55"/>
  <c r="P165" i="55" s="1"/>
  <c r="F165" i="55"/>
  <c r="AM164" i="55"/>
  <c r="AG164" i="55"/>
  <c r="AF164" i="55"/>
  <c r="AE164" i="55"/>
  <c r="AK164" i="55" s="1"/>
  <c r="AD164" i="55"/>
  <c r="AC164" i="55"/>
  <c r="AB164" i="55"/>
  <c r="K164" i="55"/>
  <c r="P164" i="55" s="1"/>
  <c r="F164" i="55"/>
  <c r="Q164" i="55" s="1"/>
  <c r="AM163" i="55"/>
  <c r="AG163" i="55"/>
  <c r="AF163" i="55"/>
  <c r="AE163" i="55"/>
  <c r="AK163" i="55" s="1"/>
  <c r="AD163" i="55"/>
  <c r="AC163" i="55"/>
  <c r="AB163" i="55"/>
  <c r="K163" i="55"/>
  <c r="P163" i="55" s="1"/>
  <c r="F163" i="55"/>
  <c r="R163" i="55" s="1"/>
  <c r="AK162" i="55"/>
  <c r="AG162" i="55"/>
  <c r="AF162" i="55"/>
  <c r="AM162" i="55" s="1"/>
  <c r="AE162" i="55"/>
  <c r="AD162" i="55"/>
  <c r="AC162" i="55"/>
  <c r="AB162" i="55"/>
  <c r="K162" i="55"/>
  <c r="P162" i="55" s="1"/>
  <c r="F162" i="55"/>
  <c r="S162" i="55" s="1"/>
  <c r="AM161" i="55"/>
  <c r="AG161" i="55"/>
  <c r="AF161" i="55"/>
  <c r="AD161" i="55"/>
  <c r="AC161" i="55"/>
  <c r="AB161" i="55"/>
  <c r="K161" i="55"/>
  <c r="P161" i="55" s="1"/>
  <c r="F161" i="55"/>
  <c r="E161" i="55"/>
  <c r="AG160" i="55"/>
  <c r="AF160" i="55"/>
  <c r="AM160" i="55" s="1"/>
  <c r="AD160" i="55"/>
  <c r="AC160" i="55"/>
  <c r="AB160" i="55"/>
  <c r="K160" i="55"/>
  <c r="P160" i="55" s="1"/>
  <c r="F160" i="55"/>
  <c r="E160" i="55"/>
  <c r="AE160" i="55" s="1"/>
  <c r="AK160" i="55" s="1"/>
  <c r="AG159" i="55"/>
  <c r="AF159" i="55"/>
  <c r="AM159" i="55" s="1"/>
  <c r="AD159" i="55"/>
  <c r="AC159" i="55"/>
  <c r="AB159" i="55"/>
  <c r="K159" i="55"/>
  <c r="P159" i="55" s="1"/>
  <c r="F159" i="55"/>
  <c r="E159" i="55"/>
  <c r="AE159" i="55" s="1"/>
  <c r="AK159" i="55" s="1"/>
  <c r="AG158" i="55"/>
  <c r="AF158" i="55"/>
  <c r="AM158" i="55" s="1"/>
  <c r="AD158" i="55"/>
  <c r="AC158" i="55"/>
  <c r="AB158" i="55"/>
  <c r="K158" i="55"/>
  <c r="P158" i="55" s="1"/>
  <c r="F158" i="55"/>
  <c r="E158" i="55"/>
  <c r="AE158" i="55" s="1"/>
  <c r="AK158" i="55" s="1"/>
  <c r="AM157" i="55"/>
  <c r="AG157" i="55"/>
  <c r="AF157" i="55"/>
  <c r="AD157" i="55"/>
  <c r="AC157" i="55"/>
  <c r="AB157" i="55"/>
  <c r="K157" i="55"/>
  <c r="P157" i="55" s="1"/>
  <c r="F157" i="55"/>
  <c r="E157" i="55"/>
  <c r="AE157" i="55" s="1"/>
  <c r="AK157" i="55" s="1"/>
  <c r="AG156" i="55"/>
  <c r="AF156" i="55"/>
  <c r="AM156" i="55" s="1"/>
  <c r="AD156" i="55"/>
  <c r="AC156" i="55"/>
  <c r="AB156" i="55"/>
  <c r="K156" i="55"/>
  <c r="P156" i="55" s="1"/>
  <c r="F156" i="55"/>
  <c r="E156" i="55"/>
  <c r="AE156" i="55" s="1"/>
  <c r="AK156" i="55" s="1"/>
  <c r="AM155" i="55"/>
  <c r="AG155" i="55"/>
  <c r="AF155" i="55"/>
  <c r="AD155" i="55"/>
  <c r="AC155" i="55"/>
  <c r="AB155" i="55"/>
  <c r="K155" i="55"/>
  <c r="P155" i="55" s="1"/>
  <c r="F155" i="55"/>
  <c r="E155" i="55"/>
  <c r="AE155" i="55" s="1"/>
  <c r="AK155" i="55" s="1"/>
  <c r="AG154" i="55"/>
  <c r="AF154" i="55"/>
  <c r="AM154" i="55" s="1"/>
  <c r="AD154" i="55"/>
  <c r="AC154" i="55"/>
  <c r="AB154" i="55"/>
  <c r="K154" i="55"/>
  <c r="P154" i="55" s="1"/>
  <c r="F154" i="55"/>
  <c r="E154" i="55"/>
  <c r="AE154" i="55" s="1"/>
  <c r="AK154" i="55" s="1"/>
  <c r="AM153" i="55"/>
  <c r="AG153" i="55"/>
  <c r="AF153" i="55"/>
  <c r="AD153" i="55"/>
  <c r="AC153" i="55"/>
  <c r="AB153" i="55"/>
  <c r="K153" i="55"/>
  <c r="P153" i="55" s="1"/>
  <c r="F153" i="55"/>
  <c r="E153" i="55"/>
  <c r="AG152" i="55"/>
  <c r="AF152" i="55"/>
  <c r="AM152" i="55" s="1"/>
  <c r="AD152" i="55"/>
  <c r="AC152" i="55"/>
  <c r="AB152" i="55"/>
  <c r="K152" i="55"/>
  <c r="F152" i="55"/>
  <c r="E152" i="55"/>
  <c r="M152" i="55" s="1"/>
  <c r="AG151" i="55"/>
  <c r="AF151" i="55"/>
  <c r="AM151" i="55" s="1"/>
  <c r="AD151" i="55"/>
  <c r="AC151" i="55"/>
  <c r="AB151" i="55"/>
  <c r="K151" i="55"/>
  <c r="F151" i="55"/>
  <c r="E151" i="55"/>
  <c r="M151" i="55" s="1"/>
  <c r="AG150" i="55"/>
  <c r="AF150" i="55"/>
  <c r="AM150" i="55" s="1"/>
  <c r="AD150" i="55"/>
  <c r="AC150" i="55"/>
  <c r="AB150" i="55"/>
  <c r="K150" i="55"/>
  <c r="F150" i="55"/>
  <c r="E150" i="55"/>
  <c r="M150" i="55" s="1"/>
  <c r="AG149" i="55"/>
  <c r="AF149" i="55"/>
  <c r="AM149" i="55" s="1"/>
  <c r="AD149" i="55"/>
  <c r="AC149" i="55"/>
  <c r="AB149" i="55"/>
  <c r="K149" i="55"/>
  <c r="F149" i="55"/>
  <c r="E149" i="55"/>
  <c r="M149" i="55" s="1"/>
  <c r="AG148" i="55"/>
  <c r="AF148" i="55"/>
  <c r="AM148" i="55" s="1"/>
  <c r="AD148" i="55"/>
  <c r="AC148" i="55"/>
  <c r="AB148" i="55"/>
  <c r="K148" i="55"/>
  <c r="P148" i="55" s="1"/>
  <c r="F148" i="55"/>
  <c r="AG147" i="55"/>
  <c r="AF147" i="55"/>
  <c r="AM147" i="55" s="1"/>
  <c r="AD147" i="55"/>
  <c r="AC147" i="55"/>
  <c r="AB147" i="55"/>
  <c r="K147" i="55"/>
  <c r="P147" i="55" s="1"/>
  <c r="F147" i="55"/>
  <c r="AE147" i="55" s="1"/>
  <c r="AK147" i="55" s="1"/>
  <c r="AG146" i="55"/>
  <c r="AF146" i="55"/>
  <c r="AM146" i="55" s="1"/>
  <c r="AD146" i="55"/>
  <c r="AC146" i="55"/>
  <c r="AB146" i="55"/>
  <c r="K146" i="55"/>
  <c r="P146" i="55" s="1"/>
  <c r="F146" i="55"/>
  <c r="Q146" i="55" s="1"/>
  <c r="AM145" i="55"/>
  <c r="AG145" i="55"/>
  <c r="AF145" i="55"/>
  <c r="AD145" i="55"/>
  <c r="AC145" i="55"/>
  <c r="AB145" i="55"/>
  <c r="K145" i="55"/>
  <c r="P145" i="55" s="1"/>
  <c r="F145" i="55"/>
  <c r="AE145" i="55" s="1"/>
  <c r="AK145" i="55" s="1"/>
  <c r="AN60" i="55"/>
  <c r="AG60" i="55"/>
  <c r="AF60" i="55"/>
  <c r="AM60" i="55" s="1"/>
  <c r="AD60" i="55"/>
  <c r="AJ60" i="55" s="1"/>
  <c r="AC60" i="55"/>
  <c r="AI60" i="55" s="1"/>
  <c r="AB60" i="55"/>
  <c r="AH60" i="55" s="1"/>
  <c r="K60" i="55"/>
  <c r="P60" i="55" s="1"/>
  <c r="F60" i="55"/>
  <c r="AE60" i="55" s="1"/>
  <c r="AN59" i="55"/>
  <c r="AH59" i="55"/>
  <c r="AG59" i="55"/>
  <c r="AF59" i="55"/>
  <c r="AM59" i="55" s="1"/>
  <c r="AD59" i="55"/>
  <c r="AJ59" i="55" s="1"/>
  <c r="AC59" i="55"/>
  <c r="AI59" i="55" s="1"/>
  <c r="AB59" i="55"/>
  <c r="K59" i="55"/>
  <c r="P59" i="55" s="1"/>
  <c r="F59" i="55"/>
  <c r="AE59" i="55" s="1"/>
  <c r="AH58" i="55"/>
  <c r="AG58" i="55"/>
  <c r="AN58" i="55" s="1"/>
  <c r="AF58" i="55"/>
  <c r="AM58" i="55" s="1"/>
  <c r="AD58" i="55"/>
  <c r="AJ58" i="55" s="1"/>
  <c r="AC58" i="55"/>
  <c r="AI58" i="55" s="1"/>
  <c r="AB58" i="55"/>
  <c r="K58" i="55"/>
  <c r="P58" i="55" s="1"/>
  <c r="F58" i="55"/>
  <c r="AE58" i="55" s="1"/>
  <c r="AN57" i="55"/>
  <c r="AG57" i="55"/>
  <c r="AF57" i="55"/>
  <c r="AM57" i="55" s="1"/>
  <c r="AD57" i="55"/>
  <c r="AJ57" i="55" s="1"/>
  <c r="AC57" i="55"/>
  <c r="AI57" i="55" s="1"/>
  <c r="AB57" i="55"/>
  <c r="AH57" i="55" s="1"/>
  <c r="K57" i="55"/>
  <c r="P57" i="55" s="1"/>
  <c r="F57" i="55"/>
  <c r="AE57" i="55" s="1"/>
  <c r="AG56" i="55"/>
  <c r="AN56" i="55" s="1"/>
  <c r="AF56" i="55"/>
  <c r="AM56" i="55" s="1"/>
  <c r="AD56" i="55"/>
  <c r="AJ56" i="55" s="1"/>
  <c r="AC56" i="55"/>
  <c r="AI56" i="55" s="1"/>
  <c r="AB56" i="55"/>
  <c r="AH56" i="55" s="1"/>
  <c r="K56" i="55"/>
  <c r="P56" i="55" s="1"/>
  <c r="F56" i="55"/>
  <c r="AE56" i="55" s="1"/>
  <c r="AI55" i="55"/>
  <c r="AG55" i="55"/>
  <c r="AN55" i="55" s="1"/>
  <c r="AF55" i="55"/>
  <c r="AM55" i="55" s="1"/>
  <c r="AD55" i="55"/>
  <c r="AJ55" i="55" s="1"/>
  <c r="AC55" i="55"/>
  <c r="AB55" i="55"/>
  <c r="AH55" i="55" s="1"/>
  <c r="K55" i="55"/>
  <c r="P55" i="55" s="1"/>
  <c r="F55" i="55"/>
  <c r="AE55" i="55" s="1"/>
  <c r="AH54" i="55"/>
  <c r="AG54" i="55"/>
  <c r="AN54" i="55" s="1"/>
  <c r="AF54" i="55"/>
  <c r="AM54" i="55" s="1"/>
  <c r="AD54" i="55"/>
  <c r="AJ54" i="55" s="1"/>
  <c r="AC54" i="55"/>
  <c r="AI54" i="55" s="1"/>
  <c r="AB54" i="55"/>
  <c r="K54" i="55"/>
  <c r="P54" i="55" s="1"/>
  <c r="F54" i="55"/>
  <c r="AE54" i="55" s="1"/>
  <c r="AG53" i="55"/>
  <c r="AN53" i="55" s="1"/>
  <c r="AF53" i="55"/>
  <c r="AM53" i="55" s="1"/>
  <c r="AD53" i="55"/>
  <c r="AJ53" i="55" s="1"/>
  <c r="AC53" i="55"/>
  <c r="AI53" i="55" s="1"/>
  <c r="AB53" i="55"/>
  <c r="AH53" i="55" s="1"/>
  <c r="K53" i="55"/>
  <c r="P53" i="55" s="1"/>
  <c r="F53" i="55"/>
  <c r="AE53" i="55" s="1"/>
  <c r="AG52" i="55"/>
  <c r="AF52" i="55"/>
  <c r="AM52" i="55" s="1"/>
  <c r="AD52" i="55"/>
  <c r="AJ52" i="55" s="1"/>
  <c r="AC52" i="55"/>
  <c r="AI52" i="55" s="1"/>
  <c r="AB52" i="55"/>
  <c r="AH52" i="55" s="1"/>
  <c r="K52" i="55"/>
  <c r="P52" i="55" s="1"/>
  <c r="F52" i="55"/>
  <c r="AE52" i="55" s="1"/>
  <c r="AJ51" i="55"/>
  <c r="AG51" i="55"/>
  <c r="AF51" i="55"/>
  <c r="AM51" i="55" s="1"/>
  <c r="AD51" i="55"/>
  <c r="AC51" i="55"/>
  <c r="AI51" i="55" s="1"/>
  <c r="AB51" i="55"/>
  <c r="AH51" i="55" s="1"/>
  <c r="K51" i="55"/>
  <c r="P51" i="55" s="1"/>
  <c r="F51" i="55"/>
  <c r="AE51" i="55" s="1"/>
  <c r="AG50" i="55"/>
  <c r="AF50" i="55"/>
  <c r="AE50" i="55"/>
  <c r="AD50" i="55"/>
  <c r="AC50" i="55"/>
  <c r="AB50" i="55"/>
  <c r="S50" i="55"/>
  <c r="R50" i="55"/>
  <c r="N50" i="55"/>
  <c r="M50" i="55"/>
  <c r="K50" i="55"/>
  <c r="AG49" i="55"/>
  <c r="AF49" i="55"/>
  <c r="AM49" i="55" s="1"/>
  <c r="AE49" i="55"/>
  <c r="AD49" i="55"/>
  <c r="AC49" i="55"/>
  <c r="AB49" i="55"/>
  <c r="S49" i="55"/>
  <c r="R49" i="55"/>
  <c r="N49" i="55"/>
  <c r="M49" i="55"/>
  <c r="K49" i="55"/>
  <c r="AG48" i="55"/>
  <c r="AF48" i="55"/>
  <c r="AM48" i="55" s="1"/>
  <c r="AD48" i="55"/>
  <c r="AC48" i="55"/>
  <c r="AB48" i="55"/>
  <c r="P48" i="55"/>
  <c r="F48" i="55"/>
  <c r="AE48" i="55" s="1"/>
  <c r="AK48" i="55" s="1"/>
  <c r="E48" i="55"/>
  <c r="AM47" i="55"/>
  <c r="AG47" i="55"/>
  <c r="AF47" i="55"/>
  <c r="AD47" i="55"/>
  <c r="AC47" i="55"/>
  <c r="AB47" i="55"/>
  <c r="P47" i="55"/>
  <c r="F47" i="55"/>
  <c r="E47" i="55"/>
  <c r="AG46" i="55"/>
  <c r="AF46" i="55"/>
  <c r="AM46" i="55" s="1"/>
  <c r="AD46" i="55"/>
  <c r="AC46" i="55"/>
  <c r="AB46" i="55"/>
  <c r="P46" i="55"/>
  <c r="F46" i="55"/>
  <c r="AE46" i="55" s="1"/>
  <c r="AK46" i="55" s="1"/>
  <c r="E46" i="55"/>
  <c r="AM45" i="55"/>
  <c r="AG45" i="55"/>
  <c r="AF45" i="55"/>
  <c r="AD45" i="55"/>
  <c r="AC45" i="55"/>
  <c r="AB45" i="55"/>
  <c r="P45" i="55"/>
  <c r="F45" i="55"/>
  <c r="E45" i="55"/>
  <c r="AG44" i="55"/>
  <c r="AF44" i="55"/>
  <c r="AM44" i="55" s="1"/>
  <c r="AD44" i="55"/>
  <c r="AC44" i="55"/>
  <c r="AB44" i="55"/>
  <c r="P44" i="55"/>
  <c r="F44" i="55"/>
  <c r="AE44" i="55" s="1"/>
  <c r="AK44" i="55" s="1"/>
  <c r="E44" i="55"/>
  <c r="AM43" i="55"/>
  <c r="AG43" i="55"/>
  <c r="AF43" i="55"/>
  <c r="AD43" i="55"/>
  <c r="AC43" i="55"/>
  <c r="AB43" i="55"/>
  <c r="P43" i="55"/>
  <c r="F43" i="55"/>
  <c r="E43" i="55"/>
  <c r="AG42" i="55"/>
  <c r="AF42" i="55"/>
  <c r="AM42" i="55" s="1"/>
  <c r="AD42" i="55"/>
  <c r="AC42" i="55"/>
  <c r="AB42" i="55"/>
  <c r="P42" i="55"/>
  <c r="F42" i="55"/>
  <c r="AE42" i="55" s="1"/>
  <c r="AK42" i="55" s="1"/>
  <c r="E42" i="55"/>
  <c r="AG41" i="55"/>
  <c r="AF41" i="55"/>
  <c r="AM41" i="55" s="1"/>
  <c r="AD41" i="55"/>
  <c r="AC41" i="55"/>
  <c r="AB41" i="55"/>
  <c r="P41" i="55"/>
  <c r="F41" i="55"/>
  <c r="E41" i="55"/>
  <c r="AG40" i="55"/>
  <c r="AF40" i="55"/>
  <c r="AM40" i="55" s="1"/>
  <c r="AD40" i="55"/>
  <c r="AC40" i="55"/>
  <c r="AB40" i="55"/>
  <c r="P40" i="55"/>
  <c r="F40" i="55"/>
  <c r="AE40" i="55" s="1"/>
  <c r="AK40" i="55" s="1"/>
  <c r="E40" i="55"/>
  <c r="AG39" i="55"/>
  <c r="AF39" i="55"/>
  <c r="AM39" i="55" s="1"/>
  <c r="AD39" i="55"/>
  <c r="AC39" i="55"/>
  <c r="AB39" i="55"/>
  <c r="P39" i="55"/>
  <c r="F39" i="55"/>
  <c r="E39" i="55"/>
  <c r="AG38" i="55"/>
  <c r="AF38" i="55"/>
  <c r="AE38" i="55"/>
  <c r="AK38" i="55" s="1"/>
  <c r="AD38" i="55"/>
  <c r="AC38" i="55"/>
  <c r="AB38" i="55"/>
  <c r="T38" i="55"/>
  <c r="S38" i="55"/>
  <c r="R38" i="55"/>
  <c r="Q38" i="55"/>
  <c r="N38" i="55"/>
  <c r="M38" i="55"/>
  <c r="K38" i="55"/>
  <c r="AG37" i="55"/>
  <c r="AF37" i="55"/>
  <c r="AE37" i="55"/>
  <c r="AK37" i="55" s="1"/>
  <c r="H63" i="50" s="1"/>
  <c r="AD37" i="55"/>
  <c r="AC37" i="55"/>
  <c r="AB37" i="55"/>
  <c r="T37" i="55"/>
  <c r="S37" i="55"/>
  <c r="R37" i="55"/>
  <c r="Q37" i="55"/>
  <c r="N37" i="55"/>
  <c r="M37" i="55"/>
  <c r="K37" i="55"/>
  <c r="AG36" i="55"/>
  <c r="AF36" i="55"/>
  <c r="AE36" i="55"/>
  <c r="AK36" i="55" s="1"/>
  <c r="H62" i="50" s="1"/>
  <c r="AD36" i="55"/>
  <c r="AC36" i="55"/>
  <c r="AB36" i="55"/>
  <c r="T36" i="55"/>
  <c r="S36" i="55"/>
  <c r="R36" i="55"/>
  <c r="Q36" i="55"/>
  <c r="N36" i="55"/>
  <c r="K36" i="55"/>
  <c r="AG35" i="55"/>
  <c r="AF35" i="55"/>
  <c r="AE35" i="55"/>
  <c r="AK35" i="55" s="1"/>
  <c r="H61" i="50" s="1"/>
  <c r="AD35" i="55"/>
  <c r="AC35" i="55"/>
  <c r="AB35" i="55"/>
  <c r="T35" i="55"/>
  <c r="S35" i="55"/>
  <c r="R35" i="55"/>
  <c r="Q35" i="55"/>
  <c r="N35" i="55"/>
  <c r="M35" i="55"/>
  <c r="K35" i="55"/>
  <c r="AG34" i="55"/>
  <c r="AF34" i="55"/>
  <c r="AE34" i="55"/>
  <c r="AK34" i="55" s="1"/>
  <c r="H60" i="50" s="1"/>
  <c r="AD34" i="55"/>
  <c r="AC34" i="55"/>
  <c r="AB34" i="55"/>
  <c r="N34" i="55"/>
  <c r="K34" i="55"/>
  <c r="AG33" i="55"/>
  <c r="AF33" i="55"/>
  <c r="AE33" i="55"/>
  <c r="AK33" i="55" s="1"/>
  <c r="H59" i="50" s="1"/>
  <c r="AD33" i="55"/>
  <c r="AC33" i="55"/>
  <c r="AB33" i="55"/>
  <c r="N33" i="55"/>
  <c r="M33" i="55"/>
  <c r="K33" i="55"/>
  <c r="AG32" i="55"/>
  <c r="AF32" i="55"/>
  <c r="AE32" i="55"/>
  <c r="AK32" i="55" s="1"/>
  <c r="H58" i="50" s="1"/>
  <c r="AD32" i="55"/>
  <c r="AC32" i="55"/>
  <c r="AB32" i="55"/>
  <c r="N32" i="55"/>
  <c r="M32" i="55"/>
  <c r="K32" i="55"/>
  <c r="AG31" i="55"/>
  <c r="AF31" i="55"/>
  <c r="AE31" i="55"/>
  <c r="AK31" i="55" s="1"/>
  <c r="H57" i="50" s="1"/>
  <c r="AD31" i="55"/>
  <c r="AC31" i="55"/>
  <c r="AB31" i="55"/>
  <c r="N31" i="55"/>
  <c r="K31" i="55"/>
  <c r="AG30" i="55"/>
  <c r="AF30" i="55"/>
  <c r="AE30" i="55"/>
  <c r="AK30" i="55" s="1"/>
  <c r="AD30" i="55"/>
  <c r="AC30" i="55"/>
  <c r="AB30" i="55"/>
  <c r="N30" i="55"/>
  <c r="K30" i="55"/>
  <c r="AG29" i="55"/>
  <c r="AF29" i="55"/>
  <c r="AE29" i="55"/>
  <c r="AK29" i="55" s="1"/>
  <c r="H55" i="50" s="1"/>
  <c r="AD29" i="55"/>
  <c r="AC29" i="55"/>
  <c r="AB29" i="55"/>
  <c r="T29" i="55"/>
  <c r="S29" i="55"/>
  <c r="R29" i="55"/>
  <c r="Q29" i="55"/>
  <c r="N29" i="55"/>
  <c r="M29" i="55"/>
  <c r="K29" i="55"/>
  <c r="AG28" i="55"/>
  <c r="AF28" i="55"/>
  <c r="AE28" i="55"/>
  <c r="AK28" i="55" s="1"/>
  <c r="AD28" i="55"/>
  <c r="AC28" i="55"/>
  <c r="AB28" i="55"/>
  <c r="T28" i="55"/>
  <c r="S28" i="55"/>
  <c r="R28" i="55"/>
  <c r="Q28" i="55"/>
  <c r="N28" i="55"/>
  <c r="M28" i="55"/>
  <c r="K28" i="55"/>
  <c r="AK27" i="55"/>
  <c r="H53" i="50" s="1"/>
  <c r="AG27" i="55"/>
  <c r="AF27" i="55"/>
  <c r="AE27" i="55"/>
  <c r="AD27" i="55"/>
  <c r="AC27" i="55"/>
  <c r="AB27" i="55"/>
  <c r="T27" i="55"/>
  <c r="S27" i="55"/>
  <c r="R27" i="55"/>
  <c r="Q27" i="55"/>
  <c r="N27" i="55"/>
  <c r="K27" i="55"/>
  <c r="AG26" i="55"/>
  <c r="AF26" i="55"/>
  <c r="AE26" i="55"/>
  <c r="AK26" i="55" s="1"/>
  <c r="H52" i="50" s="1"/>
  <c r="AD26" i="55"/>
  <c r="AC26" i="55"/>
  <c r="AB26" i="55"/>
  <c r="T26" i="55"/>
  <c r="S26" i="55"/>
  <c r="R26" i="55"/>
  <c r="Q26" i="55"/>
  <c r="N26" i="55"/>
  <c r="M26" i="55"/>
  <c r="K26" i="55"/>
  <c r="AG25" i="55"/>
  <c r="AF25" i="55"/>
  <c r="AE25" i="55"/>
  <c r="AK25" i="55" s="1"/>
  <c r="H51" i="50" s="1"/>
  <c r="AD25" i="55"/>
  <c r="AC25" i="55"/>
  <c r="AB25" i="55"/>
  <c r="T25" i="55"/>
  <c r="S25" i="55"/>
  <c r="R25" i="55"/>
  <c r="Q25" i="55"/>
  <c r="N25" i="55"/>
  <c r="K25" i="55"/>
  <c r="AG24" i="55"/>
  <c r="AF24" i="55"/>
  <c r="AE24" i="55"/>
  <c r="AK24" i="55" s="1"/>
  <c r="H50" i="50" s="1"/>
  <c r="AD24" i="55"/>
  <c r="AC24" i="55"/>
  <c r="AB24" i="55"/>
  <c r="T24" i="55"/>
  <c r="S24" i="55"/>
  <c r="R24" i="55"/>
  <c r="Q24" i="55"/>
  <c r="N24" i="55"/>
  <c r="M24" i="55"/>
  <c r="K24" i="55"/>
  <c r="AG23" i="55"/>
  <c r="AF23" i="55"/>
  <c r="AE23" i="55"/>
  <c r="AK23" i="55" s="1"/>
  <c r="H49" i="50" s="1"/>
  <c r="AD23" i="55"/>
  <c r="AC23" i="55"/>
  <c r="AB23" i="55"/>
  <c r="T23" i="55"/>
  <c r="S23" i="55"/>
  <c r="R23" i="55"/>
  <c r="Q23" i="55"/>
  <c r="N23" i="55"/>
  <c r="M23" i="55"/>
  <c r="K23" i="55"/>
  <c r="AG22" i="55"/>
  <c r="AF22" i="55"/>
  <c r="AE22" i="55"/>
  <c r="AK22" i="55" s="1"/>
  <c r="H48" i="50" s="1"/>
  <c r="AD22" i="55"/>
  <c r="AC22" i="55"/>
  <c r="AB22" i="55"/>
  <c r="T22" i="55"/>
  <c r="S22" i="55"/>
  <c r="R22" i="55"/>
  <c r="Q22" i="55"/>
  <c r="N22" i="55"/>
  <c r="M22" i="55"/>
  <c r="K22" i="55"/>
  <c r="P22" i="55" s="1"/>
  <c r="AG21" i="55"/>
  <c r="AF21" i="55"/>
  <c r="AE21" i="55"/>
  <c r="AK21" i="55" s="1"/>
  <c r="H47" i="50" s="1"/>
  <c r="AD21" i="55"/>
  <c r="AC21" i="55"/>
  <c r="AB21" i="55"/>
  <c r="T21" i="55"/>
  <c r="S21" i="55"/>
  <c r="R21" i="55"/>
  <c r="Q21" i="55"/>
  <c r="N21" i="55"/>
  <c r="M21" i="55"/>
  <c r="K21" i="55"/>
  <c r="P21" i="55" s="1"/>
  <c r="AG20" i="55"/>
  <c r="AF20" i="55"/>
  <c r="AE20" i="55"/>
  <c r="AK20" i="55" s="1"/>
  <c r="AD20" i="55"/>
  <c r="AC20" i="55"/>
  <c r="AB20" i="55"/>
  <c r="T20" i="55"/>
  <c r="S20" i="55"/>
  <c r="R20" i="55"/>
  <c r="Q20" i="55"/>
  <c r="N20" i="55"/>
  <c r="M20" i="55"/>
  <c r="K20" i="55"/>
  <c r="P20" i="55" s="1"/>
  <c r="AG19" i="55"/>
  <c r="AF19" i="55"/>
  <c r="AD19" i="55"/>
  <c r="AC19" i="55"/>
  <c r="AB19" i="55"/>
  <c r="K19" i="55"/>
  <c r="P19" i="55" s="1"/>
  <c r="F19" i="55"/>
  <c r="AE19" i="55" s="1"/>
  <c r="AG18" i="55"/>
  <c r="AF18" i="55"/>
  <c r="AD18" i="55"/>
  <c r="AC18" i="55"/>
  <c r="AB18" i="55"/>
  <c r="K18" i="55"/>
  <c r="P18" i="55" s="1"/>
  <c r="F18" i="55"/>
  <c r="AE18" i="55" s="1"/>
  <c r="AG17" i="55"/>
  <c r="AF17" i="55"/>
  <c r="AD17" i="55"/>
  <c r="AC17" i="55"/>
  <c r="AB17" i="55"/>
  <c r="K17" i="55"/>
  <c r="P17" i="55" s="1"/>
  <c r="F17" i="55"/>
  <c r="AE17" i="55" s="1"/>
  <c r="AG16" i="55"/>
  <c r="AF16" i="55"/>
  <c r="AD16" i="55"/>
  <c r="AC16" i="55"/>
  <c r="AB16" i="55"/>
  <c r="K16" i="55"/>
  <c r="P16" i="55" s="1"/>
  <c r="F16" i="55"/>
  <c r="AE16" i="55" s="1"/>
  <c r="AG15" i="55"/>
  <c r="AF15" i="55"/>
  <c r="AD15" i="55"/>
  <c r="AC15" i="55"/>
  <c r="AB15" i="55"/>
  <c r="K15" i="55"/>
  <c r="P15" i="55" s="1"/>
  <c r="F15" i="55"/>
  <c r="AE15" i="55" s="1"/>
  <c r="AG14" i="55"/>
  <c r="AF14" i="55"/>
  <c r="AD14" i="55"/>
  <c r="AC14" i="55"/>
  <c r="AB14" i="55"/>
  <c r="K14" i="55"/>
  <c r="P14" i="55" s="1"/>
  <c r="F14" i="55"/>
  <c r="AE14" i="55" s="1"/>
  <c r="AG13" i="55"/>
  <c r="AF13" i="55"/>
  <c r="AD13" i="55"/>
  <c r="AC13" i="55"/>
  <c r="AB13" i="55"/>
  <c r="K13" i="55"/>
  <c r="P13" i="55" s="1"/>
  <c r="F13" i="55"/>
  <c r="AE13" i="55" s="1"/>
  <c r="AG12" i="55"/>
  <c r="AF12" i="55"/>
  <c r="AD12" i="55"/>
  <c r="AC12" i="55"/>
  <c r="AB12" i="55"/>
  <c r="K12" i="55"/>
  <c r="P12" i="55" s="1"/>
  <c r="F12" i="55"/>
  <c r="AE12" i="55" s="1"/>
  <c r="AG11" i="55"/>
  <c r="AF11" i="55"/>
  <c r="AD11" i="55"/>
  <c r="AC11" i="55"/>
  <c r="AB11" i="55"/>
  <c r="K11" i="55"/>
  <c r="P11" i="55" s="1"/>
  <c r="F11" i="55"/>
  <c r="AE11" i="55" s="1"/>
  <c r="AG10" i="55"/>
  <c r="AF10" i="55"/>
  <c r="AD10" i="55"/>
  <c r="AC10" i="55"/>
  <c r="AB10" i="55"/>
  <c r="K10" i="55"/>
  <c r="P10" i="55" s="1"/>
  <c r="F10" i="55"/>
  <c r="AE10" i="55" s="1"/>
  <c r="AG9" i="55"/>
  <c r="AF9" i="55"/>
  <c r="AE9" i="55"/>
  <c r="AK9" i="55" s="1"/>
  <c r="AD9" i="55"/>
  <c r="AC9" i="55"/>
  <c r="AB9" i="55"/>
  <c r="K9" i="55"/>
  <c r="P9" i="55" s="1"/>
  <c r="E9" i="55"/>
  <c r="AG8" i="55"/>
  <c r="AF8" i="55"/>
  <c r="AE8" i="55"/>
  <c r="AK8" i="55" s="1"/>
  <c r="AD8" i="55"/>
  <c r="AC8" i="55"/>
  <c r="AB8" i="55"/>
  <c r="K8" i="55"/>
  <c r="P8" i="55" s="1"/>
  <c r="E8" i="55"/>
  <c r="AG7" i="55"/>
  <c r="AF7" i="55"/>
  <c r="AE7" i="55"/>
  <c r="AK7" i="55" s="1"/>
  <c r="AD7" i="55"/>
  <c r="AC7" i="55"/>
  <c r="AB7" i="55"/>
  <c r="K7" i="55"/>
  <c r="P7" i="55" s="1"/>
  <c r="E7" i="55"/>
  <c r="AG6" i="55"/>
  <c r="AF6" i="55"/>
  <c r="AE6" i="55"/>
  <c r="AK6" i="55" s="1"/>
  <c r="AD6" i="55"/>
  <c r="AC6" i="55"/>
  <c r="AB6" i="55"/>
  <c r="K6" i="55"/>
  <c r="P6" i="55" s="1"/>
  <c r="E6" i="55"/>
  <c r="T6" i="55" s="1"/>
  <c r="AK5" i="55"/>
  <c r="AE5" i="55"/>
  <c r="E34" i="16"/>
  <c r="E35" i="16"/>
  <c r="E36" i="16"/>
  <c r="E37" i="16"/>
  <c r="E38" i="16"/>
  <c r="E39" i="16"/>
  <c r="E40" i="16"/>
  <c r="E41" i="16"/>
  <c r="E42" i="16"/>
  <c r="E43" i="16"/>
  <c r="E44" i="16"/>
  <c r="E45" i="16"/>
  <c r="E46" i="16"/>
  <c r="E47" i="16"/>
  <c r="E48" i="16"/>
  <c r="E49" i="16"/>
  <c r="E50" i="16"/>
  <c r="E51" i="16"/>
  <c r="E52" i="16"/>
  <c r="E53" i="16"/>
  <c r="E54" i="16"/>
  <c r="E55" i="16"/>
  <c r="E56" i="16"/>
  <c r="D56" i="16"/>
  <c r="D55" i="16"/>
  <c r="D54" i="16"/>
  <c r="D51" i="16"/>
  <c r="H56" i="50" l="1"/>
  <c r="H54" i="50"/>
  <c r="H64" i="50"/>
  <c r="H31" i="50"/>
  <c r="T160" i="55"/>
  <c r="S174" i="55"/>
  <c r="S169" i="55"/>
  <c r="S177" i="55"/>
  <c r="F202" i="55"/>
  <c r="S171" i="55"/>
  <c r="S172" i="55"/>
  <c r="S156" i="55"/>
  <c r="S165" i="55"/>
  <c r="Q165" i="55"/>
  <c r="R181" i="55"/>
  <c r="S181" i="55"/>
  <c r="S184" i="55"/>
  <c r="R184" i="55"/>
  <c r="AE198" i="55"/>
  <c r="AK198" i="55" s="1"/>
  <c r="F198" i="55"/>
  <c r="Q157" i="55"/>
  <c r="S159" i="55"/>
  <c r="R170" i="55"/>
  <c r="S179" i="55"/>
  <c r="S180" i="55"/>
  <c r="R174" i="55"/>
  <c r="T44" i="55"/>
  <c r="T47" i="55"/>
  <c r="R48" i="55"/>
  <c r="R157" i="55"/>
  <c r="Q147" i="55"/>
  <c r="T153" i="55"/>
  <c r="T40" i="55"/>
  <c r="Q42" i="55"/>
  <c r="Q160" i="55"/>
  <c r="R169" i="55"/>
  <c r="R185" i="55"/>
  <c r="F199" i="55"/>
  <c r="F203" i="55"/>
  <c r="AE146" i="55"/>
  <c r="AK146" i="55" s="1"/>
  <c r="H67" i="50" s="1"/>
  <c r="S153" i="55"/>
  <c r="Q156" i="55"/>
  <c r="R158" i="55"/>
  <c r="Q158" i="55"/>
  <c r="R162" i="55"/>
  <c r="Q163" i="55"/>
  <c r="R165" i="55"/>
  <c r="Q177" i="55"/>
  <c r="R180" i="55"/>
  <c r="S183" i="55"/>
  <c r="R190" i="55"/>
  <c r="F196" i="55"/>
  <c r="F200" i="55"/>
  <c r="F204" i="55"/>
  <c r="Q204" i="55"/>
  <c r="T156" i="55"/>
  <c r="R156" i="55"/>
  <c r="S158" i="55"/>
  <c r="R159" i="55"/>
  <c r="S170" i="55"/>
  <c r="Q181" i="55"/>
  <c r="F197" i="55"/>
  <c r="F201" i="55"/>
  <c r="T159" i="55"/>
  <c r="R166" i="55"/>
  <c r="Q167" i="55"/>
  <c r="S44" i="55"/>
  <c r="R45" i="55"/>
  <c r="T39" i="55"/>
  <c r="S39" i="55"/>
  <c r="R41" i="55"/>
  <c r="S47" i="55"/>
  <c r="AE47" i="55"/>
  <c r="AK47" i="55" s="1"/>
  <c r="T43" i="55"/>
  <c r="Q46" i="55"/>
  <c r="T46" i="55"/>
  <c r="Q39" i="55"/>
  <c r="U39" i="55"/>
  <c r="AE39" i="55"/>
  <c r="AK39" i="55" s="1"/>
  <c r="R40" i="55"/>
  <c r="S41" i="55"/>
  <c r="T42" i="55"/>
  <c r="S43" i="55"/>
  <c r="AE43" i="55"/>
  <c r="AK43" i="55" s="1"/>
  <c r="T45" i="55"/>
  <c r="AE45" i="55"/>
  <c r="AK45" i="55" s="1"/>
  <c r="Q47" i="55"/>
  <c r="S48" i="55"/>
  <c r="R39" i="55"/>
  <c r="S40" i="55"/>
  <c r="T41" i="55"/>
  <c r="U42" i="55"/>
  <c r="U43" i="55"/>
  <c r="R44" i="55"/>
  <c r="U45" i="55"/>
  <c r="S46" i="55"/>
  <c r="R46" i="55"/>
  <c r="R47" i="55"/>
  <c r="T48" i="55"/>
  <c r="Q41" i="55"/>
  <c r="U41" i="55"/>
  <c r="AE41" i="55"/>
  <c r="AK41" i="55" s="1"/>
  <c r="Q45" i="55"/>
  <c r="Q43" i="55"/>
  <c r="Q40" i="55"/>
  <c r="U40" i="55"/>
  <c r="S42" i="55"/>
  <c r="R42" i="55"/>
  <c r="R43" i="55"/>
  <c r="S45" i="55"/>
  <c r="U46" i="55"/>
  <c r="U47" i="55"/>
  <c r="AE149" i="55"/>
  <c r="AK149" i="55" s="1"/>
  <c r="Q149" i="55"/>
  <c r="AE151" i="55"/>
  <c r="AK151" i="55" s="1"/>
  <c r="Q151" i="55"/>
  <c r="Q145" i="55"/>
  <c r="Q44" i="55"/>
  <c r="U44" i="55"/>
  <c r="Q48" i="55"/>
  <c r="U48" i="55"/>
  <c r="AE148" i="55"/>
  <c r="AK148" i="55" s="1"/>
  <c r="Q148" i="55"/>
  <c r="AE150" i="55"/>
  <c r="AK150" i="55" s="1"/>
  <c r="Q150" i="55"/>
  <c r="AE152" i="55"/>
  <c r="AK152" i="55" s="1"/>
  <c r="Q152" i="55"/>
  <c r="R154" i="55"/>
  <c r="Q154" i="55"/>
  <c r="S154" i="55"/>
  <c r="T154" i="55"/>
  <c r="AE161" i="55"/>
  <c r="AK161" i="55" s="1"/>
  <c r="S161" i="55"/>
  <c r="R161" i="55"/>
  <c r="T161" i="55"/>
  <c r="R153" i="55"/>
  <c r="AE153" i="55"/>
  <c r="AK153" i="55" s="1"/>
  <c r="S155" i="55"/>
  <c r="R155" i="55"/>
  <c r="T155" i="55"/>
  <c r="Q155" i="55"/>
  <c r="T157" i="55"/>
  <c r="Q159" i="55"/>
  <c r="S160" i="55"/>
  <c r="S164" i="55"/>
  <c r="S168" i="55"/>
  <c r="Q171" i="55"/>
  <c r="Q172" i="55"/>
  <c r="AE174" i="55"/>
  <c r="AK174" i="55" s="1"/>
  <c r="H30" i="50" s="1"/>
  <c r="S175" i="55"/>
  <c r="R175" i="55"/>
  <c r="Q175" i="55"/>
  <c r="Q176" i="55"/>
  <c r="R176" i="55"/>
  <c r="S178" i="55"/>
  <c r="R178" i="55"/>
  <c r="Q178" i="55"/>
  <c r="S182" i="55"/>
  <c r="R182" i="55"/>
  <c r="Q182" i="55"/>
  <c r="Q162" i="55"/>
  <c r="Q166" i="55"/>
  <c r="Q169" i="55"/>
  <c r="Q170" i="55"/>
  <c r="R171" i="55"/>
  <c r="R172" i="55"/>
  <c r="S173" i="55"/>
  <c r="R173" i="55"/>
  <c r="Q173" i="55"/>
  <c r="Q174" i="55"/>
  <c r="S176" i="55"/>
  <c r="Q153" i="55"/>
  <c r="S157" i="55"/>
  <c r="T158" i="55"/>
  <c r="R160" i="55"/>
  <c r="Q161" i="55"/>
  <c r="S163" i="55"/>
  <c r="R164" i="55"/>
  <c r="S167" i="55"/>
  <c r="R168" i="55"/>
  <c r="AE210" i="55"/>
  <c r="AK210" i="55" s="1"/>
  <c r="Q210" i="55"/>
  <c r="F210" i="55"/>
  <c r="Q179" i="55"/>
  <c r="Q183" i="55"/>
  <c r="R186" i="55"/>
  <c r="R187" i="55"/>
  <c r="S189" i="55"/>
  <c r="S188" i="55"/>
  <c r="AE206" i="55"/>
  <c r="AK206" i="55" s="1"/>
  <c r="Q206" i="55"/>
  <c r="F206" i="55"/>
  <c r="R191" i="55"/>
  <c r="Q196" i="55"/>
  <c r="Q197" i="55"/>
  <c r="Q198" i="55"/>
  <c r="Q199" i="55"/>
  <c r="Q200" i="55"/>
  <c r="Q201" i="55"/>
  <c r="Q202" i="55"/>
  <c r="Q203" i="55"/>
  <c r="AE207" i="55"/>
  <c r="AK207" i="55" s="1"/>
  <c r="Q207" i="55"/>
  <c r="F207" i="55"/>
  <c r="AE208" i="55"/>
  <c r="AK208" i="55" s="1"/>
  <c r="Q208" i="55"/>
  <c r="AE205" i="55"/>
  <c r="AK205" i="55" s="1"/>
  <c r="Q205" i="55"/>
  <c r="AE209" i="55"/>
  <c r="AK209" i="55" s="1"/>
  <c r="Q209" i="55"/>
  <c r="H12" i="50" l="1"/>
  <c r="H33" i="50"/>
  <c r="H29" i="50"/>
  <c r="D53" i="16"/>
  <c r="D52" i="16"/>
  <c r="D50" i="16"/>
  <c r="D49" i="16"/>
  <c r="D48" i="16"/>
  <c r="D47" i="16"/>
  <c r="D46" i="16"/>
  <c r="D45" i="16"/>
  <c r="D44" i="16"/>
  <c r="D43" i="16"/>
  <c r="D42" i="16"/>
  <c r="D41" i="16"/>
  <c r="D40" i="16"/>
  <c r="D39" i="16"/>
  <c r="D38" i="16"/>
  <c r="D37" i="16"/>
  <c r="D36" i="16"/>
  <c r="D35" i="16"/>
  <c r="D34" i="16"/>
  <c r="C8" i="17" l="1"/>
  <c r="C6" i="17"/>
  <c r="D26" i="15" l="1"/>
  <c r="T33" i="55" s="1"/>
  <c r="D25" i="15"/>
  <c r="T32" i="55" s="1"/>
  <c r="D24" i="15"/>
  <c r="T34" i="55" s="1"/>
  <c r="C26" i="15" l="1"/>
  <c r="Q33" i="55" s="1"/>
  <c r="C25" i="15"/>
  <c r="Q32" i="55" s="1"/>
  <c r="Q34" i="55"/>
  <c r="B1" i="12" l="1"/>
  <c r="D51" i="23" l="1"/>
  <c r="K27" i="2" l="1"/>
  <c r="J27" i="2" s="1"/>
  <c r="I27" i="2" s="1"/>
  <c r="H27" i="2" s="1"/>
  <c r="G27" i="2" s="1"/>
  <c r="F27" i="2" s="1"/>
  <c r="E27" i="2" s="1"/>
  <c r="E20" i="2" l="1"/>
  <c r="C20" i="2"/>
  <c r="E152" i="12"/>
  <c r="M152" i="12" s="1"/>
  <c r="E150" i="12"/>
  <c r="M150" i="12" s="1"/>
  <c r="E151" i="12"/>
  <c r="M151" i="12" s="1"/>
  <c r="E149" i="12"/>
  <c r="M149" i="12" s="1"/>
  <c r="F152" i="12"/>
  <c r="F150" i="12"/>
  <c r="F151" i="12"/>
  <c r="F149" i="12"/>
  <c r="Q150" i="12" l="1"/>
  <c r="AE150" i="12"/>
  <c r="Q149" i="12"/>
  <c r="AE149" i="12"/>
  <c r="Q152" i="12"/>
  <c r="AE152" i="12"/>
  <c r="Q151" i="12"/>
  <c r="AE151" i="12"/>
  <c r="E46" i="23"/>
  <c r="J48" i="55" s="1"/>
  <c r="O48" i="55" s="1"/>
  <c r="E40" i="23"/>
  <c r="J42" i="55" s="1"/>
  <c r="O42" i="55" s="1"/>
  <c r="E41" i="23"/>
  <c r="J43" i="55" s="1"/>
  <c r="O43" i="55" s="1"/>
  <c r="E42" i="23"/>
  <c r="J44" i="55" s="1"/>
  <c r="O44" i="55" s="1"/>
  <c r="E43" i="23"/>
  <c r="J45" i="55" s="1"/>
  <c r="O45" i="55" s="1"/>
  <c r="E44" i="23"/>
  <c r="J46" i="55" s="1"/>
  <c r="O46" i="55" s="1"/>
  <c r="E45" i="23"/>
  <c r="J47" i="55" s="1"/>
  <c r="O47" i="55" s="1"/>
  <c r="AA44" i="55" l="1"/>
  <c r="AN44" i="55" s="1"/>
  <c r="W44" i="55"/>
  <c r="AI44" i="55" s="1"/>
  <c r="V44" i="55"/>
  <c r="AH44" i="55" s="1"/>
  <c r="X44" i="55"/>
  <c r="AJ44" i="55" s="1"/>
  <c r="AA47" i="55"/>
  <c r="AN47" i="55" s="1"/>
  <c r="W47" i="55"/>
  <c r="AI47" i="55" s="1"/>
  <c r="X47" i="55"/>
  <c r="AJ47" i="55" s="1"/>
  <c r="V47" i="55"/>
  <c r="AH47" i="55" s="1"/>
  <c r="V43" i="55"/>
  <c r="AH43" i="55" s="1"/>
  <c r="X43" i="55"/>
  <c r="AJ43" i="55" s="1"/>
  <c r="AA43" i="55"/>
  <c r="AN43" i="55" s="1"/>
  <c r="W43" i="55"/>
  <c r="AI43" i="55" s="1"/>
  <c r="W46" i="55"/>
  <c r="AI46" i="55" s="1"/>
  <c r="V46" i="55"/>
  <c r="AH46" i="55" s="1"/>
  <c r="AA46" i="55"/>
  <c r="AN46" i="55" s="1"/>
  <c r="X46" i="55"/>
  <c r="AJ46" i="55" s="1"/>
  <c r="V42" i="55"/>
  <c r="AH42" i="55" s="1"/>
  <c r="W42" i="55"/>
  <c r="AI42" i="55" s="1"/>
  <c r="X42" i="55"/>
  <c r="AJ42" i="55" s="1"/>
  <c r="AA42" i="55"/>
  <c r="AN42" i="55" s="1"/>
  <c r="V45" i="55"/>
  <c r="AH45" i="55" s="1"/>
  <c r="X45" i="55"/>
  <c r="AJ45" i="55" s="1"/>
  <c r="AA45" i="55"/>
  <c r="AN45" i="55" s="1"/>
  <c r="W45" i="55"/>
  <c r="AI45" i="55" s="1"/>
  <c r="V48" i="55"/>
  <c r="AH48" i="55" s="1"/>
  <c r="X48" i="55"/>
  <c r="AJ48" i="55" s="1"/>
  <c r="AA48" i="55"/>
  <c r="AN48" i="55" s="1"/>
  <c r="W48" i="55"/>
  <c r="AI48" i="55" s="1"/>
  <c r="K196" i="12"/>
  <c r="AL47" i="55" l="1"/>
  <c r="AL44" i="55"/>
  <c r="AL46" i="55"/>
  <c r="AL48" i="55"/>
  <c r="AL45" i="55"/>
  <c r="AL42" i="55"/>
  <c r="AL43" i="55"/>
  <c r="F84" i="46"/>
  <c r="C107" i="46" l="1"/>
  <c r="C108" i="46"/>
  <c r="C109" i="46"/>
  <c r="C110" i="46"/>
  <c r="C111" i="46"/>
  <c r="C112" i="46"/>
  <c r="C113" i="46"/>
  <c r="E218" i="55" s="1"/>
  <c r="AE218" i="55" s="1"/>
  <c r="AK218" i="55" s="1"/>
  <c r="C114" i="46"/>
  <c r="E219" i="55" s="1"/>
  <c r="AE219" i="55" s="1"/>
  <c r="AK219" i="55" s="1"/>
  <c r="C115" i="46"/>
  <c r="E220" i="55" s="1"/>
  <c r="AE220" i="55" s="1"/>
  <c r="AK220" i="55" s="1"/>
  <c r="C116" i="46"/>
  <c r="E221" i="55" s="1"/>
  <c r="AE221" i="55" s="1"/>
  <c r="AK221" i="55" s="1"/>
  <c r="C117" i="46"/>
  <c r="E222" i="55" s="1"/>
  <c r="AE222" i="55" s="1"/>
  <c r="AK222" i="55" s="1"/>
  <c r="C118" i="46"/>
  <c r="E223" i="55" s="1"/>
  <c r="AE223" i="55" s="1"/>
  <c r="AK223" i="55" s="1"/>
  <c r="C119" i="46"/>
  <c r="E224" i="55" s="1"/>
  <c r="AE224" i="55" s="1"/>
  <c r="AK224" i="55" s="1"/>
  <c r="C120" i="46"/>
  <c r="E225" i="55" s="1"/>
  <c r="AE225" i="55" s="1"/>
  <c r="AK225" i="55" s="1"/>
  <c r="C106" i="46"/>
  <c r="D98" i="46"/>
  <c r="D97" i="46"/>
  <c r="D96" i="46"/>
  <c r="D95" i="46"/>
  <c r="D94" i="46"/>
  <c r="D93" i="46"/>
  <c r="D92" i="46"/>
  <c r="D91" i="46"/>
  <c r="D90" i="46"/>
  <c r="D89" i="46"/>
  <c r="D88" i="46"/>
  <c r="D87" i="46"/>
  <c r="D86" i="46"/>
  <c r="D126" i="46"/>
  <c r="E126" i="46"/>
  <c r="D127" i="46"/>
  <c r="E127" i="46"/>
  <c r="D128" i="46"/>
  <c r="E128" i="46"/>
  <c r="D129" i="46"/>
  <c r="E129" i="46"/>
  <c r="D130" i="46"/>
  <c r="E130" i="46"/>
  <c r="D131" i="46"/>
  <c r="E131" i="46"/>
  <c r="D132" i="46"/>
  <c r="E132" i="46"/>
  <c r="D133" i="46"/>
  <c r="E133" i="46"/>
  <c r="D134" i="46"/>
  <c r="E134" i="46"/>
  <c r="D135" i="46"/>
  <c r="E135" i="46"/>
  <c r="D136" i="46"/>
  <c r="E136" i="46"/>
  <c r="D137" i="46"/>
  <c r="E137" i="46"/>
  <c r="D138" i="46"/>
  <c r="E138" i="46"/>
  <c r="C129" i="46" l="1"/>
  <c r="E215" i="55"/>
  <c r="AE215" i="55" s="1"/>
  <c r="AK215" i="55" s="1"/>
  <c r="J198" i="12"/>
  <c r="J198" i="55"/>
  <c r="O198" i="55" s="1"/>
  <c r="J202" i="12"/>
  <c r="J202" i="55"/>
  <c r="O202" i="55" s="1"/>
  <c r="J206" i="12"/>
  <c r="J206" i="55"/>
  <c r="O206" i="55" s="1"/>
  <c r="C125" i="46"/>
  <c r="E211" i="55"/>
  <c r="AE211" i="55" s="1"/>
  <c r="AK211" i="55" s="1"/>
  <c r="H34" i="50" s="1"/>
  <c r="J197" i="12"/>
  <c r="J197" i="55"/>
  <c r="O197" i="55" s="1"/>
  <c r="J201" i="12"/>
  <c r="J201" i="55"/>
  <c r="O201" i="55" s="1"/>
  <c r="J205" i="12"/>
  <c r="J205" i="55"/>
  <c r="O205" i="55" s="1"/>
  <c r="J209" i="12"/>
  <c r="J209" i="55"/>
  <c r="O209" i="55" s="1"/>
  <c r="J199" i="12"/>
  <c r="J199" i="55"/>
  <c r="O199" i="55" s="1"/>
  <c r="J203" i="12"/>
  <c r="J203" i="55"/>
  <c r="O203" i="55" s="1"/>
  <c r="J207" i="12"/>
  <c r="J207" i="55"/>
  <c r="O207" i="55" s="1"/>
  <c r="C131" i="46"/>
  <c r="E217" i="55"/>
  <c r="AE217" i="55" s="1"/>
  <c r="AK217" i="55" s="1"/>
  <c r="C127" i="46"/>
  <c r="E213" i="55"/>
  <c r="AE213" i="55" s="1"/>
  <c r="AK213" i="55" s="1"/>
  <c r="C128" i="46"/>
  <c r="E214" i="55"/>
  <c r="AE214" i="55" s="1"/>
  <c r="AK214" i="55" s="1"/>
  <c r="J200" i="12"/>
  <c r="J200" i="55"/>
  <c r="O200" i="55" s="1"/>
  <c r="J204" i="12"/>
  <c r="J204" i="55"/>
  <c r="O204" i="55" s="1"/>
  <c r="J208" i="12"/>
  <c r="J208" i="55"/>
  <c r="O208" i="55" s="1"/>
  <c r="C130" i="46"/>
  <c r="E216" i="55"/>
  <c r="AE216" i="55" s="1"/>
  <c r="AK216" i="55" s="1"/>
  <c r="C126" i="46"/>
  <c r="E212" i="55"/>
  <c r="AE212" i="55" s="1"/>
  <c r="AK212" i="55" s="1"/>
  <c r="D154" i="46"/>
  <c r="D155" i="46"/>
  <c r="D153" i="46"/>
  <c r="C154" i="46"/>
  <c r="C155" i="46"/>
  <c r="C153" i="46"/>
  <c r="E147" i="46"/>
  <c r="E148" i="46"/>
  <c r="E146" i="46"/>
  <c r="E154" i="46"/>
  <c r="E155" i="46"/>
  <c r="E153" i="46"/>
  <c r="G152" i="46"/>
  <c r="G145" i="46"/>
  <c r="N152" i="46"/>
  <c r="M152" i="46"/>
  <c r="M151" i="46"/>
  <c r="E139" i="46"/>
  <c r="E125" i="46"/>
  <c r="G124" i="46"/>
  <c r="D139" i="46"/>
  <c r="D125" i="46"/>
  <c r="E107" i="46"/>
  <c r="E108" i="46"/>
  <c r="E109" i="46"/>
  <c r="E110" i="46"/>
  <c r="E111" i="46"/>
  <c r="J216" i="55" s="1"/>
  <c r="O216" i="55" s="1"/>
  <c r="E112" i="46"/>
  <c r="E113" i="46"/>
  <c r="E114" i="46"/>
  <c r="E115" i="46"/>
  <c r="E116" i="46"/>
  <c r="E117" i="46"/>
  <c r="E118" i="46"/>
  <c r="E119" i="46"/>
  <c r="E120" i="46"/>
  <c r="E106" i="46"/>
  <c r="J228" i="55" l="1"/>
  <c r="O228" i="55" s="1"/>
  <c r="Y228" i="55" s="1"/>
  <c r="AK228" i="55" s="1"/>
  <c r="J211" i="55"/>
  <c r="O211" i="55" s="1"/>
  <c r="W211" i="55" s="1"/>
  <c r="AI211" i="55" s="1"/>
  <c r="X204" i="55"/>
  <c r="AJ204" i="55" s="1"/>
  <c r="W204" i="55"/>
  <c r="AI204" i="55" s="1"/>
  <c r="AA204" i="55"/>
  <c r="AN204" i="55" s="1"/>
  <c r="V204" i="55"/>
  <c r="AH204" i="55" s="1"/>
  <c r="J225" i="55"/>
  <c r="O225" i="55" s="1"/>
  <c r="J221" i="12"/>
  <c r="J221" i="55"/>
  <c r="O221" i="55" s="1"/>
  <c r="J217" i="12"/>
  <c r="J217" i="55"/>
  <c r="O217" i="55" s="1"/>
  <c r="J213" i="12"/>
  <c r="J213" i="55"/>
  <c r="O213" i="55" s="1"/>
  <c r="W208" i="55"/>
  <c r="AI208" i="55" s="1"/>
  <c r="AA208" i="55"/>
  <c r="AN208" i="55" s="1"/>
  <c r="X208" i="55"/>
  <c r="AJ208" i="55" s="1"/>
  <c r="V208" i="55"/>
  <c r="AH208" i="55" s="1"/>
  <c r="W200" i="55"/>
  <c r="AI200" i="55" s="1"/>
  <c r="X200" i="55"/>
  <c r="AJ200" i="55" s="1"/>
  <c r="AA200" i="55"/>
  <c r="AN200" i="55" s="1"/>
  <c r="V200" i="55"/>
  <c r="AH200" i="55" s="1"/>
  <c r="AA207" i="55"/>
  <c r="AN207" i="55" s="1"/>
  <c r="X207" i="55"/>
  <c r="AJ207" i="55" s="1"/>
  <c r="W207" i="55"/>
  <c r="AI207" i="55" s="1"/>
  <c r="V207" i="55"/>
  <c r="AH207" i="55" s="1"/>
  <c r="W199" i="55"/>
  <c r="AI199" i="55" s="1"/>
  <c r="X199" i="55"/>
  <c r="AJ199" i="55" s="1"/>
  <c r="AA199" i="55"/>
  <c r="AN199" i="55" s="1"/>
  <c r="V199" i="55"/>
  <c r="AH199" i="55" s="1"/>
  <c r="AA205" i="55"/>
  <c r="AN205" i="55" s="1"/>
  <c r="W205" i="55"/>
  <c r="AI205" i="55" s="1"/>
  <c r="X205" i="55"/>
  <c r="AJ205" i="55" s="1"/>
  <c r="V205" i="55"/>
  <c r="AH205" i="55" s="1"/>
  <c r="W197" i="55"/>
  <c r="AI197" i="55" s="1"/>
  <c r="AA197" i="55"/>
  <c r="AN197" i="55" s="1"/>
  <c r="X197" i="55"/>
  <c r="AJ197" i="55" s="1"/>
  <c r="V197" i="55"/>
  <c r="AH197" i="55" s="1"/>
  <c r="W206" i="55"/>
  <c r="AI206" i="55" s="1"/>
  <c r="X206" i="55"/>
  <c r="AJ206" i="55" s="1"/>
  <c r="AA206" i="55"/>
  <c r="AN206" i="55" s="1"/>
  <c r="V206" i="55"/>
  <c r="AH206" i="55" s="1"/>
  <c r="W198" i="55"/>
  <c r="AI198" i="55" s="1"/>
  <c r="X198" i="55"/>
  <c r="AJ198" i="55" s="1"/>
  <c r="AA198" i="55"/>
  <c r="AN198" i="55" s="1"/>
  <c r="V198" i="55"/>
  <c r="AH198" i="55" s="1"/>
  <c r="J224" i="12"/>
  <c r="J224" i="55"/>
  <c r="O224" i="55" s="1"/>
  <c r="J220" i="12"/>
  <c r="J220" i="55"/>
  <c r="O220" i="55" s="1"/>
  <c r="W216" i="55"/>
  <c r="AI216" i="55" s="1"/>
  <c r="V216" i="55"/>
  <c r="AH216" i="55" s="1"/>
  <c r="AA216" i="55"/>
  <c r="AN216" i="55" s="1"/>
  <c r="X216" i="55"/>
  <c r="AJ216" i="55" s="1"/>
  <c r="J212" i="12"/>
  <c r="J212" i="55"/>
  <c r="O212" i="55" s="1"/>
  <c r="J227" i="55"/>
  <c r="O227" i="55" s="1"/>
  <c r="J223" i="12"/>
  <c r="J223" i="55"/>
  <c r="O223" i="55" s="1"/>
  <c r="J219" i="12"/>
  <c r="J219" i="55"/>
  <c r="O219" i="55" s="1"/>
  <c r="J215" i="12"/>
  <c r="J215" i="55"/>
  <c r="O215" i="55" s="1"/>
  <c r="W203" i="55"/>
  <c r="AI203" i="55" s="1"/>
  <c r="AA203" i="55"/>
  <c r="AN203" i="55" s="1"/>
  <c r="X203" i="55"/>
  <c r="AJ203" i="55" s="1"/>
  <c r="V203" i="55"/>
  <c r="AH203" i="55" s="1"/>
  <c r="AA209" i="55"/>
  <c r="AN209" i="55" s="1"/>
  <c r="W209" i="55"/>
  <c r="AI209" i="55" s="1"/>
  <c r="X209" i="55"/>
  <c r="AJ209" i="55" s="1"/>
  <c r="V209" i="55"/>
  <c r="AH209" i="55" s="1"/>
  <c r="W201" i="55"/>
  <c r="AI201" i="55" s="1"/>
  <c r="X201" i="55"/>
  <c r="AJ201" i="55" s="1"/>
  <c r="AA201" i="55"/>
  <c r="AN201" i="55" s="1"/>
  <c r="V201" i="55"/>
  <c r="AH201" i="55" s="1"/>
  <c r="X202" i="55"/>
  <c r="AJ202" i="55" s="1"/>
  <c r="W202" i="55"/>
  <c r="AI202" i="55" s="1"/>
  <c r="AA202" i="55"/>
  <c r="AN202" i="55" s="1"/>
  <c r="V202" i="55"/>
  <c r="AH202" i="55" s="1"/>
  <c r="J222" i="12"/>
  <c r="J222" i="55"/>
  <c r="O222" i="55" s="1"/>
  <c r="J218" i="12"/>
  <c r="J218" i="55"/>
  <c r="O218" i="55" s="1"/>
  <c r="J214" i="12"/>
  <c r="J214" i="55"/>
  <c r="O214" i="55" s="1"/>
  <c r="J226" i="55"/>
  <c r="O226" i="55" s="1"/>
  <c r="J225" i="12"/>
  <c r="J228" i="12"/>
  <c r="J227" i="12"/>
  <c r="J211" i="12"/>
  <c r="J216" i="12"/>
  <c r="J226" i="12"/>
  <c r="C33" i="45"/>
  <c r="C34" i="45"/>
  <c r="C35" i="45"/>
  <c r="C36" i="45"/>
  <c r="C37" i="45"/>
  <c r="C38" i="45"/>
  <c r="C32" i="45"/>
  <c r="C23" i="47"/>
  <c r="C24" i="47"/>
  <c r="C25" i="47"/>
  <c r="C26" i="47"/>
  <c r="C27" i="47"/>
  <c r="C28" i="47"/>
  <c r="C22" i="47"/>
  <c r="P227" i="12"/>
  <c r="P228" i="12"/>
  <c r="P226" i="12"/>
  <c r="F227" i="12"/>
  <c r="Q227" i="12" s="1"/>
  <c r="F228" i="12"/>
  <c r="Q228" i="12" s="1"/>
  <c r="F226" i="12"/>
  <c r="Q226" i="12" s="1"/>
  <c r="E227" i="12"/>
  <c r="AE227" i="12" s="1"/>
  <c r="E228" i="12"/>
  <c r="AE228" i="12" s="1"/>
  <c r="E226" i="12"/>
  <c r="AE226" i="12" s="1"/>
  <c r="Z228" i="55" l="1"/>
  <c r="W228" i="55"/>
  <c r="AI228" i="55" s="1"/>
  <c r="AA211" i="55"/>
  <c r="AN211" i="55" s="1"/>
  <c r="AA228" i="55"/>
  <c r="AM228" i="55" s="1"/>
  <c r="X228" i="55"/>
  <c r="AJ228" i="55" s="1"/>
  <c r="V228" i="55"/>
  <c r="AH228" i="55" s="1"/>
  <c r="X211" i="55"/>
  <c r="AJ211" i="55" s="1"/>
  <c r="V211" i="55"/>
  <c r="AH211" i="55" s="1"/>
  <c r="AL204" i="55"/>
  <c r="AA214" i="55"/>
  <c r="AN214" i="55" s="1"/>
  <c r="X214" i="55"/>
  <c r="AJ214" i="55" s="1"/>
  <c r="W214" i="55"/>
  <c r="AI214" i="55" s="1"/>
  <c r="V214" i="55"/>
  <c r="AH214" i="55" s="1"/>
  <c r="W219" i="55"/>
  <c r="AI219" i="55" s="1"/>
  <c r="X219" i="55"/>
  <c r="AJ219" i="55" s="1"/>
  <c r="V219" i="55"/>
  <c r="AH219" i="55" s="1"/>
  <c r="AA219" i="55"/>
  <c r="AN219" i="55" s="1"/>
  <c r="AA224" i="55"/>
  <c r="X224" i="55"/>
  <c r="AJ224" i="55" s="1"/>
  <c r="V224" i="55"/>
  <c r="AH224" i="55" s="1"/>
  <c r="W224" i="55"/>
  <c r="AI224" i="55" s="1"/>
  <c r="V213" i="55"/>
  <c r="AH213" i="55" s="1"/>
  <c r="X213" i="55"/>
  <c r="AJ213" i="55" s="1"/>
  <c r="W213" i="55"/>
  <c r="AI213" i="55" s="1"/>
  <c r="AA213" i="55"/>
  <c r="AN213" i="55" s="1"/>
  <c r="AA218" i="55"/>
  <c r="AN218" i="55" s="1"/>
  <c r="V218" i="55"/>
  <c r="AH218" i="55" s="1"/>
  <c r="W218" i="55"/>
  <c r="AI218" i="55" s="1"/>
  <c r="X218" i="55"/>
  <c r="AJ218" i="55" s="1"/>
  <c r="AL202" i="55"/>
  <c r="AL201" i="55"/>
  <c r="AL209" i="55"/>
  <c r="AL203" i="55"/>
  <c r="AA215" i="55"/>
  <c r="AN215" i="55" s="1"/>
  <c r="W215" i="55"/>
  <c r="AI215" i="55" s="1"/>
  <c r="V215" i="55"/>
  <c r="AH215" i="55" s="1"/>
  <c r="X215" i="55"/>
  <c r="AJ215" i="55" s="1"/>
  <c r="X223" i="55"/>
  <c r="AJ223" i="55" s="1"/>
  <c r="V223" i="55"/>
  <c r="AH223" i="55" s="1"/>
  <c r="W223" i="55"/>
  <c r="AI223" i="55" s="1"/>
  <c r="AA223" i="55"/>
  <c r="AL216" i="55"/>
  <c r="W222" i="55"/>
  <c r="AI222" i="55" s="1"/>
  <c r="V222" i="55"/>
  <c r="AH222" i="55" s="1"/>
  <c r="AA222" i="55"/>
  <c r="AN222" i="55" s="1"/>
  <c r="X222" i="55"/>
  <c r="AJ222" i="55" s="1"/>
  <c r="Y227" i="55"/>
  <c r="AK227" i="55" s="1"/>
  <c r="Z227" i="55"/>
  <c r="V227" i="55"/>
  <c r="AH227" i="55" s="1"/>
  <c r="X227" i="55"/>
  <c r="AJ227" i="55" s="1"/>
  <c r="AA227" i="55"/>
  <c r="AM227" i="55" s="1"/>
  <c r="W227" i="55"/>
  <c r="AI227" i="55" s="1"/>
  <c r="AA212" i="55"/>
  <c r="AN212" i="55" s="1"/>
  <c r="X212" i="55"/>
  <c r="AJ212" i="55" s="1"/>
  <c r="V212" i="55"/>
  <c r="AH212" i="55" s="1"/>
  <c r="W212" i="55"/>
  <c r="AI212" i="55" s="1"/>
  <c r="F34" i="50" s="1"/>
  <c r="V221" i="55"/>
  <c r="AH221" i="55" s="1"/>
  <c r="AA221" i="55"/>
  <c r="AN221" i="55" s="1"/>
  <c r="X221" i="55"/>
  <c r="AJ221" i="55" s="1"/>
  <c r="W221" i="55"/>
  <c r="AI221" i="55" s="1"/>
  <c r="AA226" i="55"/>
  <c r="AM226" i="55" s="1"/>
  <c r="Z226" i="55"/>
  <c r="Y226" i="55"/>
  <c r="AK226" i="55" s="1"/>
  <c r="H35" i="50" s="1"/>
  <c r="W226" i="55"/>
  <c r="AI226" i="55" s="1"/>
  <c r="F35" i="50" s="1"/>
  <c r="V226" i="55"/>
  <c r="AH226" i="55" s="1"/>
  <c r="X226" i="55"/>
  <c r="AJ226" i="55" s="1"/>
  <c r="G35" i="50" s="1"/>
  <c r="V220" i="55"/>
  <c r="AH220" i="55" s="1"/>
  <c r="X220" i="55"/>
  <c r="AJ220" i="55" s="1"/>
  <c r="AA220" i="55"/>
  <c r="AN220" i="55" s="1"/>
  <c r="W220" i="55"/>
  <c r="AI220" i="55" s="1"/>
  <c r="AL198" i="55"/>
  <c r="AL206" i="55"/>
  <c r="AL197" i="55"/>
  <c r="AL205" i="55"/>
  <c r="AL199" i="55"/>
  <c r="AL207" i="55"/>
  <c r="AL200" i="55"/>
  <c r="AL208" i="55"/>
  <c r="W217" i="55"/>
  <c r="AI217" i="55" s="1"/>
  <c r="V217" i="55"/>
  <c r="AH217" i="55" s="1"/>
  <c r="X217" i="55"/>
  <c r="AJ217" i="55" s="1"/>
  <c r="AA217" i="55"/>
  <c r="AN217" i="55" s="1"/>
  <c r="V225" i="55"/>
  <c r="AH225" i="55" s="1"/>
  <c r="AA225" i="55"/>
  <c r="AM225" i="55" s="1"/>
  <c r="X225" i="55"/>
  <c r="AJ225" i="55" s="1"/>
  <c r="W225" i="55"/>
  <c r="AI225" i="55" s="1"/>
  <c r="F212" i="12"/>
  <c r="Q212" i="12" s="1"/>
  <c r="F213" i="12"/>
  <c r="Q213" i="12" s="1"/>
  <c r="F214" i="12"/>
  <c r="Q214" i="12" s="1"/>
  <c r="F215" i="12"/>
  <c r="Q215" i="12" s="1"/>
  <c r="F216" i="12"/>
  <c r="Q216" i="12" s="1"/>
  <c r="F217" i="12"/>
  <c r="Q217" i="12" s="1"/>
  <c r="F218" i="12"/>
  <c r="Q218" i="12" s="1"/>
  <c r="F219" i="12"/>
  <c r="Q219" i="12" s="1"/>
  <c r="F220" i="12"/>
  <c r="Q220" i="12" s="1"/>
  <c r="F221" i="12"/>
  <c r="Q221" i="12" s="1"/>
  <c r="F222" i="12"/>
  <c r="Q222" i="12" s="1"/>
  <c r="F223" i="12"/>
  <c r="Q223" i="12" s="1"/>
  <c r="F224" i="12"/>
  <c r="Q224" i="12" s="1"/>
  <c r="F225" i="12"/>
  <c r="Q225" i="12" s="1"/>
  <c r="F211" i="12"/>
  <c r="Q211" i="12" s="1"/>
  <c r="E225" i="12"/>
  <c r="E212" i="12"/>
  <c r="AE212" i="12" s="1"/>
  <c r="E213" i="12"/>
  <c r="AE213" i="12" s="1"/>
  <c r="E214" i="12"/>
  <c r="AE214" i="12" s="1"/>
  <c r="E215" i="12"/>
  <c r="AE215" i="12" s="1"/>
  <c r="E216" i="12"/>
  <c r="AE216" i="12" s="1"/>
  <c r="E217" i="12"/>
  <c r="AE217" i="12" s="1"/>
  <c r="E218" i="12"/>
  <c r="AE218" i="12" s="1"/>
  <c r="E219" i="12"/>
  <c r="AE219" i="12" s="1"/>
  <c r="E220" i="12"/>
  <c r="AE220" i="12" s="1"/>
  <c r="E221" i="12"/>
  <c r="AE221" i="12" s="1"/>
  <c r="E222" i="12"/>
  <c r="AE222" i="12" s="1"/>
  <c r="E223" i="12"/>
  <c r="AE223" i="12" s="1"/>
  <c r="E224" i="12"/>
  <c r="AE224" i="12" s="1"/>
  <c r="E211" i="12"/>
  <c r="AE211" i="12" s="1"/>
  <c r="N145" i="46"/>
  <c r="M145" i="46"/>
  <c r="O228" i="12"/>
  <c r="O226" i="12"/>
  <c r="M144" i="46"/>
  <c r="G105" i="46"/>
  <c r="G34" i="50" l="1"/>
  <c r="E35" i="50"/>
  <c r="E34" i="50"/>
  <c r="AL228" i="55"/>
  <c r="AL211" i="55"/>
  <c r="AL221" i="55"/>
  <c r="AL223" i="55"/>
  <c r="AL215" i="55"/>
  <c r="AL224" i="55"/>
  <c r="AL214" i="55"/>
  <c r="AL225" i="55"/>
  <c r="AL217" i="55"/>
  <c r="AL220" i="55"/>
  <c r="AL212" i="55"/>
  <c r="AL213" i="55"/>
  <c r="AL219" i="55"/>
  <c r="AL222" i="55"/>
  <c r="AL218" i="55"/>
  <c r="AL226" i="55"/>
  <c r="AL227" i="55"/>
  <c r="AE225" i="12"/>
  <c r="AK225" i="12" s="1"/>
  <c r="Y228" i="12"/>
  <c r="AK228" i="12" s="1"/>
  <c r="AA228" i="12"/>
  <c r="V226" i="12"/>
  <c r="AA226" i="12"/>
  <c r="X228" i="12"/>
  <c r="AJ228" i="12" s="1"/>
  <c r="Z226" i="12"/>
  <c r="Y226" i="12"/>
  <c r="AK226" i="12" s="1"/>
  <c r="V228" i="12"/>
  <c r="AH228" i="12" s="1"/>
  <c r="Z228" i="12"/>
  <c r="X226" i="12"/>
  <c r="AJ226" i="12" s="1"/>
  <c r="W228" i="12"/>
  <c r="AI228" i="12" s="1"/>
  <c r="O227" i="12"/>
  <c r="AA227" i="12" s="1"/>
  <c r="W226" i="12"/>
  <c r="AI226" i="12" s="1"/>
  <c r="K197" i="12"/>
  <c r="P197" i="12" s="1"/>
  <c r="K198" i="12"/>
  <c r="P198" i="12" s="1"/>
  <c r="K199" i="12"/>
  <c r="P199" i="12" s="1"/>
  <c r="K200" i="12"/>
  <c r="P200" i="12" s="1"/>
  <c r="K201" i="12"/>
  <c r="P201" i="12" s="1"/>
  <c r="K202" i="12"/>
  <c r="P202" i="12" s="1"/>
  <c r="K203" i="12"/>
  <c r="P203" i="12" s="1"/>
  <c r="K204" i="12"/>
  <c r="P204" i="12" s="1"/>
  <c r="K205" i="12"/>
  <c r="P205" i="12" s="1"/>
  <c r="K206" i="12"/>
  <c r="P206" i="12" s="1"/>
  <c r="K207" i="12"/>
  <c r="P207" i="12" s="1"/>
  <c r="K208" i="12"/>
  <c r="P208" i="12" s="1"/>
  <c r="K209" i="12"/>
  <c r="K210" i="12"/>
  <c r="P210" i="12" s="1"/>
  <c r="P196" i="12"/>
  <c r="E197" i="12"/>
  <c r="AE197" i="12" s="1"/>
  <c r="E198" i="12"/>
  <c r="AE198" i="12" s="1"/>
  <c r="E199" i="12"/>
  <c r="AE199" i="12" s="1"/>
  <c r="E200" i="12"/>
  <c r="AE200" i="12" s="1"/>
  <c r="E201" i="12"/>
  <c r="AE201" i="12" s="1"/>
  <c r="E202" i="12"/>
  <c r="AE202" i="12" s="1"/>
  <c r="E203" i="12"/>
  <c r="AE203" i="12" s="1"/>
  <c r="E204" i="12"/>
  <c r="AE204" i="12" s="1"/>
  <c r="E205" i="12"/>
  <c r="AE205" i="12" s="1"/>
  <c r="E206" i="12"/>
  <c r="AE206" i="12" s="1"/>
  <c r="E207" i="12"/>
  <c r="AE207" i="12" s="1"/>
  <c r="E208" i="12"/>
  <c r="AE208" i="12" s="1"/>
  <c r="E209" i="12"/>
  <c r="AE209" i="12" s="1"/>
  <c r="E210" i="12"/>
  <c r="AE210" i="12" s="1"/>
  <c r="E196" i="12"/>
  <c r="AE196" i="12" s="1"/>
  <c r="E7" i="12"/>
  <c r="E8" i="12"/>
  <c r="E9" i="12"/>
  <c r="E39" i="12"/>
  <c r="E40" i="12"/>
  <c r="E41" i="12"/>
  <c r="E42" i="12"/>
  <c r="E43" i="12"/>
  <c r="E44" i="12"/>
  <c r="E45" i="12"/>
  <c r="E46" i="12"/>
  <c r="E47" i="12"/>
  <c r="E48" i="12"/>
  <c r="E153" i="12"/>
  <c r="E154" i="12"/>
  <c r="E155" i="12"/>
  <c r="E156" i="12"/>
  <c r="E157" i="12"/>
  <c r="E158" i="12"/>
  <c r="E159" i="12"/>
  <c r="E160" i="12"/>
  <c r="E161" i="12"/>
  <c r="E169" i="12"/>
  <c r="E170" i="12"/>
  <c r="E171" i="12"/>
  <c r="E172" i="12"/>
  <c r="E173" i="12"/>
  <c r="E174" i="12"/>
  <c r="E175" i="12"/>
  <c r="E176" i="12"/>
  <c r="E193" i="12"/>
  <c r="E194" i="12"/>
  <c r="E195" i="12"/>
  <c r="P225" i="12"/>
  <c r="AM224" i="12"/>
  <c r="AK224" i="12"/>
  <c r="P224" i="12"/>
  <c r="AM223" i="12"/>
  <c r="AK223" i="12"/>
  <c r="P223" i="12"/>
  <c r="AM222" i="12"/>
  <c r="AK222" i="12"/>
  <c r="P222" i="12"/>
  <c r="AM221" i="12"/>
  <c r="AK221" i="12"/>
  <c r="P221" i="12"/>
  <c r="AM220" i="12"/>
  <c r="AK220" i="12"/>
  <c r="P220" i="12"/>
  <c r="AM219" i="12"/>
  <c r="AK219" i="12"/>
  <c r="P219" i="12"/>
  <c r="AM218" i="12"/>
  <c r="AK218" i="12"/>
  <c r="P218" i="12"/>
  <c r="AM217" i="12"/>
  <c r="AK217" i="12"/>
  <c r="P217" i="12"/>
  <c r="AM216" i="12"/>
  <c r="AK216" i="12"/>
  <c r="P216" i="12"/>
  <c r="AM215" i="12"/>
  <c r="AK215" i="12"/>
  <c r="P215" i="12"/>
  <c r="AM214" i="12"/>
  <c r="AK214" i="12"/>
  <c r="P214" i="12"/>
  <c r="AM213" i="12"/>
  <c r="AK213" i="12"/>
  <c r="P213" i="12"/>
  <c r="AM212" i="12"/>
  <c r="AK212" i="12"/>
  <c r="P212" i="12"/>
  <c r="AM211" i="12"/>
  <c r="AK211" i="12"/>
  <c r="P211" i="12"/>
  <c r="AM210" i="12"/>
  <c r="AM209" i="12"/>
  <c r="P209" i="12"/>
  <c r="AM208" i="12"/>
  <c r="AM207" i="12"/>
  <c r="AM206" i="12"/>
  <c r="AM205" i="12"/>
  <c r="AM204" i="12"/>
  <c r="AM203" i="12"/>
  <c r="AM202" i="12"/>
  <c r="AM201" i="12"/>
  <c r="AM200" i="12"/>
  <c r="AM199" i="12"/>
  <c r="AM198" i="12"/>
  <c r="AM197" i="12"/>
  <c r="AM196" i="12"/>
  <c r="O225" i="12"/>
  <c r="O224" i="12"/>
  <c r="AA224" i="12" s="1"/>
  <c r="O223" i="12"/>
  <c r="AA223" i="12" s="1"/>
  <c r="O222" i="12"/>
  <c r="O221" i="12"/>
  <c r="AA221" i="12" s="1"/>
  <c r="O220" i="12"/>
  <c r="AA220" i="12" s="1"/>
  <c r="O219" i="12"/>
  <c r="AA219" i="12" s="1"/>
  <c r="AN219" i="12" s="1"/>
  <c r="O218" i="12"/>
  <c r="V218" i="12" s="1"/>
  <c r="AH218" i="12" s="1"/>
  <c r="O217" i="12"/>
  <c r="AA217" i="12" s="1"/>
  <c r="O216" i="12"/>
  <c r="O215" i="12"/>
  <c r="O214" i="12"/>
  <c r="V214" i="12" s="1"/>
  <c r="AH214" i="12" s="1"/>
  <c r="O213" i="12"/>
  <c r="AA213" i="12" s="1"/>
  <c r="O212" i="12"/>
  <c r="O211" i="12"/>
  <c r="D99" i="46"/>
  <c r="O209" i="12"/>
  <c r="O208" i="12"/>
  <c r="AA208" i="12" s="1"/>
  <c r="O207" i="12"/>
  <c r="AA207" i="12" s="1"/>
  <c r="O206" i="12"/>
  <c r="O205" i="12"/>
  <c r="O204" i="12"/>
  <c r="AA204" i="12" s="1"/>
  <c r="AN204" i="12" s="1"/>
  <c r="O203" i="12"/>
  <c r="AA203" i="12" s="1"/>
  <c r="O202" i="12"/>
  <c r="O201" i="12"/>
  <c r="W201" i="12" s="1"/>
  <c r="O200" i="12"/>
  <c r="AA200" i="12" s="1"/>
  <c r="O199" i="12"/>
  <c r="AA199" i="12" s="1"/>
  <c r="AN199" i="12" s="1"/>
  <c r="O198" i="12"/>
  <c r="W198" i="12" s="1"/>
  <c r="D85" i="46"/>
  <c r="J196" i="55" s="1"/>
  <c r="O196" i="55" s="1"/>
  <c r="F83" i="46"/>
  <c r="I34" i="50" l="1"/>
  <c r="I35" i="50"/>
  <c r="J210" i="12"/>
  <c r="O210" i="12" s="1"/>
  <c r="AA210" i="12" s="1"/>
  <c r="AN210" i="12" s="1"/>
  <c r="J210" i="55"/>
  <c r="O210" i="55" s="1"/>
  <c r="W196" i="55"/>
  <c r="AI196" i="55" s="1"/>
  <c r="X196" i="55"/>
  <c r="AJ196" i="55" s="1"/>
  <c r="AA196" i="55"/>
  <c r="AN196" i="55" s="1"/>
  <c r="V196" i="55"/>
  <c r="AH196" i="55" s="1"/>
  <c r="O197" i="12"/>
  <c r="AA197" i="12" s="1"/>
  <c r="AN197" i="12" s="1"/>
  <c r="J196" i="12"/>
  <c r="O196" i="12" s="1"/>
  <c r="AA196" i="12" s="1"/>
  <c r="AN196" i="12" s="1"/>
  <c r="AA225" i="12"/>
  <c r="AM225" i="12" s="1"/>
  <c r="AN228" i="12"/>
  <c r="AL228" i="12"/>
  <c r="AM226" i="12"/>
  <c r="AH226" i="12"/>
  <c r="AM228" i="12"/>
  <c r="Y227" i="12"/>
  <c r="AK227" i="12" s="1"/>
  <c r="X227" i="12"/>
  <c r="AJ227" i="12" s="1"/>
  <c r="Z227" i="12"/>
  <c r="W227" i="12"/>
  <c r="AI227" i="12" s="1"/>
  <c r="V227" i="12"/>
  <c r="F202" i="12"/>
  <c r="AK202" i="12"/>
  <c r="Q209" i="12"/>
  <c r="V209" i="12" s="1"/>
  <c r="AH209" i="12" s="1"/>
  <c r="AK209" i="12"/>
  <c r="Q205" i="12"/>
  <c r="V205" i="12" s="1"/>
  <c r="AH205" i="12" s="1"/>
  <c r="AK205" i="12"/>
  <c r="Q201" i="12"/>
  <c r="V201" i="12" s="1"/>
  <c r="AH201" i="12" s="1"/>
  <c r="AK201" i="12"/>
  <c r="Q197" i="12"/>
  <c r="AK197" i="12"/>
  <c r="Q206" i="12"/>
  <c r="V206" i="12" s="1"/>
  <c r="AH206" i="12" s="1"/>
  <c r="AK206" i="12"/>
  <c r="Q208" i="12"/>
  <c r="V208" i="12" s="1"/>
  <c r="AH208" i="12" s="1"/>
  <c r="AK208" i="12"/>
  <c r="Q204" i="12"/>
  <c r="V204" i="12" s="1"/>
  <c r="AH204" i="12" s="1"/>
  <c r="AK204" i="12"/>
  <c r="Q200" i="12"/>
  <c r="V200" i="12" s="1"/>
  <c r="AH200" i="12" s="1"/>
  <c r="AK200" i="12"/>
  <c r="F210" i="12"/>
  <c r="AK210" i="12"/>
  <c r="Q198" i="12"/>
  <c r="V198" i="12" s="1"/>
  <c r="AH198" i="12" s="1"/>
  <c r="AK198" i="12"/>
  <c r="W213" i="12"/>
  <c r="AI213" i="12" s="1"/>
  <c r="AA211" i="12"/>
  <c r="AN211" i="12" s="1"/>
  <c r="W211" i="12"/>
  <c r="AI211" i="12" s="1"/>
  <c r="X211" i="12"/>
  <c r="AJ211" i="12" s="1"/>
  <c r="F196" i="12"/>
  <c r="AK196" i="12"/>
  <c r="F207" i="12"/>
  <c r="AK207" i="12"/>
  <c r="Q203" i="12"/>
  <c r="V203" i="12" s="1"/>
  <c r="AH203" i="12" s="1"/>
  <c r="AK203" i="12"/>
  <c r="Q199" i="12"/>
  <c r="V199" i="12" s="1"/>
  <c r="AH199" i="12" s="1"/>
  <c r="AK199" i="12"/>
  <c r="W225" i="12"/>
  <c r="AI225" i="12" s="1"/>
  <c r="W217" i="12"/>
  <c r="AI217" i="12" s="1"/>
  <c r="V221" i="12"/>
  <c r="AH221" i="12" s="1"/>
  <c r="F203" i="12"/>
  <c r="Q196" i="12"/>
  <c r="V196" i="12" s="1"/>
  <c r="AH196" i="12" s="1"/>
  <c r="F199" i="12"/>
  <c r="Q207" i="12"/>
  <c r="V207" i="12" s="1"/>
  <c r="AH207" i="12" s="1"/>
  <c r="AN208" i="12"/>
  <c r="F206" i="12"/>
  <c r="F198" i="12"/>
  <c r="Q210" i="12"/>
  <c r="V210" i="12" s="1"/>
  <c r="AH210" i="12" s="1"/>
  <c r="Q202" i="12"/>
  <c r="V202" i="12" s="1"/>
  <c r="AH202" i="12" s="1"/>
  <c r="AA206" i="12"/>
  <c r="AN206" i="12" s="1"/>
  <c r="W206" i="12"/>
  <c r="AI206" i="12" s="1"/>
  <c r="X206" i="12"/>
  <c r="AJ206" i="12" s="1"/>
  <c r="AA202" i="12"/>
  <c r="AN202" i="12" s="1"/>
  <c r="X202" i="12"/>
  <c r="AJ202" i="12" s="1"/>
  <c r="W199" i="12"/>
  <c r="AI199" i="12" s="1"/>
  <c r="F209" i="12"/>
  <c r="F205" i="12"/>
  <c r="F201" i="12"/>
  <c r="F197" i="12"/>
  <c r="F208" i="12"/>
  <c r="F204" i="12"/>
  <c r="F200" i="12"/>
  <c r="W215" i="12"/>
  <c r="AI215" i="12" s="1"/>
  <c r="X218" i="12"/>
  <c r="AJ218" i="12" s="1"/>
  <c r="W221" i="12"/>
  <c r="AI221" i="12" s="1"/>
  <c r="AN203" i="12"/>
  <c r="AN221" i="12"/>
  <c r="AN223" i="12"/>
  <c r="V216" i="12"/>
  <c r="AH216" i="12" s="1"/>
  <c r="V217" i="12"/>
  <c r="AH217" i="12" s="1"/>
  <c r="V225" i="12"/>
  <c r="AH225" i="12" s="1"/>
  <c r="X214" i="12"/>
  <c r="AJ214" i="12" s="1"/>
  <c r="AN207" i="12"/>
  <c r="W214" i="12"/>
  <c r="AI214" i="12" s="1"/>
  <c r="V215" i="12"/>
  <c r="AH215" i="12" s="1"/>
  <c r="V211" i="12"/>
  <c r="AH211" i="12" s="1"/>
  <c r="V212" i="12"/>
  <c r="AH212" i="12" s="1"/>
  <c r="AI198" i="12"/>
  <c r="AN200" i="12"/>
  <c r="AI201" i="12"/>
  <c r="V213" i="12"/>
  <c r="AH213" i="12" s="1"/>
  <c r="W218" i="12"/>
  <c r="AI218" i="12" s="1"/>
  <c r="AN220" i="12"/>
  <c r="X199" i="12"/>
  <c r="AJ199" i="12" s="1"/>
  <c r="W200" i="12"/>
  <c r="AI200" i="12" s="1"/>
  <c r="W207" i="12"/>
  <c r="AI207" i="12" s="1"/>
  <c r="X201" i="12"/>
  <c r="AJ201" i="12" s="1"/>
  <c r="X200" i="12"/>
  <c r="AJ200" i="12" s="1"/>
  <c r="W210" i="12"/>
  <c r="AI210" i="12" s="1"/>
  <c r="AA209" i="12"/>
  <c r="AN209" i="12" s="1"/>
  <c r="W209" i="12"/>
  <c r="AI209" i="12" s="1"/>
  <c r="AA205" i="12"/>
  <c r="AN205" i="12" s="1"/>
  <c r="W205" i="12"/>
  <c r="AI205" i="12" s="1"/>
  <c r="X198" i="12"/>
  <c r="AJ198" i="12" s="1"/>
  <c r="AA198" i="12"/>
  <c r="AN198" i="12" s="1"/>
  <c r="X203" i="12"/>
  <c r="AJ203" i="12" s="1"/>
  <c r="X209" i="12"/>
  <c r="AJ209" i="12" s="1"/>
  <c r="W220" i="12"/>
  <c r="AI220" i="12" s="1"/>
  <c r="V222" i="12"/>
  <c r="AH222" i="12" s="1"/>
  <c r="AA222" i="12"/>
  <c r="AN222" i="12" s="1"/>
  <c r="AN224" i="12"/>
  <c r="X224" i="12"/>
  <c r="AJ224" i="12" s="1"/>
  <c r="W224" i="12"/>
  <c r="AI224" i="12" s="1"/>
  <c r="AA201" i="12"/>
  <c r="AN201" i="12" s="1"/>
  <c r="W202" i="12"/>
  <c r="AI202" i="12" s="1"/>
  <c r="W203" i="12"/>
  <c r="AI203" i="12" s="1"/>
  <c r="X205" i="12"/>
  <c r="AJ205" i="12" s="1"/>
  <c r="X208" i="12"/>
  <c r="AJ208" i="12" s="1"/>
  <c r="V219" i="12"/>
  <c r="AH219" i="12" s="1"/>
  <c r="X220" i="12"/>
  <c r="AJ220" i="12" s="1"/>
  <c r="X222" i="12"/>
  <c r="AJ222" i="12" s="1"/>
  <c r="V223" i="12"/>
  <c r="AH223" i="12" s="1"/>
  <c r="X204" i="12"/>
  <c r="AJ204" i="12" s="1"/>
  <c r="W208" i="12"/>
  <c r="AI208" i="12" s="1"/>
  <c r="AN213" i="12"/>
  <c r="X213" i="12"/>
  <c r="AJ213" i="12" s="1"/>
  <c r="X215" i="12"/>
  <c r="AJ215" i="12" s="1"/>
  <c r="AN217" i="12"/>
  <c r="X217" i="12"/>
  <c r="AJ217" i="12" s="1"/>
  <c r="W219" i="12"/>
  <c r="AI219" i="12" s="1"/>
  <c r="V220" i="12"/>
  <c r="AH220" i="12" s="1"/>
  <c r="W223" i="12"/>
  <c r="AI223" i="12" s="1"/>
  <c r="V224" i="12"/>
  <c r="AH224" i="12" s="1"/>
  <c r="W204" i="12"/>
  <c r="AI204" i="12" s="1"/>
  <c r="X207" i="12"/>
  <c r="AJ207" i="12" s="1"/>
  <c r="AA212" i="12"/>
  <c r="AN212" i="12" s="1"/>
  <c r="X212" i="12"/>
  <c r="AJ212" i="12" s="1"/>
  <c r="W212" i="12"/>
  <c r="AI212" i="12" s="1"/>
  <c r="AA215" i="12"/>
  <c r="AN215" i="12" s="1"/>
  <c r="AA216" i="12"/>
  <c r="AN216" i="12" s="1"/>
  <c r="X216" i="12"/>
  <c r="AJ216" i="12" s="1"/>
  <c r="W216" i="12"/>
  <c r="AI216" i="12" s="1"/>
  <c r="X219" i="12"/>
  <c r="AJ219" i="12" s="1"/>
  <c r="X221" i="12"/>
  <c r="AJ221" i="12" s="1"/>
  <c r="W222" i="12"/>
  <c r="AI222" i="12" s="1"/>
  <c r="X223" i="12"/>
  <c r="AJ223" i="12" s="1"/>
  <c r="X225" i="12"/>
  <c r="AJ225" i="12" s="1"/>
  <c r="AA214" i="12"/>
  <c r="AN214" i="12" s="1"/>
  <c r="AA218" i="12"/>
  <c r="AN218" i="12" s="1"/>
  <c r="K152" i="12"/>
  <c r="AK152" i="12"/>
  <c r="AM152" i="12"/>
  <c r="X210" i="12" l="1"/>
  <c r="AJ210" i="12" s="1"/>
  <c r="W196" i="12"/>
  <c r="AI196" i="12" s="1"/>
  <c r="V197" i="12"/>
  <c r="AH197" i="12" s="1"/>
  <c r="W197" i="12"/>
  <c r="AI197" i="12" s="1"/>
  <c r="X197" i="12"/>
  <c r="AJ197" i="12" s="1"/>
  <c r="AL196" i="55"/>
  <c r="AA210" i="55"/>
  <c r="AN210" i="55" s="1"/>
  <c r="X210" i="55"/>
  <c r="AJ210" i="55" s="1"/>
  <c r="G33" i="50" s="1"/>
  <c r="W210" i="55"/>
  <c r="AI210" i="55" s="1"/>
  <c r="F33" i="50" s="1"/>
  <c r="V210" i="55"/>
  <c r="AH210" i="55" s="1"/>
  <c r="E38" i="23"/>
  <c r="J40" i="55" s="1"/>
  <c r="O40" i="55" s="1"/>
  <c r="E39" i="23"/>
  <c r="J41" i="55" s="1"/>
  <c r="O41" i="55" s="1"/>
  <c r="E37" i="23"/>
  <c r="J39" i="55" s="1"/>
  <c r="O39" i="55" s="1"/>
  <c r="X196" i="12"/>
  <c r="AJ196" i="12" s="1"/>
  <c r="AL224" i="12"/>
  <c r="AN225" i="12"/>
  <c r="AL225" i="12"/>
  <c r="AL221" i="12"/>
  <c r="AL223" i="12"/>
  <c r="AL222" i="12"/>
  <c r="AL218" i="12"/>
  <c r="AL220" i="12"/>
  <c r="AL219" i="12"/>
  <c r="AN226" i="12"/>
  <c r="AL226" i="12"/>
  <c r="AM227" i="12"/>
  <c r="AH227" i="12"/>
  <c r="AL227" i="12" s="1"/>
  <c r="AL214" i="12"/>
  <c r="AL215" i="12"/>
  <c r="AL217" i="12"/>
  <c r="AL213" i="12"/>
  <c r="AL201" i="12"/>
  <c r="AL199" i="12"/>
  <c r="AL198" i="12"/>
  <c r="AL211" i="12"/>
  <c r="AL202" i="12"/>
  <c r="AL206" i="12"/>
  <c r="AL208" i="12"/>
  <c r="AL216" i="12"/>
  <c r="AL212" i="12"/>
  <c r="AL203" i="12"/>
  <c r="AL210" i="12"/>
  <c r="AL205" i="12"/>
  <c r="AL209" i="12"/>
  <c r="AL200" i="12"/>
  <c r="AL204" i="12"/>
  <c r="AL207" i="12"/>
  <c r="D18" i="2"/>
  <c r="D20" i="2" s="1"/>
  <c r="I33" i="50" l="1"/>
  <c r="AL197" i="12"/>
  <c r="AL210" i="55"/>
  <c r="V39" i="55"/>
  <c r="AH39" i="55" s="1"/>
  <c r="X39" i="55"/>
  <c r="AJ39" i="55" s="1"/>
  <c r="AA39" i="55"/>
  <c r="AN39" i="55" s="1"/>
  <c r="W39" i="55"/>
  <c r="AI39" i="55" s="1"/>
  <c r="X41" i="55"/>
  <c r="AJ41" i="55" s="1"/>
  <c r="V41" i="55"/>
  <c r="AH41" i="55" s="1"/>
  <c r="AA41" i="55"/>
  <c r="AN41" i="55" s="1"/>
  <c r="W41" i="55"/>
  <c r="AI41" i="55" s="1"/>
  <c r="V40" i="55"/>
  <c r="AH40" i="55" s="1"/>
  <c r="AA40" i="55"/>
  <c r="AN40" i="55" s="1"/>
  <c r="W40" i="55"/>
  <c r="AI40" i="55" s="1"/>
  <c r="X40" i="55"/>
  <c r="AJ40" i="55" s="1"/>
  <c r="AL196" i="12"/>
  <c r="D29" i="41"/>
  <c r="D28" i="47"/>
  <c r="AN227" i="12"/>
  <c r="D27" i="47"/>
  <c r="G16" i="41"/>
  <c r="AL41" i="55" l="1"/>
  <c r="AL40" i="55"/>
  <c r="AL39" i="55"/>
  <c r="J152" i="12"/>
  <c r="O152" i="12" s="1"/>
  <c r="W152" i="12" s="1"/>
  <c r="AI152" i="12" s="1"/>
  <c r="J152" i="55"/>
  <c r="O152" i="55" s="1"/>
  <c r="D17" i="41"/>
  <c r="J148" i="55" s="1"/>
  <c r="O148" i="55" s="1"/>
  <c r="F148" i="12"/>
  <c r="X148" i="55" l="1"/>
  <c r="AJ148" i="55" s="1"/>
  <c r="W148" i="55"/>
  <c r="AI148" i="55" s="1"/>
  <c r="AA148" i="55"/>
  <c r="AN148" i="55" s="1"/>
  <c r="V148" i="55"/>
  <c r="AH148" i="55" s="1"/>
  <c r="X152" i="12"/>
  <c r="AJ152" i="12" s="1"/>
  <c r="AA152" i="12"/>
  <c r="AN152" i="12" s="1"/>
  <c r="AA152" i="55"/>
  <c r="AN152" i="55" s="1"/>
  <c r="W152" i="55"/>
  <c r="AI152" i="55" s="1"/>
  <c r="X152" i="55"/>
  <c r="AJ152" i="55" s="1"/>
  <c r="V152" i="55"/>
  <c r="AH152" i="55" s="1"/>
  <c r="Q148" i="12"/>
  <c r="AE148" i="12"/>
  <c r="D22" i="41"/>
  <c r="J149" i="55" s="1"/>
  <c r="O149" i="55" s="1"/>
  <c r="K51" i="2"/>
  <c r="K53" i="45" s="1"/>
  <c r="K49" i="2"/>
  <c r="K51" i="45" s="1"/>
  <c r="K47" i="2"/>
  <c r="K80" i="50" s="1"/>
  <c r="K46" i="2"/>
  <c r="K79" i="50" s="1"/>
  <c r="K39" i="2"/>
  <c r="K36" i="2"/>
  <c r="K30" i="2"/>
  <c r="K48" i="2" s="1"/>
  <c r="K81" i="50" s="1"/>
  <c r="K82" i="50" s="1"/>
  <c r="K45" i="2"/>
  <c r="K78" i="50" s="1"/>
  <c r="J30" i="2"/>
  <c r="J32" i="2" s="1"/>
  <c r="AL148" i="55" l="1"/>
  <c r="AA149" i="55"/>
  <c r="AN149" i="55" s="1"/>
  <c r="X149" i="55"/>
  <c r="AJ149" i="55" s="1"/>
  <c r="W149" i="55"/>
  <c r="AI149" i="55" s="1"/>
  <c r="V149" i="55"/>
  <c r="AH149" i="55" s="1"/>
  <c r="AL152" i="55"/>
  <c r="K49" i="45"/>
  <c r="K32" i="2"/>
  <c r="K50" i="2" s="1"/>
  <c r="K52" i="45" s="1"/>
  <c r="K54" i="45" s="1"/>
  <c r="K50" i="45"/>
  <c r="K48" i="45"/>
  <c r="K85" i="50"/>
  <c r="K83" i="50"/>
  <c r="K84" i="50"/>
  <c r="J50" i="2"/>
  <c r="J52" i="45" s="1"/>
  <c r="J36" i="2"/>
  <c r="J39" i="2"/>
  <c r="J45" i="2"/>
  <c r="J46" i="2"/>
  <c r="J47" i="2"/>
  <c r="J49" i="2"/>
  <c r="J51" i="45" s="1"/>
  <c r="J51" i="2"/>
  <c r="J53" i="45" s="1"/>
  <c r="AL149" i="55" l="1"/>
  <c r="J54" i="45"/>
  <c r="J79" i="50"/>
  <c r="J49" i="45"/>
  <c r="J78" i="50"/>
  <c r="J48" i="45"/>
  <c r="J80" i="50"/>
  <c r="J50" i="45"/>
  <c r="J48" i="2"/>
  <c r="J81" i="50" s="1"/>
  <c r="J82" i="50" l="1"/>
  <c r="J85" i="50"/>
  <c r="J83" i="50"/>
  <c r="J84" i="50"/>
  <c r="F30" i="2"/>
  <c r="F32" i="2" s="1"/>
  <c r="G30" i="2"/>
  <c r="G32" i="2" s="1"/>
  <c r="H30" i="2"/>
  <c r="H32" i="2" s="1"/>
  <c r="I30" i="2"/>
  <c r="I32" i="2" s="1"/>
  <c r="E30" i="2"/>
  <c r="E32" i="2" s="1"/>
  <c r="F39" i="2"/>
  <c r="G39" i="2"/>
  <c r="H39" i="2"/>
  <c r="I39" i="2"/>
  <c r="E39" i="2"/>
  <c r="F36" i="2"/>
  <c r="G36" i="2"/>
  <c r="H36" i="2"/>
  <c r="I36" i="2"/>
  <c r="E36" i="2"/>
  <c r="E47" i="2" l="1"/>
  <c r="E50" i="45" s="1"/>
  <c r="F47" i="2"/>
  <c r="F50" i="45" s="1"/>
  <c r="G47" i="2"/>
  <c r="G50" i="45" s="1"/>
  <c r="H47" i="2"/>
  <c r="H50" i="45" s="1"/>
  <c r="I47" i="2"/>
  <c r="I50" i="45" s="1"/>
  <c r="E48" i="2"/>
  <c r="F48" i="2"/>
  <c r="G48" i="2"/>
  <c r="H48" i="2"/>
  <c r="I48" i="2"/>
  <c r="E49" i="2"/>
  <c r="E51" i="45" s="1"/>
  <c r="F49" i="2"/>
  <c r="F51" i="45" s="1"/>
  <c r="G49" i="2"/>
  <c r="G51" i="45" s="1"/>
  <c r="H49" i="2"/>
  <c r="H51" i="45" s="1"/>
  <c r="I49" i="2"/>
  <c r="I51" i="45" s="1"/>
  <c r="E50" i="2"/>
  <c r="E52" i="45" s="1"/>
  <c r="F50" i="2"/>
  <c r="F52" i="45" s="1"/>
  <c r="G50" i="2"/>
  <c r="G52" i="45" s="1"/>
  <c r="H50" i="2"/>
  <c r="H52" i="45" s="1"/>
  <c r="I50" i="2"/>
  <c r="I52" i="45" s="1"/>
  <c r="E51" i="2"/>
  <c r="E53" i="45" s="1"/>
  <c r="F51" i="2"/>
  <c r="F53" i="45" s="1"/>
  <c r="G51" i="2"/>
  <c r="G53" i="45" s="1"/>
  <c r="H51" i="2"/>
  <c r="H53" i="45" s="1"/>
  <c r="I51" i="2"/>
  <c r="I53" i="45" s="1"/>
  <c r="F46" i="2"/>
  <c r="F49" i="45" s="1"/>
  <c r="G46" i="2"/>
  <c r="G49" i="45" s="1"/>
  <c r="H46" i="2"/>
  <c r="H49" i="45" s="1"/>
  <c r="I46" i="2"/>
  <c r="I49" i="45" s="1"/>
  <c r="E46" i="2"/>
  <c r="E49" i="45" s="1"/>
  <c r="F45" i="2"/>
  <c r="G45" i="2"/>
  <c r="H45" i="2"/>
  <c r="I45" i="2"/>
  <c r="E45" i="2"/>
  <c r="E80" i="50" l="1"/>
  <c r="F80" i="50"/>
  <c r="G80" i="50"/>
  <c r="H80" i="50"/>
  <c r="I80" i="50"/>
  <c r="E81" i="50"/>
  <c r="F81" i="50"/>
  <c r="G81" i="50"/>
  <c r="H81" i="50"/>
  <c r="I81" i="50"/>
  <c r="F79" i="50"/>
  <c r="G79" i="50"/>
  <c r="H79" i="50"/>
  <c r="I79" i="50"/>
  <c r="E79" i="50"/>
  <c r="G54" i="45" l="1"/>
  <c r="I54" i="45"/>
  <c r="E54" i="45"/>
  <c r="H54" i="45"/>
  <c r="F54" i="45"/>
  <c r="F78" i="50" l="1"/>
  <c r="G78" i="50"/>
  <c r="H78" i="50"/>
  <c r="I78" i="50"/>
  <c r="E78" i="50"/>
  <c r="F48" i="45"/>
  <c r="G48" i="45"/>
  <c r="H48" i="45"/>
  <c r="I48" i="45"/>
  <c r="E48" i="45"/>
  <c r="AM146" i="12" l="1"/>
  <c r="AM147" i="12"/>
  <c r="K146" i="12"/>
  <c r="P146" i="12" s="1"/>
  <c r="K147" i="12"/>
  <c r="P147" i="12" s="1"/>
  <c r="F146" i="12"/>
  <c r="F147" i="12"/>
  <c r="D9" i="41"/>
  <c r="D10" i="41"/>
  <c r="J147" i="12" l="1"/>
  <c r="O147" i="12" s="1"/>
  <c r="J147" i="55"/>
  <c r="O147" i="55" s="1"/>
  <c r="J146" i="12"/>
  <c r="O146" i="12" s="1"/>
  <c r="X146" i="12" s="1"/>
  <c r="AJ146" i="12" s="1"/>
  <c r="J146" i="55"/>
  <c r="O146" i="55" s="1"/>
  <c r="Q147" i="12"/>
  <c r="AE147" i="12"/>
  <c r="AK147" i="12" s="1"/>
  <c r="Q146" i="12"/>
  <c r="AE146" i="12"/>
  <c r="AK146" i="12" s="1"/>
  <c r="W147" i="12"/>
  <c r="AI147" i="12" s="1"/>
  <c r="X147" i="12"/>
  <c r="AJ147" i="12" s="1"/>
  <c r="AA146" i="12"/>
  <c r="AN146" i="12" s="1"/>
  <c r="W146" i="12"/>
  <c r="AI146" i="12" s="1"/>
  <c r="AA147" i="12"/>
  <c r="AN147" i="12" s="1"/>
  <c r="B43" i="50"/>
  <c r="B7" i="50"/>
  <c r="D78" i="50"/>
  <c r="B69" i="50"/>
  <c r="C4" i="50"/>
  <c r="D5" i="45"/>
  <c r="D48" i="2"/>
  <c r="AA146" i="55" l="1"/>
  <c r="AN146" i="55" s="1"/>
  <c r="V146" i="55"/>
  <c r="AH146" i="55" s="1"/>
  <c r="W146" i="55"/>
  <c r="AI146" i="55" s="1"/>
  <c r="X146" i="55"/>
  <c r="AJ146" i="55" s="1"/>
  <c r="V147" i="55"/>
  <c r="AH147" i="55" s="1"/>
  <c r="X147" i="55"/>
  <c r="AJ147" i="55" s="1"/>
  <c r="AA147" i="55"/>
  <c r="AN147" i="55" s="1"/>
  <c r="W147" i="55"/>
  <c r="AI147" i="55" s="1"/>
  <c r="D47" i="2"/>
  <c r="C50" i="45"/>
  <c r="C51" i="45"/>
  <c r="C53" i="45"/>
  <c r="C49" i="45"/>
  <c r="C52" i="45"/>
  <c r="C54" i="45"/>
  <c r="C5" i="45"/>
  <c r="B8" i="45" s="1"/>
  <c r="B53" i="45"/>
  <c r="B50" i="45"/>
  <c r="B52" i="45"/>
  <c r="B49" i="45"/>
  <c r="B51" i="45"/>
  <c r="B54" i="45"/>
  <c r="D51" i="2"/>
  <c r="D50" i="2"/>
  <c r="D49" i="2"/>
  <c r="D46" i="2"/>
  <c r="E84" i="50"/>
  <c r="I84" i="50"/>
  <c r="F82" i="50"/>
  <c r="G83" i="50"/>
  <c r="H82" i="50"/>
  <c r="AL146" i="55" l="1"/>
  <c r="AL147" i="55"/>
  <c r="E83" i="50"/>
  <c r="E82" i="50"/>
  <c r="F83" i="50"/>
  <c r="I83" i="50"/>
  <c r="F84" i="50"/>
  <c r="F85" i="50"/>
  <c r="I85" i="50"/>
  <c r="G84" i="50"/>
  <c r="I82" i="50"/>
  <c r="E85" i="50"/>
  <c r="H84" i="50"/>
  <c r="G82" i="50"/>
  <c r="H85" i="50"/>
  <c r="H83" i="50"/>
  <c r="G85" i="50"/>
  <c r="M185" i="12" l="1"/>
  <c r="M186" i="12"/>
  <c r="M187" i="12"/>
  <c r="M188" i="12"/>
  <c r="M189" i="12"/>
  <c r="M190" i="12"/>
  <c r="M191" i="12"/>
  <c r="M184" i="12"/>
  <c r="F11" i="12"/>
  <c r="AE11" i="12" s="1"/>
  <c r="F12" i="12"/>
  <c r="AE12" i="12" s="1"/>
  <c r="F13" i="12"/>
  <c r="AE13" i="12" s="1"/>
  <c r="F14" i="12"/>
  <c r="AE14" i="12" s="1"/>
  <c r="F15" i="12"/>
  <c r="AE15" i="12" s="1"/>
  <c r="F16" i="12"/>
  <c r="AE16" i="12" s="1"/>
  <c r="F17" i="12"/>
  <c r="AE17" i="12" s="1"/>
  <c r="F18" i="12"/>
  <c r="AE18" i="12" s="1"/>
  <c r="F19" i="12"/>
  <c r="AE19" i="12" s="1"/>
  <c r="F10" i="12"/>
  <c r="AE10" i="12" s="1"/>
  <c r="AK6" i="12"/>
  <c r="AK7" i="12"/>
  <c r="AK8" i="12"/>
  <c r="AK9" i="12"/>
  <c r="K8" i="12"/>
  <c r="P8" i="12" s="1"/>
  <c r="K9" i="12"/>
  <c r="P9" i="12" s="1"/>
  <c r="K10" i="12"/>
  <c r="P10" i="12" s="1"/>
  <c r="K11" i="12"/>
  <c r="P11" i="12" s="1"/>
  <c r="K12" i="12"/>
  <c r="P12" i="12" s="1"/>
  <c r="K13" i="12"/>
  <c r="P13" i="12" s="1"/>
  <c r="K14" i="12"/>
  <c r="P14" i="12" s="1"/>
  <c r="K15" i="12"/>
  <c r="P15" i="12" s="1"/>
  <c r="K16" i="12"/>
  <c r="P16" i="12" s="1"/>
  <c r="K17" i="12"/>
  <c r="P17" i="12" s="1"/>
  <c r="K18" i="12"/>
  <c r="P18" i="12" s="1"/>
  <c r="K19" i="12"/>
  <c r="P19" i="12" s="1"/>
  <c r="K20" i="12"/>
  <c r="P20" i="12" s="1"/>
  <c r="K7" i="12"/>
  <c r="P7" i="12" s="1"/>
  <c r="K6" i="12"/>
  <c r="P6" i="12" s="1"/>
  <c r="E6" i="12"/>
  <c r="T6" i="12" l="1"/>
  <c r="F169" i="23"/>
  <c r="F168" i="23"/>
  <c r="D184" i="23"/>
  <c r="D185" i="23"/>
  <c r="D186" i="23"/>
  <c r="D187" i="23"/>
  <c r="D175" i="23"/>
  <c r="D176" i="23"/>
  <c r="D177" i="23"/>
  <c r="D178" i="23"/>
  <c r="D179" i="23"/>
  <c r="D180" i="23"/>
  <c r="D181" i="23"/>
  <c r="D182" i="23"/>
  <c r="J14" i="55" s="1"/>
  <c r="O14" i="55" s="1"/>
  <c r="D183" i="23"/>
  <c r="D170" i="23"/>
  <c r="F174" i="23"/>
  <c r="F173" i="23"/>
  <c r="J11" i="12" l="1"/>
  <c r="O11" i="12" s="1"/>
  <c r="Y11" i="12" s="1"/>
  <c r="AK11" i="12" s="1"/>
  <c r="J11" i="55"/>
  <c r="O11" i="55" s="1"/>
  <c r="J16" i="12"/>
  <c r="O16" i="12" s="1"/>
  <c r="Y16" i="12" s="1"/>
  <c r="AK16" i="12" s="1"/>
  <c r="J16" i="55"/>
  <c r="O16" i="55" s="1"/>
  <c r="J13" i="12"/>
  <c r="O13" i="12" s="1"/>
  <c r="Y13" i="12" s="1"/>
  <c r="AK13" i="12" s="1"/>
  <c r="J13" i="55"/>
  <c r="O13" i="55" s="1"/>
  <c r="J18" i="12"/>
  <c r="O18" i="12" s="1"/>
  <c r="Y18" i="12" s="1"/>
  <c r="AK18" i="12" s="1"/>
  <c r="J18" i="55"/>
  <c r="O18" i="55" s="1"/>
  <c r="J15" i="12"/>
  <c r="O15" i="12" s="1"/>
  <c r="Y15" i="12" s="1"/>
  <c r="AK15" i="12" s="1"/>
  <c r="J15" i="55"/>
  <c r="O15" i="55" s="1"/>
  <c r="J7" i="12"/>
  <c r="O7" i="12" s="1"/>
  <c r="X7" i="12" s="1"/>
  <c r="AJ7" i="12" s="1"/>
  <c r="J7" i="55"/>
  <c r="O7" i="55" s="1"/>
  <c r="AA14" i="55"/>
  <c r="AN14" i="55" s="1"/>
  <c r="Z14" i="55"/>
  <c r="AM14" i="55" s="1"/>
  <c r="X14" i="55"/>
  <c r="AJ14" i="55" s="1"/>
  <c r="V14" i="55"/>
  <c r="AH14" i="55" s="1"/>
  <c r="Y14" i="55"/>
  <c r="AK14" i="55" s="1"/>
  <c r="W14" i="55"/>
  <c r="AI14" i="55" s="1"/>
  <c r="J10" i="12"/>
  <c r="O10" i="12" s="1"/>
  <c r="Y10" i="12" s="1"/>
  <c r="AK10" i="12" s="1"/>
  <c r="J10" i="55"/>
  <c r="O10" i="55" s="1"/>
  <c r="J19" i="12"/>
  <c r="O19" i="12" s="1"/>
  <c r="Y19" i="12" s="1"/>
  <c r="AK19" i="12" s="1"/>
  <c r="J19" i="55"/>
  <c r="O19" i="55" s="1"/>
  <c r="J9" i="12"/>
  <c r="O9" i="12" s="1"/>
  <c r="V9" i="12" s="1"/>
  <c r="AH9" i="12" s="1"/>
  <c r="J9" i="55"/>
  <c r="O9" i="55" s="1"/>
  <c r="J6" i="12"/>
  <c r="O6" i="12" s="1"/>
  <c r="V6" i="12" s="1"/>
  <c r="AH6" i="12" s="1"/>
  <c r="J6" i="55"/>
  <c r="O6" i="55" s="1"/>
  <c r="J12" i="12"/>
  <c r="O12" i="12" s="1"/>
  <c r="Y12" i="12" s="1"/>
  <c r="AK12" i="12" s="1"/>
  <c r="J12" i="55"/>
  <c r="O12" i="55" s="1"/>
  <c r="J8" i="12"/>
  <c r="O8" i="12" s="1"/>
  <c r="W8" i="12" s="1"/>
  <c r="AI8" i="12" s="1"/>
  <c r="J8" i="55"/>
  <c r="O8" i="55" s="1"/>
  <c r="J17" i="12"/>
  <c r="O17" i="12" s="1"/>
  <c r="X17" i="12" s="1"/>
  <c r="AJ17" i="12" s="1"/>
  <c r="J17" i="55"/>
  <c r="O17" i="55" s="1"/>
  <c r="J14" i="12"/>
  <c r="O14" i="12" s="1"/>
  <c r="W13" i="12"/>
  <c r="AI13" i="12" s="1"/>
  <c r="F160" i="46"/>
  <c r="F159" i="46"/>
  <c r="F78" i="46"/>
  <c r="F77" i="46"/>
  <c r="F65" i="46"/>
  <c r="F64" i="46"/>
  <c r="F53" i="46"/>
  <c r="F52" i="46"/>
  <c r="G38" i="46"/>
  <c r="G37" i="46"/>
  <c r="F24" i="46"/>
  <c r="F23" i="46"/>
  <c r="G9" i="46"/>
  <c r="G8" i="46"/>
  <c r="G20" i="41"/>
  <c r="G15" i="41"/>
  <c r="G21" i="41"/>
  <c r="G6" i="41"/>
  <c r="G7" i="41"/>
  <c r="F79" i="23"/>
  <c r="F78" i="23"/>
  <c r="F63" i="23"/>
  <c r="F62" i="23"/>
  <c r="F57" i="23"/>
  <c r="F56" i="23"/>
  <c r="G36" i="23"/>
  <c r="G35" i="23"/>
  <c r="F23" i="23"/>
  <c r="F22" i="23"/>
  <c r="F7" i="23"/>
  <c r="F6" i="23"/>
  <c r="D162" i="46"/>
  <c r="AL194" i="55" s="1"/>
  <c r="AH194" i="55" s="1"/>
  <c r="D163" i="46"/>
  <c r="AL195" i="55" s="1"/>
  <c r="AH195" i="55" s="1"/>
  <c r="D161" i="46"/>
  <c r="AL193" i="55" s="1"/>
  <c r="AH193" i="55" s="1"/>
  <c r="E33" i="50" s="1"/>
  <c r="D79" i="46"/>
  <c r="J192" i="55" s="1"/>
  <c r="O192" i="55" s="1"/>
  <c r="D67" i="46"/>
  <c r="J185" i="55" s="1"/>
  <c r="O185" i="55" s="1"/>
  <c r="D68" i="46"/>
  <c r="J186" i="55" s="1"/>
  <c r="O186" i="55" s="1"/>
  <c r="D69" i="46"/>
  <c r="J187" i="55" s="1"/>
  <c r="O187" i="55" s="1"/>
  <c r="D70" i="46"/>
  <c r="J188" i="55" s="1"/>
  <c r="O188" i="55" s="1"/>
  <c r="D71" i="46"/>
  <c r="J189" i="55" s="1"/>
  <c r="O189" i="55" s="1"/>
  <c r="D72" i="46"/>
  <c r="J190" i="55" s="1"/>
  <c r="O190" i="55" s="1"/>
  <c r="D73" i="46"/>
  <c r="J191" i="55" s="1"/>
  <c r="O191" i="55" s="1"/>
  <c r="D66" i="46"/>
  <c r="D55" i="46"/>
  <c r="J178" i="55" s="1"/>
  <c r="O178" i="55" s="1"/>
  <c r="D56" i="46"/>
  <c r="J179" i="55" s="1"/>
  <c r="O179" i="55" s="1"/>
  <c r="D57" i="46"/>
  <c r="J180" i="55" s="1"/>
  <c r="O180" i="55" s="1"/>
  <c r="D58" i="46"/>
  <c r="J181" i="55" s="1"/>
  <c r="O181" i="55" s="1"/>
  <c r="D59" i="46"/>
  <c r="J182" i="55" s="1"/>
  <c r="O182" i="55" s="1"/>
  <c r="D60" i="46"/>
  <c r="J183" i="55" s="1"/>
  <c r="O183" i="55" s="1"/>
  <c r="D54" i="46"/>
  <c r="J177" i="55" s="1"/>
  <c r="O177" i="55" s="1"/>
  <c r="E40" i="46"/>
  <c r="J170" i="55" s="1"/>
  <c r="O170" i="55" s="1"/>
  <c r="E41" i="46"/>
  <c r="J171" i="55" s="1"/>
  <c r="O171" i="55" s="1"/>
  <c r="E42" i="46"/>
  <c r="J172" i="55" s="1"/>
  <c r="O172" i="55" s="1"/>
  <c r="E43" i="46"/>
  <c r="J173" i="55" s="1"/>
  <c r="O173" i="55" s="1"/>
  <c r="E44" i="46"/>
  <c r="J174" i="55" s="1"/>
  <c r="O174" i="55" s="1"/>
  <c r="E45" i="46"/>
  <c r="J175" i="55" s="1"/>
  <c r="O175" i="55" s="1"/>
  <c r="E46" i="46"/>
  <c r="J176" i="55" s="1"/>
  <c r="O176" i="55" s="1"/>
  <c r="E47" i="46"/>
  <c r="E39" i="46"/>
  <c r="J169" i="55" s="1"/>
  <c r="O169" i="55" s="1"/>
  <c r="D26" i="46"/>
  <c r="J163" i="55" s="1"/>
  <c r="O163" i="55" s="1"/>
  <c r="D27" i="46"/>
  <c r="J164" i="55" s="1"/>
  <c r="O164" i="55" s="1"/>
  <c r="D28" i="46"/>
  <c r="J165" i="55" s="1"/>
  <c r="O165" i="55" s="1"/>
  <c r="D29" i="46"/>
  <c r="J166" i="55" s="1"/>
  <c r="O166" i="55" s="1"/>
  <c r="D30" i="46"/>
  <c r="J167" i="55" s="1"/>
  <c r="O167" i="55" s="1"/>
  <c r="D31" i="46"/>
  <c r="J168" i="55" s="1"/>
  <c r="O168" i="55" s="1"/>
  <c r="D25" i="46"/>
  <c r="J162" i="55" s="1"/>
  <c r="O162" i="55" s="1"/>
  <c r="E11" i="46"/>
  <c r="J154" i="55" s="1"/>
  <c r="O154" i="55" s="1"/>
  <c r="E12" i="46"/>
  <c r="J155" i="55" s="1"/>
  <c r="O155" i="55" s="1"/>
  <c r="E13" i="46"/>
  <c r="J156" i="55" s="1"/>
  <c r="O156" i="55" s="1"/>
  <c r="E14" i="46"/>
  <c r="J157" i="55" s="1"/>
  <c r="O157" i="55" s="1"/>
  <c r="E15" i="46"/>
  <c r="J158" i="55" s="1"/>
  <c r="O158" i="55" s="1"/>
  <c r="E16" i="46"/>
  <c r="J159" i="55" s="1"/>
  <c r="O159" i="55" s="1"/>
  <c r="E17" i="46"/>
  <c r="J160" i="55" s="1"/>
  <c r="O160" i="55" s="1"/>
  <c r="E18" i="46"/>
  <c r="J161" i="55" s="1"/>
  <c r="O161" i="55" s="1"/>
  <c r="E10" i="46"/>
  <c r="J153" i="55" s="1"/>
  <c r="O153" i="55" s="1"/>
  <c r="D8" i="41"/>
  <c r="J145" i="55" s="1"/>
  <c r="O145" i="55" s="1"/>
  <c r="D23" i="41"/>
  <c r="J150" i="55" s="1"/>
  <c r="O150" i="55" s="1"/>
  <c r="D24" i="41"/>
  <c r="J151" i="55" s="1"/>
  <c r="O151" i="55" s="1"/>
  <c r="D81" i="23"/>
  <c r="J62" i="55" s="1"/>
  <c r="O62" i="55" s="1"/>
  <c r="D82" i="23"/>
  <c r="J63" i="55" s="1"/>
  <c r="O63" i="55" s="1"/>
  <c r="D83" i="23"/>
  <c r="J64" i="55" s="1"/>
  <c r="O64" i="55" s="1"/>
  <c r="D85" i="23"/>
  <c r="J66" i="55" s="1"/>
  <c r="O66" i="55" s="1"/>
  <c r="D86" i="23"/>
  <c r="J67" i="55" s="1"/>
  <c r="O67" i="55" s="1"/>
  <c r="D87" i="23"/>
  <c r="J68" i="55" s="1"/>
  <c r="O68" i="55" s="1"/>
  <c r="D88" i="23"/>
  <c r="J69" i="55" s="1"/>
  <c r="O69" i="55" s="1"/>
  <c r="D89" i="23"/>
  <c r="J70" i="55" s="1"/>
  <c r="O70" i="55" s="1"/>
  <c r="D90" i="23"/>
  <c r="J71" i="55" s="1"/>
  <c r="O71" i="55" s="1"/>
  <c r="D91" i="23"/>
  <c r="J72" i="55" s="1"/>
  <c r="O72" i="55" s="1"/>
  <c r="D92" i="23"/>
  <c r="J73" i="55" s="1"/>
  <c r="O73" i="55" s="1"/>
  <c r="D93" i="23"/>
  <c r="J74" i="55" s="1"/>
  <c r="O74" i="55" s="1"/>
  <c r="D94" i="23"/>
  <c r="J75" i="55" s="1"/>
  <c r="O75" i="55" s="1"/>
  <c r="D95" i="23"/>
  <c r="J76" i="55" s="1"/>
  <c r="O76" i="55" s="1"/>
  <c r="D96" i="23"/>
  <c r="J77" i="55" s="1"/>
  <c r="O77" i="55" s="1"/>
  <c r="D97" i="23"/>
  <c r="J78" i="55" s="1"/>
  <c r="O78" i="55" s="1"/>
  <c r="D98" i="23"/>
  <c r="J79" i="55" s="1"/>
  <c r="O79" i="55" s="1"/>
  <c r="D99" i="23"/>
  <c r="J80" i="55" s="1"/>
  <c r="O80" i="55" s="1"/>
  <c r="D100" i="23"/>
  <c r="J81" i="55" s="1"/>
  <c r="O81" i="55" s="1"/>
  <c r="D101" i="23"/>
  <c r="J82" i="55" s="1"/>
  <c r="O82" i="55" s="1"/>
  <c r="D102" i="23"/>
  <c r="J83" i="55" s="1"/>
  <c r="O83" i="55" s="1"/>
  <c r="D103" i="23"/>
  <c r="J84" i="55" s="1"/>
  <c r="O84" i="55" s="1"/>
  <c r="D104" i="23"/>
  <c r="J85" i="55" s="1"/>
  <c r="O85" i="55" s="1"/>
  <c r="D105" i="23"/>
  <c r="J86" i="55" s="1"/>
  <c r="O86" i="55" s="1"/>
  <c r="D106" i="23"/>
  <c r="J87" i="55" s="1"/>
  <c r="O87" i="55" s="1"/>
  <c r="D107" i="23"/>
  <c r="J88" i="55" s="1"/>
  <c r="O88" i="55" s="1"/>
  <c r="D108" i="23"/>
  <c r="J89" i="55" s="1"/>
  <c r="O89" i="55" s="1"/>
  <c r="D109" i="23"/>
  <c r="D110" i="23"/>
  <c r="J91" i="55" s="1"/>
  <c r="O91" i="55" s="1"/>
  <c r="D111" i="23"/>
  <c r="J92" i="55" s="1"/>
  <c r="O92" i="55" s="1"/>
  <c r="D112" i="23"/>
  <c r="D65" i="23"/>
  <c r="J52" i="55" s="1"/>
  <c r="O52" i="55" s="1"/>
  <c r="D66" i="23"/>
  <c r="J53" i="55" s="1"/>
  <c r="O53" i="55" s="1"/>
  <c r="Y53" i="55" s="1"/>
  <c r="AK53" i="55" s="1"/>
  <c r="AL53" i="55" s="1"/>
  <c r="D67" i="23"/>
  <c r="J54" i="55" s="1"/>
  <c r="O54" i="55" s="1"/>
  <c r="Y54" i="55" s="1"/>
  <c r="AK54" i="55" s="1"/>
  <c r="AL54" i="55" s="1"/>
  <c r="D68" i="23"/>
  <c r="J55" i="55" s="1"/>
  <c r="O55" i="55" s="1"/>
  <c r="Y55" i="55" s="1"/>
  <c r="AK55" i="55" s="1"/>
  <c r="AL55" i="55" s="1"/>
  <c r="D69" i="23"/>
  <c r="J56" i="55" s="1"/>
  <c r="O56" i="55" s="1"/>
  <c r="Y56" i="55" s="1"/>
  <c r="AK56" i="55" s="1"/>
  <c r="AL56" i="55" s="1"/>
  <c r="D70" i="23"/>
  <c r="J57" i="55" s="1"/>
  <c r="O57" i="55" s="1"/>
  <c r="Y57" i="55" s="1"/>
  <c r="AK57" i="55" s="1"/>
  <c r="AL57" i="55" s="1"/>
  <c r="D71" i="23"/>
  <c r="J58" i="55" s="1"/>
  <c r="O58" i="55" s="1"/>
  <c r="Y58" i="55" s="1"/>
  <c r="AK58" i="55" s="1"/>
  <c r="AL58" i="55" s="1"/>
  <c r="D72" i="23"/>
  <c r="J59" i="55" s="1"/>
  <c r="O59" i="55" s="1"/>
  <c r="Y59" i="55" s="1"/>
  <c r="AK59" i="55" s="1"/>
  <c r="AL59" i="55" s="1"/>
  <c r="D73" i="23"/>
  <c r="J60" i="55" s="1"/>
  <c r="O60" i="55" s="1"/>
  <c r="Y60" i="55" s="1"/>
  <c r="AK60" i="55" s="1"/>
  <c r="AL60" i="55" s="1"/>
  <c r="D64" i="23"/>
  <c r="J51" i="55" s="1"/>
  <c r="O51" i="55" s="1"/>
  <c r="D59" i="23"/>
  <c r="J50" i="55" s="1"/>
  <c r="O50" i="55" s="1"/>
  <c r="D58" i="23"/>
  <c r="J49" i="55" s="1"/>
  <c r="O49" i="55" s="1"/>
  <c r="D25" i="23"/>
  <c r="J31" i="55" s="1"/>
  <c r="D26" i="23"/>
  <c r="J32" i="55" s="1"/>
  <c r="O32" i="55" s="1"/>
  <c r="D27" i="23"/>
  <c r="J33" i="55" s="1"/>
  <c r="O33" i="55" s="1"/>
  <c r="D28" i="23"/>
  <c r="J34" i="55" s="1"/>
  <c r="D29" i="23"/>
  <c r="J35" i="55" s="1"/>
  <c r="O35" i="55" s="1"/>
  <c r="D30" i="23"/>
  <c r="J36" i="55" s="1"/>
  <c r="D31" i="23"/>
  <c r="J37" i="55" s="1"/>
  <c r="O37" i="55" s="1"/>
  <c r="D32" i="23"/>
  <c r="J38" i="55" s="1"/>
  <c r="O38" i="55" s="1"/>
  <c r="D24" i="23"/>
  <c r="J30" i="55" s="1"/>
  <c r="D9" i="23"/>
  <c r="J21" i="55" s="1"/>
  <c r="O21" i="55" s="1"/>
  <c r="D10" i="23"/>
  <c r="J22" i="55" s="1"/>
  <c r="O22" i="55" s="1"/>
  <c r="D11" i="23"/>
  <c r="J23" i="55" s="1"/>
  <c r="O23" i="55" s="1"/>
  <c r="D12" i="23"/>
  <c r="J24" i="55" s="1"/>
  <c r="O24" i="55" s="1"/>
  <c r="D13" i="23"/>
  <c r="J25" i="55" s="1"/>
  <c r="D14" i="23"/>
  <c r="J26" i="55" s="1"/>
  <c r="O26" i="55" s="1"/>
  <c r="D15" i="23"/>
  <c r="J27" i="55" s="1"/>
  <c r="D16" i="23"/>
  <c r="J28" i="55" s="1"/>
  <c r="O28" i="55" s="1"/>
  <c r="D17" i="23"/>
  <c r="J29" i="55" s="1"/>
  <c r="O29" i="55" s="1"/>
  <c r="J20" i="55"/>
  <c r="O20" i="55" s="1"/>
  <c r="U72" i="12"/>
  <c r="U73" i="12"/>
  <c r="U74" i="12"/>
  <c r="U75" i="12"/>
  <c r="U76" i="12"/>
  <c r="U77" i="12"/>
  <c r="U78" i="12"/>
  <c r="U79" i="12"/>
  <c r="U80" i="12"/>
  <c r="U81" i="12"/>
  <c r="U82" i="12"/>
  <c r="U83" i="12"/>
  <c r="U84" i="12"/>
  <c r="U85" i="12"/>
  <c r="U86" i="12"/>
  <c r="U87" i="12"/>
  <c r="U88" i="12"/>
  <c r="U89" i="12"/>
  <c r="U90" i="12"/>
  <c r="U91" i="12"/>
  <c r="U92" i="12"/>
  <c r="X6" i="12" l="1"/>
  <c r="AJ6" i="12" s="1"/>
  <c r="AA15" i="12"/>
  <c r="AN15" i="12" s="1"/>
  <c r="X11" i="12"/>
  <c r="AJ11" i="12" s="1"/>
  <c r="W19" i="12"/>
  <c r="AI19" i="12" s="1"/>
  <c r="Z11" i="12"/>
  <c r="AM11" i="12" s="1"/>
  <c r="AA6" i="12"/>
  <c r="AN6" i="12" s="1"/>
  <c r="AA8" i="12"/>
  <c r="AN8" i="12" s="1"/>
  <c r="Z13" i="12"/>
  <c r="AM13" i="12" s="1"/>
  <c r="X8" i="12"/>
  <c r="AJ8" i="12" s="1"/>
  <c r="Z6" i="12"/>
  <c r="AM6" i="12" s="1"/>
  <c r="AA13" i="12"/>
  <c r="AN13" i="12" s="1"/>
  <c r="X15" i="12"/>
  <c r="AJ15" i="12" s="1"/>
  <c r="W11" i="12"/>
  <c r="AI11" i="12" s="1"/>
  <c r="V13" i="12"/>
  <c r="AH13" i="12" s="1"/>
  <c r="W6" i="12"/>
  <c r="AI6" i="12" s="1"/>
  <c r="AA11" i="12"/>
  <c r="AN11" i="12" s="1"/>
  <c r="X13" i="12"/>
  <c r="AJ13" i="12" s="1"/>
  <c r="V11" i="12"/>
  <c r="AH11" i="12" s="1"/>
  <c r="Z19" i="12"/>
  <c r="AM19" i="12" s="1"/>
  <c r="X19" i="12"/>
  <c r="AJ19" i="12" s="1"/>
  <c r="Z8" i="12"/>
  <c r="AM8" i="12" s="1"/>
  <c r="Z15" i="12"/>
  <c r="AM15" i="12" s="1"/>
  <c r="V10" i="12"/>
  <c r="AH10" i="12" s="1"/>
  <c r="Z9" i="12"/>
  <c r="AM9" i="12" s="1"/>
  <c r="V8" i="12"/>
  <c r="AH8" i="12" s="1"/>
  <c r="AL8" i="12" s="1"/>
  <c r="V19" i="12"/>
  <c r="AH19" i="12" s="1"/>
  <c r="AA169" i="55"/>
  <c r="AN169" i="55" s="1"/>
  <c r="X169" i="55"/>
  <c r="AJ169" i="55" s="1"/>
  <c r="V169" i="55"/>
  <c r="AH169" i="55" s="1"/>
  <c r="W169" i="55"/>
  <c r="AI169" i="55" s="1"/>
  <c r="AA181" i="55"/>
  <c r="AN181" i="55" s="1"/>
  <c r="V181" i="55"/>
  <c r="AH181" i="55" s="1"/>
  <c r="X181" i="55"/>
  <c r="AJ181" i="55" s="1"/>
  <c r="W181" i="55"/>
  <c r="AI181" i="55" s="1"/>
  <c r="D56" i="47"/>
  <c r="J184" i="55"/>
  <c r="O184" i="55" s="1"/>
  <c r="AA161" i="55"/>
  <c r="AN161" i="55" s="1"/>
  <c r="X161" i="55"/>
  <c r="AJ161" i="55" s="1"/>
  <c r="W161" i="55"/>
  <c r="AI161" i="55" s="1"/>
  <c r="V161" i="55"/>
  <c r="AH161" i="55" s="1"/>
  <c r="AA157" i="55"/>
  <c r="AN157" i="55" s="1"/>
  <c r="W157" i="55"/>
  <c r="AI157" i="55" s="1"/>
  <c r="X157" i="55"/>
  <c r="AJ157" i="55" s="1"/>
  <c r="V157" i="55"/>
  <c r="AH157" i="55" s="1"/>
  <c r="AA162" i="55"/>
  <c r="AN162" i="55" s="1"/>
  <c r="X162" i="55"/>
  <c r="AJ162" i="55" s="1"/>
  <c r="W162" i="55"/>
  <c r="AI162" i="55" s="1"/>
  <c r="V162" i="55"/>
  <c r="AH162" i="55" s="1"/>
  <c r="AA165" i="55"/>
  <c r="AN165" i="55" s="1"/>
  <c r="X165" i="55"/>
  <c r="AJ165" i="55" s="1"/>
  <c r="V165" i="55"/>
  <c r="AH165" i="55" s="1"/>
  <c r="W165" i="55"/>
  <c r="AI165" i="55" s="1"/>
  <c r="AA173" i="55"/>
  <c r="AN173" i="55" s="1"/>
  <c r="W173" i="55"/>
  <c r="AI173" i="55" s="1"/>
  <c r="V173" i="55"/>
  <c r="AH173" i="55" s="1"/>
  <c r="X173" i="55"/>
  <c r="AJ173" i="55" s="1"/>
  <c r="AA177" i="55"/>
  <c r="AN177" i="55" s="1"/>
  <c r="W177" i="55"/>
  <c r="AI177" i="55" s="1"/>
  <c r="V177" i="55"/>
  <c r="AH177" i="55" s="1"/>
  <c r="X177" i="55"/>
  <c r="AJ177" i="55" s="1"/>
  <c r="AA180" i="55"/>
  <c r="AN180" i="55" s="1"/>
  <c r="V180" i="55"/>
  <c r="AH180" i="55" s="1"/>
  <c r="X180" i="55"/>
  <c r="AJ180" i="55" s="1"/>
  <c r="W180" i="55"/>
  <c r="AI180" i="55" s="1"/>
  <c r="AA191" i="55"/>
  <c r="AN191" i="55" s="1"/>
  <c r="X191" i="55"/>
  <c r="AJ191" i="55" s="1"/>
  <c r="V191" i="55"/>
  <c r="AH191" i="55" s="1"/>
  <c r="W191" i="55"/>
  <c r="AI191" i="55" s="1"/>
  <c r="AA187" i="55"/>
  <c r="AN187" i="55" s="1"/>
  <c r="V187" i="55"/>
  <c r="AH187" i="55" s="1"/>
  <c r="X187" i="55"/>
  <c r="AJ187" i="55" s="1"/>
  <c r="W187" i="55"/>
  <c r="AI187" i="55" s="1"/>
  <c r="AA158" i="55"/>
  <c r="AN158" i="55" s="1"/>
  <c r="W158" i="55"/>
  <c r="AI158" i="55" s="1"/>
  <c r="V158" i="55"/>
  <c r="AH158" i="55" s="1"/>
  <c r="X158" i="55"/>
  <c r="AJ158" i="55" s="1"/>
  <c r="AA166" i="55"/>
  <c r="AN166" i="55" s="1"/>
  <c r="X166" i="55"/>
  <c r="AJ166" i="55" s="1"/>
  <c r="V166" i="55"/>
  <c r="AH166" i="55" s="1"/>
  <c r="W166" i="55"/>
  <c r="AI166" i="55" s="1"/>
  <c r="AA174" i="55"/>
  <c r="AN174" i="55" s="1"/>
  <c r="X174" i="55"/>
  <c r="AJ174" i="55" s="1"/>
  <c r="W174" i="55"/>
  <c r="AI174" i="55" s="1"/>
  <c r="V174" i="55"/>
  <c r="AH174" i="55" s="1"/>
  <c r="W188" i="55"/>
  <c r="AI188" i="55" s="1"/>
  <c r="V188" i="55"/>
  <c r="AH188" i="55" s="1"/>
  <c r="AA188" i="55"/>
  <c r="AN188" i="55" s="1"/>
  <c r="X188" i="55"/>
  <c r="AJ188" i="55" s="1"/>
  <c r="AA160" i="55"/>
  <c r="AN160" i="55" s="1"/>
  <c r="W160" i="55"/>
  <c r="AI160" i="55" s="1"/>
  <c r="X160" i="55"/>
  <c r="AJ160" i="55" s="1"/>
  <c r="V160" i="55"/>
  <c r="AH160" i="55" s="1"/>
  <c r="AA156" i="55"/>
  <c r="AN156" i="55" s="1"/>
  <c r="X156" i="55"/>
  <c r="AJ156" i="55" s="1"/>
  <c r="W156" i="55"/>
  <c r="AI156" i="55" s="1"/>
  <c r="V156" i="55"/>
  <c r="AH156" i="55" s="1"/>
  <c r="AA168" i="55"/>
  <c r="AN168" i="55" s="1"/>
  <c r="V168" i="55"/>
  <c r="AH168" i="55" s="1"/>
  <c r="X168" i="55"/>
  <c r="AJ168" i="55" s="1"/>
  <c r="W168" i="55"/>
  <c r="AI168" i="55" s="1"/>
  <c r="AA164" i="55"/>
  <c r="AN164" i="55" s="1"/>
  <c r="V164" i="55"/>
  <c r="AH164" i="55" s="1"/>
  <c r="X164" i="55"/>
  <c r="AJ164" i="55" s="1"/>
  <c r="W164" i="55"/>
  <c r="AI164" i="55" s="1"/>
  <c r="AA176" i="55"/>
  <c r="AN176" i="55" s="1"/>
  <c r="W176" i="55"/>
  <c r="AI176" i="55" s="1"/>
  <c r="V176" i="55"/>
  <c r="AH176" i="55" s="1"/>
  <c r="X176" i="55"/>
  <c r="AJ176" i="55" s="1"/>
  <c r="AA172" i="55"/>
  <c r="AN172" i="55" s="1"/>
  <c r="X172" i="55"/>
  <c r="AJ172" i="55" s="1"/>
  <c r="W172" i="55"/>
  <c r="AI172" i="55" s="1"/>
  <c r="V172" i="55"/>
  <c r="AH172" i="55" s="1"/>
  <c r="AA183" i="55"/>
  <c r="AN183" i="55" s="1"/>
  <c r="W183" i="55"/>
  <c r="AI183" i="55" s="1"/>
  <c r="V183" i="55"/>
  <c r="AH183" i="55" s="1"/>
  <c r="X183" i="55"/>
  <c r="AJ183" i="55" s="1"/>
  <c r="AA179" i="55"/>
  <c r="AN179" i="55" s="1"/>
  <c r="W179" i="55"/>
  <c r="AI179" i="55" s="1"/>
  <c r="X179" i="55"/>
  <c r="AJ179" i="55" s="1"/>
  <c r="V179" i="55"/>
  <c r="AH179" i="55" s="1"/>
  <c r="AA190" i="55"/>
  <c r="AN190" i="55" s="1"/>
  <c r="V190" i="55"/>
  <c r="AH190" i="55" s="1"/>
  <c r="X190" i="55"/>
  <c r="AJ190" i="55" s="1"/>
  <c r="W190" i="55"/>
  <c r="AI190" i="55" s="1"/>
  <c r="AA186" i="55"/>
  <c r="AN186" i="55" s="1"/>
  <c r="V186" i="55"/>
  <c r="AH186" i="55" s="1"/>
  <c r="X186" i="55"/>
  <c r="AJ186" i="55" s="1"/>
  <c r="W186" i="55"/>
  <c r="AI186" i="55" s="1"/>
  <c r="AA153" i="55"/>
  <c r="AN153" i="55" s="1"/>
  <c r="V153" i="55"/>
  <c r="AH153" i="55" s="1"/>
  <c r="X153" i="55"/>
  <c r="AJ153" i="55" s="1"/>
  <c r="W153" i="55"/>
  <c r="AI153" i="55" s="1"/>
  <c r="AA154" i="55"/>
  <c r="AN154" i="55" s="1"/>
  <c r="V154" i="55"/>
  <c r="AH154" i="55" s="1"/>
  <c r="X154" i="55"/>
  <c r="AJ154" i="55" s="1"/>
  <c r="W154" i="55"/>
  <c r="AI154" i="55" s="1"/>
  <c r="AA170" i="55"/>
  <c r="AN170" i="55" s="1"/>
  <c r="X170" i="55"/>
  <c r="AJ170" i="55" s="1"/>
  <c r="W170" i="55"/>
  <c r="AI170" i="55" s="1"/>
  <c r="V170" i="55"/>
  <c r="AH170" i="55" s="1"/>
  <c r="AA192" i="55"/>
  <c r="AN192" i="55" s="1"/>
  <c r="V192" i="55"/>
  <c r="AH192" i="55" s="1"/>
  <c r="E32" i="50" s="1"/>
  <c r="X192" i="55"/>
  <c r="AJ192" i="55" s="1"/>
  <c r="G32" i="50" s="1"/>
  <c r="W192" i="55"/>
  <c r="AI192" i="55" s="1"/>
  <c r="F32" i="50" s="1"/>
  <c r="AA159" i="55"/>
  <c r="AN159" i="55" s="1"/>
  <c r="X159" i="55"/>
  <c r="AJ159" i="55" s="1"/>
  <c r="W159" i="55"/>
  <c r="AI159" i="55" s="1"/>
  <c r="V159" i="55"/>
  <c r="AH159" i="55" s="1"/>
  <c r="AA155" i="55"/>
  <c r="AN155" i="55" s="1"/>
  <c r="X155" i="55"/>
  <c r="AJ155" i="55" s="1"/>
  <c r="W155" i="55"/>
  <c r="AI155" i="55" s="1"/>
  <c r="V155" i="55"/>
  <c r="AH155" i="55" s="1"/>
  <c r="AA167" i="55"/>
  <c r="AN167" i="55" s="1"/>
  <c r="W167" i="55"/>
  <c r="AI167" i="55" s="1"/>
  <c r="V167" i="55"/>
  <c r="AH167" i="55" s="1"/>
  <c r="X167" i="55"/>
  <c r="AJ167" i="55" s="1"/>
  <c r="AA163" i="55"/>
  <c r="AN163" i="55" s="1"/>
  <c r="V163" i="55"/>
  <c r="AH163" i="55" s="1"/>
  <c r="W163" i="55"/>
  <c r="AI163" i="55" s="1"/>
  <c r="X163" i="55"/>
  <c r="AJ163" i="55" s="1"/>
  <c r="AA175" i="55"/>
  <c r="AN175" i="55" s="1"/>
  <c r="W175" i="55"/>
  <c r="AI175" i="55" s="1"/>
  <c r="X175" i="55"/>
  <c r="AJ175" i="55" s="1"/>
  <c r="V175" i="55"/>
  <c r="AH175" i="55" s="1"/>
  <c r="AA171" i="55"/>
  <c r="AN171" i="55" s="1"/>
  <c r="X171" i="55"/>
  <c r="AJ171" i="55" s="1"/>
  <c r="V171" i="55"/>
  <c r="AH171" i="55" s="1"/>
  <c r="W171" i="55"/>
  <c r="AI171" i="55" s="1"/>
  <c r="AA182" i="55"/>
  <c r="AN182" i="55" s="1"/>
  <c r="W182" i="55"/>
  <c r="AI182" i="55" s="1"/>
  <c r="X182" i="55"/>
  <c r="AJ182" i="55" s="1"/>
  <c r="V182" i="55"/>
  <c r="AH182" i="55" s="1"/>
  <c r="AA178" i="55"/>
  <c r="AN178" i="55" s="1"/>
  <c r="V178" i="55"/>
  <c r="AH178" i="55" s="1"/>
  <c r="W178" i="55"/>
  <c r="AI178" i="55" s="1"/>
  <c r="X178" i="55"/>
  <c r="AJ178" i="55" s="1"/>
  <c r="V189" i="55"/>
  <c r="AH189" i="55" s="1"/>
  <c r="W189" i="55"/>
  <c r="AI189" i="55" s="1"/>
  <c r="AA189" i="55"/>
  <c r="AN189" i="55" s="1"/>
  <c r="X189" i="55"/>
  <c r="AJ189" i="55" s="1"/>
  <c r="V185" i="55"/>
  <c r="AH185" i="55" s="1"/>
  <c r="X185" i="55"/>
  <c r="AJ185" i="55" s="1"/>
  <c r="AA185" i="55"/>
  <c r="AN185" i="55" s="1"/>
  <c r="W185" i="55"/>
  <c r="AI185" i="55" s="1"/>
  <c r="W151" i="55"/>
  <c r="AI151" i="55" s="1"/>
  <c r="AA151" i="55"/>
  <c r="AN151" i="55" s="1"/>
  <c r="X151" i="55"/>
  <c r="AJ151" i="55" s="1"/>
  <c r="V151" i="55"/>
  <c r="AH151" i="55" s="1"/>
  <c r="X150" i="55"/>
  <c r="AJ150" i="55" s="1"/>
  <c r="W150" i="55"/>
  <c r="AI150" i="55" s="1"/>
  <c r="AA150" i="55"/>
  <c r="AN150" i="55" s="1"/>
  <c r="V150" i="55"/>
  <c r="AH150" i="55" s="1"/>
  <c r="D17" i="50" s="1"/>
  <c r="X145" i="55"/>
  <c r="AJ145" i="55" s="1"/>
  <c r="G67" i="50" s="1"/>
  <c r="W145" i="55"/>
  <c r="AI145" i="55" s="1"/>
  <c r="F67" i="50" s="1"/>
  <c r="AA145" i="55"/>
  <c r="AN145" i="55" s="1"/>
  <c r="V145" i="55"/>
  <c r="AH145" i="55" s="1"/>
  <c r="V15" i="12"/>
  <c r="AH15" i="12" s="1"/>
  <c r="W7" i="12"/>
  <c r="AI7" i="12" s="1"/>
  <c r="Z10" i="12"/>
  <c r="AM10" i="12" s="1"/>
  <c r="AA16" i="12"/>
  <c r="AN16" i="12" s="1"/>
  <c r="X16" i="12"/>
  <c r="AJ16" i="12" s="1"/>
  <c r="Z17" i="12"/>
  <c r="AM17" i="12" s="1"/>
  <c r="AA12" i="12"/>
  <c r="AN12" i="12" s="1"/>
  <c r="X18" i="12"/>
  <c r="AJ18" i="12" s="1"/>
  <c r="AA7" i="12"/>
  <c r="AN7" i="12" s="1"/>
  <c r="V12" i="12"/>
  <c r="AH12" i="12" s="1"/>
  <c r="X9" i="12"/>
  <c r="AJ9" i="12" s="1"/>
  <c r="V18" i="12"/>
  <c r="AH18" i="12" s="1"/>
  <c r="Z7" i="12"/>
  <c r="AM7" i="12" s="1"/>
  <c r="AA17" i="12"/>
  <c r="AN17" i="12" s="1"/>
  <c r="AA9" i="12"/>
  <c r="AN9" i="12" s="1"/>
  <c r="AA10" i="12"/>
  <c r="AN10" i="12" s="1"/>
  <c r="W10" i="12"/>
  <c r="AI10" i="12" s="1"/>
  <c r="Z16" i="12"/>
  <c r="AM16" i="12" s="1"/>
  <c r="V16" i="12"/>
  <c r="AH16" i="12" s="1"/>
  <c r="Z18" i="12"/>
  <c r="AM18" i="12" s="1"/>
  <c r="V7" i="12"/>
  <c r="AH7" i="12" s="1"/>
  <c r="W17" i="12"/>
  <c r="AI17" i="12" s="1"/>
  <c r="X10" i="12"/>
  <c r="AJ10" i="12" s="1"/>
  <c r="Z12" i="12"/>
  <c r="AM12" i="12" s="1"/>
  <c r="W16" i="12"/>
  <c r="AI16" i="12" s="1"/>
  <c r="AA18" i="12"/>
  <c r="AN18" i="12" s="1"/>
  <c r="W18" i="12"/>
  <c r="AI18" i="12" s="1"/>
  <c r="AA38" i="55"/>
  <c r="AN38" i="55" s="1"/>
  <c r="X38" i="55"/>
  <c r="AJ38" i="55" s="1"/>
  <c r="V38" i="55"/>
  <c r="AH38" i="55" s="1"/>
  <c r="W38" i="55"/>
  <c r="AI38" i="55" s="1"/>
  <c r="Z38" i="55"/>
  <c r="AM38" i="55" s="1"/>
  <c r="AA20" i="55"/>
  <c r="AN20" i="55" s="1"/>
  <c r="X20" i="55"/>
  <c r="AJ20" i="55" s="1"/>
  <c r="Z20" i="55"/>
  <c r="AM20" i="55" s="1"/>
  <c r="W20" i="55"/>
  <c r="AI20" i="55" s="1"/>
  <c r="V20" i="55"/>
  <c r="AH20" i="55" s="1"/>
  <c r="AA26" i="55"/>
  <c r="AN26" i="55" s="1"/>
  <c r="V26" i="55"/>
  <c r="AH26" i="55" s="1"/>
  <c r="X26" i="55"/>
  <c r="AJ26" i="55" s="1"/>
  <c r="Z26" i="55"/>
  <c r="AM26" i="55" s="1"/>
  <c r="W26" i="55"/>
  <c r="AI26" i="55" s="1"/>
  <c r="AA22" i="55"/>
  <c r="AN22" i="55" s="1"/>
  <c r="Z22" i="55"/>
  <c r="AM22" i="55" s="1"/>
  <c r="V22" i="55"/>
  <c r="AH22" i="55" s="1"/>
  <c r="E48" i="50" s="1"/>
  <c r="W22" i="55"/>
  <c r="AI22" i="55" s="1"/>
  <c r="F48" i="50" s="1"/>
  <c r="X22" i="55"/>
  <c r="AJ22" i="55" s="1"/>
  <c r="G48" i="50" s="1"/>
  <c r="AA37" i="55"/>
  <c r="AN37" i="55" s="1"/>
  <c r="Z37" i="55"/>
  <c r="AM37" i="55" s="1"/>
  <c r="V37" i="55"/>
  <c r="AH37" i="55" s="1"/>
  <c r="E63" i="50" s="1"/>
  <c r="W37" i="55"/>
  <c r="AI37" i="55" s="1"/>
  <c r="F63" i="50" s="1"/>
  <c r="X37" i="55"/>
  <c r="AJ37" i="55" s="1"/>
  <c r="G63" i="50" s="1"/>
  <c r="AA33" i="55"/>
  <c r="AN33" i="55" s="1"/>
  <c r="V33" i="55"/>
  <c r="AH33" i="55" s="1"/>
  <c r="E59" i="50" s="1"/>
  <c r="Z33" i="55"/>
  <c r="AM33" i="55" s="1"/>
  <c r="W50" i="55"/>
  <c r="AI50" i="55" s="1"/>
  <c r="Z50" i="55"/>
  <c r="AM50" i="55" s="1"/>
  <c r="I13" i="50" s="1"/>
  <c r="AA50" i="55"/>
  <c r="AN50" i="55" s="1"/>
  <c r="Y50" i="55"/>
  <c r="AK50" i="55" s="1"/>
  <c r="X50" i="55"/>
  <c r="AJ50" i="55" s="1"/>
  <c r="Z92" i="55"/>
  <c r="AM92" i="55" s="1"/>
  <c r="V92" i="55"/>
  <c r="AH92" i="55" s="1"/>
  <c r="AA92" i="55"/>
  <c r="AN92" i="55" s="1"/>
  <c r="X92" i="55"/>
  <c r="AJ92" i="55" s="1"/>
  <c r="W92" i="55"/>
  <c r="AI92" i="55" s="1"/>
  <c r="Z88" i="55"/>
  <c r="AM88" i="55" s="1"/>
  <c r="V88" i="55"/>
  <c r="AH88" i="55" s="1"/>
  <c r="AA88" i="55"/>
  <c r="AN88" i="55" s="1"/>
  <c r="X88" i="55"/>
  <c r="AJ88" i="55" s="1"/>
  <c r="W88" i="55"/>
  <c r="AI88" i="55" s="1"/>
  <c r="Z84" i="55"/>
  <c r="AM84" i="55" s="1"/>
  <c r="AA84" i="55"/>
  <c r="AN84" i="55" s="1"/>
  <c r="V84" i="55"/>
  <c r="AH84" i="55" s="1"/>
  <c r="W84" i="55"/>
  <c r="AI84" i="55" s="1"/>
  <c r="X84" i="55"/>
  <c r="AJ84" i="55" s="1"/>
  <c r="Z80" i="55"/>
  <c r="AM80" i="55" s="1"/>
  <c r="AA80" i="55"/>
  <c r="AN80" i="55" s="1"/>
  <c r="V80" i="55"/>
  <c r="AH80" i="55" s="1"/>
  <c r="X80" i="55"/>
  <c r="AJ80" i="55" s="1"/>
  <c r="W80" i="55"/>
  <c r="AI80" i="55" s="1"/>
  <c r="Z76" i="55"/>
  <c r="AM76" i="55" s="1"/>
  <c r="V76" i="55"/>
  <c r="AH76" i="55" s="1"/>
  <c r="AA76" i="55"/>
  <c r="AN76" i="55" s="1"/>
  <c r="X76" i="55"/>
  <c r="AJ76" i="55" s="1"/>
  <c r="W76" i="55"/>
  <c r="AI76" i="55" s="1"/>
  <c r="W72" i="55"/>
  <c r="AI72" i="55" s="1"/>
  <c r="V72" i="55"/>
  <c r="AH72" i="55" s="1"/>
  <c r="AA72" i="55"/>
  <c r="AN72" i="55" s="1"/>
  <c r="Z72" i="55"/>
  <c r="AM72" i="55" s="1"/>
  <c r="X72" i="55"/>
  <c r="AJ72" i="55" s="1"/>
  <c r="AA68" i="55"/>
  <c r="AN68" i="55" s="1"/>
  <c r="W68" i="55"/>
  <c r="AI68" i="55" s="1"/>
  <c r="V68" i="55"/>
  <c r="AH68" i="55" s="1"/>
  <c r="Z68" i="55"/>
  <c r="AM68" i="55" s="1"/>
  <c r="X68" i="55"/>
  <c r="AJ68" i="55" s="1"/>
  <c r="V63" i="55"/>
  <c r="AH63" i="55" s="1"/>
  <c r="AA63" i="55"/>
  <c r="AN63" i="55" s="1"/>
  <c r="Z63" i="55"/>
  <c r="AM63" i="55" s="1"/>
  <c r="X63" i="55"/>
  <c r="AJ63" i="55" s="1"/>
  <c r="W63" i="55"/>
  <c r="AI63" i="55" s="1"/>
  <c r="X12" i="12"/>
  <c r="AJ12" i="12" s="1"/>
  <c r="W9" i="12"/>
  <c r="AI9" i="12" s="1"/>
  <c r="AA19" i="12"/>
  <c r="AN19" i="12" s="1"/>
  <c r="Z17" i="55"/>
  <c r="AM17" i="55" s="1"/>
  <c r="X17" i="55"/>
  <c r="AJ17" i="55" s="1"/>
  <c r="V17" i="55"/>
  <c r="AH17" i="55" s="1"/>
  <c r="AA17" i="55"/>
  <c r="AN17" i="55" s="1"/>
  <c r="W17" i="55"/>
  <c r="AI17" i="55" s="1"/>
  <c r="Y17" i="55"/>
  <c r="AK17" i="55" s="1"/>
  <c r="Z12" i="55"/>
  <c r="AM12" i="55" s="1"/>
  <c r="V12" i="55"/>
  <c r="AH12" i="55" s="1"/>
  <c r="AA12" i="55"/>
  <c r="AN12" i="55" s="1"/>
  <c r="X12" i="55"/>
  <c r="AJ12" i="55" s="1"/>
  <c r="Y12" i="55"/>
  <c r="AK12" i="55" s="1"/>
  <c r="W12" i="55"/>
  <c r="AI12" i="55" s="1"/>
  <c r="AA9" i="55"/>
  <c r="AN9" i="55" s="1"/>
  <c r="V9" i="55"/>
  <c r="AH9" i="55" s="1"/>
  <c r="W9" i="55"/>
  <c r="AI9" i="55" s="1"/>
  <c r="X9" i="55"/>
  <c r="AJ9" i="55" s="1"/>
  <c r="Z9" i="55"/>
  <c r="AM9" i="55" s="1"/>
  <c r="AA10" i="55"/>
  <c r="AN10" i="55" s="1"/>
  <c r="Y10" i="55"/>
  <c r="AK10" i="55" s="1"/>
  <c r="W10" i="55"/>
  <c r="AI10" i="55" s="1"/>
  <c r="X10" i="55"/>
  <c r="AJ10" i="55" s="1"/>
  <c r="G66" i="50" s="1"/>
  <c r="Z10" i="55"/>
  <c r="AM10" i="55" s="1"/>
  <c r="V10" i="55"/>
  <c r="AH10" i="55" s="1"/>
  <c r="AL14" i="55"/>
  <c r="Z7" i="55"/>
  <c r="AM7" i="55" s="1"/>
  <c r="AA7" i="55"/>
  <c r="AN7" i="55" s="1"/>
  <c r="X7" i="55"/>
  <c r="AJ7" i="55" s="1"/>
  <c r="V7" i="55"/>
  <c r="AH7" i="55" s="1"/>
  <c r="W7" i="55"/>
  <c r="AI7" i="55" s="1"/>
  <c r="AA18" i="55"/>
  <c r="AN18" i="55" s="1"/>
  <c r="Z18" i="55"/>
  <c r="AM18" i="55" s="1"/>
  <c r="X18" i="55"/>
  <c r="AJ18" i="55" s="1"/>
  <c r="V18" i="55"/>
  <c r="AH18" i="55" s="1"/>
  <c r="W18" i="55"/>
  <c r="AI18" i="55" s="1"/>
  <c r="Y18" i="55"/>
  <c r="AK18" i="55" s="1"/>
  <c r="W16" i="55"/>
  <c r="AI16" i="55" s="1"/>
  <c r="Y16" i="55"/>
  <c r="AK16" i="55" s="1"/>
  <c r="Z16" i="55"/>
  <c r="AM16" i="55" s="1"/>
  <c r="X16" i="55"/>
  <c r="AJ16" i="55" s="1"/>
  <c r="V16" i="55"/>
  <c r="AH16" i="55" s="1"/>
  <c r="AA16" i="55"/>
  <c r="AN16" i="55" s="1"/>
  <c r="AA29" i="55"/>
  <c r="AN29" i="55" s="1"/>
  <c r="V29" i="55"/>
  <c r="AH29" i="55" s="1"/>
  <c r="E55" i="50" s="1"/>
  <c r="X29" i="55"/>
  <c r="AJ29" i="55" s="1"/>
  <c r="G55" i="50" s="1"/>
  <c r="Z29" i="55"/>
  <c r="AM29" i="55" s="1"/>
  <c r="W29" i="55"/>
  <c r="AI29" i="55" s="1"/>
  <c r="F55" i="50" s="1"/>
  <c r="AA21" i="55"/>
  <c r="AN21" i="55" s="1"/>
  <c r="V21" i="55"/>
  <c r="AH21" i="55" s="1"/>
  <c r="E47" i="50" s="1"/>
  <c r="W21" i="55"/>
  <c r="AI21" i="55" s="1"/>
  <c r="F47" i="50" s="1"/>
  <c r="X21" i="55"/>
  <c r="AJ21" i="55" s="1"/>
  <c r="G47" i="50" s="1"/>
  <c r="Z21" i="55"/>
  <c r="AM21" i="55" s="1"/>
  <c r="AA32" i="55"/>
  <c r="AN32" i="55" s="1"/>
  <c r="Z32" i="55"/>
  <c r="AM32" i="55" s="1"/>
  <c r="V32" i="55"/>
  <c r="AH32" i="55" s="1"/>
  <c r="E58" i="50" s="1"/>
  <c r="Y51" i="55"/>
  <c r="AK51" i="55" s="1"/>
  <c r="AA51" i="55"/>
  <c r="AN51" i="55" s="1"/>
  <c r="X91" i="55"/>
  <c r="AJ91" i="55" s="1"/>
  <c r="V91" i="55"/>
  <c r="AH91" i="55" s="1"/>
  <c r="W91" i="55"/>
  <c r="AI91" i="55" s="1"/>
  <c r="AA91" i="55"/>
  <c r="AN91" i="55" s="1"/>
  <c r="Z91" i="55"/>
  <c r="AM91" i="55" s="1"/>
  <c r="AA87" i="55"/>
  <c r="AN87" i="55" s="1"/>
  <c r="Z87" i="55"/>
  <c r="AM87" i="55" s="1"/>
  <c r="V87" i="55"/>
  <c r="AH87" i="55" s="1"/>
  <c r="W87" i="55"/>
  <c r="AI87" i="55" s="1"/>
  <c r="X87" i="55"/>
  <c r="AJ87" i="55" s="1"/>
  <c r="W83" i="55"/>
  <c r="AI83" i="55" s="1"/>
  <c r="X83" i="55"/>
  <c r="AJ83" i="55" s="1"/>
  <c r="AA83" i="55"/>
  <c r="AN83" i="55" s="1"/>
  <c r="Z83" i="55"/>
  <c r="AM83" i="55" s="1"/>
  <c r="V83" i="55"/>
  <c r="AH83" i="55" s="1"/>
  <c r="Z79" i="55"/>
  <c r="AM79" i="55" s="1"/>
  <c r="V79" i="55"/>
  <c r="AH79" i="55" s="1"/>
  <c r="AA79" i="55"/>
  <c r="AN79" i="55" s="1"/>
  <c r="X79" i="55"/>
  <c r="AJ79" i="55" s="1"/>
  <c r="W79" i="55"/>
  <c r="AI79" i="55" s="1"/>
  <c r="AA75" i="55"/>
  <c r="AN75" i="55" s="1"/>
  <c r="V75" i="55"/>
  <c r="AH75" i="55" s="1"/>
  <c r="Z75" i="55"/>
  <c r="AM75" i="55" s="1"/>
  <c r="X75" i="55"/>
  <c r="AJ75" i="55" s="1"/>
  <c r="W75" i="55"/>
  <c r="AI75" i="55" s="1"/>
  <c r="AA71" i="55"/>
  <c r="AN71" i="55" s="1"/>
  <c r="W71" i="55"/>
  <c r="AI71" i="55" s="1"/>
  <c r="V71" i="55"/>
  <c r="AH71" i="55" s="1"/>
  <c r="Z71" i="55"/>
  <c r="AM71" i="55" s="1"/>
  <c r="X71" i="55"/>
  <c r="AJ71" i="55" s="1"/>
  <c r="W67" i="55"/>
  <c r="AI67" i="55" s="1"/>
  <c r="X67" i="55"/>
  <c r="AJ67" i="55" s="1"/>
  <c r="V67" i="55"/>
  <c r="AH67" i="55" s="1"/>
  <c r="Z67" i="55"/>
  <c r="AM67" i="55" s="1"/>
  <c r="AA67" i="55"/>
  <c r="AN67" i="55" s="1"/>
  <c r="AA62" i="55"/>
  <c r="AN62" i="55" s="1"/>
  <c r="X62" i="55"/>
  <c r="AJ62" i="55" s="1"/>
  <c r="Z62" i="55"/>
  <c r="AM62" i="55" s="1"/>
  <c r="W62" i="55"/>
  <c r="AI62" i="55" s="1"/>
  <c r="V62" i="55"/>
  <c r="AH62" i="55" s="1"/>
  <c r="AA28" i="55"/>
  <c r="AN28" i="55" s="1"/>
  <c r="W28" i="55"/>
  <c r="AI28" i="55" s="1"/>
  <c r="X28" i="55"/>
  <c r="AJ28" i="55" s="1"/>
  <c r="Z28" i="55"/>
  <c r="AM28" i="55" s="1"/>
  <c r="V28" i="55"/>
  <c r="AH28" i="55" s="1"/>
  <c r="AA24" i="55"/>
  <c r="AN24" i="55" s="1"/>
  <c r="Z24" i="55"/>
  <c r="AM24" i="55" s="1"/>
  <c r="V24" i="55"/>
  <c r="AH24" i="55" s="1"/>
  <c r="E50" i="50" s="1"/>
  <c r="W24" i="55"/>
  <c r="AI24" i="55" s="1"/>
  <c r="F50" i="50" s="1"/>
  <c r="X24" i="55"/>
  <c r="AJ24" i="55" s="1"/>
  <c r="G50" i="50" s="1"/>
  <c r="AA35" i="55"/>
  <c r="AN35" i="55" s="1"/>
  <c r="V35" i="55"/>
  <c r="AH35" i="55" s="1"/>
  <c r="E61" i="50" s="1"/>
  <c r="Z35" i="55"/>
  <c r="AM35" i="55" s="1"/>
  <c r="X35" i="55"/>
  <c r="AJ35" i="55" s="1"/>
  <c r="G61" i="50" s="1"/>
  <c r="W35" i="55"/>
  <c r="AI35" i="55" s="1"/>
  <c r="F61" i="50" s="1"/>
  <c r="Y52" i="55"/>
  <c r="AK52" i="55" s="1"/>
  <c r="AL52" i="55" s="1"/>
  <c r="AA52" i="55"/>
  <c r="AN52" i="55" s="1"/>
  <c r="J90" i="55"/>
  <c r="O90" i="55" s="1"/>
  <c r="J90" i="12"/>
  <c r="O90" i="12" s="1"/>
  <c r="AA90" i="12" s="1"/>
  <c r="AN90" i="12" s="1"/>
  <c r="AA86" i="55"/>
  <c r="AN86" i="55" s="1"/>
  <c r="W86" i="55"/>
  <c r="AI86" i="55" s="1"/>
  <c r="V86" i="55"/>
  <c r="AH86" i="55" s="1"/>
  <c r="X86" i="55"/>
  <c r="AJ86" i="55" s="1"/>
  <c r="Z86" i="55"/>
  <c r="AM86" i="55" s="1"/>
  <c r="Z82" i="55"/>
  <c r="AM82" i="55" s="1"/>
  <c r="X82" i="55"/>
  <c r="AJ82" i="55" s="1"/>
  <c r="AA82" i="55"/>
  <c r="AN82" i="55" s="1"/>
  <c r="W82" i="55"/>
  <c r="AI82" i="55" s="1"/>
  <c r="V82" i="55"/>
  <c r="AH82" i="55" s="1"/>
  <c r="V78" i="55"/>
  <c r="AH78" i="55" s="1"/>
  <c r="AA78" i="55"/>
  <c r="AN78" i="55" s="1"/>
  <c r="Z78" i="55"/>
  <c r="AM78" i="55" s="1"/>
  <c r="X78" i="55"/>
  <c r="AJ78" i="55" s="1"/>
  <c r="W78" i="55"/>
  <c r="AI78" i="55" s="1"/>
  <c r="W74" i="55"/>
  <c r="AI74" i="55" s="1"/>
  <c r="X74" i="55"/>
  <c r="AJ74" i="55" s="1"/>
  <c r="AA74" i="55"/>
  <c r="AN74" i="55" s="1"/>
  <c r="Z74" i="55"/>
  <c r="AM74" i="55" s="1"/>
  <c r="V74" i="55"/>
  <c r="AH74" i="55" s="1"/>
  <c r="V70" i="55"/>
  <c r="AH70" i="55" s="1"/>
  <c r="W70" i="55"/>
  <c r="AI70" i="55" s="1"/>
  <c r="X70" i="55"/>
  <c r="AJ70" i="55" s="1"/>
  <c r="Z70" i="55"/>
  <c r="AM70" i="55" s="1"/>
  <c r="AA70" i="55"/>
  <c r="AN70" i="55" s="1"/>
  <c r="V66" i="55"/>
  <c r="AH66" i="55" s="1"/>
  <c r="W66" i="55"/>
  <c r="AI66" i="55" s="1"/>
  <c r="X66" i="55"/>
  <c r="AJ66" i="55" s="1"/>
  <c r="Z66" i="55"/>
  <c r="AM66" i="55" s="1"/>
  <c r="AA66" i="55"/>
  <c r="AN66" i="55" s="1"/>
  <c r="V17" i="12"/>
  <c r="AH17" i="12" s="1"/>
  <c r="W12" i="12"/>
  <c r="AI12" i="12" s="1"/>
  <c r="W15" i="12"/>
  <c r="AI15" i="12" s="1"/>
  <c r="Y17" i="12"/>
  <c r="AK17" i="12" s="1"/>
  <c r="V8" i="55"/>
  <c r="AH8" i="55" s="1"/>
  <c r="W8" i="55"/>
  <c r="AI8" i="55" s="1"/>
  <c r="AA8" i="55"/>
  <c r="AN8" i="55" s="1"/>
  <c r="X8" i="55"/>
  <c r="AJ8" i="55" s="1"/>
  <c r="Z8" i="55"/>
  <c r="AM8" i="55" s="1"/>
  <c r="W6" i="55"/>
  <c r="AI6" i="55" s="1"/>
  <c r="AA6" i="55"/>
  <c r="AN6" i="55" s="1"/>
  <c r="Z6" i="55"/>
  <c r="AM6" i="55" s="1"/>
  <c r="V6" i="55"/>
  <c r="AH6" i="55" s="1"/>
  <c r="X6" i="55"/>
  <c r="AJ6" i="55" s="1"/>
  <c r="X19" i="55"/>
  <c r="AJ19" i="55" s="1"/>
  <c r="V19" i="55"/>
  <c r="AH19" i="55" s="1"/>
  <c r="W19" i="55"/>
  <c r="AI19" i="55" s="1"/>
  <c r="Y19" i="55"/>
  <c r="AK19" i="55" s="1"/>
  <c r="AA19" i="55"/>
  <c r="AN19" i="55" s="1"/>
  <c r="Z19" i="55"/>
  <c r="AM19" i="55" s="1"/>
  <c r="X15" i="55"/>
  <c r="AJ15" i="55" s="1"/>
  <c r="Y15" i="55"/>
  <c r="AK15" i="55" s="1"/>
  <c r="Z15" i="55"/>
  <c r="AM15" i="55" s="1"/>
  <c r="W15" i="55"/>
  <c r="AI15" i="55" s="1"/>
  <c r="V15" i="55"/>
  <c r="AH15" i="55" s="1"/>
  <c r="AA15" i="55"/>
  <c r="AN15" i="55" s="1"/>
  <c r="Y13" i="55"/>
  <c r="AK13" i="55" s="1"/>
  <c r="Z13" i="55"/>
  <c r="AM13" i="55" s="1"/>
  <c r="AA13" i="55"/>
  <c r="AN13" i="55" s="1"/>
  <c r="V13" i="55"/>
  <c r="AH13" i="55" s="1"/>
  <c r="X13" i="55"/>
  <c r="AJ13" i="55" s="1"/>
  <c r="W13" i="55"/>
  <c r="AI13" i="55" s="1"/>
  <c r="AA11" i="55"/>
  <c r="AN11" i="55" s="1"/>
  <c r="V11" i="55"/>
  <c r="AH11" i="55" s="1"/>
  <c r="X11" i="55"/>
  <c r="AJ11" i="55" s="1"/>
  <c r="Y11" i="55"/>
  <c r="AK11" i="55" s="1"/>
  <c r="W11" i="55"/>
  <c r="AI11" i="55" s="1"/>
  <c r="Z11" i="55"/>
  <c r="AM11" i="55" s="1"/>
  <c r="AA23" i="55"/>
  <c r="AN23" i="55" s="1"/>
  <c r="X23" i="55"/>
  <c r="AJ23" i="55" s="1"/>
  <c r="G49" i="50" s="1"/>
  <c r="V23" i="55"/>
  <c r="AH23" i="55" s="1"/>
  <c r="E49" i="50" s="1"/>
  <c r="Z23" i="55"/>
  <c r="AM23" i="55" s="1"/>
  <c r="W23" i="55"/>
  <c r="AI23" i="55" s="1"/>
  <c r="F49" i="50" s="1"/>
  <c r="Y49" i="55"/>
  <c r="AK49" i="55" s="1"/>
  <c r="W49" i="55"/>
  <c r="AI49" i="55" s="1"/>
  <c r="X49" i="55"/>
  <c r="AJ49" i="55" s="1"/>
  <c r="AA49" i="55"/>
  <c r="AN49" i="55" s="1"/>
  <c r="J93" i="12"/>
  <c r="O93" i="12" s="1"/>
  <c r="J93" i="55"/>
  <c r="O93" i="55" s="1"/>
  <c r="V89" i="55"/>
  <c r="AH89" i="55" s="1"/>
  <c r="AA89" i="55"/>
  <c r="AN89" i="55" s="1"/>
  <c r="Z89" i="55"/>
  <c r="AM89" i="55" s="1"/>
  <c r="W89" i="55"/>
  <c r="AI89" i="55" s="1"/>
  <c r="X89" i="55"/>
  <c r="AJ89" i="55" s="1"/>
  <c r="W85" i="55"/>
  <c r="AI85" i="55" s="1"/>
  <c r="X85" i="55"/>
  <c r="AJ85" i="55" s="1"/>
  <c r="AA85" i="55"/>
  <c r="AN85" i="55" s="1"/>
  <c r="V85" i="55"/>
  <c r="AH85" i="55" s="1"/>
  <c r="Z85" i="55"/>
  <c r="AM85" i="55" s="1"/>
  <c r="Z81" i="55"/>
  <c r="AM81" i="55" s="1"/>
  <c r="W81" i="55"/>
  <c r="AI81" i="55" s="1"/>
  <c r="X81" i="55"/>
  <c r="AJ81" i="55" s="1"/>
  <c r="AA81" i="55"/>
  <c r="AN81" i="55" s="1"/>
  <c r="V81" i="55"/>
  <c r="AH81" i="55" s="1"/>
  <c r="AA77" i="55"/>
  <c r="AN77" i="55" s="1"/>
  <c r="X77" i="55"/>
  <c r="AJ77" i="55" s="1"/>
  <c r="V77" i="55"/>
  <c r="AH77" i="55" s="1"/>
  <c r="W77" i="55"/>
  <c r="AI77" i="55" s="1"/>
  <c r="Z77" i="55"/>
  <c r="AM77" i="55" s="1"/>
  <c r="Z73" i="55"/>
  <c r="AM73" i="55" s="1"/>
  <c r="V73" i="55"/>
  <c r="AH73" i="55" s="1"/>
  <c r="AA73" i="55"/>
  <c r="AN73" i="55" s="1"/>
  <c r="X73" i="55"/>
  <c r="AJ73" i="55" s="1"/>
  <c r="W73" i="55"/>
  <c r="AI73" i="55" s="1"/>
  <c r="Z69" i="55"/>
  <c r="AM69" i="55" s="1"/>
  <c r="V69" i="55"/>
  <c r="AH69" i="55" s="1"/>
  <c r="X69" i="55"/>
  <c r="AJ69" i="55" s="1"/>
  <c r="W69" i="55"/>
  <c r="AI69" i="55" s="1"/>
  <c r="AA69" i="55"/>
  <c r="AN69" i="55" s="1"/>
  <c r="AA64" i="55"/>
  <c r="AN64" i="55" s="1"/>
  <c r="X64" i="55"/>
  <c r="AJ64" i="55" s="1"/>
  <c r="W64" i="55"/>
  <c r="AI64" i="55" s="1"/>
  <c r="V64" i="55"/>
  <c r="AH64" i="55" s="1"/>
  <c r="Z64" i="55"/>
  <c r="AM64" i="55" s="1"/>
  <c r="Y14" i="12"/>
  <c r="AK14" i="12" s="1"/>
  <c r="W14" i="12"/>
  <c r="AI14" i="12" s="1"/>
  <c r="V14" i="12"/>
  <c r="AH14" i="12" s="1"/>
  <c r="AA14" i="12"/>
  <c r="AN14" i="12" s="1"/>
  <c r="Z14" i="12"/>
  <c r="AM14" i="12" s="1"/>
  <c r="X14" i="12"/>
  <c r="AJ14" i="12" s="1"/>
  <c r="T20" i="12"/>
  <c r="AK61" i="12"/>
  <c r="AK62" i="12"/>
  <c r="AK63" i="12"/>
  <c r="AK64" i="12"/>
  <c r="AK65" i="12"/>
  <c r="AK66" i="12"/>
  <c r="AK67" i="12"/>
  <c r="AK68" i="12"/>
  <c r="AK69" i="12"/>
  <c r="AK70" i="12"/>
  <c r="AK71" i="12"/>
  <c r="AK72" i="12"/>
  <c r="AK73" i="12"/>
  <c r="AK74" i="12"/>
  <c r="AK75" i="12"/>
  <c r="AK76" i="12"/>
  <c r="AK77" i="12"/>
  <c r="AK78" i="12"/>
  <c r="AK79" i="12"/>
  <c r="AK80" i="12"/>
  <c r="AK81" i="12"/>
  <c r="AK82" i="12"/>
  <c r="AK83" i="12"/>
  <c r="AK84" i="12"/>
  <c r="AK85" i="12"/>
  <c r="AK86" i="12"/>
  <c r="AK87" i="12"/>
  <c r="AK88" i="12"/>
  <c r="AK89" i="12"/>
  <c r="AK90" i="12"/>
  <c r="AK91" i="12"/>
  <c r="AK92" i="12"/>
  <c r="K61" i="12"/>
  <c r="P61" i="12" s="1"/>
  <c r="K62" i="12"/>
  <c r="P62" i="12" s="1"/>
  <c r="K63" i="12"/>
  <c r="P63" i="12" s="1"/>
  <c r="K64" i="12"/>
  <c r="P64" i="12" s="1"/>
  <c r="K65" i="12"/>
  <c r="P65" i="12" s="1"/>
  <c r="K66" i="12"/>
  <c r="P66" i="12" s="1"/>
  <c r="K67" i="12"/>
  <c r="P67" i="12" s="1"/>
  <c r="K68" i="12"/>
  <c r="P68" i="12" s="1"/>
  <c r="K69" i="12"/>
  <c r="P69" i="12" s="1"/>
  <c r="K70" i="12"/>
  <c r="P70" i="12" s="1"/>
  <c r="K71" i="12"/>
  <c r="P71" i="12" s="1"/>
  <c r="K72" i="12"/>
  <c r="P72" i="12" s="1"/>
  <c r="K73" i="12"/>
  <c r="P73" i="12" s="1"/>
  <c r="K74" i="12"/>
  <c r="P74" i="12" s="1"/>
  <c r="K75" i="12"/>
  <c r="P75" i="12" s="1"/>
  <c r="K76" i="12"/>
  <c r="P76" i="12" s="1"/>
  <c r="K77" i="12"/>
  <c r="P77" i="12" s="1"/>
  <c r="K78" i="12"/>
  <c r="P78" i="12" s="1"/>
  <c r="K79" i="12"/>
  <c r="P79" i="12" s="1"/>
  <c r="K80" i="12"/>
  <c r="P80" i="12" s="1"/>
  <c r="K81" i="12"/>
  <c r="P81" i="12" s="1"/>
  <c r="K82" i="12"/>
  <c r="P82" i="12" s="1"/>
  <c r="K83" i="12"/>
  <c r="P83" i="12" s="1"/>
  <c r="K84" i="12"/>
  <c r="P84" i="12" s="1"/>
  <c r="K85" i="12"/>
  <c r="P85" i="12" s="1"/>
  <c r="K86" i="12"/>
  <c r="P86" i="12" s="1"/>
  <c r="K87" i="12"/>
  <c r="P87" i="12" s="1"/>
  <c r="K88" i="12"/>
  <c r="P88" i="12" s="1"/>
  <c r="K89" i="12"/>
  <c r="P89" i="12" s="1"/>
  <c r="K90" i="12"/>
  <c r="P90" i="12" s="1"/>
  <c r="K91" i="12"/>
  <c r="P91" i="12" s="1"/>
  <c r="K92" i="12"/>
  <c r="P92" i="12" s="1"/>
  <c r="J62" i="12"/>
  <c r="O62" i="12" s="1"/>
  <c r="AA62" i="12" s="1"/>
  <c r="AN62" i="12" s="1"/>
  <c r="J63" i="12"/>
  <c r="O63" i="12" s="1"/>
  <c r="J64" i="12"/>
  <c r="O64" i="12" s="1"/>
  <c r="AA64" i="12" s="1"/>
  <c r="AN64" i="12" s="1"/>
  <c r="J65" i="12"/>
  <c r="O65" i="12" s="1"/>
  <c r="J66" i="12"/>
  <c r="O66" i="12" s="1"/>
  <c r="AA66" i="12" s="1"/>
  <c r="AN66" i="12" s="1"/>
  <c r="J67" i="12"/>
  <c r="O67" i="12" s="1"/>
  <c r="J68" i="12"/>
  <c r="O68" i="12" s="1"/>
  <c r="AA68" i="12" s="1"/>
  <c r="J69" i="12"/>
  <c r="O69" i="12" s="1"/>
  <c r="J70" i="12"/>
  <c r="O70" i="12" s="1"/>
  <c r="AA70" i="12" s="1"/>
  <c r="AN70" i="12" s="1"/>
  <c r="J71" i="12"/>
  <c r="O71" i="12" s="1"/>
  <c r="Z71" i="12" s="1"/>
  <c r="AM71" i="12" s="1"/>
  <c r="J72" i="12"/>
  <c r="O72" i="12" s="1"/>
  <c r="J73" i="12"/>
  <c r="O73" i="12" s="1"/>
  <c r="J74" i="12"/>
  <c r="O74" i="12" s="1"/>
  <c r="J75" i="12"/>
  <c r="O75" i="12" s="1"/>
  <c r="J76" i="12"/>
  <c r="O76" i="12" s="1"/>
  <c r="W76" i="12" s="1"/>
  <c r="J77" i="12"/>
  <c r="O77" i="12" s="1"/>
  <c r="J78" i="12"/>
  <c r="O78" i="12" s="1"/>
  <c r="Z78" i="12" s="1"/>
  <c r="J79" i="12"/>
  <c r="O79" i="12" s="1"/>
  <c r="J80" i="12"/>
  <c r="O80" i="12" s="1"/>
  <c r="AA80" i="12" s="1"/>
  <c r="J81" i="12"/>
  <c r="O81" i="12" s="1"/>
  <c r="J82" i="12"/>
  <c r="O82" i="12" s="1"/>
  <c r="AA82" i="12" s="1"/>
  <c r="AN82" i="12" s="1"/>
  <c r="J83" i="12"/>
  <c r="O83" i="12" s="1"/>
  <c r="J84" i="12"/>
  <c r="O84" i="12" s="1"/>
  <c r="AA84" i="12" s="1"/>
  <c r="J85" i="12"/>
  <c r="O85" i="12" s="1"/>
  <c r="J86" i="12"/>
  <c r="O86" i="12" s="1"/>
  <c r="AA86" i="12" s="1"/>
  <c r="AN86" i="12" s="1"/>
  <c r="J87" i="12"/>
  <c r="O87" i="12" s="1"/>
  <c r="J88" i="12"/>
  <c r="O88" i="12" s="1"/>
  <c r="AA88" i="12" s="1"/>
  <c r="J89" i="12"/>
  <c r="O89" i="12" s="1"/>
  <c r="J91" i="12"/>
  <c r="O91" i="12" s="1"/>
  <c r="J92" i="12"/>
  <c r="O92" i="12" s="1"/>
  <c r="AA92" i="12" s="1"/>
  <c r="J61" i="12"/>
  <c r="O61" i="12" s="1"/>
  <c r="AN193" i="12"/>
  <c r="AN194" i="12"/>
  <c r="AN195" i="12"/>
  <c r="AK192" i="12"/>
  <c r="AM192" i="12"/>
  <c r="S192" i="12"/>
  <c r="R192" i="12"/>
  <c r="Q192" i="12"/>
  <c r="D16" i="50" l="1"/>
  <c r="E67" i="50"/>
  <c r="E66" i="50"/>
  <c r="H66" i="50"/>
  <c r="H11" i="50"/>
  <c r="F66" i="50"/>
  <c r="F29" i="50"/>
  <c r="G30" i="50"/>
  <c r="H65" i="50"/>
  <c r="H13" i="50"/>
  <c r="E54" i="50"/>
  <c r="E64" i="50"/>
  <c r="G29" i="50"/>
  <c r="E29" i="50"/>
  <c r="F30" i="50"/>
  <c r="F13" i="50"/>
  <c r="F65" i="50"/>
  <c r="F54" i="50"/>
  <c r="F64" i="50"/>
  <c r="G65" i="50"/>
  <c r="G13" i="50"/>
  <c r="G54" i="50"/>
  <c r="G64" i="50"/>
  <c r="E30" i="50"/>
  <c r="G52" i="50"/>
  <c r="E52" i="50"/>
  <c r="F52" i="50"/>
  <c r="AL6" i="12"/>
  <c r="AL13" i="12"/>
  <c r="AL11" i="12"/>
  <c r="AL15" i="12"/>
  <c r="AL19" i="12"/>
  <c r="AL150" i="55"/>
  <c r="AL151" i="55"/>
  <c r="AL17" i="12"/>
  <c r="AL154" i="55"/>
  <c r="AL153" i="55"/>
  <c r="AL186" i="55"/>
  <c r="AL190" i="55"/>
  <c r="AL160" i="55"/>
  <c r="AL188" i="55"/>
  <c r="AL178" i="55"/>
  <c r="AL163" i="55"/>
  <c r="AL185" i="55"/>
  <c r="AL169" i="55"/>
  <c r="AL189" i="55"/>
  <c r="AL182" i="55"/>
  <c r="AL175" i="55"/>
  <c r="AL155" i="55"/>
  <c r="AL159" i="55"/>
  <c r="AL192" i="55"/>
  <c r="I32" i="50" s="1"/>
  <c r="AL170" i="55"/>
  <c r="AL179" i="55"/>
  <c r="AL172" i="55"/>
  <c r="AL164" i="55"/>
  <c r="AL168" i="55"/>
  <c r="AL156" i="55"/>
  <c r="AL174" i="55"/>
  <c r="AL187" i="55"/>
  <c r="AL191" i="55"/>
  <c r="AL162" i="55"/>
  <c r="AL161" i="55"/>
  <c r="W184" i="55"/>
  <c r="AI184" i="55" s="1"/>
  <c r="F31" i="50" s="1"/>
  <c r="V184" i="55"/>
  <c r="AH184" i="55" s="1"/>
  <c r="E31" i="50" s="1"/>
  <c r="AA184" i="55"/>
  <c r="AN184" i="55" s="1"/>
  <c r="X184" i="55"/>
  <c r="AJ184" i="55" s="1"/>
  <c r="G31" i="50" s="1"/>
  <c r="AL181" i="55"/>
  <c r="AL171" i="55"/>
  <c r="AL167" i="55"/>
  <c r="AL183" i="55"/>
  <c r="AL176" i="55"/>
  <c r="AL166" i="55"/>
  <c r="AL158" i="55"/>
  <c r="AL180" i="55"/>
  <c r="AL177" i="55"/>
  <c r="AL173" i="55"/>
  <c r="AL165" i="55"/>
  <c r="AL157" i="55"/>
  <c r="AL145" i="55"/>
  <c r="I67" i="50" s="1"/>
  <c r="D16" i="44"/>
  <c r="AL18" i="12"/>
  <c r="AL12" i="12"/>
  <c r="AL9" i="12"/>
  <c r="AL16" i="12"/>
  <c r="AL7" i="12"/>
  <c r="AL69" i="55"/>
  <c r="AL62" i="55"/>
  <c r="AL29" i="55"/>
  <c r="I55" i="50" s="1"/>
  <c r="AL92" i="55"/>
  <c r="AL81" i="55"/>
  <c r="AL15" i="55"/>
  <c r="AL66" i="55"/>
  <c r="AL86" i="55"/>
  <c r="AL76" i="55"/>
  <c r="AL10" i="12"/>
  <c r="AL91" i="55"/>
  <c r="AL16" i="55"/>
  <c r="AL7" i="55"/>
  <c r="AL72" i="55"/>
  <c r="AL37" i="55"/>
  <c r="I63" i="50" s="1"/>
  <c r="AL38" i="55"/>
  <c r="AL23" i="55"/>
  <c r="I49" i="50" s="1"/>
  <c r="AL64" i="55"/>
  <c r="AL73" i="55"/>
  <c r="AL77" i="55"/>
  <c r="AL19" i="55"/>
  <c r="AL70" i="55"/>
  <c r="AL82" i="55"/>
  <c r="AL28" i="55"/>
  <c r="AL83" i="55"/>
  <c r="AL51" i="55"/>
  <c r="D13" i="44"/>
  <c r="AL18" i="55"/>
  <c r="AL63" i="55"/>
  <c r="AL80" i="55"/>
  <c r="AL85" i="55"/>
  <c r="AL89" i="55"/>
  <c r="AL35" i="55"/>
  <c r="I61" i="50" s="1"/>
  <c r="AL24" i="55"/>
  <c r="I50" i="50" s="1"/>
  <c r="AL21" i="55"/>
  <c r="I47" i="50" s="1"/>
  <c r="AL12" i="55"/>
  <c r="V93" i="55"/>
  <c r="AH93" i="55" s="1"/>
  <c r="AA93" i="55"/>
  <c r="AN93" i="55" s="1"/>
  <c r="Z93" i="55"/>
  <c r="AM93" i="55" s="1"/>
  <c r="W93" i="55"/>
  <c r="AI93" i="55" s="1"/>
  <c r="X93" i="55"/>
  <c r="AJ93" i="55" s="1"/>
  <c r="AL11" i="55"/>
  <c r="AL13" i="55"/>
  <c r="AL6" i="55"/>
  <c r="AL8" i="55"/>
  <c r="AL74" i="55"/>
  <c r="AL67" i="55"/>
  <c r="AL75" i="55"/>
  <c r="AL79" i="55"/>
  <c r="AL10" i="55"/>
  <c r="AL17" i="55"/>
  <c r="AL84" i="55"/>
  <c r="AL88" i="55"/>
  <c r="AL22" i="55"/>
  <c r="I48" i="50" s="1"/>
  <c r="AL20" i="55"/>
  <c r="W93" i="12"/>
  <c r="AI93" i="12" s="1"/>
  <c r="AA93" i="12"/>
  <c r="AN93" i="12" s="1"/>
  <c r="V93" i="12"/>
  <c r="AH93" i="12" s="1"/>
  <c r="X93" i="12"/>
  <c r="AJ93" i="12" s="1"/>
  <c r="Z93" i="12"/>
  <c r="AM93" i="12" s="1"/>
  <c r="AL78" i="55"/>
  <c r="V90" i="55"/>
  <c r="AH90" i="55" s="1"/>
  <c r="W90" i="55"/>
  <c r="AI90" i="55" s="1"/>
  <c r="AA90" i="55"/>
  <c r="AN90" i="55" s="1"/>
  <c r="Z90" i="55"/>
  <c r="AM90" i="55" s="1"/>
  <c r="X90" i="55"/>
  <c r="AJ90" i="55" s="1"/>
  <c r="AL71" i="55"/>
  <c r="AL87" i="55"/>
  <c r="AL9" i="55"/>
  <c r="AL68" i="55"/>
  <c r="AL26" i="55"/>
  <c r="AN68" i="12"/>
  <c r="AN92" i="12"/>
  <c r="AN88" i="12"/>
  <c r="AN84" i="12"/>
  <c r="AN80" i="12"/>
  <c r="AI76" i="12"/>
  <c r="AL14" i="12"/>
  <c r="AM78" i="12"/>
  <c r="W72" i="12"/>
  <c r="AI72" i="12" s="1"/>
  <c r="AA72" i="12"/>
  <c r="AN72" i="12" s="1"/>
  <c r="W74" i="12"/>
  <c r="AI74" i="12" s="1"/>
  <c r="AA74" i="12"/>
  <c r="AN74" i="12" s="1"/>
  <c r="AA76" i="12"/>
  <c r="AN76" i="12" s="1"/>
  <c r="W91" i="12"/>
  <c r="AI91" i="12" s="1"/>
  <c r="Z91" i="12"/>
  <c r="AM91" i="12" s="1"/>
  <c r="V91" i="12"/>
  <c r="AH91" i="12" s="1"/>
  <c r="X91" i="12"/>
  <c r="AJ91" i="12" s="1"/>
  <c r="W89" i="12"/>
  <c r="AI89" i="12" s="1"/>
  <c r="V89" i="12"/>
  <c r="AH89" i="12" s="1"/>
  <c r="Z89" i="12"/>
  <c r="AM89" i="12" s="1"/>
  <c r="X89" i="12"/>
  <c r="AJ89" i="12" s="1"/>
  <c r="W87" i="12"/>
  <c r="AI87" i="12" s="1"/>
  <c r="Z87" i="12"/>
  <c r="AM87" i="12" s="1"/>
  <c r="V87" i="12"/>
  <c r="AH87" i="12" s="1"/>
  <c r="X87" i="12"/>
  <c r="AJ87" i="12" s="1"/>
  <c r="W85" i="12"/>
  <c r="AI85" i="12" s="1"/>
  <c r="V85" i="12"/>
  <c r="AH85" i="12" s="1"/>
  <c r="Z85" i="12"/>
  <c r="AM85" i="12" s="1"/>
  <c r="X85" i="12"/>
  <c r="AJ85" i="12" s="1"/>
  <c r="W83" i="12"/>
  <c r="AI83" i="12" s="1"/>
  <c r="Z83" i="12"/>
  <c r="AM83" i="12" s="1"/>
  <c r="V83" i="12"/>
  <c r="AH83" i="12" s="1"/>
  <c r="X83" i="12"/>
  <c r="AJ83" i="12" s="1"/>
  <c r="W81" i="12"/>
  <c r="AI81" i="12" s="1"/>
  <c r="V81" i="12"/>
  <c r="AH81" i="12" s="1"/>
  <c r="Z81" i="12"/>
  <c r="AM81" i="12" s="1"/>
  <c r="X81" i="12"/>
  <c r="AJ81" i="12" s="1"/>
  <c r="W79" i="12"/>
  <c r="AI79" i="12" s="1"/>
  <c r="Z79" i="12"/>
  <c r="AM79" i="12" s="1"/>
  <c r="V79" i="12"/>
  <c r="AH79" i="12" s="1"/>
  <c r="X79" i="12"/>
  <c r="AJ79" i="12" s="1"/>
  <c r="Z77" i="12"/>
  <c r="AM77" i="12" s="1"/>
  <c r="W77" i="12"/>
  <c r="AI77" i="12" s="1"/>
  <c r="V77" i="12"/>
  <c r="AH77" i="12" s="1"/>
  <c r="X77" i="12"/>
  <c r="AJ77" i="12" s="1"/>
  <c r="Z75" i="12"/>
  <c r="AM75" i="12" s="1"/>
  <c r="W75" i="12"/>
  <c r="AI75" i="12" s="1"/>
  <c r="V75" i="12"/>
  <c r="AH75" i="12" s="1"/>
  <c r="X75" i="12"/>
  <c r="AJ75" i="12" s="1"/>
  <c r="Z73" i="12"/>
  <c r="AM73" i="12" s="1"/>
  <c r="W73" i="12"/>
  <c r="AI73" i="12" s="1"/>
  <c r="V73" i="12"/>
  <c r="AH73" i="12" s="1"/>
  <c r="X73" i="12"/>
  <c r="AJ73" i="12" s="1"/>
  <c r="W69" i="12"/>
  <c r="AI69" i="12" s="1"/>
  <c r="Z69" i="12"/>
  <c r="AM69" i="12" s="1"/>
  <c r="V69" i="12"/>
  <c r="AH69" i="12" s="1"/>
  <c r="X69" i="12"/>
  <c r="AJ69" i="12" s="1"/>
  <c r="W67" i="12"/>
  <c r="AI67" i="12" s="1"/>
  <c r="V67" i="12"/>
  <c r="AH67" i="12" s="1"/>
  <c r="Z67" i="12"/>
  <c r="AM67" i="12" s="1"/>
  <c r="X67" i="12"/>
  <c r="AJ67" i="12" s="1"/>
  <c r="W65" i="12"/>
  <c r="AI65" i="12" s="1"/>
  <c r="Z65" i="12"/>
  <c r="AM65" i="12" s="1"/>
  <c r="V65" i="12"/>
  <c r="AH65" i="12" s="1"/>
  <c r="X65" i="12"/>
  <c r="AJ65" i="12" s="1"/>
  <c r="W63" i="12"/>
  <c r="AI63" i="12" s="1"/>
  <c r="V63" i="12"/>
  <c r="AH63" i="12" s="1"/>
  <c r="Z63" i="12"/>
  <c r="AM63" i="12" s="1"/>
  <c r="X63" i="12"/>
  <c r="AJ63" i="12" s="1"/>
  <c r="Z61" i="12"/>
  <c r="AM61" i="12" s="1"/>
  <c r="W61" i="12"/>
  <c r="AI61" i="12" s="1"/>
  <c r="V61" i="12"/>
  <c r="AH61" i="12" s="1"/>
  <c r="X61" i="12"/>
  <c r="AJ61" i="12" s="1"/>
  <c r="AA61" i="12"/>
  <c r="AN61" i="12" s="1"/>
  <c r="Z92" i="12"/>
  <c r="AM92" i="12" s="1"/>
  <c r="W92" i="12"/>
  <c r="AI92" i="12" s="1"/>
  <c r="Z90" i="12"/>
  <c r="AM90" i="12" s="1"/>
  <c r="W90" i="12"/>
  <c r="AI90" i="12" s="1"/>
  <c r="Z88" i="12"/>
  <c r="AM88" i="12" s="1"/>
  <c r="W88" i="12"/>
  <c r="AI88" i="12" s="1"/>
  <c r="Z86" i="12"/>
  <c r="AM86" i="12" s="1"/>
  <c r="W86" i="12"/>
  <c r="AI86" i="12" s="1"/>
  <c r="Z84" i="12"/>
  <c r="AM84" i="12" s="1"/>
  <c r="W84" i="12"/>
  <c r="AI84" i="12" s="1"/>
  <c r="Z82" i="12"/>
  <c r="AM82" i="12" s="1"/>
  <c r="W82" i="12"/>
  <c r="AI82" i="12" s="1"/>
  <c r="Z80" i="12"/>
  <c r="AM80" i="12" s="1"/>
  <c r="W80" i="12"/>
  <c r="AI80" i="12" s="1"/>
  <c r="Z70" i="12"/>
  <c r="AM70" i="12" s="1"/>
  <c r="W70" i="12"/>
  <c r="AI70" i="12" s="1"/>
  <c r="Z68" i="12"/>
  <c r="AM68" i="12" s="1"/>
  <c r="W68" i="12"/>
  <c r="AI68" i="12" s="1"/>
  <c r="Z66" i="12"/>
  <c r="AM66" i="12" s="1"/>
  <c r="W66" i="12"/>
  <c r="AI66" i="12" s="1"/>
  <c r="Z64" i="12"/>
  <c r="AM64" i="12" s="1"/>
  <c r="W64" i="12"/>
  <c r="AI64" i="12" s="1"/>
  <c r="Z62" i="12"/>
  <c r="AM62" i="12" s="1"/>
  <c r="W62" i="12"/>
  <c r="AI62" i="12" s="1"/>
  <c r="X92" i="12"/>
  <c r="AJ92" i="12" s="1"/>
  <c r="X90" i="12"/>
  <c r="AJ90" i="12" s="1"/>
  <c r="X88" i="12"/>
  <c r="AJ88" i="12" s="1"/>
  <c r="X86" i="12"/>
  <c r="AJ86" i="12" s="1"/>
  <c r="X84" i="12"/>
  <c r="AJ84" i="12" s="1"/>
  <c r="X82" i="12"/>
  <c r="AJ82" i="12" s="1"/>
  <c r="X80" i="12"/>
  <c r="AJ80" i="12" s="1"/>
  <c r="X76" i="12"/>
  <c r="AJ76" i="12" s="1"/>
  <c r="X74" i="12"/>
  <c r="AJ74" i="12" s="1"/>
  <c r="X72" i="12"/>
  <c r="AJ72" i="12" s="1"/>
  <c r="X70" i="12"/>
  <c r="AJ70" i="12" s="1"/>
  <c r="X68" i="12"/>
  <c r="AJ68" i="12" s="1"/>
  <c r="X66" i="12"/>
  <c r="AJ66" i="12" s="1"/>
  <c r="X64" i="12"/>
  <c r="AJ64" i="12" s="1"/>
  <c r="X62" i="12"/>
  <c r="AJ62" i="12" s="1"/>
  <c r="Z76" i="12"/>
  <c r="AM76" i="12" s="1"/>
  <c r="Z72" i="12"/>
  <c r="AM72" i="12" s="1"/>
  <c r="AA91" i="12"/>
  <c r="AN91" i="12" s="1"/>
  <c r="AA89" i="12"/>
  <c r="AN89" i="12" s="1"/>
  <c r="AA87" i="12"/>
  <c r="AN87" i="12" s="1"/>
  <c r="AA85" i="12"/>
  <c r="AN85" i="12" s="1"/>
  <c r="AA83" i="12"/>
  <c r="AN83" i="12" s="1"/>
  <c r="AA81" i="12"/>
  <c r="AN81" i="12" s="1"/>
  <c r="AA79" i="12"/>
  <c r="AN79" i="12" s="1"/>
  <c r="AA77" i="12"/>
  <c r="AN77" i="12" s="1"/>
  <c r="AA75" i="12"/>
  <c r="AN75" i="12" s="1"/>
  <c r="AA73" i="12"/>
  <c r="AN73" i="12" s="1"/>
  <c r="AA69" i="12"/>
  <c r="AN69" i="12" s="1"/>
  <c r="AA67" i="12"/>
  <c r="AN67" i="12" s="1"/>
  <c r="AA65" i="12"/>
  <c r="AN65" i="12" s="1"/>
  <c r="AA63" i="12"/>
  <c r="AN63" i="12" s="1"/>
  <c r="V92" i="12"/>
  <c r="AH92" i="12" s="1"/>
  <c r="V90" i="12"/>
  <c r="AH90" i="12" s="1"/>
  <c r="V88" i="12"/>
  <c r="AH88" i="12" s="1"/>
  <c r="V86" i="12"/>
  <c r="AH86" i="12" s="1"/>
  <c r="V84" i="12"/>
  <c r="AH84" i="12" s="1"/>
  <c r="V82" i="12"/>
  <c r="AH82" i="12" s="1"/>
  <c r="V80" i="12"/>
  <c r="AH80" i="12" s="1"/>
  <c r="V76" i="12"/>
  <c r="AH76" i="12" s="1"/>
  <c r="V74" i="12"/>
  <c r="AH74" i="12" s="1"/>
  <c r="V72" i="12"/>
  <c r="AH72" i="12" s="1"/>
  <c r="V70" i="12"/>
  <c r="AH70" i="12" s="1"/>
  <c r="V68" i="12"/>
  <c r="AH68" i="12" s="1"/>
  <c r="V66" i="12"/>
  <c r="AH66" i="12" s="1"/>
  <c r="V64" i="12"/>
  <c r="AH64" i="12" s="1"/>
  <c r="V62" i="12"/>
  <c r="AH62" i="12" s="1"/>
  <c r="Z74" i="12"/>
  <c r="AM74" i="12" s="1"/>
  <c r="X78" i="12"/>
  <c r="AJ78" i="12" s="1"/>
  <c r="V78" i="12"/>
  <c r="AH78" i="12" s="1"/>
  <c r="AA78" i="12"/>
  <c r="AN78" i="12" s="1"/>
  <c r="W78" i="12"/>
  <c r="AI78" i="12" s="1"/>
  <c r="AA71" i="12"/>
  <c r="AN71" i="12" s="1"/>
  <c r="W71" i="12"/>
  <c r="AI71" i="12" s="1"/>
  <c r="X71" i="12"/>
  <c r="AJ71" i="12" s="1"/>
  <c r="V71" i="12"/>
  <c r="AH71" i="12" s="1"/>
  <c r="K192" i="12"/>
  <c r="P192" i="12" s="1"/>
  <c r="J192" i="12"/>
  <c r="O192" i="12" s="1"/>
  <c r="AA192" i="12" s="1"/>
  <c r="I66" i="50" l="1"/>
  <c r="I30" i="50"/>
  <c r="I29" i="50"/>
  <c r="I64" i="50"/>
  <c r="I54" i="50"/>
  <c r="I52" i="50"/>
  <c r="AL184" i="55"/>
  <c r="I31" i="50" s="1"/>
  <c r="AL76" i="12"/>
  <c r="AL86" i="12"/>
  <c r="AL74" i="12"/>
  <c r="AL90" i="55"/>
  <c r="AL93" i="12"/>
  <c r="AL93" i="55"/>
  <c r="AL64" i="12"/>
  <c r="AL68" i="12"/>
  <c r="AL82" i="12"/>
  <c r="AL90" i="12"/>
  <c r="AL72" i="12"/>
  <c r="AL63" i="12"/>
  <c r="AL67" i="12"/>
  <c r="AL81" i="12"/>
  <c r="AL85" i="12"/>
  <c r="AL89" i="12"/>
  <c r="AL62" i="12"/>
  <c r="AL66" i="12"/>
  <c r="AL70" i="12"/>
  <c r="AL80" i="12"/>
  <c r="AL84" i="12"/>
  <c r="AL88" i="12"/>
  <c r="AL92" i="12"/>
  <c r="AL61" i="12"/>
  <c r="AL65" i="12"/>
  <c r="AL69" i="12"/>
  <c r="AL73" i="12"/>
  <c r="AL75" i="12"/>
  <c r="AL77" i="12"/>
  <c r="AL79" i="12"/>
  <c r="AL83" i="12"/>
  <c r="AL87" i="12"/>
  <c r="AL91" i="12"/>
  <c r="AL78" i="12"/>
  <c r="AL71" i="12"/>
  <c r="V192" i="12"/>
  <c r="AH192" i="12" s="1"/>
  <c r="AN192" i="12"/>
  <c r="X192" i="12"/>
  <c r="AJ192" i="12" s="1"/>
  <c r="W192" i="12"/>
  <c r="AI192" i="12" s="1"/>
  <c r="K148" i="12"/>
  <c r="P148" i="12" s="1"/>
  <c r="J148" i="12"/>
  <c r="O148" i="12" s="1"/>
  <c r="AA148" i="12" s="1"/>
  <c r="AM148" i="12"/>
  <c r="AK148" i="12" l="1"/>
  <c r="X148" i="12"/>
  <c r="AJ148" i="12" s="1"/>
  <c r="AN148" i="12"/>
  <c r="AL192" i="12"/>
  <c r="W148" i="12"/>
  <c r="AI148" i="12" s="1"/>
  <c r="J184" i="12"/>
  <c r="D25" i="47" l="1"/>
  <c r="F31" i="15"/>
  <c r="S30" i="55" s="1"/>
  <c r="F29" i="15"/>
  <c r="S31" i="55" s="1"/>
  <c r="E29" i="15"/>
  <c r="R31" i="55" s="1"/>
  <c r="E31" i="15"/>
  <c r="R30" i="55" s="1"/>
  <c r="D29" i="15"/>
  <c r="T31" i="55" s="1"/>
  <c r="D31" i="15"/>
  <c r="T30" i="55" s="1"/>
  <c r="C31" i="15"/>
  <c r="Q30" i="55" s="1"/>
  <c r="Q31" i="55"/>
  <c r="E321" i="15" l="1"/>
  <c r="E317" i="15"/>
  <c r="E313" i="15"/>
  <c r="E300" i="15"/>
  <c r="E290" i="15"/>
  <c r="E256" i="15"/>
  <c r="E278" i="15"/>
  <c r="E244" i="15"/>
  <c r="E223" i="15"/>
  <c r="E211" i="15"/>
  <c r="E196" i="15"/>
  <c r="E166" i="15"/>
  <c r="E58" i="15"/>
  <c r="E142" i="15"/>
  <c r="E266" i="15"/>
  <c r="E232" i="15"/>
  <c r="E154" i="15"/>
  <c r="E130" i="15"/>
  <c r="E118" i="15"/>
  <c r="E106" i="15"/>
  <c r="E94" i="15"/>
  <c r="E82" i="15"/>
  <c r="E46" i="15"/>
  <c r="B31" i="47" l="1"/>
  <c r="B54" i="47"/>
  <c r="D57" i="47"/>
  <c r="D58" i="47"/>
  <c r="D59" i="47"/>
  <c r="D60" i="47"/>
  <c r="D61" i="47"/>
  <c r="D62" i="47"/>
  <c r="D63" i="47"/>
  <c r="C44" i="47"/>
  <c r="C45" i="47"/>
  <c r="C46" i="47"/>
  <c r="C47" i="47"/>
  <c r="C48" i="47"/>
  <c r="C49" i="47"/>
  <c r="C50" i="47"/>
  <c r="C51" i="47"/>
  <c r="C43" i="47"/>
  <c r="F42" i="17"/>
  <c r="K28" i="15" s="1"/>
  <c r="E26" i="15"/>
  <c r="R33" i="55" s="1"/>
  <c r="W33" i="55" s="1"/>
  <c r="AI33" i="55" s="1"/>
  <c r="E25" i="15"/>
  <c r="R32" i="55" s="1"/>
  <c r="W32" i="55" s="1"/>
  <c r="AI32" i="55" s="1"/>
  <c r="E24" i="15"/>
  <c r="R34" i="55" s="1"/>
  <c r="F24" i="15"/>
  <c r="S34" i="55" s="1"/>
  <c r="F25" i="15"/>
  <c r="S32" i="55" s="1"/>
  <c r="X32" i="55" s="1"/>
  <c r="AJ32" i="55" s="1"/>
  <c r="G58" i="50" s="1"/>
  <c r="F26" i="15"/>
  <c r="S33" i="55" s="1"/>
  <c r="X33" i="55" s="1"/>
  <c r="AJ33" i="55" s="1"/>
  <c r="G59" i="50" s="1"/>
  <c r="B4" i="47"/>
  <c r="C34" i="47"/>
  <c r="D34" i="47"/>
  <c r="C35" i="47"/>
  <c r="D35" i="47"/>
  <c r="C36" i="47"/>
  <c r="D36" i="47"/>
  <c r="C37" i="47"/>
  <c r="D37" i="47"/>
  <c r="C38" i="47"/>
  <c r="D38" i="47"/>
  <c r="C39" i="47"/>
  <c r="D39" i="47"/>
  <c r="C40" i="47"/>
  <c r="D40" i="47"/>
  <c r="C41" i="47"/>
  <c r="D41" i="47"/>
  <c r="C42" i="47"/>
  <c r="D42" i="47"/>
  <c r="D33" i="47"/>
  <c r="C33" i="47"/>
  <c r="F59" i="50" l="1"/>
  <c r="AL33" i="55"/>
  <c r="I59" i="50" s="1"/>
  <c r="F58" i="50"/>
  <c r="AL32" i="55"/>
  <c r="I58" i="50" s="1"/>
  <c r="B20" i="44"/>
  <c r="B7" i="44"/>
  <c r="AM195" i="12"/>
  <c r="AM193" i="12"/>
  <c r="AM194" i="12"/>
  <c r="AL194" i="12"/>
  <c r="AH194" i="12" s="1"/>
  <c r="AL195" i="12"/>
  <c r="AH195" i="12" s="1"/>
  <c r="AL193" i="12"/>
  <c r="AM184" i="12"/>
  <c r="AM185" i="12"/>
  <c r="AM186" i="12"/>
  <c r="AM187" i="12"/>
  <c r="AM188" i="12"/>
  <c r="AM189" i="12"/>
  <c r="AM190" i="12"/>
  <c r="AM191" i="12"/>
  <c r="Q185" i="12"/>
  <c r="Q186" i="12"/>
  <c r="Q188" i="12"/>
  <c r="Q189" i="12"/>
  <c r="Q190" i="12"/>
  <c r="Q191" i="12"/>
  <c r="Q184" i="12"/>
  <c r="J185" i="12"/>
  <c r="O185" i="12" s="1"/>
  <c r="K185" i="12"/>
  <c r="J186" i="12"/>
  <c r="O186" i="12" s="1"/>
  <c r="K186" i="12"/>
  <c r="J187" i="12"/>
  <c r="O187" i="12" s="1"/>
  <c r="K187" i="12"/>
  <c r="J188" i="12"/>
  <c r="K188" i="12"/>
  <c r="J189" i="12"/>
  <c r="O189" i="12" s="1"/>
  <c r="K189" i="12"/>
  <c r="J190" i="12"/>
  <c r="O190" i="12" s="1"/>
  <c r="K190" i="12"/>
  <c r="J191" i="12"/>
  <c r="O191" i="12" s="1"/>
  <c r="K191" i="12"/>
  <c r="K184" i="12"/>
  <c r="O184" i="12"/>
  <c r="F185" i="12"/>
  <c r="F186" i="12"/>
  <c r="F187" i="12"/>
  <c r="F188" i="12"/>
  <c r="F189" i="12"/>
  <c r="F190" i="12"/>
  <c r="F191" i="12"/>
  <c r="F184" i="12"/>
  <c r="Q187" i="12"/>
  <c r="C16" i="2"/>
  <c r="AM183" i="12"/>
  <c r="J183" i="12"/>
  <c r="O183" i="12" s="1"/>
  <c r="K183" i="12"/>
  <c r="P183" i="12" s="1"/>
  <c r="F183" i="12"/>
  <c r="S189" i="12" l="1"/>
  <c r="X189" i="12" s="1"/>
  <c r="AJ189" i="12" s="1"/>
  <c r="AE189" i="12"/>
  <c r="AK189" i="12" s="1"/>
  <c r="R184" i="12"/>
  <c r="W184" i="12" s="1"/>
  <c r="AI184" i="12" s="1"/>
  <c r="AE184" i="12"/>
  <c r="AK184" i="12" s="1"/>
  <c r="S188" i="12"/>
  <c r="AE188" i="12"/>
  <c r="AK188" i="12" s="1"/>
  <c r="R185" i="12"/>
  <c r="W185" i="12" s="1"/>
  <c r="AI185" i="12" s="1"/>
  <c r="AE185" i="12"/>
  <c r="AK185" i="12" s="1"/>
  <c r="S183" i="12"/>
  <c r="X183" i="12" s="1"/>
  <c r="AJ183" i="12" s="1"/>
  <c r="AE183" i="12"/>
  <c r="AK183" i="12" s="1"/>
  <c r="R191" i="12"/>
  <c r="W191" i="12" s="1"/>
  <c r="AI191" i="12" s="1"/>
  <c r="AE191" i="12"/>
  <c r="AK191" i="12" s="1"/>
  <c r="S187" i="12"/>
  <c r="X187" i="12" s="1"/>
  <c r="AJ187" i="12" s="1"/>
  <c r="AE187" i="12"/>
  <c r="AK187" i="12" s="1"/>
  <c r="S190" i="12"/>
  <c r="X190" i="12" s="1"/>
  <c r="AJ190" i="12" s="1"/>
  <c r="AE190" i="12"/>
  <c r="AK190" i="12" s="1"/>
  <c r="R186" i="12"/>
  <c r="W186" i="12" s="1"/>
  <c r="AI186" i="12" s="1"/>
  <c r="AE186" i="12"/>
  <c r="AK186" i="12" s="1"/>
  <c r="V187" i="12"/>
  <c r="AH187" i="12" s="1"/>
  <c r="AH193" i="12"/>
  <c r="D26" i="47"/>
  <c r="O188" i="12"/>
  <c r="AA188" i="12" s="1"/>
  <c r="AN188" i="12" s="1"/>
  <c r="AA183" i="12"/>
  <c r="AN183" i="12" s="1"/>
  <c r="AA191" i="12"/>
  <c r="AN191" i="12" s="1"/>
  <c r="AA190" i="12"/>
  <c r="AN190" i="12" s="1"/>
  <c r="AA189" i="12"/>
  <c r="AN189" i="12" s="1"/>
  <c r="AA187" i="12"/>
  <c r="AN187" i="12" s="1"/>
  <c r="AA186" i="12"/>
  <c r="AN186" i="12" s="1"/>
  <c r="AA185" i="12"/>
  <c r="AN185" i="12" s="1"/>
  <c r="AA184" i="12"/>
  <c r="AN184" i="12" s="1"/>
  <c r="V190" i="12"/>
  <c r="AH190" i="12" s="1"/>
  <c r="V185" i="12"/>
  <c r="AH185" i="12" s="1"/>
  <c r="V184" i="12"/>
  <c r="AH184" i="12" s="1"/>
  <c r="V191" i="12"/>
  <c r="AH191" i="12" s="1"/>
  <c r="V189" i="12"/>
  <c r="AH189" i="12" s="1"/>
  <c r="V186" i="12"/>
  <c r="AH186" i="12" s="1"/>
  <c r="R187" i="12"/>
  <c r="W187" i="12" s="1"/>
  <c r="AI187" i="12" s="1"/>
  <c r="S191" i="12"/>
  <c r="X191" i="12" s="1"/>
  <c r="AJ191" i="12" s="1"/>
  <c r="R188" i="12"/>
  <c r="R190" i="12"/>
  <c r="W190" i="12" s="1"/>
  <c r="AI190" i="12" s="1"/>
  <c r="S185" i="12"/>
  <c r="X185" i="12" s="1"/>
  <c r="AJ185" i="12" s="1"/>
  <c r="R189" i="12"/>
  <c r="W189" i="12" s="1"/>
  <c r="AI189" i="12" s="1"/>
  <c r="S186" i="12"/>
  <c r="X186" i="12" s="1"/>
  <c r="AJ186" i="12" s="1"/>
  <c r="S184" i="12"/>
  <c r="X184" i="12" s="1"/>
  <c r="AJ184" i="12" s="1"/>
  <c r="R183" i="12"/>
  <c r="W183" i="12" s="1"/>
  <c r="AI183" i="12" s="1"/>
  <c r="Q183" i="12"/>
  <c r="F178" i="12"/>
  <c r="J178" i="12"/>
  <c r="O178" i="12" s="1"/>
  <c r="K178" i="12"/>
  <c r="P178" i="12" s="1"/>
  <c r="AM178" i="12"/>
  <c r="F179" i="12"/>
  <c r="J179" i="12"/>
  <c r="O179" i="12" s="1"/>
  <c r="K179" i="12"/>
  <c r="P179" i="12" s="1"/>
  <c r="AM179" i="12"/>
  <c r="F180" i="12"/>
  <c r="J180" i="12"/>
  <c r="O180" i="12" s="1"/>
  <c r="K180" i="12"/>
  <c r="P180" i="12" s="1"/>
  <c r="AM180" i="12"/>
  <c r="F181" i="12"/>
  <c r="J181" i="12"/>
  <c r="O181" i="12" s="1"/>
  <c r="K181" i="12"/>
  <c r="P181" i="12" s="1"/>
  <c r="AM181" i="12"/>
  <c r="F182" i="12"/>
  <c r="J182" i="12"/>
  <c r="O182" i="12" s="1"/>
  <c r="K182" i="12"/>
  <c r="P182" i="12" s="1"/>
  <c r="AM182" i="12"/>
  <c r="K177" i="12"/>
  <c r="P177" i="12" s="1"/>
  <c r="J177" i="12"/>
  <c r="O177" i="12" s="1"/>
  <c r="F177" i="12"/>
  <c r="F170" i="12"/>
  <c r="AE170" i="12" s="1"/>
  <c r="J170" i="12"/>
  <c r="O170" i="12" s="1"/>
  <c r="AA170" i="12" s="1"/>
  <c r="K170" i="12"/>
  <c r="P170" i="12" s="1"/>
  <c r="AM170" i="12"/>
  <c r="F171" i="12"/>
  <c r="AE171" i="12" s="1"/>
  <c r="J171" i="12"/>
  <c r="O171" i="12" s="1"/>
  <c r="AA171" i="12" s="1"/>
  <c r="K171" i="12"/>
  <c r="P171" i="12" s="1"/>
  <c r="AM171" i="12"/>
  <c r="F172" i="12"/>
  <c r="AE172" i="12" s="1"/>
  <c r="J172" i="12"/>
  <c r="O172" i="12" s="1"/>
  <c r="AA172" i="12" s="1"/>
  <c r="K172" i="12"/>
  <c r="P172" i="12" s="1"/>
  <c r="AM172" i="12"/>
  <c r="F173" i="12"/>
  <c r="AE173" i="12" s="1"/>
  <c r="J173" i="12"/>
  <c r="O173" i="12" s="1"/>
  <c r="AA173" i="12" s="1"/>
  <c r="K173" i="12"/>
  <c r="P173" i="12" s="1"/>
  <c r="AM173" i="12"/>
  <c r="F174" i="12"/>
  <c r="AE174" i="12" s="1"/>
  <c r="J174" i="12"/>
  <c r="O174" i="12" s="1"/>
  <c r="AA174" i="12" s="1"/>
  <c r="K174" i="12"/>
  <c r="P174" i="12" s="1"/>
  <c r="AM174" i="12"/>
  <c r="F175" i="12"/>
  <c r="AE175" i="12" s="1"/>
  <c r="J175" i="12"/>
  <c r="O175" i="12" s="1"/>
  <c r="AA175" i="12" s="1"/>
  <c r="K175" i="12"/>
  <c r="P175" i="12" s="1"/>
  <c r="AM175" i="12"/>
  <c r="F176" i="12"/>
  <c r="AE176" i="12" s="1"/>
  <c r="J176" i="12"/>
  <c r="O176" i="12" s="1"/>
  <c r="AA176" i="12" s="1"/>
  <c r="K176" i="12"/>
  <c r="P176" i="12" s="1"/>
  <c r="AM176" i="12"/>
  <c r="K169" i="12"/>
  <c r="P169" i="12" s="1"/>
  <c r="J169" i="12"/>
  <c r="O169" i="12" s="1"/>
  <c r="AA169" i="12" s="1"/>
  <c r="F169" i="12"/>
  <c r="AE169" i="12" s="1"/>
  <c r="AM177" i="12"/>
  <c r="AM169" i="12"/>
  <c r="F163" i="12"/>
  <c r="AE163" i="12" s="1"/>
  <c r="AK163" i="12" s="1"/>
  <c r="J163" i="12"/>
  <c r="O163" i="12" s="1"/>
  <c r="K163" i="12"/>
  <c r="P163" i="12" s="1"/>
  <c r="AM163" i="12"/>
  <c r="F164" i="12"/>
  <c r="AE164" i="12" s="1"/>
  <c r="AK164" i="12" s="1"/>
  <c r="J164" i="12"/>
  <c r="O164" i="12" s="1"/>
  <c r="K164" i="12"/>
  <c r="P164" i="12" s="1"/>
  <c r="AM164" i="12"/>
  <c r="F165" i="12"/>
  <c r="AE165" i="12" s="1"/>
  <c r="AK165" i="12" s="1"/>
  <c r="J165" i="12"/>
  <c r="O165" i="12" s="1"/>
  <c r="K165" i="12"/>
  <c r="P165" i="12" s="1"/>
  <c r="AM165" i="12"/>
  <c r="F166" i="12"/>
  <c r="AE166" i="12" s="1"/>
  <c r="AK166" i="12" s="1"/>
  <c r="J166" i="12"/>
  <c r="O166" i="12" s="1"/>
  <c r="K166" i="12"/>
  <c r="P166" i="12" s="1"/>
  <c r="AM166" i="12"/>
  <c r="F167" i="12"/>
  <c r="AE167" i="12" s="1"/>
  <c r="AK167" i="12" s="1"/>
  <c r="J167" i="12"/>
  <c r="O167" i="12" s="1"/>
  <c r="K167" i="12"/>
  <c r="P167" i="12" s="1"/>
  <c r="AM167" i="12"/>
  <c r="F168" i="12"/>
  <c r="J168" i="12"/>
  <c r="O168" i="12" s="1"/>
  <c r="K168" i="12"/>
  <c r="P168" i="12" s="1"/>
  <c r="AM168" i="12"/>
  <c r="AM162" i="12"/>
  <c r="K162" i="12"/>
  <c r="P162" i="12" s="1"/>
  <c r="J162" i="12"/>
  <c r="O162" i="12" s="1"/>
  <c r="F162" i="12"/>
  <c r="AE162" i="12" s="1"/>
  <c r="AK162" i="12" s="1"/>
  <c r="F154" i="12"/>
  <c r="AE154" i="12" s="1"/>
  <c r="F155" i="12"/>
  <c r="AE155" i="12" s="1"/>
  <c r="F156" i="12"/>
  <c r="AE156" i="12" s="1"/>
  <c r="F157" i="12"/>
  <c r="AE157" i="12" s="1"/>
  <c r="F158" i="12"/>
  <c r="AE158" i="12" s="1"/>
  <c r="F159" i="12"/>
  <c r="AE159" i="12" s="1"/>
  <c r="F160" i="12"/>
  <c r="AE160" i="12" s="1"/>
  <c r="F161" i="12"/>
  <c r="AE161" i="12" s="1"/>
  <c r="F153" i="12"/>
  <c r="AE153" i="12" s="1"/>
  <c r="J154" i="12"/>
  <c r="O154" i="12" s="1"/>
  <c r="AA154" i="12" s="1"/>
  <c r="K154" i="12"/>
  <c r="P154" i="12" s="1"/>
  <c r="AM154" i="12"/>
  <c r="J155" i="12"/>
  <c r="O155" i="12" s="1"/>
  <c r="AA155" i="12" s="1"/>
  <c r="K155" i="12"/>
  <c r="P155" i="12" s="1"/>
  <c r="AM155" i="12"/>
  <c r="J156" i="12"/>
  <c r="O156" i="12" s="1"/>
  <c r="AA156" i="12" s="1"/>
  <c r="K156" i="12"/>
  <c r="P156" i="12" s="1"/>
  <c r="AM156" i="12"/>
  <c r="J157" i="12"/>
  <c r="O157" i="12" s="1"/>
  <c r="AA157" i="12" s="1"/>
  <c r="K157" i="12"/>
  <c r="P157" i="12" s="1"/>
  <c r="AM157" i="12"/>
  <c r="J158" i="12"/>
  <c r="O158" i="12" s="1"/>
  <c r="AA158" i="12" s="1"/>
  <c r="K158" i="12"/>
  <c r="P158" i="12" s="1"/>
  <c r="AM158" i="12"/>
  <c r="J159" i="12"/>
  <c r="O159" i="12" s="1"/>
  <c r="AA159" i="12" s="1"/>
  <c r="K159" i="12"/>
  <c r="P159" i="12" s="1"/>
  <c r="AM159" i="12"/>
  <c r="J160" i="12"/>
  <c r="O160" i="12" s="1"/>
  <c r="AA160" i="12" s="1"/>
  <c r="K160" i="12"/>
  <c r="P160" i="12" s="1"/>
  <c r="AM160" i="12"/>
  <c r="J161" i="12"/>
  <c r="O161" i="12" s="1"/>
  <c r="AA161" i="12" s="1"/>
  <c r="K161" i="12"/>
  <c r="P161" i="12" s="1"/>
  <c r="AM161" i="12"/>
  <c r="AM153" i="12"/>
  <c r="K153" i="12"/>
  <c r="P153" i="12" s="1"/>
  <c r="J153" i="12"/>
  <c r="O153" i="12" s="1"/>
  <c r="AA153" i="12" s="1"/>
  <c r="D48" i="45"/>
  <c r="C4" i="45"/>
  <c r="D37" i="2"/>
  <c r="C37" i="2"/>
  <c r="B74" i="50" s="1"/>
  <c r="J150" i="12"/>
  <c r="K150" i="12"/>
  <c r="J151" i="12"/>
  <c r="K151" i="12"/>
  <c r="K149" i="12"/>
  <c r="J149" i="12"/>
  <c r="AM151" i="12"/>
  <c r="AM150" i="12"/>
  <c r="AM149" i="12"/>
  <c r="C9" i="44"/>
  <c r="C4" i="44"/>
  <c r="F145" i="12"/>
  <c r="S177" i="12" l="1"/>
  <c r="X177" i="12" s="1"/>
  <c r="AJ177" i="12" s="1"/>
  <c r="AE177" i="12"/>
  <c r="AK177" i="12" s="1"/>
  <c r="R180" i="12"/>
  <c r="W180" i="12" s="1"/>
  <c r="AI180" i="12" s="1"/>
  <c r="AE180" i="12"/>
  <c r="AK180" i="12" s="1"/>
  <c r="Q179" i="12"/>
  <c r="V179" i="12" s="1"/>
  <c r="AH179" i="12" s="1"/>
  <c r="AE179" i="12"/>
  <c r="AK179" i="12" s="1"/>
  <c r="Q168" i="12"/>
  <c r="V168" i="12" s="1"/>
  <c r="AH168" i="12" s="1"/>
  <c r="AE168" i="12"/>
  <c r="AK168" i="12" s="1"/>
  <c r="S181" i="12"/>
  <c r="X181" i="12" s="1"/>
  <c r="AJ181" i="12" s="1"/>
  <c r="AE181" i="12"/>
  <c r="AK181" i="12" s="1"/>
  <c r="Q145" i="12"/>
  <c r="AE145" i="12"/>
  <c r="AK145" i="12" s="1"/>
  <c r="S182" i="12"/>
  <c r="X182" i="12" s="1"/>
  <c r="AJ182" i="12" s="1"/>
  <c r="AE182" i="12"/>
  <c r="AK182" i="12" s="1"/>
  <c r="S178" i="12"/>
  <c r="X178" i="12" s="1"/>
  <c r="AJ178" i="12" s="1"/>
  <c r="AE178" i="12"/>
  <c r="AK178" i="12" s="1"/>
  <c r="V152" i="12"/>
  <c r="AH152" i="12" s="1"/>
  <c r="T153" i="12"/>
  <c r="R159" i="12"/>
  <c r="W159" i="12" s="1"/>
  <c r="AI159" i="12" s="1"/>
  <c r="S159" i="12"/>
  <c r="X159" i="12" s="1"/>
  <c r="AJ159" i="12" s="1"/>
  <c r="T159" i="12"/>
  <c r="Q159" i="12"/>
  <c r="R155" i="12"/>
  <c r="W155" i="12" s="1"/>
  <c r="AI155" i="12" s="1"/>
  <c r="S155" i="12"/>
  <c r="X155" i="12" s="1"/>
  <c r="AJ155" i="12" s="1"/>
  <c r="T155" i="12"/>
  <c r="Q155" i="12"/>
  <c r="R160" i="12"/>
  <c r="W160" i="12" s="1"/>
  <c r="AI160" i="12" s="1"/>
  <c r="S160" i="12"/>
  <c r="X160" i="12" s="1"/>
  <c r="AJ160" i="12" s="1"/>
  <c r="T160" i="12"/>
  <c r="Q160" i="12"/>
  <c r="Q154" i="12"/>
  <c r="R154" i="12"/>
  <c r="W154" i="12" s="1"/>
  <c r="AI154" i="12" s="1"/>
  <c r="S154" i="12"/>
  <c r="X154" i="12" s="1"/>
  <c r="AJ154" i="12" s="1"/>
  <c r="T154" i="12"/>
  <c r="R156" i="12"/>
  <c r="W156" i="12" s="1"/>
  <c r="AI156" i="12" s="1"/>
  <c r="S156" i="12"/>
  <c r="X156" i="12" s="1"/>
  <c r="AJ156" i="12" s="1"/>
  <c r="T156" i="12"/>
  <c r="Q156" i="12"/>
  <c r="R158" i="12"/>
  <c r="W158" i="12" s="1"/>
  <c r="AI158" i="12" s="1"/>
  <c r="S158" i="12"/>
  <c r="X158" i="12" s="1"/>
  <c r="AJ158" i="12" s="1"/>
  <c r="T158" i="12"/>
  <c r="Q158" i="12"/>
  <c r="S167" i="12"/>
  <c r="X167" i="12" s="1"/>
  <c r="AJ167" i="12" s="1"/>
  <c r="Q167" i="12"/>
  <c r="R167" i="12"/>
  <c r="W167" i="12" s="1"/>
  <c r="AI167" i="12" s="1"/>
  <c r="R166" i="12"/>
  <c r="W166" i="12" s="1"/>
  <c r="AI166" i="12" s="1"/>
  <c r="S166" i="12"/>
  <c r="X166" i="12" s="1"/>
  <c r="AJ166" i="12" s="1"/>
  <c r="Q166" i="12"/>
  <c r="Q165" i="12"/>
  <c r="S165" i="12"/>
  <c r="X165" i="12" s="1"/>
  <c r="AJ165" i="12" s="1"/>
  <c r="R165" i="12"/>
  <c r="W165" i="12" s="1"/>
  <c r="AI165" i="12" s="1"/>
  <c r="Q164" i="12"/>
  <c r="V164" i="12" s="1"/>
  <c r="AH164" i="12" s="1"/>
  <c r="R164" i="12"/>
  <c r="W164" i="12" s="1"/>
  <c r="AI164" i="12" s="1"/>
  <c r="S164" i="12"/>
  <c r="X164" i="12" s="1"/>
  <c r="AJ164" i="12" s="1"/>
  <c r="S163" i="12"/>
  <c r="X163" i="12" s="1"/>
  <c r="AJ163" i="12" s="1"/>
  <c r="Q163" i="12"/>
  <c r="R163" i="12"/>
  <c r="W163" i="12" s="1"/>
  <c r="AI163" i="12" s="1"/>
  <c r="R161" i="12"/>
  <c r="W161" i="12" s="1"/>
  <c r="AI161" i="12" s="1"/>
  <c r="S161" i="12"/>
  <c r="X161" i="12" s="1"/>
  <c r="AJ161" i="12" s="1"/>
  <c r="T161" i="12"/>
  <c r="Q161" i="12"/>
  <c r="R157" i="12"/>
  <c r="W157" i="12" s="1"/>
  <c r="AI157" i="12" s="1"/>
  <c r="S157" i="12"/>
  <c r="X157" i="12" s="1"/>
  <c r="AJ157" i="12" s="1"/>
  <c r="T157" i="12"/>
  <c r="Q157" i="12"/>
  <c r="R162" i="12"/>
  <c r="W162" i="12" s="1"/>
  <c r="AI162" i="12" s="1"/>
  <c r="Q162" i="12"/>
  <c r="S162" i="12"/>
  <c r="X162" i="12" s="1"/>
  <c r="AJ162" i="12" s="1"/>
  <c r="V147" i="12"/>
  <c r="AH147" i="12" s="1"/>
  <c r="AL147" i="12" s="1"/>
  <c r="V146" i="12"/>
  <c r="AH146" i="12" s="1"/>
  <c r="AL146" i="12" s="1"/>
  <c r="D34" i="50"/>
  <c r="D37" i="45" s="1"/>
  <c r="D32" i="50"/>
  <c r="D35" i="45" s="1"/>
  <c r="D35" i="50"/>
  <c r="D38" i="45" s="1"/>
  <c r="C85" i="50"/>
  <c r="C74" i="50"/>
  <c r="B25" i="44"/>
  <c r="V188" i="12"/>
  <c r="AH188" i="12" s="1"/>
  <c r="W188" i="12"/>
  <c r="AI188" i="12" s="1"/>
  <c r="X188" i="12"/>
  <c r="AJ188" i="12" s="1"/>
  <c r="AA177" i="12"/>
  <c r="AN177" i="12" s="1"/>
  <c r="AA182" i="12"/>
  <c r="AN182" i="12" s="1"/>
  <c r="AA181" i="12"/>
  <c r="AN181" i="12" s="1"/>
  <c r="AA180" i="12"/>
  <c r="AN180" i="12" s="1"/>
  <c r="AA179" i="12"/>
  <c r="AN179" i="12" s="1"/>
  <c r="AA178" i="12"/>
  <c r="AN178" i="12" s="1"/>
  <c r="AA168" i="12"/>
  <c r="AN168" i="12" s="1"/>
  <c r="AA167" i="12"/>
  <c r="AN167" i="12" s="1"/>
  <c r="AA166" i="12"/>
  <c r="AN166" i="12" s="1"/>
  <c r="AA165" i="12"/>
  <c r="AN165" i="12" s="1"/>
  <c r="AA164" i="12"/>
  <c r="AN164" i="12" s="1"/>
  <c r="AA163" i="12"/>
  <c r="AN163" i="12" s="1"/>
  <c r="AA162" i="12"/>
  <c r="AN162" i="12" s="1"/>
  <c r="AN153" i="12"/>
  <c r="AN160" i="12"/>
  <c r="AN158" i="12"/>
  <c r="AN154" i="12"/>
  <c r="AK156" i="12"/>
  <c r="AN156" i="12"/>
  <c r="AK176" i="12"/>
  <c r="AN176" i="12"/>
  <c r="AN175" i="12"/>
  <c r="AK174" i="12"/>
  <c r="AN174" i="12"/>
  <c r="AN173" i="12"/>
  <c r="AK172" i="12"/>
  <c r="AN172" i="12"/>
  <c r="AN171" i="12"/>
  <c r="AK170" i="12"/>
  <c r="AN170" i="12"/>
  <c r="AN161" i="12"/>
  <c r="AN159" i="12"/>
  <c r="AN157" i="12"/>
  <c r="AN155" i="12"/>
  <c r="AK169" i="12"/>
  <c r="AN169" i="12"/>
  <c r="V183" i="12"/>
  <c r="AH183" i="12" s="1"/>
  <c r="AL183" i="12" s="1"/>
  <c r="C25" i="44"/>
  <c r="AL185" i="12"/>
  <c r="AL190" i="12"/>
  <c r="AL189" i="12"/>
  <c r="AL186" i="12"/>
  <c r="AL191" i="12"/>
  <c r="AL184" i="12"/>
  <c r="R174" i="12"/>
  <c r="W174" i="12" s="1"/>
  <c r="AI174" i="12" s="1"/>
  <c r="AL187" i="12"/>
  <c r="R153" i="12"/>
  <c r="W153" i="12" s="1"/>
  <c r="AI153" i="12" s="1"/>
  <c r="R175" i="12"/>
  <c r="W175" i="12" s="1"/>
  <c r="AI175" i="12" s="1"/>
  <c r="S170" i="12"/>
  <c r="X170" i="12" s="1"/>
  <c r="AJ170" i="12" s="1"/>
  <c r="R182" i="12"/>
  <c r="W182" i="12" s="1"/>
  <c r="AI182" i="12" s="1"/>
  <c r="Q180" i="12"/>
  <c r="Q173" i="12"/>
  <c r="R170" i="12"/>
  <c r="W170" i="12" s="1"/>
  <c r="AI170" i="12" s="1"/>
  <c r="S153" i="12"/>
  <c r="X153" i="12" s="1"/>
  <c r="AJ153" i="12" s="1"/>
  <c r="Q177" i="12"/>
  <c r="Q182" i="12"/>
  <c r="S171" i="12"/>
  <c r="X171" i="12" s="1"/>
  <c r="AJ171" i="12" s="1"/>
  <c r="Q178" i="12"/>
  <c r="S175" i="12"/>
  <c r="X175" i="12" s="1"/>
  <c r="AJ175" i="12" s="1"/>
  <c r="S173" i="12"/>
  <c r="X173" i="12" s="1"/>
  <c r="AJ173" i="12" s="1"/>
  <c r="Q153" i="12"/>
  <c r="S174" i="12"/>
  <c r="X174" i="12" s="1"/>
  <c r="AJ174" i="12" s="1"/>
  <c r="R181" i="12"/>
  <c r="W181" i="12" s="1"/>
  <c r="AI181" i="12" s="1"/>
  <c r="AK157" i="12"/>
  <c r="AK161" i="12"/>
  <c r="AK160" i="12"/>
  <c r="Q176" i="12"/>
  <c r="Q175" i="12"/>
  <c r="Q172" i="12"/>
  <c r="R178" i="12"/>
  <c r="W178" i="12" s="1"/>
  <c r="AI178" i="12" s="1"/>
  <c r="R173" i="12"/>
  <c r="W173" i="12" s="1"/>
  <c r="AI173" i="12" s="1"/>
  <c r="Q171" i="12"/>
  <c r="Q181" i="12"/>
  <c r="S180" i="12"/>
  <c r="X180" i="12" s="1"/>
  <c r="AJ180" i="12" s="1"/>
  <c r="R179" i="12"/>
  <c r="W179" i="12" s="1"/>
  <c r="AI179" i="12" s="1"/>
  <c r="S179" i="12"/>
  <c r="X179" i="12" s="1"/>
  <c r="AJ179" i="12" s="1"/>
  <c r="S176" i="12"/>
  <c r="X176" i="12" s="1"/>
  <c r="AJ176" i="12" s="1"/>
  <c r="AK175" i="12"/>
  <c r="Q174" i="12"/>
  <c r="S172" i="12"/>
  <c r="X172" i="12" s="1"/>
  <c r="AJ172" i="12" s="1"/>
  <c r="AK171" i="12"/>
  <c r="R171" i="12"/>
  <c r="W171" i="12" s="1"/>
  <c r="AI171" i="12" s="1"/>
  <c r="Q170" i="12"/>
  <c r="R176" i="12"/>
  <c r="W176" i="12" s="1"/>
  <c r="AI176" i="12" s="1"/>
  <c r="R172" i="12"/>
  <c r="W172" i="12" s="1"/>
  <c r="AI172" i="12" s="1"/>
  <c r="AK173" i="12"/>
  <c r="R169" i="12"/>
  <c r="W169" i="12" s="1"/>
  <c r="AI169" i="12" s="1"/>
  <c r="S169" i="12"/>
  <c r="X169" i="12" s="1"/>
  <c r="AJ169" i="12" s="1"/>
  <c r="Q169" i="12"/>
  <c r="O151" i="12"/>
  <c r="AA151" i="12" s="1"/>
  <c r="AK153" i="12"/>
  <c r="R177" i="12"/>
  <c r="W177" i="12" s="1"/>
  <c r="AI177" i="12" s="1"/>
  <c r="R168" i="12"/>
  <c r="W168" i="12" s="1"/>
  <c r="AI168" i="12" s="1"/>
  <c r="S168" i="12"/>
  <c r="X168" i="12" s="1"/>
  <c r="AJ168" i="12" s="1"/>
  <c r="AK158" i="12"/>
  <c r="AK154" i="12"/>
  <c r="AK159" i="12"/>
  <c r="AK155" i="12"/>
  <c r="O149" i="12"/>
  <c r="O150" i="12"/>
  <c r="AA150" i="12" s="1"/>
  <c r="AK149" i="12"/>
  <c r="AK150" i="12"/>
  <c r="AK151" i="12"/>
  <c r="K145" i="12"/>
  <c r="P145" i="12" s="1"/>
  <c r="J145" i="12"/>
  <c r="O145" i="12" s="1"/>
  <c r="AM145" i="12"/>
  <c r="C763" i="15"/>
  <c r="C764" i="15"/>
  <c r="J20" i="12"/>
  <c r="AM60" i="12"/>
  <c r="AM59" i="12"/>
  <c r="AM58" i="12"/>
  <c r="AM57" i="12"/>
  <c r="AM56" i="12"/>
  <c r="AM55" i="12"/>
  <c r="AM54" i="12"/>
  <c r="AM53" i="12"/>
  <c r="AM52" i="12"/>
  <c r="AM51" i="12"/>
  <c r="AM49" i="12"/>
  <c r="F52" i="12"/>
  <c r="AE52" i="12" s="1"/>
  <c r="J52" i="12"/>
  <c r="O52" i="12" s="1"/>
  <c r="K52" i="12"/>
  <c r="P52" i="12" s="1"/>
  <c r="AH52" i="12"/>
  <c r="AI52" i="12"/>
  <c r="AJ52" i="12"/>
  <c r="F53" i="12"/>
  <c r="AE53" i="12" s="1"/>
  <c r="J53" i="12"/>
  <c r="O53" i="12" s="1"/>
  <c r="Y53" i="12" s="1"/>
  <c r="K53" i="12"/>
  <c r="P53" i="12" s="1"/>
  <c r="AH53" i="12"/>
  <c r="AI53" i="12"/>
  <c r="AJ53" i="12"/>
  <c r="F54" i="12"/>
  <c r="AE54" i="12" s="1"/>
  <c r="J54" i="12"/>
  <c r="O54" i="12" s="1"/>
  <c r="Y54" i="12" s="1"/>
  <c r="K54" i="12"/>
  <c r="P54" i="12" s="1"/>
  <c r="AH54" i="12"/>
  <c r="AI54" i="12"/>
  <c r="AJ54" i="12"/>
  <c r="F55" i="12"/>
  <c r="AE55" i="12" s="1"/>
  <c r="J55" i="12"/>
  <c r="O55" i="12" s="1"/>
  <c r="Y55" i="12" s="1"/>
  <c r="K55" i="12"/>
  <c r="P55" i="12" s="1"/>
  <c r="AH55" i="12"/>
  <c r="AI55" i="12"/>
  <c r="AJ55" i="12"/>
  <c r="F56" i="12"/>
  <c r="AE56" i="12" s="1"/>
  <c r="J56" i="12"/>
  <c r="O56" i="12" s="1"/>
  <c r="Y56" i="12" s="1"/>
  <c r="K56" i="12"/>
  <c r="P56" i="12" s="1"/>
  <c r="AH56" i="12"/>
  <c r="AI56" i="12"/>
  <c r="AJ56" i="12"/>
  <c r="F57" i="12"/>
  <c r="AE57" i="12" s="1"/>
  <c r="J57" i="12"/>
  <c r="O57" i="12" s="1"/>
  <c r="Y57" i="12" s="1"/>
  <c r="K57" i="12"/>
  <c r="P57" i="12" s="1"/>
  <c r="AH57" i="12"/>
  <c r="AI57" i="12"/>
  <c r="AJ57" i="12"/>
  <c r="F58" i="12"/>
  <c r="AE58" i="12" s="1"/>
  <c r="J58" i="12"/>
  <c r="O58" i="12" s="1"/>
  <c r="Y58" i="12" s="1"/>
  <c r="K58" i="12"/>
  <c r="P58" i="12" s="1"/>
  <c r="AH58" i="12"/>
  <c r="AI58" i="12"/>
  <c r="AJ58" i="12"/>
  <c r="F59" i="12"/>
  <c r="AE59" i="12" s="1"/>
  <c r="J59" i="12"/>
  <c r="O59" i="12" s="1"/>
  <c r="Y59" i="12" s="1"/>
  <c r="K59" i="12"/>
  <c r="P59" i="12" s="1"/>
  <c r="AH59" i="12"/>
  <c r="AI59" i="12"/>
  <c r="AJ59" i="12"/>
  <c r="F60" i="12"/>
  <c r="AE60" i="12" s="1"/>
  <c r="J60" i="12"/>
  <c r="O60" i="12" s="1"/>
  <c r="Y60" i="12" s="1"/>
  <c r="K60" i="12"/>
  <c r="P60" i="12" s="1"/>
  <c r="AH60" i="12"/>
  <c r="AI60" i="12"/>
  <c r="AJ60" i="12"/>
  <c r="AH51" i="12"/>
  <c r="AI51" i="12"/>
  <c r="AJ51" i="12"/>
  <c r="AE5" i="12"/>
  <c r="AK5" i="12"/>
  <c r="K51" i="12"/>
  <c r="P51" i="12" s="1"/>
  <c r="J51" i="12"/>
  <c r="O51" i="12" s="1"/>
  <c r="F51" i="12"/>
  <c r="AE51" i="12" s="1"/>
  <c r="R49" i="12"/>
  <c r="S49" i="12"/>
  <c r="R50" i="12"/>
  <c r="S50" i="12"/>
  <c r="F50" i="17"/>
  <c r="M50" i="12" s="1"/>
  <c r="N50" i="12"/>
  <c r="N49" i="12"/>
  <c r="J50" i="12"/>
  <c r="K50" i="12"/>
  <c r="K49" i="12"/>
  <c r="J49" i="12"/>
  <c r="Q50" i="12" l="1"/>
  <c r="Q50" i="55"/>
  <c r="V50" i="55" s="1"/>
  <c r="AH50" i="55" s="1"/>
  <c r="AL50" i="55" s="1"/>
  <c r="Q49" i="12"/>
  <c r="Q49" i="55"/>
  <c r="V49" i="55" s="1"/>
  <c r="AH49" i="55" s="1"/>
  <c r="V149" i="12"/>
  <c r="AA145" i="12"/>
  <c r="AN145" i="12" s="1"/>
  <c r="D52" i="47"/>
  <c r="AL152" i="12"/>
  <c r="AA149" i="12"/>
  <c r="AN149" i="12" s="1"/>
  <c r="D31" i="50"/>
  <c r="D34" i="45" s="1"/>
  <c r="AL188" i="12"/>
  <c r="D24" i="47" s="1"/>
  <c r="Y51" i="12"/>
  <c r="AK51" i="12" s="1"/>
  <c r="AA51" i="12"/>
  <c r="AN51" i="12" s="1"/>
  <c r="Y52" i="12"/>
  <c r="AK52" i="12" s="1"/>
  <c r="AL52" i="12" s="1"/>
  <c r="AA52" i="12"/>
  <c r="AN52" i="12" s="1"/>
  <c r="W150" i="12"/>
  <c r="AI150" i="12" s="1"/>
  <c r="AN150" i="12"/>
  <c r="W151" i="12"/>
  <c r="AI151" i="12" s="1"/>
  <c r="AN151" i="12"/>
  <c r="W145" i="12"/>
  <c r="AI145" i="12" s="1"/>
  <c r="W149" i="12"/>
  <c r="AI149" i="12" s="1"/>
  <c r="AN60" i="12"/>
  <c r="AN59" i="12"/>
  <c r="AK58" i="12"/>
  <c r="AL58" i="12" s="1"/>
  <c r="AN58" i="12"/>
  <c r="AK57" i="12"/>
  <c r="AN57" i="12"/>
  <c r="AK56" i="12"/>
  <c r="AL56" i="12" s="1"/>
  <c r="AN56" i="12"/>
  <c r="AN55" i="12"/>
  <c r="AK54" i="12"/>
  <c r="AL54" i="12" s="1"/>
  <c r="AN54" i="12"/>
  <c r="AK53" i="12"/>
  <c r="AL53" i="12" s="1"/>
  <c r="AN53" i="12"/>
  <c r="V163" i="12"/>
  <c r="AH163" i="12" s="1"/>
  <c r="AL163" i="12" s="1"/>
  <c r="V157" i="12"/>
  <c r="AH157" i="12" s="1"/>
  <c r="AL157" i="12" s="1"/>
  <c r="V161" i="12"/>
  <c r="AH161" i="12" s="1"/>
  <c r="AL161" i="12" s="1"/>
  <c r="V162" i="12"/>
  <c r="AH162" i="12" s="1"/>
  <c r="AL162" i="12" s="1"/>
  <c r="V155" i="12"/>
  <c r="AH155" i="12" s="1"/>
  <c r="AL155" i="12" s="1"/>
  <c r="V159" i="12"/>
  <c r="AH159" i="12" s="1"/>
  <c r="AL159" i="12" s="1"/>
  <c r="V167" i="12"/>
  <c r="AH167" i="12" s="1"/>
  <c r="AL167" i="12" s="1"/>
  <c r="V171" i="12"/>
  <c r="AH171" i="12" s="1"/>
  <c r="AL171" i="12" s="1"/>
  <c r="V175" i="12"/>
  <c r="AH175" i="12" s="1"/>
  <c r="AL175" i="12" s="1"/>
  <c r="V160" i="12"/>
  <c r="AH160" i="12" s="1"/>
  <c r="AL160" i="12" s="1"/>
  <c r="V153" i="12"/>
  <c r="AH153" i="12" s="1"/>
  <c r="V165" i="12"/>
  <c r="AH165" i="12" s="1"/>
  <c r="AL165" i="12" s="1"/>
  <c r="V182" i="12"/>
  <c r="AH182" i="12" s="1"/>
  <c r="AL182" i="12" s="1"/>
  <c r="V166" i="12"/>
  <c r="AH166" i="12" s="1"/>
  <c r="AL166" i="12" s="1"/>
  <c r="V180" i="12"/>
  <c r="AH180" i="12" s="1"/>
  <c r="AL180" i="12" s="1"/>
  <c r="V148" i="12"/>
  <c r="AH148" i="12" s="1"/>
  <c r="V145" i="12"/>
  <c r="AH145" i="12" s="1"/>
  <c r="V169" i="12"/>
  <c r="AH169" i="12" s="1"/>
  <c r="V170" i="12"/>
  <c r="AH170" i="12" s="1"/>
  <c r="AL170" i="12" s="1"/>
  <c r="V174" i="12"/>
  <c r="AH174" i="12" s="1"/>
  <c r="AL174" i="12" s="1"/>
  <c r="V181" i="12"/>
  <c r="AH181" i="12" s="1"/>
  <c r="AL181" i="12" s="1"/>
  <c r="V156" i="12"/>
  <c r="AH156" i="12" s="1"/>
  <c r="AL156" i="12" s="1"/>
  <c r="V172" i="12"/>
  <c r="AH172" i="12" s="1"/>
  <c r="AL172" i="12" s="1"/>
  <c r="V176" i="12"/>
  <c r="AH176" i="12" s="1"/>
  <c r="AL176" i="12" s="1"/>
  <c r="V178" i="12"/>
  <c r="AH178" i="12" s="1"/>
  <c r="AL178" i="12" s="1"/>
  <c r="V154" i="12"/>
  <c r="AH154" i="12" s="1"/>
  <c r="AL154" i="12" s="1"/>
  <c r="V158" i="12"/>
  <c r="AH158" i="12" s="1"/>
  <c r="AL158" i="12" s="1"/>
  <c r="V177" i="12"/>
  <c r="AH177" i="12" s="1"/>
  <c r="AL177" i="12" s="1"/>
  <c r="V173" i="12"/>
  <c r="AH173" i="12" s="1"/>
  <c r="AL173" i="12" s="1"/>
  <c r="M49" i="12"/>
  <c r="O49" i="12" s="1"/>
  <c r="AL179" i="12"/>
  <c r="X151" i="12"/>
  <c r="AJ151" i="12" s="1"/>
  <c r="AL164" i="12"/>
  <c r="AL168" i="12"/>
  <c r="X149" i="12"/>
  <c r="AJ149" i="12" s="1"/>
  <c r="X150" i="12"/>
  <c r="AJ150" i="12" s="1"/>
  <c r="AK59" i="12"/>
  <c r="AL59" i="12" s="1"/>
  <c r="AK60" i="12"/>
  <c r="AL60" i="12" s="1"/>
  <c r="X145" i="12"/>
  <c r="AJ145" i="12" s="1"/>
  <c r="AK55" i="12"/>
  <c r="AL55" i="12" s="1"/>
  <c r="O50" i="12"/>
  <c r="AA50" i="12" s="1"/>
  <c r="F40" i="12"/>
  <c r="AE40" i="12" s="1"/>
  <c r="J40" i="12"/>
  <c r="O40" i="12" s="1"/>
  <c r="P40" i="12"/>
  <c r="AM40" i="12"/>
  <c r="F41" i="12"/>
  <c r="AE41" i="12" s="1"/>
  <c r="J41" i="12"/>
  <c r="O41" i="12" s="1"/>
  <c r="P41" i="12"/>
  <c r="AM41" i="12"/>
  <c r="F42" i="12"/>
  <c r="AE42" i="12" s="1"/>
  <c r="J42" i="12"/>
  <c r="O42" i="12" s="1"/>
  <c r="P42" i="12"/>
  <c r="AM42" i="12"/>
  <c r="F43" i="12"/>
  <c r="AE43" i="12" s="1"/>
  <c r="J43" i="12"/>
  <c r="O43" i="12" s="1"/>
  <c r="P43" i="12"/>
  <c r="AM43" i="12"/>
  <c r="F44" i="12"/>
  <c r="AE44" i="12" s="1"/>
  <c r="J44" i="12"/>
  <c r="O44" i="12" s="1"/>
  <c r="P44" i="12"/>
  <c r="AM44" i="12"/>
  <c r="F45" i="12"/>
  <c r="AE45" i="12" s="1"/>
  <c r="J45" i="12"/>
  <c r="O45" i="12" s="1"/>
  <c r="P45" i="12"/>
  <c r="AM45" i="12"/>
  <c r="F46" i="12"/>
  <c r="AE46" i="12" s="1"/>
  <c r="J46" i="12"/>
  <c r="O46" i="12" s="1"/>
  <c r="P46" i="12"/>
  <c r="AM46" i="12"/>
  <c r="F47" i="12"/>
  <c r="AE47" i="12" s="1"/>
  <c r="J47" i="12"/>
  <c r="O47" i="12" s="1"/>
  <c r="P47" i="12"/>
  <c r="AM47" i="12"/>
  <c r="F48" i="12"/>
  <c r="AE48" i="12" s="1"/>
  <c r="J48" i="12"/>
  <c r="O48" i="12" s="1"/>
  <c r="P48" i="12"/>
  <c r="AM48" i="12"/>
  <c r="F39" i="12"/>
  <c r="AE39" i="12" s="1"/>
  <c r="P39" i="12"/>
  <c r="J39" i="12"/>
  <c r="G41" i="17"/>
  <c r="N36" i="12" s="1"/>
  <c r="F33" i="17"/>
  <c r="F32" i="17"/>
  <c r="F31" i="17"/>
  <c r="F29" i="17" s="1"/>
  <c r="C41" i="17"/>
  <c r="J31" i="12"/>
  <c r="K31" i="12"/>
  <c r="N31" i="12"/>
  <c r="AK31" i="12"/>
  <c r="J32" i="12"/>
  <c r="K32" i="12"/>
  <c r="N32" i="12"/>
  <c r="AK32" i="12"/>
  <c r="J33" i="12"/>
  <c r="K33" i="12"/>
  <c r="N33" i="12"/>
  <c r="AK33" i="12"/>
  <c r="J34" i="12"/>
  <c r="K34" i="12"/>
  <c r="N34" i="12"/>
  <c r="AK34" i="12"/>
  <c r="J35" i="12"/>
  <c r="K35" i="12"/>
  <c r="N35" i="12"/>
  <c r="Q35" i="12"/>
  <c r="R35" i="12"/>
  <c r="S35" i="12"/>
  <c r="T35" i="12"/>
  <c r="AK35" i="12"/>
  <c r="J36" i="12"/>
  <c r="K36" i="12"/>
  <c r="Q36" i="12"/>
  <c r="R36" i="12"/>
  <c r="S36" i="12"/>
  <c r="T36" i="12"/>
  <c r="AK36" i="12"/>
  <c r="J37" i="12"/>
  <c r="K37" i="12"/>
  <c r="Q37" i="12"/>
  <c r="R37" i="12"/>
  <c r="S37" i="12"/>
  <c r="T37" i="12"/>
  <c r="AK37" i="12"/>
  <c r="J38" i="12"/>
  <c r="K38" i="12"/>
  <c r="N38" i="12"/>
  <c r="Q38" i="12"/>
  <c r="R38" i="12"/>
  <c r="S38" i="12"/>
  <c r="T38" i="12"/>
  <c r="AK38" i="12"/>
  <c r="N21" i="12"/>
  <c r="N22" i="12"/>
  <c r="N23" i="12"/>
  <c r="N24" i="12"/>
  <c r="N25" i="12"/>
  <c r="N26" i="12"/>
  <c r="N27" i="12"/>
  <c r="N28" i="12"/>
  <c r="N29" i="12"/>
  <c r="N30" i="12"/>
  <c r="N20" i="12"/>
  <c r="K30" i="12"/>
  <c r="J30" i="12"/>
  <c r="E13" i="50" l="1"/>
  <c r="AL49" i="55"/>
  <c r="E65" i="50"/>
  <c r="D19" i="45"/>
  <c r="D13" i="47"/>
  <c r="AL57" i="12"/>
  <c r="D29" i="50"/>
  <c r="D32" i="45" s="1"/>
  <c r="D30" i="50"/>
  <c r="D33" i="45" s="1"/>
  <c r="R47" i="12"/>
  <c r="W47" i="12" s="1"/>
  <c r="AI47" i="12" s="1"/>
  <c r="T47" i="12"/>
  <c r="U47" i="12"/>
  <c r="AA47" i="12" s="1"/>
  <c r="AN47" i="12" s="1"/>
  <c r="S47" i="12"/>
  <c r="X47" i="12" s="1"/>
  <c r="AJ47" i="12" s="1"/>
  <c r="Q47" i="12"/>
  <c r="R43" i="12"/>
  <c r="W43" i="12" s="1"/>
  <c r="AI43" i="12" s="1"/>
  <c r="S43" i="12"/>
  <c r="X43" i="12" s="1"/>
  <c r="AJ43" i="12" s="1"/>
  <c r="T43" i="12"/>
  <c r="Q43" i="12"/>
  <c r="U43" i="12"/>
  <c r="AA43" i="12" s="1"/>
  <c r="AN43" i="12" s="1"/>
  <c r="R48" i="12"/>
  <c r="W48" i="12" s="1"/>
  <c r="AI48" i="12" s="1"/>
  <c r="Q48" i="12"/>
  <c r="S48" i="12"/>
  <c r="X48" i="12" s="1"/>
  <c r="AJ48" i="12" s="1"/>
  <c r="T48" i="12"/>
  <c r="U48" i="12"/>
  <c r="AA48" i="12" s="1"/>
  <c r="AN48" i="12" s="1"/>
  <c r="R44" i="12"/>
  <c r="W44" i="12" s="1"/>
  <c r="AI44" i="12" s="1"/>
  <c r="Q44" i="12"/>
  <c r="S44" i="12"/>
  <c r="X44" i="12" s="1"/>
  <c r="AJ44" i="12" s="1"/>
  <c r="T44" i="12"/>
  <c r="U44" i="12"/>
  <c r="AA44" i="12" s="1"/>
  <c r="AN44" i="12" s="1"/>
  <c r="R40" i="12"/>
  <c r="W40" i="12" s="1"/>
  <c r="AI40" i="12" s="1"/>
  <c r="Q40" i="12"/>
  <c r="S40" i="12"/>
  <c r="X40" i="12" s="1"/>
  <c r="AJ40" i="12" s="1"/>
  <c r="T40" i="12"/>
  <c r="U40" i="12"/>
  <c r="AA40" i="12" s="1"/>
  <c r="AN40" i="12" s="1"/>
  <c r="R46" i="12"/>
  <c r="W46" i="12" s="1"/>
  <c r="AI46" i="12" s="1"/>
  <c r="S46" i="12"/>
  <c r="X46" i="12" s="1"/>
  <c r="AJ46" i="12" s="1"/>
  <c r="T46" i="12"/>
  <c r="Q46" i="12"/>
  <c r="U46" i="12"/>
  <c r="AA46" i="12" s="1"/>
  <c r="AN46" i="12" s="1"/>
  <c r="R42" i="12"/>
  <c r="W42" i="12" s="1"/>
  <c r="AI42" i="12" s="1"/>
  <c r="S42" i="12"/>
  <c r="X42" i="12" s="1"/>
  <c r="AJ42" i="12" s="1"/>
  <c r="T42" i="12"/>
  <c r="Q42" i="12"/>
  <c r="U42" i="12"/>
  <c r="AA42" i="12" s="1"/>
  <c r="AN42" i="12" s="1"/>
  <c r="R39" i="12"/>
  <c r="Q39" i="12"/>
  <c r="T39" i="12"/>
  <c r="U39" i="12"/>
  <c r="S39" i="12"/>
  <c r="R45" i="12"/>
  <c r="W45" i="12" s="1"/>
  <c r="AI45" i="12" s="1"/>
  <c r="S45" i="12"/>
  <c r="X45" i="12" s="1"/>
  <c r="AJ45" i="12" s="1"/>
  <c r="Q45" i="12"/>
  <c r="T45" i="12"/>
  <c r="U45" i="12"/>
  <c r="AA45" i="12" s="1"/>
  <c r="AN45" i="12" s="1"/>
  <c r="R41" i="12"/>
  <c r="W41" i="12" s="1"/>
  <c r="AI41" i="12" s="1"/>
  <c r="S41" i="12"/>
  <c r="X41" i="12" s="1"/>
  <c r="AJ41" i="12" s="1"/>
  <c r="T41" i="12"/>
  <c r="Q41" i="12"/>
  <c r="U41" i="12"/>
  <c r="AA41" i="12" s="1"/>
  <c r="AN41" i="12" s="1"/>
  <c r="H36" i="50"/>
  <c r="AK46" i="12"/>
  <c r="AK42" i="12"/>
  <c r="AK45" i="12"/>
  <c r="AK41" i="12"/>
  <c r="AK48" i="12"/>
  <c r="AK44" i="12"/>
  <c r="AK40" i="12"/>
  <c r="AK47" i="12"/>
  <c r="AK43" i="12"/>
  <c r="G36" i="50"/>
  <c r="F36" i="50"/>
  <c r="AL148" i="12"/>
  <c r="AA49" i="12"/>
  <c r="AN49" i="12" s="1"/>
  <c r="Y49" i="12"/>
  <c r="AK49" i="12" s="1"/>
  <c r="Y50" i="12"/>
  <c r="AK50" i="12" s="1"/>
  <c r="Z50" i="12"/>
  <c r="AM50" i="12" s="1"/>
  <c r="AL153" i="12"/>
  <c r="AL169" i="12"/>
  <c r="V49" i="12"/>
  <c r="AH49" i="12" s="1"/>
  <c r="V150" i="12"/>
  <c r="W50" i="12"/>
  <c r="AI50" i="12" s="1"/>
  <c r="V50" i="12"/>
  <c r="AH149" i="12"/>
  <c r="V151" i="12"/>
  <c r="M35" i="12"/>
  <c r="AL51" i="12"/>
  <c r="AL145" i="12"/>
  <c r="X50" i="12"/>
  <c r="AJ50" i="12" s="1"/>
  <c r="X49" i="12"/>
  <c r="AJ49" i="12" s="1"/>
  <c r="W49" i="12"/>
  <c r="AI49" i="12" s="1"/>
  <c r="N37" i="12"/>
  <c r="I65" i="50" l="1"/>
  <c r="AL149" i="12"/>
  <c r="D23" i="47"/>
  <c r="D22" i="47"/>
  <c r="AH151" i="12"/>
  <c r="AL151" i="12" s="1"/>
  <c r="AH150" i="12"/>
  <c r="AL150" i="12" s="1"/>
  <c r="D46" i="50"/>
  <c r="D67" i="50"/>
  <c r="D33" i="50"/>
  <c r="D36" i="45" s="1"/>
  <c r="E36" i="50"/>
  <c r="D66" i="50"/>
  <c r="AH50" i="12"/>
  <c r="AN50" i="12"/>
  <c r="V45" i="12"/>
  <c r="AH45" i="12" s="1"/>
  <c r="AL45" i="12" s="1"/>
  <c r="V46" i="12"/>
  <c r="AH46" i="12" s="1"/>
  <c r="V41" i="12"/>
  <c r="AH41" i="12" s="1"/>
  <c r="AL41" i="12" s="1"/>
  <c r="V47" i="12"/>
  <c r="AH47" i="12" s="1"/>
  <c r="AL47" i="12" s="1"/>
  <c r="V44" i="12"/>
  <c r="AH44" i="12" s="1"/>
  <c r="AL44" i="12" s="1"/>
  <c r="V48" i="12"/>
  <c r="AH48" i="12" s="1"/>
  <c r="AL48" i="12" s="1"/>
  <c r="V43" i="12"/>
  <c r="AH43" i="12" s="1"/>
  <c r="AL43" i="12" s="1"/>
  <c r="V42" i="12"/>
  <c r="AH42" i="12" s="1"/>
  <c r="AL42" i="12" s="1"/>
  <c r="V40" i="12"/>
  <c r="AH40" i="12" s="1"/>
  <c r="AL40" i="12" s="1"/>
  <c r="AL49" i="12"/>
  <c r="F40" i="17"/>
  <c r="J21" i="12"/>
  <c r="K21" i="12"/>
  <c r="P21" i="12" s="1"/>
  <c r="Q21" i="12"/>
  <c r="R21" i="12"/>
  <c r="S21" i="12"/>
  <c r="T21" i="12"/>
  <c r="AK21" i="12"/>
  <c r="J22" i="12"/>
  <c r="K22" i="12"/>
  <c r="P22" i="12" s="1"/>
  <c r="Q22" i="12"/>
  <c r="R22" i="12"/>
  <c r="S22" i="12"/>
  <c r="T22" i="12"/>
  <c r="AK22" i="12"/>
  <c r="J23" i="12"/>
  <c r="K23" i="12"/>
  <c r="Q23" i="12"/>
  <c r="R23" i="12"/>
  <c r="S23" i="12"/>
  <c r="T23" i="12"/>
  <c r="AK23" i="12"/>
  <c r="J24" i="12"/>
  <c r="K24" i="12"/>
  <c r="Q24" i="12"/>
  <c r="R24" i="12"/>
  <c r="S24" i="12"/>
  <c r="T24" i="12"/>
  <c r="AK24" i="12"/>
  <c r="J25" i="12"/>
  <c r="K25" i="12"/>
  <c r="Q25" i="12"/>
  <c r="R25" i="12"/>
  <c r="S25" i="12"/>
  <c r="T25" i="12"/>
  <c r="AK25" i="12"/>
  <c r="J26" i="12"/>
  <c r="K26" i="12"/>
  <c r="Q26" i="12"/>
  <c r="R26" i="12"/>
  <c r="S26" i="12"/>
  <c r="T26" i="12"/>
  <c r="AK26" i="12"/>
  <c r="J27" i="12"/>
  <c r="K27" i="12"/>
  <c r="Q27" i="12"/>
  <c r="R27" i="12"/>
  <c r="S27" i="12"/>
  <c r="T27" i="12"/>
  <c r="AK27" i="12"/>
  <c r="J28" i="12"/>
  <c r="K28" i="12"/>
  <c r="Q28" i="12"/>
  <c r="R28" i="12"/>
  <c r="S28" i="12"/>
  <c r="T28" i="12"/>
  <c r="AK28" i="12"/>
  <c r="J29" i="12"/>
  <c r="K29" i="12"/>
  <c r="Q29" i="12"/>
  <c r="R29" i="12"/>
  <c r="S29" i="12"/>
  <c r="T29" i="12"/>
  <c r="AK29" i="12"/>
  <c r="AK30" i="12"/>
  <c r="AM39" i="12"/>
  <c r="D56" i="17"/>
  <c r="F41" i="17" l="1"/>
  <c r="M25" i="55"/>
  <c r="O25" i="55" s="1"/>
  <c r="D20" i="45"/>
  <c r="AL46" i="12"/>
  <c r="D65" i="50"/>
  <c r="D14" i="47"/>
  <c r="I36" i="50"/>
  <c r="D29" i="47"/>
  <c r="D39" i="45"/>
  <c r="D53" i="45" s="1"/>
  <c r="D36" i="50"/>
  <c r="AL50" i="12"/>
  <c r="F48" i="17"/>
  <c r="F51" i="17"/>
  <c r="M29" i="12" s="1"/>
  <c r="O29" i="12" s="1"/>
  <c r="F46" i="17"/>
  <c r="M30" i="55" s="1"/>
  <c r="O30" i="55" s="1"/>
  <c r="F43" i="17"/>
  <c r="F38" i="17"/>
  <c r="K33" i="15"/>
  <c r="F45" i="17"/>
  <c r="M27" i="55" s="1"/>
  <c r="O27" i="55" s="1"/>
  <c r="F39" i="17"/>
  <c r="F35" i="17"/>
  <c r="F34" i="17"/>
  <c r="M26" i="12"/>
  <c r="O26" i="12" s="1"/>
  <c r="AA26" i="12" s="1"/>
  <c r="AN26" i="12" s="1"/>
  <c r="M20" i="12"/>
  <c r="T31" i="12"/>
  <c r="Q31" i="12"/>
  <c r="S31" i="12"/>
  <c r="R31" i="12"/>
  <c r="T33" i="12"/>
  <c r="Q33" i="12"/>
  <c r="R33" i="12"/>
  <c r="T32" i="12"/>
  <c r="R32" i="12"/>
  <c r="V25" i="55" l="1"/>
  <c r="AH25" i="55" s="1"/>
  <c r="AA25" i="55"/>
  <c r="AN25" i="55" s="1"/>
  <c r="W25" i="55"/>
  <c r="AI25" i="55" s="1"/>
  <c r="F51" i="50" s="1"/>
  <c r="X25" i="55"/>
  <c r="AJ25" i="55" s="1"/>
  <c r="G51" i="50" s="1"/>
  <c r="Z25" i="55"/>
  <c r="AM25" i="55" s="1"/>
  <c r="M36" i="55"/>
  <c r="O36" i="55" s="1"/>
  <c r="M30" i="12"/>
  <c r="O30" i="12" s="1"/>
  <c r="AA30" i="12" s="1"/>
  <c r="AN30" i="12" s="1"/>
  <c r="AA27" i="55"/>
  <c r="AN27" i="55" s="1"/>
  <c r="Z27" i="55"/>
  <c r="AM27" i="55" s="1"/>
  <c r="V27" i="55"/>
  <c r="AH27" i="55" s="1"/>
  <c r="W27" i="55"/>
  <c r="AI27" i="55" s="1"/>
  <c r="X27" i="55"/>
  <c r="AJ27" i="55" s="1"/>
  <c r="AA30" i="55"/>
  <c r="AN30" i="55" s="1"/>
  <c r="Z30" i="55"/>
  <c r="AM30" i="55" s="1"/>
  <c r="W30" i="55"/>
  <c r="AI30" i="55" s="1"/>
  <c r="X30" i="55"/>
  <c r="AJ30" i="55" s="1"/>
  <c r="V30" i="55"/>
  <c r="AH30" i="55" s="1"/>
  <c r="D18" i="50"/>
  <c r="D80" i="50" s="1"/>
  <c r="D10" i="47"/>
  <c r="Z29" i="12"/>
  <c r="AM29" i="12" s="1"/>
  <c r="AA29" i="12"/>
  <c r="AN29" i="12" s="1"/>
  <c r="V26" i="12"/>
  <c r="AH26" i="12" s="1"/>
  <c r="V29" i="12"/>
  <c r="AH29" i="12" s="1"/>
  <c r="M28" i="12"/>
  <c r="O28" i="12" s="1"/>
  <c r="AA28" i="12" s="1"/>
  <c r="AN28" i="12" s="1"/>
  <c r="F30" i="17"/>
  <c r="K31" i="15"/>
  <c r="T30" i="12"/>
  <c r="Z30" i="12" s="1"/>
  <c r="AM30" i="12" s="1"/>
  <c r="Q34" i="12"/>
  <c r="Q32" i="12"/>
  <c r="T34" i="12"/>
  <c r="Q30" i="12"/>
  <c r="R30" i="12"/>
  <c r="S30" i="12"/>
  <c r="F37" i="17"/>
  <c r="K26" i="15" s="1"/>
  <c r="F36" i="17"/>
  <c r="M21" i="12"/>
  <c r="O21" i="12" s="1"/>
  <c r="AA21" i="12" s="1"/>
  <c r="AN21" i="12" s="1"/>
  <c r="M38" i="12"/>
  <c r="O38" i="12" s="1"/>
  <c r="AA38" i="12" s="1"/>
  <c r="AN38" i="12" s="1"/>
  <c r="M33" i="12"/>
  <c r="O33" i="12" s="1"/>
  <c r="M27" i="12"/>
  <c r="O27" i="12" s="1"/>
  <c r="AA27" i="12" s="1"/>
  <c r="AN27" i="12" s="1"/>
  <c r="M22" i="12"/>
  <c r="O22" i="12" s="1"/>
  <c r="AA22" i="12" s="1"/>
  <c r="AN22" i="12" s="1"/>
  <c r="X29" i="12"/>
  <c r="AJ29" i="12" s="1"/>
  <c r="W29" i="12"/>
  <c r="AI29" i="12" s="1"/>
  <c r="Z26" i="12"/>
  <c r="AM26" i="12" s="1"/>
  <c r="X26" i="12"/>
  <c r="AJ26" i="12" s="1"/>
  <c r="W26" i="12"/>
  <c r="AI26" i="12" s="1"/>
  <c r="S33" i="12"/>
  <c r="S32" i="12"/>
  <c r="R34" i="12"/>
  <c r="I11" i="50" l="1"/>
  <c r="W36" i="55"/>
  <c r="AI36" i="55" s="1"/>
  <c r="F62" i="50" s="1"/>
  <c r="X36" i="55"/>
  <c r="AJ36" i="55" s="1"/>
  <c r="G62" i="50" s="1"/>
  <c r="V36" i="55"/>
  <c r="AH36" i="55" s="1"/>
  <c r="AA36" i="55"/>
  <c r="AN36" i="55" s="1"/>
  <c r="Z36" i="55"/>
  <c r="AM36" i="55" s="1"/>
  <c r="E51" i="50"/>
  <c r="AL25" i="55"/>
  <c r="I51" i="50" s="1"/>
  <c r="X30" i="12"/>
  <c r="AJ30" i="12" s="1"/>
  <c r="W30" i="12"/>
  <c r="AI30" i="12" s="1"/>
  <c r="F56" i="50"/>
  <c r="F53" i="50"/>
  <c r="F11" i="50"/>
  <c r="E53" i="50"/>
  <c r="E11" i="50"/>
  <c r="E56" i="50"/>
  <c r="G56" i="50"/>
  <c r="G53" i="50"/>
  <c r="G11" i="50"/>
  <c r="M34" i="55"/>
  <c r="O34" i="55" s="1"/>
  <c r="D11" i="44"/>
  <c r="AL27" i="55"/>
  <c r="AL30" i="55"/>
  <c r="D21" i="45"/>
  <c r="D50" i="45" s="1"/>
  <c r="D55" i="50"/>
  <c r="D52" i="50"/>
  <c r="V33" i="12"/>
  <c r="AH33" i="12" s="1"/>
  <c r="AA33" i="12"/>
  <c r="AN33" i="12" s="1"/>
  <c r="X27" i="12"/>
  <c r="AJ27" i="12" s="1"/>
  <c r="V27" i="12"/>
  <c r="AH27" i="12" s="1"/>
  <c r="X38" i="12"/>
  <c r="AJ38" i="12" s="1"/>
  <c r="V38" i="12"/>
  <c r="AH38" i="12" s="1"/>
  <c r="V30" i="12"/>
  <c r="AH30" i="12" s="1"/>
  <c r="W28" i="12"/>
  <c r="AI28" i="12" s="1"/>
  <c r="V28" i="12"/>
  <c r="AH28" i="12" s="1"/>
  <c r="X22" i="12"/>
  <c r="AJ22" i="12" s="1"/>
  <c r="V22" i="12"/>
  <c r="AH22" i="12" s="1"/>
  <c r="Z21" i="12"/>
  <c r="AM21" i="12" s="1"/>
  <c r="V21" i="12"/>
  <c r="AH21" i="12" s="1"/>
  <c r="X28" i="12"/>
  <c r="AJ28" i="12" s="1"/>
  <c r="Z28" i="12"/>
  <c r="AM28" i="12" s="1"/>
  <c r="M32" i="12"/>
  <c r="O32" i="12" s="1"/>
  <c r="M34" i="12"/>
  <c r="S34" i="12"/>
  <c r="X21" i="12"/>
  <c r="AJ21" i="12" s="1"/>
  <c r="W21" i="12"/>
  <c r="AI21" i="12" s="1"/>
  <c r="W38" i="12"/>
  <c r="AI38" i="12" s="1"/>
  <c r="M37" i="12"/>
  <c r="O37" i="12" s="1"/>
  <c r="M36" i="12"/>
  <c r="O36" i="12" s="1"/>
  <c r="M24" i="12"/>
  <c r="O24" i="12" s="1"/>
  <c r="M23" i="12"/>
  <c r="O23" i="12" s="1"/>
  <c r="M25" i="12"/>
  <c r="O25" i="12" s="1"/>
  <c r="Z38" i="12"/>
  <c r="AM38" i="12" s="1"/>
  <c r="W27" i="12"/>
  <c r="AI27" i="12" s="1"/>
  <c r="Z27" i="12"/>
  <c r="AM27" i="12" s="1"/>
  <c r="W22" i="12"/>
  <c r="AI22" i="12" s="1"/>
  <c r="Z22" i="12"/>
  <c r="AM22" i="12" s="1"/>
  <c r="W33" i="12"/>
  <c r="AI33" i="12" s="1"/>
  <c r="Z33" i="12"/>
  <c r="AM33" i="12" s="1"/>
  <c r="X33" i="12"/>
  <c r="AJ33" i="12" s="1"/>
  <c r="AL29" i="12"/>
  <c r="AL26" i="12"/>
  <c r="E62" i="50" l="1"/>
  <c r="AL36" i="55"/>
  <c r="I62" i="50" s="1"/>
  <c r="I56" i="50"/>
  <c r="I53" i="50"/>
  <c r="AA34" i="55"/>
  <c r="AN34" i="55" s="1"/>
  <c r="V34" i="55"/>
  <c r="AH34" i="55" s="1"/>
  <c r="E60" i="50" s="1"/>
  <c r="Z34" i="55"/>
  <c r="AM34" i="55" s="1"/>
  <c r="X34" i="55"/>
  <c r="AJ34" i="55" s="1"/>
  <c r="G60" i="50" s="1"/>
  <c r="W34" i="55"/>
  <c r="AI34" i="55" s="1"/>
  <c r="F60" i="50" s="1"/>
  <c r="D59" i="50"/>
  <c r="D53" i="50"/>
  <c r="D48" i="50"/>
  <c r="D56" i="50"/>
  <c r="V23" i="12"/>
  <c r="AH23" i="12" s="1"/>
  <c r="AA23" i="12"/>
  <c r="AN23" i="12" s="1"/>
  <c r="V36" i="12"/>
  <c r="AH36" i="12" s="1"/>
  <c r="AA36" i="12"/>
  <c r="AN36" i="12" s="1"/>
  <c r="Z32" i="12"/>
  <c r="AM32" i="12" s="1"/>
  <c r="AA32" i="12"/>
  <c r="AN32" i="12" s="1"/>
  <c r="V25" i="12"/>
  <c r="AH25" i="12" s="1"/>
  <c r="AA25" i="12"/>
  <c r="AN25" i="12" s="1"/>
  <c r="V24" i="12"/>
  <c r="AH24" i="12" s="1"/>
  <c r="AA24" i="12"/>
  <c r="AN24" i="12" s="1"/>
  <c r="V37" i="12"/>
  <c r="AH37" i="12" s="1"/>
  <c r="AA37" i="12"/>
  <c r="AN37" i="12" s="1"/>
  <c r="AL30" i="12"/>
  <c r="V32" i="12"/>
  <c r="AH32" i="12" s="1"/>
  <c r="AL28" i="12"/>
  <c r="X32" i="12"/>
  <c r="AJ32" i="12" s="1"/>
  <c r="W32" i="12"/>
  <c r="AI32" i="12" s="1"/>
  <c r="AL21" i="12"/>
  <c r="AL38" i="12"/>
  <c r="X23" i="12"/>
  <c r="AJ23" i="12" s="1"/>
  <c r="W23" i="12"/>
  <c r="AI23" i="12" s="1"/>
  <c r="Z23" i="12"/>
  <c r="AM23" i="12" s="1"/>
  <c r="X24" i="12"/>
  <c r="AJ24" i="12" s="1"/>
  <c r="W24" i="12"/>
  <c r="AI24" i="12" s="1"/>
  <c r="Z24" i="12"/>
  <c r="AM24" i="12" s="1"/>
  <c r="W36" i="12"/>
  <c r="AI36" i="12" s="1"/>
  <c r="X36" i="12"/>
  <c r="AJ36" i="12" s="1"/>
  <c r="Z36" i="12"/>
  <c r="AM36" i="12" s="1"/>
  <c r="Z25" i="12"/>
  <c r="AM25" i="12" s="1"/>
  <c r="X25" i="12"/>
  <c r="AJ25" i="12" s="1"/>
  <c r="W25" i="12"/>
  <c r="AI25" i="12" s="1"/>
  <c r="X37" i="12"/>
  <c r="AJ37" i="12" s="1"/>
  <c r="Z37" i="12"/>
  <c r="AM37" i="12" s="1"/>
  <c r="W37" i="12"/>
  <c r="AI37" i="12" s="1"/>
  <c r="AL27" i="12"/>
  <c r="AL22" i="12"/>
  <c r="AL33" i="12"/>
  <c r="AL34" i="55" l="1"/>
  <c r="I60" i="50" s="1"/>
  <c r="D51" i="47"/>
  <c r="D46" i="47"/>
  <c r="D43" i="47"/>
  <c r="D47" i="50"/>
  <c r="D63" i="50"/>
  <c r="D62" i="50"/>
  <c r="D54" i="50"/>
  <c r="D50" i="50"/>
  <c r="D49" i="50"/>
  <c r="D51" i="50"/>
  <c r="D64" i="50"/>
  <c r="AL32" i="12"/>
  <c r="AL23" i="12"/>
  <c r="AL24" i="12"/>
  <c r="AL37" i="12"/>
  <c r="AL25" i="12"/>
  <c r="AL36" i="12"/>
  <c r="D49" i="47" l="1"/>
  <c r="D45" i="47"/>
  <c r="D50" i="47"/>
  <c r="D13" i="50"/>
  <c r="D16" i="45" s="1"/>
  <c r="AK39" i="12"/>
  <c r="AK20" i="12"/>
  <c r="H14" i="50" l="1"/>
  <c r="S20" i="12"/>
  <c r="R20" i="12"/>
  <c r="Q20" i="12"/>
  <c r="O39" i="12"/>
  <c r="O20" i="12"/>
  <c r="AA20" i="12" s="1"/>
  <c r="AN20" i="12" s="1"/>
  <c r="AA39" i="12" l="1"/>
  <c r="AN39" i="12" s="1"/>
  <c r="V20" i="12"/>
  <c r="AH20" i="12" s="1"/>
  <c r="Z20" i="12"/>
  <c r="AM20" i="12" s="1"/>
  <c r="W20" i="12"/>
  <c r="AI20" i="12" s="1"/>
  <c r="X20" i="12"/>
  <c r="AJ20" i="12" s="1"/>
  <c r="D11" i="50" l="1"/>
  <c r="D14" i="45" s="1"/>
  <c r="AL20" i="12"/>
  <c r="D8" i="47" s="1"/>
  <c r="D15" i="47" l="1"/>
  <c r="O35" i="12" l="1"/>
  <c r="AA35" i="12" s="1"/>
  <c r="AN35" i="12" s="1"/>
  <c r="W35" i="12" l="1"/>
  <c r="AI35" i="12" s="1"/>
  <c r="V35" i="12"/>
  <c r="AH35" i="12" s="1"/>
  <c r="Z35" i="12"/>
  <c r="AM35" i="12" s="1"/>
  <c r="X35" i="12"/>
  <c r="AJ35" i="12" s="1"/>
  <c r="AL35" i="12" l="1"/>
  <c r="O34" i="12"/>
  <c r="D48" i="47" l="1"/>
  <c r="V34" i="12"/>
  <c r="AH34" i="12" s="1"/>
  <c r="AA34" i="12"/>
  <c r="AN34" i="12" s="1"/>
  <c r="X34" i="12"/>
  <c r="AJ34" i="12" s="1"/>
  <c r="Z34" i="12"/>
  <c r="AM34" i="12" s="1"/>
  <c r="W34" i="12"/>
  <c r="AI34" i="12" s="1"/>
  <c r="AL34" i="12" l="1"/>
  <c r="D47" i="47" l="1"/>
  <c r="D60" i="50"/>
  <c r="F47" i="17"/>
  <c r="F44" i="17"/>
  <c r="M31" i="55" s="1"/>
  <c r="O31" i="55" s="1"/>
  <c r="AA31" i="55" l="1"/>
  <c r="AN31" i="55" s="1"/>
  <c r="D22" i="50" s="1"/>
  <c r="V31" i="55"/>
  <c r="AH31" i="55" s="1"/>
  <c r="W31" i="55"/>
  <c r="AI31" i="55" s="1"/>
  <c r="X31" i="55"/>
  <c r="AJ31" i="55" s="1"/>
  <c r="Z31" i="55"/>
  <c r="AM31" i="55" s="1"/>
  <c r="I12" i="50" s="1"/>
  <c r="E302" i="15"/>
  <c r="E301" i="15"/>
  <c r="E304" i="15"/>
  <c r="E308" i="15"/>
  <c r="E307" i="15"/>
  <c r="E305" i="15"/>
  <c r="E306" i="15"/>
  <c r="E285" i="15"/>
  <c r="E281" i="15"/>
  <c r="E283" i="15"/>
  <c r="E284" i="15"/>
  <c r="E279" i="15"/>
  <c r="E280" i="15"/>
  <c r="E286" i="15"/>
  <c r="E282" i="15"/>
  <c r="E249" i="15"/>
  <c r="E250" i="15"/>
  <c r="E245" i="15"/>
  <c r="E246" i="15"/>
  <c r="E251" i="15"/>
  <c r="E247" i="15"/>
  <c r="E252" i="15"/>
  <c r="E248" i="15"/>
  <c r="E212" i="15"/>
  <c r="E217" i="15"/>
  <c r="E218" i="15"/>
  <c r="E213" i="15"/>
  <c r="E214" i="15"/>
  <c r="E216" i="15"/>
  <c r="E219" i="15"/>
  <c r="E215" i="15"/>
  <c r="E201" i="15"/>
  <c r="E202" i="15"/>
  <c r="E199" i="15"/>
  <c r="E198" i="15"/>
  <c r="E197" i="15"/>
  <c r="E203" i="15"/>
  <c r="E204" i="15"/>
  <c r="E200" i="15"/>
  <c r="E171" i="15"/>
  <c r="E168" i="15"/>
  <c r="E167" i="15"/>
  <c r="E173" i="15"/>
  <c r="E169" i="15"/>
  <c r="E172" i="15"/>
  <c r="E174" i="15"/>
  <c r="E170" i="15"/>
  <c r="E143" i="15"/>
  <c r="E148" i="15"/>
  <c r="E61" i="15"/>
  <c r="E63" i="15"/>
  <c r="E144" i="15"/>
  <c r="E149" i="15"/>
  <c r="E59" i="15"/>
  <c r="E64" i="15"/>
  <c r="E145" i="15"/>
  <c r="E147" i="15"/>
  <c r="E65" i="15"/>
  <c r="E66" i="15"/>
  <c r="E150" i="15"/>
  <c r="E146" i="15"/>
  <c r="E267" i="15"/>
  <c r="E272" i="15"/>
  <c r="E273" i="15"/>
  <c r="E268" i="15"/>
  <c r="E269" i="15"/>
  <c r="E271" i="15"/>
  <c r="E274" i="15"/>
  <c r="E270" i="15"/>
  <c r="E234" i="15"/>
  <c r="E235" i="15"/>
  <c r="E237" i="15"/>
  <c r="E233" i="15"/>
  <c r="E238" i="15"/>
  <c r="E239" i="15"/>
  <c r="E240" i="15"/>
  <c r="E236" i="15"/>
  <c r="E189" i="15"/>
  <c r="E190" i="15"/>
  <c r="E185" i="15"/>
  <c r="E186" i="15"/>
  <c r="E191" i="15"/>
  <c r="E187" i="15"/>
  <c r="E192" i="15"/>
  <c r="E188" i="15"/>
  <c r="E155" i="15"/>
  <c r="E160" i="15"/>
  <c r="E161" i="15"/>
  <c r="E156" i="15"/>
  <c r="E157" i="15"/>
  <c r="E159" i="15"/>
  <c r="E158" i="15"/>
  <c r="E162" i="15"/>
  <c r="E135" i="15"/>
  <c r="E132" i="15"/>
  <c r="E133" i="15"/>
  <c r="E131" i="15"/>
  <c r="E136" i="15"/>
  <c r="E137" i="15"/>
  <c r="E138" i="15"/>
  <c r="E134" i="15"/>
  <c r="M31" i="12"/>
  <c r="O31" i="12" s="1"/>
  <c r="V31" i="12" s="1"/>
  <c r="AH31" i="12" s="1"/>
  <c r="E123" i="15"/>
  <c r="E120" i="15"/>
  <c r="E119" i="15"/>
  <c r="E121" i="15"/>
  <c r="E124" i="15"/>
  <c r="E125" i="15"/>
  <c r="E126" i="15"/>
  <c r="E122" i="15"/>
  <c r="E107" i="15"/>
  <c r="E112" i="15"/>
  <c r="E113" i="15"/>
  <c r="E108" i="15"/>
  <c r="E109" i="15"/>
  <c r="E111" i="15"/>
  <c r="E114" i="15"/>
  <c r="E110" i="15"/>
  <c r="E95" i="15"/>
  <c r="E100" i="15"/>
  <c r="E101" i="15"/>
  <c r="E96" i="15"/>
  <c r="E97" i="15"/>
  <c r="E99" i="15"/>
  <c r="E98" i="15"/>
  <c r="E102" i="15"/>
  <c r="E53" i="15"/>
  <c r="E84" i="15"/>
  <c r="E89" i="15"/>
  <c r="E85" i="15"/>
  <c r="E87" i="15"/>
  <c r="E88" i="15"/>
  <c r="E83" i="15"/>
  <c r="E86" i="15"/>
  <c r="E90" i="15"/>
  <c r="E77" i="15"/>
  <c r="E54" i="15"/>
  <c r="E52" i="15"/>
  <c r="E73" i="15"/>
  <c r="E76" i="15"/>
  <c r="E72" i="15"/>
  <c r="K29" i="15"/>
  <c r="E48" i="15"/>
  <c r="E47" i="15"/>
  <c r="E49" i="15"/>
  <c r="E50" i="15"/>
  <c r="E78" i="15"/>
  <c r="E71" i="15"/>
  <c r="G57" i="50" l="1"/>
  <c r="G12" i="50"/>
  <c r="F57" i="50"/>
  <c r="F12" i="50"/>
  <c r="E12" i="50"/>
  <c r="D12" i="44"/>
  <c r="AL31" i="55"/>
  <c r="E57" i="50"/>
  <c r="X39" i="12"/>
  <c r="AJ39" i="12" s="1"/>
  <c r="W39" i="12"/>
  <c r="AI39" i="12" s="1"/>
  <c r="V39" i="12"/>
  <c r="AH39" i="12" s="1"/>
  <c r="Z31" i="12"/>
  <c r="AM31" i="12" s="1"/>
  <c r="W31" i="12"/>
  <c r="AI31" i="12" s="1"/>
  <c r="AA31" i="12"/>
  <c r="AN31" i="12" s="1"/>
  <c r="X31" i="12"/>
  <c r="AJ31" i="12" s="1"/>
  <c r="I57" i="50" l="1"/>
  <c r="G14" i="50"/>
  <c r="D25" i="45"/>
  <c r="D51" i="45" s="1"/>
  <c r="F14" i="50"/>
  <c r="D14" i="44"/>
  <c r="D18" i="44" s="1"/>
  <c r="D23" i="44" s="1"/>
  <c r="AL39" i="12"/>
  <c r="E14" i="50"/>
  <c r="D58" i="50"/>
  <c r="D61" i="50"/>
  <c r="AL31" i="12"/>
  <c r="D44" i="47" l="1"/>
  <c r="D9" i="47"/>
  <c r="D11" i="47" s="1"/>
  <c r="D17" i="47" s="1"/>
  <c r="I14" i="50"/>
  <c r="D22" i="44"/>
  <c r="D25" i="44"/>
  <c r="D24" i="44"/>
  <c r="D57" i="50"/>
  <c r="D12" i="50"/>
  <c r="D15" i="45" s="1"/>
  <c r="D14" i="50" l="1"/>
  <c r="D20" i="50" l="1"/>
  <c r="D23" i="45" s="1"/>
  <c r="D17" i="45"/>
  <c r="D49" i="45" s="1"/>
  <c r="D79" i="50"/>
  <c r="D73" i="50" l="1"/>
  <c r="D24" i="50"/>
  <c r="D40" i="50" s="1"/>
  <c r="D74" i="50"/>
  <c r="D71" i="50"/>
  <c r="D81" i="50"/>
  <c r="D85" i="50" s="1"/>
  <c r="D72" i="50"/>
  <c r="D27" i="45" l="1"/>
  <c r="D52" i="45" s="1"/>
  <c r="D54" i="45" s="1"/>
  <c r="D83" i="50"/>
  <c r="D84" i="50"/>
  <c r="D82" i="50"/>
  <c r="D43"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Asier Rodriguez Ochoa</author>
  </authors>
  <commentList>
    <comment ref="C170" authorId="0" shapeId="0" xr:uid="{00000000-0006-0000-0200-000001000000}">
      <text>
        <r>
          <rPr>
            <sz val="9"/>
            <color indexed="81"/>
            <rFont val="Tahoma"/>
            <family val="2"/>
          </rPr>
          <t>El CO2e es la unidad de medición usada para indicar el potencial de calentamiento global de cada uno de los gases de efecto invernadero, en comparación con el dióxido de carbono. Los gases de efecto invernadero distintos del dióxido de carbono son convertidos a su valor de dióxido de carbono equivalente (CO2e) multiplicando la masa del gas en cuestión por su potencial de calentamiento global.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Sara del Hoyo Gallego</author>
  </authors>
  <commentList>
    <comment ref="C89" authorId="0" shapeId="0" xr:uid="{00000000-0006-0000-0400-000001000000}">
      <text>
        <r>
          <rPr>
            <b/>
            <sz val="9"/>
            <color indexed="81"/>
            <rFont val="Tahoma"/>
            <family val="2"/>
          </rPr>
          <t>Incluye ratón, teclado, torre y pantalla</t>
        </r>
      </text>
    </comment>
    <comment ref="C111" authorId="0" shapeId="0" xr:uid="{00000000-0006-0000-0400-000002000000}">
      <text>
        <r>
          <rPr>
            <b/>
            <sz val="9"/>
            <color indexed="81"/>
            <rFont val="Tahoma"/>
            <family val="2"/>
          </rPr>
          <t>Incluye ratón, teclado, torre y pantalla</t>
        </r>
      </text>
    </comment>
    <comment ref="C129" authorId="0" shapeId="0" xr:uid="{00000000-0006-0000-0400-000003000000}">
      <text>
        <r>
          <rPr>
            <b/>
            <sz val="9"/>
            <color indexed="81"/>
            <rFont val="Tahoma"/>
            <family val="2"/>
          </rPr>
          <t>Incluye ratón, teclado, torre y pantalla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Sara del Hoyo Gallego</author>
    <author>Iñigo Aizpuru de Llanos</author>
    <author>Manuel Briones</author>
    <author>Amaia de Vega Gomez</author>
    <author>Javier</author>
    <author>tc={EF8CB2D3-CD7E-460B-928C-F2B8C5AA82A6}</author>
    <author>tc={F0B87E35-8CA1-4744-B32F-5CD08EA16EAF}</author>
  </authors>
  <commentList>
    <comment ref="B10" authorId="0" shapeId="0" xr:uid="{F3C6D28E-D0DF-4196-8F01-32F674D69DAC}">
      <text>
        <r>
          <rPr>
            <b/>
            <sz val="9"/>
            <color indexed="81"/>
            <rFont val="Tahoma"/>
            <family val="2"/>
          </rPr>
          <t>Carbón nacional</t>
        </r>
      </text>
    </comment>
    <comment ref="I13" authorId="0" shapeId="0" xr:uid="{E841FE34-3009-4C21-8080-C2C9342D8381}">
      <text>
        <r>
          <rPr>
            <sz val="9"/>
            <color indexed="81"/>
            <rFont val="Tahoma"/>
            <family val="2"/>
          </rPr>
          <t>IPCC no contempla el FE del CH4 para el gas butano, se asemeja del FE del CH4 del GLP</t>
        </r>
      </text>
    </comment>
    <comment ref="J13" authorId="0" shapeId="0" xr:uid="{4370748C-2FAC-4301-92D2-4EA168CD4FA4}">
      <text>
        <r>
          <rPr>
            <b/>
            <sz val="9"/>
            <color indexed="81"/>
            <rFont val="Tahoma"/>
            <family val="2"/>
          </rPr>
          <t>IPCC no contempla el FE del N2O para el gas butano, se asemeja del FE del N2O del GLP</t>
        </r>
      </text>
    </comment>
    <comment ref="I15" authorId="0" shapeId="0" xr:uid="{9551026A-F64F-4CE1-ACA5-16D63E8AD5CC}">
      <text>
        <r>
          <rPr>
            <b/>
            <sz val="9"/>
            <color indexed="81"/>
            <rFont val="Tahoma"/>
            <family val="2"/>
          </rPr>
          <t>IPCC no contempla el FE del CH4 para el gas propano, se asemeja del FE del CH4 del GLP</t>
        </r>
      </text>
    </comment>
    <comment ref="J15" authorId="0" shapeId="0" xr:uid="{128A49C0-813D-4EC4-A234-CB2145FF9404}">
      <text>
        <r>
          <rPr>
            <b/>
            <sz val="9"/>
            <color indexed="81"/>
            <rFont val="Tahoma"/>
            <family val="2"/>
          </rPr>
          <t>IPCC no contempla el FE del N2O para el gas propano, se asemeja del FE del N2O del GLP</t>
        </r>
      </text>
    </comment>
    <comment ref="B23" authorId="1" shapeId="0" xr:uid="{00000000-0006-0000-0C00-000001000000}">
      <text>
        <r>
          <rPr>
            <sz val="9"/>
            <color indexed="81"/>
            <rFont val="Tahoma"/>
            <family val="2"/>
          </rPr>
          <t>el valor de IPCC menciona "biocombustible genérico", sin distinguir entre bioalcohol y biodiesel</t>
        </r>
      </text>
    </comment>
    <comment ref="I23" authorId="0" shapeId="0" xr:uid="{308C71E5-6362-4EBD-929C-AA378722A76F}">
      <text>
        <r>
          <rPr>
            <b/>
            <sz val="9"/>
            <color indexed="81"/>
            <rFont val="Tahoma"/>
            <family val="2"/>
          </rPr>
          <t>IPCC no recoge valores por defecto de CH4 para biocombustible. Se asemeja al diesel como medida conservadora.</t>
        </r>
      </text>
    </comment>
    <comment ref="J23" authorId="0" shapeId="0" xr:uid="{C39AC3B7-4A6B-4310-9106-485E9778B3DF}">
      <text>
        <r>
          <rPr>
            <b/>
            <sz val="9"/>
            <color indexed="81"/>
            <rFont val="Tahoma"/>
            <family val="2"/>
          </rPr>
          <t>IPCC no recoge valores por defecto de N2O para biocombustible. Se asemeja al diesel como medida conservadora.</t>
        </r>
      </text>
    </comment>
    <comment ref="S39" authorId="2" shapeId="0" xr:uid="{E7125B89-6225-46B6-95D0-FD99220F0D86}">
      <text>
        <r>
          <rPr>
            <b/>
            <sz val="9"/>
            <color indexed="81"/>
            <rFont val="Tahoma"/>
            <family val="2"/>
          </rPr>
          <t>Manuel Briones:</t>
        </r>
        <r>
          <rPr>
            <sz val="9"/>
            <color indexed="81"/>
            <rFont val="Tahoma"/>
            <family val="2"/>
          </rPr>
          <t xml:space="preserve">
La CNMC en su última actualización de las estadísticas de biocombustibles (28 diciembre 2020), no reporta de forma desagregada el porcentaje de biocombustible para gasolina y gasóleo. Se asume el mismo porcentaje para ambos combustibles. Adicionalmente, cabe destacar que los datos para 2020 se encuentran reportados exclusivamente hasta octubre de dicho año.</t>
        </r>
      </text>
    </comment>
    <comment ref="E42" authorId="1" shapeId="0" xr:uid="{00000000-0006-0000-0C00-000006000000}">
      <text>
        <r>
          <rPr>
            <sz val="9"/>
            <color indexed="81"/>
            <rFont val="Tahoma"/>
            <family val="2"/>
          </rPr>
          <t>En kg de GEI/km. No en CO2 e. Se transforman los datos originales de DEFRA (en kg CO2e) a kg de GEI, porque utiliza un PCA del 2º AR de IPCC</t>
        </r>
      </text>
    </comment>
    <comment ref="F42" authorId="3" shapeId="0" xr:uid="{F82D20AF-3479-4A13-9A63-9CB0EC78D80D}">
      <text>
        <r>
          <rPr>
            <sz val="9"/>
            <color indexed="81"/>
            <rFont val="Tahoma"/>
            <family val="2"/>
          </rPr>
          <t>Los FE de movilidad se actualizarán cada aproximadamente 3 años.</t>
        </r>
      </text>
    </comment>
    <comment ref="F297" authorId="1" shapeId="0" xr:uid="{00000000-0006-0000-0C00-000009000000}">
      <text>
        <r>
          <rPr>
            <sz val="9"/>
            <color indexed="81"/>
            <rFont val="Tahoma"/>
            <family val="2"/>
          </rPr>
          <t>Calculado para un bus completo, suponiendo la ocupación media del factor de DEFRA: 12,24 pasajeros</t>
        </r>
      </text>
    </comment>
    <comment ref="D345" authorId="4" shapeId="0" xr:uid="{00000000-0006-0000-0C00-00000E000000}">
      <text>
        <r>
          <rPr>
            <b/>
            <sz val="9"/>
            <color indexed="81"/>
            <rFont val="Tahoma"/>
            <family val="2"/>
          </rPr>
          <t>Javier:</t>
        </r>
        <r>
          <rPr>
            <sz val="9"/>
            <color indexed="81"/>
            <rFont val="Tahoma"/>
            <family val="2"/>
          </rPr>
          <t xml:space="preserve">
Incluyendo la influencia de los efectos de la aviación en el cambio climático que no son de CO₂ (vapor de agua, estelas, NOx, etc.)</t>
        </r>
      </text>
    </comment>
    <comment ref="G419" authorId="5" shapeId="0" xr:uid="{00000000-0006-0000-0C00-00000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 La comercializadora sin Gdo's deberá calcular su impacto medioambiental, en cuanto a emisiones de dióxido de
carbono y residuos radiactivos, según el método de cálculo indicado en el artículo VI.3 del Anexo I de la Circular 1/2008,
de 7 de febrero (https://www.miteco.gob.es/es/cambio-climatico/temas/mitigacion-politicas-y-medidas/factores_emision_tcm30-479095.pdf)</t>
      </text>
    </comment>
    <comment ref="B466" authorId="6" shapeId="0" xr:uid="{00000000-0006-0000-0C00-00001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NOMBRE HA CAMBIADO EN 2029: ELECTRICA VINALESA SDAD COOP VALENCIANA</t>
      </text>
    </comment>
    <comment ref="C763" authorId="1" shapeId="0" xr:uid="{00000000-0006-0000-0C00-000011000000}">
      <text>
        <r>
          <rPr>
            <b/>
            <sz val="9"/>
            <color indexed="81"/>
            <rFont val="Tahoma"/>
            <family val="2"/>
          </rPr>
          <t>Iñigo Aizpuru de Llanos:</t>
        </r>
        <r>
          <rPr>
            <sz val="9"/>
            <color indexed="81"/>
            <rFont val="Tahoma"/>
            <family val="2"/>
          </rPr>
          <t xml:space="preserve">
incluye factor ODU, 0,05. Ver metodología IPCC Vol 3, Cap 5.</t>
        </r>
      </text>
    </comment>
    <comment ref="C764" authorId="1" shapeId="0" xr:uid="{00000000-0006-0000-0C00-000012000000}">
      <text>
        <r>
          <rPr>
            <b/>
            <sz val="9"/>
            <color indexed="81"/>
            <rFont val="Tahoma"/>
            <family val="2"/>
          </rPr>
          <t>Iñigo Aizpuru de Llanos:</t>
        </r>
        <r>
          <rPr>
            <sz val="9"/>
            <color indexed="81"/>
            <rFont val="Tahoma"/>
            <family val="2"/>
          </rPr>
          <t xml:space="preserve">
incluye factor ODU, 0,2. Ver metodología IPCC Vol 3, Cap 5.</t>
        </r>
      </text>
    </comment>
    <comment ref="B793" authorId="0" shapeId="0" xr:uid="{00000000-0006-0000-0C00-000014000000}">
      <text>
        <r>
          <rPr>
            <b/>
            <sz val="9"/>
            <color indexed="81"/>
            <rFont val="Tahoma"/>
            <family val="2"/>
          </rPr>
          <t>Incluye ratón, teclado, torre y pantalla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Sara del Hoyo Gallego</author>
    <author>Iñigo Aizpuru de Llanos</author>
  </authors>
  <commentList>
    <comment ref="C6" authorId="0" shapeId="0" xr:uid="{D8828CBA-2B21-416F-9E37-8E553A47F3C1}">
      <text>
        <r>
          <rPr>
            <b/>
            <sz val="9"/>
            <color rgb="FF000000"/>
            <rFont val="Tahoma"/>
            <family val="2"/>
          </rPr>
          <t>Promedio del consumo de un Hyundai ioniq, Hyundai sonata y un vehículo híbrido enchufable por ciudad</t>
        </r>
      </text>
    </comment>
    <comment ref="B39" authorId="0" shapeId="0" xr:uid="{1F7B1639-2605-46C8-812E-CA6E35A9BB8D}">
      <text>
        <r>
          <rPr>
            <b/>
            <sz val="9"/>
            <color indexed="81"/>
            <rFont val="Tahoma"/>
            <family val="2"/>
          </rPr>
          <t>G.L.P</t>
        </r>
      </text>
    </comment>
    <comment ref="B43" authorId="0" shapeId="0" xr:uid="{37EAD00D-6987-495D-A091-525080EDB739}">
      <text>
        <r>
          <rPr>
            <b/>
            <sz val="9"/>
            <color indexed="81"/>
            <rFont val="Tahoma"/>
            <family val="2"/>
          </rPr>
          <t xml:space="preserve">G.L.P
</t>
        </r>
      </text>
    </comment>
    <comment ref="B46" authorId="1" shapeId="0" xr:uid="{00000000-0006-0000-0D00-000002000000}">
      <text>
        <r>
          <rPr>
            <b/>
            <sz val="9"/>
            <color indexed="81"/>
            <rFont val="Tahoma"/>
            <family val="2"/>
          </rPr>
          <t>Iñigo Aizpuru de Llanos:</t>
        </r>
        <r>
          <rPr>
            <sz val="9"/>
            <color indexed="81"/>
            <rFont val="Tahoma"/>
            <family val="2"/>
          </rPr>
          <t xml:space="preserve">
gasóleo A puro</t>
        </r>
      </text>
    </comment>
  </commentList>
</comments>
</file>

<file path=xl/sharedStrings.xml><?xml version="1.0" encoding="utf-8"?>
<sst xmlns="http://schemas.openxmlformats.org/spreadsheetml/2006/main" count="10613" uniqueCount="1145">
  <si>
    <t>Tipo de emisión</t>
  </si>
  <si>
    <t>Alcance</t>
  </si>
  <si>
    <t>Flujo fuente</t>
  </si>
  <si>
    <t>Combustión</t>
  </si>
  <si>
    <t>Fugitivas</t>
  </si>
  <si>
    <t>CÁLCULOS</t>
  </si>
  <si>
    <t>Concepto</t>
  </si>
  <si>
    <t>Comentarios</t>
  </si>
  <si>
    <t>Factor conversión</t>
  </si>
  <si>
    <t>Unidades</t>
  </si>
  <si>
    <t>Dato actividad final</t>
  </si>
  <si>
    <t>Clasificaciones</t>
  </si>
  <si>
    <t>CO2</t>
  </si>
  <si>
    <t>CH4</t>
  </si>
  <si>
    <t>N2O</t>
  </si>
  <si>
    <t xml:space="preserve">Potencial calentamiento global  </t>
  </si>
  <si>
    <t>Emisiones (kg CO2 e)</t>
  </si>
  <si>
    <t>FACTORES DE EMISIÓN</t>
  </si>
  <si>
    <t>POTENCIALES DE CALENTAMIENTO GLOBAL</t>
  </si>
  <si>
    <t>Nombre común</t>
  </si>
  <si>
    <t>Fórmula</t>
  </si>
  <si>
    <t>Dióxido de carbono  </t>
  </si>
  <si>
    <t>Óxido nitroso  </t>
  </si>
  <si>
    <t>CO2  </t>
  </si>
  <si>
    <t>CH4  </t>
  </si>
  <si>
    <t>N2O  </t>
  </si>
  <si>
    <t>Fuente del dato</t>
  </si>
  <si>
    <t>Año del inventario</t>
  </si>
  <si>
    <t>Fuente dato</t>
  </si>
  <si>
    <t>t</t>
  </si>
  <si>
    <t>FACTORES DE CONVERSIÓN</t>
  </si>
  <si>
    <t>Fuente</t>
  </si>
  <si>
    <t>GLP</t>
  </si>
  <si>
    <t>Carbón mineral</t>
  </si>
  <si>
    <t>Electricidad</t>
  </si>
  <si>
    <t>kWh</t>
  </si>
  <si>
    <t>Gasolina</t>
  </si>
  <si>
    <t>TJ</t>
  </si>
  <si>
    <t>Sí</t>
  </si>
  <si>
    <t>No</t>
  </si>
  <si>
    <t>No aplica</t>
  </si>
  <si>
    <t>Unidad</t>
  </si>
  <si>
    <t>Dato actividad (valor)</t>
  </si>
  <si>
    <t>m3</t>
  </si>
  <si>
    <t>Tipo combustible</t>
  </si>
  <si>
    <t>Metano</t>
  </si>
  <si>
    <t>EMISIONES DE USO DE PRODUCTOS</t>
  </si>
  <si>
    <t>Emisiones de grasas</t>
  </si>
  <si>
    <t>Emisiones de aceites lubricantes</t>
  </si>
  <si>
    <t>kg/TJ</t>
  </si>
  <si>
    <t>Factor de emisión  CO2</t>
  </si>
  <si>
    <t>Valor</t>
  </si>
  <si>
    <t>kg</t>
  </si>
  <si>
    <t>Sector</t>
  </si>
  <si>
    <t>TJ/Gg</t>
  </si>
  <si>
    <t>Gas natural</t>
  </si>
  <si>
    <t>MJ</t>
  </si>
  <si>
    <t>Unidad 2</t>
  </si>
  <si>
    <t>Unidad 1</t>
  </si>
  <si>
    <t>Nm3</t>
  </si>
  <si>
    <t>TJ/Nm3</t>
  </si>
  <si>
    <t xml:space="preserve">FACTORES DE CONVERSIÓN DE DENSIDADES </t>
  </si>
  <si>
    <t>FACTORES DE CONVERSIÓN DE UNIDADES</t>
  </si>
  <si>
    <t>Motocicleta</t>
  </si>
  <si>
    <t>Tipo de vehículo</t>
  </si>
  <si>
    <t>Lubricantes</t>
  </si>
  <si>
    <t>CHECKLIST PARA ASEGURARSE DE QUE SE HAN COMPLETADO TODOS LOS PASOS NECESARIOS PARA EL CÁLCULO DEL INVENTARIO</t>
  </si>
  <si>
    <t>PASO 1: RESETEAR EL CHECKLIST</t>
  </si>
  <si>
    <t>¿Realizado?</t>
  </si>
  <si>
    <t>Instrucciones</t>
  </si>
  <si>
    <t>Para todos los pasos seleccionar en la columna G: "No"</t>
  </si>
  <si>
    <t>No Aplica</t>
  </si>
  <si>
    <t>Nombre de la organización</t>
  </si>
  <si>
    <t>CIF/NIF</t>
  </si>
  <si>
    <t>INPUTS ALCANCE 1</t>
  </si>
  <si>
    <t>Gasóleo C</t>
  </si>
  <si>
    <t>Gas butano</t>
  </si>
  <si>
    <t>Gas propano</t>
  </si>
  <si>
    <t>Fueloleo</t>
  </si>
  <si>
    <t>GLP genérico</t>
  </si>
  <si>
    <t>Coque de petróleo</t>
  </si>
  <si>
    <t>Biomasa</t>
  </si>
  <si>
    <t>COMBUSTIÓN MÓVIL</t>
  </si>
  <si>
    <t>E10</t>
  </si>
  <si>
    <t>E85</t>
  </si>
  <si>
    <t>B30</t>
  </si>
  <si>
    <t>B100</t>
  </si>
  <si>
    <t>Dato de consumo</t>
  </si>
  <si>
    <t>Distancia recorrida</t>
  </si>
  <si>
    <t>km</t>
  </si>
  <si>
    <t>Emisión de proceso</t>
  </si>
  <si>
    <t>Grasas</t>
  </si>
  <si>
    <t>Aceites</t>
  </si>
  <si>
    <t>Consumo</t>
  </si>
  <si>
    <t>Gases refrigerantes</t>
  </si>
  <si>
    <t>Híbrido</t>
  </si>
  <si>
    <t>LISTAS DESPLEGABLES</t>
  </si>
  <si>
    <t>HFC-23</t>
  </si>
  <si>
    <t>HFC-32</t>
  </si>
  <si>
    <t>HFC-41</t>
  </si>
  <si>
    <t>HFC-43-10mee</t>
  </si>
  <si>
    <t>HFC-125</t>
  </si>
  <si>
    <t>HFC-134</t>
  </si>
  <si>
    <t>HFC-134a</t>
  </si>
  <si>
    <t>HFC-143</t>
  </si>
  <si>
    <t>HFC-143a</t>
  </si>
  <si>
    <t>HFC-152</t>
  </si>
  <si>
    <t>HFC-152a</t>
  </si>
  <si>
    <t>HFC-161</t>
  </si>
  <si>
    <t>HFC-227ea</t>
  </si>
  <si>
    <t>HFC-236cb</t>
  </si>
  <si>
    <t>HFC-236ea</t>
  </si>
  <si>
    <t>HFC-236fa</t>
  </si>
  <si>
    <t>HFC-245ca</t>
  </si>
  <si>
    <t>R-404A</t>
  </si>
  <si>
    <t>R-407A</t>
  </si>
  <si>
    <t>R-407B</t>
  </si>
  <si>
    <t>R-407C</t>
  </si>
  <si>
    <t>R-407F</t>
  </si>
  <si>
    <t>R-410A</t>
  </si>
  <si>
    <t>R-410B</t>
  </si>
  <si>
    <t>R-413A</t>
  </si>
  <si>
    <t>R-417A</t>
  </si>
  <si>
    <t>R-417B</t>
  </si>
  <si>
    <t>R-422A</t>
  </si>
  <si>
    <t>R-422D</t>
  </si>
  <si>
    <t>R-424A</t>
  </si>
  <si>
    <t>R-426A</t>
  </si>
  <si>
    <t>R-427A</t>
  </si>
  <si>
    <t>R-428A</t>
  </si>
  <si>
    <t>R-434A</t>
  </si>
  <si>
    <t>R-437A</t>
  </si>
  <si>
    <t>R-438A</t>
  </si>
  <si>
    <t>R-442A</t>
  </si>
  <si>
    <t>R-507A</t>
  </si>
  <si>
    <t>R-32/125/134a (20/40/40)</t>
  </si>
  <si>
    <t xml:space="preserve">R-32/125/134a (10/70/20)  </t>
  </si>
  <si>
    <t>R-32/125/134a (23/25/52)</t>
  </si>
  <si>
    <t>R-32/125/134a (30/30/40)</t>
  </si>
  <si>
    <t xml:space="preserve">R-32/125 (50/50) </t>
  </si>
  <si>
    <t xml:space="preserve">R-32/125 (45/55) </t>
  </si>
  <si>
    <t>R-218/134a/600a (9/88/3)</t>
  </si>
  <si>
    <t>R-125/134a/600 (46,6/50/3,4)</t>
  </si>
  <si>
    <t>R-125/134a/600 (79/18,25/2,75)</t>
  </si>
  <si>
    <t>R-125/134a/600a (85,1/11,5/3,4)</t>
  </si>
  <si>
    <t>R-125/134a/600a (65,1/31,5/3,4)</t>
  </si>
  <si>
    <t>R-125/134a/600a/600/601a (50,5/47/0,9/1/0)</t>
  </si>
  <si>
    <t>R-134a/125/600/601a (93/5,1/1,3/0,6)</t>
  </si>
  <si>
    <t>R-32/125/143a/134a (15/25/10/50)</t>
  </si>
  <si>
    <t xml:space="preserve">R-125/143a/600a/290 (77,5/20/1,9/06)              </t>
  </si>
  <si>
    <t>R-125/143a/134a/600a (63,2/18/16/2,8)</t>
  </si>
  <si>
    <t>R-125/134a/600/601 (19,5/78,5/1,4/06)</t>
  </si>
  <si>
    <t>R-32/125/134a/600/601a (8,5/45/44,2/1,7/0,6)</t>
  </si>
  <si>
    <t>R-32/125/134a/152a/227ea (31/31/30/3/5)</t>
  </si>
  <si>
    <t>R-125/143a (50/50)</t>
  </si>
  <si>
    <t>Recarga anual</t>
  </si>
  <si>
    <t>Opción 2- Se dispone de datos de kilómetros recorridos por tipo de vehículo</t>
  </si>
  <si>
    <t>Opción 1- Se dispone de datos de consumo de combustible por tipo de combustible</t>
  </si>
  <si>
    <t>Opción 1- Se dispone de datos de consumo de electricidad</t>
  </si>
  <si>
    <t>Fuente de energía</t>
  </si>
  <si>
    <t>INPUTS ALCANCE 2</t>
  </si>
  <si>
    <t>Vehículos</t>
  </si>
  <si>
    <t>Turismo pequeño</t>
  </si>
  <si>
    <t>Turismo medio</t>
  </si>
  <si>
    <t>Microcoche</t>
  </si>
  <si>
    <t>Deportivo</t>
  </si>
  <si>
    <t>4x4</t>
  </si>
  <si>
    <t>Turismo grande</t>
  </si>
  <si>
    <t>Camión rígido (de 3,5 a 7,5 toneladas)</t>
  </si>
  <si>
    <t>Camión rígido (de 7,5 a 17 toneladas)</t>
  </si>
  <si>
    <t>Camión rígido (más de 17 toneladas)</t>
  </si>
  <si>
    <t>Camión articulado (más de 33 toneladas)</t>
  </si>
  <si>
    <t>Camión articulado (de 3,5 a 33 toneladas)</t>
  </si>
  <si>
    <t>Gas Natural Comprimido</t>
  </si>
  <si>
    <t>Gas Natural Licuado</t>
  </si>
  <si>
    <t>Propulsión</t>
  </si>
  <si>
    <t>Tipo de vehículo (seleccionar de la lista)</t>
  </si>
  <si>
    <t>Propulsión (seleccionar de la lista)</t>
  </si>
  <si>
    <t>Tipo de gas (seleccionar de la lista)</t>
  </si>
  <si>
    <t>Furgoneta pequeña (tipo QUICC)</t>
  </si>
  <si>
    <t>Turismo (tipo REVAi o EV11 )</t>
  </si>
  <si>
    <t>Otro</t>
  </si>
  <si>
    <t>CONSUMO DE ELECTRICIDAD MÓVIL (VEHÍCULOS ELÉCTRICOS)</t>
  </si>
  <si>
    <t>L</t>
  </si>
  <si>
    <t>COMBUSTIBLE</t>
  </si>
  <si>
    <t>Combustión fija (kg/TJ)</t>
  </si>
  <si>
    <t>Fuente de los datos</t>
  </si>
  <si>
    <t>Factor de emisión (kg/TJ)</t>
  </si>
  <si>
    <t>a</t>
  </si>
  <si>
    <t>b</t>
  </si>
  <si>
    <t>Queroseno</t>
  </si>
  <si>
    <t>c</t>
  </si>
  <si>
    <t>Dato no disponible, se asimila al GLP</t>
  </si>
  <si>
    <t>d</t>
  </si>
  <si>
    <t>Calculado a partir de la mezcla</t>
  </si>
  <si>
    <t>CO2 (b)</t>
  </si>
  <si>
    <t>% mínimo de bioetanol en la gasolina</t>
  </si>
  <si>
    <t>% mínimo de biodiésel en el gasóleo</t>
  </si>
  <si>
    <t>Gasolina pura</t>
  </si>
  <si>
    <t xml:space="preserve">Gasolina </t>
  </si>
  <si>
    <t>CO2b</t>
  </si>
  <si>
    <t>e</t>
  </si>
  <si>
    <t>Furgoneta</t>
  </si>
  <si>
    <t>Factor de emisión</t>
  </si>
  <si>
    <t>FUENTES DE EMISIÓN MÓVILES (POR CONSUMO DE COMBUSTIBLE)</t>
  </si>
  <si>
    <t xml:space="preserve">f </t>
  </si>
  <si>
    <t>f</t>
  </si>
  <si>
    <t>Sin datos, se asimila a coche tamaño medio</t>
  </si>
  <si>
    <t>Año</t>
  </si>
  <si>
    <t>VEHÍCULOS ELÉCTRICOS</t>
  </si>
  <si>
    <t>Tipo vehículo</t>
  </si>
  <si>
    <t>Consumo (kWh/100 km)</t>
  </si>
  <si>
    <t>European Assocation for Battery Electric Vehicles - Energy consumption, CO2 emissions and other considerations related to Battery Electric Vehicles</t>
  </si>
  <si>
    <t>Potencial Calentamiento Global (PCA) a 100 años</t>
  </si>
  <si>
    <t xml:space="preserve"> Densidad </t>
  </si>
  <si>
    <t>kg/m3</t>
  </si>
  <si>
    <t>kg/L</t>
  </si>
  <si>
    <t>tep/t</t>
  </si>
  <si>
    <t>Biodiesel</t>
  </si>
  <si>
    <t>Bioetanol</t>
  </si>
  <si>
    <t>Poder calorífico inferior</t>
  </si>
  <si>
    <t>g</t>
  </si>
  <si>
    <t>h</t>
  </si>
  <si>
    <t>i</t>
  </si>
  <si>
    <t>j</t>
  </si>
  <si>
    <t>k</t>
  </si>
  <si>
    <t xml:space="preserve">k </t>
  </si>
  <si>
    <t>l</t>
  </si>
  <si>
    <t>m</t>
  </si>
  <si>
    <t>tep</t>
  </si>
  <si>
    <t>GJ</t>
  </si>
  <si>
    <t>IPCC, 2006- Directrices del IPCC de 2006 para los inventarios nacionales de gases de efecto invernadero, Vol 2, Cap 1, tabla 1.2</t>
  </si>
  <si>
    <t>Categoría</t>
  </si>
  <si>
    <t>Energía</t>
  </si>
  <si>
    <t>Emisiones de proceso y uso de productos</t>
  </si>
  <si>
    <t>Fuente móvil</t>
  </si>
  <si>
    <t>Fuente difusa</t>
  </si>
  <si>
    <t>Resultado</t>
  </si>
  <si>
    <t>CAPV</t>
  </si>
  <si>
    <t>Ambos</t>
  </si>
  <si>
    <t>TJ/kg</t>
  </si>
  <si>
    <t xml:space="preserve">CO2 b </t>
  </si>
  <si>
    <t>CO2 b</t>
  </si>
  <si>
    <t>TJ/L</t>
  </si>
  <si>
    <t>PODER CALORÍFICO INFERIOR</t>
  </si>
  <si>
    <t>Total</t>
  </si>
  <si>
    <t>Gasóleo puro</t>
  </si>
  <si>
    <t>n</t>
  </si>
  <si>
    <t>ñ</t>
  </si>
  <si>
    <t>Tipo de propulsión</t>
  </si>
  <si>
    <t>Gases fluorados</t>
  </si>
  <si>
    <t>Tipo de gas fluorado</t>
  </si>
  <si>
    <t>ACCIONA GREEN ENERGY DEVELOPMENTS, S.L.</t>
  </si>
  <si>
    <t>ALPIQ ENERGÍA ESPAÑA, S.A.U.</t>
  </si>
  <si>
    <t>AXPO IBERIA, S.L.</t>
  </si>
  <si>
    <t>CEPSA GAS Y ELECTRICIDAD</t>
  </si>
  <si>
    <t>CLIDOM ENERGY, S.L.</t>
  </si>
  <si>
    <t>COMERCIALIZADORA LERSA , S.L.</t>
  </si>
  <si>
    <t>COMERCIALIZADORA SIN GDO's</t>
  </si>
  <si>
    <t>E.ON ENERGIA, S.L.</t>
  </si>
  <si>
    <t>ELECTRICA SOLLERENSE, S.A.</t>
  </si>
  <si>
    <t>ENARA GESTIÓN Y MEDIACIÓN, S.L.</t>
  </si>
  <si>
    <t>ENDESA ENERGIA, S.A.</t>
  </si>
  <si>
    <t>ENDESA GENERACIÓN, S.A.</t>
  </si>
  <si>
    <t>ENERCOLUZ ENERGÍA, S.L.</t>
  </si>
  <si>
    <t>ENERGY BY COGEN, S.L.</t>
  </si>
  <si>
    <t>FACTOR ENERGÍA, S.A.</t>
  </si>
  <si>
    <t>FENIE ENERGIA, S.A.</t>
  </si>
  <si>
    <t>GAS NATURAL COMERCIALIZADORA, S.A.</t>
  </si>
  <si>
    <t>GAS NATURAL SERVICIOS SDG, S.A.</t>
  </si>
  <si>
    <t>GDF SUEZ ESPAÑA, S.A.U.</t>
  </si>
  <si>
    <t>GEOATLANTER, S.L.</t>
  </si>
  <si>
    <t>GESTERNOVA, S.A.</t>
  </si>
  <si>
    <t>GOIENER S.COOP</t>
  </si>
  <si>
    <t>HIDROCANTABRICO ENERGIA, S.A. Unipersonal</t>
  </si>
  <si>
    <t>HIDROELECTRICA DEL VALIRA, S.L.</t>
  </si>
  <si>
    <t>HIDROELÉCTRICA EL CARMEN ENERGÍA, S.L.</t>
  </si>
  <si>
    <t>IBERDROLA GENERACION, S.A.U.</t>
  </si>
  <si>
    <t>NATURGAS ENERGÍA COMERCIALIZADORA, S.A.U.</t>
  </si>
  <si>
    <t>NEXUS ENERGIA, S.A.</t>
  </si>
  <si>
    <t>NEXUS RENOVABLES, S.L.</t>
  </si>
  <si>
    <t>OLTEN-LLUM, S.L.</t>
  </si>
  <si>
    <t>SOM ENERGÍA, S.C.C.L.</t>
  </si>
  <si>
    <t>UNIELÉCTRICA ENERGÍA, S.L.</t>
  </si>
  <si>
    <t>UNION FENOSA COMERCIAL, S.L.</t>
  </si>
  <si>
    <t>ZENCER, S. COOP. AND</t>
  </si>
  <si>
    <t>DERIVADOS ENERGÉTICOS PARA EL TRANSPORTE Y LA INDUSTRIA, S.A. (DETISA)</t>
  </si>
  <si>
    <t>EGL ENERGIA IBERIA, S.L.</t>
  </si>
  <si>
    <t>AE3000 AGENT COMERCIALITZADOR, S.L.</t>
  </si>
  <si>
    <t>AGENTE DEL MERCADO ELÉCTRICO, S.A.</t>
  </si>
  <si>
    <t>ENEL GREEN POWER ESPAÑA, S.L.</t>
  </si>
  <si>
    <t>CIDE HCENERGÍA S.A.</t>
  </si>
  <si>
    <t>ON DEMAND FACILITIES, S.L.</t>
  </si>
  <si>
    <t>AURA ENERGÍA, S.L.</t>
  </si>
  <si>
    <t>VERTSEL ENERGIA, S.L.U.</t>
  </si>
  <si>
    <t>THE YELLOW ENERGY, S.L.</t>
  </si>
  <si>
    <t>CYE ENERGIA, S.L.</t>
  </si>
  <si>
    <t>AVANZALIA ENERGÍA COMERCIALIZADORA, S.A.</t>
  </si>
  <si>
    <t>IBERDROLA CLIENTES, S.A.U.</t>
  </si>
  <si>
    <t>p</t>
  </si>
  <si>
    <t>Compañía suministradora (seleccionar)</t>
  </si>
  <si>
    <t>Año de cálculo</t>
  </si>
  <si>
    <t>Nº de empleados</t>
  </si>
  <si>
    <t>Datos básicos</t>
  </si>
  <si>
    <t>m2</t>
  </si>
  <si>
    <t>uds</t>
  </si>
  <si>
    <t>miles €/año</t>
  </si>
  <si>
    <t>Responsable del inventario de GEI</t>
  </si>
  <si>
    <t>Nombre y apellidos</t>
  </si>
  <si>
    <t>Email de contacto</t>
  </si>
  <si>
    <t>Teléfono de contacto</t>
  </si>
  <si>
    <t>EMISIONES DIRECTAS (ALCANCE 1)</t>
  </si>
  <si>
    <t>EMISIONES INDIRECTAS POR ENERGÍA (ALCANCE 2)</t>
  </si>
  <si>
    <t>Instalaciones fijas (t CO2e)</t>
  </si>
  <si>
    <t>Desplazamientos en vehículos (t CO2e)</t>
  </si>
  <si>
    <t>Refrigeración/climatización (t CO2e)</t>
  </si>
  <si>
    <t>Electricidad (t CO2e)</t>
  </si>
  <si>
    <t xml:space="preserve">Superficie </t>
  </si>
  <si>
    <t xml:space="preserve">Facturación </t>
  </si>
  <si>
    <t>EMISIONES DIRECTAS (ALCANCE 1) + EMISIONES INDIRECTAS POR ENERGÍA (ALCANCE 2)</t>
  </si>
  <si>
    <t>Datos históricos (si existen)</t>
  </si>
  <si>
    <t>Emisiones/ Nº de empleados</t>
  </si>
  <si>
    <t xml:space="preserve">Emisiones/ Superficie </t>
  </si>
  <si>
    <t xml:space="preserve">Emisiones/ Facturación </t>
  </si>
  <si>
    <t>t CO2e/m2</t>
  </si>
  <si>
    <t>t CO2e/trabajador</t>
  </si>
  <si>
    <t>t CO2e/mil €</t>
  </si>
  <si>
    <t>(t CO2e/m2)</t>
  </si>
  <si>
    <t>(t CO2e/trabajador)</t>
  </si>
  <si>
    <t>(t CO2e/mil €)</t>
  </si>
  <si>
    <t xml:space="preserve">Emisiones/ Nº de empleados              </t>
  </si>
  <si>
    <t xml:space="preserve">Emisiones/ Facturación                        </t>
  </si>
  <si>
    <t>Fuente fija</t>
  </si>
  <si>
    <t xml:space="preserve">EMISIONES INDIRECTAS POR ENERGÍA (ALCANCE 2) </t>
  </si>
  <si>
    <t xml:space="preserve">Fuentes móviles </t>
  </si>
  <si>
    <t xml:space="preserve">Fuentes fijas </t>
  </si>
  <si>
    <t>A partir de datos de kilómetros recorridos por tipo de vehículo</t>
  </si>
  <si>
    <t>Ferry</t>
  </si>
  <si>
    <t>Taxis</t>
  </si>
  <si>
    <t>Autobús urbano</t>
  </si>
  <si>
    <t>Autobús larga distancia</t>
  </si>
  <si>
    <t>Tranvía</t>
  </si>
  <si>
    <t>Tren</t>
  </si>
  <si>
    <t>Metro</t>
  </si>
  <si>
    <t>FUENTES DE EMISIÓN MÓVILES ALCANCE 1 (POR DISTANCIA RECORRIDA)</t>
  </si>
  <si>
    <t>Vuelo doméstico</t>
  </si>
  <si>
    <t>Vuelo corta distancia &lt; 3 h</t>
  </si>
  <si>
    <t xml:space="preserve">Vuelos larga distancia &gt; 3h </t>
  </si>
  <si>
    <t>Tipo de transporte público</t>
  </si>
  <si>
    <t>Tipo de transporte público (seleccionar de la lista)</t>
  </si>
  <si>
    <t>Gestión de residuos</t>
  </si>
  <si>
    <t>&lt;Tipo de emisión 1&gt;</t>
  </si>
  <si>
    <t>&lt;Tipo de emisión 2&gt;</t>
  </si>
  <si>
    <t>&lt;Tipo de emisión 3&gt;</t>
  </si>
  <si>
    <t>Detalle 2</t>
  </si>
  <si>
    <t>Combustible desconocido</t>
  </si>
  <si>
    <t>Viajes de trabajo</t>
  </si>
  <si>
    <t xml:space="preserve">Datos </t>
  </si>
  <si>
    <t>&lt;seleccionar año&gt;</t>
  </si>
  <si>
    <t>Datos generales</t>
  </si>
  <si>
    <t>COMBUSTIÓN FIJA</t>
  </si>
  <si>
    <t>CONSUMO DE ELECTRICIDAD FIJA</t>
  </si>
  <si>
    <t>A) MOVILIDAD DE LOS TRABAJADORES DESDE Y HASTA EL PUESTO DE TRABAJO</t>
  </si>
  <si>
    <t>B) VIAJES DE TRABAJO</t>
  </si>
  <si>
    <t>A.1) POR CARRETERA EN VEHÍCULO PRIVADO</t>
  </si>
  <si>
    <t>A.2) TRANSPORTE PÚBLICO</t>
  </si>
  <si>
    <t>B.1) POR CARRETERA EN VEHÍCULO PRIVADO</t>
  </si>
  <si>
    <t>B.2) TRANSPORTE PÚBLICO</t>
  </si>
  <si>
    <t>Tipo de gestión</t>
  </si>
  <si>
    <t>Residuos domiciliarios a vertedero</t>
  </si>
  <si>
    <t>Residuos domiciliarios a incineración</t>
  </si>
  <si>
    <t>Residuos comerciales e industriales a vertedero</t>
  </si>
  <si>
    <t>Residuos comerciales e industriales a incineración</t>
  </si>
  <si>
    <t>Fracción orgánica a compostaje</t>
  </si>
  <si>
    <t>Vidrio a reciclaje</t>
  </si>
  <si>
    <t>Envases a reciclaje</t>
  </si>
  <si>
    <t>Papel y cartón a reciclaje</t>
  </si>
  <si>
    <t>C) GESTIÓN DE RESIDUOS</t>
  </si>
  <si>
    <t>Masa generada</t>
  </si>
  <si>
    <t>Tipo de residuo y tipo de gestión</t>
  </si>
  <si>
    <t>Tipo de emisión indirecta calculada</t>
  </si>
  <si>
    <t>INPUTS ALCANCE 3</t>
  </si>
  <si>
    <t>Residuos comerciales e industriales</t>
  </si>
  <si>
    <t>Incineración</t>
  </si>
  <si>
    <t>Vertedero</t>
  </si>
  <si>
    <t>Residuos domiciliarios</t>
  </si>
  <si>
    <t>Fracción orgánica</t>
  </si>
  <si>
    <t>Compostaje</t>
  </si>
  <si>
    <t>Vidrio</t>
  </si>
  <si>
    <t>Reciclaje</t>
  </si>
  <si>
    <t>Envases</t>
  </si>
  <si>
    <t>Papel y cartón</t>
  </si>
  <si>
    <t>Residuos</t>
  </si>
  <si>
    <t>Otros</t>
  </si>
  <si>
    <t>Emisiones calculadas</t>
  </si>
  <si>
    <t>OTRAS EMISIONES INDIRECTAS (ALCANCE 3)</t>
  </si>
  <si>
    <t>Dato de actividad (ud)</t>
  </si>
  <si>
    <t>Emisiones (kg de GEI)</t>
  </si>
  <si>
    <t xml:space="preserve">RESULTADOS SEGÚN REGISTRO ESPAÑOL DE HUELLA DE CARBONO, COMPENSACIÓN Y PROYECTOS DE ABSORCIÓN </t>
  </si>
  <si>
    <t>Total (t CO2e)</t>
  </si>
  <si>
    <t>EMISIONES DIRECTAS (ALCANCE 1) + EMISIONES INDIRECTAS POR ENERGÍA (ALCANCE 2) (t CO2e)</t>
  </si>
  <si>
    <t>Uso de productos</t>
  </si>
  <si>
    <t xml:space="preserve">Biomasa  </t>
  </si>
  <si>
    <t xml:space="preserve">Fuentes difusas </t>
  </si>
  <si>
    <t>Fuentes móviles</t>
  </si>
  <si>
    <t xml:space="preserve">Total </t>
  </si>
  <si>
    <t>Movilidad de los trabajadores</t>
  </si>
  <si>
    <t xml:space="preserve">Viajes de trabajo </t>
  </si>
  <si>
    <t>A.1) REPORTE OBLIGATORIO: ALCANCE 1  Y ALCANCE 2</t>
  </si>
  <si>
    <t>FUENTES DE EMISIÓN FIJAS</t>
  </si>
  <si>
    <t>A) ENERGÍA</t>
  </si>
  <si>
    <t>Factor de emisión (kg GEI/km)</t>
  </si>
  <si>
    <t>GEI</t>
  </si>
  <si>
    <t>ELECTRICIDAD (kg CO2/kWh)</t>
  </si>
  <si>
    <t>q</t>
  </si>
  <si>
    <t>EMISIONES DE GESTIÓN DE RESIDUOS</t>
  </si>
  <si>
    <t>B) USO DE PRODUCTOS</t>
  </si>
  <si>
    <t>C) RESIDUOS</t>
  </si>
  <si>
    <t>Emisiones de alcance 1</t>
  </si>
  <si>
    <t>Emisiones de alcance 2</t>
  </si>
  <si>
    <t>Emisiones alcance 1 + 2</t>
  </si>
  <si>
    <t>(t CO2e)</t>
  </si>
  <si>
    <t>INDICADORES RELEVANTES PARA SU INCLUSIÓN EN SISTEMAS DE GESTIÓN AMBIENTAL</t>
  </si>
  <si>
    <t>A.2) REPORTE OPCIONAL: ALCANCE 3 (t CO2e)</t>
  </si>
  <si>
    <t>Detalle 1</t>
  </si>
  <si>
    <t>Factor emisión total (kg CO2e/ud)</t>
  </si>
  <si>
    <t xml:space="preserve">Gasolina  </t>
  </si>
  <si>
    <t>kg/Nm3</t>
  </si>
  <si>
    <t>kcal</t>
  </si>
  <si>
    <t xml:space="preserve">IPCC, 2006 - Directrices del IPCC de 2006 para los inventarios nacionales de gases de efecto invernadero, Vol 2, Cap 2, tablas 2.2-2.5 y Cap 3, tablas 3.2.1 </t>
  </si>
  <si>
    <t>Comisión Europea, 2014. REGLAMENTO (UE) No 517/2014 DEL PARLAMENTO EUROPEO Y DEL CONSEJO de 16 de abril de 2014 sobre los gases fluorados de efecto invernadero y por el que se deroga el Reglamento (CE) n o 842/2006. Datos basados en IPCC AR4.</t>
  </si>
  <si>
    <t xml:space="preserve">MINISTERIO DE INDUSTRIA, TURISMO Y COMERCIO, 2010-  RD  1088/2010  de 3 de septiembre, por el que se modifica el Real Decreto 61/2006, de 31 de enero, en lo relativo a las especificaciones técnicas de gasolinas, gasóleos, utilización de biocarburantes y contenido de azufre de  los combustibles para uso marítimo. </t>
  </si>
  <si>
    <t>Comisión Nacional de la Energía, 1999 - El gas natural. http://www.cne.es/cne/doc/publicaciones/informe_sectores/1999/gas/chap2.pdf</t>
  </si>
  <si>
    <t>MINISTERIO DE INDUSTRIA, TURISMO Y COMERCIO, 2003 - RD 1700/2003, de 15 de diciembre, por el que se fijan las especificaciones de gasolinas, gasóleos, fuelóleos y gases licuados del petróleo, y el uso de bio- carburantes.</t>
  </si>
  <si>
    <t>AENOR, 2013 - Norma UNE EN14214:2013 V2 - Productos petrolíferos líquidos. Ésteres metílicos de ácidos grasos (FAME) para motores diesel y equipos de calefacción. Requisitos y métodos de ensayo.</t>
  </si>
  <si>
    <t>FUENTES DE DATOS</t>
  </si>
  <si>
    <t>CENTRICA ENERGIA, S.L.U.</t>
  </si>
  <si>
    <t>ENEL VIESGO ENERGIA, S.L.</t>
  </si>
  <si>
    <t>HIDROCANTABRICO ENERGÍA S.A.</t>
  </si>
  <si>
    <t>IBERDROLA , S.A.</t>
  </si>
  <si>
    <t>ELEKTRIZITÄTS-GESELLSCHAFT LAUFENBURG ESPAÑA, S.L.</t>
  </si>
  <si>
    <t>GAS NATURAL SUR SDG, S.A</t>
  </si>
  <si>
    <t>HISPAELEC ENERGIA, S.A</t>
  </si>
  <si>
    <t>MINISTERIO DE INDUSTRIA, TURISMO Y COMERCIO, 2010-  RD  459/2011  de 1 de abril, por el que se fijan los objetivos obligatorios de biocarburantes para los años 2011, 2012 y 2013.</t>
  </si>
  <si>
    <t>Sin datos</t>
  </si>
  <si>
    <t>o1</t>
  </si>
  <si>
    <t>o2</t>
  </si>
  <si>
    <t>o0</t>
  </si>
  <si>
    <t>MINISTERIO DE INDUSTRIA, TURISMO Y COMERCIO, 2008-  ORDEN ITC/2877/2008, de 9 de octubre, por la que se establece un mecanismo de fomento del uso de biocarburantes y otros combustibles  renovables con fines de transporte.</t>
  </si>
  <si>
    <t>MINISTERIO DE INDUSTRIA, TURISMO Y COMERCIO, 2013-  Ley 11/2013, de 26 de julio, de medidas de apoyo al emprendedor y de estímulo del crecimiento y de la creación de empleo</t>
  </si>
  <si>
    <t>Datos básicos (Nombre, CIF/NIF y sector)</t>
  </si>
  <si>
    <t>Índices de actividad para el año del inventario (superficie, nº de empleados, facturación, etc.)</t>
  </si>
  <si>
    <t>Responsable del inventario de GEI (Nombre, teléfono y email)</t>
  </si>
  <si>
    <t>Combustión fija</t>
  </si>
  <si>
    <t>Consumo de Coque de petróleo (kg)</t>
  </si>
  <si>
    <t>Consumo de Biomasa (kg)</t>
  </si>
  <si>
    <t>Consumo de Carbón mineral (kg)</t>
  </si>
  <si>
    <t>Consumo de Fueloleo (L)</t>
  </si>
  <si>
    <t>Consumo de Gas butano (L)</t>
  </si>
  <si>
    <t>Consumo de Gas natural (Nm3)</t>
  </si>
  <si>
    <t>Consumo de Gas propano (L)</t>
  </si>
  <si>
    <t>Consumo de Gasóleo C (L)</t>
  </si>
  <si>
    <t>Consumo de GLP genérico (L)</t>
  </si>
  <si>
    <t>Consumo de Queroseno (L)</t>
  </si>
  <si>
    <t>Combustión móvil</t>
  </si>
  <si>
    <t>Consumo de Gasolina (L)</t>
  </si>
  <si>
    <t>Consumo de Gasoleo A (L)</t>
  </si>
  <si>
    <t>Consumo de E10 (L)</t>
  </si>
  <si>
    <t>Consumo de E85 (L)</t>
  </si>
  <si>
    <t>Consumo de B30 (L)</t>
  </si>
  <si>
    <t>Consumo de B100 (L)</t>
  </si>
  <si>
    <t>Consumo de Gas Natural Comprimido (Nm3)</t>
  </si>
  <si>
    <t>Consumo de Gas Natural Licuado (L)</t>
  </si>
  <si>
    <t>Opción 1</t>
  </si>
  <si>
    <t>Alcance 1</t>
  </si>
  <si>
    <t>Distancia recorrida (km)</t>
  </si>
  <si>
    <t>Emisiones de uso de productos</t>
  </si>
  <si>
    <t>Consumo de lubricantes (L)</t>
  </si>
  <si>
    <t>Consumo de aceites (L)</t>
  </si>
  <si>
    <t>Tipo de gas refrigerante</t>
  </si>
  <si>
    <t>Recarga anual de gas refrigerante (kg)</t>
  </si>
  <si>
    <t>Alcance 2</t>
  </si>
  <si>
    <t>Consumo de electricidad fija</t>
  </si>
  <si>
    <t>Consumo de electricidad (kWh)</t>
  </si>
  <si>
    <t>Consumo de electricidad móvil (vehículos eléctricos)</t>
  </si>
  <si>
    <t>Opción 2</t>
  </si>
  <si>
    <t>Alcance 3</t>
  </si>
  <si>
    <t>Movilidad de los trabajadores desde y hasta el puesto de trabajo</t>
  </si>
  <si>
    <t>Por carretera en vehículo privado</t>
  </si>
  <si>
    <t>Residuos domiciliarios a vertedero (t)</t>
  </si>
  <si>
    <t>Residuos domiciliarios a incineración (t)</t>
  </si>
  <si>
    <t>Residuos comerciales e industriales a vertedero (t)</t>
  </si>
  <si>
    <t>Residuos comerciales e industriales a incineración (t)</t>
  </si>
  <si>
    <t>Fracción orgánica a compostaje (t)</t>
  </si>
  <si>
    <t>Vidrio a reciclaje (t)</t>
  </si>
  <si>
    <t>Envases a reciclaje (t)</t>
  </si>
  <si>
    <t>Papel y cartón a reciclaje (t)</t>
  </si>
  <si>
    <t>Otras emisiones indirectas diferentes a las anteriores</t>
  </si>
  <si>
    <t>Emisiones calculadas (tCO2e)</t>
  </si>
  <si>
    <t>ABSORCIONES</t>
  </si>
  <si>
    <t>Consumo de agua</t>
  </si>
  <si>
    <t>D) CONSUMO DE AGUA</t>
  </si>
  <si>
    <t>Fuente de emisión</t>
  </si>
  <si>
    <t>Ciclo de vida</t>
  </si>
  <si>
    <t>D) AGUAS</t>
  </si>
  <si>
    <t>EMISIÓN DE SUMINISTRO DE AGUA</t>
  </si>
  <si>
    <t>Especie</t>
  </si>
  <si>
    <t>kg CO2/año y pie</t>
  </si>
  <si>
    <t>Total emisiones</t>
  </si>
  <si>
    <t>Absorciones</t>
  </si>
  <si>
    <t>Absorción</t>
  </si>
  <si>
    <t>Quercus faginea</t>
  </si>
  <si>
    <t>Quercus ilex</t>
  </si>
  <si>
    <t>Olea europaea</t>
  </si>
  <si>
    <t>Quercus suber</t>
  </si>
  <si>
    <t>Pinus halepensis</t>
  </si>
  <si>
    <t>Pinus pinea</t>
  </si>
  <si>
    <t>Fagus sylvatica</t>
  </si>
  <si>
    <t>Castanea sativa</t>
  </si>
  <si>
    <t>Quercus canariensis</t>
  </si>
  <si>
    <t>Quercus robur</t>
  </si>
  <si>
    <t>Quercus petraea</t>
  </si>
  <si>
    <t>Abies alba</t>
  </si>
  <si>
    <t>Abies pinsapo</t>
  </si>
  <si>
    <t>Pinus uncinata</t>
  </si>
  <si>
    <t>Pinus radiata</t>
  </si>
  <si>
    <t>Ceratonia siliqua</t>
  </si>
  <si>
    <t xml:space="preserve">t </t>
  </si>
  <si>
    <t>kg CO2e/t</t>
  </si>
  <si>
    <t>kg CO2e/m3</t>
  </si>
  <si>
    <t>Factores de Emisión / absorción (kg /ud)</t>
  </si>
  <si>
    <t>CO2 abs</t>
  </si>
  <si>
    <t>r</t>
  </si>
  <si>
    <t xml:space="preserve">IPCC, 2006- Directrices del IPCC de 2006 para los inventarios nacionales de gases de efecto invernadero, Vol 3, Cap 5, tabla 5.2
</t>
  </si>
  <si>
    <t>ABSORCIONES (ALCANCE 1)</t>
  </si>
  <si>
    <t>BALANCE ABSORCIONES Y EMISIONES (ALCANCE 1 Y 2)</t>
  </si>
  <si>
    <t>A.3) TOTAL: ALCANCE 1 + ALCANCE 2+ ALCANCE 3 (t CO2e)</t>
  </si>
  <si>
    <t>BALANCE TOTAL DE ABSORCIONES Y EMISIONES (ALCANCE 1 ,  2 Y 3)</t>
  </si>
  <si>
    <t>Total (sumatorio de centros)</t>
  </si>
  <si>
    <t>Suministro de agua potable</t>
  </si>
  <si>
    <t>árboles</t>
  </si>
  <si>
    <t>Escribir nombre de centro</t>
  </si>
  <si>
    <t>Centros de trabajo/ Instalación</t>
  </si>
  <si>
    <t>CO2 e</t>
  </si>
  <si>
    <t>Opción 2- Se dispone de datos de emisiones por tipo de contaminante</t>
  </si>
  <si>
    <t>Opción 1- Se dispone del CO2 equivalente</t>
  </si>
  <si>
    <t>kg CO2 e</t>
  </si>
  <si>
    <t>Número de árboles</t>
  </si>
  <si>
    <t>Insertar el número de instalaciones o centros de trabajo en el alcance de la huella</t>
  </si>
  <si>
    <t>Sustituir los nombres de cada una de las instalaciones</t>
  </si>
  <si>
    <t>Emisiones de CO2 equivalente</t>
  </si>
  <si>
    <t>Emisiones de CO2</t>
  </si>
  <si>
    <t>Emisiones de CH4</t>
  </si>
  <si>
    <t>Emisiones de N2O</t>
  </si>
  <si>
    <t>OTRAS EMISIONES ESPECÍFICAS NO INCLUIDAS ANTERIORMENTE Y CALCULADAS APARTE</t>
  </si>
  <si>
    <t>Otras emisiones específicas no incluidas anteriormente y calculadas aparte</t>
  </si>
  <si>
    <t>kg CO2e</t>
  </si>
  <si>
    <t>Índice  principal</t>
  </si>
  <si>
    <t>Índices auxiliares</t>
  </si>
  <si>
    <t>Nº de clientes</t>
  </si>
  <si>
    <t>Otro (indicar debajo)</t>
  </si>
  <si>
    <t>indicar debajo</t>
  </si>
  <si>
    <t>E) EVOLUCIÓN HISTÓRICA DE LAS EMISIONES</t>
  </si>
  <si>
    <t>Refrigerantes y lubricantes</t>
  </si>
  <si>
    <t>Indicador de referencia:</t>
  </si>
  <si>
    <t>Uso de electricidad o vapor externo</t>
  </si>
  <si>
    <t>Emisiones de alcance 3</t>
  </si>
  <si>
    <t>Balance emisiones alcance 1 +2</t>
  </si>
  <si>
    <t>Emisiones directas (alcance 1)</t>
  </si>
  <si>
    <t>Emisiones indirectas por energía (alcance 2)</t>
  </si>
  <si>
    <t>DETALLE DE RESULTADOS SEGÚN EL REGISTRO VASCO DE HUELLA DE CARBONO Y REDUCCIÓN DE EMISIONES DE GEI</t>
  </si>
  <si>
    <t>RESULTADOS PARA LA DECLARACIÓN DEL REGISTRO VASCO DE HUELLA DE CARBONO Y REDUCCIÓN DE EMISIONES DE GEI</t>
  </si>
  <si>
    <t>A.1) REPORTE OBLIGATORIO: HUELLA DE CARBONO EN ALCANCE 1  Y ALCANCE 2</t>
  </si>
  <si>
    <t>A.2) REPORTE OPCIONAL: HUELLA DE CARBONO EN ALCANCE 3</t>
  </si>
  <si>
    <t>A.3) TOTAL: HUELLA DE CARBONO EN ALCANCE 1 + ALCANCE 2+ ALCANCE 3</t>
  </si>
  <si>
    <t>B) EVOLUCIÓN HISTÓRICA DE LA HUELLA DE CARBONO</t>
  </si>
  <si>
    <t>Otro diferente &lt;sustituir si aplica&gt;</t>
  </si>
  <si>
    <t>&lt;sustituir si aplica&gt;</t>
  </si>
  <si>
    <t>Presupuesto</t>
  </si>
  <si>
    <t>Euro</t>
  </si>
  <si>
    <t>cliente</t>
  </si>
  <si>
    <t>trabajador</t>
  </si>
  <si>
    <t>miles E/año</t>
  </si>
  <si>
    <t>s</t>
  </si>
  <si>
    <t>s: 2005 y 2006; p: resto</t>
  </si>
  <si>
    <t>PASO 2: COMPLETAR LOS INPUTS</t>
  </si>
  <si>
    <t>PASO 3: COMPLETAR LA HOJA DE REGISTROS</t>
  </si>
  <si>
    <t>¿Hoja de registros completa para todos los datos de actividad?</t>
  </si>
  <si>
    <t>incluir más filas en caso necesario</t>
  </si>
  <si>
    <t>Responsable</t>
  </si>
  <si>
    <t>Registro del que se obtiene</t>
  </si>
  <si>
    <t>Instalación</t>
  </si>
  <si>
    <t>Tipo de dato de actividad</t>
  </si>
  <si>
    <t>TRAZABILIDAD DE LOS DATOS DE ACTIVIDAD</t>
  </si>
  <si>
    <t>HOJA DE REGISTROS</t>
  </si>
  <si>
    <t>CÁLCULOS AUXILIARES</t>
  </si>
  <si>
    <t>ÁREA DE TRABAJO</t>
  </si>
  <si>
    <t xml:space="preserve">E85 </t>
  </si>
  <si>
    <t>Estimado IDOM a partir de otros factores de emisión y factores de conversión</t>
  </si>
  <si>
    <t>ACRÓNIMOS</t>
  </si>
  <si>
    <t>Biodiésel 100%</t>
  </si>
  <si>
    <t>Etanol 10% - Gasolina 90%</t>
  </si>
  <si>
    <t>Etanol 85% - Gasolina 15%</t>
  </si>
  <si>
    <t>Emisiones alcance 1+2</t>
  </si>
  <si>
    <t>Bus</t>
  </si>
  <si>
    <t>ALDRO ENERGÍA Y SOLUCIONES, S.L.U.</t>
  </si>
  <si>
    <t>ANOTHER ENERGY OPTION, S.L.</t>
  </si>
  <si>
    <t>AUDAX ENERGÍA, S.L.U.</t>
  </si>
  <si>
    <t>BASSOLS ENERGÍA COMERCIAL, S.L.</t>
  </si>
  <si>
    <t>COMERCIALIZADORA ZERO ELECTRUM, S.L.</t>
  </si>
  <si>
    <t>COMPAÑÍA ESCANDINAVA DE ELECTRICIDAD EN ESPAÑA, S.L.</t>
  </si>
  <si>
    <t>DREUE ELECTRIC, S.L.</t>
  </si>
  <si>
    <t>EDP COMERCIALIZADORA S.A.U.</t>
  </si>
  <si>
    <t>EDP ENERGIA S.A.U.</t>
  </si>
  <si>
    <t>ELÉCTRICA DE MELIANA, S.C.V.</t>
  </si>
  <si>
    <t>ELÉCTRICA DE SOT DE CHERA S. COOP.V.</t>
  </si>
  <si>
    <t>ELÉCTRICA DE VINALESA, S.L.U.</t>
  </si>
  <si>
    <t>EMASP, S. COOP.</t>
  </si>
  <si>
    <t>ENERGÍA COLECTIVA, S.L.</t>
  </si>
  <si>
    <t>ENERGY STROM XXI, S.L.</t>
  </si>
  <si>
    <t>ENERPLUS ENERGÍA, S.A.</t>
  </si>
  <si>
    <t>GNERA ENERGIA Y TECNOLOGIA, S.L.</t>
  </si>
  <si>
    <t>INDEXO ENERGIA, S.L.</t>
  </si>
  <si>
    <t>INICIATIVA E. NOVA, S.L.</t>
  </si>
  <si>
    <t>LIGHT UP, S.L.</t>
  </si>
  <si>
    <t>LUCI MUNDI ENERGÍA, S.L.</t>
  </si>
  <si>
    <t>PROT ENERGÍA COMERCIALIZACIÓN, S.L.</t>
  </si>
  <si>
    <t>RENEWABLE VENTURES, S.L.</t>
  </si>
  <si>
    <t>SAMPOL INGENIERÍA Y OBRAS, S.A.</t>
  </si>
  <si>
    <t>SUMINISTROS ESPECIALES ALGINETENSES COOP. V.</t>
  </si>
  <si>
    <t>SYDER COMERCIALIZADORA VERDE, S.L.</t>
  </si>
  <si>
    <t>TELEFÓNICA SOLUCIONES DE INFORMÁTICA Y COMUNICACIONES DE ESPAÑA, S.A.U.</t>
  </si>
  <si>
    <t>WATIUM, S.L.</t>
  </si>
  <si>
    <t>Datos históricos de huella de carbono en términos absolutos (si existen)</t>
  </si>
  <si>
    <t>t CO2e</t>
  </si>
  <si>
    <t>Datos históricos de huella de carbono en términos relativos para el índice principal (si existen)</t>
  </si>
  <si>
    <t>Datos históricos de índice principal (si existen)</t>
  </si>
  <si>
    <t>Datos históricos de índices auxiliares (si existen)</t>
  </si>
  <si>
    <t>Índice</t>
  </si>
  <si>
    <t>o3</t>
  </si>
  <si>
    <t>MINISTERIO DE INDUSTRIA, TURISMO Y COMERCIO, 2015-  Real Decreto 1085/2015, de 4 de diciembre, de fomento de los Biocarburantes.</t>
  </si>
  <si>
    <t>ACCIÓN ENERGÍA COMERCIALIZADORA, S.L.</t>
  </si>
  <si>
    <t>ADEINNOVA ENERGÍA S.L.U.</t>
  </si>
  <si>
    <t>AGRI-ENERGÍA, S.A.</t>
  </si>
  <si>
    <t>ALCANZIA ENERGÍA, S.L.</t>
  </si>
  <si>
    <t>AQUÍ ENERGÍA S.L.</t>
  </si>
  <si>
    <t>BETA RENOWABLE GROUP, S.A.</t>
  </si>
  <si>
    <t>CEMOI ELECTRICITE, S.L.</t>
  </si>
  <si>
    <t>COMERCIALIZADORA ELÉCTRICA DE CÁDIZ, S.A.</t>
  </si>
  <si>
    <t>COMPAÑÍA LUMISA ENERGÍA S.L.</t>
  </si>
  <si>
    <t>COOPERATIVA ELÉCTRICA BENÉFICA ALBATERENSE, COOP. V.</t>
  </si>
  <si>
    <t>COOPERATIVA ELÉCTRICA BENÉFICA CATRALENSE, COOP. V.</t>
  </si>
  <si>
    <t>COOPERATIVA ELÉCTRICA BENÉFICA SAN FRANCISCO DE ASÍS, COOP. V.</t>
  </si>
  <si>
    <t>COOPERATIVA ELÉCTRICA DE CASTELLAR, S.C.V.</t>
  </si>
  <si>
    <t>DAIMUZ ENERGÍA, S.L.</t>
  </si>
  <si>
    <t>DRK ENERGY, S.L.</t>
  </si>
  <si>
    <t>ELECNOVA SIGLO XXI, S.L.</t>
  </si>
  <si>
    <t>ELECTRA DEL CARDENER ENERGÍA, S.A.</t>
  </si>
  <si>
    <t>ELÉCTRICA ALBATERENSE, S.L.</t>
  </si>
  <si>
    <t>ELÉCTRICA ALGIMIA DE ALFARA, S.COOP.V.</t>
  </si>
  <si>
    <t>ELÉCTRICA CATRALENSE, S.L.</t>
  </si>
  <si>
    <t>ELÉCTRICA DE CHERA, S.C.V.</t>
  </si>
  <si>
    <t>ELÉCTRICA DE GUADASSUAR COOP. V.</t>
  </si>
  <si>
    <t>ELECTRICA DEL POZO, S.COOP.MAD.</t>
  </si>
  <si>
    <t>ELÉCTRICA DIRECTA ENERGÍA, S.L.</t>
  </si>
  <si>
    <t>ELÉCTRICA NTRA. SRA. DE GRACIA SDAD. COOP. VALENCIANA</t>
  </si>
  <si>
    <t>ELECTRODISTRIBUIDORA DE FUERZA Y ALUMBRADO CASABLANCA, S.A.</t>
  </si>
  <si>
    <t>ELYGAS POWER, S.L.</t>
  </si>
  <si>
    <t>ENERGEA SAVING ENERGY, S.L.</t>
  </si>
  <si>
    <t>ENERGÍA DLR COMERCIALIZADORA, S.L.</t>
  </si>
  <si>
    <t>ENERGÍA NARANJA, S.L.</t>
  </si>
  <si>
    <t>ENERGY TRADER SOLUTIONS, S.L.</t>
  </si>
  <si>
    <t>ENGIE ESPAÑA, S.L.U.</t>
  </si>
  <si>
    <t>EPRESA ENERGÍA, S.A.U.</t>
  </si>
  <si>
    <t>ESTABANELL Y PAHISA MERCATOR, S.A.</t>
  </si>
  <si>
    <t>ESTRATEGIAS ELÉCTRICAS INTEGRALES, S.A.</t>
  </si>
  <si>
    <t>EXPORT INNOVATION GROUP, S.L.</t>
  </si>
  <si>
    <t>FLUIDO ELÉCTRICO MUSEROS, SCV</t>
  </si>
  <si>
    <t>FOENER COMERCIALIZACIÓN, S.L.U.</t>
  </si>
  <si>
    <t>FUSIONA COMERCIALIZADORA, S.A.</t>
  </si>
  <si>
    <t>GAOLANIA SERVICIOS, S.L.</t>
  </si>
  <si>
    <t>GEO ALTERNATIVA, S.L.</t>
  </si>
  <si>
    <t>GIGABUSINESS, S.L.</t>
  </si>
  <si>
    <t>GLOBAL BIOSFERA PROTEC, S.L.</t>
  </si>
  <si>
    <t>INTEGRACIÓN EUROPEA DE ENERGÍA, S.A.U.</t>
  </si>
  <si>
    <t>LONJAS TECNOLOGÍA, S.A.</t>
  </si>
  <si>
    <t>LUVON ENERGÍA, S.L.</t>
  </si>
  <si>
    <t>NINOBE SERVICIOS ENERGÉTICOS, S.L.</t>
  </si>
  <si>
    <t>NOBE SOLUCIONES Y ENERGÍA</t>
  </si>
  <si>
    <t>NOSA ENERXIA SOCIEDADE COOP GALEGA</t>
  </si>
  <si>
    <t>ODF ENERGÍA LIBRE COMERCIALIZADORA, S.L.</t>
  </si>
  <si>
    <t>PEPEENERGY</t>
  </si>
  <si>
    <t>PETRONIEVES ENERGÍA 1, S.L.</t>
  </si>
  <si>
    <t>PHOTON GESTION</t>
  </si>
  <si>
    <t>PULSAR SERVICIOS ENERGÉTICOS</t>
  </si>
  <si>
    <t>REYSE ENERGÍA, S.L.</t>
  </si>
  <si>
    <t>RONDA OESTE ENERGÍA, S.L.</t>
  </si>
  <si>
    <t>SUNAIR ONE ENERGY, S.L.</t>
  </si>
  <si>
    <t>TRADE UNIVERSAL ENERGY, S.A.</t>
  </si>
  <si>
    <t>UNIC GLOBAL-LOGISTICS, S.L.</t>
  </si>
  <si>
    <t>V3J INGENIERÍA Y SERVICIOS, S.L.</t>
  </si>
  <si>
    <t>VIESGO ENERGÍA, S.L.</t>
  </si>
  <si>
    <t>WIND TO MARKET, S.A.</t>
  </si>
  <si>
    <t>A-DOS ENERGÍA, S.L.</t>
  </si>
  <si>
    <t>ACSOL ENERGÍA GLOBAL, S.A.</t>
  </si>
  <si>
    <t>APELES ELCTRICIDAD, S.L.</t>
  </si>
  <si>
    <t>ASAL DE ENERGÍA, S.L.</t>
  </si>
  <si>
    <t>AUSARTA PRIMA, S.L.</t>
  </si>
  <si>
    <t>COMERCIALIZADORA ELÉCTRICA TALAYUELAS, S.L.</t>
  </si>
  <si>
    <t>COOPERATIVA VALENCIANA ELECTRODISTRIBUIDORA DE FUERZA Y ALUMBRADO SERRALLO, S.Coop.V.</t>
  </si>
  <si>
    <t>COX ENERGÍA COMERCIALIZADORA ESPAÑA, S.L.U.</t>
  </si>
  <si>
    <t>DISA ENERGÍA ELÉCTRICA, S.L.U.</t>
  </si>
  <si>
    <t>ECOFUTURA LUZ ENERGÍA, S.L.</t>
  </si>
  <si>
    <t>ELECTRA CALDENSE ENERGÍA, S.L.</t>
  </si>
  <si>
    <t>ELÉCTRICA DE GUIXES ENERGÍA, S.L.</t>
  </si>
  <si>
    <t>EMPRESA DE ALUMBRADO ELÉCTRICO DE CEUTA, S.A.</t>
  </si>
  <si>
    <t>ENERGYA VM GESTIÓN DE ENERGÍA, S.L.U.</t>
  </si>
  <si>
    <t>GALP ENERGÍA ESPAÑA, S.A.U.</t>
  </si>
  <si>
    <t>GAS NATURAL FENOSA RENOVABLES, S.L.U.</t>
  </si>
  <si>
    <t>IM3 ENERGÍA, S.L.</t>
  </si>
  <si>
    <t>INTEGRACIÓN EUROPEA DE ENERGÍA SUR, S.L.</t>
  </si>
  <si>
    <t>KILOWATIOS VERDES, S.L.</t>
  </si>
  <si>
    <t>LA UNION ELECTRO INDUSTRIAL, S.L.U.</t>
  </si>
  <si>
    <t>LUBALOO, S.L.</t>
  </si>
  <si>
    <t>NABALIA ENERGÍA 2000, S.A.</t>
  </si>
  <si>
    <t>NUEVA COMERCIALIZADORA ESPAÑOLA, S.L.</t>
  </si>
  <si>
    <t>PETRO NAVARRA, S.L.</t>
  </si>
  <si>
    <t>SUMINISTRADORA ELÉCTRICA VIENTOS ALISIOS DE LAZAROTE, S.L.</t>
  </si>
  <si>
    <t>SWAP ENERGÍA, S.A.</t>
  </si>
  <si>
    <t>Compañía suministradora</t>
  </si>
  <si>
    <t>Seleccionar índice</t>
  </si>
  <si>
    <t>unidades</t>
  </si>
  <si>
    <t>Híbrido enchufable</t>
  </si>
  <si>
    <t>Vehículo híbrido eléctrico enchufable</t>
  </si>
  <si>
    <t>Autonomía motor eléctrico</t>
  </si>
  <si>
    <t>Rango de uso medio del motor eléctrico</t>
  </si>
  <si>
    <t>%</t>
  </si>
  <si>
    <t xml:space="preserve">Fuente </t>
  </si>
  <si>
    <t>Km recorridos por vehículo híbrido enchufable</t>
  </si>
  <si>
    <t>European Association for Battery Electric Vehicles, ? - Energy consumption, CO2 emissions and other considerations related to Battery Electric Vehicles</t>
  </si>
  <si>
    <t>u</t>
  </si>
  <si>
    <t>Tipos de bienes y servicios</t>
  </si>
  <si>
    <t>Cantidad de materias</t>
  </si>
  <si>
    <t xml:space="preserve">Papel </t>
  </si>
  <si>
    <t>Material 1</t>
  </si>
  <si>
    <t>Material 2</t>
  </si>
  <si>
    <t>Material 3</t>
  </si>
  <si>
    <t>Material 4</t>
  </si>
  <si>
    <t>Material 5</t>
  </si>
  <si>
    <t>Material 6</t>
  </si>
  <si>
    <t>Material 7</t>
  </si>
  <si>
    <t>Tipo de bien y servicio</t>
  </si>
  <si>
    <t>F) BIENES Y SERVICIOS</t>
  </si>
  <si>
    <t>EMISIÓN DE MATERIAS</t>
  </si>
  <si>
    <t>Bienes y servicios</t>
  </si>
  <si>
    <t>Ecoinvent 3.01 - Software SimaPro</t>
  </si>
  <si>
    <t>v</t>
  </si>
  <si>
    <t>Ordenador portátil</t>
  </si>
  <si>
    <t>Ordenador de mesa completo</t>
  </si>
  <si>
    <t>kg CO2e/kg</t>
  </si>
  <si>
    <t>kg CO2e/unidad</t>
  </si>
  <si>
    <t>kg CO2/unidad</t>
  </si>
  <si>
    <t>Cartucho de impresora negro</t>
  </si>
  <si>
    <t>Cartucho de impresora color</t>
  </si>
  <si>
    <t>k CO2e/unidad</t>
  </si>
  <si>
    <t>Mesa escritorio</t>
  </si>
  <si>
    <t>w</t>
  </si>
  <si>
    <t>Environdec - https://gryphon4.environdec.com/system/data/files/6/13053/epd1075_Narbutas_Desk%20Nova%20U%20-%20PDNA%20160_2017.pdf</t>
  </si>
  <si>
    <t>ud</t>
  </si>
  <si>
    <t>Tipo de transporte de carga</t>
  </si>
  <si>
    <t>Tren de carga</t>
  </si>
  <si>
    <t>Camión 7,5-16 ton EURO 5</t>
  </si>
  <si>
    <t>Camión 7,5-16 ton EURO 4</t>
  </si>
  <si>
    <t>Camión 3,5 - 7,5 ton EURO 5</t>
  </si>
  <si>
    <t>Camión 3,5 - 7,5 ton EURO 4</t>
  </si>
  <si>
    <t>Camión 16 - 32 ton EURO 5</t>
  </si>
  <si>
    <t>Camión 16 - 32 ton EURO 4</t>
  </si>
  <si>
    <t>Camión &gt;32 ton EURO 4</t>
  </si>
  <si>
    <t>Camión &gt;32 ton EURO 5</t>
  </si>
  <si>
    <t>Buque de carga transoceánico</t>
  </si>
  <si>
    <t xml:space="preserve">Buque de carga de navegación interior </t>
  </si>
  <si>
    <t>Avión de carga</t>
  </si>
  <si>
    <t>G) TRANSPORTE DE CARGA</t>
  </si>
  <si>
    <t>EMISIÓN DE TRANSPORTE</t>
  </si>
  <si>
    <t>kg CO2e/tkm</t>
  </si>
  <si>
    <t>Masa transportada</t>
  </si>
  <si>
    <t>ton</t>
  </si>
  <si>
    <t>A partir de datos de kilómetros recorridos y masa transportada por tipo de vehículo</t>
  </si>
  <si>
    <t>Producto</t>
  </si>
  <si>
    <t>Lista</t>
  </si>
  <si>
    <t>Valor numérico del dato, desde las hojas de cuestionario. Las fuentes deben aparecer en las hojas de cuestionario</t>
  </si>
  <si>
    <t>Factor de conversión si se necesita. La fuente del factor debe aparecer en la pestaña de Datos. Si no es necesario, poner 1.</t>
  </si>
  <si>
    <t>Facto emisión en UD coherentes</t>
  </si>
  <si>
    <t>España</t>
  </si>
  <si>
    <t>m3/t</t>
  </si>
  <si>
    <t>hab</t>
  </si>
  <si>
    <t>TJ/MJ</t>
  </si>
  <si>
    <t>ha</t>
  </si>
  <si>
    <t>kWh/MJ</t>
  </si>
  <si>
    <t>cabezas</t>
  </si>
  <si>
    <t>kg/ha</t>
  </si>
  <si>
    <t>Distribución de productos</t>
  </si>
  <si>
    <t>tkm</t>
  </si>
  <si>
    <t>Consumo de bienes y servicios</t>
  </si>
  <si>
    <t>Transporte desde proveedor</t>
  </si>
  <si>
    <t xml:space="preserve">A partir de datos masa de producto transportada </t>
  </si>
  <si>
    <t>Material 8</t>
  </si>
  <si>
    <t>Router internet</t>
  </si>
  <si>
    <t xml:space="preserve">E) CONSUMO DE BIENES Y SERVICIOS </t>
  </si>
  <si>
    <t>F) TRANSPORTE DE VEHÍCULO PRIVADO PROVEEDOR DE BIENES Y SERVICIOS</t>
  </si>
  <si>
    <t>G) DISTRIBUCIÓN DE PRODUCTOS VENDIDOS POR LA ORGANIZACIÓN</t>
  </si>
  <si>
    <t>H) OTRAS EMISIONES INDIRECTAS DIFERENTES A LAS ANTERIORES</t>
  </si>
  <si>
    <t>24-7 UTILITIES, S.L.U.</t>
  </si>
  <si>
    <t>ADELFAS ENERGIA, S.L.</t>
  </si>
  <si>
    <t>AGUAS DE BARBASTRO ENERGÍA, S.L.</t>
  </si>
  <si>
    <t>ALILUZ MEDITERRANEA, S.L.</t>
  </si>
  <si>
    <t>CATGAS ENERGÍA, S.A.</t>
  </si>
  <si>
    <t>CEPSA COMERCIAL PETRÓLEO,_x000D_
S.A.U.</t>
  </si>
  <si>
    <t>CHITAHI ENERGY, S.L.</t>
  </si>
  <si>
    <t>COMERCIALIZADORA DE ELECTRICIDAD Y GAS DEL MEDITERRÁNEO, S.L.</t>
  </si>
  <si>
    <t>COMERCIALIZADORA DE ENERGÍA DIRECTA, S.L.</t>
  </si>
  <si>
    <t>ECOEQ ENERGÉTICA, S.L.</t>
  </si>
  <si>
    <t>ECONACTIVA, S. COOP DE C-LM</t>
  </si>
  <si>
    <t>ELECTRA ALTO MIÑO COMERCIALIZADORA DE ENERGIA, S.L.U.</t>
  </si>
  <si>
    <t>ELECTRA CUNTIENSE COMERCIALIZADORA, S.L.U.</t>
  </si>
  <si>
    <t>ELECTRA ENERGIA, S.A.U.</t>
  </si>
  <si>
    <t>ELECTRA NORTE ENERGÍA, S.A.U.</t>
  </si>
  <si>
    <t>ELECTRICA SEROSENSE, S.L.</t>
  </si>
  <si>
    <t>ELECTRICA VAQUER ENERGIA, S.A.</t>
  </si>
  <si>
    <t>ENERGÍA NUFRI, S.L.U.</t>
  </si>
  <si>
    <t>ENERGÍA ELÉCTRICA EFICIENTE, S.L</t>
  </si>
  <si>
    <t>ENERKIA ENERGÍA, S.L</t>
  </si>
  <si>
    <t>ENSTROGA, S.L.</t>
  </si>
  <si>
    <t>EVERGREEN ELÉCTRICA, S.L.</t>
  </si>
  <si>
    <t>FORZA VSUNAIR, S.L.</t>
  </si>
  <si>
    <t>GERENTA ENERGÍA, S.L.U</t>
  </si>
  <si>
    <t>GRUPO IBERSOGAS ENERGÍA, S.L.</t>
  </si>
  <si>
    <t>HELIA COOP V</t>
  </si>
  <si>
    <t>HELIOELEC ENERGIA ELECTRICA, S.L.</t>
  </si>
  <si>
    <t>IBERDROLA SERVICIOS ENERGETICOS, S.A.U.</t>
  </si>
  <si>
    <t>IBERELECTRICA COMERCIALIZADORA, S.L.</t>
  </si>
  <si>
    <t>INER ENERGIA CASTILLA LA MANCHA, S.L.</t>
  </si>
  <si>
    <t>LEDESMA COMERCIALIZADORA ELÉCTRICA, S.L.</t>
  </si>
  <si>
    <t>MEGARA ENERGÍA SOCIEDAD COOPERATIVA CYL</t>
  </si>
  <si>
    <t>MULTIENERGÍA VERDE, S.L.</t>
  </si>
  <si>
    <t>REMICA COMERCIALIZADORA, S.A.U.</t>
  </si>
  <si>
    <t>RESPIRA ENERGIA, S.A.</t>
  </si>
  <si>
    <t xml:space="preserve">RESPIRA ENERGÍA ESPAÑA, S.L. </t>
  </si>
  <si>
    <t>RTOTAL GAS Y ELECTRICIDAD ESPA¿A,
S.A.U.</t>
  </si>
  <si>
    <t>STIN, S.A.</t>
  </si>
  <si>
    <t>SHELL ESPAÑA, S.A.</t>
  </si>
  <si>
    <t>TOTAL GAS Y ELECTRICIDAD ESPAÑA S.A.U.</t>
  </si>
  <si>
    <t>TRACTAMENT I SELECCIO DE RESIDUS, S.A.</t>
  </si>
  <si>
    <t>VIRTUS GLOBAL ENERGY SL</t>
  </si>
  <si>
    <t>VIVE ENERGÍA ELÉCTRICA, S.A</t>
  </si>
  <si>
    <t>WATIO WHOLESALE, S.L.</t>
  </si>
  <si>
    <t>Gasóleo A y B</t>
  </si>
  <si>
    <t>Gasóleo A y B puro</t>
  </si>
  <si>
    <t>Biodiésel 30% - Gasóleo A y B 70%</t>
  </si>
  <si>
    <t>o4</t>
  </si>
  <si>
    <t>Comisión Nacional de los Mercados y la Competencia, CNMC. Estadística de biocarburantes. https://www.cnmc.es/estadistica/estadistica-de-biocarburantes</t>
  </si>
  <si>
    <t>Datos generales de la organización</t>
  </si>
  <si>
    <t>Hoja de registros</t>
  </si>
  <si>
    <t>Mi área de trabajo</t>
  </si>
  <si>
    <t>Resultados - RVHdC Declaración</t>
  </si>
  <si>
    <t>Resultados - RVHdC Detalle</t>
  </si>
  <si>
    <t>Resultados - Sistema de Gestión del Medio Ambiente</t>
  </si>
  <si>
    <t>Resultados - Registro Español de Huella de Carbono</t>
  </si>
  <si>
    <t>Cálculos</t>
  </si>
  <si>
    <t>Factores de emisión</t>
  </si>
  <si>
    <t>Potencial de calentamiento global</t>
  </si>
  <si>
    <t>Factores de conversión</t>
  </si>
  <si>
    <t>Fuentes de datos</t>
  </si>
  <si>
    <t>Acrónimos</t>
  </si>
  <si>
    <t xml:space="preserve">Pestañas a cumplimentar </t>
  </si>
  <si>
    <t>Pestañas de resultados</t>
  </si>
  <si>
    <t>Pestañas de motor de cálculo</t>
  </si>
  <si>
    <t>Celdas a cumplimentar</t>
  </si>
  <si>
    <t>Celdas autocompletadas</t>
  </si>
  <si>
    <t>Celdas informativas</t>
  </si>
  <si>
    <t>CELDAS</t>
  </si>
  <si>
    <t>PESTAÑAS</t>
  </si>
  <si>
    <t xml:space="preserve">Paso 1 </t>
  </si>
  <si>
    <t xml:space="preserve">Paso 2 </t>
  </si>
  <si>
    <t>Paso 3</t>
  </si>
  <si>
    <t>Completar la pestaña de Datos generales organización</t>
  </si>
  <si>
    <t>Completar las pestañas de Alcance 1 y 2 con los datos de actividad</t>
  </si>
  <si>
    <t>Paso 4</t>
  </si>
  <si>
    <t xml:space="preserve">Completar la pestaña Hoja de registros con la información del responsable y fuentes de los datos de actividad </t>
  </si>
  <si>
    <t>Rellenar checklist para comprobar que se han seguido todos los pasos para completar la herramienta</t>
  </si>
  <si>
    <t>INSTRUCCIONES</t>
  </si>
  <si>
    <t>PRESENTACIÓN DE LA CALCULADORA</t>
  </si>
  <si>
    <t>Pestañas factores, variables…</t>
  </si>
  <si>
    <t>Resultados: RVHdC Declaración</t>
  </si>
  <si>
    <t>Resultados: RVHdC Detalle</t>
  </si>
  <si>
    <t>Resultados: SGMA</t>
  </si>
  <si>
    <t>Resultados: REHdC</t>
  </si>
  <si>
    <t>Datos 1: Factores emisión</t>
  </si>
  <si>
    <t>Datos 2: Potenciales de calent. gl.</t>
  </si>
  <si>
    <t>Datos 3: Factores de conversión</t>
  </si>
  <si>
    <t>R-449A</t>
  </si>
  <si>
    <t>R-32/R-125/HFO-1234yf/R-134a (24,3/24,7/25,3/25,7)</t>
  </si>
  <si>
    <t>R-452A</t>
  </si>
  <si>
    <t>R-125/R-32/HFO-1234yf (59/11/30)</t>
  </si>
  <si>
    <t>R-453A</t>
  </si>
  <si>
    <t>R-134a/125/32/227ea/600/601a (53,8/20/20/5/0,6/0,6)</t>
  </si>
  <si>
    <t>SUNAIR ONE HOME, S.L.</t>
  </si>
  <si>
    <t>AHORRELUZ SERVICIOS ONLINE S.L</t>
  </si>
  <si>
    <t>AHORRO ENERGÍA HOGAR INVESTMENTS, S.L.</t>
  </si>
  <si>
    <t>ATLAS ENERGÍA COMERCIAL, S.L.</t>
  </si>
  <si>
    <t>BEYOND SUN SL</t>
  </si>
  <si>
    <t>BSG ENERGÍA S.L.</t>
  </si>
  <si>
    <t>BULB ENERGÍA IBERICA, S.L.</t>
  </si>
  <si>
    <t>COMERCIALIZADORA ENERGÉTICA SOSTENIBLE, S.A.U.</t>
  </si>
  <si>
    <t>ELÉCTRICAS HIDROBESORA, S.L.</t>
  </si>
  <si>
    <t>ELECTRICIDAD ELEIA S.L.</t>
  </si>
  <si>
    <t>ELEKTRON COMERCIALIZADORA DE ENERGÍA, S.L.</t>
  </si>
  <si>
    <t>ELEVA 2 COMERCIALIZADORA, S.L.</t>
  </si>
  <si>
    <t>ENDI ENERGY TRADING, S.L.</t>
  </si>
  <si>
    <t>ENELUZ 2025, S.L.</t>
  </si>
  <si>
    <t>ENERGÉTICA DEL ESTE, S.L.</t>
  </si>
  <si>
    <t>ENERGÍA VIVA SPAIN, S.L.</t>
  </si>
  <si>
    <t>FAIN Energía S.L.</t>
  </si>
  <si>
    <t>FOX ENERGÍA, S.A.</t>
  </si>
  <si>
    <t>GAIA GLOBAL ENERGY SOCIEDAD LIMITADA</t>
  </si>
  <si>
    <t>GLOBELIGHT ENERGY S.L</t>
  </si>
  <si>
    <t>IBERCOEN ENERGÍA, S.A.</t>
  </si>
  <si>
    <t>INNOVA DESARROLLO Y EFICIENCIA ENERGÉTICA, S.L.</t>
  </si>
  <si>
    <t>KISHOA, S.L.</t>
  </si>
  <si>
    <t>LA CORRIENTE SOCIEDAD COOPERATIVA</t>
  </si>
  <si>
    <t>LUX FORUM SL</t>
  </si>
  <si>
    <t>NATURGY IBERIA, S.A.</t>
  </si>
  <si>
    <t>NATURGY RENOVABLES, S.L.U.</t>
  </si>
  <si>
    <t>NEOWATIO, S.L.</t>
  </si>
  <si>
    <t>OVO ENERGY SPAIN, S.L.</t>
  </si>
  <si>
    <t>POTENZIA COMERCIALIZADORA, S.L.</t>
  </si>
  <si>
    <t>REPSOL COMERCIALIZADORA DE ELECTRICIDAD Y GAS, S.L.U.</t>
  </si>
  <si>
    <t>ROFEICA ENERGÍA, S.A</t>
  </si>
  <si>
    <t>TERUGAS ENERGY, S.L.</t>
  </si>
  <si>
    <t>THE ENERGY HOUSE GROUP, S.L.</t>
  </si>
  <si>
    <t>VIVO ENERGÍA FUTURA, S.A.</t>
  </si>
  <si>
    <t>VÓLTICO ENERGÍA, S.L.</t>
  </si>
  <si>
    <t>km*pasajero</t>
  </si>
  <si>
    <t>IDAE, 2014- Factores de Emisión de CO2 y coeficientes de paso a energía primaria de diferentes fuentes de energía final consumidas en el sector edificios en España</t>
  </si>
  <si>
    <r>
      <t>C</t>
    </r>
    <r>
      <rPr>
        <vertAlign val="subscript"/>
        <sz val="11"/>
        <rFont val="Arial Narrow"/>
        <family val="2"/>
      </rPr>
      <t>2</t>
    </r>
    <r>
      <rPr>
        <sz val="11"/>
        <rFont val="Arial Narrow"/>
        <family val="2"/>
      </rPr>
      <t>HF</t>
    </r>
    <r>
      <rPr>
        <vertAlign val="subscript"/>
        <sz val="11"/>
        <rFont val="Arial Narrow"/>
        <family val="2"/>
      </rPr>
      <t>5</t>
    </r>
  </si>
  <si>
    <r>
      <t>C</t>
    </r>
    <r>
      <rPr>
        <vertAlign val="subscript"/>
        <sz val="11"/>
        <rFont val="Arial Narrow"/>
        <family val="2"/>
      </rPr>
      <t>2</t>
    </r>
    <r>
      <rPr>
        <sz val="11"/>
        <rFont val="Arial Narrow"/>
        <family val="2"/>
      </rPr>
      <t>H</t>
    </r>
    <r>
      <rPr>
        <vertAlign val="subscript"/>
        <sz val="11"/>
        <rFont val="Arial Narrow"/>
        <family val="2"/>
      </rPr>
      <t>2</t>
    </r>
    <r>
      <rPr>
        <sz val="11"/>
        <rFont val="Arial Narrow"/>
        <family val="2"/>
      </rPr>
      <t>F</t>
    </r>
    <r>
      <rPr>
        <vertAlign val="subscript"/>
        <sz val="11"/>
        <rFont val="Arial Narrow"/>
        <family val="2"/>
      </rPr>
      <t>4</t>
    </r>
  </si>
  <si>
    <r>
      <t>CH</t>
    </r>
    <r>
      <rPr>
        <vertAlign val="subscript"/>
        <sz val="11"/>
        <rFont val="Arial Narrow"/>
        <family val="2"/>
      </rPr>
      <t>2</t>
    </r>
    <r>
      <rPr>
        <sz val="11"/>
        <rFont val="Arial Narrow"/>
        <family val="2"/>
      </rPr>
      <t>FCF</t>
    </r>
    <r>
      <rPr>
        <vertAlign val="subscript"/>
        <sz val="11"/>
        <rFont val="Arial Narrow"/>
        <family val="2"/>
      </rPr>
      <t>3</t>
    </r>
  </si>
  <si>
    <r>
      <t>C</t>
    </r>
    <r>
      <rPr>
        <vertAlign val="subscript"/>
        <sz val="11"/>
        <rFont val="Arial Narrow"/>
        <family val="2"/>
      </rPr>
      <t>2</t>
    </r>
    <r>
      <rPr>
        <sz val="11"/>
        <rFont val="Arial Narrow"/>
        <family val="2"/>
      </rPr>
      <t>H</t>
    </r>
    <r>
      <rPr>
        <vertAlign val="subscript"/>
        <sz val="11"/>
        <rFont val="Arial Narrow"/>
        <family val="2"/>
      </rPr>
      <t>3</t>
    </r>
    <r>
      <rPr>
        <sz val="11"/>
        <rFont val="Arial Narrow"/>
        <family val="2"/>
      </rPr>
      <t>F</t>
    </r>
    <r>
      <rPr>
        <vertAlign val="subscript"/>
        <sz val="11"/>
        <rFont val="Arial Narrow"/>
        <family val="2"/>
      </rPr>
      <t>3-</t>
    </r>
  </si>
  <si>
    <r>
      <t>C</t>
    </r>
    <r>
      <rPr>
        <vertAlign val="subscript"/>
        <sz val="11"/>
        <rFont val="Arial Narrow"/>
        <family val="2"/>
      </rPr>
      <t>2</t>
    </r>
    <r>
      <rPr>
        <sz val="11"/>
        <rFont val="Arial Narrow"/>
        <family val="2"/>
      </rPr>
      <t>H</t>
    </r>
    <r>
      <rPr>
        <vertAlign val="subscript"/>
        <sz val="11"/>
        <rFont val="Arial Narrow"/>
        <family val="2"/>
      </rPr>
      <t>3</t>
    </r>
    <r>
      <rPr>
        <sz val="11"/>
        <rFont val="Arial Narrow"/>
        <family val="2"/>
      </rPr>
      <t>F</t>
    </r>
    <r>
      <rPr>
        <vertAlign val="subscript"/>
        <sz val="11"/>
        <rFont val="Arial Narrow"/>
        <family val="2"/>
      </rPr>
      <t>3</t>
    </r>
  </si>
  <si>
    <r>
      <t>CH</t>
    </r>
    <r>
      <rPr>
        <vertAlign val="subscript"/>
        <sz val="11"/>
        <rFont val="Arial Narrow"/>
        <family val="2"/>
      </rPr>
      <t>2</t>
    </r>
    <r>
      <rPr>
        <sz val="11"/>
        <rFont val="Arial Narrow"/>
        <family val="2"/>
      </rPr>
      <t>FCH</t>
    </r>
    <r>
      <rPr>
        <vertAlign val="subscript"/>
        <sz val="11"/>
        <rFont val="Arial Narrow"/>
        <family val="2"/>
      </rPr>
      <t>2</t>
    </r>
    <r>
      <rPr>
        <sz val="11"/>
        <rFont val="Arial Narrow"/>
        <family val="2"/>
      </rPr>
      <t>F</t>
    </r>
  </si>
  <si>
    <r>
      <t>C</t>
    </r>
    <r>
      <rPr>
        <vertAlign val="subscript"/>
        <sz val="11"/>
        <rFont val="Arial Narrow"/>
        <family val="2"/>
      </rPr>
      <t>2</t>
    </r>
    <r>
      <rPr>
        <sz val="11"/>
        <rFont val="Arial Narrow"/>
        <family val="2"/>
      </rPr>
      <t>H</t>
    </r>
    <r>
      <rPr>
        <vertAlign val="subscript"/>
        <sz val="11"/>
        <rFont val="Arial Narrow"/>
        <family val="2"/>
      </rPr>
      <t>4</t>
    </r>
    <r>
      <rPr>
        <sz val="11"/>
        <rFont val="Arial Narrow"/>
        <family val="2"/>
      </rPr>
      <t>F</t>
    </r>
    <r>
      <rPr>
        <vertAlign val="subscript"/>
        <sz val="11"/>
        <rFont val="Arial Narrow"/>
        <family val="2"/>
      </rPr>
      <t>2</t>
    </r>
  </si>
  <si>
    <r>
      <t>C</t>
    </r>
    <r>
      <rPr>
        <vertAlign val="subscript"/>
        <sz val="11"/>
        <rFont val="Arial Narrow"/>
        <family val="2"/>
      </rPr>
      <t>2</t>
    </r>
    <r>
      <rPr>
        <sz val="11"/>
        <rFont val="Arial Narrow"/>
        <family val="2"/>
      </rPr>
      <t>H</t>
    </r>
    <r>
      <rPr>
        <vertAlign val="subscript"/>
        <sz val="11"/>
        <rFont val="Arial Narrow"/>
        <family val="2"/>
      </rPr>
      <t>2</t>
    </r>
    <r>
      <rPr>
        <sz val="11"/>
        <rFont val="Arial Narrow"/>
        <family val="2"/>
      </rPr>
      <t>F</t>
    </r>
  </si>
  <si>
    <r>
      <t>C</t>
    </r>
    <r>
      <rPr>
        <vertAlign val="subscript"/>
        <sz val="11"/>
        <rFont val="Arial Narrow"/>
        <family val="2"/>
      </rPr>
      <t>3</t>
    </r>
    <r>
      <rPr>
        <sz val="11"/>
        <rFont val="Arial Narrow"/>
        <family val="2"/>
      </rPr>
      <t>HF</t>
    </r>
    <r>
      <rPr>
        <vertAlign val="subscript"/>
        <sz val="11"/>
        <rFont val="Arial Narrow"/>
        <family val="2"/>
      </rPr>
      <t>7</t>
    </r>
  </si>
  <si>
    <r>
      <t>CH</t>
    </r>
    <r>
      <rPr>
        <vertAlign val="subscript"/>
        <sz val="11"/>
        <rFont val="Arial Narrow"/>
        <family val="2"/>
      </rPr>
      <t>2</t>
    </r>
    <r>
      <rPr>
        <sz val="11"/>
        <rFont val="Arial Narrow"/>
        <family val="2"/>
      </rPr>
      <t>F</t>
    </r>
    <r>
      <rPr>
        <vertAlign val="subscript"/>
        <sz val="11"/>
        <rFont val="Arial Narrow"/>
        <family val="2"/>
      </rPr>
      <t>3</t>
    </r>
  </si>
  <si>
    <r>
      <t>CH</t>
    </r>
    <r>
      <rPr>
        <vertAlign val="subscript"/>
        <sz val="11"/>
        <rFont val="Arial Narrow"/>
        <family val="2"/>
      </rPr>
      <t>2</t>
    </r>
    <r>
      <rPr>
        <sz val="11"/>
        <rFont val="Arial Narrow"/>
        <family val="2"/>
      </rPr>
      <t>FCF</t>
    </r>
    <r>
      <rPr>
        <vertAlign val="subscript"/>
        <sz val="11"/>
        <rFont val="Arial Narrow"/>
        <family val="2"/>
      </rPr>
      <t>2</t>
    </r>
    <r>
      <rPr>
        <sz val="11"/>
        <rFont val="Arial Narrow"/>
        <family val="2"/>
      </rPr>
      <t>CF</t>
    </r>
    <r>
      <rPr>
        <vertAlign val="subscript"/>
        <sz val="11"/>
        <rFont val="Arial Narrow"/>
        <family val="2"/>
      </rPr>
      <t>3</t>
    </r>
  </si>
  <si>
    <r>
      <t>CHF</t>
    </r>
    <r>
      <rPr>
        <vertAlign val="subscript"/>
        <sz val="11"/>
        <rFont val="Arial Narrow"/>
        <family val="2"/>
      </rPr>
      <t>2</t>
    </r>
    <r>
      <rPr>
        <sz val="11"/>
        <rFont val="Arial Narrow"/>
        <family val="2"/>
      </rPr>
      <t>CHFCF</t>
    </r>
    <r>
      <rPr>
        <vertAlign val="subscript"/>
        <sz val="11"/>
        <rFont val="Arial Narrow"/>
        <family val="2"/>
      </rPr>
      <t>3</t>
    </r>
  </si>
  <si>
    <r>
      <t>C</t>
    </r>
    <r>
      <rPr>
        <vertAlign val="subscript"/>
        <sz val="11"/>
        <rFont val="Arial Narrow"/>
        <family val="2"/>
      </rPr>
      <t>3</t>
    </r>
    <r>
      <rPr>
        <sz val="11"/>
        <rFont val="Arial Narrow"/>
        <family val="2"/>
      </rPr>
      <t>H</t>
    </r>
    <r>
      <rPr>
        <vertAlign val="subscript"/>
        <sz val="11"/>
        <rFont val="Arial Narrow"/>
        <family val="2"/>
      </rPr>
      <t>2</t>
    </r>
    <r>
      <rPr>
        <sz val="11"/>
        <rFont val="Arial Narrow"/>
        <family val="2"/>
      </rPr>
      <t>F</t>
    </r>
    <r>
      <rPr>
        <vertAlign val="subscript"/>
        <sz val="11"/>
        <rFont val="Arial Narrow"/>
        <family val="2"/>
      </rPr>
      <t>6</t>
    </r>
  </si>
  <si>
    <r>
      <t>C</t>
    </r>
    <r>
      <rPr>
        <vertAlign val="subscript"/>
        <sz val="11"/>
        <rFont val="Arial Narrow"/>
        <family val="2"/>
      </rPr>
      <t>3</t>
    </r>
    <r>
      <rPr>
        <sz val="11"/>
        <rFont val="Arial Narrow"/>
        <family val="2"/>
      </rPr>
      <t>H</t>
    </r>
    <r>
      <rPr>
        <vertAlign val="subscript"/>
        <sz val="11"/>
        <rFont val="Arial Narrow"/>
        <family val="2"/>
      </rPr>
      <t>3</t>
    </r>
    <r>
      <rPr>
        <sz val="11"/>
        <rFont val="Arial Narrow"/>
        <family val="2"/>
      </rPr>
      <t>F</t>
    </r>
    <r>
      <rPr>
        <vertAlign val="subscript"/>
        <sz val="11"/>
        <rFont val="Arial Narrow"/>
        <family val="2"/>
      </rPr>
      <t>5</t>
    </r>
  </si>
  <si>
    <r>
      <t>CH</t>
    </r>
    <r>
      <rPr>
        <vertAlign val="subscript"/>
        <sz val="11"/>
        <rFont val="Arial Narrow"/>
        <family val="2"/>
      </rPr>
      <t>2</t>
    </r>
    <r>
      <rPr>
        <sz val="11"/>
        <rFont val="Arial Narrow"/>
        <family val="2"/>
      </rPr>
      <t>F</t>
    </r>
    <r>
      <rPr>
        <vertAlign val="subscript"/>
        <sz val="11"/>
        <rFont val="Arial Narrow"/>
        <family val="2"/>
      </rPr>
      <t>2</t>
    </r>
  </si>
  <si>
    <r>
      <t>CH</t>
    </r>
    <r>
      <rPr>
        <vertAlign val="subscript"/>
        <sz val="11"/>
        <rFont val="Arial Narrow"/>
        <family val="2"/>
      </rPr>
      <t>3</t>
    </r>
    <r>
      <rPr>
        <sz val="11"/>
        <rFont val="Arial Narrow"/>
        <family val="2"/>
      </rPr>
      <t>F</t>
    </r>
  </si>
  <si>
    <r>
      <t>C</t>
    </r>
    <r>
      <rPr>
        <vertAlign val="subscript"/>
        <sz val="11"/>
        <rFont val="Arial Narrow"/>
        <family val="2"/>
      </rPr>
      <t>5</t>
    </r>
    <r>
      <rPr>
        <sz val="11"/>
        <rFont val="Arial Narrow"/>
        <family val="2"/>
      </rPr>
      <t>H</t>
    </r>
    <r>
      <rPr>
        <vertAlign val="subscript"/>
        <sz val="11"/>
        <rFont val="Arial Narrow"/>
        <family val="2"/>
      </rPr>
      <t>2</t>
    </r>
    <r>
      <rPr>
        <sz val="11"/>
        <rFont val="Arial Narrow"/>
        <family val="2"/>
      </rPr>
      <t>F</t>
    </r>
    <r>
      <rPr>
        <vertAlign val="subscript"/>
        <sz val="11"/>
        <rFont val="Arial Narrow"/>
        <family val="2"/>
      </rPr>
      <t>10</t>
    </r>
  </si>
  <si>
    <t>Comparativa ambiental entre diferentes alternativas de vehículos. Eléctrico, híbrido y combustión. Informe de análisis de ciclo de vida, 2020. Basque Ecodesign Center. https://www.ihobe.eus/publicaciones/comparativa-ambiental-entre-diferentes-alternativas-vehiculos-electrico-hibrido-y-combustion-2</t>
  </si>
  <si>
    <t>Internal Labour Organization. Fichas Internacionales de Seguridad Química (https://www.ilo.org/dyn/icsc/showcard.listCards3)</t>
  </si>
  <si>
    <t>Fuente:</t>
  </si>
  <si>
    <t>AR4
PCA -100</t>
  </si>
  <si>
    <t>SF6</t>
  </si>
  <si>
    <r>
      <t>SF</t>
    </r>
    <r>
      <rPr>
        <sz val="8"/>
        <rFont val="Calibri"/>
        <family val="2"/>
        <scheme val="minor"/>
      </rPr>
      <t>6</t>
    </r>
  </si>
  <si>
    <t>PFC-218</t>
  </si>
  <si>
    <r>
      <t>C</t>
    </r>
    <r>
      <rPr>
        <sz val="8"/>
        <rFont val="Calibri"/>
        <family val="2"/>
        <scheme val="minor"/>
      </rPr>
      <t>3</t>
    </r>
    <r>
      <rPr>
        <sz val="11"/>
        <rFont val="Calibri"/>
        <family val="2"/>
        <scheme val="minor"/>
      </rPr>
      <t>F</t>
    </r>
    <r>
      <rPr>
        <sz val="8"/>
        <rFont val="Calibri"/>
        <family val="2"/>
        <scheme val="minor"/>
      </rPr>
      <t>8</t>
    </r>
  </si>
  <si>
    <r>
      <t>CH(CH</t>
    </r>
    <r>
      <rPr>
        <sz val="8"/>
        <rFont val="Calibri"/>
        <family val="2"/>
        <scheme val="minor"/>
      </rPr>
      <t>3</t>
    </r>
    <r>
      <rPr>
        <sz val="11"/>
        <rFont val="Calibri"/>
        <family val="2"/>
        <scheme val="minor"/>
      </rPr>
      <t>)</t>
    </r>
    <r>
      <rPr>
        <sz val="8"/>
        <rFont val="Calibri"/>
        <family val="2"/>
        <scheme val="minor"/>
      </rPr>
      <t>2</t>
    </r>
    <r>
      <rPr>
        <sz val="11"/>
        <rFont val="Calibri"/>
        <family val="2"/>
        <scheme val="minor"/>
      </rPr>
      <t>CH</t>
    </r>
    <r>
      <rPr>
        <sz val="8"/>
        <rFont val="Calibri"/>
        <family val="2"/>
        <scheme val="minor"/>
      </rPr>
      <t>3</t>
    </r>
  </si>
  <si>
    <t>R-600a</t>
  </si>
  <si>
    <t>R-600</t>
  </si>
  <si>
    <r>
      <t>CH</t>
    </r>
    <r>
      <rPr>
        <sz val="8"/>
        <rFont val="Calibri"/>
        <family val="2"/>
        <scheme val="minor"/>
      </rPr>
      <t>3</t>
    </r>
    <r>
      <rPr>
        <sz val="11"/>
        <rFont val="Calibri"/>
        <family val="2"/>
        <scheme val="minor"/>
      </rPr>
      <t>CH</t>
    </r>
    <r>
      <rPr>
        <sz val="8"/>
        <rFont val="Calibri"/>
        <family val="2"/>
        <scheme val="minor"/>
      </rPr>
      <t>2</t>
    </r>
    <r>
      <rPr>
        <sz val="11"/>
        <rFont val="Calibri"/>
        <family val="2"/>
        <scheme val="minor"/>
      </rPr>
      <t>CH</t>
    </r>
    <r>
      <rPr>
        <sz val="8"/>
        <rFont val="Calibri"/>
        <family val="2"/>
        <scheme val="minor"/>
      </rPr>
      <t>2</t>
    </r>
    <r>
      <rPr>
        <sz val="11"/>
        <rFont val="Calibri"/>
        <family val="2"/>
        <scheme val="minor"/>
      </rPr>
      <t>CH</t>
    </r>
    <r>
      <rPr>
        <sz val="8"/>
        <rFont val="Calibri"/>
        <family val="2"/>
        <scheme val="minor"/>
      </rPr>
      <t>3</t>
    </r>
  </si>
  <si>
    <t>R-601a</t>
  </si>
  <si>
    <r>
      <t>(CH</t>
    </r>
    <r>
      <rPr>
        <sz val="8"/>
        <rFont val="Calibri"/>
        <family val="2"/>
        <scheme val="minor"/>
      </rPr>
      <t>3</t>
    </r>
    <r>
      <rPr>
        <sz val="11"/>
        <rFont val="Calibri"/>
        <family val="2"/>
        <scheme val="minor"/>
      </rPr>
      <t>)</t>
    </r>
    <r>
      <rPr>
        <sz val="8"/>
        <rFont val="Calibri"/>
        <family val="2"/>
        <scheme val="minor"/>
      </rPr>
      <t>2</t>
    </r>
    <r>
      <rPr>
        <sz val="11"/>
        <rFont val="Calibri"/>
        <family val="2"/>
        <scheme val="minor"/>
      </rPr>
      <t>CHCH</t>
    </r>
    <r>
      <rPr>
        <sz val="8"/>
        <rFont val="Calibri"/>
        <family val="2"/>
        <scheme val="minor"/>
      </rPr>
      <t>2</t>
    </r>
    <r>
      <rPr>
        <sz val="11"/>
        <rFont val="Calibri"/>
        <family val="2"/>
        <scheme val="minor"/>
      </rPr>
      <t>CH</t>
    </r>
    <r>
      <rPr>
        <sz val="8"/>
        <rFont val="Calibri"/>
        <family val="2"/>
        <scheme val="minor"/>
      </rPr>
      <t>3</t>
    </r>
  </si>
  <si>
    <t>R-290</t>
  </si>
  <si>
    <r>
      <t>CH</t>
    </r>
    <r>
      <rPr>
        <sz val="8"/>
        <rFont val="Calibri"/>
        <family val="2"/>
        <scheme val="minor"/>
      </rPr>
      <t>2</t>
    </r>
    <r>
      <rPr>
        <sz val="11"/>
        <rFont val="Calibri"/>
        <family val="2"/>
        <scheme val="minor"/>
      </rPr>
      <t>CH</t>
    </r>
    <r>
      <rPr>
        <sz val="8"/>
        <rFont val="Calibri"/>
        <family val="2"/>
        <scheme val="minor"/>
      </rPr>
      <t>2</t>
    </r>
    <r>
      <rPr>
        <sz val="11"/>
        <rFont val="Calibri"/>
        <family val="2"/>
        <scheme val="minor"/>
      </rPr>
      <t>CH</t>
    </r>
    <r>
      <rPr>
        <sz val="8"/>
        <rFont val="Calibri"/>
        <family val="2"/>
        <scheme val="minor"/>
      </rPr>
      <t>3</t>
    </r>
  </si>
  <si>
    <t>R-601</t>
  </si>
  <si>
    <r>
      <t>CH</t>
    </r>
    <r>
      <rPr>
        <sz val="8"/>
        <rFont val="Calibri"/>
        <family val="2"/>
        <scheme val="minor"/>
      </rPr>
      <t>3</t>
    </r>
    <r>
      <rPr>
        <sz val="11"/>
        <rFont val="Calibri"/>
        <family val="2"/>
        <scheme val="minor"/>
      </rPr>
      <t>CH</t>
    </r>
    <r>
      <rPr>
        <sz val="8"/>
        <rFont val="Calibri"/>
        <family val="2"/>
        <scheme val="minor"/>
      </rPr>
      <t>2</t>
    </r>
    <r>
      <rPr>
        <sz val="11"/>
        <rFont val="Calibri"/>
        <family val="2"/>
        <scheme val="minor"/>
      </rPr>
      <t>CH</t>
    </r>
    <r>
      <rPr>
        <sz val="8"/>
        <rFont val="Calibri"/>
        <family val="2"/>
        <scheme val="minor"/>
      </rPr>
      <t>2</t>
    </r>
    <r>
      <rPr>
        <sz val="11"/>
        <rFont val="Calibri"/>
        <family val="2"/>
        <scheme val="minor"/>
      </rPr>
      <t>CH</t>
    </r>
    <r>
      <rPr>
        <sz val="8"/>
        <rFont val="Calibri"/>
        <family val="2"/>
        <scheme val="minor"/>
      </rPr>
      <t>2</t>
    </r>
    <r>
      <rPr>
        <sz val="11"/>
        <rFont val="Calibri"/>
        <family val="2"/>
        <scheme val="minor"/>
      </rPr>
      <t>CH</t>
    </r>
    <r>
      <rPr>
        <sz val="8"/>
        <rFont val="Calibri"/>
        <family val="2"/>
        <scheme val="minor"/>
      </rPr>
      <t>3</t>
    </r>
  </si>
  <si>
    <t>HFO-1234yf</t>
  </si>
  <si>
    <r>
      <t>CF</t>
    </r>
    <r>
      <rPr>
        <sz val="8"/>
        <rFont val="Calibri"/>
        <family val="2"/>
        <scheme val="minor"/>
      </rPr>
      <t>3</t>
    </r>
    <r>
      <rPr>
        <sz val="11"/>
        <rFont val="Calibri"/>
        <family val="2"/>
        <scheme val="minor"/>
      </rPr>
      <t>CF</t>
    </r>
    <r>
      <rPr>
        <sz val="8"/>
        <rFont val="Calibri"/>
        <family val="2"/>
        <scheme val="minor"/>
      </rPr>
      <t>3</t>
    </r>
    <r>
      <rPr>
        <sz val="11"/>
        <rFont val="Calibri"/>
        <family val="2"/>
        <scheme val="minor"/>
      </rPr>
      <t>=CH</t>
    </r>
    <r>
      <rPr>
        <sz val="8"/>
        <rFont val="Calibri"/>
        <family val="2"/>
        <scheme val="minor"/>
      </rPr>
      <t>2</t>
    </r>
  </si>
  <si>
    <t>x</t>
  </si>
  <si>
    <t>AR5
PCA -100</t>
  </si>
  <si>
    <t>Acacia spp.</t>
  </si>
  <si>
    <t>Acer spp.</t>
  </si>
  <si>
    <t>Ailanthus altissima</t>
  </si>
  <si>
    <t>Alnus spp.</t>
  </si>
  <si>
    <t>Amelanchier ovalis</t>
  </si>
  <si>
    <t>Arbutus unedo</t>
  </si>
  <si>
    <t>Betula spp.</t>
  </si>
  <si>
    <t>Carpinus betulus</t>
  </si>
  <si>
    <t>Cedrus atlantica</t>
  </si>
  <si>
    <t>Celtis australis</t>
  </si>
  <si>
    <t>Chamaecyparis lawsoniana</t>
  </si>
  <si>
    <t>Cornus sanguinea</t>
  </si>
  <si>
    <t>Corylus avellana</t>
  </si>
  <si>
    <t>Crataegus spp.</t>
  </si>
  <si>
    <t>Cupressus arizonica</t>
  </si>
  <si>
    <t>Cupressus macrocarpa</t>
  </si>
  <si>
    <t>Cupressus sempervirens</t>
  </si>
  <si>
    <t>Erica arborea</t>
  </si>
  <si>
    <t>Eucalyptus camaldulensis</t>
  </si>
  <si>
    <t>Eucalyptus globulus</t>
  </si>
  <si>
    <t>Fraxinus spp.</t>
  </si>
  <si>
    <t>Ilex aquifolium</t>
  </si>
  <si>
    <t>Ilex canariensis</t>
  </si>
  <si>
    <t>Juglans regia</t>
  </si>
  <si>
    <t>Juniperus oxycedrus, J. communis</t>
  </si>
  <si>
    <t>Juniperus phoenicea</t>
  </si>
  <si>
    <t>Juniperus thurifera</t>
  </si>
  <si>
    <t>Larix spp.</t>
  </si>
  <si>
    <t>Laurus azorica</t>
  </si>
  <si>
    <t>Laurus nobilis</t>
  </si>
  <si>
    <t>Malus sylvestris</t>
  </si>
  <si>
    <t>Myrica faya</t>
  </si>
  <si>
    <t>Myrtus communis</t>
  </si>
  <si>
    <t>Phillyrea latifolia</t>
  </si>
  <si>
    <t>Phoenix spp.</t>
  </si>
  <si>
    <t>Picea abies</t>
  </si>
  <si>
    <t>Pinus canariensis</t>
  </si>
  <si>
    <t>Pinus nigra Sistema Ibérico</t>
  </si>
  <si>
    <t>Pinus nigra (Resto)</t>
  </si>
  <si>
    <t>Pinus pinaster ssp. atlantica Zona Norte interior</t>
  </si>
  <si>
    <t>Pinus pinaster ssp. atlantica Zona Norte costera</t>
  </si>
  <si>
    <t>Pinus pinaster ssp. mesogeensis Sistema Central</t>
  </si>
  <si>
    <t>Pinus pinaster (Resto)</t>
  </si>
  <si>
    <t>Pinus sylvestris Sistema Central</t>
  </si>
  <si>
    <t>Pinus sylvestris Sistema Ibérico</t>
  </si>
  <si>
    <t>Pinus sylvestris Pirineos</t>
  </si>
  <si>
    <t>Pinus sylvestris (Resto)</t>
  </si>
  <si>
    <t>Pistacia terebinthus</t>
  </si>
  <si>
    <t>Platanus hispanica</t>
  </si>
  <si>
    <t>Populus alba</t>
  </si>
  <si>
    <t>Populus nigra</t>
  </si>
  <si>
    <t>Populus x canadensis</t>
  </si>
  <si>
    <t>Prunus spp.</t>
  </si>
  <si>
    <t>Pseudotsuga menziesii</t>
  </si>
  <si>
    <t>Pyrus spp.</t>
  </si>
  <si>
    <t>Quercus pubescens</t>
  </si>
  <si>
    <t>Quercus pyrenaica</t>
  </si>
  <si>
    <t>Quercus rubra</t>
  </si>
  <si>
    <t>Rhamnus alaternus</t>
  </si>
  <si>
    <t>Robinia pseudacacia</t>
  </si>
  <si>
    <t>Salix spp.</t>
  </si>
  <si>
    <t>Sorbus spp.</t>
  </si>
  <si>
    <t>Tamarix spp.</t>
  </si>
  <si>
    <t>Taxus baccata</t>
  </si>
  <si>
    <t>Tetraclinis articulata</t>
  </si>
  <si>
    <t>Thuja spp.</t>
  </si>
  <si>
    <t>Tilia spp.</t>
  </si>
  <si>
    <t>Ulmus spp.</t>
  </si>
  <si>
    <t>Factor de absorción anual CO2</t>
  </si>
  <si>
    <t>Quinto informe de evaluación del IPCC (AR5)</t>
  </si>
  <si>
    <t>ACTIVA COMERCIALIZADORA DE ENERGÍA, S.L.</t>
  </si>
  <si>
    <t>ADS ENERGY 8,0, S.L.</t>
  </si>
  <si>
    <t>ADURIZ ENERGÍA, S.L.U.</t>
  </si>
  <si>
    <t>AIRE COMERCIALIZADORA, S.L.</t>
  </si>
  <si>
    <t>AIRE LIMPIO, S.L.</t>
  </si>
  <si>
    <t>ALPEX IBERICA DE ENERGÍA, S.L.U.</t>
  </si>
  <si>
    <t>ALSET COMERCIALIZADORA, S.L.</t>
  </si>
  <si>
    <t>ARACÁN ENERGÍA, S.L.</t>
  </si>
  <si>
    <t>ARSUS ENERGÍA, S.L.</t>
  </si>
  <si>
    <t>ATENCO ENERGÍA, S.L.</t>
  </si>
  <si>
    <t>BIROU GAS, S.L.</t>
  </si>
  <si>
    <t>BON PREU, S.A.U.</t>
  </si>
  <si>
    <t>BY ENERGYC ENERGÍA EFICIENTE, S.L.</t>
  </si>
  <si>
    <t>COMERCIALIZADORA ELÉCTRICA PENINSULAR, S.L.</t>
  </si>
  <si>
    <t>COMERCIALIZADORA TORRES ENERGÍA, S.L.</t>
  </si>
  <si>
    <t>CONECTA ENERGÍA VERDE, S.L.</t>
  </si>
  <si>
    <t>CORPOLUX, S.L.</t>
  </si>
  <si>
    <t>CORPORACIÓN ALIMENTARIA GUISSONA, S.A.</t>
  </si>
  <si>
    <t>DOMÉSTICA GAS Y ELECTRICIDAD, S.L.U.</t>
  </si>
  <si>
    <t>DUFENERGY TRADING, S.A.</t>
  </si>
  <si>
    <t>EDP CLIENTES, S.A.U.</t>
  </si>
  <si>
    <t>ELECTRA AVELLANA COMERCIAL, S.L.</t>
  </si>
  <si>
    <t>ELECTRACOMERCIAL CENTELLES, S.L.</t>
  </si>
  <si>
    <t>ELEGA ENERGÍA, S.L.</t>
  </si>
  <si>
    <t>ENDESA ENERGÍA RENOVABLE, S.L.</t>
  </si>
  <si>
    <t>ENERGÍA NÓRDICA, GAS Y ELECTRICIDAD, S.L.</t>
  </si>
  <si>
    <t>ENERGÍA RÍO EZKA-EZKA IBAIA ENERGÍA, S.L.</t>
  </si>
  <si>
    <t>ENERGÍAS DE ESCARRILLA, S.L.</t>
  </si>
  <si>
    <t>ENERGÍA COSTA DORADA, S.L.</t>
  </si>
  <si>
    <t>ENERGÍAS DE PANTICOSA COMERCIALIZADORA, S.L.</t>
  </si>
  <si>
    <t>ETERNAL ENERGY, S.L.</t>
  </si>
  <si>
    <t>FACTOR INTEGRAL TRADING SERVICES, S.A.U.</t>
  </si>
  <si>
    <t>FORTIA ENERGÍA, S.L.</t>
  </si>
  <si>
    <t>GASILUZ ECO ENERGÍA, S.L.</t>
  </si>
  <si>
    <t>GESTINER INGENIEROS, S.L.</t>
  </si>
  <si>
    <t>GRUPO ENERGALICIA, S.A.</t>
  </si>
  <si>
    <t>HANWHA ENERGY RETAIL SPAIN, S.L.</t>
  </si>
  <si>
    <t>HIDROELÉCTRICA DEL CANTÁBRICO, S.A.</t>
  </si>
  <si>
    <t>HIDROELÉCTRICA LUMYMEY, S.L.</t>
  </si>
  <si>
    <t>HOLALUZ-CLIDOM, S.A.</t>
  </si>
  <si>
    <t>INSIGNIA ENERGÍA, S.L.</t>
  </si>
  <si>
    <t>INTELIGENCIA PARA EL AHORRO ENERGÉTICO, S.L.</t>
  </si>
  <si>
    <t>KIPIN ENERGY, S.L.</t>
  </si>
  <si>
    <t>LOOP ELECTRICIDAD Y GAS, S.L.</t>
  </si>
  <si>
    <t>LOVE ENERGY, S.L.</t>
  </si>
  <si>
    <t>LUCE CAPITAL GROUP, S.L.</t>
  </si>
  <si>
    <t>LUZ SOLIDARIA, S.L.</t>
  </si>
  <si>
    <t>MASQLUZ 2020, S.L.</t>
  </si>
  <si>
    <t>MENTA ENERGÍA COMERCIALIZADORA, S.L.</t>
  </si>
  <si>
    <t>NEOELECTRA ENERGÍA, S.A.U.</t>
  </si>
  <si>
    <t>RA&amp;AN ELÉCTRICA, S.L.</t>
  </si>
  <si>
    <t>SIMPLES ENERGÍA DE ESPAÑA, S.L.</t>
  </si>
  <si>
    <t>SISTEMAS URBANOS DE ENERGÍAS RENOVABLES S.L.</t>
  </si>
  <si>
    <t>SOLABRIA, S.COOP</t>
  </si>
  <si>
    <t>SOLELEC IBÉRICA, S.L.</t>
  </si>
  <si>
    <t>SUNAIR ONE CANARIAS, S.L.</t>
  </si>
  <si>
    <t>TENSINA DE ENERGÍA Y SERVICIOS, S.L.</t>
  </si>
  <si>
    <t>UMEME ENERGÍA, S.L.</t>
  </si>
  <si>
    <t>VILLAR MIR ENERGÍA, S.L.</t>
  </si>
  <si>
    <t>VISALIA ENERGÍA, S.L.</t>
  </si>
  <si>
    <t>VITA CAPITAL TRADING, S.L.</t>
  </si>
  <si>
    <t>ZULUX ENERGÍA, S.L.</t>
  </si>
  <si>
    <t>Comisión Nacional de los Mercados y la Competencia, 2020 -  Informes anuales de Etiquetado de la Electricidad. Ultimo informe: https://gdo.cnmc.es/CNE/resumenGdo.do?anio=2020</t>
  </si>
  <si>
    <t>Herramienta HdC publicada por MITECO</t>
  </si>
  <si>
    <t>y</t>
  </si>
  <si>
    <t>Nº</t>
  </si>
  <si>
    <t>Fecha de modificación</t>
  </si>
  <si>
    <t>Se actualiza al tabla de especies arbóreas de acuerdo con los Factores de Absorción incluidos en la herramienta de absorciones de MITECO</t>
  </si>
  <si>
    <t>Amaia de Vega - IDOM</t>
  </si>
  <si>
    <t>Elena Gómez - IDOM</t>
  </si>
  <si>
    <t>Los resultados de emisiones en CO2eq de la pestaña "Result - SGMA" se muestran empleando los Potenciales de Calentamiento Global (PCG) del Quinto Informe de Evaluación del IPCC (AR5). Se incluye una pestaña "Cálculos_5" para poder realizar los cálculos para esta pestaña empleando los PCG del Quinto Informe.
Se mantienen los resultados de emisiones en CO2eq utilizando los PCG del Cuarto Informe (AR4) para las pestañas "Result -RVHdC Declarac", "Result - RVHdC Detalle" y "Result - REHdC".</t>
  </si>
  <si>
    <t>Se modifican los FE a los mismos que emplea la Herramienta de MITECO, la cual está alineada con el Inventario Nacional de Emisiones de GEI, a excepción de los datos específicos de los que dispone Euskadi.</t>
  </si>
  <si>
    <t xml:space="preserve">Actualización de los FE de movilidad correspondientes a CO2/km a la versión de 2019 publicada por DEFRA. </t>
  </si>
  <si>
    <t>Sara del Hoyo - IDOM</t>
  </si>
  <si>
    <t>Actualización de los FE de electricidad incluyendo nuevas comercializadoras.</t>
  </si>
  <si>
    <t>Se corrigen las emisiones de CO2(b) en la pestaña de "Cálculos".</t>
  </si>
  <si>
    <t>Se corrigen las emisiones estimadas para Biomasa</t>
  </si>
  <si>
    <t>IHOBE</t>
  </si>
  <si>
    <t>Se corrige la fórmula de cálculo de la pestaña "Result-RVHdC Detalle" en la sección B) para la electricidad</t>
  </si>
  <si>
    <t>Se incluye la pestaña "Modificaciones" para recoger la información sobre las modificaciones y actualizaciones realizadas en la Herramienta de HdC de Organizaciones</t>
  </si>
  <si>
    <t>Se corrige el valor del FE para CH4 del Queroseno y el carbón mineral</t>
  </si>
  <si>
    <t>Se actualizan los FE y los factores de conversión específicos de país según los valores reportados en el Inventario Nacional y en la Herramienta de MITECO</t>
  </si>
  <si>
    <t>ACTUALIZACIONES DE LA HERRAMIENTA DE HUELLA DE CARBONO PARA ORGANIZACIONES</t>
  </si>
  <si>
    <t>REGISTRO DE LAS ACTUALIZACIONES REALIZADAS SOBRE LA HERRAMIENTA DE HUELLA DE CARBONO PARA ORGANIZACIONES</t>
  </si>
  <si>
    <t>Nombre del responsable</t>
  </si>
  <si>
    <t>Actualización o modificación realizada</t>
  </si>
  <si>
    <t>EVE, 2020- Euskadi Energía 2019. Datos energéticos. Anexo 3. https://www.eve.eus/CMSPages/GetFile.aspx?guid=3eca933e-baa4-44ba-b6ab-7a9b8cef49cb</t>
  </si>
  <si>
    <t>MITECO, 2021- España, Informe de inventario nacional de gases de efecto invernadero (Marzo de 2021). Anexo 7.</t>
  </si>
  <si>
    <t>IHOBE, 2022, Calculadora de absorciones EXANTE de CO2 de la CAPV</t>
  </si>
  <si>
    <t>DEFRA, 2021. Government conversion factors for company reporting. Greenhouse Gas Conversion Factor Repository 2019. https://www.gov.uk/government/publications/greenhouse-gas-reporting-conversion-factors-2021</t>
  </si>
  <si>
    <t>-</t>
  </si>
  <si>
    <t>HERRAMIENTA DE HUELLA DE CARBONO PARA ORGANIZACIONES. Año de cálculo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</si>
</sst>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4" formatCode="_-* #,##0.00\ &quot;€&quot;_-;\-* #,##0.00\ &quot;€&quot;_-;_-* &quot;-&quot;??\ &quot;€&quot;_-;_-@_-"/>
    <numFmt numFmtId="43" formatCode="_-* #,##0.00_-;\-* #,##0.00_-;_-* &quot;-&quot;??_-;_-@_-"/>
    <numFmt numFmtId="164" formatCode="_-* #,##0.00\ _€_-;\-* #,##0.00\ _€_-;_-* &quot;-&quot;??\ _€_-;_-@_-"/>
    <numFmt numFmtId="165" formatCode="_([$€]* #,##0.00_);_([$€]* \(#,##0.00\);_([$€]* &quot;-&quot;??_);_(@_)"/>
    <numFmt numFmtId="166" formatCode="_-* #,##0\ _P_t_a_-;\-* #,##0\ _P_t_a_-;_-* &quot;-&quot;\ _P_t_a_-;_-@_-"/>
    <numFmt numFmtId="167" formatCode="_(* #,##0_);_(* \(#,##0\);_(* &quot;-&quot;_);_(@_)"/>
    <numFmt numFmtId="168" formatCode="_(* #,##0.00_);_(* \(#,##0.00\);_(* &quot;-&quot;??_);_(@_)"/>
    <numFmt numFmtId="169" formatCode="_ * #,##0.00_ ;_ * \-#,##0.00_ ;_ * &quot;-&quot;??_ ;_ @_ "/>
    <numFmt numFmtId="170" formatCode="#,##0.000"/>
    <numFmt numFmtId="171" formatCode="0.00000"/>
    <numFmt numFmtId="172" formatCode="0.0000000"/>
    <numFmt numFmtId="173" formatCode="_-* #,##0\ _€_-;\-* #,##0\ _€_-;_-* &quot;-&quot;??\ _€_-;_-@_-"/>
    <numFmt numFmtId="174" formatCode="_-* #,##0.0000\ _€_-;\-* #,##0.0000\ _€_-;_-* &quot;-&quot;??\ _€_-;_-@_-"/>
    <numFmt numFmtId="175" formatCode="#,##0.00_ ;\-#,##0.00\ "/>
    <numFmt numFmtId="176" formatCode="0.000"/>
    <numFmt numFmtId="177" formatCode="0.0%"/>
    <numFmt numFmtId="178" formatCode="_-* #,##0.0\ _€_-;\-* #,##0.0\ _€_-;_-* &quot;-&quot;??\ _€_-;_-@_-"/>
    <numFmt numFmtId="179" formatCode="_-* #,##0.00000\ _€_-;\-* #,##0.00000\ _€_-;_-* &quot;-&quot;??\ _€_-;_-@_-"/>
    <numFmt numFmtId="180" formatCode="_-&quot;£&quot;* #,##0_-;\-&quot;£&quot;* #,##0_-;_-&quot;£&quot;* &quot;-&quot;_-;_-@_-"/>
    <numFmt numFmtId="181" formatCode="_-&quot;£&quot;* #,##0.00_-;\-&quot;£&quot;* #,##0.00_-;_-&quot;£&quot;* &quot;-&quot;??_-;_-@_-"/>
    <numFmt numFmtId="182" formatCode="_-[$€-2]* #,##0.00_-;\-[$€-2]* #,##0.00_-;_-[$€-2]* &quot;-&quot;??_-"/>
    <numFmt numFmtId="183" formatCode="[&gt;0.5]#,##0;[&lt;-0.5]\-#,##0;\-"/>
    <numFmt numFmtId="184" formatCode="_-* #,##0\ _F_-;\-* #,##0\ _F_-;_-* &quot;-&quot;\ _F_-;_-@_-"/>
    <numFmt numFmtId="185" formatCode="_-* #,##0.00\ _F_-;\-* #,##0.00\ _F_-;_-* &quot;-&quot;??\ _F_-;_-@_-"/>
    <numFmt numFmtId="186" formatCode="_-* #,##0\ &quot;F&quot;_-;\-* #,##0\ &quot;F&quot;_-;_-* &quot;-&quot;\ &quot;F&quot;_-;_-@_-"/>
    <numFmt numFmtId="187" formatCode="_-* #,##0.00\ &quot;F&quot;_-;\-* #,##0.00\ &quot;F&quot;_-;_-* &quot;-&quot;??\ &quot;F&quot;_-;_-@_-"/>
    <numFmt numFmtId="188" formatCode="###.0"/>
    <numFmt numFmtId="189" formatCode="##.0"/>
    <numFmt numFmtId="190" formatCode="#,###,##0"/>
    <numFmt numFmtId="191" formatCode="_-&quot;öS&quot;\ * #,##0_-;\-&quot;öS&quot;\ * #,##0_-;_-&quot;öS&quot;\ * &quot;-&quot;_-;_-@_-"/>
    <numFmt numFmtId="192" formatCode="_-&quot;öS&quot;\ * #,##0.00_-;\-&quot;öS&quot;\ * #,##0.00_-;_-&quot;öS&quot;\ * &quot;-&quot;??_-;_-@_-"/>
    <numFmt numFmtId="193" formatCode="0.000000000"/>
  </numFmts>
  <fonts count="130">
    <font>
      <sz val="11"/>
      <color theme="1"/>
      <name val="Calibri"/>
      <family val="2"/>
      <scheme val="minor"/>
    </font>
    <font>
      <sz val="11"/>
      <color theme="0"/>
      <name val="Calibri"/>
      <family val="2"/>
      <scheme val="minor"/>
    </font>
    <font>
      <sz val="18"/>
      <color theme="0"/>
      <name val="Calibri"/>
      <family val="2"/>
      <scheme val="minor"/>
    </font>
    <font>
      <sz val="8"/>
      <color theme="1"/>
      <name val="Calibri"/>
      <family val="2"/>
      <scheme val="minor"/>
    </font>
    <font>
      <sz val="9"/>
      <color indexed="81"/>
      <name val="Tahoma"/>
      <family val="2"/>
    </font>
    <font>
      <b/>
      <sz val="9"/>
      <color indexed="81"/>
      <name val="Tahoma"/>
      <family val="2"/>
    </font>
    <font>
      <b/>
      <sz val="11"/>
      <color theme="1"/>
      <name val="Calibri"/>
      <family val="2"/>
      <scheme val="minor"/>
    </font>
    <font>
      <sz val="11"/>
      <name val="Calibri"/>
      <family val="2"/>
      <scheme val="minor"/>
    </font>
    <font>
      <b/>
      <sz val="11"/>
      <color theme="0"/>
      <name val="Calibri"/>
      <family val="2"/>
      <scheme val="minor"/>
    </font>
    <font>
      <sz val="10"/>
      <name val="Arial"/>
      <family val="2"/>
    </font>
    <font>
      <sz val="10"/>
      <name val="Arial"/>
      <family val="2"/>
    </font>
    <font>
      <sz val="11"/>
      <color rgb="FFFF0000"/>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1"/>
      <color indexed="8"/>
      <name val="Calibri"/>
      <family val="2"/>
    </font>
    <font>
      <sz val="11"/>
      <color indexed="9"/>
      <name val="Calibri"/>
      <family val="2"/>
    </font>
    <font>
      <sz val="10"/>
      <name val="Times New Roman"/>
      <family val="1"/>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u/>
      <sz val="10"/>
      <color indexed="12"/>
      <name val="Times New Roman"/>
      <family val="1"/>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8"/>
      <name val="Calibri"/>
      <family val="2"/>
    </font>
    <font>
      <sz val="10"/>
      <name val="Arial Narrow"/>
      <family val="2"/>
    </font>
    <font>
      <sz val="8"/>
      <color indexed="8"/>
      <name val="Arial Narrow"/>
      <family val="2"/>
    </font>
    <font>
      <b/>
      <sz val="11"/>
      <name val="Calibri"/>
      <family val="2"/>
      <scheme val="minor"/>
    </font>
    <font>
      <b/>
      <sz val="11"/>
      <name val="Arial Narrow"/>
      <family val="2"/>
    </font>
    <font>
      <b/>
      <sz val="11"/>
      <color indexed="23"/>
      <name val="Arial Narrow"/>
      <family val="2"/>
    </font>
    <font>
      <b/>
      <sz val="10"/>
      <color indexed="23"/>
      <name val="Arial Narrow"/>
      <family val="2"/>
    </font>
    <font>
      <sz val="22"/>
      <color theme="0"/>
      <name val="Calibri"/>
      <family val="2"/>
      <scheme val="minor"/>
    </font>
    <font>
      <sz val="11"/>
      <color indexed="9"/>
      <name val="Calibri"/>
      <family val="2"/>
      <scheme val="minor"/>
    </font>
    <font>
      <sz val="10"/>
      <name val="Calibri"/>
      <family val="2"/>
      <scheme val="minor"/>
    </font>
    <font>
      <b/>
      <sz val="10"/>
      <name val="Calibri"/>
      <family val="2"/>
      <scheme val="minor"/>
    </font>
    <font>
      <b/>
      <sz val="11"/>
      <color indexed="23"/>
      <name val="Calibri"/>
      <family val="2"/>
      <scheme val="minor"/>
    </font>
    <font>
      <b/>
      <sz val="11"/>
      <color indexed="9"/>
      <name val="Calibri"/>
      <family val="2"/>
      <scheme val="minor"/>
    </font>
    <font>
      <sz val="11"/>
      <color indexed="9"/>
      <name val="Arial Narrow"/>
      <family val="2"/>
    </font>
    <font>
      <i/>
      <sz val="11"/>
      <color theme="1"/>
      <name val="Calibri"/>
      <family val="2"/>
      <scheme val="minor"/>
    </font>
    <font>
      <u/>
      <sz val="9.9"/>
      <color theme="10"/>
      <name val="Calibri"/>
      <family val="2"/>
    </font>
    <font>
      <sz val="10"/>
      <color theme="0"/>
      <name val="Arial Narrow"/>
      <family val="2"/>
    </font>
    <font>
      <sz val="11"/>
      <color rgb="FF000000"/>
      <name val="Calibri"/>
      <family val="2"/>
    </font>
    <font>
      <b/>
      <sz val="10"/>
      <color theme="0"/>
      <name val="Arial Narrow"/>
      <family val="2"/>
    </font>
    <font>
      <sz val="11"/>
      <color theme="0" tint="-0.14999847407452621"/>
      <name val="Calibri"/>
      <family val="2"/>
      <scheme val="minor"/>
    </font>
    <font>
      <sz val="10"/>
      <color theme="1"/>
      <name val="Arial Narrow"/>
      <family val="2"/>
    </font>
    <font>
      <b/>
      <sz val="20"/>
      <color theme="1"/>
      <name val="Arial Narrow"/>
      <family val="2"/>
    </font>
    <font>
      <sz val="15"/>
      <color theme="1"/>
      <name val="Arial Narrow"/>
      <family val="2"/>
    </font>
    <font>
      <sz val="15"/>
      <color theme="1"/>
      <name val="Calibri"/>
      <family val="2"/>
      <scheme val="minor"/>
    </font>
    <font>
      <b/>
      <sz val="15"/>
      <color theme="1"/>
      <name val="Arial Narrow"/>
      <family val="2"/>
    </font>
    <font>
      <b/>
      <sz val="10"/>
      <color theme="1"/>
      <name val="Arial Narrow"/>
      <family val="2"/>
    </font>
    <font>
      <sz val="11"/>
      <color theme="1"/>
      <name val="Cambria"/>
      <family val="1"/>
      <scheme val="major"/>
    </font>
    <font>
      <sz val="16"/>
      <color theme="1"/>
      <name val="Cambria"/>
      <family val="1"/>
      <scheme val="major"/>
    </font>
    <font>
      <b/>
      <sz val="15"/>
      <color theme="1"/>
      <name val="Cambria"/>
      <family val="1"/>
      <scheme val="major"/>
    </font>
    <font>
      <b/>
      <sz val="11"/>
      <color theme="1"/>
      <name val="Cambria"/>
      <family val="1"/>
      <scheme val="major"/>
    </font>
    <font>
      <b/>
      <sz val="16"/>
      <color theme="1"/>
      <name val="Cambria"/>
      <family val="1"/>
      <scheme val="major"/>
    </font>
    <font>
      <b/>
      <sz val="20"/>
      <color theme="1"/>
      <name val="Cambria"/>
      <family val="1"/>
      <scheme val="major"/>
    </font>
    <font>
      <b/>
      <sz val="20"/>
      <color theme="0"/>
      <name val="Cambria"/>
      <family val="1"/>
      <scheme val="major"/>
    </font>
    <font>
      <b/>
      <sz val="13"/>
      <color theme="1"/>
      <name val="Calibri"/>
      <family val="2"/>
      <scheme val="minor"/>
    </font>
    <font>
      <b/>
      <sz val="13"/>
      <color theme="0"/>
      <name val="Calibri"/>
      <family val="2"/>
      <scheme val="minor"/>
    </font>
    <font>
      <sz val="11"/>
      <color rgb="FF9C5700"/>
      <name val="Calibri"/>
      <family val="2"/>
      <scheme val="minor"/>
    </font>
    <font>
      <sz val="10"/>
      <color theme="1"/>
      <name val="Arial"/>
      <family val="2"/>
    </font>
    <font>
      <u/>
      <sz val="11"/>
      <color indexed="12"/>
      <name val="Calibri"/>
      <family val="2"/>
    </font>
    <font>
      <sz val="10"/>
      <color theme="9" tint="-0.499984740745262"/>
      <name val="Arial"/>
      <family val="2"/>
    </font>
    <font>
      <i/>
      <sz val="10"/>
      <color rgb="FFFF0000"/>
      <name val="Arial"/>
      <family val="2"/>
    </font>
    <font>
      <u/>
      <sz val="11"/>
      <color theme="10"/>
      <name val="Calibri"/>
      <family val="2"/>
    </font>
    <font>
      <sz val="8"/>
      <name val="Arial"/>
      <family val="2"/>
    </font>
    <font>
      <b/>
      <sz val="12"/>
      <name val="Helv"/>
    </font>
    <font>
      <sz val="12"/>
      <color indexed="10"/>
      <name val="Arial"/>
      <family val="2"/>
    </font>
    <font>
      <sz val="8"/>
      <name val="Helv"/>
    </font>
    <font>
      <sz val="11"/>
      <color indexed="8"/>
      <name val="Arial"/>
      <family val="2"/>
    </font>
    <font>
      <i/>
      <sz val="12"/>
      <name val="Times New Roman"/>
      <family val="1"/>
    </font>
    <font>
      <b/>
      <sz val="12"/>
      <color indexed="8"/>
      <name val="Arial"/>
      <family val="2"/>
    </font>
    <font>
      <u/>
      <sz val="10"/>
      <color indexed="12"/>
      <name val="Arial"/>
      <family val="2"/>
    </font>
    <font>
      <b/>
      <sz val="10"/>
      <color indexed="18"/>
      <name val="Arial"/>
      <family val="2"/>
    </font>
    <font>
      <sz val="12"/>
      <color indexed="62"/>
      <name val="Arial"/>
      <family val="2"/>
    </font>
    <font>
      <b/>
      <sz val="13"/>
      <color indexed="56"/>
      <name val="Arial"/>
      <family val="2"/>
    </font>
    <font>
      <sz val="12"/>
      <color indexed="8"/>
      <name val="Arial"/>
      <family val="2"/>
    </font>
    <font>
      <i/>
      <sz val="12"/>
      <color indexed="23"/>
      <name val="Arial"/>
      <family val="2"/>
    </font>
    <font>
      <sz val="14"/>
      <name val="Arial"/>
      <family val="2"/>
    </font>
    <font>
      <b/>
      <sz val="14"/>
      <name val="Helv"/>
    </font>
    <font>
      <sz val="12"/>
      <color indexed="17"/>
      <name val="Arial"/>
      <family val="2"/>
    </font>
    <font>
      <b/>
      <sz val="12"/>
      <color indexed="63"/>
      <name val="Arial"/>
      <family val="2"/>
    </font>
    <font>
      <b/>
      <sz val="9"/>
      <name val="Times New Roman"/>
      <family val="1"/>
    </font>
    <font>
      <sz val="12"/>
      <color indexed="20"/>
      <name val="Arial"/>
      <family val="2"/>
    </font>
    <font>
      <sz val="12"/>
      <color indexed="60"/>
      <name val="Arial"/>
      <family val="2"/>
    </font>
    <font>
      <b/>
      <sz val="12"/>
      <color indexed="9"/>
      <name val="Arial"/>
      <family val="2"/>
    </font>
    <font>
      <sz val="9"/>
      <name val="Times New Roman"/>
      <family val="1"/>
    </font>
    <font>
      <b/>
      <sz val="12"/>
      <color indexed="12"/>
      <name val="Arial"/>
      <family val="2"/>
    </font>
    <font>
      <b/>
      <sz val="12"/>
      <color indexed="52"/>
      <name val="Arial"/>
      <family val="2"/>
    </font>
    <font>
      <sz val="12"/>
      <color indexed="9"/>
      <name val="Arial"/>
      <family val="2"/>
    </font>
    <font>
      <sz val="10"/>
      <name val="Arial Cyr"/>
      <charset val="204"/>
    </font>
    <font>
      <sz val="12"/>
      <color indexed="52"/>
      <name val="Arial"/>
      <family val="2"/>
    </font>
    <font>
      <b/>
      <sz val="10"/>
      <color indexed="8"/>
      <name val="Arial"/>
      <family val="2"/>
    </font>
    <font>
      <b/>
      <sz val="15"/>
      <color indexed="56"/>
      <name val="Arial"/>
      <family val="2"/>
    </font>
    <font>
      <b/>
      <sz val="11"/>
      <color indexed="56"/>
      <name val="Arial"/>
      <family val="2"/>
    </font>
    <font>
      <sz val="11"/>
      <color theme="1"/>
      <name val="Arial"/>
      <family val="2"/>
    </font>
    <font>
      <u/>
      <sz val="10"/>
      <color theme="10"/>
      <name val="Arial"/>
      <family val="2"/>
    </font>
    <font>
      <u/>
      <sz val="11"/>
      <color theme="10"/>
      <name val="Calibri"/>
      <family val="2"/>
      <scheme val="minor"/>
    </font>
    <font>
      <vertAlign val="subscript"/>
      <sz val="11"/>
      <name val="Arial Narrow"/>
      <family val="2"/>
    </font>
    <font>
      <sz val="11"/>
      <name val="Arial Narrow"/>
      <family val="2"/>
    </font>
    <font>
      <sz val="8"/>
      <name val="Calibri"/>
      <family val="2"/>
      <scheme val="minor"/>
    </font>
    <font>
      <sz val="11"/>
      <color theme="6"/>
      <name val="Calibri"/>
      <family val="2"/>
      <scheme val="minor"/>
    </font>
    <font>
      <b/>
      <sz val="28"/>
      <color rgb="FF0061A1"/>
      <name val="Cambria (Títulos)"/>
    </font>
    <font>
      <sz val="11"/>
      <color theme="1" tint="0.499984740745262"/>
      <name val="Calibri"/>
      <family val="2"/>
      <scheme val="minor"/>
    </font>
    <font>
      <sz val="18"/>
      <color rgb="FFCAD400"/>
      <name val="Calibri (Cuerpo)"/>
    </font>
    <font>
      <b/>
      <sz val="24"/>
      <color rgb="FF0061A1"/>
      <name val="Calibri"/>
      <family val="2"/>
      <scheme val="minor"/>
    </font>
    <font>
      <sz val="11"/>
      <color rgb="FFCAD400"/>
      <name val="Calibri"/>
      <family val="2"/>
      <scheme val="minor"/>
    </font>
    <font>
      <sz val="18"/>
      <color rgb="FFCAD400"/>
      <name val="Calibri"/>
      <family val="2"/>
      <scheme val="minor"/>
    </font>
    <font>
      <b/>
      <sz val="14"/>
      <color rgb="FFCAD400"/>
      <name val="Calibri"/>
      <family val="2"/>
      <scheme val="minor"/>
    </font>
    <font>
      <b/>
      <sz val="15"/>
      <color rgb="FFCAD400"/>
      <name val="Calibri"/>
      <family val="2"/>
      <scheme val="minor"/>
    </font>
    <font>
      <b/>
      <sz val="9"/>
      <color rgb="FF000000"/>
      <name val="Tahoma"/>
      <family val="2"/>
    </font>
  </fonts>
  <fills count="99">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rgb="FFFFFF99"/>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6"/>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9"/>
        <bgColor indexed="64"/>
      </patternFill>
    </fill>
    <fill>
      <patternFill patternType="solid">
        <fgColor theme="3" tint="0.79998168889431442"/>
        <bgColor indexed="64"/>
      </patternFill>
    </fill>
    <fill>
      <patternFill patternType="solid">
        <fgColor theme="7" tint="0.39997558519241921"/>
        <bgColor rgb="FF000000"/>
      </patternFill>
    </fill>
    <fill>
      <patternFill patternType="solid">
        <fgColor rgb="FFFFFF99"/>
        <bgColor rgb="FF000000"/>
      </patternFill>
    </fill>
    <fill>
      <patternFill patternType="solid">
        <fgColor theme="4" tint="0.79998168889431442"/>
        <bgColor rgb="FF000000"/>
      </patternFill>
    </fill>
    <fill>
      <patternFill patternType="solid">
        <fgColor indexed="27"/>
        <bgColor indexed="64"/>
      </patternFill>
    </fill>
    <fill>
      <patternFill patternType="solid">
        <fgColor indexed="31"/>
        <bgColor indexed="64"/>
      </patternFill>
    </fill>
    <fill>
      <patternFill patternType="solid">
        <fgColor indexed="47"/>
        <bgColor indexed="64"/>
      </patternFill>
    </fill>
    <fill>
      <patternFill patternType="solid">
        <fgColor indexed="45"/>
        <bgColor indexed="64"/>
      </patternFill>
    </fill>
    <fill>
      <patternFill patternType="solid">
        <fgColor indexed="42"/>
        <bgColor indexed="64"/>
      </patternFill>
    </fill>
    <fill>
      <patternFill patternType="solid">
        <fgColor indexed="26"/>
        <bgColor indexed="64"/>
      </patternFill>
    </fill>
    <fill>
      <patternFill patternType="solid">
        <fgColor indexed="46"/>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indexed="11"/>
        <bgColor indexed="64"/>
      </patternFill>
    </fill>
    <fill>
      <patternFill patternType="solid">
        <fgColor indexed="43"/>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7"/>
        <bgColor indexed="64"/>
      </patternFill>
    </fill>
    <fill>
      <patternFill patternType="solid">
        <fgColor indexed="52"/>
        <bgColor indexed="64"/>
      </patternFill>
    </fill>
    <fill>
      <patternFill patternType="solid">
        <fgColor indexed="62"/>
        <bgColor indexed="64"/>
      </patternFill>
    </fill>
    <fill>
      <patternFill patternType="solid">
        <fgColor indexed="53"/>
        <bgColor indexed="64"/>
      </patternFill>
    </fill>
    <fill>
      <patternFill patternType="solid">
        <fgColor indexed="10"/>
        <bgColor indexed="64"/>
      </patternFill>
    </fill>
    <fill>
      <patternFill patternType="solid">
        <fgColor indexed="55"/>
        <bgColor indexed="64"/>
      </patternFill>
    </fill>
    <fill>
      <patternFill patternType="lightGray">
        <fgColor indexed="9"/>
      </patternFill>
    </fill>
    <fill>
      <patternFill patternType="gray0625">
        <fgColor indexed="9"/>
      </patternFill>
    </fill>
    <fill>
      <patternFill patternType="solid">
        <fgColor rgb="FF0061A1"/>
        <bgColor indexed="64"/>
      </patternFill>
    </fill>
    <fill>
      <patternFill patternType="solid">
        <fgColor rgb="FFCAD400"/>
        <bgColor indexed="64"/>
      </patternFill>
    </fill>
  </fills>
  <borders count="73">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
      <left/>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indexed="64"/>
      </right>
      <top style="thin">
        <color theme="0" tint="-0.499984740745262"/>
      </top>
      <bottom style="thin">
        <color theme="0" tint="-0.499984740745262"/>
      </bottom>
      <diagonal/>
    </border>
    <border>
      <left style="thin">
        <color indexed="64"/>
      </left>
      <right/>
      <top style="thin">
        <color theme="0" tint="-0.499984740745262"/>
      </top>
      <bottom style="thin">
        <color theme="0" tint="-0.499984740745262"/>
      </bottom>
      <diagonal/>
    </border>
    <border>
      <left style="thin">
        <color indexed="64"/>
      </left>
      <right/>
      <top style="thin">
        <color indexed="64"/>
      </top>
      <bottom style="thin">
        <color theme="0" tint="-0.499984740745262"/>
      </bottom>
      <diagonal/>
    </border>
    <border>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right/>
      <top/>
      <bottom style="thin">
        <color theme="0" tint="-0.499984740745262"/>
      </bottom>
      <diagonal/>
    </border>
    <border>
      <left style="thin">
        <color theme="0" tint="-0.499984740745262"/>
      </left>
      <right/>
      <top/>
      <bottom style="thin">
        <color theme="0" tint="-0.499984740745262"/>
      </bottom>
      <diagonal/>
    </border>
    <border>
      <left/>
      <right style="thin">
        <color indexed="64"/>
      </right>
      <top style="thin">
        <color theme="0" tint="-0.499984740745262"/>
      </top>
      <bottom/>
      <diagonal/>
    </border>
    <border>
      <left/>
      <right style="thin">
        <color theme="0" tint="-0.499984740745262"/>
      </right>
      <top/>
      <bottom style="thin">
        <color theme="0" tint="-0.499984740745262"/>
      </bottom>
      <diagonal/>
    </border>
    <border>
      <left style="thin">
        <color indexed="64"/>
      </left>
      <right/>
      <top style="thin">
        <color theme="0" tint="-0.499984740745262"/>
      </top>
      <bottom/>
      <diagonal/>
    </border>
    <border>
      <left style="thin">
        <color indexed="64"/>
      </left>
      <right/>
      <top style="thin">
        <color theme="0" tint="-0.499984740745262"/>
      </top>
      <bottom style="thin">
        <color indexed="64"/>
      </bottom>
      <diagonal/>
    </border>
    <border>
      <left/>
      <right/>
      <top style="thin">
        <color theme="0" tint="-0.499984740745262"/>
      </top>
      <bottom style="thin">
        <color indexed="64"/>
      </bottom>
      <diagonal/>
    </border>
    <border>
      <left/>
      <right style="thin">
        <color indexed="64"/>
      </right>
      <top style="thin">
        <color theme="0" tint="-0.499984740745262"/>
      </top>
      <bottom style="thin">
        <color indexed="64"/>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rgb="FF898600"/>
      </left>
      <right/>
      <top style="thin">
        <color rgb="FF898600"/>
      </top>
      <bottom style="thin">
        <color rgb="FF898600"/>
      </bottom>
      <diagonal/>
    </border>
    <border>
      <left/>
      <right/>
      <top style="thin">
        <color rgb="FF898600"/>
      </top>
      <bottom style="thin">
        <color rgb="FF898600"/>
      </bottom>
      <diagonal/>
    </border>
    <border>
      <left/>
      <right style="thin">
        <color rgb="FF898600"/>
      </right>
      <top style="thin">
        <color rgb="FF898600"/>
      </top>
      <bottom style="thin">
        <color rgb="FF898600"/>
      </bottom>
      <diagonal/>
    </border>
    <border>
      <left style="dotted">
        <color theme="3" tint="-0.24994659260841701"/>
      </left>
      <right/>
      <top style="dotted">
        <color theme="3" tint="-0.24994659260841701"/>
      </top>
      <bottom style="dotted">
        <color auto="1"/>
      </bottom>
      <diagonal/>
    </border>
    <border>
      <left/>
      <right/>
      <top style="dotted">
        <color theme="3" tint="-0.24994659260841701"/>
      </top>
      <bottom style="dotted">
        <color auto="1"/>
      </bottom>
      <diagonal/>
    </border>
    <border>
      <left/>
      <right style="dotted">
        <color theme="3" tint="-0.24994659260841701"/>
      </right>
      <top style="dotted">
        <color theme="3" tint="-0.24994659260841701"/>
      </top>
      <bottom style="dotted">
        <color auto="1"/>
      </bottom>
      <diagonal/>
    </border>
    <border>
      <left style="dotted">
        <color theme="1" tint="0.499984740745262"/>
      </left>
      <right/>
      <top style="dotted">
        <color theme="1" tint="0.499984740745262"/>
      </top>
      <bottom style="dotted">
        <color theme="1" tint="0.499984740745262"/>
      </bottom>
      <diagonal/>
    </border>
    <border>
      <left/>
      <right/>
      <top style="dotted">
        <color theme="1" tint="0.499984740745262"/>
      </top>
      <bottom style="dotted">
        <color theme="1" tint="0.499984740745262"/>
      </bottom>
      <diagonal/>
    </border>
    <border>
      <left/>
      <right style="dotted">
        <color theme="1" tint="0.499984740745262"/>
      </right>
      <top style="dotted">
        <color theme="1" tint="0.499984740745262"/>
      </top>
      <bottom style="dotted">
        <color theme="1" tint="0.499984740745262"/>
      </bottom>
      <diagonal/>
    </border>
    <border>
      <left/>
      <right/>
      <top/>
      <bottom style="double">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rgb="FFBFBFBF"/>
      </left>
      <right style="thin">
        <color rgb="FFBFBFBF"/>
      </right>
      <top style="thin">
        <color rgb="FFBFBFBF"/>
      </top>
      <bottom style="thin">
        <color rgb="FFBFBFBF"/>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right/>
      <top/>
      <bottom style="thin">
        <color theme="1"/>
      </bottom>
      <diagonal/>
    </border>
    <border>
      <left/>
      <right/>
      <top style="thin">
        <color theme="1"/>
      </top>
      <bottom style="thin">
        <color theme="1"/>
      </bottom>
      <diagonal/>
    </border>
  </borders>
  <cellStyleXfs count="2545">
    <xf numFmtId="0" fontId="0" fillId="0" borderId="0"/>
    <xf numFmtId="0" fontId="9" fillId="0" borderId="0"/>
    <xf numFmtId="0" fontId="10" fillId="0" borderId="0"/>
    <xf numFmtId="9" fontId="10" fillId="0" borderId="0" applyFont="0" applyFill="0" applyBorder="0" applyAlignment="0" applyProtection="0"/>
    <xf numFmtId="9" fontId="12" fillId="0" borderId="0" applyFont="0" applyFill="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12" fillId="18"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1"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12" fillId="2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2"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12" fillId="26"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3"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12" fillId="30"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12" fillId="34"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5"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12" fillId="38"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6"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12" fillId="19"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12" fillId="23"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8"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12" fillId="27"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9"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12" fillId="31"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4"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12" fillId="35"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47"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12" fillId="39"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5" fillId="50"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1" fillId="20"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51"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1" fillId="24"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8"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1" fillId="28"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49"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1" fillId="3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1" fillId="36"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1" fillId="40"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6" fillId="54" borderId="0" applyNumberFormat="0" applyBorder="0" applyAlignment="0" applyProtection="0"/>
    <xf numFmtId="165" fontId="27" fillId="0" borderId="0" applyNumberFormat="0" applyFill="0" applyBorder="0" applyAlignment="0" applyProtection="0"/>
    <xf numFmtId="165" fontId="27" fillId="0" borderId="0" applyNumberFormat="0" applyFill="0" applyBorder="0" applyAlignment="0" applyProtection="0"/>
    <xf numFmtId="165" fontId="9" fillId="0" borderId="0" applyNumberFormat="0" applyFill="0" applyBorder="0" applyAlignment="0" applyProtection="0"/>
    <xf numFmtId="165" fontId="27" fillId="0" borderId="0" applyNumberFormat="0" applyFill="0" applyBorder="0" applyAlignment="0" applyProtection="0"/>
    <xf numFmtId="165" fontId="27" fillId="0" borderId="0" applyNumberFormat="0" applyFill="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17" fillId="10"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8" fillId="43" borderId="0" applyNumberFormat="0" applyBorder="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2" fillId="14" borderId="8"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29" fillId="55" borderId="14"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8" fillId="15" borderId="11"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0" fillId="56" borderId="15" applyNumberFormat="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23" fillId="0" borderId="10"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5" fontId="31" fillId="0" borderId="16" applyNumberFormat="0" applyFill="0" applyAlignment="0" applyProtection="0"/>
    <xf numFmtId="166" fontId="9" fillId="0" borderId="0" applyFon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16"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32" fillId="0" borderId="0" applyNumberFormat="0" applyFill="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1" fillId="1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7"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1" fillId="21"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8"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1" fillId="25"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9"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1" fillId="29"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2"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1" fillId="3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53"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1" fillId="37"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26" fillId="60" borderId="0" applyNumberFormat="0" applyBorder="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20" fillId="13" borderId="8"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33" fillId="46" borderId="14" applyNumberFormat="0" applyAlignment="0" applyProtection="0"/>
    <xf numFmtId="165" fontId="9" fillId="0" borderId="0" applyNumberFormat="0" applyFont="0" applyFill="0" applyBorder="0" applyAlignment="0" applyProtection="0"/>
    <xf numFmtId="165" fontId="34" fillId="0" borderId="0" applyNumberFormat="0" applyFill="0" applyBorder="0" applyAlignment="0" applyProtection="0">
      <alignment vertical="top"/>
      <protection locked="0"/>
    </xf>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18" fillId="11"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5" fontId="35" fillId="42" borderId="0" applyNumberFormat="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9" fillId="0" borderId="0" applyFont="0" applyFill="0" applyBorder="0" applyAlignment="0" applyProtection="0"/>
    <xf numFmtId="168" fontId="27"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19" fillId="12"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36" fillId="61" borderId="0" applyNumberFormat="0" applyBorder="0" applyAlignment="0" applyProtection="0"/>
    <xf numFmtId="165" fontId="25" fillId="0" borderId="0"/>
    <xf numFmtId="165" fontId="12"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9" fillId="0" borderId="0" applyNumberFormat="0" applyFill="0" applyBorder="0" applyAlignment="0" applyProtection="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5" fillId="0" borderId="0"/>
    <xf numFmtId="165" fontId="27" fillId="0" borderId="0" applyNumberFormat="0" applyFill="0" applyBorder="0" applyAlignment="0" applyProtection="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25"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25"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12" fillId="0" borderId="0"/>
    <xf numFmtId="165" fontId="27" fillId="0" borderId="0" applyNumberFormat="0" applyFill="0" applyBorder="0" applyAlignment="0" applyProtection="0"/>
    <xf numFmtId="165" fontId="27" fillId="0" borderId="0" applyNumberFormat="0" applyFill="0" applyBorder="0" applyAlignment="0" applyProtection="0"/>
    <xf numFmtId="165" fontId="27" fillId="0" borderId="0" applyNumberFormat="0" applyFill="0" applyBorder="0" applyAlignment="0" applyProtection="0"/>
    <xf numFmtId="165" fontId="27" fillId="0" borderId="0" applyNumberFormat="0" applyFill="0" applyBorder="0" applyAlignment="0" applyProtection="0"/>
    <xf numFmtId="165" fontId="25" fillId="0" borderId="0"/>
    <xf numFmtId="165" fontId="27" fillId="0" borderId="0" applyNumberFormat="0" applyFill="0" applyBorder="0" applyAlignment="0" applyProtection="0"/>
    <xf numFmtId="165" fontId="9" fillId="0" borderId="0"/>
    <xf numFmtId="165" fontId="9" fillId="0" borderId="0"/>
    <xf numFmtId="165" fontId="9" fillId="0" borderId="0"/>
    <xf numFmtId="165" fontId="9" fillId="0" borderId="0"/>
    <xf numFmtId="0" fontId="27" fillId="0" borderId="0" applyNumberFormat="0" applyFill="0" applyBorder="0" applyAlignment="0" applyProtection="0"/>
    <xf numFmtId="165" fontId="9"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65" fontId="27" fillId="0" borderId="0" applyNumberFormat="0" applyFill="0" applyBorder="0" applyAlignment="0" applyProtection="0"/>
    <xf numFmtId="165" fontId="9" fillId="0" borderId="0"/>
    <xf numFmtId="165" fontId="25" fillId="0" borderId="0"/>
    <xf numFmtId="165" fontId="9" fillId="0" borderId="0"/>
    <xf numFmtId="165" fontId="25" fillId="0" borderId="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16" borderId="12" applyNumberFormat="0" applyFont="0" applyAlignment="0" applyProtection="0"/>
    <xf numFmtId="165" fontId="25" fillId="16" borderId="12" applyNumberFormat="0" applyFont="0" applyAlignment="0" applyProtection="0"/>
    <xf numFmtId="165" fontId="25" fillId="16" borderId="12" applyNumberFormat="0" applyFont="0" applyAlignment="0" applyProtection="0"/>
    <xf numFmtId="165" fontId="9" fillId="62" borderId="17" applyNumberFormat="0" applyFont="0" applyAlignment="0" applyProtection="0"/>
    <xf numFmtId="165" fontId="9" fillId="62" borderId="17" applyNumberFormat="0" applyFont="0" applyAlignment="0" applyProtection="0"/>
    <xf numFmtId="165" fontId="9"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165" fontId="25" fillId="62" borderId="17" applyNumberFormat="0" applyFont="0" applyAlignment="0" applyProtection="0"/>
    <xf numFmtId="9" fontId="27" fillId="0" borderId="0" applyFont="0" applyFill="0" applyBorder="0" applyAlignment="0" applyProtection="0"/>
    <xf numFmtId="9" fontId="9" fillId="0" borderId="0" applyFont="0" applyFill="0" applyBorder="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21" fillId="14" borderId="9"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7" fillId="55" borderId="18" applyNumberFormat="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11"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8"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24"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39" fillId="0" borderId="0" applyNumberFormat="0" applyFill="0" applyBorder="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14" fillId="0" borderId="5"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0" fillId="0" borderId="19" applyNumberFormat="0" applyFill="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15" fillId="0" borderId="6"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2" fillId="0" borderId="20" applyNumberFormat="0" applyFill="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16" fillId="0" borderId="7"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32" fillId="0" borderId="21" applyNumberFormat="0" applyFill="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13"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1" fillId="0" borderId="0" applyNumberFormat="0" applyFill="0" applyBorder="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6" fillId="0" borderId="13"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165" fontId="43" fillId="0" borderId="22" applyNumberFormat="0" applyFill="0" applyAlignment="0" applyProtection="0"/>
    <xf numFmtId="0" fontId="9" fillId="0" borderId="0"/>
    <xf numFmtId="9" fontId="9" fillId="0" borderId="0" applyFont="0" applyFill="0" applyBorder="0" applyAlignment="0" applyProtection="0"/>
    <xf numFmtId="164" fontId="12" fillId="0" borderId="0" applyFont="0" applyFill="0" applyBorder="0" applyAlignment="0" applyProtection="0"/>
    <xf numFmtId="0" fontId="58" fillId="0" borderId="0" applyNumberFormat="0" applyFill="0" applyBorder="0" applyAlignment="0" applyProtection="0">
      <alignment vertical="top"/>
      <protection locked="0"/>
    </xf>
    <xf numFmtId="0" fontId="78" fillId="12" borderId="0" applyNumberFormat="0" applyBorder="0" applyAlignment="0" applyProtection="0"/>
    <xf numFmtId="0" fontId="79" fillId="0" borderId="0"/>
    <xf numFmtId="0" fontId="81" fillId="70" borderId="66" applyNumberFormat="0" applyProtection="0">
      <alignment vertical="center"/>
    </xf>
    <xf numFmtId="43" fontId="79" fillId="0" borderId="0" applyFont="0" applyFill="0" applyBorder="0" applyAlignment="0" applyProtection="0"/>
    <xf numFmtId="0" fontId="82" fillId="0" borderId="0" applyNumberFormat="0" applyFill="0" applyBorder="0" applyAlignment="0" applyProtection="0"/>
    <xf numFmtId="0" fontId="80" fillId="0" borderId="0" applyNumberFormat="0" applyFill="0" applyBorder="0" applyAlignment="0" applyProtection="0">
      <alignment vertical="top"/>
      <protection locked="0"/>
    </xf>
    <xf numFmtId="0" fontId="9" fillId="71" borderId="0">
      <alignment vertical="center"/>
    </xf>
    <xf numFmtId="0" fontId="79" fillId="0" borderId="0"/>
    <xf numFmtId="0" fontId="9" fillId="72" borderId="67" applyNumberFormat="0" applyProtection="0">
      <alignment vertical="center"/>
    </xf>
    <xf numFmtId="43" fontId="79" fillId="0" borderId="0" applyFont="0" applyFill="0" applyBorder="0" applyAlignment="0" applyProtection="0"/>
    <xf numFmtId="0" fontId="79" fillId="0" borderId="0"/>
    <xf numFmtId="43" fontId="79" fillId="0" borderId="0" applyFont="0" applyFill="0" applyBorder="0" applyAlignment="0" applyProtection="0"/>
    <xf numFmtId="0" fontId="9" fillId="0" borderId="0"/>
    <xf numFmtId="0" fontId="95" fillId="74" borderId="0" applyNumberFormat="0" applyBorder="0" applyAlignment="0" applyProtection="0"/>
    <xf numFmtId="0" fontId="95" fillId="74" borderId="0" applyNumberFormat="0" applyBorder="0" applyAlignment="0" applyProtection="0"/>
    <xf numFmtId="0" fontId="95" fillId="74" borderId="0" applyNumberFormat="0" applyBorder="0" applyAlignment="0" applyProtection="0"/>
    <xf numFmtId="0" fontId="95" fillId="74" borderId="0" applyNumberFormat="0" applyBorder="0" applyAlignment="0" applyProtection="0"/>
    <xf numFmtId="0" fontId="95" fillId="76" borderId="0" applyNumberFormat="0" applyBorder="0" applyAlignment="0" applyProtection="0"/>
    <xf numFmtId="0" fontId="95" fillId="76" borderId="0" applyNumberFormat="0" applyBorder="0" applyAlignment="0" applyProtection="0"/>
    <xf numFmtId="0" fontId="95" fillId="76" borderId="0" applyNumberFormat="0" applyBorder="0" applyAlignment="0" applyProtection="0"/>
    <xf numFmtId="0" fontId="95" fillId="76" borderId="0" applyNumberFormat="0" applyBorder="0" applyAlignment="0" applyProtection="0"/>
    <xf numFmtId="0" fontId="95" fillId="77" borderId="0" applyNumberFormat="0" applyBorder="0" applyAlignment="0" applyProtection="0"/>
    <xf numFmtId="0" fontId="95" fillId="77" borderId="0" applyNumberFormat="0" applyBorder="0" applyAlignment="0" applyProtection="0"/>
    <xf numFmtId="0" fontId="95" fillId="77" borderId="0" applyNumberFormat="0" applyBorder="0" applyAlignment="0" applyProtection="0"/>
    <xf numFmtId="0" fontId="95" fillId="77" borderId="0" applyNumberFormat="0" applyBorder="0" applyAlignment="0" applyProtection="0"/>
    <xf numFmtId="0" fontId="95" fillId="79" borderId="0" applyNumberFormat="0" applyBorder="0" applyAlignment="0" applyProtection="0"/>
    <xf numFmtId="0" fontId="95" fillId="79" borderId="0" applyNumberFormat="0" applyBorder="0" applyAlignment="0" applyProtection="0"/>
    <xf numFmtId="0" fontId="95" fillId="79" borderId="0" applyNumberFormat="0" applyBorder="0" applyAlignment="0" applyProtection="0"/>
    <xf numFmtId="0" fontId="95" fillId="79" borderId="0" applyNumberFormat="0" applyBorder="0" applyAlignment="0" applyProtection="0"/>
    <xf numFmtId="0" fontId="95" fillId="73" borderId="0" applyNumberFormat="0" applyBorder="0" applyAlignment="0" applyProtection="0"/>
    <xf numFmtId="0" fontId="95" fillId="73" borderId="0" applyNumberFormat="0" applyBorder="0" applyAlignment="0" applyProtection="0"/>
    <xf numFmtId="0" fontId="95" fillId="73" borderId="0" applyNumberFormat="0" applyBorder="0" applyAlignment="0" applyProtection="0"/>
    <xf numFmtId="0" fontId="95" fillId="73" borderId="0" applyNumberFormat="0" applyBorder="0" applyAlignment="0" applyProtection="0"/>
    <xf numFmtId="0" fontId="95" fillId="75" borderId="0" applyNumberFormat="0" applyBorder="0" applyAlignment="0" applyProtection="0"/>
    <xf numFmtId="0" fontId="95" fillId="75" borderId="0" applyNumberFormat="0" applyBorder="0" applyAlignment="0" applyProtection="0"/>
    <xf numFmtId="0" fontId="95" fillId="75" borderId="0" applyNumberFormat="0" applyBorder="0" applyAlignment="0" applyProtection="0"/>
    <xf numFmtId="0" fontId="95" fillId="75" borderId="0" applyNumberFormat="0" applyBorder="0" applyAlignment="0" applyProtection="0"/>
    <xf numFmtId="0" fontId="95" fillId="80" borderId="0" applyNumberFormat="0" applyBorder="0" applyAlignment="0" applyProtection="0"/>
    <xf numFmtId="0" fontId="95" fillId="80" borderId="0" applyNumberFormat="0" applyBorder="0" applyAlignment="0" applyProtection="0"/>
    <xf numFmtId="0" fontId="95" fillId="80" borderId="0" applyNumberFormat="0" applyBorder="0" applyAlignment="0" applyProtection="0"/>
    <xf numFmtId="0" fontId="95" fillId="80" borderId="0" applyNumberFormat="0" applyBorder="0" applyAlignment="0" applyProtection="0"/>
    <xf numFmtId="0" fontId="95" fillId="81" borderId="0" applyNumberFormat="0" applyBorder="0" applyAlignment="0" applyProtection="0"/>
    <xf numFmtId="0" fontId="95" fillId="81" borderId="0" applyNumberFormat="0" applyBorder="0" applyAlignment="0" applyProtection="0"/>
    <xf numFmtId="0" fontId="95" fillId="81" borderId="0" applyNumberFormat="0" applyBorder="0" applyAlignment="0" applyProtection="0"/>
    <xf numFmtId="0" fontId="95" fillId="81" borderId="0" applyNumberFormat="0" applyBorder="0" applyAlignment="0" applyProtection="0"/>
    <xf numFmtId="0" fontId="95" fillId="83" borderId="0" applyNumberFormat="0" applyBorder="0" applyAlignment="0" applyProtection="0"/>
    <xf numFmtId="0" fontId="95" fillId="83" borderId="0" applyNumberFormat="0" applyBorder="0" applyAlignment="0" applyProtection="0"/>
    <xf numFmtId="0" fontId="95" fillId="83" borderId="0" applyNumberFormat="0" applyBorder="0" applyAlignment="0" applyProtection="0"/>
    <xf numFmtId="0" fontId="95" fillId="83" borderId="0" applyNumberFormat="0" applyBorder="0" applyAlignment="0" applyProtection="0"/>
    <xf numFmtId="0" fontId="95" fillId="79" borderId="0" applyNumberFormat="0" applyBorder="0" applyAlignment="0" applyProtection="0"/>
    <xf numFmtId="0" fontId="95" fillId="79" borderId="0" applyNumberFormat="0" applyBorder="0" applyAlignment="0" applyProtection="0"/>
    <xf numFmtId="0" fontId="95" fillId="79" borderId="0" applyNumberFormat="0" applyBorder="0" applyAlignment="0" applyProtection="0"/>
    <xf numFmtId="0" fontId="95" fillId="79" borderId="0" applyNumberFormat="0" applyBorder="0" applyAlignment="0" applyProtection="0"/>
    <xf numFmtId="0" fontId="95" fillId="80" borderId="0" applyNumberFormat="0" applyBorder="0" applyAlignment="0" applyProtection="0"/>
    <xf numFmtId="0" fontId="95" fillId="80" borderId="0" applyNumberFormat="0" applyBorder="0" applyAlignment="0" applyProtection="0"/>
    <xf numFmtId="0" fontId="95" fillId="80" borderId="0" applyNumberFormat="0" applyBorder="0" applyAlignment="0" applyProtection="0"/>
    <xf numFmtId="0" fontId="95" fillId="80" borderId="0" applyNumberFormat="0" applyBorder="0" applyAlignment="0" applyProtection="0"/>
    <xf numFmtId="0" fontId="95" fillId="85" borderId="0" applyNumberFormat="0" applyBorder="0" applyAlignment="0" applyProtection="0"/>
    <xf numFmtId="0" fontId="95" fillId="85" borderId="0" applyNumberFormat="0" applyBorder="0" applyAlignment="0" applyProtection="0"/>
    <xf numFmtId="0" fontId="95" fillId="85" borderId="0" applyNumberFormat="0" applyBorder="0" applyAlignment="0" applyProtection="0"/>
    <xf numFmtId="0" fontId="95" fillId="85" borderId="0" applyNumberFormat="0" applyBorder="0" applyAlignment="0" applyProtection="0"/>
    <xf numFmtId="0" fontId="109" fillId="0" borderId="0" applyNumberFormat="0" applyFont="0" applyFill="0" applyBorder="0" applyProtection="0">
      <alignment horizontal="left" vertical="center" indent="5"/>
    </xf>
    <xf numFmtId="0" fontId="108" fillId="86" borderId="0" applyNumberFormat="0" applyBorder="0" applyAlignment="0" applyProtection="0"/>
    <xf numFmtId="0" fontId="108" fillId="86" borderId="0" applyNumberFormat="0" applyBorder="0" applyAlignment="0" applyProtection="0"/>
    <xf numFmtId="0" fontId="108" fillId="86" borderId="0" applyNumberFormat="0" applyBorder="0" applyAlignment="0" applyProtection="0"/>
    <xf numFmtId="0" fontId="108" fillId="86" borderId="0" applyNumberFormat="0" applyBorder="0" applyAlignment="0" applyProtection="0"/>
    <xf numFmtId="0" fontId="108" fillId="81" borderId="0" applyNumberFormat="0" applyBorder="0" applyAlignment="0" applyProtection="0"/>
    <xf numFmtId="0" fontId="108" fillId="81" borderId="0" applyNumberFormat="0" applyBorder="0" applyAlignment="0" applyProtection="0"/>
    <xf numFmtId="0" fontId="108" fillId="81" borderId="0" applyNumberFormat="0" applyBorder="0" applyAlignment="0" applyProtection="0"/>
    <xf numFmtId="0" fontId="108" fillId="81" borderId="0" applyNumberFormat="0" applyBorder="0" applyAlignment="0" applyProtection="0"/>
    <xf numFmtId="0" fontId="108" fillId="83" borderId="0" applyNumberFormat="0" applyBorder="0" applyAlignment="0" applyProtection="0"/>
    <xf numFmtId="0" fontId="108" fillId="83" borderId="0" applyNumberFormat="0" applyBorder="0" applyAlignment="0" applyProtection="0"/>
    <xf numFmtId="0" fontId="108" fillId="83" borderId="0" applyNumberFormat="0" applyBorder="0" applyAlignment="0" applyProtection="0"/>
    <xf numFmtId="0" fontId="108" fillId="83" borderId="0" applyNumberFormat="0" applyBorder="0" applyAlignment="0" applyProtection="0"/>
    <xf numFmtId="0" fontId="108" fillId="87" borderId="0" applyNumberFormat="0" applyBorder="0" applyAlignment="0" applyProtection="0"/>
    <xf numFmtId="0" fontId="108" fillId="87" borderId="0" applyNumberFormat="0" applyBorder="0" applyAlignment="0" applyProtection="0"/>
    <xf numFmtId="0" fontId="108" fillId="87" borderId="0" applyNumberFormat="0" applyBorder="0" applyAlignment="0" applyProtection="0"/>
    <xf numFmtId="0" fontId="108" fillId="87" borderId="0" applyNumberFormat="0" applyBorder="0" applyAlignment="0" applyProtection="0"/>
    <xf numFmtId="0" fontId="108" fillId="88" borderId="0" applyNumberFormat="0" applyBorder="0" applyAlignment="0" applyProtection="0"/>
    <xf numFmtId="0" fontId="108" fillId="88" borderId="0" applyNumberFormat="0" applyBorder="0" applyAlignment="0" applyProtection="0"/>
    <xf numFmtId="0" fontId="108" fillId="88" borderId="0" applyNumberFormat="0" applyBorder="0" applyAlignment="0" applyProtection="0"/>
    <xf numFmtId="0" fontId="108" fillId="88" borderId="0" applyNumberFormat="0" applyBorder="0" applyAlignment="0" applyProtection="0"/>
    <xf numFmtId="0" fontId="108" fillId="90" borderId="0" applyNumberFormat="0" applyBorder="0" applyAlignment="0" applyProtection="0"/>
    <xf numFmtId="0" fontId="108" fillId="90" borderId="0" applyNumberFormat="0" applyBorder="0" applyAlignment="0" applyProtection="0"/>
    <xf numFmtId="0" fontId="108" fillId="90" borderId="0" applyNumberFormat="0" applyBorder="0" applyAlignment="0" applyProtection="0"/>
    <xf numFmtId="0" fontId="108" fillId="90" borderId="0" applyNumberFormat="0" applyBorder="0" applyAlignment="0" applyProtection="0"/>
    <xf numFmtId="0" fontId="108" fillId="91" borderId="0" applyNumberFormat="0" applyBorder="0" applyAlignment="0" applyProtection="0"/>
    <xf numFmtId="0" fontId="108" fillId="91" borderId="0" applyNumberFormat="0" applyBorder="0" applyAlignment="0" applyProtection="0"/>
    <xf numFmtId="0" fontId="108" fillId="91" borderId="0" applyNumberFormat="0" applyBorder="0" applyAlignment="0" applyProtection="0"/>
    <xf numFmtId="0" fontId="108" fillId="91" borderId="0" applyNumberFormat="0" applyBorder="0" applyAlignment="0" applyProtection="0"/>
    <xf numFmtId="0" fontId="108" fillId="93" borderId="0" applyNumberFormat="0" applyBorder="0" applyAlignment="0" applyProtection="0"/>
    <xf numFmtId="0" fontId="108" fillId="93" borderId="0" applyNumberFormat="0" applyBorder="0" applyAlignment="0" applyProtection="0"/>
    <xf numFmtId="0" fontId="108" fillId="93" borderId="0" applyNumberFormat="0" applyBorder="0" applyAlignment="0" applyProtection="0"/>
    <xf numFmtId="0" fontId="108" fillId="93" borderId="0" applyNumberFormat="0" applyBorder="0" applyAlignment="0" applyProtection="0"/>
    <xf numFmtId="0" fontId="108" fillId="89" borderId="0" applyNumberFormat="0" applyBorder="0" applyAlignment="0" applyProtection="0"/>
    <xf numFmtId="0" fontId="108" fillId="89" borderId="0" applyNumberFormat="0" applyBorder="0" applyAlignment="0" applyProtection="0"/>
    <xf numFmtId="0" fontId="108" fillId="89" borderId="0" applyNumberFormat="0" applyBorder="0" applyAlignment="0" applyProtection="0"/>
    <xf numFmtId="0" fontId="108" fillId="89" borderId="0" applyNumberFormat="0" applyBorder="0" applyAlignment="0" applyProtection="0"/>
    <xf numFmtId="0" fontId="108" fillId="87" borderId="0" applyNumberFormat="0" applyBorder="0" applyAlignment="0" applyProtection="0"/>
    <xf numFmtId="0" fontId="108" fillId="87" borderId="0" applyNumberFormat="0" applyBorder="0" applyAlignment="0" applyProtection="0"/>
    <xf numFmtId="0" fontId="108" fillId="87" borderId="0" applyNumberFormat="0" applyBorder="0" applyAlignment="0" applyProtection="0"/>
    <xf numFmtId="0" fontId="108" fillId="87" borderId="0" applyNumberFormat="0" applyBorder="0" applyAlignment="0" applyProtection="0"/>
    <xf numFmtId="0" fontId="108" fillId="88" borderId="0" applyNumberFormat="0" applyBorder="0" applyAlignment="0" applyProtection="0"/>
    <xf numFmtId="0" fontId="108" fillId="88" borderId="0" applyNumberFormat="0" applyBorder="0" applyAlignment="0" applyProtection="0"/>
    <xf numFmtId="0" fontId="108" fillId="88" borderId="0" applyNumberFormat="0" applyBorder="0" applyAlignment="0" applyProtection="0"/>
    <xf numFmtId="0" fontId="108" fillId="88" borderId="0" applyNumberFormat="0" applyBorder="0" applyAlignment="0" applyProtection="0"/>
    <xf numFmtId="0" fontId="108" fillId="92" borderId="0" applyNumberFormat="0" applyBorder="0" applyAlignment="0" applyProtection="0"/>
    <xf numFmtId="0" fontId="108" fillId="92" borderId="0" applyNumberFormat="0" applyBorder="0" applyAlignment="0" applyProtection="0"/>
    <xf numFmtId="0" fontId="108" fillId="92" borderId="0" applyNumberFormat="0" applyBorder="0" applyAlignment="0" applyProtection="0"/>
    <xf numFmtId="0" fontId="108" fillId="92" borderId="0" applyNumberFormat="0" applyBorder="0" applyAlignment="0" applyProtection="0"/>
    <xf numFmtId="4" fontId="105" fillId="73" borderId="64">
      <alignment horizontal="right" vertical="center"/>
    </xf>
    <xf numFmtId="0" fontId="102" fillId="76" borderId="0" applyNumberFormat="0" applyBorder="0" applyAlignment="0" applyProtection="0"/>
    <xf numFmtId="0" fontId="102" fillId="76" borderId="0" applyNumberFormat="0" applyBorder="0" applyAlignment="0" applyProtection="0"/>
    <xf numFmtId="0" fontId="102" fillId="76" borderId="0" applyNumberFormat="0" applyBorder="0" applyAlignment="0" applyProtection="0"/>
    <xf numFmtId="0" fontId="102" fillId="76" borderId="0" applyNumberFormat="0" applyBorder="0" applyAlignment="0" applyProtection="0"/>
    <xf numFmtId="4" fontId="101" fillId="0" borderId="68" applyFill="0" applyBorder="0" applyProtection="0">
      <alignment horizontal="right" vertical="center"/>
    </xf>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7" fillId="82" borderId="14" applyNumberFormat="0" applyAlignment="0" applyProtection="0"/>
    <xf numFmtId="0" fontId="104" fillId="94" borderId="15" applyNumberFormat="0" applyAlignment="0" applyProtection="0"/>
    <xf numFmtId="0" fontId="104" fillId="94" borderId="15" applyNumberFormat="0" applyAlignment="0" applyProtection="0"/>
    <xf numFmtId="0" fontId="104" fillId="94" borderId="15" applyNumberFormat="0" applyAlignment="0" applyProtection="0"/>
    <xf numFmtId="0" fontId="104" fillId="94" borderId="15" applyNumberFormat="0" applyAlignment="0" applyProtection="0"/>
    <xf numFmtId="43" fontId="1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9" fillId="84" borderId="0" applyNumberFormat="0" applyFont="0" applyBorder="0" applyAlignment="0"/>
    <xf numFmtId="41" fontId="9" fillId="0" borderId="0" applyFont="0" applyFill="0" applyBorder="0" applyAlignment="0" applyProtection="0">
      <alignment wrapText="1"/>
    </xf>
    <xf numFmtId="43" fontId="9" fillId="0" borderId="0" applyFont="0" applyFill="0" applyBorder="0" applyAlignment="0" applyProtection="0">
      <alignment wrapText="1"/>
    </xf>
    <xf numFmtId="182" fontId="9" fillId="0" borderId="0" applyFont="0" applyFill="0" applyBorder="0" applyAlignment="0" applyProtection="0"/>
    <xf numFmtId="182" fontId="9" fillId="0" borderId="0" applyFont="0" applyFill="0" applyBorder="0" applyAlignment="0" applyProtection="0"/>
    <xf numFmtId="0" fontId="96" fillId="0" borderId="0" applyNumberFormat="0" applyFill="0" applyBorder="0" applyAlignment="0" applyProtection="0"/>
    <xf numFmtId="0" fontId="99" fillId="77" borderId="0" applyNumberFormat="0" applyBorder="0" applyAlignment="0" applyProtection="0"/>
    <xf numFmtId="0" fontId="99" fillId="77" borderId="0" applyNumberFormat="0" applyBorder="0" applyAlignment="0" applyProtection="0"/>
    <xf numFmtId="0" fontId="99" fillId="77" borderId="0" applyNumberFormat="0" applyBorder="0" applyAlignment="0" applyProtection="0"/>
    <xf numFmtId="0" fontId="99" fillId="77" borderId="0" applyNumberFormat="0" applyBorder="0" applyAlignment="0" applyProtection="0"/>
    <xf numFmtId="183" fontId="97" fillId="0" borderId="0">
      <alignment horizontal="left" vertical="center"/>
    </xf>
    <xf numFmtId="0" fontId="112" fillId="0" borderId="19" applyNumberFormat="0" applyFill="0" applyAlignment="0" applyProtection="0"/>
    <xf numFmtId="0" fontId="94" fillId="0" borderId="20" applyNumberFormat="0" applyFill="0" applyAlignment="0" applyProtection="0"/>
    <xf numFmtId="0" fontId="113" fillId="0" borderId="21" applyNumberFormat="0" applyFill="0" applyAlignment="0" applyProtection="0"/>
    <xf numFmtId="0" fontId="113" fillId="0" borderId="0" applyNumberFormat="0" applyFill="0" applyBorder="0" applyAlignment="0" applyProtection="0"/>
    <xf numFmtId="0" fontId="83"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115" fillId="0" borderId="0" applyNumberFormat="0" applyFill="0" applyBorder="0" applyAlignment="0" applyProtection="0">
      <alignment vertical="top"/>
      <protection locked="0"/>
    </xf>
    <xf numFmtId="0" fontId="115" fillId="0" borderId="0" applyNumberFormat="0" applyFill="0" applyBorder="0" applyAlignment="0" applyProtection="0">
      <alignment vertical="top"/>
      <protection locked="0"/>
    </xf>
    <xf numFmtId="0" fontId="116" fillId="0" borderId="0" applyNumberFormat="0" applyFill="0" applyBorder="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0" fontId="93" fillId="75" borderId="14" applyNumberFormat="0" applyAlignment="0" applyProtection="0"/>
    <xf numFmtId="4" fontId="105" fillId="0" borderId="65">
      <alignment horizontal="right" vertical="center"/>
    </xf>
    <xf numFmtId="0" fontId="110" fillId="0" borderId="16" applyNumberFormat="0" applyFill="0" applyAlignment="0" applyProtection="0"/>
    <xf numFmtId="0" fontId="9" fillId="75" borderId="0" applyNumberFormat="0" applyFont="0" applyBorder="0" applyAlignment="0"/>
    <xf numFmtId="184" fontId="9" fillId="0" borderId="0" applyFont="0" applyFill="0" applyBorder="0" applyAlignment="0" applyProtection="0"/>
    <xf numFmtId="185" fontId="9" fillId="0" borderId="0" applyFont="0" applyFill="0" applyBorder="0" applyAlignment="0" applyProtection="0"/>
    <xf numFmtId="186" fontId="9" fillId="0" borderId="0" applyFont="0" applyFill="0" applyBorder="0" applyAlignment="0" applyProtection="0"/>
    <xf numFmtId="187" fontId="9" fillId="0" borderId="0" applyFont="0" applyFill="0" applyBorder="0" applyAlignment="0" applyProtection="0"/>
    <xf numFmtId="0" fontId="103" fillId="84" borderId="0" applyNumberFormat="0" applyBorder="0" applyAlignment="0" applyProtection="0"/>
    <xf numFmtId="0" fontId="103" fillId="84" borderId="0" applyNumberFormat="0" applyBorder="0" applyAlignment="0" applyProtection="0"/>
    <xf numFmtId="0" fontId="103" fillId="84" borderId="0" applyNumberFormat="0" applyBorder="0" applyAlignment="0" applyProtection="0"/>
    <xf numFmtId="0" fontId="103" fillId="84" borderId="0" applyNumberFormat="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9" fillId="0" borderId="0"/>
    <xf numFmtId="0" fontId="9" fillId="0" borderId="0"/>
    <xf numFmtId="0" fontId="9"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9" fillId="0" borderId="0"/>
    <xf numFmtId="0" fontId="114" fillId="0" borderId="0"/>
    <xf numFmtId="0" fontId="114" fillId="0" borderId="0"/>
    <xf numFmtId="0" fontId="114" fillId="0" borderId="0"/>
    <xf numFmtId="0" fontId="9" fillId="0" borderId="0"/>
    <xf numFmtId="0" fontId="114"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4" fillId="0" borderId="0"/>
    <xf numFmtId="0" fontId="114" fillId="0" borderId="0"/>
    <xf numFmtId="0" fontId="114" fillId="0" borderId="0"/>
    <xf numFmtId="0" fontId="114" fillId="0" borderId="0"/>
    <xf numFmtId="0" fontId="9" fillId="0" borderId="0"/>
    <xf numFmtId="0" fontId="109" fillId="94" borderId="0" applyNumberFormat="0" applyFont="0" applyBorder="0" applyAlignment="0" applyProtection="0"/>
    <xf numFmtId="0" fontId="95" fillId="78" borderId="17" applyNumberFormat="0" applyFont="0" applyAlignment="0" applyProtection="0"/>
    <xf numFmtId="0" fontId="95" fillId="78" borderId="17" applyNumberFormat="0" applyFont="0" applyAlignment="0" applyProtection="0"/>
    <xf numFmtId="0" fontId="95" fillId="78" borderId="17" applyNumberFormat="0" applyFont="0" applyAlignment="0" applyProtection="0"/>
    <xf numFmtId="0" fontId="95" fillId="78" borderId="17" applyNumberFormat="0" applyFont="0" applyAlignment="0" applyProtection="0"/>
    <xf numFmtId="0" fontId="95" fillId="78" borderId="17" applyNumberFormat="0" applyFont="0" applyAlignment="0" applyProtection="0"/>
    <xf numFmtId="0" fontId="95" fillId="78" borderId="17" applyNumberFormat="0" applyFont="0" applyAlignment="0" applyProtection="0"/>
    <xf numFmtId="0" fontId="95" fillId="78" borderId="17" applyNumberFormat="0" applyFont="0" applyAlignment="0" applyProtection="0"/>
    <xf numFmtId="0" fontId="95" fillId="78" borderId="17" applyNumberFormat="0" applyFont="0" applyAlignment="0" applyProtection="0"/>
    <xf numFmtId="0" fontId="100" fillId="82" borderId="18" applyNumberFormat="0" applyAlignment="0" applyProtection="0"/>
    <xf numFmtId="0" fontId="100" fillId="82" borderId="18" applyNumberFormat="0" applyAlignment="0" applyProtection="0"/>
    <xf numFmtId="0" fontId="100" fillId="82" borderId="18" applyNumberFormat="0" applyAlignment="0" applyProtection="0"/>
    <xf numFmtId="0" fontId="100" fillId="82" borderId="18" applyNumberFormat="0" applyAlignment="0" applyProtection="0"/>
    <xf numFmtId="0" fontId="100" fillId="82" borderId="18" applyNumberFormat="0" applyAlignment="0" applyProtection="0"/>
    <xf numFmtId="0" fontId="100" fillId="82" borderId="18" applyNumberFormat="0" applyAlignment="0" applyProtection="0"/>
    <xf numFmtId="0" fontId="100" fillId="82" borderId="18" applyNumberFormat="0" applyAlignment="0" applyProtection="0"/>
    <xf numFmtId="0" fontId="100" fillId="82" borderId="18" applyNumberFormat="0" applyAlignment="0" applyProtection="0"/>
    <xf numFmtId="9" fontId="9"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9" fillId="0" borderId="0" applyFont="0" applyFill="0" applyBorder="0" applyAlignment="0" applyProtection="0"/>
    <xf numFmtId="9" fontId="79" fillId="0" borderId="0" applyFont="0" applyFill="0" applyBorder="0" applyAlignment="0" applyProtection="0"/>
    <xf numFmtId="9" fontId="9" fillId="0" borderId="0" applyFont="0" applyFill="0" applyBorder="0" applyAlignment="0" applyProtection="0"/>
    <xf numFmtId="9" fontId="114" fillId="0" borderId="0" applyFont="0" applyFill="0" applyBorder="0" applyAlignment="0" applyProtection="0"/>
    <xf numFmtId="9" fontId="114" fillId="0" borderId="0" applyFont="0" applyFill="0" applyBorder="0" applyAlignment="0" applyProtection="0"/>
    <xf numFmtId="9" fontId="88" fillId="0" borderId="0" applyFont="0" applyFill="0" applyBorder="0" applyAlignment="0" applyProtection="0"/>
    <xf numFmtId="9" fontId="88" fillId="0" borderId="0" applyFont="0" applyFill="0" applyBorder="0" applyAlignment="0" applyProtection="0"/>
    <xf numFmtId="9" fontId="114" fillId="0" borderId="0" applyFont="0" applyFill="0" applyBorder="0" applyAlignment="0" applyProtection="0"/>
    <xf numFmtId="9" fontId="114" fillId="0" borderId="0" applyFont="0" applyFill="0" applyBorder="0" applyAlignment="0" applyProtection="0"/>
    <xf numFmtId="13" fontId="9" fillId="0" borderId="0" applyFont="0" applyFill="0" applyProtection="0"/>
    <xf numFmtId="9" fontId="114" fillId="0" borderId="0" applyFont="0" applyFill="0" applyBorder="0" applyAlignment="0" applyProtection="0"/>
    <xf numFmtId="183" fontId="27" fillId="0" borderId="0" applyFill="0" applyBorder="0" applyAlignment="0" applyProtection="0"/>
    <xf numFmtId="0" fontId="9" fillId="0" borderId="0"/>
    <xf numFmtId="0" fontId="9" fillId="0" borderId="0"/>
    <xf numFmtId="0" fontId="105" fillId="94" borderId="64"/>
    <xf numFmtId="0" fontId="105" fillId="94" borderId="64"/>
    <xf numFmtId="0" fontId="105" fillId="94" borderId="64"/>
    <xf numFmtId="0" fontId="89" fillId="0" borderId="0"/>
    <xf numFmtId="0" fontId="87" fillId="0" borderId="0">
      <alignment horizontal="right"/>
    </xf>
    <xf numFmtId="0" fontId="87" fillId="0" borderId="0">
      <alignment horizontal="left"/>
    </xf>
    <xf numFmtId="0" fontId="84" fillId="0" borderId="0"/>
    <xf numFmtId="188" fontId="9" fillId="0" borderId="0" applyFont="0" applyFill="0" applyBorder="0" applyAlignment="0" applyProtection="0">
      <alignment horizontal="left"/>
    </xf>
    <xf numFmtId="188" fontId="9" fillId="0" borderId="0" applyFont="0" applyFill="0" applyBorder="0" applyAlignment="0" applyProtection="0">
      <alignment horizontal="left"/>
    </xf>
    <xf numFmtId="176" fontId="9" fillId="0" borderId="0" applyFont="0" applyFill="0" applyBorder="0" applyAlignment="0" applyProtection="0">
      <alignment horizontal="left"/>
    </xf>
    <xf numFmtId="176" fontId="9" fillId="0" borderId="0" applyFont="0" applyFill="0" applyBorder="0" applyAlignment="0" applyProtection="0">
      <alignment horizontal="left"/>
    </xf>
    <xf numFmtId="189" fontId="9" fillId="0" borderId="0" applyFont="0" applyFill="0" applyBorder="0" applyAlignment="0" applyProtection="0">
      <alignment horizontal="left"/>
    </xf>
    <xf numFmtId="189" fontId="9" fillId="0" borderId="0" applyFont="0" applyFill="0" applyBorder="0" applyAlignment="0" applyProtection="0">
      <alignment horizontal="left"/>
    </xf>
    <xf numFmtId="49" fontId="9" fillId="0" borderId="0" applyFill="0" applyBorder="0" applyProtection="0">
      <alignment horizontal="left"/>
    </xf>
    <xf numFmtId="49" fontId="9" fillId="0" borderId="0" applyFill="0" applyBorder="0" applyProtection="0">
      <alignment horizontal="left"/>
    </xf>
    <xf numFmtId="188" fontId="9" fillId="0" borderId="0" applyFont="0" applyFill="0" applyBorder="0" applyAlignment="0" applyProtection="0">
      <alignment horizontal="left"/>
    </xf>
    <xf numFmtId="188" fontId="9" fillId="0" borderId="0" applyFont="0" applyFill="0" applyBorder="0" applyAlignment="0" applyProtection="0">
      <alignment horizontal="left"/>
    </xf>
    <xf numFmtId="176" fontId="9" fillId="0" borderId="0" applyFont="0" applyFill="0" applyBorder="0" applyAlignment="0" applyProtection="0">
      <alignment horizontal="left"/>
    </xf>
    <xf numFmtId="176" fontId="9" fillId="0" borderId="0" applyFont="0" applyFill="0" applyBorder="0" applyAlignment="0" applyProtection="0">
      <alignment horizontal="left"/>
    </xf>
    <xf numFmtId="189" fontId="9" fillId="0" borderId="0" applyFont="0" applyFill="0" applyBorder="0" applyAlignment="0" applyProtection="0">
      <alignment horizontal="left"/>
    </xf>
    <xf numFmtId="189" fontId="9" fillId="0" borderId="0" applyFont="0" applyFill="0" applyBorder="0" applyAlignment="0" applyProtection="0">
      <alignment horizontal="left"/>
    </xf>
    <xf numFmtId="49" fontId="9" fillId="0" borderId="0" applyFill="0" applyBorder="0" applyProtection="0">
      <alignment horizontal="left"/>
    </xf>
    <xf numFmtId="49" fontId="9" fillId="0" borderId="0" applyFill="0" applyBorder="0" applyProtection="0">
      <alignment horizontal="left"/>
    </xf>
    <xf numFmtId="0" fontId="41" fillId="0" borderId="0" applyNumberFormat="0" applyFill="0" applyBorder="0" applyAlignment="0" applyProtection="0"/>
    <xf numFmtId="0" fontId="98" fillId="0" borderId="0">
      <alignment horizontal="left" vertical="top"/>
    </xf>
    <xf numFmtId="0" fontId="85" fillId="0" borderId="0">
      <alignment horizontal="left"/>
    </xf>
    <xf numFmtId="190" fontId="92" fillId="95" borderId="0" applyNumberFormat="0" applyBorder="0">
      <protection locked="0"/>
    </xf>
    <xf numFmtId="0" fontId="90" fillId="0" borderId="22" applyNumberFormat="0" applyFill="0" applyAlignment="0" applyProtection="0"/>
    <xf numFmtId="0" fontId="90" fillId="0" borderId="22" applyNumberFormat="0" applyFill="0" applyAlignment="0" applyProtection="0"/>
    <xf numFmtId="190" fontId="111" fillId="96" borderId="0" applyNumberFormat="0" applyBorder="0">
      <protection locked="0"/>
    </xf>
    <xf numFmtId="41" fontId="9" fillId="0" borderId="0" applyFont="0" applyFill="0" applyBorder="0" applyAlignment="0" applyProtection="0"/>
    <xf numFmtId="43" fontId="9"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191" fontId="27" fillId="0" borderId="0" applyFont="0" applyFill="0" applyBorder="0" applyAlignment="0" applyProtection="0"/>
    <xf numFmtId="192" fontId="27" fillId="0" borderId="0" applyFont="0" applyFill="0" applyBorder="0" applyAlignment="0" applyProtection="0"/>
    <xf numFmtId="0" fontId="86" fillId="0" borderId="0" applyNumberFormat="0" applyFill="0" applyBorder="0" applyAlignment="0" applyProtection="0"/>
    <xf numFmtId="0" fontId="106" fillId="84" borderId="0">
      <alignment horizontal="left" vertical="center" indent="1"/>
    </xf>
    <xf numFmtId="4" fontId="105" fillId="0" borderId="0"/>
    <xf numFmtId="0" fontId="79" fillId="0" borderId="0"/>
    <xf numFmtId="43" fontId="79" fillId="0" borderId="0" applyFont="0" applyFill="0" applyBorder="0" applyAlignment="0" applyProtection="0"/>
    <xf numFmtId="43" fontId="12" fillId="0" borderId="0" applyFont="0" applyFill="0" applyBorder="0" applyAlignment="0" applyProtection="0"/>
    <xf numFmtId="43" fontId="79" fillId="0" borderId="0" applyFont="0" applyFill="0" applyBorder="0" applyAlignment="0" applyProtection="0"/>
    <xf numFmtId="0" fontId="79" fillId="0" borderId="0"/>
    <xf numFmtId="43" fontId="12" fillId="0" borderId="0" applyFont="0" applyFill="0" applyBorder="0" applyAlignment="0" applyProtection="0"/>
  </cellStyleXfs>
  <cellXfs count="522">
    <xf numFmtId="0" fontId="0" fillId="0" borderId="0" xfId="0"/>
    <xf numFmtId="0" fontId="0" fillId="2" borderId="0" xfId="0" applyFill="1"/>
    <xf numFmtId="0" fontId="0" fillId="4" borderId="0" xfId="0" applyFill="1"/>
    <xf numFmtId="0" fontId="0" fillId="5" borderId="0" xfId="0" applyFill="1"/>
    <xf numFmtId="2" fontId="0" fillId="2" borderId="0" xfId="0" applyNumberFormat="1" applyFill="1"/>
    <xf numFmtId="0" fontId="1" fillId="6" borderId="0" xfId="0" applyFont="1" applyFill="1"/>
    <xf numFmtId="2" fontId="3" fillId="2" borderId="0" xfId="0" applyNumberFormat="1" applyFont="1" applyFill="1" applyAlignment="1"/>
    <xf numFmtId="0" fontId="0" fillId="2" borderId="0" xfId="0" applyFill="1" applyAlignment="1">
      <alignment wrapText="1"/>
    </xf>
    <xf numFmtId="0" fontId="6" fillId="2" borderId="0" xfId="0" applyFont="1" applyFill="1"/>
    <xf numFmtId="0" fontId="0" fillId="8" borderId="0" xfId="0" applyFill="1"/>
    <xf numFmtId="0" fontId="0" fillId="0" borderId="0" xfId="0" applyFill="1"/>
    <xf numFmtId="0" fontId="0" fillId="2" borderId="0" xfId="0" applyFill="1" applyBorder="1"/>
    <xf numFmtId="0" fontId="0" fillId="2" borderId="0" xfId="0" applyFill="1" applyBorder="1" applyAlignment="1">
      <alignment wrapText="1"/>
    </xf>
    <xf numFmtId="0" fontId="0" fillId="9" borderId="0" xfId="0" applyFill="1" applyBorder="1"/>
    <xf numFmtId="0" fontId="0" fillId="6" borderId="0" xfId="0" applyFill="1" applyBorder="1"/>
    <xf numFmtId="0" fontId="0" fillId="2" borderId="0" xfId="0" applyFill="1" applyAlignment="1">
      <alignment horizontal="center"/>
    </xf>
    <xf numFmtId="0" fontId="0" fillId="2" borderId="2" xfId="0" applyFill="1" applyBorder="1"/>
    <xf numFmtId="2" fontId="0" fillId="2" borderId="0" xfId="0" applyNumberFormat="1" applyFill="1" applyBorder="1"/>
    <xf numFmtId="0" fontId="0" fillId="2" borderId="0" xfId="0" applyFill="1" applyAlignment="1"/>
    <xf numFmtId="0" fontId="0" fillId="9" borderId="0" xfId="0" applyFill="1" applyBorder="1" applyAlignment="1">
      <alignment wrapText="1"/>
    </xf>
    <xf numFmtId="0" fontId="0" fillId="2" borderId="1" xfId="0" applyFill="1" applyBorder="1"/>
    <xf numFmtId="0" fontId="0" fillId="9" borderId="1" xfId="0" applyFill="1" applyBorder="1"/>
    <xf numFmtId="0" fontId="0" fillId="6" borderId="4" xfId="0" applyFill="1" applyBorder="1"/>
    <xf numFmtId="0" fontId="7" fillId="5" borderId="0" xfId="0" applyFont="1" applyFill="1" applyBorder="1"/>
    <xf numFmtId="0" fontId="0" fillId="9" borderId="2" xfId="0" applyFill="1" applyBorder="1"/>
    <xf numFmtId="0" fontId="1" fillId="6" borderId="0" xfId="0" applyFont="1" applyFill="1" applyBorder="1"/>
    <xf numFmtId="0" fontId="7" fillId="2" borderId="0" xfId="0" applyFont="1" applyFill="1" applyBorder="1"/>
    <xf numFmtId="0" fontId="1" fillId="2" borderId="0" xfId="0" applyFont="1" applyFill="1" applyBorder="1"/>
    <xf numFmtId="0" fontId="0" fillId="0" borderId="0" xfId="0" applyFill="1" applyBorder="1"/>
    <xf numFmtId="0" fontId="7" fillId="2" borderId="0" xfId="0" applyFont="1" applyFill="1" applyBorder="1" applyAlignment="1">
      <alignment horizontal="center" wrapText="1"/>
    </xf>
    <xf numFmtId="2" fontId="3" fillId="2" borderId="0" xfId="0" applyNumberFormat="1" applyFont="1" applyFill="1" applyBorder="1" applyAlignment="1"/>
    <xf numFmtId="2" fontId="0" fillId="2" borderId="0" xfId="0" quotePrefix="1" applyNumberFormat="1" applyFill="1" applyBorder="1" applyAlignment="1">
      <alignment horizontal="right"/>
    </xf>
    <xf numFmtId="0" fontId="7" fillId="2" borderId="0" xfId="0" applyFont="1" applyFill="1"/>
    <xf numFmtId="0" fontId="0" fillId="4" borderId="0" xfId="0" applyFill="1" applyAlignment="1"/>
    <xf numFmtId="0" fontId="0" fillId="2" borderId="23" xfId="0" applyFill="1" applyBorder="1"/>
    <xf numFmtId="0" fontId="0" fillId="2" borderId="0" xfId="0" applyFill="1" applyBorder="1" applyAlignment="1">
      <alignment horizontal="center"/>
    </xf>
    <xf numFmtId="0" fontId="0" fillId="0" borderId="0" xfId="0" applyBorder="1"/>
    <xf numFmtId="0" fontId="0" fillId="4" borderId="0" xfId="0" applyFill="1" applyBorder="1"/>
    <xf numFmtId="0" fontId="0" fillId="2" borderId="0" xfId="0" applyFill="1" applyBorder="1" applyAlignment="1"/>
    <xf numFmtId="2" fontId="3" fillId="2" borderId="0" xfId="0" applyNumberFormat="1" applyFont="1" applyFill="1" applyBorder="1" applyAlignment="1">
      <alignment horizontal="center"/>
    </xf>
    <xf numFmtId="9" fontId="3" fillId="2" borderId="0" xfId="4" applyFont="1" applyFill="1" applyBorder="1" applyAlignment="1">
      <alignment horizontal="center"/>
    </xf>
    <xf numFmtId="9" fontId="0" fillId="2" borderId="0" xfId="4" applyFont="1" applyFill="1" applyBorder="1" applyAlignment="1">
      <alignment horizontal="center"/>
    </xf>
    <xf numFmtId="0" fontId="0" fillId="2" borderId="0" xfId="0" applyFill="1" applyAlignment="1">
      <alignment horizontal="right"/>
    </xf>
    <xf numFmtId="172" fontId="0" fillId="2" borderId="0" xfId="0" applyNumberFormat="1" applyFill="1"/>
    <xf numFmtId="0" fontId="1" fillId="2" borderId="0" xfId="0" applyFont="1" applyFill="1" applyBorder="1" applyAlignment="1">
      <alignment vertical="center"/>
    </xf>
    <xf numFmtId="0" fontId="44" fillId="2" borderId="0" xfId="0" applyFont="1" applyFill="1" applyBorder="1" applyAlignment="1" applyProtection="1">
      <alignment horizontal="right"/>
    </xf>
    <xf numFmtId="0" fontId="47" fillId="2" borderId="0" xfId="0" applyFont="1" applyFill="1" applyBorder="1" applyAlignment="1" applyProtection="1">
      <alignment vertical="center" wrapText="1"/>
    </xf>
    <xf numFmtId="0" fontId="48" fillId="2" borderId="0" xfId="0" applyFont="1" applyFill="1" applyBorder="1" applyAlignment="1" applyProtection="1">
      <alignment vertical="center" wrapText="1"/>
    </xf>
    <xf numFmtId="0" fontId="49" fillId="2" borderId="0" xfId="0" applyFont="1" applyFill="1" applyBorder="1" applyAlignment="1" applyProtection="1">
      <alignment vertical="center" wrapText="1"/>
    </xf>
    <xf numFmtId="0" fontId="7" fillId="2" borderId="0" xfId="0" applyFont="1" applyFill="1" applyAlignment="1"/>
    <xf numFmtId="0" fontId="7" fillId="2" borderId="0" xfId="0" applyFont="1" applyFill="1" applyBorder="1" applyAlignment="1">
      <alignment horizontal="center"/>
    </xf>
    <xf numFmtId="0" fontId="0" fillId="9" borderId="0" xfId="0" applyFill="1" applyAlignment="1"/>
    <xf numFmtId="0" fontId="0" fillId="9" borderId="0" xfId="0" applyFill="1"/>
    <xf numFmtId="0" fontId="1" fillId="3" borderId="27" xfId="0" applyFont="1" applyFill="1" applyBorder="1"/>
    <xf numFmtId="0" fontId="0" fillId="2" borderId="27" xfId="0" applyFill="1" applyBorder="1" applyAlignment="1"/>
    <xf numFmtId="0" fontId="0" fillId="7" borderId="27" xfId="0" applyFill="1" applyBorder="1"/>
    <xf numFmtId="0" fontId="0" fillId="7" borderId="27" xfId="0" applyFill="1" applyBorder="1" applyAlignment="1">
      <alignment wrapText="1"/>
    </xf>
    <xf numFmtId="0" fontId="0" fillId="7" borderId="27" xfId="0" applyFill="1" applyBorder="1" applyAlignment="1">
      <alignment horizontal="center" wrapText="1"/>
    </xf>
    <xf numFmtId="0" fontId="1" fillId="3" borderId="27" xfId="0" applyFont="1" applyFill="1" applyBorder="1" applyAlignment="1">
      <alignment horizontal="center"/>
    </xf>
    <xf numFmtId="0" fontId="0" fillId="63" borderId="27" xfId="0" applyFill="1" applyBorder="1" applyAlignment="1"/>
    <xf numFmtId="0" fontId="0" fillId="2" borderId="27" xfId="0" applyFill="1" applyBorder="1"/>
    <xf numFmtId="0" fontId="46" fillId="7" borderId="27" xfId="0" applyFont="1" applyFill="1" applyBorder="1" applyAlignment="1">
      <alignment vertical="center"/>
    </xf>
    <xf numFmtId="0" fontId="1" fillId="3" borderId="28" xfId="0" applyFont="1" applyFill="1" applyBorder="1" applyAlignment="1">
      <alignment horizontal="center"/>
    </xf>
    <xf numFmtId="0" fontId="1" fillId="3" borderId="30" xfId="0" applyFont="1" applyFill="1" applyBorder="1" applyAlignment="1">
      <alignment horizontal="center"/>
    </xf>
    <xf numFmtId="0" fontId="1" fillId="3" borderId="29" xfId="0" applyFont="1" applyFill="1" applyBorder="1" applyAlignment="1">
      <alignment horizontal="center"/>
    </xf>
    <xf numFmtId="0" fontId="0" fillId="3" borderId="27" xfId="0" applyFill="1" applyBorder="1"/>
    <xf numFmtId="0" fontId="0" fillId="2" borderId="27" xfId="0" applyFill="1" applyBorder="1" applyAlignment="1">
      <alignment wrapText="1"/>
    </xf>
    <xf numFmtId="0" fontId="46" fillId="2" borderId="27" xfId="0" applyFont="1" applyFill="1" applyBorder="1" applyAlignment="1">
      <alignment vertical="center"/>
    </xf>
    <xf numFmtId="0" fontId="0" fillId="7" borderId="27" xfId="0" applyFill="1" applyBorder="1" applyAlignment="1"/>
    <xf numFmtId="0" fontId="0" fillId="63" borderId="28" xfId="0" applyFill="1" applyBorder="1" applyAlignment="1"/>
    <xf numFmtId="0" fontId="7" fillId="63" borderId="30" xfId="0" applyFont="1" applyFill="1" applyBorder="1" applyAlignment="1">
      <alignment horizontal="center" wrapText="1"/>
    </xf>
    <xf numFmtId="0" fontId="0" fillId="2" borderId="28" xfId="0" applyFill="1" applyBorder="1"/>
    <xf numFmtId="0" fontId="7" fillId="2" borderId="28" xfId="0" applyFont="1" applyFill="1" applyBorder="1"/>
    <xf numFmtId="0" fontId="1" fillId="3" borderId="32" xfId="0" applyFont="1" applyFill="1" applyBorder="1" applyAlignment="1">
      <alignment horizontal="center"/>
    </xf>
    <xf numFmtId="0" fontId="1" fillId="3" borderId="33" xfId="0" applyFont="1" applyFill="1" applyBorder="1" applyAlignment="1">
      <alignment horizontal="center"/>
    </xf>
    <xf numFmtId="0" fontId="1" fillId="3" borderId="31" xfId="0" applyFont="1" applyFill="1" applyBorder="1" applyAlignment="1">
      <alignment horizontal="left"/>
    </xf>
    <xf numFmtId="0" fontId="0" fillId="63" borderId="28" xfId="0" applyFill="1" applyBorder="1"/>
    <xf numFmtId="2" fontId="0" fillId="63" borderId="30" xfId="0" applyNumberFormat="1" applyFill="1" applyBorder="1" applyAlignment="1">
      <alignment horizontal="center"/>
    </xf>
    <xf numFmtId="0" fontId="1" fillId="3" borderId="28" xfId="0" applyFont="1" applyFill="1" applyBorder="1"/>
    <xf numFmtId="0" fontId="1" fillId="3" borderId="30" xfId="0" applyFont="1" applyFill="1" applyBorder="1"/>
    <xf numFmtId="0" fontId="1" fillId="3" borderId="30" xfId="0" applyFont="1" applyFill="1" applyBorder="1" applyAlignment="1"/>
    <xf numFmtId="0" fontId="1" fillId="3" borderId="29" xfId="0" applyFont="1" applyFill="1" applyBorder="1"/>
    <xf numFmtId="0" fontId="0" fillId="7" borderId="28" xfId="0" applyFill="1" applyBorder="1"/>
    <xf numFmtId="0" fontId="0" fillId="63" borderId="28" xfId="0" applyFill="1" applyBorder="1" applyAlignment="1">
      <alignment horizontal="center"/>
    </xf>
    <xf numFmtId="0" fontId="0" fillId="7" borderId="28" xfId="0" applyFill="1" applyBorder="1" applyAlignment="1">
      <alignment horizontal="center"/>
    </xf>
    <xf numFmtId="0" fontId="0" fillId="7" borderId="30" xfId="0" applyFill="1" applyBorder="1" applyAlignment="1">
      <alignment horizontal="center"/>
    </xf>
    <xf numFmtId="0" fontId="1" fillId="3" borderId="28" xfId="0" applyFont="1" applyFill="1" applyBorder="1" applyAlignment="1">
      <alignment horizontal="left"/>
    </xf>
    <xf numFmtId="0" fontId="0" fillId="2" borderId="28" xfId="0" applyFill="1" applyBorder="1" applyAlignment="1">
      <alignment horizontal="center"/>
    </xf>
    <xf numFmtId="0" fontId="0" fillId="2" borderId="30" xfId="0" applyFill="1" applyBorder="1" applyAlignment="1">
      <alignment horizontal="center"/>
    </xf>
    <xf numFmtId="0" fontId="0" fillId="7" borderId="29" xfId="0" applyFill="1" applyBorder="1" applyAlignment="1">
      <alignment horizontal="center"/>
    </xf>
    <xf numFmtId="0" fontId="1" fillId="3" borderId="30" xfId="0" applyFont="1" applyFill="1" applyBorder="1" applyAlignment="1">
      <alignment horizontal="center" wrapText="1"/>
    </xf>
    <xf numFmtId="0" fontId="1" fillId="3" borderId="29" xfId="0" applyFont="1" applyFill="1" applyBorder="1" applyAlignment="1">
      <alignment horizontal="center" wrapText="1"/>
    </xf>
    <xf numFmtId="0" fontId="1" fillId="2" borderId="0" xfId="0" applyFont="1" applyFill="1"/>
    <xf numFmtId="0" fontId="7" fillId="63" borderId="27" xfId="0" applyFont="1" applyFill="1" applyBorder="1" applyAlignment="1">
      <alignment horizontal="center" wrapText="1"/>
    </xf>
    <xf numFmtId="0" fontId="0" fillId="2" borderId="27" xfId="0" applyFill="1" applyBorder="1" applyAlignment="1">
      <alignment horizontal="center"/>
    </xf>
    <xf numFmtId="0" fontId="1" fillId="3" borderId="29" xfId="0" applyFont="1" applyFill="1" applyBorder="1" applyAlignment="1"/>
    <xf numFmtId="0" fontId="1" fillId="3" borderId="28" xfId="0" applyFont="1" applyFill="1" applyBorder="1" applyAlignment="1"/>
    <xf numFmtId="164" fontId="0" fillId="3" borderId="0" xfId="2249" applyFont="1" applyFill="1" applyBorder="1"/>
    <xf numFmtId="164" fontId="50" fillId="3" borderId="0" xfId="2249" applyFont="1" applyFill="1" applyBorder="1" applyAlignment="1">
      <alignment horizontal="left"/>
    </xf>
    <xf numFmtId="164" fontId="0" fillId="3" borderId="0" xfId="2249" applyFont="1" applyFill="1" applyBorder="1" applyAlignment="1">
      <alignment horizontal="center"/>
    </xf>
    <xf numFmtId="164" fontId="0" fillId="63" borderId="0" xfId="2249" applyFont="1" applyFill="1" applyBorder="1"/>
    <xf numFmtId="164" fontId="2" fillId="63" borderId="0" xfId="2249" applyFont="1" applyFill="1" applyBorder="1"/>
    <xf numFmtId="164" fontId="0" fillId="2" borderId="0" xfId="2249" applyFont="1" applyFill="1" applyBorder="1"/>
    <xf numFmtId="164" fontId="0" fillId="2" borderId="0" xfId="2249" applyFont="1" applyFill="1"/>
    <xf numFmtId="164" fontId="0" fillId="2" borderId="0" xfId="2249" applyFont="1" applyFill="1" applyAlignment="1">
      <alignment horizontal="left"/>
    </xf>
    <xf numFmtId="164" fontId="0" fillId="2" borderId="0" xfId="2249" applyFont="1" applyFill="1" applyAlignment="1">
      <alignment horizontal="center"/>
    </xf>
    <xf numFmtId="164" fontId="0" fillId="2" borderId="1" xfId="2249" applyFont="1" applyFill="1" applyBorder="1"/>
    <xf numFmtId="164" fontId="0" fillId="63" borderId="35" xfId="2249" applyFont="1" applyFill="1" applyBorder="1" applyAlignment="1">
      <alignment horizontal="center" vertical="center" wrapText="1"/>
    </xf>
    <xf numFmtId="164" fontId="0" fillId="63" borderId="30" xfId="2249" applyFont="1" applyFill="1" applyBorder="1" applyAlignment="1">
      <alignment horizontal="center" vertical="center" wrapText="1"/>
    </xf>
    <xf numFmtId="164" fontId="0" fillId="63" borderId="34" xfId="2249" applyFont="1" applyFill="1" applyBorder="1" applyAlignment="1">
      <alignment horizontal="center" vertical="center" wrapText="1"/>
    </xf>
    <xf numFmtId="164" fontId="0" fillId="63" borderId="30" xfId="2249" applyFont="1" applyFill="1" applyBorder="1" applyAlignment="1">
      <alignment horizontal="left" vertical="center" wrapText="1"/>
    </xf>
    <xf numFmtId="164" fontId="0" fillId="5" borderId="0" xfId="2249" applyFont="1" applyFill="1"/>
    <xf numFmtId="164" fontId="0" fillId="2" borderId="35" xfId="2249" applyFont="1" applyFill="1" applyBorder="1"/>
    <xf numFmtId="164" fontId="0" fillId="2" borderId="30" xfId="2249" applyFont="1" applyFill="1" applyBorder="1"/>
    <xf numFmtId="164" fontId="0" fillId="2" borderId="30" xfId="2249" applyFont="1" applyFill="1" applyBorder="1" applyAlignment="1">
      <alignment horizontal="left"/>
    </xf>
    <xf numFmtId="164" fontId="0" fillId="2" borderId="34" xfId="2249" applyFont="1" applyFill="1" applyBorder="1"/>
    <xf numFmtId="164" fontId="0" fillId="0" borderId="30" xfId="2249" applyFont="1" applyFill="1" applyBorder="1"/>
    <xf numFmtId="164" fontId="0" fillId="2" borderId="30" xfId="2249" applyFont="1" applyFill="1" applyBorder="1" applyAlignment="1">
      <alignment horizontal="center"/>
    </xf>
    <xf numFmtId="164" fontId="0" fillId="4" borderId="0" xfId="2249" applyFont="1" applyFill="1"/>
    <xf numFmtId="164" fontId="0" fillId="2" borderId="3" xfId="2249" applyFont="1" applyFill="1" applyBorder="1"/>
    <xf numFmtId="173" fontId="0" fillId="2" borderId="35" xfId="2249" applyNumberFormat="1" applyFont="1" applyFill="1" applyBorder="1"/>
    <xf numFmtId="173" fontId="0" fillId="2" borderId="30" xfId="2249" applyNumberFormat="1" applyFont="1" applyFill="1" applyBorder="1"/>
    <xf numFmtId="173" fontId="0" fillId="2" borderId="34" xfId="2249" applyNumberFormat="1" applyFont="1" applyFill="1" applyBorder="1"/>
    <xf numFmtId="173" fontId="0" fillId="0" borderId="30" xfId="2249" applyNumberFormat="1" applyFont="1" applyFill="1" applyBorder="1"/>
    <xf numFmtId="173" fontId="6" fillId="2" borderId="30" xfId="2249" applyNumberFormat="1" applyFont="1" applyFill="1" applyBorder="1"/>
    <xf numFmtId="164" fontId="0" fillId="63" borderId="0" xfId="2249" applyFont="1" applyFill="1" applyBorder="1" applyAlignment="1">
      <alignment horizontal="center"/>
    </xf>
    <xf numFmtId="164" fontId="0" fillId="2" borderId="35" xfId="2249" applyFont="1" applyFill="1" applyBorder="1" applyAlignment="1">
      <alignment horizontal="center"/>
    </xf>
    <xf numFmtId="0" fontId="7" fillId="4" borderId="0" xfId="0" applyFont="1" applyFill="1"/>
    <xf numFmtId="0" fontId="7" fillId="4" borderId="0" xfId="0" applyFont="1" applyFill="1" applyAlignment="1"/>
    <xf numFmtId="0" fontId="7" fillId="9" borderId="0" xfId="0" applyFont="1" applyFill="1"/>
    <xf numFmtId="0" fontId="7" fillId="9" borderId="0" xfId="0" applyFont="1" applyFill="1" applyAlignment="1"/>
    <xf numFmtId="0" fontId="0" fillId="2" borderId="27" xfId="0" applyFont="1" applyFill="1" applyBorder="1"/>
    <xf numFmtId="3" fontId="52" fillId="2" borderId="27" xfId="0" applyNumberFormat="1" applyFont="1" applyFill="1" applyBorder="1" applyAlignment="1" applyProtection="1">
      <alignment vertical="center" wrapText="1"/>
    </xf>
    <xf numFmtId="3" fontId="53" fillId="2" borderId="27" xfId="0" applyNumberFormat="1" applyFont="1" applyFill="1" applyBorder="1" applyAlignment="1" applyProtection="1">
      <alignment vertical="center" wrapText="1"/>
    </xf>
    <xf numFmtId="0" fontId="54" fillId="2" borderId="0" xfId="0" applyFont="1" applyFill="1" applyBorder="1" applyAlignment="1" applyProtection="1">
      <alignment vertical="center" wrapText="1"/>
    </xf>
    <xf numFmtId="0" fontId="51" fillId="3" borderId="39" xfId="0" applyFont="1" applyFill="1" applyBorder="1" applyAlignment="1" applyProtection="1">
      <alignment horizontal="center" vertical="center" wrapText="1"/>
    </xf>
    <xf numFmtId="0" fontId="46" fillId="2" borderId="0" xfId="0" applyFont="1" applyFill="1" applyBorder="1" applyAlignment="1" applyProtection="1">
      <alignment vertical="center" wrapText="1"/>
    </xf>
    <xf numFmtId="3" fontId="46" fillId="2" borderId="25" xfId="0" applyNumberFormat="1" applyFont="1" applyFill="1" applyBorder="1" applyAlignment="1" applyProtection="1">
      <alignment vertical="center" wrapText="1"/>
    </xf>
    <xf numFmtId="0" fontId="51" fillId="3" borderId="28" xfId="0" applyFont="1" applyFill="1" applyBorder="1" applyAlignment="1" applyProtection="1">
      <alignment vertical="center" wrapText="1"/>
    </xf>
    <xf numFmtId="0" fontId="51" fillId="3" borderId="28" xfId="0" applyFont="1" applyFill="1" applyBorder="1" applyAlignment="1" applyProtection="1">
      <alignment horizontal="center" vertical="center" wrapText="1"/>
    </xf>
    <xf numFmtId="0" fontId="7" fillId="2" borderId="27" xfId="0" applyFont="1" applyFill="1" applyBorder="1"/>
    <xf numFmtId="0" fontId="1" fillId="3" borderId="27" xfId="0" applyFont="1" applyFill="1" applyBorder="1" applyAlignment="1">
      <alignment vertical="center"/>
    </xf>
    <xf numFmtId="0" fontId="7" fillId="63" borderId="27" xfId="0" applyFont="1" applyFill="1" applyBorder="1" applyAlignment="1" applyProtection="1">
      <alignment vertical="center" wrapText="1"/>
    </xf>
    <xf numFmtId="0" fontId="0" fillId="2" borderId="0" xfId="0" applyFont="1" applyFill="1"/>
    <xf numFmtId="0" fontId="0" fillId="2" borderId="0" xfId="0" applyFont="1" applyFill="1" applyAlignment="1"/>
    <xf numFmtId="0" fontId="7" fillId="63" borderId="27" xfId="0" applyFont="1" applyFill="1" applyBorder="1" applyAlignment="1" applyProtection="1">
      <alignment horizontal="center" vertical="center" wrapText="1"/>
    </xf>
    <xf numFmtId="0" fontId="7" fillId="63" borderId="28" xfId="0" applyFont="1" applyFill="1" applyBorder="1" applyAlignment="1" applyProtection="1">
      <alignment vertical="center" wrapText="1"/>
    </xf>
    <xf numFmtId="3" fontId="6" fillId="2" borderId="27" xfId="0" applyNumberFormat="1" applyFont="1" applyFill="1" applyBorder="1" applyAlignment="1">
      <alignment horizontal="center"/>
    </xf>
    <xf numFmtId="3" fontId="0" fillId="2" borderId="27" xfId="0" applyNumberFormat="1" applyFont="1" applyFill="1" applyBorder="1" applyAlignment="1">
      <alignment horizontal="center"/>
    </xf>
    <xf numFmtId="3" fontId="44" fillId="2" borderId="27" xfId="0" applyNumberFormat="1" applyFont="1" applyFill="1" applyBorder="1" applyAlignment="1" applyProtection="1">
      <alignment horizontal="center" vertical="center" wrapText="1"/>
    </xf>
    <xf numFmtId="0" fontId="0" fillId="2" borderId="0" xfId="0" applyFont="1" applyFill="1" applyBorder="1"/>
    <xf numFmtId="3" fontId="46" fillId="2" borderId="0" xfId="0" applyNumberFormat="1" applyFont="1" applyFill="1" applyBorder="1" applyAlignment="1" applyProtection="1">
      <alignment vertical="center" wrapText="1"/>
    </xf>
    <xf numFmtId="3" fontId="7" fillId="2" borderId="27" xfId="0" applyNumberFormat="1" applyFont="1" applyFill="1" applyBorder="1" applyAlignment="1" applyProtection="1">
      <alignment horizontal="center" vertical="center" wrapText="1"/>
    </xf>
    <xf numFmtId="3" fontId="46" fillId="2" borderId="27" xfId="0" applyNumberFormat="1" applyFont="1" applyFill="1" applyBorder="1" applyAlignment="1" applyProtection="1">
      <alignment horizontal="center" vertical="center" wrapText="1"/>
    </xf>
    <xf numFmtId="3" fontId="46" fillId="2" borderId="27" xfId="0" applyNumberFormat="1" applyFont="1" applyFill="1" applyBorder="1" applyAlignment="1" applyProtection="1">
      <alignment vertical="center" wrapText="1"/>
    </xf>
    <xf numFmtId="0" fontId="51" fillId="3" borderId="27" xfId="0" applyFont="1" applyFill="1" applyBorder="1" applyAlignment="1" applyProtection="1">
      <alignment vertical="center" wrapText="1"/>
    </xf>
    <xf numFmtId="0" fontId="0" fillId="2" borderId="27" xfId="0" applyFont="1" applyFill="1" applyBorder="1" applyAlignment="1">
      <alignment horizontal="center"/>
    </xf>
    <xf numFmtId="0" fontId="0" fillId="63" borderId="27" xfId="0" applyFill="1" applyBorder="1" applyAlignment="1">
      <alignment horizontal="center" vertical="center"/>
    </xf>
    <xf numFmtId="0" fontId="0" fillId="63" borderId="27" xfId="0" applyFill="1" applyBorder="1"/>
    <xf numFmtId="0" fontId="7" fillId="63" borderId="27" xfId="0" applyFont="1" applyFill="1" applyBorder="1"/>
    <xf numFmtId="0" fontId="7" fillId="63" borderId="27" xfId="0" applyFont="1" applyFill="1" applyBorder="1" applyAlignment="1">
      <alignment horizontal="center"/>
    </xf>
    <xf numFmtId="0" fontId="7" fillId="2" borderId="27" xfId="0" applyFont="1" applyFill="1" applyBorder="1" applyAlignment="1">
      <alignment horizontal="center"/>
    </xf>
    <xf numFmtId="0" fontId="7" fillId="63" borderId="28" xfId="0" applyFont="1" applyFill="1" applyBorder="1" applyAlignment="1">
      <alignment horizontal="center"/>
    </xf>
    <xf numFmtId="0" fontId="0" fillId="63" borderId="27" xfId="0" applyFill="1" applyBorder="1" applyAlignment="1">
      <alignment horizontal="center" wrapText="1"/>
    </xf>
    <xf numFmtId="9" fontId="0" fillId="63" borderId="27" xfId="4" applyFont="1" applyFill="1" applyBorder="1" applyAlignment="1">
      <alignment horizontal="center"/>
    </xf>
    <xf numFmtId="0" fontId="0" fillId="63" borderId="27" xfId="0" applyFill="1" applyBorder="1" applyAlignment="1">
      <alignment horizontal="center"/>
    </xf>
    <xf numFmtId="0" fontId="0" fillId="0" borderId="27" xfId="0" applyBorder="1"/>
    <xf numFmtId="0" fontId="0" fillId="0" borderId="27" xfId="0" applyBorder="1" applyAlignment="1">
      <alignment horizontal="center"/>
    </xf>
    <xf numFmtId="0" fontId="0" fillId="0" borderId="27" xfId="0" applyBorder="1" applyAlignment="1"/>
    <xf numFmtId="0" fontId="0" fillId="63" borderId="27" xfId="0" applyFont="1" applyFill="1" applyBorder="1" applyAlignment="1">
      <alignment horizontal="center"/>
    </xf>
    <xf numFmtId="0" fontId="0" fillId="63" borderId="27" xfId="0" applyFont="1" applyFill="1" applyBorder="1" applyAlignment="1">
      <alignment horizontal="center" wrapText="1"/>
    </xf>
    <xf numFmtId="0" fontId="7" fillId="63" borderId="27" xfId="0" applyFont="1" applyFill="1" applyBorder="1" applyAlignment="1">
      <alignment horizontal="center"/>
    </xf>
    <xf numFmtId="10" fontId="0" fillId="2" borderId="27" xfId="0" applyNumberFormat="1" applyFill="1" applyBorder="1" applyAlignment="1">
      <alignment horizontal="center"/>
    </xf>
    <xf numFmtId="0" fontId="8" fillId="3" borderId="28" xfId="0" applyFont="1" applyFill="1" applyBorder="1" applyAlignment="1"/>
    <xf numFmtId="0" fontId="8" fillId="64" borderId="0" xfId="0" applyFont="1" applyFill="1" applyBorder="1"/>
    <xf numFmtId="0" fontId="7" fillId="64" borderId="0" xfId="0" applyFont="1" applyFill="1" applyBorder="1"/>
    <xf numFmtId="0" fontId="0" fillId="64" borderId="0" xfId="0" applyFill="1" applyBorder="1"/>
    <xf numFmtId="0" fontId="0" fillId="2" borderId="27" xfId="0" applyFont="1" applyFill="1" applyBorder="1" applyAlignment="1">
      <alignment horizontal="center" wrapText="1"/>
    </xf>
    <xf numFmtId="2" fontId="0" fillId="2" borderId="27" xfId="0" applyNumberFormat="1" applyFont="1" applyFill="1" applyBorder="1" applyAlignment="1">
      <alignment horizontal="center"/>
    </xf>
    <xf numFmtId="0" fontId="0" fillId="63" borderId="27" xfId="0" applyFill="1" applyBorder="1" applyAlignment="1">
      <alignment wrapText="1"/>
    </xf>
    <xf numFmtId="173" fontId="0" fillId="2" borderId="34" xfId="2249" applyNumberFormat="1" applyFont="1" applyFill="1" applyBorder="1" applyAlignment="1">
      <alignment horizontal="center"/>
    </xf>
    <xf numFmtId="0" fontId="51" fillId="2" borderId="0" xfId="0" applyFont="1" applyFill="1" applyBorder="1" applyAlignment="1" applyProtection="1">
      <alignment horizontal="center" vertical="center" wrapText="1"/>
    </xf>
    <xf numFmtId="3" fontId="7" fillId="2" borderId="0" xfId="0" applyNumberFormat="1" applyFont="1" applyFill="1" applyBorder="1" applyAlignment="1" applyProtection="1">
      <alignment horizontal="center" vertical="center" wrapText="1"/>
    </xf>
    <xf numFmtId="3" fontId="46" fillId="2" borderId="0" xfId="0" applyNumberFormat="1" applyFont="1" applyFill="1" applyBorder="1" applyAlignment="1" applyProtection="1">
      <alignment horizontal="center" vertical="center" wrapText="1"/>
    </xf>
    <xf numFmtId="3" fontId="7" fillId="2" borderId="0" xfId="0" applyNumberFormat="1" applyFont="1" applyFill="1" applyBorder="1" applyAlignment="1" applyProtection="1">
      <alignment vertical="center" wrapText="1"/>
    </xf>
    <xf numFmtId="0" fontId="0" fillId="2" borderId="0" xfId="0" applyFont="1" applyFill="1" applyBorder="1" applyAlignment="1">
      <alignment horizontal="center"/>
    </xf>
    <xf numFmtId="3" fontId="7" fillId="2" borderId="0" xfId="0" applyNumberFormat="1" applyFont="1" applyFill="1" applyBorder="1"/>
    <xf numFmtId="1" fontId="51" fillId="3" borderId="28" xfId="0" applyNumberFormat="1" applyFont="1" applyFill="1" applyBorder="1" applyAlignment="1" applyProtection="1">
      <alignment horizontal="center" vertical="center" wrapText="1"/>
    </xf>
    <xf numFmtId="3" fontId="44" fillId="2" borderId="0" xfId="0" applyNumberFormat="1" applyFont="1" applyFill="1" applyBorder="1" applyAlignment="1" applyProtection="1">
      <alignment horizontal="center" vertical="center" wrapText="1"/>
    </xf>
    <xf numFmtId="2" fontId="7" fillId="63" borderId="27" xfId="0" applyNumberFormat="1" applyFont="1" applyFill="1" applyBorder="1" applyAlignment="1" applyProtection="1">
      <alignment horizontal="center" vertical="center" wrapText="1"/>
    </xf>
    <xf numFmtId="0" fontId="7" fillId="2" borderId="0" xfId="0" applyFont="1" applyFill="1" applyBorder="1" applyAlignment="1">
      <alignment vertical="center" wrapText="1"/>
    </xf>
    <xf numFmtId="164" fontId="6" fillId="2" borderId="30" xfId="2249" applyNumberFormat="1" applyFont="1" applyFill="1" applyBorder="1"/>
    <xf numFmtId="0" fontId="1" fillId="3" borderId="27" xfId="0" applyFont="1" applyFill="1" applyBorder="1" applyAlignment="1"/>
    <xf numFmtId="0" fontId="1" fillId="63" borderId="27" xfId="0" applyFont="1" applyFill="1" applyBorder="1"/>
    <xf numFmtId="1" fontId="0" fillId="2" borderId="27" xfId="0" applyNumberFormat="1" applyFill="1" applyBorder="1" applyAlignment="1">
      <alignment horizontal="center"/>
    </xf>
    <xf numFmtId="2" fontId="0" fillId="2" borderId="27" xfId="0" applyNumberFormat="1" applyFill="1" applyBorder="1" applyAlignment="1">
      <alignment horizontal="center"/>
    </xf>
    <xf numFmtId="172" fontId="0" fillId="2" borderId="27" xfId="0" applyNumberFormat="1" applyFill="1" applyBorder="1" applyAlignment="1">
      <alignment horizontal="center"/>
    </xf>
    <xf numFmtId="170" fontId="0" fillId="2" borderId="27" xfId="0" applyNumberFormat="1" applyFill="1" applyBorder="1" applyAlignment="1">
      <alignment horizontal="center"/>
    </xf>
    <xf numFmtId="0" fontId="7" fillId="63" borderId="27" xfId="0" applyFont="1" applyFill="1" applyBorder="1" applyAlignment="1">
      <alignment horizontal="center"/>
    </xf>
    <xf numFmtId="9" fontId="0" fillId="2" borderId="27" xfId="4" applyFont="1" applyFill="1" applyBorder="1" applyAlignment="1">
      <alignment horizontal="center"/>
    </xf>
    <xf numFmtId="0" fontId="0" fillId="2" borderId="27" xfId="4" applyNumberFormat="1" applyFont="1" applyFill="1" applyBorder="1" applyAlignment="1">
      <alignment horizontal="center"/>
    </xf>
    <xf numFmtId="164" fontId="0" fillId="2" borderId="35" xfId="2249" applyNumberFormat="1" applyFont="1" applyFill="1" applyBorder="1"/>
    <xf numFmtId="0" fontId="51" fillId="3" borderId="0" xfId="0" applyFont="1" applyFill="1" applyBorder="1" applyAlignment="1" applyProtection="1">
      <alignment horizontal="center" vertical="center" wrapText="1"/>
    </xf>
    <xf numFmtId="174" fontId="0" fillId="2" borderId="30" xfId="2249" applyNumberFormat="1" applyFont="1" applyFill="1" applyBorder="1"/>
    <xf numFmtId="175" fontId="0" fillId="2" borderId="35" xfId="2249" applyNumberFormat="1" applyFont="1" applyFill="1" applyBorder="1"/>
    <xf numFmtId="164" fontId="1" fillId="3" borderId="38" xfId="2249" applyFont="1" applyFill="1" applyBorder="1" applyAlignment="1">
      <alignment horizontal="center" vertical="center" wrapText="1"/>
    </xf>
    <xf numFmtId="0" fontId="7" fillId="63" borderId="27" xfId="0" applyFont="1" applyFill="1" applyBorder="1" applyAlignment="1">
      <alignment horizontal="center"/>
    </xf>
    <xf numFmtId="173" fontId="6" fillId="2" borderId="34" xfId="2249" applyNumberFormat="1" applyFont="1" applyFill="1" applyBorder="1"/>
    <xf numFmtId="10" fontId="0" fillId="2" borderId="0" xfId="0" applyNumberFormat="1" applyFill="1" applyBorder="1" applyAlignment="1">
      <alignment horizontal="center"/>
    </xf>
    <xf numFmtId="0" fontId="0" fillId="2" borderId="0" xfId="4" applyNumberFormat="1" applyFont="1" applyFill="1" applyBorder="1" applyAlignment="1">
      <alignment horizontal="center"/>
    </xf>
    <xf numFmtId="0" fontId="45" fillId="2" borderId="0" xfId="0" applyFont="1" applyFill="1" applyBorder="1" applyAlignment="1"/>
    <xf numFmtId="173" fontId="6" fillId="2" borderId="44" xfId="2249" applyNumberFormat="1" applyFont="1" applyFill="1" applyBorder="1"/>
    <xf numFmtId="0" fontId="0" fillId="63" borderId="28" xfId="0" applyFill="1" applyBorder="1" applyAlignment="1">
      <alignment horizontal="center"/>
    </xf>
    <xf numFmtId="0" fontId="0" fillId="63" borderId="30" xfId="0" applyFill="1" applyBorder="1" applyAlignment="1">
      <alignment horizontal="center"/>
    </xf>
    <xf numFmtId="0" fontId="1" fillId="9" borderId="31" xfId="0" applyFont="1" applyFill="1" applyBorder="1" applyAlignment="1">
      <alignment horizontal="center"/>
    </xf>
    <xf numFmtId="0" fontId="1" fillId="9" borderId="32" xfId="0" applyFont="1" applyFill="1" applyBorder="1" applyAlignment="1">
      <alignment horizontal="center"/>
    </xf>
    <xf numFmtId="0" fontId="1" fillId="9" borderId="33" xfId="0" applyFont="1" applyFill="1" applyBorder="1" applyAlignment="1">
      <alignment horizontal="center"/>
    </xf>
    <xf numFmtId="0" fontId="7" fillId="9" borderId="32" xfId="0" applyFont="1" applyFill="1" applyBorder="1" applyAlignment="1">
      <alignment horizontal="center"/>
    </xf>
    <xf numFmtId="0" fontId="7" fillId="9" borderId="27" xfId="0" applyFont="1" applyFill="1" applyBorder="1" applyAlignment="1">
      <alignment horizontal="center"/>
    </xf>
    <xf numFmtId="2" fontId="0" fillId="7" borderId="27" xfId="0" applyNumberFormat="1" applyFill="1" applyBorder="1" applyAlignment="1">
      <alignment horizontal="center"/>
    </xf>
    <xf numFmtId="0" fontId="7" fillId="63" borderId="30" xfId="0" applyFont="1" applyFill="1" applyBorder="1" applyAlignment="1">
      <alignment horizontal="center" wrapText="1"/>
    </xf>
    <xf numFmtId="0" fontId="7" fillId="63" borderId="27" xfId="0" applyFont="1" applyFill="1" applyBorder="1" applyAlignment="1">
      <alignment wrapText="1"/>
    </xf>
    <xf numFmtId="0" fontId="1" fillId="3" borderId="27" xfId="0" applyFont="1" applyFill="1" applyBorder="1" applyAlignment="1">
      <alignment wrapText="1"/>
    </xf>
    <xf numFmtId="2" fontId="0" fillId="2" borderId="30" xfId="0" applyNumberFormat="1" applyFill="1" applyBorder="1" applyAlignment="1">
      <alignment horizontal="center"/>
    </xf>
    <xf numFmtId="0" fontId="57" fillId="7" borderId="27" xfId="0" applyFont="1" applyFill="1" applyBorder="1" applyAlignment="1">
      <alignment horizontal="center"/>
    </xf>
    <xf numFmtId="164" fontId="0" fillId="2" borderId="35" xfId="2249" applyFont="1" applyFill="1" applyBorder="1" applyAlignment="1">
      <alignment horizontal="center" vertical="center" wrapText="1"/>
    </xf>
    <xf numFmtId="164" fontId="0" fillId="2" borderId="30" xfId="2249" applyFont="1" applyFill="1" applyBorder="1" applyAlignment="1">
      <alignment horizontal="center" vertical="center" wrapText="1"/>
    </xf>
    <xf numFmtId="3" fontId="7" fillId="2" borderId="27" xfId="0" applyNumberFormat="1" applyFont="1" applyFill="1" applyBorder="1" applyAlignment="1">
      <alignment horizontal="center"/>
    </xf>
    <xf numFmtId="0" fontId="1" fillId="3" borderId="41" xfId="0" applyFont="1" applyFill="1" applyBorder="1"/>
    <xf numFmtId="0" fontId="0" fillId="3" borderId="41" xfId="0" applyFill="1" applyBorder="1"/>
    <xf numFmtId="3" fontId="1" fillId="2" borderId="0" xfId="0" applyNumberFormat="1" applyFont="1" applyFill="1" applyBorder="1" applyAlignment="1">
      <alignment horizontal="center"/>
    </xf>
    <xf numFmtId="0" fontId="7" fillId="63" borderId="27" xfId="0" applyFont="1" applyFill="1" applyBorder="1" applyAlignment="1">
      <alignment horizontal="center"/>
    </xf>
    <xf numFmtId="0" fontId="0" fillId="65" borderId="0" xfId="0" applyFill="1"/>
    <xf numFmtId="0" fontId="7" fillId="65" borderId="0" xfId="0" applyFont="1" applyFill="1"/>
    <xf numFmtId="0" fontId="1" fillId="2" borderId="0" xfId="0" applyFont="1" applyFill="1" applyAlignment="1"/>
    <xf numFmtId="0" fontId="1" fillId="2" borderId="0" xfId="0" applyFont="1" applyFill="1" applyBorder="1" applyAlignment="1"/>
    <xf numFmtId="164" fontId="1" fillId="2" borderId="0" xfId="2249" applyFont="1" applyFill="1" applyBorder="1"/>
    <xf numFmtId="164" fontId="0" fillId="2" borderId="32" xfId="2249" applyFont="1" applyFill="1" applyBorder="1"/>
    <xf numFmtId="173" fontId="0" fillId="2" borderId="44" xfId="2249" applyNumberFormat="1" applyFont="1" applyFill="1" applyBorder="1" applyAlignment="1">
      <alignment horizontal="center"/>
    </xf>
    <xf numFmtId="164" fontId="0" fillId="2" borderId="46" xfId="2249" applyFont="1" applyFill="1" applyBorder="1" applyAlignment="1">
      <alignment horizontal="center"/>
    </xf>
    <xf numFmtId="164" fontId="0" fillId="2" borderId="32" xfId="2249" applyFont="1" applyFill="1" applyBorder="1" applyAlignment="1">
      <alignment horizontal="center"/>
    </xf>
    <xf numFmtId="164" fontId="0" fillId="2" borderId="44" xfId="2249" applyFont="1" applyFill="1" applyBorder="1"/>
    <xf numFmtId="173" fontId="0" fillId="2" borderId="46" xfId="2249" applyNumberFormat="1" applyFont="1" applyFill="1" applyBorder="1"/>
    <xf numFmtId="173" fontId="0" fillId="2" borderId="32" xfId="2249" applyNumberFormat="1" applyFont="1" applyFill="1" applyBorder="1"/>
    <xf numFmtId="173" fontId="0" fillId="2" borderId="44" xfId="2249" applyNumberFormat="1" applyFont="1" applyFill="1" applyBorder="1"/>
    <xf numFmtId="173" fontId="0" fillId="0" borderId="32" xfId="2249" applyNumberFormat="1" applyFont="1" applyFill="1" applyBorder="1"/>
    <xf numFmtId="173" fontId="6" fillId="2" borderId="32" xfId="2249" applyNumberFormat="1" applyFont="1" applyFill="1" applyBorder="1"/>
    <xf numFmtId="164" fontId="1" fillId="2" borderId="0" xfId="2249" applyFont="1" applyFill="1" applyBorder="1" applyAlignment="1">
      <alignment horizontal="center"/>
    </xf>
    <xf numFmtId="164" fontId="1" fillId="2" borderId="0" xfId="2249" applyFont="1" applyFill="1" applyBorder="1" applyAlignment="1">
      <alignment horizontal="left"/>
    </xf>
    <xf numFmtId="164" fontId="0" fillId="2" borderId="30" xfId="2249" applyNumberFormat="1" applyFont="1" applyFill="1" applyBorder="1"/>
    <xf numFmtId="0" fontId="7" fillId="2" borderId="0" xfId="0" applyFont="1" applyFill="1" applyAlignment="1">
      <alignment horizontal="center"/>
    </xf>
    <xf numFmtId="4" fontId="44" fillId="2" borderId="27" xfId="0" applyNumberFormat="1" applyFont="1" applyFill="1" applyBorder="1" applyAlignment="1" applyProtection="1">
      <alignment horizontal="center" vertical="center" wrapText="1"/>
    </xf>
    <xf numFmtId="4" fontId="6" fillId="2" borderId="27" xfId="0" applyNumberFormat="1" applyFont="1" applyFill="1" applyBorder="1" applyAlignment="1">
      <alignment horizontal="center"/>
    </xf>
    <xf numFmtId="2" fontId="7" fillId="2" borderId="27" xfId="0" applyNumberFormat="1" applyFont="1" applyFill="1" applyBorder="1"/>
    <xf numFmtId="0" fontId="57" fillId="0" borderId="27" xfId="0" applyFont="1" applyFill="1" applyBorder="1" applyAlignment="1">
      <alignment horizontal="center"/>
    </xf>
    <xf numFmtId="2" fontId="0" fillId="0" borderId="27" xfId="0" applyNumberFormat="1" applyFill="1" applyBorder="1" applyAlignment="1">
      <alignment horizontal="center"/>
    </xf>
    <xf numFmtId="0" fontId="6" fillId="2" borderId="27" xfId="0" applyFont="1" applyFill="1" applyBorder="1"/>
    <xf numFmtId="0" fontId="1" fillId="3" borderId="43" xfId="0" applyFont="1" applyFill="1" applyBorder="1" applyAlignment="1"/>
    <xf numFmtId="0" fontId="1" fillId="3" borderId="42" xfId="0" applyFont="1" applyFill="1" applyBorder="1" applyAlignment="1"/>
    <xf numFmtId="0" fontId="1" fillId="3" borderId="45" xfId="0" applyFont="1" applyFill="1" applyBorder="1" applyAlignment="1"/>
    <xf numFmtId="0" fontId="0" fillId="2" borderId="27" xfId="0" applyNumberFormat="1" applyFont="1" applyFill="1" applyBorder="1" applyAlignment="1">
      <alignment horizontal="center"/>
    </xf>
    <xf numFmtId="0" fontId="0" fillId="2" borderId="0" xfId="0" applyNumberFormat="1" applyFont="1" applyFill="1" applyBorder="1"/>
    <xf numFmtId="0" fontId="46" fillId="2" borderId="27" xfId="0" applyNumberFormat="1" applyFont="1" applyFill="1" applyBorder="1" applyAlignment="1" applyProtection="1">
      <alignment vertical="center" wrapText="1"/>
    </xf>
    <xf numFmtId="0" fontId="7" fillId="2" borderId="0" xfId="0" applyNumberFormat="1" applyFont="1" applyFill="1"/>
    <xf numFmtId="0" fontId="7" fillId="9" borderId="0" xfId="0" applyNumberFormat="1" applyFont="1" applyFill="1"/>
    <xf numFmtId="0" fontId="51" fillId="3" borderId="28" xfId="0" applyNumberFormat="1" applyFont="1" applyFill="1" applyBorder="1" applyAlignment="1" applyProtection="1">
      <alignment horizontal="center" vertical="center" wrapText="1"/>
    </xf>
    <xf numFmtId="0" fontId="7" fillId="2" borderId="27" xfId="0" applyNumberFormat="1" applyFont="1" applyFill="1" applyBorder="1" applyAlignment="1">
      <alignment horizontal="center"/>
    </xf>
    <xf numFmtId="0" fontId="44" fillId="2" borderId="27" xfId="0" applyNumberFormat="1" applyFont="1" applyFill="1" applyBorder="1" applyAlignment="1" applyProtection="1">
      <alignment horizontal="center" vertical="center" wrapText="1"/>
    </xf>
    <xf numFmtId="0" fontId="6" fillId="2" borderId="27" xfId="0" applyNumberFormat="1" applyFont="1" applyFill="1" applyBorder="1" applyAlignment="1">
      <alignment horizontal="center"/>
    </xf>
    <xf numFmtId="0" fontId="0" fillId="7" borderId="27" xfId="0" applyNumberFormat="1" applyFill="1" applyBorder="1" applyAlignment="1">
      <alignment horizontal="center"/>
    </xf>
    <xf numFmtId="0" fontId="58" fillId="7" borderId="27" xfId="2250" applyFill="1" applyBorder="1" applyAlignment="1" applyProtection="1"/>
    <xf numFmtId="176" fontId="0" fillId="2" borderId="27" xfId="4" applyNumberFormat="1" applyFont="1" applyFill="1" applyBorder="1" applyAlignment="1">
      <alignment horizontal="center"/>
    </xf>
    <xf numFmtId="0" fontId="1" fillId="3" borderId="28" xfId="0" applyFont="1" applyFill="1" applyBorder="1" applyAlignment="1">
      <alignment horizontal="center"/>
    </xf>
    <xf numFmtId="0" fontId="1" fillId="3" borderId="30" xfId="0" applyFont="1" applyFill="1" applyBorder="1" applyAlignment="1">
      <alignment horizontal="center"/>
    </xf>
    <xf numFmtId="0" fontId="1" fillId="3" borderId="29" xfId="0" applyFont="1" applyFill="1" applyBorder="1" applyAlignment="1">
      <alignment horizontal="center"/>
    </xf>
    <xf numFmtId="0" fontId="1" fillId="3" borderId="43" xfId="0" applyFont="1" applyFill="1" applyBorder="1" applyAlignment="1">
      <alignment horizontal="center"/>
    </xf>
    <xf numFmtId="0" fontId="1" fillId="3" borderId="42" xfId="0" applyFont="1" applyFill="1" applyBorder="1" applyAlignment="1">
      <alignment horizontal="center"/>
    </xf>
    <xf numFmtId="0" fontId="1" fillId="3" borderId="45" xfId="0" applyFont="1" applyFill="1" applyBorder="1" applyAlignment="1">
      <alignment horizontal="center"/>
    </xf>
    <xf numFmtId="0" fontId="1" fillId="3" borderId="29" xfId="0" applyFont="1" applyFill="1" applyBorder="1" applyAlignment="1">
      <alignment horizontal="center"/>
    </xf>
    <xf numFmtId="0" fontId="11" fillId="2" borderId="0" xfId="0" applyFont="1" applyFill="1"/>
    <xf numFmtId="0" fontId="59" fillId="2" borderId="0" xfId="0" applyFont="1" applyFill="1" applyBorder="1" applyAlignment="1">
      <alignment horizontal="left" vertical="center" wrapText="1"/>
    </xf>
    <xf numFmtId="0" fontId="59" fillId="2" borderId="0" xfId="0" applyFont="1" applyFill="1" applyBorder="1" applyAlignment="1">
      <alignment horizontal="center" vertical="center" wrapText="1"/>
    </xf>
    <xf numFmtId="164" fontId="1" fillId="3" borderId="0" xfId="2249" applyFont="1" applyFill="1" applyBorder="1" applyAlignment="1">
      <alignment horizontal="left"/>
    </xf>
    <xf numFmtId="0" fontId="7" fillId="65" borderId="0" xfId="0" applyFont="1" applyFill="1" applyAlignment="1">
      <alignment horizontal="left"/>
    </xf>
    <xf numFmtId="0" fontId="0" fillId="7" borderId="27" xfId="0" applyFill="1" applyBorder="1" applyAlignment="1">
      <alignment horizontal="center"/>
    </xf>
    <xf numFmtId="0" fontId="0" fillId="65" borderId="0" xfId="0" applyFill="1" applyAlignment="1">
      <alignment horizontal="left"/>
    </xf>
    <xf numFmtId="164" fontId="1" fillId="3" borderId="0" xfId="2249" applyFont="1" applyFill="1" applyBorder="1" applyAlignment="1">
      <alignment horizontal="center"/>
    </xf>
    <xf numFmtId="0" fontId="1" fillId="3" borderId="36" xfId="0" applyFont="1" applyFill="1" applyBorder="1" applyAlignment="1">
      <alignment horizontal="left"/>
    </xf>
    <xf numFmtId="0" fontId="1" fillId="3" borderId="37" xfId="0" applyFont="1" applyFill="1" applyBorder="1" applyAlignment="1">
      <alignment horizontal="center"/>
    </xf>
    <xf numFmtId="0" fontId="1" fillId="3" borderId="38" xfId="0" applyFont="1" applyFill="1" applyBorder="1" applyAlignment="1">
      <alignment horizontal="center"/>
    </xf>
    <xf numFmtId="0" fontId="0" fillId="63" borderId="35" xfId="0" applyFill="1" applyBorder="1" applyAlignment="1">
      <alignment horizontal="center"/>
    </xf>
    <xf numFmtId="0" fontId="7" fillId="63" borderId="34" xfId="0" applyFont="1" applyFill="1" applyBorder="1" applyAlignment="1">
      <alignment horizontal="center" wrapText="1"/>
    </xf>
    <xf numFmtId="0" fontId="7" fillId="9" borderId="46" xfId="0" applyFont="1" applyFill="1" applyBorder="1" applyAlignment="1">
      <alignment horizontal="center"/>
    </xf>
    <xf numFmtId="0" fontId="1" fillId="9" borderId="44" xfId="0" applyFont="1" applyFill="1" applyBorder="1" applyAlignment="1">
      <alignment horizontal="center"/>
    </xf>
    <xf numFmtId="0" fontId="7" fillId="0" borderId="47" xfId="0" applyFont="1" applyFill="1" applyBorder="1" applyAlignment="1">
      <alignment horizontal="center"/>
    </xf>
    <xf numFmtId="2" fontId="0" fillId="2" borderId="48" xfId="0" applyNumberFormat="1" applyFill="1" applyBorder="1" applyAlignment="1">
      <alignment horizontal="center"/>
    </xf>
    <xf numFmtId="0" fontId="0" fillId="2" borderId="49" xfId="0" applyFill="1" applyBorder="1" applyAlignment="1">
      <alignment horizontal="center"/>
    </xf>
    <xf numFmtId="0" fontId="0" fillId="0" borderId="28" xfId="0" applyFill="1" applyBorder="1"/>
    <xf numFmtId="174" fontId="0" fillId="0" borderId="30" xfId="2249" applyNumberFormat="1" applyFont="1" applyFill="1" applyBorder="1"/>
    <xf numFmtId="178" fontId="0" fillId="0" borderId="35" xfId="2249" applyNumberFormat="1" applyFont="1" applyFill="1" applyBorder="1"/>
    <xf numFmtId="179" fontId="0" fillId="0" borderId="35" xfId="2249" applyNumberFormat="1" applyFont="1" applyFill="1" applyBorder="1"/>
    <xf numFmtId="0" fontId="7" fillId="2" borderId="0" xfId="0" applyFont="1" applyFill="1" applyBorder="1" applyAlignment="1">
      <alignment wrapText="1"/>
    </xf>
    <xf numFmtId="2" fontId="0" fillId="2" borderId="0" xfId="0" applyNumberFormat="1" applyFill="1" applyBorder="1" applyAlignment="1">
      <alignment horizontal="center"/>
    </xf>
    <xf numFmtId="0" fontId="11" fillId="2" borderId="0" xfId="0" applyFont="1" applyFill="1" applyAlignment="1">
      <alignment wrapText="1"/>
    </xf>
    <xf numFmtId="0" fontId="11" fillId="2" borderId="0" xfId="0" applyFont="1" applyFill="1" applyBorder="1"/>
    <xf numFmtId="0" fontId="0" fillId="0" borderId="27" xfId="0" applyBorder="1" applyAlignment="1">
      <alignment horizontal="left"/>
    </xf>
    <xf numFmtId="0" fontId="7" fillId="63" borderId="30" xfId="0" applyFont="1" applyFill="1" applyBorder="1" applyAlignment="1">
      <alignment horizontal="center" vertical="center" wrapText="1"/>
    </xf>
    <xf numFmtId="164" fontId="0" fillId="2" borderId="48" xfId="2249" applyFont="1" applyFill="1" applyBorder="1"/>
    <xf numFmtId="173" fontId="0" fillId="2" borderId="49" xfId="2249" applyNumberFormat="1" applyFont="1" applyFill="1" applyBorder="1" applyAlignment="1">
      <alignment horizontal="center"/>
    </xf>
    <xf numFmtId="164" fontId="7" fillId="2" borderId="0" xfId="2249" applyFont="1" applyFill="1" applyBorder="1"/>
    <xf numFmtId="164" fontId="7" fillId="2" borderId="0" xfId="2249" applyFont="1" applyFill="1" applyBorder="1" applyAlignment="1">
      <alignment horizontal="center"/>
    </xf>
    <xf numFmtId="173" fontId="7" fillId="2" borderId="0" xfId="2249" applyNumberFormat="1" applyFont="1" applyFill="1" applyBorder="1"/>
    <xf numFmtId="173" fontId="46" fillId="2" borderId="0" xfId="2249" applyNumberFormat="1" applyFont="1" applyFill="1" applyBorder="1"/>
    <xf numFmtId="164" fontId="46" fillId="2" borderId="0" xfId="2249" applyFont="1" applyFill="1" applyBorder="1"/>
    <xf numFmtId="164" fontId="7" fillId="2" borderId="0" xfId="2249" applyFont="1" applyFill="1" applyBorder="1" applyAlignment="1">
      <alignment horizontal="left"/>
    </xf>
    <xf numFmtId="0" fontId="1" fillId="3" borderId="29" xfId="0" applyFont="1" applyFill="1" applyBorder="1" applyAlignment="1">
      <alignment horizontal="center"/>
    </xf>
    <xf numFmtId="0" fontId="0" fillId="63" borderId="28" xfId="0" applyFill="1" applyBorder="1" applyAlignment="1">
      <alignment horizontal="center"/>
    </xf>
    <xf numFmtId="0" fontId="0" fillId="63" borderId="30" xfId="0" applyFill="1" applyBorder="1" applyAlignment="1">
      <alignment horizontal="center"/>
    </xf>
    <xf numFmtId="0" fontId="7" fillId="63" borderId="27" xfId="0" applyFont="1" applyFill="1" applyBorder="1" applyAlignment="1">
      <alignment horizontal="center" vertical="center" wrapText="1"/>
    </xf>
    <xf numFmtId="0" fontId="0" fillId="63" borderId="28" xfId="0" applyFill="1" applyBorder="1" applyAlignment="1">
      <alignment horizontal="center" vertical="center"/>
    </xf>
    <xf numFmtId="0" fontId="0" fillId="63" borderId="30" xfId="0" applyFill="1" applyBorder="1" applyAlignment="1">
      <alignment horizontal="center" vertical="center"/>
    </xf>
    <xf numFmtId="0" fontId="7" fillId="63" borderId="0" xfId="0" applyFont="1" applyFill="1" applyAlignment="1">
      <alignment horizontal="center"/>
    </xf>
    <xf numFmtId="0" fontId="1" fillId="9" borderId="31" xfId="0" applyFont="1" applyFill="1" applyBorder="1" applyAlignment="1">
      <alignment horizontal="center" vertical="center"/>
    </xf>
    <xf numFmtId="0" fontId="7" fillId="9" borderId="32" xfId="0" applyFont="1" applyFill="1" applyBorder="1" applyAlignment="1">
      <alignment horizontal="center" vertical="center"/>
    </xf>
    <xf numFmtId="0" fontId="1" fillId="9" borderId="32" xfId="0" applyFont="1" applyFill="1" applyBorder="1" applyAlignment="1">
      <alignment horizontal="center" vertical="center"/>
    </xf>
    <xf numFmtId="0" fontId="7" fillId="9" borderId="27" xfId="0" applyFont="1" applyFill="1" applyBorder="1" applyAlignment="1">
      <alignment horizontal="center" vertical="center"/>
    </xf>
    <xf numFmtId="0" fontId="11" fillId="2" borderId="0" xfId="0" applyFont="1" applyFill="1" applyAlignment="1"/>
    <xf numFmtId="3" fontId="61" fillId="2" borderId="0" xfId="0" applyNumberFormat="1" applyFont="1" applyFill="1" applyBorder="1" applyAlignment="1">
      <alignment horizontal="right" vertical="center"/>
    </xf>
    <xf numFmtId="0" fontId="7" fillId="2" borderId="27" xfId="0" applyFont="1" applyFill="1" applyBorder="1" applyAlignment="1">
      <alignment horizontal="center" wrapText="1"/>
    </xf>
    <xf numFmtId="0" fontId="11" fillId="2" borderId="0" xfId="0" applyFont="1" applyFill="1" applyBorder="1" applyAlignment="1"/>
    <xf numFmtId="0" fontId="7" fillId="2" borderId="27" xfId="0" applyFont="1" applyFill="1" applyBorder="1" applyAlignment="1">
      <alignment horizontal="left"/>
    </xf>
    <xf numFmtId="0" fontId="62" fillId="2" borderId="0" xfId="0" applyFont="1" applyFill="1" applyBorder="1" applyAlignment="1">
      <alignment wrapText="1"/>
    </xf>
    <xf numFmtId="0" fontId="7" fillId="2" borderId="27" xfId="0" applyFont="1" applyFill="1" applyBorder="1" applyAlignment="1">
      <alignment wrapText="1"/>
    </xf>
    <xf numFmtId="0" fontId="66" fillId="2" borderId="0" xfId="0" applyFont="1" applyFill="1"/>
    <xf numFmtId="0" fontId="65" fillId="2" borderId="0" xfId="2250" applyFont="1" applyFill="1" applyBorder="1" applyAlignment="1" applyProtection="1">
      <alignment horizontal="left" vertical="center"/>
    </xf>
    <xf numFmtId="0" fontId="64" fillId="2" borderId="0" xfId="0" applyFont="1" applyFill="1"/>
    <xf numFmtId="0" fontId="66" fillId="7" borderId="0" xfId="0" applyFont="1" applyFill="1"/>
    <xf numFmtId="0" fontId="66" fillId="63" borderId="0" xfId="0" applyFont="1" applyFill="1"/>
    <xf numFmtId="0" fontId="66" fillId="68" borderId="0" xfId="0" applyFont="1" applyFill="1"/>
    <xf numFmtId="0" fontId="66" fillId="69" borderId="0" xfId="0" applyFont="1" applyFill="1"/>
    <xf numFmtId="0" fontId="0" fillId="7" borderId="0" xfId="0" applyFill="1" applyBorder="1" applyAlignment="1">
      <alignment horizontal="center" wrapText="1"/>
    </xf>
    <xf numFmtId="0" fontId="66" fillId="2" borderId="27" xfId="0" applyFont="1" applyFill="1" applyBorder="1"/>
    <xf numFmtId="0" fontId="0" fillId="2" borderId="0" xfId="0" applyFont="1" applyFill="1" applyBorder="1" applyAlignment="1"/>
    <xf numFmtId="0" fontId="63" fillId="2" borderId="0" xfId="0" applyFont="1" applyFill="1" applyBorder="1" applyAlignment="1">
      <alignment horizontal="left" vertical="center" wrapText="1"/>
    </xf>
    <xf numFmtId="0" fontId="63" fillId="2" borderId="0" xfId="0" applyFont="1" applyFill="1" applyBorder="1" applyAlignment="1">
      <alignment horizontal="center" vertical="center" wrapText="1"/>
    </xf>
    <xf numFmtId="3" fontId="68" fillId="2" borderId="0" xfId="0" applyNumberFormat="1" applyFont="1" applyFill="1" applyBorder="1" applyAlignment="1">
      <alignment horizontal="right" vertical="center"/>
    </xf>
    <xf numFmtId="0" fontId="69" fillId="2" borderId="0" xfId="0" applyFont="1" applyFill="1"/>
    <xf numFmtId="0" fontId="72" fillId="2" borderId="0" xfId="0" applyFont="1" applyFill="1"/>
    <xf numFmtId="0" fontId="73" fillId="2" borderId="0" xfId="2250" applyFont="1" applyFill="1" applyBorder="1" applyAlignment="1" applyProtection="1">
      <alignment horizontal="left" vertical="center"/>
    </xf>
    <xf numFmtId="0" fontId="0" fillId="2" borderId="0" xfId="0" applyFill="1" applyAlignment="1">
      <alignment vertical="center"/>
    </xf>
    <xf numFmtId="0" fontId="64" fillId="66" borderId="62" xfId="0" applyFont="1" applyFill="1" applyBorder="1" applyAlignment="1">
      <alignment vertical="center"/>
    </xf>
    <xf numFmtId="0" fontId="0" fillId="66" borderId="62" xfId="0" applyFill="1" applyBorder="1" applyAlignment="1">
      <alignment vertical="center"/>
    </xf>
    <xf numFmtId="0" fontId="74" fillId="66" borderId="62" xfId="0" applyFont="1" applyFill="1" applyBorder="1" applyAlignment="1">
      <alignment vertical="center"/>
    </xf>
    <xf numFmtId="0" fontId="70" fillId="2" borderId="0" xfId="0" applyFont="1" applyFill="1" applyAlignment="1">
      <alignment vertical="center"/>
    </xf>
    <xf numFmtId="0" fontId="74" fillId="0" borderId="0" xfId="0" applyFont="1" applyFill="1"/>
    <xf numFmtId="3" fontId="53" fillId="2" borderId="0" xfId="0" applyNumberFormat="1" applyFont="1" applyFill="1" applyBorder="1" applyAlignment="1" applyProtection="1">
      <alignment vertical="center" wrapText="1"/>
    </xf>
    <xf numFmtId="0" fontId="0" fillId="0" borderId="27" xfId="0" applyFill="1" applyBorder="1"/>
    <xf numFmtId="9" fontId="12" fillId="0" borderId="27" xfId="4" applyFont="1" applyFill="1" applyBorder="1" applyAlignment="1">
      <alignment horizontal="center"/>
    </xf>
    <xf numFmtId="177" fontId="12" fillId="0" borderId="27" xfId="4" applyNumberFormat="1" applyFont="1" applyFill="1" applyBorder="1" applyAlignment="1">
      <alignment horizontal="center"/>
    </xf>
    <xf numFmtId="9" fontId="0" fillId="0" borderId="27" xfId="4" applyFont="1" applyFill="1" applyBorder="1" applyAlignment="1">
      <alignment horizontal="center"/>
    </xf>
    <xf numFmtId="0" fontId="7" fillId="2" borderId="28" xfId="0" applyFont="1" applyFill="1" applyBorder="1" applyAlignment="1">
      <alignment horizontal="center"/>
    </xf>
    <xf numFmtId="10" fontId="7" fillId="2" borderId="27" xfId="0" applyNumberFormat="1" applyFont="1" applyFill="1" applyBorder="1" applyAlignment="1">
      <alignment horizontal="center"/>
    </xf>
    <xf numFmtId="0" fontId="7" fillId="2" borderId="27" xfId="4" applyNumberFormat="1" applyFont="1" applyFill="1" applyBorder="1" applyAlignment="1">
      <alignment horizontal="center"/>
    </xf>
    <xf numFmtId="176" fontId="7" fillId="2" borderId="27" xfId="4" applyNumberFormat="1" applyFont="1" applyFill="1" applyBorder="1" applyAlignment="1">
      <alignment horizontal="center"/>
    </xf>
    <xf numFmtId="1" fontId="7" fillId="2" borderId="27" xfId="0" applyNumberFormat="1" applyFont="1" applyFill="1" applyBorder="1" applyAlignment="1">
      <alignment horizontal="center"/>
    </xf>
    <xf numFmtId="164" fontId="1" fillId="3" borderId="38" xfId="2249" applyFont="1" applyFill="1" applyBorder="1" applyAlignment="1">
      <alignment horizontal="center" vertical="center" wrapText="1"/>
    </xf>
    <xf numFmtId="2" fontId="7" fillId="2" borderId="27" xfId="0" applyNumberFormat="1" applyFont="1" applyFill="1" applyBorder="1" applyAlignment="1">
      <alignment horizontal="center"/>
    </xf>
    <xf numFmtId="0" fontId="7" fillId="0" borderId="29" xfId="0" applyFont="1" applyFill="1" applyBorder="1" applyAlignment="1">
      <alignment horizontal="center" vertical="center"/>
    </xf>
    <xf numFmtId="0" fontId="1" fillId="63" borderId="27" xfId="0" applyFont="1" applyFill="1" applyBorder="1" applyAlignment="1">
      <alignment horizontal="center" wrapText="1"/>
    </xf>
    <xf numFmtId="1" fontId="7" fillId="2" borderId="28" xfId="0" applyNumberFormat="1" applyFont="1" applyFill="1" applyBorder="1" applyAlignment="1">
      <alignment horizontal="center"/>
    </xf>
    <xf numFmtId="1" fontId="7" fillId="2" borderId="0" xfId="0" applyNumberFormat="1" applyFont="1" applyFill="1" applyBorder="1" applyAlignment="1">
      <alignment horizontal="center"/>
    </xf>
    <xf numFmtId="1" fontId="7" fillId="2" borderId="39" xfId="0" applyNumberFormat="1" applyFont="1" applyFill="1" applyBorder="1" applyAlignment="1">
      <alignment horizontal="center"/>
    </xf>
    <xf numFmtId="178" fontId="0" fillId="2" borderId="30" xfId="2249" applyNumberFormat="1" applyFont="1" applyFill="1" applyBorder="1"/>
    <xf numFmtId="176" fontId="7" fillId="0" borderId="27" xfId="0" applyNumberFormat="1" applyFont="1" applyBorder="1"/>
    <xf numFmtId="1" fontId="120" fillId="2" borderId="27" xfId="0" applyNumberFormat="1" applyFont="1" applyFill="1" applyBorder="1" applyAlignment="1">
      <alignment horizontal="center"/>
    </xf>
    <xf numFmtId="0" fontId="0" fillId="0" borderId="63" xfId="0" applyFill="1" applyBorder="1"/>
    <xf numFmtId="0" fontId="77" fillId="97" borderId="69" xfId="0" applyFont="1" applyFill="1" applyBorder="1" applyAlignment="1">
      <alignment vertical="center"/>
    </xf>
    <xf numFmtId="0" fontId="76" fillId="98" borderId="69" xfId="0" applyFont="1" applyFill="1" applyBorder="1" applyAlignment="1">
      <alignment vertical="center"/>
    </xf>
    <xf numFmtId="0" fontId="76" fillId="98" borderId="70" xfId="0" applyFont="1" applyFill="1" applyBorder="1" applyAlignment="1">
      <alignment vertical="center"/>
    </xf>
    <xf numFmtId="0" fontId="76" fillId="98" borderId="63" xfId="0" applyFont="1" applyFill="1" applyBorder="1" applyAlignment="1">
      <alignment vertical="center"/>
    </xf>
    <xf numFmtId="0" fontId="122" fillId="0" borderId="63" xfId="0" applyFont="1" applyFill="1" applyBorder="1"/>
    <xf numFmtId="0" fontId="123" fillId="0" borderId="2" xfId="0" applyFont="1" applyFill="1" applyBorder="1"/>
    <xf numFmtId="0" fontId="0" fillId="0" borderId="2" xfId="0" applyFill="1" applyBorder="1"/>
    <xf numFmtId="0" fontId="124" fillId="0" borderId="71" xfId="0" applyFont="1" applyFill="1" applyBorder="1"/>
    <xf numFmtId="0" fontId="0" fillId="0" borderId="71" xfId="0" applyFill="1" applyBorder="1"/>
    <xf numFmtId="0" fontId="123" fillId="0" borderId="72" xfId="0" applyFont="1" applyFill="1" applyBorder="1"/>
    <xf numFmtId="0" fontId="0" fillId="0" borderId="72" xfId="0" applyFill="1" applyBorder="1"/>
    <xf numFmtId="0" fontId="1" fillId="0" borderId="63" xfId="0" applyFont="1" applyFill="1" applyBorder="1"/>
    <xf numFmtId="0" fontId="7" fillId="0" borderId="63" xfId="0" applyFont="1" applyFill="1" applyBorder="1"/>
    <xf numFmtId="0" fontId="6" fillId="98" borderId="0" xfId="0" applyFont="1" applyFill="1"/>
    <xf numFmtId="0" fontId="77" fillId="97" borderId="70" xfId="0" applyFont="1" applyFill="1" applyBorder="1" applyAlignment="1">
      <alignment vertical="center"/>
    </xf>
    <xf numFmtId="164" fontId="0" fillId="0" borderId="0" xfId="2249" applyFont="1" applyFill="1" applyBorder="1"/>
    <xf numFmtId="164" fontId="0" fillId="0" borderId="0" xfId="2249" applyFont="1" applyFill="1"/>
    <xf numFmtId="164" fontId="0" fillId="0" borderId="71" xfId="2249" applyFont="1" applyFill="1" applyBorder="1"/>
    <xf numFmtId="164" fontId="0" fillId="0" borderId="72" xfId="2249" applyFont="1" applyFill="1" applyBorder="1"/>
    <xf numFmtId="164" fontId="123" fillId="0" borderId="72" xfId="2249" applyFont="1" applyFill="1" applyBorder="1"/>
    <xf numFmtId="164" fontId="0" fillId="0" borderId="72" xfId="2249" applyFont="1" applyFill="1" applyBorder="1" applyAlignment="1">
      <alignment horizontal="center"/>
    </xf>
    <xf numFmtId="0" fontId="125" fillId="0" borderId="63" xfId="0" applyFont="1" applyFill="1" applyBorder="1"/>
    <xf numFmtId="0" fontId="125" fillId="0" borderId="0" xfId="0" applyFont="1" applyFill="1" applyBorder="1"/>
    <xf numFmtId="0" fontId="126" fillId="0" borderId="72" xfId="0" applyFont="1" applyFill="1" applyBorder="1"/>
    <xf numFmtId="0" fontId="125" fillId="0" borderId="72" xfId="0" applyFont="1" applyFill="1" applyBorder="1"/>
    <xf numFmtId="164" fontId="125" fillId="0" borderId="0" xfId="2249" applyFont="1" applyFill="1" applyBorder="1"/>
    <xf numFmtId="164" fontId="126" fillId="0" borderId="72" xfId="2249" applyFont="1" applyFill="1" applyBorder="1"/>
    <xf numFmtId="164" fontId="125" fillId="0" borderId="72" xfId="2249" applyFont="1" applyFill="1" applyBorder="1"/>
    <xf numFmtId="164" fontId="125" fillId="0" borderId="72" xfId="2249" applyFont="1" applyFill="1" applyBorder="1" applyAlignment="1">
      <alignment horizontal="center"/>
    </xf>
    <xf numFmtId="164" fontId="2" fillId="0" borderId="72" xfId="2249" applyFont="1" applyFill="1" applyBorder="1"/>
    <xf numFmtId="164" fontId="127" fillId="0" borderId="72" xfId="2249" applyFont="1" applyFill="1" applyBorder="1"/>
    <xf numFmtId="164" fontId="128" fillId="0" borderId="72" xfId="2249" applyFont="1" applyFill="1" applyBorder="1"/>
    <xf numFmtId="0" fontId="7" fillId="63" borderId="27" xfId="0" applyFont="1" applyFill="1" applyBorder="1" applyAlignment="1">
      <alignment horizontal="center" vertical="center" wrapText="1"/>
    </xf>
    <xf numFmtId="0" fontId="7" fillId="2" borderId="27" xfId="0" applyFont="1" applyFill="1" applyBorder="1" applyAlignment="1">
      <alignment vertical="center" wrapText="1"/>
    </xf>
    <xf numFmtId="10" fontId="7" fillId="2" borderId="27" xfId="0" applyNumberFormat="1" applyFont="1" applyFill="1" applyBorder="1" applyAlignment="1">
      <alignment horizontal="center" vertical="center"/>
    </xf>
    <xf numFmtId="176" fontId="7" fillId="2" borderId="27" xfId="4" applyNumberFormat="1" applyFont="1" applyFill="1" applyBorder="1" applyAlignment="1">
      <alignment horizontal="center" vertical="center"/>
    </xf>
    <xf numFmtId="0" fontId="7" fillId="2" borderId="0" xfId="0" applyFont="1" applyFill="1" applyBorder="1" applyAlignment="1">
      <alignment vertical="center"/>
    </xf>
    <xf numFmtId="0" fontId="7" fillId="2" borderId="27" xfId="4" applyNumberFormat="1" applyFont="1" applyFill="1" applyBorder="1" applyAlignment="1">
      <alignment horizontal="center" vertical="center"/>
    </xf>
    <xf numFmtId="0" fontId="0" fillId="0" borderId="71" xfId="0" applyFill="1" applyBorder="1" applyAlignment="1">
      <alignment horizontal="center" vertical="center"/>
    </xf>
    <xf numFmtId="164" fontId="125" fillId="0" borderId="72" xfId="2249" applyFont="1" applyFill="1" applyBorder="1" applyAlignment="1">
      <alignment horizontal="center" vertical="center"/>
    </xf>
    <xf numFmtId="0" fontId="7" fillId="4" borderId="0" xfId="0" applyFont="1" applyFill="1" applyAlignment="1">
      <alignment horizontal="center" vertical="center"/>
    </xf>
    <xf numFmtId="0" fontId="0" fillId="2" borderId="0" xfId="0" applyFill="1" applyBorder="1" applyAlignment="1">
      <alignment horizontal="center" vertical="center"/>
    </xf>
    <xf numFmtId="0" fontId="7" fillId="2" borderId="0" xfId="0" applyFont="1" applyFill="1" applyBorder="1" applyAlignment="1">
      <alignment horizontal="center" vertical="center"/>
    </xf>
    <xf numFmtId="0" fontId="0" fillId="2" borderId="0" xfId="0" applyFill="1" applyAlignment="1">
      <alignment horizontal="center" vertical="center"/>
    </xf>
    <xf numFmtId="0" fontId="0" fillId="64" borderId="0" xfId="0" applyFill="1" applyBorder="1" applyAlignment="1">
      <alignment horizontal="center" vertical="center"/>
    </xf>
    <xf numFmtId="0" fontId="11" fillId="2" borderId="0" xfId="0" applyFont="1" applyFill="1" applyAlignment="1">
      <alignment horizontal="center" vertical="center"/>
    </xf>
    <xf numFmtId="9" fontId="12" fillId="0" borderId="27" xfId="4" applyNumberFormat="1" applyFont="1" applyFill="1" applyBorder="1" applyAlignment="1">
      <alignment horizontal="center"/>
    </xf>
    <xf numFmtId="0" fontId="0" fillId="0" borderId="71" xfId="0" applyFill="1" applyBorder="1" applyAlignment="1">
      <alignment wrapText="1"/>
    </xf>
    <xf numFmtId="164" fontId="125" fillId="0" borderId="72" xfId="2249" applyFont="1" applyFill="1" applyBorder="1" applyAlignment="1">
      <alignment wrapText="1"/>
    </xf>
    <xf numFmtId="0" fontId="8" fillId="63" borderId="64" xfId="0" applyFont="1" applyFill="1" applyBorder="1" applyAlignment="1">
      <alignment horizontal="center" wrapText="1"/>
    </xf>
    <xf numFmtId="0" fontId="7" fillId="2" borderId="64" xfId="0" applyFont="1" applyFill="1" applyBorder="1" applyAlignment="1">
      <alignment horizontal="left" vertical="center" wrapText="1"/>
    </xf>
    <xf numFmtId="0" fontId="0" fillId="0" borderId="71" xfId="0" applyFill="1" applyBorder="1" applyAlignment="1">
      <alignment vertical="center"/>
    </xf>
    <xf numFmtId="0" fontId="124" fillId="0" borderId="71" xfId="0" applyFont="1" applyFill="1" applyBorder="1" applyAlignment="1">
      <alignment vertical="center"/>
    </xf>
    <xf numFmtId="164" fontId="126" fillId="0" borderId="72" xfId="2249" applyFont="1" applyFill="1" applyBorder="1" applyAlignment="1">
      <alignment vertical="center"/>
    </xf>
    <xf numFmtId="164" fontId="125" fillId="0" borderId="72" xfId="2249" applyFont="1" applyFill="1" applyBorder="1" applyAlignment="1">
      <alignment vertical="center"/>
    </xf>
    <xf numFmtId="0" fontId="8" fillId="63" borderId="64" xfId="0" applyFont="1" applyFill="1" applyBorder="1" applyAlignment="1">
      <alignment horizontal="center" vertical="center"/>
    </xf>
    <xf numFmtId="0" fontId="7" fillId="2" borderId="64" xfId="0" applyFont="1" applyFill="1" applyBorder="1" applyAlignment="1">
      <alignment horizontal="center" vertical="center"/>
    </xf>
    <xf numFmtId="14" fontId="7" fillId="2" borderId="64" xfId="0" applyNumberFormat="1" applyFont="1" applyFill="1" applyBorder="1" applyAlignment="1">
      <alignment horizontal="center" vertical="center"/>
    </xf>
    <xf numFmtId="0" fontId="0" fillId="0" borderId="71" xfId="0" applyFill="1" applyBorder="1" applyAlignment="1">
      <alignment vertical="center" wrapText="1"/>
    </xf>
    <xf numFmtId="164" fontId="125" fillId="0" borderId="72" xfId="2249" applyFont="1" applyFill="1" applyBorder="1" applyAlignment="1">
      <alignment vertical="center" wrapText="1"/>
    </xf>
    <xf numFmtId="0" fontId="8" fillId="63" borderId="64" xfId="0" applyFont="1" applyFill="1" applyBorder="1" applyAlignment="1">
      <alignment horizontal="center" vertical="center" wrapText="1"/>
    </xf>
    <xf numFmtId="0" fontId="7" fillId="2" borderId="64" xfId="0" applyFont="1" applyFill="1" applyBorder="1" applyAlignment="1">
      <alignment horizontal="center" vertical="center" wrapText="1"/>
    </xf>
    <xf numFmtId="0" fontId="0" fillId="2" borderId="0" xfId="0" applyFill="1" applyAlignment="1">
      <alignment vertical="center" wrapText="1"/>
    </xf>
    <xf numFmtId="0" fontId="7" fillId="2" borderId="64" xfId="0" applyFont="1" applyFill="1" applyBorder="1" applyAlignment="1">
      <alignment wrapText="1"/>
    </xf>
    <xf numFmtId="176" fontId="7" fillId="0" borderId="27" xfId="4" applyNumberFormat="1" applyFont="1" applyFill="1" applyBorder="1" applyAlignment="1">
      <alignment horizontal="center"/>
    </xf>
    <xf numFmtId="0" fontId="7" fillId="0" borderId="27" xfId="0" applyFont="1" applyFill="1" applyBorder="1" applyAlignment="1">
      <alignment horizontal="center"/>
    </xf>
    <xf numFmtId="0" fontId="7" fillId="63" borderId="27" xfId="0" applyFont="1" applyFill="1" applyBorder="1" applyAlignment="1">
      <alignment horizontal="center"/>
    </xf>
    <xf numFmtId="0" fontId="7" fillId="63" borderId="27" xfId="0" applyFont="1" applyFill="1" applyBorder="1" applyAlignment="1">
      <alignment horizontal="center" vertical="center" wrapText="1"/>
    </xf>
    <xf numFmtId="176" fontId="0" fillId="0" borderId="28" xfId="0" applyNumberFormat="1" applyFill="1" applyBorder="1" applyAlignment="1">
      <alignment horizontal="center" vertical="center"/>
    </xf>
    <xf numFmtId="176" fontId="7" fillId="0" borderId="28" xfId="0" applyNumberFormat="1" applyFont="1" applyFill="1" applyBorder="1" applyAlignment="1">
      <alignment horizontal="center" vertical="center"/>
    </xf>
    <xf numFmtId="176" fontId="7" fillId="0" borderId="28" xfId="4" applyNumberFormat="1" applyFont="1" applyFill="1" applyBorder="1" applyAlignment="1">
      <alignment horizontal="center"/>
    </xf>
    <xf numFmtId="176" fontId="7" fillId="0" borderId="28" xfId="4" applyNumberFormat="1" applyFont="1" applyFill="1" applyBorder="1" applyAlignment="1">
      <alignment horizontal="center" vertical="center"/>
    </xf>
    <xf numFmtId="176" fontId="7" fillId="0" borderId="39" xfId="4" applyNumberFormat="1" applyFont="1" applyFill="1" applyBorder="1" applyAlignment="1">
      <alignment horizontal="center"/>
    </xf>
    <xf numFmtId="0" fontId="0" fillId="0" borderId="71" xfId="0" applyFill="1" applyBorder="1" applyAlignment="1">
      <alignment horizontal="center"/>
    </xf>
    <xf numFmtId="0" fontId="7" fillId="4" borderId="0" xfId="0" applyFont="1" applyFill="1" applyAlignment="1">
      <alignment horizontal="center"/>
    </xf>
    <xf numFmtId="0" fontId="7" fillId="2" borderId="64" xfId="0" applyFont="1" applyFill="1" applyBorder="1" applyAlignment="1">
      <alignment horizontal="center"/>
    </xf>
    <xf numFmtId="0" fontId="0" fillId="64" borderId="0" xfId="0" applyFill="1" applyBorder="1" applyAlignment="1">
      <alignment horizontal="center"/>
    </xf>
    <xf numFmtId="0" fontId="11" fillId="2" borderId="0" xfId="0" applyFont="1" applyFill="1" applyBorder="1" applyAlignment="1">
      <alignment horizontal="center"/>
    </xf>
    <xf numFmtId="176" fontId="7" fillId="2" borderId="64" xfId="0" applyNumberFormat="1" applyFont="1" applyFill="1" applyBorder="1" applyAlignment="1">
      <alignment horizontal="center"/>
    </xf>
    <xf numFmtId="193" fontId="0" fillId="2" borderId="0" xfId="0" applyNumberFormat="1" applyFill="1"/>
    <xf numFmtId="0" fontId="67" fillId="2" borderId="0" xfId="0" applyFont="1" applyFill="1" applyAlignment="1">
      <alignment horizontal="center" vertical="center"/>
    </xf>
    <xf numFmtId="0" fontId="1" fillId="3" borderId="28" xfId="0" applyFont="1" applyFill="1" applyBorder="1" applyAlignment="1">
      <alignment horizontal="center"/>
    </xf>
    <xf numFmtId="0" fontId="1" fillId="3" borderId="30" xfId="0" applyFont="1" applyFill="1" applyBorder="1" applyAlignment="1">
      <alignment horizontal="center"/>
    </xf>
    <xf numFmtId="0" fontId="1" fillId="3" borderId="29" xfId="0" applyFont="1" applyFill="1" applyBorder="1" applyAlignment="1">
      <alignment horizontal="center"/>
    </xf>
    <xf numFmtId="0" fontId="71" fillId="7" borderId="53" xfId="2250" applyFont="1" applyFill="1" applyBorder="1" applyAlignment="1" applyProtection="1">
      <alignment horizontal="left" vertical="center"/>
    </xf>
    <xf numFmtId="0" fontId="71" fillId="7" borderId="54" xfId="2250" applyFont="1" applyFill="1" applyBorder="1" applyAlignment="1" applyProtection="1">
      <alignment horizontal="left" vertical="center"/>
    </xf>
    <xf numFmtId="0" fontId="71" fillId="7" borderId="55" xfId="2250" applyFont="1" applyFill="1" applyBorder="1" applyAlignment="1" applyProtection="1">
      <alignment horizontal="left" vertical="center"/>
    </xf>
    <xf numFmtId="0" fontId="71" fillId="63" borderId="50" xfId="2250" applyFont="1" applyFill="1" applyBorder="1" applyAlignment="1" applyProtection="1">
      <alignment horizontal="left" vertical="center"/>
    </xf>
    <xf numFmtId="0" fontId="71" fillId="63" borderId="51" xfId="2250" applyFont="1" applyFill="1" applyBorder="1" applyAlignment="1" applyProtection="1">
      <alignment horizontal="left" vertical="center"/>
    </xf>
    <xf numFmtId="0" fontId="71" fillId="63" borderId="52" xfId="2250" applyFont="1" applyFill="1" applyBorder="1" applyAlignment="1" applyProtection="1">
      <alignment horizontal="left" vertical="center"/>
    </xf>
    <xf numFmtId="0" fontId="0" fillId="63" borderId="28" xfId="0" applyFill="1" applyBorder="1" applyAlignment="1">
      <alignment horizontal="center"/>
    </xf>
    <xf numFmtId="0" fontId="0" fillId="63" borderId="30" xfId="0" applyFill="1" applyBorder="1" applyAlignment="1">
      <alignment horizontal="center"/>
    </xf>
    <xf numFmtId="0" fontId="0" fillId="63" borderId="29" xfId="0" applyFill="1" applyBorder="1" applyAlignment="1">
      <alignment horizontal="center"/>
    </xf>
    <xf numFmtId="0" fontId="71" fillId="69" borderId="56" xfId="2250" applyFont="1" applyFill="1" applyBorder="1" applyAlignment="1" applyProtection="1">
      <alignment horizontal="left" vertical="center"/>
    </xf>
    <xf numFmtId="0" fontId="71" fillId="69" borderId="57" xfId="2250" applyFont="1" applyFill="1" applyBorder="1" applyAlignment="1" applyProtection="1">
      <alignment horizontal="left" vertical="center"/>
    </xf>
    <xf numFmtId="0" fontId="71" fillId="69" borderId="58" xfId="2250" applyFont="1" applyFill="1" applyBorder="1" applyAlignment="1" applyProtection="1">
      <alignment horizontal="left" vertical="center"/>
    </xf>
    <xf numFmtId="0" fontId="71" fillId="67" borderId="59" xfId="2250" applyFont="1" applyFill="1" applyBorder="1" applyAlignment="1" applyProtection="1">
      <alignment horizontal="left" vertical="center"/>
    </xf>
    <xf numFmtId="0" fontId="71" fillId="67" borderId="60" xfId="2250" applyFont="1" applyFill="1" applyBorder="1" applyAlignment="1" applyProtection="1">
      <alignment horizontal="left" vertical="center"/>
    </xf>
    <xf numFmtId="0" fontId="71" fillId="67" borderId="61" xfId="2250" applyFont="1" applyFill="1" applyBorder="1" applyAlignment="1" applyProtection="1">
      <alignment horizontal="left" vertical="center"/>
    </xf>
    <xf numFmtId="0" fontId="121" fillId="0" borderId="0" xfId="0" applyFont="1" applyFill="1" applyAlignment="1">
      <alignment horizontal="center" vertical="center" wrapText="1"/>
    </xf>
    <xf numFmtId="0" fontId="75" fillId="0" borderId="0" xfId="0" applyFont="1" applyFill="1" applyAlignment="1">
      <alignment horizontal="center" vertical="center" wrapText="1"/>
    </xf>
    <xf numFmtId="0" fontId="71" fillId="68" borderId="59" xfId="2250" applyFont="1" applyFill="1" applyBorder="1" applyAlignment="1" applyProtection="1">
      <alignment horizontal="left" vertical="center"/>
    </xf>
    <xf numFmtId="0" fontId="71" fillId="68" borderId="60" xfId="2250" applyFont="1" applyFill="1" applyBorder="1" applyAlignment="1" applyProtection="1">
      <alignment horizontal="left" vertical="center"/>
    </xf>
    <xf numFmtId="0" fontId="71" fillId="68" borderId="61" xfId="2250" applyFont="1" applyFill="1" applyBorder="1" applyAlignment="1" applyProtection="1">
      <alignment horizontal="left" vertical="center"/>
    </xf>
    <xf numFmtId="0" fontId="0" fillId="2" borderId="39" xfId="0" applyFill="1" applyBorder="1" applyAlignment="1">
      <alignment horizontal="center" vertical="center"/>
    </xf>
    <xf numFmtId="0" fontId="0" fillId="2" borderId="40" xfId="0" applyFill="1" applyBorder="1" applyAlignment="1">
      <alignment horizontal="center" vertical="center"/>
    </xf>
    <xf numFmtId="0" fontId="0" fillId="2" borderId="41" xfId="0" applyFill="1" applyBorder="1" applyAlignment="1">
      <alignment horizontal="center" vertical="center"/>
    </xf>
    <xf numFmtId="0" fontId="56" fillId="3" borderId="39" xfId="0" applyFont="1" applyFill="1" applyBorder="1" applyAlignment="1" applyProtection="1">
      <alignment horizontal="center" vertical="center" wrapText="1"/>
    </xf>
    <xf numFmtId="0" fontId="56" fillId="3" borderId="40" xfId="0" applyFont="1" applyFill="1" applyBorder="1" applyAlignment="1" applyProtection="1">
      <alignment horizontal="center" vertical="center" wrapText="1"/>
    </xf>
    <xf numFmtId="0" fontId="56" fillId="3" borderId="41" xfId="0" applyFont="1" applyFill="1" applyBorder="1" applyAlignment="1" applyProtection="1">
      <alignment horizontal="center" vertical="center" wrapText="1"/>
    </xf>
    <xf numFmtId="0" fontId="51" fillId="3" borderId="39" xfId="0" applyFont="1" applyFill="1" applyBorder="1" applyAlignment="1" applyProtection="1">
      <alignment horizontal="center" vertical="center" wrapText="1"/>
    </xf>
    <xf numFmtId="0" fontId="51" fillId="3" borderId="40" xfId="0" applyFont="1" applyFill="1" applyBorder="1" applyAlignment="1" applyProtection="1">
      <alignment horizontal="center" vertical="center" wrapText="1"/>
    </xf>
    <xf numFmtId="0" fontId="51" fillId="3" borderId="41" xfId="0" applyFont="1" applyFill="1" applyBorder="1" applyAlignment="1" applyProtection="1">
      <alignment horizontal="center" vertical="center" wrapText="1"/>
    </xf>
    <xf numFmtId="0" fontId="55" fillId="3" borderId="26" xfId="0" applyFont="1" applyFill="1" applyBorder="1" applyAlignment="1" applyProtection="1">
      <alignment horizontal="center" vertical="center" wrapText="1"/>
    </xf>
    <xf numFmtId="0" fontId="55" fillId="3" borderId="24" xfId="0" applyFont="1" applyFill="1" applyBorder="1" applyAlignment="1" applyProtection="1">
      <alignment horizontal="center" vertical="center" wrapText="1"/>
    </xf>
    <xf numFmtId="164" fontId="1" fillId="3" borderId="36" xfId="2249" applyFont="1" applyFill="1" applyBorder="1" applyAlignment="1">
      <alignment horizontal="center" vertical="center" wrapText="1"/>
    </xf>
    <xf numFmtId="164" fontId="1" fillId="3" borderId="37" xfId="2249" applyFont="1" applyFill="1" applyBorder="1" applyAlignment="1">
      <alignment horizontal="center" vertical="center" wrapText="1"/>
    </xf>
    <xf numFmtId="164" fontId="1" fillId="3" borderId="38" xfId="2249" applyFont="1" applyFill="1" applyBorder="1" applyAlignment="1">
      <alignment horizontal="center" vertical="center" wrapText="1"/>
    </xf>
    <xf numFmtId="0" fontId="7" fillId="63" borderId="39" xfId="0" applyFont="1" applyFill="1" applyBorder="1" applyAlignment="1">
      <alignment horizontal="center" wrapText="1"/>
    </xf>
    <xf numFmtId="0" fontId="7" fillId="63" borderId="41" xfId="0" applyFont="1" applyFill="1" applyBorder="1" applyAlignment="1">
      <alignment horizontal="center" wrapText="1"/>
    </xf>
    <xf numFmtId="0" fontId="7" fillId="63" borderId="39" xfId="0" applyFont="1" applyFill="1" applyBorder="1" applyAlignment="1">
      <alignment horizontal="center"/>
    </xf>
    <xf numFmtId="0" fontId="7" fillId="63" borderId="41" xfId="0" applyFont="1" applyFill="1" applyBorder="1" applyAlignment="1">
      <alignment horizontal="center"/>
    </xf>
    <xf numFmtId="0" fontId="8" fillId="3" borderId="43" xfId="0" applyFont="1" applyFill="1" applyBorder="1" applyAlignment="1">
      <alignment horizontal="left" wrapText="1"/>
    </xf>
    <xf numFmtId="0" fontId="8" fillId="3" borderId="42" xfId="0" applyFont="1" applyFill="1" applyBorder="1" applyAlignment="1">
      <alignment horizontal="left" wrapText="1"/>
    </xf>
    <xf numFmtId="0" fontId="1" fillId="3" borderId="27" xfId="0" applyFont="1" applyFill="1" applyBorder="1" applyAlignment="1">
      <alignment horizontal="left"/>
    </xf>
    <xf numFmtId="0" fontId="7" fillId="63" borderId="27" xfId="0" applyFont="1" applyFill="1" applyBorder="1" applyAlignment="1">
      <alignment horizontal="center"/>
    </xf>
    <xf numFmtId="0" fontId="8" fillId="3" borderId="0" xfId="0" applyFont="1" applyFill="1" applyBorder="1" applyAlignment="1">
      <alignment horizontal="center"/>
    </xf>
    <xf numFmtId="0" fontId="7" fillId="63" borderId="43" xfId="0" applyFont="1" applyFill="1" applyBorder="1" applyAlignment="1">
      <alignment horizontal="center"/>
    </xf>
    <xf numFmtId="0" fontId="7" fillId="63" borderId="42" xfId="0" applyFont="1" applyFill="1" applyBorder="1" applyAlignment="1">
      <alignment horizontal="center"/>
    </xf>
    <xf numFmtId="0" fontId="1" fillId="3" borderId="28" xfId="0" applyFont="1" applyFill="1" applyBorder="1" applyAlignment="1">
      <alignment horizontal="left"/>
    </xf>
    <xf numFmtId="0" fontId="1" fillId="3" borderId="30" xfId="0" applyFont="1" applyFill="1" applyBorder="1" applyAlignment="1">
      <alignment horizontal="left"/>
    </xf>
    <xf numFmtId="0" fontId="1" fillId="3" borderId="29" xfId="0" applyFont="1" applyFill="1" applyBorder="1" applyAlignment="1">
      <alignment horizontal="left"/>
    </xf>
    <xf numFmtId="0" fontId="8" fillId="3" borderId="28" xfId="0" applyFont="1" applyFill="1" applyBorder="1" applyAlignment="1">
      <alignment horizontal="left" wrapText="1"/>
    </xf>
    <xf numFmtId="0" fontId="8" fillId="3" borderId="30" xfId="0" applyFont="1" applyFill="1" applyBorder="1" applyAlignment="1">
      <alignment horizontal="left" wrapText="1"/>
    </xf>
    <xf numFmtId="0" fontId="8" fillId="3" borderId="27" xfId="0" applyFont="1" applyFill="1" applyBorder="1" applyAlignment="1">
      <alignment horizontal="left"/>
    </xf>
    <xf numFmtId="0" fontId="7" fillId="63" borderId="27" xfId="0" applyFont="1" applyFill="1" applyBorder="1" applyAlignment="1">
      <alignment horizontal="center" vertical="center" wrapText="1"/>
    </xf>
    <xf numFmtId="0" fontId="8" fillId="3" borderId="2" xfId="0" applyFont="1" applyFill="1" applyBorder="1" applyAlignment="1">
      <alignment horizontal="center" vertical="center"/>
    </xf>
    <xf numFmtId="0" fontId="7" fillId="0" borderId="28" xfId="0" applyFont="1" applyFill="1" applyBorder="1" applyAlignment="1">
      <alignment horizontal="right"/>
    </xf>
    <xf numFmtId="0" fontId="7" fillId="0" borderId="30" xfId="0" applyFont="1" applyFill="1" applyBorder="1" applyAlignment="1">
      <alignment horizontal="right"/>
    </xf>
    <xf numFmtId="0" fontId="0" fillId="9" borderId="27" xfId="0" applyFill="1" applyBorder="1" applyAlignment="1"/>
    <xf numFmtId="11" fontId="0" fillId="9" borderId="27" xfId="0" applyNumberFormat="1" applyFill="1" applyBorder="1" applyAlignment="1"/>
    <xf numFmtId="171" fontId="0" fillId="9" borderId="27" xfId="0" applyNumberFormat="1" applyFill="1" applyBorder="1" applyAlignment="1"/>
    <xf numFmtId="0" fontId="7" fillId="9" borderId="27" xfId="0" applyFont="1" applyFill="1" applyBorder="1" applyAlignment="1"/>
    <xf numFmtId="0" fontId="7" fillId="9" borderId="27" xfId="0" applyFont="1" applyFill="1" applyBorder="1"/>
    <xf numFmtId="171" fontId="7" fillId="9" borderId="27" xfId="0" applyNumberFormat="1" applyFont="1" applyFill="1" applyBorder="1"/>
    <xf numFmtId="0" fontId="0" fillId="9" borderId="27" xfId="0" applyFill="1" applyBorder="1" applyAlignment="1">
      <alignment horizontal="center"/>
    </xf>
  </cellXfs>
  <cellStyles count="2545">
    <cellStyle name="%" xfId="2263" xr:uid="{00000000-0005-0000-0000-000000000000}"/>
    <cellStyle name="20% - Accent1 2" xfId="2264" xr:uid="{00000000-0005-0000-0000-000001000000}"/>
    <cellStyle name="20% - Accent1 2 2" xfId="2265" xr:uid="{00000000-0005-0000-0000-000002000000}"/>
    <cellStyle name="20% - Accent1 2 2 2" xfId="2266" xr:uid="{00000000-0005-0000-0000-000003000000}"/>
    <cellStyle name="20% - Accent1 2 2 3" xfId="2267" xr:uid="{00000000-0005-0000-0000-000004000000}"/>
    <cellStyle name="20% - Accent2 2" xfId="2268" xr:uid="{00000000-0005-0000-0000-000005000000}"/>
    <cellStyle name="20% - Accent2 2 2" xfId="2269" xr:uid="{00000000-0005-0000-0000-000006000000}"/>
    <cellStyle name="20% - Accent2 2 2 2" xfId="2270" xr:uid="{00000000-0005-0000-0000-000007000000}"/>
    <cellStyle name="20% - Accent2 2 2 3" xfId="2271" xr:uid="{00000000-0005-0000-0000-000008000000}"/>
    <cellStyle name="20% - Accent3 2" xfId="2272" xr:uid="{00000000-0005-0000-0000-000009000000}"/>
    <cellStyle name="20% - Accent3 2 2" xfId="2273" xr:uid="{00000000-0005-0000-0000-00000A000000}"/>
    <cellStyle name="20% - Accent3 2 2 2" xfId="2274" xr:uid="{00000000-0005-0000-0000-00000B000000}"/>
    <cellStyle name="20% - Accent3 2 2 3" xfId="2275" xr:uid="{00000000-0005-0000-0000-00000C000000}"/>
    <cellStyle name="20% - Accent4 2" xfId="2276" xr:uid="{00000000-0005-0000-0000-00000D000000}"/>
    <cellStyle name="20% - Accent4 2 2" xfId="2277" xr:uid="{00000000-0005-0000-0000-00000E000000}"/>
    <cellStyle name="20% - Accent4 2 2 2" xfId="2278" xr:uid="{00000000-0005-0000-0000-00000F000000}"/>
    <cellStyle name="20% - Accent4 2 2 3" xfId="2279" xr:uid="{00000000-0005-0000-0000-000010000000}"/>
    <cellStyle name="20% - Accent5 2" xfId="2280" xr:uid="{00000000-0005-0000-0000-000011000000}"/>
    <cellStyle name="20% - Accent5 2 2" xfId="2281" xr:uid="{00000000-0005-0000-0000-000012000000}"/>
    <cellStyle name="20% - Accent5 2 2 2" xfId="2282" xr:uid="{00000000-0005-0000-0000-000013000000}"/>
    <cellStyle name="20% - Accent5 2 2 3" xfId="2283" xr:uid="{00000000-0005-0000-0000-000014000000}"/>
    <cellStyle name="20% - Accent6 2" xfId="2284" xr:uid="{00000000-0005-0000-0000-000015000000}"/>
    <cellStyle name="20% - Accent6 2 2" xfId="2285" xr:uid="{00000000-0005-0000-0000-000016000000}"/>
    <cellStyle name="20% - Accent6 2 2 2" xfId="2286" xr:uid="{00000000-0005-0000-0000-000017000000}"/>
    <cellStyle name="20% - Accent6 2 2 3" xfId="2287" xr:uid="{00000000-0005-0000-0000-000018000000}"/>
    <cellStyle name="20% - Énfasis1 10" xfId="5" xr:uid="{00000000-0005-0000-0000-000019000000}"/>
    <cellStyle name="20% - Énfasis1 11" xfId="6" xr:uid="{00000000-0005-0000-0000-00001A000000}"/>
    <cellStyle name="20% - Énfasis1 12" xfId="7" xr:uid="{00000000-0005-0000-0000-00001B000000}"/>
    <cellStyle name="20% - Énfasis1 13" xfId="8" xr:uid="{00000000-0005-0000-0000-00001C000000}"/>
    <cellStyle name="20% - Énfasis1 14" xfId="9" xr:uid="{00000000-0005-0000-0000-00001D000000}"/>
    <cellStyle name="20% - Énfasis1 15" xfId="10" xr:uid="{00000000-0005-0000-0000-00001E000000}"/>
    <cellStyle name="20% - Énfasis1 16" xfId="11" xr:uid="{00000000-0005-0000-0000-00001F000000}"/>
    <cellStyle name="20% - Énfasis1 17" xfId="12" xr:uid="{00000000-0005-0000-0000-000020000000}"/>
    <cellStyle name="20% - Énfasis1 18" xfId="13" xr:uid="{00000000-0005-0000-0000-000021000000}"/>
    <cellStyle name="20% - Énfasis1 19" xfId="14" xr:uid="{00000000-0005-0000-0000-000022000000}"/>
    <cellStyle name="20% - Énfasis1 2" xfId="15" xr:uid="{00000000-0005-0000-0000-000023000000}"/>
    <cellStyle name="20% - Énfasis1 20" xfId="16" xr:uid="{00000000-0005-0000-0000-000024000000}"/>
    <cellStyle name="20% - Énfasis1 21" xfId="17" xr:uid="{00000000-0005-0000-0000-000025000000}"/>
    <cellStyle name="20% - Énfasis1 22" xfId="18" xr:uid="{00000000-0005-0000-0000-000026000000}"/>
    <cellStyle name="20% - Énfasis1 23" xfId="19" xr:uid="{00000000-0005-0000-0000-000027000000}"/>
    <cellStyle name="20% - Énfasis1 24" xfId="20" xr:uid="{00000000-0005-0000-0000-000028000000}"/>
    <cellStyle name="20% - Énfasis1 25" xfId="21" xr:uid="{00000000-0005-0000-0000-000029000000}"/>
    <cellStyle name="20% - Énfasis1 26" xfId="22" xr:uid="{00000000-0005-0000-0000-00002A000000}"/>
    <cellStyle name="20% - Énfasis1 27" xfId="23" xr:uid="{00000000-0005-0000-0000-00002B000000}"/>
    <cellStyle name="20% - Énfasis1 28" xfId="24" xr:uid="{00000000-0005-0000-0000-00002C000000}"/>
    <cellStyle name="20% - Énfasis1 29" xfId="25" xr:uid="{00000000-0005-0000-0000-00002D000000}"/>
    <cellStyle name="20% - Énfasis1 3" xfId="26" xr:uid="{00000000-0005-0000-0000-00002E000000}"/>
    <cellStyle name="20% - Énfasis1 30" xfId="27" xr:uid="{00000000-0005-0000-0000-00002F000000}"/>
    <cellStyle name="20% - Énfasis1 31" xfId="28" xr:uid="{00000000-0005-0000-0000-000030000000}"/>
    <cellStyle name="20% - Énfasis1 32" xfId="29" xr:uid="{00000000-0005-0000-0000-000031000000}"/>
    <cellStyle name="20% - Énfasis1 33" xfId="30" xr:uid="{00000000-0005-0000-0000-000032000000}"/>
    <cellStyle name="20% - Énfasis1 34" xfId="31" xr:uid="{00000000-0005-0000-0000-000033000000}"/>
    <cellStyle name="20% - Énfasis1 35" xfId="32" xr:uid="{00000000-0005-0000-0000-000034000000}"/>
    <cellStyle name="20% - Énfasis1 36" xfId="33" xr:uid="{00000000-0005-0000-0000-000035000000}"/>
    <cellStyle name="20% - Énfasis1 37" xfId="34" xr:uid="{00000000-0005-0000-0000-000036000000}"/>
    <cellStyle name="20% - Énfasis1 38" xfId="35" xr:uid="{00000000-0005-0000-0000-000037000000}"/>
    <cellStyle name="20% - Énfasis1 39" xfId="36" xr:uid="{00000000-0005-0000-0000-000038000000}"/>
    <cellStyle name="20% - Énfasis1 4" xfId="37" xr:uid="{00000000-0005-0000-0000-000039000000}"/>
    <cellStyle name="20% - Énfasis1 40" xfId="38" xr:uid="{00000000-0005-0000-0000-00003A000000}"/>
    <cellStyle name="20% - Énfasis1 41" xfId="39" xr:uid="{00000000-0005-0000-0000-00003B000000}"/>
    <cellStyle name="20% - Énfasis1 42" xfId="40" xr:uid="{00000000-0005-0000-0000-00003C000000}"/>
    <cellStyle name="20% - Énfasis1 43" xfId="41" xr:uid="{00000000-0005-0000-0000-00003D000000}"/>
    <cellStyle name="20% - Énfasis1 44" xfId="42" xr:uid="{00000000-0005-0000-0000-00003E000000}"/>
    <cellStyle name="20% - Énfasis1 45" xfId="43" xr:uid="{00000000-0005-0000-0000-00003F000000}"/>
    <cellStyle name="20% - Énfasis1 46" xfId="44" xr:uid="{00000000-0005-0000-0000-000040000000}"/>
    <cellStyle name="20% - Énfasis1 46 2" xfId="45" xr:uid="{00000000-0005-0000-0000-000041000000}"/>
    <cellStyle name="20% - Énfasis1 46 2 2" xfId="46" xr:uid="{00000000-0005-0000-0000-000042000000}"/>
    <cellStyle name="20% - Énfasis1 46 2 3" xfId="47" xr:uid="{00000000-0005-0000-0000-000043000000}"/>
    <cellStyle name="20% - Énfasis1 46 3" xfId="48" xr:uid="{00000000-0005-0000-0000-000044000000}"/>
    <cellStyle name="20% - Énfasis1 46 3 2" xfId="49" xr:uid="{00000000-0005-0000-0000-000045000000}"/>
    <cellStyle name="20% - Énfasis1 46 3 3" xfId="50" xr:uid="{00000000-0005-0000-0000-000046000000}"/>
    <cellStyle name="20% - Énfasis1 46 4" xfId="51" xr:uid="{00000000-0005-0000-0000-000047000000}"/>
    <cellStyle name="20% - Énfasis1 46 5" xfId="52" xr:uid="{00000000-0005-0000-0000-000048000000}"/>
    <cellStyle name="20% - Énfasis1 47" xfId="53" xr:uid="{00000000-0005-0000-0000-000049000000}"/>
    <cellStyle name="20% - Énfasis1 5" xfId="54" xr:uid="{00000000-0005-0000-0000-00004A000000}"/>
    <cellStyle name="20% - Énfasis1 6" xfId="55" xr:uid="{00000000-0005-0000-0000-00004B000000}"/>
    <cellStyle name="20% - Énfasis1 7" xfId="56" xr:uid="{00000000-0005-0000-0000-00004C000000}"/>
    <cellStyle name="20% - Énfasis1 8" xfId="57" xr:uid="{00000000-0005-0000-0000-00004D000000}"/>
    <cellStyle name="20% - Énfasis1 9" xfId="58" xr:uid="{00000000-0005-0000-0000-00004E000000}"/>
    <cellStyle name="20% - Énfasis2 10" xfId="59" xr:uid="{00000000-0005-0000-0000-00004F000000}"/>
    <cellStyle name="20% - Énfasis2 11" xfId="60" xr:uid="{00000000-0005-0000-0000-000050000000}"/>
    <cellStyle name="20% - Énfasis2 12" xfId="61" xr:uid="{00000000-0005-0000-0000-000051000000}"/>
    <cellStyle name="20% - Énfasis2 13" xfId="62" xr:uid="{00000000-0005-0000-0000-000052000000}"/>
    <cellStyle name="20% - Énfasis2 14" xfId="63" xr:uid="{00000000-0005-0000-0000-000053000000}"/>
    <cellStyle name="20% - Énfasis2 15" xfId="64" xr:uid="{00000000-0005-0000-0000-000054000000}"/>
    <cellStyle name="20% - Énfasis2 16" xfId="65" xr:uid="{00000000-0005-0000-0000-000055000000}"/>
    <cellStyle name="20% - Énfasis2 17" xfId="66" xr:uid="{00000000-0005-0000-0000-000056000000}"/>
    <cellStyle name="20% - Énfasis2 18" xfId="67" xr:uid="{00000000-0005-0000-0000-000057000000}"/>
    <cellStyle name="20% - Énfasis2 19" xfId="68" xr:uid="{00000000-0005-0000-0000-000058000000}"/>
    <cellStyle name="20% - Énfasis2 2" xfId="69" xr:uid="{00000000-0005-0000-0000-000059000000}"/>
    <cellStyle name="20% - Énfasis2 20" xfId="70" xr:uid="{00000000-0005-0000-0000-00005A000000}"/>
    <cellStyle name="20% - Énfasis2 21" xfId="71" xr:uid="{00000000-0005-0000-0000-00005B000000}"/>
    <cellStyle name="20% - Énfasis2 22" xfId="72" xr:uid="{00000000-0005-0000-0000-00005C000000}"/>
    <cellStyle name="20% - Énfasis2 23" xfId="73" xr:uid="{00000000-0005-0000-0000-00005D000000}"/>
    <cellStyle name="20% - Énfasis2 24" xfId="74" xr:uid="{00000000-0005-0000-0000-00005E000000}"/>
    <cellStyle name="20% - Énfasis2 25" xfId="75" xr:uid="{00000000-0005-0000-0000-00005F000000}"/>
    <cellStyle name="20% - Énfasis2 26" xfId="76" xr:uid="{00000000-0005-0000-0000-000060000000}"/>
    <cellStyle name="20% - Énfasis2 27" xfId="77" xr:uid="{00000000-0005-0000-0000-000061000000}"/>
    <cellStyle name="20% - Énfasis2 28" xfId="78" xr:uid="{00000000-0005-0000-0000-000062000000}"/>
    <cellStyle name="20% - Énfasis2 29" xfId="79" xr:uid="{00000000-0005-0000-0000-000063000000}"/>
    <cellStyle name="20% - Énfasis2 3" xfId="80" xr:uid="{00000000-0005-0000-0000-000064000000}"/>
    <cellStyle name="20% - Énfasis2 30" xfId="81" xr:uid="{00000000-0005-0000-0000-000065000000}"/>
    <cellStyle name="20% - Énfasis2 31" xfId="82" xr:uid="{00000000-0005-0000-0000-000066000000}"/>
    <cellStyle name="20% - Énfasis2 32" xfId="83" xr:uid="{00000000-0005-0000-0000-000067000000}"/>
    <cellStyle name="20% - Énfasis2 33" xfId="84" xr:uid="{00000000-0005-0000-0000-000068000000}"/>
    <cellStyle name="20% - Énfasis2 34" xfId="85" xr:uid="{00000000-0005-0000-0000-000069000000}"/>
    <cellStyle name="20% - Énfasis2 35" xfId="86" xr:uid="{00000000-0005-0000-0000-00006A000000}"/>
    <cellStyle name="20% - Énfasis2 36" xfId="87" xr:uid="{00000000-0005-0000-0000-00006B000000}"/>
    <cellStyle name="20% - Énfasis2 37" xfId="88" xr:uid="{00000000-0005-0000-0000-00006C000000}"/>
    <cellStyle name="20% - Énfasis2 38" xfId="89" xr:uid="{00000000-0005-0000-0000-00006D000000}"/>
    <cellStyle name="20% - Énfasis2 39" xfId="90" xr:uid="{00000000-0005-0000-0000-00006E000000}"/>
    <cellStyle name="20% - Énfasis2 4" xfId="91" xr:uid="{00000000-0005-0000-0000-00006F000000}"/>
    <cellStyle name="20% - Énfasis2 40" xfId="92" xr:uid="{00000000-0005-0000-0000-000070000000}"/>
    <cellStyle name="20% - Énfasis2 41" xfId="93" xr:uid="{00000000-0005-0000-0000-000071000000}"/>
    <cellStyle name="20% - Énfasis2 42" xfId="94" xr:uid="{00000000-0005-0000-0000-000072000000}"/>
    <cellStyle name="20% - Énfasis2 43" xfId="95" xr:uid="{00000000-0005-0000-0000-000073000000}"/>
    <cellStyle name="20% - Énfasis2 44" xfId="96" xr:uid="{00000000-0005-0000-0000-000074000000}"/>
    <cellStyle name="20% - Énfasis2 45" xfId="97" xr:uid="{00000000-0005-0000-0000-000075000000}"/>
    <cellStyle name="20% - Énfasis2 46" xfId="98" xr:uid="{00000000-0005-0000-0000-000076000000}"/>
    <cellStyle name="20% - Énfasis2 46 2" xfId="99" xr:uid="{00000000-0005-0000-0000-000077000000}"/>
    <cellStyle name="20% - Énfasis2 46 2 2" xfId="100" xr:uid="{00000000-0005-0000-0000-000078000000}"/>
    <cellStyle name="20% - Énfasis2 46 2 3" xfId="101" xr:uid="{00000000-0005-0000-0000-000079000000}"/>
    <cellStyle name="20% - Énfasis2 46 3" xfId="102" xr:uid="{00000000-0005-0000-0000-00007A000000}"/>
    <cellStyle name="20% - Énfasis2 46 3 2" xfId="103" xr:uid="{00000000-0005-0000-0000-00007B000000}"/>
    <cellStyle name="20% - Énfasis2 46 3 3" xfId="104" xr:uid="{00000000-0005-0000-0000-00007C000000}"/>
    <cellStyle name="20% - Énfasis2 46 4" xfId="105" xr:uid="{00000000-0005-0000-0000-00007D000000}"/>
    <cellStyle name="20% - Énfasis2 46 5" xfId="106" xr:uid="{00000000-0005-0000-0000-00007E000000}"/>
    <cellStyle name="20% - Énfasis2 47" xfId="107" xr:uid="{00000000-0005-0000-0000-00007F000000}"/>
    <cellStyle name="20% - Énfasis2 5" xfId="108" xr:uid="{00000000-0005-0000-0000-000080000000}"/>
    <cellStyle name="20% - Énfasis2 6" xfId="109" xr:uid="{00000000-0005-0000-0000-000081000000}"/>
    <cellStyle name="20% - Énfasis2 7" xfId="110" xr:uid="{00000000-0005-0000-0000-000082000000}"/>
    <cellStyle name="20% - Énfasis2 8" xfId="111" xr:uid="{00000000-0005-0000-0000-000083000000}"/>
    <cellStyle name="20% - Énfasis2 9" xfId="112" xr:uid="{00000000-0005-0000-0000-000084000000}"/>
    <cellStyle name="20% - Énfasis3 10" xfId="113" xr:uid="{00000000-0005-0000-0000-000085000000}"/>
    <cellStyle name="20% - Énfasis3 11" xfId="114" xr:uid="{00000000-0005-0000-0000-000086000000}"/>
    <cellStyle name="20% - Énfasis3 12" xfId="115" xr:uid="{00000000-0005-0000-0000-000087000000}"/>
    <cellStyle name="20% - Énfasis3 13" xfId="116" xr:uid="{00000000-0005-0000-0000-000088000000}"/>
    <cellStyle name="20% - Énfasis3 14" xfId="117" xr:uid="{00000000-0005-0000-0000-000089000000}"/>
    <cellStyle name="20% - Énfasis3 15" xfId="118" xr:uid="{00000000-0005-0000-0000-00008A000000}"/>
    <cellStyle name="20% - Énfasis3 16" xfId="119" xr:uid="{00000000-0005-0000-0000-00008B000000}"/>
    <cellStyle name="20% - Énfasis3 17" xfId="120" xr:uid="{00000000-0005-0000-0000-00008C000000}"/>
    <cellStyle name="20% - Énfasis3 18" xfId="121" xr:uid="{00000000-0005-0000-0000-00008D000000}"/>
    <cellStyle name="20% - Énfasis3 19" xfId="122" xr:uid="{00000000-0005-0000-0000-00008E000000}"/>
    <cellStyle name="20% - Énfasis3 2" xfId="123" xr:uid="{00000000-0005-0000-0000-00008F000000}"/>
    <cellStyle name="20% - Énfasis3 20" xfId="124" xr:uid="{00000000-0005-0000-0000-000090000000}"/>
    <cellStyle name="20% - Énfasis3 21" xfId="125" xr:uid="{00000000-0005-0000-0000-000091000000}"/>
    <cellStyle name="20% - Énfasis3 22" xfId="126" xr:uid="{00000000-0005-0000-0000-000092000000}"/>
    <cellStyle name="20% - Énfasis3 23" xfId="127" xr:uid="{00000000-0005-0000-0000-000093000000}"/>
    <cellStyle name="20% - Énfasis3 24" xfId="128" xr:uid="{00000000-0005-0000-0000-000094000000}"/>
    <cellStyle name="20% - Énfasis3 25" xfId="129" xr:uid="{00000000-0005-0000-0000-000095000000}"/>
    <cellStyle name="20% - Énfasis3 26" xfId="130" xr:uid="{00000000-0005-0000-0000-000096000000}"/>
    <cellStyle name="20% - Énfasis3 27" xfId="131" xr:uid="{00000000-0005-0000-0000-000097000000}"/>
    <cellStyle name="20% - Énfasis3 28" xfId="132" xr:uid="{00000000-0005-0000-0000-000098000000}"/>
    <cellStyle name="20% - Énfasis3 29" xfId="133" xr:uid="{00000000-0005-0000-0000-000099000000}"/>
    <cellStyle name="20% - Énfasis3 3" xfId="134" xr:uid="{00000000-0005-0000-0000-00009A000000}"/>
    <cellStyle name="20% - Énfasis3 30" xfId="135" xr:uid="{00000000-0005-0000-0000-00009B000000}"/>
    <cellStyle name="20% - Énfasis3 31" xfId="136" xr:uid="{00000000-0005-0000-0000-00009C000000}"/>
    <cellStyle name="20% - Énfasis3 32" xfId="137" xr:uid="{00000000-0005-0000-0000-00009D000000}"/>
    <cellStyle name="20% - Énfasis3 33" xfId="138" xr:uid="{00000000-0005-0000-0000-00009E000000}"/>
    <cellStyle name="20% - Énfasis3 34" xfId="139" xr:uid="{00000000-0005-0000-0000-00009F000000}"/>
    <cellStyle name="20% - Énfasis3 35" xfId="140" xr:uid="{00000000-0005-0000-0000-0000A0000000}"/>
    <cellStyle name="20% - Énfasis3 36" xfId="141" xr:uid="{00000000-0005-0000-0000-0000A1000000}"/>
    <cellStyle name="20% - Énfasis3 37" xfId="142" xr:uid="{00000000-0005-0000-0000-0000A2000000}"/>
    <cellStyle name="20% - Énfasis3 38" xfId="143" xr:uid="{00000000-0005-0000-0000-0000A3000000}"/>
    <cellStyle name="20% - Énfasis3 39" xfId="144" xr:uid="{00000000-0005-0000-0000-0000A4000000}"/>
    <cellStyle name="20% - Énfasis3 4" xfId="145" xr:uid="{00000000-0005-0000-0000-0000A5000000}"/>
    <cellStyle name="20% - Énfasis3 40" xfId="146" xr:uid="{00000000-0005-0000-0000-0000A6000000}"/>
    <cellStyle name="20% - Énfasis3 41" xfId="147" xr:uid="{00000000-0005-0000-0000-0000A7000000}"/>
    <cellStyle name="20% - Énfasis3 42" xfId="148" xr:uid="{00000000-0005-0000-0000-0000A8000000}"/>
    <cellStyle name="20% - Énfasis3 43" xfId="149" xr:uid="{00000000-0005-0000-0000-0000A9000000}"/>
    <cellStyle name="20% - Énfasis3 44" xfId="150" xr:uid="{00000000-0005-0000-0000-0000AA000000}"/>
    <cellStyle name="20% - Énfasis3 45" xfId="151" xr:uid="{00000000-0005-0000-0000-0000AB000000}"/>
    <cellStyle name="20% - Énfasis3 46" xfId="152" xr:uid="{00000000-0005-0000-0000-0000AC000000}"/>
    <cellStyle name="20% - Énfasis3 46 2" xfId="153" xr:uid="{00000000-0005-0000-0000-0000AD000000}"/>
    <cellStyle name="20% - Énfasis3 46 2 2" xfId="154" xr:uid="{00000000-0005-0000-0000-0000AE000000}"/>
    <cellStyle name="20% - Énfasis3 46 2 3" xfId="155" xr:uid="{00000000-0005-0000-0000-0000AF000000}"/>
    <cellStyle name="20% - Énfasis3 46 3" xfId="156" xr:uid="{00000000-0005-0000-0000-0000B0000000}"/>
    <cellStyle name="20% - Énfasis3 46 3 2" xfId="157" xr:uid="{00000000-0005-0000-0000-0000B1000000}"/>
    <cellStyle name="20% - Énfasis3 46 3 3" xfId="158" xr:uid="{00000000-0005-0000-0000-0000B2000000}"/>
    <cellStyle name="20% - Énfasis3 46 4" xfId="159" xr:uid="{00000000-0005-0000-0000-0000B3000000}"/>
    <cellStyle name="20% - Énfasis3 46 5" xfId="160" xr:uid="{00000000-0005-0000-0000-0000B4000000}"/>
    <cellStyle name="20% - Énfasis3 47" xfId="161" xr:uid="{00000000-0005-0000-0000-0000B5000000}"/>
    <cellStyle name="20% - Énfasis3 5" xfId="162" xr:uid="{00000000-0005-0000-0000-0000B6000000}"/>
    <cellStyle name="20% - Énfasis3 6" xfId="163" xr:uid="{00000000-0005-0000-0000-0000B7000000}"/>
    <cellStyle name="20% - Énfasis3 7" xfId="164" xr:uid="{00000000-0005-0000-0000-0000B8000000}"/>
    <cellStyle name="20% - Énfasis3 8" xfId="165" xr:uid="{00000000-0005-0000-0000-0000B9000000}"/>
    <cellStyle name="20% - Énfasis3 9" xfId="166" xr:uid="{00000000-0005-0000-0000-0000BA000000}"/>
    <cellStyle name="20% - Énfasis4 10" xfId="167" xr:uid="{00000000-0005-0000-0000-0000BB000000}"/>
    <cellStyle name="20% - Énfasis4 11" xfId="168" xr:uid="{00000000-0005-0000-0000-0000BC000000}"/>
    <cellStyle name="20% - Énfasis4 12" xfId="169" xr:uid="{00000000-0005-0000-0000-0000BD000000}"/>
    <cellStyle name="20% - Énfasis4 13" xfId="170" xr:uid="{00000000-0005-0000-0000-0000BE000000}"/>
    <cellStyle name="20% - Énfasis4 14" xfId="171" xr:uid="{00000000-0005-0000-0000-0000BF000000}"/>
    <cellStyle name="20% - Énfasis4 15" xfId="172" xr:uid="{00000000-0005-0000-0000-0000C0000000}"/>
    <cellStyle name="20% - Énfasis4 16" xfId="173" xr:uid="{00000000-0005-0000-0000-0000C1000000}"/>
    <cellStyle name="20% - Énfasis4 17" xfId="174" xr:uid="{00000000-0005-0000-0000-0000C2000000}"/>
    <cellStyle name="20% - Énfasis4 18" xfId="175" xr:uid="{00000000-0005-0000-0000-0000C3000000}"/>
    <cellStyle name="20% - Énfasis4 19" xfId="176" xr:uid="{00000000-0005-0000-0000-0000C4000000}"/>
    <cellStyle name="20% - Énfasis4 2" xfId="177" xr:uid="{00000000-0005-0000-0000-0000C5000000}"/>
    <cellStyle name="20% - Énfasis4 20" xfId="178" xr:uid="{00000000-0005-0000-0000-0000C6000000}"/>
    <cellStyle name="20% - Énfasis4 21" xfId="179" xr:uid="{00000000-0005-0000-0000-0000C7000000}"/>
    <cellStyle name="20% - Énfasis4 22" xfId="180" xr:uid="{00000000-0005-0000-0000-0000C8000000}"/>
    <cellStyle name="20% - Énfasis4 23" xfId="181" xr:uid="{00000000-0005-0000-0000-0000C9000000}"/>
    <cellStyle name="20% - Énfasis4 24" xfId="182" xr:uid="{00000000-0005-0000-0000-0000CA000000}"/>
    <cellStyle name="20% - Énfasis4 25" xfId="183" xr:uid="{00000000-0005-0000-0000-0000CB000000}"/>
    <cellStyle name="20% - Énfasis4 26" xfId="184" xr:uid="{00000000-0005-0000-0000-0000CC000000}"/>
    <cellStyle name="20% - Énfasis4 27" xfId="185" xr:uid="{00000000-0005-0000-0000-0000CD000000}"/>
    <cellStyle name="20% - Énfasis4 28" xfId="186" xr:uid="{00000000-0005-0000-0000-0000CE000000}"/>
    <cellStyle name="20% - Énfasis4 29" xfId="187" xr:uid="{00000000-0005-0000-0000-0000CF000000}"/>
    <cellStyle name="20% - Énfasis4 3" xfId="188" xr:uid="{00000000-0005-0000-0000-0000D0000000}"/>
    <cellStyle name="20% - Énfasis4 30" xfId="189" xr:uid="{00000000-0005-0000-0000-0000D1000000}"/>
    <cellStyle name="20% - Énfasis4 31" xfId="190" xr:uid="{00000000-0005-0000-0000-0000D2000000}"/>
    <cellStyle name="20% - Énfasis4 32" xfId="191" xr:uid="{00000000-0005-0000-0000-0000D3000000}"/>
    <cellStyle name="20% - Énfasis4 33" xfId="192" xr:uid="{00000000-0005-0000-0000-0000D4000000}"/>
    <cellStyle name="20% - Énfasis4 34" xfId="193" xr:uid="{00000000-0005-0000-0000-0000D5000000}"/>
    <cellStyle name="20% - Énfasis4 35" xfId="194" xr:uid="{00000000-0005-0000-0000-0000D6000000}"/>
    <cellStyle name="20% - Énfasis4 36" xfId="195" xr:uid="{00000000-0005-0000-0000-0000D7000000}"/>
    <cellStyle name="20% - Énfasis4 37" xfId="196" xr:uid="{00000000-0005-0000-0000-0000D8000000}"/>
    <cellStyle name="20% - Énfasis4 38" xfId="197" xr:uid="{00000000-0005-0000-0000-0000D9000000}"/>
    <cellStyle name="20% - Énfasis4 39" xfId="198" xr:uid="{00000000-0005-0000-0000-0000DA000000}"/>
    <cellStyle name="20% - Énfasis4 4" xfId="199" xr:uid="{00000000-0005-0000-0000-0000DB000000}"/>
    <cellStyle name="20% - Énfasis4 40" xfId="200" xr:uid="{00000000-0005-0000-0000-0000DC000000}"/>
    <cellStyle name="20% - Énfasis4 41" xfId="201" xr:uid="{00000000-0005-0000-0000-0000DD000000}"/>
    <cellStyle name="20% - Énfasis4 42" xfId="202" xr:uid="{00000000-0005-0000-0000-0000DE000000}"/>
    <cellStyle name="20% - Énfasis4 43" xfId="203" xr:uid="{00000000-0005-0000-0000-0000DF000000}"/>
    <cellStyle name="20% - Énfasis4 44" xfId="204" xr:uid="{00000000-0005-0000-0000-0000E0000000}"/>
    <cellStyle name="20% - Énfasis4 45" xfId="205" xr:uid="{00000000-0005-0000-0000-0000E1000000}"/>
    <cellStyle name="20% - Énfasis4 46" xfId="206" xr:uid="{00000000-0005-0000-0000-0000E2000000}"/>
    <cellStyle name="20% - Énfasis4 46 2" xfId="207" xr:uid="{00000000-0005-0000-0000-0000E3000000}"/>
    <cellStyle name="20% - Énfasis4 46 2 2" xfId="208" xr:uid="{00000000-0005-0000-0000-0000E4000000}"/>
    <cellStyle name="20% - Énfasis4 46 2 3" xfId="209" xr:uid="{00000000-0005-0000-0000-0000E5000000}"/>
    <cellStyle name="20% - Énfasis4 46 3" xfId="210" xr:uid="{00000000-0005-0000-0000-0000E6000000}"/>
    <cellStyle name="20% - Énfasis4 46 3 2" xfId="211" xr:uid="{00000000-0005-0000-0000-0000E7000000}"/>
    <cellStyle name="20% - Énfasis4 46 3 3" xfId="212" xr:uid="{00000000-0005-0000-0000-0000E8000000}"/>
    <cellStyle name="20% - Énfasis4 46 4" xfId="213" xr:uid="{00000000-0005-0000-0000-0000E9000000}"/>
    <cellStyle name="20% - Énfasis4 46 5" xfId="214" xr:uid="{00000000-0005-0000-0000-0000EA000000}"/>
    <cellStyle name="20% - Énfasis4 47" xfId="215" xr:uid="{00000000-0005-0000-0000-0000EB000000}"/>
    <cellStyle name="20% - Énfasis4 5" xfId="216" xr:uid="{00000000-0005-0000-0000-0000EC000000}"/>
    <cellStyle name="20% - Énfasis4 6" xfId="217" xr:uid="{00000000-0005-0000-0000-0000ED000000}"/>
    <cellStyle name="20% - Énfasis4 7" xfId="218" xr:uid="{00000000-0005-0000-0000-0000EE000000}"/>
    <cellStyle name="20% - Énfasis4 8" xfId="219" xr:uid="{00000000-0005-0000-0000-0000EF000000}"/>
    <cellStyle name="20% - Énfasis4 9" xfId="220" xr:uid="{00000000-0005-0000-0000-0000F0000000}"/>
    <cellStyle name="20% - Énfasis5 10" xfId="221" xr:uid="{00000000-0005-0000-0000-0000F1000000}"/>
    <cellStyle name="20% - Énfasis5 11" xfId="222" xr:uid="{00000000-0005-0000-0000-0000F2000000}"/>
    <cellStyle name="20% - Énfasis5 12" xfId="223" xr:uid="{00000000-0005-0000-0000-0000F3000000}"/>
    <cellStyle name="20% - Énfasis5 13" xfId="224" xr:uid="{00000000-0005-0000-0000-0000F4000000}"/>
    <cellStyle name="20% - Énfasis5 14" xfId="225" xr:uid="{00000000-0005-0000-0000-0000F5000000}"/>
    <cellStyle name="20% - Énfasis5 15" xfId="226" xr:uid="{00000000-0005-0000-0000-0000F6000000}"/>
    <cellStyle name="20% - Énfasis5 16" xfId="227" xr:uid="{00000000-0005-0000-0000-0000F7000000}"/>
    <cellStyle name="20% - Énfasis5 17" xfId="228" xr:uid="{00000000-0005-0000-0000-0000F8000000}"/>
    <cellStyle name="20% - Énfasis5 18" xfId="229" xr:uid="{00000000-0005-0000-0000-0000F9000000}"/>
    <cellStyle name="20% - Énfasis5 19" xfId="230" xr:uid="{00000000-0005-0000-0000-0000FA000000}"/>
    <cellStyle name="20% - Énfasis5 2" xfId="231" xr:uid="{00000000-0005-0000-0000-0000FB000000}"/>
    <cellStyle name="20% - Énfasis5 20" xfId="232" xr:uid="{00000000-0005-0000-0000-0000FC000000}"/>
    <cellStyle name="20% - Énfasis5 21" xfId="233" xr:uid="{00000000-0005-0000-0000-0000FD000000}"/>
    <cellStyle name="20% - Énfasis5 22" xfId="234" xr:uid="{00000000-0005-0000-0000-0000FE000000}"/>
    <cellStyle name="20% - Énfasis5 23" xfId="235" xr:uid="{00000000-0005-0000-0000-0000FF000000}"/>
    <cellStyle name="20% - Énfasis5 24" xfId="236" xr:uid="{00000000-0005-0000-0000-000000010000}"/>
    <cellStyle name="20% - Énfasis5 25" xfId="237" xr:uid="{00000000-0005-0000-0000-000001010000}"/>
    <cellStyle name="20% - Énfasis5 26" xfId="238" xr:uid="{00000000-0005-0000-0000-000002010000}"/>
    <cellStyle name="20% - Énfasis5 27" xfId="239" xr:uid="{00000000-0005-0000-0000-000003010000}"/>
    <cellStyle name="20% - Énfasis5 28" xfId="240" xr:uid="{00000000-0005-0000-0000-000004010000}"/>
    <cellStyle name="20% - Énfasis5 29" xfId="241" xr:uid="{00000000-0005-0000-0000-000005010000}"/>
    <cellStyle name="20% - Énfasis5 3" xfId="242" xr:uid="{00000000-0005-0000-0000-000006010000}"/>
    <cellStyle name="20% - Énfasis5 30" xfId="243" xr:uid="{00000000-0005-0000-0000-000007010000}"/>
    <cellStyle name="20% - Énfasis5 31" xfId="244" xr:uid="{00000000-0005-0000-0000-000008010000}"/>
    <cellStyle name="20% - Énfasis5 32" xfId="245" xr:uid="{00000000-0005-0000-0000-000009010000}"/>
    <cellStyle name="20% - Énfasis5 33" xfId="246" xr:uid="{00000000-0005-0000-0000-00000A010000}"/>
    <cellStyle name="20% - Énfasis5 34" xfId="247" xr:uid="{00000000-0005-0000-0000-00000B010000}"/>
    <cellStyle name="20% - Énfasis5 35" xfId="248" xr:uid="{00000000-0005-0000-0000-00000C010000}"/>
    <cellStyle name="20% - Énfasis5 36" xfId="249" xr:uid="{00000000-0005-0000-0000-00000D010000}"/>
    <cellStyle name="20% - Énfasis5 37" xfId="250" xr:uid="{00000000-0005-0000-0000-00000E010000}"/>
    <cellStyle name="20% - Énfasis5 38" xfId="251" xr:uid="{00000000-0005-0000-0000-00000F010000}"/>
    <cellStyle name="20% - Énfasis5 39" xfId="252" xr:uid="{00000000-0005-0000-0000-000010010000}"/>
    <cellStyle name="20% - Énfasis5 4" xfId="253" xr:uid="{00000000-0005-0000-0000-000011010000}"/>
    <cellStyle name="20% - Énfasis5 40" xfId="254" xr:uid="{00000000-0005-0000-0000-000012010000}"/>
    <cellStyle name="20% - Énfasis5 41" xfId="255" xr:uid="{00000000-0005-0000-0000-000013010000}"/>
    <cellStyle name="20% - Énfasis5 42" xfId="256" xr:uid="{00000000-0005-0000-0000-000014010000}"/>
    <cellStyle name="20% - Énfasis5 43" xfId="257" xr:uid="{00000000-0005-0000-0000-000015010000}"/>
    <cellStyle name="20% - Énfasis5 44" xfId="258" xr:uid="{00000000-0005-0000-0000-000016010000}"/>
    <cellStyle name="20% - Énfasis5 45" xfId="259" xr:uid="{00000000-0005-0000-0000-000017010000}"/>
    <cellStyle name="20% - Énfasis5 46" xfId="260" xr:uid="{00000000-0005-0000-0000-000018010000}"/>
    <cellStyle name="20% - Énfasis5 46 2" xfId="261" xr:uid="{00000000-0005-0000-0000-000019010000}"/>
    <cellStyle name="20% - Énfasis5 46 2 2" xfId="262" xr:uid="{00000000-0005-0000-0000-00001A010000}"/>
    <cellStyle name="20% - Énfasis5 46 2 3" xfId="263" xr:uid="{00000000-0005-0000-0000-00001B010000}"/>
    <cellStyle name="20% - Énfasis5 46 3" xfId="264" xr:uid="{00000000-0005-0000-0000-00001C010000}"/>
    <cellStyle name="20% - Énfasis5 46 3 2" xfId="265" xr:uid="{00000000-0005-0000-0000-00001D010000}"/>
    <cellStyle name="20% - Énfasis5 46 3 3" xfId="266" xr:uid="{00000000-0005-0000-0000-00001E010000}"/>
    <cellStyle name="20% - Énfasis5 46 4" xfId="267" xr:uid="{00000000-0005-0000-0000-00001F010000}"/>
    <cellStyle name="20% - Énfasis5 46 5" xfId="268" xr:uid="{00000000-0005-0000-0000-000020010000}"/>
    <cellStyle name="20% - Énfasis5 47" xfId="269" xr:uid="{00000000-0005-0000-0000-000021010000}"/>
    <cellStyle name="20% - Énfasis5 5" xfId="270" xr:uid="{00000000-0005-0000-0000-000022010000}"/>
    <cellStyle name="20% - Énfasis5 6" xfId="271" xr:uid="{00000000-0005-0000-0000-000023010000}"/>
    <cellStyle name="20% - Énfasis5 7" xfId="272" xr:uid="{00000000-0005-0000-0000-000024010000}"/>
    <cellStyle name="20% - Énfasis5 8" xfId="273" xr:uid="{00000000-0005-0000-0000-000025010000}"/>
    <cellStyle name="20% - Énfasis5 9" xfId="274" xr:uid="{00000000-0005-0000-0000-000026010000}"/>
    <cellStyle name="20% - Énfasis6 10" xfId="275" xr:uid="{00000000-0005-0000-0000-000027010000}"/>
    <cellStyle name="20% - Énfasis6 11" xfId="276" xr:uid="{00000000-0005-0000-0000-000028010000}"/>
    <cellStyle name="20% - Énfasis6 12" xfId="277" xr:uid="{00000000-0005-0000-0000-000029010000}"/>
    <cellStyle name="20% - Énfasis6 13" xfId="278" xr:uid="{00000000-0005-0000-0000-00002A010000}"/>
    <cellStyle name="20% - Énfasis6 14" xfId="279" xr:uid="{00000000-0005-0000-0000-00002B010000}"/>
    <cellStyle name="20% - Énfasis6 15" xfId="280" xr:uid="{00000000-0005-0000-0000-00002C010000}"/>
    <cellStyle name="20% - Énfasis6 16" xfId="281" xr:uid="{00000000-0005-0000-0000-00002D010000}"/>
    <cellStyle name="20% - Énfasis6 17" xfId="282" xr:uid="{00000000-0005-0000-0000-00002E010000}"/>
    <cellStyle name="20% - Énfasis6 18" xfId="283" xr:uid="{00000000-0005-0000-0000-00002F010000}"/>
    <cellStyle name="20% - Énfasis6 19" xfId="284" xr:uid="{00000000-0005-0000-0000-000030010000}"/>
    <cellStyle name="20% - Énfasis6 2" xfId="285" xr:uid="{00000000-0005-0000-0000-000031010000}"/>
    <cellStyle name="20% - Énfasis6 20" xfId="286" xr:uid="{00000000-0005-0000-0000-000032010000}"/>
    <cellStyle name="20% - Énfasis6 21" xfId="287" xr:uid="{00000000-0005-0000-0000-000033010000}"/>
    <cellStyle name="20% - Énfasis6 22" xfId="288" xr:uid="{00000000-0005-0000-0000-000034010000}"/>
    <cellStyle name="20% - Énfasis6 23" xfId="289" xr:uid="{00000000-0005-0000-0000-000035010000}"/>
    <cellStyle name="20% - Énfasis6 24" xfId="290" xr:uid="{00000000-0005-0000-0000-000036010000}"/>
    <cellStyle name="20% - Énfasis6 25" xfId="291" xr:uid="{00000000-0005-0000-0000-000037010000}"/>
    <cellStyle name="20% - Énfasis6 26" xfId="292" xr:uid="{00000000-0005-0000-0000-000038010000}"/>
    <cellStyle name="20% - Énfasis6 27" xfId="293" xr:uid="{00000000-0005-0000-0000-000039010000}"/>
    <cellStyle name="20% - Énfasis6 28" xfId="294" xr:uid="{00000000-0005-0000-0000-00003A010000}"/>
    <cellStyle name="20% - Énfasis6 29" xfId="295" xr:uid="{00000000-0005-0000-0000-00003B010000}"/>
    <cellStyle name="20% - Énfasis6 3" xfId="296" xr:uid="{00000000-0005-0000-0000-00003C010000}"/>
    <cellStyle name="20% - Énfasis6 30" xfId="297" xr:uid="{00000000-0005-0000-0000-00003D010000}"/>
    <cellStyle name="20% - Énfasis6 31" xfId="298" xr:uid="{00000000-0005-0000-0000-00003E010000}"/>
    <cellStyle name="20% - Énfasis6 32" xfId="299" xr:uid="{00000000-0005-0000-0000-00003F010000}"/>
    <cellStyle name="20% - Énfasis6 33" xfId="300" xr:uid="{00000000-0005-0000-0000-000040010000}"/>
    <cellStyle name="20% - Énfasis6 34" xfId="301" xr:uid="{00000000-0005-0000-0000-000041010000}"/>
    <cellStyle name="20% - Énfasis6 35" xfId="302" xr:uid="{00000000-0005-0000-0000-000042010000}"/>
    <cellStyle name="20% - Énfasis6 36" xfId="303" xr:uid="{00000000-0005-0000-0000-000043010000}"/>
    <cellStyle name="20% - Énfasis6 37" xfId="304" xr:uid="{00000000-0005-0000-0000-000044010000}"/>
    <cellStyle name="20% - Énfasis6 38" xfId="305" xr:uid="{00000000-0005-0000-0000-000045010000}"/>
    <cellStyle name="20% - Énfasis6 39" xfId="306" xr:uid="{00000000-0005-0000-0000-000046010000}"/>
    <cellStyle name="20% - Énfasis6 4" xfId="307" xr:uid="{00000000-0005-0000-0000-000047010000}"/>
    <cellStyle name="20% - Énfasis6 40" xfId="308" xr:uid="{00000000-0005-0000-0000-000048010000}"/>
    <cellStyle name="20% - Énfasis6 41" xfId="309" xr:uid="{00000000-0005-0000-0000-000049010000}"/>
    <cellStyle name="20% - Énfasis6 42" xfId="310" xr:uid="{00000000-0005-0000-0000-00004A010000}"/>
    <cellStyle name="20% - Énfasis6 43" xfId="311" xr:uid="{00000000-0005-0000-0000-00004B010000}"/>
    <cellStyle name="20% - Énfasis6 44" xfId="312" xr:uid="{00000000-0005-0000-0000-00004C010000}"/>
    <cellStyle name="20% - Énfasis6 45" xfId="313" xr:uid="{00000000-0005-0000-0000-00004D010000}"/>
    <cellStyle name="20% - Énfasis6 46" xfId="314" xr:uid="{00000000-0005-0000-0000-00004E010000}"/>
    <cellStyle name="20% - Énfasis6 46 2" xfId="315" xr:uid="{00000000-0005-0000-0000-00004F010000}"/>
    <cellStyle name="20% - Énfasis6 46 2 2" xfId="316" xr:uid="{00000000-0005-0000-0000-000050010000}"/>
    <cellStyle name="20% - Énfasis6 46 2 3" xfId="317" xr:uid="{00000000-0005-0000-0000-000051010000}"/>
    <cellStyle name="20% - Énfasis6 46 3" xfId="318" xr:uid="{00000000-0005-0000-0000-000052010000}"/>
    <cellStyle name="20% - Énfasis6 46 3 2" xfId="319" xr:uid="{00000000-0005-0000-0000-000053010000}"/>
    <cellStyle name="20% - Énfasis6 46 3 3" xfId="320" xr:uid="{00000000-0005-0000-0000-000054010000}"/>
    <cellStyle name="20% - Énfasis6 46 4" xfId="321" xr:uid="{00000000-0005-0000-0000-000055010000}"/>
    <cellStyle name="20% - Énfasis6 46 5" xfId="322" xr:uid="{00000000-0005-0000-0000-000056010000}"/>
    <cellStyle name="20% - Énfasis6 47" xfId="323" xr:uid="{00000000-0005-0000-0000-000057010000}"/>
    <cellStyle name="20% - Énfasis6 5" xfId="324" xr:uid="{00000000-0005-0000-0000-000058010000}"/>
    <cellStyle name="20% - Énfasis6 6" xfId="325" xr:uid="{00000000-0005-0000-0000-000059010000}"/>
    <cellStyle name="20% - Énfasis6 7" xfId="326" xr:uid="{00000000-0005-0000-0000-00005A010000}"/>
    <cellStyle name="20% - Énfasis6 8" xfId="327" xr:uid="{00000000-0005-0000-0000-00005B010000}"/>
    <cellStyle name="20% - Énfasis6 9" xfId="328" xr:uid="{00000000-0005-0000-0000-00005C010000}"/>
    <cellStyle name="40% - Accent1 2" xfId="2288" xr:uid="{00000000-0005-0000-0000-00005D010000}"/>
    <cellStyle name="40% - Accent1 2 2" xfId="2289" xr:uid="{00000000-0005-0000-0000-00005E010000}"/>
    <cellStyle name="40% - Accent1 2 2 2" xfId="2290" xr:uid="{00000000-0005-0000-0000-00005F010000}"/>
    <cellStyle name="40% - Accent1 2 2 3" xfId="2291" xr:uid="{00000000-0005-0000-0000-000060010000}"/>
    <cellStyle name="40% - Accent2 2" xfId="2292" xr:uid="{00000000-0005-0000-0000-000061010000}"/>
    <cellStyle name="40% - Accent2 2 2" xfId="2293" xr:uid="{00000000-0005-0000-0000-000062010000}"/>
    <cellStyle name="40% - Accent2 2 2 2" xfId="2294" xr:uid="{00000000-0005-0000-0000-000063010000}"/>
    <cellStyle name="40% - Accent2 2 2 3" xfId="2295" xr:uid="{00000000-0005-0000-0000-000064010000}"/>
    <cellStyle name="40% - Accent3 2" xfId="2296" xr:uid="{00000000-0005-0000-0000-000065010000}"/>
    <cellStyle name="40% - Accent3 2 2" xfId="2297" xr:uid="{00000000-0005-0000-0000-000066010000}"/>
    <cellStyle name="40% - Accent3 2 2 2" xfId="2298" xr:uid="{00000000-0005-0000-0000-000067010000}"/>
    <cellStyle name="40% - Accent3 2 2 3" xfId="2299" xr:uid="{00000000-0005-0000-0000-000068010000}"/>
    <cellStyle name="40% - Accent4 2" xfId="2300" xr:uid="{00000000-0005-0000-0000-000069010000}"/>
    <cellStyle name="40% - Accent4 2 2" xfId="2301" xr:uid="{00000000-0005-0000-0000-00006A010000}"/>
    <cellStyle name="40% - Accent4 2 2 2" xfId="2302" xr:uid="{00000000-0005-0000-0000-00006B010000}"/>
    <cellStyle name="40% - Accent4 2 2 3" xfId="2303" xr:uid="{00000000-0005-0000-0000-00006C010000}"/>
    <cellStyle name="40% - Accent5 2" xfId="2304" xr:uid="{00000000-0005-0000-0000-00006D010000}"/>
    <cellStyle name="40% - Accent5 2 2" xfId="2305" xr:uid="{00000000-0005-0000-0000-00006E010000}"/>
    <cellStyle name="40% - Accent5 2 2 2" xfId="2306" xr:uid="{00000000-0005-0000-0000-00006F010000}"/>
    <cellStyle name="40% - Accent5 2 2 3" xfId="2307" xr:uid="{00000000-0005-0000-0000-000070010000}"/>
    <cellStyle name="40% - Accent6 2" xfId="2308" xr:uid="{00000000-0005-0000-0000-000071010000}"/>
    <cellStyle name="40% - Accent6 2 2" xfId="2309" xr:uid="{00000000-0005-0000-0000-000072010000}"/>
    <cellStyle name="40% - Accent6 2 2 2" xfId="2310" xr:uid="{00000000-0005-0000-0000-000073010000}"/>
    <cellStyle name="40% - Accent6 2 2 3" xfId="2311" xr:uid="{00000000-0005-0000-0000-000074010000}"/>
    <cellStyle name="40% - Énfasis1 10" xfId="329" xr:uid="{00000000-0005-0000-0000-000075010000}"/>
    <cellStyle name="40% - Énfasis1 11" xfId="330" xr:uid="{00000000-0005-0000-0000-000076010000}"/>
    <cellStyle name="40% - Énfasis1 12" xfId="331" xr:uid="{00000000-0005-0000-0000-000077010000}"/>
    <cellStyle name="40% - Énfasis1 13" xfId="332" xr:uid="{00000000-0005-0000-0000-000078010000}"/>
    <cellStyle name="40% - Énfasis1 14" xfId="333" xr:uid="{00000000-0005-0000-0000-000079010000}"/>
    <cellStyle name="40% - Énfasis1 15" xfId="334" xr:uid="{00000000-0005-0000-0000-00007A010000}"/>
    <cellStyle name="40% - Énfasis1 16" xfId="335" xr:uid="{00000000-0005-0000-0000-00007B010000}"/>
    <cellStyle name="40% - Énfasis1 17" xfId="336" xr:uid="{00000000-0005-0000-0000-00007C010000}"/>
    <cellStyle name="40% - Énfasis1 18" xfId="337" xr:uid="{00000000-0005-0000-0000-00007D010000}"/>
    <cellStyle name="40% - Énfasis1 19" xfId="338" xr:uid="{00000000-0005-0000-0000-00007E010000}"/>
    <cellStyle name="40% - Énfasis1 2" xfId="339" xr:uid="{00000000-0005-0000-0000-00007F010000}"/>
    <cellStyle name="40% - Énfasis1 20" xfId="340" xr:uid="{00000000-0005-0000-0000-000080010000}"/>
    <cellStyle name="40% - Énfasis1 21" xfId="341" xr:uid="{00000000-0005-0000-0000-000081010000}"/>
    <cellStyle name="40% - Énfasis1 22" xfId="342" xr:uid="{00000000-0005-0000-0000-000082010000}"/>
    <cellStyle name="40% - Énfasis1 23" xfId="343" xr:uid="{00000000-0005-0000-0000-000083010000}"/>
    <cellStyle name="40% - Énfasis1 24" xfId="344" xr:uid="{00000000-0005-0000-0000-000084010000}"/>
    <cellStyle name="40% - Énfasis1 25" xfId="345" xr:uid="{00000000-0005-0000-0000-000085010000}"/>
    <cellStyle name="40% - Énfasis1 26" xfId="346" xr:uid="{00000000-0005-0000-0000-000086010000}"/>
    <cellStyle name="40% - Énfasis1 27" xfId="347" xr:uid="{00000000-0005-0000-0000-000087010000}"/>
    <cellStyle name="40% - Énfasis1 28" xfId="348" xr:uid="{00000000-0005-0000-0000-000088010000}"/>
    <cellStyle name="40% - Énfasis1 29" xfId="349" xr:uid="{00000000-0005-0000-0000-000089010000}"/>
    <cellStyle name="40% - Énfasis1 3" xfId="350" xr:uid="{00000000-0005-0000-0000-00008A010000}"/>
    <cellStyle name="40% - Énfasis1 30" xfId="351" xr:uid="{00000000-0005-0000-0000-00008B010000}"/>
    <cellStyle name="40% - Énfasis1 31" xfId="352" xr:uid="{00000000-0005-0000-0000-00008C010000}"/>
    <cellStyle name="40% - Énfasis1 32" xfId="353" xr:uid="{00000000-0005-0000-0000-00008D010000}"/>
    <cellStyle name="40% - Énfasis1 33" xfId="354" xr:uid="{00000000-0005-0000-0000-00008E010000}"/>
    <cellStyle name="40% - Énfasis1 34" xfId="355" xr:uid="{00000000-0005-0000-0000-00008F010000}"/>
    <cellStyle name="40% - Énfasis1 35" xfId="356" xr:uid="{00000000-0005-0000-0000-000090010000}"/>
    <cellStyle name="40% - Énfasis1 36" xfId="357" xr:uid="{00000000-0005-0000-0000-000091010000}"/>
    <cellStyle name="40% - Énfasis1 37" xfId="358" xr:uid="{00000000-0005-0000-0000-000092010000}"/>
    <cellStyle name="40% - Énfasis1 38" xfId="359" xr:uid="{00000000-0005-0000-0000-000093010000}"/>
    <cellStyle name="40% - Énfasis1 39" xfId="360" xr:uid="{00000000-0005-0000-0000-000094010000}"/>
    <cellStyle name="40% - Énfasis1 4" xfId="361" xr:uid="{00000000-0005-0000-0000-000095010000}"/>
    <cellStyle name="40% - Énfasis1 40" xfId="362" xr:uid="{00000000-0005-0000-0000-000096010000}"/>
    <cellStyle name="40% - Énfasis1 41" xfId="363" xr:uid="{00000000-0005-0000-0000-000097010000}"/>
    <cellStyle name="40% - Énfasis1 42" xfId="364" xr:uid="{00000000-0005-0000-0000-000098010000}"/>
    <cellStyle name="40% - Énfasis1 43" xfId="365" xr:uid="{00000000-0005-0000-0000-000099010000}"/>
    <cellStyle name="40% - Énfasis1 44" xfId="366" xr:uid="{00000000-0005-0000-0000-00009A010000}"/>
    <cellStyle name="40% - Énfasis1 45" xfId="367" xr:uid="{00000000-0005-0000-0000-00009B010000}"/>
    <cellStyle name="40% - Énfasis1 46" xfId="368" xr:uid="{00000000-0005-0000-0000-00009C010000}"/>
    <cellStyle name="40% - Énfasis1 46 2" xfId="369" xr:uid="{00000000-0005-0000-0000-00009D010000}"/>
    <cellStyle name="40% - Énfasis1 46 2 2" xfId="370" xr:uid="{00000000-0005-0000-0000-00009E010000}"/>
    <cellStyle name="40% - Énfasis1 46 2 3" xfId="371" xr:uid="{00000000-0005-0000-0000-00009F010000}"/>
    <cellStyle name="40% - Énfasis1 46 3" xfId="372" xr:uid="{00000000-0005-0000-0000-0000A0010000}"/>
    <cellStyle name="40% - Énfasis1 46 3 2" xfId="373" xr:uid="{00000000-0005-0000-0000-0000A1010000}"/>
    <cellStyle name="40% - Énfasis1 46 3 3" xfId="374" xr:uid="{00000000-0005-0000-0000-0000A2010000}"/>
    <cellStyle name="40% - Énfasis1 46 4" xfId="375" xr:uid="{00000000-0005-0000-0000-0000A3010000}"/>
    <cellStyle name="40% - Énfasis1 46 5" xfId="376" xr:uid="{00000000-0005-0000-0000-0000A4010000}"/>
    <cellStyle name="40% - Énfasis1 47" xfId="377" xr:uid="{00000000-0005-0000-0000-0000A5010000}"/>
    <cellStyle name="40% - Énfasis1 5" xfId="378" xr:uid="{00000000-0005-0000-0000-0000A6010000}"/>
    <cellStyle name="40% - Énfasis1 6" xfId="379" xr:uid="{00000000-0005-0000-0000-0000A7010000}"/>
    <cellStyle name="40% - Énfasis1 7" xfId="380" xr:uid="{00000000-0005-0000-0000-0000A8010000}"/>
    <cellStyle name="40% - Énfasis1 8" xfId="381" xr:uid="{00000000-0005-0000-0000-0000A9010000}"/>
    <cellStyle name="40% - Énfasis1 9" xfId="382" xr:uid="{00000000-0005-0000-0000-0000AA010000}"/>
    <cellStyle name="40% - Énfasis2 10" xfId="383" xr:uid="{00000000-0005-0000-0000-0000AB010000}"/>
    <cellStyle name="40% - Énfasis2 11" xfId="384" xr:uid="{00000000-0005-0000-0000-0000AC010000}"/>
    <cellStyle name="40% - Énfasis2 12" xfId="385" xr:uid="{00000000-0005-0000-0000-0000AD010000}"/>
    <cellStyle name="40% - Énfasis2 13" xfId="386" xr:uid="{00000000-0005-0000-0000-0000AE010000}"/>
    <cellStyle name="40% - Énfasis2 14" xfId="387" xr:uid="{00000000-0005-0000-0000-0000AF010000}"/>
    <cellStyle name="40% - Énfasis2 15" xfId="388" xr:uid="{00000000-0005-0000-0000-0000B0010000}"/>
    <cellStyle name="40% - Énfasis2 16" xfId="389" xr:uid="{00000000-0005-0000-0000-0000B1010000}"/>
    <cellStyle name="40% - Énfasis2 17" xfId="390" xr:uid="{00000000-0005-0000-0000-0000B2010000}"/>
    <cellStyle name="40% - Énfasis2 18" xfId="391" xr:uid="{00000000-0005-0000-0000-0000B3010000}"/>
    <cellStyle name="40% - Énfasis2 19" xfId="392" xr:uid="{00000000-0005-0000-0000-0000B4010000}"/>
    <cellStyle name="40% - Énfasis2 2" xfId="393" xr:uid="{00000000-0005-0000-0000-0000B5010000}"/>
    <cellStyle name="40% - Énfasis2 20" xfId="394" xr:uid="{00000000-0005-0000-0000-0000B6010000}"/>
    <cellStyle name="40% - Énfasis2 21" xfId="395" xr:uid="{00000000-0005-0000-0000-0000B7010000}"/>
    <cellStyle name="40% - Énfasis2 22" xfId="396" xr:uid="{00000000-0005-0000-0000-0000B8010000}"/>
    <cellStyle name="40% - Énfasis2 23" xfId="397" xr:uid="{00000000-0005-0000-0000-0000B9010000}"/>
    <cellStyle name="40% - Énfasis2 24" xfId="398" xr:uid="{00000000-0005-0000-0000-0000BA010000}"/>
    <cellStyle name="40% - Énfasis2 25" xfId="399" xr:uid="{00000000-0005-0000-0000-0000BB010000}"/>
    <cellStyle name="40% - Énfasis2 26" xfId="400" xr:uid="{00000000-0005-0000-0000-0000BC010000}"/>
    <cellStyle name="40% - Énfasis2 27" xfId="401" xr:uid="{00000000-0005-0000-0000-0000BD010000}"/>
    <cellStyle name="40% - Énfasis2 28" xfId="402" xr:uid="{00000000-0005-0000-0000-0000BE010000}"/>
    <cellStyle name="40% - Énfasis2 29" xfId="403" xr:uid="{00000000-0005-0000-0000-0000BF010000}"/>
    <cellStyle name="40% - Énfasis2 3" xfId="404" xr:uid="{00000000-0005-0000-0000-0000C0010000}"/>
    <cellStyle name="40% - Énfasis2 30" xfId="405" xr:uid="{00000000-0005-0000-0000-0000C1010000}"/>
    <cellStyle name="40% - Énfasis2 31" xfId="406" xr:uid="{00000000-0005-0000-0000-0000C2010000}"/>
    <cellStyle name="40% - Énfasis2 32" xfId="407" xr:uid="{00000000-0005-0000-0000-0000C3010000}"/>
    <cellStyle name="40% - Énfasis2 33" xfId="408" xr:uid="{00000000-0005-0000-0000-0000C4010000}"/>
    <cellStyle name="40% - Énfasis2 34" xfId="409" xr:uid="{00000000-0005-0000-0000-0000C5010000}"/>
    <cellStyle name="40% - Énfasis2 35" xfId="410" xr:uid="{00000000-0005-0000-0000-0000C6010000}"/>
    <cellStyle name="40% - Énfasis2 36" xfId="411" xr:uid="{00000000-0005-0000-0000-0000C7010000}"/>
    <cellStyle name="40% - Énfasis2 37" xfId="412" xr:uid="{00000000-0005-0000-0000-0000C8010000}"/>
    <cellStyle name="40% - Énfasis2 38" xfId="413" xr:uid="{00000000-0005-0000-0000-0000C9010000}"/>
    <cellStyle name="40% - Énfasis2 39" xfId="414" xr:uid="{00000000-0005-0000-0000-0000CA010000}"/>
    <cellStyle name="40% - Énfasis2 4" xfId="415" xr:uid="{00000000-0005-0000-0000-0000CB010000}"/>
    <cellStyle name="40% - Énfasis2 40" xfId="416" xr:uid="{00000000-0005-0000-0000-0000CC010000}"/>
    <cellStyle name="40% - Énfasis2 41" xfId="417" xr:uid="{00000000-0005-0000-0000-0000CD010000}"/>
    <cellStyle name="40% - Énfasis2 42" xfId="418" xr:uid="{00000000-0005-0000-0000-0000CE010000}"/>
    <cellStyle name="40% - Énfasis2 43" xfId="419" xr:uid="{00000000-0005-0000-0000-0000CF010000}"/>
    <cellStyle name="40% - Énfasis2 44" xfId="420" xr:uid="{00000000-0005-0000-0000-0000D0010000}"/>
    <cellStyle name="40% - Énfasis2 45" xfId="421" xr:uid="{00000000-0005-0000-0000-0000D1010000}"/>
    <cellStyle name="40% - Énfasis2 46" xfId="422" xr:uid="{00000000-0005-0000-0000-0000D2010000}"/>
    <cellStyle name="40% - Énfasis2 46 2" xfId="423" xr:uid="{00000000-0005-0000-0000-0000D3010000}"/>
    <cellStyle name="40% - Énfasis2 46 2 2" xfId="424" xr:uid="{00000000-0005-0000-0000-0000D4010000}"/>
    <cellStyle name="40% - Énfasis2 46 2 3" xfId="425" xr:uid="{00000000-0005-0000-0000-0000D5010000}"/>
    <cellStyle name="40% - Énfasis2 46 3" xfId="426" xr:uid="{00000000-0005-0000-0000-0000D6010000}"/>
    <cellStyle name="40% - Énfasis2 46 3 2" xfId="427" xr:uid="{00000000-0005-0000-0000-0000D7010000}"/>
    <cellStyle name="40% - Énfasis2 46 3 3" xfId="428" xr:uid="{00000000-0005-0000-0000-0000D8010000}"/>
    <cellStyle name="40% - Énfasis2 46 4" xfId="429" xr:uid="{00000000-0005-0000-0000-0000D9010000}"/>
    <cellStyle name="40% - Énfasis2 46 5" xfId="430" xr:uid="{00000000-0005-0000-0000-0000DA010000}"/>
    <cellStyle name="40% - Énfasis2 47" xfId="431" xr:uid="{00000000-0005-0000-0000-0000DB010000}"/>
    <cellStyle name="40% - Énfasis2 5" xfId="432" xr:uid="{00000000-0005-0000-0000-0000DC010000}"/>
    <cellStyle name="40% - Énfasis2 6" xfId="433" xr:uid="{00000000-0005-0000-0000-0000DD010000}"/>
    <cellStyle name="40% - Énfasis2 7" xfId="434" xr:uid="{00000000-0005-0000-0000-0000DE010000}"/>
    <cellStyle name="40% - Énfasis2 8" xfId="435" xr:uid="{00000000-0005-0000-0000-0000DF010000}"/>
    <cellStyle name="40% - Énfasis2 9" xfId="436" xr:uid="{00000000-0005-0000-0000-0000E0010000}"/>
    <cellStyle name="40% - Énfasis3 10" xfId="437" xr:uid="{00000000-0005-0000-0000-0000E1010000}"/>
    <cellStyle name="40% - Énfasis3 11" xfId="438" xr:uid="{00000000-0005-0000-0000-0000E2010000}"/>
    <cellStyle name="40% - Énfasis3 12" xfId="439" xr:uid="{00000000-0005-0000-0000-0000E3010000}"/>
    <cellStyle name="40% - Énfasis3 13" xfId="440" xr:uid="{00000000-0005-0000-0000-0000E4010000}"/>
    <cellStyle name="40% - Énfasis3 14" xfId="441" xr:uid="{00000000-0005-0000-0000-0000E5010000}"/>
    <cellStyle name="40% - Énfasis3 15" xfId="442" xr:uid="{00000000-0005-0000-0000-0000E6010000}"/>
    <cellStyle name="40% - Énfasis3 16" xfId="443" xr:uid="{00000000-0005-0000-0000-0000E7010000}"/>
    <cellStyle name="40% - Énfasis3 17" xfId="444" xr:uid="{00000000-0005-0000-0000-0000E8010000}"/>
    <cellStyle name="40% - Énfasis3 18" xfId="445" xr:uid="{00000000-0005-0000-0000-0000E9010000}"/>
    <cellStyle name="40% - Énfasis3 19" xfId="446" xr:uid="{00000000-0005-0000-0000-0000EA010000}"/>
    <cellStyle name="40% - Énfasis3 2" xfId="447" xr:uid="{00000000-0005-0000-0000-0000EB010000}"/>
    <cellStyle name="40% - Énfasis3 20" xfId="448" xr:uid="{00000000-0005-0000-0000-0000EC010000}"/>
    <cellStyle name="40% - Énfasis3 21" xfId="449" xr:uid="{00000000-0005-0000-0000-0000ED010000}"/>
    <cellStyle name="40% - Énfasis3 22" xfId="450" xr:uid="{00000000-0005-0000-0000-0000EE010000}"/>
    <cellStyle name="40% - Énfasis3 23" xfId="451" xr:uid="{00000000-0005-0000-0000-0000EF010000}"/>
    <cellStyle name="40% - Énfasis3 24" xfId="452" xr:uid="{00000000-0005-0000-0000-0000F0010000}"/>
    <cellStyle name="40% - Énfasis3 25" xfId="453" xr:uid="{00000000-0005-0000-0000-0000F1010000}"/>
    <cellStyle name="40% - Énfasis3 26" xfId="454" xr:uid="{00000000-0005-0000-0000-0000F2010000}"/>
    <cellStyle name="40% - Énfasis3 27" xfId="455" xr:uid="{00000000-0005-0000-0000-0000F3010000}"/>
    <cellStyle name="40% - Énfasis3 28" xfId="456" xr:uid="{00000000-0005-0000-0000-0000F4010000}"/>
    <cellStyle name="40% - Énfasis3 29" xfId="457" xr:uid="{00000000-0005-0000-0000-0000F5010000}"/>
    <cellStyle name="40% - Énfasis3 3" xfId="458" xr:uid="{00000000-0005-0000-0000-0000F6010000}"/>
    <cellStyle name="40% - Énfasis3 30" xfId="459" xr:uid="{00000000-0005-0000-0000-0000F7010000}"/>
    <cellStyle name="40% - Énfasis3 31" xfId="460" xr:uid="{00000000-0005-0000-0000-0000F8010000}"/>
    <cellStyle name="40% - Énfasis3 32" xfId="461" xr:uid="{00000000-0005-0000-0000-0000F9010000}"/>
    <cellStyle name="40% - Énfasis3 33" xfId="462" xr:uid="{00000000-0005-0000-0000-0000FA010000}"/>
    <cellStyle name="40% - Énfasis3 34" xfId="463" xr:uid="{00000000-0005-0000-0000-0000FB010000}"/>
    <cellStyle name="40% - Énfasis3 35" xfId="464" xr:uid="{00000000-0005-0000-0000-0000FC010000}"/>
    <cellStyle name="40% - Énfasis3 36" xfId="465" xr:uid="{00000000-0005-0000-0000-0000FD010000}"/>
    <cellStyle name="40% - Énfasis3 37" xfId="466" xr:uid="{00000000-0005-0000-0000-0000FE010000}"/>
    <cellStyle name="40% - Énfasis3 38" xfId="467" xr:uid="{00000000-0005-0000-0000-0000FF010000}"/>
    <cellStyle name="40% - Énfasis3 39" xfId="468" xr:uid="{00000000-0005-0000-0000-000000020000}"/>
    <cellStyle name="40% - Énfasis3 4" xfId="469" xr:uid="{00000000-0005-0000-0000-000001020000}"/>
    <cellStyle name="40% - Énfasis3 40" xfId="470" xr:uid="{00000000-0005-0000-0000-000002020000}"/>
    <cellStyle name="40% - Énfasis3 41" xfId="471" xr:uid="{00000000-0005-0000-0000-000003020000}"/>
    <cellStyle name="40% - Énfasis3 42" xfId="472" xr:uid="{00000000-0005-0000-0000-000004020000}"/>
    <cellStyle name="40% - Énfasis3 43" xfId="473" xr:uid="{00000000-0005-0000-0000-000005020000}"/>
    <cellStyle name="40% - Énfasis3 44" xfId="474" xr:uid="{00000000-0005-0000-0000-000006020000}"/>
    <cellStyle name="40% - Énfasis3 45" xfId="475" xr:uid="{00000000-0005-0000-0000-000007020000}"/>
    <cellStyle name="40% - Énfasis3 46" xfId="476" xr:uid="{00000000-0005-0000-0000-000008020000}"/>
    <cellStyle name="40% - Énfasis3 46 2" xfId="477" xr:uid="{00000000-0005-0000-0000-000009020000}"/>
    <cellStyle name="40% - Énfasis3 46 2 2" xfId="478" xr:uid="{00000000-0005-0000-0000-00000A020000}"/>
    <cellStyle name="40% - Énfasis3 46 2 3" xfId="479" xr:uid="{00000000-0005-0000-0000-00000B020000}"/>
    <cellStyle name="40% - Énfasis3 46 3" xfId="480" xr:uid="{00000000-0005-0000-0000-00000C020000}"/>
    <cellStyle name="40% - Énfasis3 46 3 2" xfId="481" xr:uid="{00000000-0005-0000-0000-00000D020000}"/>
    <cellStyle name="40% - Énfasis3 46 3 3" xfId="482" xr:uid="{00000000-0005-0000-0000-00000E020000}"/>
    <cellStyle name="40% - Énfasis3 46 4" xfId="483" xr:uid="{00000000-0005-0000-0000-00000F020000}"/>
    <cellStyle name="40% - Énfasis3 46 5" xfId="484" xr:uid="{00000000-0005-0000-0000-000010020000}"/>
    <cellStyle name="40% - Énfasis3 47" xfId="485" xr:uid="{00000000-0005-0000-0000-000011020000}"/>
    <cellStyle name="40% - Énfasis3 5" xfId="486" xr:uid="{00000000-0005-0000-0000-000012020000}"/>
    <cellStyle name="40% - Énfasis3 6" xfId="487" xr:uid="{00000000-0005-0000-0000-000013020000}"/>
    <cellStyle name="40% - Énfasis3 7" xfId="488" xr:uid="{00000000-0005-0000-0000-000014020000}"/>
    <cellStyle name="40% - Énfasis3 8" xfId="489" xr:uid="{00000000-0005-0000-0000-000015020000}"/>
    <cellStyle name="40% - Énfasis3 9" xfId="490" xr:uid="{00000000-0005-0000-0000-000016020000}"/>
    <cellStyle name="40% - Énfasis4 10" xfId="491" xr:uid="{00000000-0005-0000-0000-000017020000}"/>
    <cellStyle name="40% - Énfasis4 11" xfId="492" xr:uid="{00000000-0005-0000-0000-000018020000}"/>
    <cellStyle name="40% - Énfasis4 12" xfId="493" xr:uid="{00000000-0005-0000-0000-000019020000}"/>
    <cellStyle name="40% - Énfasis4 13" xfId="494" xr:uid="{00000000-0005-0000-0000-00001A020000}"/>
    <cellStyle name="40% - Énfasis4 14" xfId="495" xr:uid="{00000000-0005-0000-0000-00001B020000}"/>
    <cellStyle name="40% - Énfasis4 15" xfId="496" xr:uid="{00000000-0005-0000-0000-00001C020000}"/>
    <cellStyle name="40% - Énfasis4 16" xfId="497" xr:uid="{00000000-0005-0000-0000-00001D020000}"/>
    <cellStyle name="40% - Énfasis4 17" xfId="498" xr:uid="{00000000-0005-0000-0000-00001E020000}"/>
    <cellStyle name="40% - Énfasis4 18" xfId="499" xr:uid="{00000000-0005-0000-0000-00001F020000}"/>
    <cellStyle name="40% - Énfasis4 19" xfId="500" xr:uid="{00000000-0005-0000-0000-000020020000}"/>
    <cellStyle name="40% - Énfasis4 2" xfId="501" xr:uid="{00000000-0005-0000-0000-000021020000}"/>
    <cellStyle name="40% - Énfasis4 20" xfId="502" xr:uid="{00000000-0005-0000-0000-000022020000}"/>
    <cellStyle name="40% - Énfasis4 21" xfId="503" xr:uid="{00000000-0005-0000-0000-000023020000}"/>
    <cellStyle name="40% - Énfasis4 22" xfId="504" xr:uid="{00000000-0005-0000-0000-000024020000}"/>
    <cellStyle name="40% - Énfasis4 23" xfId="505" xr:uid="{00000000-0005-0000-0000-000025020000}"/>
    <cellStyle name="40% - Énfasis4 24" xfId="506" xr:uid="{00000000-0005-0000-0000-000026020000}"/>
    <cellStyle name="40% - Énfasis4 25" xfId="507" xr:uid="{00000000-0005-0000-0000-000027020000}"/>
    <cellStyle name="40% - Énfasis4 26" xfId="508" xr:uid="{00000000-0005-0000-0000-000028020000}"/>
    <cellStyle name="40% - Énfasis4 27" xfId="509" xr:uid="{00000000-0005-0000-0000-000029020000}"/>
    <cellStyle name="40% - Énfasis4 28" xfId="510" xr:uid="{00000000-0005-0000-0000-00002A020000}"/>
    <cellStyle name="40% - Énfasis4 29" xfId="511" xr:uid="{00000000-0005-0000-0000-00002B020000}"/>
    <cellStyle name="40% - Énfasis4 3" xfId="512" xr:uid="{00000000-0005-0000-0000-00002C020000}"/>
    <cellStyle name="40% - Énfasis4 30" xfId="513" xr:uid="{00000000-0005-0000-0000-00002D020000}"/>
    <cellStyle name="40% - Énfasis4 31" xfId="514" xr:uid="{00000000-0005-0000-0000-00002E020000}"/>
    <cellStyle name="40% - Énfasis4 32" xfId="515" xr:uid="{00000000-0005-0000-0000-00002F020000}"/>
    <cellStyle name="40% - Énfasis4 33" xfId="516" xr:uid="{00000000-0005-0000-0000-000030020000}"/>
    <cellStyle name="40% - Énfasis4 34" xfId="517" xr:uid="{00000000-0005-0000-0000-000031020000}"/>
    <cellStyle name="40% - Énfasis4 35" xfId="518" xr:uid="{00000000-0005-0000-0000-000032020000}"/>
    <cellStyle name="40% - Énfasis4 36" xfId="519" xr:uid="{00000000-0005-0000-0000-000033020000}"/>
    <cellStyle name="40% - Énfasis4 37" xfId="520" xr:uid="{00000000-0005-0000-0000-000034020000}"/>
    <cellStyle name="40% - Énfasis4 38" xfId="521" xr:uid="{00000000-0005-0000-0000-000035020000}"/>
    <cellStyle name="40% - Énfasis4 39" xfId="522" xr:uid="{00000000-0005-0000-0000-000036020000}"/>
    <cellStyle name="40% - Énfasis4 4" xfId="523" xr:uid="{00000000-0005-0000-0000-000037020000}"/>
    <cellStyle name="40% - Énfasis4 40" xfId="524" xr:uid="{00000000-0005-0000-0000-000038020000}"/>
    <cellStyle name="40% - Énfasis4 41" xfId="525" xr:uid="{00000000-0005-0000-0000-000039020000}"/>
    <cellStyle name="40% - Énfasis4 42" xfId="526" xr:uid="{00000000-0005-0000-0000-00003A020000}"/>
    <cellStyle name="40% - Énfasis4 43" xfId="527" xr:uid="{00000000-0005-0000-0000-00003B020000}"/>
    <cellStyle name="40% - Énfasis4 44" xfId="528" xr:uid="{00000000-0005-0000-0000-00003C020000}"/>
    <cellStyle name="40% - Énfasis4 45" xfId="529" xr:uid="{00000000-0005-0000-0000-00003D020000}"/>
    <cellStyle name="40% - Énfasis4 46" xfId="530" xr:uid="{00000000-0005-0000-0000-00003E020000}"/>
    <cellStyle name="40% - Énfasis4 46 2" xfId="531" xr:uid="{00000000-0005-0000-0000-00003F020000}"/>
    <cellStyle name="40% - Énfasis4 46 2 2" xfId="532" xr:uid="{00000000-0005-0000-0000-000040020000}"/>
    <cellStyle name="40% - Énfasis4 46 2 3" xfId="533" xr:uid="{00000000-0005-0000-0000-000041020000}"/>
    <cellStyle name="40% - Énfasis4 46 3" xfId="534" xr:uid="{00000000-0005-0000-0000-000042020000}"/>
    <cellStyle name="40% - Énfasis4 46 3 2" xfId="535" xr:uid="{00000000-0005-0000-0000-000043020000}"/>
    <cellStyle name="40% - Énfasis4 46 3 3" xfId="536" xr:uid="{00000000-0005-0000-0000-000044020000}"/>
    <cellStyle name="40% - Énfasis4 46 4" xfId="537" xr:uid="{00000000-0005-0000-0000-000045020000}"/>
    <cellStyle name="40% - Énfasis4 46 5" xfId="538" xr:uid="{00000000-0005-0000-0000-000046020000}"/>
    <cellStyle name="40% - Énfasis4 47" xfId="539" xr:uid="{00000000-0005-0000-0000-000047020000}"/>
    <cellStyle name="40% - Énfasis4 5" xfId="540" xr:uid="{00000000-0005-0000-0000-000048020000}"/>
    <cellStyle name="40% - Énfasis4 6" xfId="541" xr:uid="{00000000-0005-0000-0000-000049020000}"/>
    <cellStyle name="40% - Énfasis4 7" xfId="542" xr:uid="{00000000-0005-0000-0000-00004A020000}"/>
    <cellStyle name="40% - Énfasis4 8" xfId="543" xr:uid="{00000000-0005-0000-0000-00004B020000}"/>
    <cellStyle name="40% - Énfasis4 9" xfId="544" xr:uid="{00000000-0005-0000-0000-00004C020000}"/>
    <cellStyle name="40% - Énfasis5 10" xfId="545" xr:uid="{00000000-0005-0000-0000-00004D020000}"/>
    <cellStyle name="40% - Énfasis5 11" xfId="546" xr:uid="{00000000-0005-0000-0000-00004E020000}"/>
    <cellStyle name="40% - Énfasis5 12" xfId="547" xr:uid="{00000000-0005-0000-0000-00004F020000}"/>
    <cellStyle name="40% - Énfasis5 13" xfId="548" xr:uid="{00000000-0005-0000-0000-000050020000}"/>
    <cellStyle name="40% - Énfasis5 14" xfId="549" xr:uid="{00000000-0005-0000-0000-000051020000}"/>
    <cellStyle name="40% - Énfasis5 15" xfId="550" xr:uid="{00000000-0005-0000-0000-000052020000}"/>
    <cellStyle name="40% - Énfasis5 16" xfId="551" xr:uid="{00000000-0005-0000-0000-000053020000}"/>
    <cellStyle name="40% - Énfasis5 17" xfId="552" xr:uid="{00000000-0005-0000-0000-000054020000}"/>
    <cellStyle name="40% - Énfasis5 18" xfId="553" xr:uid="{00000000-0005-0000-0000-000055020000}"/>
    <cellStyle name="40% - Énfasis5 19" xfId="554" xr:uid="{00000000-0005-0000-0000-000056020000}"/>
    <cellStyle name="40% - Énfasis5 2" xfId="555" xr:uid="{00000000-0005-0000-0000-000057020000}"/>
    <cellStyle name="40% - Énfasis5 20" xfId="556" xr:uid="{00000000-0005-0000-0000-000058020000}"/>
    <cellStyle name="40% - Énfasis5 21" xfId="557" xr:uid="{00000000-0005-0000-0000-000059020000}"/>
    <cellStyle name="40% - Énfasis5 22" xfId="558" xr:uid="{00000000-0005-0000-0000-00005A020000}"/>
    <cellStyle name="40% - Énfasis5 23" xfId="559" xr:uid="{00000000-0005-0000-0000-00005B020000}"/>
    <cellStyle name="40% - Énfasis5 24" xfId="560" xr:uid="{00000000-0005-0000-0000-00005C020000}"/>
    <cellStyle name="40% - Énfasis5 25" xfId="561" xr:uid="{00000000-0005-0000-0000-00005D020000}"/>
    <cellStyle name="40% - Énfasis5 26" xfId="562" xr:uid="{00000000-0005-0000-0000-00005E020000}"/>
    <cellStyle name="40% - Énfasis5 27" xfId="563" xr:uid="{00000000-0005-0000-0000-00005F020000}"/>
    <cellStyle name="40% - Énfasis5 28" xfId="564" xr:uid="{00000000-0005-0000-0000-000060020000}"/>
    <cellStyle name="40% - Énfasis5 29" xfId="565" xr:uid="{00000000-0005-0000-0000-000061020000}"/>
    <cellStyle name="40% - Énfasis5 3" xfId="566" xr:uid="{00000000-0005-0000-0000-000062020000}"/>
    <cellStyle name="40% - Énfasis5 30" xfId="567" xr:uid="{00000000-0005-0000-0000-000063020000}"/>
    <cellStyle name="40% - Énfasis5 31" xfId="568" xr:uid="{00000000-0005-0000-0000-000064020000}"/>
    <cellStyle name="40% - Énfasis5 32" xfId="569" xr:uid="{00000000-0005-0000-0000-000065020000}"/>
    <cellStyle name="40% - Énfasis5 33" xfId="570" xr:uid="{00000000-0005-0000-0000-000066020000}"/>
    <cellStyle name="40% - Énfasis5 34" xfId="571" xr:uid="{00000000-0005-0000-0000-000067020000}"/>
    <cellStyle name="40% - Énfasis5 35" xfId="572" xr:uid="{00000000-0005-0000-0000-000068020000}"/>
    <cellStyle name="40% - Énfasis5 36" xfId="573" xr:uid="{00000000-0005-0000-0000-000069020000}"/>
    <cellStyle name="40% - Énfasis5 37" xfId="574" xr:uid="{00000000-0005-0000-0000-00006A020000}"/>
    <cellStyle name="40% - Énfasis5 38" xfId="575" xr:uid="{00000000-0005-0000-0000-00006B020000}"/>
    <cellStyle name="40% - Énfasis5 39" xfId="576" xr:uid="{00000000-0005-0000-0000-00006C020000}"/>
    <cellStyle name="40% - Énfasis5 4" xfId="577" xr:uid="{00000000-0005-0000-0000-00006D020000}"/>
    <cellStyle name="40% - Énfasis5 40" xfId="578" xr:uid="{00000000-0005-0000-0000-00006E020000}"/>
    <cellStyle name="40% - Énfasis5 41" xfId="579" xr:uid="{00000000-0005-0000-0000-00006F020000}"/>
    <cellStyle name="40% - Énfasis5 42" xfId="580" xr:uid="{00000000-0005-0000-0000-000070020000}"/>
    <cellStyle name="40% - Énfasis5 43" xfId="581" xr:uid="{00000000-0005-0000-0000-000071020000}"/>
    <cellStyle name="40% - Énfasis5 44" xfId="582" xr:uid="{00000000-0005-0000-0000-000072020000}"/>
    <cellStyle name="40% - Énfasis5 45" xfId="583" xr:uid="{00000000-0005-0000-0000-000073020000}"/>
    <cellStyle name="40% - Énfasis5 46" xfId="584" xr:uid="{00000000-0005-0000-0000-000074020000}"/>
    <cellStyle name="40% - Énfasis5 46 2" xfId="585" xr:uid="{00000000-0005-0000-0000-000075020000}"/>
    <cellStyle name="40% - Énfasis5 46 2 2" xfId="586" xr:uid="{00000000-0005-0000-0000-000076020000}"/>
    <cellStyle name="40% - Énfasis5 46 2 3" xfId="587" xr:uid="{00000000-0005-0000-0000-000077020000}"/>
    <cellStyle name="40% - Énfasis5 46 3" xfId="588" xr:uid="{00000000-0005-0000-0000-000078020000}"/>
    <cellStyle name="40% - Énfasis5 46 3 2" xfId="589" xr:uid="{00000000-0005-0000-0000-000079020000}"/>
    <cellStyle name="40% - Énfasis5 46 3 3" xfId="590" xr:uid="{00000000-0005-0000-0000-00007A020000}"/>
    <cellStyle name="40% - Énfasis5 46 4" xfId="591" xr:uid="{00000000-0005-0000-0000-00007B020000}"/>
    <cellStyle name="40% - Énfasis5 46 5" xfId="592" xr:uid="{00000000-0005-0000-0000-00007C020000}"/>
    <cellStyle name="40% - Énfasis5 47" xfId="593" xr:uid="{00000000-0005-0000-0000-00007D020000}"/>
    <cellStyle name="40% - Énfasis5 5" xfId="594" xr:uid="{00000000-0005-0000-0000-00007E020000}"/>
    <cellStyle name="40% - Énfasis5 6" xfId="595" xr:uid="{00000000-0005-0000-0000-00007F020000}"/>
    <cellStyle name="40% - Énfasis5 7" xfId="596" xr:uid="{00000000-0005-0000-0000-000080020000}"/>
    <cellStyle name="40% - Énfasis5 8" xfId="597" xr:uid="{00000000-0005-0000-0000-000081020000}"/>
    <cellStyle name="40% - Énfasis5 9" xfId="598" xr:uid="{00000000-0005-0000-0000-000082020000}"/>
    <cellStyle name="40% - Énfasis6 10" xfId="599" xr:uid="{00000000-0005-0000-0000-000083020000}"/>
    <cellStyle name="40% - Énfasis6 11" xfId="600" xr:uid="{00000000-0005-0000-0000-000084020000}"/>
    <cellStyle name="40% - Énfasis6 12" xfId="601" xr:uid="{00000000-0005-0000-0000-000085020000}"/>
    <cellStyle name="40% - Énfasis6 13" xfId="602" xr:uid="{00000000-0005-0000-0000-000086020000}"/>
    <cellStyle name="40% - Énfasis6 14" xfId="603" xr:uid="{00000000-0005-0000-0000-000087020000}"/>
    <cellStyle name="40% - Énfasis6 15" xfId="604" xr:uid="{00000000-0005-0000-0000-000088020000}"/>
    <cellStyle name="40% - Énfasis6 16" xfId="605" xr:uid="{00000000-0005-0000-0000-000089020000}"/>
    <cellStyle name="40% - Énfasis6 17" xfId="606" xr:uid="{00000000-0005-0000-0000-00008A020000}"/>
    <cellStyle name="40% - Énfasis6 18" xfId="607" xr:uid="{00000000-0005-0000-0000-00008B020000}"/>
    <cellStyle name="40% - Énfasis6 19" xfId="608" xr:uid="{00000000-0005-0000-0000-00008C020000}"/>
    <cellStyle name="40% - Énfasis6 2" xfId="609" xr:uid="{00000000-0005-0000-0000-00008D020000}"/>
    <cellStyle name="40% - Énfasis6 20" xfId="610" xr:uid="{00000000-0005-0000-0000-00008E020000}"/>
    <cellStyle name="40% - Énfasis6 21" xfId="611" xr:uid="{00000000-0005-0000-0000-00008F020000}"/>
    <cellStyle name="40% - Énfasis6 22" xfId="612" xr:uid="{00000000-0005-0000-0000-000090020000}"/>
    <cellStyle name="40% - Énfasis6 23" xfId="613" xr:uid="{00000000-0005-0000-0000-000091020000}"/>
    <cellStyle name="40% - Énfasis6 24" xfId="614" xr:uid="{00000000-0005-0000-0000-000092020000}"/>
    <cellStyle name="40% - Énfasis6 25" xfId="615" xr:uid="{00000000-0005-0000-0000-000093020000}"/>
    <cellStyle name="40% - Énfasis6 26" xfId="616" xr:uid="{00000000-0005-0000-0000-000094020000}"/>
    <cellStyle name="40% - Énfasis6 27" xfId="617" xr:uid="{00000000-0005-0000-0000-000095020000}"/>
    <cellStyle name="40% - Énfasis6 28" xfId="618" xr:uid="{00000000-0005-0000-0000-000096020000}"/>
    <cellStyle name="40% - Énfasis6 29" xfId="619" xr:uid="{00000000-0005-0000-0000-000097020000}"/>
    <cellStyle name="40% - Énfasis6 3" xfId="620" xr:uid="{00000000-0005-0000-0000-000098020000}"/>
    <cellStyle name="40% - Énfasis6 30" xfId="621" xr:uid="{00000000-0005-0000-0000-000099020000}"/>
    <cellStyle name="40% - Énfasis6 31" xfId="622" xr:uid="{00000000-0005-0000-0000-00009A020000}"/>
    <cellStyle name="40% - Énfasis6 32" xfId="623" xr:uid="{00000000-0005-0000-0000-00009B020000}"/>
    <cellStyle name="40% - Énfasis6 33" xfId="624" xr:uid="{00000000-0005-0000-0000-00009C020000}"/>
    <cellStyle name="40% - Énfasis6 34" xfId="625" xr:uid="{00000000-0005-0000-0000-00009D020000}"/>
    <cellStyle name="40% - Énfasis6 35" xfId="626" xr:uid="{00000000-0005-0000-0000-00009E020000}"/>
    <cellStyle name="40% - Énfasis6 36" xfId="627" xr:uid="{00000000-0005-0000-0000-00009F020000}"/>
    <cellStyle name="40% - Énfasis6 37" xfId="628" xr:uid="{00000000-0005-0000-0000-0000A0020000}"/>
    <cellStyle name="40% - Énfasis6 38" xfId="629" xr:uid="{00000000-0005-0000-0000-0000A1020000}"/>
    <cellStyle name="40% - Énfasis6 39" xfId="630" xr:uid="{00000000-0005-0000-0000-0000A2020000}"/>
    <cellStyle name="40% - Énfasis6 4" xfId="631" xr:uid="{00000000-0005-0000-0000-0000A3020000}"/>
    <cellStyle name="40% - Énfasis6 40" xfId="632" xr:uid="{00000000-0005-0000-0000-0000A4020000}"/>
    <cellStyle name="40% - Énfasis6 41" xfId="633" xr:uid="{00000000-0005-0000-0000-0000A5020000}"/>
    <cellStyle name="40% - Énfasis6 42" xfId="634" xr:uid="{00000000-0005-0000-0000-0000A6020000}"/>
    <cellStyle name="40% - Énfasis6 43" xfId="635" xr:uid="{00000000-0005-0000-0000-0000A7020000}"/>
    <cellStyle name="40% - Énfasis6 44" xfId="636" xr:uid="{00000000-0005-0000-0000-0000A8020000}"/>
    <cellStyle name="40% - Énfasis6 45" xfId="637" xr:uid="{00000000-0005-0000-0000-0000A9020000}"/>
    <cellStyle name="40% - Énfasis6 46" xfId="638" xr:uid="{00000000-0005-0000-0000-0000AA020000}"/>
    <cellStyle name="40% - Énfasis6 46 2" xfId="639" xr:uid="{00000000-0005-0000-0000-0000AB020000}"/>
    <cellStyle name="40% - Énfasis6 46 2 2" xfId="640" xr:uid="{00000000-0005-0000-0000-0000AC020000}"/>
    <cellStyle name="40% - Énfasis6 46 2 3" xfId="641" xr:uid="{00000000-0005-0000-0000-0000AD020000}"/>
    <cellStyle name="40% - Énfasis6 46 3" xfId="642" xr:uid="{00000000-0005-0000-0000-0000AE020000}"/>
    <cellStyle name="40% - Énfasis6 46 3 2" xfId="643" xr:uid="{00000000-0005-0000-0000-0000AF020000}"/>
    <cellStyle name="40% - Énfasis6 46 3 3" xfId="644" xr:uid="{00000000-0005-0000-0000-0000B0020000}"/>
    <cellStyle name="40% - Énfasis6 46 4" xfId="645" xr:uid="{00000000-0005-0000-0000-0000B1020000}"/>
    <cellStyle name="40% - Énfasis6 46 5" xfId="646" xr:uid="{00000000-0005-0000-0000-0000B2020000}"/>
    <cellStyle name="40% - Énfasis6 47" xfId="647" xr:uid="{00000000-0005-0000-0000-0000B3020000}"/>
    <cellStyle name="40% - Énfasis6 5" xfId="648" xr:uid="{00000000-0005-0000-0000-0000B4020000}"/>
    <cellStyle name="40% - Énfasis6 6" xfId="649" xr:uid="{00000000-0005-0000-0000-0000B5020000}"/>
    <cellStyle name="40% - Énfasis6 7" xfId="650" xr:uid="{00000000-0005-0000-0000-0000B6020000}"/>
    <cellStyle name="40% - Énfasis6 8" xfId="651" xr:uid="{00000000-0005-0000-0000-0000B7020000}"/>
    <cellStyle name="40% - Énfasis6 9" xfId="652" xr:uid="{00000000-0005-0000-0000-0000B8020000}"/>
    <cellStyle name="5x indented GHG Textfiels" xfId="2312" xr:uid="{00000000-0005-0000-0000-0000B9020000}"/>
    <cellStyle name="60% - Accent1 2" xfId="2313" xr:uid="{00000000-0005-0000-0000-0000BA020000}"/>
    <cellStyle name="60% - Accent1 2 2" xfId="2314" xr:uid="{00000000-0005-0000-0000-0000BB020000}"/>
    <cellStyle name="60% - Accent1 2 2 2" xfId="2315" xr:uid="{00000000-0005-0000-0000-0000BC020000}"/>
    <cellStyle name="60% - Accent1 2 2 3" xfId="2316" xr:uid="{00000000-0005-0000-0000-0000BD020000}"/>
    <cellStyle name="60% - Accent2 2" xfId="2317" xr:uid="{00000000-0005-0000-0000-0000BE020000}"/>
    <cellStyle name="60% - Accent2 2 2" xfId="2318" xr:uid="{00000000-0005-0000-0000-0000BF020000}"/>
    <cellStyle name="60% - Accent2 2 2 2" xfId="2319" xr:uid="{00000000-0005-0000-0000-0000C0020000}"/>
    <cellStyle name="60% - Accent2 2 2 3" xfId="2320" xr:uid="{00000000-0005-0000-0000-0000C1020000}"/>
    <cellStyle name="60% - Accent3 2" xfId="2321" xr:uid="{00000000-0005-0000-0000-0000C2020000}"/>
    <cellStyle name="60% - Accent3 2 2" xfId="2322" xr:uid="{00000000-0005-0000-0000-0000C3020000}"/>
    <cellStyle name="60% - Accent3 2 2 2" xfId="2323" xr:uid="{00000000-0005-0000-0000-0000C4020000}"/>
    <cellStyle name="60% - Accent3 2 2 3" xfId="2324" xr:uid="{00000000-0005-0000-0000-0000C5020000}"/>
    <cellStyle name="60% - Accent4 2" xfId="2325" xr:uid="{00000000-0005-0000-0000-0000C6020000}"/>
    <cellStyle name="60% - Accent4 2 2" xfId="2326" xr:uid="{00000000-0005-0000-0000-0000C7020000}"/>
    <cellStyle name="60% - Accent4 2 2 2" xfId="2327" xr:uid="{00000000-0005-0000-0000-0000C8020000}"/>
    <cellStyle name="60% - Accent4 2 2 3" xfId="2328" xr:uid="{00000000-0005-0000-0000-0000C9020000}"/>
    <cellStyle name="60% - Accent5 2" xfId="2329" xr:uid="{00000000-0005-0000-0000-0000CA020000}"/>
    <cellStyle name="60% - Accent5 2 2" xfId="2330" xr:uid="{00000000-0005-0000-0000-0000CB020000}"/>
    <cellStyle name="60% - Accent5 2 2 2" xfId="2331" xr:uid="{00000000-0005-0000-0000-0000CC020000}"/>
    <cellStyle name="60% - Accent5 2 2 3" xfId="2332" xr:uid="{00000000-0005-0000-0000-0000CD020000}"/>
    <cellStyle name="60% - Accent6 2" xfId="2333" xr:uid="{00000000-0005-0000-0000-0000CE020000}"/>
    <cellStyle name="60% - Accent6 2 2" xfId="2334" xr:uid="{00000000-0005-0000-0000-0000CF020000}"/>
    <cellStyle name="60% - Accent6 2 2 2" xfId="2335" xr:uid="{00000000-0005-0000-0000-0000D0020000}"/>
    <cellStyle name="60% - Accent6 2 2 3" xfId="2336" xr:uid="{00000000-0005-0000-0000-0000D1020000}"/>
    <cellStyle name="60% - Énfasis1 10" xfId="653" xr:uid="{00000000-0005-0000-0000-0000D2020000}"/>
    <cellStyle name="60% - Énfasis1 11" xfId="654" xr:uid="{00000000-0005-0000-0000-0000D3020000}"/>
    <cellStyle name="60% - Énfasis1 12" xfId="655" xr:uid="{00000000-0005-0000-0000-0000D4020000}"/>
    <cellStyle name="60% - Énfasis1 13" xfId="656" xr:uid="{00000000-0005-0000-0000-0000D5020000}"/>
    <cellStyle name="60% - Énfasis1 14" xfId="657" xr:uid="{00000000-0005-0000-0000-0000D6020000}"/>
    <cellStyle name="60% - Énfasis1 15" xfId="658" xr:uid="{00000000-0005-0000-0000-0000D7020000}"/>
    <cellStyle name="60% - Énfasis1 16" xfId="659" xr:uid="{00000000-0005-0000-0000-0000D8020000}"/>
    <cellStyle name="60% - Énfasis1 17" xfId="660" xr:uid="{00000000-0005-0000-0000-0000D9020000}"/>
    <cellStyle name="60% - Énfasis1 18" xfId="661" xr:uid="{00000000-0005-0000-0000-0000DA020000}"/>
    <cellStyle name="60% - Énfasis1 19" xfId="662" xr:uid="{00000000-0005-0000-0000-0000DB020000}"/>
    <cellStyle name="60% - Énfasis1 2" xfId="663" xr:uid="{00000000-0005-0000-0000-0000DC020000}"/>
    <cellStyle name="60% - Énfasis1 20" xfId="664" xr:uid="{00000000-0005-0000-0000-0000DD020000}"/>
    <cellStyle name="60% - Énfasis1 21" xfId="665" xr:uid="{00000000-0005-0000-0000-0000DE020000}"/>
    <cellStyle name="60% - Énfasis1 22" xfId="666" xr:uid="{00000000-0005-0000-0000-0000DF020000}"/>
    <cellStyle name="60% - Énfasis1 23" xfId="667" xr:uid="{00000000-0005-0000-0000-0000E0020000}"/>
    <cellStyle name="60% - Énfasis1 24" xfId="668" xr:uid="{00000000-0005-0000-0000-0000E1020000}"/>
    <cellStyle name="60% - Énfasis1 25" xfId="669" xr:uid="{00000000-0005-0000-0000-0000E2020000}"/>
    <cellStyle name="60% - Énfasis1 26" xfId="670" xr:uid="{00000000-0005-0000-0000-0000E3020000}"/>
    <cellStyle name="60% - Énfasis1 27" xfId="671" xr:uid="{00000000-0005-0000-0000-0000E4020000}"/>
    <cellStyle name="60% - Énfasis1 28" xfId="672" xr:uid="{00000000-0005-0000-0000-0000E5020000}"/>
    <cellStyle name="60% - Énfasis1 29" xfId="673" xr:uid="{00000000-0005-0000-0000-0000E6020000}"/>
    <cellStyle name="60% - Énfasis1 3" xfId="674" xr:uid="{00000000-0005-0000-0000-0000E7020000}"/>
    <cellStyle name="60% - Énfasis1 30" xfId="675" xr:uid="{00000000-0005-0000-0000-0000E8020000}"/>
    <cellStyle name="60% - Énfasis1 31" xfId="676" xr:uid="{00000000-0005-0000-0000-0000E9020000}"/>
    <cellStyle name="60% - Énfasis1 32" xfId="677" xr:uid="{00000000-0005-0000-0000-0000EA020000}"/>
    <cellStyle name="60% - Énfasis1 33" xfId="678" xr:uid="{00000000-0005-0000-0000-0000EB020000}"/>
    <cellStyle name="60% - Énfasis1 34" xfId="679" xr:uid="{00000000-0005-0000-0000-0000EC020000}"/>
    <cellStyle name="60% - Énfasis1 35" xfId="680" xr:uid="{00000000-0005-0000-0000-0000ED020000}"/>
    <cellStyle name="60% - Énfasis1 36" xfId="681" xr:uid="{00000000-0005-0000-0000-0000EE020000}"/>
    <cellStyle name="60% - Énfasis1 37" xfId="682" xr:uid="{00000000-0005-0000-0000-0000EF020000}"/>
    <cellStyle name="60% - Énfasis1 38" xfId="683" xr:uid="{00000000-0005-0000-0000-0000F0020000}"/>
    <cellStyle name="60% - Énfasis1 39" xfId="684" xr:uid="{00000000-0005-0000-0000-0000F1020000}"/>
    <cellStyle name="60% - Énfasis1 4" xfId="685" xr:uid="{00000000-0005-0000-0000-0000F2020000}"/>
    <cellStyle name="60% - Énfasis1 40" xfId="686" xr:uid="{00000000-0005-0000-0000-0000F3020000}"/>
    <cellStyle name="60% - Énfasis1 41" xfId="687" xr:uid="{00000000-0005-0000-0000-0000F4020000}"/>
    <cellStyle name="60% - Énfasis1 42" xfId="688" xr:uid="{00000000-0005-0000-0000-0000F5020000}"/>
    <cellStyle name="60% - Énfasis1 43" xfId="689" xr:uid="{00000000-0005-0000-0000-0000F6020000}"/>
    <cellStyle name="60% - Énfasis1 44" xfId="690" xr:uid="{00000000-0005-0000-0000-0000F7020000}"/>
    <cellStyle name="60% - Énfasis1 45" xfId="691" xr:uid="{00000000-0005-0000-0000-0000F8020000}"/>
    <cellStyle name="60% - Énfasis1 46" xfId="692" xr:uid="{00000000-0005-0000-0000-0000F9020000}"/>
    <cellStyle name="60% - Énfasis1 47" xfId="693" xr:uid="{00000000-0005-0000-0000-0000FA020000}"/>
    <cellStyle name="60% - Énfasis1 5" xfId="694" xr:uid="{00000000-0005-0000-0000-0000FB020000}"/>
    <cellStyle name="60% - Énfasis1 6" xfId="695" xr:uid="{00000000-0005-0000-0000-0000FC020000}"/>
    <cellStyle name="60% - Énfasis1 7" xfId="696" xr:uid="{00000000-0005-0000-0000-0000FD020000}"/>
    <cellStyle name="60% - Énfasis1 8" xfId="697" xr:uid="{00000000-0005-0000-0000-0000FE020000}"/>
    <cellStyle name="60% - Énfasis1 9" xfId="698" xr:uid="{00000000-0005-0000-0000-0000FF020000}"/>
    <cellStyle name="60% - Énfasis2 10" xfId="699" xr:uid="{00000000-0005-0000-0000-000000030000}"/>
    <cellStyle name="60% - Énfasis2 11" xfId="700" xr:uid="{00000000-0005-0000-0000-000001030000}"/>
    <cellStyle name="60% - Énfasis2 12" xfId="701" xr:uid="{00000000-0005-0000-0000-000002030000}"/>
    <cellStyle name="60% - Énfasis2 13" xfId="702" xr:uid="{00000000-0005-0000-0000-000003030000}"/>
    <cellStyle name="60% - Énfasis2 14" xfId="703" xr:uid="{00000000-0005-0000-0000-000004030000}"/>
    <cellStyle name="60% - Énfasis2 15" xfId="704" xr:uid="{00000000-0005-0000-0000-000005030000}"/>
    <cellStyle name="60% - Énfasis2 16" xfId="705" xr:uid="{00000000-0005-0000-0000-000006030000}"/>
    <cellStyle name="60% - Énfasis2 17" xfId="706" xr:uid="{00000000-0005-0000-0000-000007030000}"/>
    <cellStyle name="60% - Énfasis2 18" xfId="707" xr:uid="{00000000-0005-0000-0000-000008030000}"/>
    <cellStyle name="60% - Énfasis2 19" xfId="708" xr:uid="{00000000-0005-0000-0000-000009030000}"/>
    <cellStyle name="60% - Énfasis2 2" xfId="709" xr:uid="{00000000-0005-0000-0000-00000A030000}"/>
    <cellStyle name="60% - Énfasis2 20" xfId="710" xr:uid="{00000000-0005-0000-0000-00000B030000}"/>
    <cellStyle name="60% - Énfasis2 21" xfId="711" xr:uid="{00000000-0005-0000-0000-00000C030000}"/>
    <cellStyle name="60% - Énfasis2 22" xfId="712" xr:uid="{00000000-0005-0000-0000-00000D030000}"/>
    <cellStyle name="60% - Énfasis2 23" xfId="713" xr:uid="{00000000-0005-0000-0000-00000E030000}"/>
    <cellStyle name="60% - Énfasis2 24" xfId="714" xr:uid="{00000000-0005-0000-0000-00000F030000}"/>
    <cellStyle name="60% - Énfasis2 25" xfId="715" xr:uid="{00000000-0005-0000-0000-000010030000}"/>
    <cellStyle name="60% - Énfasis2 26" xfId="716" xr:uid="{00000000-0005-0000-0000-000011030000}"/>
    <cellStyle name="60% - Énfasis2 27" xfId="717" xr:uid="{00000000-0005-0000-0000-000012030000}"/>
    <cellStyle name="60% - Énfasis2 28" xfId="718" xr:uid="{00000000-0005-0000-0000-000013030000}"/>
    <cellStyle name="60% - Énfasis2 29" xfId="719" xr:uid="{00000000-0005-0000-0000-000014030000}"/>
    <cellStyle name="60% - Énfasis2 3" xfId="720" xr:uid="{00000000-0005-0000-0000-000015030000}"/>
    <cellStyle name="60% - Énfasis2 30" xfId="721" xr:uid="{00000000-0005-0000-0000-000016030000}"/>
    <cellStyle name="60% - Énfasis2 31" xfId="722" xr:uid="{00000000-0005-0000-0000-000017030000}"/>
    <cellStyle name="60% - Énfasis2 32" xfId="723" xr:uid="{00000000-0005-0000-0000-000018030000}"/>
    <cellStyle name="60% - Énfasis2 33" xfId="724" xr:uid="{00000000-0005-0000-0000-000019030000}"/>
    <cellStyle name="60% - Énfasis2 34" xfId="725" xr:uid="{00000000-0005-0000-0000-00001A030000}"/>
    <cellStyle name="60% - Énfasis2 35" xfId="726" xr:uid="{00000000-0005-0000-0000-00001B030000}"/>
    <cellStyle name="60% - Énfasis2 36" xfId="727" xr:uid="{00000000-0005-0000-0000-00001C030000}"/>
    <cellStyle name="60% - Énfasis2 37" xfId="728" xr:uid="{00000000-0005-0000-0000-00001D030000}"/>
    <cellStyle name="60% - Énfasis2 38" xfId="729" xr:uid="{00000000-0005-0000-0000-00001E030000}"/>
    <cellStyle name="60% - Énfasis2 39" xfId="730" xr:uid="{00000000-0005-0000-0000-00001F030000}"/>
    <cellStyle name="60% - Énfasis2 4" xfId="731" xr:uid="{00000000-0005-0000-0000-000020030000}"/>
    <cellStyle name="60% - Énfasis2 40" xfId="732" xr:uid="{00000000-0005-0000-0000-000021030000}"/>
    <cellStyle name="60% - Énfasis2 41" xfId="733" xr:uid="{00000000-0005-0000-0000-000022030000}"/>
    <cellStyle name="60% - Énfasis2 42" xfId="734" xr:uid="{00000000-0005-0000-0000-000023030000}"/>
    <cellStyle name="60% - Énfasis2 43" xfId="735" xr:uid="{00000000-0005-0000-0000-000024030000}"/>
    <cellStyle name="60% - Énfasis2 44" xfId="736" xr:uid="{00000000-0005-0000-0000-000025030000}"/>
    <cellStyle name="60% - Énfasis2 45" xfId="737" xr:uid="{00000000-0005-0000-0000-000026030000}"/>
    <cellStyle name="60% - Énfasis2 46" xfId="738" xr:uid="{00000000-0005-0000-0000-000027030000}"/>
    <cellStyle name="60% - Énfasis2 47" xfId="739" xr:uid="{00000000-0005-0000-0000-000028030000}"/>
    <cellStyle name="60% - Énfasis2 5" xfId="740" xr:uid="{00000000-0005-0000-0000-000029030000}"/>
    <cellStyle name="60% - Énfasis2 6" xfId="741" xr:uid="{00000000-0005-0000-0000-00002A030000}"/>
    <cellStyle name="60% - Énfasis2 7" xfId="742" xr:uid="{00000000-0005-0000-0000-00002B030000}"/>
    <cellStyle name="60% - Énfasis2 8" xfId="743" xr:uid="{00000000-0005-0000-0000-00002C030000}"/>
    <cellStyle name="60% - Énfasis2 9" xfId="744" xr:uid="{00000000-0005-0000-0000-00002D030000}"/>
    <cellStyle name="60% - Énfasis3 10" xfId="745" xr:uid="{00000000-0005-0000-0000-00002E030000}"/>
    <cellStyle name="60% - Énfasis3 11" xfId="746" xr:uid="{00000000-0005-0000-0000-00002F030000}"/>
    <cellStyle name="60% - Énfasis3 12" xfId="747" xr:uid="{00000000-0005-0000-0000-000030030000}"/>
    <cellStyle name="60% - Énfasis3 13" xfId="748" xr:uid="{00000000-0005-0000-0000-000031030000}"/>
    <cellStyle name="60% - Énfasis3 14" xfId="749" xr:uid="{00000000-0005-0000-0000-000032030000}"/>
    <cellStyle name="60% - Énfasis3 15" xfId="750" xr:uid="{00000000-0005-0000-0000-000033030000}"/>
    <cellStyle name="60% - Énfasis3 16" xfId="751" xr:uid="{00000000-0005-0000-0000-000034030000}"/>
    <cellStyle name="60% - Énfasis3 17" xfId="752" xr:uid="{00000000-0005-0000-0000-000035030000}"/>
    <cellStyle name="60% - Énfasis3 18" xfId="753" xr:uid="{00000000-0005-0000-0000-000036030000}"/>
    <cellStyle name="60% - Énfasis3 19" xfId="754" xr:uid="{00000000-0005-0000-0000-000037030000}"/>
    <cellStyle name="60% - Énfasis3 2" xfId="755" xr:uid="{00000000-0005-0000-0000-000038030000}"/>
    <cellStyle name="60% - Énfasis3 20" xfId="756" xr:uid="{00000000-0005-0000-0000-000039030000}"/>
    <cellStyle name="60% - Énfasis3 21" xfId="757" xr:uid="{00000000-0005-0000-0000-00003A030000}"/>
    <cellStyle name="60% - Énfasis3 22" xfId="758" xr:uid="{00000000-0005-0000-0000-00003B030000}"/>
    <cellStyle name="60% - Énfasis3 23" xfId="759" xr:uid="{00000000-0005-0000-0000-00003C030000}"/>
    <cellStyle name="60% - Énfasis3 24" xfId="760" xr:uid="{00000000-0005-0000-0000-00003D030000}"/>
    <cellStyle name="60% - Énfasis3 25" xfId="761" xr:uid="{00000000-0005-0000-0000-00003E030000}"/>
    <cellStyle name="60% - Énfasis3 26" xfId="762" xr:uid="{00000000-0005-0000-0000-00003F030000}"/>
    <cellStyle name="60% - Énfasis3 27" xfId="763" xr:uid="{00000000-0005-0000-0000-000040030000}"/>
    <cellStyle name="60% - Énfasis3 28" xfId="764" xr:uid="{00000000-0005-0000-0000-000041030000}"/>
    <cellStyle name="60% - Énfasis3 29" xfId="765" xr:uid="{00000000-0005-0000-0000-000042030000}"/>
    <cellStyle name="60% - Énfasis3 3" xfId="766" xr:uid="{00000000-0005-0000-0000-000043030000}"/>
    <cellStyle name="60% - Énfasis3 30" xfId="767" xr:uid="{00000000-0005-0000-0000-000044030000}"/>
    <cellStyle name="60% - Énfasis3 31" xfId="768" xr:uid="{00000000-0005-0000-0000-000045030000}"/>
    <cellStyle name="60% - Énfasis3 32" xfId="769" xr:uid="{00000000-0005-0000-0000-000046030000}"/>
    <cellStyle name="60% - Énfasis3 33" xfId="770" xr:uid="{00000000-0005-0000-0000-000047030000}"/>
    <cellStyle name="60% - Énfasis3 34" xfId="771" xr:uid="{00000000-0005-0000-0000-000048030000}"/>
    <cellStyle name="60% - Énfasis3 35" xfId="772" xr:uid="{00000000-0005-0000-0000-000049030000}"/>
    <cellStyle name="60% - Énfasis3 36" xfId="773" xr:uid="{00000000-0005-0000-0000-00004A030000}"/>
    <cellStyle name="60% - Énfasis3 37" xfId="774" xr:uid="{00000000-0005-0000-0000-00004B030000}"/>
    <cellStyle name="60% - Énfasis3 38" xfId="775" xr:uid="{00000000-0005-0000-0000-00004C030000}"/>
    <cellStyle name="60% - Énfasis3 39" xfId="776" xr:uid="{00000000-0005-0000-0000-00004D030000}"/>
    <cellStyle name="60% - Énfasis3 4" xfId="777" xr:uid="{00000000-0005-0000-0000-00004E030000}"/>
    <cellStyle name="60% - Énfasis3 40" xfId="778" xr:uid="{00000000-0005-0000-0000-00004F030000}"/>
    <cellStyle name="60% - Énfasis3 41" xfId="779" xr:uid="{00000000-0005-0000-0000-000050030000}"/>
    <cellStyle name="60% - Énfasis3 42" xfId="780" xr:uid="{00000000-0005-0000-0000-000051030000}"/>
    <cellStyle name="60% - Énfasis3 43" xfId="781" xr:uid="{00000000-0005-0000-0000-000052030000}"/>
    <cellStyle name="60% - Énfasis3 44" xfId="782" xr:uid="{00000000-0005-0000-0000-000053030000}"/>
    <cellStyle name="60% - Énfasis3 45" xfId="783" xr:uid="{00000000-0005-0000-0000-000054030000}"/>
    <cellStyle name="60% - Énfasis3 46" xfId="784" xr:uid="{00000000-0005-0000-0000-000055030000}"/>
    <cellStyle name="60% - Énfasis3 47" xfId="785" xr:uid="{00000000-0005-0000-0000-000056030000}"/>
    <cellStyle name="60% - Énfasis3 5" xfId="786" xr:uid="{00000000-0005-0000-0000-000057030000}"/>
    <cellStyle name="60% - Énfasis3 6" xfId="787" xr:uid="{00000000-0005-0000-0000-000058030000}"/>
    <cellStyle name="60% - Énfasis3 7" xfId="788" xr:uid="{00000000-0005-0000-0000-000059030000}"/>
    <cellStyle name="60% - Énfasis3 8" xfId="789" xr:uid="{00000000-0005-0000-0000-00005A030000}"/>
    <cellStyle name="60% - Énfasis3 9" xfId="790" xr:uid="{00000000-0005-0000-0000-00005B030000}"/>
    <cellStyle name="60% - Énfasis4 10" xfId="791" xr:uid="{00000000-0005-0000-0000-00005C030000}"/>
    <cellStyle name="60% - Énfasis4 11" xfId="792" xr:uid="{00000000-0005-0000-0000-00005D030000}"/>
    <cellStyle name="60% - Énfasis4 12" xfId="793" xr:uid="{00000000-0005-0000-0000-00005E030000}"/>
    <cellStyle name="60% - Énfasis4 13" xfId="794" xr:uid="{00000000-0005-0000-0000-00005F030000}"/>
    <cellStyle name="60% - Énfasis4 14" xfId="795" xr:uid="{00000000-0005-0000-0000-000060030000}"/>
    <cellStyle name="60% - Énfasis4 15" xfId="796" xr:uid="{00000000-0005-0000-0000-000061030000}"/>
    <cellStyle name="60% - Énfasis4 16" xfId="797" xr:uid="{00000000-0005-0000-0000-000062030000}"/>
    <cellStyle name="60% - Énfasis4 17" xfId="798" xr:uid="{00000000-0005-0000-0000-000063030000}"/>
    <cellStyle name="60% - Énfasis4 18" xfId="799" xr:uid="{00000000-0005-0000-0000-000064030000}"/>
    <cellStyle name="60% - Énfasis4 19" xfId="800" xr:uid="{00000000-0005-0000-0000-000065030000}"/>
    <cellStyle name="60% - Énfasis4 2" xfId="801" xr:uid="{00000000-0005-0000-0000-000066030000}"/>
    <cellStyle name="60% - Énfasis4 20" xfId="802" xr:uid="{00000000-0005-0000-0000-000067030000}"/>
    <cellStyle name="60% - Énfasis4 21" xfId="803" xr:uid="{00000000-0005-0000-0000-000068030000}"/>
    <cellStyle name="60% - Énfasis4 22" xfId="804" xr:uid="{00000000-0005-0000-0000-000069030000}"/>
    <cellStyle name="60% - Énfasis4 23" xfId="805" xr:uid="{00000000-0005-0000-0000-00006A030000}"/>
    <cellStyle name="60% - Énfasis4 24" xfId="806" xr:uid="{00000000-0005-0000-0000-00006B030000}"/>
    <cellStyle name="60% - Énfasis4 25" xfId="807" xr:uid="{00000000-0005-0000-0000-00006C030000}"/>
    <cellStyle name="60% - Énfasis4 26" xfId="808" xr:uid="{00000000-0005-0000-0000-00006D030000}"/>
    <cellStyle name="60% - Énfasis4 27" xfId="809" xr:uid="{00000000-0005-0000-0000-00006E030000}"/>
    <cellStyle name="60% - Énfasis4 28" xfId="810" xr:uid="{00000000-0005-0000-0000-00006F030000}"/>
    <cellStyle name="60% - Énfasis4 29" xfId="811" xr:uid="{00000000-0005-0000-0000-000070030000}"/>
    <cellStyle name="60% - Énfasis4 3" xfId="812" xr:uid="{00000000-0005-0000-0000-000071030000}"/>
    <cellStyle name="60% - Énfasis4 30" xfId="813" xr:uid="{00000000-0005-0000-0000-000072030000}"/>
    <cellStyle name="60% - Énfasis4 31" xfId="814" xr:uid="{00000000-0005-0000-0000-000073030000}"/>
    <cellStyle name="60% - Énfasis4 32" xfId="815" xr:uid="{00000000-0005-0000-0000-000074030000}"/>
    <cellStyle name="60% - Énfasis4 33" xfId="816" xr:uid="{00000000-0005-0000-0000-000075030000}"/>
    <cellStyle name="60% - Énfasis4 34" xfId="817" xr:uid="{00000000-0005-0000-0000-000076030000}"/>
    <cellStyle name="60% - Énfasis4 35" xfId="818" xr:uid="{00000000-0005-0000-0000-000077030000}"/>
    <cellStyle name="60% - Énfasis4 36" xfId="819" xr:uid="{00000000-0005-0000-0000-000078030000}"/>
    <cellStyle name="60% - Énfasis4 37" xfId="820" xr:uid="{00000000-0005-0000-0000-000079030000}"/>
    <cellStyle name="60% - Énfasis4 38" xfId="821" xr:uid="{00000000-0005-0000-0000-00007A030000}"/>
    <cellStyle name="60% - Énfasis4 39" xfId="822" xr:uid="{00000000-0005-0000-0000-00007B030000}"/>
    <cellStyle name="60% - Énfasis4 4" xfId="823" xr:uid="{00000000-0005-0000-0000-00007C030000}"/>
    <cellStyle name="60% - Énfasis4 40" xfId="824" xr:uid="{00000000-0005-0000-0000-00007D030000}"/>
    <cellStyle name="60% - Énfasis4 41" xfId="825" xr:uid="{00000000-0005-0000-0000-00007E030000}"/>
    <cellStyle name="60% - Énfasis4 42" xfId="826" xr:uid="{00000000-0005-0000-0000-00007F030000}"/>
    <cellStyle name="60% - Énfasis4 43" xfId="827" xr:uid="{00000000-0005-0000-0000-000080030000}"/>
    <cellStyle name="60% - Énfasis4 44" xfId="828" xr:uid="{00000000-0005-0000-0000-000081030000}"/>
    <cellStyle name="60% - Énfasis4 45" xfId="829" xr:uid="{00000000-0005-0000-0000-000082030000}"/>
    <cellStyle name="60% - Énfasis4 46" xfId="830" xr:uid="{00000000-0005-0000-0000-000083030000}"/>
    <cellStyle name="60% - Énfasis4 47" xfId="831" xr:uid="{00000000-0005-0000-0000-000084030000}"/>
    <cellStyle name="60% - Énfasis4 5" xfId="832" xr:uid="{00000000-0005-0000-0000-000085030000}"/>
    <cellStyle name="60% - Énfasis4 6" xfId="833" xr:uid="{00000000-0005-0000-0000-000086030000}"/>
    <cellStyle name="60% - Énfasis4 7" xfId="834" xr:uid="{00000000-0005-0000-0000-000087030000}"/>
    <cellStyle name="60% - Énfasis4 8" xfId="835" xr:uid="{00000000-0005-0000-0000-000088030000}"/>
    <cellStyle name="60% - Énfasis4 9" xfId="836" xr:uid="{00000000-0005-0000-0000-000089030000}"/>
    <cellStyle name="60% - Énfasis5 10" xfId="837" xr:uid="{00000000-0005-0000-0000-00008A030000}"/>
    <cellStyle name="60% - Énfasis5 11" xfId="838" xr:uid="{00000000-0005-0000-0000-00008B030000}"/>
    <cellStyle name="60% - Énfasis5 12" xfId="839" xr:uid="{00000000-0005-0000-0000-00008C030000}"/>
    <cellStyle name="60% - Énfasis5 13" xfId="840" xr:uid="{00000000-0005-0000-0000-00008D030000}"/>
    <cellStyle name="60% - Énfasis5 14" xfId="841" xr:uid="{00000000-0005-0000-0000-00008E030000}"/>
    <cellStyle name="60% - Énfasis5 15" xfId="842" xr:uid="{00000000-0005-0000-0000-00008F030000}"/>
    <cellStyle name="60% - Énfasis5 16" xfId="843" xr:uid="{00000000-0005-0000-0000-000090030000}"/>
    <cellStyle name="60% - Énfasis5 17" xfId="844" xr:uid="{00000000-0005-0000-0000-000091030000}"/>
    <cellStyle name="60% - Énfasis5 18" xfId="845" xr:uid="{00000000-0005-0000-0000-000092030000}"/>
    <cellStyle name="60% - Énfasis5 19" xfId="846" xr:uid="{00000000-0005-0000-0000-000093030000}"/>
    <cellStyle name="60% - Énfasis5 2" xfId="847" xr:uid="{00000000-0005-0000-0000-000094030000}"/>
    <cellStyle name="60% - Énfasis5 20" xfId="848" xr:uid="{00000000-0005-0000-0000-000095030000}"/>
    <cellStyle name="60% - Énfasis5 21" xfId="849" xr:uid="{00000000-0005-0000-0000-000096030000}"/>
    <cellStyle name="60% - Énfasis5 22" xfId="850" xr:uid="{00000000-0005-0000-0000-000097030000}"/>
    <cellStyle name="60% - Énfasis5 23" xfId="851" xr:uid="{00000000-0005-0000-0000-000098030000}"/>
    <cellStyle name="60% - Énfasis5 24" xfId="852" xr:uid="{00000000-0005-0000-0000-000099030000}"/>
    <cellStyle name="60% - Énfasis5 25" xfId="853" xr:uid="{00000000-0005-0000-0000-00009A030000}"/>
    <cellStyle name="60% - Énfasis5 26" xfId="854" xr:uid="{00000000-0005-0000-0000-00009B030000}"/>
    <cellStyle name="60% - Énfasis5 27" xfId="855" xr:uid="{00000000-0005-0000-0000-00009C030000}"/>
    <cellStyle name="60% - Énfasis5 28" xfId="856" xr:uid="{00000000-0005-0000-0000-00009D030000}"/>
    <cellStyle name="60% - Énfasis5 29" xfId="857" xr:uid="{00000000-0005-0000-0000-00009E030000}"/>
    <cellStyle name="60% - Énfasis5 3" xfId="858" xr:uid="{00000000-0005-0000-0000-00009F030000}"/>
    <cellStyle name="60% - Énfasis5 30" xfId="859" xr:uid="{00000000-0005-0000-0000-0000A0030000}"/>
    <cellStyle name="60% - Énfasis5 31" xfId="860" xr:uid="{00000000-0005-0000-0000-0000A1030000}"/>
    <cellStyle name="60% - Énfasis5 32" xfId="861" xr:uid="{00000000-0005-0000-0000-0000A2030000}"/>
    <cellStyle name="60% - Énfasis5 33" xfId="862" xr:uid="{00000000-0005-0000-0000-0000A3030000}"/>
    <cellStyle name="60% - Énfasis5 34" xfId="863" xr:uid="{00000000-0005-0000-0000-0000A4030000}"/>
    <cellStyle name="60% - Énfasis5 35" xfId="864" xr:uid="{00000000-0005-0000-0000-0000A5030000}"/>
    <cellStyle name="60% - Énfasis5 36" xfId="865" xr:uid="{00000000-0005-0000-0000-0000A6030000}"/>
    <cellStyle name="60% - Énfasis5 37" xfId="866" xr:uid="{00000000-0005-0000-0000-0000A7030000}"/>
    <cellStyle name="60% - Énfasis5 38" xfId="867" xr:uid="{00000000-0005-0000-0000-0000A8030000}"/>
    <cellStyle name="60% - Énfasis5 39" xfId="868" xr:uid="{00000000-0005-0000-0000-0000A9030000}"/>
    <cellStyle name="60% - Énfasis5 4" xfId="869" xr:uid="{00000000-0005-0000-0000-0000AA030000}"/>
    <cellStyle name="60% - Énfasis5 40" xfId="870" xr:uid="{00000000-0005-0000-0000-0000AB030000}"/>
    <cellStyle name="60% - Énfasis5 41" xfId="871" xr:uid="{00000000-0005-0000-0000-0000AC030000}"/>
    <cellStyle name="60% - Énfasis5 42" xfId="872" xr:uid="{00000000-0005-0000-0000-0000AD030000}"/>
    <cellStyle name="60% - Énfasis5 43" xfId="873" xr:uid="{00000000-0005-0000-0000-0000AE030000}"/>
    <cellStyle name="60% - Énfasis5 44" xfId="874" xr:uid="{00000000-0005-0000-0000-0000AF030000}"/>
    <cellStyle name="60% - Énfasis5 45" xfId="875" xr:uid="{00000000-0005-0000-0000-0000B0030000}"/>
    <cellStyle name="60% - Énfasis5 46" xfId="876" xr:uid="{00000000-0005-0000-0000-0000B1030000}"/>
    <cellStyle name="60% - Énfasis5 47" xfId="877" xr:uid="{00000000-0005-0000-0000-0000B2030000}"/>
    <cellStyle name="60% - Énfasis5 5" xfId="878" xr:uid="{00000000-0005-0000-0000-0000B3030000}"/>
    <cellStyle name="60% - Énfasis5 6" xfId="879" xr:uid="{00000000-0005-0000-0000-0000B4030000}"/>
    <cellStyle name="60% - Énfasis5 7" xfId="880" xr:uid="{00000000-0005-0000-0000-0000B5030000}"/>
    <cellStyle name="60% - Énfasis5 8" xfId="881" xr:uid="{00000000-0005-0000-0000-0000B6030000}"/>
    <cellStyle name="60% - Énfasis5 9" xfId="882" xr:uid="{00000000-0005-0000-0000-0000B7030000}"/>
    <cellStyle name="60% - Énfasis6 10" xfId="883" xr:uid="{00000000-0005-0000-0000-0000B8030000}"/>
    <cellStyle name="60% - Énfasis6 11" xfId="884" xr:uid="{00000000-0005-0000-0000-0000B9030000}"/>
    <cellStyle name="60% - Énfasis6 12" xfId="885" xr:uid="{00000000-0005-0000-0000-0000BA030000}"/>
    <cellStyle name="60% - Énfasis6 13" xfId="886" xr:uid="{00000000-0005-0000-0000-0000BB030000}"/>
    <cellStyle name="60% - Énfasis6 14" xfId="887" xr:uid="{00000000-0005-0000-0000-0000BC030000}"/>
    <cellStyle name="60% - Énfasis6 15" xfId="888" xr:uid="{00000000-0005-0000-0000-0000BD030000}"/>
    <cellStyle name="60% - Énfasis6 16" xfId="889" xr:uid="{00000000-0005-0000-0000-0000BE030000}"/>
    <cellStyle name="60% - Énfasis6 17" xfId="890" xr:uid="{00000000-0005-0000-0000-0000BF030000}"/>
    <cellStyle name="60% - Énfasis6 18" xfId="891" xr:uid="{00000000-0005-0000-0000-0000C0030000}"/>
    <cellStyle name="60% - Énfasis6 19" xfId="892" xr:uid="{00000000-0005-0000-0000-0000C1030000}"/>
    <cellStyle name="60% - Énfasis6 2" xfId="893" xr:uid="{00000000-0005-0000-0000-0000C2030000}"/>
    <cellStyle name="60% - Énfasis6 20" xfId="894" xr:uid="{00000000-0005-0000-0000-0000C3030000}"/>
    <cellStyle name="60% - Énfasis6 21" xfId="895" xr:uid="{00000000-0005-0000-0000-0000C4030000}"/>
    <cellStyle name="60% - Énfasis6 22" xfId="896" xr:uid="{00000000-0005-0000-0000-0000C5030000}"/>
    <cellStyle name="60% - Énfasis6 23" xfId="897" xr:uid="{00000000-0005-0000-0000-0000C6030000}"/>
    <cellStyle name="60% - Énfasis6 24" xfId="898" xr:uid="{00000000-0005-0000-0000-0000C7030000}"/>
    <cellStyle name="60% - Énfasis6 25" xfId="899" xr:uid="{00000000-0005-0000-0000-0000C8030000}"/>
    <cellStyle name="60% - Énfasis6 26" xfId="900" xr:uid="{00000000-0005-0000-0000-0000C9030000}"/>
    <cellStyle name="60% - Énfasis6 27" xfId="901" xr:uid="{00000000-0005-0000-0000-0000CA030000}"/>
    <cellStyle name="60% - Énfasis6 28" xfId="902" xr:uid="{00000000-0005-0000-0000-0000CB030000}"/>
    <cellStyle name="60% - Énfasis6 29" xfId="903" xr:uid="{00000000-0005-0000-0000-0000CC030000}"/>
    <cellStyle name="60% - Énfasis6 3" xfId="904" xr:uid="{00000000-0005-0000-0000-0000CD030000}"/>
    <cellStyle name="60% - Énfasis6 30" xfId="905" xr:uid="{00000000-0005-0000-0000-0000CE030000}"/>
    <cellStyle name="60% - Énfasis6 31" xfId="906" xr:uid="{00000000-0005-0000-0000-0000CF030000}"/>
    <cellStyle name="60% - Énfasis6 32" xfId="907" xr:uid="{00000000-0005-0000-0000-0000D0030000}"/>
    <cellStyle name="60% - Énfasis6 33" xfId="908" xr:uid="{00000000-0005-0000-0000-0000D1030000}"/>
    <cellStyle name="60% - Énfasis6 34" xfId="909" xr:uid="{00000000-0005-0000-0000-0000D2030000}"/>
    <cellStyle name="60% - Énfasis6 35" xfId="910" xr:uid="{00000000-0005-0000-0000-0000D3030000}"/>
    <cellStyle name="60% - Énfasis6 36" xfId="911" xr:uid="{00000000-0005-0000-0000-0000D4030000}"/>
    <cellStyle name="60% - Énfasis6 37" xfId="912" xr:uid="{00000000-0005-0000-0000-0000D5030000}"/>
    <cellStyle name="60% - Énfasis6 38" xfId="913" xr:uid="{00000000-0005-0000-0000-0000D6030000}"/>
    <cellStyle name="60% - Énfasis6 39" xfId="914" xr:uid="{00000000-0005-0000-0000-0000D7030000}"/>
    <cellStyle name="60% - Énfasis6 4" xfId="915" xr:uid="{00000000-0005-0000-0000-0000D8030000}"/>
    <cellStyle name="60% - Énfasis6 40" xfId="916" xr:uid="{00000000-0005-0000-0000-0000D9030000}"/>
    <cellStyle name="60% - Énfasis6 41" xfId="917" xr:uid="{00000000-0005-0000-0000-0000DA030000}"/>
    <cellStyle name="60% - Énfasis6 42" xfId="918" xr:uid="{00000000-0005-0000-0000-0000DB030000}"/>
    <cellStyle name="60% - Énfasis6 43" xfId="919" xr:uid="{00000000-0005-0000-0000-0000DC030000}"/>
    <cellStyle name="60% - Énfasis6 44" xfId="920" xr:uid="{00000000-0005-0000-0000-0000DD030000}"/>
    <cellStyle name="60% - Énfasis6 45" xfId="921" xr:uid="{00000000-0005-0000-0000-0000DE030000}"/>
    <cellStyle name="60% - Énfasis6 46" xfId="922" xr:uid="{00000000-0005-0000-0000-0000DF030000}"/>
    <cellStyle name="60% - Énfasis6 47" xfId="923" xr:uid="{00000000-0005-0000-0000-0000E0030000}"/>
    <cellStyle name="60% - Énfasis6 5" xfId="924" xr:uid="{00000000-0005-0000-0000-0000E1030000}"/>
    <cellStyle name="60% - Énfasis6 6" xfId="925" xr:uid="{00000000-0005-0000-0000-0000E2030000}"/>
    <cellStyle name="60% - Énfasis6 7" xfId="926" xr:uid="{00000000-0005-0000-0000-0000E3030000}"/>
    <cellStyle name="60% - Énfasis6 8" xfId="927" xr:uid="{00000000-0005-0000-0000-0000E4030000}"/>
    <cellStyle name="60% - Énfasis6 9" xfId="928" xr:uid="{00000000-0005-0000-0000-0000E5030000}"/>
    <cellStyle name="Accent1 2" xfId="2337" xr:uid="{00000000-0005-0000-0000-0000E6030000}"/>
    <cellStyle name="Accent1 2 2" xfId="2338" xr:uid="{00000000-0005-0000-0000-0000E7030000}"/>
    <cellStyle name="Accent1 2 2 2" xfId="2339" xr:uid="{00000000-0005-0000-0000-0000E8030000}"/>
    <cellStyle name="Accent1 2 2 3" xfId="2340" xr:uid="{00000000-0005-0000-0000-0000E9030000}"/>
    <cellStyle name="Accent2 2" xfId="2341" xr:uid="{00000000-0005-0000-0000-0000EA030000}"/>
    <cellStyle name="Accent2 2 2" xfId="2342" xr:uid="{00000000-0005-0000-0000-0000EB030000}"/>
    <cellStyle name="Accent2 2 2 2" xfId="2343" xr:uid="{00000000-0005-0000-0000-0000EC030000}"/>
    <cellStyle name="Accent2 2 2 3" xfId="2344" xr:uid="{00000000-0005-0000-0000-0000ED030000}"/>
    <cellStyle name="Accent3 2" xfId="2345" xr:uid="{00000000-0005-0000-0000-0000EE030000}"/>
    <cellStyle name="Accent3 2 2" xfId="2346" xr:uid="{00000000-0005-0000-0000-0000EF030000}"/>
    <cellStyle name="Accent3 2 2 2" xfId="2347" xr:uid="{00000000-0005-0000-0000-0000F0030000}"/>
    <cellStyle name="Accent3 2 2 3" xfId="2348" xr:uid="{00000000-0005-0000-0000-0000F1030000}"/>
    <cellStyle name="Accent4 2" xfId="2349" xr:uid="{00000000-0005-0000-0000-0000F2030000}"/>
    <cellStyle name="Accent4 2 2" xfId="2350" xr:uid="{00000000-0005-0000-0000-0000F3030000}"/>
    <cellStyle name="Accent4 2 2 2" xfId="2351" xr:uid="{00000000-0005-0000-0000-0000F4030000}"/>
    <cellStyle name="Accent4 2 2 3" xfId="2352" xr:uid="{00000000-0005-0000-0000-0000F5030000}"/>
    <cellStyle name="Accent5 2" xfId="2353" xr:uid="{00000000-0005-0000-0000-0000F6030000}"/>
    <cellStyle name="Accent5 2 2" xfId="2354" xr:uid="{00000000-0005-0000-0000-0000F7030000}"/>
    <cellStyle name="Accent5 2 2 2" xfId="2355" xr:uid="{00000000-0005-0000-0000-0000F8030000}"/>
    <cellStyle name="Accent5 2 2 3" xfId="2356" xr:uid="{00000000-0005-0000-0000-0000F9030000}"/>
    <cellStyle name="Accent6 2" xfId="2357" xr:uid="{00000000-0005-0000-0000-0000FA030000}"/>
    <cellStyle name="Accent6 2 2" xfId="2358" xr:uid="{00000000-0005-0000-0000-0000FB030000}"/>
    <cellStyle name="Accent6 2 2 2" xfId="2359" xr:uid="{00000000-0005-0000-0000-0000FC030000}"/>
    <cellStyle name="Accent6 2 2 3" xfId="2360" xr:uid="{00000000-0005-0000-0000-0000FD030000}"/>
    <cellStyle name="AggblueCels_1x" xfId="2361" xr:uid="{00000000-0005-0000-0000-0000FE030000}"/>
    <cellStyle name="ANCLAS,REZONES Y SUS PARTES,DE FUNDICION,DE HIERRO O DE ACERO" xfId="929" xr:uid="{00000000-0005-0000-0000-0000FF030000}"/>
    <cellStyle name="ANCLAS,REZONES Y SUS PARTES,DE FUNDICION,DE HIERRO O DE ACERO 2" xfId="930" xr:uid="{00000000-0005-0000-0000-000000040000}"/>
    <cellStyle name="ANCLAS,REZONES Y SUS PARTES,DE FUNDICION,DE HIERRO O DE ACERO 2 2" xfId="931" xr:uid="{00000000-0005-0000-0000-000001040000}"/>
    <cellStyle name="ANCLAS,REZONES Y SUS PARTES,DE FUNDICION,DE HIERRO O DE ACERO 3" xfId="932" xr:uid="{00000000-0005-0000-0000-000002040000}"/>
    <cellStyle name="ANCLAS,REZONES Y SUS PARTES,DE FUNDICION,DE HIERRO O DE ACERO_01Cuadros Inf  Económico Sector  Externo ENERO-2009" xfId="933" xr:uid="{00000000-0005-0000-0000-000003040000}"/>
    <cellStyle name="Bad 2" xfId="2362" xr:uid="{00000000-0005-0000-0000-000004040000}"/>
    <cellStyle name="Bad 2 2" xfId="2363" xr:uid="{00000000-0005-0000-0000-000005040000}"/>
    <cellStyle name="Bad 2 2 2" xfId="2364" xr:uid="{00000000-0005-0000-0000-000006040000}"/>
    <cellStyle name="Bad 2 2 3" xfId="2365" xr:uid="{00000000-0005-0000-0000-000007040000}"/>
    <cellStyle name="Bold GHG Numbers (0.00)" xfId="2366" xr:uid="{00000000-0005-0000-0000-000008040000}"/>
    <cellStyle name="Buena 10" xfId="934" xr:uid="{00000000-0005-0000-0000-000009040000}"/>
    <cellStyle name="Buena 11" xfId="935" xr:uid="{00000000-0005-0000-0000-00000A040000}"/>
    <cellStyle name="Buena 12" xfId="936" xr:uid="{00000000-0005-0000-0000-00000B040000}"/>
    <cellStyle name="Buena 13" xfId="937" xr:uid="{00000000-0005-0000-0000-00000C040000}"/>
    <cellStyle name="Buena 14" xfId="938" xr:uid="{00000000-0005-0000-0000-00000D040000}"/>
    <cellStyle name="Buena 15" xfId="939" xr:uid="{00000000-0005-0000-0000-00000E040000}"/>
    <cellStyle name="Buena 16" xfId="940" xr:uid="{00000000-0005-0000-0000-00000F040000}"/>
    <cellStyle name="Buena 17" xfId="941" xr:uid="{00000000-0005-0000-0000-000010040000}"/>
    <cellStyle name="Buena 18" xfId="942" xr:uid="{00000000-0005-0000-0000-000011040000}"/>
    <cellStyle name="Buena 19" xfId="943" xr:uid="{00000000-0005-0000-0000-000012040000}"/>
    <cellStyle name="Buena 2" xfId="944" xr:uid="{00000000-0005-0000-0000-000013040000}"/>
    <cellStyle name="Buena 20" xfId="945" xr:uid="{00000000-0005-0000-0000-000014040000}"/>
    <cellStyle name="Buena 21" xfId="946" xr:uid="{00000000-0005-0000-0000-000015040000}"/>
    <cellStyle name="Buena 22" xfId="947" xr:uid="{00000000-0005-0000-0000-000016040000}"/>
    <cellStyle name="Buena 23" xfId="948" xr:uid="{00000000-0005-0000-0000-000017040000}"/>
    <cellStyle name="Buena 24" xfId="949" xr:uid="{00000000-0005-0000-0000-000018040000}"/>
    <cellStyle name="Buena 25" xfId="950" xr:uid="{00000000-0005-0000-0000-000019040000}"/>
    <cellStyle name="Buena 26" xfId="951" xr:uid="{00000000-0005-0000-0000-00001A040000}"/>
    <cellStyle name="Buena 27" xfId="952" xr:uid="{00000000-0005-0000-0000-00001B040000}"/>
    <cellStyle name="Buena 28" xfId="953" xr:uid="{00000000-0005-0000-0000-00001C040000}"/>
    <cellStyle name="Buena 29" xfId="954" xr:uid="{00000000-0005-0000-0000-00001D040000}"/>
    <cellStyle name="Buena 3" xfId="955" xr:uid="{00000000-0005-0000-0000-00001E040000}"/>
    <cellStyle name="Buena 30" xfId="956" xr:uid="{00000000-0005-0000-0000-00001F040000}"/>
    <cellStyle name="Buena 31" xfId="957" xr:uid="{00000000-0005-0000-0000-000020040000}"/>
    <cellStyle name="Buena 32" xfId="958" xr:uid="{00000000-0005-0000-0000-000021040000}"/>
    <cellStyle name="Buena 33" xfId="959" xr:uid="{00000000-0005-0000-0000-000022040000}"/>
    <cellStyle name="Buena 34" xfId="960" xr:uid="{00000000-0005-0000-0000-000023040000}"/>
    <cellStyle name="Buena 35" xfId="961" xr:uid="{00000000-0005-0000-0000-000024040000}"/>
    <cellStyle name="Buena 36" xfId="962" xr:uid="{00000000-0005-0000-0000-000025040000}"/>
    <cellStyle name="Buena 37" xfId="963" xr:uid="{00000000-0005-0000-0000-000026040000}"/>
    <cellStyle name="Buena 38" xfId="964" xr:uid="{00000000-0005-0000-0000-000027040000}"/>
    <cellStyle name="Buena 39" xfId="965" xr:uid="{00000000-0005-0000-0000-000028040000}"/>
    <cellStyle name="Buena 4" xfId="966" xr:uid="{00000000-0005-0000-0000-000029040000}"/>
    <cellStyle name="Buena 40" xfId="967" xr:uid="{00000000-0005-0000-0000-00002A040000}"/>
    <cellStyle name="Buena 41" xfId="968" xr:uid="{00000000-0005-0000-0000-00002B040000}"/>
    <cellStyle name="Buena 42" xfId="969" xr:uid="{00000000-0005-0000-0000-00002C040000}"/>
    <cellStyle name="Buena 43" xfId="970" xr:uid="{00000000-0005-0000-0000-00002D040000}"/>
    <cellStyle name="Buena 44" xfId="971" xr:uid="{00000000-0005-0000-0000-00002E040000}"/>
    <cellStyle name="Buena 45" xfId="972" xr:uid="{00000000-0005-0000-0000-00002F040000}"/>
    <cellStyle name="Buena 46" xfId="973" xr:uid="{00000000-0005-0000-0000-000030040000}"/>
    <cellStyle name="Buena 47" xfId="974" xr:uid="{00000000-0005-0000-0000-000031040000}"/>
    <cellStyle name="Buena 5" xfId="975" xr:uid="{00000000-0005-0000-0000-000032040000}"/>
    <cellStyle name="Buena 6" xfId="976" xr:uid="{00000000-0005-0000-0000-000033040000}"/>
    <cellStyle name="Buena 7" xfId="977" xr:uid="{00000000-0005-0000-0000-000034040000}"/>
    <cellStyle name="Buena 8" xfId="978" xr:uid="{00000000-0005-0000-0000-000035040000}"/>
    <cellStyle name="Buena 9" xfId="979" xr:uid="{00000000-0005-0000-0000-000036040000}"/>
    <cellStyle name="Calculation 2" xfId="2253" xr:uid="{00000000-0005-0000-0000-000037040000}"/>
    <cellStyle name="Calculation 2 2" xfId="2368" xr:uid="{00000000-0005-0000-0000-000038040000}"/>
    <cellStyle name="Calculation 2 2 2" xfId="2369" xr:uid="{00000000-0005-0000-0000-000039040000}"/>
    <cellStyle name="Calculation 2 2 2 2" xfId="2370" xr:uid="{00000000-0005-0000-0000-00003A040000}"/>
    <cellStyle name="Calculation 2 2 2 3" xfId="2371" xr:uid="{00000000-0005-0000-0000-00003B040000}"/>
    <cellStyle name="Calculation 2 3" xfId="2372" xr:uid="{00000000-0005-0000-0000-00003C040000}"/>
    <cellStyle name="Calculation 2 3 2" xfId="2373" xr:uid="{00000000-0005-0000-0000-00003D040000}"/>
    <cellStyle name="Calculation 2 3 2 2" xfId="2374" xr:uid="{00000000-0005-0000-0000-00003E040000}"/>
    <cellStyle name="Calculation 2 3 2 3" xfId="2375" xr:uid="{00000000-0005-0000-0000-00003F040000}"/>
    <cellStyle name="Calculation 2 4" xfId="2376" xr:uid="{00000000-0005-0000-0000-000040040000}"/>
    <cellStyle name="Calculation 2 4 2" xfId="2377" xr:uid="{00000000-0005-0000-0000-000041040000}"/>
    <cellStyle name="Calculation 2 4 3" xfId="2378" xr:uid="{00000000-0005-0000-0000-000042040000}"/>
    <cellStyle name="Calculation 2 5" xfId="2367" xr:uid="{00000000-0005-0000-0000-000043040000}"/>
    <cellStyle name="Cálculo 10" xfId="980" xr:uid="{00000000-0005-0000-0000-000044040000}"/>
    <cellStyle name="Cálculo 11" xfId="981" xr:uid="{00000000-0005-0000-0000-000045040000}"/>
    <cellStyle name="Cálculo 12" xfId="982" xr:uid="{00000000-0005-0000-0000-000046040000}"/>
    <cellStyle name="Cálculo 13" xfId="983" xr:uid="{00000000-0005-0000-0000-000047040000}"/>
    <cellStyle name="Cálculo 14" xfId="984" xr:uid="{00000000-0005-0000-0000-000048040000}"/>
    <cellStyle name="Cálculo 15" xfId="985" xr:uid="{00000000-0005-0000-0000-000049040000}"/>
    <cellStyle name="Cálculo 16" xfId="986" xr:uid="{00000000-0005-0000-0000-00004A040000}"/>
    <cellStyle name="Cálculo 17" xfId="987" xr:uid="{00000000-0005-0000-0000-00004B040000}"/>
    <cellStyle name="Cálculo 18" xfId="988" xr:uid="{00000000-0005-0000-0000-00004C040000}"/>
    <cellStyle name="Cálculo 19" xfId="989" xr:uid="{00000000-0005-0000-0000-00004D040000}"/>
    <cellStyle name="Cálculo 2" xfId="990" xr:uid="{00000000-0005-0000-0000-00004E040000}"/>
    <cellStyle name="Cálculo 20" xfId="991" xr:uid="{00000000-0005-0000-0000-00004F040000}"/>
    <cellStyle name="Cálculo 21" xfId="992" xr:uid="{00000000-0005-0000-0000-000050040000}"/>
    <cellStyle name="Cálculo 22" xfId="993" xr:uid="{00000000-0005-0000-0000-000051040000}"/>
    <cellStyle name="Cálculo 23" xfId="994" xr:uid="{00000000-0005-0000-0000-000052040000}"/>
    <cellStyle name="Cálculo 24" xfId="995" xr:uid="{00000000-0005-0000-0000-000053040000}"/>
    <cellStyle name="Cálculo 25" xfId="996" xr:uid="{00000000-0005-0000-0000-000054040000}"/>
    <cellStyle name="Cálculo 26" xfId="997" xr:uid="{00000000-0005-0000-0000-000055040000}"/>
    <cellStyle name="Cálculo 27" xfId="998" xr:uid="{00000000-0005-0000-0000-000056040000}"/>
    <cellStyle name="Cálculo 28" xfId="999" xr:uid="{00000000-0005-0000-0000-000057040000}"/>
    <cellStyle name="Cálculo 29" xfId="1000" xr:uid="{00000000-0005-0000-0000-000058040000}"/>
    <cellStyle name="Cálculo 3" xfId="1001" xr:uid="{00000000-0005-0000-0000-000059040000}"/>
    <cellStyle name="Cálculo 30" xfId="1002" xr:uid="{00000000-0005-0000-0000-00005A040000}"/>
    <cellStyle name="Cálculo 31" xfId="1003" xr:uid="{00000000-0005-0000-0000-00005B040000}"/>
    <cellStyle name="Cálculo 32" xfId="1004" xr:uid="{00000000-0005-0000-0000-00005C040000}"/>
    <cellStyle name="Cálculo 33" xfId="1005" xr:uid="{00000000-0005-0000-0000-00005D040000}"/>
    <cellStyle name="Cálculo 34" xfId="1006" xr:uid="{00000000-0005-0000-0000-00005E040000}"/>
    <cellStyle name="Cálculo 35" xfId="1007" xr:uid="{00000000-0005-0000-0000-00005F040000}"/>
    <cellStyle name="Cálculo 36" xfId="1008" xr:uid="{00000000-0005-0000-0000-000060040000}"/>
    <cellStyle name="Cálculo 37" xfId="1009" xr:uid="{00000000-0005-0000-0000-000061040000}"/>
    <cellStyle name="Cálculo 38" xfId="1010" xr:uid="{00000000-0005-0000-0000-000062040000}"/>
    <cellStyle name="Cálculo 39" xfId="1011" xr:uid="{00000000-0005-0000-0000-000063040000}"/>
    <cellStyle name="Cálculo 4" xfId="1012" xr:uid="{00000000-0005-0000-0000-000064040000}"/>
    <cellStyle name="Cálculo 40" xfId="1013" xr:uid="{00000000-0005-0000-0000-000065040000}"/>
    <cellStyle name="Cálculo 41" xfId="1014" xr:uid="{00000000-0005-0000-0000-000066040000}"/>
    <cellStyle name="Cálculo 42" xfId="1015" xr:uid="{00000000-0005-0000-0000-000067040000}"/>
    <cellStyle name="Cálculo 43" xfId="1016" xr:uid="{00000000-0005-0000-0000-000068040000}"/>
    <cellStyle name="Cálculo 44" xfId="1017" xr:uid="{00000000-0005-0000-0000-000069040000}"/>
    <cellStyle name="Cálculo 45" xfId="1018" xr:uid="{00000000-0005-0000-0000-00006A040000}"/>
    <cellStyle name="Cálculo 46" xfId="1019" xr:uid="{00000000-0005-0000-0000-00006B040000}"/>
    <cellStyle name="Cálculo 47" xfId="1020" xr:uid="{00000000-0005-0000-0000-00006C040000}"/>
    <cellStyle name="Cálculo 5" xfId="1021" xr:uid="{00000000-0005-0000-0000-00006D040000}"/>
    <cellStyle name="Cálculo 6" xfId="1022" xr:uid="{00000000-0005-0000-0000-00006E040000}"/>
    <cellStyle name="Cálculo 7" xfId="1023" xr:uid="{00000000-0005-0000-0000-00006F040000}"/>
    <cellStyle name="Cálculo 8" xfId="1024" xr:uid="{00000000-0005-0000-0000-000070040000}"/>
    <cellStyle name="Cálculo 9" xfId="1025" xr:uid="{00000000-0005-0000-0000-000071040000}"/>
    <cellStyle name="Celda de comprobación 10" xfId="1026" xr:uid="{00000000-0005-0000-0000-000072040000}"/>
    <cellStyle name="Celda de comprobación 11" xfId="1027" xr:uid="{00000000-0005-0000-0000-000073040000}"/>
    <cellStyle name="Celda de comprobación 12" xfId="1028" xr:uid="{00000000-0005-0000-0000-000074040000}"/>
    <cellStyle name="Celda de comprobación 13" xfId="1029" xr:uid="{00000000-0005-0000-0000-000075040000}"/>
    <cellStyle name="Celda de comprobación 14" xfId="1030" xr:uid="{00000000-0005-0000-0000-000076040000}"/>
    <cellStyle name="Celda de comprobación 15" xfId="1031" xr:uid="{00000000-0005-0000-0000-000077040000}"/>
    <cellStyle name="Celda de comprobación 16" xfId="1032" xr:uid="{00000000-0005-0000-0000-000078040000}"/>
    <cellStyle name="Celda de comprobación 17" xfId="1033" xr:uid="{00000000-0005-0000-0000-000079040000}"/>
    <cellStyle name="Celda de comprobación 18" xfId="1034" xr:uid="{00000000-0005-0000-0000-00007A040000}"/>
    <cellStyle name="Celda de comprobación 19" xfId="1035" xr:uid="{00000000-0005-0000-0000-00007B040000}"/>
    <cellStyle name="Celda de comprobación 2" xfId="1036" xr:uid="{00000000-0005-0000-0000-00007C040000}"/>
    <cellStyle name="Celda de comprobación 20" xfId="1037" xr:uid="{00000000-0005-0000-0000-00007D040000}"/>
    <cellStyle name="Celda de comprobación 21" xfId="1038" xr:uid="{00000000-0005-0000-0000-00007E040000}"/>
    <cellStyle name="Celda de comprobación 22" xfId="1039" xr:uid="{00000000-0005-0000-0000-00007F040000}"/>
    <cellStyle name="Celda de comprobación 23" xfId="1040" xr:uid="{00000000-0005-0000-0000-000080040000}"/>
    <cellStyle name="Celda de comprobación 24" xfId="1041" xr:uid="{00000000-0005-0000-0000-000081040000}"/>
    <cellStyle name="Celda de comprobación 25" xfId="1042" xr:uid="{00000000-0005-0000-0000-000082040000}"/>
    <cellStyle name="Celda de comprobación 26" xfId="1043" xr:uid="{00000000-0005-0000-0000-000083040000}"/>
    <cellStyle name="Celda de comprobación 27" xfId="1044" xr:uid="{00000000-0005-0000-0000-000084040000}"/>
    <cellStyle name="Celda de comprobación 28" xfId="1045" xr:uid="{00000000-0005-0000-0000-000085040000}"/>
    <cellStyle name="Celda de comprobación 29" xfId="1046" xr:uid="{00000000-0005-0000-0000-000086040000}"/>
    <cellStyle name="Celda de comprobación 3" xfId="1047" xr:uid="{00000000-0005-0000-0000-000087040000}"/>
    <cellStyle name="Celda de comprobación 30" xfId="1048" xr:uid="{00000000-0005-0000-0000-000088040000}"/>
    <cellStyle name="Celda de comprobación 31" xfId="1049" xr:uid="{00000000-0005-0000-0000-000089040000}"/>
    <cellStyle name="Celda de comprobación 32" xfId="1050" xr:uid="{00000000-0005-0000-0000-00008A040000}"/>
    <cellStyle name="Celda de comprobación 33" xfId="1051" xr:uid="{00000000-0005-0000-0000-00008B040000}"/>
    <cellStyle name="Celda de comprobación 34" xfId="1052" xr:uid="{00000000-0005-0000-0000-00008C040000}"/>
    <cellStyle name="Celda de comprobación 35" xfId="1053" xr:uid="{00000000-0005-0000-0000-00008D040000}"/>
    <cellStyle name="Celda de comprobación 36" xfId="1054" xr:uid="{00000000-0005-0000-0000-00008E040000}"/>
    <cellStyle name="Celda de comprobación 37" xfId="1055" xr:uid="{00000000-0005-0000-0000-00008F040000}"/>
    <cellStyle name="Celda de comprobación 38" xfId="1056" xr:uid="{00000000-0005-0000-0000-000090040000}"/>
    <cellStyle name="Celda de comprobación 39" xfId="1057" xr:uid="{00000000-0005-0000-0000-000091040000}"/>
    <cellStyle name="Celda de comprobación 4" xfId="1058" xr:uid="{00000000-0005-0000-0000-000092040000}"/>
    <cellStyle name="Celda de comprobación 40" xfId="1059" xr:uid="{00000000-0005-0000-0000-000093040000}"/>
    <cellStyle name="Celda de comprobación 41" xfId="1060" xr:uid="{00000000-0005-0000-0000-000094040000}"/>
    <cellStyle name="Celda de comprobación 42" xfId="1061" xr:uid="{00000000-0005-0000-0000-000095040000}"/>
    <cellStyle name="Celda de comprobación 43" xfId="1062" xr:uid="{00000000-0005-0000-0000-000096040000}"/>
    <cellStyle name="Celda de comprobación 44" xfId="1063" xr:uid="{00000000-0005-0000-0000-000097040000}"/>
    <cellStyle name="Celda de comprobación 45" xfId="1064" xr:uid="{00000000-0005-0000-0000-000098040000}"/>
    <cellStyle name="Celda de comprobación 46" xfId="1065" xr:uid="{00000000-0005-0000-0000-000099040000}"/>
    <cellStyle name="Celda de comprobación 47" xfId="1066" xr:uid="{00000000-0005-0000-0000-00009A040000}"/>
    <cellStyle name="Celda de comprobación 5" xfId="1067" xr:uid="{00000000-0005-0000-0000-00009B040000}"/>
    <cellStyle name="Celda de comprobación 6" xfId="1068" xr:uid="{00000000-0005-0000-0000-00009C040000}"/>
    <cellStyle name="Celda de comprobación 7" xfId="1069" xr:uid="{00000000-0005-0000-0000-00009D040000}"/>
    <cellStyle name="Celda de comprobación 8" xfId="1070" xr:uid="{00000000-0005-0000-0000-00009E040000}"/>
    <cellStyle name="Celda de comprobación 9" xfId="1071" xr:uid="{00000000-0005-0000-0000-00009F040000}"/>
    <cellStyle name="Celda vinculada 10" xfId="1072" xr:uid="{00000000-0005-0000-0000-0000A0040000}"/>
    <cellStyle name="Celda vinculada 11" xfId="1073" xr:uid="{00000000-0005-0000-0000-0000A1040000}"/>
    <cellStyle name="Celda vinculada 12" xfId="1074" xr:uid="{00000000-0005-0000-0000-0000A2040000}"/>
    <cellStyle name="Celda vinculada 13" xfId="1075" xr:uid="{00000000-0005-0000-0000-0000A3040000}"/>
    <cellStyle name="Celda vinculada 14" xfId="1076" xr:uid="{00000000-0005-0000-0000-0000A4040000}"/>
    <cellStyle name="Celda vinculada 15" xfId="1077" xr:uid="{00000000-0005-0000-0000-0000A5040000}"/>
    <cellStyle name="Celda vinculada 16" xfId="1078" xr:uid="{00000000-0005-0000-0000-0000A6040000}"/>
    <cellStyle name="Celda vinculada 17" xfId="1079" xr:uid="{00000000-0005-0000-0000-0000A7040000}"/>
    <cellStyle name="Celda vinculada 18" xfId="1080" xr:uid="{00000000-0005-0000-0000-0000A8040000}"/>
    <cellStyle name="Celda vinculada 19" xfId="1081" xr:uid="{00000000-0005-0000-0000-0000A9040000}"/>
    <cellStyle name="Celda vinculada 2" xfId="1082" xr:uid="{00000000-0005-0000-0000-0000AA040000}"/>
    <cellStyle name="Celda vinculada 20" xfId="1083" xr:uid="{00000000-0005-0000-0000-0000AB040000}"/>
    <cellStyle name="Celda vinculada 21" xfId="1084" xr:uid="{00000000-0005-0000-0000-0000AC040000}"/>
    <cellStyle name="Celda vinculada 22" xfId="1085" xr:uid="{00000000-0005-0000-0000-0000AD040000}"/>
    <cellStyle name="Celda vinculada 23" xfId="1086" xr:uid="{00000000-0005-0000-0000-0000AE040000}"/>
    <cellStyle name="Celda vinculada 24" xfId="1087" xr:uid="{00000000-0005-0000-0000-0000AF040000}"/>
    <cellStyle name="Celda vinculada 25" xfId="1088" xr:uid="{00000000-0005-0000-0000-0000B0040000}"/>
    <cellStyle name="Celda vinculada 26" xfId="1089" xr:uid="{00000000-0005-0000-0000-0000B1040000}"/>
    <cellStyle name="Celda vinculada 27" xfId="1090" xr:uid="{00000000-0005-0000-0000-0000B2040000}"/>
    <cellStyle name="Celda vinculada 28" xfId="1091" xr:uid="{00000000-0005-0000-0000-0000B3040000}"/>
    <cellStyle name="Celda vinculada 29" xfId="1092" xr:uid="{00000000-0005-0000-0000-0000B4040000}"/>
    <cellStyle name="Celda vinculada 3" xfId="1093" xr:uid="{00000000-0005-0000-0000-0000B5040000}"/>
    <cellStyle name="Celda vinculada 30" xfId="1094" xr:uid="{00000000-0005-0000-0000-0000B6040000}"/>
    <cellStyle name="Celda vinculada 31" xfId="1095" xr:uid="{00000000-0005-0000-0000-0000B7040000}"/>
    <cellStyle name="Celda vinculada 32" xfId="1096" xr:uid="{00000000-0005-0000-0000-0000B8040000}"/>
    <cellStyle name="Celda vinculada 33" xfId="1097" xr:uid="{00000000-0005-0000-0000-0000B9040000}"/>
    <cellStyle name="Celda vinculada 34" xfId="1098" xr:uid="{00000000-0005-0000-0000-0000BA040000}"/>
    <cellStyle name="Celda vinculada 35" xfId="1099" xr:uid="{00000000-0005-0000-0000-0000BB040000}"/>
    <cellStyle name="Celda vinculada 36" xfId="1100" xr:uid="{00000000-0005-0000-0000-0000BC040000}"/>
    <cellStyle name="Celda vinculada 37" xfId="1101" xr:uid="{00000000-0005-0000-0000-0000BD040000}"/>
    <cellStyle name="Celda vinculada 38" xfId="1102" xr:uid="{00000000-0005-0000-0000-0000BE040000}"/>
    <cellStyle name="Celda vinculada 39" xfId="1103" xr:uid="{00000000-0005-0000-0000-0000BF040000}"/>
    <cellStyle name="Celda vinculada 4" xfId="1104" xr:uid="{00000000-0005-0000-0000-0000C0040000}"/>
    <cellStyle name="Celda vinculada 40" xfId="1105" xr:uid="{00000000-0005-0000-0000-0000C1040000}"/>
    <cellStyle name="Celda vinculada 41" xfId="1106" xr:uid="{00000000-0005-0000-0000-0000C2040000}"/>
    <cellStyle name="Celda vinculada 42" xfId="1107" xr:uid="{00000000-0005-0000-0000-0000C3040000}"/>
    <cellStyle name="Celda vinculada 43" xfId="1108" xr:uid="{00000000-0005-0000-0000-0000C4040000}"/>
    <cellStyle name="Celda vinculada 44" xfId="1109" xr:uid="{00000000-0005-0000-0000-0000C5040000}"/>
    <cellStyle name="Celda vinculada 45" xfId="1110" xr:uid="{00000000-0005-0000-0000-0000C6040000}"/>
    <cellStyle name="Celda vinculada 46" xfId="1111" xr:uid="{00000000-0005-0000-0000-0000C7040000}"/>
    <cellStyle name="Celda vinculada 47" xfId="1112" xr:uid="{00000000-0005-0000-0000-0000C8040000}"/>
    <cellStyle name="Celda vinculada 5" xfId="1113" xr:uid="{00000000-0005-0000-0000-0000C9040000}"/>
    <cellStyle name="Celda vinculada 6" xfId="1114" xr:uid="{00000000-0005-0000-0000-0000CA040000}"/>
    <cellStyle name="Celda vinculada 7" xfId="1115" xr:uid="{00000000-0005-0000-0000-0000CB040000}"/>
    <cellStyle name="Celda vinculada 8" xfId="1116" xr:uid="{00000000-0005-0000-0000-0000CC040000}"/>
    <cellStyle name="Celda vinculada 9" xfId="1117" xr:uid="{00000000-0005-0000-0000-0000CD040000}"/>
    <cellStyle name="Check Cell 2" xfId="2379" xr:uid="{00000000-0005-0000-0000-0000CE040000}"/>
    <cellStyle name="Check Cell 2 2" xfId="2380" xr:uid="{00000000-0005-0000-0000-0000CF040000}"/>
    <cellStyle name="Check Cell 2 2 2" xfId="2381" xr:uid="{00000000-0005-0000-0000-0000D0040000}"/>
    <cellStyle name="Check Cell 2 2 3" xfId="2382" xr:uid="{00000000-0005-0000-0000-0000D1040000}"/>
    <cellStyle name="Comma [0]_Monetario Abr08" xfId="1118" xr:uid="{00000000-0005-0000-0000-0000D2040000}"/>
    <cellStyle name="Comma 2" xfId="2384" xr:uid="{00000000-0005-0000-0000-0000D3040000}"/>
    <cellStyle name="Comma 2 2" xfId="2385" xr:uid="{00000000-0005-0000-0000-0000D4040000}"/>
    <cellStyle name="Comma 2 3" xfId="2386" xr:uid="{00000000-0005-0000-0000-0000D5040000}"/>
    <cellStyle name="Comma 2 4" xfId="2387" xr:uid="{00000000-0005-0000-0000-0000D6040000}"/>
    <cellStyle name="Comma 3" xfId="2388" xr:uid="{00000000-0005-0000-0000-0000D7040000}"/>
    <cellStyle name="Cover" xfId="2389" xr:uid="{00000000-0005-0000-0000-0000D8040000}"/>
    <cellStyle name="Dezimal [0]_Tfz-Anzahl" xfId="2390" xr:uid="{00000000-0005-0000-0000-0000D9040000}"/>
    <cellStyle name="Dezimal_Tfz-Anzahl" xfId="2391" xr:uid="{00000000-0005-0000-0000-0000DA040000}"/>
    <cellStyle name="Encabezado 4 10" xfId="1119" xr:uid="{00000000-0005-0000-0000-0000DB040000}"/>
    <cellStyle name="Encabezado 4 11" xfId="1120" xr:uid="{00000000-0005-0000-0000-0000DC040000}"/>
    <cellStyle name="Encabezado 4 12" xfId="1121" xr:uid="{00000000-0005-0000-0000-0000DD040000}"/>
    <cellStyle name="Encabezado 4 13" xfId="1122" xr:uid="{00000000-0005-0000-0000-0000DE040000}"/>
    <cellStyle name="Encabezado 4 14" xfId="1123" xr:uid="{00000000-0005-0000-0000-0000DF040000}"/>
    <cellStyle name="Encabezado 4 15" xfId="1124" xr:uid="{00000000-0005-0000-0000-0000E0040000}"/>
    <cellStyle name="Encabezado 4 16" xfId="1125" xr:uid="{00000000-0005-0000-0000-0000E1040000}"/>
    <cellStyle name="Encabezado 4 17" xfId="1126" xr:uid="{00000000-0005-0000-0000-0000E2040000}"/>
    <cellStyle name="Encabezado 4 18" xfId="1127" xr:uid="{00000000-0005-0000-0000-0000E3040000}"/>
    <cellStyle name="Encabezado 4 19" xfId="1128" xr:uid="{00000000-0005-0000-0000-0000E4040000}"/>
    <cellStyle name="Encabezado 4 2" xfId="1129" xr:uid="{00000000-0005-0000-0000-0000E5040000}"/>
    <cellStyle name="Encabezado 4 20" xfId="1130" xr:uid="{00000000-0005-0000-0000-0000E6040000}"/>
    <cellStyle name="Encabezado 4 21" xfId="1131" xr:uid="{00000000-0005-0000-0000-0000E7040000}"/>
    <cellStyle name="Encabezado 4 22" xfId="1132" xr:uid="{00000000-0005-0000-0000-0000E8040000}"/>
    <cellStyle name="Encabezado 4 23" xfId="1133" xr:uid="{00000000-0005-0000-0000-0000E9040000}"/>
    <cellStyle name="Encabezado 4 24" xfId="1134" xr:uid="{00000000-0005-0000-0000-0000EA040000}"/>
    <cellStyle name="Encabezado 4 25" xfId="1135" xr:uid="{00000000-0005-0000-0000-0000EB040000}"/>
    <cellStyle name="Encabezado 4 26" xfId="1136" xr:uid="{00000000-0005-0000-0000-0000EC040000}"/>
    <cellStyle name="Encabezado 4 27" xfId="1137" xr:uid="{00000000-0005-0000-0000-0000ED040000}"/>
    <cellStyle name="Encabezado 4 28" xfId="1138" xr:uid="{00000000-0005-0000-0000-0000EE040000}"/>
    <cellStyle name="Encabezado 4 29" xfId="1139" xr:uid="{00000000-0005-0000-0000-0000EF040000}"/>
    <cellStyle name="Encabezado 4 3" xfId="1140" xr:uid="{00000000-0005-0000-0000-0000F0040000}"/>
    <cellStyle name="Encabezado 4 30" xfId="1141" xr:uid="{00000000-0005-0000-0000-0000F1040000}"/>
    <cellStyle name="Encabezado 4 31" xfId="1142" xr:uid="{00000000-0005-0000-0000-0000F2040000}"/>
    <cellStyle name="Encabezado 4 32" xfId="1143" xr:uid="{00000000-0005-0000-0000-0000F3040000}"/>
    <cellStyle name="Encabezado 4 33" xfId="1144" xr:uid="{00000000-0005-0000-0000-0000F4040000}"/>
    <cellStyle name="Encabezado 4 34" xfId="1145" xr:uid="{00000000-0005-0000-0000-0000F5040000}"/>
    <cellStyle name="Encabezado 4 35" xfId="1146" xr:uid="{00000000-0005-0000-0000-0000F6040000}"/>
    <cellStyle name="Encabezado 4 36" xfId="1147" xr:uid="{00000000-0005-0000-0000-0000F7040000}"/>
    <cellStyle name="Encabezado 4 37" xfId="1148" xr:uid="{00000000-0005-0000-0000-0000F8040000}"/>
    <cellStyle name="Encabezado 4 38" xfId="1149" xr:uid="{00000000-0005-0000-0000-0000F9040000}"/>
    <cellStyle name="Encabezado 4 39" xfId="1150" xr:uid="{00000000-0005-0000-0000-0000FA040000}"/>
    <cellStyle name="Encabezado 4 4" xfId="1151" xr:uid="{00000000-0005-0000-0000-0000FB040000}"/>
    <cellStyle name="Encabezado 4 40" xfId="1152" xr:uid="{00000000-0005-0000-0000-0000FC040000}"/>
    <cellStyle name="Encabezado 4 41" xfId="1153" xr:uid="{00000000-0005-0000-0000-0000FD040000}"/>
    <cellStyle name="Encabezado 4 42" xfId="1154" xr:uid="{00000000-0005-0000-0000-0000FE040000}"/>
    <cellStyle name="Encabezado 4 43" xfId="1155" xr:uid="{00000000-0005-0000-0000-0000FF040000}"/>
    <cellStyle name="Encabezado 4 44" xfId="1156" xr:uid="{00000000-0005-0000-0000-000000050000}"/>
    <cellStyle name="Encabezado 4 45" xfId="1157" xr:uid="{00000000-0005-0000-0000-000001050000}"/>
    <cellStyle name="Encabezado 4 46" xfId="1158" xr:uid="{00000000-0005-0000-0000-000002050000}"/>
    <cellStyle name="Encabezado 4 47" xfId="1159" xr:uid="{00000000-0005-0000-0000-000003050000}"/>
    <cellStyle name="Encabezado 4 5" xfId="1160" xr:uid="{00000000-0005-0000-0000-000004050000}"/>
    <cellStyle name="Encabezado 4 6" xfId="1161" xr:uid="{00000000-0005-0000-0000-000005050000}"/>
    <cellStyle name="Encabezado 4 7" xfId="1162" xr:uid="{00000000-0005-0000-0000-000006050000}"/>
    <cellStyle name="Encabezado 4 8" xfId="1163" xr:uid="{00000000-0005-0000-0000-000007050000}"/>
    <cellStyle name="Encabezado 4 9" xfId="1164" xr:uid="{00000000-0005-0000-0000-000008050000}"/>
    <cellStyle name="Énfasis1 10" xfId="1165" xr:uid="{00000000-0005-0000-0000-000009050000}"/>
    <cellStyle name="Énfasis1 11" xfId="1166" xr:uid="{00000000-0005-0000-0000-00000A050000}"/>
    <cellStyle name="Énfasis1 12" xfId="1167" xr:uid="{00000000-0005-0000-0000-00000B050000}"/>
    <cellStyle name="Énfasis1 13" xfId="1168" xr:uid="{00000000-0005-0000-0000-00000C050000}"/>
    <cellStyle name="Énfasis1 14" xfId="1169" xr:uid="{00000000-0005-0000-0000-00000D050000}"/>
    <cellStyle name="Énfasis1 15" xfId="1170" xr:uid="{00000000-0005-0000-0000-00000E050000}"/>
    <cellStyle name="Énfasis1 16" xfId="1171" xr:uid="{00000000-0005-0000-0000-00000F050000}"/>
    <cellStyle name="Énfasis1 17" xfId="1172" xr:uid="{00000000-0005-0000-0000-000010050000}"/>
    <cellStyle name="Énfasis1 18" xfId="1173" xr:uid="{00000000-0005-0000-0000-000011050000}"/>
    <cellStyle name="Énfasis1 19" xfId="1174" xr:uid="{00000000-0005-0000-0000-000012050000}"/>
    <cellStyle name="Énfasis1 2" xfId="1175" xr:uid="{00000000-0005-0000-0000-000013050000}"/>
    <cellStyle name="Énfasis1 20" xfId="1176" xr:uid="{00000000-0005-0000-0000-000014050000}"/>
    <cellStyle name="Énfasis1 21" xfId="1177" xr:uid="{00000000-0005-0000-0000-000015050000}"/>
    <cellStyle name="Énfasis1 22" xfId="1178" xr:uid="{00000000-0005-0000-0000-000016050000}"/>
    <cellStyle name="Énfasis1 23" xfId="1179" xr:uid="{00000000-0005-0000-0000-000017050000}"/>
    <cellStyle name="Énfasis1 24" xfId="1180" xr:uid="{00000000-0005-0000-0000-000018050000}"/>
    <cellStyle name="Énfasis1 25" xfId="1181" xr:uid="{00000000-0005-0000-0000-000019050000}"/>
    <cellStyle name="Énfasis1 26" xfId="1182" xr:uid="{00000000-0005-0000-0000-00001A050000}"/>
    <cellStyle name="Énfasis1 27" xfId="1183" xr:uid="{00000000-0005-0000-0000-00001B050000}"/>
    <cellStyle name="Énfasis1 28" xfId="1184" xr:uid="{00000000-0005-0000-0000-00001C050000}"/>
    <cellStyle name="Énfasis1 29" xfId="1185" xr:uid="{00000000-0005-0000-0000-00001D050000}"/>
    <cellStyle name="Énfasis1 3" xfId="1186" xr:uid="{00000000-0005-0000-0000-00001E050000}"/>
    <cellStyle name="Énfasis1 30" xfId="1187" xr:uid="{00000000-0005-0000-0000-00001F050000}"/>
    <cellStyle name="Énfasis1 31" xfId="1188" xr:uid="{00000000-0005-0000-0000-000020050000}"/>
    <cellStyle name="Énfasis1 32" xfId="1189" xr:uid="{00000000-0005-0000-0000-000021050000}"/>
    <cellStyle name="Énfasis1 33" xfId="1190" xr:uid="{00000000-0005-0000-0000-000022050000}"/>
    <cellStyle name="Énfasis1 34" xfId="1191" xr:uid="{00000000-0005-0000-0000-000023050000}"/>
    <cellStyle name="Énfasis1 35" xfId="1192" xr:uid="{00000000-0005-0000-0000-000024050000}"/>
    <cellStyle name="Énfasis1 36" xfId="1193" xr:uid="{00000000-0005-0000-0000-000025050000}"/>
    <cellStyle name="Énfasis1 37" xfId="1194" xr:uid="{00000000-0005-0000-0000-000026050000}"/>
    <cellStyle name="Énfasis1 38" xfId="1195" xr:uid="{00000000-0005-0000-0000-000027050000}"/>
    <cellStyle name="Énfasis1 39" xfId="1196" xr:uid="{00000000-0005-0000-0000-000028050000}"/>
    <cellStyle name="Énfasis1 4" xfId="1197" xr:uid="{00000000-0005-0000-0000-000029050000}"/>
    <cellStyle name="Énfasis1 40" xfId="1198" xr:uid="{00000000-0005-0000-0000-00002A050000}"/>
    <cellStyle name="Énfasis1 41" xfId="1199" xr:uid="{00000000-0005-0000-0000-00002B050000}"/>
    <cellStyle name="Énfasis1 42" xfId="1200" xr:uid="{00000000-0005-0000-0000-00002C050000}"/>
    <cellStyle name="Énfasis1 43" xfId="1201" xr:uid="{00000000-0005-0000-0000-00002D050000}"/>
    <cellStyle name="Énfasis1 44" xfId="1202" xr:uid="{00000000-0005-0000-0000-00002E050000}"/>
    <cellStyle name="Énfasis1 45" xfId="1203" xr:uid="{00000000-0005-0000-0000-00002F050000}"/>
    <cellStyle name="Énfasis1 46" xfId="1204" xr:uid="{00000000-0005-0000-0000-000030050000}"/>
    <cellStyle name="Énfasis1 47" xfId="1205" xr:uid="{00000000-0005-0000-0000-000031050000}"/>
    <cellStyle name="Énfasis1 5" xfId="1206" xr:uid="{00000000-0005-0000-0000-000032050000}"/>
    <cellStyle name="Énfasis1 6" xfId="1207" xr:uid="{00000000-0005-0000-0000-000033050000}"/>
    <cellStyle name="Énfasis1 7" xfId="1208" xr:uid="{00000000-0005-0000-0000-000034050000}"/>
    <cellStyle name="Énfasis1 8" xfId="1209" xr:uid="{00000000-0005-0000-0000-000035050000}"/>
    <cellStyle name="Énfasis1 9" xfId="1210" xr:uid="{00000000-0005-0000-0000-000036050000}"/>
    <cellStyle name="Énfasis2 10" xfId="1211" xr:uid="{00000000-0005-0000-0000-000037050000}"/>
    <cellStyle name="Énfasis2 11" xfId="1212" xr:uid="{00000000-0005-0000-0000-000038050000}"/>
    <cellStyle name="Énfasis2 12" xfId="1213" xr:uid="{00000000-0005-0000-0000-000039050000}"/>
    <cellStyle name="Énfasis2 13" xfId="1214" xr:uid="{00000000-0005-0000-0000-00003A050000}"/>
    <cellStyle name="Énfasis2 14" xfId="1215" xr:uid="{00000000-0005-0000-0000-00003B050000}"/>
    <cellStyle name="Énfasis2 15" xfId="1216" xr:uid="{00000000-0005-0000-0000-00003C050000}"/>
    <cellStyle name="Énfasis2 16" xfId="1217" xr:uid="{00000000-0005-0000-0000-00003D050000}"/>
    <cellStyle name="Énfasis2 17" xfId="1218" xr:uid="{00000000-0005-0000-0000-00003E050000}"/>
    <cellStyle name="Énfasis2 18" xfId="1219" xr:uid="{00000000-0005-0000-0000-00003F050000}"/>
    <cellStyle name="Énfasis2 19" xfId="1220" xr:uid="{00000000-0005-0000-0000-000040050000}"/>
    <cellStyle name="Énfasis2 2" xfId="1221" xr:uid="{00000000-0005-0000-0000-000041050000}"/>
    <cellStyle name="Énfasis2 20" xfId="1222" xr:uid="{00000000-0005-0000-0000-000042050000}"/>
    <cellStyle name="Énfasis2 21" xfId="1223" xr:uid="{00000000-0005-0000-0000-000043050000}"/>
    <cellStyle name="Énfasis2 22" xfId="1224" xr:uid="{00000000-0005-0000-0000-000044050000}"/>
    <cellStyle name="Énfasis2 23" xfId="1225" xr:uid="{00000000-0005-0000-0000-000045050000}"/>
    <cellStyle name="Énfasis2 24" xfId="1226" xr:uid="{00000000-0005-0000-0000-000046050000}"/>
    <cellStyle name="Énfasis2 25" xfId="1227" xr:uid="{00000000-0005-0000-0000-000047050000}"/>
    <cellStyle name="Énfasis2 26" xfId="1228" xr:uid="{00000000-0005-0000-0000-000048050000}"/>
    <cellStyle name="Énfasis2 27" xfId="1229" xr:uid="{00000000-0005-0000-0000-000049050000}"/>
    <cellStyle name="Énfasis2 28" xfId="1230" xr:uid="{00000000-0005-0000-0000-00004A050000}"/>
    <cellStyle name="Énfasis2 29" xfId="1231" xr:uid="{00000000-0005-0000-0000-00004B050000}"/>
    <cellStyle name="Énfasis2 3" xfId="1232" xr:uid="{00000000-0005-0000-0000-00004C050000}"/>
    <cellStyle name="Énfasis2 30" xfId="1233" xr:uid="{00000000-0005-0000-0000-00004D050000}"/>
    <cellStyle name="Énfasis2 31" xfId="1234" xr:uid="{00000000-0005-0000-0000-00004E050000}"/>
    <cellStyle name="Énfasis2 32" xfId="1235" xr:uid="{00000000-0005-0000-0000-00004F050000}"/>
    <cellStyle name="Énfasis2 33" xfId="1236" xr:uid="{00000000-0005-0000-0000-000050050000}"/>
    <cellStyle name="Énfasis2 34" xfId="1237" xr:uid="{00000000-0005-0000-0000-000051050000}"/>
    <cellStyle name="Énfasis2 35" xfId="1238" xr:uid="{00000000-0005-0000-0000-000052050000}"/>
    <cellStyle name="Énfasis2 36" xfId="1239" xr:uid="{00000000-0005-0000-0000-000053050000}"/>
    <cellStyle name="Énfasis2 37" xfId="1240" xr:uid="{00000000-0005-0000-0000-000054050000}"/>
    <cellStyle name="Énfasis2 38" xfId="1241" xr:uid="{00000000-0005-0000-0000-000055050000}"/>
    <cellStyle name="Énfasis2 39" xfId="1242" xr:uid="{00000000-0005-0000-0000-000056050000}"/>
    <cellStyle name="Énfasis2 4" xfId="1243" xr:uid="{00000000-0005-0000-0000-000057050000}"/>
    <cellStyle name="Énfasis2 40" xfId="1244" xr:uid="{00000000-0005-0000-0000-000058050000}"/>
    <cellStyle name="Énfasis2 41" xfId="1245" xr:uid="{00000000-0005-0000-0000-000059050000}"/>
    <cellStyle name="Énfasis2 42" xfId="1246" xr:uid="{00000000-0005-0000-0000-00005A050000}"/>
    <cellStyle name="Énfasis2 43" xfId="1247" xr:uid="{00000000-0005-0000-0000-00005B050000}"/>
    <cellStyle name="Énfasis2 44" xfId="1248" xr:uid="{00000000-0005-0000-0000-00005C050000}"/>
    <cellStyle name="Énfasis2 45" xfId="1249" xr:uid="{00000000-0005-0000-0000-00005D050000}"/>
    <cellStyle name="Énfasis2 46" xfId="1250" xr:uid="{00000000-0005-0000-0000-00005E050000}"/>
    <cellStyle name="Énfasis2 47" xfId="1251" xr:uid="{00000000-0005-0000-0000-00005F050000}"/>
    <cellStyle name="Énfasis2 5" xfId="1252" xr:uid="{00000000-0005-0000-0000-000060050000}"/>
    <cellStyle name="Énfasis2 6" xfId="1253" xr:uid="{00000000-0005-0000-0000-000061050000}"/>
    <cellStyle name="Énfasis2 7" xfId="1254" xr:uid="{00000000-0005-0000-0000-000062050000}"/>
    <cellStyle name="Énfasis2 8" xfId="1255" xr:uid="{00000000-0005-0000-0000-000063050000}"/>
    <cellStyle name="Énfasis2 9" xfId="1256" xr:uid="{00000000-0005-0000-0000-000064050000}"/>
    <cellStyle name="Énfasis3 10" xfId="1257" xr:uid="{00000000-0005-0000-0000-000065050000}"/>
    <cellStyle name="Énfasis3 11" xfId="1258" xr:uid="{00000000-0005-0000-0000-000066050000}"/>
    <cellStyle name="Énfasis3 12" xfId="1259" xr:uid="{00000000-0005-0000-0000-000067050000}"/>
    <cellStyle name="Énfasis3 13" xfId="1260" xr:uid="{00000000-0005-0000-0000-000068050000}"/>
    <cellStyle name="Énfasis3 14" xfId="1261" xr:uid="{00000000-0005-0000-0000-000069050000}"/>
    <cellStyle name="Énfasis3 15" xfId="1262" xr:uid="{00000000-0005-0000-0000-00006A050000}"/>
    <cellStyle name="Énfasis3 16" xfId="1263" xr:uid="{00000000-0005-0000-0000-00006B050000}"/>
    <cellStyle name="Énfasis3 17" xfId="1264" xr:uid="{00000000-0005-0000-0000-00006C050000}"/>
    <cellStyle name="Énfasis3 18" xfId="1265" xr:uid="{00000000-0005-0000-0000-00006D050000}"/>
    <cellStyle name="Énfasis3 19" xfId="1266" xr:uid="{00000000-0005-0000-0000-00006E050000}"/>
    <cellStyle name="Énfasis3 2" xfId="1267" xr:uid="{00000000-0005-0000-0000-00006F050000}"/>
    <cellStyle name="Énfasis3 20" xfId="1268" xr:uid="{00000000-0005-0000-0000-000070050000}"/>
    <cellStyle name="Énfasis3 21" xfId="1269" xr:uid="{00000000-0005-0000-0000-000071050000}"/>
    <cellStyle name="Énfasis3 22" xfId="1270" xr:uid="{00000000-0005-0000-0000-000072050000}"/>
    <cellStyle name="Énfasis3 23" xfId="1271" xr:uid="{00000000-0005-0000-0000-000073050000}"/>
    <cellStyle name="Énfasis3 24" xfId="1272" xr:uid="{00000000-0005-0000-0000-000074050000}"/>
    <cellStyle name="Énfasis3 25" xfId="1273" xr:uid="{00000000-0005-0000-0000-000075050000}"/>
    <cellStyle name="Énfasis3 26" xfId="1274" xr:uid="{00000000-0005-0000-0000-000076050000}"/>
    <cellStyle name="Énfasis3 27" xfId="1275" xr:uid="{00000000-0005-0000-0000-000077050000}"/>
    <cellStyle name="Énfasis3 28" xfId="1276" xr:uid="{00000000-0005-0000-0000-000078050000}"/>
    <cellStyle name="Énfasis3 29" xfId="1277" xr:uid="{00000000-0005-0000-0000-000079050000}"/>
    <cellStyle name="Énfasis3 3" xfId="1278" xr:uid="{00000000-0005-0000-0000-00007A050000}"/>
    <cellStyle name="Énfasis3 30" xfId="1279" xr:uid="{00000000-0005-0000-0000-00007B050000}"/>
    <cellStyle name="Énfasis3 31" xfId="1280" xr:uid="{00000000-0005-0000-0000-00007C050000}"/>
    <cellStyle name="Énfasis3 32" xfId="1281" xr:uid="{00000000-0005-0000-0000-00007D050000}"/>
    <cellStyle name="Énfasis3 33" xfId="1282" xr:uid="{00000000-0005-0000-0000-00007E050000}"/>
    <cellStyle name="Énfasis3 34" xfId="1283" xr:uid="{00000000-0005-0000-0000-00007F050000}"/>
    <cellStyle name="Énfasis3 35" xfId="1284" xr:uid="{00000000-0005-0000-0000-000080050000}"/>
    <cellStyle name="Énfasis3 36" xfId="1285" xr:uid="{00000000-0005-0000-0000-000081050000}"/>
    <cellStyle name="Énfasis3 37" xfId="1286" xr:uid="{00000000-0005-0000-0000-000082050000}"/>
    <cellStyle name="Énfasis3 38" xfId="1287" xr:uid="{00000000-0005-0000-0000-000083050000}"/>
    <cellStyle name="Énfasis3 39" xfId="1288" xr:uid="{00000000-0005-0000-0000-000084050000}"/>
    <cellStyle name="Énfasis3 4" xfId="1289" xr:uid="{00000000-0005-0000-0000-000085050000}"/>
    <cellStyle name="Énfasis3 40" xfId="1290" xr:uid="{00000000-0005-0000-0000-000086050000}"/>
    <cellStyle name="Énfasis3 41" xfId="1291" xr:uid="{00000000-0005-0000-0000-000087050000}"/>
    <cellStyle name="Énfasis3 42" xfId="1292" xr:uid="{00000000-0005-0000-0000-000088050000}"/>
    <cellStyle name="Énfasis3 43" xfId="1293" xr:uid="{00000000-0005-0000-0000-000089050000}"/>
    <cellStyle name="Énfasis3 44" xfId="1294" xr:uid="{00000000-0005-0000-0000-00008A050000}"/>
    <cellStyle name="Énfasis3 45" xfId="1295" xr:uid="{00000000-0005-0000-0000-00008B050000}"/>
    <cellStyle name="Énfasis3 46" xfId="1296" xr:uid="{00000000-0005-0000-0000-00008C050000}"/>
    <cellStyle name="Énfasis3 47" xfId="1297" xr:uid="{00000000-0005-0000-0000-00008D050000}"/>
    <cellStyle name="Énfasis3 5" xfId="1298" xr:uid="{00000000-0005-0000-0000-00008E050000}"/>
    <cellStyle name="Énfasis3 6" xfId="1299" xr:uid="{00000000-0005-0000-0000-00008F050000}"/>
    <cellStyle name="Énfasis3 7" xfId="1300" xr:uid="{00000000-0005-0000-0000-000090050000}"/>
    <cellStyle name="Énfasis3 8" xfId="1301" xr:uid="{00000000-0005-0000-0000-000091050000}"/>
    <cellStyle name="Énfasis3 9" xfId="1302" xr:uid="{00000000-0005-0000-0000-000092050000}"/>
    <cellStyle name="Énfasis4 10" xfId="1303" xr:uid="{00000000-0005-0000-0000-000093050000}"/>
    <cellStyle name="Énfasis4 11" xfId="1304" xr:uid="{00000000-0005-0000-0000-000094050000}"/>
    <cellStyle name="Énfasis4 12" xfId="1305" xr:uid="{00000000-0005-0000-0000-000095050000}"/>
    <cellStyle name="Énfasis4 13" xfId="1306" xr:uid="{00000000-0005-0000-0000-000096050000}"/>
    <cellStyle name="Énfasis4 14" xfId="1307" xr:uid="{00000000-0005-0000-0000-000097050000}"/>
    <cellStyle name="Énfasis4 15" xfId="1308" xr:uid="{00000000-0005-0000-0000-000098050000}"/>
    <cellStyle name="Énfasis4 16" xfId="1309" xr:uid="{00000000-0005-0000-0000-000099050000}"/>
    <cellStyle name="Énfasis4 17" xfId="1310" xr:uid="{00000000-0005-0000-0000-00009A050000}"/>
    <cellStyle name="Énfasis4 18" xfId="1311" xr:uid="{00000000-0005-0000-0000-00009B050000}"/>
    <cellStyle name="Énfasis4 19" xfId="1312" xr:uid="{00000000-0005-0000-0000-00009C050000}"/>
    <cellStyle name="Énfasis4 2" xfId="1313" xr:uid="{00000000-0005-0000-0000-00009D050000}"/>
    <cellStyle name="Énfasis4 20" xfId="1314" xr:uid="{00000000-0005-0000-0000-00009E050000}"/>
    <cellStyle name="Énfasis4 21" xfId="1315" xr:uid="{00000000-0005-0000-0000-00009F050000}"/>
    <cellStyle name="Énfasis4 22" xfId="1316" xr:uid="{00000000-0005-0000-0000-0000A0050000}"/>
    <cellStyle name="Énfasis4 23" xfId="1317" xr:uid="{00000000-0005-0000-0000-0000A1050000}"/>
    <cellStyle name="Énfasis4 24" xfId="1318" xr:uid="{00000000-0005-0000-0000-0000A2050000}"/>
    <cellStyle name="Énfasis4 25" xfId="1319" xr:uid="{00000000-0005-0000-0000-0000A3050000}"/>
    <cellStyle name="Énfasis4 26" xfId="1320" xr:uid="{00000000-0005-0000-0000-0000A4050000}"/>
    <cellStyle name="Énfasis4 27" xfId="1321" xr:uid="{00000000-0005-0000-0000-0000A5050000}"/>
    <cellStyle name="Énfasis4 28" xfId="1322" xr:uid="{00000000-0005-0000-0000-0000A6050000}"/>
    <cellStyle name="Énfasis4 29" xfId="1323" xr:uid="{00000000-0005-0000-0000-0000A7050000}"/>
    <cellStyle name="Énfasis4 3" xfId="1324" xr:uid="{00000000-0005-0000-0000-0000A8050000}"/>
    <cellStyle name="Énfasis4 30" xfId="1325" xr:uid="{00000000-0005-0000-0000-0000A9050000}"/>
    <cellStyle name="Énfasis4 31" xfId="1326" xr:uid="{00000000-0005-0000-0000-0000AA050000}"/>
    <cellStyle name="Énfasis4 32" xfId="1327" xr:uid="{00000000-0005-0000-0000-0000AB050000}"/>
    <cellStyle name="Énfasis4 33" xfId="1328" xr:uid="{00000000-0005-0000-0000-0000AC050000}"/>
    <cellStyle name="Énfasis4 34" xfId="1329" xr:uid="{00000000-0005-0000-0000-0000AD050000}"/>
    <cellStyle name="Énfasis4 35" xfId="1330" xr:uid="{00000000-0005-0000-0000-0000AE050000}"/>
    <cellStyle name="Énfasis4 36" xfId="1331" xr:uid="{00000000-0005-0000-0000-0000AF050000}"/>
    <cellStyle name="Énfasis4 37" xfId="1332" xr:uid="{00000000-0005-0000-0000-0000B0050000}"/>
    <cellStyle name="Énfasis4 38" xfId="1333" xr:uid="{00000000-0005-0000-0000-0000B1050000}"/>
    <cellStyle name="Énfasis4 39" xfId="1334" xr:uid="{00000000-0005-0000-0000-0000B2050000}"/>
    <cellStyle name="Énfasis4 4" xfId="1335" xr:uid="{00000000-0005-0000-0000-0000B3050000}"/>
    <cellStyle name="Énfasis4 40" xfId="1336" xr:uid="{00000000-0005-0000-0000-0000B4050000}"/>
    <cellStyle name="Énfasis4 41" xfId="1337" xr:uid="{00000000-0005-0000-0000-0000B5050000}"/>
    <cellStyle name="Énfasis4 42" xfId="1338" xr:uid="{00000000-0005-0000-0000-0000B6050000}"/>
    <cellStyle name="Énfasis4 43" xfId="1339" xr:uid="{00000000-0005-0000-0000-0000B7050000}"/>
    <cellStyle name="Énfasis4 44" xfId="1340" xr:uid="{00000000-0005-0000-0000-0000B8050000}"/>
    <cellStyle name="Énfasis4 45" xfId="1341" xr:uid="{00000000-0005-0000-0000-0000B9050000}"/>
    <cellStyle name="Énfasis4 46" xfId="1342" xr:uid="{00000000-0005-0000-0000-0000BA050000}"/>
    <cellStyle name="Énfasis4 47" xfId="1343" xr:uid="{00000000-0005-0000-0000-0000BB050000}"/>
    <cellStyle name="Énfasis4 5" xfId="1344" xr:uid="{00000000-0005-0000-0000-0000BC050000}"/>
    <cellStyle name="Énfasis4 6" xfId="1345" xr:uid="{00000000-0005-0000-0000-0000BD050000}"/>
    <cellStyle name="Énfasis4 7" xfId="1346" xr:uid="{00000000-0005-0000-0000-0000BE050000}"/>
    <cellStyle name="Énfasis4 8" xfId="1347" xr:uid="{00000000-0005-0000-0000-0000BF050000}"/>
    <cellStyle name="Énfasis4 9" xfId="1348" xr:uid="{00000000-0005-0000-0000-0000C0050000}"/>
    <cellStyle name="Énfasis5 10" xfId="1349" xr:uid="{00000000-0005-0000-0000-0000C1050000}"/>
    <cellStyle name="Énfasis5 11" xfId="1350" xr:uid="{00000000-0005-0000-0000-0000C2050000}"/>
    <cellStyle name="Énfasis5 12" xfId="1351" xr:uid="{00000000-0005-0000-0000-0000C3050000}"/>
    <cellStyle name="Énfasis5 13" xfId="1352" xr:uid="{00000000-0005-0000-0000-0000C4050000}"/>
    <cellStyle name="Énfasis5 14" xfId="1353" xr:uid="{00000000-0005-0000-0000-0000C5050000}"/>
    <cellStyle name="Énfasis5 15" xfId="1354" xr:uid="{00000000-0005-0000-0000-0000C6050000}"/>
    <cellStyle name="Énfasis5 16" xfId="1355" xr:uid="{00000000-0005-0000-0000-0000C7050000}"/>
    <cellStyle name="Énfasis5 17" xfId="1356" xr:uid="{00000000-0005-0000-0000-0000C8050000}"/>
    <cellStyle name="Énfasis5 18" xfId="1357" xr:uid="{00000000-0005-0000-0000-0000C9050000}"/>
    <cellStyle name="Énfasis5 19" xfId="1358" xr:uid="{00000000-0005-0000-0000-0000CA050000}"/>
    <cellStyle name="Énfasis5 2" xfId="1359" xr:uid="{00000000-0005-0000-0000-0000CB050000}"/>
    <cellStyle name="Énfasis5 20" xfId="1360" xr:uid="{00000000-0005-0000-0000-0000CC050000}"/>
    <cellStyle name="Énfasis5 21" xfId="1361" xr:uid="{00000000-0005-0000-0000-0000CD050000}"/>
    <cellStyle name="Énfasis5 22" xfId="1362" xr:uid="{00000000-0005-0000-0000-0000CE050000}"/>
    <cellStyle name="Énfasis5 23" xfId="1363" xr:uid="{00000000-0005-0000-0000-0000CF050000}"/>
    <cellStyle name="Énfasis5 24" xfId="1364" xr:uid="{00000000-0005-0000-0000-0000D0050000}"/>
    <cellStyle name="Énfasis5 25" xfId="1365" xr:uid="{00000000-0005-0000-0000-0000D1050000}"/>
    <cellStyle name="Énfasis5 26" xfId="1366" xr:uid="{00000000-0005-0000-0000-0000D2050000}"/>
    <cellStyle name="Énfasis5 27" xfId="1367" xr:uid="{00000000-0005-0000-0000-0000D3050000}"/>
    <cellStyle name="Énfasis5 28" xfId="1368" xr:uid="{00000000-0005-0000-0000-0000D4050000}"/>
    <cellStyle name="Énfasis5 29" xfId="1369" xr:uid="{00000000-0005-0000-0000-0000D5050000}"/>
    <cellStyle name="Énfasis5 3" xfId="1370" xr:uid="{00000000-0005-0000-0000-0000D6050000}"/>
    <cellStyle name="Énfasis5 30" xfId="1371" xr:uid="{00000000-0005-0000-0000-0000D7050000}"/>
    <cellStyle name="Énfasis5 31" xfId="1372" xr:uid="{00000000-0005-0000-0000-0000D8050000}"/>
    <cellStyle name="Énfasis5 32" xfId="1373" xr:uid="{00000000-0005-0000-0000-0000D9050000}"/>
    <cellStyle name="Énfasis5 33" xfId="1374" xr:uid="{00000000-0005-0000-0000-0000DA050000}"/>
    <cellStyle name="Énfasis5 34" xfId="1375" xr:uid="{00000000-0005-0000-0000-0000DB050000}"/>
    <cellStyle name="Énfasis5 35" xfId="1376" xr:uid="{00000000-0005-0000-0000-0000DC050000}"/>
    <cellStyle name="Énfasis5 36" xfId="1377" xr:uid="{00000000-0005-0000-0000-0000DD050000}"/>
    <cellStyle name="Énfasis5 37" xfId="1378" xr:uid="{00000000-0005-0000-0000-0000DE050000}"/>
    <cellStyle name="Énfasis5 38" xfId="1379" xr:uid="{00000000-0005-0000-0000-0000DF050000}"/>
    <cellStyle name="Énfasis5 39" xfId="1380" xr:uid="{00000000-0005-0000-0000-0000E0050000}"/>
    <cellStyle name="Énfasis5 4" xfId="1381" xr:uid="{00000000-0005-0000-0000-0000E1050000}"/>
    <cellStyle name="Énfasis5 40" xfId="1382" xr:uid="{00000000-0005-0000-0000-0000E2050000}"/>
    <cellStyle name="Énfasis5 41" xfId="1383" xr:uid="{00000000-0005-0000-0000-0000E3050000}"/>
    <cellStyle name="Énfasis5 42" xfId="1384" xr:uid="{00000000-0005-0000-0000-0000E4050000}"/>
    <cellStyle name="Énfasis5 43" xfId="1385" xr:uid="{00000000-0005-0000-0000-0000E5050000}"/>
    <cellStyle name="Énfasis5 44" xfId="1386" xr:uid="{00000000-0005-0000-0000-0000E6050000}"/>
    <cellStyle name="Énfasis5 45" xfId="1387" xr:uid="{00000000-0005-0000-0000-0000E7050000}"/>
    <cellStyle name="Énfasis5 46" xfId="1388" xr:uid="{00000000-0005-0000-0000-0000E8050000}"/>
    <cellStyle name="Énfasis5 47" xfId="1389" xr:uid="{00000000-0005-0000-0000-0000E9050000}"/>
    <cellStyle name="Énfasis5 5" xfId="1390" xr:uid="{00000000-0005-0000-0000-0000EA050000}"/>
    <cellStyle name="Énfasis5 6" xfId="1391" xr:uid="{00000000-0005-0000-0000-0000EB050000}"/>
    <cellStyle name="Énfasis5 7" xfId="1392" xr:uid="{00000000-0005-0000-0000-0000EC050000}"/>
    <cellStyle name="Énfasis5 8" xfId="1393" xr:uid="{00000000-0005-0000-0000-0000ED050000}"/>
    <cellStyle name="Énfasis5 9" xfId="1394" xr:uid="{00000000-0005-0000-0000-0000EE050000}"/>
    <cellStyle name="Énfasis6 10" xfId="1395" xr:uid="{00000000-0005-0000-0000-0000EF050000}"/>
    <cellStyle name="Énfasis6 11" xfId="1396" xr:uid="{00000000-0005-0000-0000-0000F0050000}"/>
    <cellStyle name="Énfasis6 12" xfId="1397" xr:uid="{00000000-0005-0000-0000-0000F1050000}"/>
    <cellStyle name="Énfasis6 13" xfId="1398" xr:uid="{00000000-0005-0000-0000-0000F2050000}"/>
    <cellStyle name="Énfasis6 14" xfId="1399" xr:uid="{00000000-0005-0000-0000-0000F3050000}"/>
    <cellStyle name="Énfasis6 15" xfId="1400" xr:uid="{00000000-0005-0000-0000-0000F4050000}"/>
    <cellStyle name="Énfasis6 16" xfId="1401" xr:uid="{00000000-0005-0000-0000-0000F5050000}"/>
    <cellStyle name="Énfasis6 17" xfId="1402" xr:uid="{00000000-0005-0000-0000-0000F6050000}"/>
    <cellStyle name="Énfasis6 18" xfId="1403" xr:uid="{00000000-0005-0000-0000-0000F7050000}"/>
    <cellStyle name="Énfasis6 19" xfId="1404" xr:uid="{00000000-0005-0000-0000-0000F8050000}"/>
    <cellStyle name="Énfasis6 2" xfId="1405" xr:uid="{00000000-0005-0000-0000-0000F9050000}"/>
    <cellStyle name="Énfasis6 20" xfId="1406" xr:uid="{00000000-0005-0000-0000-0000FA050000}"/>
    <cellStyle name="Énfasis6 21" xfId="1407" xr:uid="{00000000-0005-0000-0000-0000FB050000}"/>
    <cellStyle name="Énfasis6 22" xfId="1408" xr:uid="{00000000-0005-0000-0000-0000FC050000}"/>
    <cellStyle name="Énfasis6 23" xfId="1409" xr:uid="{00000000-0005-0000-0000-0000FD050000}"/>
    <cellStyle name="Énfasis6 24" xfId="1410" xr:uid="{00000000-0005-0000-0000-0000FE050000}"/>
    <cellStyle name="Énfasis6 25" xfId="1411" xr:uid="{00000000-0005-0000-0000-0000FF050000}"/>
    <cellStyle name="Énfasis6 26" xfId="1412" xr:uid="{00000000-0005-0000-0000-000000060000}"/>
    <cellStyle name="Énfasis6 27" xfId="1413" xr:uid="{00000000-0005-0000-0000-000001060000}"/>
    <cellStyle name="Énfasis6 28" xfId="1414" xr:uid="{00000000-0005-0000-0000-000002060000}"/>
    <cellStyle name="Énfasis6 29" xfId="1415" xr:uid="{00000000-0005-0000-0000-000003060000}"/>
    <cellStyle name="Énfasis6 3" xfId="1416" xr:uid="{00000000-0005-0000-0000-000004060000}"/>
    <cellStyle name="Énfasis6 30" xfId="1417" xr:uid="{00000000-0005-0000-0000-000005060000}"/>
    <cellStyle name="Énfasis6 31" xfId="1418" xr:uid="{00000000-0005-0000-0000-000006060000}"/>
    <cellStyle name="Énfasis6 32" xfId="1419" xr:uid="{00000000-0005-0000-0000-000007060000}"/>
    <cellStyle name="Énfasis6 33" xfId="1420" xr:uid="{00000000-0005-0000-0000-000008060000}"/>
    <cellStyle name="Énfasis6 34" xfId="1421" xr:uid="{00000000-0005-0000-0000-000009060000}"/>
    <cellStyle name="Énfasis6 35" xfId="1422" xr:uid="{00000000-0005-0000-0000-00000A060000}"/>
    <cellStyle name="Énfasis6 36" xfId="1423" xr:uid="{00000000-0005-0000-0000-00000B060000}"/>
    <cellStyle name="Énfasis6 37" xfId="1424" xr:uid="{00000000-0005-0000-0000-00000C060000}"/>
    <cellStyle name="Énfasis6 38" xfId="1425" xr:uid="{00000000-0005-0000-0000-00000D060000}"/>
    <cellStyle name="Énfasis6 39" xfId="1426" xr:uid="{00000000-0005-0000-0000-00000E060000}"/>
    <cellStyle name="Énfasis6 4" xfId="1427" xr:uid="{00000000-0005-0000-0000-00000F060000}"/>
    <cellStyle name="Énfasis6 40" xfId="1428" xr:uid="{00000000-0005-0000-0000-000010060000}"/>
    <cellStyle name="Énfasis6 41" xfId="1429" xr:uid="{00000000-0005-0000-0000-000011060000}"/>
    <cellStyle name="Énfasis6 42" xfId="1430" xr:uid="{00000000-0005-0000-0000-000012060000}"/>
    <cellStyle name="Énfasis6 43" xfId="1431" xr:uid="{00000000-0005-0000-0000-000013060000}"/>
    <cellStyle name="Énfasis6 44" xfId="1432" xr:uid="{00000000-0005-0000-0000-000014060000}"/>
    <cellStyle name="Énfasis6 45" xfId="1433" xr:uid="{00000000-0005-0000-0000-000015060000}"/>
    <cellStyle name="Énfasis6 46" xfId="1434" xr:uid="{00000000-0005-0000-0000-000016060000}"/>
    <cellStyle name="Énfasis6 47" xfId="1435" xr:uid="{00000000-0005-0000-0000-000017060000}"/>
    <cellStyle name="Énfasis6 5" xfId="1436" xr:uid="{00000000-0005-0000-0000-000018060000}"/>
    <cellStyle name="Énfasis6 6" xfId="1437" xr:uid="{00000000-0005-0000-0000-000019060000}"/>
    <cellStyle name="Énfasis6 7" xfId="1438" xr:uid="{00000000-0005-0000-0000-00001A060000}"/>
    <cellStyle name="Énfasis6 8" xfId="1439" xr:uid="{00000000-0005-0000-0000-00001B060000}"/>
    <cellStyle name="Énfasis6 9" xfId="1440" xr:uid="{00000000-0005-0000-0000-00001C060000}"/>
    <cellStyle name="Entrada 10" xfId="1441" xr:uid="{00000000-0005-0000-0000-00001D060000}"/>
    <cellStyle name="Entrada 11" xfId="1442" xr:uid="{00000000-0005-0000-0000-00001E060000}"/>
    <cellStyle name="Entrada 12" xfId="1443" xr:uid="{00000000-0005-0000-0000-00001F060000}"/>
    <cellStyle name="Entrada 13" xfId="1444" xr:uid="{00000000-0005-0000-0000-000020060000}"/>
    <cellStyle name="Entrada 14" xfId="1445" xr:uid="{00000000-0005-0000-0000-000021060000}"/>
    <cellStyle name="Entrada 15" xfId="1446" xr:uid="{00000000-0005-0000-0000-000022060000}"/>
    <cellStyle name="Entrada 16" xfId="1447" xr:uid="{00000000-0005-0000-0000-000023060000}"/>
    <cellStyle name="Entrada 17" xfId="1448" xr:uid="{00000000-0005-0000-0000-000024060000}"/>
    <cellStyle name="Entrada 18" xfId="1449" xr:uid="{00000000-0005-0000-0000-000025060000}"/>
    <cellStyle name="Entrada 19" xfId="1450" xr:uid="{00000000-0005-0000-0000-000026060000}"/>
    <cellStyle name="Entrada 2" xfId="1451" xr:uid="{00000000-0005-0000-0000-000027060000}"/>
    <cellStyle name="Entrada 20" xfId="1452" xr:uid="{00000000-0005-0000-0000-000028060000}"/>
    <cellStyle name="Entrada 21" xfId="1453" xr:uid="{00000000-0005-0000-0000-000029060000}"/>
    <cellStyle name="Entrada 22" xfId="1454" xr:uid="{00000000-0005-0000-0000-00002A060000}"/>
    <cellStyle name="Entrada 23" xfId="1455" xr:uid="{00000000-0005-0000-0000-00002B060000}"/>
    <cellStyle name="Entrada 24" xfId="1456" xr:uid="{00000000-0005-0000-0000-00002C060000}"/>
    <cellStyle name="Entrada 25" xfId="1457" xr:uid="{00000000-0005-0000-0000-00002D060000}"/>
    <cellStyle name="Entrada 26" xfId="1458" xr:uid="{00000000-0005-0000-0000-00002E060000}"/>
    <cellStyle name="Entrada 27" xfId="1459" xr:uid="{00000000-0005-0000-0000-00002F060000}"/>
    <cellStyle name="Entrada 28" xfId="1460" xr:uid="{00000000-0005-0000-0000-000030060000}"/>
    <cellStyle name="Entrada 29" xfId="1461" xr:uid="{00000000-0005-0000-0000-000031060000}"/>
    <cellStyle name="Entrada 3" xfId="1462" xr:uid="{00000000-0005-0000-0000-000032060000}"/>
    <cellStyle name="Entrada 30" xfId="1463" xr:uid="{00000000-0005-0000-0000-000033060000}"/>
    <cellStyle name="Entrada 31" xfId="1464" xr:uid="{00000000-0005-0000-0000-000034060000}"/>
    <cellStyle name="Entrada 32" xfId="1465" xr:uid="{00000000-0005-0000-0000-000035060000}"/>
    <cellStyle name="Entrada 33" xfId="1466" xr:uid="{00000000-0005-0000-0000-000036060000}"/>
    <cellStyle name="Entrada 34" xfId="1467" xr:uid="{00000000-0005-0000-0000-000037060000}"/>
    <cellStyle name="Entrada 35" xfId="1468" xr:uid="{00000000-0005-0000-0000-000038060000}"/>
    <cellStyle name="Entrada 36" xfId="1469" xr:uid="{00000000-0005-0000-0000-000039060000}"/>
    <cellStyle name="Entrada 37" xfId="1470" xr:uid="{00000000-0005-0000-0000-00003A060000}"/>
    <cellStyle name="Entrada 38" xfId="1471" xr:uid="{00000000-0005-0000-0000-00003B060000}"/>
    <cellStyle name="Entrada 39" xfId="1472" xr:uid="{00000000-0005-0000-0000-00003C060000}"/>
    <cellStyle name="Entrada 4" xfId="1473" xr:uid="{00000000-0005-0000-0000-00003D060000}"/>
    <cellStyle name="Entrada 40" xfId="1474" xr:uid="{00000000-0005-0000-0000-00003E060000}"/>
    <cellStyle name="Entrada 41" xfId="1475" xr:uid="{00000000-0005-0000-0000-00003F060000}"/>
    <cellStyle name="Entrada 42" xfId="1476" xr:uid="{00000000-0005-0000-0000-000040060000}"/>
    <cellStyle name="Entrada 43" xfId="1477" xr:uid="{00000000-0005-0000-0000-000041060000}"/>
    <cellStyle name="Entrada 44" xfId="1478" xr:uid="{00000000-0005-0000-0000-000042060000}"/>
    <cellStyle name="Entrada 45" xfId="1479" xr:uid="{00000000-0005-0000-0000-000043060000}"/>
    <cellStyle name="Entrada 46" xfId="1480" xr:uid="{00000000-0005-0000-0000-000044060000}"/>
    <cellStyle name="Entrada 47" xfId="1481" xr:uid="{00000000-0005-0000-0000-000045060000}"/>
    <cellStyle name="Entrada 5" xfId="1482" xr:uid="{00000000-0005-0000-0000-000046060000}"/>
    <cellStyle name="Entrada 6" xfId="1483" xr:uid="{00000000-0005-0000-0000-000047060000}"/>
    <cellStyle name="Entrada 7" xfId="1484" xr:uid="{00000000-0005-0000-0000-000048060000}"/>
    <cellStyle name="Entrada 8" xfId="1485" xr:uid="{00000000-0005-0000-0000-000049060000}"/>
    <cellStyle name="Entrada 9" xfId="1486" xr:uid="{00000000-0005-0000-0000-00004A060000}"/>
    <cellStyle name="Euro" xfId="1487" xr:uid="{00000000-0005-0000-0000-00004B060000}"/>
    <cellStyle name="Euro 2" xfId="2393" xr:uid="{00000000-0005-0000-0000-00004C060000}"/>
    <cellStyle name="Euro 3" xfId="2392" xr:uid="{00000000-0005-0000-0000-00004D060000}"/>
    <cellStyle name="Explanatory Text 2" xfId="2394" xr:uid="{00000000-0005-0000-0000-00004E060000}"/>
    <cellStyle name="Good 2" xfId="2395" xr:uid="{00000000-0005-0000-0000-00004F060000}"/>
    <cellStyle name="Good 2 2" xfId="2396" xr:uid="{00000000-0005-0000-0000-000050060000}"/>
    <cellStyle name="Good 2 2 2" xfId="2397" xr:uid="{00000000-0005-0000-0000-000051060000}"/>
    <cellStyle name="Good 2 2 3" xfId="2398" xr:uid="{00000000-0005-0000-0000-000052060000}"/>
    <cellStyle name="Heading" xfId="2399" xr:uid="{00000000-0005-0000-0000-000053060000}"/>
    <cellStyle name="Heading 1 2" xfId="2400" xr:uid="{00000000-0005-0000-0000-000054060000}"/>
    <cellStyle name="Heading 2 2" xfId="2401" xr:uid="{00000000-0005-0000-0000-000055060000}"/>
    <cellStyle name="Heading 3 2" xfId="2402" xr:uid="{00000000-0005-0000-0000-000056060000}"/>
    <cellStyle name="Heading 4 2" xfId="2403" xr:uid="{00000000-0005-0000-0000-000057060000}"/>
    <cellStyle name="Hipervínculo" xfId="2250" builtinId="8"/>
    <cellStyle name="Hipervínculo 2" xfId="1488" xr:uid="{00000000-0005-0000-0000-000059060000}"/>
    <cellStyle name="Hipervínculo 3" xfId="2256" xr:uid="{00000000-0005-0000-0000-00005A060000}"/>
    <cellStyle name="Hipervínculo 4" xfId="2404" xr:uid="{00000000-0005-0000-0000-00005B060000}"/>
    <cellStyle name="Hyperlink 2" xfId="2405" xr:uid="{00000000-0005-0000-0000-00005C060000}"/>
    <cellStyle name="Hyperlink 3" xfId="2406" xr:uid="{00000000-0005-0000-0000-00005D060000}"/>
    <cellStyle name="Hyperlink 4" xfId="2407" xr:uid="{00000000-0005-0000-0000-00005E060000}"/>
    <cellStyle name="Hyperlink 5" xfId="2408" xr:uid="{00000000-0005-0000-0000-00005F060000}"/>
    <cellStyle name="Incorrecto 10" xfId="1489" xr:uid="{00000000-0005-0000-0000-000060060000}"/>
    <cellStyle name="Incorrecto 11" xfId="1490" xr:uid="{00000000-0005-0000-0000-000061060000}"/>
    <cellStyle name="Incorrecto 12" xfId="1491" xr:uid="{00000000-0005-0000-0000-000062060000}"/>
    <cellStyle name="Incorrecto 13" xfId="1492" xr:uid="{00000000-0005-0000-0000-000063060000}"/>
    <cellStyle name="Incorrecto 14" xfId="1493" xr:uid="{00000000-0005-0000-0000-000064060000}"/>
    <cellStyle name="Incorrecto 15" xfId="1494" xr:uid="{00000000-0005-0000-0000-000065060000}"/>
    <cellStyle name="Incorrecto 16" xfId="1495" xr:uid="{00000000-0005-0000-0000-000066060000}"/>
    <cellStyle name="Incorrecto 17" xfId="1496" xr:uid="{00000000-0005-0000-0000-000067060000}"/>
    <cellStyle name="Incorrecto 18" xfId="1497" xr:uid="{00000000-0005-0000-0000-000068060000}"/>
    <cellStyle name="Incorrecto 19" xfId="1498" xr:uid="{00000000-0005-0000-0000-000069060000}"/>
    <cellStyle name="Incorrecto 2" xfId="1499" xr:uid="{00000000-0005-0000-0000-00006A060000}"/>
    <cellStyle name="Incorrecto 20" xfId="1500" xr:uid="{00000000-0005-0000-0000-00006B060000}"/>
    <cellStyle name="Incorrecto 21" xfId="1501" xr:uid="{00000000-0005-0000-0000-00006C060000}"/>
    <cellStyle name="Incorrecto 22" xfId="1502" xr:uid="{00000000-0005-0000-0000-00006D060000}"/>
    <cellStyle name="Incorrecto 23" xfId="1503" xr:uid="{00000000-0005-0000-0000-00006E060000}"/>
    <cellStyle name="Incorrecto 24" xfId="1504" xr:uid="{00000000-0005-0000-0000-00006F060000}"/>
    <cellStyle name="Incorrecto 25" xfId="1505" xr:uid="{00000000-0005-0000-0000-000070060000}"/>
    <cellStyle name="Incorrecto 26" xfId="1506" xr:uid="{00000000-0005-0000-0000-000071060000}"/>
    <cellStyle name="Incorrecto 27" xfId="1507" xr:uid="{00000000-0005-0000-0000-000072060000}"/>
    <cellStyle name="Incorrecto 28" xfId="1508" xr:uid="{00000000-0005-0000-0000-000073060000}"/>
    <cellStyle name="Incorrecto 29" xfId="1509" xr:uid="{00000000-0005-0000-0000-000074060000}"/>
    <cellStyle name="Incorrecto 3" xfId="1510" xr:uid="{00000000-0005-0000-0000-000075060000}"/>
    <cellStyle name="Incorrecto 30" xfId="1511" xr:uid="{00000000-0005-0000-0000-000076060000}"/>
    <cellStyle name="Incorrecto 31" xfId="1512" xr:uid="{00000000-0005-0000-0000-000077060000}"/>
    <cellStyle name="Incorrecto 32" xfId="1513" xr:uid="{00000000-0005-0000-0000-000078060000}"/>
    <cellStyle name="Incorrecto 33" xfId="1514" xr:uid="{00000000-0005-0000-0000-000079060000}"/>
    <cellStyle name="Incorrecto 34" xfId="1515" xr:uid="{00000000-0005-0000-0000-00007A060000}"/>
    <cellStyle name="Incorrecto 35" xfId="1516" xr:uid="{00000000-0005-0000-0000-00007B060000}"/>
    <cellStyle name="Incorrecto 36" xfId="1517" xr:uid="{00000000-0005-0000-0000-00007C060000}"/>
    <cellStyle name="Incorrecto 37" xfId="1518" xr:uid="{00000000-0005-0000-0000-00007D060000}"/>
    <cellStyle name="Incorrecto 38" xfId="1519" xr:uid="{00000000-0005-0000-0000-00007E060000}"/>
    <cellStyle name="Incorrecto 39" xfId="1520" xr:uid="{00000000-0005-0000-0000-00007F060000}"/>
    <cellStyle name="Incorrecto 4" xfId="1521" xr:uid="{00000000-0005-0000-0000-000080060000}"/>
    <cellStyle name="Incorrecto 40" xfId="1522" xr:uid="{00000000-0005-0000-0000-000081060000}"/>
    <cellStyle name="Incorrecto 41" xfId="1523" xr:uid="{00000000-0005-0000-0000-000082060000}"/>
    <cellStyle name="Incorrecto 42" xfId="1524" xr:uid="{00000000-0005-0000-0000-000083060000}"/>
    <cellStyle name="Incorrecto 43" xfId="1525" xr:uid="{00000000-0005-0000-0000-000084060000}"/>
    <cellStyle name="Incorrecto 44" xfId="1526" xr:uid="{00000000-0005-0000-0000-000085060000}"/>
    <cellStyle name="Incorrecto 45" xfId="1527" xr:uid="{00000000-0005-0000-0000-000086060000}"/>
    <cellStyle name="Incorrecto 46" xfId="1528" xr:uid="{00000000-0005-0000-0000-000087060000}"/>
    <cellStyle name="Incorrecto 47" xfId="1529" xr:uid="{00000000-0005-0000-0000-000088060000}"/>
    <cellStyle name="Incorrecto 5" xfId="1530" xr:uid="{00000000-0005-0000-0000-000089060000}"/>
    <cellStyle name="Incorrecto 6" xfId="1531" xr:uid="{00000000-0005-0000-0000-00008A060000}"/>
    <cellStyle name="Incorrecto 7" xfId="1532" xr:uid="{00000000-0005-0000-0000-00008B060000}"/>
    <cellStyle name="Incorrecto 8" xfId="1533" xr:uid="{00000000-0005-0000-0000-00008C060000}"/>
    <cellStyle name="Incorrecto 9" xfId="1534" xr:uid="{00000000-0005-0000-0000-00008D060000}"/>
    <cellStyle name="Input 2" xfId="2409" xr:uid="{00000000-0005-0000-0000-00008E060000}"/>
    <cellStyle name="Input 2 2" xfId="2410" xr:uid="{00000000-0005-0000-0000-00008F060000}"/>
    <cellStyle name="Input 2 2 2" xfId="2411" xr:uid="{00000000-0005-0000-0000-000090060000}"/>
    <cellStyle name="Input 2 2 2 2" xfId="2412" xr:uid="{00000000-0005-0000-0000-000091060000}"/>
    <cellStyle name="Input 2 2 2 3" xfId="2413" xr:uid="{00000000-0005-0000-0000-000092060000}"/>
    <cellStyle name="Input 2 3" xfId="2414" xr:uid="{00000000-0005-0000-0000-000093060000}"/>
    <cellStyle name="Input 2 3 2" xfId="2415" xr:uid="{00000000-0005-0000-0000-000094060000}"/>
    <cellStyle name="Input 2 3 2 2" xfId="2416" xr:uid="{00000000-0005-0000-0000-000095060000}"/>
    <cellStyle name="Input 2 3 2 3" xfId="2417" xr:uid="{00000000-0005-0000-0000-000096060000}"/>
    <cellStyle name="Input 2 4" xfId="2418" xr:uid="{00000000-0005-0000-0000-000097060000}"/>
    <cellStyle name="Input 2 4 2" xfId="2419" xr:uid="{00000000-0005-0000-0000-000098060000}"/>
    <cellStyle name="Input 2 4 3" xfId="2420" xr:uid="{00000000-0005-0000-0000-000099060000}"/>
    <cellStyle name="Input data" xfId="2257" xr:uid="{00000000-0005-0000-0000-00009A060000}"/>
    <cellStyle name="InputCells12_BBorder_CRFReport-template" xfId="2421" xr:uid="{00000000-0005-0000-0000-00009B060000}"/>
    <cellStyle name="Linked Cell 2" xfId="2422" xr:uid="{00000000-0005-0000-0000-00009C060000}"/>
    <cellStyle name="Menu" xfId="2423" xr:uid="{00000000-0005-0000-0000-00009D060000}"/>
    <cellStyle name="Millares" xfId="2249" builtinId="3"/>
    <cellStyle name="Millares [0] 2" xfId="1535" xr:uid="{00000000-0005-0000-0000-00009F060000}"/>
    <cellStyle name="Millares [0] 3" xfId="1536" xr:uid="{00000000-0005-0000-0000-0000A0060000}"/>
    <cellStyle name="Millares 10" xfId="2260" xr:uid="{00000000-0005-0000-0000-0000A1060000}"/>
    <cellStyle name="Millares 11" xfId="2262" xr:uid="{00000000-0005-0000-0000-0000A2060000}"/>
    <cellStyle name="Millares 12" xfId="2383" xr:uid="{00000000-0005-0000-0000-0000A3060000}"/>
    <cellStyle name="Millares 13" xfId="2540" xr:uid="{00000000-0005-0000-0000-0000A4060000}"/>
    <cellStyle name="Millares 14" xfId="2541" xr:uid="{00000000-0005-0000-0000-0000A5060000}"/>
    <cellStyle name="Millares 15" xfId="2542" xr:uid="{00000000-0005-0000-0000-0000A6060000}"/>
    <cellStyle name="Millares 16" xfId="2544" xr:uid="{00000000-0005-0000-0000-0000A7060000}"/>
    <cellStyle name="Millares 2" xfId="1537" xr:uid="{00000000-0005-0000-0000-0000A8060000}"/>
    <cellStyle name="Millares 2 2" xfId="1538" xr:uid="{00000000-0005-0000-0000-0000A9060000}"/>
    <cellStyle name="Millares 2 3" xfId="1539" xr:uid="{00000000-0005-0000-0000-0000AA060000}"/>
    <cellStyle name="Millares 3" xfId="1540" xr:uid="{00000000-0005-0000-0000-0000AB060000}"/>
    <cellStyle name="Millares 4" xfId="1541" xr:uid="{00000000-0005-0000-0000-0000AC060000}"/>
    <cellStyle name="Millares 5" xfId="1542" xr:uid="{00000000-0005-0000-0000-0000AD060000}"/>
    <cellStyle name="Millares 6" xfId="1543" xr:uid="{00000000-0005-0000-0000-0000AE060000}"/>
    <cellStyle name="Millares 7" xfId="1544" xr:uid="{00000000-0005-0000-0000-0000AF060000}"/>
    <cellStyle name="Millares 8" xfId="1545" xr:uid="{00000000-0005-0000-0000-0000B0060000}"/>
    <cellStyle name="Millares 9" xfId="2254" xr:uid="{00000000-0005-0000-0000-0000B1060000}"/>
    <cellStyle name="Milliers [0]_03tabmat" xfId="2424" xr:uid="{00000000-0005-0000-0000-0000B2060000}"/>
    <cellStyle name="Milliers_03tabmat" xfId="2425" xr:uid="{00000000-0005-0000-0000-0000B3060000}"/>
    <cellStyle name="Moneda 2" xfId="1546" xr:uid="{00000000-0005-0000-0000-0000B4060000}"/>
    <cellStyle name="Moneda 3" xfId="1547" xr:uid="{00000000-0005-0000-0000-0000B5060000}"/>
    <cellStyle name="Monétaire [0]_03tabmat" xfId="2426" xr:uid="{00000000-0005-0000-0000-0000B6060000}"/>
    <cellStyle name="Monétaire_03tabmat" xfId="2427" xr:uid="{00000000-0005-0000-0000-0000B7060000}"/>
    <cellStyle name="Neutral" xfId="2251" builtinId="28" customBuiltin="1"/>
    <cellStyle name="Neutral 10" xfId="1548" xr:uid="{00000000-0005-0000-0000-0000B9060000}"/>
    <cellStyle name="Neutral 11" xfId="1549" xr:uid="{00000000-0005-0000-0000-0000BA060000}"/>
    <cellStyle name="Neutral 12" xfId="1550" xr:uid="{00000000-0005-0000-0000-0000BB060000}"/>
    <cellStyle name="Neutral 13" xfId="1551" xr:uid="{00000000-0005-0000-0000-0000BC060000}"/>
    <cellStyle name="Neutral 14" xfId="1552" xr:uid="{00000000-0005-0000-0000-0000BD060000}"/>
    <cellStyle name="Neutral 15" xfId="1553" xr:uid="{00000000-0005-0000-0000-0000BE060000}"/>
    <cellStyle name="Neutral 16" xfId="1554" xr:uid="{00000000-0005-0000-0000-0000BF060000}"/>
    <cellStyle name="Neutral 17" xfId="1555" xr:uid="{00000000-0005-0000-0000-0000C0060000}"/>
    <cellStyle name="Neutral 18" xfId="1556" xr:uid="{00000000-0005-0000-0000-0000C1060000}"/>
    <cellStyle name="Neutral 19" xfId="1557" xr:uid="{00000000-0005-0000-0000-0000C2060000}"/>
    <cellStyle name="Neutral 2" xfId="1558" xr:uid="{00000000-0005-0000-0000-0000C3060000}"/>
    <cellStyle name="Neutral 2 2" xfId="2429" xr:uid="{00000000-0005-0000-0000-0000C4060000}"/>
    <cellStyle name="Neutral 2 2 2" xfId="2430" xr:uid="{00000000-0005-0000-0000-0000C5060000}"/>
    <cellStyle name="Neutral 2 2 3" xfId="2431" xr:uid="{00000000-0005-0000-0000-0000C6060000}"/>
    <cellStyle name="Neutral 2 3" xfId="2428" xr:uid="{00000000-0005-0000-0000-0000C7060000}"/>
    <cellStyle name="Neutral 20" xfId="1559" xr:uid="{00000000-0005-0000-0000-0000C8060000}"/>
    <cellStyle name="Neutral 21" xfId="1560" xr:uid="{00000000-0005-0000-0000-0000C9060000}"/>
    <cellStyle name="Neutral 22" xfId="1561" xr:uid="{00000000-0005-0000-0000-0000CA060000}"/>
    <cellStyle name="Neutral 23" xfId="1562" xr:uid="{00000000-0005-0000-0000-0000CB060000}"/>
    <cellStyle name="Neutral 24" xfId="1563" xr:uid="{00000000-0005-0000-0000-0000CC060000}"/>
    <cellStyle name="Neutral 25" xfId="1564" xr:uid="{00000000-0005-0000-0000-0000CD060000}"/>
    <cellStyle name="Neutral 26" xfId="1565" xr:uid="{00000000-0005-0000-0000-0000CE060000}"/>
    <cellStyle name="Neutral 27" xfId="1566" xr:uid="{00000000-0005-0000-0000-0000CF060000}"/>
    <cellStyle name="Neutral 28" xfId="1567" xr:uid="{00000000-0005-0000-0000-0000D0060000}"/>
    <cellStyle name="Neutral 29" xfId="1568" xr:uid="{00000000-0005-0000-0000-0000D1060000}"/>
    <cellStyle name="Neutral 3" xfId="1569" xr:uid="{00000000-0005-0000-0000-0000D2060000}"/>
    <cellStyle name="Neutral 30" xfId="1570" xr:uid="{00000000-0005-0000-0000-0000D3060000}"/>
    <cellStyle name="Neutral 31" xfId="1571" xr:uid="{00000000-0005-0000-0000-0000D4060000}"/>
    <cellStyle name="Neutral 32" xfId="1572" xr:uid="{00000000-0005-0000-0000-0000D5060000}"/>
    <cellStyle name="Neutral 33" xfId="1573" xr:uid="{00000000-0005-0000-0000-0000D6060000}"/>
    <cellStyle name="Neutral 34" xfId="1574" xr:uid="{00000000-0005-0000-0000-0000D7060000}"/>
    <cellStyle name="Neutral 35" xfId="1575" xr:uid="{00000000-0005-0000-0000-0000D8060000}"/>
    <cellStyle name="Neutral 36" xfId="1576" xr:uid="{00000000-0005-0000-0000-0000D9060000}"/>
    <cellStyle name="Neutral 37" xfId="1577" xr:uid="{00000000-0005-0000-0000-0000DA060000}"/>
    <cellStyle name="Neutral 38" xfId="1578" xr:uid="{00000000-0005-0000-0000-0000DB060000}"/>
    <cellStyle name="Neutral 39" xfId="1579" xr:uid="{00000000-0005-0000-0000-0000DC060000}"/>
    <cellStyle name="Neutral 4" xfId="1580" xr:uid="{00000000-0005-0000-0000-0000DD060000}"/>
    <cellStyle name="Neutral 40" xfId="1581" xr:uid="{00000000-0005-0000-0000-0000DE060000}"/>
    <cellStyle name="Neutral 41" xfId="1582" xr:uid="{00000000-0005-0000-0000-0000DF060000}"/>
    <cellStyle name="Neutral 42" xfId="1583" xr:uid="{00000000-0005-0000-0000-0000E0060000}"/>
    <cellStyle name="Neutral 43" xfId="1584" xr:uid="{00000000-0005-0000-0000-0000E1060000}"/>
    <cellStyle name="Neutral 44" xfId="1585" xr:uid="{00000000-0005-0000-0000-0000E2060000}"/>
    <cellStyle name="Neutral 45" xfId="1586" xr:uid="{00000000-0005-0000-0000-0000E3060000}"/>
    <cellStyle name="Neutral 46" xfId="1587" xr:uid="{00000000-0005-0000-0000-0000E4060000}"/>
    <cellStyle name="Neutral 47" xfId="1588" xr:uid="{00000000-0005-0000-0000-0000E5060000}"/>
    <cellStyle name="Neutral 5" xfId="1589" xr:uid="{00000000-0005-0000-0000-0000E6060000}"/>
    <cellStyle name="Neutral 6" xfId="1590" xr:uid="{00000000-0005-0000-0000-0000E7060000}"/>
    <cellStyle name="Neutral 7" xfId="1591" xr:uid="{00000000-0005-0000-0000-0000E8060000}"/>
    <cellStyle name="Neutral 8" xfId="1592" xr:uid="{00000000-0005-0000-0000-0000E9060000}"/>
    <cellStyle name="Neutral 9" xfId="1593" xr:uid="{00000000-0005-0000-0000-0000EA060000}"/>
    <cellStyle name="Normal" xfId="0" builtinId="0"/>
    <cellStyle name="Normal 10" xfId="1594" xr:uid="{00000000-0005-0000-0000-0000EC060000}"/>
    <cellStyle name="Normal 10 2" xfId="2433" xr:uid="{00000000-0005-0000-0000-0000ED060000}"/>
    <cellStyle name="Normal 10 2 2" xfId="2434" xr:uid="{00000000-0005-0000-0000-0000EE060000}"/>
    <cellStyle name="Normal 10 3" xfId="2435" xr:uid="{00000000-0005-0000-0000-0000EF060000}"/>
    <cellStyle name="Normal 10 3 2" xfId="2436" xr:uid="{00000000-0005-0000-0000-0000F0060000}"/>
    <cellStyle name="Normal 10 4" xfId="2437" xr:uid="{00000000-0005-0000-0000-0000F1060000}"/>
    <cellStyle name="Normal 10 5" xfId="2432" xr:uid="{00000000-0005-0000-0000-0000F2060000}"/>
    <cellStyle name="Normal 100" xfId="1595" xr:uid="{00000000-0005-0000-0000-0000F3060000}"/>
    <cellStyle name="Normal 11" xfId="1596" xr:uid="{00000000-0005-0000-0000-0000F4060000}"/>
    <cellStyle name="Normal 11 2" xfId="2439" xr:uid="{00000000-0005-0000-0000-0000F5060000}"/>
    <cellStyle name="Normal 11 3" xfId="2438" xr:uid="{00000000-0005-0000-0000-0000F6060000}"/>
    <cellStyle name="Normal 12" xfId="1597" xr:uid="{00000000-0005-0000-0000-0000F7060000}"/>
    <cellStyle name="Normal 12 2" xfId="2440" xr:uid="{00000000-0005-0000-0000-0000F8060000}"/>
    <cellStyle name="Normal 13" xfId="1598" xr:uid="{00000000-0005-0000-0000-0000F9060000}"/>
    <cellStyle name="Normal 13 2" xfId="2442" xr:uid="{00000000-0005-0000-0000-0000FA060000}"/>
    <cellStyle name="Normal 13 3" xfId="2443" xr:uid="{00000000-0005-0000-0000-0000FB060000}"/>
    <cellStyle name="Normal 13 4" xfId="2441" xr:uid="{00000000-0005-0000-0000-0000FC060000}"/>
    <cellStyle name="Normal 14" xfId="1599" xr:uid="{00000000-0005-0000-0000-0000FD060000}"/>
    <cellStyle name="Normal 14 2" xfId="2444" xr:uid="{00000000-0005-0000-0000-0000FE060000}"/>
    <cellStyle name="Normal 15" xfId="1600" xr:uid="{00000000-0005-0000-0000-0000FF060000}"/>
    <cellStyle name="Normal 15 2" xfId="2445" xr:uid="{00000000-0005-0000-0000-000000070000}"/>
    <cellStyle name="Normal 16" xfId="1601" xr:uid="{00000000-0005-0000-0000-000001070000}"/>
    <cellStyle name="Normal 17" xfId="1602" xr:uid="{00000000-0005-0000-0000-000002070000}"/>
    <cellStyle name="Normal 17 2" xfId="2446" xr:uid="{00000000-0005-0000-0000-000003070000}"/>
    <cellStyle name="Normal 18" xfId="1603" xr:uid="{00000000-0005-0000-0000-000004070000}"/>
    <cellStyle name="Normal 18 2" xfId="2447" xr:uid="{00000000-0005-0000-0000-000005070000}"/>
    <cellStyle name="Normal 19" xfId="1604" xr:uid="{00000000-0005-0000-0000-000006070000}"/>
    <cellStyle name="Normal 2" xfId="1" xr:uid="{00000000-0005-0000-0000-000007070000}"/>
    <cellStyle name="Normal 2 2" xfId="1605" xr:uid="{00000000-0005-0000-0000-000008070000}"/>
    <cellStyle name="Normal 2 2 2" xfId="2448" xr:uid="{00000000-0005-0000-0000-000009070000}"/>
    <cellStyle name="Normal 2 3" xfId="2449" xr:uid="{00000000-0005-0000-0000-00000A070000}"/>
    <cellStyle name="Normal 2_Cuadros Inf  Económico S  Externo JUNIO-2008" xfId="1606" xr:uid="{00000000-0005-0000-0000-00000B070000}"/>
    <cellStyle name="Normal 20" xfId="1607" xr:uid="{00000000-0005-0000-0000-00000C070000}"/>
    <cellStyle name="Normal 21" xfId="1608" xr:uid="{00000000-0005-0000-0000-00000D070000}"/>
    <cellStyle name="Normal 22" xfId="1609" xr:uid="{00000000-0005-0000-0000-00000E070000}"/>
    <cellStyle name="Normal 23" xfId="1610" xr:uid="{00000000-0005-0000-0000-00000F070000}"/>
    <cellStyle name="Normal 24" xfId="1611" xr:uid="{00000000-0005-0000-0000-000010070000}"/>
    <cellStyle name="Normal 25" xfId="1612" xr:uid="{00000000-0005-0000-0000-000011070000}"/>
    <cellStyle name="Normal 26" xfId="1613" xr:uid="{00000000-0005-0000-0000-000012070000}"/>
    <cellStyle name="Normal 27" xfId="1614" xr:uid="{00000000-0005-0000-0000-000013070000}"/>
    <cellStyle name="Normal 28" xfId="1615" xr:uid="{00000000-0005-0000-0000-000014070000}"/>
    <cellStyle name="Normal 29" xfId="1616" xr:uid="{00000000-0005-0000-0000-000015070000}"/>
    <cellStyle name="Normal 3" xfId="2" xr:uid="{00000000-0005-0000-0000-000016070000}"/>
    <cellStyle name="Normal 3 2" xfId="2247" xr:uid="{00000000-0005-0000-0000-000017070000}"/>
    <cellStyle name="Normal 3 2 2" xfId="2451" xr:uid="{00000000-0005-0000-0000-000018070000}"/>
    <cellStyle name="Normal 3 3" xfId="2452" xr:uid="{00000000-0005-0000-0000-000019070000}"/>
    <cellStyle name="Normal 3 4" xfId="2453" xr:uid="{00000000-0005-0000-0000-00001A070000}"/>
    <cellStyle name="Normal 3 5" xfId="2450" xr:uid="{00000000-0005-0000-0000-00001B070000}"/>
    <cellStyle name="Normal 30" xfId="1617" xr:uid="{00000000-0005-0000-0000-00001C070000}"/>
    <cellStyle name="Normal 31" xfId="1618" xr:uid="{00000000-0005-0000-0000-00001D070000}"/>
    <cellStyle name="Normal 32" xfId="1619" xr:uid="{00000000-0005-0000-0000-00001E070000}"/>
    <cellStyle name="Normal 33" xfId="1620" xr:uid="{00000000-0005-0000-0000-00001F070000}"/>
    <cellStyle name="Normal 34" xfId="1621" xr:uid="{00000000-0005-0000-0000-000020070000}"/>
    <cellStyle name="Normal 35" xfId="1622" xr:uid="{00000000-0005-0000-0000-000021070000}"/>
    <cellStyle name="Normal 36" xfId="1623" xr:uid="{00000000-0005-0000-0000-000022070000}"/>
    <cellStyle name="Normal 37" xfId="1624" xr:uid="{00000000-0005-0000-0000-000023070000}"/>
    <cellStyle name="Normal 38" xfId="1625" xr:uid="{00000000-0005-0000-0000-000024070000}"/>
    <cellStyle name="Normal 39" xfId="1626" xr:uid="{00000000-0005-0000-0000-000025070000}"/>
    <cellStyle name="Normal 4" xfId="1627" xr:uid="{00000000-0005-0000-0000-000026070000}"/>
    <cellStyle name="Normal 4 2" xfId="2455" xr:uid="{00000000-0005-0000-0000-000027070000}"/>
    <cellStyle name="Normal 4 2 2" xfId="2456" xr:uid="{00000000-0005-0000-0000-000028070000}"/>
    <cellStyle name="Normal 4 3" xfId="2457" xr:uid="{00000000-0005-0000-0000-000029070000}"/>
    <cellStyle name="Normal 4 3 2" xfId="2458" xr:uid="{00000000-0005-0000-0000-00002A070000}"/>
    <cellStyle name="Normal 4 4" xfId="2459" xr:uid="{00000000-0005-0000-0000-00002B070000}"/>
    <cellStyle name="Normal 4 5" xfId="2460" xr:uid="{00000000-0005-0000-0000-00002C070000}"/>
    <cellStyle name="Normal 4 6" xfId="2454" xr:uid="{00000000-0005-0000-0000-00002D070000}"/>
    <cellStyle name="Normal 40" xfId="1628" xr:uid="{00000000-0005-0000-0000-00002E070000}"/>
    <cellStyle name="Normal 41" xfId="1629" xr:uid="{00000000-0005-0000-0000-00002F070000}"/>
    <cellStyle name="Normal 42" xfId="1630" xr:uid="{00000000-0005-0000-0000-000030070000}"/>
    <cellStyle name="Normal 43" xfId="1631" xr:uid="{00000000-0005-0000-0000-000031070000}"/>
    <cellStyle name="Normal 44" xfId="1632" xr:uid="{00000000-0005-0000-0000-000032070000}"/>
    <cellStyle name="Normal 45" xfId="1633" xr:uid="{00000000-0005-0000-0000-000033070000}"/>
    <cellStyle name="Normal 46" xfId="1634" xr:uid="{00000000-0005-0000-0000-000034070000}"/>
    <cellStyle name="Normal 47" xfId="1635" xr:uid="{00000000-0005-0000-0000-000035070000}"/>
    <cellStyle name="Normal 47 2" xfId="1636" xr:uid="{00000000-0005-0000-0000-000036070000}"/>
    <cellStyle name="Normal 47 2 2" xfId="1637" xr:uid="{00000000-0005-0000-0000-000037070000}"/>
    <cellStyle name="Normal 47 2 3" xfId="1638" xr:uid="{00000000-0005-0000-0000-000038070000}"/>
    <cellStyle name="Normal 47 3" xfId="1639" xr:uid="{00000000-0005-0000-0000-000039070000}"/>
    <cellStyle name="Normal 47 3 2" xfId="1640" xr:uid="{00000000-0005-0000-0000-00003A070000}"/>
    <cellStyle name="Normal 47 3 3" xfId="1641" xr:uid="{00000000-0005-0000-0000-00003B070000}"/>
    <cellStyle name="Normal 47 4" xfId="1642" xr:uid="{00000000-0005-0000-0000-00003C070000}"/>
    <cellStyle name="Normal 47 5" xfId="1643" xr:uid="{00000000-0005-0000-0000-00003D070000}"/>
    <cellStyle name="Normal 48" xfId="1644" xr:uid="{00000000-0005-0000-0000-00003E070000}"/>
    <cellStyle name="Normal 48 2" xfId="1645" xr:uid="{00000000-0005-0000-0000-00003F070000}"/>
    <cellStyle name="Normal 48 2 2" xfId="1646" xr:uid="{00000000-0005-0000-0000-000040070000}"/>
    <cellStyle name="Normal 48 2 3" xfId="1647" xr:uid="{00000000-0005-0000-0000-000041070000}"/>
    <cellStyle name="Normal 48 3" xfId="1648" xr:uid="{00000000-0005-0000-0000-000042070000}"/>
    <cellStyle name="Normal 48 3 2" xfId="1649" xr:uid="{00000000-0005-0000-0000-000043070000}"/>
    <cellStyle name="Normal 48 3 3" xfId="1650" xr:uid="{00000000-0005-0000-0000-000044070000}"/>
    <cellStyle name="Normal 48 4" xfId="1651" xr:uid="{00000000-0005-0000-0000-000045070000}"/>
    <cellStyle name="Normal 48 5" xfId="1652" xr:uid="{00000000-0005-0000-0000-000046070000}"/>
    <cellStyle name="Normal 49" xfId="1653" xr:uid="{00000000-0005-0000-0000-000047070000}"/>
    <cellStyle name="Normal 49 2" xfId="1654" xr:uid="{00000000-0005-0000-0000-000048070000}"/>
    <cellStyle name="Normal 49 2 2" xfId="1655" xr:uid="{00000000-0005-0000-0000-000049070000}"/>
    <cellStyle name="Normal 49 2 3" xfId="1656" xr:uid="{00000000-0005-0000-0000-00004A070000}"/>
    <cellStyle name="Normal 49 3" xfId="1657" xr:uid="{00000000-0005-0000-0000-00004B070000}"/>
    <cellStyle name="Normal 49 3 2" xfId="1658" xr:uid="{00000000-0005-0000-0000-00004C070000}"/>
    <cellStyle name="Normal 49 3 3" xfId="1659" xr:uid="{00000000-0005-0000-0000-00004D070000}"/>
    <cellStyle name="Normal 49 4" xfId="1660" xr:uid="{00000000-0005-0000-0000-00004E070000}"/>
    <cellStyle name="Normal 49 5" xfId="1661" xr:uid="{00000000-0005-0000-0000-00004F070000}"/>
    <cellStyle name="Normal 5" xfId="1662" xr:uid="{00000000-0005-0000-0000-000050070000}"/>
    <cellStyle name="Normal 5 2" xfId="2461" xr:uid="{00000000-0005-0000-0000-000051070000}"/>
    <cellStyle name="Normal 50" xfId="1663" xr:uid="{00000000-0005-0000-0000-000052070000}"/>
    <cellStyle name="Normal 50 2" xfId="1664" xr:uid="{00000000-0005-0000-0000-000053070000}"/>
    <cellStyle name="Normal 50 2 2" xfId="1665" xr:uid="{00000000-0005-0000-0000-000054070000}"/>
    <cellStyle name="Normal 50 2 3" xfId="1666" xr:uid="{00000000-0005-0000-0000-000055070000}"/>
    <cellStyle name="Normal 50 3" xfId="1667" xr:uid="{00000000-0005-0000-0000-000056070000}"/>
    <cellStyle name="Normal 50 3 2" xfId="1668" xr:uid="{00000000-0005-0000-0000-000057070000}"/>
    <cellStyle name="Normal 50 3 3" xfId="1669" xr:uid="{00000000-0005-0000-0000-000058070000}"/>
    <cellStyle name="Normal 50 4" xfId="1670" xr:uid="{00000000-0005-0000-0000-000059070000}"/>
    <cellStyle name="Normal 50 5" xfId="1671" xr:uid="{00000000-0005-0000-0000-00005A070000}"/>
    <cellStyle name="Normal 51" xfId="1672" xr:uid="{00000000-0005-0000-0000-00005B070000}"/>
    <cellStyle name="Normal 51 2" xfId="1673" xr:uid="{00000000-0005-0000-0000-00005C070000}"/>
    <cellStyle name="Normal 51 2 2" xfId="1674" xr:uid="{00000000-0005-0000-0000-00005D070000}"/>
    <cellStyle name="Normal 51 2 3" xfId="1675" xr:uid="{00000000-0005-0000-0000-00005E070000}"/>
    <cellStyle name="Normal 51 3" xfId="1676" xr:uid="{00000000-0005-0000-0000-00005F070000}"/>
    <cellStyle name="Normal 51 3 2" xfId="1677" xr:uid="{00000000-0005-0000-0000-000060070000}"/>
    <cellStyle name="Normal 51 3 3" xfId="1678" xr:uid="{00000000-0005-0000-0000-000061070000}"/>
    <cellStyle name="Normal 51 4" xfId="1679" xr:uid="{00000000-0005-0000-0000-000062070000}"/>
    <cellStyle name="Normal 51 5" xfId="1680" xr:uid="{00000000-0005-0000-0000-000063070000}"/>
    <cellStyle name="Normal 52" xfId="1681" xr:uid="{00000000-0005-0000-0000-000064070000}"/>
    <cellStyle name="Normal 52 2" xfId="1682" xr:uid="{00000000-0005-0000-0000-000065070000}"/>
    <cellStyle name="Normal 52 2 2" xfId="1683" xr:uid="{00000000-0005-0000-0000-000066070000}"/>
    <cellStyle name="Normal 52 2 3" xfId="1684" xr:uid="{00000000-0005-0000-0000-000067070000}"/>
    <cellStyle name="Normal 52 3" xfId="1685" xr:uid="{00000000-0005-0000-0000-000068070000}"/>
    <cellStyle name="Normal 52 3 2" xfId="1686" xr:uid="{00000000-0005-0000-0000-000069070000}"/>
    <cellStyle name="Normal 52 3 3" xfId="1687" xr:uid="{00000000-0005-0000-0000-00006A070000}"/>
    <cellStyle name="Normal 52 4" xfId="1688" xr:uid="{00000000-0005-0000-0000-00006B070000}"/>
    <cellStyle name="Normal 52 5" xfId="1689" xr:uid="{00000000-0005-0000-0000-00006C070000}"/>
    <cellStyle name="Normal 53" xfId="1690" xr:uid="{00000000-0005-0000-0000-00006D070000}"/>
    <cellStyle name="Normal 53 2" xfId="1691" xr:uid="{00000000-0005-0000-0000-00006E070000}"/>
    <cellStyle name="Normal 53 2 2" xfId="1692" xr:uid="{00000000-0005-0000-0000-00006F070000}"/>
    <cellStyle name="Normal 53 2 3" xfId="1693" xr:uid="{00000000-0005-0000-0000-000070070000}"/>
    <cellStyle name="Normal 53 3" xfId="1694" xr:uid="{00000000-0005-0000-0000-000071070000}"/>
    <cellStyle name="Normal 53 3 2" xfId="1695" xr:uid="{00000000-0005-0000-0000-000072070000}"/>
    <cellStyle name="Normal 53 3 3" xfId="1696" xr:uid="{00000000-0005-0000-0000-000073070000}"/>
    <cellStyle name="Normal 53 4" xfId="1697" xr:uid="{00000000-0005-0000-0000-000074070000}"/>
    <cellStyle name="Normal 53 5" xfId="1698" xr:uid="{00000000-0005-0000-0000-000075070000}"/>
    <cellStyle name="Normal 54" xfId="1699" xr:uid="{00000000-0005-0000-0000-000076070000}"/>
    <cellStyle name="Normal 54 2" xfId="1700" xr:uid="{00000000-0005-0000-0000-000077070000}"/>
    <cellStyle name="Normal 54 2 2" xfId="1701" xr:uid="{00000000-0005-0000-0000-000078070000}"/>
    <cellStyle name="Normal 54 2 3" xfId="1702" xr:uid="{00000000-0005-0000-0000-000079070000}"/>
    <cellStyle name="Normal 54 3" xfId="1703" xr:uid="{00000000-0005-0000-0000-00007A070000}"/>
    <cellStyle name="Normal 54 3 2" xfId="1704" xr:uid="{00000000-0005-0000-0000-00007B070000}"/>
    <cellStyle name="Normal 54 3 3" xfId="1705" xr:uid="{00000000-0005-0000-0000-00007C070000}"/>
    <cellStyle name="Normal 54 4" xfId="1706" xr:uid="{00000000-0005-0000-0000-00007D070000}"/>
    <cellStyle name="Normal 54 5" xfId="1707" xr:uid="{00000000-0005-0000-0000-00007E070000}"/>
    <cellStyle name="Normal 55" xfId="1708" xr:uid="{00000000-0005-0000-0000-00007F070000}"/>
    <cellStyle name="Normal 55 2" xfId="1709" xr:uid="{00000000-0005-0000-0000-000080070000}"/>
    <cellStyle name="Normal 55 2 2" xfId="1710" xr:uid="{00000000-0005-0000-0000-000081070000}"/>
    <cellStyle name="Normal 55 2 3" xfId="1711" xr:uid="{00000000-0005-0000-0000-000082070000}"/>
    <cellStyle name="Normal 55 3" xfId="1712" xr:uid="{00000000-0005-0000-0000-000083070000}"/>
    <cellStyle name="Normal 55 3 2" xfId="1713" xr:uid="{00000000-0005-0000-0000-000084070000}"/>
    <cellStyle name="Normal 55 3 3" xfId="1714" xr:uid="{00000000-0005-0000-0000-000085070000}"/>
    <cellStyle name="Normal 55 4" xfId="1715" xr:uid="{00000000-0005-0000-0000-000086070000}"/>
    <cellStyle name="Normal 55 5" xfId="1716" xr:uid="{00000000-0005-0000-0000-000087070000}"/>
    <cellStyle name="Normal 56" xfId="1717" xr:uid="{00000000-0005-0000-0000-000088070000}"/>
    <cellStyle name="Normal 56 2" xfId="1718" xr:uid="{00000000-0005-0000-0000-000089070000}"/>
    <cellStyle name="Normal 56 2 2" xfId="1719" xr:uid="{00000000-0005-0000-0000-00008A070000}"/>
    <cellStyle name="Normal 56 2 3" xfId="1720" xr:uid="{00000000-0005-0000-0000-00008B070000}"/>
    <cellStyle name="Normal 56 3" xfId="1721" xr:uid="{00000000-0005-0000-0000-00008C070000}"/>
    <cellStyle name="Normal 56 3 2" xfId="1722" xr:uid="{00000000-0005-0000-0000-00008D070000}"/>
    <cellStyle name="Normal 56 3 3" xfId="1723" xr:uid="{00000000-0005-0000-0000-00008E070000}"/>
    <cellStyle name="Normal 56 4" xfId="1724" xr:uid="{00000000-0005-0000-0000-00008F070000}"/>
    <cellStyle name="Normal 56 5" xfId="1725" xr:uid="{00000000-0005-0000-0000-000090070000}"/>
    <cellStyle name="Normal 57" xfId="1726" xr:uid="{00000000-0005-0000-0000-000091070000}"/>
    <cellStyle name="Normal 57 2" xfId="1727" xr:uid="{00000000-0005-0000-0000-000092070000}"/>
    <cellStyle name="Normal 57 2 2" xfId="1728" xr:uid="{00000000-0005-0000-0000-000093070000}"/>
    <cellStyle name="Normal 57 2 3" xfId="1729" xr:uid="{00000000-0005-0000-0000-000094070000}"/>
    <cellStyle name="Normal 57 3" xfId="1730" xr:uid="{00000000-0005-0000-0000-000095070000}"/>
    <cellStyle name="Normal 57 3 2" xfId="1731" xr:uid="{00000000-0005-0000-0000-000096070000}"/>
    <cellStyle name="Normal 57 3 3" xfId="1732" xr:uid="{00000000-0005-0000-0000-000097070000}"/>
    <cellStyle name="Normal 57 4" xfId="1733" xr:uid="{00000000-0005-0000-0000-000098070000}"/>
    <cellStyle name="Normal 57 5" xfId="1734" xr:uid="{00000000-0005-0000-0000-000099070000}"/>
    <cellStyle name="Normal 58" xfId="1735" xr:uid="{00000000-0005-0000-0000-00009A070000}"/>
    <cellStyle name="Normal 58 2" xfId="1736" xr:uid="{00000000-0005-0000-0000-00009B070000}"/>
    <cellStyle name="Normal 58 2 2" xfId="1737" xr:uid="{00000000-0005-0000-0000-00009C070000}"/>
    <cellStyle name="Normal 58 2 3" xfId="1738" xr:uid="{00000000-0005-0000-0000-00009D070000}"/>
    <cellStyle name="Normal 58 3" xfId="1739" xr:uid="{00000000-0005-0000-0000-00009E070000}"/>
    <cellStyle name="Normal 58 3 2" xfId="1740" xr:uid="{00000000-0005-0000-0000-00009F070000}"/>
    <cellStyle name="Normal 58 3 3" xfId="1741" xr:uid="{00000000-0005-0000-0000-0000A0070000}"/>
    <cellStyle name="Normal 58 4" xfId="1742" xr:uid="{00000000-0005-0000-0000-0000A1070000}"/>
    <cellStyle name="Normal 58 5" xfId="1743" xr:uid="{00000000-0005-0000-0000-0000A2070000}"/>
    <cellStyle name="Normal 59" xfId="1744" xr:uid="{00000000-0005-0000-0000-0000A3070000}"/>
    <cellStyle name="Normal 59 2" xfId="1745" xr:uid="{00000000-0005-0000-0000-0000A4070000}"/>
    <cellStyle name="Normal 59 2 2" xfId="1746" xr:uid="{00000000-0005-0000-0000-0000A5070000}"/>
    <cellStyle name="Normal 59 2 3" xfId="1747" xr:uid="{00000000-0005-0000-0000-0000A6070000}"/>
    <cellStyle name="Normal 59 3" xfId="1748" xr:uid="{00000000-0005-0000-0000-0000A7070000}"/>
    <cellStyle name="Normal 59 3 2" xfId="1749" xr:uid="{00000000-0005-0000-0000-0000A8070000}"/>
    <cellStyle name="Normal 59 3 3" xfId="1750" xr:uid="{00000000-0005-0000-0000-0000A9070000}"/>
    <cellStyle name="Normal 59 4" xfId="1751" xr:uid="{00000000-0005-0000-0000-0000AA070000}"/>
    <cellStyle name="Normal 59 5" xfId="1752" xr:uid="{00000000-0005-0000-0000-0000AB070000}"/>
    <cellStyle name="Normal 6" xfId="1753" xr:uid="{00000000-0005-0000-0000-0000AC070000}"/>
    <cellStyle name="Normal 6 2" xfId="2462" xr:uid="{00000000-0005-0000-0000-0000AD070000}"/>
    <cellStyle name="Normal 60" xfId="1754" xr:uid="{00000000-0005-0000-0000-0000AE070000}"/>
    <cellStyle name="Normal 60 2" xfId="1755" xr:uid="{00000000-0005-0000-0000-0000AF070000}"/>
    <cellStyle name="Normal 60 2 2" xfId="1756" xr:uid="{00000000-0005-0000-0000-0000B0070000}"/>
    <cellStyle name="Normal 60 2 3" xfId="1757" xr:uid="{00000000-0005-0000-0000-0000B1070000}"/>
    <cellStyle name="Normal 60 3" xfId="1758" xr:uid="{00000000-0005-0000-0000-0000B2070000}"/>
    <cellStyle name="Normal 60 3 2" xfId="1759" xr:uid="{00000000-0005-0000-0000-0000B3070000}"/>
    <cellStyle name="Normal 60 3 3" xfId="1760" xr:uid="{00000000-0005-0000-0000-0000B4070000}"/>
    <cellStyle name="Normal 60 4" xfId="1761" xr:uid="{00000000-0005-0000-0000-0000B5070000}"/>
    <cellStyle name="Normal 60 5" xfId="1762" xr:uid="{00000000-0005-0000-0000-0000B6070000}"/>
    <cellStyle name="Normal 61" xfId="1763" xr:uid="{00000000-0005-0000-0000-0000B7070000}"/>
    <cellStyle name="Normal 61 2" xfId="1764" xr:uid="{00000000-0005-0000-0000-0000B8070000}"/>
    <cellStyle name="Normal 61 2 2" xfId="1765" xr:uid="{00000000-0005-0000-0000-0000B9070000}"/>
    <cellStyle name="Normal 61 2 3" xfId="1766" xr:uid="{00000000-0005-0000-0000-0000BA070000}"/>
    <cellStyle name="Normal 61 3" xfId="1767" xr:uid="{00000000-0005-0000-0000-0000BB070000}"/>
    <cellStyle name="Normal 61 3 2" xfId="1768" xr:uid="{00000000-0005-0000-0000-0000BC070000}"/>
    <cellStyle name="Normal 61 3 3" xfId="1769" xr:uid="{00000000-0005-0000-0000-0000BD070000}"/>
    <cellStyle name="Normal 61 4" xfId="1770" xr:uid="{00000000-0005-0000-0000-0000BE070000}"/>
    <cellStyle name="Normal 61 5" xfId="1771" xr:uid="{00000000-0005-0000-0000-0000BF070000}"/>
    <cellStyle name="Normal 62" xfId="1772" xr:uid="{00000000-0005-0000-0000-0000C0070000}"/>
    <cellStyle name="Normal 62 2" xfId="1773" xr:uid="{00000000-0005-0000-0000-0000C1070000}"/>
    <cellStyle name="Normal 62 2 2" xfId="1774" xr:uid="{00000000-0005-0000-0000-0000C2070000}"/>
    <cellStyle name="Normal 62 2 3" xfId="1775" xr:uid="{00000000-0005-0000-0000-0000C3070000}"/>
    <cellStyle name="Normal 62 3" xfId="1776" xr:uid="{00000000-0005-0000-0000-0000C4070000}"/>
    <cellStyle name="Normal 62 3 2" xfId="1777" xr:uid="{00000000-0005-0000-0000-0000C5070000}"/>
    <cellStyle name="Normal 62 3 3" xfId="1778" xr:uid="{00000000-0005-0000-0000-0000C6070000}"/>
    <cellStyle name="Normal 62 4" xfId="1779" xr:uid="{00000000-0005-0000-0000-0000C7070000}"/>
    <cellStyle name="Normal 62 5" xfId="1780" xr:uid="{00000000-0005-0000-0000-0000C8070000}"/>
    <cellStyle name="Normal 63" xfId="1781" xr:uid="{00000000-0005-0000-0000-0000C9070000}"/>
    <cellStyle name="Normal 63 2" xfId="1782" xr:uid="{00000000-0005-0000-0000-0000CA070000}"/>
    <cellStyle name="Normal 63 2 2" xfId="1783" xr:uid="{00000000-0005-0000-0000-0000CB070000}"/>
    <cellStyle name="Normal 63 2 3" xfId="1784" xr:uid="{00000000-0005-0000-0000-0000CC070000}"/>
    <cellStyle name="Normal 63 3" xfId="1785" xr:uid="{00000000-0005-0000-0000-0000CD070000}"/>
    <cellStyle name="Normal 63 3 2" xfId="1786" xr:uid="{00000000-0005-0000-0000-0000CE070000}"/>
    <cellStyle name="Normal 63 3 3" xfId="1787" xr:uid="{00000000-0005-0000-0000-0000CF070000}"/>
    <cellStyle name="Normal 63 4" xfId="1788" xr:uid="{00000000-0005-0000-0000-0000D0070000}"/>
    <cellStyle name="Normal 63 5" xfId="1789" xr:uid="{00000000-0005-0000-0000-0000D1070000}"/>
    <cellStyle name="Normal 64" xfId="1790" xr:uid="{00000000-0005-0000-0000-0000D2070000}"/>
    <cellStyle name="Normal 64 2" xfId="1791" xr:uid="{00000000-0005-0000-0000-0000D3070000}"/>
    <cellStyle name="Normal 64 2 2" xfId="1792" xr:uid="{00000000-0005-0000-0000-0000D4070000}"/>
    <cellStyle name="Normal 64 2 3" xfId="1793" xr:uid="{00000000-0005-0000-0000-0000D5070000}"/>
    <cellStyle name="Normal 64 3" xfId="1794" xr:uid="{00000000-0005-0000-0000-0000D6070000}"/>
    <cellStyle name="Normal 64 3 2" xfId="1795" xr:uid="{00000000-0005-0000-0000-0000D7070000}"/>
    <cellStyle name="Normal 64 3 3" xfId="1796" xr:uid="{00000000-0005-0000-0000-0000D8070000}"/>
    <cellStyle name="Normal 64 4" xfId="1797" xr:uid="{00000000-0005-0000-0000-0000D9070000}"/>
    <cellStyle name="Normal 64 5" xfId="1798" xr:uid="{00000000-0005-0000-0000-0000DA070000}"/>
    <cellStyle name="Normal 65" xfId="1799" xr:uid="{00000000-0005-0000-0000-0000DB070000}"/>
    <cellStyle name="Normal 65 2" xfId="1800" xr:uid="{00000000-0005-0000-0000-0000DC070000}"/>
    <cellStyle name="Normal 65 2 2" xfId="1801" xr:uid="{00000000-0005-0000-0000-0000DD070000}"/>
    <cellStyle name="Normal 65 2 3" xfId="1802" xr:uid="{00000000-0005-0000-0000-0000DE070000}"/>
    <cellStyle name="Normal 65 3" xfId="1803" xr:uid="{00000000-0005-0000-0000-0000DF070000}"/>
    <cellStyle name="Normal 65 3 2" xfId="1804" xr:uid="{00000000-0005-0000-0000-0000E0070000}"/>
    <cellStyle name="Normal 65 3 3" xfId="1805" xr:uid="{00000000-0005-0000-0000-0000E1070000}"/>
    <cellStyle name="Normal 65 4" xfId="1806" xr:uid="{00000000-0005-0000-0000-0000E2070000}"/>
    <cellStyle name="Normal 65 5" xfId="1807" xr:uid="{00000000-0005-0000-0000-0000E3070000}"/>
    <cellStyle name="Normal 66" xfId="1808" xr:uid="{00000000-0005-0000-0000-0000E4070000}"/>
    <cellStyle name="Normal 67" xfId="1809" xr:uid="{00000000-0005-0000-0000-0000E5070000}"/>
    <cellStyle name="Normal 68" xfId="1810" xr:uid="{00000000-0005-0000-0000-0000E6070000}"/>
    <cellStyle name="Normal 69" xfId="1811" xr:uid="{00000000-0005-0000-0000-0000E7070000}"/>
    <cellStyle name="Normal 7" xfId="1812" xr:uid="{00000000-0005-0000-0000-0000E8070000}"/>
    <cellStyle name="Normal 7 2" xfId="2463" xr:uid="{00000000-0005-0000-0000-0000E9070000}"/>
    <cellStyle name="Normal 70" xfId="1813" xr:uid="{00000000-0005-0000-0000-0000EA070000}"/>
    <cellStyle name="Normal 71" xfId="1814" xr:uid="{00000000-0005-0000-0000-0000EB070000}"/>
    <cellStyle name="Normal 72" xfId="1815" xr:uid="{00000000-0005-0000-0000-0000EC070000}"/>
    <cellStyle name="Normal 72 2" xfId="1816" xr:uid="{00000000-0005-0000-0000-0000ED070000}"/>
    <cellStyle name="Normal 73" xfId="1817" xr:uid="{00000000-0005-0000-0000-0000EE070000}"/>
    <cellStyle name="Normal 74" xfId="1818" xr:uid="{00000000-0005-0000-0000-0000EF070000}"/>
    <cellStyle name="Normal 75" xfId="1819" xr:uid="{00000000-0005-0000-0000-0000F0070000}"/>
    <cellStyle name="Normal 75 2" xfId="1820" xr:uid="{00000000-0005-0000-0000-0000F1070000}"/>
    <cellStyle name="Normal 76" xfId="1821" xr:uid="{00000000-0005-0000-0000-0000F2070000}"/>
    <cellStyle name="Normal 77" xfId="1822" xr:uid="{00000000-0005-0000-0000-0000F3070000}"/>
    <cellStyle name="Normal 78" xfId="2252" xr:uid="{00000000-0005-0000-0000-0000F4070000}"/>
    <cellStyle name="Normal 79" xfId="1823" xr:uid="{00000000-0005-0000-0000-0000F5070000}"/>
    <cellStyle name="Normal 8" xfId="1824" xr:uid="{00000000-0005-0000-0000-0000F6070000}"/>
    <cellStyle name="Normal 8 2" xfId="2464" xr:uid="{00000000-0005-0000-0000-0000F7070000}"/>
    <cellStyle name="Normal 80" xfId="1825" xr:uid="{00000000-0005-0000-0000-0000F8070000}"/>
    <cellStyle name="Normal 81" xfId="2258" xr:uid="{00000000-0005-0000-0000-0000F9070000}"/>
    <cellStyle name="Normal 82" xfId="2261" xr:uid="{00000000-0005-0000-0000-0000FA070000}"/>
    <cellStyle name="Normal 83" xfId="2539" xr:uid="{00000000-0005-0000-0000-0000FB070000}"/>
    <cellStyle name="Normal 84" xfId="2543" xr:uid="{00000000-0005-0000-0000-0000FC070000}"/>
    <cellStyle name="Normal 9" xfId="1826" xr:uid="{00000000-0005-0000-0000-0000FD070000}"/>
    <cellStyle name="Normal 9 2" xfId="2465" xr:uid="{00000000-0005-0000-0000-0000FE070000}"/>
    <cellStyle name="Normal GHG-Shade" xfId="2466" xr:uid="{00000000-0005-0000-0000-0000FF070000}"/>
    <cellStyle name="Notas 10" xfId="1827" xr:uid="{00000000-0005-0000-0000-000000080000}"/>
    <cellStyle name="Notas 11" xfId="1828" xr:uid="{00000000-0005-0000-0000-000001080000}"/>
    <cellStyle name="Notas 12" xfId="1829" xr:uid="{00000000-0005-0000-0000-000002080000}"/>
    <cellStyle name="Notas 13" xfId="1830" xr:uid="{00000000-0005-0000-0000-000003080000}"/>
    <cellStyle name="Notas 14" xfId="1831" xr:uid="{00000000-0005-0000-0000-000004080000}"/>
    <cellStyle name="Notas 15" xfId="1832" xr:uid="{00000000-0005-0000-0000-000005080000}"/>
    <cellStyle name="Notas 16" xfId="1833" xr:uid="{00000000-0005-0000-0000-000006080000}"/>
    <cellStyle name="Notas 17" xfId="1834" xr:uid="{00000000-0005-0000-0000-000007080000}"/>
    <cellStyle name="Notas 18" xfId="1835" xr:uid="{00000000-0005-0000-0000-000008080000}"/>
    <cellStyle name="Notas 19" xfId="1836" xr:uid="{00000000-0005-0000-0000-000009080000}"/>
    <cellStyle name="Notas 2" xfId="1837" xr:uid="{00000000-0005-0000-0000-00000A080000}"/>
    <cellStyle name="Notas 20" xfId="1838" xr:uid="{00000000-0005-0000-0000-00000B080000}"/>
    <cellStyle name="Notas 21" xfId="1839" xr:uid="{00000000-0005-0000-0000-00000C080000}"/>
    <cellStyle name="Notas 22" xfId="1840" xr:uid="{00000000-0005-0000-0000-00000D080000}"/>
    <cellStyle name="Notas 23" xfId="1841" xr:uid="{00000000-0005-0000-0000-00000E080000}"/>
    <cellStyle name="Notas 24" xfId="1842" xr:uid="{00000000-0005-0000-0000-00000F080000}"/>
    <cellStyle name="Notas 25" xfId="1843" xr:uid="{00000000-0005-0000-0000-000010080000}"/>
    <cellStyle name="Notas 26" xfId="1844" xr:uid="{00000000-0005-0000-0000-000011080000}"/>
    <cellStyle name="Notas 27" xfId="1845" xr:uid="{00000000-0005-0000-0000-000012080000}"/>
    <cellStyle name="Notas 28" xfId="1846" xr:uid="{00000000-0005-0000-0000-000013080000}"/>
    <cellStyle name="Notas 29" xfId="1847" xr:uid="{00000000-0005-0000-0000-000014080000}"/>
    <cellStyle name="Notas 3" xfId="1848" xr:uid="{00000000-0005-0000-0000-000015080000}"/>
    <cellStyle name="Notas 30" xfId="1849" xr:uid="{00000000-0005-0000-0000-000016080000}"/>
    <cellStyle name="Notas 31" xfId="1850" xr:uid="{00000000-0005-0000-0000-000017080000}"/>
    <cellStyle name="Notas 32" xfId="1851" xr:uid="{00000000-0005-0000-0000-000018080000}"/>
    <cellStyle name="Notas 33" xfId="1852" xr:uid="{00000000-0005-0000-0000-000019080000}"/>
    <cellStyle name="Notas 34" xfId="1853" xr:uid="{00000000-0005-0000-0000-00001A080000}"/>
    <cellStyle name="Notas 35" xfId="1854" xr:uid="{00000000-0005-0000-0000-00001B080000}"/>
    <cellStyle name="Notas 36" xfId="1855" xr:uid="{00000000-0005-0000-0000-00001C080000}"/>
    <cellStyle name="Notas 37" xfId="1856" xr:uid="{00000000-0005-0000-0000-00001D080000}"/>
    <cellStyle name="Notas 38" xfId="1857" xr:uid="{00000000-0005-0000-0000-00001E080000}"/>
    <cellStyle name="Notas 39" xfId="1858" xr:uid="{00000000-0005-0000-0000-00001F080000}"/>
    <cellStyle name="Notas 4" xfId="1859" xr:uid="{00000000-0005-0000-0000-000020080000}"/>
    <cellStyle name="Notas 40" xfId="1860" xr:uid="{00000000-0005-0000-0000-000021080000}"/>
    <cellStyle name="Notas 41" xfId="1861" xr:uid="{00000000-0005-0000-0000-000022080000}"/>
    <cellStyle name="Notas 42" xfId="1862" xr:uid="{00000000-0005-0000-0000-000023080000}"/>
    <cellStyle name="Notas 43" xfId="1863" xr:uid="{00000000-0005-0000-0000-000024080000}"/>
    <cellStyle name="Notas 44" xfId="1864" xr:uid="{00000000-0005-0000-0000-000025080000}"/>
    <cellStyle name="Notas 45" xfId="1865" xr:uid="{00000000-0005-0000-0000-000026080000}"/>
    <cellStyle name="Notas 46" xfId="1866" xr:uid="{00000000-0005-0000-0000-000027080000}"/>
    <cellStyle name="Notas 46 2" xfId="1867" xr:uid="{00000000-0005-0000-0000-000028080000}"/>
    <cellStyle name="Notas 46 3" xfId="1868" xr:uid="{00000000-0005-0000-0000-000029080000}"/>
    <cellStyle name="Notas 47" xfId="1869" xr:uid="{00000000-0005-0000-0000-00002A080000}"/>
    <cellStyle name="Notas 48" xfId="1870" xr:uid="{00000000-0005-0000-0000-00002B080000}"/>
    <cellStyle name="Notas 49" xfId="1871" xr:uid="{00000000-0005-0000-0000-00002C080000}"/>
    <cellStyle name="Notas 5" xfId="1872" xr:uid="{00000000-0005-0000-0000-00002D080000}"/>
    <cellStyle name="Notas 6" xfId="1873" xr:uid="{00000000-0005-0000-0000-00002E080000}"/>
    <cellStyle name="Notas 7" xfId="1874" xr:uid="{00000000-0005-0000-0000-00002F080000}"/>
    <cellStyle name="Notas 8" xfId="1875" xr:uid="{00000000-0005-0000-0000-000030080000}"/>
    <cellStyle name="Notas 9" xfId="1876" xr:uid="{00000000-0005-0000-0000-000031080000}"/>
    <cellStyle name="Note 2" xfId="2467" xr:uid="{00000000-0005-0000-0000-000032080000}"/>
    <cellStyle name="Note 2 2" xfId="2468" xr:uid="{00000000-0005-0000-0000-000033080000}"/>
    <cellStyle name="Note 2 2 2" xfId="2469" xr:uid="{00000000-0005-0000-0000-000034080000}"/>
    <cellStyle name="Note 2 2 2 2" xfId="2470" xr:uid="{00000000-0005-0000-0000-000035080000}"/>
    <cellStyle name="Note 2 2 2 3" xfId="2471" xr:uid="{00000000-0005-0000-0000-000036080000}"/>
    <cellStyle name="Note 2 3" xfId="2472" xr:uid="{00000000-0005-0000-0000-000037080000}"/>
    <cellStyle name="Note 2 3 2" xfId="2473" xr:uid="{00000000-0005-0000-0000-000038080000}"/>
    <cellStyle name="Note 2 3 3" xfId="2474" xr:uid="{00000000-0005-0000-0000-000039080000}"/>
    <cellStyle name="Output 2" xfId="2475" xr:uid="{00000000-0005-0000-0000-00003A080000}"/>
    <cellStyle name="Output 2 2" xfId="2476" xr:uid="{00000000-0005-0000-0000-00003B080000}"/>
    <cellStyle name="Output 2 2 2" xfId="2477" xr:uid="{00000000-0005-0000-0000-00003C080000}"/>
    <cellStyle name="Output 2 2 2 2" xfId="2478" xr:uid="{00000000-0005-0000-0000-00003D080000}"/>
    <cellStyle name="Output 2 2 2 3" xfId="2479" xr:uid="{00000000-0005-0000-0000-00003E080000}"/>
    <cellStyle name="Output 2 3" xfId="2480" xr:uid="{00000000-0005-0000-0000-00003F080000}"/>
    <cellStyle name="Output 2 3 2" xfId="2481" xr:uid="{00000000-0005-0000-0000-000040080000}"/>
    <cellStyle name="Output 2 3 3" xfId="2482" xr:uid="{00000000-0005-0000-0000-000041080000}"/>
    <cellStyle name="Percent 10" xfId="2483" xr:uid="{00000000-0005-0000-0000-000042080000}"/>
    <cellStyle name="Percent 10 2" xfId="2484" xr:uid="{00000000-0005-0000-0000-000043080000}"/>
    <cellStyle name="Percent 10 3" xfId="2485" xr:uid="{00000000-0005-0000-0000-000044080000}"/>
    <cellStyle name="Percent 2" xfId="2486" xr:uid="{00000000-0005-0000-0000-000045080000}"/>
    <cellStyle name="Percent 2 2" xfId="2487" xr:uid="{00000000-0005-0000-0000-000046080000}"/>
    <cellStyle name="Percent 2 3" xfId="2488" xr:uid="{00000000-0005-0000-0000-000047080000}"/>
    <cellStyle name="Percent 3" xfId="2489" xr:uid="{00000000-0005-0000-0000-000048080000}"/>
    <cellStyle name="Percent 4" xfId="2490" xr:uid="{00000000-0005-0000-0000-000049080000}"/>
    <cellStyle name="Percent 5" xfId="2491" xr:uid="{00000000-0005-0000-0000-00004A080000}"/>
    <cellStyle name="Percent 5 2" xfId="2492" xr:uid="{00000000-0005-0000-0000-00004B080000}"/>
    <cellStyle name="Percent 6" xfId="2493" xr:uid="{00000000-0005-0000-0000-00004C080000}"/>
    <cellStyle name="Percent 7" xfId="2494" xr:uid="{00000000-0005-0000-0000-00004D080000}"/>
    <cellStyle name="Percent 8" xfId="2495" xr:uid="{00000000-0005-0000-0000-00004E080000}"/>
    <cellStyle name="Percent 9" xfId="2496" xr:uid="{00000000-0005-0000-0000-00004F080000}"/>
    <cellStyle name="Porcentaje" xfId="4" builtinId="5"/>
    <cellStyle name="Porcentaje 2" xfId="3" xr:uid="{00000000-0005-0000-0000-000051080000}"/>
    <cellStyle name="Porcentaje 2 2" xfId="2248" xr:uid="{00000000-0005-0000-0000-000052080000}"/>
    <cellStyle name="Porcentaje 3" xfId="1877" xr:uid="{00000000-0005-0000-0000-000053080000}"/>
    <cellStyle name="Porcentual 2" xfId="1878" xr:uid="{00000000-0005-0000-0000-000054080000}"/>
    <cellStyle name="Publication_style" xfId="2497" xr:uid="{00000000-0005-0000-0000-000055080000}"/>
    <cellStyle name="Refdb standard" xfId="2498" xr:uid="{00000000-0005-0000-0000-000056080000}"/>
    <cellStyle name="Refdb standard 2" xfId="2499" xr:uid="{00000000-0005-0000-0000-000057080000}"/>
    <cellStyle name="Salida 10" xfId="1879" xr:uid="{00000000-0005-0000-0000-000058080000}"/>
    <cellStyle name="Salida 11" xfId="1880" xr:uid="{00000000-0005-0000-0000-000059080000}"/>
    <cellStyle name="Salida 12" xfId="1881" xr:uid="{00000000-0005-0000-0000-00005A080000}"/>
    <cellStyle name="Salida 13" xfId="1882" xr:uid="{00000000-0005-0000-0000-00005B080000}"/>
    <cellStyle name="Salida 14" xfId="1883" xr:uid="{00000000-0005-0000-0000-00005C080000}"/>
    <cellStyle name="Salida 15" xfId="1884" xr:uid="{00000000-0005-0000-0000-00005D080000}"/>
    <cellStyle name="Salida 16" xfId="1885" xr:uid="{00000000-0005-0000-0000-00005E080000}"/>
    <cellStyle name="Salida 17" xfId="1886" xr:uid="{00000000-0005-0000-0000-00005F080000}"/>
    <cellStyle name="Salida 18" xfId="1887" xr:uid="{00000000-0005-0000-0000-000060080000}"/>
    <cellStyle name="Salida 19" xfId="1888" xr:uid="{00000000-0005-0000-0000-000061080000}"/>
    <cellStyle name="Salida 2" xfId="1889" xr:uid="{00000000-0005-0000-0000-000062080000}"/>
    <cellStyle name="Salida 20" xfId="1890" xr:uid="{00000000-0005-0000-0000-000063080000}"/>
    <cellStyle name="Salida 21" xfId="1891" xr:uid="{00000000-0005-0000-0000-000064080000}"/>
    <cellStyle name="Salida 22" xfId="1892" xr:uid="{00000000-0005-0000-0000-000065080000}"/>
    <cellStyle name="Salida 23" xfId="1893" xr:uid="{00000000-0005-0000-0000-000066080000}"/>
    <cellStyle name="Salida 24" xfId="1894" xr:uid="{00000000-0005-0000-0000-000067080000}"/>
    <cellStyle name="Salida 25" xfId="1895" xr:uid="{00000000-0005-0000-0000-000068080000}"/>
    <cellStyle name="Salida 26" xfId="1896" xr:uid="{00000000-0005-0000-0000-000069080000}"/>
    <cellStyle name="Salida 27" xfId="1897" xr:uid="{00000000-0005-0000-0000-00006A080000}"/>
    <cellStyle name="Salida 28" xfId="1898" xr:uid="{00000000-0005-0000-0000-00006B080000}"/>
    <cellStyle name="Salida 29" xfId="1899" xr:uid="{00000000-0005-0000-0000-00006C080000}"/>
    <cellStyle name="Salida 3" xfId="1900" xr:uid="{00000000-0005-0000-0000-00006D080000}"/>
    <cellStyle name="Salida 30" xfId="1901" xr:uid="{00000000-0005-0000-0000-00006E080000}"/>
    <cellStyle name="Salida 31" xfId="1902" xr:uid="{00000000-0005-0000-0000-00006F080000}"/>
    <cellStyle name="Salida 32" xfId="1903" xr:uid="{00000000-0005-0000-0000-000070080000}"/>
    <cellStyle name="Salida 33" xfId="1904" xr:uid="{00000000-0005-0000-0000-000071080000}"/>
    <cellStyle name="Salida 34" xfId="1905" xr:uid="{00000000-0005-0000-0000-000072080000}"/>
    <cellStyle name="Salida 35" xfId="1906" xr:uid="{00000000-0005-0000-0000-000073080000}"/>
    <cellStyle name="Salida 36" xfId="1907" xr:uid="{00000000-0005-0000-0000-000074080000}"/>
    <cellStyle name="Salida 37" xfId="1908" xr:uid="{00000000-0005-0000-0000-000075080000}"/>
    <cellStyle name="Salida 38" xfId="1909" xr:uid="{00000000-0005-0000-0000-000076080000}"/>
    <cellStyle name="Salida 39" xfId="1910" xr:uid="{00000000-0005-0000-0000-000077080000}"/>
    <cellStyle name="Salida 4" xfId="1911" xr:uid="{00000000-0005-0000-0000-000078080000}"/>
    <cellStyle name="Salida 40" xfId="1912" xr:uid="{00000000-0005-0000-0000-000079080000}"/>
    <cellStyle name="Salida 41" xfId="1913" xr:uid="{00000000-0005-0000-0000-00007A080000}"/>
    <cellStyle name="Salida 42" xfId="1914" xr:uid="{00000000-0005-0000-0000-00007B080000}"/>
    <cellStyle name="Salida 43" xfId="1915" xr:uid="{00000000-0005-0000-0000-00007C080000}"/>
    <cellStyle name="Salida 44" xfId="1916" xr:uid="{00000000-0005-0000-0000-00007D080000}"/>
    <cellStyle name="Salida 45" xfId="1917" xr:uid="{00000000-0005-0000-0000-00007E080000}"/>
    <cellStyle name="Salida 46" xfId="1918" xr:uid="{00000000-0005-0000-0000-00007F080000}"/>
    <cellStyle name="Salida 47" xfId="1919" xr:uid="{00000000-0005-0000-0000-000080080000}"/>
    <cellStyle name="Salida 5" xfId="1920" xr:uid="{00000000-0005-0000-0000-000081080000}"/>
    <cellStyle name="Salida 6" xfId="1921" xr:uid="{00000000-0005-0000-0000-000082080000}"/>
    <cellStyle name="Salida 7" xfId="1922" xr:uid="{00000000-0005-0000-0000-000083080000}"/>
    <cellStyle name="Salida 8" xfId="1923" xr:uid="{00000000-0005-0000-0000-000084080000}"/>
    <cellStyle name="Salida 9" xfId="1924" xr:uid="{00000000-0005-0000-0000-000085080000}"/>
    <cellStyle name="Selection" xfId="2259" xr:uid="{00000000-0005-0000-0000-000086080000}"/>
    <cellStyle name="Shade" xfId="2500" xr:uid="{00000000-0005-0000-0000-000087080000}"/>
    <cellStyle name="Shade 2" xfId="2501" xr:uid="{00000000-0005-0000-0000-000088080000}"/>
    <cellStyle name="Shade 3" xfId="2502" xr:uid="{00000000-0005-0000-0000-000089080000}"/>
    <cellStyle name="Source" xfId="2503" xr:uid="{00000000-0005-0000-0000-00008A080000}"/>
    <cellStyle name="Source Hed" xfId="2504" xr:uid="{00000000-0005-0000-0000-00008B080000}"/>
    <cellStyle name="Source Text" xfId="2505" xr:uid="{00000000-0005-0000-0000-00008C080000}"/>
    <cellStyle name="Standard_E00seit45" xfId="2506" xr:uid="{00000000-0005-0000-0000-00008D080000}"/>
    <cellStyle name="Style 21" xfId="2507" xr:uid="{00000000-0005-0000-0000-00008E080000}"/>
    <cellStyle name="Style 21 2" xfId="2508" xr:uid="{00000000-0005-0000-0000-00008F080000}"/>
    <cellStyle name="Style 22" xfId="2509" xr:uid="{00000000-0005-0000-0000-000090080000}"/>
    <cellStyle name="Style 22 2" xfId="2510" xr:uid="{00000000-0005-0000-0000-000091080000}"/>
    <cellStyle name="Style 23" xfId="2511" xr:uid="{00000000-0005-0000-0000-000092080000}"/>
    <cellStyle name="Style 23 2" xfId="2512" xr:uid="{00000000-0005-0000-0000-000093080000}"/>
    <cellStyle name="Style 24" xfId="2513" xr:uid="{00000000-0005-0000-0000-000094080000}"/>
    <cellStyle name="Style 24 2" xfId="2514" xr:uid="{00000000-0005-0000-0000-000095080000}"/>
    <cellStyle name="Style 29" xfId="2515" xr:uid="{00000000-0005-0000-0000-000096080000}"/>
    <cellStyle name="Style 29 2" xfId="2516" xr:uid="{00000000-0005-0000-0000-000097080000}"/>
    <cellStyle name="Style 30" xfId="2517" xr:uid="{00000000-0005-0000-0000-000098080000}"/>
    <cellStyle name="Style 30 2" xfId="2518" xr:uid="{00000000-0005-0000-0000-000099080000}"/>
    <cellStyle name="Style 31" xfId="2519" xr:uid="{00000000-0005-0000-0000-00009A080000}"/>
    <cellStyle name="Style 31 2" xfId="2520" xr:uid="{00000000-0005-0000-0000-00009B080000}"/>
    <cellStyle name="Style 32" xfId="2521" xr:uid="{00000000-0005-0000-0000-00009C080000}"/>
    <cellStyle name="Style 32 2" xfId="2522" xr:uid="{00000000-0005-0000-0000-00009D080000}"/>
    <cellStyle name="Texto de advertencia 10" xfId="1925" xr:uid="{00000000-0005-0000-0000-00009E080000}"/>
    <cellStyle name="Texto de advertencia 11" xfId="1926" xr:uid="{00000000-0005-0000-0000-00009F080000}"/>
    <cellStyle name="Texto de advertencia 12" xfId="1927" xr:uid="{00000000-0005-0000-0000-0000A0080000}"/>
    <cellStyle name="Texto de advertencia 13" xfId="1928" xr:uid="{00000000-0005-0000-0000-0000A1080000}"/>
    <cellStyle name="Texto de advertencia 14" xfId="1929" xr:uid="{00000000-0005-0000-0000-0000A2080000}"/>
    <cellStyle name="Texto de advertencia 15" xfId="1930" xr:uid="{00000000-0005-0000-0000-0000A3080000}"/>
    <cellStyle name="Texto de advertencia 16" xfId="1931" xr:uid="{00000000-0005-0000-0000-0000A4080000}"/>
    <cellStyle name="Texto de advertencia 17" xfId="1932" xr:uid="{00000000-0005-0000-0000-0000A5080000}"/>
    <cellStyle name="Texto de advertencia 18" xfId="1933" xr:uid="{00000000-0005-0000-0000-0000A6080000}"/>
    <cellStyle name="Texto de advertencia 19" xfId="1934" xr:uid="{00000000-0005-0000-0000-0000A7080000}"/>
    <cellStyle name="Texto de advertencia 2" xfId="1935" xr:uid="{00000000-0005-0000-0000-0000A8080000}"/>
    <cellStyle name="Texto de advertencia 20" xfId="1936" xr:uid="{00000000-0005-0000-0000-0000A9080000}"/>
    <cellStyle name="Texto de advertencia 21" xfId="1937" xr:uid="{00000000-0005-0000-0000-0000AA080000}"/>
    <cellStyle name="Texto de advertencia 22" xfId="1938" xr:uid="{00000000-0005-0000-0000-0000AB080000}"/>
    <cellStyle name="Texto de advertencia 23" xfId="1939" xr:uid="{00000000-0005-0000-0000-0000AC080000}"/>
    <cellStyle name="Texto de advertencia 24" xfId="1940" xr:uid="{00000000-0005-0000-0000-0000AD080000}"/>
    <cellStyle name="Texto de advertencia 25" xfId="1941" xr:uid="{00000000-0005-0000-0000-0000AE080000}"/>
    <cellStyle name="Texto de advertencia 26" xfId="1942" xr:uid="{00000000-0005-0000-0000-0000AF080000}"/>
    <cellStyle name="Texto de advertencia 27" xfId="1943" xr:uid="{00000000-0005-0000-0000-0000B0080000}"/>
    <cellStyle name="Texto de advertencia 28" xfId="1944" xr:uid="{00000000-0005-0000-0000-0000B1080000}"/>
    <cellStyle name="Texto de advertencia 29" xfId="1945" xr:uid="{00000000-0005-0000-0000-0000B2080000}"/>
    <cellStyle name="Texto de advertencia 3" xfId="1946" xr:uid="{00000000-0005-0000-0000-0000B3080000}"/>
    <cellStyle name="Texto de advertencia 30" xfId="1947" xr:uid="{00000000-0005-0000-0000-0000B4080000}"/>
    <cellStyle name="Texto de advertencia 31" xfId="1948" xr:uid="{00000000-0005-0000-0000-0000B5080000}"/>
    <cellStyle name="Texto de advertencia 32" xfId="1949" xr:uid="{00000000-0005-0000-0000-0000B6080000}"/>
    <cellStyle name="Texto de advertencia 33" xfId="1950" xr:uid="{00000000-0005-0000-0000-0000B7080000}"/>
    <cellStyle name="Texto de advertencia 34" xfId="1951" xr:uid="{00000000-0005-0000-0000-0000B8080000}"/>
    <cellStyle name="Texto de advertencia 35" xfId="1952" xr:uid="{00000000-0005-0000-0000-0000B9080000}"/>
    <cellStyle name="Texto de advertencia 36" xfId="1953" xr:uid="{00000000-0005-0000-0000-0000BA080000}"/>
    <cellStyle name="Texto de advertencia 37" xfId="1954" xr:uid="{00000000-0005-0000-0000-0000BB080000}"/>
    <cellStyle name="Texto de advertencia 38" xfId="1955" xr:uid="{00000000-0005-0000-0000-0000BC080000}"/>
    <cellStyle name="Texto de advertencia 39" xfId="1956" xr:uid="{00000000-0005-0000-0000-0000BD080000}"/>
    <cellStyle name="Texto de advertencia 4" xfId="1957" xr:uid="{00000000-0005-0000-0000-0000BE080000}"/>
    <cellStyle name="Texto de advertencia 40" xfId="1958" xr:uid="{00000000-0005-0000-0000-0000BF080000}"/>
    <cellStyle name="Texto de advertencia 41" xfId="1959" xr:uid="{00000000-0005-0000-0000-0000C0080000}"/>
    <cellStyle name="Texto de advertencia 42" xfId="1960" xr:uid="{00000000-0005-0000-0000-0000C1080000}"/>
    <cellStyle name="Texto de advertencia 43" xfId="1961" xr:uid="{00000000-0005-0000-0000-0000C2080000}"/>
    <cellStyle name="Texto de advertencia 44" xfId="1962" xr:uid="{00000000-0005-0000-0000-0000C3080000}"/>
    <cellStyle name="Texto de advertencia 45" xfId="1963" xr:uid="{00000000-0005-0000-0000-0000C4080000}"/>
    <cellStyle name="Texto de advertencia 46" xfId="1964" xr:uid="{00000000-0005-0000-0000-0000C5080000}"/>
    <cellStyle name="Texto de advertencia 47" xfId="1965" xr:uid="{00000000-0005-0000-0000-0000C6080000}"/>
    <cellStyle name="Texto de advertencia 5" xfId="1966" xr:uid="{00000000-0005-0000-0000-0000C7080000}"/>
    <cellStyle name="Texto de advertencia 6" xfId="1967" xr:uid="{00000000-0005-0000-0000-0000C8080000}"/>
    <cellStyle name="Texto de advertencia 7" xfId="1968" xr:uid="{00000000-0005-0000-0000-0000C9080000}"/>
    <cellStyle name="Texto de advertencia 8" xfId="1969" xr:uid="{00000000-0005-0000-0000-0000CA080000}"/>
    <cellStyle name="Texto de advertencia 9" xfId="1970" xr:uid="{00000000-0005-0000-0000-0000CB080000}"/>
    <cellStyle name="Texto explicativo 10" xfId="1971" xr:uid="{00000000-0005-0000-0000-0000CC080000}"/>
    <cellStyle name="Texto explicativo 11" xfId="1972" xr:uid="{00000000-0005-0000-0000-0000CD080000}"/>
    <cellStyle name="Texto explicativo 12" xfId="1973" xr:uid="{00000000-0005-0000-0000-0000CE080000}"/>
    <cellStyle name="Texto explicativo 13" xfId="1974" xr:uid="{00000000-0005-0000-0000-0000CF080000}"/>
    <cellStyle name="Texto explicativo 14" xfId="1975" xr:uid="{00000000-0005-0000-0000-0000D0080000}"/>
    <cellStyle name="Texto explicativo 15" xfId="1976" xr:uid="{00000000-0005-0000-0000-0000D1080000}"/>
    <cellStyle name="Texto explicativo 16" xfId="1977" xr:uid="{00000000-0005-0000-0000-0000D2080000}"/>
    <cellStyle name="Texto explicativo 17" xfId="1978" xr:uid="{00000000-0005-0000-0000-0000D3080000}"/>
    <cellStyle name="Texto explicativo 18" xfId="1979" xr:uid="{00000000-0005-0000-0000-0000D4080000}"/>
    <cellStyle name="Texto explicativo 19" xfId="1980" xr:uid="{00000000-0005-0000-0000-0000D5080000}"/>
    <cellStyle name="Texto explicativo 2" xfId="1981" xr:uid="{00000000-0005-0000-0000-0000D6080000}"/>
    <cellStyle name="Texto explicativo 20" xfId="1982" xr:uid="{00000000-0005-0000-0000-0000D7080000}"/>
    <cellStyle name="Texto explicativo 21" xfId="1983" xr:uid="{00000000-0005-0000-0000-0000D8080000}"/>
    <cellStyle name="Texto explicativo 22" xfId="1984" xr:uid="{00000000-0005-0000-0000-0000D9080000}"/>
    <cellStyle name="Texto explicativo 23" xfId="1985" xr:uid="{00000000-0005-0000-0000-0000DA080000}"/>
    <cellStyle name="Texto explicativo 24" xfId="1986" xr:uid="{00000000-0005-0000-0000-0000DB080000}"/>
    <cellStyle name="Texto explicativo 25" xfId="1987" xr:uid="{00000000-0005-0000-0000-0000DC080000}"/>
    <cellStyle name="Texto explicativo 26" xfId="1988" xr:uid="{00000000-0005-0000-0000-0000DD080000}"/>
    <cellStyle name="Texto explicativo 27" xfId="1989" xr:uid="{00000000-0005-0000-0000-0000DE080000}"/>
    <cellStyle name="Texto explicativo 28" xfId="1990" xr:uid="{00000000-0005-0000-0000-0000DF080000}"/>
    <cellStyle name="Texto explicativo 29" xfId="1991" xr:uid="{00000000-0005-0000-0000-0000E0080000}"/>
    <cellStyle name="Texto explicativo 3" xfId="1992" xr:uid="{00000000-0005-0000-0000-0000E1080000}"/>
    <cellStyle name="Texto explicativo 30" xfId="1993" xr:uid="{00000000-0005-0000-0000-0000E2080000}"/>
    <cellStyle name="Texto explicativo 31" xfId="1994" xr:uid="{00000000-0005-0000-0000-0000E3080000}"/>
    <cellStyle name="Texto explicativo 32" xfId="1995" xr:uid="{00000000-0005-0000-0000-0000E4080000}"/>
    <cellStyle name="Texto explicativo 33" xfId="1996" xr:uid="{00000000-0005-0000-0000-0000E5080000}"/>
    <cellStyle name="Texto explicativo 34" xfId="1997" xr:uid="{00000000-0005-0000-0000-0000E6080000}"/>
    <cellStyle name="Texto explicativo 35" xfId="1998" xr:uid="{00000000-0005-0000-0000-0000E7080000}"/>
    <cellStyle name="Texto explicativo 36" xfId="1999" xr:uid="{00000000-0005-0000-0000-0000E8080000}"/>
    <cellStyle name="Texto explicativo 37" xfId="2000" xr:uid="{00000000-0005-0000-0000-0000E9080000}"/>
    <cellStyle name="Texto explicativo 38" xfId="2001" xr:uid="{00000000-0005-0000-0000-0000EA080000}"/>
    <cellStyle name="Texto explicativo 39" xfId="2002" xr:uid="{00000000-0005-0000-0000-0000EB080000}"/>
    <cellStyle name="Texto explicativo 4" xfId="2003" xr:uid="{00000000-0005-0000-0000-0000EC080000}"/>
    <cellStyle name="Texto explicativo 40" xfId="2004" xr:uid="{00000000-0005-0000-0000-0000ED080000}"/>
    <cellStyle name="Texto explicativo 41" xfId="2005" xr:uid="{00000000-0005-0000-0000-0000EE080000}"/>
    <cellStyle name="Texto explicativo 42" xfId="2006" xr:uid="{00000000-0005-0000-0000-0000EF080000}"/>
    <cellStyle name="Texto explicativo 43" xfId="2007" xr:uid="{00000000-0005-0000-0000-0000F0080000}"/>
    <cellStyle name="Texto explicativo 44" xfId="2008" xr:uid="{00000000-0005-0000-0000-0000F1080000}"/>
    <cellStyle name="Texto explicativo 45" xfId="2009" xr:uid="{00000000-0005-0000-0000-0000F2080000}"/>
    <cellStyle name="Texto explicativo 46" xfId="2010" xr:uid="{00000000-0005-0000-0000-0000F3080000}"/>
    <cellStyle name="Texto explicativo 47" xfId="2011" xr:uid="{00000000-0005-0000-0000-0000F4080000}"/>
    <cellStyle name="Texto explicativo 48" xfId="2255" xr:uid="{00000000-0005-0000-0000-0000F5080000}"/>
    <cellStyle name="Texto explicativo 5" xfId="2012" xr:uid="{00000000-0005-0000-0000-0000F6080000}"/>
    <cellStyle name="Texto explicativo 6" xfId="2013" xr:uid="{00000000-0005-0000-0000-0000F7080000}"/>
    <cellStyle name="Texto explicativo 7" xfId="2014" xr:uid="{00000000-0005-0000-0000-0000F8080000}"/>
    <cellStyle name="Texto explicativo 8" xfId="2015" xr:uid="{00000000-0005-0000-0000-0000F9080000}"/>
    <cellStyle name="Texto explicativo 9" xfId="2016" xr:uid="{00000000-0005-0000-0000-0000FA080000}"/>
    <cellStyle name="Title 2" xfId="2523" xr:uid="{00000000-0005-0000-0000-0000FB080000}"/>
    <cellStyle name="Title-1" xfId="2524" xr:uid="{00000000-0005-0000-0000-0000FC080000}"/>
    <cellStyle name="Title-2" xfId="2525" xr:uid="{00000000-0005-0000-0000-0000FD080000}"/>
    <cellStyle name="Titre ligne" xfId="2526" xr:uid="{00000000-0005-0000-0000-0000FE080000}"/>
    <cellStyle name="Título 1 10" xfId="2017" xr:uid="{00000000-0005-0000-0000-0000FF080000}"/>
    <cellStyle name="Título 1 11" xfId="2018" xr:uid="{00000000-0005-0000-0000-000000090000}"/>
    <cellStyle name="Título 1 12" xfId="2019" xr:uid="{00000000-0005-0000-0000-000001090000}"/>
    <cellStyle name="Título 1 13" xfId="2020" xr:uid="{00000000-0005-0000-0000-000002090000}"/>
    <cellStyle name="Título 1 14" xfId="2021" xr:uid="{00000000-0005-0000-0000-000003090000}"/>
    <cellStyle name="Título 1 15" xfId="2022" xr:uid="{00000000-0005-0000-0000-000004090000}"/>
    <cellStyle name="Título 1 16" xfId="2023" xr:uid="{00000000-0005-0000-0000-000005090000}"/>
    <cellStyle name="Título 1 17" xfId="2024" xr:uid="{00000000-0005-0000-0000-000006090000}"/>
    <cellStyle name="Título 1 18" xfId="2025" xr:uid="{00000000-0005-0000-0000-000007090000}"/>
    <cellStyle name="Título 1 19" xfId="2026" xr:uid="{00000000-0005-0000-0000-000008090000}"/>
    <cellStyle name="Título 1 2" xfId="2027" xr:uid="{00000000-0005-0000-0000-000009090000}"/>
    <cellStyle name="Título 1 20" xfId="2028" xr:uid="{00000000-0005-0000-0000-00000A090000}"/>
    <cellStyle name="Título 1 21" xfId="2029" xr:uid="{00000000-0005-0000-0000-00000B090000}"/>
    <cellStyle name="Título 1 22" xfId="2030" xr:uid="{00000000-0005-0000-0000-00000C090000}"/>
    <cellStyle name="Título 1 23" xfId="2031" xr:uid="{00000000-0005-0000-0000-00000D090000}"/>
    <cellStyle name="Título 1 24" xfId="2032" xr:uid="{00000000-0005-0000-0000-00000E090000}"/>
    <cellStyle name="Título 1 25" xfId="2033" xr:uid="{00000000-0005-0000-0000-00000F090000}"/>
    <cellStyle name="Título 1 26" xfId="2034" xr:uid="{00000000-0005-0000-0000-000010090000}"/>
    <cellStyle name="Título 1 27" xfId="2035" xr:uid="{00000000-0005-0000-0000-000011090000}"/>
    <cellStyle name="Título 1 28" xfId="2036" xr:uid="{00000000-0005-0000-0000-000012090000}"/>
    <cellStyle name="Título 1 29" xfId="2037" xr:uid="{00000000-0005-0000-0000-000013090000}"/>
    <cellStyle name="Título 1 3" xfId="2038" xr:uid="{00000000-0005-0000-0000-000014090000}"/>
    <cellStyle name="Título 1 30" xfId="2039" xr:uid="{00000000-0005-0000-0000-000015090000}"/>
    <cellStyle name="Título 1 31" xfId="2040" xr:uid="{00000000-0005-0000-0000-000016090000}"/>
    <cellStyle name="Título 1 32" xfId="2041" xr:uid="{00000000-0005-0000-0000-000017090000}"/>
    <cellStyle name="Título 1 33" xfId="2042" xr:uid="{00000000-0005-0000-0000-000018090000}"/>
    <cellStyle name="Título 1 34" xfId="2043" xr:uid="{00000000-0005-0000-0000-000019090000}"/>
    <cellStyle name="Título 1 35" xfId="2044" xr:uid="{00000000-0005-0000-0000-00001A090000}"/>
    <cellStyle name="Título 1 36" xfId="2045" xr:uid="{00000000-0005-0000-0000-00001B090000}"/>
    <cellStyle name="Título 1 37" xfId="2046" xr:uid="{00000000-0005-0000-0000-00001C090000}"/>
    <cellStyle name="Título 1 38" xfId="2047" xr:uid="{00000000-0005-0000-0000-00001D090000}"/>
    <cellStyle name="Título 1 39" xfId="2048" xr:uid="{00000000-0005-0000-0000-00001E090000}"/>
    <cellStyle name="Título 1 4" xfId="2049" xr:uid="{00000000-0005-0000-0000-00001F090000}"/>
    <cellStyle name="Título 1 40" xfId="2050" xr:uid="{00000000-0005-0000-0000-000020090000}"/>
    <cellStyle name="Título 1 41" xfId="2051" xr:uid="{00000000-0005-0000-0000-000021090000}"/>
    <cellStyle name="Título 1 42" xfId="2052" xr:uid="{00000000-0005-0000-0000-000022090000}"/>
    <cellStyle name="Título 1 43" xfId="2053" xr:uid="{00000000-0005-0000-0000-000023090000}"/>
    <cellStyle name="Título 1 44" xfId="2054" xr:uid="{00000000-0005-0000-0000-000024090000}"/>
    <cellStyle name="Título 1 45" xfId="2055" xr:uid="{00000000-0005-0000-0000-000025090000}"/>
    <cellStyle name="Título 1 46" xfId="2056" xr:uid="{00000000-0005-0000-0000-000026090000}"/>
    <cellStyle name="Título 1 47" xfId="2057" xr:uid="{00000000-0005-0000-0000-000027090000}"/>
    <cellStyle name="Título 1 5" xfId="2058" xr:uid="{00000000-0005-0000-0000-000028090000}"/>
    <cellStyle name="Título 1 6" xfId="2059" xr:uid="{00000000-0005-0000-0000-000029090000}"/>
    <cellStyle name="Título 1 7" xfId="2060" xr:uid="{00000000-0005-0000-0000-00002A090000}"/>
    <cellStyle name="Título 1 8" xfId="2061" xr:uid="{00000000-0005-0000-0000-00002B090000}"/>
    <cellStyle name="Título 1 9" xfId="2062" xr:uid="{00000000-0005-0000-0000-00002C090000}"/>
    <cellStyle name="Título 10" xfId="2063" xr:uid="{00000000-0005-0000-0000-00002D090000}"/>
    <cellStyle name="Título 11" xfId="2064" xr:uid="{00000000-0005-0000-0000-00002E090000}"/>
    <cellStyle name="Título 12" xfId="2065" xr:uid="{00000000-0005-0000-0000-00002F090000}"/>
    <cellStyle name="Título 13" xfId="2066" xr:uid="{00000000-0005-0000-0000-000030090000}"/>
    <cellStyle name="Título 14" xfId="2067" xr:uid="{00000000-0005-0000-0000-000031090000}"/>
    <cellStyle name="Título 15" xfId="2068" xr:uid="{00000000-0005-0000-0000-000032090000}"/>
    <cellStyle name="Título 16" xfId="2069" xr:uid="{00000000-0005-0000-0000-000033090000}"/>
    <cellStyle name="Título 17" xfId="2070" xr:uid="{00000000-0005-0000-0000-000034090000}"/>
    <cellStyle name="Título 18" xfId="2071" xr:uid="{00000000-0005-0000-0000-000035090000}"/>
    <cellStyle name="Título 19" xfId="2072" xr:uid="{00000000-0005-0000-0000-000036090000}"/>
    <cellStyle name="Título 2 10" xfId="2073" xr:uid="{00000000-0005-0000-0000-000037090000}"/>
    <cellStyle name="Título 2 11" xfId="2074" xr:uid="{00000000-0005-0000-0000-000038090000}"/>
    <cellStyle name="Título 2 12" xfId="2075" xr:uid="{00000000-0005-0000-0000-000039090000}"/>
    <cellStyle name="Título 2 13" xfId="2076" xr:uid="{00000000-0005-0000-0000-00003A090000}"/>
    <cellStyle name="Título 2 14" xfId="2077" xr:uid="{00000000-0005-0000-0000-00003B090000}"/>
    <cellStyle name="Título 2 15" xfId="2078" xr:uid="{00000000-0005-0000-0000-00003C090000}"/>
    <cellStyle name="Título 2 16" xfId="2079" xr:uid="{00000000-0005-0000-0000-00003D090000}"/>
    <cellStyle name="Título 2 17" xfId="2080" xr:uid="{00000000-0005-0000-0000-00003E090000}"/>
    <cellStyle name="Título 2 18" xfId="2081" xr:uid="{00000000-0005-0000-0000-00003F090000}"/>
    <cellStyle name="Título 2 19" xfId="2082" xr:uid="{00000000-0005-0000-0000-000040090000}"/>
    <cellStyle name="Título 2 2" xfId="2083" xr:uid="{00000000-0005-0000-0000-000041090000}"/>
    <cellStyle name="Título 2 20" xfId="2084" xr:uid="{00000000-0005-0000-0000-000042090000}"/>
    <cellStyle name="Título 2 21" xfId="2085" xr:uid="{00000000-0005-0000-0000-000043090000}"/>
    <cellStyle name="Título 2 22" xfId="2086" xr:uid="{00000000-0005-0000-0000-000044090000}"/>
    <cellStyle name="Título 2 23" xfId="2087" xr:uid="{00000000-0005-0000-0000-000045090000}"/>
    <cellStyle name="Título 2 24" xfId="2088" xr:uid="{00000000-0005-0000-0000-000046090000}"/>
    <cellStyle name="Título 2 25" xfId="2089" xr:uid="{00000000-0005-0000-0000-000047090000}"/>
    <cellStyle name="Título 2 26" xfId="2090" xr:uid="{00000000-0005-0000-0000-000048090000}"/>
    <cellStyle name="Título 2 27" xfId="2091" xr:uid="{00000000-0005-0000-0000-000049090000}"/>
    <cellStyle name="Título 2 28" xfId="2092" xr:uid="{00000000-0005-0000-0000-00004A090000}"/>
    <cellStyle name="Título 2 29" xfId="2093" xr:uid="{00000000-0005-0000-0000-00004B090000}"/>
    <cellStyle name="Título 2 3" xfId="2094" xr:uid="{00000000-0005-0000-0000-00004C090000}"/>
    <cellStyle name="Título 2 30" xfId="2095" xr:uid="{00000000-0005-0000-0000-00004D090000}"/>
    <cellStyle name="Título 2 31" xfId="2096" xr:uid="{00000000-0005-0000-0000-00004E090000}"/>
    <cellStyle name="Título 2 32" xfId="2097" xr:uid="{00000000-0005-0000-0000-00004F090000}"/>
    <cellStyle name="Título 2 33" xfId="2098" xr:uid="{00000000-0005-0000-0000-000050090000}"/>
    <cellStyle name="Título 2 34" xfId="2099" xr:uid="{00000000-0005-0000-0000-000051090000}"/>
    <cellStyle name="Título 2 35" xfId="2100" xr:uid="{00000000-0005-0000-0000-000052090000}"/>
    <cellStyle name="Título 2 36" xfId="2101" xr:uid="{00000000-0005-0000-0000-000053090000}"/>
    <cellStyle name="Título 2 37" xfId="2102" xr:uid="{00000000-0005-0000-0000-000054090000}"/>
    <cellStyle name="Título 2 38" xfId="2103" xr:uid="{00000000-0005-0000-0000-000055090000}"/>
    <cellStyle name="Título 2 39" xfId="2104" xr:uid="{00000000-0005-0000-0000-000056090000}"/>
    <cellStyle name="Título 2 4" xfId="2105" xr:uid="{00000000-0005-0000-0000-000057090000}"/>
    <cellStyle name="Título 2 40" xfId="2106" xr:uid="{00000000-0005-0000-0000-000058090000}"/>
    <cellStyle name="Título 2 41" xfId="2107" xr:uid="{00000000-0005-0000-0000-000059090000}"/>
    <cellStyle name="Título 2 42" xfId="2108" xr:uid="{00000000-0005-0000-0000-00005A090000}"/>
    <cellStyle name="Título 2 43" xfId="2109" xr:uid="{00000000-0005-0000-0000-00005B090000}"/>
    <cellStyle name="Título 2 44" xfId="2110" xr:uid="{00000000-0005-0000-0000-00005C090000}"/>
    <cellStyle name="Título 2 45" xfId="2111" xr:uid="{00000000-0005-0000-0000-00005D090000}"/>
    <cellStyle name="Título 2 46" xfId="2112" xr:uid="{00000000-0005-0000-0000-00005E090000}"/>
    <cellStyle name="Título 2 47" xfId="2113" xr:uid="{00000000-0005-0000-0000-00005F090000}"/>
    <cellStyle name="Título 2 5" xfId="2114" xr:uid="{00000000-0005-0000-0000-000060090000}"/>
    <cellStyle name="Título 2 6" xfId="2115" xr:uid="{00000000-0005-0000-0000-000061090000}"/>
    <cellStyle name="Título 2 7" xfId="2116" xr:uid="{00000000-0005-0000-0000-000062090000}"/>
    <cellStyle name="Título 2 8" xfId="2117" xr:uid="{00000000-0005-0000-0000-000063090000}"/>
    <cellStyle name="Título 2 9" xfId="2118" xr:uid="{00000000-0005-0000-0000-000064090000}"/>
    <cellStyle name="Título 20" xfId="2119" xr:uid="{00000000-0005-0000-0000-000065090000}"/>
    <cellStyle name="Título 21" xfId="2120" xr:uid="{00000000-0005-0000-0000-000066090000}"/>
    <cellStyle name="Título 22" xfId="2121" xr:uid="{00000000-0005-0000-0000-000067090000}"/>
    <cellStyle name="Título 23" xfId="2122" xr:uid="{00000000-0005-0000-0000-000068090000}"/>
    <cellStyle name="Título 24" xfId="2123" xr:uid="{00000000-0005-0000-0000-000069090000}"/>
    <cellStyle name="Título 25" xfId="2124" xr:uid="{00000000-0005-0000-0000-00006A090000}"/>
    <cellStyle name="Título 26" xfId="2125" xr:uid="{00000000-0005-0000-0000-00006B090000}"/>
    <cellStyle name="Título 27" xfId="2126" xr:uid="{00000000-0005-0000-0000-00006C090000}"/>
    <cellStyle name="Título 28" xfId="2127" xr:uid="{00000000-0005-0000-0000-00006D090000}"/>
    <cellStyle name="Título 29" xfId="2128" xr:uid="{00000000-0005-0000-0000-00006E090000}"/>
    <cellStyle name="Título 3 10" xfId="2129" xr:uid="{00000000-0005-0000-0000-00006F090000}"/>
    <cellStyle name="Título 3 11" xfId="2130" xr:uid="{00000000-0005-0000-0000-000070090000}"/>
    <cellStyle name="Título 3 12" xfId="2131" xr:uid="{00000000-0005-0000-0000-000071090000}"/>
    <cellStyle name="Título 3 13" xfId="2132" xr:uid="{00000000-0005-0000-0000-000072090000}"/>
    <cellStyle name="Título 3 14" xfId="2133" xr:uid="{00000000-0005-0000-0000-000073090000}"/>
    <cellStyle name="Título 3 15" xfId="2134" xr:uid="{00000000-0005-0000-0000-000074090000}"/>
    <cellStyle name="Título 3 16" xfId="2135" xr:uid="{00000000-0005-0000-0000-000075090000}"/>
    <cellStyle name="Título 3 17" xfId="2136" xr:uid="{00000000-0005-0000-0000-000076090000}"/>
    <cellStyle name="Título 3 18" xfId="2137" xr:uid="{00000000-0005-0000-0000-000077090000}"/>
    <cellStyle name="Título 3 19" xfId="2138" xr:uid="{00000000-0005-0000-0000-000078090000}"/>
    <cellStyle name="Título 3 2" xfId="2139" xr:uid="{00000000-0005-0000-0000-000079090000}"/>
    <cellStyle name="Título 3 20" xfId="2140" xr:uid="{00000000-0005-0000-0000-00007A090000}"/>
    <cellStyle name="Título 3 21" xfId="2141" xr:uid="{00000000-0005-0000-0000-00007B090000}"/>
    <cellStyle name="Título 3 22" xfId="2142" xr:uid="{00000000-0005-0000-0000-00007C090000}"/>
    <cellStyle name="Título 3 23" xfId="2143" xr:uid="{00000000-0005-0000-0000-00007D090000}"/>
    <cellStyle name="Título 3 24" xfId="2144" xr:uid="{00000000-0005-0000-0000-00007E090000}"/>
    <cellStyle name="Título 3 25" xfId="2145" xr:uid="{00000000-0005-0000-0000-00007F090000}"/>
    <cellStyle name="Título 3 26" xfId="2146" xr:uid="{00000000-0005-0000-0000-000080090000}"/>
    <cellStyle name="Título 3 27" xfId="2147" xr:uid="{00000000-0005-0000-0000-000081090000}"/>
    <cellStyle name="Título 3 28" xfId="2148" xr:uid="{00000000-0005-0000-0000-000082090000}"/>
    <cellStyle name="Título 3 29" xfId="2149" xr:uid="{00000000-0005-0000-0000-000083090000}"/>
    <cellStyle name="Título 3 3" xfId="2150" xr:uid="{00000000-0005-0000-0000-000084090000}"/>
    <cellStyle name="Título 3 30" xfId="2151" xr:uid="{00000000-0005-0000-0000-000085090000}"/>
    <cellStyle name="Título 3 31" xfId="2152" xr:uid="{00000000-0005-0000-0000-000086090000}"/>
    <cellStyle name="Título 3 32" xfId="2153" xr:uid="{00000000-0005-0000-0000-000087090000}"/>
    <cellStyle name="Título 3 33" xfId="2154" xr:uid="{00000000-0005-0000-0000-000088090000}"/>
    <cellStyle name="Título 3 34" xfId="2155" xr:uid="{00000000-0005-0000-0000-000089090000}"/>
    <cellStyle name="Título 3 35" xfId="2156" xr:uid="{00000000-0005-0000-0000-00008A090000}"/>
    <cellStyle name="Título 3 36" xfId="2157" xr:uid="{00000000-0005-0000-0000-00008B090000}"/>
    <cellStyle name="Título 3 37" xfId="2158" xr:uid="{00000000-0005-0000-0000-00008C090000}"/>
    <cellStyle name="Título 3 38" xfId="2159" xr:uid="{00000000-0005-0000-0000-00008D090000}"/>
    <cellStyle name="Título 3 39" xfId="2160" xr:uid="{00000000-0005-0000-0000-00008E090000}"/>
    <cellStyle name="Título 3 4" xfId="2161" xr:uid="{00000000-0005-0000-0000-00008F090000}"/>
    <cellStyle name="Título 3 40" xfId="2162" xr:uid="{00000000-0005-0000-0000-000090090000}"/>
    <cellStyle name="Título 3 41" xfId="2163" xr:uid="{00000000-0005-0000-0000-000091090000}"/>
    <cellStyle name="Título 3 42" xfId="2164" xr:uid="{00000000-0005-0000-0000-000092090000}"/>
    <cellStyle name="Título 3 43" xfId="2165" xr:uid="{00000000-0005-0000-0000-000093090000}"/>
    <cellStyle name="Título 3 44" xfId="2166" xr:uid="{00000000-0005-0000-0000-000094090000}"/>
    <cellStyle name="Título 3 45" xfId="2167" xr:uid="{00000000-0005-0000-0000-000095090000}"/>
    <cellStyle name="Título 3 46" xfId="2168" xr:uid="{00000000-0005-0000-0000-000096090000}"/>
    <cellStyle name="Título 3 47" xfId="2169" xr:uid="{00000000-0005-0000-0000-000097090000}"/>
    <cellStyle name="Título 3 5" xfId="2170" xr:uid="{00000000-0005-0000-0000-000098090000}"/>
    <cellStyle name="Título 3 6" xfId="2171" xr:uid="{00000000-0005-0000-0000-000099090000}"/>
    <cellStyle name="Título 3 7" xfId="2172" xr:uid="{00000000-0005-0000-0000-00009A090000}"/>
    <cellStyle name="Título 3 8" xfId="2173" xr:uid="{00000000-0005-0000-0000-00009B090000}"/>
    <cellStyle name="Título 3 9" xfId="2174" xr:uid="{00000000-0005-0000-0000-00009C090000}"/>
    <cellStyle name="Título 30" xfId="2175" xr:uid="{00000000-0005-0000-0000-00009D090000}"/>
    <cellStyle name="Título 31" xfId="2176" xr:uid="{00000000-0005-0000-0000-00009E090000}"/>
    <cellStyle name="Título 32" xfId="2177" xr:uid="{00000000-0005-0000-0000-00009F090000}"/>
    <cellStyle name="Título 33" xfId="2178" xr:uid="{00000000-0005-0000-0000-0000A0090000}"/>
    <cellStyle name="Título 34" xfId="2179" xr:uid="{00000000-0005-0000-0000-0000A1090000}"/>
    <cellStyle name="Título 35" xfId="2180" xr:uid="{00000000-0005-0000-0000-0000A2090000}"/>
    <cellStyle name="Título 36" xfId="2181" xr:uid="{00000000-0005-0000-0000-0000A3090000}"/>
    <cellStyle name="Título 37" xfId="2182" xr:uid="{00000000-0005-0000-0000-0000A4090000}"/>
    <cellStyle name="Título 38" xfId="2183" xr:uid="{00000000-0005-0000-0000-0000A5090000}"/>
    <cellStyle name="Título 39" xfId="2184" xr:uid="{00000000-0005-0000-0000-0000A6090000}"/>
    <cellStyle name="Título 4" xfId="2185" xr:uid="{00000000-0005-0000-0000-0000A7090000}"/>
    <cellStyle name="Título 40" xfId="2186" xr:uid="{00000000-0005-0000-0000-0000A8090000}"/>
    <cellStyle name="Título 41" xfId="2187" xr:uid="{00000000-0005-0000-0000-0000A9090000}"/>
    <cellStyle name="Título 42" xfId="2188" xr:uid="{00000000-0005-0000-0000-0000AA090000}"/>
    <cellStyle name="Título 43" xfId="2189" xr:uid="{00000000-0005-0000-0000-0000AB090000}"/>
    <cellStyle name="Título 44" xfId="2190" xr:uid="{00000000-0005-0000-0000-0000AC090000}"/>
    <cellStyle name="Título 45" xfId="2191" xr:uid="{00000000-0005-0000-0000-0000AD090000}"/>
    <cellStyle name="Título 46" xfId="2192" xr:uid="{00000000-0005-0000-0000-0000AE090000}"/>
    <cellStyle name="Título 47" xfId="2193" xr:uid="{00000000-0005-0000-0000-0000AF090000}"/>
    <cellStyle name="Título 48" xfId="2194" xr:uid="{00000000-0005-0000-0000-0000B0090000}"/>
    <cellStyle name="Título 49" xfId="2195" xr:uid="{00000000-0005-0000-0000-0000B1090000}"/>
    <cellStyle name="Título 5" xfId="2196" xr:uid="{00000000-0005-0000-0000-0000B2090000}"/>
    <cellStyle name="Título 6" xfId="2197" xr:uid="{00000000-0005-0000-0000-0000B3090000}"/>
    <cellStyle name="Título 7" xfId="2198" xr:uid="{00000000-0005-0000-0000-0000B4090000}"/>
    <cellStyle name="Título 8" xfId="2199" xr:uid="{00000000-0005-0000-0000-0000B5090000}"/>
    <cellStyle name="Título 9" xfId="2200" xr:uid="{00000000-0005-0000-0000-0000B6090000}"/>
    <cellStyle name="Total 10" xfId="2201" xr:uid="{00000000-0005-0000-0000-0000B7090000}"/>
    <cellStyle name="Total 11" xfId="2202" xr:uid="{00000000-0005-0000-0000-0000B8090000}"/>
    <cellStyle name="Total 12" xfId="2203" xr:uid="{00000000-0005-0000-0000-0000B9090000}"/>
    <cellStyle name="Total 13" xfId="2204" xr:uid="{00000000-0005-0000-0000-0000BA090000}"/>
    <cellStyle name="Total 14" xfId="2205" xr:uid="{00000000-0005-0000-0000-0000BB090000}"/>
    <cellStyle name="Total 15" xfId="2206" xr:uid="{00000000-0005-0000-0000-0000BC090000}"/>
    <cellStyle name="Total 16" xfId="2207" xr:uid="{00000000-0005-0000-0000-0000BD090000}"/>
    <cellStyle name="Total 17" xfId="2208" xr:uid="{00000000-0005-0000-0000-0000BE090000}"/>
    <cellStyle name="Total 18" xfId="2209" xr:uid="{00000000-0005-0000-0000-0000BF090000}"/>
    <cellStyle name="Total 19" xfId="2210" xr:uid="{00000000-0005-0000-0000-0000C0090000}"/>
    <cellStyle name="Total 2" xfId="2211" xr:uid="{00000000-0005-0000-0000-0000C1090000}"/>
    <cellStyle name="Total 2 2" xfId="2528" xr:uid="{00000000-0005-0000-0000-0000C2090000}"/>
    <cellStyle name="Total 2 3" xfId="2527" xr:uid="{00000000-0005-0000-0000-0000C3090000}"/>
    <cellStyle name="Total 20" xfId="2212" xr:uid="{00000000-0005-0000-0000-0000C4090000}"/>
    <cellStyle name="Total 21" xfId="2213" xr:uid="{00000000-0005-0000-0000-0000C5090000}"/>
    <cellStyle name="Total 22" xfId="2214" xr:uid="{00000000-0005-0000-0000-0000C6090000}"/>
    <cellStyle name="Total 23" xfId="2215" xr:uid="{00000000-0005-0000-0000-0000C7090000}"/>
    <cellStyle name="Total 24" xfId="2216" xr:uid="{00000000-0005-0000-0000-0000C8090000}"/>
    <cellStyle name="Total 25" xfId="2217" xr:uid="{00000000-0005-0000-0000-0000C9090000}"/>
    <cellStyle name="Total 26" xfId="2218" xr:uid="{00000000-0005-0000-0000-0000CA090000}"/>
    <cellStyle name="Total 27" xfId="2219" xr:uid="{00000000-0005-0000-0000-0000CB090000}"/>
    <cellStyle name="Total 28" xfId="2220" xr:uid="{00000000-0005-0000-0000-0000CC090000}"/>
    <cellStyle name="Total 29" xfId="2221" xr:uid="{00000000-0005-0000-0000-0000CD090000}"/>
    <cellStyle name="Total 3" xfId="2222" xr:uid="{00000000-0005-0000-0000-0000CE090000}"/>
    <cellStyle name="Total 30" xfId="2223" xr:uid="{00000000-0005-0000-0000-0000CF090000}"/>
    <cellStyle name="Total 31" xfId="2224" xr:uid="{00000000-0005-0000-0000-0000D0090000}"/>
    <cellStyle name="Total 32" xfId="2225" xr:uid="{00000000-0005-0000-0000-0000D1090000}"/>
    <cellStyle name="Total 33" xfId="2226" xr:uid="{00000000-0005-0000-0000-0000D2090000}"/>
    <cellStyle name="Total 34" xfId="2227" xr:uid="{00000000-0005-0000-0000-0000D3090000}"/>
    <cellStyle name="Total 35" xfId="2228" xr:uid="{00000000-0005-0000-0000-0000D4090000}"/>
    <cellStyle name="Total 36" xfId="2229" xr:uid="{00000000-0005-0000-0000-0000D5090000}"/>
    <cellStyle name="Total 37" xfId="2230" xr:uid="{00000000-0005-0000-0000-0000D6090000}"/>
    <cellStyle name="Total 38" xfId="2231" xr:uid="{00000000-0005-0000-0000-0000D7090000}"/>
    <cellStyle name="Total 39" xfId="2232" xr:uid="{00000000-0005-0000-0000-0000D8090000}"/>
    <cellStyle name="Total 4" xfId="2233" xr:uid="{00000000-0005-0000-0000-0000D9090000}"/>
    <cellStyle name="Total 40" xfId="2234" xr:uid="{00000000-0005-0000-0000-0000DA090000}"/>
    <cellStyle name="Total 41" xfId="2235" xr:uid="{00000000-0005-0000-0000-0000DB090000}"/>
    <cellStyle name="Total 42" xfId="2236" xr:uid="{00000000-0005-0000-0000-0000DC090000}"/>
    <cellStyle name="Total 43" xfId="2237" xr:uid="{00000000-0005-0000-0000-0000DD090000}"/>
    <cellStyle name="Total 44" xfId="2238" xr:uid="{00000000-0005-0000-0000-0000DE090000}"/>
    <cellStyle name="Total 45" xfId="2239" xr:uid="{00000000-0005-0000-0000-0000DF090000}"/>
    <cellStyle name="Total 46" xfId="2240" xr:uid="{00000000-0005-0000-0000-0000E0090000}"/>
    <cellStyle name="Total 47" xfId="2241" xr:uid="{00000000-0005-0000-0000-0000E1090000}"/>
    <cellStyle name="Total 5" xfId="2242" xr:uid="{00000000-0005-0000-0000-0000E2090000}"/>
    <cellStyle name="Total 6" xfId="2243" xr:uid="{00000000-0005-0000-0000-0000E3090000}"/>
    <cellStyle name="Total 7" xfId="2244" xr:uid="{00000000-0005-0000-0000-0000E4090000}"/>
    <cellStyle name="Total 8" xfId="2245" xr:uid="{00000000-0005-0000-0000-0000E5090000}"/>
    <cellStyle name="Total 9" xfId="2246" xr:uid="{00000000-0005-0000-0000-0000E6090000}"/>
    <cellStyle name="Total intermediaire" xfId="2529" xr:uid="{00000000-0005-0000-0000-0000E7090000}"/>
    <cellStyle name="Tusenskille [0]_rob4-mon.xls Diagram 1" xfId="2530" xr:uid="{00000000-0005-0000-0000-0000E8090000}"/>
    <cellStyle name="Tusenskille_rob4-mon.xls Diagram 1" xfId="2531" xr:uid="{00000000-0005-0000-0000-0000E9090000}"/>
    <cellStyle name="Valuta [0]_rob4-mon.xls Diagram 1" xfId="2532" xr:uid="{00000000-0005-0000-0000-0000EA090000}"/>
    <cellStyle name="Valuta_rob4-mon.xls Diagram 1" xfId="2533" xr:uid="{00000000-0005-0000-0000-0000EB090000}"/>
    <cellStyle name="Währung [0]_Excel2" xfId="2534" xr:uid="{00000000-0005-0000-0000-0000EC090000}"/>
    <cellStyle name="Währung_Excel2" xfId="2535" xr:uid="{00000000-0005-0000-0000-0000ED090000}"/>
    <cellStyle name="Warning Text 2" xfId="2536" xr:uid="{00000000-0005-0000-0000-0000EE090000}"/>
    <cellStyle name="Year" xfId="2537" xr:uid="{00000000-0005-0000-0000-0000EF090000}"/>
    <cellStyle name="Обычный_2++_CRFReport-template" xfId="2538" xr:uid="{00000000-0005-0000-0000-0000F0090000}"/>
  </cellStyles>
  <dxfs count="96">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6" tint="0.39994506668294322"/>
        </patternFill>
      </fill>
    </dxf>
    <dxf>
      <fill>
        <patternFill>
          <bgColor theme="9" tint="0.39994506668294322"/>
        </patternFill>
      </fill>
    </dxf>
    <dxf>
      <fill>
        <patternFill>
          <bgColor theme="6"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CAD400"/>
      <color rgb="FF0061A1"/>
      <color rgb="FFFFFF99"/>
      <color rgb="FF898600"/>
      <color rgb="FFDDDDDD"/>
      <color rgb="FFE4E4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 Result- RVHdC Declarac'!$B$50:$C$50</c:f>
              <c:strCache>
                <c:ptCount val="2"/>
                <c:pt idx="0">
                  <c:v>Emisiones de alcance 2 / Seleccionar índice</c:v>
                </c:pt>
                <c:pt idx="1">
                  <c:v>(t CO2e/ unidades  )</c:v>
                </c:pt>
              </c:strCache>
            </c:strRef>
          </c:tx>
          <c:spPr>
            <a:ln w="28575">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Declarac'!$D$50:$K$50</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202D-49A2-BD21-9EA1FCF5BD15}"/>
            </c:ext>
          </c:extLst>
        </c:ser>
        <c:dLbls>
          <c:showLegendKey val="0"/>
          <c:showVal val="0"/>
          <c:showCatName val="0"/>
          <c:showSerName val="0"/>
          <c:showPercent val="0"/>
          <c:showBubbleSize val="0"/>
        </c:dLbls>
        <c:axId val="305213056"/>
        <c:axId val="305218936"/>
      </c:scatterChart>
      <c:valAx>
        <c:axId val="305213056"/>
        <c:scaling>
          <c:orientation val="minMax"/>
          <c:min val="2007"/>
        </c:scaling>
        <c:delete val="0"/>
        <c:axPos val="b"/>
        <c:majorGridlines/>
        <c:numFmt formatCode="General" sourceLinked="1"/>
        <c:majorTickMark val="none"/>
        <c:minorTickMark val="none"/>
        <c:tickLblPos val="nextTo"/>
        <c:crossAx val="305218936"/>
        <c:crosses val="autoZero"/>
        <c:crossBetween val="midCat"/>
      </c:valAx>
      <c:valAx>
        <c:axId val="305218936"/>
        <c:scaling>
          <c:orientation val="minMax"/>
        </c:scaling>
        <c:delete val="0"/>
        <c:axPos val="l"/>
        <c:majorGridlines/>
        <c:numFmt formatCode="General" sourceLinked="0"/>
        <c:majorTickMark val="none"/>
        <c:minorTickMark val="none"/>
        <c:tickLblPos val="nextTo"/>
        <c:crossAx val="305213056"/>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 Result- RVHdC Declarac'!$B$51:$C$51</c:f>
              <c:strCache>
                <c:ptCount val="2"/>
                <c:pt idx="0">
                  <c:v>Absorciones / Seleccionar índice</c:v>
                </c:pt>
                <c:pt idx="1">
                  <c:v>(t CO2e/ unidades  )</c:v>
                </c:pt>
              </c:strCache>
            </c:strRef>
          </c:tx>
          <c:spPr>
            <a:ln w="28575">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Declarac'!$D$51:$K$51</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B13A-42FF-A05C-D9FFED71FBF4}"/>
            </c:ext>
          </c:extLst>
        </c:ser>
        <c:dLbls>
          <c:showLegendKey val="0"/>
          <c:showVal val="0"/>
          <c:showCatName val="0"/>
          <c:showSerName val="0"/>
          <c:showPercent val="0"/>
          <c:showBubbleSize val="0"/>
        </c:dLbls>
        <c:axId val="305212272"/>
        <c:axId val="305216976"/>
      </c:scatterChart>
      <c:valAx>
        <c:axId val="305212272"/>
        <c:scaling>
          <c:orientation val="minMax"/>
          <c:min val="2007"/>
        </c:scaling>
        <c:delete val="0"/>
        <c:axPos val="b"/>
        <c:majorGridlines/>
        <c:numFmt formatCode="General" sourceLinked="1"/>
        <c:majorTickMark val="none"/>
        <c:minorTickMark val="none"/>
        <c:tickLblPos val="nextTo"/>
        <c:crossAx val="305216976"/>
        <c:crosses val="autoZero"/>
        <c:crossBetween val="midCat"/>
      </c:valAx>
      <c:valAx>
        <c:axId val="305216976"/>
        <c:scaling>
          <c:orientation val="minMax"/>
        </c:scaling>
        <c:delete val="0"/>
        <c:axPos val="l"/>
        <c:majorGridlines/>
        <c:numFmt formatCode="General" sourceLinked="0"/>
        <c:majorTickMark val="none"/>
        <c:minorTickMark val="none"/>
        <c:tickLblPos val="nextTo"/>
        <c:crossAx val="305212272"/>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 Result- RVHdC Declarac'!$B$52:$C$52</c:f>
              <c:strCache>
                <c:ptCount val="2"/>
                <c:pt idx="0">
                  <c:v>Balance emisiones de alcance 1+2 / Seleccionar índice</c:v>
                </c:pt>
                <c:pt idx="1">
                  <c:v>(t CO2e/ unidades  )</c:v>
                </c:pt>
              </c:strCache>
            </c:strRef>
          </c:tx>
          <c:spPr>
            <a:ln w="28575">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Declarac'!$D$52:$K$52</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8BA8-4C86-B5CB-09DF65EDD8D0}"/>
            </c:ext>
          </c:extLst>
        </c:ser>
        <c:dLbls>
          <c:showLegendKey val="0"/>
          <c:showVal val="0"/>
          <c:showCatName val="0"/>
          <c:showSerName val="0"/>
          <c:showPercent val="0"/>
          <c:showBubbleSize val="0"/>
        </c:dLbls>
        <c:axId val="305217760"/>
        <c:axId val="305218152"/>
      </c:scatterChart>
      <c:valAx>
        <c:axId val="305217760"/>
        <c:scaling>
          <c:orientation val="minMax"/>
          <c:min val="2007"/>
        </c:scaling>
        <c:delete val="0"/>
        <c:axPos val="b"/>
        <c:majorGridlines/>
        <c:numFmt formatCode="General" sourceLinked="1"/>
        <c:majorTickMark val="none"/>
        <c:minorTickMark val="none"/>
        <c:tickLblPos val="nextTo"/>
        <c:crossAx val="305218152"/>
        <c:crosses val="autoZero"/>
        <c:crossBetween val="midCat"/>
      </c:valAx>
      <c:valAx>
        <c:axId val="305218152"/>
        <c:scaling>
          <c:orientation val="minMax"/>
        </c:scaling>
        <c:delete val="0"/>
        <c:axPos val="l"/>
        <c:majorGridlines/>
        <c:numFmt formatCode="General" sourceLinked="0"/>
        <c:majorTickMark val="none"/>
        <c:minorTickMark val="none"/>
        <c:tickLblPos val="nextTo"/>
        <c:crossAx val="305217760"/>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Emisiones por alcances/indicador</a:t>
            </a:r>
            <a:r>
              <a:rPr lang="es-ES" baseline="0"/>
              <a:t> </a:t>
            </a:r>
            <a:r>
              <a:rPr lang="es-ES"/>
              <a:t>(t CO2e/ unidad)</a:t>
            </a:r>
          </a:p>
        </c:rich>
      </c:tx>
      <c:overlay val="0"/>
    </c:title>
    <c:autoTitleDeleted val="0"/>
    <c:plotArea>
      <c:layout/>
      <c:scatterChart>
        <c:scatterStyle val="lineMarker"/>
        <c:varyColors val="0"/>
        <c:ser>
          <c:idx val="0"/>
          <c:order val="0"/>
          <c:tx>
            <c:strRef>
              <c:f>' Result- RVHdC Declarac'!$B$49</c:f>
              <c:strCache>
                <c:ptCount val="1"/>
                <c:pt idx="0">
                  <c:v>Emisiones de alcance 1 / Seleccionar índice</c:v>
                </c:pt>
              </c:strCache>
            </c:strRef>
          </c:tx>
          <c:spPr>
            <a:ln>
              <a:noFill/>
            </a:ln>
          </c:spPr>
          <c:xVal>
            <c:strRef>
              <c:f>' Result- RVHdC Declarac'!$D$48:$I$48</c:f>
              <c:strCache>
                <c:ptCount val="6"/>
                <c:pt idx="0">
                  <c:v>&lt;seleccionar año&gt;</c:v>
                </c:pt>
                <c:pt idx="1">
                  <c:v>#¡VALOR!</c:v>
                </c:pt>
                <c:pt idx="2">
                  <c:v>#¡VALOR!</c:v>
                </c:pt>
                <c:pt idx="3">
                  <c:v>#¡VALOR!</c:v>
                </c:pt>
                <c:pt idx="4">
                  <c:v>#¡VALOR!</c:v>
                </c:pt>
                <c:pt idx="5">
                  <c:v>#¡VALOR!</c:v>
                </c:pt>
              </c:strCache>
            </c:strRef>
          </c:xVal>
          <c:yVal>
            <c:numRef>
              <c:f>' Result- RVHdC Declarac'!$D$49:$I$49</c:f>
              <c:numCache>
                <c:formatCode>General</c:formatCode>
                <c:ptCount val="6"/>
                <c:pt idx="0">
                  <c:v>#N/A</c:v>
                </c:pt>
                <c:pt idx="1">
                  <c:v>0</c:v>
                </c:pt>
                <c:pt idx="2">
                  <c:v>0</c:v>
                </c:pt>
                <c:pt idx="3">
                  <c:v>0</c:v>
                </c:pt>
                <c:pt idx="4">
                  <c:v>0</c:v>
                </c:pt>
                <c:pt idx="5">
                  <c:v>0</c:v>
                </c:pt>
              </c:numCache>
            </c:numRef>
          </c:yVal>
          <c:smooth val="0"/>
          <c:extLst>
            <c:ext xmlns:c16="http://schemas.microsoft.com/office/drawing/2014/chart" uri="{C3380CC4-5D6E-409C-BE32-E72D297353CC}">
              <c16:uniqueId val="{00000000-D060-4953-B1D5-C1204EAB6142}"/>
            </c:ext>
          </c:extLst>
        </c:ser>
        <c:ser>
          <c:idx val="1"/>
          <c:order val="1"/>
          <c:tx>
            <c:strRef>
              <c:f>' Result- RVHdC Declarac'!$B$50</c:f>
              <c:strCache>
                <c:ptCount val="1"/>
                <c:pt idx="0">
                  <c:v>Emisiones de alcance 2 / Seleccionar índice</c:v>
                </c:pt>
              </c:strCache>
            </c:strRef>
          </c:tx>
          <c:spPr>
            <a:ln>
              <a:noFill/>
            </a:ln>
          </c:spPr>
          <c:xVal>
            <c:strRef>
              <c:f>' Result- RVHdC Declarac'!$D$48:$I$48</c:f>
              <c:strCache>
                <c:ptCount val="6"/>
                <c:pt idx="0">
                  <c:v>&lt;seleccionar año&gt;</c:v>
                </c:pt>
                <c:pt idx="1">
                  <c:v>#¡VALOR!</c:v>
                </c:pt>
                <c:pt idx="2">
                  <c:v>#¡VALOR!</c:v>
                </c:pt>
                <c:pt idx="3">
                  <c:v>#¡VALOR!</c:v>
                </c:pt>
                <c:pt idx="4">
                  <c:v>#¡VALOR!</c:v>
                </c:pt>
                <c:pt idx="5">
                  <c:v>#¡VALOR!</c:v>
                </c:pt>
              </c:strCache>
            </c:strRef>
          </c:xVal>
          <c:yVal>
            <c:numRef>
              <c:f>' Result- RVHdC Declarac'!$D$50:$I$50</c:f>
              <c:numCache>
                <c:formatCode>General</c:formatCode>
                <c:ptCount val="6"/>
                <c:pt idx="0">
                  <c:v>#N/A</c:v>
                </c:pt>
                <c:pt idx="1">
                  <c:v>0</c:v>
                </c:pt>
                <c:pt idx="2">
                  <c:v>0</c:v>
                </c:pt>
                <c:pt idx="3">
                  <c:v>0</c:v>
                </c:pt>
                <c:pt idx="4">
                  <c:v>0</c:v>
                </c:pt>
                <c:pt idx="5">
                  <c:v>0</c:v>
                </c:pt>
              </c:numCache>
            </c:numRef>
          </c:yVal>
          <c:smooth val="0"/>
          <c:extLst>
            <c:ext xmlns:c16="http://schemas.microsoft.com/office/drawing/2014/chart" uri="{C3380CC4-5D6E-409C-BE32-E72D297353CC}">
              <c16:uniqueId val="{00000001-D060-4953-B1D5-C1204EAB6142}"/>
            </c:ext>
          </c:extLst>
        </c:ser>
        <c:ser>
          <c:idx val="3"/>
          <c:order val="2"/>
          <c:tx>
            <c:strRef>
              <c:f>' Result- RVHdC Declarac'!$B$51</c:f>
              <c:strCache>
                <c:ptCount val="1"/>
                <c:pt idx="0">
                  <c:v>Absorciones / Seleccionar índice</c:v>
                </c:pt>
              </c:strCache>
            </c:strRef>
          </c:tx>
          <c:spPr>
            <a:ln>
              <a:noFill/>
            </a:ln>
          </c:spPr>
          <c:xVal>
            <c:strRef>
              <c:f>' Result- RVHdC Declarac'!$D$48:$I$48</c:f>
              <c:strCache>
                <c:ptCount val="6"/>
                <c:pt idx="0">
                  <c:v>&lt;seleccionar año&gt;</c:v>
                </c:pt>
                <c:pt idx="1">
                  <c:v>#¡VALOR!</c:v>
                </c:pt>
                <c:pt idx="2">
                  <c:v>#¡VALOR!</c:v>
                </c:pt>
                <c:pt idx="3">
                  <c:v>#¡VALOR!</c:v>
                </c:pt>
                <c:pt idx="4">
                  <c:v>#¡VALOR!</c:v>
                </c:pt>
                <c:pt idx="5">
                  <c:v>#¡VALOR!</c:v>
                </c:pt>
              </c:strCache>
            </c:strRef>
          </c:xVal>
          <c:yVal>
            <c:numRef>
              <c:f>' Result- RVHdC Declarac'!$D$51:$I$51</c:f>
              <c:numCache>
                <c:formatCode>General</c:formatCode>
                <c:ptCount val="6"/>
                <c:pt idx="0">
                  <c:v>#N/A</c:v>
                </c:pt>
                <c:pt idx="1">
                  <c:v>0</c:v>
                </c:pt>
                <c:pt idx="2">
                  <c:v>0</c:v>
                </c:pt>
                <c:pt idx="3">
                  <c:v>0</c:v>
                </c:pt>
                <c:pt idx="4">
                  <c:v>0</c:v>
                </c:pt>
                <c:pt idx="5">
                  <c:v>0</c:v>
                </c:pt>
              </c:numCache>
            </c:numRef>
          </c:yVal>
          <c:smooth val="0"/>
          <c:extLst>
            <c:ext xmlns:c16="http://schemas.microsoft.com/office/drawing/2014/chart" uri="{C3380CC4-5D6E-409C-BE32-E72D297353CC}">
              <c16:uniqueId val="{00000002-D060-4953-B1D5-C1204EAB6142}"/>
            </c:ext>
          </c:extLst>
        </c:ser>
        <c:ser>
          <c:idx val="4"/>
          <c:order val="3"/>
          <c:tx>
            <c:strRef>
              <c:f>' Result- RVHdC Declarac'!$B$52</c:f>
              <c:strCache>
                <c:ptCount val="1"/>
                <c:pt idx="0">
                  <c:v>Balance emisiones de alcance 1+2 / Seleccionar índice</c:v>
                </c:pt>
              </c:strCache>
            </c:strRef>
          </c:tx>
          <c:spPr>
            <a:ln>
              <a:noFill/>
            </a:ln>
          </c:spPr>
          <c:xVal>
            <c:strRef>
              <c:f>' Result- RVHdC Declarac'!$D$48:$I$48</c:f>
              <c:strCache>
                <c:ptCount val="6"/>
                <c:pt idx="0">
                  <c:v>&lt;seleccionar año&gt;</c:v>
                </c:pt>
                <c:pt idx="1">
                  <c:v>#¡VALOR!</c:v>
                </c:pt>
                <c:pt idx="2">
                  <c:v>#¡VALOR!</c:v>
                </c:pt>
                <c:pt idx="3">
                  <c:v>#¡VALOR!</c:v>
                </c:pt>
                <c:pt idx="4">
                  <c:v>#¡VALOR!</c:v>
                </c:pt>
                <c:pt idx="5">
                  <c:v>#¡VALOR!</c:v>
                </c:pt>
              </c:strCache>
            </c:strRef>
          </c:xVal>
          <c:yVal>
            <c:numRef>
              <c:f>' Result- RVHdC Declarac'!$D$52:$I$52</c:f>
              <c:numCache>
                <c:formatCode>General</c:formatCode>
                <c:ptCount val="6"/>
                <c:pt idx="0">
                  <c:v>#N/A</c:v>
                </c:pt>
                <c:pt idx="1">
                  <c:v>0</c:v>
                </c:pt>
                <c:pt idx="2">
                  <c:v>0</c:v>
                </c:pt>
                <c:pt idx="3">
                  <c:v>0</c:v>
                </c:pt>
                <c:pt idx="4">
                  <c:v>0</c:v>
                </c:pt>
                <c:pt idx="5">
                  <c:v>0</c:v>
                </c:pt>
              </c:numCache>
            </c:numRef>
          </c:yVal>
          <c:smooth val="0"/>
          <c:extLst>
            <c:ext xmlns:c16="http://schemas.microsoft.com/office/drawing/2014/chart" uri="{C3380CC4-5D6E-409C-BE32-E72D297353CC}">
              <c16:uniqueId val="{00000003-D060-4953-B1D5-C1204EAB6142}"/>
            </c:ext>
          </c:extLst>
        </c:ser>
        <c:ser>
          <c:idx val="5"/>
          <c:order val="4"/>
          <c:tx>
            <c:strRef>
              <c:f>' Result- RVHdC Declarac'!$B$53</c:f>
              <c:strCache>
                <c:ptCount val="1"/>
                <c:pt idx="0">
                  <c:v>Emisiones de alcance 3 / Seleccionar índice</c:v>
                </c:pt>
              </c:strCache>
            </c:strRef>
          </c:tx>
          <c:spPr>
            <a:ln>
              <a:noFill/>
            </a:ln>
          </c:spPr>
          <c:xVal>
            <c:strRef>
              <c:f>' Result- RVHdC Declarac'!$D$48:$I$48</c:f>
              <c:strCache>
                <c:ptCount val="6"/>
                <c:pt idx="0">
                  <c:v>&lt;seleccionar año&gt;</c:v>
                </c:pt>
                <c:pt idx="1">
                  <c:v>#¡VALOR!</c:v>
                </c:pt>
                <c:pt idx="2">
                  <c:v>#¡VALOR!</c:v>
                </c:pt>
                <c:pt idx="3">
                  <c:v>#¡VALOR!</c:v>
                </c:pt>
                <c:pt idx="4">
                  <c:v>#¡VALOR!</c:v>
                </c:pt>
                <c:pt idx="5">
                  <c:v>#¡VALOR!</c:v>
                </c:pt>
              </c:strCache>
            </c:strRef>
          </c:xVal>
          <c:yVal>
            <c:numRef>
              <c:f>' Result- RVHdC Declarac'!$D$53:$I$53</c:f>
              <c:numCache>
                <c:formatCode>General</c:formatCode>
                <c:ptCount val="6"/>
                <c:pt idx="0">
                  <c:v>#N/A</c:v>
                </c:pt>
                <c:pt idx="1">
                  <c:v>0</c:v>
                </c:pt>
                <c:pt idx="2">
                  <c:v>0</c:v>
                </c:pt>
                <c:pt idx="3">
                  <c:v>0</c:v>
                </c:pt>
                <c:pt idx="4">
                  <c:v>0</c:v>
                </c:pt>
                <c:pt idx="5">
                  <c:v>0</c:v>
                </c:pt>
              </c:numCache>
            </c:numRef>
          </c:yVal>
          <c:smooth val="0"/>
          <c:extLst>
            <c:ext xmlns:c16="http://schemas.microsoft.com/office/drawing/2014/chart" uri="{C3380CC4-5D6E-409C-BE32-E72D297353CC}">
              <c16:uniqueId val="{00000004-D060-4953-B1D5-C1204EAB6142}"/>
            </c:ext>
          </c:extLst>
        </c:ser>
        <c:ser>
          <c:idx val="6"/>
          <c:order val="5"/>
          <c:tx>
            <c:strRef>
              <c:f>' Result- RVHdC Declarac'!$B$54</c:f>
              <c:strCache>
                <c:ptCount val="1"/>
                <c:pt idx="0">
                  <c:v>Balance emisiones de alcance 1+2+3 / Seleccionar índice</c:v>
                </c:pt>
              </c:strCache>
            </c:strRef>
          </c:tx>
          <c:spPr>
            <a:ln>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Declarac'!$D$54:$K$54</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5-D060-4953-B1D5-C1204EAB6142}"/>
            </c:ext>
          </c:extLst>
        </c:ser>
        <c:dLbls>
          <c:showLegendKey val="0"/>
          <c:showVal val="0"/>
          <c:showCatName val="0"/>
          <c:showSerName val="0"/>
          <c:showPercent val="0"/>
          <c:showBubbleSize val="0"/>
        </c:dLbls>
        <c:axId val="305138384"/>
        <c:axId val="305143088"/>
      </c:scatterChart>
      <c:valAx>
        <c:axId val="305138384"/>
        <c:scaling>
          <c:orientation val="minMax"/>
          <c:min val="2007"/>
        </c:scaling>
        <c:delete val="0"/>
        <c:axPos val="b"/>
        <c:majorGridlines/>
        <c:numFmt formatCode="General" sourceLinked="1"/>
        <c:majorTickMark val="none"/>
        <c:minorTickMark val="none"/>
        <c:tickLblPos val="nextTo"/>
        <c:crossAx val="305143088"/>
        <c:crosses val="autoZero"/>
        <c:crossBetween val="midCat"/>
      </c:valAx>
      <c:valAx>
        <c:axId val="305143088"/>
        <c:scaling>
          <c:orientation val="minMax"/>
        </c:scaling>
        <c:delete val="0"/>
        <c:axPos val="l"/>
        <c:majorGridlines/>
        <c:numFmt formatCode="General" sourceLinked="0"/>
        <c:majorTickMark val="none"/>
        <c:minorTickMark val="none"/>
        <c:tickLblPos val="nextTo"/>
        <c:crossAx val="305138384"/>
        <c:crosses val="autoZero"/>
        <c:crossBetween val="midCat"/>
      </c:valAx>
    </c:plotArea>
    <c:legend>
      <c:legendPos val="r"/>
      <c:layout>
        <c:manualLayout>
          <c:xMode val="edge"/>
          <c:yMode val="edge"/>
          <c:x val="0.6812695208288112"/>
          <c:y val="0.17734976430263971"/>
          <c:w val="0.31058265497172322"/>
          <c:h val="0.60832885507273493"/>
        </c:manualLayout>
      </c:layou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 Result- RVHdC Declarac'!$B$54:$C$54</c:f>
              <c:strCache>
                <c:ptCount val="2"/>
                <c:pt idx="0">
                  <c:v>Balance emisiones de alcance 1+2+3 / Seleccionar índice</c:v>
                </c:pt>
                <c:pt idx="1">
                  <c:v>(t CO2e/ unidades  )</c:v>
                </c:pt>
              </c:strCache>
            </c:strRef>
          </c:tx>
          <c:spPr>
            <a:ln w="28575">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Declarac'!$D$54:$K$54</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1DA5-484F-B907-05ADFE7C8803}"/>
            </c:ext>
          </c:extLst>
        </c:ser>
        <c:dLbls>
          <c:showLegendKey val="0"/>
          <c:showVal val="0"/>
          <c:showCatName val="0"/>
          <c:showSerName val="0"/>
          <c:showPercent val="0"/>
          <c:showBubbleSize val="0"/>
        </c:dLbls>
        <c:axId val="305142696"/>
        <c:axId val="305141520"/>
      </c:scatterChart>
      <c:valAx>
        <c:axId val="305142696"/>
        <c:scaling>
          <c:orientation val="minMax"/>
          <c:min val="2007"/>
        </c:scaling>
        <c:delete val="0"/>
        <c:axPos val="b"/>
        <c:majorGridlines/>
        <c:numFmt formatCode="General" sourceLinked="1"/>
        <c:majorTickMark val="none"/>
        <c:minorTickMark val="none"/>
        <c:tickLblPos val="nextTo"/>
        <c:crossAx val="305141520"/>
        <c:crosses val="autoZero"/>
        <c:crossBetween val="midCat"/>
      </c:valAx>
      <c:valAx>
        <c:axId val="305141520"/>
        <c:scaling>
          <c:orientation val="minMax"/>
        </c:scaling>
        <c:delete val="0"/>
        <c:axPos val="l"/>
        <c:majorGridlines/>
        <c:numFmt formatCode="General" sourceLinked="0"/>
        <c:majorTickMark val="none"/>
        <c:minorTickMark val="none"/>
        <c:tickLblPos val="nextTo"/>
        <c:crossAx val="305142696"/>
        <c:crosses val="autoZero"/>
        <c:crossBetween val="midCat"/>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 Result- RVHdC Declarac'!$B$49:$C$49</c:f>
              <c:strCache>
                <c:ptCount val="2"/>
                <c:pt idx="0">
                  <c:v>Emisiones de alcance 1 / Seleccionar índice</c:v>
                </c:pt>
                <c:pt idx="1">
                  <c:v>(t CO2e/ unidades  )</c:v>
                </c:pt>
              </c:strCache>
            </c:strRef>
          </c:tx>
          <c:spPr>
            <a:ln w="28575">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Declarac'!$D$49:$K$49</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492E-4A2C-A566-F737FFDFAAC6}"/>
            </c:ext>
          </c:extLst>
        </c:ser>
        <c:dLbls>
          <c:showLegendKey val="0"/>
          <c:showVal val="0"/>
          <c:showCatName val="0"/>
          <c:showSerName val="0"/>
          <c:showPercent val="0"/>
          <c:showBubbleSize val="0"/>
        </c:dLbls>
        <c:axId val="305141912"/>
        <c:axId val="305139560"/>
      </c:scatterChart>
      <c:valAx>
        <c:axId val="305141912"/>
        <c:scaling>
          <c:orientation val="minMax"/>
          <c:min val="2007"/>
        </c:scaling>
        <c:delete val="0"/>
        <c:axPos val="b"/>
        <c:majorGridlines/>
        <c:numFmt formatCode="General" sourceLinked="1"/>
        <c:majorTickMark val="none"/>
        <c:minorTickMark val="none"/>
        <c:tickLblPos val="nextTo"/>
        <c:crossAx val="305139560"/>
        <c:crosses val="autoZero"/>
        <c:crossBetween val="midCat"/>
      </c:valAx>
      <c:valAx>
        <c:axId val="305139560"/>
        <c:scaling>
          <c:orientation val="minMax"/>
        </c:scaling>
        <c:delete val="0"/>
        <c:axPos val="l"/>
        <c:majorGridlines/>
        <c:numFmt formatCode="General" sourceLinked="0"/>
        <c:majorTickMark val="none"/>
        <c:minorTickMark val="none"/>
        <c:tickLblPos val="nextTo"/>
        <c:crossAx val="305141912"/>
        <c:crosses val="autoZero"/>
        <c:crossBetween val="midCat"/>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 Result- RVHdC Declarac'!$B$53:$C$53</c:f>
              <c:strCache>
                <c:ptCount val="2"/>
                <c:pt idx="0">
                  <c:v>Emisiones de alcance 3 / Seleccionar índice</c:v>
                </c:pt>
                <c:pt idx="1">
                  <c:v>(t CO2e/ unidades  )</c:v>
                </c:pt>
              </c:strCache>
            </c:strRef>
          </c:tx>
          <c:spPr>
            <a:ln w="28575">
              <a:noFill/>
            </a:ln>
          </c:spPr>
          <c:xVal>
            <c:strRef>
              <c:f>' Result- RVHdC Declarac'!$D$48:$K$48</c:f>
              <c:strCache>
                <c:ptCount val="8"/>
                <c:pt idx="0">
                  <c:v>&lt;seleccionar año&gt;</c:v>
                </c:pt>
                <c:pt idx="1">
                  <c:v>#¡VALOR!</c:v>
                </c:pt>
                <c:pt idx="2">
                  <c:v>#¡VALOR!</c:v>
                </c:pt>
                <c:pt idx="3">
                  <c:v>#¡VALOR!</c:v>
                </c:pt>
                <c:pt idx="4">
                  <c:v>#¡VALOR!</c:v>
                </c:pt>
                <c:pt idx="5">
                  <c:v>#¡VALOR!</c:v>
                </c:pt>
                <c:pt idx="6">
                  <c:v>#¡VALOR!</c:v>
                </c:pt>
                <c:pt idx="7">
                  <c:v>#¡VALOR!</c:v>
                </c:pt>
              </c:strCache>
            </c:strRef>
          </c:xVal>
          <c:yVal>
            <c:numRef>
              <c:f>' Result- RVHdC Declarac'!$D$53:$K$53</c:f>
              <c:numCache>
                <c:formatCode>General</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D39D-475E-8CB1-34789D6A0985}"/>
            </c:ext>
          </c:extLst>
        </c:ser>
        <c:dLbls>
          <c:showLegendKey val="0"/>
          <c:showVal val="0"/>
          <c:showCatName val="0"/>
          <c:showSerName val="0"/>
          <c:showPercent val="0"/>
          <c:showBubbleSize val="0"/>
        </c:dLbls>
        <c:axId val="305135640"/>
        <c:axId val="305137600"/>
      </c:scatterChart>
      <c:valAx>
        <c:axId val="305135640"/>
        <c:scaling>
          <c:orientation val="minMax"/>
          <c:min val="2007"/>
        </c:scaling>
        <c:delete val="0"/>
        <c:axPos val="b"/>
        <c:majorGridlines/>
        <c:numFmt formatCode="General" sourceLinked="1"/>
        <c:majorTickMark val="none"/>
        <c:minorTickMark val="none"/>
        <c:tickLblPos val="nextTo"/>
        <c:crossAx val="305137600"/>
        <c:crosses val="autoZero"/>
        <c:crossBetween val="midCat"/>
      </c:valAx>
      <c:valAx>
        <c:axId val="305137600"/>
        <c:scaling>
          <c:orientation val="minMax"/>
        </c:scaling>
        <c:delete val="0"/>
        <c:axPos val="l"/>
        <c:majorGridlines/>
        <c:numFmt formatCode="General" sourceLinked="0"/>
        <c:majorTickMark val="none"/>
        <c:minorTickMark val="none"/>
        <c:tickLblPos val="nextTo"/>
        <c:crossAx val="305135640"/>
        <c:crosses val="autoZero"/>
        <c:crossBetween val="midCat"/>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'Result- RVHdC Detalle'!$B$82:$C$82</c:f>
              <c:strCache>
                <c:ptCount val="2"/>
                <c:pt idx="0">
                  <c:v>Emisiones/ Superficie </c:v>
                </c:pt>
                <c:pt idx="1">
                  <c:v>(t CO2e/m2)</c:v>
                </c:pt>
              </c:strCache>
            </c:strRef>
          </c:tx>
          <c:spPr>
            <a:ln w="28575">
              <a:noFill/>
            </a:ln>
          </c:spPr>
          <c:xVal>
            <c:strRef>
              <c:f>'Result- RVHdC Detalle'!$D$78:$K$78</c:f>
              <c:strCache>
                <c:ptCount val="8"/>
                <c:pt idx="0">
                  <c:v>&lt;seleccionar año&gt;</c:v>
                </c:pt>
                <c:pt idx="1">
                  <c:v>#¡VALOR!</c:v>
                </c:pt>
                <c:pt idx="2">
                  <c:v>#¡VALOR!</c:v>
                </c:pt>
                <c:pt idx="3">
                  <c:v>#¡VALOR!</c:v>
                </c:pt>
                <c:pt idx="4">
                  <c:v>#¡VALOR!</c:v>
                </c:pt>
                <c:pt idx="5">
                  <c:v>#¡VALOR!</c:v>
                </c:pt>
                <c:pt idx="6">
                  <c:v>#¡VALOR!</c:v>
                </c:pt>
                <c:pt idx="7">
                  <c:v>#¡VALOR!</c:v>
                </c:pt>
              </c:strCache>
            </c:strRef>
          </c:xVal>
          <c:yVal>
            <c:numRef>
              <c:f>'Result- RVHdC Detalle'!$D$82:$K$82</c:f>
              <c:numCache>
                <c:formatCode>#,##0.00</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65A1-4B17-BB4F-AC581276970D}"/>
            </c:ext>
          </c:extLst>
        </c:ser>
        <c:dLbls>
          <c:showLegendKey val="0"/>
          <c:showVal val="0"/>
          <c:showCatName val="0"/>
          <c:showSerName val="0"/>
          <c:showPercent val="0"/>
          <c:showBubbleSize val="0"/>
        </c:dLbls>
        <c:axId val="305137992"/>
        <c:axId val="35707000"/>
      </c:scatterChart>
      <c:valAx>
        <c:axId val="305137992"/>
        <c:scaling>
          <c:orientation val="minMax"/>
          <c:min val="2007"/>
        </c:scaling>
        <c:delete val="0"/>
        <c:axPos val="b"/>
        <c:majorGridlines/>
        <c:numFmt formatCode="General" sourceLinked="1"/>
        <c:majorTickMark val="none"/>
        <c:minorTickMark val="none"/>
        <c:tickLblPos val="nextTo"/>
        <c:crossAx val="35707000"/>
        <c:crosses val="autoZero"/>
        <c:crossBetween val="midCat"/>
      </c:valAx>
      <c:valAx>
        <c:axId val="35707000"/>
        <c:scaling>
          <c:orientation val="minMax"/>
        </c:scaling>
        <c:delete val="0"/>
        <c:axPos val="l"/>
        <c:majorGridlines/>
        <c:numFmt formatCode="#,##0.0" sourceLinked="0"/>
        <c:majorTickMark val="none"/>
        <c:minorTickMark val="none"/>
        <c:tickLblPos val="nextTo"/>
        <c:crossAx val="305137992"/>
        <c:crosses val="autoZero"/>
        <c:crossBetween val="midCat"/>
      </c:valAx>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'Result- RVHdC Detalle'!$B$83:$C$83</c:f>
              <c:strCache>
                <c:ptCount val="2"/>
                <c:pt idx="0">
                  <c:v>Emisiones/ Nº de empleados              </c:v>
                </c:pt>
                <c:pt idx="1">
                  <c:v>(t CO2e/trabajador)</c:v>
                </c:pt>
              </c:strCache>
            </c:strRef>
          </c:tx>
          <c:spPr>
            <a:ln w="28575">
              <a:noFill/>
            </a:ln>
          </c:spPr>
          <c:xVal>
            <c:strRef>
              <c:f>'Result- RVHdC Detalle'!$D$78:$K$78</c:f>
              <c:strCache>
                <c:ptCount val="8"/>
                <c:pt idx="0">
                  <c:v>&lt;seleccionar año&gt;</c:v>
                </c:pt>
                <c:pt idx="1">
                  <c:v>#¡VALOR!</c:v>
                </c:pt>
                <c:pt idx="2">
                  <c:v>#¡VALOR!</c:v>
                </c:pt>
                <c:pt idx="3">
                  <c:v>#¡VALOR!</c:v>
                </c:pt>
                <c:pt idx="4">
                  <c:v>#¡VALOR!</c:v>
                </c:pt>
                <c:pt idx="5">
                  <c:v>#¡VALOR!</c:v>
                </c:pt>
                <c:pt idx="6">
                  <c:v>#¡VALOR!</c:v>
                </c:pt>
                <c:pt idx="7">
                  <c:v>#¡VALOR!</c:v>
                </c:pt>
              </c:strCache>
            </c:strRef>
          </c:xVal>
          <c:yVal>
            <c:numRef>
              <c:f>'Result- RVHdC Detalle'!$D$83:$K$83</c:f>
              <c:numCache>
                <c:formatCode>#,##0.00</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A318-44AD-9599-A4F77D3C1630}"/>
            </c:ext>
          </c:extLst>
        </c:ser>
        <c:dLbls>
          <c:showLegendKey val="0"/>
          <c:showVal val="0"/>
          <c:showCatName val="0"/>
          <c:showSerName val="0"/>
          <c:showPercent val="0"/>
          <c:showBubbleSize val="0"/>
        </c:dLbls>
        <c:axId val="35704648"/>
        <c:axId val="35705432"/>
      </c:scatterChart>
      <c:valAx>
        <c:axId val="35704648"/>
        <c:scaling>
          <c:orientation val="minMax"/>
          <c:min val="2007"/>
        </c:scaling>
        <c:delete val="0"/>
        <c:axPos val="b"/>
        <c:majorGridlines/>
        <c:numFmt formatCode="General" sourceLinked="1"/>
        <c:majorTickMark val="none"/>
        <c:minorTickMark val="none"/>
        <c:tickLblPos val="nextTo"/>
        <c:crossAx val="35705432"/>
        <c:crosses val="autoZero"/>
        <c:crossBetween val="midCat"/>
      </c:valAx>
      <c:valAx>
        <c:axId val="35705432"/>
        <c:scaling>
          <c:orientation val="minMax"/>
        </c:scaling>
        <c:delete val="0"/>
        <c:axPos val="l"/>
        <c:majorGridlines/>
        <c:numFmt formatCode="#,##0.0" sourceLinked="0"/>
        <c:majorTickMark val="none"/>
        <c:minorTickMark val="none"/>
        <c:tickLblPos val="nextTo"/>
        <c:crossAx val="35704648"/>
        <c:crosses val="autoZero"/>
        <c:crossBetween val="midCat"/>
      </c:valAx>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'Result- RVHdC Detalle'!$B$84:$C$84</c:f>
              <c:strCache>
                <c:ptCount val="2"/>
                <c:pt idx="0">
                  <c:v>Emisiones/ Facturación                        </c:v>
                </c:pt>
                <c:pt idx="1">
                  <c:v>(t CO2e/mil €)</c:v>
                </c:pt>
              </c:strCache>
            </c:strRef>
          </c:tx>
          <c:spPr>
            <a:ln w="28575">
              <a:noFill/>
            </a:ln>
          </c:spPr>
          <c:xVal>
            <c:strRef>
              <c:f>'Result- RVHdC Detalle'!$D$78:$K$78</c:f>
              <c:strCache>
                <c:ptCount val="8"/>
                <c:pt idx="0">
                  <c:v>&lt;seleccionar año&gt;</c:v>
                </c:pt>
                <c:pt idx="1">
                  <c:v>#¡VALOR!</c:v>
                </c:pt>
                <c:pt idx="2">
                  <c:v>#¡VALOR!</c:v>
                </c:pt>
                <c:pt idx="3">
                  <c:v>#¡VALOR!</c:v>
                </c:pt>
                <c:pt idx="4">
                  <c:v>#¡VALOR!</c:v>
                </c:pt>
                <c:pt idx="5">
                  <c:v>#¡VALOR!</c:v>
                </c:pt>
                <c:pt idx="6">
                  <c:v>#¡VALOR!</c:v>
                </c:pt>
                <c:pt idx="7">
                  <c:v>#¡VALOR!</c:v>
                </c:pt>
              </c:strCache>
            </c:strRef>
          </c:xVal>
          <c:yVal>
            <c:numRef>
              <c:f>'Result- RVHdC Detalle'!$D$84:$K$84</c:f>
              <c:numCache>
                <c:formatCode>#,##0.00</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B171-4268-9F5F-82958F343582}"/>
            </c:ext>
          </c:extLst>
        </c:ser>
        <c:dLbls>
          <c:showLegendKey val="0"/>
          <c:showVal val="0"/>
          <c:showCatName val="0"/>
          <c:showSerName val="0"/>
          <c:showPercent val="0"/>
          <c:showBubbleSize val="0"/>
        </c:dLbls>
        <c:axId val="35699944"/>
        <c:axId val="35703472"/>
      </c:scatterChart>
      <c:valAx>
        <c:axId val="35699944"/>
        <c:scaling>
          <c:orientation val="minMax"/>
          <c:min val="2007"/>
        </c:scaling>
        <c:delete val="0"/>
        <c:axPos val="b"/>
        <c:majorGridlines/>
        <c:numFmt formatCode="General" sourceLinked="1"/>
        <c:majorTickMark val="none"/>
        <c:minorTickMark val="none"/>
        <c:tickLblPos val="nextTo"/>
        <c:crossAx val="35703472"/>
        <c:crosses val="autoZero"/>
        <c:crossBetween val="midCat"/>
      </c:valAx>
      <c:valAx>
        <c:axId val="35703472"/>
        <c:scaling>
          <c:orientation val="minMax"/>
        </c:scaling>
        <c:delete val="0"/>
        <c:axPos val="l"/>
        <c:majorGridlines/>
        <c:numFmt formatCode="#,##0.0" sourceLinked="0"/>
        <c:majorTickMark val="none"/>
        <c:minorTickMark val="none"/>
        <c:tickLblPos val="nextTo"/>
        <c:crossAx val="35699944"/>
        <c:crosses val="autoZero"/>
        <c:crossBetween val="midCat"/>
      </c:valAx>
    </c:plotArea>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strRef>
              <c:f>'Result- RVHdC Detalle'!$B$85:$C$85</c:f>
              <c:strCache>
                <c:ptCount val="2"/>
                <c:pt idx="0">
                  <c:v>Emisiones/ Nº de empleados              </c:v>
                </c:pt>
                <c:pt idx="1">
                  <c:v>(tCO2e/ unidades)</c:v>
                </c:pt>
              </c:strCache>
            </c:strRef>
          </c:tx>
          <c:spPr>
            <a:ln w="28575">
              <a:noFill/>
            </a:ln>
          </c:spPr>
          <c:xVal>
            <c:strRef>
              <c:f>'Result- RVHdC Detalle'!$D$78:$K$78</c:f>
              <c:strCache>
                <c:ptCount val="8"/>
                <c:pt idx="0">
                  <c:v>&lt;seleccionar año&gt;</c:v>
                </c:pt>
                <c:pt idx="1">
                  <c:v>#¡VALOR!</c:v>
                </c:pt>
                <c:pt idx="2">
                  <c:v>#¡VALOR!</c:v>
                </c:pt>
                <c:pt idx="3">
                  <c:v>#¡VALOR!</c:v>
                </c:pt>
                <c:pt idx="4">
                  <c:v>#¡VALOR!</c:v>
                </c:pt>
                <c:pt idx="5">
                  <c:v>#¡VALOR!</c:v>
                </c:pt>
                <c:pt idx="6">
                  <c:v>#¡VALOR!</c:v>
                </c:pt>
                <c:pt idx="7">
                  <c:v>#¡VALOR!</c:v>
                </c:pt>
              </c:strCache>
            </c:strRef>
          </c:xVal>
          <c:yVal>
            <c:numRef>
              <c:f>'Result- RVHdC Detalle'!$D$85:$K$85</c:f>
              <c:numCache>
                <c:formatCode>#,##0.00</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8AB3-4534-AD9B-702873FBC834}"/>
            </c:ext>
          </c:extLst>
        </c:ser>
        <c:dLbls>
          <c:showLegendKey val="0"/>
          <c:showVal val="0"/>
          <c:showCatName val="0"/>
          <c:showSerName val="0"/>
          <c:showPercent val="0"/>
          <c:showBubbleSize val="0"/>
        </c:dLbls>
        <c:axId val="35700336"/>
        <c:axId val="35700728"/>
      </c:scatterChart>
      <c:valAx>
        <c:axId val="35700336"/>
        <c:scaling>
          <c:orientation val="minMax"/>
          <c:min val="2007"/>
        </c:scaling>
        <c:delete val="0"/>
        <c:axPos val="b"/>
        <c:majorGridlines/>
        <c:numFmt formatCode="General" sourceLinked="1"/>
        <c:majorTickMark val="none"/>
        <c:minorTickMark val="none"/>
        <c:tickLblPos val="nextTo"/>
        <c:crossAx val="35700728"/>
        <c:crosses val="autoZero"/>
        <c:crossBetween val="midCat"/>
      </c:valAx>
      <c:valAx>
        <c:axId val="35700728"/>
        <c:scaling>
          <c:orientation val="minMax"/>
        </c:scaling>
        <c:delete val="0"/>
        <c:axPos val="l"/>
        <c:majorGridlines/>
        <c:numFmt formatCode="#,##0.0" sourceLinked="0"/>
        <c:majorTickMark val="none"/>
        <c:minorTickMark val="none"/>
        <c:tickLblPos val="nextTo"/>
        <c:crossAx val="35700336"/>
        <c:crosses val="autoZero"/>
        <c:crossBetween val="midCat"/>
      </c:valAx>
    </c:plotArea>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Emisiones de alcance 1 por tipo de fuente y tipo de GEI</a:t>
            </a:r>
          </a:p>
        </c:rich>
      </c:tx>
      <c:overlay val="0"/>
    </c:title>
    <c:autoTitleDeleted val="0"/>
    <c:plotArea>
      <c:layout/>
      <c:barChart>
        <c:barDir val="col"/>
        <c:grouping val="clustered"/>
        <c:varyColors val="0"/>
        <c:ser>
          <c:idx val="0"/>
          <c:order val="0"/>
          <c:tx>
            <c:strRef>
              <c:f>'Result- RVHdC Detalle'!$C$11</c:f>
              <c:strCache>
                <c:ptCount val="1"/>
                <c:pt idx="0">
                  <c:v>Fuentes fijas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'Result- RVHdC Detalle'!$D$45:$I$45</c:f>
              <c:strCache>
                <c:ptCount val="6"/>
                <c:pt idx="0">
                  <c:v>Total</c:v>
                </c:pt>
                <c:pt idx="1">
                  <c:v>CO2</c:v>
                </c:pt>
                <c:pt idx="2">
                  <c:v>CH4</c:v>
                </c:pt>
                <c:pt idx="3">
                  <c:v>N2O</c:v>
                </c:pt>
                <c:pt idx="4">
                  <c:v>Gases fluorados</c:v>
                </c:pt>
                <c:pt idx="5">
                  <c:v>CO2 (b)</c:v>
                </c:pt>
              </c:strCache>
            </c:strRef>
          </c:cat>
          <c:val>
            <c:numRef>
              <c:f>'Result- RVHdC Detalle'!$D$11:$I$11</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FEEE-468C-8E41-24E10823394B}"/>
            </c:ext>
          </c:extLst>
        </c:ser>
        <c:ser>
          <c:idx val="1"/>
          <c:order val="1"/>
          <c:tx>
            <c:strRef>
              <c:f>'Result- RVHdC Detalle'!$C$12</c:f>
              <c:strCache>
                <c:ptCount val="1"/>
                <c:pt idx="0">
                  <c:v>Fuentes móviles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'Result- RVHdC Detalle'!$D$45:$I$45</c:f>
              <c:strCache>
                <c:ptCount val="6"/>
                <c:pt idx="0">
                  <c:v>Total</c:v>
                </c:pt>
                <c:pt idx="1">
                  <c:v>CO2</c:v>
                </c:pt>
                <c:pt idx="2">
                  <c:v>CH4</c:v>
                </c:pt>
                <c:pt idx="3">
                  <c:v>N2O</c:v>
                </c:pt>
                <c:pt idx="4">
                  <c:v>Gases fluorados</c:v>
                </c:pt>
                <c:pt idx="5">
                  <c:v>CO2 (b)</c:v>
                </c:pt>
              </c:strCache>
            </c:strRef>
          </c:cat>
          <c:val>
            <c:numRef>
              <c:f>'Result- RVHdC Detalle'!$D$12:$I$12</c:f>
              <c:numCache>
                <c:formatCode>#,##0</c:formatCode>
                <c:ptCount val="6"/>
                <c:pt idx="0">
                  <c:v>#N/A</c:v>
                </c:pt>
                <c:pt idx="1">
                  <c:v>#N/A</c:v>
                </c:pt>
                <c:pt idx="2">
                  <c:v>#N/A</c:v>
                </c:pt>
                <c:pt idx="3">
                  <c:v>#N/A</c:v>
                </c:pt>
                <c:pt idx="4">
                  <c:v>0</c:v>
                </c:pt>
                <c:pt idx="5">
                  <c:v>#N/A</c:v>
                </c:pt>
              </c:numCache>
            </c:numRef>
          </c:val>
          <c:extLst>
            <c:ext xmlns:c16="http://schemas.microsoft.com/office/drawing/2014/chart" uri="{C3380CC4-5D6E-409C-BE32-E72D297353CC}">
              <c16:uniqueId val="{00000001-FEEE-468C-8E41-24E10823394B}"/>
            </c:ext>
          </c:extLst>
        </c:ser>
        <c:ser>
          <c:idx val="2"/>
          <c:order val="2"/>
          <c:tx>
            <c:strRef>
              <c:f>'Result- RVHdC Detalle'!$C$13</c:f>
              <c:strCache>
                <c:ptCount val="1"/>
                <c:pt idx="0">
                  <c:v>Fuentes difusas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'Result- RVHdC Detalle'!$D$45:$I$45</c:f>
              <c:strCache>
                <c:ptCount val="6"/>
                <c:pt idx="0">
                  <c:v>Total</c:v>
                </c:pt>
                <c:pt idx="1">
                  <c:v>CO2</c:v>
                </c:pt>
                <c:pt idx="2">
                  <c:v>CH4</c:v>
                </c:pt>
                <c:pt idx="3">
                  <c:v>N2O</c:v>
                </c:pt>
                <c:pt idx="4">
                  <c:v>Gases fluorados</c:v>
                </c:pt>
                <c:pt idx="5">
                  <c:v>CO2 (b)</c:v>
                </c:pt>
              </c:strCache>
            </c:strRef>
          </c:cat>
          <c:val>
            <c:numRef>
              <c:f>'Result- RVHdC Detalle'!$D$13:$I$13</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FEEE-468C-8E41-24E10823394B}"/>
            </c:ext>
          </c:extLst>
        </c:ser>
        <c:dLbls>
          <c:showLegendKey val="0"/>
          <c:showVal val="1"/>
          <c:showCatName val="0"/>
          <c:showSerName val="0"/>
          <c:showPercent val="0"/>
          <c:showBubbleSize val="0"/>
        </c:dLbls>
        <c:gapWidth val="150"/>
        <c:overlap val="-25"/>
        <c:axId val="333668304"/>
        <c:axId val="333664776"/>
      </c:barChart>
      <c:catAx>
        <c:axId val="333668304"/>
        <c:scaling>
          <c:orientation val="minMax"/>
        </c:scaling>
        <c:delete val="0"/>
        <c:axPos val="b"/>
        <c:numFmt formatCode="General" sourceLinked="0"/>
        <c:majorTickMark val="none"/>
        <c:minorTickMark val="none"/>
        <c:tickLblPos val="nextTo"/>
        <c:crossAx val="333664776"/>
        <c:crosses val="autoZero"/>
        <c:auto val="1"/>
        <c:lblAlgn val="ctr"/>
        <c:lblOffset val="100"/>
        <c:noMultiLvlLbl val="0"/>
      </c:catAx>
      <c:valAx>
        <c:axId val="333664776"/>
        <c:scaling>
          <c:orientation val="minMax"/>
        </c:scaling>
        <c:delete val="1"/>
        <c:axPos val="l"/>
        <c:numFmt formatCode="#,##0" sourceLinked="1"/>
        <c:majorTickMark val="out"/>
        <c:minorTickMark val="none"/>
        <c:tickLblPos val="nextTo"/>
        <c:crossAx val="333668304"/>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Emisiones por alcance</a:t>
            </a:r>
          </a:p>
        </c:rich>
      </c:tx>
      <c:overlay val="0"/>
    </c:title>
    <c:autoTitleDeleted val="0"/>
    <c:plotArea>
      <c:layout/>
      <c:pieChart>
        <c:varyColors val="1"/>
        <c:ser>
          <c:idx val="0"/>
          <c:order val="0"/>
          <c:dLbls>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('Result- RVHdC Detalle'!$B$11,'Result- RVHdC Detalle'!$B$16,'Result- RVHdC Detalle'!$B$29)</c:f>
              <c:strCache>
                <c:ptCount val="3"/>
                <c:pt idx="0">
                  <c:v>EMISIONES DIRECTAS (ALCANCE 1)</c:v>
                </c:pt>
                <c:pt idx="1">
                  <c:v>EMISIONES INDIRECTAS POR ENERGÍA (ALCANCE 2) </c:v>
                </c:pt>
                <c:pt idx="2">
                  <c:v>OTRAS EMISIONES INDIRECTAS (ALCANCE 3)</c:v>
                </c:pt>
              </c:strCache>
            </c:strRef>
          </c:cat>
          <c:val>
            <c:numRef>
              <c:f>('Result- RVHdC Detalle'!$D$14,'Result- RVHdC Detalle'!$D$18,'Result- RVHdC Detalle'!$D$36)</c:f>
              <c:numCache>
                <c:formatCode>#,##0</c:formatCode>
                <c:ptCount val="3"/>
                <c:pt idx="0">
                  <c:v>#N/A</c:v>
                </c:pt>
                <c:pt idx="1">
                  <c:v>0</c:v>
                </c:pt>
                <c:pt idx="2">
                  <c:v>1.7302499999999998E-2</c:v>
                </c:pt>
              </c:numCache>
            </c:numRef>
          </c:val>
          <c:extLst>
            <c:ext xmlns:c16="http://schemas.microsoft.com/office/drawing/2014/chart" uri="{C3380CC4-5D6E-409C-BE32-E72D297353CC}">
              <c16:uniqueId val="{00000000-971E-4E13-A401-5598A5EFAB9C}"/>
            </c:ext>
          </c:extLst>
        </c:ser>
        <c:dLbls>
          <c:showLegendKey val="0"/>
          <c:showVal val="0"/>
          <c:showCatName val="0"/>
          <c:showSerName val="0"/>
          <c:showPercent val="1"/>
          <c:showBubbleSize val="0"/>
          <c:showLeaderLines val="1"/>
        </c:dLbls>
        <c:firstSliceAng val="0"/>
      </c:pieChart>
    </c:plotArea>
    <c:legend>
      <c:legendPos val="r"/>
      <c:overlay val="0"/>
      <c:txPr>
        <a:bodyPr/>
        <a:lstStyle/>
        <a:p>
          <a:pPr rtl="0">
            <a:defRPr/>
          </a:pPr>
          <a:endParaRPr lang="es-ES"/>
        </a:p>
      </c:txPr>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Detalle de emisiones de alcance 1 y</a:t>
            </a:r>
            <a:r>
              <a:rPr lang="es-ES" baseline="0"/>
              <a:t> 2</a:t>
            </a:r>
            <a:r>
              <a:rPr lang="es-ES"/>
              <a:t> por origen (t CO2e)</a:t>
            </a:r>
          </a:p>
        </c:rich>
      </c:tx>
      <c:overlay val="0"/>
    </c:title>
    <c:autoTitleDeleted val="0"/>
    <c:plotArea>
      <c:layout/>
      <c:barChart>
        <c:barDir val="col"/>
        <c:grouping val="clustered"/>
        <c:varyColors val="0"/>
        <c:ser>
          <c:idx val="0"/>
          <c:order val="0"/>
          <c:tx>
            <c:strRef>
              <c:f>'Result- RVHdC Detalle'!$C$11</c:f>
              <c:strCache>
                <c:ptCount val="1"/>
                <c:pt idx="0">
                  <c:v>Fuentes fijas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'Result- RVHdC Detalle'!$C$46:$C$67</c:f>
              <c:strCache>
                <c:ptCount val="22"/>
                <c:pt idx="0">
                  <c:v>Biomasa  </c:v>
                </c:pt>
                <c:pt idx="1">
                  <c:v>Carbón mineral</c:v>
                </c:pt>
                <c:pt idx="2">
                  <c:v>Coque de petróleo</c:v>
                </c:pt>
                <c:pt idx="3">
                  <c:v>Fueloleo</c:v>
                </c:pt>
                <c:pt idx="4">
                  <c:v>Gas butano</c:v>
                </c:pt>
                <c:pt idx="5">
                  <c:v>Gas natural</c:v>
                </c:pt>
                <c:pt idx="6">
                  <c:v>Gas propano</c:v>
                </c:pt>
                <c:pt idx="7">
                  <c:v>Gasóleo C</c:v>
                </c:pt>
                <c:pt idx="8">
                  <c:v>GLP genérico</c:v>
                </c:pt>
                <c:pt idx="9">
                  <c:v>Queroseno</c:v>
                </c:pt>
                <c:pt idx="10">
                  <c:v>Gasolina </c:v>
                </c:pt>
                <c:pt idx="11">
                  <c:v>Gasóleo A y B</c:v>
                </c:pt>
                <c:pt idx="12">
                  <c:v>E10</c:v>
                </c:pt>
                <c:pt idx="13">
                  <c:v>E85</c:v>
                </c:pt>
                <c:pt idx="14">
                  <c:v>B30</c:v>
                </c:pt>
                <c:pt idx="15">
                  <c:v>B100</c:v>
                </c:pt>
                <c:pt idx="16">
                  <c:v>Gas Natural Comprimido</c:v>
                </c:pt>
                <c:pt idx="17">
                  <c:v>Gas Natural Licuado</c:v>
                </c:pt>
                <c:pt idx="18">
                  <c:v>GLP genérico</c:v>
                </c:pt>
                <c:pt idx="19">
                  <c:v>Lubricantes</c:v>
                </c:pt>
                <c:pt idx="20">
                  <c:v>Gases fluorados</c:v>
                </c:pt>
                <c:pt idx="21">
                  <c:v>Electricidad</c:v>
                </c:pt>
              </c:strCache>
            </c:strRef>
          </c:cat>
          <c:val>
            <c:numRef>
              <c:f>'Result- RVHdC Detalle'!$D$46:$D$67</c:f>
              <c:numCache>
                <c:formatCode>#,##0</c:formatCode>
                <c:ptCount val="22"/>
                <c:pt idx="0">
                  <c:v>0</c:v>
                </c:pt>
                <c:pt idx="1">
                  <c:v>0</c:v>
                </c:pt>
                <c:pt idx="2">
                  <c:v>0</c:v>
                </c:pt>
                <c:pt idx="3">
                  <c:v>0</c:v>
                </c:pt>
                <c:pt idx="4">
                  <c:v>0</c:v>
                </c:pt>
                <c:pt idx="5">
                  <c:v>0</c:v>
                </c:pt>
                <c:pt idx="6">
                  <c:v>0</c:v>
                </c:pt>
                <c:pt idx="7">
                  <c:v>0</c:v>
                </c:pt>
                <c:pt idx="8">
                  <c:v>0</c:v>
                </c:pt>
                <c:pt idx="9">
                  <c:v>0</c:v>
                </c:pt>
                <c:pt idx="10">
                  <c:v>#N/A</c:v>
                </c:pt>
                <c:pt idx="11">
                  <c:v>#N/A</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737E-4760-8837-859AE002E011}"/>
            </c:ext>
          </c:extLst>
        </c:ser>
        <c:dLbls>
          <c:showLegendKey val="0"/>
          <c:showVal val="1"/>
          <c:showCatName val="0"/>
          <c:showSerName val="0"/>
          <c:showPercent val="0"/>
          <c:showBubbleSize val="0"/>
        </c:dLbls>
        <c:gapWidth val="150"/>
        <c:overlap val="-25"/>
        <c:axId val="333665168"/>
        <c:axId val="333663600"/>
      </c:barChart>
      <c:catAx>
        <c:axId val="333665168"/>
        <c:scaling>
          <c:orientation val="minMax"/>
        </c:scaling>
        <c:delete val="0"/>
        <c:axPos val="b"/>
        <c:numFmt formatCode="General" sourceLinked="0"/>
        <c:majorTickMark val="none"/>
        <c:minorTickMark val="none"/>
        <c:tickLblPos val="nextTo"/>
        <c:crossAx val="333663600"/>
        <c:crosses val="autoZero"/>
        <c:auto val="1"/>
        <c:lblAlgn val="ctr"/>
        <c:lblOffset val="100"/>
        <c:noMultiLvlLbl val="0"/>
      </c:catAx>
      <c:valAx>
        <c:axId val="333663600"/>
        <c:scaling>
          <c:orientation val="minMax"/>
        </c:scaling>
        <c:delete val="1"/>
        <c:axPos val="l"/>
        <c:numFmt formatCode="#,##0" sourceLinked="1"/>
        <c:majorTickMark val="out"/>
        <c:minorTickMark val="none"/>
        <c:tickLblPos val="nextTo"/>
        <c:crossAx val="333665168"/>
        <c:crosses val="autoZero"/>
        <c:crossBetween val="between"/>
      </c:valAx>
    </c:plotArea>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Emisiones por alcances</a:t>
            </a:r>
            <a:r>
              <a:rPr lang="es-ES" baseline="0"/>
              <a:t> </a:t>
            </a:r>
            <a:r>
              <a:rPr lang="es-ES"/>
              <a:t>(t CO2e)</a:t>
            </a:r>
          </a:p>
        </c:rich>
      </c:tx>
      <c:overlay val="0"/>
    </c:title>
    <c:autoTitleDeleted val="0"/>
    <c:plotArea>
      <c:layout/>
      <c:scatterChart>
        <c:scatterStyle val="lineMarker"/>
        <c:varyColors val="0"/>
        <c:ser>
          <c:idx val="0"/>
          <c:order val="0"/>
          <c:tx>
            <c:strRef>
              <c:f>'Result- RVHdC Detalle'!$B$79</c:f>
              <c:strCache>
                <c:ptCount val="1"/>
                <c:pt idx="0">
                  <c:v>Emisiones de alcance 1</c:v>
                </c:pt>
              </c:strCache>
            </c:strRef>
          </c:tx>
          <c:spPr>
            <a:ln w="28575">
              <a:noFill/>
            </a:ln>
          </c:spPr>
          <c:xVal>
            <c:strRef>
              <c:f>'Result- RVHdC Detalle'!$D$78:$I$78</c:f>
              <c:strCache>
                <c:ptCount val="6"/>
                <c:pt idx="0">
                  <c:v>&lt;seleccionar año&gt;</c:v>
                </c:pt>
                <c:pt idx="1">
                  <c:v>#¡VALOR!</c:v>
                </c:pt>
                <c:pt idx="2">
                  <c:v>#¡VALOR!</c:v>
                </c:pt>
                <c:pt idx="3">
                  <c:v>#¡VALOR!</c:v>
                </c:pt>
                <c:pt idx="4">
                  <c:v>#¡VALOR!</c:v>
                </c:pt>
                <c:pt idx="5">
                  <c:v>#¡VALOR!</c:v>
                </c:pt>
              </c:strCache>
            </c:strRef>
          </c:xVal>
          <c:yVal>
            <c:numRef>
              <c:f>'Result- RVHdC Detalle'!$D$79:$I$79</c:f>
              <c:numCache>
                <c:formatCode>#,##0</c:formatCode>
                <c:ptCount val="6"/>
                <c:pt idx="0">
                  <c:v>#N/A</c:v>
                </c:pt>
                <c:pt idx="1">
                  <c:v>0</c:v>
                </c:pt>
                <c:pt idx="2">
                  <c:v>0</c:v>
                </c:pt>
                <c:pt idx="3">
                  <c:v>0</c:v>
                </c:pt>
                <c:pt idx="4">
                  <c:v>0</c:v>
                </c:pt>
                <c:pt idx="5">
                  <c:v>0</c:v>
                </c:pt>
              </c:numCache>
            </c:numRef>
          </c:yVal>
          <c:smooth val="0"/>
          <c:extLst>
            <c:ext xmlns:c16="http://schemas.microsoft.com/office/drawing/2014/chart" uri="{C3380CC4-5D6E-409C-BE32-E72D297353CC}">
              <c16:uniqueId val="{00000000-4EDD-411E-B192-FB9A38B7BAE0}"/>
            </c:ext>
          </c:extLst>
        </c:ser>
        <c:ser>
          <c:idx val="1"/>
          <c:order val="1"/>
          <c:tx>
            <c:strRef>
              <c:f>'Result- RVHdC Detalle'!$B$80</c:f>
              <c:strCache>
                <c:ptCount val="1"/>
                <c:pt idx="0">
                  <c:v>Emisiones de alcance 2</c:v>
                </c:pt>
              </c:strCache>
            </c:strRef>
          </c:tx>
          <c:spPr>
            <a:ln w="28575">
              <a:noFill/>
            </a:ln>
          </c:spPr>
          <c:xVal>
            <c:strRef>
              <c:f>'Result- RVHdC Detalle'!$D$78:$I$78</c:f>
              <c:strCache>
                <c:ptCount val="6"/>
                <c:pt idx="0">
                  <c:v>&lt;seleccionar año&gt;</c:v>
                </c:pt>
                <c:pt idx="1">
                  <c:v>#¡VALOR!</c:v>
                </c:pt>
                <c:pt idx="2">
                  <c:v>#¡VALOR!</c:v>
                </c:pt>
                <c:pt idx="3">
                  <c:v>#¡VALOR!</c:v>
                </c:pt>
                <c:pt idx="4">
                  <c:v>#¡VALOR!</c:v>
                </c:pt>
                <c:pt idx="5">
                  <c:v>#¡VALOR!</c:v>
                </c:pt>
              </c:strCache>
            </c:strRef>
          </c:xVal>
          <c:yVal>
            <c:numRef>
              <c:f>'Result- RVHdC Detalle'!$D$80:$I$80</c:f>
              <c:numCache>
                <c:formatCode>#,##0</c:formatCode>
                <c:ptCount val="6"/>
                <c:pt idx="0">
                  <c:v>0</c:v>
                </c:pt>
                <c:pt idx="1">
                  <c:v>0</c:v>
                </c:pt>
                <c:pt idx="2">
                  <c:v>0</c:v>
                </c:pt>
                <c:pt idx="3">
                  <c:v>0</c:v>
                </c:pt>
                <c:pt idx="4">
                  <c:v>0</c:v>
                </c:pt>
                <c:pt idx="5">
                  <c:v>0</c:v>
                </c:pt>
              </c:numCache>
            </c:numRef>
          </c:yVal>
          <c:smooth val="0"/>
          <c:extLst>
            <c:ext xmlns:c16="http://schemas.microsoft.com/office/drawing/2014/chart" uri="{C3380CC4-5D6E-409C-BE32-E72D297353CC}">
              <c16:uniqueId val="{00000001-4EDD-411E-B192-FB9A38B7BAE0}"/>
            </c:ext>
          </c:extLst>
        </c:ser>
        <c:ser>
          <c:idx val="2"/>
          <c:order val="2"/>
          <c:tx>
            <c:strRef>
              <c:f>'Result- RVHdC Detalle'!$B$81</c:f>
              <c:strCache>
                <c:ptCount val="1"/>
                <c:pt idx="0">
                  <c:v>Emisiones alcance 1 + 2</c:v>
                </c:pt>
              </c:strCache>
            </c:strRef>
          </c:tx>
          <c:spPr>
            <a:ln w="28575">
              <a:noFill/>
            </a:ln>
          </c:spPr>
          <c:xVal>
            <c:strRef>
              <c:f>'Result- RVHdC Detalle'!$D$78:$K$78</c:f>
              <c:strCache>
                <c:ptCount val="8"/>
                <c:pt idx="0">
                  <c:v>&lt;seleccionar año&gt;</c:v>
                </c:pt>
                <c:pt idx="1">
                  <c:v>#¡VALOR!</c:v>
                </c:pt>
                <c:pt idx="2">
                  <c:v>#¡VALOR!</c:v>
                </c:pt>
                <c:pt idx="3">
                  <c:v>#¡VALOR!</c:v>
                </c:pt>
                <c:pt idx="4">
                  <c:v>#¡VALOR!</c:v>
                </c:pt>
                <c:pt idx="5">
                  <c:v>#¡VALOR!</c:v>
                </c:pt>
                <c:pt idx="6">
                  <c:v>#¡VALOR!</c:v>
                </c:pt>
                <c:pt idx="7">
                  <c:v>#¡VALOR!</c:v>
                </c:pt>
              </c:strCache>
            </c:strRef>
          </c:xVal>
          <c:yVal>
            <c:numRef>
              <c:f>'Result- RVHdC Detalle'!$D$81:$K$81</c:f>
              <c:numCache>
                <c:formatCode>#,##0</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2-4EDD-411E-B192-FB9A38B7BAE0}"/>
            </c:ext>
          </c:extLst>
        </c:ser>
        <c:dLbls>
          <c:showLegendKey val="0"/>
          <c:showVal val="0"/>
          <c:showCatName val="0"/>
          <c:showSerName val="0"/>
          <c:showPercent val="0"/>
          <c:showBubbleSize val="0"/>
        </c:dLbls>
        <c:axId val="333666344"/>
        <c:axId val="333666736"/>
      </c:scatterChart>
      <c:valAx>
        <c:axId val="333666344"/>
        <c:scaling>
          <c:orientation val="minMax"/>
          <c:min val="2007"/>
        </c:scaling>
        <c:delete val="0"/>
        <c:axPos val="b"/>
        <c:majorGridlines/>
        <c:numFmt formatCode="General" sourceLinked="1"/>
        <c:majorTickMark val="none"/>
        <c:minorTickMark val="none"/>
        <c:tickLblPos val="nextTo"/>
        <c:crossAx val="333666736"/>
        <c:crosses val="autoZero"/>
        <c:crossBetween val="midCat"/>
      </c:valAx>
      <c:valAx>
        <c:axId val="333666736"/>
        <c:scaling>
          <c:orientation val="minMax"/>
        </c:scaling>
        <c:delete val="0"/>
        <c:axPos val="l"/>
        <c:majorGridlines/>
        <c:numFmt formatCode="#,##0.0" sourceLinked="0"/>
        <c:majorTickMark val="none"/>
        <c:minorTickMark val="none"/>
        <c:tickLblPos val="nextTo"/>
        <c:crossAx val="333666344"/>
        <c:crosses val="autoZero"/>
        <c:crossBetween val="midCat"/>
      </c:valAx>
    </c:plotArea>
    <c:legend>
      <c:legendPos val="b"/>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Emisiones alcance</a:t>
            </a:r>
            <a:r>
              <a:rPr lang="es-ES" baseline="0"/>
              <a:t> 1+ alcance 2</a:t>
            </a:r>
            <a:r>
              <a:rPr lang="es-ES"/>
              <a:t>(t CO2e)</a:t>
            </a:r>
          </a:p>
        </c:rich>
      </c:tx>
      <c:overlay val="0"/>
    </c:title>
    <c:autoTitleDeleted val="0"/>
    <c:plotArea>
      <c:layout/>
      <c:scatterChart>
        <c:scatterStyle val="lineMarker"/>
        <c:varyColors val="0"/>
        <c:ser>
          <c:idx val="2"/>
          <c:order val="0"/>
          <c:tx>
            <c:strRef>
              <c:f>'Result- RVHdC Detalle'!$B$81</c:f>
              <c:strCache>
                <c:ptCount val="1"/>
                <c:pt idx="0">
                  <c:v>Emisiones alcance 1 + 2</c:v>
                </c:pt>
              </c:strCache>
            </c:strRef>
          </c:tx>
          <c:spPr>
            <a:ln w="28575">
              <a:noFill/>
            </a:ln>
          </c:spPr>
          <c:xVal>
            <c:strRef>
              <c:f>'Result- RVHdC Detalle'!$D$78:$K$78</c:f>
              <c:strCache>
                <c:ptCount val="8"/>
                <c:pt idx="0">
                  <c:v>&lt;seleccionar año&gt;</c:v>
                </c:pt>
                <c:pt idx="1">
                  <c:v>#¡VALOR!</c:v>
                </c:pt>
                <c:pt idx="2">
                  <c:v>#¡VALOR!</c:v>
                </c:pt>
                <c:pt idx="3">
                  <c:v>#¡VALOR!</c:v>
                </c:pt>
                <c:pt idx="4">
                  <c:v>#¡VALOR!</c:v>
                </c:pt>
                <c:pt idx="5">
                  <c:v>#¡VALOR!</c:v>
                </c:pt>
                <c:pt idx="6">
                  <c:v>#¡VALOR!</c:v>
                </c:pt>
                <c:pt idx="7">
                  <c:v>#¡VALOR!</c:v>
                </c:pt>
              </c:strCache>
            </c:strRef>
          </c:xVal>
          <c:yVal>
            <c:numRef>
              <c:f>'Result- RVHdC Detalle'!$D$81:$K$81</c:f>
              <c:numCache>
                <c:formatCode>#,##0</c:formatCode>
                <c:ptCount val="8"/>
                <c:pt idx="0">
                  <c:v>#N/A</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0-8A9E-4A33-8862-8D6A2ADF4934}"/>
            </c:ext>
          </c:extLst>
        </c:ser>
        <c:dLbls>
          <c:showLegendKey val="0"/>
          <c:showVal val="0"/>
          <c:showCatName val="0"/>
          <c:showSerName val="0"/>
          <c:showPercent val="0"/>
          <c:showBubbleSize val="0"/>
        </c:dLbls>
        <c:axId val="333667128"/>
        <c:axId val="335232056"/>
      </c:scatterChart>
      <c:valAx>
        <c:axId val="333667128"/>
        <c:scaling>
          <c:orientation val="minMax"/>
          <c:min val="2007"/>
        </c:scaling>
        <c:delete val="0"/>
        <c:axPos val="b"/>
        <c:majorGridlines/>
        <c:numFmt formatCode="General" sourceLinked="1"/>
        <c:majorTickMark val="none"/>
        <c:minorTickMark val="none"/>
        <c:tickLblPos val="nextTo"/>
        <c:crossAx val="335232056"/>
        <c:crosses val="autoZero"/>
        <c:crossBetween val="midCat"/>
      </c:valAx>
      <c:valAx>
        <c:axId val="335232056"/>
        <c:scaling>
          <c:orientation val="minMax"/>
        </c:scaling>
        <c:delete val="0"/>
        <c:axPos val="l"/>
        <c:majorGridlines/>
        <c:numFmt formatCode="#,##0.0" sourceLinked="0"/>
        <c:majorTickMark val="none"/>
        <c:minorTickMark val="none"/>
        <c:tickLblPos val="nextTo"/>
        <c:crossAx val="333667128"/>
        <c:crosses val="autoZero"/>
        <c:crossBetween val="midCat"/>
      </c:valAx>
    </c:plotArea>
    <c:legend>
      <c:legendPos val="b"/>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Emisiones por alcances</a:t>
            </a:r>
            <a:r>
              <a:rPr lang="es-ES" baseline="0"/>
              <a:t> </a:t>
            </a:r>
            <a:r>
              <a:rPr lang="es-ES"/>
              <a:t>(t CO2e)</a:t>
            </a:r>
          </a:p>
        </c:rich>
      </c:tx>
      <c:overlay val="0"/>
    </c:title>
    <c:autoTitleDeleted val="0"/>
    <c:plotArea>
      <c:layout/>
      <c:scatterChart>
        <c:scatterStyle val="lineMarker"/>
        <c:varyColors val="0"/>
        <c:ser>
          <c:idx val="0"/>
          <c:order val="0"/>
          <c:xVal>
            <c:numRef>
              <c:f>'Result- SGMA'!#REF!</c:f>
            </c:numRef>
          </c:xVal>
          <c:yVal>
            <c:numRef>
              <c:f>'Result- SGMA'!#REF!</c:f>
              <c:numCache>
                <c:formatCode>General</c:formatCode>
                <c:ptCount val="1"/>
                <c:pt idx="0">
                  <c:v>1</c:v>
                </c:pt>
              </c:numCache>
            </c:numRef>
          </c:y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'Result- SGMA'!#REF!</c15:sqref>
                        </c15:formulaRef>
                      </c:ext>
                    </c:extLst>
                    <c:strCache>
                      <c:ptCount val="1"/>
                      <c:pt idx="0">
                        <c:v>#REF!</c:v>
                      </c:pt>
                    </c:strCache>
                  </c:strRef>
                </c15:tx>
              </c15:filteredSeriesTitle>
            </c:ext>
            <c:ext xmlns:c16="http://schemas.microsoft.com/office/drawing/2014/chart" uri="{C3380CC4-5D6E-409C-BE32-E72D297353CC}">
              <c16:uniqueId val="{00000000-1D1B-40BA-8852-FAF06689ED3E}"/>
            </c:ext>
          </c:extLst>
        </c:ser>
        <c:ser>
          <c:idx val="1"/>
          <c:order val="1"/>
          <c:xVal>
            <c:numRef>
              <c:f>'Result- SGMA'!#REF!</c:f>
            </c:numRef>
          </c:xVal>
          <c:yVal>
            <c:numRef>
              <c:f>'Result- SGMA'!#REF!</c:f>
              <c:numCache>
                <c:formatCode>General</c:formatCode>
                <c:ptCount val="1"/>
                <c:pt idx="0">
                  <c:v>1</c:v>
                </c:pt>
              </c:numCache>
            </c:numRef>
          </c:y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'Result- SGMA'!#REF!</c15:sqref>
                        </c15:formulaRef>
                      </c:ext>
                    </c:extLst>
                    <c:strCache>
                      <c:ptCount val="1"/>
                      <c:pt idx="0">
                        <c:v>#REF!</c:v>
                      </c:pt>
                    </c:strCache>
                  </c:strRef>
                </c15:tx>
              </c15:filteredSeriesTitle>
            </c:ext>
            <c:ext xmlns:c16="http://schemas.microsoft.com/office/drawing/2014/chart" uri="{C3380CC4-5D6E-409C-BE32-E72D297353CC}">
              <c16:uniqueId val="{00000001-1D1B-40BA-8852-FAF06689ED3E}"/>
            </c:ext>
          </c:extLst>
        </c:ser>
        <c:ser>
          <c:idx val="2"/>
          <c:order val="2"/>
          <c:xVal>
            <c:numRef>
              <c:f>'Result- SGMA'!#REF!</c:f>
            </c:numRef>
          </c:xVal>
          <c:yVal>
            <c:numRef>
              <c:f>'Result- SGMA'!#REF!</c:f>
              <c:numCache>
                <c:formatCode>General</c:formatCode>
                <c:ptCount val="1"/>
                <c:pt idx="0">
                  <c:v>1</c:v>
                </c:pt>
              </c:numCache>
            </c:numRef>
          </c:y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'Result- SGMA'!#REF!</c15:sqref>
                        </c15:formulaRef>
                      </c:ext>
                    </c:extLst>
                    <c:strCache>
                      <c:ptCount val="1"/>
                      <c:pt idx="0">
                        <c:v>#REF!</c:v>
                      </c:pt>
                    </c:strCache>
                  </c:strRef>
                </c15:tx>
              </c15:filteredSeriesTitle>
            </c:ext>
            <c:ext xmlns:c16="http://schemas.microsoft.com/office/drawing/2014/chart" uri="{C3380CC4-5D6E-409C-BE32-E72D297353CC}">
              <c16:uniqueId val="{00000002-1D1B-40BA-8852-FAF06689ED3E}"/>
            </c:ext>
          </c:extLst>
        </c:ser>
        <c:dLbls>
          <c:showLegendKey val="0"/>
          <c:showVal val="0"/>
          <c:showCatName val="0"/>
          <c:showSerName val="0"/>
          <c:showPercent val="0"/>
          <c:showBubbleSize val="0"/>
        </c:dLbls>
        <c:axId val="335232840"/>
        <c:axId val="335233624"/>
      </c:scatterChart>
      <c:valAx>
        <c:axId val="335232840"/>
        <c:scaling>
          <c:orientation val="minMax"/>
        </c:scaling>
        <c:delete val="0"/>
        <c:axPos val="b"/>
        <c:majorGridlines/>
        <c:numFmt formatCode="General" sourceLinked="1"/>
        <c:majorTickMark val="none"/>
        <c:minorTickMark val="none"/>
        <c:tickLblPos val="nextTo"/>
        <c:crossAx val="335233624"/>
        <c:crosses val="autoZero"/>
        <c:crossBetween val="midCat"/>
      </c:valAx>
      <c:valAx>
        <c:axId val="335233624"/>
        <c:scaling>
          <c:orientation val="minMax"/>
        </c:scaling>
        <c:delete val="0"/>
        <c:axPos val="l"/>
        <c:majorGridlines/>
        <c:numFmt formatCode="General" sourceLinked="1"/>
        <c:majorTickMark val="none"/>
        <c:minorTickMark val="none"/>
        <c:tickLblPos val="nextTo"/>
        <c:crossAx val="335232840"/>
        <c:crosses val="autoZero"/>
        <c:crossBetween val="midCat"/>
      </c:valAx>
    </c:plotArea>
    <c:legend>
      <c:legendPos val="b"/>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xVal>
            <c:numRef>
              <c:f>'Result- REHdC'!#REF!</c:f>
            </c:numRef>
          </c:xVal>
          <c:yVal>
            <c:numRef>
              <c:f>'Result- REHdC'!#REF!</c:f>
              <c:numCache>
                <c:formatCode>General</c:formatCode>
                <c:ptCount val="1"/>
                <c:pt idx="0">
                  <c:v>1</c:v>
                </c:pt>
              </c:numCache>
            </c:numRef>
          </c:yVal>
          <c:smooth val="0"/>
          <c:extLst>
            <c:ext xmlns:c15="http://schemas.microsoft.com/office/drawing/2012/chart" uri="{02D57815-91ED-43cb-92C2-25804820EDAC}">
              <c15:filteredSeriesTitle>
                <c15:tx>
                  <c:strRef>
                    <c:extLst xmlns:c16="http://schemas.microsoft.com/office/drawing/2014/chart">
                      <c:ext uri="{02D57815-91ED-43cb-92C2-25804820EDAC}">
                        <c15:formulaRef>
                          <c15:sqref>'Result- REHdC'!#REF!</c15:sqref>
                        </c15:formulaRef>
                      </c:ext>
                    </c:extLst>
                    <c:strCache>
                      <c:ptCount val="1"/>
                      <c:pt idx="0">
                        <c:v>#REF!</c:v>
                      </c:pt>
                    </c:strCache>
                  </c:strRef>
                </c15:tx>
              </c15:filteredSeriesTitle>
            </c:ext>
            <c:ext xmlns:c16="http://schemas.microsoft.com/office/drawing/2014/chart" uri="{C3380CC4-5D6E-409C-BE32-E72D297353CC}">
              <c16:uniqueId val="{00000000-805B-4052-979B-2E51567B6E6C}"/>
            </c:ext>
          </c:extLst>
        </c:ser>
        <c:dLbls>
          <c:showLegendKey val="0"/>
          <c:showVal val="0"/>
          <c:showCatName val="0"/>
          <c:showSerName val="0"/>
          <c:showPercent val="0"/>
          <c:showBubbleSize val="0"/>
        </c:dLbls>
        <c:axId val="301352992"/>
        <c:axId val="301353384"/>
      </c:scatterChart>
      <c:valAx>
        <c:axId val="301352992"/>
        <c:scaling>
          <c:orientation val="minMax"/>
        </c:scaling>
        <c:delete val="0"/>
        <c:axPos val="b"/>
        <c:majorGridlines/>
        <c:numFmt formatCode="General" sourceLinked="1"/>
        <c:majorTickMark val="none"/>
        <c:minorTickMark val="none"/>
        <c:tickLblPos val="nextTo"/>
        <c:crossAx val="301353384"/>
        <c:crosses val="autoZero"/>
        <c:crossBetween val="midCat"/>
      </c:valAx>
      <c:valAx>
        <c:axId val="301353384"/>
        <c:scaling>
          <c:orientation val="minMax"/>
        </c:scaling>
        <c:delete val="0"/>
        <c:axPos val="l"/>
        <c:majorGridlines/>
        <c:numFmt formatCode="General" sourceLinked="1"/>
        <c:majorTickMark val="none"/>
        <c:minorTickMark val="none"/>
        <c:tickLblPos val="nextTo"/>
        <c:crossAx val="301352992"/>
        <c:crosses val="autoZero"/>
        <c:crossBetween val="midCat"/>
      </c:valAx>
    </c:plotArea>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Distribución de actividades emisoras</a:t>
            </a:r>
            <a:r>
              <a:rPr lang="es-ES" baseline="0"/>
              <a:t> (alcance 1)</a:t>
            </a:r>
          </a:p>
        </c:rich>
      </c:tx>
      <c:overlay val="0"/>
    </c:title>
    <c:autoTitleDeleted val="0"/>
    <c:plotArea>
      <c:layout/>
      <c:pieChart>
        <c:varyColors val="1"/>
        <c:ser>
          <c:idx val="0"/>
          <c:order val="0"/>
          <c:dLbls>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'Result- REHdC'!$C$11:$C$13</c:f>
              <c:strCache>
                <c:ptCount val="3"/>
                <c:pt idx="0">
                  <c:v>Instalaciones fijas (t CO2e)</c:v>
                </c:pt>
                <c:pt idx="1">
                  <c:v>Desplazamientos en vehículos (t CO2e)</c:v>
                </c:pt>
                <c:pt idx="2">
                  <c:v>Refrigeración/climatización (t CO2e)</c:v>
                </c:pt>
              </c:strCache>
            </c:strRef>
          </c:cat>
          <c:val>
            <c:numRef>
              <c:f>'Result- REHdC'!$D$11:$D$13</c:f>
              <c:numCache>
                <c:formatCode>#,##0</c:formatCode>
                <c:ptCount val="3"/>
                <c:pt idx="0">
                  <c:v>0</c:v>
                </c:pt>
                <c:pt idx="1">
                  <c:v>#N/A</c:v>
                </c:pt>
                <c:pt idx="2">
                  <c:v>0</c:v>
                </c:pt>
              </c:numCache>
            </c:numRef>
          </c:val>
          <c:extLst>
            <c:ext xmlns:c16="http://schemas.microsoft.com/office/drawing/2014/chart" uri="{C3380CC4-5D6E-409C-BE32-E72D297353CC}">
              <c16:uniqueId val="{00000000-AB96-4BE0-B0D3-4239D1AF0E89}"/>
            </c:ext>
          </c:extLst>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ES"/>
              <a:t>Huella de carbono según alcances </a:t>
            </a:r>
          </a:p>
        </c:rich>
      </c:tx>
      <c:overlay val="0"/>
    </c:title>
    <c:autoTitleDeleted val="0"/>
    <c:plotArea>
      <c:layout/>
      <c:barChart>
        <c:barDir val="col"/>
        <c:grouping val="clustered"/>
        <c:varyColors val="0"/>
        <c:ser>
          <c:idx val="0"/>
          <c:order val="0"/>
          <c:tx>
            <c:v>Alcance 1</c:v>
          </c:tx>
          <c:invertIfNegative val="0"/>
          <c:cat>
            <c:strLit>
              <c:ptCount val="1"/>
              <c:pt idx="0">
                <c:v>Alcance 1</c:v>
              </c:pt>
            </c:strLit>
          </c:cat>
          <c:val>
            <c:numRef>
              <c:f>'Result- REHdC'!$D$14</c:f>
              <c:numCache>
                <c:formatCode>#,##0</c:formatCode>
                <c:ptCount val="1"/>
                <c:pt idx="0">
                  <c:v>#N/A</c:v>
                </c:pt>
              </c:numCache>
            </c:numRef>
          </c:val>
          <c:extLst>
            <c:ext xmlns:c16="http://schemas.microsoft.com/office/drawing/2014/chart" uri="{C3380CC4-5D6E-409C-BE32-E72D297353CC}">
              <c16:uniqueId val="{00000000-EBFA-4010-89DD-B4AFB6744BD5}"/>
            </c:ext>
          </c:extLst>
        </c:ser>
        <c:ser>
          <c:idx val="1"/>
          <c:order val="1"/>
          <c:tx>
            <c:v>Alcance 2</c:v>
          </c:tx>
          <c:invertIfNegative val="0"/>
          <c:val>
            <c:numRef>
              <c:f>'Result- REHdC'!$D$16</c:f>
              <c:numCache>
                <c:formatCode>#,##0</c:formatCode>
                <c:ptCount val="1"/>
                <c:pt idx="0">
                  <c:v>0</c:v>
                </c:pt>
              </c:numCache>
            </c:numRef>
          </c:val>
          <c:extLst>
            <c:ext xmlns:c16="http://schemas.microsoft.com/office/drawing/2014/chart" uri="{C3380CC4-5D6E-409C-BE32-E72D297353CC}">
              <c16:uniqueId val="{00000001-EBFA-4010-89DD-B4AFB6744BD5}"/>
            </c:ext>
          </c:extLst>
        </c:ser>
        <c:ser>
          <c:idx val="2"/>
          <c:order val="2"/>
          <c:tx>
            <c:v>Total (alc.1 + alc.2)</c:v>
          </c:tx>
          <c:invertIfNegative val="0"/>
          <c:val>
            <c:numRef>
              <c:f>'Result- REHdC'!$D$18</c:f>
              <c:numCache>
                <c:formatCode>#,##0</c:formatCode>
                <c:ptCount val="1"/>
                <c:pt idx="0">
                  <c:v>#N/A</c:v>
                </c:pt>
              </c:numCache>
            </c:numRef>
          </c:val>
          <c:extLst>
            <c:ext xmlns:c16="http://schemas.microsoft.com/office/drawing/2014/chart" uri="{C3380CC4-5D6E-409C-BE32-E72D297353CC}">
              <c16:uniqueId val="{00000002-EBFA-4010-89DD-B4AFB6744BD5}"/>
            </c:ext>
          </c:extLst>
        </c:ser>
        <c:dLbls>
          <c:showLegendKey val="0"/>
          <c:showVal val="0"/>
          <c:showCatName val="0"/>
          <c:showSerName val="0"/>
          <c:showPercent val="0"/>
          <c:showBubbleSize val="0"/>
        </c:dLbls>
        <c:gapWidth val="150"/>
        <c:axId val="301353776"/>
        <c:axId val="301354168"/>
      </c:barChart>
      <c:catAx>
        <c:axId val="301353776"/>
        <c:scaling>
          <c:orientation val="minMax"/>
        </c:scaling>
        <c:delete val="1"/>
        <c:axPos val="b"/>
        <c:numFmt formatCode="General" sourceLinked="0"/>
        <c:majorTickMark val="none"/>
        <c:minorTickMark val="none"/>
        <c:tickLblPos val="nextTo"/>
        <c:crossAx val="301354168"/>
        <c:crosses val="autoZero"/>
        <c:auto val="1"/>
        <c:lblAlgn val="ctr"/>
        <c:lblOffset val="100"/>
        <c:noMultiLvlLbl val="0"/>
      </c:catAx>
      <c:valAx>
        <c:axId val="301354168"/>
        <c:scaling>
          <c:orientation val="minMax"/>
        </c:scaling>
        <c:delete val="0"/>
        <c:axPos val="l"/>
        <c:majorGridlines/>
        <c:numFmt formatCode="#,##0" sourceLinked="1"/>
        <c:majorTickMark val="none"/>
        <c:minorTickMark val="none"/>
        <c:tickLblPos val="nextTo"/>
        <c:crossAx val="3013537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13.svg"/><Relationship Id="rId3" Type="http://schemas.openxmlformats.org/officeDocument/2006/relationships/image" Target="../media/image10.svg"/><Relationship Id="rId7" Type="http://schemas.openxmlformats.org/officeDocument/2006/relationships/image" Target="../media/image12.png"/><Relationship Id="rId2" Type="http://schemas.openxmlformats.org/officeDocument/2006/relationships/image" Target="../media/image9.png"/><Relationship Id="rId1" Type="http://schemas.openxmlformats.org/officeDocument/2006/relationships/hyperlink" Target="#Instrucciones!A1"/><Relationship Id="rId6" Type="http://schemas.openxmlformats.org/officeDocument/2006/relationships/image" Target="../media/image11.png"/><Relationship Id="rId5" Type="http://schemas.openxmlformats.org/officeDocument/2006/relationships/image" Target="../media/image6.sv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hyperlink" Target="#Instrucciones!A1"/><Relationship Id="rId7" Type="http://schemas.openxmlformats.org/officeDocument/2006/relationships/image" Target="../media/image14.jpeg"/><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11.png"/><Relationship Id="rId5" Type="http://schemas.openxmlformats.org/officeDocument/2006/relationships/image" Target="../media/image10.sv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8" Type="http://schemas.openxmlformats.org/officeDocument/2006/relationships/image" Target="../media/image13.svg"/><Relationship Id="rId3" Type="http://schemas.openxmlformats.org/officeDocument/2006/relationships/hyperlink" Target="#Instrucciones!A1"/><Relationship Id="rId7" Type="http://schemas.openxmlformats.org/officeDocument/2006/relationships/image" Target="../media/image12.png"/><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11.png"/><Relationship Id="rId5" Type="http://schemas.openxmlformats.org/officeDocument/2006/relationships/image" Target="../media/image10.svg"/><Relationship Id="rId4" Type="http://schemas.openxmlformats.org/officeDocument/2006/relationships/image" Target="../media/image9.png"/></Relationships>
</file>

<file path=xl/drawings/_rels/drawing5.xml.rels><?xml version="1.0" encoding="UTF-8" standalone="yes"?>
<Relationships xmlns="http://schemas.openxmlformats.org/package/2006/relationships"><Relationship Id="rId8" Type="http://schemas.openxmlformats.org/officeDocument/2006/relationships/image" Target="../media/image13.svg"/><Relationship Id="rId3" Type="http://schemas.openxmlformats.org/officeDocument/2006/relationships/hyperlink" Target="#Instrucciones!A1"/><Relationship Id="rId7" Type="http://schemas.openxmlformats.org/officeDocument/2006/relationships/image" Target="../media/image12.png"/><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15.png"/><Relationship Id="rId5" Type="http://schemas.openxmlformats.org/officeDocument/2006/relationships/image" Target="../media/image10.svg"/><Relationship Id="rId4" Type="http://schemas.openxmlformats.org/officeDocument/2006/relationships/image" Target="../media/image9.png"/></Relationships>
</file>

<file path=xl/drawings/_rels/drawing6.xml.rels><?xml version="1.0" encoding="UTF-8" standalone="yes"?>
<Relationships xmlns="http://schemas.openxmlformats.org/package/2006/relationships"><Relationship Id="rId8" Type="http://schemas.openxmlformats.org/officeDocument/2006/relationships/image" Target="../media/image13.svg"/><Relationship Id="rId3" Type="http://schemas.openxmlformats.org/officeDocument/2006/relationships/hyperlink" Target="#Instrucciones!A1"/><Relationship Id="rId7" Type="http://schemas.openxmlformats.org/officeDocument/2006/relationships/image" Target="../media/image12.png"/><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16.png"/><Relationship Id="rId5" Type="http://schemas.openxmlformats.org/officeDocument/2006/relationships/image" Target="../media/image10.svg"/><Relationship Id="rId4" Type="http://schemas.openxmlformats.org/officeDocument/2006/relationships/image" Target="../media/image9.png"/></Relationships>
</file>

<file path=xl/drawings/_rels/drawing7.xml.rels><?xml version="1.0" encoding="UTF-8" standalone="yes"?>
<Relationships xmlns="http://schemas.openxmlformats.org/package/2006/relationships"><Relationship Id="rId8" Type="http://schemas.openxmlformats.org/officeDocument/2006/relationships/image" Target="../media/image13.svg"/><Relationship Id="rId3" Type="http://schemas.openxmlformats.org/officeDocument/2006/relationships/hyperlink" Target="#Instrucciones!A1"/><Relationship Id="rId7" Type="http://schemas.openxmlformats.org/officeDocument/2006/relationships/image" Target="../media/image12.png"/><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16.png"/><Relationship Id="rId5" Type="http://schemas.openxmlformats.org/officeDocument/2006/relationships/image" Target="../media/image10.svg"/><Relationship Id="rId4" Type="http://schemas.openxmlformats.org/officeDocument/2006/relationships/image" Target="../media/image9.png"/></Relationships>
</file>

<file path=xl/drawings/_rels/drawing8.xml.rels><?xml version="1.0" encoding="UTF-8" standalone="yes"?>
<Relationships xmlns="http://schemas.openxmlformats.org/package/2006/relationships"><Relationship Id="rId8" Type="http://schemas.openxmlformats.org/officeDocument/2006/relationships/hyperlink" Target="#Instrucciones!A1"/><Relationship Id="rId13" Type="http://schemas.openxmlformats.org/officeDocument/2006/relationships/image" Target="../media/image13.svg"/><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image" Target="../media/image12.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image" Target="../media/image11.png"/><Relationship Id="rId5" Type="http://schemas.openxmlformats.org/officeDocument/2006/relationships/chart" Target="../charts/chart5.xml"/><Relationship Id="rId15" Type="http://schemas.openxmlformats.org/officeDocument/2006/relationships/image" Target="../media/image6.svg"/><Relationship Id="rId10" Type="http://schemas.openxmlformats.org/officeDocument/2006/relationships/image" Target="../media/image10.svg"/><Relationship Id="rId4" Type="http://schemas.openxmlformats.org/officeDocument/2006/relationships/chart" Target="../charts/chart4.xml"/><Relationship Id="rId9" Type="http://schemas.openxmlformats.org/officeDocument/2006/relationships/image" Target="../media/image9.png"/><Relationship Id="rId14" Type="http://schemas.openxmlformats.org/officeDocument/2006/relationships/image" Target="../media/image5.png"/></Relationships>
</file>

<file path=xl/drawings/_rels/drawing9.xml.rels><?xml version="1.0" encoding="UTF-8" standalone="yes"?>
<Relationships xmlns="http://schemas.openxmlformats.org/package/2006/relationships"><Relationship Id="rId8" Type="http://schemas.openxmlformats.org/officeDocument/2006/relationships/chart" Target="../charts/chart15.xml"/><Relationship Id="rId13" Type="http://schemas.openxmlformats.org/officeDocument/2006/relationships/image" Target="../media/image11.png"/><Relationship Id="rId3" Type="http://schemas.openxmlformats.org/officeDocument/2006/relationships/chart" Target="../charts/chart10.xml"/><Relationship Id="rId7" Type="http://schemas.openxmlformats.org/officeDocument/2006/relationships/chart" Target="../charts/chart14.xml"/><Relationship Id="rId12" Type="http://schemas.openxmlformats.org/officeDocument/2006/relationships/image" Target="../media/image10.svg"/><Relationship Id="rId17" Type="http://schemas.openxmlformats.org/officeDocument/2006/relationships/image" Target="../media/image6.svg"/><Relationship Id="rId2" Type="http://schemas.openxmlformats.org/officeDocument/2006/relationships/chart" Target="../charts/chart9.xml"/><Relationship Id="rId16" Type="http://schemas.openxmlformats.org/officeDocument/2006/relationships/image" Target="../media/image5.png"/><Relationship Id="rId1" Type="http://schemas.openxmlformats.org/officeDocument/2006/relationships/chart" Target="../charts/chart8.xml"/><Relationship Id="rId6" Type="http://schemas.openxmlformats.org/officeDocument/2006/relationships/chart" Target="../charts/chart13.xml"/><Relationship Id="rId11" Type="http://schemas.openxmlformats.org/officeDocument/2006/relationships/image" Target="../media/image9.png"/><Relationship Id="rId5" Type="http://schemas.openxmlformats.org/officeDocument/2006/relationships/chart" Target="../charts/chart12.xml"/><Relationship Id="rId15" Type="http://schemas.openxmlformats.org/officeDocument/2006/relationships/image" Target="../media/image13.svg"/><Relationship Id="rId10" Type="http://schemas.openxmlformats.org/officeDocument/2006/relationships/hyperlink" Target="#Instrucciones!A1"/><Relationship Id="rId4" Type="http://schemas.openxmlformats.org/officeDocument/2006/relationships/chart" Target="../charts/chart11.xml"/><Relationship Id="rId9" Type="http://schemas.openxmlformats.org/officeDocument/2006/relationships/chart" Target="../charts/chart16.xml"/><Relationship Id="rId14"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9.png"/><Relationship Id="rId7" Type="http://schemas.openxmlformats.org/officeDocument/2006/relationships/image" Target="../media/image13.svg"/><Relationship Id="rId2" Type="http://schemas.openxmlformats.org/officeDocument/2006/relationships/hyperlink" Target="#Instrucciones!A1"/><Relationship Id="rId1" Type="http://schemas.openxmlformats.org/officeDocument/2006/relationships/chart" Target="../charts/chart17.xml"/><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svg"/><Relationship Id="rId9" Type="http://schemas.openxmlformats.org/officeDocument/2006/relationships/image" Target="../media/image6.svg"/></Relationships>
</file>

<file path=xl/drawings/_rels/drawing11.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chart" Target="../charts/chart20.xml"/><Relationship Id="rId7" Type="http://schemas.openxmlformats.org/officeDocument/2006/relationships/image" Target="../media/image11.png"/><Relationship Id="rId2" Type="http://schemas.openxmlformats.org/officeDocument/2006/relationships/chart" Target="../charts/chart19.xml"/><Relationship Id="rId1" Type="http://schemas.openxmlformats.org/officeDocument/2006/relationships/chart" Target="../charts/chart18.xml"/><Relationship Id="rId6" Type="http://schemas.openxmlformats.org/officeDocument/2006/relationships/image" Target="../media/image10.svg"/><Relationship Id="rId11" Type="http://schemas.openxmlformats.org/officeDocument/2006/relationships/image" Target="../media/image6.svg"/><Relationship Id="rId5" Type="http://schemas.openxmlformats.org/officeDocument/2006/relationships/image" Target="../media/image9.png"/><Relationship Id="rId10" Type="http://schemas.openxmlformats.org/officeDocument/2006/relationships/image" Target="../media/image5.png"/><Relationship Id="rId4" Type="http://schemas.openxmlformats.org/officeDocument/2006/relationships/hyperlink" Target="#Instrucciones!A1"/><Relationship Id="rId9" Type="http://schemas.openxmlformats.org/officeDocument/2006/relationships/image" Target="../media/image13.svg"/></Relationships>
</file>

<file path=xl/drawings/_rels/drawing12.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10.svg"/><Relationship Id="rId7" Type="http://schemas.openxmlformats.org/officeDocument/2006/relationships/image" Target="../media/image5.png"/><Relationship Id="rId2" Type="http://schemas.openxmlformats.org/officeDocument/2006/relationships/image" Target="../media/image9.png"/><Relationship Id="rId1" Type="http://schemas.openxmlformats.org/officeDocument/2006/relationships/hyperlink" Target="#Instrucciones!A1"/><Relationship Id="rId6" Type="http://schemas.openxmlformats.org/officeDocument/2006/relationships/image" Target="../media/image13.svg"/><Relationship Id="rId5" Type="http://schemas.openxmlformats.org/officeDocument/2006/relationships/image" Target="../media/image12.png"/><Relationship Id="rId4" Type="http://schemas.openxmlformats.org/officeDocument/2006/relationships/image" Target="../media/image17.png"/></Relationships>
</file>

<file path=xl/drawings/_rels/drawing1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hyperlink" Target="#Instrucciones!A1"/><Relationship Id="rId1" Type="http://schemas.openxmlformats.org/officeDocument/2006/relationships/image" Target="../media/image18.emf"/><Relationship Id="rId5" Type="http://schemas.openxmlformats.org/officeDocument/2006/relationships/image" Target="../media/image19.png"/><Relationship Id="rId4" Type="http://schemas.openxmlformats.org/officeDocument/2006/relationships/image" Target="../media/image10.svg"/></Relationships>
</file>

<file path=xl/drawings/_rels/drawing14.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10.svg"/><Relationship Id="rId7" Type="http://schemas.openxmlformats.org/officeDocument/2006/relationships/image" Target="../media/image5.png"/><Relationship Id="rId2" Type="http://schemas.openxmlformats.org/officeDocument/2006/relationships/image" Target="../media/image9.png"/><Relationship Id="rId1" Type="http://schemas.openxmlformats.org/officeDocument/2006/relationships/hyperlink" Target="#Instrucciones!A1"/><Relationship Id="rId6" Type="http://schemas.openxmlformats.org/officeDocument/2006/relationships/image" Target="../media/image13.svg"/><Relationship Id="rId5" Type="http://schemas.openxmlformats.org/officeDocument/2006/relationships/image" Target="../media/image12.png"/><Relationship Id="rId4" Type="http://schemas.openxmlformats.org/officeDocument/2006/relationships/image" Target="../media/image15.png"/></Relationships>
</file>

<file path=xl/drawings/_rels/drawing15.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21.svg"/><Relationship Id="rId7" Type="http://schemas.openxmlformats.org/officeDocument/2006/relationships/image" Target="../media/image5.png"/><Relationship Id="rId2" Type="http://schemas.openxmlformats.org/officeDocument/2006/relationships/image" Target="../media/image20.png"/><Relationship Id="rId1" Type="http://schemas.openxmlformats.org/officeDocument/2006/relationships/hyperlink" Target="#Instrucciones!A1"/><Relationship Id="rId6" Type="http://schemas.openxmlformats.org/officeDocument/2006/relationships/image" Target="../media/image13.svg"/><Relationship Id="rId5" Type="http://schemas.openxmlformats.org/officeDocument/2006/relationships/image" Target="../media/image12.png"/><Relationship Id="rId10" Type="http://schemas.openxmlformats.org/officeDocument/2006/relationships/image" Target="../media/image10.svg"/><Relationship Id="rId4" Type="http://schemas.openxmlformats.org/officeDocument/2006/relationships/image" Target="../media/image17.png"/><Relationship Id="rId9" Type="http://schemas.openxmlformats.org/officeDocument/2006/relationships/image" Target="../media/image9.png"/></Relationships>
</file>

<file path=xl/drawings/_rels/drawing16.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21.svg"/><Relationship Id="rId7" Type="http://schemas.openxmlformats.org/officeDocument/2006/relationships/image" Target="../media/image5.png"/><Relationship Id="rId2" Type="http://schemas.openxmlformats.org/officeDocument/2006/relationships/image" Target="../media/image20.png"/><Relationship Id="rId1" Type="http://schemas.openxmlformats.org/officeDocument/2006/relationships/hyperlink" Target="#Instrucciones!A1"/><Relationship Id="rId6" Type="http://schemas.openxmlformats.org/officeDocument/2006/relationships/image" Target="../media/image13.svg"/><Relationship Id="rId5" Type="http://schemas.openxmlformats.org/officeDocument/2006/relationships/image" Target="../media/image12.png"/><Relationship Id="rId10" Type="http://schemas.openxmlformats.org/officeDocument/2006/relationships/image" Target="../media/image22.svg"/><Relationship Id="rId4" Type="http://schemas.openxmlformats.org/officeDocument/2006/relationships/image" Target="../media/image17.png"/><Relationship Id="rId9" Type="http://schemas.openxmlformats.org/officeDocument/2006/relationships/image" Target="../media/image9.png"/></Relationships>
</file>

<file path=xl/drawings/_rels/drawing17.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10.svg"/><Relationship Id="rId7" Type="http://schemas.openxmlformats.org/officeDocument/2006/relationships/image" Target="../media/image5.png"/><Relationship Id="rId2" Type="http://schemas.openxmlformats.org/officeDocument/2006/relationships/image" Target="../media/image9.png"/><Relationship Id="rId1" Type="http://schemas.openxmlformats.org/officeDocument/2006/relationships/hyperlink" Target="#Instrucciones!A1"/><Relationship Id="rId6" Type="http://schemas.openxmlformats.org/officeDocument/2006/relationships/image" Target="../media/image13.svg"/><Relationship Id="rId5" Type="http://schemas.openxmlformats.org/officeDocument/2006/relationships/image" Target="../media/image12.png"/><Relationship Id="rId4" Type="http://schemas.openxmlformats.org/officeDocument/2006/relationships/image" Target="../media/image11.png"/></Relationships>
</file>

<file path=xl/drawings/_rels/drawing18.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10.svg"/><Relationship Id="rId7" Type="http://schemas.openxmlformats.org/officeDocument/2006/relationships/image" Target="../media/image5.png"/><Relationship Id="rId2" Type="http://schemas.openxmlformats.org/officeDocument/2006/relationships/image" Target="../media/image9.png"/><Relationship Id="rId1" Type="http://schemas.openxmlformats.org/officeDocument/2006/relationships/hyperlink" Target="#Instrucciones!A1"/><Relationship Id="rId6" Type="http://schemas.openxmlformats.org/officeDocument/2006/relationships/image" Target="../media/image13.svg"/><Relationship Id="rId5" Type="http://schemas.openxmlformats.org/officeDocument/2006/relationships/image" Target="../media/image12.png"/><Relationship Id="rId4" Type="http://schemas.openxmlformats.org/officeDocument/2006/relationships/image" Target="../media/image11.png"/></Relationships>
</file>

<file path=xl/drawings/_rels/drawing19.xml.rels><?xml version="1.0" encoding="UTF-8" standalone="yes"?>
<Relationships xmlns="http://schemas.openxmlformats.org/package/2006/relationships"><Relationship Id="rId8" Type="http://schemas.openxmlformats.org/officeDocument/2006/relationships/image" Target="../media/image13.svg"/><Relationship Id="rId3" Type="http://schemas.openxmlformats.org/officeDocument/2006/relationships/image" Target="../media/image10.svg"/><Relationship Id="rId7" Type="http://schemas.openxmlformats.org/officeDocument/2006/relationships/image" Target="../media/image12.png"/><Relationship Id="rId2" Type="http://schemas.openxmlformats.org/officeDocument/2006/relationships/image" Target="../media/image9.png"/><Relationship Id="rId1" Type="http://schemas.openxmlformats.org/officeDocument/2006/relationships/hyperlink" Target="#Instrucciones!A1"/><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xdr:from>
      <xdr:col>9</xdr:col>
      <xdr:colOff>654844</xdr:colOff>
      <xdr:row>6</xdr:row>
      <xdr:rowOff>71438</xdr:rowOff>
    </xdr:from>
    <xdr:to>
      <xdr:col>14</xdr:col>
      <xdr:colOff>154782</xdr:colOff>
      <xdr:row>14</xdr:row>
      <xdr:rowOff>178595</xdr:rowOff>
    </xdr:to>
    <xdr:sp macro="" textlink="">
      <xdr:nvSpPr>
        <xdr:cNvPr id="19" name="Rectángulo: esquinas redondeadas 18">
          <a:extLst>
            <a:ext uri="{FF2B5EF4-FFF2-40B4-BE49-F238E27FC236}">
              <a16:creationId xmlns:a16="http://schemas.microsoft.com/office/drawing/2014/main" id="{00000000-0008-0000-0000-000013000000}"/>
            </a:ext>
          </a:extLst>
        </xdr:cNvPr>
        <xdr:cNvSpPr/>
      </xdr:nvSpPr>
      <xdr:spPr>
        <a:xfrm>
          <a:off x="11310938" y="1928813"/>
          <a:ext cx="3845719" cy="2155032"/>
        </a:xfrm>
        <a:prstGeom prst="roundRect">
          <a:avLst>
            <a:gd name="adj" fmla="val 7813"/>
          </a:avLst>
        </a:prstGeom>
        <a:no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_tradnl" sz="1100"/>
        </a:p>
      </xdr:txBody>
    </xdr:sp>
    <xdr:clientData/>
  </xdr:twoCellAnchor>
  <xdr:twoCellAnchor>
    <xdr:from>
      <xdr:col>14</xdr:col>
      <xdr:colOff>557210</xdr:colOff>
      <xdr:row>6</xdr:row>
      <xdr:rowOff>57151</xdr:rowOff>
    </xdr:from>
    <xdr:to>
      <xdr:col>19</xdr:col>
      <xdr:colOff>261937</xdr:colOff>
      <xdr:row>14</xdr:row>
      <xdr:rowOff>164308</xdr:rowOff>
    </xdr:to>
    <xdr:sp macro="" textlink="">
      <xdr:nvSpPr>
        <xdr:cNvPr id="20" name="Rectángulo: esquinas redondeadas 19">
          <a:extLst>
            <a:ext uri="{FF2B5EF4-FFF2-40B4-BE49-F238E27FC236}">
              <a16:creationId xmlns:a16="http://schemas.microsoft.com/office/drawing/2014/main" id="{00000000-0008-0000-0000-000014000000}"/>
            </a:ext>
          </a:extLst>
        </xdr:cNvPr>
        <xdr:cNvSpPr/>
      </xdr:nvSpPr>
      <xdr:spPr>
        <a:xfrm>
          <a:off x="15559085" y="1914526"/>
          <a:ext cx="3776665" cy="2155032"/>
        </a:xfrm>
        <a:prstGeom prst="roundRect">
          <a:avLst>
            <a:gd name="adj" fmla="val 7813"/>
          </a:avLst>
        </a:prstGeom>
        <a:no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_tradnl" sz="1100"/>
        </a:p>
      </xdr:txBody>
    </xdr:sp>
    <xdr:clientData/>
  </xdr:twoCellAnchor>
  <xdr:twoCellAnchor>
    <xdr:from>
      <xdr:col>9</xdr:col>
      <xdr:colOff>726281</xdr:colOff>
      <xdr:row>18</xdr:row>
      <xdr:rowOff>83343</xdr:rowOff>
    </xdr:from>
    <xdr:to>
      <xdr:col>19</xdr:col>
      <xdr:colOff>535781</xdr:colOff>
      <xdr:row>18</xdr:row>
      <xdr:rowOff>83343</xdr:rowOff>
    </xdr:to>
    <xdr:cxnSp macro="">
      <xdr:nvCxnSpPr>
        <xdr:cNvPr id="22" name="Conector recto 21">
          <a:extLst>
            <a:ext uri="{FF2B5EF4-FFF2-40B4-BE49-F238E27FC236}">
              <a16:creationId xmlns:a16="http://schemas.microsoft.com/office/drawing/2014/main" id="{00000000-0008-0000-0000-000016000000}"/>
            </a:ext>
          </a:extLst>
        </xdr:cNvPr>
        <xdr:cNvCxnSpPr/>
      </xdr:nvCxnSpPr>
      <xdr:spPr>
        <a:xfrm>
          <a:off x="11382375" y="5012531"/>
          <a:ext cx="8227219" cy="0"/>
        </a:xfrm>
        <a:prstGeom prst="line">
          <a:avLst/>
        </a:prstGeom>
        <a:ln>
          <a:solidFill>
            <a:schemeClr val="accent3">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723903</xdr:colOff>
      <xdr:row>22</xdr:row>
      <xdr:rowOff>57143</xdr:rowOff>
    </xdr:from>
    <xdr:to>
      <xdr:col>19</xdr:col>
      <xdr:colOff>533403</xdr:colOff>
      <xdr:row>22</xdr:row>
      <xdr:rowOff>57143</xdr:rowOff>
    </xdr:to>
    <xdr:cxnSp macro="">
      <xdr:nvCxnSpPr>
        <xdr:cNvPr id="23" name="Conector recto 22">
          <a:extLst>
            <a:ext uri="{FF2B5EF4-FFF2-40B4-BE49-F238E27FC236}">
              <a16:creationId xmlns:a16="http://schemas.microsoft.com/office/drawing/2014/main" id="{00000000-0008-0000-0000-000017000000}"/>
            </a:ext>
          </a:extLst>
        </xdr:cNvPr>
        <xdr:cNvCxnSpPr/>
      </xdr:nvCxnSpPr>
      <xdr:spPr>
        <a:xfrm>
          <a:off x="11379997" y="6010268"/>
          <a:ext cx="8227219" cy="0"/>
        </a:xfrm>
        <a:prstGeom prst="line">
          <a:avLst/>
        </a:prstGeom>
        <a:ln>
          <a:solidFill>
            <a:schemeClr val="accent3">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733428</xdr:colOff>
      <xdr:row>26</xdr:row>
      <xdr:rowOff>90480</xdr:rowOff>
    </xdr:from>
    <xdr:to>
      <xdr:col>19</xdr:col>
      <xdr:colOff>542928</xdr:colOff>
      <xdr:row>26</xdr:row>
      <xdr:rowOff>90480</xdr:rowOff>
    </xdr:to>
    <xdr:cxnSp macro="">
      <xdr:nvCxnSpPr>
        <xdr:cNvPr id="24" name="Conector recto 23">
          <a:extLst>
            <a:ext uri="{FF2B5EF4-FFF2-40B4-BE49-F238E27FC236}">
              <a16:creationId xmlns:a16="http://schemas.microsoft.com/office/drawing/2014/main" id="{00000000-0008-0000-0000-000018000000}"/>
            </a:ext>
          </a:extLst>
        </xdr:cNvPr>
        <xdr:cNvCxnSpPr/>
      </xdr:nvCxnSpPr>
      <xdr:spPr>
        <a:xfrm>
          <a:off x="11389522" y="7067543"/>
          <a:ext cx="8227219" cy="0"/>
        </a:xfrm>
        <a:prstGeom prst="line">
          <a:avLst/>
        </a:prstGeom>
        <a:ln>
          <a:solidFill>
            <a:schemeClr val="accent3">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754862</xdr:colOff>
      <xdr:row>30</xdr:row>
      <xdr:rowOff>64283</xdr:rowOff>
    </xdr:from>
    <xdr:to>
      <xdr:col>19</xdr:col>
      <xdr:colOff>564362</xdr:colOff>
      <xdr:row>30</xdr:row>
      <xdr:rowOff>64283</xdr:rowOff>
    </xdr:to>
    <xdr:cxnSp macro="">
      <xdr:nvCxnSpPr>
        <xdr:cNvPr id="25" name="Conector recto 24">
          <a:extLst>
            <a:ext uri="{FF2B5EF4-FFF2-40B4-BE49-F238E27FC236}">
              <a16:creationId xmlns:a16="http://schemas.microsoft.com/office/drawing/2014/main" id="{00000000-0008-0000-0000-000019000000}"/>
            </a:ext>
          </a:extLst>
        </xdr:cNvPr>
        <xdr:cNvCxnSpPr/>
      </xdr:nvCxnSpPr>
      <xdr:spPr>
        <a:xfrm>
          <a:off x="11410956" y="8065283"/>
          <a:ext cx="8227219" cy="0"/>
        </a:xfrm>
        <a:prstGeom prst="line">
          <a:avLst/>
        </a:prstGeom>
        <a:ln>
          <a:solidFill>
            <a:schemeClr val="accent3">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416719</xdr:colOff>
      <xdr:row>2</xdr:row>
      <xdr:rowOff>178593</xdr:rowOff>
    </xdr:from>
    <xdr:to>
      <xdr:col>0</xdr:col>
      <xdr:colOff>855821</xdr:colOff>
      <xdr:row>4</xdr:row>
      <xdr:rowOff>1291</xdr:rowOff>
    </xdr:to>
    <xdr:pic>
      <xdr:nvPicPr>
        <xdr:cNvPr id="5" name="Gráfico 4" descr="Vincular">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16719" y="1012031"/>
          <a:ext cx="452437" cy="452437"/>
        </a:xfrm>
        <a:prstGeom prst="rect">
          <a:avLst/>
        </a:prstGeom>
      </xdr:spPr>
    </xdr:pic>
    <xdr:clientData/>
  </xdr:twoCellAnchor>
  <xdr:twoCellAnchor editAs="oneCell">
    <xdr:from>
      <xdr:col>9</xdr:col>
      <xdr:colOff>119063</xdr:colOff>
      <xdr:row>3</xdr:row>
      <xdr:rowOff>23812</xdr:rowOff>
    </xdr:from>
    <xdr:to>
      <xdr:col>9</xdr:col>
      <xdr:colOff>551498</xdr:colOff>
      <xdr:row>4</xdr:row>
      <xdr:rowOff>0</xdr:rowOff>
    </xdr:to>
    <xdr:pic>
      <xdr:nvPicPr>
        <xdr:cNvPr id="13" name="Gráfico 12" descr="Libro abierto">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775157" y="1047750"/>
          <a:ext cx="428625" cy="428625"/>
        </a:xfrm>
        <a:prstGeom prst="rect">
          <a:avLst/>
        </a:prstGeom>
      </xdr:spPr>
    </xdr:pic>
    <xdr:clientData/>
  </xdr:twoCellAnchor>
  <xdr:twoCellAnchor editAs="oneCell">
    <xdr:from>
      <xdr:col>0</xdr:col>
      <xdr:colOff>0</xdr:colOff>
      <xdr:row>0</xdr:row>
      <xdr:rowOff>0</xdr:rowOff>
    </xdr:from>
    <xdr:to>
      <xdr:col>1</xdr:col>
      <xdr:colOff>38100</xdr:colOff>
      <xdr:row>1</xdr:row>
      <xdr:rowOff>63500</xdr:rowOff>
    </xdr:to>
    <xdr:pic>
      <xdr:nvPicPr>
        <xdr:cNvPr id="8" name="Gráfico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0" y="0"/>
          <a:ext cx="1066800" cy="1066800"/>
        </a:xfrm>
        <a:prstGeom prst="rect">
          <a:avLst/>
        </a:prstGeom>
      </xdr:spPr>
    </xdr:pic>
    <xdr:clientData/>
  </xdr:twoCellAnchor>
  <xdr:twoCellAnchor editAs="oneCell">
    <xdr:from>
      <xdr:col>13</xdr:col>
      <xdr:colOff>927100</xdr:colOff>
      <xdr:row>0</xdr:row>
      <xdr:rowOff>12700</xdr:rowOff>
    </xdr:from>
    <xdr:to>
      <xdr:col>19</xdr:col>
      <xdr:colOff>457200</xdr:colOff>
      <xdr:row>1</xdr:row>
      <xdr:rowOff>114300</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7056100" y="12700"/>
          <a:ext cx="5499100" cy="1104900"/>
        </a:xfrm>
        <a:prstGeom prst="rect">
          <a:avLst/>
        </a:prstGeom>
      </xdr:spPr>
    </xdr:pic>
    <xdr:clientData/>
  </xdr:twoCellAnchor>
  <xdr:twoCellAnchor editAs="oneCell">
    <xdr:from>
      <xdr:col>10</xdr:col>
      <xdr:colOff>462642</xdr:colOff>
      <xdr:row>0</xdr:row>
      <xdr:rowOff>0</xdr:rowOff>
    </xdr:from>
    <xdr:to>
      <xdr:col>14</xdr:col>
      <xdr:colOff>39841</xdr:colOff>
      <xdr:row>1</xdr:row>
      <xdr:rowOff>136421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892642" y="0"/>
          <a:ext cx="3278342" cy="1143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104775</xdr:colOff>
          <xdr:row>52</xdr:row>
          <xdr:rowOff>0</xdr:rowOff>
        </xdr:from>
        <xdr:to>
          <xdr:col>2</xdr:col>
          <xdr:colOff>2619375</xdr:colOff>
          <xdr:row>52</xdr:row>
          <xdr:rowOff>800100</xdr:rowOff>
        </xdr:to>
        <xdr:sp macro="" textlink="">
          <xdr:nvSpPr>
            <xdr:cNvPr id="2050" name="Botó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cs typeface="Calibri"/>
                </a:rPr>
                <a:t>Insertar instalación/centro de trabajo</a:t>
              </a:r>
            </a:p>
          </xdr:txBody>
        </xdr:sp>
        <xdr:clientData fPrintsWithSheet="0"/>
      </xdr:twoCellAnchor>
    </mc:Choice>
    <mc:Fallback/>
  </mc:AlternateContent>
  <xdr:twoCellAnchor editAs="oneCell">
    <xdr:from>
      <xdr:col>8</xdr:col>
      <xdr:colOff>394607</xdr:colOff>
      <xdr:row>0</xdr:row>
      <xdr:rowOff>0</xdr:rowOff>
    </xdr:from>
    <xdr:to>
      <xdr:col>9</xdr:col>
      <xdr:colOff>363582</xdr:colOff>
      <xdr:row>0</xdr:row>
      <xdr:rowOff>734059</xdr:rowOff>
    </xdr:to>
    <xdr:pic>
      <xdr:nvPicPr>
        <xdr:cNvPr id="8" name="Gráfico 7" descr="Libro abierto">
          <a:hlinkClick xmlns:r="http://schemas.openxmlformats.org/officeDocument/2006/relationships" r:id="rId1"/>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212036" y="0"/>
          <a:ext cx="734785" cy="734785"/>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107950</xdr:rowOff>
    </xdr:to>
    <xdr:pic>
      <xdr:nvPicPr>
        <xdr:cNvPr id="3" name="Gráfico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629558" y="133350"/>
          <a:ext cx="1536700" cy="1536700"/>
        </a:xfrm>
        <a:prstGeom prst="rect">
          <a:avLst/>
        </a:prstGeom>
      </xdr:spPr>
    </xdr:pic>
    <xdr:clientData/>
  </xdr:twoCellAnchor>
  <xdr:twoCellAnchor>
    <xdr:from>
      <xdr:col>8</xdr:col>
      <xdr:colOff>266700</xdr:colOff>
      <xdr:row>0</xdr:row>
      <xdr:rowOff>723900</xdr:rowOff>
    </xdr:from>
    <xdr:to>
      <xdr:col>9</xdr:col>
      <xdr:colOff>546100</xdr:colOff>
      <xdr:row>0</xdr:row>
      <xdr:rowOff>996950</xdr:rowOff>
    </xdr:to>
    <xdr:sp macro="" textlink="">
      <xdr:nvSpPr>
        <xdr:cNvPr id="5" name="CuadroTexto 4">
          <a:extLst>
            <a:ext uri="{FF2B5EF4-FFF2-40B4-BE49-F238E27FC236}">
              <a16:creationId xmlns:a16="http://schemas.microsoft.com/office/drawing/2014/main" id="{00000000-0008-0000-0100-000005000000}"/>
            </a:ext>
          </a:extLst>
        </xdr:cNvPr>
        <xdr:cNvSpPr txBox="1"/>
      </xdr:nvSpPr>
      <xdr:spPr>
        <a:xfrm>
          <a:off x="13322300" y="723900"/>
          <a:ext cx="115570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8923000" y="0"/>
          <a:ext cx="5466443" cy="1106714"/>
        </a:xfrm>
        <a:prstGeom prst="rect">
          <a:avLst/>
        </a:prstGeom>
      </xdr:spPr>
    </xdr:pic>
    <xdr:clientData/>
  </xdr:twoCellAnchor>
  <xdr:twoCellAnchor editAs="oneCell">
    <xdr:from>
      <xdr:col>11</xdr:col>
      <xdr:colOff>127002</xdr:colOff>
      <xdr:row>0</xdr:row>
      <xdr:rowOff>54428</xdr:rowOff>
    </xdr:from>
    <xdr:to>
      <xdr:col>14</xdr:col>
      <xdr:colOff>629925</xdr:colOff>
      <xdr:row>0</xdr:row>
      <xdr:rowOff>1034143</xdr:rowOff>
    </xdr:to>
    <xdr:pic>
      <xdr:nvPicPr>
        <xdr:cNvPr id="14" name="Gráfico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5784288" y="54428"/>
          <a:ext cx="3115494" cy="9797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629558</xdr:colOff>
      <xdr:row>0</xdr:row>
      <xdr:rowOff>133350</xdr:rowOff>
    </xdr:from>
    <xdr:to>
      <xdr:col>0</xdr:col>
      <xdr:colOff>2166258</xdr:colOff>
      <xdr:row>3</xdr:row>
      <xdr:rowOff>80736</xdr:rowOff>
    </xdr:to>
    <xdr:pic>
      <xdr:nvPicPr>
        <xdr:cNvPr id="8" name="Gráfico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80736</xdr:rowOff>
    </xdr:to>
    <xdr:pic>
      <xdr:nvPicPr>
        <xdr:cNvPr id="10" name="Gráfico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8</xdr:col>
      <xdr:colOff>394607</xdr:colOff>
      <xdr:row>0</xdr:row>
      <xdr:rowOff>0</xdr:rowOff>
    </xdr:from>
    <xdr:to>
      <xdr:col>8</xdr:col>
      <xdr:colOff>1239882</xdr:colOff>
      <xdr:row>0</xdr:row>
      <xdr:rowOff>734059</xdr:rowOff>
    </xdr:to>
    <xdr:pic>
      <xdr:nvPicPr>
        <xdr:cNvPr id="20" name="Gráfico 19" descr="Libro abierto">
          <a:hlinkClick xmlns:r="http://schemas.openxmlformats.org/officeDocument/2006/relationships" r:id="rId3"/>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3450207" y="0"/>
          <a:ext cx="845275" cy="734059"/>
        </a:xfrm>
        <a:prstGeom prst="rect">
          <a:avLst/>
        </a:prstGeom>
      </xdr:spPr>
    </xdr:pic>
    <xdr:clientData/>
  </xdr:twoCellAnchor>
  <xdr:twoCellAnchor>
    <xdr:from>
      <xdr:col>8</xdr:col>
      <xdr:colOff>266701</xdr:colOff>
      <xdr:row>0</xdr:row>
      <xdr:rowOff>723900</xdr:rowOff>
    </xdr:from>
    <xdr:to>
      <xdr:col>8</xdr:col>
      <xdr:colOff>1433287</xdr:colOff>
      <xdr:row>0</xdr:row>
      <xdr:rowOff>961571</xdr:rowOff>
    </xdr:to>
    <xdr:sp macro="" textlink="">
      <xdr:nvSpPr>
        <xdr:cNvPr id="21" name="CuadroTexto 20">
          <a:extLst>
            <a:ext uri="{FF2B5EF4-FFF2-40B4-BE49-F238E27FC236}">
              <a16:creationId xmlns:a16="http://schemas.microsoft.com/office/drawing/2014/main" id="{00000000-0008-0000-0200-000015000000}"/>
            </a:ext>
          </a:extLst>
        </xdr:cNvPr>
        <xdr:cNvSpPr txBox="1"/>
      </xdr:nvSpPr>
      <xdr:spPr>
        <a:xfrm>
          <a:off x="17121415" y="723900"/>
          <a:ext cx="1166586" cy="2376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22" name="Imagen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8966543" y="0"/>
          <a:ext cx="5504543" cy="1104900"/>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69850</xdr:rowOff>
    </xdr:to>
    <xdr:pic>
      <xdr:nvPicPr>
        <xdr:cNvPr id="24" name="Gráfico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10</xdr:col>
      <xdr:colOff>639537</xdr:colOff>
      <xdr:row>0</xdr:row>
      <xdr:rowOff>0</xdr:rowOff>
    </xdr:from>
    <xdr:to>
      <xdr:col>13</xdr:col>
      <xdr:colOff>639535</xdr:colOff>
      <xdr:row>0</xdr:row>
      <xdr:rowOff>1100980</xdr:rowOff>
    </xdr:to>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7457966" y="0"/>
          <a:ext cx="3156855" cy="11009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629558</xdr:colOff>
      <xdr:row>0</xdr:row>
      <xdr:rowOff>133350</xdr:rowOff>
    </xdr:from>
    <xdr:to>
      <xdr:col>0</xdr:col>
      <xdr:colOff>2166258</xdr:colOff>
      <xdr:row>3</xdr:row>
      <xdr:rowOff>80736</xdr:rowOff>
    </xdr:to>
    <xdr:pic>
      <xdr:nvPicPr>
        <xdr:cNvPr id="9" name="Gráfico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80736</xdr:rowOff>
    </xdr:to>
    <xdr:pic>
      <xdr:nvPicPr>
        <xdr:cNvPr id="10" name="Gráfico 9">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69850</xdr:rowOff>
    </xdr:to>
    <xdr:pic>
      <xdr:nvPicPr>
        <xdr:cNvPr id="11" name="Gráfico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8</xdr:col>
      <xdr:colOff>394607</xdr:colOff>
      <xdr:row>0</xdr:row>
      <xdr:rowOff>0</xdr:rowOff>
    </xdr:from>
    <xdr:to>
      <xdr:col>8</xdr:col>
      <xdr:colOff>1239882</xdr:colOff>
      <xdr:row>0</xdr:row>
      <xdr:rowOff>734059</xdr:rowOff>
    </xdr:to>
    <xdr:pic>
      <xdr:nvPicPr>
        <xdr:cNvPr id="12" name="Gráfico 11" descr="Libro abierto">
          <a:hlinkClick xmlns:r="http://schemas.openxmlformats.org/officeDocument/2006/relationships" r:id="rId3"/>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7260207" y="0"/>
          <a:ext cx="845275" cy="734059"/>
        </a:xfrm>
        <a:prstGeom prst="rect">
          <a:avLst/>
        </a:prstGeom>
      </xdr:spPr>
    </xdr:pic>
    <xdr:clientData/>
  </xdr:twoCellAnchor>
  <xdr:twoCellAnchor>
    <xdr:from>
      <xdr:col>8</xdr:col>
      <xdr:colOff>212272</xdr:colOff>
      <xdr:row>0</xdr:row>
      <xdr:rowOff>723900</xdr:rowOff>
    </xdr:from>
    <xdr:to>
      <xdr:col>9</xdr:col>
      <xdr:colOff>18143</xdr:colOff>
      <xdr:row>0</xdr:row>
      <xdr:rowOff>961571</xdr:rowOff>
    </xdr:to>
    <xdr:sp macro="" textlink="">
      <xdr:nvSpPr>
        <xdr:cNvPr id="13" name="CuadroTexto 12">
          <a:extLst>
            <a:ext uri="{FF2B5EF4-FFF2-40B4-BE49-F238E27FC236}">
              <a16:creationId xmlns:a16="http://schemas.microsoft.com/office/drawing/2014/main" id="{00000000-0008-0000-0300-00000D000000}"/>
            </a:ext>
          </a:extLst>
        </xdr:cNvPr>
        <xdr:cNvSpPr txBox="1"/>
      </xdr:nvSpPr>
      <xdr:spPr>
        <a:xfrm>
          <a:off x="18681701" y="723900"/>
          <a:ext cx="1293585" cy="2376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14" name="Imagen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5202243" y="0"/>
          <a:ext cx="5504543" cy="1104900"/>
        </a:xfrm>
        <a:prstGeom prst="rect">
          <a:avLst/>
        </a:prstGeom>
      </xdr:spPr>
    </xdr:pic>
    <xdr:clientData/>
  </xdr:twoCellAnchor>
  <xdr:twoCellAnchor editAs="oneCell">
    <xdr:from>
      <xdr:col>11</xdr:col>
      <xdr:colOff>127002</xdr:colOff>
      <xdr:row>0</xdr:row>
      <xdr:rowOff>54428</xdr:rowOff>
    </xdr:from>
    <xdr:to>
      <xdr:col>13</xdr:col>
      <xdr:colOff>617225</xdr:colOff>
      <xdr:row>0</xdr:row>
      <xdr:rowOff>1034143</xdr:rowOff>
    </xdr:to>
    <xdr:pic>
      <xdr:nvPicPr>
        <xdr:cNvPr id="15" name="Gráfico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320002" y="54428"/>
          <a:ext cx="3131823" cy="97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629558</xdr:colOff>
      <xdr:row>0</xdr:row>
      <xdr:rowOff>133350</xdr:rowOff>
    </xdr:from>
    <xdr:to>
      <xdr:col>0</xdr:col>
      <xdr:colOff>2166258</xdr:colOff>
      <xdr:row>3</xdr:row>
      <xdr:rowOff>80736</xdr:rowOff>
    </xdr:to>
    <xdr:pic>
      <xdr:nvPicPr>
        <xdr:cNvPr id="7" name="Gráfico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80736</xdr:rowOff>
    </xdr:to>
    <xdr:pic>
      <xdr:nvPicPr>
        <xdr:cNvPr id="9" name="Gráfico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69850</xdr:rowOff>
    </xdr:to>
    <xdr:pic>
      <xdr:nvPicPr>
        <xdr:cNvPr id="10" name="Gráfico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8</xdr:col>
      <xdr:colOff>394607</xdr:colOff>
      <xdr:row>0</xdr:row>
      <xdr:rowOff>0</xdr:rowOff>
    </xdr:from>
    <xdr:to>
      <xdr:col>8</xdr:col>
      <xdr:colOff>1239882</xdr:colOff>
      <xdr:row>0</xdr:row>
      <xdr:rowOff>734059</xdr:rowOff>
    </xdr:to>
    <xdr:pic>
      <xdr:nvPicPr>
        <xdr:cNvPr id="11" name="Gráfico 10" descr="Libro abierto">
          <a:hlinkClick xmlns:r="http://schemas.openxmlformats.org/officeDocument/2006/relationships" r:id="rId3"/>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8873107" y="0"/>
          <a:ext cx="845275" cy="734059"/>
        </a:xfrm>
        <a:prstGeom prst="rect">
          <a:avLst/>
        </a:prstGeom>
      </xdr:spPr>
    </xdr:pic>
    <xdr:clientData/>
  </xdr:twoCellAnchor>
  <xdr:twoCellAnchor>
    <xdr:from>
      <xdr:col>8</xdr:col>
      <xdr:colOff>266700</xdr:colOff>
      <xdr:row>0</xdr:row>
      <xdr:rowOff>723899</xdr:rowOff>
    </xdr:from>
    <xdr:to>
      <xdr:col>8</xdr:col>
      <xdr:colOff>1560285</xdr:colOff>
      <xdr:row>0</xdr:row>
      <xdr:rowOff>997856</xdr:rowOff>
    </xdr:to>
    <xdr:sp macro="" textlink="">
      <xdr:nvSpPr>
        <xdr:cNvPr id="12" name="CuadroTexto 11">
          <a:extLst>
            <a:ext uri="{FF2B5EF4-FFF2-40B4-BE49-F238E27FC236}">
              <a16:creationId xmlns:a16="http://schemas.microsoft.com/office/drawing/2014/main" id="{00000000-0008-0000-0400-00000C000000}"/>
            </a:ext>
          </a:extLst>
        </xdr:cNvPr>
        <xdr:cNvSpPr txBox="1"/>
      </xdr:nvSpPr>
      <xdr:spPr>
        <a:xfrm>
          <a:off x="17447986" y="723899"/>
          <a:ext cx="1293585" cy="2739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19</xdr:col>
      <xdr:colOff>163286</xdr:colOff>
      <xdr:row>1</xdr:row>
      <xdr:rowOff>0</xdr:rowOff>
    </xdr:to>
    <xdr:pic>
      <xdr:nvPicPr>
        <xdr:cNvPr id="13" name="Imagen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815143" y="0"/>
          <a:ext cx="5504543" cy="1104900"/>
        </a:xfrm>
        <a:prstGeom prst="rect">
          <a:avLst/>
        </a:prstGeom>
      </xdr:spPr>
    </xdr:pic>
    <xdr:clientData/>
  </xdr:twoCellAnchor>
  <xdr:twoCellAnchor editAs="oneCell">
    <xdr:from>
      <xdr:col>11</xdr:col>
      <xdr:colOff>127002</xdr:colOff>
      <xdr:row>0</xdr:row>
      <xdr:rowOff>54428</xdr:rowOff>
    </xdr:from>
    <xdr:to>
      <xdr:col>14</xdr:col>
      <xdr:colOff>426725</xdr:colOff>
      <xdr:row>0</xdr:row>
      <xdr:rowOff>1034143</xdr:rowOff>
    </xdr:to>
    <xdr:pic>
      <xdr:nvPicPr>
        <xdr:cNvPr id="14" name="Gráfico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932902" y="54428"/>
          <a:ext cx="3131823" cy="97971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629558</xdr:colOff>
      <xdr:row>0</xdr:row>
      <xdr:rowOff>133350</xdr:rowOff>
    </xdr:from>
    <xdr:to>
      <xdr:col>0</xdr:col>
      <xdr:colOff>2166258</xdr:colOff>
      <xdr:row>3</xdr:row>
      <xdr:rowOff>80736</xdr:rowOff>
    </xdr:to>
    <xdr:pic>
      <xdr:nvPicPr>
        <xdr:cNvPr id="6" name="Gráfico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80736</xdr:rowOff>
    </xdr:to>
    <xdr:pic>
      <xdr:nvPicPr>
        <xdr:cNvPr id="7" name="Gráfico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69850</xdr:rowOff>
    </xdr:to>
    <xdr:pic>
      <xdr:nvPicPr>
        <xdr:cNvPr id="8" name="Gráfico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8</xdr:col>
      <xdr:colOff>394607</xdr:colOff>
      <xdr:row>0</xdr:row>
      <xdr:rowOff>0</xdr:rowOff>
    </xdr:from>
    <xdr:to>
      <xdr:col>9</xdr:col>
      <xdr:colOff>414382</xdr:colOff>
      <xdr:row>0</xdr:row>
      <xdr:rowOff>734059</xdr:rowOff>
    </xdr:to>
    <xdr:pic>
      <xdr:nvPicPr>
        <xdr:cNvPr id="9" name="Gráfico 8" descr="Libro abierto">
          <a:hlinkClick xmlns:r="http://schemas.openxmlformats.org/officeDocument/2006/relationships" r:id="rId3"/>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7565007" y="0"/>
          <a:ext cx="845275" cy="734059"/>
        </a:xfrm>
        <a:prstGeom prst="rect">
          <a:avLst/>
        </a:prstGeom>
      </xdr:spPr>
    </xdr:pic>
    <xdr:clientData/>
  </xdr:twoCellAnchor>
  <xdr:twoCellAnchor>
    <xdr:from>
      <xdr:col>8</xdr:col>
      <xdr:colOff>121556</xdr:colOff>
      <xdr:row>0</xdr:row>
      <xdr:rowOff>723900</xdr:rowOff>
    </xdr:from>
    <xdr:to>
      <xdr:col>9</xdr:col>
      <xdr:colOff>761999</xdr:colOff>
      <xdr:row>0</xdr:row>
      <xdr:rowOff>961571</xdr:rowOff>
    </xdr:to>
    <xdr:sp macro="" textlink="">
      <xdr:nvSpPr>
        <xdr:cNvPr id="10" name="CuadroTexto 9">
          <a:extLst>
            <a:ext uri="{FF2B5EF4-FFF2-40B4-BE49-F238E27FC236}">
              <a16:creationId xmlns:a16="http://schemas.microsoft.com/office/drawing/2014/main" id="{00000000-0008-0000-0500-00000A000000}"/>
            </a:ext>
          </a:extLst>
        </xdr:cNvPr>
        <xdr:cNvSpPr txBox="1"/>
      </xdr:nvSpPr>
      <xdr:spPr>
        <a:xfrm>
          <a:off x="17593127" y="723900"/>
          <a:ext cx="1475015" cy="2376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379186</xdr:colOff>
      <xdr:row>1</xdr:row>
      <xdr:rowOff>0</xdr:rowOff>
    </xdr:to>
    <xdr:pic>
      <xdr:nvPicPr>
        <xdr:cNvPr id="11" name="Imagen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5951543" y="0"/>
          <a:ext cx="5504543" cy="1104900"/>
        </a:xfrm>
        <a:prstGeom prst="rect">
          <a:avLst/>
        </a:prstGeom>
      </xdr:spPr>
    </xdr:pic>
    <xdr:clientData/>
  </xdr:twoCellAnchor>
  <xdr:twoCellAnchor editAs="oneCell">
    <xdr:from>
      <xdr:col>11</xdr:col>
      <xdr:colOff>127002</xdr:colOff>
      <xdr:row>0</xdr:row>
      <xdr:rowOff>54428</xdr:rowOff>
    </xdr:from>
    <xdr:to>
      <xdr:col>14</xdr:col>
      <xdr:colOff>782325</xdr:colOff>
      <xdr:row>0</xdr:row>
      <xdr:rowOff>1034143</xdr:rowOff>
    </xdr:to>
    <xdr:pic>
      <xdr:nvPicPr>
        <xdr:cNvPr id="12" name="Gráfico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2593302" y="54428"/>
          <a:ext cx="3131823" cy="97971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629558</xdr:colOff>
      <xdr:row>0</xdr:row>
      <xdr:rowOff>133350</xdr:rowOff>
    </xdr:from>
    <xdr:to>
      <xdr:col>0</xdr:col>
      <xdr:colOff>2166258</xdr:colOff>
      <xdr:row>3</xdr:row>
      <xdr:rowOff>80736</xdr:rowOff>
    </xdr:to>
    <xdr:pic>
      <xdr:nvPicPr>
        <xdr:cNvPr id="5" name="Gráfico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80736</xdr:rowOff>
    </xdr:to>
    <xdr:pic>
      <xdr:nvPicPr>
        <xdr:cNvPr id="8" name="Gráfico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47586"/>
        </a:xfrm>
        <a:prstGeom prst="rect">
          <a:avLst/>
        </a:prstGeom>
      </xdr:spPr>
    </xdr:pic>
    <xdr:clientData/>
  </xdr:twoCellAnchor>
  <xdr:twoCellAnchor editAs="oneCell">
    <xdr:from>
      <xdr:col>0</xdr:col>
      <xdr:colOff>629558</xdr:colOff>
      <xdr:row>0</xdr:row>
      <xdr:rowOff>133350</xdr:rowOff>
    </xdr:from>
    <xdr:to>
      <xdr:col>0</xdr:col>
      <xdr:colOff>2166258</xdr:colOff>
      <xdr:row>3</xdr:row>
      <xdr:rowOff>69850</xdr:rowOff>
    </xdr:to>
    <xdr:pic>
      <xdr:nvPicPr>
        <xdr:cNvPr id="9" name="Gráfico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9558" y="133350"/>
          <a:ext cx="1536700" cy="1536700"/>
        </a:xfrm>
        <a:prstGeom prst="rect">
          <a:avLst/>
        </a:prstGeom>
      </xdr:spPr>
    </xdr:pic>
    <xdr:clientData/>
  </xdr:twoCellAnchor>
  <xdr:twoCellAnchor editAs="oneCell">
    <xdr:from>
      <xdr:col>8</xdr:col>
      <xdr:colOff>394607</xdr:colOff>
      <xdr:row>0</xdr:row>
      <xdr:rowOff>0</xdr:rowOff>
    </xdr:from>
    <xdr:to>
      <xdr:col>9</xdr:col>
      <xdr:colOff>414382</xdr:colOff>
      <xdr:row>0</xdr:row>
      <xdr:rowOff>734059</xdr:rowOff>
    </xdr:to>
    <xdr:pic>
      <xdr:nvPicPr>
        <xdr:cNvPr id="10" name="Gráfico 9" descr="Libro abierto">
          <a:hlinkClick xmlns:r="http://schemas.openxmlformats.org/officeDocument/2006/relationships" r:id="rId3"/>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7869807" y="0"/>
          <a:ext cx="845275" cy="734059"/>
        </a:xfrm>
        <a:prstGeom prst="rect">
          <a:avLst/>
        </a:prstGeom>
      </xdr:spPr>
    </xdr:pic>
    <xdr:clientData/>
  </xdr:twoCellAnchor>
  <xdr:twoCellAnchor>
    <xdr:from>
      <xdr:col>8</xdr:col>
      <xdr:colOff>175986</xdr:colOff>
      <xdr:row>0</xdr:row>
      <xdr:rowOff>723899</xdr:rowOff>
    </xdr:from>
    <xdr:to>
      <xdr:col>9</xdr:col>
      <xdr:colOff>671286</xdr:colOff>
      <xdr:row>0</xdr:row>
      <xdr:rowOff>997856</xdr:rowOff>
    </xdr:to>
    <xdr:sp macro="" textlink="">
      <xdr:nvSpPr>
        <xdr:cNvPr id="11" name="CuadroTexto 10">
          <a:extLst>
            <a:ext uri="{FF2B5EF4-FFF2-40B4-BE49-F238E27FC236}">
              <a16:creationId xmlns:a16="http://schemas.microsoft.com/office/drawing/2014/main" id="{00000000-0008-0000-0600-00000B000000}"/>
            </a:ext>
          </a:extLst>
        </xdr:cNvPr>
        <xdr:cNvSpPr txBox="1"/>
      </xdr:nvSpPr>
      <xdr:spPr>
        <a:xfrm>
          <a:off x="18590986" y="723899"/>
          <a:ext cx="1329871" cy="2739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379186</xdr:colOff>
      <xdr:row>1</xdr:row>
      <xdr:rowOff>0</xdr:rowOff>
    </xdr:to>
    <xdr:pic>
      <xdr:nvPicPr>
        <xdr:cNvPr id="12" name="Imagen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3081343" y="0"/>
          <a:ext cx="5504543" cy="1104900"/>
        </a:xfrm>
        <a:prstGeom prst="rect">
          <a:avLst/>
        </a:prstGeom>
      </xdr:spPr>
    </xdr:pic>
    <xdr:clientData/>
  </xdr:twoCellAnchor>
  <xdr:twoCellAnchor editAs="oneCell">
    <xdr:from>
      <xdr:col>11</xdr:col>
      <xdr:colOff>127002</xdr:colOff>
      <xdr:row>0</xdr:row>
      <xdr:rowOff>54428</xdr:rowOff>
    </xdr:from>
    <xdr:to>
      <xdr:col>14</xdr:col>
      <xdr:colOff>782325</xdr:colOff>
      <xdr:row>0</xdr:row>
      <xdr:rowOff>1034143</xdr:rowOff>
    </xdr:to>
    <xdr:pic>
      <xdr:nvPicPr>
        <xdr:cNvPr id="13" name="Gráfico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0078702" y="54428"/>
          <a:ext cx="3131823" cy="97971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1850572</xdr:colOff>
      <xdr:row>55</xdr:row>
      <xdr:rowOff>54429</xdr:rowOff>
    </xdr:from>
    <xdr:to>
      <xdr:col>4</xdr:col>
      <xdr:colOff>1428750</xdr:colOff>
      <xdr:row>69</xdr:row>
      <xdr:rowOff>130629</xdr:rowOff>
    </xdr:to>
    <xdr:graphicFrame macro="">
      <xdr:nvGraphicFramePr>
        <xdr:cNvPr id="2" name="1 Gráfico">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83911</xdr:colOff>
      <xdr:row>55</xdr:row>
      <xdr:rowOff>52161</xdr:rowOff>
    </xdr:from>
    <xdr:to>
      <xdr:col>9</xdr:col>
      <xdr:colOff>757464</xdr:colOff>
      <xdr:row>69</xdr:row>
      <xdr:rowOff>128361</xdr:rowOff>
    </xdr:to>
    <xdr:graphicFrame macro="">
      <xdr:nvGraphicFramePr>
        <xdr:cNvPr id="4" name="3 Gráfico">
          <a:extLst>
            <a:ext uri="{FF2B5EF4-FFF2-40B4-BE49-F238E27FC236}">
              <a16:creationId xmlns:a16="http://schemas.microsoft.com/office/drawing/2014/main" id="{00000000-0008-0000-0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505732</xdr:colOff>
      <xdr:row>70</xdr:row>
      <xdr:rowOff>151947</xdr:rowOff>
    </xdr:from>
    <xdr:to>
      <xdr:col>2</xdr:col>
      <xdr:colOff>1630589</xdr:colOff>
      <xdr:row>85</xdr:row>
      <xdr:rowOff>37647</xdr:rowOff>
    </xdr:to>
    <xdr:graphicFrame macro="">
      <xdr:nvGraphicFramePr>
        <xdr:cNvPr id="5" name="4 Gráfico">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557893</xdr:colOff>
      <xdr:row>86</xdr:row>
      <xdr:rowOff>122463</xdr:rowOff>
    </xdr:from>
    <xdr:to>
      <xdr:col>5</xdr:col>
      <xdr:colOff>13608</xdr:colOff>
      <xdr:row>102</xdr:row>
      <xdr:rowOff>174625</xdr:rowOff>
    </xdr:to>
    <xdr:graphicFrame macro="">
      <xdr:nvGraphicFramePr>
        <xdr:cNvPr id="10" name="9 Gráfico">
          <a:extLst>
            <a:ext uri="{FF2B5EF4-FFF2-40B4-BE49-F238E27FC236}">
              <a16:creationId xmlns:a16="http://schemas.microsoft.com/office/drawing/2014/main" id="{00000000-0008-0000-0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99786</xdr:colOff>
      <xdr:row>70</xdr:row>
      <xdr:rowOff>179160</xdr:rowOff>
    </xdr:from>
    <xdr:to>
      <xdr:col>9</xdr:col>
      <xdr:colOff>784679</xdr:colOff>
      <xdr:row>85</xdr:row>
      <xdr:rowOff>64860</xdr:rowOff>
    </xdr:to>
    <xdr:graphicFrame macro="">
      <xdr:nvGraphicFramePr>
        <xdr:cNvPr id="16" name="4 Gráfico">
          <a:extLst>
            <a:ext uri="{FF2B5EF4-FFF2-40B4-BE49-F238E27FC236}">
              <a16:creationId xmlns:a16="http://schemas.microsoft.com/office/drawing/2014/main" id="{00000000-0008-0000-07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503464</xdr:colOff>
      <xdr:row>55</xdr:row>
      <xdr:rowOff>54429</xdr:rowOff>
    </xdr:from>
    <xdr:to>
      <xdr:col>2</xdr:col>
      <xdr:colOff>1632857</xdr:colOff>
      <xdr:row>69</xdr:row>
      <xdr:rowOff>130629</xdr:rowOff>
    </xdr:to>
    <xdr:graphicFrame macro="">
      <xdr:nvGraphicFramePr>
        <xdr:cNvPr id="17" name="1 Gráfico">
          <a:extLst>
            <a:ext uri="{FF2B5EF4-FFF2-40B4-BE49-F238E27FC236}">
              <a16:creationId xmlns:a16="http://schemas.microsoft.com/office/drawing/2014/main" id="{00000000-0008-0000-07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1825625</xdr:colOff>
      <xdr:row>70</xdr:row>
      <xdr:rowOff>174625</xdr:rowOff>
    </xdr:from>
    <xdr:to>
      <xdr:col>4</xdr:col>
      <xdr:colOff>1410607</xdr:colOff>
      <xdr:row>85</xdr:row>
      <xdr:rowOff>60325</xdr:rowOff>
    </xdr:to>
    <xdr:graphicFrame macro="">
      <xdr:nvGraphicFramePr>
        <xdr:cNvPr id="11" name="4 Gráfico">
          <a:extLst>
            <a:ext uri="{FF2B5EF4-FFF2-40B4-BE49-F238E27FC236}">
              <a16:creationId xmlns:a16="http://schemas.microsoft.com/office/drawing/2014/main" id="{00000000-0008-0000-07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369793</xdr:colOff>
      <xdr:row>12</xdr:row>
      <xdr:rowOff>144444</xdr:rowOff>
    </xdr:from>
    <xdr:to>
      <xdr:col>12</xdr:col>
      <xdr:colOff>166184</xdr:colOff>
      <xdr:row>15</xdr:row>
      <xdr:rowOff>72951</xdr:rowOff>
    </xdr:to>
    <xdr:sp macro="" textlink="">
      <xdr:nvSpPr>
        <xdr:cNvPr id="3" name="CuadroTexto 2">
          <a:extLst>
            <a:ext uri="{FF2B5EF4-FFF2-40B4-BE49-F238E27FC236}">
              <a16:creationId xmlns:a16="http://schemas.microsoft.com/office/drawing/2014/main" id="{00000000-0008-0000-0700-000003000000}"/>
            </a:ext>
          </a:extLst>
        </xdr:cNvPr>
        <xdr:cNvSpPr txBox="1"/>
      </xdr:nvSpPr>
      <xdr:spPr>
        <a:xfrm>
          <a:off x="10567146" y="2789032"/>
          <a:ext cx="7718950" cy="466390"/>
        </a:xfrm>
        <a:prstGeom prst="rect">
          <a:avLst/>
        </a:prstGeom>
        <a:solidFill>
          <a:schemeClr val="accent1">
            <a:lumMod val="20000"/>
            <a:lumOff val="80000"/>
          </a:schemeClr>
        </a:solidFill>
        <a:ln w="12700"/>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es-ES" sz="1100" b="1"/>
            <a:t>Nota</a:t>
          </a:r>
          <a:r>
            <a:rPr lang="es-ES" sz="1100"/>
            <a:t>: Estos</a:t>
          </a:r>
          <a:r>
            <a:rPr lang="es-ES" sz="1100" baseline="0"/>
            <a:t> resultados se han obtenido utilizando los Potenciales de Calentamiento Global recogidos en el 4º Informe  de evaluación del IPCC (AR4). Aunque está disponible el 5º informe, su uso no es aún obligatorio. </a:t>
          </a:r>
          <a:endParaRPr lang="es-ES" sz="1100"/>
        </a:p>
      </xdr:txBody>
    </xdr:sp>
    <xdr:clientData/>
  </xdr:twoCellAnchor>
  <xdr:twoCellAnchor editAs="oneCell">
    <xdr:from>
      <xdr:col>8</xdr:col>
      <xdr:colOff>394607</xdr:colOff>
      <xdr:row>0</xdr:row>
      <xdr:rowOff>0</xdr:rowOff>
    </xdr:from>
    <xdr:to>
      <xdr:col>9</xdr:col>
      <xdr:colOff>274682</xdr:colOff>
      <xdr:row>0</xdr:row>
      <xdr:rowOff>734059</xdr:rowOff>
    </xdr:to>
    <xdr:pic>
      <xdr:nvPicPr>
        <xdr:cNvPr id="18" name="Gráfico 17" descr="Libro abierto">
          <a:hlinkClick xmlns:r="http://schemas.openxmlformats.org/officeDocument/2006/relationships" r:id="rId8"/>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18796907" y="0"/>
          <a:ext cx="845275" cy="734059"/>
        </a:xfrm>
        <a:prstGeom prst="rect">
          <a:avLst/>
        </a:prstGeom>
      </xdr:spPr>
    </xdr:pic>
    <xdr:clientData/>
  </xdr:twoCellAnchor>
  <xdr:twoCellAnchor>
    <xdr:from>
      <xdr:col>8</xdr:col>
      <xdr:colOff>266700</xdr:colOff>
      <xdr:row>0</xdr:row>
      <xdr:rowOff>723900</xdr:rowOff>
    </xdr:from>
    <xdr:to>
      <xdr:col>9</xdr:col>
      <xdr:colOff>546100</xdr:colOff>
      <xdr:row>0</xdr:row>
      <xdr:rowOff>996950</xdr:rowOff>
    </xdr:to>
    <xdr:sp macro="" textlink="">
      <xdr:nvSpPr>
        <xdr:cNvPr id="19" name="CuadroTexto 18">
          <a:extLst>
            <a:ext uri="{FF2B5EF4-FFF2-40B4-BE49-F238E27FC236}">
              <a16:creationId xmlns:a16="http://schemas.microsoft.com/office/drawing/2014/main" id="{00000000-0008-0000-0700-000013000000}"/>
            </a:ext>
          </a:extLst>
        </xdr:cNvPr>
        <xdr:cNvSpPr txBox="1"/>
      </xdr:nvSpPr>
      <xdr:spPr>
        <a:xfrm>
          <a:off x="18669000" y="723900"/>
          <a:ext cx="110490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20" name="Imagen 19">
          <a:extLst>
            <a:ext uri="{FF2B5EF4-FFF2-40B4-BE49-F238E27FC236}">
              <a16:creationId xmlns:a16="http://schemas.microsoft.com/office/drawing/2014/main" id="{00000000-0008-0000-0700-000014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4008443" y="0"/>
          <a:ext cx="5504543" cy="1104900"/>
        </a:xfrm>
        <a:prstGeom prst="rect">
          <a:avLst/>
        </a:prstGeom>
      </xdr:spPr>
    </xdr:pic>
    <xdr:clientData/>
  </xdr:twoCellAnchor>
  <xdr:twoCellAnchor editAs="oneCell">
    <xdr:from>
      <xdr:col>11</xdr:col>
      <xdr:colOff>127002</xdr:colOff>
      <xdr:row>0</xdr:row>
      <xdr:rowOff>54428</xdr:rowOff>
    </xdr:from>
    <xdr:to>
      <xdr:col>13</xdr:col>
      <xdr:colOff>668025</xdr:colOff>
      <xdr:row>0</xdr:row>
      <xdr:rowOff>1034143</xdr:rowOff>
    </xdr:to>
    <xdr:pic>
      <xdr:nvPicPr>
        <xdr:cNvPr id="21" name="Gráfico 2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 uri="{96DAC541-7B7A-43D3-8B79-37D633B846F1}">
              <asvg:svgBlip xmlns:asvg="http://schemas.microsoft.com/office/drawing/2016/SVG/main" r:embed="rId13"/>
            </a:ext>
          </a:extLst>
        </a:blip>
        <a:stretch>
          <a:fillRect/>
        </a:stretch>
      </xdr:blipFill>
      <xdr:spPr>
        <a:xfrm>
          <a:off x="210058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47082</xdr:rowOff>
    </xdr:to>
    <xdr:pic>
      <xdr:nvPicPr>
        <xdr:cNvPr id="22" name="Gráfico 2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 uri="{96DAC541-7B7A-43D3-8B79-37D633B846F1}">
              <asvg:svgBlip xmlns:asvg="http://schemas.microsoft.com/office/drawing/2016/SVG/main" r:embed="rId15"/>
            </a:ext>
          </a:extLst>
        </a:blip>
        <a:stretch>
          <a:fillRect/>
        </a:stretch>
      </xdr:blipFill>
      <xdr:spPr>
        <a:xfrm>
          <a:off x="1669143" y="0"/>
          <a:ext cx="1143000" cy="115379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1850572</xdr:colOff>
      <xdr:row>86</xdr:row>
      <xdr:rowOff>54429</xdr:rowOff>
    </xdr:from>
    <xdr:to>
      <xdr:col>4</xdr:col>
      <xdr:colOff>1428750</xdr:colOff>
      <xdr:row>100</xdr:row>
      <xdr:rowOff>130629</xdr:rowOff>
    </xdr:to>
    <xdr:graphicFrame macro="">
      <xdr:nvGraphicFramePr>
        <xdr:cNvPr id="2" name="1 Gráfico">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353787</xdr:colOff>
      <xdr:row>86</xdr:row>
      <xdr:rowOff>54429</xdr:rowOff>
    </xdr:from>
    <xdr:to>
      <xdr:col>10</xdr:col>
      <xdr:colOff>163287</xdr:colOff>
      <xdr:row>100</xdr:row>
      <xdr:rowOff>130629</xdr:rowOff>
    </xdr:to>
    <xdr:graphicFrame macro="">
      <xdr:nvGraphicFramePr>
        <xdr:cNvPr id="3" name="2 Gráfico">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1877786</xdr:colOff>
      <xdr:row>102</xdr:row>
      <xdr:rowOff>68036</xdr:rowOff>
    </xdr:from>
    <xdr:to>
      <xdr:col>4</xdr:col>
      <xdr:colOff>1455964</xdr:colOff>
      <xdr:row>116</xdr:row>
      <xdr:rowOff>144236</xdr:rowOff>
    </xdr:to>
    <xdr:graphicFrame macro="">
      <xdr:nvGraphicFramePr>
        <xdr:cNvPr id="4" name="3 Gráfico">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326571</xdr:colOff>
      <xdr:row>102</xdr:row>
      <xdr:rowOff>68036</xdr:rowOff>
    </xdr:from>
    <xdr:to>
      <xdr:col>10</xdr:col>
      <xdr:colOff>136071</xdr:colOff>
      <xdr:row>116</xdr:row>
      <xdr:rowOff>144236</xdr:rowOff>
    </xdr:to>
    <xdr:graphicFrame macro="">
      <xdr:nvGraphicFramePr>
        <xdr:cNvPr id="5" name="4 Gráfico">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326572</xdr:colOff>
      <xdr:row>11</xdr:row>
      <xdr:rowOff>9524</xdr:rowOff>
    </xdr:from>
    <xdr:to>
      <xdr:col>20</xdr:col>
      <xdr:colOff>326572</xdr:colOff>
      <xdr:row>21</xdr:row>
      <xdr:rowOff>303438</xdr:rowOff>
    </xdr:to>
    <xdr:graphicFrame macro="">
      <xdr:nvGraphicFramePr>
        <xdr:cNvPr id="6" name="7 Gráfico">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489859</xdr:colOff>
      <xdr:row>9</xdr:row>
      <xdr:rowOff>258536</xdr:rowOff>
    </xdr:from>
    <xdr:to>
      <xdr:col>13</xdr:col>
      <xdr:colOff>476252</xdr:colOff>
      <xdr:row>23</xdr:row>
      <xdr:rowOff>276224</xdr:rowOff>
    </xdr:to>
    <xdr:graphicFrame macro="">
      <xdr:nvGraphicFramePr>
        <xdr:cNvPr id="7" name="12 Gráfico">
          <a:extLst>
            <a:ext uri="{FF2B5EF4-FFF2-40B4-BE49-F238E27FC236}">
              <a16:creationId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476250</xdr:colOff>
      <xdr:row>47</xdr:row>
      <xdr:rowOff>122465</xdr:rowOff>
    </xdr:from>
    <xdr:to>
      <xdr:col>13</xdr:col>
      <xdr:colOff>462643</xdr:colOff>
      <xdr:row>64</xdr:row>
      <xdr:rowOff>8165</xdr:rowOff>
    </xdr:to>
    <xdr:graphicFrame macro="">
      <xdr:nvGraphicFramePr>
        <xdr:cNvPr id="8" name="10 Gráfico">
          <a:extLst>
            <a:ext uri="{FF2B5EF4-FFF2-40B4-BE49-F238E27FC236}">
              <a16:creationId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517072</xdr:colOff>
      <xdr:row>102</xdr:row>
      <xdr:rowOff>81641</xdr:rowOff>
    </xdr:from>
    <xdr:to>
      <xdr:col>2</xdr:col>
      <xdr:colOff>1646465</xdr:colOff>
      <xdr:row>116</xdr:row>
      <xdr:rowOff>157841</xdr:rowOff>
    </xdr:to>
    <xdr:graphicFrame macro="">
      <xdr:nvGraphicFramePr>
        <xdr:cNvPr id="10" name="9 Gráfico">
          <a:extLst>
            <a:ext uri="{FF2B5EF4-FFF2-40B4-BE49-F238E27FC236}">
              <a16:creationId xmlns:a16="http://schemas.microsoft.com/office/drawing/2014/main" id="{00000000-0008-0000-08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557893</xdr:colOff>
      <xdr:row>86</xdr:row>
      <xdr:rowOff>54428</xdr:rowOff>
    </xdr:from>
    <xdr:to>
      <xdr:col>2</xdr:col>
      <xdr:colOff>1687286</xdr:colOff>
      <xdr:row>100</xdr:row>
      <xdr:rowOff>130628</xdr:rowOff>
    </xdr:to>
    <xdr:graphicFrame macro="">
      <xdr:nvGraphicFramePr>
        <xdr:cNvPr id="11" name="13 Gráfico">
          <a:extLst>
            <a:ext uri="{FF2B5EF4-FFF2-40B4-BE49-F238E27FC236}">
              <a16:creationId xmlns:a16="http://schemas.microsoft.com/office/drawing/2014/main" id="{00000000-0008-0000-08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9</xdr:col>
      <xdr:colOff>528580</xdr:colOff>
      <xdr:row>26</xdr:row>
      <xdr:rowOff>128981</xdr:rowOff>
    </xdr:from>
    <xdr:to>
      <xdr:col>16</xdr:col>
      <xdr:colOff>498548</xdr:colOff>
      <xdr:row>28</xdr:row>
      <xdr:rowOff>9302</xdr:rowOff>
    </xdr:to>
    <xdr:sp macro="" textlink="">
      <xdr:nvSpPr>
        <xdr:cNvPr id="15" name="CuadroTexto 14">
          <a:extLst>
            <a:ext uri="{FF2B5EF4-FFF2-40B4-BE49-F238E27FC236}">
              <a16:creationId xmlns:a16="http://schemas.microsoft.com/office/drawing/2014/main" id="{00000000-0008-0000-0800-00000F000000}"/>
            </a:ext>
          </a:extLst>
        </xdr:cNvPr>
        <xdr:cNvSpPr txBox="1"/>
      </xdr:nvSpPr>
      <xdr:spPr>
        <a:xfrm>
          <a:off x="14715227" y="6471510"/>
          <a:ext cx="7040880" cy="451821"/>
        </a:xfrm>
        <a:prstGeom prst="rect">
          <a:avLst/>
        </a:prstGeom>
        <a:solidFill>
          <a:schemeClr val="accent1">
            <a:lumMod val="20000"/>
            <a:lumOff val="80000"/>
          </a:schemeClr>
        </a:solidFill>
        <a:ln w="12700"/>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es-ES" sz="1100" b="1"/>
            <a:t>Nota</a:t>
          </a:r>
          <a:r>
            <a:rPr lang="es-ES" sz="1100"/>
            <a:t>: Estos</a:t>
          </a:r>
          <a:r>
            <a:rPr lang="es-ES" sz="1100" baseline="0"/>
            <a:t> resultados se han obtenido utilizando los Potenciales de Calentamiento Global recogidos en el 4º Informe  de evaluación del IPCC (AR4). Aunque está disponible el 5º informe, su uso no es aún obligatorio.</a:t>
          </a:r>
          <a:endParaRPr lang="es-ES" sz="1100"/>
        </a:p>
      </xdr:txBody>
    </xdr:sp>
    <xdr:clientData/>
  </xdr:twoCellAnchor>
  <xdr:twoCellAnchor editAs="oneCell">
    <xdr:from>
      <xdr:col>8</xdr:col>
      <xdr:colOff>394607</xdr:colOff>
      <xdr:row>0</xdr:row>
      <xdr:rowOff>0</xdr:rowOff>
    </xdr:from>
    <xdr:to>
      <xdr:col>9</xdr:col>
      <xdr:colOff>274682</xdr:colOff>
      <xdr:row>0</xdr:row>
      <xdr:rowOff>734059</xdr:rowOff>
    </xdr:to>
    <xdr:pic>
      <xdr:nvPicPr>
        <xdr:cNvPr id="16" name="Gráfico 15" descr="Libro abierto">
          <a:hlinkClick xmlns:r="http://schemas.openxmlformats.org/officeDocument/2006/relationships" r:id="rId10"/>
          <a:extLst>
            <a:ext uri="{FF2B5EF4-FFF2-40B4-BE49-F238E27FC236}">
              <a16:creationId xmlns:a16="http://schemas.microsoft.com/office/drawing/2014/main" id="{00000000-0008-0000-0800-000010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15215507" y="0"/>
          <a:ext cx="845275" cy="734059"/>
        </a:xfrm>
        <a:prstGeom prst="rect">
          <a:avLst/>
        </a:prstGeom>
      </xdr:spPr>
    </xdr:pic>
    <xdr:clientData/>
  </xdr:twoCellAnchor>
  <xdr:twoCellAnchor>
    <xdr:from>
      <xdr:col>8</xdr:col>
      <xdr:colOff>266700</xdr:colOff>
      <xdr:row>0</xdr:row>
      <xdr:rowOff>723900</xdr:rowOff>
    </xdr:from>
    <xdr:to>
      <xdr:col>9</xdr:col>
      <xdr:colOff>546100</xdr:colOff>
      <xdr:row>0</xdr:row>
      <xdr:rowOff>996950</xdr:rowOff>
    </xdr:to>
    <xdr:sp macro="" textlink="">
      <xdr:nvSpPr>
        <xdr:cNvPr id="17" name="CuadroTexto 16">
          <a:extLst>
            <a:ext uri="{FF2B5EF4-FFF2-40B4-BE49-F238E27FC236}">
              <a16:creationId xmlns:a16="http://schemas.microsoft.com/office/drawing/2014/main" id="{00000000-0008-0000-0800-000011000000}"/>
            </a:ext>
          </a:extLst>
        </xdr:cNvPr>
        <xdr:cNvSpPr txBox="1"/>
      </xdr:nvSpPr>
      <xdr:spPr>
        <a:xfrm>
          <a:off x="15087600" y="723900"/>
          <a:ext cx="124460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18" name="Imagen 17">
          <a:extLst>
            <a:ext uri="{FF2B5EF4-FFF2-40B4-BE49-F238E27FC236}">
              <a16:creationId xmlns:a16="http://schemas.microsoft.com/office/drawing/2014/main" id="{00000000-0008-0000-0800-00001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2547943" y="0"/>
          <a:ext cx="5504543" cy="1104900"/>
        </a:xfrm>
        <a:prstGeom prst="rect">
          <a:avLst/>
        </a:prstGeom>
      </xdr:spPr>
    </xdr:pic>
    <xdr:clientData/>
  </xdr:twoCellAnchor>
  <xdr:twoCellAnchor editAs="oneCell">
    <xdr:from>
      <xdr:col>11</xdr:col>
      <xdr:colOff>127002</xdr:colOff>
      <xdr:row>0</xdr:row>
      <xdr:rowOff>54428</xdr:rowOff>
    </xdr:from>
    <xdr:to>
      <xdr:col>13</xdr:col>
      <xdr:colOff>668025</xdr:colOff>
      <xdr:row>0</xdr:row>
      <xdr:rowOff>1034143</xdr:rowOff>
    </xdr:to>
    <xdr:pic>
      <xdr:nvPicPr>
        <xdr:cNvPr id="19" name="Gráfico 18">
          <a:extLst>
            <a:ext uri="{FF2B5EF4-FFF2-40B4-BE49-F238E27FC236}">
              <a16:creationId xmlns:a16="http://schemas.microsoft.com/office/drawing/2014/main" id="{00000000-0008-0000-0800-000013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 uri="{96DAC541-7B7A-43D3-8B79-37D633B846F1}">
              <asvg:svgBlip xmlns:asvg="http://schemas.microsoft.com/office/drawing/2016/SVG/main" r:embed="rId15"/>
            </a:ext>
          </a:extLst>
        </a:blip>
        <a:stretch>
          <a:fillRect/>
        </a:stretch>
      </xdr:blipFill>
      <xdr:spPr>
        <a:xfrm>
          <a:off x="185547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47082</xdr:rowOff>
    </xdr:to>
    <xdr:pic>
      <xdr:nvPicPr>
        <xdr:cNvPr id="20" name="Gráfico 19">
          <a:extLst>
            <a:ext uri="{FF2B5EF4-FFF2-40B4-BE49-F238E27FC236}">
              <a16:creationId xmlns:a16="http://schemas.microsoft.com/office/drawing/2014/main" id="{00000000-0008-0000-0800-000014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 uri="{96DAC541-7B7A-43D3-8B79-37D633B846F1}">
              <asvg:svgBlip xmlns:asvg="http://schemas.microsoft.com/office/drawing/2016/SVG/main" r:embed="rId17"/>
            </a:ext>
          </a:extLst>
        </a:blip>
        <a:stretch>
          <a:fillRect/>
        </a:stretch>
      </xdr:blipFill>
      <xdr:spPr>
        <a:xfrm>
          <a:off x="1674586" y="0"/>
          <a:ext cx="1143000" cy="115198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353786</xdr:colOff>
      <xdr:row>55</xdr:row>
      <xdr:rowOff>0</xdr:rowOff>
    </xdr:from>
    <xdr:to>
      <xdr:col>2</xdr:col>
      <xdr:colOff>1483179</xdr:colOff>
      <xdr:row>55</xdr:row>
      <xdr:rowOff>0</xdr:rowOff>
    </xdr:to>
    <xdr:graphicFrame macro="">
      <xdr:nvGraphicFramePr>
        <xdr:cNvPr id="10" name="9 Gráfico">
          <a:extLst>
            <a:ext uri="{FF2B5EF4-FFF2-40B4-BE49-F238E27FC236}">
              <a16:creationId xmlns:a16="http://schemas.microsoft.com/office/drawing/2014/main" id="{00000000-0008-0000-09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7</xdr:row>
      <xdr:rowOff>0</xdr:rowOff>
    </xdr:from>
    <xdr:to>
      <xdr:col>12</xdr:col>
      <xdr:colOff>106344</xdr:colOff>
      <xdr:row>9</xdr:row>
      <xdr:rowOff>68916</xdr:rowOff>
    </xdr:to>
    <xdr:sp macro="" textlink="">
      <xdr:nvSpPr>
        <xdr:cNvPr id="7" name="CuadroTexto 6">
          <a:extLst>
            <a:ext uri="{FF2B5EF4-FFF2-40B4-BE49-F238E27FC236}">
              <a16:creationId xmlns:a16="http://schemas.microsoft.com/office/drawing/2014/main" id="{00000000-0008-0000-0900-000007000000}"/>
            </a:ext>
          </a:extLst>
        </xdr:cNvPr>
        <xdr:cNvSpPr txBox="1"/>
      </xdr:nvSpPr>
      <xdr:spPr>
        <a:xfrm>
          <a:off x="9749118" y="1815353"/>
          <a:ext cx="7042785" cy="449916"/>
        </a:xfrm>
        <a:prstGeom prst="rect">
          <a:avLst/>
        </a:prstGeom>
        <a:solidFill>
          <a:schemeClr val="accent1">
            <a:lumMod val="20000"/>
            <a:lumOff val="80000"/>
          </a:schemeClr>
        </a:solidFill>
        <a:ln w="12700"/>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es-ES" sz="1100" b="1"/>
            <a:t>Nota</a:t>
          </a:r>
          <a:r>
            <a:rPr lang="es-ES" sz="1100"/>
            <a:t>: Estos</a:t>
          </a:r>
          <a:r>
            <a:rPr lang="es-ES" sz="1100" baseline="0"/>
            <a:t> resultados se han obtenido utilizando los Potenciales de Calentamiento Global recogidos en el 5º Informe  de evaluación del IPCC (AR5). </a:t>
          </a:r>
          <a:endParaRPr lang="es-ES" sz="1100"/>
        </a:p>
      </xdr:txBody>
    </xdr:sp>
    <xdr:clientData/>
  </xdr:twoCellAnchor>
  <xdr:twoCellAnchor editAs="oneCell">
    <xdr:from>
      <xdr:col>8</xdr:col>
      <xdr:colOff>394607</xdr:colOff>
      <xdr:row>0</xdr:row>
      <xdr:rowOff>0</xdr:rowOff>
    </xdr:from>
    <xdr:to>
      <xdr:col>9</xdr:col>
      <xdr:colOff>274682</xdr:colOff>
      <xdr:row>0</xdr:row>
      <xdr:rowOff>734059</xdr:rowOff>
    </xdr:to>
    <xdr:pic>
      <xdr:nvPicPr>
        <xdr:cNvPr id="8" name="Gráfico 7" descr="Libro abierto">
          <a:hlinkClick xmlns:r="http://schemas.openxmlformats.org/officeDocument/2006/relationships" r:id="rId2"/>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215507" y="0"/>
          <a:ext cx="845275" cy="734059"/>
        </a:xfrm>
        <a:prstGeom prst="rect">
          <a:avLst/>
        </a:prstGeom>
      </xdr:spPr>
    </xdr:pic>
    <xdr:clientData/>
  </xdr:twoCellAnchor>
  <xdr:twoCellAnchor>
    <xdr:from>
      <xdr:col>8</xdr:col>
      <xdr:colOff>266700</xdr:colOff>
      <xdr:row>0</xdr:row>
      <xdr:rowOff>723900</xdr:rowOff>
    </xdr:from>
    <xdr:to>
      <xdr:col>9</xdr:col>
      <xdr:colOff>546100</xdr:colOff>
      <xdr:row>0</xdr:row>
      <xdr:rowOff>996950</xdr:rowOff>
    </xdr:to>
    <xdr:sp macro="" textlink="">
      <xdr:nvSpPr>
        <xdr:cNvPr id="9" name="CuadroTexto 8">
          <a:extLst>
            <a:ext uri="{FF2B5EF4-FFF2-40B4-BE49-F238E27FC236}">
              <a16:creationId xmlns:a16="http://schemas.microsoft.com/office/drawing/2014/main" id="{00000000-0008-0000-0900-000009000000}"/>
            </a:ext>
          </a:extLst>
        </xdr:cNvPr>
        <xdr:cNvSpPr txBox="1"/>
      </xdr:nvSpPr>
      <xdr:spPr>
        <a:xfrm>
          <a:off x="15087600" y="723900"/>
          <a:ext cx="124460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11" name="Imagen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547943" y="0"/>
          <a:ext cx="5504543" cy="1104900"/>
        </a:xfrm>
        <a:prstGeom prst="rect">
          <a:avLst/>
        </a:prstGeom>
      </xdr:spPr>
    </xdr:pic>
    <xdr:clientData/>
  </xdr:twoCellAnchor>
  <xdr:twoCellAnchor editAs="oneCell">
    <xdr:from>
      <xdr:col>11</xdr:col>
      <xdr:colOff>127002</xdr:colOff>
      <xdr:row>0</xdr:row>
      <xdr:rowOff>54428</xdr:rowOff>
    </xdr:from>
    <xdr:to>
      <xdr:col>13</xdr:col>
      <xdr:colOff>668025</xdr:colOff>
      <xdr:row>0</xdr:row>
      <xdr:rowOff>1034143</xdr:rowOff>
    </xdr:to>
    <xdr:pic>
      <xdr:nvPicPr>
        <xdr:cNvPr id="12" name="Gráfico 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185547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47082</xdr:rowOff>
    </xdr:to>
    <xdr:pic>
      <xdr:nvPicPr>
        <xdr:cNvPr id="13" name="Gráfico 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674586" y="0"/>
          <a:ext cx="1143000" cy="115198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734786</xdr:colOff>
      <xdr:row>26</xdr:row>
      <xdr:rowOff>0</xdr:rowOff>
    </xdr:from>
    <xdr:to>
      <xdr:col>2</xdr:col>
      <xdr:colOff>1864179</xdr:colOff>
      <xdr:row>26</xdr:row>
      <xdr:rowOff>0</xdr:rowOff>
    </xdr:to>
    <xdr:graphicFrame macro="">
      <xdr:nvGraphicFramePr>
        <xdr:cNvPr id="15" name="14 Gráfico">
          <a:extLst>
            <a:ext uri="{FF2B5EF4-FFF2-40B4-BE49-F238E27FC236}">
              <a16:creationId xmlns:a16="http://schemas.microsoft.com/office/drawing/2014/main" id="{00000000-0008-0000-0A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734786</xdr:colOff>
      <xdr:row>7</xdr:row>
      <xdr:rowOff>186419</xdr:rowOff>
    </xdr:from>
    <xdr:to>
      <xdr:col>12</xdr:col>
      <xdr:colOff>625929</xdr:colOff>
      <xdr:row>18</xdr:row>
      <xdr:rowOff>17690</xdr:rowOff>
    </xdr:to>
    <xdr:graphicFrame macro="">
      <xdr:nvGraphicFramePr>
        <xdr:cNvPr id="20" name="19 Gráfico">
          <a:extLst>
            <a:ext uri="{FF2B5EF4-FFF2-40B4-BE49-F238E27FC236}">
              <a16:creationId xmlns:a16="http://schemas.microsoft.com/office/drawing/2014/main" id="{00000000-0008-0000-0A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435429</xdr:colOff>
      <xdr:row>7</xdr:row>
      <xdr:rowOff>172809</xdr:rowOff>
    </xdr:from>
    <xdr:to>
      <xdr:col>8</xdr:col>
      <xdr:colOff>489858</xdr:colOff>
      <xdr:row>17</xdr:row>
      <xdr:rowOff>698045</xdr:rowOff>
    </xdr:to>
    <xdr:graphicFrame macro="">
      <xdr:nvGraphicFramePr>
        <xdr:cNvPr id="23" name="22 Gráfico">
          <a:extLst>
            <a:ext uri="{FF2B5EF4-FFF2-40B4-BE49-F238E27FC236}">
              <a16:creationId xmlns:a16="http://schemas.microsoft.com/office/drawing/2014/main" id="{00000000-0008-0000-0A00-00001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707877</xdr:colOff>
      <xdr:row>27</xdr:row>
      <xdr:rowOff>59838</xdr:rowOff>
    </xdr:from>
    <xdr:to>
      <xdr:col>4</xdr:col>
      <xdr:colOff>22412</xdr:colOff>
      <xdr:row>29</xdr:row>
      <xdr:rowOff>168088</xdr:rowOff>
    </xdr:to>
    <xdr:sp macro="" textlink="">
      <xdr:nvSpPr>
        <xdr:cNvPr id="8" name="CuadroTexto 7">
          <a:extLst>
            <a:ext uri="{FF2B5EF4-FFF2-40B4-BE49-F238E27FC236}">
              <a16:creationId xmlns:a16="http://schemas.microsoft.com/office/drawing/2014/main" id="{00000000-0008-0000-0A00-000008000000}"/>
            </a:ext>
          </a:extLst>
        </xdr:cNvPr>
        <xdr:cNvSpPr txBox="1"/>
      </xdr:nvSpPr>
      <xdr:spPr>
        <a:xfrm>
          <a:off x="707877" y="6391162"/>
          <a:ext cx="7987888" cy="466838"/>
        </a:xfrm>
        <a:prstGeom prst="rect">
          <a:avLst/>
        </a:prstGeom>
        <a:solidFill>
          <a:schemeClr val="accent1">
            <a:lumMod val="20000"/>
            <a:lumOff val="80000"/>
          </a:schemeClr>
        </a:solidFill>
        <a:ln w="12700"/>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es-ES" sz="1100" b="1"/>
            <a:t>Nota</a:t>
          </a:r>
          <a:r>
            <a:rPr lang="es-ES" sz="1100"/>
            <a:t>: Estos</a:t>
          </a:r>
          <a:r>
            <a:rPr lang="es-ES" sz="1100" baseline="0"/>
            <a:t> resultados se han obtenido utilizando los Potenciales de Calentamiento Global recogidos en el 4º Informe  de evaluación del IPCC (AR4) tal y como utiliza la herramienta disponible por el MITECO. Aunque está disponible el 5º informe, su uso no es aún obligatorio.</a:t>
          </a:r>
          <a:endParaRPr lang="es-ES" sz="1100"/>
        </a:p>
      </xdr:txBody>
    </xdr:sp>
    <xdr:clientData/>
  </xdr:twoCellAnchor>
  <xdr:twoCellAnchor editAs="oneCell">
    <xdr:from>
      <xdr:col>8</xdr:col>
      <xdr:colOff>394607</xdr:colOff>
      <xdr:row>0</xdr:row>
      <xdr:rowOff>0</xdr:rowOff>
    </xdr:from>
    <xdr:to>
      <xdr:col>9</xdr:col>
      <xdr:colOff>274682</xdr:colOff>
      <xdr:row>0</xdr:row>
      <xdr:rowOff>734059</xdr:rowOff>
    </xdr:to>
    <xdr:pic>
      <xdr:nvPicPr>
        <xdr:cNvPr id="10" name="Gráfico 9" descr="Libro abierto">
          <a:hlinkClick xmlns:r="http://schemas.openxmlformats.org/officeDocument/2006/relationships" r:id="rId4"/>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615307" y="0"/>
          <a:ext cx="845275" cy="734059"/>
        </a:xfrm>
        <a:prstGeom prst="rect">
          <a:avLst/>
        </a:prstGeom>
      </xdr:spPr>
    </xdr:pic>
    <xdr:clientData/>
  </xdr:twoCellAnchor>
  <xdr:twoCellAnchor>
    <xdr:from>
      <xdr:col>8</xdr:col>
      <xdr:colOff>266700</xdr:colOff>
      <xdr:row>0</xdr:row>
      <xdr:rowOff>723900</xdr:rowOff>
    </xdr:from>
    <xdr:to>
      <xdr:col>9</xdr:col>
      <xdr:colOff>546100</xdr:colOff>
      <xdr:row>0</xdr:row>
      <xdr:rowOff>996950</xdr:rowOff>
    </xdr:to>
    <xdr:sp macro="" textlink="">
      <xdr:nvSpPr>
        <xdr:cNvPr id="11" name="CuadroTexto 10">
          <a:extLst>
            <a:ext uri="{FF2B5EF4-FFF2-40B4-BE49-F238E27FC236}">
              <a16:creationId xmlns:a16="http://schemas.microsoft.com/office/drawing/2014/main" id="{00000000-0008-0000-0A00-00000B000000}"/>
            </a:ext>
          </a:extLst>
        </xdr:cNvPr>
        <xdr:cNvSpPr txBox="1"/>
      </xdr:nvSpPr>
      <xdr:spPr>
        <a:xfrm>
          <a:off x="13487400" y="723900"/>
          <a:ext cx="124460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12" name="Imagen 1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0947743" y="0"/>
          <a:ext cx="5504543" cy="1104900"/>
        </a:xfrm>
        <a:prstGeom prst="rect">
          <a:avLst/>
        </a:prstGeom>
      </xdr:spPr>
    </xdr:pic>
    <xdr:clientData/>
  </xdr:twoCellAnchor>
  <xdr:twoCellAnchor editAs="oneCell">
    <xdr:from>
      <xdr:col>11</xdr:col>
      <xdr:colOff>127002</xdr:colOff>
      <xdr:row>0</xdr:row>
      <xdr:rowOff>54428</xdr:rowOff>
    </xdr:from>
    <xdr:to>
      <xdr:col>13</xdr:col>
      <xdr:colOff>668025</xdr:colOff>
      <xdr:row>0</xdr:row>
      <xdr:rowOff>1034143</xdr:rowOff>
    </xdr:to>
    <xdr:pic>
      <xdr:nvPicPr>
        <xdr:cNvPr id="13" name="Gráfico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69545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47082</xdr:rowOff>
    </xdr:to>
    <xdr:pic>
      <xdr:nvPicPr>
        <xdr:cNvPr id="14" name="Gráfico 13">
          <a:extLst>
            <a:ext uri="{FF2B5EF4-FFF2-40B4-BE49-F238E27FC236}">
              <a16:creationId xmlns:a16="http://schemas.microsoft.com/office/drawing/2014/main" id="{00000000-0008-0000-0A00-00000E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 uri="{96DAC541-7B7A-43D3-8B79-37D633B846F1}">
              <asvg:svgBlip xmlns:asvg="http://schemas.microsoft.com/office/drawing/2016/SVG/main" r:embed="rId11"/>
            </a:ext>
          </a:extLst>
        </a:blip>
        <a:stretch>
          <a:fillRect/>
        </a:stretch>
      </xdr:blipFill>
      <xdr:spPr>
        <a:xfrm>
          <a:off x="1674586" y="0"/>
          <a:ext cx="1143000" cy="115198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721179</xdr:colOff>
      <xdr:row>0</xdr:row>
      <xdr:rowOff>0</xdr:rowOff>
    </xdr:from>
    <xdr:to>
      <xdr:col>10</xdr:col>
      <xdr:colOff>369026</xdr:colOff>
      <xdr:row>0</xdr:row>
      <xdr:rowOff>734059</xdr:rowOff>
    </xdr:to>
    <xdr:pic>
      <xdr:nvPicPr>
        <xdr:cNvPr id="5" name="Gráfico 4" descr="Libro abierto">
          <a:hlinkClick xmlns:r="http://schemas.openxmlformats.org/officeDocument/2006/relationships" r:id="rId1"/>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1044465" y="0"/>
          <a:ext cx="845275" cy="734059"/>
        </a:xfrm>
        <a:prstGeom prst="rect">
          <a:avLst/>
        </a:prstGeom>
      </xdr:spPr>
    </xdr:pic>
    <xdr:clientData/>
  </xdr:twoCellAnchor>
  <xdr:twoCellAnchor>
    <xdr:from>
      <xdr:col>9</xdr:col>
      <xdr:colOff>538842</xdr:colOff>
      <xdr:row>0</xdr:row>
      <xdr:rowOff>723901</xdr:rowOff>
    </xdr:from>
    <xdr:to>
      <xdr:col>10</xdr:col>
      <xdr:colOff>636814</xdr:colOff>
      <xdr:row>0</xdr:row>
      <xdr:rowOff>996951</xdr:rowOff>
    </xdr:to>
    <xdr:sp macro="" textlink="">
      <xdr:nvSpPr>
        <xdr:cNvPr id="6" name="CuadroTexto 5">
          <a:extLst>
            <a:ext uri="{FF2B5EF4-FFF2-40B4-BE49-F238E27FC236}">
              <a16:creationId xmlns:a16="http://schemas.microsoft.com/office/drawing/2014/main" id="{00000000-0008-0000-0B00-000006000000}"/>
            </a:ext>
          </a:extLst>
        </xdr:cNvPr>
        <xdr:cNvSpPr txBox="1"/>
      </xdr:nvSpPr>
      <xdr:spPr>
        <a:xfrm>
          <a:off x="10862128" y="723901"/>
          <a:ext cx="129540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19</xdr:col>
      <xdr:colOff>937986</xdr:colOff>
      <xdr:row>1</xdr:row>
      <xdr:rowOff>0</xdr:rowOff>
    </xdr:to>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547943" y="0"/>
          <a:ext cx="5504543" cy="1104900"/>
        </a:xfrm>
        <a:prstGeom prst="rect">
          <a:avLst/>
        </a:prstGeom>
      </xdr:spPr>
    </xdr:pic>
    <xdr:clientData/>
  </xdr:twoCellAnchor>
  <xdr:twoCellAnchor editAs="oneCell">
    <xdr:from>
      <xdr:col>11</xdr:col>
      <xdr:colOff>127002</xdr:colOff>
      <xdr:row>0</xdr:row>
      <xdr:rowOff>54428</xdr:rowOff>
    </xdr:from>
    <xdr:to>
      <xdr:col>14</xdr:col>
      <xdr:colOff>210825</xdr:colOff>
      <xdr:row>0</xdr:row>
      <xdr:rowOff>1034143</xdr:rowOff>
    </xdr:to>
    <xdr:pic>
      <xdr:nvPicPr>
        <xdr:cNvPr id="8" name="Gráfico 7">
          <a:extLst>
            <a:ext uri="{FF2B5EF4-FFF2-40B4-BE49-F238E27FC236}">
              <a16:creationId xmlns:a16="http://schemas.microsoft.com/office/drawing/2014/main" id="{00000000-0008-0000-0B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8554702" y="54428"/>
          <a:ext cx="3131823" cy="979715"/>
        </a:xfrm>
        <a:prstGeom prst="rect">
          <a:avLst/>
        </a:prstGeom>
      </xdr:spPr>
    </xdr:pic>
    <xdr:clientData/>
  </xdr:twoCellAnchor>
  <xdr:twoCellAnchor editAs="oneCell">
    <xdr:from>
      <xdr:col>0</xdr:col>
      <xdr:colOff>417286</xdr:colOff>
      <xdr:row>0</xdr:row>
      <xdr:rowOff>0</xdr:rowOff>
    </xdr:from>
    <xdr:to>
      <xdr:col>1</xdr:col>
      <xdr:colOff>544286</xdr:colOff>
      <xdr:row>1</xdr:row>
      <xdr:rowOff>47082</xdr:rowOff>
    </xdr:to>
    <xdr:pic>
      <xdr:nvPicPr>
        <xdr:cNvPr id="9" name="Gráfico 8">
          <a:extLst>
            <a:ext uri="{FF2B5EF4-FFF2-40B4-BE49-F238E27FC236}">
              <a16:creationId xmlns:a16="http://schemas.microsoft.com/office/drawing/2014/main" id="{00000000-0008-0000-0B00-00000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17286" y="0"/>
          <a:ext cx="1143000" cy="115379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12</xdr:col>
      <xdr:colOff>773205</xdr:colOff>
      <xdr:row>0</xdr:row>
      <xdr:rowOff>0</xdr:rowOff>
    </xdr:from>
    <xdr:to>
      <xdr:col>13</xdr:col>
      <xdr:colOff>780378</xdr:colOff>
      <xdr:row>1</xdr:row>
      <xdr:rowOff>20468</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17823" y="0"/>
          <a:ext cx="907677" cy="65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324971</xdr:colOff>
      <xdr:row>0</xdr:row>
      <xdr:rowOff>0</xdr:rowOff>
    </xdr:from>
    <xdr:to>
      <xdr:col>11</xdr:col>
      <xdr:colOff>174491</xdr:colOff>
      <xdr:row>1</xdr:row>
      <xdr:rowOff>96050</xdr:rowOff>
    </xdr:to>
    <xdr:pic>
      <xdr:nvPicPr>
        <xdr:cNvPr id="4" name="Gráfico 3" descr="Libro abierto">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399059" y="0"/>
          <a:ext cx="734785" cy="734785"/>
        </a:xfrm>
        <a:prstGeom prst="rect">
          <a:avLst/>
        </a:prstGeom>
      </xdr:spPr>
    </xdr:pic>
    <xdr:clientData/>
  </xdr:twoCellAnchor>
  <xdr:twoCellAnchor editAs="oneCell">
    <xdr:from>
      <xdr:col>0</xdr:col>
      <xdr:colOff>0</xdr:colOff>
      <xdr:row>0</xdr:row>
      <xdr:rowOff>0</xdr:rowOff>
    </xdr:from>
    <xdr:to>
      <xdr:col>0</xdr:col>
      <xdr:colOff>777441</xdr:colOff>
      <xdr:row>0</xdr:row>
      <xdr:rowOff>612321</xdr:rowOff>
    </xdr:to>
    <xdr:pic>
      <xdr:nvPicPr>
        <xdr:cNvPr id="5" name="Imagen 4">
          <a:extLst>
            <a:ext uri="{FF2B5EF4-FFF2-40B4-BE49-F238E27FC236}">
              <a16:creationId xmlns:a16="http://schemas.microsoft.com/office/drawing/2014/main" id="{00000000-0008-0000-0C00-000005000000}"/>
            </a:ext>
          </a:extLst>
        </xdr:cNvPr>
        <xdr:cNvPicPr>
          <a:picLocks noChangeAspect="1"/>
        </xdr:cNvPicPr>
      </xdr:nvPicPr>
      <xdr:blipFill rotWithShape="1">
        <a:blip xmlns:r="http://schemas.openxmlformats.org/officeDocument/2006/relationships" r:embed="rId5"/>
        <a:srcRect l="1" r="81290" b="2963"/>
        <a:stretch/>
      </xdr:blipFill>
      <xdr:spPr>
        <a:xfrm>
          <a:off x="0" y="0"/>
          <a:ext cx="777441" cy="61232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8</xdr:col>
      <xdr:colOff>394607</xdr:colOff>
      <xdr:row>0</xdr:row>
      <xdr:rowOff>0</xdr:rowOff>
    </xdr:from>
    <xdr:to>
      <xdr:col>9</xdr:col>
      <xdr:colOff>148589</xdr:colOff>
      <xdr:row>0</xdr:row>
      <xdr:rowOff>740409</xdr:rowOff>
    </xdr:to>
    <xdr:pic>
      <xdr:nvPicPr>
        <xdr:cNvPr id="7" name="Gráfico 6" descr="Libro abierto">
          <a:hlinkClick xmlns:r="http://schemas.openxmlformats.org/officeDocument/2006/relationships" r:id="rId1"/>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5215507" y="0"/>
          <a:ext cx="845275" cy="734059"/>
        </a:xfrm>
        <a:prstGeom prst="rect">
          <a:avLst/>
        </a:prstGeom>
      </xdr:spPr>
    </xdr:pic>
    <xdr:clientData/>
  </xdr:twoCellAnchor>
  <xdr:twoCellAnchor>
    <xdr:from>
      <xdr:col>8</xdr:col>
      <xdr:colOff>103415</xdr:colOff>
      <xdr:row>0</xdr:row>
      <xdr:rowOff>723900</xdr:rowOff>
    </xdr:from>
    <xdr:to>
      <xdr:col>9</xdr:col>
      <xdr:colOff>382815</xdr:colOff>
      <xdr:row>0</xdr:row>
      <xdr:rowOff>996950</xdr:rowOff>
    </xdr:to>
    <xdr:sp macro="" textlink="">
      <xdr:nvSpPr>
        <xdr:cNvPr id="8" name="CuadroTexto 7">
          <a:extLst>
            <a:ext uri="{FF2B5EF4-FFF2-40B4-BE49-F238E27FC236}">
              <a16:creationId xmlns:a16="http://schemas.microsoft.com/office/drawing/2014/main" id="{00000000-0008-0000-0D00-000008000000}"/>
            </a:ext>
          </a:extLst>
        </xdr:cNvPr>
        <xdr:cNvSpPr txBox="1"/>
      </xdr:nvSpPr>
      <xdr:spPr>
        <a:xfrm>
          <a:off x="14291129" y="723900"/>
          <a:ext cx="1367972" cy="27305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solidFill>
            </a:rPr>
            <a:t>ir a instrucciones</a:t>
          </a:r>
        </a:p>
      </xdr:txBody>
    </xdr:sp>
    <xdr:clientData/>
  </xdr:twoCellAnchor>
  <xdr:twoCellAnchor editAs="oneCell">
    <xdr:from>
      <xdr:col>14</xdr:col>
      <xdr:colOff>653143</xdr:colOff>
      <xdr:row>0</xdr:row>
      <xdr:rowOff>0</xdr:rowOff>
    </xdr:from>
    <xdr:to>
      <xdr:col>19</xdr:col>
      <xdr:colOff>652235</xdr:colOff>
      <xdr:row>1</xdr:row>
      <xdr:rowOff>0</xdr:rowOff>
    </xdr:to>
    <xdr:pic>
      <xdr:nvPicPr>
        <xdr:cNvPr id="9" name="Imagen 8">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547943" y="0"/>
          <a:ext cx="5504543" cy="1104900"/>
        </a:xfrm>
        <a:prstGeom prst="rect">
          <a:avLst/>
        </a:prstGeom>
      </xdr:spPr>
    </xdr:pic>
    <xdr:clientData/>
  </xdr:twoCellAnchor>
  <xdr:twoCellAnchor editAs="oneCell">
    <xdr:from>
      <xdr:col>11</xdr:col>
      <xdr:colOff>127002</xdr:colOff>
      <xdr:row>0</xdr:row>
      <xdr:rowOff>54428</xdr:rowOff>
    </xdr:from>
    <xdr:to>
      <xdr:col>14</xdr:col>
      <xdr:colOff>36654</xdr:colOff>
      <xdr:row>0</xdr:row>
      <xdr:rowOff>1043668</xdr:rowOff>
    </xdr:to>
    <xdr:pic>
      <xdr:nvPicPr>
        <xdr:cNvPr id="10" name="Gráfico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85547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53432</xdr:rowOff>
    </xdr:to>
    <xdr:pic>
      <xdr:nvPicPr>
        <xdr:cNvPr id="11" name="Gráfico 10">
          <a:extLst>
            <a:ext uri="{FF2B5EF4-FFF2-40B4-BE49-F238E27FC236}">
              <a16:creationId xmlns:a16="http://schemas.microsoft.com/office/drawing/2014/main" id="{00000000-0008-0000-0D00-00000B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674586" y="0"/>
          <a:ext cx="1143000" cy="115198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19</xdr:col>
      <xdr:colOff>231321</xdr:colOff>
      <xdr:row>0</xdr:row>
      <xdr:rowOff>0</xdr:rowOff>
    </xdr:from>
    <xdr:to>
      <xdr:col>21</xdr:col>
      <xdr:colOff>60596</xdr:colOff>
      <xdr:row>0</xdr:row>
      <xdr:rowOff>734059</xdr:rowOff>
    </xdr:to>
    <xdr:pic>
      <xdr:nvPicPr>
        <xdr:cNvPr id="7" name="Gráfico 6" descr="Libro abierto">
          <a:hlinkClick xmlns:r="http://schemas.openxmlformats.org/officeDocument/2006/relationships" r:id="rId1"/>
          <a:extLst>
            <a:ext uri="{FF2B5EF4-FFF2-40B4-BE49-F238E27FC236}">
              <a16:creationId xmlns:a16="http://schemas.microsoft.com/office/drawing/2014/main" id="{00000000-0008-0000-0F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0373178" y="0"/>
          <a:ext cx="845275" cy="734059"/>
        </a:xfrm>
        <a:prstGeom prst="rect">
          <a:avLst/>
        </a:prstGeom>
      </xdr:spPr>
    </xdr:pic>
    <xdr:clientData/>
  </xdr:twoCellAnchor>
  <xdr:twoCellAnchor>
    <xdr:from>
      <xdr:col>19</xdr:col>
      <xdr:colOff>48985</xdr:colOff>
      <xdr:row>0</xdr:row>
      <xdr:rowOff>723902</xdr:rowOff>
    </xdr:from>
    <xdr:to>
      <xdr:col>21</xdr:col>
      <xdr:colOff>199571</xdr:colOff>
      <xdr:row>0</xdr:row>
      <xdr:rowOff>1034144</xdr:rowOff>
    </xdr:to>
    <xdr:sp macro="" textlink="">
      <xdr:nvSpPr>
        <xdr:cNvPr id="8" name="CuadroTexto 7">
          <a:extLst>
            <a:ext uri="{FF2B5EF4-FFF2-40B4-BE49-F238E27FC236}">
              <a16:creationId xmlns:a16="http://schemas.microsoft.com/office/drawing/2014/main" id="{00000000-0008-0000-0F00-000008000000}"/>
            </a:ext>
          </a:extLst>
        </xdr:cNvPr>
        <xdr:cNvSpPr txBox="1"/>
      </xdr:nvSpPr>
      <xdr:spPr>
        <a:xfrm>
          <a:off x="10190842" y="723902"/>
          <a:ext cx="1166586" cy="3102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28</xdr:col>
      <xdr:colOff>422729</xdr:colOff>
      <xdr:row>0</xdr:row>
      <xdr:rowOff>0</xdr:rowOff>
    </xdr:from>
    <xdr:to>
      <xdr:col>39</xdr:col>
      <xdr:colOff>339272</xdr:colOff>
      <xdr:row>1</xdr:row>
      <xdr:rowOff>0</xdr:rowOff>
    </xdr:to>
    <xdr:pic>
      <xdr:nvPicPr>
        <xdr:cNvPr id="9" name="Imagen 8">
          <a:extLst>
            <a:ext uri="{FF2B5EF4-FFF2-40B4-BE49-F238E27FC236}">
              <a16:creationId xmlns:a16="http://schemas.microsoft.com/office/drawing/2014/main" id="{00000000-0008-0000-0F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136586" y="0"/>
          <a:ext cx="5504543" cy="1106714"/>
        </a:xfrm>
        <a:prstGeom prst="rect">
          <a:avLst/>
        </a:prstGeom>
      </xdr:spPr>
    </xdr:pic>
    <xdr:clientData/>
  </xdr:twoCellAnchor>
  <xdr:twoCellAnchor editAs="oneCell">
    <xdr:from>
      <xdr:col>22</xdr:col>
      <xdr:colOff>344717</xdr:colOff>
      <xdr:row>0</xdr:row>
      <xdr:rowOff>54428</xdr:rowOff>
    </xdr:from>
    <xdr:to>
      <xdr:col>28</xdr:col>
      <xdr:colOff>428540</xdr:colOff>
      <xdr:row>0</xdr:row>
      <xdr:rowOff>1034143</xdr:rowOff>
    </xdr:to>
    <xdr:pic>
      <xdr:nvPicPr>
        <xdr:cNvPr id="10" name="Gráfico 9">
          <a:extLst>
            <a:ext uri="{FF2B5EF4-FFF2-40B4-BE49-F238E27FC236}">
              <a16:creationId xmlns:a16="http://schemas.microsoft.com/office/drawing/2014/main" id="{00000000-0008-0000-0F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2010574" y="54428"/>
          <a:ext cx="3131823" cy="979715"/>
        </a:xfrm>
        <a:prstGeom prst="rect">
          <a:avLst/>
        </a:prstGeom>
      </xdr:spPr>
    </xdr:pic>
    <xdr:clientData/>
  </xdr:twoCellAnchor>
  <xdr:twoCellAnchor editAs="oneCell">
    <xdr:from>
      <xdr:col>0</xdr:col>
      <xdr:colOff>272143</xdr:colOff>
      <xdr:row>0</xdr:row>
      <xdr:rowOff>0</xdr:rowOff>
    </xdr:from>
    <xdr:to>
      <xdr:col>1</xdr:col>
      <xdr:colOff>417286</xdr:colOff>
      <xdr:row>1</xdr:row>
      <xdr:rowOff>47082</xdr:rowOff>
    </xdr:to>
    <xdr:pic>
      <xdr:nvPicPr>
        <xdr:cNvPr id="12" name="Gráfico 11">
          <a:extLst>
            <a:ext uri="{FF2B5EF4-FFF2-40B4-BE49-F238E27FC236}">
              <a16:creationId xmlns:a16="http://schemas.microsoft.com/office/drawing/2014/main" id="{00000000-0008-0000-0F00-00000C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72143" y="0"/>
          <a:ext cx="1143000" cy="1153796"/>
        </a:xfrm>
        <a:prstGeom prst="rect">
          <a:avLst/>
        </a:prstGeom>
      </xdr:spPr>
    </xdr:pic>
    <xdr:clientData/>
  </xdr:twoCellAnchor>
  <xdr:twoCellAnchor editAs="oneCell">
    <xdr:from>
      <xdr:col>19</xdr:col>
      <xdr:colOff>254000</xdr:colOff>
      <xdr:row>0</xdr:row>
      <xdr:rowOff>0</xdr:rowOff>
    </xdr:from>
    <xdr:to>
      <xdr:col>21</xdr:col>
      <xdr:colOff>79647</xdr:colOff>
      <xdr:row>0</xdr:row>
      <xdr:rowOff>734059</xdr:rowOff>
    </xdr:to>
    <xdr:pic>
      <xdr:nvPicPr>
        <xdr:cNvPr id="11" name="Gráfico 10" descr="Libro abierto">
          <a:hlinkClick xmlns:r="http://schemas.openxmlformats.org/officeDocument/2006/relationships" r:id="rId1"/>
          <a:extLst>
            <a:ext uri="{FF2B5EF4-FFF2-40B4-BE49-F238E27FC236}">
              <a16:creationId xmlns:a16="http://schemas.microsoft.com/office/drawing/2014/main" id="{00000000-0008-0000-0F00-00000B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10395857" y="0"/>
          <a:ext cx="841647" cy="73405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231321</xdr:colOff>
      <xdr:row>0</xdr:row>
      <xdr:rowOff>0</xdr:rowOff>
    </xdr:from>
    <xdr:to>
      <xdr:col>8</xdr:col>
      <xdr:colOff>60597</xdr:colOff>
      <xdr:row>0</xdr:row>
      <xdr:rowOff>734059</xdr:rowOff>
    </xdr:to>
    <xdr:pic>
      <xdr:nvPicPr>
        <xdr:cNvPr id="2" name="Gráfico 1" descr="Libro abierto">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597571" y="0"/>
          <a:ext cx="769075" cy="734059"/>
        </a:xfrm>
        <a:prstGeom prst="rect">
          <a:avLst/>
        </a:prstGeom>
      </xdr:spPr>
    </xdr:pic>
    <xdr:clientData/>
  </xdr:twoCellAnchor>
  <xdr:twoCellAnchor>
    <xdr:from>
      <xdr:col>6</xdr:col>
      <xdr:colOff>48985</xdr:colOff>
      <xdr:row>0</xdr:row>
      <xdr:rowOff>723902</xdr:rowOff>
    </xdr:from>
    <xdr:to>
      <xdr:col>8</xdr:col>
      <xdr:colOff>199571</xdr:colOff>
      <xdr:row>0</xdr:row>
      <xdr:rowOff>1034144</xdr:rowOff>
    </xdr:to>
    <xdr:sp macro="" textlink="">
      <xdr:nvSpPr>
        <xdr:cNvPr id="3" name="CuadroTexto 2">
          <a:extLst>
            <a:ext uri="{FF2B5EF4-FFF2-40B4-BE49-F238E27FC236}">
              <a16:creationId xmlns:a16="http://schemas.microsoft.com/office/drawing/2014/main" id="{00000000-0008-0000-1000-000003000000}"/>
            </a:ext>
          </a:extLst>
        </xdr:cNvPr>
        <xdr:cNvSpPr txBox="1"/>
      </xdr:nvSpPr>
      <xdr:spPr>
        <a:xfrm>
          <a:off x="9415235" y="723902"/>
          <a:ext cx="1090386" cy="3102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15</xdr:col>
      <xdr:colOff>422729</xdr:colOff>
      <xdr:row>0</xdr:row>
      <xdr:rowOff>0</xdr:rowOff>
    </xdr:from>
    <xdr:to>
      <xdr:col>26</xdr:col>
      <xdr:colOff>339272</xdr:colOff>
      <xdr:row>1</xdr:row>
      <xdr:rowOff>0</xdr:rowOff>
    </xdr:to>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018079" y="0"/>
          <a:ext cx="5085443" cy="1104900"/>
        </a:xfrm>
        <a:prstGeom prst="rect">
          <a:avLst/>
        </a:prstGeom>
      </xdr:spPr>
    </xdr:pic>
    <xdr:clientData/>
  </xdr:twoCellAnchor>
  <xdr:twoCellAnchor editAs="oneCell">
    <xdr:from>
      <xdr:col>9</xdr:col>
      <xdr:colOff>344717</xdr:colOff>
      <xdr:row>0</xdr:row>
      <xdr:rowOff>54428</xdr:rowOff>
    </xdr:from>
    <xdr:to>
      <xdr:col>15</xdr:col>
      <xdr:colOff>428540</xdr:colOff>
      <xdr:row>0</xdr:row>
      <xdr:rowOff>1034143</xdr:rowOff>
    </xdr:to>
    <xdr:pic>
      <xdr:nvPicPr>
        <xdr:cNvPr id="5" name="Gráfico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1120667" y="54428"/>
          <a:ext cx="2903223" cy="979715"/>
        </a:xfrm>
        <a:prstGeom prst="rect">
          <a:avLst/>
        </a:prstGeom>
      </xdr:spPr>
    </xdr:pic>
    <xdr:clientData/>
  </xdr:twoCellAnchor>
  <xdr:twoCellAnchor editAs="oneCell">
    <xdr:from>
      <xdr:col>0</xdr:col>
      <xdr:colOff>272143</xdr:colOff>
      <xdr:row>0</xdr:row>
      <xdr:rowOff>0</xdr:rowOff>
    </xdr:from>
    <xdr:to>
      <xdr:col>2</xdr:col>
      <xdr:colOff>29936</xdr:colOff>
      <xdr:row>1</xdr:row>
      <xdr:rowOff>47082</xdr:rowOff>
    </xdr:to>
    <xdr:pic>
      <xdr:nvPicPr>
        <xdr:cNvPr id="6" name="Gráfico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72143" y="0"/>
          <a:ext cx="1053193" cy="1151982"/>
        </a:xfrm>
        <a:prstGeom prst="rect">
          <a:avLst/>
        </a:prstGeom>
      </xdr:spPr>
    </xdr:pic>
    <xdr:clientData/>
  </xdr:twoCellAnchor>
  <xdr:twoCellAnchor editAs="oneCell">
    <xdr:from>
      <xdr:col>6</xdr:col>
      <xdr:colOff>254000</xdr:colOff>
      <xdr:row>0</xdr:row>
      <xdr:rowOff>0</xdr:rowOff>
    </xdr:from>
    <xdr:to>
      <xdr:col>8</xdr:col>
      <xdr:colOff>79648</xdr:colOff>
      <xdr:row>0</xdr:row>
      <xdr:rowOff>734059</xdr:rowOff>
    </xdr:to>
    <xdr:pic>
      <xdr:nvPicPr>
        <xdr:cNvPr id="7" name="Gráfico 6" descr="Libro abierto">
          <a:hlinkClick xmlns:r="http://schemas.openxmlformats.org/officeDocument/2006/relationships" r:id="rId1"/>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620250" y="0"/>
          <a:ext cx="765447" cy="73405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8</xdr:col>
      <xdr:colOff>394607</xdr:colOff>
      <xdr:row>0</xdr:row>
      <xdr:rowOff>0</xdr:rowOff>
    </xdr:from>
    <xdr:to>
      <xdr:col>8</xdr:col>
      <xdr:colOff>1239882</xdr:colOff>
      <xdr:row>0</xdr:row>
      <xdr:rowOff>734059</xdr:rowOff>
    </xdr:to>
    <xdr:pic>
      <xdr:nvPicPr>
        <xdr:cNvPr id="6" name="Gráfico 5" descr="Libro abierto">
          <a:hlinkClick xmlns:r="http://schemas.openxmlformats.org/officeDocument/2006/relationships" r:id="rId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4580507" y="0"/>
          <a:ext cx="845275" cy="734059"/>
        </a:xfrm>
        <a:prstGeom prst="rect">
          <a:avLst/>
        </a:prstGeom>
      </xdr:spPr>
    </xdr:pic>
    <xdr:clientData/>
  </xdr:twoCellAnchor>
  <xdr:twoCellAnchor>
    <xdr:from>
      <xdr:col>8</xdr:col>
      <xdr:colOff>212271</xdr:colOff>
      <xdr:row>0</xdr:row>
      <xdr:rowOff>723900</xdr:rowOff>
    </xdr:from>
    <xdr:to>
      <xdr:col>8</xdr:col>
      <xdr:colOff>1505857</xdr:colOff>
      <xdr:row>0</xdr:row>
      <xdr:rowOff>961571</xdr:rowOff>
    </xdr:to>
    <xdr:sp macro="" textlink="">
      <xdr:nvSpPr>
        <xdr:cNvPr id="7" name="CuadroTexto 6">
          <a:extLst>
            <a:ext uri="{FF2B5EF4-FFF2-40B4-BE49-F238E27FC236}">
              <a16:creationId xmlns:a16="http://schemas.microsoft.com/office/drawing/2014/main" id="{00000000-0008-0000-0E00-000007000000}"/>
            </a:ext>
          </a:extLst>
        </xdr:cNvPr>
        <xdr:cNvSpPr txBox="1"/>
      </xdr:nvSpPr>
      <xdr:spPr>
        <a:xfrm>
          <a:off x="13565414" y="723900"/>
          <a:ext cx="1293586" cy="237671"/>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solidFill>
            </a:rPr>
            <a:t>ir a instrucciones</a:t>
          </a:r>
        </a:p>
      </xdr:txBody>
    </xdr:sp>
    <xdr:clientData/>
  </xdr:twoCellAnchor>
  <xdr:twoCellAnchor editAs="oneCell">
    <xdr:from>
      <xdr:col>14</xdr:col>
      <xdr:colOff>653143</xdr:colOff>
      <xdr:row>0</xdr:row>
      <xdr:rowOff>0</xdr:rowOff>
    </xdr:from>
    <xdr:to>
      <xdr:col>20</xdr:col>
      <xdr:colOff>747486</xdr:colOff>
      <xdr:row>1</xdr:row>
      <xdr:rowOff>0</xdr:rowOff>
    </xdr:to>
    <xdr:pic>
      <xdr:nvPicPr>
        <xdr:cNvPr id="8" name="Imagen 7">
          <a:extLst>
            <a:ext uri="{FF2B5EF4-FFF2-40B4-BE49-F238E27FC236}">
              <a16:creationId xmlns:a16="http://schemas.microsoft.com/office/drawing/2014/main" id="{00000000-0008-0000-0E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814643" y="0"/>
          <a:ext cx="5504543" cy="1104900"/>
        </a:xfrm>
        <a:prstGeom prst="rect">
          <a:avLst/>
        </a:prstGeom>
      </xdr:spPr>
    </xdr:pic>
    <xdr:clientData/>
  </xdr:twoCellAnchor>
  <xdr:twoCellAnchor editAs="oneCell">
    <xdr:from>
      <xdr:col>11</xdr:col>
      <xdr:colOff>127002</xdr:colOff>
      <xdr:row>0</xdr:row>
      <xdr:rowOff>54428</xdr:rowOff>
    </xdr:from>
    <xdr:to>
      <xdr:col>14</xdr:col>
      <xdr:colOff>629925</xdr:colOff>
      <xdr:row>0</xdr:row>
      <xdr:rowOff>1034143</xdr:rowOff>
    </xdr:to>
    <xdr:pic>
      <xdr:nvPicPr>
        <xdr:cNvPr id="9" name="Gráfico 8">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90627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47082</xdr:rowOff>
    </xdr:to>
    <xdr:pic>
      <xdr:nvPicPr>
        <xdr:cNvPr id="10" name="Gráfico 9">
          <a:extLst>
            <a:ext uri="{FF2B5EF4-FFF2-40B4-BE49-F238E27FC236}">
              <a16:creationId xmlns:a16="http://schemas.microsoft.com/office/drawing/2014/main" id="{00000000-0008-0000-0E00-00000A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674586" y="0"/>
          <a:ext cx="1143000" cy="115198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5</xdr:col>
      <xdr:colOff>257616</xdr:colOff>
      <xdr:row>22</xdr:row>
      <xdr:rowOff>130810</xdr:rowOff>
    </xdr:from>
    <xdr:ext cx="4765261" cy="1642373"/>
    <xdr:sp macro="" textlink="">
      <xdr:nvSpPr>
        <xdr:cNvPr id="2" name="CuadroTexto 1">
          <a:extLst>
            <a:ext uri="{FF2B5EF4-FFF2-40B4-BE49-F238E27FC236}">
              <a16:creationId xmlns:a16="http://schemas.microsoft.com/office/drawing/2014/main" id="{00000000-0008-0000-1100-000002000000}"/>
            </a:ext>
          </a:extLst>
        </xdr:cNvPr>
        <xdr:cNvSpPr txBox="1"/>
      </xdr:nvSpPr>
      <xdr:spPr>
        <a:xfrm>
          <a:off x="9869207" y="5023196"/>
          <a:ext cx="4765261" cy="1642373"/>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b="1"/>
            <a:t>NOTA:</a:t>
          </a:r>
        </a:p>
        <a:p>
          <a:r>
            <a:rPr lang="en-GB" sz="1100"/>
            <a:t>Los</a:t>
          </a:r>
          <a:r>
            <a:rPr lang="en-GB" sz="1100" baseline="0"/>
            <a:t> Potenciales de Calentamiento Global de los compuestos R-600, R-600a, R-601, R-601a, R-290 y HFO-1234yf se obtienen de la normativa de la fuente "g". Esta normativa no ha sido actualizada desde la publicación del AR4. El informe AR5 no recoge los potenciales de calentamiento global de estos compuestos, por lo que se toman los valores validados en la normativa (fuente g).</a:t>
          </a:r>
        </a:p>
        <a:p>
          <a:r>
            <a:rPr lang="en-GB" sz="1100" baseline="0"/>
            <a:t>Si estos valores se recalculan en el futuro, deberán ser actualizados para poder establecer los nuevos PCG de las mezclas de refrigerantes que se recogen al final de la tabla.</a:t>
          </a:r>
          <a:endParaRPr lang="en-GB" sz="1100"/>
        </a:p>
      </xdr:txBody>
    </xdr:sp>
    <xdr:clientData/>
  </xdr:oneCellAnchor>
  <xdr:twoCellAnchor editAs="oneCell">
    <xdr:from>
      <xdr:col>8</xdr:col>
      <xdr:colOff>394607</xdr:colOff>
      <xdr:row>0</xdr:row>
      <xdr:rowOff>0</xdr:rowOff>
    </xdr:from>
    <xdr:to>
      <xdr:col>9</xdr:col>
      <xdr:colOff>274682</xdr:colOff>
      <xdr:row>0</xdr:row>
      <xdr:rowOff>734059</xdr:rowOff>
    </xdr:to>
    <xdr:pic>
      <xdr:nvPicPr>
        <xdr:cNvPr id="6" name="Gráfico 5" descr="Libro abierto">
          <a:hlinkClick xmlns:r="http://schemas.openxmlformats.org/officeDocument/2006/relationships" r:id="rId1"/>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3742307" y="0"/>
          <a:ext cx="845275" cy="734059"/>
        </a:xfrm>
        <a:prstGeom prst="rect">
          <a:avLst/>
        </a:prstGeom>
      </xdr:spPr>
    </xdr:pic>
    <xdr:clientData/>
  </xdr:twoCellAnchor>
  <xdr:twoCellAnchor>
    <xdr:from>
      <xdr:col>8</xdr:col>
      <xdr:colOff>266700</xdr:colOff>
      <xdr:row>0</xdr:row>
      <xdr:rowOff>723900</xdr:rowOff>
    </xdr:from>
    <xdr:to>
      <xdr:col>9</xdr:col>
      <xdr:colOff>546100</xdr:colOff>
      <xdr:row>0</xdr:row>
      <xdr:rowOff>996950</xdr:rowOff>
    </xdr:to>
    <xdr:sp macro="" textlink="">
      <xdr:nvSpPr>
        <xdr:cNvPr id="7" name="CuadroTexto 6">
          <a:extLst>
            <a:ext uri="{FF2B5EF4-FFF2-40B4-BE49-F238E27FC236}">
              <a16:creationId xmlns:a16="http://schemas.microsoft.com/office/drawing/2014/main" id="{00000000-0008-0000-1100-000007000000}"/>
            </a:ext>
          </a:extLst>
        </xdr:cNvPr>
        <xdr:cNvSpPr txBox="1"/>
      </xdr:nvSpPr>
      <xdr:spPr>
        <a:xfrm>
          <a:off x="13614400" y="723900"/>
          <a:ext cx="2235200" cy="27305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14</xdr:col>
      <xdr:colOff>653143</xdr:colOff>
      <xdr:row>0</xdr:row>
      <xdr:rowOff>0</xdr:rowOff>
    </xdr:from>
    <xdr:to>
      <xdr:col>21</xdr:col>
      <xdr:colOff>23586</xdr:colOff>
      <xdr:row>1</xdr:row>
      <xdr:rowOff>0</xdr:rowOff>
    </xdr:to>
    <xdr:pic>
      <xdr:nvPicPr>
        <xdr:cNvPr id="8" name="Imagen 7">
          <a:extLst>
            <a:ext uri="{FF2B5EF4-FFF2-40B4-BE49-F238E27FC236}">
              <a16:creationId xmlns:a16="http://schemas.microsoft.com/office/drawing/2014/main" id="{00000000-0008-0000-1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427043" y="0"/>
          <a:ext cx="5504543" cy="1104900"/>
        </a:xfrm>
        <a:prstGeom prst="rect">
          <a:avLst/>
        </a:prstGeom>
      </xdr:spPr>
    </xdr:pic>
    <xdr:clientData/>
  </xdr:twoCellAnchor>
  <xdr:twoCellAnchor editAs="oneCell">
    <xdr:from>
      <xdr:col>11</xdr:col>
      <xdr:colOff>127002</xdr:colOff>
      <xdr:row>0</xdr:row>
      <xdr:rowOff>54428</xdr:rowOff>
    </xdr:from>
    <xdr:to>
      <xdr:col>14</xdr:col>
      <xdr:colOff>477525</xdr:colOff>
      <xdr:row>0</xdr:row>
      <xdr:rowOff>1034143</xdr:rowOff>
    </xdr:to>
    <xdr:pic>
      <xdr:nvPicPr>
        <xdr:cNvPr id="9" name="Gráfico 8">
          <a:extLst>
            <a:ext uri="{FF2B5EF4-FFF2-40B4-BE49-F238E27FC236}">
              <a16:creationId xmlns:a16="http://schemas.microsoft.com/office/drawing/2014/main" id="{00000000-0008-0000-1100-000009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272002" y="54428"/>
          <a:ext cx="3131823" cy="979715"/>
        </a:xfrm>
        <a:prstGeom prst="rect">
          <a:avLst/>
        </a:prstGeom>
      </xdr:spPr>
    </xdr:pic>
    <xdr:clientData/>
  </xdr:twoCellAnchor>
  <xdr:twoCellAnchor editAs="oneCell">
    <xdr:from>
      <xdr:col>1</xdr:col>
      <xdr:colOff>798286</xdr:colOff>
      <xdr:row>0</xdr:row>
      <xdr:rowOff>0</xdr:rowOff>
    </xdr:from>
    <xdr:to>
      <xdr:col>1</xdr:col>
      <xdr:colOff>1941286</xdr:colOff>
      <xdr:row>1</xdr:row>
      <xdr:rowOff>47082</xdr:rowOff>
    </xdr:to>
    <xdr:pic>
      <xdr:nvPicPr>
        <xdr:cNvPr id="10" name="Gráfico 9">
          <a:extLst>
            <a:ext uri="{FF2B5EF4-FFF2-40B4-BE49-F238E27FC236}">
              <a16:creationId xmlns:a16="http://schemas.microsoft.com/office/drawing/2014/main" id="{00000000-0008-0000-1100-00000A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826986" y="0"/>
          <a:ext cx="1143000" cy="115198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19</xdr:col>
      <xdr:colOff>358321</xdr:colOff>
      <xdr:row>0</xdr:row>
      <xdr:rowOff>0</xdr:rowOff>
    </xdr:from>
    <xdr:to>
      <xdr:col>21</xdr:col>
      <xdr:colOff>187596</xdr:colOff>
      <xdr:row>0</xdr:row>
      <xdr:rowOff>734059</xdr:rowOff>
    </xdr:to>
    <xdr:pic>
      <xdr:nvPicPr>
        <xdr:cNvPr id="6" name="Gráfico 5" descr="Libro abierto">
          <a:hlinkClick xmlns:r="http://schemas.openxmlformats.org/officeDocument/2006/relationships" r:id="rId1"/>
          <a:extLst>
            <a:ext uri="{FF2B5EF4-FFF2-40B4-BE49-F238E27FC236}">
              <a16:creationId xmlns:a16="http://schemas.microsoft.com/office/drawing/2014/main" id="{00000000-0008-0000-1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1715750" y="0"/>
          <a:ext cx="845275" cy="734059"/>
        </a:xfrm>
        <a:prstGeom prst="rect">
          <a:avLst/>
        </a:prstGeom>
      </xdr:spPr>
    </xdr:pic>
    <xdr:clientData/>
  </xdr:twoCellAnchor>
  <xdr:twoCellAnchor>
    <xdr:from>
      <xdr:col>19</xdr:col>
      <xdr:colOff>230414</xdr:colOff>
      <xdr:row>0</xdr:row>
      <xdr:rowOff>760186</xdr:rowOff>
    </xdr:from>
    <xdr:to>
      <xdr:col>21</xdr:col>
      <xdr:colOff>399142</xdr:colOff>
      <xdr:row>0</xdr:row>
      <xdr:rowOff>979715</xdr:rowOff>
    </xdr:to>
    <xdr:sp macro="" textlink="">
      <xdr:nvSpPr>
        <xdr:cNvPr id="7" name="CuadroTexto 6">
          <a:extLst>
            <a:ext uri="{FF2B5EF4-FFF2-40B4-BE49-F238E27FC236}">
              <a16:creationId xmlns:a16="http://schemas.microsoft.com/office/drawing/2014/main" id="{00000000-0008-0000-1200-000007000000}"/>
            </a:ext>
          </a:extLst>
        </xdr:cNvPr>
        <xdr:cNvSpPr txBox="1"/>
      </xdr:nvSpPr>
      <xdr:spPr>
        <a:xfrm>
          <a:off x="11587843" y="760186"/>
          <a:ext cx="1184728" cy="2195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_tradnl" sz="1100">
              <a:solidFill>
                <a:schemeClr val="tx1">
                  <a:lumMod val="50000"/>
                  <a:lumOff val="50000"/>
                </a:schemeClr>
              </a:solidFill>
            </a:rPr>
            <a:t>ir a instrucciones</a:t>
          </a:r>
        </a:p>
      </xdr:txBody>
    </xdr:sp>
    <xdr:clientData/>
  </xdr:twoCellAnchor>
  <xdr:twoCellAnchor editAs="oneCell">
    <xdr:from>
      <xdr:col>28</xdr:col>
      <xdr:colOff>477157</xdr:colOff>
      <xdr:row>0</xdr:row>
      <xdr:rowOff>0</xdr:rowOff>
    </xdr:from>
    <xdr:to>
      <xdr:col>39</xdr:col>
      <xdr:colOff>393700</xdr:colOff>
      <xdr:row>1</xdr:row>
      <xdr:rowOff>0</xdr:rowOff>
    </xdr:to>
    <xdr:pic>
      <xdr:nvPicPr>
        <xdr:cNvPr id="8" name="Imagen 7">
          <a:extLst>
            <a:ext uri="{FF2B5EF4-FFF2-40B4-BE49-F238E27FC236}">
              <a16:creationId xmlns:a16="http://schemas.microsoft.com/office/drawing/2014/main" id="{00000000-0008-0000-12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406586" y="0"/>
          <a:ext cx="5504543" cy="1106714"/>
        </a:xfrm>
        <a:prstGeom prst="rect">
          <a:avLst/>
        </a:prstGeom>
      </xdr:spPr>
    </xdr:pic>
    <xdr:clientData/>
  </xdr:twoCellAnchor>
  <xdr:twoCellAnchor editAs="oneCell">
    <xdr:from>
      <xdr:col>0</xdr:col>
      <xdr:colOff>689429</xdr:colOff>
      <xdr:row>0</xdr:row>
      <xdr:rowOff>0</xdr:rowOff>
    </xdr:from>
    <xdr:to>
      <xdr:col>1</xdr:col>
      <xdr:colOff>843644</xdr:colOff>
      <xdr:row>1</xdr:row>
      <xdr:rowOff>47082</xdr:rowOff>
    </xdr:to>
    <xdr:pic>
      <xdr:nvPicPr>
        <xdr:cNvPr id="10" name="Gráfico 9">
          <a:extLst>
            <a:ext uri="{FF2B5EF4-FFF2-40B4-BE49-F238E27FC236}">
              <a16:creationId xmlns:a16="http://schemas.microsoft.com/office/drawing/2014/main" id="{00000000-0008-0000-12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689429" y="0"/>
          <a:ext cx="1152072" cy="1153796"/>
        </a:xfrm>
        <a:prstGeom prst="rect">
          <a:avLst/>
        </a:prstGeom>
      </xdr:spPr>
    </xdr:pic>
    <xdr:clientData/>
  </xdr:twoCellAnchor>
  <xdr:twoCellAnchor editAs="oneCell">
    <xdr:from>
      <xdr:col>23</xdr:col>
      <xdr:colOff>18142</xdr:colOff>
      <xdr:row>0</xdr:row>
      <xdr:rowOff>18142</xdr:rowOff>
    </xdr:from>
    <xdr:to>
      <xdr:col>29</xdr:col>
      <xdr:colOff>101965</xdr:colOff>
      <xdr:row>0</xdr:row>
      <xdr:rowOff>997857</xdr:rowOff>
    </xdr:to>
    <xdr:pic>
      <xdr:nvPicPr>
        <xdr:cNvPr id="11" name="Gráfico 10">
          <a:extLst>
            <a:ext uri="{FF2B5EF4-FFF2-40B4-BE49-F238E27FC236}">
              <a16:creationId xmlns:a16="http://schemas.microsoft.com/office/drawing/2014/main" id="{00000000-0008-0000-1200-00000B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3407571" y="18142"/>
          <a:ext cx="3131823" cy="97971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Elena Gomez Salazar" id="{7CB04059-4A84-4B02-A9E0-24A74C751A18}" userId="S::elena.gomez@idom.com::4fb30d37-9a31-4d55-8b93-83b825ad16c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419" dT="2020-09-17T08:20:33.24" personId="{7CB04059-4A84-4B02-A9E0-24A74C751A18}" id="{EF8CB2D3-CD7E-460B-928C-F2B8C5AA82A6}">
    <text>(*) La comercializadora sin Gdo's deberá calcular su impacto medioambiental, en cuanto a emisiones de dióxido de
carbono y residuos radiactivos, según el método de cálculo indicado en el artículo VI.3 del Anexo I de la Circular 1/2008,
de 7 de febrero (https://www.miteco.gob.es/es/cambio-climatico/temas/mitigacion-politicas-y-medidas/factores_emision_tcm30-479095.pdf)</text>
  </threadedComment>
  <threadedComment ref="B466" dT="2020-09-17T06:59:04.56" personId="{7CB04059-4A84-4B02-A9E0-24A74C751A18}" id="{F0B87E35-8CA1-4744-B32F-5CD08EA16EAF}">
    <text>NOMBRE HA CAMBIADO EN 2029: ELECTRICA VINALESA SDAD COOP VALENCIANA</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ustomProperty" Target="../customProperty2.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3.bin"/><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customProperty" Target="../customProperty4.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customProperty" Target="../customProperty5.bin"/><Relationship Id="rId1" Type="http://schemas.openxmlformats.org/officeDocument/2006/relationships/printerSettings" Target="../printerSettings/printerSettings6.bin"/><Relationship Id="rId5" Type="http://schemas.openxmlformats.org/officeDocument/2006/relationships/comments" Target="../comments2.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customProperty" Target="../customProperty6.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customProperty" Target="../customProperty7.bin"/><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customProperty" Target="../customProperty8.bin"/><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customProperty" Target="../customProperty9.bin"/><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customProperty" Target="../customProperty10.bin"/><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customProperty" Target="../customProperty11.bin"/><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customProperty" Target="../customProperty12.bin"/><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3" Type="http://schemas.openxmlformats.org/officeDocument/2006/relationships/customProperty" Target="../customProperty13.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customProperty" Target="../customProperty14.bin"/><Relationship Id="rId7" Type="http://schemas.microsoft.com/office/2017/10/relationships/threadedComment" Target="../threadedComments/threadedComment1.x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6" Type="http://schemas.openxmlformats.org/officeDocument/2006/relationships/comments" Target="../comments3.xml"/><Relationship Id="rId5" Type="http://schemas.openxmlformats.org/officeDocument/2006/relationships/vmlDrawing" Target="../drawings/vmlDrawing4.vm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customProperty" Target="../customProperty15.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customProperty" Target="../customProperty16.bin"/><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3" Type="http://schemas.openxmlformats.org/officeDocument/2006/relationships/customProperty" Target="../customProperty17.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comments" Target="../comments4.xml"/><Relationship Id="rId5" Type="http://schemas.openxmlformats.org/officeDocument/2006/relationships/vmlDrawing" Target="../drawings/vmlDrawing5.vm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customProperty" Target="../customProperty18.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customProperty" Target="../customProperty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6"/>
  <dimension ref="A1:V140"/>
  <sheetViews>
    <sheetView zoomScale="70" zoomScaleNormal="70" workbookViewId="0">
      <selection activeCell="B2" sqref="B2"/>
    </sheetView>
  </sheetViews>
  <sheetFormatPr baseColWidth="10" defaultColWidth="11.42578125" defaultRowHeight="15"/>
  <cols>
    <col min="1" max="1" width="13.42578125" style="1" customWidth="1"/>
    <col min="2" max="2" width="31.28515625" style="1" customWidth="1"/>
    <col min="3" max="5" width="11.42578125" style="1"/>
    <col min="6" max="6" width="22" style="1" customWidth="1"/>
    <col min="7" max="7" width="25.28515625" style="1" customWidth="1"/>
    <col min="8" max="8" width="22.28515625" style="1" customWidth="1"/>
    <col min="9" max="12" width="11.42578125" style="1"/>
    <col min="13" max="13" width="16.7109375" style="1" customWidth="1"/>
    <col min="14" max="14" width="16" style="1" customWidth="1"/>
    <col min="15" max="17" width="11.42578125" style="1"/>
    <col min="18" max="18" width="12.28515625" style="1" customWidth="1"/>
    <col min="19" max="19" width="15.42578125" style="1" customWidth="1"/>
    <col min="20" max="16384" width="11.42578125" style="1"/>
  </cols>
  <sheetData>
    <row r="1" spans="1:22" s="10" customFormat="1" ht="78.95" customHeight="1">
      <c r="B1" s="475" t="s">
        <v>1144</v>
      </c>
      <c r="C1" s="476"/>
      <c r="D1" s="476"/>
      <c r="E1" s="476"/>
      <c r="F1" s="476"/>
      <c r="G1" s="476"/>
      <c r="H1" s="476"/>
      <c r="I1" s="476"/>
      <c r="J1" s="476"/>
    </row>
    <row r="4" spans="1:22" s="349" customFormat="1" ht="35.25" customHeight="1" thickBot="1">
      <c r="A4" s="352"/>
      <c r="B4" s="352" t="s">
        <v>891</v>
      </c>
      <c r="C4" s="351"/>
      <c r="D4" s="351"/>
      <c r="E4" s="351"/>
      <c r="F4" s="351"/>
      <c r="G4" s="351"/>
      <c r="H4" s="351"/>
      <c r="J4" s="350"/>
      <c r="K4" s="352" t="s">
        <v>890</v>
      </c>
      <c r="L4" s="351"/>
      <c r="M4" s="351"/>
      <c r="N4" s="351"/>
      <c r="O4" s="351"/>
      <c r="P4" s="351"/>
      <c r="Q4" s="351"/>
      <c r="R4" s="351"/>
      <c r="S4" s="351"/>
      <c r="T4" s="351"/>
      <c r="U4" s="351"/>
      <c r="V4" s="351"/>
    </row>
    <row r="5" spans="1:22" ht="15.75" thickTop="1"/>
    <row r="6" spans="1:22" s="333" customFormat="1" ht="26.1" customHeight="1">
      <c r="B6" s="460" t="s">
        <v>861</v>
      </c>
      <c r="C6" s="461"/>
      <c r="D6" s="461"/>
      <c r="E6" s="461"/>
      <c r="F6" s="461"/>
      <c r="G6" s="461"/>
      <c r="H6" s="462"/>
      <c r="L6" s="456" t="s">
        <v>881</v>
      </c>
      <c r="M6" s="456"/>
      <c r="Q6" s="456" t="s">
        <v>880</v>
      </c>
      <c r="R6" s="456"/>
    </row>
    <row r="7" spans="1:22">
      <c r="B7" s="347"/>
      <c r="C7" s="347"/>
      <c r="D7" s="347"/>
      <c r="E7" s="347"/>
      <c r="F7" s="347"/>
      <c r="G7" s="347"/>
      <c r="H7" s="347"/>
    </row>
    <row r="8" spans="1:22" s="333" customFormat="1" ht="26.1" customHeight="1">
      <c r="B8" s="460" t="s">
        <v>474</v>
      </c>
      <c r="C8" s="461"/>
      <c r="D8" s="461"/>
      <c r="E8" s="461"/>
      <c r="F8" s="461"/>
      <c r="G8" s="461"/>
      <c r="H8" s="462"/>
      <c r="K8" s="353" t="s">
        <v>874</v>
      </c>
      <c r="N8" s="336"/>
      <c r="P8" s="353" t="s">
        <v>877</v>
      </c>
      <c r="S8" s="340"/>
    </row>
    <row r="9" spans="1:22">
      <c r="B9" s="347"/>
      <c r="C9" s="347"/>
      <c r="D9" s="347"/>
      <c r="E9" s="347"/>
      <c r="F9" s="347"/>
      <c r="G9" s="347"/>
      <c r="H9" s="347"/>
      <c r="K9" s="346"/>
      <c r="P9" s="346"/>
    </row>
    <row r="10" spans="1:22" s="333" customFormat="1" ht="26.1" customHeight="1">
      <c r="B10" s="460" t="s">
        <v>481</v>
      </c>
      <c r="C10" s="461"/>
      <c r="D10" s="461"/>
      <c r="E10" s="461"/>
      <c r="F10" s="461"/>
      <c r="G10" s="461"/>
      <c r="H10" s="462"/>
      <c r="K10" s="353" t="s">
        <v>875</v>
      </c>
      <c r="N10" s="337"/>
      <c r="P10" s="353" t="s">
        <v>878</v>
      </c>
      <c r="S10" s="341"/>
    </row>
    <row r="11" spans="1:22">
      <c r="B11" s="347"/>
      <c r="C11" s="347"/>
      <c r="D11" s="347"/>
      <c r="E11" s="347"/>
      <c r="F11" s="347"/>
      <c r="G11" s="347"/>
      <c r="H11" s="347"/>
      <c r="K11" s="346"/>
      <c r="P11" s="346"/>
    </row>
    <row r="12" spans="1:22" s="333" customFormat="1" ht="26.1" customHeight="1">
      <c r="B12" s="460" t="s">
        <v>486</v>
      </c>
      <c r="C12" s="461"/>
      <c r="D12" s="461"/>
      <c r="E12" s="461"/>
      <c r="F12" s="461"/>
      <c r="G12" s="461"/>
      <c r="H12" s="462"/>
      <c r="K12" s="353" t="s">
        <v>876</v>
      </c>
      <c r="N12" s="338"/>
      <c r="P12" s="353" t="s">
        <v>879</v>
      </c>
      <c r="S12" s="282"/>
    </row>
    <row r="13" spans="1:22" ht="15" customHeight="1">
      <c r="B13" s="347"/>
      <c r="C13" s="347"/>
      <c r="D13" s="347"/>
      <c r="E13" s="347"/>
      <c r="F13" s="347"/>
      <c r="G13" s="347"/>
      <c r="H13" s="347"/>
      <c r="K13" s="346"/>
      <c r="P13" s="353"/>
    </row>
    <row r="14" spans="1:22" s="333" customFormat="1" ht="26.1" customHeight="1">
      <c r="B14" s="460" t="s">
        <v>862</v>
      </c>
      <c r="C14" s="461"/>
      <c r="D14" s="461"/>
      <c r="E14" s="461"/>
      <c r="F14" s="461"/>
      <c r="G14" s="461"/>
      <c r="H14" s="462"/>
      <c r="K14" s="353" t="s">
        <v>892</v>
      </c>
      <c r="N14" s="339"/>
      <c r="P14" s="353" t="s">
        <v>879</v>
      </c>
      <c r="S14" s="321"/>
    </row>
    <row r="15" spans="1:22" ht="15" customHeight="1">
      <c r="B15" s="348"/>
      <c r="C15" s="348"/>
      <c r="D15" s="348"/>
      <c r="E15" s="348"/>
      <c r="F15" s="348"/>
      <c r="G15" s="348"/>
      <c r="H15" s="348"/>
    </row>
    <row r="16" spans="1:22" s="333" customFormat="1" ht="26.1" customHeight="1">
      <c r="B16" s="460" t="s">
        <v>863</v>
      </c>
      <c r="C16" s="461"/>
      <c r="D16" s="461"/>
      <c r="E16" s="461"/>
      <c r="F16" s="461"/>
      <c r="G16" s="461"/>
      <c r="H16" s="462"/>
    </row>
    <row r="17" spans="2:11" ht="15" customHeight="1">
      <c r="B17" s="348"/>
      <c r="C17" s="348"/>
      <c r="D17" s="348"/>
      <c r="E17" s="348"/>
      <c r="F17" s="348"/>
      <c r="G17" s="348"/>
      <c r="H17" s="348"/>
    </row>
    <row r="18" spans="2:11" s="333" customFormat="1" ht="26.1" customHeight="1">
      <c r="B18" s="463" t="s">
        <v>864</v>
      </c>
      <c r="C18" s="464"/>
      <c r="D18" s="464"/>
      <c r="E18" s="464"/>
      <c r="F18" s="464"/>
      <c r="G18" s="464"/>
      <c r="H18" s="465"/>
      <c r="K18" s="354" t="s">
        <v>882</v>
      </c>
    </row>
    <row r="19" spans="2:11" ht="15" customHeight="1">
      <c r="B19" s="348"/>
      <c r="C19" s="348"/>
      <c r="D19" s="348"/>
      <c r="E19" s="348"/>
      <c r="F19" s="348"/>
      <c r="G19" s="348"/>
      <c r="H19" s="348"/>
      <c r="K19" s="346"/>
    </row>
    <row r="20" spans="2:11" s="333" customFormat="1" ht="26.1" customHeight="1">
      <c r="B20" s="463" t="s">
        <v>865</v>
      </c>
      <c r="C20" s="464"/>
      <c r="D20" s="464"/>
      <c r="E20" s="464"/>
      <c r="F20" s="464"/>
      <c r="G20" s="464"/>
      <c r="H20" s="465"/>
      <c r="K20" s="353" t="s">
        <v>889</v>
      </c>
    </row>
    <row r="21" spans="2:11" ht="15" customHeight="1">
      <c r="B21" s="348"/>
      <c r="C21" s="348"/>
      <c r="D21" s="348"/>
      <c r="E21" s="348"/>
      <c r="F21" s="348"/>
      <c r="G21" s="348"/>
      <c r="H21" s="348"/>
      <c r="K21" s="346"/>
    </row>
    <row r="22" spans="2:11" s="333" customFormat="1" ht="26.1" customHeight="1">
      <c r="B22" s="463" t="s">
        <v>866</v>
      </c>
      <c r="C22" s="464"/>
      <c r="D22" s="464"/>
      <c r="E22" s="464"/>
      <c r="F22" s="464"/>
      <c r="G22" s="464"/>
      <c r="H22" s="465"/>
      <c r="K22" s="354" t="s">
        <v>883</v>
      </c>
    </row>
    <row r="23" spans="2:11" ht="15" customHeight="1">
      <c r="B23" s="348"/>
      <c r="C23" s="348"/>
      <c r="D23" s="348"/>
      <c r="E23" s="348"/>
      <c r="F23" s="348"/>
      <c r="G23" s="348"/>
      <c r="H23" s="348"/>
      <c r="K23" s="346"/>
    </row>
    <row r="24" spans="2:11" s="333" customFormat="1" ht="26.1" customHeight="1">
      <c r="B24" s="463" t="s">
        <v>867</v>
      </c>
      <c r="C24" s="464"/>
      <c r="D24" s="464"/>
      <c r="E24" s="464"/>
      <c r="F24" s="464"/>
      <c r="G24" s="464"/>
      <c r="H24" s="465"/>
      <c r="K24" s="353" t="s">
        <v>885</v>
      </c>
    </row>
    <row r="25" spans="2:11" ht="15" customHeight="1">
      <c r="B25" s="348"/>
      <c r="C25" s="348"/>
      <c r="D25" s="348"/>
      <c r="E25" s="348"/>
      <c r="F25" s="348"/>
      <c r="G25" s="348"/>
      <c r="H25" s="348"/>
      <c r="K25" s="346"/>
    </row>
    <row r="26" spans="2:11" s="333" customFormat="1" ht="26.1" customHeight="1">
      <c r="B26" s="477" t="s">
        <v>868</v>
      </c>
      <c r="C26" s="478"/>
      <c r="D26" s="478"/>
      <c r="E26" s="478"/>
      <c r="F26" s="478"/>
      <c r="G26" s="478"/>
      <c r="H26" s="479"/>
      <c r="K26" s="354" t="s">
        <v>884</v>
      </c>
    </row>
    <row r="27" spans="2:11" ht="15" customHeight="1">
      <c r="B27" s="348"/>
      <c r="C27" s="348"/>
      <c r="D27" s="348"/>
      <c r="E27" s="348"/>
      <c r="F27" s="348"/>
      <c r="G27" s="348"/>
      <c r="H27" s="348"/>
      <c r="K27" s="346"/>
    </row>
    <row r="28" spans="2:11" s="333" customFormat="1" ht="26.1" customHeight="1">
      <c r="B28" s="469" t="s">
        <v>869</v>
      </c>
      <c r="C28" s="470"/>
      <c r="D28" s="470"/>
      <c r="E28" s="470"/>
      <c r="F28" s="470"/>
      <c r="G28" s="470"/>
      <c r="H28" s="471"/>
      <c r="K28" s="353" t="s">
        <v>886</v>
      </c>
    </row>
    <row r="29" spans="2:11" ht="15" customHeight="1">
      <c r="B29" s="348"/>
      <c r="C29" s="348"/>
      <c r="D29" s="348"/>
      <c r="E29" s="348"/>
      <c r="F29" s="348"/>
      <c r="G29" s="348"/>
      <c r="H29" s="348"/>
      <c r="K29" s="346"/>
    </row>
    <row r="30" spans="2:11" s="333" customFormat="1" ht="26.1" customHeight="1">
      <c r="B30" s="469" t="s">
        <v>870</v>
      </c>
      <c r="C30" s="470"/>
      <c r="D30" s="470"/>
      <c r="E30" s="470"/>
      <c r="F30" s="470"/>
      <c r="G30" s="470"/>
      <c r="H30" s="471"/>
      <c r="K30" s="354" t="s">
        <v>887</v>
      </c>
    </row>
    <row r="31" spans="2:11" ht="15" customHeight="1">
      <c r="B31" s="348"/>
      <c r="C31" s="348"/>
      <c r="D31" s="348"/>
      <c r="E31" s="348"/>
      <c r="F31" s="348"/>
      <c r="G31" s="348"/>
      <c r="H31" s="348"/>
      <c r="K31" s="346"/>
    </row>
    <row r="32" spans="2:11" s="333" customFormat="1" ht="26.1" customHeight="1">
      <c r="B32" s="469" t="s">
        <v>871</v>
      </c>
      <c r="C32" s="470"/>
      <c r="D32" s="470"/>
      <c r="E32" s="470"/>
      <c r="F32" s="470"/>
      <c r="G32" s="470"/>
      <c r="H32" s="471"/>
      <c r="K32" s="353" t="s">
        <v>888</v>
      </c>
    </row>
    <row r="33" spans="2:11" ht="15" customHeight="1">
      <c r="B33" s="348"/>
      <c r="C33" s="348"/>
      <c r="D33" s="348"/>
      <c r="E33" s="348"/>
      <c r="F33" s="348"/>
      <c r="G33" s="348"/>
      <c r="H33" s="348"/>
      <c r="K33" s="353"/>
    </row>
    <row r="34" spans="2:11" s="333" customFormat="1" ht="26.1" customHeight="1">
      <c r="B34" s="472" t="s">
        <v>872</v>
      </c>
      <c r="C34" s="473"/>
      <c r="D34" s="473"/>
      <c r="E34" s="473"/>
      <c r="F34" s="473"/>
      <c r="G34" s="473"/>
      <c r="H34" s="474"/>
    </row>
    <row r="35" spans="2:11" ht="15" customHeight="1">
      <c r="B35" s="348"/>
      <c r="C35" s="348"/>
      <c r="D35" s="348"/>
      <c r="E35" s="348"/>
      <c r="F35" s="348"/>
      <c r="G35" s="348"/>
      <c r="H35" s="348"/>
    </row>
    <row r="36" spans="2:11" s="333" customFormat="1" ht="26.1" customHeight="1">
      <c r="B36" s="472" t="s">
        <v>873</v>
      </c>
      <c r="C36" s="473"/>
      <c r="D36" s="473"/>
      <c r="E36" s="473"/>
      <c r="F36" s="473"/>
      <c r="G36" s="473"/>
      <c r="H36" s="474"/>
    </row>
    <row r="37" spans="2:11" s="333" customFormat="1" ht="26.1" customHeight="1">
      <c r="B37" s="334"/>
      <c r="C37" s="334"/>
      <c r="D37" s="334"/>
      <c r="E37" s="334"/>
      <c r="F37" s="334"/>
      <c r="G37" s="334"/>
      <c r="H37" s="334"/>
    </row>
    <row r="38" spans="2:11" s="333" customFormat="1" ht="15" customHeight="1">
      <c r="B38" s="335"/>
      <c r="C38" s="1"/>
      <c r="D38" s="1"/>
      <c r="E38" s="1"/>
      <c r="F38" s="1"/>
      <c r="G38" s="1"/>
      <c r="H38" s="1"/>
    </row>
    <row r="39" spans="2:11" s="333" customFormat="1" ht="15" customHeight="1">
      <c r="B39" s="334"/>
      <c r="C39" s="334"/>
      <c r="D39" s="334"/>
      <c r="E39" s="334"/>
      <c r="F39" s="334"/>
      <c r="G39" s="334"/>
      <c r="H39" s="334"/>
    </row>
    <row r="40" spans="2:11" ht="15" customHeight="1"/>
    <row r="41" spans="2:11" hidden="1">
      <c r="G41" s="1" t="s">
        <v>38</v>
      </c>
    </row>
    <row r="42" spans="2:11" hidden="1">
      <c r="G42" s="1" t="s">
        <v>39</v>
      </c>
    </row>
    <row r="43" spans="2:11" hidden="1">
      <c r="G43" s="1" t="s">
        <v>40</v>
      </c>
    </row>
    <row r="44" spans="2:11" hidden="1"/>
    <row r="45" spans="2:11" ht="16.5" customHeight="1">
      <c r="B45" s="8" t="s">
        <v>66</v>
      </c>
    </row>
    <row r="46" spans="2:11">
      <c r="B46" s="457" t="s">
        <v>67</v>
      </c>
      <c r="C46" s="458"/>
      <c r="D46" s="458"/>
      <c r="E46" s="458"/>
      <c r="F46" s="459"/>
      <c r="G46" s="53" t="s">
        <v>68</v>
      </c>
      <c r="I46" s="92"/>
    </row>
    <row r="47" spans="2:11">
      <c r="B47" s="466" t="s">
        <v>69</v>
      </c>
      <c r="C47" s="467"/>
      <c r="D47" s="467"/>
      <c r="E47" s="467"/>
      <c r="F47" s="467"/>
      <c r="G47" s="468"/>
      <c r="I47" s="92" t="s">
        <v>38</v>
      </c>
    </row>
    <row r="48" spans="2:11">
      <c r="B48" s="1" t="s">
        <v>70</v>
      </c>
      <c r="G48" s="9" t="s">
        <v>39</v>
      </c>
      <c r="I48" s="92" t="s">
        <v>71</v>
      </c>
    </row>
    <row r="49" spans="2:9" ht="16.5" customHeight="1">
      <c r="I49" s="92" t="s">
        <v>39</v>
      </c>
    </row>
    <row r="50" spans="2:9">
      <c r="B50" s="457" t="s">
        <v>585</v>
      </c>
      <c r="C50" s="458"/>
      <c r="D50" s="458"/>
      <c r="E50" s="458"/>
      <c r="F50" s="459"/>
      <c r="G50" s="53" t="s">
        <v>68</v>
      </c>
      <c r="I50" s="92"/>
    </row>
    <row r="51" spans="2:9">
      <c r="B51" s="466" t="s">
        <v>359</v>
      </c>
      <c r="C51" s="467"/>
      <c r="D51" s="467"/>
      <c r="E51" s="467"/>
      <c r="F51" s="467"/>
      <c r="G51" s="468"/>
      <c r="I51" s="92"/>
    </row>
    <row r="52" spans="2:9">
      <c r="B52" s="1" t="s">
        <v>450</v>
      </c>
      <c r="G52" s="9" t="s">
        <v>39</v>
      </c>
    </row>
    <row r="53" spans="2:9">
      <c r="B53" s="1" t="s">
        <v>452</v>
      </c>
      <c r="G53" s="9" t="s">
        <v>39</v>
      </c>
    </row>
    <row r="54" spans="2:9">
      <c r="B54" s="1" t="s">
        <v>27</v>
      </c>
      <c r="G54" s="9" t="s">
        <v>39</v>
      </c>
    </row>
    <row r="55" spans="2:9">
      <c r="B55" s="1" t="s">
        <v>451</v>
      </c>
      <c r="G55" s="9" t="s">
        <v>39</v>
      </c>
    </row>
    <row r="56" spans="2:9">
      <c r="B56" s="1" t="s">
        <v>320</v>
      </c>
      <c r="G56" s="9" t="s">
        <v>39</v>
      </c>
    </row>
    <row r="57" spans="2:9">
      <c r="B57" s="1" t="s">
        <v>548</v>
      </c>
      <c r="G57" s="9" t="s">
        <v>39</v>
      </c>
    </row>
    <row r="58" spans="2:9">
      <c r="B58" s="1" t="s">
        <v>549</v>
      </c>
      <c r="G58" s="9" t="s">
        <v>39</v>
      </c>
    </row>
    <row r="60" spans="2:9">
      <c r="B60" s="466" t="s">
        <v>474</v>
      </c>
      <c r="C60" s="467"/>
      <c r="D60" s="467"/>
      <c r="E60" s="467"/>
      <c r="F60" s="467"/>
      <c r="G60" s="468"/>
    </row>
    <row r="61" spans="2:9">
      <c r="B61" s="37" t="s">
        <v>453</v>
      </c>
      <c r="C61" s="37"/>
      <c r="D61" s="37"/>
      <c r="E61" s="37"/>
      <c r="F61" s="37"/>
      <c r="G61" s="37"/>
    </row>
    <row r="62" spans="2:9">
      <c r="B62" s="1" t="s">
        <v>455</v>
      </c>
      <c r="G62" s="9" t="s">
        <v>39</v>
      </c>
    </row>
    <row r="63" spans="2:9">
      <c r="B63" s="1" t="s">
        <v>456</v>
      </c>
      <c r="G63" s="9" t="s">
        <v>39</v>
      </c>
    </row>
    <row r="64" spans="2:9">
      <c r="B64" s="1" t="s">
        <v>454</v>
      </c>
      <c r="G64" s="9" t="s">
        <v>39</v>
      </c>
    </row>
    <row r="65" spans="2:7">
      <c r="B65" s="1" t="s">
        <v>457</v>
      </c>
      <c r="G65" s="9" t="s">
        <v>39</v>
      </c>
    </row>
    <row r="66" spans="2:7">
      <c r="B66" s="1" t="s">
        <v>458</v>
      </c>
      <c r="G66" s="9" t="s">
        <v>39</v>
      </c>
    </row>
    <row r="67" spans="2:7">
      <c r="B67" s="1" t="s">
        <v>459</v>
      </c>
      <c r="G67" s="9" t="s">
        <v>39</v>
      </c>
    </row>
    <row r="68" spans="2:7">
      <c r="B68" s="1" t="s">
        <v>460</v>
      </c>
      <c r="G68" s="9" t="s">
        <v>39</v>
      </c>
    </row>
    <row r="69" spans="2:7">
      <c r="B69" s="1" t="s">
        <v>461</v>
      </c>
      <c r="G69" s="9" t="s">
        <v>39</v>
      </c>
    </row>
    <row r="70" spans="2:7">
      <c r="B70" s="1" t="s">
        <v>462</v>
      </c>
      <c r="G70" s="9" t="s">
        <v>39</v>
      </c>
    </row>
    <row r="71" spans="2:7">
      <c r="B71" s="1" t="s">
        <v>463</v>
      </c>
      <c r="G71" s="9" t="s">
        <v>39</v>
      </c>
    </row>
    <row r="72" spans="2:7">
      <c r="B72" s="37" t="s">
        <v>464</v>
      </c>
      <c r="C72" s="37"/>
      <c r="D72" s="37"/>
      <c r="E72" s="37"/>
      <c r="F72" s="37"/>
      <c r="G72" s="37"/>
    </row>
    <row r="73" spans="2:7">
      <c r="B73" s="13" t="s">
        <v>473</v>
      </c>
      <c r="C73" s="13"/>
      <c r="D73" s="13"/>
      <c r="E73" s="13"/>
      <c r="F73" s="13"/>
      <c r="G73" s="13"/>
    </row>
    <row r="74" spans="2:7" ht="15" customHeight="1">
      <c r="B74" s="1" t="s">
        <v>465</v>
      </c>
      <c r="G74" s="9" t="s">
        <v>39</v>
      </c>
    </row>
    <row r="75" spans="2:7">
      <c r="B75" s="1" t="s">
        <v>466</v>
      </c>
      <c r="G75" s="9" t="s">
        <v>39</v>
      </c>
    </row>
    <row r="76" spans="2:7">
      <c r="B76" s="1" t="s">
        <v>467</v>
      </c>
      <c r="G76" s="9" t="s">
        <v>39</v>
      </c>
    </row>
    <row r="77" spans="2:7">
      <c r="B77" s="1" t="s">
        <v>468</v>
      </c>
      <c r="G77" s="9" t="s">
        <v>39</v>
      </c>
    </row>
    <row r="78" spans="2:7">
      <c r="B78" s="1" t="s">
        <v>469</v>
      </c>
      <c r="G78" s="9" t="s">
        <v>39</v>
      </c>
    </row>
    <row r="79" spans="2:7">
      <c r="B79" s="1" t="s">
        <v>470</v>
      </c>
      <c r="G79" s="9" t="s">
        <v>39</v>
      </c>
    </row>
    <row r="80" spans="2:7">
      <c r="B80" s="1" t="s">
        <v>471</v>
      </c>
      <c r="G80" s="9" t="s">
        <v>39</v>
      </c>
    </row>
    <row r="81" spans="2:7">
      <c r="B81" s="1" t="s">
        <v>472</v>
      </c>
      <c r="G81" s="9" t="s">
        <v>39</v>
      </c>
    </row>
    <row r="82" spans="2:7">
      <c r="B82" s="1" t="s">
        <v>462</v>
      </c>
      <c r="G82" s="9" t="s">
        <v>39</v>
      </c>
    </row>
    <row r="83" spans="2:7">
      <c r="B83" s="13" t="s">
        <v>485</v>
      </c>
      <c r="C83" s="13"/>
      <c r="D83" s="13"/>
      <c r="E83" s="13"/>
      <c r="F83" s="13"/>
      <c r="G83" s="13"/>
    </row>
    <row r="84" spans="2:7" ht="15" customHeight="1">
      <c r="B84" s="1" t="s">
        <v>64</v>
      </c>
      <c r="G84" s="9" t="s">
        <v>39</v>
      </c>
    </row>
    <row r="85" spans="2:7" ht="15" customHeight="1">
      <c r="B85" s="1" t="s">
        <v>249</v>
      </c>
      <c r="G85" s="9" t="s">
        <v>39</v>
      </c>
    </row>
    <row r="86" spans="2:7" ht="15" customHeight="1">
      <c r="B86" s="1" t="s">
        <v>475</v>
      </c>
      <c r="G86" s="9" t="s">
        <v>39</v>
      </c>
    </row>
    <row r="87" spans="2:7">
      <c r="B87" s="37" t="s">
        <v>476</v>
      </c>
      <c r="C87" s="37"/>
      <c r="D87" s="37"/>
      <c r="E87" s="37"/>
      <c r="F87" s="37"/>
      <c r="G87" s="37"/>
    </row>
    <row r="88" spans="2:7">
      <c r="B88" s="1" t="s">
        <v>477</v>
      </c>
      <c r="G88" s="9" t="s">
        <v>39</v>
      </c>
    </row>
    <row r="89" spans="2:7">
      <c r="B89" s="1" t="s">
        <v>478</v>
      </c>
      <c r="G89" s="9" t="s">
        <v>39</v>
      </c>
    </row>
    <row r="90" spans="2:7">
      <c r="B90" s="1" t="s">
        <v>479</v>
      </c>
      <c r="G90" s="9" t="s">
        <v>39</v>
      </c>
    </row>
    <row r="91" spans="2:7">
      <c r="B91" s="1" t="s">
        <v>480</v>
      </c>
      <c r="G91" s="9" t="s">
        <v>39</v>
      </c>
    </row>
    <row r="92" spans="2:7">
      <c r="B92" s="37" t="s">
        <v>555</v>
      </c>
      <c r="C92" s="37"/>
      <c r="D92" s="37"/>
      <c r="E92" s="37"/>
      <c r="F92" s="37"/>
      <c r="G92" s="37"/>
    </row>
    <row r="93" spans="2:7">
      <c r="B93" s="13" t="s">
        <v>473</v>
      </c>
      <c r="C93" s="13"/>
      <c r="D93" s="13"/>
      <c r="E93" s="13"/>
      <c r="F93" s="13"/>
      <c r="G93" s="13"/>
    </row>
    <row r="94" spans="2:7">
      <c r="B94" s="1" t="s">
        <v>550</v>
      </c>
      <c r="G94" s="9" t="s">
        <v>39</v>
      </c>
    </row>
    <row r="95" spans="2:7">
      <c r="B95" s="13" t="s">
        <v>485</v>
      </c>
      <c r="C95" s="13"/>
      <c r="D95" s="13"/>
      <c r="E95" s="13"/>
      <c r="F95" s="13"/>
      <c r="G95" s="13"/>
    </row>
    <row r="96" spans="2:7">
      <c r="B96" s="1" t="s">
        <v>551</v>
      </c>
      <c r="G96" s="9" t="s">
        <v>39</v>
      </c>
    </row>
    <row r="97" spans="2:7">
      <c r="B97" s="1" t="s">
        <v>552</v>
      </c>
      <c r="G97" s="9" t="s">
        <v>39</v>
      </c>
    </row>
    <row r="98" spans="2:7">
      <c r="B98" s="1" t="s">
        <v>553</v>
      </c>
      <c r="G98" s="9" t="s">
        <v>39</v>
      </c>
    </row>
    <row r="99" spans="2:7">
      <c r="B99" s="1" t="s">
        <v>479</v>
      </c>
      <c r="G99" s="9" t="s">
        <v>39</v>
      </c>
    </row>
    <row r="100" spans="2:7">
      <c r="B100" s="1" t="s">
        <v>480</v>
      </c>
      <c r="G100" s="9" t="s">
        <v>39</v>
      </c>
    </row>
    <row r="101" spans="2:7">
      <c r="B101" s="466" t="s">
        <v>481</v>
      </c>
      <c r="C101" s="467"/>
      <c r="D101" s="467"/>
      <c r="E101" s="467"/>
      <c r="F101" s="467"/>
      <c r="G101" s="468"/>
    </row>
    <row r="102" spans="2:7">
      <c r="B102" s="37" t="s">
        <v>482</v>
      </c>
      <c r="C102" s="37"/>
      <c r="D102" s="37"/>
      <c r="E102" s="37"/>
      <c r="F102" s="37"/>
      <c r="G102" s="37"/>
    </row>
    <row r="103" spans="2:7">
      <c r="B103" s="1" t="s">
        <v>483</v>
      </c>
      <c r="G103" s="9" t="s">
        <v>39</v>
      </c>
    </row>
    <row r="104" spans="2:7">
      <c r="B104" s="37" t="s">
        <v>484</v>
      </c>
      <c r="C104" s="37"/>
      <c r="D104" s="37"/>
      <c r="E104" s="37"/>
      <c r="F104" s="37"/>
      <c r="G104" s="37"/>
    </row>
    <row r="105" spans="2:7">
      <c r="B105" s="13" t="s">
        <v>473</v>
      </c>
      <c r="C105" s="13"/>
      <c r="D105" s="13"/>
      <c r="E105" s="13"/>
      <c r="F105" s="13"/>
      <c r="G105" s="13"/>
    </row>
    <row r="106" spans="2:7">
      <c r="B106" s="1" t="s">
        <v>483</v>
      </c>
      <c r="G106" s="9" t="s">
        <v>39</v>
      </c>
    </row>
    <row r="107" spans="2:7">
      <c r="B107" s="13" t="s">
        <v>485</v>
      </c>
      <c r="C107" s="13"/>
      <c r="D107" s="13"/>
      <c r="E107" s="13"/>
      <c r="F107" s="13"/>
      <c r="G107" s="13"/>
    </row>
    <row r="108" spans="2:7">
      <c r="B108" s="1" t="s">
        <v>64</v>
      </c>
      <c r="G108" s="9" t="s">
        <v>39</v>
      </c>
    </row>
    <row r="109" spans="2:7">
      <c r="B109" s="1" t="s">
        <v>475</v>
      </c>
      <c r="G109" s="9" t="s">
        <v>39</v>
      </c>
    </row>
    <row r="110" spans="2:7">
      <c r="B110" s="466" t="s">
        <v>486</v>
      </c>
      <c r="C110" s="467"/>
      <c r="D110" s="467"/>
      <c r="E110" s="467"/>
      <c r="F110" s="467"/>
      <c r="G110" s="468"/>
    </row>
    <row r="111" spans="2:7">
      <c r="B111" s="37" t="s">
        <v>487</v>
      </c>
      <c r="C111" s="37"/>
      <c r="D111" s="37"/>
      <c r="E111" s="37"/>
      <c r="F111" s="37"/>
      <c r="G111" s="37"/>
    </row>
    <row r="112" spans="2:7">
      <c r="B112" s="13" t="s">
        <v>488</v>
      </c>
      <c r="C112" s="13"/>
      <c r="D112" s="13"/>
      <c r="E112" s="13"/>
      <c r="F112" s="13"/>
      <c r="G112" s="13"/>
    </row>
    <row r="113" spans="2:7">
      <c r="B113" s="1" t="s">
        <v>64</v>
      </c>
      <c r="G113" s="9" t="s">
        <v>39</v>
      </c>
    </row>
    <row r="114" spans="2:7">
      <c r="B114" s="1" t="s">
        <v>249</v>
      </c>
      <c r="G114" s="9" t="s">
        <v>39</v>
      </c>
    </row>
    <row r="115" spans="2:7">
      <c r="B115" s="1" t="s">
        <v>475</v>
      </c>
      <c r="G115" s="9" t="s">
        <v>39</v>
      </c>
    </row>
    <row r="116" spans="2:7">
      <c r="B116" s="13" t="s">
        <v>488</v>
      </c>
      <c r="C116" s="13"/>
      <c r="D116" s="13"/>
      <c r="E116" s="13"/>
      <c r="F116" s="13"/>
      <c r="G116" s="13"/>
    </row>
    <row r="117" spans="2:7">
      <c r="B117" s="1" t="s">
        <v>348</v>
      </c>
      <c r="G117" s="9" t="s">
        <v>39</v>
      </c>
    </row>
    <row r="118" spans="2:7">
      <c r="B118" s="1" t="s">
        <v>475</v>
      </c>
      <c r="G118" s="9" t="s">
        <v>39</v>
      </c>
    </row>
    <row r="119" spans="2:7">
      <c r="B119" s="37" t="s">
        <v>356</v>
      </c>
      <c r="C119" s="37"/>
      <c r="D119" s="37"/>
      <c r="E119" s="37"/>
      <c r="F119" s="37"/>
      <c r="G119" s="37"/>
    </row>
    <row r="120" spans="2:7">
      <c r="B120" s="13" t="s">
        <v>488</v>
      </c>
      <c r="C120" s="13"/>
      <c r="D120" s="13"/>
      <c r="E120" s="13"/>
      <c r="F120" s="13"/>
      <c r="G120" s="13"/>
    </row>
    <row r="121" spans="2:7">
      <c r="B121" s="1" t="s">
        <v>64</v>
      </c>
      <c r="G121" s="9" t="s">
        <v>39</v>
      </c>
    </row>
    <row r="122" spans="2:7">
      <c r="B122" s="1" t="s">
        <v>249</v>
      </c>
      <c r="G122" s="9" t="s">
        <v>39</v>
      </c>
    </row>
    <row r="123" spans="2:7">
      <c r="B123" s="1" t="s">
        <v>475</v>
      </c>
      <c r="G123" s="9" t="s">
        <v>39</v>
      </c>
    </row>
    <row r="124" spans="2:7">
      <c r="B124" s="13" t="s">
        <v>488</v>
      </c>
      <c r="C124" s="13"/>
      <c r="D124" s="13"/>
      <c r="E124" s="13"/>
      <c r="F124" s="13"/>
      <c r="G124" s="13"/>
    </row>
    <row r="125" spans="2:7">
      <c r="B125" s="1" t="s">
        <v>348</v>
      </c>
      <c r="G125" s="9" t="s">
        <v>39</v>
      </c>
    </row>
    <row r="126" spans="2:7">
      <c r="B126" s="1" t="s">
        <v>475</v>
      </c>
      <c r="G126" s="9" t="s">
        <v>39</v>
      </c>
    </row>
    <row r="127" spans="2:7">
      <c r="B127" s="37" t="s">
        <v>350</v>
      </c>
      <c r="C127" s="37"/>
      <c r="D127" s="37"/>
      <c r="E127" s="37"/>
      <c r="F127" s="37"/>
      <c r="G127" s="37"/>
    </row>
    <row r="128" spans="2:7">
      <c r="B128" s="1" t="s">
        <v>489</v>
      </c>
      <c r="G128" s="9" t="s">
        <v>39</v>
      </c>
    </row>
    <row r="129" spans="2:7">
      <c r="B129" s="1" t="s">
        <v>490</v>
      </c>
      <c r="G129" s="9" t="s">
        <v>39</v>
      </c>
    </row>
    <row r="130" spans="2:7">
      <c r="B130" s="1" t="s">
        <v>491</v>
      </c>
      <c r="G130" s="9" t="s">
        <v>39</v>
      </c>
    </row>
    <row r="131" spans="2:7">
      <c r="B131" s="1" t="s">
        <v>492</v>
      </c>
      <c r="G131" s="9" t="s">
        <v>39</v>
      </c>
    </row>
    <row r="132" spans="2:7">
      <c r="B132" s="1" t="s">
        <v>493</v>
      </c>
      <c r="G132" s="9" t="s">
        <v>39</v>
      </c>
    </row>
    <row r="133" spans="2:7">
      <c r="B133" s="1" t="s">
        <v>494</v>
      </c>
      <c r="G133" s="9" t="s">
        <v>39</v>
      </c>
    </row>
    <row r="134" spans="2:7">
      <c r="B134" s="1" t="s">
        <v>495</v>
      </c>
      <c r="G134" s="9" t="s">
        <v>39</v>
      </c>
    </row>
    <row r="135" spans="2:7">
      <c r="B135" s="1" t="s">
        <v>496</v>
      </c>
      <c r="G135" s="9" t="s">
        <v>39</v>
      </c>
    </row>
    <row r="136" spans="2:7">
      <c r="B136" s="37" t="s">
        <v>497</v>
      </c>
      <c r="C136" s="37"/>
      <c r="D136" s="37"/>
      <c r="E136" s="37"/>
      <c r="F136" s="37"/>
      <c r="G136" s="37"/>
    </row>
    <row r="137" spans="2:7">
      <c r="B137" s="1" t="s">
        <v>498</v>
      </c>
      <c r="G137" s="9" t="s">
        <v>39</v>
      </c>
    </row>
    <row r="139" spans="2:7">
      <c r="B139" s="457" t="s">
        <v>586</v>
      </c>
      <c r="C139" s="458"/>
      <c r="D139" s="458"/>
      <c r="E139" s="458"/>
      <c r="F139" s="459"/>
      <c r="G139" s="53" t="s">
        <v>68</v>
      </c>
    </row>
    <row r="140" spans="2:7">
      <c r="B140" s="1" t="s">
        <v>587</v>
      </c>
      <c r="G140" s="9" t="s">
        <v>39</v>
      </c>
    </row>
  </sheetData>
  <mergeCells count="27">
    <mergeCell ref="B1:J1"/>
    <mergeCell ref="B46:F46"/>
    <mergeCell ref="B47:G47"/>
    <mergeCell ref="B50:F50"/>
    <mergeCell ref="B51:G51"/>
    <mergeCell ref="B20:H20"/>
    <mergeCell ref="B22:H22"/>
    <mergeCell ref="B24:H24"/>
    <mergeCell ref="B30:H30"/>
    <mergeCell ref="B28:H28"/>
    <mergeCell ref="B26:H26"/>
    <mergeCell ref="L6:M6"/>
    <mergeCell ref="Q6:R6"/>
    <mergeCell ref="B139:F139"/>
    <mergeCell ref="B6:H6"/>
    <mergeCell ref="B8:H8"/>
    <mergeCell ref="B10:H10"/>
    <mergeCell ref="B12:H12"/>
    <mergeCell ref="B14:H14"/>
    <mergeCell ref="B16:H16"/>
    <mergeCell ref="B18:H18"/>
    <mergeCell ref="B60:G60"/>
    <mergeCell ref="B32:H32"/>
    <mergeCell ref="B34:H34"/>
    <mergeCell ref="B36:H36"/>
    <mergeCell ref="B101:G101"/>
    <mergeCell ref="B110:G110"/>
  </mergeCells>
  <conditionalFormatting sqref="G48">
    <cfRule type="cellIs" dxfId="95" priority="106" operator="equal">
      <formula>$I$47</formula>
    </cfRule>
    <cfRule type="cellIs" dxfId="94" priority="107" operator="equal">
      <formula>$I$48</formula>
    </cfRule>
    <cfRule type="cellIs" dxfId="93" priority="108" operator="equal">
      <formula>$I$49</formula>
    </cfRule>
    <cfRule type="colorScale" priority="109">
      <colorScale>
        <cfvo type="min"/>
        <cfvo type="percentile" val="50"/>
        <cfvo type="max"/>
        <color rgb="FFF8696B"/>
        <color rgb="FFFFEB84"/>
        <color rgb="FF63BE7B"/>
      </colorScale>
    </cfRule>
    <cfRule type="cellIs" dxfId="92" priority="111" operator="equal">
      <formula>"No aplica"</formula>
    </cfRule>
  </conditionalFormatting>
  <conditionalFormatting sqref="G48">
    <cfRule type="cellIs" dxfId="91" priority="112" operator="notEqual">
      <formula>"sí"</formula>
    </cfRule>
    <cfRule type="cellIs" dxfId="90" priority="113" operator="equal">
      <formula>"Sí"</formula>
    </cfRule>
  </conditionalFormatting>
  <conditionalFormatting sqref="I47:I49">
    <cfRule type="colorScale" priority="110">
      <colorScale>
        <cfvo type="min"/>
        <cfvo type="percentile" val="50"/>
        <cfvo type="max"/>
        <color rgb="FFF8696B"/>
        <color rgb="FFFFEB84"/>
        <color rgb="FF63BE7B"/>
      </colorScale>
    </cfRule>
  </conditionalFormatting>
  <conditionalFormatting sqref="G52:G58">
    <cfRule type="cellIs" dxfId="89" priority="99" operator="equal">
      <formula>$I$47</formula>
    </cfRule>
    <cfRule type="cellIs" dxfId="88" priority="100" operator="equal">
      <formula>$I$48</formula>
    </cfRule>
    <cfRule type="cellIs" dxfId="87" priority="101" operator="equal">
      <formula>$I$49</formula>
    </cfRule>
    <cfRule type="colorScale" priority="102">
      <colorScale>
        <cfvo type="min"/>
        <cfvo type="percentile" val="50"/>
        <cfvo type="max"/>
        <color rgb="FFF8696B"/>
        <color rgb="FFFFEB84"/>
        <color rgb="FF63BE7B"/>
      </colorScale>
    </cfRule>
    <cfRule type="cellIs" dxfId="86" priority="103" operator="equal">
      <formula>"No aplica"</formula>
    </cfRule>
  </conditionalFormatting>
  <conditionalFormatting sqref="G52:G58">
    <cfRule type="cellIs" dxfId="85" priority="104" operator="notEqual">
      <formula>"sí"</formula>
    </cfRule>
    <cfRule type="cellIs" dxfId="84" priority="105" operator="equal">
      <formula>"Sí"</formula>
    </cfRule>
  </conditionalFormatting>
  <conditionalFormatting sqref="G62:G71">
    <cfRule type="cellIs" dxfId="83" priority="92" operator="equal">
      <formula>$I$47</formula>
    </cfRule>
    <cfRule type="cellIs" dxfId="82" priority="93" operator="equal">
      <formula>$I$48</formula>
    </cfRule>
    <cfRule type="cellIs" dxfId="81" priority="94" operator="equal">
      <formula>$I$49</formula>
    </cfRule>
    <cfRule type="colorScale" priority="95">
      <colorScale>
        <cfvo type="min"/>
        <cfvo type="percentile" val="50"/>
        <cfvo type="max"/>
        <color rgb="FFF8696B"/>
        <color rgb="FFFFEB84"/>
        <color rgb="FF63BE7B"/>
      </colorScale>
    </cfRule>
    <cfRule type="cellIs" dxfId="80" priority="96" operator="equal">
      <formula>"No aplica"</formula>
    </cfRule>
  </conditionalFormatting>
  <conditionalFormatting sqref="G62:G71">
    <cfRule type="cellIs" dxfId="79" priority="97" operator="notEqual">
      <formula>"sí"</formula>
    </cfRule>
    <cfRule type="cellIs" dxfId="78" priority="98" operator="equal">
      <formula>"Sí"</formula>
    </cfRule>
  </conditionalFormatting>
  <conditionalFormatting sqref="G74:G82">
    <cfRule type="cellIs" dxfId="77" priority="85" operator="equal">
      <formula>$I$47</formula>
    </cfRule>
    <cfRule type="cellIs" dxfId="76" priority="86" operator="equal">
      <formula>$I$48</formula>
    </cfRule>
    <cfRule type="cellIs" dxfId="75" priority="87" operator="equal">
      <formula>$I$49</formula>
    </cfRule>
    <cfRule type="colorScale" priority="88">
      <colorScale>
        <cfvo type="min"/>
        <cfvo type="percentile" val="50"/>
        <cfvo type="max"/>
        <color rgb="FFF8696B"/>
        <color rgb="FFFFEB84"/>
        <color rgb="FF63BE7B"/>
      </colorScale>
    </cfRule>
    <cfRule type="cellIs" dxfId="74" priority="89" operator="equal">
      <formula>"No aplica"</formula>
    </cfRule>
  </conditionalFormatting>
  <conditionalFormatting sqref="G74:G82">
    <cfRule type="cellIs" dxfId="73" priority="90" operator="notEqual">
      <formula>"sí"</formula>
    </cfRule>
    <cfRule type="cellIs" dxfId="72" priority="91" operator="equal">
      <formula>"Sí"</formula>
    </cfRule>
  </conditionalFormatting>
  <conditionalFormatting sqref="G88:G91">
    <cfRule type="cellIs" dxfId="71" priority="83" operator="notEqual">
      <formula>"sí"</formula>
    </cfRule>
    <cfRule type="cellIs" dxfId="70" priority="84" operator="equal">
      <formula>"Sí"</formula>
    </cfRule>
  </conditionalFormatting>
  <conditionalFormatting sqref="G88:G91">
    <cfRule type="cellIs" dxfId="69" priority="78" operator="equal">
      <formula>$I$47</formula>
    </cfRule>
    <cfRule type="cellIs" dxfId="68" priority="79" operator="equal">
      <formula>$I$48</formula>
    </cfRule>
    <cfRule type="cellIs" dxfId="67" priority="80" operator="equal">
      <formula>$I$49</formula>
    </cfRule>
    <cfRule type="colorScale" priority="81">
      <colorScale>
        <cfvo type="min"/>
        <cfvo type="percentile" val="50"/>
        <cfvo type="max"/>
        <color rgb="FFF8696B"/>
        <color rgb="FFFFEB84"/>
        <color rgb="FF63BE7B"/>
      </colorScale>
    </cfRule>
    <cfRule type="cellIs" dxfId="66" priority="82" operator="equal">
      <formula>"No aplica"</formula>
    </cfRule>
  </conditionalFormatting>
  <conditionalFormatting sqref="G106">
    <cfRule type="cellIs" dxfId="65" priority="69" operator="notEqual">
      <formula>"sí"</formula>
    </cfRule>
    <cfRule type="cellIs" dxfId="64" priority="70" operator="equal">
      <formula>"Sí"</formula>
    </cfRule>
  </conditionalFormatting>
  <conditionalFormatting sqref="G103">
    <cfRule type="cellIs" dxfId="63" priority="71" operator="equal">
      <formula>$I$47</formula>
    </cfRule>
    <cfRule type="cellIs" dxfId="62" priority="72" operator="equal">
      <formula>$I$48</formula>
    </cfRule>
    <cfRule type="cellIs" dxfId="61" priority="73" operator="equal">
      <formula>$I$49</formula>
    </cfRule>
    <cfRule type="colorScale" priority="74">
      <colorScale>
        <cfvo type="min"/>
        <cfvo type="percentile" val="50"/>
        <cfvo type="max"/>
        <color rgb="FFF8696B"/>
        <color rgb="FFFFEB84"/>
        <color rgb="FF63BE7B"/>
      </colorScale>
    </cfRule>
    <cfRule type="cellIs" dxfId="60" priority="75" operator="equal">
      <formula>"No aplica"</formula>
    </cfRule>
  </conditionalFormatting>
  <conditionalFormatting sqref="G103">
    <cfRule type="cellIs" dxfId="59" priority="76" operator="notEqual">
      <formula>"sí"</formula>
    </cfRule>
    <cfRule type="cellIs" dxfId="58" priority="77" operator="equal">
      <formula>"Sí"</formula>
    </cfRule>
  </conditionalFormatting>
  <conditionalFormatting sqref="G106">
    <cfRule type="cellIs" dxfId="57" priority="64" operator="equal">
      <formula>$I$47</formula>
    </cfRule>
    <cfRule type="cellIs" dxfId="56" priority="65" operator="equal">
      <formula>$I$48</formula>
    </cfRule>
    <cfRule type="cellIs" dxfId="55" priority="66" operator="equal">
      <formula>$I$49</formula>
    </cfRule>
    <cfRule type="colorScale" priority="67">
      <colorScale>
        <cfvo type="min"/>
        <cfvo type="percentile" val="50"/>
        <cfvo type="max"/>
        <color rgb="FFF8696B"/>
        <color rgb="FFFFEB84"/>
        <color rgb="FF63BE7B"/>
      </colorScale>
    </cfRule>
    <cfRule type="cellIs" dxfId="54" priority="68" operator="equal">
      <formula>"No aplica"</formula>
    </cfRule>
  </conditionalFormatting>
  <conditionalFormatting sqref="G108:G109">
    <cfRule type="cellIs" dxfId="53" priority="57" operator="equal">
      <formula>$I$47</formula>
    </cfRule>
    <cfRule type="cellIs" dxfId="52" priority="58" operator="equal">
      <formula>$I$48</formula>
    </cfRule>
    <cfRule type="cellIs" dxfId="51" priority="59" operator="equal">
      <formula>$I$49</formula>
    </cfRule>
    <cfRule type="colorScale" priority="60">
      <colorScale>
        <cfvo type="min"/>
        <cfvo type="percentile" val="50"/>
        <cfvo type="max"/>
        <color rgb="FFF8696B"/>
        <color rgb="FFFFEB84"/>
        <color rgb="FF63BE7B"/>
      </colorScale>
    </cfRule>
    <cfRule type="cellIs" dxfId="50" priority="61" operator="equal">
      <formula>"No aplica"</formula>
    </cfRule>
  </conditionalFormatting>
  <conditionalFormatting sqref="G108:G109">
    <cfRule type="cellIs" dxfId="49" priority="62" operator="notEqual">
      <formula>"sí"</formula>
    </cfRule>
    <cfRule type="cellIs" dxfId="48" priority="63" operator="equal">
      <formula>"Sí"</formula>
    </cfRule>
  </conditionalFormatting>
  <conditionalFormatting sqref="G113:G115">
    <cfRule type="cellIs" dxfId="47" priority="50" operator="equal">
      <formula>$I$47</formula>
    </cfRule>
    <cfRule type="cellIs" dxfId="46" priority="51" operator="equal">
      <formula>$I$48</formula>
    </cfRule>
    <cfRule type="cellIs" dxfId="45" priority="52" operator="equal">
      <formula>$I$49</formula>
    </cfRule>
    <cfRule type="colorScale" priority="53">
      <colorScale>
        <cfvo type="min"/>
        <cfvo type="percentile" val="50"/>
        <cfvo type="max"/>
        <color rgb="FFF8696B"/>
        <color rgb="FFFFEB84"/>
        <color rgb="FF63BE7B"/>
      </colorScale>
    </cfRule>
    <cfRule type="cellIs" dxfId="44" priority="54" operator="equal">
      <formula>"No aplica"</formula>
    </cfRule>
  </conditionalFormatting>
  <conditionalFormatting sqref="G113:G115">
    <cfRule type="cellIs" dxfId="43" priority="55" operator="notEqual">
      <formula>"sí"</formula>
    </cfRule>
    <cfRule type="cellIs" dxfId="42" priority="56" operator="equal">
      <formula>"Sí"</formula>
    </cfRule>
  </conditionalFormatting>
  <conditionalFormatting sqref="G117:G118 G137 G128:G135">
    <cfRule type="cellIs" dxfId="41" priority="43" operator="equal">
      <formula>$I$47</formula>
    </cfRule>
    <cfRule type="cellIs" dxfId="40" priority="44" operator="equal">
      <formula>$I$48</formula>
    </cfRule>
    <cfRule type="cellIs" dxfId="39" priority="45" operator="equal">
      <formula>$I$49</formula>
    </cfRule>
    <cfRule type="colorScale" priority="46">
      <colorScale>
        <cfvo type="min"/>
        <cfvo type="percentile" val="50"/>
        <cfvo type="max"/>
        <color rgb="FFF8696B"/>
        <color rgb="FFFFEB84"/>
        <color rgb="FF63BE7B"/>
      </colorScale>
    </cfRule>
    <cfRule type="cellIs" dxfId="38" priority="47" operator="equal">
      <formula>"No aplica"</formula>
    </cfRule>
  </conditionalFormatting>
  <conditionalFormatting sqref="G137 G117:G118 G128:G135">
    <cfRule type="cellIs" dxfId="37" priority="48" operator="notEqual">
      <formula>"sí"</formula>
    </cfRule>
    <cfRule type="cellIs" dxfId="36" priority="49" operator="equal">
      <formula>"Sí"</formula>
    </cfRule>
  </conditionalFormatting>
  <conditionalFormatting sqref="G84:G86">
    <cfRule type="cellIs" dxfId="35" priority="41" operator="notEqual">
      <formula>"sí"</formula>
    </cfRule>
    <cfRule type="cellIs" dxfId="34" priority="42" operator="equal">
      <formula>"Sí"</formula>
    </cfRule>
  </conditionalFormatting>
  <conditionalFormatting sqref="G84:G86">
    <cfRule type="cellIs" dxfId="33" priority="36" operator="equal">
      <formula>$I$47</formula>
    </cfRule>
    <cfRule type="cellIs" dxfId="32" priority="37" operator="equal">
      <formula>$I$48</formula>
    </cfRule>
    <cfRule type="cellIs" dxfId="31" priority="38" operator="equal">
      <formula>$I$49</formula>
    </cfRule>
    <cfRule type="colorScale" priority="39">
      <colorScale>
        <cfvo type="min"/>
        <cfvo type="percentile" val="50"/>
        <cfvo type="max"/>
        <color rgb="FFF8696B"/>
        <color rgb="FFFFEB84"/>
        <color rgb="FF63BE7B"/>
      </colorScale>
    </cfRule>
    <cfRule type="cellIs" dxfId="30" priority="40" operator="equal">
      <formula>"No aplica"</formula>
    </cfRule>
  </conditionalFormatting>
  <conditionalFormatting sqref="G121:G123">
    <cfRule type="cellIs" dxfId="29" priority="29" operator="equal">
      <formula>$I$47</formula>
    </cfRule>
    <cfRule type="cellIs" dxfId="28" priority="30" operator="equal">
      <formula>$I$48</formula>
    </cfRule>
    <cfRule type="cellIs" dxfId="27" priority="31" operator="equal">
      <formula>$I$49</formula>
    </cfRule>
    <cfRule type="colorScale" priority="32">
      <colorScale>
        <cfvo type="min"/>
        <cfvo type="percentile" val="50"/>
        <cfvo type="max"/>
        <color rgb="FFF8696B"/>
        <color rgb="FFFFEB84"/>
        <color rgb="FF63BE7B"/>
      </colorScale>
    </cfRule>
    <cfRule type="cellIs" dxfId="26" priority="33" operator="equal">
      <formula>"No aplica"</formula>
    </cfRule>
  </conditionalFormatting>
  <conditionalFormatting sqref="G121:G123">
    <cfRule type="cellIs" dxfId="25" priority="34" operator="notEqual">
      <formula>"sí"</formula>
    </cfRule>
    <cfRule type="cellIs" dxfId="24" priority="35" operator="equal">
      <formula>"Sí"</formula>
    </cfRule>
  </conditionalFormatting>
  <conditionalFormatting sqref="G125:G126">
    <cfRule type="cellIs" dxfId="23" priority="22" operator="equal">
      <formula>$I$47</formula>
    </cfRule>
    <cfRule type="cellIs" dxfId="22" priority="23" operator="equal">
      <formula>$I$48</formula>
    </cfRule>
    <cfRule type="cellIs" dxfId="21" priority="24" operator="equal">
      <formula>$I$49</formula>
    </cfRule>
    <cfRule type="colorScale" priority="25">
      <colorScale>
        <cfvo type="min"/>
        <cfvo type="percentile" val="50"/>
        <cfvo type="max"/>
        <color rgb="FFF8696B"/>
        <color rgb="FFFFEB84"/>
        <color rgb="FF63BE7B"/>
      </colorScale>
    </cfRule>
    <cfRule type="cellIs" dxfId="20" priority="26" operator="equal">
      <formula>"No aplica"</formula>
    </cfRule>
  </conditionalFormatting>
  <conditionalFormatting sqref="G125:G126">
    <cfRule type="cellIs" dxfId="19" priority="27" operator="notEqual">
      <formula>"sí"</formula>
    </cfRule>
    <cfRule type="cellIs" dxfId="18" priority="28" operator="equal">
      <formula>"Sí"</formula>
    </cfRule>
  </conditionalFormatting>
  <conditionalFormatting sqref="G94">
    <cfRule type="cellIs" dxfId="17" priority="15" operator="equal">
      <formula>$I$47</formula>
    </cfRule>
    <cfRule type="cellIs" dxfId="16" priority="16" operator="equal">
      <formula>$I$48</formula>
    </cfRule>
    <cfRule type="cellIs" dxfId="15" priority="17" operator="equal">
      <formula>$I$49</formula>
    </cfRule>
    <cfRule type="colorScale" priority="18">
      <colorScale>
        <cfvo type="min"/>
        <cfvo type="percentile" val="50"/>
        <cfvo type="max"/>
        <color rgb="FFF8696B"/>
        <color rgb="FFFFEB84"/>
        <color rgb="FF63BE7B"/>
      </colorScale>
    </cfRule>
    <cfRule type="cellIs" dxfId="14" priority="19" operator="equal">
      <formula>"No aplica"</formula>
    </cfRule>
  </conditionalFormatting>
  <conditionalFormatting sqref="G94">
    <cfRule type="cellIs" dxfId="13" priority="20" operator="notEqual">
      <formula>"sí"</formula>
    </cfRule>
    <cfRule type="cellIs" dxfId="12" priority="21" operator="equal">
      <formula>"Sí"</formula>
    </cfRule>
  </conditionalFormatting>
  <conditionalFormatting sqref="G96:G100">
    <cfRule type="cellIs" dxfId="11" priority="8" operator="equal">
      <formula>$I$47</formula>
    </cfRule>
    <cfRule type="cellIs" dxfId="10" priority="9" operator="equal">
      <formula>$I$48</formula>
    </cfRule>
    <cfRule type="cellIs" dxfId="9" priority="10" operator="equal">
      <formula>$I$49</formula>
    </cfRule>
    <cfRule type="colorScale" priority="11">
      <colorScale>
        <cfvo type="min"/>
        <cfvo type="percentile" val="50"/>
        <cfvo type="max"/>
        <color rgb="FFF8696B"/>
        <color rgb="FFFFEB84"/>
        <color rgb="FF63BE7B"/>
      </colorScale>
    </cfRule>
    <cfRule type="cellIs" dxfId="8" priority="12" operator="equal">
      <formula>"No aplica"</formula>
    </cfRule>
  </conditionalFormatting>
  <conditionalFormatting sqref="G96:G100">
    <cfRule type="cellIs" dxfId="7" priority="13" operator="notEqual">
      <formula>"sí"</formula>
    </cfRule>
    <cfRule type="cellIs" dxfId="6" priority="14" operator="equal">
      <formula>"Sí"</formula>
    </cfRule>
  </conditionalFormatting>
  <conditionalFormatting sqref="G140">
    <cfRule type="cellIs" dxfId="5" priority="1" operator="equal">
      <formula>$I$47</formula>
    </cfRule>
    <cfRule type="cellIs" dxfId="4" priority="2" operator="equal">
      <formula>$I$48</formula>
    </cfRule>
    <cfRule type="cellIs" dxfId="3" priority="3" operator="equal">
      <formula>$I$49</formula>
    </cfRule>
    <cfRule type="colorScale" priority="4">
      <colorScale>
        <cfvo type="min"/>
        <cfvo type="percentile" val="50"/>
        <cfvo type="max"/>
        <color rgb="FFF8696B"/>
        <color rgb="FFFFEB84"/>
        <color rgb="FF63BE7B"/>
      </colorScale>
    </cfRule>
    <cfRule type="cellIs" dxfId="2" priority="5" operator="equal">
      <formula>"No aplica"</formula>
    </cfRule>
  </conditionalFormatting>
  <conditionalFormatting sqref="G140">
    <cfRule type="cellIs" dxfId="1" priority="6" operator="notEqual">
      <formula>"sí"</formula>
    </cfRule>
    <cfRule type="cellIs" dxfId="0" priority="7" operator="equal">
      <formula>"Sí"</formula>
    </cfRule>
  </conditionalFormatting>
  <dataValidations disablePrompts="1" count="2">
    <dataValidation type="list" allowBlank="1" showInputMessage="1" showErrorMessage="1" sqref="G48 G88:G91 G125:G126 G121:G123 G117:G118 G113:G115 G62:G71 G183 G181 G172:G179 G161:G170 G158:G159 G155:G156 G152:G153 G150 G96:G100 G108:G109 G74:G82 G52:G58 G185 G103 G106 G84:G86 G128:G135 G94 G137:G138 G140:G146" xr:uid="{00000000-0002-0000-0000-000000000000}">
      <formula1>$I$47:$I$49</formula1>
    </dataValidation>
    <dataValidation type="list" allowBlank="1" showInputMessage="1" showErrorMessage="1" sqref="G184 G160 G157 G154 G151 G61 G171 G95 G111:G112 G107 G104:G105 G102 G87 G83 G182 G72:G73 G116 G119:G120 G124 G127 G136 G93" xr:uid="{00000000-0002-0000-0000-000001000000}">
      <formula1>$G$182:$G$182</formula1>
    </dataValidation>
  </dataValidations>
  <hyperlinks>
    <hyperlink ref="B14:H14" location="'Hoja de registros'!A1" display="Hoja de registros" xr:uid="{00000000-0004-0000-0000-000000000000}"/>
    <hyperlink ref="B16:H16" location="'Mi área de trabajo'!A1" display="Mi área de trabajo" xr:uid="{00000000-0004-0000-0000-000001000000}"/>
    <hyperlink ref="B18:H18" location="' Result- RVHdC Declarac'!A1" display="Resultados - RVHdC Declaración" xr:uid="{00000000-0004-0000-0000-000002000000}"/>
    <hyperlink ref="B20:H20" location="'Result- RVHdC Detalle'!A1" display="Resultados - RVHdC Detalle" xr:uid="{00000000-0004-0000-0000-000003000000}"/>
    <hyperlink ref="B22:H22" location="'Result- SGMA'!A1" display="Resultados - Sistema de Gestión del Medio Ambiente" xr:uid="{00000000-0004-0000-0000-000004000000}"/>
    <hyperlink ref="B24:H24" location="'Result- REHdC'!A1" display="Resultados - Registro Español de Huella de Carbono" xr:uid="{00000000-0004-0000-0000-000005000000}"/>
    <hyperlink ref="B28:H28" location="'Datos 1-Factores emisión'!A1" display="Factores de emisión" xr:uid="{00000000-0004-0000-0000-000007000000}"/>
    <hyperlink ref="B30:H30" location="'Datos 2-Potenciales calent glob'!A1" display="Potencial de calentamiento global" xr:uid="{00000000-0004-0000-0000-000008000000}"/>
    <hyperlink ref="B32:H32" location="'Datos 3-Factores de convers'!A1" display="Factores de conversión" xr:uid="{00000000-0004-0000-0000-000009000000}"/>
    <hyperlink ref="B34:H34" location="'Fuentes de datos'!A1" display="Fuentes de datos" xr:uid="{00000000-0004-0000-0000-00000A000000}"/>
    <hyperlink ref="B36:H36" location="Acrónimos!A1" display="Acrónimos" xr:uid="{00000000-0004-0000-0000-00000B000000}"/>
    <hyperlink ref="B6:H6" location="'Datos generales organización'!A1" display="Datos generales de la organización" xr:uid="{00000000-0004-0000-0000-00000C000000}"/>
    <hyperlink ref="B8:H8" location="'Alcance 1'!A1" display="Alcance 1" xr:uid="{00000000-0004-0000-0000-00000D000000}"/>
    <hyperlink ref="B10:H10" location="'Alcance 2'!A1" display="Alcance 2" xr:uid="{00000000-0004-0000-0000-00000E000000}"/>
    <hyperlink ref="B12:H12" location="'Alcance 3'!A1" display="Alcance 3" xr:uid="{00000000-0004-0000-0000-00000F000000}"/>
  </hyperlinks>
  <pageMargins left="0.70866141732283472" right="0.70866141732283472" top="0.74803149606299213" bottom="0.74803149606299213" header="0.31496062992125984" footer="0.31496062992125984"/>
  <pageSetup paperSize="10" scale="75" orientation="landscape" r:id="rId1"/>
  <customProperties>
    <customPr name="_pios_id" r:id="rId2"/>
  </customPropertie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FF99"/>
  </sheetPr>
  <dimension ref="A1:U179"/>
  <sheetViews>
    <sheetView zoomScale="70" zoomScaleNormal="70" workbookViewId="0">
      <selection activeCell="H14" sqref="H14"/>
    </sheetView>
  </sheetViews>
  <sheetFormatPr baseColWidth="10" defaultColWidth="11.42578125" defaultRowHeight="15"/>
  <cols>
    <col min="1" max="1" width="39.28515625" style="375" customWidth="1"/>
    <col min="2" max="2" width="15.7109375" style="1" customWidth="1"/>
    <col min="3" max="3" width="40.7109375" style="1" customWidth="1"/>
    <col min="4" max="4" width="29.7109375" style="1" customWidth="1"/>
    <col min="5" max="16384" width="11.42578125" style="1"/>
  </cols>
  <sheetData>
    <row r="1" spans="1:21" s="10" customFormat="1" ht="87" customHeight="1">
      <c r="A1" s="380"/>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row>
    <row r="2" spans="1:21" s="10" customFormat="1" ht="21.75" customHeight="1">
      <c r="A2" s="380"/>
      <c r="C2" s="381" t="s">
        <v>359</v>
      </c>
      <c r="D2" s="382"/>
      <c r="E2" s="382"/>
      <c r="F2" s="382"/>
      <c r="G2" s="382"/>
      <c r="H2" s="382"/>
      <c r="I2" s="382"/>
      <c r="J2" s="382"/>
      <c r="K2" s="382"/>
      <c r="L2" s="382"/>
      <c r="M2" s="382"/>
      <c r="N2" s="382"/>
      <c r="O2" s="382"/>
      <c r="P2" s="382"/>
      <c r="Q2" s="384"/>
      <c r="R2" s="384"/>
      <c r="S2" s="384"/>
      <c r="T2" s="384"/>
      <c r="U2" s="384"/>
    </row>
    <row r="3" spans="1:21">
      <c r="A3" s="380"/>
    </row>
    <row r="4" spans="1:21">
      <c r="A4" s="380"/>
      <c r="C4" s="457" t="s">
        <v>303</v>
      </c>
      <c r="D4" s="459"/>
    </row>
    <row r="5" spans="1:21" ht="18" customHeight="1">
      <c r="A5" s="376" t="s">
        <v>861</v>
      </c>
      <c r="C5" s="54" t="s">
        <v>72</v>
      </c>
      <c r="D5" s="57"/>
    </row>
    <row r="6" spans="1:21" ht="18" customHeight="1">
      <c r="A6" s="377" t="s">
        <v>474</v>
      </c>
      <c r="C6" s="54" t="s">
        <v>73</v>
      </c>
      <c r="D6" s="57"/>
      <c r="F6" s="36"/>
    </row>
    <row r="7" spans="1:21" s="11" customFormat="1" ht="17.25">
      <c r="A7" s="378" t="s">
        <v>481</v>
      </c>
      <c r="C7" s="44"/>
      <c r="D7" s="12"/>
    </row>
    <row r="8" spans="1:21" s="11" customFormat="1" ht="17.25">
      <c r="A8" s="378" t="s">
        <v>486</v>
      </c>
      <c r="C8" s="457" t="s">
        <v>307</v>
      </c>
      <c r="D8" s="459"/>
    </row>
    <row r="9" spans="1:21" ht="17.25">
      <c r="A9" s="378" t="s">
        <v>862</v>
      </c>
      <c r="C9" s="54" t="s">
        <v>308</v>
      </c>
      <c r="D9" s="68"/>
      <c r="F9" s="11"/>
    </row>
    <row r="10" spans="1:21" ht="17.25">
      <c r="A10" s="378" t="s">
        <v>863</v>
      </c>
      <c r="C10" s="54" t="s">
        <v>310</v>
      </c>
      <c r="D10" s="68"/>
      <c r="F10" s="11"/>
    </row>
    <row r="11" spans="1:21" ht="17.25">
      <c r="A11" s="378" t="s">
        <v>893</v>
      </c>
      <c r="C11" s="54" t="s">
        <v>309</v>
      </c>
      <c r="D11" s="270"/>
      <c r="F11" s="11"/>
    </row>
    <row r="12" spans="1:21" s="11" customFormat="1" ht="17.25">
      <c r="A12" s="378" t="s">
        <v>894</v>
      </c>
      <c r="C12" s="44"/>
      <c r="D12" s="12"/>
    </row>
    <row r="13" spans="1:21" s="11" customFormat="1" ht="17.25">
      <c r="A13" s="378" t="s">
        <v>895</v>
      </c>
      <c r="C13" s="457" t="s">
        <v>27</v>
      </c>
      <c r="D13" s="459"/>
    </row>
    <row r="14" spans="1:21" ht="17.25">
      <c r="A14" s="379" t="s">
        <v>896</v>
      </c>
      <c r="C14" s="54" t="s">
        <v>27</v>
      </c>
      <c r="D14" s="57" t="s">
        <v>358</v>
      </c>
    </row>
    <row r="15" spans="1:21" ht="17.25">
      <c r="A15" s="378" t="s">
        <v>868</v>
      </c>
    </row>
    <row r="16" spans="1:21" ht="17.25">
      <c r="A16" s="378" t="s">
        <v>897</v>
      </c>
      <c r="C16" s="457" t="str">
        <f>CONCATENATE("Índices de actividad para el año ",D14)</f>
        <v>Índices de actividad para el año &lt;seleccionar año&gt;</v>
      </c>
      <c r="D16" s="458"/>
      <c r="E16" s="459"/>
      <c r="F16" s="11"/>
    </row>
    <row r="17" spans="1:11" ht="17.25">
      <c r="A17" s="378" t="s">
        <v>898</v>
      </c>
      <c r="C17" s="59" t="s">
        <v>557</v>
      </c>
      <c r="D17" s="59" t="s">
        <v>9</v>
      </c>
      <c r="E17" s="59" t="s">
        <v>51</v>
      </c>
      <c r="F17" s="11"/>
    </row>
    <row r="18" spans="1:11" ht="17.25">
      <c r="A18" s="378" t="s">
        <v>899</v>
      </c>
      <c r="C18" s="56" t="s">
        <v>730</v>
      </c>
      <c r="D18" s="66" t="str">
        <f>LOOKUP(C18,C154:C160,D150:D156)</f>
        <v>unidades</v>
      </c>
      <c r="E18" s="55"/>
      <c r="F18" s="11"/>
    </row>
    <row r="19" spans="1:11" ht="17.25">
      <c r="A19" s="378" t="s">
        <v>872</v>
      </c>
      <c r="C19" s="61" t="s">
        <v>576</v>
      </c>
      <c r="D19" s="55" t="s">
        <v>577</v>
      </c>
      <c r="E19" s="56"/>
      <c r="F19" s="11"/>
    </row>
    <row r="20" spans="1:11" ht="15.75" hidden="1" thickTop="1">
      <c r="C20" s="61" t="str">
        <f>IF($C$18=$C$157,C19,C18)</f>
        <v>Seleccionar índice</v>
      </c>
      <c r="D20" s="61" t="str">
        <f>IF($C$18=$C$157,D19,D18)</f>
        <v>unidades</v>
      </c>
      <c r="E20" s="61">
        <f>IF($C$18=$C$157,E19,E18)</f>
        <v>0</v>
      </c>
      <c r="F20" s="11"/>
    </row>
    <row r="21" spans="1:11">
      <c r="C21" s="59" t="s">
        <v>558</v>
      </c>
      <c r="D21" s="59" t="s">
        <v>9</v>
      </c>
      <c r="E21" s="59" t="s">
        <v>51</v>
      </c>
      <c r="F21" s="11"/>
    </row>
    <row r="22" spans="1:11">
      <c r="C22" s="54" t="s">
        <v>317</v>
      </c>
      <c r="D22" s="60" t="s">
        <v>304</v>
      </c>
      <c r="E22" s="55"/>
      <c r="F22" s="11"/>
    </row>
    <row r="23" spans="1:11">
      <c r="C23" s="54" t="s">
        <v>302</v>
      </c>
      <c r="D23" s="60" t="s">
        <v>305</v>
      </c>
      <c r="E23" s="55"/>
      <c r="F23" s="11"/>
    </row>
    <row r="24" spans="1:11">
      <c r="C24" s="54" t="s">
        <v>318</v>
      </c>
      <c r="D24" s="60" t="s">
        <v>306</v>
      </c>
      <c r="E24" s="56"/>
      <c r="F24" s="11"/>
    </row>
    <row r="25" spans="1:11">
      <c r="F25" s="11"/>
    </row>
    <row r="26" spans="1:11">
      <c r="C26" s="53" t="s">
        <v>633</v>
      </c>
      <c r="D26" s="65"/>
      <c r="E26" s="272"/>
      <c r="F26" s="273"/>
      <c r="G26" s="273"/>
      <c r="H26" s="273"/>
      <c r="I26" s="274"/>
      <c r="J26" s="274"/>
      <c r="K26" s="278"/>
    </row>
    <row r="27" spans="1:11">
      <c r="C27" s="59" t="s">
        <v>357</v>
      </c>
      <c r="D27" s="59" t="s">
        <v>9</v>
      </c>
      <c r="E27" s="224" t="e">
        <f t="shared" ref="E27:I27" si="0">F27-1</f>
        <v>#VALUE!</v>
      </c>
      <c r="F27" s="224" t="e">
        <f t="shared" si="0"/>
        <v>#VALUE!</v>
      </c>
      <c r="G27" s="224" t="e">
        <f t="shared" si="0"/>
        <v>#VALUE!</v>
      </c>
      <c r="H27" s="224" t="e">
        <f t="shared" si="0"/>
        <v>#VALUE!</v>
      </c>
      <c r="I27" s="224" t="e">
        <f t="shared" si="0"/>
        <v>#VALUE!</v>
      </c>
      <c r="J27" s="224" t="e">
        <f>K27-1</f>
        <v>#VALUE!</v>
      </c>
      <c r="K27" s="224" t="e">
        <f>D14-1</f>
        <v>#VALUE!</v>
      </c>
    </row>
    <row r="28" spans="1:11">
      <c r="C28" s="66" t="s">
        <v>568</v>
      </c>
      <c r="D28" s="60" t="s">
        <v>634</v>
      </c>
      <c r="E28" s="269"/>
      <c r="F28" s="269"/>
      <c r="G28" s="269"/>
      <c r="H28" s="269"/>
      <c r="I28" s="269"/>
      <c r="J28" s="269"/>
      <c r="K28" s="269"/>
    </row>
    <row r="29" spans="1:11">
      <c r="C29" s="66" t="s">
        <v>569</v>
      </c>
      <c r="D29" s="60" t="s">
        <v>634</v>
      </c>
      <c r="E29" s="269"/>
      <c r="F29" s="269"/>
      <c r="G29" s="269"/>
      <c r="H29" s="269"/>
      <c r="I29" s="269"/>
      <c r="J29" s="269"/>
      <c r="K29" s="269"/>
    </row>
    <row r="30" spans="1:11">
      <c r="C30" s="66" t="s">
        <v>603</v>
      </c>
      <c r="D30" s="60" t="s">
        <v>634</v>
      </c>
      <c r="E30" s="255">
        <f>E28+E29</f>
        <v>0</v>
      </c>
      <c r="F30" s="255">
        <f t="shared" ref="F30:I30" si="1">F28+F29</f>
        <v>0</v>
      </c>
      <c r="G30" s="255">
        <f t="shared" si="1"/>
        <v>0</v>
      </c>
      <c r="H30" s="255">
        <f t="shared" si="1"/>
        <v>0</v>
      </c>
      <c r="I30" s="255">
        <f t="shared" si="1"/>
        <v>0</v>
      </c>
      <c r="J30" s="255">
        <f>J28+J29</f>
        <v>0</v>
      </c>
      <c r="K30" s="255">
        <f>K28+K29</f>
        <v>0</v>
      </c>
    </row>
    <row r="31" spans="1:11" ht="30.75" customHeight="1">
      <c r="C31" s="66" t="s">
        <v>509</v>
      </c>
      <c r="D31" s="60" t="s">
        <v>634</v>
      </c>
      <c r="E31" s="219"/>
      <c r="F31" s="219"/>
      <c r="G31" s="219"/>
      <c r="H31" s="219"/>
      <c r="I31" s="219"/>
      <c r="J31" s="219"/>
      <c r="K31" s="219"/>
    </row>
    <row r="32" spans="1:11">
      <c r="C32" s="66" t="s">
        <v>567</v>
      </c>
      <c r="D32" s="60" t="s">
        <v>634</v>
      </c>
      <c r="E32" s="255">
        <f>E30-E31</f>
        <v>0</v>
      </c>
      <c r="F32" s="255">
        <f t="shared" ref="F32:I32" si="2">F30-F31</f>
        <v>0</v>
      </c>
      <c r="G32" s="255">
        <f t="shared" si="2"/>
        <v>0</v>
      </c>
      <c r="H32" s="255">
        <f t="shared" si="2"/>
        <v>0</v>
      </c>
      <c r="I32" s="255">
        <f t="shared" si="2"/>
        <v>0</v>
      </c>
      <c r="J32" s="255">
        <f>J30-J31</f>
        <v>0</v>
      </c>
      <c r="K32" s="255">
        <f>K30-K31</f>
        <v>0</v>
      </c>
    </row>
    <row r="33" spans="3:11">
      <c r="C33" s="66" t="s">
        <v>566</v>
      </c>
      <c r="D33" s="60" t="s">
        <v>634</v>
      </c>
      <c r="E33" s="219"/>
      <c r="F33" s="219"/>
      <c r="G33" s="219"/>
      <c r="H33" s="219"/>
      <c r="I33" s="219"/>
      <c r="J33" s="219"/>
      <c r="K33" s="219"/>
    </row>
    <row r="34" spans="3:11">
      <c r="F34" s="11"/>
    </row>
    <row r="35" spans="3:11">
      <c r="C35" s="228" t="s">
        <v>636</v>
      </c>
      <c r="D35" s="229"/>
      <c r="E35" s="257"/>
      <c r="F35" s="258"/>
      <c r="G35" s="258"/>
      <c r="H35" s="258"/>
      <c r="I35" s="259"/>
      <c r="J35" s="259"/>
      <c r="K35" s="259"/>
    </row>
    <row r="36" spans="3:11">
      <c r="C36" s="59" t="s">
        <v>638</v>
      </c>
      <c r="D36" s="59" t="s">
        <v>9</v>
      </c>
      <c r="E36" s="254" t="e">
        <f>E27</f>
        <v>#VALUE!</v>
      </c>
      <c r="F36" s="254" t="e">
        <f t="shared" ref="F36:I36" si="3">F27</f>
        <v>#VALUE!</v>
      </c>
      <c r="G36" s="254" t="e">
        <f t="shared" si="3"/>
        <v>#VALUE!</v>
      </c>
      <c r="H36" s="254" t="e">
        <f t="shared" si="3"/>
        <v>#VALUE!</v>
      </c>
      <c r="I36" s="254" t="e">
        <f t="shared" si="3"/>
        <v>#VALUE!</v>
      </c>
      <c r="J36" s="254" t="e">
        <f t="shared" ref="J36" si="4">J27</f>
        <v>#VALUE!</v>
      </c>
      <c r="K36" s="254" t="e">
        <f>K27</f>
        <v>#VALUE!</v>
      </c>
    </row>
    <row r="37" spans="3:11">
      <c r="C37" s="67" t="str">
        <f>C20</f>
        <v>Seleccionar índice</v>
      </c>
      <c r="D37" s="256" t="str">
        <f>D20</f>
        <v>unidades</v>
      </c>
      <c r="E37" s="56"/>
      <c r="F37" s="55"/>
      <c r="G37" s="55"/>
      <c r="H37" s="55"/>
      <c r="I37" s="55"/>
      <c r="J37" s="55"/>
      <c r="K37" s="55"/>
    </row>
    <row r="38" spans="3:11">
      <c r="C38" s="228" t="s">
        <v>637</v>
      </c>
      <c r="D38" s="229"/>
      <c r="E38" s="275"/>
      <c r="F38" s="276"/>
      <c r="G38" s="276"/>
      <c r="H38" s="276"/>
      <c r="I38" s="277"/>
      <c r="J38" s="277"/>
      <c r="K38" s="277"/>
    </row>
    <row r="39" spans="3:11">
      <c r="C39" s="59" t="s">
        <v>638</v>
      </c>
      <c r="D39" s="59" t="s">
        <v>9</v>
      </c>
      <c r="E39" s="254" t="e">
        <f>E27</f>
        <v>#VALUE!</v>
      </c>
      <c r="F39" s="254" t="e">
        <f t="shared" ref="F39:I39" si="5">F27</f>
        <v>#VALUE!</v>
      </c>
      <c r="G39" s="254" t="e">
        <f t="shared" si="5"/>
        <v>#VALUE!</v>
      </c>
      <c r="H39" s="254" t="e">
        <f t="shared" si="5"/>
        <v>#VALUE!</v>
      </c>
      <c r="I39" s="254" t="e">
        <f t="shared" si="5"/>
        <v>#VALUE!</v>
      </c>
      <c r="J39" s="254" t="e">
        <f t="shared" ref="J39" si="6">J27</f>
        <v>#VALUE!</v>
      </c>
      <c r="K39" s="254" t="e">
        <f>K27</f>
        <v>#VALUE!</v>
      </c>
    </row>
    <row r="40" spans="3:11">
      <c r="C40" s="54" t="s">
        <v>317</v>
      </c>
      <c r="D40" s="60" t="s">
        <v>304</v>
      </c>
      <c r="E40" s="55"/>
      <c r="F40" s="55"/>
      <c r="G40" s="55"/>
      <c r="H40" s="55"/>
      <c r="I40" s="55"/>
      <c r="J40" s="55"/>
      <c r="K40" s="55"/>
    </row>
    <row r="41" spans="3:11">
      <c r="C41" s="54" t="s">
        <v>302</v>
      </c>
      <c r="D41" s="60" t="s">
        <v>305</v>
      </c>
      <c r="E41" s="55"/>
      <c r="F41" s="55"/>
      <c r="G41" s="55"/>
      <c r="H41" s="55"/>
      <c r="I41" s="55"/>
      <c r="J41" s="55"/>
      <c r="K41" s="55"/>
    </row>
    <row r="42" spans="3:11">
      <c r="C42" s="54" t="s">
        <v>318</v>
      </c>
      <c r="D42" s="60" t="s">
        <v>582</v>
      </c>
      <c r="E42" s="56"/>
      <c r="F42" s="55"/>
      <c r="G42" s="55"/>
      <c r="H42" s="55"/>
      <c r="I42" s="55"/>
      <c r="J42" s="55"/>
      <c r="K42" s="55"/>
    </row>
    <row r="43" spans="3:11">
      <c r="F43" s="11"/>
    </row>
    <row r="44" spans="3:11">
      <c r="C44" s="53" t="s">
        <v>635</v>
      </c>
      <c r="D44" s="65"/>
      <c r="E44" s="96"/>
      <c r="F44" s="80"/>
      <c r="G44" s="80"/>
      <c r="H44" s="80"/>
      <c r="I44" s="95"/>
      <c r="J44" s="95"/>
      <c r="K44" s="95"/>
    </row>
    <row r="45" spans="3:11">
      <c r="C45" s="59" t="s">
        <v>357</v>
      </c>
      <c r="D45" s="59" t="s">
        <v>9</v>
      </c>
      <c r="E45" s="254" t="e">
        <f>E27</f>
        <v>#VALUE!</v>
      </c>
      <c r="F45" s="254" t="e">
        <f t="shared" ref="F45:I45" si="7">F27</f>
        <v>#VALUE!</v>
      </c>
      <c r="G45" s="254" t="e">
        <f t="shared" si="7"/>
        <v>#VALUE!</v>
      </c>
      <c r="H45" s="254" t="e">
        <f t="shared" si="7"/>
        <v>#VALUE!</v>
      </c>
      <c r="I45" s="254" t="e">
        <f t="shared" si="7"/>
        <v>#VALUE!</v>
      </c>
      <c r="J45" s="254" t="e">
        <f t="shared" ref="J45:K45" si="8">J27</f>
        <v>#VALUE!</v>
      </c>
      <c r="K45" s="254" t="e">
        <f t="shared" si="8"/>
        <v>#VALUE!</v>
      </c>
    </row>
    <row r="46" spans="3:11">
      <c r="C46" s="66" t="s">
        <v>568</v>
      </c>
      <c r="D46" s="60" t="str">
        <f>CONCATENATE("t CO2e/ ",$D$20)</f>
        <v>t CO2e/ unidades</v>
      </c>
      <c r="E46" s="255" t="e">
        <f>E28/E$37</f>
        <v>#DIV/0!</v>
      </c>
      <c r="F46" s="255" t="e">
        <f t="shared" ref="F46:I46" si="9">F28/F$37</f>
        <v>#DIV/0!</v>
      </c>
      <c r="G46" s="255" t="e">
        <f t="shared" si="9"/>
        <v>#DIV/0!</v>
      </c>
      <c r="H46" s="255" t="e">
        <f t="shared" si="9"/>
        <v>#DIV/0!</v>
      </c>
      <c r="I46" s="255" t="e">
        <f t="shared" si="9"/>
        <v>#DIV/0!</v>
      </c>
      <c r="J46" s="255" t="e">
        <f t="shared" ref="J46" si="10">J28/J$37</f>
        <v>#DIV/0!</v>
      </c>
      <c r="K46" s="255" t="e">
        <f t="shared" ref="K46:K51" si="11">K28/K$37</f>
        <v>#DIV/0!</v>
      </c>
    </row>
    <row r="47" spans="3:11">
      <c r="C47" s="66" t="s">
        <v>569</v>
      </c>
      <c r="D47" s="60" t="str">
        <f t="shared" ref="D47:D51" si="12">CONCATENATE("t CO2e/ ",$D$20)</f>
        <v>t CO2e/ unidades</v>
      </c>
      <c r="E47" s="255" t="e">
        <f t="shared" ref="E47:I47" si="13">E29/E$37</f>
        <v>#DIV/0!</v>
      </c>
      <c r="F47" s="255" t="e">
        <f t="shared" si="13"/>
        <v>#DIV/0!</v>
      </c>
      <c r="G47" s="255" t="e">
        <f t="shared" si="13"/>
        <v>#DIV/0!</v>
      </c>
      <c r="H47" s="255" t="e">
        <f t="shared" si="13"/>
        <v>#DIV/0!</v>
      </c>
      <c r="I47" s="255" t="e">
        <f t="shared" si="13"/>
        <v>#DIV/0!</v>
      </c>
      <c r="J47" s="255" t="e">
        <f t="shared" ref="J47" si="14">J29/J$37</f>
        <v>#DIV/0!</v>
      </c>
      <c r="K47" s="255" t="e">
        <f t="shared" si="11"/>
        <v>#DIV/0!</v>
      </c>
    </row>
    <row r="48" spans="3:11">
      <c r="C48" s="66" t="s">
        <v>603</v>
      </c>
      <c r="D48" s="60" t="str">
        <f t="shared" si="12"/>
        <v>t CO2e/ unidades</v>
      </c>
      <c r="E48" s="255" t="e">
        <f t="shared" ref="E48:I48" si="15">E30/E$37</f>
        <v>#DIV/0!</v>
      </c>
      <c r="F48" s="255" t="e">
        <f t="shared" si="15"/>
        <v>#DIV/0!</v>
      </c>
      <c r="G48" s="255" t="e">
        <f t="shared" si="15"/>
        <v>#DIV/0!</v>
      </c>
      <c r="H48" s="255" t="e">
        <f t="shared" si="15"/>
        <v>#DIV/0!</v>
      </c>
      <c r="I48" s="255" t="e">
        <f t="shared" si="15"/>
        <v>#DIV/0!</v>
      </c>
      <c r="J48" s="255" t="e">
        <f t="shared" ref="J48" si="16">J30/J$37</f>
        <v>#DIV/0!</v>
      </c>
      <c r="K48" s="255" t="e">
        <f t="shared" si="11"/>
        <v>#DIV/0!</v>
      </c>
    </row>
    <row r="49" spans="1:11" ht="30.75" customHeight="1">
      <c r="C49" s="66" t="s">
        <v>509</v>
      </c>
      <c r="D49" s="60" t="str">
        <f t="shared" si="12"/>
        <v>t CO2e/ unidades</v>
      </c>
      <c r="E49" s="255" t="e">
        <f t="shared" ref="E49:I49" si="17">E31/E$37</f>
        <v>#DIV/0!</v>
      </c>
      <c r="F49" s="255" t="e">
        <f t="shared" si="17"/>
        <v>#DIV/0!</v>
      </c>
      <c r="G49" s="255" t="e">
        <f t="shared" si="17"/>
        <v>#DIV/0!</v>
      </c>
      <c r="H49" s="255" t="e">
        <f t="shared" si="17"/>
        <v>#DIV/0!</v>
      </c>
      <c r="I49" s="255" t="e">
        <f t="shared" si="17"/>
        <v>#DIV/0!</v>
      </c>
      <c r="J49" s="255" t="e">
        <f t="shared" ref="J49" si="18">J31/J$37</f>
        <v>#DIV/0!</v>
      </c>
      <c r="K49" s="255" t="e">
        <f t="shared" si="11"/>
        <v>#DIV/0!</v>
      </c>
    </row>
    <row r="50" spans="1:11">
      <c r="C50" s="66" t="s">
        <v>567</v>
      </c>
      <c r="D50" s="60" t="str">
        <f t="shared" si="12"/>
        <v>t CO2e/ unidades</v>
      </c>
      <c r="E50" s="255" t="e">
        <f t="shared" ref="E50:I50" si="19">E32/E$37</f>
        <v>#DIV/0!</v>
      </c>
      <c r="F50" s="255" t="e">
        <f t="shared" si="19"/>
        <v>#DIV/0!</v>
      </c>
      <c r="G50" s="255" t="e">
        <f t="shared" si="19"/>
        <v>#DIV/0!</v>
      </c>
      <c r="H50" s="255" t="e">
        <f t="shared" si="19"/>
        <v>#DIV/0!</v>
      </c>
      <c r="I50" s="255" t="e">
        <f t="shared" si="19"/>
        <v>#DIV/0!</v>
      </c>
      <c r="J50" s="255" t="e">
        <f t="shared" ref="J50" si="20">J32/J$37</f>
        <v>#DIV/0!</v>
      </c>
      <c r="K50" s="255" t="e">
        <f t="shared" si="11"/>
        <v>#DIV/0!</v>
      </c>
    </row>
    <row r="51" spans="1:11">
      <c r="C51" s="66" t="s">
        <v>566</v>
      </c>
      <c r="D51" s="60" t="str">
        <f t="shared" si="12"/>
        <v>t CO2e/ unidades</v>
      </c>
      <c r="E51" s="255" t="e">
        <f t="shared" ref="E51:I51" si="21">E33/E$37</f>
        <v>#DIV/0!</v>
      </c>
      <c r="F51" s="255" t="e">
        <f t="shared" si="21"/>
        <v>#DIV/0!</v>
      </c>
      <c r="G51" s="255" t="e">
        <f t="shared" si="21"/>
        <v>#DIV/0!</v>
      </c>
      <c r="H51" s="255" t="e">
        <f t="shared" si="21"/>
        <v>#DIV/0!</v>
      </c>
      <c r="I51" s="255" t="e">
        <f t="shared" si="21"/>
        <v>#DIV/0!</v>
      </c>
      <c r="J51" s="255" t="e">
        <f t="shared" ref="J51" si="22">J33/J$37</f>
        <v>#DIV/0!</v>
      </c>
      <c r="K51" s="255" t="e">
        <f t="shared" si="11"/>
        <v>#DIV/0!</v>
      </c>
    </row>
    <row r="52" spans="1:11" s="11" customFormat="1">
      <c r="A52" s="375"/>
      <c r="C52" s="12"/>
      <c r="E52" s="35"/>
      <c r="F52" s="35"/>
      <c r="G52" s="35"/>
      <c r="H52" s="35"/>
      <c r="I52" s="35"/>
    </row>
    <row r="53" spans="1:11" ht="72.75" customHeight="1"/>
    <row r="54" spans="1:11">
      <c r="C54" s="224" t="s">
        <v>542</v>
      </c>
    </row>
    <row r="55" spans="1:11">
      <c r="C55" s="224" t="s">
        <v>541</v>
      </c>
    </row>
    <row r="116" spans="1:14">
      <c r="D116" s="279"/>
    </row>
    <row r="117" spans="1:14">
      <c r="D117" s="279"/>
    </row>
    <row r="118" spans="1:14">
      <c r="D118" s="279"/>
    </row>
    <row r="119" spans="1:14">
      <c r="D119" s="279"/>
    </row>
    <row r="120" spans="1:14">
      <c r="D120" s="279"/>
    </row>
    <row r="121" spans="1:14">
      <c r="D121" s="279"/>
    </row>
    <row r="122" spans="1:14">
      <c r="D122" s="279"/>
      <c r="E122" s="279"/>
      <c r="F122" s="279"/>
      <c r="G122" s="279"/>
      <c r="H122" s="279"/>
      <c r="I122" s="279"/>
      <c r="J122" s="279"/>
      <c r="K122" s="279"/>
      <c r="L122" s="279"/>
      <c r="M122" s="279"/>
      <c r="N122" s="279"/>
    </row>
    <row r="123" spans="1:14">
      <c r="D123" s="279"/>
      <c r="E123" s="279"/>
      <c r="F123" s="279"/>
      <c r="G123" s="279"/>
      <c r="H123" s="279"/>
      <c r="I123" s="279"/>
      <c r="J123" s="279"/>
      <c r="K123" s="279"/>
      <c r="L123" s="279"/>
      <c r="M123" s="279"/>
      <c r="N123" s="279"/>
    </row>
    <row r="124" spans="1:14">
      <c r="D124" s="279"/>
      <c r="E124" s="279"/>
      <c r="F124" s="279"/>
      <c r="G124" s="279"/>
      <c r="H124" s="279"/>
      <c r="I124" s="279"/>
      <c r="J124" s="279"/>
      <c r="K124" s="279"/>
      <c r="L124" s="279"/>
      <c r="M124" s="279"/>
      <c r="N124" s="279"/>
    </row>
    <row r="125" spans="1:14">
      <c r="B125" s="92"/>
      <c r="D125" s="92"/>
      <c r="E125" s="92"/>
      <c r="F125" s="92"/>
      <c r="G125" s="92"/>
      <c r="H125" s="92"/>
      <c r="I125" s="279"/>
      <c r="J125" s="279"/>
      <c r="K125" s="279"/>
      <c r="L125" s="279"/>
      <c r="M125" s="279"/>
      <c r="N125" s="279"/>
    </row>
    <row r="126" spans="1:14">
      <c r="B126" s="92"/>
      <c r="C126" s="279"/>
      <c r="D126" s="92"/>
      <c r="E126" s="92"/>
      <c r="F126" s="92"/>
      <c r="G126" s="92"/>
      <c r="H126" s="92"/>
      <c r="I126" s="279"/>
      <c r="J126" s="279"/>
      <c r="K126" s="279"/>
      <c r="L126" s="279"/>
      <c r="M126" s="279"/>
      <c r="N126" s="279"/>
    </row>
    <row r="127" spans="1:14" s="27" customFormat="1">
      <c r="A127" s="387"/>
      <c r="C127" s="279"/>
      <c r="I127" s="304"/>
      <c r="J127" s="304"/>
      <c r="K127" s="304"/>
      <c r="L127" s="304"/>
      <c r="M127" s="304"/>
      <c r="N127" s="304"/>
    </row>
    <row r="128" spans="1:14" s="27" customFormat="1">
      <c r="A128" s="387"/>
      <c r="C128" s="279"/>
      <c r="D128" s="235"/>
      <c r="I128" s="304"/>
      <c r="J128" s="304"/>
      <c r="K128" s="304"/>
      <c r="L128" s="304"/>
      <c r="M128" s="304"/>
      <c r="N128" s="304"/>
    </row>
    <row r="129" spans="1:14" s="26" customFormat="1">
      <c r="A129" s="388"/>
      <c r="B129" s="27"/>
      <c r="C129" s="92"/>
      <c r="D129" s="27"/>
      <c r="E129" s="27"/>
      <c r="F129" s="27"/>
      <c r="G129" s="27"/>
      <c r="H129" s="27"/>
      <c r="I129" s="304"/>
      <c r="J129" s="304"/>
      <c r="K129" s="304"/>
      <c r="L129" s="304"/>
      <c r="M129" s="304"/>
      <c r="N129" s="304"/>
    </row>
    <row r="130" spans="1:14" s="27" customFormat="1">
      <c r="A130" s="387"/>
      <c r="C130" s="92"/>
      <c r="I130" s="304"/>
      <c r="J130" s="304"/>
      <c r="K130" s="304"/>
      <c r="L130" s="304"/>
      <c r="M130" s="304"/>
      <c r="N130" s="304"/>
    </row>
    <row r="131" spans="1:14" s="26" customFormat="1">
      <c r="A131" s="388"/>
      <c r="B131" s="27"/>
      <c r="C131" s="27"/>
      <c r="D131" s="27" t="s">
        <v>27</v>
      </c>
      <c r="E131" s="27"/>
      <c r="F131" s="27"/>
      <c r="G131" s="27"/>
      <c r="H131" s="27"/>
      <c r="I131" s="304"/>
      <c r="J131" s="304"/>
      <c r="K131" s="304"/>
      <c r="L131" s="304"/>
      <c r="M131" s="304"/>
      <c r="N131" s="304"/>
    </row>
    <row r="132" spans="1:14" s="27" customFormat="1">
      <c r="A132" s="387"/>
      <c r="C132" s="235" t="s">
        <v>96</v>
      </c>
      <c r="D132" s="27" t="s">
        <v>358</v>
      </c>
    </row>
    <row r="133" spans="1:14" s="27" customFormat="1">
      <c r="A133" s="387"/>
      <c r="D133" s="27">
        <v>2005</v>
      </c>
    </row>
    <row r="134" spans="1:14" s="27" customFormat="1">
      <c r="A134" s="387"/>
      <c r="D134" s="27">
        <v>2006</v>
      </c>
    </row>
    <row r="135" spans="1:14" s="27" customFormat="1">
      <c r="A135" s="387"/>
      <c r="D135" s="27">
        <v>2007</v>
      </c>
    </row>
    <row r="136" spans="1:14" s="27" customFormat="1">
      <c r="A136" s="387"/>
      <c r="D136" s="27">
        <v>2008</v>
      </c>
    </row>
    <row r="137" spans="1:14" s="27" customFormat="1">
      <c r="A137" s="387"/>
      <c r="D137" s="27">
        <v>2009</v>
      </c>
    </row>
    <row r="138" spans="1:14" s="27" customFormat="1">
      <c r="A138" s="387"/>
      <c r="D138" s="27">
        <v>2010</v>
      </c>
    </row>
    <row r="139" spans="1:14" s="27" customFormat="1">
      <c r="A139" s="387"/>
      <c r="D139" s="27">
        <v>2011</v>
      </c>
    </row>
    <row r="140" spans="1:14" s="27" customFormat="1">
      <c r="A140" s="387"/>
      <c r="D140" s="27">
        <v>2012</v>
      </c>
    </row>
    <row r="141" spans="1:14" s="27" customFormat="1">
      <c r="A141" s="387"/>
      <c r="D141" s="27">
        <v>2013</v>
      </c>
    </row>
    <row r="142" spans="1:14" s="27" customFormat="1">
      <c r="A142" s="387"/>
      <c r="D142" s="27">
        <v>2014</v>
      </c>
    </row>
    <row r="143" spans="1:14" s="27" customFormat="1">
      <c r="A143" s="387"/>
      <c r="D143" s="27">
        <v>2015</v>
      </c>
    </row>
    <row r="144" spans="1:14" s="27" customFormat="1">
      <c r="A144" s="387"/>
      <c r="D144" s="27">
        <v>2016</v>
      </c>
    </row>
    <row r="145" spans="1:14" s="27" customFormat="1">
      <c r="A145" s="387"/>
      <c r="D145" s="27">
        <v>2017</v>
      </c>
    </row>
    <row r="146" spans="1:14" s="27" customFormat="1">
      <c r="A146" s="387"/>
      <c r="D146" s="27">
        <v>2018</v>
      </c>
    </row>
    <row r="147" spans="1:14" s="27" customFormat="1">
      <c r="A147" s="387"/>
      <c r="D147" s="27">
        <v>2019</v>
      </c>
    </row>
    <row r="148" spans="1:14" s="27" customFormat="1">
      <c r="A148" s="387"/>
      <c r="D148" s="27">
        <v>2020</v>
      </c>
    </row>
    <row r="149" spans="1:14" s="27" customFormat="1">
      <c r="A149" s="387"/>
    </row>
    <row r="150" spans="1:14" s="27" customFormat="1">
      <c r="A150" s="387"/>
      <c r="D150" s="27" t="s">
        <v>582</v>
      </c>
    </row>
    <row r="151" spans="1:14" s="26" customFormat="1">
      <c r="A151" s="388"/>
      <c r="B151" s="27"/>
      <c r="C151" s="27"/>
      <c r="D151" s="27" t="s">
        <v>580</v>
      </c>
      <c r="E151" s="27"/>
      <c r="F151" s="27"/>
      <c r="G151" s="27"/>
      <c r="H151" s="27"/>
      <c r="I151" s="304"/>
      <c r="J151" s="304"/>
      <c r="K151" s="304"/>
      <c r="L151" s="304"/>
      <c r="M151" s="304"/>
      <c r="N151" s="304"/>
    </row>
    <row r="152" spans="1:14" s="26" customFormat="1">
      <c r="A152" s="388"/>
      <c r="B152" s="27"/>
      <c r="C152" s="27"/>
      <c r="D152" s="27" t="s">
        <v>581</v>
      </c>
      <c r="E152" s="27"/>
      <c r="F152" s="27"/>
      <c r="G152" s="27"/>
      <c r="H152" s="27"/>
      <c r="I152" s="304"/>
      <c r="J152" s="304"/>
      <c r="K152" s="304"/>
      <c r="L152" s="304"/>
      <c r="M152" s="304"/>
      <c r="N152" s="304"/>
    </row>
    <row r="153" spans="1:14" s="26" customFormat="1">
      <c r="A153" s="388"/>
      <c r="B153" s="27"/>
      <c r="C153" s="27"/>
      <c r="D153" s="27" t="s">
        <v>561</v>
      </c>
      <c r="E153" s="27"/>
      <c r="F153" s="27"/>
      <c r="G153" s="27"/>
      <c r="H153" s="27"/>
    </row>
    <row r="154" spans="1:14" s="26" customFormat="1">
      <c r="A154" s="388"/>
      <c r="B154" s="27"/>
      <c r="C154" s="235" t="s">
        <v>318</v>
      </c>
      <c r="D154" s="27" t="s">
        <v>579</v>
      </c>
      <c r="E154" s="27"/>
      <c r="F154" s="27"/>
      <c r="G154" s="27"/>
      <c r="H154" s="27"/>
    </row>
    <row r="155" spans="1:14" s="26" customFormat="1">
      <c r="A155" s="388"/>
      <c r="B155" s="27"/>
      <c r="C155" s="235" t="s">
        <v>559</v>
      </c>
      <c r="D155" s="27" t="s">
        <v>731</v>
      </c>
      <c r="E155" s="27"/>
      <c r="F155" s="27"/>
      <c r="G155" s="27"/>
      <c r="H155" s="27"/>
    </row>
    <row r="156" spans="1:14" s="26" customFormat="1">
      <c r="A156" s="388"/>
      <c r="B156" s="27"/>
      <c r="C156" s="235" t="s">
        <v>302</v>
      </c>
      <c r="D156" s="27" t="s">
        <v>304</v>
      </c>
      <c r="E156" s="27"/>
      <c r="F156" s="27"/>
      <c r="G156" s="27"/>
      <c r="H156" s="27"/>
    </row>
    <row r="157" spans="1:14" s="26" customFormat="1">
      <c r="A157" s="388"/>
      <c r="C157" s="27" t="s">
        <v>560</v>
      </c>
      <c r="D157" s="27"/>
    </row>
    <row r="158" spans="1:14" s="32" customFormat="1">
      <c r="A158" s="388"/>
      <c r="C158" s="27" t="s">
        <v>578</v>
      </c>
      <c r="D158" s="92"/>
    </row>
    <row r="159" spans="1:14" s="32" customFormat="1">
      <c r="A159" s="388"/>
      <c r="C159" s="27" t="s">
        <v>730</v>
      </c>
      <c r="D159" s="92"/>
    </row>
    <row r="160" spans="1:14" s="32" customFormat="1">
      <c r="A160" s="388"/>
      <c r="C160" s="235" t="s">
        <v>317</v>
      </c>
      <c r="D160" s="92"/>
    </row>
    <row r="161" spans="1:4" s="32" customFormat="1">
      <c r="A161" s="388"/>
      <c r="C161" s="26"/>
      <c r="D161" s="279"/>
    </row>
    <row r="162" spans="1:4" s="32" customFormat="1">
      <c r="A162" s="388"/>
      <c r="D162" s="279"/>
    </row>
    <row r="163" spans="1:4" s="32" customFormat="1">
      <c r="A163" s="388"/>
      <c r="D163" s="279"/>
    </row>
    <row r="164" spans="1:4" s="32" customFormat="1">
      <c r="A164" s="388"/>
      <c r="D164" s="279"/>
    </row>
    <row r="165" spans="1:4" s="32" customFormat="1">
      <c r="A165" s="388"/>
      <c r="D165" s="279"/>
    </row>
    <row r="166" spans="1:4" s="32" customFormat="1">
      <c r="A166" s="388"/>
    </row>
    <row r="167" spans="1:4" s="32" customFormat="1">
      <c r="A167" s="388"/>
    </row>
    <row r="168" spans="1:4" s="32" customFormat="1">
      <c r="A168" s="388"/>
    </row>
    <row r="169" spans="1:4" s="32" customFormat="1">
      <c r="A169" s="388"/>
    </row>
    <row r="170" spans="1:4" s="32" customFormat="1">
      <c r="A170" s="388"/>
    </row>
    <row r="171" spans="1:4" s="32" customFormat="1">
      <c r="A171" s="388"/>
    </row>
    <row r="172" spans="1:4" s="32" customFormat="1">
      <c r="A172" s="388"/>
    </row>
    <row r="173" spans="1:4" s="32" customFormat="1">
      <c r="A173" s="388"/>
    </row>
    <row r="174" spans="1:4" s="32" customFormat="1">
      <c r="A174" s="388"/>
    </row>
    <row r="175" spans="1:4" s="32" customFormat="1">
      <c r="A175" s="388"/>
    </row>
    <row r="176" spans="1:4">
      <c r="C176" s="32"/>
    </row>
    <row r="177" spans="3:3">
      <c r="C177" s="32"/>
    </row>
    <row r="178" spans="3:3">
      <c r="C178" s="32"/>
    </row>
    <row r="179" spans="3:3">
      <c r="C179" s="32"/>
    </row>
  </sheetData>
  <sortState xmlns:xlrd2="http://schemas.microsoft.com/office/spreadsheetml/2017/richdata2" ref="C154:D160">
    <sortCondition ref="C154:C160"/>
  </sortState>
  <customSheetViews>
    <customSheetView guid="{07BAB832-B397-4A6E-BE55-C84FDB687349}">
      <selection activeCell="B16" sqref="B16"/>
      <pageMargins left="0.7" right="0.7" top="0.75" bottom="0.75" header="0.3" footer="0.3"/>
      <pageSetup paperSize="258" orientation="portrait" horizontalDpi="0" verticalDpi="0" r:id="rId1"/>
    </customSheetView>
  </customSheetViews>
  <mergeCells count="4">
    <mergeCell ref="C8:D8"/>
    <mergeCell ref="C4:D4"/>
    <mergeCell ref="C16:E16"/>
    <mergeCell ref="C13:D13"/>
  </mergeCells>
  <dataValidations count="3">
    <dataValidation type="list" allowBlank="1" showInputMessage="1" showErrorMessage="1" sqref="D7" xr:uid="{00000000-0002-0000-0100-000000000000}">
      <formula1>#REF!</formula1>
    </dataValidation>
    <dataValidation type="list" allowBlank="1" showInputMessage="1" showErrorMessage="1" sqref="D14" xr:uid="{00000000-0002-0000-0100-000001000000}">
      <formula1>$D$132:$D$148</formula1>
    </dataValidation>
    <dataValidation type="list" allowBlank="1" showInputMessage="1" showErrorMessage="1" sqref="C18" xr:uid="{00000000-0002-0000-0100-000002000000}">
      <formula1>$C$154:$C$160</formula1>
    </dataValidation>
  </dataValidations>
  <hyperlinks>
    <hyperlink ref="A7" location="'Alcance 2'!A1" display="Alcance 2" xr:uid="{00000000-0004-0000-0100-000001000000}"/>
    <hyperlink ref="A8" location="'Alcance 3'!A1" display="Alcance 3" xr:uid="{00000000-0004-0000-0100-000002000000}"/>
    <hyperlink ref="A9" location="'Hoja de registros'!A1" display="Hoja de registros" xr:uid="{00000000-0004-0000-0100-000003000000}"/>
    <hyperlink ref="A10" location="'Mi área de trabajo'!A1" display="Mi área de trabajo" xr:uid="{00000000-0004-0000-0100-000004000000}"/>
    <hyperlink ref="A11" location="' Result- RVHdC Declarac'!A1" display="Resultados: RVHdC Declaración" xr:uid="{00000000-0004-0000-0100-000005000000}"/>
    <hyperlink ref="A12" location="'Result- RVHdC Detalle'!A1" display="Resultados: RVHdC Detalle" xr:uid="{00000000-0004-0000-0100-000006000000}"/>
    <hyperlink ref="A13" location="'Result- SGMA'!A1" display="Resultados: SGMA" xr:uid="{00000000-0004-0000-0100-000007000000}"/>
    <hyperlink ref="A14" location="'Result- REHdC'!A1" display="Resultados: REHdC" xr:uid="{00000000-0004-0000-0100-000008000000}"/>
    <hyperlink ref="A15" location="Cálculos!A1" display="Cálculos" xr:uid="{00000000-0004-0000-0100-000009000000}"/>
    <hyperlink ref="A16" location="'Datos 1-Factores emisión'!A1" display="Datos 1: Factores emisión" xr:uid="{00000000-0004-0000-0100-00000A000000}"/>
    <hyperlink ref="A17" location="'Datos 2-Potenciales calent glob'!A1" display="Datos 2: Potenciales de calent. gl." xr:uid="{00000000-0004-0000-0100-00000B000000}"/>
    <hyperlink ref="A18" location="'Datos 3-Factores de convers'!A1" display="Datos 3: Factores de conversión" xr:uid="{00000000-0004-0000-0100-00000C000000}"/>
    <hyperlink ref="A19" location="'Fuentes de datos'!A1" display="Fuentes de datos" xr:uid="{00000000-0004-0000-0100-00000D000000}"/>
    <hyperlink ref="A6" location="'Alcance 1'!A1" display="Alcance 1" xr:uid="{00000000-0004-0000-0100-000000000000}"/>
  </hyperlinks>
  <pageMargins left="0.70866141732283472" right="0.70866141732283472" top="0.74803149606299213" bottom="0.74803149606299213" header="0.31496062992125984" footer="0.31496062992125984"/>
  <pageSetup paperSize="10" scale="70" orientation="landscape" r:id="rId2"/>
  <customProperties>
    <customPr name="_pios_id" r:id="rId3"/>
  </customProperties>
  <drawing r:id="rId4"/>
  <legacyDrawing r:id="rId5"/>
  <mc:AlternateContent xmlns:mc="http://schemas.openxmlformats.org/markup-compatibility/2006">
    <mc:Choice Requires="x14">
      <controls>
        <mc:AlternateContent xmlns:mc="http://schemas.openxmlformats.org/markup-compatibility/2006">
          <mc:Choice Requires="x14">
            <control shapeId="2050" r:id="rId6" name="Botón 2">
              <controlPr defaultSize="0" print="0" autoFill="0" autoPict="0" macro="[0]!Macro4">
                <anchor moveWithCells="1" sizeWithCells="1">
                  <from>
                    <xdr:col>2</xdr:col>
                    <xdr:colOff>104775</xdr:colOff>
                    <xdr:row>52</xdr:row>
                    <xdr:rowOff>0</xdr:rowOff>
                  </from>
                  <to>
                    <xdr:col>2</xdr:col>
                    <xdr:colOff>2619375</xdr:colOff>
                    <xdr:row>52</xdr:row>
                    <xdr:rowOff>800100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FF99"/>
  </sheetPr>
  <dimension ref="A1:ELZ253"/>
  <sheetViews>
    <sheetView zoomScale="70" zoomScaleNormal="70" workbookViewId="0">
      <selection activeCell="I29" sqref="I29"/>
    </sheetView>
  </sheetViews>
  <sheetFormatPr baseColWidth="10" defaultColWidth="11.42578125" defaultRowHeight="15"/>
  <cols>
    <col min="1" max="1" width="39.28515625" style="375" customWidth="1"/>
    <col min="2" max="2" width="11" style="1" customWidth="1"/>
    <col min="3" max="3" width="45.7109375" style="18" customWidth="1"/>
    <col min="4" max="4" width="40.28515625" style="18" customWidth="1"/>
    <col min="5" max="5" width="15.7109375" style="1" bestFit="1" customWidth="1"/>
    <col min="6" max="6" width="29.28515625" style="1" bestFit="1" customWidth="1"/>
    <col min="7" max="7" width="25.42578125" style="1" customWidth="1"/>
    <col min="8" max="8" width="14.42578125" style="1" customWidth="1"/>
    <col min="9" max="9" width="19.42578125" style="1" customWidth="1"/>
    <col min="10" max="10" width="11.42578125" style="1"/>
    <col min="11" max="11" width="12.7109375" style="1" customWidth="1"/>
    <col min="12" max="12" width="13" style="1" customWidth="1"/>
    <col min="13" max="13" width="21.7109375" style="1" customWidth="1"/>
    <col min="14" max="14" width="22.42578125" style="1" customWidth="1"/>
    <col min="15" max="16384" width="11.42578125" style="1"/>
  </cols>
  <sheetData>
    <row r="1" spans="1:76" s="28" customFormat="1" ht="87" customHeight="1">
      <c r="A1" s="380"/>
      <c r="B1" s="10"/>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76" s="28" customFormat="1" ht="23.25">
      <c r="A2" s="380"/>
      <c r="C2" s="385" t="s">
        <v>74</v>
      </c>
      <c r="D2" s="386"/>
      <c r="E2" s="386"/>
      <c r="F2" s="386"/>
      <c r="G2" s="386"/>
      <c r="H2" s="386"/>
      <c r="I2" s="386"/>
      <c r="J2" s="386"/>
      <c r="K2" s="386"/>
      <c r="L2" s="386"/>
      <c r="M2" s="386"/>
      <c r="N2" s="386"/>
      <c r="O2" s="386"/>
      <c r="P2" s="386"/>
      <c r="Q2" s="386"/>
      <c r="R2" s="386"/>
      <c r="S2" s="386"/>
      <c r="T2" s="386"/>
      <c r="U2" s="386"/>
    </row>
    <row r="3" spans="1:76" s="11" customFormat="1">
      <c r="A3" s="380"/>
      <c r="C3" s="38"/>
      <c r="D3" s="38"/>
    </row>
    <row r="4" spans="1:76" s="2" customFormat="1" ht="15.75" customHeight="1">
      <c r="A4" s="380"/>
      <c r="B4" s="37"/>
      <c r="C4" s="33" t="s">
        <v>360</v>
      </c>
      <c r="D4" s="33"/>
    </row>
    <row r="5" spans="1:76" ht="15.75" customHeight="1">
      <c r="A5" s="389" t="s">
        <v>861</v>
      </c>
      <c r="B5" s="11"/>
    </row>
    <row r="6" spans="1:76" ht="17.25">
      <c r="A6" s="376" t="s">
        <v>474</v>
      </c>
      <c r="B6" s="11"/>
      <c r="C6" s="316" t="s">
        <v>159</v>
      </c>
      <c r="D6" s="77" t="s">
        <v>87</v>
      </c>
      <c r="E6" s="317" t="s">
        <v>9</v>
      </c>
      <c r="F6" s="165" t="str">
        <f>D6</f>
        <v>Dato de consumo</v>
      </c>
      <c r="G6" s="92"/>
      <c r="K6" s="29"/>
      <c r="L6" s="29"/>
      <c r="M6" s="29"/>
      <c r="N6" s="29"/>
      <c r="O6" s="29"/>
      <c r="P6" s="29"/>
      <c r="Q6" s="29"/>
    </row>
    <row r="7" spans="1:76" ht="17.25">
      <c r="A7" s="378" t="s">
        <v>481</v>
      </c>
      <c r="B7" s="11"/>
      <c r="C7" s="214"/>
      <c r="D7" s="217" t="s">
        <v>538</v>
      </c>
      <c r="E7" s="215"/>
      <c r="F7" s="218" t="str">
        <f>'Datos generales organización'!$C$55</f>
        <v>Escribir nombre de centro</v>
      </c>
      <c r="G7" s="92"/>
      <c r="K7" s="29"/>
      <c r="L7" s="29"/>
      <c r="M7" s="29"/>
      <c r="N7" s="29"/>
      <c r="O7" s="29"/>
      <c r="P7" s="29"/>
      <c r="Q7" s="29"/>
    </row>
    <row r="8" spans="1:76" ht="17.25">
      <c r="A8" s="378" t="s">
        <v>486</v>
      </c>
      <c r="B8" s="11"/>
      <c r="C8" s="71" t="s">
        <v>81</v>
      </c>
      <c r="D8" s="223">
        <f t="shared" ref="D8:D17" si="0">SUM(F8:K8)</f>
        <v>0</v>
      </c>
      <c r="E8" s="88" t="s">
        <v>52</v>
      </c>
      <c r="F8" s="219"/>
      <c r="G8" s="92"/>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ht="17.25">
      <c r="A9" s="378" t="s">
        <v>862</v>
      </c>
      <c r="B9" s="11"/>
      <c r="C9" s="71" t="s">
        <v>33</v>
      </c>
      <c r="D9" s="223">
        <f t="shared" si="0"/>
        <v>0</v>
      </c>
      <c r="E9" s="88" t="s">
        <v>52</v>
      </c>
      <c r="F9" s="219"/>
      <c r="G9" s="92"/>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ht="17.25">
      <c r="A10" s="378" t="s">
        <v>863</v>
      </c>
      <c r="B10" s="11"/>
      <c r="C10" s="71" t="s">
        <v>80</v>
      </c>
      <c r="D10" s="223">
        <f t="shared" si="0"/>
        <v>0</v>
      </c>
      <c r="E10" s="88" t="s">
        <v>52</v>
      </c>
      <c r="F10" s="219"/>
      <c r="G10" s="92"/>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row>
    <row r="11" spans="1:76" ht="17.25">
      <c r="A11" s="378" t="s">
        <v>893</v>
      </c>
      <c r="B11" s="11"/>
      <c r="C11" s="71" t="s">
        <v>78</v>
      </c>
      <c r="D11" s="223">
        <f t="shared" si="0"/>
        <v>0</v>
      </c>
      <c r="E11" s="88" t="s">
        <v>183</v>
      </c>
      <c r="F11" s="219"/>
      <c r="G11" s="92"/>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row>
    <row r="12" spans="1:76" ht="17.25">
      <c r="A12" s="378" t="s">
        <v>894</v>
      </c>
      <c r="B12" s="11"/>
      <c r="C12" s="71" t="s">
        <v>76</v>
      </c>
      <c r="D12" s="223">
        <f t="shared" si="0"/>
        <v>0</v>
      </c>
      <c r="E12" s="88" t="s">
        <v>183</v>
      </c>
      <c r="F12" s="219"/>
      <c r="G12" s="92"/>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row>
    <row r="13" spans="1:76" ht="17.25">
      <c r="A13" s="378" t="s">
        <v>895</v>
      </c>
      <c r="B13" s="11"/>
      <c r="C13" s="71" t="s">
        <v>55</v>
      </c>
      <c r="D13" s="223">
        <f t="shared" si="0"/>
        <v>0</v>
      </c>
      <c r="E13" s="88" t="s">
        <v>59</v>
      </c>
      <c r="F13" s="219"/>
      <c r="G13" s="92"/>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row>
    <row r="14" spans="1:76" ht="17.25">
      <c r="A14" s="379" t="s">
        <v>896</v>
      </c>
      <c r="B14" s="11"/>
      <c r="C14" s="71" t="s">
        <v>77</v>
      </c>
      <c r="D14" s="223">
        <f t="shared" si="0"/>
        <v>0</v>
      </c>
      <c r="E14" s="88" t="s">
        <v>183</v>
      </c>
      <c r="F14" s="219"/>
      <c r="G14" s="92"/>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row>
    <row r="15" spans="1:76" ht="17.25">
      <c r="A15" s="378" t="s">
        <v>868</v>
      </c>
      <c r="B15" s="11"/>
      <c r="C15" s="71" t="s">
        <v>75</v>
      </c>
      <c r="D15" s="223">
        <f t="shared" si="0"/>
        <v>0</v>
      </c>
      <c r="E15" s="88" t="s">
        <v>183</v>
      </c>
      <c r="F15" s="219"/>
      <c r="G15" s="92"/>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row>
    <row r="16" spans="1:76" s="32" customFormat="1" ht="17.25">
      <c r="A16" s="378" t="s">
        <v>897</v>
      </c>
      <c r="B16" s="26"/>
      <c r="C16" s="71" t="s">
        <v>79</v>
      </c>
      <c r="D16" s="223">
        <f t="shared" si="0"/>
        <v>0</v>
      </c>
      <c r="E16" s="88" t="s">
        <v>183</v>
      </c>
      <c r="F16" s="219"/>
      <c r="G16" s="92"/>
      <c r="H16" s="1"/>
      <c r="I16" s="1"/>
      <c r="J16" s="1"/>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row>
    <row r="17" spans="1:76" ht="17.25">
      <c r="A17" s="378" t="s">
        <v>898</v>
      </c>
      <c r="B17" s="11"/>
      <c r="C17" s="72" t="s">
        <v>190</v>
      </c>
      <c r="D17" s="223">
        <f t="shared" si="0"/>
        <v>0</v>
      </c>
      <c r="E17" s="88" t="s">
        <v>183</v>
      </c>
      <c r="F17" s="219"/>
      <c r="G17" s="92"/>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row>
    <row r="18" spans="1:76" ht="17.25">
      <c r="A18" s="378" t="s">
        <v>899</v>
      </c>
      <c r="D18" s="1"/>
    </row>
    <row r="19" spans="1:76" s="2" customFormat="1" ht="15.75" customHeight="1">
      <c r="A19" s="378" t="s">
        <v>872</v>
      </c>
      <c r="B19" s="37"/>
      <c r="C19" s="33" t="s">
        <v>82</v>
      </c>
      <c r="D19" s="33"/>
    </row>
    <row r="20" spans="1:76">
      <c r="C20" s="1"/>
    </row>
    <row r="21" spans="1:76">
      <c r="C21" s="75" t="s">
        <v>157</v>
      </c>
      <c r="D21" s="73"/>
      <c r="E21" s="74"/>
      <c r="F21" s="74"/>
      <c r="G21" s="92"/>
    </row>
    <row r="22" spans="1:76">
      <c r="C22" s="76" t="s">
        <v>159</v>
      </c>
      <c r="D22" s="77" t="s">
        <v>87</v>
      </c>
      <c r="E22" s="213" t="s">
        <v>9</v>
      </c>
      <c r="F22" s="59" t="str">
        <f>D22</f>
        <v>Dato de consumo</v>
      </c>
      <c r="G22" s="92"/>
    </row>
    <row r="23" spans="1:76">
      <c r="C23" s="214"/>
      <c r="D23" s="217" t="s">
        <v>538</v>
      </c>
      <c r="E23" s="215"/>
      <c r="F23" s="218" t="str">
        <f>'Datos generales organización'!$C$55</f>
        <v>Escribir nombre de centro</v>
      </c>
      <c r="G23" s="92"/>
    </row>
    <row r="24" spans="1:76">
      <c r="C24" s="71" t="s">
        <v>36</v>
      </c>
      <c r="D24" s="223">
        <f t="shared" ref="D24:D32" si="1">SUM(F24:K24)</f>
        <v>0</v>
      </c>
      <c r="E24" s="88" t="s">
        <v>183</v>
      </c>
      <c r="F24" s="219"/>
      <c r="G24" s="92"/>
    </row>
    <row r="25" spans="1:76">
      <c r="C25" s="71" t="s">
        <v>856</v>
      </c>
      <c r="D25" s="223">
        <f t="shared" si="1"/>
        <v>0</v>
      </c>
      <c r="E25" s="88" t="s">
        <v>183</v>
      </c>
      <c r="F25" s="219"/>
      <c r="G25" s="92"/>
    </row>
    <row r="26" spans="1:76">
      <c r="C26" s="71" t="s">
        <v>83</v>
      </c>
      <c r="D26" s="223">
        <f t="shared" si="1"/>
        <v>0</v>
      </c>
      <c r="E26" s="88" t="s">
        <v>183</v>
      </c>
      <c r="F26" s="219"/>
      <c r="G26" s="92"/>
    </row>
    <row r="27" spans="1:76">
      <c r="C27" s="71" t="s">
        <v>84</v>
      </c>
      <c r="D27" s="223">
        <f t="shared" si="1"/>
        <v>0</v>
      </c>
      <c r="E27" s="88" t="s">
        <v>183</v>
      </c>
      <c r="F27" s="219"/>
      <c r="G27" s="92"/>
    </row>
    <row r="28" spans="1:76">
      <c r="C28" s="71" t="s">
        <v>85</v>
      </c>
      <c r="D28" s="223">
        <f t="shared" si="1"/>
        <v>0</v>
      </c>
      <c r="E28" s="88" t="s">
        <v>183</v>
      </c>
      <c r="F28" s="219"/>
      <c r="G28" s="92"/>
    </row>
    <row r="29" spans="1:76">
      <c r="C29" s="71" t="s">
        <v>86</v>
      </c>
      <c r="D29" s="223">
        <f t="shared" si="1"/>
        <v>0</v>
      </c>
      <c r="E29" s="88" t="s">
        <v>183</v>
      </c>
      <c r="F29" s="219"/>
      <c r="G29" s="92"/>
    </row>
    <row r="30" spans="1:76">
      <c r="C30" s="71" t="s">
        <v>173</v>
      </c>
      <c r="D30" s="223">
        <f t="shared" si="1"/>
        <v>0</v>
      </c>
      <c r="E30" s="88" t="s">
        <v>59</v>
      </c>
      <c r="F30" s="219"/>
      <c r="G30" s="92"/>
    </row>
    <row r="31" spans="1:76">
      <c r="C31" s="71" t="s">
        <v>174</v>
      </c>
      <c r="D31" s="223">
        <f t="shared" si="1"/>
        <v>0</v>
      </c>
      <c r="E31" s="88" t="s">
        <v>183</v>
      </c>
      <c r="F31" s="219"/>
      <c r="G31" s="92"/>
    </row>
    <row r="32" spans="1:76">
      <c r="C32" s="72" t="s">
        <v>79</v>
      </c>
      <c r="D32" s="223">
        <f t="shared" si="1"/>
        <v>0</v>
      </c>
      <c r="E32" s="88" t="s">
        <v>183</v>
      </c>
      <c r="F32" s="219"/>
      <c r="G32" s="92"/>
    </row>
    <row r="33" spans="3:8">
      <c r="H33" s="92"/>
    </row>
    <row r="34" spans="3:8">
      <c r="C34" s="86" t="s">
        <v>156</v>
      </c>
      <c r="D34" s="63"/>
      <c r="E34" s="63"/>
      <c r="F34" s="64"/>
      <c r="G34" s="315"/>
      <c r="H34" s="92"/>
    </row>
    <row r="35" spans="3:8" ht="30">
      <c r="C35" s="319" t="s">
        <v>176</v>
      </c>
      <c r="D35" s="320" t="s">
        <v>177</v>
      </c>
      <c r="E35" s="306" t="s">
        <v>88</v>
      </c>
      <c r="F35" s="306" t="s">
        <v>9</v>
      </c>
      <c r="G35" s="157" t="str">
        <f>E35</f>
        <v>Distancia recorrida</v>
      </c>
      <c r="H35" s="92"/>
    </row>
    <row r="36" spans="3:8">
      <c r="C36" s="214"/>
      <c r="D36" s="217"/>
      <c r="E36" s="217" t="s">
        <v>538</v>
      </c>
      <c r="F36" s="215"/>
      <c r="G36" s="218" t="str">
        <f>'Datos generales organización'!$C$55</f>
        <v>Escribir nombre de centro</v>
      </c>
      <c r="H36" s="92"/>
    </row>
    <row r="37" spans="3:8">
      <c r="C37" s="84" t="s">
        <v>64</v>
      </c>
      <c r="D37" s="85" t="s">
        <v>249</v>
      </c>
      <c r="E37" s="223">
        <f t="shared" ref="E37:E46" si="2">IF(D37="Híbrido enchufable",SUM(G37:L37)*(100%-$D$51),SUM(G37:L37))</f>
        <v>0</v>
      </c>
      <c r="F37" s="88" t="s">
        <v>89</v>
      </c>
      <c r="G37" s="219"/>
      <c r="H37" s="92"/>
    </row>
    <row r="38" spans="3:8">
      <c r="C38" s="84" t="s">
        <v>64</v>
      </c>
      <c r="D38" s="85" t="s">
        <v>249</v>
      </c>
      <c r="E38" s="223">
        <f t="shared" si="2"/>
        <v>0</v>
      </c>
      <c r="F38" s="88" t="s">
        <v>89</v>
      </c>
      <c r="G38" s="219"/>
      <c r="H38" s="92"/>
    </row>
    <row r="39" spans="3:8">
      <c r="C39" s="84" t="s">
        <v>64</v>
      </c>
      <c r="D39" s="85" t="s">
        <v>249</v>
      </c>
      <c r="E39" s="223">
        <f t="shared" si="2"/>
        <v>0</v>
      </c>
      <c r="F39" s="88" t="s">
        <v>89</v>
      </c>
      <c r="G39" s="219"/>
      <c r="H39" s="92"/>
    </row>
    <row r="40" spans="3:8">
      <c r="C40" s="84" t="s">
        <v>64</v>
      </c>
      <c r="D40" s="85" t="s">
        <v>249</v>
      </c>
      <c r="E40" s="223">
        <f t="shared" si="2"/>
        <v>0</v>
      </c>
      <c r="F40" s="88" t="s">
        <v>89</v>
      </c>
      <c r="G40" s="219"/>
      <c r="H40" s="92"/>
    </row>
    <row r="41" spans="3:8">
      <c r="C41" s="84" t="s">
        <v>64</v>
      </c>
      <c r="D41" s="85" t="s">
        <v>249</v>
      </c>
      <c r="E41" s="223">
        <f t="shared" si="2"/>
        <v>0</v>
      </c>
      <c r="F41" s="88" t="s">
        <v>89</v>
      </c>
      <c r="G41" s="219"/>
      <c r="H41" s="92"/>
    </row>
    <row r="42" spans="3:8">
      <c r="C42" s="84" t="s">
        <v>64</v>
      </c>
      <c r="D42" s="85" t="s">
        <v>249</v>
      </c>
      <c r="E42" s="223">
        <f t="shared" si="2"/>
        <v>0</v>
      </c>
      <c r="F42" s="88" t="s">
        <v>89</v>
      </c>
      <c r="G42" s="219"/>
      <c r="H42" s="92"/>
    </row>
    <row r="43" spans="3:8">
      <c r="C43" s="84" t="s">
        <v>64</v>
      </c>
      <c r="D43" s="85" t="s">
        <v>249</v>
      </c>
      <c r="E43" s="223">
        <f t="shared" si="2"/>
        <v>0</v>
      </c>
      <c r="F43" s="88" t="s">
        <v>89</v>
      </c>
      <c r="G43" s="219"/>
      <c r="H43" s="92"/>
    </row>
    <row r="44" spans="3:8">
      <c r="C44" s="84" t="s">
        <v>64</v>
      </c>
      <c r="D44" s="85" t="s">
        <v>249</v>
      </c>
      <c r="E44" s="223">
        <f t="shared" si="2"/>
        <v>0</v>
      </c>
      <c r="F44" s="88" t="s">
        <v>89</v>
      </c>
      <c r="G44" s="219"/>
      <c r="H44" s="92"/>
    </row>
    <row r="45" spans="3:8">
      <c r="C45" s="84" t="s">
        <v>64</v>
      </c>
      <c r="D45" s="85" t="s">
        <v>249</v>
      </c>
      <c r="E45" s="223">
        <f t="shared" si="2"/>
        <v>0</v>
      </c>
      <c r="F45" s="88" t="s">
        <v>89</v>
      </c>
      <c r="G45" s="219"/>
      <c r="H45" s="92"/>
    </row>
    <row r="46" spans="3:8">
      <c r="C46" s="84" t="s">
        <v>64</v>
      </c>
      <c r="D46" s="85" t="s">
        <v>249</v>
      </c>
      <c r="E46" s="223">
        <f t="shared" si="2"/>
        <v>0</v>
      </c>
      <c r="F46" s="88" t="s">
        <v>89</v>
      </c>
      <c r="G46" s="219"/>
      <c r="H46" s="92"/>
    </row>
    <row r="48" spans="3:8">
      <c r="C48" s="283" t="s">
        <v>733</v>
      </c>
      <c r="D48" s="283"/>
      <c r="E48" s="285"/>
    </row>
    <row r="49" spans="1:71">
      <c r="C49" s="282" t="s">
        <v>734</v>
      </c>
      <c r="D49" s="282" t="s">
        <v>735</v>
      </c>
      <c r="E49" s="286" t="s">
        <v>737</v>
      </c>
    </row>
    <row r="50" spans="1:71">
      <c r="C50" s="321" t="s">
        <v>89</v>
      </c>
      <c r="D50" s="321" t="s">
        <v>736</v>
      </c>
      <c r="E50" s="321"/>
    </row>
    <row r="51" spans="1:71">
      <c r="C51" s="284"/>
      <c r="D51" s="199">
        <f>1-(25/(25+C51))</f>
        <v>0</v>
      </c>
      <c r="E51" s="199" t="s">
        <v>201</v>
      </c>
    </row>
    <row r="52" spans="1:71">
      <c r="C52" s="1"/>
      <c r="D52" s="41"/>
      <c r="E52" s="41"/>
    </row>
    <row r="53" spans="1:71" s="2" customFormat="1" ht="15.75" customHeight="1">
      <c r="A53" s="375"/>
      <c r="B53" s="37"/>
      <c r="C53" s="33" t="s">
        <v>46</v>
      </c>
      <c r="D53" s="33"/>
    </row>
    <row r="54" spans="1:71" ht="15.75" customHeight="1">
      <c r="B54" s="11"/>
    </row>
    <row r="55" spans="1:71" ht="15.75" customHeight="1">
      <c r="B55" s="11"/>
      <c r="C55" s="75" t="s">
        <v>65</v>
      </c>
      <c r="D55" s="73"/>
      <c r="E55" s="74"/>
      <c r="F55" s="74"/>
      <c r="G55" s="92"/>
    </row>
    <row r="56" spans="1:71">
      <c r="B56" s="11"/>
      <c r="C56" s="76" t="s">
        <v>90</v>
      </c>
      <c r="D56" s="77" t="s">
        <v>93</v>
      </c>
      <c r="E56" s="213" t="s">
        <v>9</v>
      </c>
      <c r="F56" s="59" t="str">
        <f>D56</f>
        <v>Consumo</v>
      </c>
      <c r="G56" s="92"/>
      <c r="K56" s="29"/>
      <c r="L56" s="29"/>
    </row>
    <row r="57" spans="1:71">
      <c r="B57" s="11"/>
      <c r="C57" s="214"/>
      <c r="D57" s="217" t="s">
        <v>538</v>
      </c>
      <c r="E57" s="215"/>
      <c r="F57" s="218" t="str">
        <f>'Datos generales organización'!$C$55</f>
        <v>Escribir nombre de centro</v>
      </c>
      <c r="G57" s="92"/>
      <c r="K57" s="29"/>
      <c r="L57" s="29"/>
    </row>
    <row r="58" spans="1:71">
      <c r="B58" s="11"/>
      <c r="C58" s="71" t="s">
        <v>91</v>
      </c>
      <c r="D58" s="223">
        <f>SUM(F58:K58)</f>
        <v>0</v>
      </c>
      <c r="E58" s="88" t="s">
        <v>183</v>
      </c>
      <c r="F58" s="219"/>
      <c r="G58" s="92"/>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row>
    <row r="59" spans="1:71">
      <c r="B59" s="11"/>
      <c r="C59" s="71" t="s">
        <v>92</v>
      </c>
      <c r="D59" s="223">
        <f>SUM(F59:K59)</f>
        <v>0</v>
      </c>
      <c r="E59" s="88" t="s">
        <v>183</v>
      </c>
      <c r="F59" s="219"/>
      <c r="G59" s="92"/>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row>
    <row r="60" spans="1:71">
      <c r="G60" s="92"/>
    </row>
    <row r="61" spans="1:71" ht="15.75" customHeight="1">
      <c r="B61" s="11"/>
      <c r="C61" s="86" t="s">
        <v>94</v>
      </c>
      <c r="D61" s="63"/>
      <c r="E61" s="64"/>
      <c r="F61" s="315"/>
      <c r="G61" s="92"/>
    </row>
    <row r="62" spans="1:71">
      <c r="B62" s="11"/>
      <c r="C62" s="83" t="s">
        <v>178</v>
      </c>
      <c r="D62" s="70" t="s">
        <v>155</v>
      </c>
      <c r="E62" s="220" t="s">
        <v>9</v>
      </c>
      <c r="F62" s="59" t="str">
        <f>D62</f>
        <v>Recarga anual</v>
      </c>
      <c r="G62" s="92"/>
      <c r="K62" s="29"/>
      <c r="L62" s="29"/>
    </row>
    <row r="63" spans="1:71">
      <c r="B63" s="11"/>
      <c r="C63" s="214"/>
      <c r="D63" s="217" t="s">
        <v>538</v>
      </c>
      <c r="E63" s="215"/>
      <c r="F63" s="218" t="str">
        <f>'Datos generales organización'!$C$55</f>
        <v>Escribir nombre de centro</v>
      </c>
      <c r="G63" s="92"/>
      <c r="K63" s="29"/>
      <c r="L63" s="29"/>
    </row>
    <row r="64" spans="1:71">
      <c r="B64" s="11"/>
      <c r="C64" s="84" t="s">
        <v>251</v>
      </c>
      <c r="D64" s="223">
        <f t="shared" ref="D64:D73" si="3">SUM(F64:K64)</f>
        <v>0</v>
      </c>
      <c r="E64" s="88" t="s">
        <v>52</v>
      </c>
      <c r="F64" s="219"/>
      <c r="G64" s="92"/>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row>
    <row r="65" spans="1:346 1276:3718">
      <c r="B65" s="11"/>
      <c r="C65" s="84" t="s">
        <v>251</v>
      </c>
      <c r="D65" s="223">
        <f t="shared" si="3"/>
        <v>0</v>
      </c>
      <c r="E65" s="88" t="s">
        <v>52</v>
      </c>
      <c r="F65" s="219"/>
      <c r="G65" s="92"/>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row>
    <row r="66" spans="1:346 1276:3718">
      <c r="C66" s="84" t="s">
        <v>251</v>
      </c>
      <c r="D66" s="223">
        <f t="shared" si="3"/>
        <v>0</v>
      </c>
      <c r="E66" s="88" t="s">
        <v>52</v>
      </c>
      <c r="F66" s="219"/>
      <c r="G66" s="92"/>
    </row>
    <row r="67" spans="1:346 1276:3718">
      <c r="C67" s="84" t="s">
        <v>251</v>
      </c>
      <c r="D67" s="223">
        <f t="shared" si="3"/>
        <v>0</v>
      </c>
      <c r="E67" s="88" t="s">
        <v>52</v>
      </c>
      <c r="F67" s="219"/>
      <c r="G67" s="92"/>
    </row>
    <row r="68" spans="1:346 1276:3718">
      <c r="C68" s="84" t="s">
        <v>251</v>
      </c>
      <c r="D68" s="223">
        <f t="shared" si="3"/>
        <v>0</v>
      </c>
      <c r="E68" s="88" t="s">
        <v>52</v>
      </c>
      <c r="F68" s="219"/>
      <c r="G68" s="92"/>
    </row>
    <row r="69" spans="1:346 1276:3718">
      <c r="C69" s="84" t="s">
        <v>251</v>
      </c>
      <c r="D69" s="223">
        <f t="shared" si="3"/>
        <v>0</v>
      </c>
      <c r="E69" s="88" t="s">
        <v>52</v>
      </c>
      <c r="F69" s="219"/>
      <c r="G69" s="92"/>
    </row>
    <row r="70" spans="1:346 1276:3718">
      <c r="C70" s="84" t="s">
        <v>251</v>
      </c>
      <c r="D70" s="223">
        <f t="shared" si="3"/>
        <v>0</v>
      </c>
      <c r="E70" s="88" t="s">
        <v>52</v>
      </c>
      <c r="F70" s="219"/>
      <c r="G70" s="92"/>
    </row>
    <row r="71" spans="1:346 1276:3718">
      <c r="C71" s="84" t="s">
        <v>251</v>
      </c>
      <c r="D71" s="223">
        <f t="shared" si="3"/>
        <v>0</v>
      </c>
      <c r="E71" s="88" t="s">
        <v>52</v>
      </c>
      <c r="F71" s="219"/>
      <c r="G71" s="92"/>
    </row>
    <row r="72" spans="1:346 1276:3718">
      <c r="C72" s="84" t="s">
        <v>251</v>
      </c>
      <c r="D72" s="223">
        <f t="shared" si="3"/>
        <v>0</v>
      </c>
      <c r="E72" s="88" t="s">
        <v>52</v>
      </c>
      <c r="F72" s="219"/>
      <c r="G72" s="92"/>
    </row>
    <row r="73" spans="1:346 1276:3718">
      <c r="C73" s="84" t="s">
        <v>251</v>
      </c>
      <c r="D73" s="223">
        <f t="shared" si="3"/>
        <v>0</v>
      </c>
      <c r="E73" s="88" t="s">
        <v>52</v>
      </c>
      <c r="F73" s="219"/>
      <c r="G73" s="92"/>
    </row>
    <row r="75" spans="1:346 1276:3718" s="2" customFormat="1" ht="15.75" customHeight="1">
      <c r="A75" s="375"/>
      <c r="B75" s="37"/>
      <c r="C75" s="33" t="s">
        <v>499</v>
      </c>
      <c r="D75" s="33"/>
    </row>
    <row r="77" spans="1:346 1276:3718">
      <c r="C77" s="96" t="s">
        <v>499</v>
      </c>
      <c r="D77" s="80"/>
      <c r="E77" s="80"/>
      <c r="F77" s="80"/>
      <c r="G77" s="92"/>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c r="HJ77" s="11"/>
      <c r="HK77" s="11"/>
      <c r="HL77" s="11"/>
      <c r="HM77" s="11"/>
      <c r="HN77" s="11"/>
      <c r="HO77" s="11"/>
      <c r="HP77" s="11"/>
      <c r="HQ77" s="11"/>
      <c r="HR77" s="11"/>
      <c r="HS77" s="11"/>
      <c r="HT77" s="11"/>
      <c r="HU77" s="11"/>
      <c r="HV77" s="11"/>
      <c r="HW77" s="11"/>
      <c r="HX77" s="11"/>
      <c r="HY77" s="11"/>
      <c r="HZ77" s="11"/>
      <c r="IA77" s="11"/>
      <c r="IB77" s="11"/>
      <c r="IC77" s="11"/>
      <c r="ID77" s="11"/>
      <c r="IE77" s="11"/>
      <c r="IF77" s="11"/>
      <c r="IG77" s="11"/>
      <c r="IH77" s="11"/>
      <c r="II77" s="11"/>
      <c r="IJ77" s="11"/>
      <c r="IK77" s="11"/>
      <c r="IL77" s="11"/>
      <c r="IM77" s="11"/>
      <c r="IN77" s="11"/>
      <c r="IO77" s="11"/>
      <c r="IP77" s="11"/>
      <c r="IQ77" s="11"/>
      <c r="IR77" s="11"/>
      <c r="IS77" s="11"/>
      <c r="IT77" s="11"/>
      <c r="IU77" s="11"/>
      <c r="IV77" s="11"/>
      <c r="IW77" s="11"/>
      <c r="IX77" s="11"/>
      <c r="IY77" s="11"/>
      <c r="IZ77" s="11"/>
      <c r="JA77" s="11"/>
      <c r="JB77" s="11"/>
      <c r="JC77" s="11"/>
      <c r="JD77" s="11"/>
      <c r="JE77" s="11"/>
      <c r="JF77" s="11"/>
      <c r="JG77" s="11"/>
      <c r="JH77" s="11"/>
      <c r="JI77" s="11"/>
      <c r="JJ77" s="11"/>
      <c r="JK77" s="11"/>
      <c r="JL77" s="11"/>
      <c r="JM77" s="11"/>
      <c r="JN77" s="11"/>
      <c r="JO77" s="11"/>
      <c r="JP77" s="11"/>
      <c r="JQ77" s="11"/>
      <c r="JR77" s="11"/>
      <c r="JS77" s="11"/>
      <c r="JT77" s="11"/>
      <c r="JU77" s="11"/>
      <c r="JV77" s="11"/>
      <c r="JW77" s="11"/>
      <c r="JX77" s="11"/>
      <c r="JY77" s="11"/>
      <c r="JZ77" s="11"/>
      <c r="KA77" s="11"/>
      <c r="KB77" s="11"/>
      <c r="KC77" s="11"/>
      <c r="KD77" s="11"/>
      <c r="KE77" s="11"/>
      <c r="KF77" s="11"/>
      <c r="KG77" s="11"/>
      <c r="KH77" s="11"/>
      <c r="KI77" s="11"/>
      <c r="KJ77" s="11"/>
      <c r="KK77" s="11"/>
      <c r="KL77" s="11"/>
      <c r="KM77" s="11"/>
      <c r="KN77" s="11"/>
      <c r="KO77" s="11"/>
      <c r="KP77" s="11"/>
      <c r="KQ77" s="11"/>
      <c r="KR77" s="11"/>
      <c r="KS77" s="11"/>
      <c r="KT77" s="11"/>
      <c r="KU77" s="11"/>
      <c r="KV77" s="11"/>
      <c r="KW77" s="11"/>
      <c r="KX77" s="11"/>
      <c r="KY77" s="11"/>
      <c r="KZ77" s="11"/>
      <c r="LA77" s="11"/>
      <c r="LB77" s="11"/>
      <c r="LC77" s="11"/>
      <c r="LD77" s="11"/>
      <c r="LE77" s="11"/>
      <c r="LF77" s="11"/>
      <c r="LG77" s="11"/>
      <c r="LH77" s="11"/>
      <c r="LI77" s="11"/>
      <c r="LJ77" s="11"/>
      <c r="LK77" s="11"/>
      <c r="LL77" s="11"/>
      <c r="LM77" s="11"/>
      <c r="LN77" s="11"/>
      <c r="LO77" s="11"/>
      <c r="LP77" s="11"/>
      <c r="LQ77" s="11"/>
      <c r="LR77" s="11"/>
      <c r="LS77" s="11"/>
      <c r="LT77" s="11"/>
      <c r="LU77" s="11"/>
      <c r="LV77" s="11"/>
      <c r="LW77" s="11"/>
      <c r="LX77" s="11"/>
      <c r="LY77" s="11"/>
      <c r="LZ77" s="11"/>
      <c r="MA77" s="11"/>
      <c r="MB77" s="11"/>
      <c r="MC77" s="11"/>
      <c r="MD77" s="11"/>
      <c r="ME77" s="11"/>
      <c r="MF77" s="11"/>
      <c r="MG77" s="11"/>
      <c r="MH77" s="11"/>
      <c r="AWB77" s="11"/>
      <c r="AWC77" s="11"/>
      <c r="AWD77" s="11"/>
      <c r="AWE77" s="11"/>
      <c r="AWF77" s="11"/>
      <c r="AWG77" s="11"/>
      <c r="AWH77" s="11"/>
      <c r="AWI77" s="11"/>
      <c r="AWJ77" s="11"/>
      <c r="AWK77" s="11"/>
      <c r="AWL77" s="11"/>
      <c r="AWM77" s="11"/>
      <c r="AWN77" s="11"/>
      <c r="AWO77" s="11"/>
      <c r="AWP77" s="11"/>
      <c r="AWQ77" s="11"/>
      <c r="AWR77" s="11"/>
      <c r="AWS77" s="11"/>
      <c r="AWT77" s="11"/>
      <c r="AWU77" s="11"/>
      <c r="AWV77" s="11"/>
      <c r="AWW77" s="11"/>
      <c r="AWX77" s="11"/>
      <c r="AWY77" s="11"/>
      <c r="AWZ77" s="11"/>
      <c r="AXA77" s="11"/>
      <c r="AXB77" s="11"/>
      <c r="AXC77" s="11"/>
      <c r="AXD77" s="11"/>
      <c r="AXE77" s="11"/>
      <c r="AXF77" s="11"/>
      <c r="AXG77" s="11"/>
      <c r="AXH77" s="11"/>
      <c r="AXI77" s="11"/>
      <c r="AXJ77" s="11"/>
      <c r="AXK77" s="11"/>
      <c r="AXL77" s="11"/>
      <c r="AXM77" s="11"/>
      <c r="AXN77" s="11"/>
      <c r="AXO77" s="11"/>
      <c r="AXP77" s="11"/>
      <c r="AXQ77" s="11"/>
      <c r="AXR77" s="11"/>
      <c r="AXS77" s="11"/>
      <c r="AXT77" s="11"/>
      <c r="AXU77" s="11"/>
      <c r="AXV77" s="11"/>
      <c r="AXW77" s="11"/>
      <c r="AXX77" s="11"/>
      <c r="AXY77" s="11"/>
      <c r="AXZ77" s="11"/>
      <c r="AYA77" s="11"/>
      <c r="AYB77" s="11"/>
      <c r="AYC77" s="11"/>
      <c r="AYD77" s="11"/>
      <c r="AYE77" s="11"/>
      <c r="AYF77" s="11"/>
      <c r="AYG77" s="11"/>
      <c r="AYH77" s="11"/>
      <c r="AYI77" s="11"/>
      <c r="AYJ77" s="11"/>
      <c r="AYK77" s="11"/>
      <c r="AYL77" s="11"/>
      <c r="AYM77" s="11"/>
      <c r="AYN77" s="11"/>
      <c r="AYO77" s="11"/>
      <c r="AYP77" s="11"/>
      <c r="AYQ77" s="11"/>
      <c r="AYR77" s="11"/>
      <c r="AYS77" s="11"/>
      <c r="AYT77" s="11"/>
      <c r="AYU77" s="11"/>
      <c r="AYV77" s="11"/>
      <c r="AYW77" s="11"/>
      <c r="AYX77" s="11"/>
      <c r="AYY77" s="11"/>
      <c r="AYZ77" s="11"/>
      <c r="AZA77" s="11"/>
      <c r="AZB77" s="11"/>
      <c r="AZC77" s="11"/>
      <c r="AZD77" s="11"/>
      <c r="AZE77" s="11"/>
      <c r="AZF77" s="11"/>
      <c r="AZG77" s="11"/>
      <c r="AZH77" s="11"/>
      <c r="AZI77" s="11"/>
      <c r="AZJ77" s="11"/>
      <c r="AZK77" s="11"/>
      <c r="AZL77" s="11"/>
      <c r="AZM77" s="11"/>
      <c r="AZN77" s="11"/>
      <c r="AZO77" s="11"/>
      <c r="AZP77" s="11"/>
      <c r="AZQ77" s="11"/>
      <c r="AZR77" s="11"/>
      <c r="AZS77" s="11"/>
      <c r="AZT77" s="11"/>
      <c r="AZU77" s="11"/>
      <c r="AZV77" s="11"/>
      <c r="AZW77" s="11"/>
      <c r="AZX77" s="11"/>
      <c r="AZY77" s="11"/>
      <c r="AZZ77" s="11"/>
      <c r="BAA77" s="11"/>
      <c r="BAB77" s="11"/>
      <c r="BAC77" s="11"/>
      <c r="BAD77" s="11"/>
      <c r="BAE77" s="11"/>
      <c r="BAF77" s="11"/>
      <c r="BAG77" s="11"/>
      <c r="BAH77" s="11"/>
      <c r="BAI77" s="11"/>
      <c r="BAJ77" s="11"/>
      <c r="BAK77" s="11"/>
      <c r="BAL77" s="11"/>
      <c r="BAM77" s="11"/>
      <c r="BAN77" s="11"/>
      <c r="BAO77" s="11"/>
      <c r="BAP77" s="11"/>
      <c r="BAQ77" s="11"/>
      <c r="BAR77" s="11"/>
      <c r="BAS77" s="11"/>
      <c r="BAT77" s="11"/>
      <c r="BAU77" s="11"/>
      <c r="BAV77" s="11"/>
      <c r="BAW77" s="11"/>
      <c r="BAX77" s="11"/>
      <c r="BAY77" s="11"/>
      <c r="BAZ77" s="11"/>
      <c r="BBA77" s="11"/>
      <c r="BBB77" s="11"/>
      <c r="BBC77" s="11"/>
      <c r="BBD77" s="11"/>
      <c r="BBE77" s="11"/>
      <c r="BBF77" s="11"/>
      <c r="BBG77" s="11"/>
      <c r="BBH77" s="11"/>
      <c r="BBI77" s="11"/>
      <c r="BBJ77" s="11"/>
      <c r="BBK77" s="11"/>
      <c r="BBL77" s="11"/>
      <c r="BBM77" s="11"/>
      <c r="BBN77" s="11"/>
      <c r="BBO77" s="11"/>
      <c r="BBP77" s="11"/>
      <c r="BBQ77" s="11"/>
      <c r="BBR77" s="11"/>
      <c r="BBS77" s="11"/>
      <c r="BBT77" s="11"/>
      <c r="BBU77" s="11"/>
      <c r="BBV77" s="11"/>
      <c r="BBW77" s="11"/>
      <c r="BBX77" s="11"/>
      <c r="BBY77" s="11"/>
      <c r="BBZ77" s="11"/>
      <c r="BCA77" s="11"/>
      <c r="BCB77" s="11"/>
      <c r="BCC77" s="11"/>
      <c r="BCD77" s="11"/>
      <c r="BCE77" s="11"/>
      <c r="BCF77" s="11"/>
      <c r="BCG77" s="11"/>
      <c r="BCH77" s="11"/>
      <c r="BCI77" s="11"/>
      <c r="BCJ77" s="11"/>
      <c r="BCK77" s="11"/>
      <c r="BCL77" s="11"/>
      <c r="BCM77" s="11"/>
      <c r="BCN77" s="11"/>
      <c r="BCO77" s="11"/>
      <c r="BCP77" s="11"/>
      <c r="BCQ77" s="11"/>
      <c r="BCR77" s="11"/>
      <c r="BCS77" s="11"/>
      <c r="BCT77" s="11"/>
      <c r="BCU77" s="11"/>
      <c r="BCV77" s="11"/>
      <c r="BCW77" s="11"/>
      <c r="BCX77" s="11"/>
      <c r="BCY77" s="11"/>
      <c r="BCZ77" s="11"/>
      <c r="BDA77" s="11"/>
      <c r="BDB77" s="11"/>
      <c r="BDC77" s="11"/>
      <c r="BDD77" s="11"/>
      <c r="BDE77" s="11"/>
      <c r="BDF77" s="11"/>
      <c r="BDG77" s="11"/>
      <c r="BDH77" s="11"/>
      <c r="BDI77" s="11"/>
      <c r="BDJ77" s="11"/>
      <c r="BDK77" s="11"/>
      <c r="BDL77" s="11"/>
      <c r="BDM77" s="11"/>
      <c r="BDN77" s="11"/>
      <c r="BDO77" s="11"/>
      <c r="BDP77" s="11"/>
      <c r="BDQ77" s="11"/>
      <c r="BDR77" s="11"/>
      <c r="BDS77" s="11"/>
      <c r="BDT77" s="11"/>
      <c r="BDU77" s="11"/>
      <c r="BDV77" s="11"/>
      <c r="BDW77" s="11"/>
      <c r="BDX77" s="11"/>
      <c r="BDY77" s="11"/>
      <c r="BDZ77" s="11"/>
      <c r="BEA77" s="11"/>
      <c r="BEB77" s="11"/>
      <c r="BEC77" s="11"/>
      <c r="BED77" s="11"/>
      <c r="BEE77" s="11"/>
      <c r="BEF77" s="11"/>
      <c r="BEG77" s="11"/>
      <c r="BEH77" s="11"/>
      <c r="BEI77" s="11"/>
      <c r="BEJ77" s="11"/>
      <c r="BEK77" s="11"/>
      <c r="BEL77" s="11"/>
      <c r="BEM77" s="11"/>
      <c r="BEN77" s="11"/>
      <c r="BEO77" s="11"/>
      <c r="BEP77" s="11"/>
      <c r="BEQ77" s="11"/>
      <c r="BER77" s="11"/>
      <c r="BES77" s="11"/>
      <c r="BET77" s="11"/>
      <c r="BEU77" s="11"/>
      <c r="BEV77" s="11"/>
      <c r="BEW77" s="11"/>
      <c r="BEX77" s="11"/>
      <c r="BEY77" s="11"/>
      <c r="BEZ77" s="11"/>
      <c r="BFA77" s="11"/>
      <c r="BFB77" s="11"/>
      <c r="BFC77" s="11"/>
      <c r="BFD77" s="11"/>
      <c r="BFE77" s="11"/>
      <c r="BFF77" s="11"/>
      <c r="BFG77" s="11"/>
      <c r="BFH77" s="11"/>
      <c r="BFI77" s="11"/>
      <c r="BFJ77" s="11"/>
      <c r="BFK77" s="11"/>
      <c r="BFL77" s="11"/>
      <c r="BFM77" s="11"/>
      <c r="BFN77" s="11"/>
      <c r="BFO77" s="11"/>
      <c r="BFP77" s="11"/>
      <c r="BFQ77" s="11"/>
      <c r="BFR77" s="11"/>
      <c r="BFS77" s="11"/>
      <c r="BFT77" s="11"/>
      <c r="BFU77" s="11"/>
      <c r="BFV77" s="11"/>
      <c r="BFW77" s="11"/>
      <c r="BFX77" s="11"/>
      <c r="BFY77" s="11"/>
      <c r="BFZ77" s="11"/>
      <c r="BGA77" s="11"/>
      <c r="BGB77" s="11"/>
      <c r="BGC77" s="11"/>
      <c r="BGD77" s="11"/>
      <c r="BGE77" s="11"/>
      <c r="BGF77" s="11"/>
      <c r="BGG77" s="11"/>
      <c r="BGH77" s="11"/>
      <c r="BGI77" s="11"/>
      <c r="BGJ77" s="11"/>
      <c r="BGK77" s="11"/>
      <c r="BGL77" s="11"/>
      <c r="BGM77" s="11"/>
      <c r="BGN77" s="11"/>
      <c r="BGO77" s="11"/>
      <c r="BGP77" s="11"/>
      <c r="BGQ77" s="11"/>
      <c r="BGR77" s="11"/>
      <c r="BGS77" s="11"/>
      <c r="BGT77" s="11"/>
      <c r="BGU77" s="11"/>
      <c r="BGV77" s="11"/>
      <c r="BGW77" s="11"/>
      <c r="BGX77" s="11"/>
      <c r="BGY77" s="11"/>
      <c r="BGZ77" s="11"/>
      <c r="BHA77" s="11"/>
      <c r="BHB77" s="11"/>
      <c r="BHC77" s="11"/>
      <c r="BHD77" s="11"/>
      <c r="BHE77" s="11"/>
      <c r="BHF77" s="11"/>
      <c r="BHG77" s="11"/>
      <c r="BHH77" s="11"/>
      <c r="BHI77" s="11"/>
      <c r="BHJ77" s="11"/>
      <c r="BHK77" s="11"/>
      <c r="BHL77" s="11"/>
      <c r="BHM77" s="11"/>
      <c r="BHN77" s="11"/>
      <c r="BHO77" s="11"/>
      <c r="BHP77" s="11"/>
      <c r="BHQ77" s="11"/>
      <c r="BHR77" s="11"/>
      <c r="BHS77" s="11"/>
      <c r="BHT77" s="11"/>
      <c r="BHU77" s="11"/>
      <c r="BHV77" s="11"/>
      <c r="BHW77" s="11"/>
      <c r="BHX77" s="11"/>
      <c r="BHY77" s="11"/>
      <c r="BHZ77" s="11"/>
      <c r="BIA77" s="11"/>
      <c r="BIB77" s="11"/>
      <c r="BIC77" s="11"/>
      <c r="BID77" s="11"/>
      <c r="BIE77" s="11"/>
      <c r="BIF77" s="11"/>
      <c r="BIG77" s="11"/>
      <c r="BIH77" s="11"/>
      <c r="BII77" s="11"/>
      <c r="BIJ77" s="11"/>
      <c r="BIK77" s="11"/>
      <c r="BIL77" s="11"/>
      <c r="BIM77" s="11"/>
      <c r="BIN77" s="11"/>
      <c r="BIO77" s="11"/>
      <c r="BIP77" s="11"/>
      <c r="BIQ77" s="11"/>
      <c r="BIR77" s="11"/>
      <c r="BIS77" s="11"/>
      <c r="BIT77" s="11"/>
      <c r="BIU77" s="11"/>
      <c r="BIV77" s="11"/>
      <c r="BIW77" s="11"/>
      <c r="BIX77" s="11"/>
      <c r="BIY77" s="11"/>
      <c r="BIZ77" s="11"/>
      <c r="BJA77" s="11"/>
      <c r="BJB77" s="11"/>
      <c r="BJC77" s="11"/>
      <c r="BJD77" s="11"/>
      <c r="BJE77" s="11"/>
      <c r="BJF77" s="11"/>
      <c r="BJG77" s="11"/>
      <c r="BJH77" s="11"/>
      <c r="BJI77" s="11"/>
      <c r="BJJ77" s="11"/>
      <c r="BJK77" s="11"/>
      <c r="BJL77" s="11"/>
      <c r="BJM77" s="11"/>
      <c r="BJN77" s="11"/>
      <c r="BJO77" s="11"/>
      <c r="BJP77" s="11"/>
      <c r="BJQ77" s="11"/>
      <c r="BJR77" s="11"/>
      <c r="BJS77" s="11"/>
      <c r="BJT77" s="11"/>
      <c r="BJU77" s="11"/>
      <c r="BJV77" s="11"/>
      <c r="BJW77" s="11"/>
      <c r="BJX77" s="11"/>
      <c r="BJY77" s="11"/>
      <c r="BJZ77" s="11"/>
      <c r="BKA77" s="11"/>
      <c r="BKB77" s="11"/>
      <c r="BKC77" s="11"/>
      <c r="BKD77" s="11"/>
      <c r="BKE77" s="11"/>
      <c r="BKF77" s="11"/>
      <c r="BKG77" s="11"/>
      <c r="BKH77" s="11"/>
      <c r="BKI77" s="11"/>
      <c r="BKJ77" s="11"/>
      <c r="BKK77" s="11"/>
      <c r="BKL77" s="11"/>
      <c r="BKM77" s="11"/>
      <c r="BKN77" s="11"/>
      <c r="BKO77" s="11"/>
      <c r="BKP77" s="11"/>
      <c r="BKQ77" s="11"/>
      <c r="BKR77" s="11"/>
      <c r="BKS77" s="11"/>
      <c r="BKT77" s="11"/>
      <c r="BKU77" s="11"/>
      <c r="BKV77" s="11"/>
      <c r="BKW77" s="11"/>
      <c r="BKX77" s="11"/>
      <c r="BKY77" s="11"/>
      <c r="BKZ77" s="11"/>
      <c r="BLA77" s="11"/>
      <c r="BLB77" s="11"/>
      <c r="BLC77" s="11"/>
      <c r="BLD77" s="11"/>
      <c r="BLE77" s="11"/>
      <c r="BLF77" s="11"/>
      <c r="BLG77" s="11"/>
      <c r="BLH77" s="11"/>
      <c r="BLI77" s="11"/>
      <c r="BLJ77" s="11"/>
      <c r="BLK77" s="11"/>
      <c r="BLL77" s="11"/>
      <c r="BLM77" s="11"/>
      <c r="BLN77" s="11"/>
      <c r="BLO77" s="11"/>
      <c r="BLP77" s="11"/>
      <c r="BLQ77" s="11"/>
      <c r="BLR77" s="11"/>
      <c r="BLS77" s="11"/>
      <c r="BLT77" s="11"/>
      <c r="BLU77" s="11"/>
      <c r="BLV77" s="11"/>
      <c r="BLW77" s="11"/>
      <c r="BLX77" s="11"/>
      <c r="BLY77" s="11"/>
      <c r="BLZ77" s="11"/>
      <c r="BMA77" s="11"/>
      <c r="BMB77" s="11"/>
      <c r="BMC77" s="11"/>
      <c r="BMD77" s="11"/>
      <c r="BME77" s="11"/>
      <c r="BMF77" s="11"/>
      <c r="BMG77" s="11"/>
      <c r="BMH77" s="11"/>
      <c r="BMI77" s="11"/>
      <c r="BMJ77" s="11"/>
      <c r="BMK77" s="11"/>
      <c r="BML77" s="11"/>
      <c r="BMM77" s="11"/>
      <c r="BMN77" s="11"/>
      <c r="BMO77" s="11"/>
      <c r="BMP77" s="11"/>
      <c r="BMQ77" s="11"/>
      <c r="BMR77" s="11"/>
      <c r="BMS77" s="11"/>
      <c r="BMT77" s="11"/>
      <c r="BMU77" s="11"/>
      <c r="BMV77" s="11"/>
      <c r="BMW77" s="11"/>
      <c r="BMX77" s="11"/>
      <c r="BMY77" s="11"/>
      <c r="BMZ77" s="11"/>
      <c r="BNA77" s="11"/>
      <c r="BNB77" s="11"/>
      <c r="BNC77" s="11"/>
      <c r="BND77" s="11"/>
      <c r="BNE77" s="11"/>
      <c r="BNF77" s="11"/>
      <c r="BNG77" s="11"/>
      <c r="BNH77" s="11"/>
      <c r="BNI77" s="11"/>
      <c r="BNJ77" s="11"/>
      <c r="BNK77" s="11"/>
      <c r="BNL77" s="11"/>
      <c r="BNM77" s="11"/>
      <c r="BNN77" s="11"/>
      <c r="BNO77" s="11"/>
      <c r="BNP77" s="11"/>
      <c r="BNQ77" s="11"/>
      <c r="BNR77" s="11"/>
      <c r="BNS77" s="11"/>
      <c r="BNT77" s="11"/>
      <c r="BNU77" s="11"/>
      <c r="BNV77" s="11"/>
      <c r="BNW77" s="11"/>
      <c r="BNX77" s="11"/>
      <c r="BNY77" s="11"/>
      <c r="BNZ77" s="11"/>
      <c r="BOA77" s="11"/>
      <c r="BOB77" s="11"/>
      <c r="BOC77" s="11"/>
      <c r="BOD77" s="11"/>
      <c r="BOE77" s="11"/>
      <c r="BOF77" s="11"/>
      <c r="BOG77" s="11"/>
      <c r="BOH77" s="11"/>
      <c r="BOI77" s="11"/>
      <c r="BOJ77" s="11"/>
      <c r="BOK77" s="11"/>
      <c r="BOL77" s="11"/>
      <c r="BOM77" s="11"/>
      <c r="BON77" s="11"/>
      <c r="BOO77" s="11"/>
      <c r="BOP77" s="11"/>
      <c r="BOQ77" s="11"/>
      <c r="BOR77" s="11"/>
      <c r="BOS77" s="11"/>
      <c r="BOT77" s="11"/>
      <c r="BOU77" s="11"/>
      <c r="BOV77" s="11"/>
      <c r="BOW77" s="11"/>
      <c r="BOX77" s="11"/>
      <c r="BOY77" s="11"/>
      <c r="BOZ77" s="11"/>
      <c r="BPA77" s="11"/>
      <c r="BPB77" s="11"/>
      <c r="BPC77" s="11"/>
      <c r="BPD77" s="11"/>
      <c r="BPE77" s="11"/>
      <c r="BPF77" s="11"/>
      <c r="BPG77" s="11"/>
      <c r="BPH77" s="11"/>
      <c r="BPI77" s="11"/>
      <c r="BPJ77" s="11"/>
      <c r="BPK77" s="11"/>
      <c r="BPL77" s="11"/>
      <c r="BPM77" s="11"/>
      <c r="BPN77" s="11"/>
      <c r="BPO77" s="11"/>
      <c r="BPP77" s="11"/>
      <c r="BPQ77" s="11"/>
      <c r="BPR77" s="11"/>
      <c r="BPS77" s="11"/>
      <c r="BPT77" s="11"/>
      <c r="BPU77" s="11"/>
      <c r="BPV77" s="11"/>
      <c r="BPW77" s="11"/>
      <c r="BPX77" s="11"/>
      <c r="BPY77" s="11"/>
      <c r="BPZ77" s="11"/>
      <c r="BQA77" s="11"/>
      <c r="BQB77" s="11"/>
      <c r="BQC77" s="11"/>
      <c r="BQD77" s="11"/>
      <c r="BQE77" s="11"/>
      <c r="BQF77" s="11"/>
      <c r="BQG77" s="11"/>
      <c r="BQH77" s="11"/>
      <c r="BQI77" s="11"/>
      <c r="BQJ77" s="11"/>
      <c r="BQK77" s="11"/>
      <c r="BQL77" s="11"/>
      <c r="BQM77" s="11"/>
      <c r="BQN77" s="11"/>
      <c r="BQO77" s="11"/>
      <c r="BQP77" s="11"/>
      <c r="BQQ77" s="11"/>
      <c r="BQR77" s="11"/>
      <c r="BQS77" s="11"/>
      <c r="BQT77" s="11"/>
      <c r="BQU77" s="11"/>
      <c r="BQV77" s="11"/>
      <c r="BQW77" s="11"/>
      <c r="BQX77" s="11"/>
      <c r="BQY77" s="11"/>
      <c r="BQZ77" s="11"/>
      <c r="BRA77" s="11"/>
      <c r="BRB77" s="11"/>
      <c r="BRC77" s="11"/>
      <c r="BRD77" s="11"/>
      <c r="BRE77" s="11"/>
      <c r="BRF77" s="11"/>
      <c r="BRG77" s="11"/>
      <c r="BRH77" s="11"/>
      <c r="BRI77" s="11"/>
      <c r="BRJ77" s="11"/>
      <c r="BRK77" s="11"/>
      <c r="BRL77" s="11"/>
      <c r="BRM77" s="11"/>
      <c r="BRN77" s="11"/>
      <c r="BRO77" s="11"/>
      <c r="BRP77" s="11"/>
      <c r="BRQ77" s="11"/>
      <c r="BRR77" s="11"/>
      <c r="BRS77" s="11"/>
      <c r="BRT77" s="11"/>
      <c r="BRU77" s="11"/>
      <c r="BRV77" s="11"/>
      <c r="BRW77" s="11"/>
      <c r="BRX77" s="11"/>
      <c r="BRY77" s="11"/>
      <c r="BRZ77" s="11"/>
      <c r="BSA77" s="11"/>
      <c r="BSB77" s="11"/>
      <c r="BSC77" s="11"/>
      <c r="BSD77" s="11"/>
      <c r="BSE77" s="11"/>
      <c r="BSF77" s="11"/>
      <c r="BSG77" s="11"/>
      <c r="BSH77" s="11"/>
      <c r="BSI77" s="11"/>
      <c r="BSJ77" s="11"/>
      <c r="BSK77" s="11"/>
      <c r="BSL77" s="11"/>
      <c r="BSM77" s="11"/>
      <c r="BSN77" s="11"/>
      <c r="BSO77" s="11"/>
      <c r="BSP77" s="11"/>
      <c r="BSQ77" s="11"/>
      <c r="BSR77" s="11"/>
      <c r="BSS77" s="11"/>
      <c r="BST77" s="11"/>
      <c r="BSU77" s="11"/>
      <c r="BSV77" s="11"/>
      <c r="BSW77" s="11"/>
      <c r="BSX77" s="11"/>
      <c r="BSY77" s="11"/>
      <c r="BSZ77" s="11"/>
      <c r="BTA77" s="11"/>
      <c r="BTB77" s="11"/>
      <c r="BTC77" s="11"/>
      <c r="BTD77" s="11"/>
      <c r="BTE77" s="11"/>
      <c r="BTF77" s="11"/>
      <c r="BTG77" s="11"/>
      <c r="BTH77" s="11"/>
      <c r="BTI77" s="11"/>
      <c r="BTJ77" s="11"/>
      <c r="BTK77" s="11"/>
      <c r="BTL77" s="11"/>
      <c r="BTM77" s="11"/>
      <c r="BTN77" s="11"/>
      <c r="BTO77" s="11"/>
      <c r="BTP77" s="11"/>
      <c r="BTQ77" s="11"/>
      <c r="BTR77" s="11"/>
      <c r="BTS77" s="11"/>
      <c r="BTT77" s="11"/>
      <c r="BTU77" s="11"/>
      <c r="BTV77" s="11"/>
      <c r="BTW77" s="11"/>
      <c r="BTX77" s="11"/>
      <c r="BTY77" s="11"/>
      <c r="BTZ77" s="11"/>
      <c r="BUA77" s="11"/>
      <c r="BUB77" s="11"/>
      <c r="BUC77" s="11"/>
      <c r="BUD77" s="11"/>
      <c r="BUE77" s="11"/>
      <c r="BUF77" s="11"/>
      <c r="BUG77" s="11"/>
      <c r="BUH77" s="11"/>
      <c r="BUI77" s="11"/>
      <c r="BUJ77" s="11"/>
      <c r="BUK77" s="11"/>
      <c r="BUL77" s="11"/>
      <c r="BUM77" s="11"/>
      <c r="BUN77" s="11"/>
      <c r="BUO77" s="11"/>
      <c r="BUP77" s="11"/>
      <c r="BUQ77" s="11"/>
      <c r="BUR77" s="11"/>
      <c r="BUS77" s="11"/>
      <c r="BUT77" s="11"/>
      <c r="BUU77" s="11"/>
      <c r="BUV77" s="11"/>
      <c r="BUW77" s="11"/>
      <c r="BUX77" s="11"/>
      <c r="BUY77" s="11"/>
      <c r="BUZ77" s="11"/>
      <c r="BVA77" s="11"/>
      <c r="BVB77" s="11"/>
      <c r="BVC77" s="11"/>
      <c r="BVD77" s="11"/>
      <c r="BVE77" s="11"/>
      <c r="BVF77" s="11"/>
      <c r="BVG77" s="11"/>
      <c r="BVH77" s="11"/>
      <c r="BVI77" s="11"/>
      <c r="BVJ77" s="11"/>
      <c r="BVK77" s="11"/>
      <c r="BVL77" s="11"/>
      <c r="BVM77" s="11"/>
      <c r="BVN77" s="11"/>
      <c r="BVO77" s="11"/>
      <c r="BVP77" s="11"/>
      <c r="BVQ77" s="11"/>
      <c r="BVR77" s="11"/>
      <c r="BVS77" s="11"/>
      <c r="BVT77" s="11"/>
      <c r="BVU77" s="11"/>
      <c r="BVV77" s="11"/>
      <c r="BVW77" s="11"/>
      <c r="BVX77" s="11"/>
      <c r="BVY77" s="11"/>
      <c r="BVZ77" s="11"/>
      <c r="BWA77" s="11"/>
      <c r="BWB77" s="11"/>
      <c r="BWC77" s="11"/>
      <c r="BWD77" s="11"/>
      <c r="BWE77" s="11"/>
      <c r="BWF77" s="11"/>
      <c r="BWG77" s="11"/>
      <c r="BWH77" s="11"/>
      <c r="BWI77" s="11"/>
      <c r="BWJ77" s="11"/>
      <c r="BWK77" s="11"/>
      <c r="BWL77" s="11"/>
      <c r="BWM77" s="11"/>
      <c r="BWN77" s="11"/>
      <c r="BWO77" s="11"/>
      <c r="BWP77" s="11"/>
      <c r="BWQ77" s="11"/>
      <c r="BWR77" s="11"/>
      <c r="BWS77" s="11"/>
      <c r="BWT77" s="11"/>
      <c r="BWU77" s="11"/>
      <c r="BWV77" s="11"/>
      <c r="BWW77" s="11"/>
      <c r="BWX77" s="11"/>
      <c r="BWY77" s="11"/>
      <c r="BWZ77" s="11"/>
      <c r="BXA77" s="11"/>
      <c r="BXB77" s="11"/>
      <c r="BXC77" s="11"/>
      <c r="BXD77" s="11"/>
      <c r="BXE77" s="11"/>
      <c r="BXF77" s="11"/>
      <c r="BXG77" s="11"/>
      <c r="BXH77" s="11"/>
      <c r="BXI77" s="11"/>
      <c r="BXJ77" s="11"/>
      <c r="BXK77" s="11"/>
      <c r="BXL77" s="11"/>
      <c r="BXM77" s="11"/>
      <c r="BXN77" s="11"/>
      <c r="BXO77" s="11"/>
      <c r="BXP77" s="11"/>
      <c r="BXQ77" s="11"/>
      <c r="BXR77" s="11"/>
      <c r="BXS77" s="11"/>
      <c r="BXT77" s="11"/>
      <c r="BXU77" s="11"/>
      <c r="BXV77" s="11"/>
      <c r="BXW77" s="11"/>
      <c r="BXX77" s="11"/>
      <c r="BXY77" s="11"/>
      <c r="BXZ77" s="11"/>
      <c r="BYA77" s="11"/>
      <c r="BYB77" s="11"/>
      <c r="BYC77" s="11"/>
      <c r="BYD77" s="11"/>
      <c r="BYE77" s="11"/>
      <c r="BYF77" s="11"/>
      <c r="BYG77" s="11"/>
      <c r="BYH77" s="11"/>
      <c r="BYI77" s="11"/>
      <c r="BYJ77" s="11"/>
      <c r="BYK77" s="11"/>
      <c r="BYL77" s="11"/>
      <c r="BYM77" s="11"/>
      <c r="BYN77" s="11"/>
      <c r="BYO77" s="11"/>
      <c r="BYP77" s="11"/>
      <c r="BYQ77" s="11"/>
      <c r="BYR77" s="11"/>
      <c r="BYS77" s="11"/>
      <c r="BYT77" s="11"/>
      <c r="BYU77" s="11"/>
      <c r="BYV77" s="11"/>
      <c r="BYW77" s="11"/>
      <c r="BYX77" s="11"/>
      <c r="BYY77" s="11"/>
      <c r="BYZ77" s="11"/>
      <c r="BZA77" s="11"/>
      <c r="BZB77" s="11"/>
      <c r="BZC77" s="11"/>
      <c r="BZD77" s="11"/>
      <c r="BZE77" s="11"/>
      <c r="BZF77" s="11"/>
      <c r="BZG77" s="11"/>
      <c r="BZH77" s="11"/>
      <c r="BZI77" s="11"/>
      <c r="BZJ77" s="11"/>
      <c r="BZK77" s="11"/>
      <c r="BZL77" s="11"/>
      <c r="BZM77" s="11"/>
      <c r="BZN77" s="11"/>
      <c r="BZO77" s="11"/>
      <c r="BZP77" s="11"/>
      <c r="BZQ77" s="11"/>
      <c r="BZR77" s="11"/>
      <c r="BZS77" s="11"/>
      <c r="BZT77" s="11"/>
      <c r="BZU77" s="11"/>
      <c r="BZV77" s="11"/>
      <c r="BZW77" s="11"/>
      <c r="BZX77" s="11"/>
      <c r="BZY77" s="11"/>
      <c r="BZZ77" s="11"/>
      <c r="CAA77" s="11"/>
      <c r="CAB77" s="11"/>
      <c r="CAC77" s="11"/>
      <c r="CAD77" s="11"/>
      <c r="CAE77" s="11"/>
      <c r="CAF77" s="11"/>
      <c r="CAG77" s="11"/>
      <c r="CAH77" s="11"/>
      <c r="CAI77" s="11"/>
      <c r="CAJ77" s="11"/>
      <c r="CAK77" s="11"/>
      <c r="CAL77" s="11"/>
      <c r="CAM77" s="11"/>
      <c r="CAN77" s="11"/>
      <c r="CAO77" s="11"/>
      <c r="CAP77" s="11"/>
      <c r="CAQ77" s="11"/>
      <c r="CAR77" s="11"/>
      <c r="CAS77" s="11"/>
      <c r="CAT77" s="11"/>
      <c r="CAU77" s="11"/>
      <c r="CAV77" s="11"/>
      <c r="CAW77" s="11"/>
      <c r="CAX77" s="11"/>
      <c r="CAY77" s="11"/>
      <c r="CAZ77" s="11"/>
      <c r="CBA77" s="11"/>
      <c r="CBB77" s="11"/>
      <c r="CBC77" s="11"/>
      <c r="CBD77" s="11"/>
      <c r="CBE77" s="11"/>
      <c r="CBF77" s="11"/>
      <c r="CBG77" s="11"/>
      <c r="CBH77" s="11"/>
      <c r="CBI77" s="11"/>
      <c r="CBJ77" s="11"/>
      <c r="CBK77" s="11"/>
      <c r="CBL77" s="11"/>
      <c r="CBM77" s="11"/>
      <c r="CBN77" s="11"/>
      <c r="CBO77" s="11"/>
      <c r="CBP77" s="11"/>
      <c r="CBQ77" s="11"/>
      <c r="CBR77" s="11"/>
      <c r="CBS77" s="11"/>
      <c r="CBT77" s="11"/>
      <c r="CBU77" s="11"/>
      <c r="CBV77" s="11"/>
      <c r="CBW77" s="11"/>
      <c r="CBX77" s="11"/>
      <c r="CBY77" s="11"/>
      <c r="CBZ77" s="11"/>
      <c r="CCA77" s="11"/>
      <c r="CCB77" s="11"/>
      <c r="CCC77" s="11"/>
      <c r="CCD77" s="11"/>
      <c r="CCE77" s="11"/>
      <c r="CCF77" s="11"/>
      <c r="CCG77" s="11"/>
      <c r="CCH77" s="11"/>
      <c r="CCI77" s="11"/>
      <c r="CCJ77" s="11"/>
      <c r="CCK77" s="11"/>
      <c r="CCL77" s="11"/>
      <c r="CCM77" s="11"/>
      <c r="CCN77" s="11"/>
      <c r="CCO77" s="11"/>
      <c r="CCP77" s="11"/>
      <c r="CCQ77" s="11"/>
      <c r="CCR77" s="11"/>
      <c r="CCS77" s="11"/>
      <c r="CCT77" s="11"/>
      <c r="CCU77" s="11"/>
      <c r="CCV77" s="11"/>
      <c r="CCW77" s="11"/>
      <c r="CCX77" s="11"/>
      <c r="CCY77" s="11"/>
      <c r="CCZ77" s="11"/>
      <c r="CDA77" s="11"/>
      <c r="CDB77" s="11"/>
      <c r="CDC77" s="11"/>
      <c r="CDD77" s="11"/>
      <c r="CDE77" s="11"/>
      <c r="CDF77" s="11"/>
      <c r="CDG77" s="11"/>
      <c r="CDH77" s="11"/>
      <c r="CDI77" s="11"/>
      <c r="CDJ77" s="11"/>
      <c r="CDK77" s="11"/>
      <c r="CDL77" s="11"/>
      <c r="CDM77" s="11"/>
      <c r="CDN77" s="11"/>
      <c r="CDO77" s="11"/>
      <c r="CDP77" s="11"/>
      <c r="CDQ77" s="11"/>
      <c r="CDR77" s="11"/>
      <c r="CDS77" s="11"/>
      <c r="CDT77" s="11"/>
      <c r="CDU77" s="11"/>
      <c r="CDV77" s="11"/>
      <c r="CDW77" s="11"/>
      <c r="CDX77" s="11"/>
      <c r="CDY77" s="11"/>
      <c r="CDZ77" s="11"/>
      <c r="CEA77" s="11"/>
      <c r="CEB77" s="11"/>
      <c r="CEC77" s="11"/>
      <c r="CED77" s="11"/>
      <c r="CEE77" s="11"/>
      <c r="CEF77" s="11"/>
      <c r="CEG77" s="11"/>
      <c r="CEH77" s="11"/>
      <c r="CEI77" s="11"/>
      <c r="CEJ77" s="11"/>
      <c r="CEK77" s="11"/>
      <c r="CEL77" s="11"/>
      <c r="CEM77" s="11"/>
      <c r="CEN77" s="11"/>
      <c r="CEO77" s="11"/>
      <c r="CEP77" s="11"/>
      <c r="CEQ77" s="11"/>
      <c r="CER77" s="11"/>
      <c r="CES77" s="11"/>
      <c r="CET77" s="11"/>
      <c r="CEU77" s="11"/>
      <c r="CEV77" s="11"/>
      <c r="CEW77" s="11"/>
      <c r="CEX77" s="11"/>
      <c r="CEY77" s="11"/>
      <c r="CEZ77" s="11"/>
      <c r="CFA77" s="11"/>
      <c r="CFB77" s="11"/>
      <c r="CFC77" s="11"/>
      <c r="CFD77" s="11"/>
      <c r="CFE77" s="11"/>
      <c r="CFF77" s="11"/>
      <c r="CFG77" s="11"/>
      <c r="CFH77" s="11"/>
      <c r="CFI77" s="11"/>
      <c r="CFJ77" s="11"/>
      <c r="CFK77" s="11"/>
      <c r="CFL77" s="11"/>
      <c r="CFM77" s="11"/>
      <c r="CFN77" s="11"/>
      <c r="CFO77" s="11"/>
      <c r="CFP77" s="11"/>
      <c r="CFQ77" s="11"/>
      <c r="CFR77" s="11"/>
      <c r="CFS77" s="11"/>
      <c r="CFT77" s="11"/>
      <c r="CFU77" s="11"/>
      <c r="CFV77" s="11"/>
      <c r="CFW77" s="11"/>
      <c r="CFX77" s="11"/>
      <c r="CFY77" s="11"/>
      <c r="CFZ77" s="11"/>
      <c r="CGA77" s="11"/>
      <c r="CGB77" s="11"/>
      <c r="CGC77" s="11"/>
      <c r="CGD77" s="11"/>
      <c r="CGE77" s="11"/>
      <c r="CGF77" s="11"/>
      <c r="CGG77" s="11"/>
      <c r="CGH77" s="11"/>
      <c r="CGI77" s="11"/>
      <c r="CGJ77" s="11"/>
      <c r="CGK77" s="11"/>
      <c r="CGL77" s="11"/>
      <c r="CGM77" s="11"/>
      <c r="CGN77" s="11"/>
      <c r="CGO77" s="11"/>
      <c r="CGP77" s="11"/>
      <c r="CGQ77" s="11"/>
      <c r="CGR77" s="11"/>
      <c r="CGS77" s="11"/>
      <c r="CGT77" s="11"/>
      <c r="CGU77" s="11"/>
      <c r="CGV77" s="11"/>
      <c r="CGW77" s="11"/>
      <c r="CGX77" s="11"/>
      <c r="CGY77" s="11"/>
      <c r="CGZ77" s="11"/>
      <c r="CHA77" s="11"/>
      <c r="CHB77" s="11"/>
      <c r="CHC77" s="11"/>
      <c r="CHD77" s="11"/>
      <c r="CHE77" s="11"/>
      <c r="CHF77" s="11"/>
      <c r="CHG77" s="11"/>
      <c r="CHH77" s="11"/>
      <c r="CHI77" s="11"/>
      <c r="CHJ77" s="11"/>
      <c r="CHK77" s="11"/>
      <c r="CHL77" s="11"/>
      <c r="CHM77" s="11"/>
      <c r="CHN77" s="11"/>
      <c r="CHO77" s="11"/>
      <c r="CHP77" s="11"/>
      <c r="CHQ77" s="11"/>
      <c r="CHR77" s="11"/>
      <c r="CHS77" s="11"/>
      <c r="CHT77" s="11"/>
      <c r="CHU77" s="11"/>
      <c r="CHV77" s="11"/>
      <c r="CHW77" s="11"/>
      <c r="CHX77" s="11"/>
      <c r="CHY77" s="11"/>
      <c r="CHZ77" s="11"/>
      <c r="CIA77" s="11"/>
      <c r="CIB77" s="11"/>
      <c r="CIC77" s="11"/>
      <c r="CID77" s="11"/>
      <c r="CIE77" s="11"/>
      <c r="CIF77" s="11"/>
      <c r="CIG77" s="11"/>
      <c r="CIH77" s="11"/>
      <c r="CII77" s="11"/>
      <c r="CIJ77" s="11"/>
      <c r="CIK77" s="11"/>
      <c r="CIL77" s="11"/>
      <c r="CIM77" s="11"/>
      <c r="CIN77" s="11"/>
      <c r="CIO77" s="11"/>
      <c r="CIP77" s="11"/>
      <c r="CIQ77" s="11"/>
      <c r="CIR77" s="11"/>
      <c r="CIS77" s="11"/>
      <c r="CIT77" s="11"/>
      <c r="CIU77" s="11"/>
      <c r="CIV77" s="11"/>
      <c r="CIW77" s="11"/>
      <c r="CIX77" s="11"/>
      <c r="CIY77" s="11"/>
      <c r="CIZ77" s="11"/>
      <c r="CJA77" s="11"/>
      <c r="CJB77" s="11"/>
      <c r="CJC77" s="11"/>
      <c r="CJD77" s="11"/>
      <c r="CJE77" s="11"/>
      <c r="CJF77" s="11"/>
      <c r="CJG77" s="11"/>
      <c r="CJH77" s="11"/>
      <c r="CJI77" s="11"/>
      <c r="CJJ77" s="11"/>
      <c r="CJK77" s="11"/>
      <c r="CJL77" s="11"/>
      <c r="CJM77" s="11"/>
      <c r="CJN77" s="11"/>
      <c r="CJO77" s="11"/>
      <c r="CJP77" s="11"/>
      <c r="CJQ77" s="11"/>
      <c r="CJR77" s="11"/>
      <c r="CJS77" s="11"/>
      <c r="CJT77" s="11"/>
      <c r="CJU77" s="11"/>
      <c r="CJV77" s="11"/>
      <c r="CJW77" s="11"/>
      <c r="CJX77" s="11"/>
      <c r="CJY77" s="11"/>
      <c r="CJZ77" s="11"/>
      <c r="CKA77" s="11"/>
      <c r="CKB77" s="11"/>
      <c r="CKC77" s="11"/>
      <c r="CKD77" s="11"/>
      <c r="CKE77" s="11"/>
      <c r="CKF77" s="11"/>
      <c r="CKG77" s="11"/>
      <c r="CKH77" s="11"/>
      <c r="CKI77" s="11"/>
      <c r="CKJ77" s="11"/>
      <c r="CKK77" s="11"/>
      <c r="CKL77" s="11"/>
      <c r="CKM77" s="11"/>
      <c r="CKN77" s="11"/>
      <c r="CKO77" s="11"/>
      <c r="CKP77" s="11"/>
      <c r="CKQ77" s="11"/>
      <c r="CKR77" s="11"/>
      <c r="CKS77" s="11"/>
      <c r="CKT77" s="11"/>
      <c r="CKU77" s="11"/>
      <c r="CKV77" s="11"/>
      <c r="CKW77" s="11"/>
      <c r="CKX77" s="11"/>
      <c r="CKY77" s="11"/>
      <c r="CKZ77" s="11"/>
      <c r="CLA77" s="11"/>
      <c r="CLB77" s="11"/>
      <c r="CLC77" s="11"/>
      <c r="CLD77" s="11"/>
      <c r="CLE77" s="11"/>
      <c r="CLF77" s="11"/>
      <c r="CLG77" s="11"/>
      <c r="CLH77" s="11"/>
      <c r="CLI77" s="11"/>
      <c r="CLJ77" s="11"/>
      <c r="CLK77" s="11"/>
      <c r="CLL77" s="11"/>
      <c r="CLM77" s="11"/>
      <c r="CLN77" s="11"/>
      <c r="CLO77" s="11"/>
      <c r="CLP77" s="11"/>
      <c r="CLQ77" s="11"/>
      <c r="CLR77" s="11"/>
      <c r="CLS77" s="11"/>
      <c r="CLT77" s="11"/>
      <c r="CLU77" s="11"/>
      <c r="CLV77" s="11"/>
      <c r="CLW77" s="11"/>
      <c r="CLX77" s="11"/>
      <c r="CLY77" s="11"/>
      <c r="CLZ77" s="11"/>
      <c r="CMA77" s="11"/>
      <c r="CMB77" s="11"/>
      <c r="CMC77" s="11"/>
      <c r="CMD77" s="11"/>
      <c r="CME77" s="11"/>
      <c r="CMF77" s="11"/>
      <c r="CMG77" s="11"/>
      <c r="CMH77" s="11"/>
      <c r="CMI77" s="11"/>
      <c r="CMJ77" s="11"/>
      <c r="CMK77" s="11"/>
      <c r="CML77" s="11"/>
      <c r="CMM77" s="11"/>
      <c r="CMN77" s="11"/>
      <c r="CMO77" s="11"/>
      <c r="CMP77" s="11"/>
      <c r="CMQ77" s="11"/>
      <c r="CMR77" s="11"/>
      <c r="CMS77" s="11"/>
      <c r="CMT77" s="11"/>
      <c r="CMU77" s="11"/>
      <c r="CMV77" s="11"/>
      <c r="CMW77" s="11"/>
      <c r="CMX77" s="11"/>
      <c r="CMY77" s="11"/>
      <c r="CMZ77" s="11"/>
      <c r="CNA77" s="11"/>
      <c r="CNB77" s="11"/>
      <c r="CNC77" s="11"/>
      <c r="CND77" s="11"/>
      <c r="CNE77" s="11"/>
      <c r="CNF77" s="11"/>
      <c r="CNG77" s="11"/>
      <c r="CNH77" s="11"/>
      <c r="CNI77" s="11"/>
      <c r="CNJ77" s="11"/>
      <c r="CNK77" s="11"/>
      <c r="CNL77" s="11"/>
      <c r="CNM77" s="11"/>
      <c r="CNN77" s="11"/>
      <c r="CNO77" s="11"/>
      <c r="CNP77" s="11"/>
      <c r="CNQ77" s="11"/>
      <c r="CNR77" s="11"/>
      <c r="CNS77" s="11"/>
      <c r="CNT77" s="11"/>
      <c r="CNU77" s="11"/>
      <c r="CNV77" s="11"/>
      <c r="CNW77" s="11"/>
      <c r="CNX77" s="11"/>
      <c r="CNY77" s="11"/>
      <c r="CNZ77" s="11"/>
      <c r="COA77" s="11"/>
      <c r="COB77" s="11"/>
      <c r="COC77" s="11"/>
      <c r="COD77" s="11"/>
      <c r="COE77" s="11"/>
      <c r="COF77" s="11"/>
      <c r="COG77" s="11"/>
      <c r="COH77" s="11"/>
      <c r="COI77" s="11"/>
      <c r="COJ77" s="11"/>
      <c r="COK77" s="11"/>
      <c r="COL77" s="11"/>
      <c r="COM77" s="11"/>
      <c r="CON77" s="11"/>
      <c r="COO77" s="11"/>
      <c r="COP77" s="11"/>
      <c r="COQ77" s="11"/>
      <c r="COR77" s="11"/>
      <c r="COS77" s="11"/>
      <c r="COT77" s="11"/>
      <c r="COU77" s="11"/>
      <c r="COV77" s="11"/>
      <c r="COW77" s="11"/>
      <c r="COX77" s="11"/>
      <c r="COY77" s="11"/>
      <c r="COZ77" s="11"/>
      <c r="CPA77" s="11"/>
      <c r="CPB77" s="11"/>
      <c r="CPC77" s="11"/>
      <c r="CPD77" s="11"/>
      <c r="CPE77" s="11"/>
      <c r="CPF77" s="11"/>
      <c r="CPG77" s="11"/>
      <c r="CPH77" s="11"/>
      <c r="CPI77" s="11"/>
      <c r="CPJ77" s="11"/>
      <c r="CPK77" s="11"/>
      <c r="CPL77" s="11"/>
      <c r="CPM77" s="11"/>
      <c r="CPN77" s="11"/>
      <c r="CPO77" s="11"/>
      <c r="CPP77" s="11"/>
      <c r="CPQ77" s="11"/>
      <c r="CPR77" s="11"/>
      <c r="CPS77" s="11"/>
      <c r="CPT77" s="11"/>
      <c r="CPU77" s="11"/>
      <c r="CPV77" s="11"/>
      <c r="CPW77" s="11"/>
      <c r="CPX77" s="11"/>
      <c r="CPY77" s="11"/>
      <c r="CPZ77" s="11"/>
      <c r="CQA77" s="11"/>
      <c r="CQB77" s="11"/>
      <c r="CQC77" s="11"/>
      <c r="CQD77" s="11"/>
      <c r="CQE77" s="11"/>
      <c r="CQF77" s="11"/>
      <c r="CQG77" s="11"/>
      <c r="CQH77" s="11"/>
      <c r="CQI77" s="11"/>
      <c r="CQJ77" s="11"/>
      <c r="CQK77" s="11"/>
      <c r="CQL77" s="11"/>
      <c r="CQM77" s="11"/>
      <c r="CQN77" s="11"/>
      <c r="CQO77" s="11"/>
      <c r="CQP77" s="11"/>
      <c r="CQQ77" s="11"/>
      <c r="CQR77" s="11"/>
      <c r="CQS77" s="11"/>
      <c r="CQT77" s="11"/>
      <c r="CQU77" s="11"/>
      <c r="CQV77" s="11"/>
      <c r="CQW77" s="11"/>
      <c r="CQX77" s="11"/>
      <c r="CQY77" s="11"/>
      <c r="CQZ77" s="11"/>
      <c r="CRA77" s="11"/>
      <c r="CRB77" s="11"/>
      <c r="CRC77" s="11"/>
      <c r="CRD77" s="11"/>
      <c r="CRE77" s="11"/>
      <c r="CRF77" s="11"/>
      <c r="CRG77" s="11"/>
      <c r="CRH77" s="11"/>
      <c r="CRI77" s="11"/>
      <c r="CRJ77" s="11"/>
      <c r="CRK77" s="11"/>
      <c r="CRL77" s="11"/>
      <c r="CRM77" s="11"/>
      <c r="CRN77" s="11"/>
      <c r="CRO77" s="11"/>
      <c r="CRP77" s="11"/>
      <c r="CRQ77" s="11"/>
      <c r="CRR77" s="11"/>
      <c r="CRS77" s="11"/>
      <c r="CRT77" s="11"/>
      <c r="CRU77" s="11"/>
      <c r="CRV77" s="11"/>
      <c r="CRW77" s="11"/>
      <c r="CRX77" s="11"/>
      <c r="CRY77" s="11"/>
      <c r="CRZ77" s="11"/>
      <c r="CSA77" s="11"/>
      <c r="CSB77" s="11"/>
      <c r="CSC77" s="11"/>
      <c r="CSD77" s="11"/>
      <c r="CSE77" s="11"/>
      <c r="CSF77" s="11"/>
      <c r="CSG77" s="11"/>
      <c r="CSH77" s="11"/>
      <c r="CSI77" s="11"/>
      <c r="CSJ77" s="11"/>
      <c r="CSK77" s="11"/>
      <c r="CSL77" s="11"/>
      <c r="CSM77" s="11"/>
      <c r="CSN77" s="11"/>
      <c r="CSO77" s="11"/>
      <c r="CSP77" s="11"/>
      <c r="CSQ77" s="11"/>
      <c r="CSR77" s="11"/>
      <c r="CSS77" s="11"/>
      <c r="CST77" s="11"/>
      <c r="CSU77" s="11"/>
      <c r="CSV77" s="11"/>
      <c r="CSW77" s="11"/>
      <c r="CSX77" s="11"/>
      <c r="CSY77" s="11"/>
      <c r="CSZ77" s="11"/>
      <c r="CTA77" s="11"/>
      <c r="CTB77" s="11"/>
      <c r="CTC77" s="11"/>
      <c r="CTD77" s="11"/>
      <c r="CTE77" s="11"/>
      <c r="CTF77" s="11"/>
      <c r="CTG77" s="11"/>
      <c r="CTH77" s="11"/>
      <c r="CTI77" s="11"/>
      <c r="CTJ77" s="11"/>
      <c r="CTK77" s="11"/>
      <c r="CTL77" s="11"/>
      <c r="CTM77" s="11"/>
      <c r="CTN77" s="11"/>
      <c r="CTO77" s="11"/>
      <c r="CTP77" s="11"/>
      <c r="CTQ77" s="11"/>
      <c r="CTR77" s="11"/>
      <c r="CTS77" s="11"/>
      <c r="CTT77" s="11"/>
      <c r="CTU77" s="11"/>
      <c r="CTV77" s="11"/>
      <c r="CTW77" s="11"/>
      <c r="CTX77" s="11"/>
      <c r="CTY77" s="11"/>
      <c r="CTZ77" s="11"/>
      <c r="CUA77" s="11"/>
      <c r="CUB77" s="11"/>
      <c r="CUC77" s="11"/>
      <c r="CUD77" s="11"/>
      <c r="CUE77" s="11"/>
      <c r="CUF77" s="11"/>
      <c r="CUG77" s="11"/>
      <c r="CUH77" s="11"/>
      <c r="CUI77" s="11"/>
      <c r="CUJ77" s="11"/>
      <c r="CUK77" s="11"/>
      <c r="CUL77" s="11"/>
      <c r="CUM77" s="11"/>
      <c r="CUN77" s="11"/>
      <c r="CUO77" s="11"/>
      <c r="CUP77" s="11"/>
      <c r="CUQ77" s="11"/>
      <c r="CUR77" s="11"/>
      <c r="CUS77" s="11"/>
      <c r="CUT77" s="11"/>
      <c r="CUU77" s="11"/>
      <c r="CUV77" s="11"/>
      <c r="CUW77" s="11"/>
      <c r="CUX77" s="11"/>
      <c r="CUY77" s="11"/>
      <c r="CUZ77" s="11"/>
      <c r="CVA77" s="11"/>
      <c r="CVB77" s="11"/>
      <c r="CVC77" s="11"/>
      <c r="CVD77" s="11"/>
      <c r="CVE77" s="11"/>
      <c r="CVF77" s="11"/>
      <c r="CVG77" s="11"/>
      <c r="CVH77" s="11"/>
      <c r="CVI77" s="11"/>
      <c r="CVJ77" s="11"/>
      <c r="CVK77" s="11"/>
      <c r="CVL77" s="11"/>
      <c r="CVM77" s="11"/>
      <c r="CVN77" s="11"/>
      <c r="CVO77" s="11"/>
      <c r="CVP77" s="11"/>
      <c r="CVQ77" s="11"/>
      <c r="CVR77" s="11"/>
      <c r="CVS77" s="11"/>
      <c r="CVT77" s="11"/>
      <c r="CVU77" s="11"/>
      <c r="CVV77" s="11"/>
      <c r="CVW77" s="11"/>
      <c r="CVX77" s="11"/>
      <c r="CVY77" s="11"/>
      <c r="CVZ77" s="11"/>
      <c r="CWA77" s="11"/>
      <c r="CWB77" s="11"/>
      <c r="CWC77" s="11"/>
      <c r="CWD77" s="11"/>
      <c r="CWE77" s="11"/>
      <c r="CWF77" s="11"/>
      <c r="CWG77" s="11"/>
      <c r="CWH77" s="11"/>
      <c r="CWI77" s="11"/>
      <c r="CWJ77" s="11"/>
      <c r="CWK77" s="11"/>
      <c r="CWL77" s="11"/>
      <c r="CWM77" s="11"/>
      <c r="CWN77" s="11"/>
      <c r="CWO77" s="11"/>
      <c r="CWP77" s="11"/>
      <c r="CWQ77" s="11"/>
      <c r="CWR77" s="11"/>
      <c r="CWS77" s="11"/>
      <c r="CWT77" s="11"/>
      <c r="CWU77" s="11"/>
      <c r="CWV77" s="11"/>
      <c r="CWW77" s="11"/>
      <c r="CWX77" s="11"/>
      <c r="CWY77" s="11"/>
      <c r="CWZ77" s="11"/>
      <c r="CXA77" s="11"/>
      <c r="CXB77" s="11"/>
      <c r="CXC77" s="11"/>
      <c r="CXD77" s="11"/>
      <c r="CXE77" s="11"/>
      <c r="CXF77" s="11"/>
      <c r="CXG77" s="11"/>
      <c r="CXH77" s="11"/>
      <c r="CXI77" s="11"/>
      <c r="CXJ77" s="11"/>
      <c r="CXK77" s="11"/>
      <c r="CXL77" s="11"/>
      <c r="CXM77" s="11"/>
      <c r="CXN77" s="11"/>
      <c r="CXO77" s="11"/>
      <c r="CXP77" s="11"/>
      <c r="CXQ77" s="11"/>
      <c r="CXR77" s="11"/>
      <c r="CXS77" s="11"/>
      <c r="CXT77" s="11"/>
      <c r="CXU77" s="11"/>
      <c r="CXV77" s="11"/>
      <c r="CXW77" s="11"/>
      <c r="CXX77" s="11"/>
      <c r="CXY77" s="11"/>
      <c r="CXZ77" s="11"/>
      <c r="CYA77" s="11"/>
      <c r="CYB77" s="11"/>
      <c r="CYC77" s="11"/>
      <c r="CYD77" s="11"/>
      <c r="CYE77" s="11"/>
      <c r="CYF77" s="11"/>
      <c r="CYG77" s="11"/>
      <c r="CYH77" s="11"/>
      <c r="CYI77" s="11"/>
      <c r="CYJ77" s="11"/>
      <c r="CYK77" s="11"/>
      <c r="CYL77" s="11"/>
      <c r="CYM77" s="11"/>
      <c r="CYN77" s="11"/>
      <c r="CYO77" s="11"/>
      <c r="CYP77" s="11"/>
      <c r="CYQ77" s="11"/>
      <c r="CYR77" s="11"/>
      <c r="CYS77" s="11"/>
      <c r="CYT77" s="11"/>
      <c r="CYU77" s="11"/>
      <c r="CYV77" s="11"/>
      <c r="CYW77" s="11"/>
      <c r="CYX77" s="11"/>
      <c r="CYY77" s="11"/>
      <c r="CYZ77" s="11"/>
      <c r="CZA77" s="11"/>
      <c r="CZB77" s="11"/>
      <c r="CZC77" s="11"/>
      <c r="CZD77" s="11"/>
      <c r="CZE77" s="11"/>
      <c r="CZF77" s="11"/>
      <c r="CZG77" s="11"/>
      <c r="CZH77" s="11"/>
      <c r="CZI77" s="11"/>
      <c r="CZJ77" s="11"/>
      <c r="CZK77" s="11"/>
      <c r="CZL77" s="11"/>
      <c r="CZM77" s="11"/>
      <c r="CZN77" s="11"/>
      <c r="CZO77" s="11"/>
      <c r="CZP77" s="11"/>
      <c r="CZQ77" s="11"/>
      <c r="CZR77" s="11"/>
      <c r="CZS77" s="11"/>
      <c r="CZT77" s="11"/>
      <c r="CZU77" s="11"/>
      <c r="CZV77" s="11"/>
      <c r="CZW77" s="11"/>
      <c r="CZX77" s="11"/>
      <c r="CZY77" s="11"/>
      <c r="CZZ77" s="11"/>
      <c r="DAA77" s="11"/>
      <c r="DAB77" s="11"/>
      <c r="DAC77" s="11"/>
      <c r="DAD77" s="11"/>
      <c r="DAE77" s="11"/>
      <c r="DAF77" s="11"/>
      <c r="DAG77" s="11"/>
      <c r="DAH77" s="11"/>
      <c r="DAI77" s="11"/>
      <c r="DAJ77" s="11"/>
      <c r="DAK77" s="11"/>
      <c r="DAL77" s="11"/>
      <c r="DAM77" s="11"/>
      <c r="DAN77" s="11"/>
      <c r="DAO77" s="11"/>
      <c r="DAP77" s="11"/>
      <c r="DAQ77" s="11"/>
      <c r="DAR77" s="11"/>
      <c r="DAS77" s="11"/>
      <c r="DAT77" s="11"/>
      <c r="DAU77" s="11"/>
      <c r="DAV77" s="11"/>
      <c r="DAW77" s="11"/>
      <c r="DAX77" s="11"/>
      <c r="DAY77" s="11"/>
      <c r="DAZ77" s="11"/>
      <c r="DBA77" s="11"/>
      <c r="DBB77" s="11"/>
      <c r="DBC77" s="11"/>
      <c r="DBD77" s="11"/>
      <c r="DBE77" s="11"/>
      <c r="DBF77" s="11"/>
      <c r="DBG77" s="11"/>
      <c r="DBH77" s="11"/>
      <c r="DBI77" s="11"/>
      <c r="DBJ77" s="11"/>
      <c r="DBK77" s="11"/>
      <c r="DBL77" s="11"/>
      <c r="DBM77" s="11"/>
      <c r="DBN77" s="11"/>
      <c r="DBO77" s="11"/>
      <c r="DBP77" s="11"/>
      <c r="DBQ77" s="11"/>
      <c r="DBR77" s="11"/>
      <c r="DBS77" s="11"/>
      <c r="DBT77" s="11"/>
      <c r="DBU77" s="11"/>
      <c r="DBV77" s="11"/>
      <c r="DBW77" s="11"/>
      <c r="DBX77" s="11"/>
      <c r="DBY77" s="11"/>
      <c r="DBZ77" s="11"/>
      <c r="DCA77" s="11"/>
      <c r="DCB77" s="11"/>
      <c r="DCC77" s="11"/>
      <c r="DCD77" s="11"/>
      <c r="DCE77" s="11"/>
      <c r="DCF77" s="11"/>
      <c r="DCG77" s="11"/>
      <c r="DCH77" s="11"/>
      <c r="DCI77" s="11"/>
      <c r="DCJ77" s="11"/>
      <c r="DCK77" s="11"/>
      <c r="DCL77" s="11"/>
      <c r="DCM77" s="11"/>
      <c r="DCN77" s="11"/>
      <c r="DCO77" s="11"/>
      <c r="DCP77" s="11"/>
      <c r="DCQ77" s="11"/>
      <c r="DCR77" s="11"/>
      <c r="DCS77" s="11"/>
      <c r="DCT77" s="11"/>
      <c r="DCU77" s="11"/>
      <c r="DCV77" s="11"/>
      <c r="DCW77" s="11"/>
      <c r="DCX77" s="11"/>
      <c r="DCY77" s="11"/>
      <c r="DCZ77" s="11"/>
      <c r="DDA77" s="11"/>
      <c r="DDB77" s="11"/>
      <c r="DDC77" s="11"/>
      <c r="DDD77" s="11"/>
      <c r="DDE77" s="11"/>
      <c r="DDF77" s="11"/>
      <c r="DDG77" s="11"/>
      <c r="DDH77" s="11"/>
      <c r="DDI77" s="11"/>
      <c r="DDJ77" s="11"/>
      <c r="DDK77" s="11"/>
      <c r="DDL77" s="11"/>
      <c r="DDM77" s="11"/>
      <c r="DDN77" s="11"/>
      <c r="DDO77" s="11"/>
      <c r="DDP77" s="11"/>
      <c r="DDQ77" s="11"/>
      <c r="DDR77" s="11"/>
      <c r="DDS77" s="11"/>
      <c r="DDT77" s="11"/>
      <c r="DDU77" s="11"/>
      <c r="DDV77" s="11"/>
      <c r="DDW77" s="11"/>
      <c r="DDX77" s="11"/>
      <c r="DDY77" s="11"/>
      <c r="DDZ77" s="11"/>
      <c r="DEA77" s="11"/>
      <c r="DEB77" s="11"/>
      <c r="DEC77" s="11"/>
      <c r="DED77" s="11"/>
      <c r="DEE77" s="11"/>
      <c r="DEF77" s="11"/>
      <c r="DEG77" s="11"/>
      <c r="DEH77" s="11"/>
      <c r="DEI77" s="11"/>
      <c r="DEJ77" s="11"/>
      <c r="DEK77" s="11"/>
      <c r="DEL77" s="11"/>
      <c r="DEM77" s="11"/>
      <c r="DEN77" s="11"/>
      <c r="DEO77" s="11"/>
      <c r="DEP77" s="11"/>
      <c r="DEQ77" s="11"/>
      <c r="DER77" s="11"/>
      <c r="DES77" s="11"/>
      <c r="DET77" s="11"/>
      <c r="DEU77" s="11"/>
      <c r="DEV77" s="11"/>
      <c r="DEW77" s="11"/>
      <c r="DEX77" s="11"/>
      <c r="DEY77" s="11"/>
      <c r="DEZ77" s="11"/>
      <c r="DFA77" s="11"/>
      <c r="DFB77" s="11"/>
      <c r="DFC77" s="11"/>
      <c r="DFD77" s="11"/>
      <c r="DFE77" s="11"/>
      <c r="DFF77" s="11"/>
      <c r="DFG77" s="11"/>
      <c r="DFH77" s="11"/>
      <c r="DFI77" s="11"/>
      <c r="DFJ77" s="11"/>
      <c r="DFK77" s="11"/>
      <c r="DFL77" s="11"/>
      <c r="DFM77" s="11"/>
      <c r="DFN77" s="11"/>
      <c r="DFO77" s="11"/>
      <c r="DFP77" s="11"/>
      <c r="DFQ77" s="11"/>
      <c r="DFR77" s="11"/>
      <c r="DFS77" s="11"/>
      <c r="DFT77" s="11"/>
      <c r="DFU77" s="11"/>
      <c r="DFV77" s="11"/>
      <c r="DFW77" s="11"/>
      <c r="DFX77" s="11"/>
      <c r="DFY77" s="11"/>
      <c r="DFZ77" s="11"/>
      <c r="DGA77" s="11"/>
      <c r="DGB77" s="11"/>
      <c r="DGC77" s="11"/>
      <c r="DGD77" s="11"/>
      <c r="DGE77" s="11"/>
      <c r="DGF77" s="11"/>
      <c r="DGG77" s="11"/>
      <c r="DGH77" s="11"/>
      <c r="DGI77" s="11"/>
      <c r="DGJ77" s="11"/>
      <c r="DGK77" s="11"/>
      <c r="DGL77" s="11"/>
      <c r="DGM77" s="11"/>
      <c r="DGN77" s="11"/>
      <c r="DGO77" s="11"/>
      <c r="DGP77" s="11"/>
      <c r="DGQ77" s="11"/>
      <c r="DGR77" s="11"/>
      <c r="DGS77" s="11"/>
      <c r="DGT77" s="11"/>
      <c r="DGU77" s="11"/>
      <c r="DGV77" s="11"/>
      <c r="DGW77" s="11"/>
      <c r="DGX77" s="11"/>
      <c r="DGY77" s="11"/>
      <c r="DGZ77" s="11"/>
      <c r="DHA77" s="11"/>
      <c r="DHB77" s="11"/>
      <c r="DHC77" s="11"/>
      <c r="DHD77" s="11"/>
      <c r="DHE77" s="11"/>
      <c r="DHF77" s="11"/>
      <c r="DHG77" s="11"/>
      <c r="DHH77" s="11"/>
      <c r="DHI77" s="11"/>
      <c r="DHJ77" s="11"/>
      <c r="DHK77" s="11"/>
      <c r="DHL77" s="11"/>
      <c r="DHM77" s="11"/>
      <c r="DHN77" s="11"/>
      <c r="DHO77" s="11"/>
      <c r="DHP77" s="11"/>
      <c r="DHQ77" s="11"/>
      <c r="DHR77" s="11"/>
      <c r="DHS77" s="11"/>
      <c r="DHT77" s="11"/>
      <c r="DHU77" s="11"/>
      <c r="DHV77" s="11"/>
      <c r="DHW77" s="11"/>
      <c r="DHX77" s="11"/>
      <c r="DHY77" s="11"/>
      <c r="DHZ77" s="11"/>
      <c r="DIA77" s="11"/>
      <c r="DIB77" s="11"/>
      <c r="DIC77" s="11"/>
      <c r="DID77" s="11"/>
      <c r="DIE77" s="11"/>
      <c r="DIF77" s="11"/>
      <c r="DIG77" s="11"/>
      <c r="DIH77" s="11"/>
      <c r="DII77" s="11"/>
      <c r="DIJ77" s="11"/>
      <c r="DIK77" s="11"/>
      <c r="DIL77" s="11"/>
      <c r="DIM77" s="11"/>
      <c r="DIN77" s="11"/>
      <c r="DIO77" s="11"/>
      <c r="DIP77" s="11"/>
      <c r="DIQ77" s="11"/>
      <c r="DIR77" s="11"/>
      <c r="DIS77" s="11"/>
      <c r="DIT77" s="11"/>
      <c r="DIU77" s="11"/>
      <c r="DIV77" s="11"/>
      <c r="DIW77" s="11"/>
      <c r="DIX77" s="11"/>
      <c r="DIY77" s="11"/>
      <c r="DIZ77" s="11"/>
      <c r="DJA77" s="11"/>
      <c r="DJB77" s="11"/>
      <c r="DJC77" s="11"/>
      <c r="DJD77" s="11"/>
      <c r="DJE77" s="11"/>
      <c r="DJF77" s="11"/>
      <c r="DJG77" s="11"/>
      <c r="DJH77" s="11"/>
      <c r="DJI77" s="11"/>
      <c r="DJJ77" s="11"/>
      <c r="DJK77" s="11"/>
      <c r="DJL77" s="11"/>
      <c r="DJM77" s="11"/>
      <c r="DJN77" s="11"/>
      <c r="DJO77" s="11"/>
      <c r="DJP77" s="11"/>
      <c r="DJQ77" s="11"/>
      <c r="DJR77" s="11"/>
      <c r="DJS77" s="11"/>
      <c r="DJT77" s="11"/>
      <c r="DJU77" s="11"/>
      <c r="DJV77" s="11"/>
      <c r="DJW77" s="11"/>
      <c r="DJX77" s="11"/>
      <c r="DJY77" s="11"/>
      <c r="DJZ77" s="11"/>
      <c r="DKA77" s="11"/>
      <c r="DKB77" s="11"/>
      <c r="DKC77" s="11"/>
      <c r="DKD77" s="11"/>
      <c r="DKE77" s="11"/>
      <c r="DKF77" s="11"/>
      <c r="DKG77" s="11"/>
      <c r="DKH77" s="11"/>
      <c r="DKI77" s="11"/>
      <c r="DKJ77" s="11"/>
      <c r="DKK77" s="11"/>
      <c r="DKL77" s="11"/>
      <c r="DKM77" s="11"/>
      <c r="DKN77" s="11"/>
      <c r="DKO77" s="11"/>
      <c r="DKP77" s="11"/>
      <c r="DKQ77" s="11"/>
      <c r="DKR77" s="11"/>
      <c r="DKS77" s="11"/>
      <c r="DKT77" s="11"/>
      <c r="DKU77" s="11"/>
      <c r="DKV77" s="11"/>
      <c r="DKW77" s="11"/>
      <c r="DKX77" s="11"/>
      <c r="DKY77" s="11"/>
      <c r="DKZ77" s="11"/>
      <c r="DLA77" s="11"/>
      <c r="DLB77" s="11"/>
      <c r="DLC77" s="11"/>
      <c r="DLD77" s="11"/>
      <c r="DLE77" s="11"/>
      <c r="DLF77" s="11"/>
      <c r="DLG77" s="11"/>
      <c r="DLH77" s="11"/>
      <c r="DLI77" s="11"/>
      <c r="DLJ77" s="11"/>
      <c r="DLK77" s="11"/>
      <c r="DLL77" s="11"/>
      <c r="DLM77" s="11"/>
      <c r="DLN77" s="11"/>
      <c r="DLO77" s="11"/>
      <c r="DLP77" s="11"/>
      <c r="DLQ77" s="11"/>
      <c r="DLR77" s="11"/>
      <c r="DLS77" s="11"/>
      <c r="DLT77" s="11"/>
      <c r="DLU77" s="11"/>
      <c r="DLV77" s="11"/>
      <c r="DLW77" s="11"/>
      <c r="DLX77" s="11"/>
      <c r="DLY77" s="11"/>
      <c r="DLZ77" s="11"/>
      <c r="DMA77" s="11"/>
      <c r="DMB77" s="11"/>
      <c r="DMC77" s="11"/>
      <c r="DMD77" s="11"/>
      <c r="DME77" s="11"/>
      <c r="DMF77" s="11"/>
      <c r="DMG77" s="11"/>
      <c r="DMH77" s="11"/>
      <c r="DMI77" s="11"/>
      <c r="DMJ77" s="11"/>
      <c r="DMK77" s="11"/>
      <c r="DML77" s="11"/>
      <c r="DMM77" s="11"/>
      <c r="DMN77" s="11"/>
      <c r="DMO77" s="11"/>
      <c r="DMP77" s="11"/>
      <c r="DMQ77" s="11"/>
      <c r="DMR77" s="11"/>
      <c r="DMS77" s="11"/>
      <c r="DMT77" s="11"/>
      <c r="DMU77" s="11"/>
      <c r="DMV77" s="11"/>
      <c r="DMW77" s="11"/>
      <c r="DMX77" s="11"/>
      <c r="DMY77" s="11"/>
      <c r="DMZ77" s="11"/>
      <c r="DNA77" s="11"/>
      <c r="DNB77" s="11"/>
      <c r="DNC77" s="11"/>
      <c r="DND77" s="11"/>
      <c r="DNE77" s="11"/>
      <c r="DNF77" s="11"/>
      <c r="DNG77" s="11"/>
      <c r="DNH77" s="11"/>
      <c r="DNI77" s="11"/>
      <c r="DNJ77" s="11"/>
      <c r="DNK77" s="11"/>
      <c r="DNL77" s="11"/>
      <c r="DNM77" s="11"/>
      <c r="DNN77" s="11"/>
      <c r="DNO77" s="11"/>
      <c r="DNP77" s="11"/>
      <c r="DNQ77" s="11"/>
      <c r="DNR77" s="11"/>
      <c r="DNS77" s="11"/>
      <c r="DNT77" s="11"/>
      <c r="DNU77" s="11"/>
      <c r="DNV77" s="11"/>
      <c r="DNW77" s="11"/>
      <c r="DNX77" s="11"/>
      <c r="DNY77" s="11"/>
      <c r="DNZ77" s="11"/>
      <c r="DOA77" s="11"/>
      <c r="DOB77" s="11"/>
      <c r="DOC77" s="11"/>
      <c r="DOD77" s="11"/>
      <c r="DOE77" s="11"/>
      <c r="DOF77" s="11"/>
      <c r="DOG77" s="11"/>
      <c r="DOH77" s="11"/>
      <c r="DOI77" s="11"/>
      <c r="DOJ77" s="11"/>
      <c r="DOK77" s="11"/>
      <c r="DOL77" s="11"/>
      <c r="DOM77" s="11"/>
      <c r="DON77" s="11"/>
      <c r="DOO77" s="11"/>
      <c r="DOP77" s="11"/>
      <c r="DOQ77" s="11"/>
      <c r="DOR77" s="11"/>
      <c r="DOS77" s="11"/>
      <c r="DOT77" s="11"/>
      <c r="DOU77" s="11"/>
      <c r="DOV77" s="11"/>
      <c r="DOW77" s="11"/>
      <c r="DOX77" s="11"/>
      <c r="DOY77" s="11"/>
      <c r="DOZ77" s="11"/>
      <c r="DPA77" s="11"/>
      <c r="DPB77" s="11"/>
      <c r="DPC77" s="11"/>
      <c r="DPD77" s="11"/>
      <c r="DPE77" s="11"/>
      <c r="DPF77" s="11"/>
      <c r="DPG77" s="11"/>
      <c r="DPH77" s="11"/>
      <c r="DPI77" s="11"/>
      <c r="DPJ77" s="11"/>
      <c r="DPK77" s="11"/>
      <c r="DPL77" s="11"/>
      <c r="DPM77" s="11"/>
      <c r="DPN77" s="11"/>
      <c r="DPO77" s="11"/>
      <c r="DPP77" s="11"/>
      <c r="DPQ77" s="11"/>
      <c r="DPR77" s="11"/>
      <c r="DPS77" s="11"/>
      <c r="DPT77" s="11"/>
      <c r="DPU77" s="11"/>
      <c r="DPV77" s="11"/>
      <c r="DPW77" s="11"/>
      <c r="DPX77" s="11"/>
      <c r="DPY77" s="11"/>
      <c r="DPZ77" s="11"/>
      <c r="DQA77" s="11"/>
      <c r="DQB77" s="11"/>
      <c r="DQC77" s="11"/>
      <c r="DQD77" s="11"/>
      <c r="DQE77" s="11"/>
      <c r="DQF77" s="11"/>
      <c r="DQG77" s="11"/>
      <c r="DQH77" s="11"/>
      <c r="DQI77" s="11"/>
      <c r="DQJ77" s="11"/>
      <c r="DQK77" s="11"/>
      <c r="DQL77" s="11"/>
      <c r="DQM77" s="11"/>
      <c r="DQN77" s="11"/>
      <c r="DQO77" s="11"/>
      <c r="DQP77" s="11"/>
      <c r="DQQ77" s="11"/>
      <c r="DQR77" s="11"/>
      <c r="DQS77" s="11"/>
      <c r="DQT77" s="11"/>
      <c r="DQU77" s="11"/>
      <c r="DQV77" s="11"/>
      <c r="DQW77" s="11"/>
      <c r="DQX77" s="11"/>
      <c r="DQY77" s="11"/>
      <c r="DQZ77" s="11"/>
      <c r="DRA77" s="11"/>
      <c r="DRB77" s="11"/>
      <c r="DRC77" s="11"/>
      <c r="DRD77" s="11"/>
      <c r="DRE77" s="11"/>
      <c r="DRF77" s="11"/>
      <c r="DRG77" s="11"/>
      <c r="DRH77" s="11"/>
      <c r="DRI77" s="11"/>
      <c r="DRJ77" s="11"/>
      <c r="DRK77" s="11"/>
      <c r="DRL77" s="11"/>
      <c r="DRM77" s="11"/>
      <c r="DRN77" s="11"/>
      <c r="DRO77" s="11"/>
      <c r="DRP77" s="11"/>
      <c r="DRQ77" s="11"/>
      <c r="DRR77" s="11"/>
      <c r="DRS77" s="11"/>
      <c r="DRT77" s="11"/>
      <c r="DRU77" s="11"/>
      <c r="DRV77" s="11"/>
      <c r="DRW77" s="11"/>
      <c r="DRX77" s="11"/>
      <c r="DRY77" s="11"/>
      <c r="DRZ77" s="11"/>
      <c r="DSA77" s="11"/>
      <c r="DSB77" s="11"/>
      <c r="DSC77" s="11"/>
      <c r="DSD77" s="11"/>
      <c r="DSE77" s="11"/>
      <c r="DSF77" s="11"/>
      <c r="DSG77" s="11"/>
      <c r="DSH77" s="11"/>
      <c r="DSI77" s="11"/>
      <c r="DSJ77" s="11"/>
      <c r="DSK77" s="11"/>
      <c r="DSL77" s="11"/>
      <c r="DSM77" s="11"/>
      <c r="DSN77" s="11"/>
      <c r="DSO77" s="11"/>
      <c r="DSP77" s="11"/>
      <c r="DSQ77" s="11"/>
      <c r="DSR77" s="11"/>
      <c r="DSS77" s="11"/>
      <c r="DST77" s="11"/>
      <c r="DSU77" s="11"/>
      <c r="DSV77" s="11"/>
      <c r="DSW77" s="11"/>
      <c r="DSX77" s="11"/>
      <c r="DSY77" s="11"/>
      <c r="DSZ77" s="11"/>
      <c r="DTA77" s="11"/>
      <c r="DTB77" s="11"/>
      <c r="DTC77" s="11"/>
      <c r="DTD77" s="11"/>
      <c r="DTE77" s="11"/>
      <c r="DTF77" s="11"/>
      <c r="DTG77" s="11"/>
      <c r="DTH77" s="11"/>
      <c r="DTI77" s="11"/>
      <c r="DTJ77" s="11"/>
      <c r="DTK77" s="11"/>
      <c r="DTL77" s="11"/>
      <c r="DTM77" s="11"/>
      <c r="DTN77" s="11"/>
      <c r="DTO77" s="11"/>
      <c r="DTP77" s="11"/>
      <c r="DTQ77" s="11"/>
      <c r="DTR77" s="11"/>
      <c r="DTS77" s="11"/>
      <c r="DTT77" s="11"/>
      <c r="DTU77" s="11"/>
      <c r="DTV77" s="11"/>
      <c r="DTW77" s="11"/>
      <c r="DTX77" s="11"/>
      <c r="DTY77" s="11"/>
      <c r="DTZ77" s="11"/>
      <c r="DUA77" s="11"/>
      <c r="DUB77" s="11"/>
      <c r="DUC77" s="11"/>
      <c r="DUD77" s="11"/>
      <c r="DUE77" s="11"/>
      <c r="DUF77" s="11"/>
      <c r="DUG77" s="11"/>
      <c r="DUH77" s="11"/>
      <c r="DUI77" s="11"/>
      <c r="DUJ77" s="11"/>
      <c r="DUK77" s="11"/>
      <c r="DUL77" s="11"/>
      <c r="DUM77" s="11"/>
      <c r="DUN77" s="11"/>
      <c r="DUO77" s="11"/>
      <c r="DUP77" s="11"/>
      <c r="DUQ77" s="11"/>
      <c r="DUR77" s="11"/>
      <c r="DUS77" s="11"/>
      <c r="DUT77" s="11"/>
      <c r="DUU77" s="11"/>
      <c r="DUV77" s="11"/>
      <c r="DUW77" s="11"/>
      <c r="DUX77" s="11"/>
      <c r="DUY77" s="11"/>
      <c r="DUZ77" s="11"/>
      <c r="DVA77" s="11"/>
      <c r="DVB77" s="11"/>
      <c r="DVC77" s="11"/>
      <c r="DVD77" s="11"/>
      <c r="DVE77" s="11"/>
      <c r="DVF77" s="11"/>
      <c r="DVG77" s="11"/>
      <c r="DVH77" s="11"/>
      <c r="DVI77" s="11"/>
      <c r="DVJ77" s="11"/>
      <c r="DVK77" s="11"/>
      <c r="DVL77" s="11"/>
      <c r="DVM77" s="11"/>
      <c r="DVN77" s="11"/>
      <c r="DVO77" s="11"/>
      <c r="DVP77" s="11"/>
      <c r="DVQ77" s="11"/>
      <c r="DVR77" s="11"/>
      <c r="DVS77" s="11"/>
      <c r="DVT77" s="11"/>
      <c r="DVU77" s="11"/>
      <c r="DVV77" s="11"/>
      <c r="DVW77" s="11"/>
      <c r="DVX77" s="11"/>
      <c r="DVY77" s="11"/>
      <c r="DVZ77" s="11"/>
      <c r="DWA77" s="11"/>
      <c r="DWB77" s="11"/>
      <c r="DWC77" s="11"/>
      <c r="DWD77" s="11"/>
      <c r="DWE77" s="11"/>
      <c r="DWF77" s="11"/>
      <c r="DWG77" s="11"/>
      <c r="DWH77" s="11"/>
      <c r="DWI77" s="11"/>
      <c r="DWJ77" s="11"/>
      <c r="DWK77" s="11"/>
      <c r="DWL77" s="11"/>
      <c r="DWM77" s="11"/>
      <c r="DWN77" s="11"/>
      <c r="DWO77" s="11"/>
      <c r="DWP77" s="11"/>
      <c r="DWQ77" s="11"/>
      <c r="DWR77" s="11"/>
      <c r="DWS77" s="11"/>
      <c r="DWT77" s="11"/>
      <c r="DWU77" s="11"/>
      <c r="DWV77" s="11"/>
      <c r="DWW77" s="11"/>
      <c r="DWX77" s="11"/>
      <c r="DWY77" s="11"/>
      <c r="DWZ77" s="11"/>
      <c r="DXA77" s="11"/>
      <c r="DXB77" s="11"/>
      <c r="DXC77" s="11"/>
      <c r="DXD77" s="11"/>
      <c r="DXE77" s="11"/>
      <c r="DXF77" s="11"/>
      <c r="DXG77" s="11"/>
      <c r="DXH77" s="11"/>
      <c r="DXI77" s="11"/>
      <c r="DXJ77" s="11"/>
      <c r="DXK77" s="11"/>
      <c r="DXL77" s="11"/>
      <c r="DXM77" s="11"/>
      <c r="DXN77" s="11"/>
      <c r="DXO77" s="11"/>
      <c r="DXP77" s="11"/>
      <c r="DXQ77" s="11"/>
      <c r="DXR77" s="11"/>
      <c r="DXS77" s="11"/>
      <c r="DXT77" s="11"/>
      <c r="DXU77" s="11"/>
      <c r="DXV77" s="11"/>
      <c r="DXW77" s="11"/>
      <c r="DXX77" s="11"/>
      <c r="DXY77" s="11"/>
      <c r="DXZ77" s="11"/>
      <c r="DYA77" s="11"/>
      <c r="DYB77" s="11"/>
      <c r="DYC77" s="11"/>
      <c r="DYD77" s="11"/>
      <c r="DYE77" s="11"/>
      <c r="DYF77" s="11"/>
      <c r="DYG77" s="11"/>
      <c r="DYH77" s="11"/>
      <c r="DYI77" s="11"/>
      <c r="DYJ77" s="11"/>
      <c r="DYK77" s="11"/>
      <c r="DYL77" s="11"/>
      <c r="DYM77" s="11"/>
      <c r="DYN77" s="11"/>
      <c r="DYO77" s="11"/>
      <c r="DYP77" s="11"/>
      <c r="DYQ77" s="11"/>
      <c r="DYR77" s="11"/>
      <c r="DYS77" s="11"/>
      <c r="DYT77" s="11"/>
      <c r="DYU77" s="11"/>
      <c r="DYV77" s="11"/>
      <c r="DYW77" s="11"/>
      <c r="DYX77" s="11"/>
      <c r="DYY77" s="11"/>
      <c r="DYZ77" s="11"/>
      <c r="DZA77" s="11"/>
      <c r="DZB77" s="11"/>
      <c r="DZC77" s="11"/>
      <c r="DZD77" s="11"/>
      <c r="DZE77" s="11"/>
      <c r="DZF77" s="11"/>
      <c r="DZG77" s="11"/>
      <c r="DZH77" s="11"/>
      <c r="DZI77" s="11"/>
      <c r="DZJ77" s="11"/>
      <c r="DZK77" s="11"/>
      <c r="DZL77" s="11"/>
      <c r="DZM77" s="11"/>
      <c r="DZN77" s="11"/>
      <c r="DZO77" s="11"/>
      <c r="DZP77" s="11"/>
      <c r="DZQ77" s="11"/>
      <c r="DZR77" s="11"/>
      <c r="DZS77" s="11"/>
      <c r="DZT77" s="11"/>
      <c r="DZU77" s="11"/>
      <c r="DZV77" s="11"/>
      <c r="DZW77" s="11"/>
      <c r="DZX77" s="11"/>
      <c r="DZY77" s="11"/>
      <c r="DZZ77" s="11"/>
      <c r="EAA77" s="11"/>
      <c r="EAB77" s="11"/>
      <c r="EAC77" s="11"/>
      <c r="EAD77" s="11"/>
      <c r="EAE77" s="11"/>
      <c r="EAF77" s="11"/>
      <c r="EAG77" s="11"/>
      <c r="EAH77" s="11"/>
      <c r="EAI77" s="11"/>
      <c r="EAJ77" s="11"/>
      <c r="EAK77" s="11"/>
      <c r="EAL77" s="11"/>
      <c r="EAM77" s="11"/>
      <c r="EAN77" s="11"/>
      <c r="EAO77" s="11"/>
      <c r="EAP77" s="11"/>
      <c r="EAQ77" s="11"/>
      <c r="EAR77" s="11"/>
      <c r="EAS77" s="11"/>
      <c r="EAT77" s="11"/>
      <c r="EAU77" s="11"/>
      <c r="EAV77" s="11"/>
      <c r="EAW77" s="11"/>
      <c r="EAX77" s="11"/>
      <c r="EAY77" s="11"/>
      <c r="EAZ77" s="11"/>
      <c r="EBA77" s="11"/>
      <c r="EBB77" s="11"/>
      <c r="EBC77" s="11"/>
      <c r="EBD77" s="11"/>
      <c r="EBE77" s="11"/>
      <c r="EBF77" s="11"/>
      <c r="EBG77" s="11"/>
      <c r="EBH77" s="11"/>
      <c r="EBI77" s="11"/>
      <c r="EBJ77" s="11"/>
      <c r="EBK77" s="11"/>
      <c r="EBL77" s="11"/>
      <c r="EBM77" s="11"/>
      <c r="EBN77" s="11"/>
      <c r="EBO77" s="11"/>
      <c r="EBP77" s="11"/>
      <c r="EBQ77" s="11"/>
      <c r="EBR77" s="11"/>
      <c r="EBS77" s="11"/>
      <c r="EBT77" s="11"/>
      <c r="EBU77" s="11"/>
      <c r="EBV77" s="11"/>
      <c r="EBW77" s="11"/>
      <c r="EBX77" s="11"/>
      <c r="EBY77" s="11"/>
      <c r="EBZ77" s="11"/>
      <c r="ECA77" s="11"/>
      <c r="ECB77" s="11"/>
      <c r="ECC77" s="11"/>
      <c r="ECD77" s="11"/>
      <c r="ECE77" s="11"/>
      <c r="ECF77" s="11"/>
      <c r="ECG77" s="11"/>
      <c r="ECH77" s="11"/>
      <c r="ECI77" s="11"/>
      <c r="ECJ77" s="11"/>
      <c r="ECK77" s="11"/>
      <c r="ECL77" s="11"/>
      <c r="ECM77" s="11"/>
      <c r="ECN77" s="11"/>
      <c r="ECO77" s="11"/>
      <c r="ECP77" s="11"/>
      <c r="ECQ77" s="11"/>
      <c r="ECR77" s="11"/>
      <c r="ECS77" s="11"/>
      <c r="ECT77" s="11"/>
      <c r="ECU77" s="11"/>
      <c r="ECV77" s="11"/>
      <c r="ECW77" s="11"/>
      <c r="ECX77" s="11"/>
      <c r="ECY77" s="11"/>
      <c r="ECZ77" s="11"/>
      <c r="EDA77" s="11"/>
      <c r="EDB77" s="11"/>
      <c r="EDC77" s="11"/>
      <c r="EDD77" s="11"/>
      <c r="EDE77" s="11"/>
      <c r="EDF77" s="11"/>
      <c r="EDG77" s="11"/>
      <c r="EDH77" s="11"/>
      <c r="EDI77" s="11"/>
      <c r="EDJ77" s="11"/>
      <c r="EDK77" s="11"/>
      <c r="EDL77" s="11"/>
      <c r="EDM77" s="11"/>
      <c r="EDN77" s="11"/>
      <c r="EDO77" s="11"/>
      <c r="EDP77" s="11"/>
      <c r="EDQ77" s="11"/>
      <c r="EDR77" s="11"/>
      <c r="EDS77" s="11"/>
      <c r="EDT77" s="11"/>
      <c r="EDU77" s="11"/>
      <c r="EDV77" s="11"/>
      <c r="EDW77" s="11"/>
      <c r="EDX77" s="11"/>
      <c r="EDY77" s="11"/>
      <c r="EDZ77" s="11"/>
      <c r="EEA77" s="11"/>
      <c r="EEB77" s="11"/>
      <c r="EEC77" s="11"/>
      <c r="EED77" s="11"/>
      <c r="EEE77" s="11"/>
      <c r="EEF77" s="11"/>
      <c r="EEG77" s="11"/>
      <c r="EEH77" s="11"/>
      <c r="EEI77" s="11"/>
      <c r="EEJ77" s="11"/>
      <c r="EEK77" s="11"/>
      <c r="EEL77" s="11"/>
      <c r="EEM77" s="11"/>
      <c r="EEN77" s="11"/>
      <c r="EEO77" s="11"/>
      <c r="EEP77" s="11"/>
      <c r="EEQ77" s="11"/>
      <c r="EER77" s="11"/>
      <c r="EES77" s="11"/>
      <c r="EET77" s="11"/>
      <c r="EEU77" s="11"/>
      <c r="EEV77" s="11"/>
      <c r="EEW77" s="11"/>
      <c r="EEX77" s="11"/>
      <c r="EEY77" s="11"/>
      <c r="EEZ77" s="11"/>
      <c r="EFA77" s="11"/>
      <c r="EFB77" s="11"/>
      <c r="EFC77" s="11"/>
      <c r="EFD77" s="11"/>
      <c r="EFE77" s="11"/>
      <c r="EFF77" s="11"/>
      <c r="EFG77" s="11"/>
      <c r="EFH77" s="11"/>
      <c r="EFI77" s="11"/>
      <c r="EFJ77" s="11"/>
      <c r="EFK77" s="11"/>
      <c r="EFL77" s="11"/>
      <c r="EFM77" s="11"/>
      <c r="EFN77" s="11"/>
      <c r="EFO77" s="11"/>
      <c r="EFP77" s="11"/>
      <c r="EFQ77" s="11"/>
      <c r="EFR77" s="11"/>
      <c r="EFS77" s="11"/>
      <c r="EFT77" s="11"/>
      <c r="EFU77" s="11"/>
      <c r="EFV77" s="11"/>
      <c r="EFW77" s="11"/>
      <c r="EFX77" s="11"/>
      <c r="EFY77" s="11"/>
      <c r="EFZ77" s="11"/>
      <c r="EGA77" s="11"/>
      <c r="EGB77" s="11"/>
      <c r="EGC77" s="11"/>
      <c r="EGD77" s="11"/>
      <c r="EGE77" s="11"/>
      <c r="EGF77" s="11"/>
      <c r="EGG77" s="11"/>
      <c r="EGH77" s="11"/>
      <c r="EGI77" s="11"/>
      <c r="EGJ77" s="11"/>
      <c r="EGK77" s="11"/>
      <c r="EGL77" s="11"/>
      <c r="EGM77" s="11"/>
      <c r="EGN77" s="11"/>
      <c r="EGO77" s="11"/>
      <c r="EGP77" s="11"/>
      <c r="EGQ77" s="11"/>
      <c r="EGR77" s="11"/>
      <c r="EGS77" s="11"/>
      <c r="EGT77" s="11"/>
      <c r="EGU77" s="11"/>
      <c r="EGV77" s="11"/>
      <c r="EGW77" s="11"/>
      <c r="EGX77" s="11"/>
      <c r="EGY77" s="11"/>
      <c r="EGZ77" s="11"/>
      <c r="EHA77" s="11"/>
      <c r="EHB77" s="11"/>
      <c r="EHC77" s="11"/>
      <c r="EHD77" s="11"/>
      <c r="EHE77" s="11"/>
      <c r="EHF77" s="11"/>
      <c r="EHG77" s="11"/>
      <c r="EHH77" s="11"/>
      <c r="EHI77" s="11"/>
      <c r="EHJ77" s="11"/>
      <c r="EHK77" s="11"/>
      <c r="EHL77" s="11"/>
      <c r="EHM77" s="11"/>
      <c r="EHN77" s="11"/>
      <c r="EHO77" s="11"/>
      <c r="EHP77" s="11"/>
      <c r="EHQ77" s="11"/>
      <c r="EHR77" s="11"/>
      <c r="EHS77" s="11"/>
      <c r="EHT77" s="11"/>
      <c r="EHU77" s="11"/>
      <c r="EHV77" s="11"/>
      <c r="EHW77" s="11"/>
      <c r="EHX77" s="11"/>
      <c r="EHY77" s="11"/>
      <c r="EHZ77" s="11"/>
      <c r="EIA77" s="11"/>
      <c r="EIB77" s="11"/>
      <c r="EIC77" s="11"/>
      <c r="EID77" s="11"/>
      <c r="EIE77" s="11"/>
      <c r="EIF77" s="11"/>
      <c r="EIG77" s="11"/>
      <c r="EIH77" s="11"/>
      <c r="EII77" s="11"/>
      <c r="EIJ77" s="11"/>
      <c r="EIK77" s="11"/>
      <c r="EIL77" s="11"/>
      <c r="EIM77" s="11"/>
      <c r="EIN77" s="11"/>
      <c r="EIO77" s="11"/>
      <c r="EIP77" s="11"/>
      <c r="EIQ77" s="11"/>
      <c r="EIR77" s="11"/>
      <c r="EIS77" s="11"/>
      <c r="EIT77" s="11"/>
      <c r="EIU77" s="11"/>
      <c r="EIV77" s="11"/>
      <c r="EIW77" s="11"/>
      <c r="EIX77" s="11"/>
      <c r="EIY77" s="11"/>
      <c r="EIZ77" s="11"/>
      <c r="EJA77" s="11"/>
      <c r="EJB77" s="11"/>
      <c r="EJC77" s="11"/>
      <c r="EJD77" s="11"/>
      <c r="EJE77" s="11"/>
      <c r="EJF77" s="11"/>
      <c r="EJG77" s="11"/>
      <c r="EJH77" s="11"/>
      <c r="EJI77" s="11"/>
      <c r="EJJ77" s="11"/>
      <c r="EJK77" s="11"/>
      <c r="EJL77" s="11"/>
      <c r="EJM77" s="11"/>
      <c r="EJN77" s="11"/>
      <c r="EJO77" s="11"/>
      <c r="EJP77" s="11"/>
      <c r="EJQ77" s="11"/>
      <c r="EJR77" s="11"/>
      <c r="EJS77" s="11"/>
      <c r="EJT77" s="11"/>
      <c r="EJU77" s="11"/>
      <c r="EJV77" s="11"/>
      <c r="EJW77" s="11"/>
      <c r="EJX77" s="11"/>
      <c r="EJY77" s="11"/>
      <c r="EJZ77" s="11"/>
      <c r="EKA77" s="11"/>
      <c r="EKB77" s="11"/>
      <c r="EKC77" s="11"/>
      <c r="EKD77" s="11"/>
      <c r="EKE77" s="11"/>
      <c r="EKF77" s="11"/>
      <c r="EKG77" s="11"/>
      <c r="EKH77" s="11"/>
      <c r="EKI77" s="11"/>
      <c r="EKJ77" s="11"/>
      <c r="EKK77" s="11"/>
      <c r="EKL77" s="11"/>
      <c r="EKM77" s="11"/>
      <c r="EKN77" s="11"/>
      <c r="EKO77" s="11"/>
      <c r="EKP77" s="11"/>
      <c r="EKQ77" s="11"/>
      <c r="EKR77" s="11"/>
      <c r="EKS77" s="11"/>
      <c r="EKT77" s="11"/>
      <c r="EKU77" s="11"/>
      <c r="EKV77" s="11"/>
      <c r="EKW77" s="11"/>
      <c r="EKX77" s="11"/>
      <c r="EKY77" s="11"/>
      <c r="EKZ77" s="11"/>
      <c r="ELA77" s="11"/>
      <c r="ELB77" s="11"/>
      <c r="ELC77" s="11"/>
      <c r="ELD77" s="11"/>
      <c r="ELE77" s="11"/>
      <c r="ELF77" s="11"/>
      <c r="ELG77" s="11"/>
      <c r="ELH77" s="11"/>
      <c r="ELI77" s="11"/>
      <c r="ELJ77" s="11"/>
      <c r="ELK77" s="11"/>
      <c r="ELL77" s="11"/>
      <c r="ELM77" s="11"/>
      <c r="ELN77" s="11"/>
      <c r="ELO77" s="11"/>
      <c r="ELP77" s="11"/>
      <c r="ELQ77" s="11"/>
      <c r="ELR77" s="11"/>
      <c r="ELS77" s="11"/>
      <c r="ELT77" s="11"/>
      <c r="ELU77" s="11"/>
      <c r="ELV77" s="11"/>
      <c r="ELW77" s="11"/>
      <c r="ELX77" s="11"/>
      <c r="ELY77" s="11"/>
      <c r="ELZ77" s="11"/>
    </row>
    <row r="78" spans="1:346 1276:3718">
      <c r="C78" s="179" t="s">
        <v>506</v>
      </c>
      <c r="D78" s="169" t="s">
        <v>547</v>
      </c>
      <c r="E78" s="212" t="s">
        <v>9</v>
      </c>
      <c r="F78" s="59" t="str">
        <f>D78</f>
        <v>Número de árboles</v>
      </c>
      <c r="G78" s="92"/>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c r="HJ78" s="11"/>
      <c r="HK78" s="11"/>
      <c r="HL78" s="11"/>
      <c r="HM78" s="11"/>
      <c r="HN78" s="11"/>
      <c r="HO78" s="11"/>
      <c r="HP78" s="11"/>
      <c r="HQ78" s="11"/>
      <c r="HR78" s="11"/>
      <c r="HS78" s="11"/>
      <c r="HT78" s="11"/>
      <c r="HU78" s="11"/>
      <c r="HV78" s="11"/>
      <c r="HW78" s="11"/>
      <c r="HX78" s="11"/>
      <c r="HY78" s="11"/>
      <c r="HZ78" s="11"/>
      <c r="IA78" s="11"/>
      <c r="IB78" s="11"/>
      <c r="IC78" s="11"/>
      <c r="ID78" s="11"/>
      <c r="IE78" s="11"/>
      <c r="IF78" s="11"/>
      <c r="IG78" s="11"/>
      <c r="IH78" s="11"/>
      <c r="II78" s="11"/>
      <c r="IJ78" s="11"/>
      <c r="IK78" s="11"/>
      <c r="IL78" s="11"/>
      <c r="IM78" s="11"/>
      <c r="IN78" s="11"/>
      <c r="IO78" s="11"/>
      <c r="IP78" s="11"/>
      <c r="IQ78" s="11"/>
      <c r="IR78" s="11"/>
      <c r="IS78" s="11"/>
      <c r="IT78" s="11"/>
      <c r="IU78" s="11"/>
      <c r="IV78" s="11"/>
      <c r="IW78" s="11"/>
      <c r="IX78" s="11"/>
      <c r="IY78" s="11"/>
      <c r="IZ78" s="11"/>
      <c r="JA78" s="11"/>
      <c r="JB78" s="11"/>
      <c r="JC78" s="11"/>
      <c r="JD78" s="11"/>
      <c r="JE78" s="11"/>
      <c r="JF78" s="11"/>
      <c r="JG78" s="11"/>
      <c r="JH78" s="11"/>
      <c r="JI78" s="11"/>
      <c r="JJ78" s="11"/>
      <c r="JK78" s="11"/>
      <c r="JL78" s="11"/>
      <c r="JM78" s="11"/>
      <c r="JN78" s="11"/>
      <c r="JO78" s="11"/>
      <c r="JP78" s="11"/>
      <c r="JQ78" s="11"/>
      <c r="JR78" s="11"/>
      <c r="JS78" s="11"/>
      <c r="JT78" s="11"/>
      <c r="JU78" s="11"/>
      <c r="JV78" s="11"/>
      <c r="JW78" s="11"/>
      <c r="JX78" s="11"/>
      <c r="JY78" s="11"/>
      <c r="JZ78" s="11"/>
      <c r="KA78" s="11"/>
      <c r="KB78" s="11"/>
      <c r="KC78" s="11"/>
      <c r="KD78" s="11"/>
      <c r="KE78" s="11"/>
      <c r="KF78" s="11"/>
      <c r="KG78" s="11"/>
      <c r="KH78" s="11"/>
      <c r="KI78" s="11"/>
      <c r="KJ78" s="11"/>
      <c r="KK78" s="11"/>
      <c r="KL78" s="11"/>
      <c r="KM78" s="11"/>
      <c r="KN78" s="11"/>
      <c r="KO78" s="11"/>
      <c r="KP78" s="11"/>
      <c r="KQ78" s="11"/>
      <c r="KR78" s="11"/>
      <c r="KS78" s="11"/>
      <c r="KT78" s="11"/>
      <c r="KU78" s="11"/>
      <c r="KV78" s="11"/>
      <c r="KW78" s="11"/>
      <c r="KX78" s="11"/>
      <c r="KY78" s="11"/>
      <c r="KZ78" s="11"/>
      <c r="LA78" s="11"/>
      <c r="LB78" s="11"/>
      <c r="LC78" s="11"/>
      <c r="LD78" s="11"/>
      <c r="LE78" s="11"/>
      <c r="LF78" s="11"/>
      <c r="LG78" s="11"/>
      <c r="LH78" s="11"/>
      <c r="LI78" s="11"/>
      <c r="LJ78" s="11"/>
      <c r="LK78" s="11"/>
      <c r="LL78" s="11"/>
      <c r="LM78" s="11"/>
      <c r="LN78" s="11"/>
      <c r="LO78" s="11"/>
      <c r="LP78" s="11"/>
      <c r="LQ78" s="11"/>
      <c r="LR78" s="11"/>
      <c r="LS78" s="11"/>
      <c r="LT78" s="11"/>
      <c r="LU78" s="11"/>
      <c r="LV78" s="11"/>
      <c r="LW78" s="11"/>
      <c r="LX78" s="11"/>
      <c r="LY78" s="11"/>
      <c r="LZ78" s="11"/>
      <c r="MA78" s="11"/>
      <c r="MB78" s="11"/>
      <c r="MC78" s="11"/>
      <c r="MD78" s="11"/>
      <c r="ME78" s="11"/>
      <c r="MF78" s="11"/>
      <c r="MG78" s="11"/>
      <c r="MH78" s="11"/>
      <c r="AWB78" s="11"/>
      <c r="AWC78" s="11"/>
      <c r="AWD78" s="11"/>
      <c r="AWE78" s="11"/>
      <c r="AWF78" s="11"/>
      <c r="AWG78" s="11"/>
      <c r="AWH78" s="11"/>
      <c r="AWI78" s="11"/>
      <c r="AWJ78" s="11"/>
      <c r="AWK78" s="11"/>
      <c r="AWL78" s="11"/>
      <c r="AWM78" s="11"/>
      <c r="AWN78" s="11"/>
      <c r="AWO78" s="11"/>
      <c r="AWP78" s="11"/>
      <c r="AWQ78" s="11"/>
      <c r="AWR78" s="11"/>
      <c r="AWS78" s="11"/>
      <c r="AWT78" s="11"/>
      <c r="AWU78" s="11"/>
      <c r="AWV78" s="11"/>
      <c r="AWW78" s="11"/>
      <c r="AWX78" s="11"/>
      <c r="AWY78" s="11"/>
      <c r="AWZ78" s="11"/>
      <c r="AXA78" s="11"/>
      <c r="AXB78" s="11"/>
      <c r="AXC78" s="11"/>
      <c r="AXD78" s="11"/>
      <c r="AXE78" s="11"/>
      <c r="AXF78" s="11"/>
      <c r="AXG78" s="11"/>
      <c r="AXH78" s="11"/>
      <c r="AXI78" s="11"/>
      <c r="AXJ78" s="11"/>
      <c r="AXK78" s="11"/>
      <c r="AXL78" s="11"/>
      <c r="AXM78" s="11"/>
      <c r="AXN78" s="11"/>
      <c r="AXO78" s="11"/>
      <c r="AXP78" s="11"/>
      <c r="AXQ78" s="11"/>
      <c r="AXR78" s="11"/>
      <c r="AXS78" s="11"/>
      <c r="AXT78" s="11"/>
      <c r="AXU78" s="11"/>
      <c r="AXV78" s="11"/>
      <c r="AXW78" s="11"/>
      <c r="AXX78" s="11"/>
      <c r="AXY78" s="11"/>
      <c r="AXZ78" s="11"/>
      <c r="AYA78" s="11"/>
      <c r="AYB78" s="11"/>
      <c r="AYC78" s="11"/>
      <c r="AYD78" s="11"/>
      <c r="AYE78" s="11"/>
      <c r="AYF78" s="11"/>
      <c r="AYG78" s="11"/>
      <c r="AYH78" s="11"/>
      <c r="AYI78" s="11"/>
      <c r="AYJ78" s="11"/>
      <c r="AYK78" s="11"/>
      <c r="AYL78" s="11"/>
      <c r="AYM78" s="11"/>
      <c r="AYN78" s="11"/>
      <c r="AYO78" s="11"/>
      <c r="AYP78" s="11"/>
      <c r="AYQ78" s="11"/>
      <c r="AYR78" s="11"/>
      <c r="AYS78" s="11"/>
      <c r="AYT78" s="11"/>
      <c r="AYU78" s="11"/>
      <c r="AYV78" s="11"/>
      <c r="AYW78" s="11"/>
      <c r="AYX78" s="11"/>
      <c r="AYY78" s="11"/>
      <c r="AYZ78" s="11"/>
      <c r="AZA78" s="11"/>
      <c r="AZB78" s="11"/>
      <c r="AZC78" s="11"/>
      <c r="AZD78" s="11"/>
      <c r="AZE78" s="11"/>
      <c r="AZF78" s="11"/>
      <c r="AZG78" s="11"/>
      <c r="AZH78" s="11"/>
      <c r="AZI78" s="11"/>
      <c r="AZJ78" s="11"/>
      <c r="AZK78" s="11"/>
      <c r="AZL78" s="11"/>
      <c r="AZM78" s="11"/>
      <c r="AZN78" s="11"/>
      <c r="AZO78" s="11"/>
      <c r="AZP78" s="11"/>
      <c r="AZQ78" s="11"/>
      <c r="AZR78" s="11"/>
      <c r="AZS78" s="11"/>
      <c r="AZT78" s="11"/>
      <c r="AZU78" s="11"/>
      <c r="AZV78" s="11"/>
      <c r="AZW78" s="11"/>
      <c r="AZX78" s="11"/>
      <c r="AZY78" s="11"/>
      <c r="AZZ78" s="11"/>
      <c r="BAA78" s="11"/>
      <c r="BAB78" s="11"/>
      <c r="BAC78" s="11"/>
      <c r="BAD78" s="11"/>
      <c r="BAE78" s="11"/>
      <c r="BAF78" s="11"/>
      <c r="BAG78" s="11"/>
      <c r="BAH78" s="11"/>
      <c r="BAI78" s="11"/>
      <c r="BAJ78" s="11"/>
      <c r="BAK78" s="11"/>
      <c r="BAL78" s="11"/>
      <c r="BAM78" s="11"/>
      <c r="BAN78" s="11"/>
      <c r="BAO78" s="11"/>
      <c r="BAP78" s="11"/>
      <c r="BAQ78" s="11"/>
      <c r="BAR78" s="11"/>
      <c r="BAS78" s="11"/>
      <c r="BAT78" s="11"/>
      <c r="BAU78" s="11"/>
      <c r="BAV78" s="11"/>
      <c r="BAW78" s="11"/>
      <c r="BAX78" s="11"/>
      <c r="BAY78" s="11"/>
      <c r="BAZ78" s="11"/>
      <c r="BBA78" s="11"/>
      <c r="BBB78" s="11"/>
      <c r="BBC78" s="11"/>
      <c r="BBD78" s="11"/>
      <c r="BBE78" s="11"/>
      <c r="BBF78" s="11"/>
      <c r="BBG78" s="11"/>
      <c r="BBH78" s="11"/>
      <c r="BBI78" s="11"/>
      <c r="BBJ78" s="11"/>
      <c r="BBK78" s="11"/>
      <c r="BBL78" s="11"/>
      <c r="BBM78" s="11"/>
      <c r="BBN78" s="11"/>
      <c r="BBO78" s="11"/>
      <c r="BBP78" s="11"/>
      <c r="BBQ78" s="11"/>
      <c r="BBR78" s="11"/>
      <c r="BBS78" s="11"/>
      <c r="BBT78" s="11"/>
      <c r="BBU78" s="11"/>
      <c r="BBV78" s="11"/>
      <c r="BBW78" s="11"/>
      <c r="BBX78" s="11"/>
      <c r="BBY78" s="11"/>
      <c r="BBZ78" s="11"/>
      <c r="BCA78" s="11"/>
      <c r="BCB78" s="11"/>
      <c r="BCC78" s="11"/>
      <c r="BCD78" s="11"/>
      <c r="BCE78" s="11"/>
      <c r="BCF78" s="11"/>
      <c r="BCG78" s="11"/>
      <c r="BCH78" s="11"/>
      <c r="BCI78" s="11"/>
      <c r="BCJ78" s="11"/>
      <c r="BCK78" s="11"/>
      <c r="BCL78" s="11"/>
      <c r="BCM78" s="11"/>
      <c r="BCN78" s="11"/>
      <c r="BCO78" s="11"/>
      <c r="BCP78" s="11"/>
      <c r="BCQ78" s="11"/>
      <c r="BCR78" s="11"/>
      <c r="BCS78" s="11"/>
      <c r="BCT78" s="11"/>
      <c r="BCU78" s="11"/>
      <c r="BCV78" s="11"/>
      <c r="BCW78" s="11"/>
      <c r="BCX78" s="11"/>
      <c r="BCY78" s="11"/>
      <c r="BCZ78" s="11"/>
      <c r="BDA78" s="11"/>
      <c r="BDB78" s="11"/>
      <c r="BDC78" s="11"/>
      <c r="BDD78" s="11"/>
      <c r="BDE78" s="11"/>
      <c r="BDF78" s="11"/>
      <c r="BDG78" s="11"/>
      <c r="BDH78" s="11"/>
      <c r="BDI78" s="11"/>
      <c r="BDJ78" s="11"/>
      <c r="BDK78" s="11"/>
      <c r="BDL78" s="11"/>
      <c r="BDM78" s="11"/>
      <c r="BDN78" s="11"/>
      <c r="BDO78" s="11"/>
      <c r="BDP78" s="11"/>
      <c r="BDQ78" s="11"/>
      <c r="BDR78" s="11"/>
      <c r="BDS78" s="11"/>
      <c r="BDT78" s="11"/>
      <c r="BDU78" s="11"/>
      <c r="BDV78" s="11"/>
      <c r="BDW78" s="11"/>
      <c r="BDX78" s="11"/>
      <c r="BDY78" s="11"/>
      <c r="BDZ78" s="11"/>
      <c r="BEA78" s="11"/>
      <c r="BEB78" s="11"/>
      <c r="BEC78" s="11"/>
      <c r="BED78" s="11"/>
      <c r="BEE78" s="11"/>
      <c r="BEF78" s="11"/>
      <c r="BEG78" s="11"/>
      <c r="BEH78" s="11"/>
      <c r="BEI78" s="11"/>
      <c r="BEJ78" s="11"/>
      <c r="BEK78" s="11"/>
      <c r="BEL78" s="11"/>
      <c r="BEM78" s="11"/>
      <c r="BEN78" s="11"/>
      <c r="BEO78" s="11"/>
      <c r="BEP78" s="11"/>
      <c r="BEQ78" s="11"/>
      <c r="BER78" s="11"/>
      <c r="BES78" s="11"/>
      <c r="BET78" s="11"/>
      <c r="BEU78" s="11"/>
      <c r="BEV78" s="11"/>
      <c r="BEW78" s="11"/>
      <c r="BEX78" s="11"/>
      <c r="BEY78" s="11"/>
      <c r="BEZ78" s="11"/>
      <c r="BFA78" s="11"/>
      <c r="BFB78" s="11"/>
      <c r="BFC78" s="11"/>
      <c r="BFD78" s="11"/>
      <c r="BFE78" s="11"/>
      <c r="BFF78" s="11"/>
      <c r="BFG78" s="11"/>
      <c r="BFH78" s="11"/>
      <c r="BFI78" s="11"/>
      <c r="BFJ78" s="11"/>
      <c r="BFK78" s="11"/>
      <c r="BFL78" s="11"/>
      <c r="BFM78" s="11"/>
      <c r="BFN78" s="11"/>
      <c r="BFO78" s="11"/>
      <c r="BFP78" s="11"/>
      <c r="BFQ78" s="11"/>
      <c r="BFR78" s="11"/>
      <c r="BFS78" s="11"/>
      <c r="BFT78" s="11"/>
      <c r="BFU78" s="11"/>
      <c r="BFV78" s="11"/>
      <c r="BFW78" s="11"/>
      <c r="BFX78" s="11"/>
      <c r="BFY78" s="11"/>
      <c r="BFZ78" s="11"/>
      <c r="BGA78" s="11"/>
      <c r="BGB78" s="11"/>
      <c r="BGC78" s="11"/>
      <c r="BGD78" s="11"/>
      <c r="BGE78" s="11"/>
      <c r="BGF78" s="11"/>
      <c r="BGG78" s="11"/>
      <c r="BGH78" s="11"/>
      <c r="BGI78" s="11"/>
      <c r="BGJ78" s="11"/>
      <c r="BGK78" s="11"/>
      <c r="BGL78" s="11"/>
      <c r="BGM78" s="11"/>
      <c r="BGN78" s="11"/>
      <c r="BGO78" s="11"/>
      <c r="BGP78" s="11"/>
      <c r="BGQ78" s="11"/>
      <c r="BGR78" s="11"/>
      <c r="BGS78" s="11"/>
      <c r="BGT78" s="11"/>
      <c r="BGU78" s="11"/>
      <c r="BGV78" s="11"/>
      <c r="BGW78" s="11"/>
      <c r="BGX78" s="11"/>
      <c r="BGY78" s="11"/>
      <c r="BGZ78" s="11"/>
      <c r="BHA78" s="11"/>
      <c r="BHB78" s="11"/>
      <c r="BHC78" s="11"/>
      <c r="BHD78" s="11"/>
      <c r="BHE78" s="11"/>
      <c r="BHF78" s="11"/>
      <c r="BHG78" s="11"/>
      <c r="BHH78" s="11"/>
      <c r="BHI78" s="11"/>
      <c r="BHJ78" s="11"/>
      <c r="BHK78" s="11"/>
      <c r="BHL78" s="11"/>
      <c r="BHM78" s="11"/>
      <c r="BHN78" s="11"/>
      <c r="BHO78" s="11"/>
      <c r="BHP78" s="11"/>
      <c r="BHQ78" s="11"/>
      <c r="BHR78" s="11"/>
      <c r="BHS78" s="11"/>
      <c r="BHT78" s="11"/>
      <c r="BHU78" s="11"/>
      <c r="BHV78" s="11"/>
      <c r="BHW78" s="11"/>
      <c r="BHX78" s="11"/>
      <c r="BHY78" s="11"/>
      <c r="BHZ78" s="11"/>
      <c r="BIA78" s="11"/>
      <c r="BIB78" s="11"/>
      <c r="BIC78" s="11"/>
      <c r="BID78" s="11"/>
      <c r="BIE78" s="11"/>
      <c r="BIF78" s="11"/>
      <c r="BIG78" s="11"/>
      <c r="BIH78" s="11"/>
      <c r="BII78" s="11"/>
      <c r="BIJ78" s="11"/>
      <c r="BIK78" s="11"/>
      <c r="BIL78" s="11"/>
      <c r="BIM78" s="11"/>
      <c r="BIN78" s="11"/>
      <c r="BIO78" s="11"/>
      <c r="BIP78" s="11"/>
      <c r="BIQ78" s="11"/>
      <c r="BIR78" s="11"/>
      <c r="BIS78" s="11"/>
      <c r="BIT78" s="11"/>
      <c r="BIU78" s="11"/>
      <c r="BIV78" s="11"/>
      <c r="BIW78" s="11"/>
      <c r="BIX78" s="11"/>
      <c r="BIY78" s="11"/>
      <c r="BIZ78" s="11"/>
      <c r="BJA78" s="11"/>
      <c r="BJB78" s="11"/>
      <c r="BJC78" s="11"/>
      <c r="BJD78" s="11"/>
      <c r="BJE78" s="11"/>
      <c r="BJF78" s="11"/>
      <c r="BJG78" s="11"/>
      <c r="BJH78" s="11"/>
      <c r="BJI78" s="11"/>
      <c r="BJJ78" s="11"/>
      <c r="BJK78" s="11"/>
      <c r="BJL78" s="11"/>
      <c r="BJM78" s="11"/>
      <c r="BJN78" s="11"/>
      <c r="BJO78" s="11"/>
      <c r="BJP78" s="11"/>
      <c r="BJQ78" s="11"/>
      <c r="BJR78" s="11"/>
      <c r="BJS78" s="11"/>
      <c r="BJT78" s="11"/>
      <c r="BJU78" s="11"/>
      <c r="BJV78" s="11"/>
      <c r="BJW78" s="11"/>
      <c r="BJX78" s="11"/>
      <c r="BJY78" s="11"/>
      <c r="BJZ78" s="11"/>
      <c r="BKA78" s="11"/>
      <c r="BKB78" s="11"/>
      <c r="BKC78" s="11"/>
      <c r="BKD78" s="11"/>
      <c r="BKE78" s="11"/>
      <c r="BKF78" s="11"/>
      <c r="BKG78" s="11"/>
      <c r="BKH78" s="11"/>
      <c r="BKI78" s="11"/>
      <c r="BKJ78" s="11"/>
      <c r="BKK78" s="11"/>
      <c r="BKL78" s="11"/>
      <c r="BKM78" s="11"/>
      <c r="BKN78" s="11"/>
      <c r="BKO78" s="11"/>
      <c r="BKP78" s="11"/>
      <c r="BKQ78" s="11"/>
      <c r="BKR78" s="11"/>
      <c r="BKS78" s="11"/>
      <c r="BKT78" s="11"/>
      <c r="BKU78" s="11"/>
      <c r="BKV78" s="11"/>
      <c r="BKW78" s="11"/>
      <c r="BKX78" s="11"/>
      <c r="BKY78" s="11"/>
      <c r="BKZ78" s="11"/>
      <c r="BLA78" s="11"/>
      <c r="BLB78" s="11"/>
      <c r="BLC78" s="11"/>
      <c r="BLD78" s="11"/>
      <c r="BLE78" s="11"/>
      <c r="BLF78" s="11"/>
      <c r="BLG78" s="11"/>
      <c r="BLH78" s="11"/>
      <c r="BLI78" s="11"/>
      <c r="BLJ78" s="11"/>
      <c r="BLK78" s="11"/>
      <c r="BLL78" s="11"/>
      <c r="BLM78" s="11"/>
      <c r="BLN78" s="11"/>
      <c r="BLO78" s="11"/>
      <c r="BLP78" s="11"/>
      <c r="BLQ78" s="11"/>
      <c r="BLR78" s="11"/>
      <c r="BLS78" s="11"/>
      <c r="BLT78" s="11"/>
      <c r="BLU78" s="11"/>
      <c r="BLV78" s="11"/>
      <c r="BLW78" s="11"/>
      <c r="BLX78" s="11"/>
      <c r="BLY78" s="11"/>
      <c r="BLZ78" s="11"/>
      <c r="BMA78" s="11"/>
      <c r="BMB78" s="11"/>
      <c r="BMC78" s="11"/>
      <c r="BMD78" s="11"/>
      <c r="BME78" s="11"/>
      <c r="BMF78" s="11"/>
      <c r="BMG78" s="11"/>
      <c r="BMH78" s="11"/>
      <c r="BMI78" s="11"/>
      <c r="BMJ78" s="11"/>
      <c r="BMK78" s="11"/>
      <c r="BML78" s="11"/>
      <c r="BMM78" s="11"/>
      <c r="BMN78" s="11"/>
      <c r="BMO78" s="11"/>
      <c r="BMP78" s="11"/>
      <c r="BMQ78" s="11"/>
      <c r="BMR78" s="11"/>
      <c r="BMS78" s="11"/>
      <c r="BMT78" s="11"/>
      <c r="BMU78" s="11"/>
      <c r="BMV78" s="11"/>
      <c r="BMW78" s="11"/>
      <c r="BMX78" s="11"/>
      <c r="BMY78" s="11"/>
      <c r="BMZ78" s="11"/>
      <c r="BNA78" s="11"/>
      <c r="BNB78" s="11"/>
      <c r="BNC78" s="11"/>
      <c r="BND78" s="11"/>
      <c r="BNE78" s="11"/>
      <c r="BNF78" s="11"/>
      <c r="BNG78" s="11"/>
      <c r="BNH78" s="11"/>
      <c r="BNI78" s="11"/>
      <c r="BNJ78" s="11"/>
      <c r="BNK78" s="11"/>
      <c r="BNL78" s="11"/>
      <c r="BNM78" s="11"/>
      <c r="BNN78" s="11"/>
      <c r="BNO78" s="11"/>
      <c r="BNP78" s="11"/>
      <c r="BNQ78" s="11"/>
      <c r="BNR78" s="11"/>
      <c r="BNS78" s="11"/>
      <c r="BNT78" s="11"/>
      <c r="BNU78" s="11"/>
      <c r="BNV78" s="11"/>
      <c r="BNW78" s="11"/>
      <c r="BNX78" s="11"/>
      <c r="BNY78" s="11"/>
      <c r="BNZ78" s="11"/>
      <c r="BOA78" s="11"/>
      <c r="BOB78" s="11"/>
      <c r="BOC78" s="11"/>
      <c r="BOD78" s="11"/>
      <c r="BOE78" s="11"/>
      <c r="BOF78" s="11"/>
      <c r="BOG78" s="11"/>
      <c r="BOH78" s="11"/>
      <c r="BOI78" s="11"/>
      <c r="BOJ78" s="11"/>
      <c r="BOK78" s="11"/>
      <c r="BOL78" s="11"/>
      <c r="BOM78" s="11"/>
      <c r="BON78" s="11"/>
      <c r="BOO78" s="11"/>
      <c r="BOP78" s="11"/>
      <c r="BOQ78" s="11"/>
      <c r="BOR78" s="11"/>
      <c r="BOS78" s="11"/>
      <c r="BOT78" s="11"/>
      <c r="BOU78" s="11"/>
      <c r="BOV78" s="11"/>
      <c r="BOW78" s="11"/>
      <c r="BOX78" s="11"/>
      <c r="BOY78" s="11"/>
      <c r="BOZ78" s="11"/>
      <c r="BPA78" s="11"/>
      <c r="BPB78" s="11"/>
      <c r="BPC78" s="11"/>
      <c r="BPD78" s="11"/>
      <c r="BPE78" s="11"/>
      <c r="BPF78" s="11"/>
      <c r="BPG78" s="11"/>
      <c r="BPH78" s="11"/>
      <c r="BPI78" s="11"/>
      <c r="BPJ78" s="11"/>
      <c r="BPK78" s="11"/>
      <c r="BPL78" s="11"/>
      <c r="BPM78" s="11"/>
      <c r="BPN78" s="11"/>
      <c r="BPO78" s="11"/>
      <c r="BPP78" s="11"/>
      <c r="BPQ78" s="11"/>
      <c r="BPR78" s="11"/>
      <c r="BPS78" s="11"/>
      <c r="BPT78" s="11"/>
      <c r="BPU78" s="11"/>
      <c r="BPV78" s="11"/>
      <c r="BPW78" s="11"/>
      <c r="BPX78" s="11"/>
      <c r="BPY78" s="11"/>
      <c r="BPZ78" s="11"/>
      <c r="BQA78" s="11"/>
      <c r="BQB78" s="11"/>
      <c r="BQC78" s="11"/>
      <c r="BQD78" s="11"/>
      <c r="BQE78" s="11"/>
      <c r="BQF78" s="11"/>
      <c r="BQG78" s="11"/>
      <c r="BQH78" s="11"/>
      <c r="BQI78" s="11"/>
      <c r="BQJ78" s="11"/>
      <c r="BQK78" s="11"/>
      <c r="BQL78" s="11"/>
      <c r="BQM78" s="11"/>
      <c r="BQN78" s="11"/>
      <c r="BQO78" s="11"/>
      <c r="BQP78" s="11"/>
      <c r="BQQ78" s="11"/>
      <c r="BQR78" s="11"/>
      <c r="BQS78" s="11"/>
      <c r="BQT78" s="11"/>
      <c r="BQU78" s="11"/>
      <c r="BQV78" s="11"/>
      <c r="BQW78" s="11"/>
      <c r="BQX78" s="11"/>
      <c r="BQY78" s="11"/>
      <c r="BQZ78" s="11"/>
      <c r="BRA78" s="11"/>
      <c r="BRB78" s="11"/>
      <c r="BRC78" s="11"/>
      <c r="BRD78" s="11"/>
      <c r="BRE78" s="11"/>
      <c r="BRF78" s="11"/>
      <c r="BRG78" s="11"/>
      <c r="BRH78" s="11"/>
      <c r="BRI78" s="11"/>
      <c r="BRJ78" s="11"/>
      <c r="BRK78" s="11"/>
      <c r="BRL78" s="11"/>
      <c r="BRM78" s="11"/>
      <c r="BRN78" s="11"/>
      <c r="BRO78" s="11"/>
      <c r="BRP78" s="11"/>
      <c r="BRQ78" s="11"/>
      <c r="BRR78" s="11"/>
      <c r="BRS78" s="11"/>
      <c r="BRT78" s="11"/>
      <c r="BRU78" s="11"/>
      <c r="BRV78" s="11"/>
      <c r="BRW78" s="11"/>
      <c r="BRX78" s="11"/>
      <c r="BRY78" s="11"/>
      <c r="BRZ78" s="11"/>
      <c r="BSA78" s="11"/>
      <c r="BSB78" s="11"/>
      <c r="BSC78" s="11"/>
      <c r="BSD78" s="11"/>
      <c r="BSE78" s="11"/>
      <c r="BSF78" s="11"/>
      <c r="BSG78" s="11"/>
      <c r="BSH78" s="11"/>
      <c r="BSI78" s="11"/>
      <c r="BSJ78" s="11"/>
      <c r="BSK78" s="11"/>
      <c r="BSL78" s="11"/>
      <c r="BSM78" s="11"/>
      <c r="BSN78" s="11"/>
      <c r="BSO78" s="11"/>
      <c r="BSP78" s="11"/>
      <c r="BSQ78" s="11"/>
      <c r="BSR78" s="11"/>
      <c r="BSS78" s="11"/>
      <c r="BST78" s="11"/>
      <c r="BSU78" s="11"/>
      <c r="BSV78" s="11"/>
      <c r="BSW78" s="11"/>
      <c r="BSX78" s="11"/>
      <c r="BSY78" s="11"/>
      <c r="BSZ78" s="11"/>
      <c r="BTA78" s="11"/>
      <c r="BTB78" s="11"/>
      <c r="BTC78" s="11"/>
      <c r="BTD78" s="11"/>
      <c r="BTE78" s="11"/>
      <c r="BTF78" s="11"/>
      <c r="BTG78" s="11"/>
      <c r="BTH78" s="11"/>
      <c r="BTI78" s="11"/>
      <c r="BTJ78" s="11"/>
      <c r="BTK78" s="11"/>
      <c r="BTL78" s="11"/>
      <c r="BTM78" s="11"/>
      <c r="BTN78" s="11"/>
      <c r="BTO78" s="11"/>
      <c r="BTP78" s="11"/>
      <c r="BTQ78" s="11"/>
      <c r="BTR78" s="11"/>
      <c r="BTS78" s="11"/>
      <c r="BTT78" s="11"/>
      <c r="BTU78" s="11"/>
      <c r="BTV78" s="11"/>
      <c r="BTW78" s="11"/>
      <c r="BTX78" s="11"/>
      <c r="BTY78" s="11"/>
      <c r="BTZ78" s="11"/>
      <c r="BUA78" s="11"/>
      <c r="BUB78" s="11"/>
      <c r="BUC78" s="11"/>
      <c r="BUD78" s="11"/>
      <c r="BUE78" s="11"/>
      <c r="BUF78" s="11"/>
      <c r="BUG78" s="11"/>
      <c r="BUH78" s="11"/>
      <c r="BUI78" s="11"/>
      <c r="BUJ78" s="11"/>
      <c r="BUK78" s="11"/>
      <c r="BUL78" s="11"/>
      <c r="BUM78" s="11"/>
      <c r="BUN78" s="11"/>
      <c r="BUO78" s="11"/>
      <c r="BUP78" s="11"/>
      <c r="BUQ78" s="11"/>
      <c r="BUR78" s="11"/>
      <c r="BUS78" s="11"/>
      <c r="BUT78" s="11"/>
      <c r="BUU78" s="11"/>
      <c r="BUV78" s="11"/>
      <c r="BUW78" s="11"/>
      <c r="BUX78" s="11"/>
      <c r="BUY78" s="11"/>
      <c r="BUZ78" s="11"/>
      <c r="BVA78" s="11"/>
      <c r="BVB78" s="11"/>
      <c r="BVC78" s="11"/>
      <c r="BVD78" s="11"/>
      <c r="BVE78" s="11"/>
      <c r="BVF78" s="11"/>
      <c r="BVG78" s="11"/>
      <c r="BVH78" s="11"/>
      <c r="BVI78" s="11"/>
      <c r="BVJ78" s="11"/>
      <c r="BVK78" s="11"/>
      <c r="BVL78" s="11"/>
      <c r="BVM78" s="11"/>
      <c r="BVN78" s="11"/>
      <c r="BVO78" s="11"/>
      <c r="BVP78" s="11"/>
      <c r="BVQ78" s="11"/>
      <c r="BVR78" s="11"/>
      <c r="BVS78" s="11"/>
      <c r="BVT78" s="11"/>
      <c r="BVU78" s="11"/>
      <c r="BVV78" s="11"/>
      <c r="BVW78" s="11"/>
      <c r="BVX78" s="11"/>
      <c r="BVY78" s="11"/>
      <c r="BVZ78" s="11"/>
      <c r="BWA78" s="11"/>
      <c r="BWB78" s="11"/>
      <c r="BWC78" s="11"/>
      <c r="BWD78" s="11"/>
      <c r="BWE78" s="11"/>
      <c r="BWF78" s="11"/>
      <c r="BWG78" s="11"/>
      <c r="BWH78" s="11"/>
      <c r="BWI78" s="11"/>
      <c r="BWJ78" s="11"/>
      <c r="BWK78" s="11"/>
      <c r="BWL78" s="11"/>
      <c r="BWM78" s="11"/>
      <c r="BWN78" s="11"/>
      <c r="BWO78" s="11"/>
      <c r="BWP78" s="11"/>
      <c r="BWQ78" s="11"/>
      <c r="BWR78" s="11"/>
      <c r="BWS78" s="11"/>
      <c r="BWT78" s="11"/>
      <c r="BWU78" s="11"/>
      <c r="BWV78" s="11"/>
      <c r="BWW78" s="11"/>
      <c r="BWX78" s="11"/>
      <c r="BWY78" s="11"/>
      <c r="BWZ78" s="11"/>
      <c r="BXA78" s="11"/>
      <c r="BXB78" s="11"/>
      <c r="BXC78" s="11"/>
      <c r="BXD78" s="11"/>
      <c r="BXE78" s="11"/>
      <c r="BXF78" s="11"/>
      <c r="BXG78" s="11"/>
      <c r="BXH78" s="11"/>
      <c r="BXI78" s="11"/>
      <c r="BXJ78" s="11"/>
      <c r="BXK78" s="11"/>
      <c r="BXL78" s="11"/>
      <c r="BXM78" s="11"/>
      <c r="BXN78" s="11"/>
      <c r="BXO78" s="11"/>
      <c r="BXP78" s="11"/>
      <c r="BXQ78" s="11"/>
      <c r="BXR78" s="11"/>
      <c r="BXS78" s="11"/>
      <c r="BXT78" s="11"/>
      <c r="BXU78" s="11"/>
      <c r="BXV78" s="11"/>
      <c r="BXW78" s="11"/>
      <c r="BXX78" s="11"/>
      <c r="BXY78" s="11"/>
      <c r="BXZ78" s="11"/>
      <c r="BYA78" s="11"/>
      <c r="BYB78" s="11"/>
      <c r="BYC78" s="11"/>
      <c r="BYD78" s="11"/>
      <c r="BYE78" s="11"/>
      <c r="BYF78" s="11"/>
      <c r="BYG78" s="11"/>
      <c r="BYH78" s="11"/>
      <c r="BYI78" s="11"/>
      <c r="BYJ78" s="11"/>
      <c r="BYK78" s="11"/>
      <c r="BYL78" s="11"/>
      <c r="BYM78" s="11"/>
      <c r="BYN78" s="11"/>
      <c r="BYO78" s="11"/>
      <c r="BYP78" s="11"/>
      <c r="BYQ78" s="11"/>
      <c r="BYR78" s="11"/>
      <c r="BYS78" s="11"/>
      <c r="BYT78" s="11"/>
      <c r="BYU78" s="11"/>
      <c r="BYV78" s="11"/>
      <c r="BYW78" s="11"/>
      <c r="BYX78" s="11"/>
      <c r="BYY78" s="11"/>
      <c r="BYZ78" s="11"/>
      <c r="BZA78" s="11"/>
      <c r="BZB78" s="11"/>
      <c r="BZC78" s="11"/>
      <c r="BZD78" s="11"/>
      <c r="BZE78" s="11"/>
      <c r="BZF78" s="11"/>
      <c r="BZG78" s="11"/>
      <c r="BZH78" s="11"/>
      <c r="BZI78" s="11"/>
      <c r="BZJ78" s="11"/>
      <c r="BZK78" s="11"/>
      <c r="BZL78" s="11"/>
      <c r="BZM78" s="11"/>
      <c r="BZN78" s="11"/>
      <c r="BZO78" s="11"/>
      <c r="BZP78" s="11"/>
      <c r="BZQ78" s="11"/>
      <c r="BZR78" s="11"/>
      <c r="BZS78" s="11"/>
      <c r="BZT78" s="11"/>
      <c r="BZU78" s="11"/>
      <c r="BZV78" s="11"/>
      <c r="BZW78" s="11"/>
      <c r="BZX78" s="11"/>
      <c r="BZY78" s="11"/>
      <c r="BZZ78" s="11"/>
      <c r="CAA78" s="11"/>
      <c r="CAB78" s="11"/>
      <c r="CAC78" s="11"/>
      <c r="CAD78" s="11"/>
      <c r="CAE78" s="11"/>
      <c r="CAF78" s="11"/>
      <c r="CAG78" s="11"/>
      <c r="CAH78" s="11"/>
      <c r="CAI78" s="11"/>
      <c r="CAJ78" s="11"/>
      <c r="CAK78" s="11"/>
      <c r="CAL78" s="11"/>
      <c r="CAM78" s="11"/>
      <c r="CAN78" s="11"/>
      <c r="CAO78" s="11"/>
      <c r="CAP78" s="11"/>
      <c r="CAQ78" s="11"/>
      <c r="CAR78" s="11"/>
      <c r="CAS78" s="11"/>
      <c r="CAT78" s="11"/>
      <c r="CAU78" s="11"/>
      <c r="CAV78" s="11"/>
      <c r="CAW78" s="11"/>
      <c r="CAX78" s="11"/>
      <c r="CAY78" s="11"/>
      <c r="CAZ78" s="11"/>
      <c r="CBA78" s="11"/>
      <c r="CBB78" s="11"/>
      <c r="CBC78" s="11"/>
      <c r="CBD78" s="11"/>
      <c r="CBE78" s="11"/>
      <c r="CBF78" s="11"/>
      <c r="CBG78" s="11"/>
      <c r="CBH78" s="11"/>
      <c r="CBI78" s="11"/>
      <c r="CBJ78" s="11"/>
      <c r="CBK78" s="11"/>
      <c r="CBL78" s="11"/>
      <c r="CBM78" s="11"/>
      <c r="CBN78" s="11"/>
      <c r="CBO78" s="11"/>
      <c r="CBP78" s="11"/>
      <c r="CBQ78" s="11"/>
      <c r="CBR78" s="11"/>
      <c r="CBS78" s="11"/>
      <c r="CBT78" s="11"/>
      <c r="CBU78" s="11"/>
      <c r="CBV78" s="11"/>
      <c r="CBW78" s="11"/>
      <c r="CBX78" s="11"/>
      <c r="CBY78" s="11"/>
      <c r="CBZ78" s="11"/>
      <c r="CCA78" s="11"/>
      <c r="CCB78" s="11"/>
      <c r="CCC78" s="11"/>
      <c r="CCD78" s="11"/>
      <c r="CCE78" s="11"/>
      <c r="CCF78" s="11"/>
      <c r="CCG78" s="11"/>
      <c r="CCH78" s="11"/>
      <c r="CCI78" s="11"/>
      <c r="CCJ78" s="11"/>
      <c r="CCK78" s="11"/>
      <c r="CCL78" s="11"/>
      <c r="CCM78" s="11"/>
      <c r="CCN78" s="11"/>
      <c r="CCO78" s="11"/>
      <c r="CCP78" s="11"/>
      <c r="CCQ78" s="11"/>
      <c r="CCR78" s="11"/>
      <c r="CCS78" s="11"/>
      <c r="CCT78" s="11"/>
      <c r="CCU78" s="11"/>
      <c r="CCV78" s="11"/>
      <c r="CCW78" s="11"/>
      <c r="CCX78" s="11"/>
      <c r="CCY78" s="11"/>
      <c r="CCZ78" s="11"/>
      <c r="CDA78" s="11"/>
      <c r="CDB78" s="11"/>
      <c r="CDC78" s="11"/>
      <c r="CDD78" s="11"/>
      <c r="CDE78" s="11"/>
      <c r="CDF78" s="11"/>
      <c r="CDG78" s="11"/>
      <c r="CDH78" s="11"/>
      <c r="CDI78" s="11"/>
      <c r="CDJ78" s="11"/>
      <c r="CDK78" s="11"/>
      <c r="CDL78" s="11"/>
      <c r="CDM78" s="11"/>
      <c r="CDN78" s="11"/>
      <c r="CDO78" s="11"/>
      <c r="CDP78" s="11"/>
      <c r="CDQ78" s="11"/>
      <c r="CDR78" s="11"/>
      <c r="CDS78" s="11"/>
      <c r="CDT78" s="11"/>
      <c r="CDU78" s="11"/>
      <c r="CDV78" s="11"/>
      <c r="CDW78" s="11"/>
      <c r="CDX78" s="11"/>
      <c r="CDY78" s="11"/>
      <c r="CDZ78" s="11"/>
      <c r="CEA78" s="11"/>
      <c r="CEB78" s="11"/>
      <c r="CEC78" s="11"/>
      <c r="CED78" s="11"/>
      <c r="CEE78" s="11"/>
      <c r="CEF78" s="11"/>
      <c r="CEG78" s="11"/>
      <c r="CEH78" s="11"/>
      <c r="CEI78" s="11"/>
      <c r="CEJ78" s="11"/>
      <c r="CEK78" s="11"/>
      <c r="CEL78" s="11"/>
      <c r="CEM78" s="11"/>
      <c r="CEN78" s="11"/>
      <c r="CEO78" s="11"/>
      <c r="CEP78" s="11"/>
      <c r="CEQ78" s="11"/>
      <c r="CER78" s="11"/>
      <c r="CES78" s="11"/>
      <c r="CET78" s="11"/>
      <c r="CEU78" s="11"/>
      <c r="CEV78" s="11"/>
      <c r="CEW78" s="11"/>
      <c r="CEX78" s="11"/>
      <c r="CEY78" s="11"/>
      <c r="CEZ78" s="11"/>
      <c r="CFA78" s="11"/>
      <c r="CFB78" s="11"/>
      <c r="CFC78" s="11"/>
      <c r="CFD78" s="11"/>
      <c r="CFE78" s="11"/>
      <c r="CFF78" s="11"/>
      <c r="CFG78" s="11"/>
      <c r="CFH78" s="11"/>
      <c r="CFI78" s="11"/>
      <c r="CFJ78" s="11"/>
      <c r="CFK78" s="11"/>
      <c r="CFL78" s="11"/>
      <c r="CFM78" s="11"/>
      <c r="CFN78" s="11"/>
      <c r="CFO78" s="11"/>
      <c r="CFP78" s="11"/>
      <c r="CFQ78" s="11"/>
      <c r="CFR78" s="11"/>
      <c r="CFS78" s="11"/>
      <c r="CFT78" s="11"/>
      <c r="CFU78" s="11"/>
      <c r="CFV78" s="11"/>
      <c r="CFW78" s="11"/>
      <c r="CFX78" s="11"/>
      <c r="CFY78" s="11"/>
      <c r="CFZ78" s="11"/>
      <c r="CGA78" s="11"/>
      <c r="CGB78" s="11"/>
      <c r="CGC78" s="11"/>
      <c r="CGD78" s="11"/>
      <c r="CGE78" s="11"/>
      <c r="CGF78" s="11"/>
      <c r="CGG78" s="11"/>
      <c r="CGH78" s="11"/>
      <c r="CGI78" s="11"/>
      <c r="CGJ78" s="11"/>
      <c r="CGK78" s="11"/>
      <c r="CGL78" s="11"/>
      <c r="CGM78" s="11"/>
      <c r="CGN78" s="11"/>
      <c r="CGO78" s="11"/>
      <c r="CGP78" s="11"/>
      <c r="CGQ78" s="11"/>
      <c r="CGR78" s="11"/>
      <c r="CGS78" s="11"/>
      <c r="CGT78" s="11"/>
      <c r="CGU78" s="11"/>
      <c r="CGV78" s="11"/>
      <c r="CGW78" s="11"/>
      <c r="CGX78" s="11"/>
      <c r="CGY78" s="11"/>
      <c r="CGZ78" s="11"/>
      <c r="CHA78" s="11"/>
      <c r="CHB78" s="11"/>
      <c r="CHC78" s="11"/>
      <c r="CHD78" s="11"/>
      <c r="CHE78" s="11"/>
      <c r="CHF78" s="11"/>
      <c r="CHG78" s="11"/>
      <c r="CHH78" s="11"/>
      <c r="CHI78" s="11"/>
      <c r="CHJ78" s="11"/>
      <c r="CHK78" s="11"/>
      <c r="CHL78" s="11"/>
      <c r="CHM78" s="11"/>
      <c r="CHN78" s="11"/>
      <c r="CHO78" s="11"/>
      <c r="CHP78" s="11"/>
      <c r="CHQ78" s="11"/>
      <c r="CHR78" s="11"/>
      <c r="CHS78" s="11"/>
      <c r="CHT78" s="11"/>
      <c r="CHU78" s="11"/>
      <c r="CHV78" s="11"/>
      <c r="CHW78" s="11"/>
      <c r="CHX78" s="11"/>
      <c r="CHY78" s="11"/>
      <c r="CHZ78" s="11"/>
      <c r="CIA78" s="11"/>
      <c r="CIB78" s="11"/>
      <c r="CIC78" s="11"/>
      <c r="CID78" s="11"/>
      <c r="CIE78" s="11"/>
      <c r="CIF78" s="11"/>
      <c r="CIG78" s="11"/>
      <c r="CIH78" s="11"/>
      <c r="CII78" s="11"/>
      <c r="CIJ78" s="11"/>
      <c r="CIK78" s="11"/>
      <c r="CIL78" s="11"/>
      <c r="CIM78" s="11"/>
      <c r="CIN78" s="11"/>
      <c r="CIO78" s="11"/>
      <c r="CIP78" s="11"/>
      <c r="CIQ78" s="11"/>
      <c r="CIR78" s="11"/>
      <c r="CIS78" s="11"/>
      <c r="CIT78" s="11"/>
      <c r="CIU78" s="11"/>
      <c r="CIV78" s="11"/>
      <c r="CIW78" s="11"/>
      <c r="CIX78" s="11"/>
      <c r="CIY78" s="11"/>
      <c r="CIZ78" s="11"/>
      <c r="CJA78" s="11"/>
      <c r="CJB78" s="11"/>
      <c r="CJC78" s="11"/>
      <c r="CJD78" s="11"/>
      <c r="CJE78" s="11"/>
      <c r="CJF78" s="11"/>
      <c r="CJG78" s="11"/>
      <c r="CJH78" s="11"/>
      <c r="CJI78" s="11"/>
      <c r="CJJ78" s="11"/>
      <c r="CJK78" s="11"/>
      <c r="CJL78" s="11"/>
      <c r="CJM78" s="11"/>
      <c r="CJN78" s="11"/>
      <c r="CJO78" s="11"/>
      <c r="CJP78" s="11"/>
      <c r="CJQ78" s="11"/>
      <c r="CJR78" s="11"/>
      <c r="CJS78" s="11"/>
      <c r="CJT78" s="11"/>
      <c r="CJU78" s="11"/>
      <c r="CJV78" s="11"/>
      <c r="CJW78" s="11"/>
      <c r="CJX78" s="11"/>
      <c r="CJY78" s="11"/>
      <c r="CJZ78" s="11"/>
      <c r="CKA78" s="11"/>
      <c r="CKB78" s="11"/>
      <c r="CKC78" s="11"/>
      <c r="CKD78" s="11"/>
      <c r="CKE78" s="11"/>
      <c r="CKF78" s="11"/>
      <c r="CKG78" s="11"/>
      <c r="CKH78" s="11"/>
      <c r="CKI78" s="11"/>
      <c r="CKJ78" s="11"/>
      <c r="CKK78" s="11"/>
      <c r="CKL78" s="11"/>
      <c r="CKM78" s="11"/>
      <c r="CKN78" s="11"/>
      <c r="CKO78" s="11"/>
      <c r="CKP78" s="11"/>
      <c r="CKQ78" s="11"/>
      <c r="CKR78" s="11"/>
      <c r="CKS78" s="11"/>
      <c r="CKT78" s="11"/>
      <c r="CKU78" s="11"/>
      <c r="CKV78" s="11"/>
      <c r="CKW78" s="11"/>
      <c r="CKX78" s="11"/>
      <c r="CKY78" s="11"/>
      <c r="CKZ78" s="11"/>
      <c r="CLA78" s="11"/>
      <c r="CLB78" s="11"/>
      <c r="CLC78" s="11"/>
      <c r="CLD78" s="11"/>
      <c r="CLE78" s="11"/>
      <c r="CLF78" s="11"/>
      <c r="CLG78" s="11"/>
      <c r="CLH78" s="11"/>
      <c r="CLI78" s="11"/>
      <c r="CLJ78" s="11"/>
      <c r="CLK78" s="11"/>
      <c r="CLL78" s="11"/>
      <c r="CLM78" s="11"/>
      <c r="CLN78" s="11"/>
      <c r="CLO78" s="11"/>
      <c r="CLP78" s="11"/>
      <c r="CLQ78" s="11"/>
      <c r="CLR78" s="11"/>
      <c r="CLS78" s="11"/>
      <c r="CLT78" s="11"/>
      <c r="CLU78" s="11"/>
      <c r="CLV78" s="11"/>
      <c r="CLW78" s="11"/>
      <c r="CLX78" s="11"/>
      <c r="CLY78" s="11"/>
      <c r="CLZ78" s="11"/>
      <c r="CMA78" s="11"/>
      <c r="CMB78" s="11"/>
      <c r="CMC78" s="11"/>
      <c r="CMD78" s="11"/>
      <c r="CME78" s="11"/>
      <c r="CMF78" s="11"/>
      <c r="CMG78" s="11"/>
      <c r="CMH78" s="11"/>
      <c r="CMI78" s="11"/>
      <c r="CMJ78" s="11"/>
      <c r="CMK78" s="11"/>
      <c r="CML78" s="11"/>
      <c r="CMM78" s="11"/>
      <c r="CMN78" s="11"/>
      <c r="CMO78" s="11"/>
      <c r="CMP78" s="11"/>
      <c r="CMQ78" s="11"/>
      <c r="CMR78" s="11"/>
      <c r="CMS78" s="11"/>
      <c r="CMT78" s="11"/>
      <c r="CMU78" s="11"/>
      <c r="CMV78" s="11"/>
      <c r="CMW78" s="11"/>
      <c r="CMX78" s="11"/>
      <c r="CMY78" s="11"/>
      <c r="CMZ78" s="11"/>
      <c r="CNA78" s="11"/>
      <c r="CNB78" s="11"/>
      <c r="CNC78" s="11"/>
      <c r="CND78" s="11"/>
      <c r="CNE78" s="11"/>
      <c r="CNF78" s="11"/>
      <c r="CNG78" s="11"/>
      <c r="CNH78" s="11"/>
      <c r="CNI78" s="11"/>
      <c r="CNJ78" s="11"/>
      <c r="CNK78" s="11"/>
      <c r="CNL78" s="11"/>
      <c r="CNM78" s="11"/>
      <c r="CNN78" s="11"/>
      <c r="CNO78" s="11"/>
      <c r="CNP78" s="11"/>
      <c r="CNQ78" s="11"/>
      <c r="CNR78" s="11"/>
      <c r="CNS78" s="11"/>
      <c r="CNT78" s="11"/>
      <c r="CNU78" s="11"/>
      <c r="CNV78" s="11"/>
      <c r="CNW78" s="11"/>
      <c r="CNX78" s="11"/>
      <c r="CNY78" s="11"/>
      <c r="CNZ78" s="11"/>
      <c r="COA78" s="11"/>
      <c r="COB78" s="11"/>
      <c r="COC78" s="11"/>
      <c r="COD78" s="11"/>
      <c r="COE78" s="11"/>
      <c r="COF78" s="11"/>
      <c r="COG78" s="11"/>
      <c r="COH78" s="11"/>
      <c r="COI78" s="11"/>
      <c r="COJ78" s="11"/>
      <c r="COK78" s="11"/>
      <c r="COL78" s="11"/>
      <c r="COM78" s="11"/>
      <c r="CON78" s="11"/>
      <c r="COO78" s="11"/>
      <c r="COP78" s="11"/>
      <c r="COQ78" s="11"/>
      <c r="COR78" s="11"/>
      <c r="COS78" s="11"/>
      <c r="COT78" s="11"/>
      <c r="COU78" s="11"/>
      <c r="COV78" s="11"/>
      <c r="COW78" s="11"/>
      <c r="COX78" s="11"/>
      <c r="COY78" s="11"/>
      <c r="COZ78" s="11"/>
      <c r="CPA78" s="11"/>
      <c r="CPB78" s="11"/>
      <c r="CPC78" s="11"/>
      <c r="CPD78" s="11"/>
      <c r="CPE78" s="11"/>
      <c r="CPF78" s="11"/>
      <c r="CPG78" s="11"/>
      <c r="CPH78" s="11"/>
      <c r="CPI78" s="11"/>
      <c r="CPJ78" s="11"/>
      <c r="CPK78" s="11"/>
      <c r="CPL78" s="11"/>
      <c r="CPM78" s="11"/>
      <c r="CPN78" s="11"/>
      <c r="CPO78" s="11"/>
      <c r="CPP78" s="11"/>
      <c r="CPQ78" s="11"/>
      <c r="CPR78" s="11"/>
      <c r="CPS78" s="11"/>
      <c r="CPT78" s="11"/>
      <c r="CPU78" s="11"/>
      <c r="CPV78" s="11"/>
      <c r="CPW78" s="11"/>
      <c r="CPX78" s="11"/>
      <c r="CPY78" s="11"/>
      <c r="CPZ78" s="11"/>
      <c r="CQA78" s="11"/>
      <c r="CQB78" s="11"/>
      <c r="CQC78" s="11"/>
      <c r="CQD78" s="11"/>
      <c r="CQE78" s="11"/>
      <c r="CQF78" s="11"/>
      <c r="CQG78" s="11"/>
      <c r="CQH78" s="11"/>
      <c r="CQI78" s="11"/>
      <c r="CQJ78" s="11"/>
      <c r="CQK78" s="11"/>
      <c r="CQL78" s="11"/>
      <c r="CQM78" s="11"/>
      <c r="CQN78" s="11"/>
      <c r="CQO78" s="11"/>
      <c r="CQP78" s="11"/>
      <c r="CQQ78" s="11"/>
      <c r="CQR78" s="11"/>
      <c r="CQS78" s="11"/>
      <c r="CQT78" s="11"/>
      <c r="CQU78" s="11"/>
      <c r="CQV78" s="11"/>
      <c r="CQW78" s="11"/>
      <c r="CQX78" s="11"/>
      <c r="CQY78" s="11"/>
      <c r="CQZ78" s="11"/>
      <c r="CRA78" s="11"/>
      <c r="CRB78" s="11"/>
      <c r="CRC78" s="11"/>
      <c r="CRD78" s="11"/>
      <c r="CRE78" s="11"/>
      <c r="CRF78" s="11"/>
      <c r="CRG78" s="11"/>
      <c r="CRH78" s="11"/>
      <c r="CRI78" s="11"/>
      <c r="CRJ78" s="11"/>
      <c r="CRK78" s="11"/>
      <c r="CRL78" s="11"/>
      <c r="CRM78" s="11"/>
      <c r="CRN78" s="11"/>
      <c r="CRO78" s="11"/>
      <c r="CRP78" s="11"/>
      <c r="CRQ78" s="11"/>
      <c r="CRR78" s="11"/>
      <c r="CRS78" s="11"/>
      <c r="CRT78" s="11"/>
      <c r="CRU78" s="11"/>
      <c r="CRV78" s="11"/>
      <c r="CRW78" s="11"/>
      <c r="CRX78" s="11"/>
      <c r="CRY78" s="11"/>
      <c r="CRZ78" s="11"/>
      <c r="CSA78" s="11"/>
      <c r="CSB78" s="11"/>
      <c r="CSC78" s="11"/>
      <c r="CSD78" s="11"/>
      <c r="CSE78" s="11"/>
      <c r="CSF78" s="11"/>
      <c r="CSG78" s="11"/>
      <c r="CSH78" s="11"/>
      <c r="CSI78" s="11"/>
      <c r="CSJ78" s="11"/>
      <c r="CSK78" s="11"/>
      <c r="CSL78" s="11"/>
      <c r="CSM78" s="11"/>
      <c r="CSN78" s="11"/>
      <c r="CSO78" s="11"/>
      <c r="CSP78" s="11"/>
      <c r="CSQ78" s="11"/>
      <c r="CSR78" s="11"/>
      <c r="CSS78" s="11"/>
      <c r="CST78" s="11"/>
      <c r="CSU78" s="11"/>
      <c r="CSV78" s="11"/>
      <c r="CSW78" s="11"/>
      <c r="CSX78" s="11"/>
      <c r="CSY78" s="11"/>
      <c r="CSZ78" s="11"/>
      <c r="CTA78" s="11"/>
      <c r="CTB78" s="11"/>
      <c r="CTC78" s="11"/>
      <c r="CTD78" s="11"/>
      <c r="CTE78" s="11"/>
      <c r="CTF78" s="11"/>
      <c r="CTG78" s="11"/>
      <c r="CTH78" s="11"/>
      <c r="CTI78" s="11"/>
      <c r="CTJ78" s="11"/>
      <c r="CTK78" s="11"/>
      <c r="CTL78" s="11"/>
      <c r="CTM78" s="11"/>
      <c r="CTN78" s="11"/>
      <c r="CTO78" s="11"/>
      <c r="CTP78" s="11"/>
      <c r="CTQ78" s="11"/>
      <c r="CTR78" s="11"/>
      <c r="CTS78" s="11"/>
      <c r="CTT78" s="11"/>
      <c r="CTU78" s="11"/>
      <c r="CTV78" s="11"/>
      <c r="CTW78" s="11"/>
      <c r="CTX78" s="11"/>
      <c r="CTY78" s="11"/>
      <c r="CTZ78" s="11"/>
      <c r="CUA78" s="11"/>
      <c r="CUB78" s="11"/>
      <c r="CUC78" s="11"/>
      <c r="CUD78" s="11"/>
      <c r="CUE78" s="11"/>
      <c r="CUF78" s="11"/>
      <c r="CUG78" s="11"/>
      <c r="CUH78" s="11"/>
      <c r="CUI78" s="11"/>
      <c r="CUJ78" s="11"/>
      <c r="CUK78" s="11"/>
      <c r="CUL78" s="11"/>
      <c r="CUM78" s="11"/>
      <c r="CUN78" s="11"/>
      <c r="CUO78" s="11"/>
      <c r="CUP78" s="11"/>
      <c r="CUQ78" s="11"/>
      <c r="CUR78" s="11"/>
      <c r="CUS78" s="11"/>
      <c r="CUT78" s="11"/>
      <c r="CUU78" s="11"/>
      <c r="CUV78" s="11"/>
      <c r="CUW78" s="11"/>
      <c r="CUX78" s="11"/>
      <c r="CUY78" s="11"/>
      <c r="CUZ78" s="11"/>
      <c r="CVA78" s="11"/>
      <c r="CVB78" s="11"/>
      <c r="CVC78" s="11"/>
      <c r="CVD78" s="11"/>
      <c r="CVE78" s="11"/>
      <c r="CVF78" s="11"/>
      <c r="CVG78" s="11"/>
      <c r="CVH78" s="11"/>
      <c r="CVI78" s="11"/>
      <c r="CVJ78" s="11"/>
      <c r="CVK78" s="11"/>
      <c r="CVL78" s="11"/>
      <c r="CVM78" s="11"/>
      <c r="CVN78" s="11"/>
      <c r="CVO78" s="11"/>
      <c r="CVP78" s="11"/>
      <c r="CVQ78" s="11"/>
      <c r="CVR78" s="11"/>
      <c r="CVS78" s="11"/>
      <c r="CVT78" s="11"/>
      <c r="CVU78" s="11"/>
      <c r="CVV78" s="11"/>
      <c r="CVW78" s="11"/>
      <c r="CVX78" s="11"/>
      <c r="CVY78" s="11"/>
      <c r="CVZ78" s="11"/>
      <c r="CWA78" s="11"/>
      <c r="CWB78" s="11"/>
      <c r="CWC78" s="11"/>
      <c r="CWD78" s="11"/>
      <c r="CWE78" s="11"/>
      <c r="CWF78" s="11"/>
      <c r="CWG78" s="11"/>
      <c r="CWH78" s="11"/>
      <c r="CWI78" s="11"/>
      <c r="CWJ78" s="11"/>
      <c r="CWK78" s="11"/>
      <c r="CWL78" s="11"/>
      <c r="CWM78" s="11"/>
      <c r="CWN78" s="11"/>
      <c r="CWO78" s="11"/>
      <c r="CWP78" s="11"/>
      <c r="CWQ78" s="11"/>
      <c r="CWR78" s="11"/>
      <c r="CWS78" s="11"/>
      <c r="CWT78" s="11"/>
      <c r="CWU78" s="11"/>
      <c r="CWV78" s="11"/>
      <c r="CWW78" s="11"/>
      <c r="CWX78" s="11"/>
      <c r="CWY78" s="11"/>
      <c r="CWZ78" s="11"/>
      <c r="CXA78" s="11"/>
      <c r="CXB78" s="11"/>
      <c r="CXC78" s="11"/>
      <c r="CXD78" s="11"/>
      <c r="CXE78" s="11"/>
      <c r="CXF78" s="11"/>
      <c r="CXG78" s="11"/>
      <c r="CXH78" s="11"/>
      <c r="CXI78" s="11"/>
      <c r="CXJ78" s="11"/>
      <c r="CXK78" s="11"/>
      <c r="CXL78" s="11"/>
      <c r="CXM78" s="11"/>
      <c r="CXN78" s="11"/>
      <c r="CXO78" s="11"/>
      <c r="CXP78" s="11"/>
      <c r="CXQ78" s="11"/>
      <c r="CXR78" s="11"/>
      <c r="CXS78" s="11"/>
      <c r="CXT78" s="11"/>
      <c r="CXU78" s="11"/>
      <c r="CXV78" s="11"/>
      <c r="CXW78" s="11"/>
      <c r="CXX78" s="11"/>
      <c r="CXY78" s="11"/>
      <c r="CXZ78" s="11"/>
      <c r="CYA78" s="11"/>
      <c r="CYB78" s="11"/>
      <c r="CYC78" s="11"/>
      <c r="CYD78" s="11"/>
      <c r="CYE78" s="11"/>
      <c r="CYF78" s="11"/>
      <c r="CYG78" s="11"/>
      <c r="CYH78" s="11"/>
      <c r="CYI78" s="11"/>
      <c r="CYJ78" s="11"/>
      <c r="CYK78" s="11"/>
      <c r="CYL78" s="11"/>
      <c r="CYM78" s="11"/>
      <c r="CYN78" s="11"/>
      <c r="CYO78" s="11"/>
      <c r="CYP78" s="11"/>
      <c r="CYQ78" s="11"/>
      <c r="CYR78" s="11"/>
      <c r="CYS78" s="11"/>
      <c r="CYT78" s="11"/>
      <c r="CYU78" s="11"/>
      <c r="CYV78" s="11"/>
      <c r="CYW78" s="11"/>
      <c r="CYX78" s="11"/>
      <c r="CYY78" s="11"/>
      <c r="CYZ78" s="11"/>
      <c r="CZA78" s="11"/>
      <c r="CZB78" s="11"/>
      <c r="CZC78" s="11"/>
      <c r="CZD78" s="11"/>
      <c r="CZE78" s="11"/>
      <c r="CZF78" s="11"/>
      <c r="CZG78" s="11"/>
      <c r="CZH78" s="11"/>
      <c r="CZI78" s="11"/>
      <c r="CZJ78" s="11"/>
      <c r="CZK78" s="11"/>
      <c r="CZL78" s="11"/>
      <c r="CZM78" s="11"/>
      <c r="CZN78" s="11"/>
      <c r="CZO78" s="11"/>
      <c r="CZP78" s="11"/>
      <c r="CZQ78" s="11"/>
      <c r="CZR78" s="11"/>
      <c r="CZS78" s="11"/>
      <c r="CZT78" s="11"/>
      <c r="CZU78" s="11"/>
      <c r="CZV78" s="11"/>
      <c r="CZW78" s="11"/>
      <c r="CZX78" s="11"/>
      <c r="CZY78" s="11"/>
      <c r="CZZ78" s="11"/>
      <c r="DAA78" s="11"/>
      <c r="DAB78" s="11"/>
      <c r="DAC78" s="11"/>
      <c r="DAD78" s="11"/>
      <c r="DAE78" s="11"/>
      <c r="DAF78" s="11"/>
      <c r="DAG78" s="11"/>
      <c r="DAH78" s="11"/>
      <c r="DAI78" s="11"/>
      <c r="DAJ78" s="11"/>
      <c r="DAK78" s="11"/>
      <c r="DAL78" s="11"/>
      <c r="DAM78" s="11"/>
      <c r="DAN78" s="11"/>
      <c r="DAO78" s="11"/>
      <c r="DAP78" s="11"/>
      <c r="DAQ78" s="11"/>
      <c r="DAR78" s="11"/>
      <c r="DAS78" s="11"/>
      <c r="DAT78" s="11"/>
      <c r="DAU78" s="11"/>
      <c r="DAV78" s="11"/>
      <c r="DAW78" s="11"/>
      <c r="DAX78" s="11"/>
      <c r="DAY78" s="11"/>
      <c r="DAZ78" s="11"/>
      <c r="DBA78" s="11"/>
      <c r="DBB78" s="11"/>
      <c r="DBC78" s="11"/>
      <c r="DBD78" s="11"/>
      <c r="DBE78" s="11"/>
      <c r="DBF78" s="11"/>
      <c r="DBG78" s="11"/>
      <c r="DBH78" s="11"/>
      <c r="DBI78" s="11"/>
      <c r="DBJ78" s="11"/>
      <c r="DBK78" s="11"/>
      <c r="DBL78" s="11"/>
      <c r="DBM78" s="11"/>
      <c r="DBN78" s="11"/>
      <c r="DBO78" s="11"/>
      <c r="DBP78" s="11"/>
      <c r="DBQ78" s="11"/>
      <c r="DBR78" s="11"/>
      <c r="DBS78" s="11"/>
      <c r="DBT78" s="11"/>
      <c r="DBU78" s="11"/>
      <c r="DBV78" s="11"/>
      <c r="DBW78" s="11"/>
      <c r="DBX78" s="11"/>
      <c r="DBY78" s="11"/>
      <c r="DBZ78" s="11"/>
      <c r="DCA78" s="11"/>
      <c r="DCB78" s="11"/>
      <c r="DCC78" s="11"/>
      <c r="DCD78" s="11"/>
      <c r="DCE78" s="11"/>
      <c r="DCF78" s="11"/>
      <c r="DCG78" s="11"/>
      <c r="DCH78" s="11"/>
      <c r="DCI78" s="11"/>
      <c r="DCJ78" s="11"/>
      <c r="DCK78" s="11"/>
      <c r="DCL78" s="11"/>
      <c r="DCM78" s="11"/>
      <c r="DCN78" s="11"/>
      <c r="DCO78" s="11"/>
      <c r="DCP78" s="11"/>
      <c r="DCQ78" s="11"/>
      <c r="DCR78" s="11"/>
      <c r="DCS78" s="11"/>
      <c r="DCT78" s="11"/>
      <c r="DCU78" s="11"/>
      <c r="DCV78" s="11"/>
      <c r="DCW78" s="11"/>
      <c r="DCX78" s="11"/>
      <c r="DCY78" s="11"/>
      <c r="DCZ78" s="11"/>
      <c r="DDA78" s="11"/>
      <c r="DDB78" s="11"/>
      <c r="DDC78" s="11"/>
      <c r="DDD78" s="11"/>
      <c r="DDE78" s="11"/>
      <c r="DDF78" s="11"/>
      <c r="DDG78" s="11"/>
      <c r="DDH78" s="11"/>
      <c r="DDI78" s="11"/>
      <c r="DDJ78" s="11"/>
      <c r="DDK78" s="11"/>
      <c r="DDL78" s="11"/>
      <c r="DDM78" s="11"/>
      <c r="DDN78" s="11"/>
      <c r="DDO78" s="11"/>
      <c r="DDP78" s="11"/>
      <c r="DDQ78" s="11"/>
      <c r="DDR78" s="11"/>
      <c r="DDS78" s="11"/>
      <c r="DDT78" s="11"/>
      <c r="DDU78" s="11"/>
      <c r="DDV78" s="11"/>
      <c r="DDW78" s="11"/>
      <c r="DDX78" s="11"/>
      <c r="DDY78" s="11"/>
      <c r="DDZ78" s="11"/>
      <c r="DEA78" s="11"/>
      <c r="DEB78" s="11"/>
      <c r="DEC78" s="11"/>
      <c r="DED78" s="11"/>
      <c r="DEE78" s="11"/>
      <c r="DEF78" s="11"/>
      <c r="DEG78" s="11"/>
      <c r="DEH78" s="11"/>
      <c r="DEI78" s="11"/>
      <c r="DEJ78" s="11"/>
      <c r="DEK78" s="11"/>
      <c r="DEL78" s="11"/>
      <c r="DEM78" s="11"/>
      <c r="DEN78" s="11"/>
      <c r="DEO78" s="11"/>
      <c r="DEP78" s="11"/>
      <c r="DEQ78" s="11"/>
      <c r="DER78" s="11"/>
      <c r="DES78" s="11"/>
      <c r="DET78" s="11"/>
      <c r="DEU78" s="11"/>
      <c r="DEV78" s="11"/>
      <c r="DEW78" s="11"/>
      <c r="DEX78" s="11"/>
      <c r="DEY78" s="11"/>
      <c r="DEZ78" s="11"/>
      <c r="DFA78" s="11"/>
      <c r="DFB78" s="11"/>
      <c r="DFC78" s="11"/>
      <c r="DFD78" s="11"/>
      <c r="DFE78" s="11"/>
      <c r="DFF78" s="11"/>
      <c r="DFG78" s="11"/>
      <c r="DFH78" s="11"/>
      <c r="DFI78" s="11"/>
      <c r="DFJ78" s="11"/>
      <c r="DFK78" s="11"/>
      <c r="DFL78" s="11"/>
      <c r="DFM78" s="11"/>
      <c r="DFN78" s="11"/>
      <c r="DFO78" s="11"/>
      <c r="DFP78" s="11"/>
      <c r="DFQ78" s="11"/>
      <c r="DFR78" s="11"/>
      <c r="DFS78" s="11"/>
      <c r="DFT78" s="11"/>
      <c r="DFU78" s="11"/>
      <c r="DFV78" s="11"/>
      <c r="DFW78" s="11"/>
      <c r="DFX78" s="11"/>
      <c r="DFY78" s="11"/>
      <c r="DFZ78" s="11"/>
      <c r="DGA78" s="11"/>
      <c r="DGB78" s="11"/>
      <c r="DGC78" s="11"/>
      <c r="DGD78" s="11"/>
      <c r="DGE78" s="11"/>
      <c r="DGF78" s="11"/>
      <c r="DGG78" s="11"/>
      <c r="DGH78" s="11"/>
      <c r="DGI78" s="11"/>
      <c r="DGJ78" s="11"/>
      <c r="DGK78" s="11"/>
      <c r="DGL78" s="11"/>
      <c r="DGM78" s="11"/>
      <c r="DGN78" s="11"/>
      <c r="DGO78" s="11"/>
      <c r="DGP78" s="11"/>
      <c r="DGQ78" s="11"/>
      <c r="DGR78" s="11"/>
      <c r="DGS78" s="11"/>
      <c r="DGT78" s="11"/>
      <c r="DGU78" s="11"/>
      <c r="DGV78" s="11"/>
      <c r="DGW78" s="11"/>
      <c r="DGX78" s="11"/>
      <c r="DGY78" s="11"/>
      <c r="DGZ78" s="11"/>
      <c r="DHA78" s="11"/>
      <c r="DHB78" s="11"/>
      <c r="DHC78" s="11"/>
      <c r="DHD78" s="11"/>
      <c r="DHE78" s="11"/>
      <c r="DHF78" s="11"/>
      <c r="DHG78" s="11"/>
      <c r="DHH78" s="11"/>
      <c r="DHI78" s="11"/>
      <c r="DHJ78" s="11"/>
      <c r="DHK78" s="11"/>
      <c r="DHL78" s="11"/>
      <c r="DHM78" s="11"/>
      <c r="DHN78" s="11"/>
      <c r="DHO78" s="11"/>
      <c r="DHP78" s="11"/>
      <c r="DHQ78" s="11"/>
      <c r="DHR78" s="11"/>
      <c r="DHS78" s="11"/>
      <c r="DHT78" s="11"/>
      <c r="DHU78" s="11"/>
      <c r="DHV78" s="11"/>
      <c r="DHW78" s="11"/>
      <c r="DHX78" s="11"/>
      <c r="DHY78" s="11"/>
      <c r="DHZ78" s="11"/>
      <c r="DIA78" s="11"/>
      <c r="DIB78" s="11"/>
      <c r="DIC78" s="11"/>
      <c r="DID78" s="11"/>
      <c r="DIE78" s="11"/>
      <c r="DIF78" s="11"/>
      <c r="DIG78" s="11"/>
      <c r="DIH78" s="11"/>
      <c r="DII78" s="11"/>
      <c r="DIJ78" s="11"/>
      <c r="DIK78" s="11"/>
      <c r="DIL78" s="11"/>
      <c r="DIM78" s="11"/>
      <c r="DIN78" s="11"/>
      <c r="DIO78" s="11"/>
      <c r="DIP78" s="11"/>
      <c r="DIQ78" s="11"/>
      <c r="DIR78" s="11"/>
      <c r="DIS78" s="11"/>
      <c r="DIT78" s="11"/>
      <c r="DIU78" s="11"/>
      <c r="DIV78" s="11"/>
      <c r="DIW78" s="11"/>
      <c r="DIX78" s="11"/>
      <c r="DIY78" s="11"/>
      <c r="DIZ78" s="11"/>
      <c r="DJA78" s="11"/>
      <c r="DJB78" s="11"/>
      <c r="DJC78" s="11"/>
      <c r="DJD78" s="11"/>
      <c r="DJE78" s="11"/>
      <c r="DJF78" s="11"/>
      <c r="DJG78" s="11"/>
      <c r="DJH78" s="11"/>
      <c r="DJI78" s="11"/>
      <c r="DJJ78" s="11"/>
      <c r="DJK78" s="11"/>
      <c r="DJL78" s="11"/>
      <c r="DJM78" s="11"/>
      <c r="DJN78" s="11"/>
      <c r="DJO78" s="11"/>
      <c r="DJP78" s="11"/>
      <c r="DJQ78" s="11"/>
      <c r="DJR78" s="11"/>
      <c r="DJS78" s="11"/>
      <c r="DJT78" s="11"/>
      <c r="DJU78" s="11"/>
      <c r="DJV78" s="11"/>
      <c r="DJW78" s="11"/>
      <c r="DJX78" s="11"/>
      <c r="DJY78" s="11"/>
      <c r="DJZ78" s="11"/>
      <c r="DKA78" s="11"/>
      <c r="DKB78" s="11"/>
      <c r="DKC78" s="11"/>
      <c r="DKD78" s="11"/>
      <c r="DKE78" s="11"/>
      <c r="DKF78" s="11"/>
      <c r="DKG78" s="11"/>
      <c r="DKH78" s="11"/>
      <c r="DKI78" s="11"/>
      <c r="DKJ78" s="11"/>
      <c r="DKK78" s="11"/>
      <c r="DKL78" s="11"/>
      <c r="DKM78" s="11"/>
      <c r="DKN78" s="11"/>
      <c r="DKO78" s="11"/>
      <c r="DKP78" s="11"/>
      <c r="DKQ78" s="11"/>
      <c r="DKR78" s="11"/>
      <c r="DKS78" s="11"/>
      <c r="DKT78" s="11"/>
      <c r="DKU78" s="11"/>
      <c r="DKV78" s="11"/>
      <c r="DKW78" s="11"/>
      <c r="DKX78" s="11"/>
      <c r="DKY78" s="11"/>
      <c r="DKZ78" s="11"/>
      <c r="DLA78" s="11"/>
      <c r="DLB78" s="11"/>
      <c r="DLC78" s="11"/>
      <c r="DLD78" s="11"/>
      <c r="DLE78" s="11"/>
      <c r="DLF78" s="11"/>
      <c r="DLG78" s="11"/>
      <c r="DLH78" s="11"/>
      <c r="DLI78" s="11"/>
      <c r="DLJ78" s="11"/>
      <c r="DLK78" s="11"/>
      <c r="DLL78" s="11"/>
      <c r="DLM78" s="11"/>
      <c r="DLN78" s="11"/>
      <c r="DLO78" s="11"/>
      <c r="DLP78" s="11"/>
      <c r="DLQ78" s="11"/>
      <c r="DLR78" s="11"/>
      <c r="DLS78" s="11"/>
      <c r="DLT78" s="11"/>
      <c r="DLU78" s="11"/>
      <c r="DLV78" s="11"/>
      <c r="DLW78" s="11"/>
      <c r="DLX78" s="11"/>
      <c r="DLY78" s="11"/>
      <c r="DLZ78" s="11"/>
      <c r="DMA78" s="11"/>
      <c r="DMB78" s="11"/>
      <c r="DMC78" s="11"/>
      <c r="DMD78" s="11"/>
      <c r="DME78" s="11"/>
      <c r="DMF78" s="11"/>
      <c r="DMG78" s="11"/>
      <c r="DMH78" s="11"/>
      <c r="DMI78" s="11"/>
      <c r="DMJ78" s="11"/>
      <c r="DMK78" s="11"/>
      <c r="DML78" s="11"/>
      <c r="DMM78" s="11"/>
      <c r="DMN78" s="11"/>
      <c r="DMO78" s="11"/>
      <c r="DMP78" s="11"/>
      <c r="DMQ78" s="11"/>
      <c r="DMR78" s="11"/>
      <c r="DMS78" s="11"/>
      <c r="DMT78" s="11"/>
      <c r="DMU78" s="11"/>
      <c r="DMV78" s="11"/>
      <c r="DMW78" s="11"/>
      <c r="DMX78" s="11"/>
      <c r="DMY78" s="11"/>
      <c r="DMZ78" s="11"/>
      <c r="DNA78" s="11"/>
      <c r="DNB78" s="11"/>
      <c r="DNC78" s="11"/>
      <c r="DND78" s="11"/>
      <c r="DNE78" s="11"/>
      <c r="DNF78" s="11"/>
      <c r="DNG78" s="11"/>
      <c r="DNH78" s="11"/>
      <c r="DNI78" s="11"/>
      <c r="DNJ78" s="11"/>
      <c r="DNK78" s="11"/>
      <c r="DNL78" s="11"/>
      <c r="DNM78" s="11"/>
      <c r="DNN78" s="11"/>
      <c r="DNO78" s="11"/>
      <c r="DNP78" s="11"/>
      <c r="DNQ78" s="11"/>
      <c r="DNR78" s="11"/>
      <c r="DNS78" s="11"/>
      <c r="DNT78" s="11"/>
      <c r="DNU78" s="11"/>
      <c r="DNV78" s="11"/>
      <c r="DNW78" s="11"/>
      <c r="DNX78" s="11"/>
      <c r="DNY78" s="11"/>
      <c r="DNZ78" s="11"/>
      <c r="DOA78" s="11"/>
      <c r="DOB78" s="11"/>
      <c r="DOC78" s="11"/>
      <c r="DOD78" s="11"/>
      <c r="DOE78" s="11"/>
      <c r="DOF78" s="11"/>
      <c r="DOG78" s="11"/>
      <c r="DOH78" s="11"/>
      <c r="DOI78" s="11"/>
      <c r="DOJ78" s="11"/>
      <c r="DOK78" s="11"/>
      <c r="DOL78" s="11"/>
      <c r="DOM78" s="11"/>
      <c r="DON78" s="11"/>
      <c r="DOO78" s="11"/>
      <c r="DOP78" s="11"/>
      <c r="DOQ78" s="11"/>
      <c r="DOR78" s="11"/>
      <c r="DOS78" s="11"/>
      <c r="DOT78" s="11"/>
      <c r="DOU78" s="11"/>
      <c r="DOV78" s="11"/>
      <c r="DOW78" s="11"/>
      <c r="DOX78" s="11"/>
      <c r="DOY78" s="11"/>
      <c r="DOZ78" s="11"/>
      <c r="DPA78" s="11"/>
      <c r="DPB78" s="11"/>
      <c r="DPC78" s="11"/>
      <c r="DPD78" s="11"/>
      <c r="DPE78" s="11"/>
      <c r="DPF78" s="11"/>
      <c r="DPG78" s="11"/>
      <c r="DPH78" s="11"/>
      <c r="DPI78" s="11"/>
      <c r="DPJ78" s="11"/>
      <c r="DPK78" s="11"/>
      <c r="DPL78" s="11"/>
      <c r="DPM78" s="11"/>
      <c r="DPN78" s="11"/>
      <c r="DPO78" s="11"/>
      <c r="DPP78" s="11"/>
      <c r="DPQ78" s="11"/>
      <c r="DPR78" s="11"/>
      <c r="DPS78" s="11"/>
      <c r="DPT78" s="11"/>
      <c r="DPU78" s="11"/>
      <c r="DPV78" s="11"/>
      <c r="DPW78" s="11"/>
      <c r="DPX78" s="11"/>
      <c r="DPY78" s="11"/>
      <c r="DPZ78" s="11"/>
      <c r="DQA78" s="11"/>
      <c r="DQB78" s="11"/>
      <c r="DQC78" s="11"/>
      <c r="DQD78" s="11"/>
      <c r="DQE78" s="11"/>
      <c r="DQF78" s="11"/>
      <c r="DQG78" s="11"/>
      <c r="DQH78" s="11"/>
      <c r="DQI78" s="11"/>
      <c r="DQJ78" s="11"/>
      <c r="DQK78" s="11"/>
      <c r="DQL78" s="11"/>
      <c r="DQM78" s="11"/>
      <c r="DQN78" s="11"/>
      <c r="DQO78" s="11"/>
      <c r="DQP78" s="11"/>
      <c r="DQQ78" s="11"/>
      <c r="DQR78" s="11"/>
      <c r="DQS78" s="11"/>
      <c r="DQT78" s="11"/>
      <c r="DQU78" s="11"/>
      <c r="DQV78" s="11"/>
      <c r="DQW78" s="11"/>
      <c r="DQX78" s="11"/>
      <c r="DQY78" s="11"/>
      <c r="DQZ78" s="11"/>
      <c r="DRA78" s="11"/>
      <c r="DRB78" s="11"/>
      <c r="DRC78" s="11"/>
      <c r="DRD78" s="11"/>
      <c r="DRE78" s="11"/>
      <c r="DRF78" s="11"/>
      <c r="DRG78" s="11"/>
      <c r="DRH78" s="11"/>
      <c r="DRI78" s="11"/>
      <c r="DRJ78" s="11"/>
      <c r="DRK78" s="11"/>
      <c r="DRL78" s="11"/>
      <c r="DRM78" s="11"/>
      <c r="DRN78" s="11"/>
      <c r="DRO78" s="11"/>
      <c r="DRP78" s="11"/>
      <c r="DRQ78" s="11"/>
      <c r="DRR78" s="11"/>
      <c r="DRS78" s="11"/>
      <c r="DRT78" s="11"/>
      <c r="DRU78" s="11"/>
      <c r="DRV78" s="11"/>
      <c r="DRW78" s="11"/>
      <c r="DRX78" s="11"/>
      <c r="DRY78" s="11"/>
      <c r="DRZ78" s="11"/>
      <c r="DSA78" s="11"/>
      <c r="DSB78" s="11"/>
      <c r="DSC78" s="11"/>
      <c r="DSD78" s="11"/>
      <c r="DSE78" s="11"/>
      <c r="DSF78" s="11"/>
      <c r="DSG78" s="11"/>
      <c r="DSH78" s="11"/>
      <c r="DSI78" s="11"/>
      <c r="DSJ78" s="11"/>
      <c r="DSK78" s="11"/>
      <c r="DSL78" s="11"/>
      <c r="DSM78" s="11"/>
      <c r="DSN78" s="11"/>
      <c r="DSO78" s="11"/>
      <c r="DSP78" s="11"/>
      <c r="DSQ78" s="11"/>
      <c r="DSR78" s="11"/>
      <c r="DSS78" s="11"/>
      <c r="DST78" s="11"/>
      <c r="DSU78" s="11"/>
      <c r="DSV78" s="11"/>
      <c r="DSW78" s="11"/>
      <c r="DSX78" s="11"/>
      <c r="DSY78" s="11"/>
      <c r="DSZ78" s="11"/>
      <c r="DTA78" s="11"/>
      <c r="DTB78" s="11"/>
      <c r="DTC78" s="11"/>
      <c r="DTD78" s="11"/>
      <c r="DTE78" s="11"/>
      <c r="DTF78" s="11"/>
      <c r="DTG78" s="11"/>
      <c r="DTH78" s="11"/>
      <c r="DTI78" s="11"/>
      <c r="DTJ78" s="11"/>
      <c r="DTK78" s="11"/>
      <c r="DTL78" s="11"/>
      <c r="DTM78" s="11"/>
      <c r="DTN78" s="11"/>
      <c r="DTO78" s="11"/>
      <c r="DTP78" s="11"/>
      <c r="DTQ78" s="11"/>
      <c r="DTR78" s="11"/>
      <c r="DTS78" s="11"/>
      <c r="DTT78" s="11"/>
      <c r="DTU78" s="11"/>
      <c r="DTV78" s="11"/>
      <c r="DTW78" s="11"/>
      <c r="DTX78" s="11"/>
      <c r="DTY78" s="11"/>
      <c r="DTZ78" s="11"/>
      <c r="DUA78" s="11"/>
      <c r="DUB78" s="11"/>
      <c r="DUC78" s="11"/>
      <c r="DUD78" s="11"/>
      <c r="DUE78" s="11"/>
      <c r="DUF78" s="11"/>
      <c r="DUG78" s="11"/>
      <c r="DUH78" s="11"/>
      <c r="DUI78" s="11"/>
      <c r="DUJ78" s="11"/>
      <c r="DUK78" s="11"/>
      <c r="DUL78" s="11"/>
      <c r="DUM78" s="11"/>
      <c r="DUN78" s="11"/>
      <c r="DUO78" s="11"/>
      <c r="DUP78" s="11"/>
      <c r="DUQ78" s="11"/>
      <c r="DUR78" s="11"/>
      <c r="DUS78" s="11"/>
      <c r="DUT78" s="11"/>
      <c r="DUU78" s="11"/>
      <c r="DUV78" s="11"/>
      <c r="DUW78" s="11"/>
      <c r="DUX78" s="11"/>
      <c r="DUY78" s="11"/>
      <c r="DUZ78" s="11"/>
      <c r="DVA78" s="11"/>
      <c r="DVB78" s="11"/>
      <c r="DVC78" s="11"/>
      <c r="DVD78" s="11"/>
      <c r="DVE78" s="11"/>
      <c r="DVF78" s="11"/>
      <c r="DVG78" s="11"/>
      <c r="DVH78" s="11"/>
      <c r="DVI78" s="11"/>
      <c r="DVJ78" s="11"/>
      <c r="DVK78" s="11"/>
      <c r="DVL78" s="11"/>
      <c r="DVM78" s="11"/>
      <c r="DVN78" s="11"/>
      <c r="DVO78" s="11"/>
      <c r="DVP78" s="11"/>
      <c r="DVQ78" s="11"/>
      <c r="DVR78" s="11"/>
      <c r="DVS78" s="11"/>
      <c r="DVT78" s="11"/>
      <c r="DVU78" s="11"/>
      <c r="DVV78" s="11"/>
      <c r="DVW78" s="11"/>
      <c r="DVX78" s="11"/>
      <c r="DVY78" s="11"/>
      <c r="DVZ78" s="11"/>
      <c r="DWA78" s="11"/>
      <c r="DWB78" s="11"/>
      <c r="DWC78" s="11"/>
      <c r="DWD78" s="11"/>
      <c r="DWE78" s="11"/>
      <c r="DWF78" s="11"/>
      <c r="DWG78" s="11"/>
      <c r="DWH78" s="11"/>
      <c r="DWI78" s="11"/>
      <c r="DWJ78" s="11"/>
      <c r="DWK78" s="11"/>
      <c r="DWL78" s="11"/>
      <c r="DWM78" s="11"/>
      <c r="DWN78" s="11"/>
      <c r="DWO78" s="11"/>
      <c r="DWP78" s="11"/>
      <c r="DWQ78" s="11"/>
      <c r="DWR78" s="11"/>
      <c r="DWS78" s="11"/>
      <c r="DWT78" s="11"/>
      <c r="DWU78" s="11"/>
      <c r="DWV78" s="11"/>
      <c r="DWW78" s="11"/>
      <c r="DWX78" s="11"/>
      <c r="DWY78" s="11"/>
      <c r="DWZ78" s="11"/>
      <c r="DXA78" s="11"/>
      <c r="DXB78" s="11"/>
      <c r="DXC78" s="11"/>
      <c r="DXD78" s="11"/>
      <c r="DXE78" s="11"/>
      <c r="DXF78" s="11"/>
      <c r="DXG78" s="11"/>
      <c r="DXH78" s="11"/>
      <c r="DXI78" s="11"/>
      <c r="DXJ78" s="11"/>
      <c r="DXK78" s="11"/>
      <c r="DXL78" s="11"/>
      <c r="DXM78" s="11"/>
      <c r="DXN78" s="11"/>
      <c r="DXO78" s="11"/>
      <c r="DXP78" s="11"/>
      <c r="DXQ78" s="11"/>
      <c r="DXR78" s="11"/>
      <c r="DXS78" s="11"/>
      <c r="DXT78" s="11"/>
      <c r="DXU78" s="11"/>
      <c r="DXV78" s="11"/>
      <c r="DXW78" s="11"/>
      <c r="DXX78" s="11"/>
      <c r="DXY78" s="11"/>
      <c r="DXZ78" s="11"/>
      <c r="DYA78" s="11"/>
      <c r="DYB78" s="11"/>
      <c r="DYC78" s="11"/>
      <c r="DYD78" s="11"/>
      <c r="DYE78" s="11"/>
      <c r="DYF78" s="11"/>
      <c r="DYG78" s="11"/>
      <c r="DYH78" s="11"/>
      <c r="DYI78" s="11"/>
      <c r="DYJ78" s="11"/>
      <c r="DYK78" s="11"/>
      <c r="DYL78" s="11"/>
      <c r="DYM78" s="11"/>
      <c r="DYN78" s="11"/>
      <c r="DYO78" s="11"/>
      <c r="DYP78" s="11"/>
      <c r="DYQ78" s="11"/>
      <c r="DYR78" s="11"/>
      <c r="DYS78" s="11"/>
      <c r="DYT78" s="11"/>
      <c r="DYU78" s="11"/>
      <c r="DYV78" s="11"/>
      <c r="DYW78" s="11"/>
      <c r="DYX78" s="11"/>
      <c r="DYY78" s="11"/>
      <c r="DYZ78" s="11"/>
      <c r="DZA78" s="11"/>
      <c r="DZB78" s="11"/>
      <c r="DZC78" s="11"/>
      <c r="DZD78" s="11"/>
      <c r="DZE78" s="11"/>
      <c r="DZF78" s="11"/>
      <c r="DZG78" s="11"/>
      <c r="DZH78" s="11"/>
      <c r="DZI78" s="11"/>
      <c r="DZJ78" s="11"/>
      <c r="DZK78" s="11"/>
      <c r="DZL78" s="11"/>
      <c r="DZM78" s="11"/>
      <c r="DZN78" s="11"/>
      <c r="DZO78" s="11"/>
      <c r="DZP78" s="11"/>
      <c r="DZQ78" s="11"/>
      <c r="DZR78" s="11"/>
      <c r="DZS78" s="11"/>
      <c r="DZT78" s="11"/>
      <c r="DZU78" s="11"/>
      <c r="DZV78" s="11"/>
      <c r="DZW78" s="11"/>
      <c r="DZX78" s="11"/>
      <c r="DZY78" s="11"/>
      <c r="DZZ78" s="11"/>
      <c r="EAA78" s="11"/>
      <c r="EAB78" s="11"/>
      <c r="EAC78" s="11"/>
      <c r="EAD78" s="11"/>
      <c r="EAE78" s="11"/>
      <c r="EAF78" s="11"/>
      <c r="EAG78" s="11"/>
      <c r="EAH78" s="11"/>
      <c r="EAI78" s="11"/>
      <c r="EAJ78" s="11"/>
      <c r="EAK78" s="11"/>
      <c r="EAL78" s="11"/>
      <c r="EAM78" s="11"/>
      <c r="EAN78" s="11"/>
      <c r="EAO78" s="11"/>
      <c r="EAP78" s="11"/>
      <c r="EAQ78" s="11"/>
      <c r="EAR78" s="11"/>
      <c r="EAS78" s="11"/>
      <c r="EAT78" s="11"/>
      <c r="EAU78" s="11"/>
      <c r="EAV78" s="11"/>
      <c r="EAW78" s="11"/>
      <c r="EAX78" s="11"/>
      <c r="EAY78" s="11"/>
      <c r="EAZ78" s="11"/>
      <c r="EBA78" s="11"/>
      <c r="EBB78" s="11"/>
      <c r="EBC78" s="11"/>
      <c r="EBD78" s="11"/>
      <c r="EBE78" s="11"/>
      <c r="EBF78" s="11"/>
      <c r="EBG78" s="11"/>
      <c r="EBH78" s="11"/>
      <c r="EBI78" s="11"/>
      <c r="EBJ78" s="11"/>
      <c r="EBK78" s="11"/>
      <c r="EBL78" s="11"/>
      <c r="EBM78" s="11"/>
      <c r="EBN78" s="11"/>
      <c r="EBO78" s="11"/>
      <c r="EBP78" s="11"/>
      <c r="EBQ78" s="11"/>
      <c r="EBR78" s="11"/>
      <c r="EBS78" s="11"/>
      <c r="EBT78" s="11"/>
      <c r="EBU78" s="11"/>
      <c r="EBV78" s="11"/>
      <c r="EBW78" s="11"/>
      <c r="EBX78" s="11"/>
      <c r="EBY78" s="11"/>
      <c r="EBZ78" s="11"/>
      <c r="ECA78" s="11"/>
      <c r="ECB78" s="11"/>
      <c r="ECC78" s="11"/>
      <c r="ECD78" s="11"/>
      <c r="ECE78" s="11"/>
      <c r="ECF78" s="11"/>
      <c r="ECG78" s="11"/>
      <c r="ECH78" s="11"/>
      <c r="ECI78" s="11"/>
      <c r="ECJ78" s="11"/>
      <c r="ECK78" s="11"/>
      <c r="ECL78" s="11"/>
      <c r="ECM78" s="11"/>
      <c r="ECN78" s="11"/>
      <c r="ECO78" s="11"/>
      <c r="ECP78" s="11"/>
      <c r="ECQ78" s="11"/>
      <c r="ECR78" s="11"/>
      <c r="ECS78" s="11"/>
      <c r="ECT78" s="11"/>
      <c r="ECU78" s="11"/>
      <c r="ECV78" s="11"/>
      <c r="ECW78" s="11"/>
      <c r="ECX78" s="11"/>
      <c r="ECY78" s="11"/>
      <c r="ECZ78" s="11"/>
      <c r="EDA78" s="11"/>
      <c r="EDB78" s="11"/>
      <c r="EDC78" s="11"/>
      <c r="EDD78" s="11"/>
      <c r="EDE78" s="11"/>
      <c r="EDF78" s="11"/>
      <c r="EDG78" s="11"/>
      <c r="EDH78" s="11"/>
      <c r="EDI78" s="11"/>
      <c r="EDJ78" s="11"/>
      <c r="EDK78" s="11"/>
      <c r="EDL78" s="11"/>
      <c r="EDM78" s="11"/>
      <c r="EDN78" s="11"/>
      <c r="EDO78" s="11"/>
      <c r="EDP78" s="11"/>
      <c r="EDQ78" s="11"/>
      <c r="EDR78" s="11"/>
      <c r="EDS78" s="11"/>
      <c r="EDT78" s="11"/>
      <c r="EDU78" s="11"/>
      <c r="EDV78" s="11"/>
      <c r="EDW78" s="11"/>
      <c r="EDX78" s="11"/>
      <c r="EDY78" s="11"/>
      <c r="EDZ78" s="11"/>
      <c r="EEA78" s="11"/>
      <c r="EEB78" s="11"/>
      <c r="EEC78" s="11"/>
      <c r="EED78" s="11"/>
      <c r="EEE78" s="11"/>
      <c r="EEF78" s="11"/>
      <c r="EEG78" s="11"/>
      <c r="EEH78" s="11"/>
      <c r="EEI78" s="11"/>
      <c r="EEJ78" s="11"/>
      <c r="EEK78" s="11"/>
      <c r="EEL78" s="11"/>
      <c r="EEM78" s="11"/>
      <c r="EEN78" s="11"/>
      <c r="EEO78" s="11"/>
      <c r="EEP78" s="11"/>
      <c r="EEQ78" s="11"/>
      <c r="EER78" s="11"/>
      <c r="EES78" s="11"/>
      <c r="EET78" s="11"/>
      <c r="EEU78" s="11"/>
      <c r="EEV78" s="11"/>
      <c r="EEW78" s="11"/>
      <c r="EEX78" s="11"/>
      <c r="EEY78" s="11"/>
      <c r="EEZ78" s="11"/>
      <c r="EFA78" s="11"/>
      <c r="EFB78" s="11"/>
      <c r="EFC78" s="11"/>
      <c r="EFD78" s="11"/>
      <c r="EFE78" s="11"/>
      <c r="EFF78" s="11"/>
      <c r="EFG78" s="11"/>
      <c r="EFH78" s="11"/>
      <c r="EFI78" s="11"/>
      <c r="EFJ78" s="11"/>
      <c r="EFK78" s="11"/>
      <c r="EFL78" s="11"/>
      <c r="EFM78" s="11"/>
      <c r="EFN78" s="11"/>
      <c r="EFO78" s="11"/>
      <c r="EFP78" s="11"/>
      <c r="EFQ78" s="11"/>
      <c r="EFR78" s="11"/>
      <c r="EFS78" s="11"/>
      <c r="EFT78" s="11"/>
      <c r="EFU78" s="11"/>
      <c r="EFV78" s="11"/>
      <c r="EFW78" s="11"/>
      <c r="EFX78" s="11"/>
      <c r="EFY78" s="11"/>
      <c r="EFZ78" s="11"/>
      <c r="EGA78" s="11"/>
      <c r="EGB78" s="11"/>
      <c r="EGC78" s="11"/>
      <c r="EGD78" s="11"/>
      <c r="EGE78" s="11"/>
      <c r="EGF78" s="11"/>
      <c r="EGG78" s="11"/>
      <c r="EGH78" s="11"/>
      <c r="EGI78" s="11"/>
      <c r="EGJ78" s="11"/>
      <c r="EGK78" s="11"/>
      <c r="EGL78" s="11"/>
      <c r="EGM78" s="11"/>
      <c r="EGN78" s="11"/>
      <c r="EGO78" s="11"/>
      <c r="EGP78" s="11"/>
      <c r="EGQ78" s="11"/>
      <c r="EGR78" s="11"/>
      <c r="EGS78" s="11"/>
      <c r="EGT78" s="11"/>
      <c r="EGU78" s="11"/>
      <c r="EGV78" s="11"/>
      <c r="EGW78" s="11"/>
      <c r="EGX78" s="11"/>
      <c r="EGY78" s="11"/>
      <c r="EGZ78" s="11"/>
      <c r="EHA78" s="11"/>
      <c r="EHB78" s="11"/>
      <c r="EHC78" s="11"/>
      <c r="EHD78" s="11"/>
      <c r="EHE78" s="11"/>
      <c r="EHF78" s="11"/>
      <c r="EHG78" s="11"/>
      <c r="EHH78" s="11"/>
      <c r="EHI78" s="11"/>
      <c r="EHJ78" s="11"/>
      <c r="EHK78" s="11"/>
      <c r="EHL78" s="11"/>
      <c r="EHM78" s="11"/>
      <c r="EHN78" s="11"/>
      <c r="EHO78" s="11"/>
      <c r="EHP78" s="11"/>
      <c r="EHQ78" s="11"/>
      <c r="EHR78" s="11"/>
      <c r="EHS78" s="11"/>
      <c r="EHT78" s="11"/>
      <c r="EHU78" s="11"/>
      <c r="EHV78" s="11"/>
      <c r="EHW78" s="11"/>
      <c r="EHX78" s="11"/>
      <c r="EHY78" s="11"/>
      <c r="EHZ78" s="11"/>
      <c r="EIA78" s="11"/>
      <c r="EIB78" s="11"/>
      <c r="EIC78" s="11"/>
      <c r="EID78" s="11"/>
      <c r="EIE78" s="11"/>
      <c r="EIF78" s="11"/>
      <c r="EIG78" s="11"/>
      <c r="EIH78" s="11"/>
      <c r="EII78" s="11"/>
      <c r="EIJ78" s="11"/>
      <c r="EIK78" s="11"/>
      <c r="EIL78" s="11"/>
      <c r="EIM78" s="11"/>
      <c r="EIN78" s="11"/>
      <c r="EIO78" s="11"/>
      <c r="EIP78" s="11"/>
      <c r="EIQ78" s="11"/>
      <c r="EIR78" s="11"/>
      <c r="EIS78" s="11"/>
      <c r="EIT78" s="11"/>
      <c r="EIU78" s="11"/>
      <c r="EIV78" s="11"/>
      <c r="EIW78" s="11"/>
      <c r="EIX78" s="11"/>
      <c r="EIY78" s="11"/>
      <c r="EIZ78" s="11"/>
      <c r="EJA78" s="11"/>
      <c r="EJB78" s="11"/>
      <c r="EJC78" s="11"/>
      <c r="EJD78" s="11"/>
      <c r="EJE78" s="11"/>
      <c r="EJF78" s="11"/>
      <c r="EJG78" s="11"/>
      <c r="EJH78" s="11"/>
      <c r="EJI78" s="11"/>
      <c r="EJJ78" s="11"/>
      <c r="EJK78" s="11"/>
      <c r="EJL78" s="11"/>
      <c r="EJM78" s="11"/>
      <c r="EJN78" s="11"/>
      <c r="EJO78" s="11"/>
      <c r="EJP78" s="11"/>
      <c r="EJQ78" s="11"/>
      <c r="EJR78" s="11"/>
      <c r="EJS78" s="11"/>
      <c r="EJT78" s="11"/>
      <c r="EJU78" s="11"/>
      <c r="EJV78" s="11"/>
      <c r="EJW78" s="11"/>
      <c r="EJX78" s="11"/>
      <c r="EJY78" s="11"/>
      <c r="EJZ78" s="11"/>
      <c r="EKA78" s="11"/>
      <c r="EKB78" s="11"/>
      <c r="EKC78" s="11"/>
      <c r="EKD78" s="11"/>
      <c r="EKE78" s="11"/>
      <c r="EKF78" s="11"/>
      <c r="EKG78" s="11"/>
      <c r="EKH78" s="11"/>
      <c r="EKI78" s="11"/>
      <c r="EKJ78" s="11"/>
      <c r="EKK78" s="11"/>
      <c r="EKL78" s="11"/>
      <c r="EKM78" s="11"/>
      <c r="EKN78" s="11"/>
      <c r="EKO78" s="11"/>
      <c r="EKP78" s="11"/>
      <c r="EKQ78" s="11"/>
      <c r="EKR78" s="11"/>
      <c r="EKS78" s="11"/>
      <c r="EKT78" s="11"/>
      <c r="EKU78" s="11"/>
      <c r="EKV78" s="11"/>
      <c r="EKW78" s="11"/>
      <c r="EKX78" s="11"/>
      <c r="EKY78" s="11"/>
      <c r="EKZ78" s="11"/>
      <c r="ELA78" s="11"/>
      <c r="ELB78" s="11"/>
      <c r="ELC78" s="11"/>
      <c r="ELD78" s="11"/>
      <c r="ELE78" s="11"/>
      <c r="ELF78" s="11"/>
      <c r="ELG78" s="11"/>
      <c r="ELH78" s="11"/>
      <c r="ELI78" s="11"/>
      <c r="ELJ78" s="11"/>
      <c r="ELK78" s="11"/>
      <c r="ELL78" s="11"/>
      <c r="ELM78" s="11"/>
      <c r="ELN78" s="11"/>
      <c r="ELO78" s="11"/>
      <c r="ELP78" s="11"/>
      <c r="ELQ78" s="11"/>
      <c r="ELR78" s="11"/>
      <c r="ELS78" s="11"/>
      <c r="ELT78" s="11"/>
      <c r="ELU78" s="11"/>
      <c r="ELV78" s="11"/>
      <c r="ELW78" s="11"/>
      <c r="ELX78" s="11"/>
      <c r="ELY78" s="11"/>
      <c r="ELZ78" s="11"/>
    </row>
    <row r="79" spans="1:346 1276:3718">
      <c r="C79" s="214"/>
      <c r="D79" s="217" t="s">
        <v>538</v>
      </c>
      <c r="E79" s="215"/>
      <c r="F79" s="218" t="str">
        <f>'Datos generales organización'!$C$55</f>
        <v>Escribir nombre de centro</v>
      </c>
      <c r="G79" s="92"/>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c r="HJ79" s="11"/>
      <c r="HK79" s="11"/>
      <c r="HL79" s="11"/>
      <c r="HM79" s="11"/>
      <c r="HN79" s="11"/>
      <c r="HO79" s="11"/>
      <c r="HP79" s="11"/>
      <c r="HQ79" s="11"/>
      <c r="HR79" s="11"/>
      <c r="HS79" s="11"/>
      <c r="HT79" s="11"/>
      <c r="HU79" s="11"/>
      <c r="HV79" s="11"/>
      <c r="HW79" s="11"/>
      <c r="HX79" s="11"/>
      <c r="HY79" s="11"/>
      <c r="HZ79" s="11"/>
      <c r="IA79" s="11"/>
      <c r="IB79" s="11"/>
      <c r="IC79" s="11"/>
      <c r="ID79" s="11"/>
      <c r="IE79" s="11"/>
      <c r="IF79" s="11"/>
      <c r="IG79" s="11"/>
      <c r="IH79" s="11"/>
      <c r="II79" s="11"/>
      <c r="IJ79" s="11"/>
      <c r="IK79" s="11"/>
      <c r="IL79" s="11"/>
      <c r="IM79" s="11"/>
      <c r="IN79" s="11"/>
      <c r="IO79" s="11"/>
      <c r="IP79" s="11"/>
      <c r="IQ79" s="11"/>
      <c r="IR79" s="11"/>
      <c r="IS79" s="11"/>
      <c r="IT79" s="11"/>
      <c r="IU79" s="11"/>
      <c r="IV79" s="11"/>
      <c r="IW79" s="11"/>
      <c r="IX79" s="11"/>
      <c r="IY79" s="11"/>
      <c r="IZ79" s="11"/>
      <c r="JA79" s="11"/>
      <c r="JB79" s="11"/>
      <c r="JC79" s="11"/>
      <c r="JD79" s="11"/>
      <c r="JE79" s="11"/>
      <c r="JF79" s="11"/>
      <c r="JG79" s="11"/>
      <c r="JH79" s="11"/>
      <c r="JI79" s="11"/>
      <c r="JJ79" s="11"/>
      <c r="JK79" s="11"/>
      <c r="JL79" s="11"/>
      <c r="JM79" s="11"/>
      <c r="JN79" s="11"/>
      <c r="JO79" s="11"/>
      <c r="JP79" s="11"/>
      <c r="JQ79" s="11"/>
      <c r="JR79" s="11"/>
      <c r="JS79" s="11"/>
      <c r="JT79" s="11"/>
      <c r="JU79" s="11"/>
      <c r="JV79" s="11"/>
      <c r="JW79" s="11"/>
      <c r="JX79" s="11"/>
      <c r="JY79" s="11"/>
      <c r="JZ79" s="11"/>
      <c r="KA79" s="11"/>
      <c r="KB79" s="11"/>
      <c r="KC79" s="11"/>
      <c r="KD79" s="11"/>
      <c r="KE79" s="11"/>
      <c r="KF79" s="11"/>
      <c r="KG79" s="11"/>
      <c r="KH79" s="11"/>
      <c r="KI79" s="11"/>
      <c r="KJ79" s="11"/>
      <c r="KK79" s="11"/>
      <c r="KL79" s="11"/>
      <c r="KM79" s="11"/>
      <c r="KN79" s="11"/>
      <c r="KO79" s="11"/>
      <c r="KP79" s="11"/>
      <c r="KQ79" s="11"/>
      <c r="KR79" s="11"/>
      <c r="KS79" s="11"/>
      <c r="KT79" s="11"/>
      <c r="KU79" s="11"/>
      <c r="KV79" s="11"/>
      <c r="KW79" s="11"/>
      <c r="KX79" s="11"/>
      <c r="KY79" s="11"/>
      <c r="KZ79" s="11"/>
      <c r="LA79" s="11"/>
      <c r="LB79" s="11"/>
      <c r="LC79" s="11"/>
      <c r="LD79" s="11"/>
      <c r="LE79" s="11"/>
      <c r="LF79" s="11"/>
      <c r="LG79" s="11"/>
      <c r="LH79" s="11"/>
      <c r="LI79" s="11"/>
      <c r="LJ79" s="11"/>
      <c r="LK79" s="11"/>
      <c r="LL79" s="11"/>
      <c r="LM79" s="11"/>
      <c r="LN79" s="11"/>
      <c r="LO79" s="11"/>
      <c r="LP79" s="11"/>
      <c r="LQ79" s="11"/>
      <c r="LR79" s="11"/>
      <c r="LS79" s="11"/>
      <c r="LT79" s="11"/>
      <c r="LU79" s="11"/>
      <c r="LV79" s="11"/>
      <c r="LW79" s="11"/>
      <c r="LX79" s="11"/>
      <c r="LY79" s="11"/>
      <c r="LZ79" s="11"/>
      <c r="MA79" s="11"/>
      <c r="MB79" s="11"/>
      <c r="MC79" s="11"/>
      <c r="MD79" s="11"/>
      <c r="ME79" s="11"/>
      <c r="MF79" s="11"/>
      <c r="MG79" s="11"/>
      <c r="MH79" s="11"/>
      <c r="AWB79" s="11"/>
      <c r="AWC79" s="11"/>
      <c r="AWD79" s="11"/>
      <c r="AWE79" s="11"/>
      <c r="AWF79" s="11"/>
      <c r="AWG79" s="11"/>
      <c r="AWH79" s="11"/>
      <c r="AWI79" s="11"/>
      <c r="AWJ79" s="11"/>
      <c r="AWK79" s="11"/>
      <c r="AWL79" s="11"/>
      <c r="AWM79" s="11"/>
      <c r="AWN79" s="11"/>
      <c r="AWO79" s="11"/>
      <c r="AWP79" s="11"/>
      <c r="AWQ79" s="11"/>
      <c r="AWR79" s="11"/>
      <c r="AWS79" s="11"/>
      <c r="AWT79" s="11"/>
      <c r="AWU79" s="11"/>
      <c r="AWV79" s="11"/>
      <c r="AWW79" s="11"/>
      <c r="AWX79" s="11"/>
      <c r="AWY79" s="11"/>
      <c r="AWZ79" s="11"/>
      <c r="AXA79" s="11"/>
      <c r="AXB79" s="11"/>
      <c r="AXC79" s="11"/>
      <c r="AXD79" s="11"/>
      <c r="AXE79" s="11"/>
      <c r="AXF79" s="11"/>
      <c r="AXG79" s="11"/>
      <c r="AXH79" s="11"/>
      <c r="AXI79" s="11"/>
      <c r="AXJ79" s="11"/>
      <c r="AXK79" s="11"/>
      <c r="AXL79" s="11"/>
      <c r="AXM79" s="11"/>
      <c r="AXN79" s="11"/>
      <c r="AXO79" s="11"/>
      <c r="AXP79" s="11"/>
      <c r="AXQ79" s="11"/>
      <c r="AXR79" s="11"/>
      <c r="AXS79" s="11"/>
      <c r="AXT79" s="11"/>
      <c r="AXU79" s="11"/>
      <c r="AXV79" s="11"/>
      <c r="AXW79" s="11"/>
      <c r="AXX79" s="11"/>
      <c r="AXY79" s="11"/>
      <c r="AXZ79" s="11"/>
      <c r="AYA79" s="11"/>
      <c r="AYB79" s="11"/>
      <c r="AYC79" s="11"/>
      <c r="AYD79" s="11"/>
      <c r="AYE79" s="11"/>
      <c r="AYF79" s="11"/>
      <c r="AYG79" s="11"/>
      <c r="AYH79" s="11"/>
      <c r="AYI79" s="11"/>
      <c r="AYJ79" s="11"/>
      <c r="AYK79" s="11"/>
      <c r="AYL79" s="11"/>
      <c r="AYM79" s="11"/>
      <c r="AYN79" s="11"/>
      <c r="AYO79" s="11"/>
      <c r="AYP79" s="11"/>
      <c r="AYQ79" s="11"/>
      <c r="AYR79" s="11"/>
      <c r="AYS79" s="11"/>
      <c r="AYT79" s="11"/>
      <c r="AYU79" s="11"/>
      <c r="AYV79" s="11"/>
      <c r="AYW79" s="11"/>
      <c r="AYX79" s="11"/>
      <c r="AYY79" s="11"/>
      <c r="AYZ79" s="11"/>
      <c r="AZA79" s="11"/>
      <c r="AZB79" s="11"/>
      <c r="AZC79" s="11"/>
      <c r="AZD79" s="11"/>
      <c r="AZE79" s="11"/>
      <c r="AZF79" s="11"/>
      <c r="AZG79" s="11"/>
      <c r="AZH79" s="11"/>
      <c r="AZI79" s="11"/>
      <c r="AZJ79" s="11"/>
      <c r="AZK79" s="11"/>
      <c r="AZL79" s="11"/>
      <c r="AZM79" s="11"/>
      <c r="AZN79" s="11"/>
      <c r="AZO79" s="11"/>
      <c r="AZP79" s="11"/>
      <c r="AZQ79" s="11"/>
      <c r="AZR79" s="11"/>
      <c r="AZS79" s="11"/>
      <c r="AZT79" s="11"/>
      <c r="AZU79" s="11"/>
      <c r="AZV79" s="11"/>
      <c r="AZW79" s="11"/>
      <c r="AZX79" s="11"/>
      <c r="AZY79" s="11"/>
      <c r="AZZ79" s="11"/>
      <c r="BAA79" s="11"/>
      <c r="BAB79" s="11"/>
      <c r="BAC79" s="11"/>
      <c r="BAD79" s="11"/>
      <c r="BAE79" s="11"/>
      <c r="BAF79" s="11"/>
      <c r="BAG79" s="11"/>
      <c r="BAH79" s="11"/>
      <c r="BAI79" s="11"/>
      <c r="BAJ79" s="11"/>
      <c r="BAK79" s="11"/>
      <c r="BAL79" s="11"/>
      <c r="BAM79" s="11"/>
      <c r="BAN79" s="11"/>
      <c r="BAO79" s="11"/>
      <c r="BAP79" s="11"/>
      <c r="BAQ79" s="11"/>
      <c r="BAR79" s="11"/>
      <c r="BAS79" s="11"/>
      <c r="BAT79" s="11"/>
      <c r="BAU79" s="11"/>
      <c r="BAV79" s="11"/>
      <c r="BAW79" s="11"/>
      <c r="BAX79" s="11"/>
      <c r="BAY79" s="11"/>
      <c r="BAZ79" s="11"/>
      <c r="BBA79" s="11"/>
      <c r="BBB79" s="11"/>
      <c r="BBC79" s="11"/>
      <c r="BBD79" s="11"/>
      <c r="BBE79" s="11"/>
      <c r="BBF79" s="11"/>
      <c r="BBG79" s="11"/>
      <c r="BBH79" s="11"/>
      <c r="BBI79" s="11"/>
      <c r="BBJ79" s="11"/>
      <c r="BBK79" s="11"/>
      <c r="BBL79" s="11"/>
      <c r="BBM79" s="11"/>
      <c r="BBN79" s="11"/>
      <c r="BBO79" s="11"/>
      <c r="BBP79" s="11"/>
      <c r="BBQ79" s="11"/>
      <c r="BBR79" s="11"/>
      <c r="BBS79" s="11"/>
      <c r="BBT79" s="11"/>
      <c r="BBU79" s="11"/>
      <c r="BBV79" s="11"/>
      <c r="BBW79" s="11"/>
      <c r="BBX79" s="11"/>
      <c r="BBY79" s="11"/>
      <c r="BBZ79" s="11"/>
      <c r="BCA79" s="11"/>
      <c r="BCB79" s="11"/>
      <c r="BCC79" s="11"/>
      <c r="BCD79" s="11"/>
      <c r="BCE79" s="11"/>
      <c r="BCF79" s="11"/>
      <c r="BCG79" s="11"/>
      <c r="BCH79" s="11"/>
      <c r="BCI79" s="11"/>
      <c r="BCJ79" s="11"/>
      <c r="BCK79" s="11"/>
      <c r="BCL79" s="11"/>
      <c r="BCM79" s="11"/>
      <c r="BCN79" s="11"/>
      <c r="BCO79" s="11"/>
      <c r="BCP79" s="11"/>
      <c r="BCQ79" s="11"/>
      <c r="BCR79" s="11"/>
      <c r="BCS79" s="11"/>
      <c r="BCT79" s="11"/>
      <c r="BCU79" s="11"/>
      <c r="BCV79" s="11"/>
      <c r="BCW79" s="11"/>
      <c r="BCX79" s="11"/>
      <c r="BCY79" s="11"/>
      <c r="BCZ79" s="11"/>
      <c r="BDA79" s="11"/>
      <c r="BDB79" s="11"/>
      <c r="BDC79" s="11"/>
      <c r="BDD79" s="11"/>
      <c r="BDE79" s="11"/>
      <c r="BDF79" s="11"/>
      <c r="BDG79" s="11"/>
      <c r="BDH79" s="11"/>
      <c r="BDI79" s="11"/>
      <c r="BDJ79" s="11"/>
      <c r="BDK79" s="11"/>
      <c r="BDL79" s="11"/>
      <c r="BDM79" s="11"/>
      <c r="BDN79" s="11"/>
      <c r="BDO79" s="11"/>
      <c r="BDP79" s="11"/>
      <c r="BDQ79" s="11"/>
      <c r="BDR79" s="11"/>
      <c r="BDS79" s="11"/>
      <c r="BDT79" s="11"/>
      <c r="BDU79" s="11"/>
      <c r="BDV79" s="11"/>
      <c r="BDW79" s="11"/>
      <c r="BDX79" s="11"/>
      <c r="BDY79" s="11"/>
      <c r="BDZ79" s="11"/>
      <c r="BEA79" s="11"/>
      <c r="BEB79" s="11"/>
      <c r="BEC79" s="11"/>
      <c r="BED79" s="11"/>
      <c r="BEE79" s="11"/>
      <c r="BEF79" s="11"/>
      <c r="BEG79" s="11"/>
      <c r="BEH79" s="11"/>
      <c r="BEI79" s="11"/>
      <c r="BEJ79" s="11"/>
      <c r="BEK79" s="11"/>
      <c r="BEL79" s="11"/>
      <c r="BEM79" s="11"/>
      <c r="BEN79" s="11"/>
      <c r="BEO79" s="11"/>
      <c r="BEP79" s="11"/>
      <c r="BEQ79" s="11"/>
      <c r="BER79" s="11"/>
      <c r="BES79" s="11"/>
      <c r="BET79" s="11"/>
      <c r="BEU79" s="11"/>
      <c r="BEV79" s="11"/>
      <c r="BEW79" s="11"/>
      <c r="BEX79" s="11"/>
      <c r="BEY79" s="11"/>
      <c r="BEZ79" s="11"/>
      <c r="BFA79" s="11"/>
      <c r="BFB79" s="11"/>
      <c r="BFC79" s="11"/>
      <c r="BFD79" s="11"/>
      <c r="BFE79" s="11"/>
      <c r="BFF79" s="11"/>
      <c r="BFG79" s="11"/>
      <c r="BFH79" s="11"/>
      <c r="BFI79" s="11"/>
      <c r="BFJ79" s="11"/>
      <c r="BFK79" s="11"/>
      <c r="BFL79" s="11"/>
      <c r="BFM79" s="11"/>
      <c r="BFN79" s="11"/>
      <c r="BFO79" s="11"/>
      <c r="BFP79" s="11"/>
      <c r="BFQ79" s="11"/>
      <c r="BFR79" s="11"/>
      <c r="BFS79" s="11"/>
      <c r="BFT79" s="11"/>
      <c r="BFU79" s="11"/>
      <c r="BFV79" s="11"/>
      <c r="BFW79" s="11"/>
      <c r="BFX79" s="11"/>
      <c r="BFY79" s="11"/>
      <c r="BFZ79" s="11"/>
      <c r="BGA79" s="11"/>
      <c r="BGB79" s="11"/>
      <c r="BGC79" s="11"/>
      <c r="BGD79" s="11"/>
      <c r="BGE79" s="11"/>
      <c r="BGF79" s="11"/>
      <c r="BGG79" s="11"/>
      <c r="BGH79" s="11"/>
      <c r="BGI79" s="11"/>
      <c r="BGJ79" s="11"/>
      <c r="BGK79" s="11"/>
      <c r="BGL79" s="11"/>
      <c r="BGM79" s="11"/>
      <c r="BGN79" s="11"/>
      <c r="BGO79" s="11"/>
      <c r="BGP79" s="11"/>
      <c r="BGQ79" s="11"/>
      <c r="BGR79" s="11"/>
      <c r="BGS79" s="11"/>
      <c r="BGT79" s="11"/>
      <c r="BGU79" s="11"/>
      <c r="BGV79" s="11"/>
      <c r="BGW79" s="11"/>
      <c r="BGX79" s="11"/>
      <c r="BGY79" s="11"/>
      <c r="BGZ79" s="11"/>
      <c r="BHA79" s="11"/>
      <c r="BHB79" s="11"/>
      <c r="BHC79" s="11"/>
      <c r="BHD79" s="11"/>
      <c r="BHE79" s="11"/>
      <c r="BHF79" s="11"/>
      <c r="BHG79" s="11"/>
      <c r="BHH79" s="11"/>
      <c r="BHI79" s="11"/>
      <c r="BHJ79" s="11"/>
      <c r="BHK79" s="11"/>
      <c r="BHL79" s="11"/>
      <c r="BHM79" s="11"/>
      <c r="BHN79" s="11"/>
      <c r="BHO79" s="11"/>
      <c r="BHP79" s="11"/>
      <c r="BHQ79" s="11"/>
      <c r="BHR79" s="11"/>
      <c r="BHS79" s="11"/>
      <c r="BHT79" s="11"/>
      <c r="BHU79" s="11"/>
      <c r="BHV79" s="11"/>
      <c r="BHW79" s="11"/>
      <c r="BHX79" s="11"/>
      <c r="BHY79" s="11"/>
      <c r="BHZ79" s="11"/>
      <c r="BIA79" s="11"/>
      <c r="BIB79" s="11"/>
      <c r="BIC79" s="11"/>
      <c r="BID79" s="11"/>
      <c r="BIE79" s="11"/>
      <c r="BIF79" s="11"/>
      <c r="BIG79" s="11"/>
      <c r="BIH79" s="11"/>
      <c r="BII79" s="11"/>
      <c r="BIJ79" s="11"/>
      <c r="BIK79" s="11"/>
      <c r="BIL79" s="11"/>
      <c r="BIM79" s="11"/>
      <c r="BIN79" s="11"/>
      <c r="BIO79" s="11"/>
      <c r="BIP79" s="11"/>
      <c r="BIQ79" s="11"/>
      <c r="BIR79" s="11"/>
      <c r="BIS79" s="11"/>
      <c r="BIT79" s="11"/>
      <c r="BIU79" s="11"/>
      <c r="BIV79" s="11"/>
      <c r="BIW79" s="11"/>
      <c r="BIX79" s="11"/>
      <c r="BIY79" s="11"/>
      <c r="BIZ79" s="11"/>
      <c r="BJA79" s="11"/>
      <c r="BJB79" s="11"/>
      <c r="BJC79" s="11"/>
      <c r="BJD79" s="11"/>
      <c r="BJE79" s="11"/>
      <c r="BJF79" s="11"/>
      <c r="BJG79" s="11"/>
      <c r="BJH79" s="11"/>
      <c r="BJI79" s="11"/>
      <c r="BJJ79" s="11"/>
      <c r="BJK79" s="11"/>
      <c r="BJL79" s="11"/>
      <c r="BJM79" s="11"/>
      <c r="BJN79" s="11"/>
      <c r="BJO79" s="11"/>
      <c r="BJP79" s="11"/>
      <c r="BJQ79" s="11"/>
      <c r="BJR79" s="11"/>
      <c r="BJS79" s="11"/>
      <c r="BJT79" s="11"/>
      <c r="BJU79" s="11"/>
      <c r="BJV79" s="11"/>
      <c r="BJW79" s="11"/>
      <c r="BJX79" s="11"/>
      <c r="BJY79" s="11"/>
      <c r="BJZ79" s="11"/>
      <c r="BKA79" s="11"/>
      <c r="BKB79" s="11"/>
      <c r="BKC79" s="11"/>
      <c r="BKD79" s="11"/>
      <c r="BKE79" s="11"/>
      <c r="BKF79" s="11"/>
      <c r="BKG79" s="11"/>
      <c r="BKH79" s="11"/>
      <c r="BKI79" s="11"/>
      <c r="BKJ79" s="11"/>
      <c r="BKK79" s="11"/>
      <c r="BKL79" s="11"/>
      <c r="BKM79" s="11"/>
      <c r="BKN79" s="11"/>
      <c r="BKO79" s="11"/>
      <c r="BKP79" s="11"/>
      <c r="BKQ79" s="11"/>
      <c r="BKR79" s="11"/>
      <c r="BKS79" s="11"/>
      <c r="BKT79" s="11"/>
      <c r="BKU79" s="11"/>
      <c r="BKV79" s="11"/>
      <c r="BKW79" s="11"/>
      <c r="BKX79" s="11"/>
      <c r="BKY79" s="11"/>
      <c r="BKZ79" s="11"/>
      <c r="BLA79" s="11"/>
      <c r="BLB79" s="11"/>
      <c r="BLC79" s="11"/>
      <c r="BLD79" s="11"/>
      <c r="BLE79" s="11"/>
      <c r="BLF79" s="11"/>
      <c r="BLG79" s="11"/>
      <c r="BLH79" s="11"/>
      <c r="BLI79" s="11"/>
      <c r="BLJ79" s="11"/>
      <c r="BLK79" s="11"/>
      <c r="BLL79" s="11"/>
      <c r="BLM79" s="11"/>
      <c r="BLN79" s="11"/>
      <c r="BLO79" s="11"/>
      <c r="BLP79" s="11"/>
      <c r="BLQ79" s="11"/>
      <c r="BLR79" s="11"/>
      <c r="BLS79" s="11"/>
      <c r="BLT79" s="11"/>
      <c r="BLU79" s="11"/>
      <c r="BLV79" s="11"/>
      <c r="BLW79" s="11"/>
      <c r="BLX79" s="11"/>
      <c r="BLY79" s="11"/>
      <c r="BLZ79" s="11"/>
      <c r="BMA79" s="11"/>
      <c r="BMB79" s="11"/>
      <c r="BMC79" s="11"/>
      <c r="BMD79" s="11"/>
      <c r="BME79" s="11"/>
      <c r="BMF79" s="11"/>
      <c r="BMG79" s="11"/>
      <c r="BMH79" s="11"/>
      <c r="BMI79" s="11"/>
      <c r="BMJ79" s="11"/>
      <c r="BMK79" s="11"/>
      <c r="BML79" s="11"/>
      <c r="BMM79" s="11"/>
      <c r="BMN79" s="11"/>
      <c r="BMO79" s="11"/>
      <c r="BMP79" s="11"/>
      <c r="BMQ79" s="11"/>
      <c r="BMR79" s="11"/>
      <c r="BMS79" s="11"/>
      <c r="BMT79" s="11"/>
      <c r="BMU79" s="11"/>
      <c r="BMV79" s="11"/>
      <c r="BMW79" s="11"/>
      <c r="BMX79" s="11"/>
      <c r="BMY79" s="11"/>
      <c r="BMZ79" s="11"/>
      <c r="BNA79" s="11"/>
      <c r="BNB79" s="11"/>
      <c r="BNC79" s="11"/>
      <c r="BND79" s="11"/>
      <c r="BNE79" s="11"/>
      <c r="BNF79" s="11"/>
      <c r="BNG79" s="11"/>
      <c r="BNH79" s="11"/>
      <c r="BNI79" s="11"/>
      <c r="BNJ79" s="11"/>
      <c r="BNK79" s="11"/>
      <c r="BNL79" s="11"/>
      <c r="BNM79" s="11"/>
      <c r="BNN79" s="11"/>
      <c r="BNO79" s="11"/>
      <c r="BNP79" s="11"/>
      <c r="BNQ79" s="11"/>
      <c r="BNR79" s="11"/>
      <c r="BNS79" s="11"/>
      <c r="BNT79" s="11"/>
      <c r="BNU79" s="11"/>
      <c r="BNV79" s="11"/>
      <c r="BNW79" s="11"/>
      <c r="BNX79" s="11"/>
      <c r="BNY79" s="11"/>
      <c r="BNZ79" s="11"/>
      <c r="BOA79" s="11"/>
      <c r="BOB79" s="11"/>
      <c r="BOC79" s="11"/>
      <c r="BOD79" s="11"/>
      <c r="BOE79" s="11"/>
      <c r="BOF79" s="11"/>
      <c r="BOG79" s="11"/>
      <c r="BOH79" s="11"/>
      <c r="BOI79" s="11"/>
      <c r="BOJ79" s="11"/>
      <c r="BOK79" s="11"/>
      <c r="BOL79" s="11"/>
      <c r="BOM79" s="11"/>
      <c r="BON79" s="11"/>
      <c r="BOO79" s="11"/>
      <c r="BOP79" s="11"/>
      <c r="BOQ79" s="11"/>
      <c r="BOR79" s="11"/>
      <c r="BOS79" s="11"/>
      <c r="BOT79" s="11"/>
      <c r="BOU79" s="11"/>
      <c r="BOV79" s="11"/>
      <c r="BOW79" s="11"/>
      <c r="BOX79" s="11"/>
      <c r="BOY79" s="11"/>
      <c r="BOZ79" s="11"/>
      <c r="BPA79" s="11"/>
      <c r="BPB79" s="11"/>
      <c r="BPC79" s="11"/>
      <c r="BPD79" s="11"/>
      <c r="BPE79" s="11"/>
      <c r="BPF79" s="11"/>
      <c r="BPG79" s="11"/>
      <c r="BPH79" s="11"/>
      <c r="BPI79" s="11"/>
      <c r="BPJ79" s="11"/>
      <c r="BPK79" s="11"/>
      <c r="BPL79" s="11"/>
      <c r="BPM79" s="11"/>
      <c r="BPN79" s="11"/>
      <c r="BPO79" s="11"/>
      <c r="BPP79" s="11"/>
      <c r="BPQ79" s="11"/>
      <c r="BPR79" s="11"/>
      <c r="BPS79" s="11"/>
      <c r="BPT79" s="11"/>
      <c r="BPU79" s="11"/>
      <c r="BPV79" s="11"/>
      <c r="BPW79" s="11"/>
      <c r="BPX79" s="11"/>
      <c r="BPY79" s="11"/>
      <c r="BPZ79" s="11"/>
      <c r="BQA79" s="11"/>
      <c r="BQB79" s="11"/>
      <c r="BQC79" s="11"/>
      <c r="BQD79" s="11"/>
      <c r="BQE79" s="11"/>
      <c r="BQF79" s="11"/>
      <c r="BQG79" s="11"/>
      <c r="BQH79" s="11"/>
      <c r="BQI79" s="11"/>
      <c r="BQJ79" s="11"/>
      <c r="BQK79" s="11"/>
      <c r="BQL79" s="11"/>
      <c r="BQM79" s="11"/>
      <c r="BQN79" s="11"/>
      <c r="BQO79" s="11"/>
      <c r="BQP79" s="11"/>
      <c r="BQQ79" s="11"/>
      <c r="BQR79" s="11"/>
      <c r="BQS79" s="11"/>
      <c r="BQT79" s="11"/>
      <c r="BQU79" s="11"/>
      <c r="BQV79" s="11"/>
      <c r="BQW79" s="11"/>
      <c r="BQX79" s="11"/>
      <c r="BQY79" s="11"/>
      <c r="BQZ79" s="11"/>
      <c r="BRA79" s="11"/>
      <c r="BRB79" s="11"/>
      <c r="BRC79" s="11"/>
      <c r="BRD79" s="11"/>
      <c r="BRE79" s="11"/>
      <c r="BRF79" s="11"/>
      <c r="BRG79" s="11"/>
      <c r="BRH79" s="11"/>
      <c r="BRI79" s="11"/>
      <c r="BRJ79" s="11"/>
      <c r="BRK79" s="11"/>
      <c r="BRL79" s="11"/>
      <c r="BRM79" s="11"/>
      <c r="BRN79" s="11"/>
      <c r="BRO79" s="11"/>
      <c r="BRP79" s="11"/>
      <c r="BRQ79" s="11"/>
      <c r="BRR79" s="11"/>
      <c r="BRS79" s="11"/>
      <c r="BRT79" s="11"/>
      <c r="BRU79" s="11"/>
      <c r="BRV79" s="11"/>
      <c r="BRW79" s="11"/>
      <c r="BRX79" s="11"/>
      <c r="BRY79" s="11"/>
      <c r="BRZ79" s="11"/>
      <c r="BSA79" s="11"/>
      <c r="BSB79" s="11"/>
      <c r="BSC79" s="11"/>
      <c r="BSD79" s="11"/>
      <c r="BSE79" s="11"/>
      <c r="BSF79" s="11"/>
      <c r="BSG79" s="11"/>
      <c r="BSH79" s="11"/>
      <c r="BSI79" s="11"/>
      <c r="BSJ79" s="11"/>
      <c r="BSK79" s="11"/>
      <c r="BSL79" s="11"/>
      <c r="BSM79" s="11"/>
      <c r="BSN79" s="11"/>
      <c r="BSO79" s="11"/>
      <c r="BSP79" s="11"/>
      <c r="BSQ79" s="11"/>
      <c r="BSR79" s="11"/>
      <c r="BSS79" s="11"/>
      <c r="BST79" s="11"/>
      <c r="BSU79" s="11"/>
      <c r="BSV79" s="11"/>
      <c r="BSW79" s="11"/>
      <c r="BSX79" s="11"/>
      <c r="BSY79" s="11"/>
      <c r="BSZ79" s="11"/>
      <c r="BTA79" s="11"/>
      <c r="BTB79" s="11"/>
      <c r="BTC79" s="11"/>
      <c r="BTD79" s="11"/>
      <c r="BTE79" s="11"/>
      <c r="BTF79" s="11"/>
      <c r="BTG79" s="11"/>
      <c r="BTH79" s="11"/>
      <c r="BTI79" s="11"/>
      <c r="BTJ79" s="11"/>
      <c r="BTK79" s="11"/>
      <c r="BTL79" s="11"/>
      <c r="BTM79" s="11"/>
      <c r="BTN79" s="11"/>
      <c r="BTO79" s="11"/>
      <c r="BTP79" s="11"/>
      <c r="BTQ79" s="11"/>
      <c r="BTR79" s="11"/>
      <c r="BTS79" s="11"/>
      <c r="BTT79" s="11"/>
      <c r="BTU79" s="11"/>
      <c r="BTV79" s="11"/>
      <c r="BTW79" s="11"/>
      <c r="BTX79" s="11"/>
      <c r="BTY79" s="11"/>
      <c r="BTZ79" s="11"/>
      <c r="BUA79" s="11"/>
      <c r="BUB79" s="11"/>
      <c r="BUC79" s="11"/>
      <c r="BUD79" s="11"/>
      <c r="BUE79" s="11"/>
      <c r="BUF79" s="11"/>
      <c r="BUG79" s="11"/>
      <c r="BUH79" s="11"/>
      <c r="BUI79" s="11"/>
      <c r="BUJ79" s="11"/>
      <c r="BUK79" s="11"/>
      <c r="BUL79" s="11"/>
      <c r="BUM79" s="11"/>
      <c r="BUN79" s="11"/>
      <c r="BUO79" s="11"/>
      <c r="BUP79" s="11"/>
      <c r="BUQ79" s="11"/>
      <c r="BUR79" s="11"/>
      <c r="BUS79" s="11"/>
      <c r="BUT79" s="11"/>
      <c r="BUU79" s="11"/>
      <c r="BUV79" s="11"/>
      <c r="BUW79" s="11"/>
      <c r="BUX79" s="11"/>
      <c r="BUY79" s="11"/>
      <c r="BUZ79" s="11"/>
      <c r="BVA79" s="11"/>
      <c r="BVB79" s="11"/>
      <c r="BVC79" s="11"/>
      <c r="BVD79" s="11"/>
      <c r="BVE79" s="11"/>
      <c r="BVF79" s="11"/>
      <c r="BVG79" s="11"/>
      <c r="BVH79" s="11"/>
      <c r="BVI79" s="11"/>
      <c r="BVJ79" s="11"/>
      <c r="BVK79" s="11"/>
      <c r="BVL79" s="11"/>
      <c r="BVM79" s="11"/>
      <c r="BVN79" s="11"/>
      <c r="BVO79" s="11"/>
      <c r="BVP79" s="11"/>
      <c r="BVQ79" s="11"/>
      <c r="BVR79" s="11"/>
      <c r="BVS79" s="11"/>
      <c r="BVT79" s="11"/>
      <c r="BVU79" s="11"/>
      <c r="BVV79" s="11"/>
      <c r="BVW79" s="11"/>
      <c r="BVX79" s="11"/>
      <c r="BVY79" s="11"/>
      <c r="BVZ79" s="11"/>
      <c r="BWA79" s="11"/>
      <c r="BWB79" s="11"/>
      <c r="BWC79" s="11"/>
      <c r="BWD79" s="11"/>
      <c r="BWE79" s="11"/>
      <c r="BWF79" s="11"/>
      <c r="BWG79" s="11"/>
      <c r="BWH79" s="11"/>
      <c r="BWI79" s="11"/>
      <c r="BWJ79" s="11"/>
      <c r="BWK79" s="11"/>
      <c r="BWL79" s="11"/>
      <c r="BWM79" s="11"/>
      <c r="BWN79" s="11"/>
      <c r="BWO79" s="11"/>
      <c r="BWP79" s="11"/>
      <c r="BWQ79" s="11"/>
      <c r="BWR79" s="11"/>
      <c r="BWS79" s="11"/>
      <c r="BWT79" s="11"/>
      <c r="BWU79" s="11"/>
      <c r="BWV79" s="11"/>
      <c r="BWW79" s="11"/>
      <c r="BWX79" s="11"/>
      <c r="BWY79" s="11"/>
      <c r="BWZ79" s="11"/>
      <c r="BXA79" s="11"/>
      <c r="BXB79" s="11"/>
      <c r="BXC79" s="11"/>
      <c r="BXD79" s="11"/>
      <c r="BXE79" s="11"/>
      <c r="BXF79" s="11"/>
      <c r="BXG79" s="11"/>
      <c r="BXH79" s="11"/>
      <c r="BXI79" s="11"/>
      <c r="BXJ79" s="11"/>
      <c r="BXK79" s="11"/>
      <c r="BXL79" s="11"/>
      <c r="BXM79" s="11"/>
      <c r="BXN79" s="11"/>
      <c r="BXO79" s="11"/>
      <c r="BXP79" s="11"/>
      <c r="BXQ79" s="11"/>
      <c r="BXR79" s="11"/>
      <c r="BXS79" s="11"/>
      <c r="BXT79" s="11"/>
      <c r="BXU79" s="11"/>
      <c r="BXV79" s="11"/>
      <c r="BXW79" s="11"/>
      <c r="BXX79" s="11"/>
      <c r="BXY79" s="11"/>
      <c r="BXZ79" s="11"/>
      <c r="BYA79" s="11"/>
      <c r="BYB79" s="11"/>
      <c r="BYC79" s="11"/>
      <c r="BYD79" s="11"/>
      <c r="BYE79" s="11"/>
      <c r="BYF79" s="11"/>
      <c r="BYG79" s="11"/>
      <c r="BYH79" s="11"/>
      <c r="BYI79" s="11"/>
      <c r="BYJ79" s="11"/>
      <c r="BYK79" s="11"/>
      <c r="BYL79" s="11"/>
      <c r="BYM79" s="11"/>
      <c r="BYN79" s="11"/>
      <c r="BYO79" s="11"/>
      <c r="BYP79" s="11"/>
      <c r="BYQ79" s="11"/>
      <c r="BYR79" s="11"/>
      <c r="BYS79" s="11"/>
      <c r="BYT79" s="11"/>
      <c r="BYU79" s="11"/>
      <c r="BYV79" s="11"/>
      <c r="BYW79" s="11"/>
      <c r="BYX79" s="11"/>
      <c r="BYY79" s="11"/>
      <c r="BYZ79" s="11"/>
      <c r="BZA79" s="11"/>
      <c r="BZB79" s="11"/>
      <c r="BZC79" s="11"/>
      <c r="BZD79" s="11"/>
      <c r="BZE79" s="11"/>
      <c r="BZF79" s="11"/>
      <c r="BZG79" s="11"/>
      <c r="BZH79" s="11"/>
      <c r="BZI79" s="11"/>
      <c r="BZJ79" s="11"/>
      <c r="BZK79" s="11"/>
      <c r="BZL79" s="11"/>
      <c r="BZM79" s="11"/>
      <c r="BZN79" s="11"/>
      <c r="BZO79" s="11"/>
      <c r="BZP79" s="11"/>
      <c r="BZQ79" s="11"/>
      <c r="BZR79" s="11"/>
      <c r="BZS79" s="11"/>
      <c r="BZT79" s="11"/>
      <c r="BZU79" s="11"/>
      <c r="BZV79" s="11"/>
      <c r="BZW79" s="11"/>
      <c r="BZX79" s="11"/>
      <c r="BZY79" s="11"/>
      <c r="BZZ79" s="11"/>
      <c r="CAA79" s="11"/>
      <c r="CAB79" s="11"/>
      <c r="CAC79" s="11"/>
      <c r="CAD79" s="11"/>
      <c r="CAE79" s="11"/>
      <c r="CAF79" s="11"/>
      <c r="CAG79" s="11"/>
      <c r="CAH79" s="11"/>
      <c r="CAI79" s="11"/>
      <c r="CAJ79" s="11"/>
      <c r="CAK79" s="11"/>
      <c r="CAL79" s="11"/>
      <c r="CAM79" s="11"/>
      <c r="CAN79" s="11"/>
      <c r="CAO79" s="11"/>
      <c r="CAP79" s="11"/>
      <c r="CAQ79" s="11"/>
      <c r="CAR79" s="11"/>
      <c r="CAS79" s="11"/>
      <c r="CAT79" s="11"/>
      <c r="CAU79" s="11"/>
      <c r="CAV79" s="11"/>
      <c r="CAW79" s="11"/>
      <c r="CAX79" s="11"/>
      <c r="CAY79" s="11"/>
      <c r="CAZ79" s="11"/>
      <c r="CBA79" s="11"/>
      <c r="CBB79" s="11"/>
      <c r="CBC79" s="11"/>
      <c r="CBD79" s="11"/>
      <c r="CBE79" s="11"/>
      <c r="CBF79" s="11"/>
      <c r="CBG79" s="11"/>
      <c r="CBH79" s="11"/>
      <c r="CBI79" s="11"/>
      <c r="CBJ79" s="11"/>
      <c r="CBK79" s="11"/>
      <c r="CBL79" s="11"/>
      <c r="CBM79" s="11"/>
      <c r="CBN79" s="11"/>
      <c r="CBO79" s="11"/>
      <c r="CBP79" s="11"/>
      <c r="CBQ79" s="11"/>
      <c r="CBR79" s="11"/>
      <c r="CBS79" s="11"/>
      <c r="CBT79" s="11"/>
      <c r="CBU79" s="11"/>
      <c r="CBV79" s="11"/>
      <c r="CBW79" s="11"/>
      <c r="CBX79" s="11"/>
      <c r="CBY79" s="11"/>
      <c r="CBZ79" s="11"/>
      <c r="CCA79" s="11"/>
      <c r="CCB79" s="11"/>
      <c r="CCC79" s="11"/>
      <c r="CCD79" s="11"/>
      <c r="CCE79" s="11"/>
      <c r="CCF79" s="11"/>
      <c r="CCG79" s="11"/>
      <c r="CCH79" s="11"/>
      <c r="CCI79" s="11"/>
      <c r="CCJ79" s="11"/>
      <c r="CCK79" s="11"/>
      <c r="CCL79" s="11"/>
      <c r="CCM79" s="11"/>
      <c r="CCN79" s="11"/>
      <c r="CCO79" s="11"/>
      <c r="CCP79" s="11"/>
      <c r="CCQ79" s="11"/>
      <c r="CCR79" s="11"/>
      <c r="CCS79" s="11"/>
      <c r="CCT79" s="11"/>
      <c r="CCU79" s="11"/>
      <c r="CCV79" s="11"/>
      <c r="CCW79" s="11"/>
      <c r="CCX79" s="11"/>
      <c r="CCY79" s="11"/>
      <c r="CCZ79" s="11"/>
      <c r="CDA79" s="11"/>
      <c r="CDB79" s="11"/>
      <c r="CDC79" s="11"/>
      <c r="CDD79" s="11"/>
      <c r="CDE79" s="11"/>
      <c r="CDF79" s="11"/>
      <c r="CDG79" s="11"/>
      <c r="CDH79" s="11"/>
      <c r="CDI79" s="11"/>
      <c r="CDJ79" s="11"/>
      <c r="CDK79" s="11"/>
      <c r="CDL79" s="11"/>
      <c r="CDM79" s="11"/>
      <c r="CDN79" s="11"/>
      <c r="CDO79" s="11"/>
      <c r="CDP79" s="11"/>
      <c r="CDQ79" s="11"/>
      <c r="CDR79" s="11"/>
      <c r="CDS79" s="11"/>
      <c r="CDT79" s="11"/>
      <c r="CDU79" s="11"/>
      <c r="CDV79" s="11"/>
      <c r="CDW79" s="11"/>
      <c r="CDX79" s="11"/>
      <c r="CDY79" s="11"/>
      <c r="CDZ79" s="11"/>
      <c r="CEA79" s="11"/>
      <c r="CEB79" s="11"/>
      <c r="CEC79" s="11"/>
      <c r="CED79" s="11"/>
      <c r="CEE79" s="11"/>
      <c r="CEF79" s="11"/>
      <c r="CEG79" s="11"/>
      <c r="CEH79" s="11"/>
      <c r="CEI79" s="11"/>
      <c r="CEJ79" s="11"/>
      <c r="CEK79" s="11"/>
      <c r="CEL79" s="11"/>
      <c r="CEM79" s="11"/>
      <c r="CEN79" s="11"/>
      <c r="CEO79" s="11"/>
      <c r="CEP79" s="11"/>
      <c r="CEQ79" s="11"/>
      <c r="CER79" s="11"/>
      <c r="CES79" s="11"/>
      <c r="CET79" s="11"/>
      <c r="CEU79" s="11"/>
      <c r="CEV79" s="11"/>
      <c r="CEW79" s="11"/>
      <c r="CEX79" s="11"/>
      <c r="CEY79" s="11"/>
      <c r="CEZ79" s="11"/>
      <c r="CFA79" s="11"/>
      <c r="CFB79" s="11"/>
      <c r="CFC79" s="11"/>
      <c r="CFD79" s="11"/>
      <c r="CFE79" s="11"/>
      <c r="CFF79" s="11"/>
      <c r="CFG79" s="11"/>
      <c r="CFH79" s="11"/>
      <c r="CFI79" s="11"/>
      <c r="CFJ79" s="11"/>
      <c r="CFK79" s="11"/>
      <c r="CFL79" s="11"/>
      <c r="CFM79" s="11"/>
      <c r="CFN79" s="11"/>
      <c r="CFO79" s="11"/>
      <c r="CFP79" s="11"/>
      <c r="CFQ79" s="11"/>
      <c r="CFR79" s="11"/>
      <c r="CFS79" s="11"/>
      <c r="CFT79" s="11"/>
      <c r="CFU79" s="11"/>
      <c r="CFV79" s="11"/>
      <c r="CFW79" s="11"/>
      <c r="CFX79" s="11"/>
      <c r="CFY79" s="11"/>
      <c r="CFZ79" s="11"/>
      <c r="CGA79" s="11"/>
      <c r="CGB79" s="11"/>
      <c r="CGC79" s="11"/>
      <c r="CGD79" s="11"/>
      <c r="CGE79" s="11"/>
      <c r="CGF79" s="11"/>
      <c r="CGG79" s="11"/>
      <c r="CGH79" s="11"/>
      <c r="CGI79" s="11"/>
      <c r="CGJ79" s="11"/>
      <c r="CGK79" s="11"/>
      <c r="CGL79" s="11"/>
      <c r="CGM79" s="11"/>
      <c r="CGN79" s="11"/>
      <c r="CGO79" s="11"/>
      <c r="CGP79" s="11"/>
      <c r="CGQ79" s="11"/>
      <c r="CGR79" s="11"/>
      <c r="CGS79" s="11"/>
      <c r="CGT79" s="11"/>
      <c r="CGU79" s="11"/>
      <c r="CGV79" s="11"/>
      <c r="CGW79" s="11"/>
      <c r="CGX79" s="11"/>
      <c r="CGY79" s="11"/>
      <c r="CGZ79" s="11"/>
      <c r="CHA79" s="11"/>
      <c r="CHB79" s="11"/>
      <c r="CHC79" s="11"/>
      <c r="CHD79" s="11"/>
      <c r="CHE79" s="11"/>
      <c r="CHF79" s="11"/>
      <c r="CHG79" s="11"/>
      <c r="CHH79" s="11"/>
      <c r="CHI79" s="11"/>
      <c r="CHJ79" s="11"/>
      <c r="CHK79" s="11"/>
      <c r="CHL79" s="11"/>
      <c r="CHM79" s="11"/>
      <c r="CHN79" s="11"/>
      <c r="CHO79" s="11"/>
      <c r="CHP79" s="11"/>
      <c r="CHQ79" s="11"/>
      <c r="CHR79" s="11"/>
      <c r="CHS79" s="11"/>
      <c r="CHT79" s="11"/>
      <c r="CHU79" s="11"/>
      <c r="CHV79" s="11"/>
      <c r="CHW79" s="11"/>
      <c r="CHX79" s="11"/>
      <c r="CHY79" s="11"/>
      <c r="CHZ79" s="11"/>
      <c r="CIA79" s="11"/>
      <c r="CIB79" s="11"/>
      <c r="CIC79" s="11"/>
      <c r="CID79" s="11"/>
      <c r="CIE79" s="11"/>
      <c r="CIF79" s="11"/>
      <c r="CIG79" s="11"/>
      <c r="CIH79" s="11"/>
      <c r="CII79" s="11"/>
      <c r="CIJ79" s="11"/>
      <c r="CIK79" s="11"/>
      <c r="CIL79" s="11"/>
      <c r="CIM79" s="11"/>
      <c r="CIN79" s="11"/>
      <c r="CIO79" s="11"/>
      <c r="CIP79" s="11"/>
      <c r="CIQ79" s="11"/>
      <c r="CIR79" s="11"/>
      <c r="CIS79" s="11"/>
      <c r="CIT79" s="11"/>
      <c r="CIU79" s="11"/>
      <c r="CIV79" s="11"/>
      <c r="CIW79" s="11"/>
      <c r="CIX79" s="11"/>
      <c r="CIY79" s="11"/>
      <c r="CIZ79" s="11"/>
      <c r="CJA79" s="11"/>
      <c r="CJB79" s="11"/>
      <c r="CJC79" s="11"/>
      <c r="CJD79" s="11"/>
      <c r="CJE79" s="11"/>
      <c r="CJF79" s="11"/>
      <c r="CJG79" s="11"/>
      <c r="CJH79" s="11"/>
      <c r="CJI79" s="11"/>
      <c r="CJJ79" s="11"/>
      <c r="CJK79" s="11"/>
      <c r="CJL79" s="11"/>
      <c r="CJM79" s="11"/>
      <c r="CJN79" s="11"/>
      <c r="CJO79" s="11"/>
      <c r="CJP79" s="11"/>
      <c r="CJQ79" s="11"/>
      <c r="CJR79" s="11"/>
      <c r="CJS79" s="11"/>
      <c r="CJT79" s="11"/>
      <c r="CJU79" s="11"/>
      <c r="CJV79" s="11"/>
      <c r="CJW79" s="11"/>
      <c r="CJX79" s="11"/>
      <c r="CJY79" s="11"/>
      <c r="CJZ79" s="11"/>
      <c r="CKA79" s="11"/>
      <c r="CKB79" s="11"/>
      <c r="CKC79" s="11"/>
      <c r="CKD79" s="11"/>
      <c r="CKE79" s="11"/>
      <c r="CKF79" s="11"/>
      <c r="CKG79" s="11"/>
      <c r="CKH79" s="11"/>
      <c r="CKI79" s="11"/>
      <c r="CKJ79" s="11"/>
      <c r="CKK79" s="11"/>
      <c r="CKL79" s="11"/>
      <c r="CKM79" s="11"/>
      <c r="CKN79" s="11"/>
      <c r="CKO79" s="11"/>
      <c r="CKP79" s="11"/>
      <c r="CKQ79" s="11"/>
      <c r="CKR79" s="11"/>
      <c r="CKS79" s="11"/>
      <c r="CKT79" s="11"/>
      <c r="CKU79" s="11"/>
      <c r="CKV79" s="11"/>
      <c r="CKW79" s="11"/>
      <c r="CKX79" s="11"/>
      <c r="CKY79" s="11"/>
      <c r="CKZ79" s="11"/>
      <c r="CLA79" s="11"/>
      <c r="CLB79" s="11"/>
      <c r="CLC79" s="11"/>
      <c r="CLD79" s="11"/>
      <c r="CLE79" s="11"/>
      <c r="CLF79" s="11"/>
      <c r="CLG79" s="11"/>
      <c r="CLH79" s="11"/>
      <c r="CLI79" s="11"/>
      <c r="CLJ79" s="11"/>
      <c r="CLK79" s="11"/>
      <c r="CLL79" s="11"/>
      <c r="CLM79" s="11"/>
      <c r="CLN79" s="11"/>
      <c r="CLO79" s="11"/>
      <c r="CLP79" s="11"/>
      <c r="CLQ79" s="11"/>
      <c r="CLR79" s="11"/>
      <c r="CLS79" s="11"/>
      <c r="CLT79" s="11"/>
      <c r="CLU79" s="11"/>
      <c r="CLV79" s="11"/>
      <c r="CLW79" s="11"/>
      <c r="CLX79" s="11"/>
      <c r="CLY79" s="11"/>
      <c r="CLZ79" s="11"/>
      <c r="CMA79" s="11"/>
      <c r="CMB79" s="11"/>
      <c r="CMC79" s="11"/>
      <c r="CMD79" s="11"/>
      <c r="CME79" s="11"/>
      <c r="CMF79" s="11"/>
      <c r="CMG79" s="11"/>
      <c r="CMH79" s="11"/>
      <c r="CMI79" s="11"/>
      <c r="CMJ79" s="11"/>
      <c r="CMK79" s="11"/>
      <c r="CML79" s="11"/>
      <c r="CMM79" s="11"/>
      <c r="CMN79" s="11"/>
      <c r="CMO79" s="11"/>
      <c r="CMP79" s="11"/>
      <c r="CMQ79" s="11"/>
      <c r="CMR79" s="11"/>
      <c r="CMS79" s="11"/>
      <c r="CMT79" s="11"/>
      <c r="CMU79" s="11"/>
      <c r="CMV79" s="11"/>
      <c r="CMW79" s="11"/>
      <c r="CMX79" s="11"/>
      <c r="CMY79" s="11"/>
      <c r="CMZ79" s="11"/>
      <c r="CNA79" s="11"/>
      <c r="CNB79" s="11"/>
      <c r="CNC79" s="11"/>
      <c r="CND79" s="11"/>
      <c r="CNE79" s="11"/>
      <c r="CNF79" s="11"/>
      <c r="CNG79" s="11"/>
      <c r="CNH79" s="11"/>
      <c r="CNI79" s="11"/>
      <c r="CNJ79" s="11"/>
      <c r="CNK79" s="11"/>
      <c r="CNL79" s="11"/>
      <c r="CNM79" s="11"/>
      <c r="CNN79" s="11"/>
      <c r="CNO79" s="11"/>
      <c r="CNP79" s="11"/>
      <c r="CNQ79" s="11"/>
      <c r="CNR79" s="11"/>
      <c r="CNS79" s="11"/>
      <c r="CNT79" s="11"/>
      <c r="CNU79" s="11"/>
      <c r="CNV79" s="11"/>
      <c r="CNW79" s="11"/>
      <c r="CNX79" s="11"/>
      <c r="CNY79" s="11"/>
      <c r="CNZ79" s="11"/>
      <c r="COA79" s="11"/>
      <c r="COB79" s="11"/>
      <c r="COC79" s="11"/>
      <c r="COD79" s="11"/>
      <c r="COE79" s="11"/>
      <c r="COF79" s="11"/>
      <c r="COG79" s="11"/>
      <c r="COH79" s="11"/>
      <c r="COI79" s="11"/>
      <c r="COJ79" s="11"/>
      <c r="COK79" s="11"/>
      <c r="COL79" s="11"/>
      <c r="COM79" s="11"/>
      <c r="CON79" s="11"/>
      <c r="COO79" s="11"/>
      <c r="COP79" s="11"/>
      <c r="COQ79" s="11"/>
      <c r="COR79" s="11"/>
      <c r="COS79" s="11"/>
      <c r="COT79" s="11"/>
      <c r="COU79" s="11"/>
      <c r="COV79" s="11"/>
      <c r="COW79" s="11"/>
      <c r="COX79" s="11"/>
      <c r="COY79" s="11"/>
      <c r="COZ79" s="11"/>
      <c r="CPA79" s="11"/>
      <c r="CPB79" s="11"/>
      <c r="CPC79" s="11"/>
      <c r="CPD79" s="11"/>
      <c r="CPE79" s="11"/>
      <c r="CPF79" s="11"/>
      <c r="CPG79" s="11"/>
      <c r="CPH79" s="11"/>
      <c r="CPI79" s="11"/>
      <c r="CPJ79" s="11"/>
      <c r="CPK79" s="11"/>
      <c r="CPL79" s="11"/>
      <c r="CPM79" s="11"/>
      <c r="CPN79" s="11"/>
      <c r="CPO79" s="11"/>
      <c r="CPP79" s="11"/>
      <c r="CPQ79" s="11"/>
      <c r="CPR79" s="11"/>
      <c r="CPS79" s="11"/>
      <c r="CPT79" s="11"/>
      <c r="CPU79" s="11"/>
      <c r="CPV79" s="11"/>
      <c r="CPW79" s="11"/>
      <c r="CPX79" s="11"/>
      <c r="CPY79" s="11"/>
      <c r="CPZ79" s="11"/>
      <c r="CQA79" s="11"/>
      <c r="CQB79" s="11"/>
      <c r="CQC79" s="11"/>
      <c r="CQD79" s="11"/>
      <c r="CQE79" s="11"/>
      <c r="CQF79" s="11"/>
      <c r="CQG79" s="11"/>
      <c r="CQH79" s="11"/>
      <c r="CQI79" s="11"/>
      <c r="CQJ79" s="11"/>
      <c r="CQK79" s="11"/>
      <c r="CQL79" s="11"/>
      <c r="CQM79" s="11"/>
      <c r="CQN79" s="11"/>
      <c r="CQO79" s="11"/>
      <c r="CQP79" s="11"/>
      <c r="CQQ79" s="11"/>
      <c r="CQR79" s="11"/>
      <c r="CQS79" s="11"/>
      <c r="CQT79" s="11"/>
      <c r="CQU79" s="11"/>
      <c r="CQV79" s="11"/>
      <c r="CQW79" s="11"/>
      <c r="CQX79" s="11"/>
      <c r="CQY79" s="11"/>
      <c r="CQZ79" s="11"/>
      <c r="CRA79" s="11"/>
      <c r="CRB79" s="11"/>
      <c r="CRC79" s="11"/>
      <c r="CRD79" s="11"/>
      <c r="CRE79" s="11"/>
      <c r="CRF79" s="11"/>
      <c r="CRG79" s="11"/>
      <c r="CRH79" s="11"/>
      <c r="CRI79" s="11"/>
      <c r="CRJ79" s="11"/>
      <c r="CRK79" s="11"/>
      <c r="CRL79" s="11"/>
      <c r="CRM79" s="11"/>
      <c r="CRN79" s="11"/>
      <c r="CRO79" s="11"/>
      <c r="CRP79" s="11"/>
      <c r="CRQ79" s="11"/>
      <c r="CRR79" s="11"/>
      <c r="CRS79" s="11"/>
      <c r="CRT79" s="11"/>
      <c r="CRU79" s="11"/>
      <c r="CRV79" s="11"/>
      <c r="CRW79" s="11"/>
      <c r="CRX79" s="11"/>
      <c r="CRY79" s="11"/>
      <c r="CRZ79" s="11"/>
      <c r="CSA79" s="11"/>
      <c r="CSB79" s="11"/>
      <c r="CSC79" s="11"/>
      <c r="CSD79" s="11"/>
      <c r="CSE79" s="11"/>
      <c r="CSF79" s="11"/>
      <c r="CSG79" s="11"/>
      <c r="CSH79" s="11"/>
      <c r="CSI79" s="11"/>
      <c r="CSJ79" s="11"/>
      <c r="CSK79" s="11"/>
      <c r="CSL79" s="11"/>
      <c r="CSM79" s="11"/>
      <c r="CSN79" s="11"/>
      <c r="CSO79" s="11"/>
      <c r="CSP79" s="11"/>
      <c r="CSQ79" s="11"/>
      <c r="CSR79" s="11"/>
      <c r="CSS79" s="11"/>
      <c r="CST79" s="11"/>
      <c r="CSU79" s="11"/>
      <c r="CSV79" s="11"/>
      <c r="CSW79" s="11"/>
      <c r="CSX79" s="11"/>
      <c r="CSY79" s="11"/>
      <c r="CSZ79" s="11"/>
      <c r="CTA79" s="11"/>
      <c r="CTB79" s="11"/>
      <c r="CTC79" s="11"/>
      <c r="CTD79" s="11"/>
      <c r="CTE79" s="11"/>
      <c r="CTF79" s="11"/>
      <c r="CTG79" s="11"/>
      <c r="CTH79" s="11"/>
      <c r="CTI79" s="11"/>
      <c r="CTJ79" s="11"/>
      <c r="CTK79" s="11"/>
      <c r="CTL79" s="11"/>
      <c r="CTM79" s="11"/>
      <c r="CTN79" s="11"/>
      <c r="CTO79" s="11"/>
      <c r="CTP79" s="11"/>
      <c r="CTQ79" s="11"/>
      <c r="CTR79" s="11"/>
      <c r="CTS79" s="11"/>
      <c r="CTT79" s="11"/>
      <c r="CTU79" s="11"/>
      <c r="CTV79" s="11"/>
      <c r="CTW79" s="11"/>
      <c r="CTX79" s="11"/>
      <c r="CTY79" s="11"/>
      <c r="CTZ79" s="11"/>
      <c r="CUA79" s="11"/>
      <c r="CUB79" s="11"/>
      <c r="CUC79" s="11"/>
      <c r="CUD79" s="11"/>
      <c r="CUE79" s="11"/>
      <c r="CUF79" s="11"/>
      <c r="CUG79" s="11"/>
      <c r="CUH79" s="11"/>
      <c r="CUI79" s="11"/>
      <c r="CUJ79" s="11"/>
      <c r="CUK79" s="11"/>
      <c r="CUL79" s="11"/>
      <c r="CUM79" s="11"/>
      <c r="CUN79" s="11"/>
      <c r="CUO79" s="11"/>
      <c r="CUP79" s="11"/>
      <c r="CUQ79" s="11"/>
      <c r="CUR79" s="11"/>
      <c r="CUS79" s="11"/>
      <c r="CUT79" s="11"/>
      <c r="CUU79" s="11"/>
      <c r="CUV79" s="11"/>
      <c r="CUW79" s="11"/>
      <c r="CUX79" s="11"/>
      <c r="CUY79" s="11"/>
      <c r="CUZ79" s="11"/>
      <c r="CVA79" s="11"/>
      <c r="CVB79" s="11"/>
      <c r="CVC79" s="11"/>
      <c r="CVD79" s="11"/>
      <c r="CVE79" s="11"/>
      <c r="CVF79" s="11"/>
      <c r="CVG79" s="11"/>
      <c r="CVH79" s="11"/>
      <c r="CVI79" s="11"/>
      <c r="CVJ79" s="11"/>
      <c r="CVK79" s="11"/>
      <c r="CVL79" s="11"/>
      <c r="CVM79" s="11"/>
      <c r="CVN79" s="11"/>
      <c r="CVO79" s="11"/>
      <c r="CVP79" s="11"/>
      <c r="CVQ79" s="11"/>
      <c r="CVR79" s="11"/>
      <c r="CVS79" s="11"/>
      <c r="CVT79" s="11"/>
      <c r="CVU79" s="11"/>
      <c r="CVV79" s="11"/>
      <c r="CVW79" s="11"/>
      <c r="CVX79" s="11"/>
      <c r="CVY79" s="11"/>
      <c r="CVZ79" s="11"/>
      <c r="CWA79" s="11"/>
      <c r="CWB79" s="11"/>
      <c r="CWC79" s="11"/>
      <c r="CWD79" s="11"/>
      <c r="CWE79" s="11"/>
      <c r="CWF79" s="11"/>
      <c r="CWG79" s="11"/>
      <c r="CWH79" s="11"/>
      <c r="CWI79" s="11"/>
      <c r="CWJ79" s="11"/>
      <c r="CWK79" s="11"/>
      <c r="CWL79" s="11"/>
      <c r="CWM79" s="11"/>
      <c r="CWN79" s="11"/>
      <c r="CWO79" s="11"/>
      <c r="CWP79" s="11"/>
      <c r="CWQ79" s="11"/>
      <c r="CWR79" s="11"/>
      <c r="CWS79" s="11"/>
      <c r="CWT79" s="11"/>
      <c r="CWU79" s="11"/>
      <c r="CWV79" s="11"/>
      <c r="CWW79" s="11"/>
      <c r="CWX79" s="11"/>
      <c r="CWY79" s="11"/>
      <c r="CWZ79" s="11"/>
      <c r="CXA79" s="11"/>
      <c r="CXB79" s="11"/>
      <c r="CXC79" s="11"/>
      <c r="CXD79" s="11"/>
      <c r="CXE79" s="11"/>
      <c r="CXF79" s="11"/>
      <c r="CXG79" s="11"/>
      <c r="CXH79" s="11"/>
      <c r="CXI79" s="11"/>
      <c r="CXJ79" s="11"/>
      <c r="CXK79" s="11"/>
      <c r="CXL79" s="11"/>
      <c r="CXM79" s="11"/>
      <c r="CXN79" s="11"/>
      <c r="CXO79" s="11"/>
      <c r="CXP79" s="11"/>
      <c r="CXQ79" s="11"/>
      <c r="CXR79" s="11"/>
      <c r="CXS79" s="11"/>
      <c r="CXT79" s="11"/>
      <c r="CXU79" s="11"/>
      <c r="CXV79" s="11"/>
      <c r="CXW79" s="11"/>
      <c r="CXX79" s="11"/>
      <c r="CXY79" s="11"/>
      <c r="CXZ79" s="11"/>
      <c r="CYA79" s="11"/>
      <c r="CYB79" s="11"/>
      <c r="CYC79" s="11"/>
      <c r="CYD79" s="11"/>
      <c r="CYE79" s="11"/>
      <c r="CYF79" s="11"/>
      <c r="CYG79" s="11"/>
      <c r="CYH79" s="11"/>
      <c r="CYI79" s="11"/>
      <c r="CYJ79" s="11"/>
      <c r="CYK79" s="11"/>
      <c r="CYL79" s="11"/>
      <c r="CYM79" s="11"/>
      <c r="CYN79" s="11"/>
      <c r="CYO79" s="11"/>
      <c r="CYP79" s="11"/>
      <c r="CYQ79" s="11"/>
      <c r="CYR79" s="11"/>
      <c r="CYS79" s="11"/>
      <c r="CYT79" s="11"/>
      <c r="CYU79" s="11"/>
      <c r="CYV79" s="11"/>
      <c r="CYW79" s="11"/>
      <c r="CYX79" s="11"/>
      <c r="CYY79" s="11"/>
      <c r="CYZ79" s="11"/>
      <c r="CZA79" s="11"/>
      <c r="CZB79" s="11"/>
      <c r="CZC79" s="11"/>
      <c r="CZD79" s="11"/>
      <c r="CZE79" s="11"/>
      <c r="CZF79" s="11"/>
      <c r="CZG79" s="11"/>
      <c r="CZH79" s="11"/>
      <c r="CZI79" s="11"/>
      <c r="CZJ79" s="11"/>
      <c r="CZK79" s="11"/>
      <c r="CZL79" s="11"/>
      <c r="CZM79" s="11"/>
      <c r="CZN79" s="11"/>
      <c r="CZO79" s="11"/>
      <c r="CZP79" s="11"/>
      <c r="CZQ79" s="11"/>
      <c r="CZR79" s="11"/>
      <c r="CZS79" s="11"/>
      <c r="CZT79" s="11"/>
      <c r="CZU79" s="11"/>
      <c r="CZV79" s="11"/>
      <c r="CZW79" s="11"/>
      <c r="CZX79" s="11"/>
      <c r="CZY79" s="11"/>
      <c r="CZZ79" s="11"/>
      <c r="DAA79" s="11"/>
      <c r="DAB79" s="11"/>
      <c r="DAC79" s="11"/>
      <c r="DAD79" s="11"/>
      <c r="DAE79" s="11"/>
      <c r="DAF79" s="11"/>
      <c r="DAG79" s="11"/>
      <c r="DAH79" s="11"/>
      <c r="DAI79" s="11"/>
      <c r="DAJ79" s="11"/>
      <c r="DAK79" s="11"/>
      <c r="DAL79" s="11"/>
      <c r="DAM79" s="11"/>
      <c r="DAN79" s="11"/>
      <c r="DAO79" s="11"/>
      <c r="DAP79" s="11"/>
      <c r="DAQ79" s="11"/>
      <c r="DAR79" s="11"/>
      <c r="DAS79" s="11"/>
      <c r="DAT79" s="11"/>
      <c r="DAU79" s="11"/>
      <c r="DAV79" s="11"/>
      <c r="DAW79" s="11"/>
      <c r="DAX79" s="11"/>
      <c r="DAY79" s="11"/>
      <c r="DAZ79" s="11"/>
      <c r="DBA79" s="11"/>
      <c r="DBB79" s="11"/>
      <c r="DBC79" s="11"/>
      <c r="DBD79" s="11"/>
      <c r="DBE79" s="11"/>
      <c r="DBF79" s="11"/>
      <c r="DBG79" s="11"/>
      <c r="DBH79" s="11"/>
      <c r="DBI79" s="11"/>
      <c r="DBJ79" s="11"/>
      <c r="DBK79" s="11"/>
      <c r="DBL79" s="11"/>
      <c r="DBM79" s="11"/>
      <c r="DBN79" s="11"/>
      <c r="DBO79" s="11"/>
      <c r="DBP79" s="11"/>
      <c r="DBQ79" s="11"/>
      <c r="DBR79" s="11"/>
      <c r="DBS79" s="11"/>
      <c r="DBT79" s="11"/>
      <c r="DBU79" s="11"/>
      <c r="DBV79" s="11"/>
      <c r="DBW79" s="11"/>
      <c r="DBX79" s="11"/>
      <c r="DBY79" s="11"/>
      <c r="DBZ79" s="11"/>
      <c r="DCA79" s="11"/>
      <c r="DCB79" s="11"/>
      <c r="DCC79" s="11"/>
      <c r="DCD79" s="11"/>
      <c r="DCE79" s="11"/>
      <c r="DCF79" s="11"/>
      <c r="DCG79" s="11"/>
      <c r="DCH79" s="11"/>
      <c r="DCI79" s="11"/>
      <c r="DCJ79" s="11"/>
      <c r="DCK79" s="11"/>
      <c r="DCL79" s="11"/>
      <c r="DCM79" s="11"/>
      <c r="DCN79" s="11"/>
      <c r="DCO79" s="11"/>
      <c r="DCP79" s="11"/>
      <c r="DCQ79" s="11"/>
      <c r="DCR79" s="11"/>
      <c r="DCS79" s="11"/>
      <c r="DCT79" s="11"/>
      <c r="DCU79" s="11"/>
      <c r="DCV79" s="11"/>
      <c r="DCW79" s="11"/>
      <c r="DCX79" s="11"/>
      <c r="DCY79" s="11"/>
      <c r="DCZ79" s="11"/>
      <c r="DDA79" s="11"/>
      <c r="DDB79" s="11"/>
      <c r="DDC79" s="11"/>
      <c r="DDD79" s="11"/>
      <c r="DDE79" s="11"/>
      <c r="DDF79" s="11"/>
      <c r="DDG79" s="11"/>
      <c r="DDH79" s="11"/>
      <c r="DDI79" s="11"/>
      <c r="DDJ79" s="11"/>
      <c r="DDK79" s="11"/>
      <c r="DDL79" s="11"/>
      <c r="DDM79" s="11"/>
      <c r="DDN79" s="11"/>
      <c r="DDO79" s="11"/>
      <c r="DDP79" s="11"/>
      <c r="DDQ79" s="11"/>
      <c r="DDR79" s="11"/>
      <c r="DDS79" s="11"/>
      <c r="DDT79" s="11"/>
      <c r="DDU79" s="11"/>
      <c r="DDV79" s="11"/>
      <c r="DDW79" s="11"/>
      <c r="DDX79" s="11"/>
      <c r="DDY79" s="11"/>
      <c r="DDZ79" s="11"/>
      <c r="DEA79" s="11"/>
      <c r="DEB79" s="11"/>
      <c r="DEC79" s="11"/>
      <c r="DED79" s="11"/>
      <c r="DEE79" s="11"/>
      <c r="DEF79" s="11"/>
      <c r="DEG79" s="11"/>
      <c r="DEH79" s="11"/>
      <c r="DEI79" s="11"/>
      <c r="DEJ79" s="11"/>
      <c r="DEK79" s="11"/>
      <c r="DEL79" s="11"/>
      <c r="DEM79" s="11"/>
      <c r="DEN79" s="11"/>
      <c r="DEO79" s="11"/>
      <c r="DEP79" s="11"/>
      <c r="DEQ79" s="11"/>
      <c r="DER79" s="11"/>
      <c r="DES79" s="11"/>
      <c r="DET79" s="11"/>
      <c r="DEU79" s="11"/>
      <c r="DEV79" s="11"/>
      <c r="DEW79" s="11"/>
      <c r="DEX79" s="11"/>
      <c r="DEY79" s="11"/>
      <c r="DEZ79" s="11"/>
      <c r="DFA79" s="11"/>
      <c r="DFB79" s="11"/>
      <c r="DFC79" s="11"/>
      <c r="DFD79" s="11"/>
      <c r="DFE79" s="11"/>
      <c r="DFF79" s="11"/>
      <c r="DFG79" s="11"/>
      <c r="DFH79" s="11"/>
      <c r="DFI79" s="11"/>
      <c r="DFJ79" s="11"/>
      <c r="DFK79" s="11"/>
      <c r="DFL79" s="11"/>
      <c r="DFM79" s="11"/>
      <c r="DFN79" s="11"/>
      <c r="DFO79" s="11"/>
      <c r="DFP79" s="11"/>
      <c r="DFQ79" s="11"/>
      <c r="DFR79" s="11"/>
      <c r="DFS79" s="11"/>
      <c r="DFT79" s="11"/>
      <c r="DFU79" s="11"/>
      <c r="DFV79" s="11"/>
      <c r="DFW79" s="11"/>
      <c r="DFX79" s="11"/>
      <c r="DFY79" s="11"/>
      <c r="DFZ79" s="11"/>
      <c r="DGA79" s="11"/>
      <c r="DGB79" s="11"/>
      <c r="DGC79" s="11"/>
      <c r="DGD79" s="11"/>
      <c r="DGE79" s="11"/>
      <c r="DGF79" s="11"/>
      <c r="DGG79" s="11"/>
      <c r="DGH79" s="11"/>
      <c r="DGI79" s="11"/>
      <c r="DGJ79" s="11"/>
      <c r="DGK79" s="11"/>
      <c r="DGL79" s="11"/>
      <c r="DGM79" s="11"/>
      <c r="DGN79" s="11"/>
      <c r="DGO79" s="11"/>
      <c r="DGP79" s="11"/>
      <c r="DGQ79" s="11"/>
      <c r="DGR79" s="11"/>
      <c r="DGS79" s="11"/>
      <c r="DGT79" s="11"/>
      <c r="DGU79" s="11"/>
      <c r="DGV79" s="11"/>
      <c r="DGW79" s="11"/>
      <c r="DGX79" s="11"/>
      <c r="DGY79" s="11"/>
      <c r="DGZ79" s="11"/>
      <c r="DHA79" s="11"/>
      <c r="DHB79" s="11"/>
      <c r="DHC79" s="11"/>
      <c r="DHD79" s="11"/>
      <c r="DHE79" s="11"/>
      <c r="DHF79" s="11"/>
      <c r="DHG79" s="11"/>
      <c r="DHH79" s="11"/>
      <c r="DHI79" s="11"/>
      <c r="DHJ79" s="11"/>
      <c r="DHK79" s="11"/>
      <c r="DHL79" s="11"/>
      <c r="DHM79" s="11"/>
      <c r="DHN79" s="11"/>
      <c r="DHO79" s="11"/>
      <c r="DHP79" s="11"/>
      <c r="DHQ79" s="11"/>
      <c r="DHR79" s="11"/>
      <c r="DHS79" s="11"/>
      <c r="DHT79" s="11"/>
      <c r="DHU79" s="11"/>
      <c r="DHV79" s="11"/>
      <c r="DHW79" s="11"/>
      <c r="DHX79" s="11"/>
      <c r="DHY79" s="11"/>
      <c r="DHZ79" s="11"/>
      <c r="DIA79" s="11"/>
      <c r="DIB79" s="11"/>
      <c r="DIC79" s="11"/>
      <c r="DID79" s="11"/>
      <c r="DIE79" s="11"/>
      <c r="DIF79" s="11"/>
      <c r="DIG79" s="11"/>
      <c r="DIH79" s="11"/>
      <c r="DII79" s="11"/>
      <c r="DIJ79" s="11"/>
      <c r="DIK79" s="11"/>
      <c r="DIL79" s="11"/>
      <c r="DIM79" s="11"/>
      <c r="DIN79" s="11"/>
      <c r="DIO79" s="11"/>
      <c r="DIP79" s="11"/>
      <c r="DIQ79" s="11"/>
      <c r="DIR79" s="11"/>
      <c r="DIS79" s="11"/>
      <c r="DIT79" s="11"/>
      <c r="DIU79" s="11"/>
      <c r="DIV79" s="11"/>
      <c r="DIW79" s="11"/>
      <c r="DIX79" s="11"/>
      <c r="DIY79" s="11"/>
      <c r="DIZ79" s="11"/>
      <c r="DJA79" s="11"/>
      <c r="DJB79" s="11"/>
      <c r="DJC79" s="11"/>
      <c r="DJD79" s="11"/>
      <c r="DJE79" s="11"/>
      <c r="DJF79" s="11"/>
      <c r="DJG79" s="11"/>
      <c r="DJH79" s="11"/>
      <c r="DJI79" s="11"/>
      <c r="DJJ79" s="11"/>
      <c r="DJK79" s="11"/>
      <c r="DJL79" s="11"/>
      <c r="DJM79" s="11"/>
      <c r="DJN79" s="11"/>
      <c r="DJO79" s="11"/>
      <c r="DJP79" s="11"/>
      <c r="DJQ79" s="11"/>
      <c r="DJR79" s="11"/>
      <c r="DJS79" s="11"/>
      <c r="DJT79" s="11"/>
      <c r="DJU79" s="11"/>
      <c r="DJV79" s="11"/>
      <c r="DJW79" s="11"/>
      <c r="DJX79" s="11"/>
      <c r="DJY79" s="11"/>
      <c r="DJZ79" s="11"/>
      <c r="DKA79" s="11"/>
      <c r="DKB79" s="11"/>
      <c r="DKC79" s="11"/>
      <c r="DKD79" s="11"/>
      <c r="DKE79" s="11"/>
      <c r="DKF79" s="11"/>
      <c r="DKG79" s="11"/>
      <c r="DKH79" s="11"/>
      <c r="DKI79" s="11"/>
      <c r="DKJ79" s="11"/>
      <c r="DKK79" s="11"/>
      <c r="DKL79" s="11"/>
      <c r="DKM79" s="11"/>
      <c r="DKN79" s="11"/>
      <c r="DKO79" s="11"/>
      <c r="DKP79" s="11"/>
      <c r="DKQ79" s="11"/>
      <c r="DKR79" s="11"/>
      <c r="DKS79" s="11"/>
      <c r="DKT79" s="11"/>
      <c r="DKU79" s="11"/>
      <c r="DKV79" s="11"/>
      <c r="DKW79" s="11"/>
      <c r="DKX79" s="11"/>
      <c r="DKY79" s="11"/>
      <c r="DKZ79" s="11"/>
      <c r="DLA79" s="11"/>
      <c r="DLB79" s="11"/>
      <c r="DLC79" s="11"/>
      <c r="DLD79" s="11"/>
      <c r="DLE79" s="11"/>
      <c r="DLF79" s="11"/>
      <c r="DLG79" s="11"/>
      <c r="DLH79" s="11"/>
      <c r="DLI79" s="11"/>
      <c r="DLJ79" s="11"/>
      <c r="DLK79" s="11"/>
      <c r="DLL79" s="11"/>
      <c r="DLM79" s="11"/>
      <c r="DLN79" s="11"/>
      <c r="DLO79" s="11"/>
      <c r="DLP79" s="11"/>
      <c r="DLQ79" s="11"/>
      <c r="DLR79" s="11"/>
      <c r="DLS79" s="11"/>
      <c r="DLT79" s="11"/>
      <c r="DLU79" s="11"/>
      <c r="DLV79" s="11"/>
      <c r="DLW79" s="11"/>
      <c r="DLX79" s="11"/>
      <c r="DLY79" s="11"/>
      <c r="DLZ79" s="11"/>
      <c r="DMA79" s="11"/>
      <c r="DMB79" s="11"/>
      <c r="DMC79" s="11"/>
      <c r="DMD79" s="11"/>
      <c r="DME79" s="11"/>
      <c r="DMF79" s="11"/>
      <c r="DMG79" s="11"/>
      <c r="DMH79" s="11"/>
      <c r="DMI79" s="11"/>
      <c r="DMJ79" s="11"/>
      <c r="DMK79" s="11"/>
      <c r="DML79" s="11"/>
      <c r="DMM79" s="11"/>
      <c r="DMN79" s="11"/>
      <c r="DMO79" s="11"/>
      <c r="DMP79" s="11"/>
      <c r="DMQ79" s="11"/>
      <c r="DMR79" s="11"/>
      <c r="DMS79" s="11"/>
      <c r="DMT79" s="11"/>
      <c r="DMU79" s="11"/>
      <c r="DMV79" s="11"/>
      <c r="DMW79" s="11"/>
      <c r="DMX79" s="11"/>
      <c r="DMY79" s="11"/>
      <c r="DMZ79" s="11"/>
      <c r="DNA79" s="11"/>
      <c r="DNB79" s="11"/>
      <c r="DNC79" s="11"/>
      <c r="DND79" s="11"/>
      <c r="DNE79" s="11"/>
      <c r="DNF79" s="11"/>
      <c r="DNG79" s="11"/>
      <c r="DNH79" s="11"/>
      <c r="DNI79" s="11"/>
      <c r="DNJ79" s="11"/>
      <c r="DNK79" s="11"/>
      <c r="DNL79" s="11"/>
      <c r="DNM79" s="11"/>
      <c r="DNN79" s="11"/>
      <c r="DNO79" s="11"/>
      <c r="DNP79" s="11"/>
      <c r="DNQ79" s="11"/>
      <c r="DNR79" s="11"/>
      <c r="DNS79" s="11"/>
      <c r="DNT79" s="11"/>
      <c r="DNU79" s="11"/>
      <c r="DNV79" s="11"/>
      <c r="DNW79" s="11"/>
      <c r="DNX79" s="11"/>
      <c r="DNY79" s="11"/>
      <c r="DNZ79" s="11"/>
      <c r="DOA79" s="11"/>
      <c r="DOB79" s="11"/>
      <c r="DOC79" s="11"/>
      <c r="DOD79" s="11"/>
      <c r="DOE79" s="11"/>
      <c r="DOF79" s="11"/>
      <c r="DOG79" s="11"/>
      <c r="DOH79" s="11"/>
      <c r="DOI79" s="11"/>
      <c r="DOJ79" s="11"/>
      <c r="DOK79" s="11"/>
      <c r="DOL79" s="11"/>
      <c r="DOM79" s="11"/>
      <c r="DON79" s="11"/>
      <c r="DOO79" s="11"/>
      <c r="DOP79" s="11"/>
      <c r="DOQ79" s="11"/>
      <c r="DOR79" s="11"/>
      <c r="DOS79" s="11"/>
      <c r="DOT79" s="11"/>
      <c r="DOU79" s="11"/>
      <c r="DOV79" s="11"/>
      <c r="DOW79" s="11"/>
      <c r="DOX79" s="11"/>
      <c r="DOY79" s="11"/>
      <c r="DOZ79" s="11"/>
      <c r="DPA79" s="11"/>
      <c r="DPB79" s="11"/>
      <c r="DPC79" s="11"/>
      <c r="DPD79" s="11"/>
      <c r="DPE79" s="11"/>
      <c r="DPF79" s="11"/>
      <c r="DPG79" s="11"/>
      <c r="DPH79" s="11"/>
      <c r="DPI79" s="11"/>
      <c r="DPJ79" s="11"/>
      <c r="DPK79" s="11"/>
      <c r="DPL79" s="11"/>
      <c r="DPM79" s="11"/>
      <c r="DPN79" s="11"/>
      <c r="DPO79" s="11"/>
      <c r="DPP79" s="11"/>
      <c r="DPQ79" s="11"/>
      <c r="DPR79" s="11"/>
      <c r="DPS79" s="11"/>
      <c r="DPT79" s="11"/>
      <c r="DPU79" s="11"/>
      <c r="DPV79" s="11"/>
      <c r="DPW79" s="11"/>
      <c r="DPX79" s="11"/>
      <c r="DPY79" s="11"/>
      <c r="DPZ79" s="11"/>
      <c r="DQA79" s="11"/>
      <c r="DQB79" s="11"/>
      <c r="DQC79" s="11"/>
      <c r="DQD79" s="11"/>
      <c r="DQE79" s="11"/>
      <c r="DQF79" s="11"/>
      <c r="DQG79" s="11"/>
      <c r="DQH79" s="11"/>
      <c r="DQI79" s="11"/>
      <c r="DQJ79" s="11"/>
      <c r="DQK79" s="11"/>
      <c r="DQL79" s="11"/>
      <c r="DQM79" s="11"/>
      <c r="DQN79" s="11"/>
      <c r="DQO79" s="11"/>
      <c r="DQP79" s="11"/>
      <c r="DQQ79" s="11"/>
      <c r="DQR79" s="11"/>
      <c r="DQS79" s="11"/>
      <c r="DQT79" s="11"/>
      <c r="DQU79" s="11"/>
      <c r="DQV79" s="11"/>
      <c r="DQW79" s="11"/>
      <c r="DQX79" s="11"/>
      <c r="DQY79" s="11"/>
      <c r="DQZ79" s="11"/>
      <c r="DRA79" s="11"/>
      <c r="DRB79" s="11"/>
      <c r="DRC79" s="11"/>
      <c r="DRD79" s="11"/>
      <c r="DRE79" s="11"/>
      <c r="DRF79" s="11"/>
      <c r="DRG79" s="11"/>
      <c r="DRH79" s="11"/>
      <c r="DRI79" s="11"/>
      <c r="DRJ79" s="11"/>
      <c r="DRK79" s="11"/>
      <c r="DRL79" s="11"/>
      <c r="DRM79" s="11"/>
      <c r="DRN79" s="11"/>
      <c r="DRO79" s="11"/>
      <c r="DRP79" s="11"/>
      <c r="DRQ79" s="11"/>
      <c r="DRR79" s="11"/>
      <c r="DRS79" s="11"/>
      <c r="DRT79" s="11"/>
      <c r="DRU79" s="11"/>
      <c r="DRV79" s="11"/>
      <c r="DRW79" s="11"/>
      <c r="DRX79" s="11"/>
      <c r="DRY79" s="11"/>
      <c r="DRZ79" s="11"/>
      <c r="DSA79" s="11"/>
      <c r="DSB79" s="11"/>
      <c r="DSC79" s="11"/>
      <c r="DSD79" s="11"/>
      <c r="DSE79" s="11"/>
      <c r="DSF79" s="11"/>
      <c r="DSG79" s="11"/>
      <c r="DSH79" s="11"/>
      <c r="DSI79" s="11"/>
      <c r="DSJ79" s="11"/>
      <c r="DSK79" s="11"/>
      <c r="DSL79" s="11"/>
      <c r="DSM79" s="11"/>
      <c r="DSN79" s="11"/>
      <c r="DSO79" s="11"/>
      <c r="DSP79" s="11"/>
      <c r="DSQ79" s="11"/>
      <c r="DSR79" s="11"/>
      <c r="DSS79" s="11"/>
      <c r="DST79" s="11"/>
      <c r="DSU79" s="11"/>
      <c r="DSV79" s="11"/>
      <c r="DSW79" s="11"/>
      <c r="DSX79" s="11"/>
      <c r="DSY79" s="11"/>
      <c r="DSZ79" s="11"/>
      <c r="DTA79" s="11"/>
      <c r="DTB79" s="11"/>
      <c r="DTC79" s="11"/>
      <c r="DTD79" s="11"/>
      <c r="DTE79" s="11"/>
      <c r="DTF79" s="11"/>
      <c r="DTG79" s="11"/>
      <c r="DTH79" s="11"/>
      <c r="DTI79" s="11"/>
      <c r="DTJ79" s="11"/>
      <c r="DTK79" s="11"/>
      <c r="DTL79" s="11"/>
      <c r="DTM79" s="11"/>
      <c r="DTN79" s="11"/>
      <c r="DTO79" s="11"/>
      <c r="DTP79" s="11"/>
      <c r="DTQ79" s="11"/>
      <c r="DTR79" s="11"/>
      <c r="DTS79" s="11"/>
      <c r="DTT79" s="11"/>
      <c r="DTU79" s="11"/>
      <c r="DTV79" s="11"/>
      <c r="DTW79" s="11"/>
      <c r="DTX79" s="11"/>
      <c r="DTY79" s="11"/>
      <c r="DTZ79" s="11"/>
      <c r="DUA79" s="11"/>
      <c r="DUB79" s="11"/>
      <c r="DUC79" s="11"/>
      <c r="DUD79" s="11"/>
      <c r="DUE79" s="11"/>
      <c r="DUF79" s="11"/>
      <c r="DUG79" s="11"/>
      <c r="DUH79" s="11"/>
      <c r="DUI79" s="11"/>
      <c r="DUJ79" s="11"/>
      <c r="DUK79" s="11"/>
      <c r="DUL79" s="11"/>
      <c r="DUM79" s="11"/>
      <c r="DUN79" s="11"/>
      <c r="DUO79" s="11"/>
      <c r="DUP79" s="11"/>
      <c r="DUQ79" s="11"/>
      <c r="DUR79" s="11"/>
      <c r="DUS79" s="11"/>
      <c r="DUT79" s="11"/>
      <c r="DUU79" s="11"/>
      <c r="DUV79" s="11"/>
      <c r="DUW79" s="11"/>
      <c r="DUX79" s="11"/>
      <c r="DUY79" s="11"/>
      <c r="DUZ79" s="11"/>
      <c r="DVA79" s="11"/>
      <c r="DVB79" s="11"/>
      <c r="DVC79" s="11"/>
      <c r="DVD79" s="11"/>
      <c r="DVE79" s="11"/>
      <c r="DVF79" s="11"/>
      <c r="DVG79" s="11"/>
      <c r="DVH79" s="11"/>
      <c r="DVI79" s="11"/>
      <c r="DVJ79" s="11"/>
      <c r="DVK79" s="11"/>
      <c r="DVL79" s="11"/>
      <c r="DVM79" s="11"/>
      <c r="DVN79" s="11"/>
      <c r="DVO79" s="11"/>
      <c r="DVP79" s="11"/>
      <c r="DVQ79" s="11"/>
      <c r="DVR79" s="11"/>
      <c r="DVS79" s="11"/>
      <c r="DVT79" s="11"/>
      <c r="DVU79" s="11"/>
      <c r="DVV79" s="11"/>
      <c r="DVW79" s="11"/>
      <c r="DVX79" s="11"/>
      <c r="DVY79" s="11"/>
      <c r="DVZ79" s="11"/>
      <c r="DWA79" s="11"/>
      <c r="DWB79" s="11"/>
      <c r="DWC79" s="11"/>
      <c r="DWD79" s="11"/>
      <c r="DWE79" s="11"/>
      <c r="DWF79" s="11"/>
      <c r="DWG79" s="11"/>
      <c r="DWH79" s="11"/>
      <c r="DWI79" s="11"/>
      <c r="DWJ79" s="11"/>
      <c r="DWK79" s="11"/>
      <c r="DWL79" s="11"/>
      <c r="DWM79" s="11"/>
      <c r="DWN79" s="11"/>
      <c r="DWO79" s="11"/>
      <c r="DWP79" s="11"/>
      <c r="DWQ79" s="11"/>
      <c r="DWR79" s="11"/>
      <c r="DWS79" s="11"/>
      <c r="DWT79" s="11"/>
      <c r="DWU79" s="11"/>
      <c r="DWV79" s="11"/>
      <c r="DWW79" s="11"/>
      <c r="DWX79" s="11"/>
      <c r="DWY79" s="11"/>
      <c r="DWZ79" s="11"/>
      <c r="DXA79" s="11"/>
      <c r="DXB79" s="11"/>
      <c r="DXC79" s="11"/>
      <c r="DXD79" s="11"/>
      <c r="DXE79" s="11"/>
      <c r="DXF79" s="11"/>
      <c r="DXG79" s="11"/>
      <c r="DXH79" s="11"/>
      <c r="DXI79" s="11"/>
      <c r="DXJ79" s="11"/>
      <c r="DXK79" s="11"/>
      <c r="DXL79" s="11"/>
      <c r="DXM79" s="11"/>
      <c r="DXN79" s="11"/>
      <c r="DXO79" s="11"/>
      <c r="DXP79" s="11"/>
      <c r="DXQ79" s="11"/>
      <c r="DXR79" s="11"/>
      <c r="DXS79" s="11"/>
      <c r="DXT79" s="11"/>
      <c r="DXU79" s="11"/>
      <c r="DXV79" s="11"/>
      <c r="DXW79" s="11"/>
      <c r="DXX79" s="11"/>
      <c r="DXY79" s="11"/>
      <c r="DXZ79" s="11"/>
      <c r="DYA79" s="11"/>
      <c r="DYB79" s="11"/>
      <c r="DYC79" s="11"/>
      <c r="DYD79" s="11"/>
      <c r="DYE79" s="11"/>
      <c r="DYF79" s="11"/>
      <c r="DYG79" s="11"/>
      <c r="DYH79" s="11"/>
      <c r="DYI79" s="11"/>
      <c r="DYJ79" s="11"/>
      <c r="DYK79" s="11"/>
      <c r="DYL79" s="11"/>
      <c r="DYM79" s="11"/>
      <c r="DYN79" s="11"/>
      <c r="DYO79" s="11"/>
      <c r="DYP79" s="11"/>
      <c r="DYQ79" s="11"/>
      <c r="DYR79" s="11"/>
      <c r="DYS79" s="11"/>
      <c r="DYT79" s="11"/>
      <c r="DYU79" s="11"/>
      <c r="DYV79" s="11"/>
      <c r="DYW79" s="11"/>
      <c r="DYX79" s="11"/>
      <c r="DYY79" s="11"/>
      <c r="DYZ79" s="11"/>
      <c r="DZA79" s="11"/>
      <c r="DZB79" s="11"/>
      <c r="DZC79" s="11"/>
      <c r="DZD79" s="11"/>
      <c r="DZE79" s="11"/>
      <c r="DZF79" s="11"/>
      <c r="DZG79" s="11"/>
      <c r="DZH79" s="11"/>
      <c r="DZI79" s="11"/>
      <c r="DZJ79" s="11"/>
      <c r="DZK79" s="11"/>
      <c r="DZL79" s="11"/>
      <c r="DZM79" s="11"/>
      <c r="DZN79" s="11"/>
      <c r="DZO79" s="11"/>
      <c r="DZP79" s="11"/>
      <c r="DZQ79" s="11"/>
      <c r="DZR79" s="11"/>
      <c r="DZS79" s="11"/>
      <c r="DZT79" s="11"/>
      <c r="DZU79" s="11"/>
      <c r="DZV79" s="11"/>
      <c r="DZW79" s="11"/>
      <c r="DZX79" s="11"/>
      <c r="DZY79" s="11"/>
      <c r="DZZ79" s="11"/>
      <c r="EAA79" s="11"/>
      <c r="EAB79" s="11"/>
      <c r="EAC79" s="11"/>
      <c r="EAD79" s="11"/>
      <c r="EAE79" s="11"/>
      <c r="EAF79" s="11"/>
      <c r="EAG79" s="11"/>
      <c r="EAH79" s="11"/>
      <c r="EAI79" s="11"/>
      <c r="EAJ79" s="11"/>
      <c r="EAK79" s="11"/>
      <c r="EAL79" s="11"/>
      <c r="EAM79" s="11"/>
      <c r="EAN79" s="11"/>
      <c r="EAO79" s="11"/>
      <c r="EAP79" s="11"/>
      <c r="EAQ79" s="11"/>
      <c r="EAR79" s="11"/>
      <c r="EAS79" s="11"/>
      <c r="EAT79" s="11"/>
      <c r="EAU79" s="11"/>
      <c r="EAV79" s="11"/>
      <c r="EAW79" s="11"/>
      <c r="EAX79" s="11"/>
      <c r="EAY79" s="11"/>
      <c r="EAZ79" s="11"/>
      <c r="EBA79" s="11"/>
      <c r="EBB79" s="11"/>
      <c r="EBC79" s="11"/>
      <c r="EBD79" s="11"/>
      <c r="EBE79" s="11"/>
      <c r="EBF79" s="11"/>
      <c r="EBG79" s="11"/>
      <c r="EBH79" s="11"/>
      <c r="EBI79" s="11"/>
      <c r="EBJ79" s="11"/>
      <c r="EBK79" s="11"/>
      <c r="EBL79" s="11"/>
      <c r="EBM79" s="11"/>
      <c r="EBN79" s="11"/>
      <c r="EBO79" s="11"/>
      <c r="EBP79" s="11"/>
      <c r="EBQ79" s="11"/>
      <c r="EBR79" s="11"/>
      <c r="EBS79" s="11"/>
      <c r="EBT79" s="11"/>
      <c r="EBU79" s="11"/>
      <c r="EBV79" s="11"/>
      <c r="EBW79" s="11"/>
      <c r="EBX79" s="11"/>
      <c r="EBY79" s="11"/>
      <c r="EBZ79" s="11"/>
      <c r="ECA79" s="11"/>
      <c r="ECB79" s="11"/>
      <c r="ECC79" s="11"/>
      <c r="ECD79" s="11"/>
      <c r="ECE79" s="11"/>
      <c r="ECF79" s="11"/>
      <c r="ECG79" s="11"/>
      <c r="ECH79" s="11"/>
      <c r="ECI79" s="11"/>
      <c r="ECJ79" s="11"/>
      <c r="ECK79" s="11"/>
      <c r="ECL79" s="11"/>
      <c r="ECM79" s="11"/>
      <c r="ECN79" s="11"/>
      <c r="ECO79" s="11"/>
      <c r="ECP79" s="11"/>
      <c r="ECQ79" s="11"/>
      <c r="ECR79" s="11"/>
      <c r="ECS79" s="11"/>
      <c r="ECT79" s="11"/>
      <c r="ECU79" s="11"/>
      <c r="ECV79" s="11"/>
      <c r="ECW79" s="11"/>
      <c r="ECX79" s="11"/>
      <c r="ECY79" s="11"/>
      <c r="ECZ79" s="11"/>
      <c r="EDA79" s="11"/>
      <c r="EDB79" s="11"/>
      <c r="EDC79" s="11"/>
      <c r="EDD79" s="11"/>
      <c r="EDE79" s="11"/>
      <c r="EDF79" s="11"/>
      <c r="EDG79" s="11"/>
      <c r="EDH79" s="11"/>
      <c r="EDI79" s="11"/>
      <c r="EDJ79" s="11"/>
      <c r="EDK79" s="11"/>
      <c r="EDL79" s="11"/>
      <c r="EDM79" s="11"/>
      <c r="EDN79" s="11"/>
      <c r="EDO79" s="11"/>
      <c r="EDP79" s="11"/>
      <c r="EDQ79" s="11"/>
      <c r="EDR79" s="11"/>
      <c r="EDS79" s="11"/>
      <c r="EDT79" s="11"/>
      <c r="EDU79" s="11"/>
      <c r="EDV79" s="11"/>
      <c r="EDW79" s="11"/>
      <c r="EDX79" s="11"/>
      <c r="EDY79" s="11"/>
      <c r="EDZ79" s="11"/>
      <c r="EEA79" s="11"/>
      <c r="EEB79" s="11"/>
      <c r="EEC79" s="11"/>
      <c r="EED79" s="11"/>
      <c r="EEE79" s="11"/>
      <c r="EEF79" s="11"/>
      <c r="EEG79" s="11"/>
      <c r="EEH79" s="11"/>
      <c r="EEI79" s="11"/>
      <c r="EEJ79" s="11"/>
      <c r="EEK79" s="11"/>
      <c r="EEL79" s="11"/>
      <c r="EEM79" s="11"/>
      <c r="EEN79" s="11"/>
      <c r="EEO79" s="11"/>
      <c r="EEP79" s="11"/>
      <c r="EEQ79" s="11"/>
      <c r="EER79" s="11"/>
      <c r="EES79" s="11"/>
      <c r="EET79" s="11"/>
      <c r="EEU79" s="11"/>
      <c r="EEV79" s="11"/>
      <c r="EEW79" s="11"/>
      <c r="EEX79" s="11"/>
      <c r="EEY79" s="11"/>
      <c r="EEZ79" s="11"/>
      <c r="EFA79" s="11"/>
      <c r="EFB79" s="11"/>
      <c r="EFC79" s="11"/>
      <c r="EFD79" s="11"/>
      <c r="EFE79" s="11"/>
      <c r="EFF79" s="11"/>
      <c r="EFG79" s="11"/>
      <c r="EFH79" s="11"/>
      <c r="EFI79" s="11"/>
      <c r="EFJ79" s="11"/>
      <c r="EFK79" s="11"/>
      <c r="EFL79" s="11"/>
      <c r="EFM79" s="11"/>
      <c r="EFN79" s="11"/>
      <c r="EFO79" s="11"/>
      <c r="EFP79" s="11"/>
      <c r="EFQ79" s="11"/>
      <c r="EFR79" s="11"/>
      <c r="EFS79" s="11"/>
      <c r="EFT79" s="11"/>
      <c r="EFU79" s="11"/>
      <c r="EFV79" s="11"/>
      <c r="EFW79" s="11"/>
      <c r="EFX79" s="11"/>
      <c r="EFY79" s="11"/>
      <c r="EFZ79" s="11"/>
      <c r="EGA79" s="11"/>
      <c r="EGB79" s="11"/>
      <c r="EGC79" s="11"/>
      <c r="EGD79" s="11"/>
      <c r="EGE79" s="11"/>
      <c r="EGF79" s="11"/>
      <c r="EGG79" s="11"/>
      <c r="EGH79" s="11"/>
      <c r="EGI79" s="11"/>
      <c r="EGJ79" s="11"/>
      <c r="EGK79" s="11"/>
      <c r="EGL79" s="11"/>
      <c r="EGM79" s="11"/>
      <c r="EGN79" s="11"/>
      <c r="EGO79" s="11"/>
      <c r="EGP79" s="11"/>
      <c r="EGQ79" s="11"/>
      <c r="EGR79" s="11"/>
      <c r="EGS79" s="11"/>
      <c r="EGT79" s="11"/>
      <c r="EGU79" s="11"/>
      <c r="EGV79" s="11"/>
      <c r="EGW79" s="11"/>
      <c r="EGX79" s="11"/>
      <c r="EGY79" s="11"/>
      <c r="EGZ79" s="11"/>
      <c r="EHA79" s="11"/>
      <c r="EHB79" s="11"/>
      <c r="EHC79" s="11"/>
      <c r="EHD79" s="11"/>
      <c r="EHE79" s="11"/>
      <c r="EHF79" s="11"/>
      <c r="EHG79" s="11"/>
      <c r="EHH79" s="11"/>
      <c r="EHI79" s="11"/>
      <c r="EHJ79" s="11"/>
      <c r="EHK79" s="11"/>
      <c r="EHL79" s="11"/>
      <c r="EHM79" s="11"/>
      <c r="EHN79" s="11"/>
      <c r="EHO79" s="11"/>
      <c r="EHP79" s="11"/>
      <c r="EHQ79" s="11"/>
      <c r="EHR79" s="11"/>
      <c r="EHS79" s="11"/>
      <c r="EHT79" s="11"/>
      <c r="EHU79" s="11"/>
      <c r="EHV79" s="11"/>
      <c r="EHW79" s="11"/>
      <c r="EHX79" s="11"/>
      <c r="EHY79" s="11"/>
      <c r="EHZ79" s="11"/>
      <c r="EIA79" s="11"/>
      <c r="EIB79" s="11"/>
      <c r="EIC79" s="11"/>
      <c r="EID79" s="11"/>
      <c r="EIE79" s="11"/>
      <c r="EIF79" s="11"/>
      <c r="EIG79" s="11"/>
      <c r="EIH79" s="11"/>
      <c r="EII79" s="11"/>
      <c r="EIJ79" s="11"/>
      <c r="EIK79" s="11"/>
      <c r="EIL79" s="11"/>
      <c r="EIM79" s="11"/>
      <c r="EIN79" s="11"/>
      <c r="EIO79" s="11"/>
      <c r="EIP79" s="11"/>
      <c r="EIQ79" s="11"/>
      <c r="EIR79" s="11"/>
      <c r="EIS79" s="11"/>
      <c r="EIT79" s="11"/>
      <c r="EIU79" s="11"/>
      <c r="EIV79" s="11"/>
      <c r="EIW79" s="11"/>
      <c r="EIX79" s="11"/>
      <c r="EIY79" s="11"/>
      <c r="EIZ79" s="11"/>
      <c r="EJA79" s="11"/>
      <c r="EJB79" s="11"/>
      <c r="EJC79" s="11"/>
      <c r="EJD79" s="11"/>
      <c r="EJE79" s="11"/>
      <c r="EJF79" s="11"/>
      <c r="EJG79" s="11"/>
      <c r="EJH79" s="11"/>
      <c r="EJI79" s="11"/>
      <c r="EJJ79" s="11"/>
      <c r="EJK79" s="11"/>
      <c r="EJL79" s="11"/>
      <c r="EJM79" s="11"/>
      <c r="EJN79" s="11"/>
      <c r="EJO79" s="11"/>
      <c r="EJP79" s="11"/>
      <c r="EJQ79" s="11"/>
      <c r="EJR79" s="11"/>
      <c r="EJS79" s="11"/>
      <c r="EJT79" s="11"/>
      <c r="EJU79" s="11"/>
      <c r="EJV79" s="11"/>
      <c r="EJW79" s="11"/>
      <c r="EJX79" s="11"/>
      <c r="EJY79" s="11"/>
      <c r="EJZ79" s="11"/>
      <c r="EKA79" s="11"/>
      <c r="EKB79" s="11"/>
      <c r="EKC79" s="11"/>
      <c r="EKD79" s="11"/>
      <c r="EKE79" s="11"/>
      <c r="EKF79" s="11"/>
      <c r="EKG79" s="11"/>
      <c r="EKH79" s="11"/>
      <c r="EKI79" s="11"/>
      <c r="EKJ79" s="11"/>
      <c r="EKK79" s="11"/>
      <c r="EKL79" s="11"/>
      <c r="EKM79" s="11"/>
      <c r="EKN79" s="11"/>
      <c r="EKO79" s="11"/>
      <c r="EKP79" s="11"/>
      <c r="EKQ79" s="11"/>
      <c r="EKR79" s="11"/>
      <c r="EKS79" s="11"/>
      <c r="EKT79" s="11"/>
      <c r="EKU79" s="11"/>
      <c r="EKV79" s="11"/>
      <c r="EKW79" s="11"/>
      <c r="EKX79" s="11"/>
      <c r="EKY79" s="11"/>
      <c r="EKZ79" s="11"/>
      <c r="ELA79" s="11"/>
      <c r="ELB79" s="11"/>
      <c r="ELC79" s="11"/>
      <c r="ELD79" s="11"/>
      <c r="ELE79" s="11"/>
      <c r="ELF79" s="11"/>
      <c r="ELG79" s="11"/>
      <c r="ELH79" s="11"/>
      <c r="ELI79" s="11"/>
      <c r="ELJ79" s="11"/>
      <c r="ELK79" s="11"/>
      <c r="ELL79" s="11"/>
      <c r="ELM79" s="11"/>
      <c r="ELN79" s="11"/>
      <c r="ELO79" s="11"/>
      <c r="ELP79" s="11"/>
      <c r="ELQ79" s="11"/>
      <c r="ELR79" s="11"/>
      <c r="ELS79" s="11"/>
      <c r="ELT79" s="11"/>
      <c r="ELU79" s="11"/>
      <c r="ELV79" s="11"/>
      <c r="ELW79" s="11"/>
      <c r="ELX79" s="11"/>
      <c r="ELY79" s="11"/>
      <c r="ELZ79" s="11"/>
    </row>
    <row r="80" spans="1:346 1276:3718">
      <c r="C80" s="166" t="s">
        <v>522</v>
      </c>
      <c r="D80" s="223">
        <f>SUM(F80:K80)</f>
        <v>0</v>
      </c>
      <c r="E80" s="88" t="s">
        <v>540</v>
      </c>
      <c r="F80" s="219"/>
      <c r="G80" s="92"/>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c r="HJ80" s="11"/>
      <c r="HK80" s="11"/>
      <c r="HL80" s="11"/>
      <c r="HM80" s="11"/>
      <c r="HN80" s="11"/>
      <c r="HO80" s="11"/>
      <c r="HP80" s="11"/>
      <c r="HQ80" s="11"/>
      <c r="HR80" s="11"/>
      <c r="HS80" s="11"/>
      <c r="HT80" s="11"/>
      <c r="HU80" s="11"/>
      <c r="HV80" s="11"/>
      <c r="HW80" s="11"/>
      <c r="HX80" s="11"/>
      <c r="HY80" s="11"/>
      <c r="HZ80" s="11"/>
      <c r="IA80" s="11"/>
      <c r="IB80" s="11"/>
      <c r="IC80" s="11"/>
      <c r="ID80" s="11"/>
      <c r="IE80" s="11"/>
      <c r="IF80" s="11"/>
      <c r="IG80" s="11"/>
      <c r="IH80" s="11"/>
      <c r="II80" s="11"/>
      <c r="IJ80" s="11"/>
      <c r="IK80" s="11"/>
      <c r="IL80" s="11"/>
      <c r="IM80" s="11"/>
      <c r="IN80" s="11"/>
      <c r="IO80" s="11"/>
      <c r="IP80" s="11"/>
      <c r="IQ80" s="11"/>
      <c r="IR80" s="11"/>
      <c r="IS80" s="11"/>
      <c r="IT80" s="11"/>
      <c r="IU80" s="11"/>
      <c r="IV80" s="11"/>
      <c r="IW80" s="11"/>
      <c r="IX80" s="11"/>
      <c r="IY80" s="11"/>
      <c r="IZ80" s="11"/>
      <c r="JA80" s="11"/>
      <c r="JB80" s="11"/>
      <c r="JC80" s="11"/>
      <c r="JD80" s="11"/>
      <c r="JE80" s="11"/>
      <c r="JF80" s="11"/>
      <c r="JG80" s="11"/>
      <c r="JH80" s="11"/>
      <c r="JI80" s="11"/>
      <c r="JJ80" s="11"/>
      <c r="JK80" s="11"/>
      <c r="JL80" s="11"/>
      <c r="JM80" s="11"/>
      <c r="JN80" s="11"/>
      <c r="JO80" s="11"/>
      <c r="JP80" s="11"/>
      <c r="JQ80" s="11"/>
      <c r="JR80" s="11"/>
      <c r="JS80" s="11"/>
      <c r="JT80" s="11"/>
      <c r="JU80" s="11"/>
      <c r="JV80" s="11"/>
      <c r="JW80" s="11"/>
      <c r="JX80" s="11"/>
      <c r="JY80" s="11"/>
      <c r="JZ80" s="11"/>
      <c r="KA80" s="11"/>
      <c r="KB80" s="11"/>
      <c r="KC80" s="11"/>
      <c r="KD80" s="11"/>
      <c r="KE80" s="11"/>
      <c r="KF80" s="11"/>
      <c r="KG80" s="11"/>
      <c r="KH80" s="11"/>
      <c r="KI80" s="11"/>
      <c r="KJ80" s="11"/>
      <c r="KK80" s="11"/>
      <c r="KL80" s="11"/>
      <c r="KM80" s="11"/>
      <c r="KN80" s="11"/>
      <c r="KO80" s="11"/>
      <c r="KP80" s="11"/>
      <c r="KQ80" s="11"/>
      <c r="KR80" s="11"/>
      <c r="KS80" s="11"/>
      <c r="KT80" s="11"/>
      <c r="KU80" s="11"/>
      <c r="KV80" s="11"/>
      <c r="KW80" s="11"/>
      <c r="KX80" s="11"/>
      <c r="KY80" s="11"/>
      <c r="KZ80" s="11"/>
      <c r="LA80" s="11"/>
      <c r="LB80" s="11"/>
      <c r="LC80" s="11"/>
      <c r="LD80" s="11"/>
      <c r="LE80" s="11"/>
      <c r="LF80" s="11"/>
      <c r="LG80" s="11"/>
      <c r="LH80" s="11"/>
      <c r="LI80" s="11"/>
      <c r="LJ80" s="11"/>
      <c r="LK80" s="11"/>
      <c r="LL80" s="11"/>
      <c r="LM80" s="11"/>
      <c r="LN80" s="11"/>
      <c r="LO80" s="11"/>
      <c r="LP80" s="11"/>
      <c r="LQ80" s="11"/>
      <c r="LR80" s="11"/>
      <c r="LS80" s="11"/>
      <c r="LT80" s="11"/>
      <c r="LU80" s="11"/>
      <c r="LV80" s="11"/>
      <c r="LW80" s="11"/>
      <c r="LX80" s="11"/>
      <c r="LY80" s="11"/>
      <c r="LZ80" s="11"/>
      <c r="MA80" s="11"/>
      <c r="MB80" s="11"/>
      <c r="MC80" s="11"/>
      <c r="MD80" s="11"/>
      <c r="ME80" s="11"/>
      <c r="MF80" s="11"/>
      <c r="MG80" s="11"/>
      <c r="MH80" s="11"/>
      <c r="AWB80" s="11"/>
      <c r="AWC80" s="11"/>
      <c r="AWD80" s="11"/>
      <c r="AWE80" s="11"/>
      <c r="AWF80" s="11"/>
      <c r="AWG80" s="11"/>
      <c r="AWH80" s="11"/>
      <c r="AWI80" s="11"/>
      <c r="AWJ80" s="11"/>
      <c r="AWK80" s="11"/>
      <c r="AWL80" s="11"/>
      <c r="AWM80" s="11"/>
      <c r="AWN80" s="11"/>
      <c r="AWO80" s="11"/>
      <c r="AWP80" s="11"/>
      <c r="AWQ80" s="11"/>
      <c r="AWR80" s="11"/>
      <c r="AWS80" s="11"/>
      <c r="AWT80" s="11"/>
      <c r="AWU80" s="11"/>
      <c r="AWV80" s="11"/>
      <c r="AWW80" s="11"/>
      <c r="AWX80" s="11"/>
      <c r="AWY80" s="11"/>
      <c r="AWZ80" s="11"/>
      <c r="AXA80" s="11"/>
      <c r="AXB80" s="11"/>
      <c r="AXC80" s="11"/>
      <c r="AXD80" s="11"/>
      <c r="AXE80" s="11"/>
      <c r="AXF80" s="11"/>
      <c r="AXG80" s="11"/>
      <c r="AXH80" s="11"/>
      <c r="AXI80" s="11"/>
      <c r="AXJ80" s="11"/>
      <c r="AXK80" s="11"/>
      <c r="AXL80" s="11"/>
      <c r="AXM80" s="11"/>
      <c r="AXN80" s="11"/>
      <c r="AXO80" s="11"/>
      <c r="AXP80" s="11"/>
      <c r="AXQ80" s="11"/>
      <c r="AXR80" s="11"/>
      <c r="AXS80" s="11"/>
      <c r="AXT80" s="11"/>
      <c r="AXU80" s="11"/>
      <c r="AXV80" s="11"/>
      <c r="AXW80" s="11"/>
      <c r="AXX80" s="11"/>
      <c r="AXY80" s="11"/>
      <c r="AXZ80" s="11"/>
      <c r="AYA80" s="11"/>
      <c r="AYB80" s="11"/>
      <c r="AYC80" s="11"/>
      <c r="AYD80" s="11"/>
      <c r="AYE80" s="11"/>
      <c r="AYF80" s="11"/>
      <c r="AYG80" s="11"/>
      <c r="AYH80" s="11"/>
      <c r="AYI80" s="11"/>
      <c r="AYJ80" s="11"/>
      <c r="AYK80" s="11"/>
      <c r="AYL80" s="11"/>
      <c r="AYM80" s="11"/>
      <c r="AYN80" s="11"/>
      <c r="AYO80" s="11"/>
      <c r="AYP80" s="11"/>
      <c r="AYQ80" s="11"/>
      <c r="AYR80" s="11"/>
      <c r="AYS80" s="11"/>
      <c r="AYT80" s="11"/>
      <c r="AYU80" s="11"/>
      <c r="AYV80" s="11"/>
      <c r="AYW80" s="11"/>
      <c r="AYX80" s="11"/>
      <c r="AYY80" s="11"/>
      <c r="AYZ80" s="11"/>
      <c r="AZA80" s="11"/>
      <c r="AZB80" s="11"/>
      <c r="AZC80" s="11"/>
      <c r="AZD80" s="11"/>
      <c r="AZE80" s="11"/>
      <c r="AZF80" s="11"/>
      <c r="AZG80" s="11"/>
      <c r="AZH80" s="11"/>
      <c r="AZI80" s="11"/>
      <c r="AZJ80" s="11"/>
      <c r="AZK80" s="11"/>
      <c r="AZL80" s="11"/>
      <c r="AZM80" s="11"/>
      <c r="AZN80" s="11"/>
      <c r="AZO80" s="11"/>
      <c r="AZP80" s="11"/>
      <c r="AZQ80" s="11"/>
      <c r="AZR80" s="11"/>
      <c r="AZS80" s="11"/>
      <c r="AZT80" s="11"/>
      <c r="AZU80" s="11"/>
      <c r="AZV80" s="11"/>
      <c r="AZW80" s="11"/>
      <c r="AZX80" s="11"/>
      <c r="AZY80" s="11"/>
      <c r="AZZ80" s="11"/>
      <c r="BAA80" s="11"/>
      <c r="BAB80" s="11"/>
      <c r="BAC80" s="11"/>
      <c r="BAD80" s="11"/>
      <c r="BAE80" s="11"/>
      <c r="BAF80" s="11"/>
      <c r="BAG80" s="11"/>
      <c r="BAH80" s="11"/>
      <c r="BAI80" s="11"/>
      <c r="BAJ80" s="11"/>
      <c r="BAK80" s="11"/>
      <c r="BAL80" s="11"/>
      <c r="BAM80" s="11"/>
      <c r="BAN80" s="11"/>
      <c r="BAO80" s="11"/>
      <c r="BAP80" s="11"/>
      <c r="BAQ80" s="11"/>
      <c r="BAR80" s="11"/>
      <c r="BAS80" s="11"/>
      <c r="BAT80" s="11"/>
      <c r="BAU80" s="11"/>
      <c r="BAV80" s="11"/>
      <c r="BAW80" s="11"/>
      <c r="BAX80" s="11"/>
      <c r="BAY80" s="11"/>
      <c r="BAZ80" s="11"/>
      <c r="BBA80" s="11"/>
      <c r="BBB80" s="11"/>
      <c r="BBC80" s="11"/>
      <c r="BBD80" s="11"/>
      <c r="BBE80" s="11"/>
      <c r="BBF80" s="11"/>
      <c r="BBG80" s="11"/>
      <c r="BBH80" s="11"/>
      <c r="BBI80" s="11"/>
      <c r="BBJ80" s="11"/>
      <c r="BBK80" s="11"/>
      <c r="BBL80" s="11"/>
      <c r="BBM80" s="11"/>
      <c r="BBN80" s="11"/>
      <c r="BBO80" s="11"/>
      <c r="BBP80" s="11"/>
      <c r="BBQ80" s="11"/>
      <c r="BBR80" s="11"/>
      <c r="BBS80" s="11"/>
      <c r="BBT80" s="11"/>
      <c r="BBU80" s="11"/>
      <c r="BBV80" s="11"/>
      <c r="BBW80" s="11"/>
      <c r="BBX80" s="11"/>
      <c r="BBY80" s="11"/>
      <c r="BBZ80" s="11"/>
      <c r="BCA80" s="11"/>
      <c r="BCB80" s="11"/>
      <c r="BCC80" s="11"/>
      <c r="BCD80" s="11"/>
      <c r="BCE80" s="11"/>
      <c r="BCF80" s="11"/>
      <c r="BCG80" s="11"/>
      <c r="BCH80" s="11"/>
      <c r="BCI80" s="11"/>
      <c r="BCJ80" s="11"/>
      <c r="BCK80" s="11"/>
      <c r="BCL80" s="11"/>
      <c r="BCM80" s="11"/>
      <c r="BCN80" s="11"/>
      <c r="BCO80" s="11"/>
      <c r="BCP80" s="11"/>
      <c r="BCQ80" s="11"/>
      <c r="BCR80" s="11"/>
      <c r="BCS80" s="11"/>
      <c r="BCT80" s="11"/>
      <c r="BCU80" s="11"/>
      <c r="BCV80" s="11"/>
      <c r="BCW80" s="11"/>
      <c r="BCX80" s="11"/>
      <c r="BCY80" s="11"/>
      <c r="BCZ80" s="11"/>
      <c r="BDA80" s="11"/>
      <c r="BDB80" s="11"/>
      <c r="BDC80" s="11"/>
      <c r="BDD80" s="11"/>
      <c r="BDE80" s="11"/>
      <c r="BDF80" s="11"/>
      <c r="BDG80" s="11"/>
      <c r="BDH80" s="11"/>
      <c r="BDI80" s="11"/>
      <c r="BDJ80" s="11"/>
      <c r="BDK80" s="11"/>
      <c r="BDL80" s="11"/>
      <c r="BDM80" s="11"/>
      <c r="BDN80" s="11"/>
      <c r="BDO80" s="11"/>
      <c r="BDP80" s="11"/>
      <c r="BDQ80" s="11"/>
      <c r="BDR80" s="11"/>
      <c r="BDS80" s="11"/>
      <c r="BDT80" s="11"/>
      <c r="BDU80" s="11"/>
      <c r="BDV80" s="11"/>
      <c r="BDW80" s="11"/>
      <c r="BDX80" s="11"/>
      <c r="BDY80" s="11"/>
      <c r="BDZ80" s="11"/>
      <c r="BEA80" s="11"/>
      <c r="BEB80" s="11"/>
      <c r="BEC80" s="11"/>
      <c r="BED80" s="11"/>
      <c r="BEE80" s="11"/>
      <c r="BEF80" s="11"/>
      <c r="BEG80" s="11"/>
      <c r="BEH80" s="11"/>
      <c r="BEI80" s="11"/>
      <c r="BEJ80" s="11"/>
      <c r="BEK80" s="11"/>
      <c r="BEL80" s="11"/>
      <c r="BEM80" s="11"/>
      <c r="BEN80" s="11"/>
      <c r="BEO80" s="11"/>
      <c r="BEP80" s="11"/>
      <c r="BEQ80" s="11"/>
      <c r="BER80" s="11"/>
      <c r="BES80" s="11"/>
      <c r="BET80" s="11"/>
      <c r="BEU80" s="11"/>
      <c r="BEV80" s="11"/>
      <c r="BEW80" s="11"/>
      <c r="BEX80" s="11"/>
      <c r="BEY80" s="11"/>
      <c r="BEZ80" s="11"/>
      <c r="BFA80" s="11"/>
      <c r="BFB80" s="11"/>
      <c r="BFC80" s="11"/>
      <c r="BFD80" s="11"/>
      <c r="BFE80" s="11"/>
      <c r="BFF80" s="11"/>
      <c r="BFG80" s="11"/>
      <c r="BFH80" s="11"/>
      <c r="BFI80" s="11"/>
      <c r="BFJ80" s="11"/>
      <c r="BFK80" s="11"/>
      <c r="BFL80" s="11"/>
      <c r="BFM80" s="11"/>
      <c r="BFN80" s="11"/>
      <c r="BFO80" s="11"/>
      <c r="BFP80" s="11"/>
      <c r="BFQ80" s="11"/>
      <c r="BFR80" s="11"/>
      <c r="BFS80" s="11"/>
      <c r="BFT80" s="11"/>
      <c r="BFU80" s="11"/>
      <c r="BFV80" s="11"/>
      <c r="BFW80" s="11"/>
      <c r="BFX80" s="11"/>
      <c r="BFY80" s="11"/>
      <c r="BFZ80" s="11"/>
      <c r="BGA80" s="11"/>
      <c r="BGB80" s="11"/>
      <c r="BGC80" s="11"/>
      <c r="BGD80" s="11"/>
      <c r="BGE80" s="11"/>
      <c r="BGF80" s="11"/>
      <c r="BGG80" s="11"/>
      <c r="BGH80" s="11"/>
      <c r="BGI80" s="11"/>
      <c r="BGJ80" s="11"/>
      <c r="BGK80" s="11"/>
      <c r="BGL80" s="11"/>
      <c r="BGM80" s="11"/>
      <c r="BGN80" s="11"/>
      <c r="BGO80" s="11"/>
      <c r="BGP80" s="11"/>
      <c r="BGQ80" s="11"/>
      <c r="BGR80" s="11"/>
      <c r="BGS80" s="11"/>
      <c r="BGT80" s="11"/>
      <c r="BGU80" s="11"/>
      <c r="BGV80" s="11"/>
      <c r="BGW80" s="11"/>
      <c r="BGX80" s="11"/>
      <c r="BGY80" s="11"/>
      <c r="BGZ80" s="11"/>
      <c r="BHA80" s="11"/>
      <c r="BHB80" s="11"/>
      <c r="BHC80" s="11"/>
      <c r="BHD80" s="11"/>
      <c r="BHE80" s="11"/>
      <c r="BHF80" s="11"/>
      <c r="BHG80" s="11"/>
      <c r="BHH80" s="11"/>
      <c r="BHI80" s="11"/>
      <c r="BHJ80" s="11"/>
      <c r="BHK80" s="11"/>
      <c r="BHL80" s="11"/>
      <c r="BHM80" s="11"/>
      <c r="BHN80" s="11"/>
      <c r="BHO80" s="11"/>
      <c r="BHP80" s="11"/>
      <c r="BHQ80" s="11"/>
      <c r="BHR80" s="11"/>
      <c r="BHS80" s="11"/>
      <c r="BHT80" s="11"/>
      <c r="BHU80" s="11"/>
      <c r="BHV80" s="11"/>
      <c r="BHW80" s="11"/>
      <c r="BHX80" s="11"/>
      <c r="BHY80" s="11"/>
      <c r="BHZ80" s="11"/>
      <c r="BIA80" s="11"/>
      <c r="BIB80" s="11"/>
      <c r="BIC80" s="11"/>
      <c r="BID80" s="11"/>
      <c r="BIE80" s="11"/>
      <c r="BIF80" s="11"/>
      <c r="BIG80" s="11"/>
      <c r="BIH80" s="11"/>
      <c r="BII80" s="11"/>
      <c r="BIJ80" s="11"/>
      <c r="BIK80" s="11"/>
      <c r="BIL80" s="11"/>
      <c r="BIM80" s="11"/>
      <c r="BIN80" s="11"/>
      <c r="BIO80" s="11"/>
      <c r="BIP80" s="11"/>
      <c r="BIQ80" s="11"/>
      <c r="BIR80" s="11"/>
      <c r="BIS80" s="11"/>
      <c r="BIT80" s="11"/>
      <c r="BIU80" s="11"/>
      <c r="BIV80" s="11"/>
      <c r="BIW80" s="11"/>
      <c r="BIX80" s="11"/>
      <c r="BIY80" s="11"/>
      <c r="BIZ80" s="11"/>
      <c r="BJA80" s="11"/>
      <c r="BJB80" s="11"/>
      <c r="BJC80" s="11"/>
      <c r="BJD80" s="11"/>
      <c r="BJE80" s="11"/>
      <c r="BJF80" s="11"/>
      <c r="BJG80" s="11"/>
      <c r="BJH80" s="11"/>
      <c r="BJI80" s="11"/>
      <c r="BJJ80" s="11"/>
      <c r="BJK80" s="11"/>
      <c r="BJL80" s="11"/>
      <c r="BJM80" s="11"/>
      <c r="BJN80" s="11"/>
      <c r="BJO80" s="11"/>
      <c r="BJP80" s="11"/>
      <c r="BJQ80" s="11"/>
      <c r="BJR80" s="11"/>
      <c r="BJS80" s="11"/>
      <c r="BJT80" s="11"/>
      <c r="BJU80" s="11"/>
      <c r="BJV80" s="11"/>
      <c r="BJW80" s="11"/>
      <c r="BJX80" s="11"/>
      <c r="BJY80" s="11"/>
      <c r="BJZ80" s="11"/>
      <c r="BKA80" s="11"/>
      <c r="BKB80" s="11"/>
      <c r="BKC80" s="11"/>
      <c r="BKD80" s="11"/>
      <c r="BKE80" s="11"/>
      <c r="BKF80" s="11"/>
      <c r="BKG80" s="11"/>
      <c r="BKH80" s="11"/>
      <c r="BKI80" s="11"/>
      <c r="BKJ80" s="11"/>
      <c r="BKK80" s="11"/>
      <c r="BKL80" s="11"/>
      <c r="BKM80" s="11"/>
      <c r="BKN80" s="11"/>
      <c r="BKO80" s="11"/>
      <c r="BKP80" s="11"/>
      <c r="BKQ80" s="11"/>
      <c r="BKR80" s="11"/>
      <c r="BKS80" s="11"/>
      <c r="BKT80" s="11"/>
      <c r="BKU80" s="11"/>
      <c r="BKV80" s="11"/>
      <c r="BKW80" s="11"/>
      <c r="BKX80" s="11"/>
      <c r="BKY80" s="11"/>
      <c r="BKZ80" s="11"/>
      <c r="BLA80" s="11"/>
      <c r="BLB80" s="11"/>
      <c r="BLC80" s="11"/>
      <c r="BLD80" s="11"/>
      <c r="BLE80" s="11"/>
      <c r="BLF80" s="11"/>
      <c r="BLG80" s="11"/>
      <c r="BLH80" s="11"/>
      <c r="BLI80" s="11"/>
      <c r="BLJ80" s="11"/>
      <c r="BLK80" s="11"/>
      <c r="BLL80" s="11"/>
      <c r="BLM80" s="11"/>
      <c r="BLN80" s="11"/>
      <c r="BLO80" s="11"/>
      <c r="BLP80" s="11"/>
      <c r="BLQ80" s="11"/>
      <c r="BLR80" s="11"/>
      <c r="BLS80" s="11"/>
      <c r="BLT80" s="11"/>
      <c r="BLU80" s="11"/>
      <c r="BLV80" s="11"/>
      <c r="BLW80" s="11"/>
      <c r="BLX80" s="11"/>
      <c r="BLY80" s="11"/>
      <c r="BLZ80" s="11"/>
      <c r="BMA80" s="11"/>
      <c r="BMB80" s="11"/>
      <c r="BMC80" s="11"/>
      <c r="BMD80" s="11"/>
      <c r="BME80" s="11"/>
      <c r="BMF80" s="11"/>
      <c r="BMG80" s="11"/>
      <c r="BMH80" s="11"/>
      <c r="BMI80" s="11"/>
      <c r="BMJ80" s="11"/>
      <c r="BMK80" s="11"/>
      <c r="BML80" s="11"/>
      <c r="BMM80" s="11"/>
      <c r="BMN80" s="11"/>
      <c r="BMO80" s="11"/>
      <c r="BMP80" s="11"/>
      <c r="BMQ80" s="11"/>
      <c r="BMR80" s="11"/>
      <c r="BMS80" s="11"/>
      <c r="BMT80" s="11"/>
      <c r="BMU80" s="11"/>
      <c r="BMV80" s="11"/>
      <c r="BMW80" s="11"/>
      <c r="BMX80" s="11"/>
      <c r="BMY80" s="11"/>
      <c r="BMZ80" s="11"/>
      <c r="BNA80" s="11"/>
      <c r="BNB80" s="11"/>
      <c r="BNC80" s="11"/>
      <c r="BND80" s="11"/>
      <c r="BNE80" s="11"/>
      <c r="BNF80" s="11"/>
      <c r="BNG80" s="11"/>
      <c r="BNH80" s="11"/>
      <c r="BNI80" s="11"/>
      <c r="BNJ80" s="11"/>
      <c r="BNK80" s="11"/>
      <c r="BNL80" s="11"/>
      <c r="BNM80" s="11"/>
      <c r="BNN80" s="11"/>
      <c r="BNO80" s="11"/>
      <c r="BNP80" s="11"/>
      <c r="BNQ80" s="11"/>
      <c r="BNR80" s="11"/>
      <c r="BNS80" s="11"/>
      <c r="BNT80" s="11"/>
      <c r="BNU80" s="11"/>
      <c r="BNV80" s="11"/>
      <c r="BNW80" s="11"/>
      <c r="BNX80" s="11"/>
      <c r="BNY80" s="11"/>
      <c r="BNZ80" s="11"/>
      <c r="BOA80" s="11"/>
      <c r="BOB80" s="11"/>
      <c r="BOC80" s="11"/>
      <c r="BOD80" s="11"/>
      <c r="BOE80" s="11"/>
      <c r="BOF80" s="11"/>
      <c r="BOG80" s="11"/>
      <c r="BOH80" s="11"/>
      <c r="BOI80" s="11"/>
      <c r="BOJ80" s="11"/>
      <c r="BOK80" s="11"/>
      <c r="BOL80" s="11"/>
      <c r="BOM80" s="11"/>
      <c r="BON80" s="11"/>
      <c r="BOO80" s="11"/>
      <c r="BOP80" s="11"/>
      <c r="BOQ80" s="11"/>
      <c r="BOR80" s="11"/>
      <c r="BOS80" s="11"/>
      <c r="BOT80" s="11"/>
      <c r="BOU80" s="11"/>
      <c r="BOV80" s="11"/>
      <c r="BOW80" s="11"/>
      <c r="BOX80" s="11"/>
      <c r="BOY80" s="11"/>
      <c r="BOZ80" s="11"/>
      <c r="BPA80" s="11"/>
      <c r="BPB80" s="11"/>
      <c r="BPC80" s="11"/>
      <c r="BPD80" s="11"/>
      <c r="BPE80" s="11"/>
      <c r="BPF80" s="11"/>
      <c r="BPG80" s="11"/>
      <c r="BPH80" s="11"/>
      <c r="BPI80" s="11"/>
      <c r="BPJ80" s="11"/>
      <c r="BPK80" s="11"/>
      <c r="BPL80" s="11"/>
      <c r="BPM80" s="11"/>
      <c r="BPN80" s="11"/>
      <c r="BPO80" s="11"/>
      <c r="BPP80" s="11"/>
      <c r="BPQ80" s="11"/>
      <c r="BPR80" s="11"/>
      <c r="BPS80" s="11"/>
      <c r="BPT80" s="11"/>
      <c r="BPU80" s="11"/>
      <c r="BPV80" s="11"/>
      <c r="BPW80" s="11"/>
      <c r="BPX80" s="11"/>
      <c r="BPY80" s="11"/>
      <c r="BPZ80" s="11"/>
      <c r="BQA80" s="11"/>
      <c r="BQB80" s="11"/>
      <c r="BQC80" s="11"/>
      <c r="BQD80" s="11"/>
      <c r="BQE80" s="11"/>
      <c r="BQF80" s="11"/>
      <c r="BQG80" s="11"/>
      <c r="BQH80" s="11"/>
      <c r="BQI80" s="11"/>
      <c r="BQJ80" s="11"/>
      <c r="BQK80" s="11"/>
      <c r="BQL80" s="11"/>
      <c r="BQM80" s="11"/>
      <c r="BQN80" s="11"/>
      <c r="BQO80" s="11"/>
      <c r="BQP80" s="11"/>
      <c r="BQQ80" s="11"/>
      <c r="BQR80" s="11"/>
      <c r="BQS80" s="11"/>
      <c r="BQT80" s="11"/>
      <c r="BQU80" s="11"/>
      <c r="BQV80" s="11"/>
      <c r="BQW80" s="11"/>
      <c r="BQX80" s="11"/>
      <c r="BQY80" s="11"/>
      <c r="BQZ80" s="11"/>
      <c r="BRA80" s="11"/>
      <c r="BRB80" s="11"/>
      <c r="BRC80" s="11"/>
      <c r="BRD80" s="11"/>
      <c r="BRE80" s="11"/>
      <c r="BRF80" s="11"/>
      <c r="BRG80" s="11"/>
      <c r="BRH80" s="11"/>
      <c r="BRI80" s="11"/>
      <c r="BRJ80" s="11"/>
      <c r="BRK80" s="11"/>
      <c r="BRL80" s="11"/>
      <c r="BRM80" s="11"/>
      <c r="BRN80" s="11"/>
      <c r="BRO80" s="11"/>
      <c r="BRP80" s="11"/>
      <c r="BRQ80" s="11"/>
      <c r="BRR80" s="11"/>
      <c r="BRS80" s="11"/>
      <c r="BRT80" s="11"/>
      <c r="BRU80" s="11"/>
      <c r="BRV80" s="11"/>
      <c r="BRW80" s="11"/>
      <c r="BRX80" s="11"/>
      <c r="BRY80" s="11"/>
      <c r="BRZ80" s="11"/>
      <c r="BSA80" s="11"/>
      <c r="BSB80" s="11"/>
      <c r="BSC80" s="11"/>
      <c r="BSD80" s="11"/>
      <c r="BSE80" s="11"/>
      <c r="BSF80" s="11"/>
      <c r="BSG80" s="11"/>
      <c r="BSH80" s="11"/>
      <c r="BSI80" s="11"/>
      <c r="BSJ80" s="11"/>
      <c r="BSK80" s="11"/>
      <c r="BSL80" s="11"/>
      <c r="BSM80" s="11"/>
      <c r="BSN80" s="11"/>
      <c r="BSO80" s="11"/>
      <c r="BSP80" s="11"/>
      <c r="BSQ80" s="11"/>
      <c r="BSR80" s="11"/>
      <c r="BSS80" s="11"/>
      <c r="BST80" s="11"/>
      <c r="BSU80" s="11"/>
      <c r="BSV80" s="11"/>
      <c r="BSW80" s="11"/>
      <c r="BSX80" s="11"/>
      <c r="BSY80" s="11"/>
      <c r="BSZ80" s="11"/>
      <c r="BTA80" s="11"/>
      <c r="BTB80" s="11"/>
      <c r="BTC80" s="11"/>
      <c r="BTD80" s="11"/>
      <c r="BTE80" s="11"/>
      <c r="BTF80" s="11"/>
      <c r="BTG80" s="11"/>
      <c r="BTH80" s="11"/>
      <c r="BTI80" s="11"/>
      <c r="BTJ80" s="11"/>
      <c r="BTK80" s="11"/>
      <c r="BTL80" s="11"/>
      <c r="BTM80" s="11"/>
      <c r="BTN80" s="11"/>
      <c r="BTO80" s="11"/>
      <c r="BTP80" s="11"/>
      <c r="BTQ80" s="11"/>
      <c r="BTR80" s="11"/>
      <c r="BTS80" s="11"/>
      <c r="BTT80" s="11"/>
      <c r="BTU80" s="11"/>
      <c r="BTV80" s="11"/>
      <c r="BTW80" s="11"/>
      <c r="BTX80" s="11"/>
      <c r="BTY80" s="11"/>
      <c r="BTZ80" s="11"/>
      <c r="BUA80" s="11"/>
      <c r="BUB80" s="11"/>
      <c r="BUC80" s="11"/>
      <c r="BUD80" s="11"/>
      <c r="BUE80" s="11"/>
      <c r="BUF80" s="11"/>
      <c r="BUG80" s="11"/>
      <c r="BUH80" s="11"/>
      <c r="BUI80" s="11"/>
      <c r="BUJ80" s="11"/>
      <c r="BUK80" s="11"/>
      <c r="BUL80" s="11"/>
      <c r="BUM80" s="11"/>
      <c r="BUN80" s="11"/>
      <c r="BUO80" s="11"/>
      <c r="BUP80" s="11"/>
      <c r="BUQ80" s="11"/>
      <c r="BUR80" s="11"/>
      <c r="BUS80" s="11"/>
      <c r="BUT80" s="11"/>
      <c r="BUU80" s="11"/>
      <c r="BUV80" s="11"/>
      <c r="BUW80" s="11"/>
      <c r="BUX80" s="11"/>
      <c r="BUY80" s="11"/>
      <c r="BUZ80" s="11"/>
      <c r="BVA80" s="11"/>
      <c r="BVB80" s="11"/>
      <c r="BVC80" s="11"/>
      <c r="BVD80" s="11"/>
      <c r="BVE80" s="11"/>
      <c r="BVF80" s="11"/>
      <c r="BVG80" s="11"/>
      <c r="BVH80" s="11"/>
      <c r="BVI80" s="11"/>
      <c r="BVJ80" s="11"/>
      <c r="BVK80" s="11"/>
      <c r="BVL80" s="11"/>
      <c r="BVM80" s="11"/>
      <c r="BVN80" s="11"/>
      <c r="BVO80" s="11"/>
      <c r="BVP80" s="11"/>
      <c r="BVQ80" s="11"/>
      <c r="BVR80" s="11"/>
      <c r="BVS80" s="11"/>
      <c r="BVT80" s="11"/>
      <c r="BVU80" s="11"/>
      <c r="BVV80" s="11"/>
      <c r="BVW80" s="11"/>
      <c r="BVX80" s="11"/>
      <c r="BVY80" s="11"/>
      <c r="BVZ80" s="11"/>
      <c r="BWA80" s="11"/>
      <c r="BWB80" s="11"/>
      <c r="BWC80" s="11"/>
      <c r="BWD80" s="11"/>
      <c r="BWE80" s="11"/>
      <c r="BWF80" s="11"/>
      <c r="BWG80" s="11"/>
      <c r="BWH80" s="11"/>
      <c r="BWI80" s="11"/>
      <c r="BWJ80" s="11"/>
      <c r="BWK80" s="11"/>
      <c r="BWL80" s="11"/>
      <c r="BWM80" s="11"/>
      <c r="BWN80" s="11"/>
      <c r="BWO80" s="11"/>
      <c r="BWP80" s="11"/>
      <c r="BWQ80" s="11"/>
      <c r="BWR80" s="11"/>
      <c r="BWS80" s="11"/>
      <c r="BWT80" s="11"/>
      <c r="BWU80" s="11"/>
      <c r="BWV80" s="11"/>
      <c r="BWW80" s="11"/>
      <c r="BWX80" s="11"/>
      <c r="BWY80" s="11"/>
      <c r="BWZ80" s="11"/>
      <c r="BXA80" s="11"/>
      <c r="BXB80" s="11"/>
      <c r="BXC80" s="11"/>
      <c r="BXD80" s="11"/>
      <c r="BXE80" s="11"/>
      <c r="BXF80" s="11"/>
      <c r="BXG80" s="11"/>
      <c r="BXH80" s="11"/>
      <c r="BXI80" s="11"/>
      <c r="BXJ80" s="11"/>
      <c r="BXK80" s="11"/>
      <c r="BXL80" s="11"/>
      <c r="BXM80" s="11"/>
      <c r="BXN80" s="11"/>
      <c r="BXO80" s="11"/>
      <c r="BXP80" s="11"/>
      <c r="BXQ80" s="11"/>
      <c r="BXR80" s="11"/>
      <c r="BXS80" s="11"/>
      <c r="BXT80" s="11"/>
      <c r="BXU80" s="11"/>
      <c r="BXV80" s="11"/>
      <c r="BXW80" s="11"/>
      <c r="BXX80" s="11"/>
      <c r="BXY80" s="11"/>
      <c r="BXZ80" s="11"/>
      <c r="BYA80" s="11"/>
      <c r="BYB80" s="11"/>
      <c r="BYC80" s="11"/>
      <c r="BYD80" s="11"/>
      <c r="BYE80" s="11"/>
      <c r="BYF80" s="11"/>
      <c r="BYG80" s="11"/>
      <c r="BYH80" s="11"/>
      <c r="BYI80" s="11"/>
      <c r="BYJ80" s="11"/>
      <c r="BYK80" s="11"/>
      <c r="BYL80" s="11"/>
      <c r="BYM80" s="11"/>
      <c r="BYN80" s="11"/>
      <c r="BYO80" s="11"/>
      <c r="BYP80" s="11"/>
      <c r="BYQ80" s="11"/>
      <c r="BYR80" s="11"/>
      <c r="BYS80" s="11"/>
      <c r="BYT80" s="11"/>
      <c r="BYU80" s="11"/>
      <c r="BYV80" s="11"/>
      <c r="BYW80" s="11"/>
      <c r="BYX80" s="11"/>
      <c r="BYY80" s="11"/>
      <c r="BYZ80" s="11"/>
      <c r="BZA80" s="11"/>
      <c r="BZB80" s="11"/>
      <c r="BZC80" s="11"/>
      <c r="BZD80" s="11"/>
      <c r="BZE80" s="11"/>
      <c r="BZF80" s="11"/>
      <c r="BZG80" s="11"/>
      <c r="BZH80" s="11"/>
      <c r="BZI80" s="11"/>
      <c r="BZJ80" s="11"/>
      <c r="BZK80" s="11"/>
      <c r="BZL80" s="11"/>
      <c r="BZM80" s="11"/>
      <c r="BZN80" s="11"/>
      <c r="BZO80" s="11"/>
      <c r="BZP80" s="11"/>
      <c r="BZQ80" s="11"/>
      <c r="BZR80" s="11"/>
      <c r="BZS80" s="11"/>
      <c r="BZT80" s="11"/>
      <c r="BZU80" s="11"/>
      <c r="BZV80" s="11"/>
      <c r="BZW80" s="11"/>
      <c r="BZX80" s="11"/>
      <c r="BZY80" s="11"/>
      <c r="BZZ80" s="11"/>
      <c r="CAA80" s="11"/>
      <c r="CAB80" s="11"/>
      <c r="CAC80" s="11"/>
      <c r="CAD80" s="11"/>
      <c r="CAE80" s="11"/>
      <c r="CAF80" s="11"/>
      <c r="CAG80" s="11"/>
      <c r="CAH80" s="11"/>
      <c r="CAI80" s="11"/>
      <c r="CAJ80" s="11"/>
      <c r="CAK80" s="11"/>
      <c r="CAL80" s="11"/>
      <c r="CAM80" s="11"/>
      <c r="CAN80" s="11"/>
      <c r="CAO80" s="11"/>
      <c r="CAP80" s="11"/>
      <c r="CAQ80" s="11"/>
      <c r="CAR80" s="11"/>
      <c r="CAS80" s="11"/>
      <c r="CAT80" s="11"/>
      <c r="CAU80" s="11"/>
      <c r="CAV80" s="11"/>
      <c r="CAW80" s="11"/>
      <c r="CAX80" s="11"/>
      <c r="CAY80" s="11"/>
      <c r="CAZ80" s="11"/>
      <c r="CBA80" s="11"/>
      <c r="CBB80" s="11"/>
      <c r="CBC80" s="11"/>
      <c r="CBD80" s="11"/>
      <c r="CBE80" s="11"/>
      <c r="CBF80" s="11"/>
      <c r="CBG80" s="11"/>
      <c r="CBH80" s="11"/>
      <c r="CBI80" s="11"/>
      <c r="CBJ80" s="11"/>
      <c r="CBK80" s="11"/>
      <c r="CBL80" s="11"/>
      <c r="CBM80" s="11"/>
      <c r="CBN80" s="11"/>
      <c r="CBO80" s="11"/>
      <c r="CBP80" s="11"/>
      <c r="CBQ80" s="11"/>
      <c r="CBR80" s="11"/>
      <c r="CBS80" s="11"/>
      <c r="CBT80" s="11"/>
      <c r="CBU80" s="11"/>
      <c r="CBV80" s="11"/>
      <c r="CBW80" s="11"/>
      <c r="CBX80" s="11"/>
      <c r="CBY80" s="11"/>
      <c r="CBZ80" s="11"/>
      <c r="CCA80" s="11"/>
      <c r="CCB80" s="11"/>
      <c r="CCC80" s="11"/>
      <c r="CCD80" s="11"/>
      <c r="CCE80" s="11"/>
      <c r="CCF80" s="11"/>
      <c r="CCG80" s="11"/>
      <c r="CCH80" s="11"/>
      <c r="CCI80" s="11"/>
      <c r="CCJ80" s="11"/>
      <c r="CCK80" s="11"/>
      <c r="CCL80" s="11"/>
      <c r="CCM80" s="11"/>
      <c r="CCN80" s="11"/>
      <c r="CCO80" s="11"/>
      <c r="CCP80" s="11"/>
      <c r="CCQ80" s="11"/>
      <c r="CCR80" s="11"/>
      <c r="CCS80" s="11"/>
      <c r="CCT80" s="11"/>
      <c r="CCU80" s="11"/>
      <c r="CCV80" s="11"/>
      <c r="CCW80" s="11"/>
      <c r="CCX80" s="11"/>
      <c r="CCY80" s="11"/>
      <c r="CCZ80" s="11"/>
      <c r="CDA80" s="11"/>
      <c r="CDB80" s="11"/>
      <c r="CDC80" s="11"/>
      <c r="CDD80" s="11"/>
      <c r="CDE80" s="11"/>
      <c r="CDF80" s="11"/>
      <c r="CDG80" s="11"/>
      <c r="CDH80" s="11"/>
      <c r="CDI80" s="11"/>
      <c r="CDJ80" s="11"/>
      <c r="CDK80" s="11"/>
      <c r="CDL80" s="11"/>
      <c r="CDM80" s="11"/>
      <c r="CDN80" s="11"/>
      <c r="CDO80" s="11"/>
      <c r="CDP80" s="11"/>
      <c r="CDQ80" s="11"/>
      <c r="CDR80" s="11"/>
      <c r="CDS80" s="11"/>
      <c r="CDT80" s="11"/>
      <c r="CDU80" s="11"/>
      <c r="CDV80" s="11"/>
      <c r="CDW80" s="11"/>
      <c r="CDX80" s="11"/>
      <c r="CDY80" s="11"/>
      <c r="CDZ80" s="11"/>
      <c r="CEA80" s="11"/>
      <c r="CEB80" s="11"/>
      <c r="CEC80" s="11"/>
      <c r="CED80" s="11"/>
      <c r="CEE80" s="11"/>
      <c r="CEF80" s="11"/>
      <c r="CEG80" s="11"/>
      <c r="CEH80" s="11"/>
      <c r="CEI80" s="11"/>
      <c r="CEJ80" s="11"/>
      <c r="CEK80" s="11"/>
      <c r="CEL80" s="11"/>
      <c r="CEM80" s="11"/>
      <c r="CEN80" s="11"/>
      <c r="CEO80" s="11"/>
      <c r="CEP80" s="11"/>
      <c r="CEQ80" s="11"/>
      <c r="CER80" s="11"/>
      <c r="CES80" s="11"/>
      <c r="CET80" s="11"/>
      <c r="CEU80" s="11"/>
      <c r="CEV80" s="11"/>
      <c r="CEW80" s="11"/>
      <c r="CEX80" s="11"/>
      <c r="CEY80" s="11"/>
      <c r="CEZ80" s="11"/>
      <c r="CFA80" s="11"/>
      <c r="CFB80" s="11"/>
      <c r="CFC80" s="11"/>
      <c r="CFD80" s="11"/>
      <c r="CFE80" s="11"/>
      <c r="CFF80" s="11"/>
      <c r="CFG80" s="11"/>
      <c r="CFH80" s="11"/>
      <c r="CFI80" s="11"/>
      <c r="CFJ80" s="11"/>
      <c r="CFK80" s="11"/>
      <c r="CFL80" s="11"/>
      <c r="CFM80" s="11"/>
      <c r="CFN80" s="11"/>
      <c r="CFO80" s="11"/>
      <c r="CFP80" s="11"/>
      <c r="CFQ80" s="11"/>
      <c r="CFR80" s="11"/>
      <c r="CFS80" s="11"/>
      <c r="CFT80" s="11"/>
      <c r="CFU80" s="11"/>
      <c r="CFV80" s="11"/>
      <c r="CFW80" s="11"/>
      <c r="CFX80" s="11"/>
      <c r="CFY80" s="11"/>
      <c r="CFZ80" s="11"/>
      <c r="CGA80" s="11"/>
      <c r="CGB80" s="11"/>
      <c r="CGC80" s="11"/>
      <c r="CGD80" s="11"/>
      <c r="CGE80" s="11"/>
      <c r="CGF80" s="11"/>
      <c r="CGG80" s="11"/>
      <c r="CGH80" s="11"/>
      <c r="CGI80" s="11"/>
      <c r="CGJ80" s="11"/>
      <c r="CGK80" s="11"/>
      <c r="CGL80" s="11"/>
      <c r="CGM80" s="11"/>
      <c r="CGN80" s="11"/>
      <c r="CGO80" s="11"/>
      <c r="CGP80" s="11"/>
      <c r="CGQ80" s="11"/>
      <c r="CGR80" s="11"/>
      <c r="CGS80" s="11"/>
      <c r="CGT80" s="11"/>
      <c r="CGU80" s="11"/>
      <c r="CGV80" s="11"/>
      <c r="CGW80" s="11"/>
      <c r="CGX80" s="11"/>
      <c r="CGY80" s="11"/>
      <c r="CGZ80" s="11"/>
      <c r="CHA80" s="11"/>
      <c r="CHB80" s="11"/>
      <c r="CHC80" s="11"/>
      <c r="CHD80" s="11"/>
      <c r="CHE80" s="11"/>
      <c r="CHF80" s="11"/>
      <c r="CHG80" s="11"/>
      <c r="CHH80" s="11"/>
      <c r="CHI80" s="11"/>
      <c r="CHJ80" s="11"/>
      <c r="CHK80" s="11"/>
      <c r="CHL80" s="11"/>
      <c r="CHM80" s="11"/>
      <c r="CHN80" s="11"/>
      <c r="CHO80" s="11"/>
      <c r="CHP80" s="11"/>
      <c r="CHQ80" s="11"/>
      <c r="CHR80" s="11"/>
      <c r="CHS80" s="11"/>
      <c r="CHT80" s="11"/>
      <c r="CHU80" s="11"/>
      <c r="CHV80" s="11"/>
      <c r="CHW80" s="11"/>
      <c r="CHX80" s="11"/>
      <c r="CHY80" s="11"/>
      <c r="CHZ80" s="11"/>
      <c r="CIA80" s="11"/>
      <c r="CIB80" s="11"/>
      <c r="CIC80" s="11"/>
      <c r="CID80" s="11"/>
      <c r="CIE80" s="11"/>
      <c r="CIF80" s="11"/>
      <c r="CIG80" s="11"/>
      <c r="CIH80" s="11"/>
      <c r="CII80" s="11"/>
      <c r="CIJ80" s="11"/>
      <c r="CIK80" s="11"/>
      <c r="CIL80" s="11"/>
      <c r="CIM80" s="11"/>
      <c r="CIN80" s="11"/>
      <c r="CIO80" s="11"/>
      <c r="CIP80" s="11"/>
      <c r="CIQ80" s="11"/>
      <c r="CIR80" s="11"/>
      <c r="CIS80" s="11"/>
      <c r="CIT80" s="11"/>
      <c r="CIU80" s="11"/>
      <c r="CIV80" s="11"/>
      <c r="CIW80" s="11"/>
      <c r="CIX80" s="11"/>
      <c r="CIY80" s="11"/>
      <c r="CIZ80" s="11"/>
      <c r="CJA80" s="11"/>
      <c r="CJB80" s="11"/>
      <c r="CJC80" s="11"/>
      <c r="CJD80" s="11"/>
      <c r="CJE80" s="11"/>
      <c r="CJF80" s="11"/>
      <c r="CJG80" s="11"/>
      <c r="CJH80" s="11"/>
      <c r="CJI80" s="11"/>
      <c r="CJJ80" s="11"/>
      <c r="CJK80" s="11"/>
      <c r="CJL80" s="11"/>
      <c r="CJM80" s="11"/>
      <c r="CJN80" s="11"/>
      <c r="CJO80" s="11"/>
      <c r="CJP80" s="11"/>
      <c r="CJQ80" s="11"/>
      <c r="CJR80" s="11"/>
      <c r="CJS80" s="11"/>
      <c r="CJT80" s="11"/>
      <c r="CJU80" s="11"/>
      <c r="CJV80" s="11"/>
      <c r="CJW80" s="11"/>
      <c r="CJX80" s="11"/>
      <c r="CJY80" s="11"/>
      <c r="CJZ80" s="11"/>
      <c r="CKA80" s="11"/>
      <c r="CKB80" s="11"/>
      <c r="CKC80" s="11"/>
      <c r="CKD80" s="11"/>
      <c r="CKE80" s="11"/>
      <c r="CKF80" s="11"/>
      <c r="CKG80" s="11"/>
      <c r="CKH80" s="11"/>
      <c r="CKI80" s="11"/>
      <c r="CKJ80" s="11"/>
      <c r="CKK80" s="11"/>
      <c r="CKL80" s="11"/>
      <c r="CKM80" s="11"/>
      <c r="CKN80" s="11"/>
      <c r="CKO80" s="11"/>
      <c r="CKP80" s="11"/>
      <c r="CKQ80" s="11"/>
      <c r="CKR80" s="11"/>
      <c r="CKS80" s="11"/>
      <c r="CKT80" s="11"/>
      <c r="CKU80" s="11"/>
      <c r="CKV80" s="11"/>
      <c r="CKW80" s="11"/>
      <c r="CKX80" s="11"/>
      <c r="CKY80" s="11"/>
      <c r="CKZ80" s="11"/>
      <c r="CLA80" s="11"/>
      <c r="CLB80" s="11"/>
      <c r="CLC80" s="11"/>
      <c r="CLD80" s="11"/>
      <c r="CLE80" s="11"/>
      <c r="CLF80" s="11"/>
      <c r="CLG80" s="11"/>
      <c r="CLH80" s="11"/>
      <c r="CLI80" s="11"/>
      <c r="CLJ80" s="11"/>
      <c r="CLK80" s="11"/>
      <c r="CLL80" s="11"/>
      <c r="CLM80" s="11"/>
      <c r="CLN80" s="11"/>
      <c r="CLO80" s="11"/>
      <c r="CLP80" s="11"/>
      <c r="CLQ80" s="11"/>
      <c r="CLR80" s="11"/>
      <c r="CLS80" s="11"/>
      <c r="CLT80" s="11"/>
      <c r="CLU80" s="11"/>
      <c r="CLV80" s="11"/>
      <c r="CLW80" s="11"/>
      <c r="CLX80" s="11"/>
      <c r="CLY80" s="11"/>
      <c r="CLZ80" s="11"/>
      <c r="CMA80" s="11"/>
      <c r="CMB80" s="11"/>
      <c r="CMC80" s="11"/>
      <c r="CMD80" s="11"/>
      <c r="CME80" s="11"/>
      <c r="CMF80" s="11"/>
      <c r="CMG80" s="11"/>
      <c r="CMH80" s="11"/>
      <c r="CMI80" s="11"/>
      <c r="CMJ80" s="11"/>
      <c r="CMK80" s="11"/>
      <c r="CML80" s="11"/>
      <c r="CMM80" s="11"/>
      <c r="CMN80" s="11"/>
      <c r="CMO80" s="11"/>
      <c r="CMP80" s="11"/>
      <c r="CMQ80" s="11"/>
      <c r="CMR80" s="11"/>
      <c r="CMS80" s="11"/>
      <c r="CMT80" s="11"/>
      <c r="CMU80" s="11"/>
      <c r="CMV80" s="11"/>
      <c r="CMW80" s="11"/>
      <c r="CMX80" s="11"/>
      <c r="CMY80" s="11"/>
      <c r="CMZ80" s="11"/>
      <c r="CNA80" s="11"/>
      <c r="CNB80" s="11"/>
      <c r="CNC80" s="11"/>
      <c r="CND80" s="11"/>
      <c r="CNE80" s="11"/>
      <c r="CNF80" s="11"/>
      <c r="CNG80" s="11"/>
      <c r="CNH80" s="11"/>
      <c r="CNI80" s="11"/>
      <c r="CNJ80" s="11"/>
      <c r="CNK80" s="11"/>
      <c r="CNL80" s="11"/>
      <c r="CNM80" s="11"/>
      <c r="CNN80" s="11"/>
      <c r="CNO80" s="11"/>
      <c r="CNP80" s="11"/>
      <c r="CNQ80" s="11"/>
      <c r="CNR80" s="11"/>
      <c r="CNS80" s="11"/>
      <c r="CNT80" s="11"/>
      <c r="CNU80" s="11"/>
      <c r="CNV80" s="11"/>
      <c r="CNW80" s="11"/>
      <c r="CNX80" s="11"/>
      <c r="CNY80" s="11"/>
      <c r="CNZ80" s="11"/>
      <c r="COA80" s="11"/>
      <c r="COB80" s="11"/>
      <c r="COC80" s="11"/>
      <c r="COD80" s="11"/>
      <c r="COE80" s="11"/>
      <c r="COF80" s="11"/>
      <c r="COG80" s="11"/>
      <c r="COH80" s="11"/>
      <c r="COI80" s="11"/>
      <c r="COJ80" s="11"/>
      <c r="COK80" s="11"/>
      <c r="COL80" s="11"/>
      <c r="COM80" s="11"/>
      <c r="CON80" s="11"/>
      <c r="COO80" s="11"/>
      <c r="COP80" s="11"/>
      <c r="COQ80" s="11"/>
      <c r="COR80" s="11"/>
      <c r="COS80" s="11"/>
      <c r="COT80" s="11"/>
      <c r="COU80" s="11"/>
      <c r="COV80" s="11"/>
      <c r="COW80" s="11"/>
      <c r="COX80" s="11"/>
      <c r="COY80" s="11"/>
      <c r="COZ80" s="11"/>
      <c r="CPA80" s="11"/>
      <c r="CPB80" s="11"/>
      <c r="CPC80" s="11"/>
      <c r="CPD80" s="11"/>
      <c r="CPE80" s="11"/>
      <c r="CPF80" s="11"/>
      <c r="CPG80" s="11"/>
      <c r="CPH80" s="11"/>
      <c r="CPI80" s="11"/>
      <c r="CPJ80" s="11"/>
      <c r="CPK80" s="11"/>
      <c r="CPL80" s="11"/>
      <c r="CPM80" s="11"/>
      <c r="CPN80" s="11"/>
      <c r="CPO80" s="11"/>
      <c r="CPP80" s="11"/>
      <c r="CPQ80" s="11"/>
      <c r="CPR80" s="11"/>
      <c r="CPS80" s="11"/>
      <c r="CPT80" s="11"/>
      <c r="CPU80" s="11"/>
      <c r="CPV80" s="11"/>
      <c r="CPW80" s="11"/>
      <c r="CPX80" s="11"/>
      <c r="CPY80" s="11"/>
      <c r="CPZ80" s="11"/>
      <c r="CQA80" s="11"/>
      <c r="CQB80" s="11"/>
      <c r="CQC80" s="11"/>
      <c r="CQD80" s="11"/>
      <c r="CQE80" s="11"/>
      <c r="CQF80" s="11"/>
      <c r="CQG80" s="11"/>
      <c r="CQH80" s="11"/>
      <c r="CQI80" s="11"/>
      <c r="CQJ80" s="11"/>
      <c r="CQK80" s="11"/>
      <c r="CQL80" s="11"/>
      <c r="CQM80" s="11"/>
      <c r="CQN80" s="11"/>
      <c r="CQO80" s="11"/>
      <c r="CQP80" s="11"/>
      <c r="CQQ80" s="11"/>
      <c r="CQR80" s="11"/>
      <c r="CQS80" s="11"/>
      <c r="CQT80" s="11"/>
      <c r="CQU80" s="11"/>
      <c r="CQV80" s="11"/>
      <c r="CQW80" s="11"/>
      <c r="CQX80" s="11"/>
      <c r="CQY80" s="11"/>
      <c r="CQZ80" s="11"/>
      <c r="CRA80" s="11"/>
      <c r="CRB80" s="11"/>
      <c r="CRC80" s="11"/>
      <c r="CRD80" s="11"/>
      <c r="CRE80" s="11"/>
      <c r="CRF80" s="11"/>
      <c r="CRG80" s="11"/>
      <c r="CRH80" s="11"/>
      <c r="CRI80" s="11"/>
      <c r="CRJ80" s="11"/>
      <c r="CRK80" s="11"/>
      <c r="CRL80" s="11"/>
      <c r="CRM80" s="11"/>
      <c r="CRN80" s="11"/>
      <c r="CRO80" s="11"/>
      <c r="CRP80" s="11"/>
      <c r="CRQ80" s="11"/>
      <c r="CRR80" s="11"/>
      <c r="CRS80" s="11"/>
      <c r="CRT80" s="11"/>
      <c r="CRU80" s="11"/>
      <c r="CRV80" s="11"/>
      <c r="CRW80" s="11"/>
      <c r="CRX80" s="11"/>
      <c r="CRY80" s="11"/>
      <c r="CRZ80" s="11"/>
      <c r="CSA80" s="11"/>
      <c r="CSB80" s="11"/>
      <c r="CSC80" s="11"/>
      <c r="CSD80" s="11"/>
      <c r="CSE80" s="11"/>
      <c r="CSF80" s="11"/>
      <c r="CSG80" s="11"/>
      <c r="CSH80" s="11"/>
      <c r="CSI80" s="11"/>
      <c r="CSJ80" s="11"/>
      <c r="CSK80" s="11"/>
      <c r="CSL80" s="11"/>
      <c r="CSM80" s="11"/>
      <c r="CSN80" s="11"/>
      <c r="CSO80" s="11"/>
      <c r="CSP80" s="11"/>
      <c r="CSQ80" s="11"/>
      <c r="CSR80" s="11"/>
      <c r="CSS80" s="11"/>
      <c r="CST80" s="11"/>
      <c r="CSU80" s="11"/>
      <c r="CSV80" s="11"/>
      <c r="CSW80" s="11"/>
      <c r="CSX80" s="11"/>
      <c r="CSY80" s="11"/>
      <c r="CSZ80" s="11"/>
      <c r="CTA80" s="11"/>
      <c r="CTB80" s="11"/>
      <c r="CTC80" s="11"/>
      <c r="CTD80" s="11"/>
      <c r="CTE80" s="11"/>
      <c r="CTF80" s="11"/>
      <c r="CTG80" s="11"/>
      <c r="CTH80" s="11"/>
      <c r="CTI80" s="11"/>
      <c r="CTJ80" s="11"/>
      <c r="CTK80" s="11"/>
      <c r="CTL80" s="11"/>
      <c r="CTM80" s="11"/>
      <c r="CTN80" s="11"/>
      <c r="CTO80" s="11"/>
      <c r="CTP80" s="11"/>
      <c r="CTQ80" s="11"/>
      <c r="CTR80" s="11"/>
      <c r="CTS80" s="11"/>
      <c r="CTT80" s="11"/>
      <c r="CTU80" s="11"/>
      <c r="CTV80" s="11"/>
      <c r="CTW80" s="11"/>
      <c r="CTX80" s="11"/>
      <c r="CTY80" s="11"/>
      <c r="CTZ80" s="11"/>
      <c r="CUA80" s="11"/>
      <c r="CUB80" s="11"/>
      <c r="CUC80" s="11"/>
      <c r="CUD80" s="11"/>
      <c r="CUE80" s="11"/>
      <c r="CUF80" s="11"/>
      <c r="CUG80" s="11"/>
      <c r="CUH80" s="11"/>
      <c r="CUI80" s="11"/>
      <c r="CUJ80" s="11"/>
      <c r="CUK80" s="11"/>
      <c r="CUL80" s="11"/>
      <c r="CUM80" s="11"/>
      <c r="CUN80" s="11"/>
      <c r="CUO80" s="11"/>
      <c r="CUP80" s="11"/>
      <c r="CUQ80" s="11"/>
      <c r="CUR80" s="11"/>
      <c r="CUS80" s="11"/>
      <c r="CUT80" s="11"/>
      <c r="CUU80" s="11"/>
      <c r="CUV80" s="11"/>
      <c r="CUW80" s="11"/>
      <c r="CUX80" s="11"/>
      <c r="CUY80" s="11"/>
      <c r="CUZ80" s="11"/>
      <c r="CVA80" s="11"/>
      <c r="CVB80" s="11"/>
      <c r="CVC80" s="11"/>
      <c r="CVD80" s="11"/>
      <c r="CVE80" s="11"/>
      <c r="CVF80" s="11"/>
      <c r="CVG80" s="11"/>
      <c r="CVH80" s="11"/>
      <c r="CVI80" s="11"/>
      <c r="CVJ80" s="11"/>
      <c r="CVK80" s="11"/>
      <c r="CVL80" s="11"/>
      <c r="CVM80" s="11"/>
      <c r="CVN80" s="11"/>
      <c r="CVO80" s="11"/>
      <c r="CVP80" s="11"/>
      <c r="CVQ80" s="11"/>
      <c r="CVR80" s="11"/>
      <c r="CVS80" s="11"/>
      <c r="CVT80" s="11"/>
      <c r="CVU80" s="11"/>
      <c r="CVV80" s="11"/>
      <c r="CVW80" s="11"/>
      <c r="CVX80" s="11"/>
      <c r="CVY80" s="11"/>
      <c r="CVZ80" s="11"/>
      <c r="CWA80" s="11"/>
      <c r="CWB80" s="11"/>
      <c r="CWC80" s="11"/>
      <c r="CWD80" s="11"/>
      <c r="CWE80" s="11"/>
      <c r="CWF80" s="11"/>
      <c r="CWG80" s="11"/>
      <c r="CWH80" s="11"/>
      <c r="CWI80" s="11"/>
      <c r="CWJ80" s="11"/>
      <c r="CWK80" s="11"/>
      <c r="CWL80" s="11"/>
      <c r="CWM80" s="11"/>
      <c r="CWN80" s="11"/>
      <c r="CWO80" s="11"/>
      <c r="CWP80" s="11"/>
      <c r="CWQ80" s="11"/>
      <c r="CWR80" s="11"/>
      <c r="CWS80" s="11"/>
      <c r="CWT80" s="11"/>
      <c r="CWU80" s="11"/>
      <c r="CWV80" s="11"/>
      <c r="CWW80" s="11"/>
      <c r="CWX80" s="11"/>
      <c r="CWY80" s="11"/>
      <c r="CWZ80" s="11"/>
      <c r="CXA80" s="11"/>
      <c r="CXB80" s="11"/>
      <c r="CXC80" s="11"/>
      <c r="CXD80" s="11"/>
      <c r="CXE80" s="11"/>
      <c r="CXF80" s="11"/>
      <c r="CXG80" s="11"/>
      <c r="CXH80" s="11"/>
      <c r="CXI80" s="11"/>
      <c r="CXJ80" s="11"/>
      <c r="CXK80" s="11"/>
      <c r="CXL80" s="11"/>
      <c r="CXM80" s="11"/>
      <c r="CXN80" s="11"/>
      <c r="CXO80" s="11"/>
      <c r="CXP80" s="11"/>
      <c r="CXQ80" s="11"/>
      <c r="CXR80" s="11"/>
      <c r="CXS80" s="11"/>
      <c r="CXT80" s="11"/>
      <c r="CXU80" s="11"/>
      <c r="CXV80" s="11"/>
      <c r="CXW80" s="11"/>
      <c r="CXX80" s="11"/>
      <c r="CXY80" s="11"/>
      <c r="CXZ80" s="11"/>
      <c r="CYA80" s="11"/>
      <c r="CYB80" s="11"/>
      <c r="CYC80" s="11"/>
      <c r="CYD80" s="11"/>
      <c r="CYE80" s="11"/>
      <c r="CYF80" s="11"/>
      <c r="CYG80" s="11"/>
      <c r="CYH80" s="11"/>
      <c r="CYI80" s="11"/>
      <c r="CYJ80" s="11"/>
      <c r="CYK80" s="11"/>
      <c r="CYL80" s="11"/>
      <c r="CYM80" s="11"/>
      <c r="CYN80" s="11"/>
      <c r="CYO80" s="11"/>
      <c r="CYP80" s="11"/>
      <c r="CYQ80" s="11"/>
      <c r="CYR80" s="11"/>
      <c r="CYS80" s="11"/>
      <c r="CYT80" s="11"/>
      <c r="CYU80" s="11"/>
      <c r="CYV80" s="11"/>
      <c r="CYW80" s="11"/>
      <c r="CYX80" s="11"/>
      <c r="CYY80" s="11"/>
      <c r="CYZ80" s="11"/>
      <c r="CZA80" s="11"/>
      <c r="CZB80" s="11"/>
      <c r="CZC80" s="11"/>
      <c r="CZD80" s="11"/>
      <c r="CZE80" s="11"/>
      <c r="CZF80" s="11"/>
      <c r="CZG80" s="11"/>
      <c r="CZH80" s="11"/>
      <c r="CZI80" s="11"/>
      <c r="CZJ80" s="11"/>
      <c r="CZK80" s="11"/>
      <c r="CZL80" s="11"/>
      <c r="CZM80" s="11"/>
      <c r="CZN80" s="11"/>
      <c r="CZO80" s="11"/>
      <c r="CZP80" s="11"/>
      <c r="CZQ80" s="11"/>
      <c r="CZR80" s="11"/>
      <c r="CZS80" s="11"/>
      <c r="CZT80" s="11"/>
      <c r="CZU80" s="11"/>
      <c r="CZV80" s="11"/>
      <c r="CZW80" s="11"/>
      <c r="CZX80" s="11"/>
      <c r="CZY80" s="11"/>
      <c r="CZZ80" s="11"/>
      <c r="DAA80" s="11"/>
      <c r="DAB80" s="11"/>
      <c r="DAC80" s="11"/>
      <c r="DAD80" s="11"/>
      <c r="DAE80" s="11"/>
      <c r="DAF80" s="11"/>
      <c r="DAG80" s="11"/>
      <c r="DAH80" s="11"/>
      <c r="DAI80" s="11"/>
      <c r="DAJ80" s="11"/>
      <c r="DAK80" s="11"/>
      <c r="DAL80" s="11"/>
      <c r="DAM80" s="11"/>
      <c r="DAN80" s="11"/>
      <c r="DAO80" s="11"/>
      <c r="DAP80" s="11"/>
      <c r="DAQ80" s="11"/>
      <c r="DAR80" s="11"/>
      <c r="DAS80" s="11"/>
      <c r="DAT80" s="11"/>
      <c r="DAU80" s="11"/>
      <c r="DAV80" s="11"/>
      <c r="DAW80" s="11"/>
      <c r="DAX80" s="11"/>
      <c r="DAY80" s="11"/>
      <c r="DAZ80" s="11"/>
      <c r="DBA80" s="11"/>
      <c r="DBB80" s="11"/>
      <c r="DBC80" s="11"/>
      <c r="DBD80" s="11"/>
      <c r="DBE80" s="11"/>
      <c r="DBF80" s="11"/>
      <c r="DBG80" s="11"/>
      <c r="DBH80" s="11"/>
      <c r="DBI80" s="11"/>
      <c r="DBJ80" s="11"/>
      <c r="DBK80" s="11"/>
      <c r="DBL80" s="11"/>
      <c r="DBM80" s="11"/>
      <c r="DBN80" s="11"/>
      <c r="DBO80" s="11"/>
      <c r="DBP80" s="11"/>
      <c r="DBQ80" s="11"/>
      <c r="DBR80" s="11"/>
      <c r="DBS80" s="11"/>
      <c r="DBT80" s="11"/>
      <c r="DBU80" s="11"/>
      <c r="DBV80" s="11"/>
      <c r="DBW80" s="11"/>
      <c r="DBX80" s="11"/>
      <c r="DBY80" s="11"/>
      <c r="DBZ80" s="11"/>
      <c r="DCA80" s="11"/>
      <c r="DCB80" s="11"/>
      <c r="DCC80" s="11"/>
      <c r="DCD80" s="11"/>
      <c r="DCE80" s="11"/>
      <c r="DCF80" s="11"/>
      <c r="DCG80" s="11"/>
      <c r="DCH80" s="11"/>
      <c r="DCI80" s="11"/>
      <c r="DCJ80" s="11"/>
      <c r="DCK80" s="11"/>
      <c r="DCL80" s="11"/>
      <c r="DCM80" s="11"/>
      <c r="DCN80" s="11"/>
      <c r="DCO80" s="11"/>
      <c r="DCP80" s="11"/>
      <c r="DCQ80" s="11"/>
      <c r="DCR80" s="11"/>
      <c r="DCS80" s="11"/>
      <c r="DCT80" s="11"/>
      <c r="DCU80" s="11"/>
      <c r="DCV80" s="11"/>
      <c r="DCW80" s="11"/>
      <c r="DCX80" s="11"/>
      <c r="DCY80" s="11"/>
      <c r="DCZ80" s="11"/>
      <c r="DDA80" s="11"/>
      <c r="DDB80" s="11"/>
      <c r="DDC80" s="11"/>
      <c r="DDD80" s="11"/>
      <c r="DDE80" s="11"/>
      <c r="DDF80" s="11"/>
      <c r="DDG80" s="11"/>
      <c r="DDH80" s="11"/>
      <c r="DDI80" s="11"/>
      <c r="DDJ80" s="11"/>
      <c r="DDK80" s="11"/>
      <c r="DDL80" s="11"/>
      <c r="DDM80" s="11"/>
      <c r="DDN80" s="11"/>
      <c r="DDO80" s="11"/>
      <c r="DDP80" s="11"/>
      <c r="DDQ80" s="11"/>
      <c r="DDR80" s="11"/>
      <c r="DDS80" s="11"/>
      <c r="DDT80" s="11"/>
      <c r="DDU80" s="11"/>
      <c r="DDV80" s="11"/>
      <c r="DDW80" s="11"/>
      <c r="DDX80" s="11"/>
      <c r="DDY80" s="11"/>
      <c r="DDZ80" s="11"/>
      <c r="DEA80" s="11"/>
      <c r="DEB80" s="11"/>
      <c r="DEC80" s="11"/>
      <c r="DED80" s="11"/>
      <c r="DEE80" s="11"/>
      <c r="DEF80" s="11"/>
      <c r="DEG80" s="11"/>
      <c r="DEH80" s="11"/>
      <c r="DEI80" s="11"/>
      <c r="DEJ80" s="11"/>
      <c r="DEK80" s="11"/>
      <c r="DEL80" s="11"/>
      <c r="DEM80" s="11"/>
      <c r="DEN80" s="11"/>
      <c r="DEO80" s="11"/>
      <c r="DEP80" s="11"/>
      <c r="DEQ80" s="11"/>
      <c r="DER80" s="11"/>
      <c r="DES80" s="11"/>
      <c r="DET80" s="11"/>
      <c r="DEU80" s="11"/>
      <c r="DEV80" s="11"/>
      <c r="DEW80" s="11"/>
      <c r="DEX80" s="11"/>
      <c r="DEY80" s="11"/>
      <c r="DEZ80" s="11"/>
      <c r="DFA80" s="11"/>
      <c r="DFB80" s="11"/>
      <c r="DFC80" s="11"/>
      <c r="DFD80" s="11"/>
      <c r="DFE80" s="11"/>
      <c r="DFF80" s="11"/>
      <c r="DFG80" s="11"/>
      <c r="DFH80" s="11"/>
      <c r="DFI80" s="11"/>
      <c r="DFJ80" s="11"/>
      <c r="DFK80" s="11"/>
      <c r="DFL80" s="11"/>
      <c r="DFM80" s="11"/>
      <c r="DFN80" s="11"/>
      <c r="DFO80" s="11"/>
      <c r="DFP80" s="11"/>
      <c r="DFQ80" s="11"/>
      <c r="DFR80" s="11"/>
      <c r="DFS80" s="11"/>
      <c r="DFT80" s="11"/>
      <c r="DFU80" s="11"/>
      <c r="DFV80" s="11"/>
      <c r="DFW80" s="11"/>
      <c r="DFX80" s="11"/>
      <c r="DFY80" s="11"/>
      <c r="DFZ80" s="11"/>
      <c r="DGA80" s="11"/>
      <c r="DGB80" s="11"/>
      <c r="DGC80" s="11"/>
      <c r="DGD80" s="11"/>
      <c r="DGE80" s="11"/>
      <c r="DGF80" s="11"/>
      <c r="DGG80" s="11"/>
      <c r="DGH80" s="11"/>
      <c r="DGI80" s="11"/>
      <c r="DGJ80" s="11"/>
      <c r="DGK80" s="11"/>
      <c r="DGL80" s="11"/>
      <c r="DGM80" s="11"/>
      <c r="DGN80" s="11"/>
      <c r="DGO80" s="11"/>
      <c r="DGP80" s="11"/>
      <c r="DGQ80" s="11"/>
      <c r="DGR80" s="11"/>
      <c r="DGS80" s="11"/>
      <c r="DGT80" s="11"/>
      <c r="DGU80" s="11"/>
      <c r="DGV80" s="11"/>
      <c r="DGW80" s="11"/>
      <c r="DGX80" s="11"/>
      <c r="DGY80" s="11"/>
      <c r="DGZ80" s="11"/>
      <c r="DHA80" s="11"/>
      <c r="DHB80" s="11"/>
      <c r="DHC80" s="11"/>
      <c r="DHD80" s="11"/>
      <c r="DHE80" s="11"/>
      <c r="DHF80" s="11"/>
      <c r="DHG80" s="11"/>
      <c r="DHH80" s="11"/>
      <c r="DHI80" s="11"/>
      <c r="DHJ80" s="11"/>
      <c r="DHK80" s="11"/>
      <c r="DHL80" s="11"/>
      <c r="DHM80" s="11"/>
      <c r="DHN80" s="11"/>
      <c r="DHO80" s="11"/>
      <c r="DHP80" s="11"/>
      <c r="DHQ80" s="11"/>
      <c r="DHR80" s="11"/>
      <c r="DHS80" s="11"/>
      <c r="DHT80" s="11"/>
      <c r="DHU80" s="11"/>
      <c r="DHV80" s="11"/>
      <c r="DHW80" s="11"/>
      <c r="DHX80" s="11"/>
      <c r="DHY80" s="11"/>
      <c r="DHZ80" s="11"/>
      <c r="DIA80" s="11"/>
      <c r="DIB80" s="11"/>
      <c r="DIC80" s="11"/>
      <c r="DID80" s="11"/>
      <c r="DIE80" s="11"/>
      <c r="DIF80" s="11"/>
      <c r="DIG80" s="11"/>
      <c r="DIH80" s="11"/>
      <c r="DII80" s="11"/>
      <c r="DIJ80" s="11"/>
      <c r="DIK80" s="11"/>
      <c r="DIL80" s="11"/>
      <c r="DIM80" s="11"/>
      <c r="DIN80" s="11"/>
      <c r="DIO80" s="11"/>
      <c r="DIP80" s="11"/>
      <c r="DIQ80" s="11"/>
      <c r="DIR80" s="11"/>
      <c r="DIS80" s="11"/>
      <c r="DIT80" s="11"/>
      <c r="DIU80" s="11"/>
      <c r="DIV80" s="11"/>
      <c r="DIW80" s="11"/>
      <c r="DIX80" s="11"/>
      <c r="DIY80" s="11"/>
      <c r="DIZ80" s="11"/>
      <c r="DJA80" s="11"/>
      <c r="DJB80" s="11"/>
      <c r="DJC80" s="11"/>
      <c r="DJD80" s="11"/>
      <c r="DJE80" s="11"/>
      <c r="DJF80" s="11"/>
      <c r="DJG80" s="11"/>
      <c r="DJH80" s="11"/>
      <c r="DJI80" s="11"/>
      <c r="DJJ80" s="11"/>
      <c r="DJK80" s="11"/>
      <c r="DJL80" s="11"/>
      <c r="DJM80" s="11"/>
      <c r="DJN80" s="11"/>
      <c r="DJO80" s="11"/>
      <c r="DJP80" s="11"/>
      <c r="DJQ80" s="11"/>
      <c r="DJR80" s="11"/>
      <c r="DJS80" s="11"/>
      <c r="DJT80" s="11"/>
      <c r="DJU80" s="11"/>
      <c r="DJV80" s="11"/>
      <c r="DJW80" s="11"/>
      <c r="DJX80" s="11"/>
      <c r="DJY80" s="11"/>
      <c r="DJZ80" s="11"/>
      <c r="DKA80" s="11"/>
      <c r="DKB80" s="11"/>
      <c r="DKC80" s="11"/>
      <c r="DKD80" s="11"/>
      <c r="DKE80" s="11"/>
      <c r="DKF80" s="11"/>
      <c r="DKG80" s="11"/>
      <c r="DKH80" s="11"/>
      <c r="DKI80" s="11"/>
      <c r="DKJ80" s="11"/>
      <c r="DKK80" s="11"/>
      <c r="DKL80" s="11"/>
      <c r="DKM80" s="11"/>
      <c r="DKN80" s="11"/>
      <c r="DKO80" s="11"/>
      <c r="DKP80" s="11"/>
      <c r="DKQ80" s="11"/>
      <c r="DKR80" s="11"/>
      <c r="DKS80" s="11"/>
      <c r="DKT80" s="11"/>
      <c r="DKU80" s="11"/>
      <c r="DKV80" s="11"/>
      <c r="DKW80" s="11"/>
      <c r="DKX80" s="11"/>
      <c r="DKY80" s="11"/>
      <c r="DKZ80" s="11"/>
      <c r="DLA80" s="11"/>
      <c r="DLB80" s="11"/>
      <c r="DLC80" s="11"/>
      <c r="DLD80" s="11"/>
      <c r="DLE80" s="11"/>
      <c r="DLF80" s="11"/>
      <c r="DLG80" s="11"/>
      <c r="DLH80" s="11"/>
      <c r="DLI80" s="11"/>
      <c r="DLJ80" s="11"/>
      <c r="DLK80" s="11"/>
      <c r="DLL80" s="11"/>
      <c r="DLM80" s="11"/>
      <c r="DLN80" s="11"/>
      <c r="DLO80" s="11"/>
      <c r="DLP80" s="11"/>
      <c r="DLQ80" s="11"/>
      <c r="DLR80" s="11"/>
      <c r="DLS80" s="11"/>
      <c r="DLT80" s="11"/>
      <c r="DLU80" s="11"/>
      <c r="DLV80" s="11"/>
      <c r="DLW80" s="11"/>
      <c r="DLX80" s="11"/>
      <c r="DLY80" s="11"/>
      <c r="DLZ80" s="11"/>
      <c r="DMA80" s="11"/>
      <c r="DMB80" s="11"/>
      <c r="DMC80" s="11"/>
      <c r="DMD80" s="11"/>
      <c r="DME80" s="11"/>
      <c r="DMF80" s="11"/>
      <c r="DMG80" s="11"/>
      <c r="DMH80" s="11"/>
      <c r="DMI80" s="11"/>
      <c r="DMJ80" s="11"/>
      <c r="DMK80" s="11"/>
      <c r="DML80" s="11"/>
      <c r="DMM80" s="11"/>
      <c r="DMN80" s="11"/>
      <c r="DMO80" s="11"/>
      <c r="DMP80" s="11"/>
      <c r="DMQ80" s="11"/>
      <c r="DMR80" s="11"/>
      <c r="DMS80" s="11"/>
      <c r="DMT80" s="11"/>
      <c r="DMU80" s="11"/>
      <c r="DMV80" s="11"/>
      <c r="DMW80" s="11"/>
      <c r="DMX80" s="11"/>
      <c r="DMY80" s="11"/>
      <c r="DMZ80" s="11"/>
      <c r="DNA80" s="11"/>
      <c r="DNB80" s="11"/>
      <c r="DNC80" s="11"/>
      <c r="DND80" s="11"/>
      <c r="DNE80" s="11"/>
      <c r="DNF80" s="11"/>
      <c r="DNG80" s="11"/>
      <c r="DNH80" s="11"/>
      <c r="DNI80" s="11"/>
      <c r="DNJ80" s="11"/>
      <c r="DNK80" s="11"/>
      <c r="DNL80" s="11"/>
      <c r="DNM80" s="11"/>
      <c r="DNN80" s="11"/>
      <c r="DNO80" s="11"/>
      <c r="DNP80" s="11"/>
      <c r="DNQ80" s="11"/>
      <c r="DNR80" s="11"/>
      <c r="DNS80" s="11"/>
      <c r="DNT80" s="11"/>
      <c r="DNU80" s="11"/>
      <c r="DNV80" s="11"/>
      <c r="DNW80" s="11"/>
      <c r="DNX80" s="11"/>
      <c r="DNY80" s="11"/>
      <c r="DNZ80" s="11"/>
      <c r="DOA80" s="11"/>
      <c r="DOB80" s="11"/>
      <c r="DOC80" s="11"/>
      <c r="DOD80" s="11"/>
      <c r="DOE80" s="11"/>
      <c r="DOF80" s="11"/>
      <c r="DOG80" s="11"/>
      <c r="DOH80" s="11"/>
      <c r="DOI80" s="11"/>
      <c r="DOJ80" s="11"/>
      <c r="DOK80" s="11"/>
      <c r="DOL80" s="11"/>
      <c r="DOM80" s="11"/>
      <c r="DON80" s="11"/>
      <c r="DOO80" s="11"/>
      <c r="DOP80" s="11"/>
      <c r="DOQ80" s="11"/>
      <c r="DOR80" s="11"/>
      <c r="DOS80" s="11"/>
      <c r="DOT80" s="11"/>
      <c r="DOU80" s="11"/>
      <c r="DOV80" s="11"/>
      <c r="DOW80" s="11"/>
      <c r="DOX80" s="11"/>
      <c r="DOY80" s="11"/>
      <c r="DOZ80" s="11"/>
      <c r="DPA80" s="11"/>
      <c r="DPB80" s="11"/>
      <c r="DPC80" s="11"/>
      <c r="DPD80" s="11"/>
      <c r="DPE80" s="11"/>
      <c r="DPF80" s="11"/>
      <c r="DPG80" s="11"/>
      <c r="DPH80" s="11"/>
      <c r="DPI80" s="11"/>
      <c r="DPJ80" s="11"/>
      <c r="DPK80" s="11"/>
      <c r="DPL80" s="11"/>
      <c r="DPM80" s="11"/>
      <c r="DPN80" s="11"/>
      <c r="DPO80" s="11"/>
      <c r="DPP80" s="11"/>
      <c r="DPQ80" s="11"/>
      <c r="DPR80" s="11"/>
      <c r="DPS80" s="11"/>
      <c r="DPT80" s="11"/>
      <c r="DPU80" s="11"/>
      <c r="DPV80" s="11"/>
      <c r="DPW80" s="11"/>
      <c r="DPX80" s="11"/>
      <c r="DPY80" s="11"/>
      <c r="DPZ80" s="11"/>
      <c r="DQA80" s="11"/>
      <c r="DQB80" s="11"/>
      <c r="DQC80" s="11"/>
      <c r="DQD80" s="11"/>
      <c r="DQE80" s="11"/>
      <c r="DQF80" s="11"/>
      <c r="DQG80" s="11"/>
      <c r="DQH80" s="11"/>
      <c r="DQI80" s="11"/>
      <c r="DQJ80" s="11"/>
      <c r="DQK80" s="11"/>
      <c r="DQL80" s="11"/>
      <c r="DQM80" s="11"/>
      <c r="DQN80" s="11"/>
      <c r="DQO80" s="11"/>
      <c r="DQP80" s="11"/>
      <c r="DQQ80" s="11"/>
      <c r="DQR80" s="11"/>
      <c r="DQS80" s="11"/>
      <c r="DQT80" s="11"/>
      <c r="DQU80" s="11"/>
      <c r="DQV80" s="11"/>
      <c r="DQW80" s="11"/>
      <c r="DQX80" s="11"/>
      <c r="DQY80" s="11"/>
      <c r="DQZ80" s="11"/>
      <c r="DRA80" s="11"/>
      <c r="DRB80" s="11"/>
      <c r="DRC80" s="11"/>
      <c r="DRD80" s="11"/>
      <c r="DRE80" s="11"/>
      <c r="DRF80" s="11"/>
      <c r="DRG80" s="11"/>
      <c r="DRH80" s="11"/>
      <c r="DRI80" s="11"/>
      <c r="DRJ80" s="11"/>
      <c r="DRK80" s="11"/>
      <c r="DRL80" s="11"/>
      <c r="DRM80" s="11"/>
      <c r="DRN80" s="11"/>
      <c r="DRO80" s="11"/>
      <c r="DRP80" s="11"/>
      <c r="DRQ80" s="11"/>
      <c r="DRR80" s="11"/>
      <c r="DRS80" s="11"/>
      <c r="DRT80" s="11"/>
      <c r="DRU80" s="11"/>
      <c r="DRV80" s="11"/>
      <c r="DRW80" s="11"/>
      <c r="DRX80" s="11"/>
      <c r="DRY80" s="11"/>
      <c r="DRZ80" s="11"/>
      <c r="DSA80" s="11"/>
      <c r="DSB80" s="11"/>
      <c r="DSC80" s="11"/>
      <c r="DSD80" s="11"/>
      <c r="DSE80" s="11"/>
      <c r="DSF80" s="11"/>
      <c r="DSG80" s="11"/>
      <c r="DSH80" s="11"/>
      <c r="DSI80" s="11"/>
      <c r="DSJ80" s="11"/>
      <c r="DSK80" s="11"/>
      <c r="DSL80" s="11"/>
      <c r="DSM80" s="11"/>
      <c r="DSN80" s="11"/>
      <c r="DSO80" s="11"/>
      <c r="DSP80" s="11"/>
      <c r="DSQ80" s="11"/>
      <c r="DSR80" s="11"/>
      <c r="DSS80" s="11"/>
      <c r="DST80" s="11"/>
      <c r="DSU80" s="11"/>
      <c r="DSV80" s="11"/>
      <c r="DSW80" s="11"/>
      <c r="DSX80" s="11"/>
      <c r="DSY80" s="11"/>
      <c r="DSZ80" s="11"/>
      <c r="DTA80" s="11"/>
      <c r="DTB80" s="11"/>
      <c r="DTC80" s="11"/>
      <c r="DTD80" s="11"/>
      <c r="DTE80" s="11"/>
      <c r="DTF80" s="11"/>
      <c r="DTG80" s="11"/>
      <c r="DTH80" s="11"/>
      <c r="DTI80" s="11"/>
      <c r="DTJ80" s="11"/>
      <c r="DTK80" s="11"/>
      <c r="DTL80" s="11"/>
      <c r="DTM80" s="11"/>
      <c r="DTN80" s="11"/>
      <c r="DTO80" s="11"/>
      <c r="DTP80" s="11"/>
      <c r="DTQ80" s="11"/>
      <c r="DTR80" s="11"/>
      <c r="DTS80" s="11"/>
      <c r="DTT80" s="11"/>
      <c r="DTU80" s="11"/>
      <c r="DTV80" s="11"/>
      <c r="DTW80" s="11"/>
      <c r="DTX80" s="11"/>
      <c r="DTY80" s="11"/>
      <c r="DTZ80" s="11"/>
      <c r="DUA80" s="11"/>
      <c r="DUB80" s="11"/>
      <c r="DUC80" s="11"/>
      <c r="DUD80" s="11"/>
      <c r="DUE80" s="11"/>
      <c r="DUF80" s="11"/>
      <c r="DUG80" s="11"/>
      <c r="DUH80" s="11"/>
      <c r="DUI80" s="11"/>
      <c r="DUJ80" s="11"/>
      <c r="DUK80" s="11"/>
      <c r="DUL80" s="11"/>
      <c r="DUM80" s="11"/>
      <c r="DUN80" s="11"/>
      <c r="DUO80" s="11"/>
      <c r="DUP80" s="11"/>
      <c r="DUQ80" s="11"/>
      <c r="DUR80" s="11"/>
      <c r="DUS80" s="11"/>
      <c r="DUT80" s="11"/>
      <c r="DUU80" s="11"/>
      <c r="DUV80" s="11"/>
      <c r="DUW80" s="11"/>
      <c r="DUX80" s="11"/>
      <c r="DUY80" s="11"/>
      <c r="DUZ80" s="11"/>
      <c r="DVA80" s="11"/>
      <c r="DVB80" s="11"/>
      <c r="DVC80" s="11"/>
      <c r="DVD80" s="11"/>
      <c r="DVE80" s="11"/>
      <c r="DVF80" s="11"/>
      <c r="DVG80" s="11"/>
      <c r="DVH80" s="11"/>
      <c r="DVI80" s="11"/>
      <c r="DVJ80" s="11"/>
      <c r="DVK80" s="11"/>
      <c r="DVL80" s="11"/>
      <c r="DVM80" s="11"/>
      <c r="DVN80" s="11"/>
      <c r="DVO80" s="11"/>
      <c r="DVP80" s="11"/>
      <c r="DVQ80" s="11"/>
      <c r="DVR80" s="11"/>
      <c r="DVS80" s="11"/>
      <c r="DVT80" s="11"/>
      <c r="DVU80" s="11"/>
      <c r="DVV80" s="11"/>
      <c r="DVW80" s="11"/>
      <c r="DVX80" s="11"/>
      <c r="DVY80" s="11"/>
      <c r="DVZ80" s="11"/>
      <c r="DWA80" s="11"/>
      <c r="DWB80" s="11"/>
      <c r="DWC80" s="11"/>
      <c r="DWD80" s="11"/>
      <c r="DWE80" s="11"/>
      <c r="DWF80" s="11"/>
      <c r="DWG80" s="11"/>
      <c r="DWH80" s="11"/>
      <c r="DWI80" s="11"/>
      <c r="DWJ80" s="11"/>
      <c r="DWK80" s="11"/>
      <c r="DWL80" s="11"/>
      <c r="DWM80" s="11"/>
      <c r="DWN80" s="11"/>
      <c r="DWO80" s="11"/>
      <c r="DWP80" s="11"/>
      <c r="DWQ80" s="11"/>
      <c r="DWR80" s="11"/>
      <c r="DWS80" s="11"/>
      <c r="DWT80" s="11"/>
      <c r="DWU80" s="11"/>
      <c r="DWV80" s="11"/>
      <c r="DWW80" s="11"/>
      <c r="DWX80" s="11"/>
      <c r="DWY80" s="11"/>
      <c r="DWZ80" s="11"/>
      <c r="DXA80" s="11"/>
      <c r="DXB80" s="11"/>
      <c r="DXC80" s="11"/>
      <c r="DXD80" s="11"/>
      <c r="DXE80" s="11"/>
      <c r="DXF80" s="11"/>
      <c r="DXG80" s="11"/>
      <c r="DXH80" s="11"/>
      <c r="DXI80" s="11"/>
      <c r="DXJ80" s="11"/>
      <c r="DXK80" s="11"/>
      <c r="DXL80" s="11"/>
      <c r="DXM80" s="11"/>
      <c r="DXN80" s="11"/>
      <c r="DXO80" s="11"/>
      <c r="DXP80" s="11"/>
      <c r="DXQ80" s="11"/>
      <c r="DXR80" s="11"/>
      <c r="DXS80" s="11"/>
      <c r="DXT80" s="11"/>
      <c r="DXU80" s="11"/>
      <c r="DXV80" s="11"/>
      <c r="DXW80" s="11"/>
      <c r="DXX80" s="11"/>
      <c r="DXY80" s="11"/>
      <c r="DXZ80" s="11"/>
      <c r="DYA80" s="11"/>
      <c r="DYB80" s="11"/>
      <c r="DYC80" s="11"/>
      <c r="DYD80" s="11"/>
      <c r="DYE80" s="11"/>
      <c r="DYF80" s="11"/>
      <c r="DYG80" s="11"/>
      <c r="DYH80" s="11"/>
      <c r="DYI80" s="11"/>
      <c r="DYJ80" s="11"/>
      <c r="DYK80" s="11"/>
      <c r="DYL80" s="11"/>
      <c r="DYM80" s="11"/>
      <c r="DYN80" s="11"/>
      <c r="DYO80" s="11"/>
      <c r="DYP80" s="11"/>
      <c r="DYQ80" s="11"/>
      <c r="DYR80" s="11"/>
      <c r="DYS80" s="11"/>
      <c r="DYT80" s="11"/>
      <c r="DYU80" s="11"/>
      <c r="DYV80" s="11"/>
      <c r="DYW80" s="11"/>
      <c r="DYX80" s="11"/>
      <c r="DYY80" s="11"/>
      <c r="DYZ80" s="11"/>
      <c r="DZA80" s="11"/>
      <c r="DZB80" s="11"/>
      <c r="DZC80" s="11"/>
      <c r="DZD80" s="11"/>
      <c r="DZE80" s="11"/>
      <c r="DZF80" s="11"/>
      <c r="DZG80" s="11"/>
      <c r="DZH80" s="11"/>
      <c r="DZI80" s="11"/>
      <c r="DZJ80" s="11"/>
      <c r="DZK80" s="11"/>
      <c r="DZL80" s="11"/>
      <c r="DZM80" s="11"/>
      <c r="DZN80" s="11"/>
      <c r="DZO80" s="11"/>
      <c r="DZP80" s="11"/>
      <c r="DZQ80" s="11"/>
      <c r="DZR80" s="11"/>
      <c r="DZS80" s="11"/>
      <c r="DZT80" s="11"/>
      <c r="DZU80" s="11"/>
      <c r="DZV80" s="11"/>
      <c r="DZW80" s="11"/>
      <c r="DZX80" s="11"/>
      <c r="DZY80" s="11"/>
      <c r="DZZ80" s="11"/>
      <c r="EAA80" s="11"/>
      <c r="EAB80" s="11"/>
      <c r="EAC80" s="11"/>
      <c r="EAD80" s="11"/>
      <c r="EAE80" s="11"/>
      <c r="EAF80" s="11"/>
      <c r="EAG80" s="11"/>
      <c r="EAH80" s="11"/>
      <c r="EAI80" s="11"/>
      <c r="EAJ80" s="11"/>
      <c r="EAK80" s="11"/>
      <c r="EAL80" s="11"/>
      <c r="EAM80" s="11"/>
      <c r="EAN80" s="11"/>
      <c r="EAO80" s="11"/>
      <c r="EAP80" s="11"/>
      <c r="EAQ80" s="11"/>
      <c r="EAR80" s="11"/>
      <c r="EAS80" s="11"/>
      <c r="EAT80" s="11"/>
      <c r="EAU80" s="11"/>
      <c r="EAV80" s="11"/>
      <c r="EAW80" s="11"/>
      <c r="EAX80" s="11"/>
      <c r="EAY80" s="11"/>
      <c r="EAZ80" s="11"/>
      <c r="EBA80" s="11"/>
      <c r="EBB80" s="11"/>
      <c r="EBC80" s="11"/>
      <c r="EBD80" s="11"/>
      <c r="EBE80" s="11"/>
      <c r="EBF80" s="11"/>
      <c r="EBG80" s="11"/>
      <c r="EBH80" s="11"/>
      <c r="EBI80" s="11"/>
      <c r="EBJ80" s="11"/>
      <c r="EBK80" s="11"/>
      <c r="EBL80" s="11"/>
      <c r="EBM80" s="11"/>
      <c r="EBN80" s="11"/>
      <c r="EBO80" s="11"/>
      <c r="EBP80" s="11"/>
      <c r="EBQ80" s="11"/>
      <c r="EBR80" s="11"/>
      <c r="EBS80" s="11"/>
      <c r="EBT80" s="11"/>
      <c r="EBU80" s="11"/>
      <c r="EBV80" s="11"/>
      <c r="EBW80" s="11"/>
      <c r="EBX80" s="11"/>
      <c r="EBY80" s="11"/>
      <c r="EBZ80" s="11"/>
      <c r="ECA80" s="11"/>
      <c r="ECB80" s="11"/>
      <c r="ECC80" s="11"/>
      <c r="ECD80" s="11"/>
      <c r="ECE80" s="11"/>
      <c r="ECF80" s="11"/>
      <c r="ECG80" s="11"/>
      <c r="ECH80" s="11"/>
      <c r="ECI80" s="11"/>
      <c r="ECJ80" s="11"/>
      <c r="ECK80" s="11"/>
      <c r="ECL80" s="11"/>
      <c r="ECM80" s="11"/>
      <c r="ECN80" s="11"/>
      <c r="ECO80" s="11"/>
      <c r="ECP80" s="11"/>
      <c r="ECQ80" s="11"/>
      <c r="ECR80" s="11"/>
      <c r="ECS80" s="11"/>
      <c r="ECT80" s="11"/>
      <c r="ECU80" s="11"/>
      <c r="ECV80" s="11"/>
      <c r="ECW80" s="11"/>
      <c r="ECX80" s="11"/>
      <c r="ECY80" s="11"/>
      <c r="ECZ80" s="11"/>
      <c r="EDA80" s="11"/>
      <c r="EDB80" s="11"/>
      <c r="EDC80" s="11"/>
      <c r="EDD80" s="11"/>
      <c r="EDE80" s="11"/>
      <c r="EDF80" s="11"/>
      <c r="EDG80" s="11"/>
      <c r="EDH80" s="11"/>
      <c r="EDI80" s="11"/>
      <c r="EDJ80" s="11"/>
      <c r="EDK80" s="11"/>
      <c r="EDL80" s="11"/>
      <c r="EDM80" s="11"/>
      <c r="EDN80" s="11"/>
      <c r="EDO80" s="11"/>
      <c r="EDP80" s="11"/>
      <c r="EDQ80" s="11"/>
      <c r="EDR80" s="11"/>
      <c r="EDS80" s="11"/>
      <c r="EDT80" s="11"/>
      <c r="EDU80" s="11"/>
      <c r="EDV80" s="11"/>
      <c r="EDW80" s="11"/>
      <c r="EDX80" s="11"/>
      <c r="EDY80" s="11"/>
      <c r="EDZ80" s="11"/>
      <c r="EEA80" s="11"/>
      <c r="EEB80" s="11"/>
      <c r="EEC80" s="11"/>
      <c r="EED80" s="11"/>
      <c r="EEE80" s="11"/>
      <c r="EEF80" s="11"/>
      <c r="EEG80" s="11"/>
      <c r="EEH80" s="11"/>
      <c r="EEI80" s="11"/>
      <c r="EEJ80" s="11"/>
      <c r="EEK80" s="11"/>
      <c r="EEL80" s="11"/>
      <c r="EEM80" s="11"/>
      <c r="EEN80" s="11"/>
      <c r="EEO80" s="11"/>
      <c r="EEP80" s="11"/>
      <c r="EEQ80" s="11"/>
      <c r="EER80" s="11"/>
      <c r="EES80" s="11"/>
      <c r="EET80" s="11"/>
      <c r="EEU80" s="11"/>
      <c r="EEV80" s="11"/>
      <c r="EEW80" s="11"/>
      <c r="EEX80" s="11"/>
      <c r="EEY80" s="11"/>
      <c r="EEZ80" s="11"/>
      <c r="EFA80" s="11"/>
      <c r="EFB80" s="11"/>
      <c r="EFC80" s="11"/>
      <c r="EFD80" s="11"/>
      <c r="EFE80" s="11"/>
      <c r="EFF80" s="11"/>
      <c r="EFG80" s="11"/>
      <c r="EFH80" s="11"/>
      <c r="EFI80" s="11"/>
      <c r="EFJ80" s="11"/>
      <c r="EFK80" s="11"/>
      <c r="EFL80" s="11"/>
      <c r="EFM80" s="11"/>
      <c r="EFN80" s="11"/>
      <c r="EFO80" s="11"/>
      <c r="EFP80" s="11"/>
      <c r="EFQ80" s="11"/>
      <c r="EFR80" s="11"/>
      <c r="EFS80" s="11"/>
      <c r="EFT80" s="11"/>
      <c r="EFU80" s="11"/>
      <c r="EFV80" s="11"/>
      <c r="EFW80" s="11"/>
      <c r="EFX80" s="11"/>
      <c r="EFY80" s="11"/>
      <c r="EFZ80" s="11"/>
      <c r="EGA80" s="11"/>
      <c r="EGB80" s="11"/>
      <c r="EGC80" s="11"/>
      <c r="EGD80" s="11"/>
      <c r="EGE80" s="11"/>
      <c r="EGF80" s="11"/>
      <c r="EGG80" s="11"/>
      <c r="EGH80" s="11"/>
      <c r="EGI80" s="11"/>
      <c r="EGJ80" s="11"/>
      <c r="EGK80" s="11"/>
      <c r="EGL80" s="11"/>
      <c r="EGM80" s="11"/>
      <c r="EGN80" s="11"/>
      <c r="EGO80" s="11"/>
      <c r="EGP80" s="11"/>
      <c r="EGQ80" s="11"/>
      <c r="EGR80" s="11"/>
      <c r="EGS80" s="11"/>
      <c r="EGT80" s="11"/>
      <c r="EGU80" s="11"/>
      <c r="EGV80" s="11"/>
      <c r="EGW80" s="11"/>
      <c r="EGX80" s="11"/>
      <c r="EGY80" s="11"/>
      <c r="EGZ80" s="11"/>
      <c r="EHA80" s="11"/>
      <c r="EHB80" s="11"/>
      <c r="EHC80" s="11"/>
      <c r="EHD80" s="11"/>
      <c r="EHE80" s="11"/>
      <c r="EHF80" s="11"/>
      <c r="EHG80" s="11"/>
      <c r="EHH80" s="11"/>
      <c r="EHI80" s="11"/>
      <c r="EHJ80" s="11"/>
      <c r="EHK80" s="11"/>
      <c r="EHL80" s="11"/>
      <c r="EHM80" s="11"/>
      <c r="EHN80" s="11"/>
      <c r="EHO80" s="11"/>
      <c r="EHP80" s="11"/>
      <c r="EHQ80" s="11"/>
      <c r="EHR80" s="11"/>
      <c r="EHS80" s="11"/>
      <c r="EHT80" s="11"/>
      <c r="EHU80" s="11"/>
      <c r="EHV80" s="11"/>
      <c r="EHW80" s="11"/>
      <c r="EHX80" s="11"/>
      <c r="EHY80" s="11"/>
      <c r="EHZ80" s="11"/>
      <c r="EIA80" s="11"/>
      <c r="EIB80" s="11"/>
      <c r="EIC80" s="11"/>
      <c r="EID80" s="11"/>
      <c r="EIE80" s="11"/>
      <c r="EIF80" s="11"/>
      <c r="EIG80" s="11"/>
      <c r="EIH80" s="11"/>
      <c r="EII80" s="11"/>
      <c r="EIJ80" s="11"/>
      <c r="EIK80" s="11"/>
      <c r="EIL80" s="11"/>
      <c r="EIM80" s="11"/>
      <c r="EIN80" s="11"/>
      <c r="EIO80" s="11"/>
      <c r="EIP80" s="11"/>
      <c r="EIQ80" s="11"/>
      <c r="EIR80" s="11"/>
      <c r="EIS80" s="11"/>
      <c r="EIT80" s="11"/>
      <c r="EIU80" s="11"/>
      <c r="EIV80" s="11"/>
      <c r="EIW80" s="11"/>
      <c r="EIX80" s="11"/>
      <c r="EIY80" s="11"/>
      <c r="EIZ80" s="11"/>
      <c r="EJA80" s="11"/>
      <c r="EJB80" s="11"/>
      <c r="EJC80" s="11"/>
      <c r="EJD80" s="11"/>
      <c r="EJE80" s="11"/>
      <c r="EJF80" s="11"/>
      <c r="EJG80" s="11"/>
      <c r="EJH80" s="11"/>
      <c r="EJI80" s="11"/>
      <c r="EJJ80" s="11"/>
      <c r="EJK80" s="11"/>
      <c r="EJL80" s="11"/>
      <c r="EJM80" s="11"/>
      <c r="EJN80" s="11"/>
      <c r="EJO80" s="11"/>
      <c r="EJP80" s="11"/>
      <c r="EJQ80" s="11"/>
      <c r="EJR80" s="11"/>
      <c r="EJS80" s="11"/>
      <c r="EJT80" s="11"/>
      <c r="EJU80" s="11"/>
      <c r="EJV80" s="11"/>
      <c r="EJW80" s="11"/>
      <c r="EJX80" s="11"/>
      <c r="EJY80" s="11"/>
      <c r="EJZ80" s="11"/>
      <c r="EKA80" s="11"/>
      <c r="EKB80" s="11"/>
      <c r="EKC80" s="11"/>
      <c r="EKD80" s="11"/>
      <c r="EKE80" s="11"/>
      <c r="EKF80" s="11"/>
      <c r="EKG80" s="11"/>
      <c r="EKH80" s="11"/>
      <c r="EKI80" s="11"/>
      <c r="EKJ80" s="11"/>
      <c r="EKK80" s="11"/>
      <c r="EKL80" s="11"/>
      <c r="EKM80" s="11"/>
      <c r="EKN80" s="11"/>
      <c r="EKO80" s="11"/>
      <c r="EKP80" s="11"/>
      <c r="EKQ80" s="11"/>
      <c r="EKR80" s="11"/>
      <c r="EKS80" s="11"/>
      <c r="EKT80" s="11"/>
      <c r="EKU80" s="11"/>
      <c r="EKV80" s="11"/>
      <c r="EKW80" s="11"/>
      <c r="EKX80" s="11"/>
      <c r="EKY80" s="11"/>
      <c r="EKZ80" s="11"/>
      <c r="ELA80" s="11"/>
      <c r="ELB80" s="11"/>
      <c r="ELC80" s="11"/>
      <c r="ELD80" s="11"/>
      <c r="ELE80" s="11"/>
      <c r="ELF80" s="11"/>
      <c r="ELG80" s="11"/>
      <c r="ELH80" s="11"/>
      <c r="ELI80" s="11"/>
      <c r="ELJ80" s="11"/>
      <c r="ELK80" s="11"/>
      <c r="ELL80" s="11"/>
      <c r="ELM80" s="11"/>
      <c r="ELN80" s="11"/>
      <c r="ELO80" s="11"/>
      <c r="ELP80" s="11"/>
      <c r="ELQ80" s="11"/>
      <c r="ELR80" s="11"/>
      <c r="ELS80" s="11"/>
      <c r="ELT80" s="11"/>
      <c r="ELU80" s="11"/>
      <c r="ELV80" s="11"/>
      <c r="ELW80" s="11"/>
      <c r="ELX80" s="11"/>
      <c r="ELY80" s="11"/>
      <c r="ELZ80" s="11"/>
    </row>
    <row r="81" spans="3:346 1276:3718">
      <c r="C81" s="166" t="s">
        <v>523</v>
      </c>
      <c r="D81" s="223">
        <f t="shared" ref="D81:D111" si="4">SUM(F81:K81)</f>
        <v>0</v>
      </c>
      <c r="E81" s="88" t="s">
        <v>540</v>
      </c>
      <c r="F81" s="219"/>
      <c r="G81" s="92"/>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c r="HJ81" s="11"/>
      <c r="HK81" s="11"/>
      <c r="HL81" s="11"/>
      <c r="HM81" s="11"/>
      <c r="HN81" s="11"/>
      <c r="HO81" s="11"/>
      <c r="HP81" s="11"/>
      <c r="HQ81" s="11"/>
      <c r="HR81" s="11"/>
      <c r="HS81" s="11"/>
      <c r="HT81" s="11"/>
      <c r="HU81" s="11"/>
      <c r="HV81" s="11"/>
      <c r="HW81" s="11"/>
      <c r="HX81" s="11"/>
      <c r="HY81" s="11"/>
      <c r="HZ81" s="11"/>
      <c r="IA81" s="11"/>
      <c r="IB81" s="11"/>
      <c r="IC81" s="11"/>
      <c r="ID81" s="11"/>
      <c r="IE81" s="11"/>
      <c r="IF81" s="11"/>
      <c r="IG81" s="11"/>
      <c r="IH81" s="11"/>
      <c r="II81" s="11"/>
      <c r="IJ81" s="11"/>
      <c r="IK81" s="11"/>
      <c r="IL81" s="11"/>
      <c r="IM81" s="11"/>
      <c r="IN81" s="11"/>
      <c r="IO81" s="11"/>
      <c r="IP81" s="11"/>
      <c r="IQ81" s="11"/>
      <c r="IR81" s="11"/>
      <c r="IS81" s="11"/>
      <c r="IT81" s="11"/>
      <c r="IU81" s="11"/>
      <c r="IV81" s="11"/>
      <c r="IW81" s="11"/>
      <c r="IX81" s="11"/>
      <c r="IY81" s="11"/>
      <c r="IZ81" s="11"/>
      <c r="JA81" s="11"/>
      <c r="JB81" s="11"/>
      <c r="JC81" s="11"/>
      <c r="JD81" s="11"/>
      <c r="JE81" s="11"/>
      <c r="JF81" s="11"/>
      <c r="JG81" s="11"/>
      <c r="JH81" s="11"/>
      <c r="JI81" s="11"/>
      <c r="JJ81" s="11"/>
      <c r="JK81" s="11"/>
      <c r="JL81" s="11"/>
      <c r="JM81" s="11"/>
      <c r="JN81" s="11"/>
      <c r="JO81" s="11"/>
      <c r="JP81" s="11"/>
      <c r="JQ81" s="11"/>
      <c r="JR81" s="11"/>
      <c r="JS81" s="11"/>
      <c r="JT81" s="11"/>
      <c r="JU81" s="11"/>
      <c r="JV81" s="11"/>
      <c r="JW81" s="11"/>
      <c r="JX81" s="11"/>
      <c r="JY81" s="11"/>
      <c r="JZ81" s="11"/>
      <c r="KA81" s="11"/>
      <c r="KB81" s="11"/>
      <c r="KC81" s="11"/>
      <c r="KD81" s="11"/>
      <c r="KE81" s="11"/>
      <c r="KF81" s="11"/>
      <c r="KG81" s="11"/>
      <c r="KH81" s="11"/>
      <c r="KI81" s="11"/>
      <c r="KJ81" s="11"/>
      <c r="KK81" s="11"/>
      <c r="KL81" s="11"/>
      <c r="KM81" s="11"/>
      <c r="KN81" s="11"/>
      <c r="KO81" s="11"/>
      <c r="KP81" s="11"/>
      <c r="KQ81" s="11"/>
      <c r="KR81" s="11"/>
      <c r="KS81" s="11"/>
      <c r="KT81" s="11"/>
      <c r="KU81" s="11"/>
      <c r="KV81" s="11"/>
      <c r="KW81" s="11"/>
      <c r="KX81" s="11"/>
      <c r="KY81" s="11"/>
      <c r="KZ81" s="11"/>
      <c r="LA81" s="11"/>
      <c r="LB81" s="11"/>
      <c r="LC81" s="11"/>
      <c r="LD81" s="11"/>
      <c r="LE81" s="11"/>
      <c r="LF81" s="11"/>
      <c r="LG81" s="11"/>
      <c r="LH81" s="11"/>
      <c r="LI81" s="11"/>
      <c r="LJ81" s="11"/>
      <c r="LK81" s="11"/>
      <c r="LL81" s="11"/>
      <c r="LM81" s="11"/>
      <c r="LN81" s="11"/>
      <c r="LO81" s="11"/>
      <c r="LP81" s="11"/>
      <c r="LQ81" s="11"/>
      <c r="LR81" s="11"/>
      <c r="LS81" s="11"/>
      <c r="LT81" s="11"/>
      <c r="LU81" s="11"/>
      <c r="LV81" s="11"/>
      <c r="LW81" s="11"/>
      <c r="LX81" s="11"/>
      <c r="LY81" s="11"/>
      <c r="LZ81" s="11"/>
      <c r="MA81" s="11"/>
      <c r="MB81" s="11"/>
      <c r="MC81" s="11"/>
      <c r="MD81" s="11"/>
      <c r="ME81" s="11"/>
      <c r="MF81" s="11"/>
      <c r="MG81" s="11"/>
      <c r="MH81" s="11"/>
      <c r="AWB81" s="11"/>
      <c r="AWC81" s="11"/>
      <c r="AWD81" s="11"/>
      <c r="AWE81" s="11"/>
      <c r="AWF81" s="11"/>
      <c r="AWG81" s="11"/>
      <c r="AWH81" s="11"/>
      <c r="AWI81" s="11"/>
      <c r="AWJ81" s="11"/>
      <c r="AWK81" s="11"/>
      <c r="AWL81" s="11"/>
      <c r="AWM81" s="11"/>
      <c r="AWN81" s="11"/>
      <c r="AWO81" s="11"/>
      <c r="AWP81" s="11"/>
      <c r="AWQ81" s="11"/>
      <c r="AWR81" s="11"/>
      <c r="AWS81" s="11"/>
      <c r="AWT81" s="11"/>
      <c r="AWU81" s="11"/>
      <c r="AWV81" s="11"/>
      <c r="AWW81" s="11"/>
      <c r="AWX81" s="11"/>
      <c r="AWY81" s="11"/>
      <c r="AWZ81" s="11"/>
      <c r="AXA81" s="11"/>
      <c r="AXB81" s="11"/>
      <c r="AXC81" s="11"/>
      <c r="AXD81" s="11"/>
      <c r="AXE81" s="11"/>
      <c r="AXF81" s="11"/>
      <c r="AXG81" s="11"/>
      <c r="AXH81" s="11"/>
      <c r="AXI81" s="11"/>
      <c r="AXJ81" s="11"/>
      <c r="AXK81" s="11"/>
      <c r="AXL81" s="11"/>
      <c r="AXM81" s="11"/>
      <c r="AXN81" s="11"/>
      <c r="AXO81" s="11"/>
      <c r="AXP81" s="11"/>
      <c r="AXQ81" s="11"/>
      <c r="AXR81" s="11"/>
      <c r="AXS81" s="11"/>
      <c r="AXT81" s="11"/>
      <c r="AXU81" s="11"/>
      <c r="AXV81" s="11"/>
      <c r="AXW81" s="11"/>
      <c r="AXX81" s="11"/>
      <c r="AXY81" s="11"/>
      <c r="AXZ81" s="11"/>
      <c r="AYA81" s="11"/>
      <c r="AYB81" s="11"/>
      <c r="AYC81" s="11"/>
      <c r="AYD81" s="11"/>
      <c r="AYE81" s="11"/>
      <c r="AYF81" s="11"/>
      <c r="AYG81" s="11"/>
      <c r="AYH81" s="11"/>
      <c r="AYI81" s="11"/>
      <c r="AYJ81" s="11"/>
      <c r="AYK81" s="11"/>
      <c r="AYL81" s="11"/>
      <c r="AYM81" s="11"/>
      <c r="AYN81" s="11"/>
      <c r="AYO81" s="11"/>
      <c r="AYP81" s="11"/>
      <c r="AYQ81" s="11"/>
      <c r="AYR81" s="11"/>
      <c r="AYS81" s="11"/>
      <c r="AYT81" s="11"/>
      <c r="AYU81" s="11"/>
      <c r="AYV81" s="11"/>
      <c r="AYW81" s="11"/>
      <c r="AYX81" s="11"/>
      <c r="AYY81" s="11"/>
      <c r="AYZ81" s="11"/>
      <c r="AZA81" s="11"/>
      <c r="AZB81" s="11"/>
      <c r="AZC81" s="11"/>
      <c r="AZD81" s="11"/>
      <c r="AZE81" s="11"/>
      <c r="AZF81" s="11"/>
      <c r="AZG81" s="11"/>
      <c r="AZH81" s="11"/>
      <c r="AZI81" s="11"/>
      <c r="AZJ81" s="11"/>
      <c r="AZK81" s="11"/>
      <c r="AZL81" s="11"/>
      <c r="AZM81" s="11"/>
      <c r="AZN81" s="11"/>
      <c r="AZO81" s="11"/>
      <c r="AZP81" s="11"/>
      <c r="AZQ81" s="11"/>
      <c r="AZR81" s="11"/>
      <c r="AZS81" s="11"/>
      <c r="AZT81" s="11"/>
      <c r="AZU81" s="11"/>
      <c r="AZV81" s="11"/>
      <c r="AZW81" s="11"/>
      <c r="AZX81" s="11"/>
      <c r="AZY81" s="11"/>
      <c r="AZZ81" s="11"/>
      <c r="BAA81" s="11"/>
      <c r="BAB81" s="11"/>
      <c r="BAC81" s="11"/>
      <c r="BAD81" s="11"/>
      <c r="BAE81" s="11"/>
      <c r="BAF81" s="11"/>
      <c r="BAG81" s="11"/>
      <c r="BAH81" s="11"/>
      <c r="BAI81" s="11"/>
      <c r="BAJ81" s="11"/>
      <c r="BAK81" s="11"/>
      <c r="BAL81" s="11"/>
      <c r="BAM81" s="11"/>
      <c r="BAN81" s="11"/>
      <c r="BAO81" s="11"/>
      <c r="BAP81" s="11"/>
      <c r="BAQ81" s="11"/>
      <c r="BAR81" s="11"/>
      <c r="BAS81" s="11"/>
      <c r="BAT81" s="11"/>
      <c r="BAU81" s="11"/>
      <c r="BAV81" s="11"/>
      <c r="BAW81" s="11"/>
      <c r="BAX81" s="11"/>
      <c r="BAY81" s="11"/>
      <c r="BAZ81" s="11"/>
      <c r="BBA81" s="11"/>
      <c r="BBB81" s="11"/>
      <c r="BBC81" s="11"/>
      <c r="BBD81" s="11"/>
      <c r="BBE81" s="11"/>
      <c r="BBF81" s="11"/>
      <c r="BBG81" s="11"/>
      <c r="BBH81" s="11"/>
      <c r="BBI81" s="11"/>
      <c r="BBJ81" s="11"/>
      <c r="BBK81" s="11"/>
      <c r="BBL81" s="11"/>
      <c r="BBM81" s="11"/>
      <c r="BBN81" s="11"/>
      <c r="BBO81" s="11"/>
      <c r="BBP81" s="11"/>
      <c r="BBQ81" s="11"/>
      <c r="BBR81" s="11"/>
      <c r="BBS81" s="11"/>
      <c r="BBT81" s="11"/>
      <c r="BBU81" s="11"/>
      <c r="BBV81" s="11"/>
      <c r="BBW81" s="11"/>
      <c r="BBX81" s="11"/>
      <c r="BBY81" s="11"/>
      <c r="BBZ81" s="11"/>
      <c r="BCA81" s="11"/>
      <c r="BCB81" s="11"/>
      <c r="BCC81" s="11"/>
      <c r="BCD81" s="11"/>
      <c r="BCE81" s="11"/>
      <c r="BCF81" s="11"/>
      <c r="BCG81" s="11"/>
      <c r="BCH81" s="11"/>
      <c r="BCI81" s="11"/>
      <c r="BCJ81" s="11"/>
      <c r="BCK81" s="11"/>
      <c r="BCL81" s="11"/>
      <c r="BCM81" s="11"/>
      <c r="BCN81" s="11"/>
      <c r="BCO81" s="11"/>
      <c r="BCP81" s="11"/>
      <c r="BCQ81" s="11"/>
      <c r="BCR81" s="11"/>
      <c r="BCS81" s="11"/>
      <c r="BCT81" s="11"/>
      <c r="BCU81" s="11"/>
      <c r="BCV81" s="11"/>
      <c r="BCW81" s="11"/>
      <c r="BCX81" s="11"/>
      <c r="BCY81" s="11"/>
      <c r="BCZ81" s="11"/>
      <c r="BDA81" s="11"/>
      <c r="BDB81" s="11"/>
      <c r="BDC81" s="11"/>
      <c r="BDD81" s="11"/>
      <c r="BDE81" s="11"/>
      <c r="BDF81" s="11"/>
      <c r="BDG81" s="11"/>
      <c r="BDH81" s="11"/>
      <c r="BDI81" s="11"/>
      <c r="BDJ81" s="11"/>
      <c r="BDK81" s="11"/>
      <c r="BDL81" s="11"/>
      <c r="BDM81" s="11"/>
      <c r="BDN81" s="11"/>
      <c r="BDO81" s="11"/>
      <c r="BDP81" s="11"/>
      <c r="BDQ81" s="11"/>
      <c r="BDR81" s="11"/>
      <c r="BDS81" s="11"/>
      <c r="BDT81" s="11"/>
      <c r="BDU81" s="11"/>
      <c r="BDV81" s="11"/>
      <c r="BDW81" s="11"/>
      <c r="BDX81" s="11"/>
      <c r="BDY81" s="11"/>
      <c r="BDZ81" s="11"/>
      <c r="BEA81" s="11"/>
      <c r="BEB81" s="11"/>
      <c r="BEC81" s="11"/>
      <c r="BED81" s="11"/>
      <c r="BEE81" s="11"/>
      <c r="BEF81" s="11"/>
      <c r="BEG81" s="11"/>
      <c r="BEH81" s="11"/>
      <c r="BEI81" s="11"/>
      <c r="BEJ81" s="11"/>
      <c r="BEK81" s="11"/>
      <c r="BEL81" s="11"/>
      <c r="BEM81" s="11"/>
      <c r="BEN81" s="11"/>
      <c r="BEO81" s="11"/>
      <c r="BEP81" s="11"/>
      <c r="BEQ81" s="11"/>
      <c r="BER81" s="11"/>
      <c r="BES81" s="11"/>
      <c r="BET81" s="11"/>
      <c r="BEU81" s="11"/>
      <c r="BEV81" s="11"/>
      <c r="BEW81" s="11"/>
      <c r="BEX81" s="11"/>
      <c r="BEY81" s="11"/>
      <c r="BEZ81" s="11"/>
      <c r="BFA81" s="11"/>
      <c r="BFB81" s="11"/>
      <c r="BFC81" s="11"/>
      <c r="BFD81" s="11"/>
      <c r="BFE81" s="11"/>
      <c r="BFF81" s="11"/>
      <c r="BFG81" s="11"/>
      <c r="BFH81" s="11"/>
      <c r="BFI81" s="11"/>
      <c r="BFJ81" s="11"/>
      <c r="BFK81" s="11"/>
      <c r="BFL81" s="11"/>
      <c r="BFM81" s="11"/>
      <c r="BFN81" s="11"/>
      <c r="BFO81" s="11"/>
      <c r="BFP81" s="11"/>
      <c r="BFQ81" s="11"/>
      <c r="BFR81" s="11"/>
      <c r="BFS81" s="11"/>
      <c r="BFT81" s="11"/>
      <c r="BFU81" s="11"/>
      <c r="BFV81" s="11"/>
      <c r="BFW81" s="11"/>
      <c r="BFX81" s="11"/>
      <c r="BFY81" s="11"/>
      <c r="BFZ81" s="11"/>
      <c r="BGA81" s="11"/>
      <c r="BGB81" s="11"/>
      <c r="BGC81" s="11"/>
      <c r="BGD81" s="11"/>
      <c r="BGE81" s="11"/>
      <c r="BGF81" s="11"/>
      <c r="BGG81" s="11"/>
      <c r="BGH81" s="11"/>
      <c r="BGI81" s="11"/>
      <c r="BGJ81" s="11"/>
      <c r="BGK81" s="11"/>
      <c r="BGL81" s="11"/>
      <c r="BGM81" s="11"/>
      <c r="BGN81" s="11"/>
      <c r="BGO81" s="11"/>
      <c r="BGP81" s="11"/>
      <c r="BGQ81" s="11"/>
      <c r="BGR81" s="11"/>
      <c r="BGS81" s="11"/>
      <c r="BGT81" s="11"/>
      <c r="BGU81" s="11"/>
      <c r="BGV81" s="11"/>
      <c r="BGW81" s="11"/>
      <c r="BGX81" s="11"/>
      <c r="BGY81" s="11"/>
      <c r="BGZ81" s="11"/>
      <c r="BHA81" s="11"/>
      <c r="BHB81" s="11"/>
      <c r="BHC81" s="11"/>
      <c r="BHD81" s="11"/>
      <c r="BHE81" s="11"/>
      <c r="BHF81" s="11"/>
      <c r="BHG81" s="11"/>
      <c r="BHH81" s="11"/>
      <c r="BHI81" s="11"/>
      <c r="BHJ81" s="11"/>
      <c r="BHK81" s="11"/>
      <c r="BHL81" s="11"/>
      <c r="BHM81" s="11"/>
      <c r="BHN81" s="11"/>
      <c r="BHO81" s="11"/>
      <c r="BHP81" s="11"/>
      <c r="BHQ81" s="11"/>
      <c r="BHR81" s="11"/>
      <c r="BHS81" s="11"/>
      <c r="BHT81" s="11"/>
      <c r="BHU81" s="11"/>
      <c r="BHV81" s="11"/>
      <c r="BHW81" s="11"/>
      <c r="BHX81" s="11"/>
      <c r="BHY81" s="11"/>
      <c r="BHZ81" s="11"/>
      <c r="BIA81" s="11"/>
      <c r="BIB81" s="11"/>
      <c r="BIC81" s="11"/>
      <c r="BID81" s="11"/>
      <c r="BIE81" s="11"/>
      <c r="BIF81" s="11"/>
      <c r="BIG81" s="11"/>
      <c r="BIH81" s="11"/>
      <c r="BII81" s="11"/>
      <c r="BIJ81" s="11"/>
      <c r="BIK81" s="11"/>
      <c r="BIL81" s="11"/>
      <c r="BIM81" s="11"/>
      <c r="BIN81" s="11"/>
      <c r="BIO81" s="11"/>
      <c r="BIP81" s="11"/>
      <c r="BIQ81" s="11"/>
      <c r="BIR81" s="11"/>
      <c r="BIS81" s="11"/>
      <c r="BIT81" s="11"/>
      <c r="BIU81" s="11"/>
      <c r="BIV81" s="11"/>
      <c r="BIW81" s="11"/>
      <c r="BIX81" s="11"/>
      <c r="BIY81" s="11"/>
      <c r="BIZ81" s="11"/>
      <c r="BJA81" s="11"/>
      <c r="BJB81" s="11"/>
      <c r="BJC81" s="11"/>
      <c r="BJD81" s="11"/>
      <c r="BJE81" s="11"/>
      <c r="BJF81" s="11"/>
      <c r="BJG81" s="11"/>
      <c r="BJH81" s="11"/>
      <c r="BJI81" s="11"/>
      <c r="BJJ81" s="11"/>
      <c r="BJK81" s="11"/>
      <c r="BJL81" s="11"/>
      <c r="BJM81" s="11"/>
      <c r="BJN81" s="11"/>
      <c r="BJO81" s="11"/>
      <c r="BJP81" s="11"/>
      <c r="BJQ81" s="11"/>
      <c r="BJR81" s="11"/>
      <c r="BJS81" s="11"/>
      <c r="BJT81" s="11"/>
      <c r="BJU81" s="11"/>
      <c r="BJV81" s="11"/>
      <c r="BJW81" s="11"/>
      <c r="BJX81" s="11"/>
      <c r="BJY81" s="11"/>
      <c r="BJZ81" s="11"/>
      <c r="BKA81" s="11"/>
      <c r="BKB81" s="11"/>
      <c r="BKC81" s="11"/>
      <c r="BKD81" s="11"/>
      <c r="BKE81" s="11"/>
      <c r="BKF81" s="11"/>
      <c r="BKG81" s="11"/>
      <c r="BKH81" s="11"/>
      <c r="BKI81" s="11"/>
      <c r="BKJ81" s="11"/>
      <c r="BKK81" s="11"/>
      <c r="BKL81" s="11"/>
      <c r="BKM81" s="11"/>
      <c r="BKN81" s="11"/>
      <c r="BKO81" s="11"/>
      <c r="BKP81" s="11"/>
      <c r="BKQ81" s="11"/>
      <c r="BKR81" s="11"/>
      <c r="BKS81" s="11"/>
      <c r="BKT81" s="11"/>
      <c r="BKU81" s="11"/>
      <c r="BKV81" s="11"/>
      <c r="BKW81" s="11"/>
      <c r="BKX81" s="11"/>
      <c r="BKY81" s="11"/>
      <c r="BKZ81" s="11"/>
      <c r="BLA81" s="11"/>
      <c r="BLB81" s="11"/>
      <c r="BLC81" s="11"/>
      <c r="BLD81" s="11"/>
      <c r="BLE81" s="11"/>
      <c r="BLF81" s="11"/>
      <c r="BLG81" s="11"/>
      <c r="BLH81" s="11"/>
      <c r="BLI81" s="11"/>
      <c r="BLJ81" s="11"/>
      <c r="BLK81" s="11"/>
      <c r="BLL81" s="11"/>
      <c r="BLM81" s="11"/>
      <c r="BLN81" s="11"/>
      <c r="BLO81" s="11"/>
      <c r="BLP81" s="11"/>
      <c r="BLQ81" s="11"/>
      <c r="BLR81" s="11"/>
      <c r="BLS81" s="11"/>
      <c r="BLT81" s="11"/>
      <c r="BLU81" s="11"/>
      <c r="BLV81" s="11"/>
      <c r="BLW81" s="11"/>
      <c r="BLX81" s="11"/>
      <c r="BLY81" s="11"/>
      <c r="BLZ81" s="11"/>
      <c r="BMA81" s="11"/>
      <c r="BMB81" s="11"/>
      <c r="BMC81" s="11"/>
      <c r="BMD81" s="11"/>
      <c r="BME81" s="11"/>
      <c r="BMF81" s="11"/>
      <c r="BMG81" s="11"/>
      <c r="BMH81" s="11"/>
      <c r="BMI81" s="11"/>
      <c r="BMJ81" s="11"/>
      <c r="BMK81" s="11"/>
      <c r="BML81" s="11"/>
      <c r="BMM81" s="11"/>
      <c r="BMN81" s="11"/>
      <c r="BMO81" s="11"/>
      <c r="BMP81" s="11"/>
      <c r="BMQ81" s="11"/>
      <c r="BMR81" s="11"/>
      <c r="BMS81" s="11"/>
      <c r="BMT81" s="11"/>
      <c r="BMU81" s="11"/>
      <c r="BMV81" s="11"/>
      <c r="BMW81" s="11"/>
      <c r="BMX81" s="11"/>
      <c r="BMY81" s="11"/>
      <c r="BMZ81" s="11"/>
      <c r="BNA81" s="11"/>
      <c r="BNB81" s="11"/>
      <c r="BNC81" s="11"/>
      <c r="BND81" s="11"/>
      <c r="BNE81" s="11"/>
      <c r="BNF81" s="11"/>
      <c r="BNG81" s="11"/>
      <c r="BNH81" s="11"/>
      <c r="BNI81" s="11"/>
      <c r="BNJ81" s="11"/>
      <c r="BNK81" s="11"/>
      <c r="BNL81" s="11"/>
      <c r="BNM81" s="11"/>
      <c r="BNN81" s="11"/>
      <c r="BNO81" s="11"/>
      <c r="BNP81" s="11"/>
      <c r="BNQ81" s="11"/>
      <c r="BNR81" s="11"/>
      <c r="BNS81" s="11"/>
      <c r="BNT81" s="11"/>
      <c r="BNU81" s="11"/>
      <c r="BNV81" s="11"/>
      <c r="BNW81" s="11"/>
      <c r="BNX81" s="11"/>
      <c r="BNY81" s="11"/>
      <c r="BNZ81" s="11"/>
      <c r="BOA81" s="11"/>
      <c r="BOB81" s="11"/>
      <c r="BOC81" s="11"/>
      <c r="BOD81" s="11"/>
      <c r="BOE81" s="11"/>
      <c r="BOF81" s="11"/>
      <c r="BOG81" s="11"/>
      <c r="BOH81" s="11"/>
      <c r="BOI81" s="11"/>
      <c r="BOJ81" s="11"/>
      <c r="BOK81" s="11"/>
      <c r="BOL81" s="11"/>
      <c r="BOM81" s="11"/>
      <c r="BON81" s="11"/>
      <c r="BOO81" s="11"/>
      <c r="BOP81" s="11"/>
      <c r="BOQ81" s="11"/>
      <c r="BOR81" s="11"/>
      <c r="BOS81" s="11"/>
      <c r="BOT81" s="11"/>
      <c r="BOU81" s="11"/>
      <c r="BOV81" s="11"/>
      <c r="BOW81" s="11"/>
      <c r="BOX81" s="11"/>
      <c r="BOY81" s="11"/>
      <c r="BOZ81" s="11"/>
      <c r="BPA81" s="11"/>
      <c r="BPB81" s="11"/>
      <c r="BPC81" s="11"/>
      <c r="BPD81" s="11"/>
      <c r="BPE81" s="11"/>
      <c r="BPF81" s="11"/>
      <c r="BPG81" s="11"/>
      <c r="BPH81" s="11"/>
      <c r="BPI81" s="11"/>
      <c r="BPJ81" s="11"/>
      <c r="BPK81" s="11"/>
      <c r="BPL81" s="11"/>
      <c r="BPM81" s="11"/>
      <c r="BPN81" s="11"/>
      <c r="BPO81" s="11"/>
      <c r="BPP81" s="11"/>
      <c r="BPQ81" s="11"/>
      <c r="BPR81" s="11"/>
      <c r="BPS81" s="11"/>
      <c r="BPT81" s="11"/>
      <c r="BPU81" s="11"/>
      <c r="BPV81" s="11"/>
      <c r="BPW81" s="11"/>
      <c r="BPX81" s="11"/>
      <c r="BPY81" s="11"/>
      <c r="BPZ81" s="11"/>
      <c r="BQA81" s="11"/>
      <c r="BQB81" s="11"/>
      <c r="BQC81" s="11"/>
      <c r="BQD81" s="11"/>
      <c r="BQE81" s="11"/>
      <c r="BQF81" s="11"/>
      <c r="BQG81" s="11"/>
      <c r="BQH81" s="11"/>
      <c r="BQI81" s="11"/>
      <c r="BQJ81" s="11"/>
      <c r="BQK81" s="11"/>
      <c r="BQL81" s="11"/>
      <c r="BQM81" s="11"/>
      <c r="BQN81" s="11"/>
      <c r="BQO81" s="11"/>
      <c r="BQP81" s="11"/>
      <c r="BQQ81" s="11"/>
      <c r="BQR81" s="11"/>
      <c r="BQS81" s="11"/>
      <c r="BQT81" s="11"/>
      <c r="BQU81" s="11"/>
      <c r="BQV81" s="11"/>
      <c r="BQW81" s="11"/>
      <c r="BQX81" s="11"/>
      <c r="BQY81" s="11"/>
      <c r="BQZ81" s="11"/>
      <c r="BRA81" s="11"/>
      <c r="BRB81" s="11"/>
      <c r="BRC81" s="11"/>
      <c r="BRD81" s="11"/>
      <c r="BRE81" s="11"/>
      <c r="BRF81" s="11"/>
      <c r="BRG81" s="11"/>
      <c r="BRH81" s="11"/>
      <c r="BRI81" s="11"/>
      <c r="BRJ81" s="11"/>
      <c r="BRK81" s="11"/>
      <c r="BRL81" s="11"/>
      <c r="BRM81" s="11"/>
      <c r="BRN81" s="11"/>
      <c r="BRO81" s="11"/>
      <c r="BRP81" s="11"/>
      <c r="BRQ81" s="11"/>
      <c r="BRR81" s="11"/>
      <c r="BRS81" s="11"/>
      <c r="BRT81" s="11"/>
      <c r="BRU81" s="11"/>
      <c r="BRV81" s="11"/>
      <c r="BRW81" s="11"/>
      <c r="BRX81" s="11"/>
      <c r="BRY81" s="11"/>
      <c r="BRZ81" s="11"/>
      <c r="BSA81" s="11"/>
      <c r="BSB81" s="11"/>
      <c r="BSC81" s="11"/>
      <c r="BSD81" s="11"/>
      <c r="BSE81" s="11"/>
      <c r="BSF81" s="11"/>
      <c r="BSG81" s="11"/>
      <c r="BSH81" s="11"/>
      <c r="BSI81" s="11"/>
      <c r="BSJ81" s="11"/>
      <c r="BSK81" s="11"/>
      <c r="BSL81" s="11"/>
      <c r="BSM81" s="11"/>
      <c r="BSN81" s="11"/>
      <c r="BSO81" s="11"/>
      <c r="BSP81" s="11"/>
      <c r="BSQ81" s="11"/>
      <c r="BSR81" s="11"/>
      <c r="BSS81" s="11"/>
      <c r="BST81" s="11"/>
      <c r="BSU81" s="11"/>
      <c r="BSV81" s="11"/>
      <c r="BSW81" s="11"/>
      <c r="BSX81" s="11"/>
      <c r="BSY81" s="11"/>
      <c r="BSZ81" s="11"/>
      <c r="BTA81" s="11"/>
      <c r="BTB81" s="11"/>
      <c r="BTC81" s="11"/>
      <c r="BTD81" s="11"/>
      <c r="BTE81" s="11"/>
      <c r="BTF81" s="11"/>
      <c r="BTG81" s="11"/>
      <c r="BTH81" s="11"/>
      <c r="BTI81" s="11"/>
      <c r="BTJ81" s="11"/>
      <c r="BTK81" s="11"/>
      <c r="BTL81" s="11"/>
      <c r="BTM81" s="11"/>
      <c r="BTN81" s="11"/>
      <c r="BTO81" s="11"/>
      <c r="BTP81" s="11"/>
      <c r="BTQ81" s="11"/>
      <c r="BTR81" s="11"/>
      <c r="BTS81" s="11"/>
      <c r="BTT81" s="11"/>
      <c r="BTU81" s="11"/>
      <c r="BTV81" s="11"/>
      <c r="BTW81" s="11"/>
      <c r="BTX81" s="11"/>
      <c r="BTY81" s="11"/>
      <c r="BTZ81" s="11"/>
      <c r="BUA81" s="11"/>
      <c r="BUB81" s="11"/>
      <c r="BUC81" s="11"/>
      <c r="BUD81" s="11"/>
      <c r="BUE81" s="11"/>
      <c r="BUF81" s="11"/>
      <c r="BUG81" s="11"/>
      <c r="BUH81" s="11"/>
      <c r="BUI81" s="11"/>
      <c r="BUJ81" s="11"/>
      <c r="BUK81" s="11"/>
      <c r="BUL81" s="11"/>
      <c r="BUM81" s="11"/>
      <c r="BUN81" s="11"/>
      <c r="BUO81" s="11"/>
      <c r="BUP81" s="11"/>
      <c r="BUQ81" s="11"/>
      <c r="BUR81" s="11"/>
      <c r="BUS81" s="11"/>
      <c r="BUT81" s="11"/>
      <c r="BUU81" s="11"/>
      <c r="BUV81" s="11"/>
      <c r="BUW81" s="11"/>
      <c r="BUX81" s="11"/>
      <c r="BUY81" s="11"/>
      <c r="BUZ81" s="11"/>
      <c r="BVA81" s="11"/>
      <c r="BVB81" s="11"/>
      <c r="BVC81" s="11"/>
      <c r="BVD81" s="11"/>
      <c r="BVE81" s="11"/>
      <c r="BVF81" s="11"/>
      <c r="BVG81" s="11"/>
      <c r="BVH81" s="11"/>
      <c r="BVI81" s="11"/>
      <c r="BVJ81" s="11"/>
      <c r="BVK81" s="11"/>
      <c r="BVL81" s="11"/>
      <c r="BVM81" s="11"/>
      <c r="BVN81" s="11"/>
      <c r="BVO81" s="11"/>
      <c r="BVP81" s="11"/>
      <c r="BVQ81" s="11"/>
      <c r="BVR81" s="11"/>
      <c r="BVS81" s="11"/>
      <c r="BVT81" s="11"/>
      <c r="BVU81" s="11"/>
      <c r="BVV81" s="11"/>
      <c r="BVW81" s="11"/>
      <c r="BVX81" s="11"/>
      <c r="BVY81" s="11"/>
      <c r="BVZ81" s="11"/>
      <c r="BWA81" s="11"/>
      <c r="BWB81" s="11"/>
      <c r="BWC81" s="11"/>
      <c r="BWD81" s="11"/>
      <c r="BWE81" s="11"/>
      <c r="BWF81" s="11"/>
      <c r="BWG81" s="11"/>
      <c r="BWH81" s="11"/>
      <c r="BWI81" s="11"/>
      <c r="BWJ81" s="11"/>
      <c r="BWK81" s="11"/>
      <c r="BWL81" s="11"/>
      <c r="BWM81" s="11"/>
      <c r="BWN81" s="11"/>
      <c r="BWO81" s="11"/>
      <c r="BWP81" s="11"/>
      <c r="BWQ81" s="11"/>
      <c r="BWR81" s="11"/>
      <c r="BWS81" s="11"/>
      <c r="BWT81" s="11"/>
      <c r="BWU81" s="11"/>
      <c r="BWV81" s="11"/>
      <c r="BWW81" s="11"/>
      <c r="BWX81" s="11"/>
      <c r="BWY81" s="11"/>
      <c r="BWZ81" s="11"/>
      <c r="BXA81" s="11"/>
      <c r="BXB81" s="11"/>
      <c r="BXC81" s="11"/>
      <c r="BXD81" s="11"/>
      <c r="BXE81" s="11"/>
      <c r="BXF81" s="11"/>
      <c r="BXG81" s="11"/>
      <c r="BXH81" s="11"/>
      <c r="BXI81" s="11"/>
      <c r="BXJ81" s="11"/>
      <c r="BXK81" s="11"/>
      <c r="BXL81" s="11"/>
      <c r="BXM81" s="11"/>
      <c r="BXN81" s="11"/>
      <c r="BXO81" s="11"/>
      <c r="BXP81" s="11"/>
      <c r="BXQ81" s="11"/>
      <c r="BXR81" s="11"/>
      <c r="BXS81" s="11"/>
      <c r="BXT81" s="11"/>
      <c r="BXU81" s="11"/>
      <c r="BXV81" s="11"/>
      <c r="BXW81" s="11"/>
      <c r="BXX81" s="11"/>
      <c r="BXY81" s="11"/>
      <c r="BXZ81" s="11"/>
      <c r="BYA81" s="11"/>
      <c r="BYB81" s="11"/>
      <c r="BYC81" s="11"/>
      <c r="BYD81" s="11"/>
      <c r="BYE81" s="11"/>
      <c r="BYF81" s="11"/>
      <c r="BYG81" s="11"/>
      <c r="BYH81" s="11"/>
      <c r="BYI81" s="11"/>
      <c r="BYJ81" s="11"/>
      <c r="BYK81" s="11"/>
      <c r="BYL81" s="11"/>
      <c r="BYM81" s="11"/>
      <c r="BYN81" s="11"/>
      <c r="BYO81" s="11"/>
      <c r="BYP81" s="11"/>
      <c r="BYQ81" s="11"/>
      <c r="BYR81" s="11"/>
      <c r="BYS81" s="11"/>
      <c r="BYT81" s="11"/>
      <c r="BYU81" s="11"/>
      <c r="BYV81" s="11"/>
      <c r="BYW81" s="11"/>
      <c r="BYX81" s="11"/>
      <c r="BYY81" s="11"/>
      <c r="BYZ81" s="11"/>
      <c r="BZA81" s="11"/>
      <c r="BZB81" s="11"/>
      <c r="BZC81" s="11"/>
      <c r="BZD81" s="11"/>
      <c r="BZE81" s="11"/>
      <c r="BZF81" s="11"/>
      <c r="BZG81" s="11"/>
      <c r="BZH81" s="11"/>
      <c r="BZI81" s="11"/>
      <c r="BZJ81" s="11"/>
      <c r="BZK81" s="11"/>
      <c r="BZL81" s="11"/>
      <c r="BZM81" s="11"/>
      <c r="BZN81" s="11"/>
      <c r="BZO81" s="11"/>
      <c r="BZP81" s="11"/>
      <c r="BZQ81" s="11"/>
      <c r="BZR81" s="11"/>
      <c r="BZS81" s="11"/>
      <c r="BZT81" s="11"/>
      <c r="BZU81" s="11"/>
      <c r="BZV81" s="11"/>
      <c r="BZW81" s="11"/>
      <c r="BZX81" s="11"/>
      <c r="BZY81" s="11"/>
      <c r="BZZ81" s="11"/>
      <c r="CAA81" s="11"/>
      <c r="CAB81" s="11"/>
      <c r="CAC81" s="11"/>
      <c r="CAD81" s="11"/>
      <c r="CAE81" s="11"/>
      <c r="CAF81" s="11"/>
      <c r="CAG81" s="11"/>
      <c r="CAH81" s="11"/>
      <c r="CAI81" s="11"/>
      <c r="CAJ81" s="11"/>
      <c r="CAK81" s="11"/>
      <c r="CAL81" s="11"/>
      <c r="CAM81" s="11"/>
      <c r="CAN81" s="11"/>
      <c r="CAO81" s="11"/>
      <c r="CAP81" s="11"/>
      <c r="CAQ81" s="11"/>
      <c r="CAR81" s="11"/>
      <c r="CAS81" s="11"/>
      <c r="CAT81" s="11"/>
      <c r="CAU81" s="11"/>
      <c r="CAV81" s="11"/>
      <c r="CAW81" s="11"/>
      <c r="CAX81" s="11"/>
      <c r="CAY81" s="11"/>
      <c r="CAZ81" s="11"/>
      <c r="CBA81" s="11"/>
      <c r="CBB81" s="11"/>
      <c r="CBC81" s="11"/>
      <c r="CBD81" s="11"/>
      <c r="CBE81" s="11"/>
      <c r="CBF81" s="11"/>
      <c r="CBG81" s="11"/>
      <c r="CBH81" s="11"/>
      <c r="CBI81" s="11"/>
      <c r="CBJ81" s="11"/>
      <c r="CBK81" s="11"/>
      <c r="CBL81" s="11"/>
      <c r="CBM81" s="11"/>
      <c r="CBN81" s="11"/>
      <c r="CBO81" s="11"/>
      <c r="CBP81" s="11"/>
      <c r="CBQ81" s="11"/>
      <c r="CBR81" s="11"/>
      <c r="CBS81" s="11"/>
      <c r="CBT81" s="11"/>
      <c r="CBU81" s="11"/>
      <c r="CBV81" s="11"/>
      <c r="CBW81" s="11"/>
      <c r="CBX81" s="11"/>
      <c r="CBY81" s="11"/>
      <c r="CBZ81" s="11"/>
      <c r="CCA81" s="11"/>
      <c r="CCB81" s="11"/>
      <c r="CCC81" s="11"/>
      <c r="CCD81" s="11"/>
      <c r="CCE81" s="11"/>
      <c r="CCF81" s="11"/>
      <c r="CCG81" s="11"/>
      <c r="CCH81" s="11"/>
      <c r="CCI81" s="11"/>
      <c r="CCJ81" s="11"/>
      <c r="CCK81" s="11"/>
      <c r="CCL81" s="11"/>
      <c r="CCM81" s="11"/>
      <c r="CCN81" s="11"/>
      <c r="CCO81" s="11"/>
      <c r="CCP81" s="11"/>
      <c r="CCQ81" s="11"/>
      <c r="CCR81" s="11"/>
      <c r="CCS81" s="11"/>
      <c r="CCT81" s="11"/>
      <c r="CCU81" s="11"/>
      <c r="CCV81" s="11"/>
      <c r="CCW81" s="11"/>
      <c r="CCX81" s="11"/>
      <c r="CCY81" s="11"/>
      <c r="CCZ81" s="11"/>
      <c r="CDA81" s="11"/>
      <c r="CDB81" s="11"/>
      <c r="CDC81" s="11"/>
      <c r="CDD81" s="11"/>
      <c r="CDE81" s="11"/>
      <c r="CDF81" s="11"/>
      <c r="CDG81" s="11"/>
      <c r="CDH81" s="11"/>
      <c r="CDI81" s="11"/>
      <c r="CDJ81" s="11"/>
      <c r="CDK81" s="11"/>
      <c r="CDL81" s="11"/>
      <c r="CDM81" s="11"/>
      <c r="CDN81" s="11"/>
      <c r="CDO81" s="11"/>
      <c r="CDP81" s="11"/>
      <c r="CDQ81" s="11"/>
      <c r="CDR81" s="11"/>
      <c r="CDS81" s="11"/>
      <c r="CDT81" s="11"/>
      <c r="CDU81" s="11"/>
      <c r="CDV81" s="11"/>
      <c r="CDW81" s="11"/>
      <c r="CDX81" s="11"/>
      <c r="CDY81" s="11"/>
      <c r="CDZ81" s="11"/>
      <c r="CEA81" s="11"/>
      <c r="CEB81" s="11"/>
      <c r="CEC81" s="11"/>
      <c r="CED81" s="11"/>
      <c r="CEE81" s="11"/>
      <c r="CEF81" s="11"/>
      <c r="CEG81" s="11"/>
      <c r="CEH81" s="11"/>
      <c r="CEI81" s="11"/>
      <c r="CEJ81" s="11"/>
      <c r="CEK81" s="11"/>
      <c r="CEL81" s="11"/>
      <c r="CEM81" s="11"/>
      <c r="CEN81" s="11"/>
      <c r="CEO81" s="11"/>
      <c r="CEP81" s="11"/>
      <c r="CEQ81" s="11"/>
      <c r="CER81" s="11"/>
      <c r="CES81" s="11"/>
      <c r="CET81" s="11"/>
      <c r="CEU81" s="11"/>
      <c r="CEV81" s="11"/>
      <c r="CEW81" s="11"/>
      <c r="CEX81" s="11"/>
      <c r="CEY81" s="11"/>
      <c r="CEZ81" s="11"/>
      <c r="CFA81" s="11"/>
      <c r="CFB81" s="11"/>
      <c r="CFC81" s="11"/>
      <c r="CFD81" s="11"/>
      <c r="CFE81" s="11"/>
      <c r="CFF81" s="11"/>
      <c r="CFG81" s="11"/>
      <c r="CFH81" s="11"/>
      <c r="CFI81" s="11"/>
      <c r="CFJ81" s="11"/>
      <c r="CFK81" s="11"/>
      <c r="CFL81" s="11"/>
      <c r="CFM81" s="11"/>
      <c r="CFN81" s="11"/>
      <c r="CFO81" s="11"/>
      <c r="CFP81" s="11"/>
      <c r="CFQ81" s="11"/>
      <c r="CFR81" s="11"/>
      <c r="CFS81" s="11"/>
      <c r="CFT81" s="11"/>
      <c r="CFU81" s="11"/>
      <c r="CFV81" s="11"/>
      <c r="CFW81" s="11"/>
      <c r="CFX81" s="11"/>
      <c r="CFY81" s="11"/>
      <c r="CFZ81" s="11"/>
      <c r="CGA81" s="11"/>
      <c r="CGB81" s="11"/>
      <c r="CGC81" s="11"/>
      <c r="CGD81" s="11"/>
      <c r="CGE81" s="11"/>
      <c r="CGF81" s="11"/>
      <c r="CGG81" s="11"/>
      <c r="CGH81" s="11"/>
      <c r="CGI81" s="11"/>
      <c r="CGJ81" s="11"/>
      <c r="CGK81" s="11"/>
      <c r="CGL81" s="11"/>
      <c r="CGM81" s="11"/>
      <c r="CGN81" s="11"/>
      <c r="CGO81" s="11"/>
      <c r="CGP81" s="11"/>
      <c r="CGQ81" s="11"/>
      <c r="CGR81" s="11"/>
      <c r="CGS81" s="11"/>
      <c r="CGT81" s="11"/>
      <c r="CGU81" s="11"/>
      <c r="CGV81" s="11"/>
      <c r="CGW81" s="11"/>
      <c r="CGX81" s="11"/>
      <c r="CGY81" s="11"/>
      <c r="CGZ81" s="11"/>
      <c r="CHA81" s="11"/>
      <c r="CHB81" s="11"/>
      <c r="CHC81" s="11"/>
      <c r="CHD81" s="11"/>
      <c r="CHE81" s="11"/>
      <c r="CHF81" s="11"/>
      <c r="CHG81" s="11"/>
      <c r="CHH81" s="11"/>
      <c r="CHI81" s="11"/>
      <c r="CHJ81" s="11"/>
      <c r="CHK81" s="11"/>
      <c r="CHL81" s="11"/>
      <c r="CHM81" s="11"/>
      <c r="CHN81" s="11"/>
      <c r="CHO81" s="11"/>
      <c r="CHP81" s="11"/>
      <c r="CHQ81" s="11"/>
      <c r="CHR81" s="11"/>
      <c r="CHS81" s="11"/>
      <c r="CHT81" s="11"/>
      <c r="CHU81" s="11"/>
      <c r="CHV81" s="11"/>
      <c r="CHW81" s="11"/>
      <c r="CHX81" s="11"/>
      <c r="CHY81" s="11"/>
      <c r="CHZ81" s="11"/>
      <c r="CIA81" s="11"/>
      <c r="CIB81" s="11"/>
      <c r="CIC81" s="11"/>
      <c r="CID81" s="11"/>
      <c r="CIE81" s="11"/>
      <c r="CIF81" s="11"/>
      <c r="CIG81" s="11"/>
      <c r="CIH81" s="11"/>
      <c r="CII81" s="11"/>
      <c r="CIJ81" s="11"/>
      <c r="CIK81" s="11"/>
      <c r="CIL81" s="11"/>
      <c r="CIM81" s="11"/>
      <c r="CIN81" s="11"/>
      <c r="CIO81" s="11"/>
      <c r="CIP81" s="11"/>
      <c r="CIQ81" s="11"/>
      <c r="CIR81" s="11"/>
      <c r="CIS81" s="11"/>
      <c r="CIT81" s="11"/>
      <c r="CIU81" s="11"/>
      <c r="CIV81" s="11"/>
      <c r="CIW81" s="11"/>
      <c r="CIX81" s="11"/>
      <c r="CIY81" s="11"/>
      <c r="CIZ81" s="11"/>
      <c r="CJA81" s="11"/>
      <c r="CJB81" s="11"/>
      <c r="CJC81" s="11"/>
      <c r="CJD81" s="11"/>
      <c r="CJE81" s="11"/>
      <c r="CJF81" s="11"/>
      <c r="CJG81" s="11"/>
      <c r="CJH81" s="11"/>
      <c r="CJI81" s="11"/>
      <c r="CJJ81" s="11"/>
      <c r="CJK81" s="11"/>
      <c r="CJL81" s="11"/>
      <c r="CJM81" s="11"/>
      <c r="CJN81" s="11"/>
      <c r="CJO81" s="11"/>
      <c r="CJP81" s="11"/>
      <c r="CJQ81" s="11"/>
      <c r="CJR81" s="11"/>
      <c r="CJS81" s="11"/>
      <c r="CJT81" s="11"/>
      <c r="CJU81" s="11"/>
      <c r="CJV81" s="11"/>
      <c r="CJW81" s="11"/>
      <c r="CJX81" s="11"/>
      <c r="CJY81" s="11"/>
      <c r="CJZ81" s="11"/>
      <c r="CKA81" s="11"/>
      <c r="CKB81" s="11"/>
      <c r="CKC81" s="11"/>
      <c r="CKD81" s="11"/>
      <c r="CKE81" s="11"/>
      <c r="CKF81" s="11"/>
      <c r="CKG81" s="11"/>
      <c r="CKH81" s="11"/>
      <c r="CKI81" s="11"/>
      <c r="CKJ81" s="11"/>
      <c r="CKK81" s="11"/>
      <c r="CKL81" s="11"/>
      <c r="CKM81" s="11"/>
      <c r="CKN81" s="11"/>
      <c r="CKO81" s="11"/>
      <c r="CKP81" s="11"/>
      <c r="CKQ81" s="11"/>
      <c r="CKR81" s="11"/>
      <c r="CKS81" s="11"/>
      <c r="CKT81" s="11"/>
      <c r="CKU81" s="11"/>
      <c r="CKV81" s="11"/>
      <c r="CKW81" s="11"/>
      <c r="CKX81" s="11"/>
      <c r="CKY81" s="11"/>
      <c r="CKZ81" s="11"/>
      <c r="CLA81" s="11"/>
      <c r="CLB81" s="11"/>
      <c r="CLC81" s="11"/>
      <c r="CLD81" s="11"/>
      <c r="CLE81" s="11"/>
      <c r="CLF81" s="11"/>
      <c r="CLG81" s="11"/>
      <c r="CLH81" s="11"/>
      <c r="CLI81" s="11"/>
      <c r="CLJ81" s="11"/>
      <c r="CLK81" s="11"/>
      <c r="CLL81" s="11"/>
      <c r="CLM81" s="11"/>
      <c r="CLN81" s="11"/>
      <c r="CLO81" s="11"/>
      <c r="CLP81" s="11"/>
      <c r="CLQ81" s="11"/>
      <c r="CLR81" s="11"/>
      <c r="CLS81" s="11"/>
      <c r="CLT81" s="11"/>
      <c r="CLU81" s="11"/>
      <c r="CLV81" s="11"/>
      <c r="CLW81" s="11"/>
      <c r="CLX81" s="11"/>
      <c r="CLY81" s="11"/>
      <c r="CLZ81" s="11"/>
      <c r="CMA81" s="11"/>
      <c r="CMB81" s="11"/>
      <c r="CMC81" s="11"/>
      <c r="CMD81" s="11"/>
      <c r="CME81" s="11"/>
      <c r="CMF81" s="11"/>
      <c r="CMG81" s="11"/>
      <c r="CMH81" s="11"/>
      <c r="CMI81" s="11"/>
      <c r="CMJ81" s="11"/>
      <c r="CMK81" s="11"/>
      <c r="CML81" s="11"/>
      <c r="CMM81" s="11"/>
      <c r="CMN81" s="11"/>
      <c r="CMO81" s="11"/>
      <c r="CMP81" s="11"/>
      <c r="CMQ81" s="11"/>
      <c r="CMR81" s="11"/>
      <c r="CMS81" s="11"/>
      <c r="CMT81" s="11"/>
      <c r="CMU81" s="11"/>
      <c r="CMV81" s="11"/>
      <c r="CMW81" s="11"/>
      <c r="CMX81" s="11"/>
      <c r="CMY81" s="11"/>
      <c r="CMZ81" s="11"/>
      <c r="CNA81" s="11"/>
      <c r="CNB81" s="11"/>
      <c r="CNC81" s="11"/>
      <c r="CND81" s="11"/>
      <c r="CNE81" s="11"/>
      <c r="CNF81" s="11"/>
      <c r="CNG81" s="11"/>
      <c r="CNH81" s="11"/>
      <c r="CNI81" s="11"/>
      <c r="CNJ81" s="11"/>
      <c r="CNK81" s="11"/>
      <c r="CNL81" s="11"/>
      <c r="CNM81" s="11"/>
      <c r="CNN81" s="11"/>
      <c r="CNO81" s="11"/>
      <c r="CNP81" s="11"/>
      <c r="CNQ81" s="11"/>
      <c r="CNR81" s="11"/>
      <c r="CNS81" s="11"/>
      <c r="CNT81" s="11"/>
      <c r="CNU81" s="11"/>
      <c r="CNV81" s="11"/>
      <c r="CNW81" s="11"/>
      <c r="CNX81" s="11"/>
      <c r="CNY81" s="11"/>
      <c r="CNZ81" s="11"/>
      <c r="COA81" s="11"/>
      <c r="COB81" s="11"/>
      <c r="COC81" s="11"/>
      <c r="COD81" s="11"/>
      <c r="COE81" s="11"/>
      <c r="COF81" s="11"/>
      <c r="COG81" s="11"/>
      <c r="COH81" s="11"/>
      <c r="COI81" s="11"/>
      <c r="COJ81" s="11"/>
      <c r="COK81" s="11"/>
      <c r="COL81" s="11"/>
      <c r="COM81" s="11"/>
      <c r="CON81" s="11"/>
      <c r="COO81" s="11"/>
      <c r="COP81" s="11"/>
      <c r="COQ81" s="11"/>
      <c r="COR81" s="11"/>
      <c r="COS81" s="11"/>
      <c r="COT81" s="11"/>
      <c r="COU81" s="11"/>
      <c r="COV81" s="11"/>
      <c r="COW81" s="11"/>
      <c r="COX81" s="11"/>
      <c r="COY81" s="11"/>
      <c r="COZ81" s="11"/>
      <c r="CPA81" s="11"/>
      <c r="CPB81" s="11"/>
      <c r="CPC81" s="11"/>
      <c r="CPD81" s="11"/>
      <c r="CPE81" s="11"/>
      <c r="CPF81" s="11"/>
      <c r="CPG81" s="11"/>
      <c r="CPH81" s="11"/>
      <c r="CPI81" s="11"/>
      <c r="CPJ81" s="11"/>
      <c r="CPK81" s="11"/>
      <c r="CPL81" s="11"/>
      <c r="CPM81" s="11"/>
      <c r="CPN81" s="11"/>
      <c r="CPO81" s="11"/>
      <c r="CPP81" s="11"/>
      <c r="CPQ81" s="11"/>
      <c r="CPR81" s="11"/>
      <c r="CPS81" s="11"/>
      <c r="CPT81" s="11"/>
      <c r="CPU81" s="11"/>
      <c r="CPV81" s="11"/>
      <c r="CPW81" s="11"/>
      <c r="CPX81" s="11"/>
      <c r="CPY81" s="11"/>
      <c r="CPZ81" s="11"/>
      <c r="CQA81" s="11"/>
      <c r="CQB81" s="11"/>
      <c r="CQC81" s="11"/>
      <c r="CQD81" s="11"/>
      <c r="CQE81" s="11"/>
      <c r="CQF81" s="11"/>
      <c r="CQG81" s="11"/>
      <c r="CQH81" s="11"/>
      <c r="CQI81" s="11"/>
      <c r="CQJ81" s="11"/>
      <c r="CQK81" s="11"/>
      <c r="CQL81" s="11"/>
      <c r="CQM81" s="11"/>
      <c r="CQN81" s="11"/>
      <c r="CQO81" s="11"/>
      <c r="CQP81" s="11"/>
      <c r="CQQ81" s="11"/>
      <c r="CQR81" s="11"/>
      <c r="CQS81" s="11"/>
      <c r="CQT81" s="11"/>
      <c r="CQU81" s="11"/>
      <c r="CQV81" s="11"/>
      <c r="CQW81" s="11"/>
      <c r="CQX81" s="11"/>
      <c r="CQY81" s="11"/>
      <c r="CQZ81" s="11"/>
      <c r="CRA81" s="11"/>
      <c r="CRB81" s="11"/>
      <c r="CRC81" s="11"/>
      <c r="CRD81" s="11"/>
      <c r="CRE81" s="11"/>
      <c r="CRF81" s="11"/>
      <c r="CRG81" s="11"/>
      <c r="CRH81" s="11"/>
      <c r="CRI81" s="11"/>
      <c r="CRJ81" s="11"/>
      <c r="CRK81" s="11"/>
      <c r="CRL81" s="11"/>
      <c r="CRM81" s="11"/>
      <c r="CRN81" s="11"/>
      <c r="CRO81" s="11"/>
      <c r="CRP81" s="11"/>
      <c r="CRQ81" s="11"/>
      <c r="CRR81" s="11"/>
      <c r="CRS81" s="11"/>
      <c r="CRT81" s="11"/>
      <c r="CRU81" s="11"/>
      <c r="CRV81" s="11"/>
      <c r="CRW81" s="11"/>
      <c r="CRX81" s="11"/>
      <c r="CRY81" s="11"/>
      <c r="CRZ81" s="11"/>
      <c r="CSA81" s="11"/>
      <c r="CSB81" s="11"/>
      <c r="CSC81" s="11"/>
      <c r="CSD81" s="11"/>
      <c r="CSE81" s="11"/>
      <c r="CSF81" s="11"/>
      <c r="CSG81" s="11"/>
      <c r="CSH81" s="11"/>
      <c r="CSI81" s="11"/>
      <c r="CSJ81" s="11"/>
      <c r="CSK81" s="11"/>
      <c r="CSL81" s="11"/>
      <c r="CSM81" s="11"/>
      <c r="CSN81" s="11"/>
      <c r="CSO81" s="11"/>
      <c r="CSP81" s="11"/>
      <c r="CSQ81" s="11"/>
      <c r="CSR81" s="11"/>
      <c r="CSS81" s="11"/>
      <c r="CST81" s="11"/>
      <c r="CSU81" s="11"/>
      <c r="CSV81" s="11"/>
      <c r="CSW81" s="11"/>
      <c r="CSX81" s="11"/>
      <c r="CSY81" s="11"/>
      <c r="CSZ81" s="11"/>
      <c r="CTA81" s="11"/>
      <c r="CTB81" s="11"/>
      <c r="CTC81" s="11"/>
      <c r="CTD81" s="11"/>
      <c r="CTE81" s="11"/>
      <c r="CTF81" s="11"/>
      <c r="CTG81" s="11"/>
      <c r="CTH81" s="11"/>
      <c r="CTI81" s="11"/>
      <c r="CTJ81" s="11"/>
      <c r="CTK81" s="11"/>
      <c r="CTL81" s="11"/>
      <c r="CTM81" s="11"/>
      <c r="CTN81" s="11"/>
      <c r="CTO81" s="11"/>
      <c r="CTP81" s="11"/>
      <c r="CTQ81" s="11"/>
      <c r="CTR81" s="11"/>
      <c r="CTS81" s="11"/>
      <c r="CTT81" s="11"/>
      <c r="CTU81" s="11"/>
      <c r="CTV81" s="11"/>
      <c r="CTW81" s="11"/>
      <c r="CTX81" s="11"/>
      <c r="CTY81" s="11"/>
      <c r="CTZ81" s="11"/>
      <c r="CUA81" s="11"/>
      <c r="CUB81" s="11"/>
      <c r="CUC81" s="11"/>
      <c r="CUD81" s="11"/>
      <c r="CUE81" s="11"/>
      <c r="CUF81" s="11"/>
      <c r="CUG81" s="11"/>
      <c r="CUH81" s="11"/>
      <c r="CUI81" s="11"/>
      <c r="CUJ81" s="11"/>
      <c r="CUK81" s="11"/>
      <c r="CUL81" s="11"/>
      <c r="CUM81" s="11"/>
      <c r="CUN81" s="11"/>
      <c r="CUO81" s="11"/>
      <c r="CUP81" s="11"/>
      <c r="CUQ81" s="11"/>
      <c r="CUR81" s="11"/>
      <c r="CUS81" s="11"/>
      <c r="CUT81" s="11"/>
      <c r="CUU81" s="11"/>
      <c r="CUV81" s="11"/>
      <c r="CUW81" s="11"/>
      <c r="CUX81" s="11"/>
      <c r="CUY81" s="11"/>
      <c r="CUZ81" s="11"/>
      <c r="CVA81" s="11"/>
      <c r="CVB81" s="11"/>
      <c r="CVC81" s="11"/>
      <c r="CVD81" s="11"/>
      <c r="CVE81" s="11"/>
      <c r="CVF81" s="11"/>
      <c r="CVG81" s="11"/>
      <c r="CVH81" s="11"/>
      <c r="CVI81" s="11"/>
      <c r="CVJ81" s="11"/>
      <c r="CVK81" s="11"/>
      <c r="CVL81" s="11"/>
      <c r="CVM81" s="11"/>
      <c r="CVN81" s="11"/>
      <c r="CVO81" s="11"/>
      <c r="CVP81" s="11"/>
      <c r="CVQ81" s="11"/>
      <c r="CVR81" s="11"/>
      <c r="CVS81" s="11"/>
      <c r="CVT81" s="11"/>
      <c r="CVU81" s="11"/>
      <c r="CVV81" s="11"/>
      <c r="CVW81" s="11"/>
      <c r="CVX81" s="11"/>
      <c r="CVY81" s="11"/>
      <c r="CVZ81" s="11"/>
      <c r="CWA81" s="11"/>
      <c r="CWB81" s="11"/>
      <c r="CWC81" s="11"/>
      <c r="CWD81" s="11"/>
      <c r="CWE81" s="11"/>
      <c r="CWF81" s="11"/>
      <c r="CWG81" s="11"/>
      <c r="CWH81" s="11"/>
      <c r="CWI81" s="11"/>
      <c r="CWJ81" s="11"/>
      <c r="CWK81" s="11"/>
      <c r="CWL81" s="11"/>
      <c r="CWM81" s="11"/>
      <c r="CWN81" s="11"/>
      <c r="CWO81" s="11"/>
      <c r="CWP81" s="11"/>
      <c r="CWQ81" s="11"/>
      <c r="CWR81" s="11"/>
      <c r="CWS81" s="11"/>
      <c r="CWT81" s="11"/>
      <c r="CWU81" s="11"/>
      <c r="CWV81" s="11"/>
      <c r="CWW81" s="11"/>
      <c r="CWX81" s="11"/>
      <c r="CWY81" s="11"/>
      <c r="CWZ81" s="11"/>
      <c r="CXA81" s="11"/>
      <c r="CXB81" s="11"/>
      <c r="CXC81" s="11"/>
      <c r="CXD81" s="11"/>
      <c r="CXE81" s="11"/>
      <c r="CXF81" s="11"/>
      <c r="CXG81" s="11"/>
      <c r="CXH81" s="11"/>
      <c r="CXI81" s="11"/>
      <c r="CXJ81" s="11"/>
      <c r="CXK81" s="11"/>
      <c r="CXL81" s="11"/>
      <c r="CXM81" s="11"/>
      <c r="CXN81" s="11"/>
      <c r="CXO81" s="11"/>
      <c r="CXP81" s="11"/>
      <c r="CXQ81" s="11"/>
      <c r="CXR81" s="11"/>
      <c r="CXS81" s="11"/>
      <c r="CXT81" s="11"/>
      <c r="CXU81" s="11"/>
      <c r="CXV81" s="11"/>
      <c r="CXW81" s="11"/>
      <c r="CXX81" s="11"/>
      <c r="CXY81" s="11"/>
      <c r="CXZ81" s="11"/>
      <c r="CYA81" s="11"/>
      <c r="CYB81" s="11"/>
      <c r="CYC81" s="11"/>
      <c r="CYD81" s="11"/>
      <c r="CYE81" s="11"/>
      <c r="CYF81" s="11"/>
      <c r="CYG81" s="11"/>
      <c r="CYH81" s="11"/>
      <c r="CYI81" s="11"/>
      <c r="CYJ81" s="11"/>
      <c r="CYK81" s="11"/>
      <c r="CYL81" s="11"/>
      <c r="CYM81" s="11"/>
      <c r="CYN81" s="11"/>
      <c r="CYO81" s="11"/>
      <c r="CYP81" s="11"/>
      <c r="CYQ81" s="11"/>
      <c r="CYR81" s="11"/>
      <c r="CYS81" s="11"/>
      <c r="CYT81" s="11"/>
      <c r="CYU81" s="11"/>
      <c r="CYV81" s="11"/>
      <c r="CYW81" s="11"/>
      <c r="CYX81" s="11"/>
      <c r="CYY81" s="11"/>
      <c r="CYZ81" s="11"/>
      <c r="CZA81" s="11"/>
      <c r="CZB81" s="11"/>
      <c r="CZC81" s="11"/>
      <c r="CZD81" s="11"/>
      <c r="CZE81" s="11"/>
      <c r="CZF81" s="11"/>
      <c r="CZG81" s="11"/>
      <c r="CZH81" s="11"/>
      <c r="CZI81" s="11"/>
      <c r="CZJ81" s="11"/>
      <c r="CZK81" s="11"/>
      <c r="CZL81" s="11"/>
      <c r="CZM81" s="11"/>
      <c r="CZN81" s="11"/>
      <c r="CZO81" s="11"/>
      <c r="CZP81" s="11"/>
      <c r="CZQ81" s="11"/>
      <c r="CZR81" s="11"/>
      <c r="CZS81" s="11"/>
      <c r="CZT81" s="11"/>
      <c r="CZU81" s="11"/>
      <c r="CZV81" s="11"/>
      <c r="CZW81" s="11"/>
      <c r="CZX81" s="11"/>
      <c r="CZY81" s="11"/>
      <c r="CZZ81" s="11"/>
      <c r="DAA81" s="11"/>
      <c r="DAB81" s="11"/>
      <c r="DAC81" s="11"/>
      <c r="DAD81" s="11"/>
      <c r="DAE81" s="11"/>
      <c r="DAF81" s="11"/>
      <c r="DAG81" s="11"/>
      <c r="DAH81" s="11"/>
      <c r="DAI81" s="11"/>
      <c r="DAJ81" s="11"/>
      <c r="DAK81" s="11"/>
      <c r="DAL81" s="11"/>
      <c r="DAM81" s="11"/>
      <c r="DAN81" s="11"/>
      <c r="DAO81" s="11"/>
      <c r="DAP81" s="11"/>
      <c r="DAQ81" s="11"/>
      <c r="DAR81" s="11"/>
      <c r="DAS81" s="11"/>
      <c r="DAT81" s="11"/>
      <c r="DAU81" s="11"/>
      <c r="DAV81" s="11"/>
      <c r="DAW81" s="11"/>
      <c r="DAX81" s="11"/>
      <c r="DAY81" s="11"/>
      <c r="DAZ81" s="11"/>
      <c r="DBA81" s="11"/>
      <c r="DBB81" s="11"/>
      <c r="DBC81" s="11"/>
      <c r="DBD81" s="11"/>
      <c r="DBE81" s="11"/>
      <c r="DBF81" s="11"/>
      <c r="DBG81" s="11"/>
      <c r="DBH81" s="11"/>
      <c r="DBI81" s="11"/>
      <c r="DBJ81" s="11"/>
      <c r="DBK81" s="11"/>
      <c r="DBL81" s="11"/>
      <c r="DBM81" s="11"/>
      <c r="DBN81" s="11"/>
      <c r="DBO81" s="11"/>
      <c r="DBP81" s="11"/>
      <c r="DBQ81" s="11"/>
      <c r="DBR81" s="11"/>
      <c r="DBS81" s="11"/>
      <c r="DBT81" s="11"/>
      <c r="DBU81" s="11"/>
      <c r="DBV81" s="11"/>
      <c r="DBW81" s="11"/>
      <c r="DBX81" s="11"/>
      <c r="DBY81" s="11"/>
      <c r="DBZ81" s="11"/>
      <c r="DCA81" s="11"/>
      <c r="DCB81" s="11"/>
      <c r="DCC81" s="11"/>
      <c r="DCD81" s="11"/>
      <c r="DCE81" s="11"/>
      <c r="DCF81" s="11"/>
      <c r="DCG81" s="11"/>
      <c r="DCH81" s="11"/>
      <c r="DCI81" s="11"/>
      <c r="DCJ81" s="11"/>
      <c r="DCK81" s="11"/>
      <c r="DCL81" s="11"/>
      <c r="DCM81" s="11"/>
      <c r="DCN81" s="11"/>
      <c r="DCO81" s="11"/>
      <c r="DCP81" s="11"/>
      <c r="DCQ81" s="11"/>
      <c r="DCR81" s="11"/>
      <c r="DCS81" s="11"/>
      <c r="DCT81" s="11"/>
      <c r="DCU81" s="11"/>
      <c r="DCV81" s="11"/>
      <c r="DCW81" s="11"/>
      <c r="DCX81" s="11"/>
      <c r="DCY81" s="11"/>
      <c r="DCZ81" s="11"/>
      <c r="DDA81" s="11"/>
      <c r="DDB81" s="11"/>
      <c r="DDC81" s="11"/>
      <c r="DDD81" s="11"/>
      <c r="DDE81" s="11"/>
      <c r="DDF81" s="11"/>
      <c r="DDG81" s="11"/>
      <c r="DDH81" s="11"/>
      <c r="DDI81" s="11"/>
      <c r="DDJ81" s="11"/>
      <c r="DDK81" s="11"/>
      <c r="DDL81" s="11"/>
      <c r="DDM81" s="11"/>
      <c r="DDN81" s="11"/>
      <c r="DDO81" s="11"/>
      <c r="DDP81" s="11"/>
      <c r="DDQ81" s="11"/>
      <c r="DDR81" s="11"/>
      <c r="DDS81" s="11"/>
      <c r="DDT81" s="11"/>
      <c r="DDU81" s="11"/>
      <c r="DDV81" s="11"/>
      <c r="DDW81" s="11"/>
      <c r="DDX81" s="11"/>
      <c r="DDY81" s="11"/>
      <c r="DDZ81" s="11"/>
      <c r="DEA81" s="11"/>
      <c r="DEB81" s="11"/>
      <c r="DEC81" s="11"/>
      <c r="DED81" s="11"/>
      <c r="DEE81" s="11"/>
      <c r="DEF81" s="11"/>
      <c r="DEG81" s="11"/>
      <c r="DEH81" s="11"/>
      <c r="DEI81" s="11"/>
      <c r="DEJ81" s="11"/>
      <c r="DEK81" s="11"/>
      <c r="DEL81" s="11"/>
      <c r="DEM81" s="11"/>
      <c r="DEN81" s="11"/>
      <c r="DEO81" s="11"/>
      <c r="DEP81" s="11"/>
      <c r="DEQ81" s="11"/>
      <c r="DER81" s="11"/>
      <c r="DES81" s="11"/>
      <c r="DET81" s="11"/>
      <c r="DEU81" s="11"/>
      <c r="DEV81" s="11"/>
      <c r="DEW81" s="11"/>
      <c r="DEX81" s="11"/>
      <c r="DEY81" s="11"/>
      <c r="DEZ81" s="11"/>
      <c r="DFA81" s="11"/>
      <c r="DFB81" s="11"/>
      <c r="DFC81" s="11"/>
      <c r="DFD81" s="11"/>
      <c r="DFE81" s="11"/>
      <c r="DFF81" s="11"/>
      <c r="DFG81" s="11"/>
      <c r="DFH81" s="11"/>
      <c r="DFI81" s="11"/>
      <c r="DFJ81" s="11"/>
      <c r="DFK81" s="11"/>
      <c r="DFL81" s="11"/>
      <c r="DFM81" s="11"/>
      <c r="DFN81" s="11"/>
      <c r="DFO81" s="11"/>
      <c r="DFP81" s="11"/>
      <c r="DFQ81" s="11"/>
      <c r="DFR81" s="11"/>
      <c r="DFS81" s="11"/>
      <c r="DFT81" s="11"/>
      <c r="DFU81" s="11"/>
      <c r="DFV81" s="11"/>
      <c r="DFW81" s="11"/>
      <c r="DFX81" s="11"/>
      <c r="DFY81" s="11"/>
      <c r="DFZ81" s="11"/>
      <c r="DGA81" s="11"/>
      <c r="DGB81" s="11"/>
      <c r="DGC81" s="11"/>
      <c r="DGD81" s="11"/>
      <c r="DGE81" s="11"/>
      <c r="DGF81" s="11"/>
      <c r="DGG81" s="11"/>
      <c r="DGH81" s="11"/>
      <c r="DGI81" s="11"/>
      <c r="DGJ81" s="11"/>
      <c r="DGK81" s="11"/>
      <c r="DGL81" s="11"/>
      <c r="DGM81" s="11"/>
      <c r="DGN81" s="11"/>
      <c r="DGO81" s="11"/>
      <c r="DGP81" s="11"/>
      <c r="DGQ81" s="11"/>
      <c r="DGR81" s="11"/>
      <c r="DGS81" s="11"/>
      <c r="DGT81" s="11"/>
      <c r="DGU81" s="11"/>
      <c r="DGV81" s="11"/>
      <c r="DGW81" s="11"/>
      <c r="DGX81" s="11"/>
      <c r="DGY81" s="11"/>
      <c r="DGZ81" s="11"/>
      <c r="DHA81" s="11"/>
      <c r="DHB81" s="11"/>
      <c r="DHC81" s="11"/>
      <c r="DHD81" s="11"/>
      <c r="DHE81" s="11"/>
      <c r="DHF81" s="11"/>
      <c r="DHG81" s="11"/>
      <c r="DHH81" s="11"/>
      <c r="DHI81" s="11"/>
      <c r="DHJ81" s="11"/>
      <c r="DHK81" s="11"/>
      <c r="DHL81" s="11"/>
      <c r="DHM81" s="11"/>
      <c r="DHN81" s="11"/>
      <c r="DHO81" s="11"/>
      <c r="DHP81" s="11"/>
      <c r="DHQ81" s="11"/>
      <c r="DHR81" s="11"/>
      <c r="DHS81" s="11"/>
      <c r="DHT81" s="11"/>
      <c r="DHU81" s="11"/>
      <c r="DHV81" s="11"/>
      <c r="DHW81" s="11"/>
      <c r="DHX81" s="11"/>
      <c r="DHY81" s="11"/>
      <c r="DHZ81" s="11"/>
      <c r="DIA81" s="11"/>
      <c r="DIB81" s="11"/>
      <c r="DIC81" s="11"/>
      <c r="DID81" s="11"/>
      <c r="DIE81" s="11"/>
      <c r="DIF81" s="11"/>
      <c r="DIG81" s="11"/>
      <c r="DIH81" s="11"/>
      <c r="DII81" s="11"/>
      <c r="DIJ81" s="11"/>
      <c r="DIK81" s="11"/>
      <c r="DIL81" s="11"/>
      <c r="DIM81" s="11"/>
      <c r="DIN81" s="11"/>
      <c r="DIO81" s="11"/>
      <c r="DIP81" s="11"/>
      <c r="DIQ81" s="11"/>
      <c r="DIR81" s="11"/>
      <c r="DIS81" s="11"/>
      <c r="DIT81" s="11"/>
      <c r="DIU81" s="11"/>
      <c r="DIV81" s="11"/>
      <c r="DIW81" s="11"/>
      <c r="DIX81" s="11"/>
      <c r="DIY81" s="11"/>
      <c r="DIZ81" s="11"/>
      <c r="DJA81" s="11"/>
      <c r="DJB81" s="11"/>
      <c r="DJC81" s="11"/>
      <c r="DJD81" s="11"/>
      <c r="DJE81" s="11"/>
      <c r="DJF81" s="11"/>
      <c r="DJG81" s="11"/>
      <c r="DJH81" s="11"/>
      <c r="DJI81" s="11"/>
      <c r="DJJ81" s="11"/>
      <c r="DJK81" s="11"/>
      <c r="DJL81" s="11"/>
      <c r="DJM81" s="11"/>
      <c r="DJN81" s="11"/>
      <c r="DJO81" s="11"/>
      <c r="DJP81" s="11"/>
      <c r="DJQ81" s="11"/>
      <c r="DJR81" s="11"/>
      <c r="DJS81" s="11"/>
      <c r="DJT81" s="11"/>
      <c r="DJU81" s="11"/>
      <c r="DJV81" s="11"/>
      <c r="DJW81" s="11"/>
      <c r="DJX81" s="11"/>
      <c r="DJY81" s="11"/>
      <c r="DJZ81" s="11"/>
      <c r="DKA81" s="11"/>
      <c r="DKB81" s="11"/>
      <c r="DKC81" s="11"/>
      <c r="DKD81" s="11"/>
      <c r="DKE81" s="11"/>
      <c r="DKF81" s="11"/>
      <c r="DKG81" s="11"/>
      <c r="DKH81" s="11"/>
      <c r="DKI81" s="11"/>
      <c r="DKJ81" s="11"/>
      <c r="DKK81" s="11"/>
      <c r="DKL81" s="11"/>
      <c r="DKM81" s="11"/>
      <c r="DKN81" s="11"/>
      <c r="DKO81" s="11"/>
      <c r="DKP81" s="11"/>
      <c r="DKQ81" s="11"/>
      <c r="DKR81" s="11"/>
      <c r="DKS81" s="11"/>
      <c r="DKT81" s="11"/>
      <c r="DKU81" s="11"/>
      <c r="DKV81" s="11"/>
      <c r="DKW81" s="11"/>
      <c r="DKX81" s="11"/>
      <c r="DKY81" s="11"/>
      <c r="DKZ81" s="11"/>
      <c r="DLA81" s="11"/>
      <c r="DLB81" s="11"/>
      <c r="DLC81" s="11"/>
      <c r="DLD81" s="11"/>
      <c r="DLE81" s="11"/>
      <c r="DLF81" s="11"/>
      <c r="DLG81" s="11"/>
      <c r="DLH81" s="11"/>
      <c r="DLI81" s="11"/>
      <c r="DLJ81" s="11"/>
      <c r="DLK81" s="11"/>
      <c r="DLL81" s="11"/>
      <c r="DLM81" s="11"/>
      <c r="DLN81" s="11"/>
      <c r="DLO81" s="11"/>
      <c r="DLP81" s="11"/>
      <c r="DLQ81" s="11"/>
      <c r="DLR81" s="11"/>
      <c r="DLS81" s="11"/>
      <c r="DLT81" s="11"/>
      <c r="DLU81" s="11"/>
      <c r="DLV81" s="11"/>
      <c r="DLW81" s="11"/>
      <c r="DLX81" s="11"/>
      <c r="DLY81" s="11"/>
      <c r="DLZ81" s="11"/>
      <c r="DMA81" s="11"/>
      <c r="DMB81" s="11"/>
      <c r="DMC81" s="11"/>
      <c r="DMD81" s="11"/>
      <c r="DME81" s="11"/>
      <c r="DMF81" s="11"/>
      <c r="DMG81" s="11"/>
      <c r="DMH81" s="11"/>
      <c r="DMI81" s="11"/>
      <c r="DMJ81" s="11"/>
      <c r="DMK81" s="11"/>
      <c r="DML81" s="11"/>
      <c r="DMM81" s="11"/>
      <c r="DMN81" s="11"/>
      <c r="DMO81" s="11"/>
      <c r="DMP81" s="11"/>
      <c r="DMQ81" s="11"/>
      <c r="DMR81" s="11"/>
      <c r="DMS81" s="11"/>
      <c r="DMT81" s="11"/>
      <c r="DMU81" s="11"/>
      <c r="DMV81" s="11"/>
      <c r="DMW81" s="11"/>
      <c r="DMX81" s="11"/>
      <c r="DMY81" s="11"/>
      <c r="DMZ81" s="11"/>
      <c r="DNA81" s="11"/>
      <c r="DNB81" s="11"/>
      <c r="DNC81" s="11"/>
      <c r="DND81" s="11"/>
      <c r="DNE81" s="11"/>
      <c r="DNF81" s="11"/>
      <c r="DNG81" s="11"/>
      <c r="DNH81" s="11"/>
      <c r="DNI81" s="11"/>
      <c r="DNJ81" s="11"/>
      <c r="DNK81" s="11"/>
      <c r="DNL81" s="11"/>
      <c r="DNM81" s="11"/>
      <c r="DNN81" s="11"/>
      <c r="DNO81" s="11"/>
      <c r="DNP81" s="11"/>
      <c r="DNQ81" s="11"/>
      <c r="DNR81" s="11"/>
      <c r="DNS81" s="11"/>
      <c r="DNT81" s="11"/>
      <c r="DNU81" s="11"/>
      <c r="DNV81" s="11"/>
      <c r="DNW81" s="11"/>
      <c r="DNX81" s="11"/>
      <c r="DNY81" s="11"/>
      <c r="DNZ81" s="11"/>
      <c r="DOA81" s="11"/>
      <c r="DOB81" s="11"/>
      <c r="DOC81" s="11"/>
      <c r="DOD81" s="11"/>
      <c r="DOE81" s="11"/>
      <c r="DOF81" s="11"/>
      <c r="DOG81" s="11"/>
      <c r="DOH81" s="11"/>
      <c r="DOI81" s="11"/>
      <c r="DOJ81" s="11"/>
      <c r="DOK81" s="11"/>
      <c r="DOL81" s="11"/>
      <c r="DOM81" s="11"/>
      <c r="DON81" s="11"/>
      <c r="DOO81" s="11"/>
      <c r="DOP81" s="11"/>
      <c r="DOQ81" s="11"/>
      <c r="DOR81" s="11"/>
      <c r="DOS81" s="11"/>
      <c r="DOT81" s="11"/>
      <c r="DOU81" s="11"/>
      <c r="DOV81" s="11"/>
      <c r="DOW81" s="11"/>
      <c r="DOX81" s="11"/>
      <c r="DOY81" s="11"/>
      <c r="DOZ81" s="11"/>
      <c r="DPA81" s="11"/>
      <c r="DPB81" s="11"/>
      <c r="DPC81" s="11"/>
      <c r="DPD81" s="11"/>
      <c r="DPE81" s="11"/>
      <c r="DPF81" s="11"/>
      <c r="DPG81" s="11"/>
      <c r="DPH81" s="11"/>
      <c r="DPI81" s="11"/>
      <c r="DPJ81" s="11"/>
      <c r="DPK81" s="11"/>
      <c r="DPL81" s="11"/>
      <c r="DPM81" s="11"/>
      <c r="DPN81" s="11"/>
      <c r="DPO81" s="11"/>
      <c r="DPP81" s="11"/>
      <c r="DPQ81" s="11"/>
      <c r="DPR81" s="11"/>
      <c r="DPS81" s="11"/>
      <c r="DPT81" s="11"/>
      <c r="DPU81" s="11"/>
      <c r="DPV81" s="11"/>
      <c r="DPW81" s="11"/>
      <c r="DPX81" s="11"/>
      <c r="DPY81" s="11"/>
      <c r="DPZ81" s="11"/>
      <c r="DQA81" s="11"/>
      <c r="DQB81" s="11"/>
      <c r="DQC81" s="11"/>
      <c r="DQD81" s="11"/>
      <c r="DQE81" s="11"/>
      <c r="DQF81" s="11"/>
      <c r="DQG81" s="11"/>
      <c r="DQH81" s="11"/>
      <c r="DQI81" s="11"/>
      <c r="DQJ81" s="11"/>
      <c r="DQK81" s="11"/>
      <c r="DQL81" s="11"/>
      <c r="DQM81" s="11"/>
      <c r="DQN81" s="11"/>
      <c r="DQO81" s="11"/>
      <c r="DQP81" s="11"/>
      <c r="DQQ81" s="11"/>
      <c r="DQR81" s="11"/>
      <c r="DQS81" s="11"/>
      <c r="DQT81" s="11"/>
      <c r="DQU81" s="11"/>
      <c r="DQV81" s="11"/>
      <c r="DQW81" s="11"/>
      <c r="DQX81" s="11"/>
      <c r="DQY81" s="11"/>
      <c r="DQZ81" s="11"/>
      <c r="DRA81" s="11"/>
      <c r="DRB81" s="11"/>
      <c r="DRC81" s="11"/>
      <c r="DRD81" s="11"/>
      <c r="DRE81" s="11"/>
      <c r="DRF81" s="11"/>
      <c r="DRG81" s="11"/>
      <c r="DRH81" s="11"/>
      <c r="DRI81" s="11"/>
      <c r="DRJ81" s="11"/>
      <c r="DRK81" s="11"/>
      <c r="DRL81" s="11"/>
      <c r="DRM81" s="11"/>
      <c r="DRN81" s="11"/>
      <c r="DRO81" s="11"/>
      <c r="DRP81" s="11"/>
      <c r="DRQ81" s="11"/>
      <c r="DRR81" s="11"/>
      <c r="DRS81" s="11"/>
      <c r="DRT81" s="11"/>
      <c r="DRU81" s="11"/>
      <c r="DRV81" s="11"/>
      <c r="DRW81" s="11"/>
      <c r="DRX81" s="11"/>
      <c r="DRY81" s="11"/>
      <c r="DRZ81" s="11"/>
      <c r="DSA81" s="11"/>
      <c r="DSB81" s="11"/>
      <c r="DSC81" s="11"/>
      <c r="DSD81" s="11"/>
      <c r="DSE81" s="11"/>
      <c r="DSF81" s="11"/>
      <c r="DSG81" s="11"/>
      <c r="DSH81" s="11"/>
      <c r="DSI81" s="11"/>
      <c r="DSJ81" s="11"/>
      <c r="DSK81" s="11"/>
      <c r="DSL81" s="11"/>
      <c r="DSM81" s="11"/>
      <c r="DSN81" s="11"/>
      <c r="DSO81" s="11"/>
      <c r="DSP81" s="11"/>
      <c r="DSQ81" s="11"/>
      <c r="DSR81" s="11"/>
      <c r="DSS81" s="11"/>
      <c r="DST81" s="11"/>
      <c r="DSU81" s="11"/>
      <c r="DSV81" s="11"/>
      <c r="DSW81" s="11"/>
      <c r="DSX81" s="11"/>
      <c r="DSY81" s="11"/>
      <c r="DSZ81" s="11"/>
      <c r="DTA81" s="11"/>
      <c r="DTB81" s="11"/>
      <c r="DTC81" s="11"/>
      <c r="DTD81" s="11"/>
      <c r="DTE81" s="11"/>
      <c r="DTF81" s="11"/>
      <c r="DTG81" s="11"/>
      <c r="DTH81" s="11"/>
      <c r="DTI81" s="11"/>
      <c r="DTJ81" s="11"/>
      <c r="DTK81" s="11"/>
      <c r="DTL81" s="11"/>
      <c r="DTM81" s="11"/>
      <c r="DTN81" s="11"/>
      <c r="DTO81" s="11"/>
      <c r="DTP81" s="11"/>
      <c r="DTQ81" s="11"/>
      <c r="DTR81" s="11"/>
      <c r="DTS81" s="11"/>
      <c r="DTT81" s="11"/>
      <c r="DTU81" s="11"/>
      <c r="DTV81" s="11"/>
      <c r="DTW81" s="11"/>
      <c r="DTX81" s="11"/>
      <c r="DTY81" s="11"/>
      <c r="DTZ81" s="11"/>
      <c r="DUA81" s="11"/>
      <c r="DUB81" s="11"/>
      <c r="DUC81" s="11"/>
      <c r="DUD81" s="11"/>
      <c r="DUE81" s="11"/>
      <c r="DUF81" s="11"/>
      <c r="DUG81" s="11"/>
      <c r="DUH81" s="11"/>
      <c r="DUI81" s="11"/>
      <c r="DUJ81" s="11"/>
      <c r="DUK81" s="11"/>
      <c r="DUL81" s="11"/>
      <c r="DUM81" s="11"/>
      <c r="DUN81" s="11"/>
      <c r="DUO81" s="11"/>
      <c r="DUP81" s="11"/>
      <c r="DUQ81" s="11"/>
      <c r="DUR81" s="11"/>
      <c r="DUS81" s="11"/>
      <c r="DUT81" s="11"/>
      <c r="DUU81" s="11"/>
      <c r="DUV81" s="11"/>
      <c r="DUW81" s="11"/>
      <c r="DUX81" s="11"/>
      <c r="DUY81" s="11"/>
      <c r="DUZ81" s="11"/>
      <c r="DVA81" s="11"/>
      <c r="DVB81" s="11"/>
      <c r="DVC81" s="11"/>
      <c r="DVD81" s="11"/>
      <c r="DVE81" s="11"/>
      <c r="DVF81" s="11"/>
      <c r="DVG81" s="11"/>
      <c r="DVH81" s="11"/>
      <c r="DVI81" s="11"/>
      <c r="DVJ81" s="11"/>
      <c r="DVK81" s="11"/>
      <c r="DVL81" s="11"/>
      <c r="DVM81" s="11"/>
      <c r="DVN81" s="11"/>
      <c r="DVO81" s="11"/>
      <c r="DVP81" s="11"/>
      <c r="DVQ81" s="11"/>
      <c r="DVR81" s="11"/>
      <c r="DVS81" s="11"/>
      <c r="DVT81" s="11"/>
      <c r="DVU81" s="11"/>
      <c r="DVV81" s="11"/>
      <c r="DVW81" s="11"/>
      <c r="DVX81" s="11"/>
      <c r="DVY81" s="11"/>
      <c r="DVZ81" s="11"/>
      <c r="DWA81" s="11"/>
      <c r="DWB81" s="11"/>
      <c r="DWC81" s="11"/>
      <c r="DWD81" s="11"/>
      <c r="DWE81" s="11"/>
      <c r="DWF81" s="11"/>
      <c r="DWG81" s="11"/>
      <c r="DWH81" s="11"/>
      <c r="DWI81" s="11"/>
      <c r="DWJ81" s="11"/>
      <c r="DWK81" s="11"/>
      <c r="DWL81" s="11"/>
      <c r="DWM81" s="11"/>
      <c r="DWN81" s="11"/>
      <c r="DWO81" s="11"/>
      <c r="DWP81" s="11"/>
      <c r="DWQ81" s="11"/>
      <c r="DWR81" s="11"/>
      <c r="DWS81" s="11"/>
      <c r="DWT81" s="11"/>
      <c r="DWU81" s="11"/>
      <c r="DWV81" s="11"/>
      <c r="DWW81" s="11"/>
      <c r="DWX81" s="11"/>
      <c r="DWY81" s="11"/>
      <c r="DWZ81" s="11"/>
      <c r="DXA81" s="11"/>
      <c r="DXB81" s="11"/>
      <c r="DXC81" s="11"/>
      <c r="DXD81" s="11"/>
      <c r="DXE81" s="11"/>
      <c r="DXF81" s="11"/>
      <c r="DXG81" s="11"/>
      <c r="DXH81" s="11"/>
      <c r="DXI81" s="11"/>
      <c r="DXJ81" s="11"/>
      <c r="DXK81" s="11"/>
      <c r="DXL81" s="11"/>
      <c r="DXM81" s="11"/>
      <c r="DXN81" s="11"/>
      <c r="DXO81" s="11"/>
      <c r="DXP81" s="11"/>
      <c r="DXQ81" s="11"/>
      <c r="DXR81" s="11"/>
      <c r="DXS81" s="11"/>
      <c r="DXT81" s="11"/>
      <c r="DXU81" s="11"/>
      <c r="DXV81" s="11"/>
      <c r="DXW81" s="11"/>
      <c r="DXX81" s="11"/>
      <c r="DXY81" s="11"/>
      <c r="DXZ81" s="11"/>
      <c r="DYA81" s="11"/>
      <c r="DYB81" s="11"/>
      <c r="DYC81" s="11"/>
      <c r="DYD81" s="11"/>
      <c r="DYE81" s="11"/>
      <c r="DYF81" s="11"/>
      <c r="DYG81" s="11"/>
      <c r="DYH81" s="11"/>
      <c r="DYI81" s="11"/>
      <c r="DYJ81" s="11"/>
      <c r="DYK81" s="11"/>
      <c r="DYL81" s="11"/>
      <c r="DYM81" s="11"/>
      <c r="DYN81" s="11"/>
      <c r="DYO81" s="11"/>
      <c r="DYP81" s="11"/>
      <c r="DYQ81" s="11"/>
      <c r="DYR81" s="11"/>
      <c r="DYS81" s="11"/>
      <c r="DYT81" s="11"/>
      <c r="DYU81" s="11"/>
      <c r="DYV81" s="11"/>
      <c r="DYW81" s="11"/>
      <c r="DYX81" s="11"/>
      <c r="DYY81" s="11"/>
      <c r="DYZ81" s="11"/>
      <c r="DZA81" s="11"/>
      <c r="DZB81" s="11"/>
      <c r="DZC81" s="11"/>
      <c r="DZD81" s="11"/>
      <c r="DZE81" s="11"/>
      <c r="DZF81" s="11"/>
      <c r="DZG81" s="11"/>
      <c r="DZH81" s="11"/>
      <c r="DZI81" s="11"/>
      <c r="DZJ81" s="11"/>
      <c r="DZK81" s="11"/>
      <c r="DZL81" s="11"/>
      <c r="DZM81" s="11"/>
      <c r="DZN81" s="11"/>
      <c r="DZO81" s="11"/>
      <c r="DZP81" s="11"/>
      <c r="DZQ81" s="11"/>
      <c r="DZR81" s="11"/>
      <c r="DZS81" s="11"/>
      <c r="DZT81" s="11"/>
      <c r="DZU81" s="11"/>
      <c r="DZV81" s="11"/>
      <c r="DZW81" s="11"/>
      <c r="DZX81" s="11"/>
      <c r="DZY81" s="11"/>
      <c r="DZZ81" s="11"/>
      <c r="EAA81" s="11"/>
      <c r="EAB81" s="11"/>
      <c r="EAC81" s="11"/>
      <c r="EAD81" s="11"/>
      <c r="EAE81" s="11"/>
      <c r="EAF81" s="11"/>
      <c r="EAG81" s="11"/>
      <c r="EAH81" s="11"/>
      <c r="EAI81" s="11"/>
      <c r="EAJ81" s="11"/>
      <c r="EAK81" s="11"/>
      <c r="EAL81" s="11"/>
      <c r="EAM81" s="11"/>
      <c r="EAN81" s="11"/>
      <c r="EAO81" s="11"/>
      <c r="EAP81" s="11"/>
      <c r="EAQ81" s="11"/>
      <c r="EAR81" s="11"/>
      <c r="EAS81" s="11"/>
      <c r="EAT81" s="11"/>
      <c r="EAU81" s="11"/>
      <c r="EAV81" s="11"/>
      <c r="EAW81" s="11"/>
      <c r="EAX81" s="11"/>
      <c r="EAY81" s="11"/>
      <c r="EAZ81" s="11"/>
      <c r="EBA81" s="11"/>
      <c r="EBB81" s="11"/>
      <c r="EBC81" s="11"/>
      <c r="EBD81" s="11"/>
      <c r="EBE81" s="11"/>
      <c r="EBF81" s="11"/>
      <c r="EBG81" s="11"/>
      <c r="EBH81" s="11"/>
      <c r="EBI81" s="11"/>
      <c r="EBJ81" s="11"/>
      <c r="EBK81" s="11"/>
      <c r="EBL81" s="11"/>
      <c r="EBM81" s="11"/>
      <c r="EBN81" s="11"/>
      <c r="EBO81" s="11"/>
      <c r="EBP81" s="11"/>
      <c r="EBQ81" s="11"/>
      <c r="EBR81" s="11"/>
      <c r="EBS81" s="11"/>
      <c r="EBT81" s="11"/>
      <c r="EBU81" s="11"/>
      <c r="EBV81" s="11"/>
      <c r="EBW81" s="11"/>
      <c r="EBX81" s="11"/>
      <c r="EBY81" s="11"/>
      <c r="EBZ81" s="11"/>
      <c r="ECA81" s="11"/>
      <c r="ECB81" s="11"/>
      <c r="ECC81" s="11"/>
      <c r="ECD81" s="11"/>
      <c r="ECE81" s="11"/>
      <c r="ECF81" s="11"/>
      <c r="ECG81" s="11"/>
      <c r="ECH81" s="11"/>
      <c r="ECI81" s="11"/>
      <c r="ECJ81" s="11"/>
      <c r="ECK81" s="11"/>
      <c r="ECL81" s="11"/>
      <c r="ECM81" s="11"/>
      <c r="ECN81" s="11"/>
      <c r="ECO81" s="11"/>
      <c r="ECP81" s="11"/>
      <c r="ECQ81" s="11"/>
      <c r="ECR81" s="11"/>
      <c r="ECS81" s="11"/>
      <c r="ECT81" s="11"/>
      <c r="ECU81" s="11"/>
      <c r="ECV81" s="11"/>
      <c r="ECW81" s="11"/>
      <c r="ECX81" s="11"/>
      <c r="ECY81" s="11"/>
      <c r="ECZ81" s="11"/>
      <c r="EDA81" s="11"/>
      <c r="EDB81" s="11"/>
      <c r="EDC81" s="11"/>
      <c r="EDD81" s="11"/>
      <c r="EDE81" s="11"/>
      <c r="EDF81" s="11"/>
      <c r="EDG81" s="11"/>
      <c r="EDH81" s="11"/>
      <c r="EDI81" s="11"/>
      <c r="EDJ81" s="11"/>
      <c r="EDK81" s="11"/>
      <c r="EDL81" s="11"/>
      <c r="EDM81" s="11"/>
      <c r="EDN81" s="11"/>
      <c r="EDO81" s="11"/>
      <c r="EDP81" s="11"/>
      <c r="EDQ81" s="11"/>
      <c r="EDR81" s="11"/>
      <c r="EDS81" s="11"/>
      <c r="EDT81" s="11"/>
      <c r="EDU81" s="11"/>
      <c r="EDV81" s="11"/>
      <c r="EDW81" s="11"/>
      <c r="EDX81" s="11"/>
      <c r="EDY81" s="11"/>
      <c r="EDZ81" s="11"/>
      <c r="EEA81" s="11"/>
      <c r="EEB81" s="11"/>
      <c r="EEC81" s="11"/>
      <c r="EED81" s="11"/>
      <c r="EEE81" s="11"/>
      <c r="EEF81" s="11"/>
      <c r="EEG81" s="11"/>
      <c r="EEH81" s="11"/>
      <c r="EEI81" s="11"/>
      <c r="EEJ81" s="11"/>
      <c r="EEK81" s="11"/>
      <c r="EEL81" s="11"/>
      <c r="EEM81" s="11"/>
      <c r="EEN81" s="11"/>
      <c r="EEO81" s="11"/>
      <c r="EEP81" s="11"/>
      <c r="EEQ81" s="11"/>
      <c r="EER81" s="11"/>
      <c r="EES81" s="11"/>
      <c r="EET81" s="11"/>
      <c r="EEU81" s="11"/>
      <c r="EEV81" s="11"/>
      <c r="EEW81" s="11"/>
      <c r="EEX81" s="11"/>
      <c r="EEY81" s="11"/>
      <c r="EEZ81" s="11"/>
      <c r="EFA81" s="11"/>
      <c r="EFB81" s="11"/>
      <c r="EFC81" s="11"/>
      <c r="EFD81" s="11"/>
      <c r="EFE81" s="11"/>
      <c r="EFF81" s="11"/>
      <c r="EFG81" s="11"/>
      <c r="EFH81" s="11"/>
      <c r="EFI81" s="11"/>
      <c r="EFJ81" s="11"/>
      <c r="EFK81" s="11"/>
      <c r="EFL81" s="11"/>
      <c r="EFM81" s="11"/>
      <c r="EFN81" s="11"/>
      <c r="EFO81" s="11"/>
      <c r="EFP81" s="11"/>
      <c r="EFQ81" s="11"/>
      <c r="EFR81" s="11"/>
      <c r="EFS81" s="11"/>
      <c r="EFT81" s="11"/>
      <c r="EFU81" s="11"/>
      <c r="EFV81" s="11"/>
      <c r="EFW81" s="11"/>
      <c r="EFX81" s="11"/>
      <c r="EFY81" s="11"/>
      <c r="EFZ81" s="11"/>
      <c r="EGA81" s="11"/>
      <c r="EGB81" s="11"/>
      <c r="EGC81" s="11"/>
      <c r="EGD81" s="11"/>
      <c r="EGE81" s="11"/>
      <c r="EGF81" s="11"/>
      <c r="EGG81" s="11"/>
      <c r="EGH81" s="11"/>
      <c r="EGI81" s="11"/>
      <c r="EGJ81" s="11"/>
      <c r="EGK81" s="11"/>
      <c r="EGL81" s="11"/>
      <c r="EGM81" s="11"/>
      <c r="EGN81" s="11"/>
      <c r="EGO81" s="11"/>
      <c r="EGP81" s="11"/>
      <c r="EGQ81" s="11"/>
      <c r="EGR81" s="11"/>
      <c r="EGS81" s="11"/>
      <c r="EGT81" s="11"/>
      <c r="EGU81" s="11"/>
      <c r="EGV81" s="11"/>
      <c r="EGW81" s="11"/>
      <c r="EGX81" s="11"/>
      <c r="EGY81" s="11"/>
      <c r="EGZ81" s="11"/>
      <c r="EHA81" s="11"/>
      <c r="EHB81" s="11"/>
      <c r="EHC81" s="11"/>
      <c r="EHD81" s="11"/>
      <c r="EHE81" s="11"/>
      <c r="EHF81" s="11"/>
      <c r="EHG81" s="11"/>
      <c r="EHH81" s="11"/>
      <c r="EHI81" s="11"/>
      <c r="EHJ81" s="11"/>
      <c r="EHK81" s="11"/>
      <c r="EHL81" s="11"/>
      <c r="EHM81" s="11"/>
      <c r="EHN81" s="11"/>
      <c r="EHO81" s="11"/>
      <c r="EHP81" s="11"/>
      <c r="EHQ81" s="11"/>
      <c r="EHR81" s="11"/>
      <c r="EHS81" s="11"/>
      <c r="EHT81" s="11"/>
      <c r="EHU81" s="11"/>
      <c r="EHV81" s="11"/>
      <c r="EHW81" s="11"/>
      <c r="EHX81" s="11"/>
      <c r="EHY81" s="11"/>
      <c r="EHZ81" s="11"/>
      <c r="EIA81" s="11"/>
      <c r="EIB81" s="11"/>
      <c r="EIC81" s="11"/>
      <c r="EID81" s="11"/>
      <c r="EIE81" s="11"/>
      <c r="EIF81" s="11"/>
      <c r="EIG81" s="11"/>
      <c r="EIH81" s="11"/>
      <c r="EII81" s="11"/>
      <c r="EIJ81" s="11"/>
      <c r="EIK81" s="11"/>
      <c r="EIL81" s="11"/>
      <c r="EIM81" s="11"/>
      <c r="EIN81" s="11"/>
      <c r="EIO81" s="11"/>
      <c r="EIP81" s="11"/>
      <c r="EIQ81" s="11"/>
      <c r="EIR81" s="11"/>
      <c r="EIS81" s="11"/>
      <c r="EIT81" s="11"/>
      <c r="EIU81" s="11"/>
      <c r="EIV81" s="11"/>
      <c r="EIW81" s="11"/>
      <c r="EIX81" s="11"/>
      <c r="EIY81" s="11"/>
      <c r="EIZ81" s="11"/>
      <c r="EJA81" s="11"/>
      <c r="EJB81" s="11"/>
      <c r="EJC81" s="11"/>
      <c r="EJD81" s="11"/>
      <c r="EJE81" s="11"/>
      <c r="EJF81" s="11"/>
      <c r="EJG81" s="11"/>
      <c r="EJH81" s="11"/>
      <c r="EJI81" s="11"/>
      <c r="EJJ81" s="11"/>
      <c r="EJK81" s="11"/>
      <c r="EJL81" s="11"/>
      <c r="EJM81" s="11"/>
      <c r="EJN81" s="11"/>
      <c r="EJO81" s="11"/>
      <c r="EJP81" s="11"/>
      <c r="EJQ81" s="11"/>
      <c r="EJR81" s="11"/>
      <c r="EJS81" s="11"/>
      <c r="EJT81" s="11"/>
      <c r="EJU81" s="11"/>
      <c r="EJV81" s="11"/>
      <c r="EJW81" s="11"/>
      <c r="EJX81" s="11"/>
      <c r="EJY81" s="11"/>
      <c r="EJZ81" s="11"/>
      <c r="EKA81" s="11"/>
      <c r="EKB81" s="11"/>
      <c r="EKC81" s="11"/>
      <c r="EKD81" s="11"/>
      <c r="EKE81" s="11"/>
      <c r="EKF81" s="11"/>
      <c r="EKG81" s="11"/>
      <c r="EKH81" s="11"/>
      <c r="EKI81" s="11"/>
      <c r="EKJ81" s="11"/>
      <c r="EKK81" s="11"/>
      <c r="EKL81" s="11"/>
      <c r="EKM81" s="11"/>
      <c r="EKN81" s="11"/>
      <c r="EKO81" s="11"/>
      <c r="EKP81" s="11"/>
      <c r="EKQ81" s="11"/>
      <c r="EKR81" s="11"/>
      <c r="EKS81" s="11"/>
      <c r="EKT81" s="11"/>
      <c r="EKU81" s="11"/>
      <c r="EKV81" s="11"/>
      <c r="EKW81" s="11"/>
      <c r="EKX81" s="11"/>
      <c r="EKY81" s="11"/>
      <c r="EKZ81" s="11"/>
      <c r="ELA81" s="11"/>
      <c r="ELB81" s="11"/>
      <c r="ELC81" s="11"/>
      <c r="ELD81" s="11"/>
      <c r="ELE81" s="11"/>
      <c r="ELF81" s="11"/>
      <c r="ELG81" s="11"/>
      <c r="ELH81" s="11"/>
      <c r="ELI81" s="11"/>
      <c r="ELJ81" s="11"/>
      <c r="ELK81" s="11"/>
      <c r="ELL81" s="11"/>
      <c r="ELM81" s="11"/>
      <c r="ELN81" s="11"/>
      <c r="ELO81" s="11"/>
      <c r="ELP81" s="11"/>
      <c r="ELQ81" s="11"/>
      <c r="ELR81" s="11"/>
      <c r="ELS81" s="11"/>
      <c r="ELT81" s="11"/>
      <c r="ELU81" s="11"/>
      <c r="ELV81" s="11"/>
      <c r="ELW81" s="11"/>
      <c r="ELX81" s="11"/>
      <c r="ELY81" s="11"/>
      <c r="ELZ81" s="11"/>
    </row>
    <row r="82" spans="3:346 1276:3718">
      <c r="C82" s="166" t="s">
        <v>983</v>
      </c>
      <c r="D82" s="223">
        <f t="shared" si="4"/>
        <v>0</v>
      </c>
      <c r="E82" s="88" t="s">
        <v>540</v>
      </c>
      <c r="F82" s="219"/>
      <c r="G82" s="92"/>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c r="HJ82" s="11"/>
      <c r="HK82" s="11"/>
      <c r="HL82" s="11"/>
      <c r="HM82" s="11"/>
      <c r="HN82" s="11"/>
      <c r="HO82" s="11"/>
      <c r="HP82" s="11"/>
      <c r="HQ82" s="11"/>
      <c r="HR82" s="11"/>
      <c r="HS82" s="11"/>
      <c r="HT82" s="11"/>
      <c r="HU82" s="11"/>
      <c r="HV82" s="11"/>
      <c r="HW82" s="11"/>
      <c r="HX82" s="11"/>
      <c r="HY82" s="11"/>
      <c r="HZ82" s="11"/>
      <c r="IA82" s="11"/>
      <c r="IB82" s="11"/>
      <c r="IC82" s="11"/>
      <c r="ID82" s="11"/>
      <c r="IE82" s="11"/>
      <c r="IF82" s="11"/>
      <c r="IG82" s="11"/>
      <c r="IH82" s="11"/>
      <c r="II82" s="11"/>
      <c r="IJ82" s="11"/>
      <c r="IK82" s="11"/>
      <c r="IL82" s="11"/>
      <c r="IM82" s="11"/>
      <c r="IN82" s="11"/>
      <c r="IO82" s="11"/>
      <c r="IP82" s="11"/>
      <c r="IQ82" s="11"/>
      <c r="IR82" s="11"/>
      <c r="IS82" s="11"/>
      <c r="IT82" s="11"/>
      <c r="IU82" s="11"/>
      <c r="IV82" s="11"/>
      <c r="IW82" s="11"/>
      <c r="IX82" s="11"/>
      <c r="IY82" s="11"/>
      <c r="IZ82" s="11"/>
      <c r="JA82" s="11"/>
      <c r="JB82" s="11"/>
      <c r="JC82" s="11"/>
      <c r="JD82" s="11"/>
      <c r="JE82" s="11"/>
      <c r="JF82" s="11"/>
      <c r="JG82" s="11"/>
      <c r="JH82" s="11"/>
      <c r="JI82" s="11"/>
      <c r="JJ82" s="11"/>
      <c r="JK82" s="11"/>
      <c r="JL82" s="11"/>
      <c r="JM82" s="11"/>
      <c r="JN82" s="11"/>
      <c r="JO82" s="11"/>
      <c r="JP82" s="11"/>
      <c r="JQ82" s="11"/>
      <c r="JR82" s="11"/>
      <c r="JS82" s="11"/>
      <c r="JT82" s="11"/>
      <c r="JU82" s="11"/>
      <c r="JV82" s="11"/>
      <c r="JW82" s="11"/>
      <c r="JX82" s="11"/>
      <c r="JY82" s="11"/>
      <c r="JZ82" s="11"/>
      <c r="KA82" s="11"/>
      <c r="KB82" s="11"/>
      <c r="KC82" s="11"/>
      <c r="KD82" s="11"/>
      <c r="KE82" s="11"/>
      <c r="KF82" s="11"/>
      <c r="KG82" s="11"/>
      <c r="KH82" s="11"/>
      <c r="KI82" s="11"/>
      <c r="KJ82" s="11"/>
      <c r="KK82" s="11"/>
      <c r="KL82" s="11"/>
      <c r="KM82" s="11"/>
      <c r="KN82" s="11"/>
      <c r="KO82" s="11"/>
      <c r="KP82" s="11"/>
      <c r="KQ82" s="11"/>
      <c r="KR82" s="11"/>
      <c r="KS82" s="11"/>
      <c r="KT82" s="11"/>
      <c r="KU82" s="11"/>
      <c r="KV82" s="11"/>
      <c r="KW82" s="11"/>
      <c r="KX82" s="11"/>
      <c r="KY82" s="11"/>
      <c r="KZ82" s="11"/>
      <c r="LA82" s="11"/>
      <c r="LB82" s="11"/>
      <c r="LC82" s="11"/>
      <c r="LD82" s="11"/>
      <c r="LE82" s="11"/>
      <c r="LF82" s="11"/>
      <c r="LG82" s="11"/>
      <c r="LH82" s="11"/>
      <c r="LI82" s="11"/>
      <c r="LJ82" s="11"/>
      <c r="LK82" s="11"/>
      <c r="LL82" s="11"/>
      <c r="LM82" s="11"/>
      <c r="LN82" s="11"/>
      <c r="LO82" s="11"/>
      <c r="LP82" s="11"/>
      <c r="LQ82" s="11"/>
      <c r="LR82" s="11"/>
      <c r="LS82" s="11"/>
      <c r="LT82" s="11"/>
      <c r="LU82" s="11"/>
      <c r="LV82" s="11"/>
      <c r="LW82" s="11"/>
      <c r="LX82" s="11"/>
      <c r="LY82" s="11"/>
      <c r="LZ82" s="11"/>
      <c r="MA82" s="11"/>
      <c r="MB82" s="11"/>
      <c r="MC82" s="11"/>
      <c r="MD82" s="11"/>
      <c r="ME82" s="11"/>
      <c r="MF82" s="11"/>
      <c r="MG82" s="11"/>
      <c r="MH82" s="11"/>
      <c r="AWB82" s="11"/>
      <c r="AWC82" s="11"/>
      <c r="AWD82" s="11"/>
      <c r="AWE82" s="11"/>
      <c r="AWF82" s="11"/>
      <c r="AWG82" s="11"/>
      <c r="AWH82" s="11"/>
      <c r="AWI82" s="11"/>
      <c r="AWJ82" s="11"/>
      <c r="AWK82" s="11"/>
      <c r="AWL82" s="11"/>
      <c r="AWM82" s="11"/>
      <c r="AWN82" s="11"/>
      <c r="AWO82" s="11"/>
      <c r="AWP82" s="11"/>
      <c r="AWQ82" s="11"/>
      <c r="AWR82" s="11"/>
      <c r="AWS82" s="11"/>
      <c r="AWT82" s="11"/>
      <c r="AWU82" s="11"/>
      <c r="AWV82" s="11"/>
      <c r="AWW82" s="11"/>
      <c r="AWX82" s="11"/>
      <c r="AWY82" s="11"/>
      <c r="AWZ82" s="11"/>
      <c r="AXA82" s="11"/>
      <c r="AXB82" s="11"/>
      <c r="AXC82" s="11"/>
      <c r="AXD82" s="11"/>
      <c r="AXE82" s="11"/>
      <c r="AXF82" s="11"/>
      <c r="AXG82" s="11"/>
      <c r="AXH82" s="11"/>
      <c r="AXI82" s="11"/>
      <c r="AXJ82" s="11"/>
      <c r="AXK82" s="11"/>
      <c r="AXL82" s="11"/>
      <c r="AXM82" s="11"/>
      <c r="AXN82" s="11"/>
      <c r="AXO82" s="11"/>
      <c r="AXP82" s="11"/>
      <c r="AXQ82" s="11"/>
      <c r="AXR82" s="11"/>
      <c r="AXS82" s="11"/>
      <c r="AXT82" s="11"/>
      <c r="AXU82" s="11"/>
      <c r="AXV82" s="11"/>
      <c r="AXW82" s="11"/>
      <c r="AXX82" s="11"/>
      <c r="AXY82" s="11"/>
      <c r="AXZ82" s="11"/>
      <c r="AYA82" s="11"/>
      <c r="AYB82" s="11"/>
      <c r="AYC82" s="11"/>
      <c r="AYD82" s="11"/>
      <c r="AYE82" s="11"/>
      <c r="AYF82" s="11"/>
      <c r="AYG82" s="11"/>
      <c r="AYH82" s="11"/>
      <c r="AYI82" s="11"/>
      <c r="AYJ82" s="11"/>
      <c r="AYK82" s="11"/>
      <c r="AYL82" s="11"/>
      <c r="AYM82" s="11"/>
      <c r="AYN82" s="11"/>
      <c r="AYO82" s="11"/>
      <c r="AYP82" s="11"/>
      <c r="AYQ82" s="11"/>
      <c r="AYR82" s="11"/>
      <c r="AYS82" s="11"/>
      <c r="AYT82" s="11"/>
      <c r="AYU82" s="11"/>
      <c r="AYV82" s="11"/>
      <c r="AYW82" s="11"/>
      <c r="AYX82" s="11"/>
      <c r="AYY82" s="11"/>
      <c r="AYZ82" s="11"/>
      <c r="AZA82" s="11"/>
      <c r="AZB82" s="11"/>
      <c r="AZC82" s="11"/>
      <c r="AZD82" s="11"/>
      <c r="AZE82" s="11"/>
      <c r="AZF82" s="11"/>
      <c r="AZG82" s="11"/>
      <c r="AZH82" s="11"/>
      <c r="AZI82" s="11"/>
      <c r="AZJ82" s="11"/>
      <c r="AZK82" s="11"/>
      <c r="AZL82" s="11"/>
      <c r="AZM82" s="11"/>
      <c r="AZN82" s="11"/>
      <c r="AZO82" s="11"/>
      <c r="AZP82" s="11"/>
      <c r="AZQ82" s="11"/>
      <c r="AZR82" s="11"/>
      <c r="AZS82" s="11"/>
      <c r="AZT82" s="11"/>
      <c r="AZU82" s="11"/>
      <c r="AZV82" s="11"/>
      <c r="AZW82" s="11"/>
      <c r="AZX82" s="11"/>
      <c r="AZY82" s="11"/>
      <c r="AZZ82" s="11"/>
      <c r="BAA82" s="11"/>
      <c r="BAB82" s="11"/>
      <c r="BAC82" s="11"/>
      <c r="BAD82" s="11"/>
      <c r="BAE82" s="11"/>
      <c r="BAF82" s="11"/>
      <c r="BAG82" s="11"/>
      <c r="BAH82" s="11"/>
      <c r="BAI82" s="11"/>
      <c r="BAJ82" s="11"/>
      <c r="BAK82" s="11"/>
      <c r="BAL82" s="11"/>
      <c r="BAM82" s="11"/>
      <c r="BAN82" s="11"/>
      <c r="BAO82" s="11"/>
      <c r="BAP82" s="11"/>
      <c r="BAQ82" s="11"/>
      <c r="BAR82" s="11"/>
      <c r="BAS82" s="11"/>
      <c r="BAT82" s="11"/>
      <c r="BAU82" s="11"/>
      <c r="BAV82" s="11"/>
      <c r="BAW82" s="11"/>
      <c r="BAX82" s="11"/>
      <c r="BAY82" s="11"/>
      <c r="BAZ82" s="11"/>
      <c r="BBA82" s="11"/>
      <c r="BBB82" s="11"/>
      <c r="BBC82" s="11"/>
      <c r="BBD82" s="11"/>
      <c r="BBE82" s="11"/>
      <c r="BBF82" s="11"/>
      <c r="BBG82" s="11"/>
      <c r="BBH82" s="11"/>
      <c r="BBI82" s="11"/>
      <c r="BBJ82" s="11"/>
      <c r="BBK82" s="11"/>
      <c r="BBL82" s="11"/>
      <c r="BBM82" s="11"/>
      <c r="BBN82" s="11"/>
      <c r="BBO82" s="11"/>
      <c r="BBP82" s="11"/>
      <c r="BBQ82" s="11"/>
      <c r="BBR82" s="11"/>
      <c r="BBS82" s="11"/>
      <c r="BBT82" s="11"/>
      <c r="BBU82" s="11"/>
      <c r="BBV82" s="11"/>
      <c r="BBW82" s="11"/>
      <c r="BBX82" s="11"/>
      <c r="BBY82" s="11"/>
      <c r="BBZ82" s="11"/>
      <c r="BCA82" s="11"/>
      <c r="BCB82" s="11"/>
      <c r="BCC82" s="11"/>
      <c r="BCD82" s="11"/>
      <c r="BCE82" s="11"/>
      <c r="BCF82" s="11"/>
      <c r="BCG82" s="11"/>
      <c r="BCH82" s="11"/>
      <c r="BCI82" s="11"/>
      <c r="BCJ82" s="11"/>
      <c r="BCK82" s="11"/>
      <c r="BCL82" s="11"/>
      <c r="BCM82" s="11"/>
      <c r="BCN82" s="11"/>
      <c r="BCO82" s="11"/>
      <c r="BCP82" s="11"/>
      <c r="BCQ82" s="11"/>
      <c r="BCR82" s="11"/>
      <c r="BCS82" s="11"/>
      <c r="BCT82" s="11"/>
      <c r="BCU82" s="11"/>
      <c r="BCV82" s="11"/>
      <c r="BCW82" s="11"/>
      <c r="BCX82" s="11"/>
      <c r="BCY82" s="11"/>
      <c r="BCZ82" s="11"/>
      <c r="BDA82" s="11"/>
      <c r="BDB82" s="11"/>
      <c r="BDC82" s="11"/>
      <c r="BDD82" s="11"/>
      <c r="BDE82" s="11"/>
      <c r="BDF82" s="11"/>
      <c r="BDG82" s="11"/>
      <c r="BDH82" s="11"/>
      <c r="BDI82" s="11"/>
      <c r="BDJ82" s="11"/>
      <c r="BDK82" s="11"/>
      <c r="BDL82" s="11"/>
      <c r="BDM82" s="11"/>
      <c r="BDN82" s="11"/>
      <c r="BDO82" s="11"/>
      <c r="BDP82" s="11"/>
      <c r="BDQ82" s="11"/>
      <c r="BDR82" s="11"/>
      <c r="BDS82" s="11"/>
      <c r="BDT82" s="11"/>
      <c r="BDU82" s="11"/>
      <c r="BDV82" s="11"/>
      <c r="BDW82" s="11"/>
      <c r="BDX82" s="11"/>
      <c r="BDY82" s="11"/>
      <c r="BDZ82" s="11"/>
      <c r="BEA82" s="11"/>
      <c r="BEB82" s="11"/>
      <c r="BEC82" s="11"/>
      <c r="BED82" s="11"/>
      <c r="BEE82" s="11"/>
      <c r="BEF82" s="11"/>
      <c r="BEG82" s="11"/>
      <c r="BEH82" s="11"/>
      <c r="BEI82" s="11"/>
      <c r="BEJ82" s="11"/>
      <c r="BEK82" s="11"/>
      <c r="BEL82" s="11"/>
      <c r="BEM82" s="11"/>
      <c r="BEN82" s="11"/>
      <c r="BEO82" s="11"/>
      <c r="BEP82" s="11"/>
      <c r="BEQ82" s="11"/>
      <c r="BER82" s="11"/>
      <c r="BES82" s="11"/>
      <c r="BET82" s="11"/>
      <c r="BEU82" s="11"/>
      <c r="BEV82" s="11"/>
      <c r="BEW82" s="11"/>
      <c r="BEX82" s="11"/>
      <c r="BEY82" s="11"/>
      <c r="BEZ82" s="11"/>
      <c r="BFA82" s="11"/>
      <c r="BFB82" s="11"/>
      <c r="BFC82" s="11"/>
      <c r="BFD82" s="11"/>
      <c r="BFE82" s="11"/>
      <c r="BFF82" s="11"/>
      <c r="BFG82" s="11"/>
      <c r="BFH82" s="11"/>
      <c r="BFI82" s="11"/>
      <c r="BFJ82" s="11"/>
      <c r="BFK82" s="11"/>
      <c r="BFL82" s="11"/>
      <c r="BFM82" s="11"/>
      <c r="BFN82" s="11"/>
      <c r="BFO82" s="11"/>
      <c r="BFP82" s="11"/>
      <c r="BFQ82" s="11"/>
      <c r="BFR82" s="11"/>
      <c r="BFS82" s="11"/>
      <c r="BFT82" s="11"/>
      <c r="BFU82" s="11"/>
      <c r="BFV82" s="11"/>
      <c r="BFW82" s="11"/>
      <c r="BFX82" s="11"/>
      <c r="BFY82" s="11"/>
      <c r="BFZ82" s="11"/>
      <c r="BGA82" s="11"/>
      <c r="BGB82" s="11"/>
      <c r="BGC82" s="11"/>
      <c r="BGD82" s="11"/>
      <c r="BGE82" s="11"/>
      <c r="BGF82" s="11"/>
      <c r="BGG82" s="11"/>
      <c r="BGH82" s="11"/>
      <c r="BGI82" s="11"/>
      <c r="BGJ82" s="11"/>
      <c r="BGK82" s="11"/>
      <c r="BGL82" s="11"/>
      <c r="BGM82" s="11"/>
      <c r="BGN82" s="11"/>
      <c r="BGO82" s="11"/>
      <c r="BGP82" s="11"/>
      <c r="BGQ82" s="11"/>
      <c r="BGR82" s="11"/>
      <c r="BGS82" s="11"/>
      <c r="BGT82" s="11"/>
      <c r="BGU82" s="11"/>
      <c r="BGV82" s="11"/>
      <c r="BGW82" s="11"/>
      <c r="BGX82" s="11"/>
      <c r="BGY82" s="11"/>
      <c r="BGZ82" s="11"/>
      <c r="BHA82" s="11"/>
      <c r="BHB82" s="11"/>
      <c r="BHC82" s="11"/>
      <c r="BHD82" s="11"/>
      <c r="BHE82" s="11"/>
      <c r="BHF82" s="11"/>
      <c r="BHG82" s="11"/>
      <c r="BHH82" s="11"/>
      <c r="BHI82" s="11"/>
      <c r="BHJ82" s="11"/>
      <c r="BHK82" s="11"/>
      <c r="BHL82" s="11"/>
      <c r="BHM82" s="11"/>
      <c r="BHN82" s="11"/>
      <c r="BHO82" s="11"/>
      <c r="BHP82" s="11"/>
      <c r="BHQ82" s="11"/>
      <c r="BHR82" s="11"/>
      <c r="BHS82" s="11"/>
      <c r="BHT82" s="11"/>
      <c r="BHU82" s="11"/>
      <c r="BHV82" s="11"/>
      <c r="BHW82" s="11"/>
      <c r="BHX82" s="11"/>
      <c r="BHY82" s="11"/>
      <c r="BHZ82" s="11"/>
      <c r="BIA82" s="11"/>
      <c r="BIB82" s="11"/>
      <c r="BIC82" s="11"/>
      <c r="BID82" s="11"/>
      <c r="BIE82" s="11"/>
      <c r="BIF82" s="11"/>
      <c r="BIG82" s="11"/>
      <c r="BIH82" s="11"/>
      <c r="BII82" s="11"/>
      <c r="BIJ82" s="11"/>
      <c r="BIK82" s="11"/>
      <c r="BIL82" s="11"/>
      <c r="BIM82" s="11"/>
      <c r="BIN82" s="11"/>
      <c r="BIO82" s="11"/>
      <c r="BIP82" s="11"/>
      <c r="BIQ82" s="11"/>
      <c r="BIR82" s="11"/>
      <c r="BIS82" s="11"/>
      <c r="BIT82" s="11"/>
      <c r="BIU82" s="11"/>
      <c r="BIV82" s="11"/>
      <c r="BIW82" s="11"/>
      <c r="BIX82" s="11"/>
      <c r="BIY82" s="11"/>
      <c r="BIZ82" s="11"/>
      <c r="BJA82" s="11"/>
      <c r="BJB82" s="11"/>
      <c r="BJC82" s="11"/>
      <c r="BJD82" s="11"/>
      <c r="BJE82" s="11"/>
      <c r="BJF82" s="11"/>
      <c r="BJG82" s="11"/>
      <c r="BJH82" s="11"/>
      <c r="BJI82" s="11"/>
      <c r="BJJ82" s="11"/>
      <c r="BJK82" s="11"/>
      <c r="BJL82" s="11"/>
      <c r="BJM82" s="11"/>
      <c r="BJN82" s="11"/>
      <c r="BJO82" s="11"/>
      <c r="BJP82" s="11"/>
      <c r="BJQ82" s="11"/>
      <c r="BJR82" s="11"/>
      <c r="BJS82" s="11"/>
      <c r="BJT82" s="11"/>
      <c r="BJU82" s="11"/>
      <c r="BJV82" s="11"/>
      <c r="BJW82" s="11"/>
      <c r="BJX82" s="11"/>
      <c r="BJY82" s="11"/>
      <c r="BJZ82" s="11"/>
      <c r="BKA82" s="11"/>
      <c r="BKB82" s="11"/>
      <c r="BKC82" s="11"/>
      <c r="BKD82" s="11"/>
      <c r="BKE82" s="11"/>
      <c r="BKF82" s="11"/>
      <c r="BKG82" s="11"/>
      <c r="BKH82" s="11"/>
      <c r="BKI82" s="11"/>
      <c r="BKJ82" s="11"/>
      <c r="BKK82" s="11"/>
      <c r="BKL82" s="11"/>
      <c r="BKM82" s="11"/>
      <c r="BKN82" s="11"/>
      <c r="BKO82" s="11"/>
      <c r="BKP82" s="11"/>
      <c r="BKQ82" s="11"/>
      <c r="BKR82" s="11"/>
      <c r="BKS82" s="11"/>
      <c r="BKT82" s="11"/>
      <c r="BKU82" s="11"/>
      <c r="BKV82" s="11"/>
      <c r="BKW82" s="11"/>
      <c r="BKX82" s="11"/>
      <c r="BKY82" s="11"/>
      <c r="BKZ82" s="11"/>
      <c r="BLA82" s="11"/>
      <c r="BLB82" s="11"/>
      <c r="BLC82" s="11"/>
      <c r="BLD82" s="11"/>
      <c r="BLE82" s="11"/>
      <c r="BLF82" s="11"/>
      <c r="BLG82" s="11"/>
      <c r="BLH82" s="11"/>
      <c r="BLI82" s="11"/>
      <c r="BLJ82" s="11"/>
      <c r="BLK82" s="11"/>
      <c r="BLL82" s="11"/>
      <c r="BLM82" s="11"/>
      <c r="BLN82" s="11"/>
      <c r="BLO82" s="11"/>
      <c r="BLP82" s="11"/>
      <c r="BLQ82" s="11"/>
      <c r="BLR82" s="11"/>
      <c r="BLS82" s="11"/>
      <c r="BLT82" s="11"/>
      <c r="BLU82" s="11"/>
      <c r="BLV82" s="11"/>
      <c r="BLW82" s="11"/>
      <c r="BLX82" s="11"/>
      <c r="BLY82" s="11"/>
      <c r="BLZ82" s="11"/>
      <c r="BMA82" s="11"/>
      <c r="BMB82" s="11"/>
      <c r="BMC82" s="11"/>
      <c r="BMD82" s="11"/>
      <c r="BME82" s="11"/>
      <c r="BMF82" s="11"/>
      <c r="BMG82" s="11"/>
      <c r="BMH82" s="11"/>
      <c r="BMI82" s="11"/>
      <c r="BMJ82" s="11"/>
      <c r="BMK82" s="11"/>
      <c r="BML82" s="11"/>
      <c r="BMM82" s="11"/>
      <c r="BMN82" s="11"/>
      <c r="BMO82" s="11"/>
      <c r="BMP82" s="11"/>
      <c r="BMQ82" s="11"/>
      <c r="BMR82" s="11"/>
      <c r="BMS82" s="11"/>
      <c r="BMT82" s="11"/>
      <c r="BMU82" s="11"/>
      <c r="BMV82" s="11"/>
      <c r="BMW82" s="11"/>
      <c r="BMX82" s="11"/>
      <c r="BMY82" s="11"/>
      <c r="BMZ82" s="11"/>
      <c r="BNA82" s="11"/>
      <c r="BNB82" s="11"/>
      <c r="BNC82" s="11"/>
      <c r="BND82" s="11"/>
      <c r="BNE82" s="11"/>
      <c r="BNF82" s="11"/>
      <c r="BNG82" s="11"/>
      <c r="BNH82" s="11"/>
      <c r="BNI82" s="11"/>
      <c r="BNJ82" s="11"/>
      <c r="BNK82" s="11"/>
      <c r="BNL82" s="11"/>
      <c r="BNM82" s="11"/>
      <c r="BNN82" s="11"/>
      <c r="BNO82" s="11"/>
      <c r="BNP82" s="11"/>
      <c r="BNQ82" s="11"/>
      <c r="BNR82" s="11"/>
      <c r="BNS82" s="11"/>
      <c r="BNT82" s="11"/>
      <c r="BNU82" s="11"/>
      <c r="BNV82" s="11"/>
      <c r="BNW82" s="11"/>
      <c r="BNX82" s="11"/>
      <c r="BNY82" s="11"/>
      <c r="BNZ82" s="11"/>
      <c r="BOA82" s="11"/>
      <c r="BOB82" s="11"/>
      <c r="BOC82" s="11"/>
      <c r="BOD82" s="11"/>
      <c r="BOE82" s="11"/>
      <c r="BOF82" s="11"/>
      <c r="BOG82" s="11"/>
      <c r="BOH82" s="11"/>
      <c r="BOI82" s="11"/>
      <c r="BOJ82" s="11"/>
      <c r="BOK82" s="11"/>
      <c r="BOL82" s="11"/>
      <c r="BOM82" s="11"/>
      <c r="BON82" s="11"/>
      <c r="BOO82" s="11"/>
      <c r="BOP82" s="11"/>
      <c r="BOQ82" s="11"/>
      <c r="BOR82" s="11"/>
      <c r="BOS82" s="11"/>
      <c r="BOT82" s="11"/>
      <c r="BOU82" s="11"/>
      <c r="BOV82" s="11"/>
      <c r="BOW82" s="11"/>
      <c r="BOX82" s="11"/>
      <c r="BOY82" s="11"/>
      <c r="BOZ82" s="11"/>
      <c r="BPA82" s="11"/>
      <c r="BPB82" s="11"/>
      <c r="BPC82" s="11"/>
      <c r="BPD82" s="11"/>
      <c r="BPE82" s="11"/>
      <c r="BPF82" s="11"/>
      <c r="BPG82" s="11"/>
      <c r="BPH82" s="11"/>
      <c r="BPI82" s="11"/>
      <c r="BPJ82" s="11"/>
      <c r="BPK82" s="11"/>
      <c r="BPL82" s="11"/>
      <c r="BPM82" s="11"/>
      <c r="BPN82" s="11"/>
      <c r="BPO82" s="11"/>
      <c r="BPP82" s="11"/>
      <c r="BPQ82" s="11"/>
      <c r="BPR82" s="11"/>
      <c r="BPS82" s="11"/>
      <c r="BPT82" s="11"/>
      <c r="BPU82" s="11"/>
      <c r="BPV82" s="11"/>
      <c r="BPW82" s="11"/>
      <c r="BPX82" s="11"/>
      <c r="BPY82" s="11"/>
      <c r="BPZ82" s="11"/>
      <c r="BQA82" s="11"/>
      <c r="BQB82" s="11"/>
      <c r="BQC82" s="11"/>
      <c r="BQD82" s="11"/>
      <c r="BQE82" s="11"/>
      <c r="BQF82" s="11"/>
      <c r="BQG82" s="11"/>
      <c r="BQH82" s="11"/>
      <c r="BQI82" s="11"/>
      <c r="BQJ82" s="11"/>
      <c r="BQK82" s="11"/>
      <c r="BQL82" s="11"/>
      <c r="BQM82" s="11"/>
      <c r="BQN82" s="11"/>
      <c r="BQO82" s="11"/>
      <c r="BQP82" s="11"/>
      <c r="BQQ82" s="11"/>
      <c r="BQR82" s="11"/>
      <c r="BQS82" s="11"/>
      <c r="BQT82" s="11"/>
      <c r="BQU82" s="11"/>
      <c r="BQV82" s="11"/>
      <c r="BQW82" s="11"/>
      <c r="BQX82" s="11"/>
      <c r="BQY82" s="11"/>
      <c r="BQZ82" s="11"/>
      <c r="BRA82" s="11"/>
      <c r="BRB82" s="11"/>
      <c r="BRC82" s="11"/>
      <c r="BRD82" s="11"/>
      <c r="BRE82" s="11"/>
      <c r="BRF82" s="11"/>
      <c r="BRG82" s="11"/>
      <c r="BRH82" s="11"/>
      <c r="BRI82" s="11"/>
      <c r="BRJ82" s="11"/>
      <c r="BRK82" s="11"/>
      <c r="BRL82" s="11"/>
      <c r="BRM82" s="11"/>
      <c r="BRN82" s="11"/>
      <c r="BRO82" s="11"/>
      <c r="BRP82" s="11"/>
      <c r="BRQ82" s="11"/>
      <c r="BRR82" s="11"/>
      <c r="BRS82" s="11"/>
      <c r="BRT82" s="11"/>
      <c r="BRU82" s="11"/>
      <c r="BRV82" s="11"/>
      <c r="BRW82" s="11"/>
      <c r="BRX82" s="11"/>
      <c r="BRY82" s="11"/>
      <c r="BRZ82" s="11"/>
      <c r="BSA82" s="11"/>
      <c r="BSB82" s="11"/>
      <c r="BSC82" s="11"/>
      <c r="BSD82" s="11"/>
      <c r="BSE82" s="11"/>
      <c r="BSF82" s="11"/>
      <c r="BSG82" s="11"/>
      <c r="BSH82" s="11"/>
      <c r="BSI82" s="11"/>
      <c r="BSJ82" s="11"/>
      <c r="BSK82" s="11"/>
      <c r="BSL82" s="11"/>
      <c r="BSM82" s="11"/>
      <c r="BSN82" s="11"/>
      <c r="BSO82" s="11"/>
      <c r="BSP82" s="11"/>
      <c r="BSQ82" s="11"/>
      <c r="BSR82" s="11"/>
      <c r="BSS82" s="11"/>
      <c r="BST82" s="11"/>
      <c r="BSU82" s="11"/>
      <c r="BSV82" s="11"/>
      <c r="BSW82" s="11"/>
      <c r="BSX82" s="11"/>
      <c r="BSY82" s="11"/>
      <c r="BSZ82" s="11"/>
      <c r="BTA82" s="11"/>
      <c r="BTB82" s="11"/>
      <c r="BTC82" s="11"/>
      <c r="BTD82" s="11"/>
      <c r="BTE82" s="11"/>
      <c r="BTF82" s="11"/>
      <c r="BTG82" s="11"/>
      <c r="BTH82" s="11"/>
      <c r="BTI82" s="11"/>
      <c r="BTJ82" s="11"/>
      <c r="BTK82" s="11"/>
      <c r="BTL82" s="11"/>
      <c r="BTM82" s="11"/>
      <c r="BTN82" s="11"/>
      <c r="BTO82" s="11"/>
      <c r="BTP82" s="11"/>
      <c r="BTQ82" s="11"/>
      <c r="BTR82" s="11"/>
      <c r="BTS82" s="11"/>
      <c r="BTT82" s="11"/>
      <c r="BTU82" s="11"/>
      <c r="BTV82" s="11"/>
      <c r="BTW82" s="11"/>
      <c r="BTX82" s="11"/>
      <c r="BTY82" s="11"/>
      <c r="BTZ82" s="11"/>
      <c r="BUA82" s="11"/>
      <c r="BUB82" s="11"/>
      <c r="BUC82" s="11"/>
      <c r="BUD82" s="11"/>
      <c r="BUE82" s="11"/>
      <c r="BUF82" s="11"/>
      <c r="BUG82" s="11"/>
      <c r="BUH82" s="11"/>
      <c r="BUI82" s="11"/>
      <c r="BUJ82" s="11"/>
      <c r="BUK82" s="11"/>
      <c r="BUL82" s="11"/>
      <c r="BUM82" s="11"/>
      <c r="BUN82" s="11"/>
      <c r="BUO82" s="11"/>
      <c r="BUP82" s="11"/>
      <c r="BUQ82" s="11"/>
      <c r="BUR82" s="11"/>
      <c r="BUS82" s="11"/>
      <c r="BUT82" s="11"/>
      <c r="BUU82" s="11"/>
      <c r="BUV82" s="11"/>
      <c r="BUW82" s="11"/>
      <c r="BUX82" s="11"/>
      <c r="BUY82" s="11"/>
      <c r="BUZ82" s="11"/>
      <c r="BVA82" s="11"/>
      <c r="BVB82" s="11"/>
      <c r="BVC82" s="11"/>
      <c r="BVD82" s="11"/>
      <c r="BVE82" s="11"/>
      <c r="BVF82" s="11"/>
      <c r="BVG82" s="11"/>
      <c r="BVH82" s="11"/>
      <c r="BVI82" s="11"/>
      <c r="BVJ82" s="11"/>
      <c r="BVK82" s="11"/>
      <c r="BVL82" s="11"/>
      <c r="BVM82" s="11"/>
      <c r="BVN82" s="11"/>
      <c r="BVO82" s="11"/>
      <c r="BVP82" s="11"/>
      <c r="BVQ82" s="11"/>
      <c r="BVR82" s="11"/>
      <c r="BVS82" s="11"/>
      <c r="BVT82" s="11"/>
      <c r="BVU82" s="11"/>
      <c r="BVV82" s="11"/>
      <c r="BVW82" s="11"/>
      <c r="BVX82" s="11"/>
      <c r="BVY82" s="11"/>
      <c r="BVZ82" s="11"/>
      <c r="BWA82" s="11"/>
      <c r="BWB82" s="11"/>
      <c r="BWC82" s="11"/>
      <c r="BWD82" s="11"/>
      <c r="BWE82" s="11"/>
      <c r="BWF82" s="11"/>
      <c r="BWG82" s="11"/>
      <c r="BWH82" s="11"/>
      <c r="BWI82" s="11"/>
      <c r="BWJ82" s="11"/>
      <c r="BWK82" s="11"/>
      <c r="BWL82" s="11"/>
      <c r="BWM82" s="11"/>
      <c r="BWN82" s="11"/>
      <c r="BWO82" s="11"/>
      <c r="BWP82" s="11"/>
      <c r="BWQ82" s="11"/>
      <c r="BWR82" s="11"/>
      <c r="BWS82" s="11"/>
      <c r="BWT82" s="11"/>
      <c r="BWU82" s="11"/>
      <c r="BWV82" s="11"/>
      <c r="BWW82" s="11"/>
      <c r="BWX82" s="11"/>
      <c r="BWY82" s="11"/>
      <c r="BWZ82" s="11"/>
      <c r="BXA82" s="11"/>
      <c r="BXB82" s="11"/>
      <c r="BXC82" s="11"/>
      <c r="BXD82" s="11"/>
      <c r="BXE82" s="11"/>
      <c r="BXF82" s="11"/>
      <c r="BXG82" s="11"/>
      <c r="BXH82" s="11"/>
      <c r="BXI82" s="11"/>
      <c r="BXJ82" s="11"/>
      <c r="BXK82" s="11"/>
      <c r="BXL82" s="11"/>
      <c r="BXM82" s="11"/>
      <c r="BXN82" s="11"/>
      <c r="BXO82" s="11"/>
      <c r="BXP82" s="11"/>
      <c r="BXQ82" s="11"/>
      <c r="BXR82" s="11"/>
      <c r="BXS82" s="11"/>
      <c r="BXT82" s="11"/>
      <c r="BXU82" s="11"/>
      <c r="BXV82" s="11"/>
      <c r="BXW82" s="11"/>
      <c r="BXX82" s="11"/>
      <c r="BXY82" s="11"/>
      <c r="BXZ82" s="11"/>
      <c r="BYA82" s="11"/>
      <c r="BYB82" s="11"/>
      <c r="BYC82" s="11"/>
      <c r="BYD82" s="11"/>
      <c r="BYE82" s="11"/>
      <c r="BYF82" s="11"/>
      <c r="BYG82" s="11"/>
      <c r="BYH82" s="11"/>
      <c r="BYI82" s="11"/>
      <c r="BYJ82" s="11"/>
      <c r="BYK82" s="11"/>
      <c r="BYL82" s="11"/>
      <c r="BYM82" s="11"/>
      <c r="BYN82" s="11"/>
      <c r="BYO82" s="11"/>
      <c r="BYP82" s="11"/>
      <c r="BYQ82" s="11"/>
      <c r="BYR82" s="11"/>
      <c r="BYS82" s="11"/>
      <c r="BYT82" s="11"/>
      <c r="BYU82" s="11"/>
      <c r="BYV82" s="11"/>
      <c r="BYW82" s="11"/>
      <c r="BYX82" s="11"/>
      <c r="BYY82" s="11"/>
      <c r="BYZ82" s="11"/>
      <c r="BZA82" s="11"/>
      <c r="BZB82" s="11"/>
      <c r="BZC82" s="11"/>
      <c r="BZD82" s="11"/>
      <c r="BZE82" s="11"/>
      <c r="BZF82" s="11"/>
      <c r="BZG82" s="11"/>
      <c r="BZH82" s="11"/>
      <c r="BZI82" s="11"/>
      <c r="BZJ82" s="11"/>
      <c r="BZK82" s="11"/>
      <c r="BZL82" s="11"/>
      <c r="BZM82" s="11"/>
      <c r="BZN82" s="11"/>
      <c r="BZO82" s="11"/>
      <c r="BZP82" s="11"/>
      <c r="BZQ82" s="11"/>
      <c r="BZR82" s="11"/>
      <c r="BZS82" s="11"/>
      <c r="BZT82" s="11"/>
      <c r="BZU82" s="11"/>
      <c r="BZV82" s="11"/>
      <c r="BZW82" s="11"/>
      <c r="BZX82" s="11"/>
      <c r="BZY82" s="11"/>
      <c r="BZZ82" s="11"/>
      <c r="CAA82" s="11"/>
      <c r="CAB82" s="11"/>
      <c r="CAC82" s="11"/>
      <c r="CAD82" s="11"/>
      <c r="CAE82" s="11"/>
      <c r="CAF82" s="11"/>
      <c r="CAG82" s="11"/>
      <c r="CAH82" s="11"/>
      <c r="CAI82" s="11"/>
      <c r="CAJ82" s="11"/>
      <c r="CAK82" s="11"/>
      <c r="CAL82" s="11"/>
      <c r="CAM82" s="11"/>
      <c r="CAN82" s="11"/>
      <c r="CAO82" s="11"/>
      <c r="CAP82" s="11"/>
      <c r="CAQ82" s="11"/>
      <c r="CAR82" s="11"/>
      <c r="CAS82" s="11"/>
      <c r="CAT82" s="11"/>
      <c r="CAU82" s="11"/>
      <c r="CAV82" s="11"/>
      <c r="CAW82" s="11"/>
      <c r="CAX82" s="11"/>
      <c r="CAY82" s="11"/>
      <c r="CAZ82" s="11"/>
      <c r="CBA82" s="11"/>
      <c r="CBB82" s="11"/>
      <c r="CBC82" s="11"/>
      <c r="CBD82" s="11"/>
      <c r="CBE82" s="11"/>
      <c r="CBF82" s="11"/>
      <c r="CBG82" s="11"/>
      <c r="CBH82" s="11"/>
      <c r="CBI82" s="11"/>
      <c r="CBJ82" s="11"/>
      <c r="CBK82" s="11"/>
      <c r="CBL82" s="11"/>
      <c r="CBM82" s="11"/>
      <c r="CBN82" s="11"/>
      <c r="CBO82" s="11"/>
      <c r="CBP82" s="11"/>
      <c r="CBQ82" s="11"/>
      <c r="CBR82" s="11"/>
      <c r="CBS82" s="11"/>
      <c r="CBT82" s="11"/>
      <c r="CBU82" s="11"/>
      <c r="CBV82" s="11"/>
      <c r="CBW82" s="11"/>
      <c r="CBX82" s="11"/>
      <c r="CBY82" s="11"/>
      <c r="CBZ82" s="11"/>
      <c r="CCA82" s="11"/>
      <c r="CCB82" s="11"/>
      <c r="CCC82" s="11"/>
      <c r="CCD82" s="11"/>
      <c r="CCE82" s="11"/>
      <c r="CCF82" s="11"/>
      <c r="CCG82" s="11"/>
      <c r="CCH82" s="11"/>
      <c r="CCI82" s="11"/>
      <c r="CCJ82" s="11"/>
      <c r="CCK82" s="11"/>
      <c r="CCL82" s="11"/>
      <c r="CCM82" s="11"/>
      <c r="CCN82" s="11"/>
      <c r="CCO82" s="11"/>
      <c r="CCP82" s="11"/>
      <c r="CCQ82" s="11"/>
      <c r="CCR82" s="11"/>
      <c r="CCS82" s="11"/>
      <c r="CCT82" s="11"/>
      <c r="CCU82" s="11"/>
      <c r="CCV82" s="11"/>
      <c r="CCW82" s="11"/>
      <c r="CCX82" s="11"/>
      <c r="CCY82" s="11"/>
      <c r="CCZ82" s="11"/>
      <c r="CDA82" s="11"/>
      <c r="CDB82" s="11"/>
      <c r="CDC82" s="11"/>
      <c r="CDD82" s="11"/>
      <c r="CDE82" s="11"/>
      <c r="CDF82" s="11"/>
      <c r="CDG82" s="11"/>
      <c r="CDH82" s="11"/>
      <c r="CDI82" s="11"/>
      <c r="CDJ82" s="11"/>
      <c r="CDK82" s="11"/>
      <c r="CDL82" s="11"/>
      <c r="CDM82" s="11"/>
      <c r="CDN82" s="11"/>
      <c r="CDO82" s="11"/>
      <c r="CDP82" s="11"/>
      <c r="CDQ82" s="11"/>
      <c r="CDR82" s="11"/>
      <c r="CDS82" s="11"/>
      <c r="CDT82" s="11"/>
      <c r="CDU82" s="11"/>
      <c r="CDV82" s="11"/>
      <c r="CDW82" s="11"/>
      <c r="CDX82" s="11"/>
      <c r="CDY82" s="11"/>
      <c r="CDZ82" s="11"/>
      <c r="CEA82" s="11"/>
      <c r="CEB82" s="11"/>
      <c r="CEC82" s="11"/>
      <c r="CED82" s="11"/>
      <c r="CEE82" s="11"/>
      <c r="CEF82" s="11"/>
      <c r="CEG82" s="11"/>
      <c r="CEH82" s="11"/>
      <c r="CEI82" s="11"/>
      <c r="CEJ82" s="11"/>
      <c r="CEK82" s="11"/>
      <c r="CEL82" s="11"/>
      <c r="CEM82" s="11"/>
      <c r="CEN82" s="11"/>
      <c r="CEO82" s="11"/>
      <c r="CEP82" s="11"/>
      <c r="CEQ82" s="11"/>
      <c r="CER82" s="11"/>
      <c r="CES82" s="11"/>
      <c r="CET82" s="11"/>
      <c r="CEU82" s="11"/>
      <c r="CEV82" s="11"/>
      <c r="CEW82" s="11"/>
      <c r="CEX82" s="11"/>
      <c r="CEY82" s="11"/>
      <c r="CEZ82" s="11"/>
      <c r="CFA82" s="11"/>
      <c r="CFB82" s="11"/>
      <c r="CFC82" s="11"/>
      <c r="CFD82" s="11"/>
      <c r="CFE82" s="11"/>
      <c r="CFF82" s="11"/>
      <c r="CFG82" s="11"/>
      <c r="CFH82" s="11"/>
      <c r="CFI82" s="11"/>
      <c r="CFJ82" s="11"/>
      <c r="CFK82" s="11"/>
      <c r="CFL82" s="11"/>
      <c r="CFM82" s="11"/>
      <c r="CFN82" s="11"/>
      <c r="CFO82" s="11"/>
      <c r="CFP82" s="11"/>
      <c r="CFQ82" s="11"/>
      <c r="CFR82" s="11"/>
      <c r="CFS82" s="11"/>
      <c r="CFT82" s="11"/>
      <c r="CFU82" s="11"/>
      <c r="CFV82" s="11"/>
      <c r="CFW82" s="11"/>
      <c r="CFX82" s="11"/>
      <c r="CFY82" s="11"/>
      <c r="CFZ82" s="11"/>
      <c r="CGA82" s="11"/>
      <c r="CGB82" s="11"/>
      <c r="CGC82" s="11"/>
      <c r="CGD82" s="11"/>
      <c r="CGE82" s="11"/>
      <c r="CGF82" s="11"/>
      <c r="CGG82" s="11"/>
      <c r="CGH82" s="11"/>
      <c r="CGI82" s="11"/>
      <c r="CGJ82" s="11"/>
      <c r="CGK82" s="11"/>
      <c r="CGL82" s="11"/>
      <c r="CGM82" s="11"/>
      <c r="CGN82" s="11"/>
      <c r="CGO82" s="11"/>
      <c r="CGP82" s="11"/>
      <c r="CGQ82" s="11"/>
      <c r="CGR82" s="11"/>
      <c r="CGS82" s="11"/>
      <c r="CGT82" s="11"/>
      <c r="CGU82" s="11"/>
      <c r="CGV82" s="11"/>
      <c r="CGW82" s="11"/>
      <c r="CGX82" s="11"/>
      <c r="CGY82" s="11"/>
      <c r="CGZ82" s="11"/>
      <c r="CHA82" s="11"/>
      <c r="CHB82" s="11"/>
      <c r="CHC82" s="11"/>
      <c r="CHD82" s="11"/>
      <c r="CHE82" s="11"/>
      <c r="CHF82" s="11"/>
      <c r="CHG82" s="11"/>
      <c r="CHH82" s="11"/>
      <c r="CHI82" s="11"/>
      <c r="CHJ82" s="11"/>
      <c r="CHK82" s="11"/>
      <c r="CHL82" s="11"/>
      <c r="CHM82" s="11"/>
      <c r="CHN82" s="11"/>
      <c r="CHO82" s="11"/>
      <c r="CHP82" s="11"/>
      <c r="CHQ82" s="11"/>
      <c r="CHR82" s="11"/>
      <c r="CHS82" s="11"/>
      <c r="CHT82" s="11"/>
      <c r="CHU82" s="11"/>
      <c r="CHV82" s="11"/>
      <c r="CHW82" s="11"/>
      <c r="CHX82" s="11"/>
      <c r="CHY82" s="11"/>
      <c r="CHZ82" s="11"/>
      <c r="CIA82" s="11"/>
      <c r="CIB82" s="11"/>
      <c r="CIC82" s="11"/>
      <c r="CID82" s="11"/>
      <c r="CIE82" s="11"/>
      <c r="CIF82" s="11"/>
      <c r="CIG82" s="11"/>
      <c r="CIH82" s="11"/>
      <c r="CII82" s="11"/>
      <c r="CIJ82" s="11"/>
      <c r="CIK82" s="11"/>
      <c r="CIL82" s="11"/>
      <c r="CIM82" s="11"/>
      <c r="CIN82" s="11"/>
      <c r="CIO82" s="11"/>
      <c r="CIP82" s="11"/>
      <c r="CIQ82" s="11"/>
      <c r="CIR82" s="11"/>
      <c r="CIS82" s="11"/>
      <c r="CIT82" s="11"/>
      <c r="CIU82" s="11"/>
      <c r="CIV82" s="11"/>
      <c r="CIW82" s="11"/>
      <c r="CIX82" s="11"/>
      <c r="CIY82" s="11"/>
      <c r="CIZ82" s="11"/>
      <c r="CJA82" s="11"/>
      <c r="CJB82" s="11"/>
      <c r="CJC82" s="11"/>
      <c r="CJD82" s="11"/>
      <c r="CJE82" s="11"/>
      <c r="CJF82" s="11"/>
      <c r="CJG82" s="11"/>
      <c r="CJH82" s="11"/>
      <c r="CJI82" s="11"/>
      <c r="CJJ82" s="11"/>
      <c r="CJK82" s="11"/>
      <c r="CJL82" s="11"/>
      <c r="CJM82" s="11"/>
      <c r="CJN82" s="11"/>
      <c r="CJO82" s="11"/>
      <c r="CJP82" s="11"/>
      <c r="CJQ82" s="11"/>
      <c r="CJR82" s="11"/>
      <c r="CJS82" s="11"/>
      <c r="CJT82" s="11"/>
      <c r="CJU82" s="11"/>
      <c r="CJV82" s="11"/>
      <c r="CJW82" s="11"/>
      <c r="CJX82" s="11"/>
      <c r="CJY82" s="11"/>
      <c r="CJZ82" s="11"/>
      <c r="CKA82" s="11"/>
      <c r="CKB82" s="11"/>
      <c r="CKC82" s="11"/>
      <c r="CKD82" s="11"/>
      <c r="CKE82" s="11"/>
      <c r="CKF82" s="11"/>
      <c r="CKG82" s="11"/>
      <c r="CKH82" s="11"/>
      <c r="CKI82" s="11"/>
      <c r="CKJ82" s="11"/>
      <c r="CKK82" s="11"/>
      <c r="CKL82" s="11"/>
      <c r="CKM82" s="11"/>
      <c r="CKN82" s="11"/>
      <c r="CKO82" s="11"/>
      <c r="CKP82" s="11"/>
      <c r="CKQ82" s="11"/>
      <c r="CKR82" s="11"/>
      <c r="CKS82" s="11"/>
      <c r="CKT82" s="11"/>
      <c r="CKU82" s="11"/>
      <c r="CKV82" s="11"/>
      <c r="CKW82" s="11"/>
      <c r="CKX82" s="11"/>
      <c r="CKY82" s="11"/>
      <c r="CKZ82" s="11"/>
      <c r="CLA82" s="11"/>
      <c r="CLB82" s="11"/>
      <c r="CLC82" s="11"/>
      <c r="CLD82" s="11"/>
      <c r="CLE82" s="11"/>
      <c r="CLF82" s="11"/>
      <c r="CLG82" s="11"/>
      <c r="CLH82" s="11"/>
      <c r="CLI82" s="11"/>
      <c r="CLJ82" s="11"/>
      <c r="CLK82" s="11"/>
      <c r="CLL82" s="11"/>
      <c r="CLM82" s="11"/>
      <c r="CLN82" s="11"/>
      <c r="CLO82" s="11"/>
      <c r="CLP82" s="11"/>
      <c r="CLQ82" s="11"/>
      <c r="CLR82" s="11"/>
      <c r="CLS82" s="11"/>
      <c r="CLT82" s="11"/>
      <c r="CLU82" s="11"/>
      <c r="CLV82" s="11"/>
      <c r="CLW82" s="11"/>
      <c r="CLX82" s="11"/>
      <c r="CLY82" s="11"/>
      <c r="CLZ82" s="11"/>
      <c r="CMA82" s="11"/>
      <c r="CMB82" s="11"/>
      <c r="CMC82" s="11"/>
      <c r="CMD82" s="11"/>
      <c r="CME82" s="11"/>
      <c r="CMF82" s="11"/>
      <c r="CMG82" s="11"/>
      <c r="CMH82" s="11"/>
      <c r="CMI82" s="11"/>
      <c r="CMJ82" s="11"/>
      <c r="CMK82" s="11"/>
      <c r="CML82" s="11"/>
      <c r="CMM82" s="11"/>
      <c r="CMN82" s="11"/>
      <c r="CMO82" s="11"/>
      <c r="CMP82" s="11"/>
      <c r="CMQ82" s="11"/>
      <c r="CMR82" s="11"/>
      <c r="CMS82" s="11"/>
      <c r="CMT82" s="11"/>
      <c r="CMU82" s="11"/>
      <c r="CMV82" s="11"/>
      <c r="CMW82" s="11"/>
      <c r="CMX82" s="11"/>
      <c r="CMY82" s="11"/>
      <c r="CMZ82" s="11"/>
      <c r="CNA82" s="11"/>
      <c r="CNB82" s="11"/>
      <c r="CNC82" s="11"/>
      <c r="CND82" s="11"/>
      <c r="CNE82" s="11"/>
      <c r="CNF82" s="11"/>
      <c r="CNG82" s="11"/>
      <c r="CNH82" s="11"/>
      <c r="CNI82" s="11"/>
      <c r="CNJ82" s="11"/>
      <c r="CNK82" s="11"/>
      <c r="CNL82" s="11"/>
      <c r="CNM82" s="11"/>
      <c r="CNN82" s="11"/>
      <c r="CNO82" s="11"/>
      <c r="CNP82" s="11"/>
      <c r="CNQ82" s="11"/>
      <c r="CNR82" s="11"/>
      <c r="CNS82" s="11"/>
      <c r="CNT82" s="11"/>
      <c r="CNU82" s="11"/>
      <c r="CNV82" s="11"/>
      <c r="CNW82" s="11"/>
      <c r="CNX82" s="11"/>
      <c r="CNY82" s="11"/>
      <c r="CNZ82" s="11"/>
      <c r="COA82" s="11"/>
      <c r="COB82" s="11"/>
      <c r="COC82" s="11"/>
      <c r="COD82" s="11"/>
      <c r="COE82" s="11"/>
      <c r="COF82" s="11"/>
      <c r="COG82" s="11"/>
      <c r="COH82" s="11"/>
      <c r="COI82" s="11"/>
      <c r="COJ82" s="11"/>
      <c r="COK82" s="11"/>
      <c r="COL82" s="11"/>
      <c r="COM82" s="11"/>
      <c r="CON82" s="11"/>
      <c r="COO82" s="11"/>
      <c r="COP82" s="11"/>
      <c r="COQ82" s="11"/>
      <c r="COR82" s="11"/>
      <c r="COS82" s="11"/>
      <c r="COT82" s="11"/>
      <c r="COU82" s="11"/>
      <c r="COV82" s="11"/>
      <c r="COW82" s="11"/>
      <c r="COX82" s="11"/>
      <c r="COY82" s="11"/>
      <c r="COZ82" s="11"/>
      <c r="CPA82" s="11"/>
      <c r="CPB82" s="11"/>
      <c r="CPC82" s="11"/>
      <c r="CPD82" s="11"/>
      <c r="CPE82" s="11"/>
      <c r="CPF82" s="11"/>
      <c r="CPG82" s="11"/>
      <c r="CPH82" s="11"/>
      <c r="CPI82" s="11"/>
      <c r="CPJ82" s="11"/>
      <c r="CPK82" s="11"/>
      <c r="CPL82" s="11"/>
      <c r="CPM82" s="11"/>
      <c r="CPN82" s="11"/>
      <c r="CPO82" s="11"/>
      <c r="CPP82" s="11"/>
      <c r="CPQ82" s="11"/>
      <c r="CPR82" s="11"/>
      <c r="CPS82" s="11"/>
      <c r="CPT82" s="11"/>
      <c r="CPU82" s="11"/>
      <c r="CPV82" s="11"/>
      <c r="CPW82" s="11"/>
      <c r="CPX82" s="11"/>
      <c r="CPY82" s="11"/>
      <c r="CPZ82" s="11"/>
      <c r="CQA82" s="11"/>
      <c r="CQB82" s="11"/>
      <c r="CQC82" s="11"/>
      <c r="CQD82" s="11"/>
      <c r="CQE82" s="11"/>
      <c r="CQF82" s="11"/>
      <c r="CQG82" s="11"/>
      <c r="CQH82" s="11"/>
      <c r="CQI82" s="11"/>
      <c r="CQJ82" s="11"/>
      <c r="CQK82" s="11"/>
      <c r="CQL82" s="11"/>
      <c r="CQM82" s="11"/>
      <c r="CQN82" s="11"/>
      <c r="CQO82" s="11"/>
      <c r="CQP82" s="11"/>
      <c r="CQQ82" s="11"/>
      <c r="CQR82" s="11"/>
      <c r="CQS82" s="11"/>
      <c r="CQT82" s="11"/>
      <c r="CQU82" s="11"/>
      <c r="CQV82" s="11"/>
      <c r="CQW82" s="11"/>
      <c r="CQX82" s="11"/>
      <c r="CQY82" s="11"/>
      <c r="CQZ82" s="11"/>
      <c r="CRA82" s="11"/>
      <c r="CRB82" s="11"/>
      <c r="CRC82" s="11"/>
      <c r="CRD82" s="11"/>
      <c r="CRE82" s="11"/>
      <c r="CRF82" s="11"/>
      <c r="CRG82" s="11"/>
      <c r="CRH82" s="11"/>
      <c r="CRI82" s="11"/>
      <c r="CRJ82" s="11"/>
      <c r="CRK82" s="11"/>
      <c r="CRL82" s="11"/>
      <c r="CRM82" s="11"/>
      <c r="CRN82" s="11"/>
      <c r="CRO82" s="11"/>
      <c r="CRP82" s="11"/>
      <c r="CRQ82" s="11"/>
      <c r="CRR82" s="11"/>
      <c r="CRS82" s="11"/>
      <c r="CRT82" s="11"/>
      <c r="CRU82" s="11"/>
      <c r="CRV82" s="11"/>
      <c r="CRW82" s="11"/>
      <c r="CRX82" s="11"/>
      <c r="CRY82" s="11"/>
      <c r="CRZ82" s="11"/>
      <c r="CSA82" s="11"/>
      <c r="CSB82" s="11"/>
      <c r="CSC82" s="11"/>
      <c r="CSD82" s="11"/>
      <c r="CSE82" s="11"/>
      <c r="CSF82" s="11"/>
      <c r="CSG82" s="11"/>
      <c r="CSH82" s="11"/>
      <c r="CSI82" s="11"/>
      <c r="CSJ82" s="11"/>
      <c r="CSK82" s="11"/>
      <c r="CSL82" s="11"/>
      <c r="CSM82" s="11"/>
      <c r="CSN82" s="11"/>
      <c r="CSO82" s="11"/>
      <c r="CSP82" s="11"/>
      <c r="CSQ82" s="11"/>
      <c r="CSR82" s="11"/>
      <c r="CSS82" s="11"/>
      <c r="CST82" s="11"/>
      <c r="CSU82" s="11"/>
      <c r="CSV82" s="11"/>
      <c r="CSW82" s="11"/>
      <c r="CSX82" s="11"/>
      <c r="CSY82" s="11"/>
      <c r="CSZ82" s="11"/>
      <c r="CTA82" s="11"/>
      <c r="CTB82" s="11"/>
      <c r="CTC82" s="11"/>
      <c r="CTD82" s="11"/>
      <c r="CTE82" s="11"/>
      <c r="CTF82" s="11"/>
      <c r="CTG82" s="11"/>
      <c r="CTH82" s="11"/>
      <c r="CTI82" s="11"/>
      <c r="CTJ82" s="11"/>
      <c r="CTK82" s="11"/>
      <c r="CTL82" s="11"/>
      <c r="CTM82" s="11"/>
      <c r="CTN82" s="11"/>
      <c r="CTO82" s="11"/>
      <c r="CTP82" s="11"/>
      <c r="CTQ82" s="11"/>
      <c r="CTR82" s="11"/>
      <c r="CTS82" s="11"/>
      <c r="CTT82" s="11"/>
      <c r="CTU82" s="11"/>
      <c r="CTV82" s="11"/>
      <c r="CTW82" s="11"/>
      <c r="CTX82" s="11"/>
      <c r="CTY82" s="11"/>
      <c r="CTZ82" s="11"/>
      <c r="CUA82" s="11"/>
      <c r="CUB82" s="11"/>
      <c r="CUC82" s="11"/>
      <c r="CUD82" s="11"/>
      <c r="CUE82" s="11"/>
      <c r="CUF82" s="11"/>
      <c r="CUG82" s="11"/>
      <c r="CUH82" s="11"/>
      <c r="CUI82" s="11"/>
      <c r="CUJ82" s="11"/>
      <c r="CUK82" s="11"/>
      <c r="CUL82" s="11"/>
      <c r="CUM82" s="11"/>
      <c r="CUN82" s="11"/>
      <c r="CUO82" s="11"/>
      <c r="CUP82" s="11"/>
      <c r="CUQ82" s="11"/>
      <c r="CUR82" s="11"/>
      <c r="CUS82" s="11"/>
      <c r="CUT82" s="11"/>
      <c r="CUU82" s="11"/>
      <c r="CUV82" s="11"/>
      <c r="CUW82" s="11"/>
      <c r="CUX82" s="11"/>
      <c r="CUY82" s="11"/>
      <c r="CUZ82" s="11"/>
      <c r="CVA82" s="11"/>
      <c r="CVB82" s="11"/>
      <c r="CVC82" s="11"/>
      <c r="CVD82" s="11"/>
      <c r="CVE82" s="11"/>
      <c r="CVF82" s="11"/>
      <c r="CVG82" s="11"/>
      <c r="CVH82" s="11"/>
      <c r="CVI82" s="11"/>
      <c r="CVJ82" s="11"/>
      <c r="CVK82" s="11"/>
      <c r="CVL82" s="11"/>
      <c r="CVM82" s="11"/>
      <c r="CVN82" s="11"/>
      <c r="CVO82" s="11"/>
      <c r="CVP82" s="11"/>
      <c r="CVQ82" s="11"/>
      <c r="CVR82" s="11"/>
      <c r="CVS82" s="11"/>
      <c r="CVT82" s="11"/>
      <c r="CVU82" s="11"/>
      <c r="CVV82" s="11"/>
      <c r="CVW82" s="11"/>
      <c r="CVX82" s="11"/>
      <c r="CVY82" s="11"/>
      <c r="CVZ82" s="11"/>
      <c r="CWA82" s="11"/>
      <c r="CWB82" s="11"/>
      <c r="CWC82" s="11"/>
      <c r="CWD82" s="11"/>
      <c r="CWE82" s="11"/>
      <c r="CWF82" s="11"/>
      <c r="CWG82" s="11"/>
      <c r="CWH82" s="11"/>
      <c r="CWI82" s="11"/>
      <c r="CWJ82" s="11"/>
      <c r="CWK82" s="11"/>
      <c r="CWL82" s="11"/>
      <c r="CWM82" s="11"/>
      <c r="CWN82" s="11"/>
      <c r="CWO82" s="11"/>
      <c r="CWP82" s="11"/>
      <c r="CWQ82" s="11"/>
      <c r="CWR82" s="11"/>
      <c r="CWS82" s="11"/>
      <c r="CWT82" s="11"/>
      <c r="CWU82" s="11"/>
      <c r="CWV82" s="11"/>
      <c r="CWW82" s="11"/>
      <c r="CWX82" s="11"/>
      <c r="CWY82" s="11"/>
      <c r="CWZ82" s="11"/>
      <c r="CXA82" s="11"/>
      <c r="CXB82" s="11"/>
      <c r="CXC82" s="11"/>
      <c r="CXD82" s="11"/>
      <c r="CXE82" s="11"/>
      <c r="CXF82" s="11"/>
      <c r="CXG82" s="11"/>
      <c r="CXH82" s="11"/>
      <c r="CXI82" s="11"/>
      <c r="CXJ82" s="11"/>
      <c r="CXK82" s="11"/>
      <c r="CXL82" s="11"/>
      <c r="CXM82" s="11"/>
      <c r="CXN82" s="11"/>
      <c r="CXO82" s="11"/>
      <c r="CXP82" s="11"/>
      <c r="CXQ82" s="11"/>
      <c r="CXR82" s="11"/>
      <c r="CXS82" s="11"/>
      <c r="CXT82" s="11"/>
      <c r="CXU82" s="11"/>
      <c r="CXV82" s="11"/>
      <c r="CXW82" s="11"/>
      <c r="CXX82" s="11"/>
      <c r="CXY82" s="11"/>
      <c r="CXZ82" s="11"/>
      <c r="CYA82" s="11"/>
      <c r="CYB82" s="11"/>
      <c r="CYC82" s="11"/>
      <c r="CYD82" s="11"/>
      <c r="CYE82" s="11"/>
      <c r="CYF82" s="11"/>
      <c r="CYG82" s="11"/>
      <c r="CYH82" s="11"/>
      <c r="CYI82" s="11"/>
      <c r="CYJ82" s="11"/>
      <c r="CYK82" s="11"/>
      <c r="CYL82" s="11"/>
      <c r="CYM82" s="11"/>
      <c r="CYN82" s="11"/>
      <c r="CYO82" s="11"/>
      <c r="CYP82" s="11"/>
      <c r="CYQ82" s="11"/>
      <c r="CYR82" s="11"/>
      <c r="CYS82" s="11"/>
      <c r="CYT82" s="11"/>
      <c r="CYU82" s="11"/>
      <c r="CYV82" s="11"/>
      <c r="CYW82" s="11"/>
      <c r="CYX82" s="11"/>
      <c r="CYY82" s="11"/>
      <c r="CYZ82" s="11"/>
      <c r="CZA82" s="11"/>
      <c r="CZB82" s="11"/>
      <c r="CZC82" s="11"/>
      <c r="CZD82" s="11"/>
      <c r="CZE82" s="11"/>
      <c r="CZF82" s="11"/>
      <c r="CZG82" s="11"/>
      <c r="CZH82" s="11"/>
      <c r="CZI82" s="11"/>
      <c r="CZJ82" s="11"/>
      <c r="CZK82" s="11"/>
      <c r="CZL82" s="11"/>
      <c r="CZM82" s="11"/>
      <c r="CZN82" s="11"/>
      <c r="CZO82" s="11"/>
      <c r="CZP82" s="11"/>
      <c r="CZQ82" s="11"/>
      <c r="CZR82" s="11"/>
      <c r="CZS82" s="11"/>
      <c r="CZT82" s="11"/>
      <c r="CZU82" s="11"/>
      <c r="CZV82" s="11"/>
      <c r="CZW82" s="11"/>
      <c r="CZX82" s="11"/>
      <c r="CZY82" s="11"/>
      <c r="CZZ82" s="11"/>
      <c r="DAA82" s="11"/>
      <c r="DAB82" s="11"/>
      <c r="DAC82" s="11"/>
      <c r="DAD82" s="11"/>
      <c r="DAE82" s="11"/>
      <c r="DAF82" s="11"/>
      <c r="DAG82" s="11"/>
      <c r="DAH82" s="11"/>
      <c r="DAI82" s="11"/>
      <c r="DAJ82" s="11"/>
      <c r="DAK82" s="11"/>
      <c r="DAL82" s="11"/>
      <c r="DAM82" s="11"/>
      <c r="DAN82" s="11"/>
      <c r="DAO82" s="11"/>
      <c r="DAP82" s="11"/>
      <c r="DAQ82" s="11"/>
      <c r="DAR82" s="11"/>
      <c r="DAS82" s="11"/>
      <c r="DAT82" s="11"/>
      <c r="DAU82" s="11"/>
      <c r="DAV82" s="11"/>
      <c r="DAW82" s="11"/>
      <c r="DAX82" s="11"/>
      <c r="DAY82" s="11"/>
      <c r="DAZ82" s="11"/>
      <c r="DBA82" s="11"/>
      <c r="DBB82" s="11"/>
      <c r="DBC82" s="11"/>
      <c r="DBD82" s="11"/>
      <c r="DBE82" s="11"/>
      <c r="DBF82" s="11"/>
      <c r="DBG82" s="11"/>
      <c r="DBH82" s="11"/>
      <c r="DBI82" s="11"/>
      <c r="DBJ82" s="11"/>
      <c r="DBK82" s="11"/>
      <c r="DBL82" s="11"/>
      <c r="DBM82" s="11"/>
      <c r="DBN82" s="11"/>
      <c r="DBO82" s="11"/>
      <c r="DBP82" s="11"/>
      <c r="DBQ82" s="11"/>
      <c r="DBR82" s="11"/>
      <c r="DBS82" s="11"/>
      <c r="DBT82" s="11"/>
      <c r="DBU82" s="11"/>
      <c r="DBV82" s="11"/>
      <c r="DBW82" s="11"/>
      <c r="DBX82" s="11"/>
      <c r="DBY82" s="11"/>
      <c r="DBZ82" s="11"/>
      <c r="DCA82" s="11"/>
      <c r="DCB82" s="11"/>
      <c r="DCC82" s="11"/>
      <c r="DCD82" s="11"/>
      <c r="DCE82" s="11"/>
      <c r="DCF82" s="11"/>
      <c r="DCG82" s="11"/>
      <c r="DCH82" s="11"/>
      <c r="DCI82" s="11"/>
      <c r="DCJ82" s="11"/>
      <c r="DCK82" s="11"/>
      <c r="DCL82" s="11"/>
      <c r="DCM82" s="11"/>
      <c r="DCN82" s="11"/>
      <c r="DCO82" s="11"/>
      <c r="DCP82" s="11"/>
      <c r="DCQ82" s="11"/>
      <c r="DCR82" s="11"/>
      <c r="DCS82" s="11"/>
      <c r="DCT82" s="11"/>
      <c r="DCU82" s="11"/>
      <c r="DCV82" s="11"/>
      <c r="DCW82" s="11"/>
      <c r="DCX82" s="11"/>
      <c r="DCY82" s="11"/>
      <c r="DCZ82" s="11"/>
      <c r="DDA82" s="11"/>
      <c r="DDB82" s="11"/>
      <c r="DDC82" s="11"/>
      <c r="DDD82" s="11"/>
      <c r="DDE82" s="11"/>
      <c r="DDF82" s="11"/>
      <c r="DDG82" s="11"/>
      <c r="DDH82" s="11"/>
      <c r="DDI82" s="11"/>
      <c r="DDJ82" s="11"/>
      <c r="DDK82" s="11"/>
      <c r="DDL82" s="11"/>
      <c r="DDM82" s="11"/>
      <c r="DDN82" s="11"/>
      <c r="DDO82" s="11"/>
      <c r="DDP82" s="11"/>
      <c r="DDQ82" s="11"/>
      <c r="DDR82" s="11"/>
      <c r="DDS82" s="11"/>
      <c r="DDT82" s="11"/>
      <c r="DDU82" s="11"/>
      <c r="DDV82" s="11"/>
      <c r="DDW82" s="11"/>
      <c r="DDX82" s="11"/>
      <c r="DDY82" s="11"/>
      <c r="DDZ82" s="11"/>
      <c r="DEA82" s="11"/>
      <c r="DEB82" s="11"/>
      <c r="DEC82" s="11"/>
      <c r="DED82" s="11"/>
      <c r="DEE82" s="11"/>
      <c r="DEF82" s="11"/>
      <c r="DEG82" s="11"/>
      <c r="DEH82" s="11"/>
      <c r="DEI82" s="11"/>
      <c r="DEJ82" s="11"/>
      <c r="DEK82" s="11"/>
      <c r="DEL82" s="11"/>
      <c r="DEM82" s="11"/>
      <c r="DEN82" s="11"/>
      <c r="DEO82" s="11"/>
      <c r="DEP82" s="11"/>
      <c r="DEQ82" s="11"/>
      <c r="DER82" s="11"/>
      <c r="DES82" s="11"/>
      <c r="DET82" s="11"/>
      <c r="DEU82" s="11"/>
      <c r="DEV82" s="11"/>
      <c r="DEW82" s="11"/>
      <c r="DEX82" s="11"/>
      <c r="DEY82" s="11"/>
      <c r="DEZ82" s="11"/>
      <c r="DFA82" s="11"/>
      <c r="DFB82" s="11"/>
      <c r="DFC82" s="11"/>
      <c r="DFD82" s="11"/>
      <c r="DFE82" s="11"/>
      <c r="DFF82" s="11"/>
      <c r="DFG82" s="11"/>
      <c r="DFH82" s="11"/>
      <c r="DFI82" s="11"/>
      <c r="DFJ82" s="11"/>
      <c r="DFK82" s="11"/>
      <c r="DFL82" s="11"/>
      <c r="DFM82" s="11"/>
      <c r="DFN82" s="11"/>
      <c r="DFO82" s="11"/>
      <c r="DFP82" s="11"/>
      <c r="DFQ82" s="11"/>
      <c r="DFR82" s="11"/>
      <c r="DFS82" s="11"/>
      <c r="DFT82" s="11"/>
      <c r="DFU82" s="11"/>
      <c r="DFV82" s="11"/>
      <c r="DFW82" s="11"/>
      <c r="DFX82" s="11"/>
      <c r="DFY82" s="11"/>
      <c r="DFZ82" s="11"/>
      <c r="DGA82" s="11"/>
      <c r="DGB82" s="11"/>
      <c r="DGC82" s="11"/>
      <c r="DGD82" s="11"/>
      <c r="DGE82" s="11"/>
      <c r="DGF82" s="11"/>
      <c r="DGG82" s="11"/>
      <c r="DGH82" s="11"/>
      <c r="DGI82" s="11"/>
      <c r="DGJ82" s="11"/>
      <c r="DGK82" s="11"/>
      <c r="DGL82" s="11"/>
      <c r="DGM82" s="11"/>
      <c r="DGN82" s="11"/>
      <c r="DGO82" s="11"/>
      <c r="DGP82" s="11"/>
      <c r="DGQ82" s="11"/>
      <c r="DGR82" s="11"/>
      <c r="DGS82" s="11"/>
      <c r="DGT82" s="11"/>
      <c r="DGU82" s="11"/>
      <c r="DGV82" s="11"/>
      <c r="DGW82" s="11"/>
      <c r="DGX82" s="11"/>
      <c r="DGY82" s="11"/>
      <c r="DGZ82" s="11"/>
      <c r="DHA82" s="11"/>
      <c r="DHB82" s="11"/>
      <c r="DHC82" s="11"/>
      <c r="DHD82" s="11"/>
      <c r="DHE82" s="11"/>
      <c r="DHF82" s="11"/>
      <c r="DHG82" s="11"/>
      <c r="DHH82" s="11"/>
      <c r="DHI82" s="11"/>
      <c r="DHJ82" s="11"/>
      <c r="DHK82" s="11"/>
      <c r="DHL82" s="11"/>
      <c r="DHM82" s="11"/>
      <c r="DHN82" s="11"/>
      <c r="DHO82" s="11"/>
      <c r="DHP82" s="11"/>
      <c r="DHQ82" s="11"/>
      <c r="DHR82" s="11"/>
      <c r="DHS82" s="11"/>
      <c r="DHT82" s="11"/>
      <c r="DHU82" s="11"/>
      <c r="DHV82" s="11"/>
      <c r="DHW82" s="11"/>
      <c r="DHX82" s="11"/>
      <c r="DHY82" s="11"/>
      <c r="DHZ82" s="11"/>
      <c r="DIA82" s="11"/>
      <c r="DIB82" s="11"/>
      <c r="DIC82" s="11"/>
      <c r="DID82" s="11"/>
      <c r="DIE82" s="11"/>
      <c r="DIF82" s="11"/>
      <c r="DIG82" s="11"/>
      <c r="DIH82" s="11"/>
      <c r="DII82" s="11"/>
      <c r="DIJ82" s="11"/>
      <c r="DIK82" s="11"/>
      <c r="DIL82" s="11"/>
      <c r="DIM82" s="11"/>
      <c r="DIN82" s="11"/>
      <c r="DIO82" s="11"/>
      <c r="DIP82" s="11"/>
      <c r="DIQ82" s="11"/>
      <c r="DIR82" s="11"/>
      <c r="DIS82" s="11"/>
      <c r="DIT82" s="11"/>
      <c r="DIU82" s="11"/>
      <c r="DIV82" s="11"/>
      <c r="DIW82" s="11"/>
      <c r="DIX82" s="11"/>
      <c r="DIY82" s="11"/>
      <c r="DIZ82" s="11"/>
      <c r="DJA82" s="11"/>
      <c r="DJB82" s="11"/>
      <c r="DJC82" s="11"/>
      <c r="DJD82" s="11"/>
      <c r="DJE82" s="11"/>
      <c r="DJF82" s="11"/>
      <c r="DJG82" s="11"/>
      <c r="DJH82" s="11"/>
      <c r="DJI82" s="11"/>
      <c r="DJJ82" s="11"/>
      <c r="DJK82" s="11"/>
      <c r="DJL82" s="11"/>
      <c r="DJM82" s="11"/>
      <c r="DJN82" s="11"/>
      <c r="DJO82" s="11"/>
      <c r="DJP82" s="11"/>
      <c r="DJQ82" s="11"/>
      <c r="DJR82" s="11"/>
      <c r="DJS82" s="11"/>
      <c r="DJT82" s="11"/>
      <c r="DJU82" s="11"/>
      <c r="DJV82" s="11"/>
      <c r="DJW82" s="11"/>
      <c r="DJX82" s="11"/>
      <c r="DJY82" s="11"/>
      <c r="DJZ82" s="11"/>
      <c r="DKA82" s="11"/>
      <c r="DKB82" s="11"/>
      <c r="DKC82" s="11"/>
      <c r="DKD82" s="11"/>
      <c r="DKE82" s="11"/>
      <c r="DKF82" s="11"/>
      <c r="DKG82" s="11"/>
      <c r="DKH82" s="11"/>
      <c r="DKI82" s="11"/>
      <c r="DKJ82" s="11"/>
      <c r="DKK82" s="11"/>
      <c r="DKL82" s="11"/>
      <c r="DKM82" s="11"/>
      <c r="DKN82" s="11"/>
      <c r="DKO82" s="11"/>
      <c r="DKP82" s="11"/>
      <c r="DKQ82" s="11"/>
      <c r="DKR82" s="11"/>
      <c r="DKS82" s="11"/>
      <c r="DKT82" s="11"/>
      <c r="DKU82" s="11"/>
      <c r="DKV82" s="11"/>
      <c r="DKW82" s="11"/>
      <c r="DKX82" s="11"/>
      <c r="DKY82" s="11"/>
      <c r="DKZ82" s="11"/>
      <c r="DLA82" s="11"/>
      <c r="DLB82" s="11"/>
      <c r="DLC82" s="11"/>
      <c r="DLD82" s="11"/>
      <c r="DLE82" s="11"/>
      <c r="DLF82" s="11"/>
      <c r="DLG82" s="11"/>
      <c r="DLH82" s="11"/>
      <c r="DLI82" s="11"/>
      <c r="DLJ82" s="11"/>
      <c r="DLK82" s="11"/>
      <c r="DLL82" s="11"/>
      <c r="DLM82" s="11"/>
      <c r="DLN82" s="11"/>
      <c r="DLO82" s="11"/>
      <c r="DLP82" s="11"/>
      <c r="DLQ82" s="11"/>
      <c r="DLR82" s="11"/>
      <c r="DLS82" s="11"/>
      <c r="DLT82" s="11"/>
      <c r="DLU82" s="11"/>
      <c r="DLV82" s="11"/>
      <c r="DLW82" s="11"/>
      <c r="DLX82" s="11"/>
      <c r="DLY82" s="11"/>
      <c r="DLZ82" s="11"/>
      <c r="DMA82" s="11"/>
      <c r="DMB82" s="11"/>
      <c r="DMC82" s="11"/>
      <c r="DMD82" s="11"/>
      <c r="DME82" s="11"/>
      <c r="DMF82" s="11"/>
      <c r="DMG82" s="11"/>
      <c r="DMH82" s="11"/>
      <c r="DMI82" s="11"/>
      <c r="DMJ82" s="11"/>
      <c r="DMK82" s="11"/>
      <c r="DML82" s="11"/>
      <c r="DMM82" s="11"/>
      <c r="DMN82" s="11"/>
      <c r="DMO82" s="11"/>
      <c r="DMP82" s="11"/>
      <c r="DMQ82" s="11"/>
      <c r="DMR82" s="11"/>
      <c r="DMS82" s="11"/>
      <c r="DMT82" s="11"/>
      <c r="DMU82" s="11"/>
      <c r="DMV82" s="11"/>
      <c r="DMW82" s="11"/>
      <c r="DMX82" s="11"/>
      <c r="DMY82" s="11"/>
      <c r="DMZ82" s="11"/>
      <c r="DNA82" s="11"/>
      <c r="DNB82" s="11"/>
      <c r="DNC82" s="11"/>
      <c r="DND82" s="11"/>
      <c r="DNE82" s="11"/>
      <c r="DNF82" s="11"/>
      <c r="DNG82" s="11"/>
      <c r="DNH82" s="11"/>
      <c r="DNI82" s="11"/>
      <c r="DNJ82" s="11"/>
      <c r="DNK82" s="11"/>
      <c r="DNL82" s="11"/>
      <c r="DNM82" s="11"/>
      <c r="DNN82" s="11"/>
      <c r="DNO82" s="11"/>
      <c r="DNP82" s="11"/>
      <c r="DNQ82" s="11"/>
      <c r="DNR82" s="11"/>
      <c r="DNS82" s="11"/>
      <c r="DNT82" s="11"/>
      <c r="DNU82" s="11"/>
      <c r="DNV82" s="11"/>
      <c r="DNW82" s="11"/>
      <c r="DNX82" s="11"/>
      <c r="DNY82" s="11"/>
      <c r="DNZ82" s="11"/>
      <c r="DOA82" s="11"/>
      <c r="DOB82" s="11"/>
      <c r="DOC82" s="11"/>
      <c r="DOD82" s="11"/>
      <c r="DOE82" s="11"/>
      <c r="DOF82" s="11"/>
      <c r="DOG82" s="11"/>
      <c r="DOH82" s="11"/>
      <c r="DOI82" s="11"/>
      <c r="DOJ82" s="11"/>
      <c r="DOK82" s="11"/>
      <c r="DOL82" s="11"/>
      <c r="DOM82" s="11"/>
      <c r="DON82" s="11"/>
      <c r="DOO82" s="11"/>
      <c r="DOP82" s="11"/>
      <c r="DOQ82" s="11"/>
      <c r="DOR82" s="11"/>
      <c r="DOS82" s="11"/>
      <c r="DOT82" s="11"/>
      <c r="DOU82" s="11"/>
      <c r="DOV82" s="11"/>
      <c r="DOW82" s="11"/>
      <c r="DOX82" s="11"/>
      <c r="DOY82" s="11"/>
      <c r="DOZ82" s="11"/>
      <c r="DPA82" s="11"/>
      <c r="DPB82" s="11"/>
      <c r="DPC82" s="11"/>
      <c r="DPD82" s="11"/>
      <c r="DPE82" s="11"/>
      <c r="DPF82" s="11"/>
      <c r="DPG82" s="11"/>
      <c r="DPH82" s="11"/>
      <c r="DPI82" s="11"/>
      <c r="DPJ82" s="11"/>
      <c r="DPK82" s="11"/>
      <c r="DPL82" s="11"/>
      <c r="DPM82" s="11"/>
      <c r="DPN82" s="11"/>
      <c r="DPO82" s="11"/>
      <c r="DPP82" s="11"/>
      <c r="DPQ82" s="11"/>
      <c r="DPR82" s="11"/>
      <c r="DPS82" s="11"/>
      <c r="DPT82" s="11"/>
      <c r="DPU82" s="11"/>
      <c r="DPV82" s="11"/>
      <c r="DPW82" s="11"/>
      <c r="DPX82" s="11"/>
      <c r="DPY82" s="11"/>
      <c r="DPZ82" s="11"/>
      <c r="DQA82" s="11"/>
      <c r="DQB82" s="11"/>
      <c r="DQC82" s="11"/>
      <c r="DQD82" s="11"/>
      <c r="DQE82" s="11"/>
      <c r="DQF82" s="11"/>
      <c r="DQG82" s="11"/>
      <c r="DQH82" s="11"/>
      <c r="DQI82" s="11"/>
      <c r="DQJ82" s="11"/>
      <c r="DQK82" s="11"/>
      <c r="DQL82" s="11"/>
      <c r="DQM82" s="11"/>
      <c r="DQN82" s="11"/>
      <c r="DQO82" s="11"/>
      <c r="DQP82" s="11"/>
      <c r="DQQ82" s="11"/>
      <c r="DQR82" s="11"/>
      <c r="DQS82" s="11"/>
      <c r="DQT82" s="11"/>
      <c r="DQU82" s="11"/>
      <c r="DQV82" s="11"/>
      <c r="DQW82" s="11"/>
      <c r="DQX82" s="11"/>
      <c r="DQY82" s="11"/>
      <c r="DQZ82" s="11"/>
      <c r="DRA82" s="11"/>
      <c r="DRB82" s="11"/>
      <c r="DRC82" s="11"/>
      <c r="DRD82" s="11"/>
      <c r="DRE82" s="11"/>
      <c r="DRF82" s="11"/>
      <c r="DRG82" s="11"/>
      <c r="DRH82" s="11"/>
      <c r="DRI82" s="11"/>
      <c r="DRJ82" s="11"/>
      <c r="DRK82" s="11"/>
      <c r="DRL82" s="11"/>
      <c r="DRM82" s="11"/>
      <c r="DRN82" s="11"/>
      <c r="DRO82" s="11"/>
      <c r="DRP82" s="11"/>
      <c r="DRQ82" s="11"/>
      <c r="DRR82" s="11"/>
      <c r="DRS82" s="11"/>
      <c r="DRT82" s="11"/>
      <c r="DRU82" s="11"/>
      <c r="DRV82" s="11"/>
      <c r="DRW82" s="11"/>
      <c r="DRX82" s="11"/>
      <c r="DRY82" s="11"/>
      <c r="DRZ82" s="11"/>
      <c r="DSA82" s="11"/>
      <c r="DSB82" s="11"/>
      <c r="DSC82" s="11"/>
      <c r="DSD82" s="11"/>
      <c r="DSE82" s="11"/>
      <c r="DSF82" s="11"/>
      <c r="DSG82" s="11"/>
      <c r="DSH82" s="11"/>
      <c r="DSI82" s="11"/>
      <c r="DSJ82" s="11"/>
      <c r="DSK82" s="11"/>
      <c r="DSL82" s="11"/>
      <c r="DSM82" s="11"/>
      <c r="DSN82" s="11"/>
      <c r="DSO82" s="11"/>
      <c r="DSP82" s="11"/>
      <c r="DSQ82" s="11"/>
      <c r="DSR82" s="11"/>
      <c r="DSS82" s="11"/>
      <c r="DST82" s="11"/>
      <c r="DSU82" s="11"/>
      <c r="DSV82" s="11"/>
      <c r="DSW82" s="11"/>
      <c r="DSX82" s="11"/>
      <c r="DSY82" s="11"/>
      <c r="DSZ82" s="11"/>
      <c r="DTA82" s="11"/>
      <c r="DTB82" s="11"/>
      <c r="DTC82" s="11"/>
      <c r="DTD82" s="11"/>
      <c r="DTE82" s="11"/>
      <c r="DTF82" s="11"/>
      <c r="DTG82" s="11"/>
      <c r="DTH82" s="11"/>
      <c r="DTI82" s="11"/>
      <c r="DTJ82" s="11"/>
      <c r="DTK82" s="11"/>
      <c r="DTL82" s="11"/>
      <c r="DTM82" s="11"/>
      <c r="DTN82" s="11"/>
      <c r="DTO82" s="11"/>
      <c r="DTP82" s="11"/>
      <c r="DTQ82" s="11"/>
      <c r="DTR82" s="11"/>
      <c r="DTS82" s="11"/>
      <c r="DTT82" s="11"/>
      <c r="DTU82" s="11"/>
      <c r="DTV82" s="11"/>
      <c r="DTW82" s="11"/>
      <c r="DTX82" s="11"/>
      <c r="DTY82" s="11"/>
      <c r="DTZ82" s="11"/>
      <c r="DUA82" s="11"/>
      <c r="DUB82" s="11"/>
      <c r="DUC82" s="11"/>
      <c r="DUD82" s="11"/>
      <c r="DUE82" s="11"/>
      <c r="DUF82" s="11"/>
      <c r="DUG82" s="11"/>
      <c r="DUH82" s="11"/>
      <c r="DUI82" s="11"/>
      <c r="DUJ82" s="11"/>
      <c r="DUK82" s="11"/>
      <c r="DUL82" s="11"/>
      <c r="DUM82" s="11"/>
      <c r="DUN82" s="11"/>
      <c r="DUO82" s="11"/>
      <c r="DUP82" s="11"/>
      <c r="DUQ82" s="11"/>
      <c r="DUR82" s="11"/>
      <c r="DUS82" s="11"/>
      <c r="DUT82" s="11"/>
      <c r="DUU82" s="11"/>
      <c r="DUV82" s="11"/>
      <c r="DUW82" s="11"/>
      <c r="DUX82" s="11"/>
      <c r="DUY82" s="11"/>
      <c r="DUZ82" s="11"/>
      <c r="DVA82" s="11"/>
      <c r="DVB82" s="11"/>
      <c r="DVC82" s="11"/>
      <c r="DVD82" s="11"/>
      <c r="DVE82" s="11"/>
      <c r="DVF82" s="11"/>
      <c r="DVG82" s="11"/>
      <c r="DVH82" s="11"/>
      <c r="DVI82" s="11"/>
      <c r="DVJ82" s="11"/>
      <c r="DVK82" s="11"/>
      <c r="DVL82" s="11"/>
      <c r="DVM82" s="11"/>
      <c r="DVN82" s="11"/>
      <c r="DVO82" s="11"/>
      <c r="DVP82" s="11"/>
      <c r="DVQ82" s="11"/>
      <c r="DVR82" s="11"/>
      <c r="DVS82" s="11"/>
      <c r="DVT82" s="11"/>
      <c r="DVU82" s="11"/>
      <c r="DVV82" s="11"/>
      <c r="DVW82" s="11"/>
      <c r="DVX82" s="11"/>
      <c r="DVY82" s="11"/>
      <c r="DVZ82" s="11"/>
      <c r="DWA82" s="11"/>
      <c r="DWB82" s="11"/>
      <c r="DWC82" s="11"/>
      <c r="DWD82" s="11"/>
      <c r="DWE82" s="11"/>
      <c r="DWF82" s="11"/>
      <c r="DWG82" s="11"/>
      <c r="DWH82" s="11"/>
      <c r="DWI82" s="11"/>
      <c r="DWJ82" s="11"/>
      <c r="DWK82" s="11"/>
      <c r="DWL82" s="11"/>
      <c r="DWM82" s="11"/>
      <c r="DWN82" s="11"/>
      <c r="DWO82" s="11"/>
      <c r="DWP82" s="11"/>
      <c r="DWQ82" s="11"/>
      <c r="DWR82" s="11"/>
      <c r="DWS82" s="11"/>
      <c r="DWT82" s="11"/>
      <c r="DWU82" s="11"/>
      <c r="DWV82" s="11"/>
      <c r="DWW82" s="11"/>
      <c r="DWX82" s="11"/>
      <c r="DWY82" s="11"/>
      <c r="DWZ82" s="11"/>
      <c r="DXA82" s="11"/>
      <c r="DXB82" s="11"/>
      <c r="DXC82" s="11"/>
      <c r="DXD82" s="11"/>
      <c r="DXE82" s="11"/>
      <c r="DXF82" s="11"/>
      <c r="DXG82" s="11"/>
      <c r="DXH82" s="11"/>
      <c r="DXI82" s="11"/>
      <c r="DXJ82" s="11"/>
      <c r="DXK82" s="11"/>
      <c r="DXL82" s="11"/>
      <c r="DXM82" s="11"/>
      <c r="DXN82" s="11"/>
      <c r="DXO82" s="11"/>
      <c r="DXP82" s="11"/>
      <c r="DXQ82" s="11"/>
      <c r="DXR82" s="11"/>
      <c r="DXS82" s="11"/>
      <c r="DXT82" s="11"/>
      <c r="DXU82" s="11"/>
      <c r="DXV82" s="11"/>
      <c r="DXW82" s="11"/>
      <c r="DXX82" s="11"/>
      <c r="DXY82" s="11"/>
      <c r="DXZ82" s="11"/>
      <c r="DYA82" s="11"/>
      <c r="DYB82" s="11"/>
      <c r="DYC82" s="11"/>
      <c r="DYD82" s="11"/>
      <c r="DYE82" s="11"/>
      <c r="DYF82" s="11"/>
      <c r="DYG82" s="11"/>
      <c r="DYH82" s="11"/>
      <c r="DYI82" s="11"/>
      <c r="DYJ82" s="11"/>
      <c r="DYK82" s="11"/>
      <c r="DYL82" s="11"/>
      <c r="DYM82" s="11"/>
      <c r="DYN82" s="11"/>
      <c r="DYO82" s="11"/>
      <c r="DYP82" s="11"/>
      <c r="DYQ82" s="11"/>
      <c r="DYR82" s="11"/>
      <c r="DYS82" s="11"/>
      <c r="DYT82" s="11"/>
      <c r="DYU82" s="11"/>
      <c r="DYV82" s="11"/>
      <c r="DYW82" s="11"/>
      <c r="DYX82" s="11"/>
      <c r="DYY82" s="11"/>
      <c r="DYZ82" s="11"/>
      <c r="DZA82" s="11"/>
      <c r="DZB82" s="11"/>
      <c r="DZC82" s="11"/>
      <c r="DZD82" s="11"/>
      <c r="DZE82" s="11"/>
      <c r="DZF82" s="11"/>
      <c r="DZG82" s="11"/>
      <c r="DZH82" s="11"/>
      <c r="DZI82" s="11"/>
      <c r="DZJ82" s="11"/>
      <c r="DZK82" s="11"/>
      <c r="DZL82" s="11"/>
      <c r="DZM82" s="11"/>
      <c r="DZN82" s="11"/>
      <c r="DZO82" s="11"/>
      <c r="DZP82" s="11"/>
      <c r="DZQ82" s="11"/>
      <c r="DZR82" s="11"/>
      <c r="DZS82" s="11"/>
      <c r="DZT82" s="11"/>
      <c r="DZU82" s="11"/>
      <c r="DZV82" s="11"/>
      <c r="DZW82" s="11"/>
      <c r="DZX82" s="11"/>
      <c r="DZY82" s="11"/>
      <c r="DZZ82" s="11"/>
      <c r="EAA82" s="11"/>
      <c r="EAB82" s="11"/>
      <c r="EAC82" s="11"/>
      <c r="EAD82" s="11"/>
      <c r="EAE82" s="11"/>
      <c r="EAF82" s="11"/>
      <c r="EAG82" s="11"/>
      <c r="EAH82" s="11"/>
      <c r="EAI82" s="11"/>
      <c r="EAJ82" s="11"/>
      <c r="EAK82" s="11"/>
      <c r="EAL82" s="11"/>
      <c r="EAM82" s="11"/>
      <c r="EAN82" s="11"/>
      <c r="EAO82" s="11"/>
      <c r="EAP82" s="11"/>
      <c r="EAQ82" s="11"/>
      <c r="EAR82" s="11"/>
      <c r="EAS82" s="11"/>
      <c r="EAT82" s="11"/>
      <c r="EAU82" s="11"/>
      <c r="EAV82" s="11"/>
      <c r="EAW82" s="11"/>
      <c r="EAX82" s="11"/>
      <c r="EAY82" s="11"/>
      <c r="EAZ82" s="11"/>
      <c r="EBA82" s="11"/>
      <c r="EBB82" s="11"/>
      <c r="EBC82" s="11"/>
      <c r="EBD82" s="11"/>
      <c r="EBE82" s="11"/>
      <c r="EBF82" s="11"/>
      <c r="EBG82" s="11"/>
      <c r="EBH82" s="11"/>
      <c r="EBI82" s="11"/>
      <c r="EBJ82" s="11"/>
      <c r="EBK82" s="11"/>
      <c r="EBL82" s="11"/>
      <c r="EBM82" s="11"/>
      <c r="EBN82" s="11"/>
      <c r="EBO82" s="11"/>
      <c r="EBP82" s="11"/>
      <c r="EBQ82" s="11"/>
      <c r="EBR82" s="11"/>
      <c r="EBS82" s="11"/>
      <c r="EBT82" s="11"/>
      <c r="EBU82" s="11"/>
      <c r="EBV82" s="11"/>
      <c r="EBW82" s="11"/>
      <c r="EBX82" s="11"/>
      <c r="EBY82" s="11"/>
      <c r="EBZ82" s="11"/>
      <c r="ECA82" s="11"/>
      <c r="ECB82" s="11"/>
      <c r="ECC82" s="11"/>
      <c r="ECD82" s="11"/>
      <c r="ECE82" s="11"/>
      <c r="ECF82" s="11"/>
      <c r="ECG82" s="11"/>
      <c r="ECH82" s="11"/>
      <c r="ECI82" s="11"/>
      <c r="ECJ82" s="11"/>
      <c r="ECK82" s="11"/>
      <c r="ECL82" s="11"/>
      <c r="ECM82" s="11"/>
      <c r="ECN82" s="11"/>
      <c r="ECO82" s="11"/>
      <c r="ECP82" s="11"/>
      <c r="ECQ82" s="11"/>
      <c r="ECR82" s="11"/>
      <c r="ECS82" s="11"/>
      <c r="ECT82" s="11"/>
      <c r="ECU82" s="11"/>
      <c r="ECV82" s="11"/>
      <c r="ECW82" s="11"/>
      <c r="ECX82" s="11"/>
      <c r="ECY82" s="11"/>
      <c r="ECZ82" s="11"/>
      <c r="EDA82" s="11"/>
      <c r="EDB82" s="11"/>
      <c r="EDC82" s="11"/>
      <c r="EDD82" s="11"/>
      <c r="EDE82" s="11"/>
      <c r="EDF82" s="11"/>
      <c r="EDG82" s="11"/>
      <c r="EDH82" s="11"/>
      <c r="EDI82" s="11"/>
      <c r="EDJ82" s="11"/>
      <c r="EDK82" s="11"/>
      <c r="EDL82" s="11"/>
      <c r="EDM82" s="11"/>
      <c r="EDN82" s="11"/>
      <c r="EDO82" s="11"/>
      <c r="EDP82" s="11"/>
      <c r="EDQ82" s="11"/>
      <c r="EDR82" s="11"/>
      <c r="EDS82" s="11"/>
      <c r="EDT82" s="11"/>
      <c r="EDU82" s="11"/>
      <c r="EDV82" s="11"/>
      <c r="EDW82" s="11"/>
      <c r="EDX82" s="11"/>
      <c r="EDY82" s="11"/>
      <c r="EDZ82" s="11"/>
      <c r="EEA82" s="11"/>
      <c r="EEB82" s="11"/>
      <c r="EEC82" s="11"/>
      <c r="EED82" s="11"/>
      <c r="EEE82" s="11"/>
      <c r="EEF82" s="11"/>
      <c r="EEG82" s="11"/>
      <c r="EEH82" s="11"/>
      <c r="EEI82" s="11"/>
      <c r="EEJ82" s="11"/>
      <c r="EEK82" s="11"/>
      <c r="EEL82" s="11"/>
      <c r="EEM82" s="11"/>
      <c r="EEN82" s="11"/>
      <c r="EEO82" s="11"/>
      <c r="EEP82" s="11"/>
      <c r="EEQ82" s="11"/>
      <c r="EER82" s="11"/>
      <c r="EES82" s="11"/>
      <c r="EET82" s="11"/>
      <c r="EEU82" s="11"/>
      <c r="EEV82" s="11"/>
      <c r="EEW82" s="11"/>
      <c r="EEX82" s="11"/>
      <c r="EEY82" s="11"/>
      <c r="EEZ82" s="11"/>
      <c r="EFA82" s="11"/>
      <c r="EFB82" s="11"/>
      <c r="EFC82" s="11"/>
      <c r="EFD82" s="11"/>
      <c r="EFE82" s="11"/>
      <c r="EFF82" s="11"/>
      <c r="EFG82" s="11"/>
      <c r="EFH82" s="11"/>
      <c r="EFI82" s="11"/>
      <c r="EFJ82" s="11"/>
      <c r="EFK82" s="11"/>
      <c r="EFL82" s="11"/>
      <c r="EFM82" s="11"/>
      <c r="EFN82" s="11"/>
      <c r="EFO82" s="11"/>
      <c r="EFP82" s="11"/>
      <c r="EFQ82" s="11"/>
      <c r="EFR82" s="11"/>
      <c r="EFS82" s="11"/>
      <c r="EFT82" s="11"/>
      <c r="EFU82" s="11"/>
      <c r="EFV82" s="11"/>
      <c r="EFW82" s="11"/>
      <c r="EFX82" s="11"/>
      <c r="EFY82" s="11"/>
      <c r="EFZ82" s="11"/>
      <c r="EGA82" s="11"/>
      <c r="EGB82" s="11"/>
      <c r="EGC82" s="11"/>
      <c r="EGD82" s="11"/>
      <c r="EGE82" s="11"/>
      <c r="EGF82" s="11"/>
      <c r="EGG82" s="11"/>
      <c r="EGH82" s="11"/>
      <c r="EGI82" s="11"/>
      <c r="EGJ82" s="11"/>
      <c r="EGK82" s="11"/>
      <c r="EGL82" s="11"/>
      <c r="EGM82" s="11"/>
      <c r="EGN82" s="11"/>
      <c r="EGO82" s="11"/>
      <c r="EGP82" s="11"/>
      <c r="EGQ82" s="11"/>
      <c r="EGR82" s="11"/>
      <c r="EGS82" s="11"/>
      <c r="EGT82" s="11"/>
      <c r="EGU82" s="11"/>
      <c r="EGV82" s="11"/>
      <c r="EGW82" s="11"/>
      <c r="EGX82" s="11"/>
      <c r="EGY82" s="11"/>
      <c r="EGZ82" s="11"/>
      <c r="EHA82" s="11"/>
      <c r="EHB82" s="11"/>
      <c r="EHC82" s="11"/>
      <c r="EHD82" s="11"/>
      <c r="EHE82" s="11"/>
      <c r="EHF82" s="11"/>
      <c r="EHG82" s="11"/>
      <c r="EHH82" s="11"/>
      <c r="EHI82" s="11"/>
      <c r="EHJ82" s="11"/>
      <c r="EHK82" s="11"/>
      <c r="EHL82" s="11"/>
      <c r="EHM82" s="11"/>
      <c r="EHN82" s="11"/>
      <c r="EHO82" s="11"/>
      <c r="EHP82" s="11"/>
      <c r="EHQ82" s="11"/>
      <c r="EHR82" s="11"/>
      <c r="EHS82" s="11"/>
      <c r="EHT82" s="11"/>
      <c r="EHU82" s="11"/>
      <c r="EHV82" s="11"/>
      <c r="EHW82" s="11"/>
      <c r="EHX82" s="11"/>
      <c r="EHY82" s="11"/>
      <c r="EHZ82" s="11"/>
      <c r="EIA82" s="11"/>
      <c r="EIB82" s="11"/>
      <c r="EIC82" s="11"/>
      <c r="EID82" s="11"/>
      <c r="EIE82" s="11"/>
      <c r="EIF82" s="11"/>
      <c r="EIG82" s="11"/>
      <c r="EIH82" s="11"/>
      <c r="EII82" s="11"/>
      <c r="EIJ82" s="11"/>
      <c r="EIK82" s="11"/>
      <c r="EIL82" s="11"/>
      <c r="EIM82" s="11"/>
      <c r="EIN82" s="11"/>
      <c r="EIO82" s="11"/>
      <c r="EIP82" s="11"/>
      <c r="EIQ82" s="11"/>
      <c r="EIR82" s="11"/>
      <c r="EIS82" s="11"/>
      <c r="EIT82" s="11"/>
      <c r="EIU82" s="11"/>
      <c r="EIV82" s="11"/>
      <c r="EIW82" s="11"/>
      <c r="EIX82" s="11"/>
      <c r="EIY82" s="11"/>
      <c r="EIZ82" s="11"/>
      <c r="EJA82" s="11"/>
      <c r="EJB82" s="11"/>
      <c r="EJC82" s="11"/>
      <c r="EJD82" s="11"/>
      <c r="EJE82" s="11"/>
      <c r="EJF82" s="11"/>
      <c r="EJG82" s="11"/>
      <c r="EJH82" s="11"/>
      <c r="EJI82" s="11"/>
      <c r="EJJ82" s="11"/>
      <c r="EJK82" s="11"/>
      <c r="EJL82" s="11"/>
      <c r="EJM82" s="11"/>
      <c r="EJN82" s="11"/>
      <c r="EJO82" s="11"/>
      <c r="EJP82" s="11"/>
      <c r="EJQ82" s="11"/>
      <c r="EJR82" s="11"/>
      <c r="EJS82" s="11"/>
      <c r="EJT82" s="11"/>
      <c r="EJU82" s="11"/>
      <c r="EJV82" s="11"/>
      <c r="EJW82" s="11"/>
      <c r="EJX82" s="11"/>
      <c r="EJY82" s="11"/>
      <c r="EJZ82" s="11"/>
      <c r="EKA82" s="11"/>
      <c r="EKB82" s="11"/>
      <c r="EKC82" s="11"/>
      <c r="EKD82" s="11"/>
      <c r="EKE82" s="11"/>
      <c r="EKF82" s="11"/>
      <c r="EKG82" s="11"/>
      <c r="EKH82" s="11"/>
      <c r="EKI82" s="11"/>
      <c r="EKJ82" s="11"/>
      <c r="EKK82" s="11"/>
      <c r="EKL82" s="11"/>
      <c r="EKM82" s="11"/>
      <c r="EKN82" s="11"/>
      <c r="EKO82" s="11"/>
      <c r="EKP82" s="11"/>
      <c r="EKQ82" s="11"/>
      <c r="EKR82" s="11"/>
      <c r="EKS82" s="11"/>
      <c r="EKT82" s="11"/>
      <c r="EKU82" s="11"/>
      <c r="EKV82" s="11"/>
      <c r="EKW82" s="11"/>
      <c r="EKX82" s="11"/>
      <c r="EKY82" s="11"/>
      <c r="EKZ82" s="11"/>
      <c r="ELA82" s="11"/>
      <c r="ELB82" s="11"/>
      <c r="ELC82" s="11"/>
      <c r="ELD82" s="11"/>
      <c r="ELE82" s="11"/>
      <c r="ELF82" s="11"/>
      <c r="ELG82" s="11"/>
      <c r="ELH82" s="11"/>
      <c r="ELI82" s="11"/>
      <c r="ELJ82" s="11"/>
      <c r="ELK82" s="11"/>
      <c r="ELL82" s="11"/>
      <c r="ELM82" s="11"/>
      <c r="ELN82" s="11"/>
      <c r="ELO82" s="11"/>
      <c r="ELP82" s="11"/>
      <c r="ELQ82" s="11"/>
      <c r="ELR82" s="11"/>
      <c r="ELS82" s="11"/>
      <c r="ELT82" s="11"/>
      <c r="ELU82" s="11"/>
      <c r="ELV82" s="11"/>
      <c r="ELW82" s="11"/>
      <c r="ELX82" s="11"/>
      <c r="ELY82" s="11"/>
      <c r="ELZ82" s="11"/>
    </row>
    <row r="83" spans="3:346 1276:3718">
      <c r="C83" s="166" t="s">
        <v>984</v>
      </c>
      <c r="D83" s="223">
        <f t="shared" si="4"/>
        <v>0</v>
      </c>
      <c r="E83" s="88" t="s">
        <v>540</v>
      </c>
      <c r="F83" s="219"/>
      <c r="G83" s="92"/>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c r="HJ83" s="11"/>
      <c r="HK83" s="11"/>
      <c r="HL83" s="11"/>
      <c r="HM83" s="11"/>
      <c r="HN83" s="11"/>
      <c r="HO83" s="11"/>
      <c r="HP83" s="11"/>
      <c r="HQ83" s="11"/>
      <c r="HR83" s="11"/>
      <c r="HS83" s="11"/>
      <c r="HT83" s="11"/>
      <c r="HU83" s="11"/>
      <c r="HV83" s="11"/>
      <c r="HW83" s="11"/>
      <c r="HX83" s="11"/>
      <c r="HY83" s="11"/>
      <c r="HZ83" s="11"/>
      <c r="IA83" s="11"/>
      <c r="IB83" s="11"/>
      <c r="IC83" s="11"/>
      <c r="ID83" s="11"/>
      <c r="IE83" s="11"/>
      <c r="IF83" s="11"/>
      <c r="IG83" s="11"/>
      <c r="IH83" s="11"/>
      <c r="II83" s="11"/>
      <c r="IJ83" s="11"/>
      <c r="IK83" s="11"/>
      <c r="IL83" s="11"/>
      <c r="IM83" s="11"/>
      <c r="IN83" s="11"/>
      <c r="IO83" s="11"/>
      <c r="IP83" s="11"/>
      <c r="IQ83" s="11"/>
      <c r="IR83" s="11"/>
      <c r="IS83" s="11"/>
      <c r="IT83" s="11"/>
      <c r="IU83" s="11"/>
      <c r="IV83" s="11"/>
      <c r="IW83" s="11"/>
      <c r="IX83" s="11"/>
      <c r="IY83" s="11"/>
      <c r="IZ83" s="11"/>
      <c r="JA83" s="11"/>
      <c r="JB83" s="11"/>
      <c r="JC83" s="11"/>
      <c r="JD83" s="11"/>
      <c r="JE83" s="11"/>
      <c r="JF83" s="11"/>
      <c r="JG83" s="11"/>
      <c r="JH83" s="11"/>
      <c r="JI83" s="11"/>
      <c r="JJ83" s="11"/>
      <c r="JK83" s="11"/>
      <c r="JL83" s="11"/>
      <c r="JM83" s="11"/>
      <c r="JN83" s="11"/>
      <c r="JO83" s="11"/>
      <c r="JP83" s="11"/>
      <c r="JQ83" s="11"/>
      <c r="JR83" s="11"/>
      <c r="JS83" s="11"/>
      <c r="JT83" s="11"/>
      <c r="JU83" s="11"/>
      <c r="JV83" s="11"/>
      <c r="JW83" s="11"/>
      <c r="JX83" s="11"/>
      <c r="JY83" s="11"/>
      <c r="JZ83" s="11"/>
      <c r="KA83" s="11"/>
      <c r="KB83" s="11"/>
      <c r="KC83" s="11"/>
      <c r="KD83" s="11"/>
      <c r="KE83" s="11"/>
      <c r="KF83" s="11"/>
      <c r="KG83" s="11"/>
      <c r="KH83" s="11"/>
      <c r="KI83" s="11"/>
      <c r="KJ83" s="11"/>
      <c r="KK83" s="11"/>
      <c r="KL83" s="11"/>
      <c r="KM83" s="11"/>
      <c r="KN83" s="11"/>
      <c r="KO83" s="11"/>
      <c r="KP83" s="11"/>
      <c r="KQ83" s="11"/>
      <c r="KR83" s="11"/>
      <c r="KS83" s="11"/>
      <c r="KT83" s="11"/>
      <c r="KU83" s="11"/>
      <c r="KV83" s="11"/>
      <c r="KW83" s="11"/>
      <c r="KX83" s="11"/>
      <c r="KY83" s="11"/>
      <c r="KZ83" s="11"/>
      <c r="LA83" s="11"/>
      <c r="LB83" s="11"/>
      <c r="LC83" s="11"/>
      <c r="LD83" s="11"/>
      <c r="LE83" s="11"/>
      <c r="LF83" s="11"/>
      <c r="LG83" s="11"/>
      <c r="LH83" s="11"/>
      <c r="LI83" s="11"/>
      <c r="LJ83" s="11"/>
      <c r="LK83" s="11"/>
      <c r="LL83" s="11"/>
      <c r="LM83" s="11"/>
      <c r="LN83" s="11"/>
      <c r="LO83" s="11"/>
      <c r="LP83" s="11"/>
      <c r="LQ83" s="11"/>
      <c r="LR83" s="11"/>
      <c r="LS83" s="11"/>
      <c r="LT83" s="11"/>
      <c r="LU83" s="11"/>
      <c r="LV83" s="11"/>
      <c r="LW83" s="11"/>
      <c r="LX83" s="11"/>
      <c r="LY83" s="11"/>
      <c r="LZ83" s="11"/>
      <c r="MA83" s="11"/>
      <c r="MB83" s="11"/>
      <c r="MC83" s="11"/>
      <c r="MD83" s="11"/>
      <c r="ME83" s="11"/>
      <c r="MF83" s="11"/>
      <c r="MG83" s="11"/>
      <c r="MH83" s="11"/>
      <c r="AWB83" s="11"/>
      <c r="AWC83" s="11"/>
      <c r="AWD83" s="11"/>
      <c r="AWE83" s="11"/>
      <c r="AWF83" s="11"/>
      <c r="AWG83" s="11"/>
      <c r="AWH83" s="11"/>
      <c r="AWI83" s="11"/>
      <c r="AWJ83" s="11"/>
      <c r="AWK83" s="11"/>
      <c r="AWL83" s="11"/>
      <c r="AWM83" s="11"/>
      <c r="AWN83" s="11"/>
      <c r="AWO83" s="11"/>
      <c r="AWP83" s="11"/>
      <c r="AWQ83" s="11"/>
      <c r="AWR83" s="11"/>
      <c r="AWS83" s="11"/>
      <c r="AWT83" s="11"/>
      <c r="AWU83" s="11"/>
      <c r="AWV83" s="11"/>
      <c r="AWW83" s="11"/>
      <c r="AWX83" s="11"/>
      <c r="AWY83" s="11"/>
      <c r="AWZ83" s="11"/>
      <c r="AXA83" s="11"/>
      <c r="AXB83" s="11"/>
      <c r="AXC83" s="11"/>
      <c r="AXD83" s="11"/>
      <c r="AXE83" s="11"/>
      <c r="AXF83" s="11"/>
      <c r="AXG83" s="11"/>
      <c r="AXH83" s="11"/>
      <c r="AXI83" s="11"/>
      <c r="AXJ83" s="11"/>
      <c r="AXK83" s="11"/>
      <c r="AXL83" s="11"/>
      <c r="AXM83" s="11"/>
      <c r="AXN83" s="11"/>
      <c r="AXO83" s="11"/>
      <c r="AXP83" s="11"/>
      <c r="AXQ83" s="11"/>
      <c r="AXR83" s="11"/>
      <c r="AXS83" s="11"/>
      <c r="AXT83" s="11"/>
      <c r="AXU83" s="11"/>
      <c r="AXV83" s="11"/>
      <c r="AXW83" s="11"/>
      <c r="AXX83" s="11"/>
      <c r="AXY83" s="11"/>
      <c r="AXZ83" s="11"/>
      <c r="AYA83" s="11"/>
      <c r="AYB83" s="11"/>
      <c r="AYC83" s="11"/>
      <c r="AYD83" s="11"/>
      <c r="AYE83" s="11"/>
      <c r="AYF83" s="11"/>
      <c r="AYG83" s="11"/>
      <c r="AYH83" s="11"/>
      <c r="AYI83" s="11"/>
      <c r="AYJ83" s="11"/>
      <c r="AYK83" s="11"/>
      <c r="AYL83" s="11"/>
      <c r="AYM83" s="11"/>
      <c r="AYN83" s="11"/>
      <c r="AYO83" s="11"/>
      <c r="AYP83" s="11"/>
      <c r="AYQ83" s="11"/>
      <c r="AYR83" s="11"/>
      <c r="AYS83" s="11"/>
      <c r="AYT83" s="11"/>
      <c r="AYU83" s="11"/>
      <c r="AYV83" s="11"/>
      <c r="AYW83" s="11"/>
      <c r="AYX83" s="11"/>
      <c r="AYY83" s="11"/>
      <c r="AYZ83" s="11"/>
      <c r="AZA83" s="11"/>
      <c r="AZB83" s="11"/>
      <c r="AZC83" s="11"/>
      <c r="AZD83" s="11"/>
      <c r="AZE83" s="11"/>
      <c r="AZF83" s="11"/>
      <c r="AZG83" s="11"/>
      <c r="AZH83" s="11"/>
      <c r="AZI83" s="11"/>
      <c r="AZJ83" s="11"/>
      <c r="AZK83" s="11"/>
      <c r="AZL83" s="11"/>
      <c r="AZM83" s="11"/>
      <c r="AZN83" s="11"/>
      <c r="AZO83" s="11"/>
      <c r="AZP83" s="11"/>
      <c r="AZQ83" s="11"/>
      <c r="AZR83" s="11"/>
      <c r="AZS83" s="11"/>
      <c r="AZT83" s="11"/>
      <c r="AZU83" s="11"/>
      <c r="AZV83" s="11"/>
      <c r="AZW83" s="11"/>
      <c r="AZX83" s="11"/>
      <c r="AZY83" s="11"/>
      <c r="AZZ83" s="11"/>
      <c r="BAA83" s="11"/>
      <c r="BAB83" s="11"/>
      <c r="BAC83" s="11"/>
      <c r="BAD83" s="11"/>
      <c r="BAE83" s="11"/>
      <c r="BAF83" s="11"/>
      <c r="BAG83" s="11"/>
      <c r="BAH83" s="11"/>
      <c r="BAI83" s="11"/>
      <c r="BAJ83" s="11"/>
      <c r="BAK83" s="11"/>
      <c r="BAL83" s="11"/>
      <c r="BAM83" s="11"/>
      <c r="BAN83" s="11"/>
      <c r="BAO83" s="11"/>
      <c r="BAP83" s="11"/>
      <c r="BAQ83" s="11"/>
      <c r="BAR83" s="11"/>
      <c r="BAS83" s="11"/>
      <c r="BAT83" s="11"/>
      <c r="BAU83" s="11"/>
      <c r="BAV83" s="11"/>
      <c r="BAW83" s="11"/>
      <c r="BAX83" s="11"/>
      <c r="BAY83" s="11"/>
      <c r="BAZ83" s="11"/>
      <c r="BBA83" s="11"/>
      <c r="BBB83" s="11"/>
      <c r="BBC83" s="11"/>
      <c r="BBD83" s="11"/>
      <c r="BBE83" s="11"/>
      <c r="BBF83" s="11"/>
      <c r="BBG83" s="11"/>
      <c r="BBH83" s="11"/>
      <c r="BBI83" s="11"/>
      <c r="BBJ83" s="11"/>
      <c r="BBK83" s="11"/>
      <c r="BBL83" s="11"/>
      <c r="BBM83" s="11"/>
      <c r="BBN83" s="11"/>
      <c r="BBO83" s="11"/>
      <c r="BBP83" s="11"/>
      <c r="BBQ83" s="11"/>
      <c r="BBR83" s="11"/>
      <c r="BBS83" s="11"/>
      <c r="BBT83" s="11"/>
      <c r="BBU83" s="11"/>
      <c r="BBV83" s="11"/>
      <c r="BBW83" s="11"/>
      <c r="BBX83" s="11"/>
      <c r="BBY83" s="11"/>
      <c r="BBZ83" s="11"/>
      <c r="BCA83" s="11"/>
      <c r="BCB83" s="11"/>
      <c r="BCC83" s="11"/>
      <c r="BCD83" s="11"/>
      <c r="BCE83" s="11"/>
      <c r="BCF83" s="11"/>
      <c r="BCG83" s="11"/>
      <c r="BCH83" s="11"/>
      <c r="BCI83" s="11"/>
      <c r="BCJ83" s="11"/>
      <c r="BCK83" s="11"/>
      <c r="BCL83" s="11"/>
      <c r="BCM83" s="11"/>
      <c r="BCN83" s="11"/>
      <c r="BCO83" s="11"/>
      <c r="BCP83" s="11"/>
      <c r="BCQ83" s="11"/>
      <c r="BCR83" s="11"/>
      <c r="BCS83" s="11"/>
      <c r="BCT83" s="11"/>
      <c r="BCU83" s="11"/>
      <c r="BCV83" s="11"/>
      <c r="BCW83" s="11"/>
      <c r="BCX83" s="11"/>
      <c r="BCY83" s="11"/>
      <c r="BCZ83" s="11"/>
      <c r="BDA83" s="11"/>
      <c r="BDB83" s="11"/>
      <c r="BDC83" s="11"/>
      <c r="BDD83" s="11"/>
      <c r="BDE83" s="11"/>
      <c r="BDF83" s="11"/>
      <c r="BDG83" s="11"/>
      <c r="BDH83" s="11"/>
      <c r="BDI83" s="11"/>
      <c r="BDJ83" s="11"/>
      <c r="BDK83" s="11"/>
      <c r="BDL83" s="11"/>
      <c r="BDM83" s="11"/>
      <c r="BDN83" s="11"/>
      <c r="BDO83" s="11"/>
      <c r="BDP83" s="11"/>
      <c r="BDQ83" s="11"/>
      <c r="BDR83" s="11"/>
      <c r="BDS83" s="11"/>
      <c r="BDT83" s="11"/>
      <c r="BDU83" s="11"/>
      <c r="BDV83" s="11"/>
      <c r="BDW83" s="11"/>
      <c r="BDX83" s="11"/>
      <c r="BDY83" s="11"/>
      <c r="BDZ83" s="11"/>
      <c r="BEA83" s="11"/>
      <c r="BEB83" s="11"/>
      <c r="BEC83" s="11"/>
      <c r="BED83" s="11"/>
      <c r="BEE83" s="11"/>
      <c r="BEF83" s="11"/>
      <c r="BEG83" s="11"/>
      <c r="BEH83" s="11"/>
      <c r="BEI83" s="11"/>
      <c r="BEJ83" s="11"/>
      <c r="BEK83" s="11"/>
      <c r="BEL83" s="11"/>
      <c r="BEM83" s="11"/>
      <c r="BEN83" s="11"/>
      <c r="BEO83" s="11"/>
      <c r="BEP83" s="11"/>
      <c r="BEQ83" s="11"/>
      <c r="BER83" s="11"/>
      <c r="BES83" s="11"/>
      <c r="BET83" s="11"/>
      <c r="BEU83" s="11"/>
      <c r="BEV83" s="11"/>
      <c r="BEW83" s="11"/>
      <c r="BEX83" s="11"/>
      <c r="BEY83" s="11"/>
      <c r="BEZ83" s="11"/>
      <c r="BFA83" s="11"/>
      <c r="BFB83" s="11"/>
      <c r="BFC83" s="11"/>
      <c r="BFD83" s="11"/>
      <c r="BFE83" s="11"/>
      <c r="BFF83" s="11"/>
      <c r="BFG83" s="11"/>
      <c r="BFH83" s="11"/>
      <c r="BFI83" s="11"/>
      <c r="BFJ83" s="11"/>
      <c r="BFK83" s="11"/>
      <c r="BFL83" s="11"/>
      <c r="BFM83" s="11"/>
      <c r="BFN83" s="11"/>
      <c r="BFO83" s="11"/>
      <c r="BFP83" s="11"/>
      <c r="BFQ83" s="11"/>
      <c r="BFR83" s="11"/>
      <c r="BFS83" s="11"/>
      <c r="BFT83" s="11"/>
      <c r="BFU83" s="11"/>
      <c r="BFV83" s="11"/>
      <c r="BFW83" s="11"/>
      <c r="BFX83" s="11"/>
      <c r="BFY83" s="11"/>
      <c r="BFZ83" s="11"/>
      <c r="BGA83" s="11"/>
      <c r="BGB83" s="11"/>
      <c r="BGC83" s="11"/>
      <c r="BGD83" s="11"/>
      <c r="BGE83" s="11"/>
      <c r="BGF83" s="11"/>
      <c r="BGG83" s="11"/>
      <c r="BGH83" s="11"/>
      <c r="BGI83" s="11"/>
      <c r="BGJ83" s="11"/>
      <c r="BGK83" s="11"/>
      <c r="BGL83" s="11"/>
      <c r="BGM83" s="11"/>
      <c r="BGN83" s="11"/>
      <c r="BGO83" s="11"/>
      <c r="BGP83" s="11"/>
      <c r="BGQ83" s="11"/>
      <c r="BGR83" s="11"/>
      <c r="BGS83" s="11"/>
      <c r="BGT83" s="11"/>
      <c r="BGU83" s="11"/>
      <c r="BGV83" s="11"/>
      <c r="BGW83" s="11"/>
      <c r="BGX83" s="11"/>
      <c r="BGY83" s="11"/>
      <c r="BGZ83" s="11"/>
      <c r="BHA83" s="11"/>
      <c r="BHB83" s="11"/>
      <c r="BHC83" s="11"/>
      <c r="BHD83" s="11"/>
      <c r="BHE83" s="11"/>
      <c r="BHF83" s="11"/>
      <c r="BHG83" s="11"/>
      <c r="BHH83" s="11"/>
      <c r="BHI83" s="11"/>
      <c r="BHJ83" s="11"/>
      <c r="BHK83" s="11"/>
      <c r="BHL83" s="11"/>
      <c r="BHM83" s="11"/>
      <c r="BHN83" s="11"/>
      <c r="BHO83" s="11"/>
      <c r="BHP83" s="11"/>
      <c r="BHQ83" s="11"/>
      <c r="BHR83" s="11"/>
      <c r="BHS83" s="11"/>
      <c r="BHT83" s="11"/>
      <c r="BHU83" s="11"/>
      <c r="BHV83" s="11"/>
      <c r="BHW83" s="11"/>
      <c r="BHX83" s="11"/>
      <c r="BHY83" s="11"/>
      <c r="BHZ83" s="11"/>
      <c r="BIA83" s="11"/>
      <c r="BIB83" s="11"/>
      <c r="BIC83" s="11"/>
      <c r="BID83" s="11"/>
      <c r="BIE83" s="11"/>
      <c r="BIF83" s="11"/>
      <c r="BIG83" s="11"/>
      <c r="BIH83" s="11"/>
      <c r="BII83" s="11"/>
      <c r="BIJ83" s="11"/>
      <c r="BIK83" s="11"/>
      <c r="BIL83" s="11"/>
      <c r="BIM83" s="11"/>
      <c r="BIN83" s="11"/>
      <c r="BIO83" s="11"/>
      <c r="BIP83" s="11"/>
      <c r="BIQ83" s="11"/>
      <c r="BIR83" s="11"/>
      <c r="BIS83" s="11"/>
      <c r="BIT83" s="11"/>
      <c r="BIU83" s="11"/>
      <c r="BIV83" s="11"/>
      <c r="BIW83" s="11"/>
      <c r="BIX83" s="11"/>
      <c r="BIY83" s="11"/>
      <c r="BIZ83" s="11"/>
      <c r="BJA83" s="11"/>
      <c r="BJB83" s="11"/>
      <c r="BJC83" s="11"/>
      <c r="BJD83" s="11"/>
      <c r="BJE83" s="11"/>
      <c r="BJF83" s="11"/>
      <c r="BJG83" s="11"/>
      <c r="BJH83" s="11"/>
      <c r="BJI83" s="11"/>
      <c r="BJJ83" s="11"/>
      <c r="BJK83" s="11"/>
      <c r="BJL83" s="11"/>
      <c r="BJM83" s="11"/>
      <c r="BJN83" s="11"/>
      <c r="BJO83" s="11"/>
      <c r="BJP83" s="11"/>
      <c r="BJQ83" s="11"/>
      <c r="BJR83" s="11"/>
      <c r="BJS83" s="11"/>
      <c r="BJT83" s="11"/>
      <c r="BJU83" s="11"/>
      <c r="BJV83" s="11"/>
      <c r="BJW83" s="11"/>
      <c r="BJX83" s="11"/>
      <c r="BJY83" s="11"/>
      <c r="BJZ83" s="11"/>
      <c r="BKA83" s="11"/>
      <c r="BKB83" s="11"/>
      <c r="BKC83" s="11"/>
      <c r="BKD83" s="11"/>
      <c r="BKE83" s="11"/>
      <c r="BKF83" s="11"/>
      <c r="BKG83" s="11"/>
      <c r="BKH83" s="11"/>
      <c r="BKI83" s="11"/>
      <c r="BKJ83" s="11"/>
      <c r="BKK83" s="11"/>
      <c r="BKL83" s="11"/>
      <c r="BKM83" s="11"/>
      <c r="BKN83" s="11"/>
      <c r="BKO83" s="11"/>
      <c r="BKP83" s="11"/>
      <c r="BKQ83" s="11"/>
      <c r="BKR83" s="11"/>
      <c r="BKS83" s="11"/>
      <c r="BKT83" s="11"/>
      <c r="BKU83" s="11"/>
      <c r="BKV83" s="11"/>
      <c r="BKW83" s="11"/>
      <c r="BKX83" s="11"/>
      <c r="BKY83" s="11"/>
      <c r="BKZ83" s="11"/>
      <c r="BLA83" s="11"/>
      <c r="BLB83" s="11"/>
      <c r="BLC83" s="11"/>
      <c r="BLD83" s="11"/>
      <c r="BLE83" s="11"/>
      <c r="BLF83" s="11"/>
      <c r="BLG83" s="11"/>
      <c r="BLH83" s="11"/>
      <c r="BLI83" s="11"/>
      <c r="BLJ83" s="11"/>
      <c r="BLK83" s="11"/>
      <c r="BLL83" s="11"/>
      <c r="BLM83" s="11"/>
      <c r="BLN83" s="11"/>
      <c r="BLO83" s="11"/>
      <c r="BLP83" s="11"/>
      <c r="BLQ83" s="11"/>
      <c r="BLR83" s="11"/>
      <c r="BLS83" s="11"/>
      <c r="BLT83" s="11"/>
      <c r="BLU83" s="11"/>
      <c r="BLV83" s="11"/>
      <c r="BLW83" s="11"/>
      <c r="BLX83" s="11"/>
      <c r="BLY83" s="11"/>
      <c r="BLZ83" s="11"/>
      <c r="BMA83" s="11"/>
      <c r="BMB83" s="11"/>
      <c r="BMC83" s="11"/>
      <c r="BMD83" s="11"/>
      <c r="BME83" s="11"/>
      <c r="BMF83" s="11"/>
      <c r="BMG83" s="11"/>
      <c r="BMH83" s="11"/>
      <c r="BMI83" s="11"/>
      <c r="BMJ83" s="11"/>
      <c r="BMK83" s="11"/>
      <c r="BML83" s="11"/>
      <c r="BMM83" s="11"/>
      <c r="BMN83" s="11"/>
      <c r="BMO83" s="11"/>
      <c r="BMP83" s="11"/>
      <c r="BMQ83" s="11"/>
      <c r="BMR83" s="11"/>
      <c r="BMS83" s="11"/>
      <c r="BMT83" s="11"/>
      <c r="BMU83" s="11"/>
      <c r="BMV83" s="11"/>
      <c r="BMW83" s="11"/>
      <c r="BMX83" s="11"/>
      <c r="BMY83" s="11"/>
      <c r="BMZ83" s="11"/>
      <c r="BNA83" s="11"/>
      <c r="BNB83" s="11"/>
      <c r="BNC83" s="11"/>
      <c r="BND83" s="11"/>
      <c r="BNE83" s="11"/>
      <c r="BNF83" s="11"/>
      <c r="BNG83" s="11"/>
      <c r="BNH83" s="11"/>
      <c r="BNI83" s="11"/>
      <c r="BNJ83" s="11"/>
      <c r="BNK83" s="11"/>
      <c r="BNL83" s="11"/>
      <c r="BNM83" s="11"/>
      <c r="BNN83" s="11"/>
      <c r="BNO83" s="11"/>
      <c r="BNP83" s="11"/>
      <c r="BNQ83" s="11"/>
      <c r="BNR83" s="11"/>
      <c r="BNS83" s="11"/>
      <c r="BNT83" s="11"/>
      <c r="BNU83" s="11"/>
      <c r="BNV83" s="11"/>
      <c r="BNW83" s="11"/>
      <c r="BNX83" s="11"/>
      <c r="BNY83" s="11"/>
      <c r="BNZ83" s="11"/>
      <c r="BOA83" s="11"/>
      <c r="BOB83" s="11"/>
      <c r="BOC83" s="11"/>
      <c r="BOD83" s="11"/>
      <c r="BOE83" s="11"/>
      <c r="BOF83" s="11"/>
      <c r="BOG83" s="11"/>
      <c r="BOH83" s="11"/>
      <c r="BOI83" s="11"/>
      <c r="BOJ83" s="11"/>
      <c r="BOK83" s="11"/>
      <c r="BOL83" s="11"/>
      <c r="BOM83" s="11"/>
      <c r="BON83" s="11"/>
      <c r="BOO83" s="11"/>
      <c r="BOP83" s="11"/>
      <c r="BOQ83" s="11"/>
      <c r="BOR83" s="11"/>
      <c r="BOS83" s="11"/>
      <c r="BOT83" s="11"/>
      <c r="BOU83" s="11"/>
      <c r="BOV83" s="11"/>
      <c r="BOW83" s="11"/>
      <c r="BOX83" s="11"/>
      <c r="BOY83" s="11"/>
      <c r="BOZ83" s="11"/>
      <c r="BPA83" s="11"/>
      <c r="BPB83" s="11"/>
      <c r="BPC83" s="11"/>
      <c r="BPD83" s="11"/>
      <c r="BPE83" s="11"/>
      <c r="BPF83" s="11"/>
      <c r="BPG83" s="11"/>
      <c r="BPH83" s="11"/>
      <c r="BPI83" s="11"/>
      <c r="BPJ83" s="11"/>
      <c r="BPK83" s="11"/>
      <c r="BPL83" s="11"/>
      <c r="BPM83" s="11"/>
      <c r="BPN83" s="11"/>
      <c r="BPO83" s="11"/>
      <c r="BPP83" s="11"/>
      <c r="BPQ83" s="11"/>
      <c r="BPR83" s="11"/>
      <c r="BPS83" s="11"/>
      <c r="BPT83" s="11"/>
      <c r="BPU83" s="11"/>
      <c r="BPV83" s="11"/>
      <c r="BPW83" s="11"/>
      <c r="BPX83" s="11"/>
      <c r="BPY83" s="11"/>
      <c r="BPZ83" s="11"/>
      <c r="BQA83" s="11"/>
      <c r="BQB83" s="11"/>
      <c r="BQC83" s="11"/>
      <c r="BQD83" s="11"/>
      <c r="BQE83" s="11"/>
      <c r="BQF83" s="11"/>
      <c r="BQG83" s="11"/>
      <c r="BQH83" s="11"/>
      <c r="BQI83" s="11"/>
      <c r="BQJ83" s="11"/>
      <c r="BQK83" s="11"/>
      <c r="BQL83" s="11"/>
      <c r="BQM83" s="11"/>
      <c r="BQN83" s="11"/>
      <c r="BQO83" s="11"/>
      <c r="BQP83" s="11"/>
      <c r="BQQ83" s="11"/>
      <c r="BQR83" s="11"/>
      <c r="BQS83" s="11"/>
      <c r="BQT83" s="11"/>
      <c r="BQU83" s="11"/>
      <c r="BQV83" s="11"/>
      <c r="BQW83" s="11"/>
      <c r="BQX83" s="11"/>
      <c r="BQY83" s="11"/>
      <c r="BQZ83" s="11"/>
      <c r="BRA83" s="11"/>
      <c r="BRB83" s="11"/>
      <c r="BRC83" s="11"/>
      <c r="BRD83" s="11"/>
      <c r="BRE83" s="11"/>
      <c r="BRF83" s="11"/>
      <c r="BRG83" s="11"/>
      <c r="BRH83" s="11"/>
      <c r="BRI83" s="11"/>
      <c r="BRJ83" s="11"/>
      <c r="BRK83" s="11"/>
      <c r="BRL83" s="11"/>
      <c r="BRM83" s="11"/>
      <c r="BRN83" s="11"/>
      <c r="BRO83" s="11"/>
      <c r="BRP83" s="11"/>
      <c r="BRQ83" s="11"/>
      <c r="BRR83" s="11"/>
      <c r="BRS83" s="11"/>
      <c r="BRT83" s="11"/>
      <c r="BRU83" s="11"/>
      <c r="BRV83" s="11"/>
      <c r="BRW83" s="11"/>
      <c r="BRX83" s="11"/>
      <c r="BRY83" s="11"/>
      <c r="BRZ83" s="11"/>
      <c r="BSA83" s="11"/>
      <c r="BSB83" s="11"/>
      <c r="BSC83" s="11"/>
      <c r="BSD83" s="11"/>
      <c r="BSE83" s="11"/>
      <c r="BSF83" s="11"/>
      <c r="BSG83" s="11"/>
      <c r="BSH83" s="11"/>
      <c r="BSI83" s="11"/>
      <c r="BSJ83" s="11"/>
      <c r="BSK83" s="11"/>
      <c r="BSL83" s="11"/>
      <c r="BSM83" s="11"/>
      <c r="BSN83" s="11"/>
      <c r="BSO83" s="11"/>
      <c r="BSP83" s="11"/>
      <c r="BSQ83" s="11"/>
      <c r="BSR83" s="11"/>
      <c r="BSS83" s="11"/>
      <c r="BST83" s="11"/>
      <c r="BSU83" s="11"/>
      <c r="BSV83" s="11"/>
      <c r="BSW83" s="11"/>
      <c r="BSX83" s="11"/>
      <c r="BSY83" s="11"/>
      <c r="BSZ83" s="11"/>
      <c r="BTA83" s="11"/>
      <c r="BTB83" s="11"/>
      <c r="BTC83" s="11"/>
      <c r="BTD83" s="11"/>
      <c r="BTE83" s="11"/>
      <c r="BTF83" s="11"/>
      <c r="BTG83" s="11"/>
      <c r="BTH83" s="11"/>
      <c r="BTI83" s="11"/>
      <c r="BTJ83" s="11"/>
      <c r="BTK83" s="11"/>
      <c r="BTL83" s="11"/>
      <c r="BTM83" s="11"/>
      <c r="BTN83" s="11"/>
      <c r="BTO83" s="11"/>
      <c r="BTP83" s="11"/>
      <c r="BTQ83" s="11"/>
      <c r="BTR83" s="11"/>
      <c r="BTS83" s="11"/>
      <c r="BTT83" s="11"/>
      <c r="BTU83" s="11"/>
      <c r="BTV83" s="11"/>
      <c r="BTW83" s="11"/>
      <c r="BTX83" s="11"/>
      <c r="BTY83" s="11"/>
      <c r="BTZ83" s="11"/>
      <c r="BUA83" s="11"/>
      <c r="BUB83" s="11"/>
      <c r="BUC83" s="11"/>
      <c r="BUD83" s="11"/>
      <c r="BUE83" s="11"/>
      <c r="BUF83" s="11"/>
      <c r="BUG83" s="11"/>
      <c r="BUH83" s="11"/>
      <c r="BUI83" s="11"/>
      <c r="BUJ83" s="11"/>
      <c r="BUK83" s="11"/>
      <c r="BUL83" s="11"/>
      <c r="BUM83" s="11"/>
      <c r="BUN83" s="11"/>
      <c r="BUO83" s="11"/>
      <c r="BUP83" s="11"/>
      <c r="BUQ83" s="11"/>
      <c r="BUR83" s="11"/>
      <c r="BUS83" s="11"/>
      <c r="BUT83" s="11"/>
      <c r="BUU83" s="11"/>
      <c r="BUV83" s="11"/>
      <c r="BUW83" s="11"/>
      <c r="BUX83" s="11"/>
      <c r="BUY83" s="11"/>
      <c r="BUZ83" s="11"/>
      <c r="BVA83" s="11"/>
      <c r="BVB83" s="11"/>
      <c r="BVC83" s="11"/>
      <c r="BVD83" s="11"/>
      <c r="BVE83" s="11"/>
      <c r="BVF83" s="11"/>
      <c r="BVG83" s="11"/>
      <c r="BVH83" s="11"/>
      <c r="BVI83" s="11"/>
      <c r="BVJ83" s="11"/>
      <c r="BVK83" s="11"/>
      <c r="BVL83" s="11"/>
      <c r="BVM83" s="11"/>
      <c r="BVN83" s="11"/>
      <c r="BVO83" s="11"/>
      <c r="BVP83" s="11"/>
      <c r="BVQ83" s="11"/>
      <c r="BVR83" s="11"/>
      <c r="BVS83" s="11"/>
      <c r="BVT83" s="11"/>
      <c r="BVU83" s="11"/>
      <c r="BVV83" s="11"/>
      <c r="BVW83" s="11"/>
      <c r="BVX83" s="11"/>
      <c r="BVY83" s="11"/>
      <c r="BVZ83" s="11"/>
      <c r="BWA83" s="11"/>
      <c r="BWB83" s="11"/>
      <c r="BWC83" s="11"/>
      <c r="BWD83" s="11"/>
      <c r="BWE83" s="11"/>
      <c r="BWF83" s="11"/>
      <c r="BWG83" s="11"/>
      <c r="BWH83" s="11"/>
      <c r="BWI83" s="11"/>
      <c r="BWJ83" s="11"/>
      <c r="BWK83" s="11"/>
      <c r="BWL83" s="11"/>
      <c r="BWM83" s="11"/>
      <c r="BWN83" s="11"/>
      <c r="BWO83" s="11"/>
      <c r="BWP83" s="11"/>
      <c r="BWQ83" s="11"/>
      <c r="BWR83" s="11"/>
      <c r="BWS83" s="11"/>
      <c r="BWT83" s="11"/>
      <c r="BWU83" s="11"/>
      <c r="BWV83" s="11"/>
      <c r="BWW83" s="11"/>
      <c r="BWX83" s="11"/>
      <c r="BWY83" s="11"/>
      <c r="BWZ83" s="11"/>
      <c r="BXA83" s="11"/>
      <c r="BXB83" s="11"/>
      <c r="BXC83" s="11"/>
      <c r="BXD83" s="11"/>
      <c r="BXE83" s="11"/>
      <c r="BXF83" s="11"/>
      <c r="BXG83" s="11"/>
      <c r="BXH83" s="11"/>
      <c r="BXI83" s="11"/>
      <c r="BXJ83" s="11"/>
      <c r="BXK83" s="11"/>
      <c r="BXL83" s="11"/>
      <c r="BXM83" s="11"/>
      <c r="BXN83" s="11"/>
      <c r="BXO83" s="11"/>
      <c r="BXP83" s="11"/>
      <c r="BXQ83" s="11"/>
      <c r="BXR83" s="11"/>
      <c r="BXS83" s="11"/>
      <c r="BXT83" s="11"/>
      <c r="BXU83" s="11"/>
      <c r="BXV83" s="11"/>
      <c r="BXW83" s="11"/>
      <c r="BXX83" s="11"/>
      <c r="BXY83" s="11"/>
      <c r="BXZ83" s="11"/>
      <c r="BYA83" s="11"/>
      <c r="BYB83" s="11"/>
      <c r="BYC83" s="11"/>
      <c r="BYD83" s="11"/>
      <c r="BYE83" s="11"/>
      <c r="BYF83" s="11"/>
      <c r="BYG83" s="11"/>
      <c r="BYH83" s="11"/>
      <c r="BYI83" s="11"/>
      <c r="BYJ83" s="11"/>
      <c r="BYK83" s="11"/>
      <c r="BYL83" s="11"/>
      <c r="BYM83" s="11"/>
      <c r="BYN83" s="11"/>
      <c r="BYO83" s="11"/>
      <c r="BYP83" s="11"/>
      <c r="BYQ83" s="11"/>
      <c r="BYR83" s="11"/>
      <c r="BYS83" s="11"/>
      <c r="BYT83" s="11"/>
      <c r="BYU83" s="11"/>
      <c r="BYV83" s="11"/>
      <c r="BYW83" s="11"/>
      <c r="BYX83" s="11"/>
      <c r="BYY83" s="11"/>
      <c r="BYZ83" s="11"/>
      <c r="BZA83" s="11"/>
      <c r="BZB83" s="11"/>
      <c r="BZC83" s="11"/>
      <c r="BZD83" s="11"/>
      <c r="BZE83" s="11"/>
      <c r="BZF83" s="11"/>
      <c r="BZG83" s="11"/>
      <c r="BZH83" s="11"/>
      <c r="BZI83" s="11"/>
      <c r="BZJ83" s="11"/>
      <c r="BZK83" s="11"/>
      <c r="BZL83" s="11"/>
      <c r="BZM83" s="11"/>
      <c r="BZN83" s="11"/>
      <c r="BZO83" s="11"/>
      <c r="BZP83" s="11"/>
      <c r="BZQ83" s="11"/>
      <c r="BZR83" s="11"/>
      <c r="BZS83" s="11"/>
      <c r="BZT83" s="11"/>
      <c r="BZU83" s="11"/>
      <c r="BZV83" s="11"/>
      <c r="BZW83" s="11"/>
      <c r="BZX83" s="11"/>
      <c r="BZY83" s="11"/>
      <c r="BZZ83" s="11"/>
      <c r="CAA83" s="11"/>
      <c r="CAB83" s="11"/>
      <c r="CAC83" s="11"/>
      <c r="CAD83" s="11"/>
      <c r="CAE83" s="11"/>
      <c r="CAF83" s="11"/>
      <c r="CAG83" s="11"/>
      <c r="CAH83" s="11"/>
      <c r="CAI83" s="11"/>
      <c r="CAJ83" s="11"/>
      <c r="CAK83" s="11"/>
      <c r="CAL83" s="11"/>
      <c r="CAM83" s="11"/>
      <c r="CAN83" s="11"/>
      <c r="CAO83" s="11"/>
      <c r="CAP83" s="11"/>
      <c r="CAQ83" s="11"/>
      <c r="CAR83" s="11"/>
      <c r="CAS83" s="11"/>
      <c r="CAT83" s="11"/>
      <c r="CAU83" s="11"/>
      <c r="CAV83" s="11"/>
      <c r="CAW83" s="11"/>
      <c r="CAX83" s="11"/>
      <c r="CAY83" s="11"/>
      <c r="CAZ83" s="11"/>
      <c r="CBA83" s="11"/>
      <c r="CBB83" s="11"/>
      <c r="CBC83" s="11"/>
      <c r="CBD83" s="11"/>
      <c r="CBE83" s="11"/>
      <c r="CBF83" s="11"/>
      <c r="CBG83" s="11"/>
      <c r="CBH83" s="11"/>
      <c r="CBI83" s="11"/>
      <c r="CBJ83" s="11"/>
      <c r="CBK83" s="11"/>
      <c r="CBL83" s="11"/>
      <c r="CBM83" s="11"/>
      <c r="CBN83" s="11"/>
      <c r="CBO83" s="11"/>
      <c r="CBP83" s="11"/>
      <c r="CBQ83" s="11"/>
      <c r="CBR83" s="11"/>
      <c r="CBS83" s="11"/>
      <c r="CBT83" s="11"/>
      <c r="CBU83" s="11"/>
      <c r="CBV83" s="11"/>
      <c r="CBW83" s="11"/>
      <c r="CBX83" s="11"/>
      <c r="CBY83" s="11"/>
      <c r="CBZ83" s="11"/>
      <c r="CCA83" s="11"/>
      <c r="CCB83" s="11"/>
      <c r="CCC83" s="11"/>
      <c r="CCD83" s="11"/>
      <c r="CCE83" s="11"/>
      <c r="CCF83" s="11"/>
      <c r="CCG83" s="11"/>
      <c r="CCH83" s="11"/>
      <c r="CCI83" s="11"/>
      <c r="CCJ83" s="11"/>
      <c r="CCK83" s="11"/>
      <c r="CCL83" s="11"/>
      <c r="CCM83" s="11"/>
      <c r="CCN83" s="11"/>
      <c r="CCO83" s="11"/>
      <c r="CCP83" s="11"/>
      <c r="CCQ83" s="11"/>
      <c r="CCR83" s="11"/>
      <c r="CCS83" s="11"/>
      <c r="CCT83" s="11"/>
      <c r="CCU83" s="11"/>
      <c r="CCV83" s="11"/>
      <c r="CCW83" s="11"/>
      <c r="CCX83" s="11"/>
      <c r="CCY83" s="11"/>
      <c r="CCZ83" s="11"/>
      <c r="CDA83" s="11"/>
      <c r="CDB83" s="11"/>
      <c r="CDC83" s="11"/>
      <c r="CDD83" s="11"/>
      <c r="CDE83" s="11"/>
      <c r="CDF83" s="11"/>
      <c r="CDG83" s="11"/>
      <c r="CDH83" s="11"/>
      <c r="CDI83" s="11"/>
      <c r="CDJ83" s="11"/>
      <c r="CDK83" s="11"/>
      <c r="CDL83" s="11"/>
      <c r="CDM83" s="11"/>
      <c r="CDN83" s="11"/>
      <c r="CDO83" s="11"/>
      <c r="CDP83" s="11"/>
      <c r="CDQ83" s="11"/>
      <c r="CDR83" s="11"/>
      <c r="CDS83" s="11"/>
      <c r="CDT83" s="11"/>
      <c r="CDU83" s="11"/>
      <c r="CDV83" s="11"/>
      <c r="CDW83" s="11"/>
      <c r="CDX83" s="11"/>
      <c r="CDY83" s="11"/>
      <c r="CDZ83" s="11"/>
      <c r="CEA83" s="11"/>
      <c r="CEB83" s="11"/>
      <c r="CEC83" s="11"/>
      <c r="CED83" s="11"/>
      <c r="CEE83" s="11"/>
      <c r="CEF83" s="11"/>
      <c r="CEG83" s="11"/>
      <c r="CEH83" s="11"/>
      <c r="CEI83" s="11"/>
      <c r="CEJ83" s="11"/>
      <c r="CEK83" s="11"/>
      <c r="CEL83" s="11"/>
      <c r="CEM83" s="11"/>
      <c r="CEN83" s="11"/>
      <c r="CEO83" s="11"/>
      <c r="CEP83" s="11"/>
      <c r="CEQ83" s="11"/>
      <c r="CER83" s="11"/>
      <c r="CES83" s="11"/>
      <c r="CET83" s="11"/>
      <c r="CEU83" s="11"/>
      <c r="CEV83" s="11"/>
      <c r="CEW83" s="11"/>
      <c r="CEX83" s="11"/>
      <c r="CEY83" s="11"/>
      <c r="CEZ83" s="11"/>
      <c r="CFA83" s="11"/>
      <c r="CFB83" s="11"/>
      <c r="CFC83" s="11"/>
      <c r="CFD83" s="11"/>
      <c r="CFE83" s="11"/>
      <c r="CFF83" s="11"/>
      <c r="CFG83" s="11"/>
      <c r="CFH83" s="11"/>
      <c r="CFI83" s="11"/>
      <c r="CFJ83" s="11"/>
      <c r="CFK83" s="11"/>
      <c r="CFL83" s="11"/>
      <c r="CFM83" s="11"/>
      <c r="CFN83" s="11"/>
      <c r="CFO83" s="11"/>
      <c r="CFP83" s="11"/>
      <c r="CFQ83" s="11"/>
      <c r="CFR83" s="11"/>
      <c r="CFS83" s="11"/>
      <c r="CFT83" s="11"/>
      <c r="CFU83" s="11"/>
      <c r="CFV83" s="11"/>
      <c r="CFW83" s="11"/>
      <c r="CFX83" s="11"/>
      <c r="CFY83" s="11"/>
      <c r="CFZ83" s="11"/>
      <c r="CGA83" s="11"/>
      <c r="CGB83" s="11"/>
      <c r="CGC83" s="11"/>
      <c r="CGD83" s="11"/>
      <c r="CGE83" s="11"/>
      <c r="CGF83" s="11"/>
      <c r="CGG83" s="11"/>
      <c r="CGH83" s="11"/>
      <c r="CGI83" s="11"/>
      <c r="CGJ83" s="11"/>
      <c r="CGK83" s="11"/>
      <c r="CGL83" s="11"/>
      <c r="CGM83" s="11"/>
      <c r="CGN83" s="11"/>
      <c r="CGO83" s="11"/>
      <c r="CGP83" s="11"/>
      <c r="CGQ83" s="11"/>
      <c r="CGR83" s="11"/>
      <c r="CGS83" s="11"/>
      <c r="CGT83" s="11"/>
      <c r="CGU83" s="11"/>
      <c r="CGV83" s="11"/>
      <c r="CGW83" s="11"/>
      <c r="CGX83" s="11"/>
      <c r="CGY83" s="11"/>
      <c r="CGZ83" s="11"/>
      <c r="CHA83" s="11"/>
      <c r="CHB83" s="11"/>
      <c r="CHC83" s="11"/>
      <c r="CHD83" s="11"/>
      <c r="CHE83" s="11"/>
      <c r="CHF83" s="11"/>
      <c r="CHG83" s="11"/>
      <c r="CHH83" s="11"/>
      <c r="CHI83" s="11"/>
      <c r="CHJ83" s="11"/>
      <c r="CHK83" s="11"/>
      <c r="CHL83" s="11"/>
      <c r="CHM83" s="11"/>
      <c r="CHN83" s="11"/>
      <c r="CHO83" s="11"/>
      <c r="CHP83" s="11"/>
      <c r="CHQ83" s="11"/>
      <c r="CHR83" s="11"/>
      <c r="CHS83" s="11"/>
      <c r="CHT83" s="11"/>
      <c r="CHU83" s="11"/>
      <c r="CHV83" s="11"/>
      <c r="CHW83" s="11"/>
      <c r="CHX83" s="11"/>
      <c r="CHY83" s="11"/>
      <c r="CHZ83" s="11"/>
      <c r="CIA83" s="11"/>
      <c r="CIB83" s="11"/>
      <c r="CIC83" s="11"/>
      <c r="CID83" s="11"/>
      <c r="CIE83" s="11"/>
      <c r="CIF83" s="11"/>
      <c r="CIG83" s="11"/>
      <c r="CIH83" s="11"/>
      <c r="CII83" s="11"/>
      <c r="CIJ83" s="11"/>
      <c r="CIK83" s="11"/>
      <c r="CIL83" s="11"/>
      <c r="CIM83" s="11"/>
      <c r="CIN83" s="11"/>
      <c r="CIO83" s="11"/>
      <c r="CIP83" s="11"/>
      <c r="CIQ83" s="11"/>
      <c r="CIR83" s="11"/>
      <c r="CIS83" s="11"/>
      <c r="CIT83" s="11"/>
      <c r="CIU83" s="11"/>
      <c r="CIV83" s="11"/>
      <c r="CIW83" s="11"/>
      <c r="CIX83" s="11"/>
      <c r="CIY83" s="11"/>
      <c r="CIZ83" s="11"/>
      <c r="CJA83" s="11"/>
      <c r="CJB83" s="11"/>
      <c r="CJC83" s="11"/>
      <c r="CJD83" s="11"/>
      <c r="CJE83" s="11"/>
      <c r="CJF83" s="11"/>
      <c r="CJG83" s="11"/>
      <c r="CJH83" s="11"/>
      <c r="CJI83" s="11"/>
      <c r="CJJ83" s="11"/>
      <c r="CJK83" s="11"/>
      <c r="CJL83" s="11"/>
      <c r="CJM83" s="11"/>
      <c r="CJN83" s="11"/>
      <c r="CJO83" s="11"/>
      <c r="CJP83" s="11"/>
      <c r="CJQ83" s="11"/>
      <c r="CJR83" s="11"/>
      <c r="CJS83" s="11"/>
      <c r="CJT83" s="11"/>
      <c r="CJU83" s="11"/>
      <c r="CJV83" s="11"/>
      <c r="CJW83" s="11"/>
      <c r="CJX83" s="11"/>
      <c r="CJY83" s="11"/>
      <c r="CJZ83" s="11"/>
      <c r="CKA83" s="11"/>
      <c r="CKB83" s="11"/>
      <c r="CKC83" s="11"/>
      <c r="CKD83" s="11"/>
      <c r="CKE83" s="11"/>
      <c r="CKF83" s="11"/>
      <c r="CKG83" s="11"/>
      <c r="CKH83" s="11"/>
      <c r="CKI83" s="11"/>
      <c r="CKJ83" s="11"/>
      <c r="CKK83" s="11"/>
      <c r="CKL83" s="11"/>
      <c r="CKM83" s="11"/>
      <c r="CKN83" s="11"/>
      <c r="CKO83" s="11"/>
      <c r="CKP83" s="11"/>
      <c r="CKQ83" s="11"/>
      <c r="CKR83" s="11"/>
      <c r="CKS83" s="11"/>
      <c r="CKT83" s="11"/>
      <c r="CKU83" s="11"/>
      <c r="CKV83" s="11"/>
      <c r="CKW83" s="11"/>
      <c r="CKX83" s="11"/>
      <c r="CKY83" s="11"/>
      <c r="CKZ83" s="11"/>
      <c r="CLA83" s="11"/>
      <c r="CLB83" s="11"/>
      <c r="CLC83" s="11"/>
      <c r="CLD83" s="11"/>
      <c r="CLE83" s="11"/>
      <c r="CLF83" s="11"/>
      <c r="CLG83" s="11"/>
      <c r="CLH83" s="11"/>
      <c r="CLI83" s="11"/>
      <c r="CLJ83" s="11"/>
      <c r="CLK83" s="11"/>
      <c r="CLL83" s="11"/>
      <c r="CLM83" s="11"/>
      <c r="CLN83" s="11"/>
      <c r="CLO83" s="11"/>
      <c r="CLP83" s="11"/>
      <c r="CLQ83" s="11"/>
      <c r="CLR83" s="11"/>
      <c r="CLS83" s="11"/>
      <c r="CLT83" s="11"/>
      <c r="CLU83" s="11"/>
      <c r="CLV83" s="11"/>
      <c r="CLW83" s="11"/>
      <c r="CLX83" s="11"/>
      <c r="CLY83" s="11"/>
      <c r="CLZ83" s="11"/>
      <c r="CMA83" s="11"/>
      <c r="CMB83" s="11"/>
      <c r="CMC83" s="11"/>
      <c r="CMD83" s="11"/>
      <c r="CME83" s="11"/>
      <c r="CMF83" s="11"/>
      <c r="CMG83" s="11"/>
      <c r="CMH83" s="11"/>
      <c r="CMI83" s="11"/>
      <c r="CMJ83" s="11"/>
      <c r="CMK83" s="11"/>
      <c r="CML83" s="11"/>
      <c r="CMM83" s="11"/>
      <c r="CMN83" s="11"/>
      <c r="CMO83" s="11"/>
      <c r="CMP83" s="11"/>
      <c r="CMQ83" s="11"/>
      <c r="CMR83" s="11"/>
      <c r="CMS83" s="11"/>
      <c r="CMT83" s="11"/>
      <c r="CMU83" s="11"/>
      <c r="CMV83" s="11"/>
      <c r="CMW83" s="11"/>
      <c r="CMX83" s="11"/>
      <c r="CMY83" s="11"/>
      <c r="CMZ83" s="11"/>
      <c r="CNA83" s="11"/>
      <c r="CNB83" s="11"/>
      <c r="CNC83" s="11"/>
      <c r="CND83" s="11"/>
      <c r="CNE83" s="11"/>
      <c r="CNF83" s="11"/>
      <c r="CNG83" s="11"/>
      <c r="CNH83" s="11"/>
      <c r="CNI83" s="11"/>
      <c r="CNJ83" s="11"/>
      <c r="CNK83" s="11"/>
      <c r="CNL83" s="11"/>
      <c r="CNM83" s="11"/>
      <c r="CNN83" s="11"/>
      <c r="CNO83" s="11"/>
      <c r="CNP83" s="11"/>
      <c r="CNQ83" s="11"/>
      <c r="CNR83" s="11"/>
      <c r="CNS83" s="11"/>
      <c r="CNT83" s="11"/>
      <c r="CNU83" s="11"/>
      <c r="CNV83" s="11"/>
      <c r="CNW83" s="11"/>
      <c r="CNX83" s="11"/>
      <c r="CNY83" s="11"/>
      <c r="CNZ83" s="11"/>
      <c r="COA83" s="11"/>
      <c r="COB83" s="11"/>
      <c r="COC83" s="11"/>
      <c r="COD83" s="11"/>
      <c r="COE83" s="11"/>
      <c r="COF83" s="11"/>
      <c r="COG83" s="11"/>
      <c r="COH83" s="11"/>
      <c r="COI83" s="11"/>
      <c r="COJ83" s="11"/>
      <c r="COK83" s="11"/>
      <c r="COL83" s="11"/>
      <c r="COM83" s="11"/>
      <c r="CON83" s="11"/>
      <c r="COO83" s="11"/>
      <c r="COP83" s="11"/>
      <c r="COQ83" s="11"/>
      <c r="COR83" s="11"/>
      <c r="COS83" s="11"/>
      <c r="COT83" s="11"/>
      <c r="COU83" s="11"/>
      <c r="COV83" s="11"/>
      <c r="COW83" s="11"/>
      <c r="COX83" s="11"/>
      <c r="COY83" s="11"/>
      <c r="COZ83" s="11"/>
      <c r="CPA83" s="11"/>
      <c r="CPB83" s="11"/>
      <c r="CPC83" s="11"/>
      <c r="CPD83" s="11"/>
      <c r="CPE83" s="11"/>
      <c r="CPF83" s="11"/>
      <c r="CPG83" s="11"/>
      <c r="CPH83" s="11"/>
      <c r="CPI83" s="11"/>
      <c r="CPJ83" s="11"/>
      <c r="CPK83" s="11"/>
      <c r="CPL83" s="11"/>
      <c r="CPM83" s="11"/>
      <c r="CPN83" s="11"/>
      <c r="CPO83" s="11"/>
      <c r="CPP83" s="11"/>
      <c r="CPQ83" s="11"/>
      <c r="CPR83" s="11"/>
      <c r="CPS83" s="11"/>
      <c r="CPT83" s="11"/>
      <c r="CPU83" s="11"/>
      <c r="CPV83" s="11"/>
      <c r="CPW83" s="11"/>
      <c r="CPX83" s="11"/>
      <c r="CPY83" s="11"/>
      <c r="CPZ83" s="11"/>
      <c r="CQA83" s="11"/>
      <c r="CQB83" s="11"/>
      <c r="CQC83" s="11"/>
      <c r="CQD83" s="11"/>
      <c r="CQE83" s="11"/>
      <c r="CQF83" s="11"/>
      <c r="CQG83" s="11"/>
      <c r="CQH83" s="11"/>
      <c r="CQI83" s="11"/>
      <c r="CQJ83" s="11"/>
      <c r="CQK83" s="11"/>
      <c r="CQL83" s="11"/>
      <c r="CQM83" s="11"/>
      <c r="CQN83" s="11"/>
      <c r="CQO83" s="11"/>
      <c r="CQP83" s="11"/>
      <c r="CQQ83" s="11"/>
      <c r="CQR83" s="11"/>
      <c r="CQS83" s="11"/>
      <c r="CQT83" s="11"/>
      <c r="CQU83" s="11"/>
      <c r="CQV83" s="11"/>
      <c r="CQW83" s="11"/>
      <c r="CQX83" s="11"/>
      <c r="CQY83" s="11"/>
      <c r="CQZ83" s="11"/>
      <c r="CRA83" s="11"/>
      <c r="CRB83" s="11"/>
      <c r="CRC83" s="11"/>
      <c r="CRD83" s="11"/>
      <c r="CRE83" s="11"/>
      <c r="CRF83" s="11"/>
      <c r="CRG83" s="11"/>
      <c r="CRH83" s="11"/>
      <c r="CRI83" s="11"/>
      <c r="CRJ83" s="11"/>
      <c r="CRK83" s="11"/>
      <c r="CRL83" s="11"/>
      <c r="CRM83" s="11"/>
      <c r="CRN83" s="11"/>
      <c r="CRO83" s="11"/>
      <c r="CRP83" s="11"/>
      <c r="CRQ83" s="11"/>
      <c r="CRR83" s="11"/>
      <c r="CRS83" s="11"/>
      <c r="CRT83" s="11"/>
      <c r="CRU83" s="11"/>
      <c r="CRV83" s="11"/>
      <c r="CRW83" s="11"/>
      <c r="CRX83" s="11"/>
      <c r="CRY83" s="11"/>
      <c r="CRZ83" s="11"/>
      <c r="CSA83" s="11"/>
      <c r="CSB83" s="11"/>
      <c r="CSC83" s="11"/>
      <c r="CSD83" s="11"/>
      <c r="CSE83" s="11"/>
      <c r="CSF83" s="11"/>
      <c r="CSG83" s="11"/>
      <c r="CSH83" s="11"/>
      <c r="CSI83" s="11"/>
      <c r="CSJ83" s="11"/>
      <c r="CSK83" s="11"/>
      <c r="CSL83" s="11"/>
      <c r="CSM83" s="11"/>
      <c r="CSN83" s="11"/>
      <c r="CSO83" s="11"/>
      <c r="CSP83" s="11"/>
      <c r="CSQ83" s="11"/>
      <c r="CSR83" s="11"/>
      <c r="CSS83" s="11"/>
      <c r="CST83" s="11"/>
      <c r="CSU83" s="11"/>
      <c r="CSV83" s="11"/>
      <c r="CSW83" s="11"/>
      <c r="CSX83" s="11"/>
      <c r="CSY83" s="11"/>
      <c r="CSZ83" s="11"/>
      <c r="CTA83" s="11"/>
      <c r="CTB83" s="11"/>
      <c r="CTC83" s="11"/>
      <c r="CTD83" s="11"/>
      <c r="CTE83" s="11"/>
      <c r="CTF83" s="11"/>
      <c r="CTG83" s="11"/>
      <c r="CTH83" s="11"/>
      <c r="CTI83" s="11"/>
      <c r="CTJ83" s="11"/>
      <c r="CTK83" s="11"/>
      <c r="CTL83" s="11"/>
      <c r="CTM83" s="11"/>
      <c r="CTN83" s="11"/>
      <c r="CTO83" s="11"/>
      <c r="CTP83" s="11"/>
      <c r="CTQ83" s="11"/>
      <c r="CTR83" s="11"/>
      <c r="CTS83" s="11"/>
      <c r="CTT83" s="11"/>
      <c r="CTU83" s="11"/>
      <c r="CTV83" s="11"/>
      <c r="CTW83" s="11"/>
      <c r="CTX83" s="11"/>
      <c r="CTY83" s="11"/>
      <c r="CTZ83" s="11"/>
      <c r="CUA83" s="11"/>
      <c r="CUB83" s="11"/>
      <c r="CUC83" s="11"/>
      <c r="CUD83" s="11"/>
      <c r="CUE83" s="11"/>
      <c r="CUF83" s="11"/>
      <c r="CUG83" s="11"/>
      <c r="CUH83" s="11"/>
      <c r="CUI83" s="11"/>
      <c r="CUJ83" s="11"/>
      <c r="CUK83" s="11"/>
      <c r="CUL83" s="11"/>
      <c r="CUM83" s="11"/>
      <c r="CUN83" s="11"/>
      <c r="CUO83" s="11"/>
      <c r="CUP83" s="11"/>
      <c r="CUQ83" s="11"/>
      <c r="CUR83" s="11"/>
      <c r="CUS83" s="11"/>
      <c r="CUT83" s="11"/>
      <c r="CUU83" s="11"/>
      <c r="CUV83" s="11"/>
      <c r="CUW83" s="11"/>
      <c r="CUX83" s="11"/>
      <c r="CUY83" s="11"/>
      <c r="CUZ83" s="11"/>
      <c r="CVA83" s="11"/>
      <c r="CVB83" s="11"/>
      <c r="CVC83" s="11"/>
      <c r="CVD83" s="11"/>
      <c r="CVE83" s="11"/>
      <c r="CVF83" s="11"/>
      <c r="CVG83" s="11"/>
      <c r="CVH83" s="11"/>
      <c r="CVI83" s="11"/>
      <c r="CVJ83" s="11"/>
      <c r="CVK83" s="11"/>
      <c r="CVL83" s="11"/>
      <c r="CVM83" s="11"/>
      <c r="CVN83" s="11"/>
      <c r="CVO83" s="11"/>
      <c r="CVP83" s="11"/>
      <c r="CVQ83" s="11"/>
      <c r="CVR83" s="11"/>
      <c r="CVS83" s="11"/>
      <c r="CVT83" s="11"/>
      <c r="CVU83" s="11"/>
      <c r="CVV83" s="11"/>
      <c r="CVW83" s="11"/>
      <c r="CVX83" s="11"/>
      <c r="CVY83" s="11"/>
      <c r="CVZ83" s="11"/>
      <c r="CWA83" s="11"/>
      <c r="CWB83" s="11"/>
      <c r="CWC83" s="11"/>
      <c r="CWD83" s="11"/>
      <c r="CWE83" s="11"/>
      <c r="CWF83" s="11"/>
      <c r="CWG83" s="11"/>
      <c r="CWH83" s="11"/>
      <c r="CWI83" s="11"/>
      <c r="CWJ83" s="11"/>
      <c r="CWK83" s="11"/>
      <c r="CWL83" s="11"/>
      <c r="CWM83" s="11"/>
      <c r="CWN83" s="11"/>
      <c r="CWO83" s="11"/>
      <c r="CWP83" s="11"/>
      <c r="CWQ83" s="11"/>
      <c r="CWR83" s="11"/>
      <c r="CWS83" s="11"/>
      <c r="CWT83" s="11"/>
      <c r="CWU83" s="11"/>
      <c r="CWV83" s="11"/>
      <c r="CWW83" s="11"/>
      <c r="CWX83" s="11"/>
      <c r="CWY83" s="11"/>
      <c r="CWZ83" s="11"/>
      <c r="CXA83" s="11"/>
      <c r="CXB83" s="11"/>
      <c r="CXC83" s="11"/>
      <c r="CXD83" s="11"/>
      <c r="CXE83" s="11"/>
      <c r="CXF83" s="11"/>
      <c r="CXG83" s="11"/>
      <c r="CXH83" s="11"/>
      <c r="CXI83" s="11"/>
      <c r="CXJ83" s="11"/>
      <c r="CXK83" s="11"/>
      <c r="CXL83" s="11"/>
      <c r="CXM83" s="11"/>
      <c r="CXN83" s="11"/>
      <c r="CXO83" s="11"/>
      <c r="CXP83" s="11"/>
      <c r="CXQ83" s="11"/>
      <c r="CXR83" s="11"/>
      <c r="CXS83" s="11"/>
      <c r="CXT83" s="11"/>
      <c r="CXU83" s="11"/>
      <c r="CXV83" s="11"/>
      <c r="CXW83" s="11"/>
      <c r="CXX83" s="11"/>
      <c r="CXY83" s="11"/>
      <c r="CXZ83" s="11"/>
      <c r="CYA83" s="11"/>
      <c r="CYB83" s="11"/>
      <c r="CYC83" s="11"/>
      <c r="CYD83" s="11"/>
      <c r="CYE83" s="11"/>
      <c r="CYF83" s="11"/>
      <c r="CYG83" s="11"/>
      <c r="CYH83" s="11"/>
      <c r="CYI83" s="11"/>
      <c r="CYJ83" s="11"/>
      <c r="CYK83" s="11"/>
      <c r="CYL83" s="11"/>
      <c r="CYM83" s="11"/>
      <c r="CYN83" s="11"/>
      <c r="CYO83" s="11"/>
      <c r="CYP83" s="11"/>
      <c r="CYQ83" s="11"/>
      <c r="CYR83" s="11"/>
      <c r="CYS83" s="11"/>
      <c r="CYT83" s="11"/>
      <c r="CYU83" s="11"/>
      <c r="CYV83" s="11"/>
      <c r="CYW83" s="11"/>
      <c r="CYX83" s="11"/>
      <c r="CYY83" s="11"/>
      <c r="CYZ83" s="11"/>
      <c r="CZA83" s="11"/>
      <c r="CZB83" s="11"/>
      <c r="CZC83" s="11"/>
      <c r="CZD83" s="11"/>
      <c r="CZE83" s="11"/>
      <c r="CZF83" s="11"/>
      <c r="CZG83" s="11"/>
      <c r="CZH83" s="11"/>
      <c r="CZI83" s="11"/>
      <c r="CZJ83" s="11"/>
      <c r="CZK83" s="11"/>
      <c r="CZL83" s="11"/>
      <c r="CZM83" s="11"/>
      <c r="CZN83" s="11"/>
      <c r="CZO83" s="11"/>
      <c r="CZP83" s="11"/>
      <c r="CZQ83" s="11"/>
      <c r="CZR83" s="11"/>
      <c r="CZS83" s="11"/>
      <c r="CZT83" s="11"/>
      <c r="CZU83" s="11"/>
      <c r="CZV83" s="11"/>
      <c r="CZW83" s="11"/>
      <c r="CZX83" s="11"/>
      <c r="CZY83" s="11"/>
      <c r="CZZ83" s="11"/>
      <c r="DAA83" s="11"/>
      <c r="DAB83" s="11"/>
      <c r="DAC83" s="11"/>
      <c r="DAD83" s="11"/>
      <c r="DAE83" s="11"/>
      <c r="DAF83" s="11"/>
      <c r="DAG83" s="11"/>
      <c r="DAH83" s="11"/>
      <c r="DAI83" s="11"/>
      <c r="DAJ83" s="11"/>
      <c r="DAK83" s="11"/>
      <c r="DAL83" s="11"/>
      <c r="DAM83" s="11"/>
      <c r="DAN83" s="11"/>
      <c r="DAO83" s="11"/>
      <c r="DAP83" s="11"/>
      <c r="DAQ83" s="11"/>
      <c r="DAR83" s="11"/>
      <c r="DAS83" s="11"/>
      <c r="DAT83" s="11"/>
      <c r="DAU83" s="11"/>
      <c r="DAV83" s="11"/>
      <c r="DAW83" s="11"/>
      <c r="DAX83" s="11"/>
      <c r="DAY83" s="11"/>
      <c r="DAZ83" s="11"/>
      <c r="DBA83" s="11"/>
      <c r="DBB83" s="11"/>
      <c r="DBC83" s="11"/>
      <c r="DBD83" s="11"/>
      <c r="DBE83" s="11"/>
      <c r="DBF83" s="11"/>
      <c r="DBG83" s="11"/>
      <c r="DBH83" s="11"/>
      <c r="DBI83" s="11"/>
      <c r="DBJ83" s="11"/>
      <c r="DBK83" s="11"/>
      <c r="DBL83" s="11"/>
      <c r="DBM83" s="11"/>
      <c r="DBN83" s="11"/>
      <c r="DBO83" s="11"/>
      <c r="DBP83" s="11"/>
      <c r="DBQ83" s="11"/>
      <c r="DBR83" s="11"/>
      <c r="DBS83" s="11"/>
      <c r="DBT83" s="11"/>
      <c r="DBU83" s="11"/>
      <c r="DBV83" s="11"/>
      <c r="DBW83" s="11"/>
      <c r="DBX83" s="11"/>
      <c r="DBY83" s="11"/>
      <c r="DBZ83" s="11"/>
      <c r="DCA83" s="11"/>
      <c r="DCB83" s="11"/>
      <c r="DCC83" s="11"/>
      <c r="DCD83" s="11"/>
      <c r="DCE83" s="11"/>
      <c r="DCF83" s="11"/>
      <c r="DCG83" s="11"/>
      <c r="DCH83" s="11"/>
      <c r="DCI83" s="11"/>
      <c r="DCJ83" s="11"/>
      <c r="DCK83" s="11"/>
      <c r="DCL83" s="11"/>
      <c r="DCM83" s="11"/>
      <c r="DCN83" s="11"/>
      <c r="DCO83" s="11"/>
      <c r="DCP83" s="11"/>
      <c r="DCQ83" s="11"/>
      <c r="DCR83" s="11"/>
      <c r="DCS83" s="11"/>
      <c r="DCT83" s="11"/>
      <c r="DCU83" s="11"/>
      <c r="DCV83" s="11"/>
      <c r="DCW83" s="11"/>
      <c r="DCX83" s="11"/>
      <c r="DCY83" s="11"/>
      <c r="DCZ83" s="11"/>
      <c r="DDA83" s="11"/>
      <c r="DDB83" s="11"/>
      <c r="DDC83" s="11"/>
      <c r="DDD83" s="11"/>
      <c r="DDE83" s="11"/>
      <c r="DDF83" s="11"/>
      <c r="DDG83" s="11"/>
      <c r="DDH83" s="11"/>
      <c r="DDI83" s="11"/>
      <c r="DDJ83" s="11"/>
      <c r="DDK83" s="11"/>
      <c r="DDL83" s="11"/>
      <c r="DDM83" s="11"/>
      <c r="DDN83" s="11"/>
      <c r="DDO83" s="11"/>
      <c r="DDP83" s="11"/>
      <c r="DDQ83" s="11"/>
      <c r="DDR83" s="11"/>
      <c r="DDS83" s="11"/>
      <c r="DDT83" s="11"/>
      <c r="DDU83" s="11"/>
      <c r="DDV83" s="11"/>
      <c r="DDW83" s="11"/>
      <c r="DDX83" s="11"/>
      <c r="DDY83" s="11"/>
      <c r="DDZ83" s="11"/>
      <c r="DEA83" s="11"/>
      <c r="DEB83" s="11"/>
      <c r="DEC83" s="11"/>
      <c r="DED83" s="11"/>
      <c r="DEE83" s="11"/>
      <c r="DEF83" s="11"/>
      <c r="DEG83" s="11"/>
      <c r="DEH83" s="11"/>
      <c r="DEI83" s="11"/>
      <c r="DEJ83" s="11"/>
      <c r="DEK83" s="11"/>
      <c r="DEL83" s="11"/>
      <c r="DEM83" s="11"/>
      <c r="DEN83" s="11"/>
      <c r="DEO83" s="11"/>
      <c r="DEP83" s="11"/>
      <c r="DEQ83" s="11"/>
      <c r="DER83" s="11"/>
      <c r="DES83" s="11"/>
      <c r="DET83" s="11"/>
      <c r="DEU83" s="11"/>
      <c r="DEV83" s="11"/>
      <c r="DEW83" s="11"/>
      <c r="DEX83" s="11"/>
      <c r="DEY83" s="11"/>
      <c r="DEZ83" s="11"/>
      <c r="DFA83" s="11"/>
      <c r="DFB83" s="11"/>
      <c r="DFC83" s="11"/>
      <c r="DFD83" s="11"/>
      <c r="DFE83" s="11"/>
      <c r="DFF83" s="11"/>
      <c r="DFG83" s="11"/>
      <c r="DFH83" s="11"/>
      <c r="DFI83" s="11"/>
      <c r="DFJ83" s="11"/>
      <c r="DFK83" s="11"/>
      <c r="DFL83" s="11"/>
      <c r="DFM83" s="11"/>
      <c r="DFN83" s="11"/>
      <c r="DFO83" s="11"/>
      <c r="DFP83" s="11"/>
      <c r="DFQ83" s="11"/>
      <c r="DFR83" s="11"/>
      <c r="DFS83" s="11"/>
      <c r="DFT83" s="11"/>
      <c r="DFU83" s="11"/>
      <c r="DFV83" s="11"/>
      <c r="DFW83" s="11"/>
      <c r="DFX83" s="11"/>
      <c r="DFY83" s="11"/>
      <c r="DFZ83" s="11"/>
      <c r="DGA83" s="11"/>
      <c r="DGB83" s="11"/>
      <c r="DGC83" s="11"/>
      <c r="DGD83" s="11"/>
      <c r="DGE83" s="11"/>
      <c r="DGF83" s="11"/>
      <c r="DGG83" s="11"/>
      <c r="DGH83" s="11"/>
      <c r="DGI83" s="11"/>
      <c r="DGJ83" s="11"/>
      <c r="DGK83" s="11"/>
      <c r="DGL83" s="11"/>
      <c r="DGM83" s="11"/>
      <c r="DGN83" s="11"/>
      <c r="DGO83" s="11"/>
      <c r="DGP83" s="11"/>
      <c r="DGQ83" s="11"/>
      <c r="DGR83" s="11"/>
      <c r="DGS83" s="11"/>
      <c r="DGT83" s="11"/>
      <c r="DGU83" s="11"/>
      <c r="DGV83" s="11"/>
      <c r="DGW83" s="11"/>
      <c r="DGX83" s="11"/>
      <c r="DGY83" s="11"/>
      <c r="DGZ83" s="11"/>
      <c r="DHA83" s="11"/>
      <c r="DHB83" s="11"/>
      <c r="DHC83" s="11"/>
      <c r="DHD83" s="11"/>
      <c r="DHE83" s="11"/>
      <c r="DHF83" s="11"/>
      <c r="DHG83" s="11"/>
      <c r="DHH83" s="11"/>
      <c r="DHI83" s="11"/>
      <c r="DHJ83" s="11"/>
      <c r="DHK83" s="11"/>
      <c r="DHL83" s="11"/>
      <c r="DHM83" s="11"/>
      <c r="DHN83" s="11"/>
      <c r="DHO83" s="11"/>
      <c r="DHP83" s="11"/>
      <c r="DHQ83" s="11"/>
      <c r="DHR83" s="11"/>
      <c r="DHS83" s="11"/>
      <c r="DHT83" s="11"/>
      <c r="DHU83" s="11"/>
      <c r="DHV83" s="11"/>
      <c r="DHW83" s="11"/>
      <c r="DHX83" s="11"/>
      <c r="DHY83" s="11"/>
      <c r="DHZ83" s="11"/>
      <c r="DIA83" s="11"/>
      <c r="DIB83" s="11"/>
      <c r="DIC83" s="11"/>
      <c r="DID83" s="11"/>
      <c r="DIE83" s="11"/>
      <c r="DIF83" s="11"/>
      <c r="DIG83" s="11"/>
      <c r="DIH83" s="11"/>
      <c r="DII83" s="11"/>
      <c r="DIJ83" s="11"/>
      <c r="DIK83" s="11"/>
      <c r="DIL83" s="11"/>
      <c r="DIM83" s="11"/>
      <c r="DIN83" s="11"/>
      <c r="DIO83" s="11"/>
      <c r="DIP83" s="11"/>
      <c r="DIQ83" s="11"/>
      <c r="DIR83" s="11"/>
      <c r="DIS83" s="11"/>
      <c r="DIT83" s="11"/>
      <c r="DIU83" s="11"/>
      <c r="DIV83" s="11"/>
      <c r="DIW83" s="11"/>
      <c r="DIX83" s="11"/>
      <c r="DIY83" s="11"/>
      <c r="DIZ83" s="11"/>
      <c r="DJA83" s="11"/>
      <c r="DJB83" s="11"/>
      <c r="DJC83" s="11"/>
      <c r="DJD83" s="11"/>
      <c r="DJE83" s="11"/>
      <c r="DJF83" s="11"/>
      <c r="DJG83" s="11"/>
      <c r="DJH83" s="11"/>
      <c r="DJI83" s="11"/>
      <c r="DJJ83" s="11"/>
      <c r="DJK83" s="11"/>
      <c r="DJL83" s="11"/>
      <c r="DJM83" s="11"/>
      <c r="DJN83" s="11"/>
      <c r="DJO83" s="11"/>
      <c r="DJP83" s="11"/>
      <c r="DJQ83" s="11"/>
      <c r="DJR83" s="11"/>
      <c r="DJS83" s="11"/>
      <c r="DJT83" s="11"/>
      <c r="DJU83" s="11"/>
      <c r="DJV83" s="11"/>
      <c r="DJW83" s="11"/>
      <c r="DJX83" s="11"/>
      <c r="DJY83" s="11"/>
      <c r="DJZ83" s="11"/>
      <c r="DKA83" s="11"/>
      <c r="DKB83" s="11"/>
      <c r="DKC83" s="11"/>
      <c r="DKD83" s="11"/>
      <c r="DKE83" s="11"/>
      <c r="DKF83" s="11"/>
      <c r="DKG83" s="11"/>
      <c r="DKH83" s="11"/>
      <c r="DKI83" s="11"/>
      <c r="DKJ83" s="11"/>
      <c r="DKK83" s="11"/>
      <c r="DKL83" s="11"/>
      <c r="DKM83" s="11"/>
      <c r="DKN83" s="11"/>
      <c r="DKO83" s="11"/>
      <c r="DKP83" s="11"/>
      <c r="DKQ83" s="11"/>
      <c r="DKR83" s="11"/>
      <c r="DKS83" s="11"/>
      <c r="DKT83" s="11"/>
      <c r="DKU83" s="11"/>
      <c r="DKV83" s="11"/>
      <c r="DKW83" s="11"/>
      <c r="DKX83" s="11"/>
      <c r="DKY83" s="11"/>
      <c r="DKZ83" s="11"/>
      <c r="DLA83" s="11"/>
      <c r="DLB83" s="11"/>
      <c r="DLC83" s="11"/>
      <c r="DLD83" s="11"/>
      <c r="DLE83" s="11"/>
      <c r="DLF83" s="11"/>
      <c r="DLG83" s="11"/>
      <c r="DLH83" s="11"/>
      <c r="DLI83" s="11"/>
      <c r="DLJ83" s="11"/>
      <c r="DLK83" s="11"/>
      <c r="DLL83" s="11"/>
      <c r="DLM83" s="11"/>
      <c r="DLN83" s="11"/>
      <c r="DLO83" s="11"/>
      <c r="DLP83" s="11"/>
      <c r="DLQ83" s="11"/>
      <c r="DLR83" s="11"/>
      <c r="DLS83" s="11"/>
      <c r="DLT83" s="11"/>
      <c r="DLU83" s="11"/>
      <c r="DLV83" s="11"/>
      <c r="DLW83" s="11"/>
      <c r="DLX83" s="11"/>
      <c r="DLY83" s="11"/>
      <c r="DLZ83" s="11"/>
      <c r="DMA83" s="11"/>
      <c r="DMB83" s="11"/>
      <c r="DMC83" s="11"/>
      <c r="DMD83" s="11"/>
      <c r="DME83" s="11"/>
      <c r="DMF83" s="11"/>
      <c r="DMG83" s="11"/>
      <c r="DMH83" s="11"/>
      <c r="DMI83" s="11"/>
      <c r="DMJ83" s="11"/>
      <c r="DMK83" s="11"/>
      <c r="DML83" s="11"/>
      <c r="DMM83" s="11"/>
      <c r="DMN83" s="11"/>
      <c r="DMO83" s="11"/>
      <c r="DMP83" s="11"/>
      <c r="DMQ83" s="11"/>
      <c r="DMR83" s="11"/>
      <c r="DMS83" s="11"/>
      <c r="DMT83" s="11"/>
      <c r="DMU83" s="11"/>
      <c r="DMV83" s="11"/>
      <c r="DMW83" s="11"/>
      <c r="DMX83" s="11"/>
      <c r="DMY83" s="11"/>
      <c r="DMZ83" s="11"/>
      <c r="DNA83" s="11"/>
      <c r="DNB83" s="11"/>
      <c r="DNC83" s="11"/>
      <c r="DND83" s="11"/>
      <c r="DNE83" s="11"/>
      <c r="DNF83" s="11"/>
      <c r="DNG83" s="11"/>
      <c r="DNH83" s="11"/>
      <c r="DNI83" s="11"/>
      <c r="DNJ83" s="11"/>
      <c r="DNK83" s="11"/>
      <c r="DNL83" s="11"/>
      <c r="DNM83" s="11"/>
      <c r="DNN83" s="11"/>
      <c r="DNO83" s="11"/>
      <c r="DNP83" s="11"/>
      <c r="DNQ83" s="11"/>
      <c r="DNR83" s="11"/>
      <c r="DNS83" s="11"/>
      <c r="DNT83" s="11"/>
      <c r="DNU83" s="11"/>
      <c r="DNV83" s="11"/>
      <c r="DNW83" s="11"/>
      <c r="DNX83" s="11"/>
      <c r="DNY83" s="11"/>
      <c r="DNZ83" s="11"/>
      <c r="DOA83" s="11"/>
      <c r="DOB83" s="11"/>
      <c r="DOC83" s="11"/>
      <c r="DOD83" s="11"/>
      <c r="DOE83" s="11"/>
      <c r="DOF83" s="11"/>
      <c r="DOG83" s="11"/>
      <c r="DOH83" s="11"/>
      <c r="DOI83" s="11"/>
      <c r="DOJ83" s="11"/>
      <c r="DOK83" s="11"/>
      <c r="DOL83" s="11"/>
      <c r="DOM83" s="11"/>
      <c r="DON83" s="11"/>
      <c r="DOO83" s="11"/>
      <c r="DOP83" s="11"/>
      <c r="DOQ83" s="11"/>
      <c r="DOR83" s="11"/>
      <c r="DOS83" s="11"/>
      <c r="DOT83" s="11"/>
      <c r="DOU83" s="11"/>
      <c r="DOV83" s="11"/>
      <c r="DOW83" s="11"/>
      <c r="DOX83" s="11"/>
      <c r="DOY83" s="11"/>
      <c r="DOZ83" s="11"/>
      <c r="DPA83" s="11"/>
      <c r="DPB83" s="11"/>
      <c r="DPC83" s="11"/>
      <c r="DPD83" s="11"/>
      <c r="DPE83" s="11"/>
      <c r="DPF83" s="11"/>
      <c r="DPG83" s="11"/>
      <c r="DPH83" s="11"/>
      <c r="DPI83" s="11"/>
      <c r="DPJ83" s="11"/>
      <c r="DPK83" s="11"/>
      <c r="DPL83" s="11"/>
      <c r="DPM83" s="11"/>
      <c r="DPN83" s="11"/>
      <c r="DPO83" s="11"/>
      <c r="DPP83" s="11"/>
      <c r="DPQ83" s="11"/>
      <c r="DPR83" s="11"/>
      <c r="DPS83" s="11"/>
      <c r="DPT83" s="11"/>
      <c r="DPU83" s="11"/>
      <c r="DPV83" s="11"/>
      <c r="DPW83" s="11"/>
      <c r="DPX83" s="11"/>
      <c r="DPY83" s="11"/>
      <c r="DPZ83" s="11"/>
      <c r="DQA83" s="11"/>
      <c r="DQB83" s="11"/>
      <c r="DQC83" s="11"/>
      <c r="DQD83" s="11"/>
      <c r="DQE83" s="11"/>
      <c r="DQF83" s="11"/>
      <c r="DQG83" s="11"/>
      <c r="DQH83" s="11"/>
      <c r="DQI83" s="11"/>
      <c r="DQJ83" s="11"/>
      <c r="DQK83" s="11"/>
      <c r="DQL83" s="11"/>
      <c r="DQM83" s="11"/>
      <c r="DQN83" s="11"/>
      <c r="DQO83" s="11"/>
      <c r="DQP83" s="11"/>
      <c r="DQQ83" s="11"/>
      <c r="DQR83" s="11"/>
      <c r="DQS83" s="11"/>
      <c r="DQT83" s="11"/>
      <c r="DQU83" s="11"/>
      <c r="DQV83" s="11"/>
      <c r="DQW83" s="11"/>
      <c r="DQX83" s="11"/>
      <c r="DQY83" s="11"/>
      <c r="DQZ83" s="11"/>
      <c r="DRA83" s="11"/>
      <c r="DRB83" s="11"/>
      <c r="DRC83" s="11"/>
      <c r="DRD83" s="11"/>
      <c r="DRE83" s="11"/>
      <c r="DRF83" s="11"/>
      <c r="DRG83" s="11"/>
      <c r="DRH83" s="11"/>
      <c r="DRI83" s="11"/>
      <c r="DRJ83" s="11"/>
      <c r="DRK83" s="11"/>
      <c r="DRL83" s="11"/>
      <c r="DRM83" s="11"/>
      <c r="DRN83" s="11"/>
      <c r="DRO83" s="11"/>
      <c r="DRP83" s="11"/>
      <c r="DRQ83" s="11"/>
      <c r="DRR83" s="11"/>
      <c r="DRS83" s="11"/>
      <c r="DRT83" s="11"/>
      <c r="DRU83" s="11"/>
      <c r="DRV83" s="11"/>
      <c r="DRW83" s="11"/>
      <c r="DRX83" s="11"/>
      <c r="DRY83" s="11"/>
      <c r="DRZ83" s="11"/>
      <c r="DSA83" s="11"/>
      <c r="DSB83" s="11"/>
      <c r="DSC83" s="11"/>
      <c r="DSD83" s="11"/>
      <c r="DSE83" s="11"/>
      <c r="DSF83" s="11"/>
      <c r="DSG83" s="11"/>
      <c r="DSH83" s="11"/>
      <c r="DSI83" s="11"/>
      <c r="DSJ83" s="11"/>
      <c r="DSK83" s="11"/>
      <c r="DSL83" s="11"/>
      <c r="DSM83" s="11"/>
      <c r="DSN83" s="11"/>
      <c r="DSO83" s="11"/>
      <c r="DSP83" s="11"/>
      <c r="DSQ83" s="11"/>
      <c r="DSR83" s="11"/>
      <c r="DSS83" s="11"/>
      <c r="DST83" s="11"/>
      <c r="DSU83" s="11"/>
      <c r="DSV83" s="11"/>
      <c r="DSW83" s="11"/>
      <c r="DSX83" s="11"/>
      <c r="DSY83" s="11"/>
      <c r="DSZ83" s="11"/>
      <c r="DTA83" s="11"/>
      <c r="DTB83" s="11"/>
      <c r="DTC83" s="11"/>
      <c r="DTD83" s="11"/>
      <c r="DTE83" s="11"/>
      <c r="DTF83" s="11"/>
      <c r="DTG83" s="11"/>
      <c r="DTH83" s="11"/>
      <c r="DTI83" s="11"/>
      <c r="DTJ83" s="11"/>
      <c r="DTK83" s="11"/>
      <c r="DTL83" s="11"/>
      <c r="DTM83" s="11"/>
      <c r="DTN83" s="11"/>
      <c r="DTO83" s="11"/>
      <c r="DTP83" s="11"/>
      <c r="DTQ83" s="11"/>
      <c r="DTR83" s="11"/>
      <c r="DTS83" s="11"/>
      <c r="DTT83" s="11"/>
      <c r="DTU83" s="11"/>
      <c r="DTV83" s="11"/>
      <c r="DTW83" s="11"/>
      <c r="DTX83" s="11"/>
      <c r="DTY83" s="11"/>
      <c r="DTZ83" s="11"/>
      <c r="DUA83" s="11"/>
      <c r="DUB83" s="11"/>
      <c r="DUC83" s="11"/>
      <c r="DUD83" s="11"/>
      <c r="DUE83" s="11"/>
      <c r="DUF83" s="11"/>
      <c r="DUG83" s="11"/>
      <c r="DUH83" s="11"/>
      <c r="DUI83" s="11"/>
      <c r="DUJ83" s="11"/>
      <c r="DUK83" s="11"/>
      <c r="DUL83" s="11"/>
      <c r="DUM83" s="11"/>
      <c r="DUN83" s="11"/>
      <c r="DUO83" s="11"/>
      <c r="DUP83" s="11"/>
      <c r="DUQ83" s="11"/>
      <c r="DUR83" s="11"/>
      <c r="DUS83" s="11"/>
      <c r="DUT83" s="11"/>
      <c r="DUU83" s="11"/>
      <c r="DUV83" s="11"/>
      <c r="DUW83" s="11"/>
      <c r="DUX83" s="11"/>
      <c r="DUY83" s="11"/>
      <c r="DUZ83" s="11"/>
      <c r="DVA83" s="11"/>
      <c r="DVB83" s="11"/>
      <c r="DVC83" s="11"/>
      <c r="DVD83" s="11"/>
      <c r="DVE83" s="11"/>
      <c r="DVF83" s="11"/>
      <c r="DVG83" s="11"/>
      <c r="DVH83" s="11"/>
      <c r="DVI83" s="11"/>
      <c r="DVJ83" s="11"/>
      <c r="DVK83" s="11"/>
      <c r="DVL83" s="11"/>
      <c r="DVM83" s="11"/>
      <c r="DVN83" s="11"/>
      <c r="DVO83" s="11"/>
      <c r="DVP83" s="11"/>
      <c r="DVQ83" s="11"/>
      <c r="DVR83" s="11"/>
      <c r="DVS83" s="11"/>
      <c r="DVT83" s="11"/>
      <c r="DVU83" s="11"/>
      <c r="DVV83" s="11"/>
      <c r="DVW83" s="11"/>
      <c r="DVX83" s="11"/>
      <c r="DVY83" s="11"/>
      <c r="DVZ83" s="11"/>
      <c r="DWA83" s="11"/>
      <c r="DWB83" s="11"/>
      <c r="DWC83" s="11"/>
      <c r="DWD83" s="11"/>
      <c r="DWE83" s="11"/>
      <c r="DWF83" s="11"/>
      <c r="DWG83" s="11"/>
      <c r="DWH83" s="11"/>
      <c r="DWI83" s="11"/>
      <c r="DWJ83" s="11"/>
      <c r="DWK83" s="11"/>
      <c r="DWL83" s="11"/>
      <c r="DWM83" s="11"/>
      <c r="DWN83" s="11"/>
      <c r="DWO83" s="11"/>
      <c r="DWP83" s="11"/>
      <c r="DWQ83" s="11"/>
      <c r="DWR83" s="11"/>
      <c r="DWS83" s="11"/>
      <c r="DWT83" s="11"/>
      <c r="DWU83" s="11"/>
      <c r="DWV83" s="11"/>
      <c r="DWW83" s="11"/>
      <c r="DWX83" s="11"/>
      <c r="DWY83" s="11"/>
      <c r="DWZ83" s="11"/>
      <c r="DXA83" s="11"/>
      <c r="DXB83" s="11"/>
      <c r="DXC83" s="11"/>
      <c r="DXD83" s="11"/>
      <c r="DXE83" s="11"/>
      <c r="DXF83" s="11"/>
      <c r="DXG83" s="11"/>
      <c r="DXH83" s="11"/>
      <c r="DXI83" s="11"/>
      <c r="DXJ83" s="11"/>
      <c r="DXK83" s="11"/>
      <c r="DXL83" s="11"/>
      <c r="DXM83" s="11"/>
      <c r="DXN83" s="11"/>
      <c r="DXO83" s="11"/>
      <c r="DXP83" s="11"/>
      <c r="DXQ83" s="11"/>
      <c r="DXR83" s="11"/>
      <c r="DXS83" s="11"/>
      <c r="DXT83" s="11"/>
      <c r="DXU83" s="11"/>
      <c r="DXV83" s="11"/>
      <c r="DXW83" s="11"/>
      <c r="DXX83" s="11"/>
      <c r="DXY83" s="11"/>
      <c r="DXZ83" s="11"/>
      <c r="DYA83" s="11"/>
      <c r="DYB83" s="11"/>
      <c r="DYC83" s="11"/>
      <c r="DYD83" s="11"/>
      <c r="DYE83" s="11"/>
      <c r="DYF83" s="11"/>
      <c r="DYG83" s="11"/>
      <c r="DYH83" s="11"/>
      <c r="DYI83" s="11"/>
      <c r="DYJ83" s="11"/>
      <c r="DYK83" s="11"/>
      <c r="DYL83" s="11"/>
      <c r="DYM83" s="11"/>
      <c r="DYN83" s="11"/>
      <c r="DYO83" s="11"/>
      <c r="DYP83" s="11"/>
      <c r="DYQ83" s="11"/>
      <c r="DYR83" s="11"/>
      <c r="DYS83" s="11"/>
      <c r="DYT83" s="11"/>
      <c r="DYU83" s="11"/>
      <c r="DYV83" s="11"/>
      <c r="DYW83" s="11"/>
      <c r="DYX83" s="11"/>
      <c r="DYY83" s="11"/>
      <c r="DYZ83" s="11"/>
      <c r="DZA83" s="11"/>
      <c r="DZB83" s="11"/>
      <c r="DZC83" s="11"/>
      <c r="DZD83" s="11"/>
      <c r="DZE83" s="11"/>
      <c r="DZF83" s="11"/>
      <c r="DZG83" s="11"/>
      <c r="DZH83" s="11"/>
      <c r="DZI83" s="11"/>
      <c r="DZJ83" s="11"/>
      <c r="DZK83" s="11"/>
      <c r="DZL83" s="11"/>
      <c r="DZM83" s="11"/>
      <c r="DZN83" s="11"/>
      <c r="DZO83" s="11"/>
      <c r="DZP83" s="11"/>
      <c r="DZQ83" s="11"/>
      <c r="DZR83" s="11"/>
      <c r="DZS83" s="11"/>
      <c r="DZT83" s="11"/>
      <c r="DZU83" s="11"/>
      <c r="DZV83" s="11"/>
      <c r="DZW83" s="11"/>
      <c r="DZX83" s="11"/>
      <c r="DZY83" s="11"/>
      <c r="DZZ83" s="11"/>
      <c r="EAA83" s="11"/>
      <c r="EAB83" s="11"/>
      <c r="EAC83" s="11"/>
      <c r="EAD83" s="11"/>
      <c r="EAE83" s="11"/>
      <c r="EAF83" s="11"/>
      <c r="EAG83" s="11"/>
      <c r="EAH83" s="11"/>
      <c r="EAI83" s="11"/>
      <c r="EAJ83" s="11"/>
      <c r="EAK83" s="11"/>
      <c r="EAL83" s="11"/>
      <c r="EAM83" s="11"/>
      <c r="EAN83" s="11"/>
      <c r="EAO83" s="11"/>
      <c r="EAP83" s="11"/>
      <c r="EAQ83" s="11"/>
      <c r="EAR83" s="11"/>
      <c r="EAS83" s="11"/>
      <c r="EAT83" s="11"/>
      <c r="EAU83" s="11"/>
      <c r="EAV83" s="11"/>
      <c r="EAW83" s="11"/>
      <c r="EAX83" s="11"/>
      <c r="EAY83" s="11"/>
      <c r="EAZ83" s="11"/>
      <c r="EBA83" s="11"/>
      <c r="EBB83" s="11"/>
      <c r="EBC83" s="11"/>
      <c r="EBD83" s="11"/>
      <c r="EBE83" s="11"/>
      <c r="EBF83" s="11"/>
      <c r="EBG83" s="11"/>
      <c r="EBH83" s="11"/>
      <c r="EBI83" s="11"/>
      <c r="EBJ83" s="11"/>
      <c r="EBK83" s="11"/>
      <c r="EBL83" s="11"/>
      <c r="EBM83" s="11"/>
      <c r="EBN83" s="11"/>
      <c r="EBO83" s="11"/>
      <c r="EBP83" s="11"/>
      <c r="EBQ83" s="11"/>
      <c r="EBR83" s="11"/>
      <c r="EBS83" s="11"/>
      <c r="EBT83" s="11"/>
      <c r="EBU83" s="11"/>
      <c r="EBV83" s="11"/>
      <c r="EBW83" s="11"/>
      <c r="EBX83" s="11"/>
      <c r="EBY83" s="11"/>
      <c r="EBZ83" s="11"/>
      <c r="ECA83" s="11"/>
      <c r="ECB83" s="11"/>
      <c r="ECC83" s="11"/>
      <c r="ECD83" s="11"/>
      <c r="ECE83" s="11"/>
      <c r="ECF83" s="11"/>
      <c r="ECG83" s="11"/>
      <c r="ECH83" s="11"/>
      <c r="ECI83" s="11"/>
      <c r="ECJ83" s="11"/>
      <c r="ECK83" s="11"/>
      <c r="ECL83" s="11"/>
      <c r="ECM83" s="11"/>
      <c r="ECN83" s="11"/>
      <c r="ECO83" s="11"/>
      <c r="ECP83" s="11"/>
      <c r="ECQ83" s="11"/>
      <c r="ECR83" s="11"/>
      <c r="ECS83" s="11"/>
      <c r="ECT83" s="11"/>
      <c r="ECU83" s="11"/>
      <c r="ECV83" s="11"/>
      <c r="ECW83" s="11"/>
      <c r="ECX83" s="11"/>
      <c r="ECY83" s="11"/>
      <c r="ECZ83" s="11"/>
      <c r="EDA83" s="11"/>
      <c r="EDB83" s="11"/>
      <c r="EDC83" s="11"/>
      <c r="EDD83" s="11"/>
      <c r="EDE83" s="11"/>
      <c r="EDF83" s="11"/>
      <c r="EDG83" s="11"/>
      <c r="EDH83" s="11"/>
      <c r="EDI83" s="11"/>
      <c r="EDJ83" s="11"/>
      <c r="EDK83" s="11"/>
      <c r="EDL83" s="11"/>
      <c r="EDM83" s="11"/>
      <c r="EDN83" s="11"/>
      <c r="EDO83" s="11"/>
      <c r="EDP83" s="11"/>
      <c r="EDQ83" s="11"/>
      <c r="EDR83" s="11"/>
      <c r="EDS83" s="11"/>
      <c r="EDT83" s="11"/>
      <c r="EDU83" s="11"/>
      <c r="EDV83" s="11"/>
      <c r="EDW83" s="11"/>
      <c r="EDX83" s="11"/>
      <c r="EDY83" s="11"/>
      <c r="EDZ83" s="11"/>
      <c r="EEA83" s="11"/>
      <c r="EEB83" s="11"/>
      <c r="EEC83" s="11"/>
      <c r="EED83" s="11"/>
      <c r="EEE83" s="11"/>
      <c r="EEF83" s="11"/>
      <c r="EEG83" s="11"/>
      <c r="EEH83" s="11"/>
      <c r="EEI83" s="11"/>
      <c r="EEJ83" s="11"/>
      <c r="EEK83" s="11"/>
      <c r="EEL83" s="11"/>
      <c r="EEM83" s="11"/>
      <c r="EEN83" s="11"/>
      <c r="EEO83" s="11"/>
      <c r="EEP83" s="11"/>
      <c r="EEQ83" s="11"/>
      <c r="EER83" s="11"/>
      <c r="EES83" s="11"/>
      <c r="EET83" s="11"/>
      <c r="EEU83" s="11"/>
      <c r="EEV83" s="11"/>
      <c r="EEW83" s="11"/>
      <c r="EEX83" s="11"/>
      <c r="EEY83" s="11"/>
      <c r="EEZ83" s="11"/>
      <c r="EFA83" s="11"/>
      <c r="EFB83" s="11"/>
      <c r="EFC83" s="11"/>
      <c r="EFD83" s="11"/>
      <c r="EFE83" s="11"/>
      <c r="EFF83" s="11"/>
      <c r="EFG83" s="11"/>
      <c r="EFH83" s="11"/>
      <c r="EFI83" s="11"/>
      <c r="EFJ83" s="11"/>
      <c r="EFK83" s="11"/>
      <c r="EFL83" s="11"/>
      <c r="EFM83" s="11"/>
      <c r="EFN83" s="11"/>
      <c r="EFO83" s="11"/>
      <c r="EFP83" s="11"/>
      <c r="EFQ83" s="11"/>
      <c r="EFR83" s="11"/>
      <c r="EFS83" s="11"/>
      <c r="EFT83" s="11"/>
      <c r="EFU83" s="11"/>
      <c r="EFV83" s="11"/>
      <c r="EFW83" s="11"/>
      <c r="EFX83" s="11"/>
      <c r="EFY83" s="11"/>
      <c r="EFZ83" s="11"/>
      <c r="EGA83" s="11"/>
      <c r="EGB83" s="11"/>
      <c r="EGC83" s="11"/>
      <c r="EGD83" s="11"/>
      <c r="EGE83" s="11"/>
      <c r="EGF83" s="11"/>
      <c r="EGG83" s="11"/>
      <c r="EGH83" s="11"/>
      <c r="EGI83" s="11"/>
      <c r="EGJ83" s="11"/>
      <c r="EGK83" s="11"/>
      <c r="EGL83" s="11"/>
      <c r="EGM83" s="11"/>
      <c r="EGN83" s="11"/>
      <c r="EGO83" s="11"/>
      <c r="EGP83" s="11"/>
      <c r="EGQ83" s="11"/>
      <c r="EGR83" s="11"/>
      <c r="EGS83" s="11"/>
      <c r="EGT83" s="11"/>
      <c r="EGU83" s="11"/>
      <c r="EGV83" s="11"/>
      <c r="EGW83" s="11"/>
      <c r="EGX83" s="11"/>
      <c r="EGY83" s="11"/>
      <c r="EGZ83" s="11"/>
      <c r="EHA83" s="11"/>
      <c r="EHB83" s="11"/>
      <c r="EHC83" s="11"/>
      <c r="EHD83" s="11"/>
      <c r="EHE83" s="11"/>
      <c r="EHF83" s="11"/>
      <c r="EHG83" s="11"/>
      <c r="EHH83" s="11"/>
      <c r="EHI83" s="11"/>
      <c r="EHJ83" s="11"/>
      <c r="EHK83" s="11"/>
      <c r="EHL83" s="11"/>
      <c r="EHM83" s="11"/>
      <c r="EHN83" s="11"/>
      <c r="EHO83" s="11"/>
      <c r="EHP83" s="11"/>
      <c r="EHQ83" s="11"/>
      <c r="EHR83" s="11"/>
      <c r="EHS83" s="11"/>
      <c r="EHT83" s="11"/>
      <c r="EHU83" s="11"/>
      <c r="EHV83" s="11"/>
      <c r="EHW83" s="11"/>
      <c r="EHX83" s="11"/>
      <c r="EHY83" s="11"/>
      <c r="EHZ83" s="11"/>
      <c r="EIA83" s="11"/>
      <c r="EIB83" s="11"/>
      <c r="EIC83" s="11"/>
      <c r="EID83" s="11"/>
      <c r="EIE83" s="11"/>
      <c r="EIF83" s="11"/>
      <c r="EIG83" s="11"/>
      <c r="EIH83" s="11"/>
      <c r="EII83" s="11"/>
      <c r="EIJ83" s="11"/>
      <c r="EIK83" s="11"/>
      <c r="EIL83" s="11"/>
      <c r="EIM83" s="11"/>
      <c r="EIN83" s="11"/>
      <c r="EIO83" s="11"/>
      <c r="EIP83" s="11"/>
      <c r="EIQ83" s="11"/>
      <c r="EIR83" s="11"/>
      <c r="EIS83" s="11"/>
      <c r="EIT83" s="11"/>
      <c r="EIU83" s="11"/>
      <c r="EIV83" s="11"/>
      <c r="EIW83" s="11"/>
      <c r="EIX83" s="11"/>
      <c r="EIY83" s="11"/>
      <c r="EIZ83" s="11"/>
      <c r="EJA83" s="11"/>
      <c r="EJB83" s="11"/>
      <c r="EJC83" s="11"/>
      <c r="EJD83" s="11"/>
      <c r="EJE83" s="11"/>
      <c r="EJF83" s="11"/>
      <c r="EJG83" s="11"/>
      <c r="EJH83" s="11"/>
      <c r="EJI83" s="11"/>
      <c r="EJJ83" s="11"/>
      <c r="EJK83" s="11"/>
      <c r="EJL83" s="11"/>
      <c r="EJM83" s="11"/>
      <c r="EJN83" s="11"/>
      <c r="EJO83" s="11"/>
      <c r="EJP83" s="11"/>
      <c r="EJQ83" s="11"/>
      <c r="EJR83" s="11"/>
      <c r="EJS83" s="11"/>
      <c r="EJT83" s="11"/>
      <c r="EJU83" s="11"/>
      <c r="EJV83" s="11"/>
      <c r="EJW83" s="11"/>
      <c r="EJX83" s="11"/>
      <c r="EJY83" s="11"/>
      <c r="EJZ83" s="11"/>
      <c r="EKA83" s="11"/>
      <c r="EKB83" s="11"/>
      <c r="EKC83" s="11"/>
      <c r="EKD83" s="11"/>
      <c r="EKE83" s="11"/>
      <c r="EKF83" s="11"/>
      <c r="EKG83" s="11"/>
      <c r="EKH83" s="11"/>
      <c r="EKI83" s="11"/>
      <c r="EKJ83" s="11"/>
      <c r="EKK83" s="11"/>
      <c r="EKL83" s="11"/>
      <c r="EKM83" s="11"/>
      <c r="EKN83" s="11"/>
      <c r="EKO83" s="11"/>
      <c r="EKP83" s="11"/>
      <c r="EKQ83" s="11"/>
      <c r="EKR83" s="11"/>
      <c r="EKS83" s="11"/>
      <c r="EKT83" s="11"/>
      <c r="EKU83" s="11"/>
      <c r="EKV83" s="11"/>
      <c r="EKW83" s="11"/>
      <c r="EKX83" s="11"/>
      <c r="EKY83" s="11"/>
      <c r="EKZ83" s="11"/>
      <c r="ELA83" s="11"/>
      <c r="ELB83" s="11"/>
      <c r="ELC83" s="11"/>
      <c r="ELD83" s="11"/>
      <c r="ELE83" s="11"/>
      <c r="ELF83" s="11"/>
      <c r="ELG83" s="11"/>
      <c r="ELH83" s="11"/>
      <c r="ELI83" s="11"/>
      <c r="ELJ83" s="11"/>
      <c r="ELK83" s="11"/>
      <c r="ELL83" s="11"/>
      <c r="ELM83" s="11"/>
      <c r="ELN83" s="11"/>
      <c r="ELO83" s="11"/>
      <c r="ELP83" s="11"/>
      <c r="ELQ83" s="11"/>
      <c r="ELR83" s="11"/>
      <c r="ELS83" s="11"/>
      <c r="ELT83" s="11"/>
      <c r="ELU83" s="11"/>
      <c r="ELV83" s="11"/>
      <c r="ELW83" s="11"/>
      <c r="ELX83" s="11"/>
      <c r="ELY83" s="11"/>
      <c r="ELZ83" s="11"/>
    </row>
    <row r="84" spans="3:346 1276:3718">
      <c r="C84" s="166" t="s">
        <v>985</v>
      </c>
      <c r="D84" s="223">
        <f t="shared" si="4"/>
        <v>0</v>
      </c>
      <c r="E84" s="88" t="s">
        <v>540</v>
      </c>
      <c r="F84" s="219"/>
      <c r="G84" s="92"/>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c r="HJ84" s="11"/>
      <c r="HK84" s="11"/>
      <c r="HL84" s="11"/>
      <c r="HM84" s="11"/>
      <c r="HN84" s="11"/>
      <c r="HO84" s="11"/>
      <c r="HP84" s="11"/>
      <c r="HQ84" s="11"/>
      <c r="HR84" s="11"/>
      <c r="HS84" s="11"/>
      <c r="HT84" s="11"/>
      <c r="HU84" s="11"/>
      <c r="HV84" s="11"/>
      <c r="HW84" s="11"/>
      <c r="HX84" s="11"/>
      <c r="HY84" s="11"/>
      <c r="HZ84" s="11"/>
      <c r="IA84" s="11"/>
      <c r="IB84" s="11"/>
      <c r="IC84" s="11"/>
      <c r="ID84" s="11"/>
      <c r="IE84" s="11"/>
      <c r="IF84" s="11"/>
      <c r="IG84" s="11"/>
      <c r="IH84" s="11"/>
      <c r="II84" s="11"/>
      <c r="IJ84" s="11"/>
      <c r="IK84" s="11"/>
      <c r="IL84" s="11"/>
      <c r="IM84" s="11"/>
      <c r="IN84" s="11"/>
      <c r="IO84" s="11"/>
      <c r="IP84" s="11"/>
      <c r="IQ84" s="11"/>
      <c r="IR84" s="11"/>
      <c r="IS84" s="11"/>
      <c r="IT84" s="11"/>
      <c r="IU84" s="11"/>
      <c r="IV84" s="11"/>
      <c r="IW84" s="11"/>
      <c r="IX84" s="11"/>
      <c r="IY84" s="11"/>
      <c r="IZ84" s="11"/>
      <c r="JA84" s="11"/>
      <c r="JB84" s="11"/>
      <c r="JC84" s="11"/>
      <c r="JD84" s="11"/>
      <c r="JE84" s="11"/>
      <c r="JF84" s="11"/>
      <c r="JG84" s="11"/>
      <c r="JH84" s="11"/>
      <c r="JI84" s="11"/>
      <c r="JJ84" s="11"/>
      <c r="JK84" s="11"/>
      <c r="JL84" s="11"/>
      <c r="JM84" s="11"/>
      <c r="JN84" s="11"/>
      <c r="JO84" s="11"/>
      <c r="JP84" s="11"/>
      <c r="JQ84" s="11"/>
      <c r="JR84" s="11"/>
      <c r="JS84" s="11"/>
      <c r="JT84" s="11"/>
      <c r="JU84" s="11"/>
      <c r="JV84" s="11"/>
      <c r="JW84" s="11"/>
      <c r="JX84" s="11"/>
      <c r="JY84" s="11"/>
      <c r="JZ84" s="11"/>
      <c r="KA84" s="11"/>
      <c r="KB84" s="11"/>
      <c r="KC84" s="11"/>
      <c r="KD84" s="11"/>
      <c r="KE84" s="11"/>
      <c r="KF84" s="11"/>
      <c r="KG84" s="11"/>
      <c r="KH84" s="11"/>
      <c r="KI84" s="11"/>
      <c r="KJ84" s="11"/>
      <c r="KK84" s="11"/>
      <c r="KL84" s="11"/>
      <c r="KM84" s="11"/>
      <c r="KN84" s="11"/>
      <c r="KO84" s="11"/>
      <c r="KP84" s="11"/>
      <c r="KQ84" s="11"/>
      <c r="KR84" s="11"/>
      <c r="KS84" s="11"/>
      <c r="KT84" s="11"/>
      <c r="KU84" s="11"/>
      <c r="KV84" s="11"/>
      <c r="KW84" s="11"/>
      <c r="KX84" s="11"/>
      <c r="KY84" s="11"/>
      <c r="KZ84" s="11"/>
      <c r="LA84" s="11"/>
      <c r="LB84" s="11"/>
      <c r="LC84" s="11"/>
      <c r="LD84" s="11"/>
      <c r="LE84" s="11"/>
      <c r="LF84" s="11"/>
      <c r="LG84" s="11"/>
      <c r="LH84" s="11"/>
      <c r="LI84" s="11"/>
      <c r="LJ84" s="11"/>
      <c r="LK84" s="11"/>
      <c r="LL84" s="11"/>
      <c r="LM84" s="11"/>
      <c r="LN84" s="11"/>
      <c r="LO84" s="11"/>
      <c r="LP84" s="11"/>
      <c r="LQ84" s="11"/>
      <c r="LR84" s="11"/>
      <c r="LS84" s="11"/>
      <c r="LT84" s="11"/>
      <c r="LU84" s="11"/>
      <c r="LV84" s="11"/>
      <c r="LW84" s="11"/>
      <c r="LX84" s="11"/>
      <c r="LY84" s="11"/>
      <c r="LZ84" s="11"/>
      <c r="MA84" s="11"/>
      <c r="MB84" s="11"/>
      <c r="MC84" s="11"/>
      <c r="MD84" s="11"/>
      <c r="ME84" s="11"/>
      <c r="MF84" s="11"/>
      <c r="MG84" s="11"/>
      <c r="MH84" s="11"/>
      <c r="AWB84" s="11"/>
      <c r="AWC84" s="11"/>
      <c r="AWD84" s="11"/>
      <c r="AWE84" s="11"/>
      <c r="AWF84" s="11"/>
      <c r="AWG84" s="11"/>
      <c r="AWH84" s="11"/>
      <c r="AWI84" s="11"/>
      <c r="AWJ84" s="11"/>
      <c r="AWK84" s="11"/>
      <c r="AWL84" s="11"/>
      <c r="AWM84" s="11"/>
      <c r="AWN84" s="11"/>
      <c r="AWO84" s="11"/>
      <c r="AWP84" s="11"/>
      <c r="AWQ84" s="11"/>
      <c r="AWR84" s="11"/>
      <c r="AWS84" s="11"/>
      <c r="AWT84" s="11"/>
      <c r="AWU84" s="11"/>
      <c r="AWV84" s="11"/>
      <c r="AWW84" s="11"/>
      <c r="AWX84" s="11"/>
      <c r="AWY84" s="11"/>
      <c r="AWZ84" s="11"/>
      <c r="AXA84" s="11"/>
      <c r="AXB84" s="11"/>
      <c r="AXC84" s="11"/>
      <c r="AXD84" s="11"/>
      <c r="AXE84" s="11"/>
      <c r="AXF84" s="11"/>
      <c r="AXG84" s="11"/>
      <c r="AXH84" s="11"/>
      <c r="AXI84" s="11"/>
      <c r="AXJ84" s="11"/>
      <c r="AXK84" s="11"/>
      <c r="AXL84" s="11"/>
      <c r="AXM84" s="11"/>
      <c r="AXN84" s="11"/>
      <c r="AXO84" s="11"/>
      <c r="AXP84" s="11"/>
      <c r="AXQ84" s="11"/>
      <c r="AXR84" s="11"/>
      <c r="AXS84" s="11"/>
      <c r="AXT84" s="11"/>
      <c r="AXU84" s="11"/>
      <c r="AXV84" s="11"/>
      <c r="AXW84" s="11"/>
      <c r="AXX84" s="11"/>
      <c r="AXY84" s="11"/>
      <c r="AXZ84" s="11"/>
      <c r="AYA84" s="11"/>
      <c r="AYB84" s="11"/>
      <c r="AYC84" s="11"/>
      <c r="AYD84" s="11"/>
      <c r="AYE84" s="11"/>
      <c r="AYF84" s="11"/>
      <c r="AYG84" s="11"/>
      <c r="AYH84" s="11"/>
      <c r="AYI84" s="11"/>
      <c r="AYJ84" s="11"/>
      <c r="AYK84" s="11"/>
      <c r="AYL84" s="11"/>
      <c r="AYM84" s="11"/>
      <c r="AYN84" s="11"/>
      <c r="AYO84" s="11"/>
      <c r="AYP84" s="11"/>
      <c r="AYQ84" s="11"/>
      <c r="AYR84" s="11"/>
      <c r="AYS84" s="11"/>
      <c r="AYT84" s="11"/>
      <c r="AYU84" s="11"/>
      <c r="AYV84" s="11"/>
      <c r="AYW84" s="11"/>
      <c r="AYX84" s="11"/>
      <c r="AYY84" s="11"/>
      <c r="AYZ84" s="11"/>
      <c r="AZA84" s="11"/>
      <c r="AZB84" s="11"/>
      <c r="AZC84" s="11"/>
      <c r="AZD84" s="11"/>
      <c r="AZE84" s="11"/>
      <c r="AZF84" s="11"/>
      <c r="AZG84" s="11"/>
      <c r="AZH84" s="11"/>
      <c r="AZI84" s="11"/>
      <c r="AZJ84" s="11"/>
      <c r="AZK84" s="11"/>
      <c r="AZL84" s="11"/>
      <c r="AZM84" s="11"/>
      <c r="AZN84" s="11"/>
      <c r="AZO84" s="11"/>
      <c r="AZP84" s="11"/>
      <c r="AZQ84" s="11"/>
      <c r="AZR84" s="11"/>
      <c r="AZS84" s="11"/>
      <c r="AZT84" s="11"/>
      <c r="AZU84" s="11"/>
      <c r="AZV84" s="11"/>
      <c r="AZW84" s="11"/>
      <c r="AZX84" s="11"/>
      <c r="AZY84" s="11"/>
      <c r="AZZ84" s="11"/>
      <c r="BAA84" s="11"/>
      <c r="BAB84" s="11"/>
      <c r="BAC84" s="11"/>
      <c r="BAD84" s="11"/>
      <c r="BAE84" s="11"/>
      <c r="BAF84" s="11"/>
      <c r="BAG84" s="11"/>
      <c r="BAH84" s="11"/>
      <c r="BAI84" s="11"/>
      <c r="BAJ84" s="11"/>
      <c r="BAK84" s="11"/>
      <c r="BAL84" s="11"/>
      <c r="BAM84" s="11"/>
      <c r="BAN84" s="11"/>
      <c r="BAO84" s="11"/>
      <c r="BAP84" s="11"/>
      <c r="BAQ84" s="11"/>
      <c r="BAR84" s="11"/>
      <c r="BAS84" s="11"/>
      <c r="BAT84" s="11"/>
      <c r="BAU84" s="11"/>
      <c r="BAV84" s="11"/>
      <c r="BAW84" s="11"/>
      <c r="BAX84" s="11"/>
      <c r="BAY84" s="11"/>
      <c r="BAZ84" s="11"/>
      <c r="BBA84" s="11"/>
      <c r="BBB84" s="11"/>
      <c r="BBC84" s="11"/>
      <c r="BBD84" s="11"/>
      <c r="BBE84" s="11"/>
      <c r="BBF84" s="11"/>
      <c r="BBG84" s="11"/>
      <c r="BBH84" s="11"/>
      <c r="BBI84" s="11"/>
      <c r="BBJ84" s="11"/>
      <c r="BBK84" s="11"/>
      <c r="BBL84" s="11"/>
      <c r="BBM84" s="11"/>
      <c r="BBN84" s="11"/>
      <c r="BBO84" s="11"/>
      <c r="BBP84" s="11"/>
      <c r="BBQ84" s="11"/>
      <c r="BBR84" s="11"/>
      <c r="BBS84" s="11"/>
      <c r="BBT84" s="11"/>
      <c r="BBU84" s="11"/>
      <c r="BBV84" s="11"/>
      <c r="BBW84" s="11"/>
      <c r="BBX84" s="11"/>
      <c r="BBY84" s="11"/>
      <c r="BBZ84" s="11"/>
      <c r="BCA84" s="11"/>
      <c r="BCB84" s="11"/>
      <c r="BCC84" s="11"/>
      <c r="BCD84" s="11"/>
      <c r="BCE84" s="11"/>
      <c r="BCF84" s="11"/>
      <c r="BCG84" s="11"/>
      <c r="BCH84" s="11"/>
      <c r="BCI84" s="11"/>
      <c r="BCJ84" s="11"/>
      <c r="BCK84" s="11"/>
      <c r="BCL84" s="11"/>
      <c r="BCM84" s="11"/>
      <c r="BCN84" s="11"/>
      <c r="BCO84" s="11"/>
      <c r="BCP84" s="11"/>
      <c r="BCQ84" s="11"/>
      <c r="BCR84" s="11"/>
      <c r="BCS84" s="11"/>
      <c r="BCT84" s="11"/>
      <c r="BCU84" s="11"/>
      <c r="BCV84" s="11"/>
      <c r="BCW84" s="11"/>
      <c r="BCX84" s="11"/>
      <c r="BCY84" s="11"/>
      <c r="BCZ84" s="11"/>
      <c r="BDA84" s="11"/>
      <c r="BDB84" s="11"/>
      <c r="BDC84" s="11"/>
      <c r="BDD84" s="11"/>
      <c r="BDE84" s="11"/>
      <c r="BDF84" s="11"/>
      <c r="BDG84" s="11"/>
      <c r="BDH84" s="11"/>
      <c r="BDI84" s="11"/>
      <c r="BDJ84" s="11"/>
      <c r="BDK84" s="11"/>
      <c r="BDL84" s="11"/>
      <c r="BDM84" s="11"/>
      <c r="BDN84" s="11"/>
      <c r="BDO84" s="11"/>
      <c r="BDP84" s="11"/>
      <c r="BDQ84" s="11"/>
      <c r="BDR84" s="11"/>
      <c r="BDS84" s="11"/>
      <c r="BDT84" s="11"/>
      <c r="BDU84" s="11"/>
      <c r="BDV84" s="11"/>
      <c r="BDW84" s="11"/>
      <c r="BDX84" s="11"/>
      <c r="BDY84" s="11"/>
      <c r="BDZ84" s="11"/>
      <c r="BEA84" s="11"/>
      <c r="BEB84" s="11"/>
      <c r="BEC84" s="11"/>
      <c r="BED84" s="11"/>
      <c r="BEE84" s="11"/>
      <c r="BEF84" s="11"/>
      <c r="BEG84" s="11"/>
      <c r="BEH84" s="11"/>
      <c r="BEI84" s="11"/>
      <c r="BEJ84" s="11"/>
      <c r="BEK84" s="11"/>
      <c r="BEL84" s="11"/>
      <c r="BEM84" s="11"/>
      <c r="BEN84" s="11"/>
      <c r="BEO84" s="11"/>
      <c r="BEP84" s="11"/>
      <c r="BEQ84" s="11"/>
      <c r="BER84" s="11"/>
      <c r="BES84" s="11"/>
      <c r="BET84" s="11"/>
      <c r="BEU84" s="11"/>
      <c r="BEV84" s="11"/>
      <c r="BEW84" s="11"/>
      <c r="BEX84" s="11"/>
      <c r="BEY84" s="11"/>
      <c r="BEZ84" s="11"/>
      <c r="BFA84" s="11"/>
      <c r="BFB84" s="11"/>
      <c r="BFC84" s="11"/>
      <c r="BFD84" s="11"/>
      <c r="BFE84" s="11"/>
      <c r="BFF84" s="11"/>
      <c r="BFG84" s="11"/>
      <c r="BFH84" s="11"/>
      <c r="BFI84" s="11"/>
      <c r="BFJ84" s="11"/>
      <c r="BFK84" s="11"/>
      <c r="BFL84" s="11"/>
      <c r="BFM84" s="11"/>
      <c r="BFN84" s="11"/>
      <c r="BFO84" s="11"/>
      <c r="BFP84" s="11"/>
      <c r="BFQ84" s="11"/>
      <c r="BFR84" s="11"/>
      <c r="BFS84" s="11"/>
      <c r="BFT84" s="11"/>
      <c r="BFU84" s="11"/>
      <c r="BFV84" s="11"/>
      <c r="BFW84" s="11"/>
      <c r="BFX84" s="11"/>
      <c r="BFY84" s="11"/>
      <c r="BFZ84" s="11"/>
      <c r="BGA84" s="11"/>
      <c r="BGB84" s="11"/>
      <c r="BGC84" s="11"/>
      <c r="BGD84" s="11"/>
      <c r="BGE84" s="11"/>
      <c r="BGF84" s="11"/>
      <c r="BGG84" s="11"/>
      <c r="BGH84" s="11"/>
      <c r="BGI84" s="11"/>
      <c r="BGJ84" s="11"/>
      <c r="BGK84" s="11"/>
      <c r="BGL84" s="11"/>
      <c r="BGM84" s="11"/>
      <c r="BGN84" s="11"/>
      <c r="BGO84" s="11"/>
      <c r="BGP84" s="11"/>
      <c r="BGQ84" s="11"/>
      <c r="BGR84" s="11"/>
      <c r="BGS84" s="11"/>
      <c r="BGT84" s="11"/>
      <c r="BGU84" s="11"/>
      <c r="BGV84" s="11"/>
      <c r="BGW84" s="11"/>
      <c r="BGX84" s="11"/>
      <c r="BGY84" s="11"/>
      <c r="BGZ84" s="11"/>
      <c r="BHA84" s="11"/>
      <c r="BHB84" s="11"/>
      <c r="BHC84" s="11"/>
      <c r="BHD84" s="11"/>
      <c r="BHE84" s="11"/>
      <c r="BHF84" s="11"/>
      <c r="BHG84" s="11"/>
      <c r="BHH84" s="11"/>
      <c r="BHI84" s="11"/>
      <c r="BHJ84" s="11"/>
      <c r="BHK84" s="11"/>
      <c r="BHL84" s="11"/>
      <c r="BHM84" s="11"/>
      <c r="BHN84" s="11"/>
      <c r="BHO84" s="11"/>
      <c r="BHP84" s="11"/>
      <c r="BHQ84" s="11"/>
      <c r="BHR84" s="11"/>
      <c r="BHS84" s="11"/>
      <c r="BHT84" s="11"/>
      <c r="BHU84" s="11"/>
      <c r="BHV84" s="11"/>
      <c r="BHW84" s="11"/>
      <c r="BHX84" s="11"/>
      <c r="BHY84" s="11"/>
      <c r="BHZ84" s="11"/>
      <c r="BIA84" s="11"/>
      <c r="BIB84" s="11"/>
      <c r="BIC84" s="11"/>
      <c r="BID84" s="11"/>
      <c r="BIE84" s="11"/>
      <c r="BIF84" s="11"/>
      <c r="BIG84" s="11"/>
      <c r="BIH84" s="11"/>
      <c r="BII84" s="11"/>
      <c r="BIJ84" s="11"/>
      <c r="BIK84" s="11"/>
      <c r="BIL84" s="11"/>
      <c r="BIM84" s="11"/>
      <c r="BIN84" s="11"/>
      <c r="BIO84" s="11"/>
      <c r="BIP84" s="11"/>
      <c r="BIQ84" s="11"/>
      <c r="BIR84" s="11"/>
      <c r="BIS84" s="11"/>
      <c r="BIT84" s="11"/>
      <c r="BIU84" s="11"/>
      <c r="BIV84" s="11"/>
      <c r="BIW84" s="11"/>
      <c r="BIX84" s="11"/>
      <c r="BIY84" s="11"/>
      <c r="BIZ84" s="11"/>
      <c r="BJA84" s="11"/>
      <c r="BJB84" s="11"/>
      <c r="BJC84" s="11"/>
      <c r="BJD84" s="11"/>
      <c r="BJE84" s="11"/>
      <c r="BJF84" s="11"/>
      <c r="BJG84" s="11"/>
      <c r="BJH84" s="11"/>
      <c r="BJI84" s="11"/>
      <c r="BJJ84" s="11"/>
      <c r="BJK84" s="11"/>
      <c r="BJL84" s="11"/>
      <c r="BJM84" s="11"/>
      <c r="BJN84" s="11"/>
      <c r="BJO84" s="11"/>
      <c r="BJP84" s="11"/>
      <c r="BJQ84" s="11"/>
      <c r="BJR84" s="11"/>
      <c r="BJS84" s="11"/>
      <c r="BJT84" s="11"/>
      <c r="BJU84" s="11"/>
      <c r="BJV84" s="11"/>
      <c r="BJW84" s="11"/>
      <c r="BJX84" s="11"/>
      <c r="BJY84" s="11"/>
      <c r="BJZ84" s="11"/>
      <c r="BKA84" s="11"/>
      <c r="BKB84" s="11"/>
      <c r="BKC84" s="11"/>
      <c r="BKD84" s="11"/>
      <c r="BKE84" s="11"/>
      <c r="BKF84" s="11"/>
      <c r="BKG84" s="11"/>
      <c r="BKH84" s="11"/>
      <c r="BKI84" s="11"/>
      <c r="BKJ84" s="11"/>
      <c r="BKK84" s="11"/>
      <c r="BKL84" s="11"/>
      <c r="BKM84" s="11"/>
      <c r="BKN84" s="11"/>
      <c r="BKO84" s="11"/>
      <c r="BKP84" s="11"/>
      <c r="BKQ84" s="11"/>
      <c r="BKR84" s="11"/>
      <c r="BKS84" s="11"/>
      <c r="BKT84" s="11"/>
      <c r="BKU84" s="11"/>
      <c r="BKV84" s="11"/>
      <c r="BKW84" s="11"/>
      <c r="BKX84" s="11"/>
      <c r="BKY84" s="11"/>
      <c r="BKZ84" s="11"/>
      <c r="BLA84" s="11"/>
      <c r="BLB84" s="11"/>
      <c r="BLC84" s="11"/>
      <c r="BLD84" s="11"/>
      <c r="BLE84" s="11"/>
      <c r="BLF84" s="11"/>
      <c r="BLG84" s="11"/>
      <c r="BLH84" s="11"/>
      <c r="BLI84" s="11"/>
      <c r="BLJ84" s="11"/>
      <c r="BLK84" s="11"/>
      <c r="BLL84" s="11"/>
      <c r="BLM84" s="11"/>
      <c r="BLN84" s="11"/>
      <c r="BLO84" s="11"/>
      <c r="BLP84" s="11"/>
      <c r="BLQ84" s="11"/>
      <c r="BLR84" s="11"/>
      <c r="BLS84" s="11"/>
      <c r="BLT84" s="11"/>
      <c r="BLU84" s="11"/>
      <c r="BLV84" s="11"/>
      <c r="BLW84" s="11"/>
      <c r="BLX84" s="11"/>
      <c r="BLY84" s="11"/>
      <c r="BLZ84" s="11"/>
      <c r="BMA84" s="11"/>
      <c r="BMB84" s="11"/>
      <c r="BMC84" s="11"/>
      <c r="BMD84" s="11"/>
      <c r="BME84" s="11"/>
      <c r="BMF84" s="11"/>
      <c r="BMG84" s="11"/>
      <c r="BMH84" s="11"/>
      <c r="BMI84" s="11"/>
      <c r="BMJ84" s="11"/>
      <c r="BMK84" s="11"/>
      <c r="BML84" s="11"/>
      <c r="BMM84" s="11"/>
      <c r="BMN84" s="11"/>
      <c r="BMO84" s="11"/>
      <c r="BMP84" s="11"/>
      <c r="BMQ84" s="11"/>
      <c r="BMR84" s="11"/>
      <c r="BMS84" s="11"/>
      <c r="BMT84" s="11"/>
      <c r="BMU84" s="11"/>
      <c r="BMV84" s="11"/>
      <c r="BMW84" s="11"/>
      <c r="BMX84" s="11"/>
      <c r="BMY84" s="11"/>
      <c r="BMZ84" s="11"/>
      <c r="BNA84" s="11"/>
      <c r="BNB84" s="11"/>
      <c r="BNC84" s="11"/>
      <c r="BND84" s="11"/>
      <c r="BNE84" s="11"/>
      <c r="BNF84" s="11"/>
      <c r="BNG84" s="11"/>
      <c r="BNH84" s="11"/>
      <c r="BNI84" s="11"/>
      <c r="BNJ84" s="11"/>
      <c r="BNK84" s="11"/>
      <c r="BNL84" s="11"/>
      <c r="BNM84" s="11"/>
      <c r="BNN84" s="11"/>
      <c r="BNO84" s="11"/>
      <c r="BNP84" s="11"/>
      <c r="BNQ84" s="11"/>
      <c r="BNR84" s="11"/>
      <c r="BNS84" s="11"/>
      <c r="BNT84" s="11"/>
      <c r="BNU84" s="11"/>
      <c r="BNV84" s="11"/>
      <c r="BNW84" s="11"/>
      <c r="BNX84" s="11"/>
      <c r="BNY84" s="11"/>
      <c r="BNZ84" s="11"/>
      <c r="BOA84" s="11"/>
      <c r="BOB84" s="11"/>
      <c r="BOC84" s="11"/>
      <c r="BOD84" s="11"/>
      <c r="BOE84" s="11"/>
      <c r="BOF84" s="11"/>
      <c r="BOG84" s="11"/>
      <c r="BOH84" s="11"/>
      <c r="BOI84" s="11"/>
      <c r="BOJ84" s="11"/>
      <c r="BOK84" s="11"/>
      <c r="BOL84" s="11"/>
      <c r="BOM84" s="11"/>
      <c r="BON84" s="11"/>
      <c r="BOO84" s="11"/>
      <c r="BOP84" s="11"/>
      <c r="BOQ84" s="11"/>
      <c r="BOR84" s="11"/>
      <c r="BOS84" s="11"/>
      <c r="BOT84" s="11"/>
      <c r="BOU84" s="11"/>
      <c r="BOV84" s="11"/>
      <c r="BOW84" s="11"/>
      <c r="BOX84" s="11"/>
      <c r="BOY84" s="11"/>
      <c r="BOZ84" s="11"/>
      <c r="BPA84" s="11"/>
      <c r="BPB84" s="11"/>
      <c r="BPC84" s="11"/>
      <c r="BPD84" s="11"/>
      <c r="BPE84" s="11"/>
      <c r="BPF84" s="11"/>
      <c r="BPG84" s="11"/>
      <c r="BPH84" s="11"/>
      <c r="BPI84" s="11"/>
      <c r="BPJ84" s="11"/>
      <c r="BPK84" s="11"/>
      <c r="BPL84" s="11"/>
      <c r="BPM84" s="11"/>
      <c r="BPN84" s="11"/>
      <c r="BPO84" s="11"/>
      <c r="BPP84" s="11"/>
      <c r="BPQ84" s="11"/>
      <c r="BPR84" s="11"/>
      <c r="BPS84" s="11"/>
      <c r="BPT84" s="11"/>
      <c r="BPU84" s="11"/>
      <c r="BPV84" s="11"/>
      <c r="BPW84" s="11"/>
      <c r="BPX84" s="11"/>
      <c r="BPY84" s="11"/>
      <c r="BPZ84" s="11"/>
      <c r="BQA84" s="11"/>
      <c r="BQB84" s="11"/>
      <c r="BQC84" s="11"/>
      <c r="BQD84" s="11"/>
      <c r="BQE84" s="11"/>
      <c r="BQF84" s="11"/>
      <c r="BQG84" s="11"/>
      <c r="BQH84" s="11"/>
      <c r="BQI84" s="11"/>
      <c r="BQJ84" s="11"/>
      <c r="BQK84" s="11"/>
      <c r="BQL84" s="11"/>
      <c r="BQM84" s="11"/>
      <c r="BQN84" s="11"/>
      <c r="BQO84" s="11"/>
      <c r="BQP84" s="11"/>
      <c r="BQQ84" s="11"/>
      <c r="BQR84" s="11"/>
      <c r="BQS84" s="11"/>
      <c r="BQT84" s="11"/>
      <c r="BQU84" s="11"/>
      <c r="BQV84" s="11"/>
      <c r="BQW84" s="11"/>
      <c r="BQX84" s="11"/>
      <c r="BQY84" s="11"/>
      <c r="BQZ84" s="11"/>
      <c r="BRA84" s="11"/>
      <c r="BRB84" s="11"/>
      <c r="BRC84" s="11"/>
      <c r="BRD84" s="11"/>
      <c r="BRE84" s="11"/>
      <c r="BRF84" s="11"/>
      <c r="BRG84" s="11"/>
      <c r="BRH84" s="11"/>
      <c r="BRI84" s="11"/>
      <c r="BRJ84" s="11"/>
      <c r="BRK84" s="11"/>
      <c r="BRL84" s="11"/>
      <c r="BRM84" s="11"/>
      <c r="BRN84" s="11"/>
      <c r="BRO84" s="11"/>
      <c r="BRP84" s="11"/>
      <c r="BRQ84" s="11"/>
      <c r="BRR84" s="11"/>
      <c r="BRS84" s="11"/>
      <c r="BRT84" s="11"/>
      <c r="BRU84" s="11"/>
      <c r="BRV84" s="11"/>
      <c r="BRW84" s="11"/>
      <c r="BRX84" s="11"/>
      <c r="BRY84" s="11"/>
      <c r="BRZ84" s="11"/>
      <c r="BSA84" s="11"/>
      <c r="BSB84" s="11"/>
      <c r="BSC84" s="11"/>
      <c r="BSD84" s="11"/>
      <c r="BSE84" s="11"/>
      <c r="BSF84" s="11"/>
      <c r="BSG84" s="11"/>
      <c r="BSH84" s="11"/>
      <c r="BSI84" s="11"/>
      <c r="BSJ84" s="11"/>
      <c r="BSK84" s="11"/>
      <c r="BSL84" s="11"/>
      <c r="BSM84" s="11"/>
      <c r="BSN84" s="11"/>
      <c r="BSO84" s="11"/>
      <c r="BSP84" s="11"/>
      <c r="BSQ84" s="11"/>
      <c r="BSR84" s="11"/>
      <c r="BSS84" s="11"/>
      <c r="BST84" s="11"/>
      <c r="BSU84" s="11"/>
      <c r="BSV84" s="11"/>
      <c r="BSW84" s="11"/>
      <c r="BSX84" s="11"/>
      <c r="BSY84" s="11"/>
      <c r="BSZ84" s="11"/>
      <c r="BTA84" s="11"/>
      <c r="BTB84" s="11"/>
      <c r="BTC84" s="11"/>
      <c r="BTD84" s="11"/>
      <c r="BTE84" s="11"/>
      <c r="BTF84" s="11"/>
      <c r="BTG84" s="11"/>
      <c r="BTH84" s="11"/>
      <c r="BTI84" s="11"/>
      <c r="BTJ84" s="11"/>
      <c r="BTK84" s="11"/>
      <c r="BTL84" s="11"/>
      <c r="BTM84" s="11"/>
      <c r="BTN84" s="11"/>
      <c r="BTO84" s="11"/>
      <c r="BTP84" s="11"/>
      <c r="BTQ84" s="11"/>
      <c r="BTR84" s="11"/>
      <c r="BTS84" s="11"/>
      <c r="BTT84" s="11"/>
      <c r="BTU84" s="11"/>
      <c r="BTV84" s="11"/>
      <c r="BTW84" s="11"/>
      <c r="BTX84" s="11"/>
      <c r="BTY84" s="11"/>
      <c r="BTZ84" s="11"/>
      <c r="BUA84" s="11"/>
      <c r="BUB84" s="11"/>
      <c r="BUC84" s="11"/>
      <c r="BUD84" s="11"/>
      <c r="BUE84" s="11"/>
      <c r="BUF84" s="11"/>
      <c r="BUG84" s="11"/>
      <c r="BUH84" s="11"/>
      <c r="BUI84" s="11"/>
      <c r="BUJ84" s="11"/>
      <c r="BUK84" s="11"/>
      <c r="BUL84" s="11"/>
      <c r="BUM84" s="11"/>
      <c r="BUN84" s="11"/>
      <c r="BUO84" s="11"/>
      <c r="BUP84" s="11"/>
      <c r="BUQ84" s="11"/>
      <c r="BUR84" s="11"/>
      <c r="BUS84" s="11"/>
      <c r="BUT84" s="11"/>
      <c r="BUU84" s="11"/>
      <c r="BUV84" s="11"/>
      <c r="BUW84" s="11"/>
      <c r="BUX84" s="11"/>
      <c r="BUY84" s="11"/>
      <c r="BUZ84" s="11"/>
      <c r="BVA84" s="11"/>
      <c r="BVB84" s="11"/>
      <c r="BVC84" s="11"/>
      <c r="BVD84" s="11"/>
      <c r="BVE84" s="11"/>
      <c r="BVF84" s="11"/>
      <c r="BVG84" s="11"/>
      <c r="BVH84" s="11"/>
      <c r="BVI84" s="11"/>
      <c r="BVJ84" s="11"/>
      <c r="BVK84" s="11"/>
      <c r="BVL84" s="11"/>
      <c r="BVM84" s="11"/>
      <c r="BVN84" s="11"/>
      <c r="BVO84" s="11"/>
      <c r="BVP84" s="11"/>
      <c r="BVQ84" s="11"/>
      <c r="BVR84" s="11"/>
      <c r="BVS84" s="11"/>
      <c r="BVT84" s="11"/>
      <c r="BVU84" s="11"/>
      <c r="BVV84" s="11"/>
      <c r="BVW84" s="11"/>
      <c r="BVX84" s="11"/>
      <c r="BVY84" s="11"/>
      <c r="BVZ84" s="11"/>
      <c r="BWA84" s="11"/>
      <c r="BWB84" s="11"/>
      <c r="BWC84" s="11"/>
      <c r="BWD84" s="11"/>
      <c r="BWE84" s="11"/>
      <c r="BWF84" s="11"/>
      <c r="BWG84" s="11"/>
      <c r="BWH84" s="11"/>
      <c r="BWI84" s="11"/>
      <c r="BWJ84" s="11"/>
      <c r="BWK84" s="11"/>
      <c r="BWL84" s="11"/>
      <c r="BWM84" s="11"/>
      <c r="BWN84" s="11"/>
      <c r="BWO84" s="11"/>
      <c r="BWP84" s="11"/>
      <c r="BWQ84" s="11"/>
      <c r="BWR84" s="11"/>
      <c r="BWS84" s="11"/>
      <c r="BWT84" s="11"/>
      <c r="BWU84" s="11"/>
      <c r="BWV84" s="11"/>
      <c r="BWW84" s="11"/>
      <c r="BWX84" s="11"/>
      <c r="BWY84" s="11"/>
      <c r="BWZ84" s="11"/>
      <c r="BXA84" s="11"/>
      <c r="BXB84" s="11"/>
      <c r="BXC84" s="11"/>
      <c r="BXD84" s="11"/>
      <c r="BXE84" s="11"/>
      <c r="BXF84" s="11"/>
      <c r="BXG84" s="11"/>
      <c r="BXH84" s="11"/>
      <c r="BXI84" s="11"/>
      <c r="BXJ84" s="11"/>
      <c r="BXK84" s="11"/>
      <c r="BXL84" s="11"/>
      <c r="BXM84" s="11"/>
      <c r="BXN84" s="11"/>
      <c r="BXO84" s="11"/>
      <c r="BXP84" s="11"/>
      <c r="BXQ84" s="11"/>
      <c r="BXR84" s="11"/>
      <c r="BXS84" s="11"/>
      <c r="BXT84" s="11"/>
      <c r="BXU84" s="11"/>
      <c r="BXV84" s="11"/>
      <c r="BXW84" s="11"/>
      <c r="BXX84" s="11"/>
      <c r="BXY84" s="11"/>
      <c r="BXZ84" s="11"/>
      <c r="BYA84" s="11"/>
      <c r="BYB84" s="11"/>
      <c r="BYC84" s="11"/>
      <c r="BYD84" s="11"/>
      <c r="BYE84" s="11"/>
      <c r="BYF84" s="11"/>
      <c r="BYG84" s="11"/>
      <c r="BYH84" s="11"/>
      <c r="BYI84" s="11"/>
      <c r="BYJ84" s="11"/>
      <c r="BYK84" s="11"/>
      <c r="BYL84" s="11"/>
      <c r="BYM84" s="11"/>
      <c r="BYN84" s="11"/>
      <c r="BYO84" s="11"/>
      <c r="BYP84" s="11"/>
      <c r="BYQ84" s="11"/>
      <c r="BYR84" s="11"/>
      <c r="BYS84" s="11"/>
      <c r="BYT84" s="11"/>
      <c r="BYU84" s="11"/>
      <c r="BYV84" s="11"/>
      <c r="BYW84" s="11"/>
      <c r="BYX84" s="11"/>
      <c r="BYY84" s="11"/>
      <c r="BYZ84" s="11"/>
      <c r="BZA84" s="11"/>
      <c r="BZB84" s="11"/>
      <c r="BZC84" s="11"/>
      <c r="BZD84" s="11"/>
      <c r="BZE84" s="11"/>
      <c r="BZF84" s="11"/>
      <c r="BZG84" s="11"/>
      <c r="BZH84" s="11"/>
      <c r="BZI84" s="11"/>
      <c r="BZJ84" s="11"/>
      <c r="BZK84" s="11"/>
      <c r="BZL84" s="11"/>
      <c r="BZM84" s="11"/>
      <c r="BZN84" s="11"/>
      <c r="BZO84" s="11"/>
      <c r="BZP84" s="11"/>
      <c r="BZQ84" s="11"/>
      <c r="BZR84" s="11"/>
      <c r="BZS84" s="11"/>
      <c r="BZT84" s="11"/>
      <c r="BZU84" s="11"/>
      <c r="BZV84" s="11"/>
      <c r="BZW84" s="11"/>
      <c r="BZX84" s="11"/>
      <c r="BZY84" s="11"/>
      <c r="BZZ84" s="11"/>
      <c r="CAA84" s="11"/>
      <c r="CAB84" s="11"/>
      <c r="CAC84" s="11"/>
      <c r="CAD84" s="11"/>
      <c r="CAE84" s="11"/>
      <c r="CAF84" s="11"/>
      <c r="CAG84" s="11"/>
      <c r="CAH84" s="11"/>
      <c r="CAI84" s="11"/>
      <c r="CAJ84" s="11"/>
      <c r="CAK84" s="11"/>
      <c r="CAL84" s="11"/>
      <c r="CAM84" s="11"/>
      <c r="CAN84" s="11"/>
      <c r="CAO84" s="11"/>
      <c r="CAP84" s="11"/>
      <c r="CAQ84" s="11"/>
      <c r="CAR84" s="11"/>
      <c r="CAS84" s="11"/>
      <c r="CAT84" s="11"/>
      <c r="CAU84" s="11"/>
      <c r="CAV84" s="11"/>
      <c r="CAW84" s="11"/>
      <c r="CAX84" s="11"/>
      <c r="CAY84" s="11"/>
      <c r="CAZ84" s="11"/>
      <c r="CBA84" s="11"/>
      <c r="CBB84" s="11"/>
      <c r="CBC84" s="11"/>
      <c r="CBD84" s="11"/>
      <c r="CBE84" s="11"/>
      <c r="CBF84" s="11"/>
      <c r="CBG84" s="11"/>
      <c r="CBH84" s="11"/>
      <c r="CBI84" s="11"/>
      <c r="CBJ84" s="11"/>
      <c r="CBK84" s="11"/>
      <c r="CBL84" s="11"/>
      <c r="CBM84" s="11"/>
      <c r="CBN84" s="11"/>
      <c r="CBO84" s="11"/>
      <c r="CBP84" s="11"/>
      <c r="CBQ84" s="11"/>
      <c r="CBR84" s="11"/>
      <c r="CBS84" s="11"/>
      <c r="CBT84" s="11"/>
      <c r="CBU84" s="11"/>
      <c r="CBV84" s="11"/>
      <c r="CBW84" s="11"/>
      <c r="CBX84" s="11"/>
      <c r="CBY84" s="11"/>
      <c r="CBZ84" s="11"/>
      <c r="CCA84" s="11"/>
      <c r="CCB84" s="11"/>
      <c r="CCC84" s="11"/>
      <c r="CCD84" s="11"/>
      <c r="CCE84" s="11"/>
      <c r="CCF84" s="11"/>
      <c r="CCG84" s="11"/>
      <c r="CCH84" s="11"/>
      <c r="CCI84" s="11"/>
      <c r="CCJ84" s="11"/>
      <c r="CCK84" s="11"/>
      <c r="CCL84" s="11"/>
      <c r="CCM84" s="11"/>
      <c r="CCN84" s="11"/>
      <c r="CCO84" s="11"/>
      <c r="CCP84" s="11"/>
      <c r="CCQ84" s="11"/>
      <c r="CCR84" s="11"/>
      <c r="CCS84" s="11"/>
      <c r="CCT84" s="11"/>
      <c r="CCU84" s="11"/>
      <c r="CCV84" s="11"/>
      <c r="CCW84" s="11"/>
      <c r="CCX84" s="11"/>
      <c r="CCY84" s="11"/>
      <c r="CCZ84" s="11"/>
      <c r="CDA84" s="11"/>
      <c r="CDB84" s="11"/>
      <c r="CDC84" s="11"/>
      <c r="CDD84" s="11"/>
      <c r="CDE84" s="11"/>
      <c r="CDF84" s="11"/>
      <c r="CDG84" s="11"/>
      <c r="CDH84" s="11"/>
      <c r="CDI84" s="11"/>
      <c r="CDJ84" s="11"/>
      <c r="CDK84" s="11"/>
      <c r="CDL84" s="11"/>
      <c r="CDM84" s="11"/>
      <c r="CDN84" s="11"/>
      <c r="CDO84" s="11"/>
      <c r="CDP84" s="11"/>
      <c r="CDQ84" s="11"/>
      <c r="CDR84" s="11"/>
      <c r="CDS84" s="11"/>
      <c r="CDT84" s="11"/>
      <c r="CDU84" s="11"/>
      <c r="CDV84" s="11"/>
      <c r="CDW84" s="11"/>
      <c r="CDX84" s="11"/>
      <c r="CDY84" s="11"/>
      <c r="CDZ84" s="11"/>
      <c r="CEA84" s="11"/>
      <c r="CEB84" s="11"/>
      <c r="CEC84" s="11"/>
      <c r="CED84" s="11"/>
      <c r="CEE84" s="11"/>
      <c r="CEF84" s="11"/>
      <c r="CEG84" s="11"/>
      <c r="CEH84" s="11"/>
      <c r="CEI84" s="11"/>
      <c r="CEJ84" s="11"/>
      <c r="CEK84" s="11"/>
      <c r="CEL84" s="11"/>
      <c r="CEM84" s="11"/>
      <c r="CEN84" s="11"/>
      <c r="CEO84" s="11"/>
      <c r="CEP84" s="11"/>
      <c r="CEQ84" s="11"/>
      <c r="CER84" s="11"/>
      <c r="CES84" s="11"/>
      <c r="CET84" s="11"/>
      <c r="CEU84" s="11"/>
      <c r="CEV84" s="11"/>
      <c r="CEW84" s="11"/>
      <c r="CEX84" s="11"/>
      <c r="CEY84" s="11"/>
      <c r="CEZ84" s="11"/>
      <c r="CFA84" s="11"/>
      <c r="CFB84" s="11"/>
      <c r="CFC84" s="11"/>
      <c r="CFD84" s="11"/>
      <c r="CFE84" s="11"/>
      <c r="CFF84" s="11"/>
      <c r="CFG84" s="11"/>
      <c r="CFH84" s="11"/>
      <c r="CFI84" s="11"/>
      <c r="CFJ84" s="11"/>
      <c r="CFK84" s="11"/>
      <c r="CFL84" s="11"/>
      <c r="CFM84" s="11"/>
      <c r="CFN84" s="11"/>
      <c r="CFO84" s="11"/>
      <c r="CFP84" s="11"/>
      <c r="CFQ84" s="11"/>
      <c r="CFR84" s="11"/>
      <c r="CFS84" s="11"/>
      <c r="CFT84" s="11"/>
      <c r="CFU84" s="11"/>
      <c r="CFV84" s="11"/>
      <c r="CFW84" s="11"/>
      <c r="CFX84" s="11"/>
      <c r="CFY84" s="11"/>
      <c r="CFZ84" s="11"/>
      <c r="CGA84" s="11"/>
      <c r="CGB84" s="11"/>
      <c r="CGC84" s="11"/>
      <c r="CGD84" s="11"/>
      <c r="CGE84" s="11"/>
      <c r="CGF84" s="11"/>
      <c r="CGG84" s="11"/>
      <c r="CGH84" s="11"/>
      <c r="CGI84" s="11"/>
      <c r="CGJ84" s="11"/>
      <c r="CGK84" s="11"/>
      <c r="CGL84" s="11"/>
      <c r="CGM84" s="11"/>
      <c r="CGN84" s="11"/>
      <c r="CGO84" s="11"/>
      <c r="CGP84" s="11"/>
      <c r="CGQ84" s="11"/>
      <c r="CGR84" s="11"/>
      <c r="CGS84" s="11"/>
      <c r="CGT84" s="11"/>
      <c r="CGU84" s="11"/>
      <c r="CGV84" s="11"/>
      <c r="CGW84" s="11"/>
      <c r="CGX84" s="11"/>
      <c r="CGY84" s="11"/>
      <c r="CGZ84" s="11"/>
      <c r="CHA84" s="11"/>
      <c r="CHB84" s="11"/>
      <c r="CHC84" s="11"/>
      <c r="CHD84" s="11"/>
      <c r="CHE84" s="11"/>
      <c r="CHF84" s="11"/>
      <c r="CHG84" s="11"/>
      <c r="CHH84" s="11"/>
      <c r="CHI84" s="11"/>
      <c r="CHJ84" s="11"/>
      <c r="CHK84" s="11"/>
      <c r="CHL84" s="11"/>
      <c r="CHM84" s="11"/>
      <c r="CHN84" s="11"/>
      <c r="CHO84" s="11"/>
      <c r="CHP84" s="11"/>
      <c r="CHQ84" s="11"/>
      <c r="CHR84" s="11"/>
      <c r="CHS84" s="11"/>
      <c r="CHT84" s="11"/>
      <c r="CHU84" s="11"/>
      <c r="CHV84" s="11"/>
      <c r="CHW84" s="11"/>
      <c r="CHX84" s="11"/>
      <c r="CHY84" s="11"/>
      <c r="CHZ84" s="11"/>
      <c r="CIA84" s="11"/>
      <c r="CIB84" s="11"/>
      <c r="CIC84" s="11"/>
      <c r="CID84" s="11"/>
      <c r="CIE84" s="11"/>
      <c r="CIF84" s="11"/>
      <c r="CIG84" s="11"/>
      <c r="CIH84" s="11"/>
      <c r="CII84" s="11"/>
      <c r="CIJ84" s="11"/>
      <c r="CIK84" s="11"/>
      <c r="CIL84" s="11"/>
      <c r="CIM84" s="11"/>
      <c r="CIN84" s="11"/>
      <c r="CIO84" s="11"/>
      <c r="CIP84" s="11"/>
      <c r="CIQ84" s="11"/>
      <c r="CIR84" s="11"/>
      <c r="CIS84" s="11"/>
      <c r="CIT84" s="11"/>
      <c r="CIU84" s="11"/>
      <c r="CIV84" s="11"/>
      <c r="CIW84" s="11"/>
      <c r="CIX84" s="11"/>
      <c r="CIY84" s="11"/>
      <c r="CIZ84" s="11"/>
      <c r="CJA84" s="11"/>
      <c r="CJB84" s="11"/>
      <c r="CJC84" s="11"/>
      <c r="CJD84" s="11"/>
      <c r="CJE84" s="11"/>
      <c r="CJF84" s="11"/>
      <c r="CJG84" s="11"/>
      <c r="CJH84" s="11"/>
      <c r="CJI84" s="11"/>
      <c r="CJJ84" s="11"/>
      <c r="CJK84" s="11"/>
      <c r="CJL84" s="11"/>
      <c r="CJM84" s="11"/>
      <c r="CJN84" s="11"/>
      <c r="CJO84" s="11"/>
      <c r="CJP84" s="11"/>
      <c r="CJQ84" s="11"/>
      <c r="CJR84" s="11"/>
      <c r="CJS84" s="11"/>
      <c r="CJT84" s="11"/>
      <c r="CJU84" s="11"/>
      <c r="CJV84" s="11"/>
      <c r="CJW84" s="11"/>
      <c r="CJX84" s="11"/>
      <c r="CJY84" s="11"/>
      <c r="CJZ84" s="11"/>
      <c r="CKA84" s="11"/>
      <c r="CKB84" s="11"/>
      <c r="CKC84" s="11"/>
      <c r="CKD84" s="11"/>
      <c r="CKE84" s="11"/>
      <c r="CKF84" s="11"/>
      <c r="CKG84" s="11"/>
      <c r="CKH84" s="11"/>
      <c r="CKI84" s="11"/>
      <c r="CKJ84" s="11"/>
      <c r="CKK84" s="11"/>
      <c r="CKL84" s="11"/>
      <c r="CKM84" s="11"/>
      <c r="CKN84" s="11"/>
      <c r="CKO84" s="11"/>
      <c r="CKP84" s="11"/>
      <c r="CKQ84" s="11"/>
      <c r="CKR84" s="11"/>
      <c r="CKS84" s="11"/>
      <c r="CKT84" s="11"/>
      <c r="CKU84" s="11"/>
      <c r="CKV84" s="11"/>
      <c r="CKW84" s="11"/>
      <c r="CKX84" s="11"/>
      <c r="CKY84" s="11"/>
      <c r="CKZ84" s="11"/>
      <c r="CLA84" s="11"/>
      <c r="CLB84" s="11"/>
      <c r="CLC84" s="11"/>
      <c r="CLD84" s="11"/>
      <c r="CLE84" s="11"/>
      <c r="CLF84" s="11"/>
      <c r="CLG84" s="11"/>
      <c r="CLH84" s="11"/>
      <c r="CLI84" s="11"/>
      <c r="CLJ84" s="11"/>
      <c r="CLK84" s="11"/>
      <c r="CLL84" s="11"/>
      <c r="CLM84" s="11"/>
      <c r="CLN84" s="11"/>
      <c r="CLO84" s="11"/>
      <c r="CLP84" s="11"/>
      <c r="CLQ84" s="11"/>
      <c r="CLR84" s="11"/>
      <c r="CLS84" s="11"/>
      <c r="CLT84" s="11"/>
      <c r="CLU84" s="11"/>
      <c r="CLV84" s="11"/>
      <c r="CLW84" s="11"/>
      <c r="CLX84" s="11"/>
      <c r="CLY84" s="11"/>
      <c r="CLZ84" s="11"/>
      <c r="CMA84" s="11"/>
      <c r="CMB84" s="11"/>
      <c r="CMC84" s="11"/>
      <c r="CMD84" s="11"/>
      <c r="CME84" s="11"/>
      <c r="CMF84" s="11"/>
      <c r="CMG84" s="11"/>
      <c r="CMH84" s="11"/>
      <c r="CMI84" s="11"/>
      <c r="CMJ84" s="11"/>
      <c r="CMK84" s="11"/>
      <c r="CML84" s="11"/>
      <c r="CMM84" s="11"/>
      <c r="CMN84" s="11"/>
      <c r="CMO84" s="11"/>
      <c r="CMP84" s="11"/>
      <c r="CMQ84" s="11"/>
      <c r="CMR84" s="11"/>
      <c r="CMS84" s="11"/>
      <c r="CMT84" s="11"/>
      <c r="CMU84" s="11"/>
      <c r="CMV84" s="11"/>
      <c r="CMW84" s="11"/>
      <c r="CMX84" s="11"/>
      <c r="CMY84" s="11"/>
      <c r="CMZ84" s="11"/>
      <c r="CNA84" s="11"/>
      <c r="CNB84" s="11"/>
      <c r="CNC84" s="11"/>
      <c r="CND84" s="11"/>
      <c r="CNE84" s="11"/>
      <c r="CNF84" s="11"/>
      <c r="CNG84" s="11"/>
      <c r="CNH84" s="11"/>
      <c r="CNI84" s="11"/>
      <c r="CNJ84" s="11"/>
      <c r="CNK84" s="11"/>
      <c r="CNL84" s="11"/>
      <c r="CNM84" s="11"/>
      <c r="CNN84" s="11"/>
      <c r="CNO84" s="11"/>
      <c r="CNP84" s="11"/>
      <c r="CNQ84" s="11"/>
      <c r="CNR84" s="11"/>
      <c r="CNS84" s="11"/>
      <c r="CNT84" s="11"/>
      <c r="CNU84" s="11"/>
      <c r="CNV84" s="11"/>
      <c r="CNW84" s="11"/>
      <c r="CNX84" s="11"/>
      <c r="CNY84" s="11"/>
      <c r="CNZ84" s="11"/>
      <c r="COA84" s="11"/>
      <c r="COB84" s="11"/>
      <c r="COC84" s="11"/>
      <c r="COD84" s="11"/>
      <c r="COE84" s="11"/>
      <c r="COF84" s="11"/>
      <c r="COG84" s="11"/>
      <c r="COH84" s="11"/>
      <c r="COI84" s="11"/>
      <c r="COJ84" s="11"/>
      <c r="COK84" s="11"/>
      <c r="COL84" s="11"/>
      <c r="COM84" s="11"/>
      <c r="CON84" s="11"/>
      <c r="COO84" s="11"/>
      <c r="COP84" s="11"/>
      <c r="COQ84" s="11"/>
      <c r="COR84" s="11"/>
      <c r="COS84" s="11"/>
      <c r="COT84" s="11"/>
      <c r="COU84" s="11"/>
      <c r="COV84" s="11"/>
      <c r="COW84" s="11"/>
      <c r="COX84" s="11"/>
      <c r="COY84" s="11"/>
      <c r="COZ84" s="11"/>
      <c r="CPA84" s="11"/>
      <c r="CPB84" s="11"/>
      <c r="CPC84" s="11"/>
      <c r="CPD84" s="11"/>
      <c r="CPE84" s="11"/>
      <c r="CPF84" s="11"/>
      <c r="CPG84" s="11"/>
      <c r="CPH84" s="11"/>
      <c r="CPI84" s="11"/>
      <c r="CPJ84" s="11"/>
      <c r="CPK84" s="11"/>
      <c r="CPL84" s="11"/>
      <c r="CPM84" s="11"/>
      <c r="CPN84" s="11"/>
      <c r="CPO84" s="11"/>
      <c r="CPP84" s="11"/>
      <c r="CPQ84" s="11"/>
      <c r="CPR84" s="11"/>
      <c r="CPS84" s="11"/>
      <c r="CPT84" s="11"/>
      <c r="CPU84" s="11"/>
      <c r="CPV84" s="11"/>
      <c r="CPW84" s="11"/>
      <c r="CPX84" s="11"/>
      <c r="CPY84" s="11"/>
      <c r="CPZ84" s="11"/>
      <c r="CQA84" s="11"/>
      <c r="CQB84" s="11"/>
      <c r="CQC84" s="11"/>
      <c r="CQD84" s="11"/>
      <c r="CQE84" s="11"/>
      <c r="CQF84" s="11"/>
      <c r="CQG84" s="11"/>
      <c r="CQH84" s="11"/>
      <c r="CQI84" s="11"/>
      <c r="CQJ84" s="11"/>
      <c r="CQK84" s="11"/>
      <c r="CQL84" s="11"/>
      <c r="CQM84" s="11"/>
      <c r="CQN84" s="11"/>
      <c r="CQO84" s="11"/>
      <c r="CQP84" s="11"/>
      <c r="CQQ84" s="11"/>
      <c r="CQR84" s="11"/>
      <c r="CQS84" s="11"/>
      <c r="CQT84" s="11"/>
      <c r="CQU84" s="11"/>
      <c r="CQV84" s="11"/>
      <c r="CQW84" s="11"/>
      <c r="CQX84" s="11"/>
      <c r="CQY84" s="11"/>
      <c r="CQZ84" s="11"/>
      <c r="CRA84" s="11"/>
      <c r="CRB84" s="11"/>
      <c r="CRC84" s="11"/>
      <c r="CRD84" s="11"/>
      <c r="CRE84" s="11"/>
      <c r="CRF84" s="11"/>
      <c r="CRG84" s="11"/>
      <c r="CRH84" s="11"/>
      <c r="CRI84" s="11"/>
      <c r="CRJ84" s="11"/>
      <c r="CRK84" s="11"/>
      <c r="CRL84" s="11"/>
      <c r="CRM84" s="11"/>
      <c r="CRN84" s="11"/>
      <c r="CRO84" s="11"/>
      <c r="CRP84" s="11"/>
      <c r="CRQ84" s="11"/>
      <c r="CRR84" s="11"/>
      <c r="CRS84" s="11"/>
      <c r="CRT84" s="11"/>
      <c r="CRU84" s="11"/>
      <c r="CRV84" s="11"/>
      <c r="CRW84" s="11"/>
      <c r="CRX84" s="11"/>
      <c r="CRY84" s="11"/>
      <c r="CRZ84" s="11"/>
      <c r="CSA84" s="11"/>
      <c r="CSB84" s="11"/>
      <c r="CSC84" s="11"/>
      <c r="CSD84" s="11"/>
      <c r="CSE84" s="11"/>
      <c r="CSF84" s="11"/>
      <c r="CSG84" s="11"/>
      <c r="CSH84" s="11"/>
      <c r="CSI84" s="11"/>
      <c r="CSJ84" s="11"/>
      <c r="CSK84" s="11"/>
      <c r="CSL84" s="11"/>
      <c r="CSM84" s="11"/>
      <c r="CSN84" s="11"/>
      <c r="CSO84" s="11"/>
      <c r="CSP84" s="11"/>
      <c r="CSQ84" s="11"/>
      <c r="CSR84" s="11"/>
      <c r="CSS84" s="11"/>
      <c r="CST84" s="11"/>
      <c r="CSU84" s="11"/>
      <c r="CSV84" s="11"/>
      <c r="CSW84" s="11"/>
      <c r="CSX84" s="11"/>
      <c r="CSY84" s="11"/>
      <c r="CSZ84" s="11"/>
      <c r="CTA84" s="11"/>
      <c r="CTB84" s="11"/>
      <c r="CTC84" s="11"/>
      <c r="CTD84" s="11"/>
      <c r="CTE84" s="11"/>
      <c r="CTF84" s="11"/>
      <c r="CTG84" s="11"/>
      <c r="CTH84" s="11"/>
      <c r="CTI84" s="11"/>
      <c r="CTJ84" s="11"/>
      <c r="CTK84" s="11"/>
      <c r="CTL84" s="11"/>
      <c r="CTM84" s="11"/>
      <c r="CTN84" s="11"/>
      <c r="CTO84" s="11"/>
      <c r="CTP84" s="11"/>
      <c r="CTQ84" s="11"/>
      <c r="CTR84" s="11"/>
      <c r="CTS84" s="11"/>
      <c r="CTT84" s="11"/>
      <c r="CTU84" s="11"/>
      <c r="CTV84" s="11"/>
      <c r="CTW84" s="11"/>
      <c r="CTX84" s="11"/>
      <c r="CTY84" s="11"/>
      <c r="CTZ84" s="11"/>
      <c r="CUA84" s="11"/>
      <c r="CUB84" s="11"/>
      <c r="CUC84" s="11"/>
      <c r="CUD84" s="11"/>
      <c r="CUE84" s="11"/>
      <c r="CUF84" s="11"/>
      <c r="CUG84" s="11"/>
      <c r="CUH84" s="11"/>
      <c r="CUI84" s="11"/>
      <c r="CUJ84" s="11"/>
      <c r="CUK84" s="11"/>
      <c r="CUL84" s="11"/>
      <c r="CUM84" s="11"/>
      <c r="CUN84" s="11"/>
      <c r="CUO84" s="11"/>
      <c r="CUP84" s="11"/>
      <c r="CUQ84" s="11"/>
      <c r="CUR84" s="11"/>
      <c r="CUS84" s="11"/>
      <c r="CUT84" s="11"/>
      <c r="CUU84" s="11"/>
      <c r="CUV84" s="11"/>
      <c r="CUW84" s="11"/>
      <c r="CUX84" s="11"/>
      <c r="CUY84" s="11"/>
      <c r="CUZ84" s="11"/>
      <c r="CVA84" s="11"/>
      <c r="CVB84" s="11"/>
      <c r="CVC84" s="11"/>
      <c r="CVD84" s="11"/>
      <c r="CVE84" s="11"/>
      <c r="CVF84" s="11"/>
      <c r="CVG84" s="11"/>
      <c r="CVH84" s="11"/>
      <c r="CVI84" s="11"/>
      <c r="CVJ84" s="11"/>
      <c r="CVK84" s="11"/>
      <c r="CVL84" s="11"/>
      <c r="CVM84" s="11"/>
      <c r="CVN84" s="11"/>
      <c r="CVO84" s="11"/>
      <c r="CVP84" s="11"/>
      <c r="CVQ84" s="11"/>
      <c r="CVR84" s="11"/>
      <c r="CVS84" s="11"/>
      <c r="CVT84" s="11"/>
      <c r="CVU84" s="11"/>
      <c r="CVV84" s="11"/>
      <c r="CVW84" s="11"/>
      <c r="CVX84" s="11"/>
      <c r="CVY84" s="11"/>
      <c r="CVZ84" s="11"/>
      <c r="CWA84" s="11"/>
      <c r="CWB84" s="11"/>
      <c r="CWC84" s="11"/>
      <c r="CWD84" s="11"/>
      <c r="CWE84" s="11"/>
      <c r="CWF84" s="11"/>
      <c r="CWG84" s="11"/>
      <c r="CWH84" s="11"/>
      <c r="CWI84" s="11"/>
      <c r="CWJ84" s="11"/>
      <c r="CWK84" s="11"/>
      <c r="CWL84" s="11"/>
      <c r="CWM84" s="11"/>
      <c r="CWN84" s="11"/>
      <c r="CWO84" s="11"/>
      <c r="CWP84" s="11"/>
      <c r="CWQ84" s="11"/>
      <c r="CWR84" s="11"/>
      <c r="CWS84" s="11"/>
      <c r="CWT84" s="11"/>
      <c r="CWU84" s="11"/>
      <c r="CWV84" s="11"/>
      <c r="CWW84" s="11"/>
      <c r="CWX84" s="11"/>
      <c r="CWY84" s="11"/>
      <c r="CWZ84" s="11"/>
      <c r="CXA84" s="11"/>
      <c r="CXB84" s="11"/>
      <c r="CXC84" s="11"/>
      <c r="CXD84" s="11"/>
      <c r="CXE84" s="11"/>
      <c r="CXF84" s="11"/>
      <c r="CXG84" s="11"/>
      <c r="CXH84" s="11"/>
      <c r="CXI84" s="11"/>
      <c r="CXJ84" s="11"/>
      <c r="CXK84" s="11"/>
      <c r="CXL84" s="11"/>
      <c r="CXM84" s="11"/>
      <c r="CXN84" s="11"/>
      <c r="CXO84" s="11"/>
      <c r="CXP84" s="11"/>
      <c r="CXQ84" s="11"/>
      <c r="CXR84" s="11"/>
      <c r="CXS84" s="11"/>
      <c r="CXT84" s="11"/>
      <c r="CXU84" s="11"/>
      <c r="CXV84" s="11"/>
      <c r="CXW84" s="11"/>
      <c r="CXX84" s="11"/>
      <c r="CXY84" s="11"/>
      <c r="CXZ84" s="11"/>
      <c r="CYA84" s="11"/>
      <c r="CYB84" s="11"/>
      <c r="CYC84" s="11"/>
      <c r="CYD84" s="11"/>
      <c r="CYE84" s="11"/>
      <c r="CYF84" s="11"/>
      <c r="CYG84" s="11"/>
      <c r="CYH84" s="11"/>
      <c r="CYI84" s="11"/>
      <c r="CYJ84" s="11"/>
      <c r="CYK84" s="11"/>
      <c r="CYL84" s="11"/>
      <c r="CYM84" s="11"/>
      <c r="CYN84" s="11"/>
      <c r="CYO84" s="11"/>
      <c r="CYP84" s="11"/>
      <c r="CYQ84" s="11"/>
      <c r="CYR84" s="11"/>
      <c r="CYS84" s="11"/>
      <c r="CYT84" s="11"/>
      <c r="CYU84" s="11"/>
      <c r="CYV84" s="11"/>
      <c r="CYW84" s="11"/>
      <c r="CYX84" s="11"/>
      <c r="CYY84" s="11"/>
      <c r="CYZ84" s="11"/>
      <c r="CZA84" s="11"/>
      <c r="CZB84" s="11"/>
      <c r="CZC84" s="11"/>
      <c r="CZD84" s="11"/>
      <c r="CZE84" s="11"/>
      <c r="CZF84" s="11"/>
      <c r="CZG84" s="11"/>
      <c r="CZH84" s="11"/>
      <c r="CZI84" s="11"/>
      <c r="CZJ84" s="11"/>
      <c r="CZK84" s="11"/>
      <c r="CZL84" s="11"/>
      <c r="CZM84" s="11"/>
      <c r="CZN84" s="11"/>
      <c r="CZO84" s="11"/>
      <c r="CZP84" s="11"/>
      <c r="CZQ84" s="11"/>
      <c r="CZR84" s="11"/>
      <c r="CZS84" s="11"/>
      <c r="CZT84" s="11"/>
      <c r="CZU84" s="11"/>
      <c r="CZV84" s="11"/>
      <c r="CZW84" s="11"/>
      <c r="CZX84" s="11"/>
      <c r="CZY84" s="11"/>
      <c r="CZZ84" s="11"/>
      <c r="DAA84" s="11"/>
      <c r="DAB84" s="11"/>
      <c r="DAC84" s="11"/>
      <c r="DAD84" s="11"/>
      <c r="DAE84" s="11"/>
      <c r="DAF84" s="11"/>
      <c r="DAG84" s="11"/>
      <c r="DAH84" s="11"/>
      <c r="DAI84" s="11"/>
      <c r="DAJ84" s="11"/>
      <c r="DAK84" s="11"/>
      <c r="DAL84" s="11"/>
      <c r="DAM84" s="11"/>
      <c r="DAN84" s="11"/>
      <c r="DAO84" s="11"/>
      <c r="DAP84" s="11"/>
      <c r="DAQ84" s="11"/>
      <c r="DAR84" s="11"/>
      <c r="DAS84" s="11"/>
      <c r="DAT84" s="11"/>
      <c r="DAU84" s="11"/>
      <c r="DAV84" s="11"/>
      <c r="DAW84" s="11"/>
      <c r="DAX84" s="11"/>
      <c r="DAY84" s="11"/>
      <c r="DAZ84" s="11"/>
      <c r="DBA84" s="11"/>
      <c r="DBB84" s="11"/>
      <c r="DBC84" s="11"/>
      <c r="DBD84" s="11"/>
      <c r="DBE84" s="11"/>
      <c r="DBF84" s="11"/>
      <c r="DBG84" s="11"/>
      <c r="DBH84" s="11"/>
      <c r="DBI84" s="11"/>
      <c r="DBJ84" s="11"/>
      <c r="DBK84" s="11"/>
      <c r="DBL84" s="11"/>
      <c r="DBM84" s="11"/>
      <c r="DBN84" s="11"/>
      <c r="DBO84" s="11"/>
      <c r="DBP84" s="11"/>
      <c r="DBQ84" s="11"/>
      <c r="DBR84" s="11"/>
      <c r="DBS84" s="11"/>
      <c r="DBT84" s="11"/>
      <c r="DBU84" s="11"/>
      <c r="DBV84" s="11"/>
      <c r="DBW84" s="11"/>
      <c r="DBX84" s="11"/>
      <c r="DBY84" s="11"/>
      <c r="DBZ84" s="11"/>
      <c r="DCA84" s="11"/>
      <c r="DCB84" s="11"/>
      <c r="DCC84" s="11"/>
      <c r="DCD84" s="11"/>
      <c r="DCE84" s="11"/>
      <c r="DCF84" s="11"/>
      <c r="DCG84" s="11"/>
      <c r="DCH84" s="11"/>
      <c r="DCI84" s="11"/>
      <c r="DCJ84" s="11"/>
      <c r="DCK84" s="11"/>
      <c r="DCL84" s="11"/>
      <c r="DCM84" s="11"/>
      <c r="DCN84" s="11"/>
      <c r="DCO84" s="11"/>
      <c r="DCP84" s="11"/>
      <c r="DCQ84" s="11"/>
      <c r="DCR84" s="11"/>
      <c r="DCS84" s="11"/>
      <c r="DCT84" s="11"/>
      <c r="DCU84" s="11"/>
      <c r="DCV84" s="11"/>
      <c r="DCW84" s="11"/>
      <c r="DCX84" s="11"/>
      <c r="DCY84" s="11"/>
      <c r="DCZ84" s="11"/>
      <c r="DDA84" s="11"/>
      <c r="DDB84" s="11"/>
      <c r="DDC84" s="11"/>
      <c r="DDD84" s="11"/>
      <c r="DDE84" s="11"/>
      <c r="DDF84" s="11"/>
      <c r="DDG84" s="11"/>
      <c r="DDH84" s="11"/>
      <c r="DDI84" s="11"/>
      <c r="DDJ84" s="11"/>
      <c r="DDK84" s="11"/>
      <c r="DDL84" s="11"/>
      <c r="DDM84" s="11"/>
      <c r="DDN84" s="11"/>
      <c r="DDO84" s="11"/>
      <c r="DDP84" s="11"/>
      <c r="DDQ84" s="11"/>
      <c r="DDR84" s="11"/>
      <c r="DDS84" s="11"/>
      <c r="DDT84" s="11"/>
      <c r="DDU84" s="11"/>
      <c r="DDV84" s="11"/>
      <c r="DDW84" s="11"/>
      <c r="DDX84" s="11"/>
      <c r="DDY84" s="11"/>
      <c r="DDZ84" s="11"/>
      <c r="DEA84" s="11"/>
      <c r="DEB84" s="11"/>
      <c r="DEC84" s="11"/>
      <c r="DED84" s="11"/>
      <c r="DEE84" s="11"/>
      <c r="DEF84" s="11"/>
      <c r="DEG84" s="11"/>
      <c r="DEH84" s="11"/>
      <c r="DEI84" s="11"/>
      <c r="DEJ84" s="11"/>
      <c r="DEK84" s="11"/>
      <c r="DEL84" s="11"/>
      <c r="DEM84" s="11"/>
      <c r="DEN84" s="11"/>
      <c r="DEO84" s="11"/>
      <c r="DEP84" s="11"/>
      <c r="DEQ84" s="11"/>
      <c r="DER84" s="11"/>
      <c r="DES84" s="11"/>
      <c r="DET84" s="11"/>
      <c r="DEU84" s="11"/>
      <c r="DEV84" s="11"/>
      <c r="DEW84" s="11"/>
      <c r="DEX84" s="11"/>
      <c r="DEY84" s="11"/>
      <c r="DEZ84" s="11"/>
      <c r="DFA84" s="11"/>
      <c r="DFB84" s="11"/>
      <c r="DFC84" s="11"/>
      <c r="DFD84" s="11"/>
      <c r="DFE84" s="11"/>
      <c r="DFF84" s="11"/>
      <c r="DFG84" s="11"/>
      <c r="DFH84" s="11"/>
      <c r="DFI84" s="11"/>
      <c r="DFJ84" s="11"/>
      <c r="DFK84" s="11"/>
      <c r="DFL84" s="11"/>
      <c r="DFM84" s="11"/>
      <c r="DFN84" s="11"/>
      <c r="DFO84" s="11"/>
      <c r="DFP84" s="11"/>
      <c r="DFQ84" s="11"/>
      <c r="DFR84" s="11"/>
      <c r="DFS84" s="11"/>
      <c r="DFT84" s="11"/>
      <c r="DFU84" s="11"/>
      <c r="DFV84" s="11"/>
      <c r="DFW84" s="11"/>
      <c r="DFX84" s="11"/>
      <c r="DFY84" s="11"/>
      <c r="DFZ84" s="11"/>
      <c r="DGA84" s="11"/>
      <c r="DGB84" s="11"/>
      <c r="DGC84" s="11"/>
      <c r="DGD84" s="11"/>
      <c r="DGE84" s="11"/>
      <c r="DGF84" s="11"/>
      <c r="DGG84" s="11"/>
      <c r="DGH84" s="11"/>
      <c r="DGI84" s="11"/>
      <c r="DGJ84" s="11"/>
      <c r="DGK84" s="11"/>
      <c r="DGL84" s="11"/>
      <c r="DGM84" s="11"/>
      <c r="DGN84" s="11"/>
      <c r="DGO84" s="11"/>
      <c r="DGP84" s="11"/>
      <c r="DGQ84" s="11"/>
      <c r="DGR84" s="11"/>
      <c r="DGS84" s="11"/>
      <c r="DGT84" s="11"/>
      <c r="DGU84" s="11"/>
      <c r="DGV84" s="11"/>
      <c r="DGW84" s="11"/>
      <c r="DGX84" s="11"/>
      <c r="DGY84" s="11"/>
      <c r="DGZ84" s="11"/>
      <c r="DHA84" s="11"/>
      <c r="DHB84" s="11"/>
      <c r="DHC84" s="11"/>
      <c r="DHD84" s="11"/>
      <c r="DHE84" s="11"/>
      <c r="DHF84" s="11"/>
      <c r="DHG84" s="11"/>
      <c r="DHH84" s="11"/>
      <c r="DHI84" s="11"/>
      <c r="DHJ84" s="11"/>
      <c r="DHK84" s="11"/>
      <c r="DHL84" s="11"/>
      <c r="DHM84" s="11"/>
      <c r="DHN84" s="11"/>
      <c r="DHO84" s="11"/>
      <c r="DHP84" s="11"/>
      <c r="DHQ84" s="11"/>
      <c r="DHR84" s="11"/>
      <c r="DHS84" s="11"/>
      <c r="DHT84" s="11"/>
      <c r="DHU84" s="11"/>
      <c r="DHV84" s="11"/>
      <c r="DHW84" s="11"/>
      <c r="DHX84" s="11"/>
      <c r="DHY84" s="11"/>
      <c r="DHZ84" s="11"/>
      <c r="DIA84" s="11"/>
      <c r="DIB84" s="11"/>
      <c r="DIC84" s="11"/>
      <c r="DID84" s="11"/>
      <c r="DIE84" s="11"/>
      <c r="DIF84" s="11"/>
      <c r="DIG84" s="11"/>
      <c r="DIH84" s="11"/>
      <c r="DII84" s="11"/>
      <c r="DIJ84" s="11"/>
      <c r="DIK84" s="11"/>
      <c r="DIL84" s="11"/>
      <c r="DIM84" s="11"/>
      <c r="DIN84" s="11"/>
      <c r="DIO84" s="11"/>
      <c r="DIP84" s="11"/>
      <c r="DIQ84" s="11"/>
      <c r="DIR84" s="11"/>
      <c r="DIS84" s="11"/>
      <c r="DIT84" s="11"/>
      <c r="DIU84" s="11"/>
      <c r="DIV84" s="11"/>
      <c r="DIW84" s="11"/>
      <c r="DIX84" s="11"/>
      <c r="DIY84" s="11"/>
      <c r="DIZ84" s="11"/>
      <c r="DJA84" s="11"/>
      <c r="DJB84" s="11"/>
      <c r="DJC84" s="11"/>
      <c r="DJD84" s="11"/>
      <c r="DJE84" s="11"/>
      <c r="DJF84" s="11"/>
      <c r="DJG84" s="11"/>
      <c r="DJH84" s="11"/>
      <c r="DJI84" s="11"/>
      <c r="DJJ84" s="11"/>
      <c r="DJK84" s="11"/>
      <c r="DJL84" s="11"/>
      <c r="DJM84" s="11"/>
      <c r="DJN84" s="11"/>
      <c r="DJO84" s="11"/>
      <c r="DJP84" s="11"/>
      <c r="DJQ84" s="11"/>
      <c r="DJR84" s="11"/>
      <c r="DJS84" s="11"/>
      <c r="DJT84" s="11"/>
      <c r="DJU84" s="11"/>
      <c r="DJV84" s="11"/>
      <c r="DJW84" s="11"/>
      <c r="DJX84" s="11"/>
      <c r="DJY84" s="11"/>
      <c r="DJZ84" s="11"/>
      <c r="DKA84" s="11"/>
      <c r="DKB84" s="11"/>
      <c r="DKC84" s="11"/>
      <c r="DKD84" s="11"/>
      <c r="DKE84" s="11"/>
      <c r="DKF84" s="11"/>
      <c r="DKG84" s="11"/>
      <c r="DKH84" s="11"/>
      <c r="DKI84" s="11"/>
      <c r="DKJ84" s="11"/>
      <c r="DKK84" s="11"/>
      <c r="DKL84" s="11"/>
      <c r="DKM84" s="11"/>
      <c r="DKN84" s="11"/>
      <c r="DKO84" s="11"/>
      <c r="DKP84" s="11"/>
      <c r="DKQ84" s="11"/>
      <c r="DKR84" s="11"/>
      <c r="DKS84" s="11"/>
      <c r="DKT84" s="11"/>
      <c r="DKU84" s="11"/>
      <c r="DKV84" s="11"/>
      <c r="DKW84" s="11"/>
      <c r="DKX84" s="11"/>
      <c r="DKY84" s="11"/>
      <c r="DKZ84" s="11"/>
      <c r="DLA84" s="11"/>
      <c r="DLB84" s="11"/>
      <c r="DLC84" s="11"/>
      <c r="DLD84" s="11"/>
      <c r="DLE84" s="11"/>
      <c r="DLF84" s="11"/>
      <c r="DLG84" s="11"/>
      <c r="DLH84" s="11"/>
      <c r="DLI84" s="11"/>
      <c r="DLJ84" s="11"/>
      <c r="DLK84" s="11"/>
      <c r="DLL84" s="11"/>
      <c r="DLM84" s="11"/>
      <c r="DLN84" s="11"/>
      <c r="DLO84" s="11"/>
      <c r="DLP84" s="11"/>
      <c r="DLQ84" s="11"/>
      <c r="DLR84" s="11"/>
      <c r="DLS84" s="11"/>
      <c r="DLT84" s="11"/>
      <c r="DLU84" s="11"/>
      <c r="DLV84" s="11"/>
      <c r="DLW84" s="11"/>
      <c r="DLX84" s="11"/>
      <c r="DLY84" s="11"/>
      <c r="DLZ84" s="11"/>
      <c r="DMA84" s="11"/>
      <c r="DMB84" s="11"/>
      <c r="DMC84" s="11"/>
      <c r="DMD84" s="11"/>
      <c r="DME84" s="11"/>
      <c r="DMF84" s="11"/>
      <c r="DMG84" s="11"/>
      <c r="DMH84" s="11"/>
      <c r="DMI84" s="11"/>
      <c r="DMJ84" s="11"/>
      <c r="DMK84" s="11"/>
      <c r="DML84" s="11"/>
      <c r="DMM84" s="11"/>
      <c r="DMN84" s="11"/>
      <c r="DMO84" s="11"/>
      <c r="DMP84" s="11"/>
      <c r="DMQ84" s="11"/>
      <c r="DMR84" s="11"/>
      <c r="DMS84" s="11"/>
      <c r="DMT84" s="11"/>
      <c r="DMU84" s="11"/>
      <c r="DMV84" s="11"/>
      <c r="DMW84" s="11"/>
      <c r="DMX84" s="11"/>
      <c r="DMY84" s="11"/>
      <c r="DMZ84" s="11"/>
      <c r="DNA84" s="11"/>
      <c r="DNB84" s="11"/>
      <c r="DNC84" s="11"/>
      <c r="DND84" s="11"/>
      <c r="DNE84" s="11"/>
      <c r="DNF84" s="11"/>
      <c r="DNG84" s="11"/>
      <c r="DNH84" s="11"/>
      <c r="DNI84" s="11"/>
      <c r="DNJ84" s="11"/>
      <c r="DNK84" s="11"/>
      <c r="DNL84" s="11"/>
      <c r="DNM84" s="11"/>
      <c r="DNN84" s="11"/>
      <c r="DNO84" s="11"/>
      <c r="DNP84" s="11"/>
      <c r="DNQ84" s="11"/>
      <c r="DNR84" s="11"/>
      <c r="DNS84" s="11"/>
      <c r="DNT84" s="11"/>
      <c r="DNU84" s="11"/>
      <c r="DNV84" s="11"/>
      <c r="DNW84" s="11"/>
      <c r="DNX84" s="11"/>
      <c r="DNY84" s="11"/>
      <c r="DNZ84" s="11"/>
      <c r="DOA84" s="11"/>
      <c r="DOB84" s="11"/>
      <c r="DOC84" s="11"/>
      <c r="DOD84" s="11"/>
      <c r="DOE84" s="11"/>
      <c r="DOF84" s="11"/>
      <c r="DOG84" s="11"/>
      <c r="DOH84" s="11"/>
      <c r="DOI84" s="11"/>
      <c r="DOJ84" s="11"/>
      <c r="DOK84" s="11"/>
      <c r="DOL84" s="11"/>
      <c r="DOM84" s="11"/>
      <c r="DON84" s="11"/>
      <c r="DOO84" s="11"/>
      <c r="DOP84" s="11"/>
      <c r="DOQ84" s="11"/>
      <c r="DOR84" s="11"/>
      <c r="DOS84" s="11"/>
      <c r="DOT84" s="11"/>
      <c r="DOU84" s="11"/>
      <c r="DOV84" s="11"/>
      <c r="DOW84" s="11"/>
      <c r="DOX84" s="11"/>
      <c r="DOY84" s="11"/>
      <c r="DOZ84" s="11"/>
      <c r="DPA84" s="11"/>
      <c r="DPB84" s="11"/>
      <c r="DPC84" s="11"/>
      <c r="DPD84" s="11"/>
      <c r="DPE84" s="11"/>
      <c r="DPF84" s="11"/>
      <c r="DPG84" s="11"/>
      <c r="DPH84" s="11"/>
      <c r="DPI84" s="11"/>
      <c r="DPJ84" s="11"/>
      <c r="DPK84" s="11"/>
      <c r="DPL84" s="11"/>
      <c r="DPM84" s="11"/>
      <c r="DPN84" s="11"/>
      <c r="DPO84" s="11"/>
      <c r="DPP84" s="11"/>
      <c r="DPQ84" s="11"/>
      <c r="DPR84" s="11"/>
      <c r="DPS84" s="11"/>
      <c r="DPT84" s="11"/>
      <c r="DPU84" s="11"/>
      <c r="DPV84" s="11"/>
      <c r="DPW84" s="11"/>
      <c r="DPX84" s="11"/>
      <c r="DPY84" s="11"/>
      <c r="DPZ84" s="11"/>
      <c r="DQA84" s="11"/>
      <c r="DQB84" s="11"/>
      <c r="DQC84" s="11"/>
      <c r="DQD84" s="11"/>
      <c r="DQE84" s="11"/>
      <c r="DQF84" s="11"/>
      <c r="DQG84" s="11"/>
      <c r="DQH84" s="11"/>
      <c r="DQI84" s="11"/>
      <c r="DQJ84" s="11"/>
      <c r="DQK84" s="11"/>
      <c r="DQL84" s="11"/>
      <c r="DQM84" s="11"/>
      <c r="DQN84" s="11"/>
      <c r="DQO84" s="11"/>
      <c r="DQP84" s="11"/>
      <c r="DQQ84" s="11"/>
      <c r="DQR84" s="11"/>
      <c r="DQS84" s="11"/>
      <c r="DQT84" s="11"/>
      <c r="DQU84" s="11"/>
      <c r="DQV84" s="11"/>
      <c r="DQW84" s="11"/>
      <c r="DQX84" s="11"/>
      <c r="DQY84" s="11"/>
      <c r="DQZ84" s="11"/>
      <c r="DRA84" s="11"/>
      <c r="DRB84" s="11"/>
      <c r="DRC84" s="11"/>
      <c r="DRD84" s="11"/>
      <c r="DRE84" s="11"/>
      <c r="DRF84" s="11"/>
      <c r="DRG84" s="11"/>
      <c r="DRH84" s="11"/>
      <c r="DRI84" s="11"/>
      <c r="DRJ84" s="11"/>
      <c r="DRK84" s="11"/>
      <c r="DRL84" s="11"/>
      <c r="DRM84" s="11"/>
      <c r="DRN84" s="11"/>
      <c r="DRO84" s="11"/>
      <c r="DRP84" s="11"/>
      <c r="DRQ84" s="11"/>
      <c r="DRR84" s="11"/>
      <c r="DRS84" s="11"/>
      <c r="DRT84" s="11"/>
      <c r="DRU84" s="11"/>
      <c r="DRV84" s="11"/>
      <c r="DRW84" s="11"/>
      <c r="DRX84" s="11"/>
      <c r="DRY84" s="11"/>
      <c r="DRZ84" s="11"/>
      <c r="DSA84" s="11"/>
      <c r="DSB84" s="11"/>
      <c r="DSC84" s="11"/>
      <c r="DSD84" s="11"/>
      <c r="DSE84" s="11"/>
      <c r="DSF84" s="11"/>
      <c r="DSG84" s="11"/>
      <c r="DSH84" s="11"/>
      <c r="DSI84" s="11"/>
      <c r="DSJ84" s="11"/>
      <c r="DSK84" s="11"/>
      <c r="DSL84" s="11"/>
      <c r="DSM84" s="11"/>
      <c r="DSN84" s="11"/>
      <c r="DSO84" s="11"/>
      <c r="DSP84" s="11"/>
      <c r="DSQ84" s="11"/>
      <c r="DSR84" s="11"/>
      <c r="DSS84" s="11"/>
      <c r="DST84" s="11"/>
      <c r="DSU84" s="11"/>
      <c r="DSV84" s="11"/>
      <c r="DSW84" s="11"/>
      <c r="DSX84" s="11"/>
      <c r="DSY84" s="11"/>
      <c r="DSZ84" s="11"/>
      <c r="DTA84" s="11"/>
      <c r="DTB84" s="11"/>
      <c r="DTC84" s="11"/>
      <c r="DTD84" s="11"/>
      <c r="DTE84" s="11"/>
      <c r="DTF84" s="11"/>
      <c r="DTG84" s="11"/>
      <c r="DTH84" s="11"/>
      <c r="DTI84" s="11"/>
      <c r="DTJ84" s="11"/>
      <c r="DTK84" s="11"/>
      <c r="DTL84" s="11"/>
      <c r="DTM84" s="11"/>
      <c r="DTN84" s="11"/>
      <c r="DTO84" s="11"/>
      <c r="DTP84" s="11"/>
      <c r="DTQ84" s="11"/>
      <c r="DTR84" s="11"/>
      <c r="DTS84" s="11"/>
      <c r="DTT84" s="11"/>
      <c r="DTU84" s="11"/>
      <c r="DTV84" s="11"/>
      <c r="DTW84" s="11"/>
      <c r="DTX84" s="11"/>
      <c r="DTY84" s="11"/>
      <c r="DTZ84" s="11"/>
      <c r="DUA84" s="11"/>
      <c r="DUB84" s="11"/>
      <c r="DUC84" s="11"/>
      <c r="DUD84" s="11"/>
      <c r="DUE84" s="11"/>
      <c r="DUF84" s="11"/>
      <c r="DUG84" s="11"/>
      <c r="DUH84" s="11"/>
      <c r="DUI84" s="11"/>
      <c r="DUJ84" s="11"/>
      <c r="DUK84" s="11"/>
      <c r="DUL84" s="11"/>
      <c r="DUM84" s="11"/>
      <c r="DUN84" s="11"/>
      <c r="DUO84" s="11"/>
      <c r="DUP84" s="11"/>
      <c r="DUQ84" s="11"/>
      <c r="DUR84" s="11"/>
      <c r="DUS84" s="11"/>
      <c r="DUT84" s="11"/>
      <c r="DUU84" s="11"/>
      <c r="DUV84" s="11"/>
      <c r="DUW84" s="11"/>
      <c r="DUX84" s="11"/>
      <c r="DUY84" s="11"/>
      <c r="DUZ84" s="11"/>
      <c r="DVA84" s="11"/>
      <c r="DVB84" s="11"/>
      <c r="DVC84" s="11"/>
      <c r="DVD84" s="11"/>
      <c r="DVE84" s="11"/>
      <c r="DVF84" s="11"/>
      <c r="DVG84" s="11"/>
      <c r="DVH84" s="11"/>
      <c r="DVI84" s="11"/>
      <c r="DVJ84" s="11"/>
      <c r="DVK84" s="11"/>
      <c r="DVL84" s="11"/>
      <c r="DVM84" s="11"/>
      <c r="DVN84" s="11"/>
      <c r="DVO84" s="11"/>
      <c r="DVP84" s="11"/>
      <c r="DVQ84" s="11"/>
      <c r="DVR84" s="11"/>
      <c r="DVS84" s="11"/>
      <c r="DVT84" s="11"/>
      <c r="DVU84" s="11"/>
      <c r="DVV84" s="11"/>
      <c r="DVW84" s="11"/>
      <c r="DVX84" s="11"/>
      <c r="DVY84" s="11"/>
      <c r="DVZ84" s="11"/>
      <c r="DWA84" s="11"/>
      <c r="DWB84" s="11"/>
      <c r="DWC84" s="11"/>
      <c r="DWD84" s="11"/>
      <c r="DWE84" s="11"/>
      <c r="DWF84" s="11"/>
      <c r="DWG84" s="11"/>
      <c r="DWH84" s="11"/>
      <c r="DWI84" s="11"/>
      <c r="DWJ84" s="11"/>
      <c r="DWK84" s="11"/>
      <c r="DWL84" s="11"/>
      <c r="DWM84" s="11"/>
      <c r="DWN84" s="11"/>
      <c r="DWO84" s="11"/>
      <c r="DWP84" s="11"/>
      <c r="DWQ84" s="11"/>
      <c r="DWR84" s="11"/>
      <c r="DWS84" s="11"/>
      <c r="DWT84" s="11"/>
      <c r="DWU84" s="11"/>
      <c r="DWV84" s="11"/>
      <c r="DWW84" s="11"/>
      <c r="DWX84" s="11"/>
      <c r="DWY84" s="11"/>
      <c r="DWZ84" s="11"/>
      <c r="DXA84" s="11"/>
      <c r="DXB84" s="11"/>
      <c r="DXC84" s="11"/>
      <c r="DXD84" s="11"/>
      <c r="DXE84" s="11"/>
      <c r="DXF84" s="11"/>
      <c r="DXG84" s="11"/>
      <c r="DXH84" s="11"/>
      <c r="DXI84" s="11"/>
      <c r="DXJ84" s="11"/>
      <c r="DXK84" s="11"/>
      <c r="DXL84" s="11"/>
      <c r="DXM84" s="11"/>
      <c r="DXN84" s="11"/>
      <c r="DXO84" s="11"/>
      <c r="DXP84" s="11"/>
      <c r="DXQ84" s="11"/>
      <c r="DXR84" s="11"/>
      <c r="DXS84" s="11"/>
      <c r="DXT84" s="11"/>
      <c r="DXU84" s="11"/>
      <c r="DXV84" s="11"/>
      <c r="DXW84" s="11"/>
      <c r="DXX84" s="11"/>
      <c r="DXY84" s="11"/>
      <c r="DXZ84" s="11"/>
      <c r="DYA84" s="11"/>
      <c r="DYB84" s="11"/>
      <c r="DYC84" s="11"/>
      <c r="DYD84" s="11"/>
      <c r="DYE84" s="11"/>
      <c r="DYF84" s="11"/>
      <c r="DYG84" s="11"/>
      <c r="DYH84" s="11"/>
      <c r="DYI84" s="11"/>
      <c r="DYJ84" s="11"/>
      <c r="DYK84" s="11"/>
      <c r="DYL84" s="11"/>
      <c r="DYM84" s="11"/>
      <c r="DYN84" s="11"/>
      <c r="DYO84" s="11"/>
      <c r="DYP84" s="11"/>
      <c r="DYQ84" s="11"/>
      <c r="DYR84" s="11"/>
      <c r="DYS84" s="11"/>
      <c r="DYT84" s="11"/>
      <c r="DYU84" s="11"/>
      <c r="DYV84" s="11"/>
      <c r="DYW84" s="11"/>
      <c r="DYX84" s="11"/>
      <c r="DYY84" s="11"/>
      <c r="DYZ84" s="11"/>
      <c r="DZA84" s="11"/>
      <c r="DZB84" s="11"/>
      <c r="DZC84" s="11"/>
      <c r="DZD84" s="11"/>
      <c r="DZE84" s="11"/>
      <c r="DZF84" s="11"/>
      <c r="DZG84" s="11"/>
      <c r="DZH84" s="11"/>
      <c r="DZI84" s="11"/>
      <c r="DZJ84" s="11"/>
      <c r="DZK84" s="11"/>
      <c r="DZL84" s="11"/>
      <c r="DZM84" s="11"/>
      <c r="DZN84" s="11"/>
      <c r="DZO84" s="11"/>
      <c r="DZP84" s="11"/>
      <c r="DZQ84" s="11"/>
      <c r="DZR84" s="11"/>
      <c r="DZS84" s="11"/>
      <c r="DZT84" s="11"/>
      <c r="DZU84" s="11"/>
      <c r="DZV84" s="11"/>
      <c r="DZW84" s="11"/>
      <c r="DZX84" s="11"/>
      <c r="DZY84" s="11"/>
      <c r="DZZ84" s="11"/>
      <c r="EAA84" s="11"/>
      <c r="EAB84" s="11"/>
      <c r="EAC84" s="11"/>
      <c r="EAD84" s="11"/>
      <c r="EAE84" s="11"/>
      <c r="EAF84" s="11"/>
      <c r="EAG84" s="11"/>
      <c r="EAH84" s="11"/>
      <c r="EAI84" s="11"/>
      <c r="EAJ84" s="11"/>
      <c r="EAK84" s="11"/>
      <c r="EAL84" s="11"/>
      <c r="EAM84" s="11"/>
      <c r="EAN84" s="11"/>
      <c r="EAO84" s="11"/>
      <c r="EAP84" s="11"/>
      <c r="EAQ84" s="11"/>
      <c r="EAR84" s="11"/>
      <c r="EAS84" s="11"/>
      <c r="EAT84" s="11"/>
      <c r="EAU84" s="11"/>
      <c r="EAV84" s="11"/>
      <c r="EAW84" s="11"/>
      <c r="EAX84" s="11"/>
      <c r="EAY84" s="11"/>
      <c r="EAZ84" s="11"/>
      <c r="EBA84" s="11"/>
      <c r="EBB84" s="11"/>
      <c r="EBC84" s="11"/>
      <c r="EBD84" s="11"/>
      <c r="EBE84" s="11"/>
      <c r="EBF84" s="11"/>
      <c r="EBG84" s="11"/>
      <c r="EBH84" s="11"/>
      <c r="EBI84" s="11"/>
      <c r="EBJ84" s="11"/>
      <c r="EBK84" s="11"/>
      <c r="EBL84" s="11"/>
      <c r="EBM84" s="11"/>
      <c r="EBN84" s="11"/>
      <c r="EBO84" s="11"/>
      <c r="EBP84" s="11"/>
      <c r="EBQ84" s="11"/>
      <c r="EBR84" s="11"/>
      <c r="EBS84" s="11"/>
      <c r="EBT84" s="11"/>
      <c r="EBU84" s="11"/>
      <c r="EBV84" s="11"/>
      <c r="EBW84" s="11"/>
      <c r="EBX84" s="11"/>
      <c r="EBY84" s="11"/>
      <c r="EBZ84" s="11"/>
      <c r="ECA84" s="11"/>
      <c r="ECB84" s="11"/>
      <c r="ECC84" s="11"/>
      <c r="ECD84" s="11"/>
      <c r="ECE84" s="11"/>
      <c r="ECF84" s="11"/>
      <c r="ECG84" s="11"/>
      <c r="ECH84" s="11"/>
      <c r="ECI84" s="11"/>
      <c r="ECJ84" s="11"/>
      <c r="ECK84" s="11"/>
      <c r="ECL84" s="11"/>
      <c r="ECM84" s="11"/>
      <c r="ECN84" s="11"/>
      <c r="ECO84" s="11"/>
      <c r="ECP84" s="11"/>
      <c r="ECQ84" s="11"/>
      <c r="ECR84" s="11"/>
      <c r="ECS84" s="11"/>
      <c r="ECT84" s="11"/>
      <c r="ECU84" s="11"/>
      <c r="ECV84" s="11"/>
      <c r="ECW84" s="11"/>
      <c r="ECX84" s="11"/>
      <c r="ECY84" s="11"/>
      <c r="ECZ84" s="11"/>
      <c r="EDA84" s="11"/>
      <c r="EDB84" s="11"/>
      <c r="EDC84" s="11"/>
      <c r="EDD84" s="11"/>
      <c r="EDE84" s="11"/>
      <c r="EDF84" s="11"/>
      <c r="EDG84" s="11"/>
      <c r="EDH84" s="11"/>
      <c r="EDI84" s="11"/>
      <c r="EDJ84" s="11"/>
      <c r="EDK84" s="11"/>
      <c r="EDL84" s="11"/>
      <c r="EDM84" s="11"/>
      <c r="EDN84" s="11"/>
      <c r="EDO84" s="11"/>
      <c r="EDP84" s="11"/>
      <c r="EDQ84" s="11"/>
      <c r="EDR84" s="11"/>
      <c r="EDS84" s="11"/>
      <c r="EDT84" s="11"/>
      <c r="EDU84" s="11"/>
      <c r="EDV84" s="11"/>
      <c r="EDW84" s="11"/>
      <c r="EDX84" s="11"/>
      <c r="EDY84" s="11"/>
      <c r="EDZ84" s="11"/>
      <c r="EEA84" s="11"/>
      <c r="EEB84" s="11"/>
      <c r="EEC84" s="11"/>
      <c r="EED84" s="11"/>
      <c r="EEE84" s="11"/>
      <c r="EEF84" s="11"/>
      <c r="EEG84" s="11"/>
      <c r="EEH84" s="11"/>
      <c r="EEI84" s="11"/>
      <c r="EEJ84" s="11"/>
      <c r="EEK84" s="11"/>
      <c r="EEL84" s="11"/>
      <c r="EEM84" s="11"/>
      <c r="EEN84" s="11"/>
      <c r="EEO84" s="11"/>
      <c r="EEP84" s="11"/>
      <c r="EEQ84" s="11"/>
      <c r="EER84" s="11"/>
      <c r="EES84" s="11"/>
      <c r="EET84" s="11"/>
      <c r="EEU84" s="11"/>
      <c r="EEV84" s="11"/>
      <c r="EEW84" s="11"/>
      <c r="EEX84" s="11"/>
      <c r="EEY84" s="11"/>
      <c r="EEZ84" s="11"/>
      <c r="EFA84" s="11"/>
      <c r="EFB84" s="11"/>
      <c r="EFC84" s="11"/>
      <c r="EFD84" s="11"/>
      <c r="EFE84" s="11"/>
      <c r="EFF84" s="11"/>
      <c r="EFG84" s="11"/>
      <c r="EFH84" s="11"/>
      <c r="EFI84" s="11"/>
      <c r="EFJ84" s="11"/>
      <c r="EFK84" s="11"/>
      <c r="EFL84" s="11"/>
      <c r="EFM84" s="11"/>
      <c r="EFN84" s="11"/>
      <c r="EFO84" s="11"/>
      <c r="EFP84" s="11"/>
      <c r="EFQ84" s="11"/>
      <c r="EFR84" s="11"/>
      <c r="EFS84" s="11"/>
      <c r="EFT84" s="11"/>
      <c r="EFU84" s="11"/>
      <c r="EFV84" s="11"/>
      <c r="EFW84" s="11"/>
      <c r="EFX84" s="11"/>
      <c r="EFY84" s="11"/>
      <c r="EFZ84" s="11"/>
      <c r="EGA84" s="11"/>
      <c r="EGB84" s="11"/>
      <c r="EGC84" s="11"/>
      <c r="EGD84" s="11"/>
      <c r="EGE84" s="11"/>
      <c r="EGF84" s="11"/>
      <c r="EGG84" s="11"/>
      <c r="EGH84" s="11"/>
      <c r="EGI84" s="11"/>
      <c r="EGJ84" s="11"/>
      <c r="EGK84" s="11"/>
      <c r="EGL84" s="11"/>
      <c r="EGM84" s="11"/>
      <c r="EGN84" s="11"/>
      <c r="EGO84" s="11"/>
      <c r="EGP84" s="11"/>
      <c r="EGQ84" s="11"/>
      <c r="EGR84" s="11"/>
      <c r="EGS84" s="11"/>
      <c r="EGT84" s="11"/>
      <c r="EGU84" s="11"/>
      <c r="EGV84" s="11"/>
      <c r="EGW84" s="11"/>
      <c r="EGX84" s="11"/>
      <c r="EGY84" s="11"/>
      <c r="EGZ84" s="11"/>
      <c r="EHA84" s="11"/>
      <c r="EHB84" s="11"/>
      <c r="EHC84" s="11"/>
      <c r="EHD84" s="11"/>
      <c r="EHE84" s="11"/>
      <c r="EHF84" s="11"/>
      <c r="EHG84" s="11"/>
      <c r="EHH84" s="11"/>
      <c r="EHI84" s="11"/>
      <c r="EHJ84" s="11"/>
      <c r="EHK84" s="11"/>
      <c r="EHL84" s="11"/>
      <c r="EHM84" s="11"/>
      <c r="EHN84" s="11"/>
      <c r="EHO84" s="11"/>
      <c r="EHP84" s="11"/>
      <c r="EHQ84" s="11"/>
      <c r="EHR84" s="11"/>
      <c r="EHS84" s="11"/>
      <c r="EHT84" s="11"/>
      <c r="EHU84" s="11"/>
      <c r="EHV84" s="11"/>
      <c r="EHW84" s="11"/>
      <c r="EHX84" s="11"/>
      <c r="EHY84" s="11"/>
      <c r="EHZ84" s="11"/>
      <c r="EIA84" s="11"/>
      <c r="EIB84" s="11"/>
      <c r="EIC84" s="11"/>
      <c r="EID84" s="11"/>
      <c r="EIE84" s="11"/>
      <c r="EIF84" s="11"/>
      <c r="EIG84" s="11"/>
      <c r="EIH84" s="11"/>
      <c r="EII84" s="11"/>
      <c r="EIJ84" s="11"/>
      <c r="EIK84" s="11"/>
      <c r="EIL84" s="11"/>
      <c r="EIM84" s="11"/>
      <c r="EIN84" s="11"/>
      <c r="EIO84" s="11"/>
      <c r="EIP84" s="11"/>
      <c r="EIQ84" s="11"/>
      <c r="EIR84" s="11"/>
      <c r="EIS84" s="11"/>
      <c r="EIT84" s="11"/>
      <c r="EIU84" s="11"/>
      <c r="EIV84" s="11"/>
      <c r="EIW84" s="11"/>
      <c r="EIX84" s="11"/>
      <c r="EIY84" s="11"/>
      <c r="EIZ84" s="11"/>
      <c r="EJA84" s="11"/>
      <c r="EJB84" s="11"/>
      <c r="EJC84" s="11"/>
      <c r="EJD84" s="11"/>
      <c r="EJE84" s="11"/>
      <c r="EJF84" s="11"/>
      <c r="EJG84" s="11"/>
      <c r="EJH84" s="11"/>
      <c r="EJI84" s="11"/>
      <c r="EJJ84" s="11"/>
      <c r="EJK84" s="11"/>
      <c r="EJL84" s="11"/>
      <c r="EJM84" s="11"/>
      <c r="EJN84" s="11"/>
      <c r="EJO84" s="11"/>
      <c r="EJP84" s="11"/>
      <c r="EJQ84" s="11"/>
      <c r="EJR84" s="11"/>
      <c r="EJS84" s="11"/>
      <c r="EJT84" s="11"/>
      <c r="EJU84" s="11"/>
      <c r="EJV84" s="11"/>
      <c r="EJW84" s="11"/>
      <c r="EJX84" s="11"/>
      <c r="EJY84" s="11"/>
      <c r="EJZ84" s="11"/>
      <c r="EKA84" s="11"/>
      <c r="EKB84" s="11"/>
      <c r="EKC84" s="11"/>
      <c r="EKD84" s="11"/>
      <c r="EKE84" s="11"/>
      <c r="EKF84" s="11"/>
      <c r="EKG84" s="11"/>
      <c r="EKH84" s="11"/>
      <c r="EKI84" s="11"/>
      <c r="EKJ84" s="11"/>
      <c r="EKK84" s="11"/>
      <c r="EKL84" s="11"/>
      <c r="EKM84" s="11"/>
      <c r="EKN84" s="11"/>
      <c r="EKO84" s="11"/>
      <c r="EKP84" s="11"/>
      <c r="EKQ84" s="11"/>
      <c r="EKR84" s="11"/>
      <c r="EKS84" s="11"/>
      <c r="EKT84" s="11"/>
      <c r="EKU84" s="11"/>
      <c r="EKV84" s="11"/>
      <c r="EKW84" s="11"/>
      <c r="EKX84" s="11"/>
      <c r="EKY84" s="11"/>
      <c r="EKZ84" s="11"/>
      <c r="ELA84" s="11"/>
      <c r="ELB84" s="11"/>
      <c r="ELC84" s="11"/>
      <c r="ELD84" s="11"/>
      <c r="ELE84" s="11"/>
      <c r="ELF84" s="11"/>
      <c r="ELG84" s="11"/>
      <c r="ELH84" s="11"/>
      <c r="ELI84" s="11"/>
      <c r="ELJ84" s="11"/>
      <c r="ELK84" s="11"/>
      <c r="ELL84" s="11"/>
      <c r="ELM84" s="11"/>
      <c r="ELN84" s="11"/>
      <c r="ELO84" s="11"/>
      <c r="ELP84" s="11"/>
      <c r="ELQ84" s="11"/>
      <c r="ELR84" s="11"/>
      <c r="ELS84" s="11"/>
      <c r="ELT84" s="11"/>
      <c r="ELU84" s="11"/>
      <c r="ELV84" s="11"/>
      <c r="ELW84" s="11"/>
      <c r="ELX84" s="11"/>
      <c r="ELY84" s="11"/>
      <c r="ELZ84" s="11"/>
    </row>
    <row r="85" spans="3:346 1276:3718">
      <c r="C85" s="166" t="s">
        <v>986</v>
      </c>
      <c r="D85" s="223">
        <f t="shared" si="4"/>
        <v>0</v>
      </c>
      <c r="E85" s="88" t="s">
        <v>540</v>
      </c>
      <c r="F85" s="219"/>
      <c r="G85" s="92"/>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c r="HJ85" s="11"/>
      <c r="HK85" s="11"/>
      <c r="HL85" s="11"/>
      <c r="HM85" s="11"/>
      <c r="HN85" s="11"/>
      <c r="HO85" s="11"/>
      <c r="HP85" s="11"/>
      <c r="HQ85" s="11"/>
      <c r="HR85" s="11"/>
      <c r="HS85" s="11"/>
      <c r="HT85" s="11"/>
      <c r="HU85" s="11"/>
      <c r="HV85" s="11"/>
      <c r="HW85" s="11"/>
      <c r="HX85" s="11"/>
      <c r="HY85" s="11"/>
      <c r="HZ85" s="11"/>
      <c r="IA85" s="11"/>
      <c r="IB85" s="11"/>
      <c r="IC85" s="11"/>
      <c r="ID85" s="11"/>
      <c r="IE85" s="11"/>
      <c r="IF85" s="11"/>
      <c r="IG85" s="11"/>
      <c r="IH85" s="11"/>
      <c r="II85" s="11"/>
      <c r="IJ85" s="11"/>
      <c r="IK85" s="11"/>
      <c r="IL85" s="11"/>
      <c r="IM85" s="11"/>
      <c r="IN85" s="11"/>
      <c r="IO85" s="11"/>
      <c r="IP85" s="11"/>
      <c r="IQ85" s="11"/>
      <c r="IR85" s="11"/>
      <c r="IS85" s="11"/>
      <c r="IT85" s="11"/>
      <c r="IU85" s="11"/>
      <c r="IV85" s="11"/>
      <c r="IW85" s="11"/>
      <c r="IX85" s="11"/>
      <c r="IY85" s="11"/>
      <c r="IZ85" s="11"/>
      <c r="JA85" s="11"/>
      <c r="JB85" s="11"/>
      <c r="JC85" s="11"/>
      <c r="JD85" s="11"/>
      <c r="JE85" s="11"/>
      <c r="JF85" s="11"/>
      <c r="JG85" s="11"/>
      <c r="JH85" s="11"/>
      <c r="JI85" s="11"/>
      <c r="JJ85" s="11"/>
      <c r="JK85" s="11"/>
      <c r="JL85" s="11"/>
      <c r="JM85" s="11"/>
      <c r="JN85" s="11"/>
      <c r="JO85" s="11"/>
      <c r="JP85" s="11"/>
      <c r="JQ85" s="11"/>
      <c r="JR85" s="11"/>
      <c r="JS85" s="11"/>
      <c r="JT85" s="11"/>
      <c r="JU85" s="11"/>
      <c r="JV85" s="11"/>
      <c r="JW85" s="11"/>
      <c r="JX85" s="11"/>
      <c r="JY85" s="11"/>
      <c r="JZ85" s="11"/>
      <c r="KA85" s="11"/>
      <c r="KB85" s="11"/>
      <c r="KC85" s="11"/>
      <c r="KD85" s="11"/>
      <c r="KE85" s="11"/>
      <c r="KF85" s="11"/>
      <c r="KG85" s="11"/>
      <c r="KH85" s="11"/>
      <c r="KI85" s="11"/>
      <c r="KJ85" s="11"/>
      <c r="KK85" s="11"/>
      <c r="KL85" s="11"/>
      <c r="KM85" s="11"/>
      <c r="KN85" s="11"/>
      <c r="KO85" s="11"/>
      <c r="KP85" s="11"/>
      <c r="KQ85" s="11"/>
      <c r="KR85" s="11"/>
      <c r="KS85" s="11"/>
      <c r="KT85" s="11"/>
      <c r="KU85" s="11"/>
      <c r="KV85" s="11"/>
      <c r="KW85" s="11"/>
      <c r="KX85" s="11"/>
      <c r="KY85" s="11"/>
      <c r="KZ85" s="11"/>
      <c r="LA85" s="11"/>
      <c r="LB85" s="11"/>
      <c r="LC85" s="11"/>
      <c r="LD85" s="11"/>
      <c r="LE85" s="11"/>
      <c r="LF85" s="11"/>
      <c r="LG85" s="11"/>
      <c r="LH85" s="11"/>
      <c r="LI85" s="11"/>
      <c r="LJ85" s="11"/>
      <c r="LK85" s="11"/>
      <c r="LL85" s="11"/>
      <c r="LM85" s="11"/>
      <c r="LN85" s="11"/>
      <c r="LO85" s="11"/>
      <c r="LP85" s="11"/>
      <c r="LQ85" s="11"/>
      <c r="LR85" s="11"/>
      <c r="LS85" s="11"/>
      <c r="LT85" s="11"/>
      <c r="LU85" s="11"/>
      <c r="LV85" s="11"/>
      <c r="LW85" s="11"/>
      <c r="LX85" s="11"/>
      <c r="LY85" s="11"/>
      <c r="LZ85" s="11"/>
      <c r="MA85" s="11"/>
      <c r="MB85" s="11"/>
      <c r="MC85" s="11"/>
      <c r="MD85" s="11"/>
      <c r="ME85" s="11"/>
      <c r="MF85" s="11"/>
      <c r="MG85" s="11"/>
      <c r="MH85" s="11"/>
      <c r="AWB85" s="11"/>
      <c r="AWC85" s="11"/>
      <c r="AWD85" s="11"/>
      <c r="AWE85" s="11"/>
      <c r="AWF85" s="11"/>
      <c r="AWG85" s="11"/>
      <c r="AWH85" s="11"/>
      <c r="AWI85" s="11"/>
      <c r="AWJ85" s="11"/>
      <c r="AWK85" s="11"/>
      <c r="AWL85" s="11"/>
      <c r="AWM85" s="11"/>
      <c r="AWN85" s="11"/>
      <c r="AWO85" s="11"/>
      <c r="AWP85" s="11"/>
      <c r="AWQ85" s="11"/>
      <c r="AWR85" s="11"/>
      <c r="AWS85" s="11"/>
      <c r="AWT85" s="11"/>
      <c r="AWU85" s="11"/>
      <c r="AWV85" s="11"/>
      <c r="AWW85" s="11"/>
      <c r="AWX85" s="11"/>
      <c r="AWY85" s="11"/>
      <c r="AWZ85" s="11"/>
      <c r="AXA85" s="11"/>
      <c r="AXB85" s="11"/>
      <c r="AXC85" s="11"/>
      <c r="AXD85" s="11"/>
      <c r="AXE85" s="11"/>
      <c r="AXF85" s="11"/>
      <c r="AXG85" s="11"/>
      <c r="AXH85" s="11"/>
      <c r="AXI85" s="11"/>
      <c r="AXJ85" s="11"/>
      <c r="AXK85" s="11"/>
      <c r="AXL85" s="11"/>
      <c r="AXM85" s="11"/>
      <c r="AXN85" s="11"/>
      <c r="AXO85" s="11"/>
      <c r="AXP85" s="11"/>
      <c r="AXQ85" s="11"/>
      <c r="AXR85" s="11"/>
      <c r="AXS85" s="11"/>
      <c r="AXT85" s="11"/>
      <c r="AXU85" s="11"/>
      <c r="AXV85" s="11"/>
      <c r="AXW85" s="11"/>
      <c r="AXX85" s="11"/>
      <c r="AXY85" s="11"/>
      <c r="AXZ85" s="11"/>
      <c r="AYA85" s="11"/>
      <c r="AYB85" s="11"/>
      <c r="AYC85" s="11"/>
      <c r="AYD85" s="11"/>
      <c r="AYE85" s="11"/>
      <c r="AYF85" s="11"/>
      <c r="AYG85" s="11"/>
      <c r="AYH85" s="11"/>
      <c r="AYI85" s="11"/>
      <c r="AYJ85" s="11"/>
      <c r="AYK85" s="11"/>
      <c r="AYL85" s="11"/>
      <c r="AYM85" s="11"/>
      <c r="AYN85" s="11"/>
      <c r="AYO85" s="11"/>
      <c r="AYP85" s="11"/>
      <c r="AYQ85" s="11"/>
      <c r="AYR85" s="11"/>
      <c r="AYS85" s="11"/>
      <c r="AYT85" s="11"/>
      <c r="AYU85" s="11"/>
      <c r="AYV85" s="11"/>
      <c r="AYW85" s="11"/>
      <c r="AYX85" s="11"/>
      <c r="AYY85" s="11"/>
      <c r="AYZ85" s="11"/>
      <c r="AZA85" s="11"/>
      <c r="AZB85" s="11"/>
      <c r="AZC85" s="11"/>
      <c r="AZD85" s="11"/>
      <c r="AZE85" s="11"/>
      <c r="AZF85" s="11"/>
      <c r="AZG85" s="11"/>
      <c r="AZH85" s="11"/>
      <c r="AZI85" s="11"/>
      <c r="AZJ85" s="11"/>
      <c r="AZK85" s="11"/>
      <c r="AZL85" s="11"/>
      <c r="AZM85" s="11"/>
      <c r="AZN85" s="11"/>
      <c r="AZO85" s="11"/>
      <c r="AZP85" s="11"/>
      <c r="AZQ85" s="11"/>
      <c r="AZR85" s="11"/>
      <c r="AZS85" s="11"/>
      <c r="AZT85" s="11"/>
      <c r="AZU85" s="11"/>
      <c r="AZV85" s="11"/>
      <c r="AZW85" s="11"/>
      <c r="AZX85" s="11"/>
      <c r="AZY85" s="11"/>
      <c r="AZZ85" s="11"/>
      <c r="BAA85" s="11"/>
      <c r="BAB85" s="11"/>
      <c r="BAC85" s="11"/>
      <c r="BAD85" s="11"/>
      <c r="BAE85" s="11"/>
      <c r="BAF85" s="11"/>
      <c r="BAG85" s="11"/>
      <c r="BAH85" s="11"/>
      <c r="BAI85" s="11"/>
      <c r="BAJ85" s="11"/>
      <c r="BAK85" s="11"/>
      <c r="BAL85" s="11"/>
      <c r="BAM85" s="11"/>
      <c r="BAN85" s="11"/>
      <c r="BAO85" s="11"/>
      <c r="BAP85" s="11"/>
      <c r="BAQ85" s="11"/>
      <c r="BAR85" s="11"/>
      <c r="BAS85" s="11"/>
      <c r="BAT85" s="11"/>
      <c r="BAU85" s="11"/>
      <c r="BAV85" s="11"/>
      <c r="BAW85" s="11"/>
      <c r="BAX85" s="11"/>
      <c r="BAY85" s="11"/>
      <c r="BAZ85" s="11"/>
      <c r="BBA85" s="11"/>
      <c r="BBB85" s="11"/>
      <c r="BBC85" s="11"/>
      <c r="BBD85" s="11"/>
      <c r="BBE85" s="11"/>
      <c r="BBF85" s="11"/>
      <c r="BBG85" s="11"/>
      <c r="BBH85" s="11"/>
      <c r="BBI85" s="11"/>
      <c r="BBJ85" s="11"/>
      <c r="BBK85" s="11"/>
      <c r="BBL85" s="11"/>
      <c r="BBM85" s="11"/>
      <c r="BBN85" s="11"/>
      <c r="BBO85" s="11"/>
      <c r="BBP85" s="11"/>
      <c r="BBQ85" s="11"/>
      <c r="BBR85" s="11"/>
      <c r="BBS85" s="11"/>
      <c r="BBT85" s="11"/>
      <c r="BBU85" s="11"/>
      <c r="BBV85" s="11"/>
      <c r="BBW85" s="11"/>
      <c r="BBX85" s="11"/>
      <c r="BBY85" s="11"/>
      <c r="BBZ85" s="11"/>
      <c r="BCA85" s="11"/>
      <c r="BCB85" s="11"/>
      <c r="BCC85" s="11"/>
      <c r="BCD85" s="11"/>
      <c r="BCE85" s="11"/>
      <c r="BCF85" s="11"/>
      <c r="BCG85" s="11"/>
      <c r="BCH85" s="11"/>
      <c r="BCI85" s="11"/>
      <c r="BCJ85" s="11"/>
      <c r="BCK85" s="11"/>
      <c r="BCL85" s="11"/>
      <c r="BCM85" s="11"/>
      <c r="BCN85" s="11"/>
      <c r="BCO85" s="11"/>
      <c r="BCP85" s="11"/>
      <c r="BCQ85" s="11"/>
      <c r="BCR85" s="11"/>
      <c r="BCS85" s="11"/>
      <c r="BCT85" s="11"/>
      <c r="BCU85" s="11"/>
      <c r="BCV85" s="11"/>
      <c r="BCW85" s="11"/>
      <c r="BCX85" s="11"/>
      <c r="BCY85" s="11"/>
      <c r="BCZ85" s="11"/>
      <c r="BDA85" s="11"/>
      <c r="BDB85" s="11"/>
      <c r="BDC85" s="11"/>
      <c r="BDD85" s="11"/>
      <c r="BDE85" s="11"/>
      <c r="BDF85" s="11"/>
      <c r="BDG85" s="11"/>
      <c r="BDH85" s="11"/>
      <c r="BDI85" s="11"/>
      <c r="BDJ85" s="11"/>
      <c r="BDK85" s="11"/>
      <c r="BDL85" s="11"/>
      <c r="BDM85" s="11"/>
      <c r="BDN85" s="11"/>
      <c r="BDO85" s="11"/>
      <c r="BDP85" s="11"/>
      <c r="BDQ85" s="11"/>
      <c r="BDR85" s="11"/>
      <c r="BDS85" s="11"/>
      <c r="BDT85" s="11"/>
      <c r="BDU85" s="11"/>
      <c r="BDV85" s="11"/>
      <c r="BDW85" s="11"/>
      <c r="BDX85" s="11"/>
      <c r="BDY85" s="11"/>
      <c r="BDZ85" s="11"/>
      <c r="BEA85" s="11"/>
      <c r="BEB85" s="11"/>
      <c r="BEC85" s="11"/>
      <c r="BED85" s="11"/>
      <c r="BEE85" s="11"/>
      <c r="BEF85" s="11"/>
      <c r="BEG85" s="11"/>
      <c r="BEH85" s="11"/>
      <c r="BEI85" s="11"/>
      <c r="BEJ85" s="11"/>
      <c r="BEK85" s="11"/>
      <c r="BEL85" s="11"/>
      <c r="BEM85" s="11"/>
      <c r="BEN85" s="11"/>
      <c r="BEO85" s="11"/>
      <c r="BEP85" s="11"/>
      <c r="BEQ85" s="11"/>
      <c r="BER85" s="11"/>
      <c r="BES85" s="11"/>
      <c r="BET85" s="11"/>
      <c r="BEU85" s="11"/>
      <c r="BEV85" s="11"/>
      <c r="BEW85" s="11"/>
      <c r="BEX85" s="11"/>
      <c r="BEY85" s="11"/>
      <c r="BEZ85" s="11"/>
      <c r="BFA85" s="11"/>
      <c r="BFB85" s="11"/>
      <c r="BFC85" s="11"/>
      <c r="BFD85" s="11"/>
      <c r="BFE85" s="11"/>
      <c r="BFF85" s="11"/>
      <c r="BFG85" s="11"/>
      <c r="BFH85" s="11"/>
      <c r="BFI85" s="11"/>
      <c r="BFJ85" s="11"/>
      <c r="BFK85" s="11"/>
      <c r="BFL85" s="11"/>
      <c r="BFM85" s="11"/>
      <c r="BFN85" s="11"/>
      <c r="BFO85" s="11"/>
      <c r="BFP85" s="11"/>
      <c r="BFQ85" s="11"/>
      <c r="BFR85" s="11"/>
      <c r="BFS85" s="11"/>
      <c r="BFT85" s="11"/>
      <c r="BFU85" s="11"/>
      <c r="BFV85" s="11"/>
      <c r="BFW85" s="11"/>
      <c r="BFX85" s="11"/>
      <c r="BFY85" s="11"/>
      <c r="BFZ85" s="11"/>
      <c r="BGA85" s="11"/>
      <c r="BGB85" s="11"/>
      <c r="BGC85" s="11"/>
      <c r="BGD85" s="11"/>
      <c r="BGE85" s="11"/>
      <c r="BGF85" s="11"/>
      <c r="BGG85" s="11"/>
      <c r="BGH85" s="11"/>
      <c r="BGI85" s="11"/>
      <c r="BGJ85" s="11"/>
      <c r="BGK85" s="11"/>
      <c r="BGL85" s="11"/>
      <c r="BGM85" s="11"/>
      <c r="BGN85" s="11"/>
      <c r="BGO85" s="11"/>
      <c r="BGP85" s="11"/>
      <c r="BGQ85" s="11"/>
      <c r="BGR85" s="11"/>
      <c r="BGS85" s="11"/>
      <c r="BGT85" s="11"/>
      <c r="BGU85" s="11"/>
      <c r="BGV85" s="11"/>
      <c r="BGW85" s="11"/>
      <c r="BGX85" s="11"/>
      <c r="BGY85" s="11"/>
      <c r="BGZ85" s="11"/>
      <c r="BHA85" s="11"/>
      <c r="BHB85" s="11"/>
      <c r="BHC85" s="11"/>
      <c r="BHD85" s="11"/>
      <c r="BHE85" s="11"/>
      <c r="BHF85" s="11"/>
      <c r="BHG85" s="11"/>
      <c r="BHH85" s="11"/>
      <c r="BHI85" s="11"/>
      <c r="BHJ85" s="11"/>
      <c r="BHK85" s="11"/>
      <c r="BHL85" s="11"/>
      <c r="BHM85" s="11"/>
      <c r="BHN85" s="11"/>
      <c r="BHO85" s="11"/>
      <c r="BHP85" s="11"/>
      <c r="BHQ85" s="11"/>
      <c r="BHR85" s="11"/>
      <c r="BHS85" s="11"/>
      <c r="BHT85" s="11"/>
      <c r="BHU85" s="11"/>
      <c r="BHV85" s="11"/>
      <c r="BHW85" s="11"/>
      <c r="BHX85" s="11"/>
      <c r="BHY85" s="11"/>
      <c r="BHZ85" s="11"/>
      <c r="BIA85" s="11"/>
      <c r="BIB85" s="11"/>
      <c r="BIC85" s="11"/>
      <c r="BID85" s="11"/>
      <c r="BIE85" s="11"/>
      <c r="BIF85" s="11"/>
      <c r="BIG85" s="11"/>
      <c r="BIH85" s="11"/>
      <c r="BII85" s="11"/>
      <c r="BIJ85" s="11"/>
      <c r="BIK85" s="11"/>
      <c r="BIL85" s="11"/>
      <c r="BIM85" s="11"/>
      <c r="BIN85" s="11"/>
      <c r="BIO85" s="11"/>
      <c r="BIP85" s="11"/>
      <c r="BIQ85" s="11"/>
      <c r="BIR85" s="11"/>
      <c r="BIS85" s="11"/>
      <c r="BIT85" s="11"/>
      <c r="BIU85" s="11"/>
      <c r="BIV85" s="11"/>
      <c r="BIW85" s="11"/>
      <c r="BIX85" s="11"/>
      <c r="BIY85" s="11"/>
      <c r="BIZ85" s="11"/>
      <c r="BJA85" s="11"/>
      <c r="BJB85" s="11"/>
      <c r="BJC85" s="11"/>
      <c r="BJD85" s="11"/>
      <c r="BJE85" s="11"/>
      <c r="BJF85" s="11"/>
      <c r="BJG85" s="11"/>
      <c r="BJH85" s="11"/>
      <c r="BJI85" s="11"/>
      <c r="BJJ85" s="11"/>
      <c r="BJK85" s="11"/>
      <c r="BJL85" s="11"/>
      <c r="BJM85" s="11"/>
      <c r="BJN85" s="11"/>
      <c r="BJO85" s="11"/>
      <c r="BJP85" s="11"/>
      <c r="BJQ85" s="11"/>
      <c r="BJR85" s="11"/>
      <c r="BJS85" s="11"/>
      <c r="BJT85" s="11"/>
      <c r="BJU85" s="11"/>
      <c r="BJV85" s="11"/>
      <c r="BJW85" s="11"/>
      <c r="BJX85" s="11"/>
      <c r="BJY85" s="11"/>
      <c r="BJZ85" s="11"/>
      <c r="BKA85" s="11"/>
      <c r="BKB85" s="11"/>
      <c r="BKC85" s="11"/>
      <c r="BKD85" s="11"/>
      <c r="BKE85" s="11"/>
      <c r="BKF85" s="11"/>
      <c r="BKG85" s="11"/>
      <c r="BKH85" s="11"/>
      <c r="BKI85" s="11"/>
      <c r="BKJ85" s="11"/>
      <c r="BKK85" s="11"/>
      <c r="BKL85" s="11"/>
      <c r="BKM85" s="11"/>
      <c r="BKN85" s="11"/>
      <c r="BKO85" s="11"/>
      <c r="BKP85" s="11"/>
      <c r="BKQ85" s="11"/>
      <c r="BKR85" s="11"/>
      <c r="BKS85" s="11"/>
      <c r="BKT85" s="11"/>
      <c r="BKU85" s="11"/>
      <c r="BKV85" s="11"/>
      <c r="BKW85" s="11"/>
      <c r="BKX85" s="11"/>
      <c r="BKY85" s="11"/>
      <c r="BKZ85" s="11"/>
      <c r="BLA85" s="11"/>
      <c r="BLB85" s="11"/>
      <c r="BLC85" s="11"/>
      <c r="BLD85" s="11"/>
      <c r="BLE85" s="11"/>
      <c r="BLF85" s="11"/>
      <c r="BLG85" s="11"/>
      <c r="BLH85" s="11"/>
      <c r="BLI85" s="11"/>
      <c r="BLJ85" s="11"/>
      <c r="BLK85" s="11"/>
      <c r="BLL85" s="11"/>
      <c r="BLM85" s="11"/>
      <c r="BLN85" s="11"/>
      <c r="BLO85" s="11"/>
      <c r="BLP85" s="11"/>
      <c r="BLQ85" s="11"/>
      <c r="BLR85" s="11"/>
      <c r="BLS85" s="11"/>
      <c r="BLT85" s="11"/>
      <c r="BLU85" s="11"/>
      <c r="BLV85" s="11"/>
      <c r="BLW85" s="11"/>
      <c r="BLX85" s="11"/>
      <c r="BLY85" s="11"/>
      <c r="BLZ85" s="11"/>
      <c r="BMA85" s="11"/>
      <c r="BMB85" s="11"/>
      <c r="BMC85" s="11"/>
      <c r="BMD85" s="11"/>
      <c r="BME85" s="11"/>
      <c r="BMF85" s="11"/>
      <c r="BMG85" s="11"/>
      <c r="BMH85" s="11"/>
      <c r="BMI85" s="11"/>
      <c r="BMJ85" s="11"/>
      <c r="BMK85" s="11"/>
      <c r="BML85" s="11"/>
      <c r="BMM85" s="11"/>
      <c r="BMN85" s="11"/>
      <c r="BMO85" s="11"/>
      <c r="BMP85" s="11"/>
      <c r="BMQ85" s="11"/>
      <c r="BMR85" s="11"/>
      <c r="BMS85" s="11"/>
      <c r="BMT85" s="11"/>
      <c r="BMU85" s="11"/>
      <c r="BMV85" s="11"/>
      <c r="BMW85" s="11"/>
      <c r="BMX85" s="11"/>
      <c r="BMY85" s="11"/>
      <c r="BMZ85" s="11"/>
      <c r="BNA85" s="11"/>
      <c r="BNB85" s="11"/>
      <c r="BNC85" s="11"/>
      <c r="BND85" s="11"/>
      <c r="BNE85" s="11"/>
      <c r="BNF85" s="11"/>
      <c r="BNG85" s="11"/>
      <c r="BNH85" s="11"/>
      <c r="BNI85" s="11"/>
      <c r="BNJ85" s="11"/>
      <c r="BNK85" s="11"/>
      <c r="BNL85" s="11"/>
      <c r="BNM85" s="11"/>
      <c r="BNN85" s="11"/>
      <c r="BNO85" s="11"/>
      <c r="BNP85" s="11"/>
      <c r="BNQ85" s="11"/>
      <c r="BNR85" s="11"/>
      <c r="BNS85" s="11"/>
      <c r="BNT85" s="11"/>
      <c r="BNU85" s="11"/>
      <c r="BNV85" s="11"/>
      <c r="BNW85" s="11"/>
      <c r="BNX85" s="11"/>
      <c r="BNY85" s="11"/>
      <c r="BNZ85" s="11"/>
      <c r="BOA85" s="11"/>
      <c r="BOB85" s="11"/>
      <c r="BOC85" s="11"/>
      <c r="BOD85" s="11"/>
      <c r="BOE85" s="11"/>
      <c r="BOF85" s="11"/>
      <c r="BOG85" s="11"/>
      <c r="BOH85" s="11"/>
      <c r="BOI85" s="11"/>
      <c r="BOJ85" s="11"/>
      <c r="BOK85" s="11"/>
      <c r="BOL85" s="11"/>
      <c r="BOM85" s="11"/>
      <c r="BON85" s="11"/>
      <c r="BOO85" s="11"/>
      <c r="BOP85" s="11"/>
      <c r="BOQ85" s="11"/>
      <c r="BOR85" s="11"/>
      <c r="BOS85" s="11"/>
      <c r="BOT85" s="11"/>
      <c r="BOU85" s="11"/>
      <c r="BOV85" s="11"/>
      <c r="BOW85" s="11"/>
      <c r="BOX85" s="11"/>
      <c r="BOY85" s="11"/>
      <c r="BOZ85" s="11"/>
      <c r="BPA85" s="11"/>
      <c r="BPB85" s="11"/>
      <c r="BPC85" s="11"/>
      <c r="BPD85" s="11"/>
      <c r="BPE85" s="11"/>
      <c r="BPF85" s="11"/>
      <c r="BPG85" s="11"/>
      <c r="BPH85" s="11"/>
      <c r="BPI85" s="11"/>
      <c r="BPJ85" s="11"/>
      <c r="BPK85" s="11"/>
      <c r="BPL85" s="11"/>
      <c r="BPM85" s="11"/>
      <c r="BPN85" s="11"/>
      <c r="BPO85" s="11"/>
      <c r="BPP85" s="11"/>
      <c r="BPQ85" s="11"/>
      <c r="BPR85" s="11"/>
      <c r="BPS85" s="11"/>
      <c r="BPT85" s="11"/>
      <c r="BPU85" s="11"/>
      <c r="BPV85" s="11"/>
      <c r="BPW85" s="11"/>
      <c r="BPX85" s="11"/>
      <c r="BPY85" s="11"/>
      <c r="BPZ85" s="11"/>
      <c r="BQA85" s="11"/>
      <c r="BQB85" s="11"/>
      <c r="BQC85" s="11"/>
      <c r="BQD85" s="11"/>
      <c r="BQE85" s="11"/>
      <c r="BQF85" s="11"/>
      <c r="BQG85" s="11"/>
      <c r="BQH85" s="11"/>
      <c r="BQI85" s="11"/>
      <c r="BQJ85" s="11"/>
      <c r="BQK85" s="11"/>
      <c r="BQL85" s="11"/>
      <c r="BQM85" s="11"/>
      <c r="BQN85" s="11"/>
      <c r="BQO85" s="11"/>
      <c r="BQP85" s="11"/>
      <c r="BQQ85" s="11"/>
      <c r="BQR85" s="11"/>
      <c r="BQS85" s="11"/>
      <c r="BQT85" s="11"/>
      <c r="BQU85" s="11"/>
      <c r="BQV85" s="11"/>
      <c r="BQW85" s="11"/>
      <c r="BQX85" s="11"/>
      <c r="BQY85" s="11"/>
      <c r="BQZ85" s="11"/>
      <c r="BRA85" s="11"/>
      <c r="BRB85" s="11"/>
      <c r="BRC85" s="11"/>
      <c r="BRD85" s="11"/>
      <c r="BRE85" s="11"/>
      <c r="BRF85" s="11"/>
      <c r="BRG85" s="11"/>
      <c r="BRH85" s="11"/>
      <c r="BRI85" s="11"/>
      <c r="BRJ85" s="11"/>
      <c r="BRK85" s="11"/>
      <c r="BRL85" s="11"/>
      <c r="BRM85" s="11"/>
      <c r="BRN85" s="11"/>
      <c r="BRO85" s="11"/>
      <c r="BRP85" s="11"/>
      <c r="BRQ85" s="11"/>
      <c r="BRR85" s="11"/>
      <c r="BRS85" s="11"/>
      <c r="BRT85" s="11"/>
      <c r="BRU85" s="11"/>
      <c r="BRV85" s="11"/>
      <c r="BRW85" s="11"/>
      <c r="BRX85" s="11"/>
      <c r="BRY85" s="11"/>
      <c r="BRZ85" s="11"/>
      <c r="BSA85" s="11"/>
      <c r="BSB85" s="11"/>
      <c r="BSC85" s="11"/>
      <c r="BSD85" s="11"/>
      <c r="BSE85" s="11"/>
      <c r="BSF85" s="11"/>
      <c r="BSG85" s="11"/>
      <c r="BSH85" s="11"/>
      <c r="BSI85" s="11"/>
      <c r="BSJ85" s="11"/>
      <c r="BSK85" s="11"/>
      <c r="BSL85" s="11"/>
      <c r="BSM85" s="11"/>
      <c r="BSN85" s="11"/>
      <c r="BSO85" s="11"/>
      <c r="BSP85" s="11"/>
      <c r="BSQ85" s="11"/>
      <c r="BSR85" s="11"/>
      <c r="BSS85" s="11"/>
      <c r="BST85" s="11"/>
      <c r="BSU85" s="11"/>
      <c r="BSV85" s="11"/>
      <c r="BSW85" s="11"/>
      <c r="BSX85" s="11"/>
      <c r="BSY85" s="11"/>
      <c r="BSZ85" s="11"/>
      <c r="BTA85" s="11"/>
      <c r="BTB85" s="11"/>
      <c r="BTC85" s="11"/>
      <c r="BTD85" s="11"/>
      <c r="BTE85" s="11"/>
      <c r="BTF85" s="11"/>
      <c r="BTG85" s="11"/>
      <c r="BTH85" s="11"/>
      <c r="BTI85" s="11"/>
      <c r="BTJ85" s="11"/>
      <c r="BTK85" s="11"/>
      <c r="BTL85" s="11"/>
      <c r="BTM85" s="11"/>
      <c r="BTN85" s="11"/>
      <c r="BTO85" s="11"/>
      <c r="BTP85" s="11"/>
      <c r="BTQ85" s="11"/>
      <c r="BTR85" s="11"/>
      <c r="BTS85" s="11"/>
      <c r="BTT85" s="11"/>
      <c r="BTU85" s="11"/>
      <c r="BTV85" s="11"/>
      <c r="BTW85" s="11"/>
      <c r="BTX85" s="11"/>
      <c r="BTY85" s="11"/>
      <c r="BTZ85" s="11"/>
      <c r="BUA85" s="11"/>
      <c r="BUB85" s="11"/>
      <c r="BUC85" s="11"/>
      <c r="BUD85" s="11"/>
      <c r="BUE85" s="11"/>
      <c r="BUF85" s="11"/>
      <c r="BUG85" s="11"/>
      <c r="BUH85" s="11"/>
      <c r="BUI85" s="11"/>
      <c r="BUJ85" s="11"/>
      <c r="BUK85" s="11"/>
      <c r="BUL85" s="11"/>
      <c r="BUM85" s="11"/>
      <c r="BUN85" s="11"/>
      <c r="BUO85" s="11"/>
      <c r="BUP85" s="11"/>
      <c r="BUQ85" s="11"/>
      <c r="BUR85" s="11"/>
      <c r="BUS85" s="11"/>
      <c r="BUT85" s="11"/>
      <c r="BUU85" s="11"/>
      <c r="BUV85" s="11"/>
      <c r="BUW85" s="11"/>
      <c r="BUX85" s="11"/>
      <c r="BUY85" s="11"/>
      <c r="BUZ85" s="11"/>
      <c r="BVA85" s="11"/>
      <c r="BVB85" s="11"/>
      <c r="BVC85" s="11"/>
      <c r="BVD85" s="11"/>
      <c r="BVE85" s="11"/>
      <c r="BVF85" s="11"/>
      <c r="BVG85" s="11"/>
      <c r="BVH85" s="11"/>
      <c r="BVI85" s="11"/>
      <c r="BVJ85" s="11"/>
      <c r="BVK85" s="11"/>
      <c r="BVL85" s="11"/>
      <c r="BVM85" s="11"/>
      <c r="BVN85" s="11"/>
      <c r="BVO85" s="11"/>
      <c r="BVP85" s="11"/>
      <c r="BVQ85" s="11"/>
      <c r="BVR85" s="11"/>
      <c r="BVS85" s="11"/>
      <c r="BVT85" s="11"/>
      <c r="BVU85" s="11"/>
      <c r="BVV85" s="11"/>
      <c r="BVW85" s="11"/>
      <c r="BVX85" s="11"/>
      <c r="BVY85" s="11"/>
      <c r="BVZ85" s="11"/>
      <c r="BWA85" s="11"/>
      <c r="BWB85" s="11"/>
      <c r="BWC85" s="11"/>
      <c r="BWD85" s="11"/>
      <c r="BWE85" s="11"/>
      <c r="BWF85" s="11"/>
      <c r="BWG85" s="11"/>
      <c r="BWH85" s="11"/>
      <c r="BWI85" s="11"/>
      <c r="BWJ85" s="11"/>
      <c r="BWK85" s="11"/>
      <c r="BWL85" s="11"/>
      <c r="BWM85" s="11"/>
      <c r="BWN85" s="11"/>
      <c r="BWO85" s="11"/>
      <c r="BWP85" s="11"/>
      <c r="BWQ85" s="11"/>
      <c r="BWR85" s="11"/>
      <c r="BWS85" s="11"/>
      <c r="BWT85" s="11"/>
      <c r="BWU85" s="11"/>
      <c r="BWV85" s="11"/>
      <c r="BWW85" s="11"/>
      <c r="BWX85" s="11"/>
      <c r="BWY85" s="11"/>
      <c r="BWZ85" s="11"/>
      <c r="BXA85" s="11"/>
      <c r="BXB85" s="11"/>
      <c r="BXC85" s="11"/>
      <c r="BXD85" s="11"/>
      <c r="BXE85" s="11"/>
      <c r="BXF85" s="11"/>
      <c r="BXG85" s="11"/>
      <c r="BXH85" s="11"/>
      <c r="BXI85" s="11"/>
      <c r="BXJ85" s="11"/>
      <c r="BXK85" s="11"/>
      <c r="BXL85" s="11"/>
      <c r="BXM85" s="11"/>
      <c r="BXN85" s="11"/>
      <c r="BXO85" s="11"/>
      <c r="BXP85" s="11"/>
      <c r="BXQ85" s="11"/>
      <c r="BXR85" s="11"/>
      <c r="BXS85" s="11"/>
      <c r="BXT85" s="11"/>
      <c r="BXU85" s="11"/>
      <c r="BXV85" s="11"/>
      <c r="BXW85" s="11"/>
      <c r="BXX85" s="11"/>
      <c r="BXY85" s="11"/>
      <c r="BXZ85" s="11"/>
      <c r="BYA85" s="11"/>
      <c r="BYB85" s="11"/>
      <c r="BYC85" s="11"/>
      <c r="BYD85" s="11"/>
      <c r="BYE85" s="11"/>
      <c r="BYF85" s="11"/>
      <c r="BYG85" s="11"/>
      <c r="BYH85" s="11"/>
      <c r="BYI85" s="11"/>
      <c r="BYJ85" s="11"/>
      <c r="BYK85" s="11"/>
      <c r="BYL85" s="11"/>
      <c r="BYM85" s="11"/>
      <c r="BYN85" s="11"/>
      <c r="BYO85" s="11"/>
      <c r="BYP85" s="11"/>
      <c r="BYQ85" s="11"/>
      <c r="BYR85" s="11"/>
      <c r="BYS85" s="11"/>
      <c r="BYT85" s="11"/>
      <c r="BYU85" s="11"/>
      <c r="BYV85" s="11"/>
      <c r="BYW85" s="11"/>
      <c r="BYX85" s="11"/>
      <c r="BYY85" s="11"/>
      <c r="BYZ85" s="11"/>
      <c r="BZA85" s="11"/>
      <c r="BZB85" s="11"/>
      <c r="BZC85" s="11"/>
      <c r="BZD85" s="11"/>
      <c r="BZE85" s="11"/>
      <c r="BZF85" s="11"/>
      <c r="BZG85" s="11"/>
      <c r="BZH85" s="11"/>
      <c r="BZI85" s="11"/>
      <c r="BZJ85" s="11"/>
      <c r="BZK85" s="11"/>
      <c r="BZL85" s="11"/>
      <c r="BZM85" s="11"/>
      <c r="BZN85" s="11"/>
      <c r="BZO85" s="11"/>
      <c r="BZP85" s="11"/>
      <c r="BZQ85" s="11"/>
      <c r="BZR85" s="11"/>
      <c r="BZS85" s="11"/>
      <c r="BZT85" s="11"/>
      <c r="BZU85" s="11"/>
      <c r="BZV85" s="11"/>
      <c r="BZW85" s="11"/>
      <c r="BZX85" s="11"/>
      <c r="BZY85" s="11"/>
      <c r="BZZ85" s="11"/>
      <c r="CAA85" s="11"/>
      <c r="CAB85" s="11"/>
      <c r="CAC85" s="11"/>
      <c r="CAD85" s="11"/>
      <c r="CAE85" s="11"/>
      <c r="CAF85" s="11"/>
      <c r="CAG85" s="11"/>
      <c r="CAH85" s="11"/>
      <c r="CAI85" s="11"/>
      <c r="CAJ85" s="11"/>
      <c r="CAK85" s="11"/>
      <c r="CAL85" s="11"/>
      <c r="CAM85" s="11"/>
      <c r="CAN85" s="11"/>
      <c r="CAO85" s="11"/>
      <c r="CAP85" s="11"/>
      <c r="CAQ85" s="11"/>
      <c r="CAR85" s="11"/>
      <c r="CAS85" s="11"/>
      <c r="CAT85" s="11"/>
      <c r="CAU85" s="11"/>
      <c r="CAV85" s="11"/>
      <c r="CAW85" s="11"/>
      <c r="CAX85" s="11"/>
      <c r="CAY85" s="11"/>
      <c r="CAZ85" s="11"/>
      <c r="CBA85" s="11"/>
      <c r="CBB85" s="11"/>
      <c r="CBC85" s="11"/>
      <c r="CBD85" s="11"/>
      <c r="CBE85" s="11"/>
      <c r="CBF85" s="11"/>
      <c r="CBG85" s="11"/>
      <c r="CBH85" s="11"/>
      <c r="CBI85" s="11"/>
      <c r="CBJ85" s="11"/>
      <c r="CBK85" s="11"/>
      <c r="CBL85" s="11"/>
      <c r="CBM85" s="11"/>
      <c r="CBN85" s="11"/>
      <c r="CBO85" s="11"/>
      <c r="CBP85" s="11"/>
      <c r="CBQ85" s="11"/>
      <c r="CBR85" s="11"/>
      <c r="CBS85" s="11"/>
      <c r="CBT85" s="11"/>
      <c r="CBU85" s="11"/>
      <c r="CBV85" s="11"/>
      <c r="CBW85" s="11"/>
      <c r="CBX85" s="11"/>
      <c r="CBY85" s="11"/>
      <c r="CBZ85" s="11"/>
      <c r="CCA85" s="11"/>
      <c r="CCB85" s="11"/>
      <c r="CCC85" s="11"/>
      <c r="CCD85" s="11"/>
      <c r="CCE85" s="11"/>
      <c r="CCF85" s="11"/>
      <c r="CCG85" s="11"/>
      <c r="CCH85" s="11"/>
      <c r="CCI85" s="11"/>
      <c r="CCJ85" s="11"/>
      <c r="CCK85" s="11"/>
      <c r="CCL85" s="11"/>
      <c r="CCM85" s="11"/>
      <c r="CCN85" s="11"/>
      <c r="CCO85" s="11"/>
      <c r="CCP85" s="11"/>
      <c r="CCQ85" s="11"/>
      <c r="CCR85" s="11"/>
      <c r="CCS85" s="11"/>
      <c r="CCT85" s="11"/>
      <c r="CCU85" s="11"/>
      <c r="CCV85" s="11"/>
      <c r="CCW85" s="11"/>
      <c r="CCX85" s="11"/>
      <c r="CCY85" s="11"/>
      <c r="CCZ85" s="11"/>
      <c r="CDA85" s="11"/>
      <c r="CDB85" s="11"/>
      <c r="CDC85" s="11"/>
      <c r="CDD85" s="11"/>
      <c r="CDE85" s="11"/>
      <c r="CDF85" s="11"/>
      <c r="CDG85" s="11"/>
      <c r="CDH85" s="11"/>
      <c r="CDI85" s="11"/>
      <c r="CDJ85" s="11"/>
      <c r="CDK85" s="11"/>
      <c r="CDL85" s="11"/>
      <c r="CDM85" s="11"/>
      <c r="CDN85" s="11"/>
      <c r="CDO85" s="11"/>
      <c r="CDP85" s="11"/>
      <c r="CDQ85" s="11"/>
      <c r="CDR85" s="11"/>
      <c r="CDS85" s="11"/>
      <c r="CDT85" s="11"/>
      <c r="CDU85" s="11"/>
      <c r="CDV85" s="11"/>
      <c r="CDW85" s="11"/>
      <c r="CDX85" s="11"/>
      <c r="CDY85" s="11"/>
      <c r="CDZ85" s="11"/>
      <c r="CEA85" s="11"/>
      <c r="CEB85" s="11"/>
      <c r="CEC85" s="11"/>
      <c r="CED85" s="11"/>
      <c r="CEE85" s="11"/>
      <c r="CEF85" s="11"/>
      <c r="CEG85" s="11"/>
      <c r="CEH85" s="11"/>
      <c r="CEI85" s="11"/>
      <c r="CEJ85" s="11"/>
      <c r="CEK85" s="11"/>
      <c r="CEL85" s="11"/>
      <c r="CEM85" s="11"/>
      <c r="CEN85" s="11"/>
      <c r="CEO85" s="11"/>
      <c r="CEP85" s="11"/>
      <c r="CEQ85" s="11"/>
      <c r="CER85" s="11"/>
      <c r="CES85" s="11"/>
      <c r="CET85" s="11"/>
      <c r="CEU85" s="11"/>
      <c r="CEV85" s="11"/>
      <c r="CEW85" s="11"/>
      <c r="CEX85" s="11"/>
      <c r="CEY85" s="11"/>
      <c r="CEZ85" s="11"/>
      <c r="CFA85" s="11"/>
      <c r="CFB85" s="11"/>
      <c r="CFC85" s="11"/>
      <c r="CFD85" s="11"/>
      <c r="CFE85" s="11"/>
      <c r="CFF85" s="11"/>
      <c r="CFG85" s="11"/>
      <c r="CFH85" s="11"/>
      <c r="CFI85" s="11"/>
      <c r="CFJ85" s="11"/>
      <c r="CFK85" s="11"/>
      <c r="CFL85" s="11"/>
      <c r="CFM85" s="11"/>
      <c r="CFN85" s="11"/>
      <c r="CFO85" s="11"/>
      <c r="CFP85" s="11"/>
      <c r="CFQ85" s="11"/>
      <c r="CFR85" s="11"/>
      <c r="CFS85" s="11"/>
      <c r="CFT85" s="11"/>
      <c r="CFU85" s="11"/>
      <c r="CFV85" s="11"/>
      <c r="CFW85" s="11"/>
      <c r="CFX85" s="11"/>
      <c r="CFY85" s="11"/>
      <c r="CFZ85" s="11"/>
      <c r="CGA85" s="11"/>
      <c r="CGB85" s="11"/>
      <c r="CGC85" s="11"/>
      <c r="CGD85" s="11"/>
      <c r="CGE85" s="11"/>
      <c r="CGF85" s="11"/>
      <c r="CGG85" s="11"/>
      <c r="CGH85" s="11"/>
      <c r="CGI85" s="11"/>
      <c r="CGJ85" s="11"/>
      <c r="CGK85" s="11"/>
      <c r="CGL85" s="11"/>
      <c r="CGM85" s="11"/>
      <c r="CGN85" s="11"/>
      <c r="CGO85" s="11"/>
      <c r="CGP85" s="11"/>
      <c r="CGQ85" s="11"/>
      <c r="CGR85" s="11"/>
      <c r="CGS85" s="11"/>
      <c r="CGT85" s="11"/>
      <c r="CGU85" s="11"/>
      <c r="CGV85" s="11"/>
      <c r="CGW85" s="11"/>
      <c r="CGX85" s="11"/>
      <c r="CGY85" s="11"/>
      <c r="CGZ85" s="11"/>
      <c r="CHA85" s="11"/>
      <c r="CHB85" s="11"/>
      <c r="CHC85" s="11"/>
      <c r="CHD85" s="11"/>
      <c r="CHE85" s="11"/>
      <c r="CHF85" s="11"/>
      <c r="CHG85" s="11"/>
      <c r="CHH85" s="11"/>
      <c r="CHI85" s="11"/>
      <c r="CHJ85" s="11"/>
      <c r="CHK85" s="11"/>
      <c r="CHL85" s="11"/>
      <c r="CHM85" s="11"/>
      <c r="CHN85" s="11"/>
      <c r="CHO85" s="11"/>
      <c r="CHP85" s="11"/>
      <c r="CHQ85" s="11"/>
      <c r="CHR85" s="11"/>
      <c r="CHS85" s="11"/>
      <c r="CHT85" s="11"/>
      <c r="CHU85" s="11"/>
      <c r="CHV85" s="11"/>
      <c r="CHW85" s="11"/>
      <c r="CHX85" s="11"/>
      <c r="CHY85" s="11"/>
      <c r="CHZ85" s="11"/>
      <c r="CIA85" s="11"/>
      <c r="CIB85" s="11"/>
      <c r="CIC85" s="11"/>
      <c r="CID85" s="11"/>
      <c r="CIE85" s="11"/>
      <c r="CIF85" s="11"/>
      <c r="CIG85" s="11"/>
      <c r="CIH85" s="11"/>
      <c r="CII85" s="11"/>
      <c r="CIJ85" s="11"/>
      <c r="CIK85" s="11"/>
      <c r="CIL85" s="11"/>
      <c r="CIM85" s="11"/>
      <c r="CIN85" s="11"/>
      <c r="CIO85" s="11"/>
      <c r="CIP85" s="11"/>
      <c r="CIQ85" s="11"/>
      <c r="CIR85" s="11"/>
      <c r="CIS85" s="11"/>
      <c r="CIT85" s="11"/>
      <c r="CIU85" s="11"/>
      <c r="CIV85" s="11"/>
      <c r="CIW85" s="11"/>
      <c r="CIX85" s="11"/>
      <c r="CIY85" s="11"/>
      <c r="CIZ85" s="11"/>
      <c r="CJA85" s="11"/>
      <c r="CJB85" s="11"/>
      <c r="CJC85" s="11"/>
      <c r="CJD85" s="11"/>
      <c r="CJE85" s="11"/>
      <c r="CJF85" s="11"/>
      <c r="CJG85" s="11"/>
      <c r="CJH85" s="11"/>
      <c r="CJI85" s="11"/>
      <c r="CJJ85" s="11"/>
      <c r="CJK85" s="11"/>
      <c r="CJL85" s="11"/>
      <c r="CJM85" s="11"/>
      <c r="CJN85" s="11"/>
      <c r="CJO85" s="11"/>
      <c r="CJP85" s="11"/>
      <c r="CJQ85" s="11"/>
      <c r="CJR85" s="11"/>
      <c r="CJS85" s="11"/>
      <c r="CJT85" s="11"/>
      <c r="CJU85" s="11"/>
      <c r="CJV85" s="11"/>
      <c r="CJW85" s="11"/>
      <c r="CJX85" s="11"/>
      <c r="CJY85" s="11"/>
      <c r="CJZ85" s="11"/>
      <c r="CKA85" s="11"/>
      <c r="CKB85" s="11"/>
      <c r="CKC85" s="11"/>
      <c r="CKD85" s="11"/>
      <c r="CKE85" s="11"/>
      <c r="CKF85" s="11"/>
      <c r="CKG85" s="11"/>
      <c r="CKH85" s="11"/>
      <c r="CKI85" s="11"/>
      <c r="CKJ85" s="11"/>
      <c r="CKK85" s="11"/>
      <c r="CKL85" s="11"/>
      <c r="CKM85" s="11"/>
      <c r="CKN85" s="11"/>
      <c r="CKO85" s="11"/>
      <c r="CKP85" s="11"/>
      <c r="CKQ85" s="11"/>
      <c r="CKR85" s="11"/>
      <c r="CKS85" s="11"/>
      <c r="CKT85" s="11"/>
      <c r="CKU85" s="11"/>
      <c r="CKV85" s="11"/>
      <c r="CKW85" s="11"/>
      <c r="CKX85" s="11"/>
      <c r="CKY85" s="11"/>
      <c r="CKZ85" s="11"/>
      <c r="CLA85" s="11"/>
      <c r="CLB85" s="11"/>
      <c r="CLC85" s="11"/>
      <c r="CLD85" s="11"/>
      <c r="CLE85" s="11"/>
      <c r="CLF85" s="11"/>
      <c r="CLG85" s="11"/>
      <c r="CLH85" s="11"/>
      <c r="CLI85" s="11"/>
      <c r="CLJ85" s="11"/>
      <c r="CLK85" s="11"/>
      <c r="CLL85" s="11"/>
      <c r="CLM85" s="11"/>
      <c r="CLN85" s="11"/>
      <c r="CLO85" s="11"/>
      <c r="CLP85" s="11"/>
      <c r="CLQ85" s="11"/>
      <c r="CLR85" s="11"/>
      <c r="CLS85" s="11"/>
      <c r="CLT85" s="11"/>
      <c r="CLU85" s="11"/>
      <c r="CLV85" s="11"/>
      <c r="CLW85" s="11"/>
      <c r="CLX85" s="11"/>
      <c r="CLY85" s="11"/>
      <c r="CLZ85" s="11"/>
      <c r="CMA85" s="11"/>
      <c r="CMB85" s="11"/>
      <c r="CMC85" s="11"/>
      <c r="CMD85" s="11"/>
      <c r="CME85" s="11"/>
      <c r="CMF85" s="11"/>
      <c r="CMG85" s="11"/>
      <c r="CMH85" s="11"/>
      <c r="CMI85" s="11"/>
      <c r="CMJ85" s="11"/>
      <c r="CMK85" s="11"/>
      <c r="CML85" s="11"/>
      <c r="CMM85" s="11"/>
      <c r="CMN85" s="11"/>
      <c r="CMO85" s="11"/>
      <c r="CMP85" s="11"/>
      <c r="CMQ85" s="11"/>
      <c r="CMR85" s="11"/>
      <c r="CMS85" s="11"/>
      <c r="CMT85" s="11"/>
      <c r="CMU85" s="11"/>
      <c r="CMV85" s="11"/>
      <c r="CMW85" s="11"/>
      <c r="CMX85" s="11"/>
      <c r="CMY85" s="11"/>
      <c r="CMZ85" s="11"/>
      <c r="CNA85" s="11"/>
      <c r="CNB85" s="11"/>
      <c r="CNC85" s="11"/>
      <c r="CND85" s="11"/>
      <c r="CNE85" s="11"/>
      <c r="CNF85" s="11"/>
      <c r="CNG85" s="11"/>
      <c r="CNH85" s="11"/>
      <c r="CNI85" s="11"/>
      <c r="CNJ85" s="11"/>
      <c r="CNK85" s="11"/>
      <c r="CNL85" s="11"/>
      <c r="CNM85" s="11"/>
      <c r="CNN85" s="11"/>
      <c r="CNO85" s="11"/>
      <c r="CNP85" s="11"/>
      <c r="CNQ85" s="11"/>
      <c r="CNR85" s="11"/>
      <c r="CNS85" s="11"/>
      <c r="CNT85" s="11"/>
      <c r="CNU85" s="11"/>
      <c r="CNV85" s="11"/>
      <c r="CNW85" s="11"/>
      <c r="CNX85" s="11"/>
      <c r="CNY85" s="11"/>
      <c r="CNZ85" s="11"/>
      <c r="COA85" s="11"/>
      <c r="COB85" s="11"/>
      <c r="COC85" s="11"/>
      <c r="COD85" s="11"/>
      <c r="COE85" s="11"/>
      <c r="COF85" s="11"/>
      <c r="COG85" s="11"/>
      <c r="COH85" s="11"/>
      <c r="COI85" s="11"/>
      <c r="COJ85" s="11"/>
      <c r="COK85" s="11"/>
      <c r="COL85" s="11"/>
      <c r="COM85" s="11"/>
      <c r="CON85" s="11"/>
      <c r="COO85" s="11"/>
      <c r="COP85" s="11"/>
      <c r="COQ85" s="11"/>
      <c r="COR85" s="11"/>
      <c r="COS85" s="11"/>
      <c r="COT85" s="11"/>
      <c r="COU85" s="11"/>
      <c r="COV85" s="11"/>
      <c r="COW85" s="11"/>
      <c r="COX85" s="11"/>
      <c r="COY85" s="11"/>
      <c r="COZ85" s="11"/>
      <c r="CPA85" s="11"/>
      <c r="CPB85" s="11"/>
      <c r="CPC85" s="11"/>
      <c r="CPD85" s="11"/>
      <c r="CPE85" s="11"/>
      <c r="CPF85" s="11"/>
      <c r="CPG85" s="11"/>
      <c r="CPH85" s="11"/>
      <c r="CPI85" s="11"/>
      <c r="CPJ85" s="11"/>
      <c r="CPK85" s="11"/>
      <c r="CPL85" s="11"/>
      <c r="CPM85" s="11"/>
      <c r="CPN85" s="11"/>
      <c r="CPO85" s="11"/>
      <c r="CPP85" s="11"/>
      <c r="CPQ85" s="11"/>
      <c r="CPR85" s="11"/>
      <c r="CPS85" s="11"/>
      <c r="CPT85" s="11"/>
      <c r="CPU85" s="11"/>
      <c r="CPV85" s="11"/>
      <c r="CPW85" s="11"/>
      <c r="CPX85" s="11"/>
      <c r="CPY85" s="11"/>
      <c r="CPZ85" s="11"/>
      <c r="CQA85" s="11"/>
      <c r="CQB85" s="11"/>
      <c r="CQC85" s="11"/>
      <c r="CQD85" s="11"/>
      <c r="CQE85" s="11"/>
      <c r="CQF85" s="11"/>
      <c r="CQG85" s="11"/>
      <c r="CQH85" s="11"/>
      <c r="CQI85" s="11"/>
      <c r="CQJ85" s="11"/>
      <c r="CQK85" s="11"/>
      <c r="CQL85" s="11"/>
      <c r="CQM85" s="11"/>
      <c r="CQN85" s="11"/>
      <c r="CQO85" s="11"/>
      <c r="CQP85" s="11"/>
      <c r="CQQ85" s="11"/>
      <c r="CQR85" s="11"/>
      <c r="CQS85" s="11"/>
      <c r="CQT85" s="11"/>
      <c r="CQU85" s="11"/>
      <c r="CQV85" s="11"/>
      <c r="CQW85" s="11"/>
      <c r="CQX85" s="11"/>
      <c r="CQY85" s="11"/>
      <c r="CQZ85" s="11"/>
      <c r="CRA85" s="11"/>
      <c r="CRB85" s="11"/>
      <c r="CRC85" s="11"/>
      <c r="CRD85" s="11"/>
      <c r="CRE85" s="11"/>
      <c r="CRF85" s="11"/>
      <c r="CRG85" s="11"/>
      <c r="CRH85" s="11"/>
      <c r="CRI85" s="11"/>
      <c r="CRJ85" s="11"/>
      <c r="CRK85" s="11"/>
      <c r="CRL85" s="11"/>
      <c r="CRM85" s="11"/>
      <c r="CRN85" s="11"/>
      <c r="CRO85" s="11"/>
      <c r="CRP85" s="11"/>
      <c r="CRQ85" s="11"/>
      <c r="CRR85" s="11"/>
      <c r="CRS85" s="11"/>
      <c r="CRT85" s="11"/>
      <c r="CRU85" s="11"/>
      <c r="CRV85" s="11"/>
      <c r="CRW85" s="11"/>
      <c r="CRX85" s="11"/>
      <c r="CRY85" s="11"/>
      <c r="CRZ85" s="11"/>
      <c r="CSA85" s="11"/>
      <c r="CSB85" s="11"/>
      <c r="CSC85" s="11"/>
      <c r="CSD85" s="11"/>
      <c r="CSE85" s="11"/>
      <c r="CSF85" s="11"/>
      <c r="CSG85" s="11"/>
      <c r="CSH85" s="11"/>
      <c r="CSI85" s="11"/>
      <c r="CSJ85" s="11"/>
      <c r="CSK85" s="11"/>
      <c r="CSL85" s="11"/>
      <c r="CSM85" s="11"/>
      <c r="CSN85" s="11"/>
      <c r="CSO85" s="11"/>
      <c r="CSP85" s="11"/>
      <c r="CSQ85" s="11"/>
      <c r="CSR85" s="11"/>
      <c r="CSS85" s="11"/>
      <c r="CST85" s="11"/>
      <c r="CSU85" s="11"/>
      <c r="CSV85" s="11"/>
      <c r="CSW85" s="11"/>
      <c r="CSX85" s="11"/>
      <c r="CSY85" s="11"/>
      <c r="CSZ85" s="11"/>
      <c r="CTA85" s="11"/>
      <c r="CTB85" s="11"/>
      <c r="CTC85" s="11"/>
      <c r="CTD85" s="11"/>
      <c r="CTE85" s="11"/>
      <c r="CTF85" s="11"/>
      <c r="CTG85" s="11"/>
      <c r="CTH85" s="11"/>
      <c r="CTI85" s="11"/>
      <c r="CTJ85" s="11"/>
      <c r="CTK85" s="11"/>
      <c r="CTL85" s="11"/>
      <c r="CTM85" s="11"/>
      <c r="CTN85" s="11"/>
      <c r="CTO85" s="11"/>
      <c r="CTP85" s="11"/>
      <c r="CTQ85" s="11"/>
      <c r="CTR85" s="11"/>
      <c r="CTS85" s="11"/>
      <c r="CTT85" s="11"/>
      <c r="CTU85" s="11"/>
      <c r="CTV85" s="11"/>
      <c r="CTW85" s="11"/>
      <c r="CTX85" s="11"/>
      <c r="CTY85" s="11"/>
      <c r="CTZ85" s="11"/>
      <c r="CUA85" s="11"/>
      <c r="CUB85" s="11"/>
      <c r="CUC85" s="11"/>
      <c r="CUD85" s="11"/>
      <c r="CUE85" s="11"/>
      <c r="CUF85" s="11"/>
      <c r="CUG85" s="11"/>
      <c r="CUH85" s="11"/>
      <c r="CUI85" s="11"/>
      <c r="CUJ85" s="11"/>
      <c r="CUK85" s="11"/>
      <c r="CUL85" s="11"/>
      <c r="CUM85" s="11"/>
      <c r="CUN85" s="11"/>
      <c r="CUO85" s="11"/>
      <c r="CUP85" s="11"/>
      <c r="CUQ85" s="11"/>
      <c r="CUR85" s="11"/>
      <c r="CUS85" s="11"/>
      <c r="CUT85" s="11"/>
      <c r="CUU85" s="11"/>
      <c r="CUV85" s="11"/>
      <c r="CUW85" s="11"/>
      <c r="CUX85" s="11"/>
      <c r="CUY85" s="11"/>
      <c r="CUZ85" s="11"/>
      <c r="CVA85" s="11"/>
      <c r="CVB85" s="11"/>
      <c r="CVC85" s="11"/>
      <c r="CVD85" s="11"/>
      <c r="CVE85" s="11"/>
      <c r="CVF85" s="11"/>
      <c r="CVG85" s="11"/>
      <c r="CVH85" s="11"/>
      <c r="CVI85" s="11"/>
      <c r="CVJ85" s="11"/>
      <c r="CVK85" s="11"/>
      <c r="CVL85" s="11"/>
      <c r="CVM85" s="11"/>
      <c r="CVN85" s="11"/>
      <c r="CVO85" s="11"/>
      <c r="CVP85" s="11"/>
      <c r="CVQ85" s="11"/>
      <c r="CVR85" s="11"/>
      <c r="CVS85" s="11"/>
      <c r="CVT85" s="11"/>
      <c r="CVU85" s="11"/>
      <c r="CVV85" s="11"/>
      <c r="CVW85" s="11"/>
      <c r="CVX85" s="11"/>
      <c r="CVY85" s="11"/>
      <c r="CVZ85" s="11"/>
      <c r="CWA85" s="11"/>
      <c r="CWB85" s="11"/>
      <c r="CWC85" s="11"/>
      <c r="CWD85" s="11"/>
      <c r="CWE85" s="11"/>
      <c r="CWF85" s="11"/>
      <c r="CWG85" s="11"/>
      <c r="CWH85" s="11"/>
      <c r="CWI85" s="11"/>
      <c r="CWJ85" s="11"/>
      <c r="CWK85" s="11"/>
      <c r="CWL85" s="11"/>
      <c r="CWM85" s="11"/>
      <c r="CWN85" s="11"/>
      <c r="CWO85" s="11"/>
      <c r="CWP85" s="11"/>
      <c r="CWQ85" s="11"/>
      <c r="CWR85" s="11"/>
      <c r="CWS85" s="11"/>
      <c r="CWT85" s="11"/>
      <c r="CWU85" s="11"/>
      <c r="CWV85" s="11"/>
      <c r="CWW85" s="11"/>
      <c r="CWX85" s="11"/>
      <c r="CWY85" s="11"/>
      <c r="CWZ85" s="11"/>
      <c r="CXA85" s="11"/>
      <c r="CXB85" s="11"/>
      <c r="CXC85" s="11"/>
      <c r="CXD85" s="11"/>
      <c r="CXE85" s="11"/>
      <c r="CXF85" s="11"/>
      <c r="CXG85" s="11"/>
      <c r="CXH85" s="11"/>
      <c r="CXI85" s="11"/>
      <c r="CXJ85" s="11"/>
      <c r="CXK85" s="11"/>
      <c r="CXL85" s="11"/>
      <c r="CXM85" s="11"/>
      <c r="CXN85" s="11"/>
      <c r="CXO85" s="11"/>
      <c r="CXP85" s="11"/>
      <c r="CXQ85" s="11"/>
      <c r="CXR85" s="11"/>
      <c r="CXS85" s="11"/>
      <c r="CXT85" s="11"/>
      <c r="CXU85" s="11"/>
      <c r="CXV85" s="11"/>
      <c r="CXW85" s="11"/>
      <c r="CXX85" s="11"/>
      <c r="CXY85" s="11"/>
      <c r="CXZ85" s="11"/>
      <c r="CYA85" s="11"/>
      <c r="CYB85" s="11"/>
      <c r="CYC85" s="11"/>
      <c r="CYD85" s="11"/>
      <c r="CYE85" s="11"/>
      <c r="CYF85" s="11"/>
      <c r="CYG85" s="11"/>
      <c r="CYH85" s="11"/>
      <c r="CYI85" s="11"/>
      <c r="CYJ85" s="11"/>
      <c r="CYK85" s="11"/>
      <c r="CYL85" s="11"/>
      <c r="CYM85" s="11"/>
      <c r="CYN85" s="11"/>
      <c r="CYO85" s="11"/>
      <c r="CYP85" s="11"/>
      <c r="CYQ85" s="11"/>
      <c r="CYR85" s="11"/>
      <c r="CYS85" s="11"/>
      <c r="CYT85" s="11"/>
      <c r="CYU85" s="11"/>
      <c r="CYV85" s="11"/>
      <c r="CYW85" s="11"/>
      <c r="CYX85" s="11"/>
      <c r="CYY85" s="11"/>
      <c r="CYZ85" s="11"/>
      <c r="CZA85" s="11"/>
      <c r="CZB85" s="11"/>
      <c r="CZC85" s="11"/>
      <c r="CZD85" s="11"/>
      <c r="CZE85" s="11"/>
      <c r="CZF85" s="11"/>
      <c r="CZG85" s="11"/>
      <c r="CZH85" s="11"/>
      <c r="CZI85" s="11"/>
      <c r="CZJ85" s="11"/>
      <c r="CZK85" s="11"/>
      <c r="CZL85" s="11"/>
      <c r="CZM85" s="11"/>
      <c r="CZN85" s="11"/>
      <c r="CZO85" s="11"/>
      <c r="CZP85" s="11"/>
      <c r="CZQ85" s="11"/>
      <c r="CZR85" s="11"/>
      <c r="CZS85" s="11"/>
      <c r="CZT85" s="11"/>
      <c r="CZU85" s="11"/>
      <c r="CZV85" s="11"/>
      <c r="CZW85" s="11"/>
      <c r="CZX85" s="11"/>
      <c r="CZY85" s="11"/>
      <c r="CZZ85" s="11"/>
      <c r="DAA85" s="11"/>
      <c r="DAB85" s="11"/>
      <c r="DAC85" s="11"/>
      <c r="DAD85" s="11"/>
      <c r="DAE85" s="11"/>
      <c r="DAF85" s="11"/>
      <c r="DAG85" s="11"/>
      <c r="DAH85" s="11"/>
      <c r="DAI85" s="11"/>
      <c r="DAJ85" s="11"/>
      <c r="DAK85" s="11"/>
      <c r="DAL85" s="11"/>
      <c r="DAM85" s="11"/>
      <c r="DAN85" s="11"/>
      <c r="DAO85" s="11"/>
      <c r="DAP85" s="11"/>
      <c r="DAQ85" s="11"/>
      <c r="DAR85" s="11"/>
      <c r="DAS85" s="11"/>
      <c r="DAT85" s="11"/>
      <c r="DAU85" s="11"/>
      <c r="DAV85" s="11"/>
      <c r="DAW85" s="11"/>
      <c r="DAX85" s="11"/>
      <c r="DAY85" s="11"/>
      <c r="DAZ85" s="11"/>
      <c r="DBA85" s="11"/>
      <c r="DBB85" s="11"/>
      <c r="DBC85" s="11"/>
      <c r="DBD85" s="11"/>
      <c r="DBE85" s="11"/>
      <c r="DBF85" s="11"/>
      <c r="DBG85" s="11"/>
      <c r="DBH85" s="11"/>
      <c r="DBI85" s="11"/>
      <c r="DBJ85" s="11"/>
      <c r="DBK85" s="11"/>
      <c r="DBL85" s="11"/>
      <c r="DBM85" s="11"/>
      <c r="DBN85" s="11"/>
      <c r="DBO85" s="11"/>
      <c r="DBP85" s="11"/>
      <c r="DBQ85" s="11"/>
      <c r="DBR85" s="11"/>
      <c r="DBS85" s="11"/>
      <c r="DBT85" s="11"/>
      <c r="DBU85" s="11"/>
      <c r="DBV85" s="11"/>
      <c r="DBW85" s="11"/>
      <c r="DBX85" s="11"/>
      <c r="DBY85" s="11"/>
      <c r="DBZ85" s="11"/>
      <c r="DCA85" s="11"/>
      <c r="DCB85" s="11"/>
      <c r="DCC85" s="11"/>
      <c r="DCD85" s="11"/>
      <c r="DCE85" s="11"/>
      <c r="DCF85" s="11"/>
      <c r="DCG85" s="11"/>
      <c r="DCH85" s="11"/>
      <c r="DCI85" s="11"/>
      <c r="DCJ85" s="11"/>
      <c r="DCK85" s="11"/>
      <c r="DCL85" s="11"/>
      <c r="DCM85" s="11"/>
      <c r="DCN85" s="11"/>
      <c r="DCO85" s="11"/>
      <c r="DCP85" s="11"/>
      <c r="DCQ85" s="11"/>
      <c r="DCR85" s="11"/>
      <c r="DCS85" s="11"/>
      <c r="DCT85" s="11"/>
      <c r="DCU85" s="11"/>
      <c r="DCV85" s="11"/>
      <c r="DCW85" s="11"/>
      <c r="DCX85" s="11"/>
      <c r="DCY85" s="11"/>
      <c r="DCZ85" s="11"/>
      <c r="DDA85" s="11"/>
      <c r="DDB85" s="11"/>
      <c r="DDC85" s="11"/>
      <c r="DDD85" s="11"/>
      <c r="DDE85" s="11"/>
      <c r="DDF85" s="11"/>
      <c r="DDG85" s="11"/>
      <c r="DDH85" s="11"/>
      <c r="DDI85" s="11"/>
      <c r="DDJ85" s="11"/>
      <c r="DDK85" s="11"/>
      <c r="DDL85" s="11"/>
      <c r="DDM85" s="11"/>
      <c r="DDN85" s="11"/>
      <c r="DDO85" s="11"/>
      <c r="DDP85" s="11"/>
      <c r="DDQ85" s="11"/>
      <c r="DDR85" s="11"/>
      <c r="DDS85" s="11"/>
      <c r="DDT85" s="11"/>
      <c r="DDU85" s="11"/>
      <c r="DDV85" s="11"/>
      <c r="DDW85" s="11"/>
      <c r="DDX85" s="11"/>
      <c r="DDY85" s="11"/>
      <c r="DDZ85" s="11"/>
      <c r="DEA85" s="11"/>
      <c r="DEB85" s="11"/>
      <c r="DEC85" s="11"/>
      <c r="DED85" s="11"/>
      <c r="DEE85" s="11"/>
      <c r="DEF85" s="11"/>
      <c r="DEG85" s="11"/>
      <c r="DEH85" s="11"/>
      <c r="DEI85" s="11"/>
      <c r="DEJ85" s="11"/>
      <c r="DEK85" s="11"/>
      <c r="DEL85" s="11"/>
      <c r="DEM85" s="11"/>
      <c r="DEN85" s="11"/>
      <c r="DEO85" s="11"/>
      <c r="DEP85" s="11"/>
      <c r="DEQ85" s="11"/>
      <c r="DER85" s="11"/>
      <c r="DES85" s="11"/>
      <c r="DET85" s="11"/>
      <c r="DEU85" s="11"/>
      <c r="DEV85" s="11"/>
      <c r="DEW85" s="11"/>
      <c r="DEX85" s="11"/>
      <c r="DEY85" s="11"/>
      <c r="DEZ85" s="11"/>
      <c r="DFA85" s="11"/>
      <c r="DFB85" s="11"/>
      <c r="DFC85" s="11"/>
      <c r="DFD85" s="11"/>
      <c r="DFE85" s="11"/>
      <c r="DFF85" s="11"/>
      <c r="DFG85" s="11"/>
      <c r="DFH85" s="11"/>
      <c r="DFI85" s="11"/>
      <c r="DFJ85" s="11"/>
      <c r="DFK85" s="11"/>
      <c r="DFL85" s="11"/>
      <c r="DFM85" s="11"/>
      <c r="DFN85" s="11"/>
      <c r="DFO85" s="11"/>
      <c r="DFP85" s="11"/>
      <c r="DFQ85" s="11"/>
      <c r="DFR85" s="11"/>
      <c r="DFS85" s="11"/>
      <c r="DFT85" s="11"/>
      <c r="DFU85" s="11"/>
      <c r="DFV85" s="11"/>
      <c r="DFW85" s="11"/>
      <c r="DFX85" s="11"/>
      <c r="DFY85" s="11"/>
      <c r="DFZ85" s="11"/>
      <c r="DGA85" s="11"/>
      <c r="DGB85" s="11"/>
      <c r="DGC85" s="11"/>
      <c r="DGD85" s="11"/>
      <c r="DGE85" s="11"/>
      <c r="DGF85" s="11"/>
      <c r="DGG85" s="11"/>
      <c r="DGH85" s="11"/>
      <c r="DGI85" s="11"/>
      <c r="DGJ85" s="11"/>
      <c r="DGK85" s="11"/>
      <c r="DGL85" s="11"/>
      <c r="DGM85" s="11"/>
      <c r="DGN85" s="11"/>
      <c r="DGO85" s="11"/>
      <c r="DGP85" s="11"/>
      <c r="DGQ85" s="11"/>
      <c r="DGR85" s="11"/>
      <c r="DGS85" s="11"/>
      <c r="DGT85" s="11"/>
      <c r="DGU85" s="11"/>
      <c r="DGV85" s="11"/>
      <c r="DGW85" s="11"/>
      <c r="DGX85" s="11"/>
      <c r="DGY85" s="11"/>
      <c r="DGZ85" s="11"/>
      <c r="DHA85" s="11"/>
      <c r="DHB85" s="11"/>
      <c r="DHC85" s="11"/>
      <c r="DHD85" s="11"/>
      <c r="DHE85" s="11"/>
      <c r="DHF85" s="11"/>
      <c r="DHG85" s="11"/>
      <c r="DHH85" s="11"/>
      <c r="DHI85" s="11"/>
      <c r="DHJ85" s="11"/>
      <c r="DHK85" s="11"/>
      <c r="DHL85" s="11"/>
      <c r="DHM85" s="11"/>
      <c r="DHN85" s="11"/>
      <c r="DHO85" s="11"/>
      <c r="DHP85" s="11"/>
      <c r="DHQ85" s="11"/>
      <c r="DHR85" s="11"/>
      <c r="DHS85" s="11"/>
      <c r="DHT85" s="11"/>
      <c r="DHU85" s="11"/>
      <c r="DHV85" s="11"/>
      <c r="DHW85" s="11"/>
      <c r="DHX85" s="11"/>
      <c r="DHY85" s="11"/>
      <c r="DHZ85" s="11"/>
      <c r="DIA85" s="11"/>
      <c r="DIB85" s="11"/>
      <c r="DIC85" s="11"/>
      <c r="DID85" s="11"/>
      <c r="DIE85" s="11"/>
      <c r="DIF85" s="11"/>
      <c r="DIG85" s="11"/>
      <c r="DIH85" s="11"/>
      <c r="DII85" s="11"/>
      <c r="DIJ85" s="11"/>
      <c r="DIK85" s="11"/>
      <c r="DIL85" s="11"/>
      <c r="DIM85" s="11"/>
      <c r="DIN85" s="11"/>
      <c r="DIO85" s="11"/>
      <c r="DIP85" s="11"/>
      <c r="DIQ85" s="11"/>
      <c r="DIR85" s="11"/>
      <c r="DIS85" s="11"/>
      <c r="DIT85" s="11"/>
      <c r="DIU85" s="11"/>
      <c r="DIV85" s="11"/>
      <c r="DIW85" s="11"/>
      <c r="DIX85" s="11"/>
      <c r="DIY85" s="11"/>
      <c r="DIZ85" s="11"/>
      <c r="DJA85" s="11"/>
      <c r="DJB85" s="11"/>
      <c r="DJC85" s="11"/>
      <c r="DJD85" s="11"/>
      <c r="DJE85" s="11"/>
      <c r="DJF85" s="11"/>
      <c r="DJG85" s="11"/>
      <c r="DJH85" s="11"/>
      <c r="DJI85" s="11"/>
      <c r="DJJ85" s="11"/>
      <c r="DJK85" s="11"/>
      <c r="DJL85" s="11"/>
      <c r="DJM85" s="11"/>
      <c r="DJN85" s="11"/>
      <c r="DJO85" s="11"/>
      <c r="DJP85" s="11"/>
      <c r="DJQ85" s="11"/>
      <c r="DJR85" s="11"/>
      <c r="DJS85" s="11"/>
      <c r="DJT85" s="11"/>
      <c r="DJU85" s="11"/>
      <c r="DJV85" s="11"/>
      <c r="DJW85" s="11"/>
      <c r="DJX85" s="11"/>
      <c r="DJY85" s="11"/>
      <c r="DJZ85" s="11"/>
      <c r="DKA85" s="11"/>
      <c r="DKB85" s="11"/>
      <c r="DKC85" s="11"/>
      <c r="DKD85" s="11"/>
      <c r="DKE85" s="11"/>
      <c r="DKF85" s="11"/>
      <c r="DKG85" s="11"/>
      <c r="DKH85" s="11"/>
      <c r="DKI85" s="11"/>
      <c r="DKJ85" s="11"/>
      <c r="DKK85" s="11"/>
      <c r="DKL85" s="11"/>
      <c r="DKM85" s="11"/>
      <c r="DKN85" s="11"/>
      <c r="DKO85" s="11"/>
      <c r="DKP85" s="11"/>
      <c r="DKQ85" s="11"/>
      <c r="DKR85" s="11"/>
      <c r="DKS85" s="11"/>
      <c r="DKT85" s="11"/>
      <c r="DKU85" s="11"/>
      <c r="DKV85" s="11"/>
      <c r="DKW85" s="11"/>
      <c r="DKX85" s="11"/>
      <c r="DKY85" s="11"/>
      <c r="DKZ85" s="11"/>
      <c r="DLA85" s="11"/>
      <c r="DLB85" s="11"/>
      <c r="DLC85" s="11"/>
      <c r="DLD85" s="11"/>
      <c r="DLE85" s="11"/>
      <c r="DLF85" s="11"/>
      <c r="DLG85" s="11"/>
      <c r="DLH85" s="11"/>
      <c r="DLI85" s="11"/>
      <c r="DLJ85" s="11"/>
      <c r="DLK85" s="11"/>
      <c r="DLL85" s="11"/>
      <c r="DLM85" s="11"/>
      <c r="DLN85" s="11"/>
      <c r="DLO85" s="11"/>
      <c r="DLP85" s="11"/>
      <c r="DLQ85" s="11"/>
      <c r="DLR85" s="11"/>
      <c r="DLS85" s="11"/>
      <c r="DLT85" s="11"/>
      <c r="DLU85" s="11"/>
      <c r="DLV85" s="11"/>
      <c r="DLW85" s="11"/>
      <c r="DLX85" s="11"/>
      <c r="DLY85" s="11"/>
      <c r="DLZ85" s="11"/>
      <c r="DMA85" s="11"/>
      <c r="DMB85" s="11"/>
      <c r="DMC85" s="11"/>
      <c r="DMD85" s="11"/>
      <c r="DME85" s="11"/>
      <c r="DMF85" s="11"/>
      <c r="DMG85" s="11"/>
      <c r="DMH85" s="11"/>
      <c r="DMI85" s="11"/>
      <c r="DMJ85" s="11"/>
      <c r="DMK85" s="11"/>
      <c r="DML85" s="11"/>
      <c r="DMM85" s="11"/>
      <c r="DMN85" s="11"/>
      <c r="DMO85" s="11"/>
      <c r="DMP85" s="11"/>
      <c r="DMQ85" s="11"/>
      <c r="DMR85" s="11"/>
      <c r="DMS85" s="11"/>
      <c r="DMT85" s="11"/>
      <c r="DMU85" s="11"/>
      <c r="DMV85" s="11"/>
      <c r="DMW85" s="11"/>
      <c r="DMX85" s="11"/>
      <c r="DMY85" s="11"/>
      <c r="DMZ85" s="11"/>
      <c r="DNA85" s="11"/>
      <c r="DNB85" s="11"/>
      <c r="DNC85" s="11"/>
      <c r="DND85" s="11"/>
      <c r="DNE85" s="11"/>
      <c r="DNF85" s="11"/>
      <c r="DNG85" s="11"/>
      <c r="DNH85" s="11"/>
      <c r="DNI85" s="11"/>
      <c r="DNJ85" s="11"/>
      <c r="DNK85" s="11"/>
      <c r="DNL85" s="11"/>
      <c r="DNM85" s="11"/>
      <c r="DNN85" s="11"/>
      <c r="DNO85" s="11"/>
      <c r="DNP85" s="11"/>
      <c r="DNQ85" s="11"/>
      <c r="DNR85" s="11"/>
      <c r="DNS85" s="11"/>
      <c r="DNT85" s="11"/>
      <c r="DNU85" s="11"/>
      <c r="DNV85" s="11"/>
      <c r="DNW85" s="11"/>
      <c r="DNX85" s="11"/>
      <c r="DNY85" s="11"/>
      <c r="DNZ85" s="11"/>
      <c r="DOA85" s="11"/>
      <c r="DOB85" s="11"/>
      <c r="DOC85" s="11"/>
      <c r="DOD85" s="11"/>
      <c r="DOE85" s="11"/>
      <c r="DOF85" s="11"/>
      <c r="DOG85" s="11"/>
      <c r="DOH85" s="11"/>
      <c r="DOI85" s="11"/>
      <c r="DOJ85" s="11"/>
      <c r="DOK85" s="11"/>
      <c r="DOL85" s="11"/>
      <c r="DOM85" s="11"/>
      <c r="DON85" s="11"/>
      <c r="DOO85" s="11"/>
      <c r="DOP85" s="11"/>
      <c r="DOQ85" s="11"/>
      <c r="DOR85" s="11"/>
      <c r="DOS85" s="11"/>
      <c r="DOT85" s="11"/>
      <c r="DOU85" s="11"/>
      <c r="DOV85" s="11"/>
      <c r="DOW85" s="11"/>
      <c r="DOX85" s="11"/>
      <c r="DOY85" s="11"/>
      <c r="DOZ85" s="11"/>
      <c r="DPA85" s="11"/>
      <c r="DPB85" s="11"/>
      <c r="DPC85" s="11"/>
      <c r="DPD85" s="11"/>
      <c r="DPE85" s="11"/>
      <c r="DPF85" s="11"/>
      <c r="DPG85" s="11"/>
      <c r="DPH85" s="11"/>
      <c r="DPI85" s="11"/>
      <c r="DPJ85" s="11"/>
      <c r="DPK85" s="11"/>
      <c r="DPL85" s="11"/>
      <c r="DPM85" s="11"/>
      <c r="DPN85" s="11"/>
      <c r="DPO85" s="11"/>
      <c r="DPP85" s="11"/>
      <c r="DPQ85" s="11"/>
      <c r="DPR85" s="11"/>
      <c r="DPS85" s="11"/>
      <c r="DPT85" s="11"/>
      <c r="DPU85" s="11"/>
      <c r="DPV85" s="11"/>
      <c r="DPW85" s="11"/>
      <c r="DPX85" s="11"/>
      <c r="DPY85" s="11"/>
      <c r="DPZ85" s="11"/>
      <c r="DQA85" s="11"/>
      <c r="DQB85" s="11"/>
      <c r="DQC85" s="11"/>
      <c r="DQD85" s="11"/>
      <c r="DQE85" s="11"/>
      <c r="DQF85" s="11"/>
      <c r="DQG85" s="11"/>
      <c r="DQH85" s="11"/>
      <c r="DQI85" s="11"/>
      <c r="DQJ85" s="11"/>
      <c r="DQK85" s="11"/>
      <c r="DQL85" s="11"/>
      <c r="DQM85" s="11"/>
      <c r="DQN85" s="11"/>
      <c r="DQO85" s="11"/>
      <c r="DQP85" s="11"/>
      <c r="DQQ85" s="11"/>
      <c r="DQR85" s="11"/>
      <c r="DQS85" s="11"/>
      <c r="DQT85" s="11"/>
      <c r="DQU85" s="11"/>
      <c r="DQV85" s="11"/>
      <c r="DQW85" s="11"/>
      <c r="DQX85" s="11"/>
      <c r="DQY85" s="11"/>
      <c r="DQZ85" s="11"/>
      <c r="DRA85" s="11"/>
      <c r="DRB85" s="11"/>
      <c r="DRC85" s="11"/>
      <c r="DRD85" s="11"/>
      <c r="DRE85" s="11"/>
      <c r="DRF85" s="11"/>
      <c r="DRG85" s="11"/>
      <c r="DRH85" s="11"/>
      <c r="DRI85" s="11"/>
      <c r="DRJ85" s="11"/>
      <c r="DRK85" s="11"/>
      <c r="DRL85" s="11"/>
      <c r="DRM85" s="11"/>
      <c r="DRN85" s="11"/>
      <c r="DRO85" s="11"/>
      <c r="DRP85" s="11"/>
      <c r="DRQ85" s="11"/>
      <c r="DRR85" s="11"/>
      <c r="DRS85" s="11"/>
      <c r="DRT85" s="11"/>
      <c r="DRU85" s="11"/>
      <c r="DRV85" s="11"/>
      <c r="DRW85" s="11"/>
      <c r="DRX85" s="11"/>
      <c r="DRY85" s="11"/>
      <c r="DRZ85" s="11"/>
      <c r="DSA85" s="11"/>
      <c r="DSB85" s="11"/>
      <c r="DSC85" s="11"/>
      <c r="DSD85" s="11"/>
      <c r="DSE85" s="11"/>
      <c r="DSF85" s="11"/>
      <c r="DSG85" s="11"/>
      <c r="DSH85" s="11"/>
      <c r="DSI85" s="11"/>
      <c r="DSJ85" s="11"/>
      <c r="DSK85" s="11"/>
      <c r="DSL85" s="11"/>
      <c r="DSM85" s="11"/>
      <c r="DSN85" s="11"/>
      <c r="DSO85" s="11"/>
      <c r="DSP85" s="11"/>
      <c r="DSQ85" s="11"/>
      <c r="DSR85" s="11"/>
      <c r="DSS85" s="11"/>
      <c r="DST85" s="11"/>
      <c r="DSU85" s="11"/>
      <c r="DSV85" s="11"/>
      <c r="DSW85" s="11"/>
      <c r="DSX85" s="11"/>
      <c r="DSY85" s="11"/>
      <c r="DSZ85" s="11"/>
      <c r="DTA85" s="11"/>
      <c r="DTB85" s="11"/>
      <c r="DTC85" s="11"/>
      <c r="DTD85" s="11"/>
      <c r="DTE85" s="11"/>
      <c r="DTF85" s="11"/>
      <c r="DTG85" s="11"/>
      <c r="DTH85" s="11"/>
      <c r="DTI85" s="11"/>
      <c r="DTJ85" s="11"/>
      <c r="DTK85" s="11"/>
      <c r="DTL85" s="11"/>
      <c r="DTM85" s="11"/>
      <c r="DTN85" s="11"/>
      <c r="DTO85" s="11"/>
      <c r="DTP85" s="11"/>
      <c r="DTQ85" s="11"/>
      <c r="DTR85" s="11"/>
      <c r="DTS85" s="11"/>
      <c r="DTT85" s="11"/>
      <c r="DTU85" s="11"/>
      <c r="DTV85" s="11"/>
      <c r="DTW85" s="11"/>
      <c r="DTX85" s="11"/>
      <c r="DTY85" s="11"/>
      <c r="DTZ85" s="11"/>
      <c r="DUA85" s="11"/>
      <c r="DUB85" s="11"/>
      <c r="DUC85" s="11"/>
      <c r="DUD85" s="11"/>
      <c r="DUE85" s="11"/>
      <c r="DUF85" s="11"/>
      <c r="DUG85" s="11"/>
      <c r="DUH85" s="11"/>
      <c r="DUI85" s="11"/>
      <c r="DUJ85" s="11"/>
      <c r="DUK85" s="11"/>
      <c r="DUL85" s="11"/>
      <c r="DUM85" s="11"/>
      <c r="DUN85" s="11"/>
      <c r="DUO85" s="11"/>
      <c r="DUP85" s="11"/>
      <c r="DUQ85" s="11"/>
      <c r="DUR85" s="11"/>
      <c r="DUS85" s="11"/>
      <c r="DUT85" s="11"/>
      <c r="DUU85" s="11"/>
      <c r="DUV85" s="11"/>
      <c r="DUW85" s="11"/>
      <c r="DUX85" s="11"/>
      <c r="DUY85" s="11"/>
      <c r="DUZ85" s="11"/>
      <c r="DVA85" s="11"/>
      <c r="DVB85" s="11"/>
      <c r="DVC85" s="11"/>
      <c r="DVD85" s="11"/>
      <c r="DVE85" s="11"/>
      <c r="DVF85" s="11"/>
      <c r="DVG85" s="11"/>
      <c r="DVH85" s="11"/>
      <c r="DVI85" s="11"/>
      <c r="DVJ85" s="11"/>
      <c r="DVK85" s="11"/>
      <c r="DVL85" s="11"/>
      <c r="DVM85" s="11"/>
      <c r="DVN85" s="11"/>
      <c r="DVO85" s="11"/>
      <c r="DVP85" s="11"/>
      <c r="DVQ85" s="11"/>
      <c r="DVR85" s="11"/>
      <c r="DVS85" s="11"/>
      <c r="DVT85" s="11"/>
      <c r="DVU85" s="11"/>
      <c r="DVV85" s="11"/>
      <c r="DVW85" s="11"/>
      <c r="DVX85" s="11"/>
      <c r="DVY85" s="11"/>
      <c r="DVZ85" s="11"/>
      <c r="DWA85" s="11"/>
      <c r="DWB85" s="11"/>
      <c r="DWC85" s="11"/>
      <c r="DWD85" s="11"/>
      <c r="DWE85" s="11"/>
      <c r="DWF85" s="11"/>
      <c r="DWG85" s="11"/>
      <c r="DWH85" s="11"/>
      <c r="DWI85" s="11"/>
      <c r="DWJ85" s="11"/>
      <c r="DWK85" s="11"/>
      <c r="DWL85" s="11"/>
      <c r="DWM85" s="11"/>
      <c r="DWN85" s="11"/>
      <c r="DWO85" s="11"/>
      <c r="DWP85" s="11"/>
      <c r="DWQ85" s="11"/>
      <c r="DWR85" s="11"/>
      <c r="DWS85" s="11"/>
      <c r="DWT85" s="11"/>
      <c r="DWU85" s="11"/>
      <c r="DWV85" s="11"/>
      <c r="DWW85" s="11"/>
      <c r="DWX85" s="11"/>
      <c r="DWY85" s="11"/>
      <c r="DWZ85" s="11"/>
      <c r="DXA85" s="11"/>
      <c r="DXB85" s="11"/>
      <c r="DXC85" s="11"/>
      <c r="DXD85" s="11"/>
      <c r="DXE85" s="11"/>
      <c r="DXF85" s="11"/>
      <c r="DXG85" s="11"/>
      <c r="DXH85" s="11"/>
      <c r="DXI85" s="11"/>
      <c r="DXJ85" s="11"/>
      <c r="DXK85" s="11"/>
      <c r="DXL85" s="11"/>
      <c r="DXM85" s="11"/>
      <c r="DXN85" s="11"/>
      <c r="DXO85" s="11"/>
      <c r="DXP85" s="11"/>
      <c r="DXQ85" s="11"/>
      <c r="DXR85" s="11"/>
      <c r="DXS85" s="11"/>
      <c r="DXT85" s="11"/>
      <c r="DXU85" s="11"/>
      <c r="DXV85" s="11"/>
      <c r="DXW85" s="11"/>
      <c r="DXX85" s="11"/>
      <c r="DXY85" s="11"/>
      <c r="DXZ85" s="11"/>
      <c r="DYA85" s="11"/>
      <c r="DYB85" s="11"/>
      <c r="DYC85" s="11"/>
      <c r="DYD85" s="11"/>
      <c r="DYE85" s="11"/>
      <c r="DYF85" s="11"/>
      <c r="DYG85" s="11"/>
      <c r="DYH85" s="11"/>
      <c r="DYI85" s="11"/>
      <c r="DYJ85" s="11"/>
      <c r="DYK85" s="11"/>
      <c r="DYL85" s="11"/>
      <c r="DYM85" s="11"/>
      <c r="DYN85" s="11"/>
      <c r="DYO85" s="11"/>
      <c r="DYP85" s="11"/>
      <c r="DYQ85" s="11"/>
      <c r="DYR85" s="11"/>
      <c r="DYS85" s="11"/>
      <c r="DYT85" s="11"/>
      <c r="DYU85" s="11"/>
      <c r="DYV85" s="11"/>
      <c r="DYW85" s="11"/>
      <c r="DYX85" s="11"/>
      <c r="DYY85" s="11"/>
      <c r="DYZ85" s="11"/>
      <c r="DZA85" s="11"/>
      <c r="DZB85" s="11"/>
      <c r="DZC85" s="11"/>
      <c r="DZD85" s="11"/>
      <c r="DZE85" s="11"/>
      <c r="DZF85" s="11"/>
      <c r="DZG85" s="11"/>
      <c r="DZH85" s="11"/>
      <c r="DZI85" s="11"/>
      <c r="DZJ85" s="11"/>
      <c r="DZK85" s="11"/>
      <c r="DZL85" s="11"/>
      <c r="DZM85" s="11"/>
      <c r="DZN85" s="11"/>
      <c r="DZO85" s="11"/>
      <c r="DZP85" s="11"/>
      <c r="DZQ85" s="11"/>
      <c r="DZR85" s="11"/>
      <c r="DZS85" s="11"/>
      <c r="DZT85" s="11"/>
      <c r="DZU85" s="11"/>
      <c r="DZV85" s="11"/>
      <c r="DZW85" s="11"/>
      <c r="DZX85" s="11"/>
      <c r="DZY85" s="11"/>
      <c r="DZZ85" s="11"/>
      <c r="EAA85" s="11"/>
      <c r="EAB85" s="11"/>
      <c r="EAC85" s="11"/>
      <c r="EAD85" s="11"/>
      <c r="EAE85" s="11"/>
      <c r="EAF85" s="11"/>
      <c r="EAG85" s="11"/>
      <c r="EAH85" s="11"/>
      <c r="EAI85" s="11"/>
      <c r="EAJ85" s="11"/>
      <c r="EAK85" s="11"/>
      <c r="EAL85" s="11"/>
      <c r="EAM85" s="11"/>
      <c r="EAN85" s="11"/>
      <c r="EAO85" s="11"/>
      <c r="EAP85" s="11"/>
      <c r="EAQ85" s="11"/>
      <c r="EAR85" s="11"/>
      <c r="EAS85" s="11"/>
      <c r="EAT85" s="11"/>
      <c r="EAU85" s="11"/>
      <c r="EAV85" s="11"/>
      <c r="EAW85" s="11"/>
      <c r="EAX85" s="11"/>
      <c r="EAY85" s="11"/>
      <c r="EAZ85" s="11"/>
      <c r="EBA85" s="11"/>
      <c r="EBB85" s="11"/>
      <c r="EBC85" s="11"/>
      <c r="EBD85" s="11"/>
      <c r="EBE85" s="11"/>
      <c r="EBF85" s="11"/>
      <c r="EBG85" s="11"/>
      <c r="EBH85" s="11"/>
      <c r="EBI85" s="11"/>
      <c r="EBJ85" s="11"/>
      <c r="EBK85" s="11"/>
      <c r="EBL85" s="11"/>
      <c r="EBM85" s="11"/>
      <c r="EBN85" s="11"/>
      <c r="EBO85" s="11"/>
      <c r="EBP85" s="11"/>
      <c r="EBQ85" s="11"/>
      <c r="EBR85" s="11"/>
      <c r="EBS85" s="11"/>
      <c r="EBT85" s="11"/>
      <c r="EBU85" s="11"/>
      <c r="EBV85" s="11"/>
      <c r="EBW85" s="11"/>
      <c r="EBX85" s="11"/>
      <c r="EBY85" s="11"/>
      <c r="EBZ85" s="11"/>
      <c r="ECA85" s="11"/>
      <c r="ECB85" s="11"/>
      <c r="ECC85" s="11"/>
      <c r="ECD85" s="11"/>
      <c r="ECE85" s="11"/>
      <c r="ECF85" s="11"/>
      <c r="ECG85" s="11"/>
      <c r="ECH85" s="11"/>
      <c r="ECI85" s="11"/>
      <c r="ECJ85" s="11"/>
      <c r="ECK85" s="11"/>
      <c r="ECL85" s="11"/>
      <c r="ECM85" s="11"/>
      <c r="ECN85" s="11"/>
      <c r="ECO85" s="11"/>
      <c r="ECP85" s="11"/>
      <c r="ECQ85" s="11"/>
      <c r="ECR85" s="11"/>
      <c r="ECS85" s="11"/>
      <c r="ECT85" s="11"/>
      <c r="ECU85" s="11"/>
      <c r="ECV85" s="11"/>
      <c r="ECW85" s="11"/>
      <c r="ECX85" s="11"/>
      <c r="ECY85" s="11"/>
      <c r="ECZ85" s="11"/>
      <c r="EDA85" s="11"/>
      <c r="EDB85" s="11"/>
      <c r="EDC85" s="11"/>
      <c r="EDD85" s="11"/>
      <c r="EDE85" s="11"/>
      <c r="EDF85" s="11"/>
      <c r="EDG85" s="11"/>
      <c r="EDH85" s="11"/>
      <c r="EDI85" s="11"/>
      <c r="EDJ85" s="11"/>
      <c r="EDK85" s="11"/>
      <c r="EDL85" s="11"/>
      <c r="EDM85" s="11"/>
      <c r="EDN85" s="11"/>
      <c r="EDO85" s="11"/>
      <c r="EDP85" s="11"/>
      <c r="EDQ85" s="11"/>
      <c r="EDR85" s="11"/>
      <c r="EDS85" s="11"/>
      <c r="EDT85" s="11"/>
      <c r="EDU85" s="11"/>
      <c r="EDV85" s="11"/>
      <c r="EDW85" s="11"/>
      <c r="EDX85" s="11"/>
      <c r="EDY85" s="11"/>
      <c r="EDZ85" s="11"/>
      <c r="EEA85" s="11"/>
      <c r="EEB85" s="11"/>
      <c r="EEC85" s="11"/>
      <c r="EED85" s="11"/>
      <c r="EEE85" s="11"/>
      <c r="EEF85" s="11"/>
      <c r="EEG85" s="11"/>
      <c r="EEH85" s="11"/>
      <c r="EEI85" s="11"/>
      <c r="EEJ85" s="11"/>
      <c r="EEK85" s="11"/>
      <c r="EEL85" s="11"/>
      <c r="EEM85" s="11"/>
      <c r="EEN85" s="11"/>
      <c r="EEO85" s="11"/>
      <c r="EEP85" s="11"/>
      <c r="EEQ85" s="11"/>
      <c r="EER85" s="11"/>
      <c r="EES85" s="11"/>
      <c r="EET85" s="11"/>
      <c r="EEU85" s="11"/>
      <c r="EEV85" s="11"/>
      <c r="EEW85" s="11"/>
      <c r="EEX85" s="11"/>
      <c r="EEY85" s="11"/>
      <c r="EEZ85" s="11"/>
      <c r="EFA85" s="11"/>
      <c r="EFB85" s="11"/>
      <c r="EFC85" s="11"/>
      <c r="EFD85" s="11"/>
      <c r="EFE85" s="11"/>
      <c r="EFF85" s="11"/>
      <c r="EFG85" s="11"/>
      <c r="EFH85" s="11"/>
      <c r="EFI85" s="11"/>
      <c r="EFJ85" s="11"/>
      <c r="EFK85" s="11"/>
      <c r="EFL85" s="11"/>
      <c r="EFM85" s="11"/>
      <c r="EFN85" s="11"/>
      <c r="EFO85" s="11"/>
      <c r="EFP85" s="11"/>
      <c r="EFQ85" s="11"/>
      <c r="EFR85" s="11"/>
      <c r="EFS85" s="11"/>
      <c r="EFT85" s="11"/>
      <c r="EFU85" s="11"/>
      <c r="EFV85" s="11"/>
      <c r="EFW85" s="11"/>
      <c r="EFX85" s="11"/>
      <c r="EFY85" s="11"/>
      <c r="EFZ85" s="11"/>
      <c r="EGA85" s="11"/>
      <c r="EGB85" s="11"/>
      <c r="EGC85" s="11"/>
      <c r="EGD85" s="11"/>
      <c r="EGE85" s="11"/>
      <c r="EGF85" s="11"/>
      <c r="EGG85" s="11"/>
      <c r="EGH85" s="11"/>
      <c r="EGI85" s="11"/>
      <c r="EGJ85" s="11"/>
      <c r="EGK85" s="11"/>
      <c r="EGL85" s="11"/>
      <c r="EGM85" s="11"/>
      <c r="EGN85" s="11"/>
      <c r="EGO85" s="11"/>
      <c r="EGP85" s="11"/>
      <c r="EGQ85" s="11"/>
      <c r="EGR85" s="11"/>
      <c r="EGS85" s="11"/>
      <c r="EGT85" s="11"/>
      <c r="EGU85" s="11"/>
      <c r="EGV85" s="11"/>
      <c r="EGW85" s="11"/>
      <c r="EGX85" s="11"/>
      <c r="EGY85" s="11"/>
      <c r="EGZ85" s="11"/>
      <c r="EHA85" s="11"/>
      <c r="EHB85" s="11"/>
      <c r="EHC85" s="11"/>
      <c r="EHD85" s="11"/>
      <c r="EHE85" s="11"/>
      <c r="EHF85" s="11"/>
      <c r="EHG85" s="11"/>
      <c r="EHH85" s="11"/>
      <c r="EHI85" s="11"/>
      <c r="EHJ85" s="11"/>
      <c r="EHK85" s="11"/>
      <c r="EHL85" s="11"/>
      <c r="EHM85" s="11"/>
      <c r="EHN85" s="11"/>
      <c r="EHO85" s="11"/>
      <c r="EHP85" s="11"/>
      <c r="EHQ85" s="11"/>
      <c r="EHR85" s="11"/>
      <c r="EHS85" s="11"/>
      <c r="EHT85" s="11"/>
      <c r="EHU85" s="11"/>
      <c r="EHV85" s="11"/>
      <c r="EHW85" s="11"/>
      <c r="EHX85" s="11"/>
      <c r="EHY85" s="11"/>
      <c r="EHZ85" s="11"/>
      <c r="EIA85" s="11"/>
      <c r="EIB85" s="11"/>
      <c r="EIC85" s="11"/>
      <c r="EID85" s="11"/>
      <c r="EIE85" s="11"/>
      <c r="EIF85" s="11"/>
      <c r="EIG85" s="11"/>
      <c r="EIH85" s="11"/>
      <c r="EII85" s="11"/>
      <c r="EIJ85" s="11"/>
      <c r="EIK85" s="11"/>
      <c r="EIL85" s="11"/>
      <c r="EIM85" s="11"/>
      <c r="EIN85" s="11"/>
      <c r="EIO85" s="11"/>
      <c r="EIP85" s="11"/>
      <c r="EIQ85" s="11"/>
      <c r="EIR85" s="11"/>
      <c r="EIS85" s="11"/>
      <c r="EIT85" s="11"/>
      <c r="EIU85" s="11"/>
      <c r="EIV85" s="11"/>
      <c r="EIW85" s="11"/>
      <c r="EIX85" s="11"/>
      <c r="EIY85" s="11"/>
      <c r="EIZ85" s="11"/>
      <c r="EJA85" s="11"/>
      <c r="EJB85" s="11"/>
      <c r="EJC85" s="11"/>
      <c r="EJD85" s="11"/>
      <c r="EJE85" s="11"/>
      <c r="EJF85" s="11"/>
      <c r="EJG85" s="11"/>
      <c r="EJH85" s="11"/>
      <c r="EJI85" s="11"/>
      <c r="EJJ85" s="11"/>
      <c r="EJK85" s="11"/>
      <c r="EJL85" s="11"/>
      <c r="EJM85" s="11"/>
      <c r="EJN85" s="11"/>
      <c r="EJO85" s="11"/>
      <c r="EJP85" s="11"/>
      <c r="EJQ85" s="11"/>
      <c r="EJR85" s="11"/>
      <c r="EJS85" s="11"/>
      <c r="EJT85" s="11"/>
      <c r="EJU85" s="11"/>
      <c r="EJV85" s="11"/>
      <c r="EJW85" s="11"/>
      <c r="EJX85" s="11"/>
      <c r="EJY85" s="11"/>
      <c r="EJZ85" s="11"/>
      <c r="EKA85" s="11"/>
      <c r="EKB85" s="11"/>
      <c r="EKC85" s="11"/>
      <c r="EKD85" s="11"/>
      <c r="EKE85" s="11"/>
      <c r="EKF85" s="11"/>
      <c r="EKG85" s="11"/>
      <c r="EKH85" s="11"/>
      <c r="EKI85" s="11"/>
      <c r="EKJ85" s="11"/>
      <c r="EKK85" s="11"/>
      <c r="EKL85" s="11"/>
      <c r="EKM85" s="11"/>
      <c r="EKN85" s="11"/>
      <c r="EKO85" s="11"/>
      <c r="EKP85" s="11"/>
      <c r="EKQ85" s="11"/>
      <c r="EKR85" s="11"/>
      <c r="EKS85" s="11"/>
      <c r="EKT85" s="11"/>
      <c r="EKU85" s="11"/>
      <c r="EKV85" s="11"/>
      <c r="EKW85" s="11"/>
      <c r="EKX85" s="11"/>
      <c r="EKY85" s="11"/>
      <c r="EKZ85" s="11"/>
      <c r="ELA85" s="11"/>
      <c r="ELB85" s="11"/>
      <c r="ELC85" s="11"/>
      <c r="ELD85" s="11"/>
      <c r="ELE85" s="11"/>
      <c r="ELF85" s="11"/>
      <c r="ELG85" s="11"/>
      <c r="ELH85" s="11"/>
      <c r="ELI85" s="11"/>
      <c r="ELJ85" s="11"/>
      <c r="ELK85" s="11"/>
      <c r="ELL85" s="11"/>
      <c r="ELM85" s="11"/>
      <c r="ELN85" s="11"/>
      <c r="ELO85" s="11"/>
      <c r="ELP85" s="11"/>
      <c r="ELQ85" s="11"/>
      <c r="ELR85" s="11"/>
      <c r="ELS85" s="11"/>
      <c r="ELT85" s="11"/>
      <c r="ELU85" s="11"/>
      <c r="ELV85" s="11"/>
      <c r="ELW85" s="11"/>
      <c r="ELX85" s="11"/>
      <c r="ELY85" s="11"/>
      <c r="ELZ85" s="11"/>
    </row>
    <row r="86" spans="3:346 1276:3718">
      <c r="C86" s="166" t="s">
        <v>987</v>
      </c>
      <c r="D86" s="223">
        <f t="shared" si="4"/>
        <v>0</v>
      </c>
      <c r="E86" s="88" t="s">
        <v>540</v>
      </c>
      <c r="F86" s="219"/>
      <c r="G86" s="92"/>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c r="HJ86" s="11"/>
      <c r="HK86" s="11"/>
      <c r="HL86" s="11"/>
      <c r="HM86" s="11"/>
      <c r="HN86" s="11"/>
      <c r="HO86" s="11"/>
      <c r="HP86" s="11"/>
      <c r="HQ86" s="11"/>
      <c r="HR86" s="11"/>
      <c r="HS86" s="11"/>
      <c r="HT86" s="11"/>
      <c r="HU86" s="11"/>
      <c r="HV86" s="11"/>
      <c r="HW86" s="11"/>
      <c r="HX86" s="11"/>
      <c r="HY86" s="11"/>
      <c r="HZ86" s="11"/>
      <c r="IA86" s="11"/>
      <c r="IB86" s="11"/>
      <c r="IC86" s="11"/>
      <c r="ID86" s="11"/>
      <c r="IE86" s="11"/>
      <c r="IF86" s="11"/>
      <c r="IG86" s="11"/>
      <c r="IH86" s="11"/>
      <c r="II86" s="11"/>
      <c r="IJ86" s="11"/>
      <c r="IK86" s="11"/>
      <c r="IL86" s="11"/>
      <c r="IM86" s="11"/>
      <c r="IN86" s="11"/>
      <c r="IO86" s="11"/>
      <c r="IP86" s="11"/>
      <c r="IQ86" s="11"/>
      <c r="IR86" s="11"/>
      <c r="IS86" s="11"/>
      <c r="IT86" s="11"/>
      <c r="IU86" s="11"/>
      <c r="IV86" s="11"/>
      <c r="IW86" s="11"/>
      <c r="IX86" s="11"/>
      <c r="IY86" s="11"/>
      <c r="IZ86" s="11"/>
      <c r="JA86" s="11"/>
      <c r="JB86" s="11"/>
      <c r="JC86" s="11"/>
      <c r="JD86" s="11"/>
      <c r="JE86" s="11"/>
      <c r="JF86" s="11"/>
      <c r="JG86" s="11"/>
      <c r="JH86" s="11"/>
      <c r="JI86" s="11"/>
      <c r="JJ86" s="11"/>
      <c r="JK86" s="11"/>
      <c r="JL86" s="11"/>
      <c r="JM86" s="11"/>
      <c r="JN86" s="11"/>
      <c r="JO86" s="11"/>
      <c r="JP86" s="11"/>
      <c r="JQ86" s="11"/>
      <c r="JR86" s="11"/>
      <c r="JS86" s="11"/>
      <c r="JT86" s="11"/>
      <c r="JU86" s="11"/>
      <c r="JV86" s="11"/>
      <c r="JW86" s="11"/>
      <c r="JX86" s="11"/>
      <c r="JY86" s="11"/>
      <c r="JZ86" s="11"/>
      <c r="KA86" s="11"/>
      <c r="KB86" s="11"/>
      <c r="KC86" s="11"/>
      <c r="KD86" s="11"/>
      <c r="KE86" s="11"/>
      <c r="KF86" s="11"/>
      <c r="KG86" s="11"/>
      <c r="KH86" s="11"/>
      <c r="KI86" s="11"/>
      <c r="KJ86" s="11"/>
      <c r="KK86" s="11"/>
      <c r="KL86" s="11"/>
      <c r="KM86" s="11"/>
      <c r="KN86" s="11"/>
      <c r="KO86" s="11"/>
      <c r="KP86" s="11"/>
      <c r="KQ86" s="11"/>
      <c r="KR86" s="11"/>
      <c r="KS86" s="11"/>
      <c r="KT86" s="11"/>
      <c r="KU86" s="11"/>
      <c r="KV86" s="11"/>
      <c r="KW86" s="11"/>
      <c r="KX86" s="11"/>
      <c r="KY86" s="11"/>
      <c r="KZ86" s="11"/>
      <c r="LA86" s="11"/>
      <c r="LB86" s="11"/>
      <c r="LC86" s="11"/>
      <c r="LD86" s="11"/>
      <c r="LE86" s="11"/>
      <c r="LF86" s="11"/>
      <c r="LG86" s="11"/>
      <c r="LH86" s="11"/>
      <c r="LI86" s="11"/>
      <c r="LJ86" s="11"/>
      <c r="LK86" s="11"/>
      <c r="LL86" s="11"/>
      <c r="LM86" s="11"/>
      <c r="LN86" s="11"/>
      <c r="LO86" s="11"/>
      <c r="LP86" s="11"/>
      <c r="LQ86" s="11"/>
      <c r="LR86" s="11"/>
      <c r="LS86" s="11"/>
      <c r="LT86" s="11"/>
      <c r="LU86" s="11"/>
      <c r="LV86" s="11"/>
      <c r="LW86" s="11"/>
      <c r="LX86" s="11"/>
      <c r="LY86" s="11"/>
      <c r="LZ86" s="11"/>
      <c r="MA86" s="11"/>
      <c r="MB86" s="11"/>
      <c r="MC86" s="11"/>
      <c r="MD86" s="11"/>
      <c r="ME86" s="11"/>
      <c r="MF86" s="11"/>
      <c r="MG86" s="11"/>
      <c r="MH86" s="11"/>
      <c r="AWB86" s="11"/>
      <c r="AWC86" s="11"/>
      <c r="AWD86" s="11"/>
      <c r="AWE86" s="11"/>
      <c r="AWF86" s="11"/>
      <c r="AWG86" s="11"/>
      <c r="AWH86" s="11"/>
      <c r="AWI86" s="11"/>
      <c r="AWJ86" s="11"/>
      <c r="AWK86" s="11"/>
      <c r="AWL86" s="11"/>
      <c r="AWM86" s="11"/>
      <c r="AWN86" s="11"/>
      <c r="AWO86" s="11"/>
      <c r="AWP86" s="11"/>
      <c r="AWQ86" s="11"/>
      <c r="AWR86" s="11"/>
      <c r="AWS86" s="11"/>
      <c r="AWT86" s="11"/>
      <c r="AWU86" s="11"/>
      <c r="AWV86" s="11"/>
      <c r="AWW86" s="11"/>
      <c r="AWX86" s="11"/>
      <c r="AWY86" s="11"/>
      <c r="AWZ86" s="11"/>
      <c r="AXA86" s="11"/>
      <c r="AXB86" s="11"/>
      <c r="AXC86" s="11"/>
      <c r="AXD86" s="11"/>
      <c r="AXE86" s="11"/>
      <c r="AXF86" s="11"/>
      <c r="AXG86" s="11"/>
      <c r="AXH86" s="11"/>
      <c r="AXI86" s="11"/>
      <c r="AXJ86" s="11"/>
      <c r="AXK86" s="11"/>
      <c r="AXL86" s="11"/>
      <c r="AXM86" s="11"/>
      <c r="AXN86" s="11"/>
      <c r="AXO86" s="11"/>
      <c r="AXP86" s="11"/>
      <c r="AXQ86" s="11"/>
      <c r="AXR86" s="11"/>
      <c r="AXS86" s="11"/>
      <c r="AXT86" s="11"/>
      <c r="AXU86" s="11"/>
      <c r="AXV86" s="11"/>
      <c r="AXW86" s="11"/>
      <c r="AXX86" s="11"/>
      <c r="AXY86" s="11"/>
      <c r="AXZ86" s="11"/>
      <c r="AYA86" s="11"/>
      <c r="AYB86" s="11"/>
      <c r="AYC86" s="11"/>
      <c r="AYD86" s="11"/>
      <c r="AYE86" s="11"/>
      <c r="AYF86" s="11"/>
      <c r="AYG86" s="11"/>
      <c r="AYH86" s="11"/>
      <c r="AYI86" s="11"/>
      <c r="AYJ86" s="11"/>
      <c r="AYK86" s="11"/>
      <c r="AYL86" s="11"/>
      <c r="AYM86" s="11"/>
      <c r="AYN86" s="11"/>
      <c r="AYO86" s="11"/>
      <c r="AYP86" s="11"/>
      <c r="AYQ86" s="11"/>
      <c r="AYR86" s="11"/>
      <c r="AYS86" s="11"/>
      <c r="AYT86" s="11"/>
      <c r="AYU86" s="11"/>
      <c r="AYV86" s="11"/>
      <c r="AYW86" s="11"/>
      <c r="AYX86" s="11"/>
      <c r="AYY86" s="11"/>
      <c r="AYZ86" s="11"/>
      <c r="AZA86" s="11"/>
      <c r="AZB86" s="11"/>
      <c r="AZC86" s="11"/>
      <c r="AZD86" s="11"/>
      <c r="AZE86" s="11"/>
      <c r="AZF86" s="11"/>
      <c r="AZG86" s="11"/>
      <c r="AZH86" s="11"/>
      <c r="AZI86" s="11"/>
      <c r="AZJ86" s="11"/>
      <c r="AZK86" s="11"/>
      <c r="AZL86" s="11"/>
      <c r="AZM86" s="11"/>
      <c r="AZN86" s="11"/>
      <c r="AZO86" s="11"/>
      <c r="AZP86" s="11"/>
      <c r="AZQ86" s="11"/>
      <c r="AZR86" s="11"/>
      <c r="AZS86" s="11"/>
      <c r="AZT86" s="11"/>
      <c r="AZU86" s="11"/>
      <c r="AZV86" s="11"/>
      <c r="AZW86" s="11"/>
      <c r="AZX86" s="11"/>
      <c r="AZY86" s="11"/>
      <c r="AZZ86" s="11"/>
      <c r="BAA86" s="11"/>
      <c r="BAB86" s="11"/>
      <c r="BAC86" s="11"/>
      <c r="BAD86" s="11"/>
      <c r="BAE86" s="11"/>
      <c r="BAF86" s="11"/>
      <c r="BAG86" s="11"/>
      <c r="BAH86" s="11"/>
      <c r="BAI86" s="11"/>
      <c r="BAJ86" s="11"/>
      <c r="BAK86" s="11"/>
      <c r="BAL86" s="11"/>
      <c r="BAM86" s="11"/>
      <c r="BAN86" s="11"/>
      <c r="BAO86" s="11"/>
      <c r="BAP86" s="11"/>
      <c r="BAQ86" s="11"/>
      <c r="BAR86" s="11"/>
      <c r="BAS86" s="11"/>
      <c r="BAT86" s="11"/>
      <c r="BAU86" s="11"/>
      <c r="BAV86" s="11"/>
      <c r="BAW86" s="11"/>
      <c r="BAX86" s="11"/>
      <c r="BAY86" s="11"/>
      <c r="BAZ86" s="11"/>
      <c r="BBA86" s="11"/>
      <c r="BBB86" s="11"/>
      <c r="BBC86" s="11"/>
      <c r="BBD86" s="11"/>
      <c r="BBE86" s="11"/>
      <c r="BBF86" s="11"/>
      <c r="BBG86" s="11"/>
      <c r="BBH86" s="11"/>
      <c r="BBI86" s="11"/>
      <c r="BBJ86" s="11"/>
      <c r="BBK86" s="11"/>
      <c r="BBL86" s="11"/>
      <c r="BBM86" s="11"/>
      <c r="BBN86" s="11"/>
      <c r="BBO86" s="11"/>
      <c r="BBP86" s="11"/>
      <c r="BBQ86" s="11"/>
      <c r="BBR86" s="11"/>
      <c r="BBS86" s="11"/>
      <c r="BBT86" s="11"/>
      <c r="BBU86" s="11"/>
      <c r="BBV86" s="11"/>
      <c r="BBW86" s="11"/>
      <c r="BBX86" s="11"/>
      <c r="BBY86" s="11"/>
      <c r="BBZ86" s="11"/>
      <c r="BCA86" s="11"/>
      <c r="BCB86" s="11"/>
      <c r="BCC86" s="11"/>
      <c r="BCD86" s="11"/>
      <c r="BCE86" s="11"/>
      <c r="BCF86" s="11"/>
      <c r="BCG86" s="11"/>
      <c r="BCH86" s="11"/>
      <c r="BCI86" s="11"/>
      <c r="BCJ86" s="11"/>
      <c r="BCK86" s="11"/>
      <c r="BCL86" s="11"/>
      <c r="BCM86" s="11"/>
      <c r="BCN86" s="11"/>
      <c r="BCO86" s="11"/>
      <c r="BCP86" s="11"/>
      <c r="BCQ86" s="11"/>
      <c r="BCR86" s="11"/>
      <c r="BCS86" s="11"/>
      <c r="BCT86" s="11"/>
      <c r="BCU86" s="11"/>
      <c r="BCV86" s="11"/>
      <c r="BCW86" s="11"/>
      <c r="BCX86" s="11"/>
      <c r="BCY86" s="11"/>
      <c r="BCZ86" s="11"/>
      <c r="BDA86" s="11"/>
      <c r="BDB86" s="11"/>
      <c r="BDC86" s="11"/>
      <c r="BDD86" s="11"/>
      <c r="BDE86" s="11"/>
      <c r="BDF86" s="11"/>
      <c r="BDG86" s="11"/>
      <c r="BDH86" s="11"/>
      <c r="BDI86" s="11"/>
      <c r="BDJ86" s="11"/>
      <c r="BDK86" s="11"/>
      <c r="BDL86" s="11"/>
      <c r="BDM86" s="11"/>
      <c r="BDN86" s="11"/>
      <c r="BDO86" s="11"/>
      <c r="BDP86" s="11"/>
      <c r="BDQ86" s="11"/>
      <c r="BDR86" s="11"/>
      <c r="BDS86" s="11"/>
      <c r="BDT86" s="11"/>
      <c r="BDU86" s="11"/>
      <c r="BDV86" s="11"/>
      <c r="BDW86" s="11"/>
      <c r="BDX86" s="11"/>
      <c r="BDY86" s="11"/>
      <c r="BDZ86" s="11"/>
      <c r="BEA86" s="11"/>
      <c r="BEB86" s="11"/>
      <c r="BEC86" s="11"/>
      <c r="BED86" s="11"/>
      <c r="BEE86" s="11"/>
      <c r="BEF86" s="11"/>
      <c r="BEG86" s="11"/>
      <c r="BEH86" s="11"/>
      <c r="BEI86" s="11"/>
      <c r="BEJ86" s="11"/>
      <c r="BEK86" s="11"/>
      <c r="BEL86" s="11"/>
      <c r="BEM86" s="11"/>
      <c r="BEN86" s="11"/>
      <c r="BEO86" s="11"/>
      <c r="BEP86" s="11"/>
      <c r="BEQ86" s="11"/>
      <c r="BER86" s="11"/>
      <c r="BES86" s="11"/>
      <c r="BET86" s="11"/>
      <c r="BEU86" s="11"/>
      <c r="BEV86" s="11"/>
      <c r="BEW86" s="11"/>
      <c r="BEX86" s="11"/>
      <c r="BEY86" s="11"/>
      <c r="BEZ86" s="11"/>
      <c r="BFA86" s="11"/>
      <c r="BFB86" s="11"/>
      <c r="BFC86" s="11"/>
      <c r="BFD86" s="11"/>
      <c r="BFE86" s="11"/>
      <c r="BFF86" s="11"/>
      <c r="BFG86" s="11"/>
      <c r="BFH86" s="11"/>
      <c r="BFI86" s="11"/>
      <c r="BFJ86" s="11"/>
      <c r="BFK86" s="11"/>
      <c r="BFL86" s="11"/>
      <c r="BFM86" s="11"/>
      <c r="BFN86" s="11"/>
      <c r="BFO86" s="11"/>
      <c r="BFP86" s="11"/>
      <c r="BFQ86" s="11"/>
      <c r="BFR86" s="11"/>
      <c r="BFS86" s="11"/>
      <c r="BFT86" s="11"/>
      <c r="BFU86" s="11"/>
      <c r="BFV86" s="11"/>
      <c r="BFW86" s="11"/>
      <c r="BFX86" s="11"/>
      <c r="BFY86" s="11"/>
      <c r="BFZ86" s="11"/>
      <c r="BGA86" s="11"/>
      <c r="BGB86" s="11"/>
      <c r="BGC86" s="11"/>
      <c r="BGD86" s="11"/>
      <c r="BGE86" s="11"/>
      <c r="BGF86" s="11"/>
      <c r="BGG86" s="11"/>
      <c r="BGH86" s="11"/>
      <c r="BGI86" s="11"/>
      <c r="BGJ86" s="11"/>
      <c r="BGK86" s="11"/>
      <c r="BGL86" s="11"/>
      <c r="BGM86" s="11"/>
      <c r="BGN86" s="11"/>
      <c r="BGO86" s="11"/>
      <c r="BGP86" s="11"/>
      <c r="BGQ86" s="11"/>
      <c r="BGR86" s="11"/>
      <c r="BGS86" s="11"/>
      <c r="BGT86" s="11"/>
      <c r="BGU86" s="11"/>
      <c r="BGV86" s="11"/>
      <c r="BGW86" s="11"/>
      <c r="BGX86" s="11"/>
      <c r="BGY86" s="11"/>
      <c r="BGZ86" s="11"/>
      <c r="BHA86" s="11"/>
      <c r="BHB86" s="11"/>
      <c r="BHC86" s="11"/>
      <c r="BHD86" s="11"/>
      <c r="BHE86" s="11"/>
      <c r="BHF86" s="11"/>
      <c r="BHG86" s="11"/>
      <c r="BHH86" s="11"/>
      <c r="BHI86" s="11"/>
      <c r="BHJ86" s="11"/>
      <c r="BHK86" s="11"/>
      <c r="BHL86" s="11"/>
      <c r="BHM86" s="11"/>
      <c r="BHN86" s="11"/>
      <c r="BHO86" s="11"/>
      <c r="BHP86" s="11"/>
      <c r="BHQ86" s="11"/>
      <c r="BHR86" s="11"/>
      <c r="BHS86" s="11"/>
      <c r="BHT86" s="11"/>
      <c r="BHU86" s="11"/>
      <c r="BHV86" s="11"/>
      <c r="BHW86" s="11"/>
      <c r="BHX86" s="11"/>
      <c r="BHY86" s="11"/>
      <c r="BHZ86" s="11"/>
      <c r="BIA86" s="11"/>
      <c r="BIB86" s="11"/>
      <c r="BIC86" s="11"/>
      <c r="BID86" s="11"/>
      <c r="BIE86" s="11"/>
      <c r="BIF86" s="11"/>
      <c r="BIG86" s="11"/>
      <c r="BIH86" s="11"/>
      <c r="BII86" s="11"/>
      <c r="BIJ86" s="11"/>
      <c r="BIK86" s="11"/>
      <c r="BIL86" s="11"/>
      <c r="BIM86" s="11"/>
      <c r="BIN86" s="11"/>
      <c r="BIO86" s="11"/>
      <c r="BIP86" s="11"/>
      <c r="BIQ86" s="11"/>
      <c r="BIR86" s="11"/>
      <c r="BIS86" s="11"/>
      <c r="BIT86" s="11"/>
      <c r="BIU86" s="11"/>
      <c r="BIV86" s="11"/>
      <c r="BIW86" s="11"/>
      <c r="BIX86" s="11"/>
      <c r="BIY86" s="11"/>
      <c r="BIZ86" s="11"/>
      <c r="BJA86" s="11"/>
      <c r="BJB86" s="11"/>
      <c r="BJC86" s="11"/>
      <c r="BJD86" s="11"/>
      <c r="BJE86" s="11"/>
      <c r="BJF86" s="11"/>
      <c r="BJG86" s="11"/>
      <c r="BJH86" s="11"/>
      <c r="BJI86" s="11"/>
      <c r="BJJ86" s="11"/>
      <c r="BJK86" s="11"/>
      <c r="BJL86" s="11"/>
      <c r="BJM86" s="11"/>
      <c r="BJN86" s="11"/>
      <c r="BJO86" s="11"/>
      <c r="BJP86" s="11"/>
      <c r="BJQ86" s="11"/>
      <c r="BJR86" s="11"/>
      <c r="BJS86" s="11"/>
      <c r="BJT86" s="11"/>
      <c r="BJU86" s="11"/>
      <c r="BJV86" s="11"/>
      <c r="BJW86" s="11"/>
      <c r="BJX86" s="11"/>
      <c r="BJY86" s="11"/>
      <c r="BJZ86" s="11"/>
      <c r="BKA86" s="11"/>
      <c r="BKB86" s="11"/>
      <c r="BKC86" s="11"/>
      <c r="BKD86" s="11"/>
      <c r="BKE86" s="11"/>
      <c r="BKF86" s="11"/>
      <c r="BKG86" s="11"/>
      <c r="BKH86" s="11"/>
      <c r="BKI86" s="11"/>
      <c r="BKJ86" s="11"/>
      <c r="BKK86" s="11"/>
      <c r="BKL86" s="11"/>
      <c r="BKM86" s="11"/>
      <c r="BKN86" s="11"/>
      <c r="BKO86" s="11"/>
      <c r="BKP86" s="11"/>
      <c r="BKQ86" s="11"/>
      <c r="BKR86" s="11"/>
      <c r="BKS86" s="11"/>
      <c r="BKT86" s="11"/>
      <c r="BKU86" s="11"/>
      <c r="BKV86" s="11"/>
      <c r="BKW86" s="11"/>
      <c r="BKX86" s="11"/>
      <c r="BKY86" s="11"/>
      <c r="BKZ86" s="11"/>
      <c r="BLA86" s="11"/>
      <c r="BLB86" s="11"/>
      <c r="BLC86" s="11"/>
      <c r="BLD86" s="11"/>
      <c r="BLE86" s="11"/>
      <c r="BLF86" s="11"/>
      <c r="BLG86" s="11"/>
      <c r="BLH86" s="11"/>
      <c r="BLI86" s="11"/>
      <c r="BLJ86" s="11"/>
      <c r="BLK86" s="11"/>
      <c r="BLL86" s="11"/>
      <c r="BLM86" s="11"/>
      <c r="BLN86" s="11"/>
      <c r="BLO86" s="11"/>
      <c r="BLP86" s="11"/>
      <c r="BLQ86" s="11"/>
      <c r="BLR86" s="11"/>
      <c r="BLS86" s="11"/>
      <c r="BLT86" s="11"/>
      <c r="BLU86" s="11"/>
      <c r="BLV86" s="11"/>
      <c r="BLW86" s="11"/>
      <c r="BLX86" s="11"/>
      <c r="BLY86" s="11"/>
      <c r="BLZ86" s="11"/>
      <c r="BMA86" s="11"/>
      <c r="BMB86" s="11"/>
      <c r="BMC86" s="11"/>
      <c r="BMD86" s="11"/>
      <c r="BME86" s="11"/>
      <c r="BMF86" s="11"/>
      <c r="BMG86" s="11"/>
      <c r="BMH86" s="11"/>
      <c r="BMI86" s="11"/>
      <c r="BMJ86" s="11"/>
      <c r="BMK86" s="11"/>
      <c r="BML86" s="11"/>
      <c r="BMM86" s="11"/>
      <c r="BMN86" s="11"/>
      <c r="BMO86" s="11"/>
      <c r="BMP86" s="11"/>
      <c r="BMQ86" s="11"/>
      <c r="BMR86" s="11"/>
      <c r="BMS86" s="11"/>
      <c r="BMT86" s="11"/>
      <c r="BMU86" s="11"/>
      <c r="BMV86" s="11"/>
      <c r="BMW86" s="11"/>
      <c r="BMX86" s="11"/>
      <c r="BMY86" s="11"/>
      <c r="BMZ86" s="11"/>
      <c r="BNA86" s="11"/>
      <c r="BNB86" s="11"/>
      <c r="BNC86" s="11"/>
      <c r="BND86" s="11"/>
      <c r="BNE86" s="11"/>
      <c r="BNF86" s="11"/>
      <c r="BNG86" s="11"/>
      <c r="BNH86" s="11"/>
      <c r="BNI86" s="11"/>
      <c r="BNJ86" s="11"/>
      <c r="BNK86" s="11"/>
      <c r="BNL86" s="11"/>
      <c r="BNM86" s="11"/>
      <c r="BNN86" s="11"/>
      <c r="BNO86" s="11"/>
      <c r="BNP86" s="11"/>
      <c r="BNQ86" s="11"/>
      <c r="BNR86" s="11"/>
      <c r="BNS86" s="11"/>
      <c r="BNT86" s="11"/>
      <c r="BNU86" s="11"/>
      <c r="BNV86" s="11"/>
      <c r="BNW86" s="11"/>
      <c r="BNX86" s="11"/>
      <c r="BNY86" s="11"/>
      <c r="BNZ86" s="11"/>
      <c r="BOA86" s="11"/>
      <c r="BOB86" s="11"/>
      <c r="BOC86" s="11"/>
      <c r="BOD86" s="11"/>
      <c r="BOE86" s="11"/>
      <c r="BOF86" s="11"/>
      <c r="BOG86" s="11"/>
      <c r="BOH86" s="11"/>
      <c r="BOI86" s="11"/>
      <c r="BOJ86" s="11"/>
      <c r="BOK86" s="11"/>
      <c r="BOL86" s="11"/>
      <c r="BOM86" s="11"/>
      <c r="BON86" s="11"/>
      <c r="BOO86" s="11"/>
      <c r="BOP86" s="11"/>
      <c r="BOQ86" s="11"/>
      <c r="BOR86" s="11"/>
      <c r="BOS86" s="11"/>
      <c r="BOT86" s="11"/>
      <c r="BOU86" s="11"/>
      <c r="BOV86" s="11"/>
      <c r="BOW86" s="11"/>
      <c r="BOX86" s="11"/>
      <c r="BOY86" s="11"/>
      <c r="BOZ86" s="11"/>
      <c r="BPA86" s="11"/>
      <c r="BPB86" s="11"/>
      <c r="BPC86" s="11"/>
      <c r="BPD86" s="11"/>
      <c r="BPE86" s="11"/>
      <c r="BPF86" s="11"/>
      <c r="BPG86" s="11"/>
      <c r="BPH86" s="11"/>
      <c r="BPI86" s="11"/>
      <c r="BPJ86" s="11"/>
      <c r="BPK86" s="11"/>
      <c r="BPL86" s="11"/>
      <c r="BPM86" s="11"/>
      <c r="BPN86" s="11"/>
      <c r="BPO86" s="11"/>
      <c r="BPP86" s="11"/>
      <c r="BPQ86" s="11"/>
      <c r="BPR86" s="11"/>
      <c r="BPS86" s="11"/>
      <c r="BPT86" s="11"/>
      <c r="BPU86" s="11"/>
      <c r="BPV86" s="11"/>
      <c r="BPW86" s="11"/>
      <c r="BPX86" s="11"/>
      <c r="BPY86" s="11"/>
      <c r="BPZ86" s="11"/>
      <c r="BQA86" s="11"/>
      <c r="BQB86" s="11"/>
      <c r="BQC86" s="11"/>
      <c r="BQD86" s="11"/>
      <c r="BQE86" s="11"/>
      <c r="BQF86" s="11"/>
      <c r="BQG86" s="11"/>
      <c r="BQH86" s="11"/>
      <c r="BQI86" s="11"/>
      <c r="BQJ86" s="11"/>
      <c r="BQK86" s="11"/>
      <c r="BQL86" s="11"/>
      <c r="BQM86" s="11"/>
      <c r="BQN86" s="11"/>
      <c r="BQO86" s="11"/>
      <c r="BQP86" s="11"/>
      <c r="BQQ86" s="11"/>
      <c r="BQR86" s="11"/>
      <c r="BQS86" s="11"/>
      <c r="BQT86" s="11"/>
      <c r="BQU86" s="11"/>
      <c r="BQV86" s="11"/>
      <c r="BQW86" s="11"/>
      <c r="BQX86" s="11"/>
      <c r="BQY86" s="11"/>
      <c r="BQZ86" s="11"/>
      <c r="BRA86" s="11"/>
      <c r="BRB86" s="11"/>
      <c r="BRC86" s="11"/>
      <c r="BRD86" s="11"/>
      <c r="BRE86" s="11"/>
      <c r="BRF86" s="11"/>
      <c r="BRG86" s="11"/>
      <c r="BRH86" s="11"/>
      <c r="BRI86" s="11"/>
      <c r="BRJ86" s="11"/>
      <c r="BRK86" s="11"/>
      <c r="BRL86" s="11"/>
      <c r="BRM86" s="11"/>
      <c r="BRN86" s="11"/>
      <c r="BRO86" s="11"/>
      <c r="BRP86" s="11"/>
      <c r="BRQ86" s="11"/>
      <c r="BRR86" s="11"/>
      <c r="BRS86" s="11"/>
      <c r="BRT86" s="11"/>
      <c r="BRU86" s="11"/>
      <c r="BRV86" s="11"/>
      <c r="BRW86" s="11"/>
      <c r="BRX86" s="11"/>
      <c r="BRY86" s="11"/>
      <c r="BRZ86" s="11"/>
      <c r="BSA86" s="11"/>
      <c r="BSB86" s="11"/>
      <c r="BSC86" s="11"/>
      <c r="BSD86" s="11"/>
      <c r="BSE86" s="11"/>
      <c r="BSF86" s="11"/>
      <c r="BSG86" s="11"/>
      <c r="BSH86" s="11"/>
      <c r="BSI86" s="11"/>
      <c r="BSJ86" s="11"/>
      <c r="BSK86" s="11"/>
      <c r="BSL86" s="11"/>
      <c r="BSM86" s="11"/>
      <c r="BSN86" s="11"/>
      <c r="BSO86" s="11"/>
      <c r="BSP86" s="11"/>
      <c r="BSQ86" s="11"/>
      <c r="BSR86" s="11"/>
      <c r="BSS86" s="11"/>
      <c r="BST86" s="11"/>
      <c r="BSU86" s="11"/>
      <c r="BSV86" s="11"/>
      <c r="BSW86" s="11"/>
      <c r="BSX86" s="11"/>
      <c r="BSY86" s="11"/>
      <c r="BSZ86" s="11"/>
      <c r="BTA86" s="11"/>
      <c r="BTB86" s="11"/>
      <c r="BTC86" s="11"/>
      <c r="BTD86" s="11"/>
      <c r="BTE86" s="11"/>
      <c r="BTF86" s="11"/>
      <c r="BTG86" s="11"/>
      <c r="BTH86" s="11"/>
      <c r="BTI86" s="11"/>
      <c r="BTJ86" s="11"/>
      <c r="BTK86" s="11"/>
      <c r="BTL86" s="11"/>
      <c r="BTM86" s="11"/>
      <c r="BTN86" s="11"/>
      <c r="BTO86" s="11"/>
      <c r="BTP86" s="11"/>
      <c r="BTQ86" s="11"/>
      <c r="BTR86" s="11"/>
      <c r="BTS86" s="11"/>
      <c r="BTT86" s="11"/>
      <c r="BTU86" s="11"/>
      <c r="BTV86" s="11"/>
      <c r="BTW86" s="11"/>
      <c r="BTX86" s="11"/>
      <c r="BTY86" s="11"/>
      <c r="BTZ86" s="11"/>
      <c r="BUA86" s="11"/>
      <c r="BUB86" s="11"/>
      <c r="BUC86" s="11"/>
      <c r="BUD86" s="11"/>
      <c r="BUE86" s="11"/>
      <c r="BUF86" s="11"/>
      <c r="BUG86" s="11"/>
      <c r="BUH86" s="11"/>
      <c r="BUI86" s="11"/>
      <c r="BUJ86" s="11"/>
      <c r="BUK86" s="11"/>
      <c r="BUL86" s="11"/>
      <c r="BUM86" s="11"/>
      <c r="BUN86" s="11"/>
      <c r="BUO86" s="11"/>
      <c r="BUP86" s="11"/>
      <c r="BUQ86" s="11"/>
      <c r="BUR86" s="11"/>
      <c r="BUS86" s="11"/>
      <c r="BUT86" s="11"/>
      <c r="BUU86" s="11"/>
      <c r="BUV86" s="11"/>
      <c r="BUW86" s="11"/>
      <c r="BUX86" s="11"/>
      <c r="BUY86" s="11"/>
      <c r="BUZ86" s="11"/>
      <c r="BVA86" s="11"/>
      <c r="BVB86" s="11"/>
      <c r="BVC86" s="11"/>
      <c r="BVD86" s="11"/>
      <c r="BVE86" s="11"/>
      <c r="BVF86" s="11"/>
      <c r="BVG86" s="11"/>
      <c r="BVH86" s="11"/>
      <c r="BVI86" s="11"/>
      <c r="BVJ86" s="11"/>
      <c r="BVK86" s="11"/>
      <c r="BVL86" s="11"/>
      <c r="BVM86" s="11"/>
      <c r="BVN86" s="11"/>
      <c r="BVO86" s="11"/>
      <c r="BVP86" s="11"/>
      <c r="BVQ86" s="11"/>
      <c r="BVR86" s="11"/>
      <c r="BVS86" s="11"/>
      <c r="BVT86" s="11"/>
      <c r="BVU86" s="11"/>
      <c r="BVV86" s="11"/>
      <c r="BVW86" s="11"/>
      <c r="BVX86" s="11"/>
      <c r="BVY86" s="11"/>
      <c r="BVZ86" s="11"/>
      <c r="BWA86" s="11"/>
      <c r="BWB86" s="11"/>
      <c r="BWC86" s="11"/>
      <c r="BWD86" s="11"/>
      <c r="BWE86" s="11"/>
      <c r="BWF86" s="11"/>
      <c r="BWG86" s="11"/>
      <c r="BWH86" s="11"/>
      <c r="BWI86" s="11"/>
      <c r="BWJ86" s="11"/>
      <c r="BWK86" s="11"/>
      <c r="BWL86" s="11"/>
      <c r="BWM86" s="11"/>
      <c r="BWN86" s="11"/>
      <c r="BWO86" s="11"/>
      <c r="BWP86" s="11"/>
      <c r="BWQ86" s="11"/>
      <c r="BWR86" s="11"/>
      <c r="BWS86" s="11"/>
      <c r="BWT86" s="11"/>
      <c r="BWU86" s="11"/>
      <c r="BWV86" s="11"/>
      <c r="BWW86" s="11"/>
      <c r="BWX86" s="11"/>
      <c r="BWY86" s="11"/>
      <c r="BWZ86" s="11"/>
      <c r="BXA86" s="11"/>
      <c r="BXB86" s="11"/>
      <c r="BXC86" s="11"/>
      <c r="BXD86" s="11"/>
      <c r="BXE86" s="11"/>
      <c r="BXF86" s="11"/>
      <c r="BXG86" s="11"/>
      <c r="BXH86" s="11"/>
      <c r="BXI86" s="11"/>
      <c r="BXJ86" s="11"/>
      <c r="BXK86" s="11"/>
      <c r="BXL86" s="11"/>
      <c r="BXM86" s="11"/>
      <c r="BXN86" s="11"/>
      <c r="BXO86" s="11"/>
      <c r="BXP86" s="11"/>
      <c r="BXQ86" s="11"/>
      <c r="BXR86" s="11"/>
      <c r="BXS86" s="11"/>
      <c r="BXT86" s="11"/>
      <c r="BXU86" s="11"/>
      <c r="BXV86" s="11"/>
      <c r="BXW86" s="11"/>
      <c r="BXX86" s="11"/>
      <c r="BXY86" s="11"/>
      <c r="BXZ86" s="11"/>
      <c r="BYA86" s="11"/>
      <c r="BYB86" s="11"/>
      <c r="BYC86" s="11"/>
      <c r="BYD86" s="11"/>
      <c r="BYE86" s="11"/>
      <c r="BYF86" s="11"/>
      <c r="BYG86" s="11"/>
      <c r="BYH86" s="11"/>
      <c r="BYI86" s="11"/>
      <c r="BYJ86" s="11"/>
      <c r="BYK86" s="11"/>
      <c r="BYL86" s="11"/>
      <c r="BYM86" s="11"/>
      <c r="BYN86" s="11"/>
      <c r="BYO86" s="11"/>
      <c r="BYP86" s="11"/>
      <c r="BYQ86" s="11"/>
      <c r="BYR86" s="11"/>
      <c r="BYS86" s="11"/>
      <c r="BYT86" s="11"/>
      <c r="BYU86" s="11"/>
      <c r="BYV86" s="11"/>
      <c r="BYW86" s="11"/>
      <c r="BYX86" s="11"/>
      <c r="BYY86" s="11"/>
      <c r="BYZ86" s="11"/>
      <c r="BZA86" s="11"/>
      <c r="BZB86" s="11"/>
      <c r="BZC86" s="11"/>
      <c r="BZD86" s="11"/>
      <c r="BZE86" s="11"/>
      <c r="BZF86" s="11"/>
      <c r="BZG86" s="11"/>
      <c r="BZH86" s="11"/>
      <c r="BZI86" s="11"/>
      <c r="BZJ86" s="11"/>
      <c r="BZK86" s="11"/>
      <c r="BZL86" s="11"/>
      <c r="BZM86" s="11"/>
      <c r="BZN86" s="11"/>
      <c r="BZO86" s="11"/>
      <c r="BZP86" s="11"/>
      <c r="BZQ86" s="11"/>
      <c r="BZR86" s="11"/>
      <c r="BZS86" s="11"/>
      <c r="BZT86" s="11"/>
      <c r="BZU86" s="11"/>
      <c r="BZV86" s="11"/>
      <c r="BZW86" s="11"/>
      <c r="BZX86" s="11"/>
      <c r="BZY86" s="11"/>
      <c r="BZZ86" s="11"/>
      <c r="CAA86" s="11"/>
      <c r="CAB86" s="11"/>
      <c r="CAC86" s="11"/>
      <c r="CAD86" s="11"/>
      <c r="CAE86" s="11"/>
      <c r="CAF86" s="11"/>
      <c r="CAG86" s="11"/>
      <c r="CAH86" s="11"/>
      <c r="CAI86" s="11"/>
      <c r="CAJ86" s="11"/>
      <c r="CAK86" s="11"/>
      <c r="CAL86" s="11"/>
      <c r="CAM86" s="11"/>
      <c r="CAN86" s="11"/>
      <c r="CAO86" s="11"/>
      <c r="CAP86" s="11"/>
      <c r="CAQ86" s="11"/>
      <c r="CAR86" s="11"/>
      <c r="CAS86" s="11"/>
      <c r="CAT86" s="11"/>
      <c r="CAU86" s="11"/>
      <c r="CAV86" s="11"/>
      <c r="CAW86" s="11"/>
      <c r="CAX86" s="11"/>
      <c r="CAY86" s="11"/>
      <c r="CAZ86" s="11"/>
      <c r="CBA86" s="11"/>
      <c r="CBB86" s="11"/>
      <c r="CBC86" s="11"/>
      <c r="CBD86" s="11"/>
      <c r="CBE86" s="11"/>
      <c r="CBF86" s="11"/>
      <c r="CBG86" s="11"/>
      <c r="CBH86" s="11"/>
      <c r="CBI86" s="11"/>
      <c r="CBJ86" s="11"/>
      <c r="CBK86" s="11"/>
      <c r="CBL86" s="11"/>
      <c r="CBM86" s="11"/>
      <c r="CBN86" s="11"/>
      <c r="CBO86" s="11"/>
      <c r="CBP86" s="11"/>
      <c r="CBQ86" s="11"/>
      <c r="CBR86" s="11"/>
      <c r="CBS86" s="11"/>
      <c r="CBT86" s="11"/>
      <c r="CBU86" s="11"/>
      <c r="CBV86" s="11"/>
      <c r="CBW86" s="11"/>
      <c r="CBX86" s="11"/>
      <c r="CBY86" s="11"/>
      <c r="CBZ86" s="11"/>
      <c r="CCA86" s="11"/>
      <c r="CCB86" s="11"/>
      <c r="CCC86" s="11"/>
      <c r="CCD86" s="11"/>
      <c r="CCE86" s="11"/>
      <c r="CCF86" s="11"/>
      <c r="CCG86" s="11"/>
      <c r="CCH86" s="11"/>
      <c r="CCI86" s="11"/>
      <c r="CCJ86" s="11"/>
      <c r="CCK86" s="11"/>
      <c r="CCL86" s="11"/>
      <c r="CCM86" s="11"/>
      <c r="CCN86" s="11"/>
      <c r="CCO86" s="11"/>
      <c r="CCP86" s="11"/>
      <c r="CCQ86" s="11"/>
      <c r="CCR86" s="11"/>
      <c r="CCS86" s="11"/>
      <c r="CCT86" s="11"/>
      <c r="CCU86" s="11"/>
      <c r="CCV86" s="11"/>
      <c r="CCW86" s="11"/>
      <c r="CCX86" s="11"/>
      <c r="CCY86" s="11"/>
      <c r="CCZ86" s="11"/>
      <c r="CDA86" s="11"/>
      <c r="CDB86" s="11"/>
      <c r="CDC86" s="11"/>
      <c r="CDD86" s="11"/>
      <c r="CDE86" s="11"/>
      <c r="CDF86" s="11"/>
      <c r="CDG86" s="11"/>
      <c r="CDH86" s="11"/>
      <c r="CDI86" s="11"/>
      <c r="CDJ86" s="11"/>
      <c r="CDK86" s="11"/>
      <c r="CDL86" s="11"/>
      <c r="CDM86" s="11"/>
      <c r="CDN86" s="11"/>
      <c r="CDO86" s="11"/>
      <c r="CDP86" s="11"/>
      <c r="CDQ86" s="11"/>
      <c r="CDR86" s="11"/>
      <c r="CDS86" s="11"/>
      <c r="CDT86" s="11"/>
      <c r="CDU86" s="11"/>
      <c r="CDV86" s="11"/>
      <c r="CDW86" s="11"/>
      <c r="CDX86" s="11"/>
      <c r="CDY86" s="11"/>
      <c r="CDZ86" s="11"/>
      <c r="CEA86" s="11"/>
      <c r="CEB86" s="11"/>
      <c r="CEC86" s="11"/>
      <c r="CED86" s="11"/>
      <c r="CEE86" s="11"/>
      <c r="CEF86" s="11"/>
      <c r="CEG86" s="11"/>
      <c r="CEH86" s="11"/>
      <c r="CEI86" s="11"/>
      <c r="CEJ86" s="11"/>
      <c r="CEK86" s="11"/>
      <c r="CEL86" s="11"/>
      <c r="CEM86" s="11"/>
      <c r="CEN86" s="11"/>
      <c r="CEO86" s="11"/>
      <c r="CEP86" s="11"/>
      <c r="CEQ86" s="11"/>
      <c r="CER86" s="11"/>
      <c r="CES86" s="11"/>
      <c r="CET86" s="11"/>
      <c r="CEU86" s="11"/>
      <c r="CEV86" s="11"/>
      <c r="CEW86" s="11"/>
      <c r="CEX86" s="11"/>
      <c r="CEY86" s="11"/>
      <c r="CEZ86" s="11"/>
      <c r="CFA86" s="11"/>
      <c r="CFB86" s="11"/>
      <c r="CFC86" s="11"/>
      <c r="CFD86" s="11"/>
      <c r="CFE86" s="11"/>
      <c r="CFF86" s="11"/>
      <c r="CFG86" s="11"/>
      <c r="CFH86" s="11"/>
      <c r="CFI86" s="11"/>
      <c r="CFJ86" s="11"/>
      <c r="CFK86" s="11"/>
      <c r="CFL86" s="11"/>
      <c r="CFM86" s="11"/>
      <c r="CFN86" s="11"/>
      <c r="CFO86" s="11"/>
      <c r="CFP86" s="11"/>
      <c r="CFQ86" s="11"/>
      <c r="CFR86" s="11"/>
      <c r="CFS86" s="11"/>
      <c r="CFT86" s="11"/>
      <c r="CFU86" s="11"/>
      <c r="CFV86" s="11"/>
      <c r="CFW86" s="11"/>
      <c r="CFX86" s="11"/>
      <c r="CFY86" s="11"/>
      <c r="CFZ86" s="11"/>
      <c r="CGA86" s="11"/>
      <c r="CGB86" s="11"/>
      <c r="CGC86" s="11"/>
      <c r="CGD86" s="11"/>
      <c r="CGE86" s="11"/>
      <c r="CGF86" s="11"/>
      <c r="CGG86" s="11"/>
      <c r="CGH86" s="11"/>
      <c r="CGI86" s="11"/>
      <c r="CGJ86" s="11"/>
      <c r="CGK86" s="11"/>
      <c r="CGL86" s="11"/>
      <c r="CGM86" s="11"/>
      <c r="CGN86" s="11"/>
      <c r="CGO86" s="11"/>
      <c r="CGP86" s="11"/>
      <c r="CGQ86" s="11"/>
      <c r="CGR86" s="11"/>
      <c r="CGS86" s="11"/>
      <c r="CGT86" s="11"/>
      <c r="CGU86" s="11"/>
      <c r="CGV86" s="11"/>
      <c r="CGW86" s="11"/>
      <c r="CGX86" s="11"/>
      <c r="CGY86" s="11"/>
      <c r="CGZ86" s="11"/>
      <c r="CHA86" s="11"/>
      <c r="CHB86" s="11"/>
      <c r="CHC86" s="11"/>
      <c r="CHD86" s="11"/>
      <c r="CHE86" s="11"/>
      <c r="CHF86" s="11"/>
      <c r="CHG86" s="11"/>
      <c r="CHH86" s="11"/>
      <c r="CHI86" s="11"/>
      <c r="CHJ86" s="11"/>
      <c r="CHK86" s="11"/>
      <c r="CHL86" s="11"/>
      <c r="CHM86" s="11"/>
      <c r="CHN86" s="11"/>
      <c r="CHO86" s="11"/>
      <c r="CHP86" s="11"/>
      <c r="CHQ86" s="11"/>
      <c r="CHR86" s="11"/>
      <c r="CHS86" s="11"/>
      <c r="CHT86" s="11"/>
      <c r="CHU86" s="11"/>
      <c r="CHV86" s="11"/>
      <c r="CHW86" s="11"/>
      <c r="CHX86" s="11"/>
      <c r="CHY86" s="11"/>
      <c r="CHZ86" s="11"/>
      <c r="CIA86" s="11"/>
      <c r="CIB86" s="11"/>
      <c r="CIC86" s="11"/>
      <c r="CID86" s="11"/>
      <c r="CIE86" s="11"/>
      <c r="CIF86" s="11"/>
      <c r="CIG86" s="11"/>
      <c r="CIH86" s="11"/>
      <c r="CII86" s="11"/>
      <c r="CIJ86" s="11"/>
      <c r="CIK86" s="11"/>
      <c r="CIL86" s="11"/>
      <c r="CIM86" s="11"/>
      <c r="CIN86" s="11"/>
      <c r="CIO86" s="11"/>
      <c r="CIP86" s="11"/>
      <c r="CIQ86" s="11"/>
      <c r="CIR86" s="11"/>
      <c r="CIS86" s="11"/>
      <c r="CIT86" s="11"/>
      <c r="CIU86" s="11"/>
      <c r="CIV86" s="11"/>
      <c r="CIW86" s="11"/>
      <c r="CIX86" s="11"/>
      <c r="CIY86" s="11"/>
      <c r="CIZ86" s="11"/>
      <c r="CJA86" s="11"/>
      <c r="CJB86" s="11"/>
      <c r="CJC86" s="11"/>
      <c r="CJD86" s="11"/>
      <c r="CJE86" s="11"/>
      <c r="CJF86" s="11"/>
      <c r="CJG86" s="11"/>
      <c r="CJH86" s="11"/>
      <c r="CJI86" s="11"/>
      <c r="CJJ86" s="11"/>
      <c r="CJK86" s="11"/>
      <c r="CJL86" s="11"/>
      <c r="CJM86" s="11"/>
      <c r="CJN86" s="11"/>
      <c r="CJO86" s="11"/>
      <c r="CJP86" s="11"/>
      <c r="CJQ86" s="11"/>
      <c r="CJR86" s="11"/>
      <c r="CJS86" s="11"/>
      <c r="CJT86" s="11"/>
      <c r="CJU86" s="11"/>
      <c r="CJV86" s="11"/>
      <c r="CJW86" s="11"/>
      <c r="CJX86" s="11"/>
      <c r="CJY86" s="11"/>
      <c r="CJZ86" s="11"/>
      <c r="CKA86" s="11"/>
      <c r="CKB86" s="11"/>
      <c r="CKC86" s="11"/>
      <c r="CKD86" s="11"/>
      <c r="CKE86" s="11"/>
      <c r="CKF86" s="11"/>
      <c r="CKG86" s="11"/>
      <c r="CKH86" s="11"/>
      <c r="CKI86" s="11"/>
      <c r="CKJ86" s="11"/>
      <c r="CKK86" s="11"/>
      <c r="CKL86" s="11"/>
      <c r="CKM86" s="11"/>
      <c r="CKN86" s="11"/>
      <c r="CKO86" s="11"/>
      <c r="CKP86" s="11"/>
      <c r="CKQ86" s="11"/>
      <c r="CKR86" s="11"/>
      <c r="CKS86" s="11"/>
      <c r="CKT86" s="11"/>
      <c r="CKU86" s="11"/>
      <c r="CKV86" s="11"/>
      <c r="CKW86" s="11"/>
      <c r="CKX86" s="11"/>
      <c r="CKY86" s="11"/>
      <c r="CKZ86" s="11"/>
      <c r="CLA86" s="11"/>
      <c r="CLB86" s="11"/>
      <c r="CLC86" s="11"/>
      <c r="CLD86" s="11"/>
      <c r="CLE86" s="11"/>
      <c r="CLF86" s="11"/>
      <c r="CLG86" s="11"/>
      <c r="CLH86" s="11"/>
      <c r="CLI86" s="11"/>
      <c r="CLJ86" s="11"/>
      <c r="CLK86" s="11"/>
      <c r="CLL86" s="11"/>
      <c r="CLM86" s="11"/>
      <c r="CLN86" s="11"/>
      <c r="CLO86" s="11"/>
      <c r="CLP86" s="11"/>
      <c r="CLQ86" s="11"/>
      <c r="CLR86" s="11"/>
      <c r="CLS86" s="11"/>
      <c r="CLT86" s="11"/>
      <c r="CLU86" s="11"/>
      <c r="CLV86" s="11"/>
      <c r="CLW86" s="11"/>
      <c r="CLX86" s="11"/>
      <c r="CLY86" s="11"/>
      <c r="CLZ86" s="11"/>
      <c r="CMA86" s="11"/>
      <c r="CMB86" s="11"/>
      <c r="CMC86" s="11"/>
      <c r="CMD86" s="11"/>
      <c r="CME86" s="11"/>
      <c r="CMF86" s="11"/>
      <c r="CMG86" s="11"/>
      <c r="CMH86" s="11"/>
      <c r="CMI86" s="11"/>
      <c r="CMJ86" s="11"/>
      <c r="CMK86" s="11"/>
      <c r="CML86" s="11"/>
      <c r="CMM86" s="11"/>
      <c r="CMN86" s="11"/>
      <c r="CMO86" s="11"/>
      <c r="CMP86" s="11"/>
      <c r="CMQ86" s="11"/>
      <c r="CMR86" s="11"/>
      <c r="CMS86" s="11"/>
      <c r="CMT86" s="11"/>
      <c r="CMU86" s="11"/>
      <c r="CMV86" s="11"/>
      <c r="CMW86" s="11"/>
      <c r="CMX86" s="11"/>
      <c r="CMY86" s="11"/>
      <c r="CMZ86" s="11"/>
      <c r="CNA86" s="11"/>
      <c r="CNB86" s="11"/>
      <c r="CNC86" s="11"/>
      <c r="CND86" s="11"/>
      <c r="CNE86" s="11"/>
      <c r="CNF86" s="11"/>
      <c r="CNG86" s="11"/>
      <c r="CNH86" s="11"/>
      <c r="CNI86" s="11"/>
      <c r="CNJ86" s="11"/>
      <c r="CNK86" s="11"/>
      <c r="CNL86" s="11"/>
      <c r="CNM86" s="11"/>
      <c r="CNN86" s="11"/>
      <c r="CNO86" s="11"/>
      <c r="CNP86" s="11"/>
      <c r="CNQ86" s="11"/>
      <c r="CNR86" s="11"/>
      <c r="CNS86" s="11"/>
      <c r="CNT86" s="11"/>
      <c r="CNU86" s="11"/>
      <c r="CNV86" s="11"/>
      <c r="CNW86" s="11"/>
      <c r="CNX86" s="11"/>
      <c r="CNY86" s="11"/>
      <c r="CNZ86" s="11"/>
      <c r="COA86" s="11"/>
      <c r="COB86" s="11"/>
      <c r="COC86" s="11"/>
      <c r="COD86" s="11"/>
      <c r="COE86" s="11"/>
      <c r="COF86" s="11"/>
      <c r="COG86" s="11"/>
      <c r="COH86" s="11"/>
      <c r="COI86" s="11"/>
      <c r="COJ86" s="11"/>
      <c r="COK86" s="11"/>
      <c r="COL86" s="11"/>
      <c r="COM86" s="11"/>
      <c r="CON86" s="11"/>
      <c r="COO86" s="11"/>
      <c r="COP86" s="11"/>
      <c r="COQ86" s="11"/>
      <c r="COR86" s="11"/>
      <c r="COS86" s="11"/>
      <c r="COT86" s="11"/>
      <c r="COU86" s="11"/>
      <c r="COV86" s="11"/>
      <c r="COW86" s="11"/>
      <c r="COX86" s="11"/>
      <c r="COY86" s="11"/>
      <c r="COZ86" s="11"/>
      <c r="CPA86" s="11"/>
      <c r="CPB86" s="11"/>
      <c r="CPC86" s="11"/>
      <c r="CPD86" s="11"/>
      <c r="CPE86" s="11"/>
      <c r="CPF86" s="11"/>
      <c r="CPG86" s="11"/>
      <c r="CPH86" s="11"/>
      <c r="CPI86" s="11"/>
      <c r="CPJ86" s="11"/>
      <c r="CPK86" s="11"/>
      <c r="CPL86" s="11"/>
      <c r="CPM86" s="11"/>
      <c r="CPN86" s="11"/>
      <c r="CPO86" s="11"/>
      <c r="CPP86" s="11"/>
      <c r="CPQ86" s="11"/>
      <c r="CPR86" s="11"/>
      <c r="CPS86" s="11"/>
      <c r="CPT86" s="11"/>
      <c r="CPU86" s="11"/>
      <c r="CPV86" s="11"/>
      <c r="CPW86" s="11"/>
      <c r="CPX86" s="11"/>
      <c r="CPY86" s="11"/>
      <c r="CPZ86" s="11"/>
      <c r="CQA86" s="11"/>
      <c r="CQB86" s="11"/>
      <c r="CQC86" s="11"/>
      <c r="CQD86" s="11"/>
      <c r="CQE86" s="11"/>
      <c r="CQF86" s="11"/>
      <c r="CQG86" s="11"/>
      <c r="CQH86" s="11"/>
      <c r="CQI86" s="11"/>
      <c r="CQJ86" s="11"/>
      <c r="CQK86" s="11"/>
      <c r="CQL86" s="11"/>
      <c r="CQM86" s="11"/>
      <c r="CQN86" s="11"/>
      <c r="CQO86" s="11"/>
      <c r="CQP86" s="11"/>
      <c r="CQQ86" s="11"/>
      <c r="CQR86" s="11"/>
      <c r="CQS86" s="11"/>
      <c r="CQT86" s="11"/>
      <c r="CQU86" s="11"/>
      <c r="CQV86" s="11"/>
      <c r="CQW86" s="11"/>
      <c r="CQX86" s="11"/>
      <c r="CQY86" s="11"/>
      <c r="CQZ86" s="11"/>
      <c r="CRA86" s="11"/>
      <c r="CRB86" s="11"/>
      <c r="CRC86" s="11"/>
      <c r="CRD86" s="11"/>
      <c r="CRE86" s="11"/>
      <c r="CRF86" s="11"/>
      <c r="CRG86" s="11"/>
      <c r="CRH86" s="11"/>
      <c r="CRI86" s="11"/>
      <c r="CRJ86" s="11"/>
      <c r="CRK86" s="11"/>
      <c r="CRL86" s="11"/>
      <c r="CRM86" s="11"/>
      <c r="CRN86" s="11"/>
      <c r="CRO86" s="11"/>
      <c r="CRP86" s="11"/>
      <c r="CRQ86" s="11"/>
      <c r="CRR86" s="11"/>
      <c r="CRS86" s="11"/>
      <c r="CRT86" s="11"/>
      <c r="CRU86" s="11"/>
      <c r="CRV86" s="11"/>
      <c r="CRW86" s="11"/>
      <c r="CRX86" s="11"/>
      <c r="CRY86" s="11"/>
      <c r="CRZ86" s="11"/>
      <c r="CSA86" s="11"/>
      <c r="CSB86" s="11"/>
      <c r="CSC86" s="11"/>
      <c r="CSD86" s="11"/>
      <c r="CSE86" s="11"/>
      <c r="CSF86" s="11"/>
      <c r="CSG86" s="11"/>
      <c r="CSH86" s="11"/>
      <c r="CSI86" s="11"/>
      <c r="CSJ86" s="11"/>
      <c r="CSK86" s="11"/>
      <c r="CSL86" s="11"/>
      <c r="CSM86" s="11"/>
      <c r="CSN86" s="11"/>
      <c r="CSO86" s="11"/>
      <c r="CSP86" s="11"/>
      <c r="CSQ86" s="11"/>
      <c r="CSR86" s="11"/>
      <c r="CSS86" s="11"/>
      <c r="CST86" s="11"/>
      <c r="CSU86" s="11"/>
      <c r="CSV86" s="11"/>
      <c r="CSW86" s="11"/>
      <c r="CSX86" s="11"/>
      <c r="CSY86" s="11"/>
      <c r="CSZ86" s="11"/>
      <c r="CTA86" s="11"/>
      <c r="CTB86" s="11"/>
      <c r="CTC86" s="11"/>
      <c r="CTD86" s="11"/>
      <c r="CTE86" s="11"/>
      <c r="CTF86" s="11"/>
      <c r="CTG86" s="11"/>
      <c r="CTH86" s="11"/>
      <c r="CTI86" s="11"/>
      <c r="CTJ86" s="11"/>
      <c r="CTK86" s="11"/>
      <c r="CTL86" s="11"/>
      <c r="CTM86" s="11"/>
      <c r="CTN86" s="11"/>
      <c r="CTO86" s="11"/>
      <c r="CTP86" s="11"/>
      <c r="CTQ86" s="11"/>
      <c r="CTR86" s="11"/>
      <c r="CTS86" s="11"/>
      <c r="CTT86" s="11"/>
      <c r="CTU86" s="11"/>
      <c r="CTV86" s="11"/>
      <c r="CTW86" s="11"/>
      <c r="CTX86" s="11"/>
      <c r="CTY86" s="11"/>
      <c r="CTZ86" s="11"/>
      <c r="CUA86" s="11"/>
      <c r="CUB86" s="11"/>
      <c r="CUC86" s="11"/>
      <c r="CUD86" s="11"/>
      <c r="CUE86" s="11"/>
      <c r="CUF86" s="11"/>
      <c r="CUG86" s="11"/>
      <c r="CUH86" s="11"/>
      <c r="CUI86" s="11"/>
      <c r="CUJ86" s="11"/>
      <c r="CUK86" s="11"/>
      <c r="CUL86" s="11"/>
      <c r="CUM86" s="11"/>
      <c r="CUN86" s="11"/>
      <c r="CUO86" s="11"/>
      <c r="CUP86" s="11"/>
      <c r="CUQ86" s="11"/>
      <c r="CUR86" s="11"/>
      <c r="CUS86" s="11"/>
      <c r="CUT86" s="11"/>
      <c r="CUU86" s="11"/>
      <c r="CUV86" s="11"/>
      <c r="CUW86" s="11"/>
      <c r="CUX86" s="11"/>
      <c r="CUY86" s="11"/>
      <c r="CUZ86" s="11"/>
      <c r="CVA86" s="11"/>
      <c r="CVB86" s="11"/>
      <c r="CVC86" s="11"/>
      <c r="CVD86" s="11"/>
      <c r="CVE86" s="11"/>
      <c r="CVF86" s="11"/>
      <c r="CVG86" s="11"/>
      <c r="CVH86" s="11"/>
      <c r="CVI86" s="11"/>
      <c r="CVJ86" s="11"/>
      <c r="CVK86" s="11"/>
      <c r="CVL86" s="11"/>
      <c r="CVM86" s="11"/>
      <c r="CVN86" s="11"/>
      <c r="CVO86" s="11"/>
      <c r="CVP86" s="11"/>
      <c r="CVQ86" s="11"/>
      <c r="CVR86" s="11"/>
      <c r="CVS86" s="11"/>
      <c r="CVT86" s="11"/>
      <c r="CVU86" s="11"/>
      <c r="CVV86" s="11"/>
      <c r="CVW86" s="11"/>
      <c r="CVX86" s="11"/>
      <c r="CVY86" s="11"/>
      <c r="CVZ86" s="11"/>
      <c r="CWA86" s="11"/>
      <c r="CWB86" s="11"/>
      <c r="CWC86" s="11"/>
      <c r="CWD86" s="11"/>
      <c r="CWE86" s="11"/>
      <c r="CWF86" s="11"/>
      <c r="CWG86" s="11"/>
      <c r="CWH86" s="11"/>
      <c r="CWI86" s="11"/>
      <c r="CWJ86" s="11"/>
      <c r="CWK86" s="11"/>
      <c r="CWL86" s="11"/>
      <c r="CWM86" s="11"/>
      <c r="CWN86" s="11"/>
      <c r="CWO86" s="11"/>
      <c r="CWP86" s="11"/>
      <c r="CWQ86" s="11"/>
      <c r="CWR86" s="11"/>
      <c r="CWS86" s="11"/>
      <c r="CWT86" s="11"/>
      <c r="CWU86" s="11"/>
      <c r="CWV86" s="11"/>
      <c r="CWW86" s="11"/>
      <c r="CWX86" s="11"/>
      <c r="CWY86" s="11"/>
      <c r="CWZ86" s="11"/>
      <c r="CXA86" s="11"/>
      <c r="CXB86" s="11"/>
      <c r="CXC86" s="11"/>
      <c r="CXD86" s="11"/>
      <c r="CXE86" s="11"/>
      <c r="CXF86" s="11"/>
      <c r="CXG86" s="11"/>
      <c r="CXH86" s="11"/>
      <c r="CXI86" s="11"/>
      <c r="CXJ86" s="11"/>
      <c r="CXK86" s="11"/>
      <c r="CXL86" s="11"/>
      <c r="CXM86" s="11"/>
      <c r="CXN86" s="11"/>
      <c r="CXO86" s="11"/>
      <c r="CXP86" s="11"/>
      <c r="CXQ86" s="11"/>
      <c r="CXR86" s="11"/>
      <c r="CXS86" s="11"/>
      <c r="CXT86" s="11"/>
      <c r="CXU86" s="11"/>
      <c r="CXV86" s="11"/>
      <c r="CXW86" s="11"/>
      <c r="CXX86" s="11"/>
      <c r="CXY86" s="11"/>
      <c r="CXZ86" s="11"/>
      <c r="CYA86" s="11"/>
      <c r="CYB86" s="11"/>
      <c r="CYC86" s="11"/>
      <c r="CYD86" s="11"/>
      <c r="CYE86" s="11"/>
      <c r="CYF86" s="11"/>
      <c r="CYG86" s="11"/>
      <c r="CYH86" s="11"/>
      <c r="CYI86" s="11"/>
      <c r="CYJ86" s="11"/>
      <c r="CYK86" s="11"/>
      <c r="CYL86" s="11"/>
      <c r="CYM86" s="11"/>
      <c r="CYN86" s="11"/>
      <c r="CYO86" s="11"/>
      <c r="CYP86" s="11"/>
      <c r="CYQ86" s="11"/>
      <c r="CYR86" s="11"/>
      <c r="CYS86" s="11"/>
      <c r="CYT86" s="11"/>
      <c r="CYU86" s="11"/>
      <c r="CYV86" s="11"/>
      <c r="CYW86" s="11"/>
      <c r="CYX86" s="11"/>
      <c r="CYY86" s="11"/>
      <c r="CYZ86" s="11"/>
      <c r="CZA86" s="11"/>
      <c r="CZB86" s="11"/>
      <c r="CZC86" s="11"/>
      <c r="CZD86" s="11"/>
      <c r="CZE86" s="11"/>
      <c r="CZF86" s="11"/>
      <c r="CZG86" s="11"/>
      <c r="CZH86" s="11"/>
      <c r="CZI86" s="11"/>
      <c r="CZJ86" s="11"/>
      <c r="CZK86" s="11"/>
      <c r="CZL86" s="11"/>
      <c r="CZM86" s="11"/>
      <c r="CZN86" s="11"/>
      <c r="CZO86" s="11"/>
      <c r="CZP86" s="11"/>
      <c r="CZQ86" s="11"/>
      <c r="CZR86" s="11"/>
      <c r="CZS86" s="11"/>
      <c r="CZT86" s="11"/>
      <c r="CZU86" s="11"/>
      <c r="CZV86" s="11"/>
      <c r="CZW86" s="11"/>
      <c r="CZX86" s="11"/>
      <c r="CZY86" s="11"/>
      <c r="CZZ86" s="11"/>
      <c r="DAA86" s="11"/>
      <c r="DAB86" s="11"/>
      <c r="DAC86" s="11"/>
      <c r="DAD86" s="11"/>
      <c r="DAE86" s="11"/>
      <c r="DAF86" s="11"/>
      <c r="DAG86" s="11"/>
      <c r="DAH86" s="11"/>
      <c r="DAI86" s="11"/>
      <c r="DAJ86" s="11"/>
      <c r="DAK86" s="11"/>
      <c r="DAL86" s="11"/>
      <c r="DAM86" s="11"/>
      <c r="DAN86" s="11"/>
      <c r="DAO86" s="11"/>
      <c r="DAP86" s="11"/>
      <c r="DAQ86" s="11"/>
      <c r="DAR86" s="11"/>
      <c r="DAS86" s="11"/>
      <c r="DAT86" s="11"/>
      <c r="DAU86" s="11"/>
      <c r="DAV86" s="11"/>
      <c r="DAW86" s="11"/>
      <c r="DAX86" s="11"/>
      <c r="DAY86" s="11"/>
      <c r="DAZ86" s="11"/>
      <c r="DBA86" s="11"/>
      <c r="DBB86" s="11"/>
      <c r="DBC86" s="11"/>
      <c r="DBD86" s="11"/>
      <c r="DBE86" s="11"/>
      <c r="DBF86" s="11"/>
      <c r="DBG86" s="11"/>
      <c r="DBH86" s="11"/>
      <c r="DBI86" s="11"/>
      <c r="DBJ86" s="11"/>
      <c r="DBK86" s="11"/>
      <c r="DBL86" s="11"/>
      <c r="DBM86" s="11"/>
      <c r="DBN86" s="11"/>
      <c r="DBO86" s="11"/>
      <c r="DBP86" s="11"/>
      <c r="DBQ86" s="11"/>
      <c r="DBR86" s="11"/>
      <c r="DBS86" s="11"/>
      <c r="DBT86" s="11"/>
      <c r="DBU86" s="11"/>
      <c r="DBV86" s="11"/>
      <c r="DBW86" s="11"/>
      <c r="DBX86" s="11"/>
      <c r="DBY86" s="11"/>
      <c r="DBZ86" s="11"/>
      <c r="DCA86" s="11"/>
      <c r="DCB86" s="11"/>
      <c r="DCC86" s="11"/>
      <c r="DCD86" s="11"/>
      <c r="DCE86" s="11"/>
      <c r="DCF86" s="11"/>
      <c r="DCG86" s="11"/>
      <c r="DCH86" s="11"/>
      <c r="DCI86" s="11"/>
      <c r="DCJ86" s="11"/>
      <c r="DCK86" s="11"/>
      <c r="DCL86" s="11"/>
      <c r="DCM86" s="11"/>
      <c r="DCN86" s="11"/>
      <c r="DCO86" s="11"/>
      <c r="DCP86" s="11"/>
      <c r="DCQ86" s="11"/>
      <c r="DCR86" s="11"/>
      <c r="DCS86" s="11"/>
      <c r="DCT86" s="11"/>
      <c r="DCU86" s="11"/>
      <c r="DCV86" s="11"/>
      <c r="DCW86" s="11"/>
      <c r="DCX86" s="11"/>
      <c r="DCY86" s="11"/>
      <c r="DCZ86" s="11"/>
      <c r="DDA86" s="11"/>
      <c r="DDB86" s="11"/>
      <c r="DDC86" s="11"/>
      <c r="DDD86" s="11"/>
      <c r="DDE86" s="11"/>
      <c r="DDF86" s="11"/>
      <c r="DDG86" s="11"/>
      <c r="DDH86" s="11"/>
      <c r="DDI86" s="11"/>
      <c r="DDJ86" s="11"/>
      <c r="DDK86" s="11"/>
      <c r="DDL86" s="11"/>
      <c r="DDM86" s="11"/>
      <c r="DDN86" s="11"/>
      <c r="DDO86" s="11"/>
      <c r="DDP86" s="11"/>
      <c r="DDQ86" s="11"/>
      <c r="DDR86" s="11"/>
      <c r="DDS86" s="11"/>
      <c r="DDT86" s="11"/>
      <c r="DDU86" s="11"/>
      <c r="DDV86" s="11"/>
      <c r="DDW86" s="11"/>
      <c r="DDX86" s="11"/>
      <c r="DDY86" s="11"/>
      <c r="DDZ86" s="11"/>
      <c r="DEA86" s="11"/>
      <c r="DEB86" s="11"/>
      <c r="DEC86" s="11"/>
      <c r="DED86" s="11"/>
      <c r="DEE86" s="11"/>
      <c r="DEF86" s="11"/>
      <c r="DEG86" s="11"/>
      <c r="DEH86" s="11"/>
      <c r="DEI86" s="11"/>
      <c r="DEJ86" s="11"/>
      <c r="DEK86" s="11"/>
      <c r="DEL86" s="11"/>
      <c r="DEM86" s="11"/>
      <c r="DEN86" s="11"/>
      <c r="DEO86" s="11"/>
      <c r="DEP86" s="11"/>
      <c r="DEQ86" s="11"/>
      <c r="DER86" s="11"/>
      <c r="DES86" s="11"/>
      <c r="DET86" s="11"/>
      <c r="DEU86" s="11"/>
      <c r="DEV86" s="11"/>
      <c r="DEW86" s="11"/>
      <c r="DEX86" s="11"/>
      <c r="DEY86" s="11"/>
      <c r="DEZ86" s="11"/>
      <c r="DFA86" s="11"/>
      <c r="DFB86" s="11"/>
      <c r="DFC86" s="11"/>
      <c r="DFD86" s="11"/>
      <c r="DFE86" s="11"/>
      <c r="DFF86" s="11"/>
      <c r="DFG86" s="11"/>
      <c r="DFH86" s="11"/>
      <c r="DFI86" s="11"/>
      <c r="DFJ86" s="11"/>
      <c r="DFK86" s="11"/>
      <c r="DFL86" s="11"/>
      <c r="DFM86" s="11"/>
      <c r="DFN86" s="11"/>
      <c r="DFO86" s="11"/>
      <c r="DFP86" s="11"/>
      <c r="DFQ86" s="11"/>
      <c r="DFR86" s="11"/>
      <c r="DFS86" s="11"/>
      <c r="DFT86" s="11"/>
      <c r="DFU86" s="11"/>
      <c r="DFV86" s="11"/>
      <c r="DFW86" s="11"/>
      <c r="DFX86" s="11"/>
      <c r="DFY86" s="11"/>
      <c r="DFZ86" s="11"/>
      <c r="DGA86" s="11"/>
      <c r="DGB86" s="11"/>
      <c r="DGC86" s="11"/>
      <c r="DGD86" s="11"/>
      <c r="DGE86" s="11"/>
      <c r="DGF86" s="11"/>
      <c r="DGG86" s="11"/>
      <c r="DGH86" s="11"/>
      <c r="DGI86" s="11"/>
      <c r="DGJ86" s="11"/>
      <c r="DGK86" s="11"/>
      <c r="DGL86" s="11"/>
      <c r="DGM86" s="11"/>
      <c r="DGN86" s="11"/>
      <c r="DGO86" s="11"/>
      <c r="DGP86" s="11"/>
      <c r="DGQ86" s="11"/>
      <c r="DGR86" s="11"/>
      <c r="DGS86" s="11"/>
      <c r="DGT86" s="11"/>
      <c r="DGU86" s="11"/>
      <c r="DGV86" s="11"/>
      <c r="DGW86" s="11"/>
      <c r="DGX86" s="11"/>
      <c r="DGY86" s="11"/>
      <c r="DGZ86" s="11"/>
      <c r="DHA86" s="11"/>
      <c r="DHB86" s="11"/>
      <c r="DHC86" s="11"/>
      <c r="DHD86" s="11"/>
      <c r="DHE86" s="11"/>
      <c r="DHF86" s="11"/>
      <c r="DHG86" s="11"/>
      <c r="DHH86" s="11"/>
      <c r="DHI86" s="11"/>
      <c r="DHJ86" s="11"/>
      <c r="DHK86" s="11"/>
      <c r="DHL86" s="11"/>
      <c r="DHM86" s="11"/>
      <c r="DHN86" s="11"/>
      <c r="DHO86" s="11"/>
      <c r="DHP86" s="11"/>
      <c r="DHQ86" s="11"/>
      <c r="DHR86" s="11"/>
      <c r="DHS86" s="11"/>
      <c r="DHT86" s="11"/>
      <c r="DHU86" s="11"/>
      <c r="DHV86" s="11"/>
      <c r="DHW86" s="11"/>
      <c r="DHX86" s="11"/>
      <c r="DHY86" s="11"/>
      <c r="DHZ86" s="11"/>
      <c r="DIA86" s="11"/>
      <c r="DIB86" s="11"/>
      <c r="DIC86" s="11"/>
      <c r="DID86" s="11"/>
      <c r="DIE86" s="11"/>
      <c r="DIF86" s="11"/>
      <c r="DIG86" s="11"/>
      <c r="DIH86" s="11"/>
      <c r="DII86" s="11"/>
      <c r="DIJ86" s="11"/>
      <c r="DIK86" s="11"/>
      <c r="DIL86" s="11"/>
      <c r="DIM86" s="11"/>
      <c r="DIN86" s="11"/>
      <c r="DIO86" s="11"/>
      <c r="DIP86" s="11"/>
      <c r="DIQ86" s="11"/>
      <c r="DIR86" s="11"/>
      <c r="DIS86" s="11"/>
      <c r="DIT86" s="11"/>
      <c r="DIU86" s="11"/>
      <c r="DIV86" s="11"/>
      <c r="DIW86" s="11"/>
      <c r="DIX86" s="11"/>
      <c r="DIY86" s="11"/>
      <c r="DIZ86" s="11"/>
      <c r="DJA86" s="11"/>
      <c r="DJB86" s="11"/>
      <c r="DJC86" s="11"/>
      <c r="DJD86" s="11"/>
      <c r="DJE86" s="11"/>
      <c r="DJF86" s="11"/>
      <c r="DJG86" s="11"/>
      <c r="DJH86" s="11"/>
      <c r="DJI86" s="11"/>
      <c r="DJJ86" s="11"/>
      <c r="DJK86" s="11"/>
      <c r="DJL86" s="11"/>
      <c r="DJM86" s="11"/>
      <c r="DJN86" s="11"/>
      <c r="DJO86" s="11"/>
      <c r="DJP86" s="11"/>
      <c r="DJQ86" s="11"/>
      <c r="DJR86" s="11"/>
      <c r="DJS86" s="11"/>
      <c r="DJT86" s="11"/>
      <c r="DJU86" s="11"/>
      <c r="DJV86" s="11"/>
      <c r="DJW86" s="11"/>
      <c r="DJX86" s="11"/>
      <c r="DJY86" s="11"/>
      <c r="DJZ86" s="11"/>
      <c r="DKA86" s="11"/>
      <c r="DKB86" s="11"/>
      <c r="DKC86" s="11"/>
      <c r="DKD86" s="11"/>
      <c r="DKE86" s="11"/>
      <c r="DKF86" s="11"/>
      <c r="DKG86" s="11"/>
      <c r="DKH86" s="11"/>
      <c r="DKI86" s="11"/>
      <c r="DKJ86" s="11"/>
      <c r="DKK86" s="11"/>
      <c r="DKL86" s="11"/>
      <c r="DKM86" s="11"/>
      <c r="DKN86" s="11"/>
      <c r="DKO86" s="11"/>
      <c r="DKP86" s="11"/>
      <c r="DKQ86" s="11"/>
      <c r="DKR86" s="11"/>
      <c r="DKS86" s="11"/>
      <c r="DKT86" s="11"/>
      <c r="DKU86" s="11"/>
      <c r="DKV86" s="11"/>
      <c r="DKW86" s="11"/>
      <c r="DKX86" s="11"/>
      <c r="DKY86" s="11"/>
      <c r="DKZ86" s="11"/>
      <c r="DLA86" s="11"/>
      <c r="DLB86" s="11"/>
      <c r="DLC86" s="11"/>
      <c r="DLD86" s="11"/>
      <c r="DLE86" s="11"/>
      <c r="DLF86" s="11"/>
      <c r="DLG86" s="11"/>
      <c r="DLH86" s="11"/>
      <c r="DLI86" s="11"/>
      <c r="DLJ86" s="11"/>
      <c r="DLK86" s="11"/>
      <c r="DLL86" s="11"/>
      <c r="DLM86" s="11"/>
      <c r="DLN86" s="11"/>
      <c r="DLO86" s="11"/>
      <c r="DLP86" s="11"/>
      <c r="DLQ86" s="11"/>
      <c r="DLR86" s="11"/>
      <c r="DLS86" s="11"/>
      <c r="DLT86" s="11"/>
      <c r="DLU86" s="11"/>
      <c r="DLV86" s="11"/>
      <c r="DLW86" s="11"/>
      <c r="DLX86" s="11"/>
      <c r="DLY86" s="11"/>
      <c r="DLZ86" s="11"/>
      <c r="DMA86" s="11"/>
      <c r="DMB86" s="11"/>
      <c r="DMC86" s="11"/>
      <c r="DMD86" s="11"/>
      <c r="DME86" s="11"/>
      <c r="DMF86" s="11"/>
      <c r="DMG86" s="11"/>
      <c r="DMH86" s="11"/>
      <c r="DMI86" s="11"/>
      <c r="DMJ86" s="11"/>
      <c r="DMK86" s="11"/>
      <c r="DML86" s="11"/>
      <c r="DMM86" s="11"/>
      <c r="DMN86" s="11"/>
      <c r="DMO86" s="11"/>
      <c r="DMP86" s="11"/>
      <c r="DMQ86" s="11"/>
      <c r="DMR86" s="11"/>
      <c r="DMS86" s="11"/>
      <c r="DMT86" s="11"/>
      <c r="DMU86" s="11"/>
      <c r="DMV86" s="11"/>
      <c r="DMW86" s="11"/>
      <c r="DMX86" s="11"/>
      <c r="DMY86" s="11"/>
      <c r="DMZ86" s="11"/>
      <c r="DNA86" s="11"/>
      <c r="DNB86" s="11"/>
      <c r="DNC86" s="11"/>
      <c r="DND86" s="11"/>
      <c r="DNE86" s="11"/>
      <c r="DNF86" s="11"/>
      <c r="DNG86" s="11"/>
      <c r="DNH86" s="11"/>
      <c r="DNI86" s="11"/>
      <c r="DNJ86" s="11"/>
      <c r="DNK86" s="11"/>
      <c r="DNL86" s="11"/>
      <c r="DNM86" s="11"/>
      <c r="DNN86" s="11"/>
      <c r="DNO86" s="11"/>
      <c r="DNP86" s="11"/>
      <c r="DNQ86" s="11"/>
      <c r="DNR86" s="11"/>
      <c r="DNS86" s="11"/>
      <c r="DNT86" s="11"/>
      <c r="DNU86" s="11"/>
      <c r="DNV86" s="11"/>
      <c r="DNW86" s="11"/>
      <c r="DNX86" s="11"/>
      <c r="DNY86" s="11"/>
      <c r="DNZ86" s="11"/>
      <c r="DOA86" s="11"/>
      <c r="DOB86" s="11"/>
      <c r="DOC86" s="11"/>
      <c r="DOD86" s="11"/>
      <c r="DOE86" s="11"/>
      <c r="DOF86" s="11"/>
      <c r="DOG86" s="11"/>
      <c r="DOH86" s="11"/>
      <c r="DOI86" s="11"/>
      <c r="DOJ86" s="11"/>
      <c r="DOK86" s="11"/>
      <c r="DOL86" s="11"/>
      <c r="DOM86" s="11"/>
      <c r="DON86" s="11"/>
      <c r="DOO86" s="11"/>
      <c r="DOP86" s="11"/>
      <c r="DOQ86" s="11"/>
      <c r="DOR86" s="11"/>
      <c r="DOS86" s="11"/>
      <c r="DOT86" s="11"/>
      <c r="DOU86" s="11"/>
      <c r="DOV86" s="11"/>
      <c r="DOW86" s="11"/>
      <c r="DOX86" s="11"/>
      <c r="DOY86" s="11"/>
      <c r="DOZ86" s="11"/>
      <c r="DPA86" s="11"/>
      <c r="DPB86" s="11"/>
      <c r="DPC86" s="11"/>
      <c r="DPD86" s="11"/>
      <c r="DPE86" s="11"/>
      <c r="DPF86" s="11"/>
      <c r="DPG86" s="11"/>
      <c r="DPH86" s="11"/>
      <c r="DPI86" s="11"/>
      <c r="DPJ86" s="11"/>
      <c r="DPK86" s="11"/>
      <c r="DPL86" s="11"/>
      <c r="DPM86" s="11"/>
      <c r="DPN86" s="11"/>
      <c r="DPO86" s="11"/>
      <c r="DPP86" s="11"/>
      <c r="DPQ86" s="11"/>
      <c r="DPR86" s="11"/>
      <c r="DPS86" s="11"/>
      <c r="DPT86" s="11"/>
      <c r="DPU86" s="11"/>
      <c r="DPV86" s="11"/>
      <c r="DPW86" s="11"/>
      <c r="DPX86" s="11"/>
      <c r="DPY86" s="11"/>
      <c r="DPZ86" s="11"/>
      <c r="DQA86" s="11"/>
      <c r="DQB86" s="11"/>
      <c r="DQC86" s="11"/>
      <c r="DQD86" s="11"/>
      <c r="DQE86" s="11"/>
      <c r="DQF86" s="11"/>
      <c r="DQG86" s="11"/>
      <c r="DQH86" s="11"/>
      <c r="DQI86" s="11"/>
      <c r="DQJ86" s="11"/>
      <c r="DQK86" s="11"/>
      <c r="DQL86" s="11"/>
      <c r="DQM86" s="11"/>
      <c r="DQN86" s="11"/>
      <c r="DQO86" s="11"/>
      <c r="DQP86" s="11"/>
      <c r="DQQ86" s="11"/>
      <c r="DQR86" s="11"/>
      <c r="DQS86" s="11"/>
      <c r="DQT86" s="11"/>
      <c r="DQU86" s="11"/>
      <c r="DQV86" s="11"/>
      <c r="DQW86" s="11"/>
      <c r="DQX86" s="11"/>
      <c r="DQY86" s="11"/>
      <c r="DQZ86" s="11"/>
      <c r="DRA86" s="11"/>
      <c r="DRB86" s="11"/>
      <c r="DRC86" s="11"/>
      <c r="DRD86" s="11"/>
      <c r="DRE86" s="11"/>
      <c r="DRF86" s="11"/>
      <c r="DRG86" s="11"/>
      <c r="DRH86" s="11"/>
      <c r="DRI86" s="11"/>
      <c r="DRJ86" s="11"/>
      <c r="DRK86" s="11"/>
      <c r="DRL86" s="11"/>
      <c r="DRM86" s="11"/>
      <c r="DRN86" s="11"/>
      <c r="DRO86" s="11"/>
      <c r="DRP86" s="11"/>
      <c r="DRQ86" s="11"/>
      <c r="DRR86" s="11"/>
      <c r="DRS86" s="11"/>
      <c r="DRT86" s="11"/>
      <c r="DRU86" s="11"/>
      <c r="DRV86" s="11"/>
      <c r="DRW86" s="11"/>
      <c r="DRX86" s="11"/>
      <c r="DRY86" s="11"/>
      <c r="DRZ86" s="11"/>
      <c r="DSA86" s="11"/>
      <c r="DSB86" s="11"/>
      <c r="DSC86" s="11"/>
      <c r="DSD86" s="11"/>
      <c r="DSE86" s="11"/>
      <c r="DSF86" s="11"/>
      <c r="DSG86" s="11"/>
      <c r="DSH86" s="11"/>
      <c r="DSI86" s="11"/>
      <c r="DSJ86" s="11"/>
      <c r="DSK86" s="11"/>
      <c r="DSL86" s="11"/>
      <c r="DSM86" s="11"/>
      <c r="DSN86" s="11"/>
      <c r="DSO86" s="11"/>
      <c r="DSP86" s="11"/>
      <c r="DSQ86" s="11"/>
      <c r="DSR86" s="11"/>
      <c r="DSS86" s="11"/>
      <c r="DST86" s="11"/>
      <c r="DSU86" s="11"/>
      <c r="DSV86" s="11"/>
      <c r="DSW86" s="11"/>
      <c r="DSX86" s="11"/>
      <c r="DSY86" s="11"/>
      <c r="DSZ86" s="11"/>
      <c r="DTA86" s="11"/>
      <c r="DTB86" s="11"/>
      <c r="DTC86" s="11"/>
      <c r="DTD86" s="11"/>
      <c r="DTE86" s="11"/>
      <c r="DTF86" s="11"/>
      <c r="DTG86" s="11"/>
      <c r="DTH86" s="11"/>
      <c r="DTI86" s="11"/>
      <c r="DTJ86" s="11"/>
      <c r="DTK86" s="11"/>
      <c r="DTL86" s="11"/>
      <c r="DTM86" s="11"/>
      <c r="DTN86" s="11"/>
      <c r="DTO86" s="11"/>
      <c r="DTP86" s="11"/>
      <c r="DTQ86" s="11"/>
      <c r="DTR86" s="11"/>
      <c r="DTS86" s="11"/>
      <c r="DTT86" s="11"/>
      <c r="DTU86" s="11"/>
      <c r="DTV86" s="11"/>
      <c r="DTW86" s="11"/>
      <c r="DTX86" s="11"/>
      <c r="DTY86" s="11"/>
      <c r="DTZ86" s="11"/>
      <c r="DUA86" s="11"/>
      <c r="DUB86" s="11"/>
      <c r="DUC86" s="11"/>
      <c r="DUD86" s="11"/>
      <c r="DUE86" s="11"/>
      <c r="DUF86" s="11"/>
      <c r="DUG86" s="11"/>
      <c r="DUH86" s="11"/>
      <c r="DUI86" s="11"/>
      <c r="DUJ86" s="11"/>
      <c r="DUK86" s="11"/>
      <c r="DUL86" s="11"/>
      <c r="DUM86" s="11"/>
      <c r="DUN86" s="11"/>
      <c r="DUO86" s="11"/>
      <c r="DUP86" s="11"/>
      <c r="DUQ86" s="11"/>
      <c r="DUR86" s="11"/>
      <c r="DUS86" s="11"/>
      <c r="DUT86" s="11"/>
      <c r="DUU86" s="11"/>
      <c r="DUV86" s="11"/>
      <c r="DUW86" s="11"/>
      <c r="DUX86" s="11"/>
      <c r="DUY86" s="11"/>
      <c r="DUZ86" s="11"/>
      <c r="DVA86" s="11"/>
      <c r="DVB86" s="11"/>
      <c r="DVC86" s="11"/>
      <c r="DVD86" s="11"/>
      <c r="DVE86" s="11"/>
      <c r="DVF86" s="11"/>
      <c r="DVG86" s="11"/>
      <c r="DVH86" s="11"/>
      <c r="DVI86" s="11"/>
      <c r="DVJ86" s="11"/>
      <c r="DVK86" s="11"/>
      <c r="DVL86" s="11"/>
      <c r="DVM86" s="11"/>
      <c r="DVN86" s="11"/>
      <c r="DVO86" s="11"/>
      <c r="DVP86" s="11"/>
      <c r="DVQ86" s="11"/>
      <c r="DVR86" s="11"/>
      <c r="DVS86" s="11"/>
      <c r="DVT86" s="11"/>
      <c r="DVU86" s="11"/>
      <c r="DVV86" s="11"/>
      <c r="DVW86" s="11"/>
      <c r="DVX86" s="11"/>
      <c r="DVY86" s="11"/>
      <c r="DVZ86" s="11"/>
      <c r="DWA86" s="11"/>
      <c r="DWB86" s="11"/>
      <c r="DWC86" s="11"/>
      <c r="DWD86" s="11"/>
      <c r="DWE86" s="11"/>
      <c r="DWF86" s="11"/>
      <c r="DWG86" s="11"/>
      <c r="DWH86" s="11"/>
      <c r="DWI86" s="11"/>
      <c r="DWJ86" s="11"/>
      <c r="DWK86" s="11"/>
      <c r="DWL86" s="11"/>
      <c r="DWM86" s="11"/>
      <c r="DWN86" s="11"/>
      <c r="DWO86" s="11"/>
      <c r="DWP86" s="11"/>
      <c r="DWQ86" s="11"/>
      <c r="DWR86" s="11"/>
      <c r="DWS86" s="11"/>
      <c r="DWT86" s="11"/>
      <c r="DWU86" s="11"/>
      <c r="DWV86" s="11"/>
      <c r="DWW86" s="11"/>
      <c r="DWX86" s="11"/>
      <c r="DWY86" s="11"/>
      <c r="DWZ86" s="11"/>
      <c r="DXA86" s="11"/>
      <c r="DXB86" s="11"/>
      <c r="DXC86" s="11"/>
      <c r="DXD86" s="11"/>
      <c r="DXE86" s="11"/>
      <c r="DXF86" s="11"/>
      <c r="DXG86" s="11"/>
      <c r="DXH86" s="11"/>
      <c r="DXI86" s="11"/>
      <c r="DXJ86" s="11"/>
      <c r="DXK86" s="11"/>
      <c r="DXL86" s="11"/>
      <c r="DXM86" s="11"/>
      <c r="DXN86" s="11"/>
      <c r="DXO86" s="11"/>
      <c r="DXP86" s="11"/>
      <c r="DXQ86" s="11"/>
      <c r="DXR86" s="11"/>
      <c r="DXS86" s="11"/>
      <c r="DXT86" s="11"/>
      <c r="DXU86" s="11"/>
      <c r="DXV86" s="11"/>
      <c r="DXW86" s="11"/>
      <c r="DXX86" s="11"/>
      <c r="DXY86" s="11"/>
      <c r="DXZ86" s="11"/>
      <c r="DYA86" s="11"/>
      <c r="DYB86" s="11"/>
      <c r="DYC86" s="11"/>
      <c r="DYD86" s="11"/>
      <c r="DYE86" s="11"/>
      <c r="DYF86" s="11"/>
      <c r="DYG86" s="11"/>
      <c r="DYH86" s="11"/>
      <c r="DYI86" s="11"/>
      <c r="DYJ86" s="11"/>
      <c r="DYK86" s="11"/>
      <c r="DYL86" s="11"/>
      <c r="DYM86" s="11"/>
      <c r="DYN86" s="11"/>
      <c r="DYO86" s="11"/>
      <c r="DYP86" s="11"/>
      <c r="DYQ86" s="11"/>
      <c r="DYR86" s="11"/>
      <c r="DYS86" s="11"/>
      <c r="DYT86" s="11"/>
      <c r="DYU86" s="11"/>
      <c r="DYV86" s="11"/>
      <c r="DYW86" s="11"/>
      <c r="DYX86" s="11"/>
      <c r="DYY86" s="11"/>
      <c r="DYZ86" s="11"/>
      <c r="DZA86" s="11"/>
      <c r="DZB86" s="11"/>
      <c r="DZC86" s="11"/>
      <c r="DZD86" s="11"/>
      <c r="DZE86" s="11"/>
      <c r="DZF86" s="11"/>
      <c r="DZG86" s="11"/>
      <c r="DZH86" s="11"/>
      <c r="DZI86" s="11"/>
      <c r="DZJ86" s="11"/>
      <c r="DZK86" s="11"/>
      <c r="DZL86" s="11"/>
      <c r="DZM86" s="11"/>
      <c r="DZN86" s="11"/>
      <c r="DZO86" s="11"/>
      <c r="DZP86" s="11"/>
      <c r="DZQ86" s="11"/>
      <c r="DZR86" s="11"/>
      <c r="DZS86" s="11"/>
      <c r="DZT86" s="11"/>
      <c r="DZU86" s="11"/>
      <c r="DZV86" s="11"/>
      <c r="DZW86" s="11"/>
      <c r="DZX86" s="11"/>
      <c r="DZY86" s="11"/>
      <c r="DZZ86" s="11"/>
      <c r="EAA86" s="11"/>
      <c r="EAB86" s="11"/>
      <c r="EAC86" s="11"/>
      <c r="EAD86" s="11"/>
      <c r="EAE86" s="11"/>
      <c r="EAF86" s="11"/>
      <c r="EAG86" s="11"/>
      <c r="EAH86" s="11"/>
      <c r="EAI86" s="11"/>
      <c r="EAJ86" s="11"/>
      <c r="EAK86" s="11"/>
      <c r="EAL86" s="11"/>
      <c r="EAM86" s="11"/>
      <c r="EAN86" s="11"/>
      <c r="EAO86" s="11"/>
      <c r="EAP86" s="11"/>
      <c r="EAQ86" s="11"/>
      <c r="EAR86" s="11"/>
      <c r="EAS86" s="11"/>
      <c r="EAT86" s="11"/>
      <c r="EAU86" s="11"/>
      <c r="EAV86" s="11"/>
      <c r="EAW86" s="11"/>
      <c r="EAX86" s="11"/>
      <c r="EAY86" s="11"/>
      <c r="EAZ86" s="11"/>
      <c r="EBA86" s="11"/>
      <c r="EBB86" s="11"/>
      <c r="EBC86" s="11"/>
      <c r="EBD86" s="11"/>
      <c r="EBE86" s="11"/>
      <c r="EBF86" s="11"/>
      <c r="EBG86" s="11"/>
      <c r="EBH86" s="11"/>
      <c r="EBI86" s="11"/>
      <c r="EBJ86" s="11"/>
      <c r="EBK86" s="11"/>
      <c r="EBL86" s="11"/>
      <c r="EBM86" s="11"/>
      <c r="EBN86" s="11"/>
      <c r="EBO86" s="11"/>
      <c r="EBP86" s="11"/>
      <c r="EBQ86" s="11"/>
      <c r="EBR86" s="11"/>
      <c r="EBS86" s="11"/>
      <c r="EBT86" s="11"/>
      <c r="EBU86" s="11"/>
      <c r="EBV86" s="11"/>
      <c r="EBW86" s="11"/>
      <c r="EBX86" s="11"/>
      <c r="EBY86" s="11"/>
      <c r="EBZ86" s="11"/>
      <c r="ECA86" s="11"/>
      <c r="ECB86" s="11"/>
      <c r="ECC86" s="11"/>
      <c r="ECD86" s="11"/>
      <c r="ECE86" s="11"/>
      <c r="ECF86" s="11"/>
      <c r="ECG86" s="11"/>
      <c r="ECH86" s="11"/>
      <c r="ECI86" s="11"/>
      <c r="ECJ86" s="11"/>
      <c r="ECK86" s="11"/>
      <c r="ECL86" s="11"/>
      <c r="ECM86" s="11"/>
      <c r="ECN86" s="11"/>
      <c r="ECO86" s="11"/>
      <c r="ECP86" s="11"/>
      <c r="ECQ86" s="11"/>
      <c r="ECR86" s="11"/>
      <c r="ECS86" s="11"/>
      <c r="ECT86" s="11"/>
      <c r="ECU86" s="11"/>
      <c r="ECV86" s="11"/>
      <c r="ECW86" s="11"/>
      <c r="ECX86" s="11"/>
      <c r="ECY86" s="11"/>
      <c r="ECZ86" s="11"/>
      <c r="EDA86" s="11"/>
      <c r="EDB86" s="11"/>
      <c r="EDC86" s="11"/>
      <c r="EDD86" s="11"/>
      <c r="EDE86" s="11"/>
      <c r="EDF86" s="11"/>
      <c r="EDG86" s="11"/>
      <c r="EDH86" s="11"/>
      <c r="EDI86" s="11"/>
      <c r="EDJ86" s="11"/>
      <c r="EDK86" s="11"/>
      <c r="EDL86" s="11"/>
      <c r="EDM86" s="11"/>
      <c r="EDN86" s="11"/>
      <c r="EDO86" s="11"/>
      <c r="EDP86" s="11"/>
      <c r="EDQ86" s="11"/>
      <c r="EDR86" s="11"/>
      <c r="EDS86" s="11"/>
      <c r="EDT86" s="11"/>
      <c r="EDU86" s="11"/>
      <c r="EDV86" s="11"/>
      <c r="EDW86" s="11"/>
      <c r="EDX86" s="11"/>
      <c r="EDY86" s="11"/>
      <c r="EDZ86" s="11"/>
      <c r="EEA86" s="11"/>
      <c r="EEB86" s="11"/>
      <c r="EEC86" s="11"/>
      <c r="EED86" s="11"/>
      <c r="EEE86" s="11"/>
      <c r="EEF86" s="11"/>
      <c r="EEG86" s="11"/>
      <c r="EEH86" s="11"/>
      <c r="EEI86" s="11"/>
      <c r="EEJ86" s="11"/>
      <c r="EEK86" s="11"/>
      <c r="EEL86" s="11"/>
      <c r="EEM86" s="11"/>
      <c r="EEN86" s="11"/>
      <c r="EEO86" s="11"/>
      <c r="EEP86" s="11"/>
      <c r="EEQ86" s="11"/>
      <c r="EER86" s="11"/>
      <c r="EES86" s="11"/>
      <c r="EET86" s="11"/>
      <c r="EEU86" s="11"/>
      <c r="EEV86" s="11"/>
      <c r="EEW86" s="11"/>
      <c r="EEX86" s="11"/>
      <c r="EEY86" s="11"/>
      <c r="EEZ86" s="11"/>
      <c r="EFA86" s="11"/>
      <c r="EFB86" s="11"/>
      <c r="EFC86" s="11"/>
      <c r="EFD86" s="11"/>
      <c r="EFE86" s="11"/>
      <c r="EFF86" s="11"/>
      <c r="EFG86" s="11"/>
      <c r="EFH86" s="11"/>
      <c r="EFI86" s="11"/>
      <c r="EFJ86" s="11"/>
      <c r="EFK86" s="11"/>
      <c r="EFL86" s="11"/>
      <c r="EFM86" s="11"/>
      <c r="EFN86" s="11"/>
      <c r="EFO86" s="11"/>
      <c r="EFP86" s="11"/>
      <c r="EFQ86" s="11"/>
      <c r="EFR86" s="11"/>
      <c r="EFS86" s="11"/>
      <c r="EFT86" s="11"/>
      <c r="EFU86" s="11"/>
      <c r="EFV86" s="11"/>
      <c r="EFW86" s="11"/>
      <c r="EFX86" s="11"/>
      <c r="EFY86" s="11"/>
      <c r="EFZ86" s="11"/>
      <c r="EGA86" s="11"/>
      <c r="EGB86" s="11"/>
      <c r="EGC86" s="11"/>
      <c r="EGD86" s="11"/>
      <c r="EGE86" s="11"/>
      <c r="EGF86" s="11"/>
      <c r="EGG86" s="11"/>
      <c r="EGH86" s="11"/>
      <c r="EGI86" s="11"/>
      <c r="EGJ86" s="11"/>
      <c r="EGK86" s="11"/>
      <c r="EGL86" s="11"/>
      <c r="EGM86" s="11"/>
      <c r="EGN86" s="11"/>
      <c r="EGO86" s="11"/>
      <c r="EGP86" s="11"/>
      <c r="EGQ86" s="11"/>
      <c r="EGR86" s="11"/>
      <c r="EGS86" s="11"/>
      <c r="EGT86" s="11"/>
      <c r="EGU86" s="11"/>
      <c r="EGV86" s="11"/>
      <c r="EGW86" s="11"/>
      <c r="EGX86" s="11"/>
      <c r="EGY86" s="11"/>
      <c r="EGZ86" s="11"/>
      <c r="EHA86" s="11"/>
      <c r="EHB86" s="11"/>
      <c r="EHC86" s="11"/>
      <c r="EHD86" s="11"/>
      <c r="EHE86" s="11"/>
      <c r="EHF86" s="11"/>
      <c r="EHG86" s="11"/>
      <c r="EHH86" s="11"/>
      <c r="EHI86" s="11"/>
      <c r="EHJ86" s="11"/>
      <c r="EHK86" s="11"/>
      <c r="EHL86" s="11"/>
      <c r="EHM86" s="11"/>
      <c r="EHN86" s="11"/>
      <c r="EHO86" s="11"/>
      <c r="EHP86" s="11"/>
      <c r="EHQ86" s="11"/>
      <c r="EHR86" s="11"/>
      <c r="EHS86" s="11"/>
      <c r="EHT86" s="11"/>
      <c r="EHU86" s="11"/>
      <c r="EHV86" s="11"/>
      <c r="EHW86" s="11"/>
      <c r="EHX86" s="11"/>
      <c r="EHY86" s="11"/>
      <c r="EHZ86" s="11"/>
      <c r="EIA86" s="11"/>
      <c r="EIB86" s="11"/>
      <c r="EIC86" s="11"/>
      <c r="EID86" s="11"/>
      <c r="EIE86" s="11"/>
      <c r="EIF86" s="11"/>
      <c r="EIG86" s="11"/>
      <c r="EIH86" s="11"/>
      <c r="EII86" s="11"/>
      <c r="EIJ86" s="11"/>
      <c r="EIK86" s="11"/>
      <c r="EIL86" s="11"/>
      <c r="EIM86" s="11"/>
      <c r="EIN86" s="11"/>
      <c r="EIO86" s="11"/>
      <c r="EIP86" s="11"/>
      <c r="EIQ86" s="11"/>
      <c r="EIR86" s="11"/>
      <c r="EIS86" s="11"/>
      <c r="EIT86" s="11"/>
      <c r="EIU86" s="11"/>
      <c r="EIV86" s="11"/>
      <c r="EIW86" s="11"/>
      <c r="EIX86" s="11"/>
      <c r="EIY86" s="11"/>
      <c r="EIZ86" s="11"/>
      <c r="EJA86" s="11"/>
      <c r="EJB86" s="11"/>
      <c r="EJC86" s="11"/>
      <c r="EJD86" s="11"/>
      <c r="EJE86" s="11"/>
      <c r="EJF86" s="11"/>
      <c r="EJG86" s="11"/>
      <c r="EJH86" s="11"/>
      <c r="EJI86" s="11"/>
      <c r="EJJ86" s="11"/>
      <c r="EJK86" s="11"/>
      <c r="EJL86" s="11"/>
      <c r="EJM86" s="11"/>
      <c r="EJN86" s="11"/>
      <c r="EJO86" s="11"/>
      <c r="EJP86" s="11"/>
      <c r="EJQ86" s="11"/>
      <c r="EJR86" s="11"/>
      <c r="EJS86" s="11"/>
      <c r="EJT86" s="11"/>
      <c r="EJU86" s="11"/>
      <c r="EJV86" s="11"/>
      <c r="EJW86" s="11"/>
      <c r="EJX86" s="11"/>
      <c r="EJY86" s="11"/>
      <c r="EJZ86" s="11"/>
      <c r="EKA86" s="11"/>
      <c r="EKB86" s="11"/>
      <c r="EKC86" s="11"/>
      <c r="EKD86" s="11"/>
      <c r="EKE86" s="11"/>
      <c r="EKF86" s="11"/>
      <c r="EKG86" s="11"/>
      <c r="EKH86" s="11"/>
      <c r="EKI86" s="11"/>
      <c r="EKJ86" s="11"/>
      <c r="EKK86" s="11"/>
      <c r="EKL86" s="11"/>
      <c r="EKM86" s="11"/>
      <c r="EKN86" s="11"/>
      <c r="EKO86" s="11"/>
      <c r="EKP86" s="11"/>
      <c r="EKQ86" s="11"/>
      <c r="EKR86" s="11"/>
      <c r="EKS86" s="11"/>
      <c r="EKT86" s="11"/>
      <c r="EKU86" s="11"/>
      <c r="EKV86" s="11"/>
      <c r="EKW86" s="11"/>
      <c r="EKX86" s="11"/>
      <c r="EKY86" s="11"/>
      <c r="EKZ86" s="11"/>
      <c r="ELA86" s="11"/>
      <c r="ELB86" s="11"/>
      <c r="ELC86" s="11"/>
      <c r="ELD86" s="11"/>
      <c r="ELE86" s="11"/>
      <c r="ELF86" s="11"/>
      <c r="ELG86" s="11"/>
      <c r="ELH86" s="11"/>
      <c r="ELI86" s="11"/>
      <c r="ELJ86" s="11"/>
      <c r="ELK86" s="11"/>
      <c r="ELL86" s="11"/>
      <c r="ELM86" s="11"/>
      <c r="ELN86" s="11"/>
      <c r="ELO86" s="11"/>
      <c r="ELP86" s="11"/>
      <c r="ELQ86" s="11"/>
      <c r="ELR86" s="11"/>
      <c r="ELS86" s="11"/>
      <c r="ELT86" s="11"/>
      <c r="ELU86" s="11"/>
      <c r="ELV86" s="11"/>
      <c r="ELW86" s="11"/>
      <c r="ELX86" s="11"/>
      <c r="ELY86" s="11"/>
      <c r="ELZ86" s="11"/>
    </row>
    <row r="87" spans="3:346 1276:3718">
      <c r="C87" s="166" t="s">
        <v>988</v>
      </c>
      <c r="D87" s="223">
        <f t="shared" si="4"/>
        <v>0</v>
      </c>
      <c r="E87" s="88" t="s">
        <v>540</v>
      </c>
      <c r="F87" s="219"/>
      <c r="G87" s="92"/>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c r="HJ87" s="11"/>
      <c r="HK87" s="11"/>
      <c r="HL87" s="11"/>
      <c r="HM87" s="11"/>
      <c r="HN87" s="11"/>
      <c r="HO87" s="11"/>
      <c r="HP87" s="11"/>
      <c r="HQ87" s="11"/>
      <c r="HR87" s="11"/>
      <c r="HS87" s="11"/>
      <c r="HT87" s="11"/>
      <c r="HU87" s="11"/>
      <c r="HV87" s="11"/>
      <c r="HW87" s="11"/>
      <c r="HX87" s="11"/>
      <c r="HY87" s="11"/>
      <c r="HZ87" s="11"/>
      <c r="IA87" s="11"/>
      <c r="IB87" s="11"/>
      <c r="IC87" s="11"/>
      <c r="ID87" s="11"/>
      <c r="IE87" s="11"/>
      <c r="IF87" s="11"/>
      <c r="IG87" s="11"/>
      <c r="IH87" s="11"/>
      <c r="II87" s="11"/>
      <c r="IJ87" s="11"/>
      <c r="IK87" s="11"/>
      <c r="IL87" s="11"/>
      <c r="IM87" s="11"/>
      <c r="IN87" s="11"/>
      <c r="IO87" s="11"/>
      <c r="IP87" s="11"/>
      <c r="IQ87" s="11"/>
      <c r="IR87" s="11"/>
      <c r="IS87" s="11"/>
      <c r="IT87" s="11"/>
      <c r="IU87" s="11"/>
      <c r="IV87" s="11"/>
      <c r="IW87" s="11"/>
      <c r="IX87" s="11"/>
      <c r="IY87" s="11"/>
      <c r="IZ87" s="11"/>
      <c r="JA87" s="11"/>
      <c r="JB87" s="11"/>
      <c r="JC87" s="11"/>
      <c r="JD87" s="11"/>
      <c r="JE87" s="11"/>
      <c r="JF87" s="11"/>
      <c r="JG87" s="11"/>
      <c r="JH87" s="11"/>
      <c r="JI87" s="11"/>
      <c r="JJ87" s="11"/>
      <c r="JK87" s="11"/>
      <c r="JL87" s="11"/>
      <c r="JM87" s="11"/>
      <c r="JN87" s="11"/>
      <c r="JO87" s="11"/>
      <c r="JP87" s="11"/>
      <c r="JQ87" s="11"/>
      <c r="JR87" s="11"/>
      <c r="JS87" s="11"/>
      <c r="JT87" s="11"/>
      <c r="JU87" s="11"/>
      <c r="JV87" s="11"/>
      <c r="JW87" s="11"/>
      <c r="JX87" s="11"/>
      <c r="JY87" s="11"/>
      <c r="JZ87" s="11"/>
      <c r="KA87" s="11"/>
      <c r="KB87" s="11"/>
      <c r="KC87" s="11"/>
      <c r="KD87" s="11"/>
      <c r="KE87" s="11"/>
      <c r="KF87" s="11"/>
      <c r="KG87" s="11"/>
      <c r="KH87" s="11"/>
      <c r="KI87" s="11"/>
      <c r="KJ87" s="11"/>
      <c r="KK87" s="11"/>
      <c r="KL87" s="11"/>
      <c r="KM87" s="11"/>
      <c r="KN87" s="11"/>
      <c r="KO87" s="11"/>
      <c r="KP87" s="11"/>
      <c r="KQ87" s="11"/>
      <c r="KR87" s="11"/>
      <c r="KS87" s="11"/>
      <c r="KT87" s="11"/>
      <c r="KU87" s="11"/>
      <c r="KV87" s="11"/>
      <c r="KW87" s="11"/>
      <c r="KX87" s="11"/>
      <c r="KY87" s="11"/>
      <c r="KZ87" s="11"/>
      <c r="LA87" s="11"/>
      <c r="LB87" s="11"/>
      <c r="LC87" s="11"/>
      <c r="LD87" s="11"/>
      <c r="LE87" s="11"/>
      <c r="LF87" s="11"/>
      <c r="LG87" s="11"/>
      <c r="LH87" s="11"/>
      <c r="LI87" s="11"/>
      <c r="LJ87" s="11"/>
      <c r="LK87" s="11"/>
      <c r="LL87" s="11"/>
      <c r="LM87" s="11"/>
      <c r="LN87" s="11"/>
      <c r="LO87" s="11"/>
      <c r="LP87" s="11"/>
      <c r="LQ87" s="11"/>
      <c r="LR87" s="11"/>
      <c r="LS87" s="11"/>
      <c r="LT87" s="11"/>
      <c r="LU87" s="11"/>
      <c r="LV87" s="11"/>
      <c r="LW87" s="11"/>
      <c r="LX87" s="11"/>
      <c r="LY87" s="11"/>
      <c r="LZ87" s="11"/>
      <c r="MA87" s="11"/>
      <c r="MB87" s="11"/>
      <c r="MC87" s="11"/>
      <c r="MD87" s="11"/>
      <c r="ME87" s="11"/>
      <c r="MF87" s="11"/>
      <c r="MG87" s="11"/>
      <c r="MH87" s="11"/>
      <c r="AWB87" s="11"/>
      <c r="AWC87" s="11"/>
      <c r="AWD87" s="11"/>
      <c r="AWE87" s="11"/>
      <c r="AWF87" s="11"/>
      <c r="AWG87" s="11"/>
      <c r="AWH87" s="11"/>
      <c r="AWI87" s="11"/>
      <c r="AWJ87" s="11"/>
      <c r="AWK87" s="11"/>
      <c r="AWL87" s="11"/>
      <c r="AWM87" s="11"/>
      <c r="AWN87" s="11"/>
      <c r="AWO87" s="11"/>
      <c r="AWP87" s="11"/>
      <c r="AWQ87" s="11"/>
      <c r="AWR87" s="11"/>
      <c r="AWS87" s="11"/>
      <c r="AWT87" s="11"/>
      <c r="AWU87" s="11"/>
      <c r="AWV87" s="11"/>
      <c r="AWW87" s="11"/>
      <c r="AWX87" s="11"/>
      <c r="AWY87" s="11"/>
      <c r="AWZ87" s="11"/>
      <c r="AXA87" s="11"/>
      <c r="AXB87" s="11"/>
      <c r="AXC87" s="11"/>
      <c r="AXD87" s="11"/>
      <c r="AXE87" s="11"/>
      <c r="AXF87" s="11"/>
      <c r="AXG87" s="11"/>
      <c r="AXH87" s="11"/>
      <c r="AXI87" s="11"/>
      <c r="AXJ87" s="11"/>
      <c r="AXK87" s="11"/>
      <c r="AXL87" s="11"/>
      <c r="AXM87" s="11"/>
      <c r="AXN87" s="11"/>
      <c r="AXO87" s="11"/>
      <c r="AXP87" s="11"/>
      <c r="AXQ87" s="11"/>
      <c r="AXR87" s="11"/>
      <c r="AXS87" s="11"/>
      <c r="AXT87" s="11"/>
      <c r="AXU87" s="11"/>
      <c r="AXV87" s="11"/>
      <c r="AXW87" s="11"/>
      <c r="AXX87" s="11"/>
      <c r="AXY87" s="11"/>
      <c r="AXZ87" s="11"/>
      <c r="AYA87" s="11"/>
      <c r="AYB87" s="11"/>
      <c r="AYC87" s="11"/>
      <c r="AYD87" s="11"/>
      <c r="AYE87" s="11"/>
      <c r="AYF87" s="11"/>
      <c r="AYG87" s="11"/>
      <c r="AYH87" s="11"/>
      <c r="AYI87" s="11"/>
      <c r="AYJ87" s="11"/>
      <c r="AYK87" s="11"/>
      <c r="AYL87" s="11"/>
      <c r="AYM87" s="11"/>
      <c r="AYN87" s="11"/>
      <c r="AYO87" s="11"/>
      <c r="AYP87" s="11"/>
      <c r="AYQ87" s="11"/>
      <c r="AYR87" s="11"/>
      <c r="AYS87" s="11"/>
      <c r="AYT87" s="11"/>
      <c r="AYU87" s="11"/>
      <c r="AYV87" s="11"/>
      <c r="AYW87" s="11"/>
      <c r="AYX87" s="11"/>
      <c r="AYY87" s="11"/>
      <c r="AYZ87" s="11"/>
      <c r="AZA87" s="11"/>
      <c r="AZB87" s="11"/>
      <c r="AZC87" s="11"/>
      <c r="AZD87" s="11"/>
      <c r="AZE87" s="11"/>
      <c r="AZF87" s="11"/>
      <c r="AZG87" s="11"/>
      <c r="AZH87" s="11"/>
      <c r="AZI87" s="11"/>
      <c r="AZJ87" s="11"/>
      <c r="AZK87" s="11"/>
      <c r="AZL87" s="11"/>
      <c r="AZM87" s="11"/>
      <c r="AZN87" s="11"/>
      <c r="AZO87" s="11"/>
      <c r="AZP87" s="11"/>
      <c r="AZQ87" s="11"/>
      <c r="AZR87" s="11"/>
      <c r="AZS87" s="11"/>
      <c r="AZT87" s="11"/>
      <c r="AZU87" s="11"/>
      <c r="AZV87" s="11"/>
      <c r="AZW87" s="11"/>
      <c r="AZX87" s="11"/>
      <c r="AZY87" s="11"/>
      <c r="AZZ87" s="11"/>
      <c r="BAA87" s="11"/>
      <c r="BAB87" s="11"/>
      <c r="BAC87" s="11"/>
      <c r="BAD87" s="11"/>
      <c r="BAE87" s="11"/>
      <c r="BAF87" s="11"/>
      <c r="BAG87" s="11"/>
      <c r="BAH87" s="11"/>
      <c r="BAI87" s="11"/>
      <c r="BAJ87" s="11"/>
      <c r="BAK87" s="11"/>
      <c r="BAL87" s="11"/>
      <c r="BAM87" s="11"/>
      <c r="BAN87" s="11"/>
      <c r="BAO87" s="11"/>
      <c r="BAP87" s="11"/>
      <c r="BAQ87" s="11"/>
      <c r="BAR87" s="11"/>
      <c r="BAS87" s="11"/>
      <c r="BAT87" s="11"/>
      <c r="BAU87" s="11"/>
      <c r="BAV87" s="11"/>
      <c r="BAW87" s="11"/>
      <c r="BAX87" s="11"/>
      <c r="BAY87" s="11"/>
      <c r="BAZ87" s="11"/>
      <c r="BBA87" s="11"/>
      <c r="BBB87" s="11"/>
      <c r="BBC87" s="11"/>
      <c r="BBD87" s="11"/>
      <c r="BBE87" s="11"/>
      <c r="BBF87" s="11"/>
      <c r="BBG87" s="11"/>
      <c r="BBH87" s="11"/>
      <c r="BBI87" s="11"/>
      <c r="BBJ87" s="11"/>
      <c r="BBK87" s="11"/>
      <c r="BBL87" s="11"/>
      <c r="BBM87" s="11"/>
      <c r="BBN87" s="11"/>
      <c r="BBO87" s="11"/>
      <c r="BBP87" s="11"/>
      <c r="BBQ87" s="11"/>
      <c r="BBR87" s="11"/>
      <c r="BBS87" s="11"/>
      <c r="BBT87" s="11"/>
      <c r="BBU87" s="11"/>
      <c r="BBV87" s="11"/>
      <c r="BBW87" s="11"/>
      <c r="BBX87" s="11"/>
      <c r="BBY87" s="11"/>
      <c r="BBZ87" s="11"/>
      <c r="BCA87" s="11"/>
      <c r="BCB87" s="11"/>
      <c r="BCC87" s="11"/>
      <c r="BCD87" s="11"/>
      <c r="BCE87" s="11"/>
      <c r="BCF87" s="11"/>
      <c r="BCG87" s="11"/>
      <c r="BCH87" s="11"/>
      <c r="BCI87" s="11"/>
      <c r="BCJ87" s="11"/>
      <c r="BCK87" s="11"/>
      <c r="BCL87" s="11"/>
      <c r="BCM87" s="11"/>
      <c r="BCN87" s="11"/>
      <c r="BCO87" s="11"/>
      <c r="BCP87" s="11"/>
      <c r="BCQ87" s="11"/>
      <c r="BCR87" s="11"/>
      <c r="BCS87" s="11"/>
      <c r="BCT87" s="11"/>
      <c r="BCU87" s="11"/>
      <c r="BCV87" s="11"/>
      <c r="BCW87" s="11"/>
      <c r="BCX87" s="11"/>
      <c r="BCY87" s="11"/>
      <c r="BCZ87" s="11"/>
      <c r="BDA87" s="11"/>
      <c r="BDB87" s="11"/>
      <c r="BDC87" s="11"/>
      <c r="BDD87" s="11"/>
      <c r="BDE87" s="11"/>
      <c r="BDF87" s="11"/>
      <c r="BDG87" s="11"/>
      <c r="BDH87" s="11"/>
      <c r="BDI87" s="11"/>
      <c r="BDJ87" s="11"/>
      <c r="BDK87" s="11"/>
      <c r="BDL87" s="11"/>
      <c r="BDM87" s="11"/>
      <c r="BDN87" s="11"/>
      <c r="BDO87" s="11"/>
      <c r="BDP87" s="11"/>
      <c r="BDQ87" s="11"/>
      <c r="BDR87" s="11"/>
      <c r="BDS87" s="11"/>
      <c r="BDT87" s="11"/>
      <c r="BDU87" s="11"/>
      <c r="BDV87" s="11"/>
      <c r="BDW87" s="11"/>
      <c r="BDX87" s="11"/>
      <c r="BDY87" s="11"/>
      <c r="BDZ87" s="11"/>
      <c r="BEA87" s="11"/>
      <c r="BEB87" s="11"/>
      <c r="BEC87" s="11"/>
      <c r="BED87" s="11"/>
      <c r="BEE87" s="11"/>
      <c r="BEF87" s="11"/>
      <c r="BEG87" s="11"/>
      <c r="BEH87" s="11"/>
      <c r="BEI87" s="11"/>
      <c r="BEJ87" s="11"/>
      <c r="BEK87" s="11"/>
      <c r="BEL87" s="11"/>
      <c r="BEM87" s="11"/>
      <c r="BEN87" s="11"/>
      <c r="BEO87" s="11"/>
      <c r="BEP87" s="11"/>
      <c r="BEQ87" s="11"/>
      <c r="BER87" s="11"/>
      <c r="BES87" s="11"/>
      <c r="BET87" s="11"/>
      <c r="BEU87" s="11"/>
      <c r="BEV87" s="11"/>
      <c r="BEW87" s="11"/>
      <c r="BEX87" s="11"/>
      <c r="BEY87" s="11"/>
      <c r="BEZ87" s="11"/>
      <c r="BFA87" s="11"/>
      <c r="BFB87" s="11"/>
      <c r="BFC87" s="11"/>
      <c r="BFD87" s="11"/>
      <c r="BFE87" s="11"/>
      <c r="BFF87" s="11"/>
      <c r="BFG87" s="11"/>
      <c r="BFH87" s="11"/>
      <c r="BFI87" s="11"/>
      <c r="BFJ87" s="11"/>
      <c r="BFK87" s="11"/>
      <c r="BFL87" s="11"/>
      <c r="BFM87" s="11"/>
      <c r="BFN87" s="11"/>
      <c r="BFO87" s="11"/>
      <c r="BFP87" s="11"/>
      <c r="BFQ87" s="11"/>
      <c r="BFR87" s="11"/>
      <c r="BFS87" s="11"/>
      <c r="BFT87" s="11"/>
      <c r="BFU87" s="11"/>
      <c r="BFV87" s="11"/>
      <c r="BFW87" s="11"/>
      <c r="BFX87" s="11"/>
      <c r="BFY87" s="11"/>
      <c r="BFZ87" s="11"/>
      <c r="BGA87" s="11"/>
      <c r="BGB87" s="11"/>
      <c r="BGC87" s="11"/>
      <c r="BGD87" s="11"/>
      <c r="BGE87" s="11"/>
      <c r="BGF87" s="11"/>
      <c r="BGG87" s="11"/>
      <c r="BGH87" s="11"/>
      <c r="BGI87" s="11"/>
      <c r="BGJ87" s="11"/>
      <c r="BGK87" s="11"/>
      <c r="BGL87" s="11"/>
      <c r="BGM87" s="11"/>
      <c r="BGN87" s="11"/>
      <c r="BGO87" s="11"/>
      <c r="BGP87" s="11"/>
      <c r="BGQ87" s="11"/>
      <c r="BGR87" s="11"/>
      <c r="BGS87" s="11"/>
      <c r="BGT87" s="11"/>
      <c r="BGU87" s="11"/>
      <c r="BGV87" s="11"/>
      <c r="BGW87" s="11"/>
      <c r="BGX87" s="11"/>
      <c r="BGY87" s="11"/>
      <c r="BGZ87" s="11"/>
      <c r="BHA87" s="11"/>
      <c r="BHB87" s="11"/>
      <c r="BHC87" s="11"/>
      <c r="BHD87" s="11"/>
      <c r="BHE87" s="11"/>
      <c r="BHF87" s="11"/>
      <c r="BHG87" s="11"/>
      <c r="BHH87" s="11"/>
      <c r="BHI87" s="11"/>
      <c r="BHJ87" s="11"/>
      <c r="BHK87" s="11"/>
      <c r="BHL87" s="11"/>
      <c r="BHM87" s="11"/>
      <c r="BHN87" s="11"/>
      <c r="BHO87" s="11"/>
      <c r="BHP87" s="11"/>
      <c r="BHQ87" s="11"/>
      <c r="BHR87" s="11"/>
      <c r="BHS87" s="11"/>
      <c r="BHT87" s="11"/>
      <c r="BHU87" s="11"/>
      <c r="BHV87" s="11"/>
      <c r="BHW87" s="11"/>
      <c r="BHX87" s="11"/>
      <c r="BHY87" s="11"/>
      <c r="BHZ87" s="11"/>
      <c r="BIA87" s="11"/>
      <c r="BIB87" s="11"/>
      <c r="BIC87" s="11"/>
      <c r="BID87" s="11"/>
      <c r="BIE87" s="11"/>
      <c r="BIF87" s="11"/>
      <c r="BIG87" s="11"/>
      <c r="BIH87" s="11"/>
      <c r="BII87" s="11"/>
      <c r="BIJ87" s="11"/>
      <c r="BIK87" s="11"/>
      <c r="BIL87" s="11"/>
      <c r="BIM87" s="11"/>
      <c r="BIN87" s="11"/>
      <c r="BIO87" s="11"/>
      <c r="BIP87" s="11"/>
      <c r="BIQ87" s="11"/>
      <c r="BIR87" s="11"/>
      <c r="BIS87" s="11"/>
      <c r="BIT87" s="11"/>
      <c r="BIU87" s="11"/>
      <c r="BIV87" s="11"/>
      <c r="BIW87" s="11"/>
      <c r="BIX87" s="11"/>
      <c r="BIY87" s="11"/>
      <c r="BIZ87" s="11"/>
      <c r="BJA87" s="11"/>
      <c r="BJB87" s="11"/>
      <c r="BJC87" s="11"/>
      <c r="BJD87" s="11"/>
      <c r="BJE87" s="11"/>
      <c r="BJF87" s="11"/>
      <c r="BJG87" s="11"/>
      <c r="BJH87" s="11"/>
      <c r="BJI87" s="11"/>
      <c r="BJJ87" s="11"/>
      <c r="BJK87" s="11"/>
      <c r="BJL87" s="11"/>
      <c r="BJM87" s="11"/>
      <c r="BJN87" s="11"/>
      <c r="BJO87" s="11"/>
      <c r="BJP87" s="11"/>
      <c r="BJQ87" s="11"/>
      <c r="BJR87" s="11"/>
      <c r="BJS87" s="11"/>
      <c r="BJT87" s="11"/>
      <c r="BJU87" s="11"/>
      <c r="BJV87" s="11"/>
      <c r="BJW87" s="11"/>
      <c r="BJX87" s="11"/>
      <c r="BJY87" s="11"/>
      <c r="BJZ87" s="11"/>
      <c r="BKA87" s="11"/>
      <c r="BKB87" s="11"/>
      <c r="BKC87" s="11"/>
      <c r="BKD87" s="11"/>
      <c r="BKE87" s="11"/>
      <c r="BKF87" s="11"/>
      <c r="BKG87" s="11"/>
      <c r="BKH87" s="11"/>
      <c r="BKI87" s="11"/>
      <c r="BKJ87" s="11"/>
      <c r="BKK87" s="11"/>
      <c r="BKL87" s="11"/>
      <c r="BKM87" s="11"/>
      <c r="BKN87" s="11"/>
      <c r="BKO87" s="11"/>
      <c r="BKP87" s="11"/>
      <c r="BKQ87" s="11"/>
      <c r="BKR87" s="11"/>
      <c r="BKS87" s="11"/>
      <c r="BKT87" s="11"/>
      <c r="BKU87" s="11"/>
      <c r="BKV87" s="11"/>
      <c r="BKW87" s="11"/>
      <c r="BKX87" s="11"/>
      <c r="BKY87" s="11"/>
      <c r="BKZ87" s="11"/>
      <c r="BLA87" s="11"/>
      <c r="BLB87" s="11"/>
      <c r="BLC87" s="11"/>
      <c r="BLD87" s="11"/>
      <c r="BLE87" s="11"/>
      <c r="BLF87" s="11"/>
      <c r="BLG87" s="11"/>
      <c r="BLH87" s="11"/>
      <c r="BLI87" s="11"/>
      <c r="BLJ87" s="11"/>
      <c r="BLK87" s="11"/>
      <c r="BLL87" s="11"/>
      <c r="BLM87" s="11"/>
      <c r="BLN87" s="11"/>
      <c r="BLO87" s="11"/>
      <c r="BLP87" s="11"/>
      <c r="BLQ87" s="11"/>
      <c r="BLR87" s="11"/>
      <c r="BLS87" s="11"/>
      <c r="BLT87" s="11"/>
      <c r="BLU87" s="11"/>
      <c r="BLV87" s="11"/>
      <c r="BLW87" s="11"/>
      <c r="BLX87" s="11"/>
      <c r="BLY87" s="11"/>
      <c r="BLZ87" s="11"/>
      <c r="BMA87" s="11"/>
      <c r="BMB87" s="11"/>
      <c r="BMC87" s="11"/>
      <c r="BMD87" s="11"/>
      <c r="BME87" s="11"/>
      <c r="BMF87" s="11"/>
      <c r="BMG87" s="11"/>
      <c r="BMH87" s="11"/>
      <c r="BMI87" s="11"/>
      <c r="BMJ87" s="11"/>
      <c r="BMK87" s="11"/>
      <c r="BML87" s="11"/>
      <c r="BMM87" s="11"/>
      <c r="BMN87" s="11"/>
      <c r="BMO87" s="11"/>
      <c r="BMP87" s="11"/>
      <c r="BMQ87" s="11"/>
      <c r="BMR87" s="11"/>
      <c r="BMS87" s="11"/>
      <c r="BMT87" s="11"/>
      <c r="BMU87" s="11"/>
      <c r="BMV87" s="11"/>
      <c r="BMW87" s="11"/>
      <c r="BMX87" s="11"/>
      <c r="BMY87" s="11"/>
      <c r="BMZ87" s="11"/>
      <c r="BNA87" s="11"/>
      <c r="BNB87" s="11"/>
      <c r="BNC87" s="11"/>
      <c r="BND87" s="11"/>
      <c r="BNE87" s="11"/>
      <c r="BNF87" s="11"/>
      <c r="BNG87" s="11"/>
      <c r="BNH87" s="11"/>
      <c r="BNI87" s="11"/>
      <c r="BNJ87" s="11"/>
      <c r="BNK87" s="11"/>
      <c r="BNL87" s="11"/>
      <c r="BNM87" s="11"/>
      <c r="BNN87" s="11"/>
      <c r="BNO87" s="11"/>
      <c r="BNP87" s="11"/>
      <c r="BNQ87" s="11"/>
      <c r="BNR87" s="11"/>
      <c r="BNS87" s="11"/>
      <c r="BNT87" s="11"/>
      <c r="BNU87" s="11"/>
      <c r="BNV87" s="11"/>
      <c r="BNW87" s="11"/>
      <c r="BNX87" s="11"/>
      <c r="BNY87" s="11"/>
      <c r="BNZ87" s="11"/>
      <c r="BOA87" s="11"/>
      <c r="BOB87" s="11"/>
      <c r="BOC87" s="11"/>
      <c r="BOD87" s="11"/>
      <c r="BOE87" s="11"/>
      <c r="BOF87" s="11"/>
      <c r="BOG87" s="11"/>
      <c r="BOH87" s="11"/>
      <c r="BOI87" s="11"/>
      <c r="BOJ87" s="11"/>
      <c r="BOK87" s="11"/>
      <c r="BOL87" s="11"/>
      <c r="BOM87" s="11"/>
      <c r="BON87" s="11"/>
      <c r="BOO87" s="11"/>
      <c r="BOP87" s="11"/>
      <c r="BOQ87" s="11"/>
      <c r="BOR87" s="11"/>
      <c r="BOS87" s="11"/>
      <c r="BOT87" s="11"/>
      <c r="BOU87" s="11"/>
      <c r="BOV87" s="11"/>
      <c r="BOW87" s="11"/>
      <c r="BOX87" s="11"/>
      <c r="BOY87" s="11"/>
      <c r="BOZ87" s="11"/>
      <c r="BPA87" s="11"/>
      <c r="BPB87" s="11"/>
      <c r="BPC87" s="11"/>
      <c r="BPD87" s="11"/>
      <c r="BPE87" s="11"/>
      <c r="BPF87" s="11"/>
      <c r="BPG87" s="11"/>
      <c r="BPH87" s="11"/>
      <c r="BPI87" s="11"/>
      <c r="BPJ87" s="11"/>
      <c r="BPK87" s="11"/>
      <c r="BPL87" s="11"/>
      <c r="BPM87" s="11"/>
      <c r="BPN87" s="11"/>
      <c r="BPO87" s="11"/>
      <c r="BPP87" s="11"/>
      <c r="BPQ87" s="11"/>
      <c r="BPR87" s="11"/>
      <c r="BPS87" s="11"/>
      <c r="BPT87" s="11"/>
      <c r="BPU87" s="11"/>
      <c r="BPV87" s="11"/>
      <c r="BPW87" s="11"/>
      <c r="BPX87" s="11"/>
      <c r="BPY87" s="11"/>
      <c r="BPZ87" s="11"/>
      <c r="BQA87" s="11"/>
      <c r="BQB87" s="11"/>
      <c r="BQC87" s="11"/>
      <c r="BQD87" s="11"/>
      <c r="BQE87" s="11"/>
      <c r="BQF87" s="11"/>
      <c r="BQG87" s="11"/>
      <c r="BQH87" s="11"/>
      <c r="BQI87" s="11"/>
      <c r="BQJ87" s="11"/>
      <c r="BQK87" s="11"/>
      <c r="BQL87" s="11"/>
      <c r="BQM87" s="11"/>
      <c r="BQN87" s="11"/>
      <c r="BQO87" s="11"/>
      <c r="BQP87" s="11"/>
      <c r="BQQ87" s="11"/>
      <c r="BQR87" s="11"/>
      <c r="BQS87" s="11"/>
      <c r="BQT87" s="11"/>
      <c r="BQU87" s="11"/>
      <c r="BQV87" s="11"/>
      <c r="BQW87" s="11"/>
      <c r="BQX87" s="11"/>
      <c r="BQY87" s="11"/>
      <c r="BQZ87" s="11"/>
      <c r="BRA87" s="11"/>
      <c r="BRB87" s="11"/>
      <c r="BRC87" s="11"/>
      <c r="BRD87" s="11"/>
      <c r="BRE87" s="11"/>
      <c r="BRF87" s="11"/>
      <c r="BRG87" s="11"/>
      <c r="BRH87" s="11"/>
      <c r="BRI87" s="11"/>
      <c r="BRJ87" s="11"/>
      <c r="BRK87" s="11"/>
      <c r="BRL87" s="11"/>
      <c r="BRM87" s="11"/>
      <c r="BRN87" s="11"/>
      <c r="BRO87" s="11"/>
      <c r="BRP87" s="11"/>
      <c r="BRQ87" s="11"/>
      <c r="BRR87" s="11"/>
      <c r="BRS87" s="11"/>
      <c r="BRT87" s="11"/>
      <c r="BRU87" s="11"/>
      <c r="BRV87" s="11"/>
      <c r="BRW87" s="11"/>
      <c r="BRX87" s="11"/>
      <c r="BRY87" s="11"/>
      <c r="BRZ87" s="11"/>
      <c r="BSA87" s="11"/>
      <c r="BSB87" s="11"/>
      <c r="BSC87" s="11"/>
      <c r="BSD87" s="11"/>
      <c r="BSE87" s="11"/>
      <c r="BSF87" s="11"/>
      <c r="BSG87" s="11"/>
      <c r="BSH87" s="11"/>
      <c r="BSI87" s="11"/>
      <c r="BSJ87" s="11"/>
      <c r="BSK87" s="11"/>
      <c r="BSL87" s="11"/>
      <c r="BSM87" s="11"/>
      <c r="BSN87" s="11"/>
      <c r="BSO87" s="11"/>
      <c r="BSP87" s="11"/>
      <c r="BSQ87" s="11"/>
      <c r="BSR87" s="11"/>
      <c r="BSS87" s="11"/>
      <c r="BST87" s="11"/>
      <c r="BSU87" s="11"/>
      <c r="BSV87" s="11"/>
      <c r="BSW87" s="11"/>
      <c r="BSX87" s="11"/>
      <c r="BSY87" s="11"/>
      <c r="BSZ87" s="11"/>
      <c r="BTA87" s="11"/>
      <c r="BTB87" s="11"/>
      <c r="BTC87" s="11"/>
      <c r="BTD87" s="11"/>
      <c r="BTE87" s="11"/>
      <c r="BTF87" s="11"/>
      <c r="BTG87" s="11"/>
      <c r="BTH87" s="11"/>
      <c r="BTI87" s="11"/>
      <c r="BTJ87" s="11"/>
      <c r="BTK87" s="11"/>
      <c r="BTL87" s="11"/>
      <c r="BTM87" s="11"/>
      <c r="BTN87" s="11"/>
      <c r="BTO87" s="11"/>
      <c r="BTP87" s="11"/>
      <c r="BTQ87" s="11"/>
      <c r="BTR87" s="11"/>
      <c r="BTS87" s="11"/>
      <c r="BTT87" s="11"/>
      <c r="BTU87" s="11"/>
      <c r="BTV87" s="11"/>
      <c r="BTW87" s="11"/>
      <c r="BTX87" s="11"/>
      <c r="BTY87" s="11"/>
      <c r="BTZ87" s="11"/>
      <c r="BUA87" s="11"/>
      <c r="BUB87" s="11"/>
      <c r="BUC87" s="11"/>
      <c r="BUD87" s="11"/>
      <c r="BUE87" s="11"/>
      <c r="BUF87" s="11"/>
      <c r="BUG87" s="11"/>
      <c r="BUH87" s="11"/>
      <c r="BUI87" s="11"/>
      <c r="BUJ87" s="11"/>
      <c r="BUK87" s="11"/>
      <c r="BUL87" s="11"/>
      <c r="BUM87" s="11"/>
      <c r="BUN87" s="11"/>
      <c r="BUO87" s="11"/>
      <c r="BUP87" s="11"/>
      <c r="BUQ87" s="11"/>
      <c r="BUR87" s="11"/>
      <c r="BUS87" s="11"/>
      <c r="BUT87" s="11"/>
      <c r="BUU87" s="11"/>
      <c r="BUV87" s="11"/>
      <c r="BUW87" s="11"/>
      <c r="BUX87" s="11"/>
      <c r="BUY87" s="11"/>
      <c r="BUZ87" s="11"/>
      <c r="BVA87" s="11"/>
      <c r="BVB87" s="11"/>
      <c r="BVC87" s="11"/>
      <c r="BVD87" s="11"/>
      <c r="BVE87" s="11"/>
      <c r="BVF87" s="11"/>
      <c r="BVG87" s="11"/>
      <c r="BVH87" s="11"/>
      <c r="BVI87" s="11"/>
      <c r="BVJ87" s="11"/>
      <c r="BVK87" s="11"/>
      <c r="BVL87" s="11"/>
      <c r="BVM87" s="11"/>
      <c r="BVN87" s="11"/>
      <c r="BVO87" s="11"/>
      <c r="BVP87" s="11"/>
      <c r="BVQ87" s="11"/>
      <c r="BVR87" s="11"/>
      <c r="BVS87" s="11"/>
      <c r="BVT87" s="11"/>
      <c r="BVU87" s="11"/>
      <c r="BVV87" s="11"/>
      <c r="BVW87" s="11"/>
      <c r="BVX87" s="11"/>
      <c r="BVY87" s="11"/>
      <c r="BVZ87" s="11"/>
      <c r="BWA87" s="11"/>
      <c r="BWB87" s="11"/>
      <c r="BWC87" s="11"/>
      <c r="BWD87" s="11"/>
      <c r="BWE87" s="11"/>
      <c r="BWF87" s="11"/>
      <c r="BWG87" s="11"/>
      <c r="BWH87" s="11"/>
      <c r="BWI87" s="11"/>
      <c r="BWJ87" s="11"/>
      <c r="BWK87" s="11"/>
      <c r="BWL87" s="11"/>
      <c r="BWM87" s="11"/>
      <c r="BWN87" s="11"/>
      <c r="BWO87" s="11"/>
      <c r="BWP87" s="11"/>
      <c r="BWQ87" s="11"/>
      <c r="BWR87" s="11"/>
      <c r="BWS87" s="11"/>
      <c r="BWT87" s="11"/>
      <c r="BWU87" s="11"/>
      <c r="BWV87" s="11"/>
      <c r="BWW87" s="11"/>
      <c r="BWX87" s="11"/>
      <c r="BWY87" s="11"/>
      <c r="BWZ87" s="11"/>
      <c r="BXA87" s="11"/>
      <c r="BXB87" s="11"/>
      <c r="BXC87" s="11"/>
      <c r="BXD87" s="11"/>
      <c r="BXE87" s="11"/>
      <c r="BXF87" s="11"/>
      <c r="BXG87" s="11"/>
      <c r="BXH87" s="11"/>
      <c r="BXI87" s="11"/>
      <c r="BXJ87" s="11"/>
      <c r="BXK87" s="11"/>
      <c r="BXL87" s="11"/>
      <c r="BXM87" s="11"/>
      <c r="BXN87" s="11"/>
      <c r="BXO87" s="11"/>
      <c r="BXP87" s="11"/>
      <c r="BXQ87" s="11"/>
      <c r="BXR87" s="11"/>
      <c r="BXS87" s="11"/>
      <c r="BXT87" s="11"/>
      <c r="BXU87" s="11"/>
      <c r="BXV87" s="11"/>
      <c r="BXW87" s="11"/>
      <c r="BXX87" s="11"/>
      <c r="BXY87" s="11"/>
      <c r="BXZ87" s="11"/>
      <c r="BYA87" s="11"/>
      <c r="BYB87" s="11"/>
      <c r="BYC87" s="11"/>
      <c r="BYD87" s="11"/>
      <c r="BYE87" s="11"/>
      <c r="BYF87" s="11"/>
      <c r="BYG87" s="11"/>
      <c r="BYH87" s="11"/>
      <c r="BYI87" s="11"/>
      <c r="BYJ87" s="11"/>
      <c r="BYK87" s="11"/>
      <c r="BYL87" s="11"/>
      <c r="BYM87" s="11"/>
      <c r="BYN87" s="11"/>
      <c r="BYO87" s="11"/>
      <c r="BYP87" s="11"/>
      <c r="BYQ87" s="11"/>
      <c r="BYR87" s="11"/>
      <c r="BYS87" s="11"/>
      <c r="BYT87" s="11"/>
      <c r="BYU87" s="11"/>
      <c r="BYV87" s="11"/>
      <c r="BYW87" s="11"/>
      <c r="BYX87" s="11"/>
      <c r="BYY87" s="11"/>
      <c r="BYZ87" s="11"/>
      <c r="BZA87" s="11"/>
      <c r="BZB87" s="11"/>
      <c r="BZC87" s="11"/>
      <c r="BZD87" s="11"/>
      <c r="BZE87" s="11"/>
      <c r="BZF87" s="11"/>
      <c r="BZG87" s="11"/>
      <c r="BZH87" s="11"/>
      <c r="BZI87" s="11"/>
      <c r="BZJ87" s="11"/>
      <c r="BZK87" s="11"/>
      <c r="BZL87" s="11"/>
      <c r="BZM87" s="11"/>
      <c r="BZN87" s="11"/>
      <c r="BZO87" s="11"/>
      <c r="BZP87" s="11"/>
      <c r="BZQ87" s="11"/>
      <c r="BZR87" s="11"/>
      <c r="BZS87" s="11"/>
      <c r="BZT87" s="11"/>
      <c r="BZU87" s="11"/>
      <c r="BZV87" s="11"/>
      <c r="BZW87" s="11"/>
      <c r="BZX87" s="11"/>
      <c r="BZY87" s="11"/>
      <c r="BZZ87" s="11"/>
      <c r="CAA87" s="11"/>
      <c r="CAB87" s="11"/>
      <c r="CAC87" s="11"/>
      <c r="CAD87" s="11"/>
      <c r="CAE87" s="11"/>
      <c r="CAF87" s="11"/>
      <c r="CAG87" s="11"/>
      <c r="CAH87" s="11"/>
      <c r="CAI87" s="11"/>
      <c r="CAJ87" s="11"/>
      <c r="CAK87" s="11"/>
      <c r="CAL87" s="11"/>
      <c r="CAM87" s="11"/>
      <c r="CAN87" s="11"/>
      <c r="CAO87" s="11"/>
      <c r="CAP87" s="11"/>
      <c r="CAQ87" s="11"/>
      <c r="CAR87" s="11"/>
      <c r="CAS87" s="11"/>
      <c r="CAT87" s="11"/>
      <c r="CAU87" s="11"/>
      <c r="CAV87" s="11"/>
      <c r="CAW87" s="11"/>
      <c r="CAX87" s="11"/>
      <c r="CAY87" s="11"/>
      <c r="CAZ87" s="11"/>
      <c r="CBA87" s="11"/>
      <c r="CBB87" s="11"/>
      <c r="CBC87" s="11"/>
      <c r="CBD87" s="11"/>
      <c r="CBE87" s="11"/>
      <c r="CBF87" s="11"/>
      <c r="CBG87" s="11"/>
      <c r="CBH87" s="11"/>
      <c r="CBI87" s="11"/>
      <c r="CBJ87" s="11"/>
      <c r="CBK87" s="11"/>
      <c r="CBL87" s="11"/>
      <c r="CBM87" s="11"/>
      <c r="CBN87" s="11"/>
      <c r="CBO87" s="11"/>
      <c r="CBP87" s="11"/>
      <c r="CBQ87" s="11"/>
      <c r="CBR87" s="11"/>
      <c r="CBS87" s="11"/>
      <c r="CBT87" s="11"/>
      <c r="CBU87" s="11"/>
      <c r="CBV87" s="11"/>
      <c r="CBW87" s="11"/>
      <c r="CBX87" s="11"/>
      <c r="CBY87" s="11"/>
      <c r="CBZ87" s="11"/>
      <c r="CCA87" s="11"/>
      <c r="CCB87" s="11"/>
      <c r="CCC87" s="11"/>
      <c r="CCD87" s="11"/>
      <c r="CCE87" s="11"/>
      <c r="CCF87" s="11"/>
      <c r="CCG87" s="11"/>
      <c r="CCH87" s="11"/>
      <c r="CCI87" s="11"/>
      <c r="CCJ87" s="11"/>
      <c r="CCK87" s="11"/>
      <c r="CCL87" s="11"/>
      <c r="CCM87" s="11"/>
      <c r="CCN87" s="11"/>
      <c r="CCO87" s="11"/>
      <c r="CCP87" s="11"/>
      <c r="CCQ87" s="11"/>
      <c r="CCR87" s="11"/>
      <c r="CCS87" s="11"/>
      <c r="CCT87" s="11"/>
      <c r="CCU87" s="11"/>
      <c r="CCV87" s="11"/>
      <c r="CCW87" s="11"/>
      <c r="CCX87" s="11"/>
      <c r="CCY87" s="11"/>
      <c r="CCZ87" s="11"/>
      <c r="CDA87" s="11"/>
      <c r="CDB87" s="11"/>
      <c r="CDC87" s="11"/>
      <c r="CDD87" s="11"/>
      <c r="CDE87" s="11"/>
      <c r="CDF87" s="11"/>
      <c r="CDG87" s="11"/>
      <c r="CDH87" s="11"/>
      <c r="CDI87" s="11"/>
      <c r="CDJ87" s="11"/>
      <c r="CDK87" s="11"/>
      <c r="CDL87" s="11"/>
      <c r="CDM87" s="11"/>
      <c r="CDN87" s="11"/>
      <c r="CDO87" s="11"/>
      <c r="CDP87" s="11"/>
      <c r="CDQ87" s="11"/>
      <c r="CDR87" s="11"/>
      <c r="CDS87" s="11"/>
      <c r="CDT87" s="11"/>
      <c r="CDU87" s="11"/>
      <c r="CDV87" s="11"/>
      <c r="CDW87" s="11"/>
      <c r="CDX87" s="11"/>
      <c r="CDY87" s="11"/>
      <c r="CDZ87" s="11"/>
      <c r="CEA87" s="11"/>
      <c r="CEB87" s="11"/>
      <c r="CEC87" s="11"/>
      <c r="CED87" s="11"/>
      <c r="CEE87" s="11"/>
      <c r="CEF87" s="11"/>
      <c r="CEG87" s="11"/>
      <c r="CEH87" s="11"/>
      <c r="CEI87" s="11"/>
      <c r="CEJ87" s="11"/>
      <c r="CEK87" s="11"/>
      <c r="CEL87" s="11"/>
      <c r="CEM87" s="11"/>
      <c r="CEN87" s="11"/>
      <c r="CEO87" s="11"/>
      <c r="CEP87" s="11"/>
      <c r="CEQ87" s="11"/>
      <c r="CER87" s="11"/>
      <c r="CES87" s="11"/>
      <c r="CET87" s="11"/>
      <c r="CEU87" s="11"/>
      <c r="CEV87" s="11"/>
      <c r="CEW87" s="11"/>
      <c r="CEX87" s="11"/>
      <c r="CEY87" s="11"/>
      <c r="CEZ87" s="11"/>
      <c r="CFA87" s="11"/>
      <c r="CFB87" s="11"/>
      <c r="CFC87" s="11"/>
      <c r="CFD87" s="11"/>
      <c r="CFE87" s="11"/>
      <c r="CFF87" s="11"/>
      <c r="CFG87" s="11"/>
      <c r="CFH87" s="11"/>
      <c r="CFI87" s="11"/>
      <c r="CFJ87" s="11"/>
      <c r="CFK87" s="11"/>
      <c r="CFL87" s="11"/>
      <c r="CFM87" s="11"/>
      <c r="CFN87" s="11"/>
      <c r="CFO87" s="11"/>
      <c r="CFP87" s="11"/>
      <c r="CFQ87" s="11"/>
      <c r="CFR87" s="11"/>
      <c r="CFS87" s="11"/>
      <c r="CFT87" s="11"/>
      <c r="CFU87" s="11"/>
      <c r="CFV87" s="11"/>
      <c r="CFW87" s="11"/>
      <c r="CFX87" s="11"/>
      <c r="CFY87" s="11"/>
      <c r="CFZ87" s="11"/>
      <c r="CGA87" s="11"/>
      <c r="CGB87" s="11"/>
      <c r="CGC87" s="11"/>
      <c r="CGD87" s="11"/>
      <c r="CGE87" s="11"/>
      <c r="CGF87" s="11"/>
      <c r="CGG87" s="11"/>
      <c r="CGH87" s="11"/>
      <c r="CGI87" s="11"/>
      <c r="CGJ87" s="11"/>
      <c r="CGK87" s="11"/>
      <c r="CGL87" s="11"/>
      <c r="CGM87" s="11"/>
      <c r="CGN87" s="11"/>
      <c r="CGO87" s="11"/>
      <c r="CGP87" s="11"/>
      <c r="CGQ87" s="11"/>
      <c r="CGR87" s="11"/>
      <c r="CGS87" s="11"/>
      <c r="CGT87" s="11"/>
      <c r="CGU87" s="11"/>
      <c r="CGV87" s="11"/>
      <c r="CGW87" s="11"/>
      <c r="CGX87" s="11"/>
      <c r="CGY87" s="11"/>
      <c r="CGZ87" s="11"/>
      <c r="CHA87" s="11"/>
      <c r="CHB87" s="11"/>
      <c r="CHC87" s="11"/>
      <c r="CHD87" s="11"/>
      <c r="CHE87" s="11"/>
      <c r="CHF87" s="11"/>
      <c r="CHG87" s="11"/>
      <c r="CHH87" s="11"/>
      <c r="CHI87" s="11"/>
      <c r="CHJ87" s="11"/>
      <c r="CHK87" s="11"/>
      <c r="CHL87" s="11"/>
      <c r="CHM87" s="11"/>
      <c r="CHN87" s="11"/>
      <c r="CHO87" s="11"/>
      <c r="CHP87" s="11"/>
      <c r="CHQ87" s="11"/>
      <c r="CHR87" s="11"/>
      <c r="CHS87" s="11"/>
      <c r="CHT87" s="11"/>
      <c r="CHU87" s="11"/>
      <c r="CHV87" s="11"/>
      <c r="CHW87" s="11"/>
      <c r="CHX87" s="11"/>
      <c r="CHY87" s="11"/>
      <c r="CHZ87" s="11"/>
      <c r="CIA87" s="11"/>
      <c r="CIB87" s="11"/>
      <c r="CIC87" s="11"/>
      <c r="CID87" s="11"/>
      <c r="CIE87" s="11"/>
      <c r="CIF87" s="11"/>
      <c r="CIG87" s="11"/>
      <c r="CIH87" s="11"/>
      <c r="CII87" s="11"/>
      <c r="CIJ87" s="11"/>
      <c r="CIK87" s="11"/>
      <c r="CIL87" s="11"/>
      <c r="CIM87" s="11"/>
      <c r="CIN87" s="11"/>
      <c r="CIO87" s="11"/>
      <c r="CIP87" s="11"/>
      <c r="CIQ87" s="11"/>
      <c r="CIR87" s="11"/>
      <c r="CIS87" s="11"/>
      <c r="CIT87" s="11"/>
      <c r="CIU87" s="11"/>
      <c r="CIV87" s="11"/>
      <c r="CIW87" s="11"/>
      <c r="CIX87" s="11"/>
      <c r="CIY87" s="11"/>
      <c r="CIZ87" s="11"/>
      <c r="CJA87" s="11"/>
      <c r="CJB87" s="11"/>
      <c r="CJC87" s="11"/>
      <c r="CJD87" s="11"/>
      <c r="CJE87" s="11"/>
      <c r="CJF87" s="11"/>
      <c r="CJG87" s="11"/>
      <c r="CJH87" s="11"/>
      <c r="CJI87" s="11"/>
      <c r="CJJ87" s="11"/>
      <c r="CJK87" s="11"/>
      <c r="CJL87" s="11"/>
      <c r="CJM87" s="11"/>
      <c r="CJN87" s="11"/>
      <c r="CJO87" s="11"/>
      <c r="CJP87" s="11"/>
      <c r="CJQ87" s="11"/>
      <c r="CJR87" s="11"/>
      <c r="CJS87" s="11"/>
      <c r="CJT87" s="11"/>
      <c r="CJU87" s="11"/>
      <c r="CJV87" s="11"/>
      <c r="CJW87" s="11"/>
      <c r="CJX87" s="11"/>
      <c r="CJY87" s="11"/>
      <c r="CJZ87" s="11"/>
      <c r="CKA87" s="11"/>
      <c r="CKB87" s="11"/>
      <c r="CKC87" s="11"/>
      <c r="CKD87" s="11"/>
      <c r="CKE87" s="11"/>
      <c r="CKF87" s="11"/>
      <c r="CKG87" s="11"/>
      <c r="CKH87" s="11"/>
      <c r="CKI87" s="11"/>
      <c r="CKJ87" s="11"/>
      <c r="CKK87" s="11"/>
      <c r="CKL87" s="11"/>
      <c r="CKM87" s="11"/>
      <c r="CKN87" s="11"/>
      <c r="CKO87" s="11"/>
      <c r="CKP87" s="11"/>
      <c r="CKQ87" s="11"/>
      <c r="CKR87" s="11"/>
      <c r="CKS87" s="11"/>
      <c r="CKT87" s="11"/>
      <c r="CKU87" s="11"/>
      <c r="CKV87" s="11"/>
      <c r="CKW87" s="11"/>
      <c r="CKX87" s="11"/>
      <c r="CKY87" s="11"/>
      <c r="CKZ87" s="11"/>
      <c r="CLA87" s="11"/>
      <c r="CLB87" s="11"/>
      <c r="CLC87" s="11"/>
      <c r="CLD87" s="11"/>
      <c r="CLE87" s="11"/>
      <c r="CLF87" s="11"/>
      <c r="CLG87" s="11"/>
      <c r="CLH87" s="11"/>
      <c r="CLI87" s="11"/>
      <c r="CLJ87" s="11"/>
      <c r="CLK87" s="11"/>
      <c r="CLL87" s="11"/>
      <c r="CLM87" s="11"/>
      <c r="CLN87" s="11"/>
      <c r="CLO87" s="11"/>
      <c r="CLP87" s="11"/>
      <c r="CLQ87" s="11"/>
      <c r="CLR87" s="11"/>
      <c r="CLS87" s="11"/>
      <c r="CLT87" s="11"/>
      <c r="CLU87" s="11"/>
      <c r="CLV87" s="11"/>
      <c r="CLW87" s="11"/>
      <c r="CLX87" s="11"/>
      <c r="CLY87" s="11"/>
      <c r="CLZ87" s="11"/>
      <c r="CMA87" s="11"/>
      <c r="CMB87" s="11"/>
      <c r="CMC87" s="11"/>
      <c r="CMD87" s="11"/>
      <c r="CME87" s="11"/>
      <c r="CMF87" s="11"/>
      <c r="CMG87" s="11"/>
      <c r="CMH87" s="11"/>
      <c r="CMI87" s="11"/>
      <c r="CMJ87" s="11"/>
      <c r="CMK87" s="11"/>
      <c r="CML87" s="11"/>
      <c r="CMM87" s="11"/>
      <c r="CMN87" s="11"/>
      <c r="CMO87" s="11"/>
      <c r="CMP87" s="11"/>
      <c r="CMQ87" s="11"/>
      <c r="CMR87" s="11"/>
      <c r="CMS87" s="11"/>
      <c r="CMT87" s="11"/>
      <c r="CMU87" s="11"/>
      <c r="CMV87" s="11"/>
      <c r="CMW87" s="11"/>
      <c r="CMX87" s="11"/>
      <c r="CMY87" s="11"/>
      <c r="CMZ87" s="11"/>
      <c r="CNA87" s="11"/>
      <c r="CNB87" s="11"/>
      <c r="CNC87" s="11"/>
      <c r="CND87" s="11"/>
      <c r="CNE87" s="11"/>
      <c r="CNF87" s="11"/>
      <c r="CNG87" s="11"/>
      <c r="CNH87" s="11"/>
      <c r="CNI87" s="11"/>
      <c r="CNJ87" s="11"/>
      <c r="CNK87" s="11"/>
      <c r="CNL87" s="11"/>
      <c r="CNM87" s="11"/>
      <c r="CNN87" s="11"/>
      <c r="CNO87" s="11"/>
      <c r="CNP87" s="11"/>
      <c r="CNQ87" s="11"/>
      <c r="CNR87" s="11"/>
      <c r="CNS87" s="11"/>
      <c r="CNT87" s="11"/>
      <c r="CNU87" s="11"/>
      <c r="CNV87" s="11"/>
      <c r="CNW87" s="11"/>
      <c r="CNX87" s="11"/>
      <c r="CNY87" s="11"/>
      <c r="CNZ87" s="11"/>
      <c r="COA87" s="11"/>
      <c r="COB87" s="11"/>
      <c r="COC87" s="11"/>
      <c r="COD87" s="11"/>
      <c r="COE87" s="11"/>
      <c r="COF87" s="11"/>
      <c r="COG87" s="11"/>
      <c r="COH87" s="11"/>
      <c r="COI87" s="11"/>
      <c r="COJ87" s="11"/>
      <c r="COK87" s="11"/>
      <c r="COL87" s="11"/>
      <c r="COM87" s="11"/>
      <c r="CON87" s="11"/>
      <c r="COO87" s="11"/>
      <c r="COP87" s="11"/>
      <c r="COQ87" s="11"/>
      <c r="COR87" s="11"/>
      <c r="COS87" s="11"/>
      <c r="COT87" s="11"/>
      <c r="COU87" s="11"/>
      <c r="COV87" s="11"/>
      <c r="COW87" s="11"/>
      <c r="COX87" s="11"/>
      <c r="COY87" s="11"/>
      <c r="COZ87" s="11"/>
      <c r="CPA87" s="11"/>
      <c r="CPB87" s="11"/>
      <c r="CPC87" s="11"/>
      <c r="CPD87" s="11"/>
      <c r="CPE87" s="11"/>
      <c r="CPF87" s="11"/>
      <c r="CPG87" s="11"/>
      <c r="CPH87" s="11"/>
      <c r="CPI87" s="11"/>
      <c r="CPJ87" s="11"/>
      <c r="CPK87" s="11"/>
      <c r="CPL87" s="11"/>
      <c r="CPM87" s="11"/>
      <c r="CPN87" s="11"/>
      <c r="CPO87" s="11"/>
      <c r="CPP87" s="11"/>
      <c r="CPQ87" s="11"/>
      <c r="CPR87" s="11"/>
      <c r="CPS87" s="11"/>
      <c r="CPT87" s="11"/>
      <c r="CPU87" s="11"/>
      <c r="CPV87" s="11"/>
      <c r="CPW87" s="11"/>
      <c r="CPX87" s="11"/>
      <c r="CPY87" s="11"/>
      <c r="CPZ87" s="11"/>
      <c r="CQA87" s="11"/>
      <c r="CQB87" s="11"/>
      <c r="CQC87" s="11"/>
      <c r="CQD87" s="11"/>
      <c r="CQE87" s="11"/>
      <c r="CQF87" s="11"/>
      <c r="CQG87" s="11"/>
      <c r="CQH87" s="11"/>
      <c r="CQI87" s="11"/>
      <c r="CQJ87" s="11"/>
      <c r="CQK87" s="11"/>
      <c r="CQL87" s="11"/>
      <c r="CQM87" s="11"/>
      <c r="CQN87" s="11"/>
      <c r="CQO87" s="11"/>
      <c r="CQP87" s="11"/>
      <c r="CQQ87" s="11"/>
      <c r="CQR87" s="11"/>
      <c r="CQS87" s="11"/>
      <c r="CQT87" s="11"/>
      <c r="CQU87" s="11"/>
      <c r="CQV87" s="11"/>
      <c r="CQW87" s="11"/>
      <c r="CQX87" s="11"/>
      <c r="CQY87" s="11"/>
      <c r="CQZ87" s="11"/>
      <c r="CRA87" s="11"/>
      <c r="CRB87" s="11"/>
      <c r="CRC87" s="11"/>
      <c r="CRD87" s="11"/>
      <c r="CRE87" s="11"/>
      <c r="CRF87" s="11"/>
      <c r="CRG87" s="11"/>
      <c r="CRH87" s="11"/>
      <c r="CRI87" s="11"/>
      <c r="CRJ87" s="11"/>
      <c r="CRK87" s="11"/>
      <c r="CRL87" s="11"/>
      <c r="CRM87" s="11"/>
      <c r="CRN87" s="11"/>
      <c r="CRO87" s="11"/>
      <c r="CRP87" s="11"/>
      <c r="CRQ87" s="11"/>
      <c r="CRR87" s="11"/>
      <c r="CRS87" s="11"/>
      <c r="CRT87" s="11"/>
      <c r="CRU87" s="11"/>
      <c r="CRV87" s="11"/>
      <c r="CRW87" s="11"/>
      <c r="CRX87" s="11"/>
      <c r="CRY87" s="11"/>
      <c r="CRZ87" s="11"/>
      <c r="CSA87" s="11"/>
      <c r="CSB87" s="11"/>
      <c r="CSC87" s="11"/>
      <c r="CSD87" s="11"/>
      <c r="CSE87" s="11"/>
      <c r="CSF87" s="11"/>
      <c r="CSG87" s="11"/>
      <c r="CSH87" s="11"/>
      <c r="CSI87" s="11"/>
      <c r="CSJ87" s="11"/>
      <c r="CSK87" s="11"/>
      <c r="CSL87" s="11"/>
      <c r="CSM87" s="11"/>
      <c r="CSN87" s="11"/>
      <c r="CSO87" s="11"/>
      <c r="CSP87" s="11"/>
      <c r="CSQ87" s="11"/>
      <c r="CSR87" s="11"/>
      <c r="CSS87" s="11"/>
      <c r="CST87" s="11"/>
      <c r="CSU87" s="11"/>
      <c r="CSV87" s="11"/>
      <c r="CSW87" s="11"/>
      <c r="CSX87" s="11"/>
      <c r="CSY87" s="11"/>
      <c r="CSZ87" s="11"/>
      <c r="CTA87" s="11"/>
      <c r="CTB87" s="11"/>
      <c r="CTC87" s="11"/>
      <c r="CTD87" s="11"/>
      <c r="CTE87" s="11"/>
      <c r="CTF87" s="11"/>
      <c r="CTG87" s="11"/>
      <c r="CTH87" s="11"/>
      <c r="CTI87" s="11"/>
      <c r="CTJ87" s="11"/>
      <c r="CTK87" s="11"/>
      <c r="CTL87" s="11"/>
      <c r="CTM87" s="11"/>
      <c r="CTN87" s="11"/>
      <c r="CTO87" s="11"/>
      <c r="CTP87" s="11"/>
      <c r="CTQ87" s="11"/>
      <c r="CTR87" s="11"/>
      <c r="CTS87" s="11"/>
      <c r="CTT87" s="11"/>
      <c r="CTU87" s="11"/>
      <c r="CTV87" s="11"/>
      <c r="CTW87" s="11"/>
      <c r="CTX87" s="11"/>
      <c r="CTY87" s="11"/>
      <c r="CTZ87" s="11"/>
      <c r="CUA87" s="11"/>
      <c r="CUB87" s="11"/>
      <c r="CUC87" s="11"/>
      <c r="CUD87" s="11"/>
      <c r="CUE87" s="11"/>
      <c r="CUF87" s="11"/>
      <c r="CUG87" s="11"/>
      <c r="CUH87" s="11"/>
      <c r="CUI87" s="11"/>
      <c r="CUJ87" s="11"/>
      <c r="CUK87" s="11"/>
      <c r="CUL87" s="11"/>
      <c r="CUM87" s="11"/>
      <c r="CUN87" s="11"/>
      <c r="CUO87" s="11"/>
      <c r="CUP87" s="11"/>
      <c r="CUQ87" s="11"/>
      <c r="CUR87" s="11"/>
      <c r="CUS87" s="11"/>
      <c r="CUT87" s="11"/>
      <c r="CUU87" s="11"/>
      <c r="CUV87" s="11"/>
      <c r="CUW87" s="11"/>
      <c r="CUX87" s="11"/>
      <c r="CUY87" s="11"/>
      <c r="CUZ87" s="11"/>
      <c r="CVA87" s="11"/>
      <c r="CVB87" s="11"/>
      <c r="CVC87" s="11"/>
      <c r="CVD87" s="11"/>
      <c r="CVE87" s="11"/>
      <c r="CVF87" s="11"/>
      <c r="CVG87" s="11"/>
      <c r="CVH87" s="11"/>
      <c r="CVI87" s="11"/>
      <c r="CVJ87" s="11"/>
      <c r="CVK87" s="11"/>
      <c r="CVL87" s="11"/>
      <c r="CVM87" s="11"/>
      <c r="CVN87" s="11"/>
      <c r="CVO87" s="11"/>
      <c r="CVP87" s="11"/>
      <c r="CVQ87" s="11"/>
      <c r="CVR87" s="11"/>
      <c r="CVS87" s="11"/>
      <c r="CVT87" s="11"/>
      <c r="CVU87" s="11"/>
      <c r="CVV87" s="11"/>
      <c r="CVW87" s="11"/>
      <c r="CVX87" s="11"/>
      <c r="CVY87" s="11"/>
      <c r="CVZ87" s="11"/>
      <c r="CWA87" s="11"/>
      <c r="CWB87" s="11"/>
      <c r="CWC87" s="11"/>
      <c r="CWD87" s="11"/>
      <c r="CWE87" s="11"/>
      <c r="CWF87" s="11"/>
      <c r="CWG87" s="11"/>
      <c r="CWH87" s="11"/>
      <c r="CWI87" s="11"/>
      <c r="CWJ87" s="11"/>
      <c r="CWK87" s="11"/>
      <c r="CWL87" s="11"/>
      <c r="CWM87" s="11"/>
      <c r="CWN87" s="11"/>
      <c r="CWO87" s="11"/>
      <c r="CWP87" s="11"/>
      <c r="CWQ87" s="11"/>
      <c r="CWR87" s="11"/>
      <c r="CWS87" s="11"/>
      <c r="CWT87" s="11"/>
      <c r="CWU87" s="11"/>
      <c r="CWV87" s="11"/>
      <c r="CWW87" s="11"/>
      <c r="CWX87" s="11"/>
      <c r="CWY87" s="11"/>
      <c r="CWZ87" s="11"/>
      <c r="CXA87" s="11"/>
      <c r="CXB87" s="11"/>
      <c r="CXC87" s="11"/>
      <c r="CXD87" s="11"/>
      <c r="CXE87" s="11"/>
      <c r="CXF87" s="11"/>
      <c r="CXG87" s="11"/>
      <c r="CXH87" s="11"/>
      <c r="CXI87" s="11"/>
      <c r="CXJ87" s="11"/>
      <c r="CXK87" s="11"/>
      <c r="CXL87" s="11"/>
      <c r="CXM87" s="11"/>
      <c r="CXN87" s="11"/>
      <c r="CXO87" s="11"/>
      <c r="CXP87" s="11"/>
      <c r="CXQ87" s="11"/>
      <c r="CXR87" s="11"/>
      <c r="CXS87" s="11"/>
      <c r="CXT87" s="11"/>
      <c r="CXU87" s="11"/>
      <c r="CXV87" s="11"/>
      <c r="CXW87" s="11"/>
      <c r="CXX87" s="11"/>
      <c r="CXY87" s="11"/>
      <c r="CXZ87" s="11"/>
      <c r="CYA87" s="11"/>
      <c r="CYB87" s="11"/>
      <c r="CYC87" s="11"/>
      <c r="CYD87" s="11"/>
      <c r="CYE87" s="11"/>
      <c r="CYF87" s="11"/>
      <c r="CYG87" s="11"/>
      <c r="CYH87" s="11"/>
      <c r="CYI87" s="11"/>
      <c r="CYJ87" s="11"/>
      <c r="CYK87" s="11"/>
      <c r="CYL87" s="11"/>
      <c r="CYM87" s="11"/>
      <c r="CYN87" s="11"/>
      <c r="CYO87" s="11"/>
      <c r="CYP87" s="11"/>
      <c r="CYQ87" s="11"/>
      <c r="CYR87" s="11"/>
      <c r="CYS87" s="11"/>
      <c r="CYT87" s="11"/>
      <c r="CYU87" s="11"/>
      <c r="CYV87" s="11"/>
      <c r="CYW87" s="11"/>
      <c r="CYX87" s="11"/>
      <c r="CYY87" s="11"/>
      <c r="CYZ87" s="11"/>
      <c r="CZA87" s="11"/>
      <c r="CZB87" s="11"/>
      <c r="CZC87" s="11"/>
      <c r="CZD87" s="11"/>
      <c r="CZE87" s="11"/>
      <c r="CZF87" s="11"/>
      <c r="CZG87" s="11"/>
      <c r="CZH87" s="11"/>
      <c r="CZI87" s="11"/>
      <c r="CZJ87" s="11"/>
      <c r="CZK87" s="11"/>
      <c r="CZL87" s="11"/>
      <c r="CZM87" s="11"/>
      <c r="CZN87" s="11"/>
      <c r="CZO87" s="11"/>
      <c r="CZP87" s="11"/>
      <c r="CZQ87" s="11"/>
      <c r="CZR87" s="11"/>
      <c r="CZS87" s="11"/>
      <c r="CZT87" s="11"/>
      <c r="CZU87" s="11"/>
      <c r="CZV87" s="11"/>
      <c r="CZW87" s="11"/>
      <c r="CZX87" s="11"/>
      <c r="CZY87" s="11"/>
      <c r="CZZ87" s="11"/>
      <c r="DAA87" s="11"/>
      <c r="DAB87" s="11"/>
      <c r="DAC87" s="11"/>
      <c r="DAD87" s="11"/>
      <c r="DAE87" s="11"/>
      <c r="DAF87" s="11"/>
      <c r="DAG87" s="11"/>
      <c r="DAH87" s="11"/>
      <c r="DAI87" s="11"/>
      <c r="DAJ87" s="11"/>
      <c r="DAK87" s="11"/>
      <c r="DAL87" s="11"/>
      <c r="DAM87" s="11"/>
      <c r="DAN87" s="11"/>
      <c r="DAO87" s="11"/>
      <c r="DAP87" s="11"/>
      <c r="DAQ87" s="11"/>
      <c r="DAR87" s="11"/>
      <c r="DAS87" s="11"/>
      <c r="DAT87" s="11"/>
      <c r="DAU87" s="11"/>
      <c r="DAV87" s="11"/>
      <c r="DAW87" s="11"/>
      <c r="DAX87" s="11"/>
      <c r="DAY87" s="11"/>
      <c r="DAZ87" s="11"/>
      <c r="DBA87" s="11"/>
      <c r="DBB87" s="11"/>
      <c r="DBC87" s="11"/>
      <c r="DBD87" s="11"/>
      <c r="DBE87" s="11"/>
      <c r="DBF87" s="11"/>
      <c r="DBG87" s="11"/>
      <c r="DBH87" s="11"/>
      <c r="DBI87" s="11"/>
      <c r="DBJ87" s="11"/>
      <c r="DBK87" s="11"/>
      <c r="DBL87" s="11"/>
      <c r="DBM87" s="11"/>
      <c r="DBN87" s="11"/>
      <c r="DBO87" s="11"/>
      <c r="DBP87" s="11"/>
      <c r="DBQ87" s="11"/>
      <c r="DBR87" s="11"/>
      <c r="DBS87" s="11"/>
      <c r="DBT87" s="11"/>
      <c r="DBU87" s="11"/>
      <c r="DBV87" s="11"/>
      <c r="DBW87" s="11"/>
      <c r="DBX87" s="11"/>
      <c r="DBY87" s="11"/>
      <c r="DBZ87" s="11"/>
      <c r="DCA87" s="11"/>
      <c r="DCB87" s="11"/>
      <c r="DCC87" s="11"/>
      <c r="DCD87" s="11"/>
      <c r="DCE87" s="11"/>
      <c r="DCF87" s="11"/>
      <c r="DCG87" s="11"/>
      <c r="DCH87" s="11"/>
      <c r="DCI87" s="11"/>
      <c r="DCJ87" s="11"/>
      <c r="DCK87" s="11"/>
      <c r="DCL87" s="11"/>
      <c r="DCM87" s="11"/>
      <c r="DCN87" s="11"/>
      <c r="DCO87" s="11"/>
      <c r="DCP87" s="11"/>
      <c r="DCQ87" s="11"/>
      <c r="DCR87" s="11"/>
      <c r="DCS87" s="11"/>
      <c r="DCT87" s="11"/>
      <c r="DCU87" s="11"/>
      <c r="DCV87" s="11"/>
      <c r="DCW87" s="11"/>
      <c r="DCX87" s="11"/>
      <c r="DCY87" s="11"/>
      <c r="DCZ87" s="11"/>
      <c r="DDA87" s="11"/>
      <c r="DDB87" s="11"/>
      <c r="DDC87" s="11"/>
      <c r="DDD87" s="11"/>
      <c r="DDE87" s="11"/>
      <c r="DDF87" s="11"/>
      <c r="DDG87" s="11"/>
      <c r="DDH87" s="11"/>
      <c r="DDI87" s="11"/>
      <c r="DDJ87" s="11"/>
      <c r="DDK87" s="11"/>
      <c r="DDL87" s="11"/>
      <c r="DDM87" s="11"/>
      <c r="DDN87" s="11"/>
      <c r="DDO87" s="11"/>
      <c r="DDP87" s="11"/>
      <c r="DDQ87" s="11"/>
      <c r="DDR87" s="11"/>
      <c r="DDS87" s="11"/>
      <c r="DDT87" s="11"/>
      <c r="DDU87" s="11"/>
      <c r="DDV87" s="11"/>
      <c r="DDW87" s="11"/>
      <c r="DDX87" s="11"/>
      <c r="DDY87" s="11"/>
      <c r="DDZ87" s="11"/>
      <c r="DEA87" s="11"/>
      <c r="DEB87" s="11"/>
      <c r="DEC87" s="11"/>
      <c r="DED87" s="11"/>
      <c r="DEE87" s="11"/>
      <c r="DEF87" s="11"/>
      <c r="DEG87" s="11"/>
      <c r="DEH87" s="11"/>
      <c r="DEI87" s="11"/>
      <c r="DEJ87" s="11"/>
      <c r="DEK87" s="11"/>
      <c r="DEL87" s="11"/>
      <c r="DEM87" s="11"/>
      <c r="DEN87" s="11"/>
      <c r="DEO87" s="11"/>
      <c r="DEP87" s="11"/>
      <c r="DEQ87" s="11"/>
      <c r="DER87" s="11"/>
      <c r="DES87" s="11"/>
      <c r="DET87" s="11"/>
      <c r="DEU87" s="11"/>
      <c r="DEV87" s="11"/>
      <c r="DEW87" s="11"/>
      <c r="DEX87" s="11"/>
      <c r="DEY87" s="11"/>
      <c r="DEZ87" s="11"/>
      <c r="DFA87" s="11"/>
      <c r="DFB87" s="11"/>
      <c r="DFC87" s="11"/>
      <c r="DFD87" s="11"/>
      <c r="DFE87" s="11"/>
      <c r="DFF87" s="11"/>
      <c r="DFG87" s="11"/>
      <c r="DFH87" s="11"/>
      <c r="DFI87" s="11"/>
      <c r="DFJ87" s="11"/>
      <c r="DFK87" s="11"/>
      <c r="DFL87" s="11"/>
      <c r="DFM87" s="11"/>
      <c r="DFN87" s="11"/>
      <c r="DFO87" s="11"/>
      <c r="DFP87" s="11"/>
      <c r="DFQ87" s="11"/>
      <c r="DFR87" s="11"/>
      <c r="DFS87" s="11"/>
      <c r="DFT87" s="11"/>
      <c r="DFU87" s="11"/>
      <c r="DFV87" s="11"/>
      <c r="DFW87" s="11"/>
      <c r="DFX87" s="11"/>
      <c r="DFY87" s="11"/>
      <c r="DFZ87" s="11"/>
      <c r="DGA87" s="11"/>
      <c r="DGB87" s="11"/>
      <c r="DGC87" s="11"/>
      <c r="DGD87" s="11"/>
      <c r="DGE87" s="11"/>
      <c r="DGF87" s="11"/>
      <c r="DGG87" s="11"/>
      <c r="DGH87" s="11"/>
      <c r="DGI87" s="11"/>
      <c r="DGJ87" s="11"/>
      <c r="DGK87" s="11"/>
      <c r="DGL87" s="11"/>
      <c r="DGM87" s="11"/>
      <c r="DGN87" s="11"/>
      <c r="DGO87" s="11"/>
      <c r="DGP87" s="11"/>
      <c r="DGQ87" s="11"/>
      <c r="DGR87" s="11"/>
      <c r="DGS87" s="11"/>
      <c r="DGT87" s="11"/>
      <c r="DGU87" s="11"/>
      <c r="DGV87" s="11"/>
      <c r="DGW87" s="11"/>
      <c r="DGX87" s="11"/>
      <c r="DGY87" s="11"/>
      <c r="DGZ87" s="11"/>
      <c r="DHA87" s="11"/>
      <c r="DHB87" s="11"/>
      <c r="DHC87" s="11"/>
      <c r="DHD87" s="11"/>
      <c r="DHE87" s="11"/>
      <c r="DHF87" s="11"/>
      <c r="DHG87" s="11"/>
      <c r="DHH87" s="11"/>
      <c r="DHI87" s="11"/>
      <c r="DHJ87" s="11"/>
      <c r="DHK87" s="11"/>
      <c r="DHL87" s="11"/>
      <c r="DHM87" s="11"/>
      <c r="DHN87" s="11"/>
      <c r="DHO87" s="11"/>
      <c r="DHP87" s="11"/>
      <c r="DHQ87" s="11"/>
      <c r="DHR87" s="11"/>
      <c r="DHS87" s="11"/>
      <c r="DHT87" s="11"/>
      <c r="DHU87" s="11"/>
      <c r="DHV87" s="11"/>
      <c r="DHW87" s="11"/>
      <c r="DHX87" s="11"/>
      <c r="DHY87" s="11"/>
      <c r="DHZ87" s="11"/>
      <c r="DIA87" s="11"/>
      <c r="DIB87" s="11"/>
      <c r="DIC87" s="11"/>
      <c r="DID87" s="11"/>
      <c r="DIE87" s="11"/>
      <c r="DIF87" s="11"/>
      <c r="DIG87" s="11"/>
      <c r="DIH87" s="11"/>
      <c r="DII87" s="11"/>
      <c r="DIJ87" s="11"/>
      <c r="DIK87" s="11"/>
      <c r="DIL87" s="11"/>
      <c r="DIM87" s="11"/>
      <c r="DIN87" s="11"/>
      <c r="DIO87" s="11"/>
      <c r="DIP87" s="11"/>
      <c r="DIQ87" s="11"/>
      <c r="DIR87" s="11"/>
      <c r="DIS87" s="11"/>
      <c r="DIT87" s="11"/>
      <c r="DIU87" s="11"/>
      <c r="DIV87" s="11"/>
      <c r="DIW87" s="11"/>
      <c r="DIX87" s="11"/>
      <c r="DIY87" s="11"/>
      <c r="DIZ87" s="11"/>
      <c r="DJA87" s="11"/>
      <c r="DJB87" s="11"/>
      <c r="DJC87" s="11"/>
      <c r="DJD87" s="11"/>
      <c r="DJE87" s="11"/>
      <c r="DJF87" s="11"/>
      <c r="DJG87" s="11"/>
      <c r="DJH87" s="11"/>
      <c r="DJI87" s="11"/>
      <c r="DJJ87" s="11"/>
      <c r="DJK87" s="11"/>
      <c r="DJL87" s="11"/>
      <c r="DJM87" s="11"/>
      <c r="DJN87" s="11"/>
      <c r="DJO87" s="11"/>
      <c r="DJP87" s="11"/>
      <c r="DJQ87" s="11"/>
      <c r="DJR87" s="11"/>
      <c r="DJS87" s="11"/>
      <c r="DJT87" s="11"/>
      <c r="DJU87" s="11"/>
      <c r="DJV87" s="11"/>
      <c r="DJW87" s="11"/>
      <c r="DJX87" s="11"/>
      <c r="DJY87" s="11"/>
      <c r="DJZ87" s="11"/>
      <c r="DKA87" s="11"/>
      <c r="DKB87" s="11"/>
      <c r="DKC87" s="11"/>
      <c r="DKD87" s="11"/>
      <c r="DKE87" s="11"/>
      <c r="DKF87" s="11"/>
      <c r="DKG87" s="11"/>
      <c r="DKH87" s="11"/>
      <c r="DKI87" s="11"/>
      <c r="DKJ87" s="11"/>
      <c r="DKK87" s="11"/>
      <c r="DKL87" s="11"/>
      <c r="DKM87" s="11"/>
      <c r="DKN87" s="11"/>
      <c r="DKO87" s="11"/>
      <c r="DKP87" s="11"/>
      <c r="DKQ87" s="11"/>
      <c r="DKR87" s="11"/>
      <c r="DKS87" s="11"/>
      <c r="DKT87" s="11"/>
      <c r="DKU87" s="11"/>
      <c r="DKV87" s="11"/>
      <c r="DKW87" s="11"/>
      <c r="DKX87" s="11"/>
      <c r="DKY87" s="11"/>
      <c r="DKZ87" s="11"/>
      <c r="DLA87" s="11"/>
      <c r="DLB87" s="11"/>
      <c r="DLC87" s="11"/>
      <c r="DLD87" s="11"/>
      <c r="DLE87" s="11"/>
      <c r="DLF87" s="11"/>
      <c r="DLG87" s="11"/>
      <c r="DLH87" s="11"/>
      <c r="DLI87" s="11"/>
      <c r="DLJ87" s="11"/>
      <c r="DLK87" s="11"/>
      <c r="DLL87" s="11"/>
      <c r="DLM87" s="11"/>
      <c r="DLN87" s="11"/>
      <c r="DLO87" s="11"/>
      <c r="DLP87" s="11"/>
      <c r="DLQ87" s="11"/>
      <c r="DLR87" s="11"/>
      <c r="DLS87" s="11"/>
      <c r="DLT87" s="11"/>
      <c r="DLU87" s="11"/>
      <c r="DLV87" s="11"/>
      <c r="DLW87" s="11"/>
      <c r="DLX87" s="11"/>
      <c r="DLY87" s="11"/>
      <c r="DLZ87" s="11"/>
      <c r="DMA87" s="11"/>
      <c r="DMB87" s="11"/>
      <c r="DMC87" s="11"/>
      <c r="DMD87" s="11"/>
      <c r="DME87" s="11"/>
      <c r="DMF87" s="11"/>
      <c r="DMG87" s="11"/>
      <c r="DMH87" s="11"/>
      <c r="DMI87" s="11"/>
      <c r="DMJ87" s="11"/>
      <c r="DMK87" s="11"/>
      <c r="DML87" s="11"/>
      <c r="DMM87" s="11"/>
      <c r="DMN87" s="11"/>
      <c r="DMO87" s="11"/>
      <c r="DMP87" s="11"/>
      <c r="DMQ87" s="11"/>
      <c r="DMR87" s="11"/>
      <c r="DMS87" s="11"/>
      <c r="DMT87" s="11"/>
      <c r="DMU87" s="11"/>
      <c r="DMV87" s="11"/>
      <c r="DMW87" s="11"/>
      <c r="DMX87" s="11"/>
      <c r="DMY87" s="11"/>
      <c r="DMZ87" s="11"/>
      <c r="DNA87" s="11"/>
      <c r="DNB87" s="11"/>
      <c r="DNC87" s="11"/>
      <c r="DND87" s="11"/>
      <c r="DNE87" s="11"/>
      <c r="DNF87" s="11"/>
      <c r="DNG87" s="11"/>
      <c r="DNH87" s="11"/>
      <c r="DNI87" s="11"/>
      <c r="DNJ87" s="11"/>
      <c r="DNK87" s="11"/>
      <c r="DNL87" s="11"/>
      <c r="DNM87" s="11"/>
      <c r="DNN87" s="11"/>
      <c r="DNO87" s="11"/>
      <c r="DNP87" s="11"/>
      <c r="DNQ87" s="11"/>
      <c r="DNR87" s="11"/>
      <c r="DNS87" s="11"/>
      <c r="DNT87" s="11"/>
      <c r="DNU87" s="11"/>
      <c r="DNV87" s="11"/>
      <c r="DNW87" s="11"/>
      <c r="DNX87" s="11"/>
      <c r="DNY87" s="11"/>
      <c r="DNZ87" s="11"/>
      <c r="DOA87" s="11"/>
      <c r="DOB87" s="11"/>
      <c r="DOC87" s="11"/>
      <c r="DOD87" s="11"/>
      <c r="DOE87" s="11"/>
      <c r="DOF87" s="11"/>
      <c r="DOG87" s="11"/>
      <c r="DOH87" s="11"/>
      <c r="DOI87" s="11"/>
      <c r="DOJ87" s="11"/>
      <c r="DOK87" s="11"/>
      <c r="DOL87" s="11"/>
      <c r="DOM87" s="11"/>
      <c r="DON87" s="11"/>
      <c r="DOO87" s="11"/>
      <c r="DOP87" s="11"/>
      <c r="DOQ87" s="11"/>
      <c r="DOR87" s="11"/>
      <c r="DOS87" s="11"/>
      <c r="DOT87" s="11"/>
      <c r="DOU87" s="11"/>
      <c r="DOV87" s="11"/>
      <c r="DOW87" s="11"/>
      <c r="DOX87" s="11"/>
      <c r="DOY87" s="11"/>
      <c r="DOZ87" s="11"/>
      <c r="DPA87" s="11"/>
      <c r="DPB87" s="11"/>
      <c r="DPC87" s="11"/>
      <c r="DPD87" s="11"/>
      <c r="DPE87" s="11"/>
      <c r="DPF87" s="11"/>
      <c r="DPG87" s="11"/>
      <c r="DPH87" s="11"/>
      <c r="DPI87" s="11"/>
      <c r="DPJ87" s="11"/>
      <c r="DPK87" s="11"/>
      <c r="DPL87" s="11"/>
      <c r="DPM87" s="11"/>
      <c r="DPN87" s="11"/>
      <c r="DPO87" s="11"/>
      <c r="DPP87" s="11"/>
      <c r="DPQ87" s="11"/>
      <c r="DPR87" s="11"/>
      <c r="DPS87" s="11"/>
      <c r="DPT87" s="11"/>
      <c r="DPU87" s="11"/>
      <c r="DPV87" s="11"/>
      <c r="DPW87" s="11"/>
      <c r="DPX87" s="11"/>
      <c r="DPY87" s="11"/>
      <c r="DPZ87" s="11"/>
      <c r="DQA87" s="11"/>
      <c r="DQB87" s="11"/>
      <c r="DQC87" s="11"/>
      <c r="DQD87" s="11"/>
      <c r="DQE87" s="11"/>
      <c r="DQF87" s="11"/>
      <c r="DQG87" s="11"/>
      <c r="DQH87" s="11"/>
      <c r="DQI87" s="11"/>
      <c r="DQJ87" s="11"/>
      <c r="DQK87" s="11"/>
      <c r="DQL87" s="11"/>
      <c r="DQM87" s="11"/>
      <c r="DQN87" s="11"/>
      <c r="DQO87" s="11"/>
      <c r="DQP87" s="11"/>
      <c r="DQQ87" s="11"/>
      <c r="DQR87" s="11"/>
      <c r="DQS87" s="11"/>
      <c r="DQT87" s="11"/>
      <c r="DQU87" s="11"/>
      <c r="DQV87" s="11"/>
      <c r="DQW87" s="11"/>
      <c r="DQX87" s="11"/>
      <c r="DQY87" s="11"/>
      <c r="DQZ87" s="11"/>
      <c r="DRA87" s="11"/>
      <c r="DRB87" s="11"/>
      <c r="DRC87" s="11"/>
      <c r="DRD87" s="11"/>
      <c r="DRE87" s="11"/>
      <c r="DRF87" s="11"/>
      <c r="DRG87" s="11"/>
      <c r="DRH87" s="11"/>
      <c r="DRI87" s="11"/>
      <c r="DRJ87" s="11"/>
      <c r="DRK87" s="11"/>
      <c r="DRL87" s="11"/>
      <c r="DRM87" s="11"/>
      <c r="DRN87" s="11"/>
      <c r="DRO87" s="11"/>
      <c r="DRP87" s="11"/>
      <c r="DRQ87" s="11"/>
      <c r="DRR87" s="11"/>
      <c r="DRS87" s="11"/>
      <c r="DRT87" s="11"/>
      <c r="DRU87" s="11"/>
      <c r="DRV87" s="11"/>
      <c r="DRW87" s="11"/>
      <c r="DRX87" s="11"/>
      <c r="DRY87" s="11"/>
      <c r="DRZ87" s="11"/>
      <c r="DSA87" s="11"/>
      <c r="DSB87" s="11"/>
      <c r="DSC87" s="11"/>
      <c r="DSD87" s="11"/>
      <c r="DSE87" s="11"/>
      <c r="DSF87" s="11"/>
      <c r="DSG87" s="11"/>
      <c r="DSH87" s="11"/>
      <c r="DSI87" s="11"/>
      <c r="DSJ87" s="11"/>
      <c r="DSK87" s="11"/>
      <c r="DSL87" s="11"/>
      <c r="DSM87" s="11"/>
      <c r="DSN87" s="11"/>
      <c r="DSO87" s="11"/>
      <c r="DSP87" s="11"/>
      <c r="DSQ87" s="11"/>
      <c r="DSR87" s="11"/>
      <c r="DSS87" s="11"/>
      <c r="DST87" s="11"/>
      <c r="DSU87" s="11"/>
      <c r="DSV87" s="11"/>
      <c r="DSW87" s="11"/>
      <c r="DSX87" s="11"/>
      <c r="DSY87" s="11"/>
      <c r="DSZ87" s="11"/>
      <c r="DTA87" s="11"/>
      <c r="DTB87" s="11"/>
      <c r="DTC87" s="11"/>
      <c r="DTD87" s="11"/>
      <c r="DTE87" s="11"/>
      <c r="DTF87" s="11"/>
      <c r="DTG87" s="11"/>
      <c r="DTH87" s="11"/>
      <c r="DTI87" s="11"/>
      <c r="DTJ87" s="11"/>
      <c r="DTK87" s="11"/>
      <c r="DTL87" s="11"/>
      <c r="DTM87" s="11"/>
      <c r="DTN87" s="11"/>
      <c r="DTO87" s="11"/>
      <c r="DTP87" s="11"/>
      <c r="DTQ87" s="11"/>
      <c r="DTR87" s="11"/>
      <c r="DTS87" s="11"/>
      <c r="DTT87" s="11"/>
      <c r="DTU87" s="11"/>
      <c r="DTV87" s="11"/>
      <c r="DTW87" s="11"/>
      <c r="DTX87" s="11"/>
      <c r="DTY87" s="11"/>
      <c r="DTZ87" s="11"/>
      <c r="DUA87" s="11"/>
      <c r="DUB87" s="11"/>
      <c r="DUC87" s="11"/>
      <c r="DUD87" s="11"/>
      <c r="DUE87" s="11"/>
      <c r="DUF87" s="11"/>
      <c r="DUG87" s="11"/>
      <c r="DUH87" s="11"/>
      <c r="DUI87" s="11"/>
      <c r="DUJ87" s="11"/>
      <c r="DUK87" s="11"/>
      <c r="DUL87" s="11"/>
      <c r="DUM87" s="11"/>
      <c r="DUN87" s="11"/>
      <c r="DUO87" s="11"/>
      <c r="DUP87" s="11"/>
      <c r="DUQ87" s="11"/>
      <c r="DUR87" s="11"/>
      <c r="DUS87" s="11"/>
      <c r="DUT87" s="11"/>
      <c r="DUU87" s="11"/>
      <c r="DUV87" s="11"/>
      <c r="DUW87" s="11"/>
      <c r="DUX87" s="11"/>
      <c r="DUY87" s="11"/>
      <c r="DUZ87" s="11"/>
      <c r="DVA87" s="11"/>
      <c r="DVB87" s="11"/>
      <c r="DVC87" s="11"/>
      <c r="DVD87" s="11"/>
      <c r="DVE87" s="11"/>
      <c r="DVF87" s="11"/>
      <c r="DVG87" s="11"/>
      <c r="DVH87" s="11"/>
      <c r="DVI87" s="11"/>
      <c r="DVJ87" s="11"/>
      <c r="DVK87" s="11"/>
      <c r="DVL87" s="11"/>
      <c r="DVM87" s="11"/>
      <c r="DVN87" s="11"/>
      <c r="DVO87" s="11"/>
      <c r="DVP87" s="11"/>
      <c r="DVQ87" s="11"/>
      <c r="DVR87" s="11"/>
      <c r="DVS87" s="11"/>
      <c r="DVT87" s="11"/>
      <c r="DVU87" s="11"/>
      <c r="DVV87" s="11"/>
      <c r="DVW87" s="11"/>
      <c r="DVX87" s="11"/>
      <c r="DVY87" s="11"/>
      <c r="DVZ87" s="11"/>
      <c r="DWA87" s="11"/>
      <c r="DWB87" s="11"/>
      <c r="DWC87" s="11"/>
      <c r="DWD87" s="11"/>
      <c r="DWE87" s="11"/>
      <c r="DWF87" s="11"/>
      <c r="DWG87" s="11"/>
      <c r="DWH87" s="11"/>
      <c r="DWI87" s="11"/>
      <c r="DWJ87" s="11"/>
      <c r="DWK87" s="11"/>
      <c r="DWL87" s="11"/>
      <c r="DWM87" s="11"/>
      <c r="DWN87" s="11"/>
      <c r="DWO87" s="11"/>
      <c r="DWP87" s="11"/>
      <c r="DWQ87" s="11"/>
      <c r="DWR87" s="11"/>
      <c r="DWS87" s="11"/>
      <c r="DWT87" s="11"/>
      <c r="DWU87" s="11"/>
      <c r="DWV87" s="11"/>
      <c r="DWW87" s="11"/>
      <c r="DWX87" s="11"/>
      <c r="DWY87" s="11"/>
      <c r="DWZ87" s="11"/>
      <c r="DXA87" s="11"/>
      <c r="DXB87" s="11"/>
      <c r="DXC87" s="11"/>
      <c r="DXD87" s="11"/>
      <c r="DXE87" s="11"/>
      <c r="DXF87" s="11"/>
      <c r="DXG87" s="11"/>
      <c r="DXH87" s="11"/>
      <c r="DXI87" s="11"/>
      <c r="DXJ87" s="11"/>
      <c r="DXK87" s="11"/>
      <c r="DXL87" s="11"/>
      <c r="DXM87" s="11"/>
      <c r="DXN87" s="11"/>
      <c r="DXO87" s="11"/>
      <c r="DXP87" s="11"/>
      <c r="DXQ87" s="11"/>
      <c r="DXR87" s="11"/>
      <c r="DXS87" s="11"/>
      <c r="DXT87" s="11"/>
      <c r="DXU87" s="11"/>
      <c r="DXV87" s="11"/>
      <c r="DXW87" s="11"/>
      <c r="DXX87" s="11"/>
      <c r="DXY87" s="11"/>
      <c r="DXZ87" s="11"/>
      <c r="DYA87" s="11"/>
      <c r="DYB87" s="11"/>
      <c r="DYC87" s="11"/>
      <c r="DYD87" s="11"/>
      <c r="DYE87" s="11"/>
      <c r="DYF87" s="11"/>
      <c r="DYG87" s="11"/>
      <c r="DYH87" s="11"/>
      <c r="DYI87" s="11"/>
      <c r="DYJ87" s="11"/>
      <c r="DYK87" s="11"/>
      <c r="DYL87" s="11"/>
      <c r="DYM87" s="11"/>
      <c r="DYN87" s="11"/>
      <c r="DYO87" s="11"/>
      <c r="DYP87" s="11"/>
      <c r="DYQ87" s="11"/>
      <c r="DYR87" s="11"/>
      <c r="DYS87" s="11"/>
      <c r="DYT87" s="11"/>
      <c r="DYU87" s="11"/>
      <c r="DYV87" s="11"/>
      <c r="DYW87" s="11"/>
      <c r="DYX87" s="11"/>
      <c r="DYY87" s="11"/>
      <c r="DYZ87" s="11"/>
      <c r="DZA87" s="11"/>
      <c r="DZB87" s="11"/>
      <c r="DZC87" s="11"/>
      <c r="DZD87" s="11"/>
      <c r="DZE87" s="11"/>
      <c r="DZF87" s="11"/>
      <c r="DZG87" s="11"/>
      <c r="DZH87" s="11"/>
      <c r="DZI87" s="11"/>
      <c r="DZJ87" s="11"/>
      <c r="DZK87" s="11"/>
      <c r="DZL87" s="11"/>
      <c r="DZM87" s="11"/>
      <c r="DZN87" s="11"/>
      <c r="DZO87" s="11"/>
      <c r="DZP87" s="11"/>
      <c r="DZQ87" s="11"/>
      <c r="DZR87" s="11"/>
      <c r="DZS87" s="11"/>
      <c r="DZT87" s="11"/>
      <c r="DZU87" s="11"/>
      <c r="DZV87" s="11"/>
      <c r="DZW87" s="11"/>
      <c r="DZX87" s="11"/>
      <c r="DZY87" s="11"/>
      <c r="DZZ87" s="11"/>
      <c r="EAA87" s="11"/>
      <c r="EAB87" s="11"/>
      <c r="EAC87" s="11"/>
      <c r="EAD87" s="11"/>
      <c r="EAE87" s="11"/>
      <c r="EAF87" s="11"/>
      <c r="EAG87" s="11"/>
      <c r="EAH87" s="11"/>
      <c r="EAI87" s="11"/>
      <c r="EAJ87" s="11"/>
      <c r="EAK87" s="11"/>
      <c r="EAL87" s="11"/>
      <c r="EAM87" s="11"/>
      <c r="EAN87" s="11"/>
      <c r="EAO87" s="11"/>
      <c r="EAP87" s="11"/>
      <c r="EAQ87" s="11"/>
      <c r="EAR87" s="11"/>
      <c r="EAS87" s="11"/>
      <c r="EAT87" s="11"/>
      <c r="EAU87" s="11"/>
      <c r="EAV87" s="11"/>
      <c r="EAW87" s="11"/>
      <c r="EAX87" s="11"/>
      <c r="EAY87" s="11"/>
      <c r="EAZ87" s="11"/>
      <c r="EBA87" s="11"/>
      <c r="EBB87" s="11"/>
      <c r="EBC87" s="11"/>
      <c r="EBD87" s="11"/>
      <c r="EBE87" s="11"/>
      <c r="EBF87" s="11"/>
      <c r="EBG87" s="11"/>
      <c r="EBH87" s="11"/>
      <c r="EBI87" s="11"/>
      <c r="EBJ87" s="11"/>
      <c r="EBK87" s="11"/>
      <c r="EBL87" s="11"/>
      <c r="EBM87" s="11"/>
      <c r="EBN87" s="11"/>
      <c r="EBO87" s="11"/>
      <c r="EBP87" s="11"/>
      <c r="EBQ87" s="11"/>
      <c r="EBR87" s="11"/>
      <c r="EBS87" s="11"/>
      <c r="EBT87" s="11"/>
      <c r="EBU87" s="11"/>
      <c r="EBV87" s="11"/>
      <c r="EBW87" s="11"/>
      <c r="EBX87" s="11"/>
      <c r="EBY87" s="11"/>
      <c r="EBZ87" s="11"/>
      <c r="ECA87" s="11"/>
      <c r="ECB87" s="11"/>
      <c r="ECC87" s="11"/>
      <c r="ECD87" s="11"/>
      <c r="ECE87" s="11"/>
      <c r="ECF87" s="11"/>
      <c r="ECG87" s="11"/>
      <c r="ECH87" s="11"/>
      <c r="ECI87" s="11"/>
      <c r="ECJ87" s="11"/>
      <c r="ECK87" s="11"/>
      <c r="ECL87" s="11"/>
      <c r="ECM87" s="11"/>
      <c r="ECN87" s="11"/>
      <c r="ECO87" s="11"/>
      <c r="ECP87" s="11"/>
      <c r="ECQ87" s="11"/>
      <c r="ECR87" s="11"/>
      <c r="ECS87" s="11"/>
      <c r="ECT87" s="11"/>
      <c r="ECU87" s="11"/>
      <c r="ECV87" s="11"/>
      <c r="ECW87" s="11"/>
      <c r="ECX87" s="11"/>
      <c r="ECY87" s="11"/>
      <c r="ECZ87" s="11"/>
      <c r="EDA87" s="11"/>
      <c r="EDB87" s="11"/>
      <c r="EDC87" s="11"/>
      <c r="EDD87" s="11"/>
      <c r="EDE87" s="11"/>
      <c r="EDF87" s="11"/>
      <c r="EDG87" s="11"/>
      <c r="EDH87" s="11"/>
      <c r="EDI87" s="11"/>
      <c r="EDJ87" s="11"/>
      <c r="EDK87" s="11"/>
      <c r="EDL87" s="11"/>
      <c r="EDM87" s="11"/>
      <c r="EDN87" s="11"/>
      <c r="EDO87" s="11"/>
      <c r="EDP87" s="11"/>
      <c r="EDQ87" s="11"/>
      <c r="EDR87" s="11"/>
      <c r="EDS87" s="11"/>
      <c r="EDT87" s="11"/>
      <c r="EDU87" s="11"/>
      <c r="EDV87" s="11"/>
      <c r="EDW87" s="11"/>
      <c r="EDX87" s="11"/>
      <c r="EDY87" s="11"/>
      <c r="EDZ87" s="11"/>
      <c r="EEA87" s="11"/>
      <c r="EEB87" s="11"/>
      <c r="EEC87" s="11"/>
      <c r="EED87" s="11"/>
      <c r="EEE87" s="11"/>
      <c r="EEF87" s="11"/>
      <c r="EEG87" s="11"/>
      <c r="EEH87" s="11"/>
      <c r="EEI87" s="11"/>
      <c r="EEJ87" s="11"/>
      <c r="EEK87" s="11"/>
      <c r="EEL87" s="11"/>
      <c r="EEM87" s="11"/>
      <c r="EEN87" s="11"/>
      <c r="EEO87" s="11"/>
      <c r="EEP87" s="11"/>
      <c r="EEQ87" s="11"/>
      <c r="EER87" s="11"/>
      <c r="EES87" s="11"/>
      <c r="EET87" s="11"/>
      <c r="EEU87" s="11"/>
      <c r="EEV87" s="11"/>
      <c r="EEW87" s="11"/>
      <c r="EEX87" s="11"/>
      <c r="EEY87" s="11"/>
      <c r="EEZ87" s="11"/>
      <c r="EFA87" s="11"/>
      <c r="EFB87" s="11"/>
      <c r="EFC87" s="11"/>
      <c r="EFD87" s="11"/>
      <c r="EFE87" s="11"/>
      <c r="EFF87" s="11"/>
      <c r="EFG87" s="11"/>
      <c r="EFH87" s="11"/>
      <c r="EFI87" s="11"/>
      <c r="EFJ87" s="11"/>
      <c r="EFK87" s="11"/>
      <c r="EFL87" s="11"/>
      <c r="EFM87" s="11"/>
      <c r="EFN87" s="11"/>
      <c r="EFO87" s="11"/>
      <c r="EFP87" s="11"/>
      <c r="EFQ87" s="11"/>
      <c r="EFR87" s="11"/>
      <c r="EFS87" s="11"/>
      <c r="EFT87" s="11"/>
      <c r="EFU87" s="11"/>
      <c r="EFV87" s="11"/>
      <c r="EFW87" s="11"/>
      <c r="EFX87" s="11"/>
      <c r="EFY87" s="11"/>
      <c r="EFZ87" s="11"/>
      <c r="EGA87" s="11"/>
      <c r="EGB87" s="11"/>
      <c r="EGC87" s="11"/>
      <c r="EGD87" s="11"/>
      <c r="EGE87" s="11"/>
      <c r="EGF87" s="11"/>
      <c r="EGG87" s="11"/>
      <c r="EGH87" s="11"/>
      <c r="EGI87" s="11"/>
      <c r="EGJ87" s="11"/>
      <c r="EGK87" s="11"/>
      <c r="EGL87" s="11"/>
      <c r="EGM87" s="11"/>
      <c r="EGN87" s="11"/>
      <c r="EGO87" s="11"/>
      <c r="EGP87" s="11"/>
      <c r="EGQ87" s="11"/>
      <c r="EGR87" s="11"/>
      <c r="EGS87" s="11"/>
      <c r="EGT87" s="11"/>
      <c r="EGU87" s="11"/>
      <c r="EGV87" s="11"/>
      <c r="EGW87" s="11"/>
      <c r="EGX87" s="11"/>
      <c r="EGY87" s="11"/>
      <c r="EGZ87" s="11"/>
      <c r="EHA87" s="11"/>
      <c r="EHB87" s="11"/>
      <c r="EHC87" s="11"/>
      <c r="EHD87" s="11"/>
      <c r="EHE87" s="11"/>
      <c r="EHF87" s="11"/>
      <c r="EHG87" s="11"/>
      <c r="EHH87" s="11"/>
      <c r="EHI87" s="11"/>
      <c r="EHJ87" s="11"/>
      <c r="EHK87" s="11"/>
      <c r="EHL87" s="11"/>
      <c r="EHM87" s="11"/>
      <c r="EHN87" s="11"/>
      <c r="EHO87" s="11"/>
      <c r="EHP87" s="11"/>
      <c r="EHQ87" s="11"/>
      <c r="EHR87" s="11"/>
      <c r="EHS87" s="11"/>
      <c r="EHT87" s="11"/>
      <c r="EHU87" s="11"/>
      <c r="EHV87" s="11"/>
      <c r="EHW87" s="11"/>
      <c r="EHX87" s="11"/>
      <c r="EHY87" s="11"/>
      <c r="EHZ87" s="11"/>
      <c r="EIA87" s="11"/>
      <c r="EIB87" s="11"/>
      <c r="EIC87" s="11"/>
      <c r="EID87" s="11"/>
      <c r="EIE87" s="11"/>
      <c r="EIF87" s="11"/>
      <c r="EIG87" s="11"/>
      <c r="EIH87" s="11"/>
      <c r="EII87" s="11"/>
      <c r="EIJ87" s="11"/>
      <c r="EIK87" s="11"/>
      <c r="EIL87" s="11"/>
      <c r="EIM87" s="11"/>
      <c r="EIN87" s="11"/>
      <c r="EIO87" s="11"/>
      <c r="EIP87" s="11"/>
      <c r="EIQ87" s="11"/>
      <c r="EIR87" s="11"/>
      <c r="EIS87" s="11"/>
      <c r="EIT87" s="11"/>
      <c r="EIU87" s="11"/>
      <c r="EIV87" s="11"/>
      <c r="EIW87" s="11"/>
      <c r="EIX87" s="11"/>
      <c r="EIY87" s="11"/>
      <c r="EIZ87" s="11"/>
      <c r="EJA87" s="11"/>
      <c r="EJB87" s="11"/>
      <c r="EJC87" s="11"/>
      <c r="EJD87" s="11"/>
      <c r="EJE87" s="11"/>
      <c r="EJF87" s="11"/>
      <c r="EJG87" s="11"/>
      <c r="EJH87" s="11"/>
      <c r="EJI87" s="11"/>
      <c r="EJJ87" s="11"/>
      <c r="EJK87" s="11"/>
      <c r="EJL87" s="11"/>
      <c r="EJM87" s="11"/>
      <c r="EJN87" s="11"/>
      <c r="EJO87" s="11"/>
      <c r="EJP87" s="11"/>
      <c r="EJQ87" s="11"/>
      <c r="EJR87" s="11"/>
      <c r="EJS87" s="11"/>
      <c r="EJT87" s="11"/>
      <c r="EJU87" s="11"/>
      <c r="EJV87" s="11"/>
      <c r="EJW87" s="11"/>
      <c r="EJX87" s="11"/>
      <c r="EJY87" s="11"/>
      <c r="EJZ87" s="11"/>
      <c r="EKA87" s="11"/>
      <c r="EKB87" s="11"/>
      <c r="EKC87" s="11"/>
      <c r="EKD87" s="11"/>
      <c r="EKE87" s="11"/>
      <c r="EKF87" s="11"/>
      <c r="EKG87" s="11"/>
      <c r="EKH87" s="11"/>
      <c r="EKI87" s="11"/>
      <c r="EKJ87" s="11"/>
      <c r="EKK87" s="11"/>
      <c r="EKL87" s="11"/>
      <c r="EKM87" s="11"/>
      <c r="EKN87" s="11"/>
      <c r="EKO87" s="11"/>
      <c r="EKP87" s="11"/>
      <c r="EKQ87" s="11"/>
      <c r="EKR87" s="11"/>
      <c r="EKS87" s="11"/>
      <c r="EKT87" s="11"/>
      <c r="EKU87" s="11"/>
      <c r="EKV87" s="11"/>
      <c r="EKW87" s="11"/>
      <c r="EKX87" s="11"/>
      <c r="EKY87" s="11"/>
      <c r="EKZ87" s="11"/>
      <c r="ELA87" s="11"/>
      <c r="ELB87" s="11"/>
      <c r="ELC87" s="11"/>
      <c r="ELD87" s="11"/>
      <c r="ELE87" s="11"/>
      <c r="ELF87" s="11"/>
      <c r="ELG87" s="11"/>
      <c r="ELH87" s="11"/>
      <c r="ELI87" s="11"/>
      <c r="ELJ87" s="11"/>
      <c r="ELK87" s="11"/>
      <c r="ELL87" s="11"/>
      <c r="ELM87" s="11"/>
      <c r="ELN87" s="11"/>
      <c r="ELO87" s="11"/>
      <c r="ELP87" s="11"/>
      <c r="ELQ87" s="11"/>
      <c r="ELR87" s="11"/>
      <c r="ELS87" s="11"/>
      <c r="ELT87" s="11"/>
      <c r="ELU87" s="11"/>
      <c r="ELV87" s="11"/>
      <c r="ELW87" s="11"/>
      <c r="ELX87" s="11"/>
      <c r="ELY87" s="11"/>
      <c r="ELZ87" s="11"/>
    </row>
    <row r="88" spans="3:346 1276:3718">
      <c r="C88" s="166" t="s">
        <v>989</v>
      </c>
      <c r="D88" s="223">
        <f t="shared" si="4"/>
        <v>0</v>
      </c>
      <c r="E88" s="88" t="s">
        <v>540</v>
      </c>
      <c r="F88" s="219"/>
      <c r="G88" s="92"/>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c r="HJ88" s="11"/>
      <c r="HK88" s="11"/>
      <c r="HL88" s="11"/>
      <c r="HM88" s="11"/>
      <c r="HN88" s="11"/>
      <c r="HO88" s="11"/>
      <c r="HP88" s="11"/>
      <c r="HQ88" s="11"/>
      <c r="HR88" s="11"/>
      <c r="HS88" s="11"/>
      <c r="HT88" s="11"/>
      <c r="HU88" s="11"/>
      <c r="HV88" s="11"/>
      <c r="HW88" s="11"/>
      <c r="HX88" s="11"/>
      <c r="HY88" s="11"/>
      <c r="HZ88" s="11"/>
      <c r="IA88" s="11"/>
      <c r="IB88" s="11"/>
      <c r="IC88" s="11"/>
      <c r="ID88" s="11"/>
      <c r="IE88" s="11"/>
      <c r="IF88" s="11"/>
      <c r="IG88" s="11"/>
      <c r="IH88" s="11"/>
      <c r="II88" s="11"/>
      <c r="IJ88" s="11"/>
      <c r="IK88" s="11"/>
      <c r="IL88" s="11"/>
      <c r="IM88" s="11"/>
      <c r="IN88" s="11"/>
      <c r="IO88" s="11"/>
      <c r="IP88" s="11"/>
      <c r="IQ88" s="11"/>
      <c r="IR88" s="11"/>
      <c r="IS88" s="11"/>
      <c r="IT88" s="11"/>
      <c r="IU88" s="11"/>
      <c r="IV88" s="11"/>
      <c r="IW88" s="11"/>
      <c r="IX88" s="11"/>
      <c r="IY88" s="11"/>
      <c r="IZ88" s="11"/>
      <c r="JA88" s="11"/>
      <c r="JB88" s="11"/>
      <c r="JC88" s="11"/>
      <c r="JD88" s="11"/>
      <c r="JE88" s="11"/>
      <c r="JF88" s="11"/>
      <c r="JG88" s="11"/>
      <c r="JH88" s="11"/>
      <c r="JI88" s="11"/>
      <c r="JJ88" s="11"/>
      <c r="JK88" s="11"/>
      <c r="JL88" s="11"/>
      <c r="JM88" s="11"/>
      <c r="JN88" s="11"/>
      <c r="JO88" s="11"/>
      <c r="JP88" s="11"/>
      <c r="JQ88" s="11"/>
      <c r="JR88" s="11"/>
      <c r="JS88" s="11"/>
      <c r="JT88" s="11"/>
      <c r="JU88" s="11"/>
      <c r="JV88" s="11"/>
      <c r="JW88" s="11"/>
      <c r="JX88" s="11"/>
      <c r="JY88" s="11"/>
      <c r="JZ88" s="11"/>
      <c r="KA88" s="11"/>
      <c r="KB88" s="11"/>
      <c r="KC88" s="11"/>
      <c r="KD88" s="11"/>
      <c r="KE88" s="11"/>
      <c r="KF88" s="11"/>
      <c r="KG88" s="11"/>
      <c r="KH88" s="11"/>
      <c r="KI88" s="11"/>
      <c r="KJ88" s="11"/>
      <c r="KK88" s="11"/>
      <c r="KL88" s="11"/>
      <c r="KM88" s="11"/>
      <c r="KN88" s="11"/>
      <c r="KO88" s="11"/>
      <c r="KP88" s="11"/>
      <c r="KQ88" s="11"/>
      <c r="KR88" s="11"/>
      <c r="KS88" s="11"/>
      <c r="KT88" s="11"/>
      <c r="KU88" s="11"/>
      <c r="KV88" s="11"/>
      <c r="KW88" s="11"/>
      <c r="KX88" s="11"/>
      <c r="KY88" s="11"/>
      <c r="KZ88" s="11"/>
      <c r="LA88" s="11"/>
      <c r="LB88" s="11"/>
      <c r="LC88" s="11"/>
      <c r="LD88" s="11"/>
      <c r="LE88" s="11"/>
      <c r="LF88" s="11"/>
      <c r="LG88" s="11"/>
      <c r="LH88" s="11"/>
      <c r="LI88" s="11"/>
      <c r="LJ88" s="11"/>
      <c r="LK88" s="11"/>
      <c r="LL88" s="11"/>
      <c r="LM88" s="11"/>
      <c r="LN88" s="11"/>
      <c r="LO88" s="11"/>
      <c r="LP88" s="11"/>
      <c r="LQ88" s="11"/>
      <c r="LR88" s="11"/>
      <c r="LS88" s="11"/>
      <c r="LT88" s="11"/>
      <c r="LU88" s="11"/>
      <c r="LV88" s="11"/>
      <c r="LW88" s="11"/>
      <c r="LX88" s="11"/>
      <c r="LY88" s="11"/>
      <c r="LZ88" s="11"/>
      <c r="MA88" s="11"/>
      <c r="MB88" s="11"/>
      <c r="MC88" s="11"/>
      <c r="MD88" s="11"/>
      <c r="ME88" s="11"/>
      <c r="MF88" s="11"/>
      <c r="MG88" s="11"/>
      <c r="MH88" s="11"/>
      <c r="AWB88" s="11"/>
      <c r="AWC88" s="11"/>
      <c r="AWD88" s="11"/>
      <c r="AWE88" s="11"/>
      <c r="AWF88" s="11"/>
      <c r="AWG88" s="11"/>
      <c r="AWH88" s="11"/>
      <c r="AWI88" s="11"/>
      <c r="AWJ88" s="11"/>
      <c r="AWK88" s="11"/>
      <c r="AWL88" s="11"/>
      <c r="AWM88" s="11"/>
      <c r="AWN88" s="11"/>
      <c r="AWO88" s="11"/>
      <c r="AWP88" s="11"/>
      <c r="AWQ88" s="11"/>
      <c r="AWR88" s="11"/>
      <c r="AWS88" s="11"/>
      <c r="AWT88" s="11"/>
      <c r="AWU88" s="11"/>
      <c r="AWV88" s="11"/>
      <c r="AWW88" s="11"/>
      <c r="AWX88" s="11"/>
      <c r="AWY88" s="11"/>
      <c r="AWZ88" s="11"/>
      <c r="AXA88" s="11"/>
      <c r="AXB88" s="11"/>
      <c r="AXC88" s="11"/>
      <c r="AXD88" s="11"/>
      <c r="AXE88" s="11"/>
      <c r="AXF88" s="11"/>
      <c r="AXG88" s="11"/>
      <c r="AXH88" s="11"/>
      <c r="AXI88" s="11"/>
      <c r="AXJ88" s="11"/>
      <c r="AXK88" s="11"/>
      <c r="AXL88" s="11"/>
      <c r="AXM88" s="11"/>
      <c r="AXN88" s="11"/>
      <c r="AXO88" s="11"/>
      <c r="AXP88" s="11"/>
      <c r="AXQ88" s="11"/>
      <c r="AXR88" s="11"/>
      <c r="AXS88" s="11"/>
      <c r="AXT88" s="11"/>
      <c r="AXU88" s="11"/>
      <c r="AXV88" s="11"/>
      <c r="AXW88" s="11"/>
      <c r="AXX88" s="11"/>
      <c r="AXY88" s="11"/>
      <c r="AXZ88" s="11"/>
      <c r="AYA88" s="11"/>
      <c r="AYB88" s="11"/>
      <c r="AYC88" s="11"/>
      <c r="AYD88" s="11"/>
      <c r="AYE88" s="11"/>
      <c r="AYF88" s="11"/>
      <c r="AYG88" s="11"/>
      <c r="AYH88" s="11"/>
      <c r="AYI88" s="11"/>
      <c r="AYJ88" s="11"/>
      <c r="AYK88" s="11"/>
      <c r="AYL88" s="11"/>
      <c r="AYM88" s="11"/>
      <c r="AYN88" s="11"/>
      <c r="AYO88" s="11"/>
      <c r="AYP88" s="11"/>
      <c r="AYQ88" s="11"/>
      <c r="AYR88" s="11"/>
      <c r="AYS88" s="11"/>
      <c r="AYT88" s="11"/>
      <c r="AYU88" s="11"/>
      <c r="AYV88" s="11"/>
      <c r="AYW88" s="11"/>
      <c r="AYX88" s="11"/>
      <c r="AYY88" s="11"/>
      <c r="AYZ88" s="11"/>
      <c r="AZA88" s="11"/>
      <c r="AZB88" s="11"/>
      <c r="AZC88" s="11"/>
      <c r="AZD88" s="11"/>
      <c r="AZE88" s="11"/>
      <c r="AZF88" s="11"/>
      <c r="AZG88" s="11"/>
      <c r="AZH88" s="11"/>
      <c r="AZI88" s="11"/>
      <c r="AZJ88" s="11"/>
      <c r="AZK88" s="11"/>
      <c r="AZL88" s="11"/>
      <c r="AZM88" s="11"/>
      <c r="AZN88" s="11"/>
      <c r="AZO88" s="11"/>
      <c r="AZP88" s="11"/>
      <c r="AZQ88" s="11"/>
      <c r="AZR88" s="11"/>
      <c r="AZS88" s="11"/>
      <c r="AZT88" s="11"/>
      <c r="AZU88" s="11"/>
      <c r="AZV88" s="11"/>
      <c r="AZW88" s="11"/>
      <c r="AZX88" s="11"/>
      <c r="AZY88" s="11"/>
      <c r="AZZ88" s="11"/>
      <c r="BAA88" s="11"/>
      <c r="BAB88" s="11"/>
      <c r="BAC88" s="11"/>
      <c r="BAD88" s="11"/>
      <c r="BAE88" s="11"/>
      <c r="BAF88" s="11"/>
      <c r="BAG88" s="11"/>
      <c r="BAH88" s="11"/>
      <c r="BAI88" s="11"/>
      <c r="BAJ88" s="11"/>
      <c r="BAK88" s="11"/>
      <c r="BAL88" s="11"/>
      <c r="BAM88" s="11"/>
      <c r="BAN88" s="11"/>
      <c r="BAO88" s="11"/>
      <c r="BAP88" s="11"/>
      <c r="BAQ88" s="11"/>
      <c r="BAR88" s="11"/>
      <c r="BAS88" s="11"/>
      <c r="BAT88" s="11"/>
      <c r="BAU88" s="11"/>
      <c r="BAV88" s="11"/>
      <c r="BAW88" s="11"/>
      <c r="BAX88" s="11"/>
      <c r="BAY88" s="11"/>
      <c r="BAZ88" s="11"/>
      <c r="BBA88" s="11"/>
      <c r="BBB88" s="11"/>
      <c r="BBC88" s="11"/>
      <c r="BBD88" s="11"/>
      <c r="BBE88" s="11"/>
      <c r="BBF88" s="11"/>
      <c r="BBG88" s="11"/>
      <c r="BBH88" s="11"/>
      <c r="BBI88" s="11"/>
      <c r="BBJ88" s="11"/>
      <c r="BBK88" s="11"/>
      <c r="BBL88" s="11"/>
      <c r="BBM88" s="11"/>
      <c r="BBN88" s="11"/>
      <c r="BBO88" s="11"/>
      <c r="BBP88" s="11"/>
      <c r="BBQ88" s="11"/>
      <c r="BBR88" s="11"/>
      <c r="BBS88" s="11"/>
      <c r="BBT88" s="11"/>
      <c r="BBU88" s="11"/>
      <c r="BBV88" s="11"/>
      <c r="BBW88" s="11"/>
      <c r="BBX88" s="11"/>
      <c r="BBY88" s="11"/>
      <c r="BBZ88" s="11"/>
      <c r="BCA88" s="11"/>
      <c r="BCB88" s="11"/>
      <c r="BCC88" s="11"/>
      <c r="BCD88" s="11"/>
      <c r="BCE88" s="11"/>
      <c r="BCF88" s="11"/>
      <c r="BCG88" s="11"/>
      <c r="BCH88" s="11"/>
      <c r="BCI88" s="11"/>
      <c r="BCJ88" s="11"/>
      <c r="BCK88" s="11"/>
      <c r="BCL88" s="11"/>
      <c r="BCM88" s="11"/>
      <c r="BCN88" s="11"/>
      <c r="BCO88" s="11"/>
      <c r="BCP88" s="11"/>
      <c r="BCQ88" s="11"/>
      <c r="BCR88" s="11"/>
      <c r="BCS88" s="11"/>
      <c r="BCT88" s="11"/>
      <c r="BCU88" s="11"/>
      <c r="BCV88" s="11"/>
      <c r="BCW88" s="11"/>
      <c r="BCX88" s="11"/>
      <c r="BCY88" s="11"/>
      <c r="BCZ88" s="11"/>
      <c r="BDA88" s="11"/>
      <c r="BDB88" s="11"/>
      <c r="BDC88" s="11"/>
      <c r="BDD88" s="11"/>
      <c r="BDE88" s="11"/>
      <c r="BDF88" s="11"/>
      <c r="BDG88" s="11"/>
      <c r="BDH88" s="11"/>
      <c r="BDI88" s="11"/>
      <c r="BDJ88" s="11"/>
      <c r="BDK88" s="11"/>
      <c r="BDL88" s="11"/>
      <c r="BDM88" s="11"/>
      <c r="BDN88" s="11"/>
      <c r="BDO88" s="11"/>
      <c r="BDP88" s="11"/>
      <c r="BDQ88" s="11"/>
      <c r="BDR88" s="11"/>
      <c r="BDS88" s="11"/>
      <c r="BDT88" s="11"/>
      <c r="BDU88" s="11"/>
      <c r="BDV88" s="11"/>
      <c r="BDW88" s="11"/>
      <c r="BDX88" s="11"/>
      <c r="BDY88" s="11"/>
      <c r="BDZ88" s="11"/>
      <c r="BEA88" s="11"/>
      <c r="BEB88" s="11"/>
      <c r="BEC88" s="11"/>
      <c r="BED88" s="11"/>
      <c r="BEE88" s="11"/>
      <c r="BEF88" s="11"/>
      <c r="BEG88" s="11"/>
      <c r="BEH88" s="11"/>
      <c r="BEI88" s="11"/>
      <c r="BEJ88" s="11"/>
      <c r="BEK88" s="11"/>
      <c r="BEL88" s="11"/>
      <c r="BEM88" s="11"/>
      <c r="BEN88" s="11"/>
      <c r="BEO88" s="11"/>
      <c r="BEP88" s="11"/>
      <c r="BEQ88" s="11"/>
      <c r="BER88" s="11"/>
      <c r="BES88" s="11"/>
      <c r="BET88" s="11"/>
      <c r="BEU88" s="11"/>
      <c r="BEV88" s="11"/>
      <c r="BEW88" s="11"/>
      <c r="BEX88" s="11"/>
      <c r="BEY88" s="11"/>
      <c r="BEZ88" s="11"/>
      <c r="BFA88" s="11"/>
      <c r="BFB88" s="11"/>
      <c r="BFC88" s="11"/>
      <c r="BFD88" s="11"/>
      <c r="BFE88" s="11"/>
      <c r="BFF88" s="11"/>
      <c r="BFG88" s="11"/>
      <c r="BFH88" s="11"/>
      <c r="BFI88" s="11"/>
      <c r="BFJ88" s="11"/>
      <c r="BFK88" s="11"/>
      <c r="BFL88" s="11"/>
      <c r="BFM88" s="11"/>
      <c r="BFN88" s="11"/>
      <c r="BFO88" s="11"/>
      <c r="BFP88" s="11"/>
      <c r="BFQ88" s="11"/>
      <c r="BFR88" s="11"/>
      <c r="BFS88" s="11"/>
      <c r="BFT88" s="11"/>
      <c r="BFU88" s="11"/>
      <c r="BFV88" s="11"/>
      <c r="BFW88" s="11"/>
      <c r="BFX88" s="11"/>
      <c r="BFY88" s="11"/>
      <c r="BFZ88" s="11"/>
      <c r="BGA88" s="11"/>
      <c r="BGB88" s="11"/>
      <c r="BGC88" s="11"/>
      <c r="BGD88" s="11"/>
      <c r="BGE88" s="11"/>
      <c r="BGF88" s="11"/>
      <c r="BGG88" s="11"/>
      <c r="BGH88" s="11"/>
      <c r="BGI88" s="11"/>
      <c r="BGJ88" s="11"/>
      <c r="BGK88" s="11"/>
      <c r="BGL88" s="11"/>
      <c r="BGM88" s="11"/>
      <c r="BGN88" s="11"/>
      <c r="BGO88" s="11"/>
      <c r="BGP88" s="11"/>
      <c r="BGQ88" s="11"/>
      <c r="BGR88" s="11"/>
      <c r="BGS88" s="11"/>
      <c r="BGT88" s="11"/>
      <c r="BGU88" s="11"/>
      <c r="BGV88" s="11"/>
      <c r="BGW88" s="11"/>
      <c r="BGX88" s="11"/>
      <c r="BGY88" s="11"/>
      <c r="BGZ88" s="11"/>
      <c r="BHA88" s="11"/>
      <c r="BHB88" s="11"/>
      <c r="BHC88" s="11"/>
      <c r="BHD88" s="11"/>
      <c r="BHE88" s="11"/>
      <c r="BHF88" s="11"/>
      <c r="BHG88" s="11"/>
      <c r="BHH88" s="11"/>
      <c r="BHI88" s="11"/>
      <c r="BHJ88" s="11"/>
      <c r="BHK88" s="11"/>
      <c r="BHL88" s="11"/>
      <c r="BHM88" s="11"/>
      <c r="BHN88" s="11"/>
      <c r="BHO88" s="11"/>
      <c r="BHP88" s="11"/>
      <c r="BHQ88" s="11"/>
      <c r="BHR88" s="11"/>
      <c r="BHS88" s="11"/>
      <c r="BHT88" s="11"/>
      <c r="BHU88" s="11"/>
      <c r="BHV88" s="11"/>
      <c r="BHW88" s="11"/>
      <c r="BHX88" s="11"/>
      <c r="BHY88" s="11"/>
      <c r="BHZ88" s="11"/>
      <c r="BIA88" s="11"/>
      <c r="BIB88" s="11"/>
      <c r="BIC88" s="11"/>
      <c r="BID88" s="11"/>
      <c r="BIE88" s="11"/>
      <c r="BIF88" s="11"/>
      <c r="BIG88" s="11"/>
      <c r="BIH88" s="11"/>
      <c r="BII88" s="11"/>
      <c r="BIJ88" s="11"/>
      <c r="BIK88" s="11"/>
      <c r="BIL88" s="11"/>
      <c r="BIM88" s="11"/>
      <c r="BIN88" s="11"/>
      <c r="BIO88" s="11"/>
      <c r="BIP88" s="11"/>
      <c r="BIQ88" s="11"/>
      <c r="BIR88" s="11"/>
      <c r="BIS88" s="11"/>
      <c r="BIT88" s="11"/>
      <c r="BIU88" s="11"/>
      <c r="BIV88" s="11"/>
      <c r="BIW88" s="11"/>
      <c r="BIX88" s="11"/>
      <c r="BIY88" s="11"/>
      <c r="BIZ88" s="11"/>
      <c r="BJA88" s="11"/>
      <c r="BJB88" s="11"/>
      <c r="BJC88" s="11"/>
      <c r="BJD88" s="11"/>
      <c r="BJE88" s="11"/>
      <c r="BJF88" s="11"/>
      <c r="BJG88" s="11"/>
      <c r="BJH88" s="11"/>
      <c r="BJI88" s="11"/>
      <c r="BJJ88" s="11"/>
      <c r="BJK88" s="11"/>
      <c r="BJL88" s="11"/>
      <c r="BJM88" s="11"/>
      <c r="BJN88" s="11"/>
      <c r="BJO88" s="11"/>
      <c r="BJP88" s="11"/>
      <c r="BJQ88" s="11"/>
      <c r="BJR88" s="11"/>
      <c r="BJS88" s="11"/>
      <c r="BJT88" s="11"/>
      <c r="BJU88" s="11"/>
      <c r="BJV88" s="11"/>
      <c r="BJW88" s="11"/>
      <c r="BJX88" s="11"/>
      <c r="BJY88" s="11"/>
      <c r="BJZ88" s="11"/>
      <c r="BKA88" s="11"/>
      <c r="BKB88" s="11"/>
      <c r="BKC88" s="11"/>
      <c r="BKD88" s="11"/>
      <c r="BKE88" s="11"/>
      <c r="BKF88" s="11"/>
      <c r="BKG88" s="11"/>
      <c r="BKH88" s="11"/>
      <c r="BKI88" s="11"/>
      <c r="BKJ88" s="11"/>
      <c r="BKK88" s="11"/>
      <c r="BKL88" s="11"/>
      <c r="BKM88" s="11"/>
      <c r="BKN88" s="11"/>
      <c r="BKO88" s="11"/>
      <c r="BKP88" s="11"/>
      <c r="BKQ88" s="11"/>
      <c r="BKR88" s="11"/>
      <c r="BKS88" s="11"/>
      <c r="BKT88" s="11"/>
      <c r="BKU88" s="11"/>
      <c r="BKV88" s="11"/>
      <c r="BKW88" s="11"/>
      <c r="BKX88" s="11"/>
      <c r="BKY88" s="11"/>
      <c r="BKZ88" s="11"/>
      <c r="BLA88" s="11"/>
      <c r="BLB88" s="11"/>
      <c r="BLC88" s="11"/>
      <c r="BLD88" s="11"/>
      <c r="BLE88" s="11"/>
      <c r="BLF88" s="11"/>
      <c r="BLG88" s="11"/>
      <c r="BLH88" s="11"/>
      <c r="BLI88" s="11"/>
      <c r="BLJ88" s="11"/>
      <c r="BLK88" s="11"/>
      <c r="BLL88" s="11"/>
      <c r="BLM88" s="11"/>
      <c r="BLN88" s="11"/>
      <c r="BLO88" s="11"/>
      <c r="BLP88" s="11"/>
      <c r="BLQ88" s="11"/>
      <c r="BLR88" s="11"/>
      <c r="BLS88" s="11"/>
      <c r="BLT88" s="11"/>
      <c r="BLU88" s="11"/>
      <c r="BLV88" s="11"/>
      <c r="BLW88" s="11"/>
      <c r="BLX88" s="11"/>
      <c r="BLY88" s="11"/>
      <c r="BLZ88" s="11"/>
      <c r="BMA88" s="11"/>
      <c r="BMB88" s="11"/>
      <c r="BMC88" s="11"/>
      <c r="BMD88" s="11"/>
      <c r="BME88" s="11"/>
      <c r="BMF88" s="11"/>
      <c r="BMG88" s="11"/>
      <c r="BMH88" s="11"/>
      <c r="BMI88" s="11"/>
      <c r="BMJ88" s="11"/>
      <c r="BMK88" s="11"/>
      <c r="BML88" s="11"/>
      <c r="BMM88" s="11"/>
      <c r="BMN88" s="11"/>
      <c r="BMO88" s="11"/>
      <c r="BMP88" s="11"/>
      <c r="BMQ88" s="11"/>
      <c r="BMR88" s="11"/>
      <c r="BMS88" s="11"/>
      <c r="BMT88" s="11"/>
      <c r="BMU88" s="11"/>
      <c r="BMV88" s="11"/>
      <c r="BMW88" s="11"/>
      <c r="BMX88" s="11"/>
      <c r="BMY88" s="11"/>
      <c r="BMZ88" s="11"/>
      <c r="BNA88" s="11"/>
      <c r="BNB88" s="11"/>
      <c r="BNC88" s="11"/>
      <c r="BND88" s="11"/>
      <c r="BNE88" s="11"/>
      <c r="BNF88" s="11"/>
      <c r="BNG88" s="11"/>
      <c r="BNH88" s="11"/>
      <c r="BNI88" s="11"/>
      <c r="BNJ88" s="11"/>
      <c r="BNK88" s="11"/>
      <c r="BNL88" s="11"/>
      <c r="BNM88" s="11"/>
      <c r="BNN88" s="11"/>
      <c r="BNO88" s="11"/>
      <c r="BNP88" s="11"/>
      <c r="BNQ88" s="11"/>
      <c r="BNR88" s="11"/>
      <c r="BNS88" s="11"/>
      <c r="BNT88" s="11"/>
      <c r="BNU88" s="11"/>
      <c r="BNV88" s="11"/>
      <c r="BNW88" s="11"/>
      <c r="BNX88" s="11"/>
      <c r="BNY88" s="11"/>
      <c r="BNZ88" s="11"/>
      <c r="BOA88" s="11"/>
      <c r="BOB88" s="11"/>
      <c r="BOC88" s="11"/>
      <c r="BOD88" s="11"/>
      <c r="BOE88" s="11"/>
      <c r="BOF88" s="11"/>
      <c r="BOG88" s="11"/>
      <c r="BOH88" s="11"/>
      <c r="BOI88" s="11"/>
      <c r="BOJ88" s="11"/>
      <c r="BOK88" s="11"/>
      <c r="BOL88" s="11"/>
      <c r="BOM88" s="11"/>
      <c r="BON88" s="11"/>
      <c r="BOO88" s="11"/>
      <c r="BOP88" s="11"/>
      <c r="BOQ88" s="11"/>
      <c r="BOR88" s="11"/>
      <c r="BOS88" s="11"/>
      <c r="BOT88" s="11"/>
      <c r="BOU88" s="11"/>
      <c r="BOV88" s="11"/>
      <c r="BOW88" s="11"/>
      <c r="BOX88" s="11"/>
      <c r="BOY88" s="11"/>
      <c r="BOZ88" s="11"/>
      <c r="BPA88" s="11"/>
      <c r="BPB88" s="11"/>
      <c r="BPC88" s="11"/>
      <c r="BPD88" s="11"/>
      <c r="BPE88" s="11"/>
      <c r="BPF88" s="11"/>
      <c r="BPG88" s="11"/>
      <c r="BPH88" s="11"/>
      <c r="BPI88" s="11"/>
      <c r="BPJ88" s="11"/>
      <c r="BPK88" s="11"/>
      <c r="BPL88" s="11"/>
      <c r="BPM88" s="11"/>
      <c r="BPN88" s="11"/>
      <c r="BPO88" s="11"/>
      <c r="BPP88" s="11"/>
      <c r="BPQ88" s="11"/>
      <c r="BPR88" s="11"/>
      <c r="BPS88" s="11"/>
      <c r="BPT88" s="11"/>
      <c r="BPU88" s="11"/>
      <c r="BPV88" s="11"/>
      <c r="BPW88" s="11"/>
      <c r="BPX88" s="11"/>
      <c r="BPY88" s="11"/>
      <c r="BPZ88" s="11"/>
      <c r="BQA88" s="11"/>
      <c r="BQB88" s="11"/>
      <c r="BQC88" s="11"/>
      <c r="BQD88" s="11"/>
      <c r="BQE88" s="11"/>
      <c r="BQF88" s="11"/>
      <c r="BQG88" s="11"/>
      <c r="BQH88" s="11"/>
      <c r="BQI88" s="11"/>
      <c r="BQJ88" s="11"/>
      <c r="BQK88" s="11"/>
      <c r="BQL88" s="11"/>
      <c r="BQM88" s="11"/>
      <c r="BQN88" s="11"/>
      <c r="BQO88" s="11"/>
      <c r="BQP88" s="11"/>
      <c r="BQQ88" s="11"/>
      <c r="BQR88" s="11"/>
      <c r="BQS88" s="11"/>
      <c r="BQT88" s="11"/>
      <c r="BQU88" s="11"/>
      <c r="BQV88" s="11"/>
      <c r="BQW88" s="11"/>
      <c r="BQX88" s="11"/>
      <c r="BQY88" s="11"/>
      <c r="BQZ88" s="11"/>
      <c r="BRA88" s="11"/>
      <c r="BRB88" s="11"/>
      <c r="BRC88" s="11"/>
      <c r="BRD88" s="11"/>
      <c r="BRE88" s="11"/>
      <c r="BRF88" s="11"/>
      <c r="BRG88" s="11"/>
      <c r="BRH88" s="11"/>
      <c r="BRI88" s="11"/>
      <c r="BRJ88" s="11"/>
      <c r="BRK88" s="11"/>
      <c r="BRL88" s="11"/>
      <c r="BRM88" s="11"/>
      <c r="BRN88" s="11"/>
      <c r="BRO88" s="11"/>
      <c r="BRP88" s="11"/>
      <c r="BRQ88" s="11"/>
      <c r="BRR88" s="11"/>
      <c r="BRS88" s="11"/>
      <c r="BRT88" s="11"/>
      <c r="BRU88" s="11"/>
      <c r="BRV88" s="11"/>
      <c r="BRW88" s="11"/>
      <c r="BRX88" s="11"/>
      <c r="BRY88" s="11"/>
      <c r="BRZ88" s="11"/>
      <c r="BSA88" s="11"/>
      <c r="BSB88" s="11"/>
      <c r="BSC88" s="11"/>
      <c r="BSD88" s="11"/>
      <c r="BSE88" s="11"/>
      <c r="BSF88" s="11"/>
      <c r="BSG88" s="11"/>
      <c r="BSH88" s="11"/>
      <c r="BSI88" s="11"/>
      <c r="BSJ88" s="11"/>
      <c r="BSK88" s="11"/>
      <c r="BSL88" s="11"/>
      <c r="BSM88" s="11"/>
      <c r="BSN88" s="11"/>
      <c r="BSO88" s="11"/>
      <c r="BSP88" s="11"/>
      <c r="BSQ88" s="11"/>
      <c r="BSR88" s="11"/>
      <c r="BSS88" s="11"/>
      <c r="BST88" s="11"/>
      <c r="BSU88" s="11"/>
      <c r="BSV88" s="11"/>
      <c r="BSW88" s="11"/>
      <c r="BSX88" s="11"/>
      <c r="BSY88" s="11"/>
      <c r="BSZ88" s="11"/>
      <c r="BTA88" s="11"/>
      <c r="BTB88" s="11"/>
      <c r="BTC88" s="11"/>
      <c r="BTD88" s="11"/>
      <c r="BTE88" s="11"/>
      <c r="BTF88" s="11"/>
      <c r="BTG88" s="11"/>
      <c r="BTH88" s="11"/>
      <c r="BTI88" s="11"/>
      <c r="BTJ88" s="11"/>
      <c r="BTK88" s="11"/>
      <c r="BTL88" s="11"/>
      <c r="BTM88" s="11"/>
      <c r="BTN88" s="11"/>
      <c r="BTO88" s="11"/>
      <c r="BTP88" s="11"/>
      <c r="BTQ88" s="11"/>
      <c r="BTR88" s="11"/>
      <c r="BTS88" s="11"/>
      <c r="BTT88" s="11"/>
      <c r="BTU88" s="11"/>
      <c r="BTV88" s="11"/>
      <c r="BTW88" s="11"/>
      <c r="BTX88" s="11"/>
      <c r="BTY88" s="11"/>
      <c r="BTZ88" s="11"/>
      <c r="BUA88" s="11"/>
      <c r="BUB88" s="11"/>
      <c r="BUC88" s="11"/>
      <c r="BUD88" s="11"/>
      <c r="BUE88" s="11"/>
      <c r="BUF88" s="11"/>
      <c r="BUG88" s="11"/>
      <c r="BUH88" s="11"/>
      <c r="BUI88" s="11"/>
      <c r="BUJ88" s="11"/>
      <c r="BUK88" s="11"/>
      <c r="BUL88" s="11"/>
      <c r="BUM88" s="11"/>
      <c r="BUN88" s="11"/>
      <c r="BUO88" s="11"/>
      <c r="BUP88" s="11"/>
      <c r="BUQ88" s="11"/>
      <c r="BUR88" s="11"/>
      <c r="BUS88" s="11"/>
      <c r="BUT88" s="11"/>
      <c r="BUU88" s="11"/>
      <c r="BUV88" s="11"/>
      <c r="BUW88" s="11"/>
      <c r="BUX88" s="11"/>
      <c r="BUY88" s="11"/>
      <c r="BUZ88" s="11"/>
      <c r="BVA88" s="11"/>
      <c r="BVB88" s="11"/>
      <c r="BVC88" s="11"/>
      <c r="BVD88" s="11"/>
      <c r="BVE88" s="11"/>
      <c r="BVF88" s="11"/>
      <c r="BVG88" s="11"/>
      <c r="BVH88" s="11"/>
      <c r="BVI88" s="11"/>
      <c r="BVJ88" s="11"/>
      <c r="BVK88" s="11"/>
      <c r="BVL88" s="11"/>
      <c r="BVM88" s="11"/>
      <c r="BVN88" s="11"/>
      <c r="BVO88" s="11"/>
      <c r="BVP88" s="11"/>
      <c r="BVQ88" s="11"/>
      <c r="BVR88" s="11"/>
      <c r="BVS88" s="11"/>
      <c r="BVT88" s="11"/>
      <c r="BVU88" s="11"/>
      <c r="BVV88" s="11"/>
      <c r="BVW88" s="11"/>
      <c r="BVX88" s="11"/>
      <c r="BVY88" s="11"/>
      <c r="BVZ88" s="11"/>
      <c r="BWA88" s="11"/>
      <c r="BWB88" s="11"/>
      <c r="BWC88" s="11"/>
      <c r="BWD88" s="11"/>
      <c r="BWE88" s="11"/>
      <c r="BWF88" s="11"/>
      <c r="BWG88" s="11"/>
      <c r="BWH88" s="11"/>
      <c r="BWI88" s="11"/>
      <c r="BWJ88" s="11"/>
      <c r="BWK88" s="11"/>
      <c r="BWL88" s="11"/>
      <c r="BWM88" s="11"/>
      <c r="BWN88" s="11"/>
      <c r="BWO88" s="11"/>
      <c r="BWP88" s="11"/>
      <c r="BWQ88" s="11"/>
      <c r="BWR88" s="11"/>
      <c r="BWS88" s="11"/>
      <c r="BWT88" s="11"/>
      <c r="BWU88" s="11"/>
      <c r="BWV88" s="11"/>
      <c r="BWW88" s="11"/>
      <c r="BWX88" s="11"/>
      <c r="BWY88" s="11"/>
      <c r="BWZ88" s="11"/>
      <c r="BXA88" s="11"/>
      <c r="BXB88" s="11"/>
      <c r="BXC88" s="11"/>
      <c r="BXD88" s="11"/>
      <c r="BXE88" s="11"/>
      <c r="BXF88" s="11"/>
      <c r="BXG88" s="11"/>
      <c r="BXH88" s="11"/>
      <c r="BXI88" s="11"/>
      <c r="BXJ88" s="11"/>
      <c r="BXK88" s="11"/>
      <c r="BXL88" s="11"/>
      <c r="BXM88" s="11"/>
      <c r="BXN88" s="11"/>
      <c r="BXO88" s="11"/>
      <c r="BXP88" s="11"/>
      <c r="BXQ88" s="11"/>
      <c r="BXR88" s="11"/>
      <c r="BXS88" s="11"/>
      <c r="BXT88" s="11"/>
      <c r="BXU88" s="11"/>
      <c r="BXV88" s="11"/>
      <c r="BXW88" s="11"/>
      <c r="BXX88" s="11"/>
      <c r="BXY88" s="11"/>
      <c r="BXZ88" s="11"/>
      <c r="BYA88" s="11"/>
      <c r="BYB88" s="11"/>
      <c r="BYC88" s="11"/>
      <c r="BYD88" s="11"/>
      <c r="BYE88" s="11"/>
      <c r="BYF88" s="11"/>
      <c r="BYG88" s="11"/>
      <c r="BYH88" s="11"/>
      <c r="BYI88" s="11"/>
      <c r="BYJ88" s="11"/>
      <c r="BYK88" s="11"/>
      <c r="BYL88" s="11"/>
      <c r="BYM88" s="11"/>
      <c r="BYN88" s="11"/>
      <c r="BYO88" s="11"/>
      <c r="BYP88" s="11"/>
      <c r="BYQ88" s="11"/>
      <c r="BYR88" s="11"/>
      <c r="BYS88" s="11"/>
      <c r="BYT88" s="11"/>
      <c r="BYU88" s="11"/>
      <c r="BYV88" s="11"/>
      <c r="BYW88" s="11"/>
      <c r="BYX88" s="11"/>
      <c r="BYY88" s="11"/>
      <c r="BYZ88" s="11"/>
      <c r="BZA88" s="11"/>
      <c r="BZB88" s="11"/>
      <c r="BZC88" s="11"/>
      <c r="BZD88" s="11"/>
      <c r="BZE88" s="11"/>
      <c r="BZF88" s="11"/>
      <c r="BZG88" s="11"/>
      <c r="BZH88" s="11"/>
      <c r="BZI88" s="11"/>
      <c r="BZJ88" s="11"/>
      <c r="BZK88" s="11"/>
      <c r="BZL88" s="11"/>
      <c r="BZM88" s="11"/>
      <c r="BZN88" s="11"/>
      <c r="BZO88" s="11"/>
      <c r="BZP88" s="11"/>
      <c r="BZQ88" s="11"/>
      <c r="BZR88" s="11"/>
      <c r="BZS88" s="11"/>
      <c r="BZT88" s="11"/>
      <c r="BZU88" s="11"/>
      <c r="BZV88" s="11"/>
      <c r="BZW88" s="11"/>
      <c r="BZX88" s="11"/>
      <c r="BZY88" s="11"/>
      <c r="BZZ88" s="11"/>
      <c r="CAA88" s="11"/>
      <c r="CAB88" s="11"/>
      <c r="CAC88" s="11"/>
      <c r="CAD88" s="11"/>
      <c r="CAE88" s="11"/>
      <c r="CAF88" s="11"/>
      <c r="CAG88" s="11"/>
      <c r="CAH88" s="11"/>
      <c r="CAI88" s="11"/>
      <c r="CAJ88" s="11"/>
      <c r="CAK88" s="11"/>
      <c r="CAL88" s="11"/>
      <c r="CAM88" s="11"/>
      <c r="CAN88" s="11"/>
      <c r="CAO88" s="11"/>
      <c r="CAP88" s="11"/>
      <c r="CAQ88" s="11"/>
      <c r="CAR88" s="11"/>
      <c r="CAS88" s="11"/>
      <c r="CAT88" s="11"/>
      <c r="CAU88" s="11"/>
      <c r="CAV88" s="11"/>
      <c r="CAW88" s="11"/>
      <c r="CAX88" s="11"/>
      <c r="CAY88" s="11"/>
      <c r="CAZ88" s="11"/>
      <c r="CBA88" s="11"/>
      <c r="CBB88" s="11"/>
      <c r="CBC88" s="11"/>
      <c r="CBD88" s="11"/>
      <c r="CBE88" s="11"/>
      <c r="CBF88" s="11"/>
      <c r="CBG88" s="11"/>
      <c r="CBH88" s="11"/>
      <c r="CBI88" s="11"/>
      <c r="CBJ88" s="11"/>
      <c r="CBK88" s="11"/>
      <c r="CBL88" s="11"/>
      <c r="CBM88" s="11"/>
      <c r="CBN88" s="11"/>
      <c r="CBO88" s="11"/>
      <c r="CBP88" s="11"/>
      <c r="CBQ88" s="11"/>
      <c r="CBR88" s="11"/>
      <c r="CBS88" s="11"/>
      <c r="CBT88" s="11"/>
      <c r="CBU88" s="11"/>
      <c r="CBV88" s="11"/>
      <c r="CBW88" s="11"/>
      <c r="CBX88" s="11"/>
      <c r="CBY88" s="11"/>
      <c r="CBZ88" s="11"/>
      <c r="CCA88" s="11"/>
      <c r="CCB88" s="11"/>
      <c r="CCC88" s="11"/>
      <c r="CCD88" s="11"/>
      <c r="CCE88" s="11"/>
      <c r="CCF88" s="11"/>
      <c r="CCG88" s="11"/>
      <c r="CCH88" s="11"/>
      <c r="CCI88" s="11"/>
      <c r="CCJ88" s="11"/>
      <c r="CCK88" s="11"/>
      <c r="CCL88" s="11"/>
      <c r="CCM88" s="11"/>
      <c r="CCN88" s="11"/>
      <c r="CCO88" s="11"/>
      <c r="CCP88" s="11"/>
      <c r="CCQ88" s="11"/>
      <c r="CCR88" s="11"/>
      <c r="CCS88" s="11"/>
      <c r="CCT88" s="11"/>
      <c r="CCU88" s="11"/>
      <c r="CCV88" s="11"/>
      <c r="CCW88" s="11"/>
      <c r="CCX88" s="11"/>
      <c r="CCY88" s="11"/>
      <c r="CCZ88" s="11"/>
      <c r="CDA88" s="11"/>
      <c r="CDB88" s="11"/>
      <c r="CDC88" s="11"/>
      <c r="CDD88" s="11"/>
      <c r="CDE88" s="11"/>
      <c r="CDF88" s="11"/>
      <c r="CDG88" s="11"/>
      <c r="CDH88" s="11"/>
      <c r="CDI88" s="11"/>
      <c r="CDJ88" s="11"/>
      <c r="CDK88" s="11"/>
      <c r="CDL88" s="11"/>
      <c r="CDM88" s="11"/>
      <c r="CDN88" s="11"/>
      <c r="CDO88" s="11"/>
      <c r="CDP88" s="11"/>
      <c r="CDQ88" s="11"/>
      <c r="CDR88" s="11"/>
      <c r="CDS88" s="11"/>
      <c r="CDT88" s="11"/>
      <c r="CDU88" s="11"/>
      <c r="CDV88" s="11"/>
      <c r="CDW88" s="11"/>
      <c r="CDX88" s="11"/>
      <c r="CDY88" s="11"/>
      <c r="CDZ88" s="11"/>
      <c r="CEA88" s="11"/>
      <c r="CEB88" s="11"/>
      <c r="CEC88" s="11"/>
      <c r="CED88" s="11"/>
      <c r="CEE88" s="11"/>
      <c r="CEF88" s="11"/>
      <c r="CEG88" s="11"/>
      <c r="CEH88" s="11"/>
      <c r="CEI88" s="11"/>
      <c r="CEJ88" s="11"/>
      <c r="CEK88" s="11"/>
      <c r="CEL88" s="11"/>
      <c r="CEM88" s="11"/>
      <c r="CEN88" s="11"/>
      <c r="CEO88" s="11"/>
      <c r="CEP88" s="11"/>
      <c r="CEQ88" s="11"/>
      <c r="CER88" s="11"/>
      <c r="CES88" s="11"/>
      <c r="CET88" s="11"/>
      <c r="CEU88" s="11"/>
      <c r="CEV88" s="11"/>
      <c r="CEW88" s="11"/>
      <c r="CEX88" s="11"/>
      <c r="CEY88" s="11"/>
      <c r="CEZ88" s="11"/>
      <c r="CFA88" s="11"/>
      <c r="CFB88" s="11"/>
      <c r="CFC88" s="11"/>
      <c r="CFD88" s="11"/>
      <c r="CFE88" s="11"/>
      <c r="CFF88" s="11"/>
      <c r="CFG88" s="11"/>
      <c r="CFH88" s="11"/>
      <c r="CFI88" s="11"/>
      <c r="CFJ88" s="11"/>
      <c r="CFK88" s="11"/>
      <c r="CFL88" s="11"/>
      <c r="CFM88" s="11"/>
      <c r="CFN88" s="11"/>
      <c r="CFO88" s="11"/>
      <c r="CFP88" s="11"/>
      <c r="CFQ88" s="11"/>
      <c r="CFR88" s="11"/>
      <c r="CFS88" s="11"/>
      <c r="CFT88" s="11"/>
      <c r="CFU88" s="11"/>
      <c r="CFV88" s="11"/>
      <c r="CFW88" s="11"/>
      <c r="CFX88" s="11"/>
      <c r="CFY88" s="11"/>
      <c r="CFZ88" s="11"/>
      <c r="CGA88" s="11"/>
      <c r="CGB88" s="11"/>
      <c r="CGC88" s="11"/>
      <c r="CGD88" s="11"/>
      <c r="CGE88" s="11"/>
      <c r="CGF88" s="11"/>
      <c r="CGG88" s="11"/>
      <c r="CGH88" s="11"/>
      <c r="CGI88" s="11"/>
      <c r="CGJ88" s="11"/>
      <c r="CGK88" s="11"/>
      <c r="CGL88" s="11"/>
      <c r="CGM88" s="11"/>
      <c r="CGN88" s="11"/>
      <c r="CGO88" s="11"/>
      <c r="CGP88" s="11"/>
      <c r="CGQ88" s="11"/>
      <c r="CGR88" s="11"/>
      <c r="CGS88" s="11"/>
      <c r="CGT88" s="11"/>
      <c r="CGU88" s="11"/>
      <c r="CGV88" s="11"/>
      <c r="CGW88" s="11"/>
      <c r="CGX88" s="11"/>
      <c r="CGY88" s="11"/>
      <c r="CGZ88" s="11"/>
      <c r="CHA88" s="11"/>
      <c r="CHB88" s="11"/>
      <c r="CHC88" s="11"/>
      <c r="CHD88" s="11"/>
      <c r="CHE88" s="11"/>
      <c r="CHF88" s="11"/>
      <c r="CHG88" s="11"/>
      <c r="CHH88" s="11"/>
      <c r="CHI88" s="11"/>
      <c r="CHJ88" s="11"/>
      <c r="CHK88" s="11"/>
      <c r="CHL88" s="11"/>
      <c r="CHM88" s="11"/>
      <c r="CHN88" s="11"/>
      <c r="CHO88" s="11"/>
      <c r="CHP88" s="11"/>
      <c r="CHQ88" s="11"/>
      <c r="CHR88" s="11"/>
      <c r="CHS88" s="11"/>
      <c r="CHT88" s="11"/>
      <c r="CHU88" s="11"/>
      <c r="CHV88" s="11"/>
      <c r="CHW88" s="11"/>
      <c r="CHX88" s="11"/>
      <c r="CHY88" s="11"/>
      <c r="CHZ88" s="11"/>
      <c r="CIA88" s="11"/>
      <c r="CIB88" s="11"/>
      <c r="CIC88" s="11"/>
      <c r="CID88" s="11"/>
      <c r="CIE88" s="11"/>
      <c r="CIF88" s="11"/>
      <c r="CIG88" s="11"/>
      <c r="CIH88" s="11"/>
      <c r="CII88" s="11"/>
      <c r="CIJ88" s="11"/>
      <c r="CIK88" s="11"/>
      <c r="CIL88" s="11"/>
      <c r="CIM88" s="11"/>
      <c r="CIN88" s="11"/>
      <c r="CIO88" s="11"/>
      <c r="CIP88" s="11"/>
      <c r="CIQ88" s="11"/>
      <c r="CIR88" s="11"/>
      <c r="CIS88" s="11"/>
      <c r="CIT88" s="11"/>
      <c r="CIU88" s="11"/>
      <c r="CIV88" s="11"/>
      <c r="CIW88" s="11"/>
      <c r="CIX88" s="11"/>
      <c r="CIY88" s="11"/>
      <c r="CIZ88" s="11"/>
      <c r="CJA88" s="11"/>
      <c r="CJB88" s="11"/>
      <c r="CJC88" s="11"/>
      <c r="CJD88" s="11"/>
      <c r="CJE88" s="11"/>
      <c r="CJF88" s="11"/>
      <c r="CJG88" s="11"/>
      <c r="CJH88" s="11"/>
      <c r="CJI88" s="11"/>
      <c r="CJJ88" s="11"/>
      <c r="CJK88" s="11"/>
      <c r="CJL88" s="11"/>
      <c r="CJM88" s="11"/>
      <c r="CJN88" s="11"/>
      <c r="CJO88" s="11"/>
      <c r="CJP88" s="11"/>
      <c r="CJQ88" s="11"/>
      <c r="CJR88" s="11"/>
      <c r="CJS88" s="11"/>
      <c r="CJT88" s="11"/>
      <c r="CJU88" s="11"/>
      <c r="CJV88" s="11"/>
      <c r="CJW88" s="11"/>
      <c r="CJX88" s="11"/>
      <c r="CJY88" s="11"/>
      <c r="CJZ88" s="11"/>
      <c r="CKA88" s="11"/>
      <c r="CKB88" s="11"/>
      <c r="CKC88" s="11"/>
      <c r="CKD88" s="11"/>
      <c r="CKE88" s="11"/>
      <c r="CKF88" s="11"/>
      <c r="CKG88" s="11"/>
      <c r="CKH88" s="11"/>
      <c r="CKI88" s="11"/>
      <c r="CKJ88" s="11"/>
      <c r="CKK88" s="11"/>
      <c r="CKL88" s="11"/>
      <c r="CKM88" s="11"/>
      <c r="CKN88" s="11"/>
      <c r="CKO88" s="11"/>
      <c r="CKP88" s="11"/>
      <c r="CKQ88" s="11"/>
      <c r="CKR88" s="11"/>
      <c r="CKS88" s="11"/>
      <c r="CKT88" s="11"/>
      <c r="CKU88" s="11"/>
      <c r="CKV88" s="11"/>
      <c r="CKW88" s="11"/>
      <c r="CKX88" s="11"/>
      <c r="CKY88" s="11"/>
      <c r="CKZ88" s="11"/>
      <c r="CLA88" s="11"/>
      <c r="CLB88" s="11"/>
      <c r="CLC88" s="11"/>
      <c r="CLD88" s="11"/>
      <c r="CLE88" s="11"/>
      <c r="CLF88" s="11"/>
      <c r="CLG88" s="11"/>
      <c r="CLH88" s="11"/>
      <c r="CLI88" s="11"/>
      <c r="CLJ88" s="11"/>
      <c r="CLK88" s="11"/>
      <c r="CLL88" s="11"/>
      <c r="CLM88" s="11"/>
      <c r="CLN88" s="11"/>
      <c r="CLO88" s="11"/>
      <c r="CLP88" s="11"/>
      <c r="CLQ88" s="11"/>
      <c r="CLR88" s="11"/>
      <c r="CLS88" s="11"/>
      <c r="CLT88" s="11"/>
      <c r="CLU88" s="11"/>
      <c r="CLV88" s="11"/>
      <c r="CLW88" s="11"/>
      <c r="CLX88" s="11"/>
      <c r="CLY88" s="11"/>
      <c r="CLZ88" s="11"/>
      <c r="CMA88" s="11"/>
      <c r="CMB88" s="11"/>
      <c r="CMC88" s="11"/>
      <c r="CMD88" s="11"/>
      <c r="CME88" s="11"/>
      <c r="CMF88" s="11"/>
      <c r="CMG88" s="11"/>
      <c r="CMH88" s="11"/>
      <c r="CMI88" s="11"/>
      <c r="CMJ88" s="11"/>
      <c r="CMK88" s="11"/>
      <c r="CML88" s="11"/>
      <c r="CMM88" s="11"/>
      <c r="CMN88" s="11"/>
      <c r="CMO88" s="11"/>
      <c r="CMP88" s="11"/>
      <c r="CMQ88" s="11"/>
      <c r="CMR88" s="11"/>
      <c r="CMS88" s="11"/>
      <c r="CMT88" s="11"/>
      <c r="CMU88" s="11"/>
      <c r="CMV88" s="11"/>
      <c r="CMW88" s="11"/>
      <c r="CMX88" s="11"/>
      <c r="CMY88" s="11"/>
      <c r="CMZ88" s="11"/>
      <c r="CNA88" s="11"/>
      <c r="CNB88" s="11"/>
      <c r="CNC88" s="11"/>
      <c r="CND88" s="11"/>
      <c r="CNE88" s="11"/>
      <c r="CNF88" s="11"/>
      <c r="CNG88" s="11"/>
      <c r="CNH88" s="11"/>
      <c r="CNI88" s="11"/>
      <c r="CNJ88" s="11"/>
      <c r="CNK88" s="11"/>
      <c r="CNL88" s="11"/>
      <c r="CNM88" s="11"/>
      <c r="CNN88" s="11"/>
      <c r="CNO88" s="11"/>
      <c r="CNP88" s="11"/>
      <c r="CNQ88" s="11"/>
      <c r="CNR88" s="11"/>
      <c r="CNS88" s="11"/>
      <c r="CNT88" s="11"/>
      <c r="CNU88" s="11"/>
      <c r="CNV88" s="11"/>
      <c r="CNW88" s="11"/>
      <c r="CNX88" s="11"/>
      <c r="CNY88" s="11"/>
      <c r="CNZ88" s="11"/>
      <c r="COA88" s="11"/>
      <c r="COB88" s="11"/>
      <c r="COC88" s="11"/>
      <c r="COD88" s="11"/>
      <c r="COE88" s="11"/>
      <c r="COF88" s="11"/>
      <c r="COG88" s="11"/>
      <c r="COH88" s="11"/>
      <c r="COI88" s="11"/>
      <c r="COJ88" s="11"/>
      <c r="COK88" s="11"/>
      <c r="COL88" s="11"/>
      <c r="COM88" s="11"/>
      <c r="CON88" s="11"/>
      <c r="COO88" s="11"/>
      <c r="COP88" s="11"/>
      <c r="COQ88" s="11"/>
      <c r="COR88" s="11"/>
      <c r="COS88" s="11"/>
      <c r="COT88" s="11"/>
      <c r="COU88" s="11"/>
      <c r="COV88" s="11"/>
      <c r="COW88" s="11"/>
      <c r="COX88" s="11"/>
      <c r="COY88" s="11"/>
      <c r="COZ88" s="11"/>
      <c r="CPA88" s="11"/>
      <c r="CPB88" s="11"/>
      <c r="CPC88" s="11"/>
      <c r="CPD88" s="11"/>
      <c r="CPE88" s="11"/>
      <c r="CPF88" s="11"/>
      <c r="CPG88" s="11"/>
      <c r="CPH88" s="11"/>
      <c r="CPI88" s="11"/>
      <c r="CPJ88" s="11"/>
      <c r="CPK88" s="11"/>
      <c r="CPL88" s="11"/>
      <c r="CPM88" s="11"/>
      <c r="CPN88" s="11"/>
      <c r="CPO88" s="11"/>
      <c r="CPP88" s="11"/>
      <c r="CPQ88" s="11"/>
      <c r="CPR88" s="11"/>
      <c r="CPS88" s="11"/>
      <c r="CPT88" s="11"/>
      <c r="CPU88" s="11"/>
      <c r="CPV88" s="11"/>
      <c r="CPW88" s="11"/>
      <c r="CPX88" s="11"/>
      <c r="CPY88" s="11"/>
      <c r="CPZ88" s="11"/>
      <c r="CQA88" s="11"/>
      <c r="CQB88" s="11"/>
      <c r="CQC88" s="11"/>
      <c r="CQD88" s="11"/>
      <c r="CQE88" s="11"/>
      <c r="CQF88" s="11"/>
      <c r="CQG88" s="11"/>
      <c r="CQH88" s="11"/>
      <c r="CQI88" s="11"/>
      <c r="CQJ88" s="11"/>
      <c r="CQK88" s="11"/>
      <c r="CQL88" s="11"/>
      <c r="CQM88" s="11"/>
      <c r="CQN88" s="11"/>
      <c r="CQO88" s="11"/>
      <c r="CQP88" s="11"/>
      <c r="CQQ88" s="11"/>
      <c r="CQR88" s="11"/>
      <c r="CQS88" s="11"/>
      <c r="CQT88" s="11"/>
      <c r="CQU88" s="11"/>
      <c r="CQV88" s="11"/>
      <c r="CQW88" s="11"/>
      <c r="CQX88" s="11"/>
      <c r="CQY88" s="11"/>
      <c r="CQZ88" s="11"/>
      <c r="CRA88" s="11"/>
      <c r="CRB88" s="11"/>
      <c r="CRC88" s="11"/>
      <c r="CRD88" s="11"/>
      <c r="CRE88" s="11"/>
      <c r="CRF88" s="11"/>
      <c r="CRG88" s="11"/>
      <c r="CRH88" s="11"/>
      <c r="CRI88" s="11"/>
      <c r="CRJ88" s="11"/>
      <c r="CRK88" s="11"/>
      <c r="CRL88" s="11"/>
      <c r="CRM88" s="11"/>
      <c r="CRN88" s="11"/>
      <c r="CRO88" s="11"/>
      <c r="CRP88" s="11"/>
      <c r="CRQ88" s="11"/>
      <c r="CRR88" s="11"/>
      <c r="CRS88" s="11"/>
      <c r="CRT88" s="11"/>
      <c r="CRU88" s="11"/>
      <c r="CRV88" s="11"/>
      <c r="CRW88" s="11"/>
      <c r="CRX88" s="11"/>
      <c r="CRY88" s="11"/>
      <c r="CRZ88" s="11"/>
      <c r="CSA88" s="11"/>
      <c r="CSB88" s="11"/>
      <c r="CSC88" s="11"/>
      <c r="CSD88" s="11"/>
      <c r="CSE88" s="11"/>
      <c r="CSF88" s="11"/>
      <c r="CSG88" s="11"/>
      <c r="CSH88" s="11"/>
      <c r="CSI88" s="11"/>
      <c r="CSJ88" s="11"/>
      <c r="CSK88" s="11"/>
      <c r="CSL88" s="11"/>
      <c r="CSM88" s="11"/>
      <c r="CSN88" s="11"/>
      <c r="CSO88" s="11"/>
      <c r="CSP88" s="11"/>
      <c r="CSQ88" s="11"/>
      <c r="CSR88" s="11"/>
      <c r="CSS88" s="11"/>
      <c r="CST88" s="11"/>
      <c r="CSU88" s="11"/>
      <c r="CSV88" s="11"/>
      <c r="CSW88" s="11"/>
      <c r="CSX88" s="11"/>
      <c r="CSY88" s="11"/>
      <c r="CSZ88" s="11"/>
      <c r="CTA88" s="11"/>
      <c r="CTB88" s="11"/>
      <c r="CTC88" s="11"/>
      <c r="CTD88" s="11"/>
      <c r="CTE88" s="11"/>
      <c r="CTF88" s="11"/>
      <c r="CTG88" s="11"/>
      <c r="CTH88" s="11"/>
      <c r="CTI88" s="11"/>
      <c r="CTJ88" s="11"/>
      <c r="CTK88" s="11"/>
      <c r="CTL88" s="11"/>
      <c r="CTM88" s="11"/>
      <c r="CTN88" s="11"/>
      <c r="CTO88" s="11"/>
      <c r="CTP88" s="11"/>
      <c r="CTQ88" s="11"/>
      <c r="CTR88" s="11"/>
      <c r="CTS88" s="11"/>
      <c r="CTT88" s="11"/>
      <c r="CTU88" s="11"/>
      <c r="CTV88" s="11"/>
      <c r="CTW88" s="11"/>
      <c r="CTX88" s="11"/>
      <c r="CTY88" s="11"/>
      <c r="CTZ88" s="11"/>
      <c r="CUA88" s="11"/>
      <c r="CUB88" s="11"/>
      <c r="CUC88" s="11"/>
      <c r="CUD88" s="11"/>
      <c r="CUE88" s="11"/>
      <c r="CUF88" s="11"/>
      <c r="CUG88" s="11"/>
      <c r="CUH88" s="11"/>
      <c r="CUI88" s="11"/>
      <c r="CUJ88" s="11"/>
      <c r="CUK88" s="11"/>
      <c r="CUL88" s="11"/>
      <c r="CUM88" s="11"/>
      <c r="CUN88" s="11"/>
      <c r="CUO88" s="11"/>
      <c r="CUP88" s="11"/>
      <c r="CUQ88" s="11"/>
      <c r="CUR88" s="11"/>
      <c r="CUS88" s="11"/>
      <c r="CUT88" s="11"/>
      <c r="CUU88" s="11"/>
      <c r="CUV88" s="11"/>
      <c r="CUW88" s="11"/>
      <c r="CUX88" s="11"/>
      <c r="CUY88" s="11"/>
      <c r="CUZ88" s="11"/>
      <c r="CVA88" s="11"/>
      <c r="CVB88" s="11"/>
      <c r="CVC88" s="11"/>
      <c r="CVD88" s="11"/>
      <c r="CVE88" s="11"/>
      <c r="CVF88" s="11"/>
      <c r="CVG88" s="11"/>
      <c r="CVH88" s="11"/>
      <c r="CVI88" s="11"/>
      <c r="CVJ88" s="11"/>
      <c r="CVK88" s="11"/>
      <c r="CVL88" s="11"/>
      <c r="CVM88" s="11"/>
      <c r="CVN88" s="11"/>
      <c r="CVO88" s="11"/>
      <c r="CVP88" s="11"/>
      <c r="CVQ88" s="11"/>
      <c r="CVR88" s="11"/>
      <c r="CVS88" s="11"/>
      <c r="CVT88" s="11"/>
      <c r="CVU88" s="11"/>
      <c r="CVV88" s="11"/>
      <c r="CVW88" s="11"/>
      <c r="CVX88" s="11"/>
      <c r="CVY88" s="11"/>
      <c r="CVZ88" s="11"/>
      <c r="CWA88" s="11"/>
      <c r="CWB88" s="11"/>
      <c r="CWC88" s="11"/>
      <c r="CWD88" s="11"/>
      <c r="CWE88" s="11"/>
      <c r="CWF88" s="11"/>
      <c r="CWG88" s="11"/>
      <c r="CWH88" s="11"/>
      <c r="CWI88" s="11"/>
      <c r="CWJ88" s="11"/>
      <c r="CWK88" s="11"/>
      <c r="CWL88" s="11"/>
      <c r="CWM88" s="11"/>
      <c r="CWN88" s="11"/>
      <c r="CWO88" s="11"/>
      <c r="CWP88" s="11"/>
      <c r="CWQ88" s="11"/>
      <c r="CWR88" s="11"/>
      <c r="CWS88" s="11"/>
      <c r="CWT88" s="11"/>
      <c r="CWU88" s="11"/>
      <c r="CWV88" s="11"/>
      <c r="CWW88" s="11"/>
      <c r="CWX88" s="11"/>
      <c r="CWY88" s="11"/>
      <c r="CWZ88" s="11"/>
      <c r="CXA88" s="11"/>
      <c r="CXB88" s="11"/>
      <c r="CXC88" s="11"/>
      <c r="CXD88" s="11"/>
      <c r="CXE88" s="11"/>
      <c r="CXF88" s="11"/>
      <c r="CXG88" s="11"/>
      <c r="CXH88" s="11"/>
      <c r="CXI88" s="11"/>
      <c r="CXJ88" s="11"/>
      <c r="CXK88" s="11"/>
      <c r="CXL88" s="11"/>
      <c r="CXM88" s="11"/>
      <c r="CXN88" s="11"/>
      <c r="CXO88" s="11"/>
      <c r="CXP88" s="11"/>
      <c r="CXQ88" s="11"/>
      <c r="CXR88" s="11"/>
      <c r="CXS88" s="11"/>
      <c r="CXT88" s="11"/>
      <c r="CXU88" s="11"/>
      <c r="CXV88" s="11"/>
      <c r="CXW88" s="11"/>
      <c r="CXX88" s="11"/>
      <c r="CXY88" s="11"/>
      <c r="CXZ88" s="11"/>
      <c r="CYA88" s="11"/>
      <c r="CYB88" s="11"/>
      <c r="CYC88" s="11"/>
      <c r="CYD88" s="11"/>
      <c r="CYE88" s="11"/>
      <c r="CYF88" s="11"/>
      <c r="CYG88" s="11"/>
      <c r="CYH88" s="11"/>
      <c r="CYI88" s="11"/>
      <c r="CYJ88" s="11"/>
      <c r="CYK88" s="11"/>
      <c r="CYL88" s="11"/>
      <c r="CYM88" s="11"/>
      <c r="CYN88" s="11"/>
      <c r="CYO88" s="11"/>
      <c r="CYP88" s="11"/>
      <c r="CYQ88" s="11"/>
      <c r="CYR88" s="11"/>
      <c r="CYS88" s="11"/>
      <c r="CYT88" s="11"/>
      <c r="CYU88" s="11"/>
      <c r="CYV88" s="11"/>
      <c r="CYW88" s="11"/>
      <c r="CYX88" s="11"/>
      <c r="CYY88" s="11"/>
      <c r="CYZ88" s="11"/>
      <c r="CZA88" s="11"/>
      <c r="CZB88" s="11"/>
      <c r="CZC88" s="11"/>
      <c r="CZD88" s="11"/>
      <c r="CZE88" s="11"/>
      <c r="CZF88" s="11"/>
      <c r="CZG88" s="11"/>
      <c r="CZH88" s="11"/>
      <c r="CZI88" s="11"/>
      <c r="CZJ88" s="11"/>
      <c r="CZK88" s="11"/>
      <c r="CZL88" s="11"/>
      <c r="CZM88" s="11"/>
      <c r="CZN88" s="11"/>
      <c r="CZO88" s="11"/>
      <c r="CZP88" s="11"/>
      <c r="CZQ88" s="11"/>
      <c r="CZR88" s="11"/>
      <c r="CZS88" s="11"/>
      <c r="CZT88" s="11"/>
      <c r="CZU88" s="11"/>
      <c r="CZV88" s="11"/>
      <c r="CZW88" s="11"/>
      <c r="CZX88" s="11"/>
      <c r="CZY88" s="11"/>
      <c r="CZZ88" s="11"/>
      <c r="DAA88" s="11"/>
      <c r="DAB88" s="11"/>
      <c r="DAC88" s="11"/>
      <c r="DAD88" s="11"/>
      <c r="DAE88" s="11"/>
      <c r="DAF88" s="11"/>
      <c r="DAG88" s="11"/>
      <c r="DAH88" s="11"/>
      <c r="DAI88" s="11"/>
      <c r="DAJ88" s="11"/>
      <c r="DAK88" s="11"/>
      <c r="DAL88" s="11"/>
      <c r="DAM88" s="11"/>
      <c r="DAN88" s="11"/>
      <c r="DAO88" s="11"/>
      <c r="DAP88" s="11"/>
      <c r="DAQ88" s="11"/>
      <c r="DAR88" s="11"/>
      <c r="DAS88" s="11"/>
      <c r="DAT88" s="11"/>
      <c r="DAU88" s="11"/>
      <c r="DAV88" s="11"/>
      <c r="DAW88" s="11"/>
      <c r="DAX88" s="11"/>
      <c r="DAY88" s="11"/>
      <c r="DAZ88" s="11"/>
      <c r="DBA88" s="11"/>
      <c r="DBB88" s="11"/>
      <c r="DBC88" s="11"/>
      <c r="DBD88" s="11"/>
      <c r="DBE88" s="11"/>
      <c r="DBF88" s="11"/>
      <c r="DBG88" s="11"/>
      <c r="DBH88" s="11"/>
      <c r="DBI88" s="11"/>
      <c r="DBJ88" s="11"/>
      <c r="DBK88" s="11"/>
      <c r="DBL88" s="11"/>
      <c r="DBM88" s="11"/>
      <c r="DBN88" s="11"/>
      <c r="DBO88" s="11"/>
      <c r="DBP88" s="11"/>
      <c r="DBQ88" s="11"/>
      <c r="DBR88" s="11"/>
      <c r="DBS88" s="11"/>
      <c r="DBT88" s="11"/>
      <c r="DBU88" s="11"/>
      <c r="DBV88" s="11"/>
      <c r="DBW88" s="11"/>
      <c r="DBX88" s="11"/>
      <c r="DBY88" s="11"/>
      <c r="DBZ88" s="11"/>
      <c r="DCA88" s="11"/>
      <c r="DCB88" s="11"/>
      <c r="DCC88" s="11"/>
      <c r="DCD88" s="11"/>
      <c r="DCE88" s="11"/>
      <c r="DCF88" s="11"/>
      <c r="DCG88" s="11"/>
      <c r="DCH88" s="11"/>
      <c r="DCI88" s="11"/>
      <c r="DCJ88" s="11"/>
      <c r="DCK88" s="11"/>
      <c r="DCL88" s="11"/>
      <c r="DCM88" s="11"/>
      <c r="DCN88" s="11"/>
      <c r="DCO88" s="11"/>
      <c r="DCP88" s="11"/>
      <c r="DCQ88" s="11"/>
      <c r="DCR88" s="11"/>
      <c r="DCS88" s="11"/>
      <c r="DCT88" s="11"/>
      <c r="DCU88" s="11"/>
      <c r="DCV88" s="11"/>
      <c r="DCW88" s="11"/>
      <c r="DCX88" s="11"/>
      <c r="DCY88" s="11"/>
      <c r="DCZ88" s="11"/>
      <c r="DDA88" s="11"/>
      <c r="DDB88" s="11"/>
      <c r="DDC88" s="11"/>
      <c r="DDD88" s="11"/>
      <c r="DDE88" s="11"/>
      <c r="DDF88" s="11"/>
      <c r="DDG88" s="11"/>
      <c r="DDH88" s="11"/>
      <c r="DDI88" s="11"/>
      <c r="DDJ88" s="11"/>
      <c r="DDK88" s="11"/>
      <c r="DDL88" s="11"/>
      <c r="DDM88" s="11"/>
      <c r="DDN88" s="11"/>
      <c r="DDO88" s="11"/>
      <c r="DDP88" s="11"/>
      <c r="DDQ88" s="11"/>
      <c r="DDR88" s="11"/>
      <c r="DDS88" s="11"/>
      <c r="DDT88" s="11"/>
      <c r="DDU88" s="11"/>
      <c r="DDV88" s="11"/>
      <c r="DDW88" s="11"/>
      <c r="DDX88" s="11"/>
      <c r="DDY88" s="11"/>
      <c r="DDZ88" s="11"/>
      <c r="DEA88" s="11"/>
      <c r="DEB88" s="11"/>
      <c r="DEC88" s="11"/>
      <c r="DED88" s="11"/>
      <c r="DEE88" s="11"/>
      <c r="DEF88" s="11"/>
      <c r="DEG88" s="11"/>
      <c r="DEH88" s="11"/>
      <c r="DEI88" s="11"/>
      <c r="DEJ88" s="11"/>
      <c r="DEK88" s="11"/>
      <c r="DEL88" s="11"/>
      <c r="DEM88" s="11"/>
      <c r="DEN88" s="11"/>
      <c r="DEO88" s="11"/>
      <c r="DEP88" s="11"/>
      <c r="DEQ88" s="11"/>
      <c r="DER88" s="11"/>
      <c r="DES88" s="11"/>
      <c r="DET88" s="11"/>
      <c r="DEU88" s="11"/>
      <c r="DEV88" s="11"/>
      <c r="DEW88" s="11"/>
      <c r="DEX88" s="11"/>
      <c r="DEY88" s="11"/>
      <c r="DEZ88" s="11"/>
      <c r="DFA88" s="11"/>
      <c r="DFB88" s="11"/>
      <c r="DFC88" s="11"/>
      <c r="DFD88" s="11"/>
      <c r="DFE88" s="11"/>
      <c r="DFF88" s="11"/>
      <c r="DFG88" s="11"/>
      <c r="DFH88" s="11"/>
      <c r="DFI88" s="11"/>
      <c r="DFJ88" s="11"/>
      <c r="DFK88" s="11"/>
      <c r="DFL88" s="11"/>
      <c r="DFM88" s="11"/>
      <c r="DFN88" s="11"/>
      <c r="DFO88" s="11"/>
      <c r="DFP88" s="11"/>
      <c r="DFQ88" s="11"/>
      <c r="DFR88" s="11"/>
      <c r="DFS88" s="11"/>
      <c r="DFT88" s="11"/>
      <c r="DFU88" s="11"/>
      <c r="DFV88" s="11"/>
      <c r="DFW88" s="11"/>
      <c r="DFX88" s="11"/>
      <c r="DFY88" s="11"/>
      <c r="DFZ88" s="11"/>
      <c r="DGA88" s="11"/>
      <c r="DGB88" s="11"/>
      <c r="DGC88" s="11"/>
      <c r="DGD88" s="11"/>
      <c r="DGE88" s="11"/>
      <c r="DGF88" s="11"/>
      <c r="DGG88" s="11"/>
      <c r="DGH88" s="11"/>
      <c r="DGI88" s="11"/>
      <c r="DGJ88" s="11"/>
      <c r="DGK88" s="11"/>
      <c r="DGL88" s="11"/>
      <c r="DGM88" s="11"/>
      <c r="DGN88" s="11"/>
      <c r="DGO88" s="11"/>
      <c r="DGP88" s="11"/>
      <c r="DGQ88" s="11"/>
      <c r="DGR88" s="11"/>
      <c r="DGS88" s="11"/>
      <c r="DGT88" s="11"/>
      <c r="DGU88" s="11"/>
      <c r="DGV88" s="11"/>
      <c r="DGW88" s="11"/>
      <c r="DGX88" s="11"/>
      <c r="DGY88" s="11"/>
      <c r="DGZ88" s="11"/>
      <c r="DHA88" s="11"/>
      <c r="DHB88" s="11"/>
      <c r="DHC88" s="11"/>
      <c r="DHD88" s="11"/>
      <c r="DHE88" s="11"/>
      <c r="DHF88" s="11"/>
      <c r="DHG88" s="11"/>
      <c r="DHH88" s="11"/>
      <c r="DHI88" s="11"/>
      <c r="DHJ88" s="11"/>
      <c r="DHK88" s="11"/>
      <c r="DHL88" s="11"/>
      <c r="DHM88" s="11"/>
      <c r="DHN88" s="11"/>
      <c r="DHO88" s="11"/>
      <c r="DHP88" s="11"/>
      <c r="DHQ88" s="11"/>
      <c r="DHR88" s="11"/>
      <c r="DHS88" s="11"/>
      <c r="DHT88" s="11"/>
      <c r="DHU88" s="11"/>
      <c r="DHV88" s="11"/>
      <c r="DHW88" s="11"/>
      <c r="DHX88" s="11"/>
      <c r="DHY88" s="11"/>
      <c r="DHZ88" s="11"/>
      <c r="DIA88" s="11"/>
      <c r="DIB88" s="11"/>
      <c r="DIC88" s="11"/>
      <c r="DID88" s="11"/>
      <c r="DIE88" s="11"/>
      <c r="DIF88" s="11"/>
      <c r="DIG88" s="11"/>
      <c r="DIH88" s="11"/>
      <c r="DII88" s="11"/>
      <c r="DIJ88" s="11"/>
      <c r="DIK88" s="11"/>
      <c r="DIL88" s="11"/>
      <c r="DIM88" s="11"/>
      <c r="DIN88" s="11"/>
      <c r="DIO88" s="11"/>
      <c r="DIP88" s="11"/>
      <c r="DIQ88" s="11"/>
      <c r="DIR88" s="11"/>
      <c r="DIS88" s="11"/>
      <c r="DIT88" s="11"/>
      <c r="DIU88" s="11"/>
      <c r="DIV88" s="11"/>
      <c r="DIW88" s="11"/>
      <c r="DIX88" s="11"/>
      <c r="DIY88" s="11"/>
      <c r="DIZ88" s="11"/>
      <c r="DJA88" s="11"/>
      <c r="DJB88" s="11"/>
      <c r="DJC88" s="11"/>
      <c r="DJD88" s="11"/>
      <c r="DJE88" s="11"/>
      <c r="DJF88" s="11"/>
      <c r="DJG88" s="11"/>
      <c r="DJH88" s="11"/>
      <c r="DJI88" s="11"/>
      <c r="DJJ88" s="11"/>
      <c r="DJK88" s="11"/>
      <c r="DJL88" s="11"/>
      <c r="DJM88" s="11"/>
      <c r="DJN88" s="11"/>
      <c r="DJO88" s="11"/>
      <c r="DJP88" s="11"/>
      <c r="DJQ88" s="11"/>
      <c r="DJR88" s="11"/>
      <c r="DJS88" s="11"/>
      <c r="DJT88" s="11"/>
      <c r="DJU88" s="11"/>
      <c r="DJV88" s="11"/>
      <c r="DJW88" s="11"/>
      <c r="DJX88" s="11"/>
      <c r="DJY88" s="11"/>
      <c r="DJZ88" s="11"/>
      <c r="DKA88" s="11"/>
      <c r="DKB88" s="11"/>
      <c r="DKC88" s="11"/>
      <c r="DKD88" s="11"/>
      <c r="DKE88" s="11"/>
      <c r="DKF88" s="11"/>
      <c r="DKG88" s="11"/>
      <c r="DKH88" s="11"/>
      <c r="DKI88" s="11"/>
      <c r="DKJ88" s="11"/>
      <c r="DKK88" s="11"/>
      <c r="DKL88" s="11"/>
      <c r="DKM88" s="11"/>
      <c r="DKN88" s="11"/>
      <c r="DKO88" s="11"/>
      <c r="DKP88" s="11"/>
      <c r="DKQ88" s="11"/>
      <c r="DKR88" s="11"/>
      <c r="DKS88" s="11"/>
      <c r="DKT88" s="11"/>
      <c r="DKU88" s="11"/>
      <c r="DKV88" s="11"/>
      <c r="DKW88" s="11"/>
      <c r="DKX88" s="11"/>
      <c r="DKY88" s="11"/>
      <c r="DKZ88" s="11"/>
      <c r="DLA88" s="11"/>
      <c r="DLB88" s="11"/>
      <c r="DLC88" s="11"/>
      <c r="DLD88" s="11"/>
      <c r="DLE88" s="11"/>
      <c r="DLF88" s="11"/>
      <c r="DLG88" s="11"/>
      <c r="DLH88" s="11"/>
      <c r="DLI88" s="11"/>
      <c r="DLJ88" s="11"/>
      <c r="DLK88" s="11"/>
      <c r="DLL88" s="11"/>
      <c r="DLM88" s="11"/>
      <c r="DLN88" s="11"/>
      <c r="DLO88" s="11"/>
      <c r="DLP88" s="11"/>
      <c r="DLQ88" s="11"/>
      <c r="DLR88" s="11"/>
      <c r="DLS88" s="11"/>
      <c r="DLT88" s="11"/>
      <c r="DLU88" s="11"/>
      <c r="DLV88" s="11"/>
      <c r="DLW88" s="11"/>
      <c r="DLX88" s="11"/>
      <c r="DLY88" s="11"/>
      <c r="DLZ88" s="11"/>
      <c r="DMA88" s="11"/>
      <c r="DMB88" s="11"/>
      <c r="DMC88" s="11"/>
      <c r="DMD88" s="11"/>
      <c r="DME88" s="11"/>
      <c r="DMF88" s="11"/>
      <c r="DMG88" s="11"/>
      <c r="DMH88" s="11"/>
      <c r="DMI88" s="11"/>
      <c r="DMJ88" s="11"/>
      <c r="DMK88" s="11"/>
      <c r="DML88" s="11"/>
      <c r="DMM88" s="11"/>
      <c r="DMN88" s="11"/>
      <c r="DMO88" s="11"/>
      <c r="DMP88" s="11"/>
      <c r="DMQ88" s="11"/>
      <c r="DMR88" s="11"/>
      <c r="DMS88" s="11"/>
      <c r="DMT88" s="11"/>
      <c r="DMU88" s="11"/>
      <c r="DMV88" s="11"/>
      <c r="DMW88" s="11"/>
      <c r="DMX88" s="11"/>
      <c r="DMY88" s="11"/>
      <c r="DMZ88" s="11"/>
      <c r="DNA88" s="11"/>
      <c r="DNB88" s="11"/>
      <c r="DNC88" s="11"/>
      <c r="DND88" s="11"/>
      <c r="DNE88" s="11"/>
      <c r="DNF88" s="11"/>
      <c r="DNG88" s="11"/>
      <c r="DNH88" s="11"/>
      <c r="DNI88" s="11"/>
      <c r="DNJ88" s="11"/>
      <c r="DNK88" s="11"/>
      <c r="DNL88" s="11"/>
      <c r="DNM88" s="11"/>
      <c r="DNN88" s="11"/>
      <c r="DNO88" s="11"/>
      <c r="DNP88" s="11"/>
      <c r="DNQ88" s="11"/>
      <c r="DNR88" s="11"/>
      <c r="DNS88" s="11"/>
      <c r="DNT88" s="11"/>
      <c r="DNU88" s="11"/>
      <c r="DNV88" s="11"/>
      <c r="DNW88" s="11"/>
      <c r="DNX88" s="11"/>
      <c r="DNY88" s="11"/>
      <c r="DNZ88" s="11"/>
      <c r="DOA88" s="11"/>
      <c r="DOB88" s="11"/>
      <c r="DOC88" s="11"/>
      <c r="DOD88" s="11"/>
      <c r="DOE88" s="11"/>
      <c r="DOF88" s="11"/>
      <c r="DOG88" s="11"/>
      <c r="DOH88" s="11"/>
      <c r="DOI88" s="11"/>
      <c r="DOJ88" s="11"/>
      <c r="DOK88" s="11"/>
      <c r="DOL88" s="11"/>
      <c r="DOM88" s="11"/>
      <c r="DON88" s="11"/>
      <c r="DOO88" s="11"/>
      <c r="DOP88" s="11"/>
      <c r="DOQ88" s="11"/>
      <c r="DOR88" s="11"/>
      <c r="DOS88" s="11"/>
      <c r="DOT88" s="11"/>
      <c r="DOU88" s="11"/>
      <c r="DOV88" s="11"/>
      <c r="DOW88" s="11"/>
      <c r="DOX88" s="11"/>
      <c r="DOY88" s="11"/>
      <c r="DOZ88" s="11"/>
      <c r="DPA88" s="11"/>
      <c r="DPB88" s="11"/>
      <c r="DPC88" s="11"/>
      <c r="DPD88" s="11"/>
      <c r="DPE88" s="11"/>
      <c r="DPF88" s="11"/>
      <c r="DPG88" s="11"/>
      <c r="DPH88" s="11"/>
      <c r="DPI88" s="11"/>
      <c r="DPJ88" s="11"/>
      <c r="DPK88" s="11"/>
      <c r="DPL88" s="11"/>
      <c r="DPM88" s="11"/>
      <c r="DPN88" s="11"/>
      <c r="DPO88" s="11"/>
      <c r="DPP88" s="11"/>
      <c r="DPQ88" s="11"/>
      <c r="DPR88" s="11"/>
      <c r="DPS88" s="11"/>
      <c r="DPT88" s="11"/>
      <c r="DPU88" s="11"/>
      <c r="DPV88" s="11"/>
      <c r="DPW88" s="11"/>
      <c r="DPX88" s="11"/>
      <c r="DPY88" s="11"/>
      <c r="DPZ88" s="11"/>
      <c r="DQA88" s="11"/>
      <c r="DQB88" s="11"/>
      <c r="DQC88" s="11"/>
      <c r="DQD88" s="11"/>
      <c r="DQE88" s="11"/>
      <c r="DQF88" s="11"/>
      <c r="DQG88" s="11"/>
      <c r="DQH88" s="11"/>
      <c r="DQI88" s="11"/>
      <c r="DQJ88" s="11"/>
      <c r="DQK88" s="11"/>
      <c r="DQL88" s="11"/>
      <c r="DQM88" s="11"/>
      <c r="DQN88" s="11"/>
      <c r="DQO88" s="11"/>
      <c r="DQP88" s="11"/>
      <c r="DQQ88" s="11"/>
      <c r="DQR88" s="11"/>
      <c r="DQS88" s="11"/>
      <c r="DQT88" s="11"/>
      <c r="DQU88" s="11"/>
      <c r="DQV88" s="11"/>
      <c r="DQW88" s="11"/>
      <c r="DQX88" s="11"/>
      <c r="DQY88" s="11"/>
      <c r="DQZ88" s="11"/>
      <c r="DRA88" s="11"/>
      <c r="DRB88" s="11"/>
      <c r="DRC88" s="11"/>
      <c r="DRD88" s="11"/>
      <c r="DRE88" s="11"/>
      <c r="DRF88" s="11"/>
      <c r="DRG88" s="11"/>
      <c r="DRH88" s="11"/>
      <c r="DRI88" s="11"/>
      <c r="DRJ88" s="11"/>
      <c r="DRK88" s="11"/>
      <c r="DRL88" s="11"/>
      <c r="DRM88" s="11"/>
      <c r="DRN88" s="11"/>
      <c r="DRO88" s="11"/>
      <c r="DRP88" s="11"/>
      <c r="DRQ88" s="11"/>
      <c r="DRR88" s="11"/>
      <c r="DRS88" s="11"/>
      <c r="DRT88" s="11"/>
      <c r="DRU88" s="11"/>
      <c r="DRV88" s="11"/>
      <c r="DRW88" s="11"/>
      <c r="DRX88" s="11"/>
      <c r="DRY88" s="11"/>
      <c r="DRZ88" s="11"/>
      <c r="DSA88" s="11"/>
      <c r="DSB88" s="11"/>
      <c r="DSC88" s="11"/>
      <c r="DSD88" s="11"/>
      <c r="DSE88" s="11"/>
      <c r="DSF88" s="11"/>
      <c r="DSG88" s="11"/>
      <c r="DSH88" s="11"/>
      <c r="DSI88" s="11"/>
      <c r="DSJ88" s="11"/>
      <c r="DSK88" s="11"/>
      <c r="DSL88" s="11"/>
      <c r="DSM88" s="11"/>
      <c r="DSN88" s="11"/>
      <c r="DSO88" s="11"/>
      <c r="DSP88" s="11"/>
      <c r="DSQ88" s="11"/>
      <c r="DSR88" s="11"/>
      <c r="DSS88" s="11"/>
      <c r="DST88" s="11"/>
      <c r="DSU88" s="11"/>
      <c r="DSV88" s="11"/>
      <c r="DSW88" s="11"/>
      <c r="DSX88" s="11"/>
      <c r="DSY88" s="11"/>
      <c r="DSZ88" s="11"/>
      <c r="DTA88" s="11"/>
      <c r="DTB88" s="11"/>
      <c r="DTC88" s="11"/>
      <c r="DTD88" s="11"/>
      <c r="DTE88" s="11"/>
      <c r="DTF88" s="11"/>
      <c r="DTG88" s="11"/>
      <c r="DTH88" s="11"/>
      <c r="DTI88" s="11"/>
      <c r="DTJ88" s="11"/>
      <c r="DTK88" s="11"/>
      <c r="DTL88" s="11"/>
      <c r="DTM88" s="11"/>
      <c r="DTN88" s="11"/>
      <c r="DTO88" s="11"/>
      <c r="DTP88" s="11"/>
      <c r="DTQ88" s="11"/>
      <c r="DTR88" s="11"/>
      <c r="DTS88" s="11"/>
      <c r="DTT88" s="11"/>
      <c r="DTU88" s="11"/>
      <c r="DTV88" s="11"/>
      <c r="DTW88" s="11"/>
      <c r="DTX88" s="11"/>
      <c r="DTY88" s="11"/>
      <c r="DTZ88" s="11"/>
      <c r="DUA88" s="11"/>
      <c r="DUB88" s="11"/>
      <c r="DUC88" s="11"/>
      <c r="DUD88" s="11"/>
      <c r="DUE88" s="11"/>
      <c r="DUF88" s="11"/>
      <c r="DUG88" s="11"/>
      <c r="DUH88" s="11"/>
      <c r="DUI88" s="11"/>
      <c r="DUJ88" s="11"/>
      <c r="DUK88" s="11"/>
      <c r="DUL88" s="11"/>
      <c r="DUM88" s="11"/>
      <c r="DUN88" s="11"/>
      <c r="DUO88" s="11"/>
      <c r="DUP88" s="11"/>
      <c r="DUQ88" s="11"/>
      <c r="DUR88" s="11"/>
      <c r="DUS88" s="11"/>
      <c r="DUT88" s="11"/>
      <c r="DUU88" s="11"/>
      <c r="DUV88" s="11"/>
      <c r="DUW88" s="11"/>
      <c r="DUX88" s="11"/>
      <c r="DUY88" s="11"/>
      <c r="DUZ88" s="11"/>
      <c r="DVA88" s="11"/>
      <c r="DVB88" s="11"/>
      <c r="DVC88" s="11"/>
      <c r="DVD88" s="11"/>
      <c r="DVE88" s="11"/>
      <c r="DVF88" s="11"/>
      <c r="DVG88" s="11"/>
      <c r="DVH88" s="11"/>
      <c r="DVI88" s="11"/>
      <c r="DVJ88" s="11"/>
      <c r="DVK88" s="11"/>
      <c r="DVL88" s="11"/>
      <c r="DVM88" s="11"/>
      <c r="DVN88" s="11"/>
      <c r="DVO88" s="11"/>
      <c r="DVP88" s="11"/>
      <c r="DVQ88" s="11"/>
      <c r="DVR88" s="11"/>
      <c r="DVS88" s="11"/>
      <c r="DVT88" s="11"/>
      <c r="DVU88" s="11"/>
      <c r="DVV88" s="11"/>
      <c r="DVW88" s="11"/>
      <c r="DVX88" s="11"/>
      <c r="DVY88" s="11"/>
      <c r="DVZ88" s="11"/>
      <c r="DWA88" s="11"/>
      <c r="DWB88" s="11"/>
      <c r="DWC88" s="11"/>
      <c r="DWD88" s="11"/>
      <c r="DWE88" s="11"/>
      <c r="DWF88" s="11"/>
      <c r="DWG88" s="11"/>
      <c r="DWH88" s="11"/>
      <c r="DWI88" s="11"/>
      <c r="DWJ88" s="11"/>
      <c r="DWK88" s="11"/>
      <c r="DWL88" s="11"/>
      <c r="DWM88" s="11"/>
      <c r="DWN88" s="11"/>
      <c r="DWO88" s="11"/>
      <c r="DWP88" s="11"/>
      <c r="DWQ88" s="11"/>
      <c r="DWR88" s="11"/>
      <c r="DWS88" s="11"/>
      <c r="DWT88" s="11"/>
      <c r="DWU88" s="11"/>
      <c r="DWV88" s="11"/>
      <c r="DWW88" s="11"/>
      <c r="DWX88" s="11"/>
      <c r="DWY88" s="11"/>
      <c r="DWZ88" s="11"/>
      <c r="DXA88" s="11"/>
      <c r="DXB88" s="11"/>
      <c r="DXC88" s="11"/>
      <c r="DXD88" s="11"/>
      <c r="DXE88" s="11"/>
      <c r="DXF88" s="11"/>
      <c r="DXG88" s="11"/>
      <c r="DXH88" s="11"/>
      <c r="DXI88" s="11"/>
      <c r="DXJ88" s="11"/>
      <c r="DXK88" s="11"/>
      <c r="DXL88" s="11"/>
      <c r="DXM88" s="11"/>
      <c r="DXN88" s="11"/>
      <c r="DXO88" s="11"/>
      <c r="DXP88" s="11"/>
      <c r="DXQ88" s="11"/>
      <c r="DXR88" s="11"/>
      <c r="DXS88" s="11"/>
      <c r="DXT88" s="11"/>
      <c r="DXU88" s="11"/>
      <c r="DXV88" s="11"/>
      <c r="DXW88" s="11"/>
      <c r="DXX88" s="11"/>
      <c r="DXY88" s="11"/>
      <c r="DXZ88" s="11"/>
      <c r="DYA88" s="11"/>
      <c r="DYB88" s="11"/>
      <c r="DYC88" s="11"/>
      <c r="DYD88" s="11"/>
      <c r="DYE88" s="11"/>
      <c r="DYF88" s="11"/>
      <c r="DYG88" s="11"/>
      <c r="DYH88" s="11"/>
      <c r="DYI88" s="11"/>
      <c r="DYJ88" s="11"/>
      <c r="DYK88" s="11"/>
      <c r="DYL88" s="11"/>
      <c r="DYM88" s="11"/>
      <c r="DYN88" s="11"/>
      <c r="DYO88" s="11"/>
      <c r="DYP88" s="11"/>
      <c r="DYQ88" s="11"/>
      <c r="DYR88" s="11"/>
      <c r="DYS88" s="11"/>
      <c r="DYT88" s="11"/>
      <c r="DYU88" s="11"/>
      <c r="DYV88" s="11"/>
      <c r="DYW88" s="11"/>
      <c r="DYX88" s="11"/>
      <c r="DYY88" s="11"/>
      <c r="DYZ88" s="11"/>
      <c r="DZA88" s="11"/>
      <c r="DZB88" s="11"/>
      <c r="DZC88" s="11"/>
      <c r="DZD88" s="11"/>
      <c r="DZE88" s="11"/>
      <c r="DZF88" s="11"/>
      <c r="DZG88" s="11"/>
      <c r="DZH88" s="11"/>
      <c r="DZI88" s="11"/>
      <c r="DZJ88" s="11"/>
      <c r="DZK88" s="11"/>
      <c r="DZL88" s="11"/>
      <c r="DZM88" s="11"/>
      <c r="DZN88" s="11"/>
      <c r="DZO88" s="11"/>
      <c r="DZP88" s="11"/>
      <c r="DZQ88" s="11"/>
      <c r="DZR88" s="11"/>
      <c r="DZS88" s="11"/>
      <c r="DZT88" s="11"/>
      <c r="DZU88" s="11"/>
      <c r="DZV88" s="11"/>
      <c r="DZW88" s="11"/>
      <c r="DZX88" s="11"/>
      <c r="DZY88" s="11"/>
      <c r="DZZ88" s="11"/>
      <c r="EAA88" s="11"/>
      <c r="EAB88" s="11"/>
      <c r="EAC88" s="11"/>
      <c r="EAD88" s="11"/>
      <c r="EAE88" s="11"/>
      <c r="EAF88" s="11"/>
      <c r="EAG88" s="11"/>
      <c r="EAH88" s="11"/>
      <c r="EAI88" s="11"/>
      <c r="EAJ88" s="11"/>
      <c r="EAK88" s="11"/>
      <c r="EAL88" s="11"/>
      <c r="EAM88" s="11"/>
      <c r="EAN88" s="11"/>
      <c r="EAO88" s="11"/>
      <c r="EAP88" s="11"/>
      <c r="EAQ88" s="11"/>
      <c r="EAR88" s="11"/>
      <c r="EAS88" s="11"/>
      <c r="EAT88" s="11"/>
      <c r="EAU88" s="11"/>
      <c r="EAV88" s="11"/>
      <c r="EAW88" s="11"/>
      <c r="EAX88" s="11"/>
      <c r="EAY88" s="11"/>
      <c r="EAZ88" s="11"/>
      <c r="EBA88" s="11"/>
      <c r="EBB88" s="11"/>
      <c r="EBC88" s="11"/>
      <c r="EBD88" s="11"/>
      <c r="EBE88" s="11"/>
      <c r="EBF88" s="11"/>
      <c r="EBG88" s="11"/>
      <c r="EBH88" s="11"/>
      <c r="EBI88" s="11"/>
      <c r="EBJ88" s="11"/>
      <c r="EBK88" s="11"/>
      <c r="EBL88" s="11"/>
      <c r="EBM88" s="11"/>
      <c r="EBN88" s="11"/>
      <c r="EBO88" s="11"/>
      <c r="EBP88" s="11"/>
      <c r="EBQ88" s="11"/>
      <c r="EBR88" s="11"/>
      <c r="EBS88" s="11"/>
      <c r="EBT88" s="11"/>
      <c r="EBU88" s="11"/>
      <c r="EBV88" s="11"/>
      <c r="EBW88" s="11"/>
      <c r="EBX88" s="11"/>
      <c r="EBY88" s="11"/>
      <c r="EBZ88" s="11"/>
      <c r="ECA88" s="11"/>
      <c r="ECB88" s="11"/>
      <c r="ECC88" s="11"/>
      <c r="ECD88" s="11"/>
      <c r="ECE88" s="11"/>
      <c r="ECF88" s="11"/>
      <c r="ECG88" s="11"/>
      <c r="ECH88" s="11"/>
      <c r="ECI88" s="11"/>
      <c r="ECJ88" s="11"/>
      <c r="ECK88" s="11"/>
      <c r="ECL88" s="11"/>
      <c r="ECM88" s="11"/>
      <c r="ECN88" s="11"/>
      <c r="ECO88" s="11"/>
      <c r="ECP88" s="11"/>
      <c r="ECQ88" s="11"/>
      <c r="ECR88" s="11"/>
      <c r="ECS88" s="11"/>
      <c r="ECT88" s="11"/>
      <c r="ECU88" s="11"/>
      <c r="ECV88" s="11"/>
      <c r="ECW88" s="11"/>
      <c r="ECX88" s="11"/>
      <c r="ECY88" s="11"/>
      <c r="ECZ88" s="11"/>
      <c r="EDA88" s="11"/>
      <c r="EDB88" s="11"/>
      <c r="EDC88" s="11"/>
      <c r="EDD88" s="11"/>
      <c r="EDE88" s="11"/>
      <c r="EDF88" s="11"/>
      <c r="EDG88" s="11"/>
      <c r="EDH88" s="11"/>
      <c r="EDI88" s="11"/>
      <c r="EDJ88" s="11"/>
      <c r="EDK88" s="11"/>
      <c r="EDL88" s="11"/>
      <c r="EDM88" s="11"/>
      <c r="EDN88" s="11"/>
      <c r="EDO88" s="11"/>
      <c r="EDP88" s="11"/>
      <c r="EDQ88" s="11"/>
      <c r="EDR88" s="11"/>
      <c r="EDS88" s="11"/>
      <c r="EDT88" s="11"/>
      <c r="EDU88" s="11"/>
      <c r="EDV88" s="11"/>
      <c r="EDW88" s="11"/>
      <c r="EDX88" s="11"/>
      <c r="EDY88" s="11"/>
      <c r="EDZ88" s="11"/>
      <c r="EEA88" s="11"/>
      <c r="EEB88" s="11"/>
      <c r="EEC88" s="11"/>
      <c r="EED88" s="11"/>
      <c r="EEE88" s="11"/>
      <c r="EEF88" s="11"/>
      <c r="EEG88" s="11"/>
      <c r="EEH88" s="11"/>
      <c r="EEI88" s="11"/>
      <c r="EEJ88" s="11"/>
      <c r="EEK88" s="11"/>
      <c r="EEL88" s="11"/>
      <c r="EEM88" s="11"/>
      <c r="EEN88" s="11"/>
      <c r="EEO88" s="11"/>
      <c r="EEP88" s="11"/>
      <c r="EEQ88" s="11"/>
      <c r="EER88" s="11"/>
      <c r="EES88" s="11"/>
      <c r="EET88" s="11"/>
      <c r="EEU88" s="11"/>
      <c r="EEV88" s="11"/>
      <c r="EEW88" s="11"/>
      <c r="EEX88" s="11"/>
      <c r="EEY88" s="11"/>
      <c r="EEZ88" s="11"/>
      <c r="EFA88" s="11"/>
      <c r="EFB88" s="11"/>
      <c r="EFC88" s="11"/>
      <c r="EFD88" s="11"/>
      <c r="EFE88" s="11"/>
      <c r="EFF88" s="11"/>
      <c r="EFG88" s="11"/>
      <c r="EFH88" s="11"/>
      <c r="EFI88" s="11"/>
      <c r="EFJ88" s="11"/>
      <c r="EFK88" s="11"/>
      <c r="EFL88" s="11"/>
      <c r="EFM88" s="11"/>
      <c r="EFN88" s="11"/>
      <c r="EFO88" s="11"/>
      <c r="EFP88" s="11"/>
      <c r="EFQ88" s="11"/>
      <c r="EFR88" s="11"/>
      <c r="EFS88" s="11"/>
      <c r="EFT88" s="11"/>
      <c r="EFU88" s="11"/>
      <c r="EFV88" s="11"/>
      <c r="EFW88" s="11"/>
      <c r="EFX88" s="11"/>
      <c r="EFY88" s="11"/>
      <c r="EFZ88" s="11"/>
      <c r="EGA88" s="11"/>
      <c r="EGB88" s="11"/>
      <c r="EGC88" s="11"/>
      <c r="EGD88" s="11"/>
      <c r="EGE88" s="11"/>
      <c r="EGF88" s="11"/>
      <c r="EGG88" s="11"/>
      <c r="EGH88" s="11"/>
      <c r="EGI88" s="11"/>
      <c r="EGJ88" s="11"/>
      <c r="EGK88" s="11"/>
      <c r="EGL88" s="11"/>
      <c r="EGM88" s="11"/>
      <c r="EGN88" s="11"/>
      <c r="EGO88" s="11"/>
      <c r="EGP88" s="11"/>
      <c r="EGQ88" s="11"/>
      <c r="EGR88" s="11"/>
      <c r="EGS88" s="11"/>
      <c r="EGT88" s="11"/>
      <c r="EGU88" s="11"/>
      <c r="EGV88" s="11"/>
      <c r="EGW88" s="11"/>
      <c r="EGX88" s="11"/>
      <c r="EGY88" s="11"/>
      <c r="EGZ88" s="11"/>
      <c r="EHA88" s="11"/>
      <c r="EHB88" s="11"/>
      <c r="EHC88" s="11"/>
      <c r="EHD88" s="11"/>
      <c r="EHE88" s="11"/>
      <c r="EHF88" s="11"/>
      <c r="EHG88" s="11"/>
      <c r="EHH88" s="11"/>
      <c r="EHI88" s="11"/>
      <c r="EHJ88" s="11"/>
      <c r="EHK88" s="11"/>
      <c r="EHL88" s="11"/>
      <c r="EHM88" s="11"/>
      <c r="EHN88" s="11"/>
      <c r="EHO88" s="11"/>
      <c r="EHP88" s="11"/>
      <c r="EHQ88" s="11"/>
      <c r="EHR88" s="11"/>
      <c r="EHS88" s="11"/>
      <c r="EHT88" s="11"/>
      <c r="EHU88" s="11"/>
      <c r="EHV88" s="11"/>
      <c r="EHW88" s="11"/>
      <c r="EHX88" s="11"/>
      <c r="EHY88" s="11"/>
      <c r="EHZ88" s="11"/>
      <c r="EIA88" s="11"/>
      <c r="EIB88" s="11"/>
      <c r="EIC88" s="11"/>
      <c r="EID88" s="11"/>
      <c r="EIE88" s="11"/>
      <c r="EIF88" s="11"/>
      <c r="EIG88" s="11"/>
      <c r="EIH88" s="11"/>
      <c r="EII88" s="11"/>
      <c r="EIJ88" s="11"/>
      <c r="EIK88" s="11"/>
      <c r="EIL88" s="11"/>
      <c r="EIM88" s="11"/>
      <c r="EIN88" s="11"/>
      <c r="EIO88" s="11"/>
      <c r="EIP88" s="11"/>
      <c r="EIQ88" s="11"/>
      <c r="EIR88" s="11"/>
      <c r="EIS88" s="11"/>
      <c r="EIT88" s="11"/>
      <c r="EIU88" s="11"/>
      <c r="EIV88" s="11"/>
      <c r="EIW88" s="11"/>
      <c r="EIX88" s="11"/>
      <c r="EIY88" s="11"/>
      <c r="EIZ88" s="11"/>
      <c r="EJA88" s="11"/>
      <c r="EJB88" s="11"/>
      <c r="EJC88" s="11"/>
      <c r="EJD88" s="11"/>
      <c r="EJE88" s="11"/>
      <c r="EJF88" s="11"/>
      <c r="EJG88" s="11"/>
      <c r="EJH88" s="11"/>
      <c r="EJI88" s="11"/>
      <c r="EJJ88" s="11"/>
      <c r="EJK88" s="11"/>
      <c r="EJL88" s="11"/>
      <c r="EJM88" s="11"/>
      <c r="EJN88" s="11"/>
      <c r="EJO88" s="11"/>
      <c r="EJP88" s="11"/>
      <c r="EJQ88" s="11"/>
      <c r="EJR88" s="11"/>
      <c r="EJS88" s="11"/>
      <c r="EJT88" s="11"/>
      <c r="EJU88" s="11"/>
      <c r="EJV88" s="11"/>
      <c r="EJW88" s="11"/>
      <c r="EJX88" s="11"/>
      <c r="EJY88" s="11"/>
      <c r="EJZ88" s="11"/>
      <c r="EKA88" s="11"/>
      <c r="EKB88" s="11"/>
      <c r="EKC88" s="11"/>
      <c r="EKD88" s="11"/>
      <c r="EKE88" s="11"/>
      <c r="EKF88" s="11"/>
      <c r="EKG88" s="11"/>
      <c r="EKH88" s="11"/>
      <c r="EKI88" s="11"/>
      <c r="EKJ88" s="11"/>
      <c r="EKK88" s="11"/>
      <c r="EKL88" s="11"/>
      <c r="EKM88" s="11"/>
      <c r="EKN88" s="11"/>
      <c r="EKO88" s="11"/>
      <c r="EKP88" s="11"/>
      <c r="EKQ88" s="11"/>
      <c r="EKR88" s="11"/>
      <c r="EKS88" s="11"/>
      <c r="EKT88" s="11"/>
      <c r="EKU88" s="11"/>
      <c r="EKV88" s="11"/>
      <c r="EKW88" s="11"/>
      <c r="EKX88" s="11"/>
      <c r="EKY88" s="11"/>
      <c r="EKZ88" s="11"/>
      <c r="ELA88" s="11"/>
      <c r="ELB88" s="11"/>
      <c r="ELC88" s="11"/>
      <c r="ELD88" s="11"/>
      <c r="ELE88" s="11"/>
      <c r="ELF88" s="11"/>
      <c r="ELG88" s="11"/>
      <c r="ELH88" s="11"/>
      <c r="ELI88" s="11"/>
      <c r="ELJ88" s="11"/>
      <c r="ELK88" s="11"/>
      <c r="ELL88" s="11"/>
      <c r="ELM88" s="11"/>
      <c r="ELN88" s="11"/>
      <c r="ELO88" s="11"/>
      <c r="ELP88" s="11"/>
      <c r="ELQ88" s="11"/>
      <c r="ELR88" s="11"/>
      <c r="ELS88" s="11"/>
      <c r="ELT88" s="11"/>
      <c r="ELU88" s="11"/>
      <c r="ELV88" s="11"/>
      <c r="ELW88" s="11"/>
      <c r="ELX88" s="11"/>
      <c r="ELY88" s="11"/>
      <c r="ELZ88" s="11"/>
    </row>
    <row r="89" spans="3:346 1276:3718">
      <c r="C89" s="166" t="s">
        <v>990</v>
      </c>
      <c r="D89" s="223">
        <f t="shared" si="4"/>
        <v>0</v>
      </c>
      <c r="E89" s="88" t="s">
        <v>540</v>
      </c>
      <c r="F89" s="219"/>
      <c r="G89" s="92"/>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c r="HJ89" s="11"/>
      <c r="HK89" s="11"/>
      <c r="HL89" s="11"/>
      <c r="HM89" s="11"/>
      <c r="HN89" s="11"/>
      <c r="HO89" s="11"/>
      <c r="HP89" s="11"/>
      <c r="HQ89" s="11"/>
      <c r="HR89" s="11"/>
      <c r="HS89" s="11"/>
      <c r="HT89" s="11"/>
      <c r="HU89" s="11"/>
      <c r="HV89" s="11"/>
      <c r="HW89" s="11"/>
      <c r="HX89" s="11"/>
      <c r="HY89" s="11"/>
      <c r="HZ89" s="11"/>
      <c r="IA89" s="11"/>
      <c r="IB89" s="11"/>
      <c r="IC89" s="11"/>
      <c r="ID89" s="11"/>
      <c r="IE89" s="11"/>
      <c r="IF89" s="11"/>
      <c r="IG89" s="11"/>
      <c r="IH89" s="11"/>
      <c r="II89" s="11"/>
      <c r="IJ89" s="11"/>
      <c r="IK89" s="11"/>
      <c r="IL89" s="11"/>
      <c r="IM89" s="11"/>
      <c r="IN89" s="11"/>
      <c r="IO89" s="11"/>
      <c r="IP89" s="11"/>
      <c r="IQ89" s="11"/>
      <c r="IR89" s="11"/>
      <c r="IS89" s="11"/>
      <c r="IT89" s="11"/>
      <c r="IU89" s="11"/>
      <c r="IV89" s="11"/>
      <c r="IW89" s="11"/>
      <c r="IX89" s="11"/>
      <c r="IY89" s="11"/>
      <c r="IZ89" s="11"/>
      <c r="JA89" s="11"/>
      <c r="JB89" s="11"/>
      <c r="JC89" s="11"/>
      <c r="JD89" s="11"/>
      <c r="JE89" s="11"/>
      <c r="JF89" s="11"/>
      <c r="JG89" s="11"/>
      <c r="JH89" s="11"/>
      <c r="JI89" s="11"/>
      <c r="JJ89" s="11"/>
      <c r="JK89" s="11"/>
      <c r="JL89" s="11"/>
      <c r="JM89" s="11"/>
      <c r="JN89" s="11"/>
      <c r="JO89" s="11"/>
      <c r="JP89" s="11"/>
      <c r="JQ89" s="11"/>
      <c r="JR89" s="11"/>
      <c r="JS89" s="11"/>
      <c r="JT89" s="11"/>
      <c r="JU89" s="11"/>
      <c r="JV89" s="11"/>
      <c r="JW89" s="11"/>
      <c r="JX89" s="11"/>
      <c r="JY89" s="11"/>
      <c r="JZ89" s="11"/>
      <c r="KA89" s="11"/>
      <c r="KB89" s="11"/>
      <c r="KC89" s="11"/>
      <c r="KD89" s="11"/>
      <c r="KE89" s="11"/>
      <c r="KF89" s="11"/>
      <c r="KG89" s="11"/>
      <c r="KH89" s="11"/>
      <c r="KI89" s="11"/>
      <c r="KJ89" s="11"/>
      <c r="KK89" s="11"/>
      <c r="KL89" s="11"/>
      <c r="KM89" s="11"/>
      <c r="KN89" s="11"/>
      <c r="KO89" s="11"/>
      <c r="KP89" s="11"/>
      <c r="KQ89" s="11"/>
      <c r="KR89" s="11"/>
      <c r="KS89" s="11"/>
      <c r="KT89" s="11"/>
      <c r="KU89" s="11"/>
      <c r="KV89" s="11"/>
      <c r="KW89" s="11"/>
      <c r="KX89" s="11"/>
      <c r="KY89" s="11"/>
      <c r="KZ89" s="11"/>
      <c r="LA89" s="11"/>
      <c r="LB89" s="11"/>
      <c r="LC89" s="11"/>
      <c r="LD89" s="11"/>
      <c r="LE89" s="11"/>
      <c r="LF89" s="11"/>
      <c r="LG89" s="11"/>
      <c r="LH89" s="11"/>
      <c r="LI89" s="11"/>
      <c r="LJ89" s="11"/>
      <c r="LK89" s="11"/>
      <c r="LL89" s="11"/>
      <c r="LM89" s="11"/>
      <c r="LN89" s="11"/>
      <c r="LO89" s="11"/>
      <c r="LP89" s="11"/>
      <c r="LQ89" s="11"/>
      <c r="LR89" s="11"/>
      <c r="LS89" s="11"/>
      <c r="LT89" s="11"/>
      <c r="LU89" s="11"/>
      <c r="LV89" s="11"/>
      <c r="LW89" s="11"/>
      <c r="LX89" s="11"/>
      <c r="LY89" s="11"/>
      <c r="LZ89" s="11"/>
      <c r="MA89" s="11"/>
      <c r="MB89" s="11"/>
      <c r="MC89" s="11"/>
      <c r="MD89" s="11"/>
      <c r="ME89" s="11"/>
      <c r="MF89" s="11"/>
      <c r="MG89" s="11"/>
      <c r="MH89" s="11"/>
      <c r="AWB89" s="11"/>
      <c r="AWC89" s="11"/>
      <c r="AWD89" s="11"/>
      <c r="AWE89" s="11"/>
      <c r="AWF89" s="11"/>
      <c r="AWG89" s="11"/>
      <c r="AWH89" s="11"/>
      <c r="AWI89" s="11"/>
      <c r="AWJ89" s="11"/>
      <c r="AWK89" s="11"/>
      <c r="AWL89" s="11"/>
      <c r="AWM89" s="11"/>
      <c r="AWN89" s="11"/>
      <c r="AWO89" s="11"/>
      <c r="AWP89" s="11"/>
      <c r="AWQ89" s="11"/>
      <c r="AWR89" s="11"/>
      <c r="AWS89" s="11"/>
      <c r="AWT89" s="11"/>
      <c r="AWU89" s="11"/>
      <c r="AWV89" s="11"/>
      <c r="AWW89" s="11"/>
      <c r="AWX89" s="11"/>
      <c r="AWY89" s="11"/>
      <c r="AWZ89" s="11"/>
      <c r="AXA89" s="11"/>
      <c r="AXB89" s="11"/>
      <c r="AXC89" s="11"/>
      <c r="AXD89" s="11"/>
      <c r="AXE89" s="11"/>
      <c r="AXF89" s="11"/>
      <c r="AXG89" s="11"/>
      <c r="AXH89" s="11"/>
      <c r="AXI89" s="11"/>
      <c r="AXJ89" s="11"/>
      <c r="AXK89" s="11"/>
      <c r="AXL89" s="11"/>
      <c r="AXM89" s="11"/>
      <c r="AXN89" s="11"/>
      <c r="AXO89" s="11"/>
      <c r="AXP89" s="11"/>
      <c r="AXQ89" s="11"/>
      <c r="AXR89" s="11"/>
      <c r="AXS89" s="11"/>
      <c r="AXT89" s="11"/>
      <c r="AXU89" s="11"/>
      <c r="AXV89" s="11"/>
      <c r="AXW89" s="11"/>
      <c r="AXX89" s="11"/>
      <c r="AXY89" s="11"/>
      <c r="AXZ89" s="11"/>
      <c r="AYA89" s="11"/>
      <c r="AYB89" s="11"/>
      <c r="AYC89" s="11"/>
      <c r="AYD89" s="11"/>
      <c r="AYE89" s="11"/>
      <c r="AYF89" s="11"/>
      <c r="AYG89" s="11"/>
      <c r="AYH89" s="11"/>
      <c r="AYI89" s="11"/>
      <c r="AYJ89" s="11"/>
      <c r="AYK89" s="11"/>
      <c r="AYL89" s="11"/>
      <c r="AYM89" s="11"/>
      <c r="AYN89" s="11"/>
      <c r="AYO89" s="11"/>
      <c r="AYP89" s="11"/>
      <c r="AYQ89" s="11"/>
      <c r="AYR89" s="11"/>
      <c r="AYS89" s="11"/>
      <c r="AYT89" s="11"/>
      <c r="AYU89" s="11"/>
      <c r="AYV89" s="11"/>
      <c r="AYW89" s="11"/>
      <c r="AYX89" s="11"/>
      <c r="AYY89" s="11"/>
      <c r="AYZ89" s="11"/>
      <c r="AZA89" s="11"/>
      <c r="AZB89" s="11"/>
      <c r="AZC89" s="11"/>
      <c r="AZD89" s="11"/>
      <c r="AZE89" s="11"/>
      <c r="AZF89" s="11"/>
      <c r="AZG89" s="11"/>
      <c r="AZH89" s="11"/>
      <c r="AZI89" s="11"/>
      <c r="AZJ89" s="11"/>
      <c r="AZK89" s="11"/>
      <c r="AZL89" s="11"/>
      <c r="AZM89" s="11"/>
      <c r="AZN89" s="11"/>
      <c r="AZO89" s="11"/>
      <c r="AZP89" s="11"/>
      <c r="AZQ89" s="11"/>
      <c r="AZR89" s="11"/>
      <c r="AZS89" s="11"/>
      <c r="AZT89" s="11"/>
      <c r="AZU89" s="11"/>
      <c r="AZV89" s="11"/>
      <c r="AZW89" s="11"/>
      <c r="AZX89" s="11"/>
      <c r="AZY89" s="11"/>
      <c r="AZZ89" s="11"/>
      <c r="BAA89" s="11"/>
      <c r="BAB89" s="11"/>
      <c r="BAC89" s="11"/>
      <c r="BAD89" s="11"/>
      <c r="BAE89" s="11"/>
      <c r="BAF89" s="11"/>
      <c r="BAG89" s="11"/>
      <c r="BAH89" s="11"/>
      <c r="BAI89" s="11"/>
      <c r="BAJ89" s="11"/>
      <c r="BAK89" s="11"/>
      <c r="BAL89" s="11"/>
      <c r="BAM89" s="11"/>
      <c r="BAN89" s="11"/>
      <c r="BAO89" s="11"/>
      <c r="BAP89" s="11"/>
      <c r="BAQ89" s="11"/>
      <c r="BAR89" s="11"/>
      <c r="BAS89" s="11"/>
      <c r="BAT89" s="11"/>
      <c r="BAU89" s="11"/>
      <c r="BAV89" s="11"/>
      <c r="BAW89" s="11"/>
      <c r="BAX89" s="11"/>
      <c r="BAY89" s="11"/>
      <c r="BAZ89" s="11"/>
      <c r="BBA89" s="11"/>
      <c r="BBB89" s="11"/>
      <c r="BBC89" s="11"/>
      <c r="BBD89" s="11"/>
      <c r="BBE89" s="11"/>
      <c r="BBF89" s="11"/>
      <c r="BBG89" s="11"/>
      <c r="BBH89" s="11"/>
      <c r="BBI89" s="11"/>
      <c r="BBJ89" s="11"/>
      <c r="BBK89" s="11"/>
      <c r="BBL89" s="11"/>
      <c r="BBM89" s="11"/>
      <c r="BBN89" s="11"/>
      <c r="BBO89" s="11"/>
      <c r="BBP89" s="11"/>
      <c r="BBQ89" s="11"/>
      <c r="BBR89" s="11"/>
      <c r="BBS89" s="11"/>
      <c r="BBT89" s="11"/>
      <c r="BBU89" s="11"/>
      <c r="BBV89" s="11"/>
      <c r="BBW89" s="11"/>
      <c r="BBX89" s="11"/>
      <c r="BBY89" s="11"/>
      <c r="BBZ89" s="11"/>
      <c r="BCA89" s="11"/>
      <c r="BCB89" s="11"/>
      <c r="BCC89" s="11"/>
      <c r="BCD89" s="11"/>
      <c r="BCE89" s="11"/>
      <c r="BCF89" s="11"/>
      <c r="BCG89" s="11"/>
      <c r="BCH89" s="11"/>
      <c r="BCI89" s="11"/>
      <c r="BCJ89" s="11"/>
      <c r="BCK89" s="11"/>
      <c r="BCL89" s="11"/>
      <c r="BCM89" s="11"/>
      <c r="BCN89" s="11"/>
      <c r="BCO89" s="11"/>
      <c r="BCP89" s="11"/>
      <c r="BCQ89" s="11"/>
      <c r="BCR89" s="11"/>
      <c r="BCS89" s="11"/>
      <c r="BCT89" s="11"/>
      <c r="BCU89" s="11"/>
      <c r="BCV89" s="11"/>
      <c r="BCW89" s="11"/>
      <c r="BCX89" s="11"/>
      <c r="BCY89" s="11"/>
      <c r="BCZ89" s="11"/>
      <c r="BDA89" s="11"/>
      <c r="BDB89" s="11"/>
      <c r="BDC89" s="11"/>
      <c r="BDD89" s="11"/>
      <c r="BDE89" s="11"/>
      <c r="BDF89" s="11"/>
      <c r="BDG89" s="11"/>
      <c r="BDH89" s="11"/>
      <c r="BDI89" s="11"/>
      <c r="BDJ89" s="11"/>
      <c r="BDK89" s="11"/>
      <c r="BDL89" s="11"/>
      <c r="BDM89" s="11"/>
      <c r="BDN89" s="11"/>
      <c r="BDO89" s="11"/>
      <c r="BDP89" s="11"/>
      <c r="BDQ89" s="11"/>
      <c r="BDR89" s="11"/>
      <c r="BDS89" s="11"/>
      <c r="BDT89" s="11"/>
      <c r="BDU89" s="11"/>
      <c r="BDV89" s="11"/>
      <c r="BDW89" s="11"/>
      <c r="BDX89" s="11"/>
      <c r="BDY89" s="11"/>
      <c r="BDZ89" s="11"/>
      <c r="BEA89" s="11"/>
      <c r="BEB89" s="11"/>
      <c r="BEC89" s="11"/>
      <c r="BED89" s="11"/>
      <c r="BEE89" s="11"/>
      <c r="BEF89" s="11"/>
      <c r="BEG89" s="11"/>
      <c r="BEH89" s="11"/>
      <c r="BEI89" s="11"/>
      <c r="BEJ89" s="11"/>
      <c r="BEK89" s="11"/>
      <c r="BEL89" s="11"/>
      <c r="BEM89" s="11"/>
      <c r="BEN89" s="11"/>
      <c r="BEO89" s="11"/>
      <c r="BEP89" s="11"/>
      <c r="BEQ89" s="11"/>
      <c r="BER89" s="11"/>
      <c r="BES89" s="11"/>
      <c r="BET89" s="11"/>
      <c r="BEU89" s="11"/>
      <c r="BEV89" s="11"/>
      <c r="BEW89" s="11"/>
      <c r="BEX89" s="11"/>
      <c r="BEY89" s="11"/>
      <c r="BEZ89" s="11"/>
      <c r="BFA89" s="11"/>
      <c r="BFB89" s="11"/>
      <c r="BFC89" s="11"/>
      <c r="BFD89" s="11"/>
      <c r="BFE89" s="11"/>
      <c r="BFF89" s="11"/>
      <c r="BFG89" s="11"/>
      <c r="BFH89" s="11"/>
      <c r="BFI89" s="11"/>
      <c r="BFJ89" s="11"/>
      <c r="BFK89" s="11"/>
      <c r="BFL89" s="11"/>
      <c r="BFM89" s="11"/>
      <c r="BFN89" s="11"/>
      <c r="BFO89" s="11"/>
      <c r="BFP89" s="11"/>
      <c r="BFQ89" s="11"/>
      <c r="BFR89" s="11"/>
      <c r="BFS89" s="11"/>
      <c r="BFT89" s="11"/>
      <c r="BFU89" s="11"/>
      <c r="BFV89" s="11"/>
      <c r="BFW89" s="11"/>
      <c r="BFX89" s="11"/>
      <c r="BFY89" s="11"/>
      <c r="BFZ89" s="11"/>
      <c r="BGA89" s="11"/>
      <c r="BGB89" s="11"/>
      <c r="BGC89" s="11"/>
      <c r="BGD89" s="11"/>
      <c r="BGE89" s="11"/>
      <c r="BGF89" s="11"/>
      <c r="BGG89" s="11"/>
      <c r="BGH89" s="11"/>
      <c r="BGI89" s="11"/>
      <c r="BGJ89" s="11"/>
      <c r="BGK89" s="11"/>
      <c r="BGL89" s="11"/>
      <c r="BGM89" s="11"/>
      <c r="BGN89" s="11"/>
      <c r="BGO89" s="11"/>
      <c r="BGP89" s="11"/>
      <c r="BGQ89" s="11"/>
      <c r="BGR89" s="11"/>
      <c r="BGS89" s="11"/>
      <c r="BGT89" s="11"/>
      <c r="BGU89" s="11"/>
      <c r="BGV89" s="11"/>
      <c r="BGW89" s="11"/>
      <c r="BGX89" s="11"/>
      <c r="BGY89" s="11"/>
      <c r="BGZ89" s="11"/>
      <c r="BHA89" s="11"/>
      <c r="BHB89" s="11"/>
      <c r="BHC89" s="11"/>
      <c r="BHD89" s="11"/>
      <c r="BHE89" s="11"/>
      <c r="BHF89" s="11"/>
      <c r="BHG89" s="11"/>
      <c r="BHH89" s="11"/>
      <c r="BHI89" s="11"/>
      <c r="BHJ89" s="11"/>
      <c r="BHK89" s="11"/>
      <c r="BHL89" s="11"/>
      <c r="BHM89" s="11"/>
      <c r="BHN89" s="11"/>
      <c r="BHO89" s="11"/>
      <c r="BHP89" s="11"/>
      <c r="BHQ89" s="11"/>
      <c r="BHR89" s="11"/>
      <c r="BHS89" s="11"/>
      <c r="BHT89" s="11"/>
      <c r="BHU89" s="11"/>
      <c r="BHV89" s="11"/>
      <c r="BHW89" s="11"/>
      <c r="BHX89" s="11"/>
      <c r="BHY89" s="11"/>
      <c r="BHZ89" s="11"/>
      <c r="BIA89" s="11"/>
      <c r="BIB89" s="11"/>
      <c r="BIC89" s="11"/>
      <c r="BID89" s="11"/>
      <c r="BIE89" s="11"/>
      <c r="BIF89" s="11"/>
      <c r="BIG89" s="11"/>
      <c r="BIH89" s="11"/>
      <c r="BII89" s="11"/>
      <c r="BIJ89" s="11"/>
      <c r="BIK89" s="11"/>
      <c r="BIL89" s="11"/>
      <c r="BIM89" s="11"/>
      <c r="BIN89" s="11"/>
      <c r="BIO89" s="11"/>
      <c r="BIP89" s="11"/>
      <c r="BIQ89" s="11"/>
      <c r="BIR89" s="11"/>
      <c r="BIS89" s="11"/>
      <c r="BIT89" s="11"/>
      <c r="BIU89" s="11"/>
      <c r="BIV89" s="11"/>
      <c r="BIW89" s="11"/>
      <c r="BIX89" s="11"/>
      <c r="BIY89" s="11"/>
      <c r="BIZ89" s="11"/>
      <c r="BJA89" s="11"/>
      <c r="BJB89" s="11"/>
      <c r="BJC89" s="11"/>
      <c r="BJD89" s="11"/>
      <c r="BJE89" s="11"/>
      <c r="BJF89" s="11"/>
      <c r="BJG89" s="11"/>
      <c r="BJH89" s="11"/>
      <c r="BJI89" s="11"/>
      <c r="BJJ89" s="11"/>
      <c r="BJK89" s="11"/>
      <c r="BJL89" s="11"/>
      <c r="BJM89" s="11"/>
      <c r="BJN89" s="11"/>
      <c r="BJO89" s="11"/>
      <c r="BJP89" s="11"/>
      <c r="BJQ89" s="11"/>
      <c r="BJR89" s="11"/>
      <c r="BJS89" s="11"/>
      <c r="BJT89" s="11"/>
      <c r="BJU89" s="11"/>
      <c r="BJV89" s="11"/>
      <c r="BJW89" s="11"/>
      <c r="BJX89" s="11"/>
      <c r="BJY89" s="11"/>
      <c r="BJZ89" s="11"/>
      <c r="BKA89" s="11"/>
      <c r="BKB89" s="11"/>
      <c r="BKC89" s="11"/>
      <c r="BKD89" s="11"/>
      <c r="BKE89" s="11"/>
      <c r="BKF89" s="11"/>
      <c r="BKG89" s="11"/>
      <c r="BKH89" s="11"/>
      <c r="BKI89" s="11"/>
      <c r="BKJ89" s="11"/>
      <c r="BKK89" s="11"/>
      <c r="BKL89" s="11"/>
      <c r="BKM89" s="11"/>
      <c r="BKN89" s="11"/>
      <c r="BKO89" s="11"/>
      <c r="BKP89" s="11"/>
      <c r="BKQ89" s="11"/>
      <c r="BKR89" s="11"/>
      <c r="BKS89" s="11"/>
      <c r="BKT89" s="11"/>
      <c r="BKU89" s="11"/>
      <c r="BKV89" s="11"/>
      <c r="BKW89" s="11"/>
      <c r="BKX89" s="11"/>
      <c r="BKY89" s="11"/>
      <c r="BKZ89" s="11"/>
      <c r="BLA89" s="11"/>
      <c r="BLB89" s="11"/>
      <c r="BLC89" s="11"/>
      <c r="BLD89" s="11"/>
      <c r="BLE89" s="11"/>
      <c r="BLF89" s="11"/>
      <c r="BLG89" s="11"/>
      <c r="BLH89" s="11"/>
      <c r="BLI89" s="11"/>
      <c r="BLJ89" s="11"/>
      <c r="BLK89" s="11"/>
      <c r="BLL89" s="11"/>
      <c r="BLM89" s="11"/>
      <c r="BLN89" s="11"/>
      <c r="BLO89" s="11"/>
      <c r="BLP89" s="11"/>
      <c r="BLQ89" s="11"/>
      <c r="BLR89" s="11"/>
      <c r="BLS89" s="11"/>
      <c r="BLT89" s="11"/>
      <c r="BLU89" s="11"/>
      <c r="BLV89" s="11"/>
      <c r="BLW89" s="11"/>
      <c r="BLX89" s="11"/>
      <c r="BLY89" s="11"/>
      <c r="BLZ89" s="11"/>
      <c r="BMA89" s="11"/>
      <c r="BMB89" s="11"/>
      <c r="BMC89" s="11"/>
      <c r="BMD89" s="11"/>
      <c r="BME89" s="11"/>
      <c r="BMF89" s="11"/>
      <c r="BMG89" s="11"/>
      <c r="BMH89" s="11"/>
      <c r="BMI89" s="11"/>
      <c r="BMJ89" s="11"/>
      <c r="BMK89" s="11"/>
      <c r="BML89" s="11"/>
      <c r="BMM89" s="11"/>
      <c r="BMN89" s="11"/>
      <c r="BMO89" s="11"/>
      <c r="BMP89" s="11"/>
      <c r="BMQ89" s="11"/>
      <c r="BMR89" s="11"/>
      <c r="BMS89" s="11"/>
      <c r="BMT89" s="11"/>
      <c r="BMU89" s="11"/>
      <c r="BMV89" s="11"/>
      <c r="BMW89" s="11"/>
      <c r="BMX89" s="11"/>
      <c r="BMY89" s="11"/>
      <c r="BMZ89" s="11"/>
      <c r="BNA89" s="11"/>
      <c r="BNB89" s="11"/>
      <c r="BNC89" s="11"/>
      <c r="BND89" s="11"/>
      <c r="BNE89" s="11"/>
      <c r="BNF89" s="11"/>
      <c r="BNG89" s="11"/>
      <c r="BNH89" s="11"/>
      <c r="BNI89" s="11"/>
      <c r="BNJ89" s="11"/>
      <c r="BNK89" s="11"/>
      <c r="BNL89" s="11"/>
      <c r="BNM89" s="11"/>
      <c r="BNN89" s="11"/>
      <c r="BNO89" s="11"/>
      <c r="BNP89" s="11"/>
      <c r="BNQ89" s="11"/>
      <c r="BNR89" s="11"/>
      <c r="BNS89" s="11"/>
      <c r="BNT89" s="11"/>
      <c r="BNU89" s="11"/>
      <c r="BNV89" s="11"/>
      <c r="BNW89" s="11"/>
      <c r="BNX89" s="11"/>
      <c r="BNY89" s="11"/>
      <c r="BNZ89" s="11"/>
      <c r="BOA89" s="11"/>
      <c r="BOB89" s="11"/>
      <c r="BOC89" s="11"/>
      <c r="BOD89" s="11"/>
      <c r="BOE89" s="11"/>
      <c r="BOF89" s="11"/>
      <c r="BOG89" s="11"/>
      <c r="BOH89" s="11"/>
      <c r="BOI89" s="11"/>
      <c r="BOJ89" s="11"/>
      <c r="BOK89" s="11"/>
      <c r="BOL89" s="11"/>
      <c r="BOM89" s="11"/>
      <c r="BON89" s="11"/>
      <c r="BOO89" s="11"/>
      <c r="BOP89" s="11"/>
      <c r="BOQ89" s="11"/>
      <c r="BOR89" s="11"/>
      <c r="BOS89" s="11"/>
      <c r="BOT89" s="11"/>
      <c r="BOU89" s="11"/>
      <c r="BOV89" s="11"/>
      <c r="BOW89" s="11"/>
      <c r="BOX89" s="11"/>
      <c r="BOY89" s="11"/>
      <c r="BOZ89" s="11"/>
      <c r="BPA89" s="11"/>
      <c r="BPB89" s="11"/>
      <c r="BPC89" s="11"/>
      <c r="BPD89" s="11"/>
      <c r="BPE89" s="11"/>
      <c r="BPF89" s="11"/>
      <c r="BPG89" s="11"/>
      <c r="BPH89" s="11"/>
      <c r="BPI89" s="11"/>
      <c r="BPJ89" s="11"/>
      <c r="BPK89" s="11"/>
      <c r="BPL89" s="11"/>
      <c r="BPM89" s="11"/>
      <c r="BPN89" s="11"/>
      <c r="BPO89" s="11"/>
      <c r="BPP89" s="11"/>
      <c r="BPQ89" s="11"/>
      <c r="BPR89" s="11"/>
      <c r="BPS89" s="11"/>
      <c r="BPT89" s="11"/>
      <c r="BPU89" s="11"/>
      <c r="BPV89" s="11"/>
      <c r="BPW89" s="11"/>
      <c r="BPX89" s="11"/>
      <c r="BPY89" s="11"/>
      <c r="BPZ89" s="11"/>
      <c r="BQA89" s="11"/>
      <c r="BQB89" s="11"/>
      <c r="BQC89" s="11"/>
      <c r="BQD89" s="11"/>
      <c r="BQE89" s="11"/>
      <c r="BQF89" s="11"/>
      <c r="BQG89" s="11"/>
      <c r="BQH89" s="11"/>
      <c r="BQI89" s="11"/>
      <c r="BQJ89" s="11"/>
      <c r="BQK89" s="11"/>
      <c r="BQL89" s="11"/>
      <c r="BQM89" s="11"/>
      <c r="BQN89" s="11"/>
      <c r="BQO89" s="11"/>
      <c r="BQP89" s="11"/>
      <c r="BQQ89" s="11"/>
      <c r="BQR89" s="11"/>
      <c r="BQS89" s="11"/>
      <c r="BQT89" s="11"/>
      <c r="BQU89" s="11"/>
      <c r="BQV89" s="11"/>
      <c r="BQW89" s="11"/>
      <c r="BQX89" s="11"/>
      <c r="BQY89" s="11"/>
      <c r="BQZ89" s="11"/>
      <c r="BRA89" s="11"/>
      <c r="BRB89" s="11"/>
      <c r="BRC89" s="11"/>
      <c r="BRD89" s="11"/>
      <c r="BRE89" s="11"/>
      <c r="BRF89" s="11"/>
      <c r="BRG89" s="11"/>
      <c r="BRH89" s="11"/>
      <c r="BRI89" s="11"/>
      <c r="BRJ89" s="11"/>
      <c r="BRK89" s="11"/>
      <c r="BRL89" s="11"/>
      <c r="BRM89" s="11"/>
      <c r="BRN89" s="11"/>
      <c r="BRO89" s="11"/>
      <c r="BRP89" s="11"/>
      <c r="BRQ89" s="11"/>
      <c r="BRR89" s="11"/>
      <c r="BRS89" s="11"/>
      <c r="BRT89" s="11"/>
      <c r="BRU89" s="11"/>
      <c r="BRV89" s="11"/>
      <c r="BRW89" s="11"/>
      <c r="BRX89" s="11"/>
      <c r="BRY89" s="11"/>
      <c r="BRZ89" s="11"/>
      <c r="BSA89" s="11"/>
      <c r="BSB89" s="11"/>
      <c r="BSC89" s="11"/>
      <c r="BSD89" s="11"/>
      <c r="BSE89" s="11"/>
      <c r="BSF89" s="11"/>
      <c r="BSG89" s="11"/>
      <c r="BSH89" s="11"/>
      <c r="BSI89" s="11"/>
      <c r="BSJ89" s="11"/>
      <c r="BSK89" s="11"/>
      <c r="BSL89" s="11"/>
      <c r="BSM89" s="11"/>
      <c r="BSN89" s="11"/>
      <c r="BSO89" s="11"/>
      <c r="BSP89" s="11"/>
      <c r="BSQ89" s="11"/>
      <c r="BSR89" s="11"/>
      <c r="BSS89" s="11"/>
      <c r="BST89" s="11"/>
      <c r="BSU89" s="11"/>
      <c r="BSV89" s="11"/>
      <c r="BSW89" s="11"/>
      <c r="BSX89" s="11"/>
      <c r="BSY89" s="11"/>
      <c r="BSZ89" s="11"/>
      <c r="BTA89" s="11"/>
      <c r="BTB89" s="11"/>
      <c r="BTC89" s="11"/>
      <c r="BTD89" s="11"/>
      <c r="BTE89" s="11"/>
      <c r="BTF89" s="11"/>
      <c r="BTG89" s="11"/>
      <c r="BTH89" s="11"/>
      <c r="BTI89" s="11"/>
      <c r="BTJ89" s="11"/>
      <c r="BTK89" s="11"/>
      <c r="BTL89" s="11"/>
      <c r="BTM89" s="11"/>
      <c r="BTN89" s="11"/>
      <c r="BTO89" s="11"/>
      <c r="BTP89" s="11"/>
      <c r="BTQ89" s="11"/>
      <c r="BTR89" s="11"/>
      <c r="BTS89" s="11"/>
      <c r="BTT89" s="11"/>
      <c r="BTU89" s="11"/>
      <c r="BTV89" s="11"/>
      <c r="BTW89" s="11"/>
      <c r="BTX89" s="11"/>
      <c r="BTY89" s="11"/>
      <c r="BTZ89" s="11"/>
      <c r="BUA89" s="11"/>
      <c r="BUB89" s="11"/>
      <c r="BUC89" s="11"/>
      <c r="BUD89" s="11"/>
      <c r="BUE89" s="11"/>
      <c r="BUF89" s="11"/>
      <c r="BUG89" s="11"/>
      <c r="BUH89" s="11"/>
      <c r="BUI89" s="11"/>
      <c r="BUJ89" s="11"/>
      <c r="BUK89" s="11"/>
      <c r="BUL89" s="11"/>
      <c r="BUM89" s="11"/>
      <c r="BUN89" s="11"/>
      <c r="BUO89" s="11"/>
      <c r="BUP89" s="11"/>
      <c r="BUQ89" s="11"/>
      <c r="BUR89" s="11"/>
      <c r="BUS89" s="11"/>
      <c r="BUT89" s="11"/>
      <c r="BUU89" s="11"/>
      <c r="BUV89" s="11"/>
      <c r="BUW89" s="11"/>
      <c r="BUX89" s="11"/>
      <c r="BUY89" s="11"/>
      <c r="BUZ89" s="11"/>
      <c r="BVA89" s="11"/>
      <c r="BVB89" s="11"/>
      <c r="BVC89" s="11"/>
      <c r="BVD89" s="11"/>
      <c r="BVE89" s="11"/>
      <c r="BVF89" s="11"/>
      <c r="BVG89" s="11"/>
      <c r="BVH89" s="11"/>
      <c r="BVI89" s="11"/>
      <c r="BVJ89" s="11"/>
      <c r="BVK89" s="11"/>
      <c r="BVL89" s="11"/>
      <c r="BVM89" s="11"/>
      <c r="BVN89" s="11"/>
      <c r="BVO89" s="11"/>
      <c r="BVP89" s="11"/>
      <c r="BVQ89" s="11"/>
      <c r="BVR89" s="11"/>
      <c r="BVS89" s="11"/>
      <c r="BVT89" s="11"/>
      <c r="BVU89" s="11"/>
      <c r="BVV89" s="11"/>
      <c r="BVW89" s="11"/>
      <c r="BVX89" s="11"/>
      <c r="BVY89" s="11"/>
      <c r="BVZ89" s="11"/>
      <c r="BWA89" s="11"/>
      <c r="BWB89" s="11"/>
      <c r="BWC89" s="11"/>
      <c r="BWD89" s="11"/>
      <c r="BWE89" s="11"/>
      <c r="BWF89" s="11"/>
      <c r="BWG89" s="11"/>
      <c r="BWH89" s="11"/>
      <c r="BWI89" s="11"/>
      <c r="BWJ89" s="11"/>
      <c r="BWK89" s="11"/>
      <c r="BWL89" s="11"/>
      <c r="BWM89" s="11"/>
      <c r="BWN89" s="11"/>
      <c r="BWO89" s="11"/>
      <c r="BWP89" s="11"/>
      <c r="BWQ89" s="11"/>
      <c r="BWR89" s="11"/>
      <c r="BWS89" s="11"/>
      <c r="BWT89" s="11"/>
      <c r="BWU89" s="11"/>
      <c r="BWV89" s="11"/>
      <c r="BWW89" s="11"/>
      <c r="BWX89" s="11"/>
      <c r="BWY89" s="11"/>
      <c r="BWZ89" s="11"/>
      <c r="BXA89" s="11"/>
      <c r="BXB89" s="11"/>
      <c r="BXC89" s="11"/>
      <c r="BXD89" s="11"/>
      <c r="BXE89" s="11"/>
      <c r="BXF89" s="11"/>
      <c r="BXG89" s="11"/>
      <c r="BXH89" s="11"/>
      <c r="BXI89" s="11"/>
      <c r="BXJ89" s="11"/>
      <c r="BXK89" s="11"/>
      <c r="BXL89" s="11"/>
      <c r="BXM89" s="11"/>
      <c r="BXN89" s="11"/>
      <c r="BXO89" s="11"/>
      <c r="BXP89" s="11"/>
      <c r="BXQ89" s="11"/>
      <c r="BXR89" s="11"/>
      <c r="BXS89" s="11"/>
      <c r="BXT89" s="11"/>
      <c r="BXU89" s="11"/>
      <c r="BXV89" s="11"/>
      <c r="BXW89" s="11"/>
      <c r="BXX89" s="11"/>
      <c r="BXY89" s="11"/>
      <c r="BXZ89" s="11"/>
      <c r="BYA89" s="11"/>
      <c r="BYB89" s="11"/>
      <c r="BYC89" s="11"/>
      <c r="BYD89" s="11"/>
      <c r="BYE89" s="11"/>
      <c r="BYF89" s="11"/>
      <c r="BYG89" s="11"/>
      <c r="BYH89" s="11"/>
      <c r="BYI89" s="11"/>
      <c r="BYJ89" s="11"/>
      <c r="BYK89" s="11"/>
      <c r="BYL89" s="11"/>
      <c r="BYM89" s="11"/>
      <c r="BYN89" s="11"/>
      <c r="BYO89" s="11"/>
      <c r="BYP89" s="11"/>
      <c r="BYQ89" s="11"/>
      <c r="BYR89" s="11"/>
      <c r="BYS89" s="11"/>
      <c r="BYT89" s="11"/>
      <c r="BYU89" s="11"/>
      <c r="BYV89" s="11"/>
      <c r="BYW89" s="11"/>
      <c r="BYX89" s="11"/>
      <c r="BYY89" s="11"/>
      <c r="BYZ89" s="11"/>
      <c r="BZA89" s="11"/>
      <c r="BZB89" s="11"/>
      <c r="BZC89" s="11"/>
      <c r="BZD89" s="11"/>
      <c r="BZE89" s="11"/>
      <c r="BZF89" s="11"/>
      <c r="BZG89" s="11"/>
      <c r="BZH89" s="11"/>
      <c r="BZI89" s="11"/>
      <c r="BZJ89" s="11"/>
      <c r="BZK89" s="11"/>
      <c r="BZL89" s="11"/>
      <c r="BZM89" s="11"/>
      <c r="BZN89" s="11"/>
      <c r="BZO89" s="11"/>
      <c r="BZP89" s="11"/>
      <c r="BZQ89" s="11"/>
      <c r="BZR89" s="11"/>
      <c r="BZS89" s="11"/>
      <c r="BZT89" s="11"/>
      <c r="BZU89" s="11"/>
      <c r="BZV89" s="11"/>
      <c r="BZW89" s="11"/>
      <c r="BZX89" s="11"/>
      <c r="BZY89" s="11"/>
      <c r="BZZ89" s="11"/>
      <c r="CAA89" s="11"/>
      <c r="CAB89" s="11"/>
      <c r="CAC89" s="11"/>
      <c r="CAD89" s="11"/>
      <c r="CAE89" s="11"/>
      <c r="CAF89" s="11"/>
      <c r="CAG89" s="11"/>
      <c r="CAH89" s="11"/>
      <c r="CAI89" s="11"/>
      <c r="CAJ89" s="11"/>
      <c r="CAK89" s="11"/>
      <c r="CAL89" s="11"/>
      <c r="CAM89" s="11"/>
      <c r="CAN89" s="11"/>
      <c r="CAO89" s="11"/>
      <c r="CAP89" s="11"/>
      <c r="CAQ89" s="11"/>
      <c r="CAR89" s="11"/>
      <c r="CAS89" s="11"/>
      <c r="CAT89" s="11"/>
      <c r="CAU89" s="11"/>
      <c r="CAV89" s="11"/>
      <c r="CAW89" s="11"/>
      <c r="CAX89" s="11"/>
      <c r="CAY89" s="11"/>
      <c r="CAZ89" s="11"/>
      <c r="CBA89" s="11"/>
      <c r="CBB89" s="11"/>
      <c r="CBC89" s="11"/>
      <c r="CBD89" s="11"/>
      <c r="CBE89" s="11"/>
      <c r="CBF89" s="11"/>
      <c r="CBG89" s="11"/>
      <c r="CBH89" s="11"/>
      <c r="CBI89" s="11"/>
      <c r="CBJ89" s="11"/>
      <c r="CBK89" s="11"/>
      <c r="CBL89" s="11"/>
      <c r="CBM89" s="11"/>
      <c r="CBN89" s="11"/>
      <c r="CBO89" s="11"/>
      <c r="CBP89" s="11"/>
      <c r="CBQ89" s="11"/>
      <c r="CBR89" s="11"/>
      <c r="CBS89" s="11"/>
      <c r="CBT89" s="11"/>
      <c r="CBU89" s="11"/>
      <c r="CBV89" s="11"/>
      <c r="CBW89" s="11"/>
      <c r="CBX89" s="11"/>
      <c r="CBY89" s="11"/>
      <c r="CBZ89" s="11"/>
      <c r="CCA89" s="11"/>
      <c r="CCB89" s="11"/>
      <c r="CCC89" s="11"/>
      <c r="CCD89" s="11"/>
      <c r="CCE89" s="11"/>
      <c r="CCF89" s="11"/>
      <c r="CCG89" s="11"/>
      <c r="CCH89" s="11"/>
      <c r="CCI89" s="11"/>
      <c r="CCJ89" s="11"/>
      <c r="CCK89" s="11"/>
      <c r="CCL89" s="11"/>
      <c r="CCM89" s="11"/>
      <c r="CCN89" s="11"/>
      <c r="CCO89" s="11"/>
      <c r="CCP89" s="11"/>
      <c r="CCQ89" s="11"/>
      <c r="CCR89" s="11"/>
      <c r="CCS89" s="11"/>
      <c r="CCT89" s="11"/>
      <c r="CCU89" s="11"/>
      <c r="CCV89" s="11"/>
      <c r="CCW89" s="11"/>
      <c r="CCX89" s="11"/>
      <c r="CCY89" s="11"/>
      <c r="CCZ89" s="11"/>
      <c r="CDA89" s="11"/>
      <c r="CDB89" s="11"/>
      <c r="CDC89" s="11"/>
      <c r="CDD89" s="11"/>
      <c r="CDE89" s="11"/>
      <c r="CDF89" s="11"/>
      <c r="CDG89" s="11"/>
      <c r="CDH89" s="11"/>
      <c r="CDI89" s="11"/>
      <c r="CDJ89" s="11"/>
      <c r="CDK89" s="11"/>
      <c r="CDL89" s="11"/>
      <c r="CDM89" s="11"/>
      <c r="CDN89" s="11"/>
      <c r="CDO89" s="11"/>
      <c r="CDP89" s="11"/>
      <c r="CDQ89" s="11"/>
      <c r="CDR89" s="11"/>
      <c r="CDS89" s="11"/>
      <c r="CDT89" s="11"/>
      <c r="CDU89" s="11"/>
      <c r="CDV89" s="11"/>
      <c r="CDW89" s="11"/>
      <c r="CDX89" s="11"/>
      <c r="CDY89" s="11"/>
      <c r="CDZ89" s="11"/>
      <c r="CEA89" s="11"/>
      <c r="CEB89" s="11"/>
      <c r="CEC89" s="11"/>
      <c r="CED89" s="11"/>
      <c r="CEE89" s="11"/>
      <c r="CEF89" s="11"/>
      <c r="CEG89" s="11"/>
      <c r="CEH89" s="11"/>
      <c r="CEI89" s="11"/>
      <c r="CEJ89" s="11"/>
      <c r="CEK89" s="11"/>
      <c r="CEL89" s="11"/>
      <c r="CEM89" s="11"/>
      <c r="CEN89" s="11"/>
      <c r="CEO89" s="11"/>
      <c r="CEP89" s="11"/>
      <c r="CEQ89" s="11"/>
      <c r="CER89" s="11"/>
      <c r="CES89" s="11"/>
      <c r="CET89" s="11"/>
      <c r="CEU89" s="11"/>
      <c r="CEV89" s="11"/>
      <c r="CEW89" s="11"/>
      <c r="CEX89" s="11"/>
      <c r="CEY89" s="11"/>
      <c r="CEZ89" s="11"/>
      <c r="CFA89" s="11"/>
      <c r="CFB89" s="11"/>
      <c r="CFC89" s="11"/>
      <c r="CFD89" s="11"/>
      <c r="CFE89" s="11"/>
      <c r="CFF89" s="11"/>
      <c r="CFG89" s="11"/>
      <c r="CFH89" s="11"/>
      <c r="CFI89" s="11"/>
      <c r="CFJ89" s="11"/>
      <c r="CFK89" s="11"/>
      <c r="CFL89" s="11"/>
      <c r="CFM89" s="11"/>
      <c r="CFN89" s="11"/>
      <c r="CFO89" s="11"/>
      <c r="CFP89" s="11"/>
      <c r="CFQ89" s="11"/>
      <c r="CFR89" s="11"/>
      <c r="CFS89" s="11"/>
      <c r="CFT89" s="11"/>
      <c r="CFU89" s="11"/>
      <c r="CFV89" s="11"/>
      <c r="CFW89" s="11"/>
      <c r="CFX89" s="11"/>
      <c r="CFY89" s="11"/>
      <c r="CFZ89" s="11"/>
      <c r="CGA89" s="11"/>
      <c r="CGB89" s="11"/>
      <c r="CGC89" s="11"/>
      <c r="CGD89" s="11"/>
      <c r="CGE89" s="11"/>
      <c r="CGF89" s="11"/>
      <c r="CGG89" s="11"/>
      <c r="CGH89" s="11"/>
      <c r="CGI89" s="11"/>
      <c r="CGJ89" s="11"/>
      <c r="CGK89" s="11"/>
      <c r="CGL89" s="11"/>
      <c r="CGM89" s="11"/>
      <c r="CGN89" s="11"/>
      <c r="CGO89" s="11"/>
      <c r="CGP89" s="11"/>
      <c r="CGQ89" s="11"/>
      <c r="CGR89" s="11"/>
      <c r="CGS89" s="11"/>
      <c r="CGT89" s="11"/>
      <c r="CGU89" s="11"/>
      <c r="CGV89" s="11"/>
      <c r="CGW89" s="11"/>
      <c r="CGX89" s="11"/>
      <c r="CGY89" s="11"/>
      <c r="CGZ89" s="11"/>
      <c r="CHA89" s="11"/>
      <c r="CHB89" s="11"/>
      <c r="CHC89" s="11"/>
      <c r="CHD89" s="11"/>
      <c r="CHE89" s="11"/>
      <c r="CHF89" s="11"/>
      <c r="CHG89" s="11"/>
      <c r="CHH89" s="11"/>
      <c r="CHI89" s="11"/>
      <c r="CHJ89" s="11"/>
      <c r="CHK89" s="11"/>
      <c r="CHL89" s="11"/>
      <c r="CHM89" s="11"/>
      <c r="CHN89" s="11"/>
      <c r="CHO89" s="11"/>
      <c r="CHP89" s="11"/>
      <c r="CHQ89" s="11"/>
      <c r="CHR89" s="11"/>
      <c r="CHS89" s="11"/>
      <c r="CHT89" s="11"/>
      <c r="CHU89" s="11"/>
      <c r="CHV89" s="11"/>
      <c r="CHW89" s="11"/>
      <c r="CHX89" s="11"/>
      <c r="CHY89" s="11"/>
      <c r="CHZ89" s="11"/>
      <c r="CIA89" s="11"/>
      <c r="CIB89" s="11"/>
      <c r="CIC89" s="11"/>
      <c r="CID89" s="11"/>
      <c r="CIE89" s="11"/>
      <c r="CIF89" s="11"/>
      <c r="CIG89" s="11"/>
      <c r="CIH89" s="11"/>
      <c r="CII89" s="11"/>
      <c r="CIJ89" s="11"/>
      <c r="CIK89" s="11"/>
      <c r="CIL89" s="11"/>
      <c r="CIM89" s="11"/>
      <c r="CIN89" s="11"/>
      <c r="CIO89" s="11"/>
      <c r="CIP89" s="11"/>
      <c r="CIQ89" s="11"/>
      <c r="CIR89" s="11"/>
      <c r="CIS89" s="11"/>
      <c r="CIT89" s="11"/>
      <c r="CIU89" s="11"/>
      <c r="CIV89" s="11"/>
      <c r="CIW89" s="11"/>
      <c r="CIX89" s="11"/>
      <c r="CIY89" s="11"/>
      <c r="CIZ89" s="11"/>
      <c r="CJA89" s="11"/>
      <c r="CJB89" s="11"/>
      <c r="CJC89" s="11"/>
      <c r="CJD89" s="11"/>
      <c r="CJE89" s="11"/>
      <c r="CJF89" s="11"/>
      <c r="CJG89" s="11"/>
      <c r="CJH89" s="11"/>
      <c r="CJI89" s="11"/>
      <c r="CJJ89" s="11"/>
      <c r="CJK89" s="11"/>
      <c r="CJL89" s="11"/>
      <c r="CJM89" s="11"/>
      <c r="CJN89" s="11"/>
      <c r="CJO89" s="11"/>
      <c r="CJP89" s="11"/>
      <c r="CJQ89" s="11"/>
      <c r="CJR89" s="11"/>
      <c r="CJS89" s="11"/>
      <c r="CJT89" s="11"/>
      <c r="CJU89" s="11"/>
      <c r="CJV89" s="11"/>
      <c r="CJW89" s="11"/>
      <c r="CJX89" s="11"/>
      <c r="CJY89" s="11"/>
      <c r="CJZ89" s="11"/>
      <c r="CKA89" s="11"/>
      <c r="CKB89" s="11"/>
      <c r="CKC89" s="11"/>
      <c r="CKD89" s="11"/>
      <c r="CKE89" s="11"/>
      <c r="CKF89" s="11"/>
      <c r="CKG89" s="11"/>
      <c r="CKH89" s="11"/>
      <c r="CKI89" s="11"/>
      <c r="CKJ89" s="11"/>
      <c r="CKK89" s="11"/>
      <c r="CKL89" s="11"/>
      <c r="CKM89" s="11"/>
      <c r="CKN89" s="11"/>
      <c r="CKO89" s="11"/>
      <c r="CKP89" s="11"/>
      <c r="CKQ89" s="11"/>
      <c r="CKR89" s="11"/>
      <c r="CKS89" s="11"/>
      <c r="CKT89" s="11"/>
      <c r="CKU89" s="11"/>
      <c r="CKV89" s="11"/>
      <c r="CKW89" s="11"/>
      <c r="CKX89" s="11"/>
      <c r="CKY89" s="11"/>
      <c r="CKZ89" s="11"/>
      <c r="CLA89" s="11"/>
      <c r="CLB89" s="11"/>
      <c r="CLC89" s="11"/>
      <c r="CLD89" s="11"/>
      <c r="CLE89" s="11"/>
      <c r="CLF89" s="11"/>
      <c r="CLG89" s="11"/>
      <c r="CLH89" s="11"/>
      <c r="CLI89" s="11"/>
      <c r="CLJ89" s="11"/>
      <c r="CLK89" s="11"/>
      <c r="CLL89" s="11"/>
      <c r="CLM89" s="11"/>
      <c r="CLN89" s="11"/>
      <c r="CLO89" s="11"/>
      <c r="CLP89" s="11"/>
      <c r="CLQ89" s="11"/>
      <c r="CLR89" s="11"/>
      <c r="CLS89" s="11"/>
      <c r="CLT89" s="11"/>
      <c r="CLU89" s="11"/>
      <c r="CLV89" s="11"/>
      <c r="CLW89" s="11"/>
      <c r="CLX89" s="11"/>
      <c r="CLY89" s="11"/>
      <c r="CLZ89" s="11"/>
      <c r="CMA89" s="11"/>
      <c r="CMB89" s="11"/>
      <c r="CMC89" s="11"/>
      <c r="CMD89" s="11"/>
      <c r="CME89" s="11"/>
      <c r="CMF89" s="11"/>
      <c r="CMG89" s="11"/>
      <c r="CMH89" s="11"/>
      <c r="CMI89" s="11"/>
      <c r="CMJ89" s="11"/>
      <c r="CMK89" s="11"/>
      <c r="CML89" s="11"/>
      <c r="CMM89" s="11"/>
      <c r="CMN89" s="11"/>
      <c r="CMO89" s="11"/>
      <c r="CMP89" s="11"/>
      <c r="CMQ89" s="11"/>
      <c r="CMR89" s="11"/>
      <c r="CMS89" s="11"/>
      <c r="CMT89" s="11"/>
      <c r="CMU89" s="11"/>
      <c r="CMV89" s="11"/>
      <c r="CMW89" s="11"/>
      <c r="CMX89" s="11"/>
      <c r="CMY89" s="11"/>
      <c r="CMZ89" s="11"/>
      <c r="CNA89" s="11"/>
      <c r="CNB89" s="11"/>
      <c r="CNC89" s="11"/>
      <c r="CND89" s="11"/>
      <c r="CNE89" s="11"/>
      <c r="CNF89" s="11"/>
      <c r="CNG89" s="11"/>
      <c r="CNH89" s="11"/>
      <c r="CNI89" s="11"/>
      <c r="CNJ89" s="11"/>
      <c r="CNK89" s="11"/>
      <c r="CNL89" s="11"/>
      <c r="CNM89" s="11"/>
      <c r="CNN89" s="11"/>
      <c r="CNO89" s="11"/>
      <c r="CNP89" s="11"/>
      <c r="CNQ89" s="11"/>
      <c r="CNR89" s="11"/>
      <c r="CNS89" s="11"/>
      <c r="CNT89" s="11"/>
      <c r="CNU89" s="11"/>
      <c r="CNV89" s="11"/>
      <c r="CNW89" s="11"/>
      <c r="CNX89" s="11"/>
      <c r="CNY89" s="11"/>
      <c r="CNZ89" s="11"/>
      <c r="COA89" s="11"/>
      <c r="COB89" s="11"/>
      <c r="COC89" s="11"/>
      <c r="COD89" s="11"/>
      <c r="COE89" s="11"/>
      <c r="COF89" s="11"/>
      <c r="COG89" s="11"/>
      <c r="COH89" s="11"/>
      <c r="COI89" s="11"/>
      <c r="COJ89" s="11"/>
      <c r="COK89" s="11"/>
      <c r="COL89" s="11"/>
      <c r="COM89" s="11"/>
      <c r="CON89" s="11"/>
      <c r="COO89" s="11"/>
      <c r="COP89" s="11"/>
      <c r="COQ89" s="11"/>
      <c r="COR89" s="11"/>
      <c r="COS89" s="11"/>
      <c r="COT89" s="11"/>
      <c r="COU89" s="11"/>
      <c r="COV89" s="11"/>
      <c r="COW89" s="11"/>
      <c r="COX89" s="11"/>
      <c r="COY89" s="11"/>
      <c r="COZ89" s="11"/>
      <c r="CPA89" s="11"/>
      <c r="CPB89" s="11"/>
      <c r="CPC89" s="11"/>
      <c r="CPD89" s="11"/>
      <c r="CPE89" s="11"/>
      <c r="CPF89" s="11"/>
      <c r="CPG89" s="11"/>
      <c r="CPH89" s="11"/>
      <c r="CPI89" s="11"/>
      <c r="CPJ89" s="11"/>
      <c r="CPK89" s="11"/>
      <c r="CPL89" s="11"/>
      <c r="CPM89" s="11"/>
      <c r="CPN89" s="11"/>
      <c r="CPO89" s="11"/>
      <c r="CPP89" s="11"/>
      <c r="CPQ89" s="11"/>
      <c r="CPR89" s="11"/>
      <c r="CPS89" s="11"/>
      <c r="CPT89" s="11"/>
      <c r="CPU89" s="11"/>
      <c r="CPV89" s="11"/>
      <c r="CPW89" s="11"/>
      <c r="CPX89" s="11"/>
      <c r="CPY89" s="11"/>
      <c r="CPZ89" s="11"/>
      <c r="CQA89" s="11"/>
      <c r="CQB89" s="11"/>
      <c r="CQC89" s="11"/>
      <c r="CQD89" s="11"/>
      <c r="CQE89" s="11"/>
      <c r="CQF89" s="11"/>
      <c r="CQG89" s="11"/>
      <c r="CQH89" s="11"/>
      <c r="CQI89" s="11"/>
      <c r="CQJ89" s="11"/>
      <c r="CQK89" s="11"/>
      <c r="CQL89" s="11"/>
      <c r="CQM89" s="11"/>
      <c r="CQN89" s="11"/>
      <c r="CQO89" s="11"/>
      <c r="CQP89" s="11"/>
      <c r="CQQ89" s="11"/>
      <c r="CQR89" s="11"/>
      <c r="CQS89" s="11"/>
      <c r="CQT89" s="11"/>
      <c r="CQU89" s="11"/>
      <c r="CQV89" s="11"/>
      <c r="CQW89" s="11"/>
      <c r="CQX89" s="11"/>
      <c r="CQY89" s="11"/>
      <c r="CQZ89" s="11"/>
      <c r="CRA89" s="11"/>
      <c r="CRB89" s="11"/>
      <c r="CRC89" s="11"/>
      <c r="CRD89" s="11"/>
      <c r="CRE89" s="11"/>
      <c r="CRF89" s="11"/>
      <c r="CRG89" s="11"/>
      <c r="CRH89" s="11"/>
      <c r="CRI89" s="11"/>
      <c r="CRJ89" s="11"/>
      <c r="CRK89" s="11"/>
      <c r="CRL89" s="11"/>
      <c r="CRM89" s="11"/>
      <c r="CRN89" s="11"/>
      <c r="CRO89" s="11"/>
      <c r="CRP89" s="11"/>
      <c r="CRQ89" s="11"/>
      <c r="CRR89" s="11"/>
      <c r="CRS89" s="11"/>
      <c r="CRT89" s="11"/>
      <c r="CRU89" s="11"/>
      <c r="CRV89" s="11"/>
      <c r="CRW89" s="11"/>
      <c r="CRX89" s="11"/>
      <c r="CRY89" s="11"/>
      <c r="CRZ89" s="11"/>
      <c r="CSA89" s="11"/>
      <c r="CSB89" s="11"/>
      <c r="CSC89" s="11"/>
      <c r="CSD89" s="11"/>
      <c r="CSE89" s="11"/>
      <c r="CSF89" s="11"/>
      <c r="CSG89" s="11"/>
      <c r="CSH89" s="11"/>
      <c r="CSI89" s="11"/>
      <c r="CSJ89" s="11"/>
      <c r="CSK89" s="11"/>
      <c r="CSL89" s="11"/>
      <c r="CSM89" s="11"/>
      <c r="CSN89" s="11"/>
      <c r="CSO89" s="11"/>
      <c r="CSP89" s="11"/>
      <c r="CSQ89" s="11"/>
      <c r="CSR89" s="11"/>
      <c r="CSS89" s="11"/>
      <c r="CST89" s="11"/>
      <c r="CSU89" s="11"/>
      <c r="CSV89" s="11"/>
      <c r="CSW89" s="11"/>
      <c r="CSX89" s="11"/>
      <c r="CSY89" s="11"/>
      <c r="CSZ89" s="11"/>
      <c r="CTA89" s="11"/>
      <c r="CTB89" s="11"/>
      <c r="CTC89" s="11"/>
      <c r="CTD89" s="11"/>
      <c r="CTE89" s="11"/>
      <c r="CTF89" s="11"/>
      <c r="CTG89" s="11"/>
      <c r="CTH89" s="11"/>
      <c r="CTI89" s="11"/>
      <c r="CTJ89" s="11"/>
      <c r="CTK89" s="11"/>
      <c r="CTL89" s="11"/>
      <c r="CTM89" s="11"/>
      <c r="CTN89" s="11"/>
      <c r="CTO89" s="11"/>
      <c r="CTP89" s="11"/>
      <c r="CTQ89" s="11"/>
      <c r="CTR89" s="11"/>
      <c r="CTS89" s="11"/>
      <c r="CTT89" s="11"/>
      <c r="CTU89" s="11"/>
      <c r="CTV89" s="11"/>
      <c r="CTW89" s="11"/>
      <c r="CTX89" s="11"/>
      <c r="CTY89" s="11"/>
      <c r="CTZ89" s="11"/>
      <c r="CUA89" s="11"/>
      <c r="CUB89" s="11"/>
      <c r="CUC89" s="11"/>
      <c r="CUD89" s="11"/>
      <c r="CUE89" s="11"/>
      <c r="CUF89" s="11"/>
      <c r="CUG89" s="11"/>
      <c r="CUH89" s="11"/>
      <c r="CUI89" s="11"/>
      <c r="CUJ89" s="11"/>
      <c r="CUK89" s="11"/>
      <c r="CUL89" s="11"/>
      <c r="CUM89" s="11"/>
      <c r="CUN89" s="11"/>
      <c r="CUO89" s="11"/>
      <c r="CUP89" s="11"/>
      <c r="CUQ89" s="11"/>
      <c r="CUR89" s="11"/>
      <c r="CUS89" s="11"/>
      <c r="CUT89" s="11"/>
      <c r="CUU89" s="11"/>
      <c r="CUV89" s="11"/>
      <c r="CUW89" s="11"/>
      <c r="CUX89" s="11"/>
      <c r="CUY89" s="11"/>
      <c r="CUZ89" s="11"/>
      <c r="CVA89" s="11"/>
      <c r="CVB89" s="11"/>
      <c r="CVC89" s="11"/>
      <c r="CVD89" s="11"/>
      <c r="CVE89" s="11"/>
      <c r="CVF89" s="11"/>
      <c r="CVG89" s="11"/>
      <c r="CVH89" s="11"/>
      <c r="CVI89" s="11"/>
      <c r="CVJ89" s="11"/>
      <c r="CVK89" s="11"/>
      <c r="CVL89" s="11"/>
      <c r="CVM89" s="11"/>
      <c r="CVN89" s="11"/>
      <c r="CVO89" s="11"/>
      <c r="CVP89" s="11"/>
      <c r="CVQ89" s="11"/>
      <c r="CVR89" s="11"/>
      <c r="CVS89" s="11"/>
      <c r="CVT89" s="11"/>
      <c r="CVU89" s="11"/>
      <c r="CVV89" s="11"/>
      <c r="CVW89" s="11"/>
      <c r="CVX89" s="11"/>
      <c r="CVY89" s="11"/>
      <c r="CVZ89" s="11"/>
      <c r="CWA89" s="11"/>
      <c r="CWB89" s="11"/>
      <c r="CWC89" s="11"/>
      <c r="CWD89" s="11"/>
      <c r="CWE89" s="11"/>
      <c r="CWF89" s="11"/>
      <c r="CWG89" s="11"/>
      <c r="CWH89" s="11"/>
      <c r="CWI89" s="11"/>
      <c r="CWJ89" s="11"/>
      <c r="CWK89" s="11"/>
      <c r="CWL89" s="11"/>
      <c r="CWM89" s="11"/>
      <c r="CWN89" s="11"/>
      <c r="CWO89" s="11"/>
      <c r="CWP89" s="11"/>
      <c r="CWQ89" s="11"/>
      <c r="CWR89" s="11"/>
      <c r="CWS89" s="11"/>
      <c r="CWT89" s="11"/>
      <c r="CWU89" s="11"/>
      <c r="CWV89" s="11"/>
      <c r="CWW89" s="11"/>
      <c r="CWX89" s="11"/>
      <c r="CWY89" s="11"/>
      <c r="CWZ89" s="11"/>
      <c r="CXA89" s="11"/>
      <c r="CXB89" s="11"/>
      <c r="CXC89" s="11"/>
      <c r="CXD89" s="11"/>
      <c r="CXE89" s="11"/>
      <c r="CXF89" s="11"/>
      <c r="CXG89" s="11"/>
      <c r="CXH89" s="11"/>
      <c r="CXI89" s="11"/>
      <c r="CXJ89" s="11"/>
      <c r="CXK89" s="11"/>
      <c r="CXL89" s="11"/>
      <c r="CXM89" s="11"/>
      <c r="CXN89" s="11"/>
      <c r="CXO89" s="11"/>
      <c r="CXP89" s="11"/>
      <c r="CXQ89" s="11"/>
      <c r="CXR89" s="11"/>
      <c r="CXS89" s="11"/>
      <c r="CXT89" s="11"/>
      <c r="CXU89" s="11"/>
      <c r="CXV89" s="11"/>
      <c r="CXW89" s="11"/>
      <c r="CXX89" s="11"/>
      <c r="CXY89" s="11"/>
      <c r="CXZ89" s="11"/>
      <c r="CYA89" s="11"/>
      <c r="CYB89" s="11"/>
      <c r="CYC89" s="11"/>
      <c r="CYD89" s="11"/>
      <c r="CYE89" s="11"/>
      <c r="CYF89" s="11"/>
      <c r="CYG89" s="11"/>
      <c r="CYH89" s="11"/>
      <c r="CYI89" s="11"/>
      <c r="CYJ89" s="11"/>
      <c r="CYK89" s="11"/>
      <c r="CYL89" s="11"/>
      <c r="CYM89" s="11"/>
      <c r="CYN89" s="11"/>
      <c r="CYO89" s="11"/>
      <c r="CYP89" s="11"/>
      <c r="CYQ89" s="11"/>
      <c r="CYR89" s="11"/>
      <c r="CYS89" s="11"/>
      <c r="CYT89" s="11"/>
      <c r="CYU89" s="11"/>
      <c r="CYV89" s="11"/>
      <c r="CYW89" s="11"/>
      <c r="CYX89" s="11"/>
      <c r="CYY89" s="11"/>
      <c r="CYZ89" s="11"/>
      <c r="CZA89" s="11"/>
      <c r="CZB89" s="11"/>
      <c r="CZC89" s="11"/>
      <c r="CZD89" s="11"/>
      <c r="CZE89" s="11"/>
      <c r="CZF89" s="11"/>
      <c r="CZG89" s="11"/>
      <c r="CZH89" s="11"/>
      <c r="CZI89" s="11"/>
      <c r="CZJ89" s="11"/>
      <c r="CZK89" s="11"/>
      <c r="CZL89" s="11"/>
      <c r="CZM89" s="11"/>
      <c r="CZN89" s="11"/>
      <c r="CZO89" s="11"/>
      <c r="CZP89" s="11"/>
      <c r="CZQ89" s="11"/>
      <c r="CZR89" s="11"/>
      <c r="CZS89" s="11"/>
      <c r="CZT89" s="11"/>
      <c r="CZU89" s="11"/>
      <c r="CZV89" s="11"/>
      <c r="CZW89" s="11"/>
      <c r="CZX89" s="11"/>
      <c r="CZY89" s="11"/>
      <c r="CZZ89" s="11"/>
      <c r="DAA89" s="11"/>
      <c r="DAB89" s="11"/>
      <c r="DAC89" s="11"/>
      <c r="DAD89" s="11"/>
      <c r="DAE89" s="11"/>
      <c r="DAF89" s="11"/>
      <c r="DAG89" s="11"/>
      <c r="DAH89" s="11"/>
      <c r="DAI89" s="11"/>
      <c r="DAJ89" s="11"/>
      <c r="DAK89" s="11"/>
      <c r="DAL89" s="11"/>
      <c r="DAM89" s="11"/>
      <c r="DAN89" s="11"/>
      <c r="DAO89" s="11"/>
      <c r="DAP89" s="11"/>
      <c r="DAQ89" s="11"/>
      <c r="DAR89" s="11"/>
      <c r="DAS89" s="11"/>
      <c r="DAT89" s="11"/>
      <c r="DAU89" s="11"/>
      <c r="DAV89" s="11"/>
      <c r="DAW89" s="11"/>
      <c r="DAX89" s="11"/>
      <c r="DAY89" s="11"/>
      <c r="DAZ89" s="11"/>
      <c r="DBA89" s="11"/>
      <c r="DBB89" s="11"/>
      <c r="DBC89" s="11"/>
      <c r="DBD89" s="11"/>
      <c r="DBE89" s="11"/>
      <c r="DBF89" s="11"/>
      <c r="DBG89" s="11"/>
      <c r="DBH89" s="11"/>
      <c r="DBI89" s="11"/>
      <c r="DBJ89" s="11"/>
      <c r="DBK89" s="11"/>
      <c r="DBL89" s="11"/>
      <c r="DBM89" s="11"/>
      <c r="DBN89" s="11"/>
      <c r="DBO89" s="11"/>
      <c r="DBP89" s="11"/>
      <c r="DBQ89" s="11"/>
      <c r="DBR89" s="11"/>
      <c r="DBS89" s="11"/>
      <c r="DBT89" s="11"/>
      <c r="DBU89" s="11"/>
      <c r="DBV89" s="11"/>
      <c r="DBW89" s="11"/>
      <c r="DBX89" s="11"/>
      <c r="DBY89" s="11"/>
      <c r="DBZ89" s="11"/>
      <c r="DCA89" s="11"/>
      <c r="DCB89" s="11"/>
      <c r="DCC89" s="11"/>
      <c r="DCD89" s="11"/>
      <c r="DCE89" s="11"/>
      <c r="DCF89" s="11"/>
      <c r="DCG89" s="11"/>
      <c r="DCH89" s="11"/>
      <c r="DCI89" s="11"/>
      <c r="DCJ89" s="11"/>
      <c r="DCK89" s="11"/>
      <c r="DCL89" s="11"/>
      <c r="DCM89" s="11"/>
      <c r="DCN89" s="11"/>
      <c r="DCO89" s="11"/>
      <c r="DCP89" s="11"/>
      <c r="DCQ89" s="11"/>
      <c r="DCR89" s="11"/>
      <c r="DCS89" s="11"/>
      <c r="DCT89" s="11"/>
      <c r="DCU89" s="11"/>
      <c r="DCV89" s="11"/>
      <c r="DCW89" s="11"/>
      <c r="DCX89" s="11"/>
      <c r="DCY89" s="11"/>
      <c r="DCZ89" s="11"/>
      <c r="DDA89" s="11"/>
      <c r="DDB89" s="11"/>
      <c r="DDC89" s="11"/>
      <c r="DDD89" s="11"/>
      <c r="DDE89" s="11"/>
      <c r="DDF89" s="11"/>
      <c r="DDG89" s="11"/>
      <c r="DDH89" s="11"/>
      <c r="DDI89" s="11"/>
      <c r="DDJ89" s="11"/>
      <c r="DDK89" s="11"/>
      <c r="DDL89" s="11"/>
      <c r="DDM89" s="11"/>
      <c r="DDN89" s="11"/>
      <c r="DDO89" s="11"/>
      <c r="DDP89" s="11"/>
      <c r="DDQ89" s="11"/>
      <c r="DDR89" s="11"/>
      <c r="DDS89" s="11"/>
      <c r="DDT89" s="11"/>
      <c r="DDU89" s="11"/>
      <c r="DDV89" s="11"/>
      <c r="DDW89" s="11"/>
      <c r="DDX89" s="11"/>
      <c r="DDY89" s="11"/>
      <c r="DDZ89" s="11"/>
      <c r="DEA89" s="11"/>
      <c r="DEB89" s="11"/>
      <c r="DEC89" s="11"/>
      <c r="DED89" s="11"/>
      <c r="DEE89" s="11"/>
      <c r="DEF89" s="11"/>
      <c r="DEG89" s="11"/>
      <c r="DEH89" s="11"/>
      <c r="DEI89" s="11"/>
      <c r="DEJ89" s="11"/>
      <c r="DEK89" s="11"/>
      <c r="DEL89" s="11"/>
      <c r="DEM89" s="11"/>
      <c r="DEN89" s="11"/>
      <c r="DEO89" s="11"/>
      <c r="DEP89" s="11"/>
      <c r="DEQ89" s="11"/>
      <c r="DER89" s="11"/>
      <c r="DES89" s="11"/>
      <c r="DET89" s="11"/>
      <c r="DEU89" s="11"/>
      <c r="DEV89" s="11"/>
      <c r="DEW89" s="11"/>
      <c r="DEX89" s="11"/>
      <c r="DEY89" s="11"/>
      <c r="DEZ89" s="11"/>
      <c r="DFA89" s="11"/>
      <c r="DFB89" s="11"/>
      <c r="DFC89" s="11"/>
      <c r="DFD89" s="11"/>
      <c r="DFE89" s="11"/>
      <c r="DFF89" s="11"/>
      <c r="DFG89" s="11"/>
      <c r="DFH89" s="11"/>
      <c r="DFI89" s="11"/>
      <c r="DFJ89" s="11"/>
      <c r="DFK89" s="11"/>
      <c r="DFL89" s="11"/>
      <c r="DFM89" s="11"/>
      <c r="DFN89" s="11"/>
      <c r="DFO89" s="11"/>
      <c r="DFP89" s="11"/>
      <c r="DFQ89" s="11"/>
      <c r="DFR89" s="11"/>
      <c r="DFS89" s="11"/>
      <c r="DFT89" s="11"/>
      <c r="DFU89" s="11"/>
      <c r="DFV89" s="11"/>
      <c r="DFW89" s="11"/>
      <c r="DFX89" s="11"/>
      <c r="DFY89" s="11"/>
      <c r="DFZ89" s="11"/>
      <c r="DGA89" s="11"/>
      <c r="DGB89" s="11"/>
      <c r="DGC89" s="11"/>
      <c r="DGD89" s="11"/>
      <c r="DGE89" s="11"/>
      <c r="DGF89" s="11"/>
      <c r="DGG89" s="11"/>
      <c r="DGH89" s="11"/>
      <c r="DGI89" s="11"/>
      <c r="DGJ89" s="11"/>
      <c r="DGK89" s="11"/>
      <c r="DGL89" s="11"/>
      <c r="DGM89" s="11"/>
      <c r="DGN89" s="11"/>
      <c r="DGO89" s="11"/>
      <c r="DGP89" s="11"/>
      <c r="DGQ89" s="11"/>
      <c r="DGR89" s="11"/>
      <c r="DGS89" s="11"/>
      <c r="DGT89" s="11"/>
      <c r="DGU89" s="11"/>
      <c r="DGV89" s="11"/>
      <c r="DGW89" s="11"/>
      <c r="DGX89" s="11"/>
      <c r="DGY89" s="11"/>
      <c r="DGZ89" s="11"/>
      <c r="DHA89" s="11"/>
      <c r="DHB89" s="11"/>
      <c r="DHC89" s="11"/>
      <c r="DHD89" s="11"/>
      <c r="DHE89" s="11"/>
      <c r="DHF89" s="11"/>
      <c r="DHG89" s="11"/>
      <c r="DHH89" s="11"/>
      <c r="DHI89" s="11"/>
      <c r="DHJ89" s="11"/>
      <c r="DHK89" s="11"/>
      <c r="DHL89" s="11"/>
      <c r="DHM89" s="11"/>
      <c r="DHN89" s="11"/>
      <c r="DHO89" s="11"/>
      <c r="DHP89" s="11"/>
      <c r="DHQ89" s="11"/>
      <c r="DHR89" s="11"/>
      <c r="DHS89" s="11"/>
      <c r="DHT89" s="11"/>
      <c r="DHU89" s="11"/>
      <c r="DHV89" s="11"/>
      <c r="DHW89" s="11"/>
      <c r="DHX89" s="11"/>
      <c r="DHY89" s="11"/>
      <c r="DHZ89" s="11"/>
      <c r="DIA89" s="11"/>
      <c r="DIB89" s="11"/>
      <c r="DIC89" s="11"/>
      <c r="DID89" s="11"/>
      <c r="DIE89" s="11"/>
      <c r="DIF89" s="11"/>
      <c r="DIG89" s="11"/>
      <c r="DIH89" s="11"/>
      <c r="DII89" s="11"/>
      <c r="DIJ89" s="11"/>
      <c r="DIK89" s="11"/>
      <c r="DIL89" s="11"/>
      <c r="DIM89" s="11"/>
      <c r="DIN89" s="11"/>
      <c r="DIO89" s="11"/>
      <c r="DIP89" s="11"/>
      <c r="DIQ89" s="11"/>
      <c r="DIR89" s="11"/>
      <c r="DIS89" s="11"/>
      <c r="DIT89" s="11"/>
      <c r="DIU89" s="11"/>
      <c r="DIV89" s="11"/>
      <c r="DIW89" s="11"/>
      <c r="DIX89" s="11"/>
      <c r="DIY89" s="11"/>
      <c r="DIZ89" s="11"/>
      <c r="DJA89" s="11"/>
      <c r="DJB89" s="11"/>
      <c r="DJC89" s="11"/>
      <c r="DJD89" s="11"/>
      <c r="DJE89" s="11"/>
      <c r="DJF89" s="11"/>
      <c r="DJG89" s="11"/>
      <c r="DJH89" s="11"/>
      <c r="DJI89" s="11"/>
      <c r="DJJ89" s="11"/>
      <c r="DJK89" s="11"/>
      <c r="DJL89" s="11"/>
      <c r="DJM89" s="11"/>
      <c r="DJN89" s="11"/>
      <c r="DJO89" s="11"/>
      <c r="DJP89" s="11"/>
      <c r="DJQ89" s="11"/>
      <c r="DJR89" s="11"/>
      <c r="DJS89" s="11"/>
      <c r="DJT89" s="11"/>
      <c r="DJU89" s="11"/>
      <c r="DJV89" s="11"/>
      <c r="DJW89" s="11"/>
      <c r="DJX89" s="11"/>
      <c r="DJY89" s="11"/>
      <c r="DJZ89" s="11"/>
      <c r="DKA89" s="11"/>
      <c r="DKB89" s="11"/>
      <c r="DKC89" s="11"/>
      <c r="DKD89" s="11"/>
      <c r="DKE89" s="11"/>
      <c r="DKF89" s="11"/>
      <c r="DKG89" s="11"/>
      <c r="DKH89" s="11"/>
      <c r="DKI89" s="11"/>
      <c r="DKJ89" s="11"/>
      <c r="DKK89" s="11"/>
      <c r="DKL89" s="11"/>
      <c r="DKM89" s="11"/>
      <c r="DKN89" s="11"/>
      <c r="DKO89" s="11"/>
      <c r="DKP89" s="11"/>
      <c r="DKQ89" s="11"/>
      <c r="DKR89" s="11"/>
      <c r="DKS89" s="11"/>
      <c r="DKT89" s="11"/>
      <c r="DKU89" s="11"/>
      <c r="DKV89" s="11"/>
      <c r="DKW89" s="11"/>
      <c r="DKX89" s="11"/>
      <c r="DKY89" s="11"/>
      <c r="DKZ89" s="11"/>
      <c r="DLA89" s="11"/>
      <c r="DLB89" s="11"/>
      <c r="DLC89" s="11"/>
      <c r="DLD89" s="11"/>
      <c r="DLE89" s="11"/>
      <c r="DLF89" s="11"/>
      <c r="DLG89" s="11"/>
      <c r="DLH89" s="11"/>
      <c r="DLI89" s="11"/>
      <c r="DLJ89" s="11"/>
      <c r="DLK89" s="11"/>
      <c r="DLL89" s="11"/>
      <c r="DLM89" s="11"/>
      <c r="DLN89" s="11"/>
      <c r="DLO89" s="11"/>
      <c r="DLP89" s="11"/>
      <c r="DLQ89" s="11"/>
      <c r="DLR89" s="11"/>
      <c r="DLS89" s="11"/>
      <c r="DLT89" s="11"/>
      <c r="DLU89" s="11"/>
      <c r="DLV89" s="11"/>
      <c r="DLW89" s="11"/>
      <c r="DLX89" s="11"/>
      <c r="DLY89" s="11"/>
      <c r="DLZ89" s="11"/>
      <c r="DMA89" s="11"/>
      <c r="DMB89" s="11"/>
      <c r="DMC89" s="11"/>
      <c r="DMD89" s="11"/>
      <c r="DME89" s="11"/>
      <c r="DMF89" s="11"/>
      <c r="DMG89" s="11"/>
      <c r="DMH89" s="11"/>
      <c r="DMI89" s="11"/>
      <c r="DMJ89" s="11"/>
      <c r="DMK89" s="11"/>
      <c r="DML89" s="11"/>
      <c r="DMM89" s="11"/>
      <c r="DMN89" s="11"/>
      <c r="DMO89" s="11"/>
      <c r="DMP89" s="11"/>
      <c r="DMQ89" s="11"/>
      <c r="DMR89" s="11"/>
      <c r="DMS89" s="11"/>
      <c r="DMT89" s="11"/>
      <c r="DMU89" s="11"/>
      <c r="DMV89" s="11"/>
      <c r="DMW89" s="11"/>
      <c r="DMX89" s="11"/>
      <c r="DMY89" s="11"/>
      <c r="DMZ89" s="11"/>
      <c r="DNA89" s="11"/>
      <c r="DNB89" s="11"/>
      <c r="DNC89" s="11"/>
      <c r="DND89" s="11"/>
      <c r="DNE89" s="11"/>
      <c r="DNF89" s="11"/>
      <c r="DNG89" s="11"/>
      <c r="DNH89" s="11"/>
      <c r="DNI89" s="11"/>
      <c r="DNJ89" s="11"/>
      <c r="DNK89" s="11"/>
      <c r="DNL89" s="11"/>
      <c r="DNM89" s="11"/>
      <c r="DNN89" s="11"/>
      <c r="DNO89" s="11"/>
      <c r="DNP89" s="11"/>
      <c r="DNQ89" s="11"/>
      <c r="DNR89" s="11"/>
      <c r="DNS89" s="11"/>
      <c r="DNT89" s="11"/>
      <c r="DNU89" s="11"/>
      <c r="DNV89" s="11"/>
      <c r="DNW89" s="11"/>
      <c r="DNX89" s="11"/>
      <c r="DNY89" s="11"/>
      <c r="DNZ89" s="11"/>
      <c r="DOA89" s="11"/>
      <c r="DOB89" s="11"/>
      <c r="DOC89" s="11"/>
      <c r="DOD89" s="11"/>
      <c r="DOE89" s="11"/>
      <c r="DOF89" s="11"/>
      <c r="DOG89" s="11"/>
      <c r="DOH89" s="11"/>
      <c r="DOI89" s="11"/>
      <c r="DOJ89" s="11"/>
      <c r="DOK89" s="11"/>
      <c r="DOL89" s="11"/>
      <c r="DOM89" s="11"/>
      <c r="DON89" s="11"/>
      <c r="DOO89" s="11"/>
      <c r="DOP89" s="11"/>
      <c r="DOQ89" s="11"/>
      <c r="DOR89" s="11"/>
      <c r="DOS89" s="11"/>
      <c r="DOT89" s="11"/>
      <c r="DOU89" s="11"/>
      <c r="DOV89" s="11"/>
      <c r="DOW89" s="11"/>
      <c r="DOX89" s="11"/>
      <c r="DOY89" s="11"/>
      <c r="DOZ89" s="11"/>
      <c r="DPA89" s="11"/>
      <c r="DPB89" s="11"/>
      <c r="DPC89" s="11"/>
      <c r="DPD89" s="11"/>
      <c r="DPE89" s="11"/>
      <c r="DPF89" s="11"/>
      <c r="DPG89" s="11"/>
      <c r="DPH89" s="11"/>
      <c r="DPI89" s="11"/>
      <c r="DPJ89" s="11"/>
      <c r="DPK89" s="11"/>
      <c r="DPL89" s="11"/>
      <c r="DPM89" s="11"/>
      <c r="DPN89" s="11"/>
      <c r="DPO89" s="11"/>
      <c r="DPP89" s="11"/>
      <c r="DPQ89" s="11"/>
      <c r="DPR89" s="11"/>
      <c r="DPS89" s="11"/>
      <c r="DPT89" s="11"/>
      <c r="DPU89" s="11"/>
      <c r="DPV89" s="11"/>
      <c r="DPW89" s="11"/>
      <c r="DPX89" s="11"/>
      <c r="DPY89" s="11"/>
      <c r="DPZ89" s="11"/>
      <c r="DQA89" s="11"/>
      <c r="DQB89" s="11"/>
      <c r="DQC89" s="11"/>
      <c r="DQD89" s="11"/>
      <c r="DQE89" s="11"/>
      <c r="DQF89" s="11"/>
      <c r="DQG89" s="11"/>
      <c r="DQH89" s="11"/>
      <c r="DQI89" s="11"/>
      <c r="DQJ89" s="11"/>
      <c r="DQK89" s="11"/>
      <c r="DQL89" s="11"/>
      <c r="DQM89" s="11"/>
      <c r="DQN89" s="11"/>
      <c r="DQO89" s="11"/>
      <c r="DQP89" s="11"/>
      <c r="DQQ89" s="11"/>
      <c r="DQR89" s="11"/>
      <c r="DQS89" s="11"/>
      <c r="DQT89" s="11"/>
      <c r="DQU89" s="11"/>
      <c r="DQV89" s="11"/>
      <c r="DQW89" s="11"/>
      <c r="DQX89" s="11"/>
      <c r="DQY89" s="11"/>
      <c r="DQZ89" s="11"/>
      <c r="DRA89" s="11"/>
      <c r="DRB89" s="11"/>
      <c r="DRC89" s="11"/>
      <c r="DRD89" s="11"/>
      <c r="DRE89" s="11"/>
      <c r="DRF89" s="11"/>
      <c r="DRG89" s="11"/>
      <c r="DRH89" s="11"/>
      <c r="DRI89" s="11"/>
      <c r="DRJ89" s="11"/>
      <c r="DRK89" s="11"/>
      <c r="DRL89" s="11"/>
      <c r="DRM89" s="11"/>
      <c r="DRN89" s="11"/>
      <c r="DRO89" s="11"/>
      <c r="DRP89" s="11"/>
      <c r="DRQ89" s="11"/>
      <c r="DRR89" s="11"/>
      <c r="DRS89" s="11"/>
      <c r="DRT89" s="11"/>
      <c r="DRU89" s="11"/>
      <c r="DRV89" s="11"/>
      <c r="DRW89" s="11"/>
      <c r="DRX89" s="11"/>
      <c r="DRY89" s="11"/>
      <c r="DRZ89" s="11"/>
      <c r="DSA89" s="11"/>
      <c r="DSB89" s="11"/>
      <c r="DSC89" s="11"/>
      <c r="DSD89" s="11"/>
      <c r="DSE89" s="11"/>
      <c r="DSF89" s="11"/>
      <c r="DSG89" s="11"/>
      <c r="DSH89" s="11"/>
      <c r="DSI89" s="11"/>
      <c r="DSJ89" s="11"/>
      <c r="DSK89" s="11"/>
      <c r="DSL89" s="11"/>
      <c r="DSM89" s="11"/>
      <c r="DSN89" s="11"/>
      <c r="DSO89" s="11"/>
      <c r="DSP89" s="11"/>
      <c r="DSQ89" s="11"/>
      <c r="DSR89" s="11"/>
      <c r="DSS89" s="11"/>
      <c r="DST89" s="11"/>
      <c r="DSU89" s="11"/>
      <c r="DSV89" s="11"/>
      <c r="DSW89" s="11"/>
      <c r="DSX89" s="11"/>
      <c r="DSY89" s="11"/>
      <c r="DSZ89" s="11"/>
      <c r="DTA89" s="11"/>
      <c r="DTB89" s="11"/>
      <c r="DTC89" s="11"/>
      <c r="DTD89" s="11"/>
      <c r="DTE89" s="11"/>
      <c r="DTF89" s="11"/>
      <c r="DTG89" s="11"/>
      <c r="DTH89" s="11"/>
      <c r="DTI89" s="11"/>
      <c r="DTJ89" s="11"/>
      <c r="DTK89" s="11"/>
      <c r="DTL89" s="11"/>
      <c r="DTM89" s="11"/>
      <c r="DTN89" s="11"/>
      <c r="DTO89" s="11"/>
      <c r="DTP89" s="11"/>
      <c r="DTQ89" s="11"/>
      <c r="DTR89" s="11"/>
      <c r="DTS89" s="11"/>
      <c r="DTT89" s="11"/>
      <c r="DTU89" s="11"/>
      <c r="DTV89" s="11"/>
      <c r="DTW89" s="11"/>
      <c r="DTX89" s="11"/>
      <c r="DTY89" s="11"/>
      <c r="DTZ89" s="11"/>
      <c r="DUA89" s="11"/>
      <c r="DUB89" s="11"/>
      <c r="DUC89" s="11"/>
      <c r="DUD89" s="11"/>
      <c r="DUE89" s="11"/>
      <c r="DUF89" s="11"/>
      <c r="DUG89" s="11"/>
      <c r="DUH89" s="11"/>
      <c r="DUI89" s="11"/>
      <c r="DUJ89" s="11"/>
      <c r="DUK89" s="11"/>
      <c r="DUL89" s="11"/>
      <c r="DUM89" s="11"/>
      <c r="DUN89" s="11"/>
      <c r="DUO89" s="11"/>
      <c r="DUP89" s="11"/>
      <c r="DUQ89" s="11"/>
      <c r="DUR89" s="11"/>
      <c r="DUS89" s="11"/>
      <c r="DUT89" s="11"/>
      <c r="DUU89" s="11"/>
      <c r="DUV89" s="11"/>
      <c r="DUW89" s="11"/>
      <c r="DUX89" s="11"/>
      <c r="DUY89" s="11"/>
      <c r="DUZ89" s="11"/>
      <c r="DVA89" s="11"/>
      <c r="DVB89" s="11"/>
      <c r="DVC89" s="11"/>
      <c r="DVD89" s="11"/>
      <c r="DVE89" s="11"/>
      <c r="DVF89" s="11"/>
      <c r="DVG89" s="11"/>
      <c r="DVH89" s="11"/>
      <c r="DVI89" s="11"/>
      <c r="DVJ89" s="11"/>
      <c r="DVK89" s="11"/>
      <c r="DVL89" s="11"/>
      <c r="DVM89" s="11"/>
      <c r="DVN89" s="11"/>
      <c r="DVO89" s="11"/>
      <c r="DVP89" s="11"/>
      <c r="DVQ89" s="11"/>
      <c r="DVR89" s="11"/>
      <c r="DVS89" s="11"/>
      <c r="DVT89" s="11"/>
      <c r="DVU89" s="11"/>
      <c r="DVV89" s="11"/>
      <c r="DVW89" s="11"/>
      <c r="DVX89" s="11"/>
      <c r="DVY89" s="11"/>
      <c r="DVZ89" s="11"/>
      <c r="DWA89" s="11"/>
      <c r="DWB89" s="11"/>
      <c r="DWC89" s="11"/>
      <c r="DWD89" s="11"/>
      <c r="DWE89" s="11"/>
      <c r="DWF89" s="11"/>
      <c r="DWG89" s="11"/>
      <c r="DWH89" s="11"/>
      <c r="DWI89" s="11"/>
      <c r="DWJ89" s="11"/>
      <c r="DWK89" s="11"/>
      <c r="DWL89" s="11"/>
      <c r="DWM89" s="11"/>
      <c r="DWN89" s="11"/>
      <c r="DWO89" s="11"/>
      <c r="DWP89" s="11"/>
      <c r="DWQ89" s="11"/>
      <c r="DWR89" s="11"/>
      <c r="DWS89" s="11"/>
      <c r="DWT89" s="11"/>
      <c r="DWU89" s="11"/>
      <c r="DWV89" s="11"/>
      <c r="DWW89" s="11"/>
      <c r="DWX89" s="11"/>
      <c r="DWY89" s="11"/>
      <c r="DWZ89" s="11"/>
      <c r="DXA89" s="11"/>
      <c r="DXB89" s="11"/>
      <c r="DXC89" s="11"/>
      <c r="DXD89" s="11"/>
      <c r="DXE89" s="11"/>
      <c r="DXF89" s="11"/>
      <c r="DXG89" s="11"/>
      <c r="DXH89" s="11"/>
      <c r="DXI89" s="11"/>
      <c r="DXJ89" s="11"/>
      <c r="DXK89" s="11"/>
      <c r="DXL89" s="11"/>
      <c r="DXM89" s="11"/>
      <c r="DXN89" s="11"/>
      <c r="DXO89" s="11"/>
      <c r="DXP89" s="11"/>
      <c r="DXQ89" s="11"/>
      <c r="DXR89" s="11"/>
      <c r="DXS89" s="11"/>
      <c r="DXT89" s="11"/>
      <c r="DXU89" s="11"/>
      <c r="DXV89" s="11"/>
      <c r="DXW89" s="11"/>
      <c r="DXX89" s="11"/>
      <c r="DXY89" s="11"/>
      <c r="DXZ89" s="11"/>
      <c r="DYA89" s="11"/>
      <c r="DYB89" s="11"/>
      <c r="DYC89" s="11"/>
      <c r="DYD89" s="11"/>
      <c r="DYE89" s="11"/>
      <c r="DYF89" s="11"/>
      <c r="DYG89" s="11"/>
      <c r="DYH89" s="11"/>
      <c r="DYI89" s="11"/>
      <c r="DYJ89" s="11"/>
      <c r="DYK89" s="11"/>
      <c r="DYL89" s="11"/>
      <c r="DYM89" s="11"/>
      <c r="DYN89" s="11"/>
      <c r="DYO89" s="11"/>
      <c r="DYP89" s="11"/>
      <c r="DYQ89" s="11"/>
      <c r="DYR89" s="11"/>
      <c r="DYS89" s="11"/>
      <c r="DYT89" s="11"/>
      <c r="DYU89" s="11"/>
      <c r="DYV89" s="11"/>
      <c r="DYW89" s="11"/>
      <c r="DYX89" s="11"/>
      <c r="DYY89" s="11"/>
      <c r="DYZ89" s="11"/>
      <c r="DZA89" s="11"/>
      <c r="DZB89" s="11"/>
      <c r="DZC89" s="11"/>
      <c r="DZD89" s="11"/>
      <c r="DZE89" s="11"/>
      <c r="DZF89" s="11"/>
      <c r="DZG89" s="11"/>
      <c r="DZH89" s="11"/>
      <c r="DZI89" s="11"/>
      <c r="DZJ89" s="11"/>
      <c r="DZK89" s="11"/>
      <c r="DZL89" s="11"/>
      <c r="DZM89" s="11"/>
      <c r="DZN89" s="11"/>
      <c r="DZO89" s="11"/>
      <c r="DZP89" s="11"/>
      <c r="DZQ89" s="11"/>
      <c r="DZR89" s="11"/>
      <c r="DZS89" s="11"/>
      <c r="DZT89" s="11"/>
      <c r="DZU89" s="11"/>
      <c r="DZV89" s="11"/>
      <c r="DZW89" s="11"/>
      <c r="DZX89" s="11"/>
      <c r="DZY89" s="11"/>
      <c r="DZZ89" s="11"/>
      <c r="EAA89" s="11"/>
      <c r="EAB89" s="11"/>
      <c r="EAC89" s="11"/>
      <c r="EAD89" s="11"/>
      <c r="EAE89" s="11"/>
      <c r="EAF89" s="11"/>
      <c r="EAG89" s="11"/>
      <c r="EAH89" s="11"/>
      <c r="EAI89" s="11"/>
      <c r="EAJ89" s="11"/>
      <c r="EAK89" s="11"/>
      <c r="EAL89" s="11"/>
      <c r="EAM89" s="11"/>
      <c r="EAN89" s="11"/>
      <c r="EAO89" s="11"/>
      <c r="EAP89" s="11"/>
      <c r="EAQ89" s="11"/>
      <c r="EAR89" s="11"/>
      <c r="EAS89" s="11"/>
      <c r="EAT89" s="11"/>
      <c r="EAU89" s="11"/>
      <c r="EAV89" s="11"/>
      <c r="EAW89" s="11"/>
      <c r="EAX89" s="11"/>
      <c r="EAY89" s="11"/>
      <c r="EAZ89" s="11"/>
      <c r="EBA89" s="11"/>
      <c r="EBB89" s="11"/>
      <c r="EBC89" s="11"/>
      <c r="EBD89" s="11"/>
      <c r="EBE89" s="11"/>
      <c r="EBF89" s="11"/>
      <c r="EBG89" s="11"/>
      <c r="EBH89" s="11"/>
      <c r="EBI89" s="11"/>
      <c r="EBJ89" s="11"/>
      <c r="EBK89" s="11"/>
      <c r="EBL89" s="11"/>
      <c r="EBM89" s="11"/>
      <c r="EBN89" s="11"/>
      <c r="EBO89" s="11"/>
      <c r="EBP89" s="11"/>
      <c r="EBQ89" s="11"/>
      <c r="EBR89" s="11"/>
      <c r="EBS89" s="11"/>
      <c r="EBT89" s="11"/>
      <c r="EBU89" s="11"/>
      <c r="EBV89" s="11"/>
      <c r="EBW89" s="11"/>
      <c r="EBX89" s="11"/>
      <c r="EBY89" s="11"/>
      <c r="EBZ89" s="11"/>
      <c r="ECA89" s="11"/>
      <c r="ECB89" s="11"/>
      <c r="ECC89" s="11"/>
      <c r="ECD89" s="11"/>
      <c r="ECE89" s="11"/>
      <c r="ECF89" s="11"/>
      <c r="ECG89" s="11"/>
      <c r="ECH89" s="11"/>
      <c r="ECI89" s="11"/>
      <c r="ECJ89" s="11"/>
      <c r="ECK89" s="11"/>
      <c r="ECL89" s="11"/>
      <c r="ECM89" s="11"/>
      <c r="ECN89" s="11"/>
      <c r="ECO89" s="11"/>
      <c r="ECP89" s="11"/>
      <c r="ECQ89" s="11"/>
      <c r="ECR89" s="11"/>
      <c r="ECS89" s="11"/>
      <c r="ECT89" s="11"/>
      <c r="ECU89" s="11"/>
      <c r="ECV89" s="11"/>
      <c r="ECW89" s="11"/>
      <c r="ECX89" s="11"/>
      <c r="ECY89" s="11"/>
      <c r="ECZ89" s="11"/>
      <c r="EDA89" s="11"/>
      <c r="EDB89" s="11"/>
      <c r="EDC89" s="11"/>
      <c r="EDD89" s="11"/>
      <c r="EDE89" s="11"/>
      <c r="EDF89" s="11"/>
      <c r="EDG89" s="11"/>
      <c r="EDH89" s="11"/>
      <c r="EDI89" s="11"/>
      <c r="EDJ89" s="11"/>
      <c r="EDK89" s="11"/>
      <c r="EDL89" s="11"/>
      <c r="EDM89" s="11"/>
      <c r="EDN89" s="11"/>
      <c r="EDO89" s="11"/>
      <c r="EDP89" s="11"/>
      <c r="EDQ89" s="11"/>
      <c r="EDR89" s="11"/>
      <c r="EDS89" s="11"/>
      <c r="EDT89" s="11"/>
      <c r="EDU89" s="11"/>
      <c r="EDV89" s="11"/>
      <c r="EDW89" s="11"/>
      <c r="EDX89" s="11"/>
      <c r="EDY89" s="11"/>
      <c r="EDZ89" s="11"/>
      <c r="EEA89" s="11"/>
      <c r="EEB89" s="11"/>
      <c r="EEC89" s="11"/>
      <c r="EED89" s="11"/>
      <c r="EEE89" s="11"/>
      <c r="EEF89" s="11"/>
      <c r="EEG89" s="11"/>
      <c r="EEH89" s="11"/>
      <c r="EEI89" s="11"/>
      <c r="EEJ89" s="11"/>
      <c r="EEK89" s="11"/>
      <c r="EEL89" s="11"/>
      <c r="EEM89" s="11"/>
      <c r="EEN89" s="11"/>
      <c r="EEO89" s="11"/>
      <c r="EEP89" s="11"/>
      <c r="EEQ89" s="11"/>
      <c r="EER89" s="11"/>
      <c r="EES89" s="11"/>
      <c r="EET89" s="11"/>
      <c r="EEU89" s="11"/>
      <c r="EEV89" s="11"/>
      <c r="EEW89" s="11"/>
      <c r="EEX89" s="11"/>
      <c r="EEY89" s="11"/>
      <c r="EEZ89" s="11"/>
      <c r="EFA89" s="11"/>
      <c r="EFB89" s="11"/>
      <c r="EFC89" s="11"/>
      <c r="EFD89" s="11"/>
      <c r="EFE89" s="11"/>
      <c r="EFF89" s="11"/>
      <c r="EFG89" s="11"/>
      <c r="EFH89" s="11"/>
      <c r="EFI89" s="11"/>
      <c r="EFJ89" s="11"/>
      <c r="EFK89" s="11"/>
      <c r="EFL89" s="11"/>
      <c r="EFM89" s="11"/>
      <c r="EFN89" s="11"/>
      <c r="EFO89" s="11"/>
      <c r="EFP89" s="11"/>
      <c r="EFQ89" s="11"/>
      <c r="EFR89" s="11"/>
      <c r="EFS89" s="11"/>
      <c r="EFT89" s="11"/>
      <c r="EFU89" s="11"/>
      <c r="EFV89" s="11"/>
      <c r="EFW89" s="11"/>
      <c r="EFX89" s="11"/>
      <c r="EFY89" s="11"/>
      <c r="EFZ89" s="11"/>
      <c r="EGA89" s="11"/>
      <c r="EGB89" s="11"/>
      <c r="EGC89" s="11"/>
      <c r="EGD89" s="11"/>
      <c r="EGE89" s="11"/>
      <c r="EGF89" s="11"/>
      <c r="EGG89" s="11"/>
      <c r="EGH89" s="11"/>
      <c r="EGI89" s="11"/>
      <c r="EGJ89" s="11"/>
      <c r="EGK89" s="11"/>
      <c r="EGL89" s="11"/>
      <c r="EGM89" s="11"/>
      <c r="EGN89" s="11"/>
      <c r="EGO89" s="11"/>
      <c r="EGP89" s="11"/>
      <c r="EGQ89" s="11"/>
      <c r="EGR89" s="11"/>
      <c r="EGS89" s="11"/>
      <c r="EGT89" s="11"/>
      <c r="EGU89" s="11"/>
      <c r="EGV89" s="11"/>
      <c r="EGW89" s="11"/>
      <c r="EGX89" s="11"/>
      <c r="EGY89" s="11"/>
      <c r="EGZ89" s="11"/>
      <c r="EHA89" s="11"/>
      <c r="EHB89" s="11"/>
      <c r="EHC89" s="11"/>
      <c r="EHD89" s="11"/>
      <c r="EHE89" s="11"/>
      <c r="EHF89" s="11"/>
      <c r="EHG89" s="11"/>
      <c r="EHH89" s="11"/>
      <c r="EHI89" s="11"/>
      <c r="EHJ89" s="11"/>
      <c r="EHK89" s="11"/>
      <c r="EHL89" s="11"/>
      <c r="EHM89" s="11"/>
      <c r="EHN89" s="11"/>
      <c r="EHO89" s="11"/>
      <c r="EHP89" s="11"/>
      <c r="EHQ89" s="11"/>
      <c r="EHR89" s="11"/>
      <c r="EHS89" s="11"/>
      <c r="EHT89" s="11"/>
      <c r="EHU89" s="11"/>
      <c r="EHV89" s="11"/>
      <c r="EHW89" s="11"/>
      <c r="EHX89" s="11"/>
      <c r="EHY89" s="11"/>
      <c r="EHZ89" s="11"/>
      <c r="EIA89" s="11"/>
      <c r="EIB89" s="11"/>
      <c r="EIC89" s="11"/>
      <c r="EID89" s="11"/>
      <c r="EIE89" s="11"/>
      <c r="EIF89" s="11"/>
      <c r="EIG89" s="11"/>
      <c r="EIH89" s="11"/>
      <c r="EII89" s="11"/>
      <c r="EIJ89" s="11"/>
      <c r="EIK89" s="11"/>
      <c r="EIL89" s="11"/>
      <c r="EIM89" s="11"/>
      <c r="EIN89" s="11"/>
      <c r="EIO89" s="11"/>
      <c r="EIP89" s="11"/>
      <c r="EIQ89" s="11"/>
      <c r="EIR89" s="11"/>
      <c r="EIS89" s="11"/>
      <c r="EIT89" s="11"/>
      <c r="EIU89" s="11"/>
      <c r="EIV89" s="11"/>
      <c r="EIW89" s="11"/>
      <c r="EIX89" s="11"/>
      <c r="EIY89" s="11"/>
      <c r="EIZ89" s="11"/>
      <c r="EJA89" s="11"/>
      <c r="EJB89" s="11"/>
      <c r="EJC89" s="11"/>
      <c r="EJD89" s="11"/>
      <c r="EJE89" s="11"/>
      <c r="EJF89" s="11"/>
      <c r="EJG89" s="11"/>
      <c r="EJH89" s="11"/>
      <c r="EJI89" s="11"/>
      <c r="EJJ89" s="11"/>
      <c r="EJK89" s="11"/>
      <c r="EJL89" s="11"/>
      <c r="EJM89" s="11"/>
      <c r="EJN89" s="11"/>
      <c r="EJO89" s="11"/>
      <c r="EJP89" s="11"/>
      <c r="EJQ89" s="11"/>
      <c r="EJR89" s="11"/>
      <c r="EJS89" s="11"/>
      <c r="EJT89" s="11"/>
      <c r="EJU89" s="11"/>
      <c r="EJV89" s="11"/>
      <c r="EJW89" s="11"/>
      <c r="EJX89" s="11"/>
      <c r="EJY89" s="11"/>
      <c r="EJZ89" s="11"/>
      <c r="EKA89" s="11"/>
      <c r="EKB89" s="11"/>
      <c r="EKC89" s="11"/>
      <c r="EKD89" s="11"/>
      <c r="EKE89" s="11"/>
      <c r="EKF89" s="11"/>
      <c r="EKG89" s="11"/>
      <c r="EKH89" s="11"/>
      <c r="EKI89" s="11"/>
      <c r="EKJ89" s="11"/>
      <c r="EKK89" s="11"/>
      <c r="EKL89" s="11"/>
      <c r="EKM89" s="11"/>
      <c r="EKN89" s="11"/>
      <c r="EKO89" s="11"/>
      <c r="EKP89" s="11"/>
      <c r="EKQ89" s="11"/>
      <c r="EKR89" s="11"/>
      <c r="EKS89" s="11"/>
      <c r="EKT89" s="11"/>
      <c r="EKU89" s="11"/>
      <c r="EKV89" s="11"/>
      <c r="EKW89" s="11"/>
      <c r="EKX89" s="11"/>
      <c r="EKY89" s="11"/>
      <c r="EKZ89" s="11"/>
      <c r="ELA89" s="11"/>
      <c r="ELB89" s="11"/>
      <c r="ELC89" s="11"/>
      <c r="ELD89" s="11"/>
      <c r="ELE89" s="11"/>
      <c r="ELF89" s="11"/>
      <c r="ELG89" s="11"/>
      <c r="ELH89" s="11"/>
      <c r="ELI89" s="11"/>
      <c r="ELJ89" s="11"/>
      <c r="ELK89" s="11"/>
      <c r="ELL89" s="11"/>
      <c r="ELM89" s="11"/>
      <c r="ELN89" s="11"/>
      <c r="ELO89" s="11"/>
      <c r="ELP89" s="11"/>
      <c r="ELQ89" s="11"/>
      <c r="ELR89" s="11"/>
      <c r="ELS89" s="11"/>
      <c r="ELT89" s="11"/>
      <c r="ELU89" s="11"/>
      <c r="ELV89" s="11"/>
      <c r="ELW89" s="11"/>
      <c r="ELX89" s="11"/>
      <c r="ELY89" s="11"/>
      <c r="ELZ89" s="11"/>
    </row>
    <row r="90" spans="3:346 1276:3718">
      <c r="C90" s="166" t="s">
        <v>518</v>
      </c>
      <c r="D90" s="223">
        <f t="shared" si="4"/>
        <v>0</v>
      </c>
      <c r="E90" s="88" t="s">
        <v>540</v>
      </c>
      <c r="F90" s="219"/>
      <c r="G90" s="92"/>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c r="HJ90" s="11"/>
      <c r="HK90" s="11"/>
      <c r="HL90" s="11"/>
      <c r="HM90" s="11"/>
      <c r="HN90" s="11"/>
      <c r="HO90" s="11"/>
      <c r="HP90" s="11"/>
      <c r="HQ90" s="11"/>
      <c r="HR90" s="11"/>
      <c r="HS90" s="11"/>
      <c r="HT90" s="11"/>
      <c r="HU90" s="11"/>
      <c r="HV90" s="11"/>
      <c r="HW90" s="11"/>
      <c r="HX90" s="11"/>
      <c r="HY90" s="11"/>
      <c r="HZ90" s="11"/>
      <c r="IA90" s="11"/>
      <c r="IB90" s="11"/>
      <c r="IC90" s="11"/>
      <c r="ID90" s="11"/>
      <c r="IE90" s="11"/>
      <c r="IF90" s="11"/>
      <c r="IG90" s="11"/>
      <c r="IH90" s="11"/>
      <c r="II90" s="11"/>
      <c r="IJ90" s="11"/>
      <c r="IK90" s="11"/>
      <c r="IL90" s="11"/>
      <c r="IM90" s="11"/>
      <c r="IN90" s="11"/>
      <c r="IO90" s="11"/>
      <c r="IP90" s="11"/>
      <c r="IQ90" s="11"/>
      <c r="IR90" s="11"/>
      <c r="IS90" s="11"/>
      <c r="IT90" s="11"/>
      <c r="IU90" s="11"/>
      <c r="IV90" s="11"/>
      <c r="IW90" s="11"/>
      <c r="IX90" s="11"/>
      <c r="IY90" s="11"/>
      <c r="IZ90" s="11"/>
      <c r="JA90" s="11"/>
      <c r="JB90" s="11"/>
      <c r="JC90" s="11"/>
      <c r="JD90" s="11"/>
      <c r="JE90" s="11"/>
      <c r="JF90" s="11"/>
      <c r="JG90" s="11"/>
      <c r="JH90" s="11"/>
      <c r="JI90" s="11"/>
      <c r="JJ90" s="11"/>
      <c r="JK90" s="11"/>
      <c r="JL90" s="11"/>
      <c r="JM90" s="11"/>
      <c r="JN90" s="11"/>
      <c r="JO90" s="11"/>
      <c r="JP90" s="11"/>
      <c r="JQ90" s="11"/>
      <c r="JR90" s="11"/>
      <c r="JS90" s="11"/>
      <c r="JT90" s="11"/>
      <c r="JU90" s="11"/>
      <c r="JV90" s="11"/>
      <c r="JW90" s="11"/>
      <c r="JX90" s="11"/>
      <c r="JY90" s="11"/>
      <c r="JZ90" s="11"/>
      <c r="KA90" s="11"/>
      <c r="KB90" s="11"/>
      <c r="KC90" s="11"/>
      <c r="KD90" s="11"/>
      <c r="KE90" s="11"/>
      <c r="KF90" s="11"/>
      <c r="KG90" s="11"/>
      <c r="KH90" s="11"/>
      <c r="KI90" s="11"/>
      <c r="KJ90" s="11"/>
      <c r="KK90" s="11"/>
      <c r="KL90" s="11"/>
      <c r="KM90" s="11"/>
      <c r="KN90" s="11"/>
      <c r="KO90" s="11"/>
      <c r="KP90" s="11"/>
      <c r="KQ90" s="11"/>
      <c r="KR90" s="11"/>
      <c r="KS90" s="11"/>
      <c r="KT90" s="11"/>
      <c r="KU90" s="11"/>
      <c r="KV90" s="11"/>
      <c r="KW90" s="11"/>
      <c r="KX90" s="11"/>
      <c r="KY90" s="11"/>
      <c r="KZ90" s="11"/>
      <c r="LA90" s="11"/>
      <c r="LB90" s="11"/>
      <c r="LC90" s="11"/>
      <c r="LD90" s="11"/>
      <c r="LE90" s="11"/>
      <c r="LF90" s="11"/>
      <c r="LG90" s="11"/>
      <c r="LH90" s="11"/>
      <c r="LI90" s="11"/>
      <c r="LJ90" s="11"/>
      <c r="LK90" s="11"/>
      <c r="LL90" s="11"/>
      <c r="LM90" s="11"/>
      <c r="LN90" s="11"/>
      <c r="LO90" s="11"/>
      <c r="LP90" s="11"/>
      <c r="LQ90" s="11"/>
      <c r="LR90" s="11"/>
      <c r="LS90" s="11"/>
      <c r="LT90" s="11"/>
      <c r="LU90" s="11"/>
      <c r="LV90" s="11"/>
      <c r="LW90" s="11"/>
      <c r="LX90" s="11"/>
      <c r="LY90" s="11"/>
      <c r="LZ90" s="11"/>
      <c r="MA90" s="11"/>
      <c r="MB90" s="11"/>
      <c r="MC90" s="11"/>
      <c r="MD90" s="11"/>
      <c r="ME90" s="11"/>
      <c r="MF90" s="11"/>
      <c r="MG90" s="11"/>
      <c r="MH90" s="11"/>
      <c r="AWB90" s="11"/>
      <c r="AWC90" s="11"/>
      <c r="AWD90" s="11"/>
      <c r="AWE90" s="11"/>
      <c r="AWF90" s="11"/>
      <c r="AWG90" s="11"/>
      <c r="AWH90" s="11"/>
      <c r="AWI90" s="11"/>
      <c r="AWJ90" s="11"/>
      <c r="AWK90" s="11"/>
      <c r="AWL90" s="11"/>
      <c r="AWM90" s="11"/>
      <c r="AWN90" s="11"/>
      <c r="AWO90" s="11"/>
      <c r="AWP90" s="11"/>
      <c r="AWQ90" s="11"/>
      <c r="AWR90" s="11"/>
      <c r="AWS90" s="11"/>
      <c r="AWT90" s="11"/>
      <c r="AWU90" s="11"/>
      <c r="AWV90" s="11"/>
      <c r="AWW90" s="11"/>
      <c r="AWX90" s="11"/>
      <c r="AWY90" s="11"/>
      <c r="AWZ90" s="11"/>
      <c r="AXA90" s="11"/>
      <c r="AXB90" s="11"/>
      <c r="AXC90" s="11"/>
      <c r="AXD90" s="11"/>
      <c r="AXE90" s="11"/>
      <c r="AXF90" s="11"/>
      <c r="AXG90" s="11"/>
      <c r="AXH90" s="11"/>
      <c r="AXI90" s="11"/>
      <c r="AXJ90" s="11"/>
      <c r="AXK90" s="11"/>
      <c r="AXL90" s="11"/>
      <c r="AXM90" s="11"/>
      <c r="AXN90" s="11"/>
      <c r="AXO90" s="11"/>
      <c r="AXP90" s="11"/>
      <c r="AXQ90" s="11"/>
      <c r="AXR90" s="11"/>
      <c r="AXS90" s="11"/>
      <c r="AXT90" s="11"/>
      <c r="AXU90" s="11"/>
      <c r="AXV90" s="11"/>
      <c r="AXW90" s="11"/>
      <c r="AXX90" s="11"/>
      <c r="AXY90" s="11"/>
      <c r="AXZ90" s="11"/>
      <c r="AYA90" s="11"/>
      <c r="AYB90" s="11"/>
      <c r="AYC90" s="11"/>
      <c r="AYD90" s="11"/>
      <c r="AYE90" s="11"/>
      <c r="AYF90" s="11"/>
      <c r="AYG90" s="11"/>
      <c r="AYH90" s="11"/>
      <c r="AYI90" s="11"/>
      <c r="AYJ90" s="11"/>
      <c r="AYK90" s="11"/>
      <c r="AYL90" s="11"/>
      <c r="AYM90" s="11"/>
      <c r="AYN90" s="11"/>
      <c r="AYO90" s="11"/>
      <c r="AYP90" s="11"/>
      <c r="AYQ90" s="11"/>
      <c r="AYR90" s="11"/>
      <c r="AYS90" s="11"/>
      <c r="AYT90" s="11"/>
      <c r="AYU90" s="11"/>
      <c r="AYV90" s="11"/>
      <c r="AYW90" s="11"/>
      <c r="AYX90" s="11"/>
      <c r="AYY90" s="11"/>
      <c r="AYZ90" s="11"/>
      <c r="AZA90" s="11"/>
      <c r="AZB90" s="11"/>
      <c r="AZC90" s="11"/>
      <c r="AZD90" s="11"/>
      <c r="AZE90" s="11"/>
      <c r="AZF90" s="11"/>
      <c r="AZG90" s="11"/>
      <c r="AZH90" s="11"/>
      <c r="AZI90" s="11"/>
      <c r="AZJ90" s="11"/>
      <c r="AZK90" s="11"/>
      <c r="AZL90" s="11"/>
      <c r="AZM90" s="11"/>
      <c r="AZN90" s="11"/>
      <c r="AZO90" s="11"/>
      <c r="AZP90" s="11"/>
      <c r="AZQ90" s="11"/>
      <c r="AZR90" s="11"/>
      <c r="AZS90" s="11"/>
      <c r="AZT90" s="11"/>
      <c r="AZU90" s="11"/>
      <c r="AZV90" s="11"/>
      <c r="AZW90" s="11"/>
      <c r="AZX90" s="11"/>
      <c r="AZY90" s="11"/>
      <c r="AZZ90" s="11"/>
      <c r="BAA90" s="11"/>
      <c r="BAB90" s="11"/>
      <c r="BAC90" s="11"/>
      <c r="BAD90" s="11"/>
      <c r="BAE90" s="11"/>
      <c r="BAF90" s="11"/>
      <c r="BAG90" s="11"/>
      <c r="BAH90" s="11"/>
      <c r="BAI90" s="11"/>
      <c r="BAJ90" s="11"/>
      <c r="BAK90" s="11"/>
      <c r="BAL90" s="11"/>
      <c r="BAM90" s="11"/>
      <c r="BAN90" s="11"/>
      <c r="BAO90" s="11"/>
      <c r="BAP90" s="11"/>
      <c r="BAQ90" s="11"/>
      <c r="BAR90" s="11"/>
      <c r="BAS90" s="11"/>
      <c r="BAT90" s="11"/>
      <c r="BAU90" s="11"/>
      <c r="BAV90" s="11"/>
      <c r="BAW90" s="11"/>
      <c r="BAX90" s="11"/>
      <c r="BAY90" s="11"/>
      <c r="BAZ90" s="11"/>
      <c r="BBA90" s="11"/>
      <c r="BBB90" s="11"/>
      <c r="BBC90" s="11"/>
      <c r="BBD90" s="11"/>
      <c r="BBE90" s="11"/>
      <c r="BBF90" s="11"/>
      <c r="BBG90" s="11"/>
      <c r="BBH90" s="11"/>
      <c r="BBI90" s="11"/>
      <c r="BBJ90" s="11"/>
      <c r="BBK90" s="11"/>
      <c r="BBL90" s="11"/>
      <c r="BBM90" s="11"/>
      <c r="BBN90" s="11"/>
      <c r="BBO90" s="11"/>
      <c r="BBP90" s="11"/>
      <c r="BBQ90" s="11"/>
      <c r="BBR90" s="11"/>
      <c r="BBS90" s="11"/>
      <c r="BBT90" s="11"/>
      <c r="BBU90" s="11"/>
      <c r="BBV90" s="11"/>
      <c r="BBW90" s="11"/>
      <c r="BBX90" s="11"/>
      <c r="BBY90" s="11"/>
      <c r="BBZ90" s="11"/>
      <c r="BCA90" s="11"/>
      <c r="BCB90" s="11"/>
      <c r="BCC90" s="11"/>
      <c r="BCD90" s="11"/>
      <c r="BCE90" s="11"/>
      <c r="BCF90" s="11"/>
      <c r="BCG90" s="11"/>
      <c r="BCH90" s="11"/>
      <c r="BCI90" s="11"/>
      <c r="BCJ90" s="11"/>
      <c r="BCK90" s="11"/>
      <c r="BCL90" s="11"/>
      <c r="BCM90" s="11"/>
      <c r="BCN90" s="11"/>
      <c r="BCO90" s="11"/>
      <c r="BCP90" s="11"/>
      <c r="BCQ90" s="11"/>
      <c r="BCR90" s="11"/>
      <c r="BCS90" s="11"/>
      <c r="BCT90" s="11"/>
      <c r="BCU90" s="11"/>
      <c r="BCV90" s="11"/>
      <c r="BCW90" s="11"/>
      <c r="BCX90" s="11"/>
      <c r="BCY90" s="11"/>
      <c r="BCZ90" s="11"/>
      <c r="BDA90" s="11"/>
      <c r="BDB90" s="11"/>
      <c r="BDC90" s="11"/>
      <c r="BDD90" s="11"/>
      <c r="BDE90" s="11"/>
      <c r="BDF90" s="11"/>
      <c r="BDG90" s="11"/>
      <c r="BDH90" s="11"/>
      <c r="BDI90" s="11"/>
      <c r="BDJ90" s="11"/>
      <c r="BDK90" s="11"/>
      <c r="BDL90" s="11"/>
      <c r="BDM90" s="11"/>
      <c r="BDN90" s="11"/>
      <c r="BDO90" s="11"/>
      <c r="BDP90" s="11"/>
      <c r="BDQ90" s="11"/>
      <c r="BDR90" s="11"/>
      <c r="BDS90" s="11"/>
      <c r="BDT90" s="11"/>
      <c r="BDU90" s="11"/>
      <c r="BDV90" s="11"/>
      <c r="BDW90" s="11"/>
      <c r="BDX90" s="11"/>
      <c r="BDY90" s="11"/>
      <c r="BDZ90" s="11"/>
      <c r="BEA90" s="11"/>
      <c r="BEB90" s="11"/>
      <c r="BEC90" s="11"/>
      <c r="BED90" s="11"/>
      <c r="BEE90" s="11"/>
      <c r="BEF90" s="11"/>
      <c r="BEG90" s="11"/>
      <c r="BEH90" s="11"/>
      <c r="BEI90" s="11"/>
      <c r="BEJ90" s="11"/>
      <c r="BEK90" s="11"/>
      <c r="BEL90" s="11"/>
      <c r="BEM90" s="11"/>
      <c r="BEN90" s="11"/>
      <c r="BEO90" s="11"/>
      <c r="BEP90" s="11"/>
      <c r="BEQ90" s="11"/>
      <c r="BER90" s="11"/>
      <c r="BES90" s="11"/>
      <c r="BET90" s="11"/>
      <c r="BEU90" s="11"/>
      <c r="BEV90" s="11"/>
      <c r="BEW90" s="11"/>
      <c r="BEX90" s="11"/>
      <c r="BEY90" s="11"/>
      <c r="BEZ90" s="11"/>
      <c r="BFA90" s="11"/>
      <c r="BFB90" s="11"/>
      <c r="BFC90" s="11"/>
      <c r="BFD90" s="11"/>
      <c r="BFE90" s="11"/>
      <c r="BFF90" s="11"/>
      <c r="BFG90" s="11"/>
      <c r="BFH90" s="11"/>
      <c r="BFI90" s="11"/>
      <c r="BFJ90" s="11"/>
      <c r="BFK90" s="11"/>
      <c r="BFL90" s="11"/>
      <c r="BFM90" s="11"/>
      <c r="BFN90" s="11"/>
      <c r="BFO90" s="11"/>
      <c r="BFP90" s="11"/>
      <c r="BFQ90" s="11"/>
      <c r="BFR90" s="11"/>
      <c r="BFS90" s="11"/>
      <c r="BFT90" s="11"/>
      <c r="BFU90" s="11"/>
      <c r="BFV90" s="11"/>
      <c r="BFW90" s="11"/>
      <c r="BFX90" s="11"/>
      <c r="BFY90" s="11"/>
      <c r="BFZ90" s="11"/>
      <c r="BGA90" s="11"/>
      <c r="BGB90" s="11"/>
      <c r="BGC90" s="11"/>
      <c r="BGD90" s="11"/>
      <c r="BGE90" s="11"/>
      <c r="BGF90" s="11"/>
      <c r="BGG90" s="11"/>
      <c r="BGH90" s="11"/>
      <c r="BGI90" s="11"/>
      <c r="BGJ90" s="11"/>
      <c r="BGK90" s="11"/>
      <c r="BGL90" s="11"/>
      <c r="BGM90" s="11"/>
      <c r="BGN90" s="11"/>
      <c r="BGO90" s="11"/>
      <c r="BGP90" s="11"/>
      <c r="BGQ90" s="11"/>
      <c r="BGR90" s="11"/>
      <c r="BGS90" s="11"/>
      <c r="BGT90" s="11"/>
      <c r="BGU90" s="11"/>
      <c r="BGV90" s="11"/>
      <c r="BGW90" s="11"/>
      <c r="BGX90" s="11"/>
      <c r="BGY90" s="11"/>
      <c r="BGZ90" s="11"/>
      <c r="BHA90" s="11"/>
      <c r="BHB90" s="11"/>
      <c r="BHC90" s="11"/>
      <c r="BHD90" s="11"/>
      <c r="BHE90" s="11"/>
      <c r="BHF90" s="11"/>
      <c r="BHG90" s="11"/>
      <c r="BHH90" s="11"/>
      <c r="BHI90" s="11"/>
      <c r="BHJ90" s="11"/>
      <c r="BHK90" s="11"/>
      <c r="BHL90" s="11"/>
      <c r="BHM90" s="11"/>
      <c r="BHN90" s="11"/>
      <c r="BHO90" s="11"/>
      <c r="BHP90" s="11"/>
      <c r="BHQ90" s="11"/>
      <c r="BHR90" s="11"/>
      <c r="BHS90" s="11"/>
      <c r="BHT90" s="11"/>
      <c r="BHU90" s="11"/>
      <c r="BHV90" s="11"/>
      <c r="BHW90" s="11"/>
      <c r="BHX90" s="11"/>
      <c r="BHY90" s="11"/>
      <c r="BHZ90" s="11"/>
      <c r="BIA90" s="11"/>
      <c r="BIB90" s="11"/>
      <c r="BIC90" s="11"/>
      <c r="BID90" s="11"/>
      <c r="BIE90" s="11"/>
      <c r="BIF90" s="11"/>
      <c r="BIG90" s="11"/>
      <c r="BIH90" s="11"/>
      <c r="BII90" s="11"/>
      <c r="BIJ90" s="11"/>
      <c r="BIK90" s="11"/>
      <c r="BIL90" s="11"/>
      <c r="BIM90" s="11"/>
      <c r="BIN90" s="11"/>
      <c r="BIO90" s="11"/>
      <c r="BIP90" s="11"/>
      <c r="BIQ90" s="11"/>
      <c r="BIR90" s="11"/>
      <c r="BIS90" s="11"/>
      <c r="BIT90" s="11"/>
      <c r="BIU90" s="11"/>
      <c r="BIV90" s="11"/>
      <c r="BIW90" s="11"/>
      <c r="BIX90" s="11"/>
      <c r="BIY90" s="11"/>
      <c r="BIZ90" s="11"/>
      <c r="BJA90" s="11"/>
      <c r="BJB90" s="11"/>
      <c r="BJC90" s="11"/>
      <c r="BJD90" s="11"/>
      <c r="BJE90" s="11"/>
      <c r="BJF90" s="11"/>
      <c r="BJG90" s="11"/>
      <c r="BJH90" s="11"/>
      <c r="BJI90" s="11"/>
      <c r="BJJ90" s="11"/>
      <c r="BJK90" s="11"/>
      <c r="BJL90" s="11"/>
      <c r="BJM90" s="11"/>
      <c r="BJN90" s="11"/>
      <c r="BJO90" s="11"/>
      <c r="BJP90" s="11"/>
      <c r="BJQ90" s="11"/>
      <c r="BJR90" s="11"/>
      <c r="BJS90" s="11"/>
      <c r="BJT90" s="11"/>
      <c r="BJU90" s="11"/>
      <c r="BJV90" s="11"/>
      <c r="BJW90" s="11"/>
      <c r="BJX90" s="11"/>
      <c r="BJY90" s="11"/>
      <c r="BJZ90" s="11"/>
      <c r="BKA90" s="11"/>
      <c r="BKB90" s="11"/>
      <c r="BKC90" s="11"/>
      <c r="BKD90" s="11"/>
      <c r="BKE90" s="11"/>
      <c r="BKF90" s="11"/>
      <c r="BKG90" s="11"/>
      <c r="BKH90" s="11"/>
      <c r="BKI90" s="11"/>
      <c r="BKJ90" s="11"/>
      <c r="BKK90" s="11"/>
      <c r="BKL90" s="11"/>
      <c r="BKM90" s="11"/>
      <c r="BKN90" s="11"/>
      <c r="BKO90" s="11"/>
      <c r="BKP90" s="11"/>
      <c r="BKQ90" s="11"/>
      <c r="BKR90" s="11"/>
      <c r="BKS90" s="11"/>
      <c r="BKT90" s="11"/>
      <c r="BKU90" s="11"/>
      <c r="BKV90" s="11"/>
      <c r="BKW90" s="11"/>
      <c r="BKX90" s="11"/>
      <c r="BKY90" s="11"/>
      <c r="BKZ90" s="11"/>
      <c r="BLA90" s="11"/>
      <c r="BLB90" s="11"/>
      <c r="BLC90" s="11"/>
      <c r="BLD90" s="11"/>
      <c r="BLE90" s="11"/>
      <c r="BLF90" s="11"/>
      <c r="BLG90" s="11"/>
      <c r="BLH90" s="11"/>
      <c r="BLI90" s="11"/>
      <c r="BLJ90" s="11"/>
      <c r="BLK90" s="11"/>
      <c r="BLL90" s="11"/>
      <c r="BLM90" s="11"/>
      <c r="BLN90" s="11"/>
      <c r="BLO90" s="11"/>
      <c r="BLP90" s="11"/>
      <c r="BLQ90" s="11"/>
      <c r="BLR90" s="11"/>
      <c r="BLS90" s="11"/>
      <c r="BLT90" s="11"/>
      <c r="BLU90" s="11"/>
      <c r="BLV90" s="11"/>
      <c r="BLW90" s="11"/>
      <c r="BLX90" s="11"/>
      <c r="BLY90" s="11"/>
      <c r="BLZ90" s="11"/>
      <c r="BMA90" s="11"/>
      <c r="BMB90" s="11"/>
      <c r="BMC90" s="11"/>
      <c r="BMD90" s="11"/>
      <c r="BME90" s="11"/>
      <c r="BMF90" s="11"/>
      <c r="BMG90" s="11"/>
      <c r="BMH90" s="11"/>
      <c r="BMI90" s="11"/>
      <c r="BMJ90" s="11"/>
      <c r="BMK90" s="11"/>
      <c r="BML90" s="11"/>
      <c r="BMM90" s="11"/>
      <c r="BMN90" s="11"/>
      <c r="BMO90" s="11"/>
      <c r="BMP90" s="11"/>
      <c r="BMQ90" s="11"/>
      <c r="BMR90" s="11"/>
      <c r="BMS90" s="11"/>
      <c r="BMT90" s="11"/>
      <c r="BMU90" s="11"/>
      <c r="BMV90" s="11"/>
      <c r="BMW90" s="11"/>
      <c r="BMX90" s="11"/>
      <c r="BMY90" s="11"/>
      <c r="BMZ90" s="11"/>
      <c r="BNA90" s="11"/>
      <c r="BNB90" s="11"/>
      <c r="BNC90" s="11"/>
      <c r="BND90" s="11"/>
      <c r="BNE90" s="11"/>
      <c r="BNF90" s="11"/>
      <c r="BNG90" s="11"/>
      <c r="BNH90" s="11"/>
      <c r="BNI90" s="11"/>
      <c r="BNJ90" s="11"/>
      <c r="BNK90" s="11"/>
      <c r="BNL90" s="11"/>
      <c r="BNM90" s="11"/>
      <c r="BNN90" s="11"/>
      <c r="BNO90" s="11"/>
      <c r="BNP90" s="11"/>
      <c r="BNQ90" s="11"/>
      <c r="BNR90" s="11"/>
      <c r="BNS90" s="11"/>
      <c r="BNT90" s="11"/>
      <c r="BNU90" s="11"/>
      <c r="BNV90" s="11"/>
      <c r="BNW90" s="11"/>
      <c r="BNX90" s="11"/>
      <c r="BNY90" s="11"/>
      <c r="BNZ90" s="11"/>
      <c r="BOA90" s="11"/>
      <c r="BOB90" s="11"/>
      <c r="BOC90" s="11"/>
      <c r="BOD90" s="11"/>
      <c r="BOE90" s="11"/>
      <c r="BOF90" s="11"/>
      <c r="BOG90" s="11"/>
      <c r="BOH90" s="11"/>
      <c r="BOI90" s="11"/>
      <c r="BOJ90" s="11"/>
      <c r="BOK90" s="11"/>
      <c r="BOL90" s="11"/>
      <c r="BOM90" s="11"/>
      <c r="BON90" s="11"/>
      <c r="BOO90" s="11"/>
      <c r="BOP90" s="11"/>
      <c r="BOQ90" s="11"/>
      <c r="BOR90" s="11"/>
      <c r="BOS90" s="11"/>
      <c r="BOT90" s="11"/>
      <c r="BOU90" s="11"/>
      <c r="BOV90" s="11"/>
      <c r="BOW90" s="11"/>
      <c r="BOX90" s="11"/>
      <c r="BOY90" s="11"/>
      <c r="BOZ90" s="11"/>
      <c r="BPA90" s="11"/>
      <c r="BPB90" s="11"/>
      <c r="BPC90" s="11"/>
      <c r="BPD90" s="11"/>
      <c r="BPE90" s="11"/>
      <c r="BPF90" s="11"/>
      <c r="BPG90" s="11"/>
      <c r="BPH90" s="11"/>
      <c r="BPI90" s="11"/>
      <c r="BPJ90" s="11"/>
      <c r="BPK90" s="11"/>
      <c r="BPL90" s="11"/>
      <c r="BPM90" s="11"/>
      <c r="BPN90" s="11"/>
      <c r="BPO90" s="11"/>
      <c r="BPP90" s="11"/>
      <c r="BPQ90" s="11"/>
      <c r="BPR90" s="11"/>
      <c r="BPS90" s="11"/>
      <c r="BPT90" s="11"/>
      <c r="BPU90" s="11"/>
      <c r="BPV90" s="11"/>
      <c r="BPW90" s="11"/>
      <c r="BPX90" s="11"/>
      <c r="BPY90" s="11"/>
      <c r="BPZ90" s="11"/>
      <c r="BQA90" s="11"/>
      <c r="BQB90" s="11"/>
      <c r="BQC90" s="11"/>
      <c r="BQD90" s="11"/>
      <c r="BQE90" s="11"/>
      <c r="BQF90" s="11"/>
      <c r="BQG90" s="11"/>
      <c r="BQH90" s="11"/>
      <c r="BQI90" s="11"/>
      <c r="BQJ90" s="11"/>
      <c r="BQK90" s="11"/>
      <c r="BQL90" s="11"/>
      <c r="BQM90" s="11"/>
      <c r="BQN90" s="11"/>
      <c r="BQO90" s="11"/>
      <c r="BQP90" s="11"/>
      <c r="BQQ90" s="11"/>
      <c r="BQR90" s="11"/>
      <c r="BQS90" s="11"/>
      <c r="BQT90" s="11"/>
      <c r="BQU90" s="11"/>
      <c r="BQV90" s="11"/>
      <c r="BQW90" s="11"/>
      <c r="BQX90" s="11"/>
      <c r="BQY90" s="11"/>
      <c r="BQZ90" s="11"/>
      <c r="BRA90" s="11"/>
      <c r="BRB90" s="11"/>
      <c r="BRC90" s="11"/>
      <c r="BRD90" s="11"/>
      <c r="BRE90" s="11"/>
      <c r="BRF90" s="11"/>
      <c r="BRG90" s="11"/>
      <c r="BRH90" s="11"/>
      <c r="BRI90" s="11"/>
      <c r="BRJ90" s="11"/>
      <c r="BRK90" s="11"/>
      <c r="BRL90" s="11"/>
      <c r="BRM90" s="11"/>
      <c r="BRN90" s="11"/>
      <c r="BRO90" s="11"/>
      <c r="BRP90" s="11"/>
      <c r="BRQ90" s="11"/>
      <c r="BRR90" s="11"/>
      <c r="BRS90" s="11"/>
      <c r="BRT90" s="11"/>
      <c r="BRU90" s="11"/>
      <c r="BRV90" s="11"/>
      <c r="BRW90" s="11"/>
      <c r="BRX90" s="11"/>
      <c r="BRY90" s="11"/>
      <c r="BRZ90" s="11"/>
      <c r="BSA90" s="11"/>
      <c r="BSB90" s="11"/>
      <c r="BSC90" s="11"/>
      <c r="BSD90" s="11"/>
      <c r="BSE90" s="11"/>
      <c r="BSF90" s="11"/>
      <c r="BSG90" s="11"/>
      <c r="BSH90" s="11"/>
      <c r="BSI90" s="11"/>
      <c r="BSJ90" s="11"/>
      <c r="BSK90" s="11"/>
      <c r="BSL90" s="11"/>
      <c r="BSM90" s="11"/>
      <c r="BSN90" s="11"/>
      <c r="BSO90" s="11"/>
      <c r="BSP90" s="11"/>
      <c r="BSQ90" s="11"/>
      <c r="BSR90" s="11"/>
      <c r="BSS90" s="11"/>
      <c r="BST90" s="11"/>
      <c r="BSU90" s="11"/>
      <c r="BSV90" s="11"/>
      <c r="BSW90" s="11"/>
      <c r="BSX90" s="11"/>
      <c r="BSY90" s="11"/>
      <c r="BSZ90" s="11"/>
      <c r="BTA90" s="11"/>
      <c r="BTB90" s="11"/>
      <c r="BTC90" s="11"/>
      <c r="BTD90" s="11"/>
      <c r="BTE90" s="11"/>
      <c r="BTF90" s="11"/>
      <c r="BTG90" s="11"/>
      <c r="BTH90" s="11"/>
      <c r="BTI90" s="11"/>
      <c r="BTJ90" s="11"/>
      <c r="BTK90" s="11"/>
      <c r="BTL90" s="11"/>
      <c r="BTM90" s="11"/>
      <c r="BTN90" s="11"/>
      <c r="BTO90" s="11"/>
      <c r="BTP90" s="11"/>
      <c r="BTQ90" s="11"/>
      <c r="BTR90" s="11"/>
      <c r="BTS90" s="11"/>
      <c r="BTT90" s="11"/>
      <c r="BTU90" s="11"/>
      <c r="BTV90" s="11"/>
      <c r="BTW90" s="11"/>
      <c r="BTX90" s="11"/>
      <c r="BTY90" s="11"/>
      <c r="BTZ90" s="11"/>
      <c r="BUA90" s="11"/>
      <c r="BUB90" s="11"/>
      <c r="BUC90" s="11"/>
      <c r="BUD90" s="11"/>
      <c r="BUE90" s="11"/>
      <c r="BUF90" s="11"/>
      <c r="BUG90" s="11"/>
      <c r="BUH90" s="11"/>
      <c r="BUI90" s="11"/>
      <c r="BUJ90" s="11"/>
      <c r="BUK90" s="11"/>
      <c r="BUL90" s="11"/>
      <c r="BUM90" s="11"/>
      <c r="BUN90" s="11"/>
      <c r="BUO90" s="11"/>
      <c r="BUP90" s="11"/>
      <c r="BUQ90" s="11"/>
      <c r="BUR90" s="11"/>
      <c r="BUS90" s="11"/>
      <c r="BUT90" s="11"/>
      <c r="BUU90" s="11"/>
      <c r="BUV90" s="11"/>
      <c r="BUW90" s="11"/>
      <c r="BUX90" s="11"/>
      <c r="BUY90" s="11"/>
      <c r="BUZ90" s="11"/>
      <c r="BVA90" s="11"/>
      <c r="BVB90" s="11"/>
      <c r="BVC90" s="11"/>
      <c r="BVD90" s="11"/>
      <c r="BVE90" s="11"/>
      <c r="BVF90" s="11"/>
      <c r="BVG90" s="11"/>
      <c r="BVH90" s="11"/>
      <c r="BVI90" s="11"/>
      <c r="BVJ90" s="11"/>
      <c r="BVK90" s="11"/>
      <c r="BVL90" s="11"/>
      <c r="BVM90" s="11"/>
      <c r="BVN90" s="11"/>
      <c r="BVO90" s="11"/>
      <c r="BVP90" s="11"/>
      <c r="BVQ90" s="11"/>
      <c r="BVR90" s="11"/>
      <c r="BVS90" s="11"/>
      <c r="BVT90" s="11"/>
      <c r="BVU90" s="11"/>
      <c r="BVV90" s="11"/>
      <c r="BVW90" s="11"/>
      <c r="BVX90" s="11"/>
      <c r="BVY90" s="11"/>
      <c r="BVZ90" s="11"/>
      <c r="BWA90" s="11"/>
      <c r="BWB90" s="11"/>
      <c r="BWC90" s="11"/>
      <c r="BWD90" s="11"/>
      <c r="BWE90" s="11"/>
      <c r="BWF90" s="11"/>
      <c r="BWG90" s="11"/>
      <c r="BWH90" s="11"/>
      <c r="BWI90" s="11"/>
      <c r="BWJ90" s="11"/>
      <c r="BWK90" s="11"/>
      <c r="BWL90" s="11"/>
      <c r="BWM90" s="11"/>
      <c r="BWN90" s="11"/>
      <c r="BWO90" s="11"/>
      <c r="BWP90" s="11"/>
      <c r="BWQ90" s="11"/>
      <c r="BWR90" s="11"/>
      <c r="BWS90" s="11"/>
      <c r="BWT90" s="11"/>
      <c r="BWU90" s="11"/>
      <c r="BWV90" s="11"/>
      <c r="BWW90" s="11"/>
      <c r="BWX90" s="11"/>
      <c r="BWY90" s="11"/>
      <c r="BWZ90" s="11"/>
      <c r="BXA90" s="11"/>
      <c r="BXB90" s="11"/>
      <c r="BXC90" s="11"/>
      <c r="BXD90" s="11"/>
      <c r="BXE90" s="11"/>
      <c r="BXF90" s="11"/>
      <c r="BXG90" s="11"/>
      <c r="BXH90" s="11"/>
      <c r="BXI90" s="11"/>
      <c r="BXJ90" s="11"/>
      <c r="BXK90" s="11"/>
      <c r="BXL90" s="11"/>
      <c r="BXM90" s="11"/>
      <c r="BXN90" s="11"/>
      <c r="BXO90" s="11"/>
      <c r="BXP90" s="11"/>
      <c r="BXQ90" s="11"/>
      <c r="BXR90" s="11"/>
      <c r="BXS90" s="11"/>
      <c r="BXT90" s="11"/>
      <c r="BXU90" s="11"/>
      <c r="BXV90" s="11"/>
      <c r="BXW90" s="11"/>
      <c r="BXX90" s="11"/>
      <c r="BXY90" s="11"/>
      <c r="BXZ90" s="11"/>
      <c r="BYA90" s="11"/>
      <c r="BYB90" s="11"/>
      <c r="BYC90" s="11"/>
      <c r="BYD90" s="11"/>
      <c r="BYE90" s="11"/>
      <c r="BYF90" s="11"/>
      <c r="BYG90" s="11"/>
      <c r="BYH90" s="11"/>
      <c r="BYI90" s="11"/>
      <c r="BYJ90" s="11"/>
      <c r="BYK90" s="11"/>
      <c r="BYL90" s="11"/>
      <c r="BYM90" s="11"/>
      <c r="BYN90" s="11"/>
      <c r="BYO90" s="11"/>
      <c r="BYP90" s="11"/>
      <c r="BYQ90" s="11"/>
      <c r="BYR90" s="11"/>
      <c r="BYS90" s="11"/>
      <c r="BYT90" s="11"/>
      <c r="BYU90" s="11"/>
      <c r="BYV90" s="11"/>
      <c r="BYW90" s="11"/>
      <c r="BYX90" s="11"/>
      <c r="BYY90" s="11"/>
      <c r="BYZ90" s="11"/>
      <c r="BZA90" s="11"/>
      <c r="BZB90" s="11"/>
      <c r="BZC90" s="11"/>
      <c r="BZD90" s="11"/>
      <c r="BZE90" s="11"/>
      <c r="BZF90" s="11"/>
      <c r="BZG90" s="11"/>
      <c r="BZH90" s="11"/>
      <c r="BZI90" s="11"/>
      <c r="BZJ90" s="11"/>
      <c r="BZK90" s="11"/>
      <c r="BZL90" s="11"/>
      <c r="BZM90" s="11"/>
      <c r="BZN90" s="11"/>
      <c r="BZO90" s="11"/>
      <c r="BZP90" s="11"/>
      <c r="BZQ90" s="11"/>
      <c r="BZR90" s="11"/>
      <c r="BZS90" s="11"/>
      <c r="BZT90" s="11"/>
      <c r="BZU90" s="11"/>
      <c r="BZV90" s="11"/>
      <c r="BZW90" s="11"/>
      <c r="BZX90" s="11"/>
      <c r="BZY90" s="11"/>
      <c r="BZZ90" s="11"/>
      <c r="CAA90" s="11"/>
      <c r="CAB90" s="11"/>
      <c r="CAC90" s="11"/>
      <c r="CAD90" s="11"/>
      <c r="CAE90" s="11"/>
      <c r="CAF90" s="11"/>
      <c r="CAG90" s="11"/>
      <c r="CAH90" s="11"/>
      <c r="CAI90" s="11"/>
      <c r="CAJ90" s="11"/>
      <c r="CAK90" s="11"/>
      <c r="CAL90" s="11"/>
      <c r="CAM90" s="11"/>
      <c r="CAN90" s="11"/>
      <c r="CAO90" s="11"/>
      <c r="CAP90" s="11"/>
      <c r="CAQ90" s="11"/>
      <c r="CAR90" s="11"/>
      <c r="CAS90" s="11"/>
      <c r="CAT90" s="11"/>
      <c r="CAU90" s="11"/>
      <c r="CAV90" s="11"/>
      <c r="CAW90" s="11"/>
      <c r="CAX90" s="11"/>
      <c r="CAY90" s="11"/>
      <c r="CAZ90" s="11"/>
      <c r="CBA90" s="11"/>
      <c r="CBB90" s="11"/>
      <c r="CBC90" s="11"/>
      <c r="CBD90" s="11"/>
      <c r="CBE90" s="11"/>
      <c r="CBF90" s="11"/>
      <c r="CBG90" s="11"/>
      <c r="CBH90" s="11"/>
      <c r="CBI90" s="11"/>
      <c r="CBJ90" s="11"/>
      <c r="CBK90" s="11"/>
      <c r="CBL90" s="11"/>
      <c r="CBM90" s="11"/>
      <c r="CBN90" s="11"/>
      <c r="CBO90" s="11"/>
      <c r="CBP90" s="11"/>
      <c r="CBQ90" s="11"/>
      <c r="CBR90" s="11"/>
      <c r="CBS90" s="11"/>
      <c r="CBT90" s="11"/>
      <c r="CBU90" s="11"/>
      <c r="CBV90" s="11"/>
      <c r="CBW90" s="11"/>
      <c r="CBX90" s="11"/>
      <c r="CBY90" s="11"/>
      <c r="CBZ90" s="11"/>
      <c r="CCA90" s="11"/>
      <c r="CCB90" s="11"/>
      <c r="CCC90" s="11"/>
      <c r="CCD90" s="11"/>
      <c r="CCE90" s="11"/>
      <c r="CCF90" s="11"/>
      <c r="CCG90" s="11"/>
      <c r="CCH90" s="11"/>
      <c r="CCI90" s="11"/>
      <c r="CCJ90" s="11"/>
      <c r="CCK90" s="11"/>
      <c r="CCL90" s="11"/>
      <c r="CCM90" s="11"/>
      <c r="CCN90" s="11"/>
      <c r="CCO90" s="11"/>
      <c r="CCP90" s="11"/>
      <c r="CCQ90" s="11"/>
      <c r="CCR90" s="11"/>
      <c r="CCS90" s="11"/>
      <c r="CCT90" s="11"/>
      <c r="CCU90" s="11"/>
      <c r="CCV90" s="11"/>
      <c r="CCW90" s="11"/>
      <c r="CCX90" s="11"/>
      <c r="CCY90" s="11"/>
      <c r="CCZ90" s="11"/>
      <c r="CDA90" s="11"/>
      <c r="CDB90" s="11"/>
      <c r="CDC90" s="11"/>
      <c r="CDD90" s="11"/>
      <c r="CDE90" s="11"/>
      <c r="CDF90" s="11"/>
      <c r="CDG90" s="11"/>
      <c r="CDH90" s="11"/>
      <c r="CDI90" s="11"/>
      <c r="CDJ90" s="11"/>
      <c r="CDK90" s="11"/>
      <c r="CDL90" s="11"/>
      <c r="CDM90" s="11"/>
      <c r="CDN90" s="11"/>
      <c r="CDO90" s="11"/>
      <c r="CDP90" s="11"/>
      <c r="CDQ90" s="11"/>
      <c r="CDR90" s="11"/>
      <c r="CDS90" s="11"/>
      <c r="CDT90" s="11"/>
      <c r="CDU90" s="11"/>
      <c r="CDV90" s="11"/>
      <c r="CDW90" s="11"/>
      <c r="CDX90" s="11"/>
      <c r="CDY90" s="11"/>
      <c r="CDZ90" s="11"/>
      <c r="CEA90" s="11"/>
      <c r="CEB90" s="11"/>
      <c r="CEC90" s="11"/>
      <c r="CED90" s="11"/>
      <c r="CEE90" s="11"/>
      <c r="CEF90" s="11"/>
      <c r="CEG90" s="11"/>
      <c r="CEH90" s="11"/>
      <c r="CEI90" s="11"/>
      <c r="CEJ90" s="11"/>
      <c r="CEK90" s="11"/>
      <c r="CEL90" s="11"/>
      <c r="CEM90" s="11"/>
      <c r="CEN90" s="11"/>
      <c r="CEO90" s="11"/>
      <c r="CEP90" s="11"/>
      <c r="CEQ90" s="11"/>
      <c r="CER90" s="11"/>
      <c r="CES90" s="11"/>
      <c r="CET90" s="11"/>
      <c r="CEU90" s="11"/>
      <c r="CEV90" s="11"/>
      <c r="CEW90" s="11"/>
      <c r="CEX90" s="11"/>
      <c r="CEY90" s="11"/>
      <c r="CEZ90" s="11"/>
      <c r="CFA90" s="11"/>
      <c r="CFB90" s="11"/>
      <c r="CFC90" s="11"/>
      <c r="CFD90" s="11"/>
      <c r="CFE90" s="11"/>
      <c r="CFF90" s="11"/>
      <c r="CFG90" s="11"/>
      <c r="CFH90" s="11"/>
      <c r="CFI90" s="11"/>
      <c r="CFJ90" s="11"/>
      <c r="CFK90" s="11"/>
      <c r="CFL90" s="11"/>
      <c r="CFM90" s="11"/>
      <c r="CFN90" s="11"/>
      <c r="CFO90" s="11"/>
      <c r="CFP90" s="11"/>
      <c r="CFQ90" s="11"/>
      <c r="CFR90" s="11"/>
      <c r="CFS90" s="11"/>
      <c r="CFT90" s="11"/>
      <c r="CFU90" s="11"/>
      <c r="CFV90" s="11"/>
      <c r="CFW90" s="11"/>
      <c r="CFX90" s="11"/>
      <c r="CFY90" s="11"/>
      <c r="CFZ90" s="11"/>
      <c r="CGA90" s="11"/>
      <c r="CGB90" s="11"/>
      <c r="CGC90" s="11"/>
      <c r="CGD90" s="11"/>
      <c r="CGE90" s="11"/>
      <c r="CGF90" s="11"/>
      <c r="CGG90" s="11"/>
      <c r="CGH90" s="11"/>
      <c r="CGI90" s="11"/>
      <c r="CGJ90" s="11"/>
      <c r="CGK90" s="11"/>
      <c r="CGL90" s="11"/>
      <c r="CGM90" s="11"/>
      <c r="CGN90" s="11"/>
      <c r="CGO90" s="11"/>
      <c r="CGP90" s="11"/>
      <c r="CGQ90" s="11"/>
      <c r="CGR90" s="11"/>
      <c r="CGS90" s="11"/>
      <c r="CGT90" s="11"/>
      <c r="CGU90" s="11"/>
      <c r="CGV90" s="11"/>
      <c r="CGW90" s="11"/>
      <c r="CGX90" s="11"/>
      <c r="CGY90" s="11"/>
      <c r="CGZ90" s="11"/>
      <c r="CHA90" s="11"/>
      <c r="CHB90" s="11"/>
      <c r="CHC90" s="11"/>
      <c r="CHD90" s="11"/>
      <c r="CHE90" s="11"/>
      <c r="CHF90" s="11"/>
      <c r="CHG90" s="11"/>
      <c r="CHH90" s="11"/>
      <c r="CHI90" s="11"/>
      <c r="CHJ90" s="11"/>
      <c r="CHK90" s="11"/>
      <c r="CHL90" s="11"/>
      <c r="CHM90" s="11"/>
      <c r="CHN90" s="11"/>
      <c r="CHO90" s="11"/>
      <c r="CHP90" s="11"/>
      <c r="CHQ90" s="11"/>
      <c r="CHR90" s="11"/>
      <c r="CHS90" s="11"/>
      <c r="CHT90" s="11"/>
      <c r="CHU90" s="11"/>
      <c r="CHV90" s="11"/>
      <c r="CHW90" s="11"/>
      <c r="CHX90" s="11"/>
      <c r="CHY90" s="11"/>
      <c r="CHZ90" s="11"/>
      <c r="CIA90" s="11"/>
      <c r="CIB90" s="11"/>
      <c r="CIC90" s="11"/>
      <c r="CID90" s="11"/>
      <c r="CIE90" s="11"/>
      <c r="CIF90" s="11"/>
      <c r="CIG90" s="11"/>
      <c r="CIH90" s="11"/>
      <c r="CII90" s="11"/>
      <c r="CIJ90" s="11"/>
      <c r="CIK90" s="11"/>
      <c r="CIL90" s="11"/>
      <c r="CIM90" s="11"/>
      <c r="CIN90" s="11"/>
      <c r="CIO90" s="11"/>
      <c r="CIP90" s="11"/>
      <c r="CIQ90" s="11"/>
      <c r="CIR90" s="11"/>
      <c r="CIS90" s="11"/>
      <c r="CIT90" s="11"/>
      <c r="CIU90" s="11"/>
      <c r="CIV90" s="11"/>
      <c r="CIW90" s="11"/>
      <c r="CIX90" s="11"/>
      <c r="CIY90" s="11"/>
      <c r="CIZ90" s="11"/>
      <c r="CJA90" s="11"/>
      <c r="CJB90" s="11"/>
      <c r="CJC90" s="11"/>
      <c r="CJD90" s="11"/>
      <c r="CJE90" s="11"/>
      <c r="CJF90" s="11"/>
      <c r="CJG90" s="11"/>
      <c r="CJH90" s="11"/>
      <c r="CJI90" s="11"/>
      <c r="CJJ90" s="11"/>
      <c r="CJK90" s="11"/>
      <c r="CJL90" s="11"/>
      <c r="CJM90" s="11"/>
      <c r="CJN90" s="11"/>
      <c r="CJO90" s="11"/>
      <c r="CJP90" s="11"/>
      <c r="CJQ90" s="11"/>
      <c r="CJR90" s="11"/>
      <c r="CJS90" s="11"/>
      <c r="CJT90" s="11"/>
      <c r="CJU90" s="11"/>
      <c r="CJV90" s="11"/>
      <c r="CJW90" s="11"/>
      <c r="CJX90" s="11"/>
      <c r="CJY90" s="11"/>
      <c r="CJZ90" s="11"/>
      <c r="CKA90" s="11"/>
      <c r="CKB90" s="11"/>
      <c r="CKC90" s="11"/>
      <c r="CKD90" s="11"/>
      <c r="CKE90" s="11"/>
      <c r="CKF90" s="11"/>
      <c r="CKG90" s="11"/>
      <c r="CKH90" s="11"/>
      <c r="CKI90" s="11"/>
      <c r="CKJ90" s="11"/>
      <c r="CKK90" s="11"/>
      <c r="CKL90" s="11"/>
      <c r="CKM90" s="11"/>
      <c r="CKN90" s="11"/>
      <c r="CKO90" s="11"/>
      <c r="CKP90" s="11"/>
      <c r="CKQ90" s="11"/>
      <c r="CKR90" s="11"/>
      <c r="CKS90" s="11"/>
      <c r="CKT90" s="11"/>
      <c r="CKU90" s="11"/>
      <c r="CKV90" s="11"/>
      <c r="CKW90" s="11"/>
      <c r="CKX90" s="11"/>
      <c r="CKY90" s="11"/>
      <c r="CKZ90" s="11"/>
      <c r="CLA90" s="11"/>
      <c r="CLB90" s="11"/>
      <c r="CLC90" s="11"/>
      <c r="CLD90" s="11"/>
      <c r="CLE90" s="11"/>
      <c r="CLF90" s="11"/>
      <c r="CLG90" s="11"/>
      <c r="CLH90" s="11"/>
      <c r="CLI90" s="11"/>
      <c r="CLJ90" s="11"/>
      <c r="CLK90" s="11"/>
      <c r="CLL90" s="11"/>
      <c r="CLM90" s="11"/>
      <c r="CLN90" s="11"/>
      <c r="CLO90" s="11"/>
      <c r="CLP90" s="11"/>
      <c r="CLQ90" s="11"/>
      <c r="CLR90" s="11"/>
      <c r="CLS90" s="11"/>
      <c r="CLT90" s="11"/>
      <c r="CLU90" s="11"/>
      <c r="CLV90" s="11"/>
      <c r="CLW90" s="11"/>
      <c r="CLX90" s="11"/>
      <c r="CLY90" s="11"/>
      <c r="CLZ90" s="11"/>
      <c r="CMA90" s="11"/>
      <c r="CMB90" s="11"/>
      <c r="CMC90" s="11"/>
      <c r="CMD90" s="11"/>
      <c r="CME90" s="11"/>
      <c r="CMF90" s="11"/>
      <c r="CMG90" s="11"/>
      <c r="CMH90" s="11"/>
      <c r="CMI90" s="11"/>
      <c r="CMJ90" s="11"/>
      <c r="CMK90" s="11"/>
      <c r="CML90" s="11"/>
      <c r="CMM90" s="11"/>
      <c r="CMN90" s="11"/>
      <c r="CMO90" s="11"/>
      <c r="CMP90" s="11"/>
      <c r="CMQ90" s="11"/>
      <c r="CMR90" s="11"/>
      <c r="CMS90" s="11"/>
      <c r="CMT90" s="11"/>
      <c r="CMU90" s="11"/>
      <c r="CMV90" s="11"/>
      <c r="CMW90" s="11"/>
      <c r="CMX90" s="11"/>
      <c r="CMY90" s="11"/>
      <c r="CMZ90" s="11"/>
      <c r="CNA90" s="11"/>
      <c r="CNB90" s="11"/>
      <c r="CNC90" s="11"/>
      <c r="CND90" s="11"/>
      <c r="CNE90" s="11"/>
      <c r="CNF90" s="11"/>
      <c r="CNG90" s="11"/>
      <c r="CNH90" s="11"/>
      <c r="CNI90" s="11"/>
      <c r="CNJ90" s="11"/>
      <c r="CNK90" s="11"/>
      <c r="CNL90" s="11"/>
      <c r="CNM90" s="11"/>
      <c r="CNN90" s="11"/>
      <c r="CNO90" s="11"/>
      <c r="CNP90" s="11"/>
      <c r="CNQ90" s="11"/>
      <c r="CNR90" s="11"/>
      <c r="CNS90" s="11"/>
      <c r="CNT90" s="11"/>
      <c r="CNU90" s="11"/>
      <c r="CNV90" s="11"/>
      <c r="CNW90" s="11"/>
      <c r="CNX90" s="11"/>
      <c r="CNY90" s="11"/>
      <c r="CNZ90" s="11"/>
      <c r="COA90" s="11"/>
      <c r="COB90" s="11"/>
      <c r="COC90" s="11"/>
      <c r="COD90" s="11"/>
      <c r="COE90" s="11"/>
      <c r="COF90" s="11"/>
      <c r="COG90" s="11"/>
      <c r="COH90" s="11"/>
      <c r="COI90" s="11"/>
      <c r="COJ90" s="11"/>
      <c r="COK90" s="11"/>
      <c r="COL90" s="11"/>
      <c r="COM90" s="11"/>
      <c r="CON90" s="11"/>
      <c r="COO90" s="11"/>
      <c r="COP90" s="11"/>
      <c r="COQ90" s="11"/>
      <c r="COR90" s="11"/>
      <c r="COS90" s="11"/>
      <c r="COT90" s="11"/>
      <c r="COU90" s="11"/>
      <c r="COV90" s="11"/>
      <c r="COW90" s="11"/>
      <c r="COX90" s="11"/>
      <c r="COY90" s="11"/>
      <c r="COZ90" s="11"/>
      <c r="CPA90" s="11"/>
      <c r="CPB90" s="11"/>
      <c r="CPC90" s="11"/>
      <c r="CPD90" s="11"/>
      <c r="CPE90" s="11"/>
      <c r="CPF90" s="11"/>
      <c r="CPG90" s="11"/>
      <c r="CPH90" s="11"/>
      <c r="CPI90" s="11"/>
      <c r="CPJ90" s="11"/>
      <c r="CPK90" s="11"/>
      <c r="CPL90" s="11"/>
      <c r="CPM90" s="11"/>
      <c r="CPN90" s="11"/>
      <c r="CPO90" s="11"/>
      <c r="CPP90" s="11"/>
      <c r="CPQ90" s="11"/>
      <c r="CPR90" s="11"/>
      <c r="CPS90" s="11"/>
      <c r="CPT90" s="11"/>
      <c r="CPU90" s="11"/>
      <c r="CPV90" s="11"/>
      <c r="CPW90" s="11"/>
      <c r="CPX90" s="11"/>
      <c r="CPY90" s="11"/>
      <c r="CPZ90" s="11"/>
      <c r="CQA90" s="11"/>
      <c r="CQB90" s="11"/>
      <c r="CQC90" s="11"/>
      <c r="CQD90" s="11"/>
      <c r="CQE90" s="11"/>
      <c r="CQF90" s="11"/>
      <c r="CQG90" s="11"/>
      <c r="CQH90" s="11"/>
      <c r="CQI90" s="11"/>
      <c r="CQJ90" s="11"/>
      <c r="CQK90" s="11"/>
      <c r="CQL90" s="11"/>
      <c r="CQM90" s="11"/>
      <c r="CQN90" s="11"/>
      <c r="CQO90" s="11"/>
      <c r="CQP90" s="11"/>
      <c r="CQQ90" s="11"/>
      <c r="CQR90" s="11"/>
      <c r="CQS90" s="11"/>
      <c r="CQT90" s="11"/>
      <c r="CQU90" s="11"/>
      <c r="CQV90" s="11"/>
      <c r="CQW90" s="11"/>
      <c r="CQX90" s="11"/>
      <c r="CQY90" s="11"/>
      <c r="CQZ90" s="11"/>
      <c r="CRA90" s="11"/>
      <c r="CRB90" s="11"/>
      <c r="CRC90" s="11"/>
      <c r="CRD90" s="11"/>
      <c r="CRE90" s="11"/>
      <c r="CRF90" s="11"/>
      <c r="CRG90" s="11"/>
      <c r="CRH90" s="11"/>
      <c r="CRI90" s="11"/>
      <c r="CRJ90" s="11"/>
      <c r="CRK90" s="11"/>
      <c r="CRL90" s="11"/>
      <c r="CRM90" s="11"/>
      <c r="CRN90" s="11"/>
      <c r="CRO90" s="11"/>
      <c r="CRP90" s="11"/>
      <c r="CRQ90" s="11"/>
      <c r="CRR90" s="11"/>
      <c r="CRS90" s="11"/>
      <c r="CRT90" s="11"/>
      <c r="CRU90" s="11"/>
      <c r="CRV90" s="11"/>
      <c r="CRW90" s="11"/>
      <c r="CRX90" s="11"/>
      <c r="CRY90" s="11"/>
      <c r="CRZ90" s="11"/>
      <c r="CSA90" s="11"/>
      <c r="CSB90" s="11"/>
      <c r="CSC90" s="11"/>
      <c r="CSD90" s="11"/>
      <c r="CSE90" s="11"/>
      <c r="CSF90" s="11"/>
      <c r="CSG90" s="11"/>
      <c r="CSH90" s="11"/>
      <c r="CSI90" s="11"/>
      <c r="CSJ90" s="11"/>
      <c r="CSK90" s="11"/>
      <c r="CSL90" s="11"/>
      <c r="CSM90" s="11"/>
      <c r="CSN90" s="11"/>
      <c r="CSO90" s="11"/>
      <c r="CSP90" s="11"/>
      <c r="CSQ90" s="11"/>
      <c r="CSR90" s="11"/>
      <c r="CSS90" s="11"/>
      <c r="CST90" s="11"/>
      <c r="CSU90" s="11"/>
      <c r="CSV90" s="11"/>
      <c r="CSW90" s="11"/>
      <c r="CSX90" s="11"/>
      <c r="CSY90" s="11"/>
      <c r="CSZ90" s="11"/>
      <c r="CTA90" s="11"/>
      <c r="CTB90" s="11"/>
      <c r="CTC90" s="11"/>
      <c r="CTD90" s="11"/>
      <c r="CTE90" s="11"/>
      <c r="CTF90" s="11"/>
      <c r="CTG90" s="11"/>
      <c r="CTH90" s="11"/>
      <c r="CTI90" s="11"/>
      <c r="CTJ90" s="11"/>
      <c r="CTK90" s="11"/>
      <c r="CTL90" s="11"/>
      <c r="CTM90" s="11"/>
      <c r="CTN90" s="11"/>
      <c r="CTO90" s="11"/>
      <c r="CTP90" s="11"/>
      <c r="CTQ90" s="11"/>
      <c r="CTR90" s="11"/>
      <c r="CTS90" s="11"/>
      <c r="CTT90" s="11"/>
      <c r="CTU90" s="11"/>
      <c r="CTV90" s="11"/>
      <c r="CTW90" s="11"/>
      <c r="CTX90" s="11"/>
      <c r="CTY90" s="11"/>
      <c r="CTZ90" s="11"/>
      <c r="CUA90" s="11"/>
      <c r="CUB90" s="11"/>
      <c r="CUC90" s="11"/>
      <c r="CUD90" s="11"/>
      <c r="CUE90" s="11"/>
      <c r="CUF90" s="11"/>
      <c r="CUG90" s="11"/>
      <c r="CUH90" s="11"/>
      <c r="CUI90" s="11"/>
      <c r="CUJ90" s="11"/>
      <c r="CUK90" s="11"/>
      <c r="CUL90" s="11"/>
      <c r="CUM90" s="11"/>
      <c r="CUN90" s="11"/>
      <c r="CUO90" s="11"/>
      <c r="CUP90" s="11"/>
      <c r="CUQ90" s="11"/>
      <c r="CUR90" s="11"/>
      <c r="CUS90" s="11"/>
      <c r="CUT90" s="11"/>
      <c r="CUU90" s="11"/>
      <c r="CUV90" s="11"/>
      <c r="CUW90" s="11"/>
      <c r="CUX90" s="11"/>
      <c r="CUY90" s="11"/>
      <c r="CUZ90" s="11"/>
      <c r="CVA90" s="11"/>
      <c r="CVB90" s="11"/>
      <c r="CVC90" s="11"/>
      <c r="CVD90" s="11"/>
      <c r="CVE90" s="11"/>
      <c r="CVF90" s="11"/>
      <c r="CVG90" s="11"/>
      <c r="CVH90" s="11"/>
      <c r="CVI90" s="11"/>
      <c r="CVJ90" s="11"/>
      <c r="CVK90" s="11"/>
      <c r="CVL90" s="11"/>
      <c r="CVM90" s="11"/>
      <c r="CVN90" s="11"/>
      <c r="CVO90" s="11"/>
      <c r="CVP90" s="11"/>
      <c r="CVQ90" s="11"/>
      <c r="CVR90" s="11"/>
      <c r="CVS90" s="11"/>
      <c r="CVT90" s="11"/>
      <c r="CVU90" s="11"/>
      <c r="CVV90" s="11"/>
      <c r="CVW90" s="11"/>
      <c r="CVX90" s="11"/>
      <c r="CVY90" s="11"/>
      <c r="CVZ90" s="11"/>
      <c r="CWA90" s="11"/>
      <c r="CWB90" s="11"/>
      <c r="CWC90" s="11"/>
      <c r="CWD90" s="11"/>
      <c r="CWE90" s="11"/>
      <c r="CWF90" s="11"/>
      <c r="CWG90" s="11"/>
      <c r="CWH90" s="11"/>
      <c r="CWI90" s="11"/>
      <c r="CWJ90" s="11"/>
      <c r="CWK90" s="11"/>
      <c r="CWL90" s="11"/>
      <c r="CWM90" s="11"/>
      <c r="CWN90" s="11"/>
      <c r="CWO90" s="11"/>
      <c r="CWP90" s="11"/>
      <c r="CWQ90" s="11"/>
      <c r="CWR90" s="11"/>
      <c r="CWS90" s="11"/>
      <c r="CWT90" s="11"/>
      <c r="CWU90" s="11"/>
      <c r="CWV90" s="11"/>
      <c r="CWW90" s="11"/>
      <c r="CWX90" s="11"/>
      <c r="CWY90" s="11"/>
      <c r="CWZ90" s="11"/>
      <c r="CXA90" s="11"/>
      <c r="CXB90" s="11"/>
      <c r="CXC90" s="11"/>
      <c r="CXD90" s="11"/>
      <c r="CXE90" s="11"/>
      <c r="CXF90" s="11"/>
      <c r="CXG90" s="11"/>
      <c r="CXH90" s="11"/>
      <c r="CXI90" s="11"/>
      <c r="CXJ90" s="11"/>
      <c r="CXK90" s="11"/>
      <c r="CXL90" s="11"/>
      <c r="CXM90" s="11"/>
      <c r="CXN90" s="11"/>
      <c r="CXO90" s="11"/>
      <c r="CXP90" s="11"/>
      <c r="CXQ90" s="11"/>
      <c r="CXR90" s="11"/>
      <c r="CXS90" s="11"/>
      <c r="CXT90" s="11"/>
      <c r="CXU90" s="11"/>
      <c r="CXV90" s="11"/>
      <c r="CXW90" s="11"/>
      <c r="CXX90" s="11"/>
      <c r="CXY90" s="11"/>
      <c r="CXZ90" s="11"/>
      <c r="CYA90" s="11"/>
      <c r="CYB90" s="11"/>
      <c r="CYC90" s="11"/>
      <c r="CYD90" s="11"/>
      <c r="CYE90" s="11"/>
      <c r="CYF90" s="11"/>
      <c r="CYG90" s="11"/>
      <c r="CYH90" s="11"/>
      <c r="CYI90" s="11"/>
      <c r="CYJ90" s="11"/>
      <c r="CYK90" s="11"/>
      <c r="CYL90" s="11"/>
      <c r="CYM90" s="11"/>
      <c r="CYN90" s="11"/>
      <c r="CYO90" s="11"/>
      <c r="CYP90" s="11"/>
      <c r="CYQ90" s="11"/>
      <c r="CYR90" s="11"/>
      <c r="CYS90" s="11"/>
      <c r="CYT90" s="11"/>
      <c r="CYU90" s="11"/>
      <c r="CYV90" s="11"/>
      <c r="CYW90" s="11"/>
      <c r="CYX90" s="11"/>
      <c r="CYY90" s="11"/>
      <c r="CYZ90" s="11"/>
      <c r="CZA90" s="11"/>
      <c r="CZB90" s="11"/>
      <c r="CZC90" s="11"/>
      <c r="CZD90" s="11"/>
      <c r="CZE90" s="11"/>
      <c r="CZF90" s="11"/>
      <c r="CZG90" s="11"/>
      <c r="CZH90" s="11"/>
      <c r="CZI90" s="11"/>
      <c r="CZJ90" s="11"/>
      <c r="CZK90" s="11"/>
      <c r="CZL90" s="11"/>
      <c r="CZM90" s="11"/>
      <c r="CZN90" s="11"/>
      <c r="CZO90" s="11"/>
      <c r="CZP90" s="11"/>
      <c r="CZQ90" s="11"/>
      <c r="CZR90" s="11"/>
      <c r="CZS90" s="11"/>
      <c r="CZT90" s="11"/>
      <c r="CZU90" s="11"/>
      <c r="CZV90" s="11"/>
      <c r="CZW90" s="11"/>
      <c r="CZX90" s="11"/>
      <c r="CZY90" s="11"/>
      <c r="CZZ90" s="11"/>
      <c r="DAA90" s="11"/>
      <c r="DAB90" s="11"/>
      <c r="DAC90" s="11"/>
      <c r="DAD90" s="11"/>
      <c r="DAE90" s="11"/>
      <c r="DAF90" s="11"/>
      <c r="DAG90" s="11"/>
      <c r="DAH90" s="11"/>
      <c r="DAI90" s="11"/>
      <c r="DAJ90" s="11"/>
      <c r="DAK90" s="11"/>
      <c r="DAL90" s="11"/>
      <c r="DAM90" s="11"/>
      <c r="DAN90" s="11"/>
      <c r="DAO90" s="11"/>
      <c r="DAP90" s="11"/>
      <c r="DAQ90" s="11"/>
      <c r="DAR90" s="11"/>
      <c r="DAS90" s="11"/>
      <c r="DAT90" s="11"/>
      <c r="DAU90" s="11"/>
      <c r="DAV90" s="11"/>
      <c r="DAW90" s="11"/>
      <c r="DAX90" s="11"/>
      <c r="DAY90" s="11"/>
      <c r="DAZ90" s="11"/>
      <c r="DBA90" s="11"/>
      <c r="DBB90" s="11"/>
      <c r="DBC90" s="11"/>
      <c r="DBD90" s="11"/>
      <c r="DBE90" s="11"/>
      <c r="DBF90" s="11"/>
      <c r="DBG90" s="11"/>
      <c r="DBH90" s="11"/>
      <c r="DBI90" s="11"/>
      <c r="DBJ90" s="11"/>
      <c r="DBK90" s="11"/>
      <c r="DBL90" s="11"/>
      <c r="DBM90" s="11"/>
      <c r="DBN90" s="11"/>
      <c r="DBO90" s="11"/>
      <c r="DBP90" s="11"/>
      <c r="DBQ90" s="11"/>
      <c r="DBR90" s="11"/>
      <c r="DBS90" s="11"/>
      <c r="DBT90" s="11"/>
      <c r="DBU90" s="11"/>
      <c r="DBV90" s="11"/>
      <c r="DBW90" s="11"/>
      <c r="DBX90" s="11"/>
      <c r="DBY90" s="11"/>
      <c r="DBZ90" s="11"/>
      <c r="DCA90" s="11"/>
      <c r="DCB90" s="11"/>
      <c r="DCC90" s="11"/>
      <c r="DCD90" s="11"/>
      <c r="DCE90" s="11"/>
      <c r="DCF90" s="11"/>
      <c r="DCG90" s="11"/>
      <c r="DCH90" s="11"/>
      <c r="DCI90" s="11"/>
      <c r="DCJ90" s="11"/>
      <c r="DCK90" s="11"/>
      <c r="DCL90" s="11"/>
      <c r="DCM90" s="11"/>
      <c r="DCN90" s="11"/>
      <c r="DCO90" s="11"/>
      <c r="DCP90" s="11"/>
      <c r="DCQ90" s="11"/>
      <c r="DCR90" s="11"/>
      <c r="DCS90" s="11"/>
      <c r="DCT90" s="11"/>
      <c r="DCU90" s="11"/>
      <c r="DCV90" s="11"/>
      <c r="DCW90" s="11"/>
      <c r="DCX90" s="11"/>
      <c r="DCY90" s="11"/>
      <c r="DCZ90" s="11"/>
      <c r="DDA90" s="11"/>
      <c r="DDB90" s="11"/>
      <c r="DDC90" s="11"/>
      <c r="DDD90" s="11"/>
      <c r="DDE90" s="11"/>
      <c r="DDF90" s="11"/>
      <c r="DDG90" s="11"/>
      <c r="DDH90" s="11"/>
      <c r="DDI90" s="11"/>
      <c r="DDJ90" s="11"/>
      <c r="DDK90" s="11"/>
      <c r="DDL90" s="11"/>
      <c r="DDM90" s="11"/>
      <c r="DDN90" s="11"/>
      <c r="DDO90" s="11"/>
      <c r="DDP90" s="11"/>
      <c r="DDQ90" s="11"/>
      <c r="DDR90" s="11"/>
      <c r="DDS90" s="11"/>
      <c r="DDT90" s="11"/>
      <c r="DDU90" s="11"/>
      <c r="DDV90" s="11"/>
      <c r="DDW90" s="11"/>
      <c r="DDX90" s="11"/>
      <c r="DDY90" s="11"/>
      <c r="DDZ90" s="11"/>
      <c r="DEA90" s="11"/>
      <c r="DEB90" s="11"/>
      <c r="DEC90" s="11"/>
      <c r="DED90" s="11"/>
      <c r="DEE90" s="11"/>
      <c r="DEF90" s="11"/>
      <c r="DEG90" s="11"/>
      <c r="DEH90" s="11"/>
      <c r="DEI90" s="11"/>
      <c r="DEJ90" s="11"/>
      <c r="DEK90" s="11"/>
      <c r="DEL90" s="11"/>
      <c r="DEM90" s="11"/>
      <c r="DEN90" s="11"/>
      <c r="DEO90" s="11"/>
      <c r="DEP90" s="11"/>
      <c r="DEQ90" s="11"/>
      <c r="DER90" s="11"/>
      <c r="DES90" s="11"/>
      <c r="DET90" s="11"/>
      <c r="DEU90" s="11"/>
      <c r="DEV90" s="11"/>
      <c r="DEW90" s="11"/>
      <c r="DEX90" s="11"/>
      <c r="DEY90" s="11"/>
      <c r="DEZ90" s="11"/>
      <c r="DFA90" s="11"/>
      <c r="DFB90" s="11"/>
      <c r="DFC90" s="11"/>
      <c r="DFD90" s="11"/>
      <c r="DFE90" s="11"/>
      <c r="DFF90" s="11"/>
      <c r="DFG90" s="11"/>
      <c r="DFH90" s="11"/>
      <c r="DFI90" s="11"/>
      <c r="DFJ90" s="11"/>
      <c r="DFK90" s="11"/>
      <c r="DFL90" s="11"/>
      <c r="DFM90" s="11"/>
      <c r="DFN90" s="11"/>
      <c r="DFO90" s="11"/>
      <c r="DFP90" s="11"/>
      <c r="DFQ90" s="11"/>
      <c r="DFR90" s="11"/>
      <c r="DFS90" s="11"/>
      <c r="DFT90" s="11"/>
      <c r="DFU90" s="11"/>
      <c r="DFV90" s="11"/>
      <c r="DFW90" s="11"/>
      <c r="DFX90" s="11"/>
      <c r="DFY90" s="11"/>
      <c r="DFZ90" s="11"/>
      <c r="DGA90" s="11"/>
      <c r="DGB90" s="11"/>
      <c r="DGC90" s="11"/>
      <c r="DGD90" s="11"/>
      <c r="DGE90" s="11"/>
      <c r="DGF90" s="11"/>
      <c r="DGG90" s="11"/>
      <c r="DGH90" s="11"/>
      <c r="DGI90" s="11"/>
      <c r="DGJ90" s="11"/>
      <c r="DGK90" s="11"/>
      <c r="DGL90" s="11"/>
      <c r="DGM90" s="11"/>
      <c r="DGN90" s="11"/>
      <c r="DGO90" s="11"/>
      <c r="DGP90" s="11"/>
      <c r="DGQ90" s="11"/>
      <c r="DGR90" s="11"/>
      <c r="DGS90" s="11"/>
      <c r="DGT90" s="11"/>
      <c r="DGU90" s="11"/>
      <c r="DGV90" s="11"/>
      <c r="DGW90" s="11"/>
      <c r="DGX90" s="11"/>
      <c r="DGY90" s="11"/>
      <c r="DGZ90" s="11"/>
      <c r="DHA90" s="11"/>
      <c r="DHB90" s="11"/>
      <c r="DHC90" s="11"/>
      <c r="DHD90" s="11"/>
      <c r="DHE90" s="11"/>
      <c r="DHF90" s="11"/>
      <c r="DHG90" s="11"/>
      <c r="DHH90" s="11"/>
      <c r="DHI90" s="11"/>
      <c r="DHJ90" s="11"/>
      <c r="DHK90" s="11"/>
      <c r="DHL90" s="11"/>
      <c r="DHM90" s="11"/>
      <c r="DHN90" s="11"/>
      <c r="DHO90" s="11"/>
      <c r="DHP90" s="11"/>
      <c r="DHQ90" s="11"/>
      <c r="DHR90" s="11"/>
      <c r="DHS90" s="11"/>
      <c r="DHT90" s="11"/>
      <c r="DHU90" s="11"/>
      <c r="DHV90" s="11"/>
      <c r="DHW90" s="11"/>
      <c r="DHX90" s="11"/>
      <c r="DHY90" s="11"/>
      <c r="DHZ90" s="11"/>
      <c r="DIA90" s="11"/>
      <c r="DIB90" s="11"/>
      <c r="DIC90" s="11"/>
      <c r="DID90" s="11"/>
      <c r="DIE90" s="11"/>
      <c r="DIF90" s="11"/>
      <c r="DIG90" s="11"/>
      <c r="DIH90" s="11"/>
      <c r="DII90" s="11"/>
      <c r="DIJ90" s="11"/>
      <c r="DIK90" s="11"/>
      <c r="DIL90" s="11"/>
      <c r="DIM90" s="11"/>
      <c r="DIN90" s="11"/>
      <c r="DIO90" s="11"/>
      <c r="DIP90" s="11"/>
      <c r="DIQ90" s="11"/>
      <c r="DIR90" s="11"/>
      <c r="DIS90" s="11"/>
      <c r="DIT90" s="11"/>
      <c r="DIU90" s="11"/>
      <c r="DIV90" s="11"/>
      <c r="DIW90" s="11"/>
      <c r="DIX90" s="11"/>
      <c r="DIY90" s="11"/>
      <c r="DIZ90" s="11"/>
      <c r="DJA90" s="11"/>
      <c r="DJB90" s="11"/>
      <c r="DJC90" s="11"/>
      <c r="DJD90" s="11"/>
      <c r="DJE90" s="11"/>
      <c r="DJF90" s="11"/>
      <c r="DJG90" s="11"/>
      <c r="DJH90" s="11"/>
      <c r="DJI90" s="11"/>
      <c r="DJJ90" s="11"/>
      <c r="DJK90" s="11"/>
      <c r="DJL90" s="11"/>
      <c r="DJM90" s="11"/>
      <c r="DJN90" s="11"/>
      <c r="DJO90" s="11"/>
      <c r="DJP90" s="11"/>
      <c r="DJQ90" s="11"/>
      <c r="DJR90" s="11"/>
      <c r="DJS90" s="11"/>
      <c r="DJT90" s="11"/>
      <c r="DJU90" s="11"/>
      <c r="DJV90" s="11"/>
      <c r="DJW90" s="11"/>
      <c r="DJX90" s="11"/>
      <c r="DJY90" s="11"/>
      <c r="DJZ90" s="11"/>
      <c r="DKA90" s="11"/>
      <c r="DKB90" s="11"/>
      <c r="DKC90" s="11"/>
      <c r="DKD90" s="11"/>
      <c r="DKE90" s="11"/>
      <c r="DKF90" s="11"/>
      <c r="DKG90" s="11"/>
      <c r="DKH90" s="11"/>
      <c r="DKI90" s="11"/>
      <c r="DKJ90" s="11"/>
      <c r="DKK90" s="11"/>
      <c r="DKL90" s="11"/>
      <c r="DKM90" s="11"/>
      <c r="DKN90" s="11"/>
      <c r="DKO90" s="11"/>
      <c r="DKP90" s="11"/>
      <c r="DKQ90" s="11"/>
      <c r="DKR90" s="11"/>
      <c r="DKS90" s="11"/>
      <c r="DKT90" s="11"/>
      <c r="DKU90" s="11"/>
      <c r="DKV90" s="11"/>
      <c r="DKW90" s="11"/>
      <c r="DKX90" s="11"/>
      <c r="DKY90" s="11"/>
      <c r="DKZ90" s="11"/>
      <c r="DLA90" s="11"/>
      <c r="DLB90" s="11"/>
      <c r="DLC90" s="11"/>
      <c r="DLD90" s="11"/>
      <c r="DLE90" s="11"/>
      <c r="DLF90" s="11"/>
      <c r="DLG90" s="11"/>
      <c r="DLH90" s="11"/>
      <c r="DLI90" s="11"/>
      <c r="DLJ90" s="11"/>
      <c r="DLK90" s="11"/>
      <c r="DLL90" s="11"/>
      <c r="DLM90" s="11"/>
      <c r="DLN90" s="11"/>
      <c r="DLO90" s="11"/>
      <c r="DLP90" s="11"/>
      <c r="DLQ90" s="11"/>
      <c r="DLR90" s="11"/>
      <c r="DLS90" s="11"/>
      <c r="DLT90" s="11"/>
      <c r="DLU90" s="11"/>
      <c r="DLV90" s="11"/>
      <c r="DLW90" s="11"/>
      <c r="DLX90" s="11"/>
      <c r="DLY90" s="11"/>
      <c r="DLZ90" s="11"/>
      <c r="DMA90" s="11"/>
      <c r="DMB90" s="11"/>
      <c r="DMC90" s="11"/>
      <c r="DMD90" s="11"/>
      <c r="DME90" s="11"/>
      <c r="DMF90" s="11"/>
      <c r="DMG90" s="11"/>
      <c r="DMH90" s="11"/>
      <c r="DMI90" s="11"/>
      <c r="DMJ90" s="11"/>
      <c r="DMK90" s="11"/>
      <c r="DML90" s="11"/>
      <c r="DMM90" s="11"/>
      <c r="DMN90" s="11"/>
      <c r="DMO90" s="11"/>
      <c r="DMP90" s="11"/>
      <c r="DMQ90" s="11"/>
      <c r="DMR90" s="11"/>
      <c r="DMS90" s="11"/>
      <c r="DMT90" s="11"/>
      <c r="DMU90" s="11"/>
      <c r="DMV90" s="11"/>
      <c r="DMW90" s="11"/>
      <c r="DMX90" s="11"/>
      <c r="DMY90" s="11"/>
      <c r="DMZ90" s="11"/>
      <c r="DNA90" s="11"/>
      <c r="DNB90" s="11"/>
      <c r="DNC90" s="11"/>
      <c r="DND90" s="11"/>
      <c r="DNE90" s="11"/>
      <c r="DNF90" s="11"/>
      <c r="DNG90" s="11"/>
      <c r="DNH90" s="11"/>
      <c r="DNI90" s="11"/>
      <c r="DNJ90" s="11"/>
      <c r="DNK90" s="11"/>
      <c r="DNL90" s="11"/>
      <c r="DNM90" s="11"/>
      <c r="DNN90" s="11"/>
      <c r="DNO90" s="11"/>
      <c r="DNP90" s="11"/>
      <c r="DNQ90" s="11"/>
      <c r="DNR90" s="11"/>
      <c r="DNS90" s="11"/>
      <c r="DNT90" s="11"/>
      <c r="DNU90" s="11"/>
      <c r="DNV90" s="11"/>
      <c r="DNW90" s="11"/>
      <c r="DNX90" s="11"/>
      <c r="DNY90" s="11"/>
      <c r="DNZ90" s="11"/>
      <c r="DOA90" s="11"/>
      <c r="DOB90" s="11"/>
      <c r="DOC90" s="11"/>
      <c r="DOD90" s="11"/>
      <c r="DOE90" s="11"/>
      <c r="DOF90" s="11"/>
      <c r="DOG90" s="11"/>
      <c r="DOH90" s="11"/>
      <c r="DOI90" s="11"/>
      <c r="DOJ90" s="11"/>
      <c r="DOK90" s="11"/>
      <c r="DOL90" s="11"/>
      <c r="DOM90" s="11"/>
      <c r="DON90" s="11"/>
      <c r="DOO90" s="11"/>
      <c r="DOP90" s="11"/>
      <c r="DOQ90" s="11"/>
      <c r="DOR90" s="11"/>
      <c r="DOS90" s="11"/>
      <c r="DOT90" s="11"/>
      <c r="DOU90" s="11"/>
      <c r="DOV90" s="11"/>
      <c r="DOW90" s="11"/>
      <c r="DOX90" s="11"/>
      <c r="DOY90" s="11"/>
      <c r="DOZ90" s="11"/>
      <c r="DPA90" s="11"/>
      <c r="DPB90" s="11"/>
      <c r="DPC90" s="11"/>
      <c r="DPD90" s="11"/>
      <c r="DPE90" s="11"/>
      <c r="DPF90" s="11"/>
      <c r="DPG90" s="11"/>
      <c r="DPH90" s="11"/>
      <c r="DPI90" s="11"/>
      <c r="DPJ90" s="11"/>
      <c r="DPK90" s="11"/>
      <c r="DPL90" s="11"/>
      <c r="DPM90" s="11"/>
      <c r="DPN90" s="11"/>
      <c r="DPO90" s="11"/>
      <c r="DPP90" s="11"/>
      <c r="DPQ90" s="11"/>
      <c r="DPR90" s="11"/>
      <c r="DPS90" s="11"/>
      <c r="DPT90" s="11"/>
      <c r="DPU90" s="11"/>
      <c r="DPV90" s="11"/>
      <c r="DPW90" s="11"/>
      <c r="DPX90" s="11"/>
      <c r="DPY90" s="11"/>
      <c r="DPZ90" s="11"/>
      <c r="DQA90" s="11"/>
      <c r="DQB90" s="11"/>
      <c r="DQC90" s="11"/>
      <c r="DQD90" s="11"/>
      <c r="DQE90" s="11"/>
      <c r="DQF90" s="11"/>
      <c r="DQG90" s="11"/>
      <c r="DQH90" s="11"/>
      <c r="DQI90" s="11"/>
      <c r="DQJ90" s="11"/>
      <c r="DQK90" s="11"/>
      <c r="DQL90" s="11"/>
      <c r="DQM90" s="11"/>
      <c r="DQN90" s="11"/>
      <c r="DQO90" s="11"/>
      <c r="DQP90" s="11"/>
      <c r="DQQ90" s="11"/>
      <c r="DQR90" s="11"/>
      <c r="DQS90" s="11"/>
      <c r="DQT90" s="11"/>
      <c r="DQU90" s="11"/>
      <c r="DQV90" s="11"/>
      <c r="DQW90" s="11"/>
      <c r="DQX90" s="11"/>
      <c r="DQY90" s="11"/>
      <c r="DQZ90" s="11"/>
      <c r="DRA90" s="11"/>
      <c r="DRB90" s="11"/>
      <c r="DRC90" s="11"/>
      <c r="DRD90" s="11"/>
      <c r="DRE90" s="11"/>
      <c r="DRF90" s="11"/>
      <c r="DRG90" s="11"/>
      <c r="DRH90" s="11"/>
      <c r="DRI90" s="11"/>
      <c r="DRJ90" s="11"/>
      <c r="DRK90" s="11"/>
      <c r="DRL90" s="11"/>
      <c r="DRM90" s="11"/>
      <c r="DRN90" s="11"/>
      <c r="DRO90" s="11"/>
      <c r="DRP90" s="11"/>
      <c r="DRQ90" s="11"/>
      <c r="DRR90" s="11"/>
      <c r="DRS90" s="11"/>
      <c r="DRT90" s="11"/>
      <c r="DRU90" s="11"/>
      <c r="DRV90" s="11"/>
      <c r="DRW90" s="11"/>
      <c r="DRX90" s="11"/>
      <c r="DRY90" s="11"/>
      <c r="DRZ90" s="11"/>
      <c r="DSA90" s="11"/>
      <c r="DSB90" s="11"/>
      <c r="DSC90" s="11"/>
      <c r="DSD90" s="11"/>
      <c r="DSE90" s="11"/>
      <c r="DSF90" s="11"/>
      <c r="DSG90" s="11"/>
      <c r="DSH90" s="11"/>
      <c r="DSI90" s="11"/>
      <c r="DSJ90" s="11"/>
      <c r="DSK90" s="11"/>
      <c r="DSL90" s="11"/>
      <c r="DSM90" s="11"/>
      <c r="DSN90" s="11"/>
      <c r="DSO90" s="11"/>
      <c r="DSP90" s="11"/>
      <c r="DSQ90" s="11"/>
      <c r="DSR90" s="11"/>
      <c r="DSS90" s="11"/>
      <c r="DST90" s="11"/>
      <c r="DSU90" s="11"/>
      <c r="DSV90" s="11"/>
      <c r="DSW90" s="11"/>
      <c r="DSX90" s="11"/>
      <c r="DSY90" s="11"/>
      <c r="DSZ90" s="11"/>
      <c r="DTA90" s="11"/>
      <c r="DTB90" s="11"/>
      <c r="DTC90" s="11"/>
      <c r="DTD90" s="11"/>
      <c r="DTE90" s="11"/>
      <c r="DTF90" s="11"/>
      <c r="DTG90" s="11"/>
      <c r="DTH90" s="11"/>
      <c r="DTI90" s="11"/>
      <c r="DTJ90" s="11"/>
      <c r="DTK90" s="11"/>
      <c r="DTL90" s="11"/>
      <c r="DTM90" s="11"/>
      <c r="DTN90" s="11"/>
      <c r="DTO90" s="11"/>
      <c r="DTP90" s="11"/>
      <c r="DTQ90" s="11"/>
      <c r="DTR90" s="11"/>
      <c r="DTS90" s="11"/>
      <c r="DTT90" s="11"/>
      <c r="DTU90" s="11"/>
      <c r="DTV90" s="11"/>
      <c r="DTW90" s="11"/>
      <c r="DTX90" s="11"/>
      <c r="DTY90" s="11"/>
      <c r="DTZ90" s="11"/>
      <c r="DUA90" s="11"/>
      <c r="DUB90" s="11"/>
      <c r="DUC90" s="11"/>
      <c r="DUD90" s="11"/>
      <c r="DUE90" s="11"/>
      <c r="DUF90" s="11"/>
      <c r="DUG90" s="11"/>
      <c r="DUH90" s="11"/>
      <c r="DUI90" s="11"/>
      <c r="DUJ90" s="11"/>
      <c r="DUK90" s="11"/>
      <c r="DUL90" s="11"/>
      <c r="DUM90" s="11"/>
      <c r="DUN90" s="11"/>
      <c r="DUO90" s="11"/>
      <c r="DUP90" s="11"/>
      <c r="DUQ90" s="11"/>
      <c r="DUR90" s="11"/>
      <c r="DUS90" s="11"/>
      <c r="DUT90" s="11"/>
      <c r="DUU90" s="11"/>
      <c r="DUV90" s="11"/>
      <c r="DUW90" s="11"/>
      <c r="DUX90" s="11"/>
      <c r="DUY90" s="11"/>
      <c r="DUZ90" s="11"/>
      <c r="DVA90" s="11"/>
      <c r="DVB90" s="11"/>
      <c r="DVC90" s="11"/>
      <c r="DVD90" s="11"/>
      <c r="DVE90" s="11"/>
      <c r="DVF90" s="11"/>
      <c r="DVG90" s="11"/>
      <c r="DVH90" s="11"/>
      <c r="DVI90" s="11"/>
      <c r="DVJ90" s="11"/>
      <c r="DVK90" s="11"/>
      <c r="DVL90" s="11"/>
      <c r="DVM90" s="11"/>
      <c r="DVN90" s="11"/>
      <c r="DVO90" s="11"/>
      <c r="DVP90" s="11"/>
      <c r="DVQ90" s="11"/>
      <c r="DVR90" s="11"/>
      <c r="DVS90" s="11"/>
      <c r="DVT90" s="11"/>
      <c r="DVU90" s="11"/>
      <c r="DVV90" s="11"/>
      <c r="DVW90" s="11"/>
      <c r="DVX90" s="11"/>
      <c r="DVY90" s="11"/>
      <c r="DVZ90" s="11"/>
      <c r="DWA90" s="11"/>
      <c r="DWB90" s="11"/>
      <c r="DWC90" s="11"/>
      <c r="DWD90" s="11"/>
      <c r="DWE90" s="11"/>
      <c r="DWF90" s="11"/>
      <c r="DWG90" s="11"/>
      <c r="DWH90" s="11"/>
      <c r="DWI90" s="11"/>
      <c r="DWJ90" s="11"/>
      <c r="DWK90" s="11"/>
      <c r="DWL90" s="11"/>
      <c r="DWM90" s="11"/>
      <c r="DWN90" s="11"/>
      <c r="DWO90" s="11"/>
      <c r="DWP90" s="11"/>
      <c r="DWQ90" s="11"/>
      <c r="DWR90" s="11"/>
      <c r="DWS90" s="11"/>
      <c r="DWT90" s="11"/>
      <c r="DWU90" s="11"/>
      <c r="DWV90" s="11"/>
      <c r="DWW90" s="11"/>
      <c r="DWX90" s="11"/>
      <c r="DWY90" s="11"/>
      <c r="DWZ90" s="11"/>
      <c r="DXA90" s="11"/>
      <c r="DXB90" s="11"/>
      <c r="DXC90" s="11"/>
      <c r="DXD90" s="11"/>
      <c r="DXE90" s="11"/>
      <c r="DXF90" s="11"/>
      <c r="DXG90" s="11"/>
      <c r="DXH90" s="11"/>
      <c r="DXI90" s="11"/>
      <c r="DXJ90" s="11"/>
      <c r="DXK90" s="11"/>
      <c r="DXL90" s="11"/>
      <c r="DXM90" s="11"/>
      <c r="DXN90" s="11"/>
      <c r="DXO90" s="11"/>
      <c r="DXP90" s="11"/>
      <c r="DXQ90" s="11"/>
      <c r="DXR90" s="11"/>
      <c r="DXS90" s="11"/>
      <c r="DXT90" s="11"/>
      <c r="DXU90" s="11"/>
      <c r="DXV90" s="11"/>
      <c r="DXW90" s="11"/>
      <c r="DXX90" s="11"/>
      <c r="DXY90" s="11"/>
      <c r="DXZ90" s="11"/>
      <c r="DYA90" s="11"/>
      <c r="DYB90" s="11"/>
      <c r="DYC90" s="11"/>
      <c r="DYD90" s="11"/>
      <c r="DYE90" s="11"/>
      <c r="DYF90" s="11"/>
      <c r="DYG90" s="11"/>
      <c r="DYH90" s="11"/>
      <c r="DYI90" s="11"/>
      <c r="DYJ90" s="11"/>
      <c r="DYK90" s="11"/>
      <c r="DYL90" s="11"/>
      <c r="DYM90" s="11"/>
      <c r="DYN90" s="11"/>
      <c r="DYO90" s="11"/>
      <c r="DYP90" s="11"/>
      <c r="DYQ90" s="11"/>
      <c r="DYR90" s="11"/>
      <c r="DYS90" s="11"/>
      <c r="DYT90" s="11"/>
      <c r="DYU90" s="11"/>
      <c r="DYV90" s="11"/>
      <c r="DYW90" s="11"/>
      <c r="DYX90" s="11"/>
      <c r="DYY90" s="11"/>
      <c r="DYZ90" s="11"/>
      <c r="DZA90" s="11"/>
      <c r="DZB90" s="11"/>
      <c r="DZC90" s="11"/>
      <c r="DZD90" s="11"/>
      <c r="DZE90" s="11"/>
      <c r="DZF90" s="11"/>
      <c r="DZG90" s="11"/>
      <c r="DZH90" s="11"/>
      <c r="DZI90" s="11"/>
      <c r="DZJ90" s="11"/>
      <c r="DZK90" s="11"/>
      <c r="DZL90" s="11"/>
      <c r="DZM90" s="11"/>
      <c r="DZN90" s="11"/>
      <c r="DZO90" s="11"/>
      <c r="DZP90" s="11"/>
      <c r="DZQ90" s="11"/>
      <c r="DZR90" s="11"/>
      <c r="DZS90" s="11"/>
      <c r="DZT90" s="11"/>
      <c r="DZU90" s="11"/>
      <c r="DZV90" s="11"/>
      <c r="DZW90" s="11"/>
      <c r="DZX90" s="11"/>
      <c r="DZY90" s="11"/>
      <c r="DZZ90" s="11"/>
      <c r="EAA90" s="11"/>
      <c r="EAB90" s="11"/>
      <c r="EAC90" s="11"/>
      <c r="EAD90" s="11"/>
      <c r="EAE90" s="11"/>
      <c r="EAF90" s="11"/>
      <c r="EAG90" s="11"/>
      <c r="EAH90" s="11"/>
      <c r="EAI90" s="11"/>
      <c r="EAJ90" s="11"/>
      <c r="EAK90" s="11"/>
      <c r="EAL90" s="11"/>
      <c r="EAM90" s="11"/>
      <c r="EAN90" s="11"/>
      <c r="EAO90" s="11"/>
      <c r="EAP90" s="11"/>
      <c r="EAQ90" s="11"/>
      <c r="EAR90" s="11"/>
      <c r="EAS90" s="11"/>
      <c r="EAT90" s="11"/>
      <c r="EAU90" s="11"/>
      <c r="EAV90" s="11"/>
      <c r="EAW90" s="11"/>
      <c r="EAX90" s="11"/>
      <c r="EAY90" s="11"/>
      <c r="EAZ90" s="11"/>
      <c r="EBA90" s="11"/>
      <c r="EBB90" s="11"/>
      <c r="EBC90" s="11"/>
      <c r="EBD90" s="11"/>
      <c r="EBE90" s="11"/>
      <c r="EBF90" s="11"/>
      <c r="EBG90" s="11"/>
      <c r="EBH90" s="11"/>
      <c r="EBI90" s="11"/>
      <c r="EBJ90" s="11"/>
      <c r="EBK90" s="11"/>
      <c r="EBL90" s="11"/>
      <c r="EBM90" s="11"/>
      <c r="EBN90" s="11"/>
      <c r="EBO90" s="11"/>
      <c r="EBP90" s="11"/>
      <c r="EBQ90" s="11"/>
      <c r="EBR90" s="11"/>
      <c r="EBS90" s="11"/>
      <c r="EBT90" s="11"/>
      <c r="EBU90" s="11"/>
      <c r="EBV90" s="11"/>
      <c r="EBW90" s="11"/>
      <c r="EBX90" s="11"/>
      <c r="EBY90" s="11"/>
      <c r="EBZ90" s="11"/>
      <c r="ECA90" s="11"/>
      <c r="ECB90" s="11"/>
      <c r="ECC90" s="11"/>
      <c r="ECD90" s="11"/>
      <c r="ECE90" s="11"/>
      <c r="ECF90" s="11"/>
      <c r="ECG90" s="11"/>
      <c r="ECH90" s="11"/>
      <c r="ECI90" s="11"/>
      <c r="ECJ90" s="11"/>
      <c r="ECK90" s="11"/>
      <c r="ECL90" s="11"/>
      <c r="ECM90" s="11"/>
      <c r="ECN90" s="11"/>
      <c r="ECO90" s="11"/>
      <c r="ECP90" s="11"/>
      <c r="ECQ90" s="11"/>
      <c r="ECR90" s="11"/>
      <c r="ECS90" s="11"/>
      <c r="ECT90" s="11"/>
      <c r="ECU90" s="11"/>
      <c r="ECV90" s="11"/>
      <c r="ECW90" s="11"/>
      <c r="ECX90" s="11"/>
      <c r="ECY90" s="11"/>
      <c r="ECZ90" s="11"/>
      <c r="EDA90" s="11"/>
      <c r="EDB90" s="11"/>
      <c r="EDC90" s="11"/>
      <c r="EDD90" s="11"/>
      <c r="EDE90" s="11"/>
      <c r="EDF90" s="11"/>
      <c r="EDG90" s="11"/>
      <c r="EDH90" s="11"/>
      <c r="EDI90" s="11"/>
      <c r="EDJ90" s="11"/>
      <c r="EDK90" s="11"/>
      <c r="EDL90" s="11"/>
      <c r="EDM90" s="11"/>
      <c r="EDN90" s="11"/>
      <c r="EDO90" s="11"/>
      <c r="EDP90" s="11"/>
      <c r="EDQ90" s="11"/>
      <c r="EDR90" s="11"/>
      <c r="EDS90" s="11"/>
      <c r="EDT90" s="11"/>
      <c r="EDU90" s="11"/>
      <c r="EDV90" s="11"/>
      <c r="EDW90" s="11"/>
      <c r="EDX90" s="11"/>
      <c r="EDY90" s="11"/>
      <c r="EDZ90" s="11"/>
      <c r="EEA90" s="11"/>
      <c r="EEB90" s="11"/>
      <c r="EEC90" s="11"/>
      <c r="EED90" s="11"/>
      <c r="EEE90" s="11"/>
      <c r="EEF90" s="11"/>
      <c r="EEG90" s="11"/>
      <c r="EEH90" s="11"/>
      <c r="EEI90" s="11"/>
      <c r="EEJ90" s="11"/>
      <c r="EEK90" s="11"/>
      <c r="EEL90" s="11"/>
      <c r="EEM90" s="11"/>
      <c r="EEN90" s="11"/>
      <c r="EEO90" s="11"/>
      <c r="EEP90" s="11"/>
      <c r="EEQ90" s="11"/>
      <c r="EER90" s="11"/>
      <c r="EES90" s="11"/>
      <c r="EET90" s="11"/>
      <c r="EEU90" s="11"/>
      <c r="EEV90" s="11"/>
      <c r="EEW90" s="11"/>
      <c r="EEX90" s="11"/>
      <c r="EEY90" s="11"/>
      <c r="EEZ90" s="11"/>
      <c r="EFA90" s="11"/>
      <c r="EFB90" s="11"/>
      <c r="EFC90" s="11"/>
      <c r="EFD90" s="11"/>
      <c r="EFE90" s="11"/>
      <c r="EFF90" s="11"/>
      <c r="EFG90" s="11"/>
      <c r="EFH90" s="11"/>
      <c r="EFI90" s="11"/>
      <c r="EFJ90" s="11"/>
      <c r="EFK90" s="11"/>
      <c r="EFL90" s="11"/>
      <c r="EFM90" s="11"/>
      <c r="EFN90" s="11"/>
      <c r="EFO90" s="11"/>
      <c r="EFP90" s="11"/>
      <c r="EFQ90" s="11"/>
      <c r="EFR90" s="11"/>
      <c r="EFS90" s="11"/>
      <c r="EFT90" s="11"/>
      <c r="EFU90" s="11"/>
      <c r="EFV90" s="11"/>
      <c r="EFW90" s="11"/>
      <c r="EFX90" s="11"/>
      <c r="EFY90" s="11"/>
      <c r="EFZ90" s="11"/>
      <c r="EGA90" s="11"/>
      <c r="EGB90" s="11"/>
      <c r="EGC90" s="11"/>
      <c r="EGD90" s="11"/>
      <c r="EGE90" s="11"/>
      <c r="EGF90" s="11"/>
      <c r="EGG90" s="11"/>
      <c r="EGH90" s="11"/>
      <c r="EGI90" s="11"/>
      <c r="EGJ90" s="11"/>
      <c r="EGK90" s="11"/>
      <c r="EGL90" s="11"/>
      <c r="EGM90" s="11"/>
      <c r="EGN90" s="11"/>
      <c r="EGO90" s="11"/>
      <c r="EGP90" s="11"/>
      <c r="EGQ90" s="11"/>
      <c r="EGR90" s="11"/>
      <c r="EGS90" s="11"/>
      <c r="EGT90" s="11"/>
      <c r="EGU90" s="11"/>
      <c r="EGV90" s="11"/>
      <c r="EGW90" s="11"/>
      <c r="EGX90" s="11"/>
      <c r="EGY90" s="11"/>
      <c r="EGZ90" s="11"/>
      <c r="EHA90" s="11"/>
      <c r="EHB90" s="11"/>
      <c r="EHC90" s="11"/>
      <c r="EHD90" s="11"/>
      <c r="EHE90" s="11"/>
      <c r="EHF90" s="11"/>
      <c r="EHG90" s="11"/>
      <c r="EHH90" s="11"/>
      <c r="EHI90" s="11"/>
      <c r="EHJ90" s="11"/>
      <c r="EHK90" s="11"/>
      <c r="EHL90" s="11"/>
      <c r="EHM90" s="11"/>
      <c r="EHN90" s="11"/>
      <c r="EHO90" s="11"/>
      <c r="EHP90" s="11"/>
      <c r="EHQ90" s="11"/>
      <c r="EHR90" s="11"/>
      <c r="EHS90" s="11"/>
      <c r="EHT90" s="11"/>
      <c r="EHU90" s="11"/>
      <c r="EHV90" s="11"/>
      <c r="EHW90" s="11"/>
      <c r="EHX90" s="11"/>
      <c r="EHY90" s="11"/>
      <c r="EHZ90" s="11"/>
      <c r="EIA90" s="11"/>
      <c r="EIB90" s="11"/>
      <c r="EIC90" s="11"/>
      <c r="EID90" s="11"/>
      <c r="EIE90" s="11"/>
      <c r="EIF90" s="11"/>
      <c r="EIG90" s="11"/>
      <c r="EIH90" s="11"/>
      <c r="EII90" s="11"/>
      <c r="EIJ90" s="11"/>
      <c r="EIK90" s="11"/>
      <c r="EIL90" s="11"/>
      <c r="EIM90" s="11"/>
      <c r="EIN90" s="11"/>
      <c r="EIO90" s="11"/>
      <c r="EIP90" s="11"/>
      <c r="EIQ90" s="11"/>
      <c r="EIR90" s="11"/>
      <c r="EIS90" s="11"/>
      <c r="EIT90" s="11"/>
      <c r="EIU90" s="11"/>
      <c r="EIV90" s="11"/>
      <c r="EIW90" s="11"/>
      <c r="EIX90" s="11"/>
      <c r="EIY90" s="11"/>
      <c r="EIZ90" s="11"/>
      <c r="EJA90" s="11"/>
      <c r="EJB90" s="11"/>
      <c r="EJC90" s="11"/>
      <c r="EJD90" s="11"/>
      <c r="EJE90" s="11"/>
      <c r="EJF90" s="11"/>
      <c r="EJG90" s="11"/>
      <c r="EJH90" s="11"/>
      <c r="EJI90" s="11"/>
      <c r="EJJ90" s="11"/>
      <c r="EJK90" s="11"/>
      <c r="EJL90" s="11"/>
      <c r="EJM90" s="11"/>
      <c r="EJN90" s="11"/>
      <c r="EJO90" s="11"/>
      <c r="EJP90" s="11"/>
      <c r="EJQ90" s="11"/>
      <c r="EJR90" s="11"/>
      <c r="EJS90" s="11"/>
      <c r="EJT90" s="11"/>
      <c r="EJU90" s="11"/>
      <c r="EJV90" s="11"/>
      <c r="EJW90" s="11"/>
      <c r="EJX90" s="11"/>
      <c r="EJY90" s="11"/>
      <c r="EJZ90" s="11"/>
      <c r="EKA90" s="11"/>
      <c r="EKB90" s="11"/>
      <c r="EKC90" s="11"/>
      <c r="EKD90" s="11"/>
      <c r="EKE90" s="11"/>
      <c r="EKF90" s="11"/>
      <c r="EKG90" s="11"/>
      <c r="EKH90" s="11"/>
      <c r="EKI90" s="11"/>
      <c r="EKJ90" s="11"/>
      <c r="EKK90" s="11"/>
      <c r="EKL90" s="11"/>
      <c r="EKM90" s="11"/>
      <c r="EKN90" s="11"/>
      <c r="EKO90" s="11"/>
      <c r="EKP90" s="11"/>
      <c r="EKQ90" s="11"/>
      <c r="EKR90" s="11"/>
      <c r="EKS90" s="11"/>
      <c r="EKT90" s="11"/>
      <c r="EKU90" s="11"/>
      <c r="EKV90" s="11"/>
      <c r="EKW90" s="11"/>
      <c r="EKX90" s="11"/>
      <c r="EKY90" s="11"/>
      <c r="EKZ90" s="11"/>
      <c r="ELA90" s="11"/>
      <c r="ELB90" s="11"/>
      <c r="ELC90" s="11"/>
      <c r="ELD90" s="11"/>
      <c r="ELE90" s="11"/>
      <c r="ELF90" s="11"/>
      <c r="ELG90" s="11"/>
      <c r="ELH90" s="11"/>
      <c r="ELI90" s="11"/>
      <c r="ELJ90" s="11"/>
      <c r="ELK90" s="11"/>
      <c r="ELL90" s="11"/>
      <c r="ELM90" s="11"/>
      <c r="ELN90" s="11"/>
      <c r="ELO90" s="11"/>
      <c r="ELP90" s="11"/>
      <c r="ELQ90" s="11"/>
      <c r="ELR90" s="11"/>
      <c r="ELS90" s="11"/>
      <c r="ELT90" s="11"/>
      <c r="ELU90" s="11"/>
      <c r="ELV90" s="11"/>
      <c r="ELW90" s="11"/>
      <c r="ELX90" s="11"/>
      <c r="ELY90" s="11"/>
      <c r="ELZ90" s="11"/>
    </row>
    <row r="91" spans="3:346 1276:3718">
      <c r="C91" s="166" t="s">
        <v>526</v>
      </c>
      <c r="D91" s="223">
        <f t="shared" si="4"/>
        <v>0</v>
      </c>
      <c r="E91" s="88" t="s">
        <v>540</v>
      </c>
      <c r="F91" s="219"/>
      <c r="G91" s="92"/>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c r="HJ91" s="11"/>
      <c r="HK91" s="11"/>
      <c r="HL91" s="11"/>
      <c r="HM91" s="11"/>
      <c r="HN91" s="11"/>
      <c r="HO91" s="11"/>
      <c r="HP91" s="11"/>
      <c r="HQ91" s="11"/>
      <c r="HR91" s="11"/>
      <c r="HS91" s="11"/>
      <c r="HT91" s="11"/>
      <c r="HU91" s="11"/>
      <c r="HV91" s="11"/>
      <c r="HW91" s="11"/>
      <c r="HX91" s="11"/>
      <c r="HY91" s="11"/>
      <c r="HZ91" s="11"/>
      <c r="IA91" s="11"/>
      <c r="IB91" s="11"/>
      <c r="IC91" s="11"/>
      <c r="ID91" s="11"/>
      <c r="IE91" s="11"/>
      <c r="IF91" s="11"/>
      <c r="IG91" s="11"/>
      <c r="IH91" s="11"/>
      <c r="II91" s="11"/>
      <c r="IJ91" s="11"/>
      <c r="IK91" s="11"/>
      <c r="IL91" s="11"/>
      <c r="IM91" s="11"/>
      <c r="IN91" s="11"/>
      <c r="IO91" s="11"/>
      <c r="IP91" s="11"/>
      <c r="IQ91" s="11"/>
      <c r="IR91" s="11"/>
      <c r="IS91" s="11"/>
      <c r="IT91" s="11"/>
      <c r="IU91" s="11"/>
      <c r="IV91" s="11"/>
      <c r="IW91" s="11"/>
      <c r="IX91" s="11"/>
      <c r="IY91" s="11"/>
      <c r="IZ91" s="11"/>
      <c r="JA91" s="11"/>
      <c r="JB91" s="11"/>
      <c r="JC91" s="11"/>
      <c r="JD91" s="11"/>
      <c r="JE91" s="11"/>
      <c r="JF91" s="11"/>
      <c r="JG91" s="11"/>
      <c r="JH91" s="11"/>
      <c r="JI91" s="11"/>
      <c r="JJ91" s="11"/>
      <c r="JK91" s="11"/>
      <c r="JL91" s="11"/>
      <c r="JM91" s="11"/>
      <c r="JN91" s="11"/>
      <c r="JO91" s="11"/>
      <c r="JP91" s="11"/>
      <c r="JQ91" s="11"/>
      <c r="JR91" s="11"/>
      <c r="JS91" s="11"/>
      <c r="JT91" s="11"/>
      <c r="JU91" s="11"/>
      <c r="JV91" s="11"/>
      <c r="JW91" s="11"/>
      <c r="JX91" s="11"/>
      <c r="JY91" s="11"/>
      <c r="JZ91" s="11"/>
      <c r="KA91" s="11"/>
      <c r="KB91" s="11"/>
      <c r="KC91" s="11"/>
      <c r="KD91" s="11"/>
      <c r="KE91" s="11"/>
      <c r="KF91" s="11"/>
      <c r="KG91" s="11"/>
      <c r="KH91" s="11"/>
      <c r="KI91" s="11"/>
      <c r="KJ91" s="11"/>
      <c r="KK91" s="11"/>
      <c r="KL91" s="11"/>
      <c r="KM91" s="11"/>
      <c r="KN91" s="11"/>
      <c r="KO91" s="11"/>
      <c r="KP91" s="11"/>
      <c r="KQ91" s="11"/>
      <c r="KR91" s="11"/>
      <c r="KS91" s="11"/>
      <c r="KT91" s="11"/>
      <c r="KU91" s="11"/>
      <c r="KV91" s="11"/>
      <c r="KW91" s="11"/>
      <c r="KX91" s="11"/>
      <c r="KY91" s="11"/>
      <c r="KZ91" s="11"/>
      <c r="LA91" s="11"/>
      <c r="LB91" s="11"/>
      <c r="LC91" s="11"/>
      <c r="LD91" s="11"/>
      <c r="LE91" s="11"/>
      <c r="LF91" s="11"/>
      <c r="LG91" s="11"/>
      <c r="LH91" s="11"/>
      <c r="LI91" s="11"/>
      <c r="LJ91" s="11"/>
      <c r="LK91" s="11"/>
      <c r="LL91" s="11"/>
      <c r="LM91" s="11"/>
      <c r="LN91" s="11"/>
      <c r="LO91" s="11"/>
      <c r="LP91" s="11"/>
      <c r="LQ91" s="11"/>
      <c r="LR91" s="11"/>
      <c r="LS91" s="11"/>
      <c r="LT91" s="11"/>
      <c r="LU91" s="11"/>
      <c r="LV91" s="11"/>
      <c r="LW91" s="11"/>
      <c r="LX91" s="11"/>
      <c r="LY91" s="11"/>
      <c r="LZ91" s="11"/>
      <c r="MA91" s="11"/>
      <c r="MB91" s="11"/>
      <c r="MC91" s="11"/>
      <c r="MD91" s="11"/>
      <c r="ME91" s="11"/>
      <c r="MF91" s="11"/>
      <c r="MG91" s="11"/>
      <c r="MH91" s="11"/>
      <c r="AWB91" s="11"/>
      <c r="AWC91" s="11"/>
      <c r="AWD91" s="11"/>
      <c r="AWE91" s="11"/>
      <c r="AWF91" s="11"/>
      <c r="AWG91" s="11"/>
      <c r="AWH91" s="11"/>
      <c r="AWI91" s="11"/>
      <c r="AWJ91" s="11"/>
      <c r="AWK91" s="11"/>
      <c r="AWL91" s="11"/>
      <c r="AWM91" s="11"/>
      <c r="AWN91" s="11"/>
      <c r="AWO91" s="11"/>
      <c r="AWP91" s="11"/>
      <c r="AWQ91" s="11"/>
      <c r="AWR91" s="11"/>
      <c r="AWS91" s="11"/>
      <c r="AWT91" s="11"/>
      <c r="AWU91" s="11"/>
      <c r="AWV91" s="11"/>
      <c r="AWW91" s="11"/>
      <c r="AWX91" s="11"/>
      <c r="AWY91" s="11"/>
      <c r="AWZ91" s="11"/>
      <c r="AXA91" s="11"/>
      <c r="AXB91" s="11"/>
      <c r="AXC91" s="11"/>
      <c r="AXD91" s="11"/>
      <c r="AXE91" s="11"/>
      <c r="AXF91" s="11"/>
      <c r="AXG91" s="11"/>
      <c r="AXH91" s="11"/>
      <c r="AXI91" s="11"/>
      <c r="AXJ91" s="11"/>
      <c r="AXK91" s="11"/>
      <c r="AXL91" s="11"/>
      <c r="AXM91" s="11"/>
      <c r="AXN91" s="11"/>
      <c r="AXO91" s="11"/>
      <c r="AXP91" s="11"/>
      <c r="AXQ91" s="11"/>
      <c r="AXR91" s="11"/>
      <c r="AXS91" s="11"/>
      <c r="AXT91" s="11"/>
      <c r="AXU91" s="11"/>
      <c r="AXV91" s="11"/>
      <c r="AXW91" s="11"/>
      <c r="AXX91" s="11"/>
      <c r="AXY91" s="11"/>
      <c r="AXZ91" s="11"/>
      <c r="AYA91" s="11"/>
      <c r="AYB91" s="11"/>
      <c r="AYC91" s="11"/>
      <c r="AYD91" s="11"/>
      <c r="AYE91" s="11"/>
      <c r="AYF91" s="11"/>
      <c r="AYG91" s="11"/>
      <c r="AYH91" s="11"/>
      <c r="AYI91" s="11"/>
      <c r="AYJ91" s="11"/>
      <c r="AYK91" s="11"/>
      <c r="AYL91" s="11"/>
      <c r="AYM91" s="11"/>
      <c r="AYN91" s="11"/>
      <c r="AYO91" s="11"/>
      <c r="AYP91" s="11"/>
      <c r="AYQ91" s="11"/>
      <c r="AYR91" s="11"/>
      <c r="AYS91" s="11"/>
      <c r="AYT91" s="11"/>
      <c r="AYU91" s="11"/>
      <c r="AYV91" s="11"/>
      <c r="AYW91" s="11"/>
      <c r="AYX91" s="11"/>
      <c r="AYY91" s="11"/>
      <c r="AYZ91" s="11"/>
      <c r="AZA91" s="11"/>
      <c r="AZB91" s="11"/>
      <c r="AZC91" s="11"/>
      <c r="AZD91" s="11"/>
      <c r="AZE91" s="11"/>
      <c r="AZF91" s="11"/>
      <c r="AZG91" s="11"/>
      <c r="AZH91" s="11"/>
      <c r="AZI91" s="11"/>
      <c r="AZJ91" s="11"/>
      <c r="AZK91" s="11"/>
      <c r="AZL91" s="11"/>
      <c r="AZM91" s="11"/>
      <c r="AZN91" s="11"/>
      <c r="AZO91" s="11"/>
      <c r="AZP91" s="11"/>
      <c r="AZQ91" s="11"/>
      <c r="AZR91" s="11"/>
      <c r="AZS91" s="11"/>
      <c r="AZT91" s="11"/>
      <c r="AZU91" s="11"/>
      <c r="AZV91" s="11"/>
      <c r="AZW91" s="11"/>
      <c r="AZX91" s="11"/>
      <c r="AZY91" s="11"/>
      <c r="AZZ91" s="11"/>
      <c r="BAA91" s="11"/>
      <c r="BAB91" s="11"/>
      <c r="BAC91" s="11"/>
      <c r="BAD91" s="11"/>
      <c r="BAE91" s="11"/>
      <c r="BAF91" s="11"/>
      <c r="BAG91" s="11"/>
      <c r="BAH91" s="11"/>
      <c r="BAI91" s="11"/>
      <c r="BAJ91" s="11"/>
      <c r="BAK91" s="11"/>
      <c r="BAL91" s="11"/>
      <c r="BAM91" s="11"/>
      <c r="BAN91" s="11"/>
      <c r="BAO91" s="11"/>
      <c r="BAP91" s="11"/>
      <c r="BAQ91" s="11"/>
      <c r="BAR91" s="11"/>
      <c r="BAS91" s="11"/>
      <c r="BAT91" s="11"/>
      <c r="BAU91" s="11"/>
      <c r="BAV91" s="11"/>
      <c r="BAW91" s="11"/>
      <c r="BAX91" s="11"/>
      <c r="BAY91" s="11"/>
      <c r="BAZ91" s="11"/>
      <c r="BBA91" s="11"/>
      <c r="BBB91" s="11"/>
      <c r="BBC91" s="11"/>
      <c r="BBD91" s="11"/>
      <c r="BBE91" s="11"/>
      <c r="BBF91" s="11"/>
      <c r="BBG91" s="11"/>
      <c r="BBH91" s="11"/>
      <c r="BBI91" s="11"/>
      <c r="BBJ91" s="11"/>
      <c r="BBK91" s="11"/>
      <c r="BBL91" s="11"/>
      <c r="BBM91" s="11"/>
      <c r="BBN91" s="11"/>
      <c r="BBO91" s="11"/>
      <c r="BBP91" s="11"/>
      <c r="BBQ91" s="11"/>
      <c r="BBR91" s="11"/>
      <c r="BBS91" s="11"/>
      <c r="BBT91" s="11"/>
      <c r="BBU91" s="11"/>
      <c r="BBV91" s="11"/>
      <c r="BBW91" s="11"/>
      <c r="BBX91" s="11"/>
      <c r="BBY91" s="11"/>
      <c r="BBZ91" s="11"/>
      <c r="BCA91" s="11"/>
      <c r="BCB91" s="11"/>
      <c r="BCC91" s="11"/>
      <c r="BCD91" s="11"/>
      <c r="BCE91" s="11"/>
      <c r="BCF91" s="11"/>
      <c r="BCG91" s="11"/>
      <c r="BCH91" s="11"/>
      <c r="BCI91" s="11"/>
      <c r="BCJ91" s="11"/>
      <c r="BCK91" s="11"/>
      <c r="BCL91" s="11"/>
      <c r="BCM91" s="11"/>
      <c r="BCN91" s="11"/>
      <c r="BCO91" s="11"/>
      <c r="BCP91" s="11"/>
      <c r="BCQ91" s="11"/>
      <c r="BCR91" s="11"/>
      <c r="BCS91" s="11"/>
      <c r="BCT91" s="11"/>
      <c r="BCU91" s="11"/>
      <c r="BCV91" s="11"/>
      <c r="BCW91" s="11"/>
      <c r="BCX91" s="11"/>
      <c r="BCY91" s="11"/>
      <c r="BCZ91" s="11"/>
      <c r="BDA91" s="11"/>
      <c r="BDB91" s="11"/>
      <c r="BDC91" s="11"/>
      <c r="BDD91" s="11"/>
      <c r="BDE91" s="11"/>
      <c r="BDF91" s="11"/>
      <c r="BDG91" s="11"/>
      <c r="BDH91" s="11"/>
      <c r="BDI91" s="11"/>
      <c r="BDJ91" s="11"/>
      <c r="BDK91" s="11"/>
      <c r="BDL91" s="11"/>
      <c r="BDM91" s="11"/>
      <c r="BDN91" s="11"/>
      <c r="BDO91" s="11"/>
      <c r="BDP91" s="11"/>
      <c r="BDQ91" s="11"/>
      <c r="BDR91" s="11"/>
      <c r="BDS91" s="11"/>
      <c r="BDT91" s="11"/>
      <c r="BDU91" s="11"/>
      <c r="BDV91" s="11"/>
      <c r="BDW91" s="11"/>
      <c r="BDX91" s="11"/>
      <c r="BDY91" s="11"/>
      <c r="BDZ91" s="11"/>
      <c r="BEA91" s="11"/>
      <c r="BEB91" s="11"/>
      <c r="BEC91" s="11"/>
      <c r="BED91" s="11"/>
      <c r="BEE91" s="11"/>
      <c r="BEF91" s="11"/>
      <c r="BEG91" s="11"/>
      <c r="BEH91" s="11"/>
      <c r="BEI91" s="11"/>
      <c r="BEJ91" s="11"/>
      <c r="BEK91" s="11"/>
      <c r="BEL91" s="11"/>
      <c r="BEM91" s="11"/>
      <c r="BEN91" s="11"/>
      <c r="BEO91" s="11"/>
      <c r="BEP91" s="11"/>
      <c r="BEQ91" s="11"/>
      <c r="BER91" s="11"/>
      <c r="BES91" s="11"/>
      <c r="BET91" s="11"/>
      <c r="BEU91" s="11"/>
      <c r="BEV91" s="11"/>
      <c r="BEW91" s="11"/>
      <c r="BEX91" s="11"/>
      <c r="BEY91" s="11"/>
      <c r="BEZ91" s="11"/>
      <c r="BFA91" s="11"/>
      <c r="BFB91" s="11"/>
      <c r="BFC91" s="11"/>
      <c r="BFD91" s="11"/>
      <c r="BFE91" s="11"/>
      <c r="BFF91" s="11"/>
      <c r="BFG91" s="11"/>
      <c r="BFH91" s="11"/>
      <c r="BFI91" s="11"/>
      <c r="BFJ91" s="11"/>
      <c r="BFK91" s="11"/>
      <c r="BFL91" s="11"/>
      <c r="BFM91" s="11"/>
      <c r="BFN91" s="11"/>
      <c r="BFO91" s="11"/>
      <c r="BFP91" s="11"/>
      <c r="BFQ91" s="11"/>
      <c r="BFR91" s="11"/>
      <c r="BFS91" s="11"/>
      <c r="BFT91" s="11"/>
      <c r="BFU91" s="11"/>
      <c r="BFV91" s="11"/>
      <c r="BFW91" s="11"/>
      <c r="BFX91" s="11"/>
      <c r="BFY91" s="11"/>
      <c r="BFZ91" s="11"/>
      <c r="BGA91" s="11"/>
      <c r="BGB91" s="11"/>
      <c r="BGC91" s="11"/>
      <c r="BGD91" s="11"/>
      <c r="BGE91" s="11"/>
      <c r="BGF91" s="11"/>
      <c r="BGG91" s="11"/>
      <c r="BGH91" s="11"/>
      <c r="BGI91" s="11"/>
      <c r="BGJ91" s="11"/>
      <c r="BGK91" s="11"/>
      <c r="BGL91" s="11"/>
      <c r="BGM91" s="11"/>
      <c r="BGN91" s="11"/>
      <c r="BGO91" s="11"/>
      <c r="BGP91" s="11"/>
      <c r="BGQ91" s="11"/>
      <c r="BGR91" s="11"/>
      <c r="BGS91" s="11"/>
      <c r="BGT91" s="11"/>
      <c r="BGU91" s="11"/>
      <c r="BGV91" s="11"/>
      <c r="BGW91" s="11"/>
      <c r="BGX91" s="11"/>
      <c r="BGY91" s="11"/>
      <c r="BGZ91" s="11"/>
      <c r="BHA91" s="11"/>
      <c r="BHB91" s="11"/>
      <c r="BHC91" s="11"/>
      <c r="BHD91" s="11"/>
      <c r="BHE91" s="11"/>
      <c r="BHF91" s="11"/>
      <c r="BHG91" s="11"/>
      <c r="BHH91" s="11"/>
      <c r="BHI91" s="11"/>
      <c r="BHJ91" s="11"/>
      <c r="BHK91" s="11"/>
      <c r="BHL91" s="11"/>
      <c r="BHM91" s="11"/>
      <c r="BHN91" s="11"/>
      <c r="BHO91" s="11"/>
      <c r="BHP91" s="11"/>
      <c r="BHQ91" s="11"/>
      <c r="BHR91" s="11"/>
      <c r="BHS91" s="11"/>
      <c r="BHT91" s="11"/>
      <c r="BHU91" s="11"/>
      <c r="BHV91" s="11"/>
      <c r="BHW91" s="11"/>
      <c r="BHX91" s="11"/>
      <c r="BHY91" s="11"/>
      <c r="BHZ91" s="11"/>
      <c r="BIA91" s="11"/>
      <c r="BIB91" s="11"/>
      <c r="BIC91" s="11"/>
      <c r="BID91" s="11"/>
      <c r="BIE91" s="11"/>
      <c r="BIF91" s="11"/>
      <c r="BIG91" s="11"/>
      <c r="BIH91" s="11"/>
      <c r="BII91" s="11"/>
      <c r="BIJ91" s="11"/>
      <c r="BIK91" s="11"/>
      <c r="BIL91" s="11"/>
      <c r="BIM91" s="11"/>
      <c r="BIN91" s="11"/>
      <c r="BIO91" s="11"/>
      <c r="BIP91" s="11"/>
      <c r="BIQ91" s="11"/>
      <c r="BIR91" s="11"/>
      <c r="BIS91" s="11"/>
      <c r="BIT91" s="11"/>
      <c r="BIU91" s="11"/>
      <c r="BIV91" s="11"/>
      <c r="BIW91" s="11"/>
      <c r="BIX91" s="11"/>
      <c r="BIY91" s="11"/>
      <c r="BIZ91" s="11"/>
      <c r="BJA91" s="11"/>
      <c r="BJB91" s="11"/>
      <c r="BJC91" s="11"/>
      <c r="BJD91" s="11"/>
      <c r="BJE91" s="11"/>
      <c r="BJF91" s="11"/>
      <c r="BJG91" s="11"/>
      <c r="BJH91" s="11"/>
      <c r="BJI91" s="11"/>
      <c r="BJJ91" s="11"/>
      <c r="BJK91" s="11"/>
      <c r="BJL91" s="11"/>
      <c r="BJM91" s="11"/>
      <c r="BJN91" s="11"/>
      <c r="BJO91" s="11"/>
      <c r="BJP91" s="11"/>
      <c r="BJQ91" s="11"/>
      <c r="BJR91" s="11"/>
      <c r="BJS91" s="11"/>
      <c r="BJT91" s="11"/>
      <c r="BJU91" s="11"/>
      <c r="BJV91" s="11"/>
      <c r="BJW91" s="11"/>
      <c r="BJX91" s="11"/>
      <c r="BJY91" s="11"/>
      <c r="BJZ91" s="11"/>
      <c r="BKA91" s="11"/>
      <c r="BKB91" s="11"/>
      <c r="BKC91" s="11"/>
      <c r="BKD91" s="11"/>
      <c r="BKE91" s="11"/>
      <c r="BKF91" s="11"/>
      <c r="BKG91" s="11"/>
      <c r="BKH91" s="11"/>
      <c r="BKI91" s="11"/>
      <c r="BKJ91" s="11"/>
      <c r="BKK91" s="11"/>
      <c r="BKL91" s="11"/>
      <c r="BKM91" s="11"/>
      <c r="BKN91" s="11"/>
      <c r="BKO91" s="11"/>
      <c r="BKP91" s="11"/>
      <c r="BKQ91" s="11"/>
      <c r="BKR91" s="11"/>
      <c r="BKS91" s="11"/>
      <c r="BKT91" s="11"/>
      <c r="BKU91" s="11"/>
      <c r="BKV91" s="11"/>
      <c r="BKW91" s="11"/>
      <c r="BKX91" s="11"/>
      <c r="BKY91" s="11"/>
      <c r="BKZ91" s="11"/>
      <c r="BLA91" s="11"/>
      <c r="BLB91" s="11"/>
      <c r="BLC91" s="11"/>
      <c r="BLD91" s="11"/>
      <c r="BLE91" s="11"/>
      <c r="BLF91" s="11"/>
      <c r="BLG91" s="11"/>
      <c r="BLH91" s="11"/>
      <c r="BLI91" s="11"/>
      <c r="BLJ91" s="11"/>
      <c r="BLK91" s="11"/>
      <c r="BLL91" s="11"/>
      <c r="BLM91" s="11"/>
      <c r="BLN91" s="11"/>
      <c r="BLO91" s="11"/>
      <c r="BLP91" s="11"/>
      <c r="BLQ91" s="11"/>
      <c r="BLR91" s="11"/>
      <c r="BLS91" s="11"/>
      <c r="BLT91" s="11"/>
      <c r="BLU91" s="11"/>
      <c r="BLV91" s="11"/>
      <c r="BLW91" s="11"/>
      <c r="BLX91" s="11"/>
      <c r="BLY91" s="11"/>
      <c r="BLZ91" s="11"/>
      <c r="BMA91" s="11"/>
      <c r="BMB91" s="11"/>
      <c r="BMC91" s="11"/>
      <c r="BMD91" s="11"/>
      <c r="BME91" s="11"/>
      <c r="BMF91" s="11"/>
      <c r="BMG91" s="11"/>
      <c r="BMH91" s="11"/>
      <c r="BMI91" s="11"/>
      <c r="BMJ91" s="11"/>
      <c r="BMK91" s="11"/>
      <c r="BML91" s="11"/>
      <c r="BMM91" s="11"/>
      <c r="BMN91" s="11"/>
      <c r="BMO91" s="11"/>
      <c r="BMP91" s="11"/>
      <c r="BMQ91" s="11"/>
      <c r="BMR91" s="11"/>
      <c r="BMS91" s="11"/>
      <c r="BMT91" s="11"/>
      <c r="BMU91" s="11"/>
      <c r="BMV91" s="11"/>
      <c r="BMW91" s="11"/>
      <c r="BMX91" s="11"/>
      <c r="BMY91" s="11"/>
      <c r="BMZ91" s="11"/>
      <c r="BNA91" s="11"/>
      <c r="BNB91" s="11"/>
      <c r="BNC91" s="11"/>
      <c r="BND91" s="11"/>
      <c r="BNE91" s="11"/>
      <c r="BNF91" s="11"/>
      <c r="BNG91" s="11"/>
      <c r="BNH91" s="11"/>
      <c r="BNI91" s="11"/>
      <c r="BNJ91" s="11"/>
      <c r="BNK91" s="11"/>
      <c r="BNL91" s="11"/>
      <c r="BNM91" s="11"/>
      <c r="BNN91" s="11"/>
      <c r="BNO91" s="11"/>
      <c r="BNP91" s="11"/>
      <c r="BNQ91" s="11"/>
      <c r="BNR91" s="11"/>
      <c r="BNS91" s="11"/>
      <c r="BNT91" s="11"/>
      <c r="BNU91" s="11"/>
      <c r="BNV91" s="11"/>
      <c r="BNW91" s="11"/>
      <c r="BNX91" s="11"/>
      <c r="BNY91" s="11"/>
      <c r="BNZ91" s="11"/>
      <c r="BOA91" s="11"/>
      <c r="BOB91" s="11"/>
      <c r="BOC91" s="11"/>
      <c r="BOD91" s="11"/>
      <c r="BOE91" s="11"/>
      <c r="BOF91" s="11"/>
      <c r="BOG91" s="11"/>
      <c r="BOH91" s="11"/>
      <c r="BOI91" s="11"/>
      <c r="BOJ91" s="11"/>
      <c r="BOK91" s="11"/>
      <c r="BOL91" s="11"/>
      <c r="BOM91" s="11"/>
      <c r="BON91" s="11"/>
      <c r="BOO91" s="11"/>
      <c r="BOP91" s="11"/>
      <c r="BOQ91" s="11"/>
      <c r="BOR91" s="11"/>
      <c r="BOS91" s="11"/>
      <c r="BOT91" s="11"/>
      <c r="BOU91" s="11"/>
      <c r="BOV91" s="11"/>
      <c r="BOW91" s="11"/>
      <c r="BOX91" s="11"/>
      <c r="BOY91" s="11"/>
      <c r="BOZ91" s="11"/>
      <c r="BPA91" s="11"/>
      <c r="BPB91" s="11"/>
      <c r="BPC91" s="11"/>
      <c r="BPD91" s="11"/>
      <c r="BPE91" s="11"/>
      <c r="BPF91" s="11"/>
      <c r="BPG91" s="11"/>
      <c r="BPH91" s="11"/>
      <c r="BPI91" s="11"/>
      <c r="BPJ91" s="11"/>
      <c r="BPK91" s="11"/>
      <c r="BPL91" s="11"/>
      <c r="BPM91" s="11"/>
      <c r="BPN91" s="11"/>
      <c r="BPO91" s="11"/>
      <c r="BPP91" s="11"/>
      <c r="BPQ91" s="11"/>
      <c r="BPR91" s="11"/>
      <c r="BPS91" s="11"/>
      <c r="BPT91" s="11"/>
      <c r="BPU91" s="11"/>
      <c r="BPV91" s="11"/>
      <c r="BPW91" s="11"/>
      <c r="BPX91" s="11"/>
      <c r="BPY91" s="11"/>
      <c r="BPZ91" s="11"/>
      <c r="BQA91" s="11"/>
      <c r="BQB91" s="11"/>
      <c r="BQC91" s="11"/>
      <c r="BQD91" s="11"/>
      <c r="BQE91" s="11"/>
      <c r="BQF91" s="11"/>
      <c r="BQG91" s="11"/>
      <c r="BQH91" s="11"/>
      <c r="BQI91" s="11"/>
      <c r="BQJ91" s="11"/>
      <c r="BQK91" s="11"/>
      <c r="BQL91" s="11"/>
      <c r="BQM91" s="11"/>
      <c r="BQN91" s="11"/>
      <c r="BQO91" s="11"/>
      <c r="BQP91" s="11"/>
      <c r="BQQ91" s="11"/>
      <c r="BQR91" s="11"/>
      <c r="BQS91" s="11"/>
      <c r="BQT91" s="11"/>
      <c r="BQU91" s="11"/>
      <c r="BQV91" s="11"/>
      <c r="BQW91" s="11"/>
      <c r="BQX91" s="11"/>
      <c r="BQY91" s="11"/>
      <c r="BQZ91" s="11"/>
      <c r="BRA91" s="11"/>
      <c r="BRB91" s="11"/>
      <c r="BRC91" s="11"/>
      <c r="BRD91" s="11"/>
      <c r="BRE91" s="11"/>
      <c r="BRF91" s="11"/>
      <c r="BRG91" s="11"/>
      <c r="BRH91" s="11"/>
      <c r="BRI91" s="11"/>
      <c r="BRJ91" s="11"/>
      <c r="BRK91" s="11"/>
      <c r="BRL91" s="11"/>
      <c r="BRM91" s="11"/>
      <c r="BRN91" s="11"/>
      <c r="BRO91" s="11"/>
      <c r="BRP91" s="11"/>
      <c r="BRQ91" s="11"/>
      <c r="BRR91" s="11"/>
      <c r="BRS91" s="11"/>
      <c r="BRT91" s="11"/>
      <c r="BRU91" s="11"/>
      <c r="BRV91" s="11"/>
      <c r="BRW91" s="11"/>
      <c r="BRX91" s="11"/>
      <c r="BRY91" s="11"/>
      <c r="BRZ91" s="11"/>
      <c r="BSA91" s="11"/>
      <c r="BSB91" s="11"/>
      <c r="BSC91" s="11"/>
      <c r="BSD91" s="11"/>
      <c r="BSE91" s="11"/>
      <c r="BSF91" s="11"/>
      <c r="BSG91" s="11"/>
      <c r="BSH91" s="11"/>
      <c r="BSI91" s="11"/>
      <c r="BSJ91" s="11"/>
      <c r="BSK91" s="11"/>
      <c r="BSL91" s="11"/>
      <c r="BSM91" s="11"/>
      <c r="BSN91" s="11"/>
      <c r="BSO91" s="11"/>
      <c r="BSP91" s="11"/>
      <c r="BSQ91" s="11"/>
      <c r="BSR91" s="11"/>
      <c r="BSS91" s="11"/>
      <c r="BST91" s="11"/>
      <c r="BSU91" s="11"/>
      <c r="BSV91" s="11"/>
      <c r="BSW91" s="11"/>
      <c r="BSX91" s="11"/>
      <c r="BSY91" s="11"/>
      <c r="BSZ91" s="11"/>
      <c r="BTA91" s="11"/>
      <c r="BTB91" s="11"/>
      <c r="BTC91" s="11"/>
      <c r="BTD91" s="11"/>
      <c r="BTE91" s="11"/>
      <c r="BTF91" s="11"/>
      <c r="BTG91" s="11"/>
      <c r="BTH91" s="11"/>
      <c r="BTI91" s="11"/>
      <c r="BTJ91" s="11"/>
      <c r="BTK91" s="11"/>
      <c r="BTL91" s="11"/>
      <c r="BTM91" s="11"/>
      <c r="BTN91" s="11"/>
      <c r="BTO91" s="11"/>
      <c r="BTP91" s="11"/>
      <c r="BTQ91" s="11"/>
      <c r="BTR91" s="11"/>
      <c r="BTS91" s="11"/>
      <c r="BTT91" s="11"/>
      <c r="BTU91" s="11"/>
      <c r="BTV91" s="11"/>
      <c r="BTW91" s="11"/>
      <c r="BTX91" s="11"/>
      <c r="BTY91" s="11"/>
      <c r="BTZ91" s="11"/>
      <c r="BUA91" s="11"/>
      <c r="BUB91" s="11"/>
      <c r="BUC91" s="11"/>
      <c r="BUD91" s="11"/>
      <c r="BUE91" s="11"/>
      <c r="BUF91" s="11"/>
      <c r="BUG91" s="11"/>
      <c r="BUH91" s="11"/>
      <c r="BUI91" s="11"/>
      <c r="BUJ91" s="11"/>
      <c r="BUK91" s="11"/>
      <c r="BUL91" s="11"/>
      <c r="BUM91" s="11"/>
      <c r="BUN91" s="11"/>
      <c r="BUO91" s="11"/>
      <c r="BUP91" s="11"/>
      <c r="BUQ91" s="11"/>
      <c r="BUR91" s="11"/>
      <c r="BUS91" s="11"/>
      <c r="BUT91" s="11"/>
      <c r="BUU91" s="11"/>
      <c r="BUV91" s="11"/>
      <c r="BUW91" s="11"/>
      <c r="BUX91" s="11"/>
      <c r="BUY91" s="11"/>
      <c r="BUZ91" s="11"/>
      <c r="BVA91" s="11"/>
      <c r="BVB91" s="11"/>
      <c r="BVC91" s="11"/>
      <c r="BVD91" s="11"/>
      <c r="BVE91" s="11"/>
      <c r="BVF91" s="11"/>
      <c r="BVG91" s="11"/>
      <c r="BVH91" s="11"/>
      <c r="BVI91" s="11"/>
      <c r="BVJ91" s="11"/>
      <c r="BVK91" s="11"/>
      <c r="BVL91" s="11"/>
      <c r="BVM91" s="11"/>
      <c r="BVN91" s="11"/>
      <c r="BVO91" s="11"/>
      <c r="BVP91" s="11"/>
      <c r="BVQ91" s="11"/>
      <c r="BVR91" s="11"/>
      <c r="BVS91" s="11"/>
      <c r="BVT91" s="11"/>
      <c r="BVU91" s="11"/>
      <c r="BVV91" s="11"/>
      <c r="BVW91" s="11"/>
      <c r="BVX91" s="11"/>
      <c r="BVY91" s="11"/>
      <c r="BVZ91" s="11"/>
      <c r="BWA91" s="11"/>
      <c r="BWB91" s="11"/>
      <c r="BWC91" s="11"/>
      <c r="BWD91" s="11"/>
      <c r="BWE91" s="11"/>
      <c r="BWF91" s="11"/>
      <c r="BWG91" s="11"/>
      <c r="BWH91" s="11"/>
      <c r="BWI91" s="11"/>
      <c r="BWJ91" s="11"/>
      <c r="BWK91" s="11"/>
      <c r="BWL91" s="11"/>
      <c r="BWM91" s="11"/>
      <c r="BWN91" s="11"/>
      <c r="BWO91" s="11"/>
      <c r="BWP91" s="11"/>
      <c r="BWQ91" s="11"/>
      <c r="BWR91" s="11"/>
      <c r="BWS91" s="11"/>
      <c r="BWT91" s="11"/>
      <c r="BWU91" s="11"/>
      <c r="BWV91" s="11"/>
      <c r="BWW91" s="11"/>
      <c r="BWX91" s="11"/>
      <c r="BWY91" s="11"/>
      <c r="BWZ91" s="11"/>
      <c r="BXA91" s="11"/>
      <c r="BXB91" s="11"/>
      <c r="BXC91" s="11"/>
      <c r="BXD91" s="11"/>
      <c r="BXE91" s="11"/>
      <c r="BXF91" s="11"/>
      <c r="BXG91" s="11"/>
      <c r="BXH91" s="11"/>
      <c r="BXI91" s="11"/>
      <c r="BXJ91" s="11"/>
      <c r="BXK91" s="11"/>
      <c r="BXL91" s="11"/>
      <c r="BXM91" s="11"/>
      <c r="BXN91" s="11"/>
      <c r="BXO91" s="11"/>
      <c r="BXP91" s="11"/>
      <c r="BXQ91" s="11"/>
      <c r="BXR91" s="11"/>
      <c r="BXS91" s="11"/>
      <c r="BXT91" s="11"/>
      <c r="BXU91" s="11"/>
      <c r="BXV91" s="11"/>
      <c r="BXW91" s="11"/>
      <c r="BXX91" s="11"/>
      <c r="BXY91" s="11"/>
      <c r="BXZ91" s="11"/>
      <c r="BYA91" s="11"/>
      <c r="BYB91" s="11"/>
      <c r="BYC91" s="11"/>
      <c r="BYD91" s="11"/>
      <c r="BYE91" s="11"/>
      <c r="BYF91" s="11"/>
      <c r="BYG91" s="11"/>
      <c r="BYH91" s="11"/>
      <c r="BYI91" s="11"/>
      <c r="BYJ91" s="11"/>
      <c r="BYK91" s="11"/>
      <c r="BYL91" s="11"/>
      <c r="BYM91" s="11"/>
      <c r="BYN91" s="11"/>
      <c r="BYO91" s="11"/>
      <c r="BYP91" s="11"/>
      <c r="BYQ91" s="11"/>
      <c r="BYR91" s="11"/>
      <c r="BYS91" s="11"/>
      <c r="BYT91" s="11"/>
      <c r="BYU91" s="11"/>
      <c r="BYV91" s="11"/>
      <c r="BYW91" s="11"/>
      <c r="BYX91" s="11"/>
      <c r="BYY91" s="11"/>
      <c r="BYZ91" s="11"/>
      <c r="BZA91" s="11"/>
      <c r="BZB91" s="11"/>
      <c r="BZC91" s="11"/>
      <c r="BZD91" s="11"/>
      <c r="BZE91" s="11"/>
      <c r="BZF91" s="11"/>
      <c r="BZG91" s="11"/>
      <c r="BZH91" s="11"/>
      <c r="BZI91" s="11"/>
      <c r="BZJ91" s="11"/>
      <c r="BZK91" s="11"/>
      <c r="BZL91" s="11"/>
      <c r="BZM91" s="11"/>
      <c r="BZN91" s="11"/>
      <c r="BZO91" s="11"/>
      <c r="BZP91" s="11"/>
      <c r="BZQ91" s="11"/>
      <c r="BZR91" s="11"/>
      <c r="BZS91" s="11"/>
      <c r="BZT91" s="11"/>
      <c r="BZU91" s="11"/>
      <c r="BZV91" s="11"/>
      <c r="BZW91" s="11"/>
      <c r="BZX91" s="11"/>
      <c r="BZY91" s="11"/>
      <c r="BZZ91" s="11"/>
      <c r="CAA91" s="11"/>
      <c r="CAB91" s="11"/>
      <c r="CAC91" s="11"/>
      <c r="CAD91" s="11"/>
      <c r="CAE91" s="11"/>
      <c r="CAF91" s="11"/>
      <c r="CAG91" s="11"/>
      <c r="CAH91" s="11"/>
      <c r="CAI91" s="11"/>
      <c r="CAJ91" s="11"/>
      <c r="CAK91" s="11"/>
      <c r="CAL91" s="11"/>
      <c r="CAM91" s="11"/>
      <c r="CAN91" s="11"/>
      <c r="CAO91" s="11"/>
      <c r="CAP91" s="11"/>
      <c r="CAQ91" s="11"/>
      <c r="CAR91" s="11"/>
      <c r="CAS91" s="11"/>
      <c r="CAT91" s="11"/>
      <c r="CAU91" s="11"/>
      <c r="CAV91" s="11"/>
      <c r="CAW91" s="11"/>
      <c r="CAX91" s="11"/>
      <c r="CAY91" s="11"/>
      <c r="CAZ91" s="11"/>
      <c r="CBA91" s="11"/>
      <c r="CBB91" s="11"/>
      <c r="CBC91" s="11"/>
      <c r="CBD91" s="11"/>
      <c r="CBE91" s="11"/>
      <c r="CBF91" s="11"/>
      <c r="CBG91" s="11"/>
      <c r="CBH91" s="11"/>
      <c r="CBI91" s="11"/>
      <c r="CBJ91" s="11"/>
      <c r="CBK91" s="11"/>
      <c r="CBL91" s="11"/>
      <c r="CBM91" s="11"/>
      <c r="CBN91" s="11"/>
      <c r="CBO91" s="11"/>
      <c r="CBP91" s="11"/>
      <c r="CBQ91" s="11"/>
      <c r="CBR91" s="11"/>
      <c r="CBS91" s="11"/>
      <c r="CBT91" s="11"/>
      <c r="CBU91" s="11"/>
      <c r="CBV91" s="11"/>
      <c r="CBW91" s="11"/>
      <c r="CBX91" s="11"/>
      <c r="CBY91" s="11"/>
      <c r="CBZ91" s="11"/>
      <c r="CCA91" s="11"/>
      <c r="CCB91" s="11"/>
      <c r="CCC91" s="11"/>
      <c r="CCD91" s="11"/>
      <c r="CCE91" s="11"/>
      <c r="CCF91" s="11"/>
      <c r="CCG91" s="11"/>
      <c r="CCH91" s="11"/>
      <c r="CCI91" s="11"/>
      <c r="CCJ91" s="11"/>
      <c r="CCK91" s="11"/>
      <c r="CCL91" s="11"/>
      <c r="CCM91" s="11"/>
      <c r="CCN91" s="11"/>
      <c r="CCO91" s="11"/>
      <c r="CCP91" s="11"/>
      <c r="CCQ91" s="11"/>
      <c r="CCR91" s="11"/>
      <c r="CCS91" s="11"/>
      <c r="CCT91" s="11"/>
      <c r="CCU91" s="11"/>
      <c r="CCV91" s="11"/>
      <c r="CCW91" s="11"/>
      <c r="CCX91" s="11"/>
      <c r="CCY91" s="11"/>
      <c r="CCZ91" s="11"/>
      <c r="CDA91" s="11"/>
      <c r="CDB91" s="11"/>
      <c r="CDC91" s="11"/>
      <c r="CDD91" s="11"/>
      <c r="CDE91" s="11"/>
      <c r="CDF91" s="11"/>
      <c r="CDG91" s="11"/>
      <c r="CDH91" s="11"/>
      <c r="CDI91" s="11"/>
      <c r="CDJ91" s="11"/>
      <c r="CDK91" s="11"/>
      <c r="CDL91" s="11"/>
      <c r="CDM91" s="11"/>
      <c r="CDN91" s="11"/>
      <c r="CDO91" s="11"/>
      <c r="CDP91" s="11"/>
      <c r="CDQ91" s="11"/>
      <c r="CDR91" s="11"/>
      <c r="CDS91" s="11"/>
      <c r="CDT91" s="11"/>
      <c r="CDU91" s="11"/>
      <c r="CDV91" s="11"/>
      <c r="CDW91" s="11"/>
      <c r="CDX91" s="11"/>
      <c r="CDY91" s="11"/>
      <c r="CDZ91" s="11"/>
      <c r="CEA91" s="11"/>
      <c r="CEB91" s="11"/>
      <c r="CEC91" s="11"/>
      <c r="CED91" s="11"/>
      <c r="CEE91" s="11"/>
      <c r="CEF91" s="11"/>
      <c r="CEG91" s="11"/>
      <c r="CEH91" s="11"/>
      <c r="CEI91" s="11"/>
      <c r="CEJ91" s="11"/>
      <c r="CEK91" s="11"/>
      <c r="CEL91" s="11"/>
      <c r="CEM91" s="11"/>
      <c r="CEN91" s="11"/>
      <c r="CEO91" s="11"/>
      <c r="CEP91" s="11"/>
      <c r="CEQ91" s="11"/>
      <c r="CER91" s="11"/>
      <c r="CES91" s="11"/>
      <c r="CET91" s="11"/>
      <c r="CEU91" s="11"/>
      <c r="CEV91" s="11"/>
      <c r="CEW91" s="11"/>
      <c r="CEX91" s="11"/>
      <c r="CEY91" s="11"/>
      <c r="CEZ91" s="11"/>
      <c r="CFA91" s="11"/>
      <c r="CFB91" s="11"/>
      <c r="CFC91" s="11"/>
      <c r="CFD91" s="11"/>
      <c r="CFE91" s="11"/>
      <c r="CFF91" s="11"/>
      <c r="CFG91" s="11"/>
      <c r="CFH91" s="11"/>
      <c r="CFI91" s="11"/>
      <c r="CFJ91" s="11"/>
      <c r="CFK91" s="11"/>
      <c r="CFL91" s="11"/>
      <c r="CFM91" s="11"/>
      <c r="CFN91" s="11"/>
      <c r="CFO91" s="11"/>
      <c r="CFP91" s="11"/>
      <c r="CFQ91" s="11"/>
      <c r="CFR91" s="11"/>
      <c r="CFS91" s="11"/>
      <c r="CFT91" s="11"/>
      <c r="CFU91" s="11"/>
      <c r="CFV91" s="11"/>
      <c r="CFW91" s="11"/>
      <c r="CFX91" s="11"/>
      <c r="CFY91" s="11"/>
      <c r="CFZ91" s="11"/>
      <c r="CGA91" s="11"/>
      <c r="CGB91" s="11"/>
      <c r="CGC91" s="11"/>
      <c r="CGD91" s="11"/>
      <c r="CGE91" s="11"/>
      <c r="CGF91" s="11"/>
      <c r="CGG91" s="11"/>
      <c r="CGH91" s="11"/>
      <c r="CGI91" s="11"/>
      <c r="CGJ91" s="11"/>
      <c r="CGK91" s="11"/>
      <c r="CGL91" s="11"/>
      <c r="CGM91" s="11"/>
      <c r="CGN91" s="11"/>
      <c r="CGO91" s="11"/>
      <c r="CGP91" s="11"/>
      <c r="CGQ91" s="11"/>
      <c r="CGR91" s="11"/>
      <c r="CGS91" s="11"/>
      <c r="CGT91" s="11"/>
      <c r="CGU91" s="11"/>
      <c r="CGV91" s="11"/>
      <c r="CGW91" s="11"/>
      <c r="CGX91" s="11"/>
      <c r="CGY91" s="11"/>
      <c r="CGZ91" s="11"/>
      <c r="CHA91" s="11"/>
      <c r="CHB91" s="11"/>
      <c r="CHC91" s="11"/>
      <c r="CHD91" s="11"/>
      <c r="CHE91" s="11"/>
      <c r="CHF91" s="11"/>
      <c r="CHG91" s="11"/>
      <c r="CHH91" s="11"/>
      <c r="CHI91" s="11"/>
      <c r="CHJ91" s="11"/>
      <c r="CHK91" s="11"/>
      <c r="CHL91" s="11"/>
      <c r="CHM91" s="11"/>
      <c r="CHN91" s="11"/>
      <c r="CHO91" s="11"/>
      <c r="CHP91" s="11"/>
      <c r="CHQ91" s="11"/>
      <c r="CHR91" s="11"/>
      <c r="CHS91" s="11"/>
      <c r="CHT91" s="11"/>
      <c r="CHU91" s="11"/>
      <c r="CHV91" s="11"/>
      <c r="CHW91" s="11"/>
      <c r="CHX91" s="11"/>
      <c r="CHY91" s="11"/>
      <c r="CHZ91" s="11"/>
      <c r="CIA91" s="11"/>
      <c r="CIB91" s="11"/>
      <c r="CIC91" s="11"/>
      <c r="CID91" s="11"/>
      <c r="CIE91" s="11"/>
      <c r="CIF91" s="11"/>
      <c r="CIG91" s="11"/>
      <c r="CIH91" s="11"/>
      <c r="CII91" s="11"/>
      <c r="CIJ91" s="11"/>
      <c r="CIK91" s="11"/>
      <c r="CIL91" s="11"/>
      <c r="CIM91" s="11"/>
      <c r="CIN91" s="11"/>
      <c r="CIO91" s="11"/>
      <c r="CIP91" s="11"/>
      <c r="CIQ91" s="11"/>
      <c r="CIR91" s="11"/>
      <c r="CIS91" s="11"/>
      <c r="CIT91" s="11"/>
      <c r="CIU91" s="11"/>
      <c r="CIV91" s="11"/>
      <c r="CIW91" s="11"/>
      <c r="CIX91" s="11"/>
      <c r="CIY91" s="11"/>
      <c r="CIZ91" s="11"/>
      <c r="CJA91" s="11"/>
      <c r="CJB91" s="11"/>
      <c r="CJC91" s="11"/>
      <c r="CJD91" s="11"/>
      <c r="CJE91" s="11"/>
      <c r="CJF91" s="11"/>
      <c r="CJG91" s="11"/>
      <c r="CJH91" s="11"/>
      <c r="CJI91" s="11"/>
      <c r="CJJ91" s="11"/>
      <c r="CJK91" s="11"/>
      <c r="CJL91" s="11"/>
      <c r="CJM91" s="11"/>
      <c r="CJN91" s="11"/>
      <c r="CJO91" s="11"/>
      <c r="CJP91" s="11"/>
      <c r="CJQ91" s="11"/>
      <c r="CJR91" s="11"/>
      <c r="CJS91" s="11"/>
      <c r="CJT91" s="11"/>
      <c r="CJU91" s="11"/>
      <c r="CJV91" s="11"/>
      <c r="CJW91" s="11"/>
      <c r="CJX91" s="11"/>
      <c r="CJY91" s="11"/>
      <c r="CJZ91" s="11"/>
      <c r="CKA91" s="11"/>
      <c r="CKB91" s="11"/>
      <c r="CKC91" s="11"/>
      <c r="CKD91" s="11"/>
      <c r="CKE91" s="11"/>
      <c r="CKF91" s="11"/>
      <c r="CKG91" s="11"/>
      <c r="CKH91" s="11"/>
      <c r="CKI91" s="11"/>
      <c r="CKJ91" s="11"/>
      <c r="CKK91" s="11"/>
      <c r="CKL91" s="11"/>
      <c r="CKM91" s="11"/>
      <c r="CKN91" s="11"/>
      <c r="CKO91" s="11"/>
      <c r="CKP91" s="11"/>
      <c r="CKQ91" s="11"/>
      <c r="CKR91" s="11"/>
      <c r="CKS91" s="11"/>
      <c r="CKT91" s="11"/>
      <c r="CKU91" s="11"/>
      <c r="CKV91" s="11"/>
      <c r="CKW91" s="11"/>
      <c r="CKX91" s="11"/>
      <c r="CKY91" s="11"/>
      <c r="CKZ91" s="11"/>
      <c r="CLA91" s="11"/>
      <c r="CLB91" s="11"/>
      <c r="CLC91" s="11"/>
      <c r="CLD91" s="11"/>
      <c r="CLE91" s="11"/>
      <c r="CLF91" s="11"/>
      <c r="CLG91" s="11"/>
      <c r="CLH91" s="11"/>
      <c r="CLI91" s="11"/>
      <c r="CLJ91" s="11"/>
      <c r="CLK91" s="11"/>
      <c r="CLL91" s="11"/>
      <c r="CLM91" s="11"/>
      <c r="CLN91" s="11"/>
      <c r="CLO91" s="11"/>
      <c r="CLP91" s="11"/>
      <c r="CLQ91" s="11"/>
      <c r="CLR91" s="11"/>
      <c r="CLS91" s="11"/>
      <c r="CLT91" s="11"/>
      <c r="CLU91" s="11"/>
      <c r="CLV91" s="11"/>
      <c r="CLW91" s="11"/>
      <c r="CLX91" s="11"/>
      <c r="CLY91" s="11"/>
      <c r="CLZ91" s="11"/>
      <c r="CMA91" s="11"/>
      <c r="CMB91" s="11"/>
      <c r="CMC91" s="11"/>
      <c r="CMD91" s="11"/>
      <c r="CME91" s="11"/>
      <c r="CMF91" s="11"/>
      <c r="CMG91" s="11"/>
      <c r="CMH91" s="11"/>
      <c r="CMI91" s="11"/>
      <c r="CMJ91" s="11"/>
      <c r="CMK91" s="11"/>
      <c r="CML91" s="11"/>
      <c r="CMM91" s="11"/>
      <c r="CMN91" s="11"/>
      <c r="CMO91" s="11"/>
      <c r="CMP91" s="11"/>
      <c r="CMQ91" s="11"/>
      <c r="CMR91" s="11"/>
      <c r="CMS91" s="11"/>
      <c r="CMT91" s="11"/>
      <c r="CMU91" s="11"/>
      <c r="CMV91" s="11"/>
      <c r="CMW91" s="11"/>
      <c r="CMX91" s="11"/>
      <c r="CMY91" s="11"/>
      <c r="CMZ91" s="11"/>
      <c r="CNA91" s="11"/>
      <c r="CNB91" s="11"/>
      <c r="CNC91" s="11"/>
      <c r="CND91" s="11"/>
      <c r="CNE91" s="11"/>
      <c r="CNF91" s="11"/>
      <c r="CNG91" s="11"/>
      <c r="CNH91" s="11"/>
      <c r="CNI91" s="11"/>
      <c r="CNJ91" s="11"/>
      <c r="CNK91" s="11"/>
      <c r="CNL91" s="11"/>
      <c r="CNM91" s="11"/>
      <c r="CNN91" s="11"/>
      <c r="CNO91" s="11"/>
      <c r="CNP91" s="11"/>
      <c r="CNQ91" s="11"/>
      <c r="CNR91" s="11"/>
      <c r="CNS91" s="11"/>
      <c r="CNT91" s="11"/>
      <c r="CNU91" s="11"/>
      <c r="CNV91" s="11"/>
      <c r="CNW91" s="11"/>
      <c r="CNX91" s="11"/>
      <c r="CNY91" s="11"/>
      <c r="CNZ91" s="11"/>
      <c r="COA91" s="11"/>
      <c r="COB91" s="11"/>
      <c r="COC91" s="11"/>
      <c r="COD91" s="11"/>
      <c r="COE91" s="11"/>
      <c r="COF91" s="11"/>
      <c r="COG91" s="11"/>
      <c r="COH91" s="11"/>
      <c r="COI91" s="11"/>
      <c r="COJ91" s="11"/>
      <c r="COK91" s="11"/>
      <c r="COL91" s="11"/>
      <c r="COM91" s="11"/>
      <c r="CON91" s="11"/>
      <c r="COO91" s="11"/>
      <c r="COP91" s="11"/>
      <c r="COQ91" s="11"/>
      <c r="COR91" s="11"/>
      <c r="COS91" s="11"/>
      <c r="COT91" s="11"/>
      <c r="COU91" s="11"/>
      <c r="COV91" s="11"/>
      <c r="COW91" s="11"/>
      <c r="COX91" s="11"/>
      <c r="COY91" s="11"/>
      <c r="COZ91" s="11"/>
      <c r="CPA91" s="11"/>
      <c r="CPB91" s="11"/>
      <c r="CPC91" s="11"/>
      <c r="CPD91" s="11"/>
      <c r="CPE91" s="11"/>
      <c r="CPF91" s="11"/>
      <c r="CPG91" s="11"/>
      <c r="CPH91" s="11"/>
      <c r="CPI91" s="11"/>
      <c r="CPJ91" s="11"/>
      <c r="CPK91" s="11"/>
      <c r="CPL91" s="11"/>
      <c r="CPM91" s="11"/>
      <c r="CPN91" s="11"/>
      <c r="CPO91" s="11"/>
      <c r="CPP91" s="11"/>
      <c r="CPQ91" s="11"/>
      <c r="CPR91" s="11"/>
      <c r="CPS91" s="11"/>
      <c r="CPT91" s="11"/>
      <c r="CPU91" s="11"/>
      <c r="CPV91" s="11"/>
      <c r="CPW91" s="11"/>
      <c r="CPX91" s="11"/>
      <c r="CPY91" s="11"/>
      <c r="CPZ91" s="11"/>
      <c r="CQA91" s="11"/>
      <c r="CQB91" s="11"/>
      <c r="CQC91" s="11"/>
      <c r="CQD91" s="11"/>
      <c r="CQE91" s="11"/>
      <c r="CQF91" s="11"/>
      <c r="CQG91" s="11"/>
      <c r="CQH91" s="11"/>
      <c r="CQI91" s="11"/>
      <c r="CQJ91" s="11"/>
      <c r="CQK91" s="11"/>
      <c r="CQL91" s="11"/>
      <c r="CQM91" s="11"/>
      <c r="CQN91" s="11"/>
      <c r="CQO91" s="11"/>
      <c r="CQP91" s="11"/>
      <c r="CQQ91" s="11"/>
      <c r="CQR91" s="11"/>
      <c r="CQS91" s="11"/>
      <c r="CQT91" s="11"/>
      <c r="CQU91" s="11"/>
      <c r="CQV91" s="11"/>
      <c r="CQW91" s="11"/>
      <c r="CQX91" s="11"/>
      <c r="CQY91" s="11"/>
      <c r="CQZ91" s="11"/>
      <c r="CRA91" s="11"/>
      <c r="CRB91" s="11"/>
      <c r="CRC91" s="11"/>
      <c r="CRD91" s="11"/>
      <c r="CRE91" s="11"/>
      <c r="CRF91" s="11"/>
      <c r="CRG91" s="11"/>
      <c r="CRH91" s="11"/>
      <c r="CRI91" s="11"/>
      <c r="CRJ91" s="11"/>
      <c r="CRK91" s="11"/>
      <c r="CRL91" s="11"/>
      <c r="CRM91" s="11"/>
      <c r="CRN91" s="11"/>
      <c r="CRO91" s="11"/>
      <c r="CRP91" s="11"/>
      <c r="CRQ91" s="11"/>
      <c r="CRR91" s="11"/>
      <c r="CRS91" s="11"/>
      <c r="CRT91" s="11"/>
      <c r="CRU91" s="11"/>
      <c r="CRV91" s="11"/>
      <c r="CRW91" s="11"/>
      <c r="CRX91" s="11"/>
      <c r="CRY91" s="11"/>
      <c r="CRZ91" s="11"/>
      <c r="CSA91" s="11"/>
      <c r="CSB91" s="11"/>
      <c r="CSC91" s="11"/>
      <c r="CSD91" s="11"/>
      <c r="CSE91" s="11"/>
      <c r="CSF91" s="11"/>
      <c r="CSG91" s="11"/>
      <c r="CSH91" s="11"/>
      <c r="CSI91" s="11"/>
      <c r="CSJ91" s="11"/>
      <c r="CSK91" s="11"/>
      <c r="CSL91" s="11"/>
      <c r="CSM91" s="11"/>
      <c r="CSN91" s="11"/>
      <c r="CSO91" s="11"/>
      <c r="CSP91" s="11"/>
      <c r="CSQ91" s="11"/>
      <c r="CSR91" s="11"/>
      <c r="CSS91" s="11"/>
      <c r="CST91" s="11"/>
      <c r="CSU91" s="11"/>
      <c r="CSV91" s="11"/>
      <c r="CSW91" s="11"/>
      <c r="CSX91" s="11"/>
      <c r="CSY91" s="11"/>
      <c r="CSZ91" s="11"/>
      <c r="CTA91" s="11"/>
      <c r="CTB91" s="11"/>
      <c r="CTC91" s="11"/>
      <c r="CTD91" s="11"/>
      <c r="CTE91" s="11"/>
      <c r="CTF91" s="11"/>
      <c r="CTG91" s="11"/>
      <c r="CTH91" s="11"/>
      <c r="CTI91" s="11"/>
      <c r="CTJ91" s="11"/>
      <c r="CTK91" s="11"/>
      <c r="CTL91" s="11"/>
      <c r="CTM91" s="11"/>
      <c r="CTN91" s="11"/>
      <c r="CTO91" s="11"/>
      <c r="CTP91" s="11"/>
      <c r="CTQ91" s="11"/>
      <c r="CTR91" s="11"/>
      <c r="CTS91" s="11"/>
      <c r="CTT91" s="11"/>
      <c r="CTU91" s="11"/>
      <c r="CTV91" s="11"/>
      <c r="CTW91" s="11"/>
      <c r="CTX91" s="11"/>
      <c r="CTY91" s="11"/>
      <c r="CTZ91" s="11"/>
      <c r="CUA91" s="11"/>
      <c r="CUB91" s="11"/>
      <c r="CUC91" s="11"/>
      <c r="CUD91" s="11"/>
      <c r="CUE91" s="11"/>
      <c r="CUF91" s="11"/>
      <c r="CUG91" s="11"/>
      <c r="CUH91" s="11"/>
      <c r="CUI91" s="11"/>
      <c r="CUJ91" s="11"/>
      <c r="CUK91" s="11"/>
      <c r="CUL91" s="11"/>
      <c r="CUM91" s="11"/>
      <c r="CUN91" s="11"/>
      <c r="CUO91" s="11"/>
      <c r="CUP91" s="11"/>
      <c r="CUQ91" s="11"/>
      <c r="CUR91" s="11"/>
      <c r="CUS91" s="11"/>
      <c r="CUT91" s="11"/>
      <c r="CUU91" s="11"/>
      <c r="CUV91" s="11"/>
      <c r="CUW91" s="11"/>
      <c r="CUX91" s="11"/>
      <c r="CUY91" s="11"/>
      <c r="CUZ91" s="11"/>
      <c r="CVA91" s="11"/>
      <c r="CVB91" s="11"/>
      <c r="CVC91" s="11"/>
      <c r="CVD91" s="11"/>
      <c r="CVE91" s="11"/>
      <c r="CVF91" s="11"/>
      <c r="CVG91" s="11"/>
      <c r="CVH91" s="11"/>
      <c r="CVI91" s="11"/>
      <c r="CVJ91" s="11"/>
      <c r="CVK91" s="11"/>
      <c r="CVL91" s="11"/>
      <c r="CVM91" s="11"/>
      <c r="CVN91" s="11"/>
      <c r="CVO91" s="11"/>
      <c r="CVP91" s="11"/>
      <c r="CVQ91" s="11"/>
      <c r="CVR91" s="11"/>
      <c r="CVS91" s="11"/>
      <c r="CVT91" s="11"/>
      <c r="CVU91" s="11"/>
      <c r="CVV91" s="11"/>
      <c r="CVW91" s="11"/>
      <c r="CVX91" s="11"/>
      <c r="CVY91" s="11"/>
      <c r="CVZ91" s="11"/>
      <c r="CWA91" s="11"/>
      <c r="CWB91" s="11"/>
      <c r="CWC91" s="11"/>
      <c r="CWD91" s="11"/>
      <c r="CWE91" s="11"/>
      <c r="CWF91" s="11"/>
      <c r="CWG91" s="11"/>
      <c r="CWH91" s="11"/>
      <c r="CWI91" s="11"/>
      <c r="CWJ91" s="11"/>
      <c r="CWK91" s="11"/>
      <c r="CWL91" s="11"/>
      <c r="CWM91" s="11"/>
      <c r="CWN91" s="11"/>
      <c r="CWO91" s="11"/>
      <c r="CWP91" s="11"/>
      <c r="CWQ91" s="11"/>
      <c r="CWR91" s="11"/>
      <c r="CWS91" s="11"/>
      <c r="CWT91" s="11"/>
      <c r="CWU91" s="11"/>
      <c r="CWV91" s="11"/>
      <c r="CWW91" s="11"/>
      <c r="CWX91" s="11"/>
      <c r="CWY91" s="11"/>
      <c r="CWZ91" s="11"/>
      <c r="CXA91" s="11"/>
      <c r="CXB91" s="11"/>
      <c r="CXC91" s="11"/>
      <c r="CXD91" s="11"/>
      <c r="CXE91" s="11"/>
      <c r="CXF91" s="11"/>
      <c r="CXG91" s="11"/>
      <c r="CXH91" s="11"/>
      <c r="CXI91" s="11"/>
      <c r="CXJ91" s="11"/>
      <c r="CXK91" s="11"/>
      <c r="CXL91" s="11"/>
      <c r="CXM91" s="11"/>
      <c r="CXN91" s="11"/>
      <c r="CXO91" s="11"/>
      <c r="CXP91" s="11"/>
      <c r="CXQ91" s="11"/>
      <c r="CXR91" s="11"/>
      <c r="CXS91" s="11"/>
      <c r="CXT91" s="11"/>
      <c r="CXU91" s="11"/>
      <c r="CXV91" s="11"/>
      <c r="CXW91" s="11"/>
      <c r="CXX91" s="11"/>
      <c r="CXY91" s="11"/>
      <c r="CXZ91" s="11"/>
      <c r="CYA91" s="11"/>
      <c r="CYB91" s="11"/>
      <c r="CYC91" s="11"/>
      <c r="CYD91" s="11"/>
      <c r="CYE91" s="11"/>
      <c r="CYF91" s="11"/>
      <c r="CYG91" s="11"/>
      <c r="CYH91" s="11"/>
      <c r="CYI91" s="11"/>
      <c r="CYJ91" s="11"/>
      <c r="CYK91" s="11"/>
      <c r="CYL91" s="11"/>
      <c r="CYM91" s="11"/>
      <c r="CYN91" s="11"/>
      <c r="CYO91" s="11"/>
      <c r="CYP91" s="11"/>
      <c r="CYQ91" s="11"/>
      <c r="CYR91" s="11"/>
      <c r="CYS91" s="11"/>
      <c r="CYT91" s="11"/>
      <c r="CYU91" s="11"/>
      <c r="CYV91" s="11"/>
      <c r="CYW91" s="11"/>
      <c r="CYX91" s="11"/>
      <c r="CYY91" s="11"/>
      <c r="CYZ91" s="11"/>
      <c r="CZA91" s="11"/>
      <c r="CZB91" s="11"/>
      <c r="CZC91" s="11"/>
      <c r="CZD91" s="11"/>
      <c r="CZE91" s="11"/>
      <c r="CZF91" s="11"/>
      <c r="CZG91" s="11"/>
      <c r="CZH91" s="11"/>
      <c r="CZI91" s="11"/>
      <c r="CZJ91" s="11"/>
      <c r="CZK91" s="11"/>
      <c r="CZL91" s="11"/>
      <c r="CZM91" s="11"/>
      <c r="CZN91" s="11"/>
      <c r="CZO91" s="11"/>
      <c r="CZP91" s="11"/>
      <c r="CZQ91" s="11"/>
      <c r="CZR91" s="11"/>
      <c r="CZS91" s="11"/>
      <c r="CZT91" s="11"/>
      <c r="CZU91" s="11"/>
      <c r="CZV91" s="11"/>
      <c r="CZW91" s="11"/>
      <c r="CZX91" s="11"/>
      <c r="CZY91" s="11"/>
      <c r="CZZ91" s="11"/>
      <c r="DAA91" s="11"/>
      <c r="DAB91" s="11"/>
      <c r="DAC91" s="11"/>
      <c r="DAD91" s="11"/>
      <c r="DAE91" s="11"/>
      <c r="DAF91" s="11"/>
      <c r="DAG91" s="11"/>
      <c r="DAH91" s="11"/>
      <c r="DAI91" s="11"/>
      <c r="DAJ91" s="11"/>
      <c r="DAK91" s="11"/>
      <c r="DAL91" s="11"/>
      <c r="DAM91" s="11"/>
      <c r="DAN91" s="11"/>
      <c r="DAO91" s="11"/>
      <c r="DAP91" s="11"/>
      <c r="DAQ91" s="11"/>
      <c r="DAR91" s="11"/>
      <c r="DAS91" s="11"/>
      <c r="DAT91" s="11"/>
      <c r="DAU91" s="11"/>
      <c r="DAV91" s="11"/>
      <c r="DAW91" s="11"/>
      <c r="DAX91" s="11"/>
      <c r="DAY91" s="11"/>
      <c r="DAZ91" s="11"/>
      <c r="DBA91" s="11"/>
      <c r="DBB91" s="11"/>
      <c r="DBC91" s="11"/>
      <c r="DBD91" s="11"/>
      <c r="DBE91" s="11"/>
      <c r="DBF91" s="11"/>
      <c r="DBG91" s="11"/>
      <c r="DBH91" s="11"/>
      <c r="DBI91" s="11"/>
      <c r="DBJ91" s="11"/>
      <c r="DBK91" s="11"/>
      <c r="DBL91" s="11"/>
      <c r="DBM91" s="11"/>
      <c r="DBN91" s="11"/>
      <c r="DBO91" s="11"/>
      <c r="DBP91" s="11"/>
      <c r="DBQ91" s="11"/>
      <c r="DBR91" s="11"/>
      <c r="DBS91" s="11"/>
      <c r="DBT91" s="11"/>
      <c r="DBU91" s="11"/>
      <c r="DBV91" s="11"/>
      <c r="DBW91" s="11"/>
      <c r="DBX91" s="11"/>
      <c r="DBY91" s="11"/>
      <c r="DBZ91" s="11"/>
      <c r="DCA91" s="11"/>
      <c r="DCB91" s="11"/>
      <c r="DCC91" s="11"/>
      <c r="DCD91" s="11"/>
      <c r="DCE91" s="11"/>
      <c r="DCF91" s="11"/>
      <c r="DCG91" s="11"/>
      <c r="DCH91" s="11"/>
      <c r="DCI91" s="11"/>
      <c r="DCJ91" s="11"/>
      <c r="DCK91" s="11"/>
      <c r="DCL91" s="11"/>
      <c r="DCM91" s="11"/>
      <c r="DCN91" s="11"/>
      <c r="DCO91" s="11"/>
      <c r="DCP91" s="11"/>
      <c r="DCQ91" s="11"/>
      <c r="DCR91" s="11"/>
      <c r="DCS91" s="11"/>
      <c r="DCT91" s="11"/>
      <c r="DCU91" s="11"/>
      <c r="DCV91" s="11"/>
      <c r="DCW91" s="11"/>
      <c r="DCX91" s="11"/>
      <c r="DCY91" s="11"/>
      <c r="DCZ91" s="11"/>
      <c r="DDA91" s="11"/>
      <c r="DDB91" s="11"/>
      <c r="DDC91" s="11"/>
      <c r="DDD91" s="11"/>
      <c r="DDE91" s="11"/>
      <c r="DDF91" s="11"/>
      <c r="DDG91" s="11"/>
      <c r="DDH91" s="11"/>
      <c r="DDI91" s="11"/>
      <c r="DDJ91" s="11"/>
      <c r="DDK91" s="11"/>
      <c r="DDL91" s="11"/>
      <c r="DDM91" s="11"/>
      <c r="DDN91" s="11"/>
      <c r="DDO91" s="11"/>
      <c r="DDP91" s="11"/>
      <c r="DDQ91" s="11"/>
      <c r="DDR91" s="11"/>
      <c r="DDS91" s="11"/>
      <c r="DDT91" s="11"/>
      <c r="DDU91" s="11"/>
      <c r="DDV91" s="11"/>
      <c r="DDW91" s="11"/>
      <c r="DDX91" s="11"/>
      <c r="DDY91" s="11"/>
      <c r="DDZ91" s="11"/>
      <c r="DEA91" s="11"/>
      <c r="DEB91" s="11"/>
      <c r="DEC91" s="11"/>
      <c r="DED91" s="11"/>
      <c r="DEE91" s="11"/>
      <c r="DEF91" s="11"/>
      <c r="DEG91" s="11"/>
      <c r="DEH91" s="11"/>
      <c r="DEI91" s="11"/>
      <c r="DEJ91" s="11"/>
      <c r="DEK91" s="11"/>
      <c r="DEL91" s="11"/>
      <c r="DEM91" s="11"/>
      <c r="DEN91" s="11"/>
      <c r="DEO91" s="11"/>
      <c r="DEP91" s="11"/>
      <c r="DEQ91" s="11"/>
      <c r="DER91" s="11"/>
      <c r="DES91" s="11"/>
      <c r="DET91" s="11"/>
      <c r="DEU91" s="11"/>
      <c r="DEV91" s="11"/>
      <c r="DEW91" s="11"/>
      <c r="DEX91" s="11"/>
      <c r="DEY91" s="11"/>
      <c r="DEZ91" s="11"/>
      <c r="DFA91" s="11"/>
      <c r="DFB91" s="11"/>
      <c r="DFC91" s="11"/>
      <c r="DFD91" s="11"/>
      <c r="DFE91" s="11"/>
      <c r="DFF91" s="11"/>
      <c r="DFG91" s="11"/>
      <c r="DFH91" s="11"/>
      <c r="DFI91" s="11"/>
      <c r="DFJ91" s="11"/>
      <c r="DFK91" s="11"/>
      <c r="DFL91" s="11"/>
      <c r="DFM91" s="11"/>
      <c r="DFN91" s="11"/>
      <c r="DFO91" s="11"/>
      <c r="DFP91" s="11"/>
      <c r="DFQ91" s="11"/>
      <c r="DFR91" s="11"/>
      <c r="DFS91" s="11"/>
      <c r="DFT91" s="11"/>
      <c r="DFU91" s="11"/>
      <c r="DFV91" s="11"/>
      <c r="DFW91" s="11"/>
      <c r="DFX91" s="11"/>
      <c r="DFY91" s="11"/>
      <c r="DFZ91" s="11"/>
      <c r="DGA91" s="11"/>
      <c r="DGB91" s="11"/>
      <c r="DGC91" s="11"/>
      <c r="DGD91" s="11"/>
      <c r="DGE91" s="11"/>
      <c r="DGF91" s="11"/>
      <c r="DGG91" s="11"/>
      <c r="DGH91" s="11"/>
      <c r="DGI91" s="11"/>
      <c r="DGJ91" s="11"/>
      <c r="DGK91" s="11"/>
      <c r="DGL91" s="11"/>
      <c r="DGM91" s="11"/>
      <c r="DGN91" s="11"/>
      <c r="DGO91" s="11"/>
      <c r="DGP91" s="11"/>
      <c r="DGQ91" s="11"/>
      <c r="DGR91" s="11"/>
      <c r="DGS91" s="11"/>
      <c r="DGT91" s="11"/>
      <c r="DGU91" s="11"/>
      <c r="DGV91" s="11"/>
      <c r="DGW91" s="11"/>
      <c r="DGX91" s="11"/>
      <c r="DGY91" s="11"/>
      <c r="DGZ91" s="11"/>
      <c r="DHA91" s="11"/>
      <c r="DHB91" s="11"/>
      <c r="DHC91" s="11"/>
      <c r="DHD91" s="11"/>
      <c r="DHE91" s="11"/>
      <c r="DHF91" s="11"/>
      <c r="DHG91" s="11"/>
      <c r="DHH91" s="11"/>
      <c r="DHI91" s="11"/>
      <c r="DHJ91" s="11"/>
      <c r="DHK91" s="11"/>
      <c r="DHL91" s="11"/>
      <c r="DHM91" s="11"/>
      <c r="DHN91" s="11"/>
      <c r="DHO91" s="11"/>
      <c r="DHP91" s="11"/>
      <c r="DHQ91" s="11"/>
      <c r="DHR91" s="11"/>
      <c r="DHS91" s="11"/>
      <c r="DHT91" s="11"/>
      <c r="DHU91" s="11"/>
      <c r="DHV91" s="11"/>
      <c r="DHW91" s="11"/>
      <c r="DHX91" s="11"/>
      <c r="DHY91" s="11"/>
      <c r="DHZ91" s="11"/>
      <c r="DIA91" s="11"/>
      <c r="DIB91" s="11"/>
      <c r="DIC91" s="11"/>
      <c r="DID91" s="11"/>
      <c r="DIE91" s="11"/>
      <c r="DIF91" s="11"/>
      <c r="DIG91" s="11"/>
      <c r="DIH91" s="11"/>
      <c r="DII91" s="11"/>
      <c r="DIJ91" s="11"/>
      <c r="DIK91" s="11"/>
      <c r="DIL91" s="11"/>
      <c r="DIM91" s="11"/>
      <c r="DIN91" s="11"/>
      <c r="DIO91" s="11"/>
      <c r="DIP91" s="11"/>
      <c r="DIQ91" s="11"/>
      <c r="DIR91" s="11"/>
      <c r="DIS91" s="11"/>
      <c r="DIT91" s="11"/>
      <c r="DIU91" s="11"/>
      <c r="DIV91" s="11"/>
      <c r="DIW91" s="11"/>
      <c r="DIX91" s="11"/>
      <c r="DIY91" s="11"/>
      <c r="DIZ91" s="11"/>
      <c r="DJA91" s="11"/>
      <c r="DJB91" s="11"/>
      <c r="DJC91" s="11"/>
      <c r="DJD91" s="11"/>
      <c r="DJE91" s="11"/>
      <c r="DJF91" s="11"/>
      <c r="DJG91" s="11"/>
      <c r="DJH91" s="11"/>
      <c r="DJI91" s="11"/>
      <c r="DJJ91" s="11"/>
      <c r="DJK91" s="11"/>
      <c r="DJL91" s="11"/>
      <c r="DJM91" s="11"/>
      <c r="DJN91" s="11"/>
      <c r="DJO91" s="11"/>
      <c r="DJP91" s="11"/>
      <c r="DJQ91" s="11"/>
      <c r="DJR91" s="11"/>
      <c r="DJS91" s="11"/>
      <c r="DJT91" s="11"/>
      <c r="DJU91" s="11"/>
      <c r="DJV91" s="11"/>
      <c r="DJW91" s="11"/>
      <c r="DJX91" s="11"/>
      <c r="DJY91" s="11"/>
      <c r="DJZ91" s="11"/>
      <c r="DKA91" s="11"/>
      <c r="DKB91" s="11"/>
      <c r="DKC91" s="11"/>
      <c r="DKD91" s="11"/>
      <c r="DKE91" s="11"/>
      <c r="DKF91" s="11"/>
      <c r="DKG91" s="11"/>
      <c r="DKH91" s="11"/>
      <c r="DKI91" s="11"/>
      <c r="DKJ91" s="11"/>
      <c r="DKK91" s="11"/>
      <c r="DKL91" s="11"/>
      <c r="DKM91" s="11"/>
      <c r="DKN91" s="11"/>
      <c r="DKO91" s="11"/>
      <c r="DKP91" s="11"/>
      <c r="DKQ91" s="11"/>
      <c r="DKR91" s="11"/>
      <c r="DKS91" s="11"/>
      <c r="DKT91" s="11"/>
      <c r="DKU91" s="11"/>
      <c r="DKV91" s="11"/>
      <c r="DKW91" s="11"/>
      <c r="DKX91" s="11"/>
      <c r="DKY91" s="11"/>
      <c r="DKZ91" s="11"/>
      <c r="DLA91" s="11"/>
      <c r="DLB91" s="11"/>
      <c r="DLC91" s="11"/>
      <c r="DLD91" s="11"/>
      <c r="DLE91" s="11"/>
      <c r="DLF91" s="11"/>
      <c r="DLG91" s="11"/>
      <c r="DLH91" s="11"/>
      <c r="DLI91" s="11"/>
      <c r="DLJ91" s="11"/>
      <c r="DLK91" s="11"/>
      <c r="DLL91" s="11"/>
      <c r="DLM91" s="11"/>
      <c r="DLN91" s="11"/>
      <c r="DLO91" s="11"/>
      <c r="DLP91" s="11"/>
      <c r="DLQ91" s="11"/>
      <c r="DLR91" s="11"/>
      <c r="DLS91" s="11"/>
      <c r="DLT91" s="11"/>
      <c r="DLU91" s="11"/>
      <c r="DLV91" s="11"/>
      <c r="DLW91" s="11"/>
      <c r="DLX91" s="11"/>
      <c r="DLY91" s="11"/>
      <c r="DLZ91" s="11"/>
      <c r="DMA91" s="11"/>
      <c r="DMB91" s="11"/>
      <c r="DMC91" s="11"/>
      <c r="DMD91" s="11"/>
      <c r="DME91" s="11"/>
      <c r="DMF91" s="11"/>
      <c r="DMG91" s="11"/>
      <c r="DMH91" s="11"/>
      <c r="DMI91" s="11"/>
      <c r="DMJ91" s="11"/>
      <c r="DMK91" s="11"/>
      <c r="DML91" s="11"/>
      <c r="DMM91" s="11"/>
      <c r="DMN91" s="11"/>
      <c r="DMO91" s="11"/>
      <c r="DMP91" s="11"/>
      <c r="DMQ91" s="11"/>
      <c r="DMR91" s="11"/>
      <c r="DMS91" s="11"/>
      <c r="DMT91" s="11"/>
      <c r="DMU91" s="11"/>
      <c r="DMV91" s="11"/>
      <c r="DMW91" s="11"/>
      <c r="DMX91" s="11"/>
      <c r="DMY91" s="11"/>
      <c r="DMZ91" s="11"/>
      <c r="DNA91" s="11"/>
      <c r="DNB91" s="11"/>
      <c r="DNC91" s="11"/>
      <c r="DND91" s="11"/>
      <c r="DNE91" s="11"/>
      <c r="DNF91" s="11"/>
      <c r="DNG91" s="11"/>
      <c r="DNH91" s="11"/>
      <c r="DNI91" s="11"/>
      <c r="DNJ91" s="11"/>
      <c r="DNK91" s="11"/>
      <c r="DNL91" s="11"/>
      <c r="DNM91" s="11"/>
      <c r="DNN91" s="11"/>
      <c r="DNO91" s="11"/>
      <c r="DNP91" s="11"/>
      <c r="DNQ91" s="11"/>
      <c r="DNR91" s="11"/>
      <c r="DNS91" s="11"/>
      <c r="DNT91" s="11"/>
      <c r="DNU91" s="11"/>
      <c r="DNV91" s="11"/>
      <c r="DNW91" s="11"/>
      <c r="DNX91" s="11"/>
      <c r="DNY91" s="11"/>
      <c r="DNZ91" s="11"/>
      <c r="DOA91" s="11"/>
      <c r="DOB91" s="11"/>
      <c r="DOC91" s="11"/>
      <c r="DOD91" s="11"/>
      <c r="DOE91" s="11"/>
      <c r="DOF91" s="11"/>
      <c r="DOG91" s="11"/>
      <c r="DOH91" s="11"/>
      <c r="DOI91" s="11"/>
      <c r="DOJ91" s="11"/>
      <c r="DOK91" s="11"/>
      <c r="DOL91" s="11"/>
      <c r="DOM91" s="11"/>
      <c r="DON91" s="11"/>
      <c r="DOO91" s="11"/>
      <c r="DOP91" s="11"/>
      <c r="DOQ91" s="11"/>
      <c r="DOR91" s="11"/>
      <c r="DOS91" s="11"/>
      <c r="DOT91" s="11"/>
      <c r="DOU91" s="11"/>
      <c r="DOV91" s="11"/>
      <c r="DOW91" s="11"/>
      <c r="DOX91" s="11"/>
      <c r="DOY91" s="11"/>
      <c r="DOZ91" s="11"/>
      <c r="DPA91" s="11"/>
      <c r="DPB91" s="11"/>
      <c r="DPC91" s="11"/>
      <c r="DPD91" s="11"/>
      <c r="DPE91" s="11"/>
      <c r="DPF91" s="11"/>
      <c r="DPG91" s="11"/>
      <c r="DPH91" s="11"/>
      <c r="DPI91" s="11"/>
      <c r="DPJ91" s="11"/>
      <c r="DPK91" s="11"/>
      <c r="DPL91" s="11"/>
      <c r="DPM91" s="11"/>
      <c r="DPN91" s="11"/>
      <c r="DPO91" s="11"/>
      <c r="DPP91" s="11"/>
      <c r="DPQ91" s="11"/>
      <c r="DPR91" s="11"/>
      <c r="DPS91" s="11"/>
      <c r="DPT91" s="11"/>
      <c r="DPU91" s="11"/>
      <c r="DPV91" s="11"/>
      <c r="DPW91" s="11"/>
      <c r="DPX91" s="11"/>
      <c r="DPY91" s="11"/>
      <c r="DPZ91" s="11"/>
      <c r="DQA91" s="11"/>
      <c r="DQB91" s="11"/>
      <c r="DQC91" s="11"/>
      <c r="DQD91" s="11"/>
      <c r="DQE91" s="11"/>
      <c r="DQF91" s="11"/>
      <c r="DQG91" s="11"/>
      <c r="DQH91" s="11"/>
      <c r="DQI91" s="11"/>
      <c r="DQJ91" s="11"/>
      <c r="DQK91" s="11"/>
      <c r="DQL91" s="11"/>
      <c r="DQM91" s="11"/>
      <c r="DQN91" s="11"/>
      <c r="DQO91" s="11"/>
      <c r="DQP91" s="11"/>
      <c r="DQQ91" s="11"/>
      <c r="DQR91" s="11"/>
      <c r="DQS91" s="11"/>
      <c r="DQT91" s="11"/>
      <c r="DQU91" s="11"/>
      <c r="DQV91" s="11"/>
      <c r="DQW91" s="11"/>
      <c r="DQX91" s="11"/>
      <c r="DQY91" s="11"/>
      <c r="DQZ91" s="11"/>
      <c r="DRA91" s="11"/>
      <c r="DRB91" s="11"/>
      <c r="DRC91" s="11"/>
      <c r="DRD91" s="11"/>
      <c r="DRE91" s="11"/>
      <c r="DRF91" s="11"/>
      <c r="DRG91" s="11"/>
      <c r="DRH91" s="11"/>
      <c r="DRI91" s="11"/>
      <c r="DRJ91" s="11"/>
      <c r="DRK91" s="11"/>
      <c r="DRL91" s="11"/>
      <c r="DRM91" s="11"/>
      <c r="DRN91" s="11"/>
      <c r="DRO91" s="11"/>
      <c r="DRP91" s="11"/>
      <c r="DRQ91" s="11"/>
      <c r="DRR91" s="11"/>
      <c r="DRS91" s="11"/>
      <c r="DRT91" s="11"/>
      <c r="DRU91" s="11"/>
      <c r="DRV91" s="11"/>
      <c r="DRW91" s="11"/>
      <c r="DRX91" s="11"/>
      <c r="DRY91" s="11"/>
      <c r="DRZ91" s="11"/>
      <c r="DSA91" s="11"/>
      <c r="DSB91" s="11"/>
      <c r="DSC91" s="11"/>
      <c r="DSD91" s="11"/>
      <c r="DSE91" s="11"/>
      <c r="DSF91" s="11"/>
      <c r="DSG91" s="11"/>
      <c r="DSH91" s="11"/>
      <c r="DSI91" s="11"/>
      <c r="DSJ91" s="11"/>
      <c r="DSK91" s="11"/>
      <c r="DSL91" s="11"/>
      <c r="DSM91" s="11"/>
      <c r="DSN91" s="11"/>
      <c r="DSO91" s="11"/>
      <c r="DSP91" s="11"/>
      <c r="DSQ91" s="11"/>
      <c r="DSR91" s="11"/>
      <c r="DSS91" s="11"/>
      <c r="DST91" s="11"/>
      <c r="DSU91" s="11"/>
      <c r="DSV91" s="11"/>
      <c r="DSW91" s="11"/>
      <c r="DSX91" s="11"/>
      <c r="DSY91" s="11"/>
      <c r="DSZ91" s="11"/>
      <c r="DTA91" s="11"/>
      <c r="DTB91" s="11"/>
      <c r="DTC91" s="11"/>
      <c r="DTD91" s="11"/>
      <c r="DTE91" s="11"/>
      <c r="DTF91" s="11"/>
      <c r="DTG91" s="11"/>
      <c r="DTH91" s="11"/>
      <c r="DTI91" s="11"/>
      <c r="DTJ91" s="11"/>
      <c r="DTK91" s="11"/>
      <c r="DTL91" s="11"/>
      <c r="DTM91" s="11"/>
      <c r="DTN91" s="11"/>
      <c r="DTO91" s="11"/>
      <c r="DTP91" s="11"/>
      <c r="DTQ91" s="11"/>
      <c r="DTR91" s="11"/>
      <c r="DTS91" s="11"/>
      <c r="DTT91" s="11"/>
      <c r="DTU91" s="11"/>
      <c r="DTV91" s="11"/>
      <c r="DTW91" s="11"/>
      <c r="DTX91" s="11"/>
      <c r="DTY91" s="11"/>
      <c r="DTZ91" s="11"/>
      <c r="DUA91" s="11"/>
      <c r="DUB91" s="11"/>
      <c r="DUC91" s="11"/>
      <c r="DUD91" s="11"/>
      <c r="DUE91" s="11"/>
      <c r="DUF91" s="11"/>
      <c r="DUG91" s="11"/>
      <c r="DUH91" s="11"/>
      <c r="DUI91" s="11"/>
      <c r="DUJ91" s="11"/>
      <c r="DUK91" s="11"/>
      <c r="DUL91" s="11"/>
      <c r="DUM91" s="11"/>
      <c r="DUN91" s="11"/>
      <c r="DUO91" s="11"/>
      <c r="DUP91" s="11"/>
      <c r="DUQ91" s="11"/>
      <c r="DUR91" s="11"/>
      <c r="DUS91" s="11"/>
      <c r="DUT91" s="11"/>
      <c r="DUU91" s="11"/>
      <c r="DUV91" s="11"/>
      <c r="DUW91" s="11"/>
      <c r="DUX91" s="11"/>
      <c r="DUY91" s="11"/>
      <c r="DUZ91" s="11"/>
      <c r="DVA91" s="11"/>
      <c r="DVB91" s="11"/>
      <c r="DVC91" s="11"/>
      <c r="DVD91" s="11"/>
      <c r="DVE91" s="11"/>
      <c r="DVF91" s="11"/>
      <c r="DVG91" s="11"/>
      <c r="DVH91" s="11"/>
      <c r="DVI91" s="11"/>
      <c r="DVJ91" s="11"/>
      <c r="DVK91" s="11"/>
      <c r="DVL91" s="11"/>
      <c r="DVM91" s="11"/>
      <c r="DVN91" s="11"/>
      <c r="DVO91" s="11"/>
      <c r="DVP91" s="11"/>
      <c r="DVQ91" s="11"/>
      <c r="DVR91" s="11"/>
      <c r="DVS91" s="11"/>
      <c r="DVT91" s="11"/>
      <c r="DVU91" s="11"/>
      <c r="DVV91" s="11"/>
      <c r="DVW91" s="11"/>
      <c r="DVX91" s="11"/>
      <c r="DVY91" s="11"/>
      <c r="DVZ91" s="11"/>
      <c r="DWA91" s="11"/>
      <c r="DWB91" s="11"/>
      <c r="DWC91" s="11"/>
      <c r="DWD91" s="11"/>
      <c r="DWE91" s="11"/>
      <c r="DWF91" s="11"/>
      <c r="DWG91" s="11"/>
      <c r="DWH91" s="11"/>
      <c r="DWI91" s="11"/>
      <c r="DWJ91" s="11"/>
      <c r="DWK91" s="11"/>
      <c r="DWL91" s="11"/>
      <c r="DWM91" s="11"/>
      <c r="DWN91" s="11"/>
      <c r="DWO91" s="11"/>
      <c r="DWP91" s="11"/>
      <c r="DWQ91" s="11"/>
      <c r="DWR91" s="11"/>
      <c r="DWS91" s="11"/>
      <c r="DWT91" s="11"/>
      <c r="DWU91" s="11"/>
      <c r="DWV91" s="11"/>
      <c r="DWW91" s="11"/>
      <c r="DWX91" s="11"/>
      <c r="DWY91" s="11"/>
      <c r="DWZ91" s="11"/>
      <c r="DXA91" s="11"/>
      <c r="DXB91" s="11"/>
      <c r="DXC91" s="11"/>
      <c r="DXD91" s="11"/>
      <c r="DXE91" s="11"/>
      <c r="DXF91" s="11"/>
      <c r="DXG91" s="11"/>
      <c r="DXH91" s="11"/>
      <c r="DXI91" s="11"/>
      <c r="DXJ91" s="11"/>
      <c r="DXK91" s="11"/>
      <c r="DXL91" s="11"/>
      <c r="DXM91" s="11"/>
      <c r="DXN91" s="11"/>
      <c r="DXO91" s="11"/>
      <c r="DXP91" s="11"/>
      <c r="DXQ91" s="11"/>
      <c r="DXR91" s="11"/>
      <c r="DXS91" s="11"/>
      <c r="DXT91" s="11"/>
      <c r="DXU91" s="11"/>
      <c r="DXV91" s="11"/>
      <c r="DXW91" s="11"/>
      <c r="DXX91" s="11"/>
      <c r="DXY91" s="11"/>
      <c r="DXZ91" s="11"/>
      <c r="DYA91" s="11"/>
      <c r="DYB91" s="11"/>
      <c r="DYC91" s="11"/>
      <c r="DYD91" s="11"/>
      <c r="DYE91" s="11"/>
      <c r="DYF91" s="11"/>
      <c r="DYG91" s="11"/>
      <c r="DYH91" s="11"/>
      <c r="DYI91" s="11"/>
      <c r="DYJ91" s="11"/>
      <c r="DYK91" s="11"/>
      <c r="DYL91" s="11"/>
      <c r="DYM91" s="11"/>
      <c r="DYN91" s="11"/>
      <c r="DYO91" s="11"/>
      <c r="DYP91" s="11"/>
      <c r="DYQ91" s="11"/>
      <c r="DYR91" s="11"/>
      <c r="DYS91" s="11"/>
      <c r="DYT91" s="11"/>
      <c r="DYU91" s="11"/>
      <c r="DYV91" s="11"/>
      <c r="DYW91" s="11"/>
      <c r="DYX91" s="11"/>
      <c r="DYY91" s="11"/>
      <c r="DYZ91" s="11"/>
      <c r="DZA91" s="11"/>
      <c r="DZB91" s="11"/>
      <c r="DZC91" s="11"/>
      <c r="DZD91" s="11"/>
      <c r="DZE91" s="11"/>
      <c r="DZF91" s="11"/>
      <c r="DZG91" s="11"/>
      <c r="DZH91" s="11"/>
      <c r="DZI91" s="11"/>
      <c r="DZJ91" s="11"/>
      <c r="DZK91" s="11"/>
      <c r="DZL91" s="11"/>
      <c r="DZM91" s="11"/>
      <c r="DZN91" s="11"/>
      <c r="DZO91" s="11"/>
      <c r="DZP91" s="11"/>
      <c r="DZQ91" s="11"/>
      <c r="DZR91" s="11"/>
      <c r="DZS91" s="11"/>
      <c r="DZT91" s="11"/>
      <c r="DZU91" s="11"/>
      <c r="DZV91" s="11"/>
      <c r="DZW91" s="11"/>
      <c r="DZX91" s="11"/>
      <c r="DZY91" s="11"/>
      <c r="DZZ91" s="11"/>
      <c r="EAA91" s="11"/>
      <c r="EAB91" s="11"/>
      <c r="EAC91" s="11"/>
      <c r="EAD91" s="11"/>
      <c r="EAE91" s="11"/>
      <c r="EAF91" s="11"/>
      <c r="EAG91" s="11"/>
      <c r="EAH91" s="11"/>
      <c r="EAI91" s="11"/>
      <c r="EAJ91" s="11"/>
      <c r="EAK91" s="11"/>
      <c r="EAL91" s="11"/>
      <c r="EAM91" s="11"/>
      <c r="EAN91" s="11"/>
      <c r="EAO91" s="11"/>
      <c r="EAP91" s="11"/>
      <c r="EAQ91" s="11"/>
      <c r="EAR91" s="11"/>
      <c r="EAS91" s="11"/>
      <c r="EAT91" s="11"/>
      <c r="EAU91" s="11"/>
      <c r="EAV91" s="11"/>
      <c r="EAW91" s="11"/>
      <c r="EAX91" s="11"/>
      <c r="EAY91" s="11"/>
      <c r="EAZ91" s="11"/>
      <c r="EBA91" s="11"/>
      <c r="EBB91" s="11"/>
      <c r="EBC91" s="11"/>
      <c r="EBD91" s="11"/>
      <c r="EBE91" s="11"/>
      <c r="EBF91" s="11"/>
      <c r="EBG91" s="11"/>
      <c r="EBH91" s="11"/>
      <c r="EBI91" s="11"/>
      <c r="EBJ91" s="11"/>
      <c r="EBK91" s="11"/>
      <c r="EBL91" s="11"/>
      <c r="EBM91" s="11"/>
      <c r="EBN91" s="11"/>
      <c r="EBO91" s="11"/>
      <c r="EBP91" s="11"/>
      <c r="EBQ91" s="11"/>
      <c r="EBR91" s="11"/>
      <c r="EBS91" s="11"/>
      <c r="EBT91" s="11"/>
      <c r="EBU91" s="11"/>
      <c r="EBV91" s="11"/>
      <c r="EBW91" s="11"/>
      <c r="EBX91" s="11"/>
      <c r="EBY91" s="11"/>
      <c r="EBZ91" s="11"/>
      <c r="ECA91" s="11"/>
      <c r="ECB91" s="11"/>
      <c r="ECC91" s="11"/>
      <c r="ECD91" s="11"/>
      <c r="ECE91" s="11"/>
      <c r="ECF91" s="11"/>
      <c r="ECG91" s="11"/>
      <c r="ECH91" s="11"/>
      <c r="ECI91" s="11"/>
      <c r="ECJ91" s="11"/>
      <c r="ECK91" s="11"/>
      <c r="ECL91" s="11"/>
      <c r="ECM91" s="11"/>
      <c r="ECN91" s="11"/>
      <c r="ECO91" s="11"/>
      <c r="ECP91" s="11"/>
      <c r="ECQ91" s="11"/>
      <c r="ECR91" s="11"/>
      <c r="ECS91" s="11"/>
      <c r="ECT91" s="11"/>
      <c r="ECU91" s="11"/>
      <c r="ECV91" s="11"/>
      <c r="ECW91" s="11"/>
      <c r="ECX91" s="11"/>
      <c r="ECY91" s="11"/>
      <c r="ECZ91" s="11"/>
      <c r="EDA91" s="11"/>
      <c r="EDB91" s="11"/>
      <c r="EDC91" s="11"/>
      <c r="EDD91" s="11"/>
      <c r="EDE91" s="11"/>
      <c r="EDF91" s="11"/>
      <c r="EDG91" s="11"/>
      <c r="EDH91" s="11"/>
      <c r="EDI91" s="11"/>
      <c r="EDJ91" s="11"/>
      <c r="EDK91" s="11"/>
      <c r="EDL91" s="11"/>
      <c r="EDM91" s="11"/>
      <c r="EDN91" s="11"/>
      <c r="EDO91" s="11"/>
      <c r="EDP91" s="11"/>
      <c r="EDQ91" s="11"/>
      <c r="EDR91" s="11"/>
      <c r="EDS91" s="11"/>
      <c r="EDT91" s="11"/>
      <c r="EDU91" s="11"/>
      <c r="EDV91" s="11"/>
      <c r="EDW91" s="11"/>
      <c r="EDX91" s="11"/>
      <c r="EDY91" s="11"/>
      <c r="EDZ91" s="11"/>
      <c r="EEA91" s="11"/>
      <c r="EEB91" s="11"/>
      <c r="EEC91" s="11"/>
      <c r="EED91" s="11"/>
      <c r="EEE91" s="11"/>
      <c r="EEF91" s="11"/>
      <c r="EEG91" s="11"/>
      <c r="EEH91" s="11"/>
      <c r="EEI91" s="11"/>
      <c r="EEJ91" s="11"/>
      <c r="EEK91" s="11"/>
      <c r="EEL91" s="11"/>
      <c r="EEM91" s="11"/>
      <c r="EEN91" s="11"/>
      <c r="EEO91" s="11"/>
      <c r="EEP91" s="11"/>
      <c r="EEQ91" s="11"/>
      <c r="EER91" s="11"/>
      <c r="EES91" s="11"/>
      <c r="EET91" s="11"/>
      <c r="EEU91" s="11"/>
      <c r="EEV91" s="11"/>
      <c r="EEW91" s="11"/>
      <c r="EEX91" s="11"/>
      <c r="EEY91" s="11"/>
      <c r="EEZ91" s="11"/>
      <c r="EFA91" s="11"/>
      <c r="EFB91" s="11"/>
      <c r="EFC91" s="11"/>
      <c r="EFD91" s="11"/>
      <c r="EFE91" s="11"/>
      <c r="EFF91" s="11"/>
      <c r="EFG91" s="11"/>
      <c r="EFH91" s="11"/>
      <c r="EFI91" s="11"/>
      <c r="EFJ91" s="11"/>
      <c r="EFK91" s="11"/>
      <c r="EFL91" s="11"/>
      <c r="EFM91" s="11"/>
      <c r="EFN91" s="11"/>
      <c r="EFO91" s="11"/>
      <c r="EFP91" s="11"/>
      <c r="EFQ91" s="11"/>
      <c r="EFR91" s="11"/>
      <c r="EFS91" s="11"/>
      <c r="EFT91" s="11"/>
      <c r="EFU91" s="11"/>
      <c r="EFV91" s="11"/>
      <c r="EFW91" s="11"/>
      <c r="EFX91" s="11"/>
      <c r="EFY91" s="11"/>
      <c r="EFZ91" s="11"/>
      <c r="EGA91" s="11"/>
      <c r="EGB91" s="11"/>
      <c r="EGC91" s="11"/>
      <c r="EGD91" s="11"/>
      <c r="EGE91" s="11"/>
      <c r="EGF91" s="11"/>
      <c r="EGG91" s="11"/>
      <c r="EGH91" s="11"/>
      <c r="EGI91" s="11"/>
      <c r="EGJ91" s="11"/>
      <c r="EGK91" s="11"/>
      <c r="EGL91" s="11"/>
      <c r="EGM91" s="11"/>
      <c r="EGN91" s="11"/>
      <c r="EGO91" s="11"/>
      <c r="EGP91" s="11"/>
      <c r="EGQ91" s="11"/>
      <c r="EGR91" s="11"/>
      <c r="EGS91" s="11"/>
      <c r="EGT91" s="11"/>
      <c r="EGU91" s="11"/>
      <c r="EGV91" s="11"/>
      <c r="EGW91" s="11"/>
      <c r="EGX91" s="11"/>
      <c r="EGY91" s="11"/>
      <c r="EGZ91" s="11"/>
      <c r="EHA91" s="11"/>
      <c r="EHB91" s="11"/>
      <c r="EHC91" s="11"/>
      <c r="EHD91" s="11"/>
      <c r="EHE91" s="11"/>
      <c r="EHF91" s="11"/>
      <c r="EHG91" s="11"/>
      <c r="EHH91" s="11"/>
      <c r="EHI91" s="11"/>
      <c r="EHJ91" s="11"/>
      <c r="EHK91" s="11"/>
      <c r="EHL91" s="11"/>
      <c r="EHM91" s="11"/>
      <c r="EHN91" s="11"/>
      <c r="EHO91" s="11"/>
      <c r="EHP91" s="11"/>
      <c r="EHQ91" s="11"/>
      <c r="EHR91" s="11"/>
      <c r="EHS91" s="11"/>
      <c r="EHT91" s="11"/>
      <c r="EHU91" s="11"/>
      <c r="EHV91" s="11"/>
      <c r="EHW91" s="11"/>
      <c r="EHX91" s="11"/>
      <c r="EHY91" s="11"/>
      <c r="EHZ91" s="11"/>
      <c r="EIA91" s="11"/>
      <c r="EIB91" s="11"/>
      <c r="EIC91" s="11"/>
      <c r="EID91" s="11"/>
      <c r="EIE91" s="11"/>
      <c r="EIF91" s="11"/>
      <c r="EIG91" s="11"/>
      <c r="EIH91" s="11"/>
      <c r="EII91" s="11"/>
      <c r="EIJ91" s="11"/>
      <c r="EIK91" s="11"/>
      <c r="EIL91" s="11"/>
      <c r="EIM91" s="11"/>
      <c r="EIN91" s="11"/>
      <c r="EIO91" s="11"/>
      <c r="EIP91" s="11"/>
      <c r="EIQ91" s="11"/>
      <c r="EIR91" s="11"/>
      <c r="EIS91" s="11"/>
      <c r="EIT91" s="11"/>
      <c r="EIU91" s="11"/>
      <c r="EIV91" s="11"/>
      <c r="EIW91" s="11"/>
      <c r="EIX91" s="11"/>
      <c r="EIY91" s="11"/>
      <c r="EIZ91" s="11"/>
      <c r="EJA91" s="11"/>
      <c r="EJB91" s="11"/>
      <c r="EJC91" s="11"/>
      <c r="EJD91" s="11"/>
      <c r="EJE91" s="11"/>
      <c r="EJF91" s="11"/>
      <c r="EJG91" s="11"/>
      <c r="EJH91" s="11"/>
      <c r="EJI91" s="11"/>
      <c r="EJJ91" s="11"/>
      <c r="EJK91" s="11"/>
      <c r="EJL91" s="11"/>
      <c r="EJM91" s="11"/>
      <c r="EJN91" s="11"/>
      <c r="EJO91" s="11"/>
      <c r="EJP91" s="11"/>
      <c r="EJQ91" s="11"/>
      <c r="EJR91" s="11"/>
      <c r="EJS91" s="11"/>
      <c r="EJT91" s="11"/>
      <c r="EJU91" s="11"/>
      <c r="EJV91" s="11"/>
      <c r="EJW91" s="11"/>
      <c r="EJX91" s="11"/>
      <c r="EJY91" s="11"/>
      <c r="EJZ91" s="11"/>
      <c r="EKA91" s="11"/>
      <c r="EKB91" s="11"/>
      <c r="EKC91" s="11"/>
      <c r="EKD91" s="11"/>
      <c r="EKE91" s="11"/>
      <c r="EKF91" s="11"/>
      <c r="EKG91" s="11"/>
      <c r="EKH91" s="11"/>
      <c r="EKI91" s="11"/>
      <c r="EKJ91" s="11"/>
      <c r="EKK91" s="11"/>
      <c r="EKL91" s="11"/>
      <c r="EKM91" s="11"/>
      <c r="EKN91" s="11"/>
      <c r="EKO91" s="11"/>
      <c r="EKP91" s="11"/>
      <c r="EKQ91" s="11"/>
      <c r="EKR91" s="11"/>
      <c r="EKS91" s="11"/>
      <c r="EKT91" s="11"/>
      <c r="EKU91" s="11"/>
      <c r="EKV91" s="11"/>
      <c r="EKW91" s="11"/>
      <c r="EKX91" s="11"/>
      <c r="EKY91" s="11"/>
      <c r="EKZ91" s="11"/>
      <c r="ELA91" s="11"/>
      <c r="ELB91" s="11"/>
      <c r="ELC91" s="11"/>
      <c r="ELD91" s="11"/>
      <c r="ELE91" s="11"/>
      <c r="ELF91" s="11"/>
      <c r="ELG91" s="11"/>
      <c r="ELH91" s="11"/>
      <c r="ELI91" s="11"/>
      <c r="ELJ91" s="11"/>
      <c r="ELK91" s="11"/>
      <c r="ELL91" s="11"/>
      <c r="ELM91" s="11"/>
      <c r="ELN91" s="11"/>
      <c r="ELO91" s="11"/>
      <c r="ELP91" s="11"/>
      <c r="ELQ91" s="11"/>
      <c r="ELR91" s="11"/>
      <c r="ELS91" s="11"/>
      <c r="ELT91" s="11"/>
      <c r="ELU91" s="11"/>
      <c r="ELV91" s="11"/>
      <c r="ELW91" s="11"/>
      <c r="ELX91" s="11"/>
      <c r="ELY91" s="11"/>
      <c r="ELZ91" s="11"/>
    </row>
    <row r="92" spans="3:346 1276:3718">
      <c r="C92" s="166" t="s">
        <v>991</v>
      </c>
      <c r="D92" s="223">
        <f t="shared" si="4"/>
        <v>0</v>
      </c>
      <c r="E92" s="88" t="s">
        <v>540</v>
      </c>
      <c r="F92" s="219"/>
      <c r="G92" s="92"/>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c r="HJ92" s="11"/>
      <c r="HK92" s="11"/>
      <c r="HL92" s="11"/>
      <c r="HM92" s="11"/>
      <c r="HN92" s="11"/>
      <c r="HO92" s="11"/>
      <c r="HP92" s="11"/>
      <c r="HQ92" s="11"/>
      <c r="HR92" s="11"/>
      <c r="HS92" s="11"/>
      <c r="HT92" s="11"/>
      <c r="HU92" s="11"/>
      <c r="HV92" s="11"/>
      <c r="HW92" s="11"/>
      <c r="HX92" s="11"/>
      <c r="HY92" s="11"/>
      <c r="HZ92" s="11"/>
      <c r="IA92" s="11"/>
      <c r="IB92" s="11"/>
      <c r="IC92" s="11"/>
      <c r="ID92" s="11"/>
      <c r="IE92" s="11"/>
      <c r="IF92" s="11"/>
      <c r="IG92" s="11"/>
      <c r="IH92" s="11"/>
      <c r="II92" s="11"/>
      <c r="IJ92" s="11"/>
      <c r="IK92" s="11"/>
      <c r="IL92" s="11"/>
      <c r="IM92" s="11"/>
      <c r="IN92" s="11"/>
      <c r="IO92" s="11"/>
      <c r="IP92" s="11"/>
      <c r="IQ92" s="11"/>
      <c r="IR92" s="11"/>
      <c r="IS92" s="11"/>
      <c r="IT92" s="11"/>
      <c r="IU92" s="11"/>
      <c r="IV92" s="11"/>
      <c r="IW92" s="11"/>
      <c r="IX92" s="11"/>
      <c r="IY92" s="11"/>
      <c r="IZ92" s="11"/>
      <c r="JA92" s="11"/>
      <c r="JB92" s="11"/>
      <c r="JC92" s="11"/>
      <c r="JD92" s="11"/>
      <c r="JE92" s="11"/>
      <c r="JF92" s="11"/>
      <c r="JG92" s="11"/>
      <c r="JH92" s="11"/>
      <c r="JI92" s="11"/>
      <c r="JJ92" s="11"/>
      <c r="JK92" s="11"/>
      <c r="JL92" s="11"/>
      <c r="JM92" s="11"/>
      <c r="JN92" s="11"/>
      <c r="JO92" s="11"/>
      <c r="JP92" s="11"/>
      <c r="JQ92" s="11"/>
      <c r="JR92" s="11"/>
      <c r="JS92" s="11"/>
      <c r="JT92" s="11"/>
      <c r="JU92" s="11"/>
      <c r="JV92" s="11"/>
      <c r="JW92" s="11"/>
      <c r="JX92" s="11"/>
      <c r="JY92" s="11"/>
      <c r="JZ92" s="11"/>
      <c r="KA92" s="11"/>
      <c r="KB92" s="11"/>
      <c r="KC92" s="11"/>
      <c r="KD92" s="11"/>
      <c r="KE92" s="11"/>
      <c r="KF92" s="11"/>
      <c r="KG92" s="11"/>
      <c r="KH92" s="11"/>
      <c r="KI92" s="11"/>
      <c r="KJ92" s="11"/>
      <c r="KK92" s="11"/>
      <c r="KL92" s="11"/>
      <c r="KM92" s="11"/>
      <c r="KN92" s="11"/>
      <c r="KO92" s="11"/>
      <c r="KP92" s="11"/>
      <c r="KQ92" s="11"/>
      <c r="KR92" s="11"/>
      <c r="KS92" s="11"/>
      <c r="KT92" s="11"/>
      <c r="KU92" s="11"/>
      <c r="KV92" s="11"/>
      <c r="KW92" s="11"/>
      <c r="KX92" s="11"/>
      <c r="KY92" s="11"/>
      <c r="KZ92" s="11"/>
      <c r="LA92" s="11"/>
      <c r="LB92" s="11"/>
      <c r="LC92" s="11"/>
      <c r="LD92" s="11"/>
      <c r="LE92" s="11"/>
      <c r="LF92" s="11"/>
      <c r="LG92" s="11"/>
      <c r="LH92" s="11"/>
      <c r="LI92" s="11"/>
      <c r="LJ92" s="11"/>
      <c r="LK92" s="11"/>
      <c r="LL92" s="11"/>
      <c r="LM92" s="11"/>
      <c r="LN92" s="11"/>
      <c r="LO92" s="11"/>
      <c r="LP92" s="11"/>
      <c r="LQ92" s="11"/>
      <c r="LR92" s="11"/>
      <c r="LS92" s="11"/>
      <c r="LT92" s="11"/>
      <c r="LU92" s="11"/>
      <c r="LV92" s="11"/>
      <c r="LW92" s="11"/>
      <c r="LX92" s="11"/>
      <c r="LY92" s="11"/>
      <c r="LZ92" s="11"/>
      <c r="MA92" s="11"/>
      <c r="MB92" s="11"/>
      <c r="MC92" s="11"/>
      <c r="MD92" s="11"/>
      <c r="ME92" s="11"/>
      <c r="MF92" s="11"/>
      <c r="MG92" s="11"/>
      <c r="MH92" s="11"/>
      <c r="AWB92" s="11"/>
      <c r="AWC92" s="11"/>
      <c r="AWD92" s="11"/>
      <c r="AWE92" s="11"/>
      <c r="AWF92" s="11"/>
      <c r="AWG92" s="11"/>
      <c r="AWH92" s="11"/>
      <c r="AWI92" s="11"/>
      <c r="AWJ92" s="11"/>
      <c r="AWK92" s="11"/>
      <c r="AWL92" s="11"/>
      <c r="AWM92" s="11"/>
      <c r="AWN92" s="11"/>
      <c r="AWO92" s="11"/>
      <c r="AWP92" s="11"/>
      <c r="AWQ92" s="11"/>
      <c r="AWR92" s="11"/>
      <c r="AWS92" s="11"/>
      <c r="AWT92" s="11"/>
      <c r="AWU92" s="11"/>
      <c r="AWV92" s="11"/>
      <c r="AWW92" s="11"/>
      <c r="AWX92" s="11"/>
      <c r="AWY92" s="11"/>
      <c r="AWZ92" s="11"/>
      <c r="AXA92" s="11"/>
      <c r="AXB92" s="11"/>
      <c r="AXC92" s="11"/>
      <c r="AXD92" s="11"/>
      <c r="AXE92" s="11"/>
      <c r="AXF92" s="11"/>
      <c r="AXG92" s="11"/>
      <c r="AXH92" s="11"/>
      <c r="AXI92" s="11"/>
      <c r="AXJ92" s="11"/>
      <c r="AXK92" s="11"/>
      <c r="AXL92" s="11"/>
      <c r="AXM92" s="11"/>
      <c r="AXN92" s="11"/>
      <c r="AXO92" s="11"/>
      <c r="AXP92" s="11"/>
      <c r="AXQ92" s="11"/>
      <c r="AXR92" s="11"/>
      <c r="AXS92" s="11"/>
      <c r="AXT92" s="11"/>
      <c r="AXU92" s="11"/>
      <c r="AXV92" s="11"/>
      <c r="AXW92" s="11"/>
      <c r="AXX92" s="11"/>
      <c r="AXY92" s="11"/>
      <c r="AXZ92" s="11"/>
      <c r="AYA92" s="11"/>
      <c r="AYB92" s="11"/>
      <c r="AYC92" s="11"/>
      <c r="AYD92" s="11"/>
      <c r="AYE92" s="11"/>
      <c r="AYF92" s="11"/>
      <c r="AYG92" s="11"/>
      <c r="AYH92" s="11"/>
      <c r="AYI92" s="11"/>
      <c r="AYJ92" s="11"/>
      <c r="AYK92" s="11"/>
      <c r="AYL92" s="11"/>
      <c r="AYM92" s="11"/>
      <c r="AYN92" s="11"/>
      <c r="AYO92" s="11"/>
      <c r="AYP92" s="11"/>
      <c r="AYQ92" s="11"/>
      <c r="AYR92" s="11"/>
      <c r="AYS92" s="11"/>
      <c r="AYT92" s="11"/>
      <c r="AYU92" s="11"/>
      <c r="AYV92" s="11"/>
      <c r="AYW92" s="11"/>
      <c r="AYX92" s="11"/>
      <c r="AYY92" s="11"/>
      <c r="AYZ92" s="11"/>
      <c r="AZA92" s="11"/>
      <c r="AZB92" s="11"/>
      <c r="AZC92" s="11"/>
      <c r="AZD92" s="11"/>
      <c r="AZE92" s="11"/>
      <c r="AZF92" s="11"/>
      <c r="AZG92" s="11"/>
      <c r="AZH92" s="11"/>
      <c r="AZI92" s="11"/>
      <c r="AZJ92" s="11"/>
      <c r="AZK92" s="11"/>
      <c r="AZL92" s="11"/>
      <c r="AZM92" s="11"/>
      <c r="AZN92" s="11"/>
      <c r="AZO92" s="11"/>
      <c r="AZP92" s="11"/>
      <c r="AZQ92" s="11"/>
      <c r="AZR92" s="11"/>
      <c r="AZS92" s="11"/>
      <c r="AZT92" s="11"/>
      <c r="AZU92" s="11"/>
      <c r="AZV92" s="11"/>
      <c r="AZW92" s="11"/>
      <c r="AZX92" s="11"/>
      <c r="AZY92" s="11"/>
      <c r="AZZ92" s="11"/>
      <c r="BAA92" s="11"/>
      <c r="BAB92" s="11"/>
      <c r="BAC92" s="11"/>
      <c r="BAD92" s="11"/>
      <c r="BAE92" s="11"/>
      <c r="BAF92" s="11"/>
      <c r="BAG92" s="11"/>
      <c r="BAH92" s="11"/>
      <c r="BAI92" s="11"/>
      <c r="BAJ92" s="11"/>
      <c r="BAK92" s="11"/>
      <c r="BAL92" s="11"/>
      <c r="BAM92" s="11"/>
      <c r="BAN92" s="11"/>
      <c r="BAO92" s="11"/>
      <c r="BAP92" s="11"/>
      <c r="BAQ92" s="11"/>
      <c r="BAR92" s="11"/>
      <c r="BAS92" s="11"/>
      <c r="BAT92" s="11"/>
      <c r="BAU92" s="11"/>
      <c r="BAV92" s="11"/>
      <c r="BAW92" s="11"/>
      <c r="BAX92" s="11"/>
      <c r="BAY92" s="11"/>
      <c r="BAZ92" s="11"/>
      <c r="BBA92" s="11"/>
      <c r="BBB92" s="11"/>
      <c r="BBC92" s="11"/>
      <c r="BBD92" s="11"/>
      <c r="BBE92" s="11"/>
      <c r="BBF92" s="11"/>
      <c r="BBG92" s="11"/>
      <c r="BBH92" s="11"/>
      <c r="BBI92" s="11"/>
      <c r="BBJ92" s="11"/>
      <c r="BBK92" s="11"/>
      <c r="BBL92" s="11"/>
      <c r="BBM92" s="11"/>
      <c r="BBN92" s="11"/>
      <c r="BBO92" s="11"/>
      <c r="BBP92" s="11"/>
      <c r="BBQ92" s="11"/>
      <c r="BBR92" s="11"/>
      <c r="BBS92" s="11"/>
      <c r="BBT92" s="11"/>
      <c r="BBU92" s="11"/>
      <c r="BBV92" s="11"/>
      <c r="BBW92" s="11"/>
      <c r="BBX92" s="11"/>
      <c r="BBY92" s="11"/>
      <c r="BBZ92" s="11"/>
      <c r="BCA92" s="11"/>
      <c r="BCB92" s="11"/>
      <c r="BCC92" s="11"/>
      <c r="BCD92" s="11"/>
      <c r="BCE92" s="11"/>
      <c r="BCF92" s="11"/>
      <c r="BCG92" s="11"/>
      <c r="BCH92" s="11"/>
      <c r="BCI92" s="11"/>
      <c r="BCJ92" s="11"/>
      <c r="BCK92" s="11"/>
      <c r="BCL92" s="11"/>
      <c r="BCM92" s="11"/>
      <c r="BCN92" s="11"/>
      <c r="BCO92" s="11"/>
      <c r="BCP92" s="11"/>
      <c r="BCQ92" s="11"/>
      <c r="BCR92" s="11"/>
      <c r="BCS92" s="11"/>
      <c r="BCT92" s="11"/>
      <c r="BCU92" s="11"/>
      <c r="BCV92" s="11"/>
      <c r="BCW92" s="11"/>
      <c r="BCX92" s="11"/>
      <c r="BCY92" s="11"/>
      <c r="BCZ92" s="11"/>
      <c r="BDA92" s="11"/>
      <c r="BDB92" s="11"/>
      <c r="BDC92" s="11"/>
      <c r="BDD92" s="11"/>
      <c r="BDE92" s="11"/>
      <c r="BDF92" s="11"/>
      <c r="BDG92" s="11"/>
      <c r="BDH92" s="11"/>
      <c r="BDI92" s="11"/>
      <c r="BDJ92" s="11"/>
      <c r="BDK92" s="11"/>
      <c r="BDL92" s="11"/>
      <c r="BDM92" s="11"/>
      <c r="BDN92" s="11"/>
      <c r="BDO92" s="11"/>
      <c r="BDP92" s="11"/>
      <c r="BDQ92" s="11"/>
      <c r="BDR92" s="11"/>
      <c r="BDS92" s="11"/>
      <c r="BDT92" s="11"/>
      <c r="BDU92" s="11"/>
      <c r="BDV92" s="11"/>
      <c r="BDW92" s="11"/>
      <c r="BDX92" s="11"/>
      <c r="BDY92" s="11"/>
      <c r="BDZ92" s="11"/>
      <c r="BEA92" s="11"/>
      <c r="BEB92" s="11"/>
      <c r="BEC92" s="11"/>
      <c r="BED92" s="11"/>
      <c r="BEE92" s="11"/>
      <c r="BEF92" s="11"/>
      <c r="BEG92" s="11"/>
      <c r="BEH92" s="11"/>
      <c r="BEI92" s="11"/>
      <c r="BEJ92" s="11"/>
      <c r="BEK92" s="11"/>
      <c r="BEL92" s="11"/>
      <c r="BEM92" s="11"/>
      <c r="BEN92" s="11"/>
      <c r="BEO92" s="11"/>
      <c r="BEP92" s="11"/>
      <c r="BEQ92" s="11"/>
      <c r="BER92" s="11"/>
      <c r="BES92" s="11"/>
      <c r="BET92" s="11"/>
      <c r="BEU92" s="11"/>
      <c r="BEV92" s="11"/>
      <c r="BEW92" s="11"/>
      <c r="BEX92" s="11"/>
      <c r="BEY92" s="11"/>
      <c r="BEZ92" s="11"/>
      <c r="BFA92" s="11"/>
      <c r="BFB92" s="11"/>
      <c r="BFC92" s="11"/>
      <c r="BFD92" s="11"/>
      <c r="BFE92" s="11"/>
      <c r="BFF92" s="11"/>
      <c r="BFG92" s="11"/>
      <c r="BFH92" s="11"/>
      <c r="BFI92" s="11"/>
      <c r="BFJ92" s="11"/>
      <c r="BFK92" s="11"/>
      <c r="BFL92" s="11"/>
      <c r="BFM92" s="11"/>
      <c r="BFN92" s="11"/>
      <c r="BFO92" s="11"/>
      <c r="BFP92" s="11"/>
      <c r="BFQ92" s="11"/>
      <c r="BFR92" s="11"/>
      <c r="BFS92" s="11"/>
      <c r="BFT92" s="11"/>
      <c r="BFU92" s="11"/>
      <c r="BFV92" s="11"/>
      <c r="BFW92" s="11"/>
      <c r="BFX92" s="11"/>
      <c r="BFY92" s="11"/>
      <c r="BFZ92" s="11"/>
      <c r="BGA92" s="11"/>
      <c r="BGB92" s="11"/>
      <c r="BGC92" s="11"/>
      <c r="BGD92" s="11"/>
      <c r="BGE92" s="11"/>
      <c r="BGF92" s="11"/>
      <c r="BGG92" s="11"/>
      <c r="BGH92" s="11"/>
      <c r="BGI92" s="11"/>
      <c r="BGJ92" s="11"/>
      <c r="BGK92" s="11"/>
      <c r="BGL92" s="11"/>
      <c r="BGM92" s="11"/>
      <c r="BGN92" s="11"/>
      <c r="BGO92" s="11"/>
      <c r="BGP92" s="11"/>
      <c r="BGQ92" s="11"/>
      <c r="BGR92" s="11"/>
      <c r="BGS92" s="11"/>
      <c r="BGT92" s="11"/>
      <c r="BGU92" s="11"/>
      <c r="BGV92" s="11"/>
      <c r="BGW92" s="11"/>
      <c r="BGX92" s="11"/>
      <c r="BGY92" s="11"/>
      <c r="BGZ92" s="11"/>
      <c r="BHA92" s="11"/>
      <c r="BHB92" s="11"/>
      <c r="BHC92" s="11"/>
      <c r="BHD92" s="11"/>
      <c r="BHE92" s="11"/>
      <c r="BHF92" s="11"/>
      <c r="BHG92" s="11"/>
      <c r="BHH92" s="11"/>
      <c r="BHI92" s="11"/>
      <c r="BHJ92" s="11"/>
      <c r="BHK92" s="11"/>
      <c r="BHL92" s="11"/>
      <c r="BHM92" s="11"/>
      <c r="BHN92" s="11"/>
      <c r="BHO92" s="11"/>
      <c r="BHP92" s="11"/>
      <c r="BHQ92" s="11"/>
      <c r="BHR92" s="11"/>
      <c r="BHS92" s="11"/>
      <c r="BHT92" s="11"/>
      <c r="BHU92" s="11"/>
      <c r="BHV92" s="11"/>
      <c r="BHW92" s="11"/>
      <c r="BHX92" s="11"/>
      <c r="BHY92" s="11"/>
      <c r="BHZ92" s="11"/>
      <c r="BIA92" s="11"/>
      <c r="BIB92" s="11"/>
      <c r="BIC92" s="11"/>
      <c r="BID92" s="11"/>
      <c r="BIE92" s="11"/>
      <c r="BIF92" s="11"/>
      <c r="BIG92" s="11"/>
      <c r="BIH92" s="11"/>
      <c r="BII92" s="11"/>
      <c r="BIJ92" s="11"/>
      <c r="BIK92" s="11"/>
      <c r="BIL92" s="11"/>
      <c r="BIM92" s="11"/>
      <c r="BIN92" s="11"/>
      <c r="BIO92" s="11"/>
      <c r="BIP92" s="11"/>
      <c r="BIQ92" s="11"/>
      <c r="BIR92" s="11"/>
      <c r="BIS92" s="11"/>
      <c r="BIT92" s="11"/>
      <c r="BIU92" s="11"/>
      <c r="BIV92" s="11"/>
      <c r="BIW92" s="11"/>
      <c r="BIX92" s="11"/>
      <c r="BIY92" s="11"/>
      <c r="BIZ92" s="11"/>
      <c r="BJA92" s="11"/>
      <c r="BJB92" s="11"/>
      <c r="BJC92" s="11"/>
      <c r="BJD92" s="11"/>
      <c r="BJE92" s="11"/>
      <c r="BJF92" s="11"/>
      <c r="BJG92" s="11"/>
      <c r="BJH92" s="11"/>
      <c r="BJI92" s="11"/>
      <c r="BJJ92" s="11"/>
      <c r="BJK92" s="11"/>
      <c r="BJL92" s="11"/>
      <c r="BJM92" s="11"/>
      <c r="BJN92" s="11"/>
      <c r="BJO92" s="11"/>
      <c r="BJP92" s="11"/>
      <c r="BJQ92" s="11"/>
      <c r="BJR92" s="11"/>
      <c r="BJS92" s="11"/>
      <c r="BJT92" s="11"/>
      <c r="BJU92" s="11"/>
      <c r="BJV92" s="11"/>
      <c r="BJW92" s="11"/>
      <c r="BJX92" s="11"/>
      <c r="BJY92" s="11"/>
      <c r="BJZ92" s="11"/>
      <c r="BKA92" s="11"/>
      <c r="BKB92" s="11"/>
      <c r="BKC92" s="11"/>
      <c r="BKD92" s="11"/>
      <c r="BKE92" s="11"/>
      <c r="BKF92" s="11"/>
      <c r="BKG92" s="11"/>
      <c r="BKH92" s="11"/>
      <c r="BKI92" s="11"/>
      <c r="BKJ92" s="11"/>
      <c r="BKK92" s="11"/>
      <c r="BKL92" s="11"/>
      <c r="BKM92" s="11"/>
      <c r="BKN92" s="11"/>
      <c r="BKO92" s="11"/>
      <c r="BKP92" s="11"/>
      <c r="BKQ92" s="11"/>
      <c r="BKR92" s="11"/>
      <c r="BKS92" s="11"/>
      <c r="BKT92" s="11"/>
      <c r="BKU92" s="11"/>
      <c r="BKV92" s="11"/>
      <c r="BKW92" s="11"/>
      <c r="BKX92" s="11"/>
      <c r="BKY92" s="11"/>
      <c r="BKZ92" s="11"/>
      <c r="BLA92" s="11"/>
      <c r="BLB92" s="11"/>
      <c r="BLC92" s="11"/>
      <c r="BLD92" s="11"/>
      <c r="BLE92" s="11"/>
      <c r="BLF92" s="11"/>
      <c r="BLG92" s="11"/>
      <c r="BLH92" s="11"/>
      <c r="BLI92" s="11"/>
      <c r="BLJ92" s="11"/>
      <c r="BLK92" s="11"/>
      <c r="BLL92" s="11"/>
      <c r="BLM92" s="11"/>
      <c r="BLN92" s="11"/>
      <c r="BLO92" s="11"/>
      <c r="BLP92" s="11"/>
      <c r="BLQ92" s="11"/>
      <c r="BLR92" s="11"/>
      <c r="BLS92" s="11"/>
      <c r="BLT92" s="11"/>
      <c r="BLU92" s="11"/>
      <c r="BLV92" s="11"/>
      <c r="BLW92" s="11"/>
      <c r="BLX92" s="11"/>
      <c r="BLY92" s="11"/>
      <c r="BLZ92" s="11"/>
      <c r="BMA92" s="11"/>
      <c r="BMB92" s="11"/>
      <c r="BMC92" s="11"/>
      <c r="BMD92" s="11"/>
      <c r="BME92" s="11"/>
      <c r="BMF92" s="11"/>
      <c r="BMG92" s="11"/>
      <c r="BMH92" s="11"/>
      <c r="BMI92" s="11"/>
      <c r="BMJ92" s="11"/>
      <c r="BMK92" s="11"/>
      <c r="BML92" s="11"/>
      <c r="BMM92" s="11"/>
      <c r="BMN92" s="11"/>
      <c r="BMO92" s="11"/>
      <c r="BMP92" s="11"/>
      <c r="BMQ92" s="11"/>
      <c r="BMR92" s="11"/>
      <c r="BMS92" s="11"/>
      <c r="BMT92" s="11"/>
      <c r="BMU92" s="11"/>
      <c r="BMV92" s="11"/>
      <c r="BMW92" s="11"/>
      <c r="BMX92" s="11"/>
      <c r="BMY92" s="11"/>
      <c r="BMZ92" s="11"/>
      <c r="BNA92" s="11"/>
      <c r="BNB92" s="11"/>
      <c r="BNC92" s="11"/>
      <c r="BND92" s="11"/>
      <c r="BNE92" s="11"/>
      <c r="BNF92" s="11"/>
      <c r="BNG92" s="11"/>
      <c r="BNH92" s="11"/>
      <c r="BNI92" s="11"/>
      <c r="BNJ92" s="11"/>
      <c r="BNK92" s="11"/>
      <c r="BNL92" s="11"/>
      <c r="BNM92" s="11"/>
      <c r="BNN92" s="11"/>
      <c r="BNO92" s="11"/>
      <c r="BNP92" s="11"/>
      <c r="BNQ92" s="11"/>
      <c r="BNR92" s="11"/>
      <c r="BNS92" s="11"/>
      <c r="BNT92" s="11"/>
      <c r="BNU92" s="11"/>
      <c r="BNV92" s="11"/>
      <c r="BNW92" s="11"/>
      <c r="BNX92" s="11"/>
      <c r="BNY92" s="11"/>
      <c r="BNZ92" s="11"/>
      <c r="BOA92" s="11"/>
      <c r="BOB92" s="11"/>
      <c r="BOC92" s="11"/>
      <c r="BOD92" s="11"/>
      <c r="BOE92" s="11"/>
      <c r="BOF92" s="11"/>
      <c r="BOG92" s="11"/>
      <c r="BOH92" s="11"/>
      <c r="BOI92" s="11"/>
      <c r="BOJ92" s="11"/>
      <c r="BOK92" s="11"/>
      <c r="BOL92" s="11"/>
      <c r="BOM92" s="11"/>
      <c r="BON92" s="11"/>
      <c r="BOO92" s="11"/>
      <c r="BOP92" s="11"/>
      <c r="BOQ92" s="11"/>
      <c r="BOR92" s="11"/>
      <c r="BOS92" s="11"/>
      <c r="BOT92" s="11"/>
      <c r="BOU92" s="11"/>
      <c r="BOV92" s="11"/>
      <c r="BOW92" s="11"/>
      <c r="BOX92" s="11"/>
      <c r="BOY92" s="11"/>
      <c r="BOZ92" s="11"/>
      <c r="BPA92" s="11"/>
      <c r="BPB92" s="11"/>
      <c r="BPC92" s="11"/>
      <c r="BPD92" s="11"/>
      <c r="BPE92" s="11"/>
      <c r="BPF92" s="11"/>
      <c r="BPG92" s="11"/>
      <c r="BPH92" s="11"/>
      <c r="BPI92" s="11"/>
      <c r="BPJ92" s="11"/>
      <c r="BPK92" s="11"/>
      <c r="BPL92" s="11"/>
      <c r="BPM92" s="11"/>
      <c r="BPN92" s="11"/>
      <c r="BPO92" s="11"/>
      <c r="BPP92" s="11"/>
      <c r="BPQ92" s="11"/>
      <c r="BPR92" s="11"/>
      <c r="BPS92" s="11"/>
      <c r="BPT92" s="11"/>
      <c r="BPU92" s="11"/>
      <c r="BPV92" s="11"/>
      <c r="BPW92" s="11"/>
      <c r="BPX92" s="11"/>
      <c r="BPY92" s="11"/>
      <c r="BPZ92" s="11"/>
      <c r="BQA92" s="11"/>
      <c r="BQB92" s="11"/>
      <c r="BQC92" s="11"/>
      <c r="BQD92" s="11"/>
      <c r="BQE92" s="11"/>
      <c r="BQF92" s="11"/>
      <c r="BQG92" s="11"/>
      <c r="BQH92" s="11"/>
      <c r="BQI92" s="11"/>
      <c r="BQJ92" s="11"/>
      <c r="BQK92" s="11"/>
      <c r="BQL92" s="11"/>
      <c r="BQM92" s="11"/>
      <c r="BQN92" s="11"/>
      <c r="BQO92" s="11"/>
      <c r="BQP92" s="11"/>
      <c r="BQQ92" s="11"/>
      <c r="BQR92" s="11"/>
      <c r="BQS92" s="11"/>
      <c r="BQT92" s="11"/>
      <c r="BQU92" s="11"/>
      <c r="BQV92" s="11"/>
      <c r="BQW92" s="11"/>
      <c r="BQX92" s="11"/>
      <c r="BQY92" s="11"/>
      <c r="BQZ92" s="11"/>
      <c r="BRA92" s="11"/>
      <c r="BRB92" s="11"/>
      <c r="BRC92" s="11"/>
      <c r="BRD92" s="11"/>
      <c r="BRE92" s="11"/>
      <c r="BRF92" s="11"/>
      <c r="BRG92" s="11"/>
      <c r="BRH92" s="11"/>
      <c r="BRI92" s="11"/>
      <c r="BRJ92" s="11"/>
      <c r="BRK92" s="11"/>
      <c r="BRL92" s="11"/>
      <c r="BRM92" s="11"/>
      <c r="BRN92" s="11"/>
      <c r="BRO92" s="11"/>
      <c r="BRP92" s="11"/>
      <c r="BRQ92" s="11"/>
      <c r="BRR92" s="11"/>
      <c r="BRS92" s="11"/>
      <c r="BRT92" s="11"/>
      <c r="BRU92" s="11"/>
      <c r="BRV92" s="11"/>
      <c r="BRW92" s="11"/>
      <c r="BRX92" s="11"/>
      <c r="BRY92" s="11"/>
      <c r="BRZ92" s="11"/>
      <c r="BSA92" s="11"/>
      <c r="BSB92" s="11"/>
      <c r="BSC92" s="11"/>
      <c r="BSD92" s="11"/>
      <c r="BSE92" s="11"/>
      <c r="BSF92" s="11"/>
      <c r="BSG92" s="11"/>
      <c r="BSH92" s="11"/>
      <c r="BSI92" s="11"/>
      <c r="BSJ92" s="11"/>
      <c r="BSK92" s="11"/>
      <c r="BSL92" s="11"/>
      <c r="BSM92" s="11"/>
      <c r="BSN92" s="11"/>
      <c r="BSO92" s="11"/>
      <c r="BSP92" s="11"/>
      <c r="BSQ92" s="11"/>
      <c r="BSR92" s="11"/>
      <c r="BSS92" s="11"/>
      <c r="BST92" s="11"/>
      <c r="BSU92" s="11"/>
      <c r="BSV92" s="11"/>
      <c r="BSW92" s="11"/>
      <c r="BSX92" s="11"/>
      <c r="BSY92" s="11"/>
      <c r="BSZ92" s="11"/>
      <c r="BTA92" s="11"/>
      <c r="BTB92" s="11"/>
      <c r="BTC92" s="11"/>
      <c r="BTD92" s="11"/>
      <c r="BTE92" s="11"/>
      <c r="BTF92" s="11"/>
      <c r="BTG92" s="11"/>
      <c r="BTH92" s="11"/>
      <c r="BTI92" s="11"/>
      <c r="BTJ92" s="11"/>
      <c r="BTK92" s="11"/>
      <c r="BTL92" s="11"/>
      <c r="BTM92" s="11"/>
      <c r="BTN92" s="11"/>
      <c r="BTO92" s="11"/>
      <c r="BTP92" s="11"/>
      <c r="BTQ92" s="11"/>
      <c r="BTR92" s="11"/>
      <c r="BTS92" s="11"/>
      <c r="BTT92" s="11"/>
      <c r="BTU92" s="11"/>
      <c r="BTV92" s="11"/>
      <c r="BTW92" s="11"/>
      <c r="BTX92" s="11"/>
      <c r="BTY92" s="11"/>
      <c r="BTZ92" s="11"/>
      <c r="BUA92" s="11"/>
      <c r="BUB92" s="11"/>
      <c r="BUC92" s="11"/>
      <c r="BUD92" s="11"/>
      <c r="BUE92" s="11"/>
      <c r="BUF92" s="11"/>
      <c r="BUG92" s="11"/>
      <c r="BUH92" s="11"/>
      <c r="BUI92" s="11"/>
      <c r="BUJ92" s="11"/>
      <c r="BUK92" s="11"/>
      <c r="BUL92" s="11"/>
      <c r="BUM92" s="11"/>
      <c r="BUN92" s="11"/>
      <c r="BUO92" s="11"/>
      <c r="BUP92" s="11"/>
      <c r="BUQ92" s="11"/>
      <c r="BUR92" s="11"/>
      <c r="BUS92" s="11"/>
      <c r="BUT92" s="11"/>
      <c r="BUU92" s="11"/>
      <c r="BUV92" s="11"/>
      <c r="BUW92" s="11"/>
      <c r="BUX92" s="11"/>
      <c r="BUY92" s="11"/>
      <c r="BUZ92" s="11"/>
      <c r="BVA92" s="11"/>
      <c r="BVB92" s="11"/>
      <c r="BVC92" s="11"/>
      <c r="BVD92" s="11"/>
      <c r="BVE92" s="11"/>
      <c r="BVF92" s="11"/>
      <c r="BVG92" s="11"/>
      <c r="BVH92" s="11"/>
      <c r="BVI92" s="11"/>
      <c r="BVJ92" s="11"/>
      <c r="BVK92" s="11"/>
      <c r="BVL92" s="11"/>
      <c r="BVM92" s="11"/>
      <c r="BVN92" s="11"/>
      <c r="BVO92" s="11"/>
      <c r="BVP92" s="11"/>
      <c r="BVQ92" s="11"/>
      <c r="BVR92" s="11"/>
      <c r="BVS92" s="11"/>
      <c r="BVT92" s="11"/>
      <c r="BVU92" s="11"/>
      <c r="BVV92" s="11"/>
      <c r="BVW92" s="11"/>
      <c r="BVX92" s="11"/>
      <c r="BVY92" s="11"/>
      <c r="BVZ92" s="11"/>
      <c r="BWA92" s="11"/>
      <c r="BWB92" s="11"/>
      <c r="BWC92" s="11"/>
      <c r="BWD92" s="11"/>
      <c r="BWE92" s="11"/>
      <c r="BWF92" s="11"/>
      <c r="BWG92" s="11"/>
      <c r="BWH92" s="11"/>
      <c r="BWI92" s="11"/>
      <c r="BWJ92" s="11"/>
      <c r="BWK92" s="11"/>
      <c r="BWL92" s="11"/>
      <c r="BWM92" s="11"/>
      <c r="BWN92" s="11"/>
      <c r="BWO92" s="11"/>
      <c r="BWP92" s="11"/>
      <c r="BWQ92" s="11"/>
      <c r="BWR92" s="11"/>
      <c r="BWS92" s="11"/>
      <c r="BWT92" s="11"/>
      <c r="BWU92" s="11"/>
      <c r="BWV92" s="11"/>
      <c r="BWW92" s="11"/>
      <c r="BWX92" s="11"/>
      <c r="BWY92" s="11"/>
      <c r="BWZ92" s="11"/>
      <c r="BXA92" s="11"/>
      <c r="BXB92" s="11"/>
      <c r="BXC92" s="11"/>
      <c r="BXD92" s="11"/>
      <c r="BXE92" s="11"/>
      <c r="BXF92" s="11"/>
      <c r="BXG92" s="11"/>
      <c r="BXH92" s="11"/>
      <c r="BXI92" s="11"/>
      <c r="BXJ92" s="11"/>
      <c r="BXK92" s="11"/>
      <c r="BXL92" s="11"/>
      <c r="BXM92" s="11"/>
      <c r="BXN92" s="11"/>
      <c r="BXO92" s="11"/>
      <c r="BXP92" s="11"/>
      <c r="BXQ92" s="11"/>
      <c r="BXR92" s="11"/>
      <c r="BXS92" s="11"/>
      <c r="BXT92" s="11"/>
      <c r="BXU92" s="11"/>
      <c r="BXV92" s="11"/>
      <c r="BXW92" s="11"/>
      <c r="BXX92" s="11"/>
      <c r="BXY92" s="11"/>
      <c r="BXZ92" s="11"/>
      <c r="BYA92" s="11"/>
      <c r="BYB92" s="11"/>
      <c r="BYC92" s="11"/>
      <c r="BYD92" s="11"/>
      <c r="BYE92" s="11"/>
      <c r="BYF92" s="11"/>
      <c r="BYG92" s="11"/>
      <c r="BYH92" s="11"/>
      <c r="BYI92" s="11"/>
      <c r="BYJ92" s="11"/>
      <c r="BYK92" s="11"/>
      <c r="BYL92" s="11"/>
      <c r="BYM92" s="11"/>
      <c r="BYN92" s="11"/>
      <c r="BYO92" s="11"/>
      <c r="BYP92" s="11"/>
      <c r="BYQ92" s="11"/>
      <c r="BYR92" s="11"/>
      <c r="BYS92" s="11"/>
      <c r="BYT92" s="11"/>
      <c r="BYU92" s="11"/>
      <c r="BYV92" s="11"/>
      <c r="BYW92" s="11"/>
      <c r="BYX92" s="11"/>
      <c r="BYY92" s="11"/>
      <c r="BYZ92" s="11"/>
      <c r="BZA92" s="11"/>
      <c r="BZB92" s="11"/>
      <c r="BZC92" s="11"/>
      <c r="BZD92" s="11"/>
      <c r="BZE92" s="11"/>
      <c r="BZF92" s="11"/>
      <c r="BZG92" s="11"/>
      <c r="BZH92" s="11"/>
      <c r="BZI92" s="11"/>
      <c r="BZJ92" s="11"/>
      <c r="BZK92" s="11"/>
      <c r="BZL92" s="11"/>
      <c r="BZM92" s="11"/>
      <c r="BZN92" s="11"/>
      <c r="BZO92" s="11"/>
      <c r="BZP92" s="11"/>
      <c r="BZQ92" s="11"/>
      <c r="BZR92" s="11"/>
      <c r="BZS92" s="11"/>
      <c r="BZT92" s="11"/>
      <c r="BZU92" s="11"/>
      <c r="BZV92" s="11"/>
      <c r="BZW92" s="11"/>
      <c r="BZX92" s="11"/>
      <c r="BZY92" s="11"/>
      <c r="BZZ92" s="11"/>
      <c r="CAA92" s="11"/>
      <c r="CAB92" s="11"/>
      <c r="CAC92" s="11"/>
      <c r="CAD92" s="11"/>
      <c r="CAE92" s="11"/>
      <c r="CAF92" s="11"/>
      <c r="CAG92" s="11"/>
      <c r="CAH92" s="11"/>
      <c r="CAI92" s="11"/>
      <c r="CAJ92" s="11"/>
      <c r="CAK92" s="11"/>
      <c r="CAL92" s="11"/>
      <c r="CAM92" s="11"/>
      <c r="CAN92" s="11"/>
      <c r="CAO92" s="11"/>
      <c r="CAP92" s="11"/>
      <c r="CAQ92" s="11"/>
      <c r="CAR92" s="11"/>
      <c r="CAS92" s="11"/>
      <c r="CAT92" s="11"/>
      <c r="CAU92" s="11"/>
      <c r="CAV92" s="11"/>
      <c r="CAW92" s="11"/>
      <c r="CAX92" s="11"/>
      <c r="CAY92" s="11"/>
      <c r="CAZ92" s="11"/>
      <c r="CBA92" s="11"/>
      <c r="CBB92" s="11"/>
      <c r="CBC92" s="11"/>
      <c r="CBD92" s="11"/>
      <c r="CBE92" s="11"/>
      <c r="CBF92" s="11"/>
      <c r="CBG92" s="11"/>
      <c r="CBH92" s="11"/>
      <c r="CBI92" s="11"/>
      <c r="CBJ92" s="11"/>
      <c r="CBK92" s="11"/>
      <c r="CBL92" s="11"/>
      <c r="CBM92" s="11"/>
      <c r="CBN92" s="11"/>
      <c r="CBO92" s="11"/>
      <c r="CBP92" s="11"/>
      <c r="CBQ92" s="11"/>
      <c r="CBR92" s="11"/>
      <c r="CBS92" s="11"/>
      <c r="CBT92" s="11"/>
      <c r="CBU92" s="11"/>
      <c r="CBV92" s="11"/>
      <c r="CBW92" s="11"/>
      <c r="CBX92" s="11"/>
      <c r="CBY92" s="11"/>
      <c r="CBZ92" s="11"/>
      <c r="CCA92" s="11"/>
      <c r="CCB92" s="11"/>
      <c r="CCC92" s="11"/>
      <c r="CCD92" s="11"/>
      <c r="CCE92" s="11"/>
      <c r="CCF92" s="11"/>
      <c r="CCG92" s="11"/>
      <c r="CCH92" s="11"/>
      <c r="CCI92" s="11"/>
      <c r="CCJ92" s="11"/>
      <c r="CCK92" s="11"/>
      <c r="CCL92" s="11"/>
      <c r="CCM92" s="11"/>
      <c r="CCN92" s="11"/>
      <c r="CCO92" s="11"/>
      <c r="CCP92" s="11"/>
      <c r="CCQ92" s="11"/>
      <c r="CCR92" s="11"/>
      <c r="CCS92" s="11"/>
      <c r="CCT92" s="11"/>
      <c r="CCU92" s="11"/>
      <c r="CCV92" s="11"/>
      <c r="CCW92" s="11"/>
      <c r="CCX92" s="11"/>
      <c r="CCY92" s="11"/>
      <c r="CCZ92" s="11"/>
      <c r="CDA92" s="11"/>
      <c r="CDB92" s="11"/>
      <c r="CDC92" s="11"/>
      <c r="CDD92" s="11"/>
      <c r="CDE92" s="11"/>
      <c r="CDF92" s="11"/>
      <c r="CDG92" s="11"/>
      <c r="CDH92" s="11"/>
      <c r="CDI92" s="11"/>
      <c r="CDJ92" s="11"/>
      <c r="CDK92" s="11"/>
      <c r="CDL92" s="11"/>
      <c r="CDM92" s="11"/>
      <c r="CDN92" s="11"/>
      <c r="CDO92" s="11"/>
      <c r="CDP92" s="11"/>
      <c r="CDQ92" s="11"/>
      <c r="CDR92" s="11"/>
      <c r="CDS92" s="11"/>
      <c r="CDT92" s="11"/>
      <c r="CDU92" s="11"/>
      <c r="CDV92" s="11"/>
      <c r="CDW92" s="11"/>
      <c r="CDX92" s="11"/>
      <c r="CDY92" s="11"/>
      <c r="CDZ92" s="11"/>
      <c r="CEA92" s="11"/>
      <c r="CEB92" s="11"/>
      <c r="CEC92" s="11"/>
      <c r="CED92" s="11"/>
      <c r="CEE92" s="11"/>
      <c r="CEF92" s="11"/>
      <c r="CEG92" s="11"/>
      <c r="CEH92" s="11"/>
      <c r="CEI92" s="11"/>
      <c r="CEJ92" s="11"/>
      <c r="CEK92" s="11"/>
      <c r="CEL92" s="11"/>
      <c r="CEM92" s="11"/>
      <c r="CEN92" s="11"/>
      <c r="CEO92" s="11"/>
      <c r="CEP92" s="11"/>
      <c r="CEQ92" s="11"/>
      <c r="CER92" s="11"/>
      <c r="CES92" s="11"/>
      <c r="CET92" s="11"/>
      <c r="CEU92" s="11"/>
      <c r="CEV92" s="11"/>
      <c r="CEW92" s="11"/>
      <c r="CEX92" s="11"/>
      <c r="CEY92" s="11"/>
      <c r="CEZ92" s="11"/>
      <c r="CFA92" s="11"/>
      <c r="CFB92" s="11"/>
      <c r="CFC92" s="11"/>
      <c r="CFD92" s="11"/>
      <c r="CFE92" s="11"/>
      <c r="CFF92" s="11"/>
      <c r="CFG92" s="11"/>
      <c r="CFH92" s="11"/>
      <c r="CFI92" s="11"/>
      <c r="CFJ92" s="11"/>
      <c r="CFK92" s="11"/>
      <c r="CFL92" s="11"/>
      <c r="CFM92" s="11"/>
      <c r="CFN92" s="11"/>
      <c r="CFO92" s="11"/>
      <c r="CFP92" s="11"/>
      <c r="CFQ92" s="11"/>
      <c r="CFR92" s="11"/>
      <c r="CFS92" s="11"/>
      <c r="CFT92" s="11"/>
      <c r="CFU92" s="11"/>
      <c r="CFV92" s="11"/>
      <c r="CFW92" s="11"/>
      <c r="CFX92" s="11"/>
      <c r="CFY92" s="11"/>
      <c r="CFZ92" s="11"/>
      <c r="CGA92" s="11"/>
      <c r="CGB92" s="11"/>
      <c r="CGC92" s="11"/>
      <c r="CGD92" s="11"/>
      <c r="CGE92" s="11"/>
      <c r="CGF92" s="11"/>
      <c r="CGG92" s="11"/>
      <c r="CGH92" s="11"/>
      <c r="CGI92" s="11"/>
      <c r="CGJ92" s="11"/>
      <c r="CGK92" s="11"/>
      <c r="CGL92" s="11"/>
      <c r="CGM92" s="11"/>
      <c r="CGN92" s="11"/>
      <c r="CGO92" s="11"/>
      <c r="CGP92" s="11"/>
      <c r="CGQ92" s="11"/>
      <c r="CGR92" s="11"/>
      <c r="CGS92" s="11"/>
      <c r="CGT92" s="11"/>
      <c r="CGU92" s="11"/>
      <c r="CGV92" s="11"/>
      <c r="CGW92" s="11"/>
      <c r="CGX92" s="11"/>
      <c r="CGY92" s="11"/>
      <c r="CGZ92" s="11"/>
      <c r="CHA92" s="11"/>
      <c r="CHB92" s="11"/>
      <c r="CHC92" s="11"/>
      <c r="CHD92" s="11"/>
      <c r="CHE92" s="11"/>
      <c r="CHF92" s="11"/>
      <c r="CHG92" s="11"/>
      <c r="CHH92" s="11"/>
      <c r="CHI92" s="11"/>
      <c r="CHJ92" s="11"/>
      <c r="CHK92" s="11"/>
      <c r="CHL92" s="11"/>
      <c r="CHM92" s="11"/>
      <c r="CHN92" s="11"/>
      <c r="CHO92" s="11"/>
      <c r="CHP92" s="11"/>
      <c r="CHQ92" s="11"/>
      <c r="CHR92" s="11"/>
      <c r="CHS92" s="11"/>
      <c r="CHT92" s="11"/>
      <c r="CHU92" s="11"/>
      <c r="CHV92" s="11"/>
      <c r="CHW92" s="11"/>
      <c r="CHX92" s="11"/>
      <c r="CHY92" s="11"/>
      <c r="CHZ92" s="11"/>
      <c r="CIA92" s="11"/>
      <c r="CIB92" s="11"/>
      <c r="CIC92" s="11"/>
      <c r="CID92" s="11"/>
      <c r="CIE92" s="11"/>
      <c r="CIF92" s="11"/>
      <c r="CIG92" s="11"/>
      <c r="CIH92" s="11"/>
      <c r="CII92" s="11"/>
      <c r="CIJ92" s="11"/>
      <c r="CIK92" s="11"/>
      <c r="CIL92" s="11"/>
      <c r="CIM92" s="11"/>
      <c r="CIN92" s="11"/>
      <c r="CIO92" s="11"/>
      <c r="CIP92" s="11"/>
      <c r="CIQ92" s="11"/>
      <c r="CIR92" s="11"/>
      <c r="CIS92" s="11"/>
      <c r="CIT92" s="11"/>
      <c r="CIU92" s="11"/>
      <c r="CIV92" s="11"/>
      <c r="CIW92" s="11"/>
      <c r="CIX92" s="11"/>
      <c r="CIY92" s="11"/>
      <c r="CIZ92" s="11"/>
      <c r="CJA92" s="11"/>
      <c r="CJB92" s="11"/>
      <c r="CJC92" s="11"/>
      <c r="CJD92" s="11"/>
      <c r="CJE92" s="11"/>
      <c r="CJF92" s="11"/>
      <c r="CJG92" s="11"/>
      <c r="CJH92" s="11"/>
      <c r="CJI92" s="11"/>
      <c r="CJJ92" s="11"/>
      <c r="CJK92" s="11"/>
      <c r="CJL92" s="11"/>
      <c r="CJM92" s="11"/>
      <c r="CJN92" s="11"/>
      <c r="CJO92" s="11"/>
      <c r="CJP92" s="11"/>
      <c r="CJQ92" s="11"/>
      <c r="CJR92" s="11"/>
      <c r="CJS92" s="11"/>
      <c r="CJT92" s="11"/>
      <c r="CJU92" s="11"/>
      <c r="CJV92" s="11"/>
      <c r="CJW92" s="11"/>
      <c r="CJX92" s="11"/>
      <c r="CJY92" s="11"/>
      <c r="CJZ92" s="11"/>
      <c r="CKA92" s="11"/>
      <c r="CKB92" s="11"/>
      <c r="CKC92" s="11"/>
      <c r="CKD92" s="11"/>
      <c r="CKE92" s="11"/>
      <c r="CKF92" s="11"/>
      <c r="CKG92" s="11"/>
      <c r="CKH92" s="11"/>
      <c r="CKI92" s="11"/>
      <c r="CKJ92" s="11"/>
      <c r="CKK92" s="11"/>
      <c r="CKL92" s="11"/>
      <c r="CKM92" s="11"/>
      <c r="CKN92" s="11"/>
      <c r="CKO92" s="11"/>
      <c r="CKP92" s="11"/>
      <c r="CKQ92" s="11"/>
      <c r="CKR92" s="11"/>
      <c r="CKS92" s="11"/>
      <c r="CKT92" s="11"/>
      <c r="CKU92" s="11"/>
      <c r="CKV92" s="11"/>
      <c r="CKW92" s="11"/>
      <c r="CKX92" s="11"/>
      <c r="CKY92" s="11"/>
      <c r="CKZ92" s="11"/>
      <c r="CLA92" s="11"/>
      <c r="CLB92" s="11"/>
      <c r="CLC92" s="11"/>
      <c r="CLD92" s="11"/>
      <c r="CLE92" s="11"/>
      <c r="CLF92" s="11"/>
      <c r="CLG92" s="11"/>
      <c r="CLH92" s="11"/>
      <c r="CLI92" s="11"/>
      <c r="CLJ92" s="11"/>
      <c r="CLK92" s="11"/>
      <c r="CLL92" s="11"/>
      <c r="CLM92" s="11"/>
      <c r="CLN92" s="11"/>
      <c r="CLO92" s="11"/>
      <c r="CLP92" s="11"/>
      <c r="CLQ92" s="11"/>
      <c r="CLR92" s="11"/>
      <c r="CLS92" s="11"/>
      <c r="CLT92" s="11"/>
      <c r="CLU92" s="11"/>
      <c r="CLV92" s="11"/>
      <c r="CLW92" s="11"/>
      <c r="CLX92" s="11"/>
      <c r="CLY92" s="11"/>
      <c r="CLZ92" s="11"/>
      <c r="CMA92" s="11"/>
      <c r="CMB92" s="11"/>
      <c r="CMC92" s="11"/>
      <c r="CMD92" s="11"/>
      <c r="CME92" s="11"/>
      <c r="CMF92" s="11"/>
      <c r="CMG92" s="11"/>
      <c r="CMH92" s="11"/>
      <c r="CMI92" s="11"/>
      <c r="CMJ92" s="11"/>
      <c r="CMK92" s="11"/>
      <c r="CML92" s="11"/>
      <c r="CMM92" s="11"/>
      <c r="CMN92" s="11"/>
      <c r="CMO92" s="11"/>
      <c r="CMP92" s="11"/>
      <c r="CMQ92" s="11"/>
      <c r="CMR92" s="11"/>
      <c r="CMS92" s="11"/>
      <c r="CMT92" s="11"/>
      <c r="CMU92" s="11"/>
      <c r="CMV92" s="11"/>
      <c r="CMW92" s="11"/>
      <c r="CMX92" s="11"/>
      <c r="CMY92" s="11"/>
      <c r="CMZ92" s="11"/>
      <c r="CNA92" s="11"/>
      <c r="CNB92" s="11"/>
      <c r="CNC92" s="11"/>
      <c r="CND92" s="11"/>
      <c r="CNE92" s="11"/>
      <c r="CNF92" s="11"/>
      <c r="CNG92" s="11"/>
      <c r="CNH92" s="11"/>
      <c r="CNI92" s="11"/>
      <c r="CNJ92" s="11"/>
      <c r="CNK92" s="11"/>
      <c r="CNL92" s="11"/>
      <c r="CNM92" s="11"/>
      <c r="CNN92" s="11"/>
      <c r="CNO92" s="11"/>
      <c r="CNP92" s="11"/>
      <c r="CNQ92" s="11"/>
      <c r="CNR92" s="11"/>
      <c r="CNS92" s="11"/>
      <c r="CNT92" s="11"/>
      <c r="CNU92" s="11"/>
      <c r="CNV92" s="11"/>
      <c r="CNW92" s="11"/>
      <c r="CNX92" s="11"/>
      <c r="CNY92" s="11"/>
      <c r="CNZ92" s="11"/>
      <c r="COA92" s="11"/>
      <c r="COB92" s="11"/>
      <c r="COC92" s="11"/>
      <c r="COD92" s="11"/>
      <c r="COE92" s="11"/>
      <c r="COF92" s="11"/>
      <c r="COG92" s="11"/>
      <c r="COH92" s="11"/>
      <c r="COI92" s="11"/>
      <c r="COJ92" s="11"/>
      <c r="COK92" s="11"/>
      <c r="COL92" s="11"/>
      <c r="COM92" s="11"/>
      <c r="CON92" s="11"/>
      <c r="COO92" s="11"/>
      <c r="COP92" s="11"/>
      <c r="COQ92" s="11"/>
      <c r="COR92" s="11"/>
      <c r="COS92" s="11"/>
      <c r="COT92" s="11"/>
      <c r="COU92" s="11"/>
      <c r="COV92" s="11"/>
      <c r="COW92" s="11"/>
      <c r="COX92" s="11"/>
      <c r="COY92" s="11"/>
      <c r="COZ92" s="11"/>
      <c r="CPA92" s="11"/>
      <c r="CPB92" s="11"/>
      <c r="CPC92" s="11"/>
      <c r="CPD92" s="11"/>
      <c r="CPE92" s="11"/>
      <c r="CPF92" s="11"/>
      <c r="CPG92" s="11"/>
      <c r="CPH92" s="11"/>
      <c r="CPI92" s="11"/>
      <c r="CPJ92" s="11"/>
      <c r="CPK92" s="11"/>
      <c r="CPL92" s="11"/>
      <c r="CPM92" s="11"/>
      <c r="CPN92" s="11"/>
      <c r="CPO92" s="11"/>
      <c r="CPP92" s="11"/>
      <c r="CPQ92" s="11"/>
      <c r="CPR92" s="11"/>
      <c r="CPS92" s="11"/>
      <c r="CPT92" s="11"/>
      <c r="CPU92" s="11"/>
      <c r="CPV92" s="11"/>
      <c r="CPW92" s="11"/>
      <c r="CPX92" s="11"/>
      <c r="CPY92" s="11"/>
      <c r="CPZ92" s="11"/>
      <c r="CQA92" s="11"/>
      <c r="CQB92" s="11"/>
      <c r="CQC92" s="11"/>
      <c r="CQD92" s="11"/>
      <c r="CQE92" s="11"/>
      <c r="CQF92" s="11"/>
      <c r="CQG92" s="11"/>
      <c r="CQH92" s="11"/>
      <c r="CQI92" s="11"/>
      <c r="CQJ92" s="11"/>
      <c r="CQK92" s="11"/>
      <c r="CQL92" s="11"/>
      <c r="CQM92" s="11"/>
      <c r="CQN92" s="11"/>
      <c r="CQO92" s="11"/>
      <c r="CQP92" s="11"/>
      <c r="CQQ92" s="11"/>
      <c r="CQR92" s="11"/>
      <c r="CQS92" s="11"/>
      <c r="CQT92" s="11"/>
      <c r="CQU92" s="11"/>
      <c r="CQV92" s="11"/>
      <c r="CQW92" s="11"/>
      <c r="CQX92" s="11"/>
      <c r="CQY92" s="11"/>
      <c r="CQZ92" s="11"/>
      <c r="CRA92" s="11"/>
      <c r="CRB92" s="11"/>
      <c r="CRC92" s="11"/>
      <c r="CRD92" s="11"/>
      <c r="CRE92" s="11"/>
      <c r="CRF92" s="11"/>
      <c r="CRG92" s="11"/>
      <c r="CRH92" s="11"/>
      <c r="CRI92" s="11"/>
      <c r="CRJ92" s="11"/>
      <c r="CRK92" s="11"/>
      <c r="CRL92" s="11"/>
      <c r="CRM92" s="11"/>
      <c r="CRN92" s="11"/>
      <c r="CRO92" s="11"/>
      <c r="CRP92" s="11"/>
      <c r="CRQ92" s="11"/>
      <c r="CRR92" s="11"/>
      <c r="CRS92" s="11"/>
      <c r="CRT92" s="11"/>
      <c r="CRU92" s="11"/>
      <c r="CRV92" s="11"/>
      <c r="CRW92" s="11"/>
      <c r="CRX92" s="11"/>
      <c r="CRY92" s="11"/>
      <c r="CRZ92" s="11"/>
      <c r="CSA92" s="11"/>
      <c r="CSB92" s="11"/>
      <c r="CSC92" s="11"/>
      <c r="CSD92" s="11"/>
      <c r="CSE92" s="11"/>
      <c r="CSF92" s="11"/>
      <c r="CSG92" s="11"/>
      <c r="CSH92" s="11"/>
      <c r="CSI92" s="11"/>
      <c r="CSJ92" s="11"/>
      <c r="CSK92" s="11"/>
      <c r="CSL92" s="11"/>
      <c r="CSM92" s="11"/>
      <c r="CSN92" s="11"/>
      <c r="CSO92" s="11"/>
      <c r="CSP92" s="11"/>
      <c r="CSQ92" s="11"/>
      <c r="CSR92" s="11"/>
      <c r="CSS92" s="11"/>
      <c r="CST92" s="11"/>
      <c r="CSU92" s="11"/>
      <c r="CSV92" s="11"/>
      <c r="CSW92" s="11"/>
      <c r="CSX92" s="11"/>
      <c r="CSY92" s="11"/>
      <c r="CSZ92" s="11"/>
      <c r="CTA92" s="11"/>
      <c r="CTB92" s="11"/>
      <c r="CTC92" s="11"/>
      <c r="CTD92" s="11"/>
      <c r="CTE92" s="11"/>
      <c r="CTF92" s="11"/>
      <c r="CTG92" s="11"/>
      <c r="CTH92" s="11"/>
      <c r="CTI92" s="11"/>
      <c r="CTJ92" s="11"/>
      <c r="CTK92" s="11"/>
      <c r="CTL92" s="11"/>
      <c r="CTM92" s="11"/>
      <c r="CTN92" s="11"/>
      <c r="CTO92" s="11"/>
      <c r="CTP92" s="11"/>
      <c r="CTQ92" s="11"/>
      <c r="CTR92" s="11"/>
      <c r="CTS92" s="11"/>
      <c r="CTT92" s="11"/>
      <c r="CTU92" s="11"/>
      <c r="CTV92" s="11"/>
      <c r="CTW92" s="11"/>
      <c r="CTX92" s="11"/>
      <c r="CTY92" s="11"/>
      <c r="CTZ92" s="11"/>
      <c r="CUA92" s="11"/>
      <c r="CUB92" s="11"/>
      <c r="CUC92" s="11"/>
      <c r="CUD92" s="11"/>
      <c r="CUE92" s="11"/>
      <c r="CUF92" s="11"/>
      <c r="CUG92" s="11"/>
      <c r="CUH92" s="11"/>
      <c r="CUI92" s="11"/>
      <c r="CUJ92" s="11"/>
      <c r="CUK92" s="11"/>
      <c r="CUL92" s="11"/>
      <c r="CUM92" s="11"/>
      <c r="CUN92" s="11"/>
      <c r="CUO92" s="11"/>
      <c r="CUP92" s="11"/>
      <c r="CUQ92" s="11"/>
      <c r="CUR92" s="11"/>
      <c r="CUS92" s="11"/>
      <c r="CUT92" s="11"/>
      <c r="CUU92" s="11"/>
      <c r="CUV92" s="11"/>
      <c r="CUW92" s="11"/>
      <c r="CUX92" s="11"/>
      <c r="CUY92" s="11"/>
      <c r="CUZ92" s="11"/>
      <c r="CVA92" s="11"/>
      <c r="CVB92" s="11"/>
      <c r="CVC92" s="11"/>
      <c r="CVD92" s="11"/>
      <c r="CVE92" s="11"/>
      <c r="CVF92" s="11"/>
      <c r="CVG92" s="11"/>
      <c r="CVH92" s="11"/>
      <c r="CVI92" s="11"/>
      <c r="CVJ92" s="11"/>
      <c r="CVK92" s="11"/>
      <c r="CVL92" s="11"/>
      <c r="CVM92" s="11"/>
      <c r="CVN92" s="11"/>
      <c r="CVO92" s="11"/>
      <c r="CVP92" s="11"/>
      <c r="CVQ92" s="11"/>
      <c r="CVR92" s="11"/>
      <c r="CVS92" s="11"/>
      <c r="CVT92" s="11"/>
      <c r="CVU92" s="11"/>
      <c r="CVV92" s="11"/>
      <c r="CVW92" s="11"/>
      <c r="CVX92" s="11"/>
      <c r="CVY92" s="11"/>
      <c r="CVZ92" s="11"/>
      <c r="CWA92" s="11"/>
      <c r="CWB92" s="11"/>
      <c r="CWC92" s="11"/>
      <c r="CWD92" s="11"/>
      <c r="CWE92" s="11"/>
      <c r="CWF92" s="11"/>
      <c r="CWG92" s="11"/>
      <c r="CWH92" s="11"/>
      <c r="CWI92" s="11"/>
      <c r="CWJ92" s="11"/>
      <c r="CWK92" s="11"/>
      <c r="CWL92" s="11"/>
      <c r="CWM92" s="11"/>
      <c r="CWN92" s="11"/>
      <c r="CWO92" s="11"/>
      <c r="CWP92" s="11"/>
      <c r="CWQ92" s="11"/>
      <c r="CWR92" s="11"/>
      <c r="CWS92" s="11"/>
      <c r="CWT92" s="11"/>
      <c r="CWU92" s="11"/>
      <c r="CWV92" s="11"/>
      <c r="CWW92" s="11"/>
      <c r="CWX92" s="11"/>
      <c r="CWY92" s="11"/>
      <c r="CWZ92" s="11"/>
      <c r="CXA92" s="11"/>
      <c r="CXB92" s="11"/>
      <c r="CXC92" s="11"/>
      <c r="CXD92" s="11"/>
      <c r="CXE92" s="11"/>
      <c r="CXF92" s="11"/>
      <c r="CXG92" s="11"/>
      <c r="CXH92" s="11"/>
      <c r="CXI92" s="11"/>
      <c r="CXJ92" s="11"/>
      <c r="CXK92" s="11"/>
      <c r="CXL92" s="11"/>
      <c r="CXM92" s="11"/>
      <c r="CXN92" s="11"/>
      <c r="CXO92" s="11"/>
      <c r="CXP92" s="11"/>
      <c r="CXQ92" s="11"/>
      <c r="CXR92" s="11"/>
      <c r="CXS92" s="11"/>
      <c r="CXT92" s="11"/>
      <c r="CXU92" s="11"/>
      <c r="CXV92" s="11"/>
      <c r="CXW92" s="11"/>
      <c r="CXX92" s="11"/>
      <c r="CXY92" s="11"/>
      <c r="CXZ92" s="11"/>
      <c r="CYA92" s="11"/>
      <c r="CYB92" s="11"/>
      <c r="CYC92" s="11"/>
      <c r="CYD92" s="11"/>
      <c r="CYE92" s="11"/>
      <c r="CYF92" s="11"/>
      <c r="CYG92" s="11"/>
      <c r="CYH92" s="11"/>
      <c r="CYI92" s="11"/>
      <c r="CYJ92" s="11"/>
      <c r="CYK92" s="11"/>
      <c r="CYL92" s="11"/>
      <c r="CYM92" s="11"/>
      <c r="CYN92" s="11"/>
      <c r="CYO92" s="11"/>
      <c r="CYP92" s="11"/>
      <c r="CYQ92" s="11"/>
      <c r="CYR92" s="11"/>
      <c r="CYS92" s="11"/>
      <c r="CYT92" s="11"/>
      <c r="CYU92" s="11"/>
      <c r="CYV92" s="11"/>
      <c r="CYW92" s="11"/>
      <c r="CYX92" s="11"/>
      <c r="CYY92" s="11"/>
      <c r="CYZ92" s="11"/>
      <c r="CZA92" s="11"/>
      <c r="CZB92" s="11"/>
      <c r="CZC92" s="11"/>
      <c r="CZD92" s="11"/>
      <c r="CZE92" s="11"/>
      <c r="CZF92" s="11"/>
      <c r="CZG92" s="11"/>
      <c r="CZH92" s="11"/>
      <c r="CZI92" s="11"/>
      <c r="CZJ92" s="11"/>
      <c r="CZK92" s="11"/>
      <c r="CZL92" s="11"/>
      <c r="CZM92" s="11"/>
      <c r="CZN92" s="11"/>
      <c r="CZO92" s="11"/>
      <c r="CZP92" s="11"/>
      <c r="CZQ92" s="11"/>
      <c r="CZR92" s="11"/>
      <c r="CZS92" s="11"/>
      <c r="CZT92" s="11"/>
      <c r="CZU92" s="11"/>
      <c r="CZV92" s="11"/>
      <c r="CZW92" s="11"/>
      <c r="CZX92" s="11"/>
      <c r="CZY92" s="11"/>
      <c r="CZZ92" s="11"/>
      <c r="DAA92" s="11"/>
      <c r="DAB92" s="11"/>
      <c r="DAC92" s="11"/>
      <c r="DAD92" s="11"/>
      <c r="DAE92" s="11"/>
      <c r="DAF92" s="11"/>
      <c r="DAG92" s="11"/>
      <c r="DAH92" s="11"/>
      <c r="DAI92" s="11"/>
      <c r="DAJ92" s="11"/>
      <c r="DAK92" s="11"/>
      <c r="DAL92" s="11"/>
      <c r="DAM92" s="11"/>
      <c r="DAN92" s="11"/>
      <c r="DAO92" s="11"/>
      <c r="DAP92" s="11"/>
      <c r="DAQ92" s="11"/>
      <c r="DAR92" s="11"/>
      <c r="DAS92" s="11"/>
      <c r="DAT92" s="11"/>
      <c r="DAU92" s="11"/>
      <c r="DAV92" s="11"/>
      <c r="DAW92" s="11"/>
      <c r="DAX92" s="11"/>
      <c r="DAY92" s="11"/>
      <c r="DAZ92" s="11"/>
      <c r="DBA92" s="11"/>
      <c r="DBB92" s="11"/>
      <c r="DBC92" s="11"/>
      <c r="DBD92" s="11"/>
      <c r="DBE92" s="11"/>
      <c r="DBF92" s="11"/>
      <c r="DBG92" s="11"/>
      <c r="DBH92" s="11"/>
      <c r="DBI92" s="11"/>
      <c r="DBJ92" s="11"/>
      <c r="DBK92" s="11"/>
      <c r="DBL92" s="11"/>
      <c r="DBM92" s="11"/>
      <c r="DBN92" s="11"/>
      <c r="DBO92" s="11"/>
      <c r="DBP92" s="11"/>
      <c r="DBQ92" s="11"/>
      <c r="DBR92" s="11"/>
      <c r="DBS92" s="11"/>
      <c r="DBT92" s="11"/>
      <c r="DBU92" s="11"/>
      <c r="DBV92" s="11"/>
      <c r="DBW92" s="11"/>
      <c r="DBX92" s="11"/>
      <c r="DBY92" s="11"/>
      <c r="DBZ92" s="11"/>
      <c r="DCA92" s="11"/>
      <c r="DCB92" s="11"/>
      <c r="DCC92" s="11"/>
      <c r="DCD92" s="11"/>
      <c r="DCE92" s="11"/>
      <c r="DCF92" s="11"/>
      <c r="DCG92" s="11"/>
      <c r="DCH92" s="11"/>
      <c r="DCI92" s="11"/>
      <c r="DCJ92" s="11"/>
      <c r="DCK92" s="11"/>
      <c r="DCL92" s="11"/>
      <c r="DCM92" s="11"/>
      <c r="DCN92" s="11"/>
      <c r="DCO92" s="11"/>
      <c r="DCP92" s="11"/>
      <c r="DCQ92" s="11"/>
      <c r="DCR92" s="11"/>
      <c r="DCS92" s="11"/>
      <c r="DCT92" s="11"/>
      <c r="DCU92" s="11"/>
      <c r="DCV92" s="11"/>
      <c r="DCW92" s="11"/>
      <c r="DCX92" s="11"/>
      <c r="DCY92" s="11"/>
      <c r="DCZ92" s="11"/>
      <c r="DDA92" s="11"/>
      <c r="DDB92" s="11"/>
      <c r="DDC92" s="11"/>
      <c r="DDD92" s="11"/>
      <c r="DDE92" s="11"/>
      <c r="DDF92" s="11"/>
      <c r="DDG92" s="11"/>
      <c r="DDH92" s="11"/>
      <c r="DDI92" s="11"/>
      <c r="DDJ92" s="11"/>
      <c r="DDK92" s="11"/>
      <c r="DDL92" s="11"/>
      <c r="DDM92" s="11"/>
      <c r="DDN92" s="11"/>
      <c r="DDO92" s="11"/>
      <c r="DDP92" s="11"/>
      <c r="DDQ92" s="11"/>
      <c r="DDR92" s="11"/>
      <c r="DDS92" s="11"/>
      <c r="DDT92" s="11"/>
      <c r="DDU92" s="11"/>
      <c r="DDV92" s="11"/>
      <c r="DDW92" s="11"/>
      <c r="DDX92" s="11"/>
      <c r="DDY92" s="11"/>
      <c r="DDZ92" s="11"/>
      <c r="DEA92" s="11"/>
      <c r="DEB92" s="11"/>
      <c r="DEC92" s="11"/>
      <c r="DED92" s="11"/>
      <c r="DEE92" s="11"/>
      <c r="DEF92" s="11"/>
      <c r="DEG92" s="11"/>
      <c r="DEH92" s="11"/>
      <c r="DEI92" s="11"/>
      <c r="DEJ92" s="11"/>
      <c r="DEK92" s="11"/>
      <c r="DEL92" s="11"/>
      <c r="DEM92" s="11"/>
      <c r="DEN92" s="11"/>
      <c r="DEO92" s="11"/>
      <c r="DEP92" s="11"/>
      <c r="DEQ92" s="11"/>
      <c r="DER92" s="11"/>
      <c r="DES92" s="11"/>
      <c r="DET92" s="11"/>
      <c r="DEU92" s="11"/>
      <c r="DEV92" s="11"/>
      <c r="DEW92" s="11"/>
      <c r="DEX92" s="11"/>
      <c r="DEY92" s="11"/>
      <c r="DEZ92" s="11"/>
      <c r="DFA92" s="11"/>
      <c r="DFB92" s="11"/>
      <c r="DFC92" s="11"/>
      <c r="DFD92" s="11"/>
      <c r="DFE92" s="11"/>
      <c r="DFF92" s="11"/>
      <c r="DFG92" s="11"/>
      <c r="DFH92" s="11"/>
      <c r="DFI92" s="11"/>
      <c r="DFJ92" s="11"/>
      <c r="DFK92" s="11"/>
      <c r="DFL92" s="11"/>
      <c r="DFM92" s="11"/>
      <c r="DFN92" s="11"/>
      <c r="DFO92" s="11"/>
      <c r="DFP92" s="11"/>
      <c r="DFQ92" s="11"/>
      <c r="DFR92" s="11"/>
      <c r="DFS92" s="11"/>
      <c r="DFT92" s="11"/>
      <c r="DFU92" s="11"/>
      <c r="DFV92" s="11"/>
      <c r="DFW92" s="11"/>
      <c r="DFX92" s="11"/>
      <c r="DFY92" s="11"/>
      <c r="DFZ92" s="11"/>
      <c r="DGA92" s="11"/>
      <c r="DGB92" s="11"/>
      <c r="DGC92" s="11"/>
      <c r="DGD92" s="11"/>
      <c r="DGE92" s="11"/>
      <c r="DGF92" s="11"/>
      <c r="DGG92" s="11"/>
      <c r="DGH92" s="11"/>
      <c r="DGI92" s="11"/>
      <c r="DGJ92" s="11"/>
      <c r="DGK92" s="11"/>
      <c r="DGL92" s="11"/>
      <c r="DGM92" s="11"/>
      <c r="DGN92" s="11"/>
      <c r="DGO92" s="11"/>
      <c r="DGP92" s="11"/>
      <c r="DGQ92" s="11"/>
      <c r="DGR92" s="11"/>
      <c r="DGS92" s="11"/>
      <c r="DGT92" s="11"/>
      <c r="DGU92" s="11"/>
      <c r="DGV92" s="11"/>
      <c r="DGW92" s="11"/>
      <c r="DGX92" s="11"/>
      <c r="DGY92" s="11"/>
      <c r="DGZ92" s="11"/>
      <c r="DHA92" s="11"/>
      <c r="DHB92" s="11"/>
      <c r="DHC92" s="11"/>
      <c r="DHD92" s="11"/>
      <c r="DHE92" s="11"/>
      <c r="DHF92" s="11"/>
      <c r="DHG92" s="11"/>
      <c r="DHH92" s="11"/>
      <c r="DHI92" s="11"/>
      <c r="DHJ92" s="11"/>
      <c r="DHK92" s="11"/>
      <c r="DHL92" s="11"/>
      <c r="DHM92" s="11"/>
      <c r="DHN92" s="11"/>
      <c r="DHO92" s="11"/>
      <c r="DHP92" s="11"/>
      <c r="DHQ92" s="11"/>
      <c r="DHR92" s="11"/>
      <c r="DHS92" s="11"/>
      <c r="DHT92" s="11"/>
      <c r="DHU92" s="11"/>
      <c r="DHV92" s="11"/>
      <c r="DHW92" s="11"/>
      <c r="DHX92" s="11"/>
      <c r="DHY92" s="11"/>
      <c r="DHZ92" s="11"/>
      <c r="DIA92" s="11"/>
      <c r="DIB92" s="11"/>
      <c r="DIC92" s="11"/>
      <c r="DID92" s="11"/>
      <c r="DIE92" s="11"/>
      <c r="DIF92" s="11"/>
      <c r="DIG92" s="11"/>
      <c r="DIH92" s="11"/>
      <c r="DII92" s="11"/>
      <c r="DIJ92" s="11"/>
      <c r="DIK92" s="11"/>
      <c r="DIL92" s="11"/>
      <c r="DIM92" s="11"/>
      <c r="DIN92" s="11"/>
      <c r="DIO92" s="11"/>
      <c r="DIP92" s="11"/>
      <c r="DIQ92" s="11"/>
      <c r="DIR92" s="11"/>
      <c r="DIS92" s="11"/>
      <c r="DIT92" s="11"/>
      <c r="DIU92" s="11"/>
      <c r="DIV92" s="11"/>
      <c r="DIW92" s="11"/>
      <c r="DIX92" s="11"/>
      <c r="DIY92" s="11"/>
      <c r="DIZ92" s="11"/>
      <c r="DJA92" s="11"/>
      <c r="DJB92" s="11"/>
      <c r="DJC92" s="11"/>
      <c r="DJD92" s="11"/>
      <c r="DJE92" s="11"/>
      <c r="DJF92" s="11"/>
      <c r="DJG92" s="11"/>
      <c r="DJH92" s="11"/>
      <c r="DJI92" s="11"/>
      <c r="DJJ92" s="11"/>
      <c r="DJK92" s="11"/>
      <c r="DJL92" s="11"/>
      <c r="DJM92" s="11"/>
      <c r="DJN92" s="11"/>
      <c r="DJO92" s="11"/>
      <c r="DJP92" s="11"/>
      <c r="DJQ92" s="11"/>
      <c r="DJR92" s="11"/>
      <c r="DJS92" s="11"/>
      <c r="DJT92" s="11"/>
      <c r="DJU92" s="11"/>
      <c r="DJV92" s="11"/>
      <c r="DJW92" s="11"/>
      <c r="DJX92" s="11"/>
      <c r="DJY92" s="11"/>
      <c r="DJZ92" s="11"/>
      <c r="DKA92" s="11"/>
      <c r="DKB92" s="11"/>
      <c r="DKC92" s="11"/>
      <c r="DKD92" s="11"/>
      <c r="DKE92" s="11"/>
      <c r="DKF92" s="11"/>
      <c r="DKG92" s="11"/>
      <c r="DKH92" s="11"/>
      <c r="DKI92" s="11"/>
      <c r="DKJ92" s="11"/>
      <c r="DKK92" s="11"/>
      <c r="DKL92" s="11"/>
      <c r="DKM92" s="11"/>
      <c r="DKN92" s="11"/>
      <c r="DKO92" s="11"/>
      <c r="DKP92" s="11"/>
      <c r="DKQ92" s="11"/>
      <c r="DKR92" s="11"/>
      <c r="DKS92" s="11"/>
      <c r="DKT92" s="11"/>
      <c r="DKU92" s="11"/>
      <c r="DKV92" s="11"/>
      <c r="DKW92" s="11"/>
      <c r="DKX92" s="11"/>
      <c r="DKY92" s="11"/>
      <c r="DKZ92" s="11"/>
      <c r="DLA92" s="11"/>
      <c r="DLB92" s="11"/>
      <c r="DLC92" s="11"/>
      <c r="DLD92" s="11"/>
      <c r="DLE92" s="11"/>
      <c r="DLF92" s="11"/>
      <c r="DLG92" s="11"/>
      <c r="DLH92" s="11"/>
      <c r="DLI92" s="11"/>
      <c r="DLJ92" s="11"/>
      <c r="DLK92" s="11"/>
      <c r="DLL92" s="11"/>
      <c r="DLM92" s="11"/>
      <c r="DLN92" s="11"/>
      <c r="DLO92" s="11"/>
      <c r="DLP92" s="11"/>
      <c r="DLQ92" s="11"/>
      <c r="DLR92" s="11"/>
      <c r="DLS92" s="11"/>
      <c r="DLT92" s="11"/>
      <c r="DLU92" s="11"/>
      <c r="DLV92" s="11"/>
      <c r="DLW92" s="11"/>
      <c r="DLX92" s="11"/>
      <c r="DLY92" s="11"/>
      <c r="DLZ92" s="11"/>
      <c r="DMA92" s="11"/>
      <c r="DMB92" s="11"/>
      <c r="DMC92" s="11"/>
      <c r="DMD92" s="11"/>
      <c r="DME92" s="11"/>
      <c r="DMF92" s="11"/>
      <c r="DMG92" s="11"/>
      <c r="DMH92" s="11"/>
      <c r="DMI92" s="11"/>
      <c r="DMJ92" s="11"/>
      <c r="DMK92" s="11"/>
      <c r="DML92" s="11"/>
      <c r="DMM92" s="11"/>
      <c r="DMN92" s="11"/>
      <c r="DMO92" s="11"/>
      <c r="DMP92" s="11"/>
      <c r="DMQ92" s="11"/>
      <c r="DMR92" s="11"/>
      <c r="DMS92" s="11"/>
      <c r="DMT92" s="11"/>
      <c r="DMU92" s="11"/>
      <c r="DMV92" s="11"/>
      <c r="DMW92" s="11"/>
      <c r="DMX92" s="11"/>
      <c r="DMY92" s="11"/>
      <c r="DMZ92" s="11"/>
      <c r="DNA92" s="11"/>
      <c r="DNB92" s="11"/>
      <c r="DNC92" s="11"/>
      <c r="DND92" s="11"/>
      <c r="DNE92" s="11"/>
      <c r="DNF92" s="11"/>
      <c r="DNG92" s="11"/>
      <c r="DNH92" s="11"/>
      <c r="DNI92" s="11"/>
      <c r="DNJ92" s="11"/>
      <c r="DNK92" s="11"/>
      <c r="DNL92" s="11"/>
      <c r="DNM92" s="11"/>
      <c r="DNN92" s="11"/>
      <c r="DNO92" s="11"/>
      <c r="DNP92" s="11"/>
      <c r="DNQ92" s="11"/>
      <c r="DNR92" s="11"/>
      <c r="DNS92" s="11"/>
      <c r="DNT92" s="11"/>
      <c r="DNU92" s="11"/>
      <c r="DNV92" s="11"/>
      <c r="DNW92" s="11"/>
      <c r="DNX92" s="11"/>
      <c r="DNY92" s="11"/>
      <c r="DNZ92" s="11"/>
      <c r="DOA92" s="11"/>
      <c r="DOB92" s="11"/>
      <c r="DOC92" s="11"/>
      <c r="DOD92" s="11"/>
      <c r="DOE92" s="11"/>
      <c r="DOF92" s="11"/>
      <c r="DOG92" s="11"/>
      <c r="DOH92" s="11"/>
      <c r="DOI92" s="11"/>
      <c r="DOJ92" s="11"/>
      <c r="DOK92" s="11"/>
      <c r="DOL92" s="11"/>
      <c r="DOM92" s="11"/>
      <c r="DON92" s="11"/>
      <c r="DOO92" s="11"/>
      <c r="DOP92" s="11"/>
      <c r="DOQ92" s="11"/>
      <c r="DOR92" s="11"/>
      <c r="DOS92" s="11"/>
      <c r="DOT92" s="11"/>
      <c r="DOU92" s="11"/>
      <c r="DOV92" s="11"/>
      <c r="DOW92" s="11"/>
      <c r="DOX92" s="11"/>
      <c r="DOY92" s="11"/>
      <c r="DOZ92" s="11"/>
      <c r="DPA92" s="11"/>
      <c r="DPB92" s="11"/>
      <c r="DPC92" s="11"/>
      <c r="DPD92" s="11"/>
      <c r="DPE92" s="11"/>
      <c r="DPF92" s="11"/>
      <c r="DPG92" s="11"/>
      <c r="DPH92" s="11"/>
      <c r="DPI92" s="11"/>
      <c r="DPJ92" s="11"/>
      <c r="DPK92" s="11"/>
      <c r="DPL92" s="11"/>
      <c r="DPM92" s="11"/>
      <c r="DPN92" s="11"/>
      <c r="DPO92" s="11"/>
      <c r="DPP92" s="11"/>
      <c r="DPQ92" s="11"/>
      <c r="DPR92" s="11"/>
      <c r="DPS92" s="11"/>
      <c r="DPT92" s="11"/>
      <c r="DPU92" s="11"/>
      <c r="DPV92" s="11"/>
      <c r="DPW92" s="11"/>
      <c r="DPX92" s="11"/>
      <c r="DPY92" s="11"/>
      <c r="DPZ92" s="11"/>
      <c r="DQA92" s="11"/>
      <c r="DQB92" s="11"/>
      <c r="DQC92" s="11"/>
      <c r="DQD92" s="11"/>
      <c r="DQE92" s="11"/>
      <c r="DQF92" s="11"/>
      <c r="DQG92" s="11"/>
      <c r="DQH92" s="11"/>
      <c r="DQI92" s="11"/>
      <c r="DQJ92" s="11"/>
      <c r="DQK92" s="11"/>
      <c r="DQL92" s="11"/>
      <c r="DQM92" s="11"/>
      <c r="DQN92" s="11"/>
      <c r="DQO92" s="11"/>
      <c r="DQP92" s="11"/>
      <c r="DQQ92" s="11"/>
      <c r="DQR92" s="11"/>
      <c r="DQS92" s="11"/>
      <c r="DQT92" s="11"/>
      <c r="DQU92" s="11"/>
      <c r="DQV92" s="11"/>
      <c r="DQW92" s="11"/>
      <c r="DQX92" s="11"/>
      <c r="DQY92" s="11"/>
      <c r="DQZ92" s="11"/>
      <c r="DRA92" s="11"/>
      <c r="DRB92" s="11"/>
      <c r="DRC92" s="11"/>
      <c r="DRD92" s="11"/>
      <c r="DRE92" s="11"/>
      <c r="DRF92" s="11"/>
      <c r="DRG92" s="11"/>
      <c r="DRH92" s="11"/>
      <c r="DRI92" s="11"/>
      <c r="DRJ92" s="11"/>
      <c r="DRK92" s="11"/>
      <c r="DRL92" s="11"/>
      <c r="DRM92" s="11"/>
      <c r="DRN92" s="11"/>
      <c r="DRO92" s="11"/>
      <c r="DRP92" s="11"/>
      <c r="DRQ92" s="11"/>
      <c r="DRR92" s="11"/>
      <c r="DRS92" s="11"/>
      <c r="DRT92" s="11"/>
      <c r="DRU92" s="11"/>
      <c r="DRV92" s="11"/>
      <c r="DRW92" s="11"/>
      <c r="DRX92" s="11"/>
      <c r="DRY92" s="11"/>
      <c r="DRZ92" s="11"/>
      <c r="DSA92" s="11"/>
      <c r="DSB92" s="11"/>
      <c r="DSC92" s="11"/>
      <c r="DSD92" s="11"/>
      <c r="DSE92" s="11"/>
      <c r="DSF92" s="11"/>
      <c r="DSG92" s="11"/>
      <c r="DSH92" s="11"/>
      <c r="DSI92" s="11"/>
      <c r="DSJ92" s="11"/>
      <c r="DSK92" s="11"/>
      <c r="DSL92" s="11"/>
      <c r="DSM92" s="11"/>
      <c r="DSN92" s="11"/>
      <c r="DSO92" s="11"/>
      <c r="DSP92" s="11"/>
      <c r="DSQ92" s="11"/>
      <c r="DSR92" s="11"/>
      <c r="DSS92" s="11"/>
      <c r="DST92" s="11"/>
      <c r="DSU92" s="11"/>
      <c r="DSV92" s="11"/>
      <c r="DSW92" s="11"/>
      <c r="DSX92" s="11"/>
      <c r="DSY92" s="11"/>
      <c r="DSZ92" s="11"/>
      <c r="DTA92" s="11"/>
      <c r="DTB92" s="11"/>
      <c r="DTC92" s="11"/>
      <c r="DTD92" s="11"/>
      <c r="DTE92" s="11"/>
      <c r="DTF92" s="11"/>
      <c r="DTG92" s="11"/>
      <c r="DTH92" s="11"/>
      <c r="DTI92" s="11"/>
      <c r="DTJ92" s="11"/>
      <c r="DTK92" s="11"/>
      <c r="DTL92" s="11"/>
      <c r="DTM92" s="11"/>
      <c r="DTN92" s="11"/>
      <c r="DTO92" s="11"/>
      <c r="DTP92" s="11"/>
      <c r="DTQ92" s="11"/>
      <c r="DTR92" s="11"/>
      <c r="DTS92" s="11"/>
      <c r="DTT92" s="11"/>
      <c r="DTU92" s="11"/>
      <c r="DTV92" s="11"/>
      <c r="DTW92" s="11"/>
      <c r="DTX92" s="11"/>
      <c r="DTY92" s="11"/>
      <c r="DTZ92" s="11"/>
      <c r="DUA92" s="11"/>
      <c r="DUB92" s="11"/>
      <c r="DUC92" s="11"/>
      <c r="DUD92" s="11"/>
      <c r="DUE92" s="11"/>
      <c r="DUF92" s="11"/>
      <c r="DUG92" s="11"/>
      <c r="DUH92" s="11"/>
      <c r="DUI92" s="11"/>
      <c r="DUJ92" s="11"/>
      <c r="DUK92" s="11"/>
      <c r="DUL92" s="11"/>
      <c r="DUM92" s="11"/>
      <c r="DUN92" s="11"/>
      <c r="DUO92" s="11"/>
      <c r="DUP92" s="11"/>
      <c r="DUQ92" s="11"/>
      <c r="DUR92" s="11"/>
      <c r="DUS92" s="11"/>
      <c r="DUT92" s="11"/>
      <c r="DUU92" s="11"/>
      <c r="DUV92" s="11"/>
      <c r="DUW92" s="11"/>
      <c r="DUX92" s="11"/>
      <c r="DUY92" s="11"/>
      <c r="DUZ92" s="11"/>
      <c r="DVA92" s="11"/>
      <c r="DVB92" s="11"/>
      <c r="DVC92" s="11"/>
      <c r="DVD92" s="11"/>
      <c r="DVE92" s="11"/>
      <c r="DVF92" s="11"/>
      <c r="DVG92" s="11"/>
      <c r="DVH92" s="11"/>
      <c r="DVI92" s="11"/>
      <c r="DVJ92" s="11"/>
      <c r="DVK92" s="11"/>
      <c r="DVL92" s="11"/>
      <c r="DVM92" s="11"/>
      <c r="DVN92" s="11"/>
      <c r="DVO92" s="11"/>
      <c r="DVP92" s="11"/>
      <c r="DVQ92" s="11"/>
      <c r="DVR92" s="11"/>
      <c r="DVS92" s="11"/>
      <c r="DVT92" s="11"/>
      <c r="DVU92" s="11"/>
      <c r="DVV92" s="11"/>
      <c r="DVW92" s="11"/>
      <c r="DVX92" s="11"/>
      <c r="DVY92" s="11"/>
      <c r="DVZ92" s="11"/>
      <c r="DWA92" s="11"/>
      <c r="DWB92" s="11"/>
      <c r="DWC92" s="11"/>
      <c r="DWD92" s="11"/>
      <c r="DWE92" s="11"/>
      <c r="DWF92" s="11"/>
      <c r="DWG92" s="11"/>
      <c r="DWH92" s="11"/>
      <c r="DWI92" s="11"/>
      <c r="DWJ92" s="11"/>
      <c r="DWK92" s="11"/>
      <c r="DWL92" s="11"/>
      <c r="DWM92" s="11"/>
      <c r="DWN92" s="11"/>
      <c r="DWO92" s="11"/>
      <c r="DWP92" s="11"/>
      <c r="DWQ92" s="11"/>
      <c r="DWR92" s="11"/>
      <c r="DWS92" s="11"/>
      <c r="DWT92" s="11"/>
      <c r="DWU92" s="11"/>
      <c r="DWV92" s="11"/>
      <c r="DWW92" s="11"/>
      <c r="DWX92" s="11"/>
      <c r="DWY92" s="11"/>
      <c r="DWZ92" s="11"/>
      <c r="DXA92" s="11"/>
      <c r="DXB92" s="11"/>
      <c r="DXC92" s="11"/>
      <c r="DXD92" s="11"/>
      <c r="DXE92" s="11"/>
      <c r="DXF92" s="11"/>
      <c r="DXG92" s="11"/>
      <c r="DXH92" s="11"/>
      <c r="DXI92" s="11"/>
      <c r="DXJ92" s="11"/>
      <c r="DXK92" s="11"/>
      <c r="DXL92" s="11"/>
      <c r="DXM92" s="11"/>
      <c r="DXN92" s="11"/>
      <c r="DXO92" s="11"/>
      <c r="DXP92" s="11"/>
      <c r="DXQ92" s="11"/>
      <c r="DXR92" s="11"/>
      <c r="DXS92" s="11"/>
      <c r="DXT92" s="11"/>
      <c r="DXU92" s="11"/>
      <c r="DXV92" s="11"/>
      <c r="DXW92" s="11"/>
      <c r="DXX92" s="11"/>
      <c r="DXY92" s="11"/>
      <c r="DXZ92" s="11"/>
      <c r="DYA92" s="11"/>
      <c r="DYB92" s="11"/>
      <c r="DYC92" s="11"/>
      <c r="DYD92" s="11"/>
      <c r="DYE92" s="11"/>
      <c r="DYF92" s="11"/>
      <c r="DYG92" s="11"/>
      <c r="DYH92" s="11"/>
      <c r="DYI92" s="11"/>
      <c r="DYJ92" s="11"/>
      <c r="DYK92" s="11"/>
      <c r="DYL92" s="11"/>
      <c r="DYM92" s="11"/>
      <c r="DYN92" s="11"/>
      <c r="DYO92" s="11"/>
      <c r="DYP92" s="11"/>
      <c r="DYQ92" s="11"/>
      <c r="DYR92" s="11"/>
      <c r="DYS92" s="11"/>
      <c r="DYT92" s="11"/>
      <c r="DYU92" s="11"/>
      <c r="DYV92" s="11"/>
      <c r="DYW92" s="11"/>
      <c r="DYX92" s="11"/>
      <c r="DYY92" s="11"/>
      <c r="DYZ92" s="11"/>
      <c r="DZA92" s="11"/>
      <c r="DZB92" s="11"/>
      <c r="DZC92" s="11"/>
      <c r="DZD92" s="11"/>
      <c r="DZE92" s="11"/>
      <c r="DZF92" s="11"/>
      <c r="DZG92" s="11"/>
      <c r="DZH92" s="11"/>
      <c r="DZI92" s="11"/>
      <c r="DZJ92" s="11"/>
      <c r="DZK92" s="11"/>
      <c r="DZL92" s="11"/>
      <c r="DZM92" s="11"/>
      <c r="DZN92" s="11"/>
      <c r="DZO92" s="11"/>
      <c r="DZP92" s="11"/>
      <c r="DZQ92" s="11"/>
      <c r="DZR92" s="11"/>
      <c r="DZS92" s="11"/>
      <c r="DZT92" s="11"/>
      <c r="DZU92" s="11"/>
      <c r="DZV92" s="11"/>
      <c r="DZW92" s="11"/>
      <c r="DZX92" s="11"/>
      <c r="DZY92" s="11"/>
      <c r="DZZ92" s="11"/>
      <c r="EAA92" s="11"/>
      <c r="EAB92" s="11"/>
      <c r="EAC92" s="11"/>
      <c r="EAD92" s="11"/>
      <c r="EAE92" s="11"/>
      <c r="EAF92" s="11"/>
      <c r="EAG92" s="11"/>
      <c r="EAH92" s="11"/>
      <c r="EAI92" s="11"/>
      <c r="EAJ92" s="11"/>
      <c r="EAK92" s="11"/>
      <c r="EAL92" s="11"/>
      <c r="EAM92" s="11"/>
      <c r="EAN92" s="11"/>
      <c r="EAO92" s="11"/>
      <c r="EAP92" s="11"/>
      <c r="EAQ92" s="11"/>
      <c r="EAR92" s="11"/>
      <c r="EAS92" s="11"/>
      <c r="EAT92" s="11"/>
      <c r="EAU92" s="11"/>
      <c r="EAV92" s="11"/>
      <c r="EAW92" s="11"/>
      <c r="EAX92" s="11"/>
      <c r="EAY92" s="11"/>
      <c r="EAZ92" s="11"/>
      <c r="EBA92" s="11"/>
      <c r="EBB92" s="11"/>
      <c r="EBC92" s="11"/>
      <c r="EBD92" s="11"/>
      <c r="EBE92" s="11"/>
      <c r="EBF92" s="11"/>
      <c r="EBG92" s="11"/>
      <c r="EBH92" s="11"/>
      <c r="EBI92" s="11"/>
      <c r="EBJ92" s="11"/>
      <c r="EBK92" s="11"/>
      <c r="EBL92" s="11"/>
      <c r="EBM92" s="11"/>
      <c r="EBN92" s="11"/>
      <c r="EBO92" s="11"/>
      <c r="EBP92" s="11"/>
      <c r="EBQ92" s="11"/>
      <c r="EBR92" s="11"/>
      <c r="EBS92" s="11"/>
      <c r="EBT92" s="11"/>
      <c r="EBU92" s="11"/>
      <c r="EBV92" s="11"/>
      <c r="EBW92" s="11"/>
      <c r="EBX92" s="11"/>
      <c r="EBY92" s="11"/>
      <c r="EBZ92" s="11"/>
      <c r="ECA92" s="11"/>
      <c r="ECB92" s="11"/>
      <c r="ECC92" s="11"/>
      <c r="ECD92" s="11"/>
      <c r="ECE92" s="11"/>
      <c r="ECF92" s="11"/>
      <c r="ECG92" s="11"/>
      <c r="ECH92" s="11"/>
      <c r="ECI92" s="11"/>
      <c r="ECJ92" s="11"/>
      <c r="ECK92" s="11"/>
      <c r="ECL92" s="11"/>
      <c r="ECM92" s="11"/>
      <c r="ECN92" s="11"/>
      <c r="ECO92" s="11"/>
      <c r="ECP92" s="11"/>
      <c r="ECQ92" s="11"/>
      <c r="ECR92" s="11"/>
      <c r="ECS92" s="11"/>
      <c r="ECT92" s="11"/>
      <c r="ECU92" s="11"/>
      <c r="ECV92" s="11"/>
      <c r="ECW92" s="11"/>
      <c r="ECX92" s="11"/>
      <c r="ECY92" s="11"/>
      <c r="ECZ92" s="11"/>
      <c r="EDA92" s="11"/>
      <c r="EDB92" s="11"/>
      <c r="EDC92" s="11"/>
      <c r="EDD92" s="11"/>
      <c r="EDE92" s="11"/>
      <c r="EDF92" s="11"/>
      <c r="EDG92" s="11"/>
      <c r="EDH92" s="11"/>
      <c r="EDI92" s="11"/>
      <c r="EDJ92" s="11"/>
      <c r="EDK92" s="11"/>
      <c r="EDL92" s="11"/>
      <c r="EDM92" s="11"/>
      <c r="EDN92" s="11"/>
      <c r="EDO92" s="11"/>
      <c r="EDP92" s="11"/>
      <c r="EDQ92" s="11"/>
      <c r="EDR92" s="11"/>
      <c r="EDS92" s="11"/>
      <c r="EDT92" s="11"/>
      <c r="EDU92" s="11"/>
      <c r="EDV92" s="11"/>
      <c r="EDW92" s="11"/>
      <c r="EDX92" s="11"/>
      <c r="EDY92" s="11"/>
      <c r="EDZ92" s="11"/>
      <c r="EEA92" s="11"/>
      <c r="EEB92" s="11"/>
      <c r="EEC92" s="11"/>
      <c r="EED92" s="11"/>
      <c r="EEE92" s="11"/>
      <c r="EEF92" s="11"/>
      <c r="EEG92" s="11"/>
      <c r="EEH92" s="11"/>
      <c r="EEI92" s="11"/>
      <c r="EEJ92" s="11"/>
      <c r="EEK92" s="11"/>
      <c r="EEL92" s="11"/>
      <c r="EEM92" s="11"/>
      <c r="EEN92" s="11"/>
      <c r="EEO92" s="11"/>
      <c r="EEP92" s="11"/>
      <c r="EEQ92" s="11"/>
      <c r="EER92" s="11"/>
      <c r="EES92" s="11"/>
      <c r="EET92" s="11"/>
      <c r="EEU92" s="11"/>
      <c r="EEV92" s="11"/>
      <c r="EEW92" s="11"/>
      <c r="EEX92" s="11"/>
      <c r="EEY92" s="11"/>
      <c r="EEZ92" s="11"/>
      <c r="EFA92" s="11"/>
      <c r="EFB92" s="11"/>
      <c r="EFC92" s="11"/>
      <c r="EFD92" s="11"/>
      <c r="EFE92" s="11"/>
      <c r="EFF92" s="11"/>
      <c r="EFG92" s="11"/>
      <c r="EFH92" s="11"/>
      <c r="EFI92" s="11"/>
      <c r="EFJ92" s="11"/>
      <c r="EFK92" s="11"/>
      <c r="EFL92" s="11"/>
      <c r="EFM92" s="11"/>
      <c r="EFN92" s="11"/>
      <c r="EFO92" s="11"/>
      <c r="EFP92" s="11"/>
      <c r="EFQ92" s="11"/>
      <c r="EFR92" s="11"/>
      <c r="EFS92" s="11"/>
      <c r="EFT92" s="11"/>
      <c r="EFU92" s="11"/>
      <c r="EFV92" s="11"/>
      <c r="EFW92" s="11"/>
      <c r="EFX92" s="11"/>
      <c r="EFY92" s="11"/>
      <c r="EFZ92" s="11"/>
      <c r="EGA92" s="11"/>
      <c r="EGB92" s="11"/>
      <c r="EGC92" s="11"/>
      <c r="EGD92" s="11"/>
      <c r="EGE92" s="11"/>
      <c r="EGF92" s="11"/>
      <c r="EGG92" s="11"/>
      <c r="EGH92" s="11"/>
      <c r="EGI92" s="11"/>
      <c r="EGJ92" s="11"/>
      <c r="EGK92" s="11"/>
      <c r="EGL92" s="11"/>
      <c r="EGM92" s="11"/>
      <c r="EGN92" s="11"/>
      <c r="EGO92" s="11"/>
      <c r="EGP92" s="11"/>
      <c r="EGQ92" s="11"/>
      <c r="EGR92" s="11"/>
      <c r="EGS92" s="11"/>
      <c r="EGT92" s="11"/>
      <c r="EGU92" s="11"/>
      <c r="EGV92" s="11"/>
      <c r="EGW92" s="11"/>
      <c r="EGX92" s="11"/>
      <c r="EGY92" s="11"/>
      <c r="EGZ92" s="11"/>
      <c r="EHA92" s="11"/>
      <c r="EHB92" s="11"/>
      <c r="EHC92" s="11"/>
      <c r="EHD92" s="11"/>
      <c r="EHE92" s="11"/>
      <c r="EHF92" s="11"/>
      <c r="EHG92" s="11"/>
      <c r="EHH92" s="11"/>
      <c r="EHI92" s="11"/>
      <c r="EHJ92" s="11"/>
      <c r="EHK92" s="11"/>
      <c r="EHL92" s="11"/>
      <c r="EHM92" s="11"/>
      <c r="EHN92" s="11"/>
      <c r="EHO92" s="11"/>
      <c r="EHP92" s="11"/>
      <c r="EHQ92" s="11"/>
      <c r="EHR92" s="11"/>
      <c r="EHS92" s="11"/>
      <c r="EHT92" s="11"/>
      <c r="EHU92" s="11"/>
      <c r="EHV92" s="11"/>
      <c r="EHW92" s="11"/>
      <c r="EHX92" s="11"/>
      <c r="EHY92" s="11"/>
      <c r="EHZ92" s="11"/>
      <c r="EIA92" s="11"/>
      <c r="EIB92" s="11"/>
      <c r="EIC92" s="11"/>
      <c r="EID92" s="11"/>
      <c r="EIE92" s="11"/>
      <c r="EIF92" s="11"/>
      <c r="EIG92" s="11"/>
      <c r="EIH92" s="11"/>
      <c r="EII92" s="11"/>
      <c r="EIJ92" s="11"/>
      <c r="EIK92" s="11"/>
      <c r="EIL92" s="11"/>
      <c r="EIM92" s="11"/>
      <c r="EIN92" s="11"/>
      <c r="EIO92" s="11"/>
      <c r="EIP92" s="11"/>
      <c r="EIQ92" s="11"/>
      <c r="EIR92" s="11"/>
      <c r="EIS92" s="11"/>
      <c r="EIT92" s="11"/>
      <c r="EIU92" s="11"/>
      <c r="EIV92" s="11"/>
      <c r="EIW92" s="11"/>
      <c r="EIX92" s="11"/>
      <c r="EIY92" s="11"/>
      <c r="EIZ92" s="11"/>
      <c r="EJA92" s="11"/>
      <c r="EJB92" s="11"/>
      <c r="EJC92" s="11"/>
      <c r="EJD92" s="11"/>
      <c r="EJE92" s="11"/>
      <c r="EJF92" s="11"/>
      <c r="EJG92" s="11"/>
      <c r="EJH92" s="11"/>
      <c r="EJI92" s="11"/>
      <c r="EJJ92" s="11"/>
      <c r="EJK92" s="11"/>
      <c r="EJL92" s="11"/>
      <c r="EJM92" s="11"/>
      <c r="EJN92" s="11"/>
      <c r="EJO92" s="11"/>
      <c r="EJP92" s="11"/>
      <c r="EJQ92" s="11"/>
      <c r="EJR92" s="11"/>
      <c r="EJS92" s="11"/>
      <c r="EJT92" s="11"/>
      <c r="EJU92" s="11"/>
      <c r="EJV92" s="11"/>
      <c r="EJW92" s="11"/>
      <c r="EJX92" s="11"/>
      <c r="EJY92" s="11"/>
      <c r="EJZ92" s="11"/>
      <c r="EKA92" s="11"/>
      <c r="EKB92" s="11"/>
      <c r="EKC92" s="11"/>
      <c r="EKD92" s="11"/>
      <c r="EKE92" s="11"/>
      <c r="EKF92" s="11"/>
      <c r="EKG92" s="11"/>
      <c r="EKH92" s="11"/>
      <c r="EKI92" s="11"/>
      <c r="EKJ92" s="11"/>
      <c r="EKK92" s="11"/>
      <c r="EKL92" s="11"/>
      <c r="EKM92" s="11"/>
      <c r="EKN92" s="11"/>
      <c r="EKO92" s="11"/>
      <c r="EKP92" s="11"/>
      <c r="EKQ92" s="11"/>
      <c r="EKR92" s="11"/>
      <c r="EKS92" s="11"/>
      <c r="EKT92" s="11"/>
      <c r="EKU92" s="11"/>
      <c r="EKV92" s="11"/>
      <c r="EKW92" s="11"/>
      <c r="EKX92" s="11"/>
      <c r="EKY92" s="11"/>
      <c r="EKZ92" s="11"/>
      <c r="ELA92" s="11"/>
      <c r="ELB92" s="11"/>
      <c r="ELC92" s="11"/>
      <c r="ELD92" s="11"/>
      <c r="ELE92" s="11"/>
      <c r="ELF92" s="11"/>
      <c r="ELG92" s="11"/>
      <c r="ELH92" s="11"/>
      <c r="ELI92" s="11"/>
      <c r="ELJ92" s="11"/>
      <c r="ELK92" s="11"/>
      <c r="ELL92" s="11"/>
      <c r="ELM92" s="11"/>
      <c r="ELN92" s="11"/>
      <c r="ELO92" s="11"/>
      <c r="ELP92" s="11"/>
      <c r="ELQ92" s="11"/>
      <c r="ELR92" s="11"/>
      <c r="ELS92" s="11"/>
      <c r="ELT92" s="11"/>
      <c r="ELU92" s="11"/>
      <c r="ELV92" s="11"/>
      <c r="ELW92" s="11"/>
      <c r="ELX92" s="11"/>
      <c r="ELY92" s="11"/>
      <c r="ELZ92" s="11"/>
    </row>
    <row r="93" spans="3:346 1276:3718">
      <c r="C93" s="166" t="s">
        <v>992</v>
      </c>
      <c r="D93" s="223">
        <f t="shared" si="4"/>
        <v>0</v>
      </c>
      <c r="E93" s="88" t="s">
        <v>540</v>
      </c>
      <c r="F93" s="219"/>
      <c r="G93" s="92"/>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c r="HJ93" s="11"/>
      <c r="HK93" s="11"/>
      <c r="HL93" s="11"/>
      <c r="HM93" s="11"/>
      <c r="HN93" s="11"/>
      <c r="HO93" s="11"/>
      <c r="HP93" s="11"/>
      <c r="HQ93" s="11"/>
      <c r="HR93" s="11"/>
      <c r="HS93" s="11"/>
      <c r="HT93" s="11"/>
      <c r="HU93" s="11"/>
      <c r="HV93" s="11"/>
      <c r="HW93" s="11"/>
      <c r="HX93" s="11"/>
      <c r="HY93" s="11"/>
      <c r="HZ93" s="11"/>
      <c r="IA93" s="11"/>
      <c r="IB93" s="11"/>
      <c r="IC93" s="11"/>
      <c r="ID93" s="11"/>
      <c r="IE93" s="11"/>
      <c r="IF93" s="11"/>
      <c r="IG93" s="11"/>
      <c r="IH93" s="11"/>
      <c r="II93" s="11"/>
      <c r="IJ93" s="11"/>
      <c r="IK93" s="11"/>
      <c r="IL93" s="11"/>
      <c r="IM93" s="11"/>
      <c r="IN93" s="11"/>
      <c r="IO93" s="11"/>
      <c r="IP93" s="11"/>
      <c r="IQ93" s="11"/>
      <c r="IR93" s="11"/>
      <c r="IS93" s="11"/>
      <c r="IT93" s="11"/>
      <c r="IU93" s="11"/>
      <c r="IV93" s="11"/>
      <c r="IW93" s="11"/>
      <c r="IX93" s="11"/>
      <c r="IY93" s="11"/>
      <c r="IZ93" s="11"/>
      <c r="JA93" s="11"/>
      <c r="JB93" s="11"/>
      <c r="JC93" s="11"/>
      <c r="JD93" s="11"/>
      <c r="JE93" s="11"/>
      <c r="JF93" s="11"/>
      <c r="JG93" s="11"/>
      <c r="JH93" s="11"/>
      <c r="JI93" s="11"/>
      <c r="JJ93" s="11"/>
      <c r="JK93" s="11"/>
      <c r="JL93" s="11"/>
      <c r="JM93" s="11"/>
      <c r="JN93" s="11"/>
      <c r="JO93" s="11"/>
      <c r="JP93" s="11"/>
      <c r="JQ93" s="11"/>
      <c r="JR93" s="11"/>
      <c r="JS93" s="11"/>
      <c r="JT93" s="11"/>
      <c r="JU93" s="11"/>
      <c r="JV93" s="11"/>
      <c r="JW93" s="11"/>
      <c r="JX93" s="11"/>
      <c r="JY93" s="11"/>
      <c r="JZ93" s="11"/>
      <c r="KA93" s="11"/>
      <c r="KB93" s="11"/>
      <c r="KC93" s="11"/>
      <c r="KD93" s="11"/>
      <c r="KE93" s="11"/>
      <c r="KF93" s="11"/>
      <c r="KG93" s="11"/>
      <c r="KH93" s="11"/>
      <c r="KI93" s="11"/>
      <c r="KJ93" s="11"/>
      <c r="KK93" s="11"/>
      <c r="KL93" s="11"/>
      <c r="KM93" s="11"/>
      <c r="KN93" s="11"/>
      <c r="KO93" s="11"/>
      <c r="KP93" s="11"/>
      <c r="KQ93" s="11"/>
      <c r="KR93" s="11"/>
      <c r="KS93" s="11"/>
      <c r="KT93" s="11"/>
      <c r="KU93" s="11"/>
      <c r="KV93" s="11"/>
      <c r="KW93" s="11"/>
      <c r="KX93" s="11"/>
      <c r="KY93" s="11"/>
      <c r="KZ93" s="11"/>
      <c r="LA93" s="11"/>
      <c r="LB93" s="11"/>
      <c r="LC93" s="11"/>
      <c r="LD93" s="11"/>
      <c r="LE93" s="11"/>
      <c r="LF93" s="11"/>
      <c r="LG93" s="11"/>
      <c r="LH93" s="11"/>
      <c r="LI93" s="11"/>
      <c r="LJ93" s="11"/>
      <c r="LK93" s="11"/>
      <c r="LL93" s="11"/>
      <c r="LM93" s="11"/>
      <c r="LN93" s="11"/>
      <c r="LO93" s="11"/>
      <c r="LP93" s="11"/>
      <c r="LQ93" s="11"/>
      <c r="LR93" s="11"/>
      <c r="LS93" s="11"/>
      <c r="LT93" s="11"/>
      <c r="LU93" s="11"/>
      <c r="LV93" s="11"/>
      <c r="LW93" s="11"/>
      <c r="LX93" s="11"/>
      <c r="LY93" s="11"/>
      <c r="LZ93" s="11"/>
      <c r="MA93" s="11"/>
      <c r="MB93" s="11"/>
      <c r="MC93" s="11"/>
      <c r="MD93" s="11"/>
      <c r="ME93" s="11"/>
      <c r="MF93" s="11"/>
      <c r="MG93" s="11"/>
      <c r="MH93" s="11"/>
      <c r="AWB93" s="11"/>
      <c r="AWC93" s="11"/>
      <c r="AWD93" s="11"/>
      <c r="AWE93" s="11"/>
      <c r="AWF93" s="11"/>
      <c r="AWG93" s="11"/>
      <c r="AWH93" s="11"/>
      <c r="AWI93" s="11"/>
      <c r="AWJ93" s="11"/>
      <c r="AWK93" s="11"/>
      <c r="AWL93" s="11"/>
      <c r="AWM93" s="11"/>
      <c r="AWN93" s="11"/>
      <c r="AWO93" s="11"/>
      <c r="AWP93" s="11"/>
      <c r="AWQ93" s="11"/>
      <c r="AWR93" s="11"/>
      <c r="AWS93" s="11"/>
      <c r="AWT93" s="11"/>
      <c r="AWU93" s="11"/>
      <c r="AWV93" s="11"/>
      <c r="AWW93" s="11"/>
      <c r="AWX93" s="11"/>
      <c r="AWY93" s="11"/>
      <c r="AWZ93" s="11"/>
      <c r="AXA93" s="11"/>
      <c r="AXB93" s="11"/>
      <c r="AXC93" s="11"/>
      <c r="AXD93" s="11"/>
      <c r="AXE93" s="11"/>
      <c r="AXF93" s="11"/>
      <c r="AXG93" s="11"/>
      <c r="AXH93" s="11"/>
      <c r="AXI93" s="11"/>
      <c r="AXJ93" s="11"/>
      <c r="AXK93" s="11"/>
      <c r="AXL93" s="11"/>
      <c r="AXM93" s="11"/>
      <c r="AXN93" s="11"/>
      <c r="AXO93" s="11"/>
      <c r="AXP93" s="11"/>
      <c r="AXQ93" s="11"/>
      <c r="AXR93" s="11"/>
      <c r="AXS93" s="11"/>
      <c r="AXT93" s="11"/>
      <c r="AXU93" s="11"/>
      <c r="AXV93" s="11"/>
      <c r="AXW93" s="11"/>
      <c r="AXX93" s="11"/>
      <c r="AXY93" s="11"/>
      <c r="AXZ93" s="11"/>
      <c r="AYA93" s="11"/>
      <c r="AYB93" s="11"/>
      <c r="AYC93" s="11"/>
      <c r="AYD93" s="11"/>
      <c r="AYE93" s="11"/>
      <c r="AYF93" s="11"/>
      <c r="AYG93" s="11"/>
      <c r="AYH93" s="11"/>
      <c r="AYI93" s="11"/>
      <c r="AYJ93" s="11"/>
      <c r="AYK93" s="11"/>
      <c r="AYL93" s="11"/>
      <c r="AYM93" s="11"/>
      <c r="AYN93" s="11"/>
      <c r="AYO93" s="11"/>
      <c r="AYP93" s="11"/>
      <c r="AYQ93" s="11"/>
      <c r="AYR93" s="11"/>
      <c r="AYS93" s="11"/>
      <c r="AYT93" s="11"/>
      <c r="AYU93" s="11"/>
      <c r="AYV93" s="11"/>
      <c r="AYW93" s="11"/>
      <c r="AYX93" s="11"/>
      <c r="AYY93" s="11"/>
      <c r="AYZ93" s="11"/>
      <c r="AZA93" s="11"/>
      <c r="AZB93" s="11"/>
      <c r="AZC93" s="11"/>
      <c r="AZD93" s="11"/>
      <c r="AZE93" s="11"/>
      <c r="AZF93" s="11"/>
      <c r="AZG93" s="11"/>
      <c r="AZH93" s="11"/>
      <c r="AZI93" s="11"/>
      <c r="AZJ93" s="11"/>
      <c r="AZK93" s="11"/>
      <c r="AZL93" s="11"/>
      <c r="AZM93" s="11"/>
      <c r="AZN93" s="11"/>
      <c r="AZO93" s="11"/>
      <c r="AZP93" s="11"/>
      <c r="AZQ93" s="11"/>
      <c r="AZR93" s="11"/>
      <c r="AZS93" s="11"/>
      <c r="AZT93" s="11"/>
      <c r="AZU93" s="11"/>
      <c r="AZV93" s="11"/>
      <c r="AZW93" s="11"/>
      <c r="AZX93" s="11"/>
      <c r="AZY93" s="11"/>
      <c r="AZZ93" s="11"/>
      <c r="BAA93" s="11"/>
      <c r="BAB93" s="11"/>
      <c r="BAC93" s="11"/>
      <c r="BAD93" s="11"/>
      <c r="BAE93" s="11"/>
      <c r="BAF93" s="11"/>
      <c r="BAG93" s="11"/>
      <c r="BAH93" s="11"/>
      <c r="BAI93" s="11"/>
      <c r="BAJ93" s="11"/>
      <c r="BAK93" s="11"/>
      <c r="BAL93" s="11"/>
      <c r="BAM93" s="11"/>
      <c r="BAN93" s="11"/>
      <c r="BAO93" s="11"/>
      <c r="BAP93" s="11"/>
      <c r="BAQ93" s="11"/>
      <c r="BAR93" s="11"/>
      <c r="BAS93" s="11"/>
      <c r="BAT93" s="11"/>
      <c r="BAU93" s="11"/>
      <c r="BAV93" s="11"/>
      <c r="BAW93" s="11"/>
      <c r="BAX93" s="11"/>
      <c r="BAY93" s="11"/>
      <c r="BAZ93" s="11"/>
      <c r="BBA93" s="11"/>
      <c r="BBB93" s="11"/>
      <c r="BBC93" s="11"/>
      <c r="BBD93" s="11"/>
      <c r="BBE93" s="11"/>
      <c r="BBF93" s="11"/>
      <c r="BBG93" s="11"/>
      <c r="BBH93" s="11"/>
      <c r="BBI93" s="11"/>
      <c r="BBJ93" s="11"/>
      <c r="BBK93" s="11"/>
      <c r="BBL93" s="11"/>
      <c r="BBM93" s="11"/>
      <c r="BBN93" s="11"/>
      <c r="BBO93" s="11"/>
      <c r="BBP93" s="11"/>
      <c r="BBQ93" s="11"/>
      <c r="BBR93" s="11"/>
      <c r="BBS93" s="11"/>
      <c r="BBT93" s="11"/>
      <c r="BBU93" s="11"/>
      <c r="BBV93" s="11"/>
      <c r="BBW93" s="11"/>
      <c r="BBX93" s="11"/>
      <c r="BBY93" s="11"/>
      <c r="BBZ93" s="11"/>
      <c r="BCA93" s="11"/>
      <c r="BCB93" s="11"/>
      <c r="BCC93" s="11"/>
      <c r="BCD93" s="11"/>
      <c r="BCE93" s="11"/>
      <c r="BCF93" s="11"/>
      <c r="BCG93" s="11"/>
      <c r="BCH93" s="11"/>
      <c r="BCI93" s="11"/>
      <c r="BCJ93" s="11"/>
      <c r="BCK93" s="11"/>
      <c r="BCL93" s="11"/>
      <c r="BCM93" s="11"/>
      <c r="BCN93" s="11"/>
      <c r="BCO93" s="11"/>
      <c r="BCP93" s="11"/>
      <c r="BCQ93" s="11"/>
      <c r="BCR93" s="11"/>
      <c r="BCS93" s="11"/>
      <c r="BCT93" s="11"/>
      <c r="BCU93" s="11"/>
      <c r="BCV93" s="11"/>
      <c r="BCW93" s="11"/>
      <c r="BCX93" s="11"/>
      <c r="BCY93" s="11"/>
      <c r="BCZ93" s="11"/>
      <c r="BDA93" s="11"/>
      <c r="BDB93" s="11"/>
      <c r="BDC93" s="11"/>
      <c r="BDD93" s="11"/>
      <c r="BDE93" s="11"/>
      <c r="BDF93" s="11"/>
      <c r="BDG93" s="11"/>
      <c r="BDH93" s="11"/>
      <c r="BDI93" s="11"/>
      <c r="BDJ93" s="11"/>
      <c r="BDK93" s="11"/>
      <c r="BDL93" s="11"/>
      <c r="BDM93" s="11"/>
      <c r="BDN93" s="11"/>
      <c r="BDO93" s="11"/>
      <c r="BDP93" s="11"/>
      <c r="BDQ93" s="11"/>
      <c r="BDR93" s="11"/>
      <c r="BDS93" s="11"/>
      <c r="BDT93" s="11"/>
      <c r="BDU93" s="11"/>
      <c r="BDV93" s="11"/>
      <c r="BDW93" s="11"/>
      <c r="BDX93" s="11"/>
      <c r="BDY93" s="11"/>
      <c r="BDZ93" s="11"/>
      <c r="BEA93" s="11"/>
      <c r="BEB93" s="11"/>
      <c r="BEC93" s="11"/>
      <c r="BED93" s="11"/>
      <c r="BEE93" s="11"/>
      <c r="BEF93" s="11"/>
      <c r="BEG93" s="11"/>
      <c r="BEH93" s="11"/>
      <c r="BEI93" s="11"/>
      <c r="BEJ93" s="11"/>
      <c r="BEK93" s="11"/>
      <c r="BEL93" s="11"/>
      <c r="BEM93" s="11"/>
      <c r="BEN93" s="11"/>
      <c r="BEO93" s="11"/>
      <c r="BEP93" s="11"/>
      <c r="BEQ93" s="11"/>
      <c r="BER93" s="11"/>
      <c r="BES93" s="11"/>
      <c r="BET93" s="11"/>
      <c r="BEU93" s="11"/>
      <c r="BEV93" s="11"/>
      <c r="BEW93" s="11"/>
      <c r="BEX93" s="11"/>
      <c r="BEY93" s="11"/>
      <c r="BEZ93" s="11"/>
      <c r="BFA93" s="11"/>
      <c r="BFB93" s="11"/>
      <c r="BFC93" s="11"/>
      <c r="BFD93" s="11"/>
      <c r="BFE93" s="11"/>
      <c r="BFF93" s="11"/>
      <c r="BFG93" s="11"/>
      <c r="BFH93" s="11"/>
      <c r="BFI93" s="11"/>
      <c r="BFJ93" s="11"/>
      <c r="BFK93" s="11"/>
      <c r="BFL93" s="11"/>
      <c r="BFM93" s="11"/>
      <c r="BFN93" s="11"/>
      <c r="BFO93" s="11"/>
      <c r="BFP93" s="11"/>
      <c r="BFQ93" s="11"/>
      <c r="BFR93" s="11"/>
      <c r="BFS93" s="11"/>
      <c r="BFT93" s="11"/>
      <c r="BFU93" s="11"/>
      <c r="BFV93" s="11"/>
      <c r="BFW93" s="11"/>
      <c r="BFX93" s="11"/>
      <c r="BFY93" s="11"/>
      <c r="BFZ93" s="11"/>
      <c r="BGA93" s="11"/>
      <c r="BGB93" s="11"/>
      <c r="BGC93" s="11"/>
      <c r="BGD93" s="11"/>
      <c r="BGE93" s="11"/>
      <c r="BGF93" s="11"/>
      <c r="BGG93" s="11"/>
      <c r="BGH93" s="11"/>
      <c r="BGI93" s="11"/>
      <c r="BGJ93" s="11"/>
      <c r="BGK93" s="11"/>
      <c r="BGL93" s="11"/>
      <c r="BGM93" s="11"/>
      <c r="BGN93" s="11"/>
      <c r="BGO93" s="11"/>
      <c r="BGP93" s="11"/>
      <c r="BGQ93" s="11"/>
      <c r="BGR93" s="11"/>
      <c r="BGS93" s="11"/>
      <c r="BGT93" s="11"/>
      <c r="BGU93" s="11"/>
      <c r="BGV93" s="11"/>
      <c r="BGW93" s="11"/>
      <c r="BGX93" s="11"/>
      <c r="BGY93" s="11"/>
      <c r="BGZ93" s="11"/>
      <c r="BHA93" s="11"/>
      <c r="BHB93" s="11"/>
      <c r="BHC93" s="11"/>
      <c r="BHD93" s="11"/>
      <c r="BHE93" s="11"/>
      <c r="BHF93" s="11"/>
      <c r="BHG93" s="11"/>
      <c r="BHH93" s="11"/>
      <c r="BHI93" s="11"/>
      <c r="BHJ93" s="11"/>
      <c r="BHK93" s="11"/>
      <c r="BHL93" s="11"/>
      <c r="BHM93" s="11"/>
      <c r="BHN93" s="11"/>
      <c r="BHO93" s="11"/>
      <c r="BHP93" s="11"/>
      <c r="BHQ93" s="11"/>
      <c r="BHR93" s="11"/>
      <c r="BHS93" s="11"/>
      <c r="BHT93" s="11"/>
      <c r="BHU93" s="11"/>
      <c r="BHV93" s="11"/>
      <c r="BHW93" s="11"/>
      <c r="BHX93" s="11"/>
      <c r="BHY93" s="11"/>
      <c r="BHZ93" s="11"/>
      <c r="BIA93" s="11"/>
      <c r="BIB93" s="11"/>
      <c r="BIC93" s="11"/>
      <c r="BID93" s="11"/>
      <c r="BIE93" s="11"/>
      <c r="BIF93" s="11"/>
      <c r="BIG93" s="11"/>
      <c r="BIH93" s="11"/>
      <c r="BII93" s="11"/>
      <c r="BIJ93" s="11"/>
      <c r="BIK93" s="11"/>
      <c r="BIL93" s="11"/>
      <c r="BIM93" s="11"/>
      <c r="BIN93" s="11"/>
      <c r="BIO93" s="11"/>
      <c r="BIP93" s="11"/>
      <c r="BIQ93" s="11"/>
      <c r="BIR93" s="11"/>
      <c r="BIS93" s="11"/>
      <c r="BIT93" s="11"/>
      <c r="BIU93" s="11"/>
      <c r="BIV93" s="11"/>
      <c r="BIW93" s="11"/>
      <c r="BIX93" s="11"/>
      <c r="BIY93" s="11"/>
      <c r="BIZ93" s="11"/>
      <c r="BJA93" s="11"/>
      <c r="BJB93" s="11"/>
      <c r="BJC93" s="11"/>
      <c r="BJD93" s="11"/>
      <c r="BJE93" s="11"/>
      <c r="BJF93" s="11"/>
      <c r="BJG93" s="11"/>
      <c r="BJH93" s="11"/>
      <c r="BJI93" s="11"/>
      <c r="BJJ93" s="11"/>
      <c r="BJK93" s="11"/>
      <c r="BJL93" s="11"/>
      <c r="BJM93" s="11"/>
      <c r="BJN93" s="11"/>
      <c r="BJO93" s="11"/>
      <c r="BJP93" s="11"/>
      <c r="BJQ93" s="11"/>
      <c r="BJR93" s="11"/>
      <c r="BJS93" s="11"/>
      <c r="BJT93" s="11"/>
      <c r="BJU93" s="11"/>
      <c r="BJV93" s="11"/>
      <c r="BJW93" s="11"/>
      <c r="BJX93" s="11"/>
      <c r="BJY93" s="11"/>
      <c r="BJZ93" s="11"/>
      <c r="BKA93" s="11"/>
      <c r="BKB93" s="11"/>
      <c r="BKC93" s="11"/>
      <c r="BKD93" s="11"/>
      <c r="BKE93" s="11"/>
      <c r="BKF93" s="11"/>
      <c r="BKG93" s="11"/>
      <c r="BKH93" s="11"/>
      <c r="BKI93" s="11"/>
      <c r="BKJ93" s="11"/>
      <c r="BKK93" s="11"/>
      <c r="BKL93" s="11"/>
      <c r="BKM93" s="11"/>
      <c r="BKN93" s="11"/>
      <c r="BKO93" s="11"/>
      <c r="BKP93" s="11"/>
      <c r="BKQ93" s="11"/>
      <c r="BKR93" s="11"/>
      <c r="BKS93" s="11"/>
      <c r="BKT93" s="11"/>
      <c r="BKU93" s="11"/>
      <c r="BKV93" s="11"/>
      <c r="BKW93" s="11"/>
      <c r="BKX93" s="11"/>
      <c r="BKY93" s="11"/>
      <c r="BKZ93" s="11"/>
      <c r="BLA93" s="11"/>
      <c r="BLB93" s="11"/>
      <c r="BLC93" s="11"/>
      <c r="BLD93" s="11"/>
      <c r="BLE93" s="11"/>
      <c r="BLF93" s="11"/>
      <c r="BLG93" s="11"/>
      <c r="BLH93" s="11"/>
      <c r="BLI93" s="11"/>
      <c r="BLJ93" s="11"/>
      <c r="BLK93" s="11"/>
      <c r="BLL93" s="11"/>
      <c r="BLM93" s="11"/>
      <c r="BLN93" s="11"/>
      <c r="BLO93" s="11"/>
      <c r="BLP93" s="11"/>
      <c r="BLQ93" s="11"/>
      <c r="BLR93" s="11"/>
      <c r="BLS93" s="11"/>
      <c r="BLT93" s="11"/>
      <c r="BLU93" s="11"/>
      <c r="BLV93" s="11"/>
      <c r="BLW93" s="11"/>
      <c r="BLX93" s="11"/>
      <c r="BLY93" s="11"/>
      <c r="BLZ93" s="11"/>
      <c r="BMA93" s="11"/>
      <c r="BMB93" s="11"/>
      <c r="BMC93" s="11"/>
      <c r="BMD93" s="11"/>
      <c r="BME93" s="11"/>
      <c r="BMF93" s="11"/>
      <c r="BMG93" s="11"/>
      <c r="BMH93" s="11"/>
      <c r="BMI93" s="11"/>
      <c r="BMJ93" s="11"/>
      <c r="BMK93" s="11"/>
      <c r="BML93" s="11"/>
      <c r="BMM93" s="11"/>
      <c r="BMN93" s="11"/>
      <c r="BMO93" s="11"/>
      <c r="BMP93" s="11"/>
      <c r="BMQ93" s="11"/>
      <c r="BMR93" s="11"/>
      <c r="BMS93" s="11"/>
      <c r="BMT93" s="11"/>
      <c r="BMU93" s="11"/>
      <c r="BMV93" s="11"/>
      <c r="BMW93" s="11"/>
      <c r="BMX93" s="11"/>
      <c r="BMY93" s="11"/>
      <c r="BMZ93" s="11"/>
      <c r="BNA93" s="11"/>
      <c r="BNB93" s="11"/>
      <c r="BNC93" s="11"/>
      <c r="BND93" s="11"/>
      <c r="BNE93" s="11"/>
      <c r="BNF93" s="11"/>
      <c r="BNG93" s="11"/>
      <c r="BNH93" s="11"/>
      <c r="BNI93" s="11"/>
      <c r="BNJ93" s="11"/>
      <c r="BNK93" s="11"/>
      <c r="BNL93" s="11"/>
      <c r="BNM93" s="11"/>
      <c r="BNN93" s="11"/>
      <c r="BNO93" s="11"/>
      <c r="BNP93" s="11"/>
      <c r="BNQ93" s="11"/>
      <c r="BNR93" s="11"/>
      <c r="BNS93" s="11"/>
      <c r="BNT93" s="11"/>
      <c r="BNU93" s="11"/>
      <c r="BNV93" s="11"/>
      <c r="BNW93" s="11"/>
      <c r="BNX93" s="11"/>
      <c r="BNY93" s="11"/>
      <c r="BNZ93" s="11"/>
      <c r="BOA93" s="11"/>
      <c r="BOB93" s="11"/>
      <c r="BOC93" s="11"/>
      <c r="BOD93" s="11"/>
      <c r="BOE93" s="11"/>
      <c r="BOF93" s="11"/>
      <c r="BOG93" s="11"/>
      <c r="BOH93" s="11"/>
      <c r="BOI93" s="11"/>
      <c r="BOJ93" s="11"/>
      <c r="BOK93" s="11"/>
      <c r="BOL93" s="11"/>
      <c r="BOM93" s="11"/>
      <c r="BON93" s="11"/>
      <c r="BOO93" s="11"/>
      <c r="BOP93" s="11"/>
      <c r="BOQ93" s="11"/>
      <c r="BOR93" s="11"/>
      <c r="BOS93" s="11"/>
      <c r="BOT93" s="11"/>
      <c r="BOU93" s="11"/>
      <c r="BOV93" s="11"/>
      <c r="BOW93" s="11"/>
      <c r="BOX93" s="11"/>
      <c r="BOY93" s="11"/>
      <c r="BOZ93" s="11"/>
      <c r="BPA93" s="11"/>
      <c r="BPB93" s="11"/>
      <c r="BPC93" s="11"/>
      <c r="BPD93" s="11"/>
      <c r="BPE93" s="11"/>
      <c r="BPF93" s="11"/>
      <c r="BPG93" s="11"/>
      <c r="BPH93" s="11"/>
      <c r="BPI93" s="11"/>
      <c r="BPJ93" s="11"/>
      <c r="BPK93" s="11"/>
      <c r="BPL93" s="11"/>
      <c r="BPM93" s="11"/>
      <c r="BPN93" s="11"/>
      <c r="BPO93" s="11"/>
      <c r="BPP93" s="11"/>
      <c r="BPQ93" s="11"/>
      <c r="BPR93" s="11"/>
      <c r="BPS93" s="11"/>
      <c r="BPT93" s="11"/>
      <c r="BPU93" s="11"/>
      <c r="BPV93" s="11"/>
      <c r="BPW93" s="11"/>
      <c r="BPX93" s="11"/>
      <c r="BPY93" s="11"/>
      <c r="BPZ93" s="11"/>
      <c r="BQA93" s="11"/>
      <c r="BQB93" s="11"/>
      <c r="BQC93" s="11"/>
      <c r="BQD93" s="11"/>
      <c r="BQE93" s="11"/>
      <c r="BQF93" s="11"/>
      <c r="BQG93" s="11"/>
      <c r="BQH93" s="11"/>
      <c r="BQI93" s="11"/>
      <c r="BQJ93" s="11"/>
      <c r="BQK93" s="11"/>
      <c r="BQL93" s="11"/>
      <c r="BQM93" s="11"/>
      <c r="BQN93" s="11"/>
      <c r="BQO93" s="11"/>
      <c r="BQP93" s="11"/>
      <c r="BQQ93" s="11"/>
      <c r="BQR93" s="11"/>
      <c r="BQS93" s="11"/>
      <c r="BQT93" s="11"/>
      <c r="BQU93" s="11"/>
      <c r="BQV93" s="11"/>
      <c r="BQW93" s="11"/>
      <c r="BQX93" s="11"/>
      <c r="BQY93" s="11"/>
      <c r="BQZ93" s="11"/>
      <c r="BRA93" s="11"/>
      <c r="BRB93" s="11"/>
      <c r="BRC93" s="11"/>
      <c r="BRD93" s="11"/>
      <c r="BRE93" s="11"/>
      <c r="BRF93" s="11"/>
      <c r="BRG93" s="11"/>
      <c r="BRH93" s="11"/>
      <c r="BRI93" s="11"/>
      <c r="BRJ93" s="11"/>
      <c r="BRK93" s="11"/>
      <c r="BRL93" s="11"/>
      <c r="BRM93" s="11"/>
      <c r="BRN93" s="11"/>
      <c r="BRO93" s="11"/>
      <c r="BRP93" s="11"/>
      <c r="BRQ93" s="11"/>
      <c r="BRR93" s="11"/>
      <c r="BRS93" s="11"/>
      <c r="BRT93" s="11"/>
      <c r="BRU93" s="11"/>
      <c r="BRV93" s="11"/>
      <c r="BRW93" s="11"/>
      <c r="BRX93" s="11"/>
      <c r="BRY93" s="11"/>
      <c r="BRZ93" s="11"/>
      <c r="BSA93" s="11"/>
      <c r="BSB93" s="11"/>
      <c r="BSC93" s="11"/>
      <c r="BSD93" s="11"/>
      <c r="BSE93" s="11"/>
      <c r="BSF93" s="11"/>
      <c r="BSG93" s="11"/>
      <c r="BSH93" s="11"/>
      <c r="BSI93" s="11"/>
      <c r="BSJ93" s="11"/>
      <c r="BSK93" s="11"/>
      <c r="BSL93" s="11"/>
      <c r="BSM93" s="11"/>
      <c r="BSN93" s="11"/>
      <c r="BSO93" s="11"/>
      <c r="BSP93" s="11"/>
      <c r="BSQ93" s="11"/>
      <c r="BSR93" s="11"/>
      <c r="BSS93" s="11"/>
      <c r="BST93" s="11"/>
      <c r="BSU93" s="11"/>
      <c r="BSV93" s="11"/>
      <c r="BSW93" s="11"/>
      <c r="BSX93" s="11"/>
      <c r="BSY93" s="11"/>
      <c r="BSZ93" s="11"/>
      <c r="BTA93" s="11"/>
      <c r="BTB93" s="11"/>
      <c r="BTC93" s="11"/>
      <c r="BTD93" s="11"/>
      <c r="BTE93" s="11"/>
      <c r="BTF93" s="11"/>
      <c r="BTG93" s="11"/>
      <c r="BTH93" s="11"/>
      <c r="BTI93" s="11"/>
      <c r="BTJ93" s="11"/>
      <c r="BTK93" s="11"/>
      <c r="BTL93" s="11"/>
      <c r="BTM93" s="11"/>
      <c r="BTN93" s="11"/>
      <c r="BTO93" s="11"/>
      <c r="BTP93" s="11"/>
      <c r="BTQ93" s="11"/>
      <c r="BTR93" s="11"/>
      <c r="BTS93" s="11"/>
      <c r="BTT93" s="11"/>
      <c r="BTU93" s="11"/>
      <c r="BTV93" s="11"/>
      <c r="BTW93" s="11"/>
      <c r="BTX93" s="11"/>
      <c r="BTY93" s="11"/>
      <c r="BTZ93" s="11"/>
      <c r="BUA93" s="11"/>
      <c r="BUB93" s="11"/>
      <c r="BUC93" s="11"/>
      <c r="BUD93" s="11"/>
      <c r="BUE93" s="11"/>
      <c r="BUF93" s="11"/>
      <c r="BUG93" s="11"/>
      <c r="BUH93" s="11"/>
      <c r="BUI93" s="11"/>
      <c r="BUJ93" s="11"/>
      <c r="BUK93" s="11"/>
      <c r="BUL93" s="11"/>
      <c r="BUM93" s="11"/>
      <c r="BUN93" s="11"/>
      <c r="BUO93" s="11"/>
      <c r="BUP93" s="11"/>
      <c r="BUQ93" s="11"/>
      <c r="BUR93" s="11"/>
      <c r="BUS93" s="11"/>
      <c r="BUT93" s="11"/>
      <c r="BUU93" s="11"/>
      <c r="BUV93" s="11"/>
      <c r="BUW93" s="11"/>
      <c r="BUX93" s="11"/>
      <c r="BUY93" s="11"/>
      <c r="BUZ93" s="11"/>
      <c r="BVA93" s="11"/>
      <c r="BVB93" s="11"/>
      <c r="BVC93" s="11"/>
      <c r="BVD93" s="11"/>
      <c r="BVE93" s="11"/>
      <c r="BVF93" s="11"/>
      <c r="BVG93" s="11"/>
      <c r="BVH93" s="11"/>
      <c r="BVI93" s="11"/>
      <c r="BVJ93" s="11"/>
      <c r="BVK93" s="11"/>
      <c r="BVL93" s="11"/>
      <c r="BVM93" s="11"/>
      <c r="BVN93" s="11"/>
      <c r="BVO93" s="11"/>
      <c r="BVP93" s="11"/>
      <c r="BVQ93" s="11"/>
      <c r="BVR93" s="11"/>
      <c r="BVS93" s="11"/>
      <c r="BVT93" s="11"/>
      <c r="BVU93" s="11"/>
      <c r="BVV93" s="11"/>
      <c r="BVW93" s="11"/>
      <c r="BVX93" s="11"/>
      <c r="BVY93" s="11"/>
      <c r="BVZ93" s="11"/>
      <c r="BWA93" s="11"/>
      <c r="BWB93" s="11"/>
      <c r="BWC93" s="11"/>
      <c r="BWD93" s="11"/>
      <c r="BWE93" s="11"/>
      <c r="BWF93" s="11"/>
      <c r="BWG93" s="11"/>
      <c r="BWH93" s="11"/>
      <c r="BWI93" s="11"/>
      <c r="BWJ93" s="11"/>
      <c r="BWK93" s="11"/>
      <c r="BWL93" s="11"/>
      <c r="BWM93" s="11"/>
      <c r="BWN93" s="11"/>
      <c r="BWO93" s="11"/>
      <c r="BWP93" s="11"/>
      <c r="BWQ93" s="11"/>
      <c r="BWR93" s="11"/>
      <c r="BWS93" s="11"/>
      <c r="BWT93" s="11"/>
      <c r="BWU93" s="11"/>
      <c r="BWV93" s="11"/>
      <c r="BWW93" s="11"/>
      <c r="BWX93" s="11"/>
      <c r="BWY93" s="11"/>
      <c r="BWZ93" s="11"/>
      <c r="BXA93" s="11"/>
      <c r="BXB93" s="11"/>
      <c r="BXC93" s="11"/>
      <c r="BXD93" s="11"/>
      <c r="BXE93" s="11"/>
      <c r="BXF93" s="11"/>
      <c r="BXG93" s="11"/>
      <c r="BXH93" s="11"/>
      <c r="BXI93" s="11"/>
      <c r="BXJ93" s="11"/>
      <c r="BXK93" s="11"/>
      <c r="BXL93" s="11"/>
      <c r="BXM93" s="11"/>
      <c r="BXN93" s="11"/>
      <c r="BXO93" s="11"/>
      <c r="BXP93" s="11"/>
      <c r="BXQ93" s="11"/>
      <c r="BXR93" s="11"/>
      <c r="BXS93" s="11"/>
      <c r="BXT93" s="11"/>
      <c r="BXU93" s="11"/>
      <c r="BXV93" s="11"/>
      <c r="BXW93" s="11"/>
      <c r="BXX93" s="11"/>
      <c r="BXY93" s="11"/>
      <c r="BXZ93" s="11"/>
      <c r="BYA93" s="11"/>
      <c r="BYB93" s="11"/>
      <c r="BYC93" s="11"/>
      <c r="BYD93" s="11"/>
      <c r="BYE93" s="11"/>
      <c r="BYF93" s="11"/>
      <c r="BYG93" s="11"/>
      <c r="BYH93" s="11"/>
      <c r="BYI93" s="11"/>
      <c r="BYJ93" s="11"/>
      <c r="BYK93" s="11"/>
      <c r="BYL93" s="11"/>
      <c r="BYM93" s="11"/>
      <c r="BYN93" s="11"/>
      <c r="BYO93" s="11"/>
      <c r="BYP93" s="11"/>
      <c r="BYQ93" s="11"/>
      <c r="BYR93" s="11"/>
      <c r="BYS93" s="11"/>
      <c r="BYT93" s="11"/>
      <c r="BYU93" s="11"/>
      <c r="BYV93" s="11"/>
      <c r="BYW93" s="11"/>
      <c r="BYX93" s="11"/>
      <c r="BYY93" s="11"/>
      <c r="BYZ93" s="11"/>
      <c r="BZA93" s="11"/>
      <c r="BZB93" s="11"/>
      <c r="BZC93" s="11"/>
      <c r="BZD93" s="11"/>
      <c r="BZE93" s="11"/>
      <c r="BZF93" s="11"/>
      <c r="BZG93" s="11"/>
      <c r="BZH93" s="11"/>
      <c r="BZI93" s="11"/>
      <c r="BZJ93" s="11"/>
      <c r="BZK93" s="11"/>
      <c r="BZL93" s="11"/>
      <c r="BZM93" s="11"/>
      <c r="BZN93" s="11"/>
      <c r="BZO93" s="11"/>
      <c r="BZP93" s="11"/>
      <c r="BZQ93" s="11"/>
      <c r="BZR93" s="11"/>
      <c r="BZS93" s="11"/>
      <c r="BZT93" s="11"/>
      <c r="BZU93" s="11"/>
      <c r="BZV93" s="11"/>
      <c r="BZW93" s="11"/>
      <c r="BZX93" s="11"/>
      <c r="BZY93" s="11"/>
      <c r="BZZ93" s="11"/>
      <c r="CAA93" s="11"/>
      <c r="CAB93" s="11"/>
      <c r="CAC93" s="11"/>
      <c r="CAD93" s="11"/>
      <c r="CAE93" s="11"/>
      <c r="CAF93" s="11"/>
      <c r="CAG93" s="11"/>
      <c r="CAH93" s="11"/>
      <c r="CAI93" s="11"/>
      <c r="CAJ93" s="11"/>
      <c r="CAK93" s="11"/>
      <c r="CAL93" s="11"/>
      <c r="CAM93" s="11"/>
      <c r="CAN93" s="11"/>
      <c r="CAO93" s="11"/>
      <c r="CAP93" s="11"/>
      <c r="CAQ93" s="11"/>
      <c r="CAR93" s="11"/>
      <c r="CAS93" s="11"/>
      <c r="CAT93" s="11"/>
      <c r="CAU93" s="11"/>
      <c r="CAV93" s="11"/>
      <c r="CAW93" s="11"/>
      <c r="CAX93" s="11"/>
      <c r="CAY93" s="11"/>
      <c r="CAZ93" s="11"/>
      <c r="CBA93" s="11"/>
      <c r="CBB93" s="11"/>
      <c r="CBC93" s="11"/>
      <c r="CBD93" s="11"/>
      <c r="CBE93" s="11"/>
      <c r="CBF93" s="11"/>
      <c r="CBG93" s="11"/>
      <c r="CBH93" s="11"/>
      <c r="CBI93" s="11"/>
      <c r="CBJ93" s="11"/>
      <c r="CBK93" s="11"/>
      <c r="CBL93" s="11"/>
      <c r="CBM93" s="11"/>
      <c r="CBN93" s="11"/>
      <c r="CBO93" s="11"/>
      <c r="CBP93" s="11"/>
      <c r="CBQ93" s="11"/>
      <c r="CBR93" s="11"/>
      <c r="CBS93" s="11"/>
      <c r="CBT93" s="11"/>
      <c r="CBU93" s="11"/>
      <c r="CBV93" s="11"/>
      <c r="CBW93" s="11"/>
      <c r="CBX93" s="11"/>
      <c r="CBY93" s="11"/>
      <c r="CBZ93" s="11"/>
      <c r="CCA93" s="11"/>
      <c r="CCB93" s="11"/>
      <c r="CCC93" s="11"/>
      <c r="CCD93" s="11"/>
      <c r="CCE93" s="11"/>
      <c r="CCF93" s="11"/>
      <c r="CCG93" s="11"/>
      <c r="CCH93" s="11"/>
      <c r="CCI93" s="11"/>
      <c r="CCJ93" s="11"/>
      <c r="CCK93" s="11"/>
      <c r="CCL93" s="11"/>
      <c r="CCM93" s="11"/>
      <c r="CCN93" s="11"/>
      <c r="CCO93" s="11"/>
      <c r="CCP93" s="11"/>
      <c r="CCQ93" s="11"/>
      <c r="CCR93" s="11"/>
      <c r="CCS93" s="11"/>
      <c r="CCT93" s="11"/>
      <c r="CCU93" s="11"/>
      <c r="CCV93" s="11"/>
      <c r="CCW93" s="11"/>
      <c r="CCX93" s="11"/>
      <c r="CCY93" s="11"/>
      <c r="CCZ93" s="11"/>
      <c r="CDA93" s="11"/>
      <c r="CDB93" s="11"/>
      <c r="CDC93" s="11"/>
      <c r="CDD93" s="11"/>
      <c r="CDE93" s="11"/>
      <c r="CDF93" s="11"/>
      <c r="CDG93" s="11"/>
      <c r="CDH93" s="11"/>
      <c r="CDI93" s="11"/>
      <c r="CDJ93" s="11"/>
      <c r="CDK93" s="11"/>
      <c r="CDL93" s="11"/>
      <c r="CDM93" s="11"/>
      <c r="CDN93" s="11"/>
      <c r="CDO93" s="11"/>
      <c r="CDP93" s="11"/>
      <c r="CDQ93" s="11"/>
      <c r="CDR93" s="11"/>
      <c r="CDS93" s="11"/>
      <c r="CDT93" s="11"/>
      <c r="CDU93" s="11"/>
      <c r="CDV93" s="11"/>
      <c r="CDW93" s="11"/>
      <c r="CDX93" s="11"/>
      <c r="CDY93" s="11"/>
      <c r="CDZ93" s="11"/>
      <c r="CEA93" s="11"/>
      <c r="CEB93" s="11"/>
      <c r="CEC93" s="11"/>
      <c r="CED93" s="11"/>
      <c r="CEE93" s="11"/>
      <c r="CEF93" s="11"/>
      <c r="CEG93" s="11"/>
      <c r="CEH93" s="11"/>
      <c r="CEI93" s="11"/>
      <c r="CEJ93" s="11"/>
      <c r="CEK93" s="11"/>
      <c r="CEL93" s="11"/>
      <c r="CEM93" s="11"/>
      <c r="CEN93" s="11"/>
      <c r="CEO93" s="11"/>
      <c r="CEP93" s="11"/>
      <c r="CEQ93" s="11"/>
      <c r="CER93" s="11"/>
      <c r="CES93" s="11"/>
      <c r="CET93" s="11"/>
      <c r="CEU93" s="11"/>
      <c r="CEV93" s="11"/>
      <c r="CEW93" s="11"/>
      <c r="CEX93" s="11"/>
      <c r="CEY93" s="11"/>
      <c r="CEZ93" s="11"/>
      <c r="CFA93" s="11"/>
      <c r="CFB93" s="11"/>
      <c r="CFC93" s="11"/>
      <c r="CFD93" s="11"/>
      <c r="CFE93" s="11"/>
      <c r="CFF93" s="11"/>
      <c r="CFG93" s="11"/>
      <c r="CFH93" s="11"/>
      <c r="CFI93" s="11"/>
      <c r="CFJ93" s="11"/>
      <c r="CFK93" s="11"/>
      <c r="CFL93" s="11"/>
      <c r="CFM93" s="11"/>
      <c r="CFN93" s="11"/>
      <c r="CFO93" s="11"/>
      <c r="CFP93" s="11"/>
      <c r="CFQ93" s="11"/>
      <c r="CFR93" s="11"/>
      <c r="CFS93" s="11"/>
      <c r="CFT93" s="11"/>
      <c r="CFU93" s="11"/>
      <c r="CFV93" s="11"/>
      <c r="CFW93" s="11"/>
      <c r="CFX93" s="11"/>
      <c r="CFY93" s="11"/>
      <c r="CFZ93" s="11"/>
      <c r="CGA93" s="11"/>
      <c r="CGB93" s="11"/>
      <c r="CGC93" s="11"/>
      <c r="CGD93" s="11"/>
      <c r="CGE93" s="11"/>
      <c r="CGF93" s="11"/>
      <c r="CGG93" s="11"/>
      <c r="CGH93" s="11"/>
      <c r="CGI93" s="11"/>
      <c r="CGJ93" s="11"/>
      <c r="CGK93" s="11"/>
      <c r="CGL93" s="11"/>
      <c r="CGM93" s="11"/>
      <c r="CGN93" s="11"/>
      <c r="CGO93" s="11"/>
      <c r="CGP93" s="11"/>
      <c r="CGQ93" s="11"/>
      <c r="CGR93" s="11"/>
      <c r="CGS93" s="11"/>
      <c r="CGT93" s="11"/>
      <c r="CGU93" s="11"/>
      <c r="CGV93" s="11"/>
      <c r="CGW93" s="11"/>
      <c r="CGX93" s="11"/>
      <c r="CGY93" s="11"/>
      <c r="CGZ93" s="11"/>
      <c r="CHA93" s="11"/>
      <c r="CHB93" s="11"/>
      <c r="CHC93" s="11"/>
      <c r="CHD93" s="11"/>
      <c r="CHE93" s="11"/>
      <c r="CHF93" s="11"/>
      <c r="CHG93" s="11"/>
      <c r="CHH93" s="11"/>
      <c r="CHI93" s="11"/>
      <c r="CHJ93" s="11"/>
      <c r="CHK93" s="11"/>
      <c r="CHL93" s="11"/>
      <c r="CHM93" s="11"/>
      <c r="CHN93" s="11"/>
      <c r="CHO93" s="11"/>
      <c r="CHP93" s="11"/>
      <c r="CHQ93" s="11"/>
      <c r="CHR93" s="11"/>
      <c r="CHS93" s="11"/>
      <c r="CHT93" s="11"/>
      <c r="CHU93" s="11"/>
      <c r="CHV93" s="11"/>
      <c r="CHW93" s="11"/>
      <c r="CHX93" s="11"/>
      <c r="CHY93" s="11"/>
      <c r="CHZ93" s="11"/>
      <c r="CIA93" s="11"/>
      <c r="CIB93" s="11"/>
      <c r="CIC93" s="11"/>
      <c r="CID93" s="11"/>
      <c r="CIE93" s="11"/>
      <c r="CIF93" s="11"/>
      <c r="CIG93" s="11"/>
      <c r="CIH93" s="11"/>
      <c r="CII93" s="11"/>
      <c r="CIJ93" s="11"/>
      <c r="CIK93" s="11"/>
      <c r="CIL93" s="11"/>
      <c r="CIM93" s="11"/>
      <c r="CIN93" s="11"/>
      <c r="CIO93" s="11"/>
      <c r="CIP93" s="11"/>
      <c r="CIQ93" s="11"/>
      <c r="CIR93" s="11"/>
      <c r="CIS93" s="11"/>
      <c r="CIT93" s="11"/>
      <c r="CIU93" s="11"/>
      <c r="CIV93" s="11"/>
      <c r="CIW93" s="11"/>
      <c r="CIX93" s="11"/>
      <c r="CIY93" s="11"/>
      <c r="CIZ93" s="11"/>
      <c r="CJA93" s="11"/>
      <c r="CJB93" s="11"/>
      <c r="CJC93" s="11"/>
      <c r="CJD93" s="11"/>
      <c r="CJE93" s="11"/>
      <c r="CJF93" s="11"/>
      <c r="CJG93" s="11"/>
      <c r="CJH93" s="11"/>
      <c r="CJI93" s="11"/>
      <c r="CJJ93" s="11"/>
      <c r="CJK93" s="11"/>
      <c r="CJL93" s="11"/>
      <c r="CJM93" s="11"/>
      <c r="CJN93" s="11"/>
      <c r="CJO93" s="11"/>
      <c r="CJP93" s="11"/>
      <c r="CJQ93" s="11"/>
      <c r="CJR93" s="11"/>
      <c r="CJS93" s="11"/>
      <c r="CJT93" s="11"/>
      <c r="CJU93" s="11"/>
      <c r="CJV93" s="11"/>
      <c r="CJW93" s="11"/>
      <c r="CJX93" s="11"/>
      <c r="CJY93" s="11"/>
      <c r="CJZ93" s="11"/>
      <c r="CKA93" s="11"/>
      <c r="CKB93" s="11"/>
      <c r="CKC93" s="11"/>
      <c r="CKD93" s="11"/>
      <c r="CKE93" s="11"/>
      <c r="CKF93" s="11"/>
      <c r="CKG93" s="11"/>
      <c r="CKH93" s="11"/>
      <c r="CKI93" s="11"/>
      <c r="CKJ93" s="11"/>
      <c r="CKK93" s="11"/>
      <c r="CKL93" s="11"/>
      <c r="CKM93" s="11"/>
      <c r="CKN93" s="11"/>
      <c r="CKO93" s="11"/>
      <c r="CKP93" s="11"/>
      <c r="CKQ93" s="11"/>
      <c r="CKR93" s="11"/>
      <c r="CKS93" s="11"/>
      <c r="CKT93" s="11"/>
      <c r="CKU93" s="11"/>
      <c r="CKV93" s="11"/>
      <c r="CKW93" s="11"/>
      <c r="CKX93" s="11"/>
      <c r="CKY93" s="11"/>
      <c r="CKZ93" s="11"/>
      <c r="CLA93" s="11"/>
      <c r="CLB93" s="11"/>
      <c r="CLC93" s="11"/>
      <c r="CLD93" s="11"/>
      <c r="CLE93" s="11"/>
      <c r="CLF93" s="11"/>
      <c r="CLG93" s="11"/>
      <c r="CLH93" s="11"/>
      <c r="CLI93" s="11"/>
      <c r="CLJ93" s="11"/>
      <c r="CLK93" s="11"/>
      <c r="CLL93" s="11"/>
      <c r="CLM93" s="11"/>
      <c r="CLN93" s="11"/>
      <c r="CLO93" s="11"/>
      <c r="CLP93" s="11"/>
      <c r="CLQ93" s="11"/>
      <c r="CLR93" s="11"/>
      <c r="CLS93" s="11"/>
      <c r="CLT93" s="11"/>
      <c r="CLU93" s="11"/>
      <c r="CLV93" s="11"/>
      <c r="CLW93" s="11"/>
      <c r="CLX93" s="11"/>
      <c r="CLY93" s="11"/>
      <c r="CLZ93" s="11"/>
      <c r="CMA93" s="11"/>
      <c r="CMB93" s="11"/>
      <c r="CMC93" s="11"/>
      <c r="CMD93" s="11"/>
      <c r="CME93" s="11"/>
      <c r="CMF93" s="11"/>
      <c r="CMG93" s="11"/>
      <c r="CMH93" s="11"/>
      <c r="CMI93" s="11"/>
      <c r="CMJ93" s="11"/>
      <c r="CMK93" s="11"/>
      <c r="CML93" s="11"/>
      <c r="CMM93" s="11"/>
      <c r="CMN93" s="11"/>
      <c r="CMO93" s="11"/>
      <c r="CMP93" s="11"/>
      <c r="CMQ93" s="11"/>
      <c r="CMR93" s="11"/>
      <c r="CMS93" s="11"/>
      <c r="CMT93" s="11"/>
      <c r="CMU93" s="11"/>
      <c r="CMV93" s="11"/>
      <c r="CMW93" s="11"/>
      <c r="CMX93" s="11"/>
      <c r="CMY93" s="11"/>
      <c r="CMZ93" s="11"/>
      <c r="CNA93" s="11"/>
      <c r="CNB93" s="11"/>
      <c r="CNC93" s="11"/>
      <c r="CND93" s="11"/>
      <c r="CNE93" s="11"/>
      <c r="CNF93" s="11"/>
      <c r="CNG93" s="11"/>
      <c r="CNH93" s="11"/>
      <c r="CNI93" s="11"/>
      <c r="CNJ93" s="11"/>
      <c r="CNK93" s="11"/>
      <c r="CNL93" s="11"/>
      <c r="CNM93" s="11"/>
      <c r="CNN93" s="11"/>
      <c r="CNO93" s="11"/>
      <c r="CNP93" s="11"/>
      <c r="CNQ93" s="11"/>
      <c r="CNR93" s="11"/>
      <c r="CNS93" s="11"/>
      <c r="CNT93" s="11"/>
      <c r="CNU93" s="11"/>
      <c r="CNV93" s="11"/>
      <c r="CNW93" s="11"/>
      <c r="CNX93" s="11"/>
      <c r="CNY93" s="11"/>
      <c r="CNZ93" s="11"/>
      <c r="COA93" s="11"/>
      <c r="COB93" s="11"/>
      <c r="COC93" s="11"/>
      <c r="COD93" s="11"/>
      <c r="COE93" s="11"/>
      <c r="COF93" s="11"/>
      <c r="COG93" s="11"/>
      <c r="COH93" s="11"/>
      <c r="COI93" s="11"/>
      <c r="COJ93" s="11"/>
      <c r="COK93" s="11"/>
      <c r="COL93" s="11"/>
      <c r="COM93" s="11"/>
      <c r="CON93" s="11"/>
      <c r="COO93" s="11"/>
      <c r="COP93" s="11"/>
      <c r="COQ93" s="11"/>
      <c r="COR93" s="11"/>
      <c r="COS93" s="11"/>
      <c r="COT93" s="11"/>
      <c r="COU93" s="11"/>
      <c r="COV93" s="11"/>
      <c r="COW93" s="11"/>
      <c r="COX93" s="11"/>
      <c r="COY93" s="11"/>
      <c r="COZ93" s="11"/>
      <c r="CPA93" s="11"/>
      <c r="CPB93" s="11"/>
      <c r="CPC93" s="11"/>
      <c r="CPD93" s="11"/>
      <c r="CPE93" s="11"/>
      <c r="CPF93" s="11"/>
      <c r="CPG93" s="11"/>
      <c r="CPH93" s="11"/>
      <c r="CPI93" s="11"/>
      <c r="CPJ93" s="11"/>
      <c r="CPK93" s="11"/>
      <c r="CPL93" s="11"/>
      <c r="CPM93" s="11"/>
      <c r="CPN93" s="11"/>
      <c r="CPO93" s="11"/>
      <c r="CPP93" s="11"/>
      <c r="CPQ93" s="11"/>
      <c r="CPR93" s="11"/>
      <c r="CPS93" s="11"/>
      <c r="CPT93" s="11"/>
      <c r="CPU93" s="11"/>
      <c r="CPV93" s="11"/>
      <c r="CPW93" s="11"/>
      <c r="CPX93" s="11"/>
      <c r="CPY93" s="11"/>
      <c r="CPZ93" s="11"/>
      <c r="CQA93" s="11"/>
      <c r="CQB93" s="11"/>
      <c r="CQC93" s="11"/>
      <c r="CQD93" s="11"/>
      <c r="CQE93" s="11"/>
      <c r="CQF93" s="11"/>
      <c r="CQG93" s="11"/>
      <c r="CQH93" s="11"/>
      <c r="CQI93" s="11"/>
      <c r="CQJ93" s="11"/>
      <c r="CQK93" s="11"/>
      <c r="CQL93" s="11"/>
      <c r="CQM93" s="11"/>
      <c r="CQN93" s="11"/>
      <c r="CQO93" s="11"/>
      <c r="CQP93" s="11"/>
      <c r="CQQ93" s="11"/>
      <c r="CQR93" s="11"/>
      <c r="CQS93" s="11"/>
      <c r="CQT93" s="11"/>
      <c r="CQU93" s="11"/>
      <c r="CQV93" s="11"/>
      <c r="CQW93" s="11"/>
      <c r="CQX93" s="11"/>
      <c r="CQY93" s="11"/>
      <c r="CQZ93" s="11"/>
      <c r="CRA93" s="11"/>
      <c r="CRB93" s="11"/>
      <c r="CRC93" s="11"/>
      <c r="CRD93" s="11"/>
      <c r="CRE93" s="11"/>
      <c r="CRF93" s="11"/>
      <c r="CRG93" s="11"/>
      <c r="CRH93" s="11"/>
      <c r="CRI93" s="11"/>
      <c r="CRJ93" s="11"/>
      <c r="CRK93" s="11"/>
      <c r="CRL93" s="11"/>
      <c r="CRM93" s="11"/>
      <c r="CRN93" s="11"/>
      <c r="CRO93" s="11"/>
      <c r="CRP93" s="11"/>
      <c r="CRQ93" s="11"/>
      <c r="CRR93" s="11"/>
      <c r="CRS93" s="11"/>
      <c r="CRT93" s="11"/>
      <c r="CRU93" s="11"/>
      <c r="CRV93" s="11"/>
      <c r="CRW93" s="11"/>
      <c r="CRX93" s="11"/>
      <c r="CRY93" s="11"/>
      <c r="CRZ93" s="11"/>
      <c r="CSA93" s="11"/>
      <c r="CSB93" s="11"/>
      <c r="CSC93" s="11"/>
      <c r="CSD93" s="11"/>
      <c r="CSE93" s="11"/>
      <c r="CSF93" s="11"/>
      <c r="CSG93" s="11"/>
      <c r="CSH93" s="11"/>
      <c r="CSI93" s="11"/>
      <c r="CSJ93" s="11"/>
      <c r="CSK93" s="11"/>
      <c r="CSL93" s="11"/>
      <c r="CSM93" s="11"/>
      <c r="CSN93" s="11"/>
      <c r="CSO93" s="11"/>
      <c r="CSP93" s="11"/>
      <c r="CSQ93" s="11"/>
      <c r="CSR93" s="11"/>
      <c r="CSS93" s="11"/>
      <c r="CST93" s="11"/>
      <c r="CSU93" s="11"/>
      <c r="CSV93" s="11"/>
      <c r="CSW93" s="11"/>
      <c r="CSX93" s="11"/>
      <c r="CSY93" s="11"/>
      <c r="CSZ93" s="11"/>
      <c r="CTA93" s="11"/>
      <c r="CTB93" s="11"/>
      <c r="CTC93" s="11"/>
      <c r="CTD93" s="11"/>
      <c r="CTE93" s="11"/>
      <c r="CTF93" s="11"/>
      <c r="CTG93" s="11"/>
      <c r="CTH93" s="11"/>
      <c r="CTI93" s="11"/>
      <c r="CTJ93" s="11"/>
      <c r="CTK93" s="11"/>
      <c r="CTL93" s="11"/>
      <c r="CTM93" s="11"/>
      <c r="CTN93" s="11"/>
      <c r="CTO93" s="11"/>
      <c r="CTP93" s="11"/>
      <c r="CTQ93" s="11"/>
      <c r="CTR93" s="11"/>
      <c r="CTS93" s="11"/>
      <c r="CTT93" s="11"/>
      <c r="CTU93" s="11"/>
      <c r="CTV93" s="11"/>
      <c r="CTW93" s="11"/>
      <c r="CTX93" s="11"/>
      <c r="CTY93" s="11"/>
      <c r="CTZ93" s="11"/>
      <c r="CUA93" s="11"/>
      <c r="CUB93" s="11"/>
      <c r="CUC93" s="11"/>
      <c r="CUD93" s="11"/>
      <c r="CUE93" s="11"/>
      <c r="CUF93" s="11"/>
      <c r="CUG93" s="11"/>
      <c r="CUH93" s="11"/>
      <c r="CUI93" s="11"/>
      <c r="CUJ93" s="11"/>
      <c r="CUK93" s="11"/>
      <c r="CUL93" s="11"/>
      <c r="CUM93" s="11"/>
      <c r="CUN93" s="11"/>
      <c r="CUO93" s="11"/>
      <c r="CUP93" s="11"/>
      <c r="CUQ93" s="11"/>
      <c r="CUR93" s="11"/>
      <c r="CUS93" s="11"/>
      <c r="CUT93" s="11"/>
      <c r="CUU93" s="11"/>
      <c r="CUV93" s="11"/>
      <c r="CUW93" s="11"/>
      <c r="CUX93" s="11"/>
      <c r="CUY93" s="11"/>
      <c r="CUZ93" s="11"/>
      <c r="CVA93" s="11"/>
      <c r="CVB93" s="11"/>
      <c r="CVC93" s="11"/>
      <c r="CVD93" s="11"/>
      <c r="CVE93" s="11"/>
      <c r="CVF93" s="11"/>
      <c r="CVG93" s="11"/>
      <c r="CVH93" s="11"/>
      <c r="CVI93" s="11"/>
      <c r="CVJ93" s="11"/>
      <c r="CVK93" s="11"/>
      <c r="CVL93" s="11"/>
      <c r="CVM93" s="11"/>
      <c r="CVN93" s="11"/>
      <c r="CVO93" s="11"/>
      <c r="CVP93" s="11"/>
      <c r="CVQ93" s="11"/>
      <c r="CVR93" s="11"/>
      <c r="CVS93" s="11"/>
      <c r="CVT93" s="11"/>
      <c r="CVU93" s="11"/>
      <c r="CVV93" s="11"/>
      <c r="CVW93" s="11"/>
      <c r="CVX93" s="11"/>
      <c r="CVY93" s="11"/>
      <c r="CVZ93" s="11"/>
      <c r="CWA93" s="11"/>
      <c r="CWB93" s="11"/>
      <c r="CWC93" s="11"/>
      <c r="CWD93" s="11"/>
      <c r="CWE93" s="11"/>
      <c r="CWF93" s="11"/>
      <c r="CWG93" s="11"/>
      <c r="CWH93" s="11"/>
      <c r="CWI93" s="11"/>
      <c r="CWJ93" s="11"/>
      <c r="CWK93" s="11"/>
      <c r="CWL93" s="11"/>
      <c r="CWM93" s="11"/>
      <c r="CWN93" s="11"/>
      <c r="CWO93" s="11"/>
      <c r="CWP93" s="11"/>
      <c r="CWQ93" s="11"/>
      <c r="CWR93" s="11"/>
      <c r="CWS93" s="11"/>
      <c r="CWT93" s="11"/>
      <c r="CWU93" s="11"/>
      <c r="CWV93" s="11"/>
      <c r="CWW93" s="11"/>
      <c r="CWX93" s="11"/>
      <c r="CWY93" s="11"/>
      <c r="CWZ93" s="11"/>
      <c r="CXA93" s="11"/>
      <c r="CXB93" s="11"/>
      <c r="CXC93" s="11"/>
      <c r="CXD93" s="11"/>
      <c r="CXE93" s="11"/>
      <c r="CXF93" s="11"/>
      <c r="CXG93" s="11"/>
      <c r="CXH93" s="11"/>
      <c r="CXI93" s="11"/>
      <c r="CXJ93" s="11"/>
      <c r="CXK93" s="11"/>
      <c r="CXL93" s="11"/>
      <c r="CXM93" s="11"/>
      <c r="CXN93" s="11"/>
      <c r="CXO93" s="11"/>
      <c r="CXP93" s="11"/>
      <c r="CXQ93" s="11"/>
      <c r="CXR93" s="11"/>
      <c r="CXS93" s="11"/>
      <c r="CXT93" s="11"/>
      <c r="CXU93" s="11"/>
      <c r="CXV93" s="11"/>
      <c r="CXW93" s="11"/>
      <c r="CXX93" s="11"/>
      <c r="CXY93" s="11"/>
      <c r="CXZ93" s="11"/>
      <c r="CYA93" s="11"/>
      <c r="CYB93" s="11"/>
      <c r="CYC93" s="11"/>
      <c r="CYD93" s="11"/>
      <c r="CYE93" s="11"/>
      <c r="CYF93" s="11"/>
      <c r="CYG93" s="11"/>
      <c r="CYH93" s="11"/>
      <c r="CYI93" s="11"/>
      <c r="CYJ93" s="11"/>
      <c r="CYK93" s="11"/>
      <c r="CYL93" s="11"/>
      <c r="CYM93" s="11"/>
      <c r="CYN93" s="11"/>
      <c r="CYO93" s="11"/>
      <c r="CYP93" s="11"/>
      <c r="CYQ93" s="11"/>
      <c r="CYR93" s="11"/>
      <c r="CYS93" s="11"/>
      <c r="CYT93" s="11"/>
      <c r="CYU93" s="11"/>
      <c r="CYV93" s="11"/>
      <c r="CYW93" s="11"/>
      <c r="CYX93" s="11"/>
      <c r="CYY93" s="11"/>
      <c r="CYZ93" s="11"/>
      <c r="CZA93" s="11"/>
      <c r="CZB93" s="11"/>
      <c r="CZC93" s="11"/>
      <c r="CZD93" s="11"/>
      <c r="CZE93" s="11"/>
      <c r="CZF93" s="11"/>
      <c r="CZG93" s="11"/>
      <c r="CZH93" s="11"/>
      <c r="CZI93" s="11"/>
      <c r="CZJ93" s="11"/>
      <c r="CZK93" s="11"/>
      <c r="CZL93" s="11"/>
      <c r="CZM93" s="11"/>
      <c r="CZN93" s="11"/>
      <c r="CZO93" s="11"/>
      <c r="CZP93" s="11"/>
      <c r="CZQ93" s="11"/>
      <c r="CZR93" s="11"/>
      <c r="CZS93" s="11"/>
      <c r="CZT93" s="11"/>
      <c r="CZU93" s="11"/>
      <c r="CZV93" s="11"/>
      <c r="CZW93" s="11"/>
      <c r="CZX93" s="11"/>
      <c r="CZY93" s="11"/>
      <c r="CZZ93" s="11"/>
      <c r="DAA93" s="11"/>
      <c r="DAB93" s="11"/>
      <c r="DAC93" s="11"/>
      <c r="DAD93" s="11"/>
      <c r="DAE93" s="11"/>
      <c r="DAF93" s="11"/>
      <c r="DAG93" s="11"/>
      <c r="DAH93" s="11"/>
      <c r="DAI93" s="11"/>
      <c r="DAJ93" s="11"/>
      <c r="DAK93" s="11"/>
      <c r="DAL93" s="11"/>
      <c r="DAM93" s="11"/>
      <c r="DAN93" s="11"/>
      <c r="DAO93" s="11"/>
      <c r="DAP93" s="11"/>
      <c r="DAQ93" s="11"/>
      <c r="DAR93" s="11"/>
      <c r="DAS93" s="11"/>
      <c r="DAT93" s="11"/>
      <c r="DAU93" s="11"/>
      <c r="DAV93" s="11"/>
      <c r="DAW93" s="11"/>
      <c r="DAX93" s="11"/>
      <c r="DAY93" s="11"/>
      <c r="DAZ93" s="11"/>
      <c r="DBA93" s="11"/>
      <c r="DBB93" s="11"/>
      <c r="DBC93" s="11"/>
      <c r="DBD93" s="11"/>
      <c r="DBE93" s="11"/>
      <c r="DBF93" s="11"/>
      <c r="DBG93" s="11"/>
      <c r="DBH93" s="11"/>
      <c r="DBI93" s="11"/>
      <c r="DBJ93" s="11"/>
      <c r="DBK93" s="11"/>
      <c r="DBL93" s="11"/>
      <c r="DBM93" s="11"/>
      <c r="DBN93" s="11"/>
      <c r="DBO93" s="11"/>
      <c r="DBP93" s="11"/>
      <c r="DBQ93" s="11"/>
      <c r="DBR93" s="11"/>
      <c r="DBS93" s="11"/>
      <c r="DBT93" s="11"/>
      <c r="DBU93" s="11"/>
      <c r="DBV93" s="11"/>
      <c r="DBW93" s="11"/>
      <c r="DBX93" s="11"/>
      <c r="DBY93" s="11"/>
      <c r="DBZ93" s="11"/>
      <c r="DCA93" s="11"/>
      <c r="DCB93" s="11"/>
      <c r="DCC93" s="11"/>
      <c r="DCD93" s="11"/>
      <c r="DCE93" s="11"/>
      <c r="DCF93" s="11"/>
      <c r="DCG93" s="11"/>
      <c r="DCH93" s="11"/>
      <c r="DCI93" s="11"/>
      <c r="DCJ93" s="11"/>
      <c r="DCK93" s="11"/>
      <c r="DCL93" s="11"/>
      <c r="DCM93" s="11"/>
      <c r="DCN93" s="11"/>
      <c r="DCO93" s="11"/>
      <c r="DCP93" s="11"/>
      <c r="DCQ93" s="11"/>
      <c r="DCR93" s="11"/>
      <c r="DCS93" s="11"/>
      <c r="DCT93" s="11"/>
      <c r="DCU93" s="11"/>
      <c r="DCV93" s="11"/>
      <c r="DCW93" s="11"/>
      <c r="DCX93" s="11"/>
      <c r="DCY93" s="11"/>
      <c r="DCZ93" s="11"/>
      <c r="DDA93" s="11"/>
      <c r="DDB93" s="11"/>
      <c r="DDC93" s="11"/>
      <c r="DDD93" s="11"/>
      <c r="DDE93" s="11"/>
      <c r="DDF93" s="11"/>
      <c r="DDG93" s="11"/>
      <c r="DDH93" s="11"/>
      <c r="DDI93" s="11"/>
      <c r="DDJ93" s="11"/>
      <c r="DDK93" s="11"/>
      <c r="DDL93" s="11"/>
      <c r="DDM93" s="11"/>
      <c r="DDN93" s="11"/>
      <c r="DDO93" s="11"/>
      <c r="DDP93" s="11"/>
      <c r="DDQ93" s="11"/>
      <c r="DDR93" s="11"/>
      <c r="DDS93" s="11"/>
      <c r="DDT93" s="11"/>
      <c r="DDU93" s="11"/>
      <c r="DDV93" s="11"/>
      <c r="DDW93" s="11"/>
      <c r="DDX93" s="11"/>
      <c r="DDY93" s="11"/>
      <c r="DDZ93" s="11"/>
      <c r="DEA93" s="11"/>
      <c r="DEB93" s="11"/>
      <c r="DEC93" s="11"/>
      <c r="DED93" s="11"/>
      <c r="DEE93" s="11"/>
      <c r="DEF93" s="11"/>
      <c r="DEG93" s="11"/>
      <c r="DEH93" s="11"/>
      <c r="DEI93" s="11"/>
      <c r="DEJ93" s="11"/>
      <c r="DEK93" s="11"/>
      <c r="DEL93" s="11"/>
      <c r="DEM93" s="11"/>
      <c r="DEN93" s="11"/>
      <c r="DEO93" s="11"/>
      <c r="DEP93" s="11"/>
      <c r="DEQ93" s="11"/>
      <c r="DER93" s="11"/>
      <c r="DES93" s="11"/>
      <c r="DET93" s="11"/>
      <c r="DEU93" s="11"/>
      <c r="DEV93" s="11"/>
      <c r="DEW93" s="11"/>
      <c r="DEX93" s="11"/>
      <c r="DEY93" s="11"/>
      <c r="DEZ93" s="11"/>
      <c r="DFA93" s="11"/>
      <c r="DFB93" s="11"/>
      <c r="DFC93" s="11"/>
      <c r="DFD93" s="11"/>
      <c r="DFE93" s="11"/>
      <c r="DFF93" s="11"/>
      <c r="DFG93" s="11"/>
      <c r="DFH93" s="11"/>
      <c r="DFI93" s="11"/>
      <c r="DFJ93" s="11"/>
      <c r="DFK93" s="11"/>
      <c r="DFL93" s="11"/>
      <c r="DFM93" s="11"/>
      <c r="DFN93" s="11"/>
      <c r="DFO93" s="11"/>
      <c r="DFP93" s="11"/>
      <c r="DFQ93" s="11"/>
      <c r="DFR93" s="11"/>
      <c r="DFS93" s="11"/>
      <c r="DFT93" s="11"/>
      <c r="DFU93" s="11"/>
      <c r="DFV93" s="11"/>
      <c r="DFW93" s="11"/>
      <c r="DFX93" s="11"/>
      <c r="DFY93" s="11"/>
      <c r="DFZ93" s="11"/>
      <c r="DGA93" s="11"/>
      <c r="DGB93" s="11"/>
      <c r="DGC93" s="11"/>
      <c r="DGD93" s="11"/>
      <c r="DGE93" s="11"/>
      <c r="DGF93" s="11"/>
      <c r="DGG93" s="11"/>
      <c r="DGH93" s="11"/>
      <c r="DGI93" s="11"/>
      <c r="DGJ93" s="11"/>
      <c r="DGK93" s="11"/>
      <c r="DGL93" s="11"/>
      <c r="DGM93" s="11"/>
      <c r="DGN93" s="11"/>
      <c r="DGO93" s="11"/>
      <c r="DGP93" s="11"/>
      <c r="DGQ93" s="11"/>
      <c r="DGR93" s="11"/>
      <c r="DGS93" s="11"/>
      <c r="DGT93" s="11"/>
      <c r="DGU93" s="11"/>
      <c r="DGV93" s="11"/>
      <c r="DGW93" s="11"/>
      <c r="DGX93" s="11"/>
      <c r="DGY93" s="11"/>
      <c r="DGZ93" s="11"/>
      <c r="DHA93" s="11"/>
      <c r="DHB93" s="11"/>
      <c r="DHC93" s="11"/>
      <c r="DHD93" s="11"/>
      <c r="DHE93" s="11"/>
      <c r="DHF93" s="11"/>
      <c r="DHG93" s="11"/>
      <c r="DHH93" s="11"/>
      <c r="DHI93" s="11"/>
      <c r="DHJ93" s="11"/>
      <c r="DHK93" s="11"/>
      <c r="DHL93" s="11"/>
      <c r="DHM93" s="11"/>
      <c r="DHN93" s="11"/>
      <c r="DHO93" s="11"/>
      <c r="DHP93" s="11"/>
      <c r="DHQ93" s="11"/>
      <c r="DHR93" s="11"/>
      <c r="DHS93" s="11"/>
      <c r="DHT93" s="11"/>
      <c r="DHU93" s="11"/>
      <c r="DHV93" s="11"/>
      <c r="DHW93" s="11"/>
      <c r="DHX93" s="11"/>
      <c r="DHY93" s="11"/>
      <c r="DHZ93" s="11"/>
      <c r="DIA93" s="11"/>
      <c r="DIB93" s="11"/>
      <c r="DIC93" s="11"/>
      <c r="DID93" s="11"/>
      <c r="DIE93" s="11"/>
      <c r="DIF93" s="11"/>
      <c r="DIG93" s="11"/>
      <c r="DIH93" s="11"/>
      <c r="DII93" s="11"/>
      <c r="DIJ93" s="11"/>
      <c r="DIK93" s="11"/>
      <c r="DIL93" s="11"/>
      <c r="DIM93" s="11"/>
      <c r="DIN93" s="11"/>
      <c r="DIO93" s="11"/>
      <c r="DIP93" s="11"/>
      <c r="DIQ93" s="11"/>
      <c r="DIR93" s="11"/>
      <c r="DIS93" s="11"/>
      <c r="DIT93" s="11"/>
      <c r="DIU93" s="11"/>
      <c r="DIV93" s="11"/>
      <c r="DIW93" s="11"/>
      <c r="DIX93" s="11"/>
      <c r="DIY93" s="11"/>
      <c r="DIZ93" s="11"/>
      <c r="DJA93" s="11"/>
      <c r="DJB93" s="11"/>
      <c r="DJC93" s="11"/>
      <c r="DJD93" s="11"/>
      <c r="DJE93" s="11"/>
      <c r="DJF93" s="11"/>
      <c r="DJG93" s="11"/>
      <c r="DJH93" s="11"/>
      <c r="DJI93" s="11"/>
      <c r="DJJ93" s="11"/>
      <c r="DJK93" s="11"/>
      <c r="DJL93" s="11"/>
      <c r="DJM93" s="11"/>
      <c r="DJN93" s="11"/>
      <c r="DJO93" s="11"/>
      <c r="DJP93" s="11"/>
      <c r="DJQ93" s="11"/>
      <c r="DJR93" s="11"/>
      <c r="DJS93" s="11"/>
      <c r="DJT93" s="11"/>
      <c r="DJU93" s="11"/>
      <c r="DJV93" s="11"/>
      <c r="DJW93" s="11"/>
      <c r="DJX93" s="11"/>
      <c r="DJY93" s="11"/>
      <c r="DJZ93" s="11"/>
      <c r="DKA93" s="11"/>
      <c r="DKB93" s="11"/>
      <c r="DKC93" s="11"/>
      <c r="DKD93" s="11"/>
      <c r="DKE93" s="11"/>
      <c r="DKF93" s="11"/>
      <c r="DKG93" s="11"/>
      <c r="DKH93" s="11"/>
      <c r="DKI93" s="11"/>
      <c r="DKJ93" s="11"/>
      <c r="DKK93" s="11"/>
      <c r="DKL93" s="11"/>
      <c r="DKM93" s="11"/>
      <c r="DKN93" s="11"/>
      <c r="DKO93" s="11"/>
      <c r="DKP93" s="11"/>
      <c r="DKQ93" s="11"/>
      <c r="DKR93" s="11"/>
      <c r="DKS93" s="11"/>
      <c r="DKT93" s="11"/>
      <c r="DKU93" s="11"/>
      <c r="DKV93" s="11"/>
      <c r="DKW93" s="11"/>
      <c r="DKX93" s="11"/>
      <c r="DKY93" s="11"/>
      <c r="DKZ93" s="11"/>
      <c r="DLA93" s="11"/>
      <c r="DLB93" s="11"/>
      <c r="DLC93" s="11"/>
      <c r="DLD93" s="11"/>
      <c r="DLE93" s="11"/>
      <c r="DLF93" s="11"/>
      <c r="DLG93" s="11"/>
      <c r="DLH93" s="11"/>
      <c r="DLI93" s="11"/>
      <c r="DLJ93" s="11"/>
      <c r="DLK93" s="11"/>
      <c r="DLL93" s="11"/>
      <c r="DLM93" s="11"/>
      <c r="DLN93" s="11"/>
      <c r="DLO93" s="11"/>
      <c r="DLP93" s="11"/>
      <c r="DLQ93" s="11"/>
      <c r="DLR93" s="11"/>
      <c r="DLS93" s="11"/>
      <c r="DLT93" s="11"/>
      <c r="DLU93" s="11"/>
      <c r="DLV93" s="11"/>
      <c r="DLW93" s="11"/>
      <c r="DLX93" s="11"/>
      <c r="DLY93" s="11"/>
      <c r="DLZ93" s="11"/>
      <c r="DMA93" s="11"/>
      <c r="DMB93" s="11"/>
      <c r="DMC93" s="11"/>
      <c r="DMD93" s="11"/>
      <c r="DME93" s="11"/>
      <c r="DMF93" s="11"/>
      <c r="DMG93" s="11"/>
      <c r="DMH93" s="11"/>
      <c r="DMI93" s="11"/>
      <c r="DMJ93" s="11"/>
      <c r="DMK93" s="11"/>
      <c r="DML93" s="11"/>
      <c r="DMM93" s="11"/>
      <c r="DMN93" s="11"/>
      <c r="DMO93" s="11"/>
      <c r="DMP93" s="11"/>
      <c r="DMQ93" s="11"/>
      <c r="DMR93" s="11"/>
      <c r="DMS93" s="11"/>
      <c r="DMT93" s="11"/>
      <c r="DMU93" s="11"/>
      <c r="DMV93" s="11"/>
      <c r="DMW93" s="11"/>
      <c r="DMX93" s="11"/>
      <c r="DMY93" s="11"/>
      <c r="DMZ93" s="11"/>
      <c r="DNA93" s="11"/>
      <c r="DNB93" s="11"/>
      <c r="DNC93" s="11"/>
      <c r="DND93" s="11"/>
      <c r="DNE93" s="11"/>
      <c r="DNF93" s="11"/>
      <c r="DNG93" s="11"/>
      <c r="DNH93" s="11"/>
      <c r="DNI93" s="11"/>
      <c r="DNJ93" s="11"/>
      <c r="DNK93" s="11"/>
      <c r="DNL93" s="11"/>
      <c r="DNM93" s="11"/>
      <c r="DNN93" s="11"/>
      <c r="DNO93" s="11"/>
      <c r="DNP93" s="11"/>
      <c r="DNQ93" s="11"/>
      <c r="DNR93" s="11"/>
      <c r="DNS93" s="11"/>
      <c r="DNT93" s="11"/>
      <c r="DNU93" s="11"/>
      <c r="DNV93" s="11"/>
      <c r="DNW93" s="11"/>
      <c r="DNX93" s="11"/>
      <c r="DNY93" s="11"/>
      <c r="DNZ93" s="11"/>
      <c r="DOA93" s="11"/>
      <c r="DOB93" s="11"/>
      <c r="DOC93" s="11"/>
      <c r="DOD93" s="11"/>
      <c r="DOE93" s="11"/>
      <c r="DOF93" s="11"/>
      <c r="DOG93" s="11"/>
      <c r="DOH93" s="11"/>
      <c r="DOI93" s="11"/>
      <c r="DOJ93" s="11"/>
      <c r="DOK93" s="11"/>
      <c r="DOL93" s="11"/>
      <c r="DOM93" s="11"/>
      <c r="DON93" s="11"/>
      <c r="DOO93" s="11"/>
      <c r="DOP93" s="11"/>
      <c r="DOQ93" s="11"/>
      <c r="DOR93" s="11"/>
      <c r="DOS93" s="11"/>
      <c r="DOT93" s="11"/>
      <c r="DOU93" s="11"/>
      <c r="DOV93" s="11"/>
      <c r="DOW93" s="11"/>
      <c r="DOX93" s="11"/>
      <c r="DOY93" s="11"/>
      <c r="DOZ93" s="11"/>
      <c r="DPA93" s="11"/>
      <c r="DPB93" s="11"/>
      <c r="DPC93" s="11"/>
      <c r="DPD93" s="11"/>
      <c r="DPE93" s="11"/>
      <c r="DPF93" s="11"/>
      <c r="DPG93" s="11"/>
      <c r="DPH93" s="11"/>
      <c r="DPI93" s="11"/>
      <c r="DPJ93" s="11"/>
      <c r="DPK93" s="11"/>
      <c r="DPL93" s="11"/>
      <c r="DPM93" s="11"/>
      <c r="DPN93" s="11"/>
      <c r="DPO93" s="11"/>
      <c r="DPP93" s="11"/>
      <c r="DPQ93" s="11"/>
      <c r="DPR93" s="11"/>
      <c r="DPS93" s="11"/>
      <c r="DPT93" s="11"/>
      <c r="DPU93" s="11"/>
      <c r="DPV93" s="11"/>
      <c r="DPW93" s="11"/>
      <c r="DPX93" s="11"/>
      <c r="DPY93" s="11"/>
      <c r="DPZ93" s="11"/>
      <c r="DQA93" s="11"/>
      <c r="DQB93" s="11"/>
      <c r="DQC93" s="11"/>
      <c r="DQD93" s="11"/>
      <c r="DQE93" s="11"/>
      <c r="DQF93" s="11"/>
      <c r="DQG93" s="11"/>
      <c r="DQH93" s="11"/>
      <c r="DQI93" s="11"/>
      <c r="DQJ93" s="11"/>
      <c r="DQK93" s="11"/>
      <c r="DQL93" s="11"/>
      <c r="DQM93" s="11"/>
      <c r="DQN93" s="11"/>
      <c r="DQO93" s="11"/>
      <c r="DQP93" s="11"/>
      <c r="DQQ93" s="11"/>
      <c r="DQR93" s="11"/>
      <c r="DQS93" s="11"/>
      <c r="DQT93" s="11"/>
      <c r="DQU93" s="11"/>
      <c r="DQV93" s="11"/>
      <c r="DQW93" s="11"/>
      <c r="DQX93" s="11"/>
      <c r="DQY93" s="11"/>
      <c r="DQZ93" s="11"/>
      <c r="DRA93" s="11"/>
      <c r="DRB93" s="11"/>
      <c r="DRC93" s="11"/>
      <c r="DRD93" s="11"/>
      <c r="DRE93" s="11"/>
      <c r="DRF93" s="11"/>
      <c r="DRG93" s="11"/>
      <c r="DRH93" s="11"/>
      <c r="DRI93" s="11"/>
      <c r="DRJ93" s="11"/>
      <c r="DRK93" s="11"/>
      <c r="DRL93" s="11"/>
      <c r="DRM93" s="11"/>
      <c r="DRN93" s="11"/>
      <c r="DRO93" s="11"/>
      <c r="DRP93" s="11"/>
      <c r="DRQ93" s="11"/>
      <c r="DRR93" s="11"/>
      <c r="DRS93" s="11"/>
      <c r="DRT93" s="11"/>
      <c r="DRU93" s="11"/>
      <c r="DRV93" s="11"/>
      <c r="DRW93" s="11"/>
      <c r="DRX93" s="11"/>
      <c r="DRY93" s="11"/>
      <c r="DRZ93" s="11"/>
      <c r="DSA93" s="11"/>
      <c r="DSB93" s="11"/>
      <c r="DSC93" s="11"/>
      <c r="DSD93" s="11"/>
      <c r="DSE93" s="11"/>
      <c r="DSF93" s="11"/>
      <c r="DSG93" s="11"/>
      <c r="DSH93" s="11"/>
      <c r="DSI93" s="11"/>
      <c r="DSJ93" s="11"/>
      <c r="DSK93" s="11"/>
      <c r="DSL93" s="11"/>
      <c r="DSM93" s="11"/>
      <c r="DSN93" s="11"/>
      <c r="DSO93" s="11"/>
      <c r="DSP93" s="11"/>
      <c r="DSQ93" s="11"/>
      <c r="DSR93" s="11"/>
      <c r="DSS93" s="11"/>
      <c r="DST93" s="11"/>
      <c r="DSU93" s="11"/>
      <c r="DSV93" s="11"/>
      <c r="DSW93" s="11"/>
      <c r="DSX93" s="11"/>
      <c r="DSY93" s="11"/>
      <c r="DSZ93" s="11"/>
      <c r="DTA93" s="11"/>
      <c r="DTB93" s="11"/>
      <c r="DTC93" s="11"/>
      <c r="DTD93" s="11"/>
      <c r="DTE93" s="11"/>
      <c r="DTF93" s="11"/>
      <c r="DTG93" s="11"/>
      <c r="DTH93" s="11"/>
      <c r="DTI93" s="11"/>
      <c r="DTJ93" s="11"/>
      <c r="DTK93" s="11"/>
      <c r="DTL93" s="11"/>
      <c r="DTM93" s="11"/>
      <c r="DTN93" s="11"/>
      <c r="DTO93" s="11"/>
      <c r="DTP93" s="11"/>
      <c r="DTQ93" s="11"/>
      <c r="DTR93" s="11"/>
      <c r="DTS93" s="11"/>
      <c r="DTT93" s="11"/>
      <c r="DTU93" s="11"/>
      <c r="DTV93" s="11"/>
      <c r="DTW93" s="11"/>
      <c r="DTX93" s="11"/>
      <c r="DTY93" s="11"/>
      <c r="DTZ93" s="11"/>
      <c r="DUA93" s="11"/>
      <c r="DUB93" s="11"/>
      <c r="DUC93" s="11"/>
      <c r="DUD93" s="11"/>
      <c r="DUE93" s="11"/>
      <c r="DUF93" s="11"/>
      <c r="DUG93" s="11"/>
      <c r="DUH93" s="11"/>
      <c r="DUI93" s="11"/>
      <c r="DUJ93" s="11"/>
      <c r="DUK93" s="11"/>
      <c r="DUL93" s="11"/>
      <c r="DUM93" s="11"/>
      <c r="DUN93" s="11"/>
      <c r="DUO93" s="11"/>
      <c r="DUP93" s="11"/>
      <c r="DUQ93" s="11"/>
      <c r="DUR93" s="11"/>
      <c r="DUS93" s="11"/>
      <c r="DUT93" s="11"/>
      <c r="DUU93" s="11"/>
      <c r="DUV93" s="11"/>
      <c r="DUW93" s="11"/>
      <c r="DUX93" s="11"/>
      <c r="DUY93" s="11"/>
      <c r="DUZ93" s="11"/>
      <c r="DVA93" s="11"/>
      <c r="DVB93" s="11"/>
      <c r="DVC93" s="11"/>
      <c r="DVD93" s="11"/>
      <c r="DVE93" s="11"/>
      <c r="DVF93" s="11"/>
      <c r="DVG93" s="11"/>
      <c r="DVH93" s="11"/>
      <c r="DVI93" s="11"/>
      <c r="DVJ93" s="11"/>
      <c r="DVK93" s="11"/>
      <c r="DVL93" s="11"/>
      <c r="DVM93" s="11"/>
      <c r="DVN93" s="11"/>
      <c r="DVO93" s="11"/>
      <c r="DVP93" s="11"/>
      <c r="DVQ93" s="11"/>
      <c r="DVR93" s="11"/>
      <c r="DVS93" s="11"/>
      <c r="DVT93" s="11"/>
      <c r="DVU93" s="11"/>
      <c r="DVV93" s="11"/>
      <c r="DVW93" s="11"/>
      <c r="DVX93" s="11"/>
      <c r="DVY93" s="11"/>
      <c r="DVZ93" s="11"/>
      <c r="DWA93" s="11"/>
      <c r="DWB93" s="11"/>
      <c r="DWC93" s="11"/>
      <c r="DWD93" s="11"/>
      <c r="DWE93" s="11"/>
      <c r="DWF93" s="11"/>
      <c r="DWG93" s="11"/>
      <c r="DWH93" s="11"/>
      <c r="DWI93" s="11"/>
      <c r="DWJ93" s="11"/>
      <c r="DWK93" s="11"/>
      <c r="DWL93" s="11"/>
      <c r="DWM93" s="11"/>
      <c r="DWN93" s="11"/>
      <c r="DWO93" s="11"/>
      <c r="DWP93" s="11"/>
      <c r="DWQ93" s="11"/>
      <c r="DWR93" s="11"/>
      <c r="DWS93" s="11"/>
      <c r="DWT93" s="11"/>
      <c r="DWU93" s="11"/>
      <c r="DWV93" s="11"/>
      <c r="DWW93" s="11"/>
      <c r="DWX93" s="11"/>
      <c r="DWY93" s="11"/>
      <c r="DWZ93" s="11"/>
      <c r="DXA93" s="11"/>
      <c r="DXB93" s="11"/>
      <c r="DXC93" s="11"/>
      <c r="DXD93" s="11"/>
      <c r="DXE93" s="11"/>
      <c r="DXF93" s="11"/>
      <c r="DXG93" s="11"/>
      <c r="DXH93" s="11"/>
      <c r="DXI93" s="11"/>
      <c r="DXJ93" s="11"/>
      <c r="DXK93" s="11"/>
      <c r="DXL93" s="11"/>
      <c r="DXM93" s="11"/>
      <c r="DXN93" s="11"/>
      <c r="DXO93" s="11"/>
      <c r="DXP93" s="11"/>
      <c r="DXQ93" s="11"/>
      <c r="DXR93" s="11"/>
      <c r="DXS93" s="11"/>
      <c r="DXT93" s="11"/>
      <c r="DXU93" s="11"/>
      <c r="DXV93" s="11"/>
      <c r="DXW93" s="11"/>
      <c r="DXX93" s="11"/>
      <c r="DXY93" s="11"/>
      <c r="DXZ93" s="11"/>
      <c r="DYA93" s="11"/>
      <c r="DYB93" s="11"/>
      <c r="DYC93" s="11"/>
      <c r="DYD93" s="11"/>
      <c r="DYE93" s="11"/>
      <c r="DYF93" s="11"/>
      <c r="DYG93" s="11"/>
      <c r="DYH93" s="11"/>
      <c r="DYI93" s="11"/>
      <c r="DYJ93" s="11"/>
      <c r="DYK93" s="11"/>
      <c r="DYL93" s="11"/>
      <c r="DYM93" s="11"/>
      <c r="DYN93" s="11"/>
      <c r="DYO93" s="11"/>
      <c r="DYP93" s="11"/>
      <c r="DYQ93" s="11"/>
      <c r="DYR93" s="11"/>
      <c r="DYS93" s="11"/>
      <c r="DYT93" s="11"/>
      <c r="DYU93" s="11"/>
      <c r="DYV93" s="11"/>
      <c r="DYW93" s="11"/>
      <c r="DYX93" s="11"/>
      <c r="DYY93" s="11"/>
      <c r="DYZ93" s="11"/>
      <c r="DZA93" s="11"/>
      <c r="DZB93" s="11"/>
      <c r="DZC93" s="11"/>
      <c r="DZD93" s="11"/>
      <c r="DZE93" s="11"/>
      <c r="DZF93" s="11"/>
      <c r="DZG93" s="11"/>
      <c r="DZH93" s="11"/>
      <c r="DZI93" s="11"/>
      <c r="DZJ93" s="11"/>
      <c r="DZK93" s="11"/>
      <c r="DZL93" s="11"/>
      <c r="DZM93" s="11"/>
      <c r="DZN93" s="11"/>
      <c r="DZO93" s="11"/>
      <c r="DZP93" s="11"/>
      <c r="DZQ93" s="11"/>
      <c r="DZR93" s="11"/>
      <c r="DZS93" s="11"/>
      <c r="DZT93" s="11"/>
      <c r="DZU93" s="11"/>
      <c r="DZV93" s="11"/>
      <c r="DZW93" s="11"/>
      <c r="DZX93" s="11"/>
      <c r="DZY93" s="11"/>
      <c r="DZZ93" s="11"/>
      <c r="EAA93" s="11"/>
      <c r="EAB93" s="11"/>
      <c r="EAC93" s="11"/>
      <c r="EAD93" s="11"/>
      <c r="EAE93" s="11"/>
      <c r="EAF93" s="11"/>
      <c r="EAG93" s="11"/>
      <c r="EAH93" s="11"/>
      <c r="EAI93" s="11"/>
      <c r="EAJ93" s="11"/>
      <c r="EAK93" s="11"/>
      <c r="EAL93" s="11"/>
      <c r="EAM93" s="11"/>
      <c r="EAN93" s="11"/>
      <c r="EAO93" s="11"/>
      <c r="EAP93" s="11"/>
      <c r="EAQ93" s="11"/>
      <c r="EAR93" s="11"/>
      <c r="EAS93" s="11"/>
      <c r="EAT93" s="11"/>
      <c r="EAU93" s="11"/>
      <c r="EAV93" s="11"/>
      <c r="EAW93" s="11"/>
      <c r="EAX93" s="11"/>
      <c r="EAY93" s="11"/>
      <c r="EAZ93" s="11"/>
      <c r="EBA93" s="11"/>
      <c r="EBB93" s="11"/>
      <c r="EBC93" s="11"/>
      <c r="EBD93" s="11"/>
      <c r="EBE93" s="11"/>
      <c r="EBF93" s="11"/>
      <c r="EBG93" s="11"/>
      <c r="EBH93" s="11"/>
      <c r="EBI93" s="11"/>
      <c r="EBJ93" s="11"/>
      <c r="EBK93" s="11"/>
      <c r="EBL93" s="11"/>
      <c r="EBM93" s="11"/>
      <c r="EBN93" s="11"/>
      <c r="EBO93" s="11"/>
      <c r="EBP93" s="11"/>
      <c r="EBQ93" s="11"/>
      <c r="EBR93" s="11"/>
      <c r="EBS93" s="11"/>
      <c r="EBT93" s="11"/>
      <c r="EBU93" s="11"/>
      <c r="EBV93" s="11"/>
      <c r="EBW93" s="11"/>
      <c r="EBX93" s="11"/>
      <c r="EBY93" s="11"/>
      <c r="EBZ93" s="11"/>
      <c r="ECA93" s="11"/>
      <c r="ECB93" s="11"/>
      <c r="ECC93" s="11"/>
      <c r="ECD93" s="11"/>
      <c r="ECE93" s="11"/>
      <c r="ECF93" s="11"/>
      <c r="ECG93" s="11"/>
      <c r="ECH93" s="11"/>
      <c r="ECI93" s="11"/>
      <c r="ECJ93" s="11"/>
      <c r="ECK93" s="11"/>
      <c r="ECL93" s="11"/>
      <c r="ECM93" s="11"/>
      <c r="ECN93" s="11"/>
      <c r="ECO93" s="11"/>
      <c r="ECP93" s="11"/>
      <c r="ECQ93" s="11"/>
      <c r="ECR93" s="11"/>
      <c r="ECS93" s="11"/>
      <c r="ECT93" s="11"/>
      <c r="ECU93" s="11"/>
      <c r="ECV93" s="11"/>
      <c r="ECW93" s="11"/>
      <c r="ECX93" s="11"/>
      <c r="ECY93" s="11"/>
      <c r="ECZ93" s="11"/>
      <c r="EDA93" s="11"/>
      <c r="EDB93" s="11"/>
      <c r="EDC93" s="11"/>
      <c r="EDD93" s="11"/>
      <c r="EDE93" s="11"/>
      <c r="EDF93" s="11"/>
      <c r="EDG93" s="11"/>
      <c r="EDH93" s="11"/>
      <c r="EDI93" s="11"/>
      <c r="EDJ93" s="11"/>
      <c r="EDK93" s="11"/>
      <c r="EDL93" s="11"/>
      <c r="EDM93" s="11"/>
      <c r="EDN93" s="11"/>
      <c r="EDO93" s="11"/>
      <c r="EDP93" s="11"/>
      <c r="EDQ93" s="11"/>
      <c r="EDR93" s="11"/>
      <c r="EDS93" s="11"/>
      <c r="EDT93" s="11"/>
      <c r="EDU93" s="11"/>
      <c r="EDV93" s="11"/>
      <c r="EDW93" s="11"/>
      <c r="EDX93" s="11"/>
      <c r="EDY93" s="11"/>
      <c r="EDZ93" s="11"/>
      <c r="EEA93" s="11"/>
      <c r="EEB93" s="11"/>
      <c r="EEC93" s="11"/>
      <c r="EED93" s="11"/>
      <c r="EEE93" s="11"/>
      <c r="EEF93" s="11"/>
      <c r="EEG93" s="11"/>
      <c r="EEH93" s="11"/>
      <c r="EEI93" s="11"/>
      <c r="EEJ93" s="11"/>
      <c r="EEK93" s="11"/>
      <c r="EEL93" s="11"/>
      <c r="EEM93" s="11"/>
      <c r="EEN93" s="11"/>
      <c r="EEO93" s="11"/>
      <c r="EEP93" s="11"/>
      <c r="EEQ93" s="11"/>
      <c r="EER93" s="11"/>
      <c r="EES93" s="11"/>
      <c r="EET93" s="11"/>
      <c r="EEU93" s="11"/>
      <c r="EEV93" s="11"/>
      <c r="EEW93" s="11"/>
      <c r="EEX93" s="11"/>
      <c r="EEY93" s="11"/>
      <c r="EEZ93" s="11"/>
      <c r="EFA93" s="11"/>
      <c r="EFB93" s="11"/>
      <c r="EFC93" s="11"/>
      <c r="EFD93" s="11"/>
      <c r="EFE93" s="11"/>
      <c r="EFF93" s="11"/>
      <c r="EFG93" s="11"/>
      <c r="EFH93" s="11"/>
      <c r="EFI93" s="11"/>
      <c r="EFJ93" s="11"/>
      <c r="EFK93" s="11"/>
      <c r="EFL93" s="11"/>
      <c r="EFM93" s="11"/>
      <c r="EFN93" s="11"/>
      <c r="EFO93" s="11"/>
      <c r="EFP93" s="11"/>
      <c r="EFQ93" s="11"/>
      <c r="EFR93" s="11"/>
      <c r="EFS93" s="11"/>
      <c r="EFT93" s="11"/>
      <c r="EFU93" s="11"/>
      <c r="EFV93" s="11"/>
      <c r="EFW93" s="11"/>
      <c r="EFX93" s="11"/>
      <c r="EFY93" s="11"/>
      <c r="EFZ93" s="11"/>
      <c r="EGA93" s="11"/>
      <c r="EGB93" s="11"/>
      <c r="EGC93" s="11"/>
      <c r="EGD93" s="11"/>
      <c r="EGE93" s="11"/>
      <c r="EGF93" s="11"/>
      <c r="EGG93" s="11"/>
      <c r="EGH93" s="11"/>
      <c r="EGI93" s="11"/>
      <c r="EGJ93" s="11"/>
      <c r="EGK93" s="11"/>
      <c r="EGL93" s="11"/>
      <c r="EGM93" s="11"/>
      <c r="EGN93" s="11"/>
      <c r="EGO93" s="11"/>
      <c r="EGP93" s="11"/>
      <c r="EGQ93" s="11"/>
      <c r="EGR93" s="11"/>
      <c r="EGS93" s="11"/>
      <c r="EGT93" s="11"/>
      <c r="EGU93" s="11"/>
      <c r="EGV93" s="11"/>
      <c r="EGW93" s="11"/>
      <c r="EGX93" s="11"/>
      <c r="EGY93" s="11"/>
      <c r="EGZ93" s="11"/>
      <c r="EHA93" s="11"/>
      <c r="EHB93" s="11"/>
      <c r="EHC93" s="11"/>
      <c r="EHD93" s="11"/>
      <c r="EHE93" s="11"/>
      <c r="EHF93" s="11"/>
      <c r="EHG93" s="11"/>
      <c r="EHH93" s="11"/>
      <c r="EHI93" s="11"/>
      <c r="EHJ93" s="11"/>
      <c r="EHK93" s="11"/>
      <c r="EHL93" s="11"/>
      <c r="EHM93" s="11"/>
      <c r="EHN93" s="11"/>
      <c r="EHO93" s="11"/>
      <c r="EHP93" s="11"/>
      <c r="EHQ93" s="11"/>
      <c r="EHR93" s="11"/>
      <c r="EHS93" s="11"/>
      <c r="EHT93" s="11"/>
      <c r="EHU93" s="11"/>
      <c r="EHV93" s="11"/>
      <c r="EHW93" s="11"/>
      <c r="EHX93" s="11"/>
      <c r="EHY93" s="11"/>
      <c r="EHZ93" s="11"/>
      <c r="EIA93" s="11"/>
      <c r="EIB93" s="11"/>
      <c r="EIC93" s="11"/>
      <c r="EID93" s="11"/>
      <c r="EIE93" s="11"/>
      <c r="EIF93" s="11"/>
      <c r="EIG93" s="11"/>
      <c r="EIH93" s="11"/>
      <c r="EII93" s="11"/>
      <c r="EIJ93" s="11"/>
      <c r="EIK93" s="11"/>
      <c r="EIL93" s="11"/>
      <c r="EIM93" s="11"/>
      <c r="EIN93" s="11"/>
      <c r="EIO93" s="11"/>
      <c r="EIP93" s="11"/>
      <c r="EIQ93" s="11"/>
      <c r="EIR93" s="11"/>
      <c r="EIS93" s="11"/>
      <c r="EIT93" s="11"/>
      <c r="EIU93" s="11"/>
      <c r="EIV93" s="11"/>
      <c r="EIW93" s="11"/>
      <c r="EIX93" s="11"/>
      <c r="EIY93" s="11"/>
      <c r="EIZ93" s="11"/>
      <c r="EJA93" s="11"/>
      <c r="EJB93" s="11"/>
      <c r="EJC93" s="11"/>
      <c r="EJD93" s="11"/>
      <c r="EJE93" s="11"/>
      <c r="EJF93" s="11"/>
      <c r="EJG93" s="11"/>
      <c r="EJH93" s="11"/>
      <c r="EJI93" s="11"/>
      <c r="EJJ93" s="11"/>
      <c r="EJK93" s="11"/>
      <c r="EJL93" s="11"/>
      <c r="EJM93" s="11"/>
      <c r="EJN93" s="11"/>
      <c r="EJO93" s="11"/>
      <c r="EJP93" s="11"/>
      <c r="EJQ93" s="11"/>
      <c r="EJR93" s="11"/>
      <c r="EJS93" s="11"/>
      <c r="EJT93" s="11"/>
      <c r="EJU93" s="11"/>
      <c r="EJV93" s="11"/>
      <c r="EJW93" s="11"/>
      <c r="EJX93" s="11"/>
      <c r="EJY93" s="11"/>
      <c r="EJZ93" s="11"/>
      <c r="EKA93" s="11"/>
      <c r="EKB93" s="11"/>
      <c r="EKC93" s="11"/>
      <c r="EKD93" s="11"/>
      <c r="EKE93" s="11"/>
      <c r="EKF93" s="11"/>
      <c r="EKG93" s="11"/>
      <c r="EKH93" s="11"/>
      <c r="EKI93" s="11"/>
      <c r="EKJ93" s="11"/>
      <c r="EKK93" s="11"/>
      <c r="EKL93" s="11"/>
      <c r="EKM93" s="11"/>
      <c r="EKN93" s="11"/>
      <c r="EKO93" s="11"/>
      <c r="EKP93" s="11"/>
      <c r="EKQ93" s="11"/>
      <c r="EKR93" s="11"/>
      <c r="EKS93" s="11"/>
      <c r="EKT93" s="11"/>
      <c r="EKU93" s="11"/>
      <c r="EKV93" s="11"/>
      <c r="EKW93" s="11"/>
      <c r="EKX93" s="11"/>
      <c r="EKY93" s="11"/>
      <c r="EKZ93" s="11"/>
      <c r="ELA93" s="11"/>
      <c r="ELB93" s="11"/>
      <c r="ELC93" s="11"/>
      <c r="ELD93" s="11"/>
      <c r="ELE93" s="11"/>
      <c r="ELF93" s="11"/>
      <c r="ELG93" s="11"/>
      <c r="ELH93" s="11"/>
      <c r="ELI93" s="11"/>
      <c r="ELJ93" s="11"/>
      <c r="ELK93" s="11"/>
      <c r="ELL93" s="11"/>
      <c r="ELM93" s="11"/>
      <c r="ELN93" s="11"/>
      <c r="ELO93" s="11"/>
      <c r="ELP93" s="11"/>
      <c r="ELQ93" s="11"/>
      <c r="ELR93" s="11"/>
      <c r="ELS93" s="11"/>
      <c r="ELT93" s="11"/>
      <c r="ELU93" s="11"/>
      <c r="ELV93" s="11"/>
      <c r="ELW93" s="11"/>
      <c r="ELX93" s="11"/>
      <c r="ELY93" s="11"/>
      <c r="ELZ93" s="11"/>
    </row>
    <row r="94" spans="3:346 1276:3718">
      <c r="C94" s="166" t="s">
        <v>993</v>
      </c>
      <c r="D94" s="223">
        <f t="shared" si="4"/>
        <v>0</v>
      </c>
      <c r="E94" s="88" t="s">
        <v>540</v>
      </c>
      <c r="F94" s="219"/>
      <c r="G94" s="92"/>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c r="HJ94" s="11"/>
      <c r="HK94" s="11"/>
      <c r="HL94" s="11"/>
      <c r="HM94" s="11"/>
      <c r="HN94" s="11"/>
      <c r="HO94" s="11"/>
      <c r="HP94" s="11"/>
      <c r="HQ94" s="11"/>
      <c r="HR94" s="11"/>
      <c r="HS94" s="11"/>
      <c r="HT94" s="11"/>
      <c r="HU94" s="11"/>
      <c r="HV94" s="11"/>
      <c r="HW94" s="11"/>
      <c r="HX94" s="11"/>
      <c r="HY94" s="11"/>
      <c r="HZ94" s="11"/>
      <c r="IA94" s="11"/>
      <c r="IB94" s="11"/>
      <c r="IC94" s="11"/>
      <c r="ID94" s="11"/>
      <c r="IE94" s="11"/>
      <c r="IF94" s="11"/>
      <c r="IG94" s="11"/>
      <c r="IH94" s="11"/>
      <c r="II94" s="11"/>
      <c r="IJ94" s="11"/>
      <c r="IK94" s="11"/>
      <c r="IL94" s="11"/>
      <c r="IM94" s="11"/>
      <c r="IN94" s="11"/>
      <c r="IO94" s="11"/>
      <c r="IP94" s="11"/>
      <c r="IQ94" s="11"/>
      <c r="IR94" s="11"/>
      <c r="IS94" s="11"/>
      <c r="IT94" s="11"/>
      <c r="IU94" s="11"/>
      <c r="IV94" s="11"/>
      <c r="IW94" s="11"/>
      <c r="IX94" s="11"/>
      <c r="IY94" s="11"/>
      <c r="IZ94" s="11"/>
      <c r="JA94" s="11"/>
      <c r="JB94" s="11"/>
      <c r="JC94" s="11"/>
      <c r="JD94" s="11"/>
      <c r="JE94" s="11"/>
      <c r="JF94" s="11"/>
      <c r="JG94" s="11"/>
      <c r="JH94" s="11"/>
      <c r="JI94" s="11"/>
      <c r="JJ94" s="11"/>
      <c r="JK94" s="11"/>
      <c r="JL94" s="11"/>
      <c r="JM94" s="11"/>
      <c r="JN94" s="11"/>
      <c r="JO94" s="11"/>
      <c r="JP94" s="11"/>
      <c r="JQ94" s="11"/>
      <c r="JR94" s="11"/>
      <c r="JS94" s="11"/>
      <c r="JT94" s="11"/>
      <c r="JU94" s="11"/>
      <c r="JV94" s="11"/>
      <c r="JW94" s="11"/>
      <c r="JX94" s="11"/>
      <c r="JY94" s="11"/>
      <c r="JZ94" s="11"/>
      <c r="KA94" s="11"/>
      <c r="KB94" s="11"/>
      <c r="KC94" s="11"/>
      <c r="KD94" s="11"/>
      <c r="KE94" s="11"/>
      <c r="KF94" s="11"/>
      <c r="KG94" s="11"/>
      <c r="KH94" s="11"/>
      <c r="KI94" s="11"/>
      <c r="KJ94" s="11"/>
      <c r="KK94" s="11"/>
      <c r="KL94" s="11"/>
      <c r="KM94" s="11"/>
      <c r="KN94" s="11"/>
      <c r="KO94" s="11"/>
      <c r="KP94" s="11"/>
      <c r="KQ94" s="11"/>
      <c r="KR94" s="11"/>
      <c r="KS94" s="11"/>
      <c r="KT94" s="11"/>
      <c r="KU94" s="11"/>
      <c r="KV94" s="11"/>
      <c r="KW94" s="11"/>
      <c r="KX94" s="11"/>
      <c r="KY94" s="11"/>
      <c r="KZ94" s="11"/>
      <c r="LA94" s="11"/>
      <c r="LB94" s="11"/>
      <c r="LC94" s="11"/>
      <c r="LD94" s="11"/>
      <c r="LE94" s="11"/>
      <c r="LF94" s="11"/>
      <c r="LG94" s="11"/>
      <c r="LH94" s="11"/>
      <c r="LI94" s="11"/>
      <c r="LJ94" s="11"/>
      <c r="LK94" s="11"/>
      <c r="LL94" s="11"/>
      <c r="LM94" s="11"/>
      <c r="LN94" s="11"/>
      <c r="LO94" s="11"/>
      <c r="LP94" s="11"/>
      <c r="LQ94" s="11"/>
      <c r="LR94" s="11"/>
      <c r="LS94" s="11"/>
      <c r="LT94" s="11"/>
      <c r="LU94" s="11"/>
      <c r="LV94" s="11"/>
      <c r="LW94" s="11"/>
      <c r="LX94" s="11"/>
      <c r="LY94" s="11"/>
      <c r="LZ94" s="11"/>
      <c r="MA94" s="11"/>
      <c r="MB94" s="11"/>
      <c r="MC94" s="11"/>
      <c r="MD94" s="11"/>
      <c r="ME94" s="11"/>
      <c r="MF94" s="11"/>
      <c r="MG94" s="11"/>
      <c r="MH94" s="11"/>
      <c r="AWB94" s="11"/>
      <c r="AWC94" s="11"/>
      <c r="AWD94" s="11"/>
      <c r="AWE94" s="11"/>
      <c r="AWF94" s="11"/>
      <c r="AWG94" s="11"/>
      <c r="AWH94" s="11"/>
      <c r="AWI94" s="11"/>
      <c r="AWJ94" s="11"/>
      <c r="AWK94" s="11"/>
      <c r="AWL94" s="11"/>
      <c r="AWM94" s="11"/>
      <c r="AWN94" s="11"/>
      <c r="AWO94" s="11"/>
      <c r="AWP94" s="11"/>
      <c r="AWQ94" s="11"/>
      <c r="AWR94" s="11"/>
      <c r="AWS94" s="11"/>
      <c r="AWT94" s="11"/>
      <c r="AWU94" s="11"/>
      <c r="AWV94" s="11"/>
      <c r="AWW94" s="11"/>
      <c r="AWX94" s="11"/>
      <c r="AWY94" s="11"/>
      <c r="AWZ94" s="11"/>
      <c r="AXA94" s="11"/>
      <c r="AXB94" s="11"/>
      <c r="AXC94" s="11"/>
      <c r="AXD94" s="11"/>
      <c r="AXE94" s="11"/>
      <c r="AXF94" s="11"/>
      <c r="AXG94" s="11"/>
      <c r="AXH94" s="11"/>
      <c r="AXI94" s="11"/>
      <c r="AXJ94" s="11"/>
      <c r="AXK94" s="11"/>
      <c r="AXL94" s="11"/>
      <c r="AXM94" s="11"/>
      <c r="AXN94" s="11"/>
      <c r="AXO94" s="11"/>
      <c r="AXP94" s="11"/>
      <c r="AXQ94" s="11"/>
      <c r="AXR94" s="11"/>
      <c r="AXS94" s="11"/>
      <c r="AXT94" s="11"/>
      <c r="AXU94" s="11"/>
      <c r="AXV94" s="11"/>
      <c r="AXW94" s="11"/>
      <c r="AXX94" s="11"/>
      <c r="AXY94" s="11"/>
      <c r="AXZ94" s="11"/>
      <c r="AYA94" s="11"/>
      <c r="AYB94" s="11"/>
      <c r="AYC94" s="11"/>
      <c r="AYD94" s="11"/>
      <c r="AYE94" s="11"/>
      <c r="AYF94" s="11"/>
      <c r="AYG94" s="11"/>
      <c r="AYH94" s="11"/>
      <c r="AYI94" s="11"/>
      <c r="AYJ94" s="11"/>
      <c r="AYK94" s="11"/>
      <c r="AYL94" s="11"/>
      <c r="AYM94" s="11"/>
      <c r="AYN94" s="11"/>
      <c r="AYO94" s="11"/>
      <c r="AYP94" s="11"/>
      <c r="AYQ94" s="11"/>
      <c r="AYR94" s="11"/>
      <c r="AYS94" s="11"/>
      <c r="AYT94" s="11"/>
      <c r="AYU94" s="11"/>
      <c r="AYV94" s="11"/>
      <c r="AYW94" s="11"/>
      <c r="AYX94" s="11"/>
      <c r="AYY94" s="11"/>
      <c r="AYZ94" s="11"/>
      <c r="AZA94" s="11"/>
      <c r="AZB94" s="11"/>
      <c r="AZC94" s="11"/>
      <c r="AZD94" s="11"/>
      <c r="AZE94" s="11"/>
      <c r="AZF94" s="11"/>
      <c r="AZG94" s="11"/>
      <c r="AZH94" s="11"/>
      <c r="AZI94" s="11"/>
      <c r="AZJ94" s="11"/>
      <c r="AZK94" s="11"/>
      <c r="AZL94" s="11"/>
      <c r="AZM94" s="11"/>
      <c r="AZN94" s="11"/>
      <c r="AZO94" s="11"/>
      <c r="AZP94" s="11"/>
      <c r="AZQ94" s="11"/>
      <c r="AZR94" s="11"/>
      <c r="AZS94" s="11"/>
      <c r="AZT94" s="11"/>
      <c r="AZU94" s="11"/>
      <c r="AZV94" s="11"/>
      <c r="AZW94" s="11"/>
      <c r="AZX94" s="11"/>
      <c r="AZY94" s="11"/>
      <c r="AZZ94" s="11"/>
      <c r="BAA94" s="11"/>
      <c r="BAB94" s="11"/>
      <c r="BAC94" s="11"/>
      <c r="BAD94" s="11"/>
      <c r="BAE94" s="11"/>
      <c r="BAF94" s="11"/>
      <c r="BAG94" s="11"/>
      <c r="BAH94" s="11"/>
      <c r="BAI94" s="11"/>
      <c r="BAJ94" s="11"/>
      <c r="BAK94" s="11"/>
      <c r="BAL94" s="11"/>
      <c r="BAM94" s="11"/>
      <c r="BAN94" s="11"/>
      <c r="BAO94" s="11"/>
      <c r="BAP94" s="11"/>
      <c r="BAQ94" s="11"/>
      <c r="BAR94" s="11"/>
      <c r="BAS94" s="11"/>
      <c r="BAT94" s="11"/>
      <c r="BAU94" s="11"/>
      <c r="BAV94" s="11"/>
      <c r="BAW94" s="11"/>
      <c r="BAX94" s="11"/>
      <c r="BAY94" s="11"/>
      <c r="BAZ94" s="11"/>
      <c r="BBA94" s="11"/>
      <c r="BBB94" s="11"/>
      <c r="BBC94" s="11"/>
      <c r="BBD94" s="11"/>
      <c r="BBE94" s="11"/>
      <c r="BBF94" s="11"/>
      <c r="BBG94" s="11"/>
      <c r="BBH94" s="11"/>
      <c r="BBI94" s="11"/>
      <c r="BBJ94" s="11"/>
      <c r="BBK94" s="11"/>
      <c r="BBL94" s="11"/>
      <c r="BBM94" s="11"/>
      <c r="BBN94" s="11"/>
      <c r="BBO94" s="11"/>
      <c r="BBP94" s="11"/>
      <c r="BBQ94" s="11"/>
      <c r="BBR94" s="11"/>
      <c r="BBS94" s="11"/>
      <c r="BBT94" s="11"/>
      <c r="BBU94" s="11"/>
      <c r="BBV94" s="11"/>
      <c r="BBW94" s="11"/>
      <c r="BBX94" s="11"/>
      <c r="BBY94" s="11"/>
      <c r="BBZ94" s="11"/>
      <c r="BCA94" s="11"/>
      <c r="BCB94" s="11"/>
      <c r="BCC94" s="11"/>
      <c r="BCD94" s="11"/>
      <c r="BCE94" s="11"/>
      <c r="BCF94" s="11"/>
      <c r="BCG94" s="11"/>
      <c r="BCH94" s="11"/>
      <c r="BCI94" s="11"/>
      <c r="BCJ94" s="11"/>
      <c r="BCK94" s="11"/>
      <c r="BCL94" s="11"/>
      <c r="BCM94" s="11"/>
      <c r="BCN94" s="11"/>
      <c r="BCO94" s="11"/>
      <c r="BCP94" s="11"/>
      <c r="BCQ94" s="11"/>
      <c r="BCR94" s="11"/>
      <c r="BCS94" s="11"/>
      <c r="BCT94" s="11"/>
      <c r="BCU94" s="11"/>
      <c r="BCV94" s="11"/>
      <c r="BCW94" s="11"/>
      <c r="BCX94" s="11"/>
      <c r="BCY94" s="11"/>
      <c r="BCZ94" s="11"/>
      <c r="BDA94" s="11"/>
      <c r="BDB94" s="11"/>
      <c r="BDC94" s="11"/>
      <c r="BDD94" s="11"/>
      <c r="BDE94" s="11"/>
      <c r="BDF94" s="11"/>
      <c r="BDG94" s="11"/>
      <c r="BDH94" s="11"/>
      <c r="BDI94" s="11"/>
      <c r="BDJ94" s="11"/>
      <c r="BDK94" s="11"/>
      <c r="BDL94" s="11"/>
      <c r="BDM94" s="11"/>
      <c r="BDN94" s="11"/>
      <c r="BDO94" s="11"/>
      <c r="BDP94" s="11"/>
      <c r="BDQ94" s="11"/>
      <c r="BDR94" s="11"/>
      <c r="BDS94" s="11"/>
      <c r="BDT94" s="11"/>
      <c r="BDU94" s="11"/>
      <c r="BDV94" s="11"/>
      <c r="BDW94" s="11"/>
      <c r="BDX94" s="11"/>
      <c r="BDY94" s="11"/>
      <c r="BDZ94" s="11"/>
      <c r="BEA94" s="11"/>
      <c r="BEB94" s="11"/>
      <c r="BEC94" s="11"/>
      <c r="BED94" s="11"/>
      <c r="BEE94" s="11"/>
      <c r="BEF94" s="11"/>
      <c r="BEG94" s="11"/>
      <c r="BEH94" s="11"/>
      <c r="BEI94" s="11"/>
      <c r="BEJ94" s="11"/>
      <c r="BEK94" s="11"/>
      <c r="BEL94" s="11"/>
      <c r="BEM94" s="11"/>
      <c r="BEN94" s="11"/>
      <c r="BEO94" s="11"/>
      <c r="BEP94" s="11"/>
      <c r="BEQ94" s="11"/>
      <c r="BER94" s="11"/>
      <c r="BES94" s="11"/>
      <c r="BET94" s="11"/>
      <c r="BEU94" s="11"/>
      <c r="BEV94" s="11"/>
      <c r="BEW94" s="11"/>
      <c r="BEX94" s="11"/>
      <c r="BEY94" s="11"/>
      <c r="BEZ94" s="11"/>
      <c r="BFA94" s="11"/>
      <c r="BFB94" s="11"/>
      <c r="BFC94" s="11"/>
      <c r="BFD94" s="11"/>
      <c r="BFE94" s="11"/>
      <c r="BFF94" s="11"/>
      <c r="BFG94" s="11"/>
      <c r="BFH94" s="11"/>
      <c r="BFI94" s="11"/>
      <c r="BFJ94" s="11"/>
      <c r="BFK94" s="11"/>
      <c r="BFL94" s="11"/>
      <c r="BFM94" s="11"/>
      <c r="BFN94" s="11"/>
      <c r="BFO94" s="11"/>
      <c r="BFP94" s="11"/>
      <c r="BFQ94" s="11"/>
      <c r="BFR94" s="11"/>
      <c r="BFS94" s="11"/>
      <c r="BFT94" s="11"/>
      <c r="BFU94" s="11"/>
      <c r="BFV94" s="11"/>
      <c r="BFW94" s="11"/>
      <c r="BFX94" s="11"/>
      <c r="BFY94" s="11"/>
      <c r="BFZ94" s="11"/>
      <c r="BGA94" s="11"/>
      <c r="BGB94" s="11"/>
      <c r="BGC94" s="11"/>
      <c r="BGD94" s="11"/>
      <c r="BGE94" s="11"/>
      <c r="BGF94" s="11"/>
      <c r="BGG94" s="11"/>
      <c r="BGH94" s="11"/>
      <c r="BGI94" s="11"/>
      <c r="BGJ94" s="11"/>
      <c r="BGK94" s="11"/>
      <c r="BGL94" s="11"/>
      <c r="BGM94" s="11"/>
      <c r="BGN94" s="11"/>
      <c r="BGO94" s="11"/>
      <c r="BGP94" s="11"/>
      <c r="BGQ94" s="11"/>
      <c r="BGR94" s="11"/>
      <c r="BGS94" s="11"/>
      <c r="BGT94" s="11"/>
      <c r="BGU94" s="11"/>
      <c r="BGV94" s="11"/>
      <c r="BGW94" s="11"/>
      <c r="BGX94" s="11"/>
      <c r="BGY94" s="11"/>
      <c r="BGZ94" s="11"/>
      <c r="BHA94" s="11"/>
      <c r="BHB94" s="11"/>
      <c r="BHC94" s="11"/>
      <c r="BHD94" s="11"/>
      <c r="BHE94" s="11"/>
      <c r="BHF94" s="11"/>
      <c r="BHG94" s="11"/>
      <c r="BHH94" s="11"/>
      <c r="BHI94" s="11"/>
      <c r="BHJ94" s="11"/>
      <c r="BHK94" s="11"/>
      <c r="BHL94" s="11"/>
      <c r="BHM94" s="11"/>
      <c r="BHN94" s="11"/>
      <c r="BHO94" s="11"/>
      <c r="BHP94" s="11"/>
      <c r="BHQ94" s="11"/>
      <c r="BHR94" s="11"/>
      <c r="BHS94" s="11"/>
      <c r="BHT94" s="11"/>
      <c r="BHU94" s="11"/>
      <c r="BHV94" s="11"/>
      <c r="BHW94" s="11"/>
      <c r="BHX94" s="11"/>
      <c r="BHY94" s="11"/>
      <c r="BHZ94" s="11"/>
      <c r="BIA94" s="11"/>
      <c r="BIB94" s="11"/>
      <c r="BIC94" s="11"/>
      <c r="BID94" s="11"/>
      <c r="BIE94" s="11"/>
      <c r="BIF94" s="11"/>
      <c r="BIG94" s="11"/>
      <c r="BIH94" s="11"/>
      <c r="BII94" s="11"/>
      <c r="BIJ94" s="11"/>
      <c r="BIK94" s="11"/>
      <c r="BIL94" s="11"/>
      <c r="BIM94" s="11"/>
      <c r="BIN94" s="11"/>
      <c r="BIO94" s="11"/>
      <c r="BIP94" s="11"/>
      <c r="BIQ94" s="11"/>
      <c r="BIR94" s="11"/>
      <c r="BIS94" s="11"/>
      <c r="BIT94" s="11"/>
      <c r="BIU94" s="11"/>
      <c r="BIV94" s="11"/>
      <c r="BIW94" s="11"/>
      <c r="BIX94" s="11"/>
      <c r="BIY94" s="11"/>
      <c r="BIZ94" s="11"/>
      <c r="BJA94" s="11"/>
      <c r="BJB94" s="11"/>
      <c r="BJC94" s="11"/>
      <c r="BJD94" s="11"/>
      <c r="BJE94" s="11"/>
      <c r="BJF94" s="11"/>
      <c r="BJG94" s="11"/>
      <c r="BJH94" s="11"/>
      <c r="BJI94" s="11"/>
      <c r="BJJ94" s="11"/>
      <c r="BJK94" s="11"/>
      <c r="BJL94" s="11"/>
      <c r="BJM94" s="11"/>
      <c r="BJN94" s="11"/>
      <c r="BJO94" s="11"/>
      <c r="BJP94" s="11"/>
      <c r="BJQ94" s="11"/>
      <c r="BJR94" s="11"/>
      <c r="BJS94" s="11"/>
      <c r="BJT94" s="11"/>
      <c r="BJU94" s="11"/>
      <c r="BJV94" s="11"/>
      <c r="BJW94" s="11"/>
      <c r="BJX94" s="11"/>
      <c r="BJY94" s="11"/>
      <c r="BJZ94" s="11"/>
      <c r="BKA94" s="11"/>
      <c r="BKB94" s="11"/>
      <c r="BKC94" s="11"/>
      <c r="BKD94" s="11"/>
      <c r="BKE94" s="11"/>
      <c r="BKF94" s="11"/>
      <c r="BKG94" s="11"/>
      <c r="BKH94" s="11"/>
      <c r="BKI94" s="11"/>
      <c r="BKJ94" s="11"/>
      <c r="BKK94" s="11"/>
      <c r="BKL94" s="11"/>
      <c r="BKM94" s="11"/>
      <c r="BKN94" s="11"/>
      <c r="BKO94" s="11"/>
      <c r="BKP94" s="11"/>
      <c r="BKQ94" s="11"/>
      <c r="BKR94" s="11"/>
      <c r="BKS94" s="11"/>
      <c r="BKT94" s="11"/>
      <c r="BKU94" s="11"/>
      <c r="BKV94" s="11"/>
      <c r="BKW94" s="11"/>
      <c r="BKX94" s="11"/>
      <c r="BKY94" s="11"/>
      <c r="BKZ94" s="11"/>
      <c r="BLA94" s="11"/>
      <c r="BLB94" s="11"/>
      <c r="BLC94" s="11"/>
      <c r="BLD94" s="11"/>
      <c r="BLE94" s="11"/>
      <c r="BLF94" s="11"/>
      <c r="BLG94" s="11"/>
      <c r="BLH94" s="11"/>
      <c r="BLI94" s="11"/>
      <c r="BLJ94" s="11"/>
      <c r="BLK94" s="11"/>
      <c r="BLL94" s="11"/>
      <c r="BLM94" s="11"/>
      <c r="BLN94" s="11"/>
      <c r="BLO94" s="11"/>
      <c r="BLP94" s="11"/>
      <c r="BLQ94" s="11"/>
      <c r="BLR94" s="11"/>
      <c r="BLS94" s="11"/>
      <c r="BLT94" s="11"/>
      <c r="BLU94" s="11"/>
      <c r="BLV94" s="11"/>
      <c r="BLW94" s="11"/>
      <c r="BLX94" s="11"/>
      <c r="BLY94" s="11"/>
      <c r="BLZ94" s="11"/>
      <c r="BMA94" s="11"/>
      <c r="BMB94" s="11"/>
      <c r="BMC94" s="11"/>
      <c r="BMD94" s="11"/>
      <c r="BME94" s="11"/>
      <c r="BMF94" s="11"/>
      <c r="BMG94" s="11"/>
      <c r="BMH94" s="11"/>
      <c r="BMI94" s="11"/>
      <c r="BMJ94" s="11"/>
      <c r="BMK94" s="11"/>
      <c r="BML94" s="11"/>
      <c r="BMM94" s="11"/>
      <c r="BMN94" s="11"/>
      <c r="BMO94" s="11"/>
      <c r="BMP94" s="11"/>
      <c r="BMQ94" s="11"/>
      <c r="BMR94" s="11"/>
      <c r="BMS94" s="11"/>
      <c r="BMT94" s="11"/>
      <c r="BMU94" s="11"/>
      <c r="BMV94" s="11"/>
      <c r="BMW94" s="11"/>
      <c r="BMX94" s="11"/>
      <c r="BMY94" s="11"/>
      <c r="BMZ94" s="11"/>
      <c r="BNA94" s="11"/>
      <c r="BNB94" s="11"/>
      <c r="BNC94" s="11"/>
      <c r="BND94" s="11"/>
      <c r="BNE94" s="11"/>
      <c r="BNF94" s="11"/>
      <c r="BNG94" s="11"/>
      <c r="BNH94" s="11"/>
      <c r="BNI94" s="11"/>
      <c r="BNJ94" s="11"/>
      <c r="BNK94" s="11"/>
      <c r="BNL94" s="11"/>
      <c r="BNM94" s="11"/>
      <c r="BNN94" s="11"/>
      <c r="BNO94" s="11"/>
      <c r="BNP94" s="11"/>
      <c r="BNQ94" s="11"/>
      <c r="BNR94" s="11"/>
      <c r="BNS94" s="11"/>
      <c r="BNT94" s="11"/>
      <c r="BNU94" s="11"/>
      <c r="BNV94" s="11"/>
      <c r="BNW94" s="11"/>
      <c r="BNX94" s="11"/>
      <c r="BNY94" s="11"/>
      <c r="BNZ94" s="11"/>
      <c r="BOA94" s="11"/>
      <c r="BOB94" s="11"/>
      <c r="BOC94" s="11"/>
      <c r="BOD94" s="11"/>
      <c r="BOE94" s="11"/>
      <c r="BOF94" s="11"/>
      <c r="BOG94" s="11"/>
      <c r="BOH94" s="11"/>
      <c r="BOI94" s="11"/>
      <c r="BOJ94" s="11"/>
      <c r="BOK94" s="11"/>
      <c r="BOL94" s="11"/>
      <c r="BOM94" s="11"/>
      <c r="BON94" s="11"/>
      <c r="BOO94" s="11"/>
      <c r="BOP94" s="11"/>
      <c r="BOQ94" s="11"/>
      <c r="BOR94" s="11"/>
      <c r="BOS94" s="11"/>
      <c r="BOT94" s="11"/>
      <c r="BOU94" s="11"/>
      <c r="BOV94" s="11"/>
      <c r="BOW94" s="11"/>
      <c r="BOX94" s="11"/>
      <c r="BOY94" s="11"/>
      <c r="BOZ94" s="11"/>
      <c r="BPA94" s="11"/>
      <c r="BPB94" s="11"/>
      <c r="BPC94" s="11"/>
      <c r="BPD94" s="11"/>
      <c r="BPE94" s="11"/>
      <c r="BPF94" s="11"/>
      <c r="BPG94" s="11"/>
      <c r="BPH94" s="11"/>
      <c r="BPI94" s="11"/>
      <c r="BPJ94" s="11"/>
      <c r="BPK94" s="11"/>
      <c r="BPL94" s="11"/>
      <c r="BPM94" s="11"/>
      <c r="BPN94" s="11"/>
      <c r="BPO94" s="11"/>
      <c r="BPP94" s="11"/>
      <c r="BPQ94" s="11"/>
      <c r="BPR94" s="11"/>
      <c r="BPS94" s="11"/>
      <c r="BPT94" s="11"/>
      <c r="BPU94" s="11"/>
      <c r="BPV94" s="11"/>
      <c r="BPW94" s="11"/>
      <c r="BPX94" s="11"/>
      <c r="BPY94" s="11"/>
      <c r="BPZ94" s="11"/>
      <c r="BQA94" s="11"/>
      <c r="BQB94" s="11"/>
      <c r="BQC94" s="11"/>
      <c r="BQD94" s="11"/>
      <c r="BQE94" s="11"/>
      <c r="BQF94" s="11"/>
      <c r="BQG94" s="11"/>
      <c r="BQH94" s="11"/>
      <c r="BQI94" s="11"/>
      <c r="BQJ94" s="11"/>
      <c r="BQK94" s="11"/>
      <c r="BQL94" s="11"/>
      <c r="BQM94" s="11"/>
      <c r="BQN94" s="11"/>
      <c r="BQO94" s="11"/>
      <c r="BQP94" s="11"/>
      <c r="BQQ94" s="11"/>
      <c r="BQR94" s="11"/>
      <c r="BQS94" s="11"/>
      <c r="BQT94" s="11"/>
      <c r="BQU94" s="11"/>
      <c r="BQV94" s="11"/>
      <c r="BQW94" s="11"/>
      <c r="BQX94" s="11"/>
      <c r="BQY94" s="11"/>
      <c r="BQZ94" s="11"/>
      <c r="BRA94" s="11"/>
      <c r="BRB94" s="11"/>
      <c r="BRC94" s="11"/>
      <c r="BRD94" s="11"/>
      <c r="BRE94" s="11"/>
      <c r="BRF94" s="11"/>
      <c r="BRG94" s="11"/>
      <c r="BRH94" s="11"/>
      <c r="BRI94" s="11"/>
      <c r="BRJ94" s="11"/>
      <c r="BRK94" s="11"/>
      <c r="BRL94" s="11"/>
      <c r="BRM94" s="11"/>
      <c r="BRN94" s="11"/>
      <c r="BRO94" s="11"/>
      <c r="BRP94" s="11"/>
      <c r="BRQ94" s="11"/>
      <c r="BRR94" s="11"/>
      <c r="BRS94" s="11"/>
      <c r="BRT94" s="11"/>
      <c r="BRU94" s="11"/>
      <c r="BRV94" s="11"/>
      <c r="BRW94" s="11"/>
      <c r="BRX94" s="11"/>
      <c r="BRY94" s="11"/>
      <c r="BRZ94" s="11"/>
      <c r="BSA94" s="11"/>
      <c r="BSB94" s="11"/>
      <c r="BSC94" s="11"/>
      <c r="BSD94" s="11"/>
      <c r="BSE94" s="11"/>
      <c r="BSF94" s="11"/>
      <c r="BSG94" s="11"/>
      <c r="BSH94" s="11"/>
      <c r="BSI94" s="11"/>
      <c r="BSJ94" s="11"/>
      <c r="BSK94" s="11"/>
      <c r="BSL94" s="11"/>
      <c r="BSM94" s="11"/>
      <c r="BSN94" s="11"/>
      <c r="BSO94" s="11"/>
      <c r="BSP94" s="11"/>
      <c r="BSQ94" s="11"/>
      <c r="BSR94" s="11"/>
      <c r="BSS94" s="11"/>
      <c r="BST94" s="11"/>
      <c r="BSU94" s="11"/>
      <c r="BSV94" s="11"/>
      <c r="BSW94" s="11"/>
      <c r="BSX94" s="11"/>
      <c r="BSY94" s="11"/>
      <c r="BSZ94" s="11"/>
      <c r="BTA94" s="11"/>
      <c r="BTB94" s="11"/>
      <c r="BTC94" s="11"/>
      <c r="BTD94" s="11"/>
      <c r="BTE94" s="11"/>
      <c r="BTF94" s="11"/>
      <c r="BTG94" s="11"/>
      <c r="BTH94" s="11"/>
      <c r="BTI94" s="11"/>
      <c r="BTJ94" s="11"/>
      <c r="BTK94" s="11"/>
      <c r="BTL94" s="11"/>
      <c r="BTM94" s="11"/>
      <c r="BTN94" s="11"/>
      <c r="BTO94" s="11"/>
      <c r="BTP94" s="11"/>
      <c r="BTQ94" s="11"/>
      <c r="BTR94" s="11"/>
      <c r="BTS94" s="11"/>
      <c r="BTT94" s="11"/>
      <c r="BTU94" s="11"/>
      <c r="BTV94" s="11"/>
      <c r="BTW94" s="11"/>
      <c r="BTX94" s="11"/>
      <c r="BTY94" s="11"/>
      <c r="BTZ94" s="11"/>
      <c r="BUA94" s="11"/>
      <c r="BUB94" s="11"/>
      <c r="BUC94" s="11"/>
      <c r="BUD94" s="11"/>
      <c r="BUE94" s="11"/>
      <c r="BUF94" s="11"/>
      <c r="BUG94" s="11"/>
      <c r="BUH94" s="11"/>
      <c r="BUI94" s="11"/>
      <c r="BUJ94" s="11"/>
      <c r="BUK94" s="11"/>
      <c r="BUL94" s="11"/>
      <c r="BUM94" s="11"/>
      <c r="BUN94" s="11"/>
      <c r="BUO94" s="11"/>
      <c r="BUP94" s="11"/>
      <c r="BUQ94" s="11"/>
      <c r="BUR94" s="11"/>
      <c r="BUS94" s="11"/>
      <c r="BUT94" s="11"/>
      <c r="BUU94" s="11"/>
      <c r="BUV94" s="11"/>
      <c r="BUW94" s="11"/>
      <c r="BUX94" s="11"/>
      <c r="BUY94" s="11"/>
      <c r="BUZ94" s="11"/>
      <c r="BVA94" s="11"/>
      <c r="BVB94" s="11"/>
      <c r="BVC94" s="11"/>
      <c r="BVD94" s="11"/>
      <c r="BVE94" s="11"/>
      <c r="BVF94" s="11"/>
      <c r="BVG94" s="11"/>
      <c r="BVH94" s="11"/>
      <c r="BVI94" s="11"/>
      <c r="BVJ94" s="11"/>
      <c r="BVK94" s="11"/>
      <c r="BVL94" s="11"/>
      <c r="BVM94" s="11"/>
      <c r="BVN94" s="11"/>
      <c r="BVO94" s="11"/>
      <c r="BVP94" s="11"/>
      <c r="BVQ94" s="11"/>
      <c r="BVR94" s="11"/>
      <c r="BVS94" s="11"/>
      <c r="BVT94" s="11"/>
      <c r="BVU94" s="11"/>
      <c r="BVV94" s="11"/>
      <c r="BVW94" s="11"/>
      <c r="BVX94" s="11"/>
      <c r="BVY94" s="11"/>
      <c r="BVZ94" s="11"/>
      <c r="BWA94" s="11"/>
      <c r="BWB94" s="11"/>
      <c r="BWC94" s="11"/>
      <c r="BWD94" s="11"/>
      <c r="BWE94" s="11"/>
      <c r="BWF94" s="11"/>
      <c r="BWG94" s="11"/>
      <c r="BWH94" s="11"/>
      <c r="BWI94" s="11"/>
      <c r="BWJ94" s="11"/>
      <c r="BWK94" s="11"/>
      <c r="BWL94" s="11"/>
      <c r="BWM94" s="11"/>
      <c r="BWN94" s="11"/>
      <c r="BWO94" s="11"/>
      <c r="BWP94" s="11"/>
      <c r="BWQ94" s="11"/>
      <c r="BWR94" s="11"/>
      <c r="BWS94" s="11"/>
      <c r="BWT94" s="11"/>
      <c r="BWU94" s="11"/>
      <c r="BWV94" s="11"/>
      <c r="BWW94" s="11"/>
      <c r="BWX94" s="11"/>
      <c r="BWY94" s="11"/>
      <c r="BWZ94" s="11"/>
      <c r="BXA94" s="11"/>
      <c r="BXB94" s="11"/>
      <c r="BXC94" s="11"/>
      <c r="BXD94" s="11"/>
      <c r="BXE94" s="11"/>
      <c r="BXF94" s="11"/>
      <c r="BXG94" s="11"/>
      <c r="BXH94" s="11"/>
      <c r="BXI94" s="11"/>
      <c r="BXJ94" s="11"/>
      <c r="BXK94" s="11"/>
      <c r="BXL94" s="11"/>
      <c r="BXM94" s="11"/>
      <c r="BXN94" s="11"/>
      <c r="BXO94" s="11"/>
      <c r="BXP94" s="11"/>
      <c r="BXQ94" s="11"/>
      <c r="BXR94" s="11"/>
      <c r="BXS94" s="11"/>
      <c r="BXT94" s="11"/>
      <c r="BXU94" s="11"/>
      <c r="BXV94" s="11"/>
      <c r="BXW94" s="11"/>
      <c r="BXX94" s="11"/>
      <c r="BXY94" s="11"/>
      <c r="BXZ94" s="11"/>
      <c r="BYA94" s="11"/>
      <c r="BYB94" s="11"/>
      <c r="BYC94" s="11"/>
      <c r="BYD94" s="11"/>
      <c r="BYE94" s="11"/>
      <c r="BYF94" s="11"/>
      <c r="BYG94" s="11"/>
      <c r="BYH94" s="11"/>
      <c r="BYI94" s="11"/>
      <c r="BYJ94" s="11"/>
      <c r="BYK94" s="11"/>
      <c r="BYL94" s="11"/>
      <c r="BYM94" s="11"/>
      <c r="BYN94" s="11"/>
      <c r="BYO94" s="11"/>
      <c r="BYP94" s="11"/>
      <c r="BYQ94" s="11"/>
      <c r="BYR94" s="11"/>
      <c r="BYS94" s="11"/>
      <c r="BYT94" s="11"/>
      <c r="BYU94" s="11"/>
      <c r="BYV94" s="11"/>
      <c r="BYW94" s="11"/>
      <c r="BYX94" s="11"/>
      <c r="BYY94" s="11"/>
      <c r="BYZ94" s="11"/>
      <c r="BZA94" s="11"/>
      <c r="BZB94" s="11"/>
      <c r="BZC94" s="11"/>
      <c r="BZD94" s="11"/>
      <c r="BZE94" s="11"/>
      <c r="BZF94" s="11"/>
      <c r="BZG94" s="11"/>
      <c r="BZH94" s="11"/>
      <c r="BZI94" s="11"/>
      <c r="BZJ94" s="11"/>
      <c r="BZK94" s="11"/>
      <c r="BZL94" s="11"/>
      <c r="BZM94" s="11"/>
      <c r="BZN94" s="11"/>
      <c r="BZO94" s="11"/>
      <c r="BZP94" s="11"/>
      <c r="BZQ94" s="11"/>
      <c r="BZR94" s="11"/>
      <c r="BZS94" s="11"/>
      <c r="BZT94" s="11"/>
      <c r="BZU94" s="11"/>
      <c r="BZV94" s="11"/>
      <c r="BZW94" s="11"/>
      <c r="BZX94" s="11"/>
      <c r="BZY94" s="11"/>
      <c r="BZZ94" s="11"/>
      <c r="CAA94" s="11"/>
      <c r="CAB94" s="11"/>
      <c r="CAC94" s="11"/>
      <c r="CAD94" s="11"/>
      <c r="CAE94" s="11"/>
      <c r="CAF94" s="11"/>
      <c r="CAG94" s="11"/>
      <c r="CAH94" s="11"/>
      <c r="CAI94" s="11"/>
      <c r="CAJ94" s="11"/>
      <c r="CAK94" s="11"/>
      <c r="CAL94" s="11"/>
      <c r="CAM94" s="11"/>
      <c r="CAN94" s="11"/>
      <c r="CAO94" s="11"/>
      <c r="CAP94" s="11"/>
      <c r="CAQ94" s="11"/>
      <c r="CAR94" s="11"/>
      <c r="CAS94" s="11"/>
      <c r="CAT94" s="11"/>
      <c r="CAU94" s="11"/>
      <c r="CAV94" s="11"/>
      <c r="CAW94" s="11"/>
      <c r="CAX94" s="11"/>
      <c r="CAY94" s="11"/>
      <c r="CAZ94" s="11"/>
      <c r="CBA94" s="11"/>
      <c r="CBB94" s="11"/>
      <c r="CBC94" s="11"/>
      <c r="CBD94" s="11"/>
      <c r="CBE94" s="11"/>
      <c r="CBF94" s="11"/>
      <c r="CBG94" s="11"/>
      <c r="CBH94" s="11"/>
      <c r="CBI94" s="11"/>
      <c r="CBJ94" s="11"/>
      <c r="CBK94" s="11"/>
      <c r="CBL94" s="11"/>
      <c r="CBM94" s="11"/>
      <c r="CBN94" s="11"/>
      <c r="CBO94" s="11"/>
      <c r="CBP94" s="11"/>
      <c r="CBQ94" s="11"/>
      <c r="CBR94" s="11"/>
      <c r="CBS94" s="11"/>
      <c r="CBT94" s="11"/>
      <c r="CBU94" s="11"/>
      <c r="CBV94" s="11"/>
      <c r="CBW94" s="11"/>
      <c r="CBX94" s="11"/>
      <c r="CBY94" s="11"/>
      <c r="CBZ94" s="11"/>
      <c r="CCA94" s="11"/>
      <c r="CCB94" s="11"/>
      <c r="CCC94" s="11"/>
      <c r="CCD94" s="11"/>
      <c r="CCE94" s="11"/>
      <c r="CCF94" s="11"/>
      <c r="CCG94" s="11"/>
      <c r="CCH94" s="11"/>
      <c r="CCI94" s="11"/>
      <c r="CCJ94" s="11"/>
      <c r="CCK94" s="11"/>
      <c r="CCL94" s="11"/>
      <c r="CCM94" s="11"/>
      <c r="CCN94" s="11"/>
      <c r="CCO94" s="11"/>
      <c r="CCP94" s="11"/>
      <c r="CCQ94" s="11"/>
      <c r="CCR94" s="11"/>
      <c r="CCS94" s="11"/>
      <c r="CCT94" s="11"/>
      <c r="CCU94" s="11"/>
      <c r="CCV94" s="11"/>
      <c r="CCW94" s="11"/>
      <c r="CCX94" s="11"/>
      <c r="CCY94" s="11"/>
      <c r="CCZ94" s="11"/>
      <c r="CDA94" s="11"/>
      <c r="CDB94" s="11"/>
      <c r="CDC94" s="11"/>
      <c r="CDD94" s="11"/>
      <c r="CDE94" s="11"/>
      <c r="CDF94" s="11"/>
      <c r="CDG94" s="11"/>
      <c r="CDH94" s="11"/>
      <c r="CDI94" s="11"/>
      <c r="CDJ94" s="11"/>
      <c r="CDK94" s="11"/>
      <c r="CDL94" s="11"/>
      <c r="CDM94" s="11"/>
      <c r="CDN94" s="11"/>
      <c r="CDO94" s="11"/>
      <c r="CDP94" s="11"/>
      <c r="CDQ94" s="11"/>
      <c r="CDR94" s="11"/>
      <c r="CDS94" s="11"/>
      <c r="CDT94" s="11"/>
      <c r="CDU94" s="11"/>
      <c r="CDV94" s="11"/>
      <c r="CDW94" s="11"/>
      <c r="CDX94" s="11"/>
      <c r="CDY94" s="11"/>
      <c r="CDZ94" s="11"/>
      <c r="CEA94" s="11"/>
      <c r="CEB94" s="11"/>
      <c r="CEC94" s="11"/>
      <c r="CED94" s="11"/>
      <c r="CEE94" s="11"/>
      <c r="CEF94" s="11"/>
      <c r="CEG94" s="11"/>
      <c r="CEH94" s="11"/>
      <c r="CEI94" s="11"/>
      <c r="CEJ94" s="11"/>
      <c r="CEK94" s="11"/>
      <c r="CEL94" s="11"/>
      <c r="CEM94" s="11"/>
      <c r="CEN94" s="11"/>
      <c r="CEO94" s="11"/>
      <c r="CEP94" s="11"/>
      <c r="CEQ94" s="11"/>
      <c r="CER94" s="11"/>
      <c r="CES94" s="11"/>
      <c r="CET94" s="11"/>
      <c r="CEU94" s="11"/>
      <c r="CEV94" s="11"/>
      <c r="CEW94" s="11"/>
      <c r="CEX94" s="11"/>
      <c r="CEY94" s="11"/>
      <c r="CEZ94" s="11"/>
      <c r="CFA94" s="11"/>
      <c r="CFB94" s="11"/>
      <c r="CFC94" s="11"/>
      <c r="CFD94" s="11"/>
      <c r="CFE94" s="11"/>
      <c r="CFF94" s="11"/>
      <c r="CFG94" s="11"/>
      <c r="CFH94" s="11"/>
      <c r="CFI94" s="11"/>
      <c r="CFJ94" s="11"/>
      <c r="CFK94" s="11"/>
      <c r="CFL94" s="11"/>
      <c r="CFM94" s="11"/>
      <c r="CFN94" s="11"/>
      <c r="CFO94" s="11"/>
      <c r="CFP94" s="11"/>
      <c r="CFQ94" s="11"/>
      <c r="CFR94" s="11"/>
      <c r="CFS94" s="11"/>
      <c r="CFT94" s="11"/>
      <c r="CFU94" s="11"/>
      <c r="CFV94" s="11"/>
      <c r="CFW94" s="11"/>
      <c r="CFX94" s="11"/>
      <c r="CFY94" s="11"/>
      <c r="CFZ94" s="11"/>
      <c r="CGA94" s="11"/>
      <c r="CGB94" s="11"/>
      <c r="CGC94" s="11"/>
      <c r="CGD94" s="11"/>
      <c r="CGE94" s="11"/>
      <c r="CGF94" s="11"/>
      <c r="CGG94" s="11"/>
      <c r="CGH94" s="11"/>
      <c r="CGI94" s="11"/>
      <c r="CGJ94" s="11"/>
      <c r="CGK94" s="11"/>
      <c r="CGL94" s="11"/>
      <c r="CGM94" s="11"/>
      <c r="CGN94" s="11"/>
      <c r="CGO94" s="11"/>
      <c r="CGP94" s="11"/>
      <c r="CGQ94" s="11"/>
      <c r="CGR94" s="11"/>
      <c r="CGS94" s="11"/>
      <c r="CGT94" s="11"/>
      <c r="CGU94" s="11"/>
      <c r="CGV94" s="11"/>
      <c r="CGW94" s="11"/>
      <c r="CGX94" s="11"/>
      <c r="CGY94" s="11"/>
      <c r="CGZ94" s="11"/>
      <c r="CHA94" s="11"/>
      <c r="CHB94" s="11"/>
      <c r="CHC94" s="11"/>
      <c r="CHD94" s="11"/>
      <c r="CHE94" s="11"/>
      <c r="CHF94" s="11"/>
      <c r="CHG94" s="11"/>
      <c r="CHH94" s="11"/>
      <c r="CHI94" s="11"/>
      <c r="CHJ94" s="11"/>
      <c r="CHK94" s="11"/>
      <c r="CHL94" s="11"/>
      <c r="CHM94" s="11"/>
      <c r="CHN94" s="11"/>
      <c r="CHO94" s="11"/>
      <c r="CHP94" s="11"/>
      <c r="CHQ94" s="11"/>
      <c r="CHR94" s="11"/>
      <c r="CHS94" s="11"/>
      <c r="CHT94" s="11"/>
      <c r="CHU94" s="11"/>
      <c r="CHV94" s="11"/>
      <c r="CHW94" s="11"/>
      <c r="CHX94" s="11"/>
      <c r="CHY94" s="11"/>
      <c r="CHZ94" s="11"/>
      <c r="CIA94" s="11"/>
      <c r="CIB94" s="11"/>
      <c r="CIC94" s="11"/>
      <c r="CID94" s="11"/>
      <c r="CIE94" s="11"/>
      <c r="CIF94" s="11"/>
      <c r="CIG94" s="11"/>
      <c r="CIH94" s="11"/>
      <c r="CII94" s="11"/>
      <c r="CIJ94" s="11"/>
      <c r="CIK94" s="11"/>
      <c r="CIL94" s="11"/>
      <c r="CIM94" s="11"/>
      <c r="CIN94" s="11"/>
      <c r="CIO94" s="11"/>
      <c r="CIP94" s="11"/>
      <c r="CIQ94" s="11"/>
      <c r="CIR94" s="11"/>
      <c r="CIS94" s="11"/>
      <c r="CIT94" s="11"/>
      <c r="CIU94" s="11"/>
      <c r="CIV94" s="11"/>
      <c r="CIW94" s="11"/>
      <c r="CIX94" s="11"/>
      <c r="CIY94" s="11"/>
      <c r="CIZ94" s="11"/>
      <c r="CJA94" s="11"/>
      <c r="CJB94" s="11"/>
      <c r="CJC94" s="11"/>
      <c r="CJD94" s="11"/>
      <c r="CJE94" s="11"/>
      <c r="CJF94" s="11"/>
      <c r="CJG94" s="11"/>
      <c r="CJH94" s="11"/>
      <c r="CJI94" s="11"/>
      <c r="CJJ94" s="11"/>
      <c r="CJK94" s="11"/>
      <c r="CJL94" s="11"/>
      <c r="CJM94" s="11"/>
      <c r="CJN94" s="11"/>
      <c r="CJO94" s="11"/>
      <c r="CJP94" s="11"/>
      <c r="CJQ94" s="11"/>
      <c r="CJR94" s="11"/>
      <c r="CJS94" s="11"/>
      <c r="CJT94" s="11"/>
      <c r="CJU94" s="11"/>
      <c r="CJV94" s="11"/>
      <c r="CJW94" s="11"/>
      <c r="CJX94" s="11"/>
      <c r="CJY94" s="11"/>
      <c r="CJZ94" s="11"/>
      <c r="CKA94" s="11"/>
      <c r="CKB94" s="11"/>
      <c r="CKC94" s="11"/>
      <c r="CKD94" s="11"/>
      <c r="CKE94" s="11"/>
      <c r="CKF94" s="11"/>
      <c r="CKG94" s="11"/>
      <c r="CKH94" s="11"/>
      <c r="CKI94" s="11"/>
      <c r="CKJ94" s="11"/>
      <c r="CKK94" s="11"/>
      <c r="CKL94" s="11"/>
      <c r="CKM94" s="11"/>
      <c r="CKN94" s="11"/>
      <c r="CKO94" s="11"/>
      <c r="CKP94" s="11"/>
      <c r="CKQ94" s="11"/>
      <c r="CKR94" s="11"/>
      <c r="CKS94" s="11"/>
      <c r="CKT94" s="11"/>
      <c r="CKU94" s="11"/>
      <c r="CKV94" s="11"/>
      <c r="CKW94" s="11"/>
      <c r="CKX94" s="11"/>
      <c r="CKY94" s="11"/>
      <c r="CKZ94" s="11"/>
      <c r="CLA94" s="11"/>
      <c r="CLB94" s="11"/>
      <c r="CLC94" s="11"/>
      <c r="CLD94" s="11"/>
      <c r="CLE94" s="11"/>
      <c r="CLF94" s="11"/>
      <c r="CLG94" s="11"/>
      <c r="CLH94" s="11"/>
      <c r="CLI94" s="11"/>
      <c r="CLJ94" s="11"/>
      <c r="CLK94" s="11"/>
      <c r="CLL94" s="11"/>
      <c r="CLM94" s="11"/>
      <c r="CLN94" s="11"/>
      <c r="CLO94" s="11"/>
      <c r="CLP94" s="11"/>
      <c r="CLQ94" s="11"/>
      <c r="CLR94" s="11"/>
      <c r="CLS94" s="11"/>
      <c r="CLT94" s="11"/>
      <c r="CLU94" s="11"/>
      <c r="CLV94" s="11"/>
      <c r="CLW94" s="11"/>
      <c r="CLX94" s="11"/>
      <c r="CLY94" s="11"/>
      <c r="CLZ94" s="11"/>
      <c r="CMA94" s="11"/>
      <c r="CMB94" s="11"/>
      <c r="CMC94" s="11"/>
      <c r="CMD94" s="11"/>
      <c r="CME94" s="11"/>
      <c r="CMF94" s="11"/>
      <c r="CMG94" s="11"/>
      <c r="CMH94" s="11"/>
      <c r="CMI94" s="11"/>
      <c r="CMJ94" s="11"/>
      <c r="CMK94" s="11"/>
      <c r="CML94" s="11"/>
      <c r="CMM94" s="11"/>
      <c r="CMN94" s="11"/>
      <c r="CMO94" s="11"/>
      <c r="CMP94" s="11"/>
      <c r="CMQ94" s="11"/>
      <c r="CMR94" s="11"/>
      <c r="CMS94" s="11"/>
      <c r="CMT94" s="11"/>
      <c r="CMU94" s="11"/>
      <c r="CMV94" s="11"/>
      <c r="CMW94" s="11"/>
      <c r="CMX94" s="11"/>
      <c r="CMY94" s="11"/>
      <c r="CMZ94" s="11"/>
      <c r="CNA94" s="11"/>
      <c r="CNB94" s="11"/>
      <c r="CNC94" s="11"/>
      <c r="CND94" s="11"/>
      <c r="CNE94" s="11"/>
      <c r="CNF94" s="11"/>
      <c r="CNG94" s="11"/>
      <c r="CNH94" s="11"/>
      <c r="CNI94" s="11"/>
      <c r="CNJ94" s="11"/>
      <c r="CNK94" s="11"/>
      <c r="CNL94" s="11"/>
      <c r="CNM94" s="11"/>
      <c r="CNN94" s="11"/>
      <c r="CNO94" s="11"/>
      <c r="CNP94" s="11"/>
      <c r="CNQ94" s="11"/>
      <c r="CNR94" s="11"/>
      <c r="CNS94" s="11"/>
      <c r="CNT94" s="11"/>
      <c r="CNU94" s="11"/>
      <c r="CNV94" s="11"/>
      <c r="CNW94" s="11"/>
      <c r="CNX94" s="11"/>
      <c r="CNY94" s="11"/>
      <c r="CNZ94" s="11"/>
      <c r="COA94" s="11"/>
      <c r="COB94" s="11"/>
      <c r="COC94" s="11"/>
      <c r="COD94" s="11"/>
      <c r="COE94" s="11"/>
      <c r="COF94" s="11"/>
      <c r="COG94" s="11"/>
      <c r="COH94" s="11"/>
      <c r="COI94" s="11"/>
      <c r="COJ94" s="11"/>
      <c r="COK94" s="11"/>
      <c r="COL94" s="11"/>
      <c r="COM94" s="11"/>
      <c r="CON94" s="11"/>
      <c r="COO94" s="11"/>
      <c r="COP94" s="11"/>
      <c r="COQ94" s="11"/>
      <c r="COR94" s="11"/>
      <c r="COS94" s="11"/>
      <c r="COT94" s="11"/>
      <c r="COU94" s="11"/>
      <c r="COV94" s="11"/>
      <c r="COW94" s="11"/>
      <c r="COX94" s="11"/>
      <c r="COY94" s="11"/>
      <c r="COZ94" s="11"/>
      <c r="CPA94" s="11"/>
      <c r="CPB94" s="11"/>
      <c r="CPC94" s="11"/>
      <c r="CPD94" s="11"/>
      <c r="CPE94" s="11"/>
      <c r="CPF94" s="11"/>
      <c r="CPG94" s="11"/>
      <c r="CPH94" s="11"/>
      <c r="CPI94" s="11"/>
      <c r="CPJ94" s="11"/>
      <c r="CPK94" s="11"/>
      <c r="CPL94" s="11"/>
      <c r="CPM94" s="11"/>
      <c r="CPN94" s="11"/>
      <c r="CPO94" s="11"/>
      <c r="CPP94" s="11"/>
      <c r="CPQ94" s="11"/>
      <c r="CPR94" s="11"/>
      <c r="CPS94" s="11"/>
      <c r="CPT94" s="11"/>
      <c r="CPU94" s="11"/>
      <c r="CPV94" s="11"/>
      <c r="CPW94" s="11"/>
      <c r="CPX94" s="11"/>
      <c r="CPY94" s="11"/>
      <c r="CPZ94" s="11"/>
      <c r="CQA94" s="11"/>
      <c r="CQB94" s="11"/>
      <c r="CQC94" s="11"/>
      <c r="CQD94" s="11"/>
      <c r="CQE94" s="11"/>
      <c r="CQF94" s="11"/>
      <c r="CQG94" s="11"/>
      <c r="CQH94" s="11"/>
      <c r="CQI94" s="11"/>
      <c r="CQJ94" s="11"/>
      <c r="CQK94" s="11"/>
      <c r="CQL94" s="11"/>
      <c r="CQM94" s="11"/>
      <c r="CQN94" s="11"/>
      <c r="CQO94" s="11"/>
      <c r="CQP94" s="11"/>
      <c r="CQQ94" s="11"/>
      <c r="CQR94" s="11"/>
      <c r="CQS94" s="11"/>
      <c r="CQT94" s="11"/>
      <c r="CQU94" s="11"/>
      <c r="CQV94" s="11"/>
      <c r="CQW94" s="11"/>
      <c r="CQX94" s="11"/>
      <c r="CQY94" s="11"/>
      <c r="CQZ94" s="11"/>
      <c r="CRA94" s="11"/>
      <c r="CRB94" s="11"/>
      <c r="CRC94" s="11"/>
      <c r="CRD94" s="11"/>
      <c r="CRE94" s="11"/>
      <c r="CRF94" s="11"/>
      <c r="CRG94" s="11"/>
      <c r="CRH94" s="11"/>
      <c r="CRI94" s="11"/>
      <c r="CRJ94" s="11"/>
      <c r="CRK94" s="11"/>
      <c r="CRL94" s="11"/>
      <c r="CRM94" s="11"/>
      <c r="CRN94" s="11"/>
      <c r="CRO94" s="11"/>
      <c r="CRP94" s="11"/>
      <c r="CRQ94" s="11"/>
      <c r="CRR94" s="11"/>
      <c r="CRS94" s="11"/>
      <c r="CRT94" s="11"/>
      <c r="CRU94" s="11"/>
      <c r="CRV94" s="11"/>
      <c r="CRW94" s="11"/>
      <c r="CRX94" s="11"/>
      <c r="CRY94" s="11"/>
      <c r="CRZ94" s="11"/>
      <c r="CSA94" s="11"/>
      <c r="CSB94" s="11"/>
      <c r="CSC94" s="11"/>
      <c r="CSD94" s="11"/>
      <c r="CSE94" s="11"/>
      <c r="CSF94" s="11"/>
      <c r="CSG94" s="11"/>
      <c r="CSH94" s="11"/>
      <c r="CSI94" s="11"/>
      <c r="CSJ94" s="11"/>
      <c r="CSK94" s="11"/>
      <c r="CSL94" s="11"/>
      <c r="CSM94" s="11"/>
      <c r="CSN94" s="11"/>
      <c r="CSO94" s="11"/>
      <c r="CSP94" s="11"/>
      <c r="CSQ94" s="11"/>
      <c r="CSR94" s="11"/>
      <c r="CSS94" s="11"/>
      <c r="CST94" s="11"/>
      <c r="CSU94" s="11"/>
      <c r="CSV94" s="11"/>
      <c r="CSW94" s="11"/>
      <c r="CSX94" s="11"/>
      <c r="CSY94" s="11"/>
      <c r="CSZ94" s="11"/>
      <c r="CTA94" s="11"/>
      <c r="CTB94" s="11"/>
      <c r="CTC94" s="11"/>
      <c r="CTD94" s="11"/>
      <c r="CTE94" s="11"/>
      <c r="CTF94" s="11"/>
      <c r="CTG94" s="11"/>
      <c r="CTH94" s="11"/>
      <c r="CTI94" s="11"/>
      <c r="CTJ94" s="11"/>
      <c r="CTK94" s="11"/>
      <c r="CTL94" s="11"/>
      <c r="CTM94" s="11"/>
      <c r="CTN94" s="11"/>
      <c r="CTO94" s="11"/>
      <c r="CTP94" s="11"/>
      <c r="CTQ94" s="11"/>
      <c r="CTR94" s="11"/>
      <c r="CTS94" s="11"/>
      <c r="CTT94" s="11"/>
      <c r="CTU94" s="11"/>
      <c r="CTV94" s="11"/>
      <c r="CTW94" s="11"/>
      <c r="CTX94" s="11"/>
      <c r="CTY94" s="11"/>
      <c r="CTZ94" s="11"/>
      <c r="CUA94" s="11"/>
      <c r="CUB94" s="11"/>
      <c r="CUC94" s="11"/>
      <c r="CUD94" s="11"/>
      <c r="CUE94" s="11"/>
      <c r="CUF94" s="11"/>
      <c r="CUG94" s="11"/>
      <c r="CUH94" s="11"/>
      <c r="CUI94" s="11"/>
      <c r="CUJ94" s="11"/>
      <c r="CUK94" s="11"/>
      <c r="CUL94" s="11"/>
      <c r="CUM94" s="11"/>
      <c r="CUN94" s="11"/>
      <c r="CUO94" s="11"/>
      <c r="CUP94" s="11"/>
      <c r="CUQ94" s="11"/>
      <c r="CUR94" s="11"/>
      <c r="CUS94" s="11"/>
      <c r="CUT94" s="11"/>
      <c r="CUU94" s="11"/>
      <c r="CUV94" s="11"/>
      <c r="CUW94" s="11"/>
      <c r="CUX94" s="11"/>
      <c r="CUY94" s="11"/>
      <c r="CUZ94" s="11"/>
      <c r="CVA94" s="11"/>
      <c r="CVB94" s="11"/>
      <c r="CVC94" s="11"/>
      <c r="CVD94" s="11"/>
      <c r="CVE94" s="11"/>
      <c r="CVF94" s="11"/>
      <c r="CVG94" s="11"/>
      <c r="CVH94" s="11"/>
      <c r="CVI94" s="11"/>
      <c r="CVJ94" s="11"/>
      <c r="CVK94" s="11"/>
      <c r="CVL94" s="11"/>
      <c r="CVM94" s="11"/>
      <c r="CVN94" s="11"/>
      <c r="CVO94" s="11"/>
      <c r="CVP94" s="11"/>
      <c r="CVQ94" s="11"/>
      <c r="CVR94" s="11"/>
      <c r="CVS94" s="11"/>
      <c r="CVT94" s="11"/>
      <c r="CVU94" s="11"/>
      <c r="CVV94" s="11"/>
      <c r="CVW94" s="11"/>
      <c r="CVX94" s="11"/>
      <c r="CVY94" s="11"/>
      <c r="CVZ94" s="11"/>
      <c r="CWA94" s="11"/>
      <c r="CWB94" s="11"/>
      <c r="CWC94" s="11"/>
      <c r="CWD94" s="11"/>
      <c r="CWE94" s="11"/>
      <c r="CWF94" s="11"/>
      <c r="CWG94" s="11"/>
      <c r="CWH94" s="11"/>
      <c r="CWI94" s="11"/>
      <c r="CWJ94" s="11"/>
      <c r="CWK94" s="11"/>
      <c r="CWL94" s="11"/>
      <c r="CWM94" s="11"/>
      <c r="CWN94" s="11"/>
      <c r="CWO94" s="11"/>
      <c r="CWP94" s="11"/>
      <c r="CWQ94" s="11"/>
      <c r="CWR94" s="11"/>
      <c r="CWS94" s="11"/>
      <c r="CWT94" s="11"/>
      <c r="CWU94" s="11"/>
      <c r="CWV94" s="11"/>
      <c r="CWW94" s="11"/>
      <c r="CWX94" s="11"/>
      <c r="CWY94" s="11"/>
      <c r="CWZ94" s="11"/>
      <c r="CXA94" s="11"/>
      <c r="CXB94" s="11"/>
      <c r="CXC94" s="11"/>
      <c r="CXD94" s="11"/>
      <c r="CXE94" s="11"/>
      <c r="CXF94" s="11"/>
      <c r="CXG94" s="11"/>
      <c r="CXH94" s="11"/>
      <c r="CXI94" s="11"/>
      <c r="CXJ94" s="11"/>
      <c r="CXK94" s="11"/>
      <c r="CXL94" s="11"/>
      <c r="CXM94" s="11"/>
      <c r="CXN94" s="11"/>
      <c r="CXO94" s="11"/>
      <c r="CXP94" s="11"/>
      <c r="CXQ94" s="11"/>
      <c r="CXR94" s="11"/>
      <c r="CXS94" s="11"/>
      <c r="CXT94" s="11"/>
      <c r="CXU94" s="11"/>
      <c r="CXV94" s="11"/>
      <c r="CXW94" s="11"/>
      <c r="CXX94" s="11"/>
      <c r="CXY94" s="11"/>
      <c r="CXZ94" s="11"/>
      <c r="CYA94" s="11"/>
      <c r="CYB94" s="11"/>
      <c r="CYC94" s="11"/>
      <c r="CYD94" s="11"/>
      <c r="CYE94" s="11"/>
      <c r="CYF94" s="11"/>
      <c r="CYG94" s="11"/>
      <c r="CYH94" s="11"/>
      <c r="CYI94" s="11"/>
      <c r="CYJ94" s="11"/>
      <c r="CYK94" s="11"/>
      <c r="CYL94" s="11"/>
      <c r="CYM94" s="11"/>
      <c r="CYN94" s="11"/>
      <c r="CYO94" s="11"/>
      <c r="CYP94" s="11"/>
      <c r="CYQ94" s="11"/>
      <c r="CYR94" s="11"/>
      <c r="CYS94" s="11"/>
      <c r="CYT94" s="11"/>
      <c r="CYU94" s="11"/>
      <c r="CYV94" s="11"/>
      <c r="CYW94" s="11"/>
      <c r="CYX94" s="11"/>
      <c r="CYY94" s="11"/>
      <c r="CYZ94" s="11"/>
      <c r="CZA94" s="11"/>
      <c r="CZB94" s="11"/>
      <c r="CZC94" s="11"/>
      <c r="CZD94" s="11"/>
      <c r="CZE94" s="11"/>
      <c r="CZF94" s="11"/>
      <c r="CZG94" s="11"/>
      <c r="CZH94" s="11"/>
      <c r="CZI94" s="11"/>
      <c r="CZJ94" s="11"/>
      <c r="CZK94" s="11"/>
      <c r="CZL94" s="11"/>
      <c r="CZM94" s="11"/>
      <c r="CZN94" s="11"/>
      <c r="CZO94" s="11"/>
      <c r="CZP94" s="11"/>
      <c r="CZQ94" s="11"/>
      <c r="CZR94" s="11"/>
      <c r="CZS94" s="11"/>
      <c r="CZT94" s="11"/>
      <c r="CZU94" s="11"/>
      <c r="CZV94" s="11"/>
      <c r="CZW94" s="11"/>
      <c r="CZX94" s="11"/>
      <c r="CZY94" s="11"/>
      <c r="CZZ94" s="11"/>
      <c r="DAA94" s="11"/>
      <c r="DAB94" s="11"/>
      <c r="DAC94" s="11"/>
      <c r="DAD94" s="11"/>
      <c r="DAE94" s="11"/>
      <c r="DAF94" s="11"/>
      <c r="DAG94" s="11"/>
      <c r="DAH94" s="11"/>
      <c r="DAI94" s="11"/>
      <c r="DAJ94" s="11"/>
      <c r="DAK94" s="11"/>
      <c r="DAL94" s="11"/>
      <c r="DAM94" s="11"/>
      <c r="DAN94" s="11"/>
      <c r="DAO94" s="11"/>
      <c r="DAP94" s="11"/>
      <c r="DAQ94" s="11"/>
      <c r="DAR94" s="11"/>
      <c r="DAS94" s="11"/>
      <c r="DAT94" s="11"/>
      <c r="DAU94" s="11"/>
      <c r="DAV94" s="11"/>
      <c r="DAW94" s="11"/>
      <c r="DAX94" s="11"/>
      <c r="DAY94" s="11"/>
      <c r="DAZ94" s="11"/>
      <c r="DBA94" s="11"/>
      <c r="DBB94" s="11"/>
      <c r="DBC94" s="11"/>
      <c r="DBD94" s="11"/>
      <c r="DBE94" s="11"/>
      <c r="DBF94" s="11"/>
      <c r="DBG94" s="11"/>
      <c r="DBH94" s="11"/>
      <c r="DBI94" s="11"/>
      <c r="DBJ94" s="11"/>
      <c r="DBK94" s="11"/>
      <c r="DBL94" s="11"/>
      <c r="DBM94" s="11"/>
      <c r="DBN94" s="11"/>
      <c r="DBO94" s="11"/>
      <c r="DBP94" s="11"/>
      <c r="DBQ94" s="11"/>
      <c r="DBR94" s="11"/>
      <c r="DBS94" s="11"/>
      <c r="DBT94" s="11"/>
      <c r="DBU94" s="11"/>
      <c r="DBV94" s="11"/>
      <c r="DBW94" s="11"/>
      <c r="DBX94" s="11"/>
      <c r="DBY94" s="11"/>
      <c r="DBZ94" s="11"/>
      <c r="DCA94" s="11"/>
      <c r="DCB94" s="11"/>
      <c r="DCC94" s="11"/>
      <c r="DCD94" s="11"/>
      <c r="DCE94" s="11"/>
      <c r="DCF94" s="11"/>
      <c r="DCG94" s="11"/>
      <c r="DCH94" s="11"/>
      <c r="DCI94" s="11"/>
      <c r="DCJ94" s="11"/>
      <c r="DCK94" s="11"/>
      <c r="DCL94" s="11"/>
      <c r="DCM94" s="11"/>
      <c r="DCN94" s="11"/>
      <c r="DCO94" s="11"/>
      <c r="DCP94" s="11"/>
      <c r="DCQ94" s="11"/>
      <c r="DCR94" s="11"/>
      <c r="DCS94" s="11"/>
      <c r="DCT94" s="11"/>
      <c r="DCU94" s="11"/>
      <c r="DCV94" s="11"/>
      <c r="DCW94" s="11"/>
      <c r="DCX94" s="11"/>
      <c r="DCY94" s="11"/>
      <c r="DCZ94" s="11"/>
      <c r="DDA94" s="11"/>
      <c r="DDB94" s="11"/>
      <c r="DDC94" s="11"/>
      <c r="DDD94" s="11"/>
      <c r="DDE94" s="11"/>
      <c r="DDF94" s="11"/>
      <c r="DDG94" s="11"/>
      <c r="DDH94" s="11"/>
      <c r="DDI94" s="11"/>
      <c r="DDJ94" s="11"/>
      <c r="DDK94" s="11"/>
      <c r="DDL94" s="11"/>
      <c r="DDM94" s="11"/>
      <c r="DDN94" s="11"/>
      <c r="DDO94" s="11"/>
      <c r="DDP94" s="11"/>
      <c r="DDQ94" s="11"/>
      <c r="DDR94" s="11"/>
      <c r="DDS94" s="11"/>
      <c r="DDT94" s="11"/>
      <c r="DDU94" s="11"/>
      <c r="DDV94" s="11"/>
      <c r="DDW94" s="11"/>
      <c r="DDX94" s="11"/>
      <c r="DDY94" s="11"/>
      <c r="DDZ94" s="11"/>
      <c r="DEA94" s="11"/>
      <c r="DEB94" s="11"/>
      <c r="DEC94" s="11"/>
      <c r="DED94" s="11"/>
      <c r="DEE94" s="11"/>
      <c r="DEF94" s="11"/>
      <c r="DEG94" s="11"/>
      <c r="DEH94" s="11"/>
      <c r="DEI94" s="11"/>
      <c r="DEJ94" s="11"/>
      <c r="DEK94" s="11"/>
      <c r="DEL94" s="11"/>
      <c r="DEM94" s="11"/>
      <c r="DEN94" s="11"/>
      <c r="DEO94" s="11"/>
      <c r="DEP94" s="11"/>
      <c r="DEQ94" s="11"/>
      <c r="DER94" s="11"/>
      <c r="DES94" s="11"/>
      <c r="DET94" s="11"/>
      <c r="DEU94" s="11"/>
      <c r="DEV94" s="11"/>
      <c r="DEW94" s="11"/>
      <c r="DEX94" s="11"/>
      <c r="DEY94" s="11"/>
      <c r="DEZ94" s="11"/>
      <c r="DFA94" s="11"/>
      <c r="DFB94" s="11"/>
      <c r="DFC94" s="11"/>
      <c r="DFD94" s="11"/>
      <c r="DFE94" s="11"/>
      <c r="DFF94" s="11"/>
      <c r="DFG94" s="11"/>
      <c r="DFH94" s="11"/>
      <c r="DFI94" s="11"/>
      <c r="DFJ94" s="11"/>
      <c r="DFK94" s="11"/>
      <c r="DFL94" s="11"/>
      <c r="DFM94" s="11"/>
      <c r="DFN94" s="11"/>
      <c r="DFO94" s="11"/>
      <c r="DFP94" s="11"/>
      <c r="DFQ94" s="11"/>
      <c r="DFR94" s="11"/>
      <c r="DFS94" s="11"/>
      <c r="DFT94" s="11"/>
      <c r="DFU94" s="11"/>
      <c r="DFV94" s="11"/>
      <c r="DFW94" s="11"/>
      <c r="DFX94" s="11"/>
      <c r="DFY94" s="11"/>
      <c r="DFZ94" s="11"/>
      <c r="DGA94" s="11"/>
      <c r="DGB94" s="11"/>
      <c r="DGC94" s="11"/>
      <c r="DGD94" s="11"/>
      <c r="DGE94" s="11"/>
      <c r="DGF94" s="11"/>
      <c r="DGG94" s="11"/>
      <c r="DGH94" s="11"/>
      <c r="DGI94" s="11"/>
      <c r="DGJ94" s="11"/>
      <c r="DGK94" s="11"/>
      <c r="DGL94" s="11"/>
      <c r="DGM94" s="11"/>
      <c r="DGN94" s="11"/>
      <c r="DGO94" s="11"/>
      <c r="DGP94" s="11"/>
      <c r="DGQ94" s="11"/>
      <c r="DGR94" s="11"/>
      <c r="DGS94" s="11"/>
      <c r="DGT94" s="11"/>
      <c r="DGU94" s="11"/>
      <c r="DGV94" s="11"/>
      <c r="DGW94" s="11"/>
      <c r="DGX94" s="11"/>
      <c r="DGY94" s="11"/>
      <c r="DGZ94" s="11"/>
      <c r="DHA94" s="11"/>
      <c r="DHB94" s="11"/>
      <c r="DHC94" s="11"/>
      <c r="DHD94" s="11"/>
      <c r="DHE94" s="11"/>
      <c r="DHF94" s="11"/>
      <c r="DHG94" s="11"/>
      <c r="DHH94" s="11"/>
      <c r="DHI94" s="11"/>
      <c r="DHJ94" s="11"/>
      <c r="DHK94" s="11"/>
      <c r="DHL94" s="11"/>
      <c r="DHM94" s="11"/>
      <c r="DHN94" s="11"/>
      <c r="DHO94" s="11"/>
      <c r="DHP94" s="11"/>
      <c r="DHQ94" s="11"/>
      <c r="DHR94" s="11"/>
      <c r="DHS94" s="11"/>
      <c r="DHT94" s="11"/>
      <c r="DHU94" s="11"/>
      <c r="DHV94" s="11"/>
      <c r="DHW94" s="11"/>
      <c r="DHX94" s="11"/>
      <c r="DHY94" s="11"/>
      <c r="DHZ94" s="11"/>
      <c r="DIA94" s="11"/>
      <c r="DIB94" s="11"/>
      <c r="DIC94" s="11"/>
      <c r="DID94" s="11"/>
      <c r="DIE94" s="11"/>
      <c r="DIF94" s="11"/>
      <c r="DIG94" s="11"/>
      <c r="DIH94" s="11"/>
      <c r="DII94" s="11"/>
      <c r="DIJ94" s="11"/>
      <c r="DIK94" s="11"/>
      <c r="DIL94" s="11"/>
      <c r="DIM94" s="11"/>
      <c r="DIN94" s="11"/>
      <c r="DIO94" s="11"/>
      <c r="DIP94" s="11"/>
      <c r="DIQ94" s="11"/>
      <c r="DIR94" s="11"/>
      <c r="DIS94" s="11"/>
      <c r="DIT94" s="11"/>
      <c r="DIU94" s="11"/>
      <c r="DIV94" s="11"/>
      <c r="DIW94" s="11"/>
      <c r="DIX94" s="11"/>
      <c r="DIY94" s="11"/>
      <c r="DIZ94" s="11"/>
      <c r="DJA94" s="11"/>
      <c r="DJB94" s="11"/>
      <c r="DJC94" s="11"/>
      <c r="DJD94" s="11"/>
      <c r="DJE94" s="11"/>
      <c r="DJF94" s="11"/>
      <c r="DJG94" s="11"/>
      <c r="DJH94" s="11"/>
      <c r="DJI94" s="11"/>
      <c r="DJJ94" s="11"/>
      <c r="DJK94" s="11"/>
      <c r="DJL94" s="11"/>
      <c r="DJM94" s="11"/>
      <c r="DJN94" s="11"/>
      <c r="DJO94" s="11"/>
      <c r="DJP94" s="11"/>
      <c r="DJQ94" s="11"/>
      <c r="DJR94" s="11"/>
      <c r="DJS94" s="11"/>
      <c r="DJT94" s="11"/>
      <c r="DJU94" s="11"/>
      <c r="DJV94" s="11"/>
      <c r="DJW94" s="11"/>
      <c r="DJX94" s="11"/>
      <c r="DJY94" s="11"/>
      <c r="DJZ94" s="11"/>
      <c r="DKA94" s="11"/>
      <c r="DKB94" s="11"/>
      <c r="DKC94" s="11"/>
      <c r="DKD94" s="11"/>
      <c r="DKE94" s="11"/>
      <c r="DKF94" s="11"/>
      <c r="DKG94" s="11"/>
      <c r="DKH94" s="11"/>
      <c r="DKI94" s="11"/>
      <c r="DKJ94" s="11"/>
      <c r="DKK94" s="11"/>
      <c r="DKL94" s="11"/>
      <c r="DKM94" s="11"/>
      <c r="DKN94" s="11"/>
      <c r="DKO94" s="11"/>
      <c r="DKP94" s="11"/>
      <c r="DKQ94" s="11"/>
      <c r="DKR94" s="11"/>
      <c r="DKS94" s="11"/>
      <c r="DKT94" s="11"/>
      <c r="DKU94" s="11"/>
      <c r="DKV94" s="11"/>
      <c r="DKW94" s="11"/>
      <c r="DKX94" s="11"/>
      <c r="DKY94" s="11"/>
      <c r="DKZ94" s="11"/>
      <c r="DLA94" s="11"/>
      <c r="DLB94" s="11"/>
      <c r="DLC94" s="11"/>
      <c r="DLD94" s="11"/>
      <c r="DLE94" s="11"/>
      <c r="DLF94" s="11"/>
      <c r="DLG94" s="11"/>
      <c r="DLH94" s="11"/>
      <c r="DLI94" s="11"/>
      <c r="DLJ94" s="11"/>
      <c r="DLK94" s="11"/>
      <c r="DLL94" s="11"/>
      <c r="DLM94" s="11"/>
      <c r="DLN94" s="11"/>
      <c r="DLO94" s="11"/>
      <c r="DLP94" s="11"/>
      <c r="DLQ94" s="11"/>
      <c r="DLR94" s="11"/>
      <c r="DLS94" s="11"/>
      <c r="DLT94" s="11"/>
      <c r="DLU94" s="11"/>
      <c r="DLV94" s="11"/>
      <c r="DLW94" s="11"/>
      <c r="DLX94" s="11"/>
      <c r="DLY94" s="11"/>
      <c r="DLZ94" s="11"/>
      <c r="DMA94" s="11"/>
      <c r="DMB94" s="11"/>
      <c r="DMC94" s="11"/>
      <c r="DMD94" s="11"/>
      <c r="DME94" s="11"/>
      <c r="DMF94" s="11"/>
      <c r="DMG94" s="11"/>
      <c r="DMH94" s="11"/>
      <c r="DMI94" s="11"/>
      <c r="DMJ94" s="11"/>
      <c r="DMK94" s="11"/>
      <c r="DML94" s="11"/>
      <c r="DMM94" s="11"/>
      <c r="DMN94" s="11"/>
      <c r="DMO94" s="11"/>
      <c r="DMP94" s="11"/>
      <c r="DMQ94" s="11"/>
      <c r="DMR94" s="11"/>
      <c r="DMS94" s="11"/>
      <c r="DMT94" s="11"/>
      <c r="DMU94" s="11"/>
      <c r="DMV94" s="11"/>
      <c r="DMW94" s="11"/>
      <c r="DMX94" s="11"/>
      <c r="DMY94" s="11"/>
      <c r="DMZ94" s="11"/>
      <c r="DNA94" s="11"/>
      <c r="DNB94" s="11"/>
      <c r="DNC94" s="11"/>
      <c r="DND94" s="11"/>
      <c r="DNE94" s="11"/>
      <c r="DNF94" s="11"/>
      <c r="DNG94" s="11"/>
      <c r="DNH94" s="11"/>
      <c r="DNI94" s="11"/>
      <c r="DNJ94" s="11"/>
      <c r="DNK94" s="11"/>
      <c r="DNL94" s="11"/>
      <c r="DNM94" s="11"/>
      <c r="DNN94" s="11"/>
      <c r="DNO94" s="11"/>
      <c r="DNP94" s="11"/>
      <c r="DNQ94" s="11"/>
      <c r="DNR94" s="11"/>
      <c r="DNS94" s="11"/>
      <c r="DNT94" s="11"/>
      <c r="DNU94" s="11"/>
      <c r="DNV94" s="11"/>
      <c r="DNW94" s="11"/>
      <c r="DNX94" s="11"/>
      <c r="DNY94" s="11"/>
      <c r="DNZ94" s="11"/>
      <c r="DOA94" s="11"/>
      <c r="DOB94" s="11"/>
      <c r="DOC94" s="11"/>
      <c r="DOD94" s="11"/>
      <c r="DOE94" s="11"/>
      <c r="DOF94" s="11"/>
      <c r="DOG94" s="11"/>
      <c r="DOH94" s="11"/>
      <c r="DOI94" s="11"/>
      <c r="DOJ94" s="11"/>
      <c r="DOK94" s="11"/>
      <c r="DOL94" s="11"/>
      <c r="DOM94" s="11"/>
      <c r="DON94" s="11"/>
      <c r="DOO94" s="11"/>
      <c r="DOP94" s="11"/>
      <c r="DOQ94" s="11"/>
      <c r="DOR94" s="11"/>
      <c r="DOS94" s="11"/>
      <c r="DOT94" s="11"/>
      <c r="DOU94" s="11"/>
      <c r="DOV94" s="11"/>
      <c r="DOW94" s="11"/>
      <c r="DOX94" s="11"/>
      <c r="DOY94" s="11"/>
      <c r="DOZ94" s="11"/>
      <c r="DPA94" s="11"/>
      <c r="DPB94" s="11"/>
      <c r="DPC94" s="11"/>
      <c r="DPD94" s="11"/>
      <c r="DPE94" s="11"/>
      <c r="DPF94" s="11"/>
      <c r="DPG94" s="11"/>
      <c r="DPH94" s="11"/>
      <c r="DPI94" s="11"/>
      <c r="DPJ94" s="11"/>
      <c r="DPK94" s="11"/>
      <c r="DPL94" s="11"/>
      <c r="DPM94" s="11"/>
      <c r="DPN94" s="11"/>
      <c r="DPO94" s="11"/>
      <c r="DPP94" s="11"/>
      <c r="DPQ94" s="11"/>
      <c r="DPR94" s="11"/>
      <c r="DPS94" s="11"/>
      <c r="DPT94" s="11"/>
      <c r="DPU94" s="11"/>
      <c r="DPV94" s="11"/>
      <c r="DPW94" s="11"/>
      <c r="DPX94" s="11"/>
      <c r="DPY94" s="11"/>
      <c r="DPZ94" s="11"/>
      <c r="DQA94" s="11"/>
      <c r="DQB94" s="11"/>
      <c r="DQC94" s="11"/>
      <c r="DQD94" s="11"/>
      <c r="DQE94" s="11"/>
      <c r="DQF94" s="11"/>
      <c r="DQG94" s="11"/>
      <c r="DQH94" s="11"/>
      <c r="DQI94" s="11"/>
      <c r="DQJ94" s="11"/>
      <c r="DQK94" s="11"/>
      <c r="DQL94" s="11"/>
      <c r="DQM94" s="11"/>
      <c r="DQN94" s="11"/>
      <c r="DQO94" s="11"/>
      <c r="DQP94" s="11"/>
      <c r="DQQ94" s="11"/>
      <c r="DQR94" s="11"/>
      <c r="DQS94" s="11"/>
      <c r="DQT94" s="11"/>
      <c r="DQU94" s="11"/>
      <c r="DQV94" s="11"/>
      <c r="DQW94" s="11"/>
      <c r="DQX94" s="11"/>
      <c r="DQY94" s="11"/>
      <c r="DQZ94" s="11"/>
      <c r="DRA94" s="11"/>
      <c r="DRB94" s="11"/>
      <c r="DRC94" s="11"/>
      <c r="DRD94" s="11"/>
      <c r="DRE94" s="11"/>
      <c r="DRF94" s="11"/>
      <c r="DRG94" s="11"/>
      <c r="DRH94" s="11"/>
      <c r="DRI94" s="11"/>
      <c r="DRJ94" s="11"/>
      <c r="DRK94" s="11"/>
      <c r="DRL94" s="11"/>
      <c r="DRM94" s="11"/>
      <c r="DRN94" s="11"/>
      <c r="DRO94" s="11"/>
      <c r="DRP94" s="11"/>
      <c r="DRQ94" s="11"/>
      <c r="DRR94" s="11"/>
      <c r="DRS94" s="11"/>
      <c r="DRT94" s="11"/>
      <c r="DRU94" s="11"/>
      <c r="DRV94" s="11"/>
      <c r="DRW94" s="11"/>
      <c r="DRX94" s="11"/>
      <c r="DRY94" s="11"/>
      <c r="DRZ94" s="11"/>
      <c r="DSA94" s="11"/>
      <c r="DSB94" s="11"/>
      <c r="DSC94" s="11"/>
      <c r="DSD94" s="11"/>
      <c r="DSE94" s="11"/>
      <c r="DSF94" s="11"/>
      <c r="DSG94" s="11"/>
      <c r="DSH94" s="11"/>
      <c r="DSI94" s="11"/>
      <c r="DSJ94" s="11"/>
      <c r="DSK94" s="11"/>
      <c r="DSL94" s="11"/>
      <c r="DSM94" s="11"/>
      <c r="DSN94" s="11"/>
      <c r="DSO94" s="11"/>
      <c r="DSP94" s="11"/>
      <c r="DSQ94" s="11"/>
      <c r="DSR94" s="11"/>
      <c r="DSS94" s="11"/>
      <c r="DST94" s="11"/>
      <c r="DSU94" s="11"/>
      <c r="DSV94" s="11"/>
      <c r="DSW94" s="11"/>
      <c r="DSX94" s="11"/>
      <c r="DSY94" s="11"/>
      <c r="DSZ94" s="11"/>
      <c r="DTA94" s="11"/>
      <c r="DTB94" s="11"/>
      <c r="DTC94" s="11"/>
      <c r="DTD94" s="11"/>
      <c r="DTE94" s="11"/>
      <c r="DTF94" s="11"/>
      <c r="DTG94" s="11"/>
      <c r="DTH94" s="11"/>
      <c r="DTI94" s="11"/>
      <c r="DTJ94" s="11"/>
      <c r="DTK94" s="11"/>
      <c r="DTL94" s="11"/>
      <c r="DTM94" s="11"/>
      <c r="DTN94" s="11"/>
      <c r="DTO94" s="11"/>
      <c r="DTP94" s="11"/>
      <c r="DTQ94" s="11"/>
      <c r="DTR94" s="11"/>
      <c r="DTS94" s="11"/>
      <c r="DTT94" s="11"/>
      <c r="DTU94" s="11"/>
      <c r="DTV94" s="11"/>
      <c r="DTW94" s="11"/>
      <c r="DTX94" s="11"/>
      <c r="DTY94" s="11"/>
      <c r="DTZ94" s="11"/>
      <c r="DUA94" s="11"/>
      <c r="DUB94" s="11"/>
      <c r="DUC94" s="11"/>
      <c r="DUD94" s="11"/>
      <c r="DUE94" s="11"/>
      <c r="DUF94" s="11"/>
      <c r="DUG94" s="11"/>
      <c r="DUH94" s="11"/>
      <c r="DUI94" s="11"/>
      <c r="DUJ94" s="11"/>
      <c r="DUK94" s="11"/>
      <c r="DUL94" s="11"/>
      <c r="DUM94" s="11"/>
      <c r="DUN94" s="11"/>
      <c r="DUO94" s="11"/>
      <c r="DUP94" s="11"/>
      <c r="DUQ94" s="11"/>
      <c r="DUR94" s="11"/>
      <c r="DUS94" s="11"/>
      <c r="DUT94" s="11"/>
      <c r="DUU94" s="11"/>
      <c r="DUV94" s="11"/>
      <c r="DUW94" s="11"/>
      <c r="DUX94" s="11"/>
      <c r="DUY94" s="11"/>
      <c r="DUZ94" s="11"/>
      <c r="DVA94" s="11"/>
      <c r="DVB94" s="11"/>
      <c r="DVC94" s="11"/>
      <c r="DVD94" s="11"/>
      <c r="DVE94" s="11"/>
      <c r="DVF94" s="11"/>
      <c r="DVG94" s="11"/>
      <c r="DVH94" s="11"/>
      <c r="DVI94" s="11"/>
      <c r="DVJ94" s="11"/>
      <c r="DVK94" s="11"/>
      <c r="DVL94" s="11"/>
      <c r="DVM94" s="11"/>
      <c r="DVN94" s="11"/>
      <c r="DVO94" s="11"/>
      <c r="DVP94" s="11"/>
      <c r="DVQ94" s="11"/>
      <c r="DVR94" s="11"/>
      <c r="DVS94" s="11"/>
      <c r="DVT94" s="11"/>
      <c r="DVU94" s="11"/>
      <c r="DVV94" s="11"/>
      <c r="DVW94" s="11"/>
      <c r="DVX94" s="11"/>
      <c r="DVY94" s="11"/>
      <c r="DVZ94" s="11"/>
      <c r="DWA94" s="11"/>
      <c r="DWB94" s="11"/>
      <c r="DWC94" s="11"/>
      <c r="DWD94" s="11"/>
      <c r="DWE94" s="11"/>
      <c r="DWF94" s="11"/>
      <c r="DWG94" s="11"/>
      <c r="DWH94" s="11"/>
      <c r="DWI94" s="11"/>
      <c r="DWJ94" s="11"/>
      <c r="DWK94" s="11"/>
      <c r="DWL94" s="11"/>
      <c r="DWM94" s="11"/>
      <c r="DWN94" s="11"/>
      <c r="DWO94" s="11"/>
      <c r="DWP94" s="11"/>
      <c r="DWQ94" s="11"/>
      <c r="DWR94" s="11"/>
      <c r="DWS94" s="11"/>
      <c r="DWT94" s="11"/>
      <c r="DWU94" s="11"/>
      <c r="DWV94" s="11"/>
      <c r="DWW94" s="11"/>
      <c r="DWX94" s="11"/>
      <c r="DWY94" s="11"/>
      <c r="DWZ94" s="11"/>
      <c r="DXA94" s="11"/>
      <c r="DXB94" s="11"/>
      <c r="DXC94" s="11"/>
      <c r="DXD94" s="11"/>
      <c r="DXE94" s="11"/>
      <c r="DXF94" s="11"/>
      <c r="DXG94" s="11"/>
      <c r="DXH94" s="11"/>
      <c r="DXI94" s="11"/>
      <c r="DXJ94" s="11"/>
      <c r="DXK94" s="11"/>
      <c r="DXL94" s="11"/>
      <c r="DXM94" s="11"/>
      <c r="DXN94" s="11"/>
      <c r="DXO94" s="11"/>
      <c r="DXP94" s="11"/>
      <c r="DXQ94" s="11"/>
      <c r="DXR94" s="11"/>
      <c r="DXS94" s="11"/>
      <c r="DXT94" s="11"/>
      <c r="DXU94" s="11"/>
      <c r="DXV94" s="11"/>
      <c r="DXW94" s="11"/>
      <c r="DXX94" s="11"/>
      <c r="DXY94" s="11"/>
      <c r="DXZ94" s="11"/>
      <c r="DYA94" s="11"/>
      <c r="DYB94" s="11"/>
      <c r="DYC94" s="11"/>
      <c r="DYD94" s="11"/>
      <c r="DYE94" s="11"/>
      <c r="DYF94" s="11"/>
      <c r="DYG94" s="11"/>
      <c r="DYH94" s="11"/>
      <c r="DYI94" s="11"/>
      <c r="DYJ94" s="11"/>
      <c r="DYK94" s="11"/>
      <c r="DYL94" s="11"/>
      <c r="DYM94" s="11"/>
      <c r="DYN94" s="11"/>
      <c r="DYO94" s="11"/>
      <c r="DYP94" s="11"/>
      <c r="DYQ94" s="11"/>
      <c r="DYR94" s="11"/>
      <c r="DYS94" s="11"/>
      <c r="DYT94" s="11"/>
      <c r="DYU94" s="11"/>
      <c r="DYV94" s="11"/>
      <c r="DYW94" s="11"/>
      <c r="DYX94" s="11"/>
      <c r="DYY94" s="11"/>
      <c r="DYZ94" s="11"/>
      <c r="DZA94" s="11"/>
      <c r="DZB94" s="11"/>
      <c r="DZC94" s="11"/>
      <c r="DZD94" s="11"/>
      <c r="DZE94" s="11"/>
      <c r="DZF94" s="11"/>
      <c r="DZG94" s="11"/>
      <c r="DZH94" s="11"/>
      <c r="DZI94" s="11"/>
      <c r="DZJ94" s="11"/>
      <c r="DZK94" s="11"/>
      <c r="DZL94" s="11"/>
      <c r="DZM94" s="11"/>
      <c r="DZN94" s="11"/>
      <c r="DZO94" s="11"/>
      <c r="DZP94" s="11"/>
      <c r="DZQ94" s="11"/>
      <c r="DZR94" s="11"/>
      <c r="DZS94" s="11"/>
      <c r="DZT94" s="11"/>
      <c r="DZU94" s="11"/>
      <c r="DZV94" s="11"/>
      <c r="DZW94" s="11"/>
      <c r="DZX94" s="11"/>
      <c r="DZY94" s="11"/>
      <c r="DZZ94" s="11"/>
      <c r="EAA94" s="11"/>
      <c r="EAB94" s="11"/>
      <c r="EAC94" s="11"/>
      <c r="EAD94" s="11"/>
      <c r="EAE94" s="11"/>
      <c r="EAF94" s="11"/>
      <c r="EAG94" s="11"/>
      <c r="EAH94" s="11"/>
      <c r="EAI94" s="11"/>
      <c r="EAJ94" s="11"/>
      <c r="EAK94" s="11"/>
      <c r="EAL94" s="11"/>
      <c r="EAM94" s="11"/>
      <c r="EAN94" s="11"/>
      <c r="EAO94" s="11"/>
      <c r="EAP94" s="11"/>
      <c r="EAQ94" s="11"/>
      <c r="EAR94" s="11"/>
      <c r="EAS94" s="11"/>
      <c r="EAT94" s="11"/>
      <c r="EAU94" s="11"/>
      <c r="EAV94" s="11"/>
      <c r="EAW94" s="11"/>
      <c r="EAX94" s="11"/>
      <c r="EAY94" s="11"/>
      <c r="EAZ94" s="11"/>
      <c r="EBA94" s="11"/>
      <c r="EBB94" s="11"/>
      <c r="EBC94" s="11"/>
      <c r="EBD94" s="11"/>
      <c r="EBE94" s="11"/>
      <c r="EBF94" s="11"/>
      <c r="EBG94" s="11"/>
      <c r="EBH94" s="11"/>
      <c r="EBI94" s="11"/>
      <c r="EBJ94" s="11"/>
      <c r="EBK94" s="11"/>
      <c r="EBL94" s="11"/>
      <c r="EBM94" s="11"/>
      <c r="EBN94" s="11"/>
      <c r="EBO94" s="11"/>
      <c r="EBP94" s="11"/>
      <c r="EBQ94" s="11"/>
      <c r="EBR94" s="11"/>
      <c r="EBS94" s="11"/>
      <c r="EBT94" s="11"/>
      <c r="EBU94" s="11"/>
      <c r="EBV94" s="11"/>
      <c r="EBW94" s="11"/>
      <c r="EBX94" s="11"/>
      <c r="EBY94" s="11"/>
      <c r="EBZ94" s="11"/>
      <c r="ECA94" s="11"/>
      <c r="ECB94" s="11"/>
      <c r="ECC94" s="11"/>
      <c r="ECD94" s="11"/>
      <c r="ECE94" s="11"/>
      <c r="ECF94" s="11"/>
      <c r="ECG94" s="11"/>
      <c r="ECH94" s="11"/>
      <c r="ECI94" s="11"/>
      <c r="ECJ94" s="11"/>
      <c r="ECK94" s="11"/>
      <c r="ECL94" s="11"/>
      <c r="ECM94" s="11"/>
      <c r="ECN94" s="11"/>
      <c r="ECO94" s="11"/>
      <c r="ECP94" s="11"/>
      <c r="ECQ94" s="11"/>
      <c r="ECR94" s="11"/>
      <c r="ECS94" s="11"/>
      <c r="ECT94" s="11"/>
      <c r="ECU94" s="11"/>
      <c r="ECV94" s="11"/>
      <c r="ECW94" s="11"/>
      <c r="ECX94" s="11"/>
      <c r="ECY94" s="11"/>
      <c r="ECZ94" s="11"/>
      <c r="EDA94" s="11"/>
      <c r="EDB94" s="11"/>
      <c r="EDC94" s="11"/>
      <c r="EDD94" s="11"/>
      <c r="EDE94" s="11"/>
      <c r="EDF94" s="11"/>
      <c r="EDG94" s="11"/>
      <c r="EDH94" s="11"/>
      <c r="EDI94" s="11"/>
      <c r="EDJ94" s="11"/>
      <c r="EDK94" s="11"/>
      <c r="EDL94" s="11"/>
      <c r="EDM94" s="11"/>
      <c r="EDN94" s="11"/>
      <c r="EDO94" s="11"/>
      <c r="EDP94" s="11"/>
      <c r="EDQ94" s="11"/>
      <c r="EDR94" s="11"/>
      <c r="EDS94" s="11"/>
      <c r="EDT94" s="11"/>
      <c r="EDU94" s="11"/>
      <c r="EDV94" s="11"/>
      <c r="EDW94" s="11"/>
      <c r="EDX94" s="11"/>
      <c r="EDY94" s="11"/>
      <c r="EDZ94" s="11"/>
      <c r="EEA94" s="11"/>
      <c r="EEB94" s="11"/>
      <c r="EEC94" s="11"/>
      <c r="EED94" s="11"/>
      <c r="EEE94" s="11"/>
      <c r="EEF94" s="11"/>
      <c r="EEG94" s="11"/>
      <c r="EEH94" s="11"/>
      <c r="EEI94" s="11"/>
      <c r="EEJ94" s="11"/>
      <c r="EEK94" s="11"/>
      <c r="EEL94" s="11"/>
      <c r="EEM94" s="11"/>
      <c r="EEN94" s="11"/>
      <c r="EEO94" s="11"/>
      <c r="EEP94" s="11"/>
      <c r="EEQ94" s="11"/>
      <c r="EER94" s="11"/>
      <c r="EES94" s="11"/>
      <c r="EET94" s="11"/>
      <c r="EEU94" s="11"/>
      <c r="EEV94" s="11"/>
      <c r="EEW94" s="11"/>
      <c r="EEX94" s="11"/>
      <c r="EEY94" s="11"/>
      <c r="EEZ94" s="11"/>
      <c r="EFA94" s="11"/>
      <c r="EFB94" s="11"/>
      <c r="EFC94" s="11"/>
      <c r="EFD94" s="11"/>
      <c r="EFE94" s="11"/>
      <c r="EFF94" s="11"/>
      <c r="EFG94" s="11"/>
      <c r="EFH94" s="11"/>
      <c r="EFI94" s="11"/>
      <c r="EFJ94" s="11"/>
      <c r="EFK94" s="11"/>
      <c r="EFL94" s="11"/>
      <c r="EFM94" s="11"/>
      <c r="EFN94" s="11"/>
      <c r="EFO94" s="11"/>
      <c r="EFP94" s="11"/>
      <c r="EFQ94" s="11"/>
      <c r="EFR94" s="11"/>
      <c r="EFS94" s="11"/>
      <c r="EFT94" s="11"/>
      <c r="EFU94" s="11"/>
      <c r="EFV94" s="11"/>
      <c r="EFW94" s="11"/>
      <c r="EFX94" s="11"/>
      <c r="EFY94" s="11"/>
      <c r="EFZ94" s="11"/>
      <c r="EGA94" s="11"/>
      <c r="EGB94" s="11"/>
      <c r="EGC94" s="11"/>
      <c r="EGD94" s="11"/>
      <c r="EGE94" s="11"/>
      <c r="EGF94" s="11"/>
      <c r="EGG94" s="11"/>
      <c r="EGH94" s="11"/>
      <c r="EGI94" s="11"/>
      <c r="EGJ94" s="11"/>
      <c r="EGK94" s="11"/>
      <c r="EGL94" s="11"/>
      <c r="EGM94" s="11"/>
      <c r="EGN94" s="11"/>
      <c r="EGO94" s="11"/>
      <c r="EGP94" s="11"/>
      <c r="EGQ94" s="11"/>
      <c r="EGR94" s="11"/>
      <c r="EGS94" s="11"/>
      <c r="EGT94" s="11"/>
      <c r="EGU94" s="11"/>
      <c r="EGV94" s="11"/>
      <c r="EGW94" s="11"/>
      <c r="EGX94" s="11"/>
      <c r="EGY94" s="11"/>
      <c r="EGZ94" s="11"/>
      <c r="EHA94" s="11"/>
      <c r="EHB94" s="11"/>
      <c r="EHC94" s="11"/>
      <c r="EHD94" s="11"/>
      <c r="EHE94" s="11"/>
      <c r="EHF94" s="11"/>
      <c r="EHG94" s="11"/>
      <c r="EHH94" s="11"/>
      <c r="EHI94" s="11"/>
      <c r="EHJ94" s="11"/>
      <c r="EHK94" s="11"/>
      <c r="EHL94" s="11"/>
      <c r="EHM94" s="11"/>
      <c r="EHN94" s="11"/>
      <c r="EHO94" s="11"/>
      <c r="EHP94" s="11"/>
      <c r="EHQ94" s="11"/>
      <c r="EHR94" s="11"/>
      <c r="EHS94" s="11"/>
      <c r="EHT94" s="11"/>
      <c r="EHU94" s="11"/>
      <c r="EHV94" s="11"/>
      <c r="EHW94" s="11"/>
      <c r="EHX94" s="11"/>
      <c r="EHY94" s="11"/>
      <c r="EHZ94" s="11"/>
      <c r="EIA94" s="11"/>
      <c r="EIB94" s="11"/>
      <c r="EIC94" s="11"/>
      <c r="EID94" s="11"/>
      <c r="EIE94" s="11"/>
      <c r="EIF94" s="11"/>
      <c r="EIG94" s="11"/>
      <c r="EIH94" s="11"/>
      <c r="EII94" s="11"/>
      <c r="EIJ94" s="11"/>
      <c r="EIK94" s="11"/>
      <c r="EIL94" s="11"/>
      <c r="EIM94" s="11"/>
      <c r="EIN94" s="11"/>
      <c r="EIO94" s="11"/>
      <c r="EIP94" s="11"/>
      <c r="EIQ94" s="11"/>
      <c r="EIR94" s="11"/>
      <c r="EIS94" s="11"/>
      <c r="EIT94" s="11"/>
      <c r="EIU94" s="11"/>
      <c r="EIV94" s="11"/>
      <c r="EIW94" s="11"/>
      <c r="EIX94" s="11"/>
      <c r="EIY94" s="11"/>
      <c r="EIZ94" s="11"/>
      <c r="EJA94" s="11"/>
      <c r="EJB94" s="11"/>
      <c r="EJC94" s="11"/>
      <c r="EJD94" s="11"/>
      <c r="EJE94" s="11"/>
      <c r="EJF94" s="11"/>
      <c r="EJG94" s="11"/>
      <c r="EJH94" s="11"/>
      <c r="EJI94" s="11"/>
      <c r="EJJ94" s="11"/>
      <c r="EJK94" s="11"/>
      <c r="EJL94" s="11"/>
      <c r="EJM94" s="11"/>
      <c r="EJN94" s="11"/>
      <c r="EJO94" s="11"/>
      <c r="EJP94" s="11"/>
      <c r="EJQ94" s="11"/>
      <c r="EJR94" s="11"/>
      <c r="EJS94" s="11"/>
      <c r="EJT94" s="11"/>
      <c r="EJU94" s="11"/>
      <c r="EJV94" s="11"/>
      <c r="EJW94" s="11"/>
      <c r="EJX94" s="11"/>
      <c r="EJY94" s="11"/>
      <c r="EJZ94" s="11"/>
      <c r="EKA94" s="11"/>
      <c r="EKB94" s="11"/>
      <c r="EKC94" s="11"/>
      <c r="EKD94" s="11"/>
      <c r="EKE94" s="11"/>
      <c r="EKF94" s="11"/>
      <c r="EKG94" s="11"/>
      <c r="EKH94" s="11"/>
      <c r="EKI94" s="11"/>
      <c r="EKJ94" s="11"/>
      <c r="EKK94" s="11"/>
      <c r="EKL94" s="11"/>
      <c r="EKM94" s="11"/>
      <c r="EKN94" s="11"/>
      <c r="EKO94" s="11"/>
      <c r="EKP94" s="11"/>
      <c r="EKQ94" s="11"/>
      <c r="EKR94" s="11"/>
      <c r="EKS94" s="11"/>
      <c r="EKT94" s="11"/>
      <c r="EKU94" s="11"/>
      <c r="EKV94" s="11"/>
      <c r="EKW94" s="11"/>
      <c r="EKX94" s="11"/>
      <c r="EKY94" s="11"/>
      <c r="EKZ94" s="11"/>
      <c r="ELA94" s="11"/>
      <c r="ELB94" s="11"/>
      <c r="ELC94" s="11"/>
      <c r="ELD94" s="11"/>
      <c r="ELE94" s="11"/>
      <c r="ELF94" s="11"/>
      <c r="ELG94" s="11"/>
      <c r="ELH94" s="11"/>
      <c r="ELI94" s="11"/>
      <c r="ELJ94" s="11"/>
      <c r="ELK94" s="11"/>
      <c r="ELL94" s="11"/>
      <c r="ELM94" s="11"/>
      <c r="ELN94" s="11"/>
      <c r="ELO94" s="11"/>
      <c r="ELP94" s="11"/>
      <c r="ELQ94" s="11"/>
      <c r="ELR94" s="11"/>
      <c r="ELS94" s="11"/>
      <c r="ELT94" s="11"/>
      <c r="ELU94" s="11"/>
      <c r="ELV94" s="11"/>
      <c r="ELW94" s="11"/>
      <c r="ELX94" s="11"/>
      <c r="ELY94" s="11"/>
      <c r="ELZ94" s="11"/>
    </row>
    <row r="95" spans="3:346 1276:3718">
      <c r="C95" s="166" t="s">
        <v>994</v>
      </c>
      <c r="D95" s="223">
        <f t="shared" si="4"/>
        <v>0</v>
      </c>
      <c r="E95" s="88" t="s">
        <v>540</v>
      </c>
      <c r="F95" s="219"/>
      <c r="G95" s="92"/>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c r="HJ95" s="11"/>
      <c r="HK95" s="11"/>
      <c r="HL95" s="11"/>
      <c r="HM95" s="11"/>
      <c r="HN95" s="11"/>
      <c r="HO95" s="11"/>
      <c r="HP95" s="11"/>
      <c r="HQ95" s="11"/>
      <c r="HR95" s="11"/>
      <c r="HS95" s="11"/>
      <c r="HT95" s="11"/>
      <c r="HU95" s="11"/>
      <c r="HV95" s="11"/>
      <c r="HW95" s="11"/>
      <c r="HX95" s="11"/>
      <c r="HY95" s="11"/>
      <c r="HZ95" s="11"/>
      <c r="IA95" s="11"/>
      <c r="IB95" s="11"/>
      <c r="IC95" s="11"/>
      <c r="ID95" s="11"/>
      <c r="IE95" s="11"/>
      <c r="IF95" s="11"/>
      <c r="IG95" s="11"/>
      <c r="IH95" s="11"/>
      <c r="II95" s="11"/>
      <c r="IJ95" s="11"/>
      <c r="IK95" s="11"/>
      <c r="IL95" s="11"/>
      <c r="IM95" s="11"/>
      <c r="IN95" s="11"/>
      <c r="IO95" s="11"/>
      <c r="IP95" s="11"/>
      <c r="IQ95" s="11"/>
      <c r="IR95" s="11"/>
      <c r="IS95" s="11"/>
      <c r="IT95" s="11"/>
      <c r="IU95" s="11"/>
      <c r="IV95" s="11"/>
      <c r="IW95" s="11"/>
      <c r="IX95" s="11"/>
      <c r="IY95" s="11"/>
      <c r="IZ95" s="11"/>
      <c r="JA95" s="11"/>
      <c r="JB95" s="11"/>
      <c r="JC95" s="11"/>
      <c r="JD95" s="11"/>
      <c r="JE95" s="11"/>
      <c r="JF95" s="11"/>
      <c r="JG95" s="11"/>
      <c r="JH95" s="11"/>
      <c r="JI95" s="11"/>
      <c r="JJ95" s="11"/>
      <c r="JK95" s="11"/>
      <c r="JL95" s="11"/>
      <c r="JM95" s="11"/>
      <c r="JN95" s="11"/>
      <c r="JO95" s="11"/>
      <c r="JP95" s="11"/>
      <c r="JQ95" s="11"/>
      <c r="JR95" s="11"/>
      <c r="JS95" s="11"/>
      <c r="JT95" s="11"/>
      <c r="JU95" s="11"/>
      <c r="JV95" s="11"/>
      <c r="JW95" s="11"/>
      <c r="JX95" s="11"/>
      <c r="JY95" s="11"/>
      <c r="JZ95" s="11"/>
      <c r="KA95" s="11"/>
      <c r="KB95" s="11"/>
      <c r="KC95" s="11"/>
      <c r="KD95" s="11"/>
      <c r="KE95" s="11"/>
      <c r="KF95" s="11"/>
      <c r="KG95" s="11"/>
      <c r="KH95" s="11"/>
      <c r="KI95" s="11"/>
      <c r="KJ95" s="11"/>
      <c r="KK95" s="11"/>
      <c r="KL95" s="11"/>
      <c r="KM95" s="11"/>
      <c r="KN95" s="11"/>
      <c r="KO95" s="11"/>
      <c r="KP95" s="11"/>
      <c r="KQ95" s="11"/>
      <c r="KR95" s="11"/>
      <c r="KS95" s="11"/>
      <c r="KT95" s="11"/>
      <c r="KU95" s="11"/>
      <c r="KV95" s="11"/>
      <c r="KW95" s="11"/>
      <c r="KX95" s="11"/>
      <c r="KY95" s="11"/>
      <c r="KZ95" s="11"/>
      <c r="LA95" s="11"/>
      <c r="LB95" s="11"/>
      <c r="LC95" s="11"/>
      <c r="LD95" s="11"/>
      <c r="LE95" s="11"/>
      <c r="LF95" s="11"/>
      <c r="LG95" s="11"/>
      <c r="LH95" s="11"/>
      <c r="LI95" s="11"/>
      <c r="LJ95" s="11"/>
      <c r="LK95" s="11"/>
      <c r="LL95" s="11"/>
      <c r="LM95" s="11"/>
      <c r="LN95" s="11"/>
      <c r="LO95" s="11"/>
      <c r="LP95" s="11"/>
      <c r="LQ95" s="11"/>
      <c r="LR95" s="11"/>
      <c r="LS95" s="11"/>
      <c r="LT95" s="11"/>
      <c r="LU95" s="11"/>
      <c r="LV95" s="11"/>
      <c r="LW95" s="11"/>
      <c r="LX95" s="11"/>
      <c r="LY95" s="11"/>
      <c r="LZ95" s="11"/>
      <c r="MA95" s="11"/>
      <c r="MB95" s="11"/>
      <c r="MC95" s="11"/>
      <c r="MD95" s="11"/>
      <c r="ME95" s="11"/>
      <c r="MF95" s="11"/>
      <c r="MG95" s="11"/>
      <c r="MH95" s="11"/>
      <c r="AWB95" s="11"/>
      <c r="AWC95" s="11"/>
      <c r="AWD95" s="11"/>
      <c r="AWE95" s="11"/>
      <c r="AWF95" s="11"/>
      <c r="AWG95" s="11"/>
      <c r="AWH95" s="11"/>
      <c r="AWI95" s="11"/>
      <c r="AWJ95" s="11"/>
      <c r="AWK95" s="11"/>
      <c r="AWL95" s="11"/>
      <c r="AWM95" s="11"/>
      <c r="AWN95" s="11"/>
      <c r="AWO95" s="11"/>
      <c r="AWP95" s="11"/>
      <c r="AWQ95" s="11"/>
      <c r="AWR95" s="11"/>
      <c r="AWS95" s="11"/>
      <c r="AWT95" s="11"/>
      <c r="AWU95" s="11"/>
      <c r="AWV95" s="11"/>
      <c r="AWW95" s="11"/>
      <c r="AWX95" s="11"/>
      <c r="AWY95" s="11"/>
      <c r="AWZ95" s="11"/>
      <c r="AXA95" s="11"/>
      <c r="AXB95" s="11"/>
      <c r="AXC95" s="11"/>
      <c r="AXD95" s="11"/>
      <c r="AXE95" s="11"/>
      <c r="AXF95" s="11"/>
      <c r="AXG95" s="11"/>
      <c r="AXH95" s="11"/>
      <c r="AXI95" s="11"/>
      <c r="AXJ95" s="11"/>
      <c r="AXK95" s="11"/>
      <c r="AXL95" s="11"/>
      <c r="AXM95" s="11"/>
      <c r="AXN95" s="11"/>
      <c r="AXO95" s="11"/>
      <c r="AXP95" s="11"/>
      <c r="AXQ95" s="11"/>
      <c r="AXR95" s="11"/>
      <c r="AXS95" s="11"/>
      <c r="AXT95" s="11"/>
      <c r="AXU95" s="11"/>
      <c r="AXV95" s="11"/>
      <c r="AXW95" s="11"/>
      <c r="AXX95" s="11"/>
      <c r="AXY95" s="11"/>
      <c r="AXZ95" s="11"/>
      <c r="AYA95" s="11"/>
      <c r="AYB95" s="11"/>
      <c r="AYC95" s="11"/>
      <c r="AYD95" s="11"/>
      <c r="AYE95" s="11"/>
      <c r="AYF95" s="11"/>
      <c r="AYG95" s="11"/>
      <c r="AYH95" s="11"/>
      <c r="AYI95" s="11"/>
      <c r="AYJ95" s="11"/>
      <c r="AYK95" s="11"/>
      <c r="AYL95" s="11"/>
      <c r="AYM95" s="11"/>
      <c r="AYN95" s="11"/>
      <c r="AYO95" s="11"/>
      <c r="AYP95" s="11"/>
      <c r="AYQ95" s="11"/>
      <c r="AYR95" s="11"/>
      <c r="AYS95" s="11"/>
      <c r="AYT95" s="11"/>
      <c r="AYU95" s="11"/>
      <c r="AYV95" s="11"/>
      <c r="AYW95" s="11"/>
      <c r="AYX95" s="11"/>
      <c r="AYY95" s="11"/>
      <c r="AYZ95" s="11"/>
      <c r="AZA95" s="11"/>
      <c r="AZB95" s="11"/>
      <c r="AZC95" s="11"/>
      <c r="AZD95" s="11"/>
      <c r="AZE95" s="11"/>
      <c r="AZF95" s="11"/>
      <c r="AZG95" s="11"/>
      <c r="AZH95" s="11"/>
      <c r="AZI95" s="11"/>
      <c r="AZJ95" s="11"/>
      <c r="AZK95" s="11"/>
      <c r="AZL95" s="11"/>
      <c r="AZM95" s="11"/>
      <c r="AZN95" s="11"/>
      <c r="AZO95" s="11"/>
      <c r="AZP95" s="11"/>
      <c r="AZQ95" s="11"/>
      <c r="AZR95" s="11"/>
      <c r="AZS95" s="11"/>
      <c r="AZT95" s="11"/>
      <c r="AZU95" s="11"/>
      <c r="AZV95" s="11"/>
      <c r="AZW95" s="11"/>
      <c r="AZX95" s="11"/>
      <c r="AZY95" s="11"/>
      <c r="AZZ95" s="11"/>
      <c r="BAA95" s="11"/>
      <c r="BAB95" s="11"/>
      <c r="BAC95" s="11"/>
      <c r="BAD95" s="11"/>
      <c r="BAE95" s="11"/>
      <c r="BAF95" s="11"/>
      <c r="BAG95" s="11"/>
      <c r="BAH95" s="11"/>
      <c r="BAI95" s="11"/>
      <c r="BAJ95" s="11"/>
      <c r="BAK95" s="11"/>
      <c r="BAL95" s="11"/>
      <c r="BAM95" s="11"/>
      <c r="BAN95" s="11"/>
      <c r="BAO95" s="11"/>
      <c r="BAP95" s="11"/>
      <c r="BAQ95" s="11"/>
      <c r="BAR95" s="11"/>
      <c r="BAS95" s="11"/>
      <c r="BAT95" s="11"/>
      <c r="BAU95" s="11"/>
      <c r="BAV95" s="11"/>
      <c r="BAW95" s="11"/>
      <c r="BAX95" s="11"/>
      <c r="BAY95" s="11"/>
      <c r="BAZ95" s="11"/>
      <c r="BBA95" s="11"/>
      <c r="BBB95" s="11"/>
      <c r="BBC95" s="11"/>
      <c r="BBD95" s="11"/>
      <c r="BBE95" s="11"/>
      <c r="BBF95" s="11"/>
      <c r="BBG95" s="11"/>
      <c r="BBH95" s="11"/>
      <c r="BBI95" s="11"/>
      <c r="BBJ95" s="11"/>
      <c r="BBK95" s="11"/>
      <c r="BBL95" s="11"/>
      <c r="BBM95" s="11"/>
      <c r="BBN95" s="11"/>
      <c r="BBO95" s="11"/>
      <c r="BBP95" s="11"/>
      <c r="BBQ95" s="11"/>
      <c r="BBR95" s="11"/>
      <c r="BBS95" s="11"/>
      <c r="BBT95" s="11"/>
      <c r="BBU95" s="11"/>
      <c r="BBV95" s="11"/>
      <c r="BBW95" s="11"/>
      <c r="BBX95" s="11"/>
      <c r="BBY95" s="11"/>
      <c r="BBZ95" s="11"/>
      <c r="BCA95" s="11"/>
      <c r="BCB95" s="11"/>
      <c r="BCC95" s="11"/>
      <c r="BCD95" s="11"/>
      <c r="BCE95" s="11"/>
      <c r="BCF95" s="11"/>
      <c r="BCG95" s="11"/>
      <c r="BCH95" s="11"/>
      <c r="BCI95" s="11"/>
      <c r="BCJ95" s="11"/>
      <c r="BCK95" s="11"/>
      <c r="BCL95" s="11"/>
      <c r="BCM95" s="11"/>
      <c r="BCN95" s="11"/>
      <c r="BCO95" s="11"/>
      <c r="BCP95" s="11"/>
      <c r="BCQ95" s="11"/>
      <c r="BCR95" s="11"/>
      <c r="BCS95" s="11"/>
      <c r="BCT95" s="11"/>
      <c r="BCU95" s="11"/>
      <c r="BCV95" s="11"/>
      <c r="BCW95" s="11"/>
      <c r="BCX95" s="11"/>
      <c r="BCY95" s="11"/>
      <c r="BCZ95" s="11"/>
      <c r="BDA95" s="11"/>
      <c r="BDB95" s="11"/>
      <c r="BDC95" s="11"/>
      <c r="BDD95" s="11"/>
      <c r="BDE95" s="11"/>
      <c r="BDF95" s="11"/>
      <c r="BDG95" s="11"/>
      <c r="BDH95" s="11"/>
      <c r="BDI95" s="11"/>
      <c r="BDJ95" s="11"/>
      <c r="BDK95" s="11"/>
      <c r="BDL95" s="11"/>
      <c r="BDM95" s="11"/>
      <c r="BDN95" s="11"/>
      <c r="BDO95" s="11"/>
      <c r="BDP95" s="11"/>
      <c r="BDQ95" s="11"/>
      <c r="BDR95" s="11"/>
      <c r="BDS95" s="11"/>
      <c r="BDT95" s="11"/>
      <c r="BDU95" s="11"/>
      <c r="BDV95" s="11"/>
      <c r="BDW95" s="11"/>
      <c r="BDX95" s="11"/>
      <c r="BDY95" s="11"/>
      <c r="BDZ95" s="11"/>
      <c r="BEA95" s="11"/>
      <c r="BEB95" s="11"/>
      <c r="BEC95" s="11"/>
      <c r="BED95" s="11"/>
      <c r="BEE95" s="11"/>
      <c r="BEF95" s="11"/>
      <c r="BEG95" s="11"/>
      <c r="BEH95" s="11"/>
      <c r="BEI95" s="11"/>
      <c r="BEJ95" s="11"/>
      <c r="BEK95" s="11"/>
      <c r="BEL95" s="11"/>
      <c r="BEM95" s="11"/>
      <c r="BEN95" s="11"/>
      <c r="BEO95" s="11"/>
      <c r="BEP95" s="11"/>
      <c r="BEQ95" s="11"/>
      <c r="BER95" s="11"/>
      <c r="BES95" s="11"/>
      <c r="BET95" s="11"/>
      <c r="BEU95" s="11"/>
      <c r="BEV95" s="11"/>
      <c r="BEW95" s="11"/>
      <c r="BEX95" s="11"/>
      <c r="BEY95" s="11"/>
      <c r="BEZ95" s="11"/>
      <c r="BFA95" s="11"/>
      <c r="BFB95" s="11"/>
      <c r="BFC95" s="11"/>
      <c r="BFD95" s="11"/>
      <c r="BFE95" s="11"/>
      <c r="BFF95" s="11"/>
      <c r="BFG95" s="11"/>
      <c r="BFH95" s="11"/>
      <c r="BFI95" s="11"/>
      <c r="BFJ95" s="11"/>
      <c r="BFK95" s="11"/>
      <c r="BFL95" s="11"/>
      <c r="BFM95" s="11"/>
      <c r="BFN95" s="11"/>
      <c r="BFO95" s="11"/>
      <c r="BFP95" s="11"/>
      <c r="BFQ95" s="11"/>
      <c r="BFR95" s="11"/>
      <c r="BFS95" s="11"/>
      <c r="BFT95" s="11"/>
      <c r="BFU95" s="11"/>
      <c r="BFV95" s="11"/>
      <c r="BFW95" s="11"/>
      <c r="BFX95" s="11"/>
      <c r="BFY95" s="11"/>
      <c r="BFZ95" s="11"/>
      <c r="BGA95" s="11"/>
      <c r="BGB95" s="11"/>
      <c r="BGC95" s="11"/>
      <c r="BGD95" s="11"/>
      <c r="BGE95" s="11"/>
      <c r="BGF95" s="11"/>
      <c r="BGG95" s="11"/>
      <c r="BGH95" s="11"/>
      <c r="BGI95" s="11"/>
      <c r="BGJ95" s="11"/>
      <c r="BGK95" s="11"/>
      <c r="BGL95" s="11"/>
      <c r="BGM95" s="11"/>
      <c r="BGN95" s="11"/>
      <c r="BGO95" s="11"/>
      <c r="BGP95" s="11"/>
      <c r="BGQ95" s="11"/>
      <c r="BGR95" s="11"/>
      <c r="BGS95" s="11"/>
      <c r="BGT95" s="11"/>
      <c r="BGU95" s="11"/>
      <c r="BGV95" s="11"/>
      <c r="BGW95" s="11"/>
      <c r="BGX95" s="11"/>
      <c r="BGY95" s="11"/>
      <c r="BGZ95" s="11"/>
      <c r="BHA95" s="11"/>
      <c r="BHB95" s="11"/>
      <c r="BHC95" s="11"/>
      <c r="BHD95" s="11"/>
      <c r="BHE95" s="11"/>
      <c r="BHF95" s="11"/>
      <c r="BHG95" s="11"/>
      <c r="BHH95" s="11"/>
      <c r="BHI95" s="11"/>
      <c r="BHJ95" s="11"/>
      <c r="BHK95" s="11"/>
      <c r="BHL95" s="11"/>
      <c r="BHM95" s="11"/>
      <c r="BHN95" s="11"/>
      <c r="BHO95" s="11"/>
      <c r="BHP95" s="11"/>
      <c r="BHQ95" s="11"/>
      <c r="BHR95" s="11"/>
      <c r="BHS95" s="11"/>
      <c r="BHT95" s="11"/>
      <c r="BHU95" s="11"/>
      <c r="BHV95" s="11"/>
      <c r="BHW95" s="11"/>
      <c r="BHX95" s="11"/>
      <c r="BHY95" s="11"/>
      <c r="BHZ95" s="11"/>
      <c r="BIA95" s="11"/>
      <c r="BIB95" s="11"/>
      <c r="BIC95" s="11"/>
      <c r="BID95" s="11"/>
      <c r="BIE95" s="11"/>
      <c r="BIF95" s="11"/>
      <c r="BIG95" s="11"/>
      <c r="BIH95" s="11"/>
      <c r="BII95" s="11"/>
      <c r="BIJ95" s="11"/>
      <c r="BIK95" s="11"/>
      <c r="BIL95" s="11"/>
      <c r="BIM95" s="11"/>
      <c r="BIN95" s="11"/>
      <c r="BIO95" s="11"/>
      <c r="BIP95" s="11"/>
      <c r="BIQ95" s="11"/>
      <c r="BIR95" s="11"/>
      <c r="BIS95" s="11"/>
      <c r="BIT95" s="11"/>
      <c r="BIU95" s="11"/>
      <c r="BIV95" s="11"/>
      <c r="BIW95" s="11"/>
      <c r="BIX95" s="11"/>
      <c r="BIY95" s="11"/>
      <c r="BIZ95" s="11"/>
      <c r="BJA95" s="11"/>
      <c r="BJB95" s="11"/>
      <c r="BJC95" s="11"/>
      <c r="BJD95" s="11"/>
      <c r="BJE95" s="11"/>
      <c r="BJF95" s="11"/>
      <c r="BJG95" s="11"/>
      <c r="BJH95" s="11"/>
      <c r="BJI95" s="11"/>
      <c r="BJJ95" s="11"/>
      <c r="BJK95" s="11"/>
      <c r="BJL95" s="11"/>
      <c r="BJM95" s="11"/>
      <c r="BJN95" s="11"/>
      <c r="BJO95" s="11"/>
      <c r="BJP95" s="11"/>
      <c r="BJQ95" s="11"/>
      <c r="BJR95" s="11"/>
      <c r="BJS95" s="11"/>
      <c r="BJT95" s="11"/>
      <c r="BJU95" s="11"/>
      <c r="BJV95" s="11"/>
      <c r="BJW95" s="11"/>
      <c r="BJX95" s="11"/>
      <c r="BJY95" s="11"/>
      <c r="BJZ95" s="11"/>
      <c r="BKA95" s="11"/>
      <c r="BKB95" s="11"/>
      <c r="BKC95" s="11"/>
      <c r="BKD95" s="11"/>
      <c r="BKE95" s="11"/>
      <c r="BKF95" s="11"/>
      <c r="BKG95" s="11"/>
      <c r="BKH95" s="11"/>
      <c r="BKI95" s="11"/>
      <c r="BKJ95" s="11"/>
      <c r="BKK95" s="11"/>
      <c r="BKL95" s="11"/>
      <c r="BKM95" s="11"/>
      <c r="BKN95" s="11"/>
      <c r="BKO95" s="11"/>
      <c r="BKP95" s="11"/>
      <c r="BKQ95" s="11"/>
      <c r="BKR95" s="11"/>
      <c r="BKS95" s="11"/>
      <c r="BKT95" s="11"/>
      <c r="BKU95" s="11"/>
      <c r="BKV95" s="11"/>
      <c r="BKW95" s="11"/>
      <c r="BKX95" s="11"/>
      <c r="BKY95" s="11"/>
      <c r="BKZ95" s="11"/>
      <c r="BLA95" s="11"/>
      <c r="BLB95" s="11"/>
      <c r="BLC95" s="11"/>
      <c r="BLD95" s="11"/>
      <c r="BLE95" s="11"/>
      <c r="BLF95" s="11"/>
      <c r="BLG95" s="11"/>
      <c r="BLH95" s="11"/>
      <c r="BLI95" s="11"/>
      <c r="BLJ95" s="11"/>
      <c r="BLK95" s="11"/>
      <c r="BLL95" s="11"/>
      <c r="BLM95" s="11"/>
      <c r="BLN95" s="11"/>
      <c r="BLO95" s="11"/>
      <c r="BLP95" s="11"/>
      <c r="BLQ95" s="11"/>
      <c r="BLR95" s="11"/>
      <c r="BLS95" s="11"/>
      <c r="BLT95" s="11"/>
      <c r="BLU95" s="11"/>
      <c r="BLV95" s="11"/>
      <c r="BLW95" s="11"/>
      <c r="BLX95" s="11"/>
      <c r="BLY95" s="11"/>
      <c r="BLZ95" s="11"/>
      <c r="BMA95" s="11"/>
      <c r="BMB95" s="11"/>
      <c r="BMC95" s="11"/>
      <c r="BMD95" s="11"/>
      <c r="BME95" s="11"/>
      <c r="BMF95" s="11"/>
      <c r="BMG95" s="11"/>
      <c r="BMH95" s="11"/>
      <c r="BMI95" s="11"/>
      <c r="BMJ95" s="11"/>
      <c r="BMK95" s="11"/>
      <c r="BML95" s="11"/>
      <c r="BMM95" s="11"/>
      <c r="BMN95" s="11"/>
      <c r="BMO95" s="11"/>
      <c r="BMP95" s="11"/>
      <c r="BMQ95" s="11"/>
      <c r="BMR95" s="11"/>
      <c r="BMS95" s="11"/>
      <c r="BMT95" s="11"/>
      <c r="BMU95" s="11"/>
      <c r="BMV95" s="11"/>
      <c r="BMW95" s="11"/>
      <c r="BMX95" s="11"/>
      <c r="BMY95" s="11"/>
      <c r="BMZ95" s="11"/>
      <c r="BNA95" s="11"/>
      <c r="BNB95" s="11"/>
      <c r="BNC95" s="11"/>
      <c r="BND95" s="11"/>
      <c r="BNE95" s="11"/>
      <c r="BNF95" s="11"/>
      <c r="BNG95" s="11"/>
      <c r="BNH95" s="11"/>
      <c r="BNI95" s="11"/>
      <c r="BNJ95" s="11"/>
      <c r="BNK95" s="11"/>
      <c r="BNL95" s="11"/>
      <c r="BNM95" s="11"/>
      <c r="BNN95" s="11"/>
      <c r="BNO95" s="11"/>
      <c r="BNP95" s="11"/>
      <c r="BNQ95" s="11"/>
      <c r="BNR95" s="11"/>
      <c r="BNS95" s="11"/>
      <c r="BNT95" s="11"/>
      <c r="BNU95" s="11"/>
      <c r="BNV95" s="11"/>
      <c r="BNW95" s="11"/>
      <c r="BNX95" s="11"/>
      <c r="BNY95" s="11"/>
      <c r="BNZ95" s="11"/>
      <c r="BOA95" s="11"/>
      <c r="BOB95" s="11"/>
      <c r="BOC95" s="11"/>
      <c r="BOD95" s="11"/>
      <c r="BOE95" s="11"/>
      <c r="BOF95" s="11"/>
      <c r="BOG95" s="11"/>
      <c r="BOH95" s="11"/>
      <c r="BOI95" s="11"/>
      <c r="BOJ95" s="11"/>
      <c r="BOK95" s="11"/>
      <c r="BOL95" s="11"/>
      <c r="BOM95" s="11"/>
      <c r="BON95" s="11"/>
      <c r="BOO95" s="11"/>
      <c r="BOP95" s="11"/>
      <c r="BOQ95" s="11"/>
      <c r="BOR95" s="11"/>
      <c r="BOS95" s="11"/>
      <c r="BOT95" s="11"/>
      <c r="BOU95" s="11"/>
      <c r="BOV95" s="11"/>
      <c r="BOW95" s="11"/>
      <c r="BOX95" s="11"/>
      <c r="BOY95" s="11"/>
      <c r="BOZ95" s="11"/>
      <c r="BPA95" s="11"/>
      <c r="BPB95" s="11"/>
      <c r="BPC95" s="11"/>
      <c r="BPD95" s="11"/>
      <c r="BPE95" s="11"/>
      <c r="BPF95" s="11"/>
      <c r="BPG95" s="11"/>
      <c r="BPH95" s="11"/>
      <c r="BPI95" s="11"/>
      <c r="BPJ95" s="11"/>
      <c r="BPK95" s="11"/>
      <c r="BPL95" s="11"/>
      <c r="BPM95" s="11"/>
      <c r="BPN95" s="11"/>
      <c r="BPO95" s="11"/>
      <c r="BPP95" s="11"/>
      <c r="BPQ95" s="11"/>
      <c r="BPR95" s="11"/>
      <c r="BPS95" s="11"/>
      <c r="BPT95" s="11"/>
      <c r="BPU95" s="11"/>
      <c r="BPV95" s="11"/>
      <c r="BPW95" s="11"/>
      <c r="BPX95" s="11"/>
      <c r="BPY95" s="11"/>
      <c r="BPZ95" s="11"/>
      <c r="BQA95" s="11"/>
      <c r="BQB95" s="11"/>
      <c r="BQC95" s="11"/>
      <c r="BQD95" s="11"/>
      <c r="BQE95" s="11"/>
      <c r="BQF95" s="11"/>
      <c r="BQG95" s="11"/>
      <c r="BQH95" s="11"/>
      <c r="BQI95" s="11"/>
      <c r="BQJ95" s="11"/>
      <c r="BQK95" s="11"/>
      <c r="BQL95" s="11"/>
      <c r="BQM95" s="11"/>
      <c r="BQN95" s="11"/>
      <c r="BQO95" s="11"/>
      <c r="BQP95" s="11"/>
      <c r="BQQ95" s="11"/>
      <c r="BQR95" s="11"/>
      <c r="BQS95" s="11"/>
      <c r="BQT95" s="11"/>
      <c r="BQU95" s="11"/>
      <c r="BQV95" s="11"/>
      <c r="BQW95" s="11"/>
      <c r="BQX95" s="11"/>
      <c r="BQY95" s="11"/>
      <c r="BQZ95" s="11"/>
      <c r="BRA95" s="11"/>
      <c r="BRB95" s="11"/>
      <c r="BRC95" s="11"/>
      <c r="BRD95" s="11"/>
      <c r="BRE95" s="11"/>
      <c r="BRF95" s="11"/>
      <c r="BRG95" s="11"/>
      <c r="BRH95" s="11"/>
      <c r="BRI95" s="11"/>
      <c r="BRJ95" s="11"/>
      <c r="BRK95" s="11"/>
      <c r="BRL95" s="11"/>
      <c r="BRM95" s="11"/>
      <c r="BRN95" s="11"/>
      <c r="BRO95" s="11"/>
      <c r="BRP95" s="11"/>
      <c r="BRQ95" s="11"/>
      <c r="BRR95" s="11"/>
      <c r="BRS95" s="11"/>
      <c r="BRT95" s="11"/>
      <c r="BRU95" s="11"/>
      <c r="BRV95" s="11"/>
      <c r="BRW95" s="11"/>
      <c r="BRX95" s="11"/>
      <c r="BRY95" s="11"/>
      <c r="BRZ95" s="11"/>
      <c r="BSA95" s="11"/>
      <c r="BSB95" s="11"/>
      <c r="BSC95" s="11"/>
      <c r="BSD95" s="11"/>
      <c r="BSE95" s="11"/>
      <c r="BSF95" s="11"/>
      <c r="BSG95" s="11"/>
      <c r="BSH95" s="11"/>
      <c r="BSI95" s="11"/>
      <c r="BSJ95" s="11"/>
      <c r="BSK95" s="11"/>
      <c r="BSL95" s="11"/>
      <c r="BSM95" s="11"/>
      <c r="BSN95" s="11"/>
      <c r="BSO95" s="11"/>
      <c r="BSP95" s="11"/>
      <c r="BSQ95" s="11"/>
      <c r="BSR95" s="11"/>
      <c r="BSS95" s="11"/>
      <c r="BST95" s="11"/>
      <c r="BSU95" s="11"/>
      <c r="BSV95" s="11"/>
      <c r="BSW95" s="11"/>
      <c r="BSX95" s="11"/>
      <c r="BSY95" s="11"/>
      <c r="BSZ95" s="11"/>
      <c r="BTA95" s="11"/>
      <c r="BTB95" s="11"/>
      <c r="BTC95" s="11"/>
      <c r="BTD95" s="11"/>
      <c r="BTE95" s="11"/>
      <c r="BTF95" s="11"/>
      <c r="BTG95" s="11"/>
      <c r="BTH95" s="11"/>
      <c r="BTI95" s="11"/>
      <c r="BTJ95" s="11"/>
      <c r="BTK95" s="11"/>
      <c r="BTL95" s="11"/>
      <c r="BTM95" s="11"/>
      <c r="BTN95" s="11"/>
      <c r="BTO95" s="11"/>
      <c r="BTP95" s="11"/>
      <c r="BTQ95" s="11"/>
      <c r="BTR95" s="11"/>
      <c r="BTS95" s="11"/>
      <c r="BTT95" s="11"/>
      <c r="BTU95" s="11"/>
      <c r="BTV95" s="11"/>
      <c r="BTW95" s="11"/>
      <c r="BTX95" s="11"/>
      <c r="BTY95" s="11"/>
      <c r="BTZ95" s="11"/>
      <c r="BUA95" s="11"/>
      <c r="BUB95" s="11"/>
      <c r="BUC95" s="11"/>
      <c r="BUD95" s="11"/>
      <c r="BUE95" s="11"/>
      <c r="BUF95" s="11"/>
      <c r="BUG95" s="11"/>
      <c r="BUH95" s="11"/>
      <c r="BUI95" s="11"/>
      <c r="BUJ95" s="11"/>
      <c r="BUK95" s="11"/>
      <c r="BUL95" s="11"/>
      <c r="BUM95" s="11"/>
      <c r="BUN95" s="11"/>
      <c r="BUO95" s="11"/>
      <c r="BUP95" s="11"/>
      <c r="BUQ95" s="11"/>
      <c r="BUR95" s="11"/>
      <c r="BUS95" s="11"/>
      <c r="BUT95" s="11"/>
      <c r="BUU95" s="11"/>
      <c r="BUV95" s="11"/>
      <c r="BUW95" s="11"/>
      <c r="BUX95" s="11"/>
      <c r="BUY95" s="11"/>
      <c r="BUZ95" s="11"/>
      <c r="BVA95" s="11"/>
      <c r="BVB95" s="11"/>
      <c r="BVC95" s="11"/>
      <c r="BVD95" s="11"/>
      <c r="BVE95" s="11"/>
      <c r="BVF95" s="11"/>
      <c r="BVG95" s="11"/>
      <c r="BVH95" s="11"/>
      <c r="BVI95" s="11"/>
      <c r="BVJ95" s="11"/>
      <c r="BVK95" s="11"/>
      <c r="BVL95" s="11"/>
      <c r="BVM95" s="11"/>
      <c r="BVN95" s="11"/>
      <c r="BVO95" s="11"/>
      <c r="BVP95" s="11"/>
      <c r="BVQ95" s="11"/>
      <c r="BVR95" s="11"/>
      <c r="BVS95" s="11"/>
      <c r="BVT95" s="11"/>
      <c r="BVU95" s="11"/>
      <c r="BVV95" s="11"/>
      <c r="BVW95" s="11"/>
      <c r="BVX95" s="11"/>
      <c r="BVY95" s="11"/>
      <c r="BVZ95" s="11"/>
      <c r="BWA95" s="11"/>
      <c r="BWB95" s="11"/>
      <c r="BWC95" s="11"/>
      <c r="BWD95" s="11"/>
      <c r="BWE95" s="11"/>
      <c r="BWF95" s="11"/>
      <c r="BWG95" s="11"/>
      <c r="BWH95" s="11"/>
      <c r="BWI95" s="11"/>
      <c r="BWJ95" s="11"/>
      <c r="BWK95" s="11"/>
      <c r="BWL95" s="11"/>
      <c r="BWM95" s="11"/>
      <c r="BWN95" s="11"/>
      <c r="BWO95" s="11"/>
      <c r="BWP95" s="11"/>
      <c r="BWQ95" s="11"/>
      <c r="BWR95" s="11"/>
      <c r="BWS95" s="11"/>
      <c r="BWT95" s="11"/>
      <c r="BWU95" s="11"/>
      <c r="BWV95" s="11"/>
      <c r="BWW95" s="11"/>
      <c r="BWX95" s="11"/>
      <c r="BWY95" s="11"/>
      <c r="BWZ95" s="11"/>
      <c r="BXA95" s="11"/>
      <c r="BXB95" s="11"/>
      <c r="BXC95" s="11"/>
      <c r="BXD95" s="11"/>
      <c r="BXE95" s="11"/>
      <c r="BXF95" s="11"/>
      <c r="BXG95" s="11"/>
      <c r="BXH95" s="11"/>
      <c r="BXI95" s="11"/>
      <c r="BXJ95" s="11"/>
      <c r="BXK95" s="11"/>
      <c r="BXL95" s="11"/>
      <c r="BXM95" s="11"/>
      <c r="BXN95" s="11"/>
      <c r="BXO95" s="11"/>
      <c r="BXP95" s="11"/>
      <c r="BXQ95" s="11"/>
      <c r="BXR95" s="11"/>
      <c r="BXS95" s="11"/>
      <c r="BXT95" s="11"/>
      <c r="BXU95" s="11"/>
      <c r="BXV95" s="11"/>
      <c r="BXW95" s="11"/>
      <c r="BXX95" s="11"/>
      <c r="BXY95" s="11"/>
      <c r="BXZ95" s="11"/>
      <c r="BYA95" s="11"/>
      <c r="BYB95" s="11"/>
      <c r="BYC95" s="11"/>
      <c r="BYD95" s="11"/>
      <c r="BYE95" s="11"/>
      <c r="BYF95" s="11"/>
      <c r="BYG95" s="11"/>
      <c r="BYH95" s="11"/>
      <c r="BYI95" s="11"/>
      <c r="BYJ95" s="11"/>
      <c r="BYK95" s="11"/>
      <c r="BYL95" s="11"/>
      <c r="BYM95" s="11"/>
      <c r="BYN95" s="11"/>
      <c r="BYO95" s="11"/>
      <c r="BYP95" s="11"/>
      <c r="BYQ95" s="11"/>
      <c r="BYR95" s="11"/>
      <c r="BYS95" s="11"/>
      <c r="BYT95" s="11"/>
      <c r="BYU95" s="11"/>
      <c r="BYV95" s="11"/>
      <c r="BYW95" s="11"/>
      <c r="BYX95" s="11"/>
      <c r="BYY95" s="11"/>
      <c r="BYZ95" s="11"/>
      <c r="BZA95" s="11"/>
      <c r="BZB95" s="11"/>
      <c r="BZC95" s="11"/>
      <c r="BZD95" s="11"/>
      <c r="BZE95" s="11"/>
      <c r="BZF95" s="11"/>
      <c r="BZG95" s="11"/>
      <c r="BZH95" s="11"/>
      <c r="BZI95" s="11"/>
      <c r="BZJ95" s="11"/>
      <c r="BZK95" s="11"/>
      <c r="BZL95" s="11"/>
      <c r="BZM95" s="11"/>
      <c r="BZN95" s="11"/>
      <c r="BZO95" s="11"/>
      <c r="BZP95" s="11"/>
      <c r="BZQ95" s="11"/>
      <c r="BZR95" s="11"/>
      <c r="BZS95" s="11"/>
      <c r="BZT95" s="11"/>
      <c r="BZU95" s="11"/>
      <c r="BZV95" s="11"/>
      <c r="BZW95" s="11"/>
      <c r="BZX95" s="11"/>
      <c r="BZY95" s="11"/>
      <c r="BZZ95" s="11"/>
      <c r="CAA95" s="11"/>
      <c r="CAB95" s="11"/>
      <c r="CAC95" s="11"/>
      <c r="CAD95" s="11"/>
      <c r="CAE95" s="11"/>
      <c r="CAF95" s="11"/>
      <c r="CAG95" s="11"/>
      <c r="CAH95" s="11"/>
      <c r="CAI95" s="11"/>
      <c r="CAJ95" s="11"/>
      <c r="CAK95" s="11"/>
      <c r="CAL95" s="11"/>
      <c r="CAM95" s="11"/>
      <c r="CAN95" s="11"/>
      <c r="CAO95" s="11"/>
      <c r="CAP95" s="11"/>
      <c r="CAQ95" s="11"/>
      <c r="CAR95" s="11"/>
      <c r="CAS95" s="11"/>
      <c r="CAT95" s="11"/>
      <c r="CAU95" s="11"/>
      <c r="CAV95" s="11"/>
      <c r="CAW95" s="11"/>
      <c r="CAX95" s="11"/>
      <c r="CAY95" s="11"/>
      <c r="CAZ95" s="11"/>
      <c r="CBA95" s="11"/>
      <c r="CBB95" s="11"/>
      <c r="CBC95" s="11"/>
      <c r="CBD95" s="11"/>
      <c r="CBE95" s="11"/>
      <c r="CBF95" s="11"/>
      <c r="CBG95" s="11"/>
      <c r="CBH95" s="11"/>
      <c r="CBI95" s="11"/>
      <c r="CBJ95" s="11"/>
      <c r="CBK95" s="11"/>
      <c r="CBL95" s="11"/>
      <c r="CBM95" s="11"/>
      <c r="CBN95" s="11"/>
      <c r="CBO95" s="11"/>
      <c r="CBP95" s="11"/>
      <c r="CBQ95" s="11"/>
      <c r="CBR95" s="11"/>
      <c r="CBS95" s="11"/>
      <c r="CBT95" s="11"/>
      <c r="CBU95" s="11"/>
      <c r="CBV95" s="11"/>
      <c r="CBW95" s="11"/>
      <c r="CBX95" s="11"/>
      <c r="CBY95" s="11"/>
      <c r="CBZ95" s="11"/>
      <c r="CCA95" s="11"/>
      <c r="CCB95" s="11"/>
      <c r="CCC95" s="11"/>
      <c r="CCD95" s="11"/>
      <c r="CCE95" s="11"/>
      <c r="CCF95" s="11"/>
      <c r="CCG95" s="11"/>
      <c r="CCH95" s="11"/>
      <c r="CCI95" s="11"/>
      <c r="CCJ95" s="11"/>
      <c r="CCK95" s="11"/>
      <c r="CCL95" s="11"/>
      <c r="CCM95" s="11"/>
      <c r="CCN95" s="11"/>
      <c r="CCO95" s="11"/>
      <c r="CCP95" s="11"/>
      <c r="CCQ95" s="11"/>
      <c r="CCR95" s="11"/>
      <c r="CCS95" s="11"/>
      <c r="CCT95" s="11"/>
      <c r="CCU95" s="11"/>
      <c r="CCV95" s="11"/>
      <c r="CCW95" s="11"/>
      <c r="CCX95" s="11"/>
      <c r="CCY95" s="11"/>
      <c r="CCZ95" s="11"/>
      <c r="CDA95" s="11"/>
      <c r="CDB95" s="11"/>
      <c r="CDC95" s="11"/>
      <c r="CDD95" s="11"/>
      <c r="CDE95" s="11"/>
      <c r="CDF95" s="11"/>
      <c r="CDG95" s="11"/>
      <c r="CDH95" s="11"/>
      <c r="CDI95" s="11"/>
      <c r="CDJ95" s="11"/>
      <c r="CDK95" s="11"/>
      <c r="CDL95" s="11"/>
      <c r="CDM95" s="11"/>
      <c r="CDN95" s="11"/>
      <c r="CDO95" s="11"/>
      <c r="CDP95" s="11"/>
      <c r="CDQ95" s="11"/>
      <c r="CDR95" s="11"/>
      <c r="CDS95" s="11"/>
      <c r="CDT95" s="11"/>
      <c r="CDU95" s="11"/>
      <c r="CDV95" s="11"/>
      <c r="CDW95" s="11"/>
      <c r="CDX95" s="11"/>
      <c r="CDY95" s="11"/>
      <c r="CDZ95" s="11"/>
      <c r="CEA95" s="11"/>
      <c r="CEB95" s="11"/>
      <c r="CEC95" s="11"/>
      <c r="CED95" s="11"/>
      <c r="CEE95" s="11"/>
      <c r="CEF95" s="11"/>
      <c r="CEG95" s="11"/>
      <c r="CEH95" s="11"/>
      <c r="CEI95" s="11"/>
      <c r="CEJ95" s="11"/>
      <c r="CEK95" s="11"/>
      <c r="CEL95" s="11"/>
      <c r="CEM95" s="11"/>
      <c r="CEN95" s="11"/>
      <c r="CEO95" s="11"/>
      <c r="CEP95" s="11"/>
      <c r="CEQ95" s="11"/>
      <c r="CER95" s="11"/>
      <c r="CES95" s="11"/>
      <c r="CET95" s="11"/>
      <c r="CEU95" s="11"/>
      <c r="CEV95" s="11"/>
      <c r="CEW95" s="11"/>
      <c r="CEX95" s="11"/>
      <c r="CEY95" s="11"/>
      <c r="CEZ95" s="11"/>
      <c r="CFA95" s="11"/>
      <c r="CFB95" s="11"/>
      <c r="CFC95" s="11"/>
      <c r="CFD95" s="11"/>
      <c r="CFE95" s="11"/>
      <c r="CFF95" s="11"/>
      <c r="CFG95" s="11"/>
      <c r="CFH95" s="11"/>
      <c r="CFI95" s="11"/>
      <c r="CFJ95" s="11"/>
      <c r="CFK95" s="11"/>
      <c r="CFL95" s="11"/>
      <c r="CFM95" s="11"/>
      <c r="CFN95" s="11"/>
      <c r="CFO95" s="11"/>
      <c r="CFP95" s="11"/>
      <c r="CFQ95" s="11"/>
      <c r="CFR95" s="11"/>
      <c r="CFS95" s="11"/>
      <c r="CFT95" s="11"/>
      <c r="CFU95" s="11"/>
      <c r="CFV95" s="11"/>
      <c r="CFW95" s="11"/>
      <c r="CFX95" s="11"/>
      <c r="CFY95" s="11"/>
      <c r="CFZ95" s="11"/>
      <c r="CGA95" s="11"/>
      <c r="CGB95" s="11"/>
      <c r="CGC95" s="11"/>
      <c r="CGD95" s="11"/>
      <c r="CGE95" s="11"/>
      <c r="CGF95" s="11"/>
      <c r="CGG95" s="11"/>
      <c r="CGH95" s="11"/>
      <c r="CGI95" s="11"/>
      <c r="CGJ95" s="11"/>
      <c r="CGK95" s="11"/>
      <c r="CGL95" s="11"/>
      <c r="CGM95" s="11"/>
      <c r="CGN95" s="11"/>
      <c r="CGO95" s="11"/>
      <c r="CGP95" s="11"/>
      <c r="CGQ95" s="11"/>
      <c r="CGR95" s="11"/>
      <c r="CGS95" s="11"/>
      <c r="CGT95" s="11"/>
      <c r="CGU95" s="11"/>
      <c r="CGV95" s="11"/>
      <c r="CGW95" s="11"/>
      <c r="CGX95" s="11"/>
      <c r="CGY95" s="11"/>
      <c r="CGZ95" s="11"/>
      <c r="CHA95" s="11"/>
      <c r="CHB95" s="11"/>
      <c r="CHC95" s="11"/>
      <c r="CHD95" s="11"/>
      <c r="CHE95" s="11"/>
      <c r="CHF95" s="11"/>
      <c r="CHG95" s="11"/>
      <c r="CHH95" s="11"/>
      <c r="CHI95" s="11"/>
      <c r="CHJ95" s="11"/>
      <c r="CHK95" s="11"/>
      <c r="CHL95" s="11"/>
      <c r="CHM95" s="11"/>
      <c r="CHN95" s="11"/>
      <c r="CHO95" s="11"/>
      <c r="CHP95" s="11"/>
      <c r="CHQ95" s="11"/>
      <c r="CHR95" s="11"/>
      <c r="CHS95" s="11"/>
      <c r="CHT95" s="11"/>
      <c r="CHU95" s="11"/>
      <c r="CHV95" s="11"/>
      <c r="CHW95" s="11"/>
      <c r="CHX95" s="11"/>
      <c r="CHY95" s="11"/>
      <c r="CHZ95" s="11"/>
      <c r="CIA95" s="11"/>
      <c r="CIB95" s="11"/>
      <c r="CIC95" s="11"/>
      <c r="CID95" s="11"/>
      <c r="CIE95" s="11"/>
      <c r="CIF95" s="11"/>
      <c r="CIG95" s="11"/>
      <c r="CIH95" s="11"/>
      <c r="CII95" s="11"/>
      <c r="CIJ95" s="11"/>
      <c r="CIK95" s="11"/>
      <c r="CIL95" s="11"/>
      <c r="CIM95" s="11"/>
      <c r="CIN95" s="11"/>
      <c r="CIO95" s="11"/>
      <c r="CIP95" s="11"/>
      <c r="CIQ95" s="11"/>
      <c r="CIR95" s="11"/>
      <c r="CIS95" s="11"/>
      <c r="CIT95" s="11"/>
      <c r="CIU95" s="11"/>
      <c r="CIV95" s="11"/>
      <c r="CIW95" s="11"/>
      <c r="CIX95" s="11"/>
      <c r="CIY95" s="11"/>
      <c r="CIZ95" s="11"/>
      <c r="CJA95" s="11"/>
      <c r="CJB95" s="11"/>
      <c r="CJC95" s="11"/>
      <c r="CJD95" s="11"/>
      <c r="CJE95" s="11"/>
      <c r="CJF95" s="11"/>
      <c r="CJG95" s="11"/>
      <c r="CJH95" s="11"/>
      <c r="CJI95" s="11"/>
      <c r="CJJ95" s="11"/>
      <c r="CJK95" s="11"/>
      <c r="CJL95" s="11"/>
      <c r="CJM95" s="11"/>
      <c r="CJN95" s="11"/>
      <c r="CJO95" s="11"/>
      <c r="CJP95" s="11"/>
      <c r="CJQ95" s="11"/>
      <c r="CJR95" s="11"/>
      <c r="CJS95" s="11"/>
      <c r="CJT95" s="11"/>
      <c r="CJU95" s="11"/>
      <c r="CJV95" s="11"/>
      <c r="CJW95" s="11"/>
      <c r="CJX95" s="11"/>
      <c r="CJY95" s="11"/>
      <c r="CJZ95" s="11"/>
      <c r="CKA95" s="11"/>
      <c r="CKB95" s="11"/>
      <c r="CKC95" s="11"/>
      <c r="CKD95" s="11"/>
      <c r="CKE95" s="11"/>
      <c r="CKF95" s="11"/>
      <c r="CKG95" s="11"/>
      <c r="CKH95" s="11"/>
      <c r="CKI95" s="11"/>
      <c r="CKJ95" s="11"/>
      <c r="CKK95" s="11"/>
      <c r="CKL95" s="11"/>
      <c r="CKM95" s="11"/>
      <c r="CKN95" s="11"/>
      <c r="CKO95" s="11"/>
      <c r="CKP95" s="11"/>
      <c r="CKQ95" s="11"/>
      <c r="CKR95" s="11"/>
      <c r="CKS95" s="11"/>
      <c r="CKT95" s="11"/>
      <c r="CKU95" s="11"/>
      <c r="CKV95" s="11"/>
      <c r="CKW95" s="11"/>
      <c r="CKX95" s="11"/>
      <c r="CKY95" s="11"/>
      <c r="CKZ95" s="11"/>
      <c r="CLA95" s="11"/>
      <c r="CLB95" s="11"/>
      <c r="CLC95" s="11"/>
      <c r="CLD95" s="11"/>
      <c r="CLE95" s="11"/>
      <c r="CLF95" s="11"/>
      <c r="CLG95" s="11"/>
      <c r="CLH95" s="11"/>
      <c r="CLI95" s="11"/>
      <c r="CLJ95" s="11"/>
      <c r="CLK95" s="11"/>
      <c r="CLL95" s="11"/>
      <c r="CLM95" s="11"/>
      <c r="CLN95" s="11"/>
      <c r="CLO95" s="11"/>
      <c r="CLP95" s="11"/>
      <c r="CLQ95" s="11"/>
      <c r="CLR95" s="11"/>
      <c r="CLS95" s="11"/>
      <c r="CLT95" s="11"/>
      <c r="CLU95" s="11"/>
      <c r="CLV95" s="11"/>
      <c r="CLW95" s="11"/>
      <c r="CLX95" s="11"/>
      <c r="CLY95" s="11"/>
      <c r="CLZ95" s="11"/>
      <c r="CMA95" s="11"/>
      <c r="CMB95" s="11"/>
      <c r="CMC95" s="11"/>
      <c r="CMD95" s="11"/>
      <c r="CME95" s="11"/>
      <c r="CMF95" s="11"/>
      <c r="CMG95" s="11"/>
      <c r="CMH95" s="11"/>
      <c r="CMI95" s="11"/>
      <c r="CMJ95" s="11"/>
      <c r="CMK95" s="11"/>
      <c r="CML95" s="11"/>
      <c r="CMM95" s="11"/>
      <c r="CMN95" s="11"/>
      <c r="CMO95" s="11"/>
      <c r="CMP95" s="11"/>
      <c r="CMQ95" s="11"/>
      <c r="CMR95" s="11"/>
      <c r="CMS95" s="11"/>
      <c r="CMT95" s="11"/>
      <c r="CMU95" s="11"/>
      <c r="CMV95" s="11"/>
      <c r="CMW95" s="11"/>
      <c r="CMX95" s="11"/>
      <c r="CMY95" s="11"/>
      <c r="CMZ95" s="11"/>
      <c r="CNA95" s="11"/>
      <c r="CNB95" s="11"/>
      <c r="CNC95" s="11"/>
      <c r="CND95" s="11"/>
      <c r="CNE95" s="11"/>
      <c r="CNF95" s="11"/>
      <c r="CNG95" s="11"/>
      <c r="CNH95" s="11"/>
      <c r="CNI95" s="11"/>
      <c r="CNJ95" s="11"/>
      <c r="CNK95" s="11"/>
      <c r="CNL95" s="11"/>
      <c r="CNM95" s="11"/>
      <c r="CNN95" s="11"/>
      <c r="CNO95" s="11"/>
      <c r="CNP95" s="11"/>
      <c r="CNQ95" s="11"/>
      <c r="CNR95" s="11"/>
      <c r="CNS95" s="11"/>
      <c r="CNT95" s="11"/>
      <c r="CNU95" s="11"/>
      <c r="CNV95" s="11"/>
      <c r="CNW95" s="11"/>
      <c r="CNX95" s="11"/>
      <c r="CNY95" s="11"/>
      <c r="CNZ95" s="11"/>
      <c r="COA95" s="11"/>
      <c r="COB95" s="11"/>
      <c r="COC95" s="11"/>
      <c r="COD95" s="11"/>
      <c r="COE95" s="11"/>
      <c r="COF95" s="11"/>
      <c r="COG95" s="11"/>
      <c r="COH95" s="11"/>
      <c r="COI95" s="11"/>
      <c r="COJ95" s="11"/>
      <c r="COK95" s="11"/>
      <c r="COL95" s="11"/>
      <c r="COM95" s="11"/>
      <c r="CON95" s="11"/>
      <c r="COO95" s="11"/>
      <c r="COP95" s="11"/>
      <c r="COQ95" s="11"/>
      <c r="COR95" s="11"/>
      <c r="COS95" s="11"/>
      <c r="COT95" s="11"/>
      <c r="COU95" s="11"/>
      <c r="COV95" s="11"/>
      <c r="COW95" s="11"/>
      <c r="COX95" s="11"/>
      <c r="COY95" s="11"/>
      <c r="COZ95" s="11"/>
      <c r="CPA95" s="11"/>
      <c r="CPB95" s="11"/>
      <c r="CPC95" s="11"/>
      <c r="CPD95" s="11"/>
      <c r="CPE95" s="11"/>
      <c r="CPF95" s="11"/>
      <c r="CPG95" s="11"/>
      <c r="CPH95" s="11"/>
      <c r="CPI95" s="11"/>
      <c r="CPJ95" s="11"/>
      <c r="CPK95" s="11"/>
      <c r="CPL95" s="11"/>
      <c r="CPM95" s="11"/>
      <c r="CPN95" s="11"/>
      <c r="CPO95" s="11"/>
      <c r="CPP95" s="11"/>
      <c r="CPQ95" s="11"/>
      <c r="CPR95" s="11"/>
      <c r="CPS95" s="11"/>
      <c r="CPT95" s="11"/>
      <c r="CPU95" s="11"/>
      <c r="CPV95" s="11"/>
      <c r="CPW95" s="11"/>
      <c r="CPX95" s="11"/>
      <c r="CPY95" s="11"/>
      <c r="CPZ95" s="11"/>
      <c r="CQA95" s="11"/>
      <c r="CQB95" s="11"/>
      <c r="CQC95" s="11"/>
      <c r="CQD95" s="11"/>
      <c r="CQE95" s="11"/>
      <c r="CQF95" s="11"/>
      <c r="CQG95" s="11"/>
      <c r="CQH95" s="11"/>
      <c r="CQI95" s="11"/>
      <c r="CQJ95" s="11"/>
      <c r="CQK95" s="11"/>
      <c r="CQL95" s="11"/>
      <c r="CQM95" s="11"/>
      <c r="CQN95" s="11"/>
      <c r="CQO95" s="11"/>
      <c r="CQP95" s="11"/>
      <c r="CQQ95" s="11"/>
      <c r="CQR95" s="11"/>
      <c r="CQS95" s="11"/>
      <c r="CQT95" s="11"/>
      <c r="CQU95" s="11"/>
      <c r="CQV95" s="11"/>
      <c r="CQW95" s="11"/>
      <c r="CQX95" s="11"/>
      <c r="CQY95" s="11"/>
      <c r="CQZ95" s="11"/>
      <c r="CRA95" s="11"/>
      <c r="CRB95" s="11"/>
      <c r="CRC95" s="11"/>
      <c r="CRD95" s="11"/>
      <c r="CRE95" s="11"/>
      <c r="CRF95" s="11"/>
      <c r="CRG95" s="11"/>
      <c r="CRH95" s="11"/>
      <c r="CRI95" s="11"/>
      <c r="CRJ95" s="11"/>
      <c r="CRK95" s="11"/>
      <c r="CRL95" s="11"/>
      <c r="CRM95" s="11"/>
      <c r="CRN95" s="11"/>
      <c r="CRO95" s="11"/>
      <c r="CRP95" s="11"/>
      <c r="CRQ95" s="11"/>
      <c r="CRR95" s="11"/>
      <c r="CRS95" s="11"/>
      <c r="CRT95" s="11"/>
      <c r="CRU95" s="11"/>
      <c r="CRV95" s="11"/>
      <c r="CRW95" s="11"/>
      <c r="CRX95" s="11"/>
      <c r="CRY95" s="11"/>
      <c r="CRZ95" s="11"/>
      <c r="CSA95" s="11"/>
      <c r="CSB95" s="11"/>
      <c r="CSC95" s="11"/>
      <c r="CSD95" s="11"/>
      <c r="CSE95" s="11"/>
      <c r="CSF95" s="11"/>
      <c r="CSG95" s="11"/>
      <c r="CSH95" s="11"/>
      <c r="CSI95" s="11"/>
      <c r="CSJ95" s="11"/>
      <c r="CSK95" s="11"/>
      <c r="CSL95" s="11"/>
      <c r="CSM95" s="11"/>
      <c r="CSN95" s="11"/>
      <c r="CSO95" s="11"/>
      <c r="CSP95" s="11"/>
      <c r="CSQ95" s="11"/>
      <c r="CSR95" s="11"/>
      <c r="CSS95" s="11"/>
      <c r="CST95" s="11"/>
      <c r="CSU95" s="11"/>
      <c r="CSV95" s="11"/>
      <c r="CSW95" s="11"/>
      <c r="CSX95" s="11"/>
      <c r="CSY95" s="11"/>
      <c r="CSZ95" s="11"/>
      <c r="CTA95" s="11"/>
      <c r="CTB95" s="11"/>
      <c r="CTC95" s="11"/>
      <c r="CTD95" s="11"/>
      <c r="CTE95" s="11"/>
      <c r="CTF95" s="11"/>
      <c r="CTG95" s="11"/>
      <c r="CTH95" s="11"/>
      <c r="CTI95" s="11"/>
      <c r="CTJ95" s="11"/>
      <c r="CTK95" s="11"/>
      <c r="CTL95" s="11"/>
      <c r="CTM95" s="11"/>
      <c r="CTN95" s="11"/>
      <c r="CTO95" s="11"/>
      <c r="CTP95" s="11"/>
      <c r="CTQ95" s="11"/>
      <c r="CTR95" s="11"/>
      <c r="CTS95" s="11"/>
      <c r="CTT95" s="11"/>
      <c r="CTU95" s="11"/>
      <c r="CTV95" s="11"/>
      <c r="CTW95" s="11"/>
      <c r="CTX95" s="11"/>
      <c r="CTY95" s="11"/>
      <c r="CTZ95" s="11"/>
      <c r="CUA95" s="11"/>
      <c r="CUB95" s="11"/>
      <c r="CUC95" s="11"/>
      <c r="CUD95" s="11"/>
      <c r="CUE95" s="11"/>
      <c r="CUF95" s="11"/>
      <c r="CUG95" s="11"/>
      <c r="CUH95" s="11"/>
      <c r="CUI95" s="11"/>
      <c r="CUJ95" s="11"/>
      <c r="CUK95" s="11"/>
      <c r="CUL95" s="11"/>
      <c r="CUM95" s="11"/>
      <c r="CUN95" s="11"/>
      <c r="CUO95" s="11"/>
      <c r="CUP95" s="11"/>
      <c r="CUQ95" s="11"/>
      <c r="CUR95" s="11"/>
      <c r="CUS95" s="11"/>
      <c r="CUT95" s="11"/>
      <c r="CUU95" s="11"/>
      <c r="CUV95" s="11"/>
      <c r="CUW95" s="11"/>
      <c r="CUX95" s="11"/>
      <c r="CUY95" s="11"/>
      <c r="CUZ95" s="11"/>
      <c r="CVA95" s="11"/>
      <c r="CVB95" s="11"/>
      <c r="CVC95" s="11"/>
      <c r="CVD95" s="11"/>
      <c r="CVE95" s="11"/>
      <c r="CVF95" s="11"/>
      <c r="CVG95" s="11"/>
      <c r="CVH95" s="11"/>
      <c r="CVI95" s="11"/>
      <c r="CVJ95" s="11"/>
      <c r="CVK95" s="11"/>
      <c r="CVL95" s="11"/>
      <c r="CVM95" s="11"/>
      <c r="CVN95" s="11"/>
      <c r="CVO95" s="11"/>
      <c r="CVP95" s="11"/>
      <c r="CVQ95" s="11"/>
      <c r="CVR95" s="11"/>
      <c r="CVS95" s="11"/>
      <c r="CVT95" s="11"/>
      <c r="CVU95" s="11"/>
      <c r="CVV95" s="11"/>
      <c r="CVW95" s="11"/>
      <c r="CVX95" s="11"/>
      <c r="CVY95" s="11"/>
      <c r="CVZ95" s="11"/>
      <c r="CWA95" s="11"/>
      <c r="CWB95" s="11"/>
      <c r="CWC95" s="11"/>
      <c r="CWD95" s="11"/>
      <c r="CWE95" s="11"/>
      <c r="CWF95" s="11"/>
      <c r="CWG95" s="11"/>
      <c r="CWH95" s="11"/>
      <c r="CWI95" s="11"/>
      <c r="CWJ95" s="11"/>
      <c r="CWK95" s="11"/>
      <c r="CWL95" s="11"/>
      <c r="CWM95" s="11"/>
      <c r="CWN95" s="11"/>
      <c r="CWO95" s="11"/>
      <c r="CWP95" s="11"/>
      <c r="CWQ95" s="11"/>
      <c r="CWR95" s="11"/>
      <c r="CWS95" s="11"/>
      <c r="CWT95" s="11"/>
      <c r="CWU95" s="11"/>
      <c r="CWV95" s="11"/>
      <c r="CWW95" s="11"/>
      <c r="CWX95" s="11"/>
      <c r="CWY95" s="11"/>
      <c r="CWZ95" s="11"/>
      <c r="CXA95" s="11"/>
      <c r="CXB95" s="11"/>
      <c r="CXC95" s="11"/>
      <c r="CXD95" s="11"/>
      <c r="CXE95" s="11"/>
      <c r="CXF95" s="11"/>
      <c r="CXG95" s="11"/>
      <c r="CXH95" s="11"/>
      <c r="CXI95" s="11"/>
      <c r="CXJ95" s="11"/>
      <c r="CXK95" s="11"/>
      <c r="CXL95" s="11"/>
      <c r="CXM95" s="11"/>
      <c r="CXN95" s="11"/>
      <c r="CXO95" s="11"/>
      <c r="CXP95" s="11"/>
      <c r="CXQ95" s="11"/>
      <c r="CXR95" s="11"/>
      <c r="CXS95" s="11"/>
      <c r="CXT95" s="11"/>
      <c r="CXU95" s="11"/>
      <c r="CXV95" s="11"/>
      <c r="CXW95" s="11"/>
      <c r="CXX95" s="11"/>
      <c r="CXY95" s="11"/>
      <c r="CXZ95" s="11"/>
      <c r="CYA95" s="11"/>
      <c r="CYB95" s="11"/>
      <c r="CYC95" s="11"/>
      <c r="CYD95" s="11"/>
      <c r="CYE95" s="11"/>
      <c r="CYF95" s="11"/>
      <c r="CYG95" s="11"/>
      <c r="CYH95" s="11"/>
      <c r="CYI95" s="11"/>
      <c r="CYJ95" s="11"/>
      <c r="CYK95" s="11"/>
      <c r="CYL95" s="11"/>
      <c r="CYM95" s="11"/>
      <c r="CYN95" s="11"/>
      <c r="CYO95" s="11"/>
      <c r="CYP95" s="11"/>
      <c r="CYQ95" s="11"/>
      <c r="CYR95" s="11"/>
      <c r="CYS95" s="11"/>
      <c r="CYT95" s="11"/>
      <c r="CYU95" s="11"/>
      <c r="CYV95" s="11"/>
      <c r="CYW95" s="11"/>
      <c r="CYX95" s="11"/>
      <c r="CYY95" s="11"/>
      <c r="CYZ95" s="11"/>
      <c r="CZA95" s="11"/>
      <c r="CZB95" s="11"/>
      <c r="CZC95" s="11"/>
      <c r="CZD95" s="11"/>
      <c r="CZE95" s="11"/>
      <c r="CZF95" s="11"/>
      <c r="CZG95" s="11"/>
      <c r="CZH95" s="11"/>
      <c r="CZI95" s="11"/>
      <c r="CZJ95" s="11"/>
      <c r="CZK95" s="11"/>
      <c r="CZL95" s="11"/>
      <c r="CZM95" s="11"/>
      <c r="CZN95" s="11"/>
      <c r="CZO95" s="11"/>
      <c r="CZP95" s="11"/>
      <c r="CZQ95" s="11"/>
      <c r="CZR95" s="11"/>
      <c r="CZS95" s="11"/>
      <c r="CZT95" s="11"/>
      <c r="CZU95" s="11"/>
      <c r="CZV95" s="11"/>
      <c r="CZW95" s="11"/>
      <c r="CZX95" s="11"/>
      <c r="CZY95" s="11"/>
      <c r="CZZ95" s="11"/>
      <c r="DAA95" s="11"/>
      <c r="DAB95" s="11"/>
      <c r="DAC95" s="11"/>
      <c r="DAD95" s="11"/>
      <c r="DAE95" s="11"/>
      <c r="DAF95" s="11"/>
      <c r="DAG95" s="11"/>
      <c r="DAH95" s="11"/>
      <c r="DAI95" s="11"/>
      <c r="DAJ95" s="11"/>
      <c r="DAK95" s="11"/>
      <c r="DAL95" s="11"/>
      <c r="DAM95" s="11"/>
      <c r="DAN95" s="11"/>
      <c r="DAO95" s="11"/>
      <c r="DAP95" s="11"/>
      <c r="DAQ95" s="11"/>
      <c r="DAR95" s="11"/>
      <c r="DAS95" s="11"/>
      <c r="DAT95" s="11"/>
      <c r="DAU95" s="11"/>
      <c r="DAV95" s="11"/>
      <c r="DAW95" s="11"/>
      <c r="DAX95" s="11"/>
      <c r="DAY95" s="11"/>
      <c r="DAZ95" s="11"/>
      <c r="DBA95" s="11"/>
      <c r="DBB95" s="11"/>
      <c r="DBC95" s="11"/>
      <c r="DBD95" s="11"/>
      <c r="DBE95" s="11"/>
      <c r="DBF95" s="11"/>
      <c r="DBG95" s="11"/>
      <c r="DBH95" s="11"/>
      <c r="DBI95" s="11"/>
      <c r="DBJ95" s="11"/>
      <c r="DBK95" s="11"/>
      <c r="DBL95" s="11"/>
      <c r="DBM95" s="11"/>
      <c r="DBN95" s="11"/>
      <c r="DBO95" s="11"/>
      <c r="DBP95" s="11"/>
      <c r="DBQ95" s="11"/>
      <c r="DBR95" s="11"/>
      <c r="DBS95" s="11"/>
      <c r="DBT95" s="11"/>
      <c r="DBU95" s="11"/>
      <c r="DBV95" s="11"/>
      <c r="DBW95" s="11"/>
      <c r="DBX95" s="11"/>
      <c r="DBY95" s="11"/>
      <c r="DBZ95" s="11"/>
      <c r="DCA95" s="11"/>
      <c r="DCB95" s="11"/>
      <c r="DCC95" s="11"/>
      <c r="DCD95" s="11"/>
      <c r="DCE95" s="11"/>
      <c r="DCF95" s="11"/>
      <c r="DCG95" s="11"/>
      <c r="DCH95" s="11"/>
      <c r="DCI95" s="11"/>
      <c r="DCJ95" s="11"/>
      <c r="DCK95" s="11"/>
      <c r="DCL95" s="11"/>
      <c r="DCM95" s="11"/>
      <c r="DCN95" s="11"/>
      <c r="DCO95" s="11"/>
      <c r="DCP95" s="11"/>
      <c r="DCQ95" s="11"/>
      <c r="DCR95" s="11"/>
      <c r="DCS95" s="11"/>
      <c r="DCT95" s="11"/>
      <c r="DCU95" s="11"/>
      <c r="DCV95" s="11"/>
      <c r="DCW95" s="11"/>
      <c r="DCX95" s="11"/>
      <c r="DCY95" s="11"/>
      <c r="DCZ95" s="11"/>
      <c r="DDA95" s="11"/>
      <c r="DDB95" s="11"/>
      <c r="DDC95" s="11"/>
      <c r="DDD95" s="11"/>
      <c r="DDE95" s="11"/>
      <c r="DDF95" s="11"/>
      <c r="DDG95" s="11"/>
      <c r="DDH95" s="11"/>
      <c r="DDI95" s="11"/>
      <c r="DDJ95" s="11"/>
      <c r="DDK95" s="11"/>
      <c r="DDL95" s="11"/>
      <c r="DDM95" s="11"/>
      <c r="DDN95" s="11"/>
      <c r="DDO95" s="11"/>
      <c r="DDP95" s="11"/>
      <c r="DDQ95" s="11"/>
      <c r="DDR95" s="11"/>
      <c r="DDS95" s="11"/>
      <c r="DDT95" s="11"/>
      <c r="DDU95" s="11"/>
      <c r="DDV95" s="11"/>
      <c r="DDW95" s="11"/>
      <c r="DDX95" s="11"/>
      <c r="DDY95" s="11"/>
      <c r="DDZ95" s="11"/>
      <c r="DEA95" s="11"/>
      <c r="DEB95" s="11"/>
      <c r="DEC95" s="11"/>
      <c r="DED95" s="11"/>
      <c r="DEE95" s="11"/>
      <c r="DEF95" s="11"/>
      <c r="DEG95" s="11"/>
      <c r="DEH95" s="11"/>
      <c r="DEI95" s="11"/>
      <c r="DEJ95" s="11"/>
      <c r="DEK95" s="11"/>
      <c r="DEL95" s="11"/>
      <c r="DEM95" s="11"/>
      <c r="DEN95" s="11"/>
      <c r="DEO95" s="11"/>
      <c r="DEP95" s="11"/>
      <c r="DEQ95" s="11"/>
      <c r="DER95" s="11"/>
      <c r="DES95" s="11"/>
      <c r="DET95" s="11"/>
      <c r="DEU95" s="11"/>
      <c r="DEV95" s="11"/>
      <c r="DEW95" s="11"/>
      <c r="DEX95" s="11"/>
      <c r="DEY95" s="11"/>
      <c r="DEZ95" s="11"/>
      <c r="DFA95" s="11"/>
      <c r="DFB95" s="11"/>
      <c r="DFC95" s="11"/>
      <c r="DFD95" s="11"/>
      <c r="DFE95" s="11"/>
      <c r="DFF95" s="11"/>
      <c r="DFG95" s="11"/>
      <c r="DFH95" s="11"/>
      <c r="DFI95" s="11"/>
      <c r="DFJ95" s="11"/>
      <c r="DFK95" s="11"/>
      <c r="DFL95" s="11"/>
      <c r="DFM95" s="11"/>
      <c r="DFN95" s="11"/>
      <c r="DFO95" s="11"/>
      <c r="DFP95" s="11"/>
      <c r="DFQ95" s="11"/>
      <c r="DFR95" s="11"/>
      <c r="DFS95" s="11"/>
      <c r="DFT95" s="11"/>
      <c r="DFU95" s="11"/>
      <c r="DFV95" s="11"/>
      <c r="DFW95" s="11"/>
      <c r="DFX95" s="11"/>
      <c r="DFY95" s="11"/>
      <c r="DFZ95" s="11"/>
      <c r="DGA95" s="11"/>
      <c r="DGB95" s="11"/>
      <c r="DGC95" s="11"/>
      <c r="DGD95" s="11"/>
      <c r="DGE95" s="11"/>
      <c r="DGF95" s="11"/>
      <c r="DGG95" s="11"/>
      <c r="DGH95" s="11"/>
      <c r="DGI95" s="11"/>
      <c r="DGJ95" s="11"/>
      <c r="DGK95" s="11"/>
      <c r="DGL95" s="11"/>
      <c r="DGM95" s="11"/>
      <c r="DGN95" s="11"/>
      <c r="DGO95" s="11"/>
      <c r="DGP95" s="11"/>
      <c r="DGQ95" s="11"/>
      <c r="DGR95" s="11"/>
      <c r="DGS95" s="11"/>
      <c r="DGT95" s="11"/>
      <c r="DGU95" s="11"/>
      <c r="DGV95" s="11"/>
      <c r="DGW95" s="11"/>
      <c r="DGX95" s="11"/>
      <c r="DGY95" s="11"/>
      <c r="DGZ95" s="11"/>
      <c r="DHA95" s="11"/>
      <c r="DHB95" s="11"/>
      <c r="DHC95" s="11"/>
      <c r="DHD95" s="11"/>
      <c r="DHE95" s="11"/>
      <c r="DHF95" s="11"/>
      <c r="DHG95" s="11"/>
      <c r="DHH95" s="11"/>
      <c r="DHI95" s="11"/>
      <c r="DHJ95" s="11"/>
      <c r="DHK95" s="11"/>
      <c r="DHL95" s="11"/>
      <c r="DHM95" s="11"/>
      <c r="DHN95" s="11"/>
      <c r="DHO95" s="11"/>
      <c r="DHP95" s="11"/>
      <c r="DHQ95" s="11"/>
      <c r="DHR95" s="11"/>
      <c r="DHS95" s="11"/>
      <c r="DHT95" s="11"/>
      <c r="DHU95" s="11"/>
      <c r="DHV95" s="11"/>
      <c r="DHW95" s="11"/>
      <c r="DHX95" s="11"/>
      <c r="DHY95" s="11"/>
      <c r="DHZ95" s="11"/>
      <c r="DIA95" s="11"/>
      <c r="DIB95" s="11"/>
      <c r="DIC95" s="11"/>
      <c r="DID95" s="11"/>
      <c r="DIE95" s="11"/>
      <c r="DIF95" s="11"/>
      <c r="DIG95" s="11"/>
      <c r="DIH95" s="11"/>
      <c r="DII95" s="11"/>
      <c r="DIJ95" s="11"/>
      <c r="DIK95" s="11"/>
      <c r="DIL95" s="11"/>
      <c r="DIM95" s="11"/>
      <c r="DIN95" s="11"/>
      <c r="DIO95" s="11"/>
      <c r="DIP95" s="11"/>
      <c r="DIQ95" s="11"/>
      <c r="DIR95" s="11"/>
      <c r="DIS95" s="11"/>
      <c r="DIT95" s="11"/>
      <c r="DIU95" s="11"/>
      <c r="DIV95" s="11"/>
      <c r="DIW95" s="11"/>
      <c r="DIX95" s="11"/>
      <c r="DIY95" s="11"/>
      <c r="DIZ95" s="11"/>
      <c r="DJA95" s="11"/>
      <c r="DJB95" s="11"/>
      <c r="DJC95" s="11"/>
      <c r="DJD95" s="11"/>
      <c r="DJE95" s="11"/>
      <c r="DJF95" s="11"/>
      <c r="DJG95" s="11"/>
      <c r="DJH95" s="11"/>
      <c r="DJI95" s="11"/>
      <c r="DJJ95" s="11"/>
      <c r="DJK95" s="11"/>
      <c r="DJL95" s="11"/>
      <c r="DJM95" s="11"/>
      <c r="DJN95" s="11"/>
      <c r="DJO95" s="11"/>
      <c r="DJP95" s="11"/>
      <c r="DJQ95" s="11"/>
      <c r="DJR95" s="11"/>
      <c r="DJS95" s="11"/>
      <c r="DJT95" s="11"/>
      <c r="DJU95" s="11"/>
      <c r="DJV95" s="11"/>
      <c r="DJW95" s="11"/>
      <c r="DJX95" s="11"/>
      <c r="DJY95" s="11"/>
      <c r="DJZ95" s="11"/>
      <c r="DKA95" s="11"/>
      <c r="DKB95" s="11"/>
      <c r="DKC95" s="11"/>
      <c r="DKD95" s="11"/>
      <c r="DKE95" s="11"/>
      <c r="DKF95" s="11"/>
      <c r="DKG95" s="11"/>
      <c r="DKH95" s="11"/>
      <c r="DKI95" s="11"/>
      <c r="DKJ95" s="11"/>
      <c r="DKK95" s="11"/>
      <c r="DKL95" s="11"/>
      <c r="DKM95" s="11"/>
      <c r="DKN95" s="11"/>
      <c r="DKO95" s="11"/>
      <c r="DKP95" s="11"/>
      <c r="DKQ95" s="11"/>
      <c r="DKR95" s="11"/>
      <c r="DKS95" s="11"/>
      <c r="DKT95" s="11"/>
      <c r="DKU95" s="11"/>
      <c r="DKV95" s="11"/>
      <c r="DKW95" s="11"/>
      <c r="DKX95" s="11"/>
      <c r="DKY95" s="11"/>
      <c r="DKZ95" s="11"/>
      <c r="DLA95" s="11"/>
      <c r="DLB95" s="11"/>
      <c r="DLC95" s="11"/>
      <c r="DLD95" s="11"/>
      <c r="DLE95" s="11"/>
      <c r="DLF95" s="11"/>
      <c r="DLG95" s="11"/>
      <c r="DLH95" s="11"/>
      <c r="DLI95" s="11"/>
      <c r="DLJ95" s="11"/>
      <c r="DLK95" s="11"/>
      <c r="DLL95" s="11"/>
      <c r="DLM95" s="11"/>
      <c r="DLN95" s="11"/>
      <c r="DLO95" s="11"/>
      <c r="DLP95" s="11"/>
      <c r="DLQ95" s="11"/>
      <c r="DLR95" s="11"/>
      <c r="DLS95" s="11"/>
      <c r="DLT95" s="11"/>
      <c r="DLU95" s="11"/>
      <c r="DLV95" s="11"/>
      <c r="DLW95" s="11"/>
      <c r="DLX95" s="11"/>
      <c r="DLY95" s="11"/>
      <c r="DLZ95" s="11"/>
      <c r="DMA95" s="11"/>
      <c r="DMB95" s="11"/>
      <c r="DMC95" s="11"/>
      <c r="DMD95" s="11"/>
      <c r="DME95" s="11"/>
      <c r="DMF95" s="11"/>
      <c r="DMG95" s="11"/>
      <c r="DMH95" s="11"/>
      <c r="DMI95" s="11"/>
      <c r="DMJ95" s="11"/>
      <c r="DMK95" s="11"/>
      <c r="DML95" s="11"/>
      <c r="DMM95" s="11"/>
      <c r="DMN95" s="11"/>
      <c r="DMO95" s="11"/>
      <c r="DMP95" s="11"/>
      <c r="DMQ95" s="11"/>
      <c r="DMR95" s="11"/>
      <c r="DMS95" s="11"/>
      <c r="DMT95" s="11"/>
      <c r="DMU95" s="11"/>
      <c r="DMV95" s="11"/>
      <c r="DMW95" s="11"/>
      <c r="DMX95" s="11"/>
      <c r="DMY95" s="11"/>
      <c r="DMZ95" s="11"/>
      <c r="DNA95" s="11"/>
      <c r="DNB95" s="11"/>
      <c r="DNC95" s="11"/>
      <c r="DND95" s="11"/>
      <c r="DNE95" s="11"/>
      <c r="DNF95" s="11"/>
      <c r="DNG95" s="11"/>
      <c r="DNH95" s="11"/>
      <c r="DNI95" s="11"/>
      <c r="DNJ95" s="11"/>
      <c r="DNK95" s="11"/>
      <c r="DNL95" s="11"/>
      <c r="DNM95" s="11"/>
      <c r="DNN95" s="11"/>
      <c r="DNO95" s="11"/>
      <c r="DNP95" s="11"/>
      <c r="DNQ95" s="11"/>
      <c r="DNR95" s="11"/>
      <c r="DNS95" s="11"/>
      <c r="DNT95" s="11"/>
      <c r="DNU95" s="11"/>
      <c r="DNV95" s="11"/>
      <c r="DNW95" s="11"/>
      <c r="DNX95" s="11"/>
      <c r="DNY95" s="11"/>
      <c r="DNZ95" s="11"/>
      <c r="DOA95" s="11"/>
      <c r="DOB95" s="11"/>
      <c r="DOC95" s="11"/>
      <c r="DOD95" s="11"/>
      <c r="DOE95" s="11"/>
      <c r="DOF95" s="11"/>
      <c r="DOG95" s="11"/>
      <c r="DOH95" s="11"/>
      <c r="DOI95" s="11"/>
      <c r="DOJ95" s="11"/>
      <c r="DOK95" s="11"/>
      <c r="DOL95" s="11"/>
      <c r="DOM95" s="11"/>
      <c r="DON95" s="11"/>
      <c r="DOO95" s="11"/>
      <c r="DOP95" s="11"/>
      <c r="DOQ95" s="11"/>
      <c r="DOR95" s="11"/>
      <c r="DOS95" s="11"/>
      <c r="DOT95" s="11"/>
      <c r="DOU95" s="11"/>
      <c r="DOV95" s="11"/>
      <c r="DOW95" s="11"/>
      <c r="DOX95" s="11"/>
      <c r="DOY95" s="11"/>
      <c r="DOZ95" s="11"/>
      <c r="DPA95" s="11"/>
      <c r="DPB95" s="11"/>
      <c r="DPC95" s="11"/>
      <c r="DPD95" s="11"/>
      <c r="DPE95" s="11"/>
      <c r="DPF95" s="11"/>
      <c r="DPG95" s="11"/>
      <c r="DPH95" s="11"/>
      <c r="DPI95" s="11"/>
      <c r="DPJ95" s="11"/>
      <c r="DPK95" s="11"/>
      <c r="DPL95" s="11"/>
      <c r="DPM95" s="11"/>
      <c r="DPN95" s="11"/>
      <c r="DPO95" s="11"/>
      <c r="DPP95" s="11"/>
      <c r="DPQ95" s="11"/>
      <c r="DPR95" s="11"/>
      <c r="DPS95" s="11"/>
      <c r="DPT95" s="11"/>
      <c r="DPU95" s="11"/>
      <c r="DPV95" s="11"/>
      <c r="DPW95" s="11"/>
      <c r="DPX95" s="11"/>
      <c r="DPY95" s="11"/>
      <c r="DPZ95" s="11"/>
      <c r="DQA95" s="11"/>
      <c r="DQB95" s="11"/>
      <c r="DQC95" s="11"/>
      <c r="DQD95" s="11"/>
      <c r="DQE95" s="11"/>
      <c r="DQF95" s="11"/>
      <c r="DQG95" s="11"/>
      <c r="DQH95" s="11"/>
      <c r="DQI95" s="11"/>
      <c r="DQJ95" s="11"/>
      <c r="DQK95" s="11"/>
      <c r="DQL95" s="11"/>
      <c r="DQM95" s="11"/>
      <c r="DQN95" s="11"/>
      <c r="DQO95" s="11"/>
      <c r="DQP95" s="11"/>
      <c r="DQQ95" s="11"/>
      <c r="DQR95" s="11"/>
      <c r="DQS95" s="11"/>
      <c r="DQT95" s="11"/>
      <c r="DQU95" s="11"/>
      <c r="DQV95" s="11"/>
      <c r="DQW95" s="11"/>
      <c r="DQX95" s="11"/>
      <c r="DQY95" s="11"/>
      <c r="DQZ95" s="11"/>
      <c r="DRA95" s="11"/>
      <c r="DRB95" s="11"/>
      <c r="DRC95" s="11"/>
      <c r="DRD95" s="11"/>
      <c r="DRE95" s="11"/>
      <c r="DRF95" s="11"/>
      <c r="DRG95" s="11"/>
      <c r="DRH95" s="11"/>
      <c r="DRI95" s="11"/>
      <c r="DRJ95" s="11"/>
      <c r="DRK95" s="11"/>
      <c r="DRL95" s="11"/>
      <c r="DRM95" s="11"/>
      <c r="DRN95" s="11"/>
      <c r="DRO95" s="11"/>
      <c r="DRP95" s="11"/>
      <c r="DRQ95" s="11"/>
      <c r="DRR95" s="11"/>
      <c r="DRS95" s="11"/>
      <c r="DRT95" s="11"/>
      <c r="DRU95" s="11"/>
      <c r="DRV95" s="11"/>
      <c r="DRW95" s="11"/>
      <c r="DRX95" s="11"/>
      <c r="DRY95" s="11"/>
      <c r="DRZ95" s="11"/>
      <c r="DSA95" s="11"/>
      <c r="DSB95" s="11"/>
      <c r="DSC95" s="11"/>
      <c r="DSD95" s="11"/>
      <c r="DSE95" s="11"/>
      <c r="DSF95" s="11"/>
      <c r="DSG95" s="11"/>
      <c r="DSH95" s="11"/>
      <c r="DSI95" s="11"/>
      <c r="DSJ95" s="11"/>
      <c r="DSK95" s="11"/>
      <c r="DSL95" s="11"/>
      <c r="DSM95" s="11"/>
      <c r="DSN95" s="11"/>
      <c r="DSO95" s="11"/>
      <c r="DSP95" s="11"/>
      <c r="DSQ95" s="11"/>
      <c r="DSR95" s="11"/>
      <c r="DSS95" s="11"/>
      <c r="DST95" s="11"/>
      <c r="DSU95" s="11"/>
      <c r="DSV95" s="11"/>
      <c r="DSW95" s="11"/>
      <c r="DSX95" s="11"/>
      <c r="DSY95" s="11"/>
      <c r="DSZ95" s="11"/>
      <c r="DTA95" s="11"/>
      <c r="DTB95" s="11"/>
      <c r="DTC95" s="11"/>
      <c r="DTD95" s="11"/>
      <c r="DTE95" s="11"/>
      <c r="DTF95" s="11"/>
      <c r="DTG95" s="11"/>
      <c r="DTH95" s="11"/>
      <c r="DTI95" s="11"/>
      <c r="DTJ95" s="11"/>
      <c r="DTK95" s="11"/>
      <c r="DTL95" s="11"/>
      <c r="DTM95" s="11"/>
      <c r="DTN95" s="11"/>
      <c r="DTO95" s="11"/>
      <c r="DTP95" s="11"/>
      <c r="DTQ95" s="11"/>
      <c r="DTR95" s="11"/>
      <c r="DTS95" s="11"/>
      <c r="DTT95" s="11"/>
      <c r="DTU95" s="11"/>
      <c r="DTV95" s="11"/>
      <c r="DTW95" s="11"/>
      <c r="DTX95" s="11"/>
      <c r="DTY95" s="11"/>
      <c r="DTZ95" s="11"/>
      <c r="DUA95" s="11"/>
      <c r="DUB95" s="11"/>
      <c r="DUC95" s="11"/>
      <c r="DUD95" s="11"/>
      <c r="DUE95" s="11"/>
      <c r="DUF95" s="11"/>
      <c r="DUG95" s="11"/>
      <c r="DUH95" s="11"/>
      <c r="DUI95" s="11"/>
      <c r="DUJ95" s="11"/>
      <c r="DUK95" s="11"/>
      <c r="DUL95" s="11"/>
      <c r="DUM95" s="11"/>
      <c r="DUN95" s="11"/>
      <c r="DUO95" s="11"/>
      <c r="DUP95" s="11"/>
      <c r="DUQ95" s="11"/>
      <c r="DUR95" s="11"/>
      <c r="DUS95" s="11"/>
      <c r="DUT95" s="11"/>
      <c r="DUU95" s="11"/>
      <c r="DUV95" s="11"/>
      <c r="DUW95" s="11"/>
      <c r="DUX95" s="11"/>
      <c r="DUY95" s="11"/>
      <c r="DUZ95" s="11"/>
      <c r="DVA95" s="11"/>
      <c r="DVB95" s="11"/>
      <c r="DVC95" s="11"/>
      <c r="DVD95" s="11"/>
      <c r="DVE95" s="11"/>
      <c r="DVF95" s="11"/>
      <c r="DVG95" s="11"/>
      <c r="DVH95" s="11"/>
      <c r="DVI95" s="11"/>
      <c r="DVJ95" s="11"/>
      <c r="DVK95" s="11"/>
      <c r="DVL95" s="11"/>
      <c r="DVM95" s="11"/>
      <c r="DVN95" s="11"/>
      <c r="DVO95" s="11"/>
      <c r="DVP95" s="11"/>
      <c r="DVQ95" s="11"/>
      <c r="DVR95" s="11"/>
      <c r="DVS95" s="11"/>
      <c r="DVT95" s="11"/>
      <c r="DVU95" s="11"/>
      <c r="DVV95" s="11"/>
      <c r="DVW95" s="11"/>
      <c r="DVX95" s="11"/>
      <c r="DVY95" s="11"/>
      <c r="DVZ95" s="11"/>
      <c r="DWA95" s="11"/>
      <c r="DWB95" s="11"/>
      <c r="DWC95" s="11"/>
      <c r="DWD95" s="11"/>
      <c r="DWE95" s="11"/>
      <c r="DWF95" s="11"/>
      <c r="DWG95" s="11"/>
      <c r="DWH95" s="11"/>
      <c r="DWI95" s="11"/>
      <c r="DWJ95" s="11"/>
      <c r="DWK95" s="11"/>
      <c r="DWL95" s="11"/>
      <c r="DWM95" s="11"/>
      <c r="DWN95" s="11"/>
      <c r="DWO95" s="11"/>
      <c r="DWP95" s="11"/>
      <c r="DWQ95" s="11"/>
      <c r="DWR95" s="11"/>
      <c r="DWS95" s="11"/>
      <c r="DWT95" s="11"/>
      <c r="DWU95" s="11"/>
      <c r="DWV95" s="11"/>
      <c r="DWW95" s="11"/>
      <c r="DWX95" s="11"/>
      <c r="DWY95" s="11"/>
      <c r="DWZ95" s="11"/>
      <c r="DXA95" s="11"/>
      <c r="DXB95" s="11"/>
      <c r="DXC95" s="11"/>
      <c r="DXD95" s="11"/>
      <c r="DXE95" s="11"/>
      <c r="DXF95" s="11"/>
      <c r="DXG95" s="11"/>
      <c r="DXH95" s="11"/>
      <c r="DXI95" s="11"/>
      <c r="DXJ95" s="11"/>
      <c r="DXK95" s="11"/>
      <c r="DXL95" s="11"/>
      <c r="DXM95" s="11"/>
      <c r="DXN95" s="11"/>
      <c r="DXO95" s="11"/>
      <c r="DXP95" s="11"/>
      <c r="DXQ95" s="11"/>
      <c r="DXR95" s="11"/>
      <c r="DXS95" s="11"/>
      <c r="DXT95" s="11"/>
      <c r="DXU95" s="11"/>
      <c r="DXV95" s="11"/>
      <c r="DXW95" s="11"/>
      <c r="DXX95" s="11"/>
      <c r="DXY95" s="11"/>
      <c r="DXZ95" s="11"/>
      <c r="DYA95" s="11"/>
      <c r="DYB95" s="11"/>
      <c r="DYC95" s="11"/>
      <c r="DYD95" s="11"/>
      <c r="DYE95" s="11"/>
      <c r="DYF95" s="11"/>
      <c r="DYG95" s="11"/>
      <c r="DYH95" s="11"/>
      <c r="DYI95" s="11"/>
      <c r="DYJ95" s="11"/>
      <c r="DYK95" s="11"/>
      <c r="DYL95" s="11"/>
      <c r="DYM95" s="11"/>
      <c r="DYN95" s="11"/>
      <c r="DYO95" s="11"/>
      <c r="DYP95" s="11"/>
      <c r="DYQ95" s="11"/>
      <c r="DYR95" s="11"/>
      <c r="DYS95" s="11"/>
      <c r="DYT95" s="11"/>
      <c r="DYU95" s="11"/>
      <c r="DYV95" s="11"/>
      <c r="DYW95" s="11"/>
      <c r="DYX95" s="11"/>
      <c r="DYY95" s="11"/>
      <c r="DYZ95" s="11"/>
      <c r="DZA95" s="11"/>
      <c r="DZB95" s="11"/>
      <c r="DZC95" s="11"/>
      <c r="DZD95" s="11"/>
      <c r="DZE95" s="11"/>
      <c r="DZF95" s="11"/>
      <c r="DZG95" s="11"/>
      <c r="DZH95" s="11"/>
      <c r="DZI95" s="11"/>
      <c r="DZJ95" s="11"/>
      <c r="DZK95" s="11"/>
      <c r="DZL95" s="11"/>
      <c r="DZM95" s="11"/>
      <c r="DZN95" s="11"/>
      <c r="DZO95" s="11"/>
      <c r="DZP95" s="11"/>
      <c r="DZQ95" s="11"/>
      <c r="DZR95" s="11"/>
      <c r="DZS95" s="11"/>
      <c r="DZT95" s="11"/>
      <c r="DZU95" s="11"/>
      <c r="DZV95" s="11"/>
      <c r="DZW95" s="11"/>
      <c r="DZX95" s="11"/>
      <c r="DZY95" s="11"/>
      <c r="DZZ95" s="11"/>
      <c r="EAA95" s="11"/>
      <c r="EAB95" s="11"/>
      <c r="EAC95" s="11"/>
      <c r="EAD95" s="11"/>
      <c r="EAE95" s="11"/>
      <c r="EAF95" s="11"/>
      <c r="EAG95" s="11"/>
      <c r="EAH95" s="11"/>
      <c r="EAI95" s="11"/>
      <c r="EAJ95" s="11"/>
      <c r="EAK95" s="11"/>
      <c r="EAL95" s="11"/>
      <c r="EAM95" s="11"/>
      <c r="EAN95" s="11"/>
      <c r="EAO95" s="11"/>
      <c r="EAP95" s="11"/>
      <c r="EAQ95" s="11"/>
      <c r="EAR95" s="11"/>
      <c r="EAS95" s="11"/>
      <c r="EAT95" s="11"/>
      <c r="EAU95" s="11"/>
      <c r="EAV95" s="11"/>
      <c r="EAW95" s="11"/>
      <c r="EAX95" s="11"/>
      <c r="EAY95" s="11"/>
      <c r="EAZ95" s="11"/>
      <c r="EBA95" s="11"/>
      <c r="EBB95" s="11"/>
      <c r="EBC95" s="11"/>
      <c r="EBD95" s="11"/>
      <c r="EBE95" s="11"/>
      <c r="EBF95" s="11"/>
      <c r="EBG95" s="11"/>
      <c r="EBH95" s="11"/>
      <c r="EBI95" s="11"/>
      <c r="EBJ95" s="11"/>
      <c r="EBK95" s="11"/>
      <c r="EBL95" s="11"/>
      <c r="EBM95" s="11"/>
      <c r="EBN95" s="11"/>
      <c r="EBO95" s="11"/>
      <c r="EBP95" s="11"/>
      <c r="EBQ95" s="11"/>
      <c r="EBR95" s="11"/>
      <c r="EBS95" s="11"/>
      <c r="EBT95" s="11"/>
      <c r="EBU95" s="11"/>
      <c r="EBV95" s="11"/>
      <c r="EBW95" s="11"/>
      <c r="EBX95" s="11"/>
      <c r="EBY95" s="11"/>
      <c r="EBZ95" s="11"/>
      <c r="ECA95" s="11"/>
      <c r="ECB95" s="11"/>
      <c r="ECC95" s="11"/>
      <c r="ECD95" s="11"/>
      <c r="ECE95" s="11"/>
      <c r="ECF95" s="11"/>
      <c r="ECG95" s="11"/>
      <c r="ECH95" s="11"/>
      <c r="ECI95" s="11"/>
      <c r="ECJ95" s="11"/>
      <c r="ECK95" s="11"/>
      <c r="ECL95" s="11"/>
      <c r="ECM95" s="11"/>
      <c r="ECN95" s="11"/>
      <c r="ECO95" s="11"/>
      <c r="ECP95" s="11"/>
      <c r="ECQ95" s="11"/>
      <c r="ECR95" s="11"/>
      <c r="ECS95" s="11"/>
      <c r="ECT95" s="11"/>
      <c r="ECU95" s="11"/>
      <c r="ECV95" s="11"/>
      <c r="ECW95" s="11"/>
      <c r="ECX95" s="11"/>
      <c r="ECY95" s="11"/>
      <c r="ECZ95" s="11"/>
      <c r="EDA95" s="11"/>
      <c r="EDB95" s="11"/>
      <c r="EDC95" s="11"/>
      <c r="EDD95" s="11"/>
      <c r="EDE95" s="11"/>
      <c r="EDF95" s="11"/>
      <c r="EDG95" s="11"/>
      <c r="EDH95" s="11"/>
      <c r="EDI95" s="11"/>
      <c r="EDJ95" s="11"/>
      <c r="EDK95" s="11"/>
      <c r="EDL95" s="11"/>
      <c r="EDM95" s="11"/>
      <c r="EDN95" s="11"/>
      <c r="EDO95" s="11"/>
      <c r="EDP95" s="11"/>
      <c r="EDQ95" s="11"/>
      <c r="EDR95" s="11"/>
      <c r="EDS95" s="11"/>
      <c r="EDT95" s="11"/>
      <c r="EDU95" s="11"/>
      <c r="EDV95" s="11"/>
      <c r="EDW95" s="11"/>
      <c r="EDX95" s="11"/>
      <c r="EDY95" s="11"/>
      <c r="EDZ95" s="11"/>
      <c r="EEA95" s="11"/>
      <c r="EEB95" s="11"/>
      <c r="EEC95" s="11"/>
      <c r="EED95" s="11"/>
      <c r="EEE95" s="11"/>
      <c r="EEF95" s="11"/>
      <c r="EEG95" s="11"/>
      <c r="EEH95" s="11"/>
      <c r="EEI95" s="11"/>
      <c r="EEJ95" s="11"/>
      <c r="EEK95" s="11"/>
      <c r="EEL95" s="11"/>
      <c r="EEM95" s="11"/>
      <c r="EEN95" s="11"/>
      <c r="EEO95" s="11"/>
      <c r="EEP95" s="11"/>
      <c r="EEQ95" s="11"/>
      <c r="EER95" s="11"/>
      <c r="EES95" s="11"/>
      <c r="EET95" s="11"/>
      <c r="EEU95" s="11"/>
      <c r="EEV95" s="11"/>
      <c r="EEW95" s="11"/>
      <c r="EEX95" s="11"/>
      <c r="EEY95" s="11"/>
      <c r="EEZ95" s="11"/>
      <c r="EFA95" s="11"/>
      <c r="EFB95" s="11"/>
      <c r="EFC95" s="11"/>
      <c r="EFD95" s="11"/>
      <c r="EFE95" s="11"/>
      <c r="EFF95" s="11"/>
      <c r="EFG95" s="11"/>
      <c r="EFH95" s="11"/>
      <c r="EFI95" s="11"/>
      <c r="EFJ95" s="11"/>
      <c r="EFK95" s="11"/>
      <c r="EFL95" s="11"/>
      <c r="EFM95" s="11"/>
      <c r="EFN95" s="11"/>
      <c r="EFO95" s="11"/>
      <c r="EFP95" s="11"/>
      <c r="EFQ95" s="11"/>
      <c r="EFR95" s="11"/>
      <c r="EFS95" s="11"/>
      <c r="EFT95" s="11"/>
      <c r="EFU95" s="11"/>
      <c r="EFV95" s="11"/>
      <c r="EFW95" s="11"/>
      <c r="EFX95" s="11"/>
      <c r="EFY95" s="11"/>
      <c r="EFZ95" s="11"/>
      <c r="EGA95" s="11"/>
      <c r="EGB95" s="11"/>
      <c r="EGC95" s="11"/>
      <c r="EGD95" s="11"/>
      <c r="EGE95" s="11"/>
      <c r="EGF95" s="11"/>
      <c r="EGG95" s="11"/>
      <c r="EGH95" s="11"/>
      <c r="EGI95" s="11"/>
      <c r="EGJ95" s="11"/>
      <c r="EGK95" s="11"/>
      <c r="EGL95" s="11"/>
      <c r="EGM95" s="11"/>
      <c r="EGN95" s="11"/>
      <c r="EGO95" s="11"/>
      <c r="EGP95" s="11"/>
      <c r="EGQ95" s="11"/>
      <c r="EGR95" s="11"/>
      <c r="EGS95" s="11"/>
      <c r="EGT95" s="11"/>
      <c r="EGU95" s="11"/>
      <c r="EGV95" s="11"/>
      <c r="EGW95" s="11"/>
      <c r="EGX95" s="11"/>
      <c r="EGY95" s="11"/>
      <c r="EGZ95" s="11"/>
      <c r="EHA95" s="11"/>
      <c r="EHB95" s="11"/>
      <c r="EHC95" s="11"/>
      <c r="EHD95" s="11"/>
      <c r="EHE95" s="11"/>
      <c r="EHF95" s="11"/>
      <c r="EHG95" s="11"/>
      <c r="EHH95" s="11"/>
      <c r="EHI95" s="11"/>
      <c r="EHJ95" s="11"/>
      <c r="EHK95" s="11"/>
      <c r="EHL95" s="11"/>
      <c r="EHM95" s="11"/>
      <c r="EHN95" s="11"/>
      <c r="EHO95" s="11"/>
      <c r="EHP95" s="11"/>
      <c r="EHQ95" s="11"/>
      <c r="EHR95" s="11"/>
      <c r="EHS95" s="11"/>
      <c r="EHT95" s="11"/>
      <c r="EHU95" s="11"/>
      <c r="EHV95" s="11"/>
      <c r="EHW95" s="11"/>
      <c r="EHX95" s="11"/>
      <c r="EHY95" s="11"/>
      <c r="EHZ95" s="11"/>
      <c r="EIA95" s="11"/>
      <c r="EIB95" s="11"/>
      <c r="EIC95" s="11"/>
      <c r="EID95" s="11"/>
      <c r="EIE95" s="11"/>
      <c r="EIF95" s="11"/>
      <c r="EIG95" s="11"/>
      <c r="EIH95" s="11"/>
      <c r="EII95" s="11"/>
      <c r="EIJ95" s="11"/>
      <c r="EIK95" s="11"/>
      <c r="EIL95" s="11"/>
      <c r="EIM95" s="11"/>
      <c r="EIN95" s="11"/>
      <c r="EIO95" s="11"/>
      <c r="EIP95" s="11"/>
      <c r="EIQ95" s="11"/>
      <c r="EIR95" s="11"/>
      <c r="EIS95" s="11"/>
      <c r="EIT95" s="11"/>
      <c r="EIU95" s="11"/>
      <c r="EIV95" s="11"/>
      <c r="EIW95" s="11"/>
      <c r="EIX95" s="11"/>
      <c r="EIY95" s="11"/>
      <c r="EIZ95" s="11"/>
      <c r="EJA95" s="11"/>
      <c r="EJB95" s="11"/>
      <c r="EJC95" s="11"/>
      <c r="EJD95" s="11"/>
      <c r="EJE95" s="11"/>
      <c r="EJF95" s="11"/>
      <c r="EJG95" s="11"/>
      <c r="EJH95" s="11"/>
      <c r="EJI95" s="11"/>
      <c r="EJJ95" s="11"/>
      <c r="EJK95" s="11"/>
      <c r="EJL95" s="11"/>
      <c r="EJM95" s="11"/>
      <c r="EJN95" s="11"/>
      <c r="EJO95" s="11"/>
      <c r="EJP95" s="11"/>
      <c r="EJQ95" s="11"/>
      <c r="EJR95" s="11"/>
      <c r="EJS95" s="11"/>
      <c r="EJT95" s="11"/>
      <c r="EJU95" s="11"/>
      <c r="EJV95" s="11"/>
      <c r="EJW95" s="11"/>
      <c r="EJX95" s="11"/>
      <c r="EJY95" s="11"/>
      <c r="EJZ95" s="11"/>
      <c r="EKA95" s="11"/>
      <c r="EKB95" s="11"/>
      <c r="EKC95" s="11"/>
      <c r="EKD95" s="11"/>
      <c r="EKE95" s="11"/>
      <c r="EKF95" s="11"/>
      <c r="EKG95" s="11"/>
      <c r="EKH95" s="11"/>
      <c r="EKI95" s="11"/>
      <c r="EKJ95" s="11"/>
      <c r="EKK95" s="11"/>
      <c r="EKL95" s="11"/>
      <c r="EKM95" s="11"/>
      <c r="EKN95" s="11"/>
      <c r="EKO95" s="11"/>
      <c r="EKP95" s="11"/>
      <c r="EKQ95" s="11"/>
      <c r="EKR95" s="11"/>
      <c r="EKS95" s="11"/>
      <c r="EKT95" s="11"/>
      <c r="EKU95" s="11"/>
      <c r="EKV95" s="11"/>
      <c r="EKW95" s="11"/>
      <c r="EKX95" s="11"/>
      <c r="EKY95" s="11"/>
      <c r="EKZ95" s="11"/>
      <c r="ELA95" s="11"/>
      <c r="ELB95" s="11"/>
      <c r="ELC95" s="11"/>
      <c r="ELD95" s="11"/>
      <c r="ELE95" s="11"/>
      <c r="ELF95" s="11"/>
      <c r="ELG95" s="11"/>
      <c r="ELH95" s="11"/>
      <c r="ELI95" s="11"/>
      <c r="ELJ95" s="11"/>
      <c r="ELK95" s="11"/>
      <c r="ELL95" s="11"/>
      <c r="ELM95" s="11"/>
      <c r="ELN95" s="11"/>
      <c r="ELO95" s="11"/>
      <c r="ELP95" s="11"/>
      <c r="ELQ95" s="11"/>
      <c r="ELR95" s="11"/>
      <c r="ELS95" s="11"/>
      <c r="ELT95" s="11"/>
      <c r="ELU95" s="11"/>
      <c r="ELV95" s="11"/>
      <c r="ELW95" s="11"/>
      <c r="ELX95" s="11"/>
      <c r="ELY95" s="11"/>
      <c r="ELZ95" s="11"/>
    </row>
    <row r="96" spans="3:346 1276:3718">
      <c r="C96" s="166" t="s">
        <v>995</v>
      </c>
      <c r="D96" s="223">
        <f t="shared" si="4"/>
        <v>0</v>
      </c>
      <c r="E96" s="88" t="s">
        <v>540</v>
      </c>
      <c r="F96" s="219"/>
      <c r="G96" s="92"/>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c r="HJ96" s="11"/>
      <c r="HK96" s="11"/>
      <c r="HL96" s="11"/>
      <c r="HM96" s="11"/>
      <c r="HN96" s="11"/>
      <c r="HO96" s="11"/>
      <c r="HP96" s="11"/>
      <c r="HQ96" s="11"/>
      <c r="HR96" s="11"/>
      <c r="HS96" s="11"/>
      <c r="HT96" s="11"/>
      <c r="HU96" s="11"/>
      <c r="HV96" s="11"/>
      <c r="HW96" s="11"/>
      <c r="HX96" s="11"/>
      <c r="HY96" s="11"/>
      <c r="HZ96" s="11"/>
      <c r="IA96" s="11"/>
      <c r="IB96" s="11"/>
      <c r="IC96" s="11"/>
      <c r="ID96" s="11"/>
      <c r="IE96" s="11"/>
      <c r="IF96" s="11"/>
      <c r="IG96" s="11"/>
      <c r="IH96" s="11"/>
      <c r="II96" s="11"/>
      <c r="IJ96" s="11"/>
      <c r="IK96" s="11"/>
      <c r="IL96" s="11"/>
      <c r="IM96" s="11"/>
      <c r="IN96" s="11"/>
      <c r="IO96" s="11"/>
      <c r="IP96" s="11"/>
      <c r="IQ96" s="11"/>
      <c r="IR96" s="11"/>
      <c r="IS96" s="11"/>
      <c r="IT96" s="11"/>
      <c r="IU96" s="11"/>
      <c r="IV96" s="11"/>
      <c r="IW96" s="11"/>
      <c r="IX96" s="11"/>
      <c r="IY96" s="11"/>
      <c r="IZ96" s="11"/>
      <c r="JA96" s="11"/>
      <c r="JB96" s="11"/>
      <c r="JC96" s="11"/>
      <c r="JD96" s="11"/>
      <c r="JE96" s="11"/>
      <c r="JF96" s="11"/>
      <c r="JG96" s="11"/>
      <c r="JH96" s="11"/>
      <c r="JI96" s="11"/>
      <c r="JJ96" s="11"/>
      <c r="JK96" s="11"/>
      <c r="JL96" s="11"/>
      <c r="JM96" s="11"/>
      <c r="JN96" s="11"/>
      <c r="JO96" s="11"/>
      <c r="JP96" s="11"/>
      <c r="JQ96" s="11"/>
      <c r="JR96" s="11"/>
      <c r="JS96" s="11"/>
      <c r="JT96" s="11"/>
      <c r="JU96" s="11"/>
      <c r="JV96" s="11"/>
      <c r="JW96" s="11"/>
      <c r="JX96" s="11"/>
      <c r="JY96" s="11"/>
      <c r="JZ96" s="11"/>
      <c r="KA96" s="11"/>
      <c r="KB96" s="11"/>
      <c r="KC96" s="11"/>
      <c r="KD96" s="11"/>
      <c r="KE96" s="11"/>
      <c r="KF96" s="11"/>
      <c r="KG96" s="11"/>
      <c r="KH96" s="11"/>
      <c r="KI96" s="11"/>
      <c r="KJ96" s="11"/>
      <c r="KK96" s="11"/>
      <c r="KL96" s="11"/>
      <c r="KM96" s="11"/>
      <c r="KN96" s="11"/>
      <c r="KO96" s="11"/>
      <c r="KP96" s="11"/>
      <c r="KQ96" s="11"/>
      <c r="KR96" s="11"/>
      <c r="KS96" s="11"/>
      <c r="KT96" s="11"/>
      <c r="KU96" s="11"/>
      <c r="KV96" s="11"/>
      <c r="KW96" s="11"/>
      <c r="KX96" s="11"/>
      <c r="KY96" s="11"/>
      <c r="KZ96" s="11"/>
      <c r="LA96" s="11"/>
      <c r="LB96" s="11"/>
      <c r="LC96" s="11"/>
      <c r="LD96" s="11"/>
      <c r="LE96" s="11"/>
      <c r="LF96" s="11"/>
      <c r="LG96" s="11"/>
      <c r="LH96" s="11"/>
      <c r="LI96" s="11"/>
      <c r="LJ96" s="11"/>
      <c r="LK96" s="11"/>
      <c r="LL96" s="11"/>
      <c r="LM96" s="11"/>
      <c r="LN96" s="11"/>
      <c r="LO96" s="11"/>
      <c r="LP96" s="11"/>
      <c r="LQ96" s="11"/>
      <c r="LR96" s="11"/>
      <c r="LS96" s="11"/>
      <c r="LT96" s="11"/>
      <c r="LU96" s="11"/>
      <c r="LV96" s="11"/>
      <c r="LW96" s="11"/>
      <c r="LX96" s="11"/>
      <c r="LY96" s="11"/>
      <c r="LZ96" s="11"/>
      <c r="MA96" s="11"/>
      <c r="MB96" s="11"/>
      <c r="MC96" s="11"/>
      <c r="MD96" s="11"/>
      <c r="ME96" s="11"/>
      <c r="MF96" s="11"/>
      <c r="MG96" s="11"/>
      <c r="MH96" s="11"/>
      <c r="AWB96" s="11"/>
      <c r="AWC96" s="11"/>
      <c r="AWD96" s="11"/>
      <c r="AWE96" s="11"/>
      <c r="AWF96" s="11"/>
      <c r="AWG96" s="11"/>
      <c r="AWH96" s="11"/>
      <c r="AWI96" s="11"/>
      <c r="AWJ96" s="11"/>
      <c r="AWK96" s="11"/>
      <c r="AWL96" s="11"/>
      <c r="AWM96" s="11"/>
      <c r="AWN96" s="11"/>
      <c r="AWO96" s="11"/>
      <c r="AWP96" s="11"/>
      <c r="AWQ96" s="11"/>
      <c r="AWR96" s="11"/>
      <c r="AWS96" s="11"/>
      <c r="AWT96" s="11"/>
      <c r="AWU96" s="11"/>
      <c r="AWV96" s="11"/>
      <c r="AWW96" s="11"/>
      <c r="AWX96" s="11"/>
      <c r="AWY96" s="11"/>
      <c r="AWZ96" s="11"/>
      <c r="AXA96" s="11"/>
      <c r="AXB96" s="11"/>
      <c r="AXC96" s="11"/>
      <c r="AXD96" s="11"/>
      <c r="AXE96" s="11"/>
      <c r="AXF96" s="11"/>
      <c r="AXG96" s="11"/>
      <c r="AXH96" s="11"/>
      <c r="AXI96" s="11"/>
      <c r="AXJ96" s="11"/>
      <c r="AXK96" s="11"/>
      <c r="AXL96" s="11"/>
      <c r="AXM96" s="11"/>
      <c r="AXN96" s="11"/>
      <c r="AXO96" s="11"/>
      <c r="AXP96" s="11"/>
      <c r="AXQ96" s="11"/>
      <c r="AXR96" s="11"/>
      <c r="AXS96" s="11"/>
      <c r="AXT96" s="11"/>
      <c r="AXU96" s="11"/>
      <c r="AXV96" s="11"/>
      <c r="AXW96" s="11"/>
      <c r="AXX96" s="11"/>
      <c r="AXY96" s="11"/>
      <c r="AXZ96" s="11"/>
      <c r="AYA96" s="11"/>
      <c r="AYB96" s="11"/>
      <c r="AYC96" s="11"/>
      <c r="AYD96" s="11"/>
      <c r="AYE96" s="11"/>
      <c r="AYF96" s="11"/>
      <c r="AYG96" s="11"/>
      <c r="AYH96" s="11"/>
      <c r="AYI96" s="11"/>
      <c r="AYJ96" s="11"/>
      <c r="AYK96" s="11"/>
      <c r="AYL96" s="11"/>
      <c r="AYM96" s="11"/>
      <c r="AYN96" s="11"/>
      <c r="AYO96" s="11"/>
      <c r="AYP96" s="11"/>
      <c r="AYQ96" s="11"/>
      <c r="AYR96" s="11"/>
      <c r="AYS96" s="11"/>
      <c r="AYT96" s="11"/>
      <c r="AYU96" s="11"/>
      <c r="AYV96" s="11"/>
      <c r="AYW96" s="11"/>
      <c r="AYX96" s="11"/>
      <c r="AYY96" s="11"/>
      <c r="AYZ96" s="11"/>
      <c r="AZA96" s="11"/>
      <c r="AZB96" s="11"/>
      <c r="AZC96" s="11"/>
      <c r="AZD96" s="11"/>
      <c r="AZE96" s="11"/>
      <c r="AZF96" s="11"/>
      <c r="AZG96" s="11"/>
      <c r="AZH96" s="11"/>
      <c r="AZI96" s="11"/>
      <c r="AZJ96" s="11"/>
      <c r="AZK96" s="11"/>
      <c r="AZL96" s="11"/>
      <c r="AZM96" s="11"/>
      <c r="AZN96" s="11"/>
      <c r="AZO96" s="11"/>
      <c r="AZP96" s="11"/>
      <c r="AZQ96" s="11"/>
      <c r="AZR96" s="11"/>
      <c r="AZS96" s="11"/>
      <c r="AZT96" s="11"/>
      <c r="AZU96" s="11"/>
      <c r="AZV96" s="11"/>
      <c r="AZW96" s="11"/>
      <c r="AZX96" s="11"/>
      <c r="AZY96" s="11"/>
      <c r="AZZ96" s="11"/>
      <c r="BAA96" s="11"/>
      <c r="BAB96" s="11"/>
      <c r="BAC96" s="11"/>
      <c r="BAD96" s="11"/>
      <c r="BAE96" s="11"/>
      <c r="BAF96" s="11"/>
      <c r="BAG96" s="11"/>
      <c r="BAH96" s="11"/>
      <c r="BAI96" s="11"/>
      <c r="BAJ96" s="11"/>
      <c r="BAK96" s="11"/>
      <c r="BAL96" s="11"/>
      <c r="BAM96" s="11"/>
      <c r="BAN96" s="11"/>
      <c r="BAO96" s="11"/>
      <c r="BAP96" s="11"/>
      <c r="BAQ96" s="11"/>
      <c r="BAR96" s="11"/>
      <c r="BAS96" s="11"/>
      <c r="BAT96" s="11"/>
      <c r="BAU96" s="11"/>
      <c r="BAV96" s="11"/>
      <c r="BAW96" s="11"/>
      <c r="BAX96" s="11"/>
      <c r="BAY96" s="11"/>
      <c r="BAZ96" s="11"/>
      <c r="BBA96" s="11"/>
      <c r="BBB96" s="11"/>
      <c r="BBC96" s="11"/>
      <c r="BBD96" s="11"/>
      <c r="BBE96" s="11"/>
      <c r="BBF96" s="11"/>
      <c r="BBG96" s="11"/>
      <c r="BBH96" s="11"/>
      <c r="BBI96" s="11"/>
      <c r="BBJ96" s="11"/>
      <c r="BBK96" s="11"/>
      <c r="BBL96" s="11"/>
      <c r="BBM96" s="11"/>
      <c r="BBN96" s="11"/>
      <c r="BBO96" s="11"/>
      <c r="BBP96" s="11"/>
      <c r="BBQ96" s="11"/>
      <c r="BBR96" s="11"/>
      <c r="BBS96" s="11"/>
      <c r="BBT96" s="11"/>
      <c r="BBU96" s="11"/>
      <c r="BBV96" s="11"/>
      <c r="BBW96" s="11"/>
      <c r="BBX96" s="11"/>
      <c r="BBY96" s="11"/>
      <c r="BBZ96" s="11"/>
      <c r="BCA96" s="11"/>
      <c r="BCB96" s="11"/>
      <c r="BCC96" s="11"/>
      <c r="BCD96" s="11"/>
      <c r="BCE96" s="11"/>
      <c r="BCF96" s="11"/>
      <c r="BCG96" s="11"/>
      <c r="BCH96" s="11"/>
      <c r="BCI96" s="11"/>
      <c r="BCJ96" s="11"/>
      <c r="BCK96" s="11"/>
      <c r="BCL96" s="11"/>
      <c r="BCM96" s="11"/>
      <c r="BCN96" s="11"/>
      <c r="BCO96" s="11"/>
      <c r="BCP96" s="11"/>
      <c r="BCQ96" s="11"/>
      <c r="BCR96" s="11"/>
      <c r="BCS96" s="11"/>
      <c r="BCT96" s="11"/>
      <c r="BCU96" s="11"/>
      <c r="BCV96" s="11"/>
      <c r="BCW96" s="11"/>
      <c r="BCX96" s="11"/>
      <c r="BCY96" s="11"/>
      <c r="BCZ96" s="11"/>
      <c r="BDA96" s="11"/>
      <c r="BDB96" s="11"/>
      <c r="BDC96" s="11"/>
      <c r="BDD96" s="11"/>
      <c r="BDE96" s="11"/>
      <c r="BDF96" s="11"/>
      <c r="BDG96" s="11"/>
      <c r="BDH96" s="11"/>
      <c r="BDI96" s="11"/>
      <c r="BDJ96" s="11"/>
      <c r="BDK96" s="11"/>
      <c r="BDL96" s="11"/>
      <c r="BDM96" s="11"/>
      <c r="BDN96" s="11"/>
      <c r="BDO96" s="11"/>
      <c r="BDP96" s="11"/>
      <c r="BDQ96" s="11"/>
      <c r="BDR96" s="11"/>
      <c r="BDS96" s="11"/>
      <c r="BDT96" s="11"/>
      <c r="BDU96" s="11"/>
      <c r="BDV96" s="11"/>
      <c r="BDW96" s="11"/>
      <c r="BDX96" s="11"/>
      <c r="BDY96" s="11"/>
      <c r="BDZ96" s="11"/>
      <c r="BEA96" s="11"/>
      <c r="BEB96" s="11"/>
      <c r="BEC96" s="11"/>
      <c r="BED96" s="11"/>
      <c r="BEE96" s="11"/>
      <c r="BEF96" s="11"/>
      <c r="BEG96" s="11"/>
      <c r="BEH96" s="11"/>
      <c r="BEI96" s="11"/>
      <c r="BEJ96" s="11"/>
      <c r="BEK96" s="11"/>
      <c r="BEL96" s="11"/>
      <c r="BEM96" s="11"/>
      <c r="BEN96" s="11"/>
      <c r="BEO96" s="11"/>
      <c r="BEP96" s="11"/>
      <c r="BEQ96" s="11"/>
      <c r="BER96" s="11"/>
      <c r="BES96" s="11"/>
      <c r="BET96" s="11"/>
      <c r="BEU96" s="11"/>
      <c r="BEV96" s="11"/>
      <c r="BEW96" s="11"/>
      <c r="BEX96" s="11"/>
      <c r="BEY96" s="11"/>
      <c r="BEZ96" s="11"/>
      <c r="BFA96" s="11"/>
      <c r="BFB96" s="11"/>
      <c r="BFC96" s="11"/>
      <c r="BFD96" s="11"/>
      <c r="BFE96" s="11"/>
      <c r="BFF96" s="11"/>
      <c r="BFG96" s="11"/>
      <c r="BFH96" s="11"/>
      <c r="BFI96" s="11"/>
      <c r="BFJ96" s="11"/>
      <c r="BFK96" s="11"/>
      <c r="BFL96" s="11"/>
      <c r="BFM96" s="11"/>
      <c r="BFN96" s="11"/>
      <c r="BFO96" s="11"/>
      <c r="BFP96" s="11"/>
      <c r="BFQ96" s="11"/>
      <c r="BFR96" s="11"/>
      <c r="BFS96" s="11"/>
      <c r="BFT96" s="11"/>
      <c r="BFU96" s="11"/>
      <c r="BFV96" s="11"/>
      <c r="BFW96" s="11"/>
      <c r="BFX96" s="11"/>
      <c r="BFY96" s="11"/>
      <c r="BFZ96" s="11"/>
      <c r="BGA96" s="11"/>
      <c r="BGB96" s="11"/>
      <c r="BGC96" s="11"/>
      <c r="BGD96" s="11"/>
      <c r="BGE96" s="11"/>
      <c r="BGF96" s="11"/>
      <c r="BGG96" s="11"/>
      <c r="BGH96" s="11"/>
      <c r="BGI96" s="11"/>
      <c r="BGJ96" s="11"/>
      <c r="BGK96" s="11"/>
      <c r="BGL96" s="11"/>
      <c r="BGM96" s="11"/>
      <c r="BGN96" s="11"/>
      <c r="BGO96" s="11"/>
      <c r="BGP96" s="11"/>
      <c r="BGQ96" s="11"/>
      <c r="BGR96" s="11"/>
      <c r="BGS96" s="11"/>
      <c r="BGT96" s="11"/>
      <c r="BGU96" s="11"/>
      <c r="BGV96" s="11"/>
      <c r="BGW96" s="11"/>
      <c r="BGX96" s="11"/>
      <c r="BGY96" s="11"/>
      <c r="BGZ96" s="11"/>
      <c r="BHA96" s="11"/>
      <c r="BHB96" s="11"/>
      <c r="BHC96" s="11"/>
      <c r="BHD96" s="11"/>
      <c r="BHE96" s="11"/>
      <c r="BHF96" s="11"/>
      <c r="BHG96" s="11"/>
      <c r="BHH96" s="11"/>
      <c r="BHI96" s="11"/>
      <c r="BHJ96" s="11"/>
      <c r="BHK96" s="11"/>
      <c r="BHL96" s="11"/>
      <c r="BHM96" s="11"/>
      <c r="BHN96" s="11"/>
      <c r="BHO96" s="11"/>
      <c r="BHP96" s="11"/>
      <c r="BHQ96" s="11"/>
      <c r="BHR96" s="11"/>
      <c r="BHS96" s="11"/>
      <c r="BHT96" s="11"/>
      <c r="BHU96" s="11"/>
      <c r="BHV96" s="11"/>
      <c r="BHW96" s="11"/>
      <c r="BHX96" s="11"/>
      <c r="BHY96" s="11"/>
      <c r="BHZ96" s="11"/>
      <c r="BIA96" s="11"/>
      <c r="BIB96" s="11"/>
      <c r="BIC96" s="11"/>
      <c r="BID96" s="11"/>
      <c r="BIE96" s="11"/>
      <c r="BIF96" s="11"/>
      <c r="BIG96" s="11"/>
      <c r="BIH96" s="11"/>
      <c r="BII96" s="11"/>
      <c r="BIJ96" s="11"/>
      <c r="BIK96" s="11"/>
      <c r="BIL96" s="11"/>
      <c r="BIM96" s="11"/>
      <c r="BIN96" s="11"/>
      <c r="BIO96" s="11"/>
      <c r="BIP96" s="11"/>
      <c r="BIQ96" s="11"/>
      <c r="BIR96" s="11"/>
      <c r="BIS96" s="11"/>
      <c r="BIT96" s="11"/>
      <c r="BIU96" s="11"/>
      <c r="BIV96" s="11"/>
      <c r="BIW96" s="11"/>
      <c r="BIX96" s="11"/>
      <c r="BIY96" s="11"/>
      <c r="BIZ96" s="11"/>
      <c r="BJA96" s="11"/>
      <c r="BJB96" s="11"/>
      <c r="BJC96" s="11"/>
      <c r="BJD96" s="11"/>
      <c r="BJE96" s="11"/>
      <c r="BJF96" s="11"/>
      <c r="BJG96" s="11"/>
      <c r="BJH96" s="11"/>
      <c r="BJI96" s="11"/>
      <c r="BJJ96" s="11"/>
      <c r="BJK96" s="11"/>
      <c r="BJL96" s="11"/>
      <c r="BJM96" s="11"/>
      <c r="BJN96" s="11"/>
      <c r="BJO96" s="11"/>
      <c r="BJP96" s="11"/>
      <c r="BJQ96" s="11"/>
      <c r="BJR96" s="11"/>
      <c r="BJS96" s="11"/>
      <c r="BJT96" s="11"/>
      <c r="BJU96" s="11"/>
      <c r="BJV96" s="11"/>
      <c r="BJW96" s="11"/>
      <c r="BJX96" s="11"/>
      <c r="BJY96" s="11"/>
      <c r="BJZ96" s="11"/>
      <c r="BKA96" s="11"/>
      <c r="BKB96" s="11"/>
      <c r="BKC96" s="11"/>
      <c r="BKD96" s="11"/>
      <c r="BKE96" s="11"/>
      <c r="BKF96" s="11"/>
      <c r="BKG96" s="11"/>
      <c r="BKH96" s="11"/>
      <c r="BKI96" s="11"/>
      <c r="BKJ96" s="11"/>
      <c r="BKK96" s="11"/>
      <c r="BKL96" s="11"/>
      <c r="BKM96" s="11"/>
      <c r="BKN96" s="11"/>
      <c r="BKO96" s="11"/>
      <c r="BKP96" s="11"/>
      <c r="BKQ96" s="11"/>
      <c r="BKR96" s="11"/>
      <c r="BKS96" s="11"/>
      <c r="BKT96" s="11"/>
      <c r="BKU96" s="11"/>
      <c r="BKV96" s="11"/>
      <c r="BKW96" s="11"/>
      <c r="BKX96" s="11"/>
      <c r="BKY96" s="11"/>
      <c r="BKZ96" s="11"/>
      <c r="BLA96" s="11"/>
      <c r="BLB96" s="11"/>
      <c r="BLC96" s="11"/>
      <c r="BLD96" s="11"/>
      <c r="BLE96" s="11"/>
      <c r="BLF96" s="11"/>
      <c r="BLG96" s="11"/>
      <c r="BLH96" s="11"/>
      <c r="BLI96" s="11"/>
      <c r="BLJ96" s="11"/>
      <c r="BLK96" s="11"/>
      <c r="BLL96" s="11"/>
      <c r="BLM96" s="11"/>
      <c r="BLN96" s="11"/>
      <c r="BLO96" s="11"/>
      <c r="BLP96" s="11"/>
      <c r="BLQ96" s="11"/>
      <c r="BLR96" s="11"/>
      <c r="BLS96" s="11"/>
      <c r="BLT96" s="11"/>
      <c r="BLU96" s="11"/>
      <c r="BLV96" s="11"/>
      <c r="BLW96" s="11"/>
      <c r="BLX96" s="11"/>
      <c r="BLY96" s="11"/>
      <c r="BLZ96" s="11"/>
      <c r="BMA96" s="11"/>
      <c r="BMB96" s="11"/>
      <c r="BMC96" s="11"/>
      <c r="BMD96" s="11"/>
      <c r="BME96" s="11"/>
      <c r="BMF96" s="11"/>
      <c r="BMG96" s="11"/>
      <c r="BMH96" s="11"/>
      <c r="BMI96" s="11"/>
      <c r="BMJ96" s="11"/>
      <c r="BMK96" s="11"/>
      <c r="BML96" s="11"/>
      <c r="BMM96" s="11"/>
      <c r="BMN96" s="11"/>
      <c r="BMO96" s="11"/>
      <c r="BMP96" s="11"/>
      <c r="BMQ96" s="11"/>
      <c r="BMR96" s="11"/>
      <c r="BMS96" s="11"/>
      <c r="BMT96" s="11"/>
      <c r="BMU96" s="11"/>
      <c r="BMV96" s="11"/>
      <c r="BMW96" s="11"/>
      <c r="BMX96" s="11"/>
      <c r="BMY96" s="11"/>
      <c r="BMZ96" s="11"/>
      <c r="BNA96" s="11"/>
      <c r="BNB96" s="11"/>
      <c r="BNC96" s="11"/>
      <c r="BND96" s="11"/>
      <c r="BNE96" s="11"/>
      <c r="BNF96" s="11"/>
      <c r="BNG96" s="11"/>
      <c r="BNH96" s="11"/>
      <c r="BNI96" s="11"/>
      <c r="BNJ96" s="11"/>
      <c r="BNK96" s="11"/>
      <c r="BNL96" s="11"/>
      <c r="BNM96" s="11"/>
      <c r="BNN96" s="11"/>
      <c r="BNO96" s="11"/>
      <c r="BNP96" s="11"/>
      <c r="BNQ96" s="11"/>
      <c r="BNR96" s="11"/>
      <c r="BNS96" s="11"/>
      <c r="BNT96" s="11"/>
      <c r="BNU96" s="11"/>
      <c r="BNV96" s="11"/>
      <c r="BNW96" s="11"/>
      <c r="BNX96" s="11"/>
      <c r="BNY96" s="11"/>
      <c r="BNZ96" s="11"/>
      <c r="BOA96" s="11"/>
      <c r="BOB96" s="11"/>
      <c r="BOC96" s="11"/>
      <c r="BOD96" s="11"/>
      <c r="BOE96" s="11"/>
      <c r="BOF96" s="11"/>
      <c r="BOG96" s="11"/>
      <c r="BOH96" s="11"/>
      <c r="BOI96" s="11"/>
      <c r="BOJ96" s="11"/>
      <c r="BOK96" s="11"/>
      <c r="BOL96" s="11"/>
      <c r="BOM96" s="11"/>
      <c r="BON96" s="11"/>
      <c r="BOO96" s="11"/>
      <c r="BOP96" s="11"/>
      <c r="BOQ96" s="11"/>
      <c r="BOR96" s="11"/>
      <c r="BOS96" s="11"/>
      <c r="BOT96" s="11"/>
      <c r="BOU96" s="11"/>
      <c r="BOV96" s="11"/>
      <c r="BOW96" s="11"/>
      <c r="BOX96" s="11"/>
      <c r="BOY96" s="11"/>
      <c r="BOZ96" s="11"/>
      <c r="BPA96" s="11"/>
      <c r="BPB96" s="11"/>
      <c r="BPC96" s="11"/>
      <c r="BPD96" s="11"/>
      <c r="BPE96" s="11"/>
      <c r="BPF96" s="11"/>
      <c r="BPG96" s="11"/>
      <c r="BPH96" s="11"/>
      <c r="BPI96" s="11"/>
      <c r="BPJ96" s="11"/>
      <c r="BPK96" s="11"/>
      <c r="BPL96" s="11"/>
      <c r="BPM96" s="11"/>
      <c r="BPN96" s="11"/>
      <c r="BPO96" s="11"/>
      <c r="BPP96" s="11"/>
      <c r="BPQ96" s="11"/>
      <c r="BPR96" s="11"/>
      <c r="BPS96" s="11"/>
      <c r="BPT96" s="11"/>
      <c r="BPU96" s="11"/>
      <c r="BPV96" s="11"/>
      <c r="BPW96" s="11"/>
      <c r="BPX96" s="11"/>
      <c r="BPY96" s="11"/>
      <c r="BPZ96" s="11"/>
      <c r="BQA96" s="11"/>
      <c r="BQB96" s="11"/>
      <c r="BQC96" s="11"/>
      <c r="BQD96" s="11"/>
      <c r="BQE96" s="11"/>
      <c r="BQF96" s="11"/>
      <c r="BQG96" s="11"/>
      <c r="BQH96" s="11"/>
      <c r="BQI96" s="11"/>
      <c r="BQJ96" s="11"/>
      <c r="BQK96" s="11"/>
      <c r="BQL96" s="11"/>
      <c r="BQM96" s="11"/>
      <c r="BQN96" s="11"/>
      <c r="BQO96" s="11"/>
      <c r="BQP96" s="11"/>
      <c r="BQQ96" s="11"/>
      <c r="BQR96" s="11"/>
      <c r="BQS96" s="11"/>
      <c r="BQT96" s="11"/>
      <c r="BQU96" s="11"/>
      <c r="BQV96" s="11"/>
      <c r="BQW96" s="11"/>
      <c r="BQX96" s="11"/>
      <c r="BQY96" s="11"/>
      <c r="BQZ96" s="11"/>
      <c r="BRA96" s="11"/>
      <c r="BRB96" s="11"/>
      <c r="BRC96" s="11"/>
      <c r="BRD96" s="11"/>
      <c r="BRE96" s="11"/>
      <c r="BRF96" s="11"/>
      <c r="BRG96" s="11"/>
      <c r="BRH96" s="11"/>
      <c r="BRI96" s="11"/>
      <c r="BRJ96" s="11"/>
      <c r="BRK96" s="11"/>
      <c r="BRL96" s="11"/>
      <c r="BRM96" s="11"/>
      <c r="BRN96" s="11"/>
      <c r="BRO96" s="11"/>
      <c r="BRP96" s="11"/>
      <c r="BRQ96" s="11"/>
      <c r="BRR96" s="11"/>
      <c r="BRS96" s="11"/>
      <c r="BRT96" s="11"/>
      <c r="BRU96" s="11"/>
      <c r="BRV96" s="11"/>
      <c r="BRW96" s="11"/>
      <c r="BRX96" s="11"/>
      <c r="BRY96" s="11"/>
      <c r="BRZ96" s="11"/>
      <c r="BSA96" s="11"/>
      <c r="BSB96" s="11"/>
      <c r="BSC96" s="11"/>
      <c r="BSD96" s="11"/>
      <c r="BSE96" s="11"/>
      <c r="BSF96" s="11"/>
      <c r="BSG96" s="11"/>
      <c r="BSH96" s="11"/>
      <c r="BSI96" s="11"/>
      <c r="BSJ96" s="11"/>
      <c r="BSK96" s="11"/>
      <c r="BSL96" s="11"/>
      <c r="BSM96" s="11"/>
      <c r="BSN96" s="11"/>
      <c r="BSO96" s="11"/>
      <c r="BSP96" s="11"/>
      <c r="BSQ96" s="11"/>
      <c r="BSR96" s="11"/>
      <c r="BSS96" s="11"/>
      <c r="BST96" s="11"/>
      <c r="BSU96" s="11"/>
      <c r="BSV96" s="11"/>
      <c r="BSW96" s="11"/>
      <c r="BSX96" s="11"/>
      <c r="BSY96" s="11"/>
      <c r="BSZ96" s="11"/>
      <c r="BTA96" s="11"/>
      <c r="BTB96" s="11"/>
      <c r="BTC96" s="11"/>
      <c r="BTD96" s="11"/>
      <c r="BTE96" s="11"/>
      <c r="BTF96" s="11"/>
      <c r="BTG96" s="11"/>
      <c r="BTH96" s="11"/>
      <c r="BTI96" s="11"/>
      <c r="BTJ96" s="11"/>
      <c r="BTK96" s="11"/>
      <c r="BTL96" s="11"/>
      <c r="BTM96" s="11"/>
      <c r="BTN96" s="11"/>
      <c r="BTO96" s="11"/>
      <c r="BTP96" s="11"/>
      <c r="BTQ96" s="11"/>
      <c r="BTR96" s="11"/>
      <c r="BTS96" s="11"/>
      <c r="BTT96" s="11"/>
      <c r="BTU96" s="11"/>
      <c r="BTV96" s="11"/>
      <c r="BTW96" s="11"/>
      <c r="BTX96" s="11"/>
      <c r="BTY96" s="11"/>
      <c r="BTZ96" s="11"/>
      <c r="BUA96" s="11"/>
      <c r="BUB96" s="11"/>
      <c r="BUC96" s="11"/>
      <c r="BUD96" s="11"/>
      <c r="BUE96" s="11"/>
      <c r="BUF96" s="11"/>
      <c r="BUG96" s="11"/>
      <c r="BUH96" s="11"/>
      <c r="BUI96" s="11"/>
      <c r="BUJ96" s="11"/>
      <c r="BUK96" s="11"/>
      <c r="BUL96" s="11"/>
      <c r="BUM96" s="11"/>
      <c r="BUN96" s="11"/>
      <c r="BUO96" s="11"/>
      <c r="BUP96" s="11"/>
      <c r="BUQ96" s="11"/>
      <c r="BUR96" s="11"/>
      <c r="BUS96" s="11"/>
      <c r="BUT96" s="11"/>
      <c r="BUU96" s="11"/>
      <c r="BUV96" s="11"/>
      <c r="BUW96" s="11"/>
      <c r="BUX96" s="11"/>
      <c r="BUY96" s="11"/>
      <c r="BUZ96" s="11"/>
      <c r="BVA96" s="11"/>
      <c r="BVB96" s="11"/>
      <c r="BVC96" s="11"/>
      <c r="BVD96" s="11"/>
      <c r="BVE96" s="11"/>
      <c r="BVF96" s="11"/>
      <c r="BVG96" s="11"/>
      <c r="BVH96" s="11"/>
      <c r="BVI96" s="11"/>
      <c r="BVJ96" s="11"/>
      <c r="BVK96" s="11"/>
      <c r="BVL96" s="11"/>
      <c r="BVM96" s="11"/>
      <c r="BVN96" s="11"/>
      <c r="BVO96" s="11"/>
      <c r="BVP96" s="11"/>
      <c r="BVQ96" s="11"/>
      <c r="BVR96" s="11"/>
      <c r="BVS96" s="11"/>
      <c r="BVT96" s="11"/>
      <c r="BVU96" s="11"/>
      <c r="BVV96" s="11"/>
      <c r="BVW96" s="11"/>
      <c r="BVX96" s="11"/>
      <c r="BVY96" s="11"/>
      <c r="BVZ96" s="11"/>
      <c r="BWA96" s="11"/>
      <c r="BWB96" s="11"/>
      <c r="BWC96" s="11"/>
      <c r="BWD96" s="11"/>
      <c r="BWE96" s="11"/>
      <c r="BWF96" s="11"/>
      <c r="BWG96" s="11"/>
      <c r="BWH96" s="11"/>
      <c r="BWI96" s="11"/>
      <c r="BWJ96" s="11"/>
      <c r="BWK96" s="11"/>
      <c r="BWL96" s="11"/>
      <c r="BWM96" s="11"/>
      <c r="BWN96" s="11"/>
      <c r="BWO96" s="11"/>
      <c r="BWP96" s="11"/>
      <c r="BWQ96" s="11"/>
      <c r="BWR96" s="11"/>
      <c r="BWS96" s="11"/>
      <c r="BWT96" s="11"/>
      <c r="BWU96" s="11"/>
      <c r="BWV96" s="11"/>
      <c r="BWW96" s="11"/>
      <c r="BWX96" s="11"/>
      <c r="BWY96" s="11"/>
      <c r="BWZ96" s="11"/>
      <c r="BXA96" s="11"/>
      <c r="BXB96" s="11"/>
      <c r="BXC96" s="11"/>
      <c r="BXD96" s="11"/>
      <c r="BXE96" s="11"/>
      <c r="BXF96" s="11"/>
      <c r="BXG96" s="11"/>
      <c r="BXH96" s="11"/>
      <c r="BXI96" s="11"/>
      <c r="BXJ96" s="11"/>
      <c r="BXK96" s="11"/>
      <c r="BXL96" s="11"/>
      <c r="BXM96" s="11"/>
      <c r="BXN96" s="11"/>
      <c r="BXO96" s="11"/>
      <c r="BXP96" s="11"/>
      <c r="BXQ96" s="11"/>
      <c r="BXR96" s="11"/>
      <c r="BXS96" s="11"/>
      <c r="BXT96" s="11"/>
      <c r="BXU96" s="11"/>
      <c r="BXV96" s="11"/>
      <c r="BXW96" s="11"/>
      <c r="BXX96" s="11"/>
      <c r="BXY96" s="11"/>
      <c r="BXZ96" s="11"/>
      <c r="BYA96" s="11"/>
      <c r="BYB96" s="11"/>
      <c r="BYC96" s="11"/>
      <c r="BYD96" s="11"/>
      <c r="BYE96" s="11"/>
      <c r="BYF96" s="11"/>
      <c r="BYG96" s="11"/>
      <c r="BYH96" s="11"/>
      <c r="BYI96" s="11"/>
      <c r="BYJ96" s="11"/>
      <c r="BYK96" s="11"/>
      <c r="BYL96" s="11"/>
      <c r="BYM96" s="11"/>
      <c r="BYN96" s="11"/>
      <c r="BYO96" s="11"/>
      <c r="BYP96" s="11"/>
      <c r="BYQ96" s="11"/>
      <c r="BYR96" s="11"/>
      <c r="BYS96" s="11"/>
      <c r="BYT96" s="11"/>
      <c r="BYU96" s="11"/>
      <c r="BYV96" s="11"/>
      <c r="BYW96" s="11"/>
      <c r="BYX96" s="11"/>
      <c r="BYY96" s="11"/>
      <c r="BYZ96" s="11"/>
      <c r="BZA96" s="11"/>
      <c r="BZB96" s="11"/>
      <c r="BZC96" s="11"/>
      <c r="BZD96" s="11"/>
      <c r="BZE96" s="11"/>
      <c r="BZF96" s="11"/>
      <c r="BZG96" s="11"/>
      <c r="BZH96" s="11"/>
      <c r="BZI96" s="11"/>
      <c r="BZJ96" s="11"/>
      <c r="BZK96" s="11"/>
      <c r="BZL96" s="11"/>
      <c r="BZM96" s="11"/>
      <c r="BZN96" s="11"/>
      <c r="BZO96" s="11"/>
      <c r="BZP96" s="11"/>
      <c r="BZQ96" s="11"/>
      <c r="BZR96" s="11"/>
      <c r="BZS96" s="11"/>
      <c r="BZT96" s="11"/>
      <c r="BZU96" s="11"/>
      <c r="BZV96" s="11"/>
      <c r="BZW96" s="11"/>
      <c r="BZX96" s="11"/>
      <c r="BZY96" s="11"/>
      <c r="BZZ96" s="11"/>
      <c r="CAA96" s="11"/>
      <c r="CAB96" s="11"/>
      <c r="CAC96" s="11"/>
      <c r="CAD96" s="11"/>
      <c r="CAE96" s="11"/>
      <c r="CAF96" s="11"/>
      <c r="CAG96" s="11"/>
      <c r="CAH96" s="11"/>
      <c r="CAI96" s="11"/>
      <c r="CAJ96" s="11"/>
      <c r="CAK96" s="11"/>
      <c r="CAL96" s="11"/>
      <c r="CAM96" s="11"/>
      <c r="CAN96" s="11"/>
      <c r="CAO96" s="11"/>
      <c r="CAP96" s="11"/>
      <c r="CAQ96" s="11"/>
      <c r="CAR96" s="11"/>
      <c r="CAS96" s="11"/>
      <c r="CAT96" s="11"/>
      <c r="CAU96" s="11"/>
      <c r="CAV96" s="11"/>
      <c r="CAW96" s="11"/>
      <c r="CAX96" s="11"/>
      <c r="CAY96" s="11"/>
      <c r="CAZ96" s="11"/>
      <c r="CBA96" s="11"/>
      <c r="CBB96" s="11"/>
      <c r="CBC96" s="11"/>
      <c r="CBD96" s="11"/>
      <c r="CBE96" s="11"/>
      <c r="CBF96" s="11"/>
      <c r="CBG96" s="11"/>
      <c r="CBH96" s="11"/>
      <c r="CBI96" s="11"/>
      <c r="CBJ96" s="11"/>
      <c r="CBK96" s="11"/>
      <c r="CBL96" s="11"/>
      <c r="CBM96" s="11"/>
      <c r="CBN96" s="11"/>
      <c r="CBO96" s="11"/>
      <c r="CBP96" s="11"/>
      <c r="CBQ96" s="11"/>
      <c r="CBR96" s="11"/>
      <c r="CBS96" s="11"/>
      <c r="CBT96" s="11"/>
      <c r="CBU96" s="11"/>
      <c r="CBV96" s="11"/>
      <c r="CBW96" s="11"/>
      <c r="CBX96" s="11"/>
      <c r="CBY96" s="11"/>
      <c r="CBZ96" s="11"/>
      <c r="CCA96" s="11"/>
      <c r="CCB96" s="11"/>
      <c r="CCC96" s="11"/>
      <c r="CCD96" s="11"/>
      <c r="CCE96" s="11"/>
      <c r="CCF96" s="11"/>
      <c r="CCG96" s="11"/>
      <c r="CCH96" s="11"/>
      <c r="CCI96" s="11"/>
      <c r="CCJ96" s="11"/>
      <c r="CCK96" s="11"/>
      <c r="CCL96" s="11"/>
      <c r="CCM96" s="11"/>
      <c r="CCN96" s="11"/>
      <c r="CCO96" s="11"/>
      <c r="CCP96" s="11"/>
      <c r="CCQ96" s="11"/>
      <c r="CCR96" s="11"/>
      <c r="CCS96" s="11"/>
      <c r="CCT96" s="11"/>
      <c r="CCU96" s="11"/>
      <c r="CCV96" s="11"/>
      <c r="CCW96" s="11"/>
      <c r="CCX96" s="11"/>
      <c r="CCY96" s="11"/>
      <c r="CCZ96" s="11"/>
      <c r="CDA96" s="11"/>
      <c r="CDB96" s="11"/>
      <c r="CDC96" s="11"/>
      <c r="CDD96" s="11"/>
      <c r="CDE96" s="11"/>
      <c r="CDF96" s="11"/>
      <c r="CDG96" s="11"/>
      <c r="CDH96" s="11"/>
      <c r="CDI96" s="11"/>
      <c r="CDJ96" s="11"/>
      <c r="CDK96" s="11"/>
      <c r="CDL96" s="11"/>
      <c r="CDM96" s="11"/>
      <c r="CDN96" s="11"/>
      <c r="CDO96" s="11"/>
      <c r="CDP96" s="11"/>
      <c r="CDQ96" s="11"/>
      <c r="CDR96" s="11"/>
      <c r="CDS96" s="11"/>
      <c r="CDT96" s="11"/>
      <c r="CDU96" s="11"/>
      <c r="CDV96" s="11"/>
      <c r="CDW96" s="11"/>
      <c r="CDX96" s="11"/>
      <c r="CDY96" s="11"/>
      <c r="CDZ96" s="11"/>
      <c r="CEA96" s="11"/>
      <c r="CEB96" s="11"/>
      <c r="CEC96" s="11"/>
      <c r="CED96" s="11"/>
      <c r="CEE96" s="11"/>
      <c r="CEF96" s="11"/>
      <c r="CEG96" s="11"/>
      <c r="CEH96" s="11"/>
      <c r="CEI96" s="11"/>
      <c r="CEJ96" s="11"/>
      <c r="CEK96" s="11"/>
      <c r="CEL96" s="11"/>
      <c r="CEM96" s="11"/>
      <c r="CEN96" s="11"/>
      <c r="CEO96" s="11"/>
      <c r="CEP96" s="11"/>
      <c r="CEQ96" s="11"/>
      <c r="CER96" s="11"/>
      <c r="CES96" s="11"/>
      <c r="CET96" s="11"/>
      <c r="CEU96" s="11"/>
      <c r="CEV96" s="11"/>
      <c r="CEW96" s="11"/>
      <c r="CEX96" s="11"/>
      <c r="CEY96" s="11"/>
      <c r="CEZ96" s="11"/>
      <c r="CFA96" s="11"/>
      <c r="CFB96" s="11"/>
      <c r="CFC96" s="11"/>
      <c r="CFD96" s="11"/>
      <c r="CFE96" s="11"/>
      <c r="CFF96" s="11"/>
      <c r="CFG96" s="11"/>
      <c r="CFH96" s="11"/>
      <c r="CFI96" s="11"/>
      <c r="CFJ96" s="11"/>
      <c r="CFK96" s="11"/>
      <c r="CFL96" s="11"/>
      <c r="CFM96" s="11"/>
      <c r="CFN96" s="11"/>
      <c r="CFO96" s="11"/>
      <c r="CFP96" s="11"/>
      <c r="CFQ96" s="11"/>
      <c r="CFR96" s="11"/>
      <c r="CFS96" s="11"/>
      <c r="CFT96" s="11"/>
      <c r="CFU96" s="11"/>
      <c r="CFV96" s="11"/>
      <c r="CFW96" s="11"/>
      <c r="CFX96" s="11"/>
      <c r="CFY96" s="11"/>
      <c r="CFZ96" s="11"/>
      <c r="CGA96" s="11"/>
      <c r="CGB96" s="11"/>
      <c r="CGC96" s="11"/>
      <c r="CGD96" s="11"/>
      <c r="CGE96" s="11"/>
      <c r="CGF96" s="11"/>
      <c r="CGG96" s="11"/>
      <c r="CGH96" s="11"/>
      <c r="CGI96" s="11"/>
      <c r="CGJ96" s="11"/>
      <c r="CGK96" s="11"/>
      <c r="CGL96" s="11"/>
      <c r="CGM96" s="11"/>
      <c r="CGN96" s="11"/>
      <c r="CGO96" s="11"/>
      <c r="CGP96" s="11"/>
      <c r="CGQ96" s="11"/>
      <c r="CGR96" s="11"/>
      <c r="CGS96" s="11"/>
      <c r="CGT96" s="11"/>
      <c r="CGU96" s="11"/>
      <c r="CGV96" s="11"/>
      <c r="CGW96" s="11"/>
      <c r="CGX96" s="11"/>
      <c r="CGY96" s="11"/>
      <c r="CGZ96" s="11"/>
      <c r="CHA96" s="11"/>
      <c r="CHB96" s="11"/>
      <c r="CHC96" s="11"/>
      <c r="CHD96" s="11"/>
      <c r="CHE96" s="11"/>
      <c r="CHF96" s="11"/>
      <c r="CHG96" s="11"/>
      <c r="CHH96" s="11"/>
      <c r="CHI96" s="11"/>
      <c r="CHJ96" s="11"/>
      <c r="CHK96" s="11"/>
      <c r="CHL96" s="11"/>
      <c r="CHM96" s="11"/>
      <c r="CHN96" s="11"/>
      <c r="CHO96" s="11"/>
      <c r="CHP96" s="11"/>
      <c r="CHQ96" s="11"/>
      <c r="CHR96" s="11"/>
      <c r="CHS96" s="11"/>
      <c r="CHT96" s="11"/>
      <c r="CHU96" s="11"/>
      <c r="CHV96" s="11"/>
      <c r="CHW96" s="11"/>
      <c r="CHX96" s="11"/>
      <c r="CHY96" s="11"/>
      <c r="CHZ96" s="11"/>
      <c r="CIA96" s="11"/>
      <c r="CIB96" s="11"/>
      <c r="CIC96" s="11"/>
      <c r="CID96" s="11"/>
      <c r="CIE96" s="11"/>
      <c r="CIF96" s="11"/>
      <c r="CIG96" s="11"/>
      <c r="CIH96" s="11"/>
      <c r="CII96" s="11"/>
      <c r="CIJ96" s="11"/>
      <c r="CIK96" s="11"/>
      <c r="CIL96" s="11"/>
      <c r="CIM96" s="11"/>
      <c r="CIN96" s="11"/>
      <c r="CIO96" s="11"/>
      <c r="CIP96" s="11"/>
      <c r="CIQ96" s="11"/>
      <c r="CIR96" s="11"/>
      <c r="CIS96" s="11"/>
      <c r="CIT96" s="11"/>
      <c r="CIU96" s="11"/>
      <c r="CIV96" s="11"/>
      <c r="CIW96" s="11"/>
      <c r="CIX96" s="11"/>
      <c r="CIY96" s="11"/>
      <c r="CIZ96" s="11"/>
      <c r="CJA96" s="11"/>
      <c r="CJB96" s="11"/>
      <c r="CJC96" s="11"/>
      <c r="CJD96" s="11"/>
      <c r="CJE96" s="11"/>
      <c r="CJF96" s="11"/>
      <c r="CJG96" s="11"/>
      <c r="CJH96" s="11"/>
      <c r="CJI96" s="11"/>
      <c r="CJJ96" s="11"/>
      <c r="CJK96" s="11"/>
      <c r="CJL96" s="11"/>
      <c r="CJM96" s="11"/>
      <c r="CJN96" s="11"/>
      <c r="CJO96" s="11"/>
      <c r="CJP96" s="11"/>
      <c r="CJQ96" s="11"/>
      <c r="CJR96" s="11"/>
      <c r="CJS96" s="11"/>
      <c r="CJT96" s="11"/>
      <c r="CJU96" s="11"/>
      <c r="CJV96" s="11"/>
      <c r="CJW96" s="11"/>
      <c r="CJX96" s="11"/>
      <c r="CJY96" s="11"/>
      <c r="CJZ96" s="11"/>
      <c r="CKA96" s="11"/>
      <c r="CKB96" s="11"/>
      <c r="CKC96" s="11"/>
      <c r="CKD96" s="11"/>
      <c r="CKE96" s="11"/>
      <c r="CKF96" s="11"/>
      <c r="CKG96" s="11"/>
      <c r="CKH96" s="11"/>
      <c r="CKI96" s="11"/>
      <c r="CKJ96" s="11"/>
      <c r="CKK96" s="11"/>
      <c r="CKL96" s="11"/>
      <c r="CKM96" s="11"/>
      <c r="CKN96" s="11"/>
      <c r="CKO96" s="11"/>
      <c r="CKP96" s="11"/>
      <c r="CKQ96" s="11"/>
      <c r="CKR96" s="11"/>
      <c r="CKS96" s="11"/>
      <c r="CKT96" s="11"/>
      <c r="CKU96" s="11"/>
      <c r="CKV96" s="11"/>
      <c r="CKW96" s="11"/>
      <c r="CKX96" s="11"/>
      <c r="CKY96" s="11"/>
      <c r="CKZ96" s="11"/>
      <c r="CLA96" s="11"/>
      <c r="CLB96" s="11"/>
      <c r="CLC96" s="11"/>
      <c r="CLD96" s="11"/>
      <c r="CLE96" s="11"/>
      <c r="CLF96" s="11"/>
      <c r="CLG96" s="11"/>
      <c r="CLH96" s="11"/>
      <c r="CLI96" s="11"/>
      <c r="CLJ96" s="11"/>
      <c r="CLK96" s="11"/>
      <c r="CLL96" s="11"/>
      <c r="CLM96" s="11"/>
      <c r="CLN96" s="11"/>
      <c r="CLO96" s="11"/>
      <c r="CLP96" s="11"/>
      <c r="CLQ96" s="11"/>
      <c r="CLR96" s="11"/>
      <c r="CLS96" s="11"/>
      <c r="CLT96" s="11"/>
      <c r="CLU96" s="11"/>
      <c r="CLV96" s="11"/>
      <c r="CLW96" s="11"/>
      <c r="CLX96" s="11"/>
      <c r="CLY96" s="11"/>
      <c r="CLZ96" s="11"/>
      <c r="CMA96" s="11"/>
      <c r="CMB96" s="11"/>
      <c r="CMC96" s="11"/>
      <c r="CMD96" s="11"/>
      <c r="CME96" s="11"/>
      <c r="CMF96" s="11"/>
      <c r="CMG96" s="11"/>
      <c r="CMH96" s="11"/>
      <c r="CMI96" s="11"/>
      <c r="CMJ96" s="11"/>
      <c r="CMK96" s="11"/>
      <c r="CML96" s="11"/>
      <c r="CMM96" s="11"/>
      <c r="CMN96" s="11"/>
      <c r="CMO96" s="11"/>
      <c r="CMP96" s="11"/>
      <c r="CMQ96" s="11"/>
      <c r="CMR96" s="11"/>
      <c r="CMS96" s="11"/>
      <c r="CMT96" s="11"/>
      <c r="CMU96" s="11"/>
      <c r="CMV96" s="11"/>
      <c r="CMW96" s="11"/>
      <c r="CMX96" s="11"/>
      <c r="CMY96" s="11"/>
      <c r="CMZ96" s="11"/>
      <c r="CNA96" s="11"/>
      <c r="CNB96" s="11"/>
      <c r="CNC96" s="11"/>
      <c r="CND96" s="11"/>
      <c r="CNE96" s="11"/>
      <c r="CNF96" s="11"/>
      <c r="CNG96" s="11"/>
      <c r="CNH96" s="11"/>
      <c r="CNI96" s="11"/>
      <c r="CNJ96" s="11"/>
      <c r="CNK96" s="11"/>
      <c r="CNL96" s="11"/>
      <c r="CNM96" s="11"/>
      <c r="CNN96" s="11"/>
      <c r="CNO96" s="11"/>
      <c r="CNP96" s="11"/>
      <c r="CNQ96" s="11"/>
      <c r="CNR96" s="11"/>
      <c r="CNS96" s="11"/>
      <c r="CNT96" s="11"/>
      <c r="CNU96" s="11"/>
      <c r="CNV96" s="11"/>
      <c r="CNW96" s="11"/>
      <c r="CNX96" s="11"/>
      <c r="CNY96" s="11"/>
      <c r="CNZ96" s="11"/>
      <c r="COA96" s="11"/>
      <c r="COB96" s="11"/>
      <c r="COC96" s="11"/>
      <c r="COD96" s="11"/>
      <c r="COE96" s="11"/>
      <c r="COF96" s="11"/>
      <c r="COG96" s="11"/>
      <c r="COH96" s="11"/>
      <c r="COI96" s="11"/>
      <c r="COJ96" s="11"/>
      <c r="COK96" s="11"/>
      <c r="COL96" s="11"/>
      <c r="COM96" s="11"/>
      <c r="CON96" s="11"/>
      <c r="COO96" s="11"/>
      <c r="COP96" s="11"/>
      <c r="COQ96" s="11"/>
      <c r="COR96" s="11"/>
      <c r="COS96" s="11"/>
      <c r="COT96" s="11"/>
      <c r="COU96" s="11"/>
      <c r="COV96" s="11"/>
      <c r="COW96" s="11"/>
      <c r="COX96" s="11"/>
      <c r="COY96" s="11"/>
      <c r="COZ96" s="11"/>
      <c r="CPA96" s="11"/>
      <c r="CPB96" s="11"/>
      <c r="CPC96" s="11"/>
      <c r="CPD96" s="11"/>
      <c r="CPE96" s="11"/>
      <c r="CPF96" s="11"/>
      <c r="CPG96" s="11"/>
      <c r="CPH96" s="11"/>
      <c r="CPI96" s="11"/>
      <c r="CPJ96" s="11"/>
      <c r="CPK96" s="11"/>
      <c r="CPL96" s="11"/>
      <c r="CPM96" s="11"/>
      <c r="CPN96" s="11"/>
      <c r="CPO96" s="11"/>
      <c r="CPP96" s="11"/>
      <c r="CPQ96" s="11"/>
      <c r="CPR96" s="11"/>
      <c r="CPS96" s="11"/>
      <c r="CPT96" s="11"/>
      <c r="CPU96" s="11"/>
      <c r="CPV96" s="11"/>
      <c r="CPW96" s="11"/>
      <c r="CPX96" s="11"/>
      <c r="CPY96" s="11"/>
      <c r="CPZ96" s="11"/>
      <c r="CQA96" s="11"/>
      <c r="CQB96" s="11"/>
      <c r="CQC96" s="11"/>
      <c r="CQD96" s="11"/>
      <c r="CQE96" s="11"/>
      <c r="CQF96" s="11"/>
      <c r="CQG96" s="11"/>
      <c r="CQH96" s="11"/>
      <c r="CQI96" s="11"/>
      <c r="CQJ96" s="11"/>
      <c r="CQK96" s="11"/>
      <c r="CQL96" s="11"/>
      <c r="CQM96" s="11"/>
      <c r="CQN96" s="11"/>
      <c r="CQO96" s="11"/>
      <c r="CQP96" s="11"/>
      <c r="CQQ96" s="11"/>
      <c r="CQR96" s="11"/>
      <c r="CQS96" s="11"/>
      <c r="CQT96" s="11"/>
      <c r="CQU96" s="11"/>
      <c r="CQV96" s="11"/>
      <c r="CQW96" s="11"/>
      <c r="CQX96" s="11"/>
      <c r="CQY96" s="11"/>
      <c r="CQZ96" s="11"/>
      <c r="CRA96" s="11"/>
      <c r="CRB96" s="11"/>
      <c r="CRC96" s="11"/>
      <c r="CRD96" s="11"/>
      <c r="CRE96" s="11"/>
      <c r="CRF96" s="11"/>
      <c r="CRG96" s="11"/>
      <c r="CRH96" s="11"/>
      <c r="CRI96" s="11"/>
      <c r="CRJ96" s="11"/>
      <c r="CRK96" s="11"/>
      <c r="CRL96" s="11"/>
      <c r="CRM96" s="11"/>
      <c r="CRN96" s="11"/>
      <c r="CRO96" s="11"/>
      <c r="CRP96" s="11"/>
      <c r="CRQ96" s="11"/>
      <c r="CRR96" s="11"/>
      <c r="CRS96" s="11"/>
      <c r="CRT96" s="11"/>
      <c r="CRU96" s="11"/>
      <c r="CRV96" s="11"/>
      <c r="CRW96" s="11"/>
      <c r="CRX96" s="11"/>
      <c r="CRY96" s="11"/>
      <c r="CRZ96" s="11"/>
      <c r="CSA96" s="11"/>
      <c r="CSB96" s="11"/>
      <c r="CSC96" s="11"/>
      <c r="CSD96" s="11"/>
      <c r="CSE96" s="11"/>
      <c r="CSF96" s="11"/>
      <c r="CSG96" s="11"/>
      <c r="CSH96" s="11"/>
      <c r="CSI96" s="11"/>
      <c r="CSJ96" s="11"/>
      <c r="CSK96" s="11"/>
      <c r="CSL96" s="11"/>
      <c r="CSM96" s="11"/>
      <c r="CSN96" s="11"/>
      <c r="CSO96" s="11"/>
      <c r="CSP96" s="11"/>
      <c r="CSQ96" s="11"/>
      <c r="CSR96" s="11"/>
      <c r="CSS96" s="11"/>
      <c r="CST96" s="11"/>
      <c r="CSU96" s="11"/>
      <c r="CSV96" s="11"/>
      <c r="CSW96" s="11"/>
      <c r="CSX96" s="11"/>
      <c r="CSY96" s="11"/>
      <c r="CSZ96" s="11"/>
      <c r="CTA96" s="11"/>
      <c r="CTB96" s="11"/>
      <c r="CTC96" s="11"/>
      <c r="CTD96" s="11"/>
      <c r="CTE96" s="11"/>
      <c r="CTF96" s="11"/>
      <c r="CTG96" s="11"/>
      <c r="CTH96" s="11"/>
      <c r="CTI96" s="11"/>
      <c r="CTJ96" s="11"/>
      <c r="CTK96" s="11"/>
      <c r="CTL96" s="11"/>
      <c r="CTM96" s="11"/>
      <c r="CTN96" s="11"/>
      <c r="CTO96" s="11"/>
      <c r="CTP96" s="11"/>
      <c r="CTQ96" s="11"/>
      <c r="CTR96" s="11"/>
      <c r="CTS96" s="11"/>
      <c r="CTT96" s="11"/>
      <c r="CTU96" s="11"/>
      <c r="CTV96" s="11"/>
      <c r="CTW96" s="11"/>
      <c r="CTX96" s="11"/>
      <c r="CTY96" s="11"/>
      <c r="CTZ96" s="11"/>
      <c r="CUA96" s="11"/>
      <c r="CUB96" s="11"/>
      <c r="CUC96" s="11"/>
      <c r="CUD96" s="11"/>
      <c r="CUE96" s="11"/>
      <c r="CUF96" s="11"/>
      <c r="CUG96" s="11"/>
      <c r="CUH96" s="11"/>
      <c r="CUI96" s="11"/>
      <c r="CUJ96" s="11"/>
      <c r="CUK96" s="11"/>
      <c r="CUL96" s="11"/>
      <c r="CUM96" s="11"/>
      <c r="CUN96" s="11"/>
      <c r="CUO96" s="11"/>
      <c r="CUP96" s="11"/>
      <c r="CUQ96" s="11"/>
      <c r="CUR96" s="11"/>
      <c r="CUS96" s="11"/>
      <c r="CUT96" s="11"/>
      <c r="CUU96" s="11"/>
      <c r="CUV96" s="11"/>
      <c r="CUW96" s="11"/>
      <c r="CUX96" s="11"/>
      <c r="CUY96" s="11"/>
      <c r="CUZ96" s="11"/>
      <c r="CVA96" s="11"/>
      <c r="CVB96" s="11"/>
      <c r="CVC96" s="11"/>
      <c r="CVD96" s="11"/>
      <c r="CVE96" s="11"/>
      <c r="CVF96" s="11"/>
      <c r="CVG96" s="11"/>
      <c r="CVH96" s="11"/>
      <c r="CVI96" s="11"/>
      <c r="CVJ96" s="11"/>
      <c r="CVK96" s="11"/>
      <c r="CVL96" s="11"/>
      <c r="CVM96" s="11"/>
      <c r="CVN96" s="11"/>
      <c r="CVO96" s="11"/>
      <c r="CVP96" s="11"/>
      <c r="CVQ96" s="11"/>
      <c r="CVR96" s="11"/>
      <c r="CVS96" s="11"/>
      <c r="CVT96" s="11"/>
      <c r="CVU96" s="11"/>
      <c r="CVV96" s="11"/>
      <c r="CVW96" s="11"/>
      <c r="CVX96" s="11"/>
      <c r="CVY96" s="11"/>
      <c r="CVZ96" s="11"/>
      <c r="CWA96" s="11"/>
      <c r="CWB96" s="11"/>
      <c r="CWC96" s="11"/>
      <c r="CWD96" s="11"/>
      <c r="CWE96" s="11"/>
      <c r="CWF96" s="11"/>
      <c r="CWG96" s="11"/>
      <c r="CWH96" s="11"/>
      <c r="CWI96" s="11"/>
      <c r="CWJ96" s="11"/>
      <c r="CWK96" s="11"/>
      <c r="CWL96" s="11"/>
      <c r="CWM96" s="11"/>
      <c r="CWN96" s="11"/>
      <c r="CWO96" s="11"/>
      <c r="CWP96" s="11"/>
      <c r="CWQ96" s="11"/>
      <c r="CWR96" s="11"/>
      <c r="CWS96" s="11"/>
      <c r="CWT96" s="11"/>
      <c r="CWU96" s="11"/>
      <c r="CWV96" s="11"/>
      <c r="CWW96" s="11"/>
      <c r="CWX96" s="11"/>
      <c r="CWY96" s="11"/>
      <c r="CWZ96" s="11"/>
      <c r="CXA96" s="11"/>
      <c r="CXB96" s="11"/>
      <c r="CXC96" s="11"/>
      <c r="CXD96" s="11"/>
      <c r="CXE96" s="11"/>
      <c r="CXF96" s="11"/>
      <c r="CXG96" s="11"/>
      <c r="CXH96" s="11"/>
      <c r="CXI96" s="11"/>
      <c r="CXJ96" s="11"/>
      <c r="CXK96" s="11"/>
      <c r="CXL96" s="11"/>
      <c r="CXM96" s="11"/>
      <c r="CXN96" s="11"/>
      <c r="CXO96" s="11"/>
      <c r="CXP96" s="11"/>
      <c r="CXQ96" s="11"/>
      <c r="CXR96" s="11"/>
      <c r="CXS96" s="11"/>
      <c r="CXT96" s="11"/>
      <c r="CXU96" s="11"/>
      <c r="CXV96" s="11"/>
      <c r="CXW96" s="11"/>
      <c r="CXX96" s="11"/>
      <c r="CXY96" s="11"/>
      <c r="CXZ96" s="11"/>
      <c r="CYA96" s="11"/>
      <c r="CYB96" s="11"/>
      <c r="CYC96" s="11"/>
      <c r="CYD96" s="11"/>
      <c r="CYE96" s="11"/>
      <c r="CYF96" s="11"/>
      <c r="CYG96" s="11"/>
      <c r="CYH96" s="11"/>
      <c r="CYI96" s="11"/>
      <c r="CYJ96" s="11"/>
      <c r="CYK96" s="11"/>
      <c r="CYL96" s="11"/>
      <c r="CYM96" s="11"/>
      <c r="CYN96" s="11"/>
      <c r="CYO96" s="11"/>
      <c r="CYP96" s="11"/>
      <c r="CYQ96" s="11"/>
      <c r="CYR96" s="11"/>
      <c r="CYS96" s="11"/>
      <c r="CYT96" s="11"/>
      <c r="CYU96" s="11"/>
      <c r="CYV96" s="11"/>
      <c r="CYW96" s="11"/>
      <c r="CYX96" s="11"/>
      <c r="CYY96" s="11"/>
      <c r="CYZ96" s="11"/>
      <c r="CZA96" s="11"/>
      <c r="CZB96" s="11"/>
      <c r="CZC96" s="11"/>
      <c r="CZD96" s="11"/>
      <c r="CZE96" s="11"/>
      <c r="CZF96" s="11"/>
      <c r="CZG96" s="11"/>
      <c r="CZH96" s="11"/>
      <c r="CZI96" s="11"/>
      <c r="CZJ96" s="11"/>
      <c r="CZK96" s="11"/>
      <c r="CZL96" s="11"/>
      <c r="CZM96" s="11"/>
      <c r="CZN96" s="11"/>
      <c r="CZO96" s="11"/>
      <c r="CZP96" s="11"/>
      <c r="CZQ96" s="11"/>
      <c r="CZR96" s="11"/>
      <c r="CZS96" s="11"/>
      <c r="CZT96" s="11"/>
      <c r="CZU96" s="11"/>
      <c r="CZV96" s="11"/>
      <c r="CZW96" s="11"/>
      <c r="CZX96" s="11"/>
      <c r="CZY96" s="11"/>
      <c r="CZZ96" s="11"/>
      <c r="DAA96" s="11"/>
      <c r="DAB96" s="11"/>
      <c r="DAC96" s="11"/>
      <c r="DAD96" s="11"/>
      <c r="DAE96" s="11"/>
      <c r="DAF96" s="11"/>
      <c r="DAG96" s="11"/>
      <c r="DAH96" s="11"/>
      <c r="DAI96" s="11"/>
      <c r="DAJ96" s="11"/>
      <c r="DAK96" s="11"/>
      <c r="DAL96" s="11"/>
      <c r="DAM96" s="11"/>
      <c r="DAN96" s="11"/>
      <c r="DAO96" s="11"/>
      <c r="DAP96" s="11"/>
      <c r="DAQ96" s="11"/>
      <c r="DAR96" s="11"/>
      <c r="DAS96" s="11"/>
      <c r="DAT96" s="11"/>
      <c r="DAU96" s="11"/>
      <c r="DAV96" s="11"/>
      <c r="DAW96" s="11"/>
      <c r="DAX96" s="11"/>
      <c r="DAY96" s="11"/>
      <c r="DAZ96" s="11"/>
      <c r="DBA96" s="11"/>
      <c r="DBB96" s="11"/>
      <c r="DBC96" s="11"/>
      <c r="DBD96" s="11"/>
      <c r="DBE96" s="11"/>
      <c r="DBF96" s="11"/>
      <c r="DBG96" s="11"/>
      <c r="DBH96" s="11"/>
      <c r="DBI96" s="11"/>
      <c r="DBJ96" s="11"/>
      <c r="DBK96" s="11"/>
      <c r="DBL96" s="11"/>
      <c r="DBM96" s="11"/>
      <c r="DBN96" s="11"/>
      <c r="DBO96" s="11"/>
      <c r="DBP96" s="11"/>
      <c r="DBQ96" s="11"/>
      <c r="DBR96" s="11"/>
      <c r="DBS96" s="11"/>
      <c r="DBT96" s="11"/>
      <c r="DBU96" s="11"/>
      <c r="DBV96" s="11"/>
      <c r="DBW96" s="11"/>
      <c r="DBX96" s="11"/>
      <c r="DBY96" s="11"/>
      <c r="DBZ96" s="11"/>
      <c r="DCA96" s="11"/>
      <c r="DCB96" s="11"/>
      <c r="DCC96" s="11"/>
      <c r="DCD96" s="11"/>
      <c r="DCE96" s="11"/>
      <c r="DCF96" s="11"/>
      <c r="DCG96" s="11"/>
      <c r="DCH96" s="11"/>
      <c r="DCI96" s="11"/>
      <c r="DCJ96" s="11"/>
      <c r="DCK96" s="11"/>
      <c r="DCL96" s="11"/>
      <c r="DCM96" s="11"/>
      <c r="DCN96" s="11"/>
      <c r="DCO96" s="11"/>
      <c r="DCP96" s="11"/>
      <c r="DCQ96" s="11"/>
      <c r="DCR96" s="11"/>
      <c r="DCS96" s="11"/>
      <c r="DCT96" s="11"/>
      <c r="DCU96" s="11"/>
      <c r="DCV96" s="11"/>
      <c r="DCW96" s="11"/>
      <c r="DCX96" s="11"/>
      <c r="DCY96" s="11"/>
      <c r="DCZ96" s="11"/>
      <c r="DDA96" s="11"/>
      <c r="DDB96" s="11"/>
      <c r="DDC96" s="11"/>
      <c r="DDD96" s="11"/>
      <c r="DDE96" s="11"/>
      <c r="DDF96" s="11"/>
      <c r="DDG96" s="11"/>
      <c r="DDH96" s="11"/>
      <c r="DDI96" s="11"/>
      <c r="DDJ96" s="11"/>
      <c r="DDK96" s="11"/>
      <c r="DDL96" s="11"/>
      <c r="DDM96" s="11"/>
      <c r="DDN96" s="11"/>
      <c r="DDO96" s="11"/>
      <c r="DDP96" s="11"/>
      <c r="DDQ96" s="11"/>
      <c r="DDR96" s="11"/>
      <c r="DDS96" s="11"/>
      <c r="DDT96" s="11"/>
      <c r="DDU96" s="11"/>
      <c r="DDV96" s="11"/>
      <c r="DDW96" s="11"/>
      <c r="DDX96" s="11"/>
      <c r="DDY96" s="11"/>
      <c r="DDZ96" s="11"/>
      <c r="DEA96" s="11"/>
      <c r="DEB96" s="11"/>
      <c r="DEC96" s="11"/>
      <c r="DED96" s="11"/>
      <c r="DEE96" s="11"/>
      <c r="DEF96" s="11"/>
      <c r="DEG96" s="11"/>
      <c r="DEH96" s="11"/>
      <c r="DEI96" s="11"/>
      <c r="DEJ96" s="11"/>
      <c r="DEK96" s="11"/>
      <c r="DEL96" s="11"/>
      <c r="DEM96" s="11"/>
      <c r="DEN96" s="11"/>
      <c r="DEO96" s="11"/>
      <c r="DEP96" s="11"/>
      <c r="DEQ96" s="11"/>
      <c r="DER96" s="11"/>
      <c r="DES96" s="11"/>
      <c r="DET96" s="11"/>
      <c r="DEU96" s="11"/>
      <c r="DEV96" s="11"/>
      <c r="DEW96" s="11"/>
      <c r="DEX96" s="11"/>
      <c r="DEY96" s="11"/>
      <c r="DEZ96" s="11"/>
      <c r="DFA96" s="11"/>
      <c r="DFB96" s="11"/>
      <c r="DFC96" s="11"/>
      <c r="DFD96" s="11"/>
      <c r="DFE96" s="11"/>
      <c r="DFF96" s="11"/>
      <c r="DFG96" s="11"/>
      <c r="DFH96" s="11"/>
      <c r="DFI96" s="11"/>
      <c r="DFJ96" s="11"/>
      <c r="DFK96" s="11"/>
      <c r="DFL96" s="11"/>
      <c r="DFM96" s="11"/>
      <c r="DFN96" s="11"/>
      <c r="DFO96" s="11"/>
      <c r="DFP96" s="11"/>
      <c r="DFQ96" s="11"/>
      <c r="DFR96" s="11"/>
      <c r="DFS96" s="11"/>
      <c r="DFT96" s="11"/>
      <c r="DFU96" s="11"/>
      <c r="DFV96" s="11"/>
      <c r="DFW96" s="11"/>
      <c r="DFX96" s="11"/>
      <c r="DFY96" s="11"/>
      <c r="DFZ96" s="11"/>
      <c r="DGA96" s="11"/>
      <c r="DGB96" s="11"/>
      <c r="DGC96" s="11"/>
      <c r="DGD96" s="11"/>
      <c r="DGE96" s="11"/>
      <c r="DGF96" s="11"/>
      <c r="DGG96" s="11"/>
      <c r="DGH96" s="11"/>
      <c r="DGI96" s="11"/>
      <c r="DGJ96" s="11"/>
      <c r="DGK96" s="11"/>
      <c r="DGL96" s="11"/>
      <c r="DGM96" s="11"/>
      <c r="DGN96" s="11"/>
      <c r="DGO96" s="11"/>
      <c r="DGP96" s="11"/>
      <c r="DGQ96" s="11"/>
      <c r="DGR96" s="11"/>
      <c r="DGS96" s="11"/>
      <c r="DGT96" s="11"/>
      <c r="DGU96" s="11"/>
      <c r="DGV96" s="11"/>
      <c r="DGW96" s="11"/>
      <c r="DGX96" s="11"/>
      <c r="DGY96" s="11"/>
      <c r="DGZ96" s="11"/>
      <c r="DHA96" s="11"/>
      <c r="DHB96" s="11"/>
      <c r="DHC96" s="11"/>
      <c r="DHD96" s="11"/>
      <c r="DHE96" s="11"/>
      <c r="DHF96" s="11"/>
      <c r="DHG96" s="11"/>
      <c r="DHH96" s="11"/>
      <c r="DHI96" s="11"/>
      <c r="DHJ96" s="11"/>
      <c r="DHK96" s="11"/>
      <c r="DHL96" s="11"/>
      <c r="DHM96" s="11"/>
      <c r="DHN96" s="11"/>
      <c r="DHO96" s="11"/>
      <c r="DHP96" s="11"/>
      <c r="DHQ96" s="11"/>
      <c r="DHR96" s="11"/>
      <c r="DHS96" s="11"/>
      <c r="DHT96" s="11"/>
      <c r="DHU96" s="11"/>
      <c r="DHV96" s="11"/>
      <c r="DHW96" s="11"/>
      <c r="DHX96" s="11"/>
      <c r="DHY96" s="11"/>
      <c r="DHZ96" s="11"/>
      <c r="DIA96" s="11"/>
      <c r="DIB96" s="11"/>
      <c r="DIC96" s="11"/>
      <c r="DID96" s="11"/>
      <c r="DIE96" s="11"/>
      <c r="DIF96" s="11"/>
      <c r="DIG96" s="11"/>
      <c r="DIH96" s="11"/>
      <c r="DII96" s="11"/>
      <c r="DIJ96" s="11"/>
      <c r="DIK96" s="11"/>
      <c r="DIL96" s="11"/>
      <c r="DIM96" s="11"/>
      <c r="DIN96" s="11"/>
      <c r="DIO96" s="11"/>
      <c r="DIP96" s="11"/>
      <c r="DIQ96" s="11"/>
      <c r="DIR96" s="11"/>
      <c r="DIS96" s="11"/>
      <c r="DIT96" s="11"/>
      <c r="DIU96" s="11"/>
      <c r="DIV96" s="11"/>
      <c r="DIW96" s="11"/>
      <c r="DIX96" s="11"/>
      <c r="DIY96" s="11"/>
      <c r="DIZ96" s="11"/>
      <c r="DJA96" s="11"/>
      <c r="DJB96" s="11"/>
      <c r="DJC96" s="11"/>
      <c r="DJD96" s="11"/>
      <c r="DJE96" s="11"/>
      <c r="DJF96" s="11"/>
      <c r="DJG96" s="11"/>
      <c r="DJH96" s="11"/>
      <c r="DJI96" s="11"/>
      <c r="DJJ96" s="11"/>
      <c r="DJK96" s="11"/>
      <c r="DJL96" s="11"/>
      <c r="DJM96" s="11"/>
      <c r="DJN96" s="11"/>
      <c r="DJO96" s="11"/>
      <c r="DJP96" s="11"/>
      <c r="DJQ96" s="11"/>
      <c r="DJR96" s="11"/>
      <c r="DJS96" s="11"/>
      <c r="DJT96" s="11"/>
      <c r="DJU96" s="11"/>
      <c r="DJV96" s="11"/>
      <c r="DJW96" s="11"/>
      <c r="DJX96" s="11"/>
      <c r="DJY96" s="11"/>
      <c r="DJZ96" s="11"/>
      <c r="DKA96" s="11"/>
      <c r="DKB96" s="11"/>
      <c r="DKC96" s="11"/>
      <c r="DKD96" s="11"/>
      <c r="DKE96" s="11"/>
      <c r="DKF96" s="11"/>
      <c r="DKG96" s="11"/>
      <c r="DKH96" s="11"/>
      <c r="DKI96" s="11"/>
      <c r="DKJ96" s="11"/>
      <c r="DKK96" s="11"/>
      <c r="DKL96" s="11"/>
      <c r="DKM96" s="11"/>
      <c r="DKN96" s="11"/>
      <c r="DKO96" s="11"/>
      <c r="DKP96" s="11"/>
      <c r="DKQ96" s="11"/>
      <c r="DKR96" s="11"/>
      <c r="DKS96" s="11"/>
      <c r="DKT96" s="11"/>
      <c r="DKU96" s="11"/>
      <c r="DKV96" s="11"/>
      <c r="DKW96" s="11"/>
      <c r="DKX96" s="11"/>
      <c r="DKY96" s="11"/>
      <c r="DKZ96" s="11"/>
      <c r="DLA96" s="11"/>
      <c r="DLB96" s="11"/>
      <c r="DLC96" s="11"/>
      <c r="DLD96" s="11"/>
      <c r="DLE96" s="11"/>
      <c r="DLF96" s="11"/>
      <c r="DLG96" s="11"/>
      <c r="DLH96" s="11"/>
      <c r="DLI96" s="11"/>
      <c r="DLJ96" s="11"/>
      <c r="DLK96" s="11"/>
      <c r="DLL96" s="11"/>
      <c r="DLM96" s="11"/>
      <c r="DLN96" s="11"/>
      <c r="DLO96" s="11"/>
      <c r="DLP96" s="11"/>
      <c r="DLQ96" s="11"/>
      <c r="DLR96" s="11"/>
      <c r="DLS96" s="11"/>
      <c r="DLT96" s="11"/>
      <c r="DLU96" s="11"/>
      <c r="DLV96" s="11"/>
      <c r="DLW96" s="11"/>
      <c r="DLX96" s="11"/>
      <c r="DLY96" s="11"/>
      <c r="DLZ96" s="11"/>
      <c r="DMA96" s="11"/>
      <c r="DMB96" s="11"/>
      <c r="DMC96" s="11"/>
      <c r="DMD96" s="11"/>
      <c r="DME96" s="11"/>
      <c r="DMF96" s="11"/>
      <c r="DMG96" s="11"/>
      <c r="DMH96" s="11"/>
      <c r="DMI96" s="11"/>
      <c r="DMJ96" s="11"/>
      <c r="DMK96" s="11"/>
      <c r="DML96" s="11"/>
      <c r="DMM96" s="11"/>
      <c r="DMN96" s="11"/>
      <c r="DMO96" s="11"/>
      <c r="DMP96" s="11"/>
      <c r="DMQ96" s="11"/>
      <c r="DMR96" s="11"/>
      <c r="DMS96" s="11"/>
      <c r="DMT96" s="11"/>
      <c r="DMU96" s="11"/>
      <c r="DMV96" s="11"/>
      <c r="DMW96" s="11"/>
      <c r="DMX96" s="11"/>
      <c r="DMY96" s="11"/>
      <c r="DMZ96" s="11"/>
      <c r="DNA96" s="11"/>
      <c r="DNB96" s="11"/>
      <c r="DNC96" s="11"/>
      <c r="DND96" s="11"/>
      <c r="DNE96" s="11"/>
      <c r="DNF96" s="11"/>
      <c r="DNG96" s="11"/>
      <c r="DNH96" s="11"/>
      <c r="DNI96" s="11"/>
      <c r="DNJ96" s="11"/>
      <c r="DNK96" s="11"/>
      <c r="DNL96" s="11"/>
      <c r="DNM96" s="11"/>
      <c r="DNN96" s="11"/>
      <c r="DNO96" s="11"/>
      <c r="DNP96" s="11"/>
      <c r="DNQ96" s="11"/>
      <c r="DNR96" s="11"/>
      <c r="DNS96" s="11"/>
      <c r="DNT96" s="11"/>
      <c r="DNU96" s="11"/>
      <c r="DNV96" s="11"/>
      <c r="DNW96" s="11"/>
      <c r="DNX96" s="11"/>
      <c r="DNY96" s="11"/>
      <c r="DNZ96" s="11"/>
      <c r="DOA96" s="11"/>
      <c r="DOB96" s="11"/>
      <c r="DOC96" s="11"/>
      <c r="DOD96" s="11"/>
      <c r="DOE96" s="11"/>
      <c r="DOF96" s="11"/>
      <c r="DOG96" s="11"/>
      <c r="DOH96" s="11"/>
      <c r="DOI96" s="11"/>
      <c r="DOJ96" s="11"/>
      <c r="DOK96" s="11"/>
      <c r="DOL96" s="11"/>
      <c r="DOM96" s="11"/>
      <c r="DON96" s="11"/>
      <c r="DOO96" s="11"/>
      <c r="DOP96" s="11"/>
      <c r="DOQ96" s="11"/>
      <c r="DOR96" s="11"/>
      <c r="DOS96" s="11"/>
      <c r="DOT96" s="11"/>
      <c r="DOU96" s="11"/>
      <c r="DOV96" s="11"/>
      <c r="DOW96" s="11"/>
      <c r="DOX96" s="11"/>
      <c r="DOY96" s="11"/>
      <c r="DOZ96" s="11"/>
      <c r="DPA96" s="11"/>
      <c r="DPB96" s="11"/>
      <c r="DPC96" s="11"/>
      <c r="DPD96" s="11"/>
      <c r="DPE96" s="11"/>
      <c r="DPF96" s="11"/>
      <c r="DPG96" s="11"/>
      <c r="DPH96" s="11"/>
      <c r="DPI96" s="11"/>
      <c r="DPJ96" s="11"/>
      <c r="DPK96" s="11"/>
      <c r="DPL96" s="11"/>
      <c r="DPM96" s="11"/>
      <c r="DPN96" s="11"/>
      <c r="DPO96" s="11"/>
      <c r="DPP96" s="11"/>
      <c r="DPQ96" s="11"/>
      <c r="DPR96" s="11"/>
      <c r="DPS96" s="11"/>
      <c r="DPT96" s="11"/>
      <c r="DPU96" s="11"/>
      <c r="DPV96" s="11"/>
      <c r="DPW96" s="11"/>
      <c r="DPX96" s="11"/>
      <c r="DPY96" s="11"/>
      <c r="DPZ96" s="11"/>
      <c r="DQA96" s="11"/>
      <c r="DQB96" s="11"/>
      <c r="DQC96" s="11"/>
      <c r="DQD96" s="11"/>
      <c r="DQE96" s="11"/>
      <c r="DQF96" s="11"/>
      <c r="DQG96" s="11"/>
      <c r="DQH96" s="11"/>
      <c r="DQI96" s="11"/>
      <c r="DQJ96" s="11"/>
      <c r="DQK96" s="11"/>
      <c r="DQL96" s="11"/>
      <c r="DQM96" s="11"/>
      <c r="DQN96" s="11"/>
      <c r="DQO96" s="11"/>
      <c r="DQP96" s="11"/>
      <c r="DQQ96" s="11"/>
      <c r="DQR96" s="11"/>
      <c r="DQS96" s="11"/>
      <c r="DQT96" s="11"/>
      <c r="DQU96" s="11"/>
      <c r="DQV96" s="11"/>
      <c r="DQW96" s="11"/>
      <c r="DQX96" s="11"/>
      <c r="DQY96" s="11"/>
      <c r="DQZ96" s="11"/>
      <c r="DRA96" s="11"/>
      <c r="DRB96" s="11"/>
      <c r="DRC96" s="11"/>
      <c r="DRD96" s="11"/>
      <c r="DRE96" s="11"/>
      <c r="DRF96" s="11"/>
      <c r="DRG96" s="11"/>
      <c r="DRH96" s="11"/>
      <c r="DRI96" s="11"/>
      <c r="DRJ96" s="11"/>
      <c r="DRK96" s="11"/>
      <c r="DRL96" s="11"/>
      <c r="DRM96" s="11"/>
      <c r="DRN96" s="11"/>
      <c r="DRO96" s="11"/>
      <c r="DRP96" s="11"/>
      <c r="DRQ96" s="11"/>
      <c r="DRR96" s="11"/>
      <c r="DRS96" s="11"/>
      <c r="DRT96" s="11"/>
      <c r="DRU96" s="11"/>
      <c r="DRV96" s="11"/>
      <c r="DRW96" s="11"/>
      <c r="DRX96" s="11"/>
      <c r="DRY96" s="11"/>
      <c r="DRZ96" s="11"/>
      <c r="DSA96" s="11"/>
      <c r="DSB96" s="11"/>
      <c r="DSC96" s="11"/>
      <c r="DSD96" s="11"/>
      <c r="DSE96" s="11"/>
      <c r="DSF96" s="11"/>
      <c r="DSG96" s="11"/>
      <c r="DSH96" s="11"/>
      <c r="DSI96" s="11"/>
      <c r="DSJ96" s="11"/>
      <c r="DSK96" s="11"/>
      <c r="DSL96" s="11"/>
      <c r="DSM96" s="11"/>
      <c r="DSN96" s="11"/>
      <c r="DSO96" s="11"/>
      <c r="DSP96" s="11"/>
      <c r="DSQ96" s="11"/>
      <c r="DSR96" s="11"/>
      <c r="DSS96" s="11"/>
      <c r="DST96" s="11"/>
      <c r="DSU96" s="11"/>
      <c r="DSV96" s="11"/>
      <c r="DSW96" s="11"/>
      <c r="DSX96" s="11"/>
      <c r="DSY96" s="11"/>
      <c r="DSZ96" s="11"/>
      <c r="DTA96" s="11"/>
      <c r="DTB96" s="11"/>
      <c r="DTC96" s="11"/>
      <c r="DTD96" s="11"/>
      <c r="DTE96" s="11"/>
      <c r="DTF96" s="11"/>
      <c r="DTG96" s="11"/>
      <c r="DTH96" s="11"/>
      <c r="DTI96" s="11"/>
      <c r="DTJ96" s="11"/>
      <c r="DTK96" s="11"/>
      <c r="DTL96" s="11"/>
      <c r="DTM96" s="11"/>
      <c r="DTN96" s="11"/>
      <c r="DTO96" s="11"/>
      <c r="DTP96" s="11"/>
      <c r="DTQ96" s="11"/>
      <c r="DTR96" s="11"/>
      <c r="DTS96" s="11"/>
      <c r="DTT96" s="11"/>
      <c r="DTU96" s="11"/>
      <c r="DTV96" s="11"/>
      <c r="DTW96" s="11"/>
      <c r="DTX96" s="11"/>
      <c r="DTY96" s="11"/>
      <c r="DTZ96" s="11"/>
      <c r="DUA96" s="11"/>
      <c r="DUB96" s="11"/>
      <c r="DUC96" s="11"/>
      <c r="DUD96" s="11"/>
      <c r="DUE96" s="11"/>
      <c r="DUF96" s="11"/>
      <c r="DUG96" s="11"/>
      <c r="DUH96" s="11"/>
      <c r="DUI96" s="11"/>
      <c r="DUJ96" s="11"/>
      <c r="DUK96" s="11"/>
      <c r="DUL96" s="11"/>
      <c r="DUM96" s="11"/>
      <c r="DUN96" s="11"/>
      <c r="DUO96" s="11"/>
      <c r="DUP96" s="11"/>
      <c r="DUQ96" s="11"/>
      <c r="DUR96" s="11"/>
      <c r="DUS96" s="11"/>
      <c r="DUT96" s="11"/>
      <c r="DUU96" s="11"/>
      <c r="DUV96" s="11"/>
      <c r="DUW96" s="11"/>
      <c r="DUX96" s="11"/>
      <c r="DUY96" s="11"/>
      <c r="DUZ96" s="11"/>
      <c r="DVA96" s="11"/>
      <c r="DVB96" s="11"/>
      <c r="DVC96" s="11"/>
      <c r="DVD96" s="11"/>
      <c r="DVE96" s="11"/>
      <c r="DVF96" s="11"/>
      <c r="DVG96" s="11"/>
      <c r="DVH96" s="11"/>
      <c r="DVI96" s="11"/>
      <c r="DVJ96" s="11"/>
      <c r="DVK96" s="11"/>
      <c r="DVL96" s="11"/>
      <c r="DVM96" s="11"/>
      <c r="DVN96" s="11"/>
      <c r="DVO96" s="11"/>
      <c r="DVP96" s="11"/>
      <c r="DVQ96" s="11"/>
      <c r="DVR96" s="11"/>
      <c r="DVS96" s="11"/>
      <c r="DVT96" s="11"/>
      <c r="DVU96" s="11"/>
      <c r="DVV96" s="11"/>
      <c r="DVW96" s="11"/>
      <c r="DVX96" s="11"/>
      <c r="DVY96" s="11"/>
      <c r="DVZ96" s="11"/>
      <c r="DWA96" s="11"/>
      <c r="DWB96" s="11"/>
      <c r="DWC96" s="11"/>
      <c r="DWD96" s="11"/>
      <c r="DWE96" s="11"/>
      <c r="DWF96" s="11"/>
      <c r="DWG96" s="11"/>
      <c r="DWH96" s="11"/>
      <c r="DWI96" s="11"/>
      <c r="DWJ96" s="11"/>
      <c r="DWK96" s="11"/>
      <c r="DWL96" s="11"/>
      <c r="DWM96" s="11"/>
      <c r="DWN96" s="11"/>
      <c r="DWO96" s="11"/>
      <c r="DWP96" s="11"/>
      <c r="DWQ96" s="11"/>
      <c r="DWR96" s="11"/>
      <c r="DWS96" s="11"/>
      <c r="DWT96" s="11"/>
      <c r="DWU96" s="11"/>
      <c r="DWV96" s="11"/>
      <c r="DWW96" s="11"/>
      <c r="DWX96" s="11"/>
      <c r="DWY96" s="11"/>
      <c r="DWZ96" s="11"/>
      <c r="DXA96" s="11"/>
      <c r="DXB96" s="11"/>
      <c r="DXC96" s="11"/>
      <c r="DXD96" s="11"/>
      <c r="DXE96" s="11"/>
      <c r="DXF96" s="11"/>
      <c r="DXG96" s="11"/>
      <c r="DXH96" s="11"/>
      <c r="DXI96" s="11"/>
      <c r="DXJ96" s="11"/>
      <c r="DXK96" s="11"/>
      <c r="DXL96" s="11"/>
      <c r="DXM96" s="11"/>
      <c r="DXN96" s="11"/>
      <c r="DXO96" s="11"/>
      <c r="DXP96" s="11"/>
      <c r="DXQ96" s="11"/>
      <c r="DXR96" s="11"/>
      <c r="DXS96" s="11"/>
      <c r="DXT96" s="11"/>
      <c r="DXU96" s="11"/>
      <c r="DXV96" s="11"/>
      <c r="DXW96" s="11"/>
      <c r="DXX96" s="11"/>
      <c r="DXY96" s="11"/>
      <c r="DXZ96" s="11"/>
      <c r="DYA96" s="11"/>
      <c r="DYB96" s="11"/>
      <c r="DYC96" s="11"/>
      <c r="DYD96" s="11"/>
      <c r="DYE96" s="11"/>
      <c r="DYF96" s="11"/>
      <c r="DYG96" s="11"/>
      <c r="DYH96" s="11"/>
      <c r="DYI96" s="11"/>
      <c r="DYJ96" s="11"/>
      <c r="DYK96" s="11"/>
      <c r="DYL96" s="11"/>
      <c r="DYM96" s="11"/>
      <c r="DYN96" s="11"/>
      <c r="DYO96" s="11"/>
      <c r="DYP96" s="11"/>
      <c r="DYQ96" s="11"/>
      <c r="DYR96" s="11"/>
      <c r="DYS96" s="11"/>
      <c r="DYT96" s="11"/>
      <c r="DYU96" s="11"/>
      <c r="DYV96" s="11"/>
      <c r="DYW96" s="11"/>
      <c r="DYX96" s="11"/>
      <c r="DYY96" s="11"/>
      <c r="DYZ96" s="11"/>
      <c r="DZA96" s="11"/>
      <c r="DZB96" s="11"/>
      <c r="DZC96" s="11"/>
      <c r="DZD96" s="11"/>
      <c r="DZE96" s="11"/>
      <c r="DZF96" s="11"/>
      <c r="DZG96" s="11"/>
      <c r="DZH96" s="11"/>
      <c r="DZI96" s="11"/>
      <c r="DZJ96" s="11"/>
      <c r="DZK96" s="11"/>
      <c r="DZL96" s="11"/>
      <c r="DZM96" s="11"/>
      <c r="DZN96" s="11"/>
      <c r="DZO96" s="11"/>
      <c r="DZP96" s="11"/>
      <c r="DZQ96" s="11"/>
      <c r="DZR96" s="11"/>
      <c r="DZS96" s="11"/>
      <c r="DZT96" s="11"/>
      <c r="DZU96" s="11"/>
      <c r="DZV96" s="11"/>
      <c r="DZW96" s="11"/>
      <c r="DZX96" s="11"/>
      <c r="DZY96" s="11"/>
      <c r="DZZ96" s="11"/>
      <c r="EAA96" s="11"/>
      <c r="EAB96" s="11"/>
      <c r="EAC96" s="11"/>
      <c r="EAD96" s="11"/>
      <c r="EAE96" s="11"/>
      <c r="EAF96" s="11"/>
      <c r="EAG96" s="11"/>
      <c r="EAH96" s="11"/>
      <c r="EAI96" s="11"/>
      <c r="EAJ96" s="11"/>
      <c r="EAK96" s="11"/>
      <c r="EAL96" s="11"/>
      <c r="EAM96" s="11"/>
      <c r="EAN96" s="11"/>
      <c r="EAO96" s="11"/>
      <c r="EAP96" s="11"/>
      <c r="EAQ96" s="11"/>
      <c r="EAR96" s="11"/>
      <c r="EAS96" s="11"/>
      <c r="EAT96" s="11"/>
      <c r="EAU96" s="11"/>
      <c r="EAV96" s="11"/>
      <c r="EAW96" s="11"/>
      <c r="EAX96" s="11"/>
      <c r="EAY96" s="11"/>
      <c r="EAZ96" s="11"/>
      <c r="EBA96" s="11"/>
      <c r="EBB96" s="11"/>
      <c r="EBC96" s="11"/>
      <c r="EBD96" s="11"/>
      <c r="EBE96" s="11"/>
      <c r="EBF96" s="11"/>
      <c r="EBG96" s="11"/>
      <c r="EBH96" s="11"/>
      <c r="EBI96" s="11"/>
      <c r="EBJ96" s="11"/>
      <c r="EBK96" s="11"/>
      <c r="EBL96" s="11"/>
      <c r="EBM96" s="11"/>
      <c r="EBN96" s="11"/>
      <c r="EBO96" s="11"/>
      <c r="EBP96" s="11"/>
      <c r="EBQ96" s="11"/>
      <c r="EBR96" s="11"/>
      <c r="EBS96" s="11"/>
      <c r="EBT96" s="11"/>
      <c r="EBU96" s="11"/>
      <c r="EBV96" s="11"/>
      <c r="EBW96" s="11"/>
      <c r="EBX96" s="11"/>
      <c r="EBY96" s="11"/>
      <c r="EBZ96" s="11"/>
      <c r="ECA96" s="11"/>
      <c r="ECB96" s="11"/>
      <c r="ECC96" s="11"/>
      <c r="ECD96" s="11"/>
      <c r="ECE96" s="11"/>
      <c r="ECF96" s="11"/>
      <c r="ECG96" s="11"/>
      <c r="ECH96" s="11"/>
      <c r="ECI96" s="11"/>
      <c r="ECJ96" s="11"/>
      <c r="ECK96" s="11"/>
      <c r="ECL96" s="11"/>
      <c r="ECM96" s="11"/>
      <c r="ECN96" s="11"/>
      <c r="ECO96" s="11"/>
      <c r="ECP96" s="11"/>
      <c r="ECQ96" s="11"/>
      <c r="ECR96" s="11"/>
      <c r="ECS96" s="11"/>
      <c r="ECT96" s="11"/>
      <c r="ECU96" s="11"/>
      <c r="ECV96" s="11"/>
      <c r="ECW96" s="11"/>
      <c r="ECX96" s="11"/>
      <c r="ECY96" s="11"/>
      <c r="ECZ96" s="11"/>
      <c r="EDA96" s="11"/>
      <c r="EDB96" s="11"/>
      <c r="EDC96" s="11"/>
      <c r="EDD96" s="11"/>
      <c r="EDE96" s="11"/>
      <c r="EDF96" s="11"/>
      <c r="EDG96" s="11"/>
      <c r="EDH96" s="11"/>
      <c r="EDI96" s="11"/>
      <c r="EDJ96" s="11"/>
      <c r="EDK96" s="11"/>
      <c r="EDL96" s="11"/>
      <c r="EDM96" s="11"/>
      <c r="EDN96" s="11"/>
      <c r="EDO96" s="11"/>
      <c r="EDP96" s="11"/>
      <c r="EDQ96" s="11"/>
      <c r="EDR96" s="11"/>
      <c r="EDS96" s="11"/>
      <c r="EDT96" s="11"/>
      <c r="EDU96" s="11"/>
      <c r="EDV96" s="11"/>
      <c r="EDW96" s="11"/>
      <c r="EDX96" s="11"/>
      <c r="EDY96" s="11"/>
      <c r="EDZ96" s="11"/>
      <c r="EEA96" s="11"/>
      <c r="EEB96" s="11"/>
      <c r="EEC96" s="11"/>
      <c r="EED96" s="11"/>
      <c r="EEE96" s="11"/>
      <c r="EEF96" s="11"/>
      <c r="EEG96" s="11"/>
      <c r="EEH96" s="11"/>
      <c r="EEI96" s="11"/>
      <c r="EEJ96" s="11"/>
      <c r="EEK96" s="11"/>
      <c r="EEL96" s="11"/>
      <c r="EEM96" s="11"/>
      <c r="EEN96" s="11"/>
      <c r="EEO96" s="11"/>
      <c r="EEP96" s="11"/>
      <c r="EEQ96" s="11"/>
      <c r="EER96" s="11"/>
      <c r="EES96" s="11"/>
      <c r="EET96" s="11"/>
      <c r="EEU96" s="11"/>
      <c r="EEV96" s="11"/>
      <c r="EEW96" s="11"/>
      <c r="EEX96" s="11"/>
      <c r="EEY96" s="11"/>
      <c r="EEZ96" s="11"/>
      <c r="EFA96" s="11"/>
      <c r="EFB96" s="11"/>
      <c r="EFC96" s="11"/>
      <c r="EFD96" s="11"/>
      <c r="EFE96" s="11"/>
      <c r="EFF96" s="11"/>
      <c r="EFG96" s="11"/>
      <c r="EFH96" s="11"/>
      <c r="EFI96" s="11"/>
      <c r="EFJ96" s="11"/>
      <c r="EFK96" s="11"/>
      <c r="EFL96" s="11"/>
      <c r="EFM96" s="11"/>
      <c r="EFN96" s="11"/>
      <c r="EFO96" s="11"/>
      <c r="EFP96" s="11"/>
      <c r="EFQ96" s="11"/>
      <c r="EFR96" s="11"/>
      <c r="EFS96" s="11"/>
      <c r="EFT96" s="11"/>
      <c r="EFU96" s="11"/>
      <c r="EFV96" s="11"/>
      <c r="EFW96" s="11"/>
      <c r="EFX96" s="11"/>
      <c r="EFY96" s="11"/>
      <c r="EFZ96" s="11"/>
      <c r="EGA96" s="11"/>
      <c r="EGB96" s="11"/>
      <c r="EGC96" s="11"/>
      <c r="EGD96" s="11"/>
      <c r="EGE96" s="11"/>
      <c r="EGF96" s="11"/>
      <c r="EGG96" s="11"/>
      <c r="EGH96" s="11"/>
      <c r="EGI96" s="11"/>
      <c r="EGJ96" s="11"/>
      <c r="EGK96" s="11"/>
      <c r="EGL96" s="11"/>
      <c r="EGM96" s="11"/>
      <c r="EGN96" s="11"/>
      <c r="EGO96" s="11"/>
      <c r="EGP96" s="11"/>
      <c r="EGQ96" s="11"/>
      <c r="EGR96" s="11"/>
      <c r="EGS96" s="11"/>
      <c r="EGT96" s="11"/>
      <c r="EGU96" s="11"/>
      <c r="EGV96" s="11"/>
      <c r="EGW96" s="11"/>
      <c r="EGX96" s="11"/>
      <c r="EGY96" s="11"/>
      <c r="EGZ96" s="11"/>
      <c r="EHA96" s="11"/>
      <c r="EHB96" s="11"/>
      <c r="EHC96" s="11"/>
      <c r="EHD96" s="11"/>
      <c r="EHE96" s="11"/>
      <c r="EHF96" s="11"/>
      <c r="EHG96" s="11"/>
      <c r="EHH96" s="11"/>
      <c r="EHI96" s="11"/>
      <c r="EHJ96" s="11"/>
      <c r="EHK96" s="11"/>
      <c r="EHL96" s="11"/>
      <c r="EHM96" s="11"/>
      <c r="EHN96" s="11"/>
      <c r="EHO96" s="11"/>
      <c r="EHP96" s="11"/>
      <c r="EHQ96" s="11"/>
      <c r="EHR96" s="11"/>
      <c r="EHS96" s="11"/>
      <c r="EHT96" s="11"/>
      <c r="EHU96" s="11"/>
      <c r="EHV96" s="11"/>
      <c r="EHW96" s="11"/>
      <c r="EHX96" s="11"/>
      <c r="EHY96" s="11"/>
      <c r="EHZ96" s="11"/>
      <c r="EIA96" s="11"/>
      <c r="EIB96" s="11"/>
      <c r="EIC96" s="11"/>
      <c r="EID96" s="11"/>
      <c r="EIE96" s="11"/>
      <c r="EIF96" s="11"/>
      <c r="EIG96" s="11"/>
      <c r="EIH96" s="11"/>
      <c r="EII96" s="11"/>
      <c r="EIJ96" s="11"/>
      <c r="EIK96" s="11"/>
      <c r="EIL96" s="11"/>
      <c r="EIM96" s="11"/>
      <c r="EIN96" s="11"/>
      <c r="EIO96" s="11"/>
      <c r="EIP96" s="11"/>
      <c r="EIQ96" s="11"/>
      <c r="EIR96" s="11"/>
      <c r="EIS96" s="11"/>
      <c r="EIT96" s="11"/>
      <c r="EIU96" s="11"/>
      <c r="EIV96" s="11"/>
      <c r="EIW96" s="11"/>
      <c r="EIX96" s="11"/>
      <c r="EIY96" s="11"/>
      <c r="EIZ96" s="11"/>
      <c r="EJA96" s="11"/>
      <c r="EJB96" s="11"/>
      <c r="EJC96" s="11"/>
      <c r="EJD96" s="11"/>
      <c r="EJE96" s="11"/>
      <c r="EJF96" s="11"/>
      <c r="EJG96" s="11"/>
      <c r="EJH96" s="11"/>
      <c r="EJI96" s="11"/>
      <c r="EJJ96" s="11"/>
      <c r="EJK96" s="11"/>
      <c r="EJL96" s="11"/>
      <c r="EJM96" s="11"/>
      <c r="EJN96" s="11"/>
      <c r="EJO96" s="11"/>
      <c r="EJP96" s="11"/>
      <c r="EJQ96" s="11"/>
      <c r="EJR96" s="11"/>
      <c r="EJS96" s="11"/>
      <c r="EJT96" s="11"/>
      <c r="EJU96" s="11"/>
      <c r="EJV96" s="11"/>
      <c r="EJW96" s="11"/>
      <c r="EJX96" s="11"/>
      <c r="EJY96" s="11"/>
      <c r="EJZ96" s="11"/>
      <c r="EKA96" s="11"/>
      <c r="EKB96" s="11"/>
      <c r="EKC96" s="11"/>
      <c r="EKD96" s="11"/>
      <c r="EKE96" s="11"/>
      <c r="EKF96" s="11"/>
      <c r="EKG96" s="11"/>
      <c r="EKH96" s="11"/>
      <c r="EKI96" s="11"/>
      <c r="EKJ96" s="11"/>
      <c r="EKK96" s="11"/>
      <c r="EKL96" s="11"/>
      <c r="EKM96" s="11"/>
      <c r="EKN96" s="11"/>
      <c r="EKO96" s="11"/>
      <c r="EKP96" s="11"/>
      <c r="EKQ96" s="11"/>
      <c r="EKR96" s="11"/>
      <c r="EKS96" s="11"/>
      <c r="EKT96" s="11"/>
      <c r="EKU96" s="11"/>
      <c r="EKV96" s="11"/>
      <c r="EKW96" s="11"/>
      <c r="EKX96" s="11"/>
      <c r="EKY96" s="11"/>
      <c r="EKZ96" s="11"/>
      <c r="ELA96" s="11"/>
      <c r="ELB96" s="11"/>
      <c r="ELC96" s="11"/>
      <c r="ELD96" s="11"/>
      <c r="ELE96" s="11"/>
      <c r="ELF96" s="11"/>
      <c r="ELG96" s="11"/>
      <c r="ELH96" s="11"/>
      <c r="ELI96" s="11"/>
      <c r="ELJ96" s="11"/>
      <c r="ELK96" s="11"/>
      <c r="ELL96" s="11"/>
      <c r="ELM96" s="11"/>
      <c r="ELN96" s="11"/>
      <c r="ELO96" s="11"/>
      <c r="ELP96" s="11"/>
      <c r="ELQ96" s="11"/>
      <c r="ELR96" s="11"/>
      <c r="ELS96" s="11"/>
      <c r="ELT96" s="11"/>
      <c r="ELU96" s="11"/>
      <c r="ELV96" s="11"/>
      <c r="ELW96" s="11"/>
      <c r="ELX96" s="11"/>
      <c r="ELY96" s="11"/>
      <c r="ELZ96" s="11"/>
    </row>
    <row r="97" spans="3:346 1276:3718">
      <c r="C97" s="166" t="s">
        <v>996</v>
      </c>
      <c r="D97" s="223">
        <f t="shared" si="4"/>
        <v>0</v>
      </c>
      <c r="E97" s="88" t="s">
        <v>540</v>
      </c>
      <c r="F97" s="219"/>
      <c r="G97" s="92"/>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c r="HJ97" s="11"/>
      <c r="HK97" s="11"/>
      <c r="HL97" s="11"/>
      <c r="HM97" s="11"/>
      <c r="HN97" s="11"/>
      <c r="HO97" s="11"/>
      <c r="HP97" s="11"/>
      <c r="HQ97" s="11"/>
      <c r="HR97" s="11"/>
      <c r="HS97" s="11"/>
      <c r="HT97" s="11"/>
      <c r="HU97" s="11"/>
      <c r="HV97" s="11"/>
      <c r="HW97" s="11"/>
      <c r="HX97" s="11"/>
      <c r="HY97" s="11"/>
      <c r="HZ97" s="11"/>
      <c r="IA97" s="11"/>
      <c r="IB97" s="11"/>
      <c r="IC97" s="11"/>
      <c r="ID97" s="11"/>
      <c r="IE97" s="11"/>
      <c r="IF97" s="11"/>
      <c r="IG97" s="11"/>
      <c r="IH97" s="11"/>
      <c r="II97" s="11"/>
      <c r="IJ97" s="11"/>
      <c r="IK97" s="11"/>
      <c r="IL97" s="11"/>
      <c r="IM97" s="11"/>
      <c r="IN97" s="11"/>
      <c r="IO97" s="11"/>
      <c r="IP97" s="11"/>
      <c r="IQ97" s="11"/>
      <c r="IR97" s="11"/>
      <c r="IS97" s="11"/>
      <c r="IT97" s="11"/>
      <c r="IU97" s="11"/>
      <c r="IV97" s="11"/>
      <c r="IW97" s="11"/>
      <c r="IX97" s="11"/>
      <c r="IY97" s="11"/>
      <c r="IZ97" s="11"/>
      <c r="JA97" s="11"/>
      <c r="JB97" s="11"/>
      <c r="JC97" s="11"/>
      <c r="JD97" s="11"/>
      <c r="JE97" s="11"/>
      <c r="JF97" s="11"/>
      <c r="JG97" s="11"/>
      <c r="JH97" s="11"/>
      <c r="JI97" s="11"/>
      <c r="JJ97" s="11"/>
      <c r="JK97" s="11"/>
      <c r="JL97" s="11"/>
      <c r="JM97" s="11"/>
      <c r="JN97" s="11"/>
      <c r="JO97" s="11"/>
      <c r="JP97" s="11"/>
      <c r="JQ97" s="11"/>
      <c r="JR97" s="11"/>
      <c r="JS97" s="11"/>
      <c r="JT97" s="11"/>
      <c r="JU97" s="11"/>
      <c r="JV97" s="11"/>
      <c r="JW97" s="11"/>
      <c r="JX97" s="11"/>
      <c r="JY97" s="11"/>
      <c r="JZ97" s="11"/>
      <c r="KA97" s="11"/>
      <c r="KB97" s="11"/>
      <c r="KC97" s="11"/>
      <c r="KD97" s="11"/>
      <c r="KE97" s="11"/>
      <c r="KF97" s="11"/>
      <c r="KG97" s="11"/>
      <c r="KH97" s="11"/>
      <c r="KI97" s="11"/>
      <c r="KJ97" s="11"/>
      <c r="KK97" s="11"/>
      <c r="KL97" s="11"/>
      <c r="KM97" s="11"/>
      <c r="KN97" s="11"/>
      <c r="KO97" s="11"/>
      <c r="KP97" s="11"/>
      <c r="KQ97" s="11"/>
      <c r="KR97" s="11"/>
      <c r="KS97" s="11"/>
      <c r="KT97" s="11"/>
      <c r="KU97" s="11"/>
      <c r="KV97" s="11"/>
      <c r="KW97" s="11"/>
      <c r="KX97" s="11"/>
      <c r="KY97" s="11"/>
      <c r="KZ97" s="11"/>
      <c r="LA97" s="11"/>
      <c r="LB97" s="11"/>
      <c r="LC97" s="11"/>
      <c r="LD97" s="11"/>
      <c r="LE97" s="11"/>
      <c r="LF97" s="11"/>
      <c r="LG97" s="11"/>
      <c r="LH97" s="11"/>
      <c r="LI97" s="11"/>
      <c r="LJ97" s="11"/>
      <c r="LK97" s="11"/>
      <c r="LL97" s="11"/>
      <c r="LM97" s="11"/>
      <c r="LN97" s="11"/>
      <c r="LO97" s="11"/>
      <c r="LP97" s="11"/>
      <c r="LQ97" s="11"/>
      <c r="LR97" s="11"/>
      <c r="LS97" s="11"/>
      <c r="LT97" s="11"/>
      <c r="LU97" s="11"/>
      <c r="LV97" s="11"/>
      <c r="LW97" s="11"/>
      <c r="LX97" s="11"/>
      <c r="LY97" s="11"/>
      <c r="LZ97" s="11"/>
      <c r="MA97" s="11"/>
      <c r="MB97" s="11"/>
      <c r="MC97" s="11"/>
      <c r="MD97" s="11"/>
      <c r="ME97" s="11"/>
      <c r="MF97" s="11"/>
      <c r="MG97" s="11"/>
      <c r="MH97" s="11"/>
      <c r="AWB97" s="11"/>
      <c r="AWC97" s="11"/>
      <c r="AWD97" s="11"/>
      <c r="AWE97" s="11"/>
      <c r="AWF97" s="11"/>
      <c r="AWG97" s="11"/>
      <c r="AWH97" s="11"/>
      <c r="AWI97" s="11"/>
      <c r="AWJ97" s="11"/>
      <c r="AWK97" s="11"/>
      <c r="AWL97" s="11"/>
      <c r="AWM97" s="11"/>
      <c r="AWN97" s="11"/>
      <c r="AWO97" s="11"/>
      <c r="AWP97" s="11"/>
      <c r="AWQ97" s="11"/>
      <c r="AWR97" s="11"/>
      <c r="AWS97" s="11"/>
      <c r="AWT97" s="11"/>
      <c r="AWU97" s="11"/>
      <c r="AWV97" s="11"/>
      <c r="AWW97" s="11"/>
      <c r="AWX97" s="11"/>
      <c r="AWY97" s="11"/>
      <c r="AWZ97" s="11"/>
      <c r="AXA97" s="11"/>
      <c r="AXB97" s="11"/>
      <c r="AXC97" s="11"/>
      <c r="AXD97" s="11"/>
      <c r="AXE97" s="11"/>
      <c r="AXF97" s="11"/>
      <c r="AXG97" s="11"/>
      <c r="AXH97" s="11"/>
      <c r="AXI97" s="11"/>
      <c r="AXJ97" s="11"/>
      <c r="AXK97" s="11"/>
      <c r="AXL97" s="11"/>
      <c r="AXM97" s="11"/>
      <c r="AXN97" s="11"/>
      <c r="AXO97" s="11"/>
      <c r="AXP97" s="11"/>
      <c r="AXQ97" s="11"/>
      <c r="AXR97" s="11"/>
      <c r="AXS97" s="11"/>
      <c r="AXT97" s="11"/>
      <c r="AXU97" s="11"/>
      <c r="AXV97" s="11"/>
      <c r="AXW97" s="11"/>
      <c r="AXX97" s="11"/>
      <c r="AXY97" s="11"/>
      <c r="AXZ97" s="11"/>
      <c r="AYA97" s="11"/>
      <c r="AYB97" s="11"/>
      <c r="AYC97" s="11"/>
      <c r="AYD97" s="11"/>
      <c r="AYE97" s="11"/>
      <c r="AYF97" s="11"/>
      <c r="AYG97" s="11"/>
      <c r="AYH97" s="11"/>
      <c r="AYI97" s="11"/>
      <c r="AYJ97" s="11"/>
      <c r="AYK97" s="11"/>
      <c r="AYL97" s="11"/>
      <c r="AYM97" s="11"/>
      <c r="AYN97" s="11"/>
      <c r="AYO97" s="11"/>
      <c r="AYP97" s="11"/>
      <c r="AYQ97" s="11"/>
      <c r="AYR97" s="11"/>
      <c r="AYS97" s="11"/>
      <c r="AYT97" s="11"/>
      <c r="AYU97" s="11"/>
      <c r="AYV97" s="11"/>
      <c r="AYW97" s="11"/>
      <c r="AYX97" s="11"/>
      <c r="AYY97" s="11"/>
      <c r="AYZ97" s="11"/>
      <c r="AZA97" s="11"/>
      <c r="AZB97" s="11"/>
      <c r="AZC97" s="11"/>
      <c r="AZD97" s="11"/>
      <c r="AZE97" s="11"/>
      <c r="AZF97" s="11"/>
      <c r="AZG97" s="11"/>
      <c r="AZH97" s="11"/>
      <c r="AZI97" s="11"/>
      <c r="AZJ97" s="11"/>
      <c r="AZK97" s="11"/>
      <c r="AZL97" s="11"/>
      <c r="AZM97" s="11"/>
      <c r="AZN97" s="11"/>
      <c r="AZO97" s="11"/>
      <c r="AZP97" s="11"/>
      <c r="AZQ97" s="11"/>
      <c r="AZR97" s="11"/>
      <c r="AZS97" s="11"/>
      <c r="AZT97" s="11"/>
      <c r="AZU97" s="11"/>
      <c r="AZV97" s="11"/>
      <c r="AZW97" s="11"/>
      <c r="AZX97" s="11"/>
      <c r="AZY97" s="11"/>
      <c r="AZZ97" s="11"/>
      <c r="BAA97" s="11"/>
      <c r="BAB97" s="11"/>
      <c r="BAC97" s="11"/>
      <c r="BAD97" s="11"/>
      <c r="BAE97" s="11"/>
      <c r="BAF97" s="11"/>
      <c r="BAG97" s="11"/>
      <c r="BAH97" s="11"/>
      <c r="BAI97" s="11"/>
      <c r="BAJ97" s="11"/>
      <c r="BAK97" s="11"/>
      <c r="BAL97" s="11"/>
      <c r="BAM97" s="11"/>
      <c r="BAN97" s="11"/>
      <c r="BAO97" s="11"/>
      <c r="BAP97" s="11"/>
      <c r="BAQ97" s="11"/>
      <c r="BAR97" s="11"/>
      <c r="BAS97" s="11"/>
      <c r="BAT97" s="11"/>
      <c r="BAU97" s="11"/>
      <c r="BAV97" s="11"/>
      <c r="BAW97" s="11"/>
      <c r="BAX97" s="11"/>
      <c r="BAY97" s="11"/>
      <c r="BAZ97" s="11"/>
      <c r="BBA97" s="11"/>
      <c r="BBB97" s="11"/>
      <c r="BBC97" s="11"/>
      <c r="BBD97" s="11"/>
      <c r="BBE97" s="11"/>
      <c r="BBF97" s="11"/>
      <c r="BBG97" s="11"/>
      <c r="BBH97" s="11"/>
      <c r="BBI97" s="11"/>
      <c r="BBJ97" s="11"/>
      <c r="BBK97" s="11"/>
      <c r="BBL97" s="11"/>
      <c r="BBM97" s="11"/>
      <c r="BBN97" s="11"/>
      <c r="BBO97" s="11"/>
      <c r="BBP97" s="11"/>
      <c r="BBQ97" s="11"/>
      <c r="BBR97" s="11"/>
      <c r="BBS97" s="11"/>
      <c r="BBT97" s="11"/>
      <c r="BBU97" s="11"/>
      <c r="BBV97" s="11"/>
      <c r="BBW97" s="11"/>
      <c r="BBX97" s="11"/>
      <c r="BBY97" s="11"/>
      <c r="BBZ97" s="11"/>
      <c r="BCA97" s="11"/>
      <c r="BCB97" s="11"/>
      <c r="BCC97" s="11"/>
      <c r="BCD97" s="11"/>
      <c r="BCE97" s="11"/>
      <c r="BCF97" s="11"/>
      <c r="BCG97" s="11"/>
      <c r="BCH97" s="11"/>
      <c r="BCI97" s="11"/>
      <c r="BCJ97" s="11"/>
      <c r="BCK97" s="11"/>
      <c r="BCL97" s="11"/>
      <c r="BCM97" s="11"/>
      <c r="BCN97" s="11"/>
      <c r="BCO97" s="11"/>
      <c r="BCP97" s="11"/>
      <c r="BCQ97" s="11"/>
      <c r="BCR97" s="11"/>
      <c r="BCS97" s="11"/>
      <c r="BCT97" s="11"/>
      <c r="BCU97" s="11"/>
      <c r="BCV97" s="11"/>
      <c r="BCW97" s="11"/>
      <c r="BCX97" s="11"/>
      <c r="BCY97" s="11"/>
      <c r="BCZ97" s="11"/>
      <c r="BDA97" s="11"/>
      <c r="BDB97" s="11"/>
      <c r="BDC97" s="11"/>
      <c r="BDD97" s="11"/>
      <c r="BDE97" s="11"/>
      <c r="BDF97" s="11"/>
      <c r="BDG97" s="11"/>
      <c r="BDH97" s="11"/>
      <c r="BDI97" s="11"/>
      <c r="BDJ97" s="11"/>
      <c r="BDK97" s="11"/>
      <c r="BDL97" s="11"/>
      <c r="BDM97" s="11"/>
      <c r="BDN97" s="11"/>
      <c r="BDO97" s="11"/>
      <c r="BDP97" s="11"/>
      <c r="BDQ97" s="11"/>
      <c r="BDR97" s="11"/>
      <c r="BDS97" s="11"/>
      <c r="BDT97" s="11"/>
      <c r="BDU97" s="11"/>
      <c r="BDV97" s="11"/>
      <c r="BDW97" s="11"/>
      <c r="BDX97" s="11"/>
      <c r="BDY97" s="11"/>
      <c r="BDZ97" s="11"/>
      <c r="BEA97" s="11"/>
      <c r="BEB97" s="11"/>
      <c r="BEC97" s="11"/>
      <c r="BED97" s="11"/>
      <c r="BEE97" s="11"/>
      <c r="BEF97" s="11"/>
      <c r="BEG97" s="11"/>
      <c r="BEH97" s="11"/>
      <c r="BEI97" s="11"/>
      <c r="BEJ97" s="11"/>
      <c r="BEK97" s="11"/>
      <c r="BEL97" s="11"/>
      <c r="BEM97" s="11"/>
      <c r="BEN97" s="11"/>
      <c r="BEO97" s="11"/>
      <c r="BEP97" s="11"/>
      <c r="BEQ97" s="11"/>
      <c r="BER97" s="11"/>
      <c r="BES97" s="11"/>
      <c r="BET97" s="11"/>
      <c r="BEU97" s="11"/>
      <c r="BEV97" s="11"/>
      <c r="BEW97" s="11"/>
      <c r="BEX97" s="11"/>
      <c r="BEY97" s="11"/>
      <c r="BEZ97" s="11"/>
      <c r="BFA97" s="11"/>
      <c r="BFB97" s="11"/>
      <c r="BFC97" s="11"/>
      <c r="BFD97" s="11"/>
      <c r="BFE97" s="11"/>
      <c r="BFF97" s="11"/>
      <c r="BFG97" s="11"/>
      <c r="BFH97" s="11"/>
      <c r="BFI97" s="11"/>
      <c r="BFJ97" s="11"/>
      <c r="BFK97" s="11"/>
      <c r="BFL97" s="11"/>
      <c r="BFM97" s="11"/>
      <c r="BFN97" s="11"/>
      <c r="BFO97" s="11"/>
      <c r="BFP97" s="11"/>
      <c r="BFQ97" s="11"/>
      <c r="BFR97" s="11"/>
      <c r="BFS97" s="11"/>
      <c r="BFT97" s="11"/>
      <c r="BFU97" s="11"/>
      <c r="BFV97" s="11"/>
      <c r="BFW97" s="11"/>
      <c r="BFX97" s="11"/>
      <c r="BFY97" s="11"/>
      <c r="BFZ97" s="11"/>
      <c r="BGA97" s="11"/>
      <c r="BGB97" s="11"/>
      <c r="BGC97" s="11"/>
      <c r="BGD97" s="11"/>
      <c r="BGE97" s="11"/>
      <c r="BGF97" s="11"/>
      <c r="BGG97" s="11"/>
      <c r="BGH97" s="11"/>
      <c r="BGI97" s="11"/>
      <c r="BGJ97" s="11"/>
      <c r="BGK97" s="11"/>
      <c r="BGL97" s="11"/>
      <c r="BGM97" s="11"/>
      <c r="BGN97" s="11"/>
      <c r="BGO97" s="11"/>
      <c r="BGP97" s="11"/>
      <c r="BGQ97" s="11"/>
      <c r="BGR97" s="11"/>
      <c r="BGS97" s="11"/>
      <c r="BGT97" s="11"/>
      <c r="BGU97" s="11"/>
      <c r="BGV97" s="11"/>
      <c r="BGW97" s="11"/>
      <c r="BGX97" s="11"/>
      <c r="BGY97" s="11"/>
      <c r="BGZ97" s="11"/>
      <c r="BHA97" s="11"/>
      <c r="BHB97" s="11"/>
      <c r="BHC97" s="11"/>
      <c r="BHD97" s="11"/>
      <c r="BHE97" s="11"/>
      <c r="BHF97" s="11"/>
      <c r="BHG97" s="11"/>
      <c r="BHH97" s="11"/>
      <c r="BHI97" s="11"/>
      <c r="BHJ97" s="11"/>
      <c r="BHK97" s="11"/>
      <c r="BHL97" s="11"/>
      <c r="BHM97" s="11"/>
      <c r="BHN97" s="11"/>
      <c r="BHO97" s="11"/>
      <c r="BHP97" s="11"/>
      <c r="BHQ97" s="11"/>
      <c r="BHR97" s="11"/>
      <c r="BHS97" s="11"/>
      <c r="BHT97" s="11"/>
      <c r="BHU97" s="11"/>
      <c r="BHV97" s="11"/>
      <c r="BHW97" s="11"/>
      <c r="BHX97" s="11"/>
      <c r="BHY97" s="11"/>
      <c r="BHZ97" s="11"/>
      <c r="BIA97" s="11"/>
      <c r="BIB97" s="11"/>
      <c r="BIC97" s="11"/>
      <c r="BID97" s="11"/>
      <c r="BIE97" s="11"/>
      <c r="BIF97" s="11"/>
      <c r="BIG97" s="11"/>
      <c r="BIH97" s="11"/>
      <c r="BII97" s="11"/>
      <c r="BIJ97" s="11"/>
      <c r="BIK97" s="11"/>
      <c r="BIL97" s="11"/>
      <c r="BIM97" s="11"/>
      <c r="BIN97" s="11"/>
      <c r="BIO97" s="11"/>
      <c r="BIP97" s="11"/>
      <c r="BIQ97" s="11"/>
      <c r="BIR97" s="11"/>
      <c r="BIS97" s="11"/>
      <c r="BIT97" s="11"/>
      <c r="BIU97" s="11"/>
      <c r="BIV97" s="11"/>
      <c r="BIW97" s="11"/>
      <c r="BIX97" s="11"/>
      <c r="BIY97" s="11"/>
      <c r="BIZ97" s="11"/>
      <c r="BJA97" s="11"/>
      <c r="BJB97" s="11"/>
      <c r="BJC97" s="11"/>
      <c r="BJD97" s="11"/>
      <c r="BJE97" s="11"/>
      <c r="BJF97" s="11"/>
      <c r="BJG97" s="11"/>
      <c r="BJH97" s="11"/>
      <c r="BJI97" s="11"/>
      <c r="BJJ97" s="11"/>
      <c r="BJK97" s="11"/>
      <c r="BJL97" s="11"/>
      <c r="BJM97" s="11"/>
      <c r="BJN97" s="11"/>
      <c r="BJO97" s="11"/>
      <c r="BJP97" s="11"/>
      <c r="BJQ97" s="11"/>
      <c r="BJR97" s="11"/>
      <c r="BJS97" s="11"/>
      <c r="BJT97" s="11"/>
      <c r="BJU97" s="11"/>
      <c r="BJV97" s="11"/>
      <c r="BJW97" s="11"/>
      <c r="BJX97" s="11"/>
      <c r="BJY97" s="11"/>
      <c r="BJZ97" s="11"/>
      <c r="BKA97" s="11"/>
      <c r="BKB97" s="11"/>
      <c r="BKC97" s="11"/>
      <c r="BKD97" s="11"/>
      <c r="BKE97" s="11"/>
      <c r="BKF97" s="11"/>
      <c r="BKG97" s="11"/>
      <c r="BKH97" s="11"/>
      <c r="BKI97" s="11"/>
      <c r="BKJ97" s="11"/>
      <c r="BKK97" s="11"/>
      <c r="BKL97" s="11"/>
      <c r="BKM97" s="11"/>
      <c r="BKN97" s="11"/>
      <c r="BKO97" s="11"/>
      <c r="BKP97" s="11"/>
      <c r="BKQ97" s="11"/>
      <c r="BKR97" s="11"/>
      <c r="BKS97" s="11"/>
      <c r="BKT97" s="11"/>
      <c r="BKU97" s="11"/>
      <c r="BKV97" s="11"/>
      <c r="BKW97" s="11"/>
      <c r="BKX97" s="11"/>
      <c r="BKY97" s="11"/>
      <c r="BKZ97" s="11"/>
      <c r="BLA97" s="11"/>
      <c r="BLB97" s="11"/>
      <c r="BLC97" s="11"/>
      <c r="BLD97" s="11"/>
      <c r="BLE97" s="11"/>
      <c r="BLF97" s="11"/>
      <c r="BLG97" s="11"/>
      <c r="BLH97" s="11"/>
      <c r="BLI97" s="11"/>
      <c r="BLJ97" s="11"/>
      <c r="BLK97" s="11"/>
      <c r="BLL97" s="11"/>
      <c r="BLM97" s="11"/>
      <c r="BLN97" s="11"/>
      <c r="BLO97" s="11"/>
      <c r="BLP97" s="11"/>
      <c r="BLQ97" s="11"/>
      <c r="BLR97" s="11"/>
      <c r="BLS97" s="11"/>
      <c r="BLT97" s="11"/>
      <c r="BLU97" s="11"/>
      <c r="BLV97" s="11"/>
      <c r="BLW97" s="11"/>
      <c r="BLX97" s="11"/>
      <c r="BLY97" s="11"/>
      <c r="BLZ97" s="11"/>
      <c r="BMA97" s="11"/>
      <c r="BMB97" s="11"/>
      <c r="BMC97" s="11"/>
      <c r="BMD97" s="11"/>
      <c r="BME97" s="11"/>
      <c r="BMF97" s="11"/>
      <c r="BMG97" s="11"/>
      <c r="BMH97" s="11"/>
      <c r="BMI97" s="11"/>
      <c r="BMJ97" s="11"/>
      <c r="BMK97" s="11"/>
      <c r="BML97" s="11"/>
      <c r="BMM97" s="11"/>
      <c r="BMN97" s="11"/>
      <c r="BMO97" s="11"/>
      <c r="BMP97" s="11"/>
      <c r="BMQ97" s="11"/>
      <c r="BMR97" s="11"/>
      <c r="BMS97" s="11"/>
      <c r="BMT97" s="11"/>
      <c r="BMU97" s="11"/>
      <c r="BMV97" s="11"/>
      <c r="BMW97" s="11"/>
      <c r="BMX97" s="11"/>
      <c r="BMY97" s="11"/>
      <c r="BMZ97" s="11"/>
      <c r="BNA97" s="11"/>
      <c r="BNB97" s="11"/>
      <c r="BNC97" s="11"/>
      <c r="BND97" s="11"/>
      <c r="BNE97" s="11"/>
      <c r="BNF97" s="11"/>
      <c r="BNG97" s="11"/>
      <c r="BNH97" s="11"/>
      <c r="BNI97" s="11"/>
      <c r="BNJ97" s="11"/>
      <c r="BNK97" s="11"/>
      <c r="BNL97" s="11"/>
      <c r="BNM97" s="11"/>
      <c r="BNN97" s="11"/>
      <c r="BNO97" s="11"/>
      <c r="BNP97" s="11"/>
      <c r="BNQ97" s="11"/>
      <c r="BNR97" s="11"/>
      <c r="BNS97" s="11"/>
      <c r="BNT97" s="11"/>
      <c r="BNU97" s="11"/>
      <c r="BNV97" s="11"/>
      <c r="BNW97" s="11"/>
      <c r="BNX97" s="11"/>
      <c r="BNY97" s="11"/>
      <c r="BNZ97" s="11"/>
      <c r="BOA97" s="11"/>
      <c r="BOB97" s="11"/>
      <c r="BOC97" s="11"/>
      <c r="BOD97" s="11"/>
      <c r="BOE97" s="11"/>
      <c r="BOF97" s="11"/>
      <c r="BOG97" s="11"/>
      <c r="BOH97" s="11"/>
      <c r="BOI97" s="11"/>
      <c r="BOJ97" s="11"/>
      <c r="BOK97" s="11"/>
      <c r="BOL97" s="11"/>
      <c r="BOM97" s="11"/>
      <c r="BON97" s="11"/>
      <c r="BOO97" s="11"/>
      <c r="BOP97" s="11"/>
      <c r="BOQ97" s="11"/>
      <c r="BOR97" s="11"/>
      <c r="BOS97" s="11"/>
      <c r="BOT97" s="11"/>
      <c r="BOU97" s="11"/>
      <c r="BOV97" s="11"/>
      <c r="BOW97" s="11"/>
      <c r="BOX97" s="11"/>
      <c r="BOY97" s="11"/>
      <c r="BOZ97" s="11"/>
      <c r="BPA97" s="11"/>
      <c r="BPB97" s="11"/>
      <c r="BPC97" s="11"/>
      <c r="BPD97" s="11"/>
      <c r="BPE97" s="11"/>
      <c r="BPF97" s="11"/>
      <c r="BPG97" s="11"/>
      <c r="BPH97" s="11"/>
      <c r="BPI97" s="11"/>
      <c r="BPJ97" s="11"/>
      <c r="BPK97" s="11"/>
      <c r="BPL97" s="11"/>
      <c r="BPM97" s="11"/>
      <c r="BPN97" s="11"/>
      <c r="BPO97" s="11"/>
      <c r="BPP97" s="11"/>
      <c r="BPQ97" s="11"/>
      <c r="BPR97" s="11"/>
      <c r="BPS97" s="11"/>
      <c r="BPT97" s="11"/>
      <c r="BPU97" s="11"/>
      <c r="BPV97" s="11"/>
      <c r="BPW97" s="11"/>
      <c r="BPX97" s="11"/>
      <c r="BPY97" s="11"/>
      <c r="BPZ97" s="11"/>
      <c r="BQA97" s="11"/>
      <c r="BQB97" s="11"/>
      <c r="BQC97" s="11"/>
      <c r="BQD97" s="11"/>
      <c r="BQE97" s="11"/>
      <c r="BQF97" s="11"/>
      <c r="BQG97" s="11"/>
      <c r="BQH97" s="11"/>
      <c r="BQI97" s="11"/>
      <c r="BQJ97" s="11"/>
      <c r="BQK97" s="11"/>
      <c r="BQL97" s="11"/>
      <c r="BQM97" s="11"/>
      <c r="BQN97" s="11"/>
      <c r="BQO97" s="11"/>
      <c r="BQP97" s="11"/>
      <c r="BQQ97" s="11"/>
      <c r="BQR97" s="11"/>
      <c r="BQS97" s="11"/>
      <c r="BQT97" s="11"/>
      <c r="BQU97" s="11"/>
      <c r="BQV97" s="11"/>
      <c r="BQW97" s="11"/>
      <c r="BQX97" s="11"/>
      <c r="BQY97" s="11"/>
      <c r="BQZ97" s="11"/>
      <c r="BRA97" s="11"/>
      <c r="BRB97" s="11"/>
      <c r="BRC97" s="11"/>
      <c r="BRD97" s="11"/>
      <c r="BRE97" s="11"/>
      <c r="BRF97" s="11"/>
      <c r="BRG97" s="11"/>
      <c r="BRH97" s="11"/>
      <c r="BRI97" s="11"/>
      <c r="BRJ97" s="11"/>
      <c r="BRK97" s="11"/>
      <c r="BRL97" s="11"/>
      <c r="BRM97" s="11"/>
      <c r="BRN97" s="11"/>
      <c r="BRO97" s="11"/>
      <c r="BRP97" s="11"/>
      <c r="BRQ97" s="11"/>
      <c r="BRR97" s="11"/>
      <c r="BRS97" s="11"/>
      <c r="BRT97" s="11"/>
      <c r="BRU97" s="11"/>
      <c r="BRV97" s="11"/>
      <c r="BRW97" s="11"/>
      <c r="BRX97" s="11"/>
      <c r="BRY97" s="11"/>
      <c r="BRZ97" s="11"/>
      <c r="BSA97" s="11"/>
      <c r="BSB97" s="11"/>
      <c r="BSC97" s="11"/>
      <c r="BSD97" s="11"/>
      <c r="BSE97" s="11"/>
      <c r="BSF97" s="11"/>
      <c r="BSG97" s="11"/>
      <c r="BSH97" s="11"/>
      <c r="BSI97" s="11"/>
      <c r="BSJ97" s="11"/>
      <c r="BSK97" s="11"/>
      <c r="BSL97" s="11"/>
      <c r="BSM97" s="11"/>
      <c r="BSN97" s="11"/>
      <c r="BSO97" s="11"/>
      <c r="BSP97" s="11"/>
      <c r="BSQ97" s="11"/>
      <c r="BSR97" s="11"/>
      <c r="BSS97" s="11"/>
      <c r="BST97" s="11"/>
      <c r="BSU97" s="11"/>
      <c r="BSV97" s="11"/>
      <c r="BSW97" s="11"/>
      <c r="BSX97" s="11"/>
      <c r="BSY97" s="11"/>
      <c r="BSZ97" s="11"/>
      <c r="BTA97" s="11"/>
      <c r="BTB97" s="11"/>
      <c r="BTC97" s="11"/>
      <c r="BTD97" s="11"/>
      <c r="BTE97" s="11"/>
      <c r="BTF97" s="11"/>
      <c r="BTG97" s="11"/>
      <c r="BTH97" s="11"/>
      <c r="BTI97" s="11"/>
      <c r="BTJ97" s="11"/>
      <c r="BTK97" s="11"/>
      <c r="BTL97" s="11"/>
      <c r="BTM97" s="11"/>
      <c r="BTN97" s="11"/>
      <c r="BTO97" s="11"/>
      <c r="BTP97" s="11"/>
      <c r="BTQ97" s="11"/>
      <c r="BTR97" s="11"/>
      <c r="BTS97" s="11"/>
      <c r="BTT97" s="11"/>
      <c r="BTU97" s="11"/>
      <c r="BTV97" s="11"/>
      <c r="BTW97" s="11"/>
      <c r="BTX97" s="11"/>
      <c r="BTY97" s="11"/>
      <c r="BTZ97" s="11"/>
      <c r="BUA97" s="11"/>
      <c r="BUB97" s="11"/>
      <c r="BUC97" s="11"/>
      <c r="BUD97" s="11"/>
      <c r="BUE97" s="11"/>
      <c r="BUF97" s="11"/>
      <c r="BUG97" s="11"/>
      <c r="BUH97" s="11"/>
      <c r="BUI97" s="11"/>
      <c r="BUJ97" s="11"/>
      <c r="BUK97" s="11"/>
      <c r="BUL97" s="11"/>
      <c r="BUM97" s="11"/>
      <c r="BUN97" s="11"/>
      <c r="BUO97" s="11"/>
      <c r="BUP97" s="11"/>
      <c r="BUQ97" s="11"/>
      <c r="BUR97" s="11"/>
      <c r="BUS97" s="11"/>
      <c r="BUT97" s="11"/>
      <c r="BUU97" s="11"/>
      <c r="BUV97" s="11"/>
      <c r="BUW97" s="11"/>
      <c r="BUX97" s="11"/>
      <c r="BUY97" s="11"/>
      <c r="BUZ97" s="11"/>
      <c r="BVA97" s="11"/>
      <c r="BVB97" s="11"/>
      <c r="BVC97" s="11"/>
      <c r="BVD97" s="11"/>
      <c r="BVE97" s="11"/>
      <c r="BVF97" s="11"/>
      <c r="BVG97" s="11"/>
      <c r="BVH97" s="11"/>
      <c r="BVI97" s="11"/>
      <c r="BVJ97" s="11"/>
      <c r="BVK97" s="11"/>
      <c r="BVL97" s="11"/>
      <c r="BVM97" s="11"/>
      <c r="BVN97" s="11"/>
      <c r="BVO97" s="11"/>
      <c r="BVP97" s="11"/>
      <c r="BVQ97" s="11"/>
      <c r="BVR97" s="11"/>
      <c r="BVS97" s="11"/>
      <c r="BVT97" s="11"/>
      <c r="BVU97" s="11"/>
      <c r="BVV97" s="11"/>
      <c r="BVW97" s="11"/>
      <c r="BVX97" s="11"/>
      <c r="BVY97" s="11"/>
      <c r="BVZ97" s="11"/>
      <c r="BWA97" s="11"/>
      <c r="BWB97" s="11"/>
      <c r="BWC97" s="11"/>
      <c r="BWD97" s="11"/>
      <c r="BWE97" s="11"/>
      <c r="BWF97" s="11"/>
      <c r="BWG97" s="11"/>
      <c r="BWH97" s="11"/>
      <c r="BWI97" s="11"/>
      <c r="BWJ97" s="11"/>
      <c r="BWK97" s="11"/>
      <c r="BWL97" s="11"/>
      <c r="BWM97" s="11"/>
      <c r="BWN97" s="11"/>
      <c r="BWO97" s="11"/>
      <c r="BWP97" s="11"/>
      <c r="BWQ97" s="11"/>
      <c r="BWR97" s="11"/>
      <c r="BWS97" s="11"/>
      <c r="BWT97" s="11"/>
      <c r="BWU97" s="11"/>
      <c r="BWV97" s="11"/>
      <c r="BWW97" s="11"/>
      <c r="BWX97" s="11"/>
      <c r="BWY97" s="11"/>
      <c r="BWZ97" s="11"/>
      <c r="BXA97" s="11"/>
      <c r="BXB97" s="11"/>
      <c r="BXC97" s="11"/>
      <c r="BXD97" s="11"/>
      <c r="BXE97" s="11"/>
      <c r="BXF97" s="11"/>
      <c r="BXG97" s="11"/>
      <c r="BXH97" s="11"/>
      <c r="BXI97" s="11"/>
      <c r="BXJ97" s="11"/>
      <c r="BXK97" s="11"/>
      <c r="BXL97" s="11"/>
      <c r="BXM97" s="11"/>
      <c r="BXN97" s="11"/>
      <c r="BXO97" s="11"/>
      <c r="BXP97" s="11"/>
      <c r="BXQ97" s="11"/>
      <c r="BXR97" s="11"/>
      <c r="BXS97" s="11"/>
      <c r="BXT97" s="11"/>
      <c r="BXU97" s="11"/>
      <c r="BXV97" s="11"/>
      <c r="BXW97" s="11"/>
      <c r="BXX97" s="11"/>
      <c r="BXY97" s="11"/>
      <c r="BXZ97" s="11"/>
      <c r="BYA97" s="11"/>
      <c r="BYB97" s="11"/>
      <c r="BYC97" s="11"/>
      <c r="BYD97" s="11"/>
      <c r="BYE97" s="11"/>
      <c r="BYF97" s="11"/>
      <c r="BYG97" s="11"/>
      <c r="BYH97" s="11"/>
      <c r="BYI97" s="11"/>
      <c r="BYJ97" s="11"/>
      <c r="BYK97" s="11"/>
      <c r="BYL97" s="11"/>
      <c r="BYM97" s="11"/>
      <c r="BYN97" s="11"/>
      <c r="BYO97" s="11"/>
      <c r="BYP97" s="11"/>
      <c r="BYQ97" s="11"/>
      <c r="BYR97" s="11"/>
      <c r="BYS97" s="11"/>
      <c r="BYT97" s="11"/>
      <c r="BYU97" s="11"/>
      <c r="BYV97" s="11"/>
      <c r="BYW97" s="11"/>
      <c r="BYX97" s="11"/>
      <c r="BYY97" s="11"/>
      <c r="BYZ97" s="11"/>
      <c r="BZA97" s="11"/>
      <c r="BZB97" s="11"/>
      <c r="BZC97" s="11"/>
      <c r="BZD97" s="11"/>
      <c r="BZE97" s="11"/>
      <c r="BZF97" s="11"/>
      <c r="BZG97" s="11"/>
      <c r="BZH97" s="11"/>
      <c r="BZI97" s="11"/>
      <c r="BZJ97" s="11"/>
      <c r="BZK97" s="11"/>
      <c r="BZL97" s="11"/>
      <c r="BZM97" s="11"/>
      <c r="BZN97" s="11"/>
      <c r="BZO97" s="11"/>
      <c r="BZP97" s="11"/>
      <c r="BZQ97" s="11"/>
      <c r="BZR97" s="11"/>
      <c r="BZS97" s="11"/>
      <c r="BZT97" s="11"/>
      <c r="BZU97" s="11"/>
      <c r="BZV97" s="11"/>
      <c r="BZW97" s="11"/>
      <c r="BZX97" s="11"/>
      <c r="BZY97" s="11"/>
      <c r="BZZ97" s="11"/>
      <c r="CAA97" s="11"/>
      <c r="CAB97" s="11"/>
      <c r="CAC97" s="11"/>
      <c r="CAD97" s="11"/>
      <c r="CAE97" s="11"/>
      <c r="CAF97" s="11"/>
      <c r="CAG97" s="11"/>
      <c r="CAH97" s="11"/>
      <c r="CAI97" s="11"/>
      <c r="CAJ97" s="11"/>
      <c r="CAK97" s="11"/>
      <c r="CAL97" s="11"/>
      <c r="CAM97" s="11"/>
      <c r="CAN97" s="11"/>
      <c r="CAO97" s="11"/>
      <c r="CAP97" s="11"/>
      <c r="CAQ97" s="11"/>
      <c r="CAR97" s="11"/>
      <c r="CAS97" s="11"/>
      <c r="CAT97" s="11"/>
      <c r="CAU97" s="11"/>
      <c r="CAV97" s="11"/>
      <c r="CAW97" s="11"/>
      <c r="CAX97" s="11"/>
      <c r="CAY97" s="11"/>
      <c r="CAZ97" s="11"/>
      <c r="CBA97" s="11"/>
      <c r="CBB97" s="11"/>
      <c r="CBC97" s="11"/>
      <c r="CBD97" s="11"/>
      <c r="CBE97" s="11"/>
      <c r="CBF97" s="11"/>
      <c r="CBG97" s="11"/>
      <c r="CBH97" s="11"/>
      <c r="CBI97" s="11"/>
      <c r="CBJ97" s="11"/>
      <c r="CBK97" s="11"/>
      <c r="CBL97" s="11"/>
      <c r="CBM97" s="11"/>
      <c r="CBN97" s="11"/>
      <c r="CBO97" s="11"/>
      <c r="CBP97" s="11"/>
      <c r="CBQ97" s="11"/>
      <c r="CBR97" s="11"/>
      <c r="CBS97" s="11"/>
      <c r="CBT97" s="11"/>
      <c r="CBU97" s="11"/>
      <c r="CBV97" s="11"/>
      <c r="CBW97" s="11"/>
      <c r="CBX97" s="11"/>
      <c r="CBY97" s="11"/>
      <c r="CBZ97" s="11"/>
      <c r="CCA97" s="11"/>
      <c r="CCB97" s="11"/>
      <c r="CCC97" s="11"/>
      <c r="CCD97" s="11"/>
      <c r="CCE97" s="11"/>
      <c r="CCF97" s="11"/>
      <c r="CCG97" s="11"/>
      <c r="CCH97" s="11"/>
      <c r="CCI97" s="11"/>
      <c r="CCJ97" s="11"/>
      <c r="CCK97" s="11"/>
      <c r="CCL97" s="11"/>
      <c r="CCM97" s="11"/>
      <c r="CCN97" s="11"/>
      <c r="CCO97" s="11"/>
      <c r="CCP97" s="11"/>
      <c r="CCQ97" s="11"/>
      <c r="CCR97" s="11"/>
      <c r="CCS97" s="11"/>
      <c r="CCT97" s="11"/>
      <c r="CCU97" s="11"/>
      <c r="CCV97" s="11"/>
      <c r="CCW97" s="11"/>
      <c r="CCX97" s="11"/>
      <c r="CCY97" s="11"/>
      <c r="CCZ97" s="11"/>
      <c r="CDA97" s="11"/>
      <c r="CDB97" s="11"/>
      <c r="CDC97" s="11"/>
      <c r="CDD97" s="11"/>
      <c r="CDE97" s="11"/>
      <c r="CDF97" s="11"/>
      <c r="CDG97" s="11"/>
      <c r="CDH97" s="11"/>
      <c r="CDI97" s="11"/>
      <c r="CDJ97" s="11"/>
      <c r="CDK97" s="11"/>
      <c r="CDL97" s="11"/>
      <c r="CDM97" s="11"/>
      <c r="CDN97" s="11"/>
      <c r="CDO97" s="11"/>
      <c r="CDP97" s="11"/>
      <c r="CDQ97" s="11"/>
      <c r="CDR97" s="11"/>
      <c r="CDS97" s="11"/>
      <c r="CDT97" s="11"/>
      <c r="CDU97" s="11"/>
      <c r="CDV97" s="11"/>
      <c r="CDW97" s="11"/>
      <c r="CDX97" s="11"/>
      <c r="CDY97" s="11"/>
      <c r="CDZ97" s="11"/>
      <c r="CEA97" s="11"/>
      <c r="CEB97" s="11"/>
      <c r="CEC97" s="11"/>
      <c r="CED97" s="11"/>
      <c r="CEE97" s="11"/>
      <c r="CEF97" s="11"/>
      <c r="CEG97" s="11"/>
      <c r="CEH97" s="11"/>
      <c r="CEI97" s="11"/>
      <c r="CEJ97" s="11"/>
      <c r="CEK97" s="11"/>
      <c r="CEL97" s="11"/>
      <c r="CEM97" s="11"/>
      <c r="CEN97" s="11"/>
      <c r="CEO97" s="11"/>
      <c r="CEP97" s="11"/>
      <c r="CEQ97" s="11"/>
      <c r="CER97" s="11"/>
      <c r="CES97" s="11"/>
      <c r="CET97" s="11"/>
      <c r="CEU97" s="11"/>
      <c r="CEV97" s="11"/>
      <c r="CEW97" s="11"/>
      <c r="CEX97" s="11"/>
      <c r="CEY97" s="11"/>
      <c r="CEZ97" s="11"/>
      <c r="CFA97" s="11"/>
      <c r="CFB97" s="11"/>
      <c r="CFC97" s="11"/>
      <c r="CFD97" s="11"/>
      <c r="CFE97" s="11"/>
      <c r="CFF97" s="11"/>
      <c r="CFG97" s="11"/>
      <c r="CFH97" s="11"/>
      <c r="CFI97" s="11"/>
      <c r="CFJ97" s="11"/>
      <c r="CFK97" s="11"/>
      <c r="CFL97" s="11"/>
      <c r="CFM97" s="11"/>
      <c r="CFN97" s="11"/>
      <c r="CFO97" s="11"/>
      <c r="CFP97" s="11"/>
      <c r="CFQ97" s="11"/>
      <c r="CFR97" s="11"/>
      <c r="CFS97" s="11"/>
      <c r="CFT97" s="11"/>
      <c r="CFU97" s="11"/>
      <c r="CFV97" s="11"/>
      <c r="CFW97" s="11"/>
      <c r="CFX97" s="11"/>
      <c r="CFY97" s="11"/>
      <c r="CFZ97" s="11"/>
      <c r="CGA97" s="11"/>
      <c r="CGB97" s="11"/>
      <c r="CGC97" s="11"/>
      <c r="CGD97" s="11"/>
      <c r="CGE97" s="11"/>
      <c r="CGF97" s="11"/>
      <c r="CGG97" s="11"/>
      <c r="CGH97" s="11"/>
      <c r="CGI97" s="11"/>
      <c r="CGJ97" s="11"/>
      <c r="CGK97" s="11"/>
      <c r="CGL97" s="11"/>
      <c r="CGM97" s="11"/>
      <c r="CGN97" s="11"/>
      <c r="CGO97" s="11"/>
      <c r="CGP97" s="11"/>
      <c r="CGQ97" s="11"/>
      <c r="CGR97" s="11"/>
      <c r="CGS97" s="11"/>
      <c r="CGT97" s="11"/>
      <c r="CGU97" s="11"/>
      <c r="CGV97" s="11"/>
      <c r="CGW97" s="11"/>
      <c r="CGX97" s="11"/>
      <c r="CGY97" s="11"/>
      <c r="CGZ97" s="11"/>
      <c r="CHA97" s="11"/>
      <c r="CHB97" s="11"/>
      <c r="CHC97" s="11"/>
      <c r="CHD97" s="11"/>
      <c r="CHE97" s="11"/>
      <c r="CHF97" s="11"/>
      <c r="CHG97" s="11"/>
      <c r="CHH97" s="11"/>
      <c r="CHI97" s="11"/>
      <c r="CHJ97" s="11"/>
      <c r="CHK97" s="11"/>
      <c r="CHL97" s="11"/>
      <c r="CHM97" s="11"/>
      <c r="CHN97" s="11"/>
      <c r="CHO97" s="11"/>
      <c r="CHP97" s="11"/>
      <c r="CHQ97" s="11"/>
      <c r="CHR97" s="11"/>
      <c r="CHS97" s="11"/>
      <c r="CHT97" s="11"/>
      <c r="CHU97" s="11"/>
      <c r="CHV97" s="11"/>
      <c r="CHW97" s="11"/>
      <c r="CHX97" s="11"/>
      <c r="CHY97" s="11"/>
      <c r="CHZ97" s="11"/>
      <c r="CIA97" s="11"/>
      <c r="CIB97" s="11"/>
      <c r="CIC97" s="11"/>
      <c r="CID97" s="11"/>
      <c r="CIE97" s="11"/>
      <c r="CIF97" s="11"/>
      <c r="CIG97" s="11"/>
      <c r="CIH97" s="11"/>
      <c r="CII97" s="11"/>
      <c r="CIJ97" s="11"/>
      <c r="CIK97" s="11"/>
      <c r="CIL97" s="11"/>
      <c r="CIM97" s="11"/>
      <c r="CIN97" s="11"/>
      <c r="CIO97" s="11"/>
      <c r="CIP97" s="11"/>
      <c r="CIQ97" s="11"/>
      <c r="CIR97" s="11"/>
      <c r="CIS97" s="11"/>
      <c r="CIT97" s="11"/>
      <c r="CIU97" s="11"/>
      <c r="CIV97" s="11"/>
      <c r="CIW97" s="11"/>
      <c r="CIX97" s="11"/>
      <c r="CIY97" s="11"/>
      <c r="CIZ97" s="11"/>
      <c r="CJA97" s="11"/>
      <c r="CJB97" s="11"/>
      <c r="CJC97" s="11"/>
      <c r="CJD97" s="11"/>
      <c r="CJE97" s="11"/>
      <c r="CJF97" s="11"/>
      <c r="CJG97" s="11"/>
      <c r="CJH97" s="11"/>
      <c r="CJI97" s="11"/>
      <c r="CJJ97" s="11"/>
      <c r="CJK97" s="11"/>
      <c r="CJL97" s="11"/>
      <c r="CJM97" s="11"/>
      <c r="CJN97" s="11"/>
      <c r="CJO97" s="11"/>
      <c r="CJP97" s="11"/>
      <c r="CJQ97" s="11"/>
      <c r="CJR97" s="11"/>
      <c r="CJS97" s="11"/>
      <c r="CJT97" s="11"/>
      <c r="CJU97" s="11"/>
      <c r="CJV97" s="11"/>
      <c r="CJW97" s="11"/>
      <c r="CJX97" s="11"/>
      <c r="CJY97" s="11"/>
      <c r="CJZ97" s="11"/>
      <c r="CKA97" s="11"/>
      <c r="CKB97" s="11"/>
      <c r="CKC97" s="11"/>
      <c r="CKD97" s="11"/>
      <c r="CKE97" s="11"/>
      <c r="CKF97" s="11"/>
      <c r="CKG97" s="11"/>
      <c r="CKH97" s="11"/>
      <c r="CKI97" s="11"/>
      <c r="CKJ97" s="11"/>
      <c r="CKK97" s="11"/>
      <c r="CKL97" s="11"/>
      <c r="CKM97" s="11"/>
      <c r="CKN97" s="11"/>
      <c r="CKO97" s="11"/>
      <c r="CKP97" s="11"/>
      <c r="CKQ97" s="11"/>
      <c r="CKR97" s="11"/>
      <c r="CKS97" s="11"/>
      <c r="CKT97" s="11"/>
      <c r="CKU97" s="11"/>
      <c r="CKV97" s="11"/>
      <c r="CKW97" s="11"/>
      <c r="CKX97" s="11"/>
      <c r="CKY97" s="11"/>
      <c r="CKZ97" s="11"/>
      <c r="CLA97" s="11"/>
      <c r="CLB97" s="11"/>
      <c r="CLC97" s="11"/>
      <c r="CLD97" s="11"/>
      <c r="CLE97" s="11"/>
      <c r="CLF97" s="11"/>
      <c r="CLG97" s="11"/>
      <c r="CLH97" s="11"/>
      <c r="CLI97" s="11"/>
      <c r="CLJ97" s="11"/>
      <c r="CLK97" s="11"/>
      <c r="CLL97" s="11"/>
      <c r="CLM97" s="11"/>
      <c r="CLN97" s="11"/>
      <c r="CLO97" s="11"/>
      <c r="CLP97" s="11"/>
      <c r="CLQ97" s="11"/>
      <c r="CLR97" s="11"/>
      <c r="CLS97" s="11"/>
      <c r="CLT97" s="11"/>
      <c r="CLU97" s="11"/>
      <c r="CLV97" s="11"/>
      <c r="CLW97" s="11"/>
      <c r="CLX97" s="11"/>
      <c r="CLY97" s="11"/>
      <c r="CLZ97" s="11"/>
      <c r="CMA97" s="11"/>
      <c r="CMB97" s="11"/>
      <c r="CMC97" s="11"/>
      <c r="CMD97" s="11"/>
      <c r="CME97" s="11"/>
      <c r="CMF97" s="11"/>
      <c r="CMG97" s="11"/>
      <c r="CMH97" s="11"/>
      <c r="CMI97" s="11"/>
      <c r="CMJ97" s="11"/>
      <c r="CMK97" s="11"/>
      <c r="CML97" s="11"/>
      <c r="CMM97" s="11"/>
      <c r="CMN97" s="11"/>
      <c r="CMO97" s="11"/>
      <c r="CMP97" s="11"/>
      <c r="CMQ97" s="11"/>
      <c r="CMR97" s="11"/>
      <c r="CMS97" s="11"/>
      <c r="CMT97" s="11"/>
      <c r="CMU97" s="11"/>
      <c r="CMV97" s="11"/>
      <c r="CMW97" s="11"/>
      <c r="CMX97" s="11"/>
      <c r="CMY97" s="11"/>
      <c r="CMZ97" s="11"/>
      <c r="CNA97" s="11"/>
      <c r="CNB97" s="11"/>
      <c r="CNC97" s="11"/>
      <c r="CND97" s="11"/>
      <c r="CNE97" s="11"/>
      <c r="CNF97" s="11"/>
      <c r="CNG97" s="11"/>
      <c r="CNH97" s="11"/>
      <c r="CNI97" s="11"/>
      <c r="CNJ97" s="11"/>
      <c r="CNK97" s="11"/>
      <c r="CNL97" s="11"/>
      <c r="CNM97" s="11"/>
      <c r="CNN97" s="11"/>
      <c r="CNO97" s="11"/>
      <c r="CNP97" s="11"/>
      <c r="CNQ97" s="11"/>
      <c r="CNR97" s="11"/>
      <c r="CNS97" s="11"/>
      <c r="CNT97" s="11"/>
      <c r="CNU97" s="11"/>
      <c r="CNV97" s="11"/>
      <c r="CNW97" s="11"/>
      <c r="CNX97" s="11"/>
      <c r="CNY97" s="11"/>
      <c r="CNZ97" s="11"/>
      <c r="COA97" s="11"/>
      <c r="COB97" s="11"/>
      <c r="COC97" s="11"/>
      <c r="COD97" s="11"/>
      <c r="COE97" s="11"/>
      <c r="COF97" s="11"/>
      <c r="COG97" s="11"/>
      <c r="COH97" s="11"/>
      <c r="COI97" s="11"/>
      <c r="COJ97" s="11"/>
      <c r="COK97" s="11"/>
      <c r="COL97" s="11"/>
      <c r="COM97" s="11"/>
      <c r="CON97" s="11"/>
      <c r="COO97" s="11"/>
      <c r="COP97" s="11"/>
      <c r="COQ97" s="11"/>
      <c r="COR97" s="11"/>
      <c r="COS97" s="11"/>
      <c r="COT97" s="11"/>
      <c r="COU97" s="11"/>
      <c r="COV97" s="11"/>
      <c r="COW97" s="11"/>
      <c r="COX97" s="11"/>
      <c r="COY97" s="11"/>
      <c r="COZ97" s="11"/>
      <c r="CPA97" s="11"/>
      <c r="CPB97" s="11"/>
      <c r="CPC97" s="11"/>
      <c r="CPD97" s="11"/>
      <c r="CPE97" s="11"/>
      <c r="CPF97" s="11"/>
      <c r="CPG97" s="11"/>
      <c r="CPH97" s="11"/>
      <c r="CPI97" s="11"/>
      <c r="CPJ97" s="11"/>
      <c r="CPK97" s="11"/>
      <c r="CPL97" s="11"/>
      <c r="CPM97" s="11"/>
      <c r="CPN97" s="11"/>
      <c r="CPO97" s="11"/>
      <c r="CPP97" s="11"/>
      <c r="CPQ97" s="11"/>
      <c r="CPR97" s="11"/>
      <c r="CPS97" s="11"/>
      <c r="CPT97" s="11"/>
      <c r="CPU97" s="11"/>
      <c r="CPV97" s="11"/>
      <c r="CPW97" s="11"/>
      <c r="CPX97" s="11"/>
      <c r="CPY97" s="11"/>
      <c r="CPZ97" s="11"/>
      <c r="CQA97" s="11"/>
      <c r="CQB97" s="11"/>
      <c r="CQC97" s="11"/>
      <c r="CQD97" s="11"/>
      <c r="CQE97" s="11"/>
      <c r="CQF97" s="11"/>
      <c r="CQG97" s="11"/>
      <c r="CQH97" s="11"/>
      <c r="CQI97" s="11"/>
      <c r="CQJ97" s="11"/>
      <c r="CQK97" s="11"/>
      <c r="CQL97" s="11"/>
      <c r="CQM97" s="11"/>
      <c r="CQN97" s="11"/>
      <c r="CQO97" s="11"/>
      <c r="CQP97" s="11"/>
      <c r="CQQ97" s="11"/>
      <c r="CQR97" s="11"/>
      <c r="CQS97" s="11"/>
      <c r="CQT97" s="11"/>
      <c r="CQU97" s="11"/>
      <c r="CQV97" s="11"/>
      <c r="CQW97" s="11"/>
      <c r="CQX97" s="11"/>
      <c r="CQY97" s="11"/>
      <c r="CQZ97" s="11"/>
      <c r="CRA97" s="11"/>
      <c r="CRB97" s="11"/>
      <c r="CRC97" s="11"/>
      <c r="CRD97" s="11"/>
      <c r="CRE97" s="11"/>
      <c r="CRF97" s="11"/>
      <c r="CRG97" s="11"/>
      <c r="CRH97" s="11"/>
      <c r="CRI97" s="11"/>
      <c r="CRJ97" s="11"/>
      <c r="CRK97" s="11"/>
      <c r="CRL97" s="11"/>
      <c r="CRM97" s="11"/>
      <c r="CRN97" s="11"/>
      <c r="CRO97" s="11"/>
      <c r="CRP97" s="11"/>
      <c r="CRQ97" s="11"/>
      <c r="CRR97" s="11"/>
      <c r="CRS97" s="11"/>
      <c r="CRT97" s="11"/>
      <c r="CRU97" s="11"/>
      <c r="CRV97" s="11"/>
      <c r="CRW97" s="11"/>
      <c r="CRX97" s="11"/>
      <c r="CRY97" s="11"/>
      <c r="CRZ97" s="11"/>
      <c r="CSA97" s="11"/>
      <c r="CSB97" s="11"/>
      <c r="CSC97" s="11"/>
      <c r="CSD97" s="11"/>
      <c r="CSE97" s="11"/>
      <c r="CSF97" s="11"/>
      <c r="CSG97" s="11"/>
      <c r="CSH97" s="11"/>
      <c r="CSI97" s="11"/>
      <c r="CSJ97" s="11"/>
      <c r="CSK97" s="11"/>
      <c r="CSL97" s="11"/>
      <c r="CSM97" s="11"/>
      <c r="CSN97" s="11"/>
      <c r="CSO97" s="11"/>
      <c r="CSP97" s="11"/>
      <c r="CSQ97" s="11"/>
      <c r="CSR97" s="11"/>
      <c r="CSS97" s="11"/>
      <c r="CST97" s="11"/>
      <c r="CSU97" s="11"/>
      <c r="CSV97" s="11"/>
      <c r="CSW97" s="11"/>
      <c r="CSX97" s="11"/>
      <c r="CSY97" s="11"/>
      <c r="CSZ97" s="11"/>
      <c r="CTA97" s="11"/>
      <c r="CTB97" s="11"/>
      <c r="CTC97" s="11"/>
      <c r="CTD97" s="11"/>
      <c r="CTE97" s="11"/>
      <c r="CTF97" s="11"/>
      <c r="CTG97" s="11"/>
      <c r="CTH97" s="11"/>
      <c r="CTI97" s="11"/>
      <c r="CTJ97" s="11"/>
      <c r="CTK97" s="11"/>
      <c r="CTL97" s="11"/>
      <c r="CTM97" s="11"/>
      <c r="CTN97" s="11"/>
      <c r="CTO97" s="11"/>
      <c r="CTP97" s="11"/>
      <c r="CTQ97" s="11"/>
      <c r="CTR97" s="11"/>
      <c r="CTS97" s="11"/>
      <c r="CTT97" s="11"/>
      <c r="CTU97" s="11"/>
      <c r="CTV97" s="11"/>
      <c r="CTW97" s="11"/>
      <c r="CTX97" s="11"/>
      <c r="CTY97" s="11"/>
      <c r="CTZ97" s="11"/>
      <c r="CUA97" s="11"/>
      <c r="CUB97" s="11"/>
      <c r="CUC97" s="11"/>
      <c r="CUD97" s="11"/>
      <c r="CUE97" s="11"/>
      <c r="CUF97" s="11"/>
      <c r="CUG97" s="11"/>
      <c r="CUH97" s="11"/>
      <c r="CUI97" s="11"/>
      <c r="CUJ97" s="11"/>
      <c r="CUK97" s="11"/>
      <c r="CUL97" s="11"/>
      <c r="CUM97" s="11"/>
      <c r="CUN97" s="11"/>
      <c r="CUO97" s="11"/>
      <c r="CUP97" s="11"/>
      <c r="CUQ97" s="11"/>
      <c r="CUR97" s="11"/>
      <c r="CUS97" s="11"/>
      <c r="CUT97" s="11"/>
      <c r="CUU97" s="11"/>
      <c r="CUV97" s="11"/>
      <c r="CUW97" s="11"/>
      <c r="CUX97" s="11"/>
      <c r="CUY97" s="11"/>
      <c r="CUZ97" s="11"/>
      <c r="CVA97" s="11"/>
      <c r="CVB97" s="11"/>
      <c r="CVC97" s="11"/>
      <c r="CVD97" s="11"/>
      <c r="CVE97" s="11"/>
      <c r="CVF97" s="11"/>
      <c r="CVG97" s="11"/>
      <c r="CVH97" s="11"/>
      <c r="CVI97" s="11"/>
      <c r="CVJ97" s="11"/>
      <c r="CVK97" s="11"/>
      <c r="CVL97" s="11"/>
      <c r="CVM97" s="11"/>
      <c r="CVN97" s="11"/>
      <c r="CVO97" s="11"/>
      <c r="CVP97" s="11"/>
      <c r="CVQ97" s="11"/>
      <c r="CVR97" s="11"/>
      <c r="CVS97" s="11"/>
      <c r="CVT97" s="11"/>
      <c r="CVU97" s="11"/>
      <c r="CVV97" s="11"/>
      <c r="CVW97" s="11"/>
      <c r="CVX97" s="11"/>
      <c r="CVY97" s="11"/>
      <c r="CVZ97" s="11"/>
      <c r="CWA97" s="11"/>
      <c r="CWB97" s="11"/>
      <c r="CWC97" s="11"/>
      <c r="CWD97" s="11"/>
      <c r="CWE97" s="11"/>
      <c r="CWF97" s="11"/>
      <c r="CWG97" s="11"/>
      <c r="CWH97" s="11"/>
      <c r="CWI97" s="11"/>
      <c r="CWJ97" s="11"/>
      <c r="CWK97" s="11"/>
      <c r="CWL97" s="11"/>
      <c r="CWM97" s="11"/>
      <c r="CWN97" s="11"/>
      <c r="CWO97" s="11"/>
      <c r="CWP97" s="11"/>
      <c r="CWQ97" s="11"/>
      <c r="CWR97" s="11"/>
      <c r="CWS97" s="11"/>
      <c r="CWT97" s="11"/>
      <c r="CWU97" s="11"/>
      <c r="CWV97" s="11"/>
      <c r="CWW97" s="11"/>
      <c r="CWX97" s="11"/>
      <c r="CWY97" s="11"/>
      <c r="CWZ97" s="11"/>
      <c r="CXA97" s="11"/>
      <c r="CXB97" s="11"/>
      <c r="CXC97" s="11"/>
      <c r="CXD97" s="11"/>
      <c r="CXE97" s="11"/>
      <c r="CXF97" s="11"/>
      <c r="CXG97" s="11"/>
      <c r="CXH97" s="11"/>
      <c r="CXI97" s="11"/>
      <c r="CXJ97" s="11"/>
      <c r="CXK97" s="11"/>
      <c r="CXL97" s="11"/>
      <c r="CXM97" s="11"/>
      <c r="CXN97" s="11"/>
      <c r="CXO97" s="11"/>
      <c r="CXP97" s="11"/>
      <c r="CXQ97" s="11"/>
      <c r="CXR97" s="11"/>
      <c r="CXS97" s="11"/>
      <c r="CXT97" s="11"/>
      <c r="CXU97" s="11"/>
      <c r="CXV97" s="11"/>
      <c r="CXW97" s="11"/>
      <c r="CXX97" s="11"/>
      <c r="CXY97" s="11"/>
      <c r="CXZ97" s="11"/>
      <c r="CYA97" s="11"/>
      <c r="CYB97" s="11"/>
      <c r="CYC97" s="11"/>
      <c r="CYD97" s="11"/>
      <c r="CYE97" s="11"/>
      <c r="CYF97" s="11"/>
      <c r="CYG97" s="11"/>
      <c r="CYH97" s="11"/>
      <c r="CYI97" s="11"/>
      <c r="CYJ97" s="11"/>
      <c r="CYK97" s="11"/>
      <c r="CYL97" s="11"/>
      <c r="CYM97" s="11"/>
      <c r="CYN97" s="11"/>
      <c r="CYO97" s="11"/>
      <c r="CYP97" s="11"/>
      <c r="CYQ97" s="11"/>
      <c r="CYR97" s="11"/>
      <c r="CYS97" s="11"/>
      <c r="CYT97" s="11"/>
      <c r="CYU97" s="11"/>
      <c r="CYV97" s="11"/>
      <c r="CYW97" s="11"/>
      <c r="CYX97" s="11"/>
      <c r="CYY97" s="11"/>
      <c r="CYZ97" s="11"/>
      <c r="CZA97" s="11"/>
      <c r="CZB97" s="11"/>
      <c r="CZC97" s="11"/>
      <c r="CZD97" s="11"/>
      <c r="CZE97" s="11"/>
      <c r="CZF97" s="11"/>
      <c r="CZG97" s="11"/>
      <c r="CZH97" s="11"/>
      <c r="CZI97" s="11"/>
      <c r="CZJ97" s="11"/>
      <c r="CZK97" s="11"/>
      <c r="CZL97" s="11"/>
      <c r="CZM97" s="11"/>
      <c r="CZN97" s="11"/>
      <c r="CZO97" s="11"/>
      <c r="CZP97" s="11"/>
      <c r="CZQ97" s="11"/>
      <c r="CZR97" s="11"/>
      <c r="CZS97" s="11"/>
      <c r="CZT97" s="11"/>
      <c r="CZU97" s="11"/>
      <c r="CZV97" s="11"/>
      <c r="CZW97" s="11"/>
      <c r="CZX97" s="11"/>
      <c r="CZY97" s="11"/>
      <c r="CZZ97" s="11"/>
      <c r="DAA97" s="11"/>
      <c r="DAB97" s="11"/>
      <c r="DAC97" s="11"/>
      <c r="DAD97" s="11"/>
      <c r="DAE97" s="11"/>
      <c r="DAF97" s="11"/>
      <c r="DAG97" s="11"/>
      <c r="DAH97" s="11"/>
      <c r="DAI97" s="11"/>
      <c r="DAJ97" s="11"/>
      <c r="DAK97" s="11"/>
      <c r="DAL97" s="11"/>
      <c r="DAM97" s="11"/>
      <c r="DAN97" s="11"/>
      <c r="DAO97" s="11"/>
      <c r="DAP97" s="11"/>
      <c r="DAQ97" s="11"/>
      <c r="DAR97" s="11"/>
      <c r="DAS97" s="11"/>
      <c r="DAT97" s="11"/>
      <c r="DAU97" s="11"/>
      <c r="DAV97" s="11"/>
      <c r="DAW97" s="11"/>
      <c r="DAX97" s="11"/>
      <c r="DAY97" s="11"/>
      <c r="DAZ97" s="11"/>
      <c r="DBA97" s="11"/>
      <c r="DBB97" s="11"/>
      <c r="DBC97" s="11"/>
      <c r="DBD97" s="11"/>
      <c r="DBE97" s="11"/>
      <c r="DBF97" s="11"/>
      <c r="DBG97" s="11"/>
      <c r="DBH97" s="11"/>
      <c r="DBI97" s="11"/>
      <c r="DBJ97" s="11"/>
      <c r="DBK97" s="11"/>
      <c r="DBL97" s="11"/>
      <c r="DBM97" s="11"/>
      <c r="DBN97" s="11"/>
      <c r="DBO97" s="11"/>
      <c r="DBP97" s="11"/>
      <c r="DBQ97" s="11"/>
      <c r="DBR97" s="11"/>
      <c r="DBS97" s="11"/>
      <c r="DBT97" s="11"/>
      <c r="DBU97" s="11"/>
      <c r="DBV97" s="11"/>
      <c r="DBW97" s="11"/>
      <c r="DBX97" s="11"/>
      <c r="DBY97" s="11"/>
      <c r="DBZ97" s="11"/>
      <c r="DCA97" s="11"/>
      <c r="DCB97" s="11"/>
      <c r="DCC97" s="11"/>
      <c r="DCD97" s="11"/>
      <c r="DCE97" s="11"/>
      <c r="DCF97" s="11"/>
      <c r="DCG97" s="11"/>
      <c r="DCH97" s="11"/>
      <c r="DCI97" s="11"/>
      <c r="DCJ97" s="11"/>
      <c r="DCK97" s="11"/>
      <c r="DCL97" s="11"/>
      <c r="DCM97" s="11"/>
      <c r="DCN97" s="11"/>
      <c r="DCO97" s="11"/>
      <c r="DCP97" s="11"/>
      <c r="DCQ97" s="11"/>
      <c r="DCR97" s="11"/>
      <c r="DCS97" s="11"/>
      <c r="DCT97" s="11"/>
      <c r="DCU97" s="11"/>
      <c r="DCV97" s="11"/>
      <c r="DCW97" s="11"/>
      <c r="DCX97" s="11"/>
      <c r="DCY97" s="11"/>
      <c r="DCZ97" s="11"/>
      <c r="DDA97" s="11"/>
      <c r="DDB97" s="11"/>
      <c r="DDC97" s="11"/>
      <c r="DDD97" s="11"/>
      <c r="DDE97" s="11"/>
      <c r="DDF97" s="11"/>
      <c r="DDG97" s="11"/>
      <c r="DDH97" s="11"/>
      <c r="DDI97" s="11"/>
      <c r="DDJ97" s="11"/>
      <c r="DDK97" s="11"/>
      <c r="DDL97" s="11"/>
      <c r="DDM97" s="11"/>
      <c r="DDN97" s="11"/>
      <c r="DDO97" s="11"/>
      <c r="DDP97" s="11"/>
      <c r="DDQ97" s="11"/>
      <c r="DDR97" s="11"/>
      <c r="DDS97" s="11"/>
      <c r="DDT97" s="11"/>
      <c r="DDU97" s="11"/>
      <c r="DDV97" s="11"/>
      <c r="DDW97" s="11"/>
      <c r="DDX97" s="11"/>
      <c r="DDY97" s="11"/>
      <c r="DDZ97" s="11"/>
      <c r="DEA97" s="11"/>
      <c r="DEB97" s="11"/>
      <c r="DEC97" s="11"/>
      <c r="DED97" s="11"/>
      <c r="DEE97" s="11"/>
      <c r="DEF97" s="11"/>
      <c r="DEG97" s="11"/>
      <c r="DEH97" s="11"/>
      <c r="DEI97" s="11"/>
      <c r="DEJ97" s="11"/>
      <c r="DEK97" s="11"/>
      <c r="DEL97" s="11"/>
      <c r="DEM97" s="11"/>
      <c r="DEN97" s="11"/>
      <c r="DEO97" s="11"/>
      <c r="DEP97" s="11"/>
      <c r="DEQ97" s="11"/>
      <c r="DER97" s="11"/>
      <c r="DES97" s="11"/>
      <c r="DET97" s="11"/>
      <c r="DEU97" s="11"/>
      <c r="DEV97" s="11"/>
      <c r="DEW97" s="11"/>
      <c r="DEX97" s="11"/>
      <c r="DEY97" s="11"/>
      <c r="DEZ97" s="11"/>
      <c r="DFA97" s="11"/>
      <c r="DFB97" s="11"/>
      <c r="DFC97" s="11"/>
      <c r="DFD97" s="11"/>
      <c r="DFE97" s="11"/>
      <c r="DFF97" s="11"/>
      <c r="DFG97" s="11"/>
      <c r="DFH97" s="11"/>
      <c r="DFI97" s="11"/>
      <c r="DFJ97" s="11"/>
      <c r="DFK97" s="11"/>
      <c r="DFL97" s="11"/>
      <c r="DFM97" s="11"/>
      <c r="DFN97" s="11"/>
      <c r="DFO97" s="11"/>
      <c r="DFP97" s="11"/>
      <c r="DFQ97" s="11"/>
      <c r="DFR97" s="11"/>
      <c r="DFS97" s="11"/>
      <c r="DFT97" s="11"/>
      <c r="DFU97" s="11"/>
      <c r="DFV97" s="11"/>
      <c r="DFW97" s="11"/>
      <c r="DFX97" s="11"/>
      <c r="DFY97" s="11"/>
      <c r="DFZ97" s="11"/>
      <c r="DGA97" s="11"/>
      <c r="DGB97" s="11"/>
      <c r="DGC97" s="11"/>
      <c r="DGD97" s="11"/>
      <c r="DGE97" s="11"/>
      <c r="DGF97" s="11"/>
      <c r="DGG97" s="11"/>
      <c r="DGH97" s="11"/>
      <c r="DGI97" s="11"/>
      <c r="DGJ97" s="11"/>
      <c r="DGK97" s="11"/>
      <c r="DGL97" s="11"/>
      <c r="DGM97" s="11"/>
      <c r="DGN97" s="11"/>
      <c r="DGO97" s="11"/>
      <c r="DGP97" s="11"/>
      <c r="DGQ97" s="11"/>
      <c r="DGR97" s="11"/>
      <c r="DGS97" s="11"/>
      <c r="DGT97" s="11"/>
      <c r="DGU97" s="11"/>
      <c r="DGV97" s="11"/>
      <c r="DGW97" s="11"/>
      <c r="DGX97" s="11"/>
      <c r="DGY97" s="11"/>
      <c r="DGZ97" s="11"/>
      <c r="DHA97" s="11"/>
      <c r="DHB97" s="11"/>
      <c r="DHC97" s="11"/>
      <c r="DHD97" s="11"/>
      <c r="DHE97" s="11"/>
      <c r="DHF97" s="11"/>
      <c r="DHG97" s="11"/>
      <c r="DHH97" s="11"/>
      <c r="DHI97" s="11"/>
      <c r="DHJ97" s="11"/>
      <c r="DHK97" s="11"/>
      <c r="DHL97" s="11"/>
      <c r="DHM97" s="11"/>
      <c r="DHN97" s="11"/>
      <c r="DHO97" s="11"/>
      <c r="DHP97" s="11"/>
      <c r="DHQ97" s="11"/>
      <c r="DHR97" s="11"/>
      <c r="DHS97" s="11"/>
      <c r="DHT97" s="11"/>
      <c r="DHU97" s="11"/>
      <c r="DHV97" s="11"/>
      <c r="DHW97" s="11"/>
      <c r="DHX97" s="11"/>
      <c r="DHY97" s="11"/>
      <c r="DHZ97" s="11"/>
      <c r="DIA97" s="11"/>
      <c r="DIB97" s="11"/>
      <c r="DIC97" s="11"/>
      <c r="DID97" s="11"/>
      <c r="DIE97" s="11"/>
      <c r="DIF97" s="11"/>
      <c r="DIG97" s="11"/>
      <c r="DIH97" s="11"/>
      <c r="DII97" s="11"/>
      <c r="DIJ97" s="11"/>
      <c r="DIK97" s="11"/>
      <c r="DIL97" s="11"/>
      <c r="DIM97" s="11"/>
      <c r="DIN97" s="11"/>
      <c r="DIO97" s="11"/>
      <c r="DIP97" s="11"/>
      <c r="DIQ97" s="11"/>
      <c r="DIR97" s="11"/>
      <c r="DIS97" s="11"/>
      <c r="DIT97" s="11"/>
      <c r="DIU97" s="11"/>
      <c r="DIV97" s="11"/>
      <c r="DIW97" s="11"/>
      <c r="DIX97" s="11"/>
      <c r="DIY97" s="11"/>
      <c r="DIZ97" s="11"/>
      <c r="DJA97" s="11"/>
      <c r="DJB97" s="11"/>
      <c r="DJC97" s="11"/>
      <c r="DJD97" s="11"/>
      <c r="DJE97" s="11"/>
      <c r="DJF97" s="11"/>
      <c r="DJG97" s="11"/>
      <c r="DJH97" s="11"/>
      <c r="DJI97" s="11"/>
      <c r="DJJ97" s="11"/>
      <c r="DJK97" s="11"/>
      <c r="DJL97" s="11"/>
      <c r="DJM97" s="11"/>
      <c r="DJN97" s="11"/>
      <c r="DJO97" s="11"/>
      <c r="DJP97" s="11"/>
      <c r="DJQ97" s="11"/>
      <c r="DJR97" s="11"/>
      <c r="DJS97" s="11"/>
      <c r="DJT97" s="11"/>
      <c r="DJU97" s="11"/>
      <c r="DJV97" s="11"/>
      <c r="DJW97" s="11"/>
      <c r="DJX97" s="11"/>
      <c r="DJY97" s="11"/>
      <c r="DJZ97" s="11"/>
      <c r="DKA97" s="11"/>
      <c r="DKB97" s="11"/>
      <c r="DKC97" s="11"/>
      <c r="DKD97" s="11"/>
      <c r="DKE97" s="11"/>
      <c r="DKF97" s="11"/>
      <c r="DKG97" s="11"/>
      <c r="DKH97" s="11"/>
      <c r="DKI97" s="11"/>
      <c r="DKJ97" s="11"/>
      <c r="DKK97" s="11"/>
      <c r="DKL97" s="11"/>
      <c r="DKM97" s="11"/>
      <c r="DKN97" s="11"/>
      <c r="DKO97" s="11"/>
      <c r="DKP97" s="11"/>
      <c r="DKQ97" s="11"/>
      <c r="DKR97" s="11"/>
      <c r="DKS97" s="11"/>
      <c r="DKT97" s="11"/>
      <c r="DKU97" s="11"/>
      <c r="DKV97" s="11"/>
      <c r="DKW97" s="11"/>
      <c r="DKX97" s="11"/>
      <c r="DKY97" s="11"/>
      <c r="DKZ97" s="11"/>
      <c r="DLA97" s="11"/>
      <c r="DLB97" s="11"/>
      <c r="DLC97" s="11"/>
      <c r="DLD97" s="11"/>
      <c r="DLE97" s="11"/>
      <c r="DLF97" s="11"/>
      <c r="DLG97" s="11"/>
      <c r="DLH97" s="11"/>
      <c r="DLI97" s="11"/>
      <c r="DLJ97" s="11"/>
      <c r="DLK97" s="11"/>
      <c r="DLL97" s="11"/>
      <c r="DLM97" s="11"/>
      <c r="DLN97" s="11"/>
      <c r="DLO97" s="11"/>
      <c r="DLP97" s="11"/>
      <c r="DLQ97" s="11"/>
      <c r="DLR97" s="11"/>
      <c r="DLS97" s="11"/>
      <c r="DLT97" s="11"/>
      <c r="DLU97" s="11"/>
      <c r="DLV97" s="11"/>
      <c r="DLW97" s="11"/>
      <c r="DLX97" s="11"/>
      <c r="DLY97" s="11"/>
      <c r="DLZ97" s="11"/>
      <c r="DMA97" s="11"/>
      <c r="DMB97" s="11"/>
      <c r="DMC97" s="11"/>
      <c r="DMD97" s="11"/>
      <c r="DME97" s="11"/>
      <c r="DMF97" s="11"/>
      <c r="DMG97" s="11"/>
      <c r="DMH97" s="11"/>
      <c r="DMI97" s="11"/>
      <c r="DMJ97" s="11"/>
      <c r="DMK97" s="11"/>
      <c r="DML97" s="11"/>
      <c r="DMM97" s="11"/>
      <c r="DMN97" s="11"/>
      <c r="DMO97" s="11"/>
      <c r="DMP97" s="11"/>
      <c r="DMQ97" s="11"/>
      <c r="DMR97" s="11"/>
      <c r="DMS97" s="11"/>
      <c r="DMT97" s="11"/>
      <c r="DMU97" s="11"/>
      <c r="DMV97" s="11"/>
      <c r="DMW97" s="11"/>
      <c r="DMX97" s="11"/>
      <c r="DMY97" s="11"/>
      <c r="DMZ97" s="11"/>
      <c r="DNA97" s="11"/>
      <c r="DNB97" s="11"/>
      <c r="DNC97" s="11"/>
      <c r="DND97" s="11"/>
      <c r="DNE97" s="11"/>
      <c r="DNF97" s="11"/>
      <c r="DNG97" s="11"/>
      <c r="DNH97" s="11"/>
      <c r="DNI97" s="11"/>
      <c r="DNJ97" s="11"/>
      <c r="DNK97" s="11"/>
      <c r="DNL97" s="11"/>
      <c r="DNM97" s="11"/>
      <c r="DNN97" s="11"/>
      <c r="DNO97" s="11"/>
      <c r="DNP97" s="11"/>
      <c r="DNQ97" s="11"/>
      <c r="DNR97" s="11"/>
      <c r="DNS97" s="11"/>
      <c r="DNT97" s="11"/>
      <c r="DNU97" s="11"/>
      <c r="DNV97" s="11"/>
      <c r="DNW97" s="11"/>
      <c r="DNX97" s="11"/>
      <c r="DNY97" s="11"/>
      <c r="DNZ97" s="11"/>
      <c r="DOA97" s="11"/>
      <c r="DOB97" s="11"/>
      <c r="DOC97" s="11"/>
      <c r="DOD97" s="11"/>
      <c r="DOE97" s="11"/>
      <c r="DOF97" s="11"/>
      <c r="DOG97" s="11"/>
      <c r="DOH97" s="11"/>
      <c r="DOI97" s="11"/>
      <c r="DOJ97" s="11"/>
      <c r="DOK97" s="11"/>
      <c r="DOL97" s="11"/>
      <c r="DOM97" s="11"/>
      <c r="DON97" s="11"/>
      <c r="DOO97" s="11"/>
      <c r="DOP97" s="11"/>
      <c r="DOQ97" s="11"/>
      <c r="DOR97" s="11"/>
      <c r="DOS97" s="11"/>
      <c r="DOT97" s="11"/>
      <c r="DOU97" s="11"/>
      <c r="DOV97" s="11"/>
      <c r="DOW97" s="11"/>
      <c r="DOX97" s="11"/>
      <c r="DOY97" s="11"/>
      <c r="DOZ97" s="11"/>
      <c r="DPA97" s="11"/>
      <c r="DPB97" s="11"/>
      <c r="DPC97" s="11"/>
      <c r="DPD97" s="11"/>
      <c r="DPE97" s="11"/>
      <c r="DPF97" s="11"/>
      <c r="DPG97" s="11"/>
      <c r="DPH97" s="11"/>
      <c r="DPI97" s="11"/>
      <c r="DPJ97" s="11"/>
      <c r="DPK97" s="11"/>
      <c r="DPL97" s="11"/>
      <c r="DPM97" s="11"/>
      <c r="DPN97" s="11"/>
      <c r="DPO97" s="11"/>
      <c r="DPP97" s="11"/>
      <c r="DPQ97" s="11"/>
      <c r="DPR97" s="11"/>
      <c r="DPS97" s="11"/>
      <c r="DPT97" s="11"/>
      <c r="DPU97" s="11"/>
      <c r="DPV97" s="11"/>
      <c r="DPW97" s="11"/>
      <c r="DPX97" s="11"/>
      <c r="DPY97" s="11"/>
      <c r="DPZ97" s="11"/>
      <c r="DQA97" s="11"/>
      <c r="DQB97" s="11"/>
      <c r="DQC97" s="11"/>
      <c r="DQD97" s="11"/>
      <c r="DQE97" s="11"/>
      <c r="DQF97" s="11"/>
      <c r="DQG97" s="11"/>
      <c r="DQH97" s="11"/>
      <c r="DQI97" s="11"/>
      <c r="DQJ97" s="11"/>
      <c r="DQK97" s="11"/>
      <c r="DQL97" s="11"/>
      <c r="DQM97" s="11"/>
      <c r="DQN97" s="11"/>
      <c r="DQO97" s="11"/>
      <c r="DQP97" s="11"/>
      <c r="DQQ97" s="11"/>
      <c r="DQR97" s="11"/>
      <c r="DQS97" s="11"/>
      <c r="DQT97" s="11"/>
      <c r="DQU97" s="11"/>
      <c r="DQV97" s="11"/>
      <c r="DQW97" s="11"/>
      <c r="DQX97" s="11"/>
      <c r="DQY97" s="11"/>
      <c r="DQZ97" s="11"/>
      <c r="DRA97" s="11"/>
      <c r="DRB97" s="11"/>
      <c r="DRC97" s="11"/>
      <c r="DRD97" s="11"/>
      <c r="DRE97" s="11"/>
      <c r="DRF97" s="11"/>
      <c r="DRG97" s="11"/>
      <c r="DRH97" s="11"/>
      <c r="DRI97" s="11"/>
      <c r="DRJ97" s="11"/>
      <c r="DRK97" s="11"/>
      <c r="DRL97" s="11"/>
      <c r="DRM97" s="11"/>
      <c r="DRN97" s="11"/>
      <c r="DRO97" s="11"/>
      <c r="DRP97" s="11"/>
      <c r="DRQ97" s="11"/>
      <c r="DRR97" s="11"/>
      <c r="DRS97" s="11"/>
      <c r="DRT97" s="11"/>
      <c r="DRU97" s="11"/>
      <c r="DRV97" s="11"/>
      <c r="DRW97" s="11"/>
      <c r="DRX97" s="11"/>
      <c r="DRY97" s="11"/>
      <c r="DRZ97" s="11"/>
      <c r="DSA97" s="11"/>
      <c r="DSB97" s="11"/>
      <c r="DSC97" s="11"/>
      <c r="DSD97" s="11"/>
      <c r="DSE97" s="11"/>
      <c r="DSF97" s="11"/>
      <c r="DSG97" s="11"/>
      <c r="DSH97" s="11"/>
      <c r="DSI97" s="11"/>
      <c r="DSJ97" s="11"/>
      <c r="DSK97" s="11"/>
      <c r="DSL97" s="11"/>
      <c r="DSM97" s="11"/>
      <c r="DSN97" s="11"/>
      <c r="DSO97" s="11"/>
      <c r="DSP97" s="11"/>
      <c r="DSQ97" s="11"/>
      <c r="DSR97" s="11"/>
      <c r="DSS97" s="11"/>
      <c r="DST97" s="11"/>
      <c r="DSU97" s="11"/>
      <c r="DSV97" s="11"/>
      <c r="DSW97" s="11"/>
      <c r="DSX97" s="11"/>
      <c r="DSY97" s="11"/>
      <c r="DSZ97" s="11"/>
      <c r="DTA97" s="11"/>
      <c r="DTB97" s="11"/>
      <c r="DTC97" s="11"/>
      <c r="DTD97" s="11"/>
      <c r="DTE97" s="11"/>
      <c r="DTF97" s="11"/>
      <c r="DTG97" s="11"/>
      <c r="DTH97" s="11"/>
      <c r="DTI97" s="11"/>
      <c r="DTJ97" s="11"/>
      <c r="DTK97" s="11"/>
      <c r="DTL97" s="11"/>
      <c r="DTM97" s="11"/>
      <c r="DTN97" s="11"/>
      <c r="DTO97" s="11"/>
      <c r="DTP97" s="11"/>
      <c r="DTQ97" s="11"/>
      <c r="DTR97" s="11"/>
      <c r="DTS97" s="11"/>
      <c r="DTT97" s="11"/>
      <c r="DTU97" s="11"/>
      <c r="DTV97" s="11"/>
      <c r="DTW97" s="11"/>
      <c r="DTX97" s="11"/>
      <c r="DTY97" s="11"/>
      <c r="DTZ97" s="11"/>
      <c r="DUA97" s="11"/>
      <c r="DUB97" s="11"/>
      <c r="DUC97" s="11"/>
      <c r="DUD97" s="11"/>
      <c r="DUE97" s="11"/>
      <c r="DUF97" s="11"/>
      <c r="DUG97" s="11"/>
      <c r="DUH97" s="11"/>
      <c r="DUI97" s="11"/>
      <c r="DUJ97" s="11"/>
      <c r="DUK97" s="11"/>
      <c r="DUL97" s="11"/>
      <c r="DUM97" s="11"/>
      <c r="DUN97" s="11"/>
      <c r="DUO97" s="11"/>
      <c r="DUP97" s="11"/>
      <c r="DUQ97" s="11"/>
      <c r="DUR97" s="11"/>
      <c r="DUS97" s="11"/>
      <c r="DUT97" s="11"/>
      <c r="DUU97" s="11"/>
      <c r="DUV97" s="11"/>
      <c r="DUW97" s="11"/>
      <c r="DUX97" s="11"/>
      <c r="DUY97" s="11"/>
      <c r="DUZ97" s="11"/>
      <c r="DVA97" s="11"/>
      <c r="DVB97" s="11"/>
      <c r="DVC97" s="11"/>
      <c r="DVD97" s="11"/>
      <c r="DVE97" s="11"/>
      <c r="DVF97" s="11"/>
      <c r="DVG97" s="11"/>
      <c r="DVH97" s="11"/>
      <c r="DVI97" s="11"/>
      <c r="DVJ97" s="11"/>
      <c r="DVK97" s="11"/>
      <c r="DVL97" s="11"/>
      <c r="DVM97" s="11"/>
      <c r="DVN97" s="11"/>
      <c r="DVO97" s="11"/>
      <c r="DVP97" s="11"/>
      <c r="DVQ97" s="11"/>
      <c r="DVR97" s="11"/>
      <c r="DVS97" s="11"/>
      <c r="DVT97" s="11"/>
      <c r="DVU97" s="11"/>
      <c r="DVV97" s="11"/>
      <c r="DVW97" s="11"/>
      <c r="DVX97" s="11"/>
      <c r="DVY97" s="11"/>
      <c r="DVZ97" s="11"/>
      <c r="DWA97" s="11"/>
      <c r="DWB97" s="11"/>
      <c r="DWC97" s="11"/>
      <c r="DWD97" s="11"/>
      <c r="DWE97" s="11"/>
      <c r="DWF97" s="11"/>
      <c r="DWG97" s="11"/>
      <c r="DWH97" s="11"/>
      <c r="DWI97" s="11"/>
      <c r="DWJ97" s="11"/>
      <c r="DWK97" s="11"/>
      <c r="DWL97" s="11"/>
      <c r="DWM97" s="11"/>
      <c r="DWN97" s="11"/>
      <c r="DWO97" s="11"/>
      <c r="DWP97" s="11"/>
      <c r="DWQ97" s="11"/>
      <c r="DWR97" s="11"/>
      <c r="DWS97" s="11"/>
      <c r="DWT97" s="11"/>
      <c r="DWU97" s="11"/>
      <c r="DWV97" s="11"/>
      <c r="DWW97" s="11"/>
      <c r="DWX97" s="11"/>
      <c r="DWY97" s="11"/>
      <c r="DWZ97" s="11"/>
      <c r="DXA97" s="11"/>
      <c r="DXB97" s="11"/>
      <c r="DXC97" s="11"/>
      <c r="DXD97" s="11"/>
      <c r="DXE97" s="11"/>
      <c r="DXF97" s="11"/>
      <c r="DXG97" s="11"/>
      <c r="DXH97" s="11"/>
      <c r="DXI97" s="11"/>
      <c r="DXJ97" s="11"/>
      <c r="DXK97" s="11"/>
      <c r="DXL97" s="11"/>
      <c r="DXM97" s="11"/>
      <c r="DXN97" s="11"/>
      <c r="DXO97" s="11"/>
      <c r="DXP97" s="11"/>
      <c r="DXQ97" s="11"/>
      <c r="DXR97" s="11"/>
      <c r="DXS97" s="11"/>
      <c r="DXT97" s="11"/>
      <c r="DXU97" s="11"/>
      <c r="DXV97" s="11"/>
      <c r="DXW97" s="11"/>
      <c r="DXX97" s="11"/>
      <c r="DXY97" s="11"/>
      <c r="DXZ97" s="11"/>
      <c r="DYA97" s="11"/>
      <c r="DYB97" s="11"/>
      <c r="DYC97" s="11"/>
      <c r="DYD97" s="11"/>
      <c r="DYE97" s="11"/>
      <c r="DYF97" s="11"/>
      <c r="DYG97" s="11"/>
      <c r="DYH97" s="11"/>
      <c r="DYI97" s="11"/>
      <c r="DYJ97" s="11"/>
      <c r="DYK97" s="11"/>
      <c r="DYL97" s="11"/>
      <c r="DYM97" s="11"/>
      <c r="DYN97" s="11"/>
      <c r="DYO97" s="11"/>
      <c r="DYP97" s="11"/>
      <c r="DYQ97" s="11"/>
      <c r="DYR97" s="11"/>
      <c r="DYS97" s="11"/>
      <c r="DYT97" s="11"/>
      <c r="DYU97" s="11"/>
      <c r="DYV97" s="11"/>
      <c r="DYW97" s="11"/>
      <c r="DYX97" s="11"/>
      <c r="DYY97" s="11"/>
      <c r="DYZ97" s="11"/>
      <c r="DZA97" s="11"/>
      <c r="DZB97" s="11"/>
      <c r="DZC97" s="11"/>
      <c r="DZD97" s="11"/>
      <c r="DZE97" s="11"/>
      <c r="DZF97" s="11"/>
      <c r="DZG97" s="11"/>
      <c r="DZH97" s="11"/>
      <c r="DZI97" s="11"/>
      <c r="DZJ97" s="11"/>
      <c r="DZK97" s="11"/>
      <c r="DZL97" s="11"/>
      <c r="DZM97" s="11"/>
      <c r="DZN97" s="11"/>
      <c r="DZO97" s="11"/>
      <c r="DZP97" s="11"/>
      <c r="DZQ97" s="11"/>
      <c r="DZR97" s="11"/>
      <c r="DZS97" s="11"/>
      <c r="DZT97" s="11"/>
      <c r="DZU97" s="11"/>
      <c r="DZV97" s="11"/>
      <c r="DZW97" s="11"/>
      <c r="DZX97" s="11"/>
      <c r="DZY97" s="11"/>
      <c r="DZZ97" s="11"/>
      <c r="EAA97" s="11"/>
      <c r="EAB97" s="11"/>
      <c r="EAC97" s="11"/>
      <c r="EAD97" s="11"/>
      <c r="EAE97" s="11"/>
      <c r="EAF97" s="11"/>
      <c r="EAG97" s="11"/>
      <c r="EAH97" s="11"/>
      <c r="EAI97" s="11"/>
      <c r="EAJ97" s="11"/>
      <c r="EAK97" s="11"/>
      <c r="EAL97" s="11"/>
      <c r="EAM97" s="11"/>
      <c r="EAN97" s="11"/>
      <c r="EAO97" s="11"/>
      <c r="EAP97" s="11"/>
      <c r="EAQ97" s="11"/>
      <c r="EAR97" s="11"/>
      <c r="EAS97" s="11"/>
      <c r="EAT97" s="11"/>
      <c r="EAU97" s="11"/>
      <c r="EAV97" s="11"/>
      <c r="EAW97" s="11"/>
      <c r="EAX97" s="11"/>
      <c r="EAY97" s="11"/>
      <c r="EAZ97" s="11"/>
      <c r="EBA97" s="11"/>
      <c r="EBB97" s="11"/>
      <c r="EBC97" s="11"/>
      <c r="EBD97" s="11"/>
      <c r="EBE97" s="11"/>
      <c r="EBF97" s="11"/>
      <c r="EBG97" s="11"/>
      <c r="EBH97" s="11"/>
      <c r="EBI97" s="11"/>
      <c r="EBJ97" s="11"/>
      <c r="EBK97" s="11"/>
      <c r="EBL97" s="11"/>
      <c r="EBM97" s="11"/>
      <c r="EBN97" s="11"/>
      <c r="EBO97" s="11"/>
      <c r="EBP97" s="11"/>
      <c r="EBQ97" s="11"/>
      <c r="EBR97" s="11"/>
      <c r="EBS97" s="11"/>
      <c r="EBT97" s="11"/>
      <c r="EBU97" s="11"/>
      <c r="EBV97" s="11"/>
      <c r="EBW97" s="11"/>
      <c r="EBX97" s="11"/>
      <c r="EBY97" s="11"/>
      <c r="EBZ97" s="11"/>
      <c r="ECA97" s="11"/>
      <c r="ECB97" s="11"/>
      <c r="ECC97" s="11"/>
      <c r="ECD97" s="11"/>
      <c r="ECE97" s="11"/>
      <c r="ECF97" s="11"/>
      <c r="ECG97" s="11"/>
      <c r="ECH97" s="11"/>
      <c r="ECI97" s="11"/>
      <c r="ECJ97" s="11"/>
      <c r="ECK97" s="11"/>
      <c r="ECL97" s="11"/>
      <c r="ECM97" s="11"/>
      <c r="ECN97" s="11"/>
      <c r="ECO97" s="11"/>
      <c r="ECP97" s="11"/>
      <c r="ECQ97" s="11"/>
      <c r="ECR97" s="11"/>
      <c r="ECS97" s="11"/>
      <c r="ECT97" s="11"/>
      <c r="ECU97" s="11"/>
      <c r="ECV97" s="11"/>
      <c r="ECW97" s="11"/>
      <c r="ECX97" s="11"/>
      <c r="ECY97" s="11"/>
      <c r="ECZ97" s="11"/>
      <c r="EDA97" s="11"/>
      <c r="EDB97" s="11"/>
      <c r="EDC97" s="11"/>
      <c r="EDD97" s="11"/>
      <c r="EDE97" s="11"/>
      <c r="EDF97" s="11"/>
      <c r="EDG97" s="11"/>
      <c r="EDH97" s="11"/>
      <c r="EDI97" s="11"/>
      <c r="EDJ97" s="11"/>
      <c r="EDK97" s="11"/>
      <c r="EDL97" s="11"/>
      <c r="EDM97" s="11"/>
      <c r="EDN97" s="11"/>
      <c r="EDO97" s="11"/>
      <c r="EDP97" s="11"/>
      <c r="EDQ97" s="11"/>
      <c r="EDR97" s="11"/>
      <c r="EDS97" s="11"/>
      <c r="EDT97" s="11"/>
      <c r="EDU97" s="11"/>
      <c r="EDV97" s="11"/>
      <c r="EDW97" s="11"/>
      <c r="EDX97" s="11"/>
      <c r="EDY97" s="11"/>
      <c r="EDZ97" s="11"/>
      <c r="EEA97" s="11"/>
      <c r="EEB97" s="11"/>
      <c r="EEC97" s="11"/>
      <c r="EED97" s="11"/>
      <c r="EEE97" s="11"/>
      <c r="EEF97" s="11"/>
      <c r="EEG97" s="11"/>
      <c r="EEH97" s="11"/>
      <c r="EEI97" s="11"/>
      <c r="EEJ97" s="11"/>
      <c r="EEK97" s="11"/>
      <c r="EEL97" s="11"/>
      <c r="EEM97" s="11"/>
      <c r="EEN97" s="11"/>
      <c r="EEO97" s="11"/>
      <c r="EEP97" s="11"/>
      <c r="EEQ97" s="11"/>
      <c r="EER97" s="11"/>
      <c r="EES97" s="11"/>
      <c r="EET97" s="11"/>
      <c r="EEU97" s="11"/>
      <c r="EEV97" s="11"/>
      <c r="EEW97" s="11"/>
      <c r="EEX97" s="11"/>
      <c r="EEY97" s="11"/>
      <c r="EEZ97" s="11"/>
      <c r="EFA97" s="11"/>
      <c r="EFB97" s="11"/>
      <c r="EFC97" s="11"/>
      <c r="EFD97" s="11"/>
      <c r="EFE97" s="11"/>
      <c r="EFF97" s="11"/>
      <c r="EFG97" s="11"/>
      <c r="EFH97" s="11"/>
      <c r="EFI97" s="11"/>
      <c r="EFJ97" s="11"/>
      <c r="EFK97" s="11"/>
      <c r="EFL97" s="11"/>
      <c r="EFM97" s="11"/>
      <c r="EFN97" s="11"/>
      <c r="EFO97" s="11"/>
      <c r="EFP97" s="11"/>
      <c r="EFQ97" s="11"/>
      <c r="EFR97" s="11"/>
      <c r="EFS97" s="11"/>
      <c r="EFT97" s="11"/>
      <c r="EFU97" s="11"/>
      <c r="EFV97" s="11"/>
      <c r="EFW97" s="11"/>
      <c r="EFX97" s="11"/>
      <c r="EFY97" s="11"/>
      <c r="EFZ97" s="11"/>
      <c r="EGA97" s="11"/>
      <c r="EGB97" s="11"/>
      <c r="EGC97" s="11"/>
      <c r="EGD97" s="11"/>
      <c r="EGE97" s="11"/>
      <c r="EGF97" s="11"/>
      <c r="EGG97" s="11"/>
      <c r="EGH97" s="11"/>
      <c r="EGI97" s="11"/>
      <c r="EGJ97" s="11"/>
      <c r="EGK97" s="11"/>
      <c r="EGL97" s="11"/>
      <c r="EGM97" s="11"/>
      <c r="EGN97" s="11"/>
      <c r="EGO97" s="11"/>
      <c r="EGP97" s="11"/>
      <c r="EGQ97" s="11"/>
      <c r="EGR97" s="11"/>
      <c r="EGS97" s="11"/>
      <c r="EGT97" s="11"/>
      <c r="EGU97" s="11"/>
      <c r="EGV97" s="11"/>
      <c r="EGW97" s="11"/>
      <c r="EGX97" s="11"/>
      <c r="EGY97" s="11"/>
      <c r="EGZ97" s="11"/>
      <c r="EHA97" s="11"/>
      <c r="EHB97" s="11"/>
      <c r="EHC97" s="11"/>
      <c r="EHD97" s="11"/>
      <c r="EHE97" s="11"/>
      <c r="EHF97" s="11"/>
      <c r="EHG97" s="11"/>
      <c r="EHH97" s="11"/>
      <c r="EHI97" s="11"/>
      <c r="EHJ97" s="11"/>
      <c r="EHK97" s="11"/>
      <c r="EHL97" s="11"/>
      <c r="EHM97" s="11"/>
      <c r="EHN97" s="11"/>
      <c r="EHO97" s="11"/>
      <c r="EHP97" s="11"/>
      <c r="EHQ97" s="11"/>
      <c r="EHR97" s="11"/>
      <c r="EHS97" s="11"/>
      <c r="EHT97" s="11"/>
      <c r="EHU97" s="11"/>
      <c r="EHV97" s="11"/>
      <c r="EHW97" s="11"/>
      <c r="EHX97" s="11"/>
      <c r="EHY97" s="11"/>
      <c r="EHZ97" s="11"/>
      <c r="EIA97" s="11"/>
      <c r="EIB97" s="11"/>
      <c r="EIC97" s="11"/>
      <c r="EID97" s="11"/>
      <c r="EIE97" s="11"/>
      <c r="EIF97" s="11"/>
      <c r="EIG97" s="11"/>
      <c r="EIH97" s="11"/>
      <c r="EII97" s="11"/>
      <c r="EIJ97" s="11"/>
      <c r="EIK97" s="11"/>
      <c r="EIL97" s="11"/>
      <c r="EIM97" s="11"/>
      <c r="EIN97" s="11"/>
      <c r="EIO97" s="11"/>
      <c r="EIP97" s="11"/>
      <c r="EIQ97" s="11"/>
      <c r="EIR97" s="11"/>
      <c r="EIS97" s="11"/>
      <c r="EIT97" s="11"/>
      <c r="EIU97" s="11"/>
      <c r="EIV97" s="11"/>
      <c r="EIW97" s="11"/>
      <c r="EIX97" s="11"/>
      <c r="EIY97" s="11"/>
      <c r="EIZ97" s="11"/>
      <c r="EJA97" s="11"/>
      <c r="EJB97" s="11"/>
      <c r="EJC97" s="11"/>
      <c r="EJD97" s="11"/>
      <c r="EJE97" s="11"/>
      <c r="EJF97" s="11"/>
      <c r="EJG97" s="11"/>
      <c r="EJH97" s="11"/>
      <c r="EJI97" s="11"/>
      <c r="EJJ97" s="11"/>
      <c r="EJK97" s="11"/>
      <c r="EJL97" s="11"/>
      <c r="EJM97" s="11"/>
      <c r="EJN97" s="11"/>
      <c r="EJO97" s="11"/>
      <c r="EJP97" s="11"/>
      <c r="EJQ97" s="11"/>
      <c r="EJR97" s="11"/>
      <c r="EJS97" s="11"/>
      <c r="EJT97" s="11"/>
      <c r="EJU97" s="11"/>
      <c r="EJV97" s="11"/>
      <c r="EJW97" s="11"/>
      <c r="EJX97" s="11"/>
      <c r="EJY97" s="11"/>
      <c r="EJZ97" s="11"/>
      <c r="EKA97" s="11"/>
      <c r="EKB97" s="11"/>
      <c r="EKC97" s="11"/>
      <c r="EKD97" s="11"/>
      <c r="EKE97" s="11"/>
      <c r="EKF97" s="11"/>
      <c r="EKG97" s="11"/>
      <c r="EKH97" s="11"/>
      <c r="EKI97" s="11"/>
      <c r="EKJ97" s="11"/>
      <c r="EKK97" s="11"/>
      <c r="EKL97" s="11"/>
      <c r="EKM97" s="11"/>
      <c r="EKN97" s="11"/>
      <c r="EKO97" s="11"/>
      <c r="EKP97" s="11"/>
      <c r="EKQ97" s="11"/>
      <c r="EKR97" s="11"/>
      <c r="EKS97" s="11"/>
      <c r="EKT97" s="11"/>
      <c r="EKU97" s="11"/>
      <c r="EKV97" s="11"/>
      <c r="EKW97" s="11"/>
      <c r="EKX97" s="11"/>
      <c r="EKY97" s="11"/>
      <c r="EKZ97" s="11"/>
      <c r="ELA97" s="11"/>
      <c r="ELB97" s="11"/>
      <c r="ELC97" s="11"/>
      <c r="ELD97" s="11"/>
      <c r="ELE97" s="11"/>
      <c r="ELF97" s="11"/>
      <c r="ELG97" s="11"/>
      <c r="ELH97" s="11"/>
      <c r="ELI97" s="11"/>
      <c r="ELJ97" s="11"/>
      <c r="ELK97" s="11"/>
      <c r="ELL97" s="11"/>
      <c r="ELM97" s="11"/>
      <c r="ELN97" s="11"/>
      <c r="ELO97" s="11"/>
      <c r="ELP97" s="11"/>
      <c r="ELQ97" s="11"/>
      <c r="ELR97" s="11"/>
      <c r="ELS97" s="11"/>
      <c r="ELT97" s="11"/>
      <c r="ELU97" s="11"/>
      <c r="ELV97" s="11"/>
      <c r="ELW97" s="11"/>
      <c r="ELX97" s="11"/>
      <c r="ELY97" s="11"/>
      <c r="ELZ97" s="11"/>
    </row>
    <row r="98" spans="3:346 1276:3718">
      <c r="C98" s="166" t="s">
        <v>997</v>
      </c>
      <c r="D98" s="223">
        <f t="shared" si="4"/>
        <v>0</v>
      </c>
      <c r="E98" s="88" t="s">
        <v>540</v>
      </c>
      <c r="F98" s="219"/>
      <c r="G98" s="92"/>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c r="HJ98" s="11"/>
      <c r="HK98" s="11"/>
      <c r="HL98" s="11"/>
      <c r="HM98" s="11"/>
      <c r="HN98" s="11"/>
      <c r="HO98" s="11"/>
      <c r="HP98" s="11"/>
      <c r="HQ98" s="11"/>
      <c r="HR98" s="11"/>
      <c r="HS98" s="11"/>
      <c r="HT98" s="11"/>
      <c r="HU98" s="11"/>
      <c r="HV98" s="11"/>
      <c r="HW98" s="11"/>
      <c r="HX98" s="11"/>
      <c r="HY98" s="11"/>
      <c r="HZ98" s="11"/>
      <c r="IA98" s="11"/>
      <c r="IB98" s="11"/>
      <c r="IC98" s="11"/>
      <c r="ID98" s="11"/>
      <c r="IE98" s="11"/>
      <c r="IF98" s="11"/>
      <c r="IG98" s="11"/>
      <c r="IH98" s="11"/>
      <c r="II98" s="11"/>
      <c r="IJ98" s="11"/>
      <c r="IK98" s="11"/>
      <c r="IL98" s="11"/>
      <c r="IM98" s="11"/>
      <c r="IN98" s="11"/>
      <c r="IO98" s="11"/>
      <c r="IP98" s="11"/>
      <c r="IQ98" s="11"/>
      <c r="IR98" s="11"/>
      <c r="IS98" s="11"/>
      <c r="IT98" s="11"/>
      <c r="IU98" s="11"/>
      <c r="IV98" s="11"/>
      <c r="IW98" s="11"/>
      <c r="IX98" s="11"/>
      <c r="IY98" s="11"/>
      <c r="IZ98" s="11"/>
      <c r="JA98" s="11"/>
      <c r="JB98" s="11"/>
      <c r="JC98" s="11"/>
      <c r="JD98" s="11"/>
      <c r="JE98" s="11"/>
      <c r="JF98" s="11"/>
      <c r="JG98" s="11"/>
      <c r="JH98" s="11"/>
      <c r="JI98" s="11"/>
      <c r="JJ98" s="11"/>
      <c r="JK98" s="11"/>
      <c r="JL98" s="11"/>
      <c r="JM98" s="11"/>
      <c r="JN98" s="11"/>
      <c r="JO98" s="11"/>
      <c r="JP98" s="11"/>
      <c r="JQ98" s="11"/>
      <c r="JR98" s="11"/>
      <c r="JS98" s="11"/>
      <c r="JT98" s="11"/>
      <c r="JU98" s="11"/>
      <c r="JV98" s="11"/>
      <c r="JW98" s="11"/>
      <c r="JX98" s="11"/>
      <c r="JY98" s="11"/>
      <c r="JZ98" s="11"/>
      <c r="KA98" s="11"/>
      <c r="KB98" s="11"/>
      <c r="KC98" s="11"/>
      <c r="KD98" s="11"/>
      <c r="KE98" s="11"/>
      <c r="KF98" s="11"/>
      <c r="KG98" s="11"/>
      <c r="KH98" s="11"/>
      <c r="KI98" s="11"/>
      <c r="KJ98" s="11"/>
      <c r="KK98" s="11"/>
      <c r="KL98" s="11"/>
      <c r="KM98" s="11"/>
      <c r="KN98" s="11"/>
      <c r="KO98" s="11"/>
      <c r="KP98" s="11"/>
      <c r="KQ98" s="11"/>
      <c r="KR98" s="11"/>
      <c r="KS98" s="11"/>
      <c r="KT98" s="11"/>
      <c r="KU98" s="11"/>
      <c r="KV98" s="11"/>
      <c r="KW98" s="11"/>
      <c r="KX98" s="11"/>
      <c r="KY98" s="11"/>
      <c r="KZ98" s="11"/>
      <c r="LA98" s="11"/>
      <c r="LB98" s="11"/>
      <c r="LC98" s="11"/>
      <c r="LD98" s="11"/>
      <c r="LE98" s="11"/>
      <c r="LF98" s="11"/>
      <c r="LG98" s="11"/>
      <c r="LH98" s="11"/>
      <c r="LI98" s="11"/>
      <c r="LJ98" s="11"/>
      <c r="LK98" s="11"/>
      <c r="LL98" s="11"/>
      <c r="LM98" s="11"/>
      <c r="LN98" s="11"/>
      <c r="LO98" s="11"/>
      <c r="LP98" s="11"/>
      <c r="LQ98" s="11"/>
      <c r="LR98" s="11"/>
      <c r="LS98" s="11"/>
      <c r="LT98" s="11"/>
      <c r="LU98" s="11"/>
      <c r="LV98" s="11"/>
      <c r="LW98" s="11"/>
      <c r="LX98" s="11"/>
      <c r="LY98" s="11"/>
      <c r="LZ98" s="11"/>
      <c r="MA98" s="11"/>
      <c r="MB98" s="11"/>
      <c r="MC98" s="11"/>
      <c r="MD98" s="11"/>
      <c r="ME98" s="11"/>
      <c r="MF98" s="11"/>
      <c r="MG98" s="11"/>
      <c r="MH98" s="11"/>
      <c r="AWB98" s="11"/>
      <c r="AWC98" s="11"/>
      <c r="AWD98" s="11"/>
      <c r="AWE98" s="11"/>
      <c r="AWF98" s="11"/>
      <c r="AWG98" s="11"/>
      <c r="AWH98" s="11"/>
      <c r="AWI98" s="11"/>
      <c r="AWJ98" s="11"/>
      <c r="AWK98" s="11"/>
      <c r="AWL98" s="11"/>
      <c r="AWM98" s="11"/>
      <c r="AWN98" s="11"/>
      <c r="AWO98" s="11"/>
      <c r="AWP98" s="11"/>
      <c r="AWQ98" s="11"/>
      <c r="AWR98" s="11"/>
      <c r="AWS98" s="11"/>
      <c r="AWT98" s="11"/>
      <c r="AWU98" s="11"/>
      <c r="AWV98" s="11"/>
      <c r="AWW98" s="11"/>
      <c r="AWX98" s="11"/>
      <c r="AWY98" s="11"/>
      <c r="AWZ98" s="11"/>
      <c r="AXA98" s="11"/>
      <c r="AXB98" s="11"/>
      <c r="AXC98" s="11"/>
      <c r="AXD98" s="11"/>
      <c r="AXE98" s="11"/>
      <c r="AXF98" s="11"/>
      <c r="AXG98" s="11"/>
      <c r="AXH98" s="11"/>
      <c r="AXI98" s="11"/>
      <c r="AXJ98" s="11"/>
      <c r="AXK98" s="11"/>
      <c r="AXL98" s="11"/>
      <c r="AXM98" s="11"/>
      <c r="AXN98" s="11"/>
      <c r="AXO98" s="11"/>
      <c r="AXP98" s="11"/>
      <c r="AXQ98" s="11"/>
      <c r="AXR98" s="11"/>
      <c r="AXS98" s="11"/>
      <c r="AXT98" s="11"/>
      <c r="AXU98" s="11"/>
      <c r="AXV98" s="11"/>
      <c r="AXW98" s="11"/>
      <c r="AXX98" s="11"/>
      <c r="AXY98" s="11"/>
      <c r="AXZ98" s="11"/>
      <c r="AYA98" s="11"/>
      <c r="AYB98" s="11"/>
      <c r="AYC98" s="11"/>
      <c r="AYD98" s="11"/>
      <c r="AYE98" s="11"/>
      <c r="AYF98" s="11"/>
      <c r="AYG98" s="11"/>
      <c r="AYH98" s="11"/>
      <c r="AYI98" s="11"/>
      <c r="AYJ98" s="11"/>
      <c r="AYK98" s="11"/>
      <c r="AYL98" s="11"/>
      <c r="AYM98" s="11"/>
      <c r="AYN98" s="11"/>
      <c r="AYO98" s="11"/>
      <c r="AYP98" s="11"/>
      <c r="AYQ98" s="11"/>
      <c r="AYR98" s="11"/>
      <c r="AYS98" s="11"/>
      <c r="AYT98" s="11"/>
      <c r="AYU98" s="11"/>
      <c r="AYV98" s="11"/>
      <c r="AYW98" s="11"/>
      <c r="AYX98" s="11"/>
      <c r="AYY98" s="11"/>
      <c r="AYZ98" s="11"/>
      <c r="AZA98" s="11"/>
      <c r="AZB98" s="11"/>
      <c r="AZC98" s="11"/>
      <c r="AZD98" s="11"/>
      <c r="AZE98" s="11"/>
      <c r="AZF98" s="11"/>
      <c r="AZG98" s="11"/>
      <c r="AZH98" s="11"/>
      <c r="AZI98" s="11"/>
      <c r="AZJ98" s="11"/>
      <c r="AZK98" s="11"/>
      <c r="AZL98" s="11"/>
      <c r="AZM98" s="11"/>
      <c r="AZN98" s="11"/>
      <c r="AZO98" s="11"/>
      <c r="AZP98" s="11"/>
      <c r="AZQ98" s="11"/>
      <c r="AZR98" s="11"/>
      <c r="AZS98" s="11"/>
      <c r="AZT98" s="11"/>
      <c r="AZU98" s="11"/>
      <c r="AZV98" s="11"/>
      <c r="AZW98" s="11"/>
      <c r="AZX98" s="11"/>
      <c r="AZY98" s="11"/>
      <c r="AZZ98" s="11"/>
      <c r="BAA98" s="11"/>
      <c r="BAB98" s="11"/>
      <c r="BAC98" s="11"/>
      <c r="BAD98" s="11"/>
      <c r="BAE98" s="11"/>
      <c r="BAF98" s="11"/>
      <c r="BAG98" s="11"/>
      <c r="BAH98" s="11"/>
      <c r="BAI98" s="11"/>
      <c r="BAJ98" s="11"/>
      <c r="BAK98" s="11"/>
      <c r="BAL98" s="11"/>
      <c r="BAM98" s="11"/>
      <c r="BAN98" s="11"/>
      <c r="BAO98" s="11"/>
      <c r="BAP98" s="11"/>
      <c r="BAQ98" s="11"/>
      <c r="BAR98" s="11"/>
      <c r="BAS98" s="11"/>
      <c r="BAT98" s="11"/>
      <c r="BAU98" s="11"/>
      <c r="BAV98" s="11"/>
      <c r="BAW98" s="11"/>
      <c r="BAX98" s="11"/>
      <c r="BAY98" s="11"/>
      <c r="BAZ98" s="11"/>
      <c r="BBA98" s="11"/>
      <c r="BBB98" s="11"/>
      <c r="BBC98" s="11"/>
      <c r="BBD98" s="11"/>
      <c r="BBE98" s="11"/>
      <c r="BBF98" s="11"/>
      <c r="BBG98" s="11"/>
      <c r="BBH98" s="11"/>
      <c r="BBI98" s="11"/>
      <c r="BBJ98" s="11"/>
      <c r="BBK98" s="11"/>
      <c r="BBL98" s="11"/>
      <c r="BBM98" s="11"/>
      <c r="BBN98" s="11"/>
      <c r="BBO98" s="11"/>
      <c r="BBP98" s="11"/>
      <c r="BBQ98" s="11"/>
      <c r="BBR98" s="11"/>
      <c r="BBS98" s="11"/>
      <c r="BBT98" s="11"/>
      <c r="BBU98" s="11"/>
      <c r="BBV98" s="11"/>
      <c r="BBW98" s="11"/>
      <c r="BBX98" s="11"/>
      <c r="BBY98" s="11"/>
      <c r="BBZ98" s="11"/>
      <c r="BCA98" s="11"/>
      <c r="BCB98" s="11"/>
      <c r="BCC98" s="11"/>
      <c r="BCD98" s="11"/>
      <c r="BCE98" s="11"/>
      <c r="BCF98" s="11"/>
      <c r="BCG98" s="11"/>
      <c r="BCH98" s="11"/>
      <c r="BCI98" s="11"/>
      <c r="BCJ98" s="11"/>
      <c r="BCK98" s="11"/>
      <c r="BCL98" s="11"/>
      <c r="BCM98" s="11"/>
      <c r="BCN98" s="11"/>
      <c r="BCO98" s="11"/>
      <c r="BCP98" s="11"/>
      <c r="BCQ98" s="11"/>
      <c r="BCR98" s="11"/>
      <c r="BCS98" s="11"/>
      <c r="BCT98" s="11"/>
      <c r="BCU98" s="11"/>
      <c r="BCV98" s="11"/>
      <c r="BCW98" s="11"/>
      <c r="BCX98" s="11"/>
      <c r="BCY98" s="11"/>
      <c r="BCZ98" s="11"/>
      <c r="BDA98" s="11"/>
      <c r="BDB98" s="11"/>
      <c r="BDC98" s="11"/>
      <c r="BDD98" s="11"/>
      <c r="BDE98" s="11"/>
      <c r="BDF98" s="11"/>
      <c r="BDG98" s="11"/>
      <c r="BDH98" s="11"/>
      <c r="BDI98" s="11"/>
      <c r="BDJ98" s="11"/>
      <c r="BDK98" s="11"/>
      <c r="BDL98" s="11"/>
      <c r="BDM98" s="11"/>
      <c r="BDN98" s="11"/>
      <c r="BDO98" s="11"/>
      <c r="BDP98" s="11"/>
      <c r="BDQ98" s="11"/>
      <c r="BDR98" s="11"/>
      <c r="BDS98" s="11"/>
      <c r="BDT98" s="11"/>
      <c r="BDU98" s="11"/>
      <c r="BDV98" s="11"/>
      <c r="BDW98" s="11"/>
      <c r="BDX98" s="11"/>
      <c r="BDY98" s="11"/>
      <c r="BDZ98" s="11"/>
      <c r="BEA98" s="11"/>
      <c r="BEB98" s="11"/>
      <c r="BEC98" s="11"/>
      <c r="BED98" s="11"/>
      <c r="BEE98" s="11"/>
      <c r="BEF98" s="11"/>
      <c r="BEG98" s="11"/>
      <c r="BEH98" s="11"/>
      <c r="BEI98" s="11"/>
      <c r="BEJ98" s="11"/>
      <c r="BEK98" s="11"/>
      <c r="BEL98" s="11"/>
      <c r="BEM98" s="11"/>
      <c r="BEN98" s="11"/>
      <c r="BEO98" s="11"/>
      <c r="BEP98" s="11"/>
      <c r="BEQ98" s="11"/>
      <c r="BER98" s="11"/>
      <c r="BES98" s="11"/>
      <c r="BET98" s="11"/>
      <c r="BEU98" s="11"/>
      <c r="BEV98" s="11"/>
      <c r="BEW98" s="11"/>
      <c r="BEX98" s="11"/>
      <c r="BEY98" s="11"/>
      <c r="BEZ98" s="11"/>
      <c r="BFA98" s="11"/>
      <c r="BFB98" s="11"/>
      <c r="BFC98" s="11"/>
      <c r="BFD98" s="11"/>
      <c r="BFE98" s="11"/>
      <c r="BFF98" s="11"/>
      <c r="BFG98" s="11"/>
      <c r="BFH98" s="11"/>
      <c r="BFI98" s="11"/>
      <c r="BFJ98" s="11"/>
      <c r="BFK98" s="11"/>
      <c r="BFL98" s="11"/>
      <c r="BFM98" s="11"/>
      <c r="BFN98" s="11"/>
      <c r="BFO98" s="11"/>
      <c r="BFP98" s="11"/>
      <c r="BFQ98" s="11"/>
      <c r="BFR98" s="11"/>
      <c r="BFS98" s="11"/>
      <c r="BFT98" s="11"/>
      <c r="BFU98" s="11"/>
      <c r="BFV98" s="11"/>
      <c r="BFW98" s="11"/>
      <c r="BFX98" s="11"/>
      <c r="BFY98" s="11"/>
      <c r="BFZ98" s="11"/>
      <c r="BGA98" s="11"/>
      <c r="BGB98" s="11"/>
      <c r="BGC98" s="11"/>
      <c r="BGD98" s="11"/>
      <c r="BGE98" s="11"/>
      <c r="BGF98" s="11"/>
      <c r="BGG98" s="11"/>
      <c r="BGH98" s="11"/>
      <c r="BGI98" s="11"/>
      <c r="BGJ98" s="11"/>
      <c r="BGK98" s="11"/>
      <c r="BGL98" s="11"/>
      <c r="BGM98" s="11"/>
      <c r="BGN98" s="11"/>
      <c r="BGO98" s="11"/>
      <c r="BGP98" s="11"/>
      <c r="BGQ98" s="11"/>
      <c r="BGR98" s="11"/>
      <c r="BGS98" s="11"/>
      <c r="BGT98" s="11"/>
      <c r="BGU98" s="11"/>
      <c r="BGV98" s="11"/>
      <c r="BGW98" s="11"/>
      <c r="BGX98" s="11"/>
      <c r="BGY98" s="11"/>
      <c r="BGZ98" s="11"/>
      <c r="BHA98" s="11"/>
      <c r="BHB98" s="11"/>
      <c r="BHC98" s="11"/>
      <c r="BHD98" s="11"/>
      <c r="BHE98" s="11"/>
      <c r="BHF98" s="11"/>
      <c r="BHG98" s="11"/>
      <c r="BHH98" s="11"/>
      <c r="BHI98" s="11"/>
      <c r="BHJ98" s="11"/>
      <c r="BHK98" s="11"/>
      <c r="BHL98" s="11"/>
      <c r="BHM98" s="11"/>
      <c r="BHN98" s="11"/>
      <c r="BHO98" s="11"/>
      <c r="BHP98" s="11"/>
      <c r="BHQ98" s="11"/>
      <c r="BHR98" s="11"/>
      <c r="BHS98" s="11"/>
      <c r="BHT98" s="11"/>
      <c r="BHU98" s="11"/>
      <c r="BHV98" s="11"/>
      <c r="BHW98" s="11"/>
      <c r="BHX98" s="11"/>
      <c r="BHY98" s="11"/>
      <c r="BHZ98" s="11"/>
      <c r="BIA98" s="11"/>
      <c r="BIB98" s="11"/>
      <c r="BIC98" s="11"/>
      <c r="BID98" s="11"/>
      <c r="BIE98" s="11"/>
      <c r="BIF98" s="11"/>
      <c r="BIG98" s="11"/>
      <c r="BIH98" s="11"/>
      <c r="BII98" s="11"/>
      <c r="BIJ98" s="11"/>
      <c r="BIK98" s="11"/>
      <c r="BIL98" s="11"/>
      <c r="BIM98" s="11"/>
      <c r="BIN98" s="11"/>
      <c r="BIO98" s="11"/>
      <c r="BIP98" s="11"/>
      <c r="BIQ98" s="11"/>
      <c r="BIR98" s="11"/>
      <c r="BIS98" s="11"/>
      <c r="BIT98" s="11"/>
      <c r="BIU98" s="11"/>
      <c r="BIV98" s="11"/>
      <c r="BIW98" s="11"/>
      <c r="BIX98" s="11"/>
      <c r="BIY98" s="11"/>
      <c r="BIZ98" s="11"/>
      <c r="BJA98" s="11"/>
      <c r="BJB98" s="11"/>
      <c r="BJC98" s="11"/>
      <c r="BJD98" s="11"/>
      <c r="BJE98" s="11"/>
      <c r="BJF98" s="11"/>
      <c r="BJG98" s="11"/>
      <c r="BJH98" s="11"/>
      <c r="BJI98" s="11"/>
      <c r="BJJ98" s="11"/>
      <c r="BJK98" s="11"/>
      <c r="BJL98" s="11"/>
      <c r="BJM98" s="11"/>
      <c r="BJN98" s="11"/>
      <c r="BJO98" s="11"/>
      <c r="BJP98" s="11"/>
      <c r="BJQ98" s="11"/>
      <c r="BJR98" s="11"/>
      <c r="BJS98" s="11"/>
      <c r="BJT98" s="11"/>
      <c r="BJU98" s="11"/>
      <c r="BJV98" s="11"/>
      <c r="BJW98" s="11"/>
      <c r="BJX98" s="11"/>
      <c r="BJY98" s="11"/>
      <c r="BJZ98" s="11"/>
      <c r="BKA98" s="11"/>
      <c r="BKB98" s="11"/>
      <c r="BKC98" s="11"/>
      <c r="BKD98" s="11"/>
      <c r="BKE98" s="11"/>
      <c r="BKF98" s="11"/>
      <c r="BKG98" s="11"/>
      <c r="BKH98" s="11"/>
      <c r="BKI98" s="11"/>
      <c r="BKJ98" s="11"/>
      <c r="BKK98" s="11"/>
      <c r="BKL98" s="11"/>
      <c r="BKM98" s="11"/>
      <c r="BKN98" s="11"/>
      <c r="BKO98" s="11"/>
      <c r="BKP98" s="11"/>
      <c r="BKQ98" s="11"/>
      <c r="BKR98" s="11"/>
      <c r="BKS98" s="11"/>
      <c r="BKT98" s="11"/>
      <c r="BKU98" s="11"/>
      <c r="BKV98" s="11"/>
      <c r="BKW98" s="11"/>
      <c r="BKX98" s="11"/>
      <c r="BKY98" s="11"/>
      <c r="BKZ98" s="11"/>
      <c r="BLA98" s="11"/>
      <c r="BLB98" s="11"/>
      <c r="BLC98" s="11"/>
      <c r="BLD98" s="11"/>
      <c r="BLE98" s="11"/>
      <c r="BLF98" s="11"/>
      <c r="BLG98" s="11"/>
      <c r="BLH98" s="11"/>
      <c r="BLI98" s="11"/>
      <c r="BLJ98" s="11"/>
      <c r="BLK98" s="11"/>
      <c r="BLL98" s="11"/>
      <c r="BLM98" s="11"/>
      <c r="BLN98" s="11"/>
      <c r="BLO98" s="11"/>
      <c r="BLP98" s="11"/>
      <c r="BLQ98" s="11"/>
      <c r="BLR98" s="11"/>
      <c r="BLS98" s="11"/>
      <c r="BLT98" s="11"/>
      <c r="BLU98" s="11"/>
      <c r="BLV98" s="11"/>
      <c r="BLW98" s="11"/>
      <c r="BLX98" s="11"/>
      <c r="BLY98" s="11"/>
      <c r="BLZ98" s="11"/>
      <c r="BMA98" s="11"/>
      <c r="BMB98" s="11"/>
      <c r="BMC98" s="11"/>
      <c r="BMD98" s="11"/>
      <c r="BME98" s="11"/>
      <c r="BMF98" s="11"/>
      <c r="BMG98" s="11"/>
      <c r="BMH98" s="11"/>
      <c r="BMI98" s="11"/>
      <c r="BMJ98" s="11"/>
      <c r="BMK98" s="11"/>
      <c r="BML98" s="11"/>
      <c r="BMM98" s="11"/>
      <c r="BMN98" s="11"/>
      <c r="BMO98" s="11"/>
      <c r="BMP98" s="11"/>
      <c r="BMQ98" s="11"/>
      <c r="BMR98" s="11"/>
      <c r="BMS98" s="11"/>
      <c r="BMT98" s="11"/>
      <c r="BMU98" s="11"/>
      <c r="BMV98" s="11"/>
      <c r="BMW98" s="11"/>
      <c r="BMX98" s="11"/>
      <c r="BMY98" s="11"/>
      <c r="BMZ98" s="11"/>
      <c r="BNA98" s="11"/>
      <c r="BNB98" s="11"/>
      <c r="BNC98" s="11"/>
      <c r="BND98" s="11"/>
      <c r="BNE98" s="11"/>
      <c r="BNF98" s="11"/>
      <c r="BNG98" s="11"/>
      <c r="BNH98" s="11"/>
      <c r="BNI98" s="11"/>
      <c r="BNJ98" s="11"/>
      <c r="BNK98" s="11"/>
      <c r="BNL98" s="11"/>
      <c r="BNM98" s="11"/>
      <c r="BNN98" s="11"/>
      <c r="BNO98" s="11"/>
      <c r="BNP98" s="11"/>
      <c r="BNQ98" s="11"/>
      <c r="BNR98" s="11"/>
      <c r="BNS98" s="11"/>
      <c r="BNT98" s="11"/>
      <c r="BNU98" s="11"/>
      <c r="BNV98" s="11"/>
      <c r="BNW98" s="11"/>
      <c r="BNX98" s="11"/>
      <c r="BNY98" s="11"/>
      <c r="BNZ98" s="11"/>
      <c r="BOA98" s="11"/>
      <c r="BOB98" s="11"/>
      <c r="BOC98" s="11"/>
      <c r="BOD98" s="11"/>
      <c r="BOE98" s="11"/>
      <c r="BOF98" s="11"/>
      <c r="BOG98" s="11"/>
      <c r="BOH98" s="11"/>
      <c r="BOI98" s="11"/>
      <c r="BOJ98" s="11"/>
      <c r="BOK98" s="11"/>
      <c r="BOL98" s="11"/>
      <c r="BOM98" s="11"/>
      <c r="BON98" s="11"/>
      <c r="BOO98" s="11"/>
      <c r="BOP98" s="11"/>
      <c r="BOQ98" s="11"/>
      <c r="BOR98" s="11"/>
      <c r="BOS98" s="11"/>
      <c r="BOT98" s="11"/>
      <c r="BOU98" s="11"/>
      <c r="BOV98" s="11"/>
      <c r="BOW98" s="11"/>
      <c r="BOX98" s="11"/>
      <c r="BOY98" s="11"/>
      <c r="BOZ98" s="11"/>
      <c r="BPA98" s="11"/>
      <c r="BPB98" s="11"/>
      <c r="BPC98" s="11"/>
      <c r="BPD98" s="11"/>
      <c r="BPE98" s="11"/>
      <c r="BPF98" s="11"/>
      <c r="BPG98" s="11"/>
      <c r="BPH98" s="11"/>
      <c r="BPI98" s="11"/>
      <c r="BPJ98" s="11"/>
      <c r="BPK98" s="11"/>
      <c r="BPL98" s="11"/>
      <c r="BPM98" s="11"/>
      <c r="BPN98" s="11"/>
      <c r="BPO98" s="11"/>
      <c r="BPP98" s="11"/>
      <c r="BPQ98" s="11"/>
      <c r="BPR98" s="11"/>
      <c r="BPS98" s="11"/>
      <c r="BPT98" s="11"/>
      <c r="BPU98" s="11"/>
      <c r="BPV98" s="11"/>
      <c r="BPW98" s="11"/>
      <c r="BPX98" s="11"/>
      <c r="BPY98" s="11"/>
      <c r="BPZ98" s="11"/>
      <c r="BQA98" s="11"/>
      <c r="BQB98" s="11"/>
      <c r="BQC98" s="11"/>
      <c r="BQD98" s="11"/>
      <c r="BQE98" s="11"/>
      <c r="BQF98" s="11"/>
      <c r="BQG98" s="11"/>
      <c r="BQH98" s="11"/>
      <c r="BQI98" s="11"/>
      <c r="BQJ98" s="11"/>
      <c r="BQK98" s="11"/>
      <c r="BQL98" s="11"/>
      <c r="BQM98" s="11"/>
      <c r="BQN98" s="11"/>
      <c r="BQO98" s="11"/>
      <c r="BQP98" s="11"/>
      <c r="BQQ98" s="11"/>
      <c r="BQR98" s="11"/>
      <c r="BQS98" s="11"/>
      <c r="BQT98" s="11"/>
      <c r="BQU98" s="11"/>
      <c r="BQV98" s="11"/>
      <c r="BQW98" s="11"/>
      <c r="BQX98" s="11"/>
      <c r="BQY98" s="11"/>
      <c r="BQZ98" s="11"/>
      <c r="BRA98" s="11"/>
      <c r="BRB98" s="11"/>
      <c r="BRC98" s="11"/>
      <c r="BRD98" s="11"/>
      <c r="BRE98" s="11"/>
      <c r="BRF98" s="11"/>
      <c r="BRG98" s="11"/>
      <c r="BRH98" s="11"/>
      <c r="BRI98" s="11"/>
      <c r="BRJ98" s="11"/>
      <c r="BRK98" s="11"/>
      <c r="BRL98" s="11"/>
      <c r="BRM98" s="11"/>
      <c r="BRN98" s="11"/>
      <c r="BRO98" s="11"/>
      <c r="BRP98" s="11"/>
      <c r="BRQ98" s="11"/>
      <c r="BRR98" s="11"/>
      <c r="BRS98" s="11"/>
      <c r="BRT98" s="11"/>
      <c r="BRU98" s="11"/>
      <c r="BRV98" s="11"/>
      <c r="BRW98" s="11"/>
      <c r="BRX98" s="11"/>
      <c r="BRY98" s="11"/>
      <c r="BRZ98" s="11"/>
      <c r="BSA98" s="11"/>
      <c r="BSB98" s="11"/>
      <c r="BSC98" s="11"/>
      <c r="BSD98" s="11"/>
      <c r="BSE98" s="11"/>
      <c r="BSF98" s="11"/>
      <c r="BSG98" s="11"/>
      <c r="BSH98" s="11"/>
      <c r="BSI98" s="11"/>
      <c r="BSJ98" s="11"/>
      <c r="BSK98" s="11"/>
      <c r="BSL98" s="11"/>
      <c r="BSM98" s="11"/>
      <c r="BSN98" s="11"/>
      <c r="BSO98" s="11"/>
      <c r="BSP98" s="11"/>
      <c r="BSQ98" s="11"/>
      <c r="BSR98" s="11"/>
      <c r="BSS98" s="11"/>
      <c r="BST98" s="11"/>
      <c r="BSU98" s="11"/>
      <c r="BSV98" s="11"/>
      <c r="BSW98" s="11"/>
      <c r="BSX98" s="11"/>
      <c r="BSY98" s="11"/>
      <c r="BSZ98" s="11"/>
      <c r="BTA98" s="11"/>
      <c r="BTB98" s="11"/>
      <c r="BTC98" s="11"/>
      <c r="BTD98" s="11"/>
      <c r="BTE98" s="11"/>
      <c r="BTF98" s="11"/>
      <c r="BTG98" s="11"/>
      <c r="BTH98" s="11"/>
      <c r="BTI98" s="11"/>
      <c r="BTJ98" s="11"/>
      <c r="BTK98" s="11"/>
      <c r="BTL98" s="11"/>
      <c r="BTM98" s="11"/>
      <c r="BTN98" s="11"/>
      <c r="BTO98" s="11"/>
      <c r="BTP98" s="11"/>
      <c r="BTQ98" s="11"/>
      <c r="BTR98" s="11"/>
      <c r="BTS98" s="11"/>
      <c r="BTT98" s="11"/>
      <c r="BTU98" s="11"/>
      <c r="BTV98" s="11"/>
      <c r="BTW98" s="11"/>
      <c r="BTX98" s="11"/>
      <c r="BTY98" s="11"/>
      <c r="BTZ98" s="11"/>
      <c r="BUA98" s="11"/>
      <c r="BUB98" s="11"/>
      <c r="BUC98" s="11"/>
      <c r="BUD98" s="11"/>
      <c r="BUE98" s="11"/>
      <c r="BUF98" s="11"/>
      <c r="BUG98" s="11"/>
      <c r="BUH98" s="11"/>
      <c r="BUI98" s="11"/>
      <c r="BUJ98" s="11"/>
      <c r="BUK98" s="11"/>
      <c r="BUL98" s="11"/>
      <c r="BUM98" s="11"/>
      <c r="BUN98" s="11"/>
      <c r="BUO98" s="11"/>
      <c r="BUP98" s="11"/>
      <c r="BUQ98" s="11"/>
      <c r="BUR98" s="11"/>
      <c r="BUS98" s="11"/>
      <c r="BUT98" s="11"/>
      <c r="BUU98" s="11"/>
      <c r="BUV98" s="11"/>
      <c r="BUW98" s="11"/>
      <c r="BUX98" s="11"/>
      <c r="BUY98" s="11"/>
      <c r="BUZ98" s="11"/>
      <c r="BVA98" s="11"/>
      <c r="BVB98" s="11"/>
      <c r="BVC98" s="11"/>
      <c r="BVD98" s="11"/>
      <c r="BVE98" s="11"/>
      <c r="BVF98" s="11"/>
      <c r="BVG98" s="11"/>
      <c r="BVH98" s="11"/>
      <c r="BVI98" s="11"/>
      <c r="BVJ98" s="11"/>
      <c r="BVK98" s="11"/>
      <c r="BVL98" s="11"/>
      <c r="BVM98" s="11"/>
      <c r="BVN98" s="11"/>
      <c r="BVO98" s="11"/>
      <c r="BVP98" s="11"/>
      <c r="BVQ98" s="11"/>
      <c r="BVR98" s="11"/>
      <c r="BVS98" s="11"/>
      <c r="BVT98" s="11"/>
      <c r="BVU98" s="11"/>
      <c r="BVV98" s="11"/>
      <c r="BVW98" s="11"/>
      <c r="BVX98" s="11"/>
      <c r="BVY98" s="11"/>
      <c r="BVZ98" s="11"/>
      <c r="BWA98" s="11"/>
      <c r="BWB98" s="11"/>
      <c r="BWC98" s="11"/>
      <c r="BWD98" s="11"/>
      <c r="BWE98" s="11"/>
      <c r="BWF98" s="11"/>
      <c r="BWG98" s="11"/>
      <c r="BWH98" s="11"/>
      <c r="BWI98" s="11"/>
      <c r="BWJ98" s="11"/>
      <c r="BWK98" s="11"/>
      <c r="BWL98" s="11"/>
      <c r="BWM98" s="11"/>
      <c r="BWN98" s="11"/>
      <c r="BWO98" s="11"/>
      <c r="BWP98" s="11"/>
      <c r="BWQ98" s="11"/>
      <c r="BWR98" s="11"/>
      <c r="BWS98" s="11"/>
      <c r="BWT98" s="11"/>
      <c r="BWU98" s="11"/>
      <c r="BWV98" s="11"/>
      <c r="BWW98" s="11"/>
      <c r="BWX98" s="11"/>
      <c r="BWY98" s="11"/>
      <c r="BWZ98" s="11"/>
      <c r="BXA98" s="11"/>
      <c r="BXB98" s="11"/>
      <c r="BXC98" s="11"/>
      <c r="BXD98" s="11"/>
      <c r="BXE98" s="11"/>
      <c r="BXF98" s="11"/>
      <c r="BXG98" s="11"/>
      <c r="BXH98" s="11"/>
      <c r="BXI98" s="11"/>
      <c r="BXJ98" s="11"/>
      <c r="BXK98" s="11"/>
      <c r="BXL98" s="11"/>
      <c r="BXM98" s="11"/>
      <c r="BXN98" s="11"/>
      <c r="BXO98" s="11"/>
      <c r="BXP98" s="11"/>
      <c r="BXQ98" s="11"/>
      <c r="BXR98" s="11"/>
      <c r="BXS98" s="11"/>
      <c r="BXT98" s="11"/>
      <c r="BXU98" s="11"/>
      <c r="BXV98" s="11"/>
      <c r="BXW98" s="11"/>
      <c r="BXX98" s="11"/>
      <c r="BXY98" s="11"/>
      <c r="BXZ98" s="11"/>
      <c r="BYA98" s="11"/>
      <c r="BYB98" s="11"/>
      <c r="BYC98" s="11"/>
      <c r="BYD98" s="11"/>
      <c r="BYE98" s="11"/>
      <c r="BYF98" s="11"/>
      <c r="BYG98" s="11"/>
      <c r="BYH98" s="11"/>
      <c r="BYI98" s="11"/>
      <c r="BYJ98" s="11"/>
      <c r="BYK98" s="11"/>
      <c r="BYL98" s="11"/>
      <c r="BYM98" s="11"/>
      <c r="BYN98" s="11"/>
      <c r="BYO98" s="11"/>
      <c r="BYP98" s="11"/>
      <c r="BYQ98" s="11"/>
      <c r="BYR98" s="11"/>
      <c r="BYS98" s="11"/>
      <c r="BYT98" s="11"/>
      <c r="BYU98" s="11"/>
      <c r="BYV98" s="11"/>
      <c r="BYW98" s="11"/>
      <c r="BYX98" s="11"/>
      <c r="BYY98" s="11"/>
      <c r="BYZ98" s="11"/>
      <c r="BZA98" s="11"/>
      <c r="BZB98" s="11"/>
      <c r="BZC98" s="11"/>
      <c r="BZD98" s="11"/>
      <c r="BZE98" s="11"/>
      <c r="BZF98" s="11"/>
      <c r="BZG98" s="11"/>
      <c r="BZH98" s="11"/>
      <c r="BZI98" s="11"/>
      <c r="BZJ98" s="11"/>
      <c r="BZK98" s="11"/>
      <c r="BZL98" s="11"/>
      <c r="BZM98" s="11"/>
      <c r="BZN98" s="11"/>
      <c r="BZO98" s="11"/>
      <c r="BZP98" s="11"/>
      <c r="BZQ98" s="11"/>
      <c r="BZR98" s="11"/>
      <c r="BZS98" s="11"/>
      <c r="BZT98" s="11"/>
      <c r="BZU98" s="11"/>
      <c r="BZV98" s="11"/>
      <c r="BZW98" s="11"/>
      <c r="BZX98" s="11"/>
      <c r="BZY98" s="11"/>
      <c r="BZZ98" s="11"/>
      <c r="CAA98" s="11"/>
      <c r="CAB98" s="11"/>
      <c r="CAC98" s="11"/>
      <c r="CAD98" s="11"/>
      <c r="CAE98" s="11"/>
      <c r="CAF98" s="11"/>
      <c r="CAG98" s="11"/>
      <c r="CAH98" s="11"/>
      <c r="CAI98" s="11"/>
      <c r="CAJ98" s="11"/>
      <c r="CAK98" s="11"/>
      <c r="CAL98" s="11"/>
      <c r="CAM98" s="11"/>
      <c r="CAN98" s="11"/>
      <c r="CAO98" s="11"/>
      <c r="CAP98" s="11"/>
      <c r="CAQ98" s="11"/>
      <c r="CAR98" s="11"/>
      <c r="CAS98" s="11"/>
      <c r="CAT98" s="11"/>
      <c r="CAU98" s="11"/>
      <c r="CAV98" s="11"/>
      <c r="CAW98" s="11"/>
      <c r="CAX98" s="11"/>
      <c r="CAY98" s="11"/>
      <c r="CAZ98" s="11"/>
      <c r="CBA98" s="11"/>
      <c r="CBB98" s="11"/>
      <c r="CBC98" s="11"/>
      <c r="CBD98" s="11"/>
      <c r="CBE98" s="11"/>
      <c r="CBF98" s="11"/>
      <c r="CBG98" s="11"/>
      <c r="CBH98" s="11"/>
      <c r="CBI98" s="11"/>
      <c r="CBJ98" s="11"/>
      <c r="CBK98" s="11"/>
      <c r="CBL98" s="11"/>
      <c r="CBM98" s="11"/>
      <c r="CBN98" s="11"/>
      <c r="CBO98" s="11"/>
      <c r="CBP98" s="11"/>
      <c r="CBQ98" s="11"/>
      <c r="CBR98" s="11"/>
      <c r="CBS98" s="11"/>
      <c r="CBT98" s="11"/>
      <c r="CBU98" s="11"/>
      <c r="CBV98" s="11"/>
      <c r="CBW98" s="11"/>
      <c r="CBX98" s="11"/>
      <c r="CBY98" s="11"/>
      <c r="CBZ98" s="11"/>
      <c r="CCA98" s="11"/>
      <c r="CCB98" s="11"/>
      <c r="CCC98" s="11"/>
      <c r="CCD98" s="11"/>
      <c r="CCE98" s="11"/>
      <c r="CCF98" s="11"/>
      <c r="CCG98" s="11"/>
      <c r="CCH98" s="11"/>
      <c r="CCI98" s="11"/>
      <c r="CCJ98" s="11"/>
      <c r="CCK98" s="11"/>
      <c r="CCL98" s="11"/>
      <c r="CCM98" s="11"/>
      <c r="CCN98" s="11"/>
      <c r="CCO98" s="11"/>
      <c r="CCP98" s="11"/>
      <c r="CCQ98" s="11"/>
      <c r="CCR98" s="11"/>
      <c r="CCS98" s="11"/>
      <c r="CCT98" s="11"/>
      <c r="CCU98" s="11"/>
      <c r="CCV98" s="11"/>
      <c r="CCW98" s="11"/>
      <c r="CCX98" s="11"/>
      <c r="CCY98" s="11"/>
      <c r="CCZ98" s="11"/>
      <c r="CDA98" s="11"/>
      <c r="CDB98" s="11"/>
      <c r="CDC98" s="11"/>
      <c r="CDD98" s="11"/>
      <c r="CDE98" s="11"/>
      <c r="CDF98" s="11"/>
      <c r="CDG98" s="11"/>
      <c r="CDH98" s="11"/>
      <c r="CDI98" s="11"/>
      <c r="CDJ98" s="11"/>
      <c r="CDK98" s="11"/>
      <c r="CDL98" s="11"/>
      <c r="CDM98" s="11"/>
      <c r="CDN98" s="11"/>
      <c r="CDO98" s="11"/>
      <c r="CDP98" s="11"/>
      <c r="CDQ98" s="11"/>
      <c r="CDR98" s="11"/>
      <c r="CDS98" s="11"/>
      <c r="CDT98" s="11"/>
      <c r="CDU98" s="11"/>
      <c r="CDV98" s="11"/>
      <c r="CDW98" s="11"/>
      <c r="CDX98" s="11"/>
      <c r="CDY98" s="11"/>
      <c r="CDZ98" s="11"/>
      <c r="CEA98" s="11"/>
      <c r="CEB98" s="11"/>
      <c r="CEC98" s="11"/>
      <c r="CED98" s="11"/>
      <c r="CEE98" s="11"/>
      <c r="CEF98" s="11"/>
      <c r="CEG98" s="11"/>
      <c r="CEH98" s="11"/>
      <c r="CEI98" s="11"/>
      <c r="CEJ98" s="11"/>
      <c r="CEK98" s="11"/>
      <c r="CEL98" s="11"/>
      <c r="CEM98" s="11"/>
      <c r="CEN98" s="11"/>
      <c r="CEO98" s="11"/>
      <c r="CEP98" s="11"/>
      <c r="CEQ98" s="11"/>
      <c r="CER98" s="11"/>
      <c r="CES98" s="11"/>
      <c r="CET98" s="11"/>
      <c r="CEU98" s="11"/>
      <c r="CEV98" s="11"/>
      <c r="CEW98" s="11"/>
      <c r="CEX98" s="11"/>
      <c r="CEY98" s="11"/>
      <c r="CEZ98" s="11"/>
      <c r="CFA98" s="11"/>
      <c r="CFB98" s="11"/>
      <c r="CFC98" s="11"/>
      <c r="CFD98" s="11"/>
      <c r="CFE98" s="11"/>
      <c r="CFF98" s="11"/>
      <c r="CFG98" s="11"/>
      <c r="CFH98" s="11"/>
      <c r="CFI98" s="11"/>
      <c r="CFJ98" s="11"/>
      <c r="CFK98" s="11"/>
      <c r="CFL98" s="11"/>
      <c r="CFM98" s="11"/>
      <c r="CFN98" s="11"/>
      <c r="CFO98" s="11"/>
      <c r="CFP98" s="11"/>
      <c r="CFQ98" s="11"/>
      <c r="CFR98" s="11"/>
      <c r="CFS98" s="11"/>
      <c r="CFT98" s="11"/>
      <c r="CFU98" s="11"/>
      <c r="CFV98" s="11"/>
      <c r="CFW98" s="11"/>
      <c r="CFX98" s="11"/>
      <c r="CFY98" s="11"/>
      <c r="CFZ98" s="11"/>
      <c r="CGA98" s="11"/>
      <c r="CGB98" s="11"/>
      <c r="CGC98" s="11"/>
      <c r="CGD98" s="11"/>
      <c r="CGE98" s="11"/>
      <c r="CGF98" s="11"/>
      <c r="CGG98" s="11"/>
      <c r="CGH98" s="11"/>
      <c r="CGI98" s="11"/>
      <c r="CGJ98" s="11"/>
      <c r="CGK98" s="11"/>
      <c r="CGL98" s="11"/>
      <c r="CGM98" s="11"/>
      <c r="CGN98" s="11"/>
      <c r="CGO98" s="11"/>
      <c r="CGP98" s="11"/>
      <c r="CGQ98" s="11"/>
      <c r="CGR98" s="11"/>
      <c r="CGS98" s="11"/>
      <c r="CGT98" s="11"/>
      <c r="CGU98" s="11"/>
      <c r="CGV98" s="11"/>
      <c r="CGW98" s="11"/>
      <c r="CGX98" s="11"/>
      <c r="CGY98" s="11"/>
      <c r="CGZ98" s="11"/>
      <c r="CHA98" s="11"/>
      <c r="CHB98" s="11"/>
      <c r="CHC98" s="11"/>
      <c r="CHD98" s="11"/>
      <c r="CHE98" s="11"/>
      <c r="CHF98" s="11"/>
      <c r="CHG98" s="11"/>
      <c r="CHH98" s="11"/>
      <c r="CHI98" s="11"/>
      <c r="CHJ98" s="11"/>
      <c r="CHK98" s="11"/>
      <c r="CHL98" s="11"/>
      <c r="CHM98" s="11"/>
      <c r="CHN98" s="11"/>
      <c r="CHO98" s="11"/>
      <c r="CHP98" s="11"/>
      <c r="CHQ98" s="11"/>
      <c r="CHR98" s="11"/>
      <c r="CHS98" s="11"/>
      <c r="CHT98" s="11"/>
      <c r="CHU98" s="11"/>
      <c r="CHV98" s="11"/>
      <c r="CHW98" s="11"/>
      <c r="CHX98" s="11"/>
      <c r="CHY98" s="11"/>
      <c r="CHZ98" s="11"/>
      <c r="CIA98" s="11"/>
      <c r="CIB98" s="11"/>
      <c r="CIC98" s="11"/>
      <c r="CID98" s="11"/>
      <c r="CIE98" s="11"/>
      <c r="CIF98" s="11"/>
      <c r="CIG98" s="11"/>
      <c r="CIH98" s="11"/>
      <c r="CII98" s="11"/>
      <c r="CIJ98" s="11"/>
      <c r="CIK98" s="11"/>
      <c r="CIL98" s="11"/>
      <c r="CIM98" s="11"/>
      <c r="CIN98" s="11"/>
      <c r="CIO98" s="11"/>
      <c r="CIP98" s="11"/>
      <c r="CIQ98" s="11"/>
      <c r="CIR98" s="11"/>
      <c r="CIS98" s="11"/>
      <c r="CIT98" s="11"/>
      <c r="CIU98" s="11"/>
      <c r="CIV98" s="11"/>
      <c r="CIW98" s="11"/>
      <c r="CIX98" s="11"/>
      <c r="CIY98" s="11"/>
      <c r="CIZ98" s="11"/>
      <c r="CJA98" s="11"/>
      <c r="CJB98" s="11"/>
      <c r="CJC98" s="11"/>
      <c r="CJD98" s="11"/>
      <c r="CJE98" s="11"/>
      <c r="CJF98" s="11"/>
      <c r="CJG98" s="11"/>
      <c r="CJH98" s="11"/>
      <c r="CJI98" s="11"/>
      <c r="CJJ98" s="11"/>
      <c r="CJK98" s="11"/>
      <c r="CJL98" s="11"/>
      <c r="CJM98" s="11"/>
      <c r="CJN98" s="11"/>
      <c r="CJO98" s="11"/>
      <c r="CJP98" s="11"/>
      <c r="CJQ98" s="11"/>
      <c r="CJR98" s="11"/>
      <c r="CJS98" s="11"/>
      <c r="CJT98" s="11"/>
      <c r="CJU98" s="11"/>
      <c r="CJV98" s="11"/>
      <c r="CJW98" s="11"/>
      <c r="CJX98" s="11"/>
      <c r="CJY98" s="11"/>
      <c r="CJZ98" s="11"/>
      <c r="CKA98" s="11"/>
      <c r="CKB98" s="11"/>
      <c r="CKC98" s="11"/>
      <c r="CKD98" s="11"/>
      <c r="CKE98" s="11"/>
      <c r="CKF98" s="11"/>
      <c r="CKG98" s="11"/>
      <c r="CKH98" s="11"/>
      <c r="CKI98" s="11"/>
      <c r="CKJ98" s="11"/>
      <c r="CKK98" s="11"/>
      <c r="CKL98" s="11"/>
      <c r="CKM98" s="11"/>
      <c r="CKN98" s="11"/>
      <c r="CKO98" s="11"/>
      <c r="CKP98" s="11"/>
      <c r="CKQ98" s="11"/>
      <c r="CKR98" s="11"/>
      <c r="CKS98" s="11"/>
      <c r="CKT98" s="11"/>
      <c r="CKU98" s="11"/>
      <c r="CKV98" s="11"/>
      <c r="CKW98" s="11"/>
      <c r="CKX98" s="11"/>
      <c r="CKY98" s="11"/>
      <c r="CKZ98" s="11"/>
      <c r="CLA98" s="11"/>
      <c r="CLB98" s="11"/>
      <c r="CLC98" s="11"/>
      <c r="CLD98" s="11"/>
      <c r="CLE98" s="11"/>
      <c r="CLF98" s="11"/>
      <c r="CLG98" s="11"/>
      <c r="CLH98" s="11"/>
      <c r="CLI98" s="11"/>
      <c r="CLJ98" s="11"/>
      <c r="CLK98" s="11"/>
      <c r="CLL98" s="11"/>
      <c r="CLM98" s="11"/>
      <c r="CLN98" s="11"/>
      <c r="CLO98" s="11"/>
      <c r="CLP98" s="11"/>
      <c r="CLQ98" s="11"/>
      <c r="CLR98" s="11"/>
      <c r="CLS98" s="11"/>
      <c r="CLT98" s="11"/>
      <c r="CLU98" s="11"/>
      <c r="CLV98" s="11"/>
      <c r="CLW98" s="11"/>
      <c r="CLX98" s="11"/>
      <c r="CLY98" s="11"/>
      <c r="CLZ98" s="11"/>
      <c r="CMA98" s="11"/>
      <c r="CMB98" s="11"/>
      <c r="CMC98" s="11"/>
      <c r="CMD98" s="11"/>
      <c r="CME98" s="11"/>
      <c r="CMF98" s="11"/>
      <c r="CMG98" s="11"/>
      <c r="CMH98" s="11"/>
      <c r="CMI98" s="11"/>
      <c r="CMJ98" s="11"/>
      <c r="CMK98" s="11"/>
      <c r="CML98" s="11"/>
      <c r="CMM98" s="11"/>
      <c r="CMN98" s="11"/>
      <c r="CMO98" s="11"/>
      <c r="CMP98" s="11"/>
      <c r="CMQ98" s="11"/>
      <c r="CMR98" s="11"/>
      <c r="CMS98" s="11"/>
      <c r="CMT98" s="11"/>
      <c r="CMU98" s="11"/>
      <c r="CMV98" s="11"/>
      <c r="CMW98" s="11"/>
      <c r="CMX98" s="11"/>
      <c r="CMY98" s="11"/>
      <c r="CMZ98" s="11"/>
      <c r="CNA98" s="11"/>
      <c r="CNB98" s="11"/>
      <c r="CNC98" s="11"/>
      <c r="CND98" s="11"/>
      <c r="CNE98" s="11"/>
      <c r="CNF98" s="11"/>
      <c r="CNG98" s="11"/>
      <c r="CNH98" s="11"/>
      <c r="CNI98" s="11"/>
      <c r="CNJ98" s="11"/>
      <c r="CNK98" s="11"/>
      <c r="CNL98" s="11"/>
      <c r="CNM98" s="11"/>
      <c r="CNN98" s="11"/>
      <c r="CNO98" s="11"/>
      <c r="CNP98" s="11"/>
      <c r="CNQ98" s="11"/>
      <c r="CNR98" s="11"/>
      <c r="CNS98" s="11"/>
      <c r="CNT98" s="11"/>
      <c r="CNU98" s="11"/>
      <c r="CNV98" s="11"/>
      <c r="CNW98" s="11"/>
      <c r="CNX98" s="11"/>
      <c r="CNY98" s="11"/>
      <c r="CNZ98" s="11"/>
      <c r="COA98" s="11"/>
      <c r="COB98" s="11"/>
      <c r="COC98" s="11"/>
      <c r="COD98" s="11"/>
      <c r="COE98" s="11"/>
      <c r="COF98" s="11"/>
      <c r="COG98" s="11"/>
      <c r="COH98" s="11"/>
      <c r="COI98" s="11"/>
      <c r="COJ98" s="11"/>
      <c r="COK98" s="11"/>
      <c r="COL98" s="11"/>
      <c r="COM98" s="11"/>
      <c r="CON98" s="11"/>
      <c r="COO98" s="11"/>
      <c r="COP98" s="11"/>
      <c r="COQ98" s="11"/>
      <c r="COR98" s="11"/>
      <c r="COS98" s="11"/>
      <c r="COT98" s="11"/>
      <c r="COU98" s="11"/>
      <c r="COV98" s="11"/>
      <c r="COW98" s="11"/>
      <c r="COX98" s="11"/>
      <c r="COY98" s="11"/>
      <c r="COZ98" s="11"/>
      <c r="CPA98" s="11"/>
      <c r="CPB98" s="11"/>
      <c r="CPC98" s="11"/>
      <c r="CPD98" s="11"/>
      <c r="CPE98" s="11"/>
      <c r="CPF98" s="11"/>
      <c r="CPG98" s="11"/>
      <c r="CPH98" s="11"/>
      <c r="CPI98" s="11"/>
      <c r="CPJ98" s="11"/>
      <c r="CPK98" s="11"/>
      <c r="CPL98" s="11"/>
      <c r="CPM98" s="11"/>
      <c r="CPN98" s="11"/>
      <c r="CPO98" s="11"/>
      <c r="CPP98" s="11"/>
      <c r="CPQ98" s="11"/>
      <c r="CPR98" s="11"/>
      <c r="CPS98" s="11"/>
      <c r="CPT98" s="11"/>
      <c r="CPU98" s="11"/>
      <c r="CPV98" s="11"/>
      <c r="CPW98" s="11"/>
      <c r="CPX98" s="11"/>
      <c r="CPY98" s="11"/>
      <c r="CPZ98" s="11"/>
      <c r="CQA98" s="11"/>
      <c r="CQB98" s="11"/>
      <c r="CQC98" s="11"/>
      <c r="CQD98" s="11"/>
      <c r="CQE98" s="11"/>
      <c r="CQF98" s="11"/>
      <c r="CQG98" s="11"/>
      <c r="CQH98" s="11"/>
      <c r="CQI98" s="11"/>
      <c r="CQJ98" s="11"/>
      <c r="CQK98" s="11"/>
      <c r="CQL98" s="11"/>
      <c r="CQM98" s="11"/>
      <c r="CQN98" s="11"/>
      <c r="CQO98" s="11"/>
      <c r="CQP98" s="11"/>
      <c r="CQQ98" s="11"/>
      <c r="CQR98" s="11"/>
      <c r="CQS98" s="11"/>
      <c r="CQT98" s="11"/>
      <c r="CQU98" s="11"/>
      <c r="CQV98" s="11"/>
      <c r="CQW98" s="11"/>
      <c r="CQX98" s="11"/>
      <c r="CQY98" s="11"/>
      <c r="CQZ98" s="11"/>
      <c r="CRA98" s="11"/>
      <c r="CRB98" s="11"/>
      <c r="CRC98" s="11"/>
      <c r="CRD98" s="11"/>
      <c r="CRE98" s="11"/>
      <c r="CRF98" s="11"/>
      <c r="CRG98" s="11"/>
      <c r="CRH98" s="11"/>
      <c r="CRI98" s="11"/>
      <c r="CRJ98" s="11"/>
      <c r="CRK98" s="11"/>
      <c r="CRL98" s="11"/>
      <c r="CRM98" s="11"/>
      <c r="CRN98" s="11"/>
      <c r="CRO98" s="11"/>
      <c r="CRP98" s="11"/>
      <c r="CRQ98" s="11"/>
      <c r="CRR98" s="11"/>
      <c r="CRS98" s="11"/>
      <c r="CRT98" s="11"/>
      <c r="CRU98" s="11"/>
      <c r="CRV98" s="11"/>
      <c r="CRW98" s="11"/>
      <c r="CRX98" s="11"/>
      <c r="CRY98" s="11"/>
      <c r="CRZ98" s="11"/>
      <c r="CSA98" s="11"/>
      <c r="CSB98" s="11"/>
      <c r="CSC98" s="11"/>
      <c r="CSD98" s="11"/>
      <c r="CSE98" s="11"/>
      <c r="CSF98" s="11"/>
      <c r="CSG98" s="11"/>
      <c r="CSH98" s="11"/>
      <c r="CSI98" s="11"/>
      <c r="CSJ98" s="11"/>
      <c r="CSK98" s="11"/>
      <c r="CSL98" s="11"/>
      <c r="CSM98" s="11"/>
      <c r="CSN98" s="11"/>
      <c r="CSO98" s="11"/>
      <c r="CSP98" s="11"/>
      <c r="CSQ98" s="11"/>
      <c r="CSR98" s="11"/>
      <c r="CSS98" s="11"/>
      <c r="CST98" s="11"/>
      <c r="CSU98" s="11"/>
      <c r="CSV98" s="11"/>
      <c r="CSW98" s="11"/>
      <c r="CSX98" s="11"/>
      <c r="CSY98" s="11"/>
      <c r="CSZ98" s="11"/>
      <c r="CTA98" s="11"/>
      <c r="CTB98" s="11"/>
      <c r="CTC98" s="11"/>
      <c r="CTD98" s="11"/>
      <c r="CTE98" s="11"/>
      <c r="CTF98" s="11"/>
      <c r="CTG98" s="11"/>
      <c r="CTH98" s="11"/>
      <c r="CTI98" s="11"/>
      <c r="CTJ98" s="11"/>
      <c r="CTK98" s="11"/>
      <c r="CTL98" s="11"/>
      <c r="CTM98" s="11"/>
      <c r="CTN98" s="11"/>
      <c r="CTO98" s="11"/>
      <c r="CTP98" s="11"/>
      <c r="CTQ98" s="11"/>
      <c r="CTR98" s="11"/>
      <c r="CTS98" s="11"/>
      <c r="CTT98" s="11"/>
      <c r="CTU98" s="11"/>
      <c r="CTV98" s="11"/>
      <c r="CTW98" s="11"/>
      <c r="CTX98" s="11"/>
      <c r="CTY98" s="11"/>
      <c r="CTZ98" s="11"/>
      <c r="CUA98" s="11"/>
      <c r="CUB98" s="11"/>
      <c r="CUC98" s="11"/>
      <c r="CUD98" s="11"/>
      <c r="CUE98" s="11"/>
      <c r="CUF98" s="11"/>
      <c r="CUG98" s="11"/>
      <c r="CUH98" s="11"/>
      <c r="CUI98" s="11"/>
      <c r="CUJ98" s="11"/>
      <c r="CUK98" s="11"/>
      <c r="CUL98" s="11"/>
      <c r="CUM98" s="11"/>
      <c r="CUN98" s="11"/>
      <c r="CUO98" s="11"/>
      <c r="CUP98" s="11"/>
      <c r="CUQ98" s="11"/>
      <c r="CUR98" s="11"/>
      <c r="CUS98" s="11"/>
      <c r="CUT98" s="11"/>
      <c r="CUU98" s="11"/>
      <c r="CUV98" s="11"/>
      <c r="CUW98" s="11"/>
      <c r="CUX98" s="11"/>
      <c r="CUY98" s="11"/>
      <c r="CUZ98" s="11"/>
      <c r="CVA98" s="11"/>
      <c r="CVB98" s="11"/>
      <c r="CVC98" s="11"/>
      <c r="CVD98" s="11"/>
      <c r="CVE98" s="11"/>
      <c r="CVF98" s="11"/>
      <c r="CVG98" s="11"/>
      <c r="CVH98" s="11"/>
      <c r="CVI98" s="11"/>
      <c r="CVJ98" s="11"/>
      <c r="CVK98" s="11"/>
      <c r="CVL98" s="11"/>
      <c r="CVM98" s="11"/>
      <c r="CVN98" s="11"/>
      <c r="CVO98" s="11"/>
      <c r="CVP98" s="11"/>
      <c r="CVQ98" s="11"/>
      <c r="CVR98" s="11"/>
      <c r="CVS98" s="11"/>
      <c r="CVT98" s="11"/>
      <c r="CVU98" s="11"/>
      <c r="CVV98" s="11"/>
      <c r="CVW98" s="11"/>
      <c r="CVX98" s="11"/>
      <c r="CVY98" s="11"/>
      <c r="CVZ98" s="11"/>
      <c r="CWA98" s="11"/>
      <c r="CWB98" s="11"/>
      <c r="CWC98" s="11"/>
      <c r="CWD98" s="11"/>
      <c r="CWE98" s="11"/>
      <c r="CWF98" s="11"/>
      <c r="CWG98" s="11"/>
      <c r="CWH98" s="11"/>
      <c r="CWI98" s="11"/>
      <c r="CWJ98" s="11"/>
      <c r="CWK98" s="11"/>
      <c r="CWL98" s="11"/>
      <c r="CWM98" s="11"/>
      <c r="CWN98" s="11"/>
      <c r="CWO98" s="11"/>
      <c r="CWP98" s="11"/>
      <c r="CWQ98" s="11"/>
      <c r="CWR98" s="11"/>
      <c r="CWS98" s="11"/>
      <c r="CWT98" s="11"/>
      <c r="CWU98" s="11"/>
      <c r="CWV98" s="11"/>
      <c r="CWW98" s="11"/>
      <c r="CWX98" s="11"/>
      <c r="CWY98" s="11"/>
      <c r="CWZ98" s="11"/>
      <c r="CXA98" s="11"/>
      <c r="CXB98" s="11"/>
      <c r="CXC98" s="11"/>
      <c r="CXD98" s="11"/>
      <c r="CXE98" s="11"/>
      <c r="CXF98" s="11"/>
      <c r="CXG98" s="11"/>
      <c r="CXH98" s="11"/>
      <c r="CXI98" s="11"/>
      <c r="CXJ98" s="11"/>
      <c r="CXK98" s="11"/>
      <c r="CXL98" s="11"/>
      <c r="CXM98" s="11"/>
      <c r="CXN98" s="11"/>
      <c r="CXO98" s="11"/>
      <c r="CXP98" s="11"/>
      <c r="CXQ98" s="11"/>
      <c r="CXR98" s="11"/>
      <c r="CXS98" s="11"/>
      <c r="CXT98" s="11"/>
      <c r="CXU98" s="11"/>
      <c r="CXV98" s="11"/>
      <c r="CXW98" s="11"/>
      <c r="CXX98" s="11"/>
      <c r="CXY98" s="11"/>
      <c r="CXZ98" s="11"/>
      <c r="CYA98" s="11"/>
      <c r="CYB98" s="11"/>
      <c r="CYC98" s="11"/>
      <c r="CYD98" s="11"/>
      <c r="CYE98" s="11"/>
      <c r="CYF98" s="11"/>
      <c r="CYG98" s="11"/>
      <c r="CYH98" s="11"/>
      <c r="CYI98" s="11"/>
      <c r="CYJ98" s="11"/>
      <c r="CYK98" s="11"/>
      <c r="CYL98" s="11"/>
      <c r="CYM98" s="11"/>
      <c r="CYN98" s="11"/>
      <c r="CYO98" s="11"/>
      <c r="CYP98" s="11"/>
      <c r="CYQ98" s="11"/>
      <c r="CYR98" s="11"/>
      <c r="CYS98" s="11"/>
      <c r="CYT98" s="11"/>
      <c r="CYU98" s="11"/>
      <c r="CYV98" s="11"/>
      <c r="CYW98" s="11"/>
      <c r="CYX98" s="11"/>
      <c r="CYY98" s="11"/>
      <c r="CYZ98" s="11"/>
      <c r="CZA98" s="11"/>
      <c r="CZB98" s="11"/>
      <c r="CZC98" s="11"/>
      <c r="CZD98" s="11"/>
      <c r="CZE98" s="11"/>
      <c r="CZF98" s="11"/>
      <c r="CZG98" s="11"/>
      <c r="CZH98" s="11"/>
      <c r="CZI98" s="11"/>
      <c r="CZJ98" s="11"/>
      <c r="CZK98" s="11"/>
      <c r="CZL98" s="11"/>
      <c r="CZM98" s="11"/>
      <c r="CZN98" s="11"/>
      <c r="CZO98" s="11"/>
      <c r="CZP98" s="11"/>
      <c r="CZQ98" s="11"/>
      <c r="CZR98" s="11"/>
      <c r="CZS98" s="11"/>
      <c r="CZT98" s="11"/>
      <c r="CZU98" s="11"/>
      <c r="CZV98" s="11"/>
      <c r="CZW98" s="11"/>
      <c r="CZX98" s="11"/>
      <c r="CZY98" s="11"/>
      <c r="CZZ98" s="11"/>
      <c r="DAA98" s="11"/>
      <c r="DAB98" s="11"/>
      <c r="DAC98" s="11"/>
      <c r="DAD98" s="11"/>
      <c r="DAE98" s="11"/>
      <c r="DAF98" s="11"/>
      <c r="DAG98" s="11"/>
      <c r="DAH98" s="11"/>
      <c r="DAI98" s="11"/>
      <c r="DAJ98" s="11"/>
      <c r="DAK98" s="11"/>
      <c r="DAL98" s="11"/>
      <c r="DAM98" s="11"/>
      <c r="DAN98" s="11"/>
      <c r="DAO98" s="11"/>
      <c r="DAP98" s="11"/>
      <c r="DAQ98" s="11"/>
      <c r="DAR98" s="11"/>
      <c r="DAS98" s="11"/>
      <c r="DAT98" s="11"/>
      <c r="DAU98" s="11"/>
      <c r="DAV98" s="11"/>
      <c r="DAW98" s="11"/>
      <c r="DAX98" s="11"/>
      <c r="DAY98" s="11"/>
      <c r="DAZ98" s="11"/>
      <c r="DBA98" s="11"/>
      <c r="DBB98" s="11"/>
      <c r="DBC98" s="11"/>
      <c r="DBD98" s="11"/>
      <c r="DBE98" s="11"/>
      <c r="DBF98" s="11"/>
      <c r="DBG98" s="11"/>
      <c r="DBH98" s="11"/>
      <c r="DBI98" s="11"/>
      <c r="DBJ98" s="11"/>
      <c r="DBK98" s="11"/>
      <c r="DBL98" s="11"/>
      <c r="DBM98" s="11"/>
      <c r="DBN98" s="11"/>
      <c r="DBO98" s="11"/>
      <c r="DBP98" s="11"/>
      <c r="DBQ98" s="11"/>
      <c r="DBR98" s="11"/>
      <c r="DBS98" s="11"/>
      <c r="DBT98" s="11"/>
      <c r="DBU98" s="11"/>
      <c r="DBV98" s="11"/>
      <c r="DBW98" s="11"/>
      <c r="DBX98" s="11"/>
      <c r="DBY98" s="11"/>
      <c r="DBZ98" s="11"/>
      <c r="DCA98" s="11"/>
      <c r="DCB98" s="11"/>
      <c r="DCC98" s="11"/>
      <c r="DCD98" s="11"/>
      <c r="DCE98" s="11"/>
      <c r="DCF98" s="11"/>
      <c r="DCG98" s="11"/>
      <c r="DCH98" s="11"/>
      <c r="DCI98" s="11"/>
      <c r="DCJ98" s="11"/>
      <c r="DCK98" s="11"/>
      <c r="DCL98" s="11"/>
      <c r="DCM98" s="11"/>
      <c r="DCN98" s="11"/>
      <c r="DCO98" s="11"/>
      <c r="DCP98" s="11"/>
      <c r="DCQ98" s="11"/>
      <c r="DCR98" s="11"/>
      <c r="DCS98" s="11"/>
      <c r="DCT98" s="11"/>
      <c r="DCU98" s="11"/>
      <c r="DCV98" s="11"/>
      <c r="DCW98" s="11"/>
      <c r="DCX98" s="11"/>
      <c r="DCY98" s="11"/>
      <c r="DCZ98" s="11"/>
      <c r="DDA98" s="11"/>
      <c r="DDB98" s="11"/>
      <c r="DDC98" s="11"/>
      <c r="DDD98" s="11"/>
      <c r="DDE98" s="11"/>
      <c r="DDF98" s="11"/>
      <c r="DDG98" s="11"/>
      <c r="DDH98" s="11"/>
      <c r="DDI98" s="11"/>
      <c r="DDJ98" s="11"/>
      <c r="DDK98" s="11"/>
      <c r="DDL98" s="11"/>
      <c r="DDM98" s="11"/>
      <c r="DDN98" s="11"/>
      <c r="DDO98" s="11"/>
      <c r="DDP98" s="11"/>
      <c r="DDQ98" s="11"/>
      <c r="DDR98" s="11"/>
      <c r="DDS98" s="11"/>
      <c r="DDT98" s="11"/>
      <c r="DDU98" s="11"/>
      <c r="DDV98" s="11"/>
      <c r="DDW98" s="11"/>
      <c r="DDX98" s="11"/>
      <c r="DDY98" s="11"/>
      <c r="DDZ98" s="11"/>
      <c r="DEA98" s="11"/>
      <c r="DEB98" s="11"/>
      <c r="DEC98" s="11"/>
      <c r="DED98" s="11"/>
      <c r="DEE98" s="11"/>
      <c r="DEF98" s="11"/>
      <c r="DEG98" s="11"/>
      <c r="DEH98" s="11"/>
      <c r="DEI98" s="11"/>
      <c r="DEJ98" s="11"/>
      <c r="DEK98" s="11"/>
      <c r="DEL98" s="11"/>
      <c r="DEM98" s="11"/>
      <c r="DEN98" s="11"/>
      <c r="DEO98" s="11"/>
      <c r="DEP98" s="11"/>
      <c r="DEQ98" s="11"/>
      <c r="DER98" s="11"/>
      <c r="DES98" s="11"/>
      <c r="DET98" s="11"/>
      <c r="DEU98" s="11"/>
      <c r="DEV98" s="11"/>
      <c r="DEW98" s="11"/>
      <c r="DEX98" s="11"/>
      <c r="DEY98" s="11"/>
      <c r="DEZ98" s="11"/>
      <c r="DFA98" s="11"/>
      <c r="DFB98" s="11"/>
      <c r="DFC98" s="11"/>
      <c r="DFD98" s="11"/>
      <c r="DFE98" s="11"/>
      <c r="DFF98" s="11"/>
      <c r="DFG98" s="11"/>
      <c r="DFH98" s="11"/>
      <c r="DFI98" s="11"/>
      <c r="DFJ98" s="11"/>
      <c r="DFK98" s="11"/>
      <c r="DFL98" s="11"/>
      <c r="DFM98" s="11"/>
      <c r="DFN98" s="11"/>
      <c r="DFO98" s="11"/>
      <c r="DFP98" s="11"/>
      <c r="DFQ98" s="11"/>
      <c r="DFR98" s="11"/>
      <c r="DFS98" s="11"/>
      <c r="DFT98" s="11"/>
      <c r="DFU98" s="11"/>
      <c r="DFV98" s="11"/>
      <c r="DFW98" s="11"/>
      <c r="DFX98" s="11"/>
      <c r="DFY98" s="11"/>
      <c r="DFZ98" s="11"/>
      <c r="DGA98" s="11"/>
      <c r="DGB98" s="11"/>
      <c r="DGC98" s="11"/>
      <c r="DGD98" s="11"/>
      <c r="DGE98" s="11"/>
      <c r="DGF98" s="11"/>
      <c r="DGG98" s="11"/>
      <c r="DGH98" s="11"/>
      <c r="DGI98" s="11"/>
      <c r="DGJ98" s="11"/>
      <c r="DGK98" s="11"/>
      <c r="DGL98" s="11"/>
      <c r="DGM98" s="11"/>
      <c r="DGN98" s="11"/>
      <c r="DGO98" s="11"/>
      <c r="DGP98" s="11"/>
      <c r="DGQ98" s="11"/>
      <c r="DGR98" s="11"/>
      <c r="DGS98" s="11"/>
      <c r="DGT98" s="11"/>
      <c r="DGU98" s="11"/>
      <c r="DGV98" s="11"/>
      <c r="DGW98" s="11"/>
      <c r="DGX98" s="11"/>
      <c r="DGY98" s="11"/>
      <c r="DGZ98" s="11"/>
      <c r="DHA98" s="11"/>
      <c r="DHB98" s="11"/>
      <c r="DHC98" s="11"/>
      <c r="DHD98" s="11"/>
      <c r="DHE98" s="11"/>
      <c r="DHF98" s="11"/>
      <c r="DHG98" s="11"/>
      <c r="DHH98" s="11"/>
      <c r="DHI98" s="11"/>
      <c r="DHJ98" s="11"/>
      <c r="DHK98" s="11"/>
      <c r="DHL98" s="11"/>
      <c r="DHM98" s="11"/>
      <c r="DHN98" s="11"/>
      <c r="DHO98" s="11"/>
      <c r="DHP98" s="11"/>
      <c r="DHQ98" s="11"/>
      <c r="DHR98" s="11"/>
      <c r="DHS98" s="11"/>
      <c r="DHT98" s="11"/>
      <c r="DHU98" s="11"/>
      <c r="DHV98" s="11"/>
      <c r="DHW98" s="11"/>
      <c r="DHX98" s="11"/>
      <c r="DHY98" s="11"/>
      <c r="DHZ98" s="11"/>
      <c r="DIA98" s="11"/>
      <c r="DIB98" s="11"/>
      <c r="DIC98" s="11"/>
      <c r="DID98" s="11"/>
      <c r="DIE98" s="11"/>
      <c r="DIF98" s="11"/>
      <c r="DIG98" s="11"/>
      <c r="DIH98" s="11"/>
      <c r="DII98" s="11"/>
      <c r="DIJ98" s="11"/>
      <c r="DIK98" s="11"/>
      <c r="DIL98" s="11"/>
      <c r="DIM98" s="11"/>
      <c r="DIN98" s="11"/>
      <c r="DIO98" s="11"/>
      <c r="DIP98" s="11"/>
      <c r="DIQ98" s="11"/>
      <c r="DIR98" s="11"/>
      <c r="DIS98" s="11"/>
      <c r="DIT98" s="11"/>
      <c r="DIU98" s="11"/>
      <c r="DIV98" s="11"/>
      <c r="DIW98" s="11"/>
      <c r="DIX98" s="11"/>
      <c r="DIY98" s="11"/>
      <c r="DIZ98" s="11"/>
      <c r="DJA98" s="11"/>
      <c r="DJB98" s="11"/>
      <c r="DJC98" s="11"/>
      <c r="DJD98" s="11"/>
      <c r="DJE98" s="11"/>
      <c r="DJF98" s="11"/>
      <c r="DJG98" s="11"/>
      <c r="DJH98" s="11"/>
      <c r="DJI98" s="11"/>
      <c r="DJJ98" s="11"/>
      <c r="DJK98" s="11"/>
      <c r="DJL98" s="11"/>
      <c r="DJM98" s="11"/>
      <c r="DJN98" s="11"/>
      <c r="DJO98" s="11"/>
      <c r="DJP98" s="11"/>
      <c r="DJQ98" s="11"/>
      <c r="DJR98" s="11"/>
      <c r="DJS98" s="11"/>
      <c r="DJT98" s="11"/>
      <c r="DJU98" s="11"/>
      <c r="DJV98" s="11"/>
      <c r="DJW98" s="11"/>
      <c r="DJX98" s="11"/>
      <c r="DJY98" s="11"/>
      <c r="DJZ98" s="11"/>
      <c r="DKA98" s="11"/>
      <c r="DKB98" s="11"/>
      <c r="DKC98" s="11"/>
      <c r="DKD98" s="11"/>
      <c r="DKE98" s="11"/>
      <c r="DKF98" s="11"/>
      <c r="DKG98" s="11"/>
      <c r="DKH98" s="11"/>
      <c r="DKI98" s="11"/>
      <c r="DKJ98" s="11"/>
      <c r="DKK98" s="11"/>
      <c r="DKL98" s="11"/>
      <c r="DKM98" s="11"/>
      <c r="DKN98" s="11"/>
      <c r="DKO98" s="11"/>
      <c r="DKP98" s="11"/>
      <c r="DKQ98" s="11"/>
      <c r="DKR98" s="11"/>
      <c r="DKS98" s="11"/>
      <c r="DKT98" s="11"/>
      <c r="DKU98" s="11"/>
      <c r="DKV98" s="11"/>
      <c r="DKW98" s="11"/>
      <c r="DKX98" s="11"/>
      <c r="DKY98" s="11"/>
      <c r="DKZ98" s="11"/>
      <c r="DLA98" s="11"/>
      <c r="DLB98" s="11"/>
      <c r="DLC98" s="11"/>
      <c r="DLD98" s="11"/>
      <c r="DLE98" s="11"/>
      <c r="DLF98" s="11"/>
      <c r="DLG98" s="11"/>
      <c r="DLH98" s="11"/>
      <c r="DLI98" s="11"/>
      <c r="DLJ98" s="11"/>
      <c r="DLK98" s="11"/>
      <c r="DLL98" s="11"/>
      <c r="DLM98" s="11"/>
      <c r="DLN98" s="11"/>
      <c r="DLO98" s="11"/>
      <c r="DLP98" s="11"/>
      <c r="DLQ98" s="11"/>
      <c r="DLR98" s="11"/>
      <c r="DLS98" s="11"/>
      <c r="DLT98" s="11"/>
      <c r="DLU98" s="11"/>
      <c r="DLV98" s="11"/>
      <c r="DLW98" s="11"/>
      <c r="DLX98" s="11"/>
      <c r="DLY98" s="11"/>
      <c r="DLZ98" s="11"/>
      <c r="DMA98" s="11"/>
      <c r="DMB98" s="11"/>
      <c r="DMC98" s="11"/>
      <c r="DMD98" s="11"/>
      <c r="DME98" s="11"/>
      <c r="DMF98" s="11"/>
      <c r="DMG98" s="11"/>
      <c r="DMH98" s="11"/>
      <c r="DMI98" s="11"/>
      <c r="DMJ98" s="11"/>
      <c r="DMK98" s="11"/>
      <c r="DML98" s="11"/>
      <c r="DMM98" s="11"/>
      <c r="DMN98" s="11"/>
      <c r="DMO98" s="11"/>
      <c r="DMP98" s="11"/>
      <c r="DMQ98" s="11"/>
      <c r="DMR98" s="11"/>
      <c r="DMS98" s="11"/>
      <c r="DMT98" s="11"/>
      <c r="DMU98" s="11"/>
      <c r="DMV98" s="11"/>
      <c r="DMW98" s="11"/>
      <c r="DMX98" s="11"/>
      <c r="DMY98" s="11"/>
      <c r="DMZ98" s="11"/>
      <c r="DNA98" s="11"/>
      <c r="DNB98" s="11"/>
      <c r="DNC98" s="11"/>
      <c r="DND98" s="11"/>
      <c r="DNE98" s="11"/>
      <c r="DNF98" s="11"/>
      <c r="DNG98" s="11"/>
      <c r="DNH98" s="11"/>
      <c r="DNI98" s="11"/>
      <c r="DNJ98" s="11"/>
      <c r="DNK98" s="11"/>
      <c r="DNL98" s="11"/>
      <c r="DNM98" s="11"/>
      <c r="DNN98" s="11"/>
      <c r="DNO98" s="11"/>
      <c r="DNP98" s="11"/>
      <c r="DNQ98" s="11"/>
      <c r="DNR98" s="11"/>
      <c r="DNS98" s="11"/>
      <c r="DNT98" s="11"/>
      <c r="DNU98" s="11"/>
      <c r="DNV98" s="11"/>
      <c r="DNW98" s="11"/>
      <c r="DNX98" s="11"/>
      <c r="DNY98" s="11"/>
      <c r="DNZ98" s="11"/>
      <c r="DOA98" s="11"/>
      <c r="DOB98" s="11"/>
      <c r="DOC98" s="11"/>
      <c r="DOD98" s="11"/>
      <c r="DOE98" s="11"/>
      <c r="DOF98" s="11"/>
      <c r="DOG98" s="11"/>
      <c r="DOH98" s="11"/>
      <c r="DOI98" s="11"/>
      <c r="DOJ98" s="11"/>
      <c r="DOK98" s="11"/>
      <c r="DOL98" s="11"/>
      <c r="DOM98" s="11"/>
      <c r="DON98" s="11"/>
      <c r="DOO98" s="11"/>
      <c r="DOP98" s="11"/>
      <c r="DOQ98" s="11"/>
      <c r="DOR98" s="11"/>
      <c r="DOS98" s="11"/>
      <c r="DOT98" s="11"/>
      <c r="DOU98" s="11"/>
      <c r="DOV98" s="11"/>
      <c r="DOW98" s="11"/>
      <c r="DOX98" s="11"/>
      <c r="DOY98" s="11"/>
      <c r="DOZ98" s="11"/>
      <c r="DPA98" s="11"/>
      <c r="DPB98" s="11"/>
      <c r="DPC98" s="11"/>
      <c r="DPD98" s="11"/>
      <c r="DPE98" s="11"/>
      <c r="DPF98" s="11"/>
      <c r="DPG98" s="11"/>
      <c r="DPH98" s="11"/>
      <c r="DPI98" s="11"/>
      <c r="DPJ98" s="11"/>
      <c r="DPK98" s="11"/>
      <c r="DPL98" s="11"/>
      <c r="DPM98" s="11"/>
      <c r="DPN98" s="11"/>
      <c r="DPO98" s="11"/>
      <c r="DPP98" s="11"/>
      <c r="DPQ98" s="11"/>
      <c r="DPR98" s="11"/>
      <c r="DPS98" s="11"/>
      <c r="DPT98" s="11"/>
      <c r="DPU98" s="11"/>
      <c r="DPV98" s="11"/>
      <c r="DPW98" s="11"/>
      <c r="DPX98" s="11"/>
      <c r="DPY98" s="11"/>
      <c r="DPZ98" s="11"/>
      <c r="DQA98" s="11"/>
      <c r="DQB98" s="11"/>
      <c r="DQC98" s="11"/>
      <c r="DQD98" s="11"/>
      <c r="DQE98" s="11"/>
      <c r="DQF98" s="11"/>
      <c r="DQG98" s="11"/>
      <c r="DQH98" s="11"/>
      <c r="DQI98" s="11"/>
      <c r="DQJ98" s="11"/>
      <c r="DQK98" s="11"/>
      <c r="DQL98" s="11"/>
      <c r="DQM98" s="11"/>
      <c r="DQN98" s="11"/>
      <c r="DQO98" s="11"/>
      <c r="DQP98" s="11"/>
      <c r="DQQ98" s="11"/>
      <c r="DQR98" s="11"/>
      <c r="DQS98" s="11"/>
      <c r="DQT98" s="11"/>
      <c r="DQU98" s="11"/>
      <c r="DQV98" s="11"/>
      <c r="DQW98" s="11"/>
      <c r="DQX98" s="11"/>
      <c r="DQY98" s="11"/>
      <c r="DQZ98" s="11"/>
      <c r="DRA98" s="11"/>
      <c r="DRB98" s="11"/>
      <c r="DRC98" s="11"/>
      <c r="DRD98" s="11"/>
      <c r="DRE98" s="11"/>
      <c r="DRF98" s="11"/>
      <c r="DRG98" s="11"/>
      <c r="DRH98" s="11"/>
      <c r="DRI98" s="11"/>
      <c r="DRJ98" s="11"/>
      <c r="DRK98" s="11"/>
      <c r="DRL98" s="11"/>
      <c r="DRM98" s="11"/>
      <c r="DRN98" s="11"/>
      <c r="DRO98" s="11"/>
      <c r="DRP98" s="11"/>
      <c r="DRQ98" s="11"/>
      <c r="DRR98" s="11"/>
      <c r="DRS98" s="11"/>
      <c r="DRT98" s="11"/>
      <c r="DRU98" s="11"/>
      <c r="DRV98" s="11"/>
      <c r="DRW98" s="11"/>
      <c r="DRX98" s="11"/>
      <c r="DRY98" s="11"/>
      <c r="DRZ98" s="11"/>
      <c r="DSA98" s="11"/>
      <c r="DSB98" s="11"/>
      <c r="DSC98" s="11"/>
      <c r="DSD98" s="11"/>
      <c r="DSE98" s="11"/>
      <c r="DSF98" s="11"/>
      <c r="DSG98" s="11"/>
      <c r="DSH98" s="11"/>
      <c r="DSI98" s="11"/>
      <c r="DSJ98" s="11"/>
      <c r="DSK98" s="11"/>
      <c r="DSL98" s="11"/>
      <c r="DSM98" s="11"/>
      <c r="DSN98" s="11"/>
      <c r="DSO98" s="11"/>
      <c r="DSP98" s="11"/>
      <c r="DSQ98" s="11"/>
      <c r="DSR98" s="11"/>
      <c r="DSS98" s="11"/>
      <c r="DST98" s="11"/>
      <c r="DSU98" s="11"/>
      <c r="DSV98" s="11"/>
      <c r="DSW98" s="11"/>
      <c r="DSX98" s="11"/>
      <c r="DSY98" s="11"/>
      <c r="DSZ98" s="11"/>
      <c r="DTA98" s="11"/>
      <c r="DTB98" s="11"/>
      <c r="DTC98" s="11"/>
      <c r="DTD98" s="11"/>
      <c r="DTE98" s="11"/>
      <c r="DTF98" s="11"/>
      <c r="DTG98" s="11"/>
      <c r="DTH98" s="11"/>
      <c r="DTI98" s="11"/>
      <c r="DTJ98" s="11"/>
      <c r="DTK98" s="11"/>
      <c r="DTL98" s="11"/>
      <c r="DTM98" s="11"/>
      <c r="DTN98" s="11"/>
      <c r="DTO98" s="11"/>
      <c r="DTP98" s="11"/>
      <c r="DTQ98" s="11"/>
      <c r="DTR98" s="11"/>
      <c r="DTS98" s="11"/>
      <c r="DTT98" s="11"/>
      <c r="DTU98" s="11"/>
      <c r="DTV98" s="11"/>
      <c r="DTW98" s="11"/>
      <c r="DTX98" s="11"/>
      <c r="DTY98" s="11"/>
      <c r="DTZ98" s="11"/>
      <c r="DUA98" s="11"/>
      <c r="DUB98" s="11"/>
      <c r="DUC98" s="11"/>
      <c r="DUD98" s="11"/>
      <c r="DUE98" s="11"/>
      <c r="DUF98" s="11"/>
      <c r="DUG98" s="11"/>
      <c r="DUH98" s="11"/>
      <c r="DUI98" s="11"/>
      <c r="DUJ98" s="11"/>
      <c r="DUK98" s="11"/>
      <c r="DUL98" s="11"/>
      <c r="DUM98" s="11"/>
      <c r="DUN98" s="11"/>
      <c r="DUO98" s="11"/>
      <c r="DUP98" s="11"/>
      <c r="DUQ98" s="11"/>
      <c r="DUR98" s="11"/>
      <c r="DUS98" s="11"/>
      <c r="DUT98" s="11"/>
      <c r="DUU98" s="11"/>
      <c r="DUV98" s="11"/>
      <c r="DUW98" s="11"/>
      <c r="DUX98" s="11"/>
      <c r="DUY98" s="11"/>
      <c r="DUZ98" s="11"/>
      <c r="DVA98" s="11"/>
      <c r="DVB98" s="11"/>
      <c r="DVC98" s="11"/>
      <c r="DVD98" s="11"/>
      <c r="DVE98" s="11"/>
      <c r="DVF98" s="11"/>
      <c r="DVG98" s="11"/>
      <c r="DVH98" s="11"/>
      <c r="DVI98" s="11"/>
      <c r="DVJ98" s="11"/>
      <c r="DVK98" s="11"/>
      <c r="DVL98" s="11"/>
      <c r="DVM98" s="11"/>
      <c r="DVN98" s="11"/>
      <c r="DVO98" s="11"/>
      <c r="DVP98" s="11"/>
      <c r="DVQ98" s="11"/>
      <c r="DVR98" s="11"/>
      <c r="DVS98" s="11"/>
      <c r="DVT98" s="11"/>
      <c r="DVU98" s="11"/>
      <c r="DVV98" s="11"/>
      <c r="DVW98" s="11"/>
      <c r="DVX98" s="11"/>
      <c r="DVY98" s="11"/>
      <c r="DVZ98" s="11"/>
      <c r="DWA98" s="11"/>
      <c r="DWB98" s="11"/>
      <c r="DWC98" s="11"/>
      <c r="DWD98" s="11"/>
      <c r="DWE98" s="11"/>
      <c r="DWF98" s="11"/>
      <c r="DWG98" s="11"/>
      <c r="DWH98" s="11"/>
      <c r="DWI98" s="11"/>
      <c r="DWJ98" s="11"/>
      <c r="DWK98" s="11"/>
      <c r="DWL98" s="11"/>
      <c r="DWM98" s="11"/>
      <c r="DWN98" s="11"/>
      <c r="DWO98" s="11"/>
      <c r="DWP98" s="11"/>
      <c r="DWQ98" s="11"/>
      <c r="DWR98" s="11"/>
      <c r="DWS98" s="11"/>
      <c r="DWT98" s="11"/>
      <c r="DWU98" s="11"/>
      <c r="DWV98" s="11"/>
      <c r="DWW98" s="11"/>
      <c r="DWX98" s="11"/>
      <c r="DWY98" s="11"/>
      <c r="DWZ98" s="11"/>
      <c r="DXA98" s="11"/>
      <c r="DXB98" s="11"/>
      <c r="DXC98" s="11"/>
      <c r="DXD98" s="11"/>
      <c r="DXE98" s="11"/>
      <c r="DXF98" s="11"/>
      <c r="DXG98" s="11"/>
      <c r="DXH98" s="11"/>
      <c r="DXI98" s="11"/>
      <c r="DXJ98" s="11"/>
      <c r="DXK98" s="11"/>
      <c r="DXL98" s="11"/>
      <c r="DXM98" s="11"/>
      <c r="DXN98" s="11"/>
      <c r="DXO98" s="11"/>
      <c r="DXP98" s="11"/>
      <c r="DXQ98" s="11"/>
      <c r="DXR98" s="11"/>
      <c r="DXS98" s="11"/>
      <c r="DXT98" s="11"/>
      <c r="DXU98" s="11"/>
      <c r="DXV98" s="11"/>
      <c r="DXW98" s="11"/>
      <c r="DXX98" s="11"/>
      <c r="DXY98" s="11"/>
      <c r="DXZ98" s="11"/>
      <c r="DYA98" s="11"/>
      <c r="DYB98" s="11"/>
      <c r="DYC98" s="11"/>
      <c r="DYD98" s="11"/>
      <c r="DYE98" s="11"/>
      <c r="DYF98" s="11"/>
      <c r="DYG98" s="11"/>
      <c r="DYH98" s="11"/>
      <c r="DYI98" s="11"/>
      <c r="DYJ98" s="11"/>
      <c r="DYK98" s="11"/>
      <c r="DYL98" s="11"/>
      <c r="DYM98" s="11"/>
      <c r="DYN98" s="11"/>
      <c r="DYO98" s="11"/>
      <c r="DYP98" s="11"/>
      <c r="DYQ98" s="11"/>
      <c r="DYR98" s="11"/>
      <c r="DYS98" s="11"/>
      <c r="DYT98" s="11"/>
      <c r="DYU98" s="11"/>
      <c r="DYV98" s="11"/>
      <c r="DYW98" s="11"/>
      <c r="DYX98" s="11"/>
      <c r="DYY98" s="11"/>
      <c r="DYZ98" s="11"/>
      <c r="DZA98" s="11"/>
      <c r="DZB98" s="11"/>
      <c r="DZC98" s="11"/>
      <c r="DZD98" s="11"/>
      <c r="DZE98" s="11"/>
      <c r="DZF98" s="11"/>
      <c r="DZG98" s="11"/>
      <c r="DZH98" s="11"/>
      <c r="DZI98" s="11"/>
      <c r="DZJ98" s="11"/>
      <c r="DZK98" s="11"/>
      <c r="DZL98" s="11"/>
      <c r="DZM98" s="11"/>
      <c r="DZN98" s="11"/>
      <c r="DZO98" s="11"/>
      <c r="DZP98" s="11"/>
      <c r="DZQ98" s="11"/>
      <c r="DZR98" s="11"/>
      <c r="DZS98" s="11"/>
      <c r="DZT98" s="11"/>
      <c r="DZU98" s="11"/>
      <c r="DZV98" s="11"/>
      <c r="DZW98" s="11"/>
      <c r="DZX98" s="11"/>
      <c r="DZY98" s="11"/>
      <c r="DZZ98" s="11"/>
      <c r="EAA98" s="11"/>
      <c r="EAB98" s="11"/>
      <c r="EAC98" s="11"/>
      <c r="EAD98" s="11"/>
      <c r="EAE98" s="11"/>
      <c r="EAF98" s="11"/>
      <c r="EAG98" s="11"/>
      <c r="EAH98" s="11"/>
      <c r="EAI98" s="11"/>
      <c r="EAJ98" s="11"/>
      <c r="EAK98" s="11"/>
      <c r="EAL98" s="11"/>
      <c r="EAM98" s="11"/>
      <c r="EAN98" s="11"/>
      <c r="EAO98" s="11"/>
      <c r="EAP98" s="11"/>
      <c r="EAQ98" s="11"/>
      <c r="EAR98" s="11"/>
      <c r="EAS98" s="11"/>
      <c r="EAT98" s="11"/>
      <c r="EAU98" s="11"/>
      <c r="EAV98" s="11"/>
      <c r="EAW98" s="11"/>
      <c r="EAX98" s="11"/>
      <c r="EAY98" s="11"/>
      <c r="EAZ98" s="11"/>
      <c r="EBA98" s="11"/>
      <c r="EBB98" s="11"/>
      <c r="EBC98" s="11"/>
      <c r="EBD98" s="11"/>
      <c r="EBE98" s="11"/>
      <c r="EBF98" s="11"/>
      <c r="EBG98" s="11"/>
      <c r="EBH98" s="11"/>
      <c r="EBI98" s="11"/>
      <c r="EBJ98" s="11"/>
      <c r="EBK98" s="11"/>
      <c r="EBL98" s="11"/>
      <c r="EBM98" s="11"/>
      <c r="EBN98" s="11"/>
      <c r="EBO98" s="11"/>
      <c r="EBP98" s="11"/>
      <c r="EBQ98" s="11"/>
      <c r="EBR98" s="11"/>
      <c r="EBS98" s="11"/>
      <c r="EBT98" s="11"/>
      <c r="EBU98" s="11"/>
      <c r="EBV98" s="11"/>
      <c r="EBW98" s="11"/>
      <c r="EBX98" s="11"/>
      <c r="EBY98" s="11"/>
      <c r="EBZ98" s="11"/>
      <c r="ECA98" s="11"/>
      <c r="ECB98" s="11"/>
      <c r="ECC98" s="11"/>
      <c r="ECD98" s="11"/>
      <c r="ECE98" s="11"/>
      <c r="ECF98" s="11"/>
      <c r="ECG98" s="11"/>
      <c r="ECH98" s="11"/>
      <c r="ECI98" s="11"/>
      <c r="ECJ98" s="11"/>
      <c r="ECK98" s="11"/>
      <c r="ECL98" s="11"/>
      <c r="ECM98" s="11"/>
      <c r="ECN98" s="11"/>
      <c r="ECO98" s="11"/>
      <c r="ECP98" s="11"/>
      <c r="ECQ98" s="11"/>
      <c r="ECR98" s="11"/>
      <c r="ECS98" s="11"/>
      <c r="ECT98" s="11"/>
      <c r="ECU98" s="11"/>
      <c r="ECV98" s="11"/>
      <c r="ECW98" s="11"/>
      <c r="ECX98" s="11"/>
      <c r="ECY98" s="11"/>
      <c r="ECZ98" s="11"/>
      <c r="EDA98" s="11"/>
      <c r="EDB98" s="11"/>
      <c r="EDC98" s="11"/>
      <c r="EDD98" s="11"/>
      <c r="EDE98" s="11"/>
      <c r="EDF98" s="11"/>
      <c r="EDG98" s="11"/>
      <c r="EDH98" s="11"/>
      <c r="EDI98" s="11"/>
      <c r="EDJ98" s="11"/>
      <c r="EDK98" s="11"/>
      <c r="EDL98" s="11"/>
      <c r="EDM98" s="11"/>
      <c r="EDN98" s="11"/>
      <c r="EDO98" s="11"/>
      <c r="EDP98" s="11"/>
      <c r="EDQ98" s="11"/>
      <c r="EDR98" s="11"/>
      <c r="EDS98" s="11"/>
      <c r="EDT98" s="11"/>
      <c r="EDU98" s="11"/>
      <c r="EDV98" s="11"/>
      <c r="EDW98" s="11"/>
      <c r="EDX98" s="11"/>
      <c r="EDY98" s="11"/>
      <c r="EDZ98" s="11"/>
      <c r="EEA98" s="11"/>
      <c r="EEB98" s="11"/>
      <c r="EEC98" s="11"/>
      <c r="EED98" s="11"/>
      <c r="EEE98" s="11"/>
      <c r="EEF98" s="11"/>
      <c r="EEG98" s="11"/>
      <c r="EEH98" s="11"/>
      <c r="EEI98" s="11"/>
      <c r="EEJ98" s="11"/>
      <c r="EEK98" s="11"/>
      <c r="EEL98" s="11"/>
      <c r="EEM98" s="11"/>
      <c r="EEN98" s="11"/>
      <c r="EEO98" s="11"/>
      <c r="EEP98" s="11"/>
      <c r="EEQ98" s="11"/>
      <c r="EER98" s="11"/>
      <c r="EES98" s="11"/>
      <c r="EET98" s="11"/>
      <c r="EEU98" s="11"/>
      <c r="EEV98" s="11"/>
      <c r="EEW98" s="11"/>
      <c r="EEX98" s="11"/>
      <c r="EEY98" s="11"/>
      <c r="EEZ98" s="11"/>
      <c r="EFA98" s="11"/>
      <c r="EFB98" s="11"/>
      <c r="EFC98" s="11"/>
      <c r="EFD98" s="11"/>
      <c r="EFE98" s="11"/>
      <c r="EFF98" s="11"/>
      <c r="EFG98" s="11"/>
      <c r="EFH98" s="11"/>
      <c r="EFI98" s="11"/>
      <c r="EFJ98" s="11"/>
      <c r="EFK98" s="11"/>
      <c r="EFL98" s="11"/>
      <c r="EFM98" s="11"/>
      <c r="EFN98" s="11"/>
      <c r="EFO98" s="11"/>
      <c r="EFP98" s="11"/>
      <c r="EFQ98" s="11"/>
      <c r="EFR98" s="11"/>
      <c r="EFS98" s="11"/>
      <c r="EFT98" s="11"/>
      <c r="EFU98" s="11"/>
      <c r="EFV98" s="11"/>
      <c r="EFW98" s="11"/>
      <c r="EFX98" s="11"/>
      <c r="EFY98" s="11"/>
      <c r="EFZ98" s="11"/>
      <c r="EGA98" s="11"/>
      <c r="EGB98" s="11"/>
      <c r="EGC98" s="11"/>
      <c r="EGD98" s="11"/>
      <c r="EGE98" s="11"/>
      <c r="EGF98" s="11"/>
      <c r="EGG98" s="11"/>
      <c r="EGH98" s="11"/>
      <c r="EGI98" s="11"/>
      <c r="EGJ98" s="11"/>
      <c r="EGK98" s="11"/>
      <c r="EGL98" s="11"/>
      <c r="EGM98" s="11"/>
      <c r="EGN98" s="11"/>
      <c r="EGO98" s="11"/>
      <c r="EGP98" s="11"/>
      <c r="EGQ98" s="11"/>
      <c r="EGR98" s="11"/>
      <c r="EGS98" s="11"/>
      <c r="EGT98" s="11"/>
      <c r="EGU98" s="11"/>
      <c r="EGV98" s="11"/>
      <c r="EGW98" s="11"/>
      <c r="EGX98" s="11"/>
      <c r="EGY98" s="11"/>
      <c r="EGZ98" s="11"/>
      <c r="EHA98" s="11"/>
      <c r="EHB98" s="11"/>
      <c r="EHC98" s="11"/>
      <c r="EHD98" s="11"/>
      <c r="EHE98" s="11"/>
      <c r="EHF98" s="11"/>
      <c r="EHG98" s="11"/>
      <c r="EHH98" s="11"/>
      <c r="EHI98" s="11"/>
      <c r="EHJ98" s="11"/>
      <c r="EHK98" s="11"/>
      <c r="EHL98" s="11"/>
      <c r="EHM98" s="11"/>
      <c r="EHN98" s="11"/>
      <c r="EHO98" s="11"/>
      <c r="EHP98" s="11"/>
      <c r="EHQ98" s="11"/>
      <c r="EHR98" s="11"/>
      <c r="EHS98" s="11"/>
      <c r="EHT98" s="11"/>
      <c r="EHU98" s="11"/>
      <c r="EHV98" s="11"/>
      <c r="EHW98" s="11"/>
      <c r="EHX98" s="11"/>
      <c r="EHY98" s="11"/>
      <c r="EHZ98" s="11"/>
      <c r="EIA98" s="11"/>
      <c r="EIB98" s="11"/>
      <c r="EIC98" s="11"/>
      <c r="EID98" s="11"/>
      <c r="EIE98" s="11"/>
      <c r="EIF98" s="11"/>
      <c r="EIG98" s="11"/>
      <c r="EIH98" s="11"/>
      <c r="EII98" s="11"/>
      <c r="EIJ98" s="11"/>
      <c r="EIK98" s="11"/>
      <c r="EIL98" s="11"/>
      <c r="EIM98" s="11"/>
      <c r="EIN98" s="11"/>
      <c r="EIO98" s="11"/>
      <c r="EIP98" s="11"/>
      <c r="EIQ98" s="11"/>
      <c r="EIR98" s="11"/>
      <c r="EIS98" s="11"/>
      <c r="EIT98" s="11"/>
      <c r="EIU98" s="11"/>
      <c r="EIV98" s="11"/>
      <c r="EIW98" s="11"/>
      <c r="EIX98" s="11"/>
      <c r="EIY98" s="11"/>
      <c r="EIZ98" s="11"/>
      <c r="EJA98" s="11"/>
      <c r="EJB98" s="11"/>
      <c r="EJC98" s="11"/>
      <c r="EJD98" s="11"/>
      <c r="EJE98" s="11"/>
      <c r="EJF98" s="11"/>
      <c r="EJG98" s="11"/>
      <c r="EJH98" s="11"/>
      <c r="EJI98" s="11"/>
      <c r="EJJ98" s="11"/>
      <c r="EJK98" s="11"/>
      <c r="EJL98" s="11"/>
      <c r="EJM98" s="11"/>
      <c r="EJN98" s="11"/>
      <c r="EJO98" s="11"/>
      <c r="EJP98" s="11"/>
      <c r="EJQ98" s="11"/>
      <c r="EJR98" s="11"/>
      <c r="EJS98" s="11"/>
      <c r="EJT98" s="11"/>
      <c r="EJU98" s="11"/>
      <c r="EJV98" s="11"/>
      <c r="EJW98" s="11"/>
      <c r="EJX98" s="11"/>
      <c r="EJY98" s="11"/>
      <c r="EJZ98" s="11"/>
      <c r="EKA98" s="11"/>
      <c r="EKB98" s="11"/>
      <c r="EKC98" s="11"/>
      <c r="EKD98" s="11"/>
      <c r="EKE98" s="11"/>
      <c r="EKF98" s="11"/>
      <c r="EKG98" s="11"/>
      <c r="EKH98" s="11"/>
      <c r="EKI98" s="11"/>
      <c r="EKJ98" s="11"/>
      <c r="EKK98" s="11"/>
      <c r="EKL98" s="11"/>
      <c r="EKM98" s="11"/>
      <c r="EKN98" s="11"/>
      <c r="EKO98" s="11"/>
      <c r="EKP98" s="11"/>
      <c r="EKQ98" s="11"/>
      <c r="EKR98" s="11"/>
      <c r="EKS98" s="11"/>
      <c r="EKT98" s="11"/>
      <c r="EKU98" s="11"/>
      <c r="EKV98" s="11"/>
      <c r="EKW98" s="11"/>
      <c r="EKX98" s="11"/>
      <c r="EKY98" s="11"/>
      <c r="EKZ98" s="11"/>
      <c r="ELA98" s="11"/>
      <c r="ELB98" s="11"/>
      <c r="ELC98" s="11"/>
      <c r="ELD98" s="11"/>
      <c r="ELE98" s="11"/>
      <c r="ELF98" s="11"/>
      <c r="ELG98" s="11"/>
      <c r="ELH98" s="11"/>
      <c r="ELI98" s="11"/>
      <c r="ELJ98" s="11"/>
      <c r="ELK98" s="11"/>
      <c r="ELL98" s="11"/>
      <c r="ELM98" s="11"/>
      <c r="ELN98" s="11"/>
      <c r="ELO98" s="11"/>
      <c r="ELP98" s="11"/>
      <c r="ELQ98" s="11"/>
      <c r="ELR98" s="11"/>
      <c r="ELS98" s="11"/>
      <c r="ELT98" s="11"/>
      <c r="ELU98" s="11"/>
      <c r="ELV98" s="11"/>
      <c r="ELW98" s="11"/>
      <c r="ELX98" s="11"/>
      <c r="ELY98" s="11"/>
      <c r="ELZ98" s="11"/>
    </row>
    <row r="99" spans="3:346 1276:3718">
      <c r="C99" s="166" t="s">
        <v>998</v>
      </c>
      <c r="D99" s="223">
        <f t="shared" si="4"/>
        <v>0</v>
      </c>
      <c r="E99" s="88" t="s">
        <v>540</v>
      </c>
      <c r="F99" s="219"/>
      <c r="G99" s="92"/>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c r="HJ99" s="11"/>
      <c r="HK99" s="11"/>
      <c r="HL99" s="11"/>
      <c r="HM99" s="11"/>
      <c r="HN99" s="11"/>
      <c r="HO99" s="11"/>
      <c r="HP99" s="11"/>
      <c r="HQ99" s="11"/>
      <c r="HR99" s="11"/>
      <c r="HS99" s="11"/>
      <c r="HT99" s="11"/>
      <c r="HU99" s="11"/>
      <c r="HV99" s="11"/>
      <c r="HW99" s="11"/>
      <c r="HX99" s="11"/>
      <c r="HY99" s="11"/>
      <c r="HZ99" s="11"/>
      <c r="IA99" s="11"/>
      <c r="IB99" s="11"/>
      <c r="IC99" s="11"/>
      <c r="ID99" s="11"/>
      <c r="IE99" s="11"/>
      <c r="IF99" s="11"/>
      <c r="IG99" s="11"/>
      <c r="IH99" s="11"/>
      <c r="II99" s="11"/>
      <c r="IJ99" s="11"/>
      <c r="IK99" s="11"/>
      <c r="IL99" s="11"/>
      <c r="IM99" s="11"/>
      <c r="IN99" s="11"/>
      <c r="IO99" s="11"/>
      <c r="IP99" s="11"/>
      <c r="IQ99" s="11"/>
      <c r="IR99" s="11"/>
      <c r="IS99" s="11"/>
      <c r="IT99" s="11"/>
      <c r="IU99" s="11"/>
      <c r="IV99" s="11"/>
      <c r="IW99" s="11"/>
      <c r="IX99" s="11"/>
      <c r="IY99" s="11"/>
      <c r="IZ99" s="11"/>
      <c r="JA99" s="11"/>
      <c r="JB99" s="11"/>
      <c r="JC99" s="11"/>
      <c r="JD99" s="11"/>
      <c r="JE99" s="11"/>
      <c r="JF99" s="11"/>
      <c r="JG99" s="11"/>
      <c r="JH99" s="11"/>
      <c r="JI99" s="11"/>
      <c r="JJ99" s="11"/>
      <c r="JK99" s="11"/>
      <c r="JL99" s="11"/>
      <c r="JM99" s="11"/>
      <c r="JN99" s="11"/>
      <c r="JO99" s="11"/>
      <c r="JP99" s="11"/>
      <c r="JQ99" s="11"/>
      <c r="JR99" s="11"/>
      <c r="JS99" s="11"/>
      <c r="JT99" s="11"/>
      <c r="JU99" s="11"/>
      <c r="JV99" s="11"/>
      <c r="JW99" s="11"/>
      <c r="JX99" s="11"/>
      <c r="JY99" s="11"/>
      <c r="JZ99" s="11"/>
      <c r="KA99" s="11"/>
      <c r="KB99" s="11"/>
      <c r="KC99" s="11"/>
      <c r="KD99" s="11"/>
      <c r="KE99" s="11"/>
      <c r="KF99" s="11"/>
      <c r="KG99" s="11"/>
      <c r="KH99" s="11"/>
      <c r="KI99" s="11"/>
      <c r="KJ99" s="11"/>
      <c r="KK99" s="11"/>
      <c r="KL99" s="11"/>
      <c r="KM99" s="11"/>
      <c r="KN99" s="11"/>
      <c r="KO99" s="11"/>
      <c r="KP99" s="11"/>
      <c r="KQ99" s="11"/>
      <c r="KR99" s="11"/>
      <c r="KS99" s="11"/>
      <c r="KT99" s="11"/>
      <c r="KU99" s="11"/>
      <c r="KV99" s="11"/>
      <c r="KW99" s="11"/>
      <c r="KX99" s="11"/>
      <c r="KY99" s="11"/>
      <c r="KZ99" s="11"/>
      <c r="LA99" s="11"/>
      <c r="LB99" s="11"/>
      <c r="LC99" s="11"/>
      <c r="LD99" s="11"/>
      <c r="LE99" s="11"/>
      <c r="LF99" s="11"/>
      <c r="LG99" s="11"/>
      <c r="LH99" s="11"/>
      <c r="LI99" s="11"/>
      <c r="LJ99" s="11"/>
      <c r="LK99" s="11"/>
      <c r="LL99" s="11"/>
      <c r="LM99" s="11"/>
      <c r="LN99" s="11"/>
      <c r="LO99" s="11"/>
      <c r="LP99" s="11"/>
      <c r="LQ99" s="11"/>
      <c r="LR99" s="11"/>
      <c r="LS99" s="11"/>
      <c r="LT99" s="11"/>
      <c r="LU99" s="11"/>
      <c r="LV99" s="11"/>
      <c r="LW99" s="11"/>
      <c r="LX99" s="11"/>
      <c r="LY99" s="11"/>
      <c r="LZ99" s="11"/>
      <c r="MA99" s="11"/>
      <c r="MB99" s="11"/>
      <c r="MC99" s="11"/>
      <c r="MD99" s="11"/>
      <c r="ME99" s="11"/>
      <c r="MF99" s="11"/>
      <c r="MG99" s="11"/>
      <c r="MH99" s="11"/>
      <c r="AWB99" s="11"/>
      <c r="AWC99" s="11"/>
      <c r="AWD99" s="11"/>
      <c r="AWE99" s="11"/>
      <c r="AWF99" s="11"/>
      <c r="AWG99" s="11"/>
      <c r="AWH99" s="11"/>
      <c r="AWI99" s="11"/>
      <c r="AWJ99" s="11"/>
      <c r="AWK99" s="11"/>
      <c r="AWL99" s="11"/>
      <c r="AWM99" s="11"/>
      <c r="AWN99" s="11"/>
      <c r="AWO99" s="11"/>
      <c r="AWP99" s="11"/>
      <c r="AWQ99" s="11"/>
      <c r="AWR99" s="11"/>
      <c r="AWS99" s="11"/>
      <c r="AWT99" s="11"/>
      <c r="AWU99" s="11"/>
      <c r="AWV99" s="11"/>
      <c r="AWW99" s="11"/>
      <c r="AWX99" s="11"/>
      <c r="AWY99" s="11"/>
      <c r="AWZ99" s="11"/>
      <c r="AXA99" s="11"/>
      <c r="AXB99" s="11"/>
      <c r="AXC99" s="11"/>
      <c r="AXD99" s="11"/>
      <c r="AXE99" s="11"/>
      <c r="AXF99" s="11"/>
      <c r="AXG99" s="11"/>
      <c r="AXH99" s="11"/>
      <c r="AXI99" s="11"/>
      <c r="AXJ99" s="11"/>
      <c r="AXK99" s="11"/>
      <c r="AXL99" s="11"/>
      <c r="AXM99" s="11"/>
      <c r="AXN99" s="11"/>
      <c r="AXO99" s="11"/>
      <c r="AXP99" s="11"/>
      <c r="AXQ99" s="11"/>
      <c r="AXR99" s="11"/>
      <c r="AXS99" s="11"/>
      <c r="AXT99" s="11"/>
      <c r="AXU99" s="11"/>
      <c r="AXV99" s="11"/>
      <c r="AXW99" s="11"/>
      <c r="AXX99" s="11"/>
      <c r="AXY99" s="11"/>
      <c r="AXZ99" s="11"/>
      <c r="AYA99" s="11"/>
      <c r="AYB99" s="11"/>
      <c r="AYC99" s="11"/>
      <c r="AYD99" s="11"/>
      <c r="AYE99" s="11"/>
      <c r="AYF99" s="11"/>
      <c r="AYG99" s="11"/>
      <c r="AYH99" s="11"/>
      <c r="AYI99" s="11"/>
      <c r="AYJ99" s="11"/>
      <c r="AYK99" s="11"/>
      <c r="AYL99" s="11"/>
      <c r="AYM99" s="11"/>
      <c r="AYN99" s="11"/>
      <c r="AYO99" s="11"/>
      <c r="AYP99" s="11"/>
      <c r="AYQ99" s="11"/>
      <c r="AYR99" s="11"/>
      <c r="AYS99" s="11"/>
      <c r="AYT99" s="11"/>
      <c r="AYU99" s="11"/>
      <c r="AYV99" s="11"/>
      <c r="AYW99" s="11"/>
      <c r="AYX99" s="11"/>
      <c r="AYY99" s="11"/>
      <c r="AYZ99" s="11"/>
      <c r="AZA99" s="11"/>
      <c r="AZB99" s="11"/>
      <c r="AZC99" s="11"/>
      <c r="AZD99" s="11"/>
      <c r="AZE99" s="11"/>
      <c r="AZF99" s="11"/>
      <c r="AZG99" s="11"/>
      <c r="AZH99" s="11"/>
      <c r="AZI99" s="11"/>
      <c r="AZJ99" s="11"/>
      <c r="AZK99" s="11"/>
      <c r="AZL99" s="11"/>
      <c r="AZM99" s="11"/>
      <c r="AZN99" s="11"/>
      <c r="AZO99" s="11"/>
      <c r="AZP99" s="11"/>
      <c r="AZQ99" s="11"/>
      <c r="AZR99" s="11"/>
      <c r="AZS99" s="11"/>
      <c r="AZT99" s="11"/>
      <c r="AZU99" s="11"/>
      <c r="AZV99" s="11"/>
      <c r="AZW99" s="11"/>
      <c r="AZX99" s="11"/>
      <c r="AZY99" s="11"/>
      <c r="AZZ99" s="11"/>
      <c r="BAA99" s="11"/>
      <c r="BAB99" s="11"/>
      <c r="BAC99" s="11"/>
      <c r="BAD99" s="11"/>
      <c r="BAE99" s="11"/>
      <c r="BAF99" s="11"/>
      <c r="BAG99" s="11"/>
      <c r="BAH99" s="11"/>
      <c r="BAI99" s="11"/>
      <c r="BAJ99" s="11"/>
      <c r="BAK99" s="11"/>
      <c r="BAL99" s="11"/>
      <c r="BAM99" s="11"/>
      <c r="BAN99" s="11"/>
      <c r="BAO99" s="11"/>
      <c r="BAP99" s="11"/>
      <c r="BAQ99" s="11"/>
      <c r="BAR99" s="11"/>
      <c r="BAS99" s="11"/>
      <c r="BAT99" s="11"/>
      <c r="BAU99" s="11"/>
      <c r="BAV99" s="11"/>
      <c r="BAW99" s="11"/>
      <c r="BAX99" s="11"/>
      <c r="BAY99" s="11"/>
      <c r="BAZ99" s="11"/>
      <c r="BBA99" s="11"/>
      <c r="BBB99" s="11"/>
      <c r="BBC99" s="11"/>
      <c r="BBD99" s="11"/>
      <c r="BBE99" s="11"/>
      <c r="BBF99" s="11"/>
      <c r="BBG99" s="11"/>
      <c r="BBH99" s="11"/>
      <c r="BBI99" s="11"/>
      <c r="BBJ99" s="11"/>
      <c r="BBK99" s="11"/>
      <c r="BBL99" s="11"/>
      <c r="BBM99" s="11"/>
      <c r="BBN99" s="11"/>
      <c r="BBO99" s="11"/>
      <c r="BBP99" s="11"/>
      <c r="BBQ99" s="11"/>
      <c r="BBR99" s="11"/>
      <c r="BBS99" s="11"/>
      <c r="BBT99" s="11"/>
      <c r="BBU99" s="11"/>
      <c r="BBV99" s="11"/>
      <c r="BBW99" s="11"/>
      <c r="BBX99" s="11"/>
      <c r="BBY99" s="11"/>
      <c r="BBZ99" s="11"/>
      <c r="BCA99" s="11"/>
      <c r="BCB99" s="11"/>
      <c r="BCC99" s="11"/>
      <c r="BCD99" s="11"/>
      <c r="BCE99" s="11"/>
      <c r="BCF99" s="11"/>
      <c r="BCG99" s="11"/>
      <c r="BCH99" s="11"/>
      <c r="BCI99" s="11"/>
      <c r="BCJ99" s="11"/>
      <c r="BCK99" s="11"/>
      <c r="BCL99" s="11"/>
      <c r="BCM99" s="11"/>
      <c r="BCN99" s="11"/>
      <c r="BCO99" s="11"/>
      <c r="BCP99" s="11"/>
      <c r="BCQ99" s="11"/>
      <c r="BCR99" s="11"/>
      <c r="BCS99" s="11"/>
      <c r="BCT99" s="11"/>
      <c r="BCU99" s="11"/>
      <c r="BCV99" s="11"/>
      <c r="BCW99" s="11"/>
      <c r="BCX99" s="11"/>
      <c r="BCY99" s="11"/>
      <c r="BCZ99" s="11"/>
      <c r="BDA99" s="11"/>
      <c r="BDB99" s="11"/>
      <c r="BDC99" s="11"/>
      <c r="BDD99" s="11"/>
      <c r="BDE99" s="11"/>
      <c r="BDF99" s="11"/>
      <c r="BDG99" s="11"/>
      <c r="BDH99" s="11"/>
      <c r="BDI99" s="11"/>
      <c r="BDJ99" s="11"/>
      <c r="BDK99" s="11"/>
      <c r="BDL99" s="11"/>
      <c r="BDM99" s="11"/>
      <c r="BDN99" s="11"/>
      <c r="BDO99" s="11"/>
      <c r="BDP99" s="11"/>
      <c r="BDQ99" s="11"/>
      <c r="BDR99" s="11"/>
      <c r="BDS99" s="11"/>
      <c r="BDT99" s="11"/>
      <c r="BDU99" s="11"/>
      <c r="BDV99" s="11"/>
      <c r="BDW99" s="11"/>
      <c r="BDX99" s="11"/>
      <c r="BDY99" s="11"/>
      <c r="BDZ99" s="11"/>
      <c r="BEA99" s="11"/>
      <c r="BEB99" s="11"/>
      <c r="BEC99" s="11"/>
      <c r="BED99" s="11"/>
      <c r="BEE99" s="11"/>
      <c r="BEF99" s="11"/>
      <c r="BEG99" s="11"/>
      <c r="BEH99" s="11"/>
      <c r="BEI99" s="11"/>
      <c r="BEJ99" s="11"/>
      <c r="BEK99" s="11"/>
      <c r="BEL99" s="11"/>
      <c r="BEM99" s="11"/>
      <c r="BEN99" s="11"/>
      <c r="BEO99" s="11"/>
      <c r="BEP99" s="11"/>
      <c r="BEQ99" s="11"/>
      <c r="BER99" s="11"/>
      <c r="BES99" s="11"/>
      <c r="BET99" s="11"/>
      <c r="BEU99" s="11"/>
      <c r="BEV99" s="11"/>
      <c r="BEW99" s="11"/>
      <c r="BEX99" s="11"/>
      <c r="BEY99" s="11"/>
      <c r="BEZ99" s="11"/>
      <c r="BFA99" s="11"/>
      <c r="BFB99" s="11"/>
      <c r="BFC99" s="11"/>
      <c r="BFD99" s="11"/>
      <c r="BFE99" s="11"/>
      <c r="BFF99" s="11"/>
      <c r="BFG99" s="11"/>
      <c r="BFH99" s="11"/>
      <c r="BFI99" s="11"/>
      <c r="BFJ99" s="11"/>
      <c r="BFK99" s="11"/>
      <c r="BFL99" s="11"/>
      <c r="BFM99" s="11"/>
      <c r="BFN99" s="11"/>
      <c r="BFO99" s="11"/>
      <c r="BFP99" s="11"/>
      <c r="BFQ99" s="11"/>
      <c r="BFR99" s="11"/>
      <c r="BFS99" s="11"/>
      <c r="BFT99" s="11"/>
      <c r="BFU99" s="11"/>
      <c r="BFV99" s="11"/>
      <c r="BFW99" s="11"/>
      <c r="BFX99" s="11"/>
      <c r="BFY99" s="11"/>
      <c r="BFZ99" s="11"/>
      <c r="BGA99" s="11"/>
      <c r="BGB99" s="11"/>
      <c r="BGC99" s="11"/>
      <c r="BGD99" s="11"/>
      <c r="BGE99" s="11"/>
      <c r="BGF99" s="11"/>
      <c r="BGG99" s="11"/>
      <c r="BGH99" s="11"/>
      <c r="BGI99" s="11"/>
      <c r="BGJ99" s="11"/>
      <c r="BGK99" s="11"/>
      <c r="BGL99" s="11"/>
      <c r="BGM99" s="11"/>
      <c r="BGN99" s="11"/>
      <c r="BGO99" s="11"/>
      <c r="BGP99" s="11"/>
      <c r="BGQ99" s="11"/>
      <c r="BGR99" s="11"/>
      <c r="BGS99" s="11"/>
      <c r="BGT99" s="11"/>
      <c r="BGU99" s="11"/>
      <c r="BGV99" s="11"/>
      <c r="BGW99" s="11"/>
      <c r="BGX99" s="11"/>
      <c r="BGY99" s="11"/>
      <c r="BGZ99" s="11"/>
      <c r="BHA99" s="11"/>
      <c r="BHB99" s="11"/>
      <c r="BHC99" s="11"/>
      <c r="BHD99" s="11"/>
      <c r="BHE99" s="11"/>
      <c r="BHF99" s="11"/>
      <c r="BHG99" s="11"/>
      <c r="BHH99" s="11"/>
      <c r="BHI99" s="11"/>
      <c r="BHJ99" s="11"/>
      <c r="BHK99" s="11"/>
      <c r="BHL99" s="11"/>
      <c r="BHM99" s="11"/>
      <c r="BHN99" s="11"/>
      <c r="BHO99" s="11"/>
      <c r="BHP99" s="11"/>
      <c r="BHQ99" s="11"/>
      <c r="BHR99" s="11"/>
      <c r="BHS99" s="11"/>
      <c r="BHT99" s="11"/>
      <c r="BHU99" s="11"/>
      <c r="BHV99" s="11"/>
      <c r="BHW99" s="11"/>
      <c r="BHX99" s="11"/>
      <c r="BHY99" s="11"/>
      <c r="BHZ99" s="11"/>
      <c r="BIA99" s="11"/>
      <c r="BIB99" s="11"/>
      <c r="BIC99" s="11"/>
      <c r="BID99" s="11"/>
      <c r="BIE99" s="11"/>
      <c r="BIF99" s="11"/>
      <c r="BIG99" s="11"/>
      <c r="BIH99" s="11"/>
      <c r="BII99" s="11"/>
      <c r="BIJ99" s="11"/>
      <c r="BIK99" s="11"/>
      <c r="BIL99" s="11"/>
      <c r="BIM99" s="11"/>
      <c r="BIN99" s="11"/>
      <c r="BIO99" s="11"/>
      <c r="BIP99" s="11"/>
      <c r="BIQ99" s="11"/>
      <c r="BIR99" s="11"/>
      <c r="BIS99" s="11"/>
      <c r="BIT99" s="11"/>
      <c r="BIU99" s="11"/>
      <c r="BIV99" s="11"/>
      <c r="BIW99" s="11"/>
      <c r="BIX99" s="11"/>
      <c r="BIY99" s="11"/>
      <c r="BIZ99" s="11"/>
      <c r="BJA99" s="11"/>
      <c r="BJB99" s="11"/>
      <c r="BJC99" s="11"/>
      <c r="BJD99" s="11"/>
      <c r="BJE99" s="11"/>
      <c r="BJF99" s="11"/>
      <c r="BJG99" s="11"/>
      <c r="BJH99" s="11"/>
      <c r="BJI99" s="11"/>
      <c r="BJJ99" s="11"/>
      <c r="BJK99" s="11"/>
      <c r="BJL99" s="11"/>
      <c r="BJM99" s="11"/>
      <c r="BJN99" s="11"/>
      <c r="BJO99" s="11"/>
      <c r="BJP99" s="11"/>
      <c r="BJQ99" s="11"/>
      <c r="BJR99" s="11"/>
      <c r="BJS99" s="11"/>
      <c r="BJT99" s="11"/>
      <c r="BJU99" s="11"/>
      <c r="BJV99" s="11"/>
      <c r="BJW99" s="11"/>
      <c r="BJX99" s="11"/>
      <c r="BJY99" s="11"/>
      <c r="BJZ99" s="11"/>
      <c r="BKA99" s="11"/>
      <c r="BKB99" s="11"/>
      <c r="BKC99" s="11"/>
      <c r="BKD99" s="11"/>
      <c r="BKE99" s="11"/>
      <c r="BKF99" s="11"/>
      <c r="BKG99" s="11"/>
      <c r="BKH99" s="11"/>
      <c r="BKI99" s="11"/>
      <c r="BKJ99" s="11"/>
      <c r="BKK99" s="11"/>
      <c r="BKL99" s="11"/>
      <c r="BKM99" s="11"/>
      <c r="BKN99" s="11"/>
      <c r="BKO99" s="11"/>
      <c r="BKP99" s="11"/>
      <c r="BKQ99" s="11"/>
      <c r="BKR99" s="11"/>
      <c r="BKS99" s="11"/>
      <c r="BKT99" s="11"/>
      <c r="BKU99" s="11"/>
      <c r="BKV99" s="11"/>
      <c r="BKW99" s="11"/>
      <c r="BKX99" s="11"/>
      <c r="BKY99" s="11"/>
      <c r="BKZ99" s="11"/>
      <c r="BLA99" s="11"/>
      <c r="BLB99" s="11"/>
      <c r="BLC99" s="11"/>
      <c r="BLD99" s="11"/>
      <c r="BLE99" s="11"/>
      <c r="BLF99" s="11"/>
      <c r="BLG99" s="11"/>
      <c r="BLH99" s="11"/>
      <c r="BLI99" s="11"/>
      <c r="BLJ99" s="11"/>
      <c r="BLK99" s="11"/>
      <c r="BLL99" s="11"/>
      <c r="BLM99" s="11"/>
      <c r="BLN99" s="11"/>
      <c r="BLO99" s="11"/>
      <c r="BLP99" s="11"/>
      <c r="BLQ99" s="11"/>
      <c r="BLR99" s="11"/>
      <c r="BLS99" s="11"/>
      <c r="BLT99" s="11"/>
      <c r="BLU99" s="11"/>
      <c r="BLV99" s="11"/>
      <c r="BLW99" s="11"/>
      <c r="BLX99" s="11"/>
      <c r="BLY99" s="11"/>
      <c r="BLZ99" s="11"/>
      <c r="BMA99" s="11"/>
      <c r="BMB99" s="11"/>
      <c r="BMC99" s="11"/>
      <c r="BMD99" s="11"/>
      <c r="BME99" s="11"/>
      <c r="BMF99" s="11"/>
      <c r="BMG99" s="11"/>
      <c r="BMH99" s="11"/>
      <c r="BMI99" s="11"/>
      <c r="BMJ99" s="11"/>
      <c r="BMK99" s="11"/>
      <c r="BML99" s="11"/>
      <c r="BMM99" s="11"/>
      <c r="BMN99" s="11"/>
      <c r="BMO99" s="11"/>
      <c r="BMP99" s="11"/>
      <c r="BMQ99" s="11"/>
      <c r="BMR99" s="11"/>
      <c r="BMS99" s="11"/>
      <c r="BMT99" s="11"/>
      <c r="BMU99" s="11"/>
      <c r="BMV99" s="11"/>
      <c r="BMW99" s="11"/>
      <c r="BMX99" s="11"/>
      <c r="BMY99" s="11"/>
      <c r="BMZ99" s="11"/>
      <c r="BNA99" s="11"/>
      <c r="BNB99" s="11"/>
      <c r="BNC99" s="11"/>
      <c r="BND99" s="11"/>
      <c r="BNE99" s="11"/>
      <c r="BNF99" s="11"/>
      <c r="BNG99" s="11"/>
      <c r="BNH99" s="11"/>
      <c r="BNI99" s="11"/>
      <c r="BNJ99" s="11"/>
      <c r="BNK99" s="11"/>
      <c r="BNL99" s="11"/>
      <c r="BNM99" s="11"/>
      <c r="BNN99" s="11"/>
      <c r="BNO99" s="11"/>
      <c r="BNP99" s="11"/>
      <c r="BNQ99" s="11"/>
      <c r="BNR99" s="11"/>
      <c r="BNS99" s="11"/>
      <c r="BNT99" s="11"/>
      <c r="BNU99" s="11"/>
      <c r="BNV99" s="11"/>
      <c r="BNW99" s="11"/>
      <c r="BNX99" s="11"/>
      <c r="BNY99" s="11"/>
      <c r="BNZ99" s="11"/>
      <c r="BOA99" s="11"/>
      <c r="BOB99" s="11"/>
      <c r="BOC99" s="11"/>
      <c r="BOD99" s="11"/>
      <c r="BOE99" s="11"/>
      <c r="BOF99" s="11"/>
      <c r="BOG99" s="11"/>
      <c r="BOH99" s="11"/>
      <c r="BOI99" s="11"/>
      <c r="BOJ99" s="11"/>
      <c r="BOK99" s="11"/>
      <c r="BOL99" s="11"/>
      <c r="BOM99" s="11"/>
      <c r="BON99" s="11"/>
      <c r="BOO99" s="11"/>
      <c r="BOP99" s="11"/>
      <c r="BOQ99" s="11"/>
      <c r="BOR99" s="11"/>
      <c r="BOS99" s="11"/>
      <c r="BOT99" s="11"/>
      <c r="BOU99" s="11"/>
      <c r="BOV99" s="11"/>
      <c r="BOW99" s="11"/>
      <c r="BOX99" s="11"/>
      <c r="BOY99" s="11"/>
      <c r="BOZ99" s="11"/>
      <c r="BPA99" s="11"/>
      <c r="BPB99" s="11"/>
      <c r="BPC99" s="11"/>
      <c r="BPD99" s="11"/>
      <c r="BPE99" s="11"/>
      <c r="BPF99" s="11"/>
      <c r="BPG99" s="11"/>
      <c r="BPH99" s="11"/>
      <c r="BPI99" s="11"/>
      <c r="BPJ99" s="11"/>
      <c r="BPK99" s="11"/>
      <c r="BPL99" s="11"/>
      <c r="BPM99" s="11"/>
      <c r="BPN99" s="11"/>
      <c r="BPO99" s="11"/>
      <c r="BPP99" s="11"/>
      <c r="BPQ99" s="11"/>
      <c r="BPR99" s="11"/>
      <c r="BPS99" s="11"/>
      <c r="BPT99" s="11"/>
      <c r="BPU99" s="11"/>
      <c r="BPV99" s="11"/>
      <c r="BPW99" s="11"/>
      <c r="BPX99" s="11"/>
      <c r="BPY99" s="11"/>
      <c r="BPZ99" s="11"/>
      <c r="BQA99" s="11"/>
      <c r="BQB99" s="11"/>
      <c r="BQC99" s="11"/>
      <c r="BQD99" s="11"/>
      <c r="BQE99" s="11"/>
      <c r="BQF99" s="11"/>
      <c r="BQG99" s="11"/>
      <c r="BQH99" s="11"/>
      <c r="BQI99" s="11"/>
      <c r="BQJ99" s="11"/>
      <c r="BQK99" s="11"/>
      <c r="BQL99" s="11"/>
      <c r="BQM99" s="11"/>
      <c r="BQN99" s="11"/>
      <c r="BQO99" s="11"/>
      <c r="BQP99" s="11"/>
      <c r="BQQ99" s="11"/>
      <c r="BQR99" s="11"/>
      <c r="BQS99" s="11"/>
      <c r="BQT99" s="11"/>
      <c r="BQU99" s="11"/>
      <c r="BQV99" s="11"/>
      <c r="BQW99" s="11"/>
      <c r="BQX99" s="11"/>
      <c r="BQY99" s="11"/>
      <c r="BQZ99" s="11"/>
      <c r="BRA99" s="11"/>
      <c r="BRB99" s="11"/>
      <c r="BRC99" s="11"/>
      <c r="BRD99" s="11"/>
      <c r="BRE99" s="11"/>
      <c r="BRF99" s="11"/>
      <c r="BRG99" s="11"/>
      <c r="BRH99" s="11"/>
      <c r="BRI99" s="11"/>
      <c r="BRJ99" s="11"/>
      <c r="BRK99" s="11"/>
      <c r="BRL99" s="11"/>
      <c r="BRM99" s="11"/>
      <c r="BRN99" s="11"/>
      <c r="BRO99" s="11"/>
      <c r="BRP99" s="11"/>
      <c r="BRQ99" s="11"/>
      <c r="BRR99" s="11"/>
      <c r="BRS99" s="11"/>
      <c r="BRT99" s="11"/>
      <c r="BRU99" s="11"/>
      <c r="BRV99" s="11"/>
      <c r="BRW99" s="11"/>
      <c r="BRX99" s="11"/>
      <c r="BRY99" s="11"/>
      <c r="BRZ99" s="11"/>
      <c r="BSA99" s="11"/>
      <c r="BSB99" s="11"/>
      <c r="BSC99" s="11"/>
      <c r="BSD99" s="11"/>
      <c r="BSE99" s="11"/>
      <c r="BSF99" s="11"/>
      <c r="BSG99" s="11"/>
      <c r="BSH99" s="11"/>
      <c r="BSI99" s="11"/>
      <c r="BSJ99" s="11"/>
      <c r="BSK99" s="11"/>
      <c r="BSL99" s="11"/>
      <c r="BSM99" s="11"/>
      <c r="BSN99" s="11"/>
      <c r="BSO99" s="11"/>
      <c r="BSP99" s="11"/>
      <c r="BSQ99" s="11"/>
      <c r="BSR99" s="11"/>
      <c r="BSS99" s="11"/>
      <c r="BST99" s="11"/>
      <c r="BSU99" s="11"/>
      <c r="BSV99" s="11"/>
      <c r="BSW99" s="11"/>
      <c r="BSX99" s="11"/>
      <c r="BSY99" s="11"/>
      <c r="BSZ99" s="11"/>
      <c r="BTA99" s="11"/>
      <c r="BTB99" s="11"/>
      <c r="BTC99" s="11"/>
      <c r="BTD99" s="11"/>
      <c r="BTE99" s="11"/>
      <c r="BTF99" s="11"/>
      <c r="BTG99" s="11"/>
      <c r="BTH99" s="11"/>
      <c r="BTI99" s="11"/>
      <c r="BTJ99" s="11"/>
      <c r="BTK99" s="11"/>
      <c r="BTL99" s="11"/>
      <c r="BTM99" s="11"/>
      <c r="BTN99" s="11"/>
      <c r="BTO99" s="11"/>
      <c r="BTP99" s="11"/>
      <c r="BTQ99" s="11"/>
      <c r="BTR99" s="11"/>
      <c r="BTS99" s="11"/>
      <c r="BTT99" s="11"/>
      <c r="BTU99" s="11"/>
      <c r="BTV99" s="11"/>
      <c r="BTW99" s="11"/>
      <c r="BTX99" s="11"/>
      <c r="BTY99" s="11"/>
      <c r="BTZ99" s="11"/>
      <c r="BUA99" s="11"/>
      <c r="BUB99" s="11"/>
      <c r="BUC99" s="11"/>
      <c r="BUD99" s="11"/>
      <c r="BUE99" s="11"/>
      <c r="BUF99" s="11"/>
      <c r="BUG99" s="11"/>
      <c r="BUH99" s="11"/>
      <c r="BUI99" s="11"/>
      <c r="BUJ99" s="11"/>
      <c r="BUK99" s="11"/>
      <c r="BUL99" s="11"/>
      <c r="BUM99" s="11"/>
      <c r="BUN99" s="11"/>
      <c r="BUO99" s="11"/>
      <c r="BUP99" s="11"/>
      <c r="BUQ99" s="11"/>
      <c r="BUR99" s="11"/>
      <c r="BUS99" s="11"/>
      <c r="BUT99" s="11"/>
      <c r="BUU99" s="11"/>
      <c r="BUV99" s="11"/>
      <c r="BUW99" s="11"/>
      <c r="BUX99" s="11"/>
      <c r="BUY99" s="11"/>
      <c r="BUZ99" s="11"/>
      <c r="BVA99" s="11"/>
      <c r="BVB99" s="11"/>
      <c r="BVC99" s="11"/>
      <c r="BVD99" s="11"/>
      <c r="BVE99" s="11"/>
      <c r="BVF99" s="11"/>
      <c r="BVG99" s="11"/>
      <c r="BVH99" s="11"/>
      <c r="BVI99" s="11"/>
      <c r="BVJ99" s="11"/>
      <c r="BVK99" s="11"/>
      <c r="BVL99" s="11"/>
      <c r="BVM99" s="11"/>
      <c r="BVN99" s="11"/>
      <c r="BVO99" s="11"/>
      <c r="BVP99" s="11"/>
      <c r="BVQ99" s="11"/>
      <c r="BVR99" s="11"/>
      <c r="BVS99" s="11"/>
      <c r="BVT99" s="11"/>
      <c r="BVU99" s="11"/>
      <c r="BVV99" s="11"/>
      <c r="BVW99" s="11"/>
      <c r="BVX99" s="11"/>
      <c r="BVY99" s="11"/>
      <c r="BVZ99" s="11"/>
      <c r="BWA99" s="11"/>
      <c r="BWB99" s="11"/>
      <c r="BWC99" s="11"/>
      <c r="BWD99" s="11"/>
      <c r="BWE99" s="11"/>
      <c r="BWF99" s="11"/>
      <c r="BWG99" s="11"/>
      <c r="BWH99" s="11"/>
      <c r="BWI99" s="11"/>
      <c r="BWJ99" s="11"/>
      <c r="BWK99" s="11"/>
      <c r="BWL99" s="11"/>
      <c r="BWM99" s="11"/>
      <c r="BWN99" s="11"/>
      <c r="BWO99" s="11"/>
      <c r="BWP99" s="11"/>
      <c r="BWQ99" s="11"/>
      <c r="BWR99" s="11"/>
      <c r="BWS99" s="11"/>
      <c r="BWT99" s="11"/>
      <c r="BWU99" s="11"/>
      <c r="BWV99" s="11"/>
      <c r="BWW99" s="11"/>
      <c r="BWX99" s="11"/>
      <c r="BWY99" s="11"/>
      <c r="BWZ99" s="11"/>
      <c r="BXA99" s="11"/>
      <c r="BXB99" s="11"/>
      <c r="BXC99" s="11"/>
      <c r="BXD99" s="11"/>
      <c r="BXE99" s="11"/>
      <c r="BXF99" s="11"/>
      <c r="BXG99" s="11"/>
      <c r="BXH99" s="11"/>
      <c r="BXI99" s="11"/>
      <c r="BXJ99" s="11"/>
      <c r="BXK99" s="11"/>
      <c r="BXL99" s="11"/>
      <c r="BXM99" s="11"/>
      <c r="BXN99" s="11"/>
      <c r="BXO99" s="11"/>
      <c r="BXP99" s="11"/>
      <c r="BXQ99" s="11"/>
      <c r="BXR99" s="11"/>
      <c r="BXS99" s="11"/>
      <c r="BXT99" s="11"/>
      <c r="BXU99" s="11"/>
      <c r="BXV99" s="11"/>
      <c r="BXW99" s="11"/>
      <c r="BXX99" s="11"/>
      <c r="BXY99" s="11"/>
      <c r="BXZ99" s="11"/>
      <c r="BYA99" s="11"/>
      <c r="BYB99" s="11"/>
      <c r="BYC99" s="11"/>
      <c r="BYD99" s="11"/>
      <c r="BYE99" s="11"/>
      <c r="BYF99" s="11"/>
      <c r="BYG99" s="11"/>
      <c r="BYH99" s="11"/>
      <c r="BYI99" s="11"/>
      <c r="BYJ99" s="11"/>
      <c r="BYK99" s="11"/>
      <c r="BYL99" s="11"/>
      <c r="BYM99" s="11"/>
      <c r="BYN99" s="11"/>
      <c r="BYO99" s="11"/>
      <c r="BYP99" s="11"/>
      <c r="BYQ99" s="11"/>
      <c r="BYR99" s="11"/>
      <c r="BYS99" s="11"/>
      <c r="BYT99" s="11"/>
      <c r="BYU99" s="11"/>
      <c r="BYV99" s="11"/>
      <c r="BYW99" s="11"/>
      <c r="BYX99" s="11"/>
      <c r="BYY99" s="11"/>
      <c r="BYZ99" s="11"/>
      <c r="BZA99" s="11"/>
      <c r="BZB99" s="11"/>
      <c r="BZC99" s="11"/>
      <c r="BZD99" s="11"/>
      <c r="BZE99" s="11"/>
      <c r="BZF99" s="11"/>
      <c r="BZG99" s="11"/>
      <c r="BZH99" s="11"/>
      <c r="BZI99" s="11"/>
      <c r="BZJ99" s="11"/>
      <c r="BZK99" s="11"/>
      <c r="BZL99" s="11"/>
      <c r="BZM99" s="11"/>
      <c r="BZN99" s="11"/>
      <c r="BZO99" s="11"/>
      <c r="BZP99" s="11"/>
      <c r="BZQ99" s="11"/>
      <c r="BZR99" s="11"/>
      <c r="BZS99" s="11"/>
      <c r="BZT99" s="11"/>
      <c r="BZU99" s="11"/>
      <c r="BZV99" s="11"/>
      <c r="BZW99" s="11"/>
      <c r="BZX99" s="11"/>
      <c r="BZY99" s="11"/>
      <c r="BZZ99" s="11"/>
      <c r="CAA99" s="11"/>
      <c r="CAB99" s="11"/>
      <c r="CAC99" s="11"/>
      <c r="CAD99" s="11"/>
      <c r="CAE99" s="11"/>
      <c r="CAF99" s="11"/>
      <c r="CAG99" s="11"/>
      <c r="CAH99" s="11"/>
      <c r="CAI99" s="11"/>
      <c r="CAJ99" s="11"/>
      <c r="CAK99" s="11"/>
      <c r="CAL99" s="11"/>
      <c r="CAM99" s="11"/>
      <c r="CAN99" s="11"/>
      <c r="CAO99" s="11"/>
      <c r="CAP99" s="11"/>
      <c r="CAQ99" s="11"/>
      <c r="CAR99" s="11"/>
      <c r="CAS99" s="11"/>
      <c r="CAT99" s="11"/>
      <c r="CAU99" s="11"/>
      <c r="CAV99" s="11"/>
      <c r="CAW99" s="11"/>
      <c r="CAX99" s="11"/>
      <c r="CAY99" s="11"/>
      <c r="CAZ99" s="11"/>
      <c r="CBA99" s="11"/>
      <c r="CBB99" s="11"/>
      <c r="CBC99" s="11"/>
      <c r="CBD99" s="11"/>
      <c r="CBE99" s="11"/>
      <c r="CBF99" s="11"/>
      <c r="CBG99" s="11"/>
      <c r="CBH99" s="11"/>
      <c r="CBI99" s="11"/>
      <c r="CBJ99" s="11"/>
      <c r="CBK99" s="11"/>
      <c r="CBL99" s="11"/>
      <c r="CBM99" s="11"/>
      <c r="CBN99" s="11"/>
      <c r="CBO99" s="11"/>
      <c r="CBP99" s="11"/>
      <c r="CBQ99" s="11"/>
      <c r="CBR99" s="11"/>
      <c r="CBS99" s="11"/>
      <c r="CBT99" s="11"/>
      <c r="CBU99" s="11"/>
      <c r="CBV99" s="11"/>
      <c r="CBW99" s="11"/>
      <c r="CBX99" s="11"/>
      <c r="CBY99" s="11"/>
      <c r="CBZ99" s="11"/>
      <c r="CCA99" s="11"/>
      <c r="CCB99" s="11"/>
      <c r="CCC99" s="11"/>
      <c r="CCD99" s="11"/>
      <c r="CCE99" s="11"/>
      <c r="CCF99" s="11"/>
      <c r="CCG99" s="11"/>
      <c r="CCH99" s="11"/>
      <c r="CCI99" s="11"/>
      <c r="CCJ99" s="11"/>
      <c r="CCK99" s="11"/>
      <c r="CCL99" s="11"/>
      <c r="CCM99" s="11"/>
      <c r="CCN99" s="11"/>
      <c r="CCO99" s="11"/>
      <c r="CCP99" s="11"/>
      <c r="CCQ99" s="11"/>
      <c r="CCR99" s="11"/>
      <c r="CCS99" s="11"/>
      <c r="CCT99" s="11"/>
      <c r="CCU99" s="11"/>
      <c r="CCV99" s="11"/>
      <c r="CCW99" s="11"/>
      <c r="CCX99" s="11"/>
      <c r="CCY99" s="11"/>
      <c r="CCZ99" s="11"/>
      <c r="CDA99" s="11"/>
      <c r="CDB99" s="11"/>
      <c r="CDC99" s="11"/>
      <c r="CDD99" s="11"/>
      <c r="CDE99" s="11"/>
      <c r="CDF99" s="11"/>
      <c r="CDG99" s="11"/>
      <c r="CDH99" s="11"/>
      <c r="CDI99" s="11"/>
      <c r="CDJ99" s="11"/>
      <c r="CDK99" s="11"/>
      <c r="CDL99" s="11"/>
      <c r="CDM99" s="11"/>
      <c r="CDN99" s="11"/>
      <c r="CDO99" s="11"/>
      <c r="CDP99" s="11"/>
      <c r="CDQ99" s="11"/>
      <c r="CDR99" s="11"/>
      <c r="CDS99" s="11"/>
      <c r="CDT99" s="11"/>
      <c r="CDU99" s="11"/>
      <c r="CDV99" s="11"/>
      <c r="CDW99" s="11"/>
      <c r="CDX99" s="11"/>
      <c r="CDY99" s="11"/>
      <c r="CDZ99" s="11"/>
      <c r="CEA99" s="11"/>
      <c r="CEB99" s="11"/>
      <c r="CEC99" s="11"/>
      <c r="CED99" s="11"/>
      <c r="CEE99" s="11"/>
      <c r="CEF99" s="11"/>
      <c r="CEG99" s="11"/>
      <c r="CEH99" s="11"/>
      <c r="CEI99" s="11"/>
      <c r="CEJ99" s="11"/>
      <c r="CEK99" s="11"/>
      <c r="CEL99" s="11"/>
      <c r="CEM99" s="11"/>
      <c r="CEN99" s="11"/>
      <c r="CEO99" s="11"/>
      <c r="CEP99" s="11"/>
      <c r="CEQ99" s="11"/>
      <c r="CER99" s="11"/>
      <c r="CES99" s="11"/>
      <c r="CET99" s="11"/>
      <c r="CEU99" s="11"/>
      <c r="CEV99" s="11"/>
      <c r="CEW99" s="11"/>
      <c r="CEX99" s="11"/>
      <c r="CEY99" s="11"/>
      <c r="CEZ99" s="11"/>
      <c r="CFA99" s="11"/>
      <c r="CFB99" s="11"/>
      <c r="CFC99" s="11"/>
      <c r="CFD99" s="11"/>
      <c r="CFE99" s="11"/>
      <c r="CFF99" s="11"/>
      <c r="CFG99" s="11"/>
      <c r="CFH99" s="11"/>
      <c r="CFI99" s="11"/>
      <c r="CFJ99" s="11"/>
      <c r="CFK99" s="11"/>
      <c r="CFL99" s="11"/>
      <c r="CFM99" s="11"/>
      <c r="CFN99" s="11"/>
      <c r="CFO99" s="11"/>
      <c r="CFP99" s="11"/>
      <c r="CFQ99" s="11"/>
      <c r="CFR99" s="11"/>
      <c r="CFS99" s="11"/>
      <c r="CFT99" s="11"/>
      <c r="CFU99" s="11"/>
      <c r="CFV99" s="11"/>
      <c r="CFW99" s="11"/>
      <c r="CFX99" s="11"/>
      <c r="CFY99" s="11"/>
      <c r="CFZ99" s="11"/>
      <c r="CGA99" s="11"/>
      <c r="CGB99" s="11"/>
      <c r="CGC99" s="11"/>
      <c r="CGD99" s="11"/>
      <c r="CGE99" s="11"/>
      <c r="CGF99" s="11"/>
      <c r="CGG99" s="11"/>
      <c r="CGH99" s="11"/>
      <c r="CGI99" s="11"/>
      <c r="CGJ99" s="11"/>
      <c r="CGK99" s="11"/>
      <c r="CGL99" s="11"/>
      <c r="CGM99" s="11"/>
      <c r="CGN99" s="11"/>
      <c r="CGO99" s="11"/>
      <c r="CGP99" s="11"/>
      <c r="CGQ99" s="11"/>
      <c r="CGR99" s="11"/>
      <c r="CGS99" s="11"/>
      <c r="CGT99" s="11"/>
      <c r="CGU99" s="11"/>
      <c r="CGV99" s="11"/>
      <c r="CGW99" s="11"/>
      <c r="CGX99" s="11"/>
      <c r="CGY99" s="11"/>
      <c r="CGZ99" s="11"/>
      <c r="CHA99" s="11"/>
      <c r="CHB99" s="11"/>
      <c r="CHC99" s="11"/>
      <c r="CHD99" s="11"/>
      <c r="CHE99" s="11"/>
      <c r="CHF99" s="11"/>
      <c r="CHG99" s="11"/>
      <c r="CHH99" s="11"/>
      <c r="CHI99" s="11"/>
      <c r="CHJ99" s="11"/>
      <c r="CHK99" s="11"/>
      <c r="CHL99" s="11"/>
      <c r="CHM99" s="11"/>
      <c r="CHN99" s="11"/>
      <c r="CHO99" s="11"/>
      <c r="CHP99" s="11"/>
      <c r="CHQ99" s="11"/>
      <c r="CHR99" s="11"/>
      <c r="CHS99" s="11"/>
      <c r="CHT99" s="11"/>
      <c r="CHU99" s="11"/>
      <c r="CHV99" s="11"/>
      <c r="CHW99" s="11"/>
      <c r="CHX99" s="11"/>
      <c r="CHY99" s="11"/>
      <c r="CHZ99" s="11"/>
      <c r="CIA99" s="11"/>
      <c r="CIB99" s="11"/>
      <c r="CIC99" s="11"/>
      <c r="CID99" s="11"/>
      <c r="CIE99" s="11"/>
      <c r="CIF99" s="11"/>
      <c r="CIG99" s="11"/>
      <c r="CIH99" s="11"/>
      <c r="CII99" s="11"/>
      <c r="CIJ99" s="11"/>
      <c r="CIK99" s="11"/>
      <c r="CIL99" s="11"/>
      <c r="CIM99" s="11"/>
      <c r="CIN99" s="11"/>
      <c r="CIO99" s="11"/>
      <c r="CIP99" s="11"/>
      <c r="CIQ99" s="11"/>
      <c r="CIR99" s="11"/>
      <c r="CIS99" s="11"/>
      <c r="CIT99" s="11"/>
      <c r="CIU99" s="11"/>
      <c r="CIV99" s="11"/>
      <c r="CIW99" s="11"/>
      <c r="CIX99" s="11"/>
      <c r="CIY99" s="11"/>
      <c r="CIZ99" s="11"/>
      <c r="CJA99" s="11"/>
      <c r="CJB99" s="11"/>
      <c r="CJC99" s="11"/>
      <c r="CJD99" s="11"/>
      <c r="CJE99" s="11"/>
      <c r="CJF99" s="11"/>
      <c r="CJG99" s="11"/>
      <c r="CJH99" s="11"/>
      <c r="CJI99" s="11"/>
      <c r="CJJ99" s="11"/>
      <c r="CJK99" s="11"/>
      <c r="CJL99" s="11"/>
      <c r="CJM99" s="11"/>
      <c r="CJN99" s="11"/>
      <c r="CJO99" s="11"/>
      <c r="CJP99" s="11"/>
      <c r="CJQ99" s="11"/>
      <c r="CJR99" s="11"/>
      <c r="CJS99" s="11"/>
      <c r="CJT99" s="11"/>
      <c r="CJU99" s="11"/>
      <c r="CJV99" s="11"/>
      <c r="CJW99" s="11"/>
      <c r="CJX99" s="11"/>
      <c r="CJY99" s="11"/>
      <c r="CJZ99" s="11"/>
      <c r="CKA99" s="11"/>
      <c r="CKB99" s="11"/>
      <c r="CKC99" s="11"/>
      <c r="CKD99" s="11"/>
      <c r="CKE99" s="11"/>
      <c r="CKF99" s="11"/>
      <c r="CKG99" s="11"/>
      <c r="CKH99" s="11"/>
      <c r="CKI99" s="11"/>
      <c r="CKJ99" s="11"/>
      <c r="CKK99" s="11"/>
      <c r="CKL99" s="11"/>
      <c r="CKM99" s="11"/>
      <c r="CKN99" s="11"/>
      <c r="CKO99" s="11"/>
      <c r="CKP99" s="11"/>
      <c r="CKQ99" s="11"/>
      <c r="CKR99" s="11"/>
      <c r="CKS99" s="11"/>
      <c r="CKT99" s="11"/>
      <c r="CKU99" s="11"/>
      <c r="CKV99" s="11"/>
      <c r="CKW99" s="11"/>
      <c r="CKX99" s="11"/>
      <c r="CKY99" s="11"/>
      <c r="CKZ99" s="11"/>
      <c r="CLA99" s="11"/>
      <c r="CLB99" s="11"/>
      <c r="CLC99" s="11"/>
      <c r="CLD99" s="11"/>
      <c r="CLE99" s="11"/>
      <c r="CLF99" s="11"/>
      <c r="CLG99" s="11"/>
      <c r="CLH99" s="11"/>
      <c r="CLI99" s="11"/>
      <c r="CLJ99" s="11"/>
      <c r="CLK99" s="11"/>
      <c r="CLL99" s="11"/>
      <c r="CLM99" s="11"/>
      <c r="CLN99" s="11"/>
      <c r="CLO99" s="11"/>
      <c r="CLP99" s="11"/>
      <c r="CLQ99" s="11"/>
      <c r="CLR99" s="11"/>
      <c r="CLS99" s="11"/>
      <c r="CLT99" s="11"/>
      <c r="CLU99" s="11"/>
      <c r="CLV99" s="11"/>
      <c r="CLW99" s="11"/>
      <c r="CLX99" s="11"/>
      <c r="CLY99" s="11"/>
      <c r="CLZ99" s="11"/>
      <c r="CMA99" s="11"/>
      <c r="CMB99" s="11"/>
      <c r="CMC99" s="11"/>
      <c r="CMD99" s="11"/>
      <c r="CME99" s="11"/>
      <c r="CMF99" s="11"/>
      <c r="CMG99" s="11"/>
      <c r="CMH99" s="11"/>
      <c r="CMI99" s="11"/>
      <c r="CMJ99" s="11"/>
      <c r="CMK99" s="11"/>
      <c r="CML99" s="11"/>
      <c r="CMM99" s="11"/>
      <c r="CMN99" s="11"/>
      <c r="CMO99" s="11"/>
      <c r="CMP99" s="11"/>
      <c r="CMQ99" s="11"/>
      <c r="CMR99" s="11"/>
      <c r="CMS99" s="11"/>
      <c r="CMT99" s="11"/>
      <c r="CMU99" s="11"/>
      <c r="CMV99" s="11"/>
      <c r="CMW99" s="11"/>
      <c r="CMX99" s="11"/>
      <c r="CMY99" s="11"/>
      <c r="CMZ99" s="11"/>
      <c r="CNA99" s="11"/>
      <c r="CNB99" s="11"/>
      <c r="CNC99" s="11"/>
      <c r="CND99" s="11"/>
      <c r="CNE99" s="11"/>
      <c r="CNF99" s="11"/>
      <c r="CNG99" s="11"/>
      <c r="CNH99" s="11"/>
      <c r="CNI99" s="11"/>
      <c r="CNJ99" s="11"/>
      <c r="CNK99" s="11"/>
      <c r="CNL99" s="11"/>
      <c r="CNM99" s="11"/>
      <c r="CNN99" s="11"/>
      <c r="CNO99" s="11"/>
      <c r="CNP99" s="11"/>
      <c r="CNQ99" s="11"/>
      <c r="CNR99" s="11"/>
      <c r="CNS99" s="11"/>
      <c r="CNT99" s="11"/>
      <c r="CNU99" s="11"/>
      <c r="CNV99" s="11"/>
      <c r="CNW99" s="11"/>
      <c r="CNX99" s="11"/>
      <c r="CNY99" s="11"/>
      <c r="CNZ99" s="11"/>
      <c r="COA99" s="11"/>
      <c r="COB99" s="11"/>
      <c r="COC99" s="11"/>
      <c r="COD99" s="11"/>
      <c r="COE99" s="11"/>
      <c r="COF99" s="11"/>
      <c r="COG99" s="11"/>
      <c r="COH99" s="11"/>
      <c r="COI99" s="11"/>
      <c r="COJ99" s="11"/>
      <c r="COK99" s="11"/>
      <c r="COL99" s="11"/>
      <c r="COM99" s="11"/>
      <c r="CON99" s="11"/>
      <c r="COO99" s="11"/>
      <c r="COP99" s="11"/>
      <c r="COQ99" s="11"/>
      <c r="COR99" s="11"/>
      <c r="COS99" s="11"/>
      <c r="COT99" s="11"/>
      <c r="COU99" s="11"/>
      <c r="COV99" s="11"/>
      <c r="COW99" s="11"/>
      <c r="COX99" s="11"/>
      <c r="COY99" s="11"/>
      <c r="COZ99" s="11"/>
      <c r="CPA99" s="11"/>
      <c r="CPB99" s="11"/>
      <c r="CPC99" s="11"/>
      <c r="CPD99" s="11"/>
      <c r="CPE99" s="11"/>
      <c r="CPF99" s="11"/>
      <c r="CPG99" s="11"/>
      <c r="CPH99" s="11"/>
      <c r="CPI99" s="11"/>
      <c r="CPJ99" s="11"/>
      <c r="CPK99" s="11"/>
      <c r="CPL99" s="11"/>
      <c r="CPM99" s="11"/>
      <c r="CPN99" s="11"/>
      <c r="CPO99" s="11"/>
      <c r="CPP99" s="11"/>
      <c r="CPQ99" s="11"/>
      <c r="CPR99" s="11"/>
      <c r="CPS99" s="11"/>
      <c r="CPT99" s="11"/>
      <c r="CPU99" s="11"/>
      <c r="CPV99" s="11"/>
      <c r="CPW99" s="11"/>
      <c r="CPX99" s="11"/>
      <c r="CPY99" s="11"/>
      <c r="CPZ99" s="11"/>
      <c r="CQA99" s="11"/>
      <c r="CQB99" s="11"/>
      <c r="CQC99" s="11"/>
      <c r="CQD99" s="11"/>
      <c r="CQE99" s="11"/>
      <c r="CQF99" s="11"/>
      <c r="CQG99" s="11"/>
      <c r="CQH99" s="11"/>
      <c r="CQI99" s="11"/>
      <c r="CQJ99" s="11"/>
      <c r="CQK99" s="11"/>
      <c r="CQL99" s="11"/>
      <c r="CQM99" s="11"/>
      <c r="CQN99" s="11"/>
      <c r="CQO99" s="11"/>
      <c r="CQP99" s="11"/>
      <c r="CQQ99" s="11"/>
      <c r="CQR99" s="11"/>
      <c r="CQS99" s="11"/>
      <c r="CQT99" s="11"/>
      <c r="CQU99" s="11"/>
      <c r="CQV99" s="11"/>
      <c r="CQW99" s="11"/>
      <c r="CQX99" s="11"/>
      <c r="CQY99" s="11"/>
      <c r="CQZ99" s="11"/>
      <c r="CRA99" s="11"/>
      <c r="CRB99" s="11"/>
      <c r="CRC99" s="11"/>
      <c r="CRD99" s="11"/>
      <c r="CRE99" s="11"/>
      <c r="CRF99" s="11"/>
      <c r="CRG99" s="11"/>
      <c r="CRH99" s="11"/>
      <c r="CRI99" s="11"/>
      <c r="CRJ99" s="11"/>
      <c r="CRK99" s="11"/>
      <c r="CRL99" s="11"/>
      <c r="CRM99" s="11"/>
      <c r="CRN99" s="11"/>
      <c r="CRO99" s="11"/>
      <c r="CRP99" s="11"/>
      <c r="CRQ99" s="11"/>
      <c r="CRR99" s="11"/>
      <c r="CRS99" s="11"/>
      <c r="CRT99" s="11"/>
      <c r="CRU99" s="11"/>
      <c r="CRV99" s="11"/>
      <c r="CRW99" s="11"/>
      <c r="CRX99" s="11"/>
      <c r="CRY99" s="11"/>
      <c r="CRZ99" s="11"/>
      <c r="CSA99" s="11"/>
      <c r="CSB99" s="11"/>
      <c r="CSC99" s="11"/>
      <c r="CSD99" s="11"/>
      <c r="CSE99" s="11"/>
      <c r="CSF99" s="11"/>
      <c r="CSG99" s="11"/>
      <c r="CSH99" s="11"/>
      <c r="CSI99" s="11"/>
      <c r="CSJ99" s="11"/>
      <c r="CSK99" s="11"/>
      <c r="CSL99" s="11"/>
      <c r="CSM99" s="11"/>
      <c r="CSN99" s="11"/>
      <c r="CSO99" s="11"/>
      <c r="CSP99" s="11"/>
      <c r="CSQ99" s="11"/>
      <c r="CSR99" s="11"/>
      <c r="CSS99" s="11"/>
      <c r="CST99" s="11"/>
      <c r="CSU99" s="11"/>
      <c r="CSV99" s="11"/>
      <c r="CSW99" s="11"/>
      <c r="CSX99" s="11"/>
      <c r="CSY99" s="11"/>
      <c r="CSZ99" s="11"/>
      <c r="CTA99" s="11"/>
      <c r="CTB99" s="11"/>
      <c r="CTC99" s="11"/>
      <c r="CTD99" s="11"/>
      <c r="CTE99" s="11"/>
      <c r="CTF99" s="11"/>
      <c r="CTG99" s="11"/>
      <c r="CTH99" s="11"/>
      <c r="CTI99" s="11"/>
      <c r="CTJ99" s="11"/>
      <c r="CTK99" s="11"/>
      <c r="CTL99" s="11"/>
      <c r="CTM99" s="11"/>
      <c r="CTN99" s="11"/>
      <c r="CTO99" s="11"/>
      <c r="CTP99" s="11"/>
      <c r="CTQ99" s="11"/>
      <c r="CTR99" s="11"/>
      <c r="CTS99" s="11"/>
      <c r="CTT99" s="11"/>
      <c r="CTU99" s="11"/>
      <c r="CTV99" s="11"/>
      <c r="CTW99" s="11"/>
      <c r="CTX99" s="11"/>
      <c r="CTY99" s="11"/>
      <c r="CTZ99" s="11"/>
      <c r="CUA99" s="11"/>
      <c r="CUB99" s="11"/>
      <c r="CUC99" s="11"/>
      <c r="CUD99" s="11"/>
      <c r="CUE99" s="11"/>
      <c r="CUF99" s="11"/>
      <c r="CUG99" s="11"/>
      <c r="CUH99" s="11"/>
      <c r="CUI99" s="11"/>
      <c r="CUJ99" s="11"/>
      <c r="CUK99" s="11"/>
      <c r="CUL99" s="11"/>
      <c r="CUM99" s="11"/>
      <c r="CUN99" s="11"/>
      <c r="CUO99" s="11"/>
      <c r="CUP99" s="11"/>
      <c r="CUQ99" s="11"/>
      <c r="CUR99" s="11"/>
      <c r="CUS99" s="11"/>
      <c r="CUT99" s="11"/>
      <c r="CUU99" s="11"/>
      <c r="CUV99" s="11"/>
      <c r="CUW99" s="11"/>
      <c r="CUX99" s="11"/>
      <c r="CUY99" s="11"/>
      <c r="CUZ99" s="11"/>
      <c r="CVA99" s="11"/>
      <c r="CVB99" s="11"/>
      <c r="CVC99" s="11"/>
      <c r="CVD99" s="11"/>
      <c r="CVE99" s="11"/>
      <c r="CVF99" s="11"/>
      <c r="CVG99" s="11"/>
      <c r="CVH99" s="11"/>
      <c r="CVI99" s="11"/>
      <c r="CVJ99" s="11"/>
      <c r="CVK99" s="11"/>
      <c r="CVL99" s="11"/>
      <c r="CVM99" s="11"/>
      <c r="CVN99" s="11"/>
      <c r="CVO99" s="11"/>
      <c r="CVP99" s="11"/>
      <c r="CVQ99" s="11"/>
      <c r="CVR99" s="11"/>
      <c r="CVS99" s="11"/>
      <c r="CVT99" s="11"/>
      <c r="CVU99" s="11"/>
      <c r="CVV99" s="11"/>
      <c r="CVW99" s="11"/>
      <c r="CVX99" s="11"/>
      <c r="CVY99" s="11"/>
      <c r="CVZ99" s="11"/>
      <c r="CWA99" s="11"/>
      <c r="CWB99" s="11"/>
      <c r="CWC99" s="11"/>
      <c r="CWD99" s="11"/>
      <c r="CWE99" s="11"/>
      <c r="CWF99" s="11"/>
      <c r="CWG99" s="11"/>
      <c r="CWH99" s="11"/>
      <c r="CWI99" s="11"/>
      <c r="CWJ99" s="11"/>
      <c r="CWK99" s="11"/>
      <c r="CWL99" s="11"/>
      <c r="CWM99" s="11"/>
      <c r="CWN99" s="11"/>
      <c r="CWO99" s="11"/>
      <c r="CWP99" s="11"/>
      <c r="CWQ99" s="11"/>
      <c r="CWR99" s="11"/>
      <c r="CWS99" s="11"/>
      <c r="CWT99" s="11"/>
      <c r="CWU99" s="11"/>
      <c r="CWV99" s="11"/>
      <c r="CWW99" s="11"/>
      <c r="CWX99" s="11"/>
      <c r="CWY99" s="11"/>
      <c r="CWZ99" s="11"/>
      <c r="CXA99" s="11"/>
      <c r="CXB99" s="11"/>
      <c r="CXC99" s="11"/>
      <c r="CXD99" s="11"/>
      <c r="CXE99" s="11"/>
      <c r="CXF99" s="11"/>
      <c r="CXG99" s="11"/>
      <c r="CXH99" s="11"/>
      <c r="CXI99" s="11"/>
      <c r="CXJ99" s="11"/>
      <c r="CXK99" s="11"/>
      <c r="CXL99" s="11"/>
      <c r="CXM99" s="11"/>
      <c r="CXN99" s="11"/>
      <c r="CXO99" s="11"/>
      <c r="CXP99" s="11"/>
      <c r="CXQ99" s="11"/>
      <c r="CXR99" s="11"/>
      <c r="CXS99" s="11"/>
      <c r="CXT99" s="11"/>
      <c r="CXU99" s="11"/>
      <c r="CXV99" s="11"/>
      <c r="CXW99" s="11"/>
      <c r="CXX99" s="11"/>
      <c r="CXY99" s="11"/>
      <c r="CXZ99" s="11"/>
      <c r="CYA99" s="11"/>
      <c r="CYB99" s="11"/>
      <c r="CYC99" s="11"/>
      <c r="CYD99" s="11"/>
      <c r="CYE99" s="11"/>
      <c r="CYF99" s="11"/>
      <c r="CYG99" s="11"/>
      <c r="CYH99" s="11"/>
      <c r="CYI99" s="11"/>
      <c r="CYJ99" s="11"/>
      <c r="CYK99" s="11"/>
      <c r="CYL99" s="11"/>
      <c r="CYM99" s="11"/>
      <c r="CYN99" s="11"/>
      <c r="CYO99" s="11"/>
      <c r="CYP99" s="11"/>
      <c r="CYQ99" s="11"/>
      <c r="CYR99" s="11"/>
      <c r="CYS99" s="11"/>
      <c r="CYT99" s="11"/>
      <c r="CYU99" s="11"/>
      <c r="CYV99" s="11"/>
      <c r="CYW99" s="11"/>
      <c r="CYX99" s="11"/>
      <c r="CYY99" s="11"/>
      <c r="CYZ99" s="11"/>
      <c r="CZA99" s="11"/>
      <c r="CZB99" s="11"/>
      <c r="CZC99" s="11"/>
      <c r="CZD99" s="11"/>
      <c r="CZE99" s="11"/>
      <c r="CZF99" s="11"/>
      <c r="CZG99" s="11"/>
      <c r="CZH99" s="11"/>
      <c r="CZI99" s="11"/>
      <c r="CZJ99" s="11"/>
      <c r="CZK99" s="11"/>
      <c r="CZL99" s="11"/>
      <c r="CZM99" s="11"/>
      <c r="CZN99" s="11"/>
      <c r="CZO99" s="11"/>
      <c r="CZP99" s="11"/>
      <c r="CZQ99" s="11"/>
      <c r="CZR99" s="11"/>
      <c r="CZS99" s="11"/>
      <c r="CZT99" s="11"/>
      <c r="CZU99" s="11"/>
      <c r="CZV99" s="11"/>
      <c r="CZW99" s="11"/>
      <c r="CZX99" s="11"/>
      <c r="CZY99" s="11"/>
      <c r="CZZ99" s="11"/>
      <c r="DAA99" s="11"/>
      <c r="DAB99" s="11"/>
      <c r="DAC99" s="11"/>
      <c r="DAD99" s="11"/>
      <c r="DAE99" s="11"/>
      <c r="DAF99" s="11"/>
      <c r="DAG99" s="11"/>
      <c r="DAH99" s="11"/>
      <c r="DAI99" s="11"/>
      <c r="DAJ99" s="11"/>
      <c r="DAK99" s="11"/>
      <c r="DAL99" s="11"/>
      <c r="DAM99" s="11"/>
      <c r="DAN99" s="11"/>
      <c r="DAO99" s="11"/>
      <c r="DAP99" s="11"/>
      <c r="DAQ99" s="11"/>
      <c r="DAR99" s="11"/>
      <c r="DAS99" s="11"/>
      <c r="DAT99" s="11"/>
      <c r="DAU99" s="11"/>
      <c r="DAV99" s="11"/>
      <c r="DAW99" s="11"/>
      <c r="DAX99" s="11"/>
      <c r="DAY99" s="11"/>
      <c r="DAZ99" s="11"/>
      <c r="DBA99" s="11"/>
      <c r="DBB99" s="11"/>
      <c r="DBC99" s="11"/>
      <c r="DBD99" s="11"/>
      <c r="DBE99" s="11"/>
      <c r="DBF99" s="11"/>
      <c r="DBG99" s="11"/>
      <c r="DBH99" s="11"/>
      <c r="DBI99" s="11"/>
      <c r="DBJ99" s="11"/>
      <c r="DBK99" s="11"/>
      <c r="DBL99" s="11"/>
      <c r="DBM99" s="11"/>
      <c r="DBN99" s="11"/>
      <c r="DBO99" s="11"/>
      <c r="DBP99" s="11"/>
      <c r="DBQ99" s="11"/>
      <c r="DBR99" s="11"/>
      <c r="DBS99" s="11"/>
      <c r="DBT99" s="11"/>
      <c r="DBU99" s="11"/>
      <c r="DBV99" s="11"/>
      <c r="DBW99" s="11"/>
      <c r="DBX99" s="11"/>
      <c r="DBY99" s="11"/>
      <c r="DBZ99" s="11"/>
      <c r="DCA99" s="11"/>
      <c r="DCB99" s="11"/>
      <c r="DCC99" s="11"/>
      <c r="DCD99" s="11"/>
      <c r="DCE99" s="11"/>
      <c r="DCF99" s="11"/>
      <c r="DCG99" s="11"/>
      <c r="DCH99" s="11"/>
      <c r="DCI99" s="11"/>
      <c r="DCJ99" s="11"/>
      <c r="DCK99" s="11"/>
      <c r="DCL99" s="11"/>
      <c r="DCM99" s="11"/>
      <c r="DCN99" s="11"/>
      <c r="DCO99" s="11"/>
      <c r="DCP99" s="11"/>
      <c r="DCQ99" s="11"/>
      <c r="DCR99" s="11"/>
      <c r="DCS99" s="11"/>
      <c r="DCT99" s="11"/>
      <c r="DCU99" s="11"/>
      <c r="DCV99" s="11"/>
      <c r="DCW99" s="11"/>
      <c r="DCX99" s="11"/>
      <c r="DCY99" s="11"/>
      <c r="DCZ99" s="11"/>
      <c r="DDA99" s="11"/>
      <c r="DDB99" s="11"/>
      <c r="DDC99" s="11"/>
      <c r="DDD99" s="11"/>
      <c r="DDE99" s="11"/>
      <c r="DDF99" s="11"/>
      <c r="DDG99" s="11"/>
      <c r="DDH99" s="11"/>
      <c r="DDI99" s="11"/>
      <c r="DDJ99" s="11"/>
      <c r="DDK99" s="11"/>
      <c r="DDL99" s="11"/>
      <c r="DDM99" s="11"/>
      <c r="DDN99" s="11"/>
      <c r="DDO99" s="11"/>
      <c r="DDP99" s="11"/>
      <c r="DDQ99" s="11"/>
      <c r="DDR99" s="11"/>
      <c r="DDS99" s="11"/>
      <c r="DDT99" s="11"/>
      <c r="DDU99" s="11"/>
      <c r="DDV99" s="11"/>
      <c r="DDW99" s="11"/>
      <c r="DDX99" s="11"/>
      <c r="DDY99" s="11"/>
      <c r="DDZ99" s="11"/>
      <c r="DEA99" s="11"/>
      <c r="DEB99" s="11"/>
      <c r="DEC99" s="11"/>
      <c r="DED99" s="11"/>
      <c r="DEE99" s="11"/>
      <c r="DEF99" s="11"/>
      <c r="DEG99" s="11"/>
      <c r="DEH99" s="11"/>
      <c r="DEI99" s="11"/>
      <c r="DEJ99" s="11"/>
      <c r="DEK99" s="11"/>
      <c r="DEL99" s="11"/>
      <c r="DEM99" s="11"/>
      <c r="DEN99" s="11"/>
      <c r="DEO99" s="11"/>
      <c r="DEP99" s="11"/>
      <c r="DEQ99" s="11"/>
      <c r="DER99" s="11"/>
      <c r="DES99" s="11"/>
      <c r="DET99" s="11"/>
      <c r="DEU99" s="11"/>
      <c r="DEV99" s="11"/>
      <c r="DEW99" s="11"/>
      <c r="DEX99" s="11"/>
      <c r="DEY99" s="11"/>
      <c r="DEZ99" s="11"/>
      <c r="DFA99" s="11"/>
      <c r="DFB99" s="11"/>
      <c r="DFC99" s="11"/>
      <c r="DFD99" s="11"/>
      <c r="DFE99" s="11"/>
      <c r="DFF99" s="11"/>
      <c r="DFG99" s="11"/>
      <c r="DFH99" s="11"/>
      <c r="DFI99" s="11"/>
      <c r="DFJ99" s="11"/>
      <c r="DFK99" s="11"/>
      <c r="DFL99" s="11"/>
      <c r="DFM99" s="11"/>
      <c r="DFN99" s="11"/>
      <c r="DFO99" s="11"/>
      <c r="DFP99" s="11"/>
      <c r="DFQ99" s="11"/>
      <c r="DFR99" s="11"/>
      <c r="DFS99" s="11"/>
      <c r="DFT99" s="11"/>
      <c r="DFU99" s="11"/>
      <c r="DFV99" s="11"/>
      <c r="DFW99" s="11"/>
      <c r="DFX99" s="11"/>
      <c r="DFY99" s="11"/>
      <c r="DFZ99" s="11"/>
      <c r="DGA99" s="11"/>
      <c r="DGB99" s="11"/>
      <c r="DGC99" s="11"/>
      <c r="DGD99" s="11"/>
      <c r="DGE99" s="11"/>
      <c r="DGF99" s="11"/>
      <c r="DGG99" s="11"/>
      <c r="DGH99" s="11"/>
      <c r="DGI99" s="11"/>
      <c r="DGJ99" s="11"/>
      <c r="DGK99" s="11"/>
      <c r="DGL99" s="11"/>
      <c r="DGM99" s="11"/>
      <c r="DGN99" s="11"/>
      <c r="DGO99" s="11"/>
      <c r="DGP99" s="11"/>
      <c r="DGQ99" s="11"/>
      <c r="DGR99" s="11"/>
      <c r="DGS99" s="11"/>
      <c r="DGT99" s="11"/>
      <c r="DGU99" s="11"/>
      <c r="DGV99" s="11"/>
      <c r="DGW99" s="11"/>
      <c r="DGX99" s="11"/>
      <c r="DGY99" s="11"/>
      <c r="DGZ99" s="11"/>
      <c r="DHA99" s="11"/>
      <c r="DHB99" s="11"/>
      <c r="DHC99" s="11"/>
      <c r="DHD99" s="11"/>
      <c r="DHE99" s="11"/>
      <c r="DHF99" s="11"/>
      <c r="DHG99" s="11"/>
      <c r="DHH99" s="11"/>
      <c r="DHI99" s="11"/>
      <c r="DHJ99" s="11"/>
      <c r="DHK99" s="11"/>
      <c r="DHL99" s="11"/>
      <c r="DHM99" s="11"/>
      <c r="DHN99" s="11"/>
      <c r="DHO99" s="11"/>
      <c r="DHP99" s="11"/>
      <c r="DHQ99" s="11"/>
      <c r="DHR99" s="11"/>
      <c r="DHS99" s="11"/>
      <c r="DHT99" s="11"/>
      <c r="DHU99" s="11"/>
      <c r="DHV99" s="11"/>
      <c r="DHW99" s="11"/>
      <c r="DHX99" s="11"/>
      <c r="DHY99" s="11"/>
      <c r="DHZ99" s="11"/>
      <c r="DIA99" s="11"/>
      <c r="DIB99" s="11"/>
      <c r="DIC99" s="11"/>
      <c r="DID99" s="11"/>
      <c r="DIE99" s="11"/>
      <c r="DIF99" s="11"/>
      <c r="DIG99" s="11"/>
      <c r="DIH99" s="11"/>
      <c r="DII99" s="11"/>
      <c r="DIJ99" s="11"/>
      <c r="DIK99" s="11"/>
      <c r="DIL99" s="11"/>
      <c r="DIM99" s="11"/>
      <c r="DIN99" s="11"/>
      <c r="DIO99" s="11"/>
      <c r="DIP99" s="11"/>
      <c r="DIQ99" s="11"/>
      <c r="DIR99" s="11"/>
      <c r="DIS99" s="11"/>
      <c r="DIT99" s="11"/>
      <c r="DIU99" s="11"/>
      <c r="DIV99" s="11"/>
      <c r="DIW99" s="11"/>
      <c r="DIX99" s="11"/>
      <c r="DIY99" s="11"/>
      <c r="DIZ99" s="11"/>
      <c r="DJA99" s="11"/>
      <c r="DJB99" s="11"/>
      <c r="DJC99" s="11"/>
      <c r="DJD99" s="11"/>
      <c r="DJE99" s="11"/>
      <c r="DJF99" s="11"/>
      <c r="DJG99" s="11"/>
      <c r="DJH99" s="11"/>
      <c r="DJI99" s="11"/>
      <c r="DJJ99" s="11"/>
      <c r="DJK99" s="11"/>
      <c r="DJL99" s="11"/>
      <c r="DJM99" s="11"/>
      <c r="DJN99" s="11"/>
      <c r="DJO99" s="11"/>
      <c r="DJP99" s="11"/>
      <c r="DJQ99" s="11"/>
      <c r="DJR99" s="11"/>
      <c r="DJS99" s="11"/>
      <c r="DJT99" s="11"/>
      <c r="DJU99" s="11"/>
      <c r="DJV99" s="11"/>
      <c r="DJW99" s="11"/>
      <c r="DJX99" s="11"/>
      <c r="DJY99" s="11"/>
      <c r="DJZ99" s="11"/>
      <c r="DKA99" s="11"/>
      <c r="DKB99" s="11"/>
      <c r="DKC99" s="11"/>
      <c r="DKD99" s="11"/>
      <c r="DKE99" s="11"/>
      <c r="DKF99" s="11"/>
      <c r="DKG99" s="11"/>
      <c r="DKH99" s="11"/>
      <c r="DKI99" s="11"/>
      <c r="DKJ99" s="11"/>
      <c r="DKK99" s="11"/>
      <c r="DKL99" s="11"/>
      <c r="DKM99" s="11"/>
      <c r="DKN99" s="11"/>
      <c r="DKO99" s="11"/>
      <c r="DKP99" s="11"/>
      <c r="DKQ99" s="11"/>
      <c r="DKR99" s="11"/>
      <c r="DKS99" s="11"/>
      <c r="DKT99" s="11"/>
      <c r="DKU99" s="11"/>
      <c r="DKV99" s="11"/>
      <c r="DKW99" s="11"/>
      <c r="DKX99" s="11"/>
      <c r="DKY99" s="11"/>
      <c r="DKZ99" s="11"/>
      <c r="DLA99" s="11"/>
      <c r="DLB99" s="11"/>
      <c r="DLC99" s="11"/>
      <c r="DLD99" s="11"/>
      <c r="DLE99" s="11"/>
      <c r="DLF99" s="11"/>
      <c r="DLG99" s="11"/>
      <c r="DLH99" s="11"/>
      <c r="DLI99" s="11"/>
      <c r="DLJ99" s="11"/>
      <c r="DLK99" s="11"/>
      <c r="DLL99" s="11"/>
      <c r="DLM99" s="11"/>
      <c r="DLN99" s="11"/>
      <c r="DLO99" s="11"/>
      <c r="DLP99" s="11"/>
      <c r="DLQ99" s="11"/>
      <c r="DLR99" s="11"/>
      <c r="DLS99" s="11"/>
      <c r="DLT99" s="11"/>
      <c r="DLU99" s="11"/>
      <c r="DLV99" s="11"/>
      <c r="DLW99" s="11"/>
      <c r="DLX99" s="11"/>
      <c r="DLY99" s="11"/>
      <c r="DLZ99" s="11"/>
      <c r="DMA99" s="11"/>
      <c r="DMB99" s="11"/>
      <c r="DMC99" s="11"/>
      <c r="DMD99" s="11"/>
      <c r="DME99" s="11"/>
      <c r="DMF99" s="11"/>
      <c r="DMG99" s="11"/>
      <c r="DMH99" s="11"/>
      <c r="DMI99" s="11"/>
      <c r="DMJ99" s="11"/>
      <c r="DMK99" s="11"/>
      <c r="DML99" s="11"/>
      <c r="DMM99" s="11"/>
      <c r="DMN99" s="11"/>
      <c r="DMO99" s="11"/>
      <c r="DMP99" s="11"/>
      <c r="DMQ99" s="11"/>
      <c r="DMR99" s="11"/>
      <c r="DMS99" s="11"/>
      <c r="DMT99" s="11"/>
      <c r="DMU99" s="11"/>
      <c r="DMV99" s="11"/>
      <c r="DMW99" s="11"/>
      <c r="DMX99" s="11"/>
      <c r="DMY99" s="11"/>
      <c r="DMZ99" s="11"/>
      <c r="DNA99" s="11"/>
      <c r="DNB99" s="11"/>
      <c r="DNC99" s="11"/>
      <c r="DND99" s="11"/>
      <c r="DNE99" s="11"/>
      <c r="DNF99" s="11"/>
      <c r="DNG99" s="11"/>
      <c r="DNH99" s="11"/>
      <c r="DNI99" s="11"/>
      <c r="DNJ99" s="11"/>
      <c r="DNK99" s="11"/>
      <c r="DNL99" s="11"/>
      <c r="DNM99" s="11"/>
      <c r="DNN99" s="11"/>
      <c r="DNO99" s="11"/>
      <c r="DNP99" s="11"/>
      <c r="DNQ99" s="11"/>
      <c r="DNR99" s="11"/>
      <c r="DNS99" s="11"/>
      <c r="DNT99" s="11"/>
      <c r="DNU99" s="11"/>
      <c r="DNV99" s="11"/>
      <c r="DNW99" s="11"/>
      <c r="DNX99" s="11"/>
      <c r="DNY99" s="11"/>
      <c r="DNZ99" s="11"/>
      <c r="DOA99" s="11"/>
      <c r="DOB99" s="11"/>
      <c r="DOC99" s="11"/>
      <c r="DOD99" s="11"/>
      <c r="DOE99" s="11"/>
      <c r="DOF99" s="11"/>
      <c r="DOG99" s="11"/>
      <c r="DOH99" s="11"/>
      <c r="DOI99" s="11"/>
      <c r="DOJ99" s="11"/>
      <c r="DOK99" s="11"/>
      <c r="DOL99" s="11"/>
      <c r="DOM99" s="11"/>
      <c r="DON99" s="11"/>
      <c r="DOO99" s="11"/>
      <c r="DOP99" s="11"/>
      <c r="DOQ99" s="11"/>
      <c r="DOR99" s="11"/>
      <c r="DOS99" s="11"/>
      <c r="DOT99" s="11"/>
      <c r="DOU99" s="11"/>
      <c r="DOV99" s="11"/>
      <c r="DOW99" s="11"/>
      <c r="DOX99" s="11"/>
      <c r="DOY99" s="11"/>
      <c r="DOZ99" s="11"/>
      <c r="DPA99" s="11"/>
      <c r="DPB99" s="11"/>
      <c r="DPC99" s="11"/>
      <c r="DPD99" s="11"/>
      <c r="DPE99" s="11"/>
      <c r="DPF99" s="11"/>
      <c r="DPG99" s="11"/>
      <c r="DPH99" s="11"/>
      <c r="DPI99" s="11"/>
      <c r="DPJ99" s="11"/>
      <c r="DPK99" s="11"/>
      <c r="DPL99" s="11"/>
      <c r="DPM99" s="11"/>
      <c r="DPN99" s="11"/>
      <c r="DPO99" s="11"/>
      <c r="DPP99" s="11"/>
      <c r="DPQ99" s="11"/>
      <c r="DPR99" s="11"/>
      <c r="DPS99" s="11"/>
      <c r="DPT99" s="11"/>
      <c r="DPU99" s="11"/>
      <c r="DPV99" s="11"/>
      <c r="DPW99" s="11"/>
      <c r="DPX99" s="11"/>
      <c r="DPY99" s="11"/>
      <c r="DPZ99" s="11"/>
      <c r="DQA99" s="11"/>
      <c r="DQB99" s="11"/>
      <c r="DQC99" s="11"/>
      <c r="DQD99" s="11"/>
      <c r="DQE99" s="11"/>
      <c r="DQF99" s="11"/>
      <c r="DQG99" s="11"/>
      <c r="DQH99" s="11"/>
      <c r="DQI99" s="11"/>
      <c r="DQJ99" s="11"/>
      <c r="DQK99" s="11"/>
      <c r="DQL99" s="11"/>
      <c r="DQM99" s="11"/>
      <c r="DQN99" s="11"/>
      <c r="DQO99" s="11"/>
      <c r="DQP99" s="11"/>
      <c r="DQQ99" s="11"/>
      <c r="DQR99" s="11"/>
      <c r="DQS99" s="11"/>
      <c r="DQT99" s="11"/>
      <c r="DQU99" s="11"/>
      <c r="DQV99" s="11"/>
      <c r="DQW99" s="11"/>
      <c r="DQX99" s="11"/>
      <c r="DQY99" s="11"/>
      <c r="DQZ99" s="11"/>
      <c r="DRA99" s="11"/>
      <c r="DRB99" s="11"/>
      <c r="DRC99" s="11"/>
      <c r="DRD99" s="11"/>
      <c r="DRE99" s="11"/>
      <c r="DRF99" s="11"/>
      <c r="DRG99" s="11"/>
      <c r="DRH99" s="11"/>
      <c r="DRI99" s="11"/>
      <c r="DRJ99" s="11"/>
      <c r="DRK99" s="11"/>
      <c r="DRL99" s="11"/>
      <c r="DRM99" s="11"/>
      <c r="DRN99" s="11"/>
      <c r="DRO99" s="11"/>
      <c r="DRP99" s="11"/>
      <c r="DRQ99" s="11"/>
      <c r="DRR99" s="11"/>
      <c r="DRS99" s="11"/>
      <c r="DRT99" s="11"/>
      <c r="DRU99" s="11"/>
      <c r="DRV99" s="11"/>
      <c r="DRW99" s="11"/>
      <c r="DRX99" s="11"/>
      <c r="DRY99" s="11"/>
      <c r="DRZ99" s="11"/>
      <c r="DSA99" s="11"/>
      <c r="DSB99" s="11"/>
      <c r="DSC99" s="11"/>
      <c r="DSD99" s="11"/>
      <c r="DSE99" s="11"/>
      <c r="DSF99" s="11"/>
      <c r="DSG99" s="11"/>
      <c r="DSH99" s="11"/>
      <c r="DSI99" s="11"/>
      <c r="DSJ99" s="11"/>
      <c r="DSK99" s="11"/>
      <c r="DSL99" s="11"/>
      <c r="DSM99" s="11"/>
      <c r="DSN99" s="11"/>
      <c r="DSO99" s="11"/>
      <c r="DSP99" s="11"/>
      <c r="DSQ99" s="11"/>
      <c r="DSR99" s="11"/>
      <c r="DSS99" s="11"/>
      <c r="DST99" s="11"/>
      <c r="DSU99" s="11"/>
      <c r="DSV99" s="11"/>
      <c r="DSW99" s="11"/>
      <c r="DSX99" s="11"/>
      <c r="DSY99" s="11"/>
      <c r="DSZ99" s="11"/>
      <c r="DTA99" s="11"/>
      <c r="DTB99" s="11"/>
      <c r="DTC99" s="11"/>
      <c r="DTD99" s="11"/>
      <c r="DTE99" s="11"/>
      <c r="DTF99" s="11"/>
      <c r="DTG99" s="11"/>
      <c r="DTH99" s="11"/>
      <c r="DTI99" s="11"/>
      <c r="DTJ99" s="11"/>
      <c r="DTK99" s="11"/>
      <c r="DTL99" s="11"/>
      <c r="DTM99" s="11"/>
      <c r="DTN99" s="11"/>
      <c r="DTO99" s="11"/>
      <c r="DTP99" s="11"/>
      <c r="DTQ99" s="11"/>
      <c r="DTR99" s="11"/>
      <c r="DTS99" s="11"/>
      <c r="DTT99" s="11"/>
      <c r="DTU99" s="11"/>
      <c r="DTV99" s="11"/>
      <c r="DTW99" s="11"/>
      <c r="DTX99" s="11"/>
      <c r="DTY99" s="11"/>
      <c r="DTZ99" s="11"/>
      <c r="DUA99" s="11"/>
      <c r="DUB99" s="11"/>
      <c r="DUC99" s="11"/>
      <c r="DUD99" s="11"/>
      <c r="DUE99" s="11"/>
      <c r="DUF99" s="11"/>
      <c r="DUG99" s="11"/>
      <c r="DUH99" s="11"/>
      <c r="DUI99" s="11"/>
      <c r="DUJ99" s="11"/>
      <c r="DUK99" s="11"/>
      <c r="DUL99" s="11"/>
      <c r="DUM99" s="11"/>
      <c r="DUN99" s="11"/>
      <c r="DUO99" s="11"/>
      <c r="DUP99" s="11"/>
      <c r="DUQ99" s="11"/>
      <c r="DUR99" s="11"/>
      <c r="DUS99" s="11"/>
      <c r="DUT99" s="11"/>
      <c r="DUU99" s="11"/>
      <c r="DUV99" s="11"/>
      <c r="DUW99" s="11"/>
      <c r="DUX99" s="11"/>
      <c r="DUY99" s="11"/>
      <c r="DUZ99" s="11"/>
      <c r="DVA99" s="11"/>
      <c r="DVB99" s="11"/>
      <c r="DVC99" s="11"/>
      <c r="DVD99" s="11"/>
      <c r="DVE99" s="11"/>
      <c r="DVF99" s="11"/>
      <c r="DVG99" s="11"/>
      <c r="DVH99" s="11"/>
      <c r="DVI99" s="11"/>
      <c r="DVJ99" s="11"/>
      <c r="DVK99" s="11"/>
      <c r="DVL99" s="11"/>
      <c r="DVM99" s="11"/>
      <c r="DVN99" s="11"/>
      <c r="DVO99" s="11"/>
      <c r="DVP99" s="11"/>
      <c r="DVQ99" s="11"/>
      <c r="DVR99" s="11"/>
      <c r="DVS99" s="11"/>
      <c r="DVT99" s="11"/>
      <c r="DVU99" s="11"/>
      <c r="DVV99" s="11"/>
      <c r="DVW99" s="11"/>
      <c r="DVX99" s="11"/>
      <c r="DVY99" s="11"/>
      <c r="DVZ99" s="11"/>
      <c r="DWA99" s="11"/>
      <c r="DWB99" s="11"/>
      <c r="DWC99" s="11"/>
      <c r="DWD99" s="11"/>
      <c r="DWE99" s="11"/>
      <c r="DWF99" s="11"/>
      <c r="DWG99" s="11"/>
      <c r="DWH99" s="11"/>
      <c r="DWI99" s="11"/>
      <c r="DWJ99" s="11"/>
      <c r="DWK99" s="11"/>
      <c r="DWL99" s="11"/>
      <c r="DWM99" s="11"/>
      <c r="DWN99" s="11"/>
      <c r="DWO99" s="11"/>
      <c r="DWP99" s="11"/>
      <c r="DWQ99" s="11"/>
      <c r="DWR99" s="11"/>
      <c r="DWS99" s="11"/>
      <c r="DWT99" s="11"/>
      <c r="DWU99" s="11"/>
      <c r="DWV99" s="11"/>
      <c r="DWW99" s="11"/>
      <c r="DWX99" s="11"/>
      <c r="DWY99" s="11"/>
      <c r="DWZ99" s="11"/>
      <c r="DXA99" s="11"/>
      <c r="DXB99" s="11"/>
      <c r="DXC99" s="11"/>
      <c r="DXD99" s="11"/>
      <c r="DXE99" s="11"/>
      <c r="DXF99" s="11"/>
      <c r="DXG99" s="11"/>
      <c r="DXH99" s="11"/>
      <c r="DXI99" s="11"/>
      <c r="DXJ99" s="11"/>
      <c r="DXK99" s="11"/>
      <c r="DXL99" s="11"/>
      <c r="DXM99" s="11"/>
      <c r="DXN99" s="11"/>
      <c r="DXO99" s="11"/>
      <c r="DXP99" s="11"/>
      <c r="DXQ99" s="11"/>
      <c r="DXR99" s="11"/>
      <c r="DXS99" s="11"/>
      <c r="DXT99" s="11"/>
      <c r="DXU99" s="11"/>
      <c r="DXV99" s="11"/>
      <c r="DXW99" s="11"/>
      <c r="DXX99" s="11"/>
      <c r="DXY99" s="11"/>
      <c r="DXZ99" s="11"/>
      <c r="DYA99" s="11"/>
      <c r="DYB99" s="11"/>
      <c r="DYC99" s="11"/>
      <c r="DYD99" s="11"/>
      <c r="DYE99" s="11"/>
      <c r="DYF99" s="11"/>
      <c r="DYG99" s="11"/>
      <c r="DYH99" s="11"/>
      <c r="DYI99" s="11"/>
      <c r="DYJ99" s="11"/>
      <c r="DYK99" s="11"/>
      <c r="DYL99" s="11"/>
      <c r="DYM99" s="11"/>
      <c r="DYN99" s="11"/>
      <c r="DYO99" s="11"/>
      <c r="DYP99" s="11"/>
      <c r="DYQ99" s="11"/>
      <c r="DYR99" s="11"/>
      <c r="DYS99" s="11"/>
      <c r="DYT99" s="11"/>
      <c r="DYU99" s="11"/>
      <c r="DYV99" s="11"/>
      <c r="DYW99" s="11"/>
      <c r="DYX99" s="11"/>
      <c r="DYY99" s="11"/>
      <c r="DYZ99" s="11"/>
      <c r="DZA99" s="11"/>
      <c r="DZB99" s="11"/>
      <c r="DZC99" s="11"/>
      <c r="DZD99" s="11"/>
      <c r="DZE99" s="11"/>
      <c r="DZF99" s="11"/>
      <c r="DZG99" s="11"/>
      <c r="DZH99" s="11"/>
      <c r="DZI99" s="11"/>
      <c r="DZJ99" s="11"/>
      <c r="DZK99" s="11"/>
      <c r="DZL99" s="11"/>
      <c r="DZM99" s="11"/>
      <c r="DZN99" s="11"/>
      <c r="DZO99" s="11"/>
      <c r="DZP99" s="11"/>
      <c r="DZQ99" s="11"/>
      <c r="DZR99" s="11"/>
      <c r="DZS99" s="11"/>
      <c r="DZT99" s="11"/>
      <c r="DZU99" s="11"/>
      <c r="DZV99" s="11"/>
      <c r="DZW99" s="11"/>
      <c r="DZX99" s="11"/>
      <c r="DZY99" s="11"/>
      <c r="DZZ99" s="11"/>
      <c r="EAA99" s="11"/>
      <c r="EAB99" s="11"/>
      <c r="EAC99" s="11"/>
      <c r="EAD99" s="11"/>
      <c r="EAE99" s="11"/>
      <c r="EAF99" s="11"/>
      <c r="EAG99" s="11"/>
      <c r="EAH99" s="11"/>
      <c r="EAI99" s="11"/>
      <c r="EAJ99" s="11"/>
      <c r="EAK99" s="11"/>
      <c r="EAL99" s="11"/>
      <c r="EAM99" s="11"/>
      <c r="EAN99" s="11"/>
      <c r="EAO99" s="11"/>
      <c r="EAP99" s="11"/>
      <c r="EAQ99" s="11"/>
      <c r="EAR99" s="11"/>
      <c r="EAS99" s="11"/>
      <c r="EAT99" s="11"/>
      <c r="EAU99" s="11"/>
      <c r="EAV99" s="11"/>
      <c r="EAW99" s="11"/>
      <c r="EAX99" s="11"/>
      <c r="EAY99" s="11"/>
      <c r="EAZ99" s="11"/>
      <c r="EBA99" s="11"/>
      <c r="EBB99" s="11"/>
      <c r="EBC99" s="11"/>
      <c r="EBD99" s="11"/>
      <c r="EBE99" s="11"/>
      <c r="EBF99" s="11"/>
      <c r="EBG99" s="11"/>
      <c r="EBH99" s="11"/>
      <c r="EBI99" s="11"/>
      <c r="EBJ99" s="11"/>
      <c r="EBK99" s="11"/>
      <c r="EBL99" s="11"/>
      <c r="EBM99" s="11"/>
      <c r="EBN99" s="11"/>
      <c r="EBO99" s="11"/>
      <c r="EBP99" s="11"/>
      <c r="EBQ99" s="11"/>
      <c r="EBR99" s="11"/>
      <c r="EBS99" s="11"/>
      <c r="EBT99" s="11"/>
      <c r="EBU99" s="11"/>
      <c r="EBV99" s="11"/>
      <c r="EBW99" s="11"/>
      <c r="EBX99" s="11"/>
      <c r="EBY99" s="11"/>
      <c r="EBZ99" s="11"/>
      <c r="ECA99" s="11"/>
      <c r="ECB99" s="11"/>
      <c r="ECC99" s="11"/>
      <c r="ECD99" s="11"/>
      <c r="ECE99" s="11"/>
      <c r="ECF99" s="11"/>
      <c r="ECG99" s="11"/>
      <c r="ECH99" s="11"/>
      <c r="ECI99" s="11"/>
      <c r="ECJ99" s="11"/>
      <c r="ECK99" s="11"/>
      <c r="ECL99" s="11"/>
      <c r="ECM99" s="11"/>
      <c r="ECN99" s="11"/>
      <c r="ECO99" s="11"/>
      <c r="ECP99" s="11"/>
      <c r="ECQ99" s="11"/>
      <c r="ECR99" s="11"/>
      <c r="ECS99" s="11"/>
      <c r="ECT99" s="11"/>
      <c r="ECU99" s="11"/>
      <c r="ECV99" s="11"/>
      <c r="ECW99" s="11"/>
      <c r="ECX99" s="11"/>
      <c r="ECY99" s="11"/>
      <c r="ECZ99" s="11"/>
      <c r="EDA99" s="11"/>
      <c r="EDB99" s="11"/>
      <c r="EDC99" s="11"/>
      <c r="EDD99" s="11"/>
      <c r="EDE99" s="11"/>
      <c r="EDF99" s="11"/>
      <c r="EDG99" s="11"/>
      <c r="EDH99" s="11"/>
      <c r="EDI99" s="11"/>
      <c r="EDJ99" s="11"/>
      <c r="EDK99" s="11"/>
      <c r="EDL99" s="11"/>
      <c r="EDM99" s="11"/>
      <c r="EDN99" s="11"/>
      <c r="EDO99" s="11"/>
      <c r="EDP99" s="11"/>
      <c r="EDQ99" s="11"/>
      <c r="EDR99" s="11"/>
      <c r="EDS99" s="11"/>
      <c r="EDT99" s="11"/>
      <c r="EDU99" s="11"/>
      <c r="EDV99" s="11"/>
      <c r="EDW99" s="11"/>
      <c r="EDX99" s="11"/>
      <c r="EDY99" s="11"/>
      <c r="EDZ99" s="11"/>
      <c r="EEA99" s="11"/>
      <c r="EEB99" s="11"/>
      <c r="EEC99" s="11"/>
      <c r="EED99" s="11"/>
      <c r="EEE99" s="11"/>
      <c r="EEF99" s="11"/>
      <c r="EEG99" s="11"/>
      <c r="EEH99" s="11"/>
      <c r="EEI99" s="11"/>
      <c r="EEJ99" s="11"/>
      <c r="EEK99" s="11"/>
      <c r="EEL99" s="11"/>
      <c r="EEM99" s="11"/>
      <c r="EEN99" s="11"/>
      <c r="EEO99" s="11"/>
      <c r="EEP99" s="11"/>
      <c r="EEQ99" s="11"/>
      <c r="EER99" s="11"/>
      <c r="EES99" s="11"/>
      <c r="EET99" s="11"/>
      <c r="EEU99" s="11"/>
      <c r="EEV99" s="11"/>
      <c r="EEW99" s="11"/>
      <c r="EEX99" s="11"/>
      <c r="EEY99" s="11"/>
      <c r="EEZ99" s="11"/>
      <c r="EFA99" s="11"/>
      <c r="EFB99" s="11"/>
      <c r="EFC99" s="11"/>
      <c r="EFD99" s="11"/>
      <c r="EFE99" s="11"/>
      <c r="EFF99" s="11"/>
      <c r="EFG99" s="11"/>
      <c r="EFH99" s="11"/>
      <c r="EFI99" s="11"/>
      <c r="EFJ99" s="11"/>
      <c r="EFK99" s="11"/>
      <c r="EFL99" s="11"/>
      <c r="EFM99" s="11"/>
      <c r="EFN99" s="11"/>
      <c r="EFO99" s="11"/>
      <c r="EFP99" s="11"/>
      <c r="EFQ99" s="11"/>
      <c r="EFR99" s="11"/>
      <c r="EFS99" s="11"/>
      <c r="EFT99" s="11"/>
      <c r="EFU99" s="11"/>
      <c r="EFV99" s="11"/>
      <c r="EFW99" s="11"/>
      <c r="EFX99" s="11"/>
      <c r="EFY99" s="11"/>
      <c r="EFZ99" s="11"/>
      <c r="EGA99" s="11"/>
      <c r="EGB99" s="11"/>
      <c r="EGC99" s="11"/>
      <c r="EGD99" s="11"/>
      <c r="EGE99" s="11"/>
      <c r="EGF99" s="11"/>
      <c r="EGG99" s="11"/>
      <c r="EGH99" s="11"/>
      <c r="EGI99" s="11"/>
      <c r="EGJ99" s="11"/>
      <c r="EGK99" s="11"/>
      <c r="EGL99" s="11"/>
      <c r="EGM99" s="11"/>
      <c r="EGN99" s="11"/>
      <c r="EGO99" s="11"/>
      <c r="EGP99" s="11"/>
      <c r="EGQ99" s="11"/>
      <c r="EGR99" s="11"/>
      <c r="EGS99" s="11"/>
      <c r="EGT99" s="11"/>
      <c r="EGU99" s="11"/>
      <c r="EGV99" s="11"/>
      <c r="EGW99" s="11"/>
      <c r="EGX99" s="11"/>
      <c r="EGY99" s="11"/>
      <c r="EGZ99" s="11"/>
      <c r="EHA99" s="11"/>
      <c r="EHB99" s="11"/>
      <c r="EHC99" s="11"/>
      <c r="EHD99" s="11"/>
      <c r="EHE99" s="11"/>
      <c r="EHF99" s="11"/>
      <c r="EHG99" s="11"/>
      <c r="EHH99" s="11"/>
      <c r="EHI99" s="11"/>
      <c r="EHJ99" s="11"/>
      <c r="EHK99" s="11"/>
      <c r="EHL99" s="11"/>
      <c r="EHM99" s="11"/>
      <c r="EHN99" s="11"/>
      <c r="EHO99" s="11"/>
      <c r="EHP99" s="11"/>
      <c r="EHQ99" s="11"/>
      <c r="EHR99" s="11"/>
      <c r="EHS99" s="11"/>
      <c r="EHT99" s="11"/>
      <c r="EHU99" s="11"/>
      <c r="EHV99" s="11"/>
      <c r="EHW99" s="11"/>
      <c r="EHX99" s="11"/>
      <c r="EHY99" s="11"/>
      <c r="EHZ99" s="11"/>
      <c r="EIA99" s="11"/>
      <c r="EIB99" s="11"/>
      <c r="EIC99" s="11"/>
      <c r="EID99" s="11"/>
      <c r="EIE99" s="11"/>
      <c r="EIF99" s="11"/>
      <c r="EIG99" s="11"/>
      <c r="EIH99" s="11"/>
      <c r="EII99" s="11"/>
      <c r="EIJ99" s="11"/>
      <c r="EIK99" s="11"/>
      <c r="EIL99" s="11"/>
      <c r="EIM99" s="11"/>
      <c r="EIN99" s="11"/>
      <c r="EIO99" s="11"/>
      <c r="EIP99" s="11"/>
      <c r="EIQ99" s="11"/>
      <c r="EIR99" s="11"/>
      <c r="EIS99" s="11"/>
      <c r="EIT99" s="11"/>
      <c r="EIU99" s="11"/>
      <c r="EIV99" s="11"/>
      <c r="EIW99" s="11"/>
      <c r="EIX99" s="11"/>
      <c r="EIY99" s="11"/>
      <c r="EIZ99" s="11"/>
      <c r="EJA99" s="11"/>
      <c r="EJB99" s="11"/>
      <c r="EJC99" s="11"/>
      <c r="EJD99" s="11"/>
      <c r="EJE99" s="11"/>
      <c r="EJF99" s="11"/>
      <c r="EJG99" s="11"/>
      <c r="EJH99" s="11"/>
      <c r="EJI99" s="11"/>
      <c r="EJJ99" s="11"/>
      <c r="EJK99" s="11"/>
      <c r="EJL99" s="11"/>
      <c r="EJM99" s="11"/>
      <c r="EJN99" s="11"/>
      <c r="EJO99" s="11"/>
      <c r="EJP99" s="11"/>
      <c r="EJQ99" s="11"/>
      <c r="EJR99" s="11"/>
      <c r="EJS99" s="11"/>
      <c r="EJT99" s="11"/>
      <c r="EJU99" s="11"/>
      <c r="EJV99" s="11"/>
      <c r="EJW99" s="11"/>
      <c r="EJX99" s="11"/>
      <c r="EJY99" s="11"/>
      <c r="EJZ99" s="11"/>
      <c r="EKA99" s="11"/>
      <c r="EKB99" s="11"/>
      <c r="EKC99" s="11"/>
      <c r="EKD99" s="11"/>
      <c r="EKE99" s="11"/>
      <c r="EKF99" s="11"/>
      <c r="EKG99" s="11"/>
      <c r="EKH99" s="11"/>
      <c r="EKI99" s="11"/>
      <c r="EKJ99" s="11"/>
      <c r="EKK99" s="11"/>
      <c r="EKL99" s="11"/>
      <c r="EKM99" s="11"/>
      <c r="EKN99" s="11"/>
      <c r="EKO99" s="11"/>
      <c r="EKP99" s="11"/>
      <c r="EKQ99" s="11"/>
      <c r="EKR99" s="11"/>
      <c r="EKS99" s="11"/>
      <c r="EKT99" s="11"/>
      <c r="EKU99" s="11"/>
      <c r="EKV99" s="11"/>
      <c r="EKW99" s="11"/>
      <c r="EKX99" s="11"/>
      <c r="EKY99" s="11"/>
      <c r="EKZ99" s="11"/>
      <c r="ELA99" s="11"/>
      <c r="ELB99" s="11"/>
      <c r="ELC99" s="11"/>
      <c r="ELD99" s="11"/>
      <c r="ELE99" s="11"/>
      <c r="ELF99" s="11"/>
      <c r="ELG99" s="11"/>
      <c r="ELH99" s="11"/>
      <c r="ELI99" s="11"/>
      <c r="ELJ99" s="11"/>
      <c r="ELK99" s="11"/>
      <c r="ELL99" s="11"/>
      <c r="ELM99" s="11"/>
      <c r="ELN99" s="11"/>
      <c r="ELO99" s="11"/>
      <c r="ELP99" s="11"/>
      <c r="ELQ99" s="11"/>
      <c r="ELR99" s="11"/>
      <c r="ELS99" s="11"/>
      <c r="ELT99" s="11"/>
      <c r="ELU99" s="11"/>
      <c r="ELV99" s="11"/>
      <c r="ELW99" s="11"/>
      <c r="ELX99" s="11"/>
      <c r="ELY99" s="11"/>
      <c r="ELZ99" s="11"/>
    </row>
    <row r="100" spans="3:346 1276:3718">
      <c r="C100" s="166" t="s">
        <v>999</v>
      </c>
      <c r="D100" s="223">
        <f t="shared" si="4"/>
        <v>0</v>
      </c>
      <c r="E100" s="88" t="s">
        <v>540</v>
      </c>
      <c r="F100" s="219"/>
      <c r="G100" s="92"/>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c r="HJ100" s="11"/>
      <c r="HK100" s="11"/>
      <c r="HL100" s="11"/>
      <c r="HM100" s="11"/>
      <c r="HN100" s="11"/>
      <c r="HO100" s="11"/>
      <c r="HP100" s="11"/>
      <c r="HQ100" s="11"/>
      <c r="HR100" s="11"/>
      <c r="HS100" s="11"/>
      <c r="HT100" s="11"/>
      <c r="HU100" s="11"/>
      <c r="HV100" s="11"/>
      <c r="HW100" s="11"/>
      <c r="HX100" s="11"/>
      <c r="HY100" s="11"/>
      <c r="HZ100" s="11"/>
      <c r="IA100" s="11"/>
      <c r="IB100" s="11"/>
      <c r="IC100" s="11"/>
      <c r="ID100" s="11"/>
      <c r="IE100" s="11"/>
      <c r="IF100" s="11"/>
      <c r="IG100" s="11"/>
      <c r="IH100" s="11"/>
      <c r="II100" s="11"/>
      <c r="IJ100" s="11"/>
      <c r="IK100" s="11"/>
      <c r="IL100" s="11"/>
      <c r="IM100" s="11"/>
      <c r="IN100" s="11"/>
      <c r="IO100" s="11"/>
      <c r="IP100" s="11"/>
      <c r="IQ100" s="11"/>
      <c r="IR100" s="11"/>
      <c r="IS100" s="11"/>
      <c r="IT100" s="11"/>
      <c r="IU100" s="11"/>
      <c r="IV100" s="11"/>
      <c r="IW100" s="11"/>
      <c r="IX100" s="11"/>
      <c r="IY100" s="11"/>
      <c r="IZ100" s="11"/>
      <c r="JA100" s="11"/>
      <c r="JB100" s="11"/>
      <c r="JC100" s="11"/>
      <c r="JD100" s="11"/>
      <c r="JE100" s="11"/>
      <c r="JF100" s="11"/>
      <c r="JG100" s="11"/>
      <c r="JH100" s="11"/>
      <c r="JI100" s="11"/>
      <c r="JJ100" s="11"/>
      <c r="JK100" s="11"/>
      <c r="JL100" s="11"/>
      <c r="JM100" s="11"/>
      <c r="JN100" s="11"/>
      <c r="JO100" s="11"/>
      <c r="JP100" s="11"/>
      <c r="JQ100" s="11"/>
      <c r="JR100" s="11"/>
      <c r="JS100" s="11"/>
      <c r="JT100" s="11"/>
      <c r="JU100" s="11"/>
      <c r="JV100" s="11"/>
      <c r="JW100" s="11"/>
      <c r="JX100" s="11"/>
      <c r="JY100" s="11"/>
      <c r="JZ100" s="11"/>
      <c r="KA100" s="11"/>
      <c r="KB100" s="11"/>
      <c r="KC100" s="11"/>
      <c r="KD100" s="11"/>
      <c r="KE100" s="11"/>
      <c r="KF100" s="11"/>
      <c r="KG100" s="11"/>
      <c r="KH100" s="11"/>
      <c r="KI100" s="11"/>
      <c r="KJ100" s="11"/>
      <c r="KK100" s="11"/>
      <c r="KL100" s="11"/>
      <c r="KM100" s="11"/>
      <c r="KN100" s="11"/>
      <c r="KO100" s="11"/>
      <c r="KP100" s="11"/>
      <c r="KQ100" s="11"/>
      <c r="KR100" s="11"/>
      <c r="KS100" s="11"/>
      <c r="KT100" s="11"/>
      <c r="KU100" s="11"/>
      <c r="KV100" s="11"/>
      <c r="KW100" s="11"/>
      <c r="KX100" s="11"/>
      <c r="KY100" s="11"/>
      <c r="KZ100" s="11"/>
      <c r="LA100" s="11"/>
      <c r="LB100" s="11"/>
      <c r="LC100" s="11"/>
      <c r="LD100" s="11"/>
      <c r="LE100" s="11"/>
      <c r="LF100" s="11"/>
      <c r="LG100" s="11"/>
      <c r="LH100" s="11"/>
      <c r="LI100" s="11"/>
      <c r="LJ100" s="11"/>
      <c r="LK100" s="11"/>
      <c r="LL100" s="11"/>
      <c r="LM100" s="11"/>
      <c r="LN100" s="11"/>
      <c r="LO100" s="11"/>
      <c r="LP100" s="11"/>
      <c r="LQ100" s="11"/>
      <c r="LR100" s="11"/>
      <c r="LS100" s="11"/>
      <c r="LT100" s="11"/>
      <c r="LU100" s="11"/>
      <c r="LV100" s="11"/>
      <c r="LW100" s="11"/>
      <c r="LX100" s="11"/>
      <c r="LY100" s="11"/>
      <c r="LZ100" s="11"/>
      <c r="MA100" s="11"/>
      <c r="MB100" s="11"/>
      <c r="MC100" s="11"/>
      <c r="MD100" s="11"/>
      <c r="ME100" s="11"/>
      <c r="MF100" s="11"/>
      <c r="MG100" s="11"/>
      <c r="MH100" s="11"/>
      <c r="AWB100" s="11"/>
      <c r="AWC100" s="11"/>
      <c r="AWD100" s="11"/>
      <c r="AWE100" s="11"/>
      <c r="AWF100" s="11"/>
      <c r="AWG100" s="11"/>
      <c r="AWH100" s="11"/>
      <c r="AWI100" s="11"/>
      <c r="AWJ100" s="11"/>
      <c r="AWK100" s="11"/>
      <c r="AWL100" s="11"/>
      <c r="AWM100" s="11"/>
      <c r="AWN100" s="11"/>
      <c r="AWO100" s="11"/>
      <c r="AWP100" s="11"/>
      <c r="AWQ100" s="11"/>
      <c r="AWR100" s="11"/>
      <c r="AWS100" s="11"/>
      <c r="AWT100" s="11"/>
      <c r="AWU100" s="11"/>
      <c r="AWV100" s="11"/>
      <c r="AWW100" s="11"/>
      <c r="AWX100" s="11"/>
      <c r="AWY100" s="11"/>
      <c r="AWZ100" s="11"/>
      <c r="AXA100" s="11"/>
      <c r="AXB100" s="11"/>
      <c r="AXC100" s="11"/>
      <c r="AXD100" s="11"/>
      <c r="AXE100" s="11"/>
      <c r="AXF100" s="11"/>
      <c r="AXG100" s="11"/>
      <c r="AXH100" s="11"/>
      <c r="AXI100" s="11"/>
      <c r="AXJ100" s="11"/>
      <c r="AXK100" s="11"/>
      <c r="AXL100" s="11"/>
      <c r="AXM100" s="11"/>
      <c r="AXN100" s="11"/>
      <c r="AXO100" s="11"/>
      <c r="AXP100" s="11"/>
      <c r="AXQ100" s="11"/>
      <c r="AXR100" s="11"/>
      <c r="AXS100" s="11"/>
      <c r="AXT100" s="11"/>
      <c r="AXU100" s="11"/>
      <c r="AXV100" s="11"/>
      <c r="AXW100" s="11"/>
      <c r="AXX100" s="11"/>
      <c r="AXY100" s="11"/>
      <c r="AXZ100" s="11"/>
      <c r="AYA100" s="11"/>
      <c r="AYB100" s="11"/>
      <c r="AYC100" s="11"/>
      <c r="AYD100" s="11"/>
      <c r="AYE100" s="11"/>
      <c r="AYF100" s="11"/>
      <c r="AYG100" s="11"/>
      <c r="AYH100" s="11"/>
      <c r="AYI100" s="11"/>
      <c r="AYJ100" s="11"/>
      <c r="AYK100" s="11"/>
      <c r="AYL100" s="11"/>
      <c r="AYM100" s="11"/>
      <c r="AYN100" s="11"/>
      <c r="AYO100" s="11"/>
      <c r="AYP100" s="11"/>
      <c r="AYQ100" s="11"/>
      <c r="AYR100" s="11"/>
      <c r="AYS100" s="11"/>
      <c r="AYT100" s="11"/>
      <c r="AYU100" s="11"/>
      <c r="AYV100" s="11"/>
      <c r="AYW100" s="11"/>
      <c r="AYX100" s="11"/>
      <c r="AYY100" s="11"/>
      <c r="AYZ100" s="11"/>
      <c r="AZA100" s="11"/>
      <c r="AZB100" s="11"/>
      <c r="AZC100" s="11"/>
      <c r="AZD100" s="11"/>
      <c r="AZE100" s="11"/>
      <c r="AZF100" s="11"/>
      <c r="AZG100" s="11"/>
      <c r="AZH100" s="11"/>
      <c r="AZI100" s="11"/>
      <c r="AZJ100" s="11"/>
      <c r="AZK100" s="11"/>
      <c r="AZL100" s="11"/>
      <c r="AZM100" s="11"/>
      <c r="AZN100" s="11"/>
      <c r="AZO100" s="11"/>
      <c r="AZP100" s="11"/>
      <c r="AZQ100" s="11"/>
      <c r="AZR100" s="11"/>
      <c r="AZS100" s="11"/>
      <c r="AZT100" s="11"/>
      <c r="AZU100" s="11"/>
      <c r="AZV100" s="11"/>
      <c r="AZW100" s="11"/>
      <c r="AZX100" s="11"/>
      <c r="AZY100" s="11"/>
      <c r="AZZ100" s="11"/>
      <c r="BAA100" s="11"/>
      <c r="BAB100" s="11"/>
      <c r="BAC100" s="11"/>
      <c r="BAD100" s="11"/>
      <c r="BAE100" s="11"/>
      <c r="BAF100" s="11"/>
      <c r="BAG100" s="11"/>
      <c r="BAH100" s="11"/>
      <c r="BAI100" s="11"/>
      <c r="BAJ100" s="11"/>
      <c r="BAK100" s="11"/>
      <c r="BAL100" s="11"/>
      <c r="BAM100" s="11"/>
      <c r="BAN100" s="11"/>
      <c r="BAO100" s="11"/>
      <c r="BAP100" s="11"/>
      <c r="BAQ100" s="11"/>
      <c r="BAR100" s="11"/>
      <c r="BAS100" s="11"/>
      <c r="BAT100" s="11"/>
      <c r="BAU100" s="11"/>
      <c r="BAV100" s="11"/>
      <c r="BAW100" s="11"/>
      <c r="BAX100" s="11"/>
      <c r="BAY100" s="11"/>
      <c r="BAZ100" s="11"/>
      <c r="BBA100" s="11"/>
      <c r="BBB100" s="11"/>
      <c r="BBC100" s="11"/>
      <c r="BBD100" s="11"/>
      <c r="BBE100" s="11"/>
      <c r="BBF100" s="11"/>
      <c r="BBG100" s="11"/>
      <c r="BBH100" s="11"/>
      <c r="BBI100" s="11"/>
      <c r="BBJ100" s="11"/>
      <c r="BBK100" s="11"/>
      <c r="BBL100" s="11"/>
      <c r="BBM100" s="11"/>
      <c r="BBN100" s="11"/>
      <c r="BBO100" s="11"/>
      <c r="BBP100" s="11"/>
      <c r="BBQ100" s="11"/>
      <c r="BBR100" s="11"/>
      <c r="BBS100" s="11"/>
      <c r="BBT100" s="11"/>
      <c r="BBU100" s="11"/>
      <c r="BBV100" s="11"/>
      <c r="BBW100" s="11"/>
      <c r="BBX100" s="11"/>
      <c r="BBY100" s="11"/>
      <c r="BBZ100" s="11"/>
      <c r="BCA100" s="11"/>
      <c r="BCB100" s="11"/>
      <c r="BCC100" s="11"/>
      <c r="BCD100" s="11"/>
      <c r="BCE100" s="11"/>
      <c r="BCF100" s="11"/>
      <c r="BCG100" s="11"/>
      <c r="BCH100" s="11"/>
      <c r="BCI100" s="11"/>
      <c r="BCJ100" s="11"/>
      <c r="BCK100" s="11"/>
      <c r="BCL100" s="11"/>
      <c r="BCM100" s="11"/>
      <c r="BCN100" s="11"/>
      <c r="BCO100" s="11"/>
      <c r="BCP100" s="11"/>
      <c r="BCQ100" s="11"/>
      <c r="BCR100" s="11"/>
      <c r="BCS100" s="11"/>
      <c r="BCT100" s="11"/>
      <c r="BCU100" s="11"/>
      <c r="BCV100" s="11"/>
      <c r="BCW100" s="11"/>
      <c r="BCX100" s="11"/>
      <c r="BCY100" s="11"/>
      <c r="BCZ100" s="11"/>
      <c r="BDA100" s="11"/>
      <c r="BDB100" s="11"/>
      <c r="BDC100" s="11"/>
      <c r="BDD100" s="11"/>
      <c r="BDE100" s="11"/>
      <c r="BDF100" s="11"/>
      <c r="BDG100" s="11"/>
      <c r="BDH100" s="11"/>
      <c r="BDI100" s="11"/>
      <c r="BDJ100" s="11"/>
      <c r="BDK100" s="11"/>
      <c r="BDL100" s="11"/>
      <c r="BDM100" s="11"/>
      <c r="BDN100" s="11"/>
      <c r="BDO100" s="11"/>
      <c r="BDP100" s="11"/>
      <c r="BDQ100" s="11"/>
      <c r="BDR100" s="11"/>
      <c r="BDS100" s="11"/>
      <c r="BDT100" s="11"/>
      <c r="BDU100" s="11"/>
      <c r="BDV100" s="11"/>
      <c r="BDW100" s="11"/>
      <c r="BDX100" s="11"/>
      <c r="BDY100" s="11"/>
      <c r="BDZ100" s="11"/>
      <c r="BEA100" s="11"/>
      <c r="BEB100" s="11"/>
      <c r="BEC100" s="11"/>
      <c r="BED100" s="11"/>
      <c r="BEE100" s="11"/>
      <c r="BEF100" s="11"/>
      <c r="BEG100" s="11"/>
      <c r="BEH100" s="11"/>
      <c r="BEI100" s="11"/>
      <c r="BEJ100" s="11"/>
      <c r="BEK100" s="11"/>
      <c r="BEL100" s="11"/>
      <c r="BEM100" s="11"/>
      <c r="BEN100" s="11"/>
      <c r="BEO100" s="11"/>
      <c r="BEP100" s="11"/>
      <c r="BEQ100" s="11"/>
      <c r="BER100" s="11"/>
      <c r="BES100" s="11"/>
      <c r="BET100" s="11"/>
      <c r="BEU100" s="11"/>
      <c r="BEV100" s="11"/>
      <c r="BEW100" s="11"/>
      <c r="BEX100" s="11"/>
      <c r="BEY100" s="11"/>
      <c r="BEZ100" s="11"/>
      <c r="BFA100" s="11"/>
      <c r="BFB100" s="11"/>
      <c r="BFC100" s="11"/>
      <c r="BFD100" s="11"/>
      <c r="BFE100" s="11"/>
      <c r="BFF100" s="11"/>
      <c r="BFG100" s="11"/>
      <c r="BFH100" s="11"/>
      <c r="BFI100" s="11"/>
      <c r="BFJ100" s="11"/>
      <c r="BFK100" s="11"/>
      <c r="BFL100" s="11"/>
      <c r="BFM100" s="11"/>
      <c r="BFN100" s="11"/>
      <c r="BFO100" s="11"/>
      <c r="BFP100" s="11"/>
      <c r="BFQ100" s="11"/>
      <c r="BFR100" s="11"/>
      <c r="BFS100" s="11"/>
      <c r="BFT100" s="11"/>
      <c r="BFU100" s="11"/>
      <c r="BFV100" s="11"/>
      <c r="BFW100" s="11"/>
      <c r="BFX100" s="11"/>
      <c r="BFY100" s="11"/>
      <c r="BFZ100" s="11"/>
      <c r="BGA100" s="11"/>
      <c r="BGB100" s="11"/>
      <c r="BGC100" s="11"/>
      <c r="BGD100" s="11"/>
      <c r="BGE100" s="11"/>
      <c r="BGF100" s="11"/>
      <c r="BGG100" s="11"/>
      <c r="BGH100" s="11"/>
      <c r="BGI100" s="11"/>
      <c r="BGJ100" s="11"/>
      <c r="BGK100" s="11"/>
      <c r="BGL100" s="11"/>
      <c r="BGM100" s="11"/>
      <c r="BGN100" s="11"/>
      <c r="BGO100" s="11"/>
      <c r="BGP100" s="11"/>
      <c r="BGQ100" s="11"/>
      <c r="BGR100" s="11"/>
      <c r="BGS100" s="11"/>
      <c r="BGT100" s="11"/>
      <c r="BGU100" s="11"/>
      <c r="BGV100" s="11"/>
      <c r="BGW100" s="11"/>
      <c r="BGX100" s="11"/>
      <c r="BGY100" s="11"/>
      <c r="BGZ100" s="11"/>
      <c r="BHA100" s="11"/>
      <c r="BHB100" s="11"/>
      <c r="BHC100" s="11"/>
      <c r="BHD100" s="11"/>
      <c r="BHE100" s="11"/>
      <c r="BHF100" s="11"/>
      <c r="BHG100" s="11"/>
      <c r="BHH100" s="11"/>
      <c r="BHI100" s="11"/>
      <c r="BHJ100" s="11"/>
      <c r="BHK100" s="11"/>
      <c r="BHL100" s="11"/>
      <c r="BHM100" s="11"/>
      <c r="BHN100" s="11"/>
      <c r="BHO100" s="11"/>
      <c r="BHP100" s="11"/>
      <c r="BHQ100" s="11"/>
      <c r="BHR100" s="11"/>
      <c r="BHS100" s="11"/>
      <c r="BHT100" s="11"/>
      <c r="BHU100" s="11"/>
      <c r="BHV100" s="11"/>
      <c r="BHW100" s="11"/>
      <c r="BHX100" s="11"/>
      <c r="BHY100" s="11"/>
      <c r="BHZ100" s="11"/>
      <c r="BIA100" s="11"/>
      <c r="BIB100" s="11"/>
      <c r="BIC100" s="11"/>
      <c r="BID100" s="11"/>
      <c r="BIE100" s="11"/>
      <c r="BIF100" s="11"/>
      <c r="BIG100" s="11"/>
      <c r="BIH100" s="11"/>
      <c r="BII100" s="11"/>
      <c r="BIJ100" s="11"/>
      <c r="BIK100" s="11"/>
      <c r="BIL100" s="11"/>
      <c r="BIM100" s="11"/>
      <c r="BIN100" s="11"/>
      <c r="BIO100" s="11"/>
      <c r="BIP100" s="11"/>
      <c r="BIQ100" s="11"/>
      <c r="BIR100" s="11"/>
      <c r="BIS100" s="11"/>
      <c r="BIT100" s="11"/>
      <c r="BIU100" s="11"/>
      <c r="BIV100" s="11"/>
      <c r="BIW100" s="11"/>
      <c r="BIX100" s="11"/>
      <c r="BIY100" s="11"/>
      <c r="BIZ100" s="11"/>
      <c r="BJA100" s="11"/>
      <c r="BJB100" s="11"/>
      <c r="BJC100" s="11"/>
      <c r="BJD100" s="11"/>
      <c r="BJE100" s="11"/>
      <c r="BJF100" s="11"/>
      <c r="BJG100" s="11"/>
      <c r="BJH100" s="11"/>
      <c r="BJI100" s="11"/>
      <c r="BJJ100" s="11"/>
      <c r="BJK100" s="11"/>
      <c r="BJL100" s="11"/>
      <c r="BJM100" s="11"/>
      <c r="BJN100" s="11"/>
      <c r="BJO100" s="11"/>
      <c r="BJP100" s="11"/>
      <c r="BJQ100" s="11"/>
      <c r="BJR100" s="11"/>
      <c r="BJS100" s="11"/>
      <c r="BJT100" s="11"/>
      <c r="BJU100" s="11"/>
      <c r="BJV100" s="11"/>
      <c r="BJW100" s="11"/>
      <c r="BJX100" s="11"/>
      <c r="BJY100" s="11"/>
      <c r="BJZ100" s="11"/>
      <c r="BKA100" s="11"/>
      <c r="BKB100" s="11"/>
      <c r="BKC100" s="11"/>
      <c r="BKD100" s="11"/>
      <c r="BKE100" s="11"/>
      <c r="BKF100" s="11"/>
      <c r="BKG100" s="11"/>
      <c r="BKH100" s="11"/>
      <c r="BKI100" s="11"/>
      <c r="BKJ100" s="11"/>
      <c r="BKK100" s="11"/>
      <c r="BKL100" s="11"/>
      <c r="BKM100" s="11"/>
      <c r="BKN100" s="11"/>
      <c r="BKO100" s="11"/>
      <c r="BKP100" s="11"/>
      <c r="BKQ100" s="11"/>
      <c r="BKR100" s="11"/>
      <c r="BKS100" s="11"/>
      <c r="BKT100" s="11"/>
      <c r="BKU100" s="11"/>
      <c r="BKV100" s="11"/>
      <c r="BKW100" s="11"/>
      <c r="BKX100" s="11"/>
      <c r="BKY100" s="11"/>
      <c r="BKZ100" s="11"/>
      <c r="BLA100" s="11"/>
      <c r="BLB100" s="11"/>
      <c r="BLC100" s="11"/>
      <c r="BLD100" s="11"/>
      <c r="BLE100" s="11"/>
      <c r="BLF100" s="11"/>
      <c r="BLG100" s="11"/>
      <c r="BLH100" s="11"/>
      <c r="BLI100" s="11"/>
      <c r="BLJ100" s="11"/>
      <c r="BLK100" s="11"/>
      <c r="BLL100" s="11"/>
      <c r="BLM100" s="11"/>
      <c r="BLN100" s="11"/>
      <c r="BLO100" s="11"/>
      <c r="BLP100" s="11"/>
      <c r="BLQ100" s="11"/>
      <c r="BLR100" s="11"/>
      <c r="BLS100" s="11"/>
      <c r="BLT100" s="11"/>
      <c r="BLU100" s="11"/>
      <c r="BLV100" s="11"/>
      <c r="BLW100" s="11"/>
      <c r="BLX100" s="11"/>
      <c r="BLY100" s="11"/>
      <c r="BLZ100" s="11"/>
      <c r="BMA100" s="11"/>
      <c r="BMB100" s="11"/>
      <c r="BMC100" s="11"/>
      <c r="BMD100" s="11"/>
      <c r="BME100" s="11"/>
      <c r="BMF100" s="11"/>
      <c r="BMG100" s="11"/>
      <c r="BMH100" s="11"/>
      <c r="BMI100" s="11"/>
      <c r="BMJ100" s="11"/>
      <c r="BMK100" s="11"/>
      <c r="BML100" s="11"/>
      <c r="BMM100" s="11"/>
      <c r="BMN100" s="11"/>
      <c r="BMO100" s="11"/>
      <c r="BMP100" s="11"/>
      <c r="BMQ100" s="11"/>
      <c r="BMR100" s="11"/>
      <c r="BMS100" s="11"/>
      <c r="BMT100" s="11"/>
      <c r="BMU100" s="11"/>
      <c r="BMV100" s="11"/>
      <c r="BMW100" s="11"/>
      <c r="BMX100" s="11"/>
      <c r="BMY100" s="11"/>
      <c r="BMZ100" s="11"/>
      <c r="BNA100" s="11"/>
      <c r="BNB100" s="11"/>
      <c r="BNC100" s="11"/>
      <c r="BND100" s="11"/>
      <c r="BNE100" s="11"/>
      <c r="BNF100" s="11"/>
      <c r="BNG100" s="11"/>
      <c r="BNH100" s="11"/>
      <c r="BNI100" s="11"/>
      <c r="BNJ100" s="11"/>
      <c r="BNK100" s="11"/>
      <c r="BNL100" s="11"/>
      <c r="BNM100" s="11"/>
      <c r="BNN100" s="11"/>
      <c r="BNO100" s="11"/>
      <c r="BNP100" s="11"/>
      <c r="BNQ100" s="11"/>
      <c r="BNR100" s="11"/>
      <c r="BNS100" s="11"/>
      <c r="BNT100" s="11"/>
      <c r="BNU100" s="11"/>
      <c r="BNV100" s="11"/>
      <c r="BNW100" s="11"/>
      <c r="BNX100" s="11"/>
      <c r="BNY100" s="11"/>
      <c r="BNZ100" s="11"/>
      <c r="BOA100" s="11"/>
      <c r="BOB100" s="11"/>
      <c r="BOC100" s="11"/>
      <c r="BOD100" s="11"/>
      <c r="BOE100" s="11"/>
      <c r="BOF100" s="11"/>
      <c r="BOG100" s="11"/>
      <c r="BOH100" s="11"/>
      <c r="BOI100" s="11"/>
      <c r="BOJ100" s="11"/>
      <c r="BOK100" s="11"/>
      <c r="BOL100" s="11"/>
      <c r="BOM100" s="11"/>
      <c r="BON100" s="11"/>
      <c r="BOO100" s="11"/>
      <c r="BOP100" s="11"/>
      <c r="BOQ100" s="11"/>
      <c r="BOR100" s="11"/>
      <c r="BOS100" s="11"/>
      <c r="BOT100" s="11"/>
      <c r="BOU100" s="11"/>
      <c r="BOV100" s="11"/>
      <c r="BOW100" s="11"/>
      <c r="BOX100" s="11"/>
      <c r="BOY100" s="11"/>
      <c r="BOZ100" s="11"/>
      <c r="BPA100" s="11"/>
      <c r="BPB100" s="11"/>
      <c r="BPC100" s="11"/>
      <c r="BPD100" s="11"/>
      <c r="BPE100" s="11"/>
      <c r="BPF100" s="11"/>
      <c r="BPG100" s="11"/>
      <c r="BPH100" s="11"/>
      <c r="BPI100" s="11"/>
      <c r="BPJ100" s="11"/>
      <c r="BPK100" s="11"/>
      <c r="BPL100" s="11"/>
      <c r="BPM100" s="11"/>
      <c r="BPN100" s="11"/>
      <c r="BPO100" s="11"/>
      <c r="BPP100" s="11"/>
      <c r="BPQ100" s="11"/>
      <c r="BPR100" s="11"/>
      <c r="BPS100" s="11"/>
      <c r="BPT100" s="11"/>
      <c r="BPU100" s="11"/>
      <c r="BPV100" s="11"/>
      <c r="BPW100" s="11"/>
      <c r="BPX100" s="11"/>
      <c r="BPY100" s="11"/>
      <c r="BPZ100" s="11"/>
      <c r="BQA100" s="11"/>
      <c r="BQB100" s="11"/>
      <c r="BQC100" s="11"/>
      <c r="BQD100" s="11"/>
      <c r="BQE100" s="11"/>
      <c r="BQF100" s="11"/>
      <c r="BQG100" s="11"/>
      <c r="BQH100" s="11"/>
      <c r="BQI100" s="11"/>
      <c r="BQJ100" s="11"/>
      <c r="BQK100" s="11"/>
      <c r="BQL100" s="11"/>
      <c r="BQM100" s="11"/>
      <c r="BQN100" s="11"/>
      <c r="BQO100" s="11"/>
      <c r="BQP100" s="11"/>
      <c r="BQQ100" s="11"/>
      <c r="BQR100" s="11"/>
      <c r="BQS100" s="11"/>
      <c r="BQT100" s="11"/>
      <c r="BQU100" s="11"/>
      <c r="BQV100" s="11"/>
      <c r="BQW100" s="11"/>
      <c r="BQX100" s="11"/>
      <c r="BQY100" s="11"/>
      <c r="BQZ100" s="11"/>
      <c r="BRA100" s="11"/>
      <c r="BRB100" s="11"/>
      <c r="BRC100" s="11"/>
      <c r="BRD100" s="11"/>
      <c r="BRE100" s="11"/>
      <c r="BRF100" s="11"/>
      <c r="BRG100" s="11"/>
      <c r="BRH100" s="11"/>
      <c r="BRI100" s="11"/>
      <c r="BRJ100" s="11"/>
      <c r="BRK100" s="11"/>
      <c r="BRL100" s="11"/>
      <c r="BRM100" s="11"/>
      <c r="BRN100" s="11"/>
      <c r="BRO100" s="11"/>
      <c r="BRP100" s="11"/>
      <c r="BRQ100" s="11"/>
      <c r="BRR100" s="11"/>
      <c r="BRS100" s="11"/>
      <c r="BRT100" s="11"/>
      <c r="BRU100" s="11"/>
      <c r="BRV100" s="11"/>
      <c r="BRW100" s="11"/>
      <c r="BRX100" s="11"/>
      <c r="BRY100" s="11"/>
      <c r="BRZ100" s="11"/>
      <c r="BSA100" s="11"/>
      <c r="BSB100" s="11"/>
      <c r="BSC100" s="11"/>
      <c r="BSD100" s="11"/>
      <c r="BSE100" s="11"/>
      <c r="BSF100" s="11"/>
      <c r="BSG100" s="11"/>
      <c r="BSH100" s="11"/>
      <c r="BSI100" s="11"/>
      <c r="BSJ100" s="11"/>
      <c r="BSK100" s="11"/>
      <c r="BSL100" s="11"/>
      <c r="BSM100" s="11"/>
      <c r="BSN100" s="11"/>
      <c r="BSO100" s="11"/>
      <c r="BSP100" s="11"/>
      <c r="BSQ100" s="11"/>
      <c r="BSR100" s="11"/>
      <c r="BSS100" s="11"/>
      <c r="BST100" s="11"/>
      <c r="BSU100" s="11"/>
      <c r="BSV100" s="11"/>
      <c r="BSW100" s="11"/>
      <c r="BSX100" s="11"/>
      <c r="BSY100" s="11"/>
      <c r="BSZ100" s="11"/>
      <c r="BTA100" s="11"/>
      <c r="BTB100" s="11"/>
      <c r="BTC100" s="11"/>
      <c r="BTD100" s="11"/>
      <c r="BTE100" s="11"/>
      <c r="BTF100" s="11"/>
      <c r="BTG100" s="11"/>
      <c r="BTH100" s="11"/>
      <c r="BTI100" s="11"/>
      <c r="BTJ100" s="11"/>
      <c r="BTK100" s="11"/>
      <c r="BTL100" s="11"/>
      <c r="BTM100" s="11"/>
      <c r="BTN100" s="11"/>
      <c r="BTO100" s="11"/>
      <c r="BTP100" s="11"/>
      <c r="BTQ100" s="11"/>
      <c r="BTR100" s="11"/>
      <c r="BTS100" s="11"/>
      <c r="BTT100" s="11"/>
      <c r="BTU100" s="11"/>
      <c r="BTV100" s="11"/>
      <c r="BTW100" s="11"/>
      <c r="BTX100" s="11"/>
      <c r="BTY100" s="11"/>
      <c r="BTZ100" s="11"/>
      <c r="BUA100" s="11"/>
      <c r="BUB100" s="11"/>
      <c r="BUC100" s="11"/>
      <c r="BUD100" s="11"/>
      <c r="BUE100" s="11"/>
      <c r="BUF100" s="11"/>
      <c r="BUG100" s="11"/>
      <c r="BUH100" s="11"/>
      <c r="BUI100" s="11"/>
      <c r="BUJ100" s="11"/>
      <c r="BUK100" s="11"/>
      <c r="BUL100" s="11"/>
      <c r="BUM100" s="11"/>
      <c r="BUN100" s="11"/>
      <c r="BUO100" s="11"/>
      <c r="BUP100" s="11"/>
      <c r="BUQ100" s="11"/>
      <c r="BUR100" s="11"/>
      <c r="BUS100" s="11"/>
      <c r="BUT100" s="11"/>
      <c r="BUU100" s="11"/>
      <c r="BUV100" s="11"/>
      <c r="BUW100" s="11"/>
      <c r="BUX100" s="11"/>
      <c r="BUY100" s="11"/>
      <c r="BUZ100" s="11"/>
      <c r="BVA100" s="11"/>
      <c r="BVB100" s="11"/>
      <c r="BVC100" s="11"/>
      <c r="BVD100" s="11"/>
      <c r="BVE100" s="11"/>
      <c r="BVF100" s="11"/>
      <c r="BVG100" s="11"/>
      <c r="BVH100" s="11"/>
      <c r="BVI100" s="11"/>
      <c r="BVJ100" s="11"/>
      <c r="BVK100" s="11"/>
      <c r="BVL100" s="11"/>
      <c r="BVM100" s="11"/>
      <c r="BVN100" s="11"/>
      <c r="BVO100" s="11"/>
      <c r="BVP100" s="11"/>
      <c r="BVQ100" s="11"/>
      <c r="BVR100" s="11"/>
      <c r="BVS100" s="11"/>
      <c r="BVT100" s="11"/>
      <c r="BVU100" s="11"/>
      <c r="BVV100" s="11"/>
      <c r="BVW100" s="11"/>
      <c r="BVX100" s="11"/>
      <c r="BVY100" s="11"/>
      <c r="BVZ100" s="11"/>
      <c r="BWA100" s="11"/>
      <c r="BWB100" s="11"/>
      <c r="BWC100" s="11"/>
      <c r="BWD100" s="11"/>
      <c r="BWE100" s="11"/>
      <c r="BWF100" s="11"/>
      <c r="BWG100" s="11"/>
      <c r="BWH100" s="11"/>
      <c r="BWI100" s="11"/>
      <c r="BWJ100" s="11"/>
      <c r="BWK100" s="11"/>
      <c r="BWL100" s="11"/>
      <c r="BWM100" s="11"/>
      <c r="BWN100" s="11"/>
      <c r="BWO100" s="11"/>
      <c r="BWP100" s="11"/>
      <c r="BWQ100" s="11"/>
      <c r="BWR100" s="11"/>
      <c r="BWS100" s="11"/>
      <c r="BWT100" s="11"/>
      <c r="BWU100" s="11"/>
      <c r="BWV100" s="11"/>
      <c r="BWW100" s="11"/>
      <c r="BWX100" s="11"/>
      <c r="BWY100" s="11"/>
      <c r="BWZ100" s="11"/>
      <c r="BXA100" s="11"/>
      <c r="BXB100" s="11"/>
      <c r="BXC100" s="11"/>
      <c r="BXD100" s="11"/>
      <c r="BXE100" s="11"/>
      <c r="BXF100" s="11"/>
      <c r="BXG100" s="11"/>
      <c r="BXH100" s="11"/>
      <c r="BXI100" s="11"/>
      <c r="BXJ100" s="11"/>
      <c r="BXK100" s="11"/>
      <c r="BXL100" s="11"/>
      <c r="BXM100" s="11"/>
      <c r="BXN100" s="11"/>
      <c r="BXO100" s="11"/>
      <c r="BXP100" s="11"/>
      <c r="BXQ100" s="11"/>
      <c r="BXR100" s="11"/>
      <c r="BXS100" s="11"/>
      <c r="BXT100" s="11"/>
      <c r="BXU100" s="11"/>
      <c r="BXV100" s="11"/>
      <c r="BXW100" s="11"/>
      <c r="BXX100" s="11"/>
      <c r="BXY100" s="11"/>
      <c r="BXZ100" s="11"/>
      <c r="BYA100" s="11"/>
      <c r="BYB100" s="11"/>
      <c r="BYC100" s="11"/>
      <c r="BYD100" s="11"/>
      <c r="BYE100" s="11"/>
      <c r="BYF100" s="11"/>
      <c r="BYG100" s="11"/>
      <c r="BYH100" s="11"/>
      <c r="BYI100" s="11"/>
      <c r="BYJ100" s="11"/>
      <c r="BYK100" s="11"/>
      <c r="BYL100" s="11"/>
      <c r="BYM100" s="11"/>
      <c r="BYN100" s="11"/>
      <c r="BYO100" s="11"/>
      <c r="BYP100" s="11"/>
      <c r="BYQ100" s="11"/>
      <c r="BYR100" s="11"/>
      <c r="BYS100" s="11"/>
      <c r="BYT100" s="11"/>
      <c r="BYU100" s="11"/>
      <c r="BYV100" s="11"/>
      <c r="BYW100" s="11"/>
      <c r="BYX100" s="11"/>
      <c r="BYY100" s="11"/>
      <c r="BYZ100" s="11"/>
      <c r="BZA100" s="11"/>
      <c r="BZB100" s="11"/>
      <c r="BZC100" s="11"/>
      <c r="BZD100" s="11"/>
      <c r="BZE100" s="11"/>
      <c r="BZF100" s="11"/>
      <c r="BZG100" s="11"/>
      <c r="BZH100" s="11"/>
      <c r="BZI100" s="11"/>
      <c r="BZJ100" s="11"/>
      <c r="BZK100" s="11"/>
      <c r="BZL100" s="11"/>
      <c r="BZM100" s="11"/>
      <c r="BZN100" s="11"/>
      <c r="BZO100" s="11"/>
      <c r="BZP100" s="11"/>
      <c r="BZQ100" s="11"/>
      <c r="BZR100" s="11"/>
      <c r="BZS100" s="11"/>
      <c r="BZT100" s="11"/>
      <c r="BZU100" s="11"/>
      <c r="BZV100" s="11"/>
      <c r="BZW100" s="11"/>
      <c r="BZX100" s="11"/>
      <c r="BZY100" s="11"/>
      <c r="BZZ100" s="11"/>
      <c r="CAA100" s="11"/>
      <c r="CAB100" s="11"/>
      <c r="CAC100" s="11"/>
      <c r="CAD100" s="11"/>
      <c r="CAE100" s="11"/>
      <c r="CAF100" s="11"/>
      <c r="CAG100" s="11"/>
      <c r="CAH100" s="11"/>
      <c r="CAI100" s="11"/>
      <c r="CAJ100" s="11"/>
      <c r="CAK100" s="11"/>
      <c r="CAL100" s="11"/>
      <c r="CAM100" s="11"/>
      <c r="CAN100" s="11"/>
      <c r="CAO100" s="11"/>
      <c r="CAP100" s="11"/>
      <c r="CAQ100" s="11"/>
      <c r="CAR100" s="11"/>
      <c r="CAS100" s="11"/>
      <c r="CAT100" s="11"/>
      <c r="CAU100" s="11"/>
      <c r="CAV100" s="11"/>
      <c r="CAW100" s="11"/>
      <c r="CAX100" s="11"/>
      <c r="CAY100" s="11"/>
      <c r="CAZ100" s="11"/>
      <c r="CBA100" s="11"/>
      <c r="CBB100" s="11"/>
      <c r="CBC100" s="11"/>
      <c r="CBD100" s="11"/>
      <c r="CBE100" s="11"/>
      <c r="CBF100" s="11"/>
      <c r="CBG100" s="11"/>
      <c r="CBH100" s="11"/>
      <c r="CBI100" s="11"/>
      <c r="CBJ100" s="11"/>
      <c r="CBK100" s="11"/>
      <c r="CBL100" s="11"/>
      <c r="CBM100" s="11"/>
      <c r="CBN100" s="11"/>
      <c r="CBO100" s="11"/>
      <c r="CBP100" s="11"/>
      <c r="CBQ100" s="11"/>
      <c r="CBR100" s="11"/>
      <c r="CBS100" s="11"/>
      <c r="CBT100" s="11"/>
      <c r="CBU100" s="11"/>
      <c r="CBV100" s="11"/>
      <c r="CBW100" s="11"/>
      <c r="CBX100" s="11"/>
      <c r="CBY100" s="11"/>
      <c r="CBZ100" s="11"/>
      <c r="CCA100" s="11"/>
      <c r="CCB100" s="11"/>
      <c r="CCC100" s="11"/>
      <c r="CCD100" s="11"/>
      <c r="CCE100" s="11"/>
      <c r="CCF100" s="11"/>
      <c r="CCG100" s="11"/>
      <c r="CCH100" s="11"/>
      <c r="CCI100" s="11"/>
      <c r="CCJ100" s="11"/>
      <c r="CCK100" s="11"/>
      <c r="CCL100" s="11"/>
      <c r="CCM100" s="11"/>
      <c r="CCN100" s="11"/>
      <c r="CCO100" s="11"/>
      <c r="CCP100" s="11"/>
      <c r="CCQ100" s="11"/>
      <c r="CCR100" s="11"/>
      <c r="CCS100" s="11"/>
      <c r="CCT100" s="11"/>
      <c r="CCU100" s="11"/>
      <c r="CCV100" s="11"/>
      <c r="CCW100" s="11"/>
      <c r="CCX100" s="11"/>
      <c r="CCY100" s="11"/>
      <c r="CCZ100" s="11"/>
      <c r="CDA100" s="11"/>
      <c r="CDB100" s="11"/>
      <c r="CDC100" s="11"/>
      <c r="CDD100" s="11"/>
      <c r="CDE100" s="11"/>
      <c r="CDF100" s="11"/>
      <c r="CDG100" s="11"/>
      <c r="CDH100" s="11"/>
      <c r="CDI100" s="11"/>
      <c r="CDJ100" s="11"/>
      <c r="CDK100" s="11"/>
      <c r="CDL100" s="11"/>
      <c r="CDM100" s="11"/>
      <c r="CDN100" s="11"/>
      <c r="CDO100" s="11"/>
      <c r="CDP100" s="11"/>
      <c r="CDQ100" s="11"/>
      <c r="CDR100" s="11"/>
      <c r="CDS100" s="11"/>
      <c r="CDT100" s="11"/>
      <c r="CDU100" s="11"/>
      <c r="CDV100" s="11"/>
      <c r="CDW100" s="11"/>
      <c r="CDX100" s="11"/>
      <c r="CDY100" s="11"/>
      <c r="CDZ100" s="11"/>
      <c r="CEA100" s="11"/>
      <c r="CEB100" s="11"/>
      <c r="CEC100" s="11"/>
      <c r="CED100" s="11"/>
      <c r="CEE100" s="11"/>
      <c r="CEF100" s="11"/>
      <c r="CEG100" s="11"/>
      <c r="CEH100" s="11"/>
      <c r="CEI100" s="11"/>
      <c r="CEJ100" s="11"/>
      <c r="CEK100" s="11"/>
      <c r="CEL100" s="11"/>
      <c r="CEM100" s="11"/>
      <c r="CEN100" s="11"/>
      <c r="CEO100" s="11"/>
      <c r="CEP100" s="11"/>
      <c r="CEQ100" s="11"/>
      <c r="CER100" s="11"/>
      <c r="CES100" s="11"/>
      <c r="CET100" s="11"/>
      <c r="CEU100" s="11"/>
      <c r="CEV100" s="11"/>
      <c r="CEW100" s="11"/>
      <c r="CEX100" s="11"/>
      <c r="CEY100" s="11"/>
      <c r="CEZ100" s="11"/>
      <c r="CFA100" s="11"/>
      <c r="CFB100" s="11"/>
      <c r="CFC100" s="11"/>
      <c r="CFD100" s="11"/>
      <c r="CFE100" s="11"/>
      <c r="CFF100" s="11"/>
      <c r="CFG100" s="11"/>
      <c r="CFH100" s="11"/>
      <c r="CFI100" s="11"/>
      <c r="CFJ100" s="11"/>
      <c r="CFK100" s="11"/>
      <c r="CFL100" s="11"/>
      <c r="CFM100" s="11"/>
      <c r="CFN100" s="11"/>
      <c r="CFO100" s="11"/>
      <c r="CFP100" s="11"/>
      <c r="CFQ100" s="11"/>
      <c r="CFR100" s="11"/>
      <c r="CFS100" s="11"/>
      <c r="CFT100" s="11"/>
      <c r="CFU100" s="11"/>
      <c r="CFV100" s="11"/>
      <c r="CFW100" s="11"/>
      <c r="CFX100" s="11"/>
      <c r="CFY100" s="11"/>
      <c r="CFZ100" s="11"/>
      <c r="CGA100" s="11"/>
      <c r="CGB100" s="11"/>
      <c r="CGC100" s="11"/>
      <c r="CGD100" s="11"/>
      <c r="CGE100" s="11"/>
      <c r="CGF100" s="11"/>
      <c r="CGG100" s="11"/>
      <c r="CGH100" s="11"/>
      <c r="CGI100" s="11"/>
      <c r="CGJ100" s="11"/>
      <c r="CGK100" s="11"/>
      <c r="CGL100" s="11"/>
      <c r="CGM100" s="11"/>
      <c r="CGN100" s="11"/>
      <c r="CGO100" s="11"/>
      <c r="CGP100" s="11"/>
      <c r="CGQ100" s="11"/>
      <c r="CGR100" s="11"/>
      <c r="CGS100" s="11"/>
      <c r="CGT100" s="11"/>
      <c r="CGU100" s="11"/>
      <c r="CGV100" s="11"/>
      <c r="CGW100" s="11"/>
      <c r="CGX100" s="11"/>
      <c r="CGY100" s="11"/>
      <c r="CGZ100" s="11"/>
      <c r="CHA100" s="11"/>
      <c r="CHB100" s="11"/>
      <c r="CHC100" s="11"/>
      <c r="CHD100" s="11"/>
      <c r="CHE100" s="11"/>
      <c r="CHF100" s="11"/>
      <c r="CHG100" s="11"/>
      <c r="CHH100" s="11"/>
      <c r="CHI100" s="11"/>
      <c r="CHJ100" s="11"/>
      <c r="CHK100" s="11"/>
      <c r="CHL100" s="11"/>
      <c r="CHM100" s="11"/>
      <c r="CHN100" s="11"/>
      <c r="CHO100" s="11"/>
      <c r="CHP100" s="11"/>
      <c r="CHQ100" s="11"/>
      <c r="CHR100" s="11"/>
      <c r="CHS100" s="11"/>
      <c r="CHT100" s="11"/>
      <c r="CHU100" s="11"/>
      <c r="CHV100" s="11"/>
      <c r="CHW100" s="11"/>
      <c r="CHX100" s="11"/>
      <c r="CHY100" s="11"/>
      <c r="CHZ100" s="11"/>
      <c r="CIA100" s="11"/>
      <c r="CIB100" s="11"/>
      <c r="CIC100" s="11"/>
      <c r="CID100" s="11"/>
      <c r="CIE100" s="11"/>
      <c r="CIF100" s="11"/>
      <c r="CIG100" s="11"/>
      <c r="CIH100" s="11"/>
      <c r="CII100" s="11"/>
      <c r="CIJ100" s="11"/>
      <c r="CIK100" s="11"/>
      <c r="CIL100" s="11"/>
      <c r="CIM100" s="11"/>
      <c r="CIN100" s="11"/>
      <c r="CIO100" s="11"/>
      <c r="CIP100" s="11"/>
      <c r="CIQ100" s="11"/>
      <c r="CIR100" s="11"/>
      <c r="CIS100" s="11"/>
      <c r="CIT100" s="11"/>
      <c r="CIU100" s="11"/>
      <c r="CIV100" s="11"/>
      <c r="CIW100" s="11"/>
      <c r="CIX100" s="11"/>
      <c r="CIY100" s="11"/>
      <c r="CIZ100" s="11"/>
      <c r="CJA100" s="11"/>
      <c r="CJB100" s="11"/>
      <c r="CJC100" s="11"/>
      <c r="CJD100" s="11"/>
      <c r="CJE100" s="11"/>
      <c r="CJF100" s="11"/>
      <c r="CJG100" s="11"/>
      <c r="CJH100" s="11"/>
      <c r="CJI100" s="11"/>
      <c r="CJJ100" s="11"/>
      <c r="CJK100" s="11"/>
      <c r="CJL100" s="11"/>
      <c r="CJM100" s="11"/>
      <c r="CJN100" s="11"/>
      <c r="CJO100" s="11"/>
      <c r="CJP100" s="11"/>
      <c r="CJQ100" s="11"/>
      <c r="CJR100" s="11"/>
      <c r="CJS100" s="11"/>
      <c r="CJT100" s="11"/>
      <c r="CJU100" s="11"/>
      <c r="CJV100" s="11"/>
      <c r="CJW100" s="11"/>
      <c r="CJX100" s="11"/>
      <c r="CJY100" s="11"/>
      <c r="CJZ100" s="11"/>
      <c r="CKA100" s="11"/>
      <c r="CKB100" s="11"/>
      <c r="CKC100" s="11"/>
      <c r="CKD100" s="11"/>
      <c r="CKE100" s="11"/>
      <c r="CKF100" s="11"/>
      <c r="CKG100" s="11"/>
      <c r="CKH100" s="11"/>
      <c r="CKI100" s="11"/>
      <c r="CKJ100" s="11"/>
      <c r="CKK100" s="11"/>
      <c r="CKL100" s="11"/>
      <c r="CKM100" s="11"/>
      <c r="CKN100" s="11"/>
      <c r="CKO100" s="11"/>
      <c r="CKP100" s="11"/>
      <c r="CKQ100" s="11"/>
      <c r="CKR100" s="11"/>
      <c r="CKS100" s="11"/>
      <c r="CKT100" s="11"/>
      <c r="CKU100" s="11"/>
      <c r="CKV100" s="11"/>
      <c r="CKW100" s="11"/>
      <c r="CKX100" s="11"/>
      <c r="CKY100" s="11"/>
      <c r="CKZ100" s="11"/>
      <c r="CLA100" s="11"/>
      <c r="CLB100" s="11"/>
      <c r="CLC100" s="11"/>
      <c r="CLD100" s="11"/>
      <c r="CLE100" s="11"/>
      <c r="CLF100" s="11"/>
      <c r="CLG100" s="11"/>
      <c r="CLH100" s="11"/>
      <c r="CLI100" s="11"/>
      <c r="CLJ100" s="11"/>
      <c r="CLK100" s="11"/>
      <c r="CLL100" s="11"/>
      <c r="CLM100" s="11"/>
      <c r="CLN100" s="11"/>
      <c r="CLO100" s="11"/>
      <c r="CLP100" s="11"/>
      <c r="CLQ100" s="11"/>
      <c r="CLR100" s="11"/>
      <c r="CLS100" s="11"/>
      <c r="CLT100" s="11"/>
      <c r="CLU100" s="11"/>
      <c r="CLV100" s="11"/>
      <c r="CLW100" s="11"/>
      <c r="CLX100" s="11"/>
      <c r="CLY100" s="11"/>
      <c r="CLZ100" s="11"/>
      <c r="CMA100" s="11"/>
      <c r="CMB100" s="11"/>
      <c r="CMC100" s="11"/>
      <c r="CMD100" s="11"/>
      <c r="CME100" s="11"/>
      <c r="CMF100" s="11"/>
      <c r="CMG100" s="11"/>
      <c r="CMH100" s="11"/>
      <c r="CMI100" s="11"/>
      <c r="CMJ100" s="11"/>
      <c r="CMK100" s="11"/>
      <c r="CML100" s="11"/>
      <c r="CMM100" s="11"/>
      <c r="CMN100" s="11"/>
      <c r="CMO100" s="11"/>
      <c r="CMP100" s="11"/>
      <c r="CMQ100" s="11"/>
      <c r="CMR100" s="11"/>
      <c r="CMS100" s="11"/>
      <c r="CMT100" s="11"/>
      <c r="CMU100" s="11"/>
      <c r="CMV100" s="11"/>
      <c r="CMW100" s="11"/>
      <c r="CMX100" s="11"/>
      <c r="CMY100" s="11"/>
      <c r="CMZ100" s="11"/>
      <c r="CNA100" s="11"/>
      <c r="CNB100" s="11"/>
      <c r="CNC100" s="11"/>
      <c r="CND100" s="11"/>
      <c r="CNE100" s="11"/>
      <c r="CNF100" s="11"/>
      <c r="CNG100" s="11"/>
      <c r="CNH100" s="11"/>
      <c r="CNI100" s="11"/>
      <c r="CNJ100" s="11"/>
      <c r="CNK100" s="11"/>
      <c r="CNL100" s="11"/>
      <c r="CNM100" s="11"/>
      <c r="CNN100" s="11"/>
      <c r="CNO100" s="11"/>
      <c r="CNP100" s="11"/>
      <c r="CNQ100" s="11"/>
      <c r="CNR100" s="11"/>
      <c r="CNS100" s="11"/>
      <c r="CNT100" s="11"/>
      <c r="CNU100" s="11"/>
      <c r="CNV100" s="11"/>
      <c r="CNW100" s="11"/>
      <c r="CNX100" s="11"/>
      <c r="CNY100" s="11"/>
      <c r="CNZ100" s="11"/>
      <c r="COA100" s="11"/>
      <c r="COB100" s="11"/>
      <c r="COC100" s="11"/>
      <c r="COD100" s="11"/>
      <c r="COE100" s="11"/>
      <c r="COF100" s="11"/>
      <c r="COG100" s="11"/>
      <c r="COH100" s="11"/>
      <c r="COI100" s="11"/>
      <c r="COJ100" s="11"/>
      <c r="COK100" s="11"/>
      <c r="COL100" s="11"/>
      <c r="COM100" s="11"/>
      <c r="CON100" s="11"/>
      <c r="COO100" s="11"/>
      <c r="COP100" s="11"/>
      <c r="COQ100" s="11"/>
      <c r="COR100" s="11"/>
      <c r="COS100" s="11"/>
      <c r="COT100" s="11"/>
      <c r="COU100" s="11"/>
      <c r="COV100" s="11"/>
      <c r="COW100" s="11"/>
      <c r="COX100" s="11"/>
      <c r="COY100" s="11"/>
      <c r="COZ100" s="11"/>
      <c r="CPA100" s="11"/>
      <c r="CPB100" s="11"/>
      <c r="CPC100" s="11"/>
      <c r="CPD100" s="11"/>
      <c r="CPE100" s="11"/>
      <c r="CPF100" s="11"/>
      <c r="CPG100" s="11"/>
      <c r="CPH100" s="11"/>
      <c r="CPI100" s="11"/>
      <c r="CPJ100" s="11"/>
      <c r="CPK100" s="11"/>
      <c r="CPL100" s="11"/>
      <c r="CPM100" s="11"/>
      <c r="CPN100" s="11"/>
      <c r="CPO100" s="11"/>
      <c r="CPP100" s="11"/>
      <c r="CPQ100" s="11"/>
      <c r="CPR100" s="11"/>
      <c r="CPS100" s="11"/>
      <c r="CPT100" s="11"/>
      <c r="CPU100" s="11"/>
      <c r="CPV100" s="11"/>
      <c r="CPW100" s="11"/>
      <c r="CPX100" s="11"/>
      <c r="CPY100" s="11"/>
      <c r="CPZ100" s="11"/>
      <c r="CQA100" s="11"/>
      <c r="CQB100" s="11"/>
      <c r="CQC100" s="11"/>
      <c r="CQD100" s="11"/>
      <c r="CQE100" s="11"/>
      <c r="CQF100" s="11"/>
      <c r="CQG100" s="11"/>
      <c r="CQH100" s="11"/>
      <c r="CQI100" s="11"/>
      <c r="CQJ100" s="11"/>
      <c r="CQK100" s="11"/>
      <c r="CQL100" s="11"/>
      <c r="CQM100" s="11"/>
      <c r="CQN100" s="11"/>
      <c r="CQO100" s="11"/>
      <c r="CQP100" s="11"/>
      <c r="CQQ100" s="11"/>
      <c r="CQR100" s="11"/>
      <c r="CQS100" s="11"/>
      <c r="CQT100" s="11"/>
      <c r="CQU100" s="11"/>
      <c r="CQV100" s="11"/>
      <c r="CQW100" s="11"/>
      <c r="CQX100" s="11"/>
      <c r="CQY100" s="11"/>
      <c r="CQZ100" s="11"/>
      <c r="CRA100" s="11"/>
      <c r="CRB100" s="11"/>
      <c r="CRC100" s="11"/>
      <c r="CRD100" s="11"/>
      <c r="CRE100" s="11"/>
      <c r="CRF100" s="11"/>
      <c r="CRG100" s="11"/>
      <c r="CRH100" s="11"/>
      <c r="CRI100" s="11"/>
      <c r="CRJ100" s="11"/>
      <c r="CRK100" s="11"/>
      <c r="CRL100" s="11"/>
      <c r="CRM100" s="11"/>
      <c r="CRN100" s="11"/>
      <c r="CRO100" s="11"/>
      <c r="CRP100" s="11"/>
      <c r="CRQ100" s="11"/>
      <c r="CRR100" s="11"/>
      <c r="CRS100" s="11"/>
      <c r="CRT100" s="11"/>
      <c r="CRU100" s="11"/>
      <c r="CRV100" s="11"/>
      <c r="CRW100" s="11"/>
      <c r="CRX100" s="11"/>
      <c r="CRY100" s="11"/>
      <c r="CRZ100" s="11"/>
      <c r="CSA100" s="11"/>
      <c r="CSB100" s="11"/>
      <c r="CSC100" s="11"/>
      <c r="CSD100" s="11"/>
      <c r="CSE100" s="11"/>
      <c r="CSF100" s="11"/>
      <c r="CSG100" s="11"/>
      <c r="CSH100" s="11"/>
      <c r="CSI100" s="11"/>
      <c r="CSJ100" s="11"/>
      <c r="CSK100" s="11"/>
      <c r="CSL100" s="11"/>
      <c r="CSM100" s="11"/>
      <c r="CSN100" s="11"/>
      <c r="CSO100" s="11"/>
      <c r="CSP100" s="11"/>
      <c r="CSQ100" s="11"/>
      <c r="CSR100" s="11"/>
      <c r="CSS100" s="11"/>
      <c r="CST100" s="11"/>
      <c r="CSU100" s="11"/>
      <c r="CSV100" s="11"/>
      <c r="CSW100" s="11"/>
      <c r="CSX100" s="11"/>
      <c r="CSY100" s="11"/>
      <c r="CSZ100" s="11"/>
      <c r="CTA100" s="11"/>
      <c r="CTB100" s="11"/>
      <c r="CTC100" s="11"/>
      <c r="CTD100" s="11"/>
      <c r="CTE100" s="11"/>
      <c r="CTF100" s="11"/>
      <c r="CTG100" s="11"/>
      <c r="CTH100" s="11"/>
      <c r="CTI100" s="11"/>
      <c r="CTJ100" s="11"/>
      <c r="CTK100" s="11"/>
      <c r="CTL100" s="11"/>
      <c r="CTM100" s="11"/>
      <c r="CTN100" s="11"/>
      <c r="CTO100" s="11"/>
      <c r="CTP100" s="11"/>
      <c r="CTQ100" s="11"/>
      <c r="CTR100" s="11"/>
      <c r="CTS100" s="11"/>
      <c r="CTT100" s="11"/>
      <c r="CTU100" s="11"/>
      <c r="CTV100" s="11"/>
      <c r="CTW100" s="11"/>
      <c r="CTX100" s="11"/>
      <c r="CTY100" s="11"/>
      <c r="CTZ100" s="11"/>
      <c r="CUA100" s="11"/>
      <c r="CUB100" s="11"/>
      <c r="CUC100" s="11"/>
      <c r="CUD100" s="11"/>
      <c r="CUE100" s="11"/>
      <c r="CUF100" s="11"/>
      <c r="CUG100" s="11"/>
      <c r="CUH100" s="11"/>
      <c r="CUI100" s="11"/>
      <c r="CUJ100" s="11"/>
      <c r="CUK100" s="11"/>
      <c r="CUL100" s="11"/>
      <c r="CUM100" s="11"/>
      <c r="CUN100" s="11"/>
      <c r="CUO100" s="11"/>
      <c r="CUP100" s="11"/>
      <c r="CUQ100" s="11"/>
      <c r="CUR100" s="11"/>
      <c r="CUS100" s="11"/>
      <c r="CUT100" s="11"/>
      <c r="CUU100" s="11"/>
      <c r="CUV100" s="11"/>
      <c r="CUW100" s="11"/>
      <c r="CUX100" s="11"/>
      <c r="CUY100" s="11"/>
      <c r="CUZ100" s="11"/>
      <c r="CVA100" s="11"/>
      <c r="CVB100" s="11"/>
      <c r="CVC100" s="11"/>
      <c r="CVD100" s="11"/>
      <c r="CVE100" s="11"/>
      <c r="CVF100" s="11"/>
      <c r="CVG100" s="11"/>
      <c r="CVH100" s="11"/>
      <c r="CVI100" s="11"/>
      <c r="CVJ100" s="11"/>
      <c r="CVK100" s="11"/>
      <c r="CVL100" s="11"/>
      <c r="CVM100" s="11"/>
      <c r="CVN100" s="11"/>
      <c r="CVO100" s="11"/>
      <c r="CVP100" s="11"/>
      <c r="CVQ100" s="11"/>
      <c r="CVR100" s="11"/>
      <c r="CVS100" s="11"/>
      <c r="CVT100" s="11"/>
      <c r="CVU100" s="11"/>
      <c r="CVV100" s="11"/>
      <c r="CVW100" s="11"/>
      <c r="CVX100" s="11"/>
      <c r="CVY100" s="11"/>
      <c r="CVZ100" s="11"/>
      <c r="CWA100" s="11"/>
      <c r="CWB100" s="11"/>
      <c r="CWC100" s="11"/>
      <c r="CWD100" s="11"/>
      <c r="CWE100" s="11"/>
      <c r="CWF100" s="11"/>
      <c r="CWG100" s="11"/>
      <c r="CWH100" s="11"/>
      <c r="CWI100" s="11"/>
      <c r="CWJ100" s="11"/>
      <c r="CWK100" s="11"/>
      <c r="CWL100" s="11"/>
      <c r="CWM100" s="11"/>
      <c r="CWN100" s="11"/>
      <c r="CWO100" s="11"/>
      <c r="CWP100" s="11"/>
      <c r="CWQ100" s="11"/>
      <c r="CWR100" s="11"/>
      <c r="CWS100" s="11"/>
      <c r="CWT100" s="11"/>
      <c r="CWU100" s="11"/>
      <c r="CWV100" s="11"/>
      <c r="CWW100" s="11"/>
      <c r="CWX100" s="11"/>
      <c r="CWY100" s="11"/>
      <c r="CWZ100" s="11"/>
      <c r="CXA100" s="11"/>
      <c r="CXB100" s="11"/>
      <c r="CXC100" s="11"/>
      <c r="CXD100" s="11"/>
      <c r="CXE100" s="11"/>
      <c r="CXF100" s="11"/>
      <c r="CXG100" s="11"/>
      <c r="CXH100" s="11"/>
      <c r="CXI100" s="11"/>
      <c r="CXJ100" s="11"/>
      <c r="CXK100" s="11"/>
      <c r="CXL100" s="11"/>
      <c r="CXM100" s="11"/>
      <c r="CXN100" s="11"/>
      <c r="CXO100" s="11"/>
      <c r="CXP100" s="11"/>
      <c r="CXQ100" s="11"/>
      <c r="CXR100" s="11"/>
      <c r="CXS100" s="11"/>
      <c r="CXT100" s="11"/>
      <c r="CXU100" s="11"/>
      <c r="CXV100" s="11"/>
      <c r="CXW100" s="11"/>
      <c r="CXX100" s="11"/>
      <c r="CXY100" s="11"/>
      <c r="CXZ100" s="11"/>
      <c r="CYA100" s="11"/>
      <c r="CYB100" s="11"/>
      <c r="CYC100" s="11"/>
      <c r="CYD100" s="11"/>
      <c r="CYE100" s="11"/>
      <c r="CYF100" s="11"/>
      <c r="CYG100" s="11"/>
      <c r="CYH100" s="11"/>
      <c r="CYI100" s="11"/>
      <c r="CYJ100" s="11"/>
      <c r="CYK100" s="11"/>
      <c r="CYL100" s="11"/>
      <c r="CYM100" s="11"/>
      <c r="CYN100" s="11"/>
      <c r="CYO100" s="11"/>
      <c r="CYP100" s="11"/>
      <c r="CYQ100" s="11"/>
      <c r="CYR100" s="11"/>
      <c r="CYS100" s="11"/>
      <c r="CYT100" s="11"/>
      <c r="CYU100" s="11"/>
      <c r="CYV100" s="11"/>
      <c r="CYW100" s="11"/>
      <c r="CYX100" s="11"/>
      <c r="CYY100" s="11"/>
      <c r="CYZ100" s="11"/>
      <c r="CZA100" s="11"/>
      <c r="CZB100" s="11"/>
      <c r="CZC100" s="11"/>
      <c r="CZD100" s="11"/>
      <c r="CZE100" s="11"/>
      <c r="CZF100" s="11"/>
      <c r="CZG100" s="11"/>
      <c r="CZH100" s="11"/>
      <c r="CZI100" s="11"/>
      <c r="CZJ100" s="11"/>
      <c r="CZK100" s="11"/>
      <c r="CZL100" s="11"/>
      <c r="CZM100" s="11"/>
      <c r="CZN100" s="11"/>
      <c r="CZO100" s="11"/>
      <c r="CZP100" s="11"/>
      <c r="CZQ100" s="11"/>
      <c r="CZR100" s="11"/>
      <c r="CZS100" s="11"/>
      <c r="CZT100" s="11"/>
      <c r="CZU100" s="11"/>
      <c r="CZV100" s="11"/>
      <c r="CZW100" s="11"/>
      <c r="CZX100" s="11"/>
      <c r="CZY100" s="11"/>
      <c r="CZZ100" s="11"/>
      <c r="DAA100" s="11"/>
      <c r="DAB100" s="11"/>
      <c r="DAC100" s="11"/>
      <c r="DAD100" s="11"/>
      <c r="DAE100" s="11"/>
      <c r="DAF100" s="11"/>
      <c r="DAG100" s="11"/>
      <c r="DAH100" s="11"/>
      <c r="DAI100" s="11"/>
      <c r="DAJ100" s="11"/>
      <c r="DAK100" s="11"/>
      <c r="DAL100" s="11"/>
      <c r="DAM100" s="11"/>
      <c r="DAN100" s="11"/>
      <c r="DAO100" s="11"/>
      <c r="DAP100" s="11"/>
      <c r="DAQ100" s="11"/>
      <c r="DAR100" s="11"/>
      <c r="DAS100" s="11"/>
      <c r="DAT100" s="11"/>
      <c r="DAU100" s="11"/>
      <c r="DAV100" s="11"/>
      <c r="DAW100" s="11"/>
      <c r="DAX100" s="11"/>
      <c r="DAY100" s="11"/>
      <c r="DAZ100" s="11"/>
      <c r="DBA100" s="11"/>
      <c r="DBB100" s="11"/>
      <c r="DBC100" s="11"/>
      <c r="DBD100" s="11"/>
      <c r="DBE100" s="11"/>
      <c r="DBF100" s="11"/>
      <c r="DBG100" s="11"/>
      <c r="DBH100" s="11"/>
      <c r="DBI100" s="11"/>
      <c r="DBJ100" s="11"/>
      <c r="DBK100" s="11"/>
      <c r="DBL100" s="11"/>
      <c r="DBM100" s="11"/>
      <c r="DBN100" s="11"/>
      <c r="DBO100" s="11"/>
      <c r="DBP100" s="11"/>
      <c r="DBQ100" s="11"/>
      <c r="DBR100" s="11"/>
      <c r="DBS100" s="11"/>
      <c r="DBT100" s="11"/>
      <c r="DBU100" s="11"/>
      <c r="DBV100" s="11"/>
      <c r="DBW100" s="11"/>
      <c r="DBX100" s="11"/>
      <c r="DBY100" s="11"/>
      <c r="DBZ100" s="11"/>
      <c r="DCA100" s="11"/>
      <c r="DCB100" s="11"/>
      <c r="DCC100" s="11"/>
      <c r="DCD100" s="11"/>
      <c r="DCE100" s="11"/>
      <c r="DCF100" s="11"/>
      <c r="DCG100" s="11"/>
      <c r="DCH100" s="11"/>
      <c r="DCI100" s="11"/>
      <c r="DCJ100" s="11"/>
      <c r="DCK100" s="11"/>
      <c r="DCL100" s="11"/>
      <c r="DCM100" s="11"/>
      <c r="DCN100" s="11"/>
      <c r="DCO100" s="11"/>
      <c r="DCP100" s="11"/>
      <c r="DCQ100" s="11"/>
      <c r="DCR100" s="11"/>
      <c r="DCS100" s="11"/>
      <c r="DCT100" s="11"/>
      <c r="DCU100" s="11"/>
      <c r="DCV100" s="11"/>
      <c r="DCW100" s="11"/>
      <c r="DCX100" s="11"/>
      <c r="DCY100" s="11"/>
      <c r="DCZ100" s="11"/>
      <c r="DDA100" s="11"/>
      <c r="DDB100" s="11"/>
      <c r="DDC100" s="11"/>
      <c r="DDD100" s="11"/>
      <c r="DDE100" s="11"/>
      <c r="DDF100" s="11"/>
      <c r="DDG100" s="11"/>
      <c r="DDH100" s="11"/>
      <c r="DDI100" s="11"/>
      <c r="DDJ100" s="11"/>
      <c r="DDK100" s="11"/>
      <c r="DDL100" s="11"/>
      <c r="DDM100" s="11"/>
      <c r="DDN100" s="11"/>
      <c r="DDO100" s="11"/>
      <c r="DDP100" s="11"/>
      <c r="DDQ100" s="11"/>
      <c r="DDR100" s="11"/>
      <c r="DDS100" s="11"/>
      <c r="DDT100" s="11"/>
      <c r="DDU100" s="11"/>
      <c r="DDV100" s="11"/>
      <c r="DDW100" s="11"/>
      <c r="DDX100" s="11"/>
      <c r="DDY100" s="11"/>
      <c r="DDZ100" s="11"/>
      <c r="DEA100" s="11"/>
      <c r="DEB100" s="11"/>
      <c r="DEC100" s="11"/>
      <c r="DED100" s="11"/>
      <c r="DEE100" s="11"/>
      <c r="DEF100" s="11"/>
      <c r="DEG100" s="11"/>
      <c r="DEH100" s="11"/>
      <c r="DEI100" s="11"/>
      <c r="DEJ100" s="11"/>
      <c r="DEK100" s="11"/>
      <c r="DEL100" s="11"/>
      <c r="DEM100" s="11"/>
      <c r="DEN100" s="11"/>
      <c r="DEO100" s="11"/>
      <c r="DEP100" s="11"/>
      <c r="DEQ100" s="11"/>
      <c r="DER100" s="11"/>
      <c r="DES100" s="11"/>
      <c r="DET100" s="11"/>
      <c r="DEU100" s="11"/>
      <c r="DEV100" s="11"/>
      <c r="DEW100" s="11"/>
      <c r="DEX100" s="11"/>
      <c r="DEY100" s="11"/>
      <c r="DEZ100" s="11"/>
      <c r="DFA100" s="11"/>
      <c r="DFB100" s="11"/>
      <c r="DFC100" s="11"/>
      <c r="DFD100" s="11"/>
      <c r="DFE100" s="11"/>
      <c r="DFF100" s="11"/>
      <c r="DFG100" s="11"/>
      <c r="DFH100" s="11"/>
      <c r="DFI100" s="11"/>
      <c r="DFJ100" s="11"/>
      <c r="DFK100" s="11"/>
      <c r="DFL100" s="11"/>
      <c r="DFM100" s="11"/>
      <c r="DFN100" s="11"/>
      <c r="DFO100" s="11"/>
      <c r="DFP100" s="11"/>
      <c r="DFQ100" s="11"/>
      <c r="DFR100" s="11"/>
      <c r="DFS100" s="11"/>
      <c r="DFT100" s="11"/>
      <c r="DFU100" s="11"/>
      <c r="DFV100" s="11"/>
      <c r="DFW100" s="11"/>
      <c r="DFX100" s="11"/>
      <c r="DFY100" s="11"/>
      <c r="DFZ100" s="11"/>
      <c r="DGA100" s="11"/>
      <c r="DGB100" s="11"/>
      <c r="DGC100" s="11"/>
      <c r="DGD100" s="11"/>
      <c r="DGE100" s="11"/>
      <c r="DGF100" s="11"/>
      <c r="DGG100" s="11"/>
      <c r="DGH100" s="11"/>
      <c r="DGI100" s="11"/>
      <c r="DGJ100" s="11"/>
      <c r="DGK100" s="11"/>
      <c r="DGL100" s="11"/>
      <c r="DGM100" s="11"/>
      <c r="DGN100" s="11"/>
      <c r="DGO100" s="11"/>
      <c r="DGP100" s="11"/>
      <c r="DGQ100" s="11"/>
      <c r="DGR100" s="11"/>
      <c r="DGS100" s="11"/>
      <c r="DGT100" s="11"/>
      <c r="DGU100" s="11"/>
      <c r="DGV100" s="11"/>
      <c r="DGW100" s="11"/>
      <c r="DGX100" s="11"/>
      <c r="DGY100" s="11"/>
      <c r="DGZ100" s="11"/>
      <c r="DHA100" s="11"/>
      <c r="DHB100" s="11"/>
      <c r="DHC100" s="11"/>
      <c r="DHD100" s="11"/>
      <c r="DHE100" s="11"/>
      <c r="DHF100" s="11"/>
      <c r="DHG100" s="11"/>
      <c r="DHH100" s="11"/>
      <c r="DHI100" s="11"/>
      <c r="DHJ100" s="11"/>
      <c r="DHK100" s="11"/>
      <c r="DHL100" s="11"/>
      <c r="DHM100" s="11"/>
      <c r="DHN100" s="11"/>
      <c r="DHO100" s="11"/>
      <c r="DHP100" s="11"/>
      <c r="DHQ100" s="11"/>
      <c r="DHR100" s="11"/>
      <c r="DHS100" s="11"/>
      <c r="DHT100" s="11"/>
      <c r="DHU100" s="11"/>
      <c r="DHV100" s="11"/>
      <c r="DHW100" s="11"/>
      <c r="DHX100" s="11"/>
      <c r="DHY100" s="11"/>
      <c r="DHZ100" s="11"/>
      <c r="DIA100" s="11"/>
      <c r="DIB100" s="11"/>
      <c r="DIC100" s="11"/>
      <c r="DID100" s="11"/>
      <c r="DIE100" s="11"/>
      <c r="DIF100" s="11"/>
      <c r="DIG100" s="11"/>
      <c r="DIH100" s="11"/>
      <c r="DII100" s="11"/>
      <c r="DIJ100" s="11"/>
      <c r="DIK100" s="11"/>
      <c r="DIL100" s="11"/>
      <c r="DIM100" s="11"/>
      <c r="DIN100" s="11"/>
      <c r="DIO100" s="11"/>
      <c r="DIP100" s="11"/>
      <c r="DIQ100" s="11"/>
      <c r="DIR100" s="11"/>
      <c r="DIS100" s="11"/>
      <c r="DIT100" s="11"/>
      <c r="DIU100" s="11"/>
      <c r="DIV100" s="11"/>
      <c r="DIW100" s="11"/>
      <c r="DIX100" s="11"/>
      <c r="DIY100" s="11"/>
      <c r="DIZ100" s="11"/>
      <c r="DJA100" s="11"/>
      <c r="DJB100" s="11"/>
      <c r="DJC100" s="11"/>
      <c r="DJD100" s="11"/>
      <c r="DJE100" s="11"/>
      <c r="DJF100" s="11"/>
      <c r="DJG100" s="11"/>
      <c r="DJH100" s="11"/>
      <c r="DJI100" s="11"/>
      <c r="DJJ100" s="11"/>
      <c r="DJK100" s="11"/>
      <c r="DJL100" s="11"/>
      <c r="DJM100" s="11"/>
      <c r="DJN100" s="11"/>
      <c r="DJO100" s="11"/>
      <c r="DJP100" s="11"/>
      <c r="DJQ100" s="11"/>
      <c r="DJR100" s="11"/>
      <c r="DJS100" s="11"/>
      <c r="DJT100" s="11"/>
      <c r="DJU100" s="11"/>
      <c r="DJV100" s="11"/>
      <c r="DJW100" s="11"/>
      <c r="DJX100" s="11"/>
      <c r="DJY100" s="11"/>
      <c r="DJZ100" s="11"/>
      <c r="DKA100" s="11"/>
      <c r="DKB100" s="11"/>
      <c r="DKC100" s="11"/>
      <c r="DKD100" s="11"/>
      <c r="DKE100" s="11"/>
      <c r="DKF100" s="11"/>
      <c r="DKG100" s="11"/>
      <c r="DKH100" s="11"/>
      <c r="DKI100" s="11"/>
      <c r="DKJ100" s="11"/>
      <c r="DKK100" s="11"/>
      <c r="DKL100" s="11"/>
      <c r="DKM100" s="11"/>
      <c r="DKN100" s="11"/>
      <c r="DKO100" s="11"/>
      <c r="DKP100" s="11"/>
      <c r="DKQ100" s="11"/>
      <c r="DKR100" s="11"/>
      <c r="DKS100" s="11"/>
      <c r="DKT100" s="11"/>
      <c r="DKU100" s="11"/>
      <c r="DKV100" s="11"/>
      <c r="DKW100" s="11"/>
      <c r="DKX100" s="11"/>
      <c r="DKY100" s="11"/>
      <c r="DKZ100" s="11"/>
      <c r="DLA100" s="11"/>
      <c r="DLB100" s="11"/>
      <c r="DLC100" s="11"/>
      <c r="DLD100" s="11"/>
      <c r="DLE100" s="11"/>
      <c r="DLF100" s="11"/>
      <c r="DLG100" s="11"/>
      <c r="DLH100" s="11"/>
      <c r="DLI100" s="11"/>
      <c r="DLJ100" s="11"/>
      <c r="DLK100" s="11"/>
      <c r="DLL100" s="11"/>
      <c r="DLM100" s="11"/>
      <c r="DLN100" s="11"/>
      <c r="DLO100" s="11"/>
      <c r="DLP100" s="11"/>
      <c r="DLQ100" s="11"/>
      <c r="DLR100" s="11"/>
      <c r="DLS100" s="11"/>
      <c r="DLT100" s="11"/>
      <c r="DLU100" s="11"/>
      <c r="DLV100" s="11"/>
      <c r="DLW100" s="11"/>
      <c r="DLX100" s="11"/>
      <c r="DLY100" s="11"/>
      <c r="DLZ100" s="11"/>
      <c r="DMA100" s="11"/>
      <c r="DMB100" s="11"/>
      <c r="DMC100" s="11"/>
      <c r="DMD100" s="11"/>
      <c r="DME100" s="11"/>
      <c r="DMF100" s="11"/>
      <c r="DMG100" s="11"/>
      <c r="DMH100" s="11"/>
      <c r="DMI100" s="11"/>
      <c r="DMJ100" s="11"/>
      <c r="DMK100" s="11"/>
      <c r="DML100" s="11"/>
      <c r="DMM100" s="11"/>
      <c r="DMN100" s="11"/>
      <c r="DMO100" s="11"/>
      <c r="DMP100" s="11"/>
      <c r="DMQ100" s="11"/>
      <c r="DMR100" s="11"/>
      <c r="DMS100" s="11"/>
      <c r="DMT100" s="11"/>
      <c r="DMU100" s="11"/>
      <c r="DMV100" s="11"/>
      <c r="DMW100" s="11"/>
      <c r="DMX100" s="11"/>
      <c r="DMY100" s="11"/>
      <c r="DMZ100" s="11"/>
      <c r="DNA100" s="11"/>
      <c r="DNB100" s="11"/>
      <c r="DNC100" s="11"/>
      <c r="DND100" s="11"/>
      <c r="DNE100" s="11"/>
      <c r="DNF100" s="11"/>
      <c r="DNG100" s="11"/>
      <c r="DNH100" s="11"/>
      <c r="DNI100" s="11"/>
      <c r="DNJ100" s="11"/>
      <c r="DNK100" s="11"/>
      <c r="DNL100" s="11"/>
      <c r="DNM100" s="11"/>
      <c r="DNN100" s="11"/>
      <c r="DNO100" s="11"/>
      <c r="DNP100" s="11"/>
      <c r="DNQ100" s="11"/>
      <c r="DNR100" s="11"/>
      <c r="DNS100" s="11"/>
      <c r="DNT100" s="11"/>
      <c r="DNU100" s="11"/>
      <c r="DNV100" s="11"/>
      <c r="DNW100" s="11"/>
      <c r="DNX100" s="11"/>
      <c r="DNY100" s="11"/>
      <c r="DNZ100" s="11"/>
      <c r="DOA100" s="11"/>
      <c r="DOB100" s="11"/>
      <c r="DOC100" s="11"/>
      <c r="DOD100" s="11"/>
      <c r="DOE100" s="11"/>
      <c r="DOF100" s="11"/>
      <c r="DOG100" s="11"/>
      <c r="DOH100" s="11"/>
      <c r="DOI100" s="11"/>
      <c r="DOJ100" s="11"/>
      <c r="DOK100" s="11"/>
      <c r="DOL100" s="11"/>
      <c r="DOM100" s="11"/>
      <c r="DON100" s="11"/>
      <c r="DOO100" s="11"/>
      <c r="DOP100" s="11"/>
      <c r="DOQ100" s="11"/>
      <c r="DOR100" s="11"/>
      <c r="DOS100" s="11"/>
      <c r="DOT100" s="11"/>
      <c r="DOU100" s="11"/>
      <c r="DOV100" s="11"/>
      <c r="DOW100" s="11"/>
      <c r="DOX100" s="11"/>
      <c r="DOY100" s="11"/>
      <c r="DOZ100" s="11"/>
      <c r="DPA100" s="11"/>
      <c r="DPB100" s="11"/>
      <c r="DPC100" s="11"/>
      <c r="DPD100" s="11"/>
      <c r="DPE100" s="11"/>
      <c r="DPF100" s="11"/>
      <c r="DPG100" s="11"/>
      <c r="DPH100" s="11"/>
      <c r="DPI100" s="11"/>
      <c r="DPJ100" s="11"/>
      <c r="DPK100" s="11"/>
      <c r="DPL100" s="11"/>
      <c r="DPM100" s="11"/>
      <c r="DPN100" s="11"/>
      <c r="DPO100" s="11"/>
      <c r="DPP100" s="11"/>
      <c r="DPQ100" s="11"/>
      <c r="DPR100" s="11"/>
      <c r="DPS100" s="11"/>
      <c r="DPT100" s="11"/>
      <c r="DPU100" s="11"/>
      <c r="DPV100" s="11"/>
      <c r="DPW100" s="11"/>
      <c r="DPX100" s="11"/>
      <c r="DPY100" s="11"/>
      <c r="DPZ100" s="11"/>
      <c r="DQA100" s="11"/>
      <c r="DQB100" s="11"/>
      <c r="DQC100" s="11"/>
      <c r="DQD100" s="11"/>
      <c r="DQE100" s="11"/>
      <c r="DQF100" s="11"/>
      <c r="DQG100" s="11"/>
      <c r="DQH100" s="11"/>
      <c r="DQI100" s="11"/>
      <c r="DQJ100" s="11"/>
      <c r="DQK100" s="11"/>
      <c r="DQL100" s="11"/>
      <c r="DQM100" s="11"/>
      <c r="DQN100" s="11"/>
      <c r="DQO100" s="11"/>
      <c r="DQP100" s="11"/>
      <c r="DQQ100" s="11"/>
      <c r="DQR100" s="11"/>
      <c r="DQS100" s="11"/>
      <c r="DQT100" s="11"/>
      <c r="DQU100" s="11"/>
      <c r="DQV100" s="11"/>
      <c r="DQW100" s="11"/>
      <c r="DQX100" s="11"/>
      <c r="DQY100" s="11"/>
      <c r="DQZ100" s="11"/>
      <c r="DRA100" s="11"/>
      <c r="DRB100" s="11"/>
      <c r="DRC100" s="11"/>
      <c r="DRD100" s="11"/>
      <c r="DRE100" s="11"/>
      <c r="DRF100" s="11"/>
      <c r="DRG100" s="11"/>
      <c r="DRH100" s="11"/>
      <c r="DRI100" s="11"/>
      <c r="DRJ100" s="11"/>
      <c r="DRK100" s="11"/>
      <c r="DRL100" s="11"/>
      <c r="DRM100" s="11"/>
      <c r="DRN100" s="11"/>
      <c r="DRO100" s="11"/>
      <c r="DRP100" s="11"/>
      <c r="DRQ100" s="11"/>
      <c r="DRR100" s="11"/>
      <c r="DRS100" s="11"/>
      <c r="DRT100" s="11"/>
      <c r="DRU100" s="11"/>
      <c r="DRV100" s="11"/>
      <c r="DRW100" s="11"/>
      <c r="DRX100" s="11"/>
      <c r="DRY100" s="11"/>
      <c r="DRZ100" s="11"/>
      <c r="DSA100" s="11"/>
      <c r="DSB100" s="11"/>
      <c r="DSC100" s="11"/>
      <c r="DSD100" s="11"/>
      <c r="DSE100" s="11"/>
      <c r="DSF100" s="11"/>
      <c r="DSG100" s="11"/>
      <c r="DSH100" s="11"/>
      <c r="DSI100" s="11"/>
      <c r="DSJ100" s="11"/>
      <c r="DSK100" s="11"/>
      <c r="DSL100" s="11"/>
      <c r="DSM100" s="11"/>
      <c r="DSN100" s="11"/>
      <c r="DSO100" s="11"/>
      <c r="DSP100" s="11"/>
      <c r="DSQ100" s="11"/>
      <c r="DSR100" s="11"/>
      <c r="DSS100" s="11"/>
      <c r="DST100" s="11"/>
      <c r="DSU100" s="11"/>
      <c r="DSV100" s="11"/>
      <c r="DSW100" s="11"/>
      <c r="DSX100" s="11"/>
      <c r="DSY100" s="11"/>
      <c r="DSZ100" s="11"/>
      <c r="DTA100" s="11"/>
      <c r="DTB100" s="11"/>
      <c r="DTC100" s="11"/>
      <c r="DTD100" s="11"/>
      <c r="DTE100" s="11"/>
      <c r="DTF100" s="11"/>
      <c r="DTG100" s="11"/>
      <c r="DTH100" s="11"/>
      <c r="DTI100" s="11"/>
      <c r="DTJ100" s="11"/>
      <c r="DTK100" s="11"/>
      <c r="DTL100" s="11"/>
      <c r="DTM100" s="11"/>
      <c r="DTN100" s="11"/>
      <c r="DTO100" s="11"/>
      <c r="DTP100" s="11"/>
      <c r="DTQ100" s="11"/>
      <c r="DTR100" s="11"/>
      <c r="DTS100" s="11"/>
      <c r="DTT100" s="11"/>
      <c r="DTU100" s="11"/>
      <c r="DTV100" s="11"/>
      <c r="DTW100" s="11"/>
      <c r="DTX100" s="11"/>
      <c r="DTY100" s="11"/>
      <c r="DTZ100" s="11"/>
      <c r="DUA100" s="11"/>
      <c r="DUB100" s="11"/>
      <c r="DUC100" s="11"/>
      <c r="DUD100" s="11"/>
      <c r="DUE100" s="11"/>
      <c r="DUF100" s="11"/>
      <c r="DUG100" s="11"/>
      <c r="DUH100" s="11"/>
      <c r="DUI100" s="11"/>
      <c r="DUJ100" s="11"/>
      <c r="DUK100" s="11"/>
      <c r="DUL100" s="11"/>
      <c r="DUM100" s="11"/>
      <c r="DUN100" s="11"/>
      <c r="DUO100" s="11"/>
      <c r="DUP100" s="11"/>
      <c r="DUQ100" s="11"/>
      <c r="DUR100" s="11"/>
      <c r="DUS100" s="11"/>
      <c r="DUT100" s="11"/>
      <c r="DUU100" s="11"/>
      <c r="DUV100" s="11"/>
      <c r="DUW100" s="11"/>
      <c r="DUX100" s="11"/>
      <c r="DUY100" s="11"/>
      <c r="DUZ100" s="11"/>
      <c r="DVA100" s="11"/>
      <c r="DVB100" s="11"/>
      <c r="DVC100" s="11"/>
      <c r="DVD100" s="11"/>
      <c r="DVE100" s="11"/>
      <c r="DVF100" s="11"/>
      <c r="DVG100" s="11"/>
      <c r="DVH100" s="11"/>
      <c r="DVI100" s="11"/>
      <c r="DVJ100" s="11"/>
      <c r="DVK100" s="11"/>
      <c r="DVL100" s="11"/>
      <c r="DVM100" s="11"/>
      <c r="DVN100" s="11"/>
      <c r="DVO100" s="11"/>
      <c r="DVP100" s="11"/>
      <c r="DVQ100" s="11"/>
      <c r="DVR100" s="11"/>
      <c r="DVS100" s="11"/>
      <c r="DVT100" s="11"/>
      <c r="DVU100" s="11"/>
      <c r="DVV100" s="11"/>
      <c r="DVW100" s="11"/>
      <c r="DVX100" s="11"/>
      <c r="DVY100" s="11"/>
      <c r="DVZ100" s="11"/>
      <c r="DWA100" s="11"/>
      <c r="DWB100" s="11"/>
      <c r="DWC100" s="11"/>
      <c r="DWD100" s="11"/>
      <c r="DWE100" s="11"/>
      <c r="DWF100" s="11"/>
      <c r="DWG100" s="11"/>
      <c r="DWH100" s="11"/>
      <c r="DWI100" s="11"/>
      <c r="DWJ100" s="11"/>
      <c r="DWK100" s="11"/>
      <c r="DWL100" s="11"/>
      <c r="DWM100" s="11"/>
      <c r="DWN100" s="11"/>
      <c r="DWO100" s="11"/>
      <c r="DWP100" s="11"/>
      <c r="DWQ100" s="11"/>
      <c r="DWR100" s="11"/>
      <c r="DWS100" s="11"/>
      <c r="DWT100" s="11"/>
      <c r="DWU100" s="11"/>
      <c r="DWV100" s="11"/>
      <c r="DWW100" s="11"/>
      <c r="DWX100" s="11"/>
      <c r="DWY100" s="11"/>
      <c r="DWZ100" s="11"/>
      <c r="DXA100" s="11"/>
      <c r="DXB100" s="11"/>
      <c r="DXC100" s="11"/>
      <c r="DXD100" s="11"/>
      <c r="DXE100" s="11"/>
      <c r="DXF100" s="11"/>
      <c r="DXG100" s="11"/>
      <c r="DXH100" s="11"/>
      <c r="DXI100" s="11"/>
      <c r="DXJ100" s="11"/>
      <c r="DXK100" s="11"/>
      <c r="DXL100" s="11"/>
      <c r="DXM100" s="11"/>
      <c r="DXN100" s="11"/>
      <c r="DXO100" s="11"/>
      <c r="DXP100" s="11"/>
      <c r="DXQ100" s="11"/>
      <c r="DXR100" s="11"/>
      <c r="DXS100" s="11"/>
      <c r="DXT100" s="11"/>
      <c r="DXU100" s="11"/>
      <c r="DXV100" s="11"/>
      <c r="DXW100" s="11"/>
      <c r="DXX100" s="11"/>
      <c r="DXY100" s="11"/>
      <c r="DXZ100" s="11"/>
      <c r="DYA100" s="11"/>
      <c r="DYB100" s="11"/>
      <c r="DYC100" s="11"/>
      <c r="DYD100" s="11"/>
      <c r="DYE100" s="11"/>
      <c r="DYF100" s="11"/>
      <c r="DYG100" s="11"/>
      <c r="DYH100" s="11"/>
      <c r="DYI100" s="11"/>
      <c r="DYJ100" s="11"/>
      <c r="DYK100" s="11"/>
      <c r="DYL100" s="11"/>
      <c r="DYM100" s="11"/>
      <c r="DYN100" s="11"/>
      <c r="DYO100" s="11"/>
      <c r="DYP100" s="11"/>
      <c r="DYQ100" s="11"/>
      <c r="DYR100" s="11"/>
      <c r="DYS100" s="11"/>
      <c r="DYT100" s="11"/>
      <c r="DYU100" s="11"/>
      <c r="DYV100" s="11"/>
      <c r="DYW100" s="11"/>
      <c r="DYX100" s="11"/>
      <c r="DYY100" s="11"/>
      <c r="DYZ100" s="11"/>
      <c r="DZA100" s="11"/>
      <c r="DZB100" s="11"/>
      <c r="DZC100" s="11"/>
      <c r="DZD100" s="11"/>
      <c r="DZE100" s="11"/>
      <c r="DZF100" s="11"/>
      <c r="DZG100" s="11"/>
      <c r="DZH100" s="11"/>
      <c r="DZI100" s="11"/>
      <c r="DZJ100" s="11"/>
      <c r="DZK100" s="11"/>
      <c r="DZL100" s="11"/>
      <c r="DZM100" s="11"/>
      <c r="DZN100" s="11"/>
      <c r="DZO100" s="11"/>
      <c r="DZP100" s="11"/>
      <c r="DZQ100" s="11"/>
      <c r="DZR100" s="11"/>
      <c r="DZS100" s="11"/>
      <c r="DZT100" s="11"/>
      <c r="DZU100" s="11"/>
      <c r="DZV100" s="11"/>
      <c r="DZW100" s="11"/>
      <c r="DZX100" s="11"/>
      <c r="DZY100" s="11"/>
      <c r="DZZ100" s="11"/>
      <c r="EAA100" s="11"/>
      <c r="EAB100" s="11"/>
      <c r="EAC100" s="11"/>
      <c r="EAD100" s="11"/>
      <c r="EAE100" s="11"/>
      <c r="EAF100" s="11"/>
      <c r="EAG100" s="11"/>
      <c r="EAH100" s="11"/>
      <c r="EAI100" s="11"/>
      <c r="EAJ100" s="11"/>
      <c r="EAK100" s="11"/>
      <c r="EAL100" s="11"/>
      <c r="EAM100" s="11"/>
      <c r="EAN100" s="11"/>
      <c r="EAO100" s="11"/>
      <c r="EAP100" s="11"/>
      <c r="EAQ100" s="11"/>
      <c r="EAR100" s="11"/>
      <c r="EAS100" s="11"/>
      <c r="EAT100" s="11"/>
      <c r="EAU100" s="11"/>
      <c r="EAV100" s="11"/>
      <c r="EAW100" s="11"/>
      <c r="EAX100" s="11"/>
      <c r="EAY100" s="11"/>
      <c r="EAZ100" s="11"/>
      <c r="EBA100" s="11"/>
      <c r="EBB100" s="11"/>
      <c r="EBC100" s="11"/>
      <c r="EBD100" s="11"/>
      <c r="EBE100" s="11"/>
      <c r="EBF100" s="11"/>
      <c r="EBG100" s="11"/>
      <c r="EBH100" s="11"/>
      <c r="EBI100" s="11"/>
      <c r="EBJ100" s="11"/>
      <c r="EBK100" s="11"/>
      <c r="EBL100" s="11"/>
      <c r="EBM100" s="11"/>
      <c r="EBN100" s="11"/>
      <c r="EBO100" s="11"/>
      <c r="EBP100" s="11"/>
      <c r="EBQ100" s="11"/>
      <c r="EBR100" s="11"/>
      <c r="EBS100" s="11"/>
      <c r="EBT100" s="11"/>
      <c r="EBU100" s="11"/>
      <c r="EBV100" s="11"/>
      <c r="EBW100" s="11"/>
      <c r="EBX100" s="11"/>
      <c r="EBY100" s="11"/>
      <c r="EBZ100" s="11"/>
      <c r="ECA100" s="11"/>
      <c r="ECB100" s="11"/>
      <c r="ECC100" s="11"/>
      <c r="ECD100" s="11"/>
      <c r="ECE100" s="11"/>
      <c r="ECF100" s="11"/>
      <c r="ECG100" s="11"/>
      <c r="ECH100" s="11"/>
      <c r="ECI100" s="11"/>
      <c r="ECJ100" s="11"/>
      <c r="ECK100" s="11"/>
      <c r="ECL100" s="11"/>
      <c r="ECM100" s="11"/>
      <c r="ECN100" s="11"/>
      <c r="ECO100" s="11"/>
      <c r="ECP100" s="11"/>
      <c r="ECQ100" s="11"/>
      <c r="ECR100" s="11"/>
      <c r="ECS100" s="11"/>
      <c r="ECT100" s="11"/>
      <c r="ECU100" s="11"/>
      <c r="ECV100" s="11"/>
      <c r="ECW100" s="11"/>
      <c r="ECX100" s="11"/>
      <c r="ECY100" s="11"/>
      <c r="ECZ100" s="11"/>
      <c r="EDA100" s="11"/>
      <c r="EDB100" s="11"/>
      <c r="EDC100" s="11"/>
      <c r="EDD100" s="11"/>
      <c r="EDE100" s="11"/>
      <c r="EDF100" s="11"/>
      <c r="EDG100" s="11"/>
      <c r="EDH100" s="11"/>
      <c r="EDI100" s="11"/>
      <c r="EDJ100" s="11"/>
      <c r="EDK100" s="11"/>
      <c r="EDL100" s="11"/>
      <c r="EDM100" s="11"/>
      <c r="EDN100" s="11"/>
      <c r="EDO100" s="11"/>
      <c r="EDP100" s="11"/>
      <c r="EDQ100" s="11"/>
      <c r="EDR100" s="11"/>
      <c r="EDS100" s="11"/>
      <c r="EDT100" s="11"/>
      <c r="EDU100" s="11"/>
      <c r="EDV100" s="11"/>
      <c r="EDW100" s="11"/>
      <c r="EDX100" s="11"/>
      <c r="EDY100" s="11"/>
      <c r="EDZ100" s="11"/>
      <c r="EEA100" s="11"/>
      <c r="EEB100" s="11"/>
      <c r="EEC100" s="11"/>
      <c r="EED100" s="11"/>
      <c r="EEE100" s="11"/>
      <c r="EEF100" s="11"/>
      <c r="EEG100" s="11"/>
      <c r="EEH100" s="11"/>
      <c r="EEI100" s="11"/>
      <c r="EEJ100" s="11"/>
      <c r="EEK100" s="11"/>
      <c r="EEL100" s="11"/>
      <c r="EEM100" s="11"/>
      <c r="EEN100" s="11"/>
      <c r="EEO100" s="11"/>
      <c r="EEP100" s="11"/>
      <c r="EEQ100" s="11"/>
      <c r="EER100" s="11"/>
      <c r="EES100" s="11"/>
      <c r="EET100" s="11"/>
      <c r="EEU100" s="11"/>
      <c r="EEV100" s="11"/>
      <c r="EEW100" s="11"/>
      <c r="EEX100" s="11"/>
      <c r="EEY100" s="11"/>
      <c r="EEZ100" s="11"/>
      <c r="EFA100" s="11"/>
      <c r="EFB100" s="11"/>
      <c r="EFC100" s="11"/>
      <c r="EFD100" s="11"/>
      <c r="EFE100" s="11"/>
      <c r="EFF100" s="11"/>
      <c r="EFG100" s="11"/>
      <c r="EFH100" s="11"/>
      <c r="EFI100" s="11"/>
      <c r="EFJ100" s="11"/>
      <c r="EFK100" s="11"/>
      <c r="EFL100" s="11"/>
      <c r="EFM100" s="11"/>
      <c r="EFN100" s="11"/>
      <c r="EFO100" s="11"/>
      <c r="EFP100" s="11"/>
      <c r="EFQ100" s="11"/>
      <c r="EFR100" s="11"/>
      <c r="EFS100" s="11"/>
      <c r="EFT100" s="11"/>
      <c r="EFU100" s="11"/>
      <c r="EFV100" s="11"/>
      <c r="EFW100" s="11"/>
      <c r="EFX100" s="11"/>
      <c r="EFY100" s="11"/>
      <c r="EFZ100" s="11"/>
      <c r="EGA100" s="11"/>
      <c r="EGB100" s="11"/>
      <c r="EGC100" s="11"/>
      <c r="EGD100" s="11"/>
      <c r="EGE100" s="11"/>
      <c r="EGF100" s="11"/>
      <c r="EGG100" s="11"/>
      <c r="EGH100" s="11"/>
      <c r="EGI100" s="11"/>
      <c r="EGJ100" s="11"/>
      <c r="EGK100" s="11"/>
      <c r="EGL100" s="11"/>
      <c r="EGM100" s="11"/>
      <c r="EGN100" s="11"/>
      <c r="EGO100" s="11"/>
      <c r="EGP100" s="11"/>
      <c r="EGQ100" s="11"/>
      <c r="EGR100" s="11"/>
      <c r="EGS100" s="11"/>
      <c r="EGT100" s="11"/>
      <c r="EGU100" s="11"/>
      <c r="EGV100" s="11"/>
      <c r="EGW100" s="11"/>
      <c r="EGX100" s="11"/>
      <c r="EGY100" s="11"/>
      <c r="EGZ100" s="11"/>
      <c r="EHA100" s="11"/>
      <c r="EHB100" s="11"/>
      <c r="EHC100" s="11"/>
      <c r="EHD100" s="11"/>
      <c r="EHE100" s="11"/>
      <c r="EHF100" s="11"/>
      <c r="EHG100" s="11"/>
      <c r="EHH100" s="11"/>
      <c r="EHI100" s="11"/>
      <c r="EHJ100" s="11"/>
      <c r="EHK100" s="11"/>
      <c r="EHL100" s="11"/>
      <c r="EHM100" s="11"/>
      <c r="EHN100" s="11"/>
      <c r="EHO100" s="11"/>
      <c r="EHP100" s="11"/>
      <c r="EHQ100" s="11"/>
      <c r="EHR100" s="11"/>
      <c r="EHS100" s="11"/>
      <c r="EHT100" s="11"/>
      <c r="EHU100" s="11"/>
      <c r="EHV100" s="11"/>
      <c r="EHW100" s="11"/>
      <c r="EHX100" s="11"/>
      <c r="EHY100" s="11"/>
      <c r="EHZ100" s="11"/>
      <c r="EIA100" s="11"/>
      <c r="EIB100" s="11"/>
      <c r="EIC100" s="11"/>
      <c r="EID100" s="11"/>
      <c r="EIE100" s="11"/>
      <c r="EIF100" s="11"/>
      <c r="EIG100" s="11"/>
      <c r="EIH100" s="11"/>
      <c r="EII100" s="11"/>
      <c r="EIJ100" s="11"/>
      <c r="EIK100" s="11"/>
      <c r="EIL100" s="11"/>
      <c r="EIM100" s="11"/>
      <c r="EIN100" s="11"/>
      <c r="EIO100" s="11"/>
      <c r="EIP100" s="11"/>
      <c r="EIQ100" s="11"/>
      <c r="EIR100" s="11"/>
      <c r="EIS100" s="11"/>
      <c r="EIT100" s="11"/>
      <c r="EIU100" s="11"/>
      <c r="EIV100" s="11"/>
      <c r="EIW100" s="11"/>
      <c r="EIX100" s="11"/>
      <c r="EIY100" s="11"/>
      <c r="EIZ100" s="11"/>
      <c r="EJA100" s="11"/>
      <c r="EJB100" s="11"/>
      <c r="EJC100" s="11"/>
      <c r="EJD100" s="11"/>
      <c r="EJE100" s="11"/>
      <c r="EJF100" s="11"/>
      <c r="EJG100" s="11"/>
      <c r="EJH100" s="11"/>
      <c r="EJI100" s="11"/>
      <c r="EJJ100" s="11"/>
      <c r="EJK100" s="11"/>
      <c r="EJL100" s="11"/>
      <c r="EJM100" s="11"/>
      <c r="EJN100" s="11"/>
      <c r="EJO100" s="11"/>
      <c r="EJP100" s="11"/>
      <c r="EJQ100" s="11"/>
      <c r="EJR100" s="11"/>
      <c r="EJS100" s="11"/>
      <c r="EJT100" s="11"/>
      <c r="EJU100" s="11"/>
      <c r="EJV100" s="11"/>
      <c r="EJW100" s="11"/>
      <c r="EJX100" s="11"/>
      <c r="EJY100" s="11"/>
      <c r="EJZ100" s="11"/>
      <c r="EKA100" s="11"/>
      <c r="EKB100" s="11"/>
      <c r="EKC100" s="11"/>
      <c r="EKD100" s="11"/>
      <c r="EKE100" s="11"/>
      <c r="EKF100" s="11"/>
      <c r="EKG100" s="11"/>
      <c r="EKH100" s="11"/>
      <c r="EKI100" s="11"/>
      <c r="EKJ100" s="11"/>
      <c r="EKK100" s="11"/>
      <c r="EKL100" s="11"/>
      <c r="EKM100" s="11"/>
      <c r="EKN100" s="11"/>
      <c r="EKO100" s="11"/>
      <c r="EKP100" s="11"/>
      <c r="EKQ100" s="11"/>
      <c r="EKR100" s="11"/>
      <c r="EKS100" s="11"/>
      <c r="EKT100" s="11"/>
      <c r="EKU100" s="11"/>
      <c r="EKV100" s="11"/>
      <c r="EKW100" s="11"/>
      <c r="EKX100" s="11"/>
      <c r="EKY100" s="11"/>
      <c r="EKZ100" s="11"/>
      <c r="ELA100" s="11"/>
      <c r="ELB100" s="11"/>
      <c r="ELC100" s="11"/>
      <c r="ELD100" s="11"/>
      <c r="ELE100" s="11"/>
      <c r="ELF100" s="11"/>
      <c r="ELG100" s="11"/>
      <c r="ELH100" s="11"/>
      <c r="ELI100" s="11"/>
      <c r="ELJ100" s="11"/>
      <c r="ELK100" s="11"/>
      <c r="ELL100" s="11"/>
      <c r="ELM100" s="11"/>
      <c r="ELN100" s="11"/>
      <c r="ELO100" s="11"/>
      <c r="ELP100" s="11"/>
      <c r="ELQ100" s="11"/>
      <c r="ELR100" s="11"/>
      <c r="ELS100" s="11"/>
      <c r="ELT100" s="11"/>
      <c r="ELU100" s="11"/>
      <c r="ELV100" s="11"/>
      <c r="ELW100" s="11"/>
      <c r="ELX100" s="11"/>
      <c r="ELY100" s="11"/>
      <c r="ELZ100" s="11"/>
    </row>
    <row r="101" spans="3:346 1276:3718">
      <c r="C101" s="166" t="s">
        <v>1000</v>
      </c>
      <c r="D101" s="223">
        <f t="shared" si="4"/>
        <v>0</v>
      </c>
      <c r="E101" s="88" t="s">
        <v>540</v>
      </c>
      <c r="F101" s="219"/>
      <c r="G101" s="92"/>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c r="HJ101" s="11"/>
      <c r="HK101" s="11"/>
      <c r="HL101" s="11"/>
      <c r="HM101" s="11"/>
      <c r="HN101" s="11"/>
      <c r="HO101" s="11"/>
      <c r="HP101" s="11"/>
      <c r="HQ101" s="11"/>
      <c r="HR101" s="11"/>
      <c r="HS101" s="11"/>
      <c r="HT101" s="11"/>
      <c r="HU101" s="11"/>
      <c r="HV101" s="11"/>
      <c r="HW101" s="11"/>
      <c r="HX101" s="11"/>
      <c r="HY101" s="11"/>
      <c r="HZ101" s="11"/>
      <c r="IA101" s="11"/>
      <c r="IB101" s="11"/>
      <c r="IC101" s="11"/>
      <c r="ID101" s="11"/>
      <c r="IE101" s="11"/>
      <c r="IF101" s="11"/>
      <c r="IG101" s="11"/>
      <c r="IH101" s="11"/>
      <c r="II101" s="11"/>
      <c r="IJ101" s="11"/>
      <c r="IK101" s="11"/>
      <c r="IL101" s="11"/>
      <c r="IM101" s="11"/>
      <c r="IN101" s="11"/>
      <c r="IO101" s="11"/>
      <c r="IP101" s="11"/>
      <c r="IQ101" s="11"/>
      <c r="IR101" s="11"/>
      <c r="IS101" s="11"/>
      <c r="IT101" s="11"/>
      <c r="IU101" s="11"/>
      <c r="IV101" s="11"/>
      <c r="IW101" s="11"/>
      <c r="IX101" s="11"/>
      <c r="IY101" s="11"/>
      <c r="IZ101" s="11"/>
      <c r="JA101" s="11"/>
      <c r="JB101" s="11"/>
      <c r="JC101" s="11"/>
      <c r="JD101" s="11"/>
      <c r="JE101" s="11"/>
      <c r="JF101" s="11"/>
      <c r="JG101" s="11"/>
      <c r="JH101" s="11"/>
      <c r="JI101" s="11"/>
      <c r="JJ101" s="11"/>
      <c r="JK101" s="11"/>
      <c r="JL101" s="11"/>
      <c r="JM101" s="11"/>
      <c r="JN101" s="11"/>
      <c r="JO101" s="11"/>
      <c r="JP101" s="11"/>
      <c r="JQ101" s="11"/>
      <c r="JR101" s="11"/>
      <c r="JS101" s="11"/>
      <c r="JT101" s="11"/>
      <c r="JU101" s="11"/>
      <c r="JV101" s="11"/>
      <c r="JW101" s="11"/>
      <c r="JX101" s="11"/>
      <c r="JY101" s="11"/>
      <c r="JZ101" s="11"/>
      <c r="KA101" s="11"/>
      <c r="KB101" s="11"/>
      <c r="KC101" s="11"/>
      <c r="KD101" s="11"/>
      <c r="KE101" s="11"/>
      <c r="KF101" s="11"/>
      <c r="KG101" s="11"/>
      <c r="KH101" s="11"/>
      <c r="KI101" s="11"/>
      <c r="KJ101" s="11"/>
      <c r="KK101" s="11"/>
      <c r="KL101" s="11"/>
      <c r="KM101" s="11"/>
      <c r="KN101" s="11"/>
      <c r="KO101" s="11"/>
      <c r="KP101" s="11"/>
      <c r="KQ101" s="11"/>
      <c r="KR101" s="11"/>
      <c r="KS101" s="11"/>
      <c r="KT101" s="11"/>
      <c r="KU101" s="11"/>
      <c r="KV101" s="11"/>
      <c r="KW101" s="11"/>
      <c r="KX101" s="11"/>
      <c r="KY101" s="11"/>
      <c r="KZ101" s="11"/>
      <c r="LA101" s="11"/>
      <c r="LB101" s="11"/>
      <c r="LC101" s="11"/>
      <c r="LD101" s="11"/>
      <c r="LE101" s="11"/>
      <c r="LF101" s="11"/>
      <c r="LG101" s="11"/>
      <c r="LH101" s="11"/>
      <c r="LI101" s="11"/>
      <c r="LJ101" s="11"/>
      <c r="LK101" s="11"/>
      <c r="LL101" s="11"/>
      <c r="LM101" s="11"/>
      <c r="LN101" s="11"/>
      <c r="LO101" s="11"/>
      <c r="LP101" s="11"/>
      <c r="LQ101" s="11"/>
      <c r="LR101" s="11"/>
      <c r="LS101" s="11"/>
      <c r="LT101" s="11"/>
      <c r="LU101" s="11"/>
      <c r="LV101" s="11"/>
      <c r="LW101" s="11"/>
      <c r="LX101" s="11"/>
      <c r="LY101" s="11"/>
      <c r="LZ101" s="11"/>
      <c r="MA101" s="11"/>
      <c r="MB101" s="11"/>
      <c r="MC101" s="11"/>
      <c r="MD101" s="11"/>
      <c r="ME101" s="11"/>
      <c r="MF101" s="11"/>
      <c r="MG101" s="11"/>
      <c r="MH101" s="11"/>
      <c r="AWB101" s="11"/>
      <c r="AWC101" s="11"/>
      <c r="AWD101" s="11"/>
      <c r="AWE101" s="11"/>
      <c r="AWF101" s="11"/>
      <c r="AWG101" s="11"/>
      <c r="AWH101" s="11"/>
      <c r="AWI101" s="11"/>
      <c r="AWJ101" s="11"/>
      <c r="AWK101" s="11"/>
      <c r="AWL101" s="11"/>
      <c r="AWM101" s="11"/>
      <c r="AWN101" s="11"/>
      <c r="AWO101" s="11"/>
      <c r="AWP101" s="11"/>
      <c r="AWQ101" s="11"/>
      <c r="AWR101" s="11"/>
      <c r="AWS101" s="11"/>
      <c r="AWT101" s="11"/>
      <c r="AWU101" s="11"/>
      <c r="AWV101" s="11"/>
      <c r="AWW101" s="11"/>
      <c r="AWX101" s="11"/>
      <c r="AWY101" s="11"/>
      <c r="AWZ101" s="11"/>
      <c r="AXA101" s="11"/>
      <c r="AXB101" s="11"/>
      <c r="AXC101" s="11"/>
      <c r="AXD101" s="11"/>
      <c r="AXE101" s="11"/>
      <c r="AXF101" s="11"/>
      <c r="AXG101" s="11"/>
      <c r="AXH101" s="11"/>
      <c r="AXI101" s="11"/>
      <c r="AXJ101" s="11"/>
      <c r="AXK101" s="11"/>
      <c r="AXL101" s="11"/>
      <c r="AXM101" s="11"/>
      <c r="AXN101" s="11"/>
      <c r="AXO101" s="11"/>
      <c r="AXP101" s="11"/>
      <c r="AXQ101" s="11"/>
      <c r="AXR101" s="11"/>
      <c r="AXS101" s="11"/>
      <c r="AXT101" s="11"/>
      <c r="AXU101" s="11"/>
      <c r="AXV101" s="11"/>
      <c r="AXW101" s="11"/>
      <c r="AXX101" s="11"/>
      <c r="AXY101" s="11"/>
      <c r="AXZ101" s="11"/>
      <c r="AYA101" s="11"/>
      <c r="AYB101" s="11"/>
      <c r="AYC101" s="11"/>
      <c r="AYD101" s="11"/>
      <c r="AYE101" s="11"/>
      <c r="AYF101" s="11"/>
      <c r="AYG101" s="11"/>
      <c r="AYH101" s="11"/>
      <c r="AYI101" s="11"/>
      <c r="AYJ101" s="11"/>
      <c r="AYK101" s="11"/>
      <c r="AYL101" s="11"/>
      <c r="AYM101" s="11"/>
      <c r="AYN101" s="11"/>
      <c r="AYO101" s="11"/>
      <c r="AYP101" s="11"/>
      <c r="AYQ101" s="11"/>
      <c r="AYR101" s="11"/>
      <c r="AYS101" s="11"/>
      <c r="AYT101" s="11"/>
      <c r="AYU101" s="11"/>
      <c r="AYV101" s="11"/>
      <c r="AYW101" s="11"/>
      <c r="AYX101" s="11"/>
      <c r="AYY101" s="11"/>
      <c r="AYZ101" s="11"/>
      <c r="AZA101" s="11"/>
      <c r="AZB101" s="11"/>
      <c r="AZC101" s="11"/>
      <c r="AZD101" s="11"/>
      <c r="AZE101" s="11"/>
      <c r="AZF101" s="11"/>
      <c r="AZG101" s="11"/>
      <c r="AZH101" s="11"/>
      <c r="AZI101" s="11"/>
      <c r="AZJ101" s="11"/>
      <c r="AZK101" s="11"/>
      <c r="AZL101" s="11"/>
      <c r="AZM101" s="11"/>
      <c r="AZN101" s="11"/>
      <c r="AZO101" s="11"/>
      <c r="AZP101" s="11"/>
      <c r="AZQ101" s="11"/>
      <c r="AZR101" s="11"/>
      <c r="AZS101" s="11"/>
      <c r="AZT101" s="11"/>
      <c r="AZU101" s="11"/>
      <c r="AZV101" s="11"/>
      <c r="AZW101" s="11"/>
      <c r="AZX101" s="11"/>
      <c r="AZY101" s="11"/>
      <c r="AZZ101" s="11"/>
      <c r="BAA101" s="11"/>
      <c r="BAB101" s="11"/>
      <c r="BAC101" s="11"/>
      <c r="BAD101" s="11"/>
      <c r="BAE101" s="11"/>
      <c r="BAF101" s="11"/>
      <c r="BAG101" s="11"/>
      <c r="BAH101" s="11"/>
      <c r="BAI101" s="11"/>
      <c r="BAJ101" s="11"/>
      <c r="BAK101" s="11"/>
      <c r="BAL101" s="11"/>
      <c r="BAM101" s="11"/>
      <c r="BAN101" s="11"/>
      <c r="BAO101" s="11"/>
      <c r="BAP101" s="11"/>
      <c r="BAQ101" s="11"/>
      <c r="BAR101" s="11"/>
      <c r="BAS101" s="11"/>
      <c r="BAT101" s="11"/>
      <c r="BAU101" s="11"/>
      <c r="BAV101" s="11"/>
      <c r="BAW101" s="11"/>
      <c r="BAX101" s="11"/>
      <c r="BAY101" s="11"/>
      <c r="BAZ101" s="11"/>
      <c r="BBA101" s="11"/>
      <c r="BBB101" s="11"/>
      <c r="BBC101" s="11"/>
      <c r="BBD101" s="11"/>
      <c r="BBE101" s="11"/>
      <c r="BBF101" s="11"/>
      <c r="BBG101" s="11"/>
      <c r="BBH101" s="11"/>
      <c r="BBI101" s="11"/>
      <c r="BBJ101" s="11"/>
      <c r="BBK101" s="11"/>
      <c r="BBL101" s="11"/>
      <c r="BBM101" s="11"/>
      <c r="BBN101" s="11"/>
      <c r="BBO101" s="11"/>
      <c r="BBP101" s="11"/>
      <c r="BBQ101" s="11"/>
      <c r="BBR101" s="11"/>
      <c r="BBS101" s="11"/>
      <c r="BBT101" s="11"/>
      <c r="BBU101" s="11"/>
      <c r="BBV101" s="11"/>
      <c r="BBW101" s="11"/>
      <c r="BBX101" s="11"/>
      <c r="BBY101" s="11"/>
      <c r="BBZ101" s="11"/>
      <c r="BCA101" s="11"/>
      <c r="BCB101" s="11"/>
      <c r="BCC101" s="11"/>
      <c r="BCD101" s="11"/>
      <c r="BCE101" s="11"/>
      <c r="BCF101" s="11"/>
      <c r="BCG101" s="11"/>
      <c r="BCH101" s="11"/>
      <c r="BCI101" s="11"/>
      <c r="BCJ101" s="11"/>
      <c r="BCK101" s="11"/>
      <c r="BCL101" s="11"/>
      <c r="BCM101" s="11"/>
      <c r="BCN101" s="11"/>
      <c r="BCO101" s="11"/>
      <c r="BCP101" s="11"/>
      <c r="BCQ101" s="11"/>
      <c r="BCR101" s="11"/>
      <c r="BCS101" s="11"/>
      <c r="BCT101" s="11"/>
      <c r="BCU101" s="11"/>
      <c r="BCV101" s="11"/>
      <c r="BCW101" s="11"/>
      <c r="BCX101" s="11"/>
      <c r="BCY101" s="11"/>
      <c r="BCZ101" s="11"/>
      <c r="BDA101" s="11"/>
      <c r="BDB101" s="11"/>
      <c r="BDC101" s="11"/>
      <c r="BDD101" s="11"/>
      <c r="BDE101" s="11"/>
      <c r="BDF101" s="11"/>
      <c r="BDG101" s="11"/>
      <c r="BDH101" s="11"/>
      <c r="BDI101" s="11"/>
      <c r="BDJ101" s="11"/>
      <c r="BDK101" s="11"/>
      <c r="BDL101" s="11"/>
      <c r="BDM101" s="11"/>
      <c r="BDN101" s="11"/>
      <c r="BDO101" s="11"/>
      <c r="BDP101" s="11"/>
      <c r="BDQ101" s="11"/>
      <c r="BDR101" s="11"/>
      <c r="BDS101" s="11"/>
      <c r="BDT101" s="11"/>
      <c r="BDU101" s="11"/>
      <c r="BDV101" s="11"/>
      <c r="BDW101" s="11"/>
      <c r="BDX101" s="11"/>
      <c r="BDY101" s="11"/>
      <c r="BDZ101" s="11"/>
      <c r="BEA101" s="11"/>
      <c r="BEB101" s="11"/>
      <c r="BEC101" s="11"/>
      <c r="BED101" s="11"/>
      <c r="BEE101" s="11"/>
      <c r="BEF101" s="11"/>
      <c r="BEG101" s="11"/>
      <c r="BEH101" s="11"/>
      <c r="BEI101" s="11"/>
      <c r="BEJ101" s="11"/>
      <c r="BEK101" s="11"/>
      <c r="BEL101" s="11"/>
      <c r="BEM101" s="11"/>
      <c r="BEN101" s="11"/>
      <c r="BEO101" s="11"/>
      <c r="BEP101" s="11"/>
      <c r="BEQ101" s="11"/>
      <c r="BER101" s="11"/>
      <c r="BES101" s="11"/>
      <c r="BET101" s="11"/>
      <c r="BEU101" s="11"/>
      <c r="BEV101" s="11"/>
      <c r="BEW101" s="11"/>
      <c r="BEX101" s="11"/>
      <c r="BEY101" s="11"/>
      <c r="BEZ101" s="11"/>
      <c r="BFA101" s="11"/>
      <c r="BFB101" s="11"/>
      <c r="BFC101" s="11"/>
      <c r="BFD101" s="11"/>
      <c r="BFE101" s="11"/>
      <c r="BFF101" s="11"/>
      <c r="BFG101" s="11"/>
      <c r="BFH101" s="11"/>
      <c r="BFI101" s="11"/>
      <c r="BFJ101" s="11"/>
      <c r="BFK101" s="11"/>
      <c r="BFL101" s="11"/>
      <c r="BFM101" s="11"/>
      <c r="BFN101" s="11"/>
      <c r="BFO101" s="11"/>
      <c r="BFP101" s="11"/>
      <c r="BFQ101" s="11"/>
      <c r="BFR101" s="11"/>
      <c r="BFS101" s="11"/>
      <c r="BFT101" s="11"/>
      <c r="BFU101" s="11"/>
      <c r="BFV101" s="11"/>
      <c r="BFW101" s="11"/>
      <c r="BFX101" s="11"/>
      <c r="BFY101" s="11"/>
      <c r="BFZ101" s="11"/>
      <c r="BGA101" s="11"/>
      <c r="BGB101" s="11"/>
      <c r="BGC101" s="11"/>
      <c r="BGD101" s="11"/>
      <c r="BGE101" s="11"/>
      <c r="BGF101" s="11"/>
      <c r="BGG101" s="11"/>
      <c r="BGH101" s="11"/>
      <c r="BGI101" s="11"/>
      <c r="BGJ101" s="11"/>
      <c r="BGK101" s="11"/>
      <c r="BGL101" s="11"/>
      <c r="BGM101" s="11"/>
      <c r="BGN101" s="11"/>
      <c r="BGO101" s="11"/>
      <c r="BGP101" s="11"/>
      <c r="BGQ101" s="11"/>
      <c r="BGR101" s="11"/>
      <c r="BGS101" s="11"/>
      <c r="BGT101" s="11"/>
      <c r="BGU101" s="11"/>
      <c r="BGV101" s="11"/>
      <c r="BGW101" s="11"/>
      <c r="BGX101" s="11"/>
      <c r="BGY101" s="11"/>
      <c r="BGZ101" s="11"/>
      <c r="BHA101" s="11"/>
      <c r="BHB101" s="11"/>
      <c r="BHC101" s="11"/>
      <c r="BHD101" s="11"/>
      <c r="BHE101" s="11"/>
      <c r="BHF101" s="11"/>
      <c r="BHG101" s="11"/>
      <c r="BHH101" s="11"/>
      <c r="BHI101" s="11"/>
      <c r="BHJ101" s="11"/>
      <c r="BHK101" s="11"/>
      <c r="BHL101" s="11"/>
      <c r="BHM101" s="11"/>
      <c r="BHN101" s="11"/>
      <c r="BHO101" s="11"/>
      <c r="BHP101" s="11"/>
      <c r="BHQ101" s="11"/>
      <c r="BHR101" s="11"/>
      <c r="BHS101" s="11"/>
      <c r="BHT101" s="11"/>
      <c r="BHU101" s="11"/>
      <c r="BHV101" s="11"/>
      <c r="BHW101" s="11"/>
      <c r="BHX101" s="11"/>
      <c r="BHY101" s="11"/>
      <c r="BHZ101" s="11"/>
      <c r="BIA101" s="11"/>
      <c r="BIB101" s="11"/>
      <c r="BIC101" s="11"/>
      <c r="BID101" s="11"/>
      <c r="BIE101" s="11"/>
      <c r="BIF101" s="11"/>
      <c r="BIG101" s="11"/>
      <c r="BIH101" s="11"/>
      <c r="BII101" s="11"/>
      <c r="BIJ101" s="11"/>
      <c r="BIK101" s="11"/>
      <c r="BIL101" s="11"/>
      <c r="BIM101" s="11"/>
      <c r="BIN101" s="11"/>
      <c r="BIO101" s="11"/>
      <c r="BIP101" s="11"/>
      <c r="BIQ101" s="11"/>
      <c r="BIR101" s="11"/>
      <c r="BIS101" s="11"/>
      <c r="BIT101" s="11"/>
      <c r="BIU101" s="11"/>
      <c r="BIV101" s="11"/>
      <c r="BIW101" s="11"/>
      <c r="BIX101" s="11"/>
      <c r="BIY101" s="11"/>
      <c r="BIZ101" s="11"/>
      <c r="BJA101" s="11"/>
      <c r="BJB101" s="11"/>
      <c r="BJC101" s="11"/>
      <c r="BJD101" s="11"/>
      <c r="BJE101" s="11"/>
      <c r="BJF101" s="11"/>
      <c r="BJG101" s="11"/>
      <c r="BJH101" s="11"/>
      <c r="BJI101" s="11"/>
      <c r="BJJ101" s="11"/>
      <c r="BJK101" s="11"/>
      <c r="BJL101" s="11"/>
      <c r="BJM101" s="11"/>
      <c r="BJN101" s="11"/>
      <c r="BJO101" s="11"/>
      <c r="BJP101" s="11"/>
      <c r="BJQ101" s="11"/>
      <c r="BJR101" s="11"/>
      <c r="BJS101" s="11"/>
      <c r="BJT101" s="11"/>
      <c r="BJU101" s="11"/>
      <c r="BJV101" s="11"/>
      <c r="BJW101" s="11"/>
      <c r="BJX101" s="11"/>
      <c r="BJY101" s="11"/>
      <c r="BJZ101" s="11"/>
      <c r="BKA101" s="11"/>
      <c r="BKB101" s="11"/>
      <c r="BKC101" s="11"/>
      <c r="BKD101" s="11"/>
      <c r="BKE101" s="11"/>
      <c r="BKF101" s="11"/>
      <c r="BKG101" s="11"/>
      <c r="BKH101" s="11"/>
      <c r="BKI101" s="11"/>
      <c r="BKJ101" s="11"/>
      <c r="BKK101" s="11"/>
      <c r="BKL101" s="11"/>
      <c r="BKM101" s="11"/>
      <c r="BKN101" s="11"/>
      <c r="BKO101" s="11"/>
      <c r="BKP101" s="11"/>
      <c r="BKQ101" s="11"/>
      <c r="BKR101" s="11"/>
      <c r="BKS101" s="11"/>
      <c r="BKT101" s="11"/>
      <c r="BKU101" s="11"/>
      <c r="BKV101" s="11"/>
      <c r="BKW101" s="11"/>
      <c r="BKX101" s="11"/>
      <c r="BKY101" s="11"/>
      <c r="BKZ101" s="11"/>
      <c r="BLA101" s="11"/>
      <c r="BLB101" s="11"/>
      <c r="BLC101" s="11"/>
      <c r="BLD101" s="11"/>
      <c r="BLE101" s="11"/>
      <c r="BLF101" s="11"/>
      <c r="BLG101" s="11"/>
      <c r="BLH101" s="11"/>
      <c r="BLI101" s="11"/>
      <c r="BLJ101" s="11"/>
      <c r="BLK101" s="11"/>
      <c r="BLL101" s="11"/>
      <c r="BLM101" s="11"/>
      <c r="BLN101" s="11"/>
      <c r="BLO101" s="11"/>
      <c r="BLP101" s="11"/>
      <c r="BLQ101" s="11"/>
      <c r="BLR101" s="11"/>
      <c r="BLS101" s="11"/>
      <c r="BLT101" s="11"/>
      <c r="BLU101" s="11"/>
      <c r="BLV101" s="11"/>
      <c r="BLW101" s="11"/>
      <c r="BLX101" s="11"/>
      <c r="BLY101" s="11"/>
      <c r="BLZ101" s="11"/>
      <c r="BMA101" s="11"/>
      <c r="BMB101" s="11"/>
      <c r="BMC101" s="11"/>
      <c r="BMD101" s="11"/>
      <c r="BME101" s="11"/>
      <c r="BMF101" s="11"/>
      <c r="BMG101" s="11"/>
      <c r="BMH101" s="11"/>
      <c r="BMI101" s="11"/>
      <c r="BMJ101" s="11"/>
      <c r="BMK101" s="11"/>
      <c r="BML101" s="11"/>
      <c r="BMM101" s="11"/>
      <c r="BMN101" s="11"/>
      <c r="BMO101" s="11"/>
      <c r="BMP101" s="11"/>
      <c r="BMQ101" s="11"/>
      <c r="BMR101" s="11"/>
      <c r="BMS101" s="11"/>
      <c r="BMT101" s="11"/>
      <c r="BMU101" s="11"/>
      <c r="BMV101" s="11"/>
      <c r="BMW101" s="11"/>
      <c r="BMX101" s="11"/>
      <c r="BMY101" s="11"/>
      <c r="BMZ101" s="11"/>
      <c r="BNA101" s="11"/>
      <c r="BNB101" s="11"/>
      <c r="BNC101" s="11"/>
      <c r="BND101" s="11"/>
      <c r="BNE101" s="11"/>
      <c r="BNF101" s="11"/>
      <c r="BNG101" s="11"/>
      <c r="BNH101" s="11"/>
      <c r="BNI101" s="11"/>
      <c r="BNJ101" s="11"/>
      <c r="BNK101" s="11"/>
      <c r="BNL101" s="11"/>
      <c r="BNM101" s="11"/>
      <c r="BNN101" s="11"/>
      <c r="BNO101" s="11"/>
      <c r="BNP101" s="11"/>
      <c r="BNQ101" s="11"/>
      <c r="BNR101" s="11"/>
      <c r="BNS101" s="11"/>
      <c r="BNT101" s="11"/>
      <c r="BNU101" s="11"/>
      <c r="BNV101" s="11"/>
      <c r="BNW101" s="11"/>
      <c r="BNX101" s="11"/>
      <c r="BNY101" s="11"/>
      <c r="BNZ101" s="11"/>
      <c r="BOA101" s="11"/>
      <c r="BOB101" s="11"/>
      <c r="BOC101" s="11"/>
      <c r="BOD101" s="11"/>
      <c r="BOE101" s="11"/>
      <c r="BOF101" s="11"/>
      <c r="BOG101" s="11"/>
      <c r="BOH101" s="11"/>
      <c r="BOI101" s="11"/>
      <c r="BOJ101" s="11"/>
      <c r="BOK101" s="11"/>
      <c r="BOL101" s="11"/>
      <c r="BOM101" s="11"/>
      <c r="BON101" s="11"/>
      <c r="BOO101" s="11"/>
      <c r="BOP101" s="11"/>
      <c r="BOQ101" s="11"/>
      <c r="BOR101" s="11"/>
      <c r="BOS101" s="11"/>
      <c r="BOT101" s="11"/>
      <c r="BOU101" s="11"/>
      <c r="BOV101" s="11"/>
      <c r="BOW101" s="11"/>
      <c r="BOX101" s="11"/>
      <c r="BOY101" s="11"/>
      <c r="BOZ101" s="11"/>
      <c r="BPA101" s="11"/>
      <c r="BPB101" s="11"/>
      <c r="BPC101" s="11"/>
      <c r="BPD101" s="11"/>
      <c r="BPE101" s="11"/>
      <c r="BPF101" s="11"/>
      <c r="BPG101" s="11"/>
      <c r="BPH101" s="11"/>
      <c r="BPI101" s="11"/>
      <c r="BPJ101" s="11"/>
      <c r="BPK101" s="11"/>
      <c r="BPL101" s="11"/>
      <c r="BPM101" s="11"/>
      <c r="BPN101" s="11"/>
      <c r="BPO101" s="11"/>
      <c r="BPP101" s="11"/>
      <c r="BPQ101" s="11"/>
      <c r="BPR101" s="11"/>
      <c r="BPS101" s="11"/>
      <c r="BPT101" s="11"/>
      <c r="BPU101" s="11"/>
      <c r="BPV101" s="11"/>
      <c r="BPW101" s="11"/>
      <c r="BPX101" s="11"/>
      <c r="BPY101" s="11"/>
      <c r="BPZ101" s="11"/>
      <c r="BQA101" s="11"/>
      <c r="BQB101" s="11"/>
      <c r="BQC101" s="11"/>
      <c r="BQD101" s="11"/>
      <c r="BQE101" s="11"/>
      <c r="BQF101" s="11"/>
      <c r="BQG101" s="11"/>
      <c r="BQH101" s="11"/>
      <c r="BQI101" s="11"/>
      <c r="BQJ101" s="11"/>
      <c r="BQK101" s="11"/>
      <c r="BQL101" s="11"/>
      <c r="BQM101" s="11"/>
      <c r="BQN101" s="11"/>
      <c r="BQO101" s="11"/>
      <c r="BQP101" s="11"/>
      <c r="BQQ101" s="11"/>
      <c r="BQR101" s="11"/>
      <c r="BQS101" s="11"/>
      <c r="BQT101" s="11"/>
      <c r="BQU101" s="11"/>
      <c r="BQV101" s="11"/>
      <c r="BQW101" s="11"/>
      <c r="BQX101" s="11"/>
      <c r="BQY101" s="11"/>
      <c r="BQZ101" s="11"/>
      <c r="BRA101" s="11"/>
      <c r="BRB101" s="11"/>
      <c r="BRC101" s="11"/>
      <c r="BRD101" s="11"/>
      <c r="BRE101" s="11"/>
      <c r="BRF101" s="11"/>
      <c r="BRG101" s="11"/>
      <c r="BRH101" s="11"/>
      <c r="BRI101" s="11"/>
      <c r="BRJ101" s="11"/>
      <c r="BRK101" s="11"/>
      <c r="BRL101" s="11"/>
      <c r="BRM101" s="11"/>
      <c r="BRN101" s="11"/>
      <c r="BRO101" s="11"/>
      <c r="BRP101" s="11"/>
      <c r="BRQ101" s="11"/>
      <c r="BRR101" s="11"/>
      <c r="BRS101" s="11"/>
      <c r="BRT101" s="11"/>
      <c r="BRU101" s="11"/>
      <c r="BRV101" s="11"/>
      <c r="BRW101" s="11"/>
      <c r="BRX101" s="11"/>
      <c r="BRY101" s="11"/>
      <c r="BRZ101" s="11"/>
      <c r="BSA101" s="11"/>
      <c r="BSB101" s="11"/>
      <c r="BSC101" s="11"/>
      <c r="BSD101" s="11"/>
      <c r="BSE101" s="11"/>
      <c r="BSF101" s="11"/>
      <c r="BSG101" s="11"/>
      <c r="BSH101" s="11"/>
      <c r="BSI101" s="11"/>
      <c r="BSJ101" s="11"/>
      <c r="BSK101" s="11"/>
      <c r="BSL101" s="11"/>
      <c r="BSM101" s="11"/>
      <c r="BSN101" s="11"/>
      <c r="BSO101" s="11"/>
      <c r="BSP101" s="11"/>
      <c r="BSQ101" s="11"/>
      <c r="BSR101" s="11"/>
      <c r="BSS101" s="11"/>
      <c r="BST101" s="11"/>
      <c r="BSU101" s="11"/>
      <c r="BSV101" s="11"/>
      <c r="BSW101" s="11"/>
      <c r="BSX101" s="11"/>
      <c r="BSY101" s="11"/>
      <c r="BSZ101" s="11"/>
      <c r="BTA101" s="11"/>
      <c r="BTB101" s="11"/>
      <c r="BTC101" s="11"/>
      <c r="BTD101" s="11"/>
      <c r="BTE101" s="11"/>
      <c r="BTF101" s="11"/>
      <c r="BTG101" s="11"/>
      <c r="BTH101" s="11"/>
      <c r="BTI101" s="11"/>
      <c r="BTJ101" s="11"/>
      <c r="BTK101" s="11"/>
      <c r="BTL101" s="11"/>
      <c r="BTM101" s="11"/>
      <c r="BTN101" s="11"/>
      <c r="BTO101" s="11"/>
      <c r="BTP101" s="11"/>
      <c r="BTQ101" s="11"/>
      <c r="BTR101" s="11"/>
      <c r="BTS101" s="11"/>
      <c r="BTT101" s="11"/>
      <c r="BTU101" s="11"/>
      <c r="BTV101" s="11"/>
      <c r="BTW101" s="11"/>
      <c r="BTX101" s="11"/>
      <c r="BTY101" s="11"/>
      <c r="BTZ101" s="11"/>
      <c r="BUA101" s="11"/>
      <c r="BUB101" s="11"/>
      <c r="BUC101" s="11"/>
      <c r="BUD101" s="11"/>
      <c r="BUE101" s="11"/>
      <c r="BUF101" s="11"/>
      <c r="BUG101" s="11"/>
      <c r="BUH101" s="11"/>
      <c r="BUI101" s="11"/>
      <c r="BUJ101" s="11"/>
      <c r="BUK101" s="11"/>
      <c r="BUL101" s="11"/>
      <c r="BUM101" s="11"/>
      <c r="BUN101" s="11"/>
      <c r="BUO101" s="11"/>
      <c r="BUP101" s="11"/>
      <c r="BUQ101" s="11"/>
      <c r="BUR101" s="11"/>
      <c r="BUS101" s="11"/>
      <c r="BUT101" s="11"/>
      <c r="BUU101" s="11"/>
      <c r="BUV101" s="11"/>
      <c r="BUW101" s="11"/>
      <c r="BUX101" s="11"/>
      <c r="BUY101" s="11"/>
      <c r="BUZ101" s="11"/>
      <c r="BVA101" s="11"/>
      <c r="BVB101" s="11"/>
      <c r="BVC101" s="11"/>
      <c r="BVD101" s="11"/>
      <c r="BVE101" s="11"/>
      <c r="BVF101" s="11"/>
      <c r="BVG101" s="11"/>
      <c r="BVH101" s="11"/>
      <c r="BVI101" s="11"/>
      <c r="BVJ101" s="11"/>
      <c r="BVK101" s="11"/>
      <c r="BVL101" s="11"/>
      <c r="BVM101" s="11"/>
      <c r="BVN101" s="11"/>
      <c r="BVO101" s="11"/>
      <c r="BVP101" s="11"/>
      <c r="BVQ101" s="11"/>
      <c r="BVR101" s="11"/>
      <c r="BVS101" s="11"/>
      <c r="BVT101" s="11"/>
      <c r="BVU101" s="11"/>
      <c r="BVV101" s="11"/>
      <c r="BVW101" s="11"/>
      <c r="BVX101" s="11"/>
      <c r="BVY101" s="11"/>
      <c r="BVZ101" s="11"/>
      <c r="BWA101" s="11"/>
      <c r="BWB101" s="11"/>
      <c r="BWC101" s="11"/>
      <c r="BWD101" s="11"/>
      <c r="BWE101" s="11"/>
      <c r="BWF101" s="11"/>
      <c r="BWG101" s="11"/>
      <c r="BWH101" s="11"/>
      <c r="BWI101" s="11"/>
      <c r="BWJ101" s="11"/>
      <c r="BWK101" s="11"/>
      <c r="BWL101" s="11"/>
      <c r="BWM101" s="11"/>
      <c r="BWN101" s="11"/>
      <c r="BWO101" s="11"/>
      <c r="BWP101" s="11"/>
      <c r="BWQ101" s="11"/>
      <c r="BWR101" s="11"/>
      <c r="BWS101" s="11"/>
      <c r="BWT101" s="11"/>
      <c r="BWU101" s="11"/>
      <c r="BWV101" s="11"/>
      <c r="BWW101" s="11"/>
      <c r="BWX101" s="11"/>
      <c r="BWY101" s="11"/>
      <c r="BWZ101" s="11"/>
      <c r="BXA101" s="11"/>
      <c r="BXB101" s="11"/>
      <c r="BXC101" s="11"/>
      <c r="BXD101" s="11"/>
      <c r="BXE101" s="11"/>
      <c r="BXF101" s="11"/>
      <c r="BXG101" s="11"/>
      <c r="BXH101" s="11"/>
      <c r="BXI101" s="11"/>
      <c r="BXJ101" s="11"/>
      <c r="BXK101" s="11"/>
      <c r="BXL101" s="11"/>
      <c r="BXM101" s="11"/>
      <c r="BXN101" s="11"/>
      <c r="BXO101" s="11"/>
      <c r="BXP101" s="11"/>
      <c r="BXQ101" s="11"/>
      <c r="BXR101" s="11"/>
      <c r="BXS101" s="11"/>
      <c r="BXT101" s="11"/>
      <c r="BXU101" s="11"/>
      <c r="BXV101" s="11"/>
      <c r="BXW101" s="11"/>
      <c r="BXX101" s="11"/>
      <c r="BXY101" s="11"/>
      <c r="BXZ101" s="11"/>
      <c r="BYA101" s="11"/>
      <c r="BYB101" s="11"/>
      <c r="BYC101" s="11"/>
      <c r="BYD101" s="11"/>
      <c r="BYE101" s="11"/>
      <c r="BYF101" s="11"/>
      <c r="BYG101" s="11"/>
      <c r="BYH101" s="11"/>
      <c r="BYI101" s="11"/>
      <c r="BYJ101" s="11"/>
      <c r="BYK101" s="11"/>
      <c r="BYL101" s="11"/>
      <c r="BYM101" s="11"/>
      <c r="BYN101" s="11"/>
      <c r="BYO101" s="11"/>
      <c r="BYP101" s="11"/>
      <c r="BYQ101" s="11"/>
      <c r="BYR101" s="11"/>
      <c r="BYS101" s="11"/>
      <c r="BYT101" s="11"/>
      <c r="BYU101" s="11"/>
      <c r="BYV101" s="11"/>
      <c r="BYW101" s="11"/>
      <c r="BYX101" s="11"/>
      <c r="BYY101" s="11"/>
      <c r="BYZ101" s="11"/>
      <c r="BZA101" s="11"/>
      <c r="BZB101" s="11"/>
      <c r="BZC101" s="11"/>
      <c r="BZD101" s="11"/>
      <c r="BZE101" s="11"/>
      <c r="BZF101" s="11"/>
      <c r="BZG101" s="11"/>
      <c r="BZH101" s="11"/>
      <c r="BZI101" s="11"/>
      <c r="BZJ101" s="11"/>
      <c r="BZK101" s="11"/>
      <c r="BZL101" s="11"/>
      <c r="BZM101" s="11"/>
      <c r="BZN101" s="11"/>
      <c r="BZO101" s="11"/>
      <c r="BZP101" s="11"/>
      <c r="BZQ101" s="11"/>
      <c r="BZR101" s="11"/>
      <c r="BZS101" s="11"/>
      <c r="BZT101" s="11"/>
      <c r="BZU101" s="11"/>
      <c r="BZV101" s="11"/>
      <c r="BZW101" s="11"/>
      <c r="BZX101" s="11"/>
      <c r="BZY101" s="11"/>
      <c r="BZZ101" s="11"/>
      <c r="CAA101" s="11"/>
      <c r="CAB101" s="11"/>
      <c r="CAC101" s="11"/>
      <c r="CAD101" s="11"/>
      <c r="CAE101" s="11"/>
      <c r="CAF101" s="11"/>
      <c r="CAG101" s="11"/>
      <c r="CAH101" s="11"/>
      <c r="CAI101" s="11"/>
      <c r="CAJ101" s="11"/>
      <c r="CAK101" s="11"/>
      <c r="CAL101" s="11"/>
      <c r="CAM101" s="11"/>
      <c r="CAN101" s="11"/>
      <c r="CAO101" s="11"/>
      <c r="CAP101" s="11"/>
      <c r="CAQ101" s="11"/>
      <c r="CAR101" s="11"/>
      <c r="CAS101" s="11"/>
      <c r="CAT101" s="11"/>
      <c r="CAU101" s="11"/>
      <c r="CAV101" s="11"/>
      <c r="CAW101" s="11"/>
      <c r="CAX101" s="11"/>
      <c r="CAY101" s="11"/>
      <c r="CAZ101" s="11"/>
      <c r="CBA101" s="11"/>
      <c r="CBB101" s="11"/>
      <c r="CBC101" s="11"/>
      <c r="CBD101" s="11"/>
      <c r="CBE101" s="11"/>
      <c r="CBF101" s="11"/>
      <c r="CBG101" s="11"/>
      <c r="CBH101" s="11"/>
      <c r="CBI101" s="11"/>
      <c r="CBJ101" s="11"/>
      <c r="CBK101" s="11"/>
      <c r="CBL101" s="11"/>
      <c r="CBM101" s="11"/>
      <c r="CBN101" s="11"/>
      <c r="CBO101" s="11"/>
      <c r="CBP101" s="11"/>
      <c r="CBQ101" s="11"/>
      <c r="CBR101" s="11"/>
      <c r="CBS101" s="11"/>
      <c r="CBT101" s="11"/>
      <c r="CBU101" s="11"/>
      <c r="CBV101" s="11"/>
      <c r="CBW101" s="11"/>
      <c r="CBX101" s="11"/>
      <c r="CBY101" s="11"/>
      <c r="CBZ101" s="11"/>
      <c r="CCA101" s="11"/>
      <c r="CCB101" s="11"/>
      <c r="CCC101" s="11"/>
      <c r="CCD101" s="11"/>
      <c r="CCE101" s="11"/>
      <c r="CCF101" s="11"/>
      <c r="CCG101" s="11"/>
      <c r="CCH101" s="11"/>
      <c r="CCI101" s="11"/>
      <c r="CCJ101" s="11"/>
      <c r="CCK101" s="11"/>
      <c r="CCL101" s="11"/>
      <c r="CCM101" s="11"/>
      <c r="CCN101" s="11"/>
      <c r="CCO101" s="11"/>
      <c r="CCP101" s="11"/>
      <c r="CCQ101" s="11"/>
      <c r="CCR101" s="11"/>
      <c r="CCS101" s="11"/>
      <c r="CCT101" s="11"/>
      <c r="CCU101" s="11"/>
      <c r="CCV101" s="11"/>
      <c r="CCW101" s="11"/>
      <c r="CCX101" s="11"/>
      <c r="CCY101" s="11"/>
      <c r="CCZ101" s="11"/>
      <c r="CDA101" s="11"/>
      <c r="CDB101" s="11"/>
      <c r="CDC101" s="11"/>
      <c r="CDD101" s="11"/>
      <c r="CDE101" s="11"/>
      <c r="CDF101" s="11"/>
      <c r="CDG101" s="11"/>
      <c r="CDH101" s="11"/>
      <c r="CDI101" s="11"/>
      <c r="CDJ101" s="11"/>
      <c r="CDK101" s="11"/>
      <c r="CDL101" s="11"/>
      <c r="CDM101" s="11"/>
      <c r="CDN101" s="11"/>
      <c r="CDO101" s="11"/>
      <c r="CDP101" s="11"/>
      <c r="CDQ101" s="11"/>
      <c r="CDR101" s="11"/>
      <c r="CDS101" s="11"/>
      <c r="CDT101" s="11"/>
      <c r="CDU101" s="11"/>
      <c r="CDV101" s="11"/>
      <c r="CDW101" s="11"/>
      <c r="CDX101" s="11"/>
      <c r="CDY101" s="11"/>
      <c r="CDZ101" s="11"/>
      <c r="CEA101" s="11"/>
      <c r="CEB101" s="11"/>
      <c r="CEC101" s="11"/>
      <c r="CED101" s="11"/>
      <c r="CEE101" s="11"/>
      <c r="CEF101" s="11"/>
      <c r="CEG101" s="11"/>
      <c r="CEH101" s="11"/>
      <c r="CEI101" s="11"/>
      <c r="CEJ101" s="11"/>
      <c r="CEK101" s="11"/>
      <c r="CEL101" s="11"/>
      <c r="CEM101" s="11"/>
      <c r="CEN101" s="11"/>
      <c r="CEO101" s="11"/>
      <c r="CEP101" s="11"/>
      <c r="CEQ101" s="11"/>
      <c r="CER101" s="11"/>
      <c r="CES101" s="11"/>
      <c r="CET101" s="11"/>
      <c r="CEU101" s="11"/>
      <c r="CEV101" s="11"/>
      <c r="CEW101" s="11"/>
      <c r="CEX101" s="11"/>
      <c r="CEY101" s="11"/>
      <c r="CEZ101" s="11"/>
      <c r="CFA101" s="11"/>
      <c r="CFB101" s="11"/>
      <c r="CFC101" s="11"/>
      <c r="CFD101" s="11"/>
      <c r="CFE101" s="11"/>
      <c r="CFF101" s="11"/>
      <c r="CFG101" s="11"/>
      <c r="CFH101" s="11"/>
      <c r="CFI101" s="11"/>
      <c r="CFJ101" s="11"/>
      <c r="CFK101" s="11"/>
      <c r="CFL101" s="11"/>
      <c r="CFM101" s="11"/>
      <c r="CFN101" s="11"/>
      <c r="CFO101" s="11"/>
      <c r="CFP101" s="11"/>
      <c r="CFQ101" s="11"/>
      <c r="CFR101" s="11"/>
      <c r="CFS101" s="11"/>
      <c r="CFT101" s="11"/>
      <c r="CFU101" s="11"/>
      <c r="CFV101" s="11"/>
      <c r="CFW101" s="11"/>
      <c r="CFX101" s="11"/>
      <c r="CFY101" s="11"/>
      <c r="CFZ101" s="11"/>
      <c r="CGA101" s="11"/>
      <c r="CGB101" s="11"/>
      <c r="CGC101" s="11"/>
      <c r="CGD101" s="11"/>
      <c r="CGE101" s="11"/>
      <c r="CGF101" s="11"/>
      <c r="CGG101" s="11"/>
      <c r="CGH101" s="11"/>
      <c r="CGI101" s="11"/>
      <c r="CGJ101" s="11"/>
      <c r="CGK101" s="11"/>
      <c r="CGL101" s="11"/>
      <c r="CGM101" s="11"/>
      <c r="CGN101" s="11"/>
      <c r="CGO101" s="11"/>
      <c r="CGP101" s="11"/>
      <c r="CGQ101" s="11"/>
      <c r="CGR101" s="11"/>
      <c r="CGS101" s="11"/>
      <c r="CGT101" s="11"/>
      <c r="CGU101" s="11"/>
      <c r="CGV101" s="11"/>
      <c r="CGW101" s="11"/>
      <c r="CGX101" s="11"/>
      <c r="CGY101" s="11"/>
      <c r="CGZ101" s="11"/>
      <c r="CHA101" s="11"/>
      <c r="CHB101" s="11"/>
      <c r="CHC101" s="11"/>
      <c r="CHD101" s="11"/>
      <c r="CHE101" s="11"/>
      <c r="CHF101" s="11"/>
      <c r="CHG101" s="11"/>
      <c r="CHH101" s="11"/>
      <c r="CHI101" s="11"/>
      <c r="CHJ101" s="11"/>
      <c r="CHK101" s="11"/>
      <c r="CHL101" s="11"/>
      <c r="CHM101" s="11"/>
      <c r="CHN101" s="11"/>
      <c r="CHO101" s="11"/>
      <c r="CHP101" s="11"/>
      <c r="CHQ101" s="11"/>
      <c r="CHR101" s="11"/>
      <c r="CHS101" s="11"/>
      <c r="CHT101" s="11"/>
      <c r="CHU101" s="11"/>
      <c r="CHV101" s="11"/>
      <c r="CHW101" s="11"/>
      <c r="CHX101" s="11"/>
      <c r="CHY101" s="11"/>
      <c r="CHZ101" s="11"/>
      <c r="CIA101" s="11"/>
      <c r="CIB101" s="11"/>
      <c r="CIC101" s="11"/>
      <c r="CID101" s="11"/>
      <c r="CIE101" s="11"/>
      <c r="CIF101" s="11"/>
      <c r="CIG101" s="11"/>
      <c r="CIH101" s="11"/>
      <c r="CII101" s="11"/>
      <c r="CIJ101" s="11"/>
      <c r="CIK101" s="11"/>
      <c r="CIL101" s="11"/>
      <c r="CIM101" s="11"/>
      <c r="CIN101" s="11"/>
      <c r="CIO101" s="11"/>
      <c r="CIP101" s="11"/>
      <c r="CIQ101" s="11"/>
      <c r="CIR101" s="11"/>
      <c r="CIS101" s="11"/>
      <c r="CIT101" s="11"/>
      <c r="CIU101" s="11"/>
      <c r="CIV101" s="11"/>
      <c r="CIW101" s="11"/>
      <c r="CIX101" s="11"/>
      <c r="CIY101" s="11"/>
      <c r="CIZ101" s="11"/>
      <c r="CJA101" s="11"/>
      <c r="CJB101" s="11"/>
      <c r="CJC101" s="11"/>
      <c r="CJD101" s="11"/>
      <c r="CJE101" s="11"/>
      <c r="CJF101" s="11"/>
      <c r="CJG101" s="11"/>
      <c r="CJH101" s="11"/>
      <c r="CJI101" s="11"/>
      <c r="CJJ101" s="11"/>
      <c r="CJK101" s="11"/>
      <c r="CJL101" s="11"/>
      <c r="CJM101" s="11"/>
      <c r="CJN101" s="11"/>
      <c r="CJO101" s="11"/>
      <c r="CJP101" s="11"/>
      <c r="CJQ101" s="11"/>
      <c r="CJR101" s="11"/>
      <c r="CJS101" s="11"/>
      <c r="CJT101" s="11"/>
      <c r="CJU101" s="11"/>
      <c r="CJV101" s="11"/>
      <c r="CJW101" s="11"/>
      <c r="CJX101" s="11"/>
      <c r="CJY101" s="11"/>
      <c r="CJZ101" s="11"/>
      <c r="CKA101" s="11"/>
      <c r="CKB101" s="11"/>
      <c r="CKC101" s="11"/>
      <c r="CKD101" s="11"/>
      <c r="CKE101" s="11"/>
      <c r="CKF101" s="11"/>
      <c r="CKG101" s="11"/>
      <c r="CKH101" s="11"/>
      <c r="CKI101" s="11"/>
      <c r="CKJ101" s="11"/>
      <c r="CKK101" s="11"/>
      <c r="CKL101" s="11"/>
      <c r="CKM101" s="11"/>
      <c r="CKN101" s="11"/>
      <c r="CKO101" s="11"/>
      <c r="CKP101" s="11"/>
      <c r="CKQ101" s="11"/>
      <c r="CKR101" s="11"/>
      <c r="CKS101" s="11"/>
      <c r="CKT101" s="11"/>
      <c r="CKU101" s="11"/>
      <c r="CKV101" s="11"/>
      <c r="CKW101" s="11"/>
      <c r="CKX101" s="11"/>
      <c r="CKY101" s="11"/>
      <c r="CKZ101" s="11"/>
      <c r="CLA101" s="11"/>
      <c r="CLB101" s="11"/>
      <c r="CLC101" s="11"/>
      <c r="CLD101" s="11"/>
      <c r="CLE101" s="11"/>
      <c r="CLF101" s="11"/>
      <c r="CLG101" s="11"/>
      <c r="CLH101" s="11"/>
      <c r="CLI101" s="11"/>
      <c r="CLJ101" s="11"/>
      <c r="CLK101" s="11"/>
      <c r="CLL101" s="11"/>
      <c r="CLM101" s="11"/>
      <c r="CLN101" s="11"/>
      <c r="CLO101" s="11"/>
      <c r="CLP101" s="11"/>
      <c r="CLQ101" s="11"/>
      <c r="CLR101" s="11"/>
      <c r="CLS101" s="11"/>
      <c r="CLT101" s="11"/>
      <c r="CLU101" s="11"/>
      <c r="CLV101" s="11"/>
      <c r="CLW101" s="11"/>
      <c r="CLX101" s="11"/>
      <c r="CLY101" s="11"/>
      <c r="CLZ101" s="11"/>
      <c r="CMA101" s="11"/>
      <c r="CMB101" s="11"/>
      <c r="CMC101" s="11"/>
      <c r="CMD101" s="11"/>
      <c r="CME101" s="11"/>
      <c r="CMF101" s="11"/>
      <c r="CMG101" s="11"/>
      <c r="CMH101" s="11"/>
      <c r="CMI101" s="11"/>
      <c r="CMJ101" s="11"/>
      <c r="CMK101" s="11"/>
      <c r="CML101" s="11"/>
      <c r="CMM101" s="11"/>
      <c r="CMN101" s="11"/>
      <c r="CMO101" s="11"/>
      <c r="CMP101" s="11"/>
      <c r="CMQ101" s="11"/>
      <c r="CMR101" s="11"/>
      <c r="CMS101" s="11"/>
      <c r="CMT101" s="11"/>
      <c r="CMU101" s="11"/>
      <c r="CMV101" s="11"/>
      <c r="CMW101" s="11"/>
      <c r="CMX101" s="11"/>
      <c r="CMY101" s="11"/>
      <c r="CMZ101" s="11"/>
      <c r="CNA101" s="11"/>
      <c r="CNB101" s="11"/>
      <c r="CNC101" s="11"/>
      <c r="CND101" s="11"/>
      <c r="CNE101" s="11"/>
      <c r="CNF101" s="11"/>
      <c r="CNG101" s="11"/>
      <c r="CNH101" s="11"/>
      <c r="CNI101" s="11"/>
      <c r="CNJ101" s="11"/>
      <c r="CNK101" s="11"/>
      <c r="CNL101" s="11"/>
      <c r="CNM101" s="11"/>
      <c r="CNN101" s="11"/>
      <c r="CNO101" s="11"/>
      <c r="CNP101" s="11"/>
      <c r="CNQ101" s="11"/>
      <c r="CNR101" s="11"/>
      <c r="CNS101" s="11"/>
      <c r="CNT101" s="11"/>
      <c r="CNU101" s="11"/>
      <c r="CNV101" s="11"/>
      <c r="CNW101" s="11"/>
      <c r="CNX101" s="11"/>
      <c r="CNY101" s="11"/>
      <c r="CNZ101" s="11"/>
      <c r="COA101" s="11"/>
      <c r="COB101" s="11"/>
      <c r="COC101" s="11"/>
      <c r="COD101" s="11"/>
      <c r="COE101" s="11"/>
      <c r="COF101" s="11"/>
      <c r="COG101" s="11"/>
      <c r="COH101" s="11"/>
      <c r="COI101" s="11"/>
      <c r="COJ101" s="11"/>
      <c r="COK101" s="11"/>
      <c r="COL101" s="11"/>
      <c r="COM101" s="11"/>
      <c r="CON101" s="11"/>
      <c r="COO101" s="11"/>
      <c r="COP101" s="11"/>
      <c r="COQ101" s="11"/>
      <c r="COR101" s="11"/>
      <c r="COS101" s="11"/>
      <c r="COT101" s="11"/>
      <c r="COU101" s="11"/>
      <c r="COV101" s="11"/>
      <c r="COW101" s="11"/>
      <c r="COX101" s="11"/>
      <c r="COY101" s="11"/>
      <c r="COZ101" s="11"/>
      <c r="CPA101" s="11"/>
      <c r="CPB101" s="11"/>
      <c r="CPC101" s="11"/>
      <c r="CPD101" s="11"/>
      <c r="CPE101" s="11"/>
      <c r="CPF101" s="11"/>
      <c r="CPG101" s="11"/>
      <c r="CPH101" s="11"/>
      <c r="CPI101" s="11"/>
      <c r="CPJ101" s="11"/>
      <c r="CPK101" s="11"/>
      <c r="CPL101" s="11"/>
      <c r="CPM101" s="11"/>
      <c r="CPN101" s="11"/>
      <c r="CPO101" s="11"/>
      <c r="CPP101" s="11"/>
      <c r="CPQ101" s="11"/>
      <c r="CPR101" s="11"/>
      <c r="CPS101" s="11"/>
      <c r="CPT101" s="11"/>
      <c r="CPU101" s="11"/>
      <c r="CPV101" s="11"/>
      <c r="CPW101" s="11"/>
      <c r="CPX101" s="11"/>
      <c r="CPY101" s="11"/>
      <c r="CPZ101" s="11"/>
      <c r="CQA101" s="11"/>
      <c r="CQB101" s="11"/>
      <c r="CQC101" s="11"/>
      <c r="CQD101" s="11"/>
      <c r="CQE101" s="11"/>
      <c r="CQF101" s="11"/>
      <c r="CQG101" s="11"/>
      <c r="CQH101" s="11"/>
      <c r="CQI101" s="11"/>
      <c r="CQJ101" s="11"/>
      <c r="CQK101" s="11"/>
      <c r="CQL101" s="11"/>
      <c r="CQM101" s="11"/>
      <c r="CQN101" s="11"/>
      <c r="CQO101" s="11"/>
      <c r="CQP101" s="11"/>
      <c r="CQQ101" s="11"/>
      <c r="CQR101" s="11"/>
      <c r="CQS101" s="11"/>
      <c r="CQT101" s="11"/>
      <c r="CQU101" s="11"/>
      <c r="CQV101" s="11"/>
      <c r="CQW101" s="11"/>
      <c r="CQX101" s="11"/>
      <c r="CQY101" s="11"/>
      <c r="CQZ101" s="11"/>
      <c r="CRA101" s="11"/>
      <c r="CRB101" s="11"/>
      <c r="CRC101" s="11"/>
      <c r="CRD101" s="11"/>
      <c r="CRE101" s="11"/>
      <c r="CRF101" s="11"/>
      <c r="CRG101" s="11"/>
      <c r="CRH101" s="11"/>
      <c r="CRI101" s="11"/>
      <c r="CRJ101" s="11"/>
      <c r="CRK101" s="11"/>
      <c r="CRL101" s="11"/>
      <c r="CRM101" s="11"/>
      <c r="CRN101" s="11"/>
      <c r="CRO101" s="11"/>
      <c r="CRP101" s="11"/>
      <c r="CRQ101" s="11"/>
      <c r="CRR101" s="11"/>
      <c r="CRS101" s="11"/>
      <c r="CRT101" s="11"/>
      <c r="CRU101" s="11"/>
      <c r="CRV101" s="11"/>
      <c r="CRW101" s="11"/>
      <c r="CRX101" s="11"/>
      <c r="CRY101" s="11"/>
      <c r="CRZ101" s="11"/>
      <c r="CSA101" s="11"/>
      <c r="CSB101" s="11"/>
      <c r="CSC101" s="11"/>
      <c r="CSD101" s="11"/>
      <c r="CSE101" s="11"/>
      <c r="CSF101" s="11"/>
      <c r="CSG101" s="11"/>
      <c r="CSH101" s="11"/>
      <c r="CSI101" s="11"/>
      <c r="CSJ101" s="11"/>
      <c r="CSK101" s="11"/>
      <c r="CSL101" s="11"/>
      <c r="CSM101" s="11"/>
      <c r="CSN101" s="11"/>
      <c r="CSO101" s="11"/>
      <c r="CSP101" s="11"/>
      <c r="CSQ101" s="11"/>
      <c r="CSR101" s="11"/>
      <c r="CSS101" s="11"/>
      <c r="CST101" s="11"/>
      <c r="CSU101" s="11"/>
      <c r="CSV101" s="11"/>
      <c r="CSW101" s="11"/>
      <c r="CSX101" s="11"/>
      <c r="CSY101" s="11"/>
      <c r="CSZ101" s="11"/>
      <c r="CTA101" s="11"/>
      <c r="CTB101" s="11"/>
      <c r="CTC101" s="11"/>
      <c r="CTD101" s="11"/>
      <c r="CTE101" s="11"/>
      <c r="CTF101" s="11"/>
      <c r="CTG101" s="11"/>
      <c r="CTH101" s="11"/>
      <c r="CTI101" s="11"/>
      <c r="CTJ101" s="11"/>
      <c r="CTK101" s="11"/>
      <c r="CTL101" s="11"/>
      <c r="CTM101" s="11"/>
      <c r="CTN101" s="11"/>
      <c r="CTO101" s="11"/>
      <c r="CTP101" s="11"/>
      <c r="CTQ101" s="11"/>
      <c r="CTR101" s="11"/>
      <c r="CTS101" s="11"/>
      <c r="CTT101" s="11"/>
      <c r="CTU101" s="11"/>
      <c r="CTV101" s="11"/>
      <c r="CTW101" s="11"/>
      <c r="CTX101" s="11"/>
      <c r="CTY101" s="11"/>
      <c r="CTZ101" s="11"/>
      <c r="CUA101" s="11"/>
      <c r="CUB101" s="11"/>
      <c r="CUC101" s="11"/>
      <c r="CUD101" s="11"/>
      <c r="CUE101" s="11"/>
      <c r="CUF101" s="11"/>
      <c r="CUG101" s="11"/>
      <c r="CUH101" s="11"/>
      <c r="CUI101" s="11"/>
      <c r="CUJ101" s="11"/>
      <c r="CUK101" s="11"/>
      <c r="CUL101" s="11"/>
      <c r="CUM101" s="11"/>
      <c r="CUN101" s="11"/>
      <c r="CUO101" s="11"/>
      <c r="CUP101" s="11"/>
      <c r="CUQ101" s="11"/>
      <c r="CUR101" s="11"/>
      <c r="CUS101" s="11"/>
      <c r="CUT101" s="11"/>
      <c r="CUU101" s="11"/>
      <c r="CUV101" s="11"/>
      <c r="CUW101" s="11"/>
      <c r="CUX101" s="11"/>
      <c r="CUY101" s="11"/>
      <c r="CUZ101" s="11"/>
      <c r="CVA101" s="11"/>
      <c r="CVB101" s="11"/>
      <c r="CVC101" s="11"/>
      <c r="CVD101" s="11"/>
      <c r="CVE101" s="11"/>
      <c r="CVF101" s="11"/>
      <c r="CVG101" s="11"/>
      <c r="CVH101" s="11"/>
      <c r="CVI101" s="11"/>
      <c r="CVJ101" s="11"/>
      <c r="CVK101" s="11"/>
      <c r="CVL101" s="11"/>
      <c r="CVM101" s="11"/>
      <c r="CVN101" s="11"/>
      <c r="CVO101" s="11"/>
      <c r="CVP101" s="11"/>
      <c r="CVQ101" s="11"/>
      <c r="CVR101" s="11"/>
      <c r="CVS101" s="11"/>
      <c r="CVT101" s="11"/>
      <c r="CVU101" s="11"/>
      <c r="CVV101" s="11"/>
      <c r="CVW101" s="11"/>
      <c r="CVX101" s="11"/>
      <c r="CVY101" s="11"/>
      <c r="CVZ101" s="11"/>
      <c r="CWA101" s="11"/>
      <c r="CWB101" s="11"/>
      <c r="CWC101" s="11"/>
      <c r="CWD101" s="11"/>
      <c r="CWE101" s="11"/>
      <c r="CWF101" s="11"/>
      <c r="CWG101" s="11"/>
      <c r="CWH101" s="11"/>
      <c r="CWI101" s="11"/>
      <c r="CWJ101" s="11"/>
      <c r="CWK101" s="11"/>
      <c r="CWL101" s="11"/>
      <c r="CWM101" s="11"/>
      <c r="CWN101" s="11"/>
      <c r="CWO101" s="11"/>
      <c r="CWP101" s="11"/>
      <c r="CWQ101" s="11"/>
      <c r="CWR101" s="11"/>
      <c r="CWS101" s="11"/>
      <c r="CWT101" s="11"/>
      <c r="CWU101" s="11"/>
      <c r="CWV101" s="11"/>
      <c r="CWW101" s="11"/>
      <c r="CWX101" s="11"/>
      <c r="CWY101" s="11"/>
      <c r="CWZ101" s="11"/>
      <c r="CXA101" s="11"/>
      <c r="CXB101" s="11"/>
      <c r="CXC101" s="11"/>
      <c r="CXD101" s="11"/>
      <c r="CXE101" s="11"/>
      <c r="CXF101" s="11"/>
      <c r="CXG101" s="11"/>
      <c r="CXH101" s="11"/>
      <c r="CXI101" s="11"/>
      <c r="CXJ101" s="11"/>
      <c r="CXK101" s="11"/>
      <c r="CXL101" s="11"/>
      <c r="CXM101" s="11"/>
      <c r="CXN101" s="11"/>
      <c r="CXO101" s="11"/>
      <c r="CXP101" s="11"/>
      <c r="CXQ101" s="11"/>
      <c r="CXR101" s="11"/>
      <c r="CXS101" s="11"/>
      <c r="CXT101" s="11"/>
      <c r="CXU101" s="11"/>
      <c r="CXV101" s="11"/>
      <c r="CXW101" s="11"/>
      <c r="CXX101" s="11"/>
      <c r="CXY101" s="11"/>
      <c r="CXZ101" s="11"/>
      <c r="CYA101" s="11"/>
      <c r="CYB101" s="11"/>
      <c r="CYC101" s="11"/>
      <c r="CYD101" s="11"/>
      <c r="CYE101" s="11"/>
      <c r="CYF101" s="11"/>
      <c r="CYG101" s="11"/>
      <c r="CYH101" s="11"/>
      <c r="CYI101" s="11"/>
      <c r="CYJ101" s="11"/>
      <c r="CYK101" s="11"/>
      <c r="CYL101" s="11"/>
      <c r="CYM101" s="11"/>
      <c r="CYN101" s="11"/>
      <c r="CYO101" s="11"/>
      <c r="CYP101" s="11"/>
      <c r="CYQ101" s="11"/>
      <c r="CYR101" s="11"/>
      <c r="CYS101" s="11"/>
      <c r="CYT101" s="11"/>
      <c r="CYU101" s="11"/>
      <c r="CYV101" s="11"/>
      <c r="CYW101" s="11"/>
      <c r="CYX101" s="11"/>
      <c r="CYY101" s="11"/>
      <c r="CYZ101" s="11"/>
      <c r="CZA101" s="11"/>
      <c r="CZB101" s="11"/>
      <c r="CZC101" s="11"/>
      <c r="CZD101" s="11"/>
      <c r="CZE101" s="11"/>
      <c r="CZF101" s="11"/>
      <c r="CZG101" s="11"/>
      <c r="CZH101" s="11"/>
      <c r="CZI101" s="11"/>
      <c r="CZJ101" s="11"/>
      <c r="CZK101" s="11"/>
      <c r="CZL101" s="11"/>
      <c r="CZM101" s="11"/>
      <c r="CZN101" s="11"/>
      <c r="CZO101" s="11"/>
      <c r="CZP101" s="11"/>
      <c r="CZQ101" s="11"/>
      <c r="CZR101" s="11"/>
      <c r="CZS101" s="11"/>
      <c r="CZT101" s="11"/>
      <c r="CZU101" s="11"/>
      <c r="CZV101" s="11"/>
      <c r="CZW101" s="11"/>
      <c r="CZX101" s="11"/>
      <c r="CZY101" s="11"/>
      <c r="CZZ101" s="11"/>
      <c r="DAA101" s="11"/>
      <c r="DAB101" s="11"/>
      <c r="DAC101" s="11"/>
      <c r="DAD101" s="11"/>
      <c r="DAE101" s="11"/>
      <c r="DAF101" s="11"/>
      <c r="DAG101" s="11"/>
      <c r="DAH101" s="11"/>
      <c r="DAI101" s="11"/>
      <c r="DAJ101" s="11"/>
      <c r="DAK101" s="11"/>
      <c r="DAL101" s="11"/>
      <c r="DAM101" s="11"/>
      <c r="DAN101" s="11"/>
      <c r="DAO101" s="11"/>
      <c r="DAP101" s="11"/>
      <c r="DAQ101" s="11"/>
      <c r="DAR101" s="11"/>
      <c r="DAS101" s="11"/>
      <c r="DAT101" s="11"/>
      <c r="DAU101" s="11"/>
      <c r="DAV101" s="11"/>
      <c r="DAW101" s="11"/>
      <c r="DAX101" s="11"/>
      <c r="DAY101" s="11"/>
      <c r="DAZ101" s="11"/>
      <c r="DBA101" s="11"/>
      <c r="DBB101" s="11"/>
      <c r="DBC101" s="11"/>
      <c r="DBD101" s="11"/>
      <c r="DBE101" s="11"/>
      <c r="DBF101" s="11"/>
      <c r="DBG101" s="11"/>
      <c r="DBH101" s="11"/>
      <c r="DBI101" s="11"/>
      <c r="DBJ101" s="11"/>
      <c r="DBK101" s="11"/>
      <c r="DBL101" s="11"/>
      <c r="DBM101" s="11"/>
      <c r="DBN101" s="11"/>
      <c r="DBO101" s="11"/>
      <c r="DBP101" s="11"/>
      <c r="DBQ101" s="11"/>
      <c r="DBR101" s="11"/>
      <c r="DBS101" s="11"/>
      <c r="DBT101" s="11"/>
      <c r="DBU101" s="11"/>
      <c r="DBV101" s="11"/>
      <c r="DBW101" s="11"/>
      <c r="DBX101" s="11"/>
      <c r="DBY101" s="11"/>
      <c r="DBZ101" s="11"/>
      <c r="DCA101" s="11"/>
      <c r="DCB101" s="11"/>
      <c r="DCC101" s="11"/>
      <c r="DCD101" s="11"/>
      <c r="DCE101" s="11"/>
      <c r="DCF101" s="11"/>
      <c r="DCG101" s="11"/>
      <c r="DCH101" s="11"/>
      <c r="DCI101" s="11"/>
      <c r="DCJ101" s="11"/>
      <c r="DCK101" s="11"/>
      <c r="DCL101" s="11"/>
      <c r="DCM101" s="11"/>
      <c r="DCN101" s="11"/>
      <c r="DCO101" s="11"/>
      <c r="DCP101" s="11"/>
      <c r="DCQ101" s="11"/>
      <c r="DCR101" s="11"/>
      <c r="DCS101" s="11"/>
      <c r="DCT101" s="11"/>
      <c r="DCU101" s="11"/>
      <c r="DCV101" s="11"/>
      <c r="DCW101" s="11"/>
      <c r="DCX101" s="11"/>
      <c r="DCY101" s="11"/>
      <c r="DCZ101" s="11"/>
      <c r="DDA101" s="11"/>
      <c r="DDB101" s="11"/>
      <c r="DDC101" s="11"/>
      <c r="DDD101" s="11"/>
      <c r="DDE101" s="11"/>
      <c r="DDF101" s="11"/>
      <c r="DDG101" s="11"/>
      <c r="DDH101" s="11"/>
      <c r="DDI101" s="11"/>
      <c r="DDJ101" s="11"/>
      <c r="DDK101" s="11"/>
      <c r="DDL101" s="11"/>
      <c r="DDM101" s="11"/>
      <c r="DDN101" s="11"/>
      <c r="DDO101" s="11"/>
      <c r="DDP101" s="11"/>
      <c r="DDQ101" s="11"/>
      <c r="DDR101" s="11"/>
      <c r="DDS101" s="11"/>
      <c r="DDT101" s="11"/>
      <c r="DDU101" s="11"/>
      <c r="DDV101" s="11"/>
      <c r="DDW101" s="11"/>
      <c r="DDX101" s="11"/>
      <c r="DDY101" s="11"/>
      <c r="DDZ101" s="11"/>
      <c r="DEA101" s="11"/>
      <c r="DEB101" s="11"/>
      <c r="DEC101" s="11"/>
      <c r="DED101" s="11"/>
      <c r="DEE101" s="11"/>
      <c r="DEF101" s="11"/>
      <c r="DEG101" s="11"/>
      <c r="DEH101" s="11"/>
      <c r="DEI101" s="11"/>
      <c r="DEJ101" s="11"/>
      <c r="DEK101" s="11"/>
      <c r="DEL101" s="11"/>
      <c r="DEM101" s="11"/>
      <c r="DEN101" s="11"/>
      <c r="DEO101" s="11"/>
      <c r="DEP101" s="11"/>
      <c r="DEQ101" s="11"/>
      <c r="DER101" s="11"/>
      <c r="DES101" s="11"/>
      <c r="DET101" s="11"/>
      <c r="DEU101" s="11"/>
      <c r="DEV101" s="11"/>
      <c r="DEW101" s="11"/>
      <c r="DEX101" s="11"/>
      <c r="DEY101" s="11"/>
      <c r="DEZ101" s="11"/>
      <c r="DFA101" s="11"/>
      <c r="DFB101" s="11"/>
      <c r="DFC101" s="11"/>
      <c r="DFD101" s="11"/>
      <c r="DFE101" s="11"/>
      <c r="DFF101" s="11"/>
      <c r="DFG101" s="11"/>
      <c r="DFH101" s="11"/>
      <c r="DFI101" s="11"/>
      <c r="DFJ101" s="11"/>
      <c r="DFK101" s="11"/>
      <c r="DFL101" s="11"/>
      <c r="DFM101" s="11"/>
      <c r="DFN101" s="11"/>
      <c r="DFO101" s="11"/>
      <c r="DFP101" s="11"/>
      <c r="DFQ101" s="11"/>
      <c r="DFR101" s="11"/>
      <c r="DFS101" s="11"/>
      <c r="DFT101" s="11"/>
      <c r="DFU101" s="11"/>
      <c r="DFV101" s="11"/>
      <c r="DFW101" s="11"/>
      <c r="DFX101" s="11"/>
      <c r="DFY101" s="11"/>
      <c r="DFZ101" s="11"/>
      <c r="DGA101" s="11"/>
      <c r="DGB101" s="11"/>
      <c r="DGC101" s="11"/>
      <c r="DGD101" s="11"/>
      <c r="DGE101" s="11"/>
      <c r="DGF101" s="11"/>
      <c r="DGG101" s="11"/>
      <c r="DGH101" s="11"/>
      <c r="DGI101" s="11"/>
      <c r="DGJ101" s="11"/>
      <c r="DGK101" s="11"/>
      <c r="DGL101" s="11"/>
      <c r="DGM101" s="11"/>
      <c r="DGN101" s="11"/>
      <c r="DGO101" s="11"/>
      <c r="DGP101" s="11"/>
      <c r="DGQ101" s="11"/>
      <c r="DGR101" s="11"/>
      <c r="DGS101" s="11"/>
      <c r="DGT101" s="11"/>
      <c r="DGU101" s="11"/>
      <c r="DGV101" s="11"/>
      <c r="DGW101" s="11"/>
      <c r="DGX101" s="11"/>
      <c r="DGY101" s="11"/>
      <c r="DGZ101" s="11"/>
      <c r="DHA101" s="11"/>
      <c r="DHB101" s="11"/>
      <c r="DHC101" s="11"/>
      <c r="DHD101" s="11"/>
      <c r="DHE101" s="11"/>
      <c r="DHF101" s="11"/>
      <c r="DHG101" s="11"/>
      <c r="DHH101" s="11"/>
      <c r="DHI101" s="11"/>
      <c r="DHJ101" s="11"/>
      <c r="DHK101" s="11"/>
      <c r="DHL101" s="11"/>
      <c r="DHM101" s="11"/>
      <c r="DHN101" s="11"/>
      <c r="DHO101" s="11"/>
      <c r="DHP101" s="11"/>
      <c r="DHQ101" s="11"/>
      <c r="DHR101" s="11"/>
      <c r="DHS101" s="11"/>
      <c r="DHT101" s="11"/>
      <c r="DHU101" s="11"/>
      <c r="DHV101" s="11"/>
      <c r="DHW101" s="11"/>
      <c r="DHX101" s="11"/>
      <c r="DHY101" s="11"/>
      <c r="DHZ101" s="11"/>
      <c r="DIA101" s="11"/>
      <c r="DIB101" s="11"/>
      <c r="DIC101" s="11"/>
      <c r="DID101" s="11"/>
      <c r="DIE101" s="11"/>
      <c r="DIF101" s="11"/>
      <c r="DIG101" s="11"/>
      <c r="DIH101" s="11"/>
      <c r="DII101" s="11"/>
      <c r="DIJ101" s="11"/>
      <c r="DIK101" s="11"/>
      <c r="DIL101" s="11"/>
      <c r="DIM101" s="11"/>
      <c r="DIN101" s="11"/>
      <c r="DIO101" s="11"/>
      <c r="DIP101" s="11"/>
      <c r="DIQ101" s="11"/>
      <c r="DIR101" s="11"/>
      <c r="DIS101" s="11"/>
      <c r="DIT101" s="11"/>
      <c r="DIU101" s="11"/>
      <c r="DIV101" s="11"/>
      <c r="DIW101" s="11"/>
      <c r="DIX101" s="11"/>
      <c r="DIY101" s="11"/>
      <c r="DIZ101" s="11"/>
      <c r="DJA101" s="11"/>
      <c r="DJB101" s="11"/>
      <c r="DJC101" s="11"/>
      <c r="DJD101" s="11"/>
      <c r="DJE101" s="11"/>
      <c r="DJF101" s="11"/>
      <c r="DJG101" s="11"/>
      <c r="DJH101" s="11"/>
      <c r="DJI101" s="11"/>
      <c r="DJJ101" s="11"/>
      <c r="DJK101" s="11"/>
      <c r="DJL101" s="11"/>
      <c r="DJM101" s="11"/>
      <c r="DJN101" s="11"/>
      <c r="DJO101" s="11"/>
      <c r="DJP101" s="11"/>
      <c r="DJQ101" s="11"/>
      <c r="DJR101" s="11"/>
      <c r="DJS101" s="11"/>
      <c r="DJT101" s="11"/>
      <c r="DJU101" s="11"/>
      <c r="DJV101" s="11"/>
      <c r="DJW101" s="11"/>
      <c r="DJX101" s="11"/>
      <c r="DJY101" s="11"/>
      <c r="DJZ101" s="11"/>
      <c r="DKA101" s="11"/>
      <c r="DKB101" s="11"/>
      <c r="DKC101" s="11"/>
      <c r="DKD101" s="11"/>
      <c r="DKE101" s="11"/>
      <c r="DKF101" s="11"/>
      <c r="DKG101" s="11"/>
      <c r="DKH101" s="11"/>
      <c r="DKI101" s="11"/>
      <c r="DKJ101" s="11"/>
      <c r="DKK101" s="11"/>
      <c r="DKL101" s="11"/>
      <c r="DKM101" s="11"/>
      <c r="DKN101" s="11"/>
      <c r="DKO101" s="11"/>
      <c r="DKP101" s="11"/>
      <c r="DKQ101" s="11"/>
      <c r="DKR101" s="11"/>
      <c r="DKS101" s="11"/>
      <c r="DKT101" s="11"/>
      <c r="DKU101" s="11"/>
      <c r="DKV101" s="11"/>
      <c r="DKW101" s="11"/>
      <c r="DKX101" s="11"/>
      <c r="DKY101" s="11"/>
      <c r="DKZ101" s="11"/>
      <c r="DLA101" s="11"/>
      <c r="DLB101" s="11"/>
      <c r="DLC101" s="11"/>
      <c r="DLD101" s="11"/>
      <c r="DLE101" s="11"/>
      <c r="DLF101" s="11"/>
      <c r="DLG101" s="11"/>
      <c r="DLH101" s="11"/>
      <c r="DLI101" s="11"/>
      <c r="DLJ101" s="11"/>
      <c r="DLK101" s="11"/>
      <c r="DLL101" s="11"/>
      <c r="DLM101" s="11"/>
      <c r="DLN101" s="11"/>
      <c r="DLO101" s="11"/>
      <c r="DLP101" s="11"/>
      <c r="DLQ101" s="11"/>
      <c r="DLR101" s="11"/>
      <c r="DLS101" s="11"/>
      <c r="DLT101" s="11"/>
      <c r="DLU101" s="11"/>
      <c r="DLV101" s="11"/>
      <c r="DLW101" s="11"/>
      <c r="DLX101" s="11"/>
      <c r="DLY101" s="11"/>
      <c r="DLZ101" s="11"/>
      <c r="DMA101" s="11"/>
      <c r="DMB101" s="11"/>
      <c r="DMC101" s="11"/>
      <c r="DMD101" s="11"/>
      <c r="DME101" s="11"/>
      <c r="DMF101" s="11"/>
      <c r="DMG101" s="11"/>
      <c r="DMH101" s="11"/>
      <c r="DMI101" s="11"/>
      <c r="DMJ101" s="11"/>
      <c r="DMK101" s="11"/>
      <c r="DML101" s="11"/>
      <c r="DMM101" s="11"/>
      <c r="DMN101" s="11"/>
      <c r="DMO101" s="11"/>
      <c r="DMP101" s="11"/>
      <c r="DMQ101" s="11"/>
      <c r="DMR101" s="11"/>
      <c r="DMS101" s="11"/>
      <c r="DMT101" s="11"/>
      <c r="DMU101" s="11"/>
      <c r="DMV101" s="11"/>
      <c r="DMW101" s="11"/>
      <c r="DMX101" s="11"/>
      <c r="DMY101" s="11"/>
      <c r="DMZ101" s="11"/>
      <c r="DNA101" s="11"/>
      <c r="DNB101" s="11"/>
      <c r="DNC101" s="11"/>
      <c r="DND101" s="11"/>
      <c r="DNE101" s="11"/>
      <c r="DNF101" s="11"/>
      <c r="DNG101" s="11"/>
      <c r="DNH101" s="11"/>
      <c r="DNI101" s="11"/>
      <c r="DNJ101" s="11"/>
      <c r="DNK101" s="11"/>
      <c r="DNL101" s="11"/>
      <c r="DNM101" s="11"/>
      <c r="DNN101" s="11"/>
      <c r="DNO101" s="11"/>
      <c r="DNP101" s="11"/>
      <c r="DNQ101" s="11"/>
      <c r="DNR101" s="11"/>
      <c r="DNS101" s="11"/>
      <c r="DNT101" s="11"/>
      <c r="DNU101" s="11"/>
      <c r="DNV101" s="11"/>
      <c r="DNW101" s="11"/>
      <c r="DNX101" s="11"/>
      <c r="DNY101" s="11"/>
      <c r="DNZ101" s="11"/>
      <c r="DOA101" s="11"/>
      <c r="DOB101" s="11"/>
      <c r="DOC101" s="11"/>
      <c r="DOD101" s="11"/>
      <c r="DOE101" s="11"/>
      <c r="DOF101" s="11"/>
      <c r="DOG101" s="11"/>
      <c r="DOH101" s="11"/>
      <c r="DOI101" s="11"/>
      <c r="DOJ101" s="11"/>
      <c r="DOK101" s="11"/>
      <c r="DOL101" s="11"/>
      <c r="DOM101" s="11"/>
      <c r="DON101" s="11"/>
      <c r="DOO101" s="11"/>
      <c r="DOP101" s="11"/>
      <c r="DOQ101" s="11"/>
      <c r="DOR101" s="11"/>
      <c r="DOS101" s="11"/>
      <c r="DOT101" s="11"/>
      <c r="DOU101" s="11"/>
      <c r="DOV101" s="11"/>
      <c r="DOW101" s="11"/>
      <c r="DOX101" s="11"/>
      <c r="DOY101" s="11"/>
      <c r="DOZ101" s="11"/>
      <c r="DPA101" s="11"/>
      <c r="DPB101" s="11"/>
      <c r="DPC101" s="11"/>
      <c r="DPD101" s="11"/>
      <c r="DPE101" s="11"/>
      <c r="DPF101" s="11"/>
      <c r="DPG101" s="11"/>
      <c r="DPH101" s="11"/>
      <c r="DPI101" s="11"/>
      <c r="DPJ101" s="11"/>
      <c r="DPK101" s="11"/>
      <c r="DPL101" s="11"/>
      <c r="DPM101" s="11"/>
      <c r="DPN101" s="11"/>
      <c r="DPO101" s="11"/>
      <c r="DPP101" s="11"/>
      <c r="DPQ101" s="11"/>
      <c r="DPR101" s="11"/>
      <c r="DPS101" s="11"/>
      <c r="DPT101" s="11"/>
      <c r="DPU101" s="11"/>
      <c r="DPV101" s="11"/>
      <c r="DPW101" s="11"/>
      <c r="DPX101" s="11"/>
      <c r="DPY101" s="11"/>
      <c r="DPZ101" s="11"/>
      <c r="DQA101" s="11"/>
      <c r="DQB101" s="11"/>
      <c r="DQC101" s="11"/>
      <c r="DQD101" s="11"/>
      <c r="DQE101" s="11"/>
      <c r="DQF101" s="11"/>
      <c r="DQG101" s="11"/>
      <c r="DQH101" s="11"/>
      <c r="DQI101" s="11"/>
      <c r="DQJ101" s="11"/>
      <c r="DQK101" s="11"/>
      <c r="DQL101" s="11"/>
      <c r="DQM101" s="11"/>
      <c r="DQN101" s="11"/>
      <c r="DQO101" s="11"/>
      <c r="DQP101" s="11"/>
      <c r="DQQ101" s="11"/>
      <c r="DQR101" s="11"/>
      <c r="DQS101" s="11"/>
      <c r="DQT101" s="11"/>
      <c r="DQU101" s="11"/>
      <c r="DQV101" s="11"/>
      <c r="DQW101" s="11"/>
      <c r="DQX101" s="11"/>
      <c r="DQY101" s="11"/>
      <c r="DQZ101" s="11"/>
      <c r="DRA101" s="11"/>
      <c r="DRB101" s="11"/>
      <c r="DRC101" s="11"/>
      <c r="DRD101" s="11"/>
      <c r="DRE101" s="11"/>
      <c r="DRF101" s="11"/>
      <c r="DRG101" s="11"/>
      <c r="DRH101" s="11"/>
      <c r="DRI101" s="11"/>
      <c r="DRJ101" s="11"/>
      <c r="DRK101" s="11"/>
      <c r="DRL101" s="11"/>
      <c r="DRM101" s="11"/>
      <c r="DRN101" s="11"/>
      <c r="DRO101" s="11"/>
      <c r="DRP101" s="11"/>
      <c r="DRQ101" s="11"/>
      <c r="DRR101" s="11"/>
      <c r="DRS101" s="11"/>
      <c r="DRT101" s="11"/>
      <c r="DRU101" s="11"/>
      <c r="DRV101" s="11"/>
      <c r="DRW101" s="11"/>
      <c r="DRX101" s="11"/>
      <c r="DRY101" s="11"/>
      <c r="DRZ101" s="11"/>
      <c r="DSA101" s="11"/>
      <c r="DSB101" s="11"/>
      <c r="DSC101" s="11"/>
      <c r="DSD101" s="11"/>
      <c r="DSE101" s="11"/>
      <c r="DSF101" s="11"/>
      <c r="DSG101" s="11"/>
      <c r="DSH101" s="11"/>
      <c r="DSI101" s="11"/>
      <c r="DSJ101" s="11"/>
      <c r="DSK101" s="11"/>
      <c r="DSL101" s="11"/>
      <c r="DSM101" s="11"/>
      <c r="DSN101" s="11"/>
      <c r="DSO101" s="11"/>
      <c r="DSP101" s="11"/>
      <c r="DSQ101" s="11"/>
      <c r="DSR101" s="11"/>
      <c r="DSS101" s="11"/>
      <c r="DST101" s="11"/>
      <c r="DSU101" s="11"/>
      <c r="DSV101" s="11"/>
      <c r="DSW101" s="11"/>
      <c r="DSX101" s="11"/>
      <c r="DSY101" s="11"/>
      <c r="DSZ101" s="11"/>
      <c r="DTA101" s="11"/>
      <c r="DTB101" s="11"/>
      <c r="DTC101" s="11"/>
      <c r="DTD101" s="11"/>
      <c r="DTE101" s="11"/>
      <c r="DTF101" s="11"/>
      <c r="DTG101" s="11"/>
      <c r="DTH101" s="11"/>
      <c r="DTI101" s="11"/>
      <c r="DTJ101" s="11"/>
      <c r="DTK101" s="11"/>
      <c r="DTL101" s="11"/>
      <c r="DTM101" s="11"/>
      <c r="DTN101" s="11"/>
      <c r="DTO101" s="11"/>
      <c r="DTP101" s="11"/>
      <c r="DTQ101" s="11"/>
      <c r="DTR101" s="11"/>
      <c r="DTS101" s="11"/>
      <c r="DTT101" s="11"/>
      <c r="DTU101" s="11"/>
      <c r="DTV101" s="11"/>
      <c r="DTW101" s="11"/>
      <c r="DTX101" s="11"/>
      <c r="DTY101" s="11"/>
      <c r="DTZ101" s="11"/>
      <c r="DUA101" s="11"/>
      <c r="DUB101" s="11"/>
      <c r="DUC101" s="11"/>
      <c r="DUD101" s="11"/>
      <c r="DUE101" s="11"/>
      <c r="DUF101" s="11"/>
      <c r="DUG101" s="11"/>
      <c r="DUH101" s="11"/>
      <c r="DUI101" s="11"/>
      <c r="DUJ101" s="11"/>
      <c r="DUK101" s="11"/>
      <c r="DUL101" s="11"/>
      <c r="DUM101" s="11"/>
      <c r="DUN101" s="11"/>
      <c r="DUO101" s="11"/>
      <c r="DUP101" s="11"/>
      <c r="DUQ101" s="11"/>
      <c r="DUR101" s="11"/>
      <c r="DUS101" s="11"/>
      <c r="DUT101" s="11"/>
      <c r="DUU101" s="11"/>
      <c r="DUV101" s="11"/>
      <c r="DUW101" s="11"/>
      <c r="DUX101" s="11"/>
      <c r="DUY101" s="11"/>
      <c r="DUZ101" s="11"/>
      <c r="DVA101" s="11"/>
      <c r="DVB101" s="11"/>
      <c r="DVC101" s="11"/>
      <c r="DVD101" s="11"/>
      <c r="DVE101" s="11"/>
      <c r="DVF101" s="11"/>
      <c r="DVG101" s="11"/>
      <c r="DVH101" s="11"/>
      <c r="DVI101" s="11"/>
      <c r="DVJ101" s="11"/>
      <c r="DVK101" s="11"/>
      <c r="DVL101" s="11"/>
      <c r="DVM101" s="11"/>
      <c r="DVN101" s="11"/>
      <c r="DVO101" s="11"/>
      <c r="DVP101" s="11"/>
      <c r="DVQ101" s="11"/>
      <c r="DVR101" s="11"/>
      <c r="DVS101" s="11"/>
      <c r="DVT101" s="11"/>
      <c r="DVU101" s="11"/>
      <c r="DVV101" s="11"/>
      <c r="DVW101" s="11"/>
      <c r="DVX101" s="11"/>
      <c r="DVY101" s="11"/>
      <c r="DVZ101" s="11"/>
      <c r="DWA101" s="11"/>
      <c r="DWB101" s="11"/>
      <c r="DWC101" s="11"/>
      <c r="DWD101" s="11"/>
      <c r="DWE101" s="11"/>
      <c r="DWF101" s="11"/>
      <c r="DWG101" s="11"/>
      <c r="DWH101" s="11"/>
      <c r="DWI101" s="11"/>
      <c r="DWJ101" s="11"/>
      <c r="DWK101" s="11"/>
      <c r="DWL101" s="11"/>
      <c r="DWM101" s="11"/>
      <c r="DWN101" s="11"/>
      <c r="DWO101" s="11"/>
      <c r="DWP101" s="11"/>
      <c r="DWQ101" s="11"/>
      <c r="DWR101" s="11"/>
      <c r="DWS101" s="11"/>
      <c r="DWT101" s="11"/>
      <c r="DWU101" s="11"/>
      <c r="DWV101" s="11"/>
      <c r="DWW101" s="11"/>
      <c r="DWX101" s="11"/>
      <c r="DWY101" s="11"/>
      <c r="DWZ101" s="11"/>
      <c r="DXA101" s="11"/>
      <c r="DXB101" s="11"/>
      <c r="DXC101" s="11"/>
      <c r="DXD101" s="11"/>
      <c r="DXE101" s="11"/>
      <c r="DXF101" s="11"/>
      <c r="DXG101" s="11"/>
      <c r="DXH101" s="11"/>
      <c r="DXI101" s="11"/>
      <c r="DXJ101" s="11"/>
      <c r="DXK101" s="11"/>
      <c r="DXL101" s="11"/>
      <c r="DXM101" s="11"/>
      <c r="DXN101" s="11"/>
      <c r="DXO101" s="11"/>
      <c r="DXP101" s="11"/>
      <c r="DXQ101" s="11"/>
      <c r="DXR101" s="11"/>
      <c r="DXS101" s="11"/>
      <c r="DXT101" s="11"/>
      <c r="DXU101" s="11"/>
      <c r="DXV101" s="11"/>
      <c r="DXW101" s="11"/>
      <c r="DXX101" s="11"/>
      <c r="DXY101" s="11"/>
      <c r="DXZ101" s="11"/>
      <c r="DYA101" s="11"/>
      <c r="DYB101" s="11"/>
      <c r="DYC101" s="11"/>
      <c r="DYD101" s="11"/>
      <c r="DYE101" s="11"/>
      <c r="DYF101" s="11"/>
      <c r="DYG101" s="11"/>
      <c r="DYH101" s="11"/>
      <c r="DYI101" s="11"/>
      <c r="DYJ101" s="11"/>
      <c r="DYK101" s="11"/>
      <c r="DYL101" s="11"/>
      <c r="DYM101" s="11"/>
      <c r="DYN101" s="11"/>
      <c r="DYO101" s="11"/>
      <c r="DYP101" s="11"/>
      <c r="DYQ101" s="11"/>
      <c r="DYR101" s="11"/>
      <c r="DYS101" s="11"/>
      <c r="DYT101" s="11"/>
      <c r="DYU101" s="11"/>
      <c r="DYV101" s="11"/>
      <c r="DYW101" s="11"/>
      <c r="DYX101" s="11"/>
      <c r="DYY101" s="11"/>
      <c r="DYZ101" s="11"/>
      <c r="DZA101" s="11"/>
      <c r="DZB101" s="11"/>
      <c r="DZC101" s="11"/>
      <c r="DZD101" s="11"/>
      <c r="DZE101" s="11"/>
      <c r="DZF101" s="11"/>
      <c r="DZG101" s="11"/>
      <c r="DZH101" s="11"/>
      <c r="DZI101" s="11"/>
      <c r="DZJ101" s="11"/>
      <c r="DZK101" s="11"/>
      <c r="DZL101" s="11"/>
      <c r="DZM101" s="11"/>
      <c r="DZN101" s="11"/>
      <c r="DZO101" s="11"/>
      <c r="DZP101" s="11"/>
      <c r="DZQ101" s="11"/>
      <c r="DZR101" s="11"/>
      <c r="DZS101" s="11"/>
      <c r="DZT101" s="11"/>
      <c r="DZU101" s="11"/>
      <c r="DZV101" s="11"/>
      <c r="DZW101" s="11"/>
      <c r="DZX101" s="11"/>
      <c r="DZY101" s="11"/>
      <c r="DZZ101" s="11"/>
      <c r="EAA101" s="11"/>
      <c r="EAB101" s="11"/>
      <c r="EAC101" s="11"/>
      <c r="EAD101" s="11"/>
      <c r="EAE101" s="11"/>
      <c r="EAF101" s="11"/>
      <c r="EAG101" s="11"/>
      <c r="EAH101" s="11"/>
      <c r="EAI101" s="11"/>
      <c r="EAJ101" s="11"/>
      <c r="EAK101" s="11"/>
      <c r="EAL101" s="11"/>
      <c r="EAM101" s="11"/>
      <c r="EAN101" s="11"/>
      <c r="EAO101" s="11"/>
      <c r="EAP101" s="11"/>
      <c r="EAQ101" s="11"/>
      <c r="EAR101" s="11"/>
      <c r="EAS101" s="11"/>
      <c r="EAT101" s="11"/>
      <c r="EAU101" s="11"/>
      <c r="EAV101" s="11"/>
      <c r="EAW101" s="11"/>
      <c r="EAX101" s="11"/>
      <c r="EAY101" s="11"/>
      <c r="EAZ101" s="11"/>
      <c r="EBA101" s="11"/>
      <c r="EBB101" s="11"/>
      <c r="EBC101" s="11"/>
      <c r="EBD101" s="11"/>
      <c r="EBE101" s="11"/>
      <c r="EBF101" s="11"/>
      <c r="EBG101" s="11"/>
      <c r="EBH101" s="11"/>
      <c r="EBI101" s="11"/>
      <c r="EBJ101" s="11"/>
      <c r="EBK101" s="11"/>
      <c r="EBL101" s="11"/>
      <c r="EBM101" s="11"/>
      <c r="EBN101" s="11"/>
      <c r="EBO101" s="11"/>
      <c r="EBP101" s="11"/>
      <c r="EBQ101" s="11"/>
      <c r="EBR101" s="11"/>
      <c r="EBS101" s="11"/>
      <c r="EBT101" s="11"/>
      <c r="EBU101" s="11"/>
      <c r="EBV101" s="11"/>
      <c r="EBW101" s="11"/>
      <c r="EBX101" s="11"/>
      <c r="EBY101" s="11"/>
      <c r="EBZ101" s="11"/>
      <c r="ECA101" s="11"/>
      <c r="ECB101" s="11"/>
      <c r="ECC101" s="11"/>
      <c r="ECD101" s="11"/>
      <c r="ECE101" s="11"/>
      <c r="ECF101" s="11"/>
      <c r="ECG101" s="11"/>
      <c r="ECH101" s="11"/>
      <c r="ECI101" s="11"/>
      <c r="ECJ101" s="11"/>
      <c r="ECK101" s="11"/>
      <c r="ECL101" s="11"/>
      <c r="ECM101" s="11"/>
      <c r="ECN101" s="11"/>
      <c r="ECO101" s="11"/>
      <c r="ECP101" s="11"/>
      <c r="ECQ101" s="11"/>
      <c r="ECR101" s="11"/>
      <c r="ECS101" s="11"/>
      <c r="ECT101" s="11"/>
      <c r="ECU101" s="11"/>
      <c r="ECV101" s="11"/>
      <c r="ECW101" s="11"/>
      <c r="ECX101" s="11"/>
      <c r="ECY101" s="11"/>
      <c r="ECZ101" s="11"/>
      <c r="EDA101" s="11"/>
      <c r="EDB101" s="11"/>
      <c r="EDC101" s="11"/>
      <c r="EDD101" s="11"/>
      <c r="EDE101" s="11"/>
      <c r="EDF101" s="11"/>
      <c r="EDG101" s="11"/>
      <c r="EDH101" s="11"/>
      <c r="EDI101" s="11"/>
      <c r="EDJ101" s="11"/>
      <c r="EDK101" s="11"/>
      <c r="EDL101" s="11"/>
      <c r="EDM101" s="11"/>
      <c r="EDN101" s="11"/>
      <c r="EDO101" s="11"/>
      <c r="EDP101" s="11"/>
      <c r="EDQ101" s="11"/>
      <c r="EDR101" s="11"/>
      <c r="EDS101" s="11"/>
      <c r="EDT101" s="11"/>
      <c r="EDU101" s="11"/>
      <c r="EDV101" s="11"/>
      <c r="EDW101" s="11"/>
      <c r="EDX101" s="11"/>
      <c r="EDY101" s="11"/>
      <c r="EDZ101" s="11"/>
      <c r="EEA101" s="11"/>
      <c r="EEB101" s="11"/>
      <c r="EEC101" s="11"/>
      <c r="EED101" s="11"/>
      <c r="EEE101" s="11"/>
      <c r="EEF101" s="11"/>
      <c r="EEG101" s="11"/>
      <c r="EEH101" s="11"/>
      <c r="EEI101" s="11"/>
      <c r="EEJ101" s="11"/>
      <c r="EEK101" s="11"/>
      <c r="EEL101" s="11"/>
      <c r="EEM101" s="11"/>
      <c r="EEN101" s="11"/>
      <c r="EEO101" s="11"/>
      <c r="EEP101" s="11"/>
      <c r="EEQ101" s="11"/>
      <c r="EER101" s="11"/>
      <c r="EES101" s="11"/>
      <c r="EET101" s="11"/>
      <c r="EEU101" s="11"/>
      <c r="EEV101" s="11"/>
      <c r="EEW101" s="11"/>
      <c r="EEX101" s="11"/>
      <c r="EEY101" s="11"/>
      <c r="EEZ101" s="11"/>
      <c r="EFA101" s="11"/>
      <c r="EFB101" s="11"/>
      <c r="EFC101" s="11"/>
      <c r="EFD101" s="11"/>
      <c r="EFE101" s="11"/>
      <c r="EFF101" s="11"/>
      <c r="EFG101" s="11"/>
      <c r="EFH101" s="11"/>
      <c r="EFI101" s="11"/>
      <c r="EFJ101" s="11"/>
      <c r="EFK101" s="11"/>
      <c r="EFL101" s="11"/>
      <c r="EFM101" s="11"/>
      <c r="EFN101" s="11"/>
      <c r="EFO101" s="11"/>
      <c r="EFP101" s="11"/>
      <c r="EFQ101" s="11"/>
      <c r="EFR101" s="11"/>
      <c r="EFS101" s="11"/>
      <c r="EFT101" s="11"/>
      <c r="EFU101" s="11"/>
      <c r="EFV101" s="11"/>
      <c r="EFW101" s="11"/>
      <c r="EFX101" s="11"/>
      <c r="EFY101" s="11"/>
      <c r="EFZ101" s="11"/>
      <c r="EGA101" s="11"/>
      <c r="EGB101" s="11"/>
      <c r="EGC101" s="11"/>
      <c r="EGD101" s="11"/>
      <c r="EGE101" s="11"/>
      <c r="EGF101" s="11"/>
      <c r="EGG101" s="11"/>
      <c r="EGH101" s="11"/>
      <c r="EGI101" s="11"/>
      <c r="EGJ101" s="11"/>
      <c r="EGK101" s="11"/>
      <c r="EGL101" s="11"/>
      <c r="EGM101" s="11"/>
      <c r="EGN101" s="11"/>
      <c r="EGO101" s="11"/>
      <c r="EGP101" s="11"/>
      <c r="EGQ101" s="11"/>
      <c r="EGR101" s="11"/>
      <c r="EGS101" s="11"/>
      <c r="EGT101" s="11"/>
      <c r="EGU101" s="11"/>
      <c r="EGV101" s="11"/>
      <c r="EGW101" s="11"/>
      <c r="EGX101" s="11"/>
      <c r="EGY101" s="11"/>
      <c r="EGZ101" s="11"/>
      <c r="EHA101" s="11"/>
      <c r="EHB101" s="11"/>
      <c r="EHC101" s="11"/>
      <c r="EHD101" s="11"/>
      <c r="EHE101" s="11"/>
      <c r="EHF101" s="11"/>
      <c r="EHG101" s="11"/>
      <c r="EHH101" s="11"/>
      <c r="EHI101" s="11"/>
      <c r="EHJ101" s="11"/>
      <c r="EHK101" s="11"/>
      <c r="EHL101" s="11"/>
      <c r="EHM101" s="11"/>
      <c r="EHN101" s="11"/>
      <c r="EHO101" s="11"/>
      <c r="EHP101" s="11"/>
      <c r="EHQ101" s="11"/>
      <c r="EHR101" s="11"/>
      <c r="EHS101" s="11"/>
      <c r="EHT101" s="11"/>
      <c r="EHU101" s="11"/>
      <c r="EHV101" s="11"/>
      <c r="EHW101" s="11"/>
      <c r="EHX101" s="11"/>
      <c r="EHY101" s="11"/>
      <c r="EHZ101" s="11"/>
      <c r="EIA101" s="11"/>
      <c r="EIB101" s="11"/>
      <c r="EIC101" s="11"/>
      <c r="EID101" s="11"/>
      <c r="EIE101" s="11"/>
      <c r="EIF101" s="11"/>
      <c r="EIG101" s="11"/>
      <c r="EIH101" s="11"/>
      <c r="EII101" s="11"/>
      <c r="EIJ101" s="11"/>
      <c r="EIK101" s="11"/>
      <c r="EIL101" s="11"/>
      <c r="EIM101" s="11"/>
      <c r="EIN101" s="11"/>
      <c r="EIO101" s="11"/>
      <c r="EIP101" s="11"/>
      <c r="EIQ101" s="11"/>
      <c r="EIR101" s="11"/>
      <c r="EIS101" s="11"/>
      <c r="EIT101" s="11"/>
      <c r="EIU101" s="11"/>
      <c r="EIV101" s="11"/>
      <c r="EIW101" s="11"/>
      <c r="EIX101" s="11"/>
      <c r="EIY101" s="11"/>
      <c r="EIZ101" s="11"/>
      <c r="EJA101" s="11"/>
      <c r="EJB101" s="11"/>
      <c r="EJC101" s="11"/>
      <c r="EJD101" s="11"/>
      <c r="EJE101" s="11"/>
      <c r="EJF101" s="11"/>
      <c r="EJG101" s="11"/>
      <c r="EJH101" s="11"/>
      <c r="EJI101" s="11"/>
      <c r="EJJ101" s="11"/>
      <c r="EJK101" s="11"/>
      <c r="EJL101" s="11"/>
      <c r="EJM101" s="11"/>
      <c r="EJN101" s="11"/>
      <c r="EJO101" s="11"/>
      <c r="EJP101" s="11"/>
      <c r="EJQ101" s="11"/>
      <c r="EJR101" s="11"/>
      <c r="EJS101" s="11"/>
      <c r="EJT101" s="11"/>
      <c r="EJU101" s="11"/>
      <c r="EJV101" s="11"/>
      <c r="EJW101" s="11"/>
      <c r="EJX101" s="11"/>
      <c r="EJY101" s="11"/>
      <c r="EJZ101" s="11"/>
      <c r="EKA101" s="11"/>
      <c r="EKB101" s="11"/>
      <c r="EKC101" s="11"/>
      <c r="EKD101" s="11"/>
      <c r="EKE101" s="11"/>
      <c r="EKF101" s="11"/>
      <c r="EKG101" s="11"/>
      <c r="EKH101" s="11"/>
      <c r="EKI101" s="11"/>
      <c r="EKJ101" s="11"/>
      <c r="EKK101" s="11"/>
      <c r="EKL101" s="11"/>
      <c r="EKM101" s="11"/>
      <c r="EKN101" s="11"/>
      <c r="EKO101" s="11"/>
      <c r="EKP101" s="11"/>
      <c r="EKQ101" s="11"/>
      <c r="EKR101" s="11"/>
      <c r="EKS101" s="11"/>
      <c r="EKT101" s="11"/>
      <c r="EKU101" s="11"/>
      <c r="EKV101" s="11"/>
      <c r="EKW101" s="11"/>
      <c r="EKX101" s="11"/>
      <c r="EKY101" s="11"/>
      <c r="EKZ101" s="11"/>
      <c r="ELA101" s="11"/>
      <c r="ELB101" s="11"/>
      <c r="ELC101" s="11"/>
      <c r="ELD101" s="11"/>
      <c r="ELE101" s="11"/>
      <c r="ELF101" s="11"/>
      <c r="ELG101" s="11"/>
      <c r="ELH101" s="11"/>
      <c r="ELI101" s="11"/>
      <c r="ELJ101" s="11"/>
      <c r="ELK101" s="11"/>
      <c r="ELL101" s="11"/>
      <c r="ELM101" s="11"/>
      <c r="ELN101" s="11"/>
      <c r="ELO101" s="11"/>
      <c r="ELP101" s="11"/>
      <c r="ELQ101" s="11"/>
      <c r="ELR101" s="11"/>
      <c r="ELS101" s="11"/>
      <c r="ELT101" s="11"/>
      <c r="ELU101" s="11"/>
      <c r="ELV101" s="11"/>
      <c r="ELW101" s="11"/>
      <c r="ELX101" s="11"/>
      <c r="ELY101" s="11"/>
      <c r="ELZ101" s="11"/>
    </row>
    <row r="102" spans="3:346 1276:3718">
      <c r="C102" s="166" t="s">
        <v>1001</v>
      </c>
      <c r="D102" s="223">
        <f t="shared" si="4"/>
        <v>0</v>
      </c>
      <c r="E102" s="88" t="s">
        <v>540</v>
      </c>
      <c r="F102" s="219"/>
      <c r="G102" s="92"/>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c r="HJ102" s="11"/>
      <c r="HK102" s="11"/>
      <c r="HL102" s="11"/>
      <c r="HM102" s="11"/>
      <c r="HN102" s="11"/>
      <c r="HO102" s="11"/>
      <c r="HP102" s="11"/>
      <c r="HQ102" s="11"/>
      <c r="HR102" s="11"/>
      <c r="HS102" s="11"/>
      <c r="HT102" s="11"/>
      <c r="HU102" s="11"/>
      <c r="HV102" s="11"/>
      <c r="HW102" s="11"/>
      <c r="HX102" s="11"/>
      <c r="HY102" s="11"/>
      <c r="HZ102" s="11"/>
      <c r="IA102" s="11"/>
      <c r="IB102" s="11"/>
      <c r="IC102" s="11"/>
      <c r="ID102" s="11"/>
      <c r="IE102" s="11"/>
      <c r="IF102" s="11"/>
      <c r="IG102" s="11"/>
      <c r="IH102" s="11"/>
      <c r="II102" s="11"/>
      <c r="IJ102" s="11"/>
      <c r="IK102" s="11"/>
      <c r="IL102" s="11"/>
      <c r="IM102" s="11"/>
      <c r="IN102" s="11"/>
      <c r="IO102" s="11"/>
      <c r="IP102" s="11"/>
      <c r="IQ102" s="11"/>
      <c r="IR102" s="11"/>
      <c r="IS102" s="11"/>
      <c r="IT102" s="11"/>
      <c r="IU102" s="11"/>
      <c r="IV102" s="11"/>
      <c r="IW102" s="11"/>
      <c r="IX102" s="11"/>
      <c r="IY102" s="11"/>
      <c r="IZ102" s="11"/>
      <c r="JA102" s="11"/>
      <c r="JB102" s="11"/>
      <c r="JC102" s="11"/>
      <c r="JD102" s="11"/>
      <c r="JE102" s="11"/>
      <c r="JF102" s="11"/>
      <c r="JG102" s="11"/>
      <c r="JH102" s="11"/>
      <c r="JI102" s="11"/>
      <c r="JJ102" s="11"/>
      <c r="JK102" s="11"/>
      <c r="JL102" s="11"/>
      <c r="JM102" s="11"/>
      <c r="JN102" s="11"/>
      <c r="JO102" s="11"/>
      <c r="JP102" s="11"/>
      <c r="JQ102" s="11"/>
      <c r="JR102" s="11"/>
      <c r="JS102" s="11"/>
      <c r="JT102" s="11"/>
      <c r="JU102" s="11"/>
      <c r="JV102" s="11"/>
      <c r="JW102" s="11"/>
      <c r="JX102" s="11"/>
      <c r="JY102" s="11"/>
      <c r="JZ102" s="11"/>
      <c r="KA102" s="11"/>
      <c r="KB102" s="11"/>
      <c r="KC102" s="11"/>
      <c r="KD102" s="11"/>
      <c r="KE102" s="11"/>
      <c r="KF102" s="11"/>
      <c r="KG102" s="11"/>
      <c r="KH102" s="11"/>
      <c r="KI102" s="11"/>
      <c r="KJ102" s="11"/>
      <c r="KK102" s="11"/>
      <c r="KL102" s="11"/>
      <c r="KM102" s="11"/>
      <c r="KN102" s="11"/>
      <c r="KO102" s="11"/>
      <c r="KP102" s="11"/>
      <c r="KQ102" s="11"/>
      <c r="KR102" s="11"/>
      <c r="KS102" s="11"/>
      <c r="KT102" s="11"/>
      <c r="KU102" s="11"/>
      <c r="KV102" s="11"/>
      <c r="KW102" s="11"/>
      <c r="KX102" s="11"/>
      <c r="KY102" s="11"/>
      <c r="KZ102" s="11"/>
      <c r="LA102" s="11"/>
      <c r="LB102" s="11"/>
      <c r="LC102" s="11"/>
      <c r="LD102" s="11"/>
      <c r="LE102" s="11"/>
      <c r="LF102" s="11"/>
      <c r="LG102" s="11"/>
      <c r="LH102" s="11"/>
      <c r="LI102" s="11"/>
      <c r="LJ102" s="11"/>
      <c r="LK102" s="11"/>
      <c r="LL102" s="11"/>
      <c r="LM102" s="11"/>
      <c r="LN102" s="11"/>
      <c r="LO102" s="11"/>
      <c r="LP102" s="11"/>
      <c r="LQ102" s="11"/>
      <c r="LR102" s="11"/>
      <c r="LS102" s="11"/>
      <c r="LT102" s="11"/>
      <c r="LU102" s="11"/>
      <c r="LV102" s="11"/>
      <c r="LW102" s="11"/>
      <c r="LX102" s="11"/>
      <c r="LY102" s="11"/>
      <c r="LZ102" s="11"/>
      <c r="MA102" s="11"/>
      <c r="MB102" s="11"/>
      <c r="MC102" s="11"/>
      <c r="MD102" s="11"/>
      <c r="ME102" s="11"/>
      <c r="MF102" s="11"/>
      <c r="MG102" s="11"/>
      <c r="MH102" s="11"/>
      <c r="AWB102" s="11"/>
      <c r="AWC102" s="11"/>
      <c r="AWD102" s="11"/>
      <c r="AWE102" s="11"/>
      <c r="AWF102" s="11"/>
      <c r="AWG102" s="11"/>
      <c r="AWH102" s="11"/>
      <c r="AWI102" s="11"/>
      <c r="AWJ102" s="11"/>
      <c r="AWK102" s="11"/>
      <c r="AWL102" s="11"/>
      <c r="AWM102" s="11"/>
      <c r="AWN102" s="11"/>
      <c r="AWO102" s="11"/>
      <c r="AWP102" s="11"/>
      <c r="AWQ102" s="11"/>
      <c r="AWR102" s="11"/>
      <c r="AWS102" s="11"/>
      <c r="AWT102" s="11"/>
      <c r="AWU102" s="11"/>
      <c r="AWV102" s="11"/>
      <c r="AWW102" s="11"/>
      <c r="AWX102" s="11"/>
      <c r="AWY102" s="11"/>
      <c r="AWZ102" s="11"/>
      <c r="AXA102" s="11"/>
      <c r="AXB102" s="11"/>
      <c r="AXC102" s="11"/>
      <c r="AXD102" s="11"/>
      <c r="AXE102" s="11"/>
      <c r="AXF102" s="11"/>
      <c r="AXG102" s="11"/>
      <c r="AXH102" s="11"/>
      <c r="AXI102" s="11"/>
      <c r="AXJ102" s="11"/>
      <c r="AXK102" s="11"/>
      <c r="AXL102" s="11"/>
      <c r="AXM102" s="11"/>
      <c r="AXN102" s="11"/>
      <c r="AXO102" s="11"/>
      <c r="AXP102" s="11"/>
      <c r="AXQ102" s="11"/>
      <c r="AXR102" s="11"/>
      <c r="AXS102" s="11"/>
      <c r="AXT102" s="11"/>
      <c r="AXU102" s="11"/>
      <c r="AXV102" s="11"/>
      <c r="AXW102" s="11"/>
      <c r="AXX102" s="11"/>
      <c r="AXY102" s="11"/>
      <c r="AXZ102" s="11"/>
      <c r="AYA102" s="11"/>
      <c r="AYB102" s="11"/>
      <c r="AYC102" s="11"/>
      <c r="AYD102" s="11"/>
      <c r="AYE102" s="11"/>
      <c r="AYF102" s="11"/>
      <c r="AYG102" s="11"/>
      <c r="AYH102" s="11"/>
      <c r="AYI102" s="11"/>
      <c r="AYJ102" s="11"/>
      <c r="AYK102" s="11"/>
      <c r="AYL102" s="11"/>
      <c r="AYM102" s="11"/>
      <c r="AYN102" s="11"/>
      <c r="AYO102" s="11"/>
      <c r="AYP102" s="11"/>
      <c r="AYQ102" s="11"/>
      <c r="AYR102" s="11"/>
      <c r="AYS102" s="11"/>
      <c r="AYT102" s="11"/>
      <c r="AYU102" s="11"/>
      <c r="AYV102" s="11"/>
      <c r="AYW102" s="11"/>
      <c r="AYX102" s="11"/>
      <c r="AYY102" s="11"/>
      <c r="AYZ102" s="11"/>
      <c r="AZA102" s="11"/>
      <c r="AZB102" s="11"/>
      <c r="AZC102" s="11"/>
      <c r="AZD102" s="11"/>
      <c r="AZE102" s="11"/>
      <c r="AZF102" s="11"/>
      <c r="AZG102" s="11"/>
      <c r="AZH102" s="11"/>
      <c r="AZI102" s="11"/>
      <c r="AZJ102" s="11"/>
      <c r="AZK102" s="11"/>
      <c r="AZL102" s="11"/>
      <c r="AZM102" s="11"/>
      <c r="AZN102" s="11"/>
      <c r="AZO102" s="11"/>
      <c r="AZP102" s="11"/>
      <c r="AZQ102" s="11"/>
      <c r="AZR102" s="11"/>
      <c r="AZS102" s="11"/>
      <c r="AZT102" s="11"/>
      <c r="AZU102" s="11"/>
      <c r="AZV102" s="11"/>
      <c r="AZW102" s="11"/>
      <c r="AZX102" s="11"/>
      <c r="AZY102" s="11"/>
      <c r="AZZ102" s="11"/>
      <c r="BAA102" s="11"/>
      <c r="BAB102" s="11"/>
      <c r="BAC102" s="11"/>
      <c r="BAD102" s="11"/>
      <c r="BAE102" s="11"/>
      <c r="BAF102" s="11"/>
      <c r="BAG102" s="11"/>
      <c r="BAH102" s="11"/>
      <c r="BAI102" s="11"/>
      <c r="BAJ102" s="11"/>
      <c r="BAK102" s="11"/>
      <c r="BAL102" s="11"/>
      <c r="BAM102" s="11"/>
      <c r="BAN102" s="11"/>
      <c r="BAO102" s="11"/>
      <c r="BAP102" s="11"/>
      <c r="BAQ102" s="11"/>
      <c r="BAR102" s="11"/>
      <c r="BAS102" s="11"/>
      <c r="BAT102" s="11"/>
      <c r="BAU102" s="11"/>
      <c r="BAV102" s="11"/>
      <c r="BAW102" s="11"/>
      <c r="BAX102" s="11"/>
      <c r="BAY102" s="11"/>
      <c r="BAZ102" s="11"/>
      <c r="BBA102" s="11"/>
      <c r="BBB102" s="11"/>
      <c r="BBC102" s="11"/>
      <c r="BBD102" s="11"/>
      <c r="BBE102" s="11"/>
      <c r="BBF102" s="11"/>
      <c r="BBG102" s="11"/>
      <c r="BBH102" s="11"/>
      <c r="BBI102" s="11"/>
      <c r="BBJ102" s="11"/>
      <c r="BBK102" s="11"/>
      <c r="BBL102" s="11"/>
      <c r="BBM102" s="11"/>
      <c r="BBN102" s="11"/>
      <c r="BBO102" s="11"/>
      <c r="BBP102" s="11"/>
      <c r="BBQ102" s="11"/>
      <c r="BBR102" s="11"/>
      <c r="BBS102" s="11"/>
      <c r="BBT102" s="11"/>
      <c r="BBU102" s="11"/>
      <c r="BBV102" s="11"/>
      <c r="BBW102" s="11"/>
      <c r="BBX102" s="11"/>
      <c r="BBY102" s="11"/>
      <c r="BBZ102" s="11"/>
      <c r="BCA102" s="11"/>
      <c r="BCB102" s="11"/>
      <c r="BCC102" s="11"/>
      <c r="BCD102" s="11"/>
      <c r="BCE102" s="11"/>
      <c r="BCF102" s="11"/>
      <c r="BCG102" s="11"/>
      <c r="BCH102" s="11"/>
      <c r="BCI102" s="11"/>
      <c r="BCJ102" s="11"/>
      <c r="BCK102" s="11"/>
      <c r="BCL102" s="11"/>
      <c r="BCM102" s="11"/>
      <c r="BCN102" s="11"/>
      <c r="BCO102" s="11"/>
      <c r="BCP102" s="11"/>
      <c r="BCQ102" s="11"/>
      <c r="BCR102" s="11"/>
      <c r="BCS102" s="11"/>
      <c r="BCT102" s="11"/>
      <c r="BCU102" s="11"/>
      <c r="BCV102" s="11"/>
      <c r="BCW102" s="11"/>
      <c r="BCX102" s="11"/>
      <c r="BCY102" s="11"/>
      <c r="BCZ102" s="11"/>
      <c r="BDA102" s="11"/>
      <c r="BDB102" s="11"/>
      <c r="BDC102" s="11"/>
      <c r="BDD102" s="11"/>
      <c r="BDE102" s="11"/>
      <c r="BDF102" s="11"/>
      <c r="BDG102" s="11"/>
      <c r="BDH102" s="11"/>
      <c r="BDI102" s="11"/>
      <c r="BDJ102" s="11"/>
      <c r="BDK102" s="11"/>
      <c r="BDL102" s="11"/>
      <c r="BDM102" s="11"/>
      <c r="BDN102" s="11"/>
      <c r="BDO102" s="11"/>
      <c r="BDP102" s="11"/>
      <c r="BDQ102" s="11"/>
      <c r="BDR102" s="11"/>
      <c r="BDS102" s="11"/>
      <c r="BDT102" s="11"/>
      <c r="BDU102" s="11"/>
      <c r="BDV102" s="11"/>
      <c r="BDW102" s="11"/>
      <c r="BDX102" s="11"/>
      <c r="BDY102" s="11"/>
      <c r="BDZ102" s="11"/>
      <c r="BEA102" s="11"/>
      <c r="BEB102" s="11"/>
      <c r="BEC102" s="11"/>
      <c r="BED102" s="11"/>
      <c r="BEE102" s="11"/>
      <c r="BEF102" s="11"/>
      <c r="BEG102" s="11"/>
      <c r="BEH102" s="11"/>
      <c r="BEI102" s="11"/>
      <c r="BEJ102" s="11"/>
      <c r="BEK102" s="11"/>
      <c r="BEL102" s="11"/>
      <c r="BEM102" s="11"/>
      <c r="BEN102" s="11"/>
      <c r="BEO102" s="11"/>
      <c r="BEP102" s="11"/>
      <c r="BEQ102" s="11"/>
      <c r="BER102" s="11"/>
      <c r="BES102" s="11"/>
      <c r="BET102" s="11"/>
      <c r="BEU102" s="11"/>
      <c r="BEV102" s="11"/>
      <c r="BEW102" s="11"/>
      <c r="BEX102" s="11"/>
      <c r="BEY102" s="11"/>
      <c r="BEZ102" s="11"/>
      <c r="BFA102" s="11"/>
      <c r="BFB102" s="11"/>
      <c r="BFC102" s="11"/>
      <c r="BFD102" s="11"/>
      <c r="BFE102" s="11"/>
      <c r="BFF102" s="11"/>
      <c r="BFG102" s="11"/>
      <c r="BFH102" s="11"/>
      <c r="BFI102" s="11"/>
      <c r="BFJ102" s="11"/>
      <c r="BFK102" s="11"/>
      <c r="BFL102" s="11"/>
      <c r="BFM102" s="11"/>
      <c r="BFN102" s="11"/>
      <c r="BFO102" s="11"/>
      <c r="BFP102" s="11"/>
      <c r="BFQ102" s="11"/>
      <c r="BFR102" s="11"/>
      <c r="BFS102" s="11"/>
      <c r="BFT102" s="11"/>
      <c r="BFU102" s="11"/>
      <c r="BFV102" s="11"/>
      <c r="BFW102" s="11"/>
      <c r="BFX102" s="11"/>
      <c r="BFY102" s="11"/>
      <c r="BFZ102" s="11"/>
      <c r="BGA102" s="11"/>
      <c r="BGB102" s="11"/>
      <c r="BGC102" s="11"/>
      <c r="BGD102" s="11"/>
      <c r="BGE102" s="11"/>
      <c r="BGF102" s="11"/>
      <c r="BGG102" s="11"/>
      <c r="BGH102" s="11"/>
      <c r="BGI102" s="11"/>
      <c r="BGJ102" s="11"/>
      <c r="BGK102" s="11"/>
      <c r="BGL102" s="11"/>
      <c r="BGM102" s="11"/>
      <c r="BGN102" s="11"/>
      <c r="BGO102" s="11"/>
      <c r="BGP102" s="11"/>
      <c r="BGQ102" s="11"/>
      <c r="BGR102" s="11"/>
      <c r="BGS102" s="11"/>
      <c r="BGT102" s="11"/>
      <c r="BGU102" s="11"/>
      <c r="BGV102" s="11"/>
      <c r="BGW102" s="11"/>
      <c r="BGX102" s="11"/>
      <c r="BGY102" s="11"/>
      <c r="BGZ102" s="11"/>
      <c r="BHA102" s="11"/>
      <c r="BHB102" s="11"/>
      <c r="BHC102" s="11"/>
      <c r="BHD102" s="11"/>
      <c r="BHE102" s="11"/>
      <c r="BHF102" s="11"/>
      <c r="BHG102" s="11"/>
      <c r="BHH102" s="11"/>
      <c r="BHI102" s="11"/>
      <c r="BHJ102" s="11"/>
      <c r="BHK102" s="11"/>
      <c r="BHL102" s="11"/>
      <c r="BHM102" s="11"/>
      <c r="BHN102" s="11"/>
      <c r="BHO102" s="11"/>
      <c r="BHP102" s="11"/>
      <c r="BHQ102" s="11"/>
      <c r="BHR102" s="11"/>
      <c r="BHS102" s="11"/>
      <c r="BHT102" s="11"/>
      <c r="BHU102" s="11"/>
      <c r="BHV102" s="11"/>
      <c r="BHW102" s="11"/>
      <c r="BHX102" s="11"/>
      <c r="BHY102" s="11"/>
      <c r="BHZ102" s="11"/>
      <c r="BIA102" s="11"/>
      <c r="BIB102" s="11"/>
      <c r="BIC102" s="11"/>
      <c r="BID102" s="11"/>
      <c r="BIE102" s="11"/>
      <c r="BIF102" s="11"/>
      <c r="BIG102" s="11"/>
      <c r="BIH102" s="11"/>
      <c r="BII102" s="11"/>
      <c r="BIJ102" s="11"/>
      <c r="BIK102" s="11"/>
      <c r="BIL102" s="11"/>
      <c r="BIM102" s="11"/>
      <c r="BIN102" s="11"/>
      <c r="BIO102" s="11"/>
      <c r="BIP102" s="11"/>
      <c r="BIQ102" s="11"/>
      <c r="BIR102" s="11"/>
      <c r="BIS102" s="11"/>
      <c r="BIT102" s="11"/>
      <c r="BIU102" s="11"/>
      <c r="BIV102" s="11"/>
      <c r="BIW102" s="11"/>
      <c r="BIX102" s="11"/>
      <c r="BIY102" s="11"/>
      <c r="BIZ102" s="11"/>
      <c r="BJA102" s="11"/>
      <c r="BJB102" s="11"/>
      <c r="BJC102" s="11"/>
      <c r="BJD102" s="11"/>
      <c r="BJE102" s="11"/>
      <c r="BJF102" s="11"/>
      <c r="BJG102" s="11"/>
      <c r="BJH102" s="11"/>
      <c r="BJI102" s="11"/>
      <c r="BJJ102" s="11"/>
      <c r="BJK102" s="11"/>
      <c r="BJL102" s="11"/>
      <c r="BJM102" s="11"/>
      <c r="BJN102" s="11"/>
      <c r="BJO102" s="11"/>
      <c r="BJP102" s="11"/>
      <c r="BJQ102" s="11"/>
      <c r="BJR102" s="11"/>
      <c r="BJS102" s="11"/>
      <c r="BJT102" s="11"/>
      <c r="BJU102" s="11"/>
      <c r="BJV102" s="11"/>
      <c r="BJW102" s="11"/>
      <c r="BJX102" s="11"/>
      <c r="BJY102" s="11"/>
      <c r="BJZ102" s="11"/>
      <c r="BKA102" s="11"/>
      <c r="BKB102" s="11"/>
      <c r="BKC102" s="11"/>
      <c r="BKD102" s="11"/>
      <c r="BKE102" s="11"/>
      <c r="BKF102" s="11"/>
      <c r="BKG102" s="11"/>
      <c r="BKH102" s="11"/>
      <c r="BKI102" s="11"/>
      <c r="BKJ102" s="11"/>
      <c r="BKK102" s="11"/>
      <c r="BKL102" s="11"/>
      <c r="BKM102" s="11"/>
      <c r="BKN102" s="11"/>
      <c r="BKO102" s="11"/>
      <c r="BKP102" s="11"/>
      <c r="BKQ102" s="11"/>
      <c r="BKR102" s="11"/>
      <c r="BKS102" s="11"/>
      <c r="BKT102" s="11"/>
      <c r="BKU102" s="11"/>
      <c r="BKV102" s="11"/>
      <c r="BKW102" s="11"/>
      <c r="BKX102" s="11"/>
      <c r="BKY102" s="11"/>
      <c r="BKZ102" s="11"/>
      <c r="BLA102" s="11"/>
      <c r="BLB102" s="11"/>
      <c r="BLC102" s="11"/>
      <c r="BLD102" s="11"/>
      <c r="BLE102" s="11"/>
      <c r="BLF102" s="11"/>
      <c r="BLG102" s="11"/>
      <c r="BLH102" s="11"/>
      <c r="BLI102" s="11"/>
      <c r="BLJ102" s="11"/>
      <c r="BLK102" s="11"/>
      <c r="BLL102" s="11"/>
      <c r="BLM102" s="11"/>
      <c r="BLN102" s="11"/>
      <c r="BLO102" s="11"/>
      <c r="BLP102" s="11"/>
      <c r="BLQ102" s="11"/>
      <c r="BLR102" s="11"/>
      <c r="BLS102" s="11"/>
      <c r="BLT102" s="11"/>
      <c r="BLU102" s="11"/>
      <c r="BLV102" s="11"/>
      <c r="BLW102" s="11"/>
      <c r="BLX102" s="11"/>
      <c r="BLY102" s="11"/>
      <c r="BLZ102" s="11"/>
      <c r="BMA102" s="11"/>
      <c r="BMB102" s="11"/>
      <c r="BMC102" s="11"/>
      <c r="BMD102" s="11"/>
      <c r="BME102" s="11"/>
      <c r="BMF102" s="11"/>
      <c r="BMG102" s="11"/>
      <c r="BMH102" s="11"/>
      <c r="BMI102" s="11"/>
      <c r="BMJ102" s="11"/>
      <c r="BMK102" s="11"/>
      <c r="BML102" s="11"/>
      <c r="BMM102" s="11"/>
      <c r="BMN102" s="11"/>
      <c r="BMO102" s="11"/>
      <c r="BMP102" s="11"/>
      <c r="BMQ102" s="11"/>
      <c r="BMR102" s="11"/>
      <c r="BMS102" s="11"/>
      <c r="BMT102" s="11"/>
      <c r="BMU102" s="11"/>
      <c r="BMV102" s="11"/>
      <c r="BMW102" s="11"/>
      <c r="BMX102" s="11"/>
      <c r="BMY102" s="11"/>
      <c r="BMZ102" s="11"/>
      <c r="BNA102" s="11"/>
      <c r="BNB102" s="11"/>
      <c r="BNC102" s="11"/>
      <c r="BND102" s="11"/>
      <c r="BNE102" s="11"/>
      <c r="BNF102" s="11"/>
      <c r="BNG102" s="11"/>
      <c r="BNH102" s="11"/>
      <c r="BNI102" s="11"/>
      <c r="BNJ102" s="11"/>
      <c r="BNK102" s="11"/>
      <c r="BNL102" s="11"/>
      <c r="BNM102" s="11"/>
      <c r="BNN102" s="11"/>
      <c r="BNO102" s="11"/>
      <c r="BNP102" s="11"/>
      <c r="BNQ102" s="11"/>
      <c r="BNR102" s="11"/>
      <c r="BNS102" s="11"/>
      <c r="BNT102" s="11"/>
      <c r="BNU102" s="11"/>
      <c r="BNV102" s="11"/>
      <c r="BNW102" s="11"/>
      <c r="BNX102" s="11"/>
      <c r="BNY102" s="11"/>
      <c r="BNZ102" s="11"/>
      <c r="BOA102" s="11"/>
      <c r="BOB102" s="11"/>
      <c r="BOC102" s="11"/>
      <c r="BOD102" s="11"/>
      <c r="BOE102" s="11"/>
      <c r="BOF102" s="11"/>
      <c r="BOG102" s="11"/>
      <c r="BOH102" s="11"/>
      <c r="BOI102" s="11"/>
      <c r="BOJ102" s="11"/>
      <c r="BOK102" s="11"/>
      <c r="BOL102" s="11"/>
      <c r="BOM102" s="11"/>
      <c r="BON102" s="11"/>
      <c r="BOO102" s="11"/>
      <c r="BOP102" s="11"/>
      <c r="BOQ102" s="11"/>
      <c r="BOR102" s="11"/>
      <c r="BOS102" s="11"/>
      <c r="BOT102" s="11"/>
      <c r="BOU102" s="11"/>
      <c r="BOV102" s="11"/>
      <c r="BOW102" s="11"/>
      <c r="BOX102" s="11"/>
      <c r="BOY102" s="11"/>
      <c r="BOZ102" s="11"/>
      <c r="BPA102" s="11"/>
      <c r="BPB102" s="11"/>
      <c r="BPC102" s="11"/>
      <c r="BPD102" s="11"/>
      <c r="BPE102" s="11"/>
      <c r="BPF102" s="11"/>
      <c r="BPG102" s="11"/>
      <c r="BPH102" s="11"/>
      <c r="BPI102" s="11"/>
      <c r="BPJ102" s="11"/>
      <c r="BPK102" s="11"/>
      <c r="BPL102" s="11"/>
      <c r="BPM102" s="11"/>
      <c r="BPN102" s="11"/>
      <c r="BPO102" s="11"/>
      <c r="BPP102" s="11"/>
      <c r="BPQ102" s="11"/>
      <c r="BPR102" s="11"/>
      <c r="BPS102" s="11"/>
      <c r="BPT102" s="11"/>
      <c r="BPU102" s="11"/>
      <c r="BPV102" s="11"/>
      <c r="BPW102" s="11"/>
      <c r="BPX102" s="11"/>
      <c r="BPY102" s="11"/>
      <c r="BPZ102" s="11"/>
      <c r="BQA102" s="11"/>
      <c r="BQB102" s="11"/>
      <c r="BQC102" s="11"/>
      <c r="BQD102" s="11"/>
      <c r="BQE102" s="11"/>
      <c r="BQF102" s="11"/>
      <c r="BQG102" s="11"/>
      <c r="BQH102" s="11"/>
      <c r="BQI102" s="11"/>
      <c r="BQJ102" s="11"/>
      <c r="BQK102" s="11"/>
      <c r="BQL102" s="11"/>
      <c r="BQM102" s="11"/>
      <c r="BQN102" s="11"/>
      <c r="BQO102" s="11"/>
      <c r="BQP102" s="11"/>
      <c r="BQQ102" s="11"/>
      <c r="BQR102" s="11"/>
      <c r="BQS102" s="11"/>
      <c r="BQT102" s="11"/>
      <c r="BQU102" s="11"/>
      <c r="BQV102" s="11"/>
      <c r="BQW102" s="11"/>
      <c r="BQX102" s="11"/>
      <c r="BQY102" s="11"/>
      <c r="BQZ102" s="11"/>
      <c r="BRA102" s="11"/>
      <c r="BRB102" s="11"/>
      <c r="BRC102" s="11"/>
      <c r="BRD102" s="11"/>
      <c r="BRE102" s="11"/>
      <c r="BRF102" s="11"/>
      <c r="BRG102" s="11"/>
      <c r="BRH102" s="11"/>
      <c r="BRI102" s="11"/>
      <c r="BRJ102" s="11"/>
      <c r="BRK102" s="11"/>
      <c r="BRL102" s="11"/>
      <c r="BRM102" s="11"/>
      <c r="BRN102" s="11"/>
      <c r="BRO102" s="11"/>
      <c r="BRP102" s="11"/>
      <c r="BRQ102" s="11"/>
      <c r="BRR102" s="11"/>
      <c r="BRS102" s="11"/>
      <c r="BRT102" s="11"/>
      <c r="BRU102" s="11"/>
      <c r="BRV102" s="11"/>
      <c r="BRW102" s="11"/>
      <c r="BRX102" s="11"/>
      <c r="BRY102" s="11"/>
      <c r="BRZ102" s="11"/>
      <c r="BSA102" s="11"/>
      <c r="BSB102" s="11"/>
      <c r="BSC102" s="11"/>
      <c r="BSD102" s="11"/>
      <c r="BSE102" s="11"/>
      <c r="BSF102" s="11"/>
      <c r="BSG102" s="11"/>
      <c r="BSH102" s="11"/>
      <c r="BSI102" s="11"/>
      <c r="BSJ102" s="11"/>
      <c r="BSK102" s="11"/>
      <c r="BSL102" s="11"/>
      <c r="BSM102" s="11"/>
      <c r="BSN102" s="11"/>
      <c r="BSO102" s="11"/>
      <c r="BSP102" s="11"/>
      <c r="BSQ102" s="11"/>
      <c r="BSR102" s="11"/>
      <c r="BSS102" s="11"/>
      <c r="BST102" s="11"/>
      <c r="BSU102" s="11"/>
      <c r="BSV102" s="11"/>
      <c r="BSW102" s="11"/>
      <c r="BSX102" s="11"/>
      <c r="BSY102" s="11"/>
      <c r="BSZ102" s="11"/>
      <c r="BTA102" s="11"/>
      <c r="BTB102" s="11"/>
      <c r="BTC102" s="11"/>
      <c r="BTD102" s="11"/>
      <c r="BTE102" s="11"/>
      <c r="BTF102" s="11"/>
      <c r="BTG102" s="11"/>
      <c r="BTH102" s="11"/>
      <c r="BTI102" s="11"/>
      <c r="BTJ102" s="11"/>
      <c r="BTK102" s="11"/>
      <c r="BTL102" s="11"/>
      <c r="BTM102" s="11"/>
      <c r="BTN102" s="11"/>
      <c r="BTO102" s="11"/>
      <c r="BTP102" s="11"/>
      <c r="BTQ102" s="11"/>
      <c r="BTR102" s="11"/>
      <c r="BTS102" s="11"/>
      <c r="BTT102" s="11"/>
      <c r="BTU102" s="11"/>
      <c r="BTV102" s="11"/>
      <c r="BTW102" s="11"/>
      <c r="BTX102" s="11"/>
      <c r="BTY102" s="11"/>
      <c r="BTZ102" s="11"/>
      <c r="BUA102" s="11"/>
      <c r="BUB102" s="11"/>
      <c r="BUC102" s="11"/>
      <c r="BUD102" s="11"/>
      <c r="BUE102" s="11"/>
      <c r="BUF102" s="11"/>
      <c r="BUG102" s="11"/>
      <c r="BUH102" s="11"/>
      <c r="BUI102" s="11"/>
      <c r="BUJ102" s="11"/>
      <c r="BUK102" s="11"/>
      <c r="BUL102" s="11"/>
      <c r="BUM102" s="11"/>
      <c r="BUN102" s="11"/>
      <c r="BUO102" s="11"/>
      <c r="BUP102" s="11"/>
      <c r="BUQ102" s="11"/>
      <c r="BUR102" s="11"/>
      <c r="BUS102" s="11"/>
      <c r="BUT102" s="11"/>
      <c r="BUU102" s="11"/>
      <c r="BUV102" s="11"/>
      <c r="BUW102" s="11"/>
      <c r="BUX102" s="11"/>
      <c r="BUY102" s="11"/>
      <c r="BUZ102" s="11"/>
      <c r="BVA102" s="11"/>
      <c r="BVB102" s="11"/>
      <c r="BVC102" s="11"/>
      <c r="BVD102" s="11"/>
      <c r="BVE102" s="11"/>
      <c r="BVF102" s="11"/>
      <c r="BVG102" s="11"/>
      <c r="BVH102" s="11"/>
      <c r="BVI102" s="11"/>
      <c r="BVJ102" s="11"/>
      <c r="BVK102" s="11"/>
      <c r="BVL102" s="11"/>
      <c r="BVM102" s="11"/>
      <c r="BVN102" s="11"/>
      <c r="BVO102" s="11"/>
      <c r="BVP102" s="11"/>
      <c r="BVQ102" s="11"/>
      <c r="BVR102" s="11"/>
      <c r="BVS102" s="11"/>
      <c r="BVT102" s="11"/>
      <c r="BVU102" s="11"/>
      <c r="BVV102" s="11"/>
      <c r="BVW102" s="11"/>
      <c r="BVX102" s="11"/>
      <c r="BVY102" s="11"/>
      <c r="BVZ102" s="11"/>
      <c r="BWA102" s="11"/>
      <c r="BWB102" s="11"/>
      <c r="BWC102" s="11"/>
      <c r="BWD102" s="11"/>
      <c r="BWE102" s="11"/>
      <c r="BWF102" s="11"/>
      <c r="BWG102" s="11"/>
      <c r="BWH102" s="11"/>
      <c r="BWI102" s="11"/>
      <c r="BWJ102" s="11"/>
      <c r="BWK102" s="11"/>
      <c r="BWL102" s="11"/>
      <c r="BWM102" s="11"/>
      <c r="BWN102" s="11"/>
      <c r="BWO102" s="11"/>
      <c r="BWP102" s="11"/>
      <c r="BWQ102" s="11"/>
      <c r="BWR102" s="11"/>
      <c r="BWS102" s="11"/>
      <c r="BWT102" s="11"/>
      <c r="BWU102" s="11"/>
      <c r="BWV102" s="11"/>
      <c r="BWW102" s="11"/>
      <c r="BWX102" s="11"/>
      <c r="BWY102" s="11"/>
      <c r="BWZ102" s="11"/>
      <c r="BXA102" s="11"/>
      <c r="BXB102" s="11"/>
      <c r="BXC102" s="11"/>
      <c r="BXD102" s="11"/>
      <c r="BXE102" s="11"/>
      <c r="BXF102" s="11"/>
      <c r="BXG102" s="11"/>
      <c r="BXH102" s="11"/>
      <c r="BXI102" s="11"/>
      <c r="BXJ102" s="11"/>
      <c r="BXK102" s="11"/>
      <c r="BXL102" s="11"/>
      <c r="BXM102" s="11"/>
      <c r="BXN102" s="11"/>
      <c r="BXO102" s="11"/>
      <c r="BXP102" s="11"/>
      <c r="BXQ102" s="11"/>
      <c r="BXR102" s="11"/>
      <c r="BXS102" s="11"/>
      <c r="BXT102" s="11"/>
      <c r="BXU102" s="11"/>
      <c r="BXV102" s="11"/>
      <c r="BXW102" s="11"/>
      <c r="BXX102" s="11"/>
      <c r="BXY102" s="11"/>
      <c r="BXZ102" s="11"/>
      <c r="BYA102" s="11"/>
      <c r="BYB102" s="11"/>
      <c r="BYC102" s="11"/>
      <c r="BYD102" s="11"/>
      <c r="BYE102" s="11"/>
      <c r="BYF102" s="11"/>
      <c r="BYG102" s="11"/>
      <c r="BYH102" s="11"/>
      <c r="BYI102" s="11"/>
      <c r="BYJ102" s="11"/>
      <c r="BYK102" s="11"/>
      <c r="BYL102" s="11"/>
      <c r="BYM102" s="11"/>
      <c r="BYN102" s="11"/>
      <c r="BYO102" s="11"/>
      <c r="BYP102" s="11"/>
      <c r="BYQ102" s="11"/>
      <c r="BYR102" s="11"/>
      <c r="BYS102" s="11"/>
      <c r="BYT102" s="11"/>
      <c r="BYU102" s="11"/>
      <c r="BYV102" s="11"/>
      <c r="BYW102" s="11"/>
      <c r="BYX102" s="11"/>
      <c r="BYY102" s="11"/>
      <c r="BYZ102" s="11"/>
      <c r="BZA102" s="11"/>
      <c r="BZB102" s="11"/>
      <c r="BZC102" s="11"/>
      <c r="BZD102" s="11"/>
      <c r="BZE102" s="11"/>
      <c r="BZF102" s="11"/>
      <c r="BZG102" s="11"/>
      <c r="BZH102" s="11"/>
      <c r="BZI102" s="11"/>
      <c r="BZJ102" s="11"/>
      <c r="BZK102" s="11"/>
      <c r="BZL102" s="11"/>
      <c r="BZM102" s="11"/>
      <c r="BZN102" s="11"/>
      <c r="BZO102" s="11"/>
      <c r="BZP102" s="11"/>
      <c r="BZQ102" s="11"/>
      <c r="BZR102" s="11"/>
      <c r="BZS102" s="11"/>
      <c r="BZT102" s="11"/>
      <c r="BZU102" s="11"/>
      <c r="BZV102" s="11"/>
      <c r="BZW102" s="11"/>
      <c r="BZX102" s="11"/>
      <c r="BZY102" s="11"/>
      <c r="BZZ102" s="11"/>
      <c r="CAA102" s="11"/>
      <c r="CAB102" s="11"/>
      <c r="CAC102" s="11"/>
      <c r="CAD102" s="11"/>
      <c r="CAE102" s="11"/>
      <c r="CAF102" s="11"/>
      <c r="CAG102" s="11"/>
      <c r="CAH102" s="11"/>
      <c r="CAI102" s="11"/>
      <c r="CAJ102" s="11"/>
      <c r="CAK102" s="11"/>
      <c r="CAL102" s="11"/>
      <c r="CAM102" s="11"/>
      <c r="CAN102" s="11"/>
      <c r="CAO102" s="11"/>
      <c r="CAP102" s="11"/>
      <c r="CAQ102" s="11"/>
      <c r="CAR102" s="11"/>
      <c r="CAS102" s="11"/>
      <c r="CAT102" s="11"/>
      <c r="CAU102" s="11"/>
      <c r="CAV102" s="11"/>
      <c r="CAW102" s="11"/>
      <c r="CAX102" s="11"/>
      <c r="CAY102" s="11"/>
      <c r="CAZ102" s="11"/>
      <c r="CBA102" s="11"/>
      <c r="CBB102" s="11"/>
      <c r="CBC102" s="11"/>
      <c r="CBD102" s="11"/>
      <c r="CBE102" s="11"/>
      <c r="CBF102" s="11"/>
      <c r="CBG102" s="11"/>
      <c r="CBH102" s="11"/>
      <c r="CBI102" s="11"/>
      <c r="CBJ102" s="11"/>
      <c r="CBK102" s="11"/>
      <c r="CBL102" s="11"/>
      <c r="CBM102" s="11"/>
      <c r="CBN102" s="11"/>
      <c r="CBO102" s="11"/>
      <c r="CBP102" s="11"/>
      <c r="CBQ102" s="11"/>
      <c r="CBR102" s="11"/>
      <c r="CBS102" s="11"/>
      <c r="CBT102" s="11"/>
      <c r="CBU102" s="11"/>
      <c r="CBV102" s="11"/>
      <c r="CBW102" s="11"/>
      <c r="CBX102" s="11"/>
      <c r="CBY102" s="11"/>
      <c r="CBZ102" s="11"/>
      <c r="CCA102" s="11"/>
      <c r="CCB102" s="11"/>
      <c r="CCC102" s="11"/>
      <c r="CCD102" s="11"/>
      <c r="CCE102" s="11"/>
      <c r="CCF102" s="11"/>
      <c r="CCG102" s="11"/>
      <c r="CCH102" s="11"/>
      <c r="CCI102" s="11"/>
      <c r="CCJ102" s="11"/>
      <c r="CCK102" s="11"/>
      <c r="CCL102" s="11"/>
      <c r="CCM102" s="11"/>
      <c r="CCN102" s="11"/>
      <c r="CCO102" s="11"/>
      <c r="CCP102" s="11"/>
      <c r="CCQ102" s="11"/>
      <c r="CCR102" s="11"/>
      <c r="CCS102" s="11"/>
      <c r="CCT102" s="11"/>
      <c r="CCU102" s="11"/>
      <c r="CCV102" s="11"/>
      <c r="CCW102" s="11"/>
      <c r="CCX102" s="11"/>
      <c r="CCY102" s="11"/>
      <c r="CCZ102" s="11"/>
      <c r="CDA102" s="11"/>
      <c r="CDB102" s="11"/>
      <c r="CDC102" s="11"/>
      <c r="CDD102" s="11"/>
      <c r="CDE102" s="11"/>
      <c r="CDF102" s="11"/>
      <c r="CDG102" s="11"/>
      <c r="CDH102" s="11"/>
      <c r="CDI102" s="11"/>
      <c r="CDJ102" s="11"/>
      <c r="CDK102" s="11"/>
      <c r="CDL102" s="11"/>
      <c r="CDM102" s="11"/>
      <c r="CDN102" s="11"/>
      <c r="CDO102" s="11"/>
      <c r="CDP102" s="11"/>
      <c r="CDQ102" s="11"/>
      <c r="CDR102" s="11"/>
      <c r="CDS102" s="11"/>
      <c r="CDT102" s="11"/>
      <c r="CDU102" s="11"/>
      <c r="CDV102" s="11"/>
      <c r="CDW102" s="11"/>
      <c r="CDX102" s="11"/>
      <c r="CDY102" s="11"/>
      <c r="CDZ102" s="11"/>
      <c r="CEA102" s="11"/>
      <c r="CEB102" s="11"/>
      <c r="CEC102" s="11"/>
      <c r="CED102" s="11"/>
      <c r="CEE102" s="11"/>
      <c r="CEF102" s="11"/>
      <c r="CEG102" s="11"/>
      <c r="CEH102" s="11"/>
      <c r="CEI102" s="11"/>
      <c r="CEJ102" s="11"/>
      <c r="CEK102" s="11"/>
      <c r="CEL102" s="11"/>
      <c r="CEM102" s="11"/>
      <c r="CEN102" s="11"/>
      <c r="CEO102" s="11"/>
      <c r="CEP102" s="11"/>
      <c r="CEQ102" s="11"/>
      <c r="CER102" s="11"/>
      <c r="CES102" s="11"/>
      <c r="CET102" s="11"/>
      <c r="CEU102" s="11"/>
      <c r="CEV102" s="11"/>
      <c r="CEW102" s="11"/>
      <c r="CEX102" s="11"/>
      <c r="CEY102" s="11"/>
      <c r="CEZ102" s="11"/>
      <c r="CFA102" s="11"/>
      <c r="CFB102" s="11"/>
      <c r="CFC102" s="11"/>
      <c r="CFD102" s="11"/>
      <c r="CFE102" s="11"/>
      <c r="CFF102" s="11"/>
      <c r="CFG102" s="11"/>
      <c r="CFH102" s="11"/>
      <c r="CFI102" s="11"/>
      <c r="CFJ102" s="11"/>
      <c r="CFK102" s="11"/>
      <c r="CFL102" s="11"/>
      <c r="CFM102" s="11"/>
      <c r="CFN102" s="11"/>
      <c r="CFO102" s="11"/>
      <c r="CFP102" s="11"/>
      <c r="CFQ102" s="11"/>
      <c r="CFR102" s="11"/>
      <c r="CFS102" s="11"/>
      <c r="CFT102" s="11"/>
      <c r="CFU102" s="11"/>
      <c r="CFV102" s="11"/>
      <c r="CFW102" s="11"/>
      <c r="CFX102" s="11"/>
      <c r="CFY102" s="11"/>
      <c r="CFZ102" s="11"/>
      <c r="CGA102" s="11"/>
      <c r="CGB102" s="11"/>
      <c r="CGC102" s="11"/>
      <c r="CGD102" s="11"/>
      <c r="CGE102" s="11"/>
      <c r="CGF102" s="11"/>
      <c r="CGG102" s="11"/>
      <c r="CGH102" s="11"/>
      <c r="CGI102" s="11"/>
      <c r="CGJ102" s="11"/>
      <c r="CGK102" s="11"/>
      <c r="CGL102" s="11"/>
      <c r="CGM102" s="11"/>
      <c r="CGN102" s="11"/>
      <c r="CGO102" s="11"/>
      <c r="CGP102" s="11"/>
      <c r="CGQ102" s="11"/>
      <c r="CGR102" s="11"/>
      <c r="CGS102" s="11"/>
      <c r="CGT102" s="11"/>
      <c r="CGU102" s="11"/>
      <c r="CGV102" s="11"/>
      <c r="CGW102" s="11"/>
      <c r="CGX102" s="11"/>
      <c r="CGY102" s="11"/>
      <c r="CGZ102" s="11"/>
      <c r="CHA102" s="11"/>
      <c r="CHB102" s="11"/>
      <c r="CHC102" s="11"/>
      <c r="CHD102" s="11"/>
      <c r="CHE102" s="11"/>
      <c r="CHF102" s="11"/>
      <c r="CHG102" s="11"/>
      <c r="CHH102" s="11"/>
      <c r="CHI102" s="11"/>
      <c r="CHJ102" s="11"/>
      <c r="CHK102" s="11"/>
      <c r="CHL102" s="11"/>
      <c r="CHM102" s="11"/>
      <c r="CHN102" s="11"/>
      <c r="CHO102" s="11"/>
      <c r="CHP102" s="11"/>
      <c r="CHQ102" s="11"/>
      <c r="CHR102" s="11"/>
      <c r="CHS102" s="11"/>
      <c r="CHT102" s="11"/>
      <c r="CHU102" s="11"/>
      <c r="CHV102" s="11"/>
      <c r="CHW102" s="11"/>
      <c r="CHX102" s="11"/>
      <c r="CHY102" s="11"/>
      <c r="CHZ102" s="11"/>
      <c r="CIA102" s="11"/>
      <c r="CIB102" s="11"/>
      <c r="CIC102" s="11"/>
      <c r="CID102" s="11"/>
      <c r="CIE102" s="11"/>
      <c r="CIF102" s="11"/>
      <c r="CIG102" s="11"/>
      <c r="CIH102" s="11"/>
      <c r="CII102" s="11"/>
      <c r="CIJ102" s="11"/>
      <c r="CIK102" s="11"/>
      <c r="CIL102" s="11"/>
      <c r="CIM102" s="11"/>
      <c r="CIN102" s="11"/>
      <c r="CIO102" s="11"/>
      <c r="CIP102" s="11"/>
      <c r="CIQ102" s="11"/>
      <c r="CIR102" s="11"/>
      <c r="CIS102" s="11"/>
      <c r="CIT102" s="11"/>
      <c r="CIU102" s="11"/>
      <c r="CIV102" s="11"/>
      <c r="CIW102" s="11"/>
      <c r="CIX102" s="11"/>
      <c r="CIY102" s="11"/>
      <c r="CIZ102" s="11"/>
      <c r="CJA102" s="11"/>
      <c r="CJB102" s="11"/>
      <c r="CJC102" s="11"/>
      <c r="CJD102" s="11"/>
      <c r="CJE102" s="11"/>
      <c r="CJF102" s="11"/>
      <c r="CJG102" s="11"/>
      <c r="CJH102" s="11"/>
      <c r="CJI102" s="11"/>
      <c r="CJJ102" s="11"/>
      <c r="CJK102" s="11"/>
      <c r="CJL102" s="11"/>
      <c r="CJM102" s="11"/>
      <c r="CJN102" s="11"/>
      <c r="CJO102" s="11"/>
      <c r="CJP102" s="11"/>
      <c r="CJQ102" s="11"/>
      <c r="CJR102" s="11"/>
      <c r="CJS102" s="11"/>
      <c r="CJT102" s="11"/>
      <c r="CJU102" s="11"/>
      <c r="CJV102" s="11"/>
      <c r="CJW102" s="11"/>
      <c r="CJX102" s="11"/>
      <c r="CJY102" s="11"/>
      <c r="CJZ102" s="11"/>
      <c r="CKA102" s="11"/>
      <c r="CKB102" s="11"/>
      <c r="CKC102" s="11"/>
      <c r="CKD102" s="11"/>
      <c r="CKE102" s="11"/>
      <c r="CKF102" s="11"/>
      <c r="CKG102" s="11"/>
      <c r="CKH102" s="11"/>
      <c r="CKI102" s="11"/>
      <c r="CKJ102" s="11"/>
      <c r="CKK102" s="11"/>
      <c r="CKL102" s="11"/>
      <c r="CKM102" s="11"/>
      <c r="CKN102" s="11"/>
      <c r="CKO102" s="11"/>
      <c r="CKP102" s="11"/>
      <c r="CKQ102" s="11"/>
      <c r="CKR102" s="11"/>
      <c r="CKS102" s="11"/>
      <c r="CKT102" s="11"/>
      <c r="CKU102" s="11"/>
      <c r="CKV102" s="11"/>
      <c r="CKW102" s="11"/>
      <c r="CKX102" s="11"/>
      <c r="CKY102" s="11"/>
      <c r="CKZ102" s="11"/>
      <c r="CLA102" s="11"/>
      <c r="CLB102" s="11"/>
      <c r="CLC102" s="11"/>
      <c r="CLD102" s="11"/>
      <c r="CLE102" s="11"/>
      <c r="CLF102" s="11"/>
      <c r="CLG102" s="11"/>
      <c r="CLH102" s="11"/>
      <c r="CLI102" s="11"/>
      <c r="CLJ102" s="11"/>
      <c r="CLK102" s="11"/>
      <c r="CLL102" s="11"/>
      <c r="CLM102" s="11"/>
      <c r="CLN102" s="11"/>
      <c r="CLO102" s="11"/>
      <c r="CLP102" s="11"/>
      <c r="CLQ102" s="11"/>
      <c r="CLR102" s="11"/>
      <c r="CLS102" s="11"/>
      <c r="CLT102" s="11"/>
      <c r="CLU102" s="11"/>
      <c r="CLV102" s="11"/>
      <c r="CLW102" s="11"/>
      <c r="CLX102" s="11"/>
      <c r="CLY102" s="11"/>
      <c r="CLZ102" s="11"/>
      <c r="CMA102" s="11"/>
      <c r="CMB102" s="11"/>
      <c r="CMC102" s="11"/>
      <c r="CMD102" s="11"/>
      <c r="CME102" s="11"/>
      <c r="CMF102" s="11"/>
      <c r="CMG102" s="11"/>
      <c r="CMH102" s="11"/>
      <c r="CMI102" s="11"/>
      <c r="CMJ102" s="11"/>
      <c r="CMK102" s="11"/>
      <c r="CML102" s="11"/>
      <c r="CMM102" s="11"/>
      <c r="CMN102" s="11"/>
      <c r="CMO102" s="11"/>
      <c r="CMP102" s="11"/>
      <c r="CMQ102" s="11"/>
      <c r="CMR102" s="11"/>
      <c r="CMS102" s="11"/>
      <c r="CMT102" s="11"/>
      <c r="CMU102" s="11"/>
      <c r="CMV102" s="11"/>
      <c r="CMW102" s="11"/>
      <c r="CMX102" s="11"/>
      <c r="CMY102" s="11"/>
      <c r="CMZ102" s="11"/>
      <c r="CNA102" s="11"/>
      <c r="CNB102" s="11"/>
      <c r="CNC102" s="11"/>
      <c r="CND102" s="11"/>
      <c r="CNE102" s="11"/>
      <c r="CNF102" s="11"/>
      <c r="CNG102" s="11"/>
      <c r="CNH102" s="11"/>
      <c r="CNI102" s="11"/>
      <c r="CNJ102" s="11"/>
      <c r="CNK102" s="11"/>
      <c r="CNL102" s="11"/>
      <c r="CNM102" s="11"/>
      <c r="CNN102" s="11"/>
      <c r="CNO102" s="11"/>
      <c r="CNP102" s="11"/>
      <c r="CNQ102" s="11"/>
      <c r="CNR102" s="11"/>
      <c r="CNS102" s="11"/>
      <c r="CNT102" s="11"/>
      <c r="CNU102" s="11"/>
      <c r="CNV102" s="11"/>
      <c r="CNW102" s="11"/>
      <c r="CNX102" s="11"/>
      <c r="CNY102" s="11"/>
      <c r="CNZ102" s="11"/>
      <c r="COA102" s="11"/>
      <c r="COB102" s="11"/>
      <c r="COC102" s="11"/>
      <c r="COD102" s="11"/>
      <c r="COE102" s="11"/>
      <c r="COF102" s="11"/>
      <c r="COG102" s="11"/>
      <c r="COH102" s="11"/>
      <c r="COI102" s="11"/>
      <c r="COJ102" s="11"/>
      <c r="COK102" s="11"/>
      <c r="COL102" s="11"/>
      <c r="COM102" s="11"/>
      <c r="CON102" s="11"/>
      <c r="COO102" s="11"/>
      <c r="COP102" s="11"/>
      <c r="COQ102" s="11"/>
      <c r="COR102" s="11"/>
      <c r="COS102" s="11"/>
      <c r="COT102" s="11"/>
      <c r="COU102" s="11"/>
      <c r="COV102" s="11"/>
      <c r="COW102" s="11"/>
      <c r="COX102" s="11"/>
      <c r="COY102" s="11"/>
      <c r="COZ102" s="11"/>
      <c r="CPA102" s="11"/>
      <c r="CPB102" s="11"/>
      <c r="CPC102" s="11"/>
      <c r="CPD102" s="11"/>
      <c r="CPE102" s="11"/>
      <c r="CPF102" s="11"/>
      <c r="CPG102" s="11"/>
      <c r="CPH102" s="11"/>
      <c r="CPI102" s="11"/>
      <c r="CPJ102" s="11"/>
      <c r="CPK102" s="11"/>
      <c r="CPL102" s="11"/>
      <c r="CPM102" s="11"/>
      <c r="CPN102" s="11"/>
      <c r="CPO102" s="11"/>
      <c r="CPP102" s="11"/>
      <c r="CPQ102" s="11"/>
      <c r="CPR102" s="11"/>
      <c r="CPS102" s="11"/>
      <c r="CPT102" s="11"/>
      <c r="CPU102" s="11"/>
      <c r="CPV102" s="11"/>
      <c r="CPW102" s="11"/>
      <c r="CPX102" s="11"/>
      <c r="CPY102" s="11"/>
      <c r="CPZ102" s="11"/>
      <c r="CQA102" s="11"/>
      <c r="CQB102" s="11"/>
      <c r="CQC102" s="11"/>
      <c r="CQD102" s="11"/>
      <c r="CQE102" s="11"/>
      <c r="CQF102" s="11"/>
      <c r="CQG102" s="11"/>
      <c r="CQH102" s="11"/>
      <c r="CQI102" s="11"/>
      <c r="CQJ102" s="11"/>
      <c r="CQK102" s="11"/>
      <c r="CQL102" s="11"/>
      <c r="CQM102" s="11"/>
      <c r="CQN102" s="11"/>
      <c r="CQO102" s="11"/>
      <c r="CQP102" s="11"/>
      <c r="CQQ102" s="11"/>
      <c r="CQR102" s="11"/>
      <c r="CQS102" s="11"/>
      <c r="CQT102" s="11"/>
      <c r="CQU102" s="11"/>
      <c r="CQV102" s="11"/>
      <c r="CQW102" s="11"/>
      <c r="CQX102" s="11"/>
      <c r="CQY102" s="11"/>
      <c r="CQZ102" s="11"/>
      <c r="CRA102" s="11"/>
      <c r="CRB102" s="11"/>
      <c r="CRC102" s="11"/>
      <c r="CRD102" s="11"/>
      <c r="CRE102" s="11"/>
      <c r="CRF102" s="11"/>
      <c r="CRG102" s="11"/>
      <c r="CRH102" s="11"/>
      <c r="CRI102" s="11"/>
      <c r="CRJ102" s="11"/>
      <c r="CRK102" s="11"/>
      <c r="CRL102" s="11"/>
      <c r="CRM102" s="11"/>
      <c r="CRN102" s="11"/>
      <c r="CRO102" s="11"/>
      <c r="CRP102" s="11"/>
      <c r="CRQ102" s="11"/>
      <c r="CRR102" s="11"/>
      <c r="CRS102" s="11"/>
      <c r="CRT102" s="11"/>
      <c r="CRU102" s="11"/>
      <c r="CRV102" s="11"/>
      <c r="CRW102" s="11"/>
      <c r="CRX102" s="11"/>
      <c r="CRY102" s="11"/>
      <c r="CRZ102" s="11"/>
      <c r="CSA102" s="11"/>
      <c r="CSB102" s="11"/>
      <c r="CSC102" s="11"/>
      <c r="CSD102" s="11"/>
      <c r="CSE102" s="11"/>
      <c r="CSF102" s="11"/>
      <c r="CSG102" s="11"/>
      <c r="CSH102" s="11"/>
      <c r="CSI102" s="11"/>
      <c r="CSJ102" s="11"/>
      <c r="CSK102" s="11"/>
      <c r="CSL102" s="11"/>
      <c r="CSM102" s="11"/>
      <c r="CSN102" s="11"/>
      <c r="CSO102" s="11"/>
      <c r="CSP102" s="11"/>
      <c r="CSQ102" s="11"/>
      <c r="CSR102" s="11"/>
      <c r="CSS102" s="11"/>
      <c r="CST102" s="11"/>
      <c r="CSU102" s="11"/>
      <c r="CSV102" s="11"/>
      <c r="CSW102" s="11"/>
      <c r="CSX102" s="11"/>
      <c r="CSY102" s="11"/>
      <c r="CSZ102" s="11"/>
      <c r="CTA102" s="11"/>
      <c r="CTB102" s="11"/>
      <c r="CTC102" s="11"/>
      <c r="CTD102" s="11"/>
      <c r="CTE102" s="11"/>
      <c r="CTF102" s="11"/>
      <c r="CTG102" s="11"/>
      <c r="CTH102" s="11"/>
      <c r="CTI102" s="11"/>
      <c r="CTJ102" s="11"/>
      <c r="CTK102" s="11"/>
      <c r="CTL102" s="11"/>
      <c r="CTM102" s="11"/>
      <c r="CTN102" s="11"/>
      <c r="CTO102" s="11"/>
      <c r="CTP102" s="11"/>
      <c r="CTQ102" s="11"/>
      <c r="CTR102" s="11"/>
      <c r="CTS102" s="11"/>
      <c r="CTT102" s="11"/>
      <c r="CTU102" s="11"/>
      <c r="CTV102" s="11"/>
      <c r="CTW102" s="11"/>
      <c r="CTX102" s="11"/>
      <c r="CTY102" s="11"/>
      <c r="CTZ102" s="11"/>
      <c r="CUA102" s="11"/>
      <c r="CUB102" s="11"/>
      <c r="CUC102" s="11"/>
      <c r="CUD102" s="11"/>
      <c r="CUE102" s="11"/>
      <c r="CUF102" s="11"/>
      <c r="CUG102" s="11"/>
      <c r="CUH102" s="11"/>
      <c r="CUI102" s="11"/>
      <c r="CUJ102" s="11"/>
      <c r="CUK102" s="11"/>
      <c r="CUL102" s="11"/>
      <c r="CUM102" s="11"/>
      <c r="CUN102" s="11"/>
      <c r="CUO102" s="11"/>
      <c r="CUP102" s="11"/>
      <c r="CUQ102" s="11"/>
      <c r="CUR102" s="11"/>
      <c r="CUS102" s="11"/>
      <c r="CUT102" s="11"/>
      <c r="CUU102" s="11"/>
      <c r="CUV102" s="11"/>
      <c r="CUW102" s="11"/>
      <c r="CUX102" s="11"/>
      <c r="CUY102" s="11"/>
      <c r="CUZ102" s="11"/>
      <c r="CVA102" s="11"/>
      <c r="CVB102" s="11"/>
      <c r="CVC102" s="11"/>
      <c r="CVD102" s="11"/>
      <c r="CVE102" s="11"/>
      <c r="CVF102" s="11"/>
      <c r="CVG102" s="11"/>
      <c r="CVH102" s="11"/>
      <c r="CVI102" s="11"/>
      <c r="CVJ102" s="11"/>
      <c r="CVK102" s="11"/>
      <c r="CVL102" s="11"/>
      <c r="CVM102" s="11"/>
      <c r="CVN102" s="11"/>
      <c r="CVO102" s="11"/>
      <c r="CVP102" s="11"/>
      <c r="CVQ102" s="11"/>
      <c r="CVR102" s="11"/>
      <c r="CVS102" s="11"/>
      <c r="CVT102" s="11"/>
      <c r="CVU102" s="11"/>
      <c r="CVV102" s="11"/>
      <c r="CVW102" s="11"/>
      <c r="CVX102" s="11"/>
      <c r="CVY102" s="11"/>
      <c r="CVZ102" s="11"/>
      <c r="CWA102" s="11"/>
      <c r="CWB102" s="11"/>
      <c r="CWC102" s="11"/>
      <c r="CWD102" s="11"/>
      <c r="CWE102" s="11"/>
      <c r="CWF102" s="11"/>
      <c r="CWG102" s="11"/>
      <c r="CWH102" s="11"/>
      <c r="CWI102" s="11"/>
      <c r="CWJ102" s="11"/>
      <c r="CWK102" s="11"/>
      <c r="CWL102" s="11"/>
      <c r="CWM102" s="11"/>
      <c r="CWN102" s="11"/>
      <c r="CWO102" s="11"/>
      <c r="CWP102" s="11"/>
      <c r="CWQ102" s="11"/>
      <c r="CWR102" s="11"/>
      <c r="CWS102" s="11"/>
      <c r="CWT102" s="11"/>
      <c r="CWU102" s="11"/>
      <c r="CWV102" s="11"/>
      <c r="CWW102" s="11"/>
      <c r="CWX102" s="11"/>
      <c r="CWY102" s="11"/>
      <c r="CWZ102" s="11"/>
      <c r="CXA102" s="11"/>
      <c r="CXB102" s="11"/>
      <c r="CXC102" s="11"/>
      <c r="CXD102" s="11"/>
      <c r="CXE102" s="11"/>
      <c r="CXF102" s="11"/>
      <c r="CXG102" s="11"/>
      <c r="CXH102" s="11"/>
      <c r="CXI102" s="11"/>
      <c r="CXJ102" s="11"/>
      <c r="CXK102" s="11"/>
      <c r="CXL102" s="11"/>
      <c r="CXM102" s="11"/>
      <c r="CXN102" s="11"/>
      <c r="CXO102" s="11"/>
      <c r="CXP102" s="11"/>
      <c r="CXQ102" s="11"/>
      <c r="CXR102" s="11"/>
      <c r="CXS102" s="11"/>
      <c r="CXT102" s="11"/>
      <c r="CXU102" s="11"/>
      <c r="CXV102" s="11"/>
      <c r="CXW102" s="11"/>
      <c r="CXX102" s="11"/>
      <c r="CXY102" s="11"/>
      <c r="CXZ102" s="11"/>
      <c r="CYA102" s="11"/>
      <c r="CYB102" s="11"/>
      <c r="CYC102" s="11"/>
      <c r="CYD102" s="11"/>
      <c r="CYE102" s="11"/>
      <c r="CYF102" s="11"/>
      <c r="CYG102" s="11"/>
      <c r="CYH102" s="11"/>
      <c r="CYI102" s="11"/>
      <c r="CYJ102" s="11"/>
      <c r="CYK102" s="11"/>
      <c r="CYL102" s="11"/>
      <c r="CYM102" s="11"/>
      <c r="CYN102" s="11"/>
      <c r="CYO102" s="11"/>
      <c r="CYP102" s="11"/>
      <c r="CYQ102" s="11"/>
      <c r="CYR102" s="11"/>
      <c r="CYS102" s="11"/>
      <c r="CYT102" s="11"/>
      <c r="CYU102" s="11"/>
      <c r="CYV102" s="11"/>
      <c r="CYW102" s="11"/>
      <c r="CYX102" s="11"/>
      <c r="CYY102" s="11"/>
      <c r="CYZ102" s="11"/>
      <c r="CZA102" s="11"/>
      <c r="CZB102" s="11"/>
      <c r="CZC102" s="11"/>
      <c r="CZD102" s="11"/>
      <c r="CZE102" s="11"/>
      <c r="CZF102" s="11"/>
      <c r="CZG102" s="11"/>
      <c r="CZH102" s="11"/>
      <c r="CZI102" s="11"/>
      <c r="CZJ102" s="11"/>
      <c r="CZK102" s="11"/>
      <c r="CZL102" s="11"/>
      <c r="CZM102" s="11"/>
      <c r="CZN102" s="11"/>
      <c r="CZO102" s="11"/>
      <c r="CZP102" s="11"/>
      <c r="CZQ102" s="11"/>
      <c r="CZR102" s="11"/>
      <c r="CZS102" s="11"/>
      <c r="CZT102" s="11"/>
      <c r="CZU102" s="11"/>
      <c r="CZV102" s="11"/>
      <c r="CZW102" s="11"/>
      <c r="CZX102" s="11"/>
      <c r="CZY102" s="11"/>
      <c r="CZZ102" s="11"/>
      <c r="DAA102" s="11"/>
      <c r="DAB102" s="11"/>
      <c r="DAC102" s="11"/>
      <c r="DAD102" s="11"/>
      <c r="DAE102" s="11"/>
      <c r="DAF102" s="11"/>
      <c r="DAG102" s="11"/>
      <c r="DAH102" s="11"/>
      <c r="DAI102" s="11"/>
      <c r="DAJ102" s="11"/>
      <c r="DAK102" s="11"/>
      <c r="DAL102" s="11"/>
      <c r="DAM102" s="11"/>
      <c r="DAN102" s="11"/>
      <c r="DAO102" s="11"/>
      <c r="DAP102" s="11"/>
      <c r="DAQ102" s="11"/>
      <c r="DAR102" s="11"/>
      <c r="DAS102" s="11"/>
      <c r="DAT102" s="11"/>
      <c r="DAU102" s="11"/>
      <c r="DAV102" s="11"/>
      <c r="DAW102" s="11"/>
      <c r="DAX102" s="11"/>
      <c r="DAY102" s="11"/>
      <c r="DAZ102" s="11"/>
      <c r="DBA102" s="11"/>
      <c r="DBB102" s="11"/>
      <c r="DBC102" s="11"/>
      <c r="DBD102" s="11"/>
      <c r="DBE102" s="11"/>
      <c r="DBF102" s="11"/>
      <c r="DBG102" s="11"/>
      <c r="DBH102" s="11"/>
      <c r="DBI102" s="11"/>
      <c r="DBJ102" s="11"/>
      <c r="DBK102" s="11"/>
      <c r="DBL102" s="11"/>
      <c r="DBM102" s="11"/>
      <c r="DBN102" s="11"/>
      <c r="DBO102" s="11"/>
      <c r="DBP102" s="11"/>
      <c r="DBQ102" s="11"/>
      <c r="DBR102" s="11"/>
      <c r="DBS102" s="11"/>
      <c r="DBT102" s="11"/>
      <c r="DBU102" s="11"/>
      <c r="DBV102" s="11"/>
      <c r="DBW102" s="11"/>
      <c r="DBX102" s="11"/>
      <c r="DBY102" s="11"/>
      <c r="DBZ102" s="11"/>
      <c r="DCA102" s="11"/>
      <c r="DCB102" s="11"/>
      <c r="DCC102" s="11"/>
      <c r="DCD102" s="11"/>
      <c r="DCE102" s="11"/>
      <c r="DCF102" s="11"/>
      <c r="DCG102" s="11"/>
      <c r="DCH102" s="11"/>
      <c r="DCI102" s="11"/>
      <c r="DCJ102" s="11"/>
      <c r="DCK102" s="11"/>
      <c r="DCL102" s="11"/>
      <c r="DCM102" s="11"/>
      <c r="DCN102" s="11"/>
      <c r="DCO102" s="11"/>
      <c r="DCP102" s="11"/>
      <c r="DCQ102" s="11"/>
      <c r="DCR102" s="11"/>
      <c r="DCS102" s="11"/>
      <c r="DCT102" s="11"/>
      <c r="DCU102" s="11"/>
      <c r="DCV102" s="11"/>
      <c r="DCW102" s="11"/>
      <c r="DCX102" s="11"/>
      <c r="DCY102" s="11"/>
      <c r="DCZ102" s="11"/>
      <c r="DDA102" s="11"/>
      <c r="DDB102" s="11"/>
      <c r="DDC102" s="11"/>
      <c r="DDD102" s="11"/>
      <c r="DDE102" s="11"/>
      <c r="DDF102" s="11"/>
      <c r="DDG102" s="11"/>
      <c r="DDH102" s="11"/>
      <c r="DDI102" s="11"/>
      <c r="DDJ102" s="11"/>
      <c r="DDK102" s="11"/>
      <c r="DDL102" s="11"/>
      <c r="DDM102" s="11"/>
      <c r="DDN102" s="11"/>
      <c r="DDO102" s="11"/>
      <c r="DDP102" s="11"/>
      <c r="DDQ102" s="11"/>
      <c r="DDR102" s="11"/>
      <c r="DDS102" s="11"/>
      <c r="DDT102" s="11"/>
      <c r="DDU102" s="11"/>
      <c r="DDV102" s="11"/>
      <c r="DDW102" s="11"/>
      <c r="DDX102" s="11"/>
      <c r="DDY102" s="11"/>
      <c r="DDZ102" s="11"/>
      <c r="DEA102" s="11"/>
      <c r="DEB102" s="11"/>
      <c r="DEC102" s="11"/>
      <c r="DED102" s="11"/>
      <c r="DEE102" s="11"/>
      <c r="DEF102" s="11"/>
      <c r="DEG102" s="11"/>
      <c r="DEH102" s="11"/>
      <c r="DEI102" s="11"/>
      <c r="DEJ102" s="11"/>
      <c r="DEK102" s="11"/>
      <c r="DEL102" s="11"/>
      <c r="DEM102" s="11"/>
      <c r="DEN102" s="11"/>
      <c r="DEO102" s="11"/>
      <c r="DEP102" s="11"/>
      <c r="DEQ102" s="11"/>
      <c r="DER102" s="11"/>
      <c r="DES102" s="11"/>
      <c r="DET102" s="11"/>
      <c r="DEU102" s="11"/>
      <c r="DEV102" s="11"/>
      <c r="DEW102" s="11"/>
      <c r="DEX102" s="11"/>
      <c r="DEY102" s="11"/>
      <c r="DEZ102" s="11"/>
      <c r="DFA102" s="11"/>
      <c r="DFB102" s="11"/>
      <c r="DFC102" s="11"/>
      <c r="DFD102" s="11"/>
      <c r="DFE102" s="11"/>
      <c r="DFF102" s="11"/>
      <c r="DFG102" s="11"/>
      <c r="DFH102" s="11"/>
      <c r="DFI102" s="11"/>
      <c r="DFJ102" s="11"/>
      <c r="DFK102" s="11"/>
      <c r="DFL102" s="11"/>
      <c r="DFM102" s="11"/>
      <c r="DFN102" s="11"/>
      <c r="DFO102" s="11"/>
      <c r="DFP102" s="11"/>
      <c r="DFQ102" s="11"/>
      <c r="DFR102" s="11"/>
      <c r="DFS102" s="11"/>
      <c r="DFT102" s="11"/>
      <c r="DFU102" s="11"/>
      <c r="DFV102" s="11"/>
      <c r="DFW102" s="11"/>
      <c r="DFX102" s="11"/>
      <c r="DFY102" s="11"/>
      <c r="DFZ102" s="11"/>
      <c r="DGA102" s="11"/>
      <c r="DGB102" s="11"/>
      <c r="DGC102" s="11"/>
      <c r="DGD102" s="11"/>
      <c r="DGE102" s="11"/>
      <c r="DGF102" s="11"/>
      <c r="DGG102" s="11"/>
      <c r="DGH102" s="11"/>
      <c r="DGI102" s="11"/>
      <c r="DGJ102" s="11"/>
      <c r="DGK102" s="11"/>
      <c r="DGL102" s="11"/>
      <c r="DGM102" s="11"/>
      <c r="DGN102" s="11"/>
      <c r="DGO102" s="11"/>
      <c r="DGP102" s="11"/>
      <c r="DGQ102" s="11"/>
      <c r="DGR102" s="11"/>
      <c r="DGS102" s="11"/>
      <c r="DGT102" s="11"/>
      <c r="DGU102" s="11"/>
      <c r="DGV102" s="11"/>
      <c r="DGW102" s="11"/>
      <c r="DGX102" s="11"/>
      <c r="DGY102" s="11"/>
      <c r="DGZ102" s="11"/>
      <c r="DHA102" s="11"/>
      <c r="DHB102" s="11"/>
      <c r="DHC102" s="11"/>
      <c r="DHD102" s="11"/>
      <c r="DHE102" s="11"/>
      <c r="DHF102" s="11"/>
      <c r="DHG102" s="11"/>
      <c r="DHH102" s="11"/>
      <c r="DHI102" s="11"/>
      <c r="DHJ102" s="11"/>
      <c r="DHK102" s="11"/>
      <c r="DHL102" s="11"/>
      <c r="DHM102" s="11"/>
      <c r="DHN102" s="11"/>
      <c r="DHO102" s="11"/>
      <c r="DHP102" s="11"/>
      <c r="DHQ102" s="11"/>
      <c r="DHR102" s="11"/>
      <c r="DHS102" s="11"/>
      <c r="DHT102" s="11"/>
      <c r="DHU102" s="11"/>
      <c r="DHV102" s="11"/>
      <c r="DHW102" s="11"/>
      <c r="DHX102" s="11"/>
      <c r="DHY102" s="11"/>
      <c r="DHZ102" s="11"/>
      <c r="DIA102" s="11"/>
      <c r="DIB102" s="11"/>
      <c r="DIC102" s="11"/>
      <c r="DID102" s="11"/>
      <c r="DIE102" s="11"/>
      <c r="DIF102" s="11"/>
      <c r="DIG102" s="11"/>
      <c r="DIH102" s="11"/>
      <c r="DII102" s="11"/>
      <c r="DIJ102" s="11"/>
      <c r="DIK102" s="11"/>
      <c r="DIL102" s="11"/>
      <c r="DIM102" s="11"/>
      <c r="DIN102" s="11"/>
      <c r="DIO102" s="11"/>
      <c r="DIP102" s="11"/>
      <c r="DIQ102" s="11"/>
      <c r="DIR102" s="11"/>
      <c r="DIS102" s="11"/>
      <c r="DIT102" s="11"/>
      <c r="DIU102" s="11"/>
      <c r="DIV102" s="11"/>
      <c r="DIW102" s="11"/>
      <c r="DIX102" s="11"/>
      <c r="DIY102" s="11"/>
      <c r="DIZ102" s="11"/>
      <c r="DJA102" s="11"/>
      <c r="DJB102" s="11"/>
      <c r="DJC102" s="11"/>
      <c r="DJD102" s="11"/>
      <c r="DJE102" s="11"/>
      <c r="DJF102" s="11"/>
      <c r="DJG102" s="11"/>
      <c r="DJH102" s="11"/>
      <c r="DJI102" s="11"/>
      <c r="DJJ102" s="11"/>
      <c r="DJK102" s="11"/>
      <c r="DJL102" s="11"/>
      <c r="DJM102" s="11"/>
      <c r="DJN102" s="11"/>
      <c r="DJO102" s="11"/>
      <c r="DJP102" s="11"/>
      <c r="DJQ102" s="11"/>
      <c r="DJR102" s="11"/>
      <c r="DJS102" s="11"/>
      <c r="DJT102" s="11"/>
      <c r="DJU102" s="11"/>
      <c r="DJV102" s="11"/>
      <c r="DJW102" s="11"/>
      <c r="DJX102" s="11"/>
      <c r="DJY102" s="11"/>
      <c r="DJZ102" s="11"/>
      <c r="DKA102" s="11"/>
      <c r="DKB102" s="11"/>
      <c r="DKC102" s="11"/>
      <c r="DKD102" s="11"/>
      <c r="DKE102" s="11"/>
      <c r="DKF102" s="11"/>
      <c r="DKG102" s="11"/>
      <c r="DKH102" s="11"/>
      <c r="DKI102" s="11"/>
      <c r="DKJ102" s="11"/>
      <c r="DKK102" s="11"/>
      <c r="DKL102" s="11"/>
      <c r="DKM102" s="11"/>
      <c r="DKN102" s="11"/>
      <c r="DKO102" s="11"/>
      <c r="DKP102" s="11"/>
      <c r="DKQ102" s="11"/>
      <c r="DKR102" s="11"/>
      <c r="DKS102" s="11"/>
      <c r="DKT102" s="11"/>
      <c r="DKU102" s="11"/>
      <c r="DKV102" s="11"/>
      <c r="DKW102" s="11"/>
      <c r="DKX102" s="11"/>
      <c r="DKY102" s="11"/>
      <c r="DKZ102" s="11"/>
      <c r="DLA102" s="11"/>
      <c r="DLB102" s="11"/>
      <c r="DLC102" s="11"/>
      <c r="DLD102" s="11"/>
      <c r="DLE102" s="11"/>
      <c r="DLF102" s="11"/>
      <c r="DLG102" s="11"/>
      <c r="DLH102" s="11"/>
      <c r="DLI102" s="11"/>
      <c r="DLJ102" s="11"/>
      <c r="DLK102" s="11"/>
      <c r="DLL102" s="11"/>
      <c r="DLM102" s="11"/>
      <c r="DLN102" s="11"/>
      <c r="DLO102" s="11"/>
      <c r="DLP102" s="11"/>
      <c r="DLQ102" s="11"/>
      <c r="DLR102" s="11"/>
      <c r="DLS102" s="11"/>
      <c r="DLT102" s="11"/>
      <c r="DLU102" s="11"/>
      <c r="DLV102" s="11"/>
      <c r="DLW102" s="11"/>
      <c r="DLX102" s="11"/>
      <c r="DLY102" s="11"/>
      <c r="DLZ102" s="11"/>
      <c r="DMA102" s="11"/>
      <c r="DMB102" s="11"/>
      <c r="DMC102" s="11"/>
      <c r="DMD102" s="11"/>
      <c r="DME102" s="11"/>
      <c r="DMF102" s="11"/>
      <c r="DMG102" s="11"/>
      <c r="DMH102" s="11"/>
      <c r="DMI102" s="11"/>
      <c r="DMJ102" s="11"/>
      <c r="DMK102" s="11"/>
      <c r="DML102" s="11"/>
      <c r="DMM102" s="11"/>
      <c r="DMN102" s="11"/>
      <c r="DMO102" s="11"/>
      <c r="DMP102" s="11"/>
      <c r="DMQ102" s="11"/>
      <c r="DMR102" s="11"/>
      <c r="DMS102" s="11"/>
      <c r="DMT102" s="11"/>
      <c r="DMU102" s="11"/>
      <c r="DMV102" s="11"/>
      <c r="DMW102" s="11"/>
      <c r="DMX102" s="11"/>
      <c r="DMY102" s="11"/>
      <c r="DMZ102" s="11"/>
      <c r="DNA102" s="11"/>
      <c r="DNB102" s="11"/>
      <c r="DNC102" s="11"/>
      <c r="DND102" s="11"/>
      <c r="DNE102" s="11"/>
      <c r="DNF102" s="11"/>
      <c r="DNG102" s="11"/>
      <c r="DNH102" s="11"/>
      <c r="DNI102" s="11"/>
      <c r="DNJ102" s="11"/>
      <c r="DNK102" s="11"/>
      <c r="DNL102" s="11"/>
      <c r="DNM102" s="11"/>
      <c r="DNN102" s="11"/>
      <c r="DNO102" s="11"/>
      <c r="DNP102" s="11"/>
      <c r="DNQ102" s="11"/>
      <c r="DNR102" s="11"/>
      <c r="DNS102" s="11"/>
      <c r="DNT102" s="11"/>
      <c r="DNU102" s="11"/>
      <c r="DNV102" s="11"/>
      <c r="DNW102" s="11"/>
      <c r="DNX102" s="11"/>
      <c r="DNY102" s="11"/>
      <c r="DNZ102" s="11"/>
      <c r="DOA102" s="11"/>
      <c r="DOB102" s="11"/>
      <c r="DOC102" s="11"/>
      <c r="DOD102" s="11"/>
      <c r="DOE102" s="11"/>
      <c r="DOF102" s="11"/>
      <c r="DOG102" s="11"/>
      <c r="DOH102" s="11"/>
      <c r="DOI102" s="11"/>
      <c r="DOJ102" s="11"/>
      <c r="DOK102" s="11"/>
      <c r="DOL102" s="11"/>
      <c r="DOM102" s="11"/>
      <c r="DON102" s="11"/>
      <c r="DOO102" s="11"/>
      <c r="DOP102" s="11"/>
      <c r="DOQ102" s="11"/>
      <c r="DOR102" s="11"/>
      <c r="DOS102" s="11"/>
      <c r="DOT102" s="11"/>
      <c r="DOU102" s="11"/>
      <c r="DOV102" s="11"/>
      <c r="DOW102" s="11"/>
      <c r="DOX102" s="11"/>
      <c r="DOY102" s="11"/>
      <c r="DOZ102" s="11"/>
      <c r="DPA102" s="11"/>
      <c r="DPB102" s="11"/>
      <c r="DPC102" s="11"/>
      <c r="DPD102" s="11"/>
      <c r="DPE102" s="11"/>
      <c r="DPF102" s="11"/>
      <c r="DPG102" s="11"/>
      <c r="DPH102" s="11"/>
      <c r="DPI102" s="11"/>
      <c r="DPJ102" s="11"/>
      <c r="DPK102" s="11"/>
      <c r="DPL102" s="11"/>
      <c r="DPM102" s="11"/>
      <c r="DPN102" s="11"/>
      <c r="DPO102" s="11"/>
      <c r="DPP102" s="11"/>
      <c r="DPQ102" s="11"/>
      <c r="DPR102" s="11"/>
      <c r="DPS102" s="11"/>
      <c r="DPT102" s="11"/>
      <c r="DPU102" s="11"/>
      <c r="DPV102" s="11"/>
      <c r="DPW102" s="11"/>
      <c r="DPX102" s="11"/>
      <c r="DPY102" s="11"/>
      <c r="DPZ102" s="11"/>
      <c r="DQA102" s="11"/>
      <c r="DQB102" s="11"/>
      <c r="DQC102" s="11"/>
      <c r="DQD102" s="11"/>
      <c r="DQE102" s="11"/>
      <c r="DQF102" s="11"/>
      <c r="DQG102" s="11"/>
      <c r="DQH102" s="11"/>
      <c r="DQI102" s="11"/>
      <c r="DQJ102" s="11"/>
      <c r="DQK102" s="11"/>
      <c r="DQL102" s="11"/>
      <c r="DQM102" s="11"/>
      <c r="DQN102" s="11"/>
      <c r="DQO102" s="11"/>
      <c r="DQP102" s="11"/>
      <c r="DQQ102" s="11"/>
      <c r="DQR102" s="11"/>
      <c r="DQS102" s="11"/>
      <c r="DQT102" s="11"/>
      <c r="DQU102" s="11"/>
      <c r="DQV102" s="11"/>
      <c r="DQW102" s="11"/>
      <c r="DQX102" s="11"/>
      <c r="DQY102" s="11"/>
      <c r="DQZ102" s="11"/>
      <c r="DRA102" s="11"/>
      <c r="DRB102" s="11"/>
      <c r="DRC102" s="11"/>
      <c r="DRD102" s="11"/>
      <c r="DRE102" s="11"/>
      <c r="DRF102" s="11"/>
      <c r="DRG102" s="11"/>
      <c r="DRH102" s="11"/>
      <c r="DRI102" s="11"/>
      <c r="DRJ102" s="11"/>
      <c r="DRK102" s="11"/>
      <c r="DRL102" s="11"/>
      <c r="DRM102" s="11"/>
      <c r="DRN102" s="11"/>
      <c r="DRO102" s="11"/>
      <c r="DRP102" s="11"/>
      <c r="DRQ102" s="11"/>
      <c r="DRR102" s="11"/>
      <c r="DRS102" s="11"/>
      <c r="DRT102" s="11"/>
      <c r="DRU102" s="11"/>
      <c r="DRV102" s="11"/>
      <c r="DRW102" s="11"/>
      <c r="DRX102" s="11"/>
      <c r="DRY102" s="11"/>
      <c r="DRZ102" s="11"/>
      <c r="DSA102" s="11"/>
      <c r="DSB102" s="11"/>
      <c r="DSC102" s="11"/>
      <c r="DSD102" s="11"/>
      <c r="DSE102" s="11"/>
      <c r="DSF102" s="11"/>
      <c r="DSG102" s="11"/>
      <c r="DSH102" s="11"/>
      <c r="DSI102" s="11"/>
      <c r="DSJ102" s="11"/>
      <c r="DSK102" s="11"/>
      <c r="DSL102" s="11"/>
      <c r="DSM102" s="11"/>
      <c r="DSN102" s="11"/>
      <c r="DSO102" s="11"/>
      <c r="DSP102" s="11"/>
      <c r="DSQ102" s="11"/>
      <c r="DSR102" s="11"/>
      <c r="DSS102" s="11"/>
      <c r="DST102" s="11"/>
      <c r="DSU102" s="11"/>
      <c r="DSV102" s="11"/>
      <c r="DSW102" s="11"/>
      <c r="DSX102" s="11"/>
      <c r="DSY102" s="11"/>
      <c r="DSZ102" s="11"/>
      <c r="DTA102" s="11"/>
      <c r="DTB102" s="11"/>
      <c r="DTC102" s="11"/>
      <c r="DTD102" s="11"/>
      <c r="DTE102" s="11"/>
      <c r="DTF102" s="11"/>
      <c r="DTG102" s="11"/>
      <c r="DTH102" s="11"/>
      <c r="DTI102" s="11"/>
      <c r="DTJ102" s="11"/>
      <c r="DTK102" s="11"/>
      <c r="DTL102" s="11"/>
      <c r="DTM102" s="11"/>
      <c r="DTN102" s="11"/>
      <c r="DTO102" s="11"/>
      <c r="DTP102" s="11"/>
      <c r="DTQ102" s="11"/>
      <c r="DTR102" s="11"/>
      <c r="DTS102" s="11"/>
      <c r="DTT102" s="11"/>
      <c r="DTU102" s="11"/>
      <c r="DTV102" s="11"/>
      <c r="DTW102" s="11"/>
      <c r="DTX102" s="11"/>
      <c r="DTY102" s="11"/>
      <c r="DTZ102" s="11"/>
      <c r="DUA102" s="11"/>
      <c r="DUB102" s="11"/>
      <c r="DUC102" s="11"/>
      <c r="DUD102" s="11"/>
      <c r="DUE102" s="11"/>
      <c r="DUF102" s="11"/>
      <c r="DUG102" s="11"/>
      <c r="DUH102" s="11"/>
      <c r="DUI102" s="11"/>
      <c r="DUJ102" s="11"/>
      <c r="DUK102" s="11"/>
      <c r="DUL102" s="11"/>
      <c r="DUM102" s="11"/>
      <c r="DUN102" s="11"/>
      <c r="DUO102" s="11"/>
      <c r="DUP102" s="11"/>
      <c r="DUQ102" s="11"/>
      <c r="DUR102" s="11"/>
      <c r="DUS102" s="11"/>
      <c r="DUT102" s="11"/>
      <c r="DUU102" s="11"/>
      <c r="DUV102" s="11"/>
      <c r="DUW102" s="11"/>
      <c r="DUX102" s="11"/>
      <c r="DUY102" s="11"/>
      <c r="DUZ102" s="11"/>
      <c r="DVA102" s="11"/>
      <c r="DVB102" s="11"/>
      <c r="DVC102" s="11"/>
      <c r="DVD102" s="11"/>
      <c r="DVE102" s="11"/>
      <c r="DVF102" s="11"/>
      <c r="DVG102" s="11"/>
      <c r="DVH102" s="11"/>
      <c r="DVI102" s="11"/>
      <c r="DVJ102" s="11"/>
      <c r="DVK102" s="11"/>
      <c r="DVL102" s="11"/>
      <c r="DVM102" s="11"/>
      <c r="DVN102" s="11"/>
      <c r="DVO102" s="11"/>
      <c r="DVP102" s="11"/>
      <c r="DVQ102" s="11"/>
      <c r="DVR102" s="11"/>
      <c r="DVS102" s="11"/>
      <c r="DVT102" s="11"/>
      <c r="DVU102" s="11"/>
      <c r="DVV102" s="11"/>
      <c r="DVW102" s="11"/>
      <c r="DVX102" s="11"/>
      <c r="DVY102" s="11"/>
      <c r="DVZ102" s="11"/>
      <c r="DWA102" s="11"/>
      <c r="DWB102" s="11"/>
      <c r="DWC102" s="11"/>
      <c r="DWD102" s="11"/>
      <c r="DWE102" s="11"/>
      <c r="DWF102" s="11"/>
      <c r="DWG102" s="11"/>
      <c r="DWH102" s="11"/>
      <c r="DWI102" s="11"/>
      <c r="DWJ102" s="11"/>
      <c r="DWK102" s="11"/>
      <c r="DWL102" s="11"/>
      <c r="DWM102" s="11"/>
      <c r="DWN102" s="11"/>
      <c r="DWO102" s="11"/>
      <c r="DWP102" s="11"/>
      <c r="DWQ102" s="11"/>
      <c r="DWR102" s="11"/>
      <c r="DWS102" s="11"/>
      <c r="DWT102" s="11"/>
      <c r="DWU102" s="11"/>
      <c r="DWV102" s="11"/>
      <c r="DWW102" s="11"/>
      <c r="DWX102" s="11"/>
      <c r="DWY102" s="11"/>
      <c r="DWZ102" s="11"/>
      <c r="DXA102" s="11"/>
      <c r="DXB102" s="11"/>
      <c r="DXC102" s="11"/>
      <c r="DXD102" s="11"/>
      <c r="DXE102" s="11"/>
      <c r="DXF102" s="11"/>
      <c r="DXG102" s="11"/>
      <c r="DXH102" s="11"/>
      <c r="DXI102" s="11"/>
      <c r="DXJ102" s="11"/>
      <c r="DXK102" s="11"/>
      <c r="DXL102" s="11"/>
      <c r="DXM102" s="11"/>
      <c r="DXN102" s="11"/>
      <c r="DXO102" s="11"/>
      <c r="DXP102" s="11"/>
      <c r="DXQ102" s="11"/>
      <c r="DXR102" s="11"/>
      <c r="DXS102" s="11"/>
      <c r="DXT102" s="11"/>
      <c r="DXU102" s="11"/>
      <c r="DXV102" s="11"/>
      <c r="DXW102" s="11"/>
      <c r="DXX102" s="11"/>
      <c r="DXY102" s="11"/>
      <c r="DXZ102" s="11"/>
      <c r="DYA102" s="11"/>
      <c r="DYB102" s="11"/>
      <c r="DYC102" s="11"/>
      <c r="DYD102" s="11"/>
      <c r="DYE102" s="11"/>
      <c r="DYF102" s="11"/>
      <c r="DYG102" s="11"/>
      <c r="DYH102" s="11"/>
      <c r="DYI102" s="11"/>
      <c r="DYJ102" s="11"/>
      <c r="DYK102" s="11"/>
      <c r="DYL102" s="11"/>
      <c r="DYM102" s="11"/>
      <c r="DYN102" s="11"/>
      <c r="DYO102" s="11"/>
      <c r="DYP102" s="11"/>
      <c r="DYQ102" s="11"/>
      <c r="DYR102" s="11"/>
      <c r="DYS102" s="11"/>
      <c r="DYT102" s="11"/>
      <c r="DYU102" s="11"/>
      <c r="DYV102" s="11"/>
      <c r="DYW102" s="11"/>
      <c r="DYX102" s="11"/>
      <c r="DYY102" s="11"/>
      <c r="DYZ102" s="11"/>
      <c r="DZA102" s="11"/>
      <c r="DZB102" s="11"/>
      <c r="DZC102" s="11"/>
      <c r="DZD102" s="11"/>
      <c r="DZE102" s="11"/>
      <c r="DZF102" s="11"/>
      <c r="DZG102" s="11"/>
      <c r="DZH102" s="11"/>
      <c r="DZI102" s="11"/>
      <c r="DZJ102" s="11"/>
      <c r="DZK102" s="11"/>
      <c r="DZL102" s="11"/>
      <c r="DZM102" s="11"/>
      <c r="DZN102" s="11"/>
      <c r="DZO102" s="11"/>
      <c r="DZP102" s="11"/>
      <c r="DZQ102" s="11"/>
      <c r="DZR102" s="11"/>
      <c r="DZS102" s="11"/>
      <c r="DZT102" s="11"/>
      <c r="DZU102" s="11"/>
      <c r="DZV102" s="11"/>
      <c r="DZW102" s="11"/>
      <c r="DZX102" s="11"/>
      <c r="DZY102" s="11"/>
      <c r="DZZ102" s="11"/>
      <c r="EAA102" s="11"/>
      <c r="EAB102" s="11"/>
      <c r="EAC102" s="11"/>
      <c r="EAD102" s="11"/>
      <c r="EAE102" s="11"/>
      <c r="EAF102" s="11"/>
      <c r="EAG102" s="11"/>
      <c r="EAH102" s="11"/>
      <c r="EAI102" s="11"/>
      <c r="EAJ102" s="11"/>
      <c r="EAK102" s="11"/>
      <c r="EAL102" s="11"/>
      <c r="EAM102" s="11"/>
      <c r="EAN102" s="11"/>
      <c r="EAO102" s="11"/>
      <c r="EAP102" s="11"/>
      <c r="EAQ102" s="11"/>
      <c r="EAR102" s="11"/>
      <c r="EAS102" s="11"/>
      <c r="EAT102" s="11"/>
      <c r="EAU102" s="11"/>
      <c r="EAV102" s="11"/>
      <c r="EAW102" s="11"/>
      <c r="EAX102" s="11"/>
      <c r="EAY102" s="11"/>
      <c r="EAZ102" s="11"/>
      <c r="EBA102" s="11"/>
      <c r="EBB102" s="11"/>
      <c r="EBC102" s="11"/>
      <c r="EBD102" s="11"/>
      <c r="EBE102" s="11"/>
      <c r="EBF102" s="11"/>
      <c r="EBG102" s="11"/>
      <c r="EBH102" s="11"/>
      <c r="EBI102" s="11"/>
      <c r="EBJ102" s="11"/>
      <c r="EBK102" s="11"/>
      <c r="EBL102" s="11"/>
      <c r="EBM102" s="11"/>
      <c r="EBN102" s="11"/>
      <c r="EBO102" s="11"/>
      <c r="EBP102" s="11"/>
      <c r="EBQ102" s="11"/>
      <c r="EBR102" s="11"/>
      <c r="EBS102" s="11"/>
      <c r="EBT102" s="11"/>
      <c r="EBU102" s="11"/>
      <c r="EBV102" s="11"/>
      <c r="EBW102" s="11"/>
      <c r="EBX102" s="11"/>
      <c r="EBY102" s="11"/>
      <c r="EBZ102" s="11"/>
      <c r="ECA102" s="11"/>
      <c r="ECB102" s="11"/>
      <c r="ECC102" s="11"/>
      <c r="ECD102" s="11"/>
      <c r="ECE102" s="11"/>
      <c r="ECF102" s="11"/>
      <c r="ECG102" s="11"/>
      <c r="ECH102" s="11"/>
      <c r="ECI102" s="11"/>
      <c r="ECJ102" s="11"/>
      <c r="ECK102" s="11"/>
      <c r="ECL102" s="11"/>
      <c r="ECM102" s="11"/>
      <c r="ECN102" s="11"/>
      <c r="ECO102" s="11"/>
      <c r="ECP102" s="11"/>
      <c r="ECQ102" s="11"/>
      <c r="ECR102" s="11"/>
      <c r="ECS102" s="11"/>
      <c r="ECT102" s="11"/>
      <c r="ECU102" s="11"/>
      <c r="ECV102" s="11"/>
      <c r="ECW102" s="11"/>
      <c r="ECX102" s="11"/>
      <c r="ECY102" s="11"/>
      <c r="ECZ102" s="11"/>
      <c r="EDA102" s="11"/>
      <c r="EDB102" s="11"/>
      <c r="EDC102" s="11"/>
      <c r="EDD102" s="11"/>
      <c r="EDE102" s="11"/>
      <c r="EDF102" s="11"/>
      <c r="EDG102" s="11"/>
      <c r="EDH102" s="11"/>
      <c r="EDI102" s="11"/>
      <c r="EDJ102" s="11"/>
      <c r="EDK102" s="11"/>
      <c r="EDL102" s="11"/>
      <c r="EDM102" s="11"/>
      <c r="EDN102" s="11"/>
      <c r="EDO102" s="11"/>
      <c r="EDP102" s="11"/>
      <c r="EDQ102" s="11"/>
      <c r="EDR102" s="11"/>
      <c r="EDS102" s="11"/>
      <c r="EDT102" s="11"/>
      <c r="EDU102" s="11"/>
      <c r="EDV102" s="11"/>
      <c r="EDW102" s="11"/>
      <c r="EDX102" s="11"/>
      <c r="EDY102" s="11"/>
      <c r="EDZ102" s="11"/>
      <c r="EEA102" s="11"/>
      <c r="EEB102" s="11"/>
      <c r="EEC102" s="11"/>
      <c r="EED102" s="11"/>
      <c r="EEE102" s="11"/>
      <c r="EEF102" s="11"/>
      <c r="EEG102" s="11"/>
      <c r="EEH102" s="11"/>
      <c r="EEI102" s="11"/>
      <c r="EEJ102" s="11"/>
      <c r="EEK102" s="11"/>
      <c r="EEL102" s="11"/>
      <c r="EEM102" s="11"/>
      <c r="EEN102" s="11"/>
      <c r="EEO102" s="11"/>
      <c r="EEP102" s="11"/>
      <c r="EEQ102" s="11"/>
      <c r="EER102" s="11"/>
      <c r="EES102" s="11"/>
      <c r="EET102" s="11"/>
      <c r="EEU102" s="11"/>
      <c r="EEV102" s="11"/>
      <c r="EEW102" s="11"/>
      <c r="EEX102" s="11"/>
      <c r="EEY102" s="11"/>
      <c r="EEZ102" s="11"/>
      <c r="EFA102" s="11"/>
      <c r="EFB102" s="11"/>
      <c r="EFC102" s="11"/>
      <c r="EFD102" s="11"/>
      <c r="EFE102" s="11"/>
      <c r="EFF102" s="11"/>
      <c r="EFG102" s="11"/>
      <c r="EFH102" s="11"/>
      <c r="EFI102" s="11"/>
      <c r="EFJ102" s="11"/>
      <c r="EFK102" s="11"/>
      <c r="EFL102" s="11"/>
      <c r="EFM102" s="11"/>
      <c r="EFN102" s="11"/>
      <c r="EFO102" s="11"/>
      <c r="EFP102" s="11"/>
      <c r="EFQ102" s="11"/>
      <c r="EFR102" s="11"/>
      <c r="EFS102" s="11"/>
      <c r="EFT102" s="11"/>
      <c r="EFU102" s="11"/>
      <c r="EFV102" s="11"/>
      <c r="EFW102" s="11"/>
      <c r="EFX102" s="11"/>
      <c r="EFY102" s="11"/>
      <c r="EFZ102" s="11"/>
      <c r="EGA102" s="11"/>
      <c r="EGB102" s="11"/>
      <c r="EGC102" s="11"/>
      <c r="EGD102" s="11"/>
      <c r="EGE102" s="11"/>
      <c r="EGF102" s="11"/>
      <c r="EGG102" s="11"/>
      <c r="EGH102" s="11"/>
      <c r="EGI102" s="11"/>
      <c r="EGJ102" s="11"/>
      <c r="EGK102" s="11"/>
      <c r="EGL102" s="11"/>
      <c r="EGM102" s="11"/>
      <c r="EGN102" s="11"/>
      <c r="EGO102" s="11"/>
      <c r="EGP102" s="11"/>
      <c r="EGQ102" s="11"/>
      <c r="EGR102" s="11"/>
      <c r="EGS102" s="11"/>
      <c r="EGT102" s="11"/>
      <c r="EGU102" s="11"/>
      <c r="EGV102" s="11"/>
      <c r="EGW102" s="11"/>
      <c r="EGX102" s="11"/>
      <c r="EGY102" s="11"/>
      <c r="EGZ102" s="11"/>
      <c r="EHA102" s="11"/>
      <c r="EHB102" s="11"/>
      <c r="EHC102" s="11"/>
      <c r="EHD102" s="11"/>
      <c r="EHE102" s="11"/>
      <c r="EHF102" s="11"/>
      <c r="EHG102" s="11"/>
      <c r="EHH102" s="11"/>
      <c r="EHI102" s="11"/>
      <c r="EHJ102" s="11"/>
      <c r="EHK102" s="11"/>
      <c r="EHL102" s="11"/>
      <c r="EHM102" s="11"/>
      <c r="EHN102" s="11"/>
      <c r="EHO102" s="11"/>
      <c r="EHP102" s="11"/>
      <c r="EHQ102" s="11"/>
      <c r="EHR102" s="11"/>
      <c r="EHS102" s="11"/>
      <c r="EHT102" s="11"/>
      <c r="EHU102" s="11"/>
      <c r="EHV102" s="11"/>
      <c r="EHW102" s="11"/>
      <c r="EHX102" s="11"/>
      <c r="EHY102" s="11"/>
      <c r="EHZ102" s="11"/>
      <c r="EIA102" s="11"/>
      <c r="EIB102" s="11"/>
      <c r="EIC102" s="11"/>
      <c r="EID102" s="11"/>
      <c r="EIE102" s="11"/>
      <c r="EIF102" s="11"/>
      <c r="EIG102" s="11"/>
      <c r="EIH102" s="11"/>
      <c r="EII102" s="11"/>
      <c r="EIJ102" s="11"/>
      <c r="EIK102" s="11"/>
      <c r="EIL102" s="11"/>
      <c r="EIM102" s="11"/>
      <c r="EIN102" s="11"/>
      <c r="EIO102" s="11"/>
      <c r="EIP102" s="11"/>
      <c r="EIQ102" s="11"/>
      <c r="EIR102" s="11"/>
      <c r="EIS102" s="11"/>
      <c r="EIT102" s="11"/>
      <c r="EIU102" s="11"/>
      <c r="EIV102" s="11"/>
      <c r="EIW102" s="11"/>
      <c r="EIX102" s="11"/>
      <c r="EIY102" s="11"/>
      <c r="EIZ102" s="11"/>
      <c r="EJA102" s="11"/>
      <c r="EJB102" s="11"/>
      <c r="EJC102" s="11"/>
      <c r="EJD102" s="11"/>
      <c r="EJE102" s="11"/>
      <c r="EJF102" s="11"/>
      <c r="EJG102" s="11"/>
      <c r="EJH102" s="11"/>
      <c r="EJI102" s="11"/>
      <c r="EJJ102" s="11"/>
      <c r="EJK102" s="11"/>
      <c r="EJL102" s="11"/>
      <c r="EJM102" s="11"/>
      <c r="EJN102" s="11"/>
      <c r="EJO102" s="11"/>
      <c r="EJP102" s="11"/>
      <c r="EJQ102" s="11"/>
      <c r="EJR102" s="11"/>
      <c r="EJS102" s="11"/>
      <c r="EJT102" s="11"/>
      <c r="EJU102" s="11"/>
      <c r="EJV102" s="11"/>
      <c r="EJW102" s="11"/>
      <c r="EJX102" s="11"/>
      <c r="EJY102" s="11"/>
      <c r="EJZ102" s="11"/>
      <c r="EKA102" s="11"/>
      <c r="EKB102" s="11"/>
      <c r="EKC102" s="11"/>
      <c r="EKD102" s="11"/>
      <c r="EKE102" s="11"/>
      <c r="EKF102" s="11"/>
      <c r="EKG102" s="11"/>
      <c r="EKH102" s="11"/>
      <c r="EKI102" s="11"/>
      <c r="EKJ102" s="11"/>
      <c r="EKK102" s="11"/>
      <c r="EKL102" s="11"/>
      <c r="EKM102" s="11"/>
      <c r="EKN102" s="11"/>
      <c r="EKO102" s="11"/>
      <c r="EKP102" s="11"/>
      <c r="EKQ102" s="11"/>
      <c r="EKR102" s="11"/>
      <c r="EKS102" s="11"/>
      <c r="EKT102" s="11"/>
      <c r="EKU102" s="11"/>
      <c r="EKV102" s="11"/>
      <c r="EKW102" s="11"/>
      <c r="EKX102" s="11"/>
      <c r="EKY102" s="11"/>
      <c r="EKZ102" s="11"/>
      <c r="ELA102" s="11"/>
      <c r="ELB102" s="11"/>
      <c r="ELC102" s="11"/>
      <c r="ELD102" s="11"/>
      <c r="ELE102" s="11"/>
      <c r="ELF102" s="11"/>
      <c r="ELG102" s="11"/>
      <c r="ELH102" s="11"/>
      <c r="ELI102" s="11"/>
      <c r="ELJ102" s="11"/>
      <c r="ELK102" s="11"/>
      <c r="ELL102" s="11"/>
      <c r="ELM102" s="11"/>
      <c r="ELN102" s="11"/>
      <c r="ELO102" s="11"/>
      <c r="ELP102" s="11"/>
      <c r="ELQ102" s="11"/>
      <c r="ELR102" s="11"/>
      <c r="ELS102" s="11"/>
      <c r="ELT102" s="11"/>
      <c r="ELU102" s="11"/>
      <c r="ELV102" s="11"/>
      <c r="ELW102" s="11"/>
      <c r="ELX102" s="11"/>
      <c r="ELY102" s="11"/>
      <c r="ELZ102" s="11"/>
    </row>
    <row r="103" spans="3:346 1276:3718">
      <c r="C103" s="166" t="s">
        <v>1002</v>
      </c>
      <c r="D103" s="223">
        <f t="shared" si="4"/>
        <v>0</v>
      </c>
      <c r="E103" s="88" t="s">
        <v>540</v>
      </c>
      <c r="F103" s="219"/>
      <c r="G103" s="92"/>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c r="HJ103" s="11"/>
      <c r="HK103" s="11"/>
      <c r="HL103" s="11"/>
      <c r="HM103" s="11"/>
      <c r="HN103" s="11"/>
      <c r="HO103" s="11"/>
      <c r="HP103" s="11"/>
      <c r="HQ103" s="11"/>
      <c r="HR103" s="11"/>
      <c r="HS103" s="11"/>
      <c r="HT103" s="11"/>
      <c r="HU103" s="11"/>
      <c r="HV103" s="11"/>
      <c r="HW103" s="11"/>
      <c r="HX103" s="11"/>
      <c r="HY103" s="11"/>
      <c r="HZ103" s="11"/>
      <c r="IA103" s="11"/>
      <c r="IB103" s="11"/>
      <c r="IC103" s="11"/>
      <c r="ID103" s="11"/>
      <c r="IE103" s="11"/>
      <c r="IF103" s="11"/>
      <c r="IG103" s="11"/>
      <c r="IH103" s="11"/>
      <c r="II103" s="11"/>
      <c r="IJ103" s="11"/>
      <c r="IK103" s="11"/>
      <c r="IL103" s="11"/>
      <c r="IM103" s="11"/>
      <c r="IN103" s="11"/>
      <c r="IO103" s="11"/>
      <c r="IP103" s="11"/>
      <c r="IQ103" s="11"/>
      <c r="IR103" s="11"/>
      <c r="IS103" s="11"/>
      <c r="IT103" s="11"/>
      <c r="IU103" s="11"/>
      <c r="IV103" s="11"/>
      <c r="IW103" s="11"/>
      <c r="IX103" s="11"/>
      <c r="IY103" s="11"/>
      <c r="IZ103" s="11"/>
      <c r="JA103" s="11"/>
      <c r="JB103" s="11"/>
      <c r="JC103" s="11"/>
      <c r="JD103" s="11"/>
      <c r="JE103" s="11"/>
      <c r="JF103" s="11"/>
      <c r="JG103" s="11"/>
      <c r="JH103" s="11"/>
      <c r="JI103" s="11"/>
      <c r="JJ103" s="11"/>
      <c r="JK103" s="11"/>
      <c r="JL103" s="11"/>
      <c r="JM103" s="11"/>
      <c r="JN103" s="11"/>
      <c r="JO103" s="11"/>
      <c r="JP103" s="11"/>
      <c r="JQ103" s="11"/>
      <c r="JR103" s="11"/>
      <c r="JS103" s="11"/>
      <c r="JT103" s="11"/>
      <c r="JU103" s="11"/>
      <c r="JV103" s="11"/>
      <c r="JW103" s="11"/>
      <c r="JX103" s="11"/>
      <c r="JY103" s="11"/>
      <c r="JZ103" s="11"/>
      <c r="KA103" s="11"/>
      <c r="KB103" s="11"/>
      <c r="KC103" s="11"/>
      <c r="KD103" s="11"/>
      <c r="KE103" s="11"/>
      <c r="KF103" s="11"/>
      <c r="KG103" s="11"/>
      <c r="KH103" s="11"/>
      <c r="KI103" s="11"/>
      <c r="KJ103" s="11"/>
      <c r="KK103" s="11"/>
      <c r="KL103" s="11"/>
      <c r="KM103" s="11"/>
      <c r="KN103" s="11"/>
      <c r="KO103" s="11"/>
      <c r="KP103" s="11"/>
      <c r="KQ103" s="11"/>
      <c r="KR103" s="11"/>
      <c r="KS103" s="11"/>
      <c r="KT103" s="11"/>
      <c r="KU103" s="11"/>
      <c r="KV103" s="11"/>
      <c r="KW103" s="11"/>
      <c r="KX103" s="11"/>
      <c r="KY103" s="11"/>
      <c r="KZ103" s="11"/>
      <c r="LA103" s="11"/>
      <c r="LB103" s="11"/>
      <c r="LC103" s="11"/>
      <c r="LD103" s="11"/>
      <c r="LE103" s="11"/>
      <c r="LF103" s="11"/>
      <c r="LG103" s="11"/>
      <c r="LH103" s="11"/>
      <c r="LI103" s="11"/>
      <c r="LJ103" s="11"/>
      <c r="LK103" s="11"/>
      <c r="LL103" s="11"/>
      <c r="LM103" s="11"/>
      <c r="LN103" s="11"/>
      <c r="LO103" s="11"/>
      <c r="LP103" s="11"/>
      <c r="LQ103" s="11"/>
      <c r="LR103" s="11"/>
      <c r="LS103" s="11"/>
      <c r="LT103" s="11"/>
      <c r="LU103" s="11"/>
      <c r="LV103" s="11"/>
      <c r="LW103" s="11"/>
      <c r="LX103" s="11"/>
      <c r="LY103" s="11"/>
      <c r="LZ103" s="11"/>
      <c r="MA103" s="11"/>
      <c r="MB103" s="11"/>
      <c r="MC103" s="11"/>
      <c r="MD103" s="11"/>
      <c r="ME103" s="11"/>
      <c r="MF103" s="11"/>
      <c r="MG103" s="11"/>
      <c r="MH103" s="11"/>
      <c r="AWB103" s="11"/>
      <c r="AWC103" s="11"/>
      <c r="AWD103" s="11"/>
      <c r="AWE103" s="11"/>
      <c r="AWF103" s="11"/>
      <c r="AWG103" s="11"/>
      <c r="AWH103" s="11"/>
      <c r="AWI103" s="11"/>
      <c r="AWJ103" s="11"/>
      <c r="AWK103" s="11"/>
      <c r="AWL103" s="11"/>
      <c r="AWM103" s="11"/>
      <c r="AWN103" s="11"/>
      <c r="AWO103" s="11"/>
      <c r="AWP103" s="11"/>
      <c r="AWQ103" s="11"/>
      <c r="AWR103" s="11"/>
      <c r="AWS103" s="11"/>
      <c r="AWT103" s="11"/>
      <c r="AWU103" s="11"/>
      <c r="AWV103" s="11"/>
      <c r="AWW103" s="11"/>
      <c r="AWX103" s="11"/>
      <c r="AWY103" s="11"/>
      <c r="AWZ103" s="11"/>
      <c r="AXA103" s="11"/>
      <c r="AXB103" s="11"/>
      <c r="AXC103" s="11"/>
      <c r="AXD103" s="11"/>
      <c r="AXE103" s="11"/>
      <c r="AXF103" s="11"/>
      <c r="AXG103" s="11"/>
      <c r="AXH103" s="11"/>
      <c r="AXI103" s="11"/>
      <c r="AXJ103" s="11"/>
      <c r="AXK103" s="11"/>
      <c r="AXL103" s="11"/>
      <c r="AXM103" s="11"/>
      <c r="AXN103" s="11"/>
      <c r="AXO103" s="11"/>
      <c r="AXP103" s="11"/>
      <c r="AXQ103" s="11"/>
      <c r="AXR103" s="11"/>
      <c r="AXS103" s="11"/>
      <c r="AXT103" s="11"/>
      <c r="AXU103" s="11"/>
      <c r="AXV103" s="11"/>
      <c r="AXW103" s="11"/>
      <c r="AXX103" s="11"/>
      <c r="AXY103" s="11"/>
      <c r="AXZ103" s="11"/>
      <c r="AYA103" s="11"/>
      <c r="AYB103" s="11"/>
      <c r="AYC103" s="11"/>
      <c r="AYD103" s="11"/>
      <c r="AYE103" s="11"/>
      <c r="AYF103" s="11"/>
      <c r="AYG103" s="11"/>
      <c r="AYH103" s="11"/>
      <c r="AYI103" s="11"/>
      <c r="AYJ103" s="11"/>
      <c r="AYK103" s="11"/>
      <c r="AYL103" s="11"/>
      <c r="AYM103" s="11"/>
      <c r="AYN103" s="11"/>
      <c r="AYO103" s="11"/>
      <c r="AYP103" s="11"/>
      <c r="AYQ103" s="11"/>
      <c r="AYR103" s="11"/>
      <c r="AYS103" s="11"/>
      <c r="AYT103" s="11"/>
      <c r="AYU103" s="11"/>
      <c r="AYV103" s="11"/>
      <c r="AYW103" s="11"/>
      <c r="AYX103" s="11"/>
      <c r="AYY103" s="11"/>
      <c r="AYZ103" s="11"/>
      <c r="AZA103" s="11"/>
      <c r="AZB103" s="11"/>
      <c r="AZC103" s="11"/>
      <c r="AZD103" s="11"/>
      <c r="AZE103" s="11"/>
      <c r="AZF103" s="11"/>
      <c r="AZG103" s="11"/>
      <c r="AZH103" s="11"/>
      <c r="AZI103" s="11"/>
      <c r="AZJ103" s="11"/>
      <c r="AZK103" s="11"/>
      <c r="AZL103" s="11"/>
      <c r="AZM103" s="11"/>
      <c r="AZN103" s="11"/>
      <c r="AZO103" s="11"/>
      <c r="AZP103" s="11"/>
      <c r="AZQ103" s="11"/>
      <c r="AZR103" s="11"/>
      <c r="AZS103" s="11"/>
      <c r="AZT103" s="11"/>
      <c r="AZU103" s="11"/>
      <c r="AZV103" s="11"/>
      <c r="AZW103" s="11"/>
      <c r="AZX103" s="11"/>
      <c r="AZY103" s="11"/>
      <c r="AZZ103" s="11"/>
      <c r="BAA103" s="11"/>
      <c r="BAB103" s="11"/>
      <c r="BAC103" s="11"/>
      <c r="BAD103" s="11"/>
      <c r="BAE103" s="11"/>
      <c r="BAF103" s="11"/>
      <c r="BAG103" s="11"/>
      <c r="BAH103" s="11"/>
      <c r="BAI103" s="11"/>
      <c r="BAJ103" s="11"/>
      <c r="BAK103" s="11"/>
      <c r="BAL103" s="11"/>
      <c r="BAM103" s="11"/>
      <c r="BAN103" s="11"/>
      <c r="BAO103" s="11"/>
      <c r="BAP103" s="11"/>
      <c r="BAQ103" s="11"/>
      <c r="BAR103" s="11"/>
      <c r="BAS103" s="11"/>
      <c r="BAT103" s="11"/>
      <c r="BAU103" s="11"/>
      <c r="BAV103" s="11"/>
      <c r="BAW103" s="11"/>
      <c r="BAX103" s="11"/>
      <c r="BAY103" s="11"/>
      <c r="BAZ103" s="11"/>
      <c r="BBA103" s="11"/>
      <c r="BBB103" s="11"/>
      <c r="BBC103" s="11"/>
      <c r="BBD103" s="11"/>
      <c r="BBE103" s="11"/>
      <c r="BBF103" s="11"/>
      <c r="BBG103" s="11"/>
      <c r="BBH103" s="11"/>
      <c r="BBI103" s="11"/>
      <c r="BBJ103" s="11"/>
      <c r="BBK103" s="11"/>
      <c r="BBL103" s="11"/>
      <c r="BBM103" s="11"/>
      <c r="BBN103" s="11"/>
      <c r="BBO103" s="11"/>
      <c r="BBP103" s="11"/>
      <c r="BBQ103" s="11"/>
      <c r="BBR103" s="11"/>
      <c r="BBS103" s="11"/>
      <c r="BBT103" s="11"/>
      <c r="BBU103" s="11"/>
      <c r="BBV103" s="11"/>
      <c r="BBW103" s="11"/>
      <c r="BBX103" s="11"/>
      <c r="BBY103" s="11"/>
      <c r="BBZ103" s="11"/>
      <c r="BCA103" s="11"/>
      <c r="BCB103" s="11"/>
      <c r="BCC103" s="11"/>
      <c r="BCD103" s="11"/>
      <c r="BCE103" s="11"/>
      <c r="BCF103" s="11"/>
      <c r="BCG103" s="11"/>
      <c r="BCH103" s="11"/>
      <c r="BCI103" s="11"/>
      <c r="BCJ103" s="11"/>
      <c r="BCK103" s="11"/>
      <c r="BCL103" s="11"/>
      <c r="BCM103" s="11"/>
      <c r="BCN103" s="11"/>
      <c r="BCO103" s="11"/>
      <c r="BCP103" s="11"/>
      <c r="BCQ103" s="11"/>
      <c r="BCR103" s="11"/>
      <c r="BCS103" s="11"/>
      <c r="BCT103" s="11"/>
      <c r="BCU103" s="11"/>
      <c r="BCV103" s="11"/>
      <c r="BCW103" s="11"/>
      <c r="BCX103" s="11"/>
      <c r="BCY103" s="11"/>
      <c r="BCZ103" s="11"/>
      <c r="BDA103" s="11"/>
      <c r="BDB103" s="11"/>
      <c r="BDC103" s="11"/>
      <c r="BDD103" s="11"/>
      <c r="BDE103" s="11"/>
      <c r="BDF103" s="11"/>
      <c r="BDG103" s="11"/>
      <c r="BDH103" s="11"/>
      <c r="BDI103" s="11"/>
      <c r="BDJ103" s="11"/>
      <c r="BDK103" s="11"/>
      <c r="BDL103" s="11"/>
      <c r="BDM103" s="11"/>
      <c r="BDN103" s="11"/>
      <c r="BDO103" s="11"/>
      <c r="BDP103" s="11"/>
      <c r="BDQ103" s="11"/>
      <c r="BDR103" s="11"/>
      <c r="BDS103" s="11"/>
      <c r="BDT103" s="11"/>
      <c r="BDU103" s="11"/>
      <c r="BDV103" s="11"/>
      <c r="BDW103" s="11"/>
      <c r="BDX103" s="11"/>
      <c r="BDY103" s="11"/>
      <c r="BDZ103" s="11"/>
      <c r="BEA103" s="11"/>
      <c r="BEB103" s="11"/>
      <c r="BEC103" s="11"/>
      <c r="BED103" s="11"/>
      <c r="BEE103" s="11"/>
      <c r="BEF103" s="11"/>
      <c r="BEG103" s="11"/>
      <c r="BEH103" s="11"/>
      <c r="BEI103" s="11"/>
      <c r="BEJ103" s="11"/>
      <c r="BEK103" s="11"/>
      <c r="BEL103" s="11"/>
      <c r="BEM103" s="11"/>
      <c r="BEN103" s="11"/>
      <c r="BEO103" s="11"/>
      <c r="BEP103" s="11"/>
      <c r="BEQ103" s="11"/>
      <c r="BER103" s="11"/>
      <c r="BES103" s="11"/>
      <c r="BET103" s="11"/>
      <c r="BEU103" s="11"/>
      <c r="BEV103" s="11"/>
      <c r="BEW103" s="11"/>
      <c r="BEX103" s="11"/>
      <c r="BEY103" s="11"/>
      <c r="BEZ103" s="11"/>
      <c r="BFA103" s="11"/>
      <c r="BFB103" s="11"/>
      <c r="BFC103" s="11"/>
      <c r="BFD103" s="11"/>
      <c r="BFE103" s="11"/>
      <c r="BFF103" s="11"/>
      <c r="BFG103" s="11"/>
      <c r="BFH103" s="11"/>
      <c r="BFI103" s="11"/>
      <c r="BFJ103" s="11"/>
      <c r="BFK103" s="11"/>
      <c r="BFL103" s="11"/>
      <c r="BFM103" s="11"/>
      <c r="BFN103" s="11"/>
      <c r="BFO103" s="11"/>
      <c r="BFP103" s="11"/>
      <c r="BFQ103" s="11"/>
      <c r="BFR103" s="11"/>
      <c r="BFS103" s="11"/>
      <c r="BFT103" s="11"/>
      <c r="BFU103" s="11"/>
      <c r="BFV103" s="11"/>
      <c r="BFW103" s="11"/>
      <c r="BFX103" s="11"/>
      <c r="BFY103" s="11"/>
      <c r="BFZ103" s="11"/>
      <c r="BGA103" s="11"/>
      <c r="BGB103" s="11"/>
      <c r="BGC103" s="11"/>
      <c r="BGD103" s="11"/>
      <c r="BGE103" s="11"/>
      <c r="BGF103" s="11"/>
      <c r="BGG103" s="11"/>
      <c r="BGH103" s="11"/>
      <c r="BGI103" s="11"/>
      <c r="BGJ103" s="11"/>
      <c r="BGK103" s="11"/>
      <c r="BGL103" s="11"/>
      <c r="BGM103" s="11"/>
      <c r="BGN103" s="11"/>
      <c r="BGO103" s="11"/>
      <c r="BGP103" s="11"/>
      <c r="BGQ103" s="11"/>
      <c r="BGR103" s="11"/>
      <c r="BGS103" s="11"/>
      <c r="BGT103" s="11"/>
      <c r="BGU103" s="11"/>
      <c r="BGV103" s="11"/>
      <c r="BGW103" s="11"/>
      <c r="BGX103" s="11"/>
      <c r="BGY103" s="11"/>
      <c r="BGZ103" s="11"/>
      <c r="BHA103" s="11"/>
      <c r="BHB103" s="11"/>
      <c r="BHC103" s="11"/>
      <c r="BHD103" s="11"/>
      <c r="BHE103" s="11"/>
      <c r="BHF103" s="11"/>
      <c r="BHG103" s="11"/>
      <c r="BHH103" s="11"/>
      <c r="BHI103" s="11"/>
      <c r="BHJ103" s="11"/>
      <c r="BHK103" s="11"/>
      <c r="BHL103" s="11"/>
      <c r="BHM103" s="11"/>
      <c r="BHN103" s="11"/>
      <c r="BHO103" s="11"/>
      <c r="BHP103" s="11"/>
      <c r="BHQ103" s="11"/>
      <c r="BHR103" s="11"/>
      <c r="BHS103" s="11"/>
      <c r="BHT103" s="11"/>
      <c r="BHU103" s="11"/>
      <c r="BHV103" s="11"/>
      <c r="BHW103" s="11"/>
      <c r="BHX103" s="11"/>
      <c r="BHY103" s="11"/>
      <c r="BHZ103" s="11"/>
      <c r="BIA103" s="11"/>
      <c r="BIB103" s="11"/>
      <c r="BIC103" s="11"/>
      <c r="BID103" s="11"/>
      <c r="BIE103" s="11"/>
      <c r="BIF103" s="11"/>
      <c r="BIG103" s="11"/>
      <c r="BIH103" s="11"/>
      <c r="BII103" s="11"/>
      <c r="BIJ103" s="11"/>
      <c r="BIK103" s="11"/>
      <c r="BIL103" s="11"/>
      <c r="BIM103" s="11"/>
      <c r="BIN103" s="11"/>
      <c r="BIO103" s="11"/>
      <c r="BIP103" s="11"/>
      <c r="BIQ103" s="11"/>
      <c r="BIR103" s="11"/>
      <c r="BIS103" s="11"/>
      <c r="BIT103" s="11"/>
      <c r="BIU103" s="11"/>
      <c r="BIV103" s="11"/>
      <c r="BIW103" s="11"/>
      <c r="BIX103" s="11"/>
      <c r="BIY103" s="11"/>
      <c r="BIZ103" s="11"/>
      <c r="BJA103" s="11"/>
      <c r="BJB103" s="11"/>
      <c r="BJC103" s="11"/>
      <c r="BJD103" s="11"/>
      <c r="BJE103" s="11"/>
      <c r="BJF103" s="11"/>
      <c r="BJG103" s="11"/>
      <c r="BJH103" s="11"/>
      <c r="BJI103" s="11"/>
      <c r="BJJ103" s="11"/>
      <c r="BJK103" s="11"/>
      <c r="BJL103" s="11"/>
      <c r="BJM103" s="11"/>
      <c r="BJN103" s="11"/>
      <c r="BJO103" s="11"/>
      <c r="BJP103" s="11"/>
      <c r="BJQ103" s="11"/>
      <c r="BJR103" s="11"/>
      <c r="BJS103" s="11"/>
      <c r="BJT103" s="11"/>
      <c r="BJU103" s="11"/>
      <c r="BJV103" s="11"/>
      <c r="BJW103" s="11"/>
      <c r="BJX103" s="11"/>
      <c r="BJY103" s="11"/>
      <c r="BJZ103" s="11"/>
      <c r="BKA103" s="11"/>
      <c r="BKB103" s="11"/>
      <c r="BKC103" s="11"/>
      <c r="BKD103" s="11"/>
      <c r="BKE103" s="11"/>
      <c r="BKF103" s="11"/>
      <c r="BKG103" s="11"/>
      <c r="BKH103" s="11"/>
      <c r="BKI103" s="11"/>
      <c r="BKJ103" s="11"/>
      <c r="BKK103" s="11"/>
      <c r="BKL103" s="11"/>
      <c r="BKM103" s="11"/>
      <c r="BKN103" s="11"/>
      <c r="BKO103" s="11"/>
      <c r="BKP103" s="11"/>
      <c r="BKQ103" s="11"/>
      <c r="BKR103" s="11"/>
      <c r="BKS103" s="11"/>
      <c r="BKT103" s="11"/>
      <c r="BKU103" s="11"/>
      <c r="BKV103" s="11"/>
      <c r="BKW103" s="11"/>
      <c r="BKX103" s="11"/>
      <c r="BKY103" s="11"/>
      <c r="BKZ103" s="11"/>
      <c r="BLA103" s="11"/>
      <c r="BLB103" s="11"/>
      <c r="BLC103" s="11"/>
      <c r="BLD103" s="11"/>
      <c r="BLE103" s="11"/>
      <c r="BLF103" s="11"/>
      <c r="BLG103" s="11"/>
      <c r="BLH103" s="11"/>
      <c r="BLI103" s="11"/>
      <c r="BLJ103" s="11"/>
      <c r="BLK103" s="11"/>
      <c r="BLL103" s="11"/>
      <c r="BLM103" s="11"/>
      <c r="BLN103" s="11"/>
      <c r="BLO103" s="11"/>
      <c r="BLP103" s="11"/>
      <c r="BLQ103" s="11"/>
      <c r="BLR103" s="11"/>
      <c r="BLS103" s="11"/>
      <c r="BLT103" s="11"/>
      <c r="BLU103" s="11"/>
      <c r="BLV103" s="11"/>
      <c r="BLW103" s="11"/>
      <c r="BLX103" s="11"/>
      <c r="BLY103" s="11"/>
      <c r="BLZ103" s="11"/>
      <c r="BMA103" s="11"/>
      <c r="BMB103" s="11"/>
      <c r="BMC103" s="11"/>
      <c r="BMD103" s="11"/>
      <c r="BME103" s="11"/>
      <c r="BMF103" s="11"/>
      <c r="BMG103" s="11"/>
      <c r="BMH103" s="11"/>
      <c r="BMI103" s="11"/>
      <c r="BMJ103" s="11"/>
      <c r="BMK103" s="11"/>
      <c r="BML103" s="11"/>
      <c r="BMM103" s="11"/>
      <c r="BMN103" s="11"/>
      <c r="BMO103" s="11"/>
      <c r="BMP103" s="11"/>
      <c r="BMQ103" s="11"/>
      <c r="BMR103" s="11"/>
      <c r="BMS103" s="11"/>
      <c r="BMT103" s="11"/>
      <c r="BMU103" s="11"/>
      <c r="BMV103" s="11"/>
      <c r="BMW103" s="11"/>
      <c r="BMX103" s="11"/>
      <c r="BMY103" s="11"/>
      <c r="BMZ103" s="11"/>
      <c r="BNA103" s="11"/>
      <c r="BNB103" s="11"/>
      <c r="BNC103" s="11"/>
      <c r="BND103" s="11"/>
      <c r="BNE103" s="11"/>
      <c r="BNF103" s="11"/>
      <c r="BNG103" s="11"/>
      <c r="BNH103" s="11"/>
      <c r="BNI103" s="11"/>
      <c r="BNJ103" s="11"/>
      <c r="BNK103" s="11"/>
      <c r="BNL103" s="11"/>
      <c r="BNM103" s="11"/>
      <c r="BNN103" s="11"/>
      <c r="BNO103" s="11"/>
      <c r="BNP103" s="11"/>
      <c r="BNQ103" s="11"/>
      <c r="BNR103" s="11"/>
      <c r="BNS103" s="11"/>
      <c r="BNT103" s="11"/>
      <c r="BNU103" s="11"/>
      <c r="BNV103" s="11"/>
      <c r="BNW103" s="11"/>
      <c r="BNX103" s="11"/>
      <c r="BNY103" s="11"/>
      <c r="BNZ103" s="11"/>
      <c r="BOA103" s="11"/>
      <c r="BOB103" s="11"/>
      <c r="BOC103" s="11"/>
      <c r="BOD103" s="11"/>
      <c r="BOE103" s="11"/>
      <c r="BOF103" s="11"/>
      <c r="BOG103" s="11"/>
      <c r="BOH103" s="11"/>
      <c r="BOI103" s="11"/>
      <c r="BOJ103" s="11"/>
      <c r="BOK103" s="11"/>
      <c r="BOL103" s="11"/>
      <c r="BOM103" s="11"/>
      <c r="BON103" s="11"/>
      <c r="BOO103" s="11"/>
      <c r="BOP103" s="11"/>
      <c r="BOQ103" s="11"/>
      <c r="BOR103" s="11"/>
      <c r="BOS103" s="11"/>
      <c r="BOT103" s="11"/>
      <c r="BOU103" s="11"/>
      <c r="BOV103" s="11"/>
      <c r="BOW103" s="11"/>
      <c r="BOX103" s="11"/>
      <c r="BOY103" s="11"/>
      <c r="BOZ103" s="11"/>
      <c r="BPA103" s="11"/>
      <c r="BPB103" s="11"/>
      <c r="BPC103" s="11"/>
      <c r="BPD103" s="11"/>
      <c r="BPE103" s="11"/>
      <c r="BPF103" s="11"/>
      <c r="BPG103" s="11"/>
      <c r="BPH103" s="11"/>
      <c r="BPI103" s="11"/>
      <c r="BPJ103" s="11"/>
      <c r="BPK103" s="11"/>
      <c r="BPL103" s="11"/>
      <c r="BPM103" s="11"/>
      <c r="BPN103" s="11"/>
      <c r="BPO103" s="11"/>
      <c r="BPP103" s="11"/>
      <c r="BPQ103" s="11"/>
      <c r="BPR103" s="11"/>
      <c r="BPS103" s="11"/>
      <c r="BPT103" s="11"/>
      <c r="BPU103" s="11"/>
      <c r="BPV103" s="11"/>
      <c r="BPW103" s="11"/>
      <c r="BPX103" s="11"/>
      <c r="BPY103" s="11"/>
      <c r="BPZ103" s="11"/>
      <c r="BQA103" s="11"/>
      <c r="BQB103" s="11"/>
      <c r="BQC103" s="11"/>
      <c r="BQD103" s="11"/>
      <c r="BQE103" s="11"/>
      <c r="BQF103" s="11"/>
      <c r="BQG103" s="11"/>
      <c r="BQH103" s="11"/>
      <c r="BQI103" s="11"/>
      <c r="BQJ103" s="11"/>
      <c r="BQK103" s="11"/>
      <c r="BQL103" s="11"/>
      <c r="BQM103" s="11"/>
      <c r="BQN103" s="11"/>
      <c r="BQO103" s="11"/>
      <c r="BQP103" s="11"/>
      <c r="BQQ103" s="11"/>
      <c r="BQR103" s="11"/>
      <c r="BQS103" s="11"/>
      <c r="BQT103" s="11"/>
      <c r="BQU103" s="11"/>
      <c r="BQV103" s="11"/>
      <c r="BQW103" s="11"/>
      <c r="BQX103" s="11"/>
      <c r="BQY103" s="11"/>
      <c r="BQZ103" s="11"/>
      <c r="BRA103" s="11"/>
      <c r="BRB103" s="11"/>
      <c r="BRC103" s="11"/>
      <c r="BRD103" s="11"/>
      <c r="BRE103" s="11"/>
      <c r="BRF103" s="11"/>
      <c r="BRG103" s="11"/>
      <c r="BRH103" s="11"/>
      <c r="BRI103" s="11"/>
      <c r="BRJ103" s="11"/>
      <c r="BRK103" s="11"/>
      <c r="BRL103" s="11"/>
      <c r="BRM103" s="11"/>
      <c r="BRN103" s="11"/>
      <c r="BRO103" s="11"/>
      <c r="BRP103" s="11"/>
      <c r="BRQ103" s="11"/>
      <c r="BRR103" s="11"/>
      <c r="BRS103" s="11"/>
      <c r="BRT103" s="11"/>
      <c r="BRU103" s="11"/>
      <c r="BRV103" s="11"/>
      <c r="BRW103" s="11"/>
      <c r="BRX103" s="11"/>
      <c r="BRY103" s="11"/>
      <c r="BRZ103" s="11"/>
      <c r="BSA103" s="11"/>
      <c r="BSB103" s="11"/>
      <c r="BSC103" s="11"/>
      <c r="BSD103" s="11"/>
      <c r="BSE103" s="11"/>
      <c r="BSF103" s="11"/>
      <c r="BSG103" s="11"/>
      <c r="BSH103" s="11"/>
      <c r="BSI103" s="11"/>
      <c r="BSJ103" s="11"/>
      <c r="BSK103" s="11"/>
      <c r="BSL103" s="11"/>
      <c r="BSM103" s="11"/>
      <c r="BSN103" s="11"/>
      <c r="BSO103" s="11"/>
      <c r="BSP103" s="11"/>
      <c r="BSQ103" s="11"/>
      <c r="BSR103" s="11"/>
      <c r="BSS103" s="11"/>
      <c r="BST103" s="11"/>
      <c r="BSU103" s="11"/>
      <c r="BSV103" s="11"/>
      <c r="BSW103" s="11"/>
      <c r="BSX103" s="11"/>
      <c r="BSY103" s="11"/>
      <c r="BSZ103" s="11"/>
      <c r="BTA103" s="11"/>
      <c r="BTB103" s="11"/>
      <c r="BTC103" s="11"/>
      <c r="BTD103" s="11"/>
      <c r="BTE103" s="11"/>
      <c r="BTF103" s="11"/>
      <c r="BTG103" s="11"/>
      <c r="BTH103" s="11"/>
      <c r="BTI103" s="11"/>
      <c r="BTJ103" s="11"/>
      <c r="BTK103" s="11"/>
      <c r="BTL103" s="11"/>
      <c r="BTM103" s="11"/>
      <c r="BTN103" s="11"/>
      <c r="BTO103" s="11"/>
      <c r="BTP103" s="11"/>
      <c r="BTQ103" s="11"/>
      <c r="BTR103" s="11"/>
      <c r="BTS103" s="11"/>
      <c r="BTT103" s="11"/>
      <c r="BTU103" s="11"/>
      <c r="BTV103" s="11"/>
      <c r="BTW103" s="11"/>
      <c r="BTX103" s="11"/>
      <c r="BTY103" s="11"/>
      <c r="BTZ103" s="11"/>
      <c r="BUA103" s="11"/>
      <c r="BUB103" s="11"/>
      <c r="BUC103" s="11"/>
      <c r="BUD103" s="11"/>
      <c r="BUE103" s="11"/>
      <c r="BUF103" s="11"/>
      <c r="BUG103" s="11"/>
      <c r="BUH103" s="11"/>
      <c r="BUI103" s="11"/>
      <c r="BUJ103" s="11"/>
      <c r="BUK103" s="11"/>
      <c r="BUL103" s="11"/>
      <c r="BUM103" s="11"/>
      <c r="BUN103" s="11"/>
      <c r="BUO103" s="11"/>
      <c r="BUP103" s="11"/>
      <c r="BUQ103" s="11"/>
      <c r="BUR103" s="11"/>
      <c r="BUS103" s="11"/>
      <c r="BUT103" s="11"/>
      <c r="BUU103" s="11"/>
      <c r="BUV103" s="11"/>
      <c r="BUW103" s="11"/>
      <c r="BUX103" s="11"/>
      <c r="BUY103" s="11"/>
      <c r="BUZ103" s="11"/>
      <c r="BVA103" s="11"/>
      <c r="BVB103" s="11"/>
      <c r="BVC103" s="11"/>
      <c r="BVD103" s="11"/>
      <c r="BVE103" s="11"/>
      <c r="BVF103" s="11"/>
      <c r="BVG103" s="11"/>
      <c r="BVH103" s="11"/>
      <c r="BVI103" s="11"/>
      <c r="BVJ103" s="11"/>
      <c r="BVK103" s="11"/>
      <c r="BVL103" s="11"/>
      <c r="BVM103" s="11"/>
      <c r="BVN103" s="11"/>
      <c r="BVO103" s="11"/>
      <c r="BVP103" s="11"/>
      <c r="BVQ103" s="11"/>
      <c r="BVR103" s="11"/>
      <c r="BVS103" s="11"/>
      <c r="BVT103" s="11"/>
      <c r="BVU103" s="11"/>
      <c r="BVV103" s="11"/>
      <c r="BVW103" s="11"/>
      <c r="BVX103" s="11"/>
      <c r="BVY103" s="11"/>
      <c r="BVZ103" s="11"/>
      <c r="BWA103" s="11"/>
      <c r="BWB103" s="11"/>
      <c r="BWC103" s="11"/>
      <c r="BWD103" s="11"/>
      <c r="BWE103" s="11"/>
      <c r="BWF103" s="11"/>
      <c r="BWG103" s="11"/>
      <c r="BWH103" s="11"/>
      <c r="BWI103" s="11"/>
      <c r="BWJ103" s="11"/>
      <c r="BWK103" s="11"/>
      <c r="BWL103" s="11"/>
      <c r="BWM103" s="11"/>
      <c r="BWN103" s="11"/>
      <c r="BWO103" s="11"/>
      <c r="BWP103" s="11"/>
      <c r="BWQ103" s="11"/>
      <c r="BWR103" s="11"/>
      <c r="BWS103" s="11"/>
      <c r="BWT103" s="11"/>
      <c r="BWU103" s="11"/>
      <c r="BWV103" s="11"/>
      <c r="BWW103" s="11"/>
      <c r="BWX103" s="11"/>
      <c r="BWY103" s="11"/>
      <c r="BWZ103" s="11"/>
      <c r="BXA103" s="11"/>
      <c r="BXB103" s="11"/>
      <c r="BXC103" s="11"/>
      <c r="BXD103" s="11"/>
      <c r="BXE103" s="11"/>
      <c r="BXF103" s="11"/>
      <c r="BXG103" s="11"/>
      <c r="BXH103" s="11"/>
      <c r="BXI103" s="11"/>
      <c r="BXJ103" s="11"/>
      <c r="BXK103" s="11"/>
      <c r="BXL103" s="11"/>
      <c r="BXM103" s="11"/>
      <c r="BXN103" s="11"/>
      <c r="BXO103" s="11"/>
      <c r="BXP103" s="11"/>
      <c r="BXQ103" s="11"/>
      <c r="BXR103" s="11"/>
      <c r="BXS103" s="11"/>
      <c r="BXT103" s="11"/>
      <c r="BXU103" s="11"/>
      <c r="BXV103" s="11"/>
      <c r="BXW103" s="11"/>
      <c r="BXX103" s="11"/>
      <c r="BXY103" s="11"/>
      <c r="BXZ103" s="11"/>
      <c r="BYA103" s="11"/>
      <c r="BYB103" s="11"/>
      <c r="BYC103" s="11"/>
      <c r="BYD103" s="11"/>
      <c r="BYE103" s="11"/>
      <c r="BYF103" s="11"/>
      <c r="BYG103" s="11"/>
      <c r="BYH103" s="11"/>
      <c r="BYI103" s="11"/>
      <c r="BYJ103" s="11"/>
      <c r="BYK103" s="11"/>
      <c r="BYL103" s="11"/>
      <c r="BYM103" s="11"/>
      <c r="BYN103" s="11"/>
      <c r="BYO103" s="11"/>
      <c r="BYP103" s="11"/>
      <c r="BYQ103" s="11"/>
      <c r="BYR103" s="11"/>
      <c r="BYS103" s="11"/>
      <c r="BYT103" s="11"/>
      <c r="BYU103" s="11"/>
      <c r="BYV103" s="11"/>
      <c r="BYW103" s="11"/>
      <c r="BYX103" s="11"/>
      <c r="BYY103" s="11"/>
      <c r="BYZ103" s="11"/>
      <c r="BZA103" s="11"/>
      <c r="BZB103" s="11"/>
      <c r="BZC103" s="11"/>
      <c r="BZD103" s="11"/>
      <c r="BZE103" s="11"/>
      <c r="BZF103" s="11"/>
      <c r="BZG103" s="11"/>
      <c r="BZH103" s="11"/>
      <c r="BZI103" s="11"/>
      <c r="BZJ103" s="11"/>
      <c r="BZK103" s="11"/>
      <c r="BZL103" s="11"/>
      <c r="BZM103" s="11"/>
      <c r="BZN103" s="11"/>
      <c r="BZO103" s="11"/>
      <c r="BZP103" s="11"/>
      <c r="BZQ103" s="11"/>
      <c r="BZR103" s="11"/>
      <c r="BZS103" s="11"/>
      <c r="BZT103" s="11"/>
      <c r="BZU103" s="11"/>
      <c r="BZV103" s="11"/>
      <c r="BZW103" s="11"/>
      <c r="BZX103" s="11"/>
      <c r="BZY103" s="11"/>
      <c r="BZZ103" s="11"/>
      <c r="CAA103" s="11"/>
      <c r="CAB103" s="11"/>
      <c r="CAC103" s="11"/>
      <c r="CAD103" s="11"/>
      <c r="CAE103" s="11"/>
      <c r="CAF103" s="11"/>
      <c r="CAG103" s="11"/>
      <c r="CAH103" s="11"/>
      <c r="CAI103" s="11"/>
      <c r="CAJ103" s="11"/>
      <c r="CAK103" s="11"/>
      <c r="CAL103" s="11"/>
      <c r="CAM103" s="11"/>
      <c r="CAN103" s="11"/>
      <c r="CAO103" s="11"/>
      <c r="CAP103" s="11"/>
      <c r="CAQ103" s="11"/>
      <c r="CAR103" s="11"/>
      <c r="CAS103" s="11"/>
      <c r="CAT103" s="11"/>
      <c r="CAU103" s="11"/>
      <c r="CAV103" s="11"/>
      <c r="CAW103" s="11"/>
      <c r="CAX103" s="11"/>
      <c r="CAY103" s="11"/>
      <c r="CAZ103" s="11"/>
      <c r="CBA103" s="11"/>
      <c r="CBB103" s="11"/>
      <c r="CBC103" s="11"/>
      <c r="CBD103" s="11"/>
      <c r="CBE103" s="11"/>
      <c r="CBF103" s="11"/>
      <c r="CBG103" s="11"/>
      <c r="CBH103" s="11"/>
      <c r="CBI103" s="11"/>
      <c r="CBJ103" s="11"/>
      <c r="CBK103" s="11"/>
      <c r="CBL103" s="11"/>
      <c r="CBM103" s="11"/>
      <c r="CBN103" s="11"/>
      <c r="CBO103" s="11"/>
      <c r="CBP103" s="11"/>
      <c r="CBQ103" s="11"/>
      <c r="CBR103" s="11"/>
      <c r="CBS103" s="11"/>
      <c r="CBT103" s="11"/>
      <c r="CBU103" s="11"/>
      <c r="CBV103" s="11"/>
      <c r="CBW103" s="11"/>
      <c r="CBX103" s="11"/>
      <c r="CBY103" s="11"/>
      <c r="CBZ103" s="11"/>
      <c r="CCA103" s="11"/>
      <c r="CCB103" s="11"/>
      <c r="CCC103" s="11"/>
      <c r="CCD103" s="11"/>
      <c r="CCE103" s="11"/>
      <c r="CCF103" s="11"/>
      <c r="CCG103" s="11"/>
      <c r="CCH103" s="11"/>
      <c r="CCI103" s="11"/>
      <c r="CCJ103" s="11"/>
      <c r="CCK103" s="11"/>
      <c r="CCL103" s="11"/>
      <c r="CCM103" s="11"/>
      <c r="CCN103" s="11"/>
      <c r="CCO103" s="11"/>
      <c r="CCP103" s="11"/>
      <c r="CCQ103" s="11"/>
      <c r="CCR103" s="11"/>
      <c r="CCS103" s="11"/>
      <c r="CCT103" s="11"/>
      <c r="CCU103" s="11"/>
      <c r="CCV103" s="11"/>
      <c r="CCW103" s="11"/>
      <c r="CCX103" s="11"/>
      <c r="CCY103" s="11"/>
      <c r="CCZ103" s="11"/>
      <c r="CDA103" s="11"/>
      <c r="CDB103" s="11"/>
      <c r="CDC103" s="11"/>
      <c r="CDD103" s="11"/>
      <c r="CDE103" s="11"/>
      <c r="CDF103" s="11"/>
      <c r="CDG103" s="11"/>
      <c r="CDH103" s="11"/>
      <c r="CDI103" s="11"/>
      <c r="CDJ103" s="11"/>
      <c r="CDK103" s="11"/>
      <c r="CDL103" s="11"/>
      <c r="CDM103" s="11"/>
      <c r="CDN103" s="11"/>
      <c r="CDO103" s="11"/>
      <c r="CDP103" s="11"/>
      <c r="CDQ103" s="11"/>
      <c r="CDR103" s="11"/>
      <c r="CDS103" s="11"/>
      <c r="CDT103" s="11"/>
      <c r="CDU103" s="11"/>
      <c r="CDV103" s="11"/>
      <c r="CDW103" s="11"/>
      <c r="CDX103" s="11"/>
      <c r="CDY103" s="11"/>
      <c r="CDZ103" s="11"/>
      <c r="CEA103" s="11"/>
      <c r="CEB103" s="11"/>
      <c r="CEC103" s="11"/>
      <c r="CED103" s="11"/>
      <c r="CEE103" s="11"/>
      <c r="CEF103" s="11"/>
      <c r="CEG103" s="11"/>
      <c r="CEH103" s="11"/>
      <c r="CEI103" s="11"/>
      <c r="CEJ103" s="11"/>
      <c r="CEK103" s="11"/>
      <c r="CEL103" s="11"/>
      <c r="CEM103" s="11"/>
      <c r="CEN103" s="11"/>
      <c r="CEO103" s="11"/>
      <c r="CEP103" s="11"/>
      <c r="CEQ103" s="11"/>
      <c r="CER103" s="11"/>
      <c r="CES103" s="11"/>
      <c r="CET103" s="11"/>
      <c r="CEU103" s="11"/>
      <c r="CEV103" s="11"/>
      <c r="CEW103" s="11"/>
      <c r="CEX103" s="11"/>
      <c r="CEY103" s="11"/>
      <c r="CEZ103" s="11"/>
      <c r="CFA103" s="11"/>
      <c r="CFB103" s="11"/>
      <c r="CFC103" s="11"/>
      <c r="CFD103" s="11"/>
      <c r="CFE103" s="11"/>
      <c r="CFF103" s="11"/>
      <c r="CFG103" s="11"/>
      <c r="CFH103" s="11"/>
      <c r="CFI103" s="11"/>
      <c r="CFJ103" s="11"/>
      <c r="CFK103" s="11"/>
      <c r="CFL103" s="11"/>
      <c r="CFM103" s="11"/>
      <c r="CFN103" s="11"/>
      <c r="CFO103" s="11"/>
      <c r="CFP103" s="11"/>
      <c r="CFQ103" s="11"/>
      <c r="CFR103" s="11"/>
      <c r="CFS103" s="11"/>
      <c r="CFT103" s="11"/>
      <c r="CFU103" s="11"/>
      <c r="CFV103" s="11"/>
      <c r="CFW103" s="11"/>
      <c r="CFX103" s="11"/>
      <c r="CFY103" s="11"/>
      <c r="CFZ103" s="11"/>
      <c r="CGA103" s="11"/>
      <c r="CGB103" s="11"/>
      <c r="CGC103" s="11"/>
      <c r="CGD103" s="11"/>
      <c r="CGE103" s="11"/>
      <c r="CGF103" s="11"/>
      <c r="CGG103" s="11"/>
      <c r="CGH103" s="11"/>
      <c r="CGI103" s="11"/>
      <c r="CGJ103" s="11"/>
      <c r="CGK103" s="11"/>
      <c r="CGL103" s="11"/>
      <c r="CGM103" s="11"/>
      <c r="CGN103" s="11"/>
      <c r="CGO103" s="11"/>
      <c r="CGP103" s="11"/>
      <c r="CGQ103" s="11"/>
      <c r="CGR103" s="11"/>
      <c r="CGS103" s="11"/>
      <c r="CGT103" s="11"/>
      <c r="CGU103" s="11"/>
      <c r="CGV103" s="11"/>
      <c r="CGW103" s="11"/>
      <c r="CGX103" s="11"/>
      <c r="CGY103" s="11"/>
      <c r="CGZ103" s="11"/>
      <c r="CHA103" s="11"/>
      <c r="CHB103" s="11"/>
      <c r="CHC103" s="11"/>
      <c r="CHD103" s="11"/>
      <c r="CHE103" s="11"/>
      <c r="CHF103" s="11"/>
      <c r="CHG103" s="11"/>
      <c r="CHH103" s="11"/>
      <c r="CHI103" s="11"/>
      <c r="CHJ103" s="11"/>
      <c r="CHK103" s="11"/>
      <c r="CHL103" s="11"/>
      <c r="CHM103" s="11"/>
      <c r="CHN103" s="11"/>
      <c r="CHO103" s="11"/>
      <c r="CHP103" s="11"/>
      <c r="CHQ103" s="11"/>
      <c r="CHR103" s="11"/>
      <c r="CHS103" s="11"/>
      <c r="CHT103" s="11"/>
      <c r="CHU103" s="11"/>
      <c r="CHV103" s="11"/>
      <c r="CHW103" s="11"/>
      <c r="CHX103" s="11"/>
      <c r="CHY103" s="11"/>
      <c r="CHZ103" s="11"/>
      <c r="CIA103" s="11"/>
      <c r="CIB103" s="11"/>
      <c r="CIC103" s="11"/>
      <c r="CID103" s="11"/>
      <c r="CIE103" s="11"/>
      <c r="CIF103" s="11"/>
      <c r="CIG103" s="11"/>
      <c r="CIH103" s="11"/>
      <c r="CII103" s="11"/>
      <c r="CIJ103" s="11"/>
      <c r="CIK103" s="11"/>
      <c r="CIL103" s="11"/>
      <c r="CIM103" s="11"/>
      <c r="CIN103" s="11"/>
      <c r="CIO103" s="11"/>
      <c r="CIP103" s="11"/>
      <c r="CIQ103" s="11"/>
      <c r="CIR103" s="11"/>
      <c r="CIS103" s="11"/>
      <c r="CIT103" s="11"/>
      <c r="CIU103" s="11"/>
      <c r="CIV103" s="11"/>
      <c r="CIW103" s="11"/>
      <c r="CIX103" s="11"/>
      <c r="CIY103" s="11"/>
      <c r="CIZ103" s="11"/>
      <c r="CJA103" s="11"/>
      <c r="CJB103" s="11"/>
      <c r="CJC103" s="11"/>
      <c r="CJD103" s="11"/>
      <c r="CJE103" s="11"/>
      <c r="CJF103" s="11"/>
      <c r="CJG103" s="11"/>
      <c r="CJH103" s="11"/>
      <c r="CJI103" s="11"/>
      <c r="CJJ103" s="11"/>
      <c r="CJK103" s="11"/>
      <c r="CJL103" s="11"/>
      <c r="CJM103" s="11"/>
      <c r="CJN103" s="11"/>
      <c r="CJO103" s="11"/>
      <c r="CJP103" s="11"/>
      <c r="CJQ103" s="11"/>
      <c r="CJR103" s="11"/>
      <c r="CJS103" s="11"/>
      <c r="CJT103" s="11"/>
      <c r="CJU103" s="11"/>
      <c r="CJV103" s="11"/>
      <c r="CJW103" s="11"/>
      <c r="CJX103" s="11"/>
      <c r="CJY103" s="11"/>
      <c r="CJZ103" s="11"/>
      <c r="CKA103" s="11"/>
      <c r="CKB103" s="11"/>
      <c r="CKC103" s="11"/>
      <c r="CKD103" s="11"/>
      <c r="CKE103" s="11"/>
      <c r="CKF103" s="11"/>
      <c r="CKG103" s="11"/>
      <c r="CKH103" s="11"/>
      <c r="CKI103" s="11"/>
      <c r="CKJ103" s="11"/>
      <c r="CKK103" s="11"/>
      <c r="CKL103" s="11"/>
      <c r="CKM103" s="11"/>
      <c r="CKN103" s="11"/>
      <c r="CKO103" s="11"/>
      <c r="CKP103" s="11"/>
      <c r="CKQ103" s="11"/>
      <c r="CKR103" s="11"/>
      <c r="CKS103" s="11"/>
      <c r="CKT103" s="11"/>
      <c r="CKU103" s="11"/>
      <c r="CKV103" s="11"/>
      <c r="CKW103" s="11"/>
      <c r="CKX103" s="11"/>
      <c r="CKY103" s="11"/>
      <c r="CKZ103" s="11"/>
      <c r="CLA103" s="11"/>
      <c r="CLB103" s="11"/>
      <c r="CLC103" s="11"/>
      <c r="CLD103" s="11"/>
      <c r="CLE103" s="11"/>
      <c r="CLF103" s="11"/>
      <c r="CLG103" s="11"/>
      <c r="CLH103" s="11"/>
      <c r="CLI103" s="11"/>
      <c r="CLJ103" s="11"/>
      <c r="CLK103" s="11"/>
      <c r="CLL103" s="11"/>
      <c r="CLM103" s="11"/>
      <c r="CLN103" s="11"/>
      <c r="CLO103" s="11"/>
      <c r="CLP103" s="11"/>
      <c r="CLQ103" s="11"/>
      <c r="CLR103" s="11"/>
      <c r="CLS103" s="11"/>
      <c r="CLT103" s="11"/>
      <c r="CLU103" s="11"/>
      <c r="CLV103" s="11"/>
      <c r="CLW103" s="11"/>
      <c r="CLX103" s="11"/>
      <c r="CLY103" s="11"/>
      <c r="CLZ103" s="11"/>
      <c r="CMA103" s="11"/>
      <c r="CMB103" s="11"/>
      <c r="CMC103" s="11"/>
      <c r="CMD103" s="11"/>
      <c r="CME103" s="11"/>
      <c r="CMF103" s="11"/>
      <c r="CMG103" s="11"/>
      <c r="CMH103" s="11"/>
      <c r="CMI103" s="11"/>
      <c r="CMJ103" s="11"/>
      <c r="CMK103" s="11"/>
      <c r="CML103" s="11"/>
      <c r="CMM103" s="11"/>
      <c r="CMN103" s="11"/>
      <c r="CMO103" s="11"/>
      <c r="CMP103" s="11"/>
      <c r="CMQ103" s="11"/>
      <c r="CMR103" s="11"/>
      <c r="CMS103" s="11"/>
      <c r="CMT103" s="11"/>
      <c r="CMU103" s="11"/>
      <c r="CMV103" s="11"/>
      <c r="CMW103" s="11"/>
      <c r="CMX103" s="11"/>
      <c r="CMY103" s="11"/>
      <c r="CMZ103" s="11"/>
      <c r="CNA103" s="11"/>
      <c r="CNB103" s="11"/>
      <c r="CNC103" s="11"/>
      <c r="CND103" s="11"/>
      <c r="CNE103" s="11"/>
      <c r="CNF103" s="11"/>
      <c r="CNG103" s="11"/>
      <c r="CNH103" s="11"/>
      <c r="CNI103" s="11"/>
      <c r="CNJ103" s="11"/>
      <c r="CNK103" s="11"/>
      <c r="CNL103" s="11"/>
      <c r="CNM103" s="11"/>
      <c r="CNN103" s="11"/>
      <c r="CNO103" s="11"/>
      <c r="CNP103" s="11"/>
      <c r="CNQ103" s="11"/>
      <c r="CNR103" s="11"/>
      <c r="CNS103" s="11"/>
      <c r="CNT103" s="11"/>
      <c r="CNU103" s="11"/>
      <c r="CNV103" s="11"/>
      <c r="CNW103" s="11"/>
      <c r="CNX103" s="11"/>
      <c r="CNY103" s="11"/>
      <c r="CNZ103" s="11"/>
      <c r="COA103" s="11"/>
      <c r="COB103" s="11"/>
      <c r="COC103" s="11"/>
      <c r="COD103" s="11"/>
      <c r="COE103" s="11"/>
      <c r="COF103" s="11"/>
      <c r="COG103" s="11"/>
      <c r="COH103" s="11"/>
      <c r="COI103" s="11"/>
      <c r="COJ103" s="11"/>
      <c r="COK103" s="11"/>
      <c r="COL103" s="11"/>
      <c r="COM103" s="11"/>
      <c r="CON103" s="11"/>
      <c r="COO103" s="11"/>
      <c r="COP103" s="11"/>
      <c r="COQ103" s="11"/>
      <c r="COR103" s="11"/>
      <c r="COS103" s="11"/>
      <c r="COT103" s="11"/>
      <c r="COU103" s="11"/>
      <c r="COV103" s="11"/>
      <c r="COW103" s="11"/>
      <c r="COX103" s="11"/>
      <c r="COY103" s="11"/>
      <c r="COZ103" s="11"/>
      <c r="CPA103" s="11"/>
      <c r="CPB103" s="11"/>
      <c r="CPC103" s="11"/>
      <c r="CPD103" s="11"/>
      <c r="CPE103" s="11"/>
      <c r="CPF103" s="11"/>
      <c r="CPG103" s="11"/>
      <c r="CPH103" s="11"/>
      <c r="CPI103" s="11"/>
      <c r="CPJ103" s="11"/>
      <c r="CPK103" s="11"/>
      <c r="CPL103" s="11"/>
      <c r="CPM103" s="11"/>
      <c r="CPN103" s="11"/>
      <c r="CPO103" s="11"/>
      <c r="CPP103" s="11"/>
      <c r="CPQ103" s="11"/>
      <c r="CPR103" s="11"/>
      <c r="CPS103" s="11"/>
      <c r="CPT103" s="11"/>
      <c r="CPU103" s="11"/>
      <c r="CPV103" s="11"/>
      <c r="CPW103" s="11"/>
      <c r="CPX103" s="11"/>
      <c r="CPY103" s="11"/>
      <c r="CPZ103" s="11"/>
      <c r="CQA103" s="11"/>
      <c r="CQB103" s="11"/>
      <c r="CQC103" s="11"/>
      <c r="CQD103" s="11"/>
      <c r="CQE103" s="11"/>
      <c r="CQF103" s="11"/>
      <c r="CQG103" s="11"/>
      <c r="CQH103" s="11"/>
      <c r="CQI103" s="11"/>
      <c r="CQJ103" s="11"/>
      <c r="CQK103" s="11"/>
      <c r="CQL103" s="11"/>
      <c r="CQM103" s="11"/>
      <c r="CQN103" s="11"/>
      <c r="CQO103" s="11"/>
      <c r="CQP103" s="11"/>
      <c r="CQQ103" s="11"/>
      <c r="CQR103" s="11"/>
      <c r="CQS103" s="11"/>
      <c r="CQT103" s="11"/>
      <c r="CQU103" s="11"/>
      <c r="CQV103" s="11"/>
      <c r="CQW103" s="11"/>
      <c r="CQX103" s="11"/>
      <c r="CQY103" s="11"/>
      <c r="CQZ103" s="11"/>
      <c r="CRA103" s="11"/>
      <c r="CRB103" s="11"/>
      <c r="CRC103" s="11"/>
      <c r="CRD103" s="11"/>
      <c r="CRE103" s="11"/>
      <c r="CRF103" s="11"/>
      <c r="CRG103" s="11"/>
      <c r="CRH103" s="11"/>
      <c r="CRI103" s="11"/>
      <c r="CRJ103" s="11"/>
      <c r="CRK103" s="11"/>
      <c r="CRL103" s="11"/>
      <c r="CRM103" s="11"/>
      <c r="CRN103" s="11"/>
      <c r="CRO103" s="11"/>
      <c r="CRP103" s="11"/>
      <c r="CRQ103" s="11"/>
      <c r="CRR103" s="11"/>
      <c r="CRS103" s="11"/>
      <c r="CRT103" s="11"/>
      <c r="CRU103" s="11"/>
      <c r="CRV103" s="11"/>
      <c r="CRW103" s="11"/>
      <c r="CRX103" s="11"/>
      <c r="CRY103" s="11"/>
      <c r="CRZ103" s="11"/>
      <c r="CSA103" s="11"/>
      <c r="CSB103" s="11"/>
      <c r="CSC103" s="11"/>
      <c r="CSD103" s="11"/>
      <c r="CSE103" s="11"/>
      <c r="CSF103" s="11"/>
      <c r="CSG103" s="11"/>
      <c r="CSH103" s="11"/>
      <c r="CSI103" s="11"/>
      <c r="CSJ103" s="11"/>
      <c r="CSK103" s="11"/>
      <c r="CSL103" s="11"/>
      <c r="CSM103" s="11"/>
      <c r="CSN103" s="11"/>
      <c r="CSO103" s="11"/>
      <c r="CSP103" s="11"/>
      <c r="CSQ103" s="11"/>
      <c r="CSR103" s="11"/>
      <c r="CSS103" s="11"/>
      <c r="CST103" s="11"/>
      <c r="CSU103" s="11"/>
      <c r="CSV103" s="11"/>
      <c r="CSW103" s="11"/>
      <c r="CSX103" s="11"/>
      <c r="CSY103" s="11"/>
      <c r="CSZ103" s="11"/>
      <c r="CTA103" s="11"/>
      <c r="CTB103" s="11"/>
      <c r="CTC103" s="11"/>
      <c r="CTD103" s="11"/>
      <c r="CTE103" s="11"/>
      <c r="CTF103" s="11"/>
      <c r="CTG103" s="11"/>
      <c r="CTH103" s="11"/>
      <c r="CTI103" s="11"/>
      <c r="CTJ103" s="11"/>
      <c r="CTK103" s="11"/>
      <c r="CTL103" s="11"/>
      <c r="CTM103" s="11"/>
      <c r="CTN103" s="11"/>
      <c r="CTO103" s="11"/>
      <c r="CTP103" s="11"/>
      <c r="CTQ103" s="11"/>
      <c r="CTR103" s="11"/>
      <c r="CTS103" s="11"/>
      <c r="CTT103" s="11"/>
      <c r="CTU103" s="11"/>
      <c r="CTV103" s="11"/>
      <c r="CTW103" s="11"/>
      <c r="CTX103" s="11"/>
      <c r="CTY103" s="11"/>
      <c r="CTZ103" s="11"/>
      <c r="CUA103" s="11"/>
      <c r="CUB103" s="11"/>
      <c r="CUC103" s="11"/>
      <c r="CUD103" s="11"/>
      <c r="CUE103" s="11"/>
      <c r="CUF103" s="11"/>
      <c r="CUG103" s="11"/>
      <c r="CUH103" s="11"/>
      <c r="CUI103" s="11"/>
      <c r="CUJ103" s="11"/>
      <c r="CUK103" s="11"/>
      <c r="CUL103" s="11"/>
      <c r="CUM103" s="11"/>
      <c r="CUN103" s="11"/>
      <c r="CUO103" s="11"/>
      <c r="CUP103" s="11"/>
      <c r="CUQ103" s="11"/>
      <c r="CUR103" s="11"/>
      <c r="CUS103" s="11"/>
      <c r="CUT103" s="11"/>
      <c r="CUU103" s="11"/>
      <c r="CUV103" s="11"/>
      <c r="CUW103" s="11"/>
      <c r="CUX103" s="11"/>
      <c r="CUY103" s="11"/>
      <c r="CUZ103" s="11"/>
      <c r="CVA103" s="11"/>
      <c r="CVB103" s="11"/>
      <c r="CVC103" s="11"/>
      <c r="CVD103" s="11"/>
      <c r="CVE103" s="11"/>
      <c r="CVF103" s="11"/>
      <c r="CVG103" s="11"/>
      <c r="CVH103" s="11"/>
      <c r="CVI103" s="11"/>
      <c r="CVJ103" s="11"/>
      <c r="CVK103" s="11"/>
      <c r="CVL103" s="11"/>
      <c r="CVM103" s="11"/>
      <c r="CVN103" s="11"/>
      <c r="CVO103" s="11"/>
      <c r="CVP103" s="11"/>
      <c r="CVQ103" s="11"/>
      <c r="CVR103" s="11"/>
      <c r="CVS103" s="11"/>
      <c r="CVT103" s="11"/>
      <c r="CVU103" s="11"/>
      <c r="CVV103" s="11"/>
      <c r="CVW103" s="11"/>
      <c r="CVX103" s="11"/>
      <c r="CVY103" s="11"/>
      <c r="CVZ103" s="11"/>
      <c r="CWA103" s="11"/>
      <c r="CWB103" s="11"/>
      <c r="CWC103" s="11"/>
      <c r="CWD103" s="11"/>
      <c r="CWE103" s="11"/>
      <c r="CWF103" s="11"/>
      <c r="CWG103" s="11"/>
      <c r="CWH103" s="11"/>
      <c r="CWI103" s="11"/>
      <c r="CWJ103" s="11"/>
      <c r="CWK103" s="11"/>
      <c r="CWL103" s="11"/>
      <c r="CWM103" s="11"/>
      <c r="CWN103" s="11"/>
      <c r="CWO103" s="11"/>
      <c r="CWP103" s="11"/>
      <c r="CWQ103" s="11"/>
      <c r="CWR103" s="11"/>
      <c r="CWS103" s="11"/>
      <c r="CWT103" s="11"/>
      <c r="CWU103" s="11"/>
      <c r="CWV103" s="11"/>
      <c r="CWW103" s="11"/>
      <c r="CWX103" s="11"/>
      <c r="CWY103" s="11"/>
      <c r="CWZ103" s="11"/>
      <c r="CXA103" s="11"/>
      <c r="CXB103" s="11"/>
      <c r="CXC103" s="11"/>
      <c r="CXD103" s="11"/>
      <c r="CXE103" s="11"/>
      <c r="CXF103" s="11"/>
      <c r="CXG103" s="11"/>
      <c r="CXH103" s="11"/>
      <c r="CXI103" s="11"/>
      <c r="CXJ103" s="11"/>
      <c r="CXK103" s="11"/>
      <c r="CXL103" s="11"/>
      <c r="CXM103" s="11"/>
      <c r="CXN103" s="11"/>
      <c r="CXO103" s="11"/>
      <c r="CXP103" s="11"/>
      <c r="CXQ103" s="11"/>
      <c r="CXR103" s="11"/>
      <c r="CXS103" s="11"/>
      <c r="CXT103" s="11"/>
      <c r="CXU103" s="11"/>
      <c r="CXV103" s="11"/>
      <c r="CXW103" s="11"/>
      <c r="CXX103" s="11"/>
      <c r="CXY103" s="11"/>
      <c r="CXZ103" s="11"/>
      <c r="CYA103" s="11"/>
      <c r="CYB103" s="11"/>
      <c r="CYC103" s="11"/>
      <c r="CYD103" s="11"/>
      <c r="CYE103" s="11"/>
      <c r="CYF103" s="11"/>
      <c r="CYG103" s="11"/>
      <c r="CYH103" s="11"/>
      <c r="CYI103" s="11"/>
      <c r="CYJ103" s="11"/>
      <c r="CYK103" s="11"/>
      <c r="CYL103" s="11"/>
      <c r="CYM103" s="11"/>
      <c r="CYN103" s="11"/>
      <c r="CYO103" s="11"/>
      <c r="CYP103" s="11"/>
      <c r="CYQ103" s="11"/>
      <c r="CYR103" s="11"/>
      <c r="CYS103" s="11"/>
      <c r="CYT103" s="11"/>
      <c r="CYU103" s="11"/>
      <c r="CYV103" s="11"/>
      <c r="CYW103" s="11"/>
      <c r="CYX103" s="11"/>
      <c r="CYY103" s="11"/>
      <c r="CYZ103" s="11"/>
      <c r="CZA103" s="11"/>
      <c r="CZB103" s="11"/>
      <c r="CZC103" s="11"/>
      <c r="CZD103" s="11"/>
      <c r="CZE103" s="11"/>
      <c r="CZF103" s="11"/>
      <c r="CZG103" s="11"/>
      <c r="CZH103" s="11"/>
      <c r="CZI103" s="11"/>
      <c r="CZJ103" s="11"/>
      <c r="CZK103" s="11"/>
      <c r="CZL103" s="11"/>
      <c r="CZM103" s="11"/>
      <c r="CZN103" s="11"/>
      <c r="CZO103" s="11"/>
      <c r="CZP103" s="11"/>
      <c r="CZQ103" s="11"/>
      <c r="CZR103" s="11"/>
      <c r="CZS103" s="11"/>
      <c r="CZT103" s="11"/>
      <c r="CZU103" s="11"/>
      <c r="CZV103" s="11"/>
      <c r="CZW103" s="11"/>
      <c r="CZX103" s="11"/>
      <c r="CZY103" s="11"/>
      <c r="CZZ103" s="11"/>
      <c r="DAA103" s="11"/>
      <c r="DAB103" s="11"/>
      <c r="DAC103" s="11"/>
      <c r="DAD103" s="11"/>
      <c r="DAE103" s="11"/>
      <c r="DAF103" s="11"/>
      <c r="DAG103" s="11"/>
      <c r="DAH103" s="11"/>
      <c r="DAI103" s="11"/>
      <c r="DAJ103" s="11"/>
      <c r="DAK103" s="11"/>
      <c r="DAL103" s="11"/>
      <c r="DAM103" s="11"/>
      <c r="DAN103" s="11"/>
      <c r="DAO103" s="11"/>
      <c r="DAP103" s="11"/>
      <c r="DAQ103" s="11"/>
      <c r="DAR103" s="11"/>
      <c r="DAS103" s="11"/>
      <c r="DAT103" s="11"/>
      <c r="DAU103" s="11"/>
      <c r="DAV103" s="11"/>
      <c r="DAW103" s="11"/>
      <c r="DAX103" s="11"/>
      <c r="DAY103" s="11"/>
      <c r="DAZ103" s="11"/>
      <c r="DBA103" s="11"/>
      <c r="DBB103" s="11"/>
      <c r="DBC103" s="11"/>
      <c r="DBD103" s="11"/>
      <c r="DBE103" s="11"/>
      <c r="DBF103" s="11"/>
      <c r="DBG103" s="11"/>
      <c r="DBH103" s="11"/>
      <c r="DBI103" s="11"/>
      <c r="DBJ103" s="11"/>
      <c r="DBK103" s="11"/>
      <c r="DBL103" s="11"/>
      <c r="DBM103" s="11"/>
      <c r="DBN103" s="11"/>
      <c r="DBO103" s="11"/>
      <c r="DBP103" s="11"/>
      <c r="DBQ103" s="11"/>
      <c r="DBR103" s="11"/>
      <c r="DBS103" s="11"/>
      <c r="DBT103" s="11"/>
      <c r="DBU103" s="11"/>
      <c r="DBV103" s="11"/>
      <c r="DBW103" s="11"/>
      <c r="DBX103" s="11"/>
      <c r="DBY103" s="11"/>
      <c r="DBZ103" s="11"/>
      <c r="DCA103" s="11"/>
      <c r="DCB103" s="11"/>
      <c r="DCC103" s="11"/>
      <c r="DCD103" s="11"/>
      <c r="DCE103" s="11"/>
      <c r="DCF103" s="11"/>
      <c r="DCG103" s="11"/>
      <c r="DCH103" s="11"/>
      <c r="DCI103" s="11"/>
      <c r="DCJ103" s="11"/>
      <c r="DCK103" s="11"/>
      <c r="DCL103" s="11"/>
      <c r="DCM103" s="11"/>
      <c r="DCN103" s="11"/>
      <c r="DCO103" s="11"/>
      <c r="DCP103" s="11"/>
      <c r="DCQ103" s="11"/>
      <c r="DCR103" s="11"/>
      <c r="DCS103" s="11"/>
      <c r="DCT103" s="11"/>
      <c r="DCU103" s="11"/>
      <c r="DCV103" s="11"/>
      <c r="DCW103" s="11"/>
      <c r="DCX103" s="11"/>
      <c r="DCY103" s="11"/>
      <c r="DCZ103" s="11"/>
      <c r="DDA103" s="11"/>
      <c r="DDB103" s="11"/>
      <c r="DDC103" s="11"/>
      <c r="DDD103" s="11"/>
      <c r="DDE103" s="11"/>
      <c r="DDF103" s="11"/>
      <c r="DDG103" s="11"/>
      <c r="DDH103" s="11"/>
      <c r="DDI103" s="11"/>
      <c r="DDJ103" s="11"/>
      <c r="DDK103" s="11"/>
      <c r="DDL103" s="11"/>
      <c r="DDM103" s="11"/>
      <c r="DDN103" s="11"/>
      <c r="DDO103" s="11"/>
      <c r="DDP103" s="11"/>
      <c r="DDQ103" s="11"/>
      <c r="DDR103" s="11"/>
      <c r="DDS103" s="11"/>
      <c r="DDT103" s="11"/>
      <c r="DDU103" s="11"/>
      <c r="DDV103" s="11"/>
      <c r="DDW103" s="11"/>
      <c r="DDX103" s="11"/>
      <c r="DDY103" s="11"/>
      <c r="DDZ103" s="11"/>
      <c r="DEA103" s="11"/>
      <c r="DEB103" s="11"/>
      <c r="DEC103" s="11"/>
      <c r="DED103" s="11"/>
      <c r="DEE103" s="11"/>
      <c r="DEF103" s="11"/>
      <c r="DEG103" s="11"/>
      <c r="DEH103" s="11"/>
      <c r="DEI103" s="11"/>
      <c r="DEJ103" s="11"/>
      <c r="DEK103" s="11"/>
      <c r="DEL103" s="11"/>
      <c r="DEM103" s="11"/>
      <c r="DEN103" s="11"/>
      <c r="DEO103" s="11"/>
      <c r="DEP103" s="11"/>
      <c r="DEQ103" s="11"/>
      <c r="DER103" s="11"/>
      <c r="DES103" s="11"/>
      <c r="DET103" s="11"/>
      <c r="DEU103" s="11"/>
      <c r="DEV103" s="11"/>
      <c r="DEW103" s="11"/>
      <c r="DEX103" s="11"/>
      <c r="DEY103" s="11"/>
      <c r="DEZ103" s="11"/>
      <c r="DFA103" s="11"/>
      <c r="DFB103" s="11"/>
      <c r="DFC103" s="11"/>
      <c r="DFD103" s="11"/>
      <c r="DFE103" s="11"/>
      <c r="DFF103" s="11"/>
      <c r="DFG103" s="11"/>
      <c r="DFH103" s="11"/>
      <c r="DFI103" s="11"/>
      <c r="DFJ103" s="11"/>
      <c r="DFK103" s="11"/>
      <c r="DFL103" s="11"/>
      <c r="DFM103" s="11"/>
      <c r="DFN103" s="11"/>
      <c r="DFO103" s="11"/>
      <c r="DFP103" s="11"/>
      <c r="DFQ103" s="11"/>
      <c r="DFR103" s="11"/>
      <c r="DFS103" s="11"/>
      <c r="DFT103" s="11"/>
      <c r="DFU103" s="11"/>
      <c r="DFV103" s="11"/>
      <c r="DFW103" s="11"/>
      <c r="DFX103" s="11"/>
      <c r="DFY103" s="11"/>
      <c r="DFZ103" s="11"/>
      <c r="DGA103" s="11"/>
      <c r="DGB103" s="11"/>
      <c r="DGC103" s="11"/>
      <c r="DGD103" s="11"/>
      <c r="DGE103" s="11"/>
      <c r="DGF103" s="11"/>
      <c r="DGG103" s="11"/>
      <c r="DGH103" s="11"/>
      <c r="DGI103" s="11"/>
      <c r="DGJ103" s="11"/>
      <c r="DGK103" s="11"/>
      <c r="DGL103" s="11"/>
      <c r="DGM103" s="11"/>
      <c r="DGN103" s="11"/>
      <c r="DGO103" s="11"/>
      <c r="DGP103" s="11"/>
      <c r="DGQ103" s="11"/>
      <c r="DGR103" s="11"/>
      <c r="DGS103" s="11"/>
      <c r="DGT103" s="11"/>
      <c r="DGU103" s="11"/>
      <c r="DGV103" s="11"/>
      <c r="DGW103" s="11"/>
      <c r="DGX103" s="11"/>
      <c r="DGY103" s="11"/>
      <c r="DGZ103" s="11"/>
      <c r="DHA103" s="11"/>
      <c r="DHB103" s="11"/>
      <c r="DHC103" s="11"/>
      <c r="DHD103" s="11"/>
      <c r="DHE103" s="11"/>
      <c r="DHF103" s="11"/>
      <c r="DHG103" s="11"/>
      <c r="DHH103" s="11"/>
      <c r="DHI103" s="11"/>
      <c r="DHJ103" s="11"/>
      <c r="DHK103" s="11"/>
      <c r="DHL103" s="11"/>
      <c r="DHM103" s="11"/>
      <c r="DHN103" s="11"/>
      <c r="DHO103" s="11"/>
      <c r="DHP103" s="11"/>
      <c r="DHQ103" s="11"/>
      <c r="DHR103" s="11"/>
      <c r="DHS103" s="11"/>
      <c r="DHT103" s="11"/>
      <c r="DHU103" s="11"/>
      <c r="DHV103" s="11"/>
      <c r="DHW103" s="11"/>
      <c r="DHX103" s="11"/>
      <c r="DHY103" s="11"/>
      <c r="DHZ103" s="11"/>
      <c r="DIA103" s="11"/>
      <c r="DIB103" s="11"/>
      <c r="DIC103" s="11"/>
      <c r="DID103" s="11"/>
      <c r="DIE103" s="11"/>
      <c r="DIF103" s="11"/>
      <c r="DIG103" s="11"/>
      <c r="DIH103" s="11"/>
      <c r="DII103" s="11"/>
      <c r="DIJ103" s="11"/>
      <c r="DIK103" s="11"/>
      <c r="DIL103" s="11"/>
      <c r="DIM103" s="11"/>
      <c r="DIN103" s="11"/>
      <c r="DIO103" s="11"/>
      <c r="DIP103" s="11"/>
      <c r="DIQ103" s="11"/>
      <c r="DIR103" s="11"/>
      <c r="DIS103" s="11"/>
      <c r="DIT103" s="11"/>
      <c r="DIU103" s="11"/>
      <c r="DIV103" s="11"/>
      <c r="DIW103" s="11"/>
      <c r="DIX103" s="11"/>
      <c r="DIY103" s="11"/>
      <c r="DIZ103" s="11"/>
      <c r="DJA103" s="11"/>
      <c r="DJB103" s="11"/>
      <c r="DJC103" s="11"/>
      <c r="DJD103" s="11"/>
      <c r="DJE103" s="11"/>
      <c r="DJF103" s="11"/>
      <c r="DJG103" s="11"/>
      <c r="DJH103" s="11"/>
      <c r="DJI103" s="11"/>
      <c r="DJJ103" s="11"/>
      <c r="DJK103" s="11"/>
      <c r="DJL103" s="11"/>
      <c r="DJM103" s="11"/>
      <c r="DJN103" s="11"/>
      <c r="DJO103" s="11"/>
      <c r="DJP103" s="11"/>
      <c r="DJQ103" s="11"/>
      <c r="DJR103" s="11"/>
      <c r="DJS103" s="11"/>
      <c r="DJT103" s="11"/>
      <c r="DJU103" s="11"/>
      <c r="DJV103" s="11"/>
      <c r="DJW103" s="11"/>
      <c r="DJX103" s="11"/>
      <c r="DJY103" s="11"/>
      <c r="DJZ103" s="11"/>
      <c r="DKA103" s="11"/>
      <c r="DKB103" s="11"/>
      <c r="DKC103" s="11"/>
      <c r="DKD103" s="11"/>
      <c r="DKE103" s="11"/>
      <c r="DKF103" s="11"/>
      <c r="DKG103" s="11"/>
      <c r="DKH103" s="11"/>
      <c r="DKI103" s="11"/>
      <c r="DKJ103" s="11"/>
      <c r="DKK103" s="11"/>
      <c r="DKL103" s="11"/>
      <c r="DKM103" s="11"/>
      <c r="DKN103" s="11"/>
      <c r="DKO103" s="11"/>
      <c r="DKP103" s="11"/>
      <c r="DKQ103" s="11"/>
      <c r="DKR103" s="11"/>
      <c r="DKS103" s="11"/>
      <c r="DKT103" s="11"/>
      <c r="DKU103" s="11"/>
      <c r="DKV103" s="11"/>
      <c r="DKW103" s="11"/>
      <c r="DKX103" s="11"/>
      <c r="DKY103" s="11"/>
      <c r="DKZ103" s="11"/>
      <c r="DLA103" s="11"/>
      <c r="DLB103" s="11"/>
      <c r="DLC103" s="11"/>
      <c r="DLD103" s="11"/>
      <c r="DLE103" s="11"/>
      <c r="DLF103" s="11"/>
      <c r="DLG103" s="11"/>
      <c r="DLH103" s="11"/>
      <c r="DLI103" s="11"/>
      <c r="DLJ103" s="11"/>
      <c r="DLK103" s="11"/>
      <c r="DLL103" s="11"/>
      <c r="DLM103" s="11"/>
      <c r="DLN103" s="11"/>
      <c r="DLO103" s="11"/>
      <c r="DLP103" s="11"/>
      <c r="DLQ103" s="11"/>
      <c r="DLR103" s="11"/>
      <c r="DLS103" s="11"/>
      <c r="DLT103" s="11"/>
      <c r="DLU103" s="11"/>
      <c r="DLV103" s="11"/>
      <c r="DLW103" s="11"/>
      <c r="DLX103" s="11"/>
      <c r="DLY103" s="11"/>
      <c r="DLZ103" s="11"/>
      <c r="DMA103" s="11"/>
      <c r="DMB103" s="11"/>
      <c r="DMC103" s="11"/>
      <c r="DMD103" s="11"/>
      <c r="DME103" s="11"/>
      <c r="DMF103" s="11"/>
      <c r="DMG103" s="11"/>
      <c r="DMH103" s="11"/>
      <c r="DMI103" s="11"/>
      <c r="DMJ103" s="11"/>
      <c r="DMK103" s="11"/>
      <c r="DML103" s="11"/>
      <c r="DMM103" s="11"/>
      <c r="DMN103" s="11"/>
      <c r="DMO103" s="11"/>
      <c r="DMP103" s="11"/>
      <c r="DMQ103" s="11"/>
      <c r="DMR103" s="11"/>
      <c r="DMS103" s="11"/>
      <c r="DMT103" s="11"/>
      <c r="DMU103" s="11"/>
      <c r="DMV103" s="11"/>
      <c r="DMW103" s="11"/>
      <c r="DMX103" s="11"/>
      <c r="DMY103" s="11"/>
      <c r="DMZ103" s="11"/>
      <c r="DNA103" s="11"/>
      <c r="DNB103" s="11"/>
      <c r="DNC103" s="11"/>
      <c r="DND103" s="11"/>
      <c r="DNE103" s="11"/>
      <c r="DNF103" s="11"/>
      <c r="DNG103" s="11"/>
      <c r="DNH103" s="11"/>
      <c r="DNI103" s="11"/>
      <c r="DNJ103" s="11"/>
      <c r="DNK103" s="11"/>
      <c r="DNL103" s="11"/>
      <c r="DNM103" s="11"/>
      <c r="DNN103" s="11"/>
      <c r="DNO103" s="11"/>
      <c r="DNP103" s="11"/>
      <c r="DNQ103" s="11"/>
      <c r="DNR103" s="11"/>
      <c r="DNS103" s="11"/>
      <c r="DNT103" s="11"/>
      <c r="DNU103" s="11"/>
      <c r="DNV103" s="11"/>
      <c r="DNW103" s="11"/>
      <c r="DNX103" s="11"/>
      <c r="DNY103" s="11"/>
      <c r="DNZ103" s="11"/>
      <c r="DOA103" s="11"/>
      <c r="DOB103" s="11"/>
      <c r="DOC103" s="11"/>
      <c r="DOD103" s="11"/>
      <c r="DOE103" s="11"/>
      <c r="DOF103" s="11"/>
      <c r="DOG103" s="11"/>
      <c r="DOH103" s="11"/>
      <c r="DOI103" s="11"/>
      <c r="DOJ103" s="11"/>
      <c r="DOK103" s="11"/>
      <c r="DOL103" s="11"/>
      <c r="DOM103" s="11"/>
      <c r="DON103" s="11"/>
      <c r="DOO103" s="11"/>
      <c r="DOP103" s="11"/>
      <c r="DOQ103" s="11"/>
      <c r="DOR103" s="11"/>
      <c r="DOS103" s="11"/>
      <c r="DOT103" s="11"/>
      <c r="DOU103" s="11"/>
      <c r="DOV103" s="11"/>
      <c r="DOW103" s="11"/>
      <c r="DOX103" s="11"/>
      <c r="DOY103" s="11"/>
      <c r="DOZ103" s="11"/>
      <c r="DPA103" s="11"/>
      <c r="DPB103" s="11"/>
      <c r="DPC103" s="11"/>
      <c r="DPD103" s="11"/>
      <c r="DPE103" s="11"/>
      <c r="DPF103" s="11"/>
      <c r="DPG103" s="11"/>
      <c r="DPH103" s="11"/>
      <c r="DPI103" s="11"/>
      <c r="DPJ103" s="11"/>
      <c r="DPK103" s="11"/>
      <c r="DPL103" s="11"/>
      <c r="DPM103" s="11"/>
      <c r="DPN103" s="11"/>
      <c r="DPO103" s="11"/>
      <c r="DPP103" s="11"/>
      <c r="DPQ103" s="11"/>
      <c r="DPR103" s="11"/>
      <c r="DPS103" s="11"/>
      <c r="DPT103" s="11"/>
      <c r="DPU103" s="11"/>
      <c r="DPV103" s="11"/>
      <c r="DPW103" s="11"/>
      <c r="DPX103" s="11"/>
      <c r="DPY103" s="11"/>
      <c r="DPZ103" s="11"/>
      <c r="DQA103" s="11"/>
      <c r="DQB103" s="11"/>
      <c r="DQC103" s="11"/>
      <c r="DQD103" s="11"/>
      <c r="DQE103" s="11"/>
      <c r="DQF103" s="11"/>
      <c r="DQG103" s="11"/>
      <c r="DQH103" s="11"/>
      <c r="DQI103" s="11"/>
      <c r="DQJ103" s="11"/>
      <c r="DQK103" s="11"/>
      <c r="DQL103" s="11"/>
      <c r="DQM103" s="11"/>
      <c r="DQN103" s="11"/>
      <c r="DQO103" s="11"/>
      <c r="DQP103" s="11"/>
      <c r="DQQ103" s="11"/>
      <c r="DQR103" s="11"/>
      <c r="DQS103" s="11"/>
      <c r="DQT103" s="11"/>
      <c r="DQU103" s="11"/>
      <c r="DQV103" s="11"/>
      <c r="DQW103" s="11"/>
      <c r="DQX103" s="11"/>
      <c r="DQY103" s="11"/>
      <c r="DQZ103" s="11"/>
      <c r="DRA103" s="11"/>
      <c r="DRB103" s="11"/>
      <c r="DRC103" s="11"/>
      <c r="DRD103" s="11"/>
      <c r="DRE103" s="11"/>
      <c r="DRF103" s="11"/>
      <c r="DRG103" s="11"/>
      <c r="DRH103" s="11"/>
      <c r="DRI103" s="11"/>
      <c r="DRJ103" s="11"/>
      <c r="DRK103" s="11"/>
      <c r="DRL103" s="11"/>
      <c r="DRM103" s="11"/>
      <c r="DRN103" s="11"/>
      <c r="DRO103" s="11"/>
      <c r="DRP103" s="11"/>
      <c r="DRQ103" s="11"/>
      <c r="DRR103" s="11"/>
      <c r="DRS103" s="11"/>
      <c r="DRT103" s="11"/>
      <c r="DRU103" s="11"/>
      <c r="DRV103" s="11"/>
      <c r="DRW103" s="11"/>
      <c r="DRX103" s="11"/>
      <c r="DRY103" s="11"/>
      <c r="DRZ103" s="11"/>
      <c r="DSA103" s="11"/>
      <c r="DSB103" s="11"/>
      <c r="DSC103" s="11"/>
      <c r="DSD103" s="11"/>
      <c r="DSE103" s="11"/>
      <c r="DSF103" s="11"/>
      <c r="DSG103" s="11"/>
      <c r="DSH103" s="11"/>
      <c r="DSI103" s="11"/>
      <c r="DSJ103" s="11"/>
      <c r="DSK103" s="11"/>
      <c r="DSL103" s="11"/>
      <c r="DSM103" s="11"/>
      <c r="DSN103" s="11"/>
      <c r="DSO103" s="11"/>
      <c r="DSP103" s="11"/>
      <c r="DSQ103" s="11"/>
      <c r="DSR103" s="11"/>
      <c r="DSS103" s="11"/>
      <c r="DST103" s="11"/>
      <c r="DSU103" s="11"/>
      <c r="DSV103" s="11"/>
      <c r="DSW103" s="11"/>
      <c r="DSX103" s="11"/>
      <c r="DSY103" s="11"/>
      <c r="DSZ103" s="11"/>
      <c r="DTA103" s="11"/>
      <c r="DTB103" s="11"/>
      <c r="DTC103" s="11"/>
      <c r="DTD103" s="11"/>
      <c r="DTE103" s="11"/>
      <c r="DTF103" s="11"/>
      <c r="DTG103" s="11"/>
      <c r="DTH103" s="11"/>
      <c r="DTI103" s="11"/>
      <c r="DTJ103" s="11"/>
      <c r="DTK103" s="11"/>
      <c r="DTL103" s="11"/>
      <c r="DTM103" s="11"/>
      <c r="DTN103" s="11"/>
      <c r="DTO103" s="11"/>
      <c r="DTP103" s="11"/>
      <c r="DTQ103" s="11"/>
      <c r="DTR103" s="11"/>
      <c r="DTS103" s="11"/>
      <c r="DTT103" s="11"/>
      <c r="DTU103" s="11"/>
      <c r="DTV103" s="11"/>
      <c r="DTW103" s="11"/>
      <c r="DTX103" s="11"/>
      <c r="DTY103" s="11"/>
      <c r="DTZ103" s="11"/>
      <c r="DUA103" s="11"/>
      <c r="DUB103" s="11"/>
      <c r="DUC103" s="11"/>
      <c r="DUD103" s="11"/>
      <c r="DUE103" s="11"/>
      <c r="DUF103" s="11"/>
      <c r="DUG103" s="11"/>
      <c r="DUH103" s="11"/>
      <c r="DUI103" s="11"/>
      <c r="DUJ103" s="11"/>
      <c r="DUK103" s="11"/>
      <c r="DUL103" s="11"/>
      <c r="DUM103" s="11"/>
      <c r="DUN103" s="11"/>
      <c r="DUO103" s="11"/>
      <c r="DUP103" s="11"/>
      <c r="DUQ103" s="11"/>
      <c r="DUR103" s="11"/>
      <c r="DUS103" s="11"/>
      <c r="DUT103" s="11"/>
      <c r="DUU103" s="11"/>
      <c r="DUV103" s="11"/>
      <c r="DUW103" s="11"/>
      <c r="DUX103" s="11"/>
      <c r="DUY103" s="11"/>
      <c r="DUZ103" s="11"/>
      <c r="DVA103" s="11"/>
      <c r="DVB103" s="11"/>
      <c r="DVC103" s="11"/>
      <c r="DVD103" s="11"/>
      <c r="DVE103" s="11"/>
      <c r="DVF103" s="11"/>
      <c r="DVG103" s="11"/>
      <c r="DVH103" s="11"/>
      <c r="DVI103" s="11"/>
      <c r="DVJ103" s="11"/>
      <c r="DVK103" s="11"/>
      <c r="DVL103" s="11"/>
      <c r="DVM103" s="11"/>
      <c r="DVN103" s="11"/>
      <c r="DVO103" s="11"/>
      <c r="DVP103" s="11"/>
      <c r="DVQ103" s="11"/>
      <c r="DVR103" s="11"/>
      <c r="DVS103" s="11"/>
      <c r="DVT103" s="11"/>
      <c r="DVU103" s="11"/>
      <c r="DVV103" s="11"/>
      <c r="DVW103" s="11"/>
      <c r="DVX103" s="11"/>
      <c r="DVY103" s="11"/>
      <c r="DVZ103" s="11"/>
      <c r="DWA103" s="11"/>
      <c r="DWB103" s="11"/>
      <c r="DWC103" s="11"/>
      <c r="DWD103" s="11"/>
      <c r="DWE103" s="11"/>
      <c r="DWF103" s="11"/>
      <c r="DWG103" s="11"/>
      <c r="DWH103" s="11"/>
      <c r="DWI103" s="11"/>
      <c r="DWJ103" s="11"/>
      <c r="DWK103" s="11"/>
      <c r="DWL103" s="11"/>
      <c r="DWM103" s="11"/>
      <c r="DWN103" s="11"/>
      <c r="DWO103" s="11"/>
      <c r="DWP103" s="11"/>
      <c r="DWQ103" s="11"/>
      <c r="DWR103" s="11"/>
      <c r="DWS103" s="11"/>
      <c r="DWT103" s="11"/>
      <c r="DWU103" s="11"/>
      <c r="DWV103" s="11"/>
      <c r="DWW103" s="11"/>
      <c r="DWX103" s="11"/>
      <c r="DWY103" s="11"/>
      <c r="DWZ103" s="11"/>
      <c r="DXA103" s="11"/>
      <c r="DXB103" s="11"/>
      <c r="DXC103" s="11"/>
      <c r="DXD103" s="11"/>
      <c r="DXE103" s="11"/>
      <c r="DXF103" s="11"/>
      <c r="DXG103" s="11"/>
      <c r="DXH103" s="11"/>
      <c r="DXI103" s="11"/>
      <c r="DXJ103" s="11"/>
      <c r="DXK103" s="11"/>
      <c r="DXL103" s="11"/>
      <c r="DXM103" s="11"/>
      <c r="DXN103" s="11"/>
      <c r="DXO103" s="11"/>
      <c r="DXP103" s="11"/>
      <c r="DXQ103" s="11"/>
      <c r="DXR103" s="11"/>
      <c r="DXS103" s="11"/>
      <c r="DXT103" s="11"/>
      <c r="DXU103" s="11"/>
      <c r="DXV103" s="11"/>
      <c r="DXW103" s="11"/>
      <c r="DXX103" s="11"/>
      <c r="DXY103" s="11"/>
      <c r="DXZ103" s="11"/>
      <c r="DYA103" s="11"/>
      <c r="DYB103" s="11"/>
      <c r="DYC103" s="11"/>
      <c r="DYD103" s="11"/>
      <c r="DYE103" s="11"/>
      <c r="DYF103" s="11"/>
      <c r="DYG103" s="11"/>
      <c r="DYH103" s="11"/>
      <c r="DYI103" s="11"/>
      <c r="DYJ103" s="11"/>
      <c r="DYK103" s="11"/>
      <c r="DYL103" s="11"/>
      <c r="DYM103" s="11"/>
      <c r="DYN103" s="11"/>
      <c r="DYO103" s="11"/>
      <c r="DYP103" s="11"/>
      <c r="DYQ103" s="11"/>
      <c r="DYR103" s="11"/>
      <c r="DYS103" s="11"/>
      <c r="DYT103" s="11"/>
      <c r="DYU103" s="11"/>
      <c r="DYV103" s="11"/>
      <c r="DYW103" s="11"/>
      <c r="DYX103" s="11"/>
      <c r="DYY103" s="11"/>
      <c r="DYZ103" s="11"/>
      <c r="DZA103" s="11"/>
      <c r="DZB103" s="11"/>
      <c r="DZC103" s="11"/>
      <c r="DZD103" s="11"/>
      <c r="DZE103" s="11"/>
      <c r="DZF103" s="11"/>
      <c r="DZG103" s="11"/>
      <c r="DZH103" s="11"/>
      <c r="DZI103" s="11"/>
      <c r="DZJ103" s="11"/>
      <c r="DZK103" s="11"/>
      <c r="DZL103" s="11"/>
      <c r="DZM103" s="11"/>
      <c r="DZN103" s="11"/>
      <c r="DZO103" s="11"/>
      <c r="DZP103" s="11"/>
      <c r="DZQ103" s="11"/>
      <c r="DZR103" s="11"/>
      <c r="DZS103" s="11"/>
      <c r="DZT103" s="11"/>
      <c r="DZU103" s="11"/>
      <c r="DZV103" s="11"/>
      <c r="DZW103" s="11"/>
      <c r="DZX103" s="11"/>
      <c r="DZY103" s="11"/>
      <c r="DZZ103" s="11"/>
      <c r="EAA103" s="11"/>
      <c r="EAB103" s="11"/>
      <c r="EAC103" s="11"/>
      <c r="EAD103" s="11"/>
      <c r="EAE103" s="11"/>
      <c r="EAF103" s="11"/>
      <c r="EAG103" s="11"/>
      <c r="EAH103" s="11"/>
      <c r="EAI103" s="11"/>
      <c r="EAJ103" s="11"/>
      <c r="EAK103" s="11"/>
      <c r="EAL103" s="11"/>
      <c r="EAM103" s="11"/>
      <c r="EAN103" s="11"/>
      <c r="EAO103" s="11"/>
      <c r="EAP103" s="11"/>
      <c r="EAQ103" s="11"/>
      <c r="EAR103" s="11"/>
      <c r="EAS103" s="11"/>
      <c r="EAT103" s="11"/>
      <c r="EAU103" s="11"/>
      <c r="EAV103" s="11"/>
      <c r="EAW103" s="11"/>
      <c r="EAX103" s="11"/>
      <c r="EAY103" s="11"/>
      <c r="EAZ103" s="11"/>
      <c r="EBA103" s="11"/>
      <c r="EBB103" s="11"/>
      <c r="EBC103" s="11"/>
      <c r="EBD103" s="11"/>
      <c r="EBE103" s="11"/>
      <c r="EBF103" s="11"/>
      <c r="EBG103" s="11"/>
      <c r="EBH103" s="11"/>
      <c r="EBI103" s="11"/>
      <c r="EBJ103" s="11"/>
      <c r="EBK103" s="11"/>
      <c r="EBL103" s="11"/>
      <c r="EBM103" s="11"/>
      <c r="EBN103" s="11"/>
      <c r="EBO103" s="11"/>
      <c r="EBP103" s="11"/>
      <c r="EBQ103" s="11"/>
      <c r="EBR103" s="11"/>
      <c r="EBS103" s="11"/>
      <c r="EBT103" s="11"/>
      <c r="EBU103" s="11"/>
      <c r="EBV103" s="11"/>
      <c r="EBW103" s="11"/>
      <c r="EBX103" s="11"/>
      <c r="EBY103" s="11"/>
      <c r="EBZ103" s="11"/>
      <c r="ECA103" s="11"/>
      <c r="ECB103" s="11"/>
      <c r="ECC103" s="11"/>
      <c r="ECD103" s="11"/>
      <c r="ECE103" s="11"/>
      <c r="ECF103" s="11"/>
      <c r="ECG103" s="11"/>
      <c r="ECH103" s="11"/>
      <c r="ECI103" s="11"/>
      <c r="ECJ103" s="11"/>
      <c r="ECK103" s="11"/>
      <c r="ECL103" s="11"/>
      <c r="ECM103" s="11"/>
      <c r="ECN103" s="11"/>
      <c r="ECO103" s="11"/>
      <c r="ECP103" s="11"/>
      <c r="ECQ103" s="11"/>
      <c r="ECR103" s="11"/>
      <c r="ECS103" s="11"/>
      <c r="ECT103" s="11"/>
      <c r="ECU103" s="11"/>
      <c r="ECV103" s="11"/>
      <c r="ECW103" s="11"/>
      <c r="ECX103" s="11"/>
      <c r="ECY103" s="11"/>
      <c r="ECZ103" s="11"/>
      <c r="EDA103" s="11"/>
      <c r="EDB103" s="11"/>
      <c r="EDC103" s="11"/>
      <c r="EDD103" s="11"/>
      <c r="EDE103" s="11"/>
      <c r="EDF103" s="11"/>
      <c r="EDG103" s="11"/>
      <c r="EDH103" s="11"/>
      <c r="EDI103" s="11"/>
      <c r="EDJ103" s="11"/>
      <c r="EDK103" s="11"/>
      <c r="EDL103" s="11"/>
      <c r="EDM103" s="11"/>
      <c r="EDN103" s="11"/>
      <c r="EDO103" s="11"/>
      <c r="EDP103" s="11"/>
      <c r="EDQ103" s="11"/>
      <c r="EDR103" s="11"/>
      <c r="EDS103" s="11"/>
      <c r="EDT103" s="11"/>
      <c r="EDU103" s="11"/>
      <c r="EDV103" s="11"/>
      <c r="EDW103" s="11"/>
      <c r="EDX103" s="11"/>
      <c r="EDY103" s="11"/>
      <c r="EDZ103" s="11"/>
      <c r="EEA103" s="11"/>
      <c r="EEB103" s="11"/>
      <c r="EEC103" s="11"/>
      <c r="EED103" s="11"/>
      <c r="EEE103" s="11"/>
      <c r="EEF103" s="11"/>
      <c r="EEG103" s="11"/>
      <c r="EEH103" s="11"/>
      <c r="EEI103" s="11"/>
      <c r="EEJ103" s="11"/>
      <c r="EEK103" s="11"/>
      <c r="EEL103" s="11"/>
      <c r="EEM103" s="11"/>
      <c r="EEN103" s="11"/>
      <c r="EEO103" s="11"/>
      <c r="EEP103" s="11"/>
      <c r="EEQ103" s="11"/>
      <c r="EER103" s="11"/>
      <c r="EES103" s="11"/>
      <c r="EET103" s="11"/>
      <c r="EEU103" s="11"/>
      <c r="EEV103" s="11"/>
      <c r="EEW103" s="11"/>
      <c r="EEX103" s="11"/>
      <c r="EEY103" s="11"/>
      <c r="EEZ103" s="11"/>
      <c r="EFA103" s="11"/>
      <c r="EFB103" s="11"/>
      <c r="EFC103" s="11"/>
      <c r="EFD103" s="11"/>
      <c r="EFE103" s="11"/>
      <c r="EFF103" s="11"/>
      <c r="EFG103" s="11"/>
      <c r="EFH103" s="11"/>
      <c r="EFI103" s="11"/>
      <c r="EFJ103" s="11"/>
      <c r="EFK103" s="11"/>
      <c r="EFL103" s="11"/>
      <c r="EFM103" s="11"/>
      <c r="EFN103" s="11"/>
      <c r="EFO103" s="11"/>
      <c r="EFP103" s="11"/>
      <c r="EFQ103" s="11"/>
      <c r="EFR103" s="11"/>
      <c r="EFS103" s="11"/>
      <c r="EFT103" s="11"/>
      <c r="EFU103" s="11"/>
      <c r="EFV103" s="11"/>
      <c r="EFW103" s="11"/>
      <c r="EFX103" s="11"/>
      <c r="EFY103" s="11"/>
      <c r="EFZ103" s="11"/>
      <c r="EGA103" s="11"/>
      <c r="EGB103" s="11"/>
      <c r="EGC103" s="11"/>
      <c r="EGD103" s="11"/>
      <c r="EGE103" s="11"/>
      <c r="EGF103" s="11"/>
      <c r="EGG103" s="11"/>
      <c r="EGH103" s="11"/>
      <c r="EGI103" s="11"/>
      <c r="EGJ103" s="11"/>
      <c r="EGK103" s="11"/>
      <c r="EGL103" s="11"/>
      <c r="EGM103" s="11"/>
      <c r="EGN103" s="11"/>
      <c r="EGO103" s="11"/>
      <c r="EGP103" s="11"/>
      <c r="EGQ103" s="11"/>
      <c r="EGR103" s="11"/>
      <c r="EGS103" s="11"/>
      <c r="EGT103" s="11"/>
      <c r="EGU103" s="11"/>
      <c r="EGV103" s="11"/>
      <c r="EGW103" s="11"/>
      <c r="EGX103" s="11"/>
      <c r="EGY103" s="11"/>
      <c r="EGZ103" s="11"/>
      <c r="EHA103" s="11"/>
      <c r="EHB103" s="11"/>
      <c r="EHC103" s="11"/>
      <c r="EHD103" s="11"/>
      <c r="EHE103" s="11"/>
      <c r="EHF103" s="11"/>
      <c r="EHG103" s="11"/>
      <c r="EHH103" s="11"/>
      <c r="EHI103" s="11"/>
      <c r="EHJ103" s="11"/>
      <c r="EHK103" s="11"/>
      <c r="EHL103" s="11"/>
      <c r="EHM103" s="11"/>
      <c r="EHN103" s="11"/>
      <c r="EHO103" s="11"/>
      <c r="EHP103" s="11"/>
      <c r="EHQ103" s="11"/>
      <c r="EHR103" s="11"/>
      <c r="EHS103" s="11"/>
      <c r="EHT103" s="11"/>
      <c r="EHU103" s="11"/>
      <c r="EHV103" s="11"/>
      <c r="EHW103" s="11"/>
      <c r="EHX103" s="11"/>
      <c r="EHY103" s="11"/>
      <c r="EHZ103" s="11"/>
      <c r="EIA103" s="11"/>
      <c r="EIB103" s="11"/>
      <c r="EIC103" s="11"/>
      <c r="EID103" s="11"/>
      <c r="EIE103" s="11"/>
      <c r="EIF103" s="11"/>
      <c r="EIG103" s="11"/>
      <c r="EIH103" s="11"/>
      <c r="EII103" s="11"/>
      <c r="EIJ103" s="11"/>
      <c r="EIK103" s="11"/>
      <c r="EIL103" s="11"/>
      <c r="EIM103" s="11"/>
      <c r="EIN103" s="11"/>
      <c r="EIO103" s="11"/>
      <c r="EIP103" s="11"/>
      <c r="EIQ103" s="11"/>
      <c r="EIR103" s="11"/>
      <c r="EIS103" s="11"/>
      <c r="EIT103" s="11"/>
      <c r="EIU103" s="11"/>
      <c r="EIV103" s="11"/>
      <c r="EIW103" s="11"/>
      <c r="EIX103" s="11"/>
      <c r="EIY103" s="11"/>
      <c r="EIZ103" s="11"/>
      <c r="EJA103" s="11"/>
      <c r="EJB103" s="11"/>
      <c r="EJC103" s="11"/>
      <c r="EJD103" s="11"/>
      <c r="EJE103" s="11"/>
      <c r="EJF103" s="11"/>
      <c r="EJG103" s="11"/>
      <c r="EJH103" s="11"/>
      <c r="EJI103" s="11"/>
      <c r="EJJ103" s="11"/>
      <c r="EJK103" s="11"/>
      <c r="EJL103" s="11"/>
      <c r="EJM103" s="11"/>
      <c r="EJN103" s="11"/>
      <c r="EJO103" s="11"/>
      <c r="EJP103" s="11"/>
      <c r="EJQ103" s="11"/>
      <c r="EJR103" s="11"/>
      <c r="EJS103" s="11"/>
      <c r="EJT103" s="11"/>
      <c r="EJU103" s="11"/>
      <c r="EJV103" s="11"/>
      <c r="EJW103" s="11"/>
      <c r="EJX103" s="11"/>
      <c r="EJY103" s="11"/>
      <c r="EJZ103" s="11"/>
      <c r="EKA103" s="11"/>
      <c r="EKB103" s="11"/>
      <c r="EKC103" s="11"/>
      <c r="EKD103" s="11"/>
      <c r="EKE103" s="11"/>
      <c r="EKF103" s="11"/>
      <c r="EKG103" s="11"/>
      <c r="EKH103" s="11"/>
      <c r="EKI103" s="11"/>
      <c r="EKJ103" s="11"/>
      <c r="EKK103" s="11"/>
      <c r="EKL103" s="11"/>
      <c r="EKM103" s="11"/>
      <c r="EKN103" s="11"/>
      <c r="EKO103" s="11"/>
      <c r="EKP103" s="11"/>
      <c r="EKQ103" s="11"/>
      <c r="EKR103" s="11"/>
      <c r="EKS103" s="11"/>
      <c r="EKT103" s="11"/>
      <c r="EKU103" s="11"/>
      <c r="EKV103" s="11"/>
      <c r="EKW103" s="11"/>
      <c r="EKX103" s="11"/>
      <c r="EKY103" s="11"/>
      <c r="EKZ103" s="11"/>
      <c r="ELA103" s="11"/>
      <c r="ELB103" s="11"/>
      <c r="ELC103" s="11"/>
      <c r="ELD103" s="11"/>
      <c r="ELE103" s="11"/>
      <c r="ELF103" s="11"/>
      <c r="ELG103" s="11"/>
      <c r="ELH103" s="11"/>
      <c r="ELI103" s="11"/>
      <c r="ELJ103" s="11"/>
      <c r="ELK103" s="11"/>
      <c r="ELL103" s="11"/>
      <c r="ELM103" s="11"/>
      <c r="ELN103" s="11"/>
      <c r="ELO103" s="11"/>
      <c r="ELP103" s="11"/>
      <c r="ELQ103" s="11"/>
      <c r="ELR103" s="11"/>
      <c r="ELS103" s="11"/>
      <c r="ELT103" s="11"/>
      <c r="ELU103" s="11"/>
      <c r="ELV103" s="11"/>
      <c r="ELW103" s="11"/>
      <c r="ELX103" s="11"/>
      <c r="ELY103" s="11"/>
      <c r="ELZ103" s="11"/>
    </row>
    <row r="104" spans="3:346 1276:3718">
      <c r="C104" s="166" t="s">
        <v>517</v>
      </c>
      <c r="D104" s="223">
        <f t="shared" si="4"/>
        <v>0</v>
      </c>
      <c r="E104" s="88" t="s">
        <v>540</v>
      </c>
      <c r="F104" s="219"/>
      <c r="G104" s="92"/>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c r="HJ104" s="11"/>
      <c r="HK104" s="11"/>
      <c r="HL104" s="11"/>
      <c r="HM104" s="11"/>
      <c r="HN104" s="11"/>
      <c r="HO104" s="11"/>
      <c r="HP104" s="11"/>
      <c r="HQ104" s="11"/>
      <c r="HR104" s="11"/>
      <c r="HS104" s="11"/>
      <c r="HT104" s="11"/>
      <c r="HU104" s="11"/>
      <c r="HV104" s="11"/>
      <c r="HW104" s="11"/>
      <c r="HX104" s="11"/>
      <c r="HY104" s="11"/>
      <c r="HZ104" s="11"/>
      <c r="IA104" s="11"/>
      <c r="IB104" s="11"/>
      <c r="IC104" s="11"/>
      <c r="ID104" s="11"/>
      <c r="IE104" s="11"/>
      <c r="IF104" s="11"/>
      <c r="IG104" s="11"/>
      <c r="IH104" s="11"/>
      <c r="II104" s="11"/>
      <c r="IJ104" s="11"/>
      <c r="IK104" s="11"/>
      <c r="IL104" s="11"/>
      <c r="IM104" s="11"/>
      <c r="IN104" s="11"/>
      <c r="IO104" s="11"/>
      <c r="IP104" s="11"/>
      <c r="IQ104" s="11"/>
      <c r="IR104" s="11"/>
      <c r="IS104" s="11"/>
      <c r="IT104" s="11"/>
      <c r="IU104" s="11"/>
      <c r="IV104" s="11"/>
      <c r="IW104" s="11"/>
      <c r="IX104" s="11"/>
      <c r="IY104" s="11"/>
      <c r="IZ104" s="11"/>
      <c r="JA104" s="11"/>
      <c r="JB104" s="11"/>
      <c r="JC104" s="11"/>
      <c r="JD104" s="11"/>
      <c r="JE104" s="11"/>
      <c r="JF104" s="11"/>
      <c r="JG104" s="11"/>
      <c r="JH104" s="11"/>
      <c r="JI104" s="11"/>
      <c r="JJ104" s="11"/>
      <c r="JK104" s="11"/>
      <c r="JL104" s="11"/>
      <c r="JM104" s="11"/>
      <c r="JN104" s="11"/>
      <c r="JO104" s="11"/>
      <c r="JP104" s="11"/>
      <c r="JQ104" s="11"/>
      <c r="JR104" s="11"/>
      <c r="JS104" s="11"/>
      <c r="JT104" s="11"/>
      <c r="JU104" s="11"/>
      <c r="JV104" s="11"/>
      <c r="JW104" s="11"/>
      <c r="JX104" s="11"/>
      <c r="JY104" s="11"/>
      <c r="JZ104" s="11"/>
      <c r="KA104" s="11"/>
      <c r="KB104" s="11"/>
      <c r="KC104" s="11"/>
      <c r="KD104" s="11"/>
      <c r="KE104" s="11"/>
      <c r="KF104" s="11"/>
      <c r="KG104" s="11"/>
      <c r="KH104" s="11"/>
      <c r="KI104" s="11"/>
      <c r="KJ104" s="11"/>
      <c r="KK104" s="11"/>
      <c r="KL104" s="11"/>
      <c r="KM104" s="11"/>
      <c r="KN104" s="11"/>
      <c r="KO104" s="11"/>
      <c r="KP104" s="11"/>
      <c r="KQ104" s="11"/>
      <c r="KR104" s="11"/>
      <c r="KS104" s="11"/>
      <c r="KT104" s="11"/>
      <c r="KU104" s="11"/>
      <c r="KV104" s="11"/>
      <c r="KW104" s="11"/>
      <c r="KX104" s="11"/>
      <c r="KY104" s="11"/>
      <c r="KZ104" s="11"/>
      <c r="LA104" s="11"/>
      <c r="LB104" s="11"/>
      <c r="LC104" s="11"/>
      <c r="LD104" s="11"/>
      <c r="LE104" s="11"/>
      <c r="LF104" s="11"/>
      <c r="LG104" s="11"/>
      <c r="LH104" s="11"/>
      <c r="LI104" s="11"/>
      <c r="LJ104" s="11"/>
      <c r="LK104" s="11"/>
      <c r="LL104" s="11"/>
      <c r="LM104" s="11"/>
      <c r="LN104" s="11"/>
      <c r="LO104" s="11"/>
      <c r="LP104" s="11"/>
      <c r="LQ104" s="11"/>
      <c r="LR104" s="11"/>
      <c r="LS104" s="11"/>
      <c r="LT104" s="11"/>
      <c r="LU104" s="11"/>
      <c r="LV104" s="11"/>
      <c r="LW104" s="11"/>
      <c r="LX104" s="11"/>
      <c r="LY104" s="11"/>
      <c r="LZ104" s="11"/>
      <c r="MA104" s="11"/>
      <c r="MB104" s="11"/>
      <c r="MC104" s="11"/>
      <c r="MD104" s="11"/>
      <c r="ME104" s="11"/>
      <c r="MF104" s="11"/>
      <c r="MG104" s="11"/>
      <c r="MH104" s="11"/>
      <c r="AWB104" s="11"/>
      <c r="AWC104" s="11"/>
      <c r="AWD104" s="11"/>
      <c r="AWE104" s="11"/>
      <c r="AWF104" s="11"/>
      <c r="AWG104" s="11"/>
      <c r="AWH104" s="11"/>
      <c r="AWI104" s="11"/>
      <c r="AWJ104" s="11"/>
      <c r="AWK104" s="11"/>
      <c r="AWL104" s="11"/>
      <c r="AWM104" s="11"/>
      <c r="AWN104" s="11"/>
      <c r="AWO104" s="11"/>
      <c r="AWP104" s="11"/>
      <c r="AWQ104" s="11"/>
      <c r="AWR104" s="11"/>
      <c r="AWS104" s="11"/>
      <c r="AWT104" s="11"/>
      <c r="AWU104" s="11"/>
      <c r="AWV104" s="11"/>
      <c r="AWW104" s="11"/>
      <c r="AWX104" s="11"/>
      <c r="AWY104" s="11"/>
      <c r="AWZ104" s="11"/>
      <c r="AXA104" s="11"/>
      <c r="AXB104" s="11"/>
      <c r="AXC104" s="11"/>
      <c r="AXD104" s="11"/>
      <c r="AXE104" s="11"/>
      <c r="AXF104" s="11"/>
      <c r="AXG104" s="11"/>
      <c r="AXH104" s="11"/>
      <c r="AXI104" s="11"/>
      <c r="AXJ104" s="11"/>
      <c r="AXK104" s="11"/>
      <c r="AXL104" s="11"/>
      <c r="AXM104" s="11"/>
      <c r="AXN104" s="11"/>
      <c r="AXO104" s="11"/>
      <c r="AXP104" s="11"/>
      <c r="AXQ104" s="11"/>
      <c r="AXR104" s="11"/>
      <c r="AXS104" s="11"/>
      <c r="AXT104" s="11"/>
      <c r="AXU104" s="11"/>
      <c r="AXV104" s="11"/>
      <c r="AXW104" s="11"/>
      <c r="AXX104" s="11"/>
      <c r="AXY104" s="11"/>
      <c r="AXZ104" s="11"/>
      <c r="AYA104" s="11"/>
      <c r="AYB104" s="11"/>
      <c r="AYC104" s="11"/>
      <c r="AYD104" s="11"/>
      <c r="AYE104" s="11"/>
      <c r="AYF104" s="11"/>
      <c r="AYG104" s="11"/>
      <c r="AYH104" s="11"/>
      <c r="AYI104" s="11"/>
      <c r="AYJ104" s="11"/>
      <c r="AYK104" s="11"/>
      <c r="AYL104" s="11"/>
      <c r="AYM104" s="11"/>
      <c r="AYN104" s="11"/>
      <c r="AYO104" s="11"/>
      <c r="AYP104" s="11"/>
      <c r="AYQ104" s="11"/>
      <c r="AYR104" s="11"/>
      <c r="AYS104" s="11"/>
      <c r="AYT104" s="11"/>
      <c r="AYU104" s="11"/>
      <c r="AYV104" s="11"/>
      <c r="AYW104" s="11"/>
      <c r="AYX104" s="11"/>
      <c r="AYY104" s="11"/>
      <c r="AYZ104" s="11"/>
      <c r="AZA104" s="11"/>
      <c r="AZB104" s="11"/>
      <c r="AZC104" s="11"/>
      <c r="AZD104" s="11"/>
      <c r="AZE104" s="11"/>
      <c r="AZF104" s="11"/>
      <c r="AZG104" s="11"/>
      <c r="AZH104" s="11"/>
      <c r="AZI104" s="11"/>
      <c r="AZJ104" s="11"/>
      <c r="AZK104" s="11"/>
      <c r="AZL104" s="11"/>
      <c r="AZM104" s="11"/>
      <c r="AZN104" s="11"/>
      <c r="AZO104" s="11"/>
      <c r="AZP104" s="11"/>
      <c r="AZQ104" s="11"/>
      <c r="AZR104" s="11"/>
      <c r="AZS104" s="11"/>
      <c r="AZT104" s="11"/>
      <c r="AZU104" s="11"/>
      <c r="AZV104" s="11"/>
      <c r="AZW104" s="11"/>
      <c r="AZX104" s="11"/>
      <c r="AZY104" s="11"/>
      <c r="AZZ104" s="11"/>
      <c r="BAA104" s="11"/>
      <c r="BAB104" s="11"/>
      <c r="BAC104" s="11"/>
      <c r="BAD104" s="11"/>
      <c r="BAE104" s="11"/>
      <c r="BAF104" s="11"/>
      <c r="BAG104" s="11"/>
      <c r="BAH104" s="11"/>
      <c r="BAI104" s="11"/>
      <c r="BAJ104" s="11"/>
      <c r="BAK104" s="11"/>
      <c r="BAL104" s="11"/>
      <c r="BAM104" s="11"/>
      <c r="BAN104" s="11"/>
      <c r="BAO104" s="11"/>
      <c r="BAP104" s="11"/>
      <c r="BAQ104" s="11"/>
      <c r="BAR104" s="11"/>
      <c r="BAS104" s="11"/>
      <c r="BAT104" s="11"/>
      <c r="BAU104" s="11"/>
      <c r="BAV104" s="11"/>
      <c r="BAW104" s="11"/>
      <c r="BAX104" s="11"/>
      <c r="BAY104" s="11"/>
      <c r="BAZ104" s="11"/>
      <c r="BBA104" s="11"/>
      <c r="BBB104" s="11"/>
      <c r="BBC104" s="11"/>
      <c r="BBD104" s="11"/>
      <c r="BBE104" s="11"/>
      <c r="BBF104" s="11"/>
      <c r="BBG104" s="11"/>
      <c r="BBH104" s="11"/>
      <c r="BBI104" s="11"/>
      <c r="BBJ104" s="11"/>
      <c r="BBK104" s="11"/>
      <c r="BBL104" s="11"/>
      <c r="BBM104" s="11"/>
      <c r="BBN104" s="11"/>
      <c r="BBO104" s="11"/>
      <c r="BBP104" s="11"/>
      <c r="BBQ104" s="11"/>
      <c r="BBR104" s="11"/>
      <c r="BBS104" s="11"/>
      <c r="BBT104" s="11"/>
      <c r="BBU104" s="11"/>
      <c r="BBV104" s="11"/>
      <c r="BBW104" s="11"/>
      <c r="BBX104" s="11"/>
      <c r="BBY104" s="11"/>
      <c r="BBZ104" s="11"/>
      <c r="BCA104" s="11"/>
      <c r="BCB104" s="11"/>
      <c r="BCC104" s="11"/>
      <c r="BCD104" s="11"/>
      <c r="BCE104" s="11"/>
      <c r="BCF104" s="11"/>
      <c r="BCG104" s="11"/>
      <c r="BCH104" s="11"/>
      <c r="BCI104" s="11"/>
      <c r="BCJ104" s="11"/>
      <c r="BCK104" s="11"/>
      <c r="BCL104" s="11"/>
      <c r="BCM104" s="11"/>
      <c r="BCN104" s="11"/>
      <c r="BCO104" s="11"/>
      <c r="BCP104" s="11"/>
      <c r="BCQ104" s="11"/>
      <c r="BCR104" s="11"/>
      <c r="BCS104" s="11"/>
      <c r="BCT104" s="11"/>
      <c r="BCU104" s="11"/>
      <c r="BCV104" s="11"/>
      <c r="BCW104" s="11"/>
      <c r="BCX104" s="11"/>
      <c r="BCY104" s="11"/>
      <c r="BCZ104" s="11"/>
      <c r="BDA104" s="11"/>
      <c r="BDB104" s="11"/>
      <c r="BDC104" s="11"/>
      <c r="BDD104" s="11"/>
      <c r="BDE104" s="11"/>
      <c r="BDF104" s="11"/>
      <c r="BDG104" s="11"/>
      <c r="BDH104" s="11"/>
      <c r="BDI104" s="11"/>
      <c r="BDJ104" s="11"/>
      <c r="BDK104" s="11"/>
      <c r="BDL104" s="11"/>
      <c r="BDM104" s="11"/>
      <c r="BDN104" s="11"/>
      <c r="BDO104" s="11"/>
      <c r="BDP104" s="11"/>
      <c r="BDQ104" s="11"/>
      <c r="BDR104" s="11"/>
      <c r="BDS104" s="11"/>
      <c r="BDT104" s="11"/>
      <c r="BDU104" s="11"/>
      <c r="BDV104" s="11"/>
      <c r="BDW104" s="11"/>
      <c r="BDX104" s="11"/>
      <c r="BDY104" s="11"/>
      <c r="BDZ104" s="11"/>
      <c r="BEA104" s="11"/>
      <c r="BEB104" s="11"/>
      <c r="BEC104" s="11"/>
      <c r="BED104" s="11"/>
      <c r="BEE104" s="11"/>
      <c r="BEF104" s="11"/>
      <c r="BEG104" s="11"/>
      <c r="BEH104" s="11"/>
      <c r="BEI104" s="11"/>
      <c r="BEJ104" s="11"/>
      <c r="BEK104" s="11"/>
      <c r="BEL104" s="11"/>
      <c r="BEM104" s="11"/>
      <c r="BEN104" s="11"/>
      <c r="BEO104" s="11"/>
      <c r="BEP104" s="11"/>
      <c r="BEQ104" s="11"/>
      <c r="BER104" s="11"/>
      <c r="BES104" s="11"/>
      <c r="BET104" s="11"/>
      <c r="BEU104" s="11"/>
      <c r="BEV104" s="11"/>
      <c r="BEW104" s="11"/>
      <c r="BEX104" s="11"/>
      <c r="BEY104" s="11"/>
      <c r="BEZ104" s="11"/>
      <c r="BFA104" s="11"/>
      <c r="BFB104" s="11"/>
      <c r="BFC104" s="11"/>
      <c r="BFD104" s="11"/>
      <c r="BFE104" s="11"/>
      <c r="BFF104" s="11"/>
      <c r="BFG104" s="11"/>
      <c r="BFH104" s="11"/>
      <c r="BFI104" s="11"/>
      <c r="BFJ104" s="11"/>
      <c r="BFK104" s="11"/>
      <c r="BFL104" s="11"/>
      <c r="BFM104" s="11"/>
      <c r="BFN104" s="11"/>
      <c r="BFO104" s="11"/>
      <c r="BFP104" s="11"/>
      <c r="BFQ104" s="11"/>
      <c r="BFR104" s="11"/>
      <c r="BFS104" s="11"/>
      <c r="BFT104" s="11"/>
      <c r="BFU104" s="11"/>
      <c r="BFV104" s="11"/>
      <c r="BFW104" s="11"/>
      <c r="BFX104" s="11"/>
      <c r="BFY104" s="11"/>
      <c r="BFZ104" s="11"/>
      <c r="BGA104" s="11"/>
      <c r="BGB104" s="11"/>
      <c r="BGC104" s="11"/>
      <c r="BGD104" s="11"/>
      <c r="BGE104" s="11"/>
      <c r="BGF104" s="11"/>
      <c r="BGG104" s="11"/>
      <c r="BGH104" s="11"/>
      <c r="BGI104" s="11"/>
      <c r="BGJ104" s="11"/>
      <c r="BGK104" s="11"/>
      <c r="BGL104" s="11"/>
      <c r="BGM104" s="11"/>
      <c r="BGN104" s="11"/>
      <c r="BGO104" s="11"/>
      <c r="BGP104" s="11"/>
      <c r="BGQ104" s="11"/>
      <c r="BGR104" s="11"/>
      <c r="BGS104" s="11"/>
      <c r="BGT104" s="11"/>
      <c r="BGU104" s="11"/>
      <c r="BGV104" s="11"/>
      <c r="BGW104" s="11"/>
      <c r="BGX104" s="11"/>
      <c r="BGY104" s="11"/>
      <c r="BGZ104" s="11"/>
      <c r="BHA104" s="11"/>
      <c r="BHB104" s="11"/>
      <c r="BHC104" s="11"/>
      <c r="BHD104" s="11"/>
      <c r="BHE104" s="11"/>
      <c r="BHF104" s="11"/>
      <c r="BHG104" s="11"/>
      <c r="BHH104" s="11"/>
      <c r="BHI104" s="11"/>
      <c r="BHJ104" s="11"/>
      <c r="BHK104" s="11"/>
      <c r="BHL104" s="11"/>
      <c r="BHM104" s="11"/>
      <c r="BHN104" s="11"/>
      <c r="BHO104" s="11"/>
      <c r="BHP104" s="11"/>
      <c r="BHQ104" s="11"/>
      <c r="BHR104" s="11"/>
      <c r="BHS104" s="11"/>
      <c r="BHT104" s="11"/>
      <c r="BHU104" s="11"/>
      <c r="BHV104" s="11"/>
      <c r="BHW104" s="11"/>
      <c r="BHX104" s="11"/>
      <c r="BHY104" s="11"/>
      <c r="BHZ104" s="11"/>
      <c r="BIA104" s="11"/>
      <c r="BIB104" s="11"/>
      <c r="BIC104" s="11"/>
      <c r="BID104" s="11"/>
      <c r="BIE104" s="11"/>
      <c r="BIF104" s="11"/>
      <c r="BIG104" s="11"/>
      <c r="BIH104" s="11"/>
      <c r="BII104" s="11"/>
      <c r="BIJ104" s="11"/>
      <c r="BIK104" s="11"/>
      <c r="BIL104" s="11"/>
      <c r="BIM104" s="11"/>
      <c r="BIN104" s="11"/>
      <c r="BIO104" s="11"/>
      <c r="BIP104" s="11"/>
      <c r="BIQ104" s="11"/>
      <c r="BIR104" s="11"/>
      <c r="BIS104" s="11"/>
      <c r="BIT104" s="11"/>
      <c r="BIU104" s="11"/>
      <c r="BIV104" s="11"/>
      <c r="BIW104" s="11"/>
      <c r="BIX104" s="11"/>
      <c r="BIY104" s="11"/>
      <c r="BIZ104" s="11"/>
      <c r="BJA104" s="11"/>
      <c r="BJB104" s="11"/>
      <c r="BJC104" s="11"/>
      <c r="BJD104" s="11"/>
      <c r="BJE104" s="11"/>
      <c r="BJF104" s="11"/>
      <c r="BJG104" s="11"/>
      <c r="BJH104" s="11"/>
      <c r="BJI104" s="11"/>
      <c r="BJJ104" s="11"/>
      <c r="BJK104" s="11"/>
      <c r="BJL104" s="11"/>
      <c r="BJM104" s="11"/>
      <c r="BJN104" s="11"/>
      <c r="BJO104" s="11"/>
      <c r="BJP104" s="11"/>
      <c r="BJQ104" s="11"/>
      <c r="BJR104" s="11"/>
      <c r="BJS104" s="11"/>
      <c r="BJT104" s="11"/>
      <c r="BJU104" s="11"/>
      <c r="BJV104" s="11"/>
      <c r="BJW104" s="11"/>
      <c r="BJX104" s="11"/>
      <c r="BJY104" s="11"/>
      <c r="BJZ104" s="11"/>
      <c r="BKA104" s="11"/>
      <c r="BKB104" s="11"/>
      <c r="BKC104" s="11"/>
      <c r="BKD104" s="11"/>
      <c r="BKE104" s="11"/>
      <c r="BKF104" s="11"/>
      <c r="BKG104" s="11"/>
      <c r="BKH104" s="11"/>
      <c r="BKI104" s="11"/>
      <c r="BKJ104" s="11"/>
      <c r="BKK104" s="11"/>
      <c r="BKL104" s="11"/>
      <c r="BKM104" s="11"/>
      <c r="BKN104" s="11"/>
      <c r="BKO104" s="11"/>
      <c r="BKP104" s="11"/>
      <c r="BKQ104" s="11"/>
      <c r="BKR104" s="11"/>
      <c r="BKS104" s="11"/>
      <c r="BKT104" s="11"/>
      <c r="BKU104" s="11"/>
      <c r="BKV104" s="11"/>
      <c r="BKW104" s="11"/>
      <c r="BKX104" s="11"/>
      <c r="BKY104" s="11"/>
      <c r="BKZ104" s="11"/>
      <c r="BLA104" s="11"/>
      <c r="BLB104" s="11"/>
      <c r="BLC104" s="11"/>
      <c r="BLD104" s="11"/>
      <c r="BLE104" s="11"/>
      <c r="BLF104" s="11"/>
      <c r="BLG104" s="11"/>
      <c r="BLH104" s="11"/>
      <c r="BLI104" s="11"/>
      <c r="BLJ104" s="11"/>
      <c r="BLK104" s="11"/>
      <c r="BLL104" s="11"/>
      <c r="BLM104" s="11"/>
      <c r="BLN104" s="11"/>
      <c r="BLO104" s="11"/>
      <c r="BLP104" s="11"/>
      <c r="BLQ104" s="11"/>
      <c r="BLR104" s="11"/>
      <c r="BLS104" s="11"/>
      <c r="BLT104" s="11"/>
      <c r="BLU104" s="11"/>
      <c r="BLV104" s="11"/>
      <c r="BLW104" s="11"/>
      <c r="BLX104" s="11"/>
      <c r="BLY104" s="11"/>
      <c r="BLZ104" s="11"/>
      <c r="BMA104" s="11"/>
      <c r="BMB104" s="11"/>
      <c r="BMC104" s="11"/>
      <c r="BMD104" s="11"/>
      <c r="BME104" s="11"/>
      <c r="BMF104" s="11"/>
      <c r="BMG104" s="11"/>
      <c r="BMH104" s="11"/>
      <c r="BMI104" s="11"/>
      <c r="BMJ104" s="11"/>
      <c r="BMK104" s="11"/>
      <c r="BML104" s="11"/>
      <c r="BMM104" s="11"/>
      <c r="BMN104" s="11"/>
      <c r="BMO104" s="11"/>
      <c r="BMP104" s="11"/>
      <c r="BMQ104" s="11"/>
      <c r="BMR104" s="11"/>
      <c r="BMS104" s="11"/>
      <c r="BMT104" s="11"/>
      <c r="BMU104" s="11"/>
      <c r="BMV104" s="11"/>
      <c r="BMW104" s="11"/>
      <c r="BMX104" s="11"/>
      <c r="BMY104" s="11"/>
      <c r="BMZ104" s="11"/>
      <c r="BNA104" s="11"/>
      <c r="BNB104" s="11"/>
      <c r="BNC104" s="11"/>
      <c r="BND104" s="11"/>
      <c r="BNE104" s="11"/>
      <c r="BNF104" s="11"/>
      <c r="BNG104" s="11"/>
      <c r="BNH104" s="11"/>
      <c r="BNI104" s="11"/>
      <c r="BNJ104" s="11"/>
      <c r="BNK104" s="11"/>
      <c r="BNL104" s="11"/>
      <c r="BNM104" s="11"/>
      <c r="BNN104" s="11"/>
      <c r="BNO104" s="11"/>
      <c r="BNP104" s="11"/>
      <c r="BNQ104" s="11"/>
      <c r="BNR104" s="11"/>
      <c r="BNS104" s="11"/>
      <c r="BNT104" s="11"/>
      <c r="BNU104" s="11"/>
      <c r="BNV104" s="11"/>
      <c r="BNW104" s="11"/>
      <c r="BNX104" s="11"/>
      <c r="BNY104" s="11"/>
      <c r="BNZ104" s="11"/>
      <c r="BOA104" s="11"/>
      <c r="BOB104" s="11"/>
      <c r="BOC104" s="11"/>
      <c r="BOD104" s="11"/>
      <c r="BOE104" s="11"/>
      <c r="BOF104" s="11"/>
      <c r="BOG104" s="11"/>
      <c r="BOH104" s="11"/>
      <c r="BOI104" s="11"/>
      <c r="BOJ104" s="11"/>
      <c r="BOK104" s="11"/>
      <c r="BOL104" s="11"/>
      <c r="BOM104" s="11"/>
      <c r="BON104" s="11"/>
      <c r="BOO104" s="11"/>
      <c r="BOP104" s="11"/>
      <c r="BOQ104" s="11"/>
      <c r="BOR104" s="11"/>
      <c r="BOS104" s="11"/>
      <c r="BOT104" s="11"/>
      <c r="BOU104" s="11"/>
      <c r="BOV104" s="11"/>
      <c r="BOW104" s="11"/>
      <c r="BOX104" s="11"/>
      <c r="BOY104" s="11"/>
      <c r="BOZ104" s="11"/>
      <c r="BPA104" s="11"/>
      <c r="BPB104" s="11"/>
      <c r="BPC104" s="11"/>
      <c r="BPD104" s="11"/>
      <c r="BPE104" s="11"/>
      <c r="BPF104" s="11"/>
      <c r="BPG104" s="11"/>
      <c r="BPH104" s="11"/>
      <c r="BPI104" s="11"/>
      <c r="BPJ104" s="11"/>
      <c r="BPK104" s="11"/>
      <c r="BPL104" s="11"/>
      <c r="BPM104" s="11"/>
      <c r="BPN104" s="11"/>
      <c r="BPO104" s="11"/>
      <c r="BPP104" s="11"/>
      <c r="BPQ104" s="11"/>
      <c r="BPR104" s="11"/>
      <c r="BPS104" s="11"/>
      <c r="BPT104" s="11"/>
      <c r="BPU104" s="11"/>
      <c r="BPV104" s="11"/>
      <c r="BPW104" s="11"/>
      <c r="BPX104" s="11"/>
      <c r="BPY104" s="11"/>
      <c r="BPZ104" s="11"/>
      <c r="BQA104" s="11"/>
      <c r="BQB104" s="11"/>
      <c r="BQC104" s="11"/>
      <c r="BQD104" s="11"/>
      <c r="BQE104" s="11"/>
      <c r="BQF104" s="11"/>
      <c r="BQG104" s="11"/>
      <c r="BQH104" s="11"/>
      <c r="BQI104" s="11"/>
      <c r="BQJ104" s="11"/>
      <c r="BQK104" s="11"/>
      <c r="BQL104" s="11"/>
      <c r="BQM104" s="11"/>
      <c r="BQN104" s="11"/>
      <c r="BQO104" s="11"/>
      <c r="BQP104" s="11"/>
      <c r="BQQ104" s="11"/>
      <c r="BQR104" s="11"/>
      <c r="BQS104" s="11"/>
      <c r="BQT104" s="11"/>
      <c r="BQU104" s="11"/>
      <c r="BQV104" s="11"/>
      <c r="BQW104" s="11"/>
      <c r="BQX104" s="11"/>
      <c r="BQY104" s="11"/>
      <c r="BQZ104" s="11"/>
      <c r="BRA104" s="11"/>
      <c r="BRB104" s="11"/>
      <c r="BRC104" s="11"/>
      <c r="BRD104" s="11"/>
      <c r="BRE104" s="11"/>
      <c r="BRF104" s="11"/>
      <c r="BRG104" s="11"/>
      <c r="BRH104" s="11"/>
      <c r="BRI104" s="11"/>
      <c r="BRJ104" s="11"/>
      <c r="BRK104" s="11"/>
      <c r="BRL104" s="11"/>
      <c r="BRM104" s="11"/>
      <c r="BRN104" s="11"/>
      <c r="BRO104" s="11"/>
      <c r="BRP104" s="11"/>
      <c r="BRQ104" s="11"/>
      <c r="BRR104" s="11"/>
      <c r="BRS104" s="11"/>
      <c r="BRT104" s="11"/>
      <c r="BRU104" s="11"/>
      <c r="BRV104" s="11"/>
      <c r="BRW104" s="11"/>
      <c r="BRX104" s="11"/>
      <c r="BRY104" s="11"/>
      <c r="BRZ104" s="11"/>
      <c r="BSA104" s="11"/>
      <c r="BSB104" s="11"/>
      <c r="BSC104" s="11"/>
      <c r="BSD104" s="11"/>
      <c r="BSE104" s="11"/>
      <c r="BSF104" s="11"/>
      <c r="BSG104" s="11"/>
      <c r="BSH104" s="11"/>
      <c r="BSI104" s="11"/>
      <c r="BSJ104" s="11"/>
      <c r="BSK104" s="11"/>
      <c r="BSL104" s="11"/>
      <c r="BSM104" s="11"/>
      <c r="BSN104" s="11"/>
      <c r="BSO104" s="11"/>
      <c r="BSP104" s="11"/>
      <c r="BSQ104" s="11"/>
      <c r="BSR104" s="11"/>
      <c r="BSS104" s="11"/>
      <c r="BST104" s="11"/>
      <c r="BSU104" s="11"/>
      <c r="BSV104" s="11"/>
      <c r="BSW104" s="11"/>
      <c r="BSX104" s="11"/>
      <c r="BSY104" s="11"/>
      <c r="BSZ104" s="11"/>
      <c r="BTA104" s="11"/>
      <c r="BTB104" s="11"/>
      <c r="BTC104" s="11"/>
      <c r="BTD104" s="11"/>
      <c r="BTE104" s="11"/>
      <c r="BTF104" s="11"/>
      <c r="BTG104" s="11"/>
      <c r="BTH104" s="11"/>
      <c r="BTI104" s="11"/>
      <c r="BTJ104" s="11"/>
      <c r="BTK104" s="11"/>
      <c r="BTL104" s="11"/>
      <c r="BTM104" s="11"/>
      <c r="BTN104" s="11"/>
      <c r="BTO104" s="11"/>
      <c r="BTP104" s="11"/>
      <c r="BTQ104" s="11"/>
      <c r="BTR104" s="11"/>
      <c r="BTS104" s="11"/>
      <c r="BTT104" s="11"/>
      <c r="BTU104" s="11"/>
      <c r="BTV104" s="11"/>
      <c r="BTW104" s="11"/>
      <c r="BTX104" s="11"/>
      <c r="BTY104" s="11"/>
      <c r="BTZ104" s="11"/>
      <c r="BUA104" s="11"/>
      <c r="BUB104" s="11"/>
      <c r="BUC104" s="11"/>
      <c r="BUD104" s="11"/>
      <c r="BUE104" s="11"/>
      <c r="BUF104" s="11"/>
      <c r="BUG104" s="11"/>
      <c r="BUH104" s="11"/>
      <c r="BUI104" s="11"/>
      <c r="BUJ104" s="11"/>
      <c r="BUK104" s="11"/>
      <c r="BUL104" s="11"/>
      <c r="BUM104" s="11"/>
      <c r="BUN104" s="11"/>
      <c r="BUO104" s="11"/>
      <c r="BUP104" s="11"/>
      <c r="BUQ104" s="11"/>
      <c r="BUR104" s="11"/>
      <c r="BUS104" s="11"/>
      <c r="BUT104" s="11"/>
      <c r="BUU104" s="11"/>
      <c r="BUV104" s="11"/>
      <c r="BUW104" s="11"/>
      <c r="BUX104" s="11"/>
      <c r="BUY104" s="11"/>
      <c r="BUZ104" s="11"/>
      <c r="BVA104" s="11"/>
      <c r="BVB104" s="11"/>
      <c r="BVC104" s="11"/>
      <c r="BVD104" s="11"/>
      <c r="BVE104" s="11"/>
      <c r="BVF104" s="11"/>
      <c r="BVG104" s="11"/>
      <c r="BVH104" s="11"/>
      <c r="BVI104" s="11"/>
      <c r="BVJ104" s="11"/>
      <c r="BVK104" s="11"/>
      <c r="BVL104" s="11"/>
      <c r="BVM104" s="11"/>
      <c r="BVN104" s="11"/>
      <c r="BVO104" s="11"/>
      <c r="BVP104" s="11"/>
      <c r="BVQ104" s="11"/>
      <c r="BVR104" s="11"/>
      <c r="BVS104" s="11"/>
      <c r="BVT104" s="11"/>
      <c r="BVU104" s="11"/>
      <c r="BVV104" s="11"/>
      <c r="BVW104" s="11"/>
      <c r="BVX104" s="11"/>
      <c r="BVY104" s="11"/>
      <c r="BVZ104" s="11"/>
      <c r="BWA104" s="11"/>
      <c r="BWB104" s="11"/>
      <c r="BWC104" s="11"/>
      <c r="BWD104" s="11"/>
      <c r="BWE104" s="11"/>
      <c r="BWF104" s="11"/>
      <c r="BWG104" s="11"/>
      <c r="BWH104" s="11"/>
      <c r="BWI104" s="11"/>
      <c r="BWJ104" s="11"/>
      <c r="BWK104" s="11"/>
      <c r="BWL104" s="11"/>
      <c r="BWM104" s="11"/>
      <c r="BWN104" s="11"/>
      <c r="BWO104" s="11"/>
      <c r="BWP104" s="11"/>
      <c r="BWQ104" s="11"/>
      <c r="BWR104" s="11"/>
      <c r="BWS104" s="11"/>
      <c r="BWT104" s="11"/>
      <c r="BWU104" s="11"/>
      <c r="BWV104" s="11"/>
      <c r="BWW104" s="11"/>
      <c r="BWX104" s="11"/>
      <c r="BWY104" s="11"/>
      <c r="BWZ104" s="11"/>
      <c r="BXA104" s="11"/>
      <c r="BXB104" s="11"/>
      <c r="BXC104" s="11"/>
      <c r="BXD104" s="11"/>
      <c r="BXE104" s="11"/>
      <c r="BXF104" s="11"/>
      <c r="BXG104" s="11"/>
      <c r="BXH104" s="11"/>
      <c r="BXI104" s="11"/>
      <c r="BXJ104" s="11"/>
      <c r="BXK104" s="11"/>
      <c r="BXL104" s="11"/>
      <c r="BXM104" s="11"/>
      <c r="BXN104" s="11"/>
      <c r="BXO104" s="11"/>
      <c r="BXP104" s="11"/>
      <c r="BXQ104" s="11"/>
      <c r="BXR104" s="11"/>
      <c r="BXS104" s="11"/>
      <c r="BXT104" s="11"/>
      <c r="BXU104" s="11"/>
      <c r="BXV104" s="11"/>
      <c r="BXW104" s="11"/>
      <c r="BXX104" s="11"/>
      <c r="BXY104" s="11"/>
      <c r="BXZ104" s="11"/>
      <c r="BYA104" s="11"/>
      <c r="BYB104" s="11"/>
      <c r="BYC104" s="11"/>
      <c r="BYD104" s="11"/>
      <c r="BYE104" s="11"/>
      <c r="BYF104" s="11"/>
      <c r="BYG104" s="11"/>
      <c r="BYH104" s="11"/>
      <c r="BYI104" s="11"/>
      <c r="BYJ104" s="11"/>
      <c r="BYK104" s="11"/>
      <c r="BYL104" s="11"/>
      <c r="BYM104" s="11"/>
      <c r="BYN104" s="11"/>
      <c r="BYO104" s="11"/>
      <c r="BYP104" s="11"/>
      <c r="BYQ104" s="11"/>
      <c r="BYR104" s="11"/>
      <c r="BYS104" s="11"/>
      <c r="BYT104" s="11"/>
      <c r="BYU104" s="11"/>
      <c r="BYV104" s="11"/>
      <c r="BYW104" s="11"/>
      <c r="BYX104" s="11"/>
      <c r="BYY104" s="11"/>
      <c r="BYZ104" s="11"/>
      <c r="BZA104" s="11"/>
      <c r="BZB104" s="11"/>
      <c r="BZC104" s="11"/>
      <c r="BZD104" s="11"/>
      <c r="BZE104" s="11"/>
      <c r="BZF104" s="11"/>
      <c r="BZG104" s="11"/>
      <c r="BZH104" s="11"/>
      <c r="BZI104" s="11"/>
      <c r="BZJ104" s="11"/>
      <c r="BZK104" s="11"/>
      <c r="BZL104" s="11"/>
      <c r="BZM104" s="11"/>
      <c r="BZN104" s="11"/>
      <c r="BZO104" s="11"/>
      <c r="BZP104" s="11"/>
      <c r="BZQ104" s="11"/>
      <c r="BZR104" s="11"/>
      <c r="BZS104" s="11"/>
      <c r="BZT104" s="11"/>
      <c r="BZU104" s="11"/>
      <c r="BZV104" s="11"/>
      <c r="BZW104" s="11"/>
      <c r="BZX104" s="11"/>
      <c r="BZY104" s="11"/>
      <c r="BZZ104" s="11"/>
      <c r="CAA104" s="11"/>
      <c r="CAB104" s="11"/>
      <c r="CAC104" s="11"/>
      <c r="CAD104" s="11"/>
      <c r="CAE104" s="11"/>
      <c r="CAF104" s="11"/>
      <c r="CAG104" s="11"/>
      <c r="CAH104" s="11"/>
      <c r="CAI104" s="11"/>
      <c r="CAJ104" s="11"/>
      <c r="CAK104" s="11"/>
      <c r="CAL104" s="11"/>
      <c r="CAM104" s="11"/>
      <c r="CAN104" s="11"/>
      <c r="CAO104" s="11"/>
      <c r="CAP104" s="11"/>
      <c r="CAQ104" s="11"/>
      <c r="CAR104" s="11"/>
      <c r="CAS104" s="11"/>
      <c r="CAT104" s="11"/>
      <c r="CAU104" s="11"/>
      <c r="CAV104" s="11"/>
      <c r="CAW104" s="11"/>
      <c r="CAX104" s="11"/>
      <c r="CAY104" s="11"/>
      <c r="CAZ104" s="11"/>
      <c r="CBA104" s="11"/>
      <c r="CBB104" s="11"/>
      <c r="CBC104" s="11"/>
      <c r="CBD104" s="11"/>
      <c r="CBE104" s="11"/>
      <c r="CBF104" s="11"/>
      <c r="CBG104" s="11"/>
      <c r="CBH104" s="11"/>
      <c r="CBI104" s="11"/>
      <c r="CBJ104" s="11"/>
      <c r="CBK104" s="11"/>
      <c r="CBL104" s="11"/>
      <c r="CBM104" s="11"/>
      <c r="CBN104" s="11"/>
      <c r="CBO104" s="11"/>
      <c r="CBP104" s="11"/>
      <c r="CBQ104" s="11"/>
      <c r="CBR104" s="11"/>
      <c r="CBS104" s="11"/>
      <c r="CBT104" s="11"/>
      <c r="CBU104" s="11"/>
      <c r="CBV104" s="11"/>
      <c r="CBW104" s="11"/>
      <c r="CBX104" s="11"/>
      <c r="CBY104" s="11"/>
      <c r="CBZ104" s="11"/>
      <c r="CCA104" s="11"/>
      <c r="CCB104" s="11"/>
      <c r="CCC104" s="11"/>
      <c r="CCD104" s="11"/>
      <c r="CCE104" s="11"/>
      <c r="CCF104" s="11"/>
      <c r="CCG104" s="11"/>
      <c r="CCH104" s="11"/>
      <c r="CCI104" s="11"/>
      <c r="CCJ104" s="11"/>
      <c r="CCK104" s="11"/>
      <c r="CCL104" s="11"/>
      <c r="CCM104" s="11"/>
      <c r="CCN104" s="11"/>
      <c r="CCO104" s="11"/>
      <c r="CCP104" s="11"/>
      <c r="CCQ104" s="11"/>
      <c r="CCR104" s="11"/>
      <c r="CCS104" s="11"/>
      <c r="CCT104" s="11"/>
      <c r="CCU104" s="11"/>
      <c r="CCV104" s="11"/>
      <c r="CCW104" s="11"/>
      <c r="CCX104" s="11"/>
      <c r="CCY104" s="11"/>
      <c r="CCZ104" s="11"/>
      <c r="CDA104" s="11"/>
      <c r="CDB104" s="11"/>
      <c r="CDC104" s="11"/>
      <c r="CDD104" s="11"/>
      <c r="CDE104" s="11"/>
      <c r="CDF104" s="11"/>
      <c r="CDG104" s="11"/>
      <c r="CDH104" s="11"/>
      <c r="CDI104" s="11"/>
      <c r="CDJ104" s="11"/>
      <c r="CDK104" s="11"/>
      <c r="CDL104" s="11"/>
      <c r="CDM104" s="11"/>
      <c r="CDN104" s="11"/>
      <c r="CDO104" s="11"/>
      <c r="CDP104" s="11"/>
      <c r="CDQ104" s="11"/>
      <c r="CDR104" s="11"/>
      <c r="CDS104" s="11"/>
      <c r="CDT104" s="11"/>
      <c r="CDU104" s="11"/>
      <c r="CDV104" s="11"/>
      <c r="CDW104" s="11"/>
      <c r="CDX104" s="11"/>
      <c r="CDY104" s="11"/>
      <c r="CDZ104" s="11"/>
      <c r="CEA104" s="11"/>
      <c r="CEB104" s="11"/>
      <c r="CEC104" s="11"/>
      <c r="CED104" s="11"/>
      <c r="CEE104" s="11"/>
      <c r="CEF104" s="11"/>
      <c r="CEG104" s="11"/>
      <c r="CEH104" s="11"/>
      <c r="CEI104" s="11"/>
      <c r="CEJ104" s="11"/>
      <c r="CEK104" s="11"/>
      <c r="CEL104" s="11"/>
      <c r="CEM104" s="11"/>
      <c r="CEN104" s="11"/>
      <c r="CEO104" s="11"/>
      <c r="CEP104" s="11"/>
      <c r="CEQ104" s="11"/>
      <c r="CER104" s="11"/>
      <c r="CES104" s="11"/>
      <c r="CET104" s="11"/>
      <c r="CEU104" s="11"/>
      <c r="CEV104" s="11"/>
      <c r="CEW104" s="11"/>
      <c r="CEX104" s="11"/>
      <c r="CEY104" s="11"/>
      <c r="CEZ104" s="11"/>
      <c r="CFA104" s="11"/>
      <c r="CFB104" s="11"/>
      <c r="CFC104" s="11"/>
      <c r="CFD104" s="11"/>
      <c r="CFE104" s="11"/>
      <c r="CFF104" s="11"/>
      <c r="CFG104" s="11"/>
      <c r="CFH104" s="11"/>
      <c r="CFI104" s="11"/>
      <c r="CFJ104" s="11"/>
      <c r="CFK104" s="11"/>
      <c r="CFL104" s="11"/>
      <c r="CFM104" s="11"/>
      <c r="CFN104" s="11"/>
      <c r="CFO104" s="11"/>
      <c r="CFP104" s="11"/>
      <c r="CFQ104" s="11"/>
      <c r="CFR104" s="11"/>
      <c r="CFS104" s="11"/>
      <c r="CFT104" s="11"/>
      <c r="CFU104" s="11"/>
      <c r="CFV104" s="11"/>
      <c r="CFW104" s="11"/>
      <c r="CFX104" s="11"/>
      <c r="CFY104" s="11"/>
      <c r="CFZ104" s="11"/>
      <c r="CGA104" s="11"/>
      <c r="CGB104" s="11"/>
      <c r="CGC104" s="11"/>
      <c r="CGD104" s="11"/>
      <c r="CGE104" s="11"/>
      <c r="CGF104" s="11"/>
      <c r="CGG104" s="11"/>
      <c r="CGH104" s="11"/>
      <c r="CGI104" s="11"/>
      <c r="CGJ104" s="11"/>
      <c r="CGK104" s="11"/>
      <c r="CGL104" s="11"/>
      <c r="CGM104" s="11"/>
      <c r="CGN104" s="11"/>
      <c r="CGO104" s="11"/>
      <c r="CGP104" s="11"/>
      <c r="CGQ104" s="11"/>
      <c r="CGR104" s="11"/>
      <c r="CGS104" s="11"/>
      <c r="CGT104" s="11"/>
      <c r="CGU104" s="11"/>
      <c r="CGV104" s="11"/>
      <c r="CGW104" s="11"/>
      <c r="CGX104" s="11"/>
      <c r="CGY104" s="11"/>
      <c r="CGZ104" s="11"/>
      <c r="CHA104" s="11"/>
      <c r="CHB104" s="11"/>
      <c r="CHC104" s="11"/>
      <c r="CHD104" s="11"/>
      <c r="CHE104" s="11"/>
      <c r="CHF104" s="11"/>
      <c r="CHG104" s="11"/>
      <c r="CHH104" s="11"/>
      <c r="CHI104" s="11"/>
      <c r="CHJ104" s="11"/>
      <c r="CHK104" s="11"/>
      <c r="CHL104" s="11"/>
      <c r="CHM104" s="11"/>
      <c r="CHN104" s="11"/>
      <c r="CHO104" s="11"/>
      <c r="CHP104" s="11"/>
      <c r="CHQ104" s="11"/>
      <c r="CHR104" s="11"/>
      <c r="CHS104" s="11"/>
      <c r="CHT104" s="11"/>
      <c r="CHU104" s="11"/>
      <c r="CHV104" s="11"/>
      <c r="CHW104" s="11"/>
      <c r="CHX104" s="11"/>
      <c r="CHY104" s="11"/>
      <c r="CHZ104" s="11"/>
      <c r="CIA104" s="11"/>
      <c r="CIB104" s="11"/>
      <c r="CIC104" s="11"/>
      <c r="CID104" s="11"/>
      <c r="CIE104" s="11"/>
      <c r="CIF104" s="11"/>
      <c r="CIG104" s="11"/>
      <c r="CIH104" s="11"/>
      <c r="CII104" s="11"/>
      <c r="CIJ104" s="11"/>
      <c r="CIK104" s="11"/>
      <c r="CIL104" s="11"/>
      <c r="CIM104" s="11"/>
      <c r="CIN104" s="11"/>
      <c r="CIO104" s="11"/>
      <c r="CIP104" s="11"/>
      <c r="CIQ104" s="11"/>
      <c r="CIR104" s="11"/>
      <c r="CIS104" s="11"/>
      <c r="CIT104" s="11"/>
      <c r="CIU104" s="11"/>
      <c r="CIV104" s="11"/>
      <c r="CIW104" s="11"/>
      <c r="CIX104" s="11"/>
      <c r="CIY104" s="11"/>
      <c r="CIZ104" s="11"/>
      <c r="CJA104" s="11"/>
      <c r="CJB104" s="11"/>
      <c r="CJC104" s="11"/>
      <c r="CJD104" s="11"/>
      <c r="CJE104" s="11"/>
      <c r="CJF104" s="11"/>
      <c r="CJG104" s="11"/>
      <c r="CJH104" s="11"/>
      <c r="CJI104" s="11"/>
      <c r="CJJ104" s="11"/>
      <c r="CJK104" s="11"/>
      <c r="CJL104" s="11"/>
      <c r="CJM104" s="11"/>
      <c r="CJN104" s="11"/>
      <c r="CJO104" s="11"/>
      <c r="CJP104" s="11"/>
      <c r="CJQ104" s="11"/>
      <c r="CJR104" s="11"/>
      <c r="CJS104" s="11"/>
      <c r="CJT104" s="11"/>
      <c r="CJU104" s="11"/>
      <c r="CJV104" s="11"/>
      <c r="CJW104" s="11"/>
      <c r="CJX104" s="11"/>
      <c r="CJY104" s="11"/>
      <c r="CJZ104" s="11"/>
      <c r="CKA104" s="11"/>
      <c r="CKB104" s="11"/>
      <c r="CKC104" s="11"/>
      <c r="CKD104" s="11"/>
      <c r="CKE104" s="11"/>
      <c r="CKF104" s="11"/>
      <c r="CKG104" s="11"/>
      <c r="CKH104" s="11"/>
      <c r="CKI104" s="11"/>
      <c r="CKJ104" s="11"/>
      <c r="CKK104" s="11"/>
      <c r="CKL104" s="11"/>
      <c r="CKM104" s="11"/>
      <c r="CKN104" s="11"/>
      <c r="CKO104" s="11"/>
      <c r="CKP104" s="11"/>
      <c r="CKQ104" s="11"/>
      <c r="CKR104" s="11"/>
      <c r="CKS104" s="11"/>
      <c r="CKT104" s="11"/>
      <c r="CKU104" s="11"/>
      <c r="CKV104" s="11"/>
      <c r="CKW104" s="11"/>
      <c r="CKX104" s="11"/>
      <c r="CKY104" s="11"/>
      <c r="CKZ104" s="11"/>
      <c r="CLA104" s="11"/>
      <c r="CLB104" s="11"/>
      <c r="CLC104" s="11"/>
      <c r="CLD104" s="11"/>
      <c r="CLE104" s="11"/>
      <c r="CLF104" s="11"/>
      <c r="CLG104" s="11"/>
      <c r="CLH104" s="11"/>
      <c r="CLI104" s="11"/>
      <c r="CLJ104" s="11"/>
      <c r="CLK104" s="11"/>
      <c r="CLL104" s="11"/>
      <c r="CLM104" s="11"/>
      <c r="CLN104" s="11"/>
      <c r="CLO104" s="11"/>
      <c r="CLP104" s="11"/>
      <c r="CLQ104" s="11"/>
      <c r="CLR104" s="11"/>
      <c r="CLS104" s="11"/>
      <c r="CLT104" s="11"/>
      <c r="CLU104" s="11"/>
      <c r="CLV104" s="11"/>
      <c r="CLW104" s="11"/>
      <c r="CLX104" s="11"/>
      <c r="CLY104" s="11"/>
      <c r="CLZ104" s="11"/>
      <c r="CMA104" s="11"/>
      <c r="CMB104" s="11"/>
      <c r="CMC104" s="11"/>
      <c r="CMD104" s="11"/>
      <c r="CME104" s="11"/>
      <c r="CMF104" s="11"/>
      <c r="CMG104" s="11"/>
      <c r="CMH104" s="11"/>
      <c r="CMI104" s="11"/>
      <c r="CMJ104" s="11"/>
      <c r="CMK104" s="11"/>
      <c r="CML104" s="11"/>
      <c r="CMM104" s="11"/>
      <c r="CMN104" s="11"/>
      <c r="CMO104" s="11"/>
      <c r="CMP104" s="11"/>
      <c r="CMQ104" s="11"/>
      <c r="CMR104" s="11"/>
      <c r="CMS104" s="11"/>
      <c r="CMT104" s="11"/>
      <c r="CMU104" s="11"/>
      <c r="CMV104" s="11"/>
      <c r="CMW104" s="11"/>
      <c r="CMX104" s="11"/>
      <c r="CMY104" s="11"/>
      <c r="CMZ104" s="11"/>
      <c r="CNA104" s="11"/>
      <c r="CNB104" s="11"/>
      <c r="CNC104" s="11"/>
      <c r="CND104" s="11"/>
      <c r="CNE104" s="11"/>
      <c r="CNF104" s="11"/>
      <c r="CNG104" s="11"/>
      <c r="CNH104" s="11"/>
      <c r="CNI104" s="11"/>
      <c r="CNJ104" s="11"/>
      <c r="CNK104" s="11"/>
      <c r="CNL104" s="11"/>
      <c r="CNM104" s="11"/>
      <c r="CNN104" s="11"/>
      <c r="CNO104" s="11"/>
      <c r="CNP104" s="11"/>
      <c r="CNQ104" s="11"/>
      <c r="CNR104" s="11"/>
      <c r="CNS104" s="11"/>
      <c r="CNT104" s="11"/>
      <c r="CNU104" s="11"/>
      <c r="CNV104" s="11"/>
      <c r="CNW104" s="11"/>
      <c r="CNX104" s="11"/>
      <c r="CNY104" s="11"/>
      <c r="CNZ104" s="11"/>
      <c r="COA104" s="11"/>
      <c r="COB104" s="11"/>
      <c r="COC104" s="11"/>
      <c r="COD104" s="11"/>
      <c r="COE104" s="11"/>
      <c r="COF104" s="11"/>
      <c r="COG104" s="11"/>
      <c r="COH104" s="11"/>
      <c r="COI104" s="11"/>
      <c r="COJ104" s="11"/>
      <c r="COK104" s="11"/>
      <c r="COL104" s="11"/>
      <c r="COM104" s="11"/>
      <c r="CON104" s="11"/>
      <c r="COO104" s="11"/>
      <c r="COP104" s="11"/>
      <c r="COQ104" s="11"/>
      <c r="COR104" s="11"/>
      <c r="COS104" s="11"/>
      <c r="COT104" s="11"/>
      <c r="COU104" s="11"/>
      <c r="COV104" s="11"/>
      <c r="COW104" s="11"/>
      <c r="COX104" s="11"/>
      <c r="COY104" s="11"/>
      <c r="COZ104" s="11"/>
      <c r="CPA104" s="11"/>
      <c r="CPB104" s="11"/>
      <c r="CPC104" s="11"/>
      <c r="CPD104" s="11"/>
      <c r="CPE104" s="11"/>
      <c r="CPF104" s="11"/>
      <c r="CPG104" s="11"/>
      <c r="CPH104" s="11"/>
      <c r="CPI104" s="11"/>
      <c r="CPJ104" s="11"/>
      <c r="CPK104" s="11"/>
      <c r="CPL104" s="11"/>
      <c r="CPM104" s="11"/>
      <c r="CPN104" s="11"/>
      <c r="CPO104" s="11"/>
      <c r="CPP104" s="11"/>
      <c r="CPQ104" s="11"/>
      <c r="CPR104" s="11"/>
      <c r="CPS104" s="11"/>
      <c r="CPT104" s="11"/>
      <c r="CPU104" s="11"/>
      <c r="CPV104" s="11"/>
      <c r="CPW104" s="11"/>
      <c r="CPX104" s="11"/>
      <c r="CPY104" s="11"/>
      <c r="CPZ104" s="11"/>
      <c r="CQA104" s="11"/>
      <c r="CQB104" s="11"/>
      <c r="CQC104" s="11"/>
      <c r="CQD104" s="11"/>
      <c r="CQE104" s="11"/>
      <c r="CQF104" s="11"/>
      <c r="CQG104" s="11"/>
      <c r="CQH104" s="11"/>
      <c r="CQI104" s="11"/>
      <c r="CQJ104" s="11"/>
      <c r="CQK104" s="11"/>
      <c r="CQL104" s="11"/>
      <c r="CQM104" s="11"/>
      <c r="CQN104" s="11"/>
      <c r="CQO104" s="11"/>
      <c r="CQP104" s="11"/>
      <c r="CQQ104" s="11"/>
      <c r="CQR104" s="11"/>
      <c r="CQS104" s="11"/>
      <c r="CQT104" s="11"/>
      <c r="CQU104" s="11"/>
      <c r="CQV104" s="11"/>
      <c r="CQW104" s="11"/>
      <c r="CQX104" s="11"/>
      <c r="CQY104" s="11"/>
      <c r="CQZ104" s="11"/>
      <c r="CRA104" s="11"/>
      <c r="CRB104" s="11"/>
      <c r="CRC104" s="11"/>
      <c r="CRD104" s="11"/>
      <c r="CRE104" s="11"/>
      <c r="CRF104" s="11"/>
      <c r="CRG104" s="11"/>
      <c r="CRH104" s="11"/>
      <c r="CRI104" s="11"/>
      <c r="CRJ104" s="11"/>
      <c r="CRK104" s="11"/>
      <c r="CRL104" s="11"/>
      <c r="CRM104" s="11"/>
      <c r="CRN104" s="11"/>
      <c r="CRO104" s="11"/>
      <c r="CRP104" s="11"/>
      <c r="CRQ104" s="11"/>
      <c r="CRR104" s="11"/>
      <c r="CRS104" s="11"/>
      <c r="CRT104" s="11"/>
      <c r="CRU104" s="11"/>
      <c r="CRV104" s="11"/>
      <c r="CRW104" s="11"/>
      <c r="CRX104" s="11"/>
      <c r="CRY104" s="11"/>
      <c r="CRZ104" s="11"/>
      <c r="CSA104" s="11"/>
      <c r="CSB104" s="11"/>
      <c r="CSC104" s="11"/>
      <c r="CSD104" s="11"/>
      <c r="CSE104" s="11"/>
      <c r="CSF104" s="11"/>
      <c r="CSG104" s="11"/>
      <c r="CSH104" s="11"/>
      <c r="CSI104" s="11"/>
      <c r="CSJ104" s="11"/>
      <c r="CSK104" s="11"/>
      <c r="CSL104" s="11"/>
      <c r="CSM104" s="11"/>
      <c r="CSN104" s="11"/>
      <c r="CSO104" s="11"/>
      <c r="CSP104" s="11"/>
      <c r="CSQ104" s="11"/>
      <c r="CSR104" s="11"/>
      <c r="CSS104" s="11"/>
      <c r="CST104" s="11"/>
      <c r="CSU104" s="11"/>
      <c r="CSV104" s="11"/>
      <c r="CSW104" s="11"/>
      <c r="CSX104" s="11"/>
      <c r="CSY104" s="11"/>
      <c r="CSZ104" s="11"/>
      <c r="CTA104" s="11"/>
      <c r="CTB104" s="11"/>
      <c r="CTC104" s="11"/>
      <c r="CTD104" s="11"/>
      <c r="CTE104" s="11"/>
      <c r="CTF104" s="11"/>
      <c r="CTG104" s="11"/>
      <c r="CTH104" s="11"/>
      <c r="CTI104" s="11"/>
      <c r="CTJ104" s="11"/>
      <c r="CTK104" s="11"/>
      <c r="CTL104" s="11"/>
      <c r="CTM104" s="11"/>
      <c r="CTN104" s="11"/>
      <c r="CTO104" s="11"/>
      <c r="CTP104" s="11"/>
      <c r="CTQ104" s="11"/>
      <c r="CTR104" s="11"/>
      <c r="CTS104" s="11"/>
      <c r="CTT104" s="11"/>
      <c r="CTU104" s="11"/>
      <c r="CTV104" s="11"/>
      <c r="CTW104" s="11"/>
      <c r="CTX104" s="11"/>
      <c r="CTY104" s="11"/>
      <c r="CTZ104" s="11"/>
      <c r="CUA104" s="11"/>
      <c r="CUB104" s="11"/>
      <c r="CUC104" s="11"/>
      <c r="CUD104" s="11"/>
      <c r="CUE104" s="11"/>
      <c r="CUF104" s="11"/>
      <c r="CUG104" s="11"/>
      <c r="CUH104" s="11"/>
      <c r="CUI104" s="11"/>
      <c r="CUJ104" s="11"/>
      <c r="CUK104" s="11"/>
      <c r="CUL104" s="11"/>
      <c r="CUM104" s="11"/>
      <c r="CUN104" s="11"/>
      <c r="CUO104" s="11"/>
      <c r="CUP104" s="11"/>
      <c r="CUQ104" s="11"/>
      <c r="CUR104" s="11"/>
      <c r="CUS104" s="11"/>
      <c r="CUT104" s="11"/>
      <c r="CUU104" s="11"/>
      <c r="CUV104" s="11"/>
      <c r="CUW104" s="11"/>
      <c r="CUX104" s="11"/>
      <c r="CUY104" s="11"/>
      <c r="CUZ104" s="11"/>
      <c r="CVA104" s="11"/>
      <c r="CVB104" s="11"/>
      <c r="CVC104" s="11"/>
      <c r="CVD104" s="11"/>
      <c r="CVE104" s="11"/>
      <c r="CVF104" s="11"/>
      <c r="CVG104" s="11"/>
      <c r="CVH104" s="11"/>
      <c r="CVI104" s="11"/>
      <c r="CVJ104" s="11"/>
      <c r="CVK104" s="11"/>
      <c r="CVL104" s="11"/>
      <c r="CVM104" s="11"/>
      <c r="CVN104" s="11"/>
      <c r="CVO104" s="11"/>
      <c r="CVP104" s="11"/>
      <c r="CVQ104" s="11"/>
      <c r="CVR104" s="11"/>
      <c r="CVS104" s="11"/>
      <c r="CVT104" s="11"/>
      <c r="CVU104" s="11"/>
      <c r="CVV104" s="11"/>
      <c r="CVW104" s="11"/>
      <c r="CVX104" s="11"/>
      <c r="CVY104" s="11"/>
      <c r="CVZ104" s="11"/>
      <c r="CWA104" s="11"/>
      <c r="CWB104" s="11"/>
      <c r="CWC104" s="11"/>
      <c r="CWD104" s="11"/>
      <c r="CWE104" s="11"/>
      <c r="CWF104" s="11"/>
      <c r="CWG104" s="11"/>
      <c r="CWH104" s="11"/>
      <c r="CWI104" s="11"/>
      <c r="CWJ104" s="11"/>
      <c r="CWK104" s="11"/>
      <c r="CWL104" s="11"/>
      <c r="CWM104" s="11"/>
      <c r="CWN104" s="11"/>
      <c r="CWO104" s="11"/>
      <c r="CWP104" s="11"/>
      <c r="CWQ104" s="11"/>
      <c r="CWR104" s="11"/>
      <c r="CWS104" s="11"/>
      <c r="CWT104" s="11"/>
      <c r="CWU104" s="11"/>
      <c r="CWV104" s="11"/>
      <c r="CWW104" s="11"/>
      <c r="CWX104" s="11"/>
      <c r="CWY104" s="11"/>
      <c r="CWZ104" s="11"/>
      <c r="CXA104" s="11"/>
      <c r="CXB104" s="11"/>
      <c r="CXC104" s="11"/>
      <c r="CXD104" s="11"/>
      <c r="CXE104" s="11"/>
      <c r="CXF104" s="11"/>
      <c r="CXG104" s="11"/>
      <c r="CXH104" s="11"/>
      <c r="CXI104" s="11"/>
      <c r="CXJ104" s="11"/>
      <c r="CXK104" s="11"/>
      <c r="CXL104" s="11"/>
      <c r="CXM104" s="11"/>
      <c r="CXN104" s="11"/>
      <c r="CXO104" s="11"/>
      <c r="CXP104" s="11"/>
      <c r="CXQ104" s="11"/>
      <c r="CXR104" s="11"/>
      <c r="CXS104" s="11"/>
      <c r="CXT104" s="11"/>
      <c r="CXU104" s="11"/>
      <c r="CXV104" s="11"/>
      <c r="CXW104" s="11"/>
      <c r="CXX104" s="11"/>
      <c r="CXY104" s="11"/>
      <c r="CXZ104" s="11"/>
      <c r="CYA104" s="11"/>
      <c r="CYB104" s="11"/>
      <c r="CYC104" s="11"/>
      <c r="CYD104" s="11"/>
      <c r="CYE104" s="11"/>
      <c r="CYF104" s="11"/>
      <c r="CYG104" s="11"/>
      <c r="CYH104" s="11"/>
      <c r="CYI104" s="11"/>
      <c r="CYJ104" s="11"/>
      <c r="CYK104" s="11"/>
      <c r="CYL104" s="11"/>
      <c r="CYM104" s="11"/>
      <c r="CYN104" s="11"/>
      <c r="CYO104" s="11"/>
      <c r="CYP104" s="11"/>
      <c r="CYQ104" s="11"/>
      <c r="CYR104" s="11"/>
      <c r="CYS104" s="11"/>
      <c r="CYT104" s="11"/>
      <c r="CYU104" s="11"/>
      <c r="CYV104" s="11"/>
      <c r="CYW104" s="11"/>
      <c r="CYX104" s="11"/>
      <c r="CYY104" s="11"/>
      <c r="CYZ104" s="11"/>
      <c r="CZA104" s="11"/>
      <c r="CZB104" s="11"/>
      <c r="CZC104" s="11"/>
      <c r="CZD104" s="11"/>
      <c r="CZE104" s="11"/>
      <c r="CZF104" s="11"/>
      <c r="CZG104" s="11"/>
      <c r="CZH104" s="11"/>
      <c r="CZI104" s="11"/>
      <c r="CZJ104" s="11"/>
      <c r="CZK104" s="11"/>
      <c r="CZL104" s="11"/>
      <c r="CZM104" s="11"/>
      <c r="CZN104" s="11"/>
      <c r="CZO104" s="11"/>
      <c r="CZP104" s="11"/>
      <c r="CZQ104" s="11"/>
      <c r="CZR104" s="11"/>
      <c r="CZS104" s="11"/>
      <c r="CZT104" s="11"/>
      <c r="CZU104" s="11"/>
      <c r="CZV104" s="11"/>
      <c r="CZW104" s="11"/>
      <c r="CZX104" s="11"/>
      <c r="CZY104" s="11"/>
      <c r="CZZ104" s="11"/>
      <c r="DAA104" s="11"/>
      <c r="DAB104" s="11"/>
      <c r="DAC104" s="11"/>
      <c r="DAD104" s="11"/>
      <c r="DAE104" s="11"/>
      <c r="DAF104" s="11"/>
      <c r="DAG104" s="11"/>
      <c r="DAH104" s="11"/>
      <c r="DAI104" s="11"/>
      <c r="DAJ104" s="11"/>
      <c r="DAK104" s="11"/>
      <c r="DAL104" s="11"/>
      <c r="DAM104" s="11"/>
      <c r="DAN104" s="11"/>
      <c r="DAO104" s="11"/>
      <c r="DAP104" s="11"/>
      <c r="DAQ104" s="11"/>
      <c r="DAR104" s="11"/>
      <c r="DAS104" s="11"/>
      <c r="DAT104" s="11"/>
      <c r="DAU104" s="11"/>
      <c r="DAV104" s="11"/>
      <c r="DAW104" s="11"/>
      <c r="DAX104" s="11"/>
      <c r="DAY104" s="11"/>
      <c r="DAZ104" s="11"/>
      <c r="DBA104" s="11"/>
      <c r="DBB104" s="11"/>
      <c r="DBC104" s="11"/>
      <c r="DBD104" s="11"/>
      <c r="DBE104" s="11"/>
      <c r="DBF104" s="11"/>
      <c r="DBG104" s="11"/>
      <c r="DBH104" s="11"/>
      <c r="DBI104" s="11"/>
      <c r="DBJ104" s="11"/>
      <c r="DBK104" s="11"/>
      <c r="DBL104" s="11"/>
      <c r="DBM104" s="11"/>
      <c r="DBN104" s="11"/>
      <c r="DBO104" s="11"/>
      <c r="DBP104" s="11"/>
      <c r="DBQ104" s="11"/>
      <c r="DBR104" s="11"/>
      <c r="DBS104" s="11"/>
      <c r="DBT104" s="11"/>
      <c r="DBU104" s="11"/>
      <c r="DBV104" s="11"/>
      <c r="DBW104" s="11"/>
      <c r="DBX104" s="11"/>
      <c r="DBY104" s="11"/>
      <c r="DBZ104" s="11"/>
      <c r="DCA104" s="11"/>
      <c r="DCB104" s="11"/>
      <c r="DCC104" s="11"/>
      <c r="DCD104" s="11"/>
      <c r="DCE104" s="11"/>
      <c r="DCF104" s="11"/>
      <c r="DCG104" s="11"/>
      <c r="DCH104" s="11"/>
      <c r="DCI104" s="11"/>
      <c r="DCJ104" s="11"/>
      <c r="DCK104" s="11"/>
      <c r="DCL104" s="11"/>
      <c r="DCM104" s="11"/>
      <c r="DCN104" s="11"/>
      <c r="DCO104" s="11"/>
      <c r="DCP104" s="11"/>
      <c r="DCQ104" s="11"/>
      <c r="DCR104" s="11"/>
      <c r="DCS104" s="11"/>
      <c r="DCT104" s="11"/>
      <c r="DCU104" s="11"/>
      <c r="DCV104" s="11"/>
      <c r="DCW104" s="11"/>
      <c r="DCX104" s="11"/>
      <c r="DCY104" s="11"/>
      <c r="DCZ104" s="11"/>
      <c r="DDA104" s="11"/>
      <c r="DDB104" s="11"/>
      <c r="DDC104" s="11"/>
      <c r="DDD104" s="11"/>
      <c r="DDE104" s="11"/>
      <c r="DDF104" s="11"/>
      <c r="DDG104" s="11"/>
      <c r="DDH104" s="11"/>
      <c r="DDI104" s="11"/>
      <c r="DDJ104" s="11"/>
      <c r="DDK104" s="11"/>
      <c r="DDL104" s="11"/>
      <c r="DDM104" s="11"/>
      <c r="DDN104" s="11"/>
      <c r="DDO104" s="11"/>
      <c r="DDP104" s="11"/>
      <c r="DDQ104" s="11"/>
      <c r="DDR104" s="11"/>
      <c r="DDS104" s="11"/>
      <c r="DDT104" s="11"/>
      <c r="DDU104" s="11"/>
      <c r="DDV104" s="11"/>
      <c r="DDW104" s="11"/>
      <c r="DDX104" s="11"/>
      <c r="DDY104" s="11"/>
      <c r="DDZ104" s="11"/>
      <c r="DEA104" s="11"/>
      <c r="DEB104" s="11"/>
      <c r="DEC104" s="11"/>
      <c r="DED104" s="11"/>
      <c r="DEE104" s="11"/>
      <c r="DEF104" s="11"/>
      <c r="DEG104" s="11"/>
      <c r="DEH104" s="11"/>
      <c r="DEI104" s="11"/>
      <c r="DEJ104" s="11"/>
      <c r="DEK104" s="11"/>
      <c r="DEL104" s="11"/>
      <c r="DEM104" s="11"/>
      <c r="DEN104" s="11"/>
      <c r="DEO104" s="11"/>
      <c r="DEP104" s="11"/>
      <c r="DEQ104" s="11"/>
      <c r="DER104" s="11"/>
      <c r="DES104" s="11"/>
      <c r="DET104" s="11"/>
      <c r="DEU104" s="11"/>
      <c r="DEV104" s="11"/>
      <c r="DEW104" s="11"/>
      <c r="DEX104" s="11"/>
      <c r="DEY104" s="11"/>
      <c r="DEZ104" s="11"/>
      <c r="DFA104" s="11"/>
      <c r="DFB104" s="11"/>
      <c r="DFC104" s="11"/>
      <c r="DFD104" s="11"/>
      <c r="DFE104" s="11"/>
      <c r="DFF104" s="11"/>
      <c r="DFG104" s="11"/>
      <c r="DFH104" s="11"/>
      <c r="DFI104" s="11"/>
      <c r="DFJ104" s="11"/>
      <c r="DFK104" s="11"/>
      <c r="DFL104" s="11"/>
      <c r="DFM104" s="11"/>
      <c r="DFN104" s="11"/>
      <c r="DFO104" s="11"/>
      <c r="DFP104" s="11"/>
      <c r="DFQ104" s="11"/>
      <c r="DFR104" s="11"/>
      <c r="DFS104" s="11"/>
      <c r="DFT104" s="11"/>
      <c r="DFU104" s="11"/>
      <c r="DFV104" s="11"/>
      <c r="DFW104" s="11"/>
      <c r="DFX104" s="11"/>
      <c r="DFY104" s="11"/>
      <c r="DFZ104" s="11"/>
      <c r="DGA104" s="11"/>
      <c r="DGB104" s="11"/>
      <c r="DGC104" s="11"/>
      <c r="DGD104" s="11"/>
      <c r="DGE104" s="11"/>
      <c r="DGF104" s="11"/>
      <c r="DGG104" s="11"/>
      <c r="DGH104" s="11"/>
      <c r="DGI104" s="11"/>
      <c r="DGJ104" s="11"/>
      <c r="DGK104" s="11"/>
      <c r="DGL104" s="11"/>
      <c r="DGM104" s="11"/>
      <c r="DGN104" s="11"/>
      <c r="DGO104" s="11"/>
      <c r="DGP104" s="11"/>
      <c r="DGQ104" s="11"/>
      <c r="DGR104" s="11"/>
      <c r="DGS104" s="11"/>
      <c r="DGT104" s="11"/>
      <c r="DGU104" s="11"/>
      <c r="DGV104" s="11"/>
      <c r="DGW104" s="11"/>
      <c r="DGX104" s="11"/>
      <c r="DGY104" s="11"/>
      <c r="DGZ104" s="11"/>
      <c r="DHA104" s="11"/>
      <c r="DHB104" s="11"/>
      <c r="DHC104" s="11"/>
      <c r="DHD104" s="11"/>
      <c r="DHE104" s="11"/>
      <c r="DHF104" s="11"/>
      <c r="DHG104" s="11"/>
      <c r="DHH104" s="11"/>
      <c r="DHI104" s="11"/>
      <c r="DHJ104" s="11"/>
      <c r="DHK104" s="11"/>
      <c r="DHL104" s="11"/>
      <c r="DHM104" s="11"/>
      <c r="DHN104" s="11"/>
      <c r="DHO104" s="11"/>
      <c r="DHP104" s="11"/>
      <c r="DHQ104" s="11"/>
      <c r="DHR104" s="11"/>
      <c r="DHS104" s="11"/>
      <c r="DHT104" s="11"/>
      <c r="DHU104" s="11"/>
      <c r="DHV104" s="11"/>
      <c r="DHW104" s="11"/>
      <c r="DHX104" s="11"/>
      <c r="DHY104" s="11"/>
      <c r="DHZ104" s="11"/>
      <c r="DIA104" s="11"/>
      <c r="DIB104" s="11"/>
      <c r="DIC104" s="11"/>
      <c r="DID104" s="11"/>
      <c r="DIE104" s="11"/>
      <c r="DIF104" s="11"/>
      <c r="DIG104" s="11"/>
      <c r="DIH104" s="11"/>
      <c r="DII104" s="11"/>
      <c r="DIJ104" s="11"/>
      <c r="DIK104" s="11"/>
      <c r="DIL104" s="11"/>
      <c r="DIM104" s="11"/>
      <c r="DIN104" s="11"/>
      <c r="DIO104" s="11"/>
      <c r="DIP104" s="11"/>
      <c r="DIQ104" s="11"/>
      <c r="DIR104" s="11"/>
      <c r="DIS104" s="11"/>
      <c r="DIT104" s="11"/>
      <c r="DIU104" s="11"/>
      <c r="DIV104" s="11"/>
      <c r="DIW104" s="11"/>
      <c r="DIX104" s="11"/>
      <c r="DIY104" s="11"/>
      <c r="DIZ104" s="11"/>
      <c r="DJA104" s="11"/>
      <c r="DJB104" s="11"/>
      <c r="DJC104" s="11"/>
      <c r="DJD104" s="11"/>
      <c r="DJE104" s="11"/>
      <c r="DJF104" s="11"/>
      <c r="DJG104" s="11"/>
      <c r="DJH104" s="11"/>
      <c r="DJI104" s="11"/>
      <c r="DJJ104" s="11"/>
      <c r="DJK104" s="11"/>
      <c r="DJL104" s="11"/>
      <c r="DJM104" s="11"/>
      <c r="DJN104" s="11"/>
      <c r="DJO104" s="11"/>
      <c r="DJP104" s="11"/>
      <c r="DJQ104" s="11"/>
      <c r="DJR104" s="11"/>
      <c r="DJS104" s="11"/>
      <c r="DJT104" s="11"/>
      <c r="DJU104" s="11"/>
      <c r="DJV104" s="11"/>
      <c r="DJW104" s="11"/>
      <c r="DJX104" s="11"/>
      <c r="DJY104" s="11"/>
      <c r="DJZ104" s="11"/>
      <c r="DKA104" s="11"/>
      <c r="DKB104" s="11"/>
      <c r="DKC104" s="11"/>
      <c r="DKD104" s="11"/>
      <c r="DKE104" s="11"/>
      <c r="DKF104" s="11"/>
      <c r="DKG104" s="11"/>
      <c r="DKH104" s="11"/>
      <c r="DKI104" s="11"/>
      <c r="DKJ104" s="11"/>
      <c r="DKK104" s="11"/>
      <c r="DKL104" s="11"/>
      <c r="DKM104" s="11"/>
      <c r="DKN104" s="11"/>
      <c r="DKO104" s="11"/>
      <c r="DKP104" s="11"/>
      <c r="DKQ104" s="11"/>
      <c r="DKR104" s="11"/>
      <c r="DKS104" s="11"/>
      <c r="DKT104" s="11"/>
      <c r="DKU104" s="11"/>
      <c r="DKV104" s="11"/>
      <c r="DKW104" s="11"/>
      <c r="DKX104" s="11"/>
      <c r="DKY104" s="11"/>
      <c r="DKZ104" s="11"/>
      <c r="DLA104" s="11"/>
      <c r="DLB104" s="11"/>
      <c r="DLC104" s="11"/>
      <c r="DLD104" s="11"/>
      <c r="DLE104" s="11"/>
      <c r="DLF104" s="11"/>
      <c r="DLG104" s="11"/>
      <c r="DLH104" s="11"/>
      <c r="DLI104" s="11"/>
      <c r="DLJ104" s="11"/>
      <c r="DLK104" s="11"/>
      <c r="DLL104" s="11"/>
      <c r="DLM104" s="11"/>
      <c r="DLN104" s="11"/>
      <c r="DLO104" s="11"/>
      <c r="DLP104" s="11"/>
      <c r="DLQ104" s="11"/>
      <c r="DLR104" s="11"/>
      <c r="DLS104" s="11"/>
      <c r="DLT104" s="11"/>
      <c r="DLU104" s="11"/>
      <c r="DLV104" s="11"/>
      <c r="DLW104" s="11"/>
      <c r="DLX104" s="11"/>
      <c r="DLY104" s="11"/>
      <c r="DLZ104" s="11"/>
      <c r="DMA104" s="11"/>
      <c r="DMB104" s="11"/>
      <c r="DMC104" s="11"/>
      <c r="DMD104" s="11"/>
      <c r="DME104" s="11"/>
      <c r="DMF104" s="11"/>
      <c r="DMG104" s="11"/>
      <c r="DMH104" s="11"/>
      <c r="DMI104" s="11"/>
      <c r="DMJ104" s="11"/>
      <c r="DMK104" s="11"/>
      <c r="DML104" s="11"/>
      <c r="DMM104" s="11"/>
      <c r="DMN104" s="11"/>
      <c r="DMO104" s="11"/>
      <c r="DMP104" s="11"/>
      <c r="DMQ104" s="11"/>
      <c r="DMR104" s="11"/>
      <c r="DMS104" s="11"/>
      <c r="DMT104" s="11"/>
      <c r="DMU104" s="11"/>
      <c r="DMV104" s="11"/>
      <c r="DMW104" s="11"/>
      <c r="DMX104" s="11"/>
      <c r="DMY104" s="11"/>
      <c r="DMZ104" s="11"/>
      <c r="DNA104" s="11"/>
      <c r="DNB104" s="11"/>
      <c r="DNC104" s="11"/>
      <c r="DND104" s="11"/>
      <c r="DNE104" s="11"/>
      <c r="DNF104" s="11"/>
      <c r="DNG104" s="11"/>
      <c r="DNH104" s="11"/>
      <c r="DNI104" s="11"/>
      <c r="DNJ104" s="11"/>
      <c r="DNK104" s="11"/>
      <c r="DNL104" s="11"/>
      <c r="DNM104" s="11"/>
      <c r="DNN104" s="11"/>
      <c r="DNO104" s="11"/>
      <c r="DNP104" s="11"/>
      <c r="DNQ104" s="11"/>
      <c r="DNR104" s="11"/>
      <c r="DNS104" s="11"/>
      <c r="DNT104" s="11"/>
      <c r="DNU104" s="11"/>
      <c r="DNV104" s="11"/>
      <c r="DNW104" s="11"/>
      <c r="DNX104" s="11"/>
      <c r="DNY104" s="11"/>
      <c r="DNZ104" s="11"/>
      <c r="DOA104" s="11"/>
      <c r="DOB104" s="11"/>
      <c r="DOC104" s="11"/>
      <c r="DOD104" s="11"/>
      <c r="DOE104" s="11"/>
      <c r="DOF104" s="11"/>
      <c r="DOG104" s="11"/>
      <c r="DOH104" s="11"/>
      <c r="DOI104" s="11"/>
      <c r="DOJ104" s="11"/>
      <c r="DOK104" s="11"/>
      <c r="DOL104" s="11"/>
      <c r="DOM104" s="11"/>
      <c r="DON104" s="11"/>
      <c r="DOO104" s="11"/>
      <c r="DOP104" s="11"/>
      <c r="DOQ104" s="11"/>
      <c r="DOR104" s="11"/>
      <c r="DOS104" s="11"/>
      <c r="DOT104" s="11"/>
      <c r="DOU104" s="11"/>
      <c r="DOV104" s="11"/>
      <c r="DOW104" s="11"/>
      <c r="DOX104" s="11"/>
      <c r="DOY104" s="11"/>
      <c r="DOZ104" s="11"/>
      <c r="DPA104" s="11"/>
      <c r="DPB104" s="11"/>
      <c r="DPC104" s="11"/>
      <c r="DPD104" s="11"/>
      <c r="DPE104" s="11"/>
      <c r="DPF104" s="11"/>
      <c r="DPG104" s="11"/>
      <c r="DPH104" s="11"/>
      <c r="DPI104" s="11"/>
      <c r="DPJ104" s="11"/>
      <c r="DPK104" s="11"/>
      <c r="DPL104" s="11"/>
      <c r="DPM104" s="11"/>
      <c r="DPN104" s="11"/>
      <c r="DPO104" s="11"/>
      <c r="DPP104" s="11"/>
      <c r="DPQ104" s="11"/>
      <c r="DPR104" s="11"/>
      <c r="DPS104" s="11"/>
      <c r="DPT104" s="11"/>
      <c r="DPU104" s="11"/>
      <c r="DPV104" s="11"/>
      <c r="DPW104" s="11"/>
      <c r="DPX104" s="11"/>
      <c r="DPY104" s="11"/>
      <c r="DPZ104" s="11"/>
      <c r="DQA104" s="11"/>
      <c r="DQB104" s="11"/>
      <c r="DQC104" s="11"/>
      <c r="DQD104" s="11"/>
      <c r="DQE104" s="11"/>
      <c r="DQF104" s="11"/>
      <c r="DQG104" s="11"/>
      <c r="DQH104" s="11"/>
      <c r="DQI104" s="11"/>
      <c r="DQJ104" s="11"/>
      <c r="DQK104" s="11"/>
      <c r="DQL104" s="11"/>
      <c r="DQM104" s="11"/>
      <c r="DQN104" s="11"/>
      <c r="DQO104" s="11"/>
      <c r="DQP104" s="11"/>
      <c r="DQQ104" s="11"/>
      <c r="DQR104" s="11"/>
      <c r="DQS104" s="11"/>
      <c r="DQT104" s="11"/>
      <c r="DQU104" s="11"/>
      <c r="DQV104" s="11"/>
      <c r="DQW104" s="11"/>
      <c r="DQX104" s="11"/>
      <c r="DQY104" s="11"/>
      <c r="DQZ104" s="11"/>
      <c r="DRA104" s="11"/>
      <c r="DRB104" s="11"/>
      <c r="DRC104" s="11"/>
      <c r="DRD104" s="11"/>
      <c r="DRE104" s="11"/>
      <c r="DRF104" s="11"/>
      <c r="DRG104" s="11"/>
      <c r="DRH104" s="11"/>
      <c r="DRI104" s="11"/>
      <c r="DRJ104" s="11"/>
      <c r="DRK104" s="11"/>
      <c r="DRL104" s="11"/>
      <c r="DRM104" s="11"/>
      <c r="DRN104" s="11"/>
      <c r="DRO104" s="11"/>
      <c r="DRP104" s="11"/>
      <c r="DRQ104" s="11"/>
      <c r="DRR104" s="11"/>
      <c r="DRS104" s="11"/>
      <c r="DRT104" s="11"/>
      <c r="DRU104" s="11"/>
      <c r="DRV104" s="11"/>
      <c r="DRW104" s="11"/>
      <c r="DRX104" s="11"/>
      <c r="DRY104" s="11"/>
      <c r="DRZ104" s="11"/>
      <c r="DSA104" s="11"/>
      <c r="DSB104" s="11"/>
      <c r="DSC104" s="11"/>
      <c r="DSD104" s="11"/>
      <c r="DSE104" s="11"/>
      <c r="DSF104" s="11"/>
      <c r="DSG104" s="11"/>
      <c r="DSH104" s="11"/>
      <c r="DSI104" s="11"/>
      <c r="DSJ104" s="11"/>
      <c r="DSK104" s="11"/>
      <c r="DSL104" s="11"/>
      <c r="DSM104" s="11"/>
      <c r="DSN104" s="11"/>
      <c r="DSO104" s="11"/>
      <c r="DSP104" s="11"/>
      <c r="DSQ104" s="11"/>
      <c r="DSR104" s="11"/>
      <c r="DSS104" s="11"/>
      <c r="DST104" s="11"/>
      <c r="DSU104" s="11"/>
      <c r="DSV104" s="11"/>
      <c r="DSW104" s="11"/>
      <c r="DSX104" s="11"/>
      <c r="DSY104" s="11"/>
      <c r="DSZ104" s="11"/>
      <c r="DTA104" s="11"/>
      <c r="DTB104" s="11"/>
      <c r="DTC104" s="11"/>
      <c r="DTD104" s="11"/>
      <c r="DTE104" s="11"/>
      <c r="DTF104" s="11"/>
      <c r="DTG104" s="11"/>
      <c r="DTH104" s="11"/>
      <c r="DTI104" s="11"/>
      <c r="DTJ104" s="11"/>
      <c r="DTK104" s="11"/>
      <c r="DTL104" s="11"/>
      <c r="DTM104" s="11"/>
      <c r="DTN104" s="11"/>
      <c r="DTO104" s="11"/>
      <c r="DTP104" s="11"/>
      <c r="DTQ104" s="11"/>
      <c r="DTR104" s="11"/>
      <c r="DTS104" s="11"/>
      <c r="DTT104" s="11"/>
      <c r="DTU104" s="11"/>
      <c r="DTV104" s="11"/>
      <c r="DTW104" s="11"/>
      <c r="DTX104" s="11"/>
      <c r="DTY104" s="11"/>
      <c r="DTZ104" s="11"/>
      <c r="DUA104" s="11"/>
      <c r="DUB104" s="11"/>
      <c r="DUC104" s="11"/>
      <c r="DUD104" s="11"/>
      <c r="DUE104" s="11"/>
      <c r="DUF104" s="11"/>
      <c r="DUG104" s="11"/>
      <c r="DUH104" s="11"/>
      <c r="DUI104" s="11"/>
      <c r="DUJ104" s="11"/>
      <c r="DUK104" s="11"/>
      <c r="DUL104" s="11"/>
      <c r="DUM104" s="11"/>
      <c r="DUN104" s="11"/>
      <c r="DUO104" s="11"/>
      <c r="DUP104" s="11"/>
      <c r="DUQ104" s="11"/>
      <c r="DUR104" s="11"/>
      <c r="DUS104" s="11"/>
      <c r="DUT104" s="11"/>
      <c r="DUU104" s="11"/>
      <c r="DUV104" s="11"/>
      <c r="DUW104" s="11"/>
      <c r="DUX104" s="11"/>
      <c r="DUY104" s="11"/>
      <c r="DUZ104" s="11"/>
      <c r="DVA104" s="11"/>
      <c r="DVB104" s="11"/>
      <c r="DVC104" s="11"/>
      <c r="DVD104" s="11"/>
      <c r="DVE104" s="11"/>
      <c r="DVF104" s="11"/>
      <c r="DVG104" s="11"/>
      <c r="DVH104" s="11"/>
      <c r="DVI104" s="11"/>
      <c r="DVJ104" s="11"/>
      <c r="DVK104" s="11"/>
      <c r="DVL104" s="11"/>
      <c r="DVM104" s="11"/>
      <c r="DVN104" s="11"/>
      <c r="DVO104" s="11"/>
      <c r="DVP104" s="11"/>
      <c r="DVQ104" s="11"/>
      <c r="DVR104" s="11"/>
      <c r="DVS104" s="11"/>
      <c r="DVT104" s="11"/>
      <c r="DVU104" s="11"/>
      <c r="DVV104" s="11"/>
      <c r="DVW104" s="11"/>
      <c r="DVX104" s="11"/>
      <c r="DVY104" s="11"/>
      <c r="DVZ104" s="11"/>
      <c r="DWA104" s="11"/>
      <c r="DWB104" s="11"/>
      <c r="DWC104" s="11"/>
      <c r="DWD104" s="11"/>
      <c r="DWE104" s="11"/>
      <c r="DWF104" s="11"/>
      <c r="DWG104" s="11"/>
      <c r="DWH104" s="11"/>
      <c r="DWI104" s="11"/>
      <c r="DWJ104" s="11"/>
      <c r="DWK104" s="11"/>
      <c r="DWL104" s="11"/>
      <c r="DWM104" s="11"/>
      <c r="DWN104" s="11"/>
      <c r="DWO104" s="11"/>
      <c r="DWP104" s="11"/>
      <c r="DWQ104" s="11"/>
      <c r="DWR104" s="11"/>
      <c r="DWS104" s="11"/>
      <c r="DWT104" s="11"/>
      <c r="DWU104" s="11"/>
      <c r="DWV104" s="11"/>
      <c r="DWW104" s="11"/>
      <c r="DWX104" s="11"/>
      <c r="DWY104" s="11"/>
      <c r="DWZ104" s="11"/>
      <c r="DXA104" s="11"/>
      <c r="DXB104" s="11"/>
      <c r="DXC104" s="11"/>
      <c r="DXD104" s="11"/>
      <c r="DXE104" s="11"/>
      <c r="DXF104" s="11"/>
      <c r="DXG104" s="11"/>
      <c r="DXH104" s="11"/>
      <c r="DXI104" s="11"/>
      <c r="DXJ104" s="11"/>
      <c r="DXK104" s="11"/>
      <c r="DXL104" s="11"/>
      <c r="DXM104" s="11"/>
      <c r="DXN104" s="11"/>
      <c r="DXO104" s="11"/>
      <c r="DXP104" s="11"/>
      <c r="DXQ104" s="11"/>
      <c r="DXR104" s="11"/>
      <c r="DXS104" s="11"/>
      <c r="DXT104" s="11"/>
      <c r="DXU104" s="11"/>
      <c r="DXV104" s="11"/>
      <c r="DXW104" s="11"/>
      <c r="DXX104" s="11"/>
      <c r="DXY104" s="11"/>
      <c r="DXZ104" s="11"/>
      <c r="DYA104" s="11"/>
      <c r="DYB104" s="11"/>
      <c r="DYC104" s="11"/>
      <c r="DYD104" s="11"/>
      <c r="DYE104" s="11"/>
      <c r="DYF104" s="11"/>
      <c r="DYG104" s="11"/>
      <c r="DYH104" s="11"/>
      <c r="DYI104" s="11"/>
      <c r="DYJ104" s="11"/>
      <c r="DYK104" s="11"/>
      <c r="DYL104" s="11"/>
      <c r="DYM104" s="11"/>
      <c r="DYN104" s="11"/>
      <c r="DYO104" s="11"/>
      <c r="DYP104" s="11"/>
      <c r="DYQ104" s="11"/>
      <c r="DYR104" s="11"/>
      <c r="DYS104" s="11"/>
      <c r="DYT104" s="11"/>
      <c r="DYU104" s="11"/>
      <c r="DYV104" s="11"/>
      <c r="DYW104" s="11"/>
      <c r="DYX104" s="11"/>
      <c r="DYY104" s="11"/>
      <c r="DYZ104" s="11"/>
      <c r="DZA104" s="11"/>
      <c r="DZB104" s="11"/>
      <c r="DZC104" s="11"/>
      <c r="DZD104" s="11"/>
      <c r="DZE104" s="11"/>
      <c r="DZF104" s="11"/>
      <c r="DZG104" s="11"/>
      <c r="DZH104" s="11"/>
      <c r="DZI104" s="11"/>
      <c r="DZJ104" s="11"/>
      <c r="DZK104" s="11"/>
      <c r="DZL104" s="11"/>
      <c r="DZM104" s="11"/>
      <c r="DZN104" s="11"/>
      <c r="DZO104" s="11"/>
      <c r="DZP104" s="11"/>
      <c r="DZQ104" s="11"/>
      <c r="DZR104" s="11"/>
      <c r="DZS104" s="11"/>
      <c r="DZT104" s="11"/>
      <c r="DZU104" s="11"/>
      <c r="DZV104" s="11"/>
      <c r="DZW104" s="11"/>
      <c r="DZX104" s="11"/>
      <c r="DZY104" s="11"/>
      <c r="DZZ104" s="11"/>
      <c r="EAA104" s="11"/>
      <c r="EAB104" s="11"/>
      <c r="EAC104" s="11"/>
      <c r="EAD104" s="11"/>
      <c r="EAE104" s="11"/>
      <c r="EAF104" s="11"/>
      <c r="EAG104" s="11"/>
      <c r="EAH104" s="11"/>
      <c r="EAI104" s="11"/>
      <c r="EAJ104" s="11"/>
      <c r="EAK104" s="11"/>
      <c r="EAL104" s="11"/>
      <c r="EAM104" s="11"/>
      <c r="EAN104" s="11"/>
      <c r="EAO104" s="11"/>
      <c r="EAP104" s="11"/>
      <c r="EAQ104" s="11"/>
      <c r="EAR104" s="11"/>
      <c r="EAS104" s="11"/>
      <c r="EAT104" s="11"/>
      <c r="EAU104" s="11"/>
      <c r="EAV104" s="11"/>
      <c r="EAW104" s="11"/>
      <c r="EAX104" s="11"/>
      <c r="EAY104" s="11"/>
      <c r="EAZ104" s="11"/>
      <c r="EBA104" s="11"/>
      <c r="EBB104" s="11"/>
      <c r="EBC104" s="11"/>
      <c r="EBD104" s="11"/>
      <c r="EBE104" s="11"/>
      <c r="EBF104" s="11"/>
      <c r="EBG104" s="11"/>
      <c r="EBH104" s="11"/>
      <c r="EBI104" s="11"/>
      <c r="EBJ104" s="11"/>
      <c r="EBK104" s="11"/>
      <c r="EBL104" s="11"/>
      <c r="EBM104" s="11"/>
      <c r="EBN104" s="11"/>
      <c r="EBO104" s="11"/>
      <c r="EBP104" s="11"/>
      <c r="EBQ104" s="11"/>
      <c r="EBR104" s="11"/>
      <c r="EBS104" s="11"/>
      <c r="EBT104" s="11"/>
      <c r="EBU104" s="11"/>
      <c r="EBV104" s="11"/>
      <c r="EBW104" s="11"/>
      <c r="EBX104" s="11"/>
      <c r="EBY104" s="11"/>
      <c r="EBZ104" s="11"/>
      <c r="ECA104" s="11"/>
      <c r="ECB104" s="11"/>
      <c r="ECC104" s="11"/>
      <c r="ECD104" s="11"/>
      <c r="ECE104" s="11"/>
      <c r="ECF104" s="11"/>
      <c r="ECG104" s="11"/>
      <c r="ECH104" s="11"/>
      <c r="ECI104" s="11"/>
      <c r="ECJ104" s="11"/>
      <c r="ECK104" s="11"/>
      <c r="ECL104" s="11"/>
      <c r="ECM104" s="11"/>
      <c r="ECN104" s="11"/>
      <c r="ECO104" s="11"/>
      <c r="ECP104" s="11"/>
      <c r="ECQ104" s="11"/>
      <c r="ECR104" s="11"/>
      <c r="ECS104" s="11"/>
      <c r="ECT104" s="11"/>
      <c r="ECU104" s="11"/>
      <c r="ECV104" s="11"/>
      <c r="ECW104" s="11"/>
      <c r="ECX104" s="11"/>
      <c r="ECY104" s="11"/>
      <c r="ECZ104" s="11"/>
      <c r="EDA104" s="11"/>
      <c r="EDB104" s="11"/>
      <c r="EDC104" s="11"/>
      <c r="EDD104" s="11"/>
      <c r="EDE104" s="11"/>
      <c r="EDF104" s="11"/>
      <c r="EDG104" s="11"/>
      <c r="EDH104" s="11"/>
      <c r="EDI104" s="11"/>
      <c r="EDJ104" s="11"/>
      <c r="EDK104" s="11"/>
      <c r="EDL104" s="11"/>
      <c r="EDM104" s="11"/>
      <c r="EDN104" s="11"/>
      <c r="EDO104" s="11"/>
      <c r="EDP104" s="11"/>
      <c r="EDQ104" s="11"/>
      <c r="EDR104" s="11"/>
      <c r="EDS104" s="11"/>
      <c r="EDT104" s="11"/>
      <c r="EDU104" s="11"/>
      <c r="EDV104" s="11"/>
      <c r="EDW104" s="11"/>
      <c r="EDX104" s="11"/>
      <c r="EDY104" s="11"/>
      <c r="EDZ104" s="11"/>
      <c r="EEA104" s="11"/>
      <c r="EEB104" s="11"/>
      <c r="EEC104" s="11"/>
      <c r="EED104" s="11"/>
      <c r="EEE104" s="11"/>
      <c r="EEF104" s="11"/>
      <c r="EEG104" s="11"/>
      <c r="EEH104" s="11"/>
      <c r="EEI104" s="11"/>
      <c r="EEJ104" s="11"/>
      <c r="EEK104" s="11"/>
      <c r="EEL104" s="11"/>
      <c r="EEM104" s="11"/>
      <c r="EEN104" s="11"/>
      <c r="EEO104" s="11"/>
      <c r="EEP104" s="11"/>
      <c r="EEQ104" s="11"/>
      <c r="EER104" s="11"/>
      <c r="EES104" s="11"/>
      <c r="EET104" s="11"/>
      <c r="EEU104" s="11"/>
      <c r="EEV104" s="11"/>
      <c r="EEW104" s="11"/>
      <c r="EEX104" s="11"/>
      <c r="EEY104" s="11"/>
      <c r="EEZ104" s="11"/>
      <c r="EFA104" s="11"/>
      <c r="EFB104" s="11"/>
      <c r="EFC104" s="11"/>
      <c r="EFD104" s="11"/>
      <c r="EFE104" s="11"/>
      <c r="EFF104" s="11"/>
      <c r="EFG104" s="11"/>
      <c r="EFH104" s="11"/>
      <c r="EFI104" s="11"/>
      <c r="EFJ104" s="11"/>
      <c r="EFK104" s="11"/>
      <c r="EFL104" s="11"/>
      <c r="EFM104" s="11"/>
      <c r="EFN104" s="11"/>
      <c r="EFO104" s="11"/>
      <c r="EFP104" s="11"/>
      <c r="EFQ104" s="11"/>
      <c r="EFR104" s="11"/>
      <c r="EFS104" s="11"/>
      <c r="EFT104" s="11"/>
      <c r="EFU104" s="11"/>
      <c r="EFV104" s="11"/>
      <c r="EFW104" s="11"/>
      <c r="EFX104" s="11"/>
      <c r="EFY104" s="11"/>
      <c r="EFZ104" s="11"/>
      <c r="EGA104" s="11"/>
      <c r="EGB104" s="11"/>
      <c r="EGC104" s="11"/>
      <c r="EGD104" s="11"/>
      <c r="EGE104" s="11"/>
      <c r="EGF104" s="11"/>
      <c r="EGG104" s="11"/>
      <c r="EGH104" s="11"/>
      <c r="EGI104" s="11"/>
      <c r="EGJ104" s="11"/>
      <c r="EGK104" s="11"/>
      <c r="EGL104" s="11"/>
      <c r="EGM104" s="11"/>
      <c r="EGN104" s="11"/>
      <c r="EGO104" s="11"/>
      <c r="EGP104" s="11"/>
      <c r="EGQ104" s="11"/>
      <c r="EGR104" s="11"/>
      <c r="EGS104" s="11"/>
      <c r="EGT104" s="11"/>
      <c r="EGU104" s="11"/>
      <c r="EGV104" s="11"/>
      <c r="EGW104" s="11"/>
      <c r="EGX104" s="11"/>
      <c r="EGY104" s="11"/>
      <c r="EGZ104" s="11"/>
      <c r="EHA104" s="11"/>
      <c r="EHB104" s="11"/>
      <c r="EHC104" s="11"/>
      <c r="EHD104" s="11"/>
      <c r="EHE104" s="11"/>
      <c r="EHF104" s="11"/>
      <c r="EHG104" s="11"/>
      <c r="EHH104" s="11"/>
      <c r="EHI104" s="11"/>
      <c r="EHJ104" s="11"/>
      <c r="EHK104" s="11"/>
      <c r="EHL104" s="11"/>
      <c r="EHM104" s="11"/>
      <c r="EHN104" s="11"/>
      <c r="EHO104" s="11"/>
      <c r="EHP104" s="11"/>
      <c r="EHQ104" s="11"/>
      <c r="EHR104" s="11"/>
      <c r="EHS104" s="11"/>
      <c r="EHT104" s="11"/>
      <c r="EHU104" s="11"/>
      <c r="EHV104" s="11"/>
      <c r="EHW104" s="11"/>
      <c r="EHX104" s="11"/>
      <c r="EHY104" s="11"/>
      <c r="EHZ104" s="11"/>
      <c r="EIA104" s="11"/>
      <c r="EIB104" s="11"/>
      <c r="EIC104" s="11"/>
      <c r="EID104" s="11"/>
      <c r="EIE104" s="11"/>
      <c r="EIF104" s="11"/>
      <c r="EIG104" s="11"/>
      <c r="EIH104" s="11"/>
      <c r="EII104" s="11"/>
      <c r="EIJ104" s="11"/>
      <c r="EIK104" s="11"/>
      <c r="EIL104" s="11"/>
      <c r="EIM104" s="11"/>
      <c r="EIN104" s="11"/>
      <c r="EIO104" s="11"/>
      <c r="EIP104" s="11"/>
      <c r="EIQ104" s="11"/>
      <c r="EIR104" s="11"/>
      <c r="EIS104" s="11"/>
      <c r="EIT104" s="11"/>
      <c r="EIU104" s="11"/>
      <c r="EIV104" s="11"/>
      <c r="EIW104" s="11"/>
      <c r="EIX104" s="11"/>
      <c r="EIY104" s="11"/>
      <c r="EIZ104" s="11"/>
      <c r="EJA104" s="11"/>
      <c r="EJB104" s="11"/>
      <c r="EJC104" s="11"/>
      <c r="EJD104" s="11"/>
      <c r="EJE104" s="11"/>
      <c r="EJF104" s="11"/>
      <c r="EJG104" s="11"/>
      <c r="EJH104" s="11"/>
      <c r="EJI104" s="11"/>
      <c r="EJJ104" s="11"/>
      <c r="EJK104" s="11"/>
      <c r="EJL104" s="11"/>
      <c r="EJM104" s="11"/>
      <c r="EJN104" s="11"/>
      <c r="EJO104" s="11"/>
      <c r="EJP104" s="11"/>
      <c r="EJQ104" s="11"/>
      <c r="EJR104" s="11"/>
      <c r="EJS104" s="11"/>
      <c r="EJT104" s="11"/>
      <c r="EJU104" s="11"/>
      <c r="EJV104" s="11"/>
      <c r="EJW104" s="11"/>
      <c r="EJX104" s="11"/>
      <c r="EJY104" s="11"/>
      <c r="EJZ104" s="11"/>
      <c r="EKA104" s="11"/>
      <c r="EKB104" s="11"/>
      <c r="EKC104" s="11"/>
      <c r="EKD104" s="11"/>
      <c r="EKE104" s="11"/>
      <c r="EKF104" s="11"/>
      <c r="EKG104" s="11"/>
      <c r="EKH104" s="11"/>
      <c r="EKI104" s="11"/>
      <c r="EKJ104" s="11"/>
      <c r="EKK104" s="11"/>
      <c r="EKL104" s="11"/>
      <c r="EKM104" s="11"/>
      <c r="EKN104" s="11"/>
      <c r="EKO104" s="11"/>
      <c r="EKP104" s="11"/>
      <c r="EKQ104" s="11"/>
      <c r="EKR104" s="11"/>
      <c r="EKS104" s="11"/>
      <c r="EKT104" s="11"/>
      <c r="EKU104" s="11"/>
      <c r="EKV104" s="11"/>
      <c r="EKW104" s="11"/>
      <c r="EKX104" s="11"/>
      <c r="EKY104" s="11"/>
      <c r="EKZ104" s="11"/>
      <c r="ELA104" s="11"/>
      <c r="ELB104" s="11"/>
      <c r="ELC104" s="11"/>
      <c r="ELD104" s="11"/>
      <c r="ELE104" s="11"/>
      <c r="ELF104" s="11"/>
      <c r="ELG104" s="11"/>
      <c r="ELH104" s="11"/>
      <c r="ELI104" s="11"/>
      <c r="ELJ104" s="11"/>
      <c r="ELK104" s="11"/>
      <c r="ELL104" s="11"/>
      <c r="ELM104" s="11"/>
      <c r="ELN104" s="11"/>
      <c r="ELO104" s="11"/>
      <c r="ELP104" s="11"/>
      <c r="ELQ104" s="11"/>
      <c r="ELR104" s="11"/>
      <c r="ELS104" s="11"/>
      <c r="ELT104" s="11"/>
      <c r="ELU104" s="11"/>
      <c r="ELV104" s="11"/>
      <c r="ELW104" s="11"/>
      <c r="ELX104" s="11"/>
      <c r="ELY104" s="11"/>
      <c r="ELZ104" s="11"/>
    </row>
    <row r="105" spans="3:346 1276:3718">
      <c r="C105" s="166" t="s">
        <v>1003</v>
      </c>
      <c r="D105" s="223">
        <f t="shared" si="4"/>
        <v>0</v>
      </c>
      <c r="E105" s="88" t="s">
        <v>540</v>
      </c>
      <c r="F105" s="219"/>
      <c r="G105" s="92"/>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c r="HJ105" s="11"/>
      <c r="HK105" s="11"/>
      <c r="HL105" s="11"/>
      <c r="HM105" s="11"/>
      <c r="HN105" s="11"/>
      <c r="HO105" s="11"/>
      <c r="HP105" s="11"/>
      <c r="HQ105" s="11"/>
      <c r="HR105" s="11"/>
      <c r="HS105" s="11"/>
      <c r="HT105" s="11"/>
      <c r="HU105" s="11"/>
      <c r="HV105" s="11"/>
      <c r="HW105" s="11"/>
      <c r="HX105" s="11"/>
      <c r="HY105" s="11"/>
      <c r="HZ105" s="11"/>
      <c r="IA105" s="11"/>
      <c r="IB105" s="11"/>
      <c r="IC105" s="11"/>
      <c r="ID105" s="11"/>
      <c r="IE105" s="11"/>
      <c r="IF105" s="11"/>
      <c r="IG105" s="11"/>
      <c r="IH105" s="11"/>
      <c r="II105" s="11"/>
      <c r="IJ105" s="11"/>
      <c r="IK105" s="11"/>
      <c r="IL105" s="11"/>
      <c r="IM105" s="11"/>
      <c r="IN105" s="11"/>
      <c r="IO105" s="11"/>
      <c r="IP105" s="11"/>
      <c r="IQ105" s="11"/>
      <c r="IR105" s="11"/>
      <c r="IS105" s="11"/>
      <c r="IT105" s="11"/>
      <c r="IU105" s="11"/>
      <c r="IV105" s="11"/>
      <c r="IW105" s="11"/>
      <c r="IX105" s="11"/>
      <c r="IY105" s="11"/>
      <c r="IZ105" s="11"/>
      <c r="JA105" s="11"/>
      <c r="JB105" s="11"/>
      <c r="JC105" s="11"/>
      <c r="JD105" s="11"/>
      <c r="JE105" s="11"/>
      <c r="JF105" s="11"/>
      <c r="JG105" s="11"/>
      <c r="JH105" s="11"/>
      <c r="JI105" s="11"/>
      <c r="JJ105" s="11"/>
      <c r="JK105" s="11"/>
      <c r="JL105" s="11"/>
      <c r="JM105" s="11"/>
      <c r="JN105" s="11"/>
      <c r="JO105" s="11"/>
      <c r="JP105" s="11"/>
      <c r="JQ105" s="11"/>
      <c r="JR105" s="11"/>
      <c r="JS105" s="11"/>
      <c r="JT105" s="11"/>
      <c r="JU105" s="11"/>
      <c r="JV105" s="11"/>
      <c r="JW105" s="11"/>
      <c r="JX105" s="11"/>
      <c r="JY105" s="11"/>
      <c r="JZ105" s="11"/>
      <c r="KA105" s="11"/>
      <c r="KB105" s="11"/>
      <c r="KC105" s="11"/>
      <c r="KD105" s="11"/>
      <c r="KE105" s="11"/>
      <c r="KF105" s="11"/>
      <c r="KG105" s="11"/>
      <c r="KH105" s="11"/>
      <c r="KI105" s="11"/>
      <c r="KJ105" s="11"/>
      <c r="KK105" s="11"/>
      <c r="KL105" s="11"/>
      <c r="KM105" s="11"/>
      <c r="KN105" s="11"/>
      <c r="KO105" s="11"/>
      <c r="KP105" s="11"/>
      <c r="KQ105" s="11"/>
      <c r="KR105" s="11"/>
      <c r="KS105" s="11"/>
      <c r="KT105" s="11"/>
      <c r="KU105" s="11"/>
      <c r="KV105" s="11"/>
      <c r="KW105" s="11"/>
      <c r="KX105" s="11"/>
      <c r="KY105" s="11"/>
      <c r="KZ105" s="11"/>
      <c r="LA105" s="11"/>
      <c r="LB105" s="11"/>
      <c r="LC105" s="11"/>
      <c r="LD105" s="11"/>
      <c r="LE105" s="11"/>
      <c r="LF105" s="11"/>
      <c r="LG105" s="11"/>
      <c r="LH105" s="11"/>
      <c r="LI105" s="11"/>
      <c r="LJ105" s="11"/>
      <c r="LK105" s="11"/>
      <c r="LL105" s="11"/>
      <c r="LM105" s="11"/>
      <c r="LN105" s="11"/>
      <c r="LO105" s="11"/>
      <c r="LP105" s="11"/>
      <c r="LQ105" s="11"/>
      <c r="LR105" s="11"/>
      <c r="LS105" s="11"/>
      <c r="LT105" s="11"/>
      <c r="LU105" s="11"/>
      <c r="LV105" s="11"/>
      <c r="LW105" s="11"/>
      <c r="LX105" s="11"/>
      <c r="LY105" s="11"/>
      <c r="LZ105" s="11"/>
      <c r="MA105" s="11"/>
      <c r="MB105" s="11"/>
      <c r="MC105" s="11"/>
      <c r="MD105" s="11"/>
      <c r="ME105" s="11"/>
      <c r="MF105" s="11"/>
      <c r="MG105" s="11"/>
      <c r="MH105" s="11"/>
      <c r="AWB105" s="11"/>
      <c r="AWC105" s="11"/>
      <c r="AWD105" s="11"/>
      <c r="AWE105" s="11"/>
      <c r="AWF105" s="11"/>
      <c r="AWG105" s="11"/>
      <c r="AWH105" s="11"/>
      <c r="AWI105" s="11"/>
      <c r="AWJ105" s="11"/>
      <c r="AWK105" s="11"/>
      <c r="AWL105" s="11"/>
      <c r="AWM105" s="11"/>
      <c r="AWN105" s="11"/>
      <c r="AWO105" s="11"/>
      <c r="AWP105" s="11"/>
      <c r="AWQ105" s="11"/>
      <c r="AWR105" s="11"/>
      <c r="AWS105" s="11"/>
      <c r="AWT105" s="11"/>
      <c r="AWU105" s="11"/>
      <c r="AWV105" s="11"/>
      <c r="AWW105" s="11"/>
      <c r="AWX105" s="11"/>
      <c r="AWY105" s="11"/>
      <c r="AWZ105" s="11"/>
      <c r="AXA105" s="11"/>
      <c r="AXB105" s="11"/>
      <c r="AXC105" s="11"/>
      <c r="AXD105" s="11"/>
      <c r="AXE105" s="11"/>
      <c r="AXF105" s="11"/>
      <c r="AXG105" s="11"/>
      <c r="AXH105" s="11"/>
      <c r="AXI105" s="11"/>
      <c r="AXJ105" s="11"/>
      <c r="AXK105" s="11"/>
      <c r="AXL105" s="11"/>
      <c r="AXM105" s="11"/>
      <c r="AXN105" s="11"/>
      <c r="AXO105" s="11"/>
      <c r="AXP105" s="11"/>
      <c r="AXQ105" s="11"/>
      <c r="AXR105" s="11"/>
      <c r="AXS105" s="11"/>
      <c r="AXT105" s="11"/>
      <c r="AXU105" s="11"/>
      <c r="AXV105" s="11"/>
      <c r="AXW105" s="11"/>
      <c r="AXX105" s="11"/>
      <c r="AXY105" s="11"/>
      <c r="AXZ105" s="11"/>
      <c r="AYA105" s="11"/>
      <c r="AYB105" s="11"/>
      <c r="AYC105" s="11"/>
      <c r="AYD105" s="11"/>
      <c r="AYE105" s="11"/>
      <c r="AYF105" s="11"/>
      <c r="AYG105" s="11"/>
      <c r="AYH105" s="11"/>
      <c r="AYI105" s="11"/>
      <c r="AYJ105" s="11"/>
      <c r="AYK105" s="11"/>
      <c r="AYL105" s="11"/>
      <c r="AYM105" s="11"/>
      <c r="AYN105" s="11"/>
      <c r="AYO105" s="11"/>
      <c r="AYP105" s="11"/>
      <c r="AYQ105" s="11"/>
      <c r="AYR105" s="11"/>
      <c r="AYS105" s="11"/>
      <c r="AYT105" s="11"/>
      <c r="AYU105" s="11"/>
      <c r="AYV105" s="11"/>
      <c r="AYW105" s="11"/>
      <c r="AYX105" s="11"/>
      <c r="AYY105" s="11"/>
      <c r="AYZ105" s="11"/>
      <c r="AZA105" s="11"/>
      <c r="AZB105" s="11"/>
      <c r="AZC105" s="11"/>
      <c r="AZD105" s="11"/>
      <c r="AZE105" s="11"/>
      <c r="AZF105" s="11"/>
      <c r="AZG105" s="11"/>
      <c r="AZH105" s="11"/>
      <c r="AZI105" s="11"/>
      <c r="AZJ105" s="11"/>
      <c r="AZK105" s="11"/>
      <c r="AZL105" s="11"/>
      <c r="AZM105" s="11"/>
      <c r="AZN105" s="11"/>
      <c r="AZO105" s="11"/>
      <c r="AZP105" s="11"/>
      <c r="AZQ105" s="11"/>
      <c r="AZR105" s="11"/>
      <c r="AZS105" s="11"/>
      <c r="AZT105" s="11"/>
      <c r="AZU105" s="11"/>
      <c r="AZV105" s="11"/>
      <c r="AZW105" s="11"/>
      <c r="AZX105" s="11"/>
      <c r="AZY105" s="11"/>
      <c r="AZZ105" s="11"/>
      <c r="BAA105" s="11"/>
      <c r="BAB105" s="11"/>
      <c r="BAC105" s="11"/>
      <c r="BAD105" s="11"/>
      <c r="BAE105" s="11"/>
      <c r="BAF105" s="11"/>
      <c r="BAG105" s="11"/>
      <c r="BAH105" s="11"/>
      <c r="BAI105" s="11"/>
      <c r="BAJ105" s="11"/>
      <c r="BAK105" s="11"/>
      <c r="BAL105" s="11"/>
      <c r="BAM105" s="11"/>
      <c r="BAN105" s="11"/>
      <c r="BAO105" s="11"/>
      <c r="BAP105" s="11"/>
      <c r="BAQ105" s="11"/>
      <c r="BAR105" s="11"/>
      <c r="BAS105" s="11"/>
      <c r="BAT105" s="11"/>
      <c r="BAU105" s="11"/>
      <c r="BAV105" s="11"/>
      <c r="BAW105" s="11"/>
      <c r="BAX105" s="11"/>
      <c r="BAY105" s="11"/>
      <c r="BAZ105" s="11"/>
      <c r="BBA105" s="11"/>
      <c r="BBB105" s="11"/>
      <c r="BBC105" s="11"/>
      <c r="BBD105" s="11"/>
      <c r="BBE105" s="11"/>
      <c r="BBF105" s="11"/>
      <c r="BBG105" s="11"/>
      <c r="BBH105" s="11"/>
      <c r="BBI105" s="11"/>
      <c r="BBJ105" s="11"/>
      <c r="BBK105" s="11"/>
      <c r="BBL105" s="11"/>
      <c r="BBM105" s="11"/>
      <c r="BBN105" s="11"/>
      <c r="BBO105" s="11"/>
      <c r="BBP105" s="11"/>
      <c r="BBQ105" s="11"/>
      <c r="BBR105" s="11"/>
      <c r="BBS105" s="11"/>
      <c r="BBT105" s="11"/>
      <c r="BBU105" s="11"/>
      <c r="BBV105" s="11"/>
      <c r="BBW105" s="11"/>
      <c r="BBX105" s="11"/>
      <c r="BBY105" s="11"/>
      <c r="BBZ105" s="11"/>
      <c r="BCA105" s="11"/>
      <c r="BCB105" s="11"/>
      <c r="BCC105" s="11"/>
      <c r="BCD105" s="11"/>
      <c r="BCE105" s="11"/>
      <c r="BCF105" s="11"/>
      <c r="BCG105" s="11"/>
      <c r="BCH105" s="11"/>
      <c r="BCI105" s="11"/>
      <c r="BCJ105" s="11"/>
      <c r="BCK105" s="11"/>
      <c r="BCL105" s="11"/>
      <c r="BCM105" s="11"/>
      <c r="BCN105" s="11"/>
      <c r="BCO105" s="11"/>
      <c r="BCP105" s="11"/>
      <c r="BCQ105" s="11"/>
      <c r="BCR105" s="11"/>
      <c r="BCS105" s="11"/>
      <c r="BCT105" s="11"/>
      <c r="BCU105" s="11"/>
      <c r="BCV105" s="11"/>
      <c r="BCW105" s="11"/>
      <c r="BCX105" s="11"/>
      <c r="BCY105" s="11"/>
      <c r="BCZ105" s="11"/>
      <c r="BDA105" s="11"/>
      <c r="BDB105" s="11"/>
      <c r="BDC105" s="11"/>
      <c r="BDD105" s="11"/>
      <c r="BDE105" s="11"/>
      <c r="BDF105" s="11"/>
      <c r="BDG105" s="11"/>
      <c r="BDH105" s="11"/>
      <c r="BDI105" s="11"/>
      <c r="BDJ105" s="11"/>
      <c r="BDK105" s="11"/>
      <c r="BDL105" s="11"/>
      <c r="BDM105" s="11"/>
      <c r="BDN105" s="11"/>
      <c r="BDO105" s="11"/>
      <c r="BDP105" s="11"/>
      <c r="BDQ105" s="11"/>
      <c r="BDR105" s="11"/>
      <c r="BDS105" s="11"/>
      <c r="BDT105" s="11"/>
      <c r="BDU105" s="11"/>
      <c r="BDV105" s="11"/>
      <c r="BDW105" s="11"/>
      <c r="BDX105" s="11"/>
      <c r="BDY105" s="11"/>
      <c r="BDZ105" s="11"/>
      <c r="BEA105" s="11"/>
      <c r="BEB105" s="11"/>
      <c r="BEC105" s="11"/>
      <c r="BED105" s="11"/>
      <c r="BEE105" s="11"/>
      <c r="BEF105" s="11"/>
      <c r="BEG105" s="11"/>
      <c r="BEH105" s="11"/>
      <c r="BEI105" s="11"/>
      <c r="BEJ105" s="11"/>
      <c r="BEK105" s="11"/>
      <c r="BEL105" s="11"/>
      <c r="BEM105" s="11"/>
      <c r="BEN105" s="11"/>
      <c r="BEO105" s="11"/>
      <c r="BEP105" s="11"/>
      <c r="BEQ105" s="11"/>
      <c r="BER105" s="11"/>
      <c r="BES105" s="11"/>
      <c r="BET105" s="11"/>
      <c r="BEU105" s="11"/>
      <c r="BEV105" s="11"/>
      <c r="BEW105" s="11"/>
      <c r="BEX105" s="11"/>
      <c r="BEY105" s="11"/>
      <c r="BEZ105" s="11"/>
      <c r="BFA105" s="11"/>
      <c r="BFB105" s="11"/>
      <c r="BFC105" s="11"/>
      <c r="BFD105" s="11"/>
      <c r="BFE105" s="11"/>
      <c r="BFF105" s="11"/>
      <c r="BFG105" s="11"/>
      <c r="BFH105" s="11"/>
      <c r="BFI105" s="11"/>
      <c r="BFJ105" s="11"/>
      <c r="BFK105" s="11"/>
      <c r="BFL105" s="11"/>
      <c r="BFM105" s="11"/>
      <c r="BFN105" s="11"/>
      <c r="BFO105" s="11"/>
      <c r="BFP105" s="11"/>
      <c r="BFQ105" s="11"/>
      <c r="BFR105" s="11"/>
      <c r="BFS105" s="11"/>
      <c r="BFT105" s="11"/>
      <c r="BFU105" s="11"/>
      <c r="BFV105" s="11"/>
      <c r="BFW105" s="11"/>
      <c r="BFX105" s="11"/>
      <c r="BFY105" s="11"/>
      <c r="BFZ105" s="11"/>
      <c r="BGA105" s="11"/>
      <c r="BGB105" s="11"/>
      <c r="BGC105" s="11"/>
      <c r="BGD105" s="11"/>
      <c r="BGE105" s="11"/>
      <c r="BGF105" s="11"/>
      <c r="BGG105" s="11"/>
      <c r="BGH105" s="11"/>
      <c r="BGI105" s="11"/>
      <c r="BGJ105" s="11"/>
      <c r="BGK105" s="11"/>
      <c r="BGL105" s="11"/>
      <c r="BGM105" s="11"/>
      <c r="BGN105" s="11"/>
      <c r="BGO105" s="11"/>
      <c r="BGP105" s="11"/>
      <c r="BGQ105" s="11"/>
      <c r="BGR105" s="11"/>
      <c r="BGS105" s="11"/>
      <c r="BGT105" s="11"/>
      <c r="BGU105" s="11"/>
      <c r="BGV105" s="11"/>
      <c r="BGW105" s="11"/>
      <c r="BGX105" s="11"/>
      <c r="BGY105" s="11"/>
      <c r="BGZ105" s="11"/>
      <c r="BHA105" s="11"/>
      <c r="BHB105" s="11"/>
      <c r="BHC105" s="11"/>
      <c r="BHD105" s="11"/>
      <c r="BHE105" s="11"/>
      <c r="BHF105" s="11"/>
      <c r="BHG105" s="11"/>
      <c r="BHH105" s="11"/>
      <c r="BHI105" s="11"/>
      <c r="BHJ105" s="11"/>
      <c r="BHK105" s="11"/>
      <c r="BHL105" s="11"/>
      <c r="BHM105" s="11"/>
      <c r="BHN105" s="11"/>
      <c r="BHO105" s="11"/>
      <c r="BHP105" s="11"/>
      <c r="BHQ105" s="11"/>
      <c r="BHR105" s="11"/>
      <c r="BHS105" s="11"/>
      <c r="BHT105" s="11"/>
      <c r="BHU105" s="11"/>
      <c r="BHV105" s="11"/>
      <c r="BHW105" s="11"/>
      <c r="BHX105" s="11"/>
      <c r="BHY105" s="11"/>
      <c r="BHZ105" s="11"/>
      <c r="BIA105" s="11"/>
      <c r="BIB105" s="11"/>
      <c r="BIC105" s="11"/>
      <c r="BID105" s="11"/>
      <c r="BIE105" s="11"/>
      <c r="BIF105" s="11"/>
      <c r="BIG105" s="11"/>
      <c r="BIH105" s="11"/>
      <c r="BII105" s="11"/>
      <c r="BIJ105" s="11"/>
      <c r="BIK105" s="11"/>
      <c r="BIL105" s="11"/>
      <c r="BIM105" s="11"/>
      <c r="BIN105" s="11"/>
      <c r="BIO105" s="11"/>
      <c r="BIP105" s="11"/>
      <c r="BIQ105" s="11"/>
      <c r="BIR105" s="11"/>
      <c r="BIS105" s="11"/>
      <c r="BIT105" s="11"/>
      <c r="BIU105" s="11"/>
      <c r="BIV105" s="11"/>
      <c r="BIW105" s="11"/>
      <c r="BIX105" s="11"/>
      <c r="BIY105" s="11"/>
      <c r="BIZ105" s="11"/>
      <c r="BJA105" s="11"/>
      <c r="BJB105" s="11"/>
      <c r="BJC105" s="11"/>
      <c r="BJD105" s="11"/>
      <c r="BJE105" s="11"/>
      <c r="BJF105" s="11"/>
      <c r="BJG105" s="11"/>
      <c r="BJH105" s="11"/>
      <c r="BJI105" s="11"/>
      <c r="BJJ105" s="11"/>
      <c r="BJK105" s="11"/>
      <c r="BJL105" s="11"/>
      <c r="BJM105" s="11"/>
      <c r="BJN105" s="11"/>
      <c r="BJO105" s="11"/>
      <c r="BJP105" s="11"/>
      <c r="BJQ105" s="11"/>
      <c r="BJR105" s="11"/>
      <c r="BJS105" s="11"/>
      <c r="BJT105" s="11"/>
      <c r="BJU105" s="11"/>
      <c r="BJV105" s="11"/>
      <c r="BJW105" s="11"/>
      <c r="BJX105" s="11"/>
      <c r="BJY105" s="11"/>
      <c r="BJZ105" s="11"/>
      <c r="BKA105" s="11"/>
      <c r="BKB105" s="11"/>
      <c r="BKC105" s="11"/>
      <c r="BKD105" s="11"/>
      <c r="BKE105" s="11"/>
      <c r="BKF105" s="11"/>
      <c r="BKG105" s="11"/>
      <c r="BKH105" s="11"/>
      <c r="BKI105" s="11"/>
      <c r="BKJ105" s="11"/>
      <c r="BKK105" s="11"/>
      <c r="BKL105" s="11"/>
      <c r="BKM105" s="11"/>
      <c r="BKN105" s="11"/>
      <c r="BKO105" s="11"/>
      <c r="BKP105" s="11"/>
      <c r="BKQ105" s="11"/>
      <c r="BKR105" s="11"/>
      <c r="BKS105" s="11"/>
      <c r="BKT105" s="11"/>
      <c r="BKU105" s="11"/>
      <c r="BKV105" s="11"/>
      <c r="BKW105" s="11"/>
      <c r="BKX105" s="11"/>
      <c r="BKY105" s="11"/>
      <c r="BKZ105" s="11"/>
      <c r="BLA105" s="11"/>
      <c r="BLB105" s="11"/>
      <c r="BLC105" s="11"/>
      <c r="BLD105" s="11"/>
      <c r="BLE105" s="11"/>
      <c r="BLF105" s="11"/>
      <c r="BLG105" s="11"/>
      <c r="BLH105" s="11"/>
      <c r="BLI105" s="11"/>
      <c r="BLJ105" s="11"/>
      <c r="BLK105" s="11"/>
      <c r="BLL105" s="11"/>
      <c r="BLM105" s="11"/>
      <c r="BLN105" s="11"/>
      <c r="BLO105" s="11"/>
      <c r="BLP105" s="11"/>
      <c r="BLQ105" s="11"/>
      <c r="BLR105" s="11"/>
      <c r="BLS105" s="11"/>
      <c r="BLT105" s="11"/>
      <c r="BLU105" s="11"/>
      <c r="BLV105" s="11"/>
      <c r="BLW105" s="11"/>
      <c r="BLX105" s="11"/>
      <c r="BLY105" s="11"/>
      <c r="BLZ105" s="11"/>
      <c r="BMA105" s="11"/>
      <c r="BMB105" s="11"/>
      <c r="BMC105" s="11"/>
      <c r="BMD105" s="11"/>
      <c r="BME105" s="11"/>
      <c r="BMF105" s="11"/>
      <c r="BMG105" s="11"/>
      <c r="BMH105" s="11"/>
      <c r="BMI105" s="11"/>
      <c r="BMJ105" s="11"/>
      <c r="BMK105" s="11"/>
      <c r="BML105" s="11"/>
      <c r="BMM105" s="11"/>
      <c r="BMN105" s="11"/>
      <c r="BMO105" s="11"/>
      <c r="BMP105" s="11"/>
      <c r="BMQ105" s="11"/>
      <c r="BMR105" s="11"/>
      <c r="BMS105" s="11"/>
      <c r="BMT105" s="11"/>
      <c r="BMU105" s="11"/>
      <c r="BMV105" s="11"/>
      <c r="BMW105" s="11"/>
      <c r="BMX105" s="11"/>
      <c r="BMY105" s="11"/>
      <c r="BMZ105" s="11"/>
      <c r="BNA105" s="11"/>
      <c r="BNB105" s="11"/>
      <c r="BNC105" s="11"/>
      <c r="BND105" s="11"/>
      <c r="BNE105" s="11"/>
      <c r="BNF105" s="11"/>
      <c r="BNG105" s="11"/>
      <c r="BNH105" s="11"/>
      <c r="BNI105" s="11"/>
      <c r="BNJ105" s="11"/>
      <c r="BNK105" s="11"/>
      <c r="BNL105" s="11"/>
      <c r="BNM105" s="11"/>
      <c r="BNN105" s="11"/>
      <c r="BNO105" s="11"/>
      <c r="BNP105" s="11"/>
      <c r="BNQ105" s="11"/>
      <c r="BNR105" s="11"/>
      <c r="BNS105" s="11"/>
      <c r="BNT105" s="11"/>
      <c r="BNU105" s="11"/>
      <c r="BNV105" s="11"/>
      <c r="BNW105" s="11"/>
      <c r="BNX105" s="11"/>
      <c r="BNY105" s="11"/>
      <c r="BNZ105" s="11"/>
      <c r="BOA105" s="11"/>
      <c r="BOB105" s="11"/>
      <c r="BOC105" s="11"/>
      <c r="BOD105" s="11"/>
      <c r="BOE105" s="11"/>
      <c r="BOF105" s="11"/>
      <c r="BOG105" s="11"/>
      <c r="BOH105" s="11"/>
      <c r="BOI105" s="11"/>
      <c r="BOJ105" s="11"/>
      <c r="BOK105" s="11"/>
      <c r="BOL105" s="11"/>
      <c r="BOM105" s="11"/>
      <c r="BON105" s="11"/>
      <c r="BOO105" s="11"/>
      <c r="BOP105" s="11"/>
      <c r="BOQ105" s="11"/>
      <c r="BOR105" s="11"/>
      <c r="BOS105" s="11"/>
      <c r="BOT105" s="11"/>
      <c r="BOU105" s="11"/>
      <c r="BOV105" s="11"/>
      <c r="BOW105" s="11"/>
      <c r="BOX105" s="11"/>
      <c r="BOY105" s="11"/>
      <c r="BOZ105" s="11"/>
      <c r="BPA105" s="11"/>
      <c r="BPB105" s="11"/>
      <c r="BPC105" s="11"/>
      <c r="BPD105" s="11"/>
      <c r="BPE105" s="11"/>
      <c r="BPF105" s="11"/>
      <c r="BPG105" s="11"/>
      <c r="BPH105" s="11"/>
      <c r="BPI105" s="11"/>
      <c r="BPJ105" s="11"/>
      <c r="BPK105" s="11"/>
      <c r="BPL105" s="11"/>
      <c r="BPM105" s="11"/>
      <c r="BPN105" s="11"/>
      <c r="BPO105" s="11"/>
      <c r="BPP105" s="11"/>
      <c r="BPQ105" s="11"/>
      <c r="BPR105" s="11"/>
      <c r="BPS105" s="11"/>
      <c r="BPT105" s="11"/>
      <c r="BPU105" s="11"/>
      <c r="BPV105" s="11"/>
      <c r="BPW105" s="11"/>
      <c r="BPX105" s="11"/>
      <c r="BPY105" s="11"/>
      <c r="BPZ105" s="11"/>
      <c r="BQA105" s="11"/>
      <c r="BQB105" s="11"/>
      <c r="BQC105" s="11"/>
      <c r="BQD105" s="11"/>
      <c r="BQE105" s="11"/>
      <c r="BQF105" s="11"/>
      <c r="BQG105" s="11"/>
      <c r="BQH105" s="11"/>
      <c r="BQI105" s="11"/>
      <c r="BQJ105" s="11"/>
      <c r="BQK105" s="11"/>
      <c r="BQL105" s="11"/>
      <c r="BQM105" s="11"/>
      <c r="BQN105" s="11"/>
      <c r="BQO105" s="11"/>
      <c r="BQP105" s="11"/>
      <c r="BQQ105" s="11"/>
      <c r="BQR105" s="11"/>
      <c r="BQS105" s="11"/>
      <c r="BQT105" s="11"/>
      <c r="BQU105" s="11"/>
      <c r="BQV105" s="11"/>
      <c r="BQW105" s="11"/>
      <c r="BQX105" s="11"/>
      <c r="BQY105" s="11"/>
      <c r="BQZ105" s="11"/>
      <c r="BRA105" s="11"/>
      <c r="BRB105" s="11"/>
      <c r="BRC105" s="11"/>
      <c r="BRD105" s="11"/>
      <c r="BRE105" s="11"/>
      <c r="BRF105" s="11"/>
      <c r="BRG105" s="11"/>
      <c r="BRH105" s="11"/>
      <c r="BRI105" s="11"/>
      <c r="BRJ105" s="11"/>
      <c r="BRK105" s="11"/>
      <c r="BRL105" s="11"/>
      <c r="BRM105" s="11"/>
      <c r="BRN105" s="11"/>
      <c r="BRO105" s="11"/>
      <c r="BRP105" s="11"/>
      <c r="BRQ105" s="11"/>
      <c r="BRR105" s="11"/>
      <c r="BRS105" s="11"/>
      <c r="BRT105" s="11"/>
      <c r="BRU105" s="11"/>
      <c r="BRV105" s="11"/>
      <c r="BRW105" s="11"/>
      <c r="BRX105" s="11"/>
      <c r="BRY105" s="11"/>
      <c r="BRZ105" s="11"/>
      <c r="BSA105" s="11"/>
      <c r="BSB105" s="11"/>
      <c r="BSC105" s="11"/>
      <c r="BSD105" s="11"/>
      <c r="BSE105" s="11"/>
      <c r="BSF105" s="11"/>
      <c r="BSG105" s="11"/>
      <c r="BSH105" s="11"/>
      <c r="BSI105" s="11"/>
      <c r="BSJ105" s="11"/>
      <c r="BSK105" s="11"/>
      <c r="BSL105" s="11"/>
      <c r="BSM105" s="11"/>
      <c r="BSN105" s="11"/>
      <c r="BSO105" s="11"/>
      <c r="BSP105" s="11"/>
      <c r="BSQ105" s="11"/>
      <c r="BSR105" s="11"/>
      <c r="BSS105" s="11"/>
      <c r="BST105" s="11"/>
      <c r="BSU105" s="11"/>
      <c r="BSV105" s="11"/>
      <c r="BSW105" s="11"/>
      <c r="BSX105" s="11"/>
      <c r="BSY105" s="11"/>
      <c r="BSZ105" s="11"/>
      <c r="BTA105" s="11"/>
      <c r="BTB105" s="11"/>
      <c r="BTC105" s="11"/>
      <c r="BTD105" s="11"/>
      <c r="BTE105" s="11"/>
      <c r="BTF105" s="11"/>
      <c r="BTG105" s="11"/>
      <c r="BTH105" s="11"/>
      <c r="BTI105" s="11"/>
      <c r="BTJ105" s="11"/>
      <c r="BTK105" s="11"/>
      <c r="BTL105" s="11"/>
      <c r="BTM105" s="11"/>
      <c r="BTN105" s="11"/>
      <c r="BTO105" s="11"/>
      <c r="BTP105" s="11"/>
      <c r="BTQ105" s="11"/>
      <c r="BTR105" s="11"/>
      <c r="BTS105" s="11"/>
      <c r="BTT105" s="11"/>
      <c r="BTU105" s="11"/>
      <c r="BTV105" s="11"/>
      <c r="BTW105" s="11"/>
      <c r="BTX105" s="11"/>
      <c r="BTY105" s="11"/>
      <c r="BTZ105" s="11"/>
      <c r="BUA105" s="11"/>
      <c r="BUB105" s="11"/>
      <c r="BUC105" s="11"/>
      <c r="BUD105" s="11"/>
      <c r="BUE105" s="11"/>
      <c r="BUF105" s="11"/>
      <c r="BUG105" s="11"/>
      <c r="BUH105" s="11"/>
      <c r="BUI105" s="11"/>
      <c r="BUJ105" s="11"/>
      <c r="BUK105" s="11"/>
      <c r="BUL105" s="11"/>
      <c r="BUM105" s="11"/>
      <c r="BUN105" s="11"/>
      <c r="BUO105" s="11"/>
      <c r="BUP105" s="11"/>
      <c r="BUQ105" s="11"/>
      <c r="BUR105" s="11"/>
      <c r="BUS105" s="11"/>
      <c r="BUT105" s="11"/>
      <c r="BUU105" s="11"/>
      <c r="BUV105" s="11"/>
      <c r="BUW105" s="11"/>
      <c r="BUX105" s="11"/>
      <c r="BUY105" s="11"/>
      <c r="BUZ105" s="11"/>
      <c r="BVA105" s="11"/>
      <c r="BVB105" s="11"/>
      <c r="BVC105" s="11"/>
      <c r="BVD105" s="11"/>
      <c r="BVE105" s="11"/>
      <c r="BVF105" s="11"/>
      <c r="BVG105" s="11"/>
      <c r="BVH105" s="11"/>
      <c r="BVI105" s="11"/>
      <c r="BVJ105" s="11"/>
      <c r="BVK105" s="11"/>
      <c r="BVL105" s="11"/>
      <c r="BVM105" s="11"/>
      <c r="BVN105" s="11"/>
      <c r="BVO105" s="11"/>
      <c r="BVP105" s="11"/>
      <c r="BVQ105" s="11"/>
      <c r="BVR105" s="11"/>
      <c r="BVS105" s="11"/>
      <c r="BVT105" s="11"/>
      <c r="BVU105" s="11"/>
      <c r="BVV105" s="11"/>
      <c r="BVW105" s="11"/>
      <c r="BVX105" s="11"/>
      <c r="BVY105" s="11"/>
      <c r="BVZ105" s="11"/>
      <c r="BWA105" s="11"/>
      <c r="BWB105" s="11"/>
      <c r="BWC105" s="11"/>
      <c r="BWD105" s="11"/>
      <c r="BWE105" s="11"/>
      <c r="BWF105" s="11"/>
      <c r="BWG105" s="11"/>
      <c r="BWH105" s="11"/>
      <c r="BWI105" s="11"/>
      <c r="BWJ105" s="11"/>
      <c r="BWK105" s="11"/>
      <c r="BWL105" s="11"/>
      <c r="BWM105" s="11"/>
      <c r="BWN105" s="11"/>
      <c r="BWO105" s="11"/>
      <c r="BWP105" s="11"/>
      <c r="BWQ105" s="11"/>
      <c r="BWR105" s="11"/>
      <c r="BWS105" s="11"/>
      <c r="BWT105" s="11"/>
      <c r="BWU105" s="11"/>
      <c r="BWV105" s="11"/>
      <c r="BWW105" s="11"/>
      <c r="BWX105" s="11"/>
      <c r="BWY105" s="11"/>
      <c r="BWZ105" s="11"/>
      <c r="BXA105" s="11"/>
      <c r="BXB105" s="11"/>
      <c r="BXC105" s="11"/>
      <c r="BXD105" s="11"/>
      <c r="BXE105" s="11"/>
      <c r="BXF105" s="11"/>
      <c r="BXG105" s="11"/>
      <c r="BXH105" s="11"/>
      <c r="BXI105" s="11"/>
      <c r="BXJ105" s="11"/>
      <c r="BXK105" s="11"/>
      <c r="BXL105" s="11"/>
      <c r="BXM105" s="11"/>
      <c r="BXN105" s="11"/>
      <c r="BXO105" s="11"/>
      <c r="BXP105" s="11"/>
      <c r="BXQ105" s="11"/>
      <c r="BXR105" s="11"/>
      <c r="BXS105" s="11"/>
      <c r="BXT105" s="11"/>
      <c r="BXU105" s="11"/>
      <c r="BXV105" s="11"/>
      <c r="BXW105" s="11"/>
      <c r="BXX105" s="11"/>
      <c r="BXY105" s="11"/>
      <c r="BXZ105" s="11"/>
      <c r="BYA105" s="11"/>
      <c r="BYB105" s="11"/>
      <c r="BYC105" s="11"/>
      <c r="BYD105" s="11"/>
      <c r="BYE105" s="11"/>
      <c r="BYF105" s="11"/>
      <c r="BYG105" s="11"/>
      <c r="BYH105" s="11"/>
      <c r="BYI105" s="11"/>
      <c r="BYJ105" s="11"/>
      <c r="BYK105" s="11"/>
      <c r="BYL105" s="11"/>
      <c r="BYM105" s="11"/>
      <c r="BYN105" s="11"/>
      <c r="BYO105" s="11"/>
      <c r="BYP105" s="11"/>
      <c r="BYQ105" s="11"/>
      <c r="BYR105" s="11"/>
      <c r="BYS105" s="11"/>
      <c r="BYT105" s="11"/>
      <c r="BYU105" s="11"/>
      <c r="BYV105" s="11"/>
      <c r="BYW105" s="11"/>
      <c r="BYX105" s="11"/>
      <c r="BYY105" s="11"/>
      <c r="BYZ105" s="11"/>
      <c r="BZA105" s="11"/>
      <c r="BZB105" s="11"/>
      <c r="BZC105" s="11"/>
      <c r="BZD105" s="11"/>
      <c r="BZE105" s="11"/>
      <c r="BZF105" s="11"/>
      <c r="BZG105" s="11"/>
      <c r="BZH105" s="11"/>
      <c r="BZI105" s="11"/>
      <c r="BZJ105" s="11"/>
      <c r="BZK105" s="11"/>
      <c r="BZL105" s="11"/>
      <c r="BZM105" s="11"/>
      <c r="BZN105" s="11"/>
      <c r="BZO105" s="11"/>
      <c r="BZP105" s="11"/>
      <c r="BZQ105" s="11"/>
      <c r="BZR105" s="11"/>
      <c r="BZS105" s="11"/>
      <c r="BZT105" s="11"/>
      <c r="BZU105" s="11"/>
      <c r="BZV105" s="11"/>
      <c r="BZW105" s="11"/>
      <c r="BZX105" s="11"/>
      <c r="BZY105" s="11"/>
      <c r="BZZ105" s="11"/>
      <c r="CAA105" s="11"/>
      <c r="CAB105" s="11"/>
      <c r="CAC105" s="11"/>
      <c r="CAD105" s="11"/>
      <c r="CAE105" s="11"/>
      <c r="CAF105" s="11"/>
      <c r="CAG105" s="11"/>
      <c r="CAH105" s="11"/>
      <c r="CAI105" s="11"/>
      <c r="CAJ105" s="11"/>
      <c r="CAK105" s="11"/>
      <c r="CAL105" s="11"/>
      <c r="CAM105" s="11"/>
      <c r="CAN105" s="11"/>
      <c r="CAO105" s="11"/>
      <c r="CAP105" s="11"/>
      <c r="CAQ105" s="11"/>
      <c r="CAR105" s="11"/>
      <c r="CAS105" s="11"/>
      <c r="CAT105" s="11"/>
      <c r="CAU105" s="11"/>
      <c r="CAV105" s="11"/>
      <c r="CAW105" s="11"/>
      <c r="CAX105" s="11"/>
      <c r="CAY105" s="11"/>
      <c r="CAZ105" s="11"/>
      <c r="CBA105" s="11"/>
      <c r="CBB105" s="11"/>
      <c r="CBC105" s="11"/>
      <c r="CBD105" s="11"/>
      <c r="CBE105" s="11"/>
      <c r="CBF105" s="11"/>
      <c r="CBG105" s="11"/>
      <c r="CBH105" s="11"/>
      <c r="CBI105" s="11"/>
      <c r="CBJ105" s="11"/>
      <c r="CBK105" s="11"/>
      <c r="CBL105" s="11"/>
      <c r="CBM105" s="11"/>
      <c r="CBN105" s="11"/>
      <c r="CBO105" s="11"/>
      <c r="CBP105" s="11"/>
      <c r="CBQ105" s="11"/>
      <c r="CBR105" s="11"/>
      <c r="CBS105" s="11"/>
      <c r="CBT105" s="11"/>
      <c r="CBU105" s="11"/>
      <c r="CBV105" s="11"/>
      <c r="CBW105" s="11"/>
      <c r="CBX105" s="11"/>
      <c r="CBY105" s="11"/>
      <c r="CBZ105" s="11"/>
      <c r="CCA105" s="11"/>
      <c r="CCB105" s="11"/>
      <c r="CCC105" s="11"/>
      <c r="CCD105" s="11"/>
      <c r="CCE105" s="11"/>
      <c r="CCF105" s="11"/>
      <c r="CCG105" s="11"/>
      <c r="CCH105" s="11"/>
      <c r="CCI105" s="11"/>
      <c r="CCJ105" s="11"/>
      <c r="CCK105" s="11"/>
      <c r="CCL105" s="11"/>
      <c r="CCM105" s="11"/>
      <c r="CCN105" s="11"/>
      <c r="CCO105" s="11"/>
      <c r="CCP105" s="11"/>
      <c r="CCQ105" s="11"/>
      <c r="CCR105" s="11"/>
      <c r="CCS105" s="11"/>
      <c r="CCT105" s="11"/>
      <c r="CCU105" s="11"/>
      <c r="CCV105" s="11"/>
      <c r="CCW105" s="11"/>
      <c r="CCX105" s="11"/>
      <c r="CCY105" s="11"/>
      <c r="CCZ105" s="11"/>
      <c r="CDA105" s="11"/>
      <c r="CDB105" s="11"/>
      <c r="CDC105" s="11"/>
      <c r="CDD105" s="11"/>
      <c r="CDE105" s="11"/>
      <c r="CDF105" s="11"/>
      <c r="CDG105" s="11"/>
      <c r="CDH105" s="11"/>
      <c r="CDI105" s="11"/>
      <c r="CDJ105" s="11"/>
      <c r="CDK105" s="11"/>
      <c r="CDL105" s="11"/>
      <c r="CDM105" s="11"/>
      <c r="CDN105" s="11"/>
      <c r="CDO105" s="11"/>
      <c r="CDP105" s="11"/>
      <c r="CDQ105" s="11"/>
      <c r="CDR105" s="11"/>
      <c r="CDS105" s="11"/>
      <c r="CDT105" s="11"/>
      <c r="CDU105" s="11"/>
      <c r="CDV105" s="11"/>
      <c r="CDW105" s="11"/>
      <c r="CDX105" s="11"/>
      <c r="CDY105" s="11"/>
      <c r="CDZ105" s="11"/>
      <c r="CEA105" s="11"/>
      <c r="CEB105" s="11"/>
      <c r="CEC105" s="11"/>
      <c r="CED105" s="11"/>
      <c r="CEE105" s="11"/>
      <c r="CEF105" s="11"/>
      <c r="CEG105" s="11"/>
      <c r="CEH105" s="11"/>
      <c r="CEI105" s="11"/>
      <c r="CEJ105" s="11"/>
      <c r="CEK105" s="11"/>
      <c r="CEL105" s="11"/>
      <c r="CEM105" s="11"/>
      <c r="CEN105" s="11"/>
      <c r="CEO105" s="11"/>
      <c r="CEP105" s="11"/>
      <c r="CEQ105" s="11"/>
      <c r="CER105" s="11"/>
      <c r="CES105" s="11"/>
      <c r="CET105" s="11"/>
      <c r="CEU105" s="11"/>
      <c r="CEV105" s="11"/>
      <c r="CEW105" s="11"/>
      <c r="CEX105" s="11"/>
      <c r="CEY105" s="11"/>
      <c r="CEZ105" s="11"/>
      <c r="CFA105" s="11"/>
      <c r="CFB105" s="11"/>
      <c r="CFC105" s="11"/>
      <c r="CFD105" s="11"/>
      <c r="CFE105" s="11"/>
      <c r="CFF105" s="11"/>
      <c r="CFG105" s="11"/>
      <c r="CFH105" s="11"/>
      <c r="CFI105" s="11"/>
      <c r="CFJ105" s="11"/>
      <c r="CFK105" s="11"/>
      <c r="CFL105" s="11"/>
      <c r="CFM105" s="11"/>
      <c r="CFN105" s="11"/>
      <c r="CFO105" s="11"/>
      <c r="CFP105" s="11"/>
      <c r="CFQ105" s="11"/>
      <c r="CFR105" s="11"/>
      <c r="CFS105" s="11"/>
      <c r="CFT105" s="11"/>
      <c r="CFU105" s="11"/>
      <c r="CFV105" s="11"/>
      <c r="CFW105" s="11"/>
      <c r="CFX105" s="11"/>
      <c r="CFY105" s="11"/>
      <c r="CFZ105" s="11"/>
      <c r="CGA105" s="11"/>
      <c r="CGB105" s="11"/>
      <c r="CGC105" s="11"/>
      <c r="CGD105" s="11"/>
      <c r="CGE105" s="11"/>
      <c r="CGF105" s="11"/>
      <c r="CGG105" s="11"/>
      <c r="CGH105" s="11"/>
      <c r="CGI105" s="11"/>
      <c r="CGJ105" s="11"/>
      <c r="CGK105" s="11"/>
      <c r="CGL105" s="11"/>
      <c r="CGM105" s="11"/>
      <c r="CGN105" s="11"/>
      <c r="CGO105" s="11"/>
      <c r="CGP105" s="11"/>
      <c r="CGQ105" s="11"/>
      <c r="CGR105" s="11"/>
      <c r="CGS105" s="11"/>
      <c r="CGT105" s="11"/>
      <c r="CGU105" s="11"/>
      <c r="CGV105" s="11"/>
      <c r="CGW105" s="11"/>
      <c r="CGX105" s="11"/>
      <c r="CGY105" s="11"/>
      <c r="CGZ105" s="11"/>
      <c r="CHA105" s="11"/>
      <c r="CHB105" s="11"/>
      <c r="CHC105" s="11"/>
      <c r="CHD105" s="11"/>
      <c r="CHE105" s="11"/>
      <c r="CHF105" s="11"/>
      <c r="CHG105" s="11"/>
      <c r="CHH105" s="11"/>
      <c r="CHI105" s="11"/>
      <c r="CHJ105" s="11"/>
      <c r="CHK105" s="11"/>
      <c r="CHL105" s="11"/>
      <c r="CHM105" s="11"/>
      <c r="CHN105" s="11"/>
      <c r="CHO105" s="11"/>
      <c r="CHP105" s="11"/>
      <c r="CHQ105" s="11"/>
      <c r="CHR105" s="11"/>
      <c r="CHS105" s="11"/>
      <c r="CHT105" s="11"/>
      <c r="CHU105" s="11"/>
      <c r="CHV105" s="11"/>
      <c r="CHW105" s="11"/>
      <c r="CHX105" s="11"/>
      <c r="CHY105" s="11"/>
      <c r="CHZ105" s="11"/>
      <c r="CIA105" s="11"/>
      <c r="CIB105" s="11"/>
      <c r="CIC105" s="11"/>
      <c r="CID105" s="11"/>
      <c r="CIE105" s="11"/>
      <c r="CIF105" s="11"/>
      <c r="CIG105" s="11"/>
      <c r="CIH105" s="11"/>
      <c r="CII105" s="11"/>
      <c r="CIJ105" s="11"/>
      <c r="CIK105" s="11"/>
      <c r="CIL105" s="11"/>
      <c r="CIM105" s="11"/>
      <c r="CIN105" s="11"/>
      <c r="CIO105" s="11"/>
      <c r="CIP105" s="11"/>
      <c r="CIQ105" s="11"/>
      <c r="CIR105" s="11"/>
      <c r="CIS105" s="11"/>
      <c r="CIT105" s="11"/>
      <c r="CIU105" s="11"/>
      <c r="CIV105" s="11"/>
      <c r="CIW105" s="11"/>
      <c r="CIX105" s="11"/>
      <c r="CIY105" s="11"/>
      <c r="CIZ105" s="11"/>
      <c r="CJA105" s="11"/>
      <c r="CJB105" s="11"/>
      <c r="CJC105" s="11"/>
      <c r="CJD105" s="11"/>
      <c r="CJE105" s="11"/>
      <c r="CJF105" s="11"/>
      <c r="CJG105" s="11"/>
      <c r="CJH105" s="11"/>
      <c r="CJI105" s="11"/>
      <c r="CJJ105" s="11"/>
      <c r="CJK105" s="11"/>
      <c r="CJL105" s="11"/>
      <c r="CJM105" s="11"/>
      <c r="CJN105" s="11"/>
      <c r="CJO105" s="11"/>
      <c r="CJP105" s="11"/>
      <c r="CJQ105" s="11"/>
      <c r="CJR105" s="11"/>
      <c r="CJS105" s="11"/>
      <c r="CJT105" s="11"/>
      <c r="CJU105" s="11"/>
      <c r="CJV105" s="11"/>
      <c r="CJW105" s="11"/>
      <c r="CJX105" s="11"/>
      <c r="CJY105" s="11"/>
      <c r="CJZ105" s="11"/>
      <c r="CKA105" s="11"/>
      <c r="CKB105" s="11"/>
      <c r="CKC105" s="11"/>
      <c r="CKD105" s="11"/>
      <c r="CKE105" s="11"/>
      <c r="CKF105" s="11"/>
      <c r="CKG105" s="11"/>
      <c r="CKH105" s="11"/>
      <c r="CKI105" s="11"/>
      <c r="CKJ105" s="11"/>
      <c r="CKK105" s="11"/>
      <c r="CKL105" s="11"/>
      <c r="CKM105" s="11"/>
      <c r="CKN105" s="11"/>
      <c r="CKO105" s="11"/>
      <c r="CKP105" s="11"/>
      <c r="CKQ105" s="11"/>
      <c r="CKR105" s="11"/>
      <c r="CKS105" s="11"/>
      <c r="CKT105" s="11"/>
      <c r="CKU105" s="11"/>
      <c r="CKV105" s="11"/>
      <c r="CKW105" s="11"/>
      <c r="CKX105" s="11"/>
      <c r="CKY105" s="11"/>
      <c r="CKZ105" s="11"/>
      <c r="CLA105" s="11"/>
      <c r="CLB105" s="11"/>
      <c r="CLC105" s="11"/>
      <c r="CLD105" s="11"/>
      <c r="CLE105" s="11"/>
      <c r="CLF105" s="11"/>
      <c r="CLG105" s="11"/>
      <c r="CLH105" s="11"/>
      <c r="CLI105" s="11"/>
      <c r="CLJ105" s="11"/>
      <c r="CLK105" s="11"/>
      <c r="CLL105" s="11"/>
      <c r="CLM105" s="11"/>
      <c r="CLN105" s="11"/>
      <c r="CLO105" s="11"/>
      <c r="CLP105" s="11"/>
      <c r="CLQ105" s="11"/>
      <c r="CLR105" s="11"/>
      <c r="CLS105" s="11"/>
      <c r="CLT105" s="11"/>
      <c r="CLU105" s="11"/>
      <c r="CLV105" s="11"/>
      <c r="CLW105" s="11"/>
      <c r="CLX105" s="11"/>
      <c r="CLY105" s="11"/>
      <c r="CLZ105" s="11"/>
      <c r="CMA105" s="11"/>
      <c r="CMB105" s="11"/>
      <c r="CMC105" s="11"/>
      <c r="CMD105" s="11"/>
      <c r="CME105" s="11"/>
      <c r="CMF105" s="11"/>
      <c r="CMG105" s="11"/>
      <c r="CMH105" s="11"/>
      <c r="CMI105" s="11"/>
      <c r="CMJ105" s="11"/>
      <c r="CMK105" s="11"/>
      <c r="CML105" s="11"/>
      <c r="CMM105" s="11"/>
      <c r="CMN105" s="11"/>
      <c r="CMO105" s="11"/>
      <c r="CMP105" s="11"/>
      <c r="CMQ105" s="11"/>
      <c r="CMR105" s="11"/>
      <c r="CMS105" s="11"/>
      <c r="CMT105" s="11"/>
      <c r="CMU105" s="11"/>
      <c r="CMV105" s="11"/>
      <c r="CMW105" s="11"/>
      <c r="CMX105" s="11"/>
      <c r="CMY105" s="11"/>
      <c r="CMZ105" s="11"/>
      <c r="CNA105" s="11"/>
      <c r="CNB105" s="11"/>
      <c r="CNC105" s="11"/>
      <c r="CND105" s="11"/>
      <c r="CNE105" s="11"/>
      <c r="CNF105" s="11"/>
      <c r="CNG105" s="11"/>
      <c r="CNH105" s="11"/>
      <c r="CNI105" s="11"/>
      <c r="CNJ105" s="11"/>
      <c r="CNK105" s="11"/>
      <c r="CNL105" s="11"/>
      <c r="CNM105" s="11"/>
      <c r="CNN105" s="11"/>
      <c r="CNO105" s="11"/>
      <c r="CNP105" s="11"/>
      <c r="CNQ105" s="11"/>
      <c r="CNR105" s="11"/>
      <c r="CNS105" s="11"/>
      <c r="CNT105" s="11"/>
      <c r="CNU105" s="11"/>
      <c r="CNV105" s="11"/>
      <c r="CNW105" s="11"/>
      <c r="CNX105" s="11"/>
      <c r="CNY105" s="11"/>
      <c r="CNZ105" s="11"/>
      <c r="COA105" s="11"/>
      <c r="COB105" s="11"/>
      <c r="COC105" s="11"/>
      <c r="COD105" s="11"/>
      <c r="COE105" s="11"/>
      <c r="COF105" s="11"/>
      <c r="COG105" s="11"/>
      <c r="COH105" s="11"/>
      <c r="COI105" s="11"/>
      <c r="COJ105" s="11"/>
      <c r="COK105" s="11"/>
      <c r="COL105" s="11"/>
      <c r="COM105" s="11"/>
      <c r="CON105" s="11"/>
      <c r="COO105" s="11"/>
      <c r="COP105" s="11"/>
      <c r="COQ105" s="11"/>
      <c r="COR105" s="11"/>
      <c r="COS105" s="11"/>
      <c r="COT105" s="11"/>
      <c r="COU105" s="11"/>
      <c r="COV105" s="11"/>
      <c r="COW105" s="11"/>
      <c r="COX105" s="11"/>
      <c r="COY105" s="11"/>
      <c r="COZ105" s="11"/>
      <c r="CPA105" s="11"/>
      <c r="CPB105" s="11"/>
      <c r="CPC105" s="11"/>
      <c r="CPD105" s="11"/>
      <c r="CPE105" s="11"/>
      <c r="CPF105" s="11"/>
      <c r="CPG105" s="11"/>
      <c r="CPH105" s="11"/>
      <c r="CPI105" s="11"/>
      <c r="CPJ105" s="11"/>
      <c r="CPK105" s="11"/>
      <c r="CPL105" s="11"/>
      <c r="CPM105" s="11"/>
      <c r="CPN105" s="11"/>
      <c r="CPO105" s="11"/>
      <c r="CPP105" s="11"/>
      <c r="CPQ105" s="11"/>
      <c r="CPR105" s="11"/>
      <c r="CPS105" s="11"/>
      <c r="CPT105" s="11"/>
      <c r="CPU105" s="11"/>
      <c r="CPV105" s="11"/>
      <c r="CPW105" s="11"/>
      <c r="CPX105" s="11"/>
      <c r="CPY105" s="11"/>
      <c r="CPZ105" s="11"/>
      <c r="CQA105" s="11"/>
      <c r="CQB105" s="11"/>
      <c r="CQC105" s="11"/>
      <c r="CQD105" s="11"/>
      <c r="CQE105" s="11"/>
      <c r="CQF105" s="11"/>
      <c r="CQG105" s="11"/>
      <c r="CQH105" s="11"/>
      <c r="CQI105" s="11"/>
      <c r="CQJ105" s="11"/>
      <c r="CQK105" s="11"/>
      <c r="CQL105" s="11"/>
      <c r="CQM105" s="11"/>
      <c r="CQN105" s="11"/>
      <c r="CQO105" s="11"/>
      <c r="CQP105" s="11"/>
      <c r="CQQ105" s="11"/>
      <c r="CQR105" s="11"/>
      <c r="CQS105" s="11"/>
      <c r="CQT105" s="11"/>
      <c r="CQU105" s="11"/>
      <c r="CQV105" s="11"/>
      <c r="CQW105" s="11"/>
      <c r="CQX105" s="11"/>
      <c r="CQY105" s="11"/>
      <c r="CQZ105" s="11"/>
      <c r="CRA105" s="11"/>
      <c r="CRB105" s="11"/>
      <c r="CRC105" s="11"/>
      <c r="CRD105" s="11"/>
      <c r="CRE105" s="11"/>
      <c r="CRF105" s="11"/>
      <c r="CRG105" s="11"/>
      <c r="CRH105" s="11"/>
      <c r="CRI105" s="11"/>
      <c r="CRJ105" s="11"/>
      <c r="CRK105" s="11"/>
      <c r="CRL105" s="11"/>
      <c r="CRM105" s="11"/>
      <c r="CRN105" s="11"/>
      <c r="CRO105" s="11"/>
      <c r="CRP105" s="11"/>
      <c r="CRQ105" s="11"/>
      <c r="CRR105" s="11"/>
      <c r="CRS105" s="11"/>
      <c r="CRT105" s="11"/>
      <c r="CRU105" s="11"/>
      <c r="CRV105" s="11"/>
      <c r="CRW105" s="11"/>
      <c r="CRX105" s="11"/>
      <c r="CRY105" s="11"/>
      <c r="CRZ105" s="11"/>
      <c r="CSA105" s="11"/>
      <c r="CSB105" s="11"/>
      <c r="CSC105" s="11"/>
      <c r="CSD105" s="11"/>
      <c r="CSE105" s="11"/>
      <c r="CSF105" s="11"/>
      <c r="CSG105" s="11"/>
      <c r="CSH105" s="11"/>
      <c r="CSI105" s="11"/>
      <c r="CSJ105" s="11"/>
      <c r="CSK105" s="11"/>
      <c r="CSL105" s="11"/>
      <c r="CSM105" s="11"/>
      <c r="CSN105" s="11"/>
      <c r="CSO105" s="11"/>
      <c r="CSP105" s="11"/>
      <c r="CSQ105" s="11"/>
      <c r="CSR105" s="11"/>
      <c r="CSS105" s="11"/>
      <c r="CST105" s="11"/>
      <c r="CSU105" s="11"/>
      <c r="CSV105" s="11"/>
      <c r="CSW105" s="11"/>
      <c r="CSX105" s="11"/>
      <c r="CSY105" s="11"/>
      <c r="CSZ105" s="11"/>
      <c r="CTA105" s="11"/>
      <c r="CTB105" s="11"/>
      <c r="CTC105" s="11"/>
      <c r="CTD105" s="11"/>
      <c r="CTE105" s="11"/>
      <c r="CTF105" s="11"/>
      <c r="CTG105" s="11"/>
      <c r="CTH105" s="11"/>
      <c r="CTI105" s="11"/>
      <c r="CTJ105" s="11"/>
      <c r="CTK105" s="11"/>
      <c r="CTL105" s="11"/>
      <c r="CTM105" s="11"/>
      <c r="CTN105" s="11"/>
      <c r="CTO105" s="11"/>
      <c r="CTP105" s="11"/>
      <c r="CTQ105" s="11"/>
      <c r="CTR105" s="11"/>
      <c r="CTS105" s="11"/>
      <c r="CTT105" s="11"/>
      <c r="CTU105" s="11"/>
      <c r="CTV105" s="11"/>
      <c r="CTW105" s="11"/>
      <c r="CTX105" s="11"/>
      <c r="CTY105" s="11"/>
      <c r="CTZ105" s="11"/>
      <c r="CUA105" s="11"/>
      <c r="CUB105" s="11"/>
      <c r="CUC105" s="11"/>
      <c r="CUD105" s="11"/>
      <c r="CUE105" s="11"/>
      <c r="CUF105" s="11"/>
      <c r="CUG105" s="11"/>
      <c r="CUH105" s="11"/>
      <c r="CUI105" s="11"/>
      <c r="CUJ105" s="11"/>
      <c r="CUK105" s="11"/>
      <c r="CUL105" s="11"/>
      <c r="CUM105" s="11"/>
      <c r="CUN105" s="11"/>
      <c r="CUO105" s="11"/>
      <c r="CUP105" s="11"/>
      <c r="CUQ105" s="11"/>
      <c r="CUR105" s="11"/>
      <c r="CUS105" s="11"/>
      <c r="CUT105" s="11"/>
      <c r="CUU105" s="11"/>
      <c r="CUV105" s="11"/>
      <c r="CUW105" s="11"/>
      <c r="CUX105" s="11"/>
      <c r="CUY105" s="11"/>
      <c r="CUZ105" s="11"/>
      <c r="CVA105" s="11"/>
      <c r="CVB105" s="11"/>
      <c r="CVC105" s="11"/>
      <c r="CVD105" s="11"/>
      <c r="CVE105" s="11"/>
      <c r="CVF105" s="11"/>
      <c r="CVG105" s="11"/>
      <c r="CVH105" s="11"/>
      <c r="CVI105" s="11"/>
      <c r="CVJ105" s="11"/>
      <c r="CVK105" s="11"/>
      <c r="CVL105" s="11"/>
      <c r="CVM105" s="11"/>
      <c r="CVN105" s="11"/>
      <c r="CVO105" s="11"/>
      <c r="CVP105" s="11"/>
      <c r="CVQ105" s="11"/>
      <c r="CVR105" s="11"/>
      <c r="CVS105" s="11"/>
      <c r="CVT105" s="11"/>
      <c r="CVU105" s="11"/>
      <c r="CVV105" s="11"/>
      <c r="CVW105" s="11"/>
      <c r="CVX105" s="11"/>
      <c r="CVY105" s="11"/>
      <c r="CVZ105" s="11"/>
      <c r="CWA105" s="11"/>
      <c r="CWB105" s="11"/>
      <c r="CWC105" s="11"/>
      <c r="CWD105" s="11"/>
      <c r="CWE105" s="11"/>
      <c r="CWF105" s="11"/>
      <c r="CWG105" s="11"/>
      <c r="CWH105" s="11"/>
      <c r="CWI105" s="11"/>
      <c r="CWJ105" s="11"/>
      <c r="CWK105" s="11"/>
      <c r="CWL105" s="11"/>
      <c r="CWM105" s="11"/>
      <c r="CWN105" s="11"/>
      <c r="CWO105" s="11"/>
      <c r="CWP105" s="11"/>
      <c r="CWQ105" s="11"/>
      <c r="CWR105" s="11"/>
      <c r="CWS105" s="11"/>
      <c r="CWT105" s="11"/>
      <c r="CWU105" s="11"/>
      <c r="CWV105" s="11"/>
      <c r="CWW105" s="11"/>
      <c r="CWX105" s="11"/>
      <c r="CWY105" s="11"/>
      <c r="CWZ105" s="11"/>
      <c r="CXA105" s="11"/>
      <c r="CXB105" s="11"/>
      <c r="CXC105" s="11"/>
      <c r="CXD105" s="11"/>
      <c r="CXE105" s="11"/>
      <c r="CXF105" s="11"/>
      <c r="CXG105" s="11"/>
      <c r="CXH105" s="11"/>
      <c r="CXI105" s="11"/>
      <c r="CXJ105" s="11"/>
      <c r="CXK105" s="11"/>
      <c r="CXL105" s="11"/>
      <c r="CXM105" s="11"/>
      <c r="CXN105" s="11"/>
      <c r="CXO105" s="11"/>
      <c r="CXP105" s="11"/>
      <c r="CXQ105" s="11"/>
      <c r="CXR105" s="11"/>
      <c r="CXS105" s="11"/>
      <c r="CXT105" s="11"/>
      <c r="CXU105" s="11"/>
      <c r="CXV105" s="11"/>
      <c r="CXW105" s="11"/>
      <c r="CXX105" s="11"/>
      <c r="CXY105" s="11"/>
      <c r="CXZ105" s="11"/>
      <c r="CYA105" s="11"/>
      <c r="CYB105" s="11"/>
      <c r="CYC105" s="11"/>
      <c r="CYD105" s="11"/>
      <c r="CYE105" s="11"/>
      <c r="CYF105" s="11"/>
      <c r="CYG105" s="11"/>
      <c r="CYH105" s="11"/>
      <c r="CYI105" s="11"/>
      <c r="CYJ105" s="11"/>
      <c r="CYK105" s="11"/>
      <c r="CYL105" s="11"/>
      <c r="CYM105" s="11"/>
      <c r="CYN105" s="11"/>
      <c r="CYO105" s="11"/>
      <c r="CYP105" s="11"/>
      <c r="CYQ105" s="11"/>
      <c r="CYR105" s="11"/>
      <c r="CYS105" s="11"/>
      <c r="CYT105" s="11"/>
      <c r="CYU105" s="11"/>
      <c r="CYV105" s="11"/>
      <c r="CYW105" s="11"/>
      <c r="CYX105" s="11"/>
      <c r="CYY105" s="11"/>
      <c r="CYZ105" s="11"/>
      <c r="CZA105" s="11"/>
      <c r="CZB105" s="11"/>
      <c r="CZC105" s="11"/>
      <c r="CZD105" s="11"/>
      <c r="CZE105" s="11"/>
      <c r="CZF105" s="11"/>
      <c r="CZG105" s="11"/>
      <c r="CZH105" s="11"/>
      <c r="CZI105" s="11"/>
      <c r="CZJ105" s="11"/>
      <c r="CZK105" s="11"/>
      <c r="CZL105" s="11"/>
      <c r="CZM105" s="11"/>
      <c r="CZN105" s="11"/>
      <c r="CZO105" s="11"/>
      <c r="CZP105" s="11"/>
      <c r="CZQ105" s="11"/>
      <c r="CZR105" s="11"/>
      <c r="CZS105" s="11"/>
      <c r="CZT105" s="11"/>
      <c r="CZU105" s="11"/>
      <c r="CZV105" s="11"/>
      <c r="CZW105" s="11"/>
      <c r="CZX105" s="11"/>
      <c r="CZY105" s="11"/>
      <c r="CZZ105" s="11"/>
      <c r="DAA105" s="11"/>
      <c r="DAB105" s="11"/>
      <c r="DAC105" s="11"/>
      <c r="DAD105" s="11"/>
      <c r="DAE105" s="11"/>
      <c r="DAF105" s="11"/>
      <c r="DAG105" s="11"/>
      <c r="DAH105" s="11"/>
      <c r="DAI105" s="11"/>
      <c r="DAJ105" s="11"/>
      <c r="DAK105" s="11"/>
      <c r="DAL105" s="11"/>
      <c r="DAM105" s="11"/>
      <c r="DAN105" s="11"/>
      <c r="DAO105" s="11"/>
      <c r="DAP105" s="11"/>
      <c r="DAQ105" s="11"/>
      <c r="DAR105" s="11"/>
      <c r="DAS105" s="11"/>
      <c r="DAT105" s="11"/>
      <c r="DAU105" s="11"/>
      <c r="DAV105" s="11"/>
      <c r="DAW105" s="11"/>
      <c r="DAX105" s="11"/>
      <c r="DAY105" s="11"/>
      <c r="DAZ105" s="11"/>
      <c r="DBA105" s="11"/>
      <c r="DBB105" s="11"/>
      <c r="DBC105" s="11"/>
      <c r="DBD105" s="11"/>
      <c r="DBE105" s="11"/>
      <c r="DBF105" s="11"/>
      <c r="DBG105" s="11"/>
      <c r="DBH105" s="11"/>
      <c r="DBI105" s="11"/>
      <c r="DBJ105" s="11"/>
      <c r="DBK105" s="11"/>
      <c r="DBL105" s="11"/>
      <c r="DBM105" s="11"/>
      <c r="DBN105" s="11"/>
      <c r="DBO105" s="11"/>
      <c r="DBP105" s="11"/>
      <c r="DBQ105" s="11"/>
      <c r="DBR105" s="11"/>
      <c r="DBS105" s="11"/>
      <c r="DBT105" s="11"/>
      <c r="DBU105" s="11"/>
      <c r="DBV105" s="11"/>
      <c r="DBW105" s="11"/>
      <c r="DBX105" s="11"/>
      <c r="DBY105" s="11"/>
      <c r="DBZ105" s="11"/>
      <c r="DCA105" s="11"/>
      <c r="DCB105" s="11"/>
      <c r="DCC105" s="11"/>
      <c r="DCD105" s="11"/>
      <c r="DCE105" s="11"/>
      <c r="DCF105" s="11"/>
      <c r="DCG105" s="11"/>
      <c r="DCH105" s="11"/>
      <c r="DCI105" s="11"/>
      <c r="DCJ105" s="11"/>
      <c r="DCK105" s="11"/>
      <c r="DCL105" s="11"/>
      <c r="DCM105" s="11"/>
      <c r="DCN105" s="11"/>
      <c r="DCO105" s="11"/>
      <c r="DCP105" s="11"/>
      <c r="DCQ105" s="11"/>
      <c r="DCR105" s="11"/>
      <c r="DCS105" s="11"/>
      <c r="DCT105" s="11"/>
      <c r="DCU105" s="11"/>
      <c r="DCV105" s="11"/>
      <c r="DCW105" s="11"/>
      <c r="DCX105" s="11"/>
      <c r="DCY105" s="11"/>
      <c r="DCZ105" s="11"/>
      <c r="DDA105" s="11"/>
      <c r="DDB105" s="11"/>
      <c r="DDC105" s="11"/>
      <c r="DDD105" s="11"/>
      <c r="DDE105" s="11"/>
      <c r="DDF105" s="11"/>
      <c r="DDG105" s="11"/>
      <c r="DDH105" s="11"/>
      <c r="DDI105" s="11"/>
      <c r="DDJ105" s="11"/>
      <c r="DDK105" s="11"/>
      <c r="DDL105" s="11"/>
      <c r="DDM105" s="11"/>
      <c r="DDN105" s="11"/>
      <c r="DDO105" s="11"/>
      <c r="DDP105" s="11"/>
      <c r="DDQ105" s="11"/>
      <c r="DDR105" s="11"/>
      <c r="DDS105" s="11"/>
      <c r="DDT105" s="11"/>
      <c r="DDU105" s="11"/>
      <c r="DDV105" s="11"/>
      <c r="DDW105" s="11"/>
      <c r="DDX105" s="11"/>
      <c r="DDY105" s="11"/>
      <c r="DDZ105" s="11"/>
      <c r="DEA105" s="11"/>
      <c r="DEB105" s="11"/>
      <c r="DEC105" s="11"/>
      <c r="DED105" s="11"/>
      <c r="DEE105" s="11"/>
      <c r="DEF105" s="11"/>
      <c r="DEG105" s="11"/>
      <c r="DEH105" s="11"/>
      <c r="DEI105" s="11"/>
      <c r="DEJ105" s="11"/>
      <c r="DEK105" s="11"/>
      <c r="DEL105" s="11"/>
      <c r="DEM105" s="11"/>
      <c r="DEN105" s="11"/>
      <c r="DEO105" s="11"/>
      <c r="DEP105" s="11"/>
      <c r="DEQ105" s="11"/>
      <c r="DER105" s="11"/>
      <c r="DES105" s="11"/>
      <c r="DET105" s="11"/>
      <c r="DEU105" s="11"/>
      <c r="DEV105" s="11"/>
      <c r="DEW105" s="11"/>
      <c r="DEX105" s="11"/>
      <c r="DEY105" s="11"/>
      <c r="DEZ105" s="11"/>
      <c r="DFA105" s="11"/>
      <c r="DFB105" s="11"/>
      <c r="DFC105" s="11"/>
      <c r="DFD105" s="11"/>
      <c r="DFE105" s="11"/>
      <c r="DFF105" s="11"/>
      <c r="DFG105" s="11"/>
      <c r="DFH105" s="11"/>
      <c r="DFI105" s="11"/>
      <c r="DFJ105" s="11"/>
      <c r="DFK105" s="11"/>
      <c r="DFL105" s="11"/>
      <c r="DFM105" s="11"/>
      <c r="DFN105" s="11"/>
      <c r="DFO105" s="11"/>
      <c r="DFP105" s="11"/>
      <c r="DFQ105" s="11"/>
      <c r="DFR105" s="11"/>
      <c r="DFS105" s="11"/>
      <c r="DFT105" s="11"/>
      <c r="DFU105" s="11"/>
      <c r="DFV105" s="11"/>
      <c r="DFW105" s="11"/>
      <c r="DFX105" s="11"/>
      <c r="DFY105" s="11"/>
      <c r="DFZ105" s="11"/>
      <c r="DGA105" s="11"/>
      <c r="DGB105" s="11"/>
      <c r="DGC105" s="11"/>
      <c r="DGD105" s="11"/>
      <c r="DGE105" s="11"/>
      <c r="DGF105" s="11"/>
      <c r="DGG105" s="11"/>
      <c r="DGH105" s="11"/>
      <c r="DGI105" s="11"/>
      <c r="DGJ105" s="11"/>
      <c r="DGK105" s="11"/>
      <c r="DGL105" s="11"/>
      <c r="DGM105" s="11"/>
      <c r="DGN105" s="11"/>
      <c r="DGO105" s="11"/>
      <c r="DGP105" s="11"/>
      <c r="DGQ105" s="11"/>
      <c r="DGR105" s="11"/>
      <c r="DGS105" s="11"/>
      <c r="DGT105" s="11"/>
      <c r="DGU105" s="11"/>
      <c r="DGV105" s="11"/>
      <c r="DGW105" s="11"/>
      <c r="DGX105" s="11"/>
      <c r="DGY105" s="11"/>
      <c r="DGZ105" s="11"/>
      <c r="DHA105" s="11"/>
      <c r="DHB105" s="11"/>
      <c r="DHC105" s="11"/>
      <c r="DHD105" s="11"/>
      <c r="DHE105" s="11"/>
      <c r="DHF105" s="11"/>
      <c r="DHG105" s="11"/>
      <c r="DHH105" s="11"/>
      <c r="DHI105" s="11"/>
      <c r="DHJ105" s="11"/>
      <c r="DHK105" s="11"/>
      <c r="DHL105" s="11"/>
      <c r="DHM105" s="11"/>
      <c r="DHN105" s="11"/>
      <c r="DHO105" s="11"/>
      <c r="DHP105" s="11"/>
      <c r="DHQ105" s="11"/>
      <c r="DHR105" s="11"/>
      <c r="DHS105" s="11"/>
      <c r="DHT105" s="11"/>
      <c r="DHU105" s="11"/>
      <c r="DHV105" s="11"/>
      <c r="DHW105" s="11"/>
      <c r="DHX105" s="11"/>
      <c r="DHY105" s="11"/>
      <c r="DHZ105" s="11"/>
      <c r="DIA105" s="11"/>
      <c r="DIB105" s="11"/>
      <c r="DIC105" s="11"/>
      <c r="DID105" s="11"/>
      <c r="DIE105" s="11"/>
      <c r="DIF105" s="11"/>
      <c r="DIG105" s="11"/>
      <c r="DIH105" s="11"/>
      <c r="DII105" s="11"/>
      <c r="DIJ105" s="11"/>
      <c r="DIK105" s="11"/>
      <c r="DIL105" s="11"/>
      <c r="DIM105" s="11"/>
      <c r="DIN105" s="11"/>
      <c r="DIO105" s="11"/>
      <c r="DIP105" s="11"/>
      <c r="DIQ105" s="11"/>
      <c r="DIR105" s="11"/>
      <c r="DIS105" s="11"/>
      <c r="DIT105" s="11"/>
      <c r="DIU105" s="11"/>
      <c r="DIV105" s="11"/>
      <c r="DIW105" s="11"/>
      <c r="DIX105" s="11"/>
      <c r="DIY105" s="11"/>
      <c r="DIZ105" s="11"/>
      <c r="DJA105" s="11"/>
      <c r="DJB105" s="11"/>
      <c r="DJC105" s="11"/>
      <c r="DJD105" s="11"/>
      <c r="DJE105" s="11"/>
      <c r="DJF105" s="11"/>
      <c r="DJG105" s="11"/>
      <c r="DJH105" s="11"/>
      <c r="DJI105" s="11"/>
      <c r="DJJ105" s="11"/>
      <c r="DJK105" s="11"/>
      <c r="DJL105" s="11"/>
      <c r="DJM105" s="11"/>
      <c r="DJN105" s="11"/>
      <c r="DJO105" s="11"/>
      <c r="DJP105" s="11"/>
      <c r="DJQ105" s="11"/>
      <c r="DJR105" s="11"/>
      <c r="DJS105" s="11"/>
      <c r="DJT105" s="11"/>
      <c r="DJU105" s="11"/>
      <c r="DJV105" s="11"/>
      <c r="DJW105" s="11"/>
      <c r="DJX105" s="11"/>
      <c r="DJY105" s="11"/>
      <c r="DJZ105" s="11"/>
      <c r="DKA105" s="11"/>
      <c r="DKB105" s="11"/>
      <c r="DKC105" s="11"/>
      <c r="DKD105" s="11"/>
      <c r="DKE105" s="11"/>
      <c r="DKF105" s="11"/>
      <c r="DKG105" s="11"/>
      <c r="DKH105" s="11"/>
      <c r="DKI105" s="11"/>
      <c r="DKJ105" s="11"/>
      <c r="DKK105" s="11"/>
      <c r="DKL105" s="11"/>
      <c r="DKM105" s="11"/>
      <c r="DKN105" s="11"/>
      <c r="DKO105" s="11"/>
      <c r="DKP105" s="11"/>
      <c r="DKQ105" s="11"/>
      <c r="DKR105" s="11"/>
      <c r="DKS105" s="11"/>
      <c r="DKT105" s="11"/>
      <c r="DKU105" s="11"/>
      <c r="DKV105" s="11"/>
      <c r="DKW105" s="11"/>
      <c r="DKX105" s="11"/>
      <c r="DKY105" s="11"/>
      <c r="DKZ105" s="11"/>
      <c r="DLA105" s="11"/>
      <c r="DLB105" s="11"/>
      <c r="DLC105" s="11"/>
      <c r="DLD105" s="11"/>
      <c r="DLE105" s="11"/>
      <c r="DLF105" s="11"/>
      <c r="DLG105" s="11"/>
      <c r="DLH105" s="11"/>
      <c r="DLI105" s="11"/>
      <c r="DLJ105" s="11"/>
      <c r="DLK105" s="11"/>
      <c r="DLL105" s="11"/>
      <c r="DLM105" s="11"/>
      <c r="DLN105" s="11"/>
      <c r="DLO105" s="11"/>
      <c r="DLP105" s="11"/>
      <c r="DLQ105" s="11"/>
      <c r="DLR105" s="11"/>
      <c r="DLS105" s="11"/>
      <c r="DLT105" s="11"/>
      <c r="DLU105" s="11"/>
      <c r="DLV105" s="11"/>
      <c r="DLW105" s="11"/>
      <c r="DLX105" s="11"/>
      <c r="DLY105" s="11"/>
      <c r="DLZ105" s="11"/>
      <c r="DMA105" s="11"/>
      <c r="DMB105" s="11"/>
      <c r="DMC105" s="11"/>
      <c r="DMD105" s="11"/>
      <c r="DME105" s="11"/>
      <c r="DMF105" s="11"/>
      <c r="DMG105" s="11"/>
      <c r="DMH105" s="11"/>
      <c r="DMI105" s="11"/>
      <c r="DMJ105" s="11"/>
      <c r="DMK105" s="11"/>
      <c r="DML105" s="11"/>
      <c r="DMM105" s="11"/>
      <c r="DMN105" s="11"/>
      <c r="DMO105" s="11"/>
      <c r="DMP105" s="11"/>
      <c r="DMQ105" s="11"/>
      <c r="DMR105" s="11"/>
      <c r="DMS105" s="11"/>
      <c r="DMT105" s="11"/>
      <c r="DMU105" s="11"/>
      <c r="DMV105" s="11"/>
      <c r="DMW105" s="11"/>
      <c r="DMX105" s="11"/>
      <c r="DMY105" s="11"/>
      <c r="DMZ105" s="11"/>
      <c r="DNA105" s="11"/>
      <c r="DNB105" s="11"/>
      <c r="DNC105" s="11"/>
      <c r="DND105" s="11"/>
      <c r="DNE105" s="11"/>
      <c r="DNF105" s="11"/>
      <c r="DNG105" s="11"/>
      <c r="DNH105" s="11"/>
      <c r="DNI105" s="11"/>
      <c r="DNJ105" s="11"/>
      <c r="DNK105" s="11"/>
      <c r="DNL105" s="11"/>
      <c r="DNM105" s="11"/>
      <c r="DNN105" s="11"/>
      <c r="DNO105" s="11"/>
      <c r="DNP105" s="11"/>
      <c r="DNQ105" s="11"/>
      <c r="DNR105" s="11"/>
      <c r="DNS105" s="11"/>
      <c r="DNT105" s="11"/>
      <c r="DNU105" s="11"/>
      <c r="DNV105" s="11"/>
      <c r="DNW105" s="11"/>
      <c r="DNX105" s="11"/>
      <c r="DNY105" s="11"/>
      <c r="DNZ105" s="11"/>
      <c r="DOA105" s="11"/>
      <c r="DOB105" s="11"/>
      <c r="DOC105" s="11"/>
      <c r="DOD105" s="11"/>
      <c r="DOE105" s="11"/>
      <c r="DOF105" s="11"/>
      <c r="DOG105" s="11"/>
      <c r="DOH105" s="11"/>
      <c r="DOI105" s="11"/>
      <c r="DOJ105" s="11"/>
      <c r="DOK105" s="11"/>
      <c r="DOL105" s="11"/>
      <c r="DOM105" s="11"/>
      <c r="DON105" s="11"/>
      <c r="DOO105" s="11"/>
      <c r="DOP105" s="11"/>
      <c r="DOQ105" s="11"/>
      <c r="DOR105" s="11"/>
      <c r="DOS105" s="11"/>
      <c r="DOT105" s="11"/>
      <c r="DOU105" s="11"/>
      <c r="DOV105" s="11"/>
      <c r="DOW105" s="11"/>
      <c r="DOX105" s="11"/>
      <c r="DOY105" s="11"/>
      <c r="DOZ105" s="11"/>
      <c r="DPA105" s="11"/>
      <c r="DPB105" s="11"/>
      <c r="DPC105" s="11"/>
      <c r="DPD105" s="11"/>
      <c r="DPE105" s="11"/>
      <c r="DPF105" s="11"/>
      <c r="DPG105" s="11"/>
      <c r="DPH105" s="11"/>
      <c r="DPI105" s="11"/>
      <c r="DPJ105" s="11"/>
      <c r="DPK105" s="11"/>
      <c r="DPL105" s="11"/>
      <c r="DPM105" s="11"/>
      <c r="DPN105" s="11"/>
      <c r="DPO105" s="11"/>
      <c r="DPP105" s="11"/>
      <c r="DPQ105" s="11"/>
      <c r="DPR105" s="11"/>
      <c r="DPS105" s="11"/>
      <c r="DPT105" s="11"/>
      <c r="DPU105" s="11"/>
      <c r="DPV105" s="11"/>
      <c r="DPW105" s="11"/>
      <c r="DPX105" s="11"/>
      <c r="DPY105" s="11"/>
      <c r="DPZ105" s="11"/>
      <c r="DQA105" s="11"/>
      <c r="DQB105" s="11"/>
      <c r="DQC105" s="11"/>
      <c r="DQD105" s="11"/>
      <c r="DQE105" s="11"/>
      <c r="DQF105" s="11"/>
      <c r="DQG105" s="11"/>
      <c r="DQH105" s="11"/>
      <c r="DQI105" s="11"/>
      <c r="DQJ105" s="11"/>
      <c r="DQK105" s="11"/>
      <c r="DQL105" s="11"/>
      <c r="DQM105" s="11"/>
      <c r="DQN105" s="11"/>
      <c r="DQO105" s="11"/>
      <c r="DQP105" s="11"/>
      <c r="DQQ105" s="11"/>
      <c r="DQR105" s="11"/>
      <c r="DQS105" s="11"/>
      <c r="DQT105" s="11"/>
      <c r="DQU105" s="11"/>
      <c r="DQV105" s="11"/>
      <c r="DQW105" s="11"/>
      <c r="DQX105" s="11"/>
      <c r="DQY105" s="11"/>
      <c r="DQZ105" s="11"/>
      <c r="DRA105" s="11"/>
      <c r="DRB105" s="11"/>
      <c r="DRC105" s="11"/>
      <c r="DRD105" s="11"/>
      <c r="DRE105" s="11"/>
      <c r="DRF105" s="11"/>
      <c r="DRG105" s="11"/>
      <c r="DRH105" s="11"/>
      <c r="DRI105" s="11"/>
      <c r="DRJ105" s="11"/>
      <c r="DRK105" s="11"/>
      <c r="DRL105" s="11"/>
      <c r="DRM105" s="11"/>
      <c r="DRN105" s="11"/>
      <c r="DRO105" s="11"/>
      <c r="DRP105" s="11"/>
      <c r="DRQ105" s="11"/>
      <c r="DRR105" s="11"/>
      <c r="DRS105" s="11"/>
      <c r="DRT105" s="11"/>
      <c r="DRU105" s="11"/>
      <c r="DRV105" s="11"/>
      <c r="DRW105" s="11"/>
      <c r="DRX105" s="11"/>
      <c r="DRY105" s="11"/>
      <c r="DRZ105" s="11"/>
      <c r="DSA105" s="11"/>
      <c r="DSB105" s="11"/>
      <c r="DSC105" s="11"/>
      <c r="DSD105" s="11"/>
      <c r="DSE105" s="11"/>
      <c r="DSF105" s="11"/>
      <c r="DSG105" s="11"/>
      <c r="DSH105" s="11"/>
      <c r="DSI105" s="11"/>
      <c r="DSJ105" s="11"/>
      <c r="DSK105" s="11"/>
      <c r="DSL105" s="11"/>
      <c r="DSM105" s="11"/>
      <c r="DSN105" s="11"/>
      <c r="DSO105" s="11"/>
      <c r="DSP105" s="11"/>
      <c r="DSQ105" s="11"/>
      <c r="DSR105" s="11"/>
      <c r="DSS105" s="11"/>
      <c r="DST105" s="11"/>
      <c r="DSU105" s="11"/>
      <c r="DSV105" s="11"/>
      <c r="DSW105" s="11"/>
      <c r="DSX105" s="11"/>
      <c r="DSY105" s="11"/>
      <c r="DSZ105" s="11"/>
      <c r="DTA105" s="11"/>
      <c r="DTB105" s="11"/>
      <c r="DTC105" s="11"/>
      <c r="DTD105" s="11"/>
      <c r="DTE105" s="11"/>
      <c r="DTF105" s="11"/>
      <c r="DTG105" s="11"/>
      <c r="DTH105" s="11"/>
      <c r="DTI105" s="11"/>
      <c r="DTJ105" s="11"/>
      <c r="DTK105" s="11"/>
      <c r="DTL105" s="11"/>
      <c r="DTM105" s="11"/>
      <c r="DTN105" s="11"/>
      <c r="DTO105" s="11"/>
      <c r="DTP105" s="11"/>
      <c r="DTQ105" s="11"/>
      <c r="DTR105" s="11"/>
      <c r="DTS105" s="11"/>
      <c r="DTT105" s="11"/>
      <c r="DTU105" s="11"/>
      <c r="DTV105" s="11"/>
      <c r="DTW105" s="11"/>
      <c r="DTX105" s="11"/>
      <c r="DTY105" s="11"/>
      <c r="DTZ105" s="11"/>
      <c r="DUA105" s="11"/>
      <c r="DUB105" s="11"/>
      <c r="DUC105" s="11"/>
      <c r="DUD105" s="11"/>
      <c r="DUE105" s="11"/>
      <c r="DUF105" s="11"/>
      <c r="DUG105" s="11"/>
      <c r="DUH105" s="11"/>
      <c r="DUI105" s="11"/>
      <c r="DUJ105" s="11"/>
      <c r="DUK105" s="11"/>
      <c r="DUL105" s="11"/>
      <c r="DUM105" s="11"/>
      <c r="DUN105" s="11"/>
      <c r="DUO105" s="11"/>
      <c r="DUP105" s="11"/>
      <c r="DUQ105" s="11"/>
      <c r="DUR105" s="11"/>
      <c r="DUS105" s="11"/>
      <c r="DUT105" s="11"/>
      <c r="DUU105" s="11"/>
      <c r="DUV105" s="11"/>
      <c r="DUW105" s="11"/>
      <c r="DUX105" s="11"/>
      <c r="DUY105" s="11"/>
      <c r="DUZ105" s="11"/>
      <c r="DVA105" s="11"/>
      <c r="DVB105" s="11"/>
      <c r="DVC105" s="11"/>
      <c r="DVD105" s="11"/>
      <c r="DVE105" s="11"/>
      <c r="DVF105" s="11"/>
      <c r="DVG105" s="11"/>
      <c r="DVH105" s="11"/>
      <c r="DVI105" s="11"/>
      <c r="DVJ105" s="11"/>
      <c r="DVK105" s="11"/>
      <c r="DVL105" s="11"/>
      <c r="DVM105" s="11"/>
      <c r="DVN105" s="11"/>
      <c r="DVO105" s="11"/>
      <c r="DVP105" s="11"/>
      <c r="DVQ105" s="11"/>
      <c r="DVR105" s="11"/>
      <c r="DVS105" s="11"/>
      <c r="DVT105" s="11"/>
      <c r="DVU105" s="11"/>
      <c r="DVV105" s="11"/>
      <c r="DVW105" s="11"/>
      <c r="DVX105" s="11"/>
      <c r="DVY105" s="11"/>
      <c r="DVZ105" s="11"/>
      <c r="DWA105" s="11"/>
      <c r="DWB105" s="11"/>
      <c r="DWC105" s="11"/>
      <c r="DWD105" s="11"/>
      <c r="DWE105" s="11"/>
      <c r="DWF105" s="11"/>
      <c r="DWG105" s="11"/>
      <c r="DWH105" s="11"/>
      <c r="DWI105" s="11"/>
      <c r="DWJ105" s="11"/>
      <c r="DWK105" s="11"/>
      <c r="DWL105" s="11"/>
      <c r="DWM105" s="11"/>
      <c r="DWN105" s="11"/>
      <c r="DWO105" s="11"/>
      <c r="DWP105" s="11"/>
      <c r="DWQ105" s="11"/>
      <c r="DWR105" s="11"/>
      <c r="DWS105" s="11"/>
      <c r="DWT105" s="11"/>
      <c r="DWU105" s="11"/>
      <c r="DWV105" s="11"/>
      <c r="DWW105" s="11"/>
      <c r="DWX105" s="11"/>
      <c r="DWY105" s="11"/>
      <c r="DWZ105" s="11"/>
      <c r="DXA105" s="11"/>
      <c r="DXB105" s="11"/>
      <c r="DXC105" s="11"/>
      <c r="DXD105" s="11"/>
      <c r="DXE105" s="11"/>
      <c r="DXF105" s="11"/>
      <c r="DXG105" s="11"/>
      <c r="DXH105" s="11"/>
      <c r="DXI105" s="11"/>
      <c r="DXJ105" s="11"/>
      <c r="DXK105" s="11"/>
      <c r="DXL105" s="11"/>
      <c r="DXM105" s="11"/>
      <c r="DXN105" s="11"/>
      <c r="DXO105" s="11"/>
      <c r="DXP105" s="11"/>
      <c r="DXQ105" s="11"/>
      <c r="DXR105" s="11"/>
      <c r="DXS105" s="11"/>
      <c r="DXT105" s="11"/>
      <c r="DXU105" s="11"/>
      <c r="DXV105" s="11"/>
      <c r="DXW105" s="11"/>
      <c r="DXX105" s="11"/>
      <c r="DXY105" s="11"/>
      <c r="DXZ105" s="11"/>
      <c r="DYA105" s="11"/>
      <c r="DYB105" s="11"/>
      <c r="DYC105" s="11"/>
      <c r="DYD105" s="11"/>
      <c r="DYE105" s="11"/>
      <c r="DYF105" s="11"/>
      <c r="DYG105" s="11"/>
      <c r="DYH105" s="11"/>
      <c r="DYI105" s="11"/>
      <c r="DYJ105" s="11"/>
      <c r="DYK105" s="11"/>
      <c r="DYL105" s="11"/>
      <c r="DYM105" s="11"/>
      <c r="DYN105" s="11"/>
      <c r="DYO105" s="11"/>
      <c r="DYP105" s="11"/>
      <c r="DYQ105" s="11"/>
      <c r="DYR105" s="11"/>
      <c r="DYS105" s="11"/>
      <c r="DYT105" s="11"/>
      <c r="DYU105" s="11"/>
      <c r="DYV105" s="11"/>
      <c r="DYW105" s="11"/>
      <c r="DYX105" s="11"/>
      <c r="DYY105" s="11"/>
      <c r="DYZ105" s="11"/>
      <c r="DZA105" s="11"/>
      <c r="DZB105" s="11"/>
      <c r="DZC105" s="11"/>
      <c r="DZD105" s="11"/>
      <c r="DZE105" s="11"/>
      <c r="DZF105" s="11"/>
      <c r="DZG105" s="11"/>
      <c r="DZH105" s="11"/>
      <c r="DZI105" s="11"/>
      <c r="DZJ105" s="11"/>
      <c r="DZK105" s="11"/>
      <c r="DZL105" s="11"/>
      <c r="DZM105" s="11"/>
      <c r="DZN105" s="11"/>
      <c r="DZO105" s="11"/>
      <c r="DZP105" s="11"/>
      <c r="DZQ105" s="11"/>
      <c r="DZR105" s="11"/>
      <c r="DZS105" s="11"/>
      <c r="DZT105" s="11"/>
      <c r="DZU105" s="11"/>
      <c r="DZV105" s="11"/>
      <c r="DZW105" s="11"/>
      <c r="DZX105" s="11"/>
      <c r="DZY105" s="11"/>
      <c r="DZZ105" s="11"/>
      <c r="EAA105" s="11"/>
      <c r="EAB105" s="11"/>
      <c r="EAC105" s="11"/>
      <c r="EAD105" s="11"/>
      <c r="EAE105" s="11"/>
      <c r="EAF105" s="11"/>
      <c r="EAG105" s="11"/>
      <c r="EAH105" s="11"/>
      <c r="EAI105" s="11"/>
      <c r="EAJ105" s="11"/>
      <c r="EAK105" s="11"/>
      <c r="EAL105" s="11"/>
      <c r="EAM105" s="11"/>
      <c r="EAN105" s="11"/>
      <c r="EAO105" s="11"/>
      <c r="EAP105" s="11"/>
      <c r="EAQ105" s="11"/>
      <c r="EAR105" s="11"/>
      <c r="EAS105" s="11"/>
      <c r="EAT105" s="11"/>
      <c r="EAU105" s="11"/>
      <c r="EAV105" s="11"/>
      <c r="EAW105" s="11"/>
      <c r="EAX105" s="11"/>
      <c r="EAY105" s="11"/>
      <c r="EAZ105" s="11"/>
      <c r="EBA105" s="11"/>
      <c r="EBB105" s="11"/>
      <c r="EBC105" s="11"/>
      <c r="EBD105" s="11"/>
      <c r="EBE105" s="11"/>
      <c r="EBF105" s="11"/>
      <c r="EBG105" s="11"/>
      <c r="EBH105" s="11"/>
      <c r="EBI105" s="11"/>
      <c r="EBJ105" s="11"/>
      <c r="EBK105" s="11"/>
      <c r="EBL105" s="11"/>
      <c r="EBM105" s="11"/>
      <c r="EBN105" s="11"/>
      <c r="EBO105" s="11"/>
      <c r="EBP105" s="11"/>
      <c r="EBQ105" s="11"/>
      <c r="EBR105" s="11"/>
      <c r="EBS105" s="11"/>
      <c r="EBT105" s="11"/>
      <c r="EBU105" s="11"/>
      <c r="EBV105" s="11"/>
      <c r="EBW105" s="11"/>
      <c r="EBX105" s="11"/>
      <c r="EBY105" s="11"/>
      <c r="EBZ105" s="11"/>
      <c r="ECA105" s="11"/>
      <c r="ECB105" s="11"/>
      <c r="ECC105" s="11"/>
      <c r="ECD105" s="11"/>
      <c r="ECE105" s="11"/>
      <c r="ECF105" s="11"/>
      <c r="ECG105" s="11"/>
      <c r="ECH105" s="11"/>
      <c r="ECI105" s="11"/>
      <c r="ECJ105" s="11"/>
      <c r="ECK105" s="11"/>
      <c r="ECL105" s="11"/>
      <c r="ECM105" s="11"/>
      <c r="ECN105" s="11"/>
      <c r="ECO105" s="11"/>
      <c r="ECP105" s="11"/>
      <c r="ECQ105" s="11"/>
      <c r="ECR105" s="11"/>
      <c r="ECS105" s="11"/>
      <c r="ECT105" s="11"/>
      <c r="ECU105" s="11"/>
      <c r="ECV105" s="11"/>
      <c r="ECW105" s="11"/>
      <c r="ECX105" s="11"/>
      <c r="ECY105" s="11"/>
      <c r="ECZ105" s="11"/>
      <c r="EDA105" s="11"/>
      <c r="EDB105" s="11"/>
      <c r="EDC105" s="11"/>
      <c r="EDD105" s="11"/>
      <c r="EDE105" s="11"/>
      <c r="EDF105" s="11"/>
      <c r="EDG105" s="11"/>
      <c r="EDH105" s="11"/>
      <c r="EDI105" s="11"/>
      <c r="EDJ105" s="11"/>
      <c r="EDK105" s="11"/>
      <c r="EDL105" s="11"/>
      <c r="EDM105" s="11"/>
      <c r="EDN105" s="11"/>
      <c r="EDO105" s="11"/>
      <c r="EDP105" s="11"/>
      <c r="EDQ105" s="11"/>
      <c r="EDR105" s="11"/>
      <c r="EDS105" s="11"/>
      <c r="EDT105" s="11"/>
      <c r="EDU105" s="11"/>
      <c r="EDV105" s="11"/>
      <c r="EDW105" s="11"/>
      <c r="EDX105" s="11"/>
      <c r="EDY105" s="11"/>
      <c r="EDZ105" s="11"/>
      <c r="EEA105" s="11"/>
      <c r="EEB105" s="11"/>
      <c r="EEC105" s="11"/>
      <c r="EED105" s="11"/>
      <c r="EEE105" s="11"/>
      <c r="EEF105" s="11"/>
      <c r="EEG105" s="11"/>
      <c r="EEH105" s="11"/>
      <c r="EEI105" s="11"/>
      <c r="EEJ105" s="11"/>
      <c r="EEK105" s="11"/>
      <c r="EEL105" s="11"/>
      <c r="EEM105" s="11"/>
      <c r="EEN105" s="11"/>
      <c r="EEO105" s="11"/>
      <c r="EEP105" s="11"/>
      <c r="EEQ105" s="11"/>
      <c r="EER105" s="11"/>
      <c r="EES105" s="11"/>
      <c r="EET105" s="11"/>
      <c r="EEU105" s="11"/>
      <c r="EEV105" s="11"/>
      <c r="EEW105" s="11"/>
      <c r="EEX105" s="11"/>
      <c r="EEY105" s="11"/>
      <c r="EEZ105" s="11"/>
      <c r="EFA105" s="11"/>
      <c r="EFB105" s="11"/>
      <c r="EFC105" s="11"/>
      <c r="EFD105" s="11"/>
      <c r="EFE105" s="11"/>
      <c r="EFF105" s="11"/>
      <c r="EFG105" s="11"/>
      <c r="EFH105" s="11"/>
      <c r="EFI105" s="11"/>
      <c r="EFJ105" s="11"/>
      <c r="EFK105" s="11"/>
      <c r="EFL105" s="11"/>
      <c r="EFM105" s="11"/>
      <c r="EFN105" s="11"/>
      <c r="EFO105" s="11"/>
      <c r="EFP105" s="11"/>
      <c r="EFQ105" s="11"/>
      <c r="EFR105" s="11"/>
      <c r="EFS105" s="11"/>
      <c r="EFT105" s="11"/>
      <c r="EFU105" s="11"/>
      <c r="EFV105" s="11"/>
      <c r="EFW105" s="11"/>
      <c r="EFX105" s="11"/>
      <c r="EFY105" s="11"/>
      <c r="EFZ105" s="11"/>
      <c r="EGA105" s="11"/>
      <c r="EGB105" s="11"/>
      <c r="EGC105" s="11"/>
      <c r="EGD105" s="11"/>
      <c r="EGE105" s="11"/>
      <c r="EGF105" s="11"/>
      <c r="EGG105" s="11"/>
      <c r="EGH105" s="11"/>
      <c r="EGI105" s="11"/>
      <c r="EGJ105" s="11"/>
      <c r="EGK105" s="11"/>
      <c r="EGL105" s="11"/>
      <c r="EGM105" s="11"/>
      <c r="EGN105" s="11"/>
      <c r="EGO105" s="11"/>
      <c r="EGP105" s="11"/>
      <c r="EGQ105" s="11"/>
      <c r="EGR105" s="11"/>
      <c r="EGS105" s="11"/>
      <c r="EGT105" s="11"/>
      <c r="EGU105" s="11"/>
      <c r="EGV105" s="11"/>
      <c r="EGW105" s="11"/>
      <c r="EGX105" s="11"/>
      <c r="EGY105" s="11"/>
      <c r="EGZ105" s="11"/>
      <c r="EHA105" s="11"/>
      <c r="EHB105" s="11"/>
      <c r="EHC105" s="11"/>
      <c r="EHD105" s="11"/>
      <c r="EHE105" s="11"/>
      <c r="EHF105" s="11"/>
      <c r="EHG105" s="11"/>
      <c r="EHH105" s="11"/>
      <c r="EHI105" s="11"/>
      <c r="EHJ105" s="11"/>
      <c r="EHK105" s="11"/>
      <c r="EHL105" s="11"/>
      <c r="EHM105" s="11"/>
      <c r="EHN105" s="11"/>
      <c r="EHO105" s="11"/>
      <c r="EHP105" s="11"/>
      <c r="EHQ105" s="11"/>
      <c r="EHR105" s="11"/>
      <c r="EHS105" s="11"/>
      <c r="EHT105" s="11"/>
      <c r="EHU105" s="11"/>
      <c r="EHV105" s="11"/>
      <c r="EHW105" s="11"/>
      <c r="EHX105" s="11"/>
      <c r="EHY105" s="11"/>
      <c r="EHZ105" s="11"/>
      <c r="EIA105" s="11"/>
      <c r="EIB105" s="11"/>
      <c r="EIC105" s="11"/>
      <c r="EID105" s="11"/>
      <c r="EIE105" s="11"/>
      <c r="EIF105" s="11"/>
      <c r="EIG105" s="11"/>
      <c r="EIH105" s="11"/>
      <c r="EII105" s="11"/>
      <c r="EIJ105" s="11"/>
      <c r="EIK105" s="11"/>
      <c r="EIL105" s="11"/>
      <c r="EIM105" s="11"/>
      <c r="EIN105" s="11"/>
      <c r="EIO105" s="11"/>
      <c r="EIP105" s="11"/>
      <c r="EIQ105" s="11"/>
      <c r="EIR105" s="11"/>
      <c r="EIS105" s="11"/>
      <c r="EIT105" s="11"/>
      <c r="EIU105" s="11"/>
      <c r="EIV105" s="11"/>
      <c r="EIW105" s="11"/>
      <c r="EIX105" s="11"/>
      <c r="EIY105" s="11"/>
      <c r="EIZ105" s="11"/>
      <c r="EJA105" s="11"/>
      <c r="EJB105" s="11"/>
      <c r="EJC105" s="11"/>
      <c r="EJD105" s="11"/>
      <c r="EJE105" s="11"/>
      <c r="EJF105" s="11"/>
      <c r="EJG105" s="11"/>
      <c r="EJH105" s="11"/>
      <c r="EJI105" s="11"/>
      <c r="EJJ105" s="11"/>
      <c r="EJK105" s="11"/>
      <c r="EJL105" s="11"/>
      <c r="EJM105" s="11"/>
      <c r="EJN105" s="11"/>
      <c r="EJO105" s="11"/>
      <c r="EJP105" s="11"/>
      <c r="EJQ105" s="11"/>
      <c r="EJR105" s="11"/>
      <c r="EJS105" s="11"/>
      <c r="EJT105" s="11"/>
      <c r="EJU105" s="11"/>
      <c r="EJV105" s="11"/>
      <c r="EJW105" s="11"/>
      <c r="EJX105" s="11"/>
      <c r="EJY105" s="11"/>
      <c r="EJZ105" s="11"/>
      <c r="EKA105" s="11"/>
      <c r="EKB105" s="11"/>
      <c r="EKC105" s="11"/>
      <c r="EKD105" s="11"/>
      <c r="EKE105" s="11"/>
      <c r="EKF105" s="11"/>
      <c r="EKG105" s="11"/>
      <c r="EKH105" s="11"/>
      <c r="EKI105" s="11"/>
      <c r="EKJ105" s="11"/>
      <c r="EKK105" s="11"/>
      <c r="EKL105" s="11"/>
      <c r="EKM105" s="11"/>
      <c r="EKN105" s="11"/>
      <c r="EKO105" s="11"/>
      <c r="EKP105" s="11"/>
      <c r="EKQ105" s="11"/>
      <c r="EKR105" s="11"/>
      <c r="EKS105" s="11"/>
      <c r="EKT105" s="11"/>
      <c r="EKU105" s="11"/>
      <c r="EKV105" s="11"/>
      <c r="EKW105" s="11"/>
      <c r="EKX105" s="11"/>
      <c r="EKY105" s="11"/>
      <c r="EKZ105" s="11"/>
      <c r="ELA105" s="11"/>
      <c r="ELB105" s="11"/>
      <c r="ELC105" s="11"/>
      <c r="ELD105" s="11"/>
      <c r="ELE105" s="11"/>
      <c r="ELF105" s="11"/>
      <c r="ELG105" s="11"/>
      <c r="ELH105" s="11"/>
      <c r="ELI105" s="11"/>
      <c r="ELJ105" s="11"/>
      <c r="ELK105" s="11"/>
      <c r="ELL105" s="11"/>
      <c r="ELM105" s="11"/>
      <c r="ELN105" s="11"/>
      <c r="ELO105" s="11"/>
      <c r="ELP105" s="11"/>
      <c r="ELQ105" s="11"/>
      <c r="ELR105" s="11"/>
      <c r="ELS105" s="11"/>
      <c r="ELT105" s="11"/>
      <c r="ELU105" s="11"/>
      <c r="ELV105" s="11"/>
      <c r="ELW105" s="11"/>
      <c r="ELX105" s="11"/>
      <c r="ELY105" s="11"/>
      <c r="ELZ105" s="11"/>
    </row>
    <row r="106" spans="3:346 1276:3718">
      <c r="C106" s="166" t="s">
        <v>1004</v>
      </c>
      <c r="D106" s="223">
        <f t="shared" si="4"/>
        <v>0</v>
      </c>
      <c r="E106" s="88" t="s">
        <v>540</v>
      </c>
      <c r="F106" s="219"/>
      <c r="G106" s="92"/>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c r="HJ106" s="11"/>
      <c r="HK106" s="11"/>
      <c r="HL106" s="11"/>
      <c r="HM106" s="11"/>
      <c r="HN106" s="11"/>
      <c r="HO106" s="11"/>
      <c r="HP106" s="11"/>
      <c r="HQ106" s="11"/>
      <c r="HR106" s="11"/>
      <c r="HS106" s="11"/>
      <c r="HT106" s="11"/>
      <c r="HU106" s="11"/>
      <c r="HV106" s="11"/>
      <c r="HW106" s="11"/>
      <c r="HX106" s="11"/>
      <c r="HY106" s="11"/>
      <c r="HZ106" s="11"/>
      <c r="IA106" s="11"/>
      <c r="IB106" s="11"/>
      <c r="IC106" s="11"/>
      <c r="ID106" s="11"/>
      <c r="IE106" s="11"/>
      <c r="IF106" s="11"/>
      <c r="IG106" s="11"/>
      <c r="IH106" s="11"/>
      <c r="II106" s="11"/>
      <c r="IJ106" s="11"/>
      <c r="IK106" s="11"/>
      <c r="IL106" s="11"/>
      <c r="IM106" s="11"/>
      <c r="IN106" s="11"/>
      <c r="IO106" s="11"/>
      <c r="IP106" s="11"/>
      <c r="IQ106" s="11"/>
      <c r="IR106" s="11"/>
      <c r="IS106" s="11"/>
      <c r="IT106" s="11"/>
      <c r="IU106" s="11"/>
      <c r="IV106" s="11"/>
      <c r="IW106" s="11"/>
      <c r="IX106" s="11"/>
      <c r="IY106" s="11"/>
      <c r="IZ106" s="11"/>
      <c r="JA106" s="11"/>
      <c r="JB106" s="11"/>
      <c r="JC106" s="11"/>
      <c r="JD106" s="11"/>
      <c r="JE106" s="11"/>
      <c r="JF106" s="11"/>
      <c r="JG106" s="11"/>
      <c r="JH106" s="11"/>
      <c r="JI106" s="11"/>
      <c r="JJ106" s="11"/>
      <c r="JK106" s="11"/>
      <c r="JL106" s="11"/>
      <c r="JM106" s="11"/>
      <c r="JN106" s="11"/>
      <c r="JO106" s="11"/>
      <c r="JP106" s="11"/>
      <c r="JQ106" s="11"/>
      <c r="JR106" s="11"/>
      <c r="JS106" s="11"/>
      <c r="JT106" s="11"/>
      <c r="JU106" s="11"/>
      <c r="JV106" s="11"/>
      <c r="JW106" s="11"/>
      <c r="JX106" s="11"/>
      <c r="JY106" s="11"/>
      <c r="JZ106" s="11"/>
      <c r="KA106" s="11"/>
      <c r="KB106" s="11"/>
      <c r="KC106" s="11"/>
      <c r="KD106" s="11"/>
      <c r="KE106" s="11"/>
      <c r="KF106" s="11"/>
      <c r="KG106" s="11"/>
      <c r="KH106" s="11"/>
      <c r="KI106" s="11"/>
      <c r="KJ106" s="11"/>
      <c r="KK106" s="11"/>
      <c r="KL106" s="11"/>
      <c r="KM106" s="11"/>
      <c r="KN106" s="11"/>
      <c r="KO106" s="11"/>
      <c r="KP106" s="11"/>
      <c r="KQ106" s="11"/>
      <c r="KR106" s="11"/>
      <c r="KS106" s="11"/>
      <c r="KT106" s="11"/>
      <c r="KU106" s="11"/>
      <c r="KV106" s="11"/>
      <c r="KW106" s="11"/>
      <c r="KX106" s="11"/>
      <c r="KY106" s="11"/>
      <c r="KZ106" s="11"/>
      <c r="LA106" s="11"/>
      <c r="LB106" s="11"/>
      <c r="LC106" s="11"/>
      <c r="LD106" s="11"/>
      <c r="LE106" s="11"/>
      <c r="LF106" s="11"/>
      <c r="LG106" s="11"/>
      <c r="LH106" s="11"/>
      <c r="LI106" s="11"/>
      <c r="LJ106" s="11"/>
      <c r="LK106" s="11"/>
      <c r="LL106" s="11"/>
      <c r="LM106" s="11"/>
      <c r="LN106" s="11"/>
      <c r="LO106" s="11"/>
      <c r="LP106" s="11"/>
      <c r="LQ106" s="11"/>
      <c r="LR106" s="11"/>
      <c r="LS106" s="11"/>
      <c r="LT106" s="11"/>
      <c r="LU106" s="11"/>
      <c r="LV106" s="11"/>
      <c r="LW106" s="11"/>
      <c r="LX106" s="11"/>
      <c r="LY106" s="11"/>
      <c r="LZ106" s="11"/>
      <c r="MA106" s="11"/>
      <c r="MB106" s="11"/>
      <c r="MC106" s="11"/>
      <c r="MD106" s="11"/>
      <c r="ME106" s="11"/>
      <c r="MF106" s="11"/>
      <c r="MG106" s="11"/>
      <c r="MH106" s="11"/>
      <c r="AWB106" s="11"/>
      <c r="AWC106" s="11"/>
      <c r="AWD106" s="11"/>
      <c r="AWE106" s="11"/>
      <c r="AWF106" s="11"/>
      <c r="AWG106" s="11"/>
      <c r="AWH106" s="11"/>
      <c r="AWI106" s="11"/>
      <c r="AWJ106" s="11"/>
      <c r="AWK106" s="11"/>
      <c r="AWL106" s="11"/>
      <c r="AWM106" s="11"/>
      <c r="AWN106" s="11"/>
      <c r="AWO106" s="11"/>
      <c r="AWP106" s="11"/>
      <c r="AWQ106" s="11"/>
      <c r="AWR106" s="11"/>
      <c r="AWS106" s="11"/>
      <c r="AWT106" s="11"/>
      <c r="AWU106" s="11"/>
      <c r="AWV106" s="11"/>
      <c r="AWW106" s="11"/>
      <c r="AWX106" s="11"/>
      <c r="AWY106" s="11"/>
      <c r="AWZ106" s="11"/>
      <c r="AXA106" s="11"/>
      <c r="AXB106" s="11"/>
      <c r="AXC106" s="11"/>
      <c r="AXD106" s="11"/>
      <c r="AXE106" s="11"/>
      <c r="AXF106" s="11"/>
      <c r="AXG106" s="11"/>
      <c r="AXH106" s="11"/>
      <c r="AXI106" s="11"/>
      <c r="AXJ106" s="11"/>
      <c r="AXK106" s="11"/>
      <c r="AXL106" s="11"/>
      <c r="AXM106" s="11"/>
      <c r="AXN106" s="11"/>
      <c r="AXO106" s="11"/>
      <c r="AXP106" s="11"/>
      <c r="AXQ106" s="11"/>
      <c r="AXR106" s="11"/>
      <c r="AXS106" s="11"/>
      <c r="AXT106" s="11"/>
      <c r="AXU106" s="11"/>
      <c r="AXV106" s="11"/>
      <c r="AXW106" s="11"/>
      <c r="AXX106" s="11"/>
      <c r="AXY106" s="11"/>
      <c r="AXZ106" s="11"/>
      <c r="AYA106" s="11"/>
      <c r="AYB106" s="11"/>
      <c r="AYC106" s="11"/>
      <c r="AYD106" s="11"/>
      <c r="AYE106" s="11"/>
      <c r="AYF106" s="11"/>
      <c r="AYG106" s="11"/>
      <c r="AYH106" s="11"/>
      <c r="AYI106" s="11"/>
      <c r="AYJ106" s="11"/>
      <c r="AYK106" s="11"/>
      <c r="AYL106" s="11"/>
      <c r="AYM106" s="11"/>
      <c r="AYN106" s="11"/>
      <c r="AYO106" s="11"/>
      <c r="AYP106" s="11"/>
      <c r="AYQ106" s="11"/>
      <c r="AYR106" s="11"/>
      <c r="AYS106" s="11"/>
      <c r="AYT106" s="11"/>
      <c r="AYU106" s="11"/>
      <c r="AYV106" s="11"/>
      <c r="AYW106" s="11"/>
      <c r="AYX106" s="11"/>
      <c r="AYY106" s="11"/>
      <c r="AYZ106" s="11"/>
      <c r="AZA106" s="11"/>
      <c r="AZB106" s="11"/>
      <c r="AZC106" s="11"/>
      <c r="AZD106" s="11"/>
      <c r="AZE106" s="11"/>
      <c r="AZF106" s="11"/>
      <c r="AZG106" s="11"/>
      <c r="AZH106" s="11"/>
      <c r="AZI106" s="11"/>
      <c r="AZJ106" s="11"/>
      <c r="AZK106" s="11"/>
      <c r="AZL106" s="11"/>
      <c r="AZM106" s="11"/>
      <c r="AZN106" s="11"/>
      <c r="AZO106" s="11"/>
      <c r="AZP106" s="11"/>
      <c r="AZQ106" s="11"/>
      <c r="AZR106" s="11"/>
      <c r="AZS106" s="11"/>
      <c r="AZT106" s="11"/>
      <c r="AZU106" s="11"/>
      <c r="AZV106" s="11"/>
      <c r="AZW106" s="11"/>
      <c r="AZX106" s="11"/>
      <c r="AZY106" s="11"/>
      <c r="AZZ106" s="11"/>
      <c r="BAA106" s="11"/>
      <c r="BAB106" s="11"/>
      <c r="BAC106" s="11"/>
      <c r="BAD106" s="11"/>
      <c r="BAE106" s="11"/>
      <c r="BAF106" s="11"/>
      <c r="BAG106" s="11"/>
      <c r="BAH106" s="11"/>
      <c r="BAI106" s="11"/>
      <c r="BAJ106" s="11"/>
      <c r="BAK106" s="11"/>
      <c r="BAL106" s="11"/>
      <c r="BAM106" s="11"/>
      <c r="BAN106" s="11"/>
      <c r="BAO106" s="11"/>
      <c r="BAP106" s="11"/>
      <c r="BAQ106" s="11"/>
      <c r="BAR106" s="11"/>
      <c r="BAS106" s="11"/>
      <c r="BAT106" s="11"/>
      <c r="BAU106" s="11"/>
      <c r="BAV106" s="11"/>
      <c r="BAW106" s="11"/>
      <c r="BAX106" s="11"/>
      <c r="BAY106" s="11"/>
      <c r="BAZ106" s="11"/>
      <c r="BBA106" s="11"/>
      <c r="BBB106" s="11"/>
      <c r="BBC106" s="11"/>
      <c r="BBD106" s="11"/>
      <c r="BBE106" s="11"/>
      <c r="BBF106" s="11"/>
      <c r="BBG106" s="11"/>
      <c r="BBH106" s="11"/>
      <c r="BBI106" s="11"/>
      <c r="BBJ106" s="11"/>
      <c r="BBK106" s="11"/>
      <c r="BBL106" s="11"/>
      <c r="BBM106" s="11"/>
      <c r="BBN106" s="11"/>
      <c r="BBO106" s="11"/>
      <c r="BBP106" s="11"/>
      <c r="BBQ106" s="11"/>
      <c r="BBR106" s="11"/>
      <c r="BBS106" s="11"/>
      <c r="BBT106" s="11"/>
      <c r="BBU106" s="11"/>
      <c r="BBV106" s="11"/>
      <c r="BBW106" s="11"/>
      <c r="BBX106" s="11"/>
      <c r="BBY106" s="11"/>
      <c r="BBZ106" s="11"/>
      <c r="BCA106" s="11"/>
      <c r="BCB106" s="11"/>
      <c r="BCC106" s="11"/>
      <c r="BCD106" s="11"/>
      <c r="BCE106" s="11"/>
      <c r="BCF106" s="11"/>
      <c r="BCG106" s="11"/>
      <c r="BCH106" s="11"/>
      <c r="BCI106" s="11"/>
      <c r="BCJ106" s="11"/>
      <c r="BCK106" s="11"/>
      <c r="BCL106" s="11"/>
      <c r="BCM106" s="11"/>
      <c r="BCN106" s="11"/>
      <c r="BCO106" s="11"/>
      <c r="BCP106" s="11"/>
      <c r="BCQ106" s="11"/>
      <c r="BCR106" s="11"/>
      <c r="BCS106" s="11"/>
      <c r="BCT106" s="11"/>
      <c r="BCU106" s="11"/>
      <c r="BCV106" s="11"/>
      <c r="BCW106" s="11"/>
      <c r="BCX106" s="11"/>
      <c r="BCY106" s="11"/>
      <c r="BCZ106" s="11"/>
      <c r="BDA106" s="11"/>
      <c r="BDB106" s="11"/>
      <c r="BDC106" s="11"/>
      <c r="BDD106" s="11"/>
      <c r="BDE106" s="11"/>
      <c r="BDF106" s="11"/>
      <c r="BDG106" s="11"/>
      <c r="BDH106" s="11"/>
      <c r="BDI106" s="11"/>
      <c r="BDJ106" s="11"/>
      <c r="BDK106" s="11"/>
      <c r="BDL106" s="11"/>
      <c r="BDM106" s="11"/>
      <c r="BDN106" s="11"/>
      <c r="BDO106" s="11"/>
      <c r="BDP106" s="11"/>
      <c r="BDQ106" s="11"/>
      <c r="BDR106" s="11"/>
      <c r="BDS106" s="11"/>
      <c r="BDT106" s="11"/>
      <c r="BDU106" s="11"/>
      <c r="BDV106" s="11"/>
      <c r="BDW106" s="11"/>
      <c r="BDX106" s="11"/>
      <c r="BDY106" s="11"/>
      <c r="BDZ106" s="11"/>
      <c r="BEA106" s="11"/>
      <c r="BEB106" s="11"/>
      <c r="BEC106" s="11"/>
      <c r="BED106" s="11"/>
      <c r="BEE106" s="11"/>
      <c r="BEF106" s="11"/>
      <c r="BEG106" s="11"/>
      <c r="BEH106" s="11"/>
      <c r="BEI106" s="11"/>
      <c r="BEJ106" s="11"/>
      <c r="BEK106" s="11"/>
      <c r="BEL106" s="11"/>
      <c r="BEM106" s="11"/>
      <c r="BEN106" s="11"/>
      <c r="BEO106" s="11"/>
      <c r="BEP106" s="11"/>
      <c r="BEQ106" s="11"/>
      <c r="BER106" s="11"/>
      <c r="BES106" s="11"/>
      <c r="BET106" s="11"/>
      <c r="BEU106" s="11"/>
      <c r="BEV106" s="11"/>
      <c r="BEW106" s="11"/>
      <c r="BEX106" s="11"/>
      <c r="BEY106" s="11"/>
      <c r="BEZ106" s="11"/>
      <c r="BFA106" s="11"/>
      <c r="BFB106" s="11"/>
      <c r="BFC106" s="11"/>
      <c r="BFD106" s="11"/>
      <c r="BFE106" s="11"/>
      <c r="BFF106" s="11"/>
      <c r="BFG106" s="11"/>
      <c r="BFH106" s="11"/>
      <c r="BFI106" s="11"/>
      <c r="BFJ106" s="11"/>
      <c r="BFK106" s="11"/>
      <c r="BFL106" s="11"/>
      <c r="BFM106" s="11"/>
      <c r="BFN106" s="11"/>
      <c r="BFO106" s="11"/>
      <c r="BFP106" s="11"/>
      <c r="BFQ106" s="11"/>
      <c r="BFR106" s="11"/>
      <c r="BFS106" s="11"/>
      <c r="BFT106" s="11"/>
      <c r="BFU106" s="11"/>
      <c r="BFV106" s="11"/>
      <c r="BFW106" s="11"/>
      <c r="BFX106" s="11"/>
      <c r="BFY106" s="11"/>
      <c r="BFZ106" s="11"/>
      <c r="BGA106" s="11"/>
      <c r="BGB106" s="11"/>
      <c r="BGC106" s="11"/>
      <c r="BGD106" s="11"/>
      <c r="BGE106" s="11"/>
      <c r="BGF106" s="11"/>
      <c r="BGG106" s="11"/>
      <c r="BGH106" s="11"/>
      <c r="BGI106" s="11"/>
      <c r="BGJ106" s="11"/>
      <c r="BGK106" s="11"/>
      <c r="BGL106" s="11"/>
      <c r="BGM106" s="11"/>
      <c r="BGN106" s="11"/>
      <c r="BGO106" s="11"/>
      <c r="BGP106" s="11"/>
      <c r="BGQ106" s="11"/>
      <c r="BGR106" s="11"/>
      <c r="BGS106" s="11"/>
      <c r="BGT106" s="11"/>
      <c r="BGU106" s="11"/>
      <c r="BGV106" s="11"/>
      <c r="BGW106" s="11"/>
      <c r="BGX106" s="11"/>
      <c r="BGY106" s="11"/>
      <c r="BGZ106" s="11"/>
      <c r="BHA106" s="11"/>
      <c r="BHB106" s="11"/>
      <c r="BHC106" s="11"/>
      <c r="BHD106" s="11"/>
      <c r="BHE106" s="11"/>
      <c r="BHF106" s="11"/>
      <c r="BHG106" s="11"/>
      <c r="BHH106" s="11"/>
      <c r="BHI106" s="11"/>
      <c r="BHJ106" s="11"/>
      <c r="BHK106" s="11"/>
      <c r="BHL106" s="11"/>
      <c r="BHM106" s="11"/>
      <c r="BHN106" s="11"/>
      <c r="BHO106" s="11"/>
      <c r="BHP106" s="11"/>
      <c r="BHQ106" s="11"/>
      <c r="BHR106" s="11"/>
      <c r="BHS106" s="11"/>
      <c r="BHT106" s="11"/>
      <c r="BHU106" s="11"/>
      <c r="BHV106" s="11"/>
      <c r="BHW106" s="11"/>
      <c r="BHX106" s="11"/>
      <c r="BHY106" s="11"/>
      <c r="BHZ106" s="11"/>
      <c r="BIA106" s="11"/>
      <c r="BIB106" s="11"/>
      <c r="BIC106" s="11"/>
      <c r="BID106" s="11"/>
      <c r="BIE106" s="11"/>
      <c r="BIF106" s="11"/>
      <c r="BIG106" s="11"/>
      <c r="BIH106" s="11"/>
      <c r="BII106" s="11"/>
      <c r="BIJ106" s="11"/>
      <c r="BIK106" s="11"/>
      <c r="BIL106" s="11"/>
      <c r="BIM106" s="11"/>
      <c r="BIN106" s="11"/>
      <c r="BIO106" s="11"/>
      <c r="BIP106" s="11"/>
      <c r="BIQ106" s="11"/>
      <c r="BIR106" s="11"/>
      <c r="BIS106" s="11"/>
      <c r="BIT106" s="11"/>
      <c r="BIU106" s="11"/>
      <c r="BIV106" s="11"/>
      <c r="BIW106" s="11"/>
      <c r="BIX106" s="11"/>
      <c r="BIY106" s="11"/>
      <c r="BIZ106" s="11"/>
      <c r="BJA106" s="11"/>
      <c r="BJB106" s="11"/>
      <c r="BJC106" s="11"/>
      <c r="BJD106" s="11"/>
      <c r="BJE106" s="11"/>
      <c r="BJF106" s="11"/>
      <c r="BJG106" s="11"/>
      <c r="BJH106" s="11"/>
      <c r="BJI106" s="11"/>
      <c r="BJJ106" s="11"/>
      <c r="BJK106" s="11"/>
      <c r="BJL106" s="11"/>
      <c r="BJM106" s="11"/>
      <c r="BJN106" s="11"/>
      <c r="BJO106" s="11"/>
      <c r="BJP106" s="11"/>
      <c r="BJQ106" s="11"/>
      <c r="BJR106" s="11"/>
      <c r="BJS106" s="11"/>
      <c r="BJT106" s="11"/>
      <c r="BJU106" s="11"/>
      <c r="BJV106" s="11"/>
      <c r="BJW106" s="11"/>
      <c r="BJX106" s="11"/>
      <c r="BJY106" s="11"/>
      <c r="BJZ106" s="11"/>
      <c r="BKA106" s="11"/>
      <c r="BKB106" s="11"/>
      <c r="BKC106" s="11"/>
      <c r="BKD106" s="11"/>
      <c r="BKE106" s="11"/>
      <c r="BKF106" s="11"/>
      <c r="BKG106" s="11"/>
      <c r="BKH106" s="11"/>
      <c r="BKI106" s="11"/>
      <c r="BKJ106" s="11"/>
      <c r="BKK106" s="11"/>
      <c r="BKL106" s="11"/>
      <c r="BKM106" s="11"/>
      <c r="BKN106" s="11"/>
      <c r="BKO106" s="11"/>
      <c r="BKP106" s="11"/>
      <c r="BKQ106" s="11"/>
      <c r="BKR106" s="11"/>
      <c r="BKS106" s="11"/>
      <c r="BKT106" s="11"/>
      <c r="BKU106" s="11"/>
      <c r="BKV106" s="11"/>
      <c r="BKW106" s="11"/>
      <c r="BKX106" s="11"/>
      <c r="BKY106" s="11"/>
      <c r="BKZ106" s="11"/>
      <c r="BLA106" s="11"/>
      <c r="BLB106" s="11"/>
      <c r="BLC106" s="11"/>
      <c r="BLD106" s="11"/>
      <c r="BLE106" s="11"/>
      <c r="BLF106" s="11"/>
      <c r="BLG106" s="11"/>
      <c r="BLH106" s="11"/>
      <c r="BLI106" s="11"/>
      <c r="BLJ106" s="11"/>
      <c r="BLK106" s="11"/>
      <c r="BLL106" s="11"/>
      <c r="BLM106" s="11"/>
      <c r="BLN106" s="11"/>
      <c r="BLO106" s="11"/>
      <c r="BLP106" s="11"/>
      <c r="BLQ106" s="11"/>
      <c r="BLR106" s="11"/>
      <c r="BLS106" s="11"/>
      <c r="BLT106" s="11"/>
      <c r="BLU106" s="11"/>
      <c r="BLV106" s="11"/>
      <c r="BLW106" s="11"/>
      <c r="BLX106" s="11"/>
      <c r="BLY106" s="11"/>
      <c r="BLZ106" s="11"/>
      <c r="BMA106" s="11"/>
      <c r="BMB106" s="11"/>
      <c r="BMC106" s="11"/>
      <c r="BMD106" s="11"/>
      <c r="BME106" s="11"/>
      <c r="BMF106" s="11"/>
      <c r="BMG106" s="11"/>
      <c r="BMH106" s="11"/>
      <c r="BMI106" s="11"/>
      <c r="BMJ106" s="11"/>
      <c r="BMK106" s="11"/>
      <c r="BML106" s="11"/>
      <c r="BMM106" s="11"/>
      <c r="BMN106" s="11"/>
      <c r="BMO106" s="11"/>
      <c r="BMP106" s="11"/>
      <c r="BMQ106" s="11"/>
      <c r="BMR106" s="11"/>
      <c r="BMS106" s="11"/>
      <c r="BMT106" s="11"/>
      <c r="BMU106" s="11"/>
      <c r="BMV106" s="11"/>
      <c r="BMW106" s="11"/>
      <c r="BMX106" s="11"/>
      <c r="BMY106" s="11"/>
      <c r="BMZ106" s="11"/>
      <c r="BNA106" s="11"/>
      <c r="BNB106" s="11"/>
      <c r="BNC106" s="11"/>
      <c r="BND106" s="11"/>
      <c r="BNE106" s="11"/>
      <c r="BNF106" s="11"/>
      <c r="BNG106" s="11"/>
      <c r="BNH106" s="11"/>
      <c r="BNI106" s="11"/>
      <c r="BNJ106" s="11"/>
      <c r="BNK106" s="11"/>
      <c r="BNL106" s="11"/>
      <c r="BNM106" s="11"/>
      <c r="BNN106" s="11"/>
      <c r="BNO106" s="11"/>
      <c r="BNP106" s="11"/>
      <c r="BNQ106" s="11"/>
      <c r="BNR106" s="11"/>
      <c r="BNS106" s="11"/>
      <c r="BNT106" s="11"/>
      <c r="BNU106" s="11"/>
      <c r="BNV106" s="11"/>
      <c r="BNW106" s="11"/>
      <c r="BNX106" s="11"/>
      <c r="BNY106" s="11"/>
      <c r="BNZ106" s="11"/>
      <c r="BOA106" s="11"/>
      <c r="BOB106" s="11"/>
      <c r="BOC106" s="11"/>
      <c r="BOD106" s="11"/>
      <c r="BOE106" s="11"/>
      <c r="BOF106" s="11"/>
      <c r="BOG106" s="11"/>
      <c r="BOH106" s="11"/>
      <c r="BOI106" s="11"/>
      <c r="BOJ106" s="11"/>
      <c r="BOK106" s="11"/>
      <c r="BOL106" s="11"/>
      <c r="BOM106" s="11"/>
      <c r="BON106" s="11"/>
      <c r="BOO106" s="11"/>
      <c r="BOP106" s="11"/>
      <c r="BOQ106" s="11"/>
      <c r="BOR106" s="11"/>
      <c r="BOS106" s="11"/>
      <c r="BOT106" s="11"/>
      <c r="BOU106" s="11"/>
      <c r="BOV106" s="11"/>
      <c r="BOW106" s="11"/>
      <c r="BOX106" s="11"/>
      <c r="BOY106" s="11"/>
      <c r="BOZ106" s="11"/>
      <c r="BPA106" s="11"/>
      <c r="BPB106" s="11"/>
      <c r="BPC106" s="11"/>
      <c r="BPD106" s="11"/>
      <c r="BPE106" s="11"/>
      <c r="BPF106" s="11"/>
      <c r="BPG106" s="11"/>
      <c r="BPH106" s="11"/>
      <c r="BPI106" s="11"/>
      <c r="BPJ106" s="11"/>
      <c r="BPK106" s="11"/>
      <c r="BPL106" s="11"/>
      <c r="BPM106" s="11"/>
      <c r="BPN106" s="11"/>
      <c r="BPO106" s="11"/>
      <c r="BPP106" s="11"/>
      <c r="BPQ106" s="11"/>
      <c r="BPR106" s="11"/>
      <c r="BPS106" s="11"/>
      <c r="BPT106" s="11"/>
      <c r="BPU106" s="11"/>
      <c r="BPV106" s="11"/>
      <c r="BPW106" s="11"/>
      <c r="BPX106" s="11"/>
      <c r="BPY106" s="11"/>
      <c r="BPZ106" s="11"/>
      <c r="BQA106" s="11"/>
      <c r="BQB106" s="11"/>
      <c r="BQC106" s="11"/>
      <c r="BQD106" s="11"/>
      <c r="BQE106" s="11"/>
      <c r="BQF106" s="11"/>
      <c r="BQG106" s="11"/>
      <c r="BQH106" s="11"/>
      <c r="BQI106" s="11"/>
      <c r="BQJ106" s="11"/>
      <c r="BQK106" s="11"/>
      <c r="BQL106" s="11"/>
      <c r="BQM106" s="11"/>
      <c r="BQN106" s="11"/>
      <c r="BQO106" s="11"/>
      <c r="BQP106" s="11"/>
      <c r="BQQ106" s="11"/>
      <c r="BQR106" s="11"/>
      <c r="BQS106" s="11"/>
      <c r="BQT106" s="11"/>
      <c r="BQU106" s="11"/>
      <c r="BQV106" s="11"/>
      <c r="BQW106" s="11"/>
      <c r="BQX106" s="11"/>
      <c r="BQY106" s="11"/>
      <c r="BQZ106" s="11"/>
      <c r="BRA106" s="11"/>
      <c r="BRB106" s="11"/>
      <c r="BRC106" s="11"/>
      <c r="BRD106" s="11"/>
      <c r="BRE106" s="11"/>
      <c r="BRF106" s="11"/>
      <c r="BRG106" s="11"/>
      <c r="BRH106" s="11"/>
      <c r="BRI106" s="11"/>
      <c r="BRJ106" s="11"/>
      <c r="BRK106" s="11"/>
      <c r="BRL106" s="11"/>
      <c r="BRM106" s="11"/>
      <c r="BRN106" s="11"/>
      <c r="BRO106" s="11"/>
      <c r="BRP106" s="11"/>
      <c r="BRQ106" s="11"/>
      <c r="BRR106" s="11"/>
      <c r="BRS106" s="11"/>
      <c r="BRT106" s="11"/>
      <c r="BRU106" s="11"/>
      <c r="BRV106" s="11"/>
      <c r="BRW106" s="11"/>
      <c r="BRX106" s="11"/>
      <c r="BRY106" s="11"/>
      <c r="BRZ106" s="11"/>
      <c r="BSA106" s="11"/>
      <c r="BSB106" s="11"/>
      <c r="BSC106" s="11"/>
      <c r="BSD106" s="11"/>
      <c r="BSE106" s="11"/>
      <c r="BSF106" s="11"/>
      <c r="BSG106" s="11"/>
      <c r="BSH106" s="11"/>
      <c r="BSI106" s="11"/>
      <c r="BSJ106" s="11"/>
      <c r="BSK106" s="11"/>
      <c r="BSL106" s="11"/>
      <c r="BSM106" s="11"/>
      <c r="BSN106" s="11"/>
      <c r="BSO106" s="11"/>
      <c r="BSP106" s="11"/>
      <c r="BSQ106" s="11"/>
      <c r="BSR106" s="11"/>
      <c r="BSS106" s="11"/>
      <c r="BST106" s="11"/>
      <c r="BSU106" s="11"/>
      <c r="BSV106" s="11"/>
      <c r="BSW106" s="11"/>
      <c r="BSX106" s="11"/>
      <c r="BSY106" s="11"/>
      <c r="BSZ106" s="11"/>
      <c r="BTA106" s="11"/>
      <c r="BTB106" s="11"/>
      <c r="BTC106" s="11"/>
      <c r="BTD106" s="11"/>
      <c r="BTE106" s="11"/>
      <c r="BTF106" s="11"/>
      <c r="BTG106" s="11"/>
      <c r="BTH106" s="11"/>
      <c r="BTI106" s="11"/>
      <c r="BTJ106" s="11"/>
      <c r="BTK106" s="11"/>
      <c r="BTL106" s="11"/>
      <c r="BTM106" s="11"/>
      <c r="BTN106" s="11"/>
      <c r="BTO106" s="11"/>
      <c r="BTP106" s="11"/>
      <c r="BTQ106" s="11"/>
      <c r="BTR106" s="11"/>
      <c r="BTS106" s="11"/>
      <c r="BTT106" s="11"/>
      <c r="BTU106" s="11"/>
      <c r="BTV106" s="11"/>
      <c r="BTW106" s="11"/>
      <c r="BTX106" s="11"/>
      <c r="BTY106" s="11"/>
      <c r="BTZ106" s="11"/>
      <c r="BUA106" s="11"/>
      <c r="BUB106" s="11"/>
      <c r="BUC106" s="11"/>
      <c r="BUD106" s="11"/>
      <c r="BUE106" s="11"/>
      <c r="BUF106" s="11"/>
      <c r="BUG106" s="11"/>
      <c r="BUH106" s="11"/>
      <c r="BUI106" s="11"/>
      <c r="BUJ106" s="11"/>
      <c r="BUK106" s="11"/>
      <c r="BUL106" s="11"/>
      <c r="BUM106" s="11"/>
      <c r="BUN106" s="11"/>
      <c r="BUO106" s="11"/>
      <c r="BUP106" s="11"/>
      <c r="BUQ106" s="11"/>
      <c r="BUR106" s="11"/>
      <c r="BUS106" s="11"/>
      <c r="BUT106" s="11"/>
      <c r="BUU106" s="11"/>
      <c r="BUV106" s="11"/>
      <c r="BUW106" s="11"/>
      <c r="BUX106" s="11"/>
      <c r="BUY106" s="11"/>
      <c r="BUZ106" s="11"/>
      <c r="BVA106" s="11"/>
      <c r="BVB106" s="11"/>
      <c r="BVC106" s="11"/>
      <c r="BVD106" s="11"/>
      <c r="BVE106" s="11"/>
      <c r="BVF106" s="11"/>
      <c r="BVG106" s="11"/>
      <c r="BVH106" s="11"/>
      <c r="BVI106" s="11"/>
      <c r="BVJ106" s="11"/>
      <c r="BVK106" s="11"/>
      <c r="BVL106" s="11"/>
      <c r="BVM106" s="11"/>
      <c r="BVN106" s="11"/>
      <c r="BVO106" s="11"/>
      <c r="BVP106" s="11"/>
      <c r="BVQ106" s="11"/>
      <c r="BVR106" s="11"/>
      <c r="BVS106" s="11"/>
      <c r="BVT106" s="11"/>
      <c r="BVU106" s="11"/>
      <c r="BVV106" s="11"/>
      <c r="BVW106" s="11"/>
      <c r="BVX106" s="11"/>
      <c r="BVY106" s="11"/>
      <c r="BVZ106" s="11"/>
      <c r="BWA106" s="11"/>
      <c r="BWB106" s="11"/>
      <c r="BWC106" s="11"/>
      <c r="BWD106" s="11"/>
      <c r="BWE106" s="11"/>
      <c r="BWF106" s="11"/>
      <c r="BWG106" s="11"/>
      <c r="BWH106" s="11"/>
      <c r="BWI106" s="11"/>
      <c r="BWJ106" s="11"/>
      <c r="BWK106" s="11"/>
      <c r="BWL106" s="11"/>
      <c r="BWM106" s="11"/>
      <c r="BWN106" s="11"/>
      <c r="BWO106" s="11"/>
      <c r="BWP106" s="11"/>
      <c r="BWQ106" s="11"/>
      <c r="BWR106" s="11"/>
      <c r="BWS106" s="11"/>
      <c r="BWT106" s="11"/>
      <c r="BWU106" s="11"/>
      <c r="BWV106" s="11"/>
      <c r="BWW106" s="11"/>
      <c r="BWX106" s="11"/>
      <c r="BWY106" s="11"/>
      <c r="BWZ106" s="11"/>
      <c r="BXA106" s="11"/>
      <c r="BXB106" s="11"/>
      <c r="BXC106" s="11"/>
      <c r="BXD106" s="11"/>
      <c r="BXE106" s="11"/>
      <c r="BXF106" s="11"/>
      <c r="BXG106" s="11"/>
      <c r="BXH106" s="11"/>
      <c r="BXI106" s="11"/>
      <c r="BXJ106" s="11"/>
      <c r="BXK106" s="11"/>
      <c r="BXL106" s="11"/>
      <c r="BXM106" s="11"/>
      <c r="BXN106" s="11"/>
      <c r="BXO106" s="11"/>
      <c r="BXP106" s="11"/>
      <c r="BXQ106" s="11"/>
      <c r="BXR106" s="11"/>
      <c r="BXS106" s="11"/>
      <c r="BXT106" s="11"/>
      <c r="BXU106" s="11"/>
      <c r="BXV106" s="11"/>
      <c r="BXW106" s="11"/>
      <c r="BXX106" s="11"/>
      <c r="BXY106" s="11"/>
      <c r="BXZ106" s="11"/>
      <c r="BYA106" s="11"/>
      <c r="BYB106" s="11"/>
      <c r="BYC106" s="11"/>
      <c r="BYD106" s="11"/>
      <c r="BYE106" s="11"/>
      <c r="BYF106" s="11"/>
      <c r="BYG106" s="11"/>
      <c r="BYH106" s="11"/>
      <c r="BYI106" s="11"/>
      <c r="BYJ106" s="11"/>
      <c r="BYK106" s="11"/>
      <c r="BYL106" s="11"/>
      <c r="BYM106" s="11"/>
      <c r="BYN106" s="11"/>
      <c r="BYO106" s="11"/>
      <c r="BYP106" s="11"/>
      <c r="BYQ106" s="11"/>
      <c r="BYR106" s="11"/>
      <c r="BYS106" s="11"/>
      <c r="BYT106" s="11"/>
      <c r="BYU106" s="11"/>
      <c r="BYV106" s="11"/>
      <c r="BYW106" s="11"/>
      <c r="BYX106" s="11"/>
      <c r="BYY106" s="11"/>
      <c r="BYZ106" s="11"/>
      <c r="BZA106" s="11"/>
      <c r="BZB106" s="11"/>
      <c r="BZC106" s="11"/>
      <c r="BZD106" s="11"/>
      <c r="BZE106" s="11"/>
      <c r="BZF106" s="11"/>
      <c r="BZG106" s="11"/>
      <c r="BZH106" s="11"/>
      <c r="BZI106" s="11"/>
      <c r="BZJ106" s="11"/>
      <c r="BZK106" s="11"/>
      <c r="BZL106" s="11"/>
      <c r="BZM106" s="11"/>
      <c r="BZN106" s="11"/>
      <c r="BZO106" s="11"/>
      <c r="BZP106" s="11"/>
      <c r="BZQ106" s="11"/>
      <c r="BZR106" s="11"/>
      <c r="BZS106" s="11"/>
      <c r="BZT106" s="11"/>
      <c r="BZU106" s="11"/>
      <c r="BZV106" s="11"/>
      <c r="BZW106" s="11"/>
      <c r="BZX106" s="11"/>
      <c r="BZY106" s="11"/>
      <c r="BZZ106" s="11"/>
      <c r="CAA106" s="11"/>
      <c r="CAB106" s="11"/>
      <c r="CAC106" s="11"/>
      <c r="CAD106" s="11"/>
      <c r="CAE106" s="11"/>
      <c r="CAF106" s="11"/>
      <c r="CAG106" s="11"/>
      <c r="CAH106" s="11"/>
      <c r="CAI106" s="11"/>
      <c r="CAJ106" s="11"/>
      <c r="CAK106" s="11"/>
      <c r="CAL106" s="11"/>
      <c r="CAM106" s="11"/>
      <c r="CAN106" s="11"/>
      <c r="CAO106" s="11"/>
      <c r="CAP106" s="11"/>
      <c r="CAQ106" s="11"/>
      <c r="CAR106" s="11"/>
      <c r="CAS106" s="11"/>
      <c r="CAT106" s="11"/>
      <c r="CAU106" s="11"/>
      <c r="CAV106" s="11"/>
      <c r="CAW106" s="11"/>
      <c r="CAX106" s="11"/>
      <c r="CAY106" s="11"/>
      <c r="CAZ106" s="11"/>
      <c r="CBA106" s="11"/>
      <c r="CBB106" s="11"/>
      <c r="CBC106" s="11"/>
      <c r="CBD106" s="11"/>
      <c r="CBE106" s="11"/>
      <c r="CBF106" s="11"/>
      <c r="CBG106" s="11"/>
      <c r="CBH106" s="11"/>
      <c r="CBI106" s="11"/>
      <c r="CBJ106" s="11"/>
      <c r="CBK106" s="11"/>
      <c r="CBL106" s="11"/>
      <c r="CBM106" s="11"/>
      <c r="CBN106" s="11"/>
      <c r="CBO106" s="11"/>
      <c r="CBP106" s="11"/>
      <c r="CBQ106" s="11"/>
      <c r="CBR106" s="11"/>
      <c r="CBS106" s="11"/>
      <c r="CBT106" s="11"/>
      <c r="CBU106" s="11"/>
      <c r="CBV106" s="11"/>
      <c r="CBW106" s="11"/>
      <c r="CBX106" s="11"/>
      <c r="CBY106" s="11"/>
      <c r="CBZ106" s="11"/>
      <c r="CCA106" s="11"/>
      <c r="CCB106" s="11"/>
      <c r="CCC106" s="11"/>
      <c r="CCD106" s="11"/>
      <c r="CCE106" s="11"/>
      <c r="CCF106" s="11"/>
      <c r="CCG106" s="11"/>
      <c r="CCH106" s="11"/>
      <c r="CCI106" s="11"/>
      <c r="CCJ106" s="11"/>
      <c r="CCK106" s="11"/>
      <c r="CCL106" s="11"/>
      <c r="CCM106" s="11"/>
      <c r="CCN106" s="11"/>
      <c r="CCO106" s="11"/>
      <c r="CCP106" s="11"/>
      <c r="CCQ106" s="11"/>
      <c r="CCR106" s="11"/>
      <c r="CCS106" s="11"/>
      <c r="CCT106" s="11"/>
      <c r="CCU106" s="11"/>
      <c r="CCV106" s="11"/>
      <c r="CCW106" s="11"/>
      <c r="CCX106" s="11"/>
      <c r="CCY106" s="11"/>
      <c r="CCZ106" s="11"/>
      <c r="CDA106" s="11"/>
      <c r="CDB106" s="11"/>
      <c r="CDC106" s="11"/>
      <c r="CDD106" s="11"/>
      <c r="CDE106" s="11"/>
      <c r="CDF106" s="11"/>
      <c r="CDG106" s="11"/>
      <c r="CDH106" s="11"/>
      <c r="CDI106" s="11"/>
      <c r="CDJ106" s="11"/>
      <c r="CDK106" s="11"/>
      <c r="CDL106" s="11"/>
      <c r="CDM106" s="11"/>
      <c r="CDN106" s="11"/>
      <c r="CDO106" s="11"/>
      <c r="CDP106" s="11"/>
      <c r="CDQ106" s="11"/>
      <c r="CDR106" s="11"/>
      <c r="CDS106" s="11"/>
      <c r="CDT106" s="11"/>
      <c r="CDU106" s="11"/>
      <c r="CDV106" s="11"/>
      <c r="CDW106" s="11"/>
      <c r="CDX106" s="11"/>
      <c r="CDY106" s="11"/>
      <c r="CDZ106" s="11"/>
      <c r="CEA106" s="11"/>
      <c r="CEB106" s="11"/>
      <c r="CEC106" s="11"/>
      <c r="CED106" s="11"/>
      <c r="CEE106" s="11"/>
      <c r="CEF106" s="11"/>
      <c r="CEG106" s="11"/>
      <c r="CEH106" s="11"/>
      <c r="CEI106" s="11"/>
      <c r="CEJ106" s="11"/>
      <c r="CEK106" s="11"/>
      <c r="CEL106" s="11"/>
      <c r="CEM106" s="11"/>
      <c r="CEN106" s="11"/>
      <c r="CEO106" s="11"/>
      <c r="CEP106" s="11"/>
      <c r="CEQ106" s="11"/>
      <c r="CER106" s="11"/>
      <c r="CES106" s="11"/>
      <c r="CET106" s="11"/>
      <c r="CEU106" s="11"/>
      <c r="CEV106" s="11"/>
      <c r="CEW106" s="11"/>
      <c r="CEX106" s="11"/>
      <c r="CEY106" s="11"/>
      <c r="CEZ106" s="11"/>
      <c r="CFA106" s="11"/>
      <c r="CFB106" s="11"/>
      <c r="CFC106" s="11"/>
      <c r="CFD106" s="11"/>
      <c r="CFE106" s="11"/>
      <c r="CFF106" s="11"/>
      <c r="CFG106" s="11"/>
      <c r="CFH106" s="11"/>
      <c r="CFI106" s="11"/>
      <c r="CFJ106" s="11"/>
      <c r="CFK106" s="11"/>
      <c r="CFL106" s="11"/>
      <c r="CFM106" s="11"/>
      <c r="CFN106" s="11"/>
      <c r="CFO106" s="11"/>
      <c r="CFP106" s="11"/>
      <c r="CFQ106" s="11"/>
      <c r="CFR106" s="11"/>
      <c r="CFS106" s="11"/>
      <c r="CFT106" s="11"/>
      <c r="CFU106" s="11"/>
      <c r="CFV106" s="11"/>
      <c r="CFW106" s="11"/>
      <c r="CFX106" s="11"/>
      <c r="CFY106" s="11"/>
      <c r="CFZ106" s="11"/>
      <c r="CGA106" s="11"/>
      <c r="CGB106" s="11"/>
      <c r="CGC106" s="11"/>
      <c r="CGD106" s="11"/>
      <c r="CGE106" s="11"/>
      <c r="CGF106" s="11"/>
      <c r="CGG106" s="11"/>
      <c r="CGH106" s="11"/>
      <c r="CGI106" s="11"/>
      <c r="CGJ106" s="11"/>
      <c r="CGK106" s="11"/>
      <c r="CGL106" s="11"/>
      <c r="CGM106" s="11"/>
      <c r="CGN106" s="11"/>
      <c r="CGO106" s="11"/>
      <c r="CGP106" s="11"/>
      <c r="CGQ106" s="11"/>
      <c r="CGR106" s="11"/>
      <c r="CGS106" s="11"/>
      <c r="CGT106" s="11"/>
      <c r="CGU106" s="11"/>
      <c r="CGV106" s="11"/>
      <c r="CGW106" s="11"/>
      <c r="CGX106" s="11"/>
      <c r="CGY106" s="11"/>
      <c r="CGZ106" s="11"/>
      <c r="CHA106" s="11"/>
      <c r="CHB106" s="11"/>
      <c r="CHC106" s="11"/>
      <c r="CHD106" s="11"/>
      <c r="CHE106" s="11"/>
      <c r="CHF106" s="11"/>
      <c r="CHG106" s="11"/>
      <c r="CHH106" s="11"/>
      <c r="CHI106" s="11"/>
      <c r="CHJ106" s="11"/>
      <c r="CHK106" s="11"/>
      <c r="CHL106" s="11"/>
      <c r="CHM106" s="11"/>
      <c r="CHN106" s="11"/>
      <c r="CHO106" s="11"/>
      <c r="CHP106" s="11"/>
      <c r="CHQ106" s="11"/>
      <c r="CHR106" s="11"/>
      <c r="CHS106" s="11"/>
      <c r="CHT106" s="11"/>
      <c r="CHU106" s="11"/>
      <c r="CHV106" s="11"/>
      <c r="CHW106" s="11"/>
      <c r="CHX106" s="11"/>
      <c r="CHY106" s="11"/>
      <c r="CHZ106" s="11"/>
      <c r="CIA106" s="11"/>
      <c r="CIB106" s="11"/>
      <c r="CIC106" s="11"/>
      <c r="CID106" s="11"/>
      <c r="CIE106" s="11"/>
      <c r="CIF106" s="11"/>
      <c r="CIG106" s="11"/>
      <c r="CIH106" s="11"/>
      <c r="CII106" s="11"/>
      <c r="CIJ106" s="11"/>
      <c r="CIK106" s="11"/>
      <c r="CIL106" s="11"/>
      <c r="CIM106" s="11"/>
      <c r="CIN106" s="11"/>
      <c r="CIO106" s="11"/>
      <c r="CIP106" s="11"/>
      <c r="CIQ106" s="11"/>
      <c r="CIR106" s="11"/>
      <c r="CIS106" s="11"/>
      <c r="CIT106" s="11"/>
      <c r="CIU106" s="11"/>
      <c r="CIV106" s="11"/>
      <c r="CIW106" s="11"/>
      <c r="CIX106" s="11"/>
      <c r="CIY106" s="11"/>
      <c r="CIZ106" s="11"/>
      <c r="CJA106" s="11"/>
      <c r="CJB106" s="11"/>
      <c r="CJC106" s="11"/>
      <c r="CJD106" s="11"/>
      <c r="CJE106" s="11"/>
      <c r="CJF106" s="11"/>
      <c r="CJG106" s="11"/>
      <c r="CJH106" s="11"/>
      <c r="CJI106" s="11"/>
      <c r="CJJ106" s="11"/>
      <c r="CJK106" s="11"/>
      <c r="CJL106" s="11"/>
      <c r="CJM106" s="11"/>
      <c r="CJN106" s="11"/>
      <c r="CJO106" s="11"/>
      <c r="CJP106" s="11"/>
      <c r="CJQ106" s="11"/>
      <c r="CJR106" s="11"/>
      <c r="CJS106" s="11"/>
      <c r="CJT106" s="11"/>
      <c r="CJU106" s="11"/>
      <c r="CJV106" s="11"/>
      <c r="CJW106" s="11"/>
      <c r="CJX106" s="11"/>
      <c r="CJY106" s="11"/>
      <c r="CJZ106" s="11"/>
      <c r="CKA106" s="11"/>
      <c r="CKB106" s="11"/>
      <c r="CKC106" s="11"/>
      <c r="CKD106" s="11"/>
      <c r="CKE106" s="11"/>
      <c r="CKF106" s="11"/>
      <c r="CKG106" s="11"/>
      <c r="CKH106" s="11"/>
      <c r="CKI106" s="11"/>
      <c r="CKJ106" s="11"/>
      <c r="CKK106" s="11"/>
      <c r="CKL106" s="11"/>
      <c r="CKM106" s="11"/>
      <c r="CKN106" s="11"/>
      <c r="CKO106" s="11"/>
      <c r="CKP106" s="11"/>
      <c r="CKQ106" s="11"/>
      <c r="CKR106" s="11"/>
      <c r="CKS106" s="11"/>
      <c r="CKT106" s="11"/>
      <c r="CKU106" s="11"/>
      <c r="CKV106" s="11"/>
      <c r="CKW106" s="11"/>
      <c r="CKX106" s="11"/>
      <c r="CKY106" s="11"/>
      <c r="CKZ106" s="11"/>
      <c r="CLA106" s="11"/>
      <c r="CLB106" s="11"/>
      <c r="CLC106" s="11"/>
      <c r="CLD106" s="11"/>
      <c r="CLE106" s="11"/>
      <c r="CLF106" s="11"/>
      <c r="CLG106" s="11"/>
      <c r="CLH106" s="11"/>
      <c r="CLI106" s="11"/>
      <c r="CLJ106" s="11"/>
      <c r="CLK106" s="11"/>
      <c r="CLL106" s="11"/>
      <c r="CLM106" s="11"/>
      <c r="CLN106" s="11"/>
      <c r="CLO106" s="11"/>
      <c r="CLP106" s="11"/>
      <c r="CLQ106" s="11"/>
      <c r="CLR106" s="11"/>
      <c r="CLS106" s="11"/>
      <c r="CLT106" s="11"/>
      <c r="CLU106" s="11"/>
      <c r="CLV106" s="11"/>
      <c r="CLW106" s="11"/>
      <c r="CLX106" s="11"/>
      <c r="CLY106" s="11"/>
      <c r="CLZ106" s="11"/>
      <c r="CMA106" s="11"/>
      <c r="CMB106" s="11"/>
      <c r="CMC106" s="11"/>
      <c r="CMD106" s="11"/>
      <c r="CME106" s="11"/>
      <c r="CMF106" s="11"/>
      <c r="CMG106" s="11"/>
      <c r="CMH106" s="11"/>
      <c r="CMI106" s="11"/>
      <c r="CMJ106" s="11"/>
      <c r="CMK106" s="11"/>
      <c r="CML106" s="11"/>
      <c r="CMM106" s="11"/>
      <c r="CMN106" s="11"/>
      <c r="CMO106" s="11"/>
      <c r="CMP106" s="11"/>
      <c r="CMQ106" s="11"/>
      <c r="CMR106" s="11"/>
      <c r="CMS106" s="11"/>
      <c r="CMT106" s="11"/>
      <c r="CMU106" s="11"/>
      <c r="CMV106" s="11"/>
      <c r="CMW106" s="11"/>
      <c r="CMX106" s="11"/>
      <c r="CMY106" s="11"/>
      <c r="CMZ106" s="11"/>
      <c r="CNA106" s="11"/>
      <c r="CNB106" s="11"/>
      <c r="CNC106" s="11"/>
      <c r="CND106" s="11"/>
      <c r="CNE106" s="11"/>
      <c r="CNF106" s="11"/>
      <c r="CNG106" s="11"/>
      <c r="CNH106" s="11"/>
      <c r="CNI106" s="11"/>
      <c r="CNJ106" s="11"/>
      <c r="CNK106" s="11"/>
      <c r="CNL106" s="11"/>
      <c r="CNM106" s="11"/>
      <c r="CNN106" s="11"/>
      <c r="CNO106" s="11"/>
      <c r="CNP106" s="11"/>
      <c r="CNQ106" s="11"/>
      <c r="CNR106" s="11"/>
      <c r="CNS106" s="11"/>
      <c r="CNT106" s="11"/>
      <c r="CNU106" s="11"/>
      <c r="CNV106" s="11"/>
      <c r="CNW106" s="11"/>
      <c r="CNX106" s="11"/>
      <c r="CNY106" s="11"/>
      <c r="CNZ106" s="11"/>
      <c r="COA106" s="11"/>
      <c r="COB106" s="11"/>
      <c r="COC106" s="11"/>
      <c r="COD106" s="11"/>
      <c r="COE106" s="11"/>
      <c r="COF106" s="11"/>
      <c r="COG106" s="11"/>
      <c r="COH106" s="11"/>
      <c r="COI106" s="11"/>
      <c r="COJ106" s="11"/>
      <c r="COK106" s="11"/>
      <c r="COL106" s="11"/>
      <c r="COM106" s="11"/>
      <c r="CON106" s="11"/>
      <c r="COO106" s="11"/>
      <c r="COP106" s="11"/>
      <c r="COQ106" s="11"/>
      <c r="COR106" s="11"/>
      <c r="COS106" s="11"/>
      <c r="COT106" s="11"/>
      <c r="COU106" s="11"/>
      <c r="COV106" s="11"/>
      <c r="COW106" s="11"/>
      <c r="COX106" s="11"/>
      <c r="COY106" s="11"/>
      <c r="COZ106" s="11"/>
      <c r="CPA106" s="11"/>
      <c r="CPB106" s="11"/>
      <c r="CPC106" s="11"/>
      <c r="CPD106" s="11"/>
      <c r="CPE106" s="11"/>
      <c r="CPF106" s="11"/>
      <c r="CPG106" s="11"/>
      <c r="CPH106" s="11"/>
      <c r="CPI106" s="11"/>
      <c r="CPJ106" s="11"/>
      <c r="CPK106" s="11"/>
      <c r="CPL106" s="11"/>
      <c r="CPM106" s="11"/>
      <c r="CPN106" s="11"/>
      <c r="CPO106" s="11"/>
      <c r="CPP106" s="11"/>
      <c r="CPQ106" s="11"/>
      <c r="CPR106" s="11"/>
      <c r="CPS106" s="11"/>
      <c r="CPT106" s="11"/>
      <c r="CPU106" s="11"/>
      <c r="CPV106" s="11"/>
      <c r="CPW106" s="11"/>
      <c r="CPX106" s="11"/>
      <c r="CPY106" s="11"/>
      <c r="CPZ106" s="11"/>
      <c r="CQA106" s="11"/>
      <c r="CQB106" s="11"/>
      <c r="CQC106" s="11"/>
      <c r="CQD106" s="11"/>
      <c r="CQE106" s="11"/>
      <c r="CQF106" s="11"/>
      <c r="CQG106" s="11"/>
      <c r="CQH106" s="11"/>
      <c r="CQI106" s="11"/>
      <c r="CQJ106" s="11"/>
      <c r="CQK106" s="11"/>
      <c r="CQL106" s="11"/>
      <c r="CQM106" s="11"/>
      <c r="CQN106" s="11"/>
      <c r="CQO106" s="11"/>
      <c r="CQP106" s="11"/>
      <c r="CQQ106" s="11"/>
      <c r="CQR106" s="11"/>
      <c r="CQS106" s="11"/>
      <c r="CQT106" s="11"/>
      <c r="CQU106" s="11"/>
      <c r="CQV106" s="11"/>
      <c r="CQW106" s="11"/>
      <c r="CQX106" s="11"/>
      <c r="CQY106" s="11"/>
      <c r="CQZ106" s="11"/>
      <c r="CRA106" s="11"/>
      <c r="CRB106" s="11"/>
      <c r="CRC106" s="11"/>
      <c r="CRD106" s="11"/>
      <c r="CRE106" s="11"/>
      <c r="CRF106" s="11"/>
      <c r="CRG106" s="11"/>
      <c r="CRH106" s="11"/>
      <c r="CRI106" s="11"/>
      <c r="CRJ106" s="11"/>
      <c r="CRK106" s="11"/>
      <c r="CRL106" s="11"/>
      <c r="CRM106" s="11"/>
      <c r="CRN106" s="11"/>
      <c r="CRO106" s="11"/>
      <c r="CRP106" s="11"/>
      <c r="CRQ106" s="11"/>
      <c r="CRR106" s="11"/>
      <c r="CRS106" s="11"/>
      <c r="CRT106" s="11"/>
      <c r="CRU106" s="11"/>
      <c r="CRV106" s="11"/>
      <c r="CRW106" s="11"/>
      <c r="CRX106" s="11"/>
      <c r="CRY106" s="11"/>
      <c r="CRZ106" s="11"/>
      <c r="CSA106" s="11"/>
      <c r="CSB106" s="11"/>
      <c r="CSC106" s="11"/>
      <c r="CSD106" s="11"/>
      <c r="CSE106" s="11"/>
      <c r="CSF106" s="11"/>
      <c r="CSG106" s="11"/>
      <c r="CSH106" s="11"/>
      <c r="CSI106" s="11"/>
      <c r="CSJ106" s="11"/>
      <c r="CSK106" s="11"/>
      <c r="CSL106" s="11"/>
      <c r="CSM106" s="11"/>
      <c r="CSN106" s="11"/>
      <c r="CSO106" s="11"/>
      <c r="CSP106" s="11"/>
      <c r="CSQ106" s="11"/>
      <c r="CSR106" s="11"/>
      <c r="CSS106" s="11"/>
      <c r="CST106" s="11"/>
      <c r="CSU106" s="11"/>
      <c r="CSV106" s="11"/>
      <c r="CSW106" s="11"/>
      <c r="CSX106" s="11"/>
      <c r="CSY106" s="11"/>
      <c r="CSZ106" s="11"/>
      <c r="CTA106" s="11"/>
      <c r="CTB106" s="11"/>
      <c r="CTC106" s="11"/>
      <c r="CTD106" s="11"/>
      <c r="CTE106" s="11"/>
      <c r="CTF106" s="11"/>
      <c r="CTG106" s="11"/>
      <c r="CTH106" s="11"/>
      <c r="CTI106" s="11"/>
      <c r="CTJ106" s="11"/>
      <c r="CTK106" s="11"/>
      <c r="CTL106" s="11"/>
      <c r="CTM106" s="11"/>
      <c r="CTN106" s="11"/>
      <c r="CTO106" s="11"/>
      <c r="CTP106" s="11"/>
      <c r="CTQ106" s="11"/>
      <c r="CTR106" s="11"/>
      <c r="CTS106" s="11"/>
      <c r="CTT106" s="11"/>
      <c r="CTU106" s="11"/>
      <c r="CTV106" s="11"/>
      <c r="CTW106" s="11"/>
      <c r="CTX106" s="11"/>
      <c r="CTY106" s="11"/>
      <c r="CTZ106" s="11"/>
      <c r="CUA106" s="11"/>
      <c r="CUB106" s="11"/>
      <c r="CUC106" s="11"/>
      <c r="CUD106" s="11"/>
      <c r="CUE106" s="11"/>
      <c r="CUF106" s="11"/>
      <c r="CUG106" s="11"/>
      <c r="CUH106" s="11"/>
      <c r="CUI106" s="11"/>
      <c r="CUJ106" s="11"/>
      <c r="CUK106" s="11"/>
      <c r="CUL106" s="11"/>
      <c r="CUM106" s="11"/>
      <c r="CUN106" s="11"/>
      <c r="CUO106" s="11"/>
      <c r="CUP106" s="11"/>
      <c r="CUQ106" s="11"/>
      <c r="CUR106" s="11"/>
      <c r="CUS106" s="11"/>
      <c r="CUT106" s="11"/>
      <c r="CUU106" s="11"/>
      <c r="CUV106" s="11"/>
      <c r="CUW106" s="11"/>
      <c r="CUX106" s="11"/>
      <c r="CUY106" s="11"/>
      <c r="CUZ106" s="11"/>
      <c r="CVA106" s="11"/>
      <c r="CVB106" s="11"/>
      <c r="CVC106" s="11"/>
      <c r="CVD106" s="11"/>
      <c r="CVE106" s="11"/>
      <c r="CVF106" s="11"/>
      <c r="CVG106" s="11"/>
      <c r="CVH106" s="11"/>
      <c r="CVI106" s="11"/>
      <c r="CVJ106" s="11"/>
      <c r="CVK106" s="11"/>
      <c r="CVL106" s="11"/>
      <c r="CVM106" s="11"/>
      <c r="CVN106" s="11"/>
      <c r="CVO106" s="11"/>
      <c r="CVP106" s="11"/>
      <c r="CVQ106" s="11"/>
      <c r="CVR106" s="11"/>
      <c r="CVS106" s="11"/>
      <c r="CVT106" s="11"/>
      <c r="CVU106" s="11"/>
      <c r="CVV106" s="11"/>
      <c r="CVW106" s="11"/>
      <c r="CVX106" s="11"/>
      <c r="CVY106" s="11"/>
      <c r="CVZ106" s="11"/>
      <c r="CWA106" s="11"/>
      <c r="CWB106" s="11"/>
      <c r="CWC106" s="11"/>
      <c r="CWD106" s="11"/>
      <c r="CWE106" s="11"/>
      <c r="CWF106" s="11"/>
      <c r="CWG106" s="11"/>
      <c r="CWH106" s="11"/>
      <c r="CWI106" s="11"/>
      <c r="CWJ106" s="11"/>
      <c r="CWK106" s="11"/>
      <c r="CWL106" s="11"/>
      <c r="CWM106" s="11"/>
      <c r="CWN106" s="11"/>
      <c r="CWO106" s="11"/>
      <c r="CWP106" s="11"/>
      <c r="CWQ106" s="11"/>
      <c r="CWR106" s="11"/>
      <c r="CWS106" s="11"/>
      <c r="CWT106" s="11"/>
      <c r="CWU106" s="11"/>
      <c r="CWV106" s="11"/>
      <c r="CWW106" s="11"/>
      <c r="CWX106" s="11"/>
      <c r="CWY106" s="11"/>
      <c r="CWZ106" s="11"/>
      <c r="CXA106" s="11"/>
      <c r="CXB106" s="11"/>
      <c r="CXC106" s="11"/>
      <c r="CXD106" s="11"/>
      <c r="CXE106" s="11"/>
      <c r="CXF106" s="11"/>
      <c r="CXG106" s="11"/>
      <c r="CXH106" s="11"/>
      <c r="CXI106" s="11"/>
      <c r="CXJ106" s="11"/>
      <c r="CXK106" s="11"/>
      <c r="CXL106" s="11"/>
      <c r="CXM106" s="11"/>
      <c r="CXN106" s="11"/>
      <c r="CXO106" s="11"/>
      <c r="CXP106" s="11"/>
      <c r="CXQ106" s="11"/>
      <c r="CXR106" s="11"/>
      <c r="CXS106" s="11"/>
      <c r="CXT106" s="11"/>
      <c r="CXU106" s="11"/>
      <c r="CXV106" s="11"/>
      <c r="CXW106" s="11"/>
      <c r="CXX106" s="11"/>
      <c r="CXY106" s="11"/>
      <c r="CXZ106" s="11"/>
      <c r="CYA106" s="11"/>
      <c r="CYB106" s="11"/>
      <c r="CYC106" s="11"/>
      <c r="CYD106" s="11"/>
      <c r="CYE106" s="11"/>
      <c r="CYF106" s="11"/>
      <c r="CYG106" s="11"/>
      <c r="CYH106" s="11"/>
      <c r="CYI106" s="11"/>
      <c r="CYJ106" s="11"/>
      <c r="CYK106" s="11"/>
      <c r="CYL106" s="11"/>
      <c r="CYM106" s="11"/>
      <c r="CYN106" s="11"/>
      <c r="CYO106" s="11"/>
      <c r="CYP106" s="11"/>
      <c r="CYQ106" s="11"/>
      <c r="CYR106" s="11"/>
      <c r="CYS106" s="11"/>
      <c r="CYT106" s="11"/>
      <c r="CYU106" s="11"/>
      <c r="CYV106" s="11"/>
      <c r="CYW106" s="11"/>
      <c r="CYX106" s="11"/>
      <c r="CYY106" s="11"/>
      <c r="CYZ106" s="11"/>
      <c r="CZA106" s="11"/>
      <c r="CZB106" s="11"/>
      <c r="CZC106" s="11"/>
      <c r="CZD106" s="11"/>
      <c r="CZE106" s="11"/>
      <c r="CZF106" s="11"/>
      <c r="CZG106" s="11"/>
      <c r="CZH106" s="11"/>
      <c r="CZI106" s="11"/>
      <c r="CZJ106" s="11"/>
      <c r="CZK106" s="11"/>
      <c r="CZL106" s="11"/>
      <c r="CZM106" s="11"/>
      <c r="CZN106" s="11"/>
      <c r="CZO106" s="11"/>
      <c r="CZP106" s="11"/>
      <c r="CZQ106" s="11"/>
      <c r="CZR106" s="11"/>
      <c r="CZS106" s="11"/>
      <c r="CZT106" s="11"/>
      <c r="CZU106" s="11"/>
      <c r="CZV106" s="11"/>
      <c r="CZW106" s="11"/>
      <c r="CZX106" s="11"/>
      <c r="CZY106" s="11"/>
      <c r="CZZ106" s="11"/>
      <c r="DAA106" s="11"/>
      <c r="DAB106" s="11"/>
      <c r="DAC106" s="11"/>
      <c r="DAD106" s="11"/>
      <c r="DAE106" s="11"/>
      <c r="DAF106" s="11"/>
      <c r="DAG106" s="11"/>
      <c r="DAH106" s="11"/>
      <c r="DAI106" s="11"/>
      <c r="DAJ106" s="11"/>
      <c r="DAK106" s="11"/>
      <c r="DAL106" s="11"/>
      <c r="DAM106" s="11"/>
      <c r="DAN106" s="11"/>
      <c r="DAO106" s="11"/>
      <c r="DAP106" s="11"/>
      <c r="DAQ106" s="11"/>
      <c r="DAR106" s="11"/>
      <c r="DAS106" s="11"/>
      <c r="DAT106" s="11"/>
      <c r="DAU106" s="11"/>
      <c r="DAV106" s="11"/>
      <c r="DAW106" s="11"/>
      <c r="DAX106" s="11"/>
      <c r="DAY106" s="11"/>
      <c r="DAZ106" s="11"/>
      <c r="DBA106" s="11"/>
      <c r="DBB106" s="11"/>
      <c r="DBC106" s="11"/>
      <c r="DBD106" s="11"/>
      <c r="DBE106" s="11"/>
      <c r="DBF106" s="11"/>
      <c r="DBG106" s="11"/>
      <c r="DBH106" s="11"/>
      <c r="DBI106" s="11"/>
      <c r="DBJ106" s="11"/>
      <c r="DBK106" s="11"/>
      <c r="DBL106" s="11"/>
      <c r="DBM106" s="11"/>
      <c r="DBN106" s="11"/>
      <c r="DBO106" s="11"/>
      <c r="DBP106" s="11"/>
      <c r="DBQ106" s="11"/>
      <c r="DBR106" s="11"/>
      <c r="DBS106" s="11"/>
      <c r="DBT106" s="11"/>
      <c r="DBU106" s="11"/>
      <c r="DBV106" s="11"/>
      <c r="DBW106" s="11"/>
      <c r="DBX106" s="11"/>
      <c r="DBY106" s="11"/>
      <c r="DBZ106" s="11"/>
      <c r="DCA106" s="11"/>
      <c r="DCB106" s="11"/>
      <c r="DCC106" s="11"/>
      <c r="DCD106" s="11"/>
      <c r="DCE106" s="11"/>
      <c r="DCF106" s="11"/>
      <c r="DCG106" s="11"/>
      <c r="DCH106" s="11"/>
      <c r="DCI106" s="11"/>
      <c r="DCJ106" s="11"/>
      <c r="DCK106" s="11"/>
      <c r="DCL106" s="11"/>
      <c r="DCM106" s="11"/>
      <c r="DCN106" s="11"/>
      <c r="DCO106" s="11"/>
      <c r="DCP106" s="11"/>
      <c r="DCQ106" s="11"/>
      <c r="DCR106" s="11"/>
      <c r="DCS106" s="11"/>
      <c r="DCT106" s="11"/>
      <c r="DCU106" s="11"/>
      <c r="DCV106" s="11"/>
      <c r="DCW106" s="11"/>
      <c r="DCX106" s="11"/>
      <c r="DCY106" s="11"/>
      <c r="DCZ106" s="11"/>
      <c r="DDA106" s="11"/>
      <c r="DDB106" s="11"/>
      <c r="DDC106" s="11"/>
      <c r="DDD106" s="11"/>
      <c r="DDE106" s="11"/>
      <c r="DDF106" s="11"/>
      <c r="DDG106" s="11"/>
      <c r="DDH106" s="11"/>
      <c r="DDI106" s="11"/>
      <c r="DDJ106" s="11"/>
      <c r="DDK106" s="11"/>
      <c r="DDL106" s="11"/>
      <c r="DDM106" s="11"/>
      <c r="DDN106" s="11"/>
      <c r="DDO106" s="11"/>
      <c r="DDP106" s="11"/>
      <c r="DDQ106" s="11"/>
      <c r="DDR106" s="11"/>
      <c r="DDS106" s="11"/>
      <c r="DDT106" s="11"/>
      <c r="DDU106" s="11"/>
      <c r="DDV106" s="11"/>
      <c r="DDW106" s="11"/>
      <c r="DDX106" s="11"/>
      <c r="DDY106" s="11"/>
      <c r="DDZ106" s="11"/>
      <c r="DEA106" s="11"/>
      <c r="DEB106" s="11"/>
      <c r="DEC106" s="11"/>
      <c r="DED106" s="11"/>
      <c r="DEE106" s="11"/>
      <c r="DEF106" s="11"/>
      <c r="DEG106" s="11"/>
      <c r="DEH106" s="11"/>
      <c r="DEI106" s="11"/>
      <c r="DEJ106" s="11"/>
      <c r="DEK106" s="11"/>
      <c r="DEL106" s="11"/>
      <c r="DEM106" s="11"/>
      <c r="DEN106" s="11"/>
      <c r="DEO106" s="11"/>
      <c r="DEP106" s="11"/>
      <c r="DEQ106" s="11"/>
      <c r="DER106" s="11"/>
      <c r="DES106" s="11"/>
      <c r="DET106" s="11"/>
      <c r="DEU106" s="11"/>
      <c r="DEV106" s="11"/>
      <c r="DEW106" s="11"/>
      <c r="DEX106" s="11"/>
      <c r="DEY106" s="11"/>
      <c r="DEZ106" s="11"/>
      <c r="DFA106" s="11"/>
      <c r="DFB106" s="11"/>
      <c r="DFC106" s="11"/>
      <c r="DFD106" s="11"/>
      <c r="DFE106" s="11"/>
      <c r="DFF106" s="11"/>
      <c r="DFG106" s="11"/>
      <c r="DFH106" s="11"/>
      <c r="DFI106" s="11"/>
      <c r="DFJ106" s="11"/>
      <c r="DFK106" s="11"/>
      <c r="DFL106" s="11"/>
      <c r="DFM106" s="11"/>
      <c r="DFN106" s="11"/>
      <c r="DFO106" s="11"/>
      <c r="DFP106" s="11"/>
      <c r="DFQ106" s="11"/>
      <c r="DFR106" s="11"/>
      <c r="DFS106" s="11"/>
      <c r="DFT106" s="11"/>
      <c r="DFU106" s="11"/>
      <c r="DFV106" s="11"/>
      <c r="DFW106" s="11"/>
      <c r="DFX106" s="11"/>
      <c r="DFY106" s="11"/>
      <c r="DFZ106" s="11"/>
      <c r="DGA106" s="11"/>
      <c r="DGB106" s="11"/>
      <c r="DGC106" s="11"/>
      <c r="DGD106" s="11"/>
      <c r="DGE106" s="11"/>
      <c r="DGF106" s="11"/>
      <c r="DGG106" s="11"/>
      <c r="DGH106" s="11"/>
      <c r="DGI106" s="11"/>
      <c r="DGJ106" s="11"/>
      <c r="DGK106" s="11"/>
      <c r="DGL106" s="11"/>
      <c r="DGM106" s="11"/>
      <c r="DGN106" s="11"/>
      <c r="DGO106" s="11"/>
      <c r="DGP106" s="11"/>
      <c r="DGQ106" s="11"/>
      <c r="DGR106" s="11"/>
      <c r="DGS106" s="11"/>
      <c r="DGT106" s="11"/>
      <c r="DGU106" s="11"/>
      <c r="DGV106" s="11"/>
      <c r="DGW106" s="11"/>
      <c r="DGX106" s="11"/>
      <c r="DGY106" s="11"/>
      <c r="DGZ106" s="11"/>
      <c r="DHA106" s="11"/>
      <c r="DHB106" s="11"/>
      <c r="DHC106" s="11"/>
      <c r="DHD106" s="11"/>
      <c r="DHE106" s="11"/>
      <c r="DHF106" s="11"/>
      <c r="DHG106" s="11"/>
      <c r="DHH106" s="11"/>
      <c r="DHI106" s="11"/>
      <c r="DHJ106" s="11"/>
      <c r="DHK106" s="11"/>
      <c r="DHL106" s="11"/>
      <c r="DHM106" s="11"/>
      <c r="DHN106" s="11"/>
      <c r="DHO106" s="11"/>
      <c r="DHP106" s="11"/>
      <c r="DHQ106" s="11"/>
      <c r="DHR106" s="11"/>
      <c r="DHS106" s="11"/>
      <c r="DHT106" s="11"/>
      <c r="DHU106" s="11"/>
      <c r="DHV106" s="11"/>
      <c r="DHW106" s="11"/>
      <c r="DHX106" s="11"/>
      <c r="DHY106" s="11"/>
      <c r="DHZ106" s="11"/>
      <c r="DIA106" s="11"/>
      <c r="DIB106" s="11"/>
      <c r="DIC106" s="11"/>
      <c r="DID106" s="11"/>
      <c r="DIE106" s="11"/>
      <c r="DIF106" s="11"/>
      <c r="DIG106" s="11"/>
      <c r="DIH106" s="11"/>
      <c r="DII106" s="11"/>
      <c r="DIJ106" s="11"/>
      <c r="DIK106" s="11"/>
      <c r="DIL106" s="11"/>
      <c r="DIM106" s="11"/>
      <c r="DIN106" s="11"/>
      <c r="DIO106" s="11"/>
      <c r="DIP106" s="11"/>
      <c r="DIQ106" s="11"/>
      <c r="DIR106" s="11"/>
      <c r="DIS106" s="11"/>
      <c r="DIT106" s="11"/>
      <c r="DIU106" s="11"/>
      <c r="DIV106" s="11"/>
      <c r="DIW106" s="11"/>
      <c r="DIX106" s="11"/>
      <c r="DIY106" s="11"/>
      <c r="DIZ106" s="11"/>
      <c r="DJA106" s="11"/>
      <c r="DJB106" s="11"/>
      <c r="DJC106" s="11"/>
      <c r="DJD106" s="11"/>
      <c r="DJE106" s="11"/>
      <c r="DJF106" s="11"/>
      <c r="DJG106" s="11"/>
      <c r="DJH106" s="11"/>
      <c r="DJI106" s="11"/>
      <c r="DJJ106" s="11"/>
      <c r="DJK106" s="11"/>
      <c r="DJL106" s="11"/>
      <c r="DJM106" s="11"/>
      <c r="DJN106" s="11"/>
      <c r="DJO106" s="11"/>
      <c r="DJP106" s="11"/>
      <c r="DJQ106" s="11"/>
      <c r="DJR106" s="11"/>
      <c r="DJS106" s="11"/>
      <c r="DJT106" s="11"/>
      <c r="DJU106" s="11"/>
      <c r="DJV106" s="11"/>
      <c r="DJW106" s="11"/>
      <c r="DJX106" s="11"/>
      <c r="DJY106" s="11"/>
      <c r="DJZ106" s="11"/>
      <c r="DKA106" s="11"/>
      <c r="DKB106" s="11"/>
      <c r="DKC106" s="11"/>
      <c r="DKD106" s="11"/>
      <c r="DKE106" s="11"/>
      <c r="DKF106" s="11"/>
      <c r="DKG106" s="11"/>
      <c r="DKH106" s="11"/>
      <c r="DKI106" s="11"/>
      <c r="DKJ106" s="11"/>
      <c r="DKK106" s="11"/>
      <c r="DKL106" s="11"/>
      <c r="DKM106" s="11"/>
      <c r="DKN106" s="11"/>
      <c r="DKO106" s="11"/>
      <c r="DKP106" s="11"/>
      <c r="DKQ106" s="11"/>
      <c r="DKR106" s="11"/>
      <c r="DKS106" s="11"/>
      <c r="DKT106" s="11"/>
      <c r="DKU106" s="11"/>
      <c r="DKV106" s="11"/>
      <c r="DKW106" s="11"/>
      <c r="DKX106" s="11"/>
      <c r="DKY106" s="11"/>
      <c r="DKZ106" s="11"/>
      <c r="DLA106" s="11"/>
      <c r="DLB106" s="11"/>
      <c r="DLC106" s="11"/>
      <c r="DLD106" s="11"/>
      <c r="DLE106" s="11"/>
      <c r="DLF106" s="11"/>
      <c r="DLG106" s="11"/>
      <c r="DLH106" s="11"/>
      <c r="DLI106" s="11"/>
      <c r="DLJ106" s="11"/>
      <c r="DLK106" s="11"/>
      <c r="DLL106" s="11"/>
      <c r="DLM106" s="11"/>
      <c r="DLN106" s="11"/>
      <c r="DLO106" s="11"/>
      <c r="DLP106" s="11"/>
      <c r="DLQ106" s="11"/>
      <c r="DLR106" s="11"/>
      <c r="DLS106" s="11"/>
      <c r="DLT106" s="11"/>
      <c r="DLU106" s="11"/>
      <c r="DLV106" s="11"/>
      <c r="DLW106" s="11"/>
      <c r="DLX106" s="11"/>
      <c r="DLY106" s="11"/>
      <c r="DLZ106" s="11"/>
      <c r="DMA106" s="11"/>
      <c r="DMB106" s="11"/>
      <c r="DMC106" s="11"/>
      <c r="DMD106" s="11"/>
      <c r="DME106" s="11"/>
      <c r="DMF106" s="11"/>
      <c r="DMG106" s="11"/>
      <c r="DMH106" s="11"/>
      <c r="DMI106" s="11"/>
      <c r="DMJ106" s="11"/>
      <c r="DMK106" s="11"/>
      <c r="DML106" s="11"/>
      <c r="DMM106" s="11"/>
      <c r="DMN106" s="11"/>
      <c r="DMO106" s="11"/>
      <c r="DMP106" s="11"/>
      <c r="DMQ106" s="11"/>
      <c r="DMR106" s="11"/>
      <c r="DMS106" s="11"/>
      <c r="DMT106" s="11"/>
      <c r="DMU106" s="11"/>
      <c r="DMV106" s="11"/>
      <c r="DMW106" s="11"/>
      <c r="DMX106" s="11"/>
      <c r="DMY106" s="11"/>
      <c r="DMZ106" s="11"/>
      <c r="DNA106" s="11"/>
      <c r="DNB106" s="11"/>
      <c r="DNC106" s="11"/>
      <c r="DND106" s="11"/>
      <c r="DNE106" s="11"/>
      <c r="DNF106" s="11"/>
      <c r="DNG106" s="11"/>
      <c r="DNH106" s="11"/>
      <c r="DNI106" s="11"/>
      <c r="DNJ106" s="11"/>
      <c r="DNK106" s="11"/>
      <c r="DNL106" s="11"/>
      <c r="DNM106" s="11"/>
      <c r="DNN106" s="11"/>
      <c r="DNO106" s="11"/>
      <c r="DNP106" s="11"/>
      <c r="DNQ106" s="11"/>
      <c r="DNR106" s="11"/>
      <c r="DNS106" s="11"/>
      <c r="DNT106" s="11"/>
      <c r="DNU106" s="11"/>
      <c r="DNV106" s="11"/>
      <c r="DNW106" s="11"/>
      <c r="DNX106" s="11"/>
      <c r="DNY106" s="11"/>
      <c r="DNZ106" s="11"/>
      <c r="DOA106" s="11"/>
      <c r="DOB106" s="11"/>
      <c r="DOC106" s="11"/>
      <c r="DOD106" s="11"/>
      <c r="DOE106" s="11"/>
      <c r="DOF106" s="11"/>
      <c r="DOG106" s="11"/>
      <c r="DOH106" s="11"/>
      <c r="DOI106" s="11"/>
      <c r="DOJ106" s="11"/>
      <c r="DOK106" s="11"/>
      <c r="DOL106" s="11"/>
      <c r="DOM106" s="11"/>
      <c r="DON106" s="11"/>
      <c r="DOO106" s="11"/>
      <c r="DOP106" s="11"/>
      <c r="DOQ106" s="11"/>
      <c r="DOR106" s="11"/>
      <c r="DOS106" s="11"/>
      <c r="DOT106" s="11"/>
      <c r="DOU106" s="11"/>
      <c r="DOV106" s="11"/>
      <c r="DOW106" s="11"/>
      <c r="DOX106" s="11"/>
      <c r="DOY106" s="11"/>
      <c r="DOZ106" s="11"/>
      <c r="DPA106" s="11"/>
      <c r="DPB106" s="11"/>
      <c r="DPC106" s="11"/>
      <c r="DPD106" s="11"/>
      <c r="DPE106" s="11"/>
      <c r="DPF106" s="11"/>
      <c r="DPG106" s="11"/>
      <c r="DPH106" s="11"/>
      <c r="DPI106" s="11"/>
      <c r="DPJ106" s="11"/>
      <c r="DPK106" s="11"/>
      <c r="DPL106" s="11"/>
      <c r="DPM106" s="11"/>
      <c r="DPN106" s="11"/>
      <c r="DPO106" s="11"/>
      <c r="DPP106" s="11"/>
      <c r="DPQ106" s="11"/>
      <c r="DPR106" s="11"/>
      <c r="DPS106" s="11"/>
      <c r="DPT106" s="11"/>
      <c r="DPU106" s="11"/>
      <c r="DPV106" s="11"/>
      <c r="DPW106" s="11"/>
      <c r="DPX106" s="11"/>
      <c r="DPY106" s="11"/>
      <c r="DPZ106" s="11"/>
      <c r="DQA106" s="11"/>
      <c r="DQB106" s="11"/>
      <c r="DQC106" s="11"/>
      <c r="DQD106" s="11"/>
      <c r="DQE106" s="11"/>
      <c r="DQF106" s="11"/>
      <c r="DQG106" s="11"/>
      <c r="DQH106" s="11"/>
      <c r="DQI106" s="11"/>
      <c r="DQJ106" s="11"/>
      <c r="DQK106" s="11"/>
      <c r="DQL106" s="11"/>
      <c r="DQM106" s="11"/>
      <c r="DQN106" s="11"/>
      <c r="DQO106" s="11"/>
      <c r="DQP106" s="11"/>
      <c r="DQQ106" s="11"/>
      <c r="DQR106" s="11"/>
      <c r="DQS106" s="11"/>
      <c r="DQT106" s="11"/>
      <c r="DQU106" s="11"/>
      <c r="DQV106" s="11"/>
      <c r="DQW106" s="11"/>
      <c r="DQX106" s="11"/>
      <c r="DQY106" s="11"/>
      <c r="DQZ106" s="11"/>
      <c r="DRA106" s="11"/>
      <c r="DRB106" s="11"/>
      <c r="DRC106" s="11"/>
      <c r="DRD106" s="11"/>
      <c r="DRE106" s="11"/>
      <c r="DRF106" s="11"/>
      <c r="DRG106" s="11"/>
      <c r="DRH106" s="11"/>
      <c r="DRI106" s="11"/>
      <c r="DRJ106" s="11"/>
      <c r="DRK106" s="11"/>
      <c r="DRL106" s="11"/>
      <c r="DRM106" s="11"/>
      <c r="DRN106" s="11"/>
      <c r="DRO106" s="11"/>
      <c r="DRP106" s="11"/>
      <c r="DRQ106" s="11"/>
      <c r="DRR106" s="11"/>
      <c r="DRS106" s="11"/>
      <c r="DRT106" s="11"/>
      <c r="DRU106" s="11"/>
      <c r="DRV106" s="11"/>
      <c r="DRW106" s="11"/>
      <c r="DRX106" s="11"/>
      <c r="DRY106" s="11"/>
      <c r="DRZ106" s="11"/>
      <c r="DSA106" s="11"/>
      <c r="DSB106" s="11"/>
      <c r="DSC106" s="11"/>
      <c r="DSD106" s="11"/>
      <c r="DSE106" s="11"/>
      <c r="DSF106" s="11"/>
      <c r="DSG106" s="11"/>
      <c r="DSH106" s="11"/>
      <c r="DSI106" s="11"/>
      <c r="DSJ106" s="11"/>
      <c r="DSK106" s="11"/>
      <c r="DSL106" s="11"/>
      <c r="DSM106" s="11"/>
      <c r="DSN106" s="11"/>
      <c r="DSO106" s="11"/>
      <c r="DSP106" s="11"/>
      <c r="DSQ106" s="11"/>
      <c r="DSR106" s="11"/>
      <c r="DSS106" s="11"/>
      <c r="DST106" s="11"/>
      <c r="DSU106" s="11"/>
      <c r="DSV106" s="11"/>
      <c r="DSW106" s="11"/>
      <c r="DSX106" s="11"/>
      <c r="DSY106" s="11"/>
      <c r="DSZ106" s="11"/>
      <c r="DTA106" s="11"/>
      <c r="DTB106" s="11"/>
      <c r="DTC106" s="11"/>
      <c r="DTD106" s="11"/>
      <c r="DTE106" s="11"/>
      <c r="DTF106" s="11"/>
      <c r="DTG106" s="11"/>
      <c r="DTH106" s="11"/>
      <c r="DTI106" s="11"/>
      <c r="DTJ106" s="11"/>
      <c r="DTK106" s="11"/>
      <c r="DTL106" s="11"/>
      <c r="DTM106" s="11"/>
      <c r="DTN106" s="11"/>
      <c r="DTO106" s="11"/>
      <c r="DTP106" s="11"/>
      <c r="DTQ106" s="11"/>
      <c r="DTR106" s="11"/>
      <c r="DTS106" s="11"/>
      <c r="DTT106" s="11"/>
      <c r="DTU106" s="11"/>
      <c r="DTV106" s="11"/>
      <c r="DTW106" s="11"/>
      <c r="DTX106" s="11"/>
      <c r="DTY106" s="11"/>
      <c r="DTZ106" s="11"/>
      <c r="DUA106" s="11"/>
      <c r="DUB106" s="11"/>
      <c r="DUC106" s="11"/>
      <c r="DUD106" s="11"/>
      <c r="DUE106" s="11"/>
      <c r="DUF106" s="11"/>
      <c r="DUG106" s="11"/>
      <c r="DUH106" s="11"/>
      <c r="DUI106" s="11"/>
      <c r="DUJ106" s="11"/>
      <c r="DUK106" s="11"/>
      <c r="DUL106" s="11"/>
      <c r="DUM106" s="11"/>
      <c r="DUN106" s="11"/>
      <c r="DUO106" s="11"/>
      <c r="DUP106" s="11"/>
      <c r="DUQ106" s="11"/>
      <c r="DUR106" s="11"/>
      <c r="DUS106" s="11"/>
      <c r="DUT106" s="11"/>
      <c r="DUU106" s="11"/>
      <c r="DUV106" s="11"/>
      <c r="DUW106" s="11"/>
      <c r="DUX106" s="11"/>
      <c r="DUY106" s="11"/>
      <c r="DUZ106" s="11"/>
      <c r="DVA106" s="11"/>
      <c r="DVB106" s="11"/>
      <c r="DVC106" s="11"/>
      <c r="DVD106" s="11"/>
      <c r="DVE106" s="11"/>
      <c r="DVF106" s="11"/>
      <c r="DVG106" s="11"/>
      <c r="DVH106" s="11"/>
      <c r="DVI106" s="11"/>
      <c r="DVJ106" s="11"/>
      <c r="DVK106" s="11"/>
      <c r="DVL106" s="11"/>
      <c r="DVM106" s="11"/>
      <c r="DVN106" s="11"/>
      <c r="DVO106" s="11"/>
      <c r="DVP106" s="11"/>
      <c r="DVQ106" s="11"/>
      <c r="DVR106" s="11"/>
      <c r="DVS106" s="11"/>
      <c r="DVT106" s="11"/>
      <c r="DVU106" s="11"/>
      <c r="DVV106" s="11"/>
      <c r="DVW106" s="11"/>
      <c r="DVX106" s="11"/>
      <c r="DVY106" s="11"/>
      <c r="DVZ106" s="11"/>
      <c r="DWA106" s="11"/>
      <c r="DWB106" s="11"/>
      <c r="DWC106" s="11"/>
      <c r="DWD106" s="11"/>
      <c r="DWE106" s="11"/>
      <c r="DWF106" s="11"/>
      <c r="DWG106" s="11"/>
      <c r="DWH106" s="11"/>
      <c r="DWI106" s="11"/>
      <c r="DWJ106" s="11"/>
      <c r="DWK106" s="11"/>
      <c r="DWL106" s="11"/>
      <c r="DWM106" s="11"/>
      <c r="DWN106" s="11"/>
      <c r="DWO106" s="11"/>
      <c r="DWP106" s="11"/>
      <c r="DWQ106" s="11"/>
      <c r="DWR106" s="11"/>
      <c r="DWS106" s="11"/>
      <c r="DWT106" s="11"/>
      <c r="DWU106" s="11"/>
      <c r="DWV106" s="11"/>
      <c r="DWW106" s="11"/>
      <c r="DWX106" s="11"/>
      <c r="DWY106" s="11"/>
      <c r="DWZ106" s="11"/>
      <c r="DXA106" s="11"/>
      <c r="DXB106" s="11"/>
      <c r="DXC106" s="11"/>
      <c r="DXD106" s="11"/>
      <c r="DXE106" s="11"/>
      <c r="DXF106" s="11"/>
      <c r="DXG106" s="11"/>
      <c r="DXH106" s="11"/>
      <c r="DXI106" s="11"/>
      <c r="DXJ106" s="11"/>
      <c r="DXK106" s="11"/>
      <c r="DXL106" s="11"/>
      <c r="DXM106" s="11"/>
      <c r="DXN106" s="11"/>
      <c r="DXO106" s="11"/>
      <c r="DXP106" s="11"/>
      <c r="DXQ106" s="11"/>
      <c r="DXR106" s="11"/>
      <c r="DXS106" s="11"/>
      <c r="DXT106" s="11"/>
      <c r="DXU106" s="11"/>
      <c r="DXV106" s="11"/>
      <c r="DXW106" s="11"/>
      <c r="DXX106" s="11"/>
      <c r="DXY106" s="11"/>
      <c r="DXZ106" s="11"/>
      <c r="DYA106" s="11"/>
      <c r="DYB106" s="11"/>
      <c r="DYC106" s="11"/>
      <c r="DYD106" s="11"/>
      <c r="DYE106" s="11"/>
      <c r="DYF106" s="11"/>
      <c r="DYG106" s="11"/>
      <c r="DYH106" s="11"/>
      <c r="DYI106" s="11"/>
      <c r="DYJ106" s="11"/>
      <c r="DYK106" s="11"/>
      <c r="DYL106" s="11"/>
      <c r="DYM106" s="11"/>
      <c r="DYN106" s="11"/>
      <c r="DYO106" s="11"/>
      <c r="DYP106" s="11"/>
      <c r="DYQ106" s="11"/>
      <c r="DYR106" s="11"/>
      <c r="DYS106" s="11"/>
      <c r="DYT106" s="11"/>
      <c r="DYU106" s="11"/>
      <c r="DYV106" s="11"/>
      <c r="DYW106" s="11"/>
      <c r="DYX106" s="11"/>
      <c r="DYY106" s="11"/>
      <c r="DYZ106" s="11"/>
      <c r="DZA106" s="11"/>
      <c r="DZB106" s="11"/>
      <c r="DZC106" s="11"/>
      <c r="DZD106" s="11"/>
      <c r="DZE106" s="11"/>
      <c r="DZF106" s="11"/>
      <c r="DZG106" s="11"/>
      <c r="DZH106" s="11"/>
      <c r="DZI106" s="11"/>
      <c r="DZJ106" s="11"/>
      <c r="DZK106" s="11"/>
      <c r="DZL106" s="11"/>
      <c r="DZM106" s="11"/>
      <c r="DZN106" s="11"/>
      <c r="DZO106" s="11"/>
      <c r="DZP106" s="11"/>
      <c r="DZQ106" s="11"/>
      <c r="DZR106" s="11"/>
      <c r="DZS106" s="11"/>
      <c r="DZT106" s="11"/>
      <c r="DZU106" s="11"/>
      <c r="DZV106" s="11"/>
      <c r="DZW106" s="11"/>
      <c r="DZX106" s="11"/>
      <c r="DZY106" s="11"/>
      <c r="DZZ106" s="11"/>
      <c r="EAA106" s="11"/>
      <c r="EAB106" s="11"/>
      <c r="EAC106" s="11"/>
      <c r="EAD106" s="11"/>
      <c r="EAE106" s="11"/>
      <c r="EAF106" s="11"/>
      <c r="EAG106" s="11"/>
      <c r="EAH106" s="11"/>
      <c r="EAI106" s="11"/>
      <c r="EAJ106" s="11"/>
      <c r="EAK106" s="11"/>
      <c r="EAL106" s="11"/>
      <c r="EAM106" s="11"/>
      <c r="EAN106" s="11"/>
      <c r="EAO106" s="11"/>
      <c r="EAP106" s="11"/>
      <c r="EAQ106" s="11"/>
      <c r="EAR106" s="11"/>
      <c r="EAS106" s="11"/>
      <c r="EAT106" s="11"/>
      <c r="EAU106" s="11"/>
      <c r="EAV106" s="11"/>
      <c r="EAW106" s="11"/>
      <c r="EAX106" s="11"/>
      <c r="EAY106" s="11"/>
      <c r="EAZ106" s="11"/>
      <c r="EBA106" s="11"/>
      <c r="EBB106" s="11"/>
      <c r="EBC106" s="11"/>
      <c r="EBD106" s="11"/>
      <c r="EBE106" s="11"/>
      <c r="EBF106" s="11"/>
      <c r="EBG106" s="11"/>
      <c r="EBH106" s="11"/>
      <c r="EBI106" s="11"/>
      <c r="EBJ106" s="11"/>
      <c r="EBK106" s="11"/>
      <c r="EBL106" s="11"/>
      <c r="EBM106" s="11"/>
      <c r="EBN106" s="11"/>
      <c r="EBO106" s="11"/>
      <c r="EBP106" s="11"/>
      <c r="EBQ106" s="11"/>
      <c r="EBR106" s="11"/>
      <c r="EBS106" s="11"/>
      <c r="EBT106" s="11"/>
      <c r="EBU106" s="11"/>
      <c r="EBV106" s="11"/>
      <c r="EBW106" s="11"/>
      <c r="EBX106" s="11"/>
      <c r="EBY106" s="11"/>
      <c r="EBZ106" s="11"/>
      <c r="ECA106" s="11"/>
      <c r="ECB106" s="11"/>
      <c r="ECC106" s="11"/>
      <c r="ECD106" s="11"/>
      <c r="ECE106" s="11"/>
      <c r="ECF106" s="11"/>
      <c r="ECG106" s="11"/>
      <c r="ECH106" s="11"/>
      <c r="ECI106" s="11"/>
      <c r="ECJ106" s="11"/>
      <c r="ECK106" s="11"/>
      <c r="ECL106" s="11"/>
      <c r="ECM106" s="11"/>
      <c r="ECN106" s="11"/>
      <c r="ECO106" s="11"/>
      <c r="ECP106" s="11"/>
      <c r="ECQ106" s="11"/>
      <c r="ECR106" s="11"/>
      <c r="ECS106" s="11"/>
      <c r="ECT106" s="11"/>
      <c r="ECU106" s="11"/>
      <c r="ECV106" s="11"/>
      <c r="ECW106" s="11"/>
      <c r="ECX106" s="11"/>
      <c r="ECY106" s="11"/>
      <c r="ECZ106" s="11"/>
      <c r="EDA106" s="11"/>
      <c r="EDB106" s="11"/>
      <c r="EDC106" s="11"/>
      <c r="EDD106" s="11"/>
      <c r="EDE106" s="11"/>
      <c r="EDF106" s="11"/>
      <c r="EDG106" s="11"/>
      <c r="EDH106" s="11"/>
      <c r="EDI106" s="11"/>
      <c r="EDJ106" s="11"/>
      <c r="EDK106" s="11"/>
      <c r="EDL106" s="11"/>
      <c r="EDM106" s="11"/>
      <c r="EDN106" s="11"/>
      <c r="EDO106" s="11"/>
      <c r="EDP106" s="11"/>
      <c r="EDQ106" s="11"/>
      <c r="EDR106" s="11"/>
      <c r="EDS106" s="11"/>
      <c r="EDT106" s="11"/>
      <c r="EDU106" s="11"/>
      <c r="EDV106" s="11"/>
      <c r="EDW106" s="11"/>
      <c r="EDX106" s="11"/>
      <c r="EDY106" s="11"/>
      <c r="EDZ106" s="11"/>
      <c r="EEA106" s="11"/>
      <c r="EEB106" s="11"/>
      <c r="EEC106" s="11"/>
      <c r="EED106" s="11"/>
      <c r="EEE106" s="11"/>
      <c r="EEF106" s="11"/>
      <c r="EEG106" s="11"/>
      <c r="EEH106" s="11"/>
      <c r="EEI106" s="11"/>
      <c r="EEJ106" s="11"/>
      <c r="EEK106" s="11"/>
      <c r="EEL106" s="11"/>
      <c r="EEM106" s="11"/>
      <c r="EEN106" s="11"/>
      <c r="EEO106" s="11"/>
      <c r="EEP106" s="11"/>
      <c r="EEQ106" s="11"/>
      <c r="EER106" s="11"/>
      <c r="EES106" s="11"/>
      <c r="EET106" s="11"/>
      <c r="EEU106" s="11"/>
      <c r="EEV106" s="11"/>
      <c r="EEW106" s="11"/>
      <c r="EEX106" s="11"/>
      <c r="EEY106" s="11"/>
      <c r="EEZ106" s="11"/>
      <c r="EFA106" s="11"/>
      <c r="EFB106" s="11"/>
      <c r="EFC106" s="11"/>
      <c r="EFD106" s="11"/>
      <c r="EFE106" s="11"/>
      <c r="EFF106" s="11"/>
      <c r="EFG106" s="11"/>
      <c r="EFH106" s="11"/>
      <c r="EFI106" s="11"/>
      <c r="EFJ106" s="11"/>
      <c r="EFK106" s="11"/>
      <c r="EFL106" s="11"/>
      <c r="EFM106" s="11"/>
      <c r="EFN106" s="11"/>
      <c r="EFO106" s="11"/>
      <c r="EFP106" s="11"/>
      <c r="EFQ106" s="11"/>
      <c r="EFR106" s="11"/>
      <c r="EFS106" s="11"/>
      <c r="EFT106" s="11"/>
      <c r="EFU106" s="11"/>
      <c r="EFV106" s="11"/>
      <c r="EFW106" s="11"/>
      <c r="EFX106" s="11"/>
      <c r="EFY106" s="11"/>
      <c r="EFZ106" s="11"/>
      <c r="EGA106" s="11"/>
      <c r="EGB106" s="11"/>
      <c r="EGC106" s="11"/>
      <c r="EGD106" s="11"/>
      <c r="EGE106" s="11"/>
      <c r="EGF106" s="11"/>
      <c r="EGG106" s="11"/>
      <c r="EGH106" s="11"/>
      <c r="EGI106" s="11"/>
      <c r="EGJ106" s="11"/>
      <c r="EGK106" s="11"/>
      <c r="EGL106" s="11"/>
      <c r="EGM106" s="11"/>
      <c r="EGN106" s="11"/>
      <c r="EGO106" s="11"/>
      <c r="EGP106" s="11"/>
      <c r="EGQ106" s="11"/>
      <c r="EGR106" s="11"/>
      <c r="EGS106" s="11"/>
      <c r="EGT106" s="11"/>
      <c r="EGU106" s="11"/>
      <c r="EGV106" s="11"/>
      <c r="EGW106" s="11"/>
      <c r="EGX106" s="11"/>
      <c r="EGY106" s="11"/>
      <c r="EGZ106" s="11"/>
      <c r="EHA106" s="11"/>
      <c r="EHB106" s="11"/>
      <c r="EHC106" s="11"/>
      <c r="EHD106" s="11"/>
      <c r="EHE106" s="11"/>
      <c r="EHF106" s="11"/>
      <c r="EHG106" s="11"/>
      <c r="EHH106" s="11"/>
      <c r="EHI106" s="11"/>
      <c r="EHJ106" s="11"/>
      <c r="EHK106" s="11"/>
      <c r="EHL106" s="11"/>
      <c r="EHM106" s="11"/>
      <c r="EHN106" s="11"/>
      <c r="EHO106" s="11"/>
      <c r="EHP106" s="11"/>
      <c r="EHQ106" s="11"/>
      <c r="EHR106" s="11"/>
      <c r="EHS106" s="11"/>
      <c r="EHT106" s="11"/>
      <c r="EHU106" s="11"/>
      <c r="EHV106" s="11"/>
      <c r="EHW106" s="11"/>
      <c r="EHX106" s="11"/>
      <c r="EHY106" s="11"/>
      <c r="EHZ106" s="11"/>
      <c r="EIA106" s="11"/>
      <c r="EIB106" s="11"/>
      <c r="EIC106" s="11"/>
      <c r="EID106" s="11"/>
      <c r="EIE106" s="11"/>
      <c r="EIF106" s="11"/>
      <c r="EIG106" s="11"/>
      <c r="EIH106" s="11"/>
      <c r="EII106" s="11"/>
      <c r="EIJ106" s="11"/>
      <c r="EIK106" s="11"/>
      <c r="EIL106" s="11"/>
      <c r="EIM106" s="11"/>
      <c r="EIN106" s="11"/>
      <c r="EIO106" s="11"/>
      <c r="EIP106" s="11"/>
      <c r="EIQ106" s="11"/>
      <c r="EIR106" s="11"/>
      <c r="EIS106" s="11"/>
      <c r="EIT106" s="11"/>
      <c r="EIU106" s="11"/>
      <c r="EIV106" s="11"/>
      <c r="EIW106" s="11"/>
      <c r="EIX106" s="11"/>
      <c r="EIY106" s="11"/>
      <c r="EIZ106" s="11"/>
      <c r="EJA106" s="11"/>
      <c r="EJB106" s="11"/>
      <c r="EJC106" s="11"/>
      <c r="EJD106" s="11"/>
      <c r="EJE106" s="11"/>
      <c r="EJF106" s="11"/>
      <c r="EJG106" s="11"/>
      <c r="EJH106" s="11"/>
      <c r="EJI106" s="11"/>
      <c r="EJJ106" s="11"/>
      <c r="EJK106" s="11"/>
      <c r="EJL106" s="11"/>
      <c r="EJM106" s="11"/>
      <c r="EJN106" s="11"/>
      <c r="EJO106" s="11"/>
      <c r="EJP106" s="11"/>
      <c r="EJQ106" s="11"/>
      <c r="EJR106" s="11"/>
      <c r="EJS106" s="11"/>
      <c r="EJT106" s="11"/>
      <c r="EJU106" s="11"/>
      <c r="EJV106" s="11"/>
      <c r="EJW106" s="11"/>
      <c r="EJX106" s="11"/>
      <c r="EJY106" s="11"/>
      <c r="EJZ106" s="11"/>
      <c r="EKA106" s="11"/>
      <c r="EKB106" s="11"/>
      <c r="EKC106" s="11"/>
      <c r="EKD106" s="11"/>
      <c r="EKE106" s="11"/>
      <c r="EKF106" s="11"/>
      <c r="EKG106" s="11"/>
      <c r="EKH106" s="11"/>
      <c r="EKI106" s="11"/>
      <c r="EKJ106" s="11"/>
      <c r="EKK106" s="11"/>
      <c r="EKL106" s="11"/>
      <c r="EKM106" s="11"/>
      <c r="EKN106" s="11"/>
      <c r="EKO106" s="11"/>
      <c r="EKP106" s="11"/>
      <c r="EKQ106" s="11"/>
      <c r="EKR106" s="11"/>
      <c r="EKS106" s="11"/>
      <c r="EKT106" s="11"/>
      <c r="EKU106" s="11"/>
      <c r="EKV106" s="11"/>
      <c r="EKW106" s="11"/>
      <c r="EKX106" s="11"/>
      <c r="EKY106" s="11"/>
      <c r="EKZ106" s="11"/>
      <c r="ELA106" s="11"/>
      <c r="ELB106" s="11"/>
      <c r="ELC106" s="11"/>
      <c r="ELD106" s="11"/>
      <c r="ELE106" s="11"/>
      <c r="ELF106" s="11"/>
      <c r="ELG106" s="11"/>
      <c r="ELH106" s="11"/>
      <c r="ELI106" s="11"/>
      <c r="ELJ106" s="11"/>
      <c r="ELK106" s="11"/>
      <c r="ELL106" s="11"/>
      <c r="ELM106" s="11"/>
      <c r="ELN106" s="11"/>
      <c r="ELO106" s="11"/>
      <c r="ELP106" s="11"/>
      <c r="ELQ106" s="11"/>
      <c r="ELR106" s="11"/>
      <c r="ELS106" s="11"/>
      <c r="ELT106" s="11"/>
      <c r="ELU106" s="11"/>
      <c r="ELV106" s="11"/>
      <c r="ELW106" s="11"/>
      <c r="ELX106" s="11"/>
      <c r="ELY106" s="11"/>
      <c r="ELZ106" s="11"/>
    </row>
    <row r="107" spans="3:346 1276:3718">
      <c r="C107" s="166" t="s">
        <v>1005</v>
      </c>
      <c r="D107" s="223">
        <f t="shared" si="4"/>
        <v>0</v>
      </c>
      <c r="E107" s="88" t="s">
        <v>540</v>
      </c>
      <c r="F107" s="219"/>
      <c r="G107" s="92"/>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c r="HJ107" s="11"/>
      <c r="HK107" s="11"/>
      <c r="HL107" s="11"/>
      <c r="HM107" s="11"/>
      <c r="HN107" s="11"/>
      <c r="HO107" s="11"/>
      <c r="HP107" s="11"/>
      <c r="HQ107" s="11"/>
      <c r="HR107" s="11"/>
      <c r="HS107" s="11"/>
      <c r="HT107" s="11"/>
      <c r="HU107" s="11"/>
      <c r="HV107" s="11"/>
      <c r="HW107" s="11"/>
      <c r="HX107" s="11"/>
      <c r="HY107" s="11"/>
      <c r="HZ107" s="11"/>
      <c r="IA107" s="11"/>
      <c r="IB107" s="11"/>
      <c r="IC107" s="11"/>
      <c r="ID107" s="11"/>
      <c r="IE107" s="11"/>
      <c r="IF107" s="11"/>
      <c r="IG107" s="11"/>
      <c r="IH107" s="11"/>
      <c r="II107" s="11"/>
      <c r="IJ107" s="11"/>
      <c r="IK107" s="11"/>
      <c r="IL107" s="11"/>
      <c r="IM107" s="11"/>
      <c r="IN107" s="11"/>
      <c r="IO107" s="11"/>
      <c r="IP107" s="11"/>
      <c r="IQ107" s="11"/>
      <c r="IR107" s="11"/>
      <c r="IS107" s="11"/>
      <c r="IT107" s="11"/>
      <c r="IU107" s="11"/>
      <c r="IV107" s="11"/>
      <c r="IW107" s="11"/>
      <c r="IX107" s="11"/>
      <c r="IY107" s="11"/>
      <c r="IZ107" s="11"/>
      <c r="JA107" s="11"/>
      <c r="JB107" s="11"/>
      <c r="JC107" s="11"/>
      <c r="JD107" s="11"/>
      <c r="JE107" s="11"/>
      <c r="JF107" s="11"/>
      <c r="JG107" s="11"/>
      <c r="JH107" s="11"/>
      <c r="JI107" s="11"/>
      <c r="JJ107" s="11"/>
      <c r="JK107" s="11"/>
      <c r="JL107" s="11"/>
      <c r="JM107" s="11"/>
      <c r="JN107" s="11"/>
      <c r="JO107" s="11"/>
      <c r="JP107" s="11"/>
      <c r="JQ107" s="11"/>
      <c r="JR107" s="11"/>
      <c r="JS107" s="11"/>
      <c r="JT107" s="11"/>
      <c r="JU107" s="11"/>
      <c r="JV107" s="11"/>
      <c r="JW107" s="11"/>
      <c r="JX107" s="11"/>
      <c r="JY107" s="11"/>
      <c r="JZ107" s="11"/>
      <c r="KA107" s="11"/>
      <c r="KB107" s="11"/>
      <c r="KC107" s="11"/>
      <c r="KD107" s="11"/>
      <c r="KE107" s="11"/>
      <c r="KF107" s="11"/>
      <c r="KG107" s="11"/>
      <c r="KH107" s="11"/>
      <c r="KI107" s="11"/>
      <c r="KJ107" s="11"/>
      <c r="KK107" s="11"/>
      <c r="KL107" s="11"/>
      <c r="KM107" s="11"/>
      <c r="KN107" s="11"/>
      <c r="KO107" s="11"/>
      <c r="KP107" s="11"/>
      <c r="KQ107" s="11"/>
      <c r="KR107" s="11"/>
      <c r="KS107" s="11"/>
      <c r="KT107" s="11"/>
      <c r="KU107" s="11"/>
      <c r="KV107" s="11"/>
      <c r="KW107" s="11"/>
      <c r="KX107" s="11"/>
      <c r="KY107" s="11"/>
      <c r="KZ107" s="11"/>
      <c r="LA107" s="11"/>
      <c r="LB107" s="11"/>
      <c r="LC107" s="11"/>
      <c r="LD107" s="11"/>
      <c r="LE107" s="11"/>
      <c r="LF107" s="11"/>
      <c r="LG107" s="11"/>
      <c r="LH107" s="11"/>
      <c r="LI107" s="11"/>
      <c r="LJ107" s="11"/>
      <c r="LK107" s="11"/>
      <c r="LL107" s="11"/>
      <c r="LM107" s="11"/>
      <c r="LN107" s="11"/>
      <c r="LO107" s="11"/>
      <c r="LP107" s="11"/>
      <c r="LQ107" s="11"/>
      <c r="LR107" s="11"/>
      <c r="LS107" s="11"/>
      <c r="LT107" s="11"/>
      <c r="LU107" s="11"/>
      <c r="LV107" s="11"/>
      <c r="LW107" s="11"/>
      <c r="LX107" s="11"/>
      <c r="LY107" s="11"/>
      <c r="LZ107" s="11"/>
      <c r="MA107" s="11"/>
      <c r="MB107" s="11"/>
      <c r="MC107" s="11"/>
      <c r="MD107" s="11"/>
      <c r="ME107" s="11"/>
      <c r="MF107" s="11"/>
      <c r="MG107" s="11"/>
      <c r="MH107" s="11"/>
      <c r="AWB107" s="11"/>
      <c r="AWC107" s="11"/>
      <c r="AWD107" s="11"/>
      <c r="AWE107" s="11"/>
      <c r="AWF107" s="11"/>
      <c r="AWG107" s="11"/>
      <c r="AWH107" s="11"/>
      <c r="AWI107" s="11"/>
      <c r="AWJ107" s="11"/>
      <c r="AWK107" s="11"/>
      <c r="AWL107" s="11"/>
      <c r="AWM107" s="11"/>
      <c r="AWN107" s="11"/>
      <c r="AWO107" s="11"/>
      <c r="AWP107" s="11"/>
      <c r="AWQ107" s="11"/>
      <c r="AWR107" s="11"/>
      <c r="AWS107" s="11"/>
      <c r="AWT107" s="11"/>
      <c r="AWU107" s="11"/>
      <c r="AWV107" s="11"/>
      <c r="AWW107" s="11"/>
      <c r="AWX107" s="11"/>
      <c r="AWY107" s="11"/>
      <c r="AWZ107" s="11"/>
      <c r="AXA107" s="11"/>
      <c r="AXB107" s="11"/>
      <c r="AXC107" s="11"/>
      <c r="AXD107" s="11"/>
      <c r="AXE107" s="11"/>
      <c r="AXF107" s="11"/>
      <c r="AXG107" s="11"/>
      <c r="AXH107" s="11"/>
      <c r="AXI107" s="11"/>
      <c r="AXJ107" s="11"/>
      <c r="AXK107" s="11"/>
      <c r="AXL107" s="11"/>
      <c r="AXM107" s="11"/>
      <c r="AXN107" s="11"/>
      <c r="AXO107" s="11"/>
      <c r="AXP107" s="11"/>
      <c r="AXQ107" s="11"/>
      <c r="AXR107" s="11"/>
      <c r="AXS107" s="11"/>
      <c r="AXT107" s="11"/>
      <c r="AXU107" s="11"/>
      <c r="AXV107" s="11"/>
      <c r="AXW107" s="11"/>
      <c r="AXX107" s="11"/>
      <c r="AXY107" s="11"/>
      <c r="AXZ107" s="11"/>
      <c r="AYA107" s="11"/>
      <c r="AYB107" s="11"/>
      <c r="AYC107" s="11"/>
      <c r="AYD107" s="11"/>
      <c r="AYE107" s="11"/>
      <c r="AYF107" s="11"/>
      <c r="AYG107" s="11"/>
      <c r="AYH107" s="11"/>
      <c r="AYI107" s="11"/>
      <c r="AYJ107" s="11"/>
      <c r="AYK107" s="11"/>
      <c r="AYL107" s="11"/>
      <c r="AYM107" s="11"/>
      <c r="AYN107" s="11"/>
      <c r="AYO107" s="11"/>
      <c r="AYP107" s="11"/>
      <c r="AYQ107" s="11"/>
      <c r="AYR107" s="11"/>
      <c r="AYS107" s="11"/>
      <c r="AYT107" s="11"/>
      <c r="AYU107" s="11"/>
      <c r="AYV107" s="11"/>
      <c r="AYW107" s="11"/>
      <c r="AYX107" s="11"/>
      <c r="AYY107" s="11"/>
      <c r="AYZ107" s="11"/>
      <c r="AZA107" s="11"/>
      <c r="AZB107" s="11"/>
      <c r="AZC107" s="11"/>
      <c r="AZD107" s="11"/>
      <c r="AZE107" s="11"/>
      <c r="AZF107" s="11"/>
      <c r="AZG107" s="11"/>
      <c r="AZH107" s="11"/>
      <c r="AZI107" s="11"/>
      <c r="AZJ107" s="11"/>
      <c r="AZK107" s="11"/>
      <c r="AZL107" s="11"/>
      <c r="AZM107" s="11"/>
      <c r="AZN107" s="11"/>
      <c r="AZO107" s="11"/>
      <c r="AZP107" s="11"/>
      <c r="AZQ107" s="11"/>
      <c r="AZR107" s="11"/>
      <c r="AZS107" s="11"/>
      <c r="AZT107" s="11"/>
      <c r="AZU107" s="11"/>
      <c r="AZV107" s="11"/>
      <c r="AZW107" s="11"/>
      <c r="AZX107" s="11"/>
      <c r="AZY107" s="11"/>
      <c r="AZZ107" s="11"/>
      <c r="BAA107" s="11"/>
      <c r="BAB107" s="11"/>
      <c r="BAC107" s="11"/>
      <c r="BAD107" s="11"/>
      <c r="BAE107" s="11"/>
      <c r="BAF107" s="11"/>
      <c r="BAG107" s="11"/>
      <c r="BAH107" s="11"/>
      <c r="BAI107" s="11"/>
      <c r="BAJ107" s="11"/>
      <c r="BAK107" s="11"/>
      <c r="BAL107" s="11"/>
      <c r="BAM107" s="11"/>
      <c r="BAN107" s="11"/>
      <c r="BAO107" s="11"/>
      <c r="BAP107" s="11"/>
      <c r="BAQ107" s="11"/>
      <c r="BAR107" s="11"/>
      <c r="BAS107" s="11"/>
      <c r="BAT107" s="11"/>
      <c r="BAU107" s="11"/>
      <c r="BAV107" s="11"/>
      <c r="BAW107" s="11"/>
      <c r="BAX107" s="11"/>
      <c r="BAY107" s="11"/>
      <c r="BAZ107" s="11"/>
      <c r="BBA107" s="11"/>
      <c r="BBB107" s="11"/>
      <c r="BBC107" s="11"/>
      <c r="BBD107" s="11"/>
      <c r="BBE107" s="11"/>
      <c r="BBF107" s="11"/>
      <c r="BBG107" s="11"/>
      <c r="BBH107" s="11"/>
      <c r="BBI107" s="11"/>
      <c r="BBJ107" s="11"/>
      <c r="BBK107" s="11"/>
      <c r="BBL107" s="11"/>
      <c r="BBM107" s="11"/>
      <c r="BBN107" s="11"/>
      <c r="BBO107" s="11"/>
      <c r="BBP107" s="11"/>
      <c r="BBQ107" s="11"/>
      <c r="BBR107" s="11"/>
      <c r="BBS107" s="11"/>
      <c r="BBT107" s="11"/>
      <c r="BBU107" s="11"/>
      <c r="BBV107" s="11"/>
      <c r="BBW107" s="11"/>
      <c r="BBX107" s="11"/>
      <c r="BBY107" s="11"/>
      <c r="BBZ107" s="11"/>
      <c r="BCA107" s="11"/>
      <c r="BCB107" s="11"/>
      <c r="BCC107" s="11"/>
      <c r="BCD107" s="11"/>
      <c r="BCE107" s="11"/>
      <c r="BCF107" s="11"/>
      <c r="BCG107" s="11"/>
      <c r="BCH107" s="11"/>
      <c r="BCI107" s="11"/>
      <c r="BCJ107" s="11"/>
      <c r="BCK107" s="11"/>
      <c r="BCL107" s="11"/>
      <c r="BCM107" s="11"/>
      <c r="BCN107" s="11"/>
      <c r="BCO107" s="11"/>
      <c r="BCP107" s="11"/>
      <c r="BCQ107" s="11"/>
      <c r="BCR107" s="11"/>
      <c r="BCS107" s="11"/>
      <c r="BCT107" s="11"/>
      <c r="BCU107" s="11"/>
      <c r="BCV107" s="11"/>
      <c r="BCW107" s="11"/>
      <c r="BCX107" s="11"/>
      <c r="BCY107" s="11"/>
      <c r="BCZ107" s="11"/>
      <c r="BDA107" s="11"/>
      <c r="BDB107" s="11"/>
      <c r="BDC107" s="11"/>
      <c r="BDD107" s="11"/>
      <c r="BDE107" s="11"/>
      <c r="BDF107" s="11"/>
      <c r="BDG107" s="11"/>
      <c r="BDH107" s="11"/>
      <c r="BDI107" s="11"/>
      <c r="BDJ107" s="11"/>
      <c r="BDK107" s="11"/>
      <c r="BDL107" s="11"/>
      <c r="BDM107" s="11"/>
      <c r="BDN107" s="11"/>
      <c r="BDO107" s="11"/>
      <c r="BDP107" s="11"/>
      <c r="BDQ107" s="11"/>
      <c r="BDR107" s="11"/>
      <c r="BDS107" s="11"/>
      <c r="BDT107" s="11"/>
      <c r="BDU107" s="11"/>
      <c r="BDV107" s="11"/>
      <c r="BDW107" s="11"/>
      <c r="BDX107" s="11"/>
      <c r="BDY107" s="11"/>
      <c r="BDZ107" s="11"/>
      <c r="BEA107" s="11"/>
      <c r="BEB107" s="11"/>
      <c r="BEC107" s="11"/>
      <c r="BED107" s="11"/>
      <c r="BEE107" s="11"/>
      <c r="BEF107" s="11"/>
      <c r="BEG107" s="11"/>
      <c r="BEH107" s="11"/>
      <c r="BEI107" s="11"/>
      <c r="BEJ107" s="11"/>
      <c r="BEK107" s="11"/>
      <c r="BEL107" s="11"/>
      <c r="BEM107" s="11"/>
      <c r="BEN107" s="11"/>
      <c r="BEO107" s="11"/>
      <c r="BEP107" s="11"/>
      <c r="BEQ107" s="11"/>
      <c r="BER107" s="11"/>
      <c r="BES107" s="11"/>
      <c r="BET107" s="11"/>
      <c r="BEU107" s="11"/>
      <c r="BEV107" s="11"/>
      <c r="BEW107" s="11"/>
      <c r="BEX107" s="11"/>
      <c r="BEY107" s="11"/>
      <c r="BEZ107" s="11"/>
      <c r="BFA107" s="11"/>
      <c r="BFB107" s="11"/>
      <c r="BFC107" s="11"/>
      <c r="BFD107" s="11"/>
      <c r="BFE107" s="11"/>
      <c r="BFF107" s="11"/>
      <c r="BFG107" s="11"/>
      <c r="BFH107" s="11"/>
      <c r="BFI107" s="11"/>
      <c r="BFJ107" s="11"/>
      <c r="BFK107" s="11"/>
      <c r="BFL107" s="11"/>
      <c r="BFM107" s="11"/>
      <c r="BFN107" s="11"/>
      <c r="BFO107" s="11"/>
      <c r="BFP107" s="11"/>
      <c r="BFQ107" s="11"/>
      <c r="BFR107" s="11"/>
      <c r="BFS107" s="11"/>
      <c r="BFT107" s="11"/>
      <c r="BFU107" s="11"/>
      <c r="BFV107" s="11"/>
      <c r="BFW107" s="11"/>
      <c r="BFX107" s="11"/>
      <c r="BFY107" s="11"/>
      <c r="BFZ107" s="11"/>
      <c r="BGA107" s="11"/>
      <c r="BGB107" s="11"/>
      <c r="BGC107" s="11"/>
      <c r="BGD107" s="11"/>
      <c r="BGE107" s="11"/>
      <c r="BGF107" s="11"/>
      <c r="BGG107" s="11"/>
      <c r="BGH107" s="11"/>
      <c r="BGI107" s="11"/>
      <c r="BGJ107" s="11"/>
      <c r="BGK107" s="11"/>
      <c r="BGL107" s="11"/>
      <c r="BGM107" s="11"/>
      <c r="BGN107" s="11"/>
      <c r="BGO107" s="11"/>
      <c r="BGP107" s="11"/>
      <c r="BGQ107" s="11"/>
      <c r="BGR107" s="11"/>
      <c r="BGS107" s="11"/>
      <c r="BGT107" s="11"/>
      <c r="BGU107" s="11"/>
      <c r="BGV107" s="11"/>
      <c r="BGW107" s="11"/>
      <c r="BGX107" s="11"/>
      <c r="BGY107" s="11"/>
      <c r="BGZ107" s="11"/>
      <c r="BHA107" s="11"/>
      <c r="BHB107" s="11"/>
      <c r="BHC107" s="11"/>
      <c r="BHD107" s="11"/>
      <c r="BHE107" s="11"/>
      <c r="BHF107" s="11"/>
      <c r="BHG107" s="11"/>
      <c r="BHH107" s="11"/>
      <c r="BHI107" s="11"/>
      <c r="BHJ107" s="11"/>
      <c r="BHK107" s="11"/>
      <c r="BHL107" s="11"/>
      <c r="BHM107" s="11"/>
      <c r="BHN107" s="11"/>
      <c r="BHO107" s="11"/>
      <c r="BHP107" s="11"/>
      <c r="BHQ107" s="11"/>
      <c r="BHR107" s="11"/>
      <c r="BHS107" s="11"/>
      <c r="BHT107" s="11"/>
      <c r="BHU107" s="11"/>
      <c r="BHV107" s="11"/>
      <c r="BHW107" s="11"/>
      <c r="BHX107" s="11"/>
      <c r="BHY107" s="11"/>
      <c r="BHZ107" s="11"/>
      <c r="BIA107" s="11"/>
      <c r="BIB107" s="11"/>
      <c r="BIC107" s="11"/>
      <c r="BID107" s="11"/>
      <c r="BIE107" s="11"/>
      <c r="BIF107" s="11"/>
      <c r="BIG107" s="11"/>
      <c r="BIH107" s="11"/>
      <c r="BII107" s="11"/>
      <c r="BIJ107" s="11"/>
      <c r="BIK107" s="11"/>
      <c r="BIL107" s="11"/>
      <c r="BIM107" s="11"/>
      <c r="BIN107" s="11"/>
      <c r="BIO107" s="11"/>
      <c r="BIP107" s="11"/>
      <c r="BIQ107" s="11"/>
      <c r="BIR107" s="11"/>
      <c r="BIS107" s="11"/>
      <c r="BIT107" s="11"/>
      <c r="BIU107" s="11"/>
      <c r="BIV107" s="11"/>
      <c r="BIW107" s="11"/>
      <c r="BIX107" s="11"/>
      <c r="BIY107" s="11"/>
      <c r="BIZ107" s="11"/>
      <c r="BJA107" s="11"/>
      <c r="BJB107" s="11"/>
      <c r="BJC107" s="11"/>
      <c r="BJD107" s="11"/>
      <c r="BJE107" s="11"/>
      <c r="BJF107" s="11"/>
      <c r="BJG107" s="11"/>
      <c r="BJH107" s="11"/>
      <c r="BJI107" s="11"/>
      <c r="BJJ107" s="11"/>
      <c r="BJK107" s="11"/>
      <c r="BJL107" s="11"/>
      <c r="BJM107" s="11"/>
      <c r="BJN107" s="11"/>
      <c r="BJO107" s="11"/>
      <c r="BJP107" s="11"/>
      <c r="BJQ107" s="11"/>
      <c r="BJR107" s="11"/>
      <c r="BJS107" s="11"/>
      <c r="BJT107" s="11"/>
      <c r="BJU107" s="11"/>
      <c r="BJV107" s="11"/>
      <c r="BJW107" s="11"/>
      <c r="BJX107" s="11"/>
      <c r="BJY107" s="11"/>
      <c r="BJZ107" s="11"/>
      <c r="BKA107" s="11"/>
      <c r="BKB107" s="11"/>
      <c r="BKC107" s="11"/>
      <c r="BKD107" s="11"/>
      <c r="BKE107" s="11"/>
      <c r="BKF107" s="11"/>
      <c r="BKG107" s="11"/>
      <c r="BKH107" s="11"/>
      <c r="BKI107" s="11"/>
      <c r="BKJ107" s="11"/>
      <c r="BKK107" s="11"/>
      <c r="BKL107" s="11"/>
      <c r="BKM107" s="11"/>
      <c r="BKN107" s="11"/>
      <c r="BKO107" s="11"/>
      <c r="BKP107" s="11"/>
      <c r="BKQ107" s="11"/>
      <c r="BKR107" s="11"/>
      <c r="BKS107" s="11"/>
      <c r="BKT107" s="11"/>
      <c r="BKU107" s="11"/>
      <c r="BKV107" s="11"/>
      <c r="BKW107" s="11"/>
      <c r="BKX107" s="11"/>
      <c r="BKY107" s="11"/>
      <c r="BKZ107" s="11"/>
      <c r="BLA107" s="11"/>
      <c r="BLB107" s="11"/>
      <c r="BLC107" s="11"/>
      <c r="BLD107" s="11"/>
      <c r="BLE107" s="11"/>
      <c r="BLF107" s="11"/>
      <c r="BLG107" s="11"/>
      <c r="BLH107" s="11"/>
      <c r="BLI107" s="11"/>
      <c r="BLJ107" s="11"/>
      <c r="BLK107" s="11"/>
      <c r="BLL107" s="11"/>
      <c r="BLM107" s="11"/>
      <c r="BLN107" s="11"/>
      <c r="BLO107" s="11"/>
      <c r="BLP107" s="11"/>
      <c r="BLQ107" s="11"/>
      <c r="BLR107" s="11"/>
      <c r="BLS107" s="11"/>
      <c r="BLT107" s="11"/>
      <c r="BLU107" s="11"/>
      <c r="BLV107" s="11"/>
      <c r="BLW107" s="11"/>
      <c r="BLX107" s="11"/>
      <c r="BLY107" s="11"/>
      <c r="BLZ107" s="11"/>
      <c r="BMA107" s="11"/>
      <c r="BMB107" s="11"/>
      <c r="BMC107" s="11"/>
      <c r="BMD107" s="11"/>
      <c r="BME107" s="11"/>
      <c r="BMF107" s="11"/>
      <c r="BMG107" s="11"/>
      <c r="BMH107" s="11"/>
      <c r="BMI107" s="11"/>
      <c r="BMJ107" s="11"/>
      <c r="BMK107" s="11"/>
      <c r="BML107" s="11"/>
      <c r="BMM107" s="11"/>
      <c r="BMN107" s="11"/>
      <c r="BMO107" s="11"/>
      <c r="BMP107" s="11"/>
      <c r="BMQ107" s="11"/>
      <c r="BMR107" s="11"/>
      <c r="BMS107" s="11"/>
      <c r="BMT107" s="11"/>
      <c r="BMU107" s="11"/>
      <c r="BMV107" s="11"/>
      <c r="BMW107" s="11"/>
      <c r="BMX107" s="11"/>
      <c r="BMY107" s="11"/>
      <c r="BMZ107" s="11"/>
      <c r="BNA107" s="11"/>
      <c r="BNB107" s="11"/>
      <c r="BNC107" s="11"/>
      <c r="BND107" s="11"/>
      <c r="BNE107" s="11"/>
      <c r="BNF107" s="11"/>
      <c r="BNG107" s="11"/>
      <c r="BNH107" s="11"/>
      <c r="BNI107" s="11"/>
      <c r="BNJ107" s="11"/>
      <c r="BNK107" s="11"/>
      <c r="BNL107" s="11"/>
      <c r="BNM107" s="11"/>
      <c r="BNN107" s="11"/>
      <c r="BNO107" s="11"/>
      <c r="BNP107" s="11"/>
      <c r="BNQ107" s="11"/>
      <c r="BNR107" s="11"/>
      <c r="BNS107" s="11"/>
      <c r="BNT107" s="11"/>
      <c r="BNU107" s="11"/>
      <c r="BNV107" s="11"/>
      <c r="BNW107" s="11"/>
      <c r="BNX107" s="11"/>
      <c r="BNY107" s="11"/>
      <c r="BNZ107" s="11"/>
      <c r="BOA107" s="11"/>
      <c r="BOB107" s="11"/>
      <c r="BOC107" s="11"/>
      <c r="BOD107" s="11"/>
      <c r="BOE107" s="11"/>
      <c r="BOF107" s="11"/>
      <c r="BOG107" s="11"/>
      <c r="BOH107" s="11"/>
      <c r="BOI107" s="11"/>
      <c r="BOJ107" s="11"/>
      <c r="BOK107" s="11"/>
      <c r="BOL107" s="11"/>
      <c r="BOM107" s="11"/>
      <c r="BON107" s="11"/>
      <c r="BOO107" s="11"/>
      <c r="BOP107" s="11"/>
      <c r="BOQ107" s="11"/>
      <c r="BOR107" s="11"/>
      <c r="BOS107" s="11"/>
      <c r="BOT107" s="11"/>
      <c r="BOU107" s="11"/>
      <c r="BOV107" s="11"/>
      <c r="BOW107" s="11"/>
      <c r="BOX107" s="11"/>
      <c r="BOY107" s="11"/>
      <c r="BOZ107" s="11"/>
      <c r="BPA107" s="11"/>
      <c r="BPB107" s="11"/>
      <c r="BPC107" s="11"/>
      <c r="BPD107" s="11"/>
      <c r="BPE107" s="11"/>
      <c r="BPF107" s="11"/>
      <c r="BPG107" s="11"/>
      <c r="BPH107" s="11"/>
      <c r="BPI107" s="11"/>
      <c r="BPJ107" s="11"/>
      <c r="BPK107" s="11"/>
      <c r="BPL107" s="11"/>
      <c r="BPM107" s="11"/>
      <c r="BPN107" s="11"/>
      <c r="BPO107" s="11"/>
      <c r="BPP107" s="11"/>
      <c r="BPQ107" s="11"/>
      <c r="BPR107" s="11"/>
      <c r="BPS107" s="11"/>
      <c r="BPT107" s="11"/>
      <c r="BPU107" s="11"/>
      <c r="BPV107" s="11"/>
      <c r="BPW107" s="11"/>
      <c r="BPX107" s="11"/>
      <c r="BPY107" s="11"/>
      <c r="BPZ107" s="11"/>
      <c r="BQA107" s="11"/>
      <c r="BQB107" s="11"/>
      <c r="BQC107" s="11"/>
      <c r="BQD107" s="11"/>
      <c r="BQE107" s="11"/>
      <c r="BQF107" s="11"/>
      <c r="BQG107" s="11"/>
      <c r="BQH107" s="11"/>
      <c r="BQI107" s="11"/>
      <c r="BQJ107" s="11"/>
      <c r="BQK107" s="11"/>
      <c r="BQL107" s="11"/>
      <c r="BQM107" s="11"/>
      <c r="BQN107" s="11"/>
      <c r="BQO107" s="11"/>
      <c r="BQP107" s="11"/>
      <c r="BQQ107" s="11"/>
      <c r="BQR107" s="11"/>
      <c r="BQS107" s="11"/>
      <c r="BQT107" s="11"/>
      <c r="BQU107" s="11"/>
      <c r="BQV107" s="11"/>
      <c r="BQW107" s="11"/>
      <c r="BQX107" s="11"/>
      <c r="BQY107" s="11"/>
      <c r="BQZ107" s="11"/>
      <c r="BRA107" s="11"/>
      <c r="BRB107" s="11"/>
      <c r="BRC107" s="11"/>
      <c r="BRD107" s="11"/>
      <c r="BRE107" s="11"/>
      <c r="BRF107" s="11"/>
      <c r="BRG107" s="11"/>
      <c r="BRH107" s="11"/>
      <c r="BRI107" s="11"/>
      <c r="BRJ107" s="11"/>
      <c r="BRK107" s="11"/>
      <c r="BRL107" s="11"/>
      <c r="BRM107" s="11"/>
      <c r="BRN107" s="11"/>
      <c r="BRO107" s="11"/>
      <c r="BRP107" s="11"/>
      <c r="BRQ107" s="11"/>
      <c r="BRR107" s="11"/>
      <c r="BRS107" s="11"/>
      <c r="BRT107" s="11"/>
      <c r="BRU107" s="11"/>
      <c r="BRV107" s="11"/>
      <c r="BRW107" s="11"/>
      <c r="BRX107" s="11"/>
      <c r="BRY107" s="11"/>
      <c r="BRZ107" s="11"/>
      <c r="BSA107" s="11"/>
      <c r="BSB107" s="11"/>
      <c r="BSC107" s="11"/>
      <c r="BSD107" s="11"/>
      <c r="BSE107" s="11"/>
      <c r="BSF107" s="11"/>
      <c r="BSG107" s="11"/>
      <c r="BSH107" s="11"/>
      <c r="BSI107" s="11"/>
      <c r="BSJ107" s="11"/>
      <c r="BSK107" s="11"/>
      <c r="BSL107" s="11"/>
      <c r="BSM107" s="11"/>
      <c r="BSN107" s="11"/>
      <c r="BSO107" s="11"/>
      <c r="BSP107" s="11"/>
      <c r="BSQ107" s="11"/>
      <c r="BSR107" s="11"/>
      <c r="BSS107" s="11"/>
      <c r="BST107" s="11"/>
      <c r="BSU107" s="11"/>
      <c r="BSV107" s="11"/>
      <c r="BSW107" s="11"/>
      <c r="BSX107" s="11"/>
      <c r="BSY107" s="11"/>
      <c r="BSZ107" s="11"/>
      <c r="BTA107" s="11"/>
      <c r="BTB107" s="11"/>
      <c r="BTC107" s="11"/>
      <c r="BTD107" s="11"/>
      <c r="BTE107" s="11"/>
      <c r="BTF107" s="11"/>
      <c r="BTG107" s="11"/>
      <c r="BTH107" s="11"/>
      <c r="BTI107" s="11"/>
      <c r="BTJ107" s="11"/>
      <c r="BTK107" s="11"/>
      <c r="BTL107" s="11"/>
      <c r="BTM107" s="11"/>
      <c r="BTN107" s="11"/>
      <c r="BTO107" s="11"/>
      <c r="BTP107" s="11"/>
      <c r="BTQ107" s="11"/>
      <c r="BTR107" s="11"/>
      <c r="BTS107" s="11"/>
      <c r="BTT107" s="11"/>
      <c r="BTU107" s="11"/>
      <c r="BTV107" s="11"/>
      <c r="BTW107" s="11"/>
      <c r="BTX107" s="11"/>
      <c r="BTY107" s="11"/>
      <c r="BTZ107" s="11"/>
      <c r="BUA107" s="11"/>
      <c r="BUB107" s="11"/>
      <c r="BUC107" s="11"/>
      <c r="BUD107" s="11"/>
      <c r="BUE107" s="11"/>
      <c r="BUF107" s="11"/>
      <c r="BUG107" s="11"/>
      <c r="BUH107" s="11"/>
      <c r="BUI107" s="11"/>
      <c r="BUJ107" s="11"/>
      <c r="BUK107" s="11"/>
      <c r="BUL107" s="11"/>
      <c r="BUM107" s="11"/>
      <c r="BUN107" s="11"/>
      <c r="BUO107" s="11"/>
      <c r="BUP107" s="11"/>
      <c r="BUQ107" s="11"/>
      <c r="BUR107" s="11"/>
      <c r="BUS107" s="11"/>
      <c r="BUT107" s="11"/>
      <c r="BUU107" s="11"/>
      <c r="BUV107" s="11"/>
      <c r="BUW107" s="11"/>
      <c r="BUX107" s="11"/>
      <c r="BUY107" s="11"/>
      <c r="BUZ107" s="11"/>
      <c r="BVA107" s="11"/>
      <c r="BVB107" s="11"/>
      <c r="BVC107" s="11"/>
      <c r="BVD107" s="11"/>
      <c r="BVE107" s="11"/>
      <c r="BVF107" s="11"/>
      <c r="BVG107" s="11"/>
      <c r="BVH107" s="11"/>
      <c r="BVI107" s="11"/>
      <c r="BVJ107" s="11"/>
      <c r="BVK107" s="11"/>
      <c r="BVL107" s="11"/>
      <c r="BVM107" s="11"/>
      <c r="BVN107" s="11"/>
      <c r="BVO107" s="11"/>
      <c r="BVP107" s="11"/>
      <c r="BVQ107" s="11"/>
      <c r="BVR107" s="11"/>
      <c r="BVS107" s="11"/>
      <c r="BVT107" s="11"/>
      <c r="BVU107" s="11"/>
      <c r="BVV107" s="11"/>
      <c r="BVW107" s="11"/>
      <c r="BVX107" s="11"/>
      <c r="BVY107" s="11"/>
      <c r="BVZ107" s="11"/>
      <c r="BWA107" s="11"/>
      <c r="BWB107" s="11"/>
      <c r="BWC107" s="11"/>
      <c r="BWD107" s="11"/>
      <c r="BWE107" s="11"/>
      <c r="BWF107" s="11"/>
      <c r="BWG107" s="11"/>
      <c r="BWH107" s="11"/>
      <c r="BWI107" s="11"/>
      <c r="BWJ107" s="11"/>
      <c r="BWK107" s="11"/>
      <c r="BWL107" s="11"/>
      <c r="BWM107" s="11"/>
      <c r="BWN107" s="11"/>
      <c r="BWO107" s="11"/>
      <c r="BWP107" s="11"/>
      <c r="BWQ107" s="11"/>
      <c r="BWR107" s="11"/>
      <c r="BWS107" s="11"/>
      <c r="BWT107" s="11"/>
      <c r="BWU107" s="11"/>
      <c r="BWV107" s="11"/>
      <c r="BWW107" s="11"/>
      <c r="BWX107" s="11"/>
      <c r="BWY107" s="11"/>
      <c r="BWZ107" s="11"/>
      <c r="BXA107" s="11"/>
      <c r="BXB107" s="11"/>
      <c r="BXC107" s="11"/>
      <c r="BXD107" s="11"/>
      <c r="BXE107" s="11"/>
      <c r="BXF107" s="11"/>
      <c r="BXG107" s="11"/>
      <c r="BXH107" s="11"/>
      <c r="BXI107" s="11"/>
      <c r="BXJ107" s="11"/>
      <c r="BXK107" s="11"/>
      <c r="BXL107" s="11"/>
      <c r="BXM107" s="11"/>
      <c r="BXN107" s="11"/>
      <c r="BXO107" s="11"/>
      <c r="BXP107" s="11"/>
      <c r="BXQ107" s="11"/>
      <c r="BXR107" s="11"/>
      <c r="BXS107" s="11"/>
      <c r="BXT107" s="11"/>
      <c r="BXU107" s="11"/>
      <c r="BXV107" s="11"/>
      <c r="BXW107" s="11"/>
      <c r="BXX107" s="11"/>
      <c r="BXY107" s="11"/>
      <c r="BXZ107" s="11"/>
      <c r="BYA107" s="11"/>
      <c r="BYB107" s="11"/>
      <c r="BYC107" s="11"/>
      <c r="BYD107" s="11"/>
      <c r="BYE107" s="11"/>
      <c r="BYF107" s="11"/>
      <c r="BYG107" s="11"/>
      <c r="BYH107" s="11"/>
      <c r="BYI107" s="11"/>
      <c r="BYJ107" s="11"/>
      <c r="BYK107" s="11"/>
      <c r="BYL107" s="11"/>
      <c r="BYM107" s="11"/>
      <c r="BYN107" s="11"/>
      <c r="BYO107" s="11"/>
      <c r="BYP107" s="11"/>
      <c r="BYQ107" s="11"/>
      <c r="BYR107" s="11"/>
      <c r="BYS107" s="11"/>
      <c r="BYT107" s="11"/>
      <c r="BYU107" s="11"/>
      <c r="BYV107" s="11"/>
      <c r="BYW107" s="11"/>
      <c r="BYX107" s="11"/>
      <c r="BYY107" s="11"/>
      <c r="BYZ107" s="11"/>
      <c r="BZA107" s="11"/>
      <c r="BZB107" s="11"/>
      <c r="BZC107" s="11"/>
      <c r="BZD107" s="11"/>
      <c r="BZE107" s="11"/>
      <c r="BZF107" s="11"/>
      <c r="BZG107" s="11"/>
      <c r="BZH107" s="11"/>
      <c r="BZI107" s="11"/>
      <c r="BZJ107" s="11"/>
      <c r="BZK107" s="11"/>
      <c r="BZL107" s="11"/>
      <c r="BZM107" s="11"/>
      <c r="BZN107" s="11"/>
      <c r="BZO107" s="11"/>
      <c r="BZP107" s="11"/>
      <c r="BZQ107" s="11"/>
      <c r="BZR107" s="11"/>
      <c r="BZS107" s="11"/>
      <c r="BZT107" s="11"/>
      <c r="BZU107" s="11"/>
      <c r="BZV107" s="11"/>
      <c r="BZW107" s="11"/>
      <c r="BZX107" s="11"/>
      <c r="BZY107" s="11"/>
      <c r="BZZ107" s="11"/>
      <c r="CAA107" s="11"/>
      <c r="CAB107" s="11"/>
      <c r="CAC107" s="11"/>
      <c r="CAD107" s="11"/>
      <c r="CAE107" s="11"/>
      <c r="CAF107" s="11"/>
      <c r="CAG107" s="11"/>
      <c r="CAH107" s="11"/>
      <c r="CAI107" s="11"/>
      <c r="CAJ107" s="11"/>
      <c r="CAK107" s="11"/>
      <c r="CAL107" s="11"/>
      <c r="CAM107" s="11"/>
      <c r="CAN107" s="11"/>
      <c r="CAO107" s="11"/>
      <c r="CAP107" s="11"/>
      <c r="CAQ107" s="11"/>
      <c r="CAR107" s="11"/>
      <c r="CAS107" s="11"/>
      <c r="CAT107" s="11"/>
      <c r="CAU107" s="11"/>
      <c r="CAV107" s="11"/>
      <c r="CAW107" s="11"/>
      <c r="CAX107" s="11"/>
      <c r="CAY107" s="11"/>
      <c r="CAZ107" s="11"/>
      <c r="CBA107" s="11"/>
      <c r="CBB107" s="11"/>
      <c r="CBC107" s="11"/>
      <c r="CBD107" s="11"/>
      <c r="CBE107" s="11"/>
      <c r="CBF107" s="11"/>
      <c r="CBG107" s="11"/>
      <c r="CBH107" s="11"/>
      <c r="CBI107" s="11"/>
      <c r="CBJ107" s="11"/>
      <c r="CBK107" s="11"/>
      <c r="CBL107" s="11"/>
      <c r="CBM107" s="11"/>
      <c r="CBN107" s="11"/>
      <c r="CBO107" s="11"/>
      <c r="CBP107" s="11"/>
      <c r="CBQ107" s="11"/>
      <c r="CBR107" s="11"/>
      <c r="CBS107" s="11"/>
      <c r="CBT107" s="11"/>
      <c r="CBU107" s="11"/>
      <c r="CBV107" s="11"/>
      <c r="CBW107" s="11"/>
      <c r="CBX107" s="11"/>
      <c r="CBY107" s="11"/>
      <c r="CBZ107" s="11"/>
      <c r="CCA107" s="11"/>
      <c r="CCB107" s="11"/>
      <c r="CCC107" s="11"/>
      <c r="CCD107" s="11"/>
      <c r="CCE107" s="11"/>
      <c r="CCF107" s="11"/>
      <c r="CCG107" s="11"/>
      <c r="CCH107" s="11"/>
      <c r="CCI107" s="11"/>
      <c r="CCJ107" s="11"/>
      <c r="CCK107" s="11"/>
      <c r="CCL107" s="11"/>
      <c r="CCM107" s="11"/>
      <c r="CCN107" s="11"/>
      <c r="CCO107" s="11"/>
      <c r="CCP107" s="11"/>
      <c r="CCQ107" s="11"/>
      <c r="CCR107" s="11"/>
      <c r="CCS107" s="11"/>
      <c r="CCT107" s="11"/>
      <c r="CCU107" s="11"/>
      <c r="CCV107" s="11"/>
      <c r="CCW107" s="11"/>
      <c r="CCX107" s="11"/>
      <c r="CCY107" s="11"/>
      <c r="CCZ107" s="11"/>
      <c r="CDA107" s="11"/>
      <c r="CDB107" s="11"/>
      <c r="CDC107" s="11"/>
      <c r="CDD107" s="11"/>
      <c r="CDE107" s="11"/>
      <c r="CDF107" s="11"/>
      <c r="CDG107" s="11"/>
      <c r="CDH107" s="11"/>
      <c r="CDI107" s="11"/>
      <c r="CDJ107" s="11"/>
      <c r="CDK107" s="11"/>
      <c r="CDL107" s="11"/>
      <c r="CDM107" s="11"/>
      <c r="CDN107" s="11"/>
      <c r="CDO107" s="11"/>
      <c r="CDP107" s="11"/>
      <c r="CDQ107" s="11"/>
      <c r="CDR107" s="11"/>
      <c r="CDS107" s="11"/>
      <c r="CDT107" s="11"/>
      <c r="CDU107" s="11"/>
      <c r="CDV107" s="11"/>
      <c r="CDW107" s="11"/>
      <c r="CDX107" s="11"/>
      <c r="CDY107" s="11"/>
      <c r="CDZ107" s="11"/>
      <c r="CEA107" s="11"/>
      <c r="CEB107" s="11"/>
      <c r="CEC107" s="11"/>
      <c r="CED107" s="11"/>
      <c r="CEE107" s="11"/>
      <c r="CEF107" s="11"/>
      <c r="CEG107" s="11"/>
      <c r="CEH107" s="11"/>
      <c r="CEI107" s="11"/>
      <c r="CEJ107" s="11"/>
      <c r="CEK107" s="11"/>
      <c r="CEL107" s="11"/>
      <c r="CEM107" s="11"/>
      <c r="CEN107" s="11"/>
      <c r="CEO107" s="11"/>
      <c r="CEP107" s="11"/>
      <c r="CEQ107" s="11"/>
      <c r="CER107" s="11"/>
      <c r="CES107" s="11"/>
      <c r="CET107" s="11"/>
      <c r="CEU107" s="11"/>
      <c r="CEV107" s="11"/>
      <c r="CEW107" s="11"/>
      <c r="CEX107" s="11"/>
      <c r="CEY107" s="11"/>
      <c r="CEZ107" s="11"/>
      <c r="CFA107" s="11"/>
      <c r="CFB107" s="11"/>
      <c r="CFC107" s="11"/>
      <c r="CFD107" s="11"/>
      <c r="CFE107" s="11"/>
      <c r="CFF107" s="11"/>
      <c r="CFG107" s="11"/>
      <c r="CFH107" s="11"/>
      <c r="CFI107" s="11"/>
      <c r="CFJ107" s="11"/>
      <c r="CFK107" s="11"/>
      <c r="CFL107" s="11"/>
      <c r="CFM107" s="11"/>
      <c r="CFN107" s="11"/>
      <c r="CFO107" s="11"/>
      <c r="CFP107" s="11"/>
      <c r="CFQ107" s="11"/>
      <c r="CFR107" s="11"/>
      <c r="CFS107" s="11"/>
      <c r="CFT107" s="11"/>
      <c r="CFU107" s="11"/>
      <c r="CFV107" s="11"/>
      <c r="CFW107" s="11"/>
      <c r="CFX107" s="11"/>
      <c r="CFY107" s="11"/>
      <c r="CFZ107" s="11"/>
      <c r="CGA107" s="11"/>
      <c r="CGB107" s="11"/>
      <c r="CGC107" s="11"/>
      <c r="CGD107" s="11"/>
      <c r="CGE107" s="11"/>
      <c r="CGF107" s="11"/>
      <c r="CGG107" s="11"/>
      <c r="CGH107" s="11"/>
      <c r="CGI107" s="11"/>
      <c r="CGJ107" s="11"/>
      <c r="CGK107" s="11"/>
      <c r="CGL107" s="11"/>
      <c r="CGM107" s="11"/>
      <c r="CGN107" s="11"/>
      <c r="CGO107" s="11"/>
      <c r="CGP107" s="11"/>
      <c r="CGQ107" s="11"/>
      <c r="CGR107" s="11"/>
      <c r="CGS107" s="11"/>
      <c r="CGT107" s="11"/>
      <c r="CGU107" s="11"/>
      <c r="CGV107" s="11"/>
      <c r="CGW107" s="11"/>
      <c r="CGX107" s="11"/>
      <c r="CGY107" s="11"/>
      <c r="CGZ107" s="11"/>
      <c r="CHA107" s="11"/>
      <c r="CHB107" s="11"/>
      <c r="CHC107" s="11"/>
      <c r="CHD107" s="11"/>
      <c r="CHE107" s="11"/>
      <c r="CHF107" s="11"/>
      <c r="CHG107" s="11"/>
      <c r="CHH107" s="11"/>
      <c r="CHI107" s="11"/>
      <c r="CHJ107" s="11"/>
      <c r="CHK107" s="11"/>
      <c r="CHL107" s="11"/>
      <c r="CHM107" s="11"/>
      <c r="CHN107" s="11"/>
      <c r="CHO107" s="11"/>
      <c r="CHP107" s="11"/>
      <c r="CHQ107" s="11"/>
      <c r="CHR107" s="11"/>
      <c r="CHS107" s="11"/>
      <c r="CHT107" s="11"/>
      <c r="CHU107" s="11"/>
      <c r="CHV107" s="11"/>
      <c r="CHW107" s="11"/>
      <c r="CHX107" s="11"/>
      <c r="CHY107" s="11"/>
      <c r="CHZ107" s="11"/>
      <c r="CIA107" s="11"/>
      <c r="CIB107" s="11"/>
      <c r="CIC107" s="11"/>
      <c r="CID107" s="11"/>
      <c r="CIE107" s="11"/>
      <c r="CIF107" s="11"/>
      <c r="CIG107" s="11"/>
      <c r="CIH107" s="11"/>
      <c r="CII107" s="11"/>
      <c r="CIJ107" s="11"/>
      <c r="CIK107" s="11"/>
      <c r="CIL107" s="11"/>
      <c r="CIM107" s="11"/>
      <c r="CIN107" s="11"/>
      <c r="CIO107" s="11"/>
      <c r="CIP107" s="11"/>
      <c r="CIQ107" s="11"/>
      <c r="CIR107" s="11"/>
      <c r="CIS107" s="11"/>
      <c r="CIT107" s="11"/>
      <c r="CIU107" s="11"/>
      <c r="CIV107" s="11"/>
      <c r="CIW107" s="11"/>
      <c r="CIX107" s="11"/>
      <c r="CIY107" s="11"/>
      <c r="CIZ107" s="11"/>
      <c r="CJA107" s="11"/>
      <c r="CJB107" s="11"/>
      <c r="CJC107" s="11"/>
      <c r="CJD107" s="11"/>
      <c r="CJE107" s="11"/>
      <c r="CJF107" s="11"/>
      <c r="CJG107" s="11"/>
      <c r="CJH107" s="11"/>
      <c r="CJI107" s="11"/>
      <c r="CJJ107" s="11"/>
      <c r="CJK107" s="11"/>
      <c r="CJL107" s="11"/>
      <c r="CJM107" s="11"/>
      <c r="CJN107" s="11"/>
      <c r="CJO107" s="11"/>
      <c r="CJP107" s="11"/>
      <c r="CJQ107" s="11"/>
      <c r="CJR107" s="11"/>
      <c r="CJS107" s="11"/>
      <c r="CJT107" s="11"/>
      <c r="CJU107" s="11"/>
      <c r="CJV107" s="11"/>
      <c r="CJW107" s="11"/>
      <c r="CJX107" s="11"/>
      <c r="CJY107" s="11"/>
      <c r="CJZ107" s="11"/>
      <c r="CKA107" s="11"/>
      <c r="CKB107" s="11"/>
      <c r="CKC107" s="11"/>
      <c r="CKD107" s="11"/>
      <c r="CKE107" s="11"/>
      <c r="CKF107" s="11"/>
      <c r="CKG107" s="11"/>
      <c r="CKH107" s="11"/>
      <c r="CKI107" s="11"/>
      <c r="CKJ107" s="11"/>
      <c r="CKK107" s="11"/>
      <c r="CKL107" s="11"/>
      <c r="CKM107" s="11"/>
      <c r="CKN107" s="11"/>
      <c r="CKO107" s="11"/>
      <c r="CKP107" s="11"/>
      <c r="CKQ107" s="11"/>
      <c r="CKR107" s="11"/>
      <c r="CKS107" s="11"/>
      <c r="CKT107" s="11"/>
      <c r="CKU107" s="11"/>
      <c r="CKV107" s="11"/>
      <c r="CKW107" s="11"/>
      <c r="CKX107" s="11"/>
      <c r="CKY107" s="11"/>
      <c r="CKZ107" s="11"/>
      <c r="CLA107" s="11"/>
      <c r="CLB107" s="11"/>
      <c r="CLC107" s="11"/>
      <c r="CLD107" s="11"/>
      <c r="CLE107" s="11"/>
      <c r="CLF107" s="11"/>
      <c r="CLG107" s="11"/>
      <c r="CLH107" s="11"/>
      <c r="CLI107" s="11"/>
      <c r="CLJ107" s="11"/>
      <c r="CLK107" s="11"/>
      <c r="CLL107" s="11"/>
      <c r="CLM107" s="11"/>
      <c r="CLN107" s="11"/>
      <c r="CLO107" s="11"/>
      <c r="CLP107" s="11"/>
      <c r="CLQ107" s="11"/>
      <c r="CLR107" s="11"/>
      <c r="CLS107" s="11"/>
      <c r="CLT107" s="11"/>
      <c r="CLU107" s="11"/>
      <c r="CLV107" s="11"/>
      <c r="CLW107" s="11"/>
      <c r="CLX107" s="11"/>
      <c r="CLY107" s="11"/>
      <c r="CLZ107" s="11"/>
      <c r="CMA107" s="11"/>
      <c r="CMB107" s="11"/>
      <c r="CMC107" s="11"/>
      <c r="CMD107" s="11"/>
      <c r="CME107" s="11"/>
      <c r="CMF107" s="11"/>
      <c r="CMG107" s="11"/>
      <c r="CMH107" s="11"/>
      <c r="CMI107" s="11"/>
      <c r="CMJ107" s="11"/>
      <c r="CMK107" s="11"/>
      <c r="CML107" s="11"/>
      <c r="CMM107" s="11"/>
      <c r="CMN107" s="11"/>
      <c r="CMO107" s="11"/>
      <c r="CMP107" s="11"/>
      <c r="CMQ107" s="11"/>
      <c r="CMR107" s="11"/>
      <c r="CMS107" s="11"/>
      <c r="CMT107" s="11"/>
      <c r="CMU107" s="11"/>
      <c r="CMV107" s="11"/>
      <c r="CMW107" s="11"/>
      <c r="CMX107" s="11"/>
      <c r="CMY107" s="11"/>
      <c r="CMZ107" s="11"/>
      <c r="CNA107" s="11"/>
      <c r="CNB107" s="11"/>
      <c r="CNC107" s="11"/>
      <c r="CND107" s="11"/>
      <c r="CNE107" s="11"/>
      <c r="CNF107" s="11"/>
      <c r="CNG107" s="11"/>
      <c r="CNH107" s="11"/>
      <c r="CNI107" s="11"/>
      <c r="CNJ107" s="11"/>
      <c r="CNK107" s="11"/>
      <c r="CNL107" s="11"/>
      <c r="CNM107" s="11"/>
      <c r="CNN107" s="11"/>
      <c r="CNO107" s="11"/>
      <c r="CNP107" s="11"/>
      <c r="CNQ107" s="11"/>
      <c r="CNR107" s="11"/>
      <c r="CNS107" s="11"/>
      <c r="CNT107" s="11"/>
      <c r="CNU107" s="11"/>
      <c r="CNV107" s="11"/>
      <c r="CNW107" s="11"/>
      <c r="CNX107" s="11"/>
      <c r="CNY107" s="11"/>
      <c r="CNZ107" s="11"/>
      <c r="COA107" s="11"/>
      <c r="COB107" s="11"/>
      <c r="COC107" s="11"/>
      <c r="COD107" s="11"/>
      <c r="COE107" s="11"/>
      <c r="COF107" s="11"/>
      <c r="COG107" s="11"/>
      <c r="COH107" s="11"/>
      <c r="COI107" s="11"/>
      <c r="COJ107" s="11"/>
      <c r="COK107" s="11"/>
      <c r="COL107" s="11"/>
      <c r="COM107" s="11"/>
      <c r="CON107" s="11"/>
      <c r="COO107" s="11"/>
      <c r="COP107" s="11"/>
      <c r="COQ107" s="11"/>
      <c r="COR107" s="11"/>
      <c r="COS107" s="11"/>
      <c r="COT107" s="11"/>
      <c r="COU107" s="11"/>
      <c r="COV107" s="11"/>
      <c r="COW107" s="11"/>
      <c r="COX107" s="11"/>
      <c r="COY107" s="11"/>
      <c r="COZ107" s="11"/>
      <c r="CPA107" s="11"/>
      <c r="CPB107" s="11"/>
      <c r="CPC107" s="11"/>
      <c r="CPD107" s="11"/>
      <c r="CPE107" s="11"/>
      <c r="CPF107" s="11"/>
      <c r="CPG107" s="11"/>
      <c r="CPH107" s="11"/>
      <c r="CPI107" s="11"/>
      <c r="CPJ107" s="11"/>
      <c r="CPK107" s="11"/>
      <c r="CPL107" s="11"/>
      <c r="CPM107" s="11"/>
      <c r="CPN107" s="11"/>
      <c r="CPO107" s="11"/>
      <c r="CPP107" s="11"/>
      <c r="CPQ107" s="11"/>
      <c r="CPR107" s="11"/>
      <c r="CPS107" s="11"/>
      <c r="CPT107" s="11"/>
      <c r="CPU107" s="11"/>
      <c r="CPV107" s="11"/>
      <c r="CPW107" s="11"/>
      <c r="CPX107" s="11"/>
      <c r="CPY107" s="11"/>
      <c r="CPZ107" s="11"/>
      <c r="CQA107" s="11"/>
      <c r="CQB107" s="11"/>
      <c r="CQC107" s="11"/>
      <c r="CQD107" s="11"/>
      <c r="CQE107" s="11"/>
      <c r="CQF107" s="11"/>
      <c r="CQG107" s="11"/>
      <c r="CQH107" s="11"/>
      <c r="CQI107" s="11"/>
      <c r="CQJ107" s="11"/>
      <c r="CQK107" s="11"/>
      <c r="CQL107" s="11"/>
      <c r="CQM107" s="11"/>
      <c r="CQN107" s="11"/>
      <c r="CQO107" s="11"/>
      <c r="CQP107" s="11"/>
      <c r="CQQ107" s="11"/>
      <c r="CQR107" s="11"/>
      <c r="CQS107" s="11"/>
      <c r="CQT107" s="11"/>
      <c r="CQU107" s="11"/>
      <c r="CQV107" s="11"/>
      <c r="CQW107" s="11"/>
      <c r="CQX107" s="11"/>
      <c r="CQY107" s="11"/>
      <c r="CQZ107" s="11"/>
      <c r="CRA107" s="11"/>
      <c r="CRB107" s="11"/>
      <c r="CRC107" s="11"/>
      <c r="CRD107" s="11"/>
      <c r="CRE107" s="11"/>
      <c r="CRF107" s="11"/>
      <c r="CRG107" s="11"/>
      <c r="CRH107" s="11"/>
      <c r="CRI107" s="11"/>
      <c r="CRJ107" s="11"/>
      <c r="CRK107" s="11"/>
      <c r="CRL107" s="11"/>
      <c r="CRM107" s="11"/>
      <c r="CRN107" s="11"/>
      <c r="CRO107" s="11"/>
      <c r="CRP107" s="11"/>
      <c r="CRQ107" s="11"/>
      <c r="CRR107" s="11"/>
      <c r="CRS107" s="11"/>
      <c r="CRT107" s="11"/>
      <c r="CRU107" s="11"/>
      <c r="CRV107" s="11"/>
      <c r="CRW107" s="11"/>
      <c r="CRX107" s="11"/>
      <c r="CRY107" s="11"/>
      <c r="CRZ107" s="11"/>
      <c r="CSA107" s="11"/>
      <c r="CSB107" s="11"/>
      <c r="CSC107" s="11"/>
      <c r="CSD107" s="11"/>
      <c r="CSE107" s="11"/>
      <c r="CSF107" s="11"/>
      <c r="CSG107" s="11"/>
      <c r="CSH107" s="11"/>
      <c r="CSI107" s="11"/>
      <c r="CSJ107" s="11"/>
      <c r="CSK107" s="11"/>
      <c r="CSL107" s="11"/>
      <c r="CSM107" s="11"/>
      <c r="CSN107" s="11"/>
      <c r="CSO107" s="11"/>
      <c r="CSP107" s="11"/>
      <c r="CSQ107" s="11"/>
      <c r="CSR107" s="11"/>
      <c r="CSS107" s="11"/>
      <c r="CST107" s="11"/>
      <c r="CSU107" s="11"/>
      <c r="CSV107" s="11"/>
      <c r="CSW107" s="11"/>
      <c r="CSX107" s="11"/>
      <c r="CSY107" s="11"/>
      <c r="CSZ107" s="11"/>
      <c r="CTA107" s="11"/>
      <c r="CTB107" s="11"/>
      <c r="CTC107" s="11"/>
      <c r="CTD107" s="11"/>
      <c r="CTE107" s="11"/>
      <c r="CTF107" s="11"/>
      <c r="CTG107" s="11"/>
      <c r="CTH107" s="11"/>
      <c r="CTI107" s="11"/>
      <c r="CTJ107" s="11"/>
      <c r="CTK107" s="11"/>
      <c r="CTL107" s="11"/>
      <c r="CTM107" s="11"/>
      <c r="CTN107" s="11"/>
      <c r="CTO107" s="11"/>
      <c r="CTP107" s="11"/>
      <c r="CTQ107" s="11"/>
      <c r="CTR107" s="11"/>
      <c r="CTS107" s="11"/>
      <c r="CTT107" s="11"/>
      <c r="CTU107" s="11"/>
      <c r="CTV107" s="11"/>
      <c r="CTW107" s="11"/>
      <c r="CTX107" s="11"/>
      <c r="CTY107" s="11"/>
      <c r="CTZ107" s="11"/>
      <c r="CUA107" s="11"/>
      <c r="CUB107" s="11"/>
      <c r="CUC107" s="11"/>
      <c r="CUD107" s="11"/>
      <c r="CUE107" s="11"/>
      <c r="CUF107" s="11"/>
      <c r="CUG107" s="11"/>
      <c r="CUH107" s="11"/>
      <c r="CUI107" s="11"/>
      <c r="CUJ107" s="11"/>
      <c r="CUK107" s="11"/>
      <c r="CUL107" s="11"/>
      <c r="CUM107" s="11"/>
      <c r="CUN107" s="11"/>
      <c r="CUO107" s="11"/>
      <c r="CUP107" s="11"/>
      <c r="CUQ107" s="11"/>
      <c r="CUR107" s="11"/>
      <c r="CUS107" s="11"/>
      <c r="CUT107" s="11"/>
      <c r="CUU107" s="11"/>
      <c r="CUV107" s="11"/>
      <c r="CUW107" s="11"/>
      <c r="CUX107" s="11"/>
      <c r="CUY107" s="11"/>
      <c r="CUZ107" s="11"/>
      <c r="CVA107" s="11"/>
      <c r="CVB107" s="11"/>
      <c r="CVC107" s="11"/>
      <c r="CVD107" s="11"/>
      <c r="CVE107" s="11"/>
      <c r="CVF107" s="11"/>
      <c r="CVG107" s="11"/>
      <c r="CVH107" s="11"/>
      <c r="CVI107" s="11"/>
      <c r="CVJ107" s="11"/>
      <c r="CVK107" s="11"/>
      <c r="CVL107" s="11"/>
      <c r="CVM107" s="11"/>
      <c r="CVN107" s="11"/>
      <c r="CVO107" s="11"/>
      <c r="CVP107" s="11"/>
      <c r="CVQ107" s="11"/>
      <c r="CVR107" s="11"/>
      <c r="CVS107" s="11"/>
      <c r="CVT107" s="11"/>
      <c r="CVU107" s="11"/>
      <c r="CVV107" s="11"/>
      <c r="CVW107" s="11"/>
      <c r="CVX107" s="11"/>
      <c r="CVY107" s="11"/>
      <c r="CVZ107" s="11"/>
      <c r="CWA107" s="11"/>
      <c r="CWB107" s="11"/>
      <c r="CWC107" s="11"/>
      <c r="CWD107" s="11"/>
      <c r="CWE107" s="11"/>
      <c r="CWF107" s="11"/>
      <c r="CWG107" s="11"/>
      <c r="CWH107" s="11"/>
      <c r="CWI107" s="11"/>
      <c r="CWJ107" s="11"/>
      <c r="CWK107" s="11"/>
      <c r="CWL107" s="11"/>
      <c r="CWM107" s="11"/>
      <c r="CWN107" s="11"/>
      <c r="CWO107" s="11"/>
      <c r="CWP107" s="11"/>
      <c r="CWQ107" s="11"/>
      <c r="CWR107" s="11"/>
      <c r="CWS107" s="11"/>
      <c r="CWT107" s="11"/>
      <c r="CWU107" s="11"/>
      <c r="CWV107" s="11"/>
      <c r="CWW107" s="11"/>
      <c r="CWX107" s="11"/>
      <c r="CWY107" s="11"/>
      <c r="CWZ107" s="11"/>
      <c r="CXA107" s="11"/>
      <c r="CXB107" s="11"/>
      <c r="CXC107" s="11"/>
      <c r="CXD107" s="11"/>
      <c r="CXE107" s="11"/>
      <c r="CXF107" s="11"/>
      <c r="CXG107" s="11"/>
      <c r="CXH107" s="11"/>
      <c r="CXI107" s="11"/>
      <c r="CXJ107" s="11"/>
      <c r="CXK107" s="11"/>
      <c r="CXL107" s="11"/>
      <c r="CXM107" s="11"/>
      <c r="CXN107" s="11"/>
      <c r="CXO107" s="11"/>
      <c r="CXP107" s="11"/>
      <c r="CXQ107" s="11"/>
      <c r="CXR107" s="11"/>
      <c r="CXS107" s="11"/>
      <c r="CXT107" s="11"/>
      <c r="CXU107" s="11"/>
      <c r="CXV107" s="11"/>
      <c r="CXW107" s="11"/>
      <c r="CXX107" s="11"/>
      <c r="CXY107" s="11"/>
      <c r="CXZ107" s="11"/>
      <c r="CYA107" s="11"/>
      <c r="CYB107" s="11"/>
      <c r="CYC107" s="11"/>
      <c r="CYD107" s="11"/>
      <c r="CYE107" s="11"/>
      <c r="CYF107" s="11"/>
      <c r="CYG107" s="11"/>
      <c r="CYH107" s="11"/>
      <c r="CYI107" s="11"/>
      <c r="CYJ107" s="11"/>
      <c r="CYK107" s="11"/>
      <c r="CYL107" s="11"/>
      <c r="CYM107" s="11"/>
      <c r="CYN107" s="11"/>
      <c r="CYO107" s="11"/>
      <c r="CYP107" s="11"/>
      <c r="CYQ107" s="11"/>
      <c r="CYR107" s="11"/>
      <c r="CYS107" s="11"/>
      <c r="CYT107" s="11"/>
      <c r="CYU107" s="11"/>
      <c r="CYV107" s="11"/>
      <c r="CYW107" s="11"/>
      <c r="CYX107" s="11"/>
      <c r="CYY107" s="11"/>
      <c r="CYZ107" s="11"/>
      <c r="CZA107" s="11"/>
      <c r="CZB107" s="11"/>
      <c r="CZC107" s="11"/>
      <c r="CZD107" s="11"/>
      <c r="CZE107" s="11"/>
      <c r="CZF107" s="11"/>
      <c r="CZG107" s="11"/>
      <c r="CZH107" s="11"/>
      <c r="CZI107" s="11"/>
      <c r="CZJ107" s="11"/>
      <c r="CZK107" s="11"/>
      <c r="CZL107" s="11"/>
      <c r="CZM107" s="11"/>
      <c r="CZN107" s="11"/>
      <c r="CZO107" s="11"/>
      <c r="CZP107" s="11"/>
      <c r="CZQ107" s="11"/>
      <c r="CZR107" s="11"/>
      <c r="CZS107" s="11"/>
      <c r="CZT107" s="11"/>
      <c r="CZU107" s="11"/>
      <c r="CZV107" s="11"/>
      <c r="CZW107" s="11"/>
      <c r="CZX107" s="11"/>
      <c r="CZY107" s="11"/>
      <c r="CZZ107" s="11"/>
      <c r="DAA107" s="11"/>
      <c r="DAB107" s="11"/>
      <c r="DAC107" s="11"/>
      <c r="DAD107" s="11"/>
      <c r="DAE107" s="11"/>
      <c r="DAF107" s="11"/>
      <c r="DAG107" s="11"/>
      <c r="DAH107" s="11"/>
      <c r="DAI107" s="11"/>
      <c r="DAJ107" s="11"/>
      <c r="DAK107" s="11"/>
      <c r="DAL107" s="11"/>
      <c r="DAM107" s="11"/>
      <c r="DAN107" s="11"/>
      <c r="DAO107" s="11"/>
      <c r="DAP107" s="11"/>
      <c r="DAQ107" s="11"/>
      <c r="DAR107" s="11"/>
      <c r="DAS107" s="11"/>
      <c r="DAT107" s="11"/>
      <c r="DAU107" s="11"/>
      <c r="DAV107" s="11"/>
      <c r="DAW107" s="11"/>
      <c r="DAX107" s="11"/>
      <c r="DAY107" s="11"/>
      <c r="DAZ107" s="11"/>
      <c r="DBA107" s="11"/>
      <c r="DBB107" s="11"/>
      <c r="DBC107" s="11"/>
      <c r="DBD107" s="11"/>
      <c r="DBE107" s="11"/>
      <c r="DBF107" s="11"/>
      <c r="DBG107" s="11"/>
      <c r="DBH107" s="11"/>
      <c r="DBI107" s="11"/>
      <c r="DBJ107" s="11"/>
      <c r="DBK107" s="11"/>
      <c r="DBL107" s="11"/>
      <c r="DBM107" s="11"/>
      <c r="DBN107" s="11"/>
      <c r="DBO107" s="11"/>
      <c r="DBP107" s="11"/>
      <c r="DBQ107" s="11"/>
      <c r="DBR107" s="11"/>
      <c r="DBS107" s="11"/>
      <c r="DBT107" s="11"/>
      <c r="DBU107" s="11"/>
      <c r="DBV107" s="11"/>
      <c r="DBW107" s="11"/>
      <c r="DBX107" s="11"/>
      <c r="DBY107" s="11"/>
      <c r="DBZ107" s="11"/>
      <c r="DCA107" s="11"/>
      <c r="DCB107" s="11"/>
      <c r="DCC107" s="11"/>
      <c r="DCD107" s="11"/>
      <c r="DCE107" s="11"/>
      <c r="DCF107" s="11"/>
      <c r="DCG107" s="11"/>
      <c r="DCH107" s="11"/>
      <c r="DCI107" s="11"/>
      <c r="DCJ107" s="11"/>
      <c r="DCK107" s="11"/>
      <c r="DCL107" s="11"/>
      <c r="DCM107" s="11"/>
      <c r="DCN107" s="11"/>
      <c r="DCO107" s="11"/>
      <c r="DCP107" s="11"/>
      <c r="DCQ107" s="11"/>
      <c r="DCR107" s="11"/>
      <c r="DCS107" s="11"/>
      <c r="DCT107" s="11"/>
      <c r="DCU107" s="11"/>
      <c r="DCV107" s="11"/>
      <c r="DCW107" s="11"/>
      <c r="DCX107" s="11"/>
      <c r="DCY107" s="11"/>
      <c r="DCZ107" s="11"/>
      <c r="DDA107" s="11"/>
      <c r="DDB107" s="11"/>
      <c r="DDC107" s="11"/>
      <c r="DDD107" s="11"/>
      <c r="DDE107" s="11"/>
      <c r="DDF107" s="11"/>
      <c r="DDG107" s="11"/>
      <c r="DDH107" s="11"/>
      <c r="DDI107" s="11"/>
      <c r="DDJ107" s="11"/>
      <c r="DDK107" s="11"/>
      <c r="DDL107" s="11"/>
      <c r="DDM107" s="11"/>
      <c r="DDN107" s="11"/>
      <c r="DDO107" s="11"/>
      <c r="DDP107" s="11"/>
      <c r="DDQ107" s="11"/>
      <c r="DDR107" s="11"/>
      <c r="DDS107" s="11"/>
      <c r="DDT107" s="11"/>
      <c r="DDU107" s="11"/>
      <c r="DDV107" s="11"/>
      <c r="DDW107" s="11"/>
      <c r="DDX107" s="11"/>
      <c r="DDY107" s="11"/>
      <c r="DDZ107" s="11"/>
      <c r="DEA107" s="11"/>
      <c r="DEB107" s="11"/>
      <c r="DEC107" s="11"/>
      <c r="DED107" s="11"/>
      <c r="DEE107" s="11"/>
      <c r="DEF107" s="11"/>
      <c r="DEG107" s="11"/>
      <c r="DEH107" s="11"/>
      <c r="DEI107" s="11"/>
      <c r="DEJ107" s="11"/>
      <c r="DEK107" s="11"/>
      <c r="DEL107" s="11"/>
      <c r="DEM107" s="11"/>
      <c r="DEN107" s="11"/>
      <c r="DEO107" s="11"/>
      <c r="DEP107" s="11"/>
      <c r="DEQ107" s="11"/>
      <c r="DER107" s="11"/>
      <c r="DES107" s="11"/>
      <c r="DET107" s="11"/>
      <c r="DEU107" s="11"/>
      <c r="DEV107" s="11"/>
      <c r="DEW107" s="11"/>
      <c r="DEX107" s="11"/>
      <c r="DEY107" s="11"/>
      <c r="DEZ107" s="11"/>
      <c r="DFA107" s="11"/>
      <c r="DFB107" s="11"/>
      <c r="DFC107" s="11"/>
      <c r="DFD107" s="11"/>
      <c r="DFE107" s="11"/>
      <c r="DFF107" s="11"/>
      <c r="DFG107" s="11"/>
      <c r="DFH107" s="11"/>
      <c r="DFI107" s="11"/>
      <c r="DFJ107" s="11"/>
      <c r="DFK107" s="11"/>
      <c r="DFL107" s="11"/>
      <c r="DFM107" s="11"/>
      <c r="DFN107" s="11"/>
      <c r="DFO107" s="11"/>
      <c r="DFP107" s="11"/>
      <c r="DFQ107" s="11"/>
      <c r="DFR107" s="11"/>
      <c r="DFS107" s="11"/>
      <c r="DFT107" s="11"/>
      <c r="DFU107" s="11"/>
      <c r="DFV107" s="11"/>
      <c r="DFW107" s="11"/>
      <c r="DFX107" s="11"/>
      <c r="DFY107" s="11"/>
      <c r="DFZ107" s="11"/>
      <c r="DGA107" s="11"/>
      <c r="DGB107" s="11"/>
      <c r="DGC107" s="11"/>
      <c r="DGD107" s="11"/>
      <c r="DGE107" s="11"/>
      <c r="DGF107" s="11"/>
      <c r="DGG107" s="11"/>
      <c r="DGH107" s="11"/>
      <c r="DGI107" s="11"/>
      <c r="DGJ107" s="11"/>
      <c r="DGK107" s="11"/>
      <c r="DGL107" s="11"/>
      <c r="DGM107" s="11"/>
      <c r="DGN107" s="11"/>
      <c r="DGO107" s="11"/>
      <c r="DGP107" s="11"/>
      <c r="DGQ107" s="11"/>
      <c r="DGR107" s="11"/>
      <c r="DGS107" s="11"/>
      <c r="DGT107" s="11"/>
      <c r="DGU107" s="11"/>
      <c r="DGV107" s="11"/>
      <c r="DGW107" s="11"/>
      <c r="DGX107" s="11"/>
      <c r="DGY107" s="11"/>
      <c r="DGZ107" s="11"/>
      <c r="DHA107" s="11"/>
      <c r="DHB107" s="11"/>
      <c r="DHC107" s="11"/>
      <c r="DHD107" s="11"/>
      <c r="DHE107" s="11"/>
      <c r="DHF107" s="11"/>
      <c r="DHG107" s="11"/>
      <c r="DHH107" s="11"/>
      <c r="DHI107" s="11"/>
      <c r="DHJ107" s="11"/>
      <c r="DHK107" s="11"/>
      <c r="DHL107" s="11"/>
      <c r="DHM107" s="11"/>
      <c r="DHN107" s="11"/>
      <c r="DHO107" s="11"/>
      <c r="DHP107" s="11"/>
      <c r="DHQ107" s="11"/>
      <c r="DHR107" s="11"/>
      <c r="DHS107" s="11"/>
      <c r="DHT107" s="11"/>
      <c r="DHU107" s="11"/>
      <c r="DHV107" s="11"/>
      <c r="DHW107" s="11"/>
      <c r="DHX107" s="11"/>
      <c r="DHY107" s="11"/>
      <c r="DHZ107" s="11"/>
      <c r="DIA107" s="11"/>
      <c r="DIB107" s="11"/>
      <c r="DIC107" s="11"/>
      <c r="DID107" s="11"/>
      <c r="DIE107" s="11"/>
      <c r="DIF107" s="11"/>
      <c r="DIG107" s="11"/>
      <c r="DIH107" s="11"/>
      <c r="DII107" s="11"/>
      <c r="DIJ107" s="11"/>
      <c r="DIK107" s="11"/>
      <c r="DIL107" s="11"/>
      <c r="DIM107" s="11"/>
      <c r="DIN107" s="11"/>
      <c r="DIO107" s="11"/>
      <c r="DIP107" s="11"/>
      <c r="DIQ107" s="11"/>
      <c r="DIR107" s="11"/>
      <c r="DIS107" s="11"/>
      <c r="DIT107" s="11"/>
      <c r="DIU107" s="11"/>
      <c r="DIV107" s="11"/>
      <c r="DIW107" s="11"/>
      <c r="DIX107" s="11"/>
      <c r="DIY107" s="11"/>
      <c r="DIZ107" s="11"/>
      <c r="DJA107" s="11"/>
      <c r="DJB107" s="11"/>
      <c r="DJC107" s="11"/>
      <c r="DJD107" s="11"/>
      <c r="DJE107" s="11"/>
      <c r="DJF107" s="11"/>
      <c r="DJG107" s="11"/>
      <c r="DJH107" s="11"/>
      <c r="DJI107" s="11"/>
      <c r="DJJ107" s="11"/>
      <c r="DJK107" s="11"/>
      <c r="DJL107" s="11"/>
      <c r="DJM107" s="11"/>
      <c r="DJN107" s="11"/>
      <c r="DJO107" s="11"/>
      <c r="DJP107" s="11"/>
      <c r="DJQ107" s="11"/>
      <c r="DJR107" s="11"/>
      <c r="DJS107" s="11"/>
      <c r="DJT107" s="11"/>
      <c r="DJU107" s="11"/>
      <c r="DJV107" s="11"/>
      <c r="DJW107" s="11"/>
      <c r="DJX107" s="11"/>
      <c r="DJY107" s="11"/>
      <c r="DJZ107" s="11"/>
      <c r="DKA107" s="11"/>
      <c r="DKB107" s="11"/>
      <c r="DKC107" s="11"/>
      <c r="DKD107" s="11"/>
      <c r="DKE107" s="11"/>
      <c r="DKF107" s="11"/>
      <c r="DKG107" s="11"/>
      <c r="DKH107" s="11"/>
      <c r="DKI107" s="11"/>
      <c r="DKJ107" s="11"/>
      <c r="DKK107" s="11"/>
      <c r="DKL107" s="11"/>
      <c r="DKM107" s="11"/>
      <c r="DKN107" s="11"/>
      <c r="DKO107" s="11"/>
      <c r="DKP107" s="11"/>
      <c r="DKQ107" s="11"/>
      <c r="DKR107" s="11"/>
      <c r="DKS107" s="11"/>
      <c r="DKT107" s="11"/>
      <c r="DKU107" s="11"/>
      <c r="DKV107" s="11"/>
      <c r="DKW107" s="11"/>
      <c r="DKX107" s="11"/>
      <c r="DKY107" s="11"/>
      <c r="DKZ107" s="11"/>
      <c r="DLA107" s="11"/>
      <c r="DLB107" s="11"/>
      <c r="DLC107" s="11"/>
      <c r="DLD107" s="11"/>
      <c r="DLE107" s="11"/>
      <c r="DLF107" s="11"/>
      <c r="DLG107" s="11"/>
      <c r="DLH107" s="11"/>
      <c r="DLI107" s="11"/>
      <c r="DLJ107" s="11"/>
      <c r="DLK107" s="11"/>
      <c r="DLL107" s="11"/>
      <c r="DLM107" s="11"/>
      <c r="DLN107" s="11"/>
      <c r="DLO107" s="11"/>
      <c r="DLP107" s="11"/>
      <c r="DLQ107" s="11"/>
      <c r="DLR107" s="11"/>
      <c r="DLS107" s="11"/>
      <c r="DLT107" s="11"/>
      <c r="DLU107" s="11"/>
      <c r="DLV107" s="11"/>
      <c r="DLW107" s="11"/>
      <c r="DLX107" s="11"/>
      <c r="DLY107" s="11"/>
      <c r="DLZ107" s="11"/>
      <c r="DMA107" s="11"/>
      <c r="DMB107" s="11"/>
      <c r="DMC107" s="11"/>
      <c r="DMD107" s="11"/>
      <c r="DME107" s="11"/>
      <c r="DMF107" s="11"/>
      <c r="DMG107" s="11"/>
      <c r="DMH107" s="11"/>
      <c r="DMI107" s="11"/>
      <c r="DMJ107" s="11"/>
      <c r="DMK107" s="11"/>
      <c r="DML107" s="11"/>
      <c r="DMM107" s="11"/>
      <c r="DMN107" s="11"/>
      <c r="DMO107" s="11"/>
      <c r="DMP107" s="11"/>
      <c r="DMQ107" s="11"/>
      <c r="DMR107" s="11"/>
      <c r="DMS107" s="11"/>
      <c r="DMT107" s="11"/>
      <c r="DMU107" s="11"/>
      <c r="DMV107" s="11"/>
      <c r="DMW107" s="11"/>
      <c r="DMX107" s="11"/>
      <c r="DMY107" s="11"/>
      <c r="DMZ107" s="11"/>
      <c r="DNA107" s="11"/>
      <c r="DNB107" s="11"/>
      <c r="DNC107" s="11"/>
      <c r="DND107" s="11"/>
      <c r="DNE107" s="11"/>
      <c r="DNF107" s="11"/>
      <c r="DNG107" s="11"/>
      <c r="DNH107" s="11"/>
      <c r="DNI107" s="11"/>
      <c r="DNJ107" s="11"/>
      <c r="DNK107" s="11"/>
      <c r="DNL107" s="11"/>
      <c r="DNM107" s="11"/>
      <c r="DNN107" s="11"/>
      <c r="DNO107" s="11"/>
      <c r="DNP107" s="11"/>
      <c r="DNQ107" s="11"/>
      <c r="DNR107" s="11"/>
      <c r="DNS107" s="11"/>
      <c r="DNT107" s="11"/>
      <c r="DNU107" s="11"/>
      <c r="DNV107" s="11"/>
      <c r="DNW107" s="11"/>
      <c r="DNX107" s="11"/>
      <c r="DNY107" s="11"/>
      <c r="DNZ107" s="11"/>
      <c r="DOA107" s="11"/>
      <c r="DOB107" s="11"/>
      <c r="DOC107" s="11"/>
      <c r="DOD107" s="11"/>
      <c r="DOE107" s="11"/>
      <c r="DOF107" s="11"/>
      <c r="DOG107" s="11"/>
      <c r="DOH107" s="11"/>
      <c r="DOI107" s="11"/>
      <c r="DOJ107" s="11"/>
      <c r="DOK107" s="11"/>
      <c r="DOL107" s="11"/>
      <c r="DOM107" s="11"/>
      <c r="DON107" s="11"/>
      <c r="DOO107" s="11"/>
      <c r="DOP107" s="11"/>
      <c r="DOQ107" s="11"/>
      <c r="DOR107" s="11"/>
      <c r="DOS107" s="11"/>
      <c r="DOT107" s="11"/>
      <c r="DOU107" s="11"/>
      <c r="DOV107" s="11"/>
      <c r="DOW107" s="11"/>
      <c r="DOX107" s="11"/>
      <c r="DOY107" s="11"/>
      <c r="DOZ107" s="11"/>
      <c r="DPA107" s="11"/>
      <c r="DPB107" s="11"/>
      <c r="DPC107" s="11"/>
      <c r="DPD107" s="11"/>
      <c r="DPE107" s="11"/>
      <c r="DPF107" s="11"/>
      <c r="DPG107" s="11"/>
      <c r="DPH107" s="11"/>
      <c r="DPI107" s="11"/>
      <c r="DPJ107" s="11"/>
      <c r="DPK107" s="11"/>
      <c r="DPL107" s="11"/>
      <c r="DPM107" s="11"/>
      <c r="DPN107" s="11"/>
      <c r="DPO107" s="11"/>
      <c r="DPP107" s="11"/>
      <c r="DPQ107" s="11"/>
      <c r="DPR107" s="11"/>
      <c r="DPS107" s="11"/>
      <c r="DPT107" s="11"/>
      <c r="DPU107" s="11"/>
      <c r="DPV107" s="11"/>
      <c r="DPW107" s="11"/>
      <c r="DPX107" s="11"/>
      <c r="DPY107" s="11"/>
      <c r="DPZ107" s="11"/>
      <c r="DQA107" s="11"/>
      <c r="DQB107" s="11"/>
      <c r="DQC107" s="11"/>
      <c r="DQD107" s="11"/>
      <c r="DQE107" s="11"/>
      <c r="DQF107" s="11"/>
      <c r="DQG107" s="11"/>
      <c r="DQH107" s="11"/>
      <c r="DQI107" s="11"/>
      <c r="DQJ107" s="11"/>
      <c r="DQK107" s="11"/>
      <c r="DQL107" s="11"/>
      <c r="DQM107" s="11"/>
      <c r="DQN107" s="11"/>
      <c r="DQO107" s="11"/>
      <c r="DQP107" s="11"/>
      <c r="DQQ107" s="11"/>
      <c r="DQR107" s="11"/>
      <c r="DQS107" s="11"/>
      <c r="DQT107" s="11"/>
      <c r="DQU107" s="11"/>
      <c r="DQV107" s="11"/>
      <c r="DQW107" s="11"/>
      <c r="DQX107" s="11"/>
      <c r="DQY107" s="11"/>
      <c r="DQZ107" s="11"/>
      <c r="DRA107" s="11"/>
      <c r="DRB107" s="11"/>
      <c r="DRC107" s="11"/>
      <c r="DRD107" s="11"/>
      <c r="DRE107" s="11"/>
      <c r="DRF107" s="11"/>
      <c r="DRG107" s="11"/>
      <c r="DRH107" s="11"/>
      <c r="DRI107" s="11"/>
      <c r="DRJ107" s="11"/>
      <c r="DRK107" s="11"/>
      <c r="DRL107" s="11"/>
      <c r="DRM107" s="11"/>
      <c r="DRN107" s="11"/>
      <c r="DRO107" s="11"/>
      <c r="DRP107" s="11"/>
      <c r="DRQ107" s="11"/>
      <c r="DRR107" s="11"/>
      <c r="DRS107" s="11"/>
      <c r="DRT107" s="11"/>
      <c r="DRU107" s="11"/>
      <c r="DRV107" s="11"/>
      <c r="DRW107" s="11"/>
      <c r="DRX107" s="11"/>
      <c r="DRY107" s="11"/>
      <c r="DRZ107" s="11"/>
      <c r="DSA107" s="11"/>
      <c r="DSB107" s="11"/>
      <c r="DSC107" s="11"/>
      <c r="DSD107" s="11"/>
      <c r="DSE107" s="11"/>
      <c r="DSF107" s="11"/>
      <c r="DSG107" s="11"/>
      <c r="DSH107" s="11"/>
      <c r="DSI107" s="11"/>
      <c r="DSJ107" s="11"/>
      <c r="DSK107" s="11"/>
      <c r="DSL107" s="11"/>
      <c r="DSM107" s="11"/>
      <c r="DSN107" s="11"/>
      <c r="DSO107" s="11"/>
      <c r="DSP107" s="11"/>
      <c r="DSQ107" s="11"/>
      <c r="DSR107" s="11"/>
      <c r="DSS107" s="11"/>
      <c r="DST107" s="11"/>
      <c r="DSU107" s="11"/>
      <c r="DSV107" s="11"/>
      <c r="DSW107" s="11"/>
      <c r="DSX107" s="11"/>
      <c r="DSY107" s="11"/>
      <c r="DSZ107" s="11"/>
      <c r="DTA107" s="11"/>
      <c r="DTB107" s="11"/>
      <c r="DTC107" s="11"/>
      <c r="DTD107" s="11"/>
      <c r="DTE107" s="11"/>
      <c r="DTF107" s="11"/>
      <c r="DTG107" s="11"/>
      <c r="DTH107" s="11"/>
      <c r="DTI107" s="11"/>
      <c r="DTJ107" s="11"/>
      <c r="DTK107" s="11"/>
      <c r="DTL107" s="11"/>
      <c r="DTM107" s="11"/>
      <c r="DTN107" s="11"/>
      <c r="DTO107" s="11"/>
      <c r="DTP107" s="11"/>
      <c r="DTQ107" s="11"/>
      <c r="DTR107" s="11"/>
      <c r="DTS107" s="11"/>
      <c r="DTT107" s="11"/>
      <c r="DTU107" s="11"/>
      <c r="DTV107" s="11"/>
      <c r="DTW107" s="11"/>
      <c r="DTX107" s="11"/>
      <c r="DTY107" s="11"/>
      <c r="DTZ107" s="11"/>
      <c r="DUA107" s="11"/>
      <c r="DUB107" s="11"/>
      <c r="DUC107" s="11"/>
      <c r="DUD107" s="11"/>
      <c r="DUE107" s="11"/>
      <c r="DUF107" s="11"/>
      <c r="DUG107" s="11"/>
      <c r="DUH107" s="11"/>
      <c r="DUI107" s="11"/>
      <c r="DUJ107" s="11"/>
      <c r="DUK107" s="11"/>
      <c r="DUL107" s="11"/>
      <c r="DUM107" s="11"/>
      <c r="DUN107" s="11"/>
      <c r="DUO107" s="11"/>
      <c r="DUP107" s="11"/>
      <c r="DUQ107" s="11"/>
      <c r="DUR107" s="11"/>
      <c r="DUS107" s="11"/>
      <c r="DUT107" s="11"/>
      <c r="DUU107" s="11"/>
      <c r="DUV107" s="11"/>
      <c r="DUW107" s="11"/>
      <c r="DUX107" s="11"/>
      <c r="DUY107" s="11"/>
      <c r="DUZ107" s="11"/>
      <c r="DVA107" s="11"/>
      <c r="DVB107" s="11"/>
      <c r="DVC107" s="11"/>
      <c r="DVD107" s="11"/>
      <c r="DVE107" s="11"/>
      <c r="DVF107" s="11"/>
      <c r="DVG107" s="11"/>
      <c r="DVH107" s="11"/>
      <c r="DVI107" s="11"/>
      <c r="DVJ107" s="11"/>
      <c r="DVK107" s="11"/>
      <c r="DVL107" s="11"/>
      <c r="DVM107" s="11"/>
      <c r="DVN107" s="11"/>
      <c r="DVO107" s="11"/>
      <c r="DVP107" s="11"/>
      <c r="DVQ107" s="11"/>
      <c r="DVR107" s="11"/>
      <c r="DVS107" s="11"/>
      <c r="DVT107" s="11"/>
      <c r="DVU107" s="11"/>
      <c r="DVV107" s="11"/>
      <c r="DVW107" s="11"/>
      <c r="DVX107" s="11"/>
      <c r="DVY107" s="11"/>
      <c r="DVZ107" s="11"/>
      <c r="DWA107" s="11"/>
      <c r="DWB107" s="11"/>
      <c r="DWC107" s="11"/>
      <c r="DWD107" s="11"/>
      <c r="DWE107" s="11"/>
      <c r="DWF107" s="11"/>
      <c r="DWG107" s="11"/>
      <c r="DWH107" s="11"/>
      <c r="DWI107" s="11"/>
      <c r="DWJ107" s="11"/>
      <c r="DWK107" s="11"/>
      <c r="DWL107" s="11"/>
      <c r="DWM107" s="11"/>
      <c r="DWN107" s="11"/>
      <c r="DWO107" s="11"/>
      <c r="DWP107" s="11"/>
      <c r="DWQ107" s="11"/>
      <c r="DWR107" s="11"/>
      <c r="DWS107" s="11"/>
      <c r="DWT107" s="11"/>
      <c r="DWU107" s="11"/>
      <c r="DWV107" s="11"/>
      <c r="DWW107" s="11"/>
      <c r="DWX107" s="11"/>
      <c r="DWY107" s="11"/>
      <c r="DWZ107" s="11"/>
      <c r="DXA107" s="11"/>
      <c r="DXB107" s="11"/>
      <c r="DXC107" s="11"/>
      <c r="DXD107" s="11"/>
      <c r="DXE107" s="11"/>
      <c r="DXF107" s="11"/>
      <c r="DXG107" s="11"/>
      <c r="DXH107" s="11"/>
      <c r="DXI107" s="11"/>
      <c r="DXJ107" s="11"/>
      <c r="DXK107" s="11"/>
      <c r="DXL107" s="11"/>
      <c r="DXM107" s="11"/>
      <c r="DXN107" s="11"/>
      <c r="DXO107" s="11"/>
      <c r="DXP107" s="11"/>
      <c r="DXQ107" s="11"/>
      <c r="DXR107" s="11"/>
      <c r="DXS107" s="11"/>
      <c r="DXT107" s="11"/>
      <c r="DXU107" s="11"/>
      <c r="DXV107" s="11"/>
      <c r="DXW107" s="11"/>
      <c r="DXX107" s="11"/>
      <c r="DXY107" s="11"/>
      <c r="DXZ107" s="11"/>
      <c r="DYA107" s="11"/>
      <c r="DYB107" s="11"/>
      <c r="DYC107" s="11"/>
      <c r="DYD107" s="11"/>
      <c r="DYE107" s="11"/>
      <c r="DYF107" s="11"/>
      <c r="DYG107" s="11"/>
      <c r="DYH107" s="11"/>
      <c r="DYI107" s="11"/>
      <c r="DYJ107" s="11"/>
      <c r="DYK107" s="11"/>
      <c r="DYL107" s="11"/>
      <c r="DYM107" s="11"/>
      <c r="DYN107" s="11"/>
      <c r="DYO107" s="11"/>
      <c r="DYP107" s="11"/>
      <c r="DYQ107" s="11"/>
      <c r="DYR107" s="11"/>
      <c r="DYS107" s="11"/>
      <c r="DYT107" s="11"/>
      <c r="DYU107" s="11"/>
      <c r="DYV107" s="11"/>
      <c r="DYW107" s="11"/>
      <c r="DYX107" s="11"/>
      <c r="DYY107" s="11"/>
      <c r="DYZ107" s="11"/>
      <c r="DZA107" s="11"/>
      <c r="DZB107" s="11"/>
      <c r="DZC107" s="11"/>
      <c r="DZD107" s="11"/>
      <c r="DZE107" s="11"/>
      <c r="DZF107" s="11"/>
      <c r="DZG107" s="11"/>
      <c r="DZH107" s="11"/>
      <c r="DZI107" s="11"/>
      <c r="DZJ107" s="11"/>
      <c r="DZK107" s="11"/>
      <c r="DZL107" s="11"/>
      <c r="DZM107" s="11"/>
      <c r="DZN107" s="11"/>
      <c r="DZO107" s="11"/>
      <c r="DZP107" s="11"/>
      <c r="DZQ107" s="11"/>
      <c r="DZR107" s="11"/>
      <c r="DZS107" s="11"/>
      <c r="DZT107" s="11"/>
      <c r="DZU107" s="11"/>
      <c r="DZV107" s="11"/>
      <c r="DZW107" s="11"/>
      <c r="DZX107" s="11"/>
      <c r="DZY107" s="11"/>
      <c r="DZZ107" s="11"/>
      <c r="EAA107" s="11"/>
      <c r="EAB107" s="11"/>
      <c r="EAC107" s="11"/>
      <c r="EAD107" s="11"/>
      <c r="EAE107" s="11"/>
      <c r="EAF107" s="11"/>
      <c r="EAG107" s="11"/>
      <c r="EAH107" s="11"/>
      <c r="EAI107" s="11"/>
      <c r="EAJ107" s="11"/>
      <c r="EAK107" s="11"/>
      <c r="EAL107" s="11"/>
      <c r="EAM107" s="11"/>
      <c r="EAN107" s="11"/>
      <c r="EAO107" s="11"/>
      <c r="EAP107" s="11"/>
      <c r="EAQ107" s="11"/>
      <c r="EAR107" s="11"/>
      <c r="EAS107" s="11"/>
      <c r="EAT107" s="11"/>
      <c r="EAU107" s="11"/>
      <c r="EAV107" s="11"/>
      <c r="EAW107" s="11"/>
      <c r="EAX107" s="11"/>
      <c r="EAY107" s="11"/>
      <c r="EAZ107" s="11"/>
      <c r="EBA107" s="11"/>
      <c r="EBB107" s="11"/>
      <c r="EBC107" s="11"/>
      <c r="EBD107" s="11"/>
      <c r="EBE107" s="11"/>
      <c r="EBF107" s="11"/>
      <c r="EBG107" s="11"/>
      <c r="EBH107" s="11"/>
      <c r="EBI107" s="11"/>
      <c r="EBJ107" s="11"/>
      <c r="EBK107" s="11"/>
      <c r="EBL107" s="11"/>
      <c r="EBM107" s="11"/>
      <c r="EBN107" s="11"/>
      <c r="EBO107" s="11"/>
      <c r="EBP107" s="11"/>
      <c r="EBQ107" s="11"/>
      <c r="EBR107" s="11"/>
      <c r="EBS107" s="11"/>
      <c r="EBT107" s="11"/>
      <c r="EBU107" s="11"/>
      <c r="EBV107" s="11"/>
      <c r="EBW107" s="11"/>
      <c r="EBX107" s="11"/>
      <c r="EBY107" s="11"/>
      <c r="EBZ107" s="11"/>
      <c r="ECA107" s="11"/>
      <c r="ECB107" s="11"/>
      <c r="ECC107" s="11"/>
      <c r="ECD107" s="11"/>
      <c r="ECE107" s="11"/>
      <c r="ECF107" s="11"/>
      <c r="ECG107" s="11"/>
      <c r="ECH107" s="11"/>
      <c r="ECI107" s="11"/>
      <c r="ECJ107" s="11"/>
      <c r="ECK107" s="11"/>
      <c r="ECL107" s="11"/>
      <c r="ECM107" s="11"/>
      <c r="ECN107" s="11"/>
      <c r="ECO107" s="11"/>
      <c r="ECP107" s="11"/>
      <c r="ECQ107" s="11"/>
      <c r="ECR107" s="11"/>
      <c r="ECS107" s="11"/>
      <c r="ECT107" s="11"/>
      <c r="ECU107" s="11"/>
      <c r="ECV107" s="11"/>
      <c r="ECW107" s="11"/>
      <c r="ECX107" s="11"/>
      <c r="ECY107" s="11"/>
      <c r="ECZ107" s="11"/>
      <c r="EDA107" s="11"/>
      <c r="EDB107" s="11"/>
      <c r="EDC107" s="11"/>
      <c r="EDD107" s="11"/>
      <c r="EDE107" s="11"/>
      <c r="EDF107" s="11"/>
      <c r="EDG107" s="11"/>
      <c r="EDH107" s="11"/>
      <c r="EDI107" s="11"/>
      <c r="EDJ107" s="11"/>
      <c r="EDK107" s="11"/>
      <c r="EDL107" s="11"/>
      <c r="EDM107" s="11"/>
      <c r="EDN107" s="11"/>
      <c r="EDO107" s="11"/>
      <c r="EDP107" s="11"/>
      <c r="EDQ107" s="11"/>
      <c r="EDR107" s="11"/>
      <c r="EDS107" s="11"/>
      <c r="EDT107" s="11"/>
      <c r="EDU107" s="11"/>
      <c r="EDV107" s="11"/>
      <c r="EDW107" s="11"/>
      <c r="EDX107" s="11"/>
      <c r="EDY107" s="11"/>
      <c r="EDZ107" s="11"/>
      <c r="EEA107" s="11"/>
      <c r="EEB107" s="11"/>
      <c r="EEC107" s="11"/>
      <c r="EED107" s="11"/>
      <c r="EEE107" s="11"/>
      <c r="EEF107" s="11"/>
      <c r="EEG107" s="11"/>
      <c r="EEH107" s="11"/>
      <c r="EEI107" s="11"/>
      <c r="EEJ107" s="11"/>
      <c r="EEK107" s="11"/>
      <c r="EEL107" s="11"/>
      <c r="EEM107" s="11"/>
      <c r="EEN107" s="11"/>
      <c r="EEO107" s="11"/>
      <c r="EEP107" s="11"/>
      <c r="EEQ107" s="11"/>
      <c r="EER107" s="11"/>
      <c r="EES107" s="11"/>
      <c r="EET107" s="11"/>
      <c r="EEU107" s="11"/>
      <c r="EEV107" s="11"/>
      <c r="EEW107" s="11"/>
      <c r="EEX107" s="11"/>
      <c r="EEY107" s="11"/>
      <c r="EEZ107" s="11"/>
      <c r="EFA107" s="11"/>
      <c r="EFB107" s="11"/>
      <c r="EFC107" s="11"/>
      <c r="EFD107" s="11"/>
      <c r="EFE107" s="11"/>
      <c r="EFF107" s="11"/>
      <c r="EFG107" s="11"/>
      <c r="EFH107" s="11"/>
      <c r="EFI107" s="11"/>
      <c r="EFJ107" s="11"/>
      <c r="EFK107" s="11"/>
      <c r="EFL107" s="11"/>
      <c r="EFM107" s="11"/>
      <c r="EFN107" s="11"/>
      <c r="EFO107" s="11"/>
      <c r="EFP107" s="11"/>
      <c r="EFQ107" s="11"/>
      <c r="EFR107" s="11"/>
      <c r="EFS107" s="11"/>
      <c r="EFT107" s="11"/>
      <c r="EFU107" s="11"/>
      <c r="EFV107" s="11"/>
      <c r="EFW107" s="11"/>
      <c r="EFX107" s="11"/>
      <c r="EFY107" s="11"/>
      <c r="EFZ107" s="11"/>
      <c r="EGA107" s="11"/>
      <c r="EGB107" s="11"/>
      <c r="EGC107" s="11"/>
      <c r="EGD107" s="11"/>
      <c r="EGE107" s="11"/>
      <c r="EGF107" s="11"/>
      <c r="EGG107" s="11"/>
      <c r="EGH107" s="11"/>
      <c r="EGI107" s="11"/>
      <c r="EGJ107" s="11"/>
      <c r="EGK107" s="11"/>
      <c r="EGL107" s="11"/>
      <c r="EGM107" s="11"/>
      <c r="EGN107" s="11"/>
      <c r="EGO107" s="11"/>
      <c r="EGP107" s="11"/>
      <c r="EGQ107" s="11"/>
      <c r="EGR107" s="11"/>
      <c r="EGS107" s="11"/>
      <c r="EGT107" s="11"/>
      <c r="EGU107" s="11"/>
      <c r="EGV107" s="11"/>
      <c r="EGW107" s="11"/>
      <c r="EGX107" s="11"/>
      <c r="EGY107" s="11"/>
      <c r="EGZ107" s="11"/>
      <c r="EHA107" s="11"/>
      <c r="EHB107" s="11"/>
      <c r="EHC107" s="11"/>
      <c r="EHD107" s="11"/>
      <c r="EHE107" s="11"/>
      <c r="EHF107" s="11"/>
      <c r="EHG107" s="11"/>
      <c r="EHH107" s="11"/>
      <c r="EHI107" s="11"/>
      <c r="EHJ107" s="11"/>
      <c r="EHK107" s="11"/>
      <c r="EHL107" s="11"/>
      <c r="EHM107" s="11"/>
      <c r="EHN107" s="11"/>
      <c r="EHO107" s="11"/>
      <c r="EHP107" s="11"/>
      <c r="EHQ107" s="11"/>
      <c r="EHR107" s="11"/>
      <c r="EHS107" s="11"/>
      <c r="EHT107" s="11"/>
      <c r="EHU107" s="11"/>
      <c r="EHV107" s="11"/>
      <c r="EHW107" s="11"/>
      <c r="EHX107" s="11"/>
      <c r="EHY107" s="11"/>
      <c r="EHZ107" s="11"/>
      <c r="EIA107" s="11"/>
      <c r="EIB107" s="11"/>
      <c r="EIC107" s="11"/>
      <c r="EID107" s="11"/>
      <c r="EIE107" s="11"/>
      <c r="EIF107" s="11"/>
      <c r="EIG107" s="11"/>
      <c r="EIH107" s="11"/>
      <c r="EII107" s="11"/>
      <c r="EIJ107" s="11"/>
      <c r="EIK107" s="11"/>
      <c r="EIL107" s="11"/>
      <c r="EIM107" s="11"/>
      <c r="EIN107" s="11"/>
      <c r="EIO107" s="11"/>
      <c r="EIP107" s="11"/>
      <c r="EIQ107" s="11"/>
      <c r="EIR107" s="11"/>
      <c r="EIS107" s="11"/>
      <c r="EIT107" s="11"/>
      <c r="EIU107" s="11"/>
      <c r="EIV107" s="11"/>
      <c r="EIW107" s="11"/>
      <c r="EIX107" s="11"/>
      <c r="EIY107" s="11"/>
      <c r="EIZ107" s="11"/>
      <c r="EJA107" s="11"/>
      <c r="EJB107" s="11"/>
      <c r="EJC107" s="11"/>
      <c r="EJD107" s="11"/>
      <c r="EJE107" s="11"/>
      <c r="EJF107" s="11"/>
      <c r="EJG107" s="11"/>
      <c r="EJH107" s="11"/>
      <c r="EJI107" s="11"/>
      <c r="EJJ107" s="11"/>
      <c r="EJK107" s="11"/>
      <c r="EJL107" s="11"/>
      <c r="EJM107" s="11"/>
      <c r="EJN107" s="11"/>
      <c r="EJO107" s="11"/>
      <c r="EJP107" s="11"/>
      <c r="EJQ107" s="11"/>
      <c r="EJR107" s="11"/>
      <c r="EJS107" s="11"/>
      <c r="EJT107" s="11"/>
      <c r="EJU107" s="11"/>
      <c r="EJV107" s="11"/>
      <c r="EJW107" s="11"/>
      <c r="EJX107" s="11"/>
      <c r="EJY107" s="11"/>
      <c r="EJZ107" s="11"/>
      <c r="EKA107" s="11"/>
      <c r="EKB107" s="11"/>
      <c r="EKC107" s="11"/>
      <c r="EKD107" s="11"/>
      <c r="EKE107" s="11"/>
      <c r="EKF107" s="11"/>
      <c r="EKG107" s="11"/>
      <c r="EKH107" s="11"/>
      <c r="EKI107" s="11"/>
      <c r="EKJ107" s="11"/>
      <c r="EKK107" s="11"/>
      <c r="EKL107" s="11"/>
      <c r="EKM107" s="11"/>
      <c r="EKN107" s="11"/>
      <c r="EKO107" s="11"/>
      <c r="EKP107" s="11"/>
      <c r="EKQ107" s="11"/>
      <c r="EKR107" s="11"/>
      <c r="EKS107" s="11"/>
      <c r="EKT107" s="11"/>
      <c r="EKU107" s="11"/>
      <c r="EKV107" s="11"/>
      <c r="EKW107" s="11"/>
      <c r="EKX107" s="11"/>
      <c r="EKY107" s="11"/>
      <c r="EKZ107" s="11"/>
      <c r="ELA107" s="11"/>
      <c r="ELB107" s="11"/>
      <c r="ELC107" s="11"/>
      <c r="ELD107" s="11"/>
      <c r="ELE107" s="11"/>
      <c r="ELF107" s="11"/>
      <c r="ELG107" s="11"/>
      <c r="ELH107" s="11"/>
      <c r="ELI107" s="11"/>
      <c r="ELJ107" s="11"/>
      <c r="ELK107" s="11"/>
      <c r="ELL107" s="11"/>
      <c r="ELM107" s="11"/>
      <c r="ELN107" s="11"/>
      <c r="ELO107" s="11"/>
      <c r="ELP107" s="11"/>
      <c r="ELQ107" s="11"/>
      <c r="ELR107" s="11"/>
      <c r="ELS107" s="11"/>
      <c r="ELT107" s="11"/>
      <c r="ELU107" s="11"/>
      <c r="ELV107" s="11"/>
      <c r="ELW107" s="11"/>
      <c r="ELX107" s="11"/>
      <c r="ELY107" s="11"/>
      <c r="ELZ107" s="11"/>
    </row>
    <row r="108" spans="3:346 1276:3718">
      <c r="C108" s="166" t="s">
        <v>1006</v>
      </c>
      <c r="D108" s="223">
        <f t="shared" si="4"/>
        <v>0</v>
      </c>
      <c r="E108" s="88" t="s">
        <v>540</v>
      </c>
      <c r="F108" s="219"/>
      <c r="G108" s="92"/>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c r="HJ108" s="11"/>
      <c r="HK108" s="11"/>
      <c r="HL108" s="11"/>
      <c r="HM108" s="11"/>
      <c r="HN108" s="11"/>
      <c r="HO108" s="11"/>
      <c r="HP108" s="11"/>
      <c r="HQ108" s="11"/>
      <c r="HR108" s="11"/>
      <c r="HS108" s="11"/>
      <c r="HT108" s="11"/>
      <c r="HU108" s="11"/>
      <c r="HV108" s="11"/>
      <c r="HW108" s="11"/>
      <c r="HX108" s="11"/>
      <c r="HY108" s="11"/>
      <c r="HZ108" s="11"/>
      <c r="IA108" s="11"/>
      <c r="IB108" s="11"/>
      <c r="IC108" s="11"/>
      <c r="ID108" s="11"/>
      <c r="IE108" s="11"/>
      <c r="IF108" s="11"/>
      <c r="IG108" s="11"/>
      <c r="IH108" s="11"/>
      <c r="II108" s="11"/>
      <c r="IJ108" s="11"/>
      <c r="IK108" s="11"/>
      <c r="IL108" s="11"/>
      <c r="IM108" s="11"/>
      <c r="IN108" s="11"/>
      <c r="IO108" s="11"/>
      <c r="IP108" s="11"/>
      <c r="IQ108" s="11"/>
      <c r="IR108" s="11"/>
      <c r="IS108" s="11"/>
      <c r="IT108" s="11"/>
      <c r="IU108" s="11"/>
      <c r="IV108" s="11"/>
      <c r="IW108" s="11"/>
      <c r="IX108" s="11"/>
      <c r="IY108" s="11"/>
      <c r="IZ108" s="11"/>
      <c r="JA108" s="11"/>
      <c r="JB108" s="11"/>
      <c r="JC108" s="11"/>
      <c r="JD108" s="11"/>
      <c r="JE108" s="11"/>
      <c r="JF108" s="11"/>
      <c r="JG108" s="11"/>
      <c r="JH108" s="11"/>
      <c r="JI108" s="11"/>
      <c r="JJ108" s="11"/>
      <c r="JK108" s="11"/>
      <c r="JL108" s="11"/>
      <c r="JM108" s="11"/>
      <c r="JN108" s="11"/>
      <c r="JO108" s="11"/>
      <c r="JP108" s="11"/>
      <c r="JQ108" s="11"/>
      <c r="JR108" s="11"/>
      <c r="JS108" s="11"/>
      <c r="JT108" s="11"/>
      <c r="JU108" s="11"/>
      <c r="JV108" s="11"/>
      <c r="JW108" s="11"/>
      <c r="JX108" s="11"/>
      <c r="JY108" s="11"/>
      <c r="JZ108" s="11"/>
      <c r="KA108" s="11"/>
      <c r="KB108" s="11"/>
      <c r="KC108" s="11"/>
      <c r="KD108" s="11"/>
      <c r="KE108" s="11"/>
      <c r="KF108" s="11"/>
      <c r="KG108" s="11"/>
      <c r="KH108" s="11"/>
      <c r="KI108" s="11"/>
      <c r="KJ108" s="11"/>
      <c r="KK108" s="11"/>
      <c r="KL108" s="11"/>
      <c r="KM108" s="11"/>
      <c r="KN108" s="11"/>
      <c r="KO108" s="11"/>
      <c r="KP108" s="11"/>
      <c r="KQ108" s="11"/>
      <c r="KR108" s="11"/>
      <c r="KS108" s="11"/>
      <c r="KT108" s="11"/>
      <c r="KU108" s="11"/>
      <c r="KV108" s="11"/>
      <c r="KW108" s="11"/>
      <c r="KX108" s="11"/>
      <c r="KY108" s="11"/>
      <c r="KZ108" s="11"/>
      <c r="LA108" s="11"/>
      <c r="LB108" s="11"/>
      <c r="LC108" s="11"/>
      <c r="LD108" s="11"/>
      <c r="LE108" s="11"/>
      <c r="LF108" s="11"/>
      <c r="LG108" s="11"/>
      <c r="LH108" s="11"/>
      <c r="LI108" s="11"/>
      <c r="LJ108" s="11"/>
      <c r="LK108" s="11"/>
      <c r="LL108" s="11"/>
      <c r="LM108" s="11"/>
      <c r="LN108" s="11"/>
      <c r="LO108" s="11"/>
      <c r="LP108" s="11"/>
      <c r="LQ108" s="11"/>
      <c r="LR108" s="11"/>
      <c r="LS108" s="11"/>
      <c r="LT108" s="11"/>
      <c r="LU108" s="11"/>
      <c r="LV108" s="11"/>
      <c r="LW108" s="11"/>
      <c r="LX108" s="11"/>
      <c r="LY108" s="11"/>
      <c r="LZ108" s="11"/>
      <c r="MA108" s="11"/>
      <c r="MB108" s="11"/>
      <c r="MC108" s="11"/>
      <c r="MD108" s="11"/>
      <c r="ME108" s="11"/>
      <c r="MF108" s="11"/>
      <c r="MG108" s="11"/>
      <c r="MH108" s="11"/>
      <c r="AWB108" s="11"/>
      <c r="AWC108" s="11"/>
      <c r="AWD108" s="11"/>
      <c r="AWE108" s="11"/>
      <c r="AWF108" s="11"/>
      <c r="AWG108" s="11"/>
      <c r="AWH108" s="11"/>
      <c r="AWI108" s="11"/>
      <c r="AWJ108" s="11"/>
      <c r="AWK108" s="11"/>
      <c r="AWL108" s="11"/>
      <c r="AWM108" s="11"/>
      <c r="AWN108" s="11"/>
      <c r="AWO108" s="11"/>
      <c r="AWP108" s="11"/>
      <c r="AWQ108" s="11"/>
      <c r="AWR108" s="11"/>
      <c r="AWS108" s="11"/>
      <c r="AWT108" s="11"/>
      <c r="AWU108" s="11"/>
      <c r="AWV108" s="11"/>
      <c r="AWW108" s="11"/>
      <c r="AWX108" s="11"/>
      <c r="AWY108" s="11"/>
      <c r="AWZ108" s="11"/>
      <c r="AXA108" s="11"/>
      <c r="AXB108" s="11"/>
      <c r="AXC108" s="11"/>
      <c r="AXD108" s="11"/>
      <c r="AXE108" s="11"/>
      <c r="AXF108" s="11"/>
      <c r="AXG108" s="11"/>
      <c r="AXH108" s="11"/>
      <c r="AXI108" s="11"/>
      <c r="AXJ108" s="11"/>
      <c r="AXK108" s="11"/>
      <c r="AXL108" s="11"/>
      <c r="AXM108" s="11"/>
      <c r="AXN108" s="11"/>
      <c r="AXO108" s="11"/>
      <c r="AXP108" s="11"/>
      <c r="AXQ108" s="11"/>
      <c r="AXR108" s="11"/>
      <c r="AXS108" s="11"/>
      <c r="AXT108" s="11"/>
      <c r="AXU108" s="11"/>
      <c r="AXV108" s="11"/>
      <c r="AXW108" s="11"/>
      <c r="AXX108" s="11"/>
      <c r="AXY108" s="11"/>
      <c r="AXZ108" s="11"/>
      <c r="AYA108" s="11"/>
      <c r="AYB108" s="11"/>
      <c r="AYC108" s="11"/>
      <c r="AYD108" s="11"/>
      <c r="AYE108" s="11"/>
      <c r="AYF108" s="11"/>
      <c r="AYG108" s="11"/>
      <c r="AYH108" s="11"/>
      <c r="AYI108" s="11"/>
      <c r="AYJ108" s="11"/>
      <c r="AYK108" s="11"/>
      <c r="AYL108" s="11"/>
      <c r="AYM108" s="11"/>
      <c r="AYN108" s="11"/>
      <c r="AYO108" s="11"/>
      <c r="AYP108" s="11"/>
      <c r="AYQ108" s="11"/>
      <c r="AYR108" s="11"/>
      <c r="AYS108" s="11"/>
      <c r="AYT108" s="11"/>
      <c r="AYU108" s="11"/>
      <c r="AYV108" s="11"/>
      <c r="AYW108" s="11"/>
      <c r="AYX108" s="11"/>
      <c r="AYY108" s="11"/>
      <c r="AYZ108" s="11"/>
      <c r="AZA108" s="11"/>
      <c r="AZB108" s="11"/>
      <c r="AZC108" s="11"/>
      <c r="AZD108" s="11"/>
      <c r="AZE108" s="11"/>
      <c r="AZF108" s="11"/>
      <c r="AZG108" s="11"/>
      <c r="AZH108" s="11"/>
      <c r="AZI108" s="11"/>
      <c r="AZJ108" s="11"/>
      <c r="AZK108" s="11"/>
      <c r="AZL108" s="11"/>
      <c r="AZM108" s="11"/>
      <c r="AZN108" s="11"/>
      <c r="AZO108" s="11"/>
      <c r="AZP108" s="11"/>
      <c r="AZQ108" s="11"/>
      <c r="AZR108" s="11"/>
      <c r="AZS108" s="11"/>
      <c r="AZT108" s="11"/>
      <c r="AZU108" s="11"/>
      <c r="AZV108" s="11"/>
      <c r="AZW108" s="11"/>
      <c r="AZX108" s="11"/>
      <c r="AZY108" s="11"/>
      <c r="AZZ108" s="11"/>
      <c r="BAA108" s="11"/>
      <c r="BAB108" s="11"/>
      <c r="BAC108" s="11"/>
      <c r="BAD108" s="11"/>
      <c r="BAE108" s="11"/>
      <c r="BAF108" s="11"/>
      <c r="BAG108" s="11"/>
      <c r="BAH108" s="11"/>
      <c r="BAI108" s="11"/>
      <c r="BAJ108" s="11"/>
      <c r="BAK108" s="11"/>
      <c r="BAL108" s="11"/>
      <c r="BAM108" s="11"/>
      <c r="BAN108" s="11"/>
      <c r="BAO108" s="11"/>
      <c r="BAP108" s="11"/>
      <c r="BAQ108" s="11"/>
      <c r="BAR108" s="11"/>
      <c r="BAS108" s="11"/>
      <c r="BAT108" s="11"/>
      <c r="BAU108" s="11"/>
      <c r="BAV108" s="11"/>
      <c r="BAW108" s="11"/>
      <c r="BAX108" s="11"/>
      <c r="BAY108" s="11"/>
      <c r="BAZ108" s="11"/>
      <c r="BBA108" s="11"/>
      <c r="BBB108" s="11"/>
      <c r="BBC108" s="11"/>
      <c r="BBD108" s="11"/>
      <c r="BBE108" s="11"/>
      <c r="BBF108" s="11"/>
      <c r="BBG108" s="11"/>
      <c r="BBH108" s="11"/>
      <c r="BBI108" s="11"/>
      <c r="BBJ108" s="11"/>
      <c r="BBK108" s="11"/>
      <c r="BBL108" s="11"/>
      <c r="BBM108" s="11"/>
      <c r="BBN108" s="11"/>
      <c r="BBO108" s="11"/>
      <c r="BBP108" s="11"/>
      <c r="BBQ108" s="11"/>
      <c r="BBR108" s="11"/>
      <c r="BBS108" s="11"/>
      <c r="BBT108" s="11"/>
      <c r="BBU108" s="11"/>
      <c r="BBV108" s="11"/>
      <c r="BBW108" s="11"/>
      <c r="BBX108" s="11"/>
      <c r="BBY108" s="11"/>
      <c r="BBZ108" s="11"/>
      <c r="BCA108" s="11"/>
      <c r="BCB108" s="11"/>
      <c r="BCC108" s="11"/>
      <c r="BCD108" s="11"/>
      <c r="BCE108" s="11"/>
      <c r="BCF108" s="11"/>
      <c r="BCG108" s="11"/>
      <c r="BCH108" s="11"/>
      <c r="BCI108" s="11"/>
      <c r="BCJ108" s="11"/>
      <c r="BCK108" s="11"/>
      <c r="BCL108" s="11"/>
      <c r="BCM108" s="11"/>
      <c r="BCN108" s="11"/>
      <c r="BCO108" s="11"/>
      <c r="BCP108" s="11"/>
      <c r="BCQ108" s="11"/>
      <c r="BCR108" s="11"/>
      <c r="BCS108" s="11"/>
      <c r="BCT108" s="11"/>
      <c r="BCU108" s="11"/>
      <c r="BCV108" s="11"/>
      <c r="BCW108" s="11"/>
      <c r="BCX108" s="11"/>
      <c r="BCY108" s="11"/>
      <c r="BCZ108" s="11"/>
      <c r="BDA108" s="11"/>
      <c r="BDB108" s="11"/>
      <c r="BDC108" s="11"/>
      <c r="BDD108" s="11"/>
      <c r="BDE108" s="11"/>
      <c r="BDF108" s="11"/>
      <c r="BDG108" s="11"/>
      <c r="BDH108" s="11"/>
      <c r="BDI108" s="11"/>
      <c r="BDJ108" s="11"/>
      <c r="BDK108" s="11"/>
      <c r="BDL108" s="11"/>
      <c r="BDM108" s="11"/>
      <c r="BDN108" s="11"/>
      <c r="BDO108" s="11"/>
      <c r="BDP108" s="11"/>
      <c r="BDQ108" s="11"/>
      <c r="BDR108" s="11"/>
      <c r="BDS108" s="11"/>
      <c r="BDT108" s="11"/>
      <c r="BDU108" s="11"/>
      <c r="BDV108" s="11"/>
      <c r="BDW108" s="11"/>
      <c r="BDX108" s="11"/>
      <c r="BDY108" s="11"/>
      <c r="BDZ108" s="11"/>
      <c r="BEA108" s="11"/>
      <c r="BEB108" s="11"/>
      <c r="BEC108" s="11"/>
      <c r="BED108" s="11"/>
      <c r="BEE108" s="11"/>
      <c r="BEF108" s="11"/>
      <c r="BEG108" s="11"/>
      <c r="BEH108" s="11"/>
      <c r="BEI108" s="11"/>
      <c r="BEJ108" s="11"/>
      <c r="BEK108" s="11"/>
      <c r="BEL108" s="11"/>
      <c r="BEM108" s="11"/>
      <c r="BEN108" s="11"/>
      <c r="BEO108" s="11"/>
      <c r="BEP108" s="11"/>
      <c r="BEQ108" s="11"/>
      <c r="BER108" s="11"/>
      <c r="BES108" s="11"/>
      <c r="BET108" s="11"/>
      <c r="BEU108" s="11"/>
      <c r="BEV108" s="11"/>
      <c r="BEW108" s="11"/>
      <c r="BEX108" s="11"/>
      <c r="BEY108" s="11"/>
      <c r="BEZ108" s="11"/>
      <c r="BFA108" s="11"/>
      <c r="BFB108" s="11"/>
      <c r="BFC108" s="11"/>
      <c r="BFD108" s="11"/>
      <c r="BFE108" s="11"/>
      <c r="BFF108" s="11"/>
      <c r="BFG108" s="11"/>
      <c r="BFH108" s="11"/>
      <c r="BFI108" s="11"/>
      <c r="BFJ108" s="11"/>
      <c r="BFK108" s="11"/>
      <c r="BFL108" s="11"/>
      <c r="BFM108" s="11"/>
      <c r="BFN108" s="11"/>
      <c r="BFO108" s="11"/>
      <c r="BFP108" s="11"/>
      <c r="BFQ108" s="11"/>
      <c r="BFR108" s="11"/>
      <c r="BFS108" s="11"/>
      <c r="BFT108" s="11"/>
      <c r="BFU108" s="11"/>
      <c r="BFV108" s="11"/>
      <c r="BFW108" s="11"/>
      <c r="BFX108" s="11"/>
      <c r="BFY108" s="11"/>
      <c r="BFZ108" s="11"/>
      <c r="BGA108" s="11"/>
      <c r="BGB108" s="11"/>
      <c r="BGC108" s="11"/>
      <c r="BGD108" s="11"/>
      <c r="BGE108" s="11"/>
      <c r="BGF108" s="11"/>
      <c r="BGG108" s="11"/>
      <c r="BGH108" s="11"/>
      <c r="BGI108" s="11"/>
      <c r="BGJ108" s="11"/>
      <c r="BGK108" s="11"/>
      <c r="BGL108" s="11"/>
      <c r="BGM108" s="11"/>
      <c r="BGN108" s="11"/>
      <c r="BGO108" s="11"/>
      <c r="BGP108" s="11"/>
      <c r="BGQ108" s="11"/>
      <c r="BGR108" s="11"/>
      <c r="BGS108" s="11"/>
      <c r="BGT108" s="11"/>
      <c r="BGU108" s="11"/>
      <c r="BGV108" s="11"/>
      <c r="BGW108" s="11"/>
      <c r="BGX108" s="11"/>
      <c r="BGY108" s="11"/>
      <c r="BGZ108" s="11"/>
      <c r="BHA108" s="11"/>
      <c r="BHB108" s="11"/>
      <c r="BHC108" s="11"/>
      <c r="BHD108" s="11"/>
      <c r="BHE108" s="11"/>
      <c r="BHF108" s="11"/>
      <c r="BHG108" s="11"/>
      <c r="BHH108" s="11"/>
      <c r="BHI108" s="11"/>
      <c r="BHJ108" s="11"/>
      <c r="BHK108" s="11"/>
      <c r="BHL108" s="11"/>
      <c r="BHM108" s="11"/>
      <c r="BHN108" s="11"/>
      <c r="BHO108" s="11"/>
      <c r="BHP108" s="11"/>
      <c r="BHQ108" s="11"/>
      <c r="BHR108" s="11"/>
      <c r="BHS108" s="11"/>
      <c r="BHT108" s="11"/>
      <c r="BHU108" s="11"/>
      <c r="BHV108" s="11"/>
      <c r="BHW108" s="11"/>
      <c r="BHX108" s="11"/>
      <c r="BHY108" s="11"/>
      <c r="BHZ108" s="11"/>
      <c r="BIA108" s="11"/>
      <c r="BIB108" s="11"/>
      <c r="BIC108" s="11"/>
      <c r="BID108" s="11"/>
      <c r="BIE108" s="11"/>
      <c r="BIF108" s="11"/>
      <c r="BIG108" s="11"/>
      <c r="BIH108" s="11"/>
      <c r="BII108" s="11"/>
      <c r="BIJ108" s="11"/>
      <c r="BIK108" s="11"/>
      <c r="BIL108" s="11"/>
      <c r="BIM108" s="11"/>
      <c r="BIN108" s="11"/>
      <c r="BIO108" s="11"/>
      <c r="BIP108" s="11"/>
      <c r="BIQ108" s="11"/>
      <c r="BIR108" s="11"/>
      <c r="BIS108" s="11"/>
      <c r="BIT108" s="11"/>
      <c r="BIU108" s="11"/>
      <c r="BIV108" s="11"/>
      <c r="BIW108" s="11"/>
      <c r="BIX108" s="11"/>
      <c r="BIY108" s="11"/>
      <c r="BIZ108" s="11"/>
      <c r="BJA108" s="11"/>
      <c r="BJB108" s="11"/>
      <c r="BJC108" s="11"/>
      <c r="BJD108" s="11"/>
      <c r="BJE108" s="11"/>
      <c r="BJF108" s="11"/>
      <c r="BJG108" s="11"/>
      <c r="BJH108" s="11"/>
      <c r="BJI108" s="11"/>
      <c r="BJJ108" s="11"/>
      <c r="BJK108" s="11"/>
      <c r="BJL108" s="11"/>
      <c r="BJM108" s="11"/>
      <c r="BJN108" s="11"/>
      <c r="BJO108" s="11"/>
      <c r="BJP108" s="11"/>
      <c r="BJQ108" s="11"/>
      <c r="BJR108" s="11"/>
      <c r="BJS108" s="11"/>
      <c r="BJT108" s="11"/>
      <c r="BJU108" s="11"/>
      <c r="BJV108" s="11"/>
      <c r="BJW108" s="11"/>
      <c r="BJX108" s="11"/>
      <c r="BJY108" s="11"/>
      <c r="BJZ108" s="11"/>
      <c r="BKA108" s="11"/>
      <c r="BKB108" s="11"/>
      <c r="BKC108" s="11"/>
      <c r="BKD108" s="11"/>
      <c r="BKE108" s="11"/>
      <c r="BKF108" s="11"/>
      <c r="BKG108" s="11"/>
      <c r="BKH108" s="11"/>
      <c r="BKI108" s="11"/>
      <c r="BKJ108" s="11"/>
      <c r="BKK108" s="11"/>
      <c r="BKL108" s="11"/>
      <c r="BKM108" s="11"/>
      <c r="BKN108" s="11"/>
      <c r="BKO108" s="11"/>
      <c r="BKP108" s="11"/>
      <c r="BKQ108" s="11"/>
      <c r="BKR108" s="11"/>
      <c r="BKS108" s="11"/>
      <c r="BKT108" s="11"/>
      <c r="BKU108" s="11"/>
      <c r="BKV108" s="11"/>
      <c r="BKW108" s="11"/>
      <c r="BKX108" s="11"/>
      <c r="BKY108" s="11"/>
      <c r="BKZ108" s="11"/>
      <c r="BLA108" s="11"/>
      <c r="BLB108" s="11"/>
      <c r="BLC108" s="11"/>
      <c r="BLD108" s="11"/>
      <c r="BLE108" s="11"/>
      <c r="BLF108" s="11"/>
      <c r="BLG108" s="11"/>
      <c r="BLH108" s="11"/>
      <c r="BLI108" s="11"/>
      <c r="BLJ108" s="11"/>
      <c r="BLK108" s="11"/>
      <c r="BLL108" s="11"/>
      <c r="BLM108" s="11"/>
      <c r="BLN108" s="11"/>
      <c r="BLO108" s="11"/>
      <c r="BLP108" s="11"/>
      <c r="BLQ108" s="11"/>
      <c r="BLR108" s="11"/>
      <c r="BLS108" s="11"/>
      <c r="BLT108" s="11"/>
      <c r="BLU108" s="11"/>
      <c r="BLV108" s="11"/>
      <c r="BLW108" s="11"/>
      <c r="BLX108" s="11"/>
      <c r="BLY108" s="11"/>
      <c r="BLZ108" s="11"/>
      <c r="BMA108" s="11"/>
      <c r="BMB108" s="11"/>
      <c r="BMC108" s="11"/>
      <c r="BMD108" s="11"/>
      <c r="BME108" s="11"/>
      <c r="BMF108" s="11"/>
      <c r="BMG108" s="11"/>
      <c r="BMH108" s="11"/>
      <c r="BMI108" s="11"/>
      <c r="BMJ108" s="11"/>
      <c r="BMK108" s="11"/>
      <c r="BML108" s="11"/>
      <c r="BMM108" s="11"/>
      <c r="BMN108" s="11"/>
      <c r="BMO108" s="11"/>
      <c r="BMP108" s="11"/>
      <c r="BMQ108" s="11"/>
      <c r="BMR108" s="11"/>
      <c r="BMS108" s="11"/>
      <c r="BMT108" s="11"/>
      <c r="BMU108" s="11"/>
      <c r="BMV108" s="11"/>
      <c r="BMW108" s="11"/>
      <c r="BMX108" s="11"/>
      <c r="BMY108" s="11"/>
      <c r="BMZ108" s="11"/>
      <c r="BNA108" s="11"/>
      <c r="BNB108" s="11"/>
      <c r="BNC108" s="11"/>
      <c r="BND108" s="11"/>
      <c r="BNE108" s="11"/>
      <c r="BNF108" s="11"/>
      <c r="BNG108" s="11"/>
      <c r="BNH108" s="11"/>
      <c r="BNI108" s="11"/>
      <c r="BNJ108" s="11"/>
      <c r="BNK108" s="11"/>
      <c r="BNL108" s="11"/>
      <c r="BNM108" s="11"/>
      <c r="BNN108" s="11"/>
      <c r="BNO108" s="11"/>
      <c r="BNP108" s="11"/>
      <c r="BNQ108" s="11"/>
      <c r="BNR108" s="11"/>
      <c r="BNS108" s="11"/>
      <c r="BNT108" s="11"/>
      <c r="BNU108" s="11"/>
      <c r="BNV108" s="11"/>
      <c r="BNW108" s="11"/>
      <c r="BNX108" s="11"/>
      <c r="BNY108" s="11"/>
      <c r="BNZ108" s="11"/>
      <c r="BOA108" s="11"/>
      <c r="BOB108" s="11"/>
      <c r="BOC108" s="11"/>
      <c r="BOD108" s="11"/>
      <c r="BOE108" s="11"/>
      <c r="BOF108" s="11"/>
      <c r="BOG108" s="11"/>
      <c r="BOH108" s="11"/>
      <c r="BOI108" s="11"/>
      <c r="BOJ108" s="11"/>
      <c r="BOK108" s="11"/>
      <c r="BOL108" s="11"/>
      <c r="BOM108" s="11"/>
      <c r="BON108" s="11"/>
      <c r="BOO108" s="11"/>
      <c r="BOP108" s="11"/>
      <c r="BOQ108" s="11"/>
      <c r="BOR108" s="11"/>
      <c r="BOS108" s="11"/>
      <c r="BOT108" s="11"/>
      <c r="BOU108" s="11"/>
      <c r="BOV108" s="11"/>
      <c r="BOW108" s="11"/>
      <c r="BOX108" s="11"/>
      <c r="BOY108" s="11"/>
      <c r="BOZ108" s="11"/>
      <c r="BPA108" s="11"/>
      <c r="BPB108" s="11"/>
      <c r="BPC108" s="11"/>
      <c r="BPD108" s="11"/>
      <c r="BPE108" s="11"/>
      <c r="BPF108" s="11"/>
      <c r="BPG108" s="11"/>
      <c r="BPH108" s="11"/>
      <c r="BPI108" s="11"/>
      <c r="BPJ108" s="11"/>
      <c r="BPK108" s="11"/>
      <c r="BPL108" s="11"/>
      <c r="BPM108" s="11"/>
      <c r="BPN108" s="11"/>
      <c r="BPO108" s="11"/>
      <c r="BPP108" s="11"/>
      <c r="BPQ108" s="11"/>
      <c r="BPR108" s="11"/>
      <c r="BPS108" s="11"/>
      <c r="BPT108" s="11"/>
      <c r="BPU108" s="11"/>
      <c r="BPV108" s="11"/>
      <c r="BPW108" s="11"/>
      <c r="BPX108" s="11"/>
      <c r="BPY108" s="11"/>
      <c r="BPZ108" s="11"/>
      <c r="BQA108" s="11"/>
      <c r="BQB108" s="11"/>
      <c r="BQC108" s="11"/>
      <c r="BQD108" s="11"/>
      <c r="BQE108" s="11"/>
      <c r="BQF108" s="11"/>
      <c r="BQG108" s="11"/>
      <c r="BQH108" s="11"/>
      <c r="BQI108" s="11"/>
      <c r="BQJ108" s="11"/>
      <c r="BQK108" s="11"/>
      <c r="BQL108" s="11"/>
      <c r="BQM108" s="11"/>
      <c r="BQN108" s="11"/>
      <c r="BQO108" s="11"/>
      <c r="BQP108" s="11"/>
      <c r="BQQ108" s="11"/>
      <c r="BQR108" s="11"/>
      <c r="BQS108" s="11"/>
      <c r="BQT108" s="11"/>
      <c r="BQU108" s="11"/>
      <c r="BQV108" s="11"/>
      <c r="BQW108" s="11"/>
      <c r="BQX108" s="11"/>
      <c r="BQY108" s="11"/>
      <c r="BQZ108" s="11"/>
      <c r="BRA108" s="11"/>
      <c r="BRB108" s="11"/>
      <c r="BRC108" s="11"/>
      <c r="BRD108" s="11"/>
      <c r="BRE108" s="11"/>
      <c r="BRF108" s="11"/>
      <c r="BRG108" s="11"/>
      <c r="BRH108" s="11"/>
      <c r="BRI108" s="11"/>
      <c r="BRJ108" s="11"/>
      <c r="BRK108" s="11"/>
      <c r="BRL108" s="11"/>
      <c r="BRM108" s="11"/>
      <c r="BRN108" s="11"/>
      <c r="BRO108" s="11"/>
      <c r="BRP108" s="11"/>
      <c r="BRQ108" s="11"/>
      <c r="BRR108" s="11"/>
      <c r="BRS108" s="11"/>
      <c r="BRT108" s="11"/>
      <c r="BRU108" s="11"/>
      <c r="BRV108" s="11"/>
      <c r="BRW108" s="11"/>
      <c r="BRX108" s="11"/>
      <c r="BRY108" s="11"/>
      <c r="BRZ108" s="11"/>
      <c r="BSA108" s="11"/>
      <c r="BSB108" s="11"/>
      <c r="BSC108" s="11"/>
      <c r="BSD108" s="11"/>
      <c r="BSE108" s="11"/>
      <c r="BSF108" s="11"/>
      <c r="BSG108" s="11"/>
      <c r="BSH108" s="11"/>
      <c r="BSI108" s="11"/>
      <c r="BSJ108" s="11"/>
      <c r="BSK108" s="11"/>
      <c r="BSL108" s="11"/>
      <c r="BSM108" s="11"/>
      <c r="BSN108" s="11"/>
      <c r="BSO108" s="11"/>
      <c r="BSP108" s="11"/>
      <c r="BSQ108" s="11"/>
      <c r="BSR108" s="11"/>
      <c r="BSS108" s="11"/>
      <c r="BST108" s="11"/>
      <c r="BSU108" s="11"/>
      <c r="BSV108" s="11"/>
      <c r="BSW108" s="11"/>
      <c r="BSX108" s="11"/>
      <c r="BSY108" s="11"/>
      <c r="BSZ108" s="11"/>
      <c r="BTA108" s="11"/>
      <c r="BTB108" s="11"/>
      <c r="BTC108" s="11"/>
      <c r="BTD108" s="11"/>
      <c r="BTE108" s="11"/>
      <c r="BTF108" s="11"/>
      <c r="BTG108" s="11"/>
      <c r="BTH108" s="11"/>
      <c r="BTI108" s="11"/>
      <c r="BTJ108" s="11"/>
      <c r="BTK108" s="11"/>
      <c r="BTL108" s="11"/>
      <c r="BTM108" s="11"/>
      <c r="BTN108" s="11"/>
      <c r="BTO108" s="11"/>
      <c r="BTP108" s="11"/>
      <c r="BTQ108" s="11"/>
      <c r="BTR108" s="11"/>
      <c r="BTS108" s="11"/>
      <c r="BTT108" s="11"/>
      <c r="BTU108" s="11"/>
      <c r="BTV108" s="11"/>
      <c r="BTW108" s="11"/>
      <c r="BTX108" s="11"/>
      <c r="BTY108" s="11"/>
      <c r="BTZ108" s="11"/>
      <c r="BUA108" s="11"/>
      <c r="BUB108" s="11"/>
      <c r="BUC108" s="11"/>
      <c r="BUD108" s="11"/>
      <c r="BUE108" s="11"/>
      <c r="BUF108" s="11"/>
      <c r="BUG108" s="11"/>
      <c r="BUH108" s="11"/>
      <c r="BUI108" s="11"/>
      <c r="BUJ108" s="11"/>
      <c r="BUK108" s="11"/>
      <c r="BUL108" s="11"/>
      <c r="BUM108" s="11"/>
      <c r="BUN108" s="11"/>
      <c r="BUO108" s="11"/>
      <c r="BUP108" s="11"/>
      <c r="BUQ108" s="11"/>
      <c r="BUR108" s="11"/>
      <c r="BUS108" s="11"/>
      <c r="BUT108" s="11"/>
      <c r="BUU108" s="11"/>
      <c r="BUV108" s="11"/>
      <c r="BUW108" s="11"/>
      <c r="BUX108" s="11"/>
      <c r="BUY108" s="11"/>
      <c r="BUZ108" s="11"/>
      <c r="BVA108" s="11"/>
      <c r="BVB108" s="11"/>
      <c r="BVC108" s="11"/>
      <c r="BVD108" s="11"/>
      <c r="BVE108" s="11"/>
      <c r="BVF108" s="11"/>
      <c r="BVG108" s="11"/>
      <c r="BVH108" s="11"/>
      <c r="BVI108" s="11"/>
      <c r="BVJ108" s="11"/>
      <c r="BVK108" s="11"/>
      <c r="BVL108" s="11"/>
      <c r="BVM108" s="11"/>
      <c r="BVN108" s="11"/>
      <c r="BVO108" s="11"/>
      <c r="BVP108" s="11"/>
      <c r="BVQ108" s="11"/>
      <c r="BVR108" s="11"/>
      <c r="BVS108" s="11"/>
      <c r="BVT108" s="11"/>
      <c r="BVU108" s="11"/>
      <c r="BVV108" s="11"/>
      <c r="BVW108" s="11"/>
      <c r="BVX108" s="11"/>
      <c r="BVY108" s="11"/>
      <c r="BVZ108" s="11"/>
      <c r="BWA108" s="11"/>
      <c r="BWB108" s="11"/>
      <c r="BWC108" s="11"/>
      <c r="BWD108" s="11"/>
      <c r="BWE108" s="11"/>
      <c r="BWF108" s="11"/>
      <c r="BWG108" s="11"/>
      <c r="BWH108" s="11"/>
      <c r="BWI108" s="11"/>
      <c r="BWJ108" s="11"/>
      <c r="BWK108" s="11"/>
      <c r="BWL108" s="11"/>
      <c r="BWM108" s="11"/>
      <c r="BWN108" s="11"/>
      <c r="BWO108" s="11"/>
      <c r="BWP108" s="11"/>
      <c r="BWQ108" s="11"/>
      <c r="BWR108" s="11"/>
      <c r="BWS108" s="11"/>
      <c r="BWT108" s="11"/>
      <c r="BWU108" s="11"/>
      <c r="BWV108" s="11"/>
      <c r="BWW108" s="11"/>
      <c r="BWX108" s="11"/>
      <c r="BWY108" s="11"/>
      <c r="BWZ108" s="11"/>
      <c r="BXA108" s="11"/>
      <c r="BXB108" s="11"/>
      <c r="BXC108" s="11"/>
      <c r="BXD108" s="11"/>
      <c r="BXE108" s="11"/>
      <c r="BXF108" s="11"/>
      <c r="BXG108" s="11"/>
      <c r="BXH108" s="11"/>
      <c r="BXI108" s="11"/>
      <c r="BXJ108" s="11"/>
      <c r="BXK108" s="11"/>
      <c r="BXL108" s="11"/>
      <c r="BXM108" s="11"/>
      <c r="BXN108" s="11"/>
      <c r="BXO108" s="11"/>
      <c r="BXP108" s="11"/>
      <c r="BXQ108" s="11"/>
      <c r="BXR108" s="11"/>
      <c r="BXS108" s="11"/>
      <c r="BXT108" s="11"/>
      <c r="BXU108" s="11"/>
      <c r="BXV108" s="11"/>
      <c r="BXW108" s="11"/>
      <c r="BXX108" s="11"/>
      <c r="BXY108" s="11"/>
      <c r="BXZ108" s="11"/>
      <c r="BYA108" s="11"/>
      <c r="BYB108" s="11"/>
      <c r="BYC108" s="11"/>
      <c r="BYD108" s="11"/>
      <c r="BYE108" s="11"/>
      <c r="BYF108" s="11"/>
      <c r="BYG108" s="11"/>
      <c r="BYH108" s="11"/>
      <c r="BYI108" s="11"/>
      <c r="BYJ108" s="11"/>
      <c r="BYK108" s="11"/>
      <c r="BYL108" s="11"/>
      <c r="BYM108" s="11"/>
      <c r="BYN108" s="11"/>
      <c r="BYO108" s="11"/>
      <c r="BYP108" s="11"/>
      <c r="BYQ108" s="11"/>
      <c r="BYR108" s="11"/>
      <c r="BYS108" s="11"/>
      <c r="BYT108" s="11"/>
      <c r="BYU108" s="11"/>
      <c r="BYV108" s="11"/>
      <c r="BYW108" s="11"/>
      <c r="BYX108" s="11"/>
      <c r="BYY108" s="11"/>
      <c r="BYZ108" s="11"/>
      <c r="BZA108" s="11"/>
      <c r="BZB108" s="11"/>
      <c r="BZC108" s="11"/>
      <c r="BZD108" s="11"/>
      <c r="BZE108" s="11"/>
      <c r="BZF108" s="11"/>
      <c r="BZG108" s="11"/>
      <c r="BZH108" s="11"/>
      <c r="BZI108" s="11"/>
      <c r="BZJ108" s="11"/>
      <c r="BZK108" s="11"/>
      <c r="BZL108" s="11"/>
      <c r="BZM108" s="11"/>
      <c r="BZN108" s="11"/>
      <c r="BZO108" s="11"/>
      <c r="BZP108" s="11"/>
      <c r="BZQ108" s="11"/>
      <c r="BZR108" s="11"/>
      <c r="BZS108" s="11"/>
      <c r="BZT108" s="11"/>
      <c r="BZU108" s="11"/>
      <c r="BZV108" s="11"/>
      <c r="BZW108" s="11"/>
      <c r="BZX108" s="11"/>
      <c r="BZY108" s="11"/>
      <c r="BZZ108" s="11"/>
      <c r="CAA108" s="11"/>
      <c r="CAB108" s="11"/>
      <c r="CAC108" s="11"/>
      <c r="CAD108" s="11"/>
      <c r="CAE108" s="11"/>
      <c r="CAF108" s="11"/>
      <c r="CAG108" s="11"/>
      <c r="CAH108" s="11"/>
      <c r="CAI108" s="11"/>
      <c r="CAJ108" s="11"/>
      <c r="CAK108" s="11"/>
      <c r="CAL108" s="11"/>
      <c r="CAM108" s="11"/>
      <c r="CAN108" s="11"/>
      <c r="CAO108" s="11"/>
      <c r="CAP108" s="11"/>
      <c r="CAQ108" s="11"/>
      <c r="CAR108" s="11"/>
      <c r="CAS108" s="11"/>
      <c r="CAT108" s="11"/>
      <c r="CAU108" s="11"/>
      <c r="CAV108" s="11"/>
      <c r="CAW108" s="11"/>
      <c r="CAX108" s="11"/>
      <c r="CAY108" s="11"/>
      <c r="CAZ108" s="11"/>
      <c r="CBA108" s="11"/>
      <c r="CBB108" s="11"/>
      <c r="CBC108" s="11"/>
      <c r="CBD108" s="11"/>
      <c r="CBE108" s="11"/>
      <c r="CBF108" s="11"/>
      <c r="CBG108" s="11"/>
      <c r="CBH108" s="11"/>
      <c r="CBI108" s="11"/>
      <c r="CBJ108" s="11"/>
      <c r="CBK108" s="11"/>
      <c r="CBL108" s="11"/>
      <c r="CBM108" s="11"/>
      <c r="CBN108" s="11"/>
      <c r="CBO108" s="11"/>
      <c r="CBP108" s="11"/>
      <c r="CBQ108" s="11"/>
      <c r="CBR108" s="11"/>
      <c r="CBS108" s="11"/>
      <c r="CBT108" s="11"/>
      <c r="CBU108" s="11"/>
      <c r="CBV108" s="11"/>
      <c r="CBW108" s="11"/>
      <c r="CBX108" s="11"/>
      <c r="CBY108" s="11"/>
      <c r="CBZ108" s="11"/>
      <c r="CCA108" s="11"/>
      <c r="CCB108" s="11"/>
      <c r="CCC108" s="11"/>
      <c r="CCD108" s="11"/>
      <c r="CCE108" s="11"/>
      <c r="CCF108" s="11"/>
      <c r="CCG108" s="11"/>
      <c r="CCH108" s="11"/>
      <c r="CCI108" s="11"/>
      <c r="CCJ108" s="11"/>
      <c r="CCK108" s="11"/>
      <c r="CCL108" s="11"/>
      <c r="CCM108" s="11"/>
      <c r="CCN108" s="11"/>
      <c r="CCO108" s="11"/>
      <c r="CCP108" s="11"/>
      <c r="CCQ108" s="11"/>
      <c r="CCR108" s="11"/>
      <c r="CCS108" s="11"/>
      <c r="CCT108" s="11"/>
      <c r="CCU108" s="11"/>
      <c r="CCV108" s="11"/>
      <c r="CCW108" s="11"/>
      <c r="CCX108" s="11"/>
      <c r="CCY108" s="11"/>
      <c r="CCZ108" s="11"/>
      <c r="CDA108" s="11"/>
      <c r="CDB108" s="11"/>
      <c r="CDC108" s="11"/>
      <c r="CDD108" s="11"/>
      <c r="CDE108" s="11"/>
      <c r="CDF108" s="11"/>
      <c r="CDG108" s="11"/>
      <c r="CDH108" s="11"/>
      <c r="CDI108" s="11"/>
      <c r="CDJ108" s="11"/>
      <c r="CDK108" s="11"/>
      <c r="CDL108" s="11"/>
      <c r="CDM108" s="11"/>
      <c r="CDN108" s="11"/>
      <c r="CDO108" s="11"/>
      <c r="CDP108" s="11"/>
      <c r="CDQ108" s="11"/>
      <c r="CDR108" s="11"/>
      <c r="CDS108" s="11"/>
      <c r="CDT108" s="11"/>
      <c r="CDU108" s="11"/>
      <c r="CDV108" s="11"/>
      <c r="CDW108" s="11"/>
      <c r="CDX108" s="11"/>
      <c r="CDY108" s="11"/>
      <c r="CDZ108" s="11"/>
      <c r="CEA108" s="11"/>
      <c r="CEB108" s="11"/>
      <c r="CEC108" s="11"/>
      <c r="CED108" s="11"/>
      <c r="CEE108" s="11"/>
      <c r="CEF108" s="11"/>
      <c r="CEG108" s="11"/>
      <c r="CEH108" s="11"/>
      <c r="CEI108" s="11"/>
      <c r="CEJ108" s="11"/>
      <c r="CEK108" s="11"/>
      <c r="CEL108" s="11"/>
      <c r="CEM108" s="11"/>
      <c r="CEN108" s="11"/>
      <c r="CEO108" s="11"/>
      <c r="CEP108" s="11"/>
      <c r="CEQ108" s="11"/>
      <c r="CER108" s="11"/>
      <c r="CES108" s="11"/>
      <c r="CET108" s="11"/>
      <c r="CEU108" s="11"/>
      <c r="CEV108" s="11"/>
      <c r="CEW108" s="11"/>
      <c r="CEX108" s="11"/>
      <c r="CEY108" s="11"/>
      <c r="CEZ108" s="11"/>
      <c r="CFA108" s="11"/>
      <c r="CFB108" s="11"/>
      <c r="CFC108" s="11"/>
      <c r="CFD108" s="11"/>
      <c r="CFE108" s="11"/>
      <c r="CFF108" s="11"/>
      <c r="CFG108" s="11"/>
      <c r="CFH108" s="11"/>
      <c r="CFI108" s="11"/>
      <c r="CFJ108" s="11"/>
      <c r="CFK108" s="11"/>
      <c r="CFL108" s="11"/>
      <c r="CFM108" s="11"/>
      <c r="CFN108" s="11"/>
      <c r="CFO108" s="11"/>
      <c r="CFP108" s="11"/>
      <c r="CFQ108" s="11"/>
      <c r="CFR108" s="11"/>
      <c r="CFS108" s="11"/>
      <c r="CFT108" s="11"/>
      <c r="CFU108" s="11"/>
      <c r="CFV108" s="11"/>
      <c r="CFW108" s="11"/>
      <c r="CFX108" s="11"/>
      <c r="CFY108" s="11"/>
      <c r="CFZ108" s="11"/>
      <c r="CGA108" s="11"/>
      <c r="CGB108" s="11"/>
      <c r="CGC108" s="11"/>
      <c r="CGD108" s="11"/>
      <c r="CGE108" s="11"/>
      <c r="CGF108" s="11"/>
      <c r="CGG108" s="11"/>
      <c r="CGH108" s="11"/>
      <c r="CGI108" s="11"/>
      <c r="CGJ108" s="11"/>
      <c r="CGK108" s="11"/>
      <c r="CGL108" s="11"/>
      <c r="CGM108" s="11"/>
      <c r="CGN108" s="11"/>
      <c r="CGO108" s="11"/>
      <c r="CGP108" s="11"/>
      <c r="CGQ108" s="11"/>
      <c r="CGR108" s="11"/>
      <c r="CGS108" s="11"/>
      <c r="CGT108" s="11"/>
      <c r="CGU108" s="11"/>
      <c r="CGV108" s="11"/>
      <c r="CGW108" s="11"/>
      <c r="CGX108" s="11"/>
      <c r="CGY108" s="11"/>
      <c r="CGZ108" s="11"/>
      <c r="CHA108" s="11"/>
      <c r="CHB108" s="11"/>
      <c r="CHC108" s="11"/>
      <c r="CHD108" s="11"/>
      <c r="CHE108" s="11"/>
      <c r="CHF108" s="11"/>
      <c r="CHG108" s="11"/>
      <c r="CHH108" s="11"/>
      <c r="CHI108" s="11"/>
      <c r="CHJ108" s="11"/>
      <c r="CHK108" s="11"/>
      <c r="CHL108" s="11"/>
      <c r="CHM108" s="11"/>
      <c r="CHN108" s="11"/>
      <c r="CHO108" s="11"/>
      <c r="CHP108" s="11"/>
      <c r="CHQ108" s="11"/>
      <c r="CHR108" s="11"/>
      <c r="CHS108" s="11"/>
      <c r="CHT108" s="11"/>
      <c r="CHU108" s="11"/>
      <c r="CHV108" s="11"/>
      <c r="CHW108" s="11"/>
      <c r="CHX108" s="11"/>
      <c r="CHY108" s="11"/>
      <c r="CHZ108" s="11"/>
      <c r="CIA108" s="11"/>
      <c r="CIB108" s="11"/>
      <c r="CIC108" s="11"/>
      <c r="CID108" s="11"/>
      <c r="CIE108" s="11"/>
      <c r="CIF108" s="11"/>
      <c r="CIG108" s="11"/>
      <c r="CIH108" s="11"/>
      <c r="CII108" s="11"/>
      <c r="CIJ108" s="11"/>
      <c r="CIK108" s="11"/>
      <c r="CIL108" s="11"/>
      <c r="CIM108" s="11"/>
      <c r="CIN108" s="11"/>
      <c r="CIO108" s="11"/>
      <c r="CIP108" s="11"/>
      <c r="CIQ108" s="11"/>
      <c r="CIR108" s="11"/>
      <c r="CIS108" s="11"/>
      <c r="CIT108" s="11"/>
      <c r="CIU108" s="11"/>
      <c r="CIV108" s="11"/>
      <c r="CIW108" s="11"/>
      <c r="CIX108" s="11"/>
      <c r="CIY108" s="11"/>
      <c r="CIZ108" s="11"/>
      <c r="CJA108" s="11"/>
      <c r="CJB108" s="11"/>
      <c r="CJC108" s="11"/>
      <c r="CJD108" s="11"/>
      <c r="CJE108" s="11"/>
      <c r="CJF108" s="11"/>
      <c r="CJG108" s="11"/>
      <c r="CJH108" s="11"/>
      <c r="CJI108" s="11"/>
      <c r="CJJ108" s="11"/>
      <c r="CJK108" s="11"/>
      <c r="CJL108" s="11"/>
      <c r="CJM108" s="11"/>
      <c r="CJN108" s="11"/>
      <c r="CJO108" s="11"/>
      <c r="CJP108" s="11"/>
      <c r="CJQ108" s="11"/>
      <c r="CJR108" s="11"/>
      <c r="CJS108" s="11"/>
      <c r="CJT108" s="11"/>
      <c r="CJU108" s="11"/>
      <c r="CJV108" s="11"/>
      <c r="CJW108" s="11"/>
      <c r="CJX108" s="11"/>
      <c r="CJY108" s="11"/>
      <c r="CJZ108" s="11"/>
      <c r="CKA108" s="11"/>
      <c r="CKB108" s="11"/>
      <c r="CKC108" s="11"/>
      <c r="CKD108" s="11"/>
      <c r="CKE108" s="11"/>
      <c r="CKF108" s="11"/>
      <c r="CKG108" s="11"/>
      <c r="CKH108" s="11"/>
      <c r="CKI108" s="11"/>
      <c r="CKJ108" s="11"/>
      <c r="CKK108" s="11"/>
      <c r="CKL108" s="11"/>
      <c r="CKM108" s="11"/>
      <c r="CKN108" s="11"/>
      <c r="CKO108" s="11"/>
      <c r="CKP108" s="11"/>
      <c r="CKQ108" s="11"/>
      <c r="CKR108" s="11"/>
      <c r="CKS108" s="11"/>
      <c r="CKT108" s="11"/>
      <c r="CKU108" s="11"/>
      <c r="CKV108" s="11"/>
      <c r="CKW108" s="11"/>
      <c r="CKX108" s="11"/>
      <c r="CKY108" s="11"/>
      <c r="CKZ108" s="11"/>
      <c r="CLA108" s="11"/>
      <c r="CLB108" s="11"/>
      <c r="CLC108" s="11"/>
      <c r="CLD108" s="11"/>
      <c r="CLE108" s="11"/>
      <c r="CLF108" s="11"/>
      <c r="CLG108" s="11"/>
      <c r="CLH108" s="11"/>
      <c r="CLI108" s="11"/>
      <c r="CLJ108" s="11"/>
      <c r="CLK108" s="11"/>
      <c r="CLL108" s="11"/>
      <c r="CLM108" s="11"/>
      <c r="CLN108" s="11"/>
      <c r="CLO108" s="11"/>
      <c r="CLP108" s="11"/>
      <c r="CLQ108" s="11"/>
      <c r="CLR108" s="11"/>
      <c r="CLS108" s="11"/>
      <c r="CLT108" s="11"/>
      <c r="CLU108" s="11"/>
      <c r="CLV108" s="11"/>
      <c r="CLW108" s="11"/>
      <c r="CLX108" s="11"/>
      <c r="CLY108" s="11"/>
      <c r="CLZ108" s="11"/>
      <c r="CMA108" s="11"/>
      <c r="CMB108" s="11"/>
      <c r="CMC108" s="11"/>
      <c r="CMD108" s="11"/>
      <c r="CME108" s="11"/>
      <c r="CMF108" s="11"/>
      <c r="CMG108" s="11"/>
      <c r="CMH108" s="11"/>
      <c r="CMI108" s="11"/>
      <c r="CMJ108" s="11"/>
      <c r="CMK108" s="11"/>
      <c r="CML108" s="11"/>
      <c r="CMM108" s="11"/>
      <c r="CMN108" s="11"/>
      <c r="CMO108" s="11"/>
      <c r="CMP108" s="11"/>
      <c r="CMQ108" s="11"/>
      <c r="CMR108" s="11"/>
      <c r="CMS108" s="11"/>
      <c r="CMT108" s="11"/>
      <c r="CMU108" s="11"/>
      <c r="CMV108" s="11"/>
      <c r="CMW108" s="11"/>
      <c r="CMX108" s="11"/>
      <c r="CMY108" s="11"/>
      <c r="CMZ108" s="11"/>
      <c r="CNA108" s="11"/>
      <c r="CNB108" s="11"/>
      <c r="CNC108" s="11"/>
      <c r="CND108" s="11"/>
      <c r="CNE108" s="11"/>
      <c r="CNF108" s="11"/>
      <c r="CNG108" s="11"/>
      <c r="CNH108" s="11"/>
      <c r="CNI108" s="11"/>
      <c r="CNJ108" s="11"/>
      <c r="CNK108" s="11"/>
      <c r="CNL108" s="11"/>
      <c r="CNM108" s="11"/>
      <c r="CNN108" s="11"/>
      <c r="CNO108" s="11"/>
      <c r="CNP108" s="11"/>
      <c r="CNQ108" s="11"/>
      <c r="CNR108" s="11"/>
      <c r="CNS108" s="11"/>
      <c r="CNT108" s="11"/>
      <c r="CNU108" s="11"/>
      <c r="CNV108" s="11"/>
      <c r="CNW108" s="11"/>
      <c r="CNX108" s="11"/>
      <c r="CNY108" s="11"/>
      <c r="CNZ108" s="11"/>
      <c r="COA108" s="11"/>
      <c r="COB108" s="11"/>
      <c r="COC108" s="11"/>
      <c r="COD108" s="11"/>
      <c r="COE108" s="11"/>
      <c r="COF108" s="11"/>
      <c r="COG108" s="11"/>
      <c r="COH108" s="11"/>
      <c r="COI108" s="11"/>
      <c r="COJ108" s="11"/>
      <c r="COK108" s="11"/>
      <c r="COL108" s="11"/>
      <c r="COM108" s="11"/>
      <c r="CON108" s="11"/>
      <c r="COO108" s="11"/>
      <c r="COP108" s="11"/>
      <c r="COQ108" s="11"/>
      <c r="COR108" s="11"/>
      <c r="COS108" s="11"/>
      <c r="COT108" s="11"/>
      <c r="COU108" s="11"/>
      <c r="COV108" s="11"/>
      <c r="COW108" s="11"/>
      <c r="COX108" s="11"/>
      <c r="COY108" s="11"/>
      <c r="COZ108" s="11"/>
      <c r="CPA108" s="11"/>
      <c r="CPB108" s="11"/>
      <c r="CPC108" s="11"/>
      <c r="CPD108" s="11"/>
      <c r="CPE108" s="11"/>
      <c r="CPF108" s="11"/>
      <c r="CPG108" s="11"/>
      <c r="CPH108" s="11"/>
      <c r="CPI108" s="11"/>
      <c r="CPJ108" s="11"/>
      <c r="CPK108" s="11"/>
      <c r="CPL108" s="11"/>
      <c r="CPM108" s="11"/>
      <c r="CPN108" s="11"/>
      <c r="CPO108" s="11"/>
      <c r="CPP108" s="11"/>
      <c r="CPQ108" s="11"/>
      <c r="CPR108" s="11"/>
      <c r="CPS108" s="11"/>
      <c r="CPT108" s="11"/>
      <c r="CPU108" s="11"/>
      <c r="CPV108" s="11"/>
      <c r="CPW108" s="11"/>
      <c r="CPX108" s="11"/>
      <c r="CPY108" s="11"/>
      <c r="CPZ108" s="11"/>
      <c r="CQA108" s="11"/>
      <c r="CQB108" s="11"/>
      <c r="CQC108" s="11"/>
      <c r="CQD108" s="11"/>
      <c r="CQE108" s="11"/>
      <c r="CQF108" s="11"/>
      <c r="CQG108" s="11"/>
      <c r="CQH108" s="11"/>
      <c r="CQI108" s="11"/>
      <c r="CQJ108" s="11"/>
      <c r="CQK108" s="11"/>
      <c r="CQL108" s="11"/>
      <c r="CQM108" s="11"/>
      <c r="CQN108" s="11"/>
      <c r="CQO108" s="11"/>
      <c r="CQP108" s="11"/>
      <c r="CQQ108" s="11"/>
      <c r="CQR108" s="11"/>
      <c r="CQS108" s="11"/>
      <c r="CQT108" s="11"/>
      <c r="CQU108" s="11"/>
      <c r="CQV108" s="11"/>
      <c r="CQW108" s="11"/>
      <c r="CQX108" s="11"/>
      <c r="CQY108" s="11"/>
      <c r="CQZ108" s="11"/>
      <c r="CRA108" s="11"/>
      <c r="CRB108" s="11"/>
      <c r="CRC108" s="11"/>
      <c r="CRD108" s="11"/>
      <c r="CRE108" s="11"/>
      <c r="CRF108" s="11"/>
      <c r="CRG108" s="11"/>
      <c r="CRH108" s="11"/>
      <c r="CRI108" s="11"/>
      <c r="CRJ108" s="11"/>
      <c r="CRK108" s="11"/>
      <c r="CRL108" s="11"/>
      <c r="CRM108" s="11"/>
      <c r="CRN108" s="11"/>
      <c r="CRO108" s="11"/>
      <c r="CRP108" s="11"/>
      <c r="CRQ108" s="11"/>
      <c r="CRR108" s="11"/>
      <c r="CRS108" s="11"/>
      <c r="CRT108" s="11"/>
      <c r="CRU108" s="11"/>
      <c r="CRV108" s="11"/>
      <c r="CRW108" s="11"/>
      <c r="CRX108" s="11"/>
      <c r="CRY108" s="11"/>
      <c r="CRZ108" s="11"/>
      <c r="CSA108" s="11"/>
      <c r="CSB108" s="11"/>
      <c r="CSC108" s="11"/>
      <c r="CSD108" s="11"/>
      <c r="CSE108" s="11"/>
      <c r="CSF108" s="11"/>
      <c r="CSG108" s="11"/>
      <c r="CSH108" s="11"/>
      <c r="CSI108" s="11"/>
      <c r="CSJ108" s="11"/>
      <c r="CSK108" s="11"/>
      <c r="CSL108" s="11"/>
      <c r="CSM108" s="11"/>
      <c r="CSN108" s="11"/>
      <c r="CSO108" s="11"/>
      <c r="CSP108" s="11"/>
      <c r="CSQ108" s="11"/>
      <c r="CSR108" s="11"/>
      <c r="CSS108" s="11"/>
      <c r="CST108" s="11"/>
      <c r="CSU108" s="11"/>
      <c r="CSV108" s="11"/>
      <c r="CSW108" s="11"/>
      <c r="CSX108" s="11"/>
      <c r="CSY108" s="11"/>
      <c r="CSZ108" s="11"/>
      <c r="CTA108" s="11"/>
      <c r="CTB108" s="11"/>
      <c r="CTC108" s="11"/>
      <c r="CTD108" s="11"/>
      <c r="CTE108" s="11"/>
      <c r="CTF108" s="11"/>
      <c r="CTG108" s="11"/>
      <c r="CTH108" s="11"/>
      <c r="CTI108" s="11"/>
      <c r="CTJ108" s="11"/>
      <c r="CTK108" s="11"/>
      <c r="CTL108" s="11"/>
      <c r="CTM108" s="11"/>
      <c r="CTN108" s="11"/>
      <c r="CTO108" s="11"/>
      <c r="CTP108" s="11"/>
      <c r="CTQ108" s="11"/>
      <c r="CTR108" s="11"/>
      <c r="CTS108" s="11"/>
      <c r="CTT108" s="11"/>
      <c r="CTU108" s="11"/>
      <c r="CTV108" s="11"/>
      <c r="CTW108" s="11"/>
      <c r="CTX108" s="11"/>
      <c r="CTY108" s="11"/>
      <c r="CTZ108" s="11"/>
      <c r="CUA108" s="11"/>
      <c r="CUB108" s="11"/>
      <c r="CUC108" s="11"/>
      <c r="CUD108" s="11"/>
      <c r="CUE108" s="11"/>
      <c r="CUF108" s="11"/>
      <c r="CUG108" s="11"/>
      <c r="CUH108" s="11"/>
      <c r="CUI108" s="11"/>
      <c r="CUJ108" s="11"/>
      <c r="CUK108" s="11"/>
      <c r="CUL108" s="11"/>
      <c r="CUM108" s="11"/>
      <c r="CUN108" s="11"/>
      <c r="CUO108" s="11"/>
      <c r="CUP108" s="11"/>
      <c r="CUQ108" s="11"/>
      <c r="CUR108" s="11"/>
      <c r="CUS108" s="11"/>
      <c r="CUT108" s="11"/>
      <c r="CUU108" s="11"/>
      <c r="CUV108" s="11"/>
      <c r="CUW108" s="11"/>
      <c r="CUX108" s="11"/>
      <c r="CUY108" s="11"/>
      <c r="CUZ108" s="11"/>
      <c r="CVA108" s="11"/>
      <c r="CVB108" s="11"/>
      <c r="CVC108" s="11"/>
      <c r="CVD108" s="11"/>
      <c r="CVE108" s="11"/>
      <c r="CVF108" s="11"/>
      <c r="CVG108" s="11"/>
      <c r="CVH108" s="11"/>
      <c r="CVI108" s="11"/>
      <c r="CVJ108" s="11"/>
      <c r="CVK108" s="11"/>
      <c r="CVL108" s="11"/>
      <c r="CVM108" s="11"/>
      <c r="CVN108" s="11"/>
      <c r="CVO108" s="11"/>
      <c r="CVP108" s="11"/>
      <c r="CVQ108" s="11"/>
      <c r="CVR108" s="11"/>
      <c r="CVS108" s="11"/>
      <c r="CVT108" s="11"/>
      <c r="CVU108" s="11"/>
      <c r="CVV108" s="11"/>
      <c r="CVW108" s="11"/>
      <c r="CVX108" s="11"/>
      <c r="CVY108" s="11"/>
      <c r="CVZ108" s="11"/>
      <c r="CWA108" s="11"/>
      <c r="CWB108" s="11"/>
      <c r="CWC108" s="11"/>
      <c r="CWD108" s="11"/>
      <c r="CWE108" s="11"/>
      <c r="CWF108" s="11"/>
      <c r="CWG108" s="11"/>
      <c r="CWH108" s="11"/>
      <c r="CWI108" s="11"/>
      <c r="CWJ108" s="11"/>
      <c r="CWK108" s="11"/>
      <c r="CWL108" s="11"/>
      <c r="CWM108" s="11"/>
      <c r="CWN108" s="11"/>
      <c r="CWO108" s="11"/>
      <c r="CWP108" s="11"/>
      <c r="CWQ108" s="11"/>
      <c r="CWR108" s="11"/>
      <c r="CWS108" s="11"/>
      <c r="CWT108" s="11"/>
      <c r="CWU108" s="11"/>
      <c r="CWV108" s="11"/>
      <c r="CWW108" s="11"/>
      <c r="CWX108" s="11"/>
      <c r="CWY108" s="11"/>
      <c r="CWZ108" s="11"/>
      <c r="CXA108" s="11"/>
      <c r="CXB108" s="11"/>
      <c r="CXC108" s="11"/>
      <c r="CXD108" s="11"/>
      <c r="CXE108" s="11"/>
      <c r="CXF108" s="11"/>
      <c r="CXG108" s="11"/>
      <c r="CXH108" s="11"/>
      <c r="CXI108" s="11"/>
      <c r="CXJ108" s="11"/>
      <c r="CXK108" s="11"/>
      <c r="CXL108" s="11"/>
      <c r="CXM108" s="11"/>
      <c r="CXN108" s="11"/>
      <c r="CXO108" s="11"/>
      <c r="CXP108" s="11"/>
      <c r="CXQ108" s="11"/>
      <c r="CXR108" s="11"/>
      <c r="CXS108" s="11"/>
      <c r="CXT108" s="11"/>
      <c r="CXU108" s="11"/>
      <c r="CXV108" s="11"/>
      <c r="CXW108" s="11"/>
      <c r="CXX108" s="11"/>
      <c r="CXY108" s="11"/>
      <c r="CXZ108" s="11"/>
      <c r="CYA108" s="11"/>
      <c r="CYB108" s="11"/>
      <c r="CYC108" s="11"/>
      <c r="CYD108" s="11"/>
      <c r="CYE108" s="11"/>
      <c r="CYF108" s="11"/>
      <c r="CYG108" s="11"/>
      <c r="CYH108" s="11"/>
      <c r="CYI108" s="11"/>
      <c r="CYJ108" s="11"/>
      <c r="CYK108" s="11"/>
      <c r="CYL108" s="11"/>
      <c r="CYM108" s="11"/>
      <c r="CYN108" s="11"/>
      <c r="CYO108" s="11"/>
      <c r="CYP108" s="11"/>
      <c r="CYQ108" s="11"/>
      <c r="CYR108" s="11"/>
      <c r="CYS108" s="11"/>
      <c r="CYT108" s="11"/>
      <c r="CYU108" s="11"/>
      <c r="CYV108" s="11"/>
      <c r="CYW108" s="11"/>
      <c r="CYX108" s="11"/>
      <c r="CYY108" s="11"/>
      <c r="CYZ108" s="11"/>
      <c r="CZA108" s="11"/>
      <c r="CZB108" s="11"/>
      <c r="CZC108" s="11"/>
      <c r="CZD108" s="11"/>
      <c r="CZE108" s="11"/>
      <c r="CZF108" s="11"/>
      <c r="CZG108" s="11"/>
      <c r="CZH108" s="11"/>
      <c r="CZI108" s="11"/>
      <c r="CZJ108" s="11"/>
      <c r="CZK108" s="11"/>
      <c r="CZL108" s="11"/>
      <c r="CZM108" s="11"/>
      <c r="CZN108" s="11"/>
      <c r="CZO108" s="11"/>
      <c r="CZP108" s="11"/>
      <c r="CZQ108" s="11"/>
      <c r="CZR108" s="11"/>
      <c r="CZS108" s="11"/>
      <c r="CZT108" s="11"/>
      <c r="CZU108" s="11"/>
      <c r="CZV108" s="11"/>
      <c r="CZW108" s="11"/>
      <c r="CZX108" s="11"/>
      <c r="CZY108" s="11"/>
      <c r="CZZ108" s="11"/>
      <c r="DAA108" s="11"/>
      <c r="DAB108" s="11"/>
      <c r="DAC108" s="11"/>
      <c r="DAD108" s="11"/>
      <c r="DAE108" s="11"/>
      <c r="DAF108" s="11"/>
      <c r="DAG108" s="11"/>
      <c r="DAH108" s="11"/>
      <c r="DAI108" s="11"/>
      <c r="DAJ108" s="11"/>
      <c r="DAK108" s="11"/>
      <c r="DAL108" s="11"/>
      <c r="DAM108" s="11"/>
      <c r="DAN108" s="11"/>
      <c r="DAO108" s="11"/>
      <c r="DAP108" s="11"/>
      <c r="DAQ108" s="11"/>
      <c r="DAR108" s="11"/>
      <c r="DAS108" s="11"/>
      <c r="DAT108" s="11"/>
      <c r="DAU108" s="11"/>
      <c r="DAV108" s="11"/>
      <c r="DAW108" s="11"/>
      <c r="DAX108" s="11"/>
      <c r="DAY108" s="11"/>
      <c r="DAZ108" s="11"/>
      <c r="DBA108" s="11"/>
      <c r="DBB108" s="11"/>
      <c r="DBC108" s="11"/>
      <c r="DBD108" s="11"/>
      <c r="DBE108" s="11"/>
      <c r="DBF108" s="11"/>
      <c r="DBG108" s="11"/>
      <c r="DBH108" s="11"/>
      <c r="DBI108" s="11"/>
      <c r="DBJ108" s="11"/>
      <c r="DBK108" s="11"/>
      <c r="DBL108" s="11"/>
      <c r="DBM108" s="11"/>
      <c r="DBN108" s="11"/>
      <c r="DBO108" s="11"/>
      <c r="DBP108" s="11"/>
      <c r="DBQ108" s="11"/>
      <c r="DBR108" s="11"/>
      <c r="DBS108" s="11"/>
      <c r="DBT108" s="11"/>
      <c r="DBU108" s="11"/>
      <c r="DBV108" s="11"/>
      <c r="DBW108" s="11"/>
      <c r="DBX108" s="11"/>
      <c r="DBY108" s="11"/>
      <c r="DBZ108" s="11"/>
      <c r="DCA108" s="11"/>
      <c r="DCB108" s="11"/>
      <c r="DCC108" s="11"/>
      <c r="DCD108" s="11"/>
      <c r="DCE108" s="11"/>
      <c r="DCF108" s="11"/>
      <c r="DCG108" s="11"/>
      <c r="DCH108" s="11"/>
      <c r="DCI108" s="11"/>
      <c r="DCJ108" s="11"/>
      <c r="DCK108" s="11"/>
      <c r="DCL108" s="11"/>
      <c r="DCM108" s="11"/>
      <c r="DCN108" s="11"/>
      <c r="DCO108" s="11"/>
      <c r="DCP108" s="11"/>
      <c r="DCQ108" s="11"/>
      <c r="DCR108" s="11"/>
      <c r="DCS108" s="11"/>
      <c r="DCT108" s="11"/>
      <c r="DCU108" s="11"/>
      <c r="DCV108" s="11"/>
      <c r="DCW108" s="11"/>
      <c r="DCX108" s="11"/>
      <c r="DCY108" s="11"/>
      <c r="DCZ108" s="11"/>
      <c r="DDA108" s="11"/>
      <c r="DDB108" s="11"/>
      <c r="DDC108" s="11"/>
      <c r="DDD108" s="11"/>
      <c r="DDE108" s="11"/>
      <c r="DDF108" s="11"/>
      <c r="DDG108" s="11"/>
      <c r="DDH108" s="11"/>
      <c r="DDI108" s="11"/>
      <c r="DDJ108" s="11"/>
      <c r="DDK108" s="11"/>
      <c r="DDL108" s="11"/>
      <c r="DDM108" s="11"/>
      <c r="DDN108" s="11"/>
      <c r="DDO108" s="11"/>
      <c r="DDP108" s="11"/>
      <c r="DDQ108" s="11"/>
      <c r="DDR108" s="11"/>
      <c r="DDS108" s="11"/>
      <c r="DDT108" s="11"/>
      <c r="DDU108" s="11"/>
      <c r="DDV108" s="11"/>
      <c r="DDW108" s="11"/>
      <c r="DDX108" s="11"/>
      <c r="DDY108" s="11"/>
      <c r="DDZ108" s="11"/>
      <c r="DEA108" s="11"/>
      <c r="DEB108" s="11"/>
      <c r="DEC108" s="11"/>
      <c r="DED108" s="11"/>
      <c r="DEE108" s="11"/>
      <c r="DEF108" s="11"/>
      <c r="DEG108" s="11"/>
      <c r="DEH108" s="11"/>
      <c r="DEI108" s="11"/>
      <c r="DEJ108" s="11"/>
      <c r="DEK108" s="11"/>
      <c r="DEL108" s="11"/>
      <c r="DEM108" s="11"/>
      <c r="DEN108" s="11"/>
      <c r="DEO108" s="11"/>
      <c r="DEP108" s="11"/>
      <c r="DEQ108" s="11"/>
      <c r="DER108" s="11"/>
      <c r="DES108" s="11"/>
      <c r="DET108" s="11"/>
      <c r="DEU108" s="11"/>
      <c r="DEV108" s="11"/>
      <c r="DEW108" s="11"/>
      <c r="DEX108" s="11"/>
      <c r="DEY108" s="11"/>
      <c r="DEZ108" s="11"/>
      <c r="DFA108" s="11"/>
      <c r="DFB108" s="11"/>
      <c r="DFC108" s="11"/>
      <c r="DFD108" s="11"/>
      <c r="DFE108" s="11"/>
      <c r="DFF108" s="11"/>
      <c r="DFG108" s="11"/>
      <c r="DFH108" s="11"/>
      <c r="DFI108" s="11"/>
      <c r="DFJ108" s="11"/>
      <c r="DFK108" s="11"/>
      <c r="DFL108" s="11"/>
      <c r="DFM108" s="11"/>
      <c r="DFN108" s="11"/>
      <c r="DFO108" s="11"/>
      <c r="DFP108" s="11"/>
      <c r="DFQ108" s="11"/>
      <c r="DFR108" s="11"/>
      <c r="DFS108" s="11"/>
      <c r="DFT108" s="11"/>
      <c r="DFU108" s="11"/>
      <c r="DFV108" s="11"/>
      <c r="DFW108" s="11"/>
      <c r="DFX108" s="11"/>
      <c r="DFY108" s="11"/>
      <c r="DFZ108" s="11"/>
      <c r="DGA108" s="11"/>
      <c r="DGB108" s="11"/>
      <c r="DGC108" s="11"/>
      <c r="DGD108" s="11"/>
      <c r="DGE108" s="11"/>
      <c r="DGF108" s="11"/>
      <c r="DGG108" s="11"/>
      <c r="DGH108" s="11"/>
      <c r="DGI108" s="11"/>
      <c r="DGJ108" s="11"/>
      <c r="DGK108" s="11"/>
      <c r="DGL108" s="11"/>
      <c r="DGM108" s="11"/>
      <c r="DGN108" s="11"/>
      <c r="DGO108" s="11"/>
      <c r="DGP108" s="11"/>
      <c r="DGQ108" s="11"/>
      <c r="DGR108" s="11"/>
      <c r="DGS108" s="11"/>
      <c r="DGT108" s="11"/>
      <c r="DGU108" s="11"/>
      <c r="DGV108" s="11"/>
      <c r="DGW108" s="11"/>
      <c r="DGX108" s="11"/>
      <c r="DGY108" s="11"/>
      <c r="DGZ108" s="11"/>
      <c r="DHA108" s="11"/>
      <c r="DHB108" s="11"/>
      <c r="DHC108" s="11"/>
      <c r="DHD108" s="11"/>
      <c r="DHE108" s="11"/>
      <c r="DHF108" s="11"/>
      <c r="DHG108" s="11"/>
      <c r="DHH108" s="11"/>
      <c r="DHI108" s="11"/>
      <c r="DHJ108" s="11"/>
      <c r="DHK108" s="11"/>
      <c r="DHL108" s="11"/>
      <c r="DHM108" s="11"/>
      <c r="DHN108" s="11"/>
      <c r="DHO108" s="11"/>
      <c r="DHP108" s="11"/>
      <c r="DHQ108" s="11"/>
      <c r="DHR108" s="11"/>
      <c r="DHS108" s="11"/>
      <c r="DHT108" s="11"/>
      <c r="DHU108" s="11"/>
      <c r="DHV108" s="11"/>
      <c r="DHW108" s="11"/>
      <c r="DHX108" s="11"/>
      <c r="DHY108" s="11"/>
      <c r="DHZ108" s="11"/>
      <c r="DIA108" s="11"/>
      <c r="DIB108" s="11"/>
      <c r="DIC108" s="11"/>
      <c r="DID108" s="11"/>
      <c r="DIE108" s="11"/>
      <c r="DIF108" s="11"/>
      <c r="DIG108" s="11"/>
      <c r="DIH108" s="11"/>
      <c r="DII108" s="11"/>
      <c r="DIJ108" s="11"/>
      <c r="DIK108" s="11"/>
      <c r="DIL108" s="11"/>
      <c r="DIM108" s="11"/>
      <c r="DIN108" s="11"/>
      <c r="DIO108" s="11"/>
      <c r="DIP108" s="11"/>
      <c r="DIQ108" s="11"/>
      <c r="DIR108" s="11"/>
      <c r="DIS108" s="11"/>
      <c r="DIT108" s="11"/>
      <c r="DIU108" s="11"/>
      <c r="DIV108" s="11"/>
      <c r="DIW108" s="11"/>
      <c r="DIX108" s="11"/>
      <c r="DIY108" s="11"/>
      <c r="DIZ108" s="11"/>
      <c r="DJA108" s="11"/>
      <c r="DJB108" s="11"/>
      <c r="DJC108" s="11"/>
      <c r="DJD108" s="11"/>
      <c r="DJE108" s="11"/>
      <c r="DJF108" s="11"/>
      <c r="DJG108" s="11"/>
      <c r="DJH108" s="11"/>
      <c r="DJI108" s="11"/>
      <c r="DJJ108" s="11"/>
      <c r="DJK108" s="11"/>
      <c r="DJL108" s="11"/>
      <c r="DJM108" s="11"/>
      <c r="DJN108" s="11"/>
      <c r="DJO108" s="11"/>
      <c r="DJP108" s="11"/>
      <c r="DJQ108" s="11"/>
      <c r="DJR108" s="11"/>
      <c r="DJS108" s="11"/>
      <c r="DJT108" s="11"/>
      <c r="DJU108" s="11"/>
      <c r="DJV108" s="11"/>
      <c r="DJW108" s="11"/>
      <c r="DJX108" s="11"/>
      <c r="DJY108" s="11"/>
      <c r="DJZ108" s="11"/>
      <c r="DKA108" s="11"/>
      <c r="DKB108" s="11"/>
      <c r="DKC108" s="11"/>
      <c r="DKD108" s="11"/>
      <c r="DKE108" s="11"/>
      <c r="DKF108" s="11"/>
      <c r="DKG108" s="11"/>
      <c r="DKH108" s="11"/>
      <c r="DKI108" s="11"/>
      <c r="DKJ108" s="11"/>
      <c r="DKK108" s="11"/>
      <c r="DKL108" s="11"/>
      <c r="DKM108" s="11"/>
      <c r="DKN108" s="11"/>
      <c r="DKO108" s="11"/>
      <c r="DKP108" s="11"/>
      <c r="DKQ108" s="11"/>
      <c r="DKR108" s="11"/>
      <c r="DKS108" s="11"/>
      <c r="DKT108" s="11"/>
      <c r="DKU108" s="11"/>
      <c r="DKV108" s="11"/>
      <c r="DKW108" s="11"/>
      <c r="DKX108" s="11"/>
      <c r="DKY108" s="11"/>
      <c r="DKZ108" s="11"/>
      <c r="DLA108" s="11"/>
      <c r="DLB108" s="11"/>
      <c r="DLC108" s="11"/>
      <c r="DLD108" s="11"/>
      <c r="DLE108" s="11"/>
      <c r="DLF108" s="11"/>
      <c r="DLG108" s="11"/>
      <c r="DLH108" s="11"/>
      <c r="DLI108" s="11"/>
      <c r="DLJ108" s="11"/>
      <c r="DLK108" s="11"/>
      <c r="DLL108" s="11"/>
      <c r="DLM108" s="11"/>
      <c r="DLN108" s="11"/>
      <c r="DLO108" s="11"/>
      <c r="DLP108" s="11"/>
      <c r="DLQ108" s="11"/>
      <c r="DLR108" s="11"/>
      <c r="DLS108" s="11"/>
      <c r="DLT108" s="11"/>
      <c r="DLU108" s="11"/>
      <c r="DLV108" s="11"/>
      <c r="DLW108" s="11"/>
      <c r="DLX108" s="11"/>
      <c r="DLY108" s="11"/>
      <c r="DLZ108" s="11"/>
      <c r="DMA108" s="11"/>
      <c r="DMB108" s="11"/>
      <c r="DMC108" s="11"/>
      <c r="DMD108" s="11"/>
      <c r="DME108" s="11"/>
      <c r="DMF108" s="11"/>
      <c r="DMG108" s="11"/>
      <c r="DMH108" s="11"/>
      <c r="DMI108" s="11"/>
      <c r="DMJ108" s="11"/>
      <c r="DMK108" s="11"/>
      <c r="DML108" s="11"/>
      <c r="DMM108" s="11"/>
      <c r="DMN108" s="11"/>
      <c r="DMO108" s="11"/>
      <c r="DMP108" s="11"/>
      <c r="DMQ108" s="11"/>
      <c r="DMR108" s="11"/>
      <c r="DMS108" s="11"/>
      <c r="DMT108" s="11"/>
      <c r="DMU108" s="11"/>
      <c r="DMV108" s="11"/>
      <c r="DMW108" s="11"/>
      <c r="DMX108" s="11"/>
      <c r="DMY108" s="11"/>
      <c r="DMZ108" s="11"/>
      <c r="DNA108" s="11"/>
      <c r="DNB108" s="11"/>
      <c r="DNC108" s="11"/>
      <c r="DND108" s="11"/>
      <c r="DNE108" s="11"/>
      <c r="DNF108" s="11"/>
      <c r="DNG108" s="11"/>
      <c r="DNH108" s="11"/>
      <c r="DNI108" s="11"/>
      <c r="DNJ108" s="11"/>
      <c r="DNK108" s="11"/>
      <c r="DNL108" s="11"/>
      <c r="DNM108" s="11"/>
      <c r="DNN108" s="11"/>
      <c r="DNO108" s="11"/>
      <c r="DNP108" s="11"/>
      <c r="DNQ108" s="11"/>
      <c r="DNR108" s="11"/>
      <c r="DNS108" s="11"/>
      <c r="DNT108" s="11"/>
      <c r="DNU108" s="11"/>
      <c r="DNV108" s="11"/>
      <c r="DNW108" s="11"/>
      <c r="DNX108" s="11"/>
      <c r="DNY108" s="11"/>
      <c r="DNZ108" s="11"/>
      <c r="DOA108" s="11"/>
      <c r="DOB108" s="11"/>
      <c r="DOC108" s="11"/>
      <c r="DOD108" s="11"/>
      <c r="DOE108" s="11"/>
      <c r="DOF108" s="11"/>
      <c r="DOG108" s="11"/>
      <c r="DOH108" s="11"/>
      <c r="DOI108" s="11"/>
      <c r="DOJ108" s="11"/>
      <c r="DOK108" s="11"/>
      <c r="DOL108" s="11"/>
      <c r="DOM108" s="11"/>
      <c r="DON108" s="11"/>
      <c r="DOO108" s="11"/>
      <c r="DOP108" s="11"/>
      <c r="DOQ108" s="11"/>
      <c r="DOR108" s="11"/>
      <c r="DOS108" s="11"/>
      <c r="DOT108" s="11"/>
      <c r="DOU108" s="11"/>
      <c r="DOV108" s="11"/>
      <c r="DOW108" s="11"/>
      <c r="DOX108" s="11"/>
      <c r="DOY108" s="11"/>
      <c r="DOZ108" s="11"/>
      <c r="DPA108" s="11"/>
      <c r="DPB108" s="11"/>
      <c r="DPC108" s="11"/>
      <c r="DPD108" s="11"/>
      <c r="DPE108" s="11"/>
      <c r="DPF108" s="11"/>
      <c r="DPG108" s="11"/>
      <c r="DPH108" s="11"/>
      <c r="DPI108" s="11"/>
      <c r="DPJ108" s="11"/>
      <c r="DPK108" s="11"/>
      <c r="DPL108" s="11"/>
      <c r="DPM108" s="11"/>
      <c r="DPN108" s="11"/>
      <c r="DPO108" s="11"/>
      <c r="DPP108" s="11"/>
      <c r="DPQ108" s="11"/>
      <c r="DPR108" s="11"/>
      <c r="DPS108" s="11"/>
      <c r="DPT108" s="11"/>
      <c r="DPU108" s="11"/>
      <c r="DPV108" s="11"/>
      <c r="DPW108" s="11"/>
      <c r="DPX108" s="11"/>
      <c r="DPY108" s="11"/>
      <c r="DPZ108" s="11"/>
      <c r="DQA108" s="11"/>
      <c r="DQB108" s="11"/>
      <c r="DQC108" s="11"/>
      <c r="DQD108" s="11"/>
      <c r="DQE108" s="11"/>
      <c r="DQF108" s="11"/>
      <c r="DQG108" s="11"/>
      <c r="DQH108" s="11"/>
      <c r="DQI108" s="11"/>
      <c r="DQJ108" s="11"/>
      <c r="DQK108" s="11"/>
      <c r="DQL108" s="11"/>
      <c r="DQM108" s="11"/>
      <c r="DQN108" s="11"/>
      <c r="DQO108" s="11"/>
      <c r="DQP108" s="11"/>
      <c r="DQQ108" s="11"/>
      <c r="DQR108" s="11"/>
      <c r="DQS108" s="11"/>
      <c r="DQT108" s="11"/>
      <c r="DQU108" s="11"/>
      <c r="DQV108" s="11"/>
      <c r="DQW108" s="11"/>
      <c r="DQX108" s="11"/>
      <c r="DQY108" s="11"/>
      <c r="DQZ108" s="11"/>
      <c r="DRA108" s="11"/>
      <c r="DRB108" s="11"/>
      <c r="DRC108" s="11"/>
      <c r="DRD108" s="11"/>
      <c r="DRE108" s="11"/>
      <c r="DRF108" s="11"/>
      <c r="DRG108" s="11"/>
      <c r="DRH108" s="11"/>
      <c r="DRI108" s="11"/>
      <c r="DRJ108" s="11"/>
      <c r="DRK108" s="11"/>
      <c r="DRL108" s="11"/>
      <c r="DRM108" s="11"/>
      <c r="DRN108" s="11"/>
      <c r="DRO108" s="11"/>
      <c r="DRP108" s="11"/>
      <c r="DRQ108" s="11"/>
      <c r="DRR108" s="11"/>
      <c r="DRS108" s="11"/>
      <c r="DRT108" s="11"/>
      <c r="DRU108" s="11"/>
      <c r="DRV108" s="11"/>
      <c r="DRW108" s="11"/>
      <c r="DRX108" s="11"/>
      <c r="DRY108" s="11"/>
      <c r="DRZ108" s="11"/>
      <c r="DSA108" s="11"/>
      <c r="DSB108" s="11"/>
      <c r="DSC108" s="11"/>
      <c r="DSD108" s="11"/>
      <c r="DSE108" s="11"/>
      <c r="DSF108" s="11"/>
      <c r="DSG108" s="11"/>
      <c r="DSH108" s="11"/>
      <c r="DSI108" s="11"/>
      <c r="DSJ108" s="11"/>
      <c r="DSK108" s="11"/>
      <c r="DSL108" s="11"/>
      <c r="DSM108" s="11"/>
      <c r="DSN108" s="11"/>
      <c r="DSO108" s="11"/>
      <c r="DSP108" s="11"/>
      <c r="DSQ108" s="11"/>
      <c r="DSR108" s="11"/>
      <c r="DSS108" s="11"/>
      <c r="DST108" s="11"/>
      <c r="DSU108" s="11"/>
      <c r="DSV108" s="11"/>
      <c r="DSW108" s="11"/>
      <c r="DSX108" s="11"/>
      <c r="DSY108" s="11"/>
      <c r="DSZ108" s="11"/>
      <c r="DTA108" s="11"/>
      <c r="DTB108" s="11"/>
      <c r="DTC108" s="11"/>
      <c r="DTD108" s="11"/>
      <c r="DTE108" s="11"/>
      <c r="DTF108" s="11"/>
      <c r="DTG108" s="11"/>
      <c r="DTH108" s="11"/>
      <c r="DTI108" s="11"/>
      <c r="DTJ108" s="11"/>
      <c r="DTK108" s="11"/>
      <c r="DTL108" s="11"/>
      <c r="DTM108" s="11"/>
      <c r="DTN108" s="11"/>
      <c r="DTO108" s="11"/>
      <c r="DTP108" s="11"/>
      <c r="DTQ108" s="11"/>
      <c r="DTR108" s="11"/>
      <c r="DTS108" s="11"/>
      <c r="DTT108" s="11"/>
      <c r="DTU108" s="11"/>
      <c r="DTV108" s="11"/>
      <c r="DTW108" s="11"/>
      <c r="DTX108" s="11"/>
      <c r="DTY108" s="11"/>
      <c r="DTZ108" s="11"/>
      <c r="DUA108" s="11"/>
      <c r="DUB108" s="11"/>
      <c r="DUC108" s="11"/>
      <c r="DUD108" s="11"/>
      <c r="DUE108" s="11"/>
      <c r="DUF108" s="11"/>
      <c r="DUG108" s="11"/>
      <c r="DUH108" s="11"/>
      <c r="DUI108" s="11"/>
      <c r="DUJ108" s="11"/>
      <c r="DUK108" s="11"/>
      <c r="DUL108" s="11"/>
      <c r="DUM108" s="11"/>
      <c r="DUN108" s="11"/>
      <c r="DUO108" s="11"/>
      <c r="DUP108" s="11"/>
      <c r="DUQ108" s="11"/>
      <c r="DUR108" s="11"/>
      <c r="DUS108" s="11"/>
      <c r="DUT108" s="11"/>
      <c r="DUU108" s="11"/>
      <c r="DUV108" s="11"/>
      <c r="DUW108" s="11"/>
      <c r="DUX108" s="11"/>
      <c r="DUY108" s="11"/>
      <c r="DUZ108" s="11"/>
      <c r="DVA108" s="11"/>
      <c r="DVB108" s="11"/>
      <c r="DVC108" s="11"/>
      <c r="DVD108" s="11"/>
      <c r="DVE108" s="11"/>
      <c r="DVF108" s="11"/>
      <c r="DVG108" s="11"/>
      <c r="DVH108" s="11"/>
      <c r="DVI108" s="11"/>
      <c r="DVJ108" s="11"/>
      <c r="DVK108" s="11"/>
      <c r="DVL108" s="11"/>
      <c r="DVM108" s="11"/>
      <c r="DVN108" s="11"/>
      <c r="DVO108" s="11"/>
      <c r="DVP108" s="11"/>
      <c r="DVQ108" s="11"/>
      <c r="DVR108" s="11"/>
      <c r="DVS108" s="11"/>
      <c r="DVT108" s="11"/>
      <c r="DVU108" s="11"/>
      <c r="DVV108" s="11"/>
      <c r="DVW108" s="11"/>
      <c r="DVX108" s="11"/>
      <c r="DVY108" s="11"/>
      <c r="DVZ108" s="11"/>
      <c r="DWA108" s="11"/>
      <c r="DWB108" s="11"/>
      <c r="DWC108" s="11"/>
      <c r="DWD108" s="11"/>
      <c r="DWE108" s="11"/>
      <c r="DWF108" s="11"/>
      <c r="DWG108" s="11"/>
      <c r="DWH108" s="11"/>
      <c r="DWI108" s="11"/>
      <c r="DWJ108" s="11"/>
      <c r="DWK108" s="11"/>
      <c r="DWL108" s="11"/>
      <c r="DWM108" s="11"/>
      <c r="DWN108" s="11"/>
      <c r="DWO108" s="11"/>
      <c r="DWP108" s="11"/>
      <c r="DWQ108" s="11"/>
      <c r="DWR108" s="11"/>
      <c r="DWS108" s="11"/>
      <c r="DWT108" s="11"/>
      <c r="DWU108" s="11"/>
      <c r="DWV108" s="11"/>
      <c r="DWW108" s="11"/>
      <c r="DWX108" s="11"/>
      <c r="DWY108" s="11"/>
      <c r="DWZ108" s="11"/>
      <c r="DXA108" s="11"/>
      <c r="DXB108" s="11"/>
      <c r="DXC108" s="11"/>
      <c r="DXD108" s="11"/>
      <c r="DXE108" s="11"/>
      <c r="DXF108" s="11"/>
      <c r="DXG108" s="11"/>
      <c r="DXH108" s="11"/>
      <c r="DXI108" s="11"/>
      <c r="DXJ108" s="11"/>
      <c r="DXK108" s="11"/>
      <c r="DXL108" s="11"/>
      <c r="DXM108" s="11"/>
      <c r="DXN108" s="11"/>
      <c r="DXO108" s="11"/>
      <c r="DXP108" s="11"/>
      <c r="DXQ108" s="11"/>
      <c r="DXR108" s="11"/>
      <c r="DXS108" s="11"/>
      <c r="DXT108" s="11"/>
      <c r="DXU108" s="11"/>
      <c r="DXV108" s="11"/>
      <c r="DXW108" s="11"/>
      <c r="DXX108" s="11"/>
      <c r="DXY108" s="11"/>
      <c r="DXZ108" s="11"/>
      <c r="DYA108" s="11"/>
      <c r="DYB108" s="11"/>
      <c r="DYC108" s="11"/>
      <c r="DYD108" s="11"/>
      <c r="DYE108" s="11"/>
      <c r="DYF108" s="11"/>
      <c r="DYG108" s="11"/>
      <c r="DYH108" s="11"/>
      <c r="DYI108" s="11"/>
      <c r="DYJ108" s="11"/>
      <c r="DYK108" s="11"/>
      <c r="DYL108" s="11"/>
      <c r="DYM108" s="11"/>
      <c r="DYN108" s="11"/>
      <c r="DYO108" s="11"/>
      <c r="DYP108" s="11"/>
      <c r="DYQ108" s="11"/>
      <c r="DYR108" s="11"/>
      <c r="DYS108" s="11"/>
      <c r="DYT108" s="11"/>
      <c r="DYU108" s="11"/>
      <c r="DYV108" s="11"/>
      <c r="DYW108" s="11"/>
      <c r="DYX108" s="11"/>
      <c r="DYY108" s="11"/>
      <c r="DYZ108" s="11"/>
      <c r="DZA108" s="11"/>
      <c r="DZB108" s="11"/>
      <c r="DZC108" s="11"/>
      <c r="DZD108" s="11"/>
      <c r="DZE108" s="11"/>
      <c r="DZF108" s="11"/>
      <c r="DZG108" s="11"/>
      <c r="DZH108" s="11"/>
      <c r="DZI108" s="11"/>
      <c r="DZJ108" s="11"/>
      <c r="DZK108" s="11"/>
      <c r="DZL108" s="11"/>
      <c r="DZM108" s="11"/>
      <c r="DZN108" s="11"/>
      <c r="DZO108" s="11"/>
      <c r="DZP108" s="11"/>
      <c r="DZQ108" s="11"/>
      <c r="DZR108" s="11"/>
      <c r="DZS108" s="11"/>
      <c r="DZT108" s="11"/>
      <c r="DZU108" s="11"/>
      <c r="DZV108" s="11"/>
      <c r="DZW108" s="11"/>
      <c r="DZX108" s="11"/>
      <c r="DZY108" s="11"/>
      <c r="DZZ108" s="11"/>
      <c r="EAA108" s="11"/>
      <c r="EAB108" s="11"/>
      <c r="EAC108" s="11"/>
      <c r="EAD108" s="11"/>
      <c r="EAE108" s="11"/>
      <c r="EAF108" s="11"/>
      <c r="EAG108" s="11"/>
      <c r="EAH108" s="11"/>
      <c r="EAI108" s="11"/>
      <c r="EAJ108" s="11"/>
      <c r="EAK108" s="11"/>
      <c r="EAL108" s="11"/>
      <c r="EAM108" s="11"/>
      <c r="EAN108" s="11"/>
      <c r="EAO108" s="11"/>
      <c r="EAP108" s="11"/>
      <c r="EAQ108" s="11"/>
      <c r="EAR108" s="11"/>
      <c r="EAS108" s="11"/>
      <c r="EAT108" s="11"/>
      <c r="EAU108" s="11"/>
      <c r="EAV108" s="11"/>
      <c r="EAW108" s="11"/>
      <c r="EAX108" s="11"/>
      <c r="EAY108" s="11"/>
      <c r="EAZ108" s="11"/>
      <c r="EBA108" s="11"/>
      <c r="EBB108" s="11"/>
      <c r="EBC108" s="11"/>
      <c r="EBD108" s="11"/>
      <c r="EBE108" s="11"/>
      <c r="EBF108" s="11"/>
      <c r="EBG108" s="11"/>
      <c r="EBH108" s="11"/>
      <c r="EBI108" s="11"/>
      <c r="EBJ108" s="11"/>
      <c r="EBK108" s="11"/>
      <c r="EBL108" s="11"/>
      <c r="EBM108" s="11"/>
      <c r="EBN108" s="11"/>
      <c r="EBO108" s="11"/>
      <c r="EBP108" s="11"/>
      <c r="EBQ108" s="11"/>
      <c r="EBR108" s="11"/>
      <c r="EBS108" s="11"/>
      <c r="EBT108" s="11"/>
      <c r="EBU108" s="11"/>
      <c r="EBV108" s="11"/>
      <c r="EBW108" s="11"/>
      <c r="EBX108" s="11"/>
      <c r="EBY108" s="11"/>
      <c r="EBZ108" s="11"/>
      <c r="ECA108" s="11"/>
      <c r="ECB108" s="11"/>
      <c r="ECC108" s="11"/>
      <c r="ECD108" s="11"/>
      <c r="ECE108" s="11"/>
      <c r="ECF108" s="11"/>
      <c r="ECG108" s="11"/>
      <c r="ECH108" s="11"/>
      <c r="ECI108" s="11"/>
      <c r="ECJ108" s="11"/>
      <c r="ECK108" s="11"/>
      <c r="ECL108" s="11"/>
      <c r="ECM108" s="11"/>
      <c r="ECN108" s="11"/>
      <c r="ECO108" s="11"/>
      <c r="ECP108" s="11"/>
      <c r="ECQ108" s="11"/>
      <c r="ECR108" s="11"/>
      <c r="ECS108" s="11"/>
      <c r="ECT108" s="11"/>
      <c r="ECU108" s="11"/>
      <c r="ECV108" s="11"/>
      <c r="ECW108" s="11"/>
      <c r="ECX108" s="11"/>
      <c r="ECY108" s="11"/>
      <c r="ECZ108" s="11"/>
      <c r="EDA108" s="11"/>
      <c r="EDB108" s="11"/>
      <c r="EDC108" s="11"/>
      <c r="EDD108" s="11"/>
      <c r="EDE108" s="11"/>
      <c r="EDF108" s="11"/>
      <c r="EDG108" s="11"/>
      <c r="EDH108" s="11"/>
      <c r="EDI108" s="11"/>
      <c r="EDJ108" s="11"/>
      <c r="EDK108" s="11"/>
      <c r="EDL108" s="11"/>
      <c r="EDM108" s="11"/>
      <c r="EDN108" s="11"/>
      <c r="EDO108" s="11"/>
      <c r="EDP108" s="11"/>
      <c r="EDQ108" s="11"/>
      <c r="EDR108" s="11"/>
      <c r="EDS108" s="11"/>
      <c r="EDT108" s="11"/>
      <c r="EDU108" s="11"/>
      <c r="EDV108" s="11"/>
      <c r="EDW108" s="11"/>
      <c r="EDX108" s="11"/>
      <c r="EDY108" s="11"/>
      <c r="EDZ108" s="11"/>
      <c r="EEA108" s="11"/>
      <c r="EEB108" s="11"/>
      <c r="EEC108" s="11"/>
      <c r="EED108" s="11"/>
      <c r="EEE108" s="11"/>
      <c r="EEF108" s="11"/>
      <c r="EEG108" s="11"/>
      <c r="EEH108" s="11"/>
      <c r="EEI108" s="11"/>
      <c r="EEJ108" s="11"/>
      <c r="EEK108" s="11"/>
      <c r="EEL108" s="11"/>
      <c r="EEM108" s="11"/>
      <c r="EEN108" s="11"/>
      <c r="EEO108" s="11"/>
      <c r="EEP108" s="11"/>
      <c r="EEQ108" s="11"/>
      <c r="EER108" s="11"/>
      <c r="EES108" s="11"/>
      <c r="EET108" s="11"/>
      <c r="EEU108" s="11"/>
      <c r="EEV108" s="11"/>
      <c r="EEW108" s="11"/>
      <c r="EEX108" s="11"/>
      <c r="EEY108" s="11"/>
      <c r="EEZ108" s="11"/>
      <c r="EFA108" s="11"/>
      <c r="EFB108" s="11"/>
      <c r="EFC108" s="11"/>
      <c r="EFD108" s="11"/>
      <c r="EFE108" s="11"/>
      <c r="EFF108" s="11"/>
      <c r="EFG108" s="11"/>
      <c r="EFH108" s="11"/>
      <c r="EFI108" s="11"/>
      <c r="EFJ108" s="11"/>
      <c r="EFK108" s="11"/>
      <c r="EFL108" s="11"/>
      <c r="EFM108" s="11"/>
      <c r="EFN108" s="11"/>
      <c r="EFO108" s="11"/>
      <c r="EFP108" s="11"/>
      <c r="EFQ108" s="11"/>
      <c r="EFR108" s="11"/>
      <c r="EFS108" s="11"/>
      <c r="EFT108" s="11"/>
      <c r="EFU108" s="11"/>
      <c r="EFV108" s="11"/>
      <c r="EFW108" s="11"/>
      <c r="EFX108" s="11"/>
      <c r="EFY108" s="11"/>
      <c r="EFZ108" s="11"/>
      <c r="EGA108" s="11"/>
      <c r="EGB108" s="11"/>
      <c r="EGC108" s="11"/>
      <c r="EGD108" s="11"/>
      <c r="EGE108" s="11"/>
      <c r="EGF108" s="11"/>
      <c r="EGG108" s="11"/>
      <c r="EGH108" s="11"/>
      <c r="EGI108" s="11"/>
      <c r="EGJ108" s="11"/>
      <c r="EGK108" s="11"/>
      <c r="EGL108" s="11"/>
      <c r="EGM108" s="11"/>
      <c r="EGN108" s="11"/>
      <c r="EGO108" s="11"/>
      <c r="EGP108" s="11"/>
      <c r="EGQ108" s="11"/>
      <c r="EGR108" s="11"/>
      <c r="EGS108" s="11"/>
      <c r="EGT108" s="11"/>
      <c r="EGU108" s="11"/>
      <c r="EGV108" s="11"/>
      <c r="EGW108" s="11"/>
      <c r="EGX108" s="11"/>
      <c r="EGY108" s="11"/>
      <c r="EGZ108" s="11"/>
      <c r="EHA108" s="11"/>
      <c r="EHB108" s="11"/>
      <c r="EHC108" s="11"/>
      <c r="EHD108" s="11"/>
      <c r="EHE108" s="11"/>
      <c r="EHF108" s="11"/>
      <c r="EHG108" s="11"/>
      <c r="EHH108" s="11"/>
      <c r="EHI108" s="11"/>
      <c r="EHJ108" s="11"/>
      <c r="EHK108" s="11"/>
      <c r="EHL108" s="11"/>
      <c r="EHM108" s="11"/>
      <c r="EHN108" s="11"/>
      <c r="EHO108" s="11"/>
      <c r="EHP108" s="11"/>
      <c r="EHQ108" s="11"/>
      <c r="EHR108" s="11"/>
      <c r="EHS108" s="11"/>
      <c r="EHT108" s="11"/>
      <c r="EHU108" s="11"/>
      <c r="EHV108" s="11"/>
      <c r="EHW108" s="11"/>
      <c r="EHX108" s="11"/>
      <c r="EHY108" s="11"/>
      <c r="EHZ108" s="11"/>
      <c r="EIA108" s="11"/>
      <c r="EIB108" s="11"/>
      <c r="EIC108" s="11"/>
      <c r="EID108" s="11"/>
      <c r="EIE108" s="11"/>
      <c r="EIF108" s="11"/>
      <c r="EIG108" s="11"/>
      <c r="EIH108" s="11"/>
      <c r="EII108" s="11"/>
      <c r="EIJ108" s="11"/>
      <c r="EIK108" s="11"/>
      <c r="EIL108" s="11"/>
      <c r="EIM108" s="11"/>
      <c r="EIN108" s="11"/>
      <c r="EIO108" s="11"/>
      <c r="EIP108" s="11"/>
      <c r="EIQ108" s="11"/>
      <c r="EIR108" s="11"/>
      <c r="EIS108" s="11"/>
      <c r="EIT108" s="11"/>
      <c r="EIU108" s="11"/>
      <c r="EIV108" s="11"/>
      <c r="EIW108" s="11"/>
      <c r="EIX108" s="11"/>
      <c r="EIY108" s="11"/>
      <c r="EIZ108" s="11"/>
      <c r="EJA108" s="11"/>
      <c r="EJB108" s="11"/>
      <c r="EJC108" s="11"/>
      <c r="EJD108" s="11"/>
      <c r="EJE108" s="11"/>
      <c r="EJF108" s="11"/>
      <c r="EJG108" s="11"/>
      <c r="EJH108" s="11"/>
      <c r="EJI108" s="11"/>
      <c r="EJJ108" s="11"/>
      <c r="EJK108" s="11"/>
      <c r="EJL108" s="11"/>
      <c r="EJM108" s="11"/>
      <c r="EJN108" s="11"/>
      <c r="EJO108" s="11"/>
      <c r="EJP108" s="11"/>
      <c r="EJQ108" s="11"/>
      <c r="EJR108" s="11"/>
      <c r="EJS108" s="11"/>
      <c r="EJT108" s="11"/>
      <c r="EJU108" s="11"/>
      <c r="EJV108" s="11"/>
      <c r="EJW108" s="11"/>
      <c r="EJX108" s="11"/>
      <c r="EJY108" s="11"/>
      <c r="EJZ108" s="11"/>
      <c r="EKA108" s="11"/>
      <c r="EKB108" s="11"/>
      <c r="EKC108" s="11"/>
      <c r="EKD108" s="11"/>
      <c r="EKE108" s="11"/>
      <c r="EKF108" s="11"/>
      <c r="EKG108" s="11"/>
      <c r="EKH108" s="11"/>
      <c r="EKI108" s="11"/>
      <c r="EKJ108" s="11"/>
      <c r="EKK108" s="11"/>
      <c r="EKL108" s="11"/>
      <c r="EKM108" s="11"/>
      <c r="EKN108" s="11"/>
      <c r="EKO108" s="11"/>
      <c r="EKP108" s="11"/>
      <c r="EKQ108" s="11"/>
      <c r="EKR108" s="11"/>
      <c r="EKS108" s="11"/>
      <c r="EKT108" s="11"/>
      <c r="EKU108" s="11"/>
      <c r="EKV108" s="11"/>
      <c r="EKW108" s="11"/>
      <c r="EKX108" s="11"/>
      <c r="EKY108" s="11"/>
      <c r="EKZ108" s="11"/>
      <c r="ELA108" s="11"/>
      <c r="ELB108" s="11"/>
      <c r="ELC108" s="11"/>
      <c r="ELD108" s="11"/>
      <c r="ELE108" s="11"/>
      <c r="ELF108" s="11"/>
      <c r="ELG108" s="11"/>
      <c r="ELH108" s="11"/>
      <c r="ELI108" s="11"/>
      <c r="ELJ108" s="11"/>
      <c r="ELK108" s="11"/>
      <c r="ELL108" s="11"/>
      <c r="ELM108" s="11"/>
      <c r="ELN108" s="11"/>
      <c r="ELO108" s="11"/>
      <c r="ELP108" s="11"/>
      <c r="ELQ108" s="11"/>
      <c r="ELR108" s="11"/>
      <c r="ELS108" s="11"/>
      <c r="ELT108" s="11"/>
      <c r="ELU108" s="11"/>
      <c r="ELV108" s="11"/>
      <c r="ELW108" s="11"/>
      <c r="ELX108" s="11"/>
      <c r="ELY108" s="11"/>
      <c r="ELZ108" s="11"/>
    </row>
    <row r="109" spans="3:346 1276:3718">
      <c r="C109" s="166" t="s">
        <v>1007</v>
      </c>
      <c r="D109" s="223">
        <f t="shared" si="4"/>
        <v>0</v>
      </c>
      <c r="E109" s="88" t="s">
        <v>540</v>
      </c>
      <c r="F109" s="219"/>
      <c r="G109" s="92"/>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c r="HJ109" s="11"/>
      <c r="HK109" s="11"/>
      <c r="HL109" s="11"/>
      <c r="HM109" s="11"/>
      <c r="HN109" s="11"/>
      <c r="HO109" s="11"/>
      <c r="HP109" s="11"/>
      <c r="HQ109" s="11"/>
      <c r="HR109" s="11"/>
      <c r="HS109" s="11"/>
      <c r="HT109" s="11"/>
      <c r="HU109" s="11"/>
      <c r="HV109" s="11"/>
      <c r="HW109" s="11"/>
      <c r="HX109" s="11"/>
      <c r="HY109" s="11"/>
      <c r="HZ109" s="11"/>
      <c r="IA109" s="11"/>
      <c r="IB109" s="11"/>
      <c r="IC109" s="11"/>
      <c r="ID109" s="11"/>
      <c r="IE109" s="11"/>
      <c r="IF109" s="11"/>
      <c r="IG109" s="11"/>
      <c r="IH109" s="11"/>
      <c r="II109" s="11"/>
      <c r="IJ109" s="11"/>
      <c r="IK109" s="11"/>
      <c r="IL109" s="11"/>
      <c r="IM109" s="11"/>
      <c r="IN109" s="11"/>
      <c r="IO109" s="11"/>
      <c r="IP109" s="11"/>
      <c r="IQ109" s="11"/>
      <c r="IR109" s="11"/>
      <c r="IS109" s="11"/>
      <c r="IT109" s="11"/>
      <c r="IU109" s="11"/>
      <c r="IV109" s="11"/>
      <c r="IW109" s="11"/>
      <c r="IX109" s="11"/>
      <c r="IY109" s="11"/>
      <c r="IZ109" s="11"/>
      <c r="JA109" s="11"/>
      <c r="JB109" s="11"/>
      <c r="JC109" s="11"/>
      <c r="JD109" s="11"/>
      <c r="JE109" s="11"/>
      <c r="JF109" s="11"/>
      <c r="JG109" s="11"/>
      <c r="JH109" s="11"/>
      <c r="JI109" s="11"/>
      <c r="JJ109" s="11"/>
      <c r="JK109" s="11"/>
      <c r="JL109" s="11"/>
      <c r="JM109" s="11"/>
      <c r="JN109" s="11"/>
      <c r="JO109" s="11"/>
      <c r="JP109" s="11"/>
      <c r="JQ109" s="11"/>
      <c r="JR109" s="11"/>
      <c r="JS109" s="11"/>
      <c r="JT109" s="11"/>
      <c r="JU109" s="11"/>
      <c r="JV109" s="11"/>
      <c r="JW109" s="11"/>
      <c r="JX109" s="11"/>
      <c r="JY109" s="11"/>
      <c r="JZ109" s="11"/>
      <c r="KA109" s="11"/>
      <c r="KB109" s="11"/>
      <c r="KC109" s="11"/>
      <c r="KD109" s="11"/>
      <c r="KE109" s="11"/>
      <c r="KF109" s="11"/>
      <c r="KG109" s="11"/>
      <c r="KH109" s="11"/>
      <c r="KI109" s="11"/>
      <c r="KJ109" s="11"/>
      <c r="KK109" s="11"/>
      <c r="KL109" s="11"/>
      <c r="KM109" s="11"/>
      <c r="KN109" s="11"/>
      <c r="KO109" s="11"/>
      <c r="KP109" s="11"/>
      <c r="KQ109" s="11"/>
      <c r="KR109" s="11"/>
      <c r="KS109" s="11"/>
      <c r="KT109" s="11"/>
      <c r="KU109" s="11"/>
      <c r="KV109" s="11"/>
      <c r="KW109" s="11"/>
      <c r="KX109" s="11"/>
      <c r="KY109" s="11"/>
      <c r="KZ109" s="11"/>
      <c r="LA109" s="11"/>
      <c r="LB109" s="11"/>
      <c r="LC109" s="11"/>
      <c r="LD109" s="11"/>
      <c r="LE109" s="11"/>
      <c r="LF109" s="11"/>
      <c r="LG109" s="11"/>
      <c r="LH109" s="11"/>
      <c r="LI109" s="11"/>
      <c r="LJ109" s="11"/>
      <c r="LK109" s="11"/>
      <c r="LL109" s="11"/>
      <c r="LM109" s="11"/>
      <c r="LN109" s="11"/>
      <c r="LO109" s="11"/>
      <c r="LP109" s="11"/>
      <c r="LQ109" s="11"/>
      <c r="LR109" s="11"/>
      <c r="LS109" s="11"/>
      <c r="LT109" s="11"/>
      <c r="LU109" s="11"/>
      <c r="LV109" s="11"/>
      <c r="LW109" s="11"/>
      <c r="LX109" s="11"/>
      <c r="LY109" s="11"/>
      <c r="LZ109" s="11"/>
      <c r="MA109" s="11"/>
      <c r="MB109" s="11"/>
      <c r="MC109" s="11"/>
      <c r="MD109" s="11"/>
      <c r="ME109" s="11"/>
      <c r="MF109" s="11"/>
      <c r="MG109" s="11"/>
      <c r="MH109" s="11"/>
      <c r="AWB109" s="11"/>
      <c r="AWC109" s="11"/>
      <c r="AWD109" s="11"/>
      <c r="AWE109" s="11"/>
      <c r="AWF109" s="11"/>
      <c r="AWG109" s="11"/>
      <c r="AWH109" s="11"/>
      <c r="AWI109" s="11"/>
      <c r="AWJ109" s="11"/>
      <c r="AWK109" s="11"/>
      <c r="AWL109" s="11"/>
      <c r="AWM109" s="11"/>
      <c r="AWN109" s="11"/>
      <c r="AWO109" s="11"/>
      <c r="AWP109" s="11"/>
      <c r="AWQ109" s="11"/>
      <c r="AWR109" s="11"/>
      <c r="AWS109" s="11"/>
      <c r="AWT109" s="11"/>
      <c r="AWU109" s="11"/>
      <c r="AWV109" s="11"/>
      <c r="AWW109" s="11"/>
      <c r="AWX109" s="11"/>
      <c r="AWY109" s="11"/>
      <c r="AWZ109" s="11"/>
      <c r="AXA109" s="11"/>
      <c r="AXB109" s="11"/>
      <c r="AXC109" s="11"/>
      <c r="AXD109" s="11"/>
      <c r="AXE109" s="11"/>
      <c r="AXF109" s="11"/>
      <c r="AXG109" s="11"/>
      <c r="AXH109" s="11"/>
      <c r="AXI109" s="11"/>
      <c r="AXJ109" s="11"/>
      <c r="AXK109" s="11"/>
      <c r="AXL109" s="11"/>
      <c r="AXM109" s="11"/>
      <c r="AXN109" s="11"/>
      <c r="AXO109" s="11"/>
      <c r="AXP109" s="11"/>
      <c r="AXQ109" s="11"/>
      <c r="AXR109" s="11"/>
      <c r="AXS109" s="11"/>
      <c r="AXT109" s="11"/>
      <c r="AXU109" s="11"/>
      <c r="AXV109" s="11"/>
      <c r="AXW109" s="11"/>
      <c r="AXX109" s="11"/>
      <c r="AXY109" s="11"/>
      <c r="AXZ109" s="11"/>
      <c r="AYA109" s="11"/>
      <c r="AYB109" s="11"/>
      <c r="AYC109" s="11"/>
      <c r="AYD109" s="11"/>
      <c r="AYE109" s="11"/>
      <c r="AYF109" s="11"/>
      <c r="AYG109" s="11"/>
      <c r="AYH109" s="11"/>
      <c r="AYI109" s="11"/>
      <c r="AYJ109" s="11"/>
      <c r="AYK109" s="11"/>
      <c r="AYL109" s="11"/>
      <c r="AYM109" s="11"/>
      <c r="AYN109" s="11"/>
      <c r="AYO109" s="11"/>
      <c r="AYP109" s="11"/>
      <c r="AYQ109" s="11"/>
      <c r="AYR109" s="11"/>
      <c r="AYS109" s="11"/>
      <c r="AYT109" s="11"/>
      <c r="AYU109" s="11"/>
      <c r="AYV109" s="11"/>
      <c r="AYW109" s="11"/>
      <c r="AYX109" s="11"/>
      <c r="AYY109" s="11"/>
      <c r="AYZ109" s="11"/>
      <c r="AZA109" s="11"/>
      <c r="AZB109" s="11"/>
      <c r="AZC109" s="11"/>
      <c r="AZD109" s="11"/>
      <c r="AZE109" s="11"/>
      <c r="AZF109" s="11"/>
      <c r="AZG109" s="11"/>
      <c r="AZH109" s="11"/>
      <c r="AZI109" s="11"/>
      <c r="AZJ109" s="11"/>
      <c r="AZK109" s="11"/>
      <c r="AZL109" s="11"/>
      <c r="AZM109" s="11"/>
      <c r="AZN109" s="11"/>
      <c r="AZO109" s="11"/>
      <c r="AZP109" s="11"/>
      <c r="AZQ109" s="11"/>
      <c r="AZR109" s="11"/>
      <c r="AZS109" s="11"/>
      <c r="AZT109" s="11"/>
      <c r="AZU109" s="11"/>
      <c r="AZV109" s="11"/>
      <c r="AZW109" s="11"/>
      <c r="AZX109" s="11"/>
      <c r="AZY109" s="11"/>
      <c r="AZZ109" s="11"/>
      <c r="BAA109" s="11"/>
      <c r="BAB109" s="11"/>
      <c r="BAC109" s="11"/>
      <c r="BAD109" s="11"/>
      <c r="BAE109" s="11"/>
      <c r="BAF109" s="11"/>
      <c r="BAG109" s="11"/>
      <c r="BAH109" s="11"/>
      <c r="BAI109" s="11"/>
      <c r="BAJ109" s="11"/>
      <c r="BAK109" s="11"/>
      <c r="BAL109" s="11"/>
      <c r="BAM109" s="11"/>
      <c r="BAN109" s="11"/>
      <c r="BAO109" s="11"/>
      <c r="BAP109" s="11"/>
      <c r="BAQ109" s="11"/>
      <c r="BAR109" s="11"/>
      <c r="BAS109" s="11"/>
      <c r="BAT109" s="11"/>
      <c r="BAU109" s="11"/>
      <c r="BAV109" s="11"/>
      <c r="BAW109" s="11"/>
      <c r="BAX109" s="11"/>
      <c r="BAY109" s="11"/>
      <c r="BAZ109" s="11"/>
      <c r="BBA109" s="11"/>
      <c r="BBB109" s="11"/>
      <c r="BBC109" s="11"/>
      <c r="BBD109" s="11"/>
      <c r="BBE109" s="11"/>
      <c r="BBF109" s="11"/>
      <c r="BBG109" s="11"/>
      <c r="BBH109" s="11"/>
      <c r="BBI109" s="11"/>
      <c r="BBJ109" s="11"/>
      <c r="BBK109" s="11"/>
      <c r="BBL109" s="11"/>
      <c r="BBM109" s="11"/>
      <c r="BBN109" s="11"/>
      <c r="BBO109" s="11"/>
      <c r="BBP109" s="11"/>
      <c r="BBQ109" s="11"/>
      <c r="BBR109" s="11"/>
      <c r="BBS109" s="11"/>
      <c r="BBT109" s="11"/>
      <c r="BBU109" s="11"/>
      <c r="BBV109" s="11"/>
      <c r="BBW109" s="11"/>
      <c r="BBX109" s="11"/>
      <c r="BBY109" s="11"/>
      <c r="BBZ109" s="11"/>
      <c r="BCA109" s="11"/>
      <c r="BCB109" s="11"/>
      <c r="BCC109" s="11"/>
      <c r="BCD109" s="11"/>
      <c r="BCE109" s="11"/>
      <c r="BCF109" s="11"/>
      <c r="BCG109" s="11"/>
      <c r="BCH109" s="11"/>
      <c r="BCI109" s="11"/>
      <c r="BCJ109" s="11"/>
      <c r="BCK109" s="11"/>
      <c r="BCL109" s="11"/>
      <c r="BCM109" s="11"/>
      <c r="BCN109" s="11"/>
      <c r="BCO109" s="11"/>
      <c r="BCP109" s="11"/>
      <c r="BCQ109" s="11"/>
      <c r="BCR109" s="11"/>
      <c r="BCS109" s="11"/>
      <c r="BCT109" s="11"/>
      <c r="BCU109" s="11"/>
      <c r="BCV109" s="11"/>
      <c r="BCW109" s="11"/>
      <c r="BCX109" s="11"/>
      <c r="BCY109" s="11"/>
      <c r="BCZ109" s="11"/>
      <c r="BDA109" s="11"/>
      <c r="BDB109" s="11"/>
      <c r="BDC109" s="11"/>
      <c r="BDD109" s="11"/>
      <c r="BDE109" s="11"/>
      <c r="BDF109" s="11"/>
      <c r="BDG109" s="11"/>
      <c r="BDH109" s="11"/>
      <c r="BDI109" s="11"/>
      <c r="BDJ109" s="11"/>
      <c r="BDK109" s="11"/>
      <c r="BDL109" s="11"/>
      <c r="BDM109" s="11"/>
      <c r="BDN109" s="11"/>
      <c r="BDO109" s="11"/>
      <c r="BDP109" s="11"/>
      <c r="BDQ109" s="11"/>
      <c r="BDR109" s="11"/>
      <c r="BDS109" s="11"/>
      <c r="BDT109" s="11"/>
      <c r="BDU109" s="11"/>
      <c r="BDV109" s="11"/>
      <c r="BDW109" s="11"/>
      <c r="BDX109" s="11"/>
      <c r="BDY109" s="11"/>
      <c r="BDZ109" s="11"/>
      <c r="BEA109" s="11"/>
      <c r="BEB109" s="11"/>
      <c r="BEC109" s="11"/>
      <c r="BED109" s="11"/>
      <c r="BEE109" s="11"/>
      <c r="BEF109" s="11"/>
      <c r="BEG109" s="11"/>
      <c r="BEH109" s="11"/>
      <c r="BEI109" s="11"/>
      <c r="BEJ109" s="11"/>
      <c r="BEK109" s="11"/>
      <c r="BEL109" s="11"/>
      <c r="BEM109" s="11"/>
      <c r="BEN109" s="11"/>
      <c r="BEO109" s="11"/>
      <c r="BEP109" s="11"/>
      <c r="BEQ109" s="11"/>
      <c r="BER109" s="11"/>
      <c r="BES109" s="11"/>
      <c r="BET109" s="11"/>
      <c r="BEU109" s="11"/>
      <c r="BEV109" s="11"/>
      <c r="BEW109" s="11"/>
      <c r="BEX109" s="11"/>
      <c r="BEY109" s="11"/>
      <c r="BEZ109" s="11"/>
      <c r="BFA109" s="11"/>
      <c r="BFB109" s="11"/>
      <c r="BFC109" s="11"/>
      <c r="BFD109" s="11"/>
      <c r="BFE109" s="11"/>
      <c r="BFF109" s="11"/>
      <c r="BFG109" s="11"/>
      <c r="BFH109" s="11"/>
      <c r="BFI109" s="11"/>
      <c r="BFJ109" s="11"/>
      <c r="BFK109" s="11"/>
      <c r="BFL109" s="11"/>
      <c r="BFM109" s="11"/>
      <c r="BFN109" s="11"/>
      <c r="BFO109" s="11"/>
      <c r="BFP109" s="11"/>
      <c r="BFQ109" s="11"/>
      <c r="BFR109" s="11"/>
      <c r="BFS109" s="11"/>
      <c r="BFT109" s="11"/>
      <c r="BFU109" s="11"/>
      <c r="BFV109" s="11"/>
      <c r="BFW109" s="11"/>
      <c r="BFX109" s="11"/>
      <c r="BFY109" s="11"/>
      <c r="BFZ109" s="11"/>
      <c r="BGA109" s="11"/>
      <c r="BGB109" s="11"/>
      <c r="BGC109" s="11"/>
      <c r="BGD109" s="11"/>
      <c r="BGE109" s="11"/>
      <c r="BGF109" s="11"/>
      <c r="BGG109" s="11"/>
      <c r="BGH109" s="11"/>
      <c r="BGI109" s="11"/>
      <c r="BGJ109" s="11"/>
      <c r="BGK109" s="11"/>
      <c r="BGL109" s="11"/>
      <c r="BGM109" s="11"/>
      <c r="BGN109" s="11"/>
      <c r="BGO109" s="11"/>
      <c r="BGP109" s="11"/>
      <c r="BGQ109" s="11"/>
      <c r="BGR109" s="11"/>
      <c r="BGS109" s="11"/>
      <c r="BGT109" s="11"/>
      <c r="BGU109" s="11"/>
      <c r="BGV109" s="11"/>
      <c r="BGW109" s="11"/>
      <c r="BGX109" s="11"/>
      <c r="BGY109" s="11"/>
      <c r="BGZ109" s="11"/>
      <c r="BHA109" s="11"/>
      <c r="BHB109" s="11"/>
      <c r="BHC109" s="11"/>
      <c r="BHD109" s="11"/>
      <c r="BHE109" s="11"/>
      <c r="BHF109" s="11"/>
      <c r="BHG109" s="11"/>
      <c r="BHH109" s="11"/>
      <c r="BHI109" s="11"/>
      <c r="BHJ109" s="11"/>
      <c r="BHK109" s="11"/>
      <c r="BHL109" s="11"/>
      <c r="BHM109" s="11"/>
      <c r="BHN109" s="11"/>
      <c r="BHO109" s="11"/>
      <c r="BHP109" s="11"/>
      <c r="BHQ109" s="11"/>
      <c r="BHR109" s="11"/>
      <c r="BHS109" s="11"/>
      <c r="BHT109" s="11"/>
      <c r="BHU109" s="11"/>
      <c r="BHV109" s="11"/>
      <c r="BHW109" s="11"/>
      <c r="BHX109" s="11"/>
      <c r="BHY109" s="11"/>
      <c r="BHZ109" s="11"/>
      <c r="BIA109" s="11"/>
      <c r="BIB109" s="11"/>
      <c r="BIC109" s="11"/>
      <c r="BID109" s="11"/>
      <c r="BIE109" s="11"/>
      <c r="BIF109" s="11"/>
      <c r="BIG109" s="11"/>
      <c r="BIH109" s="11"/>
      <c r="BII109" s="11"/>
      <c r="BIJ109" s="11"/>
      <c r="BIK109" s="11"/>
      <c r="BIL109" s="11"/>
      <c r="BIM109" s="11"/>
      <c r="BIN109" s="11"/>
      <c r="BIO109" s="11"/>
      <c r="BIP109" s="11"/>
      <c r="BIQ109" s="11"/>
      <c r="BIR109" s="11"/>
      <c r="BIS109" s="11"/>
      <c r="BIT109" s="11"/>
      <c r="BIU109" s="11"/>
      <c r="BIV109" s="11"/>
      <c r="BIW109" s="11"/>
      <c r="BIX109" s="11"/>
      <c r="BIY109" s="11"/>
      <c r="BIZ109" s="11"/>
      <c r="BJA109" s="11"/>
      <c r="BJB109" s="11"/>
      <c r="BJC109" s="11"/>
      <c r="BJD109" s="11"/>
      <c r="BJE109" s="11"/>
      <c r="BJF109" s="11"/>
      <c r="BJG109" s="11"/>
      <c r="BJH109" s="11"/>
      <c r="BJI109" s="11"/>
      <c r="BJJ109" s="11"/>
      <c r="BJK109" s="11"/>
      <c r="BJL109" s="11"/>
      <c r="BJM109" s="11"/>
      <c r="BJN109" s="11"/>
      <c r="BJO109" s="11"/>
      <c r="BJP109" s="11"/>
      <c r="BJQ109" s="11"/>
      <c r="BJR109" s="11"/>
      <c r="BJS109" s="11"/>
      <c r="BJT109" s="11"/>
      <c r="BJU109" s="11"/>
      <c r="BJV109" s="11"/>
      <c r="BJW109" s="11"/>
      <c r="BJX109" s="11"/>
      <c r="BJY109" s="11"/>
      <c r="BJZ109" s="11"/>
      <c r="BKA109" s="11"/>
      <c r="BKB109" s="11"/>
      <c r="BKC109" s="11"/>
      <c r="BKD109" s="11"/>
      <c r="BKE109" s="11"/>
      <c r="BKF109" s="11"/>
      <c r="BKG109" s="11"/>
      <c r="BKH109" s="11"/>
      <c r="BKI109" s="11"/>
      <c r="BKJ109" s="11"/>
      <c r="BKK109" s="11"/>
      <c r="BKL109" s="11"/>
      <c r="BKM109" s="11"/>
      <c r="BKN109" s="11"/>
      <c r="BKO109" s="11"/>
      <c r="BKP109" s="11"/>
      <c r="BKQ109" s="11"/>
      <c r="BKR109" s="11"/>
      <c r="BKS109" s="11"/>
      <c r="BKT109" s="11"/>
      <c r="BKU109" s="11"/>
      <c r="BKV109" s="11"/>
      <c r="BKW109" s="11"/>
      <c r="BKX109" s="11"/>
      <c r="BKY109" s="11"/>
      <c r="BKZ109" s="11"/>
      <c r="BLA109" s="11"/>
      <c r="BLB109" s="11"/>
      <c r="BLC109" s="11"/>
      <c r="BLD109" s="11"/>
      <c r="BLE109" s="11"/>
      <c r="BLF109" s="11"/>
      <c r="BLG109" s="11"/>
      <c r="BLH109" s="11"/>
      <c r="BLI109" s="11"/>
      <c r="BLJ109" s="11"/>
      <c r="BLK109" s="11"/>
      <c r="BLL109" s="11"/>
      <c r="BLM109" s="11"/>
      <c r="BLN109" s="11"/>
      <c r="BLO109" s="11"/>
      <c r="BLP109" s="11"/>
      <c r="BLQ109" s="11"/>
      <c r="BLR109" s="11"/>
      <c r="BLS109" s="11"/>
      <c r="BLT109" s="11"/>
      <c r="BLU109" s="11"/>
      <c r="BLV109" s="11"/>
      <c r="BLW109" s="11"/>
      <c r="BLX109" s="11"/>
      <c r="BLY109" s="11"/>
      <c r="BLZ109" s="11"/>
      <c r="BMA109" s="11"/>
      <c r="BMB109" s="11"/>
      <c r="BMC109" s="11"/>
      <c r="BMD109" s="11"/>
      <c r="BME109" s="11"/>
      <c r="BMF109" s="11"/>
      <c r="BMG109" s="11"/>
      <c r="BMH109" s="11"/>
      <c r="BMI109" s="11"/>
      <c r="BMJ109" s="11"/>
      <c r="BMK109" s="11"/>
      <c r="BML109" s="11"/>
      <c r="BMM109" s="11"/>
      <c r="BMN109" s="11"/>
      <c r="BMO109" s="11"/>
      <c r="BMP109" s="11"/>
      <c r="BMQ109" s="11"/>
      <c r="BMR109" s="11"/>
      <c r="BMS109" s="11"/>
      <c r="BMT109" s="11"/>
      <c r="BMU109" s="11"/>
      <c r="BMV109" s="11"/>
      <c r="BMW109" s="11"/>
      <c r="BMX109" s="11"/>
      <c r="BMY109" s="11"/>
      <c r="BMZ109" s="11"/>
      <c r="BNA109" s="11"/>
      <c r="BNB109" s="11"/>
      <c r="BNC109" s="11"/>
      <c r="BND109" s="11"/>
      <c r="BNE109" s="11"/>
      <c r="BNF109" s="11"/>
      <c r="BNG109" s="11"/>
      <c r="BNH109" s="11"/>
      <c r="BNI109" s="11"/>
      <c r="BNJ109" s="11"/>
      <c r="BNK109" s="11"/>
      <c r="BNL109" s="11"/>
      <c r="BNM109" s="11"/>
      <c r="BNN109" s="11"/>
      <c r="BNO109" s="11"/>
      <c r="BNP109" s="11"/>
      <c r="BNQ109" s="11"/>
      <c r="BNR109" s="11"/>
      <c r="BNS109" s="11"/>
      <c r="BNT109" s="11"/>
      <c r="BNU109" s="11"/>
      <c r="BNV109" s="11"/>
      <c r="BNW109" s="11"/>
      <c r="BNX109" s="11"/>
      <c r="BNY109" s="11"/>
      <c r="BNZ109" s="11"/>
      <c r="BOA109" s="11"/>
      <c r="BOB109" s="11"/>
      <c r="BOC109" s="11"/>
      <c r="BOD109" s="11"/>
      <c r="BOE109" s="11"/>
      <c r="BOF109" s="11"/>
      <c r="BOG109" s="11"/>
      <c r="BOH109" s="11"/>
      <c r="BOI109" s="11"/>
      <c r="BOJ109" s="11"/>
      <c r="BOK109" s="11"/>
      <c r="BOL109" s="11"/>
      <c r="BOM109" s="11"/>
      <c r="BON109" s="11"/>
      <c r="BOO109" s="11"/>
      <c r="BOP109" s="11"/>
      <c r="BOQ109" s="11"/>
      <c r="BOR109" s="11"/>
      <c r="BOS109" s="11"/>
      <c r="BOT109" s="11"/>
      <c r="BOU109" s="11"/>
      <c r="BOV109" s="11"/>
      <c r="BOW109" s="11"/>
      <c r="BOX109" s="11"/>
      <c r="BOY109" s="11"/>
      <c r="BOZ109" s="11"/>
      <c r="BPA109" s="11"/>
      <c r="BPB109" s="11"/>
      <c r="BPC109" s="11"/>
      <c r="BPD109" s="11"/>
      <c r="BPE109" s="11"/>
      <c r="BPF109" s="11"/>
      <c r="BPG109" s="11"/>
      <c r="BPH109" s="11"/>
      <c r="BPI109" s="11"/>
      <c r="BPJ109" s="11"/>
      <c r="BPK109" s="11"/>
      <c r="BPL109" s="11"/>
      <c r="BPM109" s="11"/>
      <c r="BPN109" s="11"/>
      <c r="BPO109" s="11"/>
      <c r="BPP109" s="11"/>
      <c r="BPQ109" s="11"/>
      <c r="BPR109" s="11"/>
      <c r="BPS109" s="11"/>
      <c r="BPT109" s="11"/>
      <c r="BPU109" s="11"/>
      <c r="BPV109" s="11"/>
      <c r="BPW109" s="11"/>
      <c r="BPX109" s="11"/>
      <c r="BPY109" s="11"/>
      <c r="BPZ109" s="11"/>
      <c r="BQA109" s="11"/>
      <c r="BQB109" s="11"/>
      <c r="BQC109" s="11"/>
      <c r="BQD109" s="11"/>
      <c r="BQE109" s="11"/>
      <c r="BQF109" s="11"/>
      <c r="BQG109" s="11"/>
      <c r="BQH109" s="11"/>
      <c r="BQI109" s="11"/>
      <c r="BQJ109" s="11"/>
      <c r="BQK109" s="11"/>
      <c r="BQL109" s="11"/>
      <c r="BQM109" s="11"/>
      <c r="BQN109" s="11"/>
      <c r="BQO109" s="11"/>
      <c r="BQP109" s="11"/>
      <c r="BQQ109" s="11"/>
      <c r="BQR109" s="11"/>
      <c r="BQS109" s="11"/>
      <c r="BQT109" s="11"/>
      <c r="BQU109" s="11"/>
      <c r="BQV109" s="11"/>
      <c r="BQW109" s="11"/>
      <c r="BQX109" s="11"/>
      <c r="BQY109" s="11"/>
      <c r="BQZ109" s="11"/>
      <c r="BRA109" s="11"/>
      <c r="BRB109" s="11"/>
      <c r="BRC109" s="11"/>
      <c r="BRD109" s="11"/>
      <c r="BRE109" s="11"/>
      <c r="BRF109" s="11"/>
      <c r="BRG109" s="11"/>
      <c r="BRH109" s="11"/>
      <c r="BRI109" s="11"/>
      <c r="BRJ109" s="11"/>
      <c r="BRK109" s="11"/>
      <c r="BRL109" s="11"/>
      <c r="BRM109" s="11"/>
      <c r="BRN109" s="11"/>
      <c r="BRO109" s="11"/>
      <c r="BRP109" s="11"/>
      <c r="BRQ109" s="11"/>
      <c r="BRR109" s="11"/>
      <c r="BRS109" s="11"/>
      <c r="BRT109" s="11"/>
      <c r="BRU109" s="11"/>
      <c r="BRV109" s="11"/>
      <c r="BRW109" s="11"/>
      <c r="BRX109" s="11"/>
      <c r="BRY109" s="11"/>
      <c r="BRZ109" s="11"/>
      <c r="BSA109" s="11"/>
      <c r="BSB109" s="11"/>
      <c r="BSC109" s="11"/>
      <c r="BSD109" s="11"/>
      <c r="BSE109" s="11"/>
      <c r="BSF109" s="11"/>
      <c r="BSG109" s="11"/>
      <c r="BSH109" s="11"/>
      <c r="BSI109" s="11"/>
      <c r="BSJ109" s="11"/>
      <c r="BSK109" s="11"/>
      <c r="BSL109" s="11"/>
      <c r="BSM109" s="11"/>
      <c r="BSN109" s="11"/>
      <c r="BSO109" s="11"/>
      <c r="BSP109" s="11"/>
      <c r="BSQ109" s="11"/>
      <c r="BSR109" s="11"/>
      <c r="BSS109" s="11"/>
      <c r="BST109" s="11"/>
      <c r="BSU109" s="11"/>
      <c r="BSV109" s="11"/>
      <c r="BSW109" s="11"/>
      <c r="BSX109" s="11"/>
      <c r="BSY109" s="11"/>
      <c r="BSZ109" s="11"/>
      <c r="BTA109" s="11"/>
      <c r="BTB109" s="11"/>
      <c r="BTC109" s="11"/>
      <c r="BTD109" s="11"/>
      <c r="BTE109" s="11"/>
      <c r="BTF109" s="11"/>
      <c r="BTG109" s="11"/>
      <c r="BTH109" s="11"/>
      <c r="BTI109" s="11"/>
      <c r="BTJ109" s="11"/>
      <c r="BTK109" s="11"/>
      <c r="BTL109" s="11"/>
      <c r="BTM109" s="11"/>
      <c r="BTN109" s="11"/>
      <c r="BTO109" s="11"/>
      <c r="BTP109" s="11"/>
      <c r="BTQ109" s="11"/>
      <c r="BTR109" s="11"/>
      <c r="BTS109" s="11"/>
      <c r="BTT109" s="11"/>
      <c r="BTU109" s="11"/>
      <c r="BTV109" s="11"/>
      <c r="BTW109" s="11"/>
      <c r="BTX109" s="11"/>
      <c r="BTY109" s="11"/>
      <c r="BTZ109" s="11"/>
      <c r="BUA109" s="11"/>
      <c r="BUB109" s="11"/>
      <c r="BUC109" s="11"/>
      <c r="BUD109" s="11"/>
      <c r="BUE109" s="11"/>
      <c r="BUF109" s="11"/>
      <c r="BUG109" s="11"/>
      <c r="BUH109" s="11"/>
      <c r="BUI109" s="11"/>
      <c r="BUJ109" s="11"/>
      <c r="BUK109" s="11"/>
      <c r="BUL109" s="11"/>
      <c r="BUM109" s="11"/>
      <c r="BUN109" s="11"/>
      <c r="BUO109" s="11"/>
      <c r="BUP109" s="11"/>
      <c r="BUQ109" s="11"/>
      <c r="BUR109" s="11"/>
      <c r="BUS109" s="11"/>
      <c r="BUT109" s="11"/>
      <c r="BUU109" s="11"/>
      <c r="BUV109" s="11"/>
      <c r="BUW109" s="11"/>
      <c r="BUX109" s="11"/>
      <c r="BUY109" s="11"/>
      <c r="BUZ109" s="11"/>
      <c r="BVA109" s="11"/>
      <c r="BVB109" s="11"/>
      <c r="BVC109" s="11"/>
      <c r="BVD109" s="11"/>
      <c r="BVE109" s="11"/>
      <c r="BVF109" s="11"/>
      <c r="BVG109" s="11"/>
      <c r="BVH109" s="11"/>
      <c r="BVI109" s="11"/>
      <c r="BVJ109" s="11"/>
      <c r="BVK109" s="11"/>
      <c r="BVL109" s="11"/>
      <c r="BVM109" s="11"/>
      <c r="BVN109" s="11"/>
      <c r="BVO109" s="11"/>
      <c r="BVP109" s="11"/>
      <c r="BVQ109" s="11"/>
      <c r="BVR109" s="11"/>
      <c r="BVS109" s="11"/>
      <c r="BVT109" s="11"/>
      <c r="BVU109" s="11"/>
      <c r="BVV109" s="11"/>
      <c r="BVW109" s="11"/>
      <c r="BVX109" s="11"/>
      <c r="BVY109" s="11"/>
      <c r="BVZ109" s="11"/>
      <c r="BWA109" s="11"/>
      <c r="BWB109" s="11"/>
      <c r="BWC109" s="11"/>
      <c r="BWD109" s="11"/>
      <c r="BWE109" s="11"/>
      <c r="BWF109" s="11"/>
      <c r="BWG109" s="11"/>
      <c r="BWH109" s="11"/>
      <c r="BWI109" s="11"/>
      <c r="BWJ109" s="11"/>
      <c r="BWK109" s="11"/>
      <c r="BWL109" s="11"/>
      <c r="BWM109" s="11"/>
      <c r="BWN109" s="11"/>
      <c r="BWO109" s="11"/>
      <c r="BWP109" s="11"/>
      <c r="BWQ109" s="11"/>
      <c r="BWR109" s="11"/>
      <c r="BWS109" s="11"/>
      <c r="BWT109" s="11"/>
      <c r="BWU109" s="11"/>
      <c r="BWV109" s="11"/>
      <c r="BWW109" s="11"/>
      <c r="BWX109" s="11"/>
      <c r="BWY109" s="11"/>
      <c r="BWZ109" s="11"/>
      <c r="BXA109" s="11"/>
      <c r="BXB109" s="11"/>
      <c r="BXC109" s="11"/>
      <c r="BXD109" s="11"/>
      <c r="BXE109" s="11"/>
      <c r="BXF109" s="11"/>
      <c r="BXG109" s="11"/>
      <c r="BXH109" s="11"/>
      <c r="BXI109" s="11"/>
      <c r="BXJ109" s="11"/>
      <c r="BXK109" s="11"/>
      <c r="BXL109" s="11"/>
      <c r="BXM109" s="11"/>
      <c r="BXN109" s="11"/>
      <c r="BXO109" s="11"/>
      <c r="BXP109" s="11"/>
      <c r="BXQ109" s="11"/>
      <c r="BXR109" s="11"/>
      <c r="BXS109" s="11"/>
      <c r="BXT109" s="11"/>
      <c r="BXU109" s="11"/>
      <c r="BXV109" s="11"/>
      <c r="BXW109" s="11"/>
      <c r="BXX109" s="11"/>
      <c r="BXY109" s="11"/>
      <c r="BXZ109" s="11"/>
      <c r="BYA109" s="11"/>
      <c r="BYB109" s="11"/>
      <c r="BYC109" s="11"/>
      <c r="BYD109" s="11"/>
      <c r="BYE109" s="11"/>
      <c r="BYF109" s="11"/>
      <c r="BYG109" s="11"/>
      <c r="BYH109" s="11"/>
      <c r="BYI109" s="11"/>
      <c r="BYJ109" s="11"/>
      <c r="BYK109" s="11"/>
      <c r="BYL109" s="11"/>
      <c r="BYM109" s="11"/>
      <c r="BYN109" s="11"/>
      <c r="BYO109" s="11"/>
      <c r="BYP109" s="11"/>
      <c r="BYQ109" s="11"/>
      <c r="BYR109" s="11"/>
      <c r="BYS109" s="11"/>
      <c r="BYT109" s="11"/>
      <c r="BYU109" s="11"/>
      <c r="BYV109" s="11"/>
      <c r="BYW109" s="11"/>
      <c r="BYX109" s="11"/>
      <c r="BYY109" s="11"/>
      <c r="BYZ109" s="11"/>
      <c r="BZA109" s="11"/>
      <c r="BZB109" s="11"/>
      <c r="BZC109" s="11"/>
      <c r="BZD109" s="11"/>
      <c r="BZE109" s="11"/>
      <c r="BZF109" s="11"/>
      <c r="BZG109" s="11"/>
      <c r="BZH109" s="11"/>
      <c r="BZI109" s="11"/>
      <c r="BZJ109" s="11"/>
      <c r="BZK109" s="11"/>
      <c r="BZL109" s="11"/>
      <c r="BZM109" s="11"/>
      <c r="BZN109" s="11"/>
      <c r="BZO109" s="11"/>
      <c r="BZP109" s="11"/>
      <c r="BZQ109" s="11"/>
      <c r="BZR109" s="11"/>
      <c r="BZS109" s="11"/>
      <c r="BZT109" s="11"/>
      <c r="BZU109" s="11"/>
      <c r="BZV109" s="11"/>
      <c r="BZW109" s="11"/>
      <c r="BZX109" s="11"/>
      <c r="BZY109" s="11"/>
      <c r="BZZ109" s="11"/>
      <c r="CAA109" s="11"/>
      <c r="CAB109" s="11"/>
      <c r="CAC109" s="11"/>
      <c r="CAD109" s="11"/>
      <c r="CAE109" s="11"/>
      <c r="CAF109" s="11"/>
      <c r="CAG109" s="11"/>
      <c r="CAH109" s="11"/>
      <c r="CAI109" s="11"/>
      <c r="CAJ109" s="11"/>
      <c r="CAK109" s="11"/>
      <c r="CAL109" s="11"/>
      <c r="CAM109" s="11"/>
      <c r="CAN109" s="11"/>
      <c r="CAO109" s="11"/>
      <c r="CAP109" s="11"/>
      <c r="CAQ109" s="11"/>
      <c r="CAR109" s="11"/>
      <c r="CAS109" s="11"/>
      <c r="CAT109" s="11"/>
      <c r="CAU109" s="11"/>
      <c r="CAV109" s="11"/>
      <c r="CAW109" s="11"/>
      <c r="CAX109" s="11"/>
      <c r="CAY109" s="11"/>
      <c r="CAZ109" s="11"/>
      <c r="CBA109" s="11"/>
      <c r="CBB109" s="11"/>
      <c r="CBC109" s="11"/>
      <c r="CBD109" s="11"/>
      <c r="CBE109" s="11"/>
      <c r="CBF109" s="11"/>
      <c r="CBG109" s="11"/>
      <c r="CBH109" s="11"/>
      <c r="CBI109" s="11"/>
      <c r="CBJ109" s="11"/>
      <c r="CBK109" s="11"/>
      <c r="CBL109" s="11"/>
      <c r="CBM109" s="11"/>
      <c r="CBN109" s="11"/>
      <c r="CBO109" s="11"/>
      <c r="CBP109" s="11"/>
      <c r="CBQ109" s="11"/>
      <c r="CBR109" s="11"/>
      <c r="CBS109" s="11"/>
      <c r="CBT109" s="11"/>
      <c r="CBU109" s="11"/>
      <c r="CBV109" s="11"/>
      <c r="CBW109" s="11"/>
      <c r="CBX109" s="11"/>
      <c r="CBY109" s="11"/>
      <c r="CBZ109" s="11"/>
      <c r="CCA109" s="11"/>
      <c r="CCB109" s="11"/>
      <c r="CCC109" s="11"/>
      <c r="CCD109" s="11"/>
      <c r="CCE109" s="11"/>
      <c r="CCF109" s="11"/>
      <c r="CCG109" s="11"/>
      <c r="CCH109" s="11"/>
      <c r="CCI109" s="11"/>
      <c r="CCJ109" s="11"/>
      <c r="CCK109" s="11"/>
      <c r="CCL109" s="11"/>
      <c r="CCM109" s="11"/>
      <c r="CCN109" s="11"/>
      <c r="CCO109" s="11"/>
      <c r="CCP109" s="11"/>
      <c r="CCQ109" s="11"/>
      <c r="CCR109" s="11"/>
      <c r="CCS109" s="11"/>
      <c r="CCT109" s="11"/>
      <c r="CCU109" s="11"/>
      <c r="CCV109" s="11"/>
      <c r="CCW109" s="11"/>
      <c r="CCX109" s="11"/>
      <c r="CCY109" s="11"/>
      <c r="CCZ109" s="11"/>
      <c r="CDA109" s="11"/>
      <c r="CDB109" s="11"/>
      <c r="CDC109" s="11"/>
      <c r="CDD109" s="11"/>
      <c r="CDE109" s="11"/>
      <c r="CDF109" s="11"/>
      <c r="CDG109" s="11"/>
      <c r="CDH109" s="11"/>
      <c r="CDI109" s="11"/>
      <c r="CDJ109" s="11"/>
      <c r="CDK109" s="11"/>
      <c r="CDL109" s="11"/>
      <c r="CDM109" s="11"/>
      <c r="CDN109" s="11"/>
      <c r="CDO109" s="11"/>
      <c r="CDP109" s="11"/>
      <c r="CDQ109" s="11"/>
      <c r="CDR109" s="11"/>
      <c r="CDS109" s="11"/>
      <c r="CDT109" s="11"/>
      <c r="CDU109" s="11"/>
      <c r="CDV109" s="11"/>
      <c r="CDW109" s="11"/>
      <c r="CDX109" s="11"/>
      <c r="CDY109" s="11"/>
      <c r="CDZ109" s="11"/>
      <c r="CEA109" s="11"/>
      <c r="CEB109" s="11"/>
      <c r="CEC109" s="11"/>
      <c r="CED109" s="11"/>
      <c r="CEE109" s="11"/>
      <c r="CEF109" s="11"/>
      <c r="CEG109" s="11"/>
      <c r="CEH109" s="11"/>
      <c r="CEI109" s="11"/>
      <c r="CEJ109" s="11"/>
      <c r="CEK109" s="11"/>
      <c r="CEL109" s="11"/>
      <c r="CEM109" s="11"/>
      <c r="CEN109" s="11"/>
      <c r="CEO109" s="11"/>
      <c r="CEP109" s="11"/>
      <c r="CEQ109" s="11"/>
      <c r="CER109" s="11"/>
      <c r="CES109" s="11"/>
      <c r="CET109" s="11"/>
      <c r="CEU109" s="11"/>
      <c r="CEV109" s="11"/>
      <c r="CEW109" s="11"/>
      <c r="CEX109" s="11"/>
      <c r="CEY109" s="11"/>
      <c r="CEZ109" s="11"/>
      <c r="CFA109" s="11"/>
      <c r="CFB109" s="11"/>
      <c r="CFC109" s="11"/>
      <c r="CFD109" s="11"/>
      <c r="CFE109" s="11"/>
      <c r="CFF109" s="11"/>
      <c r="CFG109" s="11"/>
      <c r="CFH109" s="11"/>
      <c r="CFI109" s="11"/>
      <c r="CFJ109" s="11"/>
      <c r="CFK109" s="11"/>
      <c r="CFL109" s="11"/>
      <c r="CFM109" s="11"/>
      <c r="CFN109" s="11"/>
      <c r="CFO109" s="11"/>
      <c r="CFP109" s="11"/>
      <c r="CFQ109" s="11"/>
      <c r="CFR109" s="11"/>
      <c r="CFS109" s="11"/>
      <c r="CFT109" s="11"/>
      <c r="CFU109" s="11"/>
      <c r="CFV109" s="11"/>
      <c r="CFW109" s="11"/>
      <c r="CFX109" s="11"/>
      <c r="CFY109" s="11"/>
      <c r="CFZ109" s="11"/>
      <c r="CGA109" s="11"/>
      <c r="CGB109" s="11"/>
      <c r="CGC109" s="11"/>
      <c r="CGD109" s="11"/>
      <c r="CGE109" s="11"/>
      <c r="CGF109" s="11"/>
      <c r="CGG109" s="11"/>
      <c r="CGH109" s="11"/>
      <c r="CGI109" s="11"/>
      <c r="CGJ109" s="11"/>
      <c r="CGK109" s="11"/>
      <c r="CGL109" s="11"/>
      <c r="CGM109" s="11"/>
      <c r="CGN109" s="11"/>
      <c r="CGO109" s="11"/>
      <c r="CGP109" s="11"/>
      <c r="CGQ109" s="11"/>
      <c r="CGR109" s="11"/>
      <c r="CGS109" s="11"/>
      <c r="CGT109" s="11"/>
      <c r="CGU109" s="11"/>
      <c r="CGV109" s="11"/>
      <c r="CGW109" s="11"/>
      <c r="CGX109" s="11"/>
      <c r="CGY109" s="11"/>
      <c r="CGZ109" s="11"/>
      <c r="CHA109" s="11"/>
      <c r="CHB109" s="11"/>
      <c r="CHC109" s="11"/>
      <c r="CHD109" s="11"/>
      <c r="CHE109" s="11"/>
      <c r="CHF109" s="11"/>
      <c r="CHG109" s="11"/>
      <c r="CHH109" s="11"/>
      <c r="CHI109" s="11"/>
      <c r="CHJ109" s="11"/>
      <c r="CHK109" s="11"/>
      <c r="CHL109" s="11"/>
      <c r="CHM109" s="11"/>
      <c r="CHN109" s="11"/>
      <c r="CHO109" s="11"/>
      <c r="CHP109" s="11"/>
      <c r="CHQ109" s="11"/>
      <c r="CHR109" s="11"/>
      <c r="CHS109" s="11"/>
      <c r="CHT109" s="11"/>
      <c r="CHU109" s="11"/>
      <c r="CHV109" s="11"/>
      <c r="CHW109" s="11"/>
      <c r="CHX109" s="11"/>
      <c r="CHY109" s="11"/>
      <c r="CHZ109" s="11"/>
      <c r="CIA109" s="11"/>
      <c r="CIB109" s="11"/>
      <c r="CIC109" s="11"/>
      <c r="CID109" s="11"/>
      <c r="CIE109" s="11"/>
      <c r="CIF109" s="11"/>
      <c r="CIG109" s="11"/>
      <c r="CIH109" s="11"/>
      <c r="CII109" s="11"/>
      <c r="CIJ109" s="11"/>
      <c r="CIK109" s="11"/>
      <c r="CIL109" s="11"/>
      <c r="CIM109" s="11"/>
      <c r="CIN109" s="11"/>
      <c r="CIO109" s="11"/>
      <c r="CIP109" s="11"/>
      <c r="CIQ109" s="11"/>
      <c r="CIR109" s="11"/>
      <c r="CIS109" s="11"/>
      <c r="CIT109" s="11"/>
      <c r="CIU109" s="11"/>
      <c r="CIV109" s="11"/>
      <c r="CIW109" s="11"/>
      <c r="CIX109" s="11"/>
      <c r="CIY109" s="11"/>
      <c r="CIZ109" s="11"/>
      <c r="CJA109" s="11"/>
      <c r="CJB109" s="11"/>
      <c r="CJC109" s="11"/>
      <c r="CJD109" s="11"/>
      <c r="CJE109" s="11"/>
      <c r="CJF109" s="11"/>
      <c r="CJG109" s="11"/>
      <c r="CJH109" s="11"/>
      <c r="CJI109" s="11"/>
      <c r="CJJ109" s="11"/>
      <c r="CJK109" s="11"/>
      <c r="CJL109" s="11"/>
      <c r="CJM109" s="11"/>
      <c r="CJN109" s="11"/>
      <c r="CJO109" s="11"/>
      <c r="CJP109" s="11"/>
      <c r="CJQ109" s="11"/>
      <c r="CJR109" s="11"/>
      <c r="CJS109" s="11"/>
      <c r="CJT109" s="11"/>
      <c r="CJU109" s="11"/>
      <c r="CJV109" s="11"/>
      <c r="CJW109" s="11"/>
      <c r="CJX109" s="11"/>
      <c r="CJY109" s="11"/>
      <c r="CJZ109" s="11"/>
      <c r="CKA109" s="11"/>
      <c r="CKB109" s="11"/>
      <c r="CKC109" s="11"/>
      <c r="CKD109" s="11"/>
      <c r="CKE109" s="11"/>
      <c r="CKF109" s="11"/>
      <c r="CKG109" s="11"/>
      <c r="CKH109" s="11"/>
      <c r="CKI109" s="11"/>
      <c r="CKJ109" s="11"/>
      <c r="CKK109" s="11"/>
      <c r="CKL109" s="11"/>
      <c r="CKM109" s="11"/>
      <c r="CKN109" s="11"/>
      <c r="CKO109" s="11"/>
      <c r="CKP109" s="11"/>
      <c r="CKQ109" s="11"/>
      <c r="CKR109" s="11"/>
      <c r="CKS109" s="11"/>
      <c r="CKT109" s="11"/>
      <c r="CKU109" s="11"/>
      <c r="CKV109" s="11"/>
      <c r="CKW109" s="11"/>
      <c r="CKX109" s="11"/>
      <c r="CKY109" s="11"/>
      <c r="CKZ109" s="11"/>
      <c r="CLA109" s="11"/>
      <c r="CLB109" s="11"/>
      <c r="CLC109" s="11"/>
      <c r="CLD109" s="11"/>
      <c r="CLE109" s="11"/>
      <c r="CLF109" s="11"/>
      <c r="CLG109" s="11"/>
      <c r="CLH109" s="11"/>
      <c r="CLI109" s="11"/>
      <c r="CLJ109" s="11"/>
      <c r="CLK109" s="11"/>
      <c r="CLL109" s="11"/>
      <c r="CLM109" s="11"/>
      <c r="CLN109" s="11"/>
      <c r="CLO109" s="11"/>
      <c r="CLP109" s="11"/>
      <c r="CLQ109" s="11"/>
      <c r="CLR109" s="11"/>
      <c r="CLS109" s="11"/>
      <c r="CLT109" s="11"/>
      <c r="CLU109" s="11"/>
      <c r="CLV109" s="11"/>
      <c r="CLW109" s="11"/>
      <c r="CLX109" s="11"/>
      <c r="CLY109" s="11"/>
      <c r="CLZ109" s="11"/>
      <c r="CMA109" s="11"/>
      <c r="CMB109" s="11"/>
      <c r="CMC109" s="11"/>
      <c r="CMD109" s="11"/>
      <c r="CME109" s="11"/>
      <c r="CMF109" s="11"/>
      <c r="CMG109" s="11"/>
      <c r="CMH109" s="11"/>
      <c r="CMI109" s="11"/>
      <c r="CMJ109" s="11"/>
      <c r="CMK109" s="11"/>
      <c r="CML109" s="11"/>
      <c r="CMM109" s="11"/>
      <c r="CMN109" s="11"/>
      <c r="CMO109" s="11"/>
      <c r="CMP109" s="11"/>
      <c r="CMQ109" s="11"/>
      <c r="CMR109" s="11"/>
      <c r="CMS109" s="11"/>
      <c r="CMT109" s="11"/>
      <c r="CMU109" s="11"/>
      <c r="CMV109" s="11"/>
      <c r="CMW109" s="11"/>
      <c r="CMX109" s="11"/>
      <c r="CMY109" s="11"/>
      <c r="CMZ109" s="11"/>
      <c r="CNA109" s="11"/>
      <c r="CNB109" s="11"/>
      <c r="CNC109" s="11"/>
      <c r="CND109" s="11"/>
      <c r="CNE109" s="11"/>
      <c r="CNF109" s="11"/>
      <c r="CNG109" s="11"/>
      <c r="CNH109" s="11"/>
      <c r="CNI109" s="11"/>
      <c r="CNJ109" s="11"/>
      <c r="CNK109" s="11"/>
      <c r="CNL109" s="11"/>
      <c r="CNM109" s="11"/>
      <c r="CNN109" s="11"/>
      <c r="CNO109" s="11"/>
      <c r="CNP109" s="11"/>
      <c r="CNQ109" s="11"/>
      <c r="CNR109" s="11"/>
      <c r="CNS109" s="11"/>
      <c r="CNT109" s="11"/>
      <c r="CNU109" s="11"/>
      <c r="CNV109" s="11"/>
      <c r="CNW109" s="11"/>
      <c r="CNX109" s="11"/>
      <c r="CNY109" s="11"/>
      <c r="CNZ109" s="11"/>
      <c r="COA109" s="11"/>
      <c r="COB109" s="11"/>
      <c r="COC109" s="11"/>
      <c r="COD109" s="11"/>
      <c r="COE109" s="11"/>
      <c r="COF109" s="11"/>
      <c r="COG109" s="11"/>
      <c r="COH109" s="11"/>
      <c r="COI109" s="11"/>
      <c r="COJ109" s="11"/>
      <c r="COK109" s="11"/>
      <c r="COL109" s="11"/>
      <c r="COM109" s="11"/>
      <c r="CON109" s="11"/>
      <c r="COO109" s="11"/>
      <c r="COP109" s="11"/>
      <c r="COQ109" s="11"/>
      <c r="COR109" s="11"/>
      <c r="COS109" s="11"/>
      <c r="COT109" s="11"/>
      <c r="COU109" s="11"/>
      <c r="COV109" s="11"/>
      <c r="COW109" s="11"/>
      <c r="COX109" s="11"/>
      <c r="COY109" s="11"/>
      <c r="COZ109" s="11"/>
      <c r="CPA109" s="11"/>
      <c r="CPB109" s="11"/>
      <c r="CPC109" s="11"/>
      <c r="CPD109" s="11"/>
      <c r="CPE109" s="11"/>
      <c r="CPF109" s="11"/>
      <c r="CPG109" s="11"/>
      <c r="CPH109" s="11"/>
      <c r="CPI109" s="11"/>
      <c r="CPJ109" s="11"/>
      <c r="CPK109" s="11"/>
      <c r="CPL109" s="11"/>
      <c r="CPM109" s="11"/>
      <c r="CPN109" s="11"/>
      <c r="CPO109" s="11"/>
      <c r="CPP109" s="11"/>
      <c r="CPQ109" s="11"/>
      <c r="CPR109" s="11"/>
      <c r="CPS109" s="11"/>
      <c r="CPT109" s="11"/>
      <c r="CPU109" s="11"/>
      <c r="CPV109" s="11"/>
      <c r="CPW109" s="11"/>
      <c r="CPX109" s="11"/>
      <c r="CPY109" s="11"/>
      <c r="CPZ109" s="11"/>
      <c r="CQA109" s="11"/>
      <c r="CQB109" s="11"/>
      <c r="CQC109" s="11"/>
      <c r="CQD109" s="11"/>
      <c r="CQE109" s="11"/>
      <c r="CQF109" s="11"/>
      <c r="CQG109" s="11"/>
      <c r="CQH109" s="11"/>
      <c r="CQI109" s="11"/>
      <c r="CQJ109" s="11"/>
      <c r="CQK109" s="11"/>
      <c r="CQL109" s="11"/>
      <c r="CQM109" s="11"/>
      <c r="CQN109" s="11"/>
      <c r="CQO109" s="11"/>
      <c r="CQP109" s="11"/>
      <c r="CQQ109" s="11"/>
      <c r="CQR109" s="11"/>
      <c r="CQS109" s="11"/>
      <c r="CQT109" s="11"/>
      <c r="CQU109" s="11"/>
      <c r="CQV109" s="11"/>
      <c r="CQW109" s="11"/>
      <c r="CQX109" s="11"/>
      <c r="CQY109" s="11"/>
      <c r="CQZ109" s="11"/>
      <c r="CRA109" s="11"/>
      <c r="CRB109" s="11"/>
      <c r="CRC109" s="11"/>
      <c r="CRD109" s="11"/>
      <c r="CRE109" s="11"/>
      <c r="CRF109" s="11"/>
      <c r="CRG109" s="11"/>
      <c r="CRH109" s="11"/>
      <c r="CRI109" s="11"/>
      <c r="CRJ109" s="11"/>
      <c r="CRK109" s="11"/>
      <c r="CRL109" s="11"/>
      <c r="CRM109" s="11"/>
      <c r="CRN109" s="11"/>
      <c r="CRO109" s="11"/>
      <c r="CRP109" s="11"/>
      <c r="CRQ109" s="11"/>
      <c r="CRR109" s="11"/>
      <c r="CRS109" s="11"/>
      <c r="CRT109" s="11"/>
      <c r="CRU109" s="11"/>
      <c r="CRV109" s="11"/>
      <c r="CRW109" s="11"/>
      <c r="CRX109" s="11"/>
      <c r="CRY109" s="11"/>
      <c r="CRZ109" s="11"/>
      <c r="CSA109" s="11"/>
      <c r="CSB109" s="11"/>
      <c r="CSC109" s="11"/>
      <c r="CSD109" s="11"/>
      <c r="CSE109" s="11"/>
      <c r="CSF109" s="11"/>
      <c r="CSG109" s="11"/>
      <c r="CSH109" s="11"/>
      <c r="CSI109" s="11"/>
      <c r="CSJ109" s="11"/>
      <c r="CSK109" s="11"/>
      <c r="CSL109" s="11"/>
      <c r="CSM109" s="11"/>
      <c r="CSN109" s="11"/>
      <c r="CSO109" s="11"/>
      <c r="CSP109" s="11"/>
      <c r="CSQ109" s="11"/>
      <c r="CSR109" s="11"/>
      <c r="CSS109" s="11"/>
      <c r="CST109" s="11"/>
      <c r="CSU109" s="11"/>
      <c r="CSV109" s="11"/>
      <c r="CSW109" s="11"/>
      <c r="CSX109" s="11"/>
      <c r="CSY109" s="11"/>
      <c r="CSZ109" s="11"/>
      <c r="CTA109" s="11"/>
      <c r="CTB109" s="11"/>
      <c r="CTC109" s="11"/>
      <c r="CTD109" s="11"/>
      <c r="CTE109" s="11"/>
      <c r="CTF109" s="11"/>
      <c r="CTG109" s="11"/>
      <c r="CTH109" s="11"/>
      <c r="CTI109" s="11"/>
      <c r="CTJ109" s="11"/>
      <c r="CTK109" s="11"/>
      <c r="CTL109" s="11"/>
      <c r="CTM109" s="11"/>
      <c r="CTN109" s="11"/>
      <c r="CTO109" s="11"/>
      <c r="CTP109" s="11"/>
      <c r="CTQ109" s="11"/>
      <c r="CTR109" s="11"/>
      <c r="CTS109" s="11"/>
      <c r="CTT109" s="11"/>
      <c r="CTU109" s="11"/>
      <c r="CTV109" s="11"/>
      <c r="CTW109" s="11"/>
      <c r="CTX109" s="11"/>
      <c r="CTY109" s="11"/>
      <c r="CTZ109" s="11"/>
      <c r="CUA109" s="11"/>
      <c r="CUB109" s="11"/>
      <c r="CUC109" s="11"/>
      <c r="CUD109" s="11"/>
      <c r="CUE109" s="11"/>
      <c r="CUF109" s="11"/>
      <c r="CUG109" s="11"/>
      <c r="CUH109" s="11"/>
      <c r="CUI109" s="11"/>
      <c r="CUJ109" s="11"/>
      <c r="CUK109" s="11"/>
      <c r="CUL109" s="11"/>
      <c r="CUM109" s="11"/>
      <c r="CUN109" s="11"/>
      <c r="CUO109" s="11"/>
      <c r="CUP109" s="11"/>
      <c r="CUQ109" s="11"/>
      <c r="CUR109" s="11"/>
      <c r="CUS109" s="11"/>
      <c r="CUT109" s="11"/>
      <c r="CUU109" s="11"/>
      <c r="CUV109" s="11"/>
      <c r="CUW109" s="11"/>
      <c r="CUX109" s="11"/>
      <c r="CUY109" s="11"/>
      <c r="CUZ109" s="11"/>
      <c r="CVA109" s="11"/>
      <c r="CVB109" s="11"/>
      <c r="CVC109" s="11"/>
      <c r="CVD109" s="11"/>
      <c r="CVE109" s="11"/>
      <c r="CVF109" s="11"/>
      <c r="CVG109" s="11"/>
      <c r="CVH109" s="11"/>
      <c r="CVI109" s="11"/>
      <c r="CVJ109" s="11"/>
      <c r="CVK109" s="11"/>
      <c r="CVL109" s="11"/>
      <c r="CVM109" s="11"/>
      <c r="CVN109" s="11"/>
      <c r="CVO109" s="11"/>
      <c r="CVP109" s="11"/>
      <c r="CVQ109" s="11"/>
      <c r="CVR109" s="11"/>
      <c r="CVS109" s="11"/>
      <c r="CVT109" s="11"/>
      <c r="CVU109" s="11"/>
      <c r="CVV109" s="11"/>
      <c r="CVW109" s="11"/>
      <c r="CVX109" s="11"/>
      <c r="CVY109" s="11"/>
      <c r="CVZ109" s="11"/>
      <c r="CWA109" s="11"/>
      <c r="CWB109" s="11"/>
      <c r="CWC109" s="11"/>
      <c r="CWD109" s="11"/>
      <c r="CWE109" s="11"/>
      <c r="CWF109" s="11"/>
      <c r="CWG109" s="11"/>
      <c r="CWH109" s="11"/>
      <c r="CWI109" s="11"/>
      <c r="CWJ109" s="11"/>
      <c r="CWK109" s="11"/>
      <c r="CWL109" s="11"/>
      <c r="CWM109" s="11"/>
      <c r="CWN109" s="11"/>
      <c r="CWO109" s="11"/>
      <c r="CWP109" s="11"/>
      <c r="CWQ109" s="11"/>
      <c r="CWR109" s="11"/>
      <c r="CWS109" s="11"/>
      <c r="CWT109" s="11"/>
      <c r="CWU109" s="11"/>
      <c r="CWV109" s="11"/>
      <c r="CWW109" s="11"/>
      <c r="CWX109" s="11"/>
      <c r="CWY109" s="11"/>
      <c r="CWZ109" s="11"/>
      <c r="CXA109" s="11"/>
      <c r="CXB109" s="11"/>
      <c r="CXC109" s="11"/>
      <c r="CXD109" s="11"/>
      <c r="CXE109" s="11"/>
      <c r="CXF109" s="11"/>
      <c r="CXG109" s="11"/>
      <c r="CXH109" s="11"/>
      <c r="CXI109" s="11"/>
      <c r="CXJ109" s="11"/>
      <c r="CXK109" s="11"/>
      <c r="CXL109" s="11"/>
      <c r="CXM109" s="11"/>
      <c r="CXN109" s="11"/>
      <c r="CXO109" s="11"/>
      <c r="CXP109" s="11"/>
      <c r="CXQ109" s="11"/>
      <c r="CXR109" s="11"/>
      <c r="CXS109" s="11"/>
      <c r="CXT109" s="11"/>
      <c r="CXU109" s="11"/>
      <c r="CXV109" s="11"/>
      <c r="CXW109" s="11"/>
      <c r="CXX109" s="11"/>
      <c r="CXY109" s="11"/>
      <c r="CXZ109" s="11"/>
      <c r="CYA109" s="11"/>
      <c r="CYB109" s="11"/>
      <c r="CYC109" s="11"/>
      <c r="CYD109" s="11"/>
      <c r="CYE109" s="11"/>
      <c r="CYF109" s="11"/>
      <c r="CYG109" s="11"/>
      <c r="CYH109" s="11"/>
      <c r="CYI109" s="11"/>
      <c r="CYJ109" s="11"/>
      <c r="CYK109" s="11"/>
      <c r="CYL109" s="11"/>
      <c r="CYM109" s="11"/>
      <c r="CYN109" s="11"/>
      <c r="CYO109" s="11"/>
      <c r="CYP109" s="11"/>
      <c r="CYQ109" s="11"/>
      <c r="CYR109" s="11"/>
      <c r="CYS109" s="11"/>
      <c r="CYT109" s="11"/>
      <c r="CYU109" s="11"/>
      <c r="CYV109" s="11"/>
      <c r="CYW109" s="11"/>
      <c r="CYX109" s="11"/>
      <c r="CYY109" s="11"/>
      <c r="CYZ109" s="11"/>
      <c r="CZA109" s="11"/>
      <c r="CZB109" s="11"/>
      <c r="CZC109" s="11"/>
      <c r="CZD109" s="11"/>
      <c r="CZE109" s="11"/>
      <c r="CZF109" s="11"/>
      <c r="CZG109" s="11"/>
      <c r="CZH109" s="11"/>
      <c r="CZI109" s="11"/>
      <c r="CZJ109" s="11"/>
      <c r="CZK109" s="11"/>
      <c r="CZL109" s="11"/>
      <c r="CZM109" s="11"/>
      <c r="CZN109" s="11"/>
      <c r="CZO109" s="11"/>
      <c r="CZP109" s="11"/>
      <c r="CZQ109" s="11"/>
      <c r="CZR109" s="11"/>
      <c r="CZS109" s="11"/>
      <c r="CZT109" s="11"/>
      <c r="CZU109" s="11"/>
      <c r="CZV109" s="11"/>
      <c r="CZW109" s="11"/>
      <c r="CZX109" s="11"/>
      <c r="CZY109" s="11"/>
      <c r="CZZ109" s="11"/>
      <c r="DAA109" s="11"/>
      <c r="DAB109" s="11"/>
      <c r="DAC109" s="11"/>
      <c r="DAD109" s="11"/>
      <c r="DAE109" s="11"/>
      <c r="DAF109" s="11"/>
      <c r="DAG109" s="11"/>
      <c r="DAH109" s="11"/>
      <c r="DAI109" s="11"/>
      <c r="DAJ109" s="11"/>
      <c r="DAK109" s="11"/>
      <c r="DAL109" s="11"/>
      <c r="DAM109" s="11"/>
      <c r="DAN109" s="11"/>
      <c r="DAO109" s="11"/>
      <c r="DAP109" s="11"/>
      <c r="DAQ109" s="11"/>
      <c r="DAR109" s="11"/>
      <c r="DAS109" s="11"/>
      <c r="DAT109" s="11"/>
      <c r="DAU109" s="11"/>
      <c r="DAV109" s="11"/>
      <c r="DAW109" s="11"/>
      <c r="DAX109" s="11"/>
      <c r="DAY109" s="11"/>
      <c r="DAZ109" s="11"/>
      <c r="DBA109" s="11"/>
      <c r="DBB109" s="11"/>
      <c r="DBC109" s="11"/>
      <c r="DBD109" s="11"/>
      <c r="DBE109" s="11"/>
      <c r="DBF109" s="11"/>
      <c r="DBG109" s="11"/>
      <c r="DBH109" s="11"/>
      <c r="DBI109" s="11"/>
      <c r="DBJ109" s="11"/>
      <c r="DBK109" s="11"/>
      <c r="DBL109" s="11"/>
      <c r="DBM109" s="11"/>
      <c r="DBN109" s="11"/>
      <c r="DBO109" s="11"/>
      <c r="DBP109" s="11"/>
      <c r="DBQ109" s="11"/>
      <c r="DBR109" s="11"/>
      <c r="DBS109" s="11"/>
      <c r="DBT109" s="11"/>
      <c r="DBU109" s="11"/>
      <c r="DBV109" s="11"/>
      <c r="DBW109" s="11"/>
      <c r="DBX109" s="11"/>
      <c r="DBY109" s="11"/>
      <c r="DBZ109" s="11"/>
      <c r="DCA109" s="11"/>
      <c r="DCB109" s="11"/>
      <c r="DCC109" s="11"/>
      <c r="DCD109" s="11"/>
      <c r="DCE109" s="11"/>
      <c r="DCF109" s="11"/>
      <c r="DCG109" s="11"/>
      <c r="DCH109" s="11"/>
      <c r="DCI109" s="11"/>
      <c r="DCJ109" s="11"/>
      <c r="DCK109" s="11"/>
      <c r="DCL109" s="11"/>
      <c r="DCM109" s="11"/>
      <c r="DCN109" s="11"/>
      <c r="DCO109" s="11"/>
      <c r="DCP109" s="11"/>
      <c r="DCQ109" s="11"/>
      <c r="DCR109" s="11"/>
      <c r="DCS109" s="11"/>
      <c r="DCT109" s="11"/>
      <c r="DCU109" s="11"/>
      <c r="DCV109" s="11"/>
      <c r="DCW109" s="11"/>
      <c r="DCX109" s="11"/>
      <c r="DCY109" s="11"/>
      <c r="DCZ109" s="11"/>
      <c r="DDA109" s="11"/>
      <c r="DDB109" s="11"/>
      <c r="DDC109" s="11"/>
      <c r="DDD109" s="11"/>
      <c r="DDE109" s="11"/>
      <c r="DDF109" s="11"/>
      <c r="DDG109" s="11"/>
      <c r="DDH109" s="11"/>
      <c r="DDI109" s="11"/>
      <c r="DDJ109" s="11"/>
      <c r="DDK109" s="11"/>
      <c r="DDL109" s="11"/>
      <c r="DDM109" s="11"/>
      <c r="DDN109" s="11"/>
      <c r="DDO109" s="11"/>
      <c r="DDP109" s="11"/>
      <c r="DDQ109" s="11"/>
      <c r="DDR109" s="11"/>
      <c r="DDS109" s="11"/>
      <c r="DDT109" s="11"/>
      <c r="DDU109" s="11"/>
      <c r="DDV109" s="11"/>
      <c r="DDW109" s="11"/>
      <c r="DDX109" s="11"/>
      <c r="DDY109" s="11"/>
      <c r="DDZ109" s="11"/>
      <c r="DEA109" s="11"/>
      <c r="DEB109" s="11"/>
      <c r="DEC109" s="11"/>
      <c r="DED109" s="11"/>
      <c r="DEE109" s="11"/>
      <c r="DEF109" s="11"/>
      <c r="DEG109" s="11"/>
      <c r="DEH109" s="11"/>
      <c r="DEI109" s="11"/>
      <c r="DEJ109" s="11"/>
      <c r="DEK109" s="11"/>
      <c r="DEL109" s="11"/>
      <c r="DEM109" s="11"/>
      <c r="DEN109" s="11"/>
      <c r="DEO109" s="11"/>
      <c r="DEP109" s="11"/>
      <c r="DEQ109" s="11"/>
      <c r="DER109" s="11"/>
      <c r="DES109" s="11"/>
      <c r="DET109" s="11"/>
      <c r="DEU109" s="11"/>
      <c r="DEV109" s="11"/>
      <c r="DEW109" s="11"/>
      <c r="DEX109" s="11"/>
      <c r="DEY109" s="11"/>
      <c r="DEZ109" s="11"/>
      <c r="DFA109" s="11"/>
      <c r="DFB109" s="11"/>
      <c r="DFC109" s="11"/>
      <c r="DFD109" s="11"/>
      <c r="DFE109" s="11"/>
      <c r="DFF109" s="11"/>
      <c r="DFG109" s="11"/>
      <c r="DFH109" s="11"/>
      <c r="DFI109" s="11"/>
      <c r="DFJ109" s="11"/>
      <c r="DFK109" s="11"/>
      <c r="DFL109" s="11"/>
      <c r="DFM109" s="11"/>
      <c r="DFN109" s="11"/>
      <c r="DFO109" s="11"/>
      <c r="DFP109" s="11"/>
      <c r="DFQ109" s="11"/>
      <c r="DFR109" s="11"/>
      <c r="DFS109" s="11"/>
      <c r="DFT109" s="11"/>
      <c r="DFU109" s="11"/>
      <c r="DFV109" s="11"/>
      <c r="DFW109" s="11"/>
      <c r="DFX109" s="11"/>
      <c r="DFY109" s="11"/>
      <c r="DFZ109" s="11"/>
      <c r="DGA109" s="11"/>
      <c r="DGB109" s="11"/>
      <c r="DGC109" s="11"/>
      <c r="DGD109" s="11"/>
      <c r="DGE109" s="11"/>
      <c r="DGF109" s="11"/>
      <c r="DGG109" s="11"/>
      <c r="DGH109" s="11"/>
      <c r="DGI109" s="11"/>
      <c r="DGJ109" s="11"/>
      <c r="DGK109" s="11"/>
      <c r="DGL109" s="11"/>
      <c r="DGM109" s="11"/>
      <c r="DGN109" s="11"/>
      <c r="DGO109" s="11"/>
      <c r="DGP109" s="11"/>
      <c r="DGQ109" s="11"/>
      <c r="DGR109" s="11"/>
      <c r="DGS109" s="11"/>
      <c r="DGT109" s="11"/>
      <c r="DGU109" s="11"/>
      <c r="DGV109" s="11"/>
      <c r="DGW109" s="11"/>
      <c r="DGX109" s="11"/>
      <c r="DGY109" s="11"/>
      <c r="DGZ109" s="11"/>
      <c r="DHA109" s="11"/>
      <c r="DHB109" s="11"/>
      <c r="DHC109" s="11"/>
      <c r="DHD109" s="11"/>
      <c r="DHE109" s="11"/>
      <c r="DHF109" s="11"/>
      <c r="DHG109" s="11"/>
      <c r="DHH109" s="11"/>
      <c r="DHI109" s="11"/>
      <c r="DHJ109" s="11"/>
      <c r="DHK109" s="11"/>
      <c r="DHL109" s="11"/>
      <c r="DHM109" s="11"/>
      <c r="DHN109" s="11"/>
      <c r="DHO109" s="11"/>
      <c r="DHP109" s="11"/>
      <c r="DHQ109" s="11"/>
      <c r="DHR109" s="11"/>
      <c r="DHS109" s="11"/>
      <c r="DHT109" s="11"/>
      <c r="DHU109" s="11"/>
      <c r="DHV109" s="11"/>
      <c r="DHW109" s="11"/>
      <c r="DHX109" s="11"/>
      <c r="DHY109" s="11"/>
      <c r="DHZ109" s="11"/>
      <c r="DIA109" s="11"/>
      <c r="DIB109" s="11"/>
      <c r="DIC109" s="11"/>
      <c r="DID109" s="11"/>
      <c r="DIE109" s="11"/>
      <c r="DIF109" s="11"/>
      <c r="DIG109" s="11"/>
      <c r="DIH109" s="11"/>
      <c r="DII109" s="11"/>
      <c r="DIJ109" s="11"/>
      <c r="DIK109" s="11"/>
      <c r="DIL109" s="11"/>
      <c r="DIM109" s="11"/>
      <c r="DIN109" s="11"/>
      <c r="DIO109" s="11"/>
      <c r="DIP109" s="11"/>
      <c r="DIQ109" s="11"/>
      <c r="DIR109" s="11"/>
      <c r="DIS109" s="11"/>
      <c r="DIT109" s="11"/>
      <c r="DIU109" s="11"/>
      <c r="DIV109" s="11"/>
      <c r="DIW109" s="11"/>
      <c r="DIX109" s="11"/>
      <c r="DIY109" s="11"/>
      <c r="DIZ109" s="11"/>
      <c r="DJA109" s="11"/>
      <c r="DJB109" s="11"/>
      <c r="DJC109" s="11"/>
      <c r="DJD109" s="11"/>
      <c r="DJE109" s="11"/>
      <c r="DJF109" s="11"/>
      <c r="DJG109" s="11"/>
      <c r="DJH109" s="11"/>
      <c r="DJI109" s="11"/>
      <c r="DJJ109" s="11"/>
      <c r="DJK109" s="11"/>
      <c r="DJL109" s="11"/>
      <c r="DJM109" s="11"/>
      <c r="DJN109" s="11"/>
      <c r="DJO109" s="11"/>
      <c r="DJP109" s="11"/>
      <c r="DJQ109" s="11"/>
      <c r="DJR109" s="11"/>
      <c r="DJS109" s="11"/>
      <c r="DJT109" s="11"/>
      <c r="DJU109" s="11"/>
      <c r="DJV109" s="11"/>
      <c r="DJW109" s="11"/>
      <c r="DJX109" s="11"/>
      <c r="DJY109" s="11"/>
      <c r="DJZ109" s="11"/>
      <c r="DKA109" s="11"/>
      <c r="DKB109" s="11"/>
      <c r="DKC109" s="11"/>
      <c r="DKD109" s="11"/>
      <c r="DKE109" s="11"/>
      <c r="DKF109" s="11"/>
      <c r="DKG109" s="11"/>
      <c r="DKH109" s="11"/>
      <c r="DKI109" s="11"/>
      <c r="DKJ109" s="11"/>
      <c r="DKK109" s="11"/>
      <c r="DKL109" s="11"/>
      <c r="DKM109" s="11"/>
      <c r="DKN109" s="11"/>
      <c r="DKO109" s="11"/>
      <c r="DKP109" s="11"/>
      <c r="DKQ109" s="11"/>
      <c r="DKR109" s="11"/>
      <c r="DKS109" s="11"/>
      <c r="DKT109" s="11"/>
      <c r="DKU109" s="11"/>
      <c r="DKV109" s="11"/>
      <c r="DKW109" s="11"/>
      <c r="DKX109" s="11"/>
      <c r="DKY109" s="11"/>
      <c r="DKZ109" s="11"/>
      <c r="DLA109" s="11"/>
      <c r="DLB109" s="11"/>
      <c r="DLC109" s="11"/>
      <c r="DLD109" s="11"/>
      <c r="DLE109" s="11"/>
      <c r="DLF109" s="11"/>
      <c r="DLG109" s="11"/>
      <c r="DLH109" s="11"/>
      <c r="DLI109" s="11"/>
      <c r="DLJ109" s="11"/>
      <c r="DLK109" s="11"/>
      <c r="DLL109" s="11"/>
      <c r="DLM109" s="11"/>
      <c r="DLN109" s="11"/>
      <c r="DLO109" s="11"/>
      <c r="DLP109" s="11"/>
      <c r="DLQ109" s="11"/>
      <c r="DLR109" s="11"/>
      <c r="DLS109" s="11"/>
      <c r="DLT109" s="11"/>
      <c r="DLU109" s="11"/>
      <c r="DLV109" s="11"/>
      <c r="DLW109" s="11"/>
      <c r="DLX109" s="11"/>
      <c r="DLY109" s="11"/>
      <c r="DLZ109" s="11"/>
      <c r="DMA109" s="11"/>
      <c r="DMB109" s="11"/>
      <c r="DMC109" s="11"/>
      <c r="DMD109" s="11"/>
      <c r="DME109" s="11"/>
      <c r="DMF109" s="11"/>
      <c r="DMG109" s="11"/>
      <c r="DMH109" s="11"/>
      <c r="DMI109" s="11"/>
      <c r="DMJ109" s="11"/>
      <c r="DMK109" s="11"/>
      <c r="DML109" s="11"/>
      <c r="DMM109" s="11"/>
      <c r="DMN109" s="11"/>
      <c r="DMO109" s="11"/>
      <c r="DMP109" s="11"/>
      <c r="DMQ109" s="11"/>
      <c r="DMR109" s="11"/>
      <c r="DMS109" s="11"/>
      <c r="DMT109" s="11"/>
      <c r="DMU109" s="11"/>
      <c r="DMV109" s="11"/>
      <c r="DMW109" s="11"/>
      <c r="DMX109" s="11"/>
      <c r="DMY109" s="11"/>
      <c r="DMZ109" s="11"/>
      <c r="DNA109" s="11"/>
      <c r="DNB109" s="11"/>
      <c r="DNC109" s="11"/>
      <c r="DND109" s="11"/>
      <c r="DNE109" s="11"/>
      <c r="DNF109" s="11"/>
      <c r="DNG109" s="11"/>
      <c r="DNH109" s="11"/>
      <c r="DNI109" s="11"/>
      <c r="DNJ109" s="11"/>
      <c r="DNK109" s="11"/>
      <c r="DNL109" s="11"/>
      <c r="DNM109" s="11"/>
      <c r="DNN109" s="11"/>
      <c r="DNO109" s="11"/>
      <c r="DNP109" s="11"/>
      <c r="DNQ109" s="11"/>
      <c r="DNR109" s="11"/>
      <c r="DNS109" s="11"/>
      <c r="DNT109" s="11"/>
      <c r="DNU109" s="11"/>
      <c r="DNV109" s="11"/>
      <c r="DNW109" s="11"/>
      <c r="DNX109" s="11"/>
      <c r="DNY109" s="11"/>
      <c r="DNZ109" s="11"/>
      <c r="DOA109" s="11"/>
      <c r="DOB109" s="11"/>
      <c r="DOC109" s="11"/>
      <c r="DOD109" s="11"/>
      <c r="DOE109" s="11"/>
      <c r="DOF109" s="11"/>
      <c r="DOG109" s="11"/>
      <c r="DOH109" s="11"/>
      <c r="DOI109" s="11"/>
      <c r="DOJ109" s="11"/>
      <c r="DOK109" s="11"/>
      <c r="DOL109" s="11"/>
      <c r="DOM109" s="11"/>
      <c r="DON109" s="11"/>
      <c r="DOO109" s="11"/>
      <c r="DOP109" s="11"/>
      <c r="DOQ109" s="11"/>
      <c r="DOR109" s="11"/>
      <c r="DOS109" s="11"/>
      <c r="DOT109" s="11"/>
      <c r="DOU109" s="11"/>
      <c r="DOV109" s="11"/>
      <c r="DOW109" s="11"/>
      <c r="DOX109" s="11"/>
      <c r="DOY109" s="11"/>
      <c r="DOZ109" s="11"/>
      <c r="DPA109" s="11"/>
      <c r="DPB109" s="11"/>
      <c r="DPC109" s="11"/>
      <c r="DPD109" s="11"/>
      <c r="DPE109" s="11"/>
      <c r="DPF109" s="11"/>
      <c r="DPG109" s="11"/>
      <c r="DPH109" s="11"/>
      <c r="DPI109" s="11"/>
      <c r="DPJ109" s="11"/>
      <c r="DPK109" s="11"/>
      <c r="DPL109" s="11"/>
      <c r="DPM109" s="11"/>
      <c r="DPN109" s="11"/>
      <c r="DPO109" s="11"/>
      <c r="DPP109" s="11"/>
      <c r="DPQ109" s="11"/>
      <c r="DPR109" s="11"/>
      <c r="DPS109" s="11"/>
      <c r="DPT109" s="11"/>
      <c r="DPU109" s="11"/>
      <c r="DPV109" s="11"/>
      <c r="DPW109" s="11"/>
      <c r="DPX109" s="11"/>
      <c r="DPY109" s="11"/>
      <c r="DPZ109" s="11"/>
      <c r="DQA109" s="11"/>
      <c r="DQB109" s="11"/>
      <c r="DQC109" s="11"/>
      <c r="DQD109" s="11"/>
      <c r="DQE109" s="11"/>
      <c r="DQF109" s="11"/>
      <c r="DQG109" s="11"/>
      <c r="DQH109" s="11"/>
      <c r="DQI109" s="11"/>
      <c r="DQJ109" s="11"/>
      <c r="DQK109" s="11"/>
      <c r="DQL109" s="11"/>
      <c r="DQM109" s="11"/>
      <c r="DQN109" s="11"/>
      <c r="DQO109" s="11"/>
      <c r="DQP109" s="11"/>
      <c r="DQQ109" s="11"/>
      <c r="DQR109" s="11"/>
      <c r="DQS109" s="11"/>
      <c r="DQT109" s="11"/>
      <c r="DQU109" s="11"/>
      <c r="DQV109" s="11"/>
      <c r="DQW109" s="11"/>
      <c r="DQX109" s="11"/>
      <c r="DQY109" s="11"/>
      <c r="DQZ109" s="11"/>
      <c r="DRA109" s="11"/>
      <c r="DRB109" s="11"/>
      <c r="DRC109" s="11"/>
      <c r="DRD109" s="11"/>
      <c r="DRE109" s="11"/>
      <c r="DRF109" s="11"/>
      <c r="DRG109" s="11"/>
      <c r="DRH109" s="11"/>
      <c r="DRI109" s="11"/>
      <c r="DRJ109" s="11"/>
      <c r="DRK109" s="11"/>
      <c r="DRL109" s="11"/>
      <c r="DRM109" s="11"/>
      <c r="DRN109" s="11"/>
      <c r="DRO109" s="11"/>
      <c r="DRP109" s="11"/>
      <c r="DRQ109" s="11"/>
      <c r="DRR109" s="11"/>
      <c r="DRS109" s="11"/>
      <c r="DRT109" s="11"/>
      <c r="DRU109" s="11"/>
      <c r="DRV109" s="11"/>
      <c r="DRW109" s="11"/>
      <c r="DRX109" s="11"/>
      <c r="DRY109" s="11"/>
      <c r="DRZ109" s="11"/>
      <c r="DSA109" s="11"/>
      <c r="DSB109" s="11"/>
      <c r="DSC109" s="11"/>
      <c r="DSD109" s="11"/>
      <c r="DSE109" s="11"/>
      <c r="DSF109" s="11"/>
      <c r="DSG109" s="11"/>
      <c r="DSH109" s="11"/>
      <c r="DSI109" s="11"/>
      <c r="DSJ109" s="11"/>
      <c r="DSK109" s="11"/>
      <c r="DSL109" s="11"/>
      <c r="DSM109" s="11"/>
      <c r="DSN109" s="11"/>
      <c r="DSO109" s="11"/>
      <c r="DSP109" s="11"/>
      <c r="DSQ109" s="11"/>
      <c r="DSR109" s="11"/>
      <c r="DSS109" s="11"/>
      <c r="DST109" s="11"/>
      <c r="DSU109" s="11"/>
      <c r="DSV109" s="11"/>
      <c r="DSW109" s="11"/>
      <c r="DSX109" s="11"/>
      <c r="DSY109" s="11"/>
      <c r="DSZ109" s="11"/>
      <c r="DTA109" s="11"/>
      <c r="DTB109" s="11"/>
      <c r="DTC109" s="11"/>
      <c r="DTD109" s="11"/>
      <c r="DTE109" s="11"/>
      <c r="DTF109" s="11"/>
      <c r="DTG109" s="11"/>
      <c r="DTH109" s="11"/>
      <c r="DTI109" s="11"/>
      <c r="DTJ109" s="11"/>
      <c r="DTK109" s="11"/>
      <c r="DTL109" s="11"/>
      <c r="DTM109" s="11"/>
      <c r="DTN109" s="11"/>
      <c r="DTO109" s="11"/>
      <c r="DTP109" s="11"/>
      <c r="DTQ109" s="11"/>
      <c r="DTR109" s="11"/>
      <c r="DTS109" s="11"/>
      <c r="DTT109" s="11"/>
      <c r="DTU109" s="11"/>
      <c r="DTV109" s="11"/>
      <c r="DTW109" s="11"/>
      <c r="DTX109" s="11"/>
      <c r="DTY109" s="11"/>
      <c r="DTZ109" s="11"/>
      <c r="DUA109" s="11"/>
      <c r="DUB109" s="11"/>
      <c r="DUC109" s="11"/>
      <c r="DUD109" s="11"/>
      <c r="DUE109" s="11"/>
      <c r="DUF109" s="11"/>
      <c r="DUG109" s="11"/>
      <c r="DUH109" s="11"/>
      <c r="DUI109" s="11"/>
      <c r="DUJ109" s="11"/>
      <c r="DUK109" s="11"/>
      <c r="DUL109" s="11"/>
      <c r="DUM109" s="11"/>
      <c r="DUN109" s="11"/>
      <c r="DUO109" s="11"/>
      <c r="DUP109" s="11"/>
      <c r="DUQ109" s="11"/>
      <c r="DUR109" s="11"/>
      <c r="DUS109" s="11"/>
      <c r="DUT109" s="11"/>
      <c r="DUU109" s="11"/>
      <c r="DUV109" s="11"/>
      <c r="DUW109" s="11"/>
      <c r="DUX109" s="11"/>
      <c r="DUY109" s="11"/>
      <c r="DUZ109" s="11"/>
      <c r="DVA109" s="11"/>
      <c r="DVB109" s="11"/>
      <c r="DVC109" s="11"/>
      <c r="DVD109" s="11"/>
      <c r="DVE109" s="11"/>
      <c r="DVF109" s="11"/>
      <c r="DVG109" s="11"/>
      <c r="DVH109" s="11"/>
      <c r="DVI109" s="11"/>
      <c r="DVJ109" s="11"/>
      <c r="DVK109" s="11"/>
      <c r="DVL109" s="11"/>
      <c r="DVM109" s="11"/>
      <c r="DVN109" s="11"/>
      <c r="DVO109" s="11"/>
      <c r="DVP109" s="11"/>
      <c r="DVQ109" s="11"/>
      <c r="DVR109" s="11"/>
      <c r="DVS109" s="11"/>
      <c r="DVT109" s="11"/>
      <c r="DVU109" s="11"/>
      <c r="DVV109" s="11"/>
      <c r="DVW109" s="11"/>
      <c r="DVX109" s="11"/>
      <c r="DVY109" s="11"/>
      <c r="DVZ109" s="11"/>
      <c r="DWA109" s="11"/>
      <c r="DWB109" s="11"/>
      <c r="DWC109" s="11"/>
      <c r="DWD109" s="11"/>
      <c r="DWE109" s="11"/>
      <c r="DWF109" s="11"/>
      <c r="DWG109" s="11"/>
      <c r="DWH109" s="11"/>
      <c r="DWI109" s="11"/>
      <c r="DWJ109" s="11"/>
      <c r="DWK109" s="11"/>
      <c r="DWL109" s="11"/>
      <c r="DWM109" s="11"/>
      <c r="DWN109" s="11"/>
      <c r="DWO109" s="11"/>
      <c r="DWP109" s="11"/>
      <c r="DWQ109" s="11"/>
      <c r="DWR109" s="11"/>
      <c r="DWS109" s="11"/>
      <c r="DWT109" s="11"/>
      <c r="DWU109" s="11"/>
      <c r="DWV109" s="11"/>
      <c r="DWW109" s="11"/>
      <c r="DWX109" s="11"/>
      <c r="DWY109" s="11"/>
      <c r="DWZ109" s="11"/>
      <c r="DXA109" s="11"/>
      <c r="DXB109" s="11"/>
      <c r="DXC109" s="11"/>
      <c r="DXD109" s="11"/>
      <c r="DXE109" s="11"/>
      <c r="DXF109" s="11"/>
      <c r="DXG109" s="11"/>
      <c r="DXH109" s="11"/>
      <c r="DXI109" s="11"/>
      <c r="DXJ109" s="11"/>
      <c r="DXK109" s="11"/>
      <c r="DXL109" s="11"/>
      <c r="DXM109" s="11"/>
      <c r="DXN109" s="11"/>
      <c r="DXO109" s="11"/>
      <c r="DXP109" s="11"/>
      <c r="DXQ109" s="11"/>
      <c r="DXR109" s="11"/>
      <c r="DXS109" s="11"/>
      <c r="DXT109" s="11"/>
      <c r="DXU109" s="11"/>
      <c r="DXV109" s="11"/>
      <c r="DXW109" s="11"/>
      <c r="DXX109" s="11"/>
      <c r="DXY109" s="11"/>
      <c r="DXZ109" s="11"/>
      <c r="DYA109" s="11"/>
      <c r="DYB109" s="11"/>
      <c r="DYC109" s="11"/>
      <c r="DYD109" s="11"/>
      <c r="DYE109" s="11"/>
      <c r="DYF109" s="11"/>
      <c r="DYG109" s="11"/>
      <c r="DYH109" s="11"/>
      <c r="DYI109" s="11"/>
      <c r="DYJ109" s="11"/>
      <c r="DYK109" s="11"/>
      <c r="DYL109" s="11"/>
      <c r="DYM109" s="11"/>
      <c r="DYN109" s="11"/>
      <c r="DYO109" s="11"/>
      <c r="DYP109" s="11"/>
      <c r="DYQ109" s="11"/>
      <c r="DYR109" s="11"/>
      <c r="DYS109" s="11"/>
      <c r="DYT109" s="11"/>
      <c r="DYU109" s="11"/>
      <c r="DYV109" s="11"/>
      <c r="DYW109" s="11"/>
      <c r="DYX109" s="11"/>
      <c r="DYY109" s="11"/>
      <c r="DYZ109" s="11"/>
      <c r="DZA109" s="11"/>
      <c r="DZB109" s="11"/>
      <c r="DZC109" s="11"/>
      <c r="DZD109" s="11"/>
      <c r="DZE109" s="11"/>
      <c r="DZF109" s="11"/>
      <c r="DZG109" s="11"/>
      <c r="DZH109" s="11"/>
      <c r="DZI109" s="11"/>
      <c r="DZJ109" s="11"/>
      <c r="DZK109" s="11"/>
      <c r="DZL109" s="11"/>
      <c r="DZM109" s="11"/>
      <c r="DZN109" s="11"/>
      <c r="DZO109" s="11"/>
      <c r="DZP109" s="11"/>
      <c r="DZQ109" s="11"/>
      <c r="DZR109" s="11"/>
      <c r="DZS109" s="11"/>
      <c r="DZT109" s="11"/>
      <c r="DZU109" s="11"/>
      <c r="DZV109" s="11"/>
      <c r="DZW109" s="11"/>
      <c r="DZX109" s="11"/>
      <c r="DZY109" s="11"/>
      <c r="DZZ109" s="11"/>
      <c r="EAA109" s="11"/>
      <c r="EAB109" s="11"/>
      <c r="EAC109" s="11"/>
      <c r="EAD109" s="11"/>
      <c r="EAE109" s="11"/>
      <c r="EAF109" s="11"/>
      <c r="EAG109" s="11"/>
      <c r="EAH109" s="11"/>
      <c r="EAI109" s="11"/>
      <c r="EAJ109" s="11"/>
      <c r="EAK109" s="11"/>
      <c r="EAL109" s="11"/>
      <c r="EAM109" s="11"/>
      <c r="EAN109" s="11"/>
      <c r="EAO109" s="11"/>
      <c r="EAP109" s="11"/>
      <c r="EAQ109" s="11"/>
      <c r="EAR109" s="11"/>
      <c r="EAS109" s="11"/>
      <c r="EAT109" s="11"/>
      <c r="EAU109" s="11"/>
      <c r="EAV109" s="11"/>
      <c r="EAW109" s="11"/>
      <c r="EAX109" s="11"/>
      <c r="EAY109" s="11"/>
      <c r="EAZ109" s="11"/>
      <c r="EBA109" s="11"/>
      <c r="EBB109" s="11"/>
      <c r="EBC109" s="11"/>
      <c r="EBD109" s="11"/>
      <c r="EBE109" s="11"/>
      <c r="EBF109" s="11"/>
      <c r="EBG109" s="11"/>
      <c r="EBH109" s="11"/>
      <c r="EBI109" s="11"/>
      <c r="EBJ109" s="11"/>
      <c r="EBK109" s="11"/>
      <c r="EBL109" s="11"/>
      <c r="EBM109" s="11"/>
      <c r="EBN109" s="11"/>
      <c r="EBO109" s="11"/>
      <c r="EBP109" s="11"/>
      <c r="EBQ109" s="11"/>
      <c r="EBR109" s="11"/>
      <c r="EBS109" s="11"/>
      <c r="EBT109" s="11"/>
      <c r="EBU109" s="11"/>
      <c r="EBV109" s="11"/>
      <c r="EBW109" s="11"/>
      <c r="EBX109" s="11"/>
      <c r="EBY109" s="11"/>
      <c r="EBZ109" s="11"/>
      <c r="ECA109" s="11"/>
      <c r="ECB109" s="11"/>
      <c r="ECC109" s="11"/>
      <c r="ECD109" s="11"/>
      <c r="ECE109" s="11"/>
      <c r="ECF109" s="11"/>
      <c r="ECG109" s="11"/>
      <c r="ECH109" s="11"/>
      <c r="ECI109" s="11"/>
      <c r="ECJ109" s="11"/>
      <c r="ECK109" s="11"/>
      <c r="ECL109" s="11"/>
      <c r="ECM109" s="11"/>
      <c r="ECN109" s="11"/>
      <c r="ECO109" s="11"/>
      <c r="ECP109" s="11"/>
      <c r="ECQ109" s="11"/>
      <c r="ECR109" s="11"/>
      <c r="ECS109" s="11"/>
      <c r="ECT109" s="11"/>
      <c r="ECU109" s="11"/>
      <c r="ECV109" s="11"/>
      <c r="ECW109" s="11"/>
      <c r="ECX109" s="11"/>
      <c r="ECY109" s="11"/>
      <c r="ECZ109" s="11"/>
      <c r="EDA109" s="11"/>
      <c r="EDB109" s="11"/>
      <c r="EDC109" s="11"/>
      <c r="EDD109" s="11"/>
      <c r="EDE109" s="11"/>
      <c r="EDF109" s="11"/>
      <c r="EDG109" s="11"/>
      <c r="EDH109" s="11"/>
      <c r="EDI109" s="11"/>
      <c r="EDJ109" s="11"/>
      <c r="EDK109" s="11"/>
      <c r="EDL109" s="11"/>
      <c r="EDM109" s="11"/>
      <c r="EDN109" s="11"/>
      <c r="EDO109" s="11"/>
      <c r="EDP109" s="11"/>
      <c r="EDQ109" s="11"/>
      <c r="EDR109" s="11"/>
      <c r="EDS109" s="11"/>
      <c r="EDT109" s="11"/>
      <c r="EDU109" s="11"/>
      <c r="EDV109" s="11"/>
      <c r="EDW109" s="11"/>
      <c r="EDX109" s="11"/>
      <c r="EDY109" s="11"/>
      <c r="EDZ109" s="11"/>
      <c r="EEA109" s="11"/>
      <c r="EEB109" s="11"/>
      <c r="EEC109" s="11"/>
      <c r="EED109" s="11"/>
      <c r="EEE109" s="11"/>
      <c r="EEF109" s="11"/>
      <c r="EEG109" s="11"/>
      <c r="EEH109" s="11"/>
      <c r="EEI109" s="11"/>
      <c r="EEJ109" s="11"/>
      <c r="EEK109" s="11"/>
      <c r="EEL109" s="11"/>
      <c r="EEM109" s="11"/>
      <c r="EEN109" s="11"/>
      <c r="EEO109" s="11"/>
      <c r="EEP109" s="11"/>
      <c r="EEQ109" s="11"/>
      <c r="EER109" s="11"/>
      <c r="EES109" s="11"/>
      <c r="EET109" s="11"/>
      <c r="EEU109" s="11"/>
      <c r="EEV109" s="11"/>
      <c r="EEW109" s="11"/>
      <c r="EEX109" s="11"/>
      <c r="EEY109" s="11"/>
      <c r="EEZ109" s="11"/>
      <c r="EFA109" s="11"/>
      <c r="EFB109" s="11"/>
      <c r="EFC109" s="11"/>
      <c r="EFD109" s="11"/>
      <c r="EFE109" s="11"/>
      <c r="EFF109" s="11"/>
      <c r="EFG109" s="11"/>
      <c r="EFH109" s="11"/>
      <c r="EFI109" s="11"/>
      <c r="EFJ109" s="11"/>
      <c r="EFK109" s="11"/>
      <c r="EFL109" s="11"/>
      <c r="EFM109" s="11"/>
      <c r="EFN109" s="11"/>
      <c r="EFO109" s="11"/>
      <c r="EFP109" s="11"/>
      <c r="EFQ109" s="11"/>
      <c r="EFR109" s="11"/>
      <c r="EFS109" s="11"/>
      <c r="EFT109" s="11"/>
      <c r="EFU109" s="11"/>
      <c r="EFV109" s="11"/>
      <c r="EFW109" s="11"/>
      <c r="EFX109" s="11"/>
      <c r="EFY109" s="11"/>
      <c r="EFZ109" s="11"/>
      <c r="EGA109" s="11"/>
      <c r="EGB109" s="11"/>
      <c r="EGC109" s="11"/>
      <c r="EGD109" s="11"/>
      <c r="EGE109" s="11"/>
      <c r="EGF109" s="11"/>
      <c r="EGG109" s="11"/>
      <c r="EGH109" s="11"/>
      <c r="EGI109" s="11"/>
      <c r="EGJ109" s="11"/>
      <c r="EGK109" s="11"/>
      <c r="EGL109" s="11"/>
      <c r="EGM109" s="11"/>
      <c r="EGN109" s="11"/>
      <c r="EGO109" s="11"/>
      <c r="EGP109" s="11"/>
      <c r="EGQ109" s="11"/>
      <c r="EGR109" s="11"/>
      <c r="EGS109" s="11"/>
      <c r="EGT109" s="11"/>
      <c r="EGU109" s="11"/>
      <c r="EGV109" s="11"/>
      <c r="EGW109" s="11"/>
      <c r="EGX109" s="11"/>
      <c r="EGY109" s="11"/>
      <c r="EGZ109" s="11"/>
      <c r="EHA109" s="11"/>
      <c r="EHB109" s="11"/>
      <c r="EHC109" s="11"/>
      <c r="EHD109" s="11"/>
      <c r="EHE109" s="11"/>
      <c r="EHF109" s="11"/>
      <c r="EHG109" s="11"/>
      <c r="EHH109" s="11"/>
      <c r="EHI109" s="11"/>
      <c r="EHJ109" s="11"/>
      <c r="EHK109" s="11"/>
      <c r="EHL109" s="11"/>
      <c r="EHM109" s="11"/>
      <c r="EHN109" s="11"/>
      <c r="EHO109" s="11"/>
      <c r="EHP109" s="11"/>
      <c r="EHQ109" s="11"/>
      <c r="EHR109" s="11"/>
      <c r="EHS109" s="11"/>
      <c r="EHT109" s="11"/>
      <c r="EHU109" s="11"/>
      <c r="EHV109" s="11"/>
      <c r="EHW109" s="11"/>
      <c r="EHX109" s="11"/>
      <c r="EHY109" s="11"/>
      <c r="EHZ109" s="11"/>
      <c r="EIA109" s="11"/>
      <c r="EIB109" s="11"/>
      <c r="EIC109" s="11"/>
      <c r="EID109" s="11"/>
      <c r="EIE109" s="11"/>
      <c r="EIF109" s="11"/>
      <c r="EIG109" s="11"/>
      <c r="EIH109" s="11"/>
      <c r="EII109" s="11"/>
      <c r="EIJ109" s="11"/>
      <c r="EIK109" s="11"/>
      <c r="EIL109" s="11"/>
      <c r="EIM109" s="11"/>
      <c r="EIN109" s="11"/>
      <c r="EIO109" s="11"/>
      <c r="EIP109" s="11"/>
      <c r="EIQ109" s="11"/>
      <c r="EIR109" s="11"/>
      <c r="EIS109" s="11"/>
      <c r="EIT109" s="11"/>
      <c r="EIU109" s="11"/>
      <c r="EIV109" s="11"/>
      <c r="EIW109" s="11"/>
      <c r="EIX109" s="11"/>
      <c r="EIY109" s="11"/>
      <c r="EIZ109" s="11"/>
      <c r="EJA109" s="11"/>
      <c r="EJB109" s="11"/>
      <c r="EJC109" s="11"/>
      <c r="EJD109" s="11"/>
      <c r="EJE109" s="11"/>
      <c r="EJF109" s="11"/>
      <c r="EJG109" s="11"/>
      <c r="EJH109" s="11"/>
      <c r="EJI109" s="11"/>
      <c r="EJJ109" s="11"/>
      <c r="EJK109" s="11"/>
      <c r="EJL109" s="11"/>
      <c r="EJM109" s="11"/>
      <c r="EJN109" s="11"/>
      <c r="EJO109" s="11"/>
      <c r="EJP109" s="11"/>
      <c r="EJQ109" s="11"/>
      <c r="EJR109" s="11"/>
      <c r="EJS109" s="11"/>
      <c r="EJT109" s="11"/>
      <c r="EJU109" s="11"/>
      <c r="EJV109" s="11"/>
      <c r="EJW109" s="11"/>
      <c r="EJX109" s="11"/>
      <c r="EJY109" s="11"/>
      <c r="EJZ109" s="11"/>
      <c r="EKA109" s="11"/>
      <c r="EKB109" s="11"/>
      <c r="EKC109" s="11"/>
      <c r="EKD109" s="11"/>
      <c r="EKE109" s="11"/>
      <c r="EKF109" s="11"/>
      <c r="EKG109" s="11"/>
      <c r="EKH109" s="11"/>
      <c r="EKI109" s="11"/>
      <c r="EKJ109" s="11"/>
      <c r="EKK109" s="11"/>
      <c r="EKL109" s="11"/>
      <c r="EKM109" s="11"/>
      <c r="EKN109" s="11"/>
      <c r="EKO109" s="11"/>
      <c r="EKP109" s="11"/>
      <c r="EKQ109" s="11"/>
      <c r="EKR109" s="11"/>
      <c r="EKS109" s="11"/>
      <c r="EKT109" s="11"/>
      <c r="EKU109" s="11"/>
      <c r="EKV109" s="11"/>
      <c r="EKW109" s="11"/>
      <c r="EKX109" s="11"/>
      <c r="EKY109" s="11"/>
      <c r="EKZ109" s="11"/>
      <c r="ELA109" s="11"/>
      <c r="ELB109" s="11"/>
      <c r="ELC109" s="11"/>
      <c r="ELD109" s="11"/>
      <c r="ELE109" s="11"/>
      <c r="ELF109" s="11"/>
      <c r="ELG109" s="11"/>
      <c r="ELH109" s="11"/>
      <c r="ELI109" s="11"/>
      <c r="ELJ109" s="11"/>
      <c r="ELK109" s="11"/>
      <c r="ELL109" s="11"/>
      <c r="ELM109" s="11"/>
      <c r="ELN109" s="11"/>
      <c r="ELO109" s="11"/>
      <c r="ELP109" s="11"/>
      <c r="ELQ109" s="11"/>
      <c r="ELR109" s="11"/>
      <c r="ELS109" s="11"/>
      <c r="ELT109" s="11"/>
      <c r="ELU109" s="11"/>
      <c r="ELV109" s="11"/>
      <c r="ELW109" s="11"/>
      <c r="ELX109" s="11"/>
      <c r="ELY109" s="11"/>
      <c r="ELZ109" s="11"/>
    </row>
    <row r="110" spans="3:346 1276:3718">
      <c r="C110" s="166" t="s">
        <v>1008</v>
      </c>
      <c r="D110" s="223">
        <f t="shared" si="4"/>
        <v>0</v>
      </c>
      <c r="E110" s="88" t="s">
        <v>540</v>
      </c>
      <c r="F110" s="219"/>
      <c r="G110" s="92"/>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c r="HJ110" s="11"/>
      <c r="HK110" s="11"/>
      <c r="HL110" s="11"/>
      <c r="HM110" s="11"/>
      <c r="HN110" s="11"/>
      <c r="HO110" s="11"/>
      <c r="HP110" s="11"/>
      <c r="HQ110" s="11"/>
      <c r="HR110" s="11"/>
      <c r="HS110" s="11"/>
      <c r="HT110" s="11"/>
      <c r="HU110" s="11"/>
      <c r="HV110" s="11"/>
      <c r="HW110" s="11"/>
      <c r="HX110" s="11"/>
      <c r="HY110" s="11"/>
      <c r="HZ110" s="11"/>
      <c r="IA110" s="11"/>
      <c r="IB110" s="11"/>
      <c r="IC110" s="11"/>
      <c r="ID110" s="11"/>
      <c r="IE110" s="11"/>
      <c r="IF110" s="11"/>
      <c r="IG110" s="11"/>
      <c r="IH110" s="11"/>
      <c r="II110" s="11"/>
      <c r="IJ110" s="11"/>
      <c r="IK110" s="11"/>
      <c r="IL110" s="11"/>
      <c r="IM110" s="11"/>
      <c r="IN110" s="11"/>
      <c r="IO110" s="11"/>
      <c r="IP110" s="11"/>
      <c r="IQ110" s="11"/>
      <c r="IR110" s="11"/>
      <c r="IS110" s="11"/>
      <c r="IT110" s="11"/>
      <c r="IU110" s="11"/>
      <c r="IV110" s="11"/>
      <c r="IW110" s="11"/>
      <c r="IX110" s="11"/>
      <c r="IY110" s="11"/>
      <c r="IZ110" s="11"/>
      <c r="JA110" s="11"/>
      <c r="JB110" s="11"/>
      <c r="JC110" s="11"/>
      <c r="JD110" s="11"/>
      <c r="JE110" s="11"/>
      <c r="JF110" s="11"/>
      <c r="JG110" s="11"/>
      <c r="JH110" s="11"/>
      <c r="JI110" s="11"/>
      <c r="JJ110" s="11"/>
      <c r="JK110" s="11"/>
      <c r="JL110" s="11"/>
      <c r="JM110" s="11"/>
      <c r="JN110" s="11"/>
      <c r="JO110" s="11"/>
      <c r="JP110" s="11"/>
      <c r="JQ110" s="11"/>
      <c r="JR110" s="11"/>
      <c r="JS110" s="11"/>
      <c r="JT110" s="11"/>
      <c r="JU110" s="11"/>
      <c r="JV110" s="11"/>
      <c r="JW110" s="11"/>
      <c r="JX110" s="11"/>
      <c r="JY110" s="11"/>
      <c r="JZ110" s="11"/>
      <c r="KA110" s="11"/>
      <c r="KB110" s="11"/>
      <c r="KC110" s="11"/>
      <c r="KD110" s="11"/>
      <c r="KE110" s="11"/>
      <c r="KF110" s="11"/>
      <c r="KG110" s="11"/>
      <c r="KH110" s="11"/>
      <c r="KI110" s="11"/>
      <c r="KJ110" s="11"/>
      <c r="KK110" s="11"/>
      <c r="KL110" s="11"/>
      <c r="KM110" s="11"/>
      <c r="KN110" s="11"/>
      <c r="KO110" s="11"/>
      <c r="KP110" s="11"/>
      <c r="KQ110" s="11"/>
      <c r="KR110" s="11"/>
      <c r="KS110" s="11"/>
      <c r="KT110" s="11"/>
      <c r="KU110" s="11"/>
      <c r="KV110" s="11"/>
      <c r="KW110" s="11"/>
      <c r="KX110" s="11"/>
      <c r="KY110" s="11"/>
      <c r="KZ110" s="11"/>
      <c r="LA110" s="11"/>
      <c r="LB110" s="11"/>
      <c r="LC110" s="11"/>
      <c r="LD110" s="11"/>
      <c r="LE110" s="11"/>
      <c r="LF110" s="11"/>
      <c r="LG110" s="11"/>
      <c r="LH110" s="11"/>
      <c r="LI110" s="11"/>
      <c r="LJ110" s="11"/>
      <c r="LK110" s="11"/>
      <c r="LL110" s="11"/>
      <c r="LM110" s="11"/>
      <c r="LN110" s="11"/>
      <c r="LO110" s="11"/>
      <c r="LP110" s="11"/>
      <c r="LQ110" s="11"/>
      <c r="LR110" s="11"/>
      <c r="LS110" s="11"/>
      <c r="LT110" s="11"/>
      <c r="LU110" s="11"/>
      <c r="LV110" s="11"/>
      <c r="LW110" s="11"/>
      <c r="LX110" s="11"/>
      <c r="LY110" s="11"/>
      <c r="LZ110" s="11"/>
      <c r="MA110" s="11"/>
      <c r="MB110" s="11"/>
      <c r="MC110" s="11"/>
      <c r="MD110" s="11"/>
      <c r="ME110" s="11"/>
      <c r="MF110" s="11"/>
      <c r="MG110" s="11"/>
      <c r="MH110" s="11"/>
      <c r="AWB110" s="11"/>
      <c r="AWC110" s="11"/>
      <c r="AWD110" s="11"/>
      <c r="AWE110" s="11"/>
      <c r="AWF110" s="11"/>
      <c r="AWG110" s="11"/>
      <c r="AWH110" s="11"/>
      <c r="AWI110" s="11"/>
      <c r="AWJ110" s="11"/>
      <c r="AWK110" s="11"/>
      <c r="AWL110" s="11"/>
      <c r="AWM110" s="11"/>
      <c r="AWN110" s="11"/>
      <c r="AWO110" s="11"/>
      <c r="AWP110" s="11"/>
      <c r="AWQ110" s="11"/>
      <c r="AWR110" s="11"/>
      <c r="AWS110" s="11"/>
      <c r="AWT110" s="11"/>
      <c r="AWU110" s="11"/>
      <c r="AWV110" s="11"/>
      <c r="AWW110" s="11"/>
      <c r="AWX110" s="11"/>
      <c r="AWY110" s="11"/>
      <c r="AWZ110" s="11"/>
      <c r="AXA110" s="11"/>
      <c r="AXB110" s="11"/>
      <c r="AXC110" s="11"/>
      <c r="AXD110" s="11"/>
      <c r="AXE110" s="11"/>
      <c r="AXF110" s="11"/>
      <c r="AXG110" s="11"/>
      <c r="AXH110" s="11"/>
      <c r="AXI110" s="11"/>
      <c r="AXJ110" s="11"/>
      <c r="AXK110" s="11"/>
      <c r="AXL110" s="11"/>
      <c r="AXM110" s="11"/>
      <c r="AXN110" s="11"/>
      <c r="AXO110" s="11"/>
      <c r="AXP110" s="11"/>
      <c r="AXQ110" s="11"/>
      <c r="AXR110" s="11"/>
      <c r="AXS110" s="11"/>
      <c r="AXT110" s="11"/>
      <c r="AXU110" s="11"/>
      <c r="AXV110" s="11"/>
      <c r="AXW110" s="11"/>
      <c r="AXX110" s="11"/>
      <c r="AXY110" s="11"/>
      <c r="AXZ110" s="11"/>
      <c r="AYA110" s="11"/>
      <c r="AYB110" s="11"/>
      <c r="AYC110" s="11"/>
      <c r="AYD110" s="11"/>
      <c r="AYE110" s="11"/>
      <c r="AYF110" s="11"/>
      <c r="AYG110" s="11"/>
      <c r="AYH110" s="11"/>
      <c r="AYI110" s="11"/>
      <c r="AYJ110" s="11"/>
      <c r="AYK110" s="11"/>
      <c r="AYL110" s="11"/>
      <c r="AYM110" s="11"/>
      <c r="AYN110" s="11"/>
      <c r="AYO110" s="11"/>
      <c r="AYP110" s="11"/>
      <c r="AYQ110" s="11"/>
      <c r="AYR110" s="11"/>
      <c r="AYS110" s="11"/>
      <c r="AYT110" s="11"/>
      <c r="AYU110" s="11"/>
      <c r="AYV110" s="11"/>
      <c r="AYW110" s="11"/>
      <c r="AYX110" s="11"/>
      <c r="AYY110" s="11"/>
      <c r="AYZ110" s="11"/>
      <c r="AZA110" s="11"/>
      <c r="AZB110" s="11"/>
      <c r="AZC110" s="11"/>
      <c r="AZD110" s="11"/>
      <c r="AZE110" s="11"/>
      <c r="AZF110" s="11"/>
      <c r="AZG110" s="11"/>
      <c r="AZH110" s="11"/>
      <c r="AZI110" s="11"/>
      <c r="AZJ110" s="11"/>
      <c r="AZK110" s="11"/>
      <c r="AZL110" s="11"/>
      <c r="AZM110" s="11"/>
      <c r="AZN110" s="11"/>
      <c r="AZO110" s="11"/>
      <c r="AZP110" s="11"/>
      <c r="AZQ110" s="11"/>
      <c r="AZR110" s="11"/>
      <c r="AZS110" s="11"/>
      <c r="AZT110" s="11"/>
      <c r="AZU110" s="11"/>
      <c r="AZV110" s="11"/>
      <c r="AZW110" s="11"/>
      <c r="AZX110" s="11"/>
      <c r="AZY110" s="11"/>
      <c r="AZZ110" s="11"/>
      <c r="BAA110" s="11"/>
      <c r="BAB110" s="11"/>
      <c r="BAC110" s="11"/>
      <c r="BAD110" s="11"/>
      <c r="BAE110" s="11"/>
      <c r="BAF110" s="11"/>
      <c r="BAG110" s="11"/>
      <c r="BAH110" s="11"/>
      <c r="BAI110" s="11"/>
      <c r="BAJ110" s="11"/>
      <c r="BAK110" s="11"/>
      <c r="BAL110" s="11"/>
      <c r="BAM110" s="11"/>
      <c r="BAN110" s="11"/>
      <c r="BAO110" s="11"/>
      <c r="BAP110" s="11"/>
      <c r="BAQ110" s="11"/>
      <c r="BAR110" s="11"/>
      <c r="BAS110" s="11"/>
      <c r="BAT110" s="11"/>
      <c r="BAU110" s="11"/>
      <c r="BAV110" s="11"/>
      <c r="BAW110" s="11"/>
      <c r="BAX110" s="11"/>
      <c r="BAY110" s="11"/>
      <c r="BAZ110" s="11"/>
      <c r="BBA110" s="11"/>
      <c r="BBB110" s="11"/>
      <c r="BBC110" s="11"/>
      <c r="BBD110" s="11"/>
      <c r="BBE110" s="11"/>
      <c r="BBF110" s="11"/>
      <c r="BBG110" s="11"/>
      <c r="BBH110" s="11"/>
      <c r="BBI110" s="11"/>
      <c r="BBJ110" s="11"/>
      <c r="BBK110" s="11"/>
      <c r="BBL110" s="11"/>
      <c r="BBM110" s="11"/>
      <c r="BBN110" s="11"/>
      <c r="BBO110" s="11"/>
      <c r="BBP110" s="11"/>
      <c r="BBQ110" s="11"/>
      <c r="BBR110" s="11"/>
      <c r="BBS110" s="11"/>
      <c r="BBT110" s="11"/>
      <c r="BBU110" s="11"/>
      <c r="BBV110" s="11"/>
      <c r="BBW110" s="11"/>
      <c r="BBX110" s="11"/>
      <c r="BBY110" s="11"/>
      <c r="BBZ110" s="11"/>
      <c r="BCA110" s="11"/>
      <c r="BCB110" s="11"/>
      <c r="BCC110" s="11"/>
      <c r="BCD110" s="11"/>
      <c r="BCE110" s="11"/>
      <c r="BCF110" s="11"/>
      <c r="BCG110" s="11"/>
      <c r="BCH110" s="11"/>
      <c r="BCI110" s="11"/>
      <c r="BCJ110" s="11"/>
      <c r="BCK110" s="11"/>
      <c r="BCL110" s="11"/>
      <c r="BCM110" s="11"/>
      <c r="BCN110" s="11"/>
      <c r="BCO110" s="11"/>
      <c r="BCP110" s="11"/>
      <c r="BCQ110" s="11"/>
      <c r="BCR110" s="11"/>
      <c r="BCS110" s="11"/>
      <c r="BCT110" s="11"/>
      <c r="BCU110" s="11"/>
      <c r="BCV110" s="11"/>
      <c r="BCW110" s="11"/>
      <c r="BCX110" s="11"/>
      <c r="BCY110" s="11"/>
      <c r="BCZ110" s="11"/>
      <c r="BDA110" s="11"/>
      <c r="BDB110" s="11"/>
      <c r="BDC110" s="11"/>
      <c r="BDD110" s="11"/>
      <c r="BDE110" s="11"/>
      <c r="BDF110" s="11"/>
      <c r="BDG110" s="11"/>
      <c r="BDH110" s="11"/>
      <c r="BDI110" s="11"/>
      <c r="BDJ110" s="11"/>
      <c r="BDK110" s="11"/>
      <c r="BDL110" s="11"/>
      <c r="BDM110" s="11"/>
      <c r="BDN110" s="11"/>
      <c r="BDO110" s="11"/>
      <c r="BDP110" s="11"/>
      <c r="BDQ110" s="11"/>
      <c r="BDR110" s="11"/>
      <c r="BDS110" s="11"/>
      <c r="BDT110" s="11"/>
      <c r="BDU110" s="11"/>
      <c r="BDV110" s="11"/>
      <c r="BDW110" s="11"/>
      <c r="BDX110" s="11"/>
      <c r="BDY110" s="11"/>
      <c r="BDZ110" s="11"/>
      <c r="BEA110" s="11"/>
      <c r="BEB110" s="11"/>
      <c r="BEC110" s="11"/>
      <c r="BED110" s="11"/>
      <c r="BEE110" s="11"/>
      <c r="BEF110" s="11"/>
      <c r="BEG110" s="11"/>
      <c r="BEH110" s="11"/>
      <c r="BEI110" s="11"/>
      <c r="BEJ110" s="11"/>
      <c r="BEK110" s="11"/>
      <c r="BEL110" s="11"/>
      <c r="BEM110" s="11"/>
      <c r="BEN110" s="11"/>
      <c r="BEO110" s="11"/>
      <c r="BEP110" s="11"/>
      <c r="BEQ110" s="11"/>
      <c r="BER110" s="11"/>
      <c r="BES110" s="11"/>
      <c r="BET110" s="11"/>
      <c r="BEU110" s="11"/>
      <c r="BEV110" s="11"/>
      <c r="BEW110" s="11"/>
      <c r="BEX110" s="11"/>
      <c r="BEY110" s="11"/>
      <c r="BEZ110" s="11"/>
      <c r="BFA110" s="11"/>
      <c r="BFB110" s="11"/>
      <c r="BFC110" s="11"/>
      <c r="BFD110" s="11"/>
      <c r="BFE110" s="11"/>
      <c r="BFF110" s="11"/>
      <c r="BFG110" s="11"/>
      <c r="BFH110" s="11"/>
      <c r="BFI110" s="11"/>
      <c r="BFJ110" s="11"/>
      <c r="BFK110" s="11"/>
      <c r="BFL110" s="11"/>
      <c r="BFM110" s="11"/>
      <c r="BFN110" s="11"/>
      <c r="BFO110" s="11"/>
      <c r="BFP110" s="11"/>
      <c r="BFQ110" s="11"/>
      <c r="BFR110" s="11"/>
      <c r="BFS110" s="11"/>
      <c r="BFT110" s="11"/>
      <c r="BFU110" s="11"/>
      <c r="BFV110" s="11"/>
      <c r="BFW110" s="11"/>
      <c r="BFX110" s="11"/>
      <c r="BFY110" s="11"/>
      <c r="BFZ110" s="11"/>
      <c r="BGA110" s="11"/>
      <c r="BGB110" s="11"/>
      <c r="BGC110" s="11"/>
      <c r="BGD110" s="11"/>
      <c r="BGE110" s="11"/>
      <c r="BGF110" s="11"/>
      <c r="BGG110" s="11"/>
      <c r="BGH110" s="11"/>
      <c r="BGI110" s="11"/>
      <c r="BGJ110" s="11"/>
      <c r="BGK110" s="11"/>
      <c r="BGL110" s="11"/>
      <c r="BGM110" s="11"/>
      <c r="BGN110" s="11"/>
      <c r="BGO110" s="11"/>
      <c r="BGP110" s="11"/>
      <c r="BGQ110" s="11"/>
      <c r="BGR110" s="11"/>
      <c r="BGS110" s="11"/>
      <c r="BGT110" s="11"/>
      <c r="BGU110" s="11"/>
      <c r="BGV110" s="11"/>
      <c r="BGW110" s="11"/>
      <c r="BGX110" s="11"/>
      <c r="BGY110" s="11"/>
      <c r="BGZ110" s="11"/>
      <c r="BHA110" s="11"/>
      <c r="BHB110" s="11"/>
      <c r="BHC110" s="11"/>
      <c r="BHD110" s="11"/>
      <c r="BHE110" s="11"/>
      <c r="BHF110" s="11"/>
      <c r="BHG110" s="11"/>
      <c r="BHH110" s="11"/>
      <c r="BHI110" s="11"/>
      <c r="BHJ110" s="11"/>
      <c r="BHK110" s="11"/>
      <c r="BHL110" s="11"/>
      <c r="BHM110" s="11"/>
      <c r="BHN110" s="11"/>
      <c r="BHO110" s="11"/>
      <c r="BHP110" s="11"/>
      <c r="BHQ110" s="11"/>
      <c r="BHR110" s="11"/>
      <c r="BHS110" s="11"/>
      <c r="BHT110" s="11"/>
      <c r="BHU110" s="11"/>
      <c r="BHV110" s="11"/>
      <c r="BHW110" s="11"/>
      <c r="BHX110" s="11"/>
      <c r="BHY110" s="11"/>
      <c r="BHZ110" s="11"/>
      <c r="BIA110" s="11"/>
      <c r="BIB110" s="11"/>
      <c r="BIC110" s="11"/>
      <c r="BID110" s="11"/>
      <c r="BIE110" s="11"/>
      <c r="BIF110" s="11"/>
      <c r="BIG110" s="11"/>
      <c r="BIH110" s="11"/>
      <c r="BII110" s="11"/>
      <c r="BIJ110" s="11"/>
      <c r="BIK110" s="11"/>
      <c r="BIL110" s="11"/>
      <c r="BIM110" s="11"/>
      <c r="BIN110" s="11"/>
      <c r="BIO110" s="11"/>
      <c r="BIP110" s="11"/>
      <c r="BIQ110" s="11"/>
      <c r="BIR110" s="11"/>
      <c r="BIS110" s="11"/>
      <c r="BIT110" s="11"/>
      <c r="BIU110" s="11"/>
      <c r="BIV110" s="11"/>
      <c r="BIW110" s="11"/>
      <c r="BIX110" s="11"/>
      <c r="BIY110" s="11"/>
      <c r="BIZ110" s="11"/>
      <c r="BJA110" s="11"/>
      <c r="BJB110" s="11"/>
      <c r="BJC110" s="11"/>
      <c r="BJD110" s="11"/>
      <c r="BJE110" s="11"/>
      <c r="BJF110" s="11"/>
      <c r="BJG110" s="11"/>
      <c r="BJH110" s="11"/>
      <c r="BJI110" s="11"/>
      <c r="BJJ110" s="11"/>
      <c r="BJK110" s="11"/>
      <c r="BJL110" s="11"/>
      <c r="BJM110" s="11"/>
      <c r="BJN110" s="11"/>
      <c r="BJO110" s="11"/>
      <c r="BJP110" s="11"/>
      <c r="BJQ110" s="11"/>
      <c r="BJR110" s="11"/>
      <c r="BJS110" s="11"/>
      <c r="BJT110" s="11"/>
      <c r="BJU110" s="11"/>
      <c r="BJV110" s="11"/>
      <c r="BJW110" s="11"/>
      <c r="BJX110" s="11"/>
      <c r="BJY110" s="11"/>
      <c r="BJZ110" s="11"/>
      <c r="BKA110" s="11"/>
      <c r="BKB110" s="11"/>
      <c r="BKC110" s="11"/>
      <c r="BKD110" s="11"/>
      <c r="BKE110" s="11"/>
      <c r="BKF110" s="11"/>
      <c r="BKG110" s="11"/>
      <c r="BKH110" s="11"/>
      <c r="BKI110" s="11"/>
      <c r="BKJ110" s="11"/>
      <c r="BKK110" s="11"/>
      <c r="BKL110" s="11"/>
      <c r="BKM110" s="11"/>
      <c r="BKN110" s="11"/>
      <c r="BKO110" s="11"/>
      <c r="BKP110" s="11"/>
      <c r="BKQ110" s="11"/>
      <c r="BKR110" s="11"/>
      <c r="BKS110" s="11"/>
      <c r="BKT110" s="11"/>
      <c r="BKU110" s="11"/>
      <c r="BKV110" s="11"/>
      <c r="BKW110" s="11"/>
      <c r="BKX110" s="11"/>
      <c r="BKY110" s="11"/>
      <c r="BKZ110" s="11"/>
      <c r="BLA110" s="11"/>
      <c r="BLB110" s="11"/>
      <c r="BLC110" s="11"/>
      <c r="BLD110" s="11"/>
      <c r="BLE110" s="11"/>
      <c r="BLF110" s="11"/>
      <c r="BLG110" s="11"/>
      <c r="BLH110" s="11"/>
      <c r="BLI110" s="11"/>
      <c r="BLJ110" s="11"/>
      <c r="BLK110" s="11"/>
      <c r="BLL110" s="11"/>
      <c r="BLM110" s="11"/>
      <c r="BLN110" s="11"/>
      <c r="BLO110" s="11"/>
      <c r="BLP110" s="11"/>
      <c r="BLQ110" s="11"/>
      <c r="BLR110" s="11"/>
      <c r="BLS110" s="11"/>
      <c r="BLT110" s="11"/>
      <c r="BLU110" s="11"/>
      <c r="BLV110" s="11"/>
      <c r="BLW110" s="11"/>
      <c r="BLX110" s="11"/>
      <c r="BLY110" s="11"/>
      <c r="BLZ110" s="11"/>
      <c r="BMA110" s="11"/>
      <c r="BMB110" s="11"/>
      <c r="BMC110" s="11"/>
      <c r="BMD110" s="11"/>
      <c r="BME110" s="11"/>
      <c r="BMF110" s="11"/>
      <c r="BMG110" s="11"/>
      <c r="BMH110" s="11"/>
      <c r="BMI110" s="11"/>
      <c r="BMJ110" s="11"/>
      <c r="BMK110" s="11"/>
      <c r="BML110" s="11"/>
      <c r="BMM110" s="11"/>
      <c r="BMN110" s="11"/>
      <c r="BMO110" s="11"/>
      <c r="BMP110" s="11"/>
      <c r="BMQ110" s="11"/>
      <c r="BMR110" s="11"/>
      <c r="BMS110" s="11"/>
      <c r="BMT110" s="11"/>
      <c r="BMU110" s="11"/>
      <c r="BMV110" s="11"/>
      <c r="BMW110" s="11"/>
      <c r="BMX110" s="11"/>
      <c r="BMY110" s="11"/>
      <c r="BMZ110" s="11"/>
      <c r="BNA110" s="11"/>
      <c r="BNB110" s="11"/>
      <c r="BNC110" s="11"/>
      <c r="BND110" s="11"/>
      <c r="BNE110" s="11"/>
      <c r="BNF110" s="11"/>
      <c r="BNG110" s="11"/>
      <c r="BNH110" s="11"/>
      <c r="BNI110" s="11"/>
      <c r="BNJ110" s="11"/>
      <c r="BNK110" s="11"/>
      <c r="BNL110" s="11"/>
      <c r="BNM110" s="11"/>
      <c r="BNN110" s="11"/>
      <c r="BNO110" s="11"/>
      <c r="BNP110" s="11"/>
      <c r="BNQ110" s="11"/>
      <c r="BNR110" s="11"/>
      <c r="BNS110" s="11"/>
      <c r="BNT110" s="11"/>
      <c r="BNU110" s="11"/>
      <c r="BNV110" s="11"/>
      <c r="BNW110" s="11"/>
      <c r="BNX110" s="11"/>
      <c r="BNY110" s="11"/>
      <c r="BNZ110" s="11"/>
      <c r="BOA110" s="11"/>
      <c r="BOB110" s="11"/>
      <c r="BOC110" s="11"/>
      <c r="BOD110" s="11"/>
      <c r="BOE110" s="11"/>
      <c r="BOF110" s="11"/>
      <c r="BOG110" s="11"/>
      <c r="BOH110" s="11"/>
      <c r="BOI110" s="11"/>
      <c r="BOJ110" s="11"/>
      <c r="BOK110" s="11"/>
      <c r="BOL110" s="11"/>
      <c r="BOM110" s="11"/>
      <c r="BON110" s="11"/>
      <c r="BOO110" s="11"/>
      <c r="BOP110" s="11"/>
      <c r="BOQ110" s="11"/>
      <c r="BOR110" s="11"/>
      <c r="BOS110" s="11"/>
      <c r="BOT110" s="11"/>
      <c r="BOU110" s="11"/>
      <c r="BOV110" s="11"/>
      <c r="BOW110" s="11"/>
      <c r="BOX110" s="11"/>
      <c r="BOY110" s="11"/>
      <c r="BOZ110" s="11"/>
      <c r="BPA110" s="11"/>
      <c r="BPB110" s="11"/>
      <c r="BPC110" s="11"/>
      <c r="BPD110" s="11"/>
      <c r="BPE110" s="11"/>
      <c r="BPF110" s="11"/>
      <c r="BPG110" s="11"/>
      <c r="BPH110" s="11"/>
      <c r="BPI110" s="11"/>
      <c r="BPJ110" s="11"/>
      <c r="BPK110" s="11"/>
      <c r="BPL110" s="11"/>
      <c r="BPM110" s="11"/>
      <c r="BPN110" s="11"/>
      <c r="BPO110" s="11"/>
      <c r="BPP110" s="11"/>
      <c r="BPQ110" s="11"/>
      <c r="BPR110" s="11"/>
      <c r="BPS110" s="11"/>
      <c r="BPT110" s="11"/>
      <c r="BPU110" s="11"/>
      <c r="BPV110" s="11"/>
      <c r="BPW110" s="11"/>
      <c r="BPX110" s="11"/>
      <c r="BPY110" s="11"/>
      <c r="BPZ110" s="11"/>
      <c r="BQA110" s="11"/>
      <c r="BQB110" s="11"/>
      <c r="BQC110" s="11"/>
      <c r="BQD110" s="11"/>
      <c r="BQE110" s="11"/>
      <c r="BQF110" s="11"/>
      <c r="BQG110" s="11"/>
      <c r="BQH110" s="11"/>
      <c r="BQI110" s="11"/>
      <c r="BQJ110" s="11"/>
      <c r="BQK110" s="11"/>
      <c r="BQL110" s="11"/>
      <c r="BQM110" s="11"/>
      <c r="BQN110" s="11"/>
      <c r="BQO110" s="11"/>
      <c r="BQP110" s="11"/>
      <c r="BQQ110" s="11"/>
      <c r="BQR110" s="11"/>
      <c r="BQS110" s="11"/>
      <c r="BQT110" s="11"/>
      <c r="BQU110" s="11"/>
      <c r="BQV110" s="11"/>
      <c r="BQW110" s="11"/>
      <c r="BQX110" s="11"/>
      <c r="BQY110" s="11"/>
      <c r="BQZ110" s="11"/>
      <c r="BRA110" s="11"/>
      <c r="BRB110" s="11"/>
      <c r="BRC110" s="11"/>
      <c r="BRD110" s="11"/>
      <c r="BRE110" s="11"/>
      <c r="BRF110" s="11"/>
      <c r="BRG110" s="11"/>
      <c r="BRH110" s="11"/>
      <c r="BRI110" s="11"/>
      <c r="BRJ110" s="11"/>
      <c r="BRK110" s="11"/>
      <c r="BRL110" s="11"/>
      <c r="BRM110" s="11"/>
      <c r="BRN110" s="11"/>
      <c r="BRO110" s="11"/>
      <c r="BRP110" s="11"/>
      <c r="BRQ110" s="11"/>
      <c r="BRR110" s="11"/>
      <c r="BRS110" s="11"/>
      <c r="BRT110" s="11"/>
      <c r="BRU110" s="11"/>
      <c r="BRV110" s="11"/>
      <c r="BRW110" s="11"/>
      <c r="BRX110" s="11"/>
      <c r="BRY110" s="11"/>
      <c r="BRZ110" s="11"/>
      <c r="BSA110" s="11"/>
      <c r="BSB110" s="11"/>
      <c r="BSC110" s="11"/>
      <c r="BSD110" s="11"/>
      <c r="BSE110" s="11"/>
      <c r="BSF110" s="11"/>
      <c r="BSG110" s="11"/>
      <c r="BSH110" s="11"/>
      <c r="BSI110" s="11"/>
      <c r="BSJ110" s="11"/>
      <c r="BSK110" s="11"/>
      <c r="BSL110" s="11"/>
      <c r="BSM110" s="11"/>
      <c r="BSN110" s="11"/>
      <c r="BSO110" s="11"/>
      <c r="BSP110" s="11"/>
      <c r="BSQ110" s="11"/>
      <c r="BSR110" s="11"/>
      <c r="BSS110" s="11"/>
      <c r="BST110" s="11"/>
      <c r="BSU110" s="11"/>
      <c r="BSV110" s="11"/>
      <c r="BSW110" s="11"/>
      <c r="BSX110" s="11"/>
      <c r="BSY110" s="11"/>
      <c r="BSZ110" s="11"/>
      <c r="BTA110" s="11"/>
      <c r="BTB110" s="11"/>
      <c r="BTC110" s="11"/>
      <c r="BTD110" s="11"/>
      <c r="BTE110" s="11"/>
      <c r="BTF110" s="11"/>
      <c r="BTG110" s="11"/>
      <c r="BTH110" s="11"/>
      <c r="BTI110" s="11"/>
      <c r="BTJ110" s="11"/>
      <c r="BTK110" s="11"/>
      <c r="BTL110" s="11"/>
      <c r="BTM110" s="11"/>
      <c r="BTN110" s="11"/>
      <c r="BTO110" s="11"/>
      <c r="BTP110" s="11"/>
      <c r="BTQ110" s="11"/>
      <c r="BTR110" s="11"/>
      <c r="BTS110" s="11"/>
      <c r="BTT110" s="11"/>
      <c r="BTU110" s="11"/>
      <c r="BTV110" s="11"/>
      <c r="BTW110" s="11"/>
      <c r="BTX110" s="11"/>
      <c r="BTY110" s="11"/>
      <c r="BTZ110" s="11"/>
      <c r="BUA110" s="11"/>
      <c r="BUB110" s="11"/>
      <c r="BUC110" s="11"/>
      <c r="BUD110" s="11"/>
      <c r="BUE110" s="11"/>
      <c r="BUF110" s="11"/>
      <c r="BUG110" s="11"/>
      <c r="BUH110" s="11"/>
      <c r="BUI110" s="11"/>
      <c r="BUJ110" s="11"/>
      <c r="BUK110" s="11"/>
      <c r="BUL110" s="11"/>
      <c r="BUM110" s="11"/>
      <c r="BUN110" s="11"/>
      <c r="BUO110" s="11"/>
      <c r="BUP110" s="11"/>
      <c r="BUQ110" s="11"/>
      <c r="BUR110" s="11"/>
      <c r="BUS110" s="11"/>
      <c r="BUT110" s="11"/>
      <c r="BUU110" s="11"/>
      <c r="BUV110" s="11"/>
      <c r="BUW110" s="11"/>
      <c r="BUX110" s="11"/>
      <c r="BUY110" s="11"/>
      <c r="BUZ110" s="11"/>
      <c r="BVA110" s="11"/>
      <c r="BVB110" s="11"/>
      <c r="BVC110" s="11"/>
      <c r="BVD110" s="11"/>
      <c r="BVE110" s="11"/>
      <c r="BVF110" s="11"/>
      <c r="BVG110" s="11"/>
      <c r="BVH110" s="11"/>
      <c r="BVI110" s="11"/>
      <c r="BVJ110" s="11"/>
      <c r="BVK110" s="11"/>
      <c r="BVL110" s="11"/>
      <c r="BVM110" s="11"/>
      <c r="BVN110" s="11"/>
      <c r="BVO110" s="11"/>
      <c r="BVP110" s="11"/>
      <c r="BVQ110" s="11"/>
      <c r="BVR110" s="11"/>
      <c r="BVS110" s="11"/>
      <c r="BVT110" s="11"/>
      <c r="BVU110" s="11"/>
      <c r="BVV110" s="11"/>
      <c r="BVW110" s="11"/>
      <c r="BVX110" s="11"/>
      <c r="BVY110" s="11"/>
      <c r="BVZ110" s="11"/>
      <c r="BWA110" s="11"/>
      <c r="BWB110" s="11"/>
      <c r="BWC110" s="11"/>
      <c r="BWD110" s="11"/>
      <c r="BWE110" s="11"/>
      <c r="BWF110" s="11"/>
      <c r="BWG110" s="11"/>
      <c r="BWH110" s="11"/>
      <c r="BWI110" s="11"/>
      <c r="BWJ110" s="11"/>
      <c r="BWK110" s="11"/>
      <c r="BWL110" s="11"/>
      <c r="BWM110" s="11"/>
      <c r="BWN110" s="11"/>
      <c r="BWO110" s="11"/>
      <c r="BWP110" s="11"/>
      <c r="BWQ110" s="11"/>
      <c r="BWR110" s="11"/>
      <c r="BWS110" s="11"/>
      <c r="BWT110" s="11"/>
      <c r="BWU110" s="11"/>
      <c r="BWV110" s="11"/>
      <c r="BWW110" s="11"/>
      <c r="BWX110" s="11"/>
      <c r="BWY110" s="11"/>
      <c r="BWZ110" s="11"/>
      <c r="BXA110" s="11"/>
      <c r="BXB110" s="11"/>
      <c r="BXC110" s="11"/>
      <c r="BXD110" s="11"/>
      <c r="BXE110" s="11"/>
      <c r="BXF110" s="11"/>
      <c r="BXG110" s="11"/>
      <c r="BXH110" s="11"/>
      <c r="BXI110" s="11"/>
      <c r="BXJ110" s="11"/>
      <c r="BXK110" s="11"/>
      <c r="BXL110" s="11"/>
      <c r="BXM110" s="11"/>
      <c r="BXN110" s="11"/>
      <c r="BXO110" s="11"/>
      <c r="BXP110" s="11"/>
      <c r="BXQ110" s="11"/>
      <c r="BXR110" s="11"/>
      <c r="BXS110" s="11"/>
      <c r="BXT110" s="11"/>
      <c r="BXU110" s="11"/>
      <c r="BXV110" s="11"/>
      <c r="BXW110" s="11"/>
      <c r="BXX110" s="11"/>
      <c r="BXY110" s="11"/>
      <c r="BXZ110" s="11"/>
      <c r="BYA110" s="11"/>
      <c r="BYB110" s="11"/>
      <c r="BYC110" s="11"/>
      <c r="BYD110" s="11"/>
      <c r="BYE110" s="11"/>
      <c r="BYF110" s="11"/>
      <c r="BYG110" s="11"/>
      <c r="BYH110" s="11"/>
      <c r="BYI110" s="11"/>
      <c r="BYJ110" s="11"/>
      <c r="BYK110" s="11"/>
      <c r="BYL110" s="11"/>
      <c r="BYM110" s="11"/>
      <c r="BYN110" s="11"/>
      <c r="BYO110" s="11"/>
      <c r="BYP110" s="11"/>
      <c r="BYQ110" s="11"/>
      <c r="BYR110" s="11"/>
      <c r="BYS110" s="11"/>
      <c r="BYT110" s="11"/>
      <c r="BYU110" s="11"/>
      <c r="BYV110" s="11"/>
      <c r="BYW110" s="11"/>
      <c r="BYX110" s="11"/>
      <c r="BYY110" s="11"/>
      <c r="BYZ110" s="11"/>
      <c r="BZA110" s="11"/>
      <c r="BZB110" s="11"/>
      <c r="BZC110" s="11"/>
      <c r="BZD110" s="11"/>
      <c r="BZE110" s="11"/>
      <c r="BZF110" s="11"/>
      <c r="BZG110" s="11"/>
      <c r="BZH110" s="11"/>
      <c r="BZI110" s="11"/>
      <c r="BZJ110" s="11"/>
      <c r="BZK110" s="11"/>
      <c r="BZL110" s="11"/>
      <c r="BZM110" s="11"/>
      <c r="BZN110" s="11"/>
      <c r="BZO110" s="11"/>
      <c r="BZP110" s="11"/>
      <c r="BZQ110" s="11"/>
      <c r="BZR110" s="11"/>
      <c r="BZS110" s="11"/>
      <c r="BZT110" s="11"/>
      <c r="BZU110" s="11"/>
      <c r="BZV110" s="11"/>
      <c r="BZW110" s="11"/>
      <c r="BZX110" s="11"/>
      <c r="BZY110" s="11"/>
      <c r="BZZ110" s="11"/>
      <c r="CAA110" s="11"/>
      <c r="CAB110" s="11"/>
      <c r="CAC110" s="11"/>
      <c r="CAD110" s="11"/>
      <c r="CAE110" s="11"/>
      <c r="CAF110" s="11"/>
      <c r="CAG110" s="11"/>
      <c r="CAH110" s="11"/>
      <c r="CAI110" s="11"/>
      <c r="CAJ110" s="11"/>
      <c r="CAK110" s="11"/>
      <c r="CAL110" s="11"/>
      <c r="CAM110" s="11"/>
      <c r="CAN110" s="11"/>
      <c r="CAO110" s="11"/>
      <c r="CAP110" s="11"/>
      <c r="CAQ110" s="11"/>
      <c r="CAR110" s="11"/>
      <c r="CAS110" s="11"/>
      <c r="CAT110" s="11"/>
      <c r="CAU110" s="11"/>
      <c r="CAV110" s="11"/>
      <c r="CAW110" s="11"/>
      <c r="CAX110" s="11"/>
      <c r="CAY110" s="11"/>
      <c r="CAZ110" s="11"/>
      <c r="CBA110" s="11"/>
      <c r="CBB110" s="11"/>
      <c r="CBC110" s="11"/>
      <c r="CBD110" s="11"/>
      <c r="CBE110" s="11"/>
      <c r="CBF110" s="11"/>
      <c r="CBG110" s="11"/>
      <c r="CBH110" s="11"/>
      <c r="CBI110" s="11"/>
      <c r="CBJ110" s="11"/>
      <c r="CBK110" s="11"/>
      <c r="CBL110" s="11"/>
      <c r="CBM110" s="11"/>
      <c r="CBN110" s="11"/>
      <c r="CBO110" s="11"/>
      <c r="CBP110" s="11"/>
      <c r="CBQ110" s="11"/>
      <c r="CBR110" s="11"/>
      <c r="CBS110" s="11"/>
      <c r="CBT110" s="11"/>
      <c r="CBU110" s="11"/>
      <c r="CBV110" s="11"/>
      <c r="CBW110" s="11"/>
      <c r="CBX110" s="11"/>
      <c r="CBY110" s="11"/>
      <c r="CBZ110" s="11"/>
      <c r="CCA110" s="11"/>
      <c r="CCB110" s="11"/>
      <c r="CCC110" s="11"/>
      <c r="CCD110" s="11"/>
      <c r="CCE110" s="11"/>
      <c r="CCF110" s="11"/>
      <c r="CCG110" s="11"/>
      <c r="CCH110" s="11"/>
      <c r="CCI110" s="11"/>
      <c r="CCJ110" s="11"/>
      <c r="CCK110" s="11"/>
      <c r="CCL110" s="11"/>
      <c r="CCM110" s="11"/>
      <c r="CCN110" s="11"/>
      <c r="CCO110" s="11"/>
      <c r="CCP110" s="11"/>
      <c r="CCQ110" s="11"/>
      <c r="CCR110" s="11"/>
      <c r="CCS110" s="11"/>
      <c r="CCT110" s="11"/>
      <c r="CCU110" s="11"/>
      <c r="CCV110" s="11"/>
      <c r="CCW110" s="11"/>
      <c r="CCX110" s="11"/>
      <c r="CCY110" s="11"/>
      <c r="CCZ110" s="11"/>
      <c r="CDA110" s="11"/>
      <c r="CDB110" s="11"/>
      <c r="CDC110" s="11"/>
      <c r="CDD110" s="11"/>
      <c r="CDE110" s="11"/>
      <c r="CDF110" s="11"/>
      <c r="CDG110" s="11"/>
      <c r="CDH110" s="11"/>
      <c r="CDI110" s="11"/>
      <c r="CDJ110" s="11"/>
      <c r="CDK110" s="11"/>
      <c r="CDL110" s="11"/>
      <c r="CDM110" s="11"/>
      <c r="CDN110" s="11"/>
      <c r="CDO110" s="11"/>
      <c r="CDP110" s="11"/>
      <c r="CDQ110" s="11"/>
      <c r="CDR110" s="11"/>
      <c r="CDS110" s="11"/>
      <c r="CDT110" s="11"/>
      <c r="CDU110" s="11"/>
      <c r="CDV110" s="11"/>
      <c r="CDW110" s="11"/>
      <c r="CDX110" s="11"/>
      <c r="CDY110" s="11"/>
      <c r="CDZ110" s="11"/>
      <c r="CEA110" s="11"/>
      <c r="CEB110" s="11"/>
      <c r="CEC110" s="11"/>
      <c r="CED110" s="11"/>
      <c r="CEE110" s="11"/>
      <c r="CEF110" s="11"/>
      <c r="CEG110" s="11"/>
      <c r="CEH110" s="11"/>
      <c r="CEI110" s="11"/>
      <c r="CEJ110" s="11"/>
      <c r="CEK110" s="11"/>
      <c r="CEL110" s="11"/>
      <c r="CEM110" s="11"/>
      <c r="CEN110" s="11"/>
      <c r="CEO110" s="11"/>
      <c r="CEP110" s="11"/>
      <c r="CEQ110" s="11"/>
      <c r="CER110" s="11"/>
      <c r="CES110" s="11"/>
      <c r="CET110" s="11"/>
      <c r="CEU110" s="11"/>
      <c r="CEV110" s="11"/>
      <c r="CEW110" s="11"/>
      <c r="CEX110" s="11"/>
      <c r="CEY110" s="11"/>
      <c r="CEZ110" s="11"/>
      <c r="CFA110" s="11"/>
      <c r="CFB110" s="11"/>
      <c r="CFC110" s="11"/>
      <c r="CFD110" s="11"/>
      <c r="CFE110" s="11"/>
      <c r="CFF110" s="11"/>
      <c r="CFG110" s="11"/>
      <c r="CFH110" s="11"/>
      <c r="CFI110" s="11"/>
      <c r="CFJ110" s="11"/>
      <c r="CFK110" s="11"/>
      <c r="CFL110" s="11"/>
      <c r="CFM110" s="11"/>
      <c r="CFN110" s="11"/>
      <c r="CFO110" s="11"/>
      <c r="CFP110" s="11"/>
      <c r="CFQ110" s="11"/>
      <c r="CFR110" s="11"/>
      <c r="CFS110" s="11"/>
      <c r="CFT110" s="11"/>
      <c r="CFU110" s="11"/>
      <c r="CFV110" s="11"/>
      <c r="CFW110" s="11"/>
      <c r="CFX110" s="11"/>
      <c r="CFY110" s="11"/>
      <c r="CFZ110" s="11"/>
      <c r="CGA110" s="11"/>
      <c r="CGB110" s="11"/>
      <c r="CGC110" s="11"/>
      <c r="CGD110" s="11"/>
      <c r="CGE110" s="11"/>
      <c r="CGF110" s="11"/>
      <c r="CGG110" s="11"/>
      <c r="CGH110" s="11"/>
      <c r="CGI110" s="11"/>
      <c r="CGJ110" s="11"/>
      <c r="CGK110" s="11"/>
      <c r="CGL110" s="11"/>
      <c r="CGM110" s="11"/>
      <c r="CGN110" s="11"/>
      <c r="CGO110" s="11"/>
      <c r="CGP110" s="11"/>
      <c r="CGQ110" s="11"/>
      <c r="CGR110" s="11"/>
      <c r="CGS110" s="11"/>
      <c r="CGT110" s="11"/>
      <c r="CGU110" s="11"/>
      <c r="CGV110" s="11"/>
      <c r="CGW110" s="11"/>
      <c r="CGX110" s="11"/>
      <c r="CGY110" s="11"/>
      <c r="CGZ110" s="11"/>
      <c r="CHA110" s="11"/>
      <c r="CHB110" s="11"/>
      <c r="CHC110" s="11"/>
      <c r="CHD110" s="11"/>
      <c r="CHE110" s="11"/>
      <c r="CHF110" s="11"/>
      <c r="CHG110" s="11"/>
      <c r="CHH110" s="11"/>
      <c r="CHI110" s="11"/>
      <c r="CHJ110" s="11"/>
      <c r="CHK110" s="11"/>
      <c r="CHL110" s="11"/>
      <c r="CHM110" s="11"/>
      <c r="CHN110" s="11"/>
      <c r="CHO110" s="11"/>
      <c r="CHP110" s="11"/>
      <c r="CHQ110" s="11"/>
      <c r="CHR110" s="11"/>
      <c r="CHS110" s="11"/>
      <c r="CHT110" s="11"/>
      <c r="CHU110" s="11"/>
      <c r="CHV110" s="11"/>
      <c r="CHW110" s="11"/>
      <c r="CHX110" s="11"/>
      <c r="CHY110" s="11"/>
      <c r="CHZ110" s="11"/>
      <c r="CIA110" s="11"/>
      <c r="CIB110" s="11"/>
      <c r="CIC110" s="11"/>
      <c r="CID110" s="11"/>
      <c r="CIE110" s="11"/>
      <c r="CIF110" s="11"/>
      <c r="CIG110" s="11"/>
      <c r="CIH110" s="11"/>
      <c r="CII110" s="11"/>
      <c r="CIJ110" s="11"/>
      <c r="CIK110" s="11"/>
      <c r="CIL110" s="11"/>
      <c r="CIM110" s="11"/>
      <c r="CIN110" s="11"/>
      <c r="CIO110" s="11"/>
      <c r="CIP110" s="11"/>
      <c r="CIQ110" s="11"/>
      <c r="CIR110" s="11"/>
      <c r="CIS110" s="11"/>
      <c r="CIT110" s="11"/>
      <c r="CIU110" s="11"/>
      <c r="CIV110" s="11"/>
      <c r="CIW110" s="11"/>
      <c r="CIX110" s="11"/>
      <c r="CIY110" s="11"/>
      <c r="CIZ110" s="11"/>
      <c r="CJA110" s="11"/>
      <c r="CJB110" s="11"/>
      <c r="CJC110" s="11"/>
      <c r="CJD110" s="11"/>
      <c r="CJE110" s="11"/>
      <c r="CJF110" s="11"/>
      <c r="CJG110" s="11"/>
      <c r="CJH110" s="11"/>
      <c r="CJI110" s="11"/>
      <c r="CJJ110" s="11"/>
      <c r="CJK110" s="11"/>
      <c r="CJL110" s="11"/>
      <c r="CJM110" s="11"/>
      <c r="CJN110" s="11"/>
      <c r="CJO110" s="11"/>
      <c r="CJP110" s="11"/>
      <c r="CJQ110" s="11"/>
      <c r="CJR110" s="11"/>
      <c r="CJS110" s="11"/>
      <c r="CJT110" s="11"/>
      <c r="CJU110" s="11"/>
      <c r="CJV110" s="11"/>
      <c r="CJW110" s="11"/>
      <c r="CJX110" s="11"/>
      <c r="CJY110" s="11"/>
      <c r="CJZ110" s="11"/>
      <c r="CKA110" s="11"/>
      <c r="CKB110" s="11"/>
      <c r="CKC110" s="11"/>
      <c r="CKD110" s="11"/>
      <c r="CKE110" s="11"/>
      <c r="CKF110" s="11"/>
      <c r="CKG110" s="11"/>
      <c r="CKH110" s="11"/>
      <c r="CKI110" s="11"/>
      <c r="CKJ110" s="11"/>
      <c r="CKK110" s="11"/>
      <c r="CKL110" s="11"/>
      <c r="CKM110" s="11"/>
      <c r="CKN110" s="11"/>
      <c r="CKO110" s="11"/>
      <c r="CKP110" s="11"/>
      <c r="CKQ110" s="11"/>
      <c r="CKR110" s="11"/>
      <c r="CKS110" s="11"/>
      <c r="CKT110" s="11"/>
      <c r="CKU110" s="11"/>
      <c r="CKV110" s="11"/>
      <c r="CKW110" s="11"/>
      <c r="CKX110" s="11"/>
      <c r="CKY110" s="11"/>
      <c r="CKZ110" s="11"/>
      <c r="CLA110" s="11"/>
      <c r="CLB110" s="11"/>
      <c r="CLC110" s="11"/>
      <c r="CLD110" s="11"/>
      <c r="CLE110" s="11"/>
      <c r="CLF110" s="11"/>
      <c r="CLG110" s="11"/>
      <c r="CLH110" s="11"/>
      <c r="CLI110" s="11"/>
      <c r="CLJ110" s="11"/>
      <c r="CLK110" s="11"/>
      <c r="CLL110" s="11"/>
      <c r="CLM110" s="11"/>
      <c r="CLN110" s="11"/>
      <c r="CLO110" s="11"/>
      <c r="CLP110" s="11"/>
      <c r="CLQ110" s="11"/>
      <c r="CLR110" s="11"/>
      <c r="CLS110" s="11"/>
      <c r="CLT110" s="11"/>
      <c r="CLU110" s="11"/>
      <c r="CLV110" s="11"/>
      <c r="CLW110" s="11"/>
      <c r="CLX110" s="11"/>
      <c r="CLY110" s="11"/>
      <c r="CLZ110" s="11"/>
      <c r="CMA110" s="11"/>
      <c r="CMB110" s="11"/>
      <c r="CMC110" s="11"/>
      <c r="CMD110" s="11"/>
      <c r="CME110" s="11"/>
      <c r="CMF110" s="11"/>
      <c r="CMG110" s="11"/>
      <c r="CMH110" s="11"/>
      <c r="CMI110" s="11"/>
      <c r="CMJ110" s="11"/>
      <c r="CMK110" s="11"/>
      <c r="CML110" s="11"/>
      <c r="CMM110" s="11"/>
      <c r="CMN110" s="11"/>
      <c r="CMO110" s="11"/>
      <c r="CMP110" s="11"/>
      <c r="CMQ110" s="11"/>
      <c r="CMR110" s="11"/>
      <c r="CMS110" s="11"/>
      <c r="CMT110" s="11"/>
      <c r="CMU110" s="11"/>
      <c r="CMV110" s="11"/>
      <c r="CMW110" s="11"/>
      <c r="CMX110" s="11"/>
      <c r="CMY110" s="11"/>
      <c r="CMZ110" s="11"/>
      <c r="CNA110" s="11"/>
      <c r="CNB110" s="11"/>
      <c r="CNC110" s="11"/>
      <c r="CND110" s="11"/>
      <c r="CNE110" s="11"/>
      <c r="CNF110" s="11"/>
      <c r="CNG110" s="11"/>
      <c r="CNH110" s="11"/>
      <c r="CNI110" s="11"/>
      <c r="CNJ110" s="11"/>
      <c r="CNK110" s="11"/>
      <c r="CNL110" s="11"/>
      <c r="CNM110" s="11"/>
      <c r="CNN110" s="11"/>
      <c r="CNO110" s="11"/>
      <c r="CNP110" s="11"/>
      <c r="CNQ110" s="11"/>
      <c r="CNR110" s="11"/>
      <c r="CNS110" s="11"/>
      <c r="CNT110" s="11"/>
      <c r="CNU110" s="11"/>
      <c r="CNV110" s="11"/>
      <c r="CNW110" s="11"/>
      <c r="CNX110" s="11"/>
      <c r="CNY110" s="11"/>
      <c r="CNZ110" s="11"/>
      <c r="COA110" s="11"/>
      <c r="COB110" s="11"/>
      <c r="COC110" s="11"/>
      <c r="COD110" s="11"/>
      <c r="COE110" s="11"/>
      <c r="COF110" s="11"/>
      <c r="COG110" s="11"/>
      <c r="COH110" s="11"/>
      <c r="COI110" s="11"/>
      <c r="COJ110" s="11"/>
      <c r="COK110" s="11"/>
      <c r="COL110" s="11"/>
      <c r="COM110" s="11"/>
      <c r="CON110" s="11"/>
      <c r="COO110" s="11"/>
      <c r="COP110" s="11"/>
      <c r="COQ110" s="11"/>
      <c r="COR110" s="11"/>
      <c r="COS110" s="11"/>
      <c r="COT110" s="11"/>
      <c r="COU110" s="11"/>
      <c r="COV110" s="11"/>
      <c r="COW110" s="11"/>
      <c r="COX110" s="11"/>
      <c r="COY110" s="11"/>
      <c r="COZ110" s="11"/>
      <c r="CPA110" s="11"/>
      <c r="CPB110" s="11"/>
      <c r="CPC110" s="11"/>
      <c r="CPD110" s="11"/>
      <c r="CPE110" s="11"/>
      <c r="CPF110" s="11"/>
      <c r="CPG110" s="11"/>
      <c r="CPH110" s="11"/>
      <c r="CPI110" s="11"/>
      <c r="CPJ110" s="11"/>
      <c r="CPK110" s="11"/>
      <c r="CPL110" s="11"/>
      <c r="CPM110" s="11"/>
      <c r="CPN110" s="11"/>
      <c r="CPO110" s="11"/>
      <c r="CPP110" s="11"/>
      <c r="CPQ110" s="11"/>
      <c r="CPR110" s="11"/>
      <c r="CPS110" s="11"/>
      <c r="CPT110" s="11"/>
      <c r="CPU110" s="11"/>
      <c r="CPV110" s="11"/>
      <c r="CPW110" s="11"/>
      <c r="CPX110" s="11"/>
      <c r="CPY110" s="11"/>
      <c r="CPZ110" s="11"/>
      <c r="CQA110" s="11"/>
      <c r="CQB110" s="11"/>
      <c r="CQC110" s="11"/>
      <c r="CQD110" s="11"/>
      <c r="CQE110" s="11"/>
      <c r="CQF110" s="11"/>
      <c r="CQG110" s="11"/>
      <c r="CQH110" s="11"/>
      <c r="CQI110" s="11"/>
      <c r="CQJ110" s="11"/>
      <c r="CQK110" s="11"/>
      <c r="CQL110" s="11"/>
      <c r="CQM110" s="11"/>
      <c r="CQN110" s="11"/>
      <c r="CQO110" s="11"/>
      <c r="CQP110" s="11"/>
      <c r="CQQ110" s="11"/>
      <c r="CQR110" s="11"/>
      <c r="CQS110" s="11"/>
      <c r="CQT110" s="11"/>
      <c r="CQU110" s="11"/>
      <c r="CQV110" s="11"/>
      <c r="CQW110" s="11"/>
      <c r="CQX110" s="11"/>
      <c r="CQY110" s="11"/>
      <c r="CQZ110" s="11"/>
      <c r="CRA110" s="11"/>
      <c r="CRB110" s="11"/>
      <c r="CRC110" s="11"/>
      <c r="CRD110" s="11"/>
      <c r="CRE110" s="11"/>
      <c r="CRF110" s="11"/>
      <c r="CRG110" s="11"/>
      <c r="CRH110" s="11"/>
      <c r="CRI110" s="11"/>
      <c r="CRJ110" s="11"/>
      <c r="CRK110" s="11"/>
      <c r="CRL110" s="11"/>
      <c r="CRM110" s="11"/>
      <c r="CRN110" s="11"/>
      <c r="CRO110" s="11"/>
      <c r="CRP110" s="11"/>
      <c r="CRQ110" s="11"/>
      <c r="CRR110" s="11"/>
      <c r="CRS110" s="11"/>
      <c r="CRT110" s="11"/>
      <c r="CRU110" s="11"/>
      <c r="CRV110" s="11"/>
      <c r="CRW110" s="11"/>
      <c r="CRX110" s="11"/>
      <c r="CRY110" s="11"/>
      <c r="CRZ110" s="11"/>
      <c r="CSA110" s="11"/>
      <c r="CSB110" s="11"/>
      <c r="CSC110" s="11"/>
      <c r="CSD110" s="11"/>
      <c r="CSE110" s="11"/>
      <c r="CSF110" s="11"/>
      <c r="CSG110" s="11"/>
      <c r="CSH110" s="11"/>
      <c r="CSI110" s="11"/>
      <c r="CSJ110" s="11"/>
      <c r="CSK110" s="11"/>
      <c r="CSL110" s="11"/>
      <c r="CSM110" s="11"/>
      <c r="CSN110" s="11"/>
      <c r="CSO110" s="11"/>
      <c r="CSP110" s="11"/>
      <c r="CSQ110" s="11"/>
      <c r="CSR110" s="11"/>
      <c r="CSS110" s="11"/>
      <c r="CST110" s="11"/>
      <c r="CSU110" s="11"/>
      <c r="CSV110" s="11"/>
      <c r="CSW110" s="11"/>
      <c r="CSX110" s="11"/>
      <c r="CSY110" s="11"/>
      <c r="CSZ110" s="11"/>
      <c r="CTA110" s="11"/>
      <c r="CTB110" s="11"/>
      <c r="CTC110" s="11"/>
      <c r="CTD110" s="11"/>
      <c r="CTE110" s="11"/>
      <c r="CTF110" s="11"/>
      <c r="CTG110" s="11"/>
      <c r="CTH110" s="11"/>
      <c r="CTI110" s="11"/>
      <c r="CTJ110" s="11"/>
      <c r="CTK110" s="11"/>
      <c r="CTL110" s="11"/>
      <c r="CTM110" s="11"/>
      <c r="CTN110" s="11"/>
      <c r="CTO110" s="11"/>
      <c r="CTP110" s="11"/>
      <c r="CTQ110" s="11"/>
      <c r="CTR110" s="11"/>
      <c r="CTS110" s="11"/>
      <c r="CTT110" s="11"/>
      <c r="CTU110" s="11"/>
      <c r="CTV110" s="11"/>
      <c r="CTW110" s="11"/>
      <c r="CTX110" s="11"/>
      <c r="CTY110" s="11"/>
      <c r="CTZ110" s="11"/>
      <c r="CUA110" s="11"/>
      <c r="CUB110" s="11"/>
      <c r="CUC110" s="11"/>
      <c r="CUD110" s="11"/>
      <c r="CUE110" s="11"/>
      <c r="CUF110" s="11"/>
      <c r="CUG110" s="11"/>
      <c r="CUH110" s="11"/>
      <c r="CUI110" s="11"/>
      <c r="CUJ110" s="11"/>
      <c r="CUK110" s="11"/>
      <c r="CUL110" s="11"/>
      <c r="CUM110" s="11"/>
      <c r="CUN110" s="11"/>
      <c r="CUO110" s="11"/>
      <c r="CUP110" s="11"/>
      <c r="CUQ110" s="11"/>
      <c r="CUR110" s="11"/>
      <c r="CUS110" s="11"/>
      <c r="CUT110" s="11"/>
      <c r="CUU110" s="11"/>
      <c r="CUV110" s="11"/>
      <c r="CUW110" s="11"/>
      <c r="CUX110" s="11"/>
      <c r="CUY110" s="11"/>
      <c r="CUZ110" s="11"/>
      <c r="CVA110" s="11"/>
      <c r="CVB110" s="11"/>
      <c r="CVC110" s="11"/>
      <c r="CVD110" s="11"/>
      <c r="CVE110" s="11"/>
      <c r="CVF110" s="11"/>
      <c r="CVG110" s="11"/>
      <c r="CVH110" s="11"/>
      <c r="CVI110" s="11"/>
      <c r="CVJ110" s="11"/>
      <c r="CVK110" s="11"/>
      <c r="CVL110" s="11"/>
      <c r="CVM110" s="11"/>
      <c r="CVN110" s="11"/>
      <c r="CVO110" s="11"/>
      <c r="CVP110" s="11"/>
      <c r="CVQ110" s="11"/>
      <c r="CVR110" s="11"/>
      <c r="CVS110" s="11"/>
      <c r="CVT110" s="11"/>
      <c r="CVU110" s="11"/>
      <c r="CVV110" s="11"/>
      <c r="CVW110" s="11"/>
      <c r="CVX110" s="11"/>
      <c r="CVY110" s="11"/>
      <c r="CVZ110" s="11"/>
      <c r="CWA110" s="11"/>
      <c r="CWB110" s="11"/>
      <c r="CWC110" s="11"/>
      <c r="CWD110" s="11"/>
      <c r="CWE110" s="11"/>
      <c r="CWF110" s="11"/>
      <c r="CWG110" s="11"/>
      <c r="CWH110" s="11"/>
      <c r="CWI110" s="11"/>
      <c r="CWJ110" s="11"/>
      <c r="CWK110" s="11"/>
      <c r="CWL110" s="11"/>
      <c r="CWM110" s="11"/>
      <c r="CWN110" s="11"/>
      <c r="CWO110" s="11"/>
      <c r="CWP110" s="11"/>
      <c r="CWQ110" s="11"/>
      <c r="CWR110" s="11"/>
      <c r="CWS110" s="11"/>
      <c r="CWT110" s="11"/>
      <c r="CWU110" s="11"/>
      <c r="CWV110" s="11"/>
      <c r="CWW110" s="11"/>
      <c r="CWX110" s="11"/>
      <c r="CWY110" s="11"/>
      <c r="CWZ110" s="11"/>
      <c r="CXA110" s="11"/>
      <c r="CXB110" s="11"/>
      <c r="CXC110" s="11"/>
      <c r="CXD110" s="11"/>
      <c r="CXE110" s="11"/>
      <c r="CXF110" s="11"/>
      <c r="CXG110" s="11"/>
      <c r="CXH110" s="11"/>
      <c r="CXI110" s="11"/>
      <c r="CXJ110" s="11"/>
      <c r="CXK110" s="11"/>
      <c r="CXL110" s="11"/>
      <c r="CXM110" s="11"/>
      <c r="CXN110" s="11"/>
      <c r="CXO110" s="11"/>
      <c r="CXP110" s="11"/>
      <c r="CXQ110" s="11"/>
      <c r="CXR110" s="11"/>
      <c r="CXS110" s="11"/>
      <c r="CXT110" s="11"/>
      <c r="CXU110" s="11"/>
      <c r="CXV110" s="11"/>
      <c r="CXW110" s="11"/>
      <c r="CXX110" s="11"/>
      <c r="CXY110" s="11"/>
      <c r="CXZ110" s="11"/>
      <c r="CYA110" s="11"/>
      <c r="CYB110" s="11"/>
      <c r="CYC110" s="11"/>
      <c r="CYD110" s="11"/>
      <c r="CYE110" s="11"/>
      <c r="CYF110" s="11"/>
      <c r="CYG110" s="11"/>
      <c r="CYH110" s="11"/>
      <c r="CYI110" s="11"/>
      <c r="CYJ110" s="11"/>
      <c r="CYK110" s="11"/>
      <c r="CYL110" s="11"/>
      <c r="CYM110" s="11"/>
      <c r="CYN110" s="11"/>
      <c r="CYO110" s="11"/>
      <c r="CYP110" s="11"/>
      <c r="CYQ110" s="11"/>
      <c r="CYR110" s="11"/>
      <c r="CYS110" s="11"/>
      <c r="CYT110" s="11"/>
      <c r="CYU110" s="11"/>
      <c r="CYV110" s="11"/>
      <c r="CYW110" s="11"/>
      <c r="CYX110" s="11"/>
      <c r="CYY110" s="11"/>
      <c r="CYZ110" s="11"/>
      <c r="CZA110" s="11"/>
      <c r="CZB110" s="11"/>
      <c r="CZC110" s="11"/>
      <c r="CZD110" s="11"/>
      <c r="CZE110" s="11"/>
      <c r="CZF110" s="11"/>
      <c r="CZG110" s="11"/>
      <c r="CZH110" s="11"/>
      <c r="CZI110" s="11"/>
      <c r="CZJ110" s="11"/>
      <c r="CZK110" s="11"/>
      <c r="CZL110" s="11"/>
      <c r="CZM110" s="11"/>
      <c r="CZN110" s="11"/>
      <c r="CZO110" s="11"/>
      <c r="CZP110" s="11"/>
      <c r="CZQ110" s="11"/>
      <c r="CZR110" s="11"/>
      <c r="CZS110" s="11"/>
      <c r="CZT110" s="11"/>
      <c r="CZU110" s="11"/>
      <c r="CZV110" s="11"/>
      <c r="CZW110" s="11"/>
      <c r="CZX110" s="11"/>
      <c r="CZY110" s="11"/>
      <c r="CZZ110" s="11"/>
      <c r="DAA110" s="11"/>
      <c r="DAB110" s="11"/>
      <c r="DAC110" s="11"/>
      <c r="DAD110" s="11"/>
      <c r="DAE110" s="11"/>
      <c r="DAF110" s="11"/>
      <c r="DAG110" s="11"/>
      <c r="DAH110" s="11"/>
      <c r="DAI110" s="11"/>
      <c r="DAJ110" s="11"/>
      <c r="DAK110" s="11"/>
      <c r="DAL110" s="11"/>
      <c r="DAM110" s="11"/>
      <c r="DAN110" s="11"/>
      <c r="DAO110" s="11"/>
      <c r="DAP110" s="11"/>
      <c r="DAQ110" s="11"/>
      <c r="DAR110" s="11"/>
      <c r="DAS110" s="11"/>
      <c r="DAT110" s="11"/>
      <c r="DAU110" s="11"/>
      <c r="DAV110" s="11"/>
      <c r="DAW110" s="11"/>
      <c r="DAX110" s="11"/>
      <c r="DAY110" s="11"/>
      <c r="DAZ110" s="11"/>
      <c r="DBA110" s="11"/>
      <c r="DBB110" s="11"/>
      <c r="DBC110" s="11"/>
      <c r="DBD110" s="11"/>
      <c r="DBE110" s="11"/>
      <c r="DBF110" s="11"/>
      <c r="DBG110" s="11"/>
      <c r="DBH110" s="11"/>
      <c r="DBI110" s="11"/>
      <c r="DBJ110" s="11"/>
      <c r="DBK110" s="11"/>
      <c r="DBL110" s="11"/>
      <c r="DBM110" s="11"/>
      <c r="DBN110" s="11"/>
      <c r="DBO110" s="11"/>
      <c r="DBP110" s="11"/>
      <c r="DBQ110" s="11"/>
      <c r="DBR110" s="11"/>
      <c r="DBS110" s="11"/>
      <c r="DBT110" s="11"/>
      <c r="DBU110" s="11"/>
      <c r="DBV110" s="11"/>
      <c r="DBW110" s="11"/>
      <c r="DBX110" s="11"/>
      <c r="DBY110" s="11"/>
      <c r="DBZ110" s="11"/>
      <c r="DCA110" s="11"/>
      <c r="DCB110" s="11"/>
      <c r="DCC110" s="11"/>
      <c r="DCD110" s="11"/>
      <c r="DCE110" s="11"/>
      <c r="DCF110" s="11"/>
      <c r="DCG110" s="11"/>
      <c r="DCH110" s="11"/>
      <c r="DCI110" s="11"/>
      <c r="DCJ110" s="11"/>
      <c r="DCK110" s="11"/>
      <c r="DCL110" s="11"/>
      <c r="DCM110" s="11"/>
      <c r="DCN110" s="11"/>
      <c r="DCO110" s="11"/>
      <c r="DCP110" s="11"/>
      <c r="DCQ110" s="11"/>
      <c r="DCR110" s="11"/>
      <c r="DCS110" s="11"/>
      <c r="DCT110" s="11"/>
      <c r="DCU110" s="11"/>
      <c r="DCV110" s="11"/>
      <c r="DCW110" s="11"/>
      <c r="DCX110" s="11"/>
      <c r="DCY110" s="11"/>
      <c r="DCZ110" s="11"/>
      <c r="DDA110" s="11"/>
      <c r="DDB110" s="11"/>
      <c r="DDC110" s="11"/>
      <c r="DDD110" s="11"/>
      <c r="DDE110" s="11"/>
      <c r="DDF110" s="11"/>
      <c r="DDG110" s="11"/>
      <c r="DDH110" s="11"/>
      <c r="DDI110" s="11"/>
      <c r="DDJ110" s="11"/>
      <c r="DDK110" s="11"/>
      <c r="DDL110" s="11"/>
      <c r="DDM110" s="11"/>
      <c r="DDN110" s="11"/>
      <c r="DDO110" s="11"/>
      <c r="DDP110" s="11"/>
      <c r="DDQ110" s="11"/>
      <c r="DDR110" s="11"/>
      <c r="DDS110" s="11"/>
      <c r="DDT110" s="11"/>
      <c r="DDU110" s="11"/>
      <c r="DDV110" s="11"/>
      <c r="DDW110" s="11"/>
      <c r="DDX110" s="11"/>
      <c r="DDY110" s="11"/>
      <c r="DDZ110" s="11"/>
      <c r="DEA110" s="11"/>
      <c r="DEB110" s="11"/>
      <c r="DEC110" s="11"/>
      <c r="DED110" s="11"/>
      <c r="DEE110" s="11"/>
      <c r="DEF110" s="11"/>
      <c r="DEG110" s="11"/>
      <c r="DEH110" s="11"/>
      <c r="DEI110" s="11"/>
      <c r="DEJ110" s="11"/>
      <c r="DEK110" s="11"/>
      <c r="DEL110" s="11"/>
      <c r="DEM110" s="11"/>
      <c r="DEN110" s="11"/>
      <c r="DEO110" s="11"/>
      <c r="DEP110" s="11"/>
      <c r="DEQ110" s="11"/>
      <c r="DER110" s="11"/>
      <c r="DES110" s="11"/>
      <c r="DET110" s="11"/>
      <c r="DEU110" s="11"/>
      <c r="DEV110" s="11"/>
      <c r="DEW110" s="11"/>
      <c r="DEX110" s="11"/>
      <c r="DEY110" s="11"/>
      <c r="DEZ110" s="11"/>
      <c r="DFA110" s="11"/>
      <c r="DFB110" s="11"/>
      <c r="DFC110" s="11"/>
      <c r="DFD110" s="11"/>
      <c r="DFE110" s="11"/>
      <c r="DFF110" s="11"/>
      <c r="DFG110" s="11"/>
      <c r="DFH110" s="11"/>
      <c r="DFI110" s="11"/>
      <c r="DFJ110" s="11"/>
      <c r="DFK110" s="11"/>
      <c r="DFL110" s="11"/>
      <c r="DFM110" s="11"/>
      <c r="DFN110" s="11"/>
      <c r="DFO110" s="11"/>
      <c r="DFP110" s="11"/>
      <c r="DFQ110" s="11"/>
      <c r="DFR110" s="11"/>
      <c r="DFS110" s="11"/>
      <c r="DFT110" s="11"/>
      <c r="DFU110" s="11"/>
      <c r="DFV110" s="11"/>
      <c r="DFW110" s="11"/>
      <c r="DFX110" s="11"/>
      <c r="DFY110" s="11"/>
      <c r="DFZ110" s="11"/>
      <c r="DGA110" s="11"/>
      <c r="DGB110" s="11"/>
      <c r="DGC110" s="11"/>
      <c r="DGD110" s="11"/>
      <c r="DGE110" s="11"/>
      <c r="DGF110" s="11"/>
      <c r="DGG110" s="11"/>
      <c r="DGH110" s="11"/>
      <c r="DGI110" s="11"/>
      <c r="DGJ110" s="11"/>
      <c r="DGK110" s="11"/>
      <c r="DGL110" s="11"/>
      <c r="DGM110" s="11"/>
      <c r="DGN110" s="11"/>
      <c r="DGO110" s="11"/>
      <c r="DGP110" s="11"/>
      <c r="DGQ110" s="11"/>
      <c r="DGR110" s="11"/>
      <c r="DGS110" s="11"/>
      <c r="DGT110" s="11"/>
      <c r="DGU110" s="11"/>
      <c r="DGV110" s="11"/>
      <c r="DGW110" s="11"/>
      <c r="DGX110" s="11"/>
      <c r="DGY110" s="11"/>
      <c r="DGZ110" s="11"/>
      <c r="DHA110" s="11"/>
      <c r="DHB110" s="11"/>
      <c r="DHC110" s="11"/>
      <c r="DHD110" s="11"/>
      <c r="DHE110" s="11"/>
      <c r="DHF110" s="11"/>
      <c r="DHG110" s="11"/>
      <c r="DHH110" s="11"/>
      <c r="DHI110" s="11"/>
      <c r="DHJ110" s="11"/>
      <c r="DHK110" s="11"/>
      <c r="DHL110" s="11"/>
      <c r="DHM110" s="11"/>
      <c r="DHN110" s="11"/>
      <c r="DHO110" s="11"/>
      <c r="DHP110" s="11"/>
      <c r="DHQ110" s="11"/>
      <c r="DHR110" s="11"/>
      <c r="DHS110" s="11"/>
      <c r="DHT110" s="11"/>
      <c r="DHU110" s="11"/>
      <c r="DHV110" s="11"/>
      <c r="DHW110" s="11"/>
      <c r="DHX110" s="11"/>
      <c r="DHY110" s="11"/>
      <c r="DHZ110" s="11"/>
      <c r="DIA110" s="11"/>
      <c r="DIB110" s="11"/>
      <c r="DIC110" s="11"/>
      <c r="DID110" s="11"/>
      <c r="DIE110" s="11"/>
      <c r="DIF110" s="11"/>
      <c r="DIG110" s="11"/>
      <c r="DIH110" s="11"/>
      <c r="DII110" s="11"/>
      <c r="DIJ110" s="11"/>
      <c r="DIK110" s="11"/>
      <c r="DIL110" s="11"/>
      <c r="DIM110" s="11"/>
      <c r="DIN110" s="11"/>
      <c r="DIO110" s="11"/>
      <c r="DIP110" s="11"/>
      <c r="DIQ110" s="11"/>
      <c r="DIR110" s="11"/>
      <c r="DIS110" s="11"/>
      <c r="DIT110" s="11"/>
      <c r="DIU110" s="11"/>
      <c r="DIV110" s="11"/>
      <c r="DIW110" s="11"/>
      <c r="DIX110" s="11"/>
      <c r="DIY110" s="11"/>
      <c r="DIZ110" s="11"/>
      <c r="DJA110" s="11"/>
      <c r="DJB110" s="11"/>
      <c r="DJC110" s="11"/>
      <c r="DJD110" s="11"/>
      <c r="DJE110" s="11"/>
      <c r="DJF110" s="11"/>
      <c r="DJG110" s="11"/>
      <c r="DJH110" s="11"/>
      <c r="DJI110" s="11"/>
      <c r="DJJ110" s="11"/>
      <c r="DJK110" s="11"/>
      <c r="DJL110" s="11"/>
      <c r="DJM110" s="11"/>
      <c r="DJN110" s="11"/>
      <c r="DJO110" s="11"/>
      <c r="DJP110" s="11"/>
      <c r="DJQ110" s="11"/>
      <c r="DJR110" s="11"/>
      <c r="DJS110" s="11"/>
      <c r="DJT110" s="11"/>
      <c r="DJU110" s="11"/>
      <c r="DJV110" s="11"/>
      <c r="DJW110" s="11"/>
      <c r="DJX110" s="11"/>
      <c r="DJY110" s="11"/>
      <c r="DJZ110" s="11"/>
      <c r="DKA110" s="11"/>
      <c r="DKB110" s="11"/>
      <c r="DKC110" s="11"/>
      <c r="DKD110" s="11"/>
      <c r="DKE110" s="11"/>
      <c r="DKF110" s="11"/>
      <c r="DKG110" s="11"/>
      <c r="DKH110" s="11"/>
      <c r="DKI110" s="11"/>
      <c r="DKJ110" s="11"/>
      <c r="DKK110" s="11"/>
      <c r="DKL110" s="11"/>
      <c r="DKM110" s="11"/>
      <c r="DKN110" s="11"/>
      <c r="DKO110" s="11"/>
      <c r="DKP110" s="11"/>
      <c r="DKQ110" s="11"/>
      <c r="DKR110" s="11"/>
      <c r="DKS110" s="11"/>
      <c r="DKT110" s="11"/>
      <c r="DKU110" s="11"/>
      <c r="DKV110" s="11"/>
      <c r="DKW110" s="11"/>
      <c r="DKX110" s="11"/>
      <c r="DKY110" s="11"/>
      <c r="DKZ110" s="11"/>
      <c r="DLA110" s="11"/>
      <c r="DLB110" s="11"/>
      <c r="DLC110" s="11"/>
      <c r="DLD110" s="11"/>
      <c r="DLE110" s="11"/>
      <c r="DLF110" s="11"/>
      <c r="DLG110" s="11"/>
      <c r="DLH110" s="11"/>
      <c r="DLI110" s="11"/>
      <c r="DLJ110" s="11"/>
      <c r="DLK110" s="11"/>
      <c r="DLL110" s="11"/>
      <c r="DLM110" s="11"/>
      <c r="DLN110" s="11"/>
      <c r="DLO110" s="11"/>
      <c r="DLP110" s="11"/>
      <c r="DLQ110" s="11"/>
      <c r="DLR110" s="11"/>
      <c r="DLS110" s="11"/>
      <c r="DLT110" s="11"/>
      <c r="DLU110" s="11"/>
      <c r="DLV110" s="11"/>
      <c r="DLW110" s="11"/>
      <c r="DLX110" s="11"/>
      <c r="DLY110" s="11"/>
      <c r="DLZ110" s="11"/>
      <c r="DMA110" s="11"/>
      <c r="DMB110" s="11"/>
      <c r="DMC110" s="11"/>
      <c r="DMD110" s="11"/>
      <c r="DME110" s="11"/>
      <c r="DMF110" s="11"/>
      <c r="DMG110" s="11"/>
      <c r="DMH110" s="11"/>
      <c r="DMI110" s="11"/>
      <c r="DMJ110" s="11"/>
      <c r="DMK110" s="11"/>
      <c r="DML110" s="11"/>
      <c r="DMM110" s="11"/>
      <c r="DMN110" s="11"/>
      <c r="DMO110" s="11"/>
      <c r="DMP110" s="11"/>
      <c r="DMQ110" s="11"/>
      <c r="DMR110" s="11"/>
      <c r="DMS110" s="11"/>
      <c r="DMT110" s="11"/>
      <c r="DMU110" s="11"/>
      <c r="DMV110" s="11"/>
      <c r="DMW110" s="11"/>
      <c r="DMX110" s="11"/>
      <c r="DMY110" s="11"/>
      <c r="DMZ110" s="11"/>
      <c r="DNA110" s="11"/>
      <c r="DNB110" s="11"/>
      <c r="DNC110" s="11"/>
      <c r="DND110" s="11"/>
      <c r="DNE110" s="11"/>
      <c r="DNF110" s="11"/>
      <c r="DNG110" s="11"/>
      <c r="DNH110" s="11"/>
      <c r="DNI110" s="11"/>
      <c r="DNJ110" s="11"/>
      <c r="DNK110" s="11"/>
      <c r="DNL110" s="11"/>
      <c r="DNM110" s="11"/>
      <c r="DNN110" s="11"/>
      <c r="DNO110" s="11"/>
      <c r="DNP110" s="11"/>
      <c r="DNQ110" s="11"/>
      <c r="DNR110" s="11"/>
      <c r="DNS110" s="11"/>
      <c r="DNT110" s="11"/>
      <c r="DNU110" s="11"/>
      <c r="DNV110" s="11"/>
      <c r="DNW110" s="11"/>
      <c r="DNX110" s="11"/>
      <c r="DNY110" s="11"/>
      <c r="DNZ110" s="11"/>
      <c r="DOA110" s="11"/>
      <c r="DOB110" s="11"/>
      <c r="DOC110" s="11"/>
      <c r="DOD110" s="11"/>
      <c r="DOE110" s="11"/>
      <c r="DOF110" s="11"/>
      <c r="DOG110" s="11"/>
      <c r="DOH110" s="11"/>
      <c r="DOI110" s="11"/>
      <c r="DOJ110" s="11"/>
      <c r="DOK110" s="11"/>
      <c r="DOL110" s="11"/>
      <c r="DOM110" s="11"/>
      <c r="DON110" s="11"/>
      <c r="DOO110" s="11"/>
      <c r="DOP110" s="11"/>
      <c r="DOQ110" s="11"/>
      <c r="DOR110" s="11"/>
      <c r="DOS110" s="11"/>
      <c r="DOT110" s="11"/>
      <c r="DOU110" s="11"/>
      <c r="DOV110" s="11"/>
      <c r="DOW110" s="11"/>
      <c r="DOX110" s="11"/>
      <c r="DOY110" s="11"/>
      <c r="DOZ110" s="11"/>
      <c r="DPA110" s="11"/>
      <c r="DPB110" s="11"/>
      <c r="DPC110" s="11"/>
      <c r="DPD110" s="11"/>
      <c r="DPE110" s="11"/>
      <c r="DPF110" s="11"/>
      <c r="DPG110" s="11"/>
      <c r="DPH110" s="11"/>
      <c r="DPI110" s="11"/>
      <c r="DPJ110" s="11"/>
      <c r="DPK110" s="11"/>
      <c r="DPL110" s="11"/>
      <c r="DPM110" s="11"/>
      <c r="DPN110" s="11"/>
      <c r="DPO110" s="11"/>
      <c r="DPP110" s="11"/>
      <c r="DPQ110" s="11"/>
      <c r="DPR110" s="11"/>
      <c r="DPS110" s="11"/>
      <c r="DPT110" s="11"/>
      <c r="DPU110" s="11"/>
      <c r="DPV110" s="11"/>
      <c r="DPW110" s="11"/>
      <c r="DPX110" s="11"/>
      <c r="DPY110" s="11"/>
      <c r="DPZ110" s="11"/>
      <c r="DQA110" s="11"/>
      <c r="DQB110" s="11"/>
      <c r="DQC110" s="11"/>
      <c r="DQD110" s="11"/>
      <c r="DQE110" s="11"/>
      <c r="DQF110" s="11"/>
      <c r="DQG110" s="11"/>
      <c r="DQH110" s="11"/>
      <c r="DQI110" s="11"/>
      <c r="DQJ110" s="11"/>
      <c r="DQK110" s="11"/>
      <c r="DQL110" s="11"/>
      <c r="DQM110" s="11"/>
      <c r="DQN110" s="11"/>
      <c r="DQO110" s="11"/>
      <c r="DQP110" s="11"/>
      <c r="DQQ110" s="11"/>
      <c r="DQR110" s="11"/>
      <c r="DQS110" s="11"/>
      <c r="DQT110" s="11"/>
      <c r="DQU110" s="11"/>
      <c r="DQV110" s="11"/>
      <c r="DQW110" s="11"/>
      <c r="DQX110" s="11"/>
      <c r="DQY110" s="11"/>
      <c r="DQZ110" s="11"/>
      <c r="DRA110" s="11"/>
      <c r="DRB110" s="11"/>
      <c r="DRC110" s="11"/>
      <c r="DRD110" s="11"/>
      <c r="DRE110" s="11"/>
      <c r="DRF110" s="11"/>
      <c r="DRG110" s="11"/>
      <c r="DRH110" s="11"/>
      <c r="DRI110" s="11"/>
      <c r="DRJ110" s="11"/>
      <c r="DRK110" s="11"/>
      <c r="DRL110" s="11"/>
      <c r="DRM110" s="11"/>
      <c r="DRN110" s="11"/>
      <c r="DRO110" s="11"/>
      <c r="DRP110" s="11"/>
      <c r="DRQ110" s="11"/>
      <c r="DRR110" s="11"/>
      <c r="DRS110" s="11"/>
      <c r="DRT110" s="11"/>
      <c r="DRU110" s="11"/>
      <c r="DRV110" s="11"/>
      <c r="DRW110" s="11"/>
      <c r="DRX110" s="11"/>
      <c r="DRY110" s="11"/>
      <c r="DRZ110" s="11"/>
      <c r="DSA110" s="11"/>
      <c r="DSB110" s="11"/>
      <c r="DSC110" s="11"/>
      <c r="DSD110" s="11"/>
      <c r="DSE110" s="11"/>
      <c r="DSF110" s="11"/>
      <c r="DSG110" s="11"/>
      <c r="DSH110" s="11"/>
      <c r="DSI110" s="11"/>
      <c r="DSJ110" s="11"/>
      <c r="DSK110" s="11"/>
      <c r="DSL110" s="11"/>
      <c r="DSM110" s="11"/>
      <c r="DSN110" s="11"/>
      <c r="DSO110" s="11"/>
      <c r="DSP110" s="11"/>
      <c r="DSQ110" s="11"/>
      <c r="DSR110" s="11"/>
      <c r="DSS110" s="11"/>
      <c r="DST110" s="11"/>
      <c r="DSU110" s="11"/>
      <c r="DSV110" s="11"/>
      <c r="DSW110" s="11"/>
      <c r="DSX110" s="11"/>
      <c r="DSY110" s="11"/>
      <c r="DSZ110" s="11"/>
      <c r="DTA110" s="11"/>
      <c r="DTB110" s="11"/>
      <c r="DTC110" s="11"/>
      <c r="DTD110" s="11"/>
      <c r="DTE110" s="11"/>
      <c r="DTF110" s="11"/>
      <c r="DTG110" s="11"/>
      <c r="DTH110" s="11"/>
      <c r="DTI110" s="11"/>
      <c r="DTJ110" s="11"/>
      <c r="DTK110" s="11"/>
      <c r="DTL110" s="11"/>
      <c r="DTM110" s="11"/>
      <c r="DTN110" s="11"/>
      <c r="DTO110" s="11"/>
      <c r="DTP110" s="11"/>
      <c r="DTQ110" s="11"/>
      <c r="DTR110" s="11"/>
      <c r="DTS110" s="11"/>
      <c r="DTT110" s="11"/>
      <c r="DTU110" s="11"/>
      <c r="DTV110" s="11"/>
      <c r="DTW110" s="11"/>
      <c r="DTX110" s="11"/>
      <c r="DTY110" s="11"/>
      <c r="DTZ110" s="11"/>
      <c r="DUA110" s="11"/>
      <c r="DUB110" s="11"/>
      <c r="DUC110" s="11"/>
      <c r="DUD110" s="11"/>
      <c r="DUE110" s="11"/>
      <c r="DUF110" s="11"/>
      <c r="DUG110" s="11"/>
      <c r="DUH110" s="11"/>
      <c r="DUI110" s="11"/>
      <c r="DUJ110" s="11"/>
      <c r="DUK110" s="11"/>
      <c r="DUL110" s="11"/>
      <c r="DUM110" s="11"/>
      <c r="DUN110" s="11"/>
      <c r="DUO110" s="11"/>
      <c r="DUP110" s="11"/>
      <c r="DUQ110" s="11"/>
      <c r="DUR110" s="11"/>
      <c r="DUS110" s="11"/>
      <c r="DUT110" s="11"/>
      <c r="DUU110" s="11"/>
      <c r="DUV110" s="11"/>
      <c r="DUW110" s="11"/>
      <c r="DUX110" s="11"/>
      <c r="DUY110" s="11"/>
      <c r="DUZ110" s="11"/>
      <c r="DVA110" s="11"/>
      <c r="DVB110" s="11"/>
      <c r="DVC110" s="11"/>
      <c r="DVD110" s="11"/>
      <c r="DVE110" s="11"/>
      <c r="DVF110" s="11"/>
      <c r="DVG110" s="11"/>
      <c r="DVH110" s="11"/>
      <c r="DVI110" s="11"/>
      <c r="DVJ110" s="11"/>
      <c r="DVK110" s="11"/>
      <c r="DVL110" s="11"/>
      <c r="DVM110" s="11"/>
      <c r="DVN110" s="11"/>
      <c r="DVO110" s="11"/>
      <c r="DVP110" s="11"/>
      <c r="DVQ110" s="11"/>
      <c r="DVR110" s="11"/>
      <c r="DVS110" s="11"/>
      <c r="DVT110" s="11"/>
      <c r="DVU110" s="11"/>
      <c r="DVV110" s="11"/>
      <c r="DVW110" s="11"/>
      <c r="DVX110" s="11"/>
      <c r="DVY110" s="11"/>
      <c r="DVZ110" s="11"/>
      <c r="DWA110" s="11"/>
      <c r="DWB110" s="11"/>
      <c r="DWC110" s="11"/>
      <c r="DWD110" s="11"/>
      <c r="DWE110" s="11"/>
      <c r="DWF110" s="11"/>
      <c r="DWG110" s="11"/>
      <c r="DWH110" s="11"/>
      <c r="DWI110" s="11"/>
      <c r="DWJ110" s="11"/>
      <c r="DWK110" s="11"/>
      <c r="DWL110" s="11"/>
      <c r="DWM110" s="11"/>
      <c r="DWN110" s="11"/>
      <c r="DWO110" s="11"/>
      <c r="DWP110" s="11"/>
      <c r="DWQ110" s="11"/>
      <c r="DWR110" s="11"/>
      <c r="DWS110" s="11"/>
      <c r="DWT110" s="11"/>
      <c r="DWU110" s="11"/>
      <c r="DWV110" s="11"/>
      <c r="DWW110" s="11"/>
      <c r="DWX110" s="11"/>
      <c r="DWY110" s="11"/>
      <c r="DWZ110" s="11"/>
      <c r="DXA110" s="11"/>
      <c r="DXB110" s="11"/>
      <c r="DXC110" s="11"/>
      <c r="DXD110" s="11"/>
      <c r="DXE110" s="11"/>
      <c r="DXF110" s="11"/>
      <c r="DXG110" s="11"/>
      <c r="DXH110" s="11"/>
      <c r="DXI110" s="11"/>
      <c r="DXJ110" s="11"/>
      <c r="DXK110" s="11"/>
      <c r="DXL110" s="11"/>
      <c r="DXM110" s="11"/>
      <c r="DXN110" s="11"/>
      <c r="DXO110" s="11"/>
      <c r="DXP110" s="11"/>
      <c r="DXQ110" s="11"/>
      <c r="DXR110" s="11"/>
      <c r="DXS110" s="11"/>
      <c r="DXT110" s="11"/>
      <c r="DXU110" s="11"/>
      <c r="DXV110" s="11"/>
      <c r="DXW110" s="11"/>
      <c r="DXX110" s="11"/>
      <c r="DXY110" s="11"/>
      <c r="DXZ110" s="11"/>
      <c r="DYA110" s="11"/>
      <c r="DYB110" s="11"/>
      <c r="DYC110" s="11"/>
      <c r="DYD110" s="11"/>
      <c r="DYE110" s="11"/>
      <c r="DYF110" s="11"/>
      <c r="DYG110" s="11"/>
      <c r="DYH110" s="11"/>
      <c r="DYI110" s="11"/>
      <c r="DYJ110" s="11"/>
      <c r="DYK110" s="11"/>
      <c r="DYL110" s="11"/>
      <c r="DYM110" s="11"/>
      <c r="DYN110" s="11"/>
      <c r="DYO110" s="11"/>
      <c r="DYP110" s="11"/>
      <c r="DYQ110" s="11"/>
      <c r="DYR110" s="11"/>
      <c r="DYS110" s="11"/>
      <c r="DYT110" s="11"/>
      <c r="DYU110" s="11"/>
      <c r="DYV110" s="11"/>
      <c r="DYW110" s="11"/>
      <c r="DYX110" s="11"/>
      <c r="DYY110" s="11"/>
      <c r="DYZ110" s="11"/>
      <c r="DZA110" s="11"/>
      <c r="DZB110" s="11"/>
      <c r="DZC110" s="11"/>
      <c r="DZD110" s="11"/>
      <c r="DZE110" s="11"/>
      <c r="DZF110" s="11"/>
      <c r="DZG110" s="11"/>
      <c r="DZH110" s="11"/>
      <c r="DZI110" s="11"/>
      <c r="DZJ110" s="11"/>
      <c r="DZK110" s="11"/>
      <c r="DZL110" s="11"/>
      <c r="DZM110" s="11"/>
      <c r="DZN110" s="11"/>
      <c r="DZO110" s="11"/>
      <c r="DZP110" s="11"/>
      <c r="DZQ110" s="11"/>
      <c r="DZR110" s="11"/>
      <c r="DZS110" s="11"/>
      <c r="DZT110" s="11"/>
      <c r="DZU110" s="11"/>
      <c r="DZV110" s="11"/>
      <c r="DZW110" s="11"/>
      <c r="DZX110" s="11"/>
      <c r="DZY110" s="11"/>
      <c r="DZZ110" s="11"/>
      <c r="EAA110" s="11"/>
      <c r="EAB110" s="11"/>
      <c r="EAC110" s="11"/>
      <c r="EAD110" s="11"/>
      <c r="EAE110" s="11"/>
      <c r="EAF110" s="11"/>
      <c r="EAG110" s="11"/>
      <c r="EAH110" s="11"/>
      <c r="EAI110" s="11"/>
      <c r="EAJ110" s="11"/>
      <c r="EAK110" s="11"/>
      <c r="EAL110" s="11"/>
      <c r="EAM110" s="11"/>
      <c r="EAN110" s="11"/>
      <c r="EAO110" s="11"/>
      <c r="EAP110" s="11"/>
      <c r="EAQ110" s="11"/>
      <c r="EAR110" s="11"/>
      <c r="EAS110" s="11"/>
      <c r="EAT110" s="11"/>
      <c r="EAU110" s="11"/>
      <c r="EAV110" s="11"/>
      <c r="EAW110" s="11"/>
      <c r="EAX110" s="11"/>
      <c r="EAY110" s="11"/>
      <c r="EAZ110" s="11"/>
      <c r="EBA110" s="11"/>
      <c r="EBB110" s="11"/>
      <c r="EBC110" s="11"/>
      <c r="EBD110" s="11"/>
      <c r="EBE110" s="11"/>
      <c r="EBF110" s="11"/>
      <c r="EBG110" s="11"/>
      <c r="EBH110" s="11"/>
      <c r="EBI110" s="11"/>
      <c r="EBJ110" s="11"/>
      <c r="EBK110" s="11"/>
      <c r="EBL110" s="11"/>
      <c r="EBM110" s="11"/>
      <c r="EBN110" s="11"/>
      <c r="EBO110" s="11"/>
      <c r="EBP110" s="11"/>
      <c r="EBQ110" s="11"/>
      <c r="EBR110" s="11"/>
      <c r="EBS110" s="11"/>
      <c r="EBT110" s="11"/>
      <c r="EBU110" s="11"/>
      <c r="EBV110" s="11"/>
      <c r="EBW110" s="11"/>
      <c r="EBX110" s="11"/>
      <c r="EBY110" s="11"/>
      <c r="EBZ110" s="11"/>
      <c r="ECA110" s="11"/>
      <c r="ECB110" s="11"/>
      <c r="ECC110" s="11"/>
      <c r="ECD110" s="11"/>
      <c r="ECE110" s="11"/>
      <c r="ECF110" s="11"/>
      <c r="ECG110" s="11"/>
      <c r="ECH110" s="11"/>
      <c r="ECI110" s="11"/>
      <c r="ECJ110" s="11"/>
      <c r="ECK110" s="11"/>
      <c r="ECL110" s="11"/>
      <c r="ECM110" s="11"/>
      <c r="ECN110" s="11"/>
      <c r="ECO110" s="11"/>
      <c r="ECP110" s="11"/>
      <c r="ECQ110" s="11"/>
      <c r="ECR110" s="11"/>
      <c r="ECS110" s="11"/>
      <c r="ECT110" s="11"/>
      <c r="ECU110" s="11"/>
      <c r="ECV110" s="11"/>
      <c r="ECW110" s="11"/>
      <c r="ECX110" s="11"/>
      <c r="ECY110" s="11"/>
      <c r="ECZ110" s="11"/>
      <c r="EDA110" s="11"/>
      <c r="EDB110" s="11"/>
      <c r="EDC110" s="11"/>
      <c r="EDD110" s="11"/>
      <c r="EDE110" s="11"/>
      <c r="EDF110" s="11"/>
      <c r="EDG110" s="11"/>
      <c r="EDH110" s="11"/>
      <c r="EDI110" s="11"/>
      <c r="EDJ110" s="11"/>
      <c r="EDK110" s="11"/>
      <c r="EDL110" s="11"/>
      <c r="EDM110" s="11"/>
      <c r="EDN110" s="11"/>
      <c r="EDO110" s="11"/>
      <c r="EDP110" s="11"/>
      <c r="EDQ110" s="11"/>
      <c r="EDR110" s="11"/>
      <c r="EDS110" s="11"/>
      <c r="EDT110" s="11"/>
      <c r="EDU110" s="11"/>
      <c r="EDV110" s="11"/>
      <c r="EDW110" s="11"/>
      <c r="EDX110" s="11"/>
      <c r="EDY110" s="11"/>
      <c r="EDZ110" s="11"/>
      <c r="EEA110" s="11"/>
      <c r="EEB110" s="11"/>
      <c r="EEC110" s="11"/>
      <c r="EED110" s="11"/>
      <c r="EEE110" s="11"/>
      <c r="EEF110" s="11"/>
      <c r="EEG110" s="11"/>
      <c r="EEH110" s="11"/>
      <c r="EEI110" s="11"/>
      <c r="EEJ110" s="11"/>
      <c r="EEK110" s="11"/>
      <c r="EEL110" s="11"/>
      <c r="EEM110" s="11"/>
      <c r="EEN110" s="11"/>
      <c r="EEO110" s="11"/>
      <c r="EEP110" s="11"/>
      <c r="EEQ110" s="11"/>
      <c r="EER110" s="11"/>
      <c r="EES110" s="11"/>
      <c r="EET110" s="11"/>
      <c r="EEU110" s="11"/>
      <c r="EEV110" s="11"/>
      <c r="EEW110" s="11"/>
      <c r="EEX110" s="11"/>
      <c r="EEY110" s="11"/>
      <c r="EEZ110" s="11"/>
      <c r="EFA110" s="11"/>
      <c r="EFB110" s="11"/>
      <c r="EFC110" s="11"/>
      <c r="EFD110" s="11"/>
      <c r="EFE110" s="11"/>
      <c r="EFF110" s="11"/>
      <c r="EFG110" s="11"/>
      <c r="EFH110" s="11"/>
      <c r="EFI110" s="11"/>
      <c r="EFJ110" s="11"/>
      <c r="EFK110" s="11"/>
      <c r="EFL110" s="11"/>
      <c r="EFM110" s="11"/>
      <c r="EFN110" s="11"/>
      <c r="EFO110" s="11"/>
      <c r="EFP110" s="11"/>
      <c r="EFQ110" s="11"/>
      <c r="EFR110" s="11"/>
      <c r="EFS110" s="11"/>
      <c r="EFT110" s="11"/>
      <c r="EFU110" s="11"/>
      <c r="EFV110" s="11"/>
      <c r="EFW110" s="11"/>
      <c r="EFX110" s="11"/>
      <c r="EFY110" s="11"/>
      <c r="EFZ110" s="11"/>
      <c r="EGA110" s="11"/>
      <c r="EGB110" s="11"/>
      <c r="EGC110" s="11"/>
      <c r="EGD110" s="11"/>
      <c r="EGE110" s="11"/>
      <c r="EGF110" s="11"/>
      <c r="EGG110" s="11"/>
      <c r="EGH110" s="11"/>
      <c r="EGI110" s="11"/>
      <c r="EGJ110" s="11"/>
      <c r="EGK110" s="11"/>
      <c r="EGL110" s="11"/>
      <c r="EGM110" s="11"/>
      <c r="EGN110" s="11"/>
      <c r="EGO110" s="11"/>
      <c r="EGP110" s="11"/>
      <c r="EGQ110" s="11"/>
      <c r="EGR110" s="11"/>
      <c r="EGS110" s="11"/>
      <c r="EGT110" s="11"/>
      <c r="EGU110" s="11"/>
      <c r="EGV110" s="11"/>
      <c r="EGW110" s="11"/>
      <c r="EGX110" s="11"/>
      <c r="EGY110" s="11"/>
      <c r="EGZ110" s="11"/>
      <c r="EHA110" s="11"/>
      <c r="EHB110" s="11"/>
      <c r="EHC110" s="11"/>
      <c r="EHD110" s="11"/>
      <c r="EHE110" s="11"/>
      <c r="EHF110" s="11"/>
      <c r="EHG110" s="11"/>
      <c r="EHH110" s="11"/>
      <c r="EHI110" s="11"/>
      <c r="EHJ110" s="11"/>
      <c r="EHK110" s="11"/>
      <c r="EHL110" s="11"/>
      <c r="EHM110" s="11"/>
      <c r="EHN110" s="11"/>
      <c r="EHO110" s="11"/>
      <c r="EHP110" s="11"/>
      <c r="EHQ110" s="11"/>
      <c r="EHR110" s="11"/>
      <c r="EHS110" s="11"/>
      <c r="EHT110" s="11"/>
      <c r="EHU110" s="11"/>
      <c r="EHV110" s="11"/>
      <c r="EHW110" s="11"/>
      <c r="EHX110" s="11"/>
      <c r="EHY110" s="11"/>
      <c r="EHZ110" s="11"/>
      <c r="EIA110" s="11"/>
      <c r="EIB110" s="11"/>
      <c r="EIC110" s="11"/>
      <c r="EID110" s="11"/>
      <c r="EIE110" s="11"/>
      <c r="EIF110" s="11"/>
      <c r="EIG110" s="11"/>
      <c r="EIH110" s="11"/>
      <c r="EII110" s="11"/>
      <c r="EIJ110" s="11"/>
      <c r="EIK110" s="11"/>
      <c r="EIL110" s="11"/>
      <c r="EIM110" s="11"/>
      <c r="EIN110" s="11"/>
      <c r="EIO110" s="11"/>
      <c r="EIP110" s="11"/>
      <c r="EIQ110" s="11"/>
      <c r="EIR110" s="11"/>
      <c r="EIS110" s="11"/>
      <c r="EIT110" s="11"/>
      <c r="EIU110" s="11"/>
      <c r="EIV110" s="11"/>
      <c r="EIW110" s="11"/>
      <c r="EIX110" s="11"/>
      <c r="EIY110" s="11"/>
      <c r="EIZ110" s="11"/>
      <c r="EJA110" s="11"/>
      <c r="EJB110" s="11"/>
      <c r="EJC110" s="11"/>
      <c r="EJD110" s="11"/>
      <c r="EJE110" s="11"/>
      <c r="EJF110" s="11"/>
      <c r="EJG110" s="11"/>
      <c r="EJH110" s="11"/>
      <c r="EJI110" s="11"/>
      <c r="EJJ110" s="11"/>
      <c r="EJK110" s="11"/>
      <c r="EJL110" s="11"/>
      <c r="EJM110" s="11"/>
      <c r="EJN110" s="11"/>
      <c r="EJO110" s="11"/>
      <c r="EJP110" s="11"/>
      <c r="EJQ110" s="11"/>
      <c r="EJR110" s="11"/>
      <c r="EJS110" s="11"/>
      <c r="EJT110" s="11"/>
      <c r="EJU110" s="11"/>
      <c r="EJV110" s="11"/>
      <c r="EJW110" s="11"/>
      <c r="EJX110" s="11"/>
      <c r="EJY110" s="11"/>
      <c r="EJZ110" s="11"/>
      <c r="EKA110" s="11"/>
      <c r="EKB110" s="11"/>
      <c r="EKC110" s="11"/>
      <c r="EKD110" s="11"/>
      <c r="EKE110" s="11"/>
      <c r="EKF110" s="11"/>
      <c r="EKG110" s="11"/>
      <c r="EKH110" s="11"/>
      <c r="EKI110" s="11"/>
      <c r="EKJ110" s="11"/>
      <c r="EKK110" s="11"/>
      <c r="EKL110" s="11"/>
      <c r="EKM110" s="11"/>
      <c r="EKN110" s="11"/>
      <c r="EKO110" s="11"/>
      <c r="EKP110" s="11"/>
      <c r="EKQ110" s="11"/>
      <c r="EKR110" s="11"/>
      <c r="EKS110" s="11"/>
      <c r="EKT110" s="11"/>
      <c r="EKU110" s="11"/>
      <c r="EKV110" s="11"/>
      <c r="EKW110" s="11"/>
      <c r="EKX110" s="11"/>
      <c r="EKY110" s="11"/>
      <c r="EKZ110" s="11"/>
      <c r="ELA110" s="11"/>
      <c r="ELB110" s="11"/>
      <c r="ELC110" s="11"/>
      <c r="ELD110" s="11"/>
      <c r="ELE110" s="11"/>
      <c r="ELF110" s="11"/>
      <c r="ELG110" s="11"/>
      <c r="ELH110" s="11"/>
      <c r="ELI110" s="11"/>
      <c r="ELJ110" s="11"/>
      <c r="ELK110" s="11"/>
      <c r="ELL110" s="11"/>
      <c r="ELM110" s="11"/>
      <c r="ELN110" s="11"/>
      <c r="ELO110" s="11"/>
      <c r="ELP110" s="11"/>
      <c r="ELQ110" s="11"/>
      <c r="ELR110" s="11"/>
      <c r="ELS110" s="11"/>
      <c r="ELT110" s="11"/>
      <c r="ELU110" s="11"/>
      <c r="ELV110" s="11"/>
      <c r="ELW110" s="11"/>
      <c r="ELX110" s="11"/>
      <c r="ELY110" s="11"/>
      <c r="ELZ110" s="11"/>
    </row>
    <row r="111" spans="3:346 1276:3718">
      <c r="C111" s="166" t="s">
        <v>1009</v>
      </c>
      <c r="D111" s="223">
        <f t="shared" si="4"/>
        <v>0</v>
      </c>
      <c r="E111" s="88" t="s">
        <v>540</v>
      </c>
      <c r="F111" s="219"/>
      <c r="G111" s="92"/>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c r="HJ111" s="11"/>
      <c r="HK111" s="11"/>
      <c r="HL111" s="11"/>
      <c r="HM111" s="11"/>
      <c r="HN111" s="11"/>
      <c r="HO111" s="11"/>
      <c r="HP111" s="11"/>
      <c r="HQ111" s="11"/>
      <c r="HR111" s="11"/>
      <c r="HS111" s="11"/>
      <c r="HT111" s="11"/>
      <c r="HU111" s="11"/>
      <c r="HV111" s="11"/>
      <c r="HW111" s="11"/>
      <c r="HX111" s="11"/>
      <c r="HY111" s="11"/>
      <c r="HZ111" s="11"/>
      <c r="IA111" s="11"/>
      <c r="IB111" s="11"/>
      <c r="IC111" s="11"/>
      <c r="ID111" s="11"/>
      <c r="IE111" s="11"/>
      <c r="IF111" s="11"/>
      <c r="IG111" s="11"/>
      <c r="IH111" s="11"/>
      <c r="II111" s="11"/>
      <c r="IJ111" s="11"/>
      <c r="IK111" s="11"/>
      <c r="IL111" s="11"/>
      <c r="IM111" s="11"/>
      <c r="IN111" s="11"/>
      <c r="IO111" s="11"/>
      <c r="IP111" s="11"/>
      <c r="IQ111" s="11"/>
      <c r="IR111" s="11"/>
      <c r="IS111" s="11"/>
      <c r="IT111" s="11"/>
      <c r="IU111" s="11"/>
      <c r="IV111" s="11"/>
      <c r="IW111" s="11"/>
      <c r="IX111" s="11"/>
      <c r="IY111" s="11"/>
      <c r="IZ111" s="11"/>
      <c r="JA111" s="11"/>
      <c r="JB111" s="11"/>
      <c r="JC111" s="11"/>
      <c r="JD111" s="11"/>
      <c r="JE111" s="11"/>
      <c r="JF111" s="11"/>
      <c r="JG111" s="11"/>
      <c r="JH111" s="11"/>
      <c r="JI111" s="11"/>
      <c r="JJ111" s="11"/>
      <c r="JK111" s="11"/>
      <c r="JL111" s="11"/>
      <c r="JM111" s="11"/>
      <c r="JN111" s="11"/>
      <c r="JO111" s="11"/>
      <c r="JP111" s="11"/>
      <c r="JQ111" s="11"/>
      <c r="JR111" s="11"/>
      <c r="JS111" s="11"/>
      <c r="JT111" s="11"/>
      <c r="JU111" s="11"/>
      <c r="JV111" s="11"/>
      <c r="JW111" s="11"/>
      <c r="JX111" s="11"/>
      <c r="JY111" s="11"/>
      <c r="JZ111" s="11"/>
      <c r="KA111" s="11"/>
      <c r="KB111" s="11"/>
      <c r="KC111" s="11"/>
      <c r="KD111" s="11"/>
      <c r="KE111" s="11"/>
      <c r="KF111" s="11"/>
      <c r="KG111" s="11"/>
      <c r="KH111" s="11"/>
      <c r="KI111" s="11"/>
      <c r="KJ111" s="11"/>
      <c r="KK111" s="11"/>
      <c r="KL111" s="11"/>
      <c r="KM111" s="11"/>
      <c r="KN111" s="11"/>
      <c r="KO111" s="11"/>
      <c r="KP111" s="11"/>
      <c r="KQ111" s="11"/>
      <c r="KR111" s="11"/>
      <c r="KS111" s="11"/>
      <c r="KT111" s="11"/>
      <c r="KU111" s="11"/>
      <c r="KV111" s="11"/>
      <c r="KW111" s="11"/>
      <c r="KX111" s="11"/>
      <c r="KY111" s="11"/>
      <c r="KZ111" s="11"/>
      <c r="LA111" s="11"/>
      <c r="LB111" s="11"/>
      <c r="LC111" s="11"/>
      <c r="LD111" s="11"/>
      <c r="LE111" s="11"/>
      <c r="LF111" s="11"/>
      <c r="LG111" s="11"/>
      <c r="LH111" s="11"/>
      <c r="LI111" s="11"/>
      <c r="LJ111" s="11"/>
      <c r="LK111" s="11"/>
      <c r="LL111" s="11"/>
      <c r="LM111" s="11"/>
      <c r="LN111" s="11"/>
      <c r="LO111" s="11"/>
      <c r="LP111" s="11"/>
      <c r="LQ111" s="11"/>
      <c r="LR111" s="11"/>
      <c r="LS111" s="11"/>
      <c r="LT111" s="11"/>
      <c r="LU111" s="11"/>
      <c r="LV111" s="11"/>
      <c r="LW111" s="11"/>
      <c r="LX111" s="11"/>
      <c r="LY111" s="11"/>
      <c r="LZ111" s="11"/>
      <c r="MA111" s="11"/>
      <c r="MB111" s="11"/>
      <c r="MC111" s="11"/>
      <c r="MD111" s="11"/>
      <c r="ME111" s="11"/>
      <c r="MF111" s="11"/>
      <c r="MG111" s="11"/>
      <c r="MH111" s="11"/>
      <c r="AWB111" s="11"/>
      <c r="AWC111" s="11"/>
      <c r="AWD111" s="11"/>
      <c r="AWE111" s="11"/>
      <c r="AWF111" s="11"/>
      <c r="AWG111" s="11"/>
      <c r="AWH111" s="11"/>
      <c r="AWI111" s="11"/>
      <c r="AWJ111" s="11"/>
      <c r="AWK111" s="11"/>
      <c r="AWL111" s="11"/>
      <c r="AWM111" s="11"/>
      <c r="AWN111" s="11"/>
      <c r="AWO111" s="11"/>
      <c r="AWP111" s="11"/>
      <c r="AWQ111" s="11"/>
      <c r="AWR111" s="11"/>
      <c r="AWS111" s="11"/>
      <c r="AWT111" s="11"/>
      <c r="AWU111" s="11"/>
      <c r="AWV111" s="11"/>
      <c r="AWW111" s="11"/>
      <c r="AWX111" s="11"/>
      <c r="AWY111" s="11"/>
      <c r="AWZ111" s="11"/>
      <c r="AXA111" s="11"/>
      <c r="AXB111" s="11"/>
      <c r="AXC111" s="11"/>
      <c r="AXD111" s="11"/>
      <c r="AXE111" s="11"/>
      <c r="AXF111" s="11"/>
      <c r="AXG111" s="11"/>
      <c r="AXH111" s="11"/>
      <c r="AXI111" s="11"/>
      <c r="AXJ111" s="11"/>
      <c r="AXK111" s="11"/>
      <c r="AXL111" s="11"/>
      <c r="AXM111" s="11"/>
      <c r="AXN111" s="11"/>
      <c r="AXO111" s="11"/>
      <c r="AXP111" s="11"/>
      <c r="AXQ111" s="11"/>
      <c r="AXR111" s="11"/>
      <c r="AXS111" s="11"/>
      <c r="AXT111" s="11"/>
      <c r="AXU111" s="11"/>
      <c r="AXV111" s="11"/>
      <c r="AXW111" s="11"/>
      <c r="AXX111" s="11"/>
      <c r="AXY111" s="11"/>
      <c r="AXZ111" s="11"/>
      <c r="AYA111" s="11"/>
      <c r="AYB111" s="11"/>
      <c r="AYC111" s="11"/>
      <c r="AYD111" s="11"/>
      <c r="AYE111" s="11"/>
      <c r="AYF111" s="11"/>
      <c r="AYG111" s="11"/>
      <c r="AYH111" s="11"/>
      <c r="AYI111" s="11"/>
      <c r="AYJ111" s="11"/>
      <c r="AYK111" s="11"/>
      <c r="AYL111" s="11"/>
      <c r="AYM111" s="11"/>
      <c r="AYN111" s="11"/>
      <c r="AYO111" s="11"/>
      <c r="AYP111" s="11"/>
      <c r="AYQ111" s="11"/>
      <c r="AYR111" s="11"/>
      <c r="AYS111" s="11"/>
      <c r="AYT111" s="11"/>
      <c r="AYU111" s="11"/>
      <c r="AYV111" s="11"/>
      <c r="AYW111" s="11"/>
      <c r="AYX111" s="11"/>
      <c r="AYY111" s="11"/>
      <c r="AYZ111" s="11"/>
      <c r="AZA111" s="11"/>
      <c r="AZB111" s="11"/>
      <c r="AZC111" s="11"/>
      <c r="AZD111" s="11"/>
      <c r="AZE111" s="11"/>
      <c r="AZF111" s="11"/>
      <c r="AZG111" s="11"/>
      <c r="AZH111" s="11"/>
      <c r="AZI111" s="11"/>
      <c r="AZJ111" s="11"/>
      <c r="AZK111" s="11"/>
      <c r="AZL111" s="11"/>
      <c r="AZM111" s="11"/>
      <c r="AZN111" s="11"/>
      <c r="AZO111" s="11"/>
      <c r="AZP111" s="11"/>
      <c r="AZQ111" s="11"/>
      <c r="AZR111" s="11"/>
      <c r="AZS111" s="11"/>
      <c r="AZT111" s="11"/>
      <c r="AZU111" s="11"/>
      <c r="AZV111" s="11"/>
      <c r="AZW111" s="11"/>
      <c r="AZX111" s="11"/>
      <c r="AZY111" s="11"/>
      <c r="AZZ111" s="11"/>
      <c r="BAA111" s="11"/>
      <c r="BAB111" s="11"/>
      <c r="BAC111" s="11"/>
      <c r="BAD111" s="11"/>
      <c r="BAE111" s="11"/>
      <c r="BAF111" s="11"/>
      <c r="BAG111" s="11"/>
      <c r="BAH111" s="11"/>
      <c r="BAI111" s="11"/>
      <c r="BAJ111" s="11"/>
      <c r="BAK111" s="11"/>
      <c r="BAL111" s="11"/>
      <c r="BAM111" s="11"/>
      <c r="BAN111" s="11"/>
      <c r="BAO111" s="11"/>
      <c r="BAP111" s="11"/>
      <c r="BAQ111" s="11"/>
      <c r="BAR111" s="11"/>
      <c r="BAS111" s="11"/>
      <c r="BAT111" s="11"/>
      <c r="BAU111" s="11"/>
      <c r="BAV111" s="11"/>
      <c r="BAW111" s="11"/>
      <c r="BAX111" s="11"/>
      <c r="BAY111" s="11"/>
      <c r="BAZ111" s="11"/>
      <c r="BBA111" s="11"/>
      <c r="BBB111" s="11"/>
      <c r="BBC111" s="11"/>
      <c r="BBD111" s="11"/>
      <c r="BBE111" s="11"/>
      <c r="BBF111" s="11"/>
      <c r="BBG111" s="11"/>
      <c r="BBH111" s="11"/>
      <c r="BBI111" s="11"/>
      <c r="BBJ111" s="11"/>
      <c r="BBK111" s="11"/>
      <c r="BBL111" s="11"/>
      <c r="BBM111" s="11"/>
      <c r="BBN111" s="11"/>
      <c r="BBO111" s="11"/>
      <c r="BBP111" s="11"/>
      <c r="BBQ111" s="11"/>
      <c r="BBR111" s="11"/>
      <c r="BBS111" s="11"/>
      <c r="BBT111" s="11"/>
      <c r="BBU111" s="11"/>
      <c r="BBV111" s="11"/>
      <c r="BBW111" s="11"/>
      <c r="BBX111" s="11"/>
      <c r="BBY111" s="11"/>
      <c r="BBZ111" s="11"/>
      <c r="BCA111" s="11"/>
      <c r="BCB111" s="11"/>
      <c r="BCC111" s="11"/>
      <c r="BCD111" s="11"/>
      <c r="BCE111" s="11"/>
      <c r="BCF111" s="11"/>
      <c r="BCG111" s="11"/>
      <c r="BCH111" s="11"/>
      <c r="BCI111" s="11"/>
      <c r="BCJ111" s="11"/>
      <c r="BCK111" s="11"/>
      <c r="BCL111" s="11"/>
      <c r="BCM111" s="11"/>
      <c r="BCN111" s="11"/>
      <c r="BCO111" s="11"/>
      <c r="BCP111" s="11"/>
      <c r="BCQ111" s="11"/>
      <c r="BCR111" s="11"/>
      <c r="BCS111" s="11"/>
      <c r="BCT111" s="11"/>
      <c r="BCU111" s="11"/>
      <c r="BCV111" s="11"/>
      <c r="BCW111" s="11"/>
      <c r="BCX111" s="11"/>
      <c r="BCY111" s="11"/>
      <c r="BCZ111" s="11"/>
      <c r="BDA111" s="11"/>
      <c r="BDB111" s="11"/>
      <c r="BDC111" s="11"/>
      <c r="BDD111" s="11"/>
      <c r="BDE111" s="11"/>
      <c r="BDF111" s="11"/>
      <c r="BDG111" s="11"/>
      <c r="BDH111" s="11"/>
      <c r="BDI111" s="11"/>
      <c r="BDJ111" s="11"/>
      <c r="BDK111" s="11"/>
      <c r="BDL111" s="11"/>
      <c r="BDM111" s="11"/>
      <c r="BDN111" s="11"/>
      <c r="BDO111" s="11"/>
      <c r="BDP111" s="11"/>
      <c r="BDQ111" s="11"/>
      <c r="BDR111" s="11"/>
      <c r="BDS111" s="11"/>
      <c r="BDT111" s="11"/>
      <c r="BDU111" s="11"/>
      <c r="BDV111" s="11"/>
      <c r="BDW111" s="11"/>
      <c r="BDX111" s="11"/>
      <c r="BDY111" s="11"/>
      <c r="BDZ111" s="11"/>
      <c r="BEA111" s="11"/>
      <c r="BEB111" s="11"/>
      <c r="BEC111" s="11"/>
      <c r="BED111" s="11"/>
      <c r="BEE111" s="11"/>
      <c r="BEF111" s="11"/>
      <c r="BEG111" s="11"/>
      <c r="BEH111" s="11"/>
      <c r="BEI111" s="11"/>
      <c r="BEJ111" s="11"/>
      <c r="BEK111" s="11"/>
      <c r="BEL111" s="11"/>
      <c r="BEM111" s="11"/>
      <c r="BEN111" s="11"/>
      <c r="BEO111" s="11"/>
      <c r="BEP111" s="11"/>
      <c r="BEQ111" s="11"/>
      <c r="BER111" s="11"/>
      <c r="BES111" s="11"/>
      <c r="BET111" s="11"/>
      <c r="BEU111" s="11"/>
      <c r="BEV111" s="11"/>
      <c r="BEW111" s="11"/>
      <c r="BEX111" s="11"/>
      <c r="BEY111" s="11"/>
      <c r="BEZ111" s="11"/>
      <c r="BFA111" s="11"/>
      <c r="BFB111" s="11"/>
      <c r="BFC111" s="11"/>
      <c r="BFD111" s="11"/>
      <c r="BFE111" s="11"/>
      <c r="BFF111" s="11"/>
      <c r="BFG111" s="11"/>
      <c r="BFH111" s="11"/>
      <c r="BFI111" s="11"/>
      <c r="BFJ111" s="11"/>
      <c r="BFK111" s="11"/>
      <c r="BFL111" s="11"/>
      <c r="BFM111" s="11"/>
      <c r="BFN111" s="11"/>
      <c r="BFO111" s="11"/>
      <c r="BFP111" s="11"/>
      <c r="BFQ111" s="11"/>
      <c r="BFR111" s="11"/>
      <c r="BFS111" s="11"/>
      <c r="BFT111" s="11"/>
      <c r="BFU111" s="11"/>
      <c r="BFV111" s="11"/>
      <c r="BFW111" s="11"/>
      <c r="BFX111" s="11"/>
      <c r="BFY111" s="11"/>
      <c r="BFZ111" s="11"/>
      <c r="BGA111" s="11"/>
      <c r="BGB111" s="11"/>
      <c r="BGC111" s="11"/>
      <c r="BGD111" s="11"/>
      <c r="BGE111" s="11"/>
      <c r="BGF111" s="11"/>
      <c r="BGG111" s="11"/>
      <c r="BGH111" s="11"/>
      <c r="BGI111" s="11"/>
      <c r="BGJ111" s="11"/>
      <c r="BGK111" s="11"/>
      <c r="BGL111" s="11"/>
      <c r="BGM111" s="11"/>
      <c r="BGN111" s="11"/>
      <c r="BGO111" s="11"/>
      <c r="BGP111" s="11"/>
      <c r="BGQ111" s="11"/>
      <c r="BGR111" s="11"/>
      <c r="BGS111" s="11"/>
      <c r="BGT111" s="11"/>
      <c r="BGU111" s="11"/>
      <c r="BGV111" s="11"/>
      <c r="BGW111" s="11"/>
      <c r="BGX111" s="11"/>
      <c r="BGY111" s="11"/>
      <c r="BGZ111" s="11"/>
      <c r="BHA111" s="11"/>
      <c r="BHB111" s="11"/>
      <c r="BHC111" s="11"/>
      <c r="BHD111" s="11"/>
      <c r="BHE111" s="11"/>
      <c r="BHF111" s="11"/>
      <c r="BHG111" s="11"/>
      <c r="BHH111" s="11"/>
      <c r="BHI111" s="11"/>
      <c r="BHJ111" s="11"/>
      <c r="BHK111" s="11"/>
      <c r="BHL111" s="11"/>
      <c r="BHM111" s="11"/>
      <c r="BHN111" s="11"/>
      <c r="BHO111" s="11"/>
      <c r="BHP111" s="11"/>
      <c r="BHQ111" s="11"/>
      <c r="BHR111" s="11"/>
      <c r="BHS111" s="11"/>
      <c r="BHT111" s="11"/>
      <c r="BHU111" s="11"/>
      <c r="BHV111" s="11"/>
      <c r="BHW111" s="11"/>
      <c r="BHX111" s="11"/>
      <c r="BHY111" s="11"/>
      <c r="BHZ111" s="11"/>
      <c r="BIA111" s="11"/>
      <c r="BIB111" s="11"/>
      <c r="BIC111" s="11"/>
      <c r="BID111" s="11"/>
      <c r="BIE111" s="11"/>
      <c r="BIF111" s="11"/>
      <c r="BIG111" s="11"/>
      <c r="BIH111" s="11"/>
      <c r="BII111" s="11"/>
      <c r="BIJ111" s="11"/>
      <c r="BIK111" s="11"/>
      <c r="BIL111" s="11"/>
      <c r="BIM111" s="11"/>
      <c r="BIN111" s="11"/>
      <c r="BIO111" s="11"/>
      <c r="BIP111" s="11"/>
      <c r="BIQ111" s="11"/>
      <c r="BIR111" s="11"/>
      <c r="BIS111" s="11"/>
      <c r="BIT111" s="11"/>
      <c r="BIU111" s="11"/>
      <c r="BIV111" s="11"/>
      <c r="BIW111" s="11"/>
      <c r="BIX111" s="11"/>
      <c r="BIY111" s="11"/>
      <c r="BIZ111" s="11"/>
      <c r="BJA111" s="11"/>
      <c r="BJB111" s="11"/>
      <c r="BJC111" s="11"/>
      <c r="BJD111" s="11"/>
      <c r="BJE111" s="11"/>
      <c r="BJF111" s="11"/>
      <c r="BJG111" s="11"/>
      <c r="BJH111" s="11"/>
      <c r="BJI111" s="11"/>
      <c r="BJJ111" s="11"/>
      <c r="BJK111" s="11"/>
      <c r="BJL111" s="11"/>
      <c r="BJM111" s="11"/>
      <c r="BJN111" s="11"/>
      <c r="BJO111" s="11"/>
      <c r="BJP111" s="11"/>
      <c r="BJQ111" s="11"/>
      <c r="BJR111" s="11"/>
      <c r="BJS111" s="11"/>
      <c r="BJT111" s="11"/>
      <c r="BJU111" s="11"/>
      <c r="BJV111" s="11"/>
      <c r="BJW111" s="11"/>
      <c r="BJX111" s="11"/>
      <c r="BJY111" s="11"/>
      <c r="BJZ111" s="11"/>
      <c r="BKA111" s="11"/>
      <c r="BKB111" s="11"/>
      <c r="BKC111" s="11"/>
      <c r="BKD111" s="11"/>
      <c r="BKE111" s="11"/>
      <c r="BKF111" s="11"/>
      <c r="BKG111" s="11"/>
      <c r="BKH111" s="11"/>
      <c r="BKI111" s="11"/>
      <c r="BKJ111" s="11"/>
      <c r="BKK111" s="11"/>
      <c r="BKL111" s="11"/>
      <c r="BKM111" s="11"/>
      <c r="BKN111" s="11"/>
      <c r="BKO111" s="11"/>
      <c r="BKP111" s="11"/>
      <c r="BKQ111" s="11"/>
      <c r="BKR111" s="11"/>
      <c r="BKS111" s="11"/>
      <c r="BKT111" s="11"/>
      <c r="BKU111" s="11"/>
      <c r="BKV111" s="11"/>
      <c r="BKW111" s="11"/>
      <c r="BKX111" s="11"/>
      <c r="BKY111" s="11"/>
      <c r="BKZ111" s="11"/>
      <c r="BLA111" s="11"/>
      <c r="BLB111" s="11"/>
      <c r="BLC111" s="11"/>
      <c r="BLD111" s="11"/>
      <c r="BLE111" s="11"/>
      <c r="BLF111" s="11"/>
      <c r="BLG111" s="11"/>
      <c r="BLH111" s="11"/>
      <c r="BLI111" s="11"/>
      <c r="BLJ111" s="11"/>
      <c r="BLK111" s="11"/>
      <c r="BLL111" s="11"/>
      <c r="BLM111" s="11"/>
      <c r="BLN111" s="11"/>
      <c r="BLO111" s="11"/>
      <c r="BLP111" s="11"/>
      <c r="BLQ111" s="11"/>
      <c r="BLR111" s="11"/>
      <c r="BLS111" s="11"/>
      <c r="BLT111" s="11"/>
      <c r="BLU111" s="11"/>
      <c r="BLV111" s="11"/>
      <c r="BLW111" s="11"/>
      <c r="BLX111" s="11"/>
      <c r="BLY111" s="11"/>
      <c r="BLZ111" s="11"/>
      <c r="BMA111" s="11"/>
      <c r="BMB111" s="11"/>
      <c r="BMC111" s="11"/>
      <c r="BMD111" s="11"/>
      <c r="BME111" s="11"/>
      <c r="BMF111" s="11"/>
      <c r="BMG111" s="11"/>
      <c r="BMH111" s="11"/>
      <c r="BMI111" s="11"/>
      <c r="BMJ111" s="11"/>
      <c r="BMK111" s="11"/>
      <c r="BML111" s="11"/>
      <c r="BMM111" s="11"/>
      <c r="BMN111" s="11"/>
      <c r="BMO111" s="11"/>
      <c r="BMP111" s="11"/>
      <c r="BMQ111" s="11"/>
      <c r="BMR111" s="11"/>
      <c r="BMS111" s="11"/>
      <c r="BMT111" s="11"/>
      <c r="BMU111" s="11"/>
      <c r="BMV111" s="11"/>
      <c r="BMW111" s="11"/>
      <c r="BMX111" s="11"/>
      <c r="BMY111" s="11"/>
      <c r="BMZ111" s="11"/>
      <c r="BNA111" s="11"/>
      <c r="BNB111" s="11"/>
      <c r="BNC111" s="11"/>
      <c r="BND111" s="11"/>
      <c r="BNE111" s="11"/>
      <c r="BNF111" s="11"/>
      <c r="BNG111" s="11"/>
      <c r="BNH111" s="11"/>
      <c r="BNI111" s="11"/>
      <c r="BNJ111" s="11"/>
      <c r="BNK111" s="11"/>
      <c r="BNL111" s="11"/>
      <c r="BNM111" s="11"/>
      <c r="BNN111" s="11"/>
      <c r="BNO111" s="11"/>
      <c r="BNP111" s="11"/>
      <c r="BNQ111" s="11"/>
      <c r="BNR111" s="11"/>
      <c r="BNS111" s="11"/>
      <c r="BNT111" s="11"/>
      <c r="BNU111" s="11"/>
      <c r="BNV111" s="11"/>
      <c r="BNW111" s="11"/>
      <c r="BNX111" s="11"/>
      <c r="BNY111" s="11"/>
      <c r="BNZ111" s="11"/>
      <c r="BOA111" s="11"/>
      <c r="BOB111" s="11"/>
      <c r="BOC111" s="11"/>
      <c r="BOD111" s="11"/>
      <c r="BOE111" s="11"/>
      <c r="BOF111" s="11"/>
      <c r="BOG111" s="11"/>
      <c r="BOH111" s="11"/>
      <c r="BOI111" s="11"/>
      <c r="BOJ111" s="11"/>
      <c r="BOK111" s="11"/>
      <c r="BOL111" s="11"/>
      <c r="BOM111" s="11"/>
      <c r="BON111" s="11"/>
      <c r="BOO111" s="11"/>
      <c r="BOP111" s="11"/>
      <c r="BOQ111" s="11"/>
      <c r="BOR111" s="11"/>
      <c r="BOS111" s="11"/>
      <c r="BOT111" s="11"/>
      <c r="BOU111" s="11"/>
      <c r="BOV111" s="11"/>
      <c r="BOW111" s="11"/>
      <c r="BOX111" s="11"/>
      <c r="BOY111" s="11"/>
      <c r="BOZ111" s="11"/>
      <c r="BPA111" s="11"/>
      <c r="BPB111" s="11"/>
      <c r="BPC111" s="11"/>
      <c r="BPD111" s="11"/>
      <c r="BPE111" s="11"/>
      <c r="BPF111" s="11"/>
      <c r="BPG111" s="11"/>
      <c r="BPH111" s="11"/>
      <c r="BPI111" s="11"/>
      <c r="BPJ111" s="11"/>
      <c r="BPK111" s="11"/>
      <c r="BPL111" s="11"/>
      <c r="BPM111" s="11"/>
      <c r="BPN111" s="11"/>
      <c r="BPO111" s="11"/>
      <c r="BPP111" s="11"/>
      <c r="BPQ111" s="11"/>
      <c r="BPR111" s="11"/>
      <c r="BPS111" s="11"/>
      <c r="BPT111" s="11"/>
      <c r="BPU111" s="11"/>
      <c r="BPV111" s="11"/>
      <c r="BPW111" s="11"/>
      <c r="BPX111" s="11"/>
      <c r="BPY111" s="11"/>
      <c r="BPZ111" s="11"/>
      <c r="BQA111" s="11"/>
      <c r="BQB111" s="11"/>
      <c r="BQC111" s="11"/>
      <c r="BQD111" s="11"/>
      <c r="BQE111" s="11"/>
      <c r="BQF111" s="11"/>
      <c r="BQG111" s="11"/>
      <c r="BQH111" s="11"/>
      <c r="BQI111" s="11"/>
      <c r="BQJ111" s="11"/>
      <c r="BQK111" s="11"/>
      <c r="BQL111" s="11"/>
      <c r="BQM111" s="11"/>
      <c r="BQN111" s="11"/>
      <c r="BQO111" s="11"/>
      <c r="BQP111" s="11"/>
      <c r="BQQ111" s="11"/>
      <c r="BQR111" s="11"/>
      <c r="BQS111" s="11"/>
      <c r="BQT111" s="11"/>
      <c r="BQU111" s="11"/>
      <c r="BQV111" s="11"/>
      <c r="BQW111" s="11"/>
      <c r="BQX111" s="11"/>
      <c r="BQY111" s="11"/>
      <c r="BQZ111" s="11"/>
      <c r="BRA111" s="11"/>
      <c r="BRB111" s="11"/>
      <c r="BRC111" s="11"/>
      <c r="BRD111" s="11"/>
      <c r="BRE111" s="11"/>
      <c r="BRF111" s="11"/>
      <c r="BRG111" s="11"/>
      <c r="BRH111" s="11"/>
      <c r="BRI111" s="11"/>
      <c r="BRJ111" s="11"/>
      <c r="BRK111" s="11"/>
      <c r="BRL111" s="11"/>
      <c r="BRM111" s="11"/>
      <c r="BRN111" s="11"/>
      <c r="BRO111" s="11"/>
      <c r="BRP111" s="11"/>
      <c r="BRQ111" s="11"/>
      <c r="BRR111" s="11"/>
      <c r="BRS111" s="11"/>
      <c r="BRT111" s="11"/>
      <c r="BRU111" s="11"/>
      <c r="BRV111" s="11"/>
      <c r="BRW111" s="11"/>
      <c r="BRX111" s="11"/>
      <c r="BRY111" s="11"/>
      <c r="BRZ111" s="11"/>
      <c r="BSA111" s="11"/>
      <c r="BSB111" s="11"/>
      <c r="BSC111" s="11"/>
      <c r="BSD111" s="11"/>
      <c r="BSE111" s="11"/>
      <c r="BSF111" s="11"/>
      <c r="BSG111" s="11"/>
      <c r="BSH111" s="11"/>
      <c r="BSI111" s="11"/>
      <c r="BSJ111" s="11"/>
      <c r="BSK111" s="11"/>
      <c r="BSL111" s="11"/>
      <c r="BSM111" s="11"/>
      <c r="BSN111" s="11"/>
      <c r="BSO111" s="11"/>
      <c r="BSP111" s="11"/>
      <c r="BSQ111" s="11"/>
      <c r="BSR111" s="11"/>
      <c r="BSS111" s="11"/>
      <c r="BST111" s="11"/>
      <c r="BSU111" s="11"/>
      <c r="BSV111" s="11"/>
      <c r="BSW111" s="11"/>
      <c r="BSX111" s="11"/>
      <c r="BSY111" s="11"/>
      <c r="BSZ111" s="11"/>
      <c r="BTA111" s="11"/>
      <c r="BTB111" s="11"/>
      <c r="BTC111" s="11"/>
      <c r="BTD111" s="11"/>
      <c r="BTE111" s="11"/>
      <c r="BTF111" s="11"/>
      <c r="BTG111" s="11"/>
      <c r="BTH111" s="11"/>
      <c r="BTI111" s="11"/>
      <c r="BTJ111" s="11"/>
      <c r="BTK111" s="11"/>
      <c r="BTL111" s="11"/>
      <c r="BTM111" s="11"/>
      <c r="BTN111" s="11"/>
      <c r="BTO111" s="11"/>
      <c r="BTP111" s="11"/>
      <c r="BTQ111" s="11"/>
      <c r="BTR111" s="11"/>
      <c r="BTS111" s="11"/>
      <c r="BTT111" s="11"/>
      <c r="BTU111" s="11"/>
      <c r="BTV111" s="11"/>
      <c r="BTW111" s="11"/>
      <c r="BTX111" s="11"/>
      <c r="BTY111" s="11"/>
      <c r="BTZ111" s="11"/>
      <c r="BUA111" s="11"/>
      <c r="BUB111" s="11"/>
      <c r="BUC111" s="11"/>
      <c r="BUD111" s="11"/>
      <c r="BUE111" s="11"/>
      <c r="BUF111" s="11"/>
      <c r="BUG111" s="11"/>
      <c r="BUH111" s="11"/>
      <c r="BUI111" s="11"/>
      <c r="BUJ111" s="11"/>
      <c r="BUK111" s="11"/>
      <c r="BUL111" s="11"/>
      <c r="BUM111" s="11"/>
      <c r="BUN111" s="11"/>
      <c r="BUO111" s="11"/>
      <c r="BUP111" s="11"/>
      <c r="BUQ111" s="11"/>
      <c r="BUR111" s="11"/>
      <c r="BUS111" s="11"/>
      <c r="BUT111" s="11"/>
      <c r="BUU111" s="11"/>
      <c r="BUV111" s="11"/>
      <c r="BUW111" s="11"/>
      <c r="BUX111" s="11"/>
      <c r="BUY111" s="11"/>
      <c r="BUZ111" s="11"/>
      <c r="BVA111" s="11"/>
      <c r="BVB111" s="11"/>
      <c r="BVC111" s="11"/>
      <c r="BVD111" s="11"/>
      <c r="BVE111" s="11"/>
      <c r="BVF111" s="11"/>
      <c r="BVG111" s="11"/>
      <c r="BVH111" s="11"/>
      <c r="BVI111" s="11"/>
      <c r="BVJ111" s="11"/>
      <c r="BVK111" s="11"/>
      <c r="BVL111" s="11"/>
      <c r="BVM111" s="11"/>
      <c r="BVN111" s="11"/>
      <c r="BVO111" s="11"/>
      <c r="BVP111" s="11"/>
      <c r="BVQ111" s="11"/>
      <c r="BVR111" s="11"/>
      <c r="BVS111" s="11"/>
      <c r="BVT111" s="11"/>
      <c r="BVU111" s="11"/>
      <c r="BVV111" s="11"/>
      <c r="BVW111" s="11"/>
      <c r="BVX111" s="11"/>
      <c r="BVY111" s="11"/>
      <c r="BVZ111" s="11"/>
      <c r="BWA111" s="11"/>
      <c r="BWB111" s="11"/>
      <c r="BWC111" s="11"/>
      <c r="BWD111" s="11"/>
      <c r="BWE111" s="11"/>
      <c r="BWF111" s="11"/>
      <c r="BWG111" s="11"/>
      <c r="BWH111" s="11"/>
      <c r="BWI111" s="11"/>
      <c r="BWJ111" s="11"/>
      <c r="BWK111" s="11"/>
      <c r="BWL111" s="11"/>
      <c r="BWM111" s="11"/>
      <c r="BWN111" s="11"/>
      <c r="BWO111" s="11"/>
      <c r="BWP111" s="11"/>
      <c r="BWQ111" s="11"/>
      <c r="BWR111" s="11"/>
      <c r="BWS111" s="11"/>
      <c r="BWT111" s="11"/>
      <c r="BWU111" s="11"/>
      <c r="BWV111" s="11"/>
      <c r="BWW111" s="11"/>
      <c r="BWX111" s="11"/>
      <c r="BWY111" s="11"/>
      <c r="BWZ111" s="11"/>
      <c r="BXA111" s="11"/>
      <c r="BXB111" s="11"/>
      <c r="BXC111" s="11"/>
      <c r="BXD111" s="11"/>
      <c r="BXE111" s="11"/>
      <c r="BXF111" s="11"/>
      <c r="BXG111" s="11"/>
      <c r="BXH111" s="11"/>
      <c r="BXI111" s="11"/>
      <c r="BXJ111" s="11"/>
      <c r="BXK111" s="11"/>
      <c r="BXL111" s="11"/>
      <c r="BXM111" s="11"/>
      <c r="BXN111" s="11"/>
      <c r="BXO111" s="11"/>
      <c r="BXP111" s="11"/>
      <c r="BXQ111" s="11"/>
      <c r="BXR111" s="11"/>
      <c r="BXS111" s="11"/>
      <c r="BXT111" s="11"/>
      <c r="BXU111" s="11"/>
      <c r="BXV111" s="11"/>
      <c r="BXW111" s="11"/>
      <c r="BXX111" s="11"/>
      <c r="BXY111" s="11"/>
      <c r="BXZ111" s="11"/>
      <c r="BYA111" s="11"/>
      <c r="BYB111" s="11"/>
      <c r="BYC111" s="11"/>
      <c r="BYD111" s="11"/>
      <c r="BYE111" s="11"/>
      <c r="BYF111" s="11"/>
      <c r="BYG111" s="11"/>
      <c r="BYH111" s="11"/>
      <c r="BYI111" s="11"/>
      <c r="BYJ111" s="11"/>
      <c r="BYK111" s="11"/>
      <c r="BYL111" s="11"/>
      <c r="BYM111" s="11"/>
      <c r="BYN111" s="11"/>
      <c r="BYO111" s="11"/>
      <c r="BYP111" s="11"/>
      <c r="BYQ111" s="11"/>
      <c r="BYR111" s="11"/>
      <c r="BYS111" s="11"/>
      <c r="BYT111" s="11"/>
      <c r="BYU111" s="11"/>
      <c r="BYV111" s="11"/>
      <c r="BYW111" s="11"/>
      <c r="BYX111" s="11"/>
      <c r="BYY111" s="11"/>
      <c r="BYZ111" s="11"/>
      <c r="BZA111" s="11"/>
      <c r="BZB111" s="11"/>
      <c r="BZC111" s="11"/>
      <c r="BZD111" s="11"/>
      <c r="BZE111" s="11"/>
      <c r="BZF111" s="11"/>
      <c r="BZG111" s="11"/>
      <c r="BZH111" s="11"/>
      <c r="BZI111" s="11"/>
      <c r="BZJ111" s="11"/>
      <c r="BZK111" s="11"/>
      <c r="BZL111" s="11"/>
      <c r="BZM111" s="11"/>
      <c r="BZN111" s="11"/>
      <c r="BZO111" s="11"/>
      <c r="BZP111" s="11"/>
      <c r="BZQ111" s="11"/>
      <c r="BZR111" s="11"/>
      <c r="BZS111" s="11"/>
      <c r="BZT111" s="11"/>
      <c r="BZU111" s="11"/>
      <c r="BZV111" s="11"/>
      <c r="BZW111" s="11"/>
      <c r="BZX111" s="11"/>
      <c r="BZY111" s="11"/>
      <c r="BZZ111" s="11"/>
      <c r="CAA111" s="11"/>
      <c r="CAB111" s="11"/>
      <c r="CAC111" s="11"/>
      <c r="CAD111" s="11"/>
      <c r="CAE111" s="11"/>
      <c r="CAF111" s="11"/>
      <c r="CAG111" s="11"/>
      <c r="CAH111" s="11"/>
      <c r="CAI111" s="11"/>
      <c r="CAJ111" s="11"/>
      <c r="CAK111" s="11"/>
      <c r="CAL111" s="11"/>
      <c r="CAM111" s="11"/>
      <c r="CAN111" s="11"/>
      <c r="CAO111" s="11"/>
      <c r="CAP111" s="11"/>
      <c r="CAQ111" s="11"/>
      <c r="CAR111" s="11"/>
      <c r="CAS111" s="11"/>
      <c r="CAT111" s="11"/>
      <c r="CAU111" s="11"/>
      <c r="CAV111" s="11"/>
      <c r="CAW111" s="11"/>
      <c r="CAX111" s="11"/>
      <c r="CAY111" s="11"/>
      <c r="CAZ111" s="11"/>
      <c r="CBA111" s="11"/>
      <c r="CBB111" s="11"/>
      <c r="CBC111" s="11"/>
      <c r="CBD111" s="11"/>
      <c r="CBE111" s="11"/>
      <c r="CBF111" s="11"/>
      <c r="CBG111" s="11"/>
      <c r="CBH111" s="11"/>
      <c r="CBI111" s="11"/>
      <c r="CBJ111" s="11"/>
      <c r="CBK111" s="11"/>
      <c r="CBL111" s="11"/>
      <c r="CBM111" s="11"/>
      <c r="CBN111" s="11"/>
      <c r="CBO111" s="11"/>
      <c r="CBP111" s="11"/>
      <c r="CBQ111" s="11"/>
      <c r="CBR111" s="11"/>
      <c r="CBS111" s="11"/>
      <c r="CBT111" s="11"/>
      <c r="CBU111" s="11"/>
      <c r="CBV111" s="11"/>
      <c r="CBW111" s="11"/>
      <c r="CBX111" s="11"/>
      <c r="CBY111" s="11"/>
      <c r="CBZ111" s="11"/>
      <c r="CCA111" s="11"/>
      <c r="CCB111" s="11"/>
      <c r="CCC111" s="11"/>
      <c r="CCD111" s="11"/>
      <c r="CCE111" s="11"/>
      <c r="CCF111" s="11"/>
      <c r="CCG111" s="11"/>
      <c r="CCH111" s="11"/>
      <c r="CCI111" s="11"/>
      <c r="CCJ111" s="11"/>
      <c r="CCK111" s="11"/>
      <c r="CCL111" s="11"/>
      <c r="CCM111" s="11"/>
      <c r="CCN111" s="11"/>
      <c r="CCO111" s="11"/>
      <c r="CCP111" s="11"/>
      <c r="CCQ111" s="11"/>
      <c r="CCR111" s="11"/>
      <c r="CCS111" s="11"/>
      <c r="CCT111" s="11"/>
      <c r="CCU111" s="11"/>
      <c r="CCV111" s="11"/>
      <c r="CCW111" s="11"/>
      <c r="CCX111" s="11"/>
      <c r="CCY111" s="11"/>
      <c r="CCZ111" s="11"/>
      <c r="CDA111" s="11"/>
      <c r="CDB111" s="11"/>
      <c r="CDC111" s="11"/>
      <c r="CDD111" s="11"/>
      <c r="CDE111" s="11"/>
      <c r="CDF111" s="11"/>
      <c r="CDG111" s="11"/>
      <c r="CDH111" s="11"/>
      <c r="CDI111" s="11"/>
      <c r="CDJ111" s="11"/>
      <c r="CDK111" s="11"/>
      <c r="CDL111" s="11"/>
      <c r="CDM111" s="11"/>
      <c r="CDN111" s="11"/>
      <c r="CDO111" s="11"/>
      <c r="CDP111" s="11"/>
      <c r="CDQ111" s="11"/>
      <c r="CDR111" s="11"/>
      <c r="CDS111" s="11"/>
      <c r="CDT111" s="11"/>
      <c r="CDU111" s="11"/>
      <c r="CDV111" s="11"/>
      <c r="CDW111" s="11"/>
      <c r="CDX111" s="11"/>
      <c r="CDY111" s="11"/>
      <c r="CDZ111" s="11"/>
      <c r="CEA111" s="11"/>
      <c r="CEB111" s="11"/>
      <c r="CEC111" s="11"/>
      <c r="CED111" s="11"/>
      <c r="CEE111" s="11"/>
      <c r="CEF111" s="11"/>
      <c r="CEG111" s="11"/>
      <c r="CEH111" s="11"/>
      <c r="CEI111" s="11"/>
      <c r="CEJ111" s="11"/>
      <c r="CEK111" s="11"/>
      <c r="CEL111" s="11"/>
      <c r="CEM111" s="11"/>
      <c r="CEN111" s="11"/>
      <c r="CEO111" s="11"/>
      <c r="CEP111" s="11"/>
      <c r="CEQ111" s="11"/>
      <c r="CER111" s="11"/>
      <c r="CES111" s="11"/>
      <c r="CET111" s="11"/>
      <c r="CEU111" s="11"/>
      <c r="CEV111" s="11"/>
      <c r="CEW111" s="11"/>
      <c r="CEX111" s="11"/>
      <c r="CEY111" s="11"/>
      <c r="CEZ111" s="11"/>
      <c r="CFA111" s="11"/>
      <c r="CFB111" s="11"/>
      <c r="CFC111" s="11"/>
      <c r="CFD111" s="11"/>
      <c r="CFE111" s="11"/>
      <c r="CFF111" s="11"/>
      <c r="CFG111" s="11"/>
      <c r="CFH111" s="11"/>
      <c r="CFI111" s="11"/>
      <c r="CFJ111" s="11"/>
      <c r="CFK111" s="11"/>
      <c r="CFL111" s="11"/>
      <c r="CFM111" s="11"/>
      <c r="CFN111" s="11"/>
      <c r="CFO111" s="11"/>
      <c r="CFP111" s="11"/>
      <c r="CFQ111" s="11"/>
      <c r="CFR111" s="11"/>
      <c r="CFS111" s="11"/>
      <c r="CFT111" s="11"/>
      <c r="CFU111" s="11"/>
      <c r="CFV111" s="11"/>
      <c r="CFW111" s="11"/>
      <c r="CFX111" s="11"/>
      <c r="CFY111" s="11"/>
      <c r="CFZ111" s="11"/>
      <c r="CGA111" s="11"/>
      <c r="CGB111" s="11"/>
      <c r="CGC111" s="11"/>
      <c r="CGD111" s="11"/>
      <c r="CGE111" s="11"/>
      <c r="CGF111" s="11"/>
      <c r="CGG111" s="11"/>
      <c r="CGH111" s="11"/>
      <c r="CGI111" s="11"/>
      <c r="CGJ111" s="11"/>
      <c r="CGK111" s="11"/>
      <c r="CGL111" s="11"/>
      <c r="CGM111" s="11"/>
      <c r="CGN111" s="11"/>
      <c r="CGO111" s="11"/>
      <c r="CGP111" s="11"/>
      <c r="CGQ111" s="11"/>
      <c r="CGR111" s="11"/>
      <c r="CGS111" s="11"/>
      <c r="CGT111" s="11"/>
      <c r="CGU111" s="11"/>
      <c r="CGV111" s="11"/>
      <c r="CGW111" s="11"/>
      <c r="CGX111" s="11"/>
      <c r="CGY111" s="11"/>
      <c r="CGZ111" s="11"/>
      <c r="CHA111" s="11"/>
      <c r="CHB111" s="11"/>
      <c r="CHC111" s="11"/>
      <c r="CHD111" s="11"/>
      <c r="CHE111" s="11"/>
      <c r="CHF111" s="11"/>
      <c r="CHG111" s="11"/>
      <c r="CHH111" s="11"/>
      <c r="CHI111" s="11"/>
      <c r="CHJ111" s="11"/>
      <c r="CHK111" s="11"/>
      <c r="CHL111" s="11"/>
      <c r="CHM111" s="11"/>
      <c r="CHN111" s="11"/>
      <c r="CHO111" s="11"/>
      <c r="CHP111" s="11"/>
      <c r="CHQ111" s="11"/>
      <c r="CHR111" s="11"/>
      <c r="CHS111" s="11"/>
      <c r="CHT111" s="11"/>
      <c r="CHU111" s="11"/>
      <c r="CHV111" s="11"/>
      <c r="CHW111" s="11"/>
      <c r="CHX111" s="11"/>
      <c r="CHY111" s="11"/>
      <c r="CHZ111" s="11"/>
      <c r="CIA111" s="11"/>
      <c r="CIB111" s="11"/>
      <c r="CIC111" s="11"/>
      <c r="CID111" s="11"/>
      <c r="CIE111" s="11"/>
      <c r="CIF111" s="11"/>
      <c r="CIG111" s="11"/>
      <c r="CIH111" s="11"/>
      <c r="CII111" s="11"/>
      <c r="CIJ111" s="11"/>
      <c r="CIK111" s="11"/>
      <c r="CIL111" s="11"/>
      <c r="CIM111" s="11"/>
      <c r="CIN111" s="11"/>
      <c r="CIO111" s="11"/>
      <c r="CIP111" s="11"/>
      <c r="CIQ111" s="11"/>
      <c r="CIR111" s="11"/>
      <c r="CIS111" s="11"/>
      <c r="CIT111" s="11"/>
      <c r="CIU111" s="11"/>
      <c r="CIV111" s="11"/>
      <c r="CIW111" s="11"/>
      <c r="CIX111" s="11"/>
      <c r="CIY111" s="11"/>
      <c r="CIZ111" s="11"/>
      <c r="CJA111" s="11"/>
      <c r="CJB111" s="11"/>
      <c r="CJC111" s="11"/>
      <c r="CJD111" s="11"/>
      <c r="CJE111" s="11"/>
      <c r="CJF111" s="11"/>
      <c r="CJG111" s="11"/>
      <c r="CJH111" s="11"/>
      <c r="CJI111" s="11"/>
      <c r="CJJ111" s="11"/>
      <c r="CJK111" s="11"/>
      <c r="CJL111" s="11"/>
      <c r="CJM111" s="11"/>
      <c r="CJN111" s="11"/>
      <c r="CJO111" s="11"/>
      <c r="CJP111" s="11"/>
      <c r="CJQ111" s="11"/>
      <c r="CJR111" s="11"/>
      <c r="CJS111" s="11"/>
      <c r="CJT111" s="11"/>
      <c r="CJU111" s="11"/>
      <c r="CJV111" s="11"/>
      <c r="CJW111" s="11"/>
      <c r="CJX111" s="11"/>
      <c r="CJY111" s="11"/>
      <c r="CJZ111" s="11"/>
      <c r="CKA111" s="11"/>
      <c r="CKB111" s="11"/>
      <c r="CKC111" s="11"/>
      <c r="CKD111" s="11"/>
      <c r="CKE111" s="11"/>
      <c r="CKF111" s="11"/>
      <c r="CKG111" s="11"/>
      <c r="CKH111" s="11"/>
      <c r="CKI111" s="11"/>
      <c r="CKJ111" s="11"/>
      <c r="CKK111" s="11"/>
      <c r="CKL111" s="11"/>
      <c r="CKM111" s="11"/>
      <c r="CKN111" s="11"/>
      <c r="CKO111" s="11"/>
      <c r="CKP111" s="11"/>
      <c r="CKQ111" s="11"/>
      <c r="CKR111" s="11"/>
      <c r="CKS111" s="11"/>
      <c r="CKT111" s="11"/>
      <c r="CKU111" s="11"/>
      <c r="CKV111" s="11"/>
      <c r="CKW111" s="11"/>
      <c r="CKX111" s="11"/>
      <c r="CKY111" s="11"/>
      <c r="CKZ111" s="11"/>
      <c r="CLA111" s="11"/>
      <c r="CLB111" s="11"/>
      <c r="CLC111" s="11"/>
      <c r="CLD111" s="11"/>
      <c r="CLE111" s="11"/>
      <c r="CLF111" s="11"/>
      <c r="CLG111" s="11"/>
      <c r="CLH111" s="11"/>
      <c r="CLI111" s="11"/>
      <c r="CLJ111" s="11"/>
      <c r="CLK111" s="11"/>
      <c r="CLL111" s="11"/>
      <c r="CLM111" s="11"/>
      <c r="CLN111" s="11"/>
      <c r="CLO111" s="11"/>
      <c r="CLP111" s="11"/>
      <c r="CLQ111" s="11"/>
      <c r="CLR111" s="11"/>
      <c r="CLS111" s="11"/>
      <c r="CLT111" s="11"/>
      <c r="CLU111" s="11"/>
      <c r="CLV111" s="11"/>
      <c r="CLW111" s="11"/>
      <c r="CLX111" s="11"/>
      <c r="CLY111" s="11"/>
      <c r="CLZ111" s="11"/>
      <c r="CMA111" s="11"/>
      <c r="CMB111" s="11"/>
      <c r="CMC111" s="11"/>
      <c r="CMD111" s="11"/>
      <c r="CME111" s="11"/>
      <c r="CMF111" s="11"/>
      <c r="CMG111" s="11"/>
      <c r="CMH111" s="11"/>
      <c r="CMI111" s="11"/>
      <c r="CMJ111" s="11"/>
      <c r="CMK111" s="11"/>
      <c r="CML111" s="11"/>
      <c r="CMM111" s="11"/>
      <c r="CMN111" s="11"/>
      <c r="CMO111" s="11"/>
      <c r="CMP111" s="11"/>
      <c r="CMQ111" s="11"/>
      <c r="CMR111" s="11"/>
      <c r="CMS111" s="11"/>
      <c r="CMT111" s="11"/>
      <c r="CMU111" s="11"/>
      <c r="CMV111" s="11"/>
      <c r="CMW111" s="11"/>
      <c r="CMX111" s="11"/>
      <c r="CMY111" s="11"/>
      <c r="CMZ111" s="11"/>
      <c r="CNA111" s="11"/>
      <c r="CNB111" s="11"/>
      <c r="CNC111" s="11"/>
      <c r="CND111" s="11"/>
      <c r="CNE111" s="11"/>
      <c r="CNF111" s="11"/>
      <c r="CNG111" s="11"/>
      <c r="CNH111" s="11"/>
      <c r="CNI111" s="11"/>
      <c r="CNJ111" s="11"/>
      <c r="CNK111" s="11"/>
      <c r="CNL111" s="11"/>
      <c r="CNM111" s="11"/>
      <c r="CNN111" s="11"/>
      <c r="CNO111" s="11"/>
      <c r="CNP111" s="11"/>
      <c r="CNQ111" s="11"/>
      <c r="CNR111" s="11"/>
      <c r="CNS111" s="11"/>
      <c r="CNT111" s="11"/>
      <c r="CNU111" s="11"/>
      <c r="CNV111" s="11"/>
      <c r="CNW111" s="11"/>
      <c r="CNX111" s="11"/>
      <c r="CNY111" s="11"/>
      <c r="CNZ111" s="11"/>
      <c r="COA111" s="11"/>
      <c r="COB111" s="11"/>
      <c r="COC111" s="11"/>
      <c r="COD111" s="11"/>
      <c r="COE111" s="11"/>
      <c r="COF111" s="11"/>
      <c r="COG111" s="11"/>
      <c r="COH111" s="11"/>
      <c r="COI111" s="11"/>
      <c r="COJ111" s="11"/>
      <c r="COK111" s="11"/>
      <c r="COL111" s="11"/>
      <c r="COM111" s="11"/>
      <c r="CON111" s="11"/>
      <c r="COO111" s="11"/>
      <c r="COP111" s="11"/>
      <c r="COQ111" s="11"/>
      <c r="COR111" s="11"/>
      <c r="COS111" s="11"/>
      <c r="COT111" s="11"/>
      <c r="COU111" s="11"/>
      <c r="COV111" s="11"/>
      <c r="COW111" s="11"/>
      <c r="COX111" s="11"/>
      <c r="COY111" s="11"/>
      <c r="COZ111" s="11"/>
      <c r="CPA111" s="11"/>
      <c r="CPB111" s="11"/>
      <c r="CPC111" s="11"/>
      <c r="CPD111" s="11"/>
      <c r="CPE111" s="11"/>
      <c r="CPF111" s="11"/>
      <c r="CPG111" s="11"/>
      <c r="CPH111" s="11"/>
      <c r="CPI111" s="11"/>
      <c r="CPJ111" s="11"/>
      <c r="CPK111" s="11"/>
      <c r="CPL111" s="11"/>
      <c r="CPM111" s="11"/>
      <c r="CPN111" s="11"/>
      <c r="CPO111" s="11"/>
      <c r="CPP111" s="11"/>
      <c r="CPQ111" s="11"/>
      <c r="CPR111" s="11"/>
      <c r="CPS111" s="11"/>
      <c r="CPT111" s="11"/>
      <c r="CPU111" s="11"/>
      <c r="CPV111" s="11"/>
      <c r="CPW111" s="11"/>
      <c r="CPX111" s="11"/>
      <c r="CPY111" s="11"/>
      <c r="CPZ111" s="11"/>
      <c r="CQA111" s="11"/>
      <c r="CQB111" s="11"/>
      <c r="CQC111" s="11"/>
      <c r="CQD111" s="11"/>
      <c r="CQE111" s="11"/>
      <c r="CQF111" s="11"/>
      <c r="CQG111" s="11"/>
      <c r="CQH111" s="11"/>
      <c r="CQI111" s="11"/>
      <c r="CQJ111" s="11"/>
      <c r="CQK111" s="11"/>
      <c r="CQL111" s="11"/>
      <c r="CQM111" s="11"/>
      <c r="CQN111" s="11"/>
      <c r="CQO111" s="11"/>
      <c r="CQP111" s="11"/>
      <c r="CQQ111" s="11"/>
      <c r="CQR111" s="11"/>
      <c r="CQS111" s="11"/>
      <c r="CQT111" s="11"/>
      <c r="CQU111" s="11"/>
      <c r="CQV111" s="11"/>
      <c r="CQW111" s="11"/>
      <c r="CQX111" s="11"/>
      <c r="CQY111" s="11"/>
      <c r="CQZ111" s="11"/>
      <c r="CRA111" s="11"/>
      <c r="CRB111" s="11"/>
      <c r="CRC111" s="11"/>
      <c r="CRD111" s="11"/>
      <c r="CRE111" s="11"/>
      <c r="CRF111" s="11"/>
      <c r="CRG111" s="11"/>
      <c r="CRH111" s="11"/>
      <c r="CRI111" s="11"/>
      <c r="CRJ111" s="11"/>
      <c r="CRK111" s="11"/>
      <c r="CRL111" s="11"/>
      <c r="CRM111" s="11"/>
      <c r="CRN111" s="11"/>
      <c r="CRO111" s="11"/>
      <c r="CRP111" s="11"/>
      <c r="CRQ111" s="11"/>
      <c r="CRR111" s="11"/>
      <c r="CRS111" s="11"/>
      <c r="CRT111" s="11"/>
      <c r="CRU111" s="11"/>
      <c r="CRV111" s="11"/>
      <c r="CRW111" s="11"/>
      <c r="CRX111" s="11"/>
      <c r="CRY111" s="11"/>
      <c r="CRZ111" s="11"/>
      <c r="CSA111" s="11"/>
      <c r="CSB111" s="11"/>
      <c r="CSC111" s="11"/>
      <c r="CSD111" s="11"/>
      <c r="CSE111" s="11"/>
      <c r="CSF111" s="11"/>
      <c r="CSG111" s="11"/>
      <c r="CSH111" s="11"/>
      <c r="CSI111" s="11"/>
      <c r="CSJ111" s="11"/>
      <c r="CSK111" s="11"/>
      <c r="CSL111" s="11"/>
      <c r="CSM111" s="11"/>
      <c r="CSN111" s="11"/>
      <c r="CSO111" s="11"/>
      <c r="CSP111" s="11"/>
      <c r="CSQ111" s="11"/>
      <c r="CSR111" s="11"/>
      <c r="CSS111" s="11"/>
      <c r="CST111" s="11"/>
      <c r="CSU111" s="11"/>
      <c r="CSV111" s="11"/>
      <c r="CSW111" s="11"/>
      <c r="CSX111" s="11"/>
      <c r="CSY111" s="11"/>
      <c r="CSZ111" s="11"/>
      <c r="CTA111" s="11"/>
      <c r="CTB111" s="11"/>
      <c r="CTC111" s="11"/>
      <c r="CTD111" s="11"/>
      <c r="CTE111" s="11"/>
      <c r="CTF111" s="11"/>
      <c r="CTG111" s="11"/>
      <c r="CTH111" s="11"/>
      <c r="CTI111" s="11"/>
      <c r="CTJ111" s="11"/>
      <c r="CTK111" s="11"/>
      <c r="CTL111" s="11"/>
      <c r="CTM111" s="11"/>
      <c r="CTN111" s="11"/>
      <c r="CTO111" s="11"/>
      <c r="CTP111" s="11"/>
      <c r="CTQ111" s="11"/>
      <c r="CTR111" s="11"/>
      <c r="CTS111" s="11"/>
      <c r="CTT111" s="11"/>
      <c r="CTU111" s="11"/>
      <c r="CTV111" s="11"/>
      <c r="CTW111" s="11"/>
      <c r="CTX111" s="11"/>
      <c r="CTY111" s="11"/>
      <c r="CTZ111" s="11"/>
      <c r="CUA111" s="11"/>
      <c r="CUB111" s="11"/>
      <c r="CUC111" s="11"/>
      <c r="CUD111" s="11"/>
      <c r="CUE111" s="11"/>
      <c r="CUF111" s="11"/>
      <c r="CUG111" s="11"/>
      <c r="CUH111" s="11"/>
      <c r="CUI111" s="11"/>
      <c r="CUJ111" s="11"/>
      <c r="CUK111" s="11"/>
      <c r="CUL111" s="11"/>
      <c r="CUM111" s="11"/>
      <c r="CUN111" s="11"/>
      <c r="CUO111" s="11"/>
      <c r="CUP111" s="11"/>
      <c r="CUQ111" s="11"/>
      <c r="CUR111" s="11"/>
      <c r="CUS111" s="11"/>
      <c r="CUT111" s="11"/>
      <c r="CUU111" s="11"/>
      <c r="CUV111" s="11"/>
      <c r="CUW111" s="11"/>
      <c r="CUX111" s="11"/>
      <c r="CUY111" s="11"/>
      <c r="CUZ111" s="11"/>
      <c r="CVA111" s="11"/>
      <c r="CVB111" s="11"/>
      <c r="CVC111" s="11"/>
      <c r="CVD111" s="11"/>
      <c r="CVE111" s="11"/>
      <c r="CVF111" s="11"/>
      <c r="CVG111" s="11"/>
      <c r="CVH111" s="11"/>
      <c r="CVI111" s="11"/>
      <c r="CVJ111" s="11"/>
      <c r="CVK111" s="11"/>
      <c r="CVL111" s="11"/>
      <c r="CVM111" s="11"/>
      <c r="CVN111" s="11"/>
      <c r="CVO111" s="11"/>
      <c r="CVP111" s="11"/>
      <c r="CVQ111" s="11"/>
      <c r="CVR111" s="11"/>
      <c r="CVS111" s="11"/>
      <c r="CVT111" s="11"/>
      <c r="CVU111" s="11"/>
      <c r="CVV111" s="11"/>
      <c r="CVW111" s="11"/>
      <c r="CVX111" s="11"/>
      <c r="CVY111" s="11"/>
      <c r="CVZ111" s="11"/>
      <c r="CWA111" s="11"/>
      <c r="CWB111" s="11"/>
      <c r="CWC111" s="11"/>
      <c r="CWD111" s="11"/>
      <c r="CWE111" s="11"/>
      <c r="CWF111" s="11"/>
      <c r="CWG111" s="11"/>
      <c r="CWH111" s="11"/>
      <c r="CWI111" s="11"/>
      <c r="CWJ111" s="11"/>
      <c r="CWK111" s="11"/>
      <c r="CWL111" s="11"/>
      <c r="CWM111" s="11"/>
      <c r="CWN111" s="11"/>
      <c r="CWO111" s="11"/>
      <c r="CWP111" s="11"/>
      <c r="CWQ111" s="11"/>
      <c r="CWR111" s="11"/>
      <c r="CWS111" s="11"/>
      <c r="CWT111" s="11"/>
      <c r="CWU111" s="11"/>
      <c r="CWV111" s="11"/>
      <c r="CWW111" s="11"/>
      <c r="CWX111" s="11"/>
      <c r="CWY111" s="11"/>
      <c r="CWZ111" s="11"/>
      <c r="CXA111" s="11"/>
      <c r="CXB111" s="11"/>
      <c r="CXC111" s="11"/>
      <c r="CXD111" s="11"/>
      <c r="CXE111" s="11"/>
      <c r="CXF111" s="11"/>
      <c r="CXG111" s="11"/>
      <c r="CXH111" s="11"/>
      <c r="CXI111" s="11"/>
      <c r="CXJ111" s="11"/>
      <c r="CXK111" s="11"/>
      <c r="CXL111" s="11"/>
      <c r="CXM111" s="11"/>
      <c r="CXN111" s="11"/>
      <c r="CXO111" s="11"/>
      <c r="CXP111" s="11"/>
      <c r="CXQ111" s="11"/>
      <c r="CXR111" s="11"/>
      <c r="CXS111" s="11"/>
      <c r="CXT111" s="11"/>
      <c r="CXU111" s="11"/>
      <c r="CXV111" s="11"/>
      <c r="CXW111" s="11"/>
      <c r="CXX111" s="11"/>
      <c r="CXY111" s="11"/>
      <c r="CXZ111" s="11"/>
      <c r="CYA111" s="11"/>
      <c r="CYB111" s="11"/>
      <c r="CYC111" s="11"/>
      <c r="CYD111" s="11"/>
      <c r="CYE111" s="11"/>
      <c r="CYF111" s="11"/>
      <c r="CYG111" s="11"/>
      <c r="CYH111" s="11"/>
      <c r="CYI111" s="11"/>
      <c r="CYJ111" s="11"/>
      <c r="CYK111" s="11"/>
      <c r="CYL111" s="11"/>
      <c r="CYM111" s="11"/>
      <c r="CYN111" s="11"/>
      <c r="CYO111" s="11"/>
      <c r="CYP111" s="11"/>
      <c r="CYQ111" s="11"/>
      <c r="CYR111" s="11"/>
      <c r="CYS111" s="11"/>
      <c r="CYT111" s="11"/>
      <c r="CYU111" s="11"/>
      <c r="CYV111" s="11"/>
      <c r="CYW111" s="11"/>
      <c r="CYX111" s="11"/>
      <c r="CYY111" s="11"/>
      <c r="CYZ111" s="11"/>
      <c r="CZA111" s="11"/>
      <c r="CZB111" s="11"/>
      <c r="CZC111" s="11"/>
      <c r="CZD111" s="11"/>
      <c r="CZE111" s="11"/>
      <c r="CZF111" s="11"/>
      <c r="CZG111" s="11"/>
      <c r="CZH111" s="11"/>
      <c r="CZI111" s="11"/>
      <c r="CZJ111" s="11"/>
      <c r="CZK111" s="11"/>
      <c r="CZL111" s="11"/>
      <c r="CZM111" s="11"/>
      <c r="CZN111" s="11"/>
      <c r="CZO111" s="11"/>
      <c r="CZP111" s="11"/>
      <c r="CZQ111" s="11"/>
      <c r="CZR111" s="11"/>
      <c r="CZS111" s="11"/>
      <c r="CZT111" s="11"/>
      <c r="CZU111" s="11"/>
      <c r="CZV111" s="11"/>
      <c r="CZW111" s="11"/>
      <c r="CZX111" s="11"/>
      <c r="CZY111" s="11"/>
      <c r="CZZ111" s="11"/>
      <c r="DAA111" s="11"/>
      <c r="DAB111" s="11"/>
      <c r="DAC111" s="11"/>
      <c r="DAD111" s="11"/>
      <c r="DAE111" s="11"/>
      <c r="DAF111" s="11"/>
      <c r="DAG111" s="11"/>
      <c r="DAH111" s="11"/>
      <c r="DAI111" s="11"/>
      <c r="DAJ111" s="11"/>
      <c r="DAK111" s="11"/>
      <c r="DAL111" s="11"/>
      <c r="DAM111" s="11"/>
      <c r="DAN111" s="11"/>
      <c r="DAO111" s="11"/>
      <c r="DAP111" s="11"/>
      <c r="DAQ111" s="11"/>
      <c r="DAR111" s="11"/>
      <c r="DAS111" s="11"/>
      <c r="DAT111" s="11"/>
      <c r="DAU111" s="11"/>
      <c r="DAV111" s="11"/>
      <c r="DAW111" s="11"/>
      <c r="DAX111" s="11"/>
      <c r="DAY111" s="11"/>
      <c r="DAZ111" s="11"/>
      <c r="DBA111" s="11"/>
      <c r="DBB111" s="11"/>
      <c r="DBC111" s="11"/>
      <c r="DBD111" s="11"/>
      <c r="DBE111" s="11"/>
      <c r="DBF111" s="11"/>
      <c r="DBG111" s="11"/>
      <c r="DBH111" s="11"/>
      <c r="DBI111" s="11"/>
      <c r="DBJ111" s="11"/>
      <c r="DBK111" s="11"/>
      <c r="DBL111" s="11"/>
      <c r="DBM111" s="11"/>
      <c r="DBN111" s="11"/>
      <c r="DBO111" s="11"/>
      <c r="DBP111" s="11"/>
      <c r="DBQ111" s="11"/>
      <c r="DBR111" s="11"/>
      <c r="DBS111" s="11"/>
      <c r="DBT111" s="11"/>
      <c r="DBU111" s="11"/>
      <c r="DBV111" s="11"/>
      <c r="DBW111" s="11"/>
      <c r="DBX111" s="11"/>
      <c r="DBY111" s="11"/>
      <c r="DBZ111" s="11"/>
      <c r="DCA111" s="11"/>
      <c r="DCB111" s="11"/>
      <c r="DCC111" s="11"/>
      <c r="DCD111" s="11"/>
      <c r="DCE111" s="11"/>
      <c r="DCF111" s="11"/>
      <c r="DCG111" s="11"/>
      <c r="DCH111" s="11"/>
      <c r="DCI111" s="11"/>
      <c r="DCJ111" s="11"/>
      <c r="DCK111" s="11"/>
      <c r="DCL111" s="11"/>
      <c r="DCM111" s="11"/>
      <c r="DCN111" s="11"/>
      <c r="DCO111" s="11"/>
      <c r="DCP111" s="11"/>
      <c r="DCQ111" s="11"/>
      <c r="DCR111" s="11"/>
      <c r="DCS111" s="11"/>
      <c r="DCT111" s="11"/>
      <c r="DCU111" s="11"/>
      <c r="DCV111" s="11"/>
      <c r="DCW111" s="11"/>
      <c r="DCX111" s="11"/>
      <c r="DCY111" s="11"/>
      <c r="DCZ111" s="11"/>
      <c r="DDA111" s="11"/>
      <c r="DDB111" s="11"/>
      <c r="DDC111" s="11"/>
      <c r="DDD111" s="11"/>
      <c r="DDE111" s="11"/>
      <c r="DDF111" s="11"/>
      <c r="DDG111" s="11"/>
      <c r="DDH111" s="11"/>
      <c r="DDI111" s="11"/>
      <c r="DDJ111" s="11"/>
      <c r="DDK111" s="11"/>
      <c r="DDL111" s="11"/>
      <c r="DDM111" s="11"/>
      <c r="DDN111" s="11"/>
      <c r="DDO111" s="11"/>
      <c r="DDP111" s="11"/>
      <c r="DDQ111" s="11"/>
      <c r="DDR111" s="11"/>
      <c r="DDS111" s="11"/>
      <c r="DDT111" s="11"/>
      <c r="DDU111" s="11"/>
      <c r="DDV111" s="11"/>
      <c r="DDW111" s="11"/>
      <c r="DDX111" s="11"/>
      <c r="DDY111" s="11"/>
      <c r="DDZ111" s="11"/>
      <c r="DEA111" s="11"/>
      <c r="DEB111" s="11"/>
      <c r="DEC111" s="11"/>
      <c r="DED111" s="11"/>
      <c r="DEE111" s="11"/>
      <c r="DEF111" s="11"/>
      <c r="DEG111" s="11"/>
      <c r="DEH111" s="11"/>
      <c r="DEI111" s="11"/>
      <c r="DEJ111" s="11"/>
      <c r="DEK111" s="11"/>
      <c r="DEL111" s="11"/>
      <c r="DEM111" s="11"/>
      <c r="DEN111" s="11"/>
      <c r="DEO111" s="11"/>
      <c r="DEP111" s="11"/>
      <c r="DEQ111" s="11"/>
      <c r="DER111" s="11"/>
      <c r="DES111" s="11"/>
      <c r="DET111" s="11"/>
      <c r="DEU111" s="11"/>
      <c r="DEV111" s="11"/>
      <c r="DEW111" s="11"/>
      <c r="DEX111" s="11"/>
      <c r="DEY111" s="11"/>
      <c r="DEZ111" s="11"/>
      <c r="DFA111" s="11"/>
      <c r="DFB111" s="11"/>
      <c r="DFC111" s="11"/>
      <c r="DFD111" s="11"/>
      <c r="DFE111" s="11"/>
      <c r="DFF111" s="11"/>
      <c r="DFG111" s="11"/>
      <c r="DFH111" s="11"/>
      <c r="DFI111" s="11"/>
      <c r="DFJ111" s="11"/>
      <c r="DFK111" s="11"/>
      <c r="DFL111" s="11"/>
      <c r="DFM111" s="11"/>
      <c r="DFN111" s="11"/>
      <c r="DFO111" s="11"/>
      <c r="DFP111" s="11"/>
      <c r="DFQ111" s="11"/>
      <c r="DFR111" s="11"/>
      <c r="DFS111" s="11"/>
      <c r="DFT111" s="11"/>
      <c r="DFU111" s="11"/>
      <c r="DFV111" s="11"/>
      <c r="DFW111" s="11"/>
      <c r="DFX111" s="11"/>
      <c r="DFY111" s="11"/>
      <c r="DFZ111" s="11"/>
      <c r="DGA111" s="11"/>
      <c r="DGB111" s="11"/>
      <c r="DGC111" s="11"/>
      <c r="DGD111" s="11"/>
      <c r="DGE111" s="11"/>
      <c r="DGF111" s="11"/>
      <c r="DGG111" s="11"/>
      <c r="DGH111" s="11"/>
      <c r="DGI111" s="11"/>
      <c r="DGJ111" s="11"/>
      <c r="DGK111" s="11"/>
      <c r="DGL111" s="11"/>
      <c r="DGM111" s="11"/>
      <c r="DGN111" s="11"/>
      <c r="DGO111" s="11"/>
      <c r="DGP111" s="11"/>
      <c r="DGQ111" s="11"/>
      <c r="DGR111" s="11"/>
      <c r="DGS111" s="11"/>
      <c r="DGT111" s="11"/>
      <c r="DGU111" s="11"/>
      <c r="DGV111" s="11"/>
      <c r="DGW111" s="11"/>
      <c r="DGX111" s="11"/>
      <c r="DGY111" s="11"/>
      <c r="DGZ111" s="11"/>
      <c r="DHA111" s="11"/>
      <c r="DHB111" s="11"/>
      <c r="DHC111" s="11"/>
      <c r="DHD111" s="11"/>
      <c r="DHE111" s="11"/>
      <c r="DHF111" s="11"/>
      <c r="DHG111" s="11"/>
      <c r="DHH111" s="11"/>
      <c r="DHI111" s="11"/>
      <c r="DHJ111" s="11"/>
      <c r="DHK111" s="11"/>
      <c r="DHL111" s="11"/>
      <c r="DHM111" s="11"/>
      <c r="DHN111" s="11"/>
      <c r="DHO111" s="11"/>
      <c r="DHP111" s="11"/>
      <c r="DHQ111" s="11"/>
      <c r="DHR111" s="11"/>
      <c r="DHS111" s="11"/>
      <c r="DHT111" s="11"/>
      <c r="DHU111" s="11"/>
      <c r="DHV111" s="11"/>
      <c r="DHW111" s="11"/>
      <c r="DHX111" s="11"/>
      <c r="DHY111" s="11"/>
      <c r="DHZ111" s="11"/>
      <c r="DIA111" s="11"/>
      <c r="DIB111" s="11"/>
      <c r="DIC111" s="11"/>
      <c r="DID111" s="11"/>
      <c r="DIE111" s="11"/>
      <c r="DIF111" s="11"/>
      <c r="DIG111" s="11"/>
      <c r="DIH111" s="11"/>
      <c r="DII111" s="11"/>
      <c r="DIJ111" s="11"/>
      <c r="DIK111" s="11"/>
      <c r="DIL111" s="11"/>
      <c r="DIM111" s="11"/>
      <c r="DIN111" s="11"/>
      <c r="DIO111" s="11"/>
      <c r="DIP111" s="11"/>
      <c r="DIQ111" s="11"/>
      <c r="DIR111" s="11"/>
      <c r="DIS111" s="11"/>
      <c r="DIT111" s="11"/>
      <c r="DIU111" s="11"/>
      <c r="DIV111" s="11"/>
      <c r="DIW111" s="11"/>
      <c r="DIX111" s="11"/>
      <c r="DIY111" s="11"/>
      <c r="DIZ111" s="11"/>
      <c r="DJA111" s="11"/>
      <c r="DJB111" s="11"/>
      <c r="DJC111" s="11"/>
      <c r="DJD111" s="11"/>
      <c r="DJE111" s="11"/>
      <c r="DJF111" s="11"/>
      <c r="DJG111" s="11"/>
      <c r="DJH111" s="11"/>
      <c r="DJI111" s="11"/>
      <c r="DJJ111" s="11"/>
      <c r="DJK111" s="11"/>
      <c r="DJL111" s="11"/>
      <c r="DJM111" s="11"/>
      <c r="DJN111" s="11"/>
      <c r="DJO111" s="11"/>
      <c r="DJP111" s="11"/>
      <c r="DJQ111" s="11"/>
      <c r="DJR111" s="11"/>
      <c r="DJS111" s="11"/>
      <c r="DJT111" s="11"/>
      <c r="DJU111" s="11"/>
      <c r="DJV111" s="11"/>
      <c r="DJW111" s="11"/>
      <c r="DJX111" s="11"/>
      <c r="DJY111" s="11"/>
      <c r="DJZ111" s="11"/>
      <c r="DKA111" s="11"/>
      <c r="DKB111" s="11"/>
      <c r="DKC111" s="11"/>
      <c r="DKD111" s="11"/>
      <c r="DKE111" s="11"/>
      <c r="DKF111" s="11"/>
      <c r="DKG111" s="11"/>
      <c r="DKH111" s="11"/>
      <c r="DKI111" s="11"/>
      <c r="DKJ111" s="11"/>
      <c r="DKK111" s="11"/>
      <c r="DKL111" s="11"/>
      <c r="DKM111" s="11"/>
      <c r="DKN111" s="11"/>
      <c r="DKO111" s="11"/>
      <c r="DKP111" s="11"/>
      <c r="DKQ111" s="11"/>
      <c r="DKR111" s="11"/>
      <c r="DKS111" s="11"/>
      <c r="DKT111" s="11"/>
      <c r="DKU111" s="11"/>
      <c r="DKV111" s="11"/>
      <c r="DKW111" s="11"/>
      <c r="DKX111" s="11"/>
      <c r="DKY111" s="11"/>
      <c r="DKZ111" s="11"/>
      <c r="DLA111" s="11"/>
      <c r="DLB111" s="11"/>
      <c r="DLC111" s="11"/>
      <c r="DLD111" s="11"/>
      <c r="DLE111" s="11"/>
      <c r="DLF111" s="11"/>
      <c r="DLG111" s="11"/>
      <c r="DLH111" s="11"/>
      <c r="DLI111" s="11"/>
      <c r="DLJ111" s="11"/>
      <c r="DLK111" s="11"/>
      <c r="DLL111" s="11"/>
      <c r="DLM111" s="11"/>
      <c r="DLN111" s="11"/>
      <c r="DLO111" s="11"/>
      <c r="DLP111" s="11"/>
      <c r="DLQ111" s="11"/>
      <c r="DLR111" s="11"/>
      <c r="DLS111" s="11"/>
      <c r="DLT111" s="11"/>
      <c r="DLU111" s="11"/>
      <c r="DLV111" s="11"/>
      <c r="DLW111" s="11"/>
      <c r="DLX111" s="11"/>
      <c r="DLY111" s="11"/>
      <c r="DLZ111" s="11"/>
      <c r="DMA111" s="11"/>
      <c r="DMB111" s="11"/>
      <c r="DMC111" s="11"/>
      <c r="DMD111" s="11"/>
      <c r="DME111" s="11"/>
      <c r="DMF111" s="11"/>
      <c r="DMG111" s="11"/>
      <c r="DMH111" s="11"/>
      <c r="DMI111" s="11"/>
      <c r="DMJ111" s="11"/>
      <c r="DMK111" s="11"/>
      <c r="DML111" s="11"/>
      <c r="DMM111" s="11"/>
      <c r="DMN111" s="11"/>
      <c r="DMO111" s="11"/>
      <c r="DMP111" s="11"/>
      <c r="DMQ111" s="11"/>
      <c r="DMR111" s="11"/>
      <c r="DMS111" s="11"/>
      <c r="DMT111" s="11"/>
      <c r="DMU111" s="11"/>
      <c r="DMV111" s="11"/>
      <c r="DMW111" s="11"/>
      <c r="DMX111" s="11"/>
      <c r="DMY111" s="11"/>
      <c r="DMZ111" s="11"/>
      <c r="DNA111" s="11"/>
      <c r="DNB111" s="11"/>
      <c r="DNC111" s="11"/>
      <c r="DND111" s="11"/>
      <c r="DNE111" s="11"/>
      <c r="DNF111" s="11"/>
      <c r="DNG111" s="11"/>
      <c r="DNH111" s="11"/>
      <c r="DNI111" s="11"/>
      <c r="DNJ111" s="11"/>
      <c r="DNK111" s="11"/>
      <c r="DNL111" s="11"/>
      <c r="DNM111" s="11"/>
      <c r="DNN111" s="11"/>
      <c r="DNO111" s="11"/>
      <c r="DNP111" s="11"/>
      <c r="DNQ111" s="11"/>
      <c r="DNR111" s="11"/>
      <c r="DNS111" s="11"/>
      <c r="DNT111" s="11"/>
      <c r="DNU111" s="11"/>
      <c r="DNV111" s="11"/>
      <c r="DNW111" s="11"/>
      <c r="DNX111" s="11"/>
      <c r="DNY111" s="11"/>
      <c r="DNZ111" s="11"/>
      <c r="DOA111" s="11"/>
      <c r="DOB111" s="11"/>
      <c r="DOC111" s="11"/>
      <c r="DOD111" s="11"/>
      <c r="DOE111" s="11"/>
      <c r="DOF111" s="11"/>
      <c r="DOG111" s="11"/>
      <c r="DOH111" s="11"/>
      <c r="DOI111" s="11"/>
      <c r="DOJ111" s="11"/>
      <c r="DOK111" s="11"/>
      <c r="DOL111" s="11"/>
      <c r="DOM111" s="11"/>
      <c r="DON111" s="11"/>
      <c r="DOO111" s="11"/>
      <c r="DOP111" s="11"/>
      <c r="DOQ111" s="11"/>
      <c r="DOR111" s="11"/>
      <c r="DOS111" s="11"/>
      <c r="DOT111" s="11"/>
      <c r="DOU111" s="11"/>
      <c r="DOV111" s="11"/>
      <c r="DOW111" s="11"/>
      <c r="DOX111" s="11"/>
      <c r="DOY111" s="11"/>
      <c r="DOZ111" s="11"/>
      <c r="DPA111" s="11"/>
      <c r="DPB111" s="11"/>
      <c r="DPC111" s="11"/>
      <c r="DPD111" s="11"/>
      <c r="DPE111" s="11"/>
      <c r="DPF111" s="11"/>
      <c r="DPG111" s="11"/>
      <c r="DPH111" s="11"/>
      <c r="DPI111" s="11"/>
      <c r="DPJ111" s="11"/>
      <c r="DPK111" s="11"/>
      <c r="DPL111" s="11"/>
      <c r="DPM111" s="11"/>
      <c r="DPN111" s="11"/>
      <c r="DPO111" s="11"/>
      <c r="DPP111" s="11"/>
      <c r="DPQ111" s="11"/>
      <c r="DPR111" s="11"/>
      <c r="DPS111" s="11"/>
      <c r="DPT111" s="11"/>
      <c r="DPU111" s="11"/>
      <c r="DPV111" s="11"/>
      <c r="DPW111" s="11"/>
      <c r="DPX111" s="11"/>
      <c r="DPY111" s="11"/>
      <c r="DPZ111" s="11"/>
      <c r="DQA111" s="11"/>
      <c r="DQB111" s="11"/>
      <c r="DQC111" s="11"/>
      <c r="DQD111" s="11"/>
      <c r="DQE111" s="11"/>
      <c r="DQF111" s="11"/>
      <c r="DQG111" s="11"/>
      <c r="DQH111" s="11"/>
      <c r="DQI111" s="11"/>
      <c r="DQJ111" s="11"/>
      <c r="DQK111" s="11"/>
      <c r="DQL111" s="11"/>
      <c r="DQM111" s="11"/>
      <c r="DQN111" s="11"/>
      <c r="DQO111" s="11"/>
      <c r="DQP111" s="11"/>
      <c r="DQQ111" s="11"/>
      <c r="DQR111" s="11"/>
      <c r="DQS111" s="11"/>
      <c r="DQT111" s="11"/>
      <c r="DQU111" s="11"/>
      <c r="DQV111" s="11"/>
      <c r="DQW111" s="11"/>
      <c r="DQX111" s="11"/>
      <c r="DQY111" s="11"/>
      <c r="DQZ111" s="11"/>
      <c r="DRA111" s="11"/>
      <c r="DRB111" s="11"/>
      <c r="DRC111" s="11"/>
      <c r="DRD111" s="11"/>
      <c r="DRE111" s="11"/>
      <c r="DRF111" s="11"/>
      <c r="DRG111" s="11"/>
      <c r="DRH111" s="11"/>
      <c r="DRI111" s="11"/>
      <c r="DRJ111" s="11"/>
      <c r="DRK111" s="11"/>
      <c r="DRL111" s="11"/>
      <c r="DRM111" s="11"/>
      <c r="DRN111" s="11"/>
      <c r="DRO111" s="11"/>
      <c r="DRP111" s="11"/>
      <c r="DRQ111" s="11"/>
      <c r="DRR111" s="11"/>
      <c r="DRS111" s="11"/>
      <c r="DRT111" s="11"/>
      <c r="DRU111" s="11"/>
      <c r="DRV111" s="11"/>
      <c r="DRW111" s="11"/>
      <c r="DRX111" s="11"/>
      <c r="DRY111" s="11"/>
      <c r="DRZ111" s="11"/>
      <c r="DSA111" s="11"/>
      <c r="DSB111" s="11"/>
      <c r="DSC111" s="11"/>
      <c r="DSD111" s="11"/>
      <c r="DSE111" s="11"/>
      <c r="DSF111" s="11"/>
      <c r="DSG111" s="11"/>
      <c r="DSH111" s="11"/>
      <c r="DSI111" s="11"/>
      <c r="DSJ111" s="11"/>
      <c r="DSK111" s="11"/>
      <c r="DSL111" s="11"/>
      <c r="DSM111" s="11"/>
      <c r="DSN111" s="11"/>
      <c r="DSO111" s="11"/>
      <c r="DSP111" s="11"/>
      <c r="DSQ111" s="11"/>
      <c r="DSR111" s="11"/>
      <c r="DSS111" s="11"/>
      <c r="DST111" s="11"/>
      <c r="DSU111" s="11"/>
      <c r="DSV111" s="11"/>
      <c r="DSW111" s="11"/>
      <c r="DSX111" s="11"/>
      <c r="DSY111" s="11"/>
      <c r="DSZ111" s="11"/>
      <c r="DTA111" s="11"/>
      <c r="DTB111" s="11"/>
      <c r="DTC111" s="11"/>
      <c r="DTD111" s="11"/>
      <c r="DTE111" s="11"/>
      <c r="DTF111" s="11"/>
      <c r="DTG111" s="11"/>
      <c r="DTH111" s="11"/>
      <c r="DTI111" s="11"/>
      <c r="DTJ111" s="11"/>
      <c r="DTK111" s="11"/>
      <c r="DTL111" s="11"/>
      <c r="DTM111" s="11"/>
      <c r="DTN111" s="11"/>
      <c r="DTO111" s="11"/>
      <c r="DTP111" s="11"/>
      <c r="DTQ111" s="11"/>
      <c r="DTR111" s="11"/>
      <c r="DTS111" s="11"/>
      <c r="DTT111" s="11"/>
      <c r="DTU111" s="11"/>
      <c r="DTV111" s="11"/>
      <c r="DTW111" s="11"/>
      <c r="DTX111" s="11"/>
      <c r="DTY111" s="11"/>
      <c r="DTZ111" s="11"/>
      <c r="DUA111" s="11"/>
      <c r="DUB111" s="11"/>
      <c r="DUC111" s="11"/>
      <c r="DUD111" s="11"/>
      <c r="DUE111" s="11"/>
      <c r="DUF111" s="11"/>
      <c r="DUG111" s="11"/>
      <c r="DUH111" s="11"/>
      <c r="DUI111" s="11"/>
      <c r="DUJ111" s="11"/>
      <c r="DUK111" s="11"/>
      <c r="DUL111" s="11"/>
      <c r="DUM111" s="11"/>
      <c r="DUN111" s="11"/>
      <c r="DUO111" s="11"/>
      <c r="DUP111" s="11"/>
      <c r="DUQ111" s="11"/>
      <c r="DUR111" s="11"/>
      <c r="DUS111" s="11"/>
      <c r="DUT111" s="11"/>
      <c r="DUU111" s="11"/>
      <c r="DUV111" s="11"/>
      <c r="DUW111" s="11"/>
      <c r="DUX111" s="11"/>
      <c r="DUY111" s="11"/>
      <c r="DUZ111" s="11"/>
      <c r="DVA111" s="11"/>
      <c r="DVB111" s="11"/>
      <c r="DVC111" s="11"/>
      <c r="DVD111" s="11"/>
      <c r="DVE111" s="11"/>
      <c r="DVF111" s="11"/>
      <c r="DVG111" s="11"/>
      <c r="DVH111" s="11"/>
      <c r="DVI111" s="11"/>
      <c r="DVJ111" s="11"/>
      <c r="DVK111" s="11"/>
      <c r="DVL111" s="11"/>
      <c r="DVM111" s="11"/>
      <c r="DVN111" s="11"/>
      <c r="DVO111" s="11"/>
      <c r="DVP111" s="11"/>
      <c r="DVQ111" s="11"/>
      <c r="DVR111" s="11"/>
      <c r="DVS111" s="11"/>
      <c r="DVT111" s="11"/>
      <c r="DVU111" s="11"/>
      <c r="DVV111" s="11"/>
      <c r="DVW111" s="11"/>
      <c r="DVX111" s="11"/>
      <c r="DVY111" s="11"/>
      <c r="DVZ111" s="11"/>
      <c r="DWA111" s="11"/>
      <c r="DWB111" s="11"/>
      <c r="DWC111" s="11"/>
      <c r="DWD111" s="11"/>
      <c r="DWE111" s="11"/>
      <c r="DWF111" s="11"/>
      <c r="DWG111" s="11"/>
      <c r="DWH111" s="11"/>
      <c r="DWI111" s="11"/>
      <c r="DWJ111" s="11"/>
      <c r="DWK111" s="11"/>
      <c r="DWL111" s="11"/>
      <c r="DWM111" s="11"/>
      <c r="DWN111" s="11"/>
      <c r="DWO111" s="11"/>
      <c r="DWP111" s="11"/>
      <c r="DWQ111" s="11"/>
      <c r="DWR111" s="11"/>
      <c r="DWS111" s="11"/>
      <c r="DWT111" s="11"/>
      <c r="DWU111" s="11"/>
      <c r="DWV111" s="11"/>
      <c r="DWW111" s="11"/>
      <c r="DWX111" s="11"/>
      <c r="DWY111" s="11"/>
      <c r="DWZ111" s="11"/>
      <c r="DXA111" s="11"/>
      <c r="DXB111" s="11"/>
      <c r="DXC111" s="11"/>
      <c r="DXD111" s="11"/>
      <c r="DXE111" s="11"/>
      <c r="DXF111" s="11"/>
      <c r="DXG111" s="11"/>
      <c r="DXH111" s="11"/>
      <c r="DXI111" s="11"/>
      <c r="DXJ111" s="11"/>
      <c r="DXK111" s="11"/>
      <c r="DXL111" s="11"/>
      <c r="DXM111" s="11"/>
      <c r="DXN111" s="11"/>
      <c r="DXO111" s="11"/>
      <c r="DXP111" s="11"/>
      <c r="DXQ111" s="11"/>
      <c r="DXR111" s="11"/>
      <c r="DXS111" s="11"/>
      <c r="DXT111" s="11"/>
      <c r="DXU111" s="11"/>
      <c r="DXV111" s="11"/>
      <c r="DXW111" s="11"/>
      <c r="DXX111" s="11"/>
      <c r="DXY111" s="11"/>
      <c r="DXZ111" s="11"/>
      <c r="DYA111" s="11"/>
      <c r="DYB111" s="11"/>
      <c r="DYC111" s="11"/>
      <c r="DYD111" s="11"/>
      <c r="DYE111" s="11"/>
      <c r="DYF111" s="11"/>
      <c r="DYG111" s="11"/>
      <c r="DYH111" s="11"/>
      <c r="DYI111" s="11"/>
      <c r="DYJ111" s="11"/>
      <c r="DYK111" s="11"/>
      <c r="DYL111" s="11"/>
      <c r="DYM111" s="11"/>
      <c r="DYN111" s="11"/>
      <c r="DYO111" s="11"/>
      <c r="DYP111" s="11"/>
      <c r="DYQ111" s="11"/>
      <c r="DYR111" s="11"/>
      <c r="DYS111" s="11"/>
      <c r="DYT111" s="11"/>
      <c r="DYU111" s="11"/>
      <c r="DYV111" s="11"/>
      <c r="DYW111" s="11"/>
      <c r="DYX111" s="11"/>
      <c r="DYY111" s="11"/>
      <c r="DYZ111" s="11"/>
      <c r="DZA111" s="11"/>
      <c r="DZB111" s="11"/>
      <c r="DZC111" s="11"/>
      <c r="DZD111" s="11"/>
      <c r="DZE111" s="11"/>
      <c r="DZF111" s="11"/>
      <c r="DZG111" s="11"/>
      <c r="DZH111" s="11"/>
      <c r="DZI111" s="11"/>
      <c r="DZJ111" s="11"/>
      <c r="DZK111" s="11"/>
      <c r="DZL111" s="11"/>
      <c r="DZM111" s="11"/>
      <c r="DZN111" s="11"/>
      <c r="DZO111" s="11"/>
      <c r="DZP111" s="11"/>
      <c r="DZQ111" s="11"/>
      <c r="DZR111" s="11"/>
      <c r="DZS111" s="11"/>
      <c r="DZT111" s="11"/>
      <c r="DZU111" s="11"/>
      <c r="DZV111" s="11"/>
      <c r="DZW111" s="11"/>
      <c r="DZX111" s="11"/>
      <c r="DZY111" s="11"/>
      <c r="DZZ111" s="11"/>
      <c r="EAA111" s="11"/>
      <c r="EAB111" s="11"/>
      <c r="EAC111" s="11"/>
      <c r="EAD111" s="11"/>
      <c r="EAE111" s="11"/>
      <c r="EAF111" s="11"/>
      <c r="EAG111" s="11"/>
      <c r="EAH111" s="11"/>
      <c r="EAI111" s="11"/>
      <c r="EAJ111" s="11"/>
      <c r="EAK111" s="11"/>
      <c r="EAL111" s="11"/>
      <c r="EAM111" s="11"/>
      <c r="EAN111" s="11"/>
      <c r="EAO111" s="11"/>
      <c r="EAP111" s="11"/>
      <c r="EAQ111" s="11"/>
      <c r="EAR111" s="11"/>
      <c r="EAS111" s="11"/>
      <c r="EAT111" s="11"/>
      <c r="EAU111" s="11"/>
      <c r="EAV111" s="11"/>
      <c r="EAW111" s="11"/>
      <c r="EAX111" s="11"/>
      <c r="EAY111" s="11"/>
      <c r="EAZ111" s="11"/>
      <c r="EBA111" s="11"/>
      <c r="EBB111" s="11"/>
      <c r="EBC111" s="11"/>
      <c r="EBD111" s="11"/>
      <c r="EBE111" s="11"/>
      <c r="EBF111" s="11"/>
      <c r="EBG111" s="11"/>
      <c r="EBH111" s="11"/>
      <c r="EBI111" s="11"/>
      <c r="EBJ111" s="11"/>
      <c r="EBK111" s="11"/>
      <c r="EBL111" s="11"/>
      <c r="EBM111" s="11"/>
      <c r="EBN111" s="11"/>
      <c r="EBO111" s="11"/>
      <c r="EBP111" s="11"/>
      <c r="EBQ111" s="11"/>
      <c r="EBR111" s="11"/>
      <c r="EBS111" s="11"/>
      <c r="EBT111" s="11"/>
      <c r="EBU111" s="11"/>
      <c r="EBV111" s="11"/>
      <c r="EBW111" s="11"/>
      <c r="EBX111" s="11"/>
      <c r="EBY111" s="11"/>
      <c r="EBZ111" s="11"/>
      <c r="ECA111" s="11"/>
      <c r="ECB111" s="11"/>
      <c r="ECC111" s="11"/>
      <c r="ECD111" s="11"/>
      <c r="ECE111" s="11"/>
      <c r="ECF111" s="11"/>
      <c r="ECG111" s="11"/>
      <c r="ECH111" s="11"/>
      <c r="ECI111" s="11"/>
      <c r="ECJ111" s="11"/>
      <c r="ECK111" s="11"/>
      <c r="ECL111" s="11"/>
      <c r="ECM111" s="11"/>
      <c r="ECN111" s="11"/>
      <c r="ECO111" s="11"/>
      <c r="ECP111" s="11"/>
      <c r="ECQ111" s="11"/>
      <c r="ECR111" s="11"/>
      <c r="ECS111" s="11"/>
      <c r="ECT111" s="11"/>
      <c r="ECU111" s="11"/>
      <c r="ECV111" s="11"/>
      <c r="ECW111" s="11"/>
      <c r="ECX111" s="11"/>
      <c r="ECY111" s="11"/>
      <c r="ECZ111" s="11"/>
      <c r="EDA111" s="11"/>
      <c r="EDB111" s="11"/>
      <c r="EDC111" s="11"/>
      <c r="EDD111" s="11"/>
      <c r="EDE111" s="11"/>
      <c r="EDF111" s="11"/>
      <c r="EDG111" s="11"/>
      <c r="EDH111" s="11"/>
      <c r="EDI111" s="11"/>
      <c r="EDJ111" s="11"/>
      <c r="EDK111" s="11"/>
      <c r="EDL111" s="11"/>
      <c r="EDM111" s="11"/>
      <c r="EDN111" s="11"/>
      <c r="EDO111" s="11"/>
      <c r="EDP111" s="11"/>
      <c r="EDQ111" s="11"/>
      <c r="EDR111" s="11"/>
      <c r="EDS111" s="11"/>
      <c r="EDT111" s="11"/>
      <c r="EDU111" s="11"/>
      <c r="EDV111" s="11"/>
      <c r="EDW111" s="11"/>
      <c r="EDX111" s="11"/>
      <c r="EDY111" s="11"/>
      <c r="EDZ111" s="11"/>
      <c r="EEA111" s="11"/>
      <c r="EEB111" s="11"/>
      <c r="EEC111" s="11"/>
      <c r="EED111" s="11"/>
      <c r="EEE111" s="11"/>
      <c r="EEF111" s="11"/>
      <c r="EEG111" s="11"/>
      <c r="EEH111" s="11"/>
      <c r="EEI111" s="11"/>
      <c r="EEJ111" s="11"/>
      <c r="EEK111" s="11"/>
      <c r="EEL111" s="11"/>
      <c r="EEM111" s="11"/>
      <c r="EEN111" s="11"/>
      <c r="EEO111" s="11"/>
      <c r="EEP111" s="11"/>
      <c r="EEQ111" s="11"/>
      <c r="EER111" s="11"/>
      <c r="EES111" s="11"/>
      <c r="EET111" s="11"/>
      <c r="EEU111" s="11"/>
      <c r="EEV111" s="11"/>
      <c r="EEW111" s="11"/>
      <c r="EEX111" s="11"/>
      <c r="EEY111" s="11"/>
      <c r="EEZ111" s="11"/>
      <c r="EFA111" s="11"/>
      <c r="EFB111" s="11"/>
      <c r="EFC111" s="11"/>
      <c r="EFD111" s="11"/>
      <c r="EFE111" s="11"/>
      <c r="EFF111" s="11"/>
      <c r="EFG111" s="11"/>
      <c r="EFH111" s="11"/>
      <c r="EFI111" s="11"/>
      <c r="EFJ111" s="11"/>
      <c r="EFK111" s="11"/>
      <c r="EFL111" s="11"/>
      <c r="EFM111" s="11"/>
      <c r="EFN111" s="11"/>
      <c r="EFO111" s="11"/>
      <c r="EFP111" s="11"/>
      <c r="EFQ111" s="11"/>
      <c r="EFR111" s="11"/>
      <c r="EFS111" s="11"/>
      <c r="EFT111" s="11"/>
      <c r="EFU111" s="11"/>
      <c r="EFV111" s="11"/>
      <c r="EFW111" s="11"/>
      <c r="EFX111" s="11"/>
      <c r="EFY111" s="11"/>
      <c r="EFZ111" s="11"/>
      <c r="EGA111" s="11"/>
      <c r="EGB111" s="11"/>
      <c r="EGC111" s="11"/>
      <c r="EGD111" s="11"/>
      <c r="EGE111" s="11"/>
      <c r="EGF111" s="11"/>
      <c r="EGG111" s="11"/>
      <c r="EGH111" s="11"/>
      <c r="EGI111" s="11"/>
      <c r="EGJ111" s="11"/>
      <c r="EGK111" s="11"/>
      <c r="EGL111" s="11"/>
      <c r="EGM111" s="11"/>
      <c r="EGN111" s="11"/>
      <c r="EGO111" s="11"/>
      <c r="EGP111" s="11"/>
      <c r="EGQ111" s="11"/>
      <c r="EGR111" s="11"/>
      <c r="EGS111" s="11"/>
      <c r="EGT111" s="11"/>
      <c r="EGU111" s="11"/>
      <c r="EGV111" s="11"/>
      <c r="EGW111" s="11"/>
      <c r="EGX111" s="11"/>
      <c r="EGY111" s="11"/>
      <c r="EGZ111" s="11"/>
      <c r="EHA111" s="11"/>
      <c r="EHB111" s="11"/>
      <c r="EHC111" s="11"/>
      <c r="EHD111" s="11"/>
      <c r="EHE111" s="11"/>
      <c r="EHF111" s="11"/>
      <c r="EHG111" s="11"/>
      <c r="EHH111" s="11"/>
      <c r="EHI111" s="11"/>
      <c r="EHJ111" s="11"/>
      <c r="EHK111" s="11"/>
      <c r="EHL111" s="11"/>
      <c r="EHM111" s="11"/>
      <c r="EHN111" s="11"/>
      <c r="EHO111" s="11"/>
      <c r="EHP111" s="11"/>
      <c r="EHQ111" s="11"/>
      <c r="EHR111" s="11"/>
      <c r="EHS111" s="11"/>
      <c r="EHT111" s="11"/>
      <c r="EHU111" s="11"/>
      <c r="EHV111" s="11"/>
      <c r="EHW111" s="11"/>
      <c r="EHX111" s="11"/>
      <c r="EHY111" s="11"/>
      <c r="EHZ111" s="11"/>
      <c r="EIA111" s="11"/>
      <c r="EIB111" s="11"/>
      <c r="EIC111" s="11"/>
      <c r="EID111" s="11"/>
      <c r="EIE111" s="11"/>
      <c r="EIF111" s="11"/>
      <c r="EIG111" s="11"/>
      <c r="EIH111" s="11"/>
      <c r="EII111" s="11"/>
      <c r="EIJ111" s="11"/>
      <c r="EIK111" s="11"/>
      <c r="EIL111" s="11"/>
      <c r="EIM111" s="11"/>
      <c r="EIN111" s="11"/>
      <c r="EIO111" s="11"/>
      <c r="EIP111" s="11"/>
      <c r="EIQ111" s="11"/>
      <c r="EIR111" s="11"/>
      <c r="EIS111" s="11"/>
      <c r="EIT111" s="11"/>
      <c r="EIU111" s="11"/>
      <c r="EIV111" s="11"/>
      <c r="EIW111" s="11"/>
      <c r="EIX111" s="11"/>
      <c r="EIY111" s="11"/>
      <c r="EIZ111" s="11"/>
      <c r="EJA111" s="11"/>
      <c r="EJB111" s="11"/>
      <c r="EJC111" s="11"/>
      <c r="EJD111" s="11"/>
      <c r="EJE111" s="11"/>
      <c r="EJF111" s="11"/>
      <c r="EJG111" s="11"/>
      <c r="EJH111" s="11"/>
      <c r="EJI111" s="11"/>
      <c r="EJJ111" s="11"/>
      <c r="EJK111" s="11"/>
      <c r="EJL111" s="11"/>
      <c r="EJM111" s="11"/>
      <c r="EJN111" s="11"/>
      <c r="EJO111" s="11"/>
      <c r="EJP111" s="11"/>
      <c r="EJQ111" s="11"/>
      <c r="EJR111" s="11"/>
      <c r="EJS111" s="11"/>
      <c r="EJT111" s="11"/>
      <c r="EJU111" s="11"/>
      <c r="EJV111" s="11"/>
      <c r="EJW111" s="11"/>
      <c r="EJX111" s="11"/>
      <c r="EJY111" s="11"/>
      <c r="EJZ111" s="11"/>
      <c r="EKA111" s="11"/>
      <c r="EKB111" s="11"/>
      <c r="EKC111" s="11"/>
      <c r="EKD111" s="11"/>
      <c r="EKE111" s="11"/>
      <c r="EKF111" s="11"/>
      <c r="EKG111" s="11"/>
      <c r="EKH111" s="11"/>
      <c r="EKI111" s="11"/>
      <c r="EKJ111" s="11"/>
      <c r="EKK111" s="11"/>
      <c r="EKL111" s="11"/>
      <c r="EKM111" s="11"/>
      <c r="EKN111" s="11"/>
      <c r="EKO111" s="11"/>
      <c r="EKP111" s="11"/>
      <c r="EKQ111" s="11"/>
      <c r="EKR111" s="11"/>
      <c r="EKS111" s="11"/>
      <c r="EKT111" s="11"/>
      <c r="EKU111" s="11"/>
      <c r="EKV111" s="11"/>
      <c r="EKW111" s="11"/>
      <c r="EKX111" s="11"/>
      <c r="EKY111" s="11"/>
      <c r="EKZ111" s="11"/>
      <c r="ELA111" s="11"/>
      <c r="ELB111" s="11"/>
      <c r="ELC111" s="11"/>
      <c r="ELD111" s="11"/>
      <c r="ELE111" s="11"/>
      <c r="ELF111" s="11"/>
      <c r="ELG111" s="11"/>
      <c r="ELH111" s="11"/>
      <c r="ELI111" s="11"/>
      <c r="ELJ111" s="11"/>
      <c r="ELK111" s="11"/>
      <c r="ELL111" s="11"/>
      <c r="ELM111" s="11"/>
      <c r="ELN111" s="11"/>
      <c r="ELO111" s="11"/>
      <c r="ELP111" s="11"/>
      <c r="ELQ111" s="11"/>
      <c r="ELR111" s="11"/>
      <c r="ELS111" s="11"/>
      <c r="ELT111" s="11"/>
      <c r="ELU111" s="11"/>
      <c r="ELV111" s="11"/>
      <c r="ELW111" s="11"/>
      <c r="ELX111" s="11"/>
      <c r="ELY111" s="11"/>
      <c r="ELZ111" s="11"/>
    </row>
    <row r="112" spans="3:346 1276:3718">
      <c r="C112" s="166" t="s">
        <v>1010</v>
      </c>
      <c r="D112" s="223">
        <f t="shared" ref="D112:D143" si="5">SUM(F112:K112)</f>
        <v>0</v>
      </c>
      <c r="E112" s="88" t="s">
        <v>540</v>
      </c>
      <c r="F112" s="219"/>
      <c r="G112" s="92"/>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c r="HJ112" s="11"/>
      <c r="HK112" s="11"/>
      <c r="HL112" s="11"/>
      <c r="HM112" s="11"/>
      <c r="HN112" s="11"/>
      <c r="HO112" s="11"/>
      <c r="HP112" s="11"/>
      <c r="HQ112" s="11"/>
      <c r="HR112" s="11"/>
      <c r="HS112" s="11"/>
      <c r="HT112" s="11"/>
      <c r="HU112" s="11"/>
      <c r="HV112" s="11"/>
      <c r="HW112" s="11"/>
      <c r="HX112" s="11"/>
      <c r="HY112" s="11"/>
      <c r="HZ112" s="11"/>
      <c r="IA112" s="11"/>
      <c r="IB112" s="11"/>
      <c r="IC112" s="11"/>
      <c r="ID112" s="11"/>
      <c r="IE112" s="11"/>
      <c r="IF112" s="11"/>
      <c r="IG112" s="11"/>
      <c r="IH112" s="11"/>
      <c r="II112" s="11"/>
      <c r="IJ112" s="11"/>
      <c r="IK112" s="11"/>
      <c r="IL112" s="11"/>
      <c r="IM112" s="11"/>
      <c r="IN112" s="11"/>
      <c r="IO112" s="11"/>
      <c r="IP112" s="11"/>
      <c r="IQ112" s="11"/>
      <c r="IR112" s="11"/>
      <c r="IS112" s="11"/>
      <c r="IT112" s="11"/>
      <c r="IU112" s="11"/>
      <c r="IV112" s="11"/>
      <c r="IW112" s="11"/>
      <c r="IX112" s="11"/>
      <c r="IY112" s="11"/>
      <c r="IZ112" s="11"/>
      <c r="JA112" s="11"/>
      <c r="JB112" s="11"/>
      <c r="JC112" s="11"/>
      <c r="JD112" s="11"/>
      <c r="JE112" s="11"/>
      <c r="JF112" s="11"/>
      <c r="JG112" s="11"/>
      <c r="JH112" s="11"/>
      <c r="JI112" s="11"/>
      <c r="JJ112" s="11"/>
      <c r="JK112" s="11"/>
      <c r="JL112" s="11"/>
      <c r="JM112" s="11"/>
      <c r="JN112" s="11"/>
      <c r="JO112" s="11"/>
      <c r="JP112" s="11"/>
      <c r="JQ112" s="11"/>
      <c r="JR112" s="11"/>
      <c r="JS112" s="11"/>
      <c r="JT112" s="11"/>
      <c r="JU112" s="11"/>
      <c r="JV112" s="11"/>
      <c r="JW112" s="11"/>
      <c r="JX112" s="11"/>
      <c r="JY112" s="11"/>
      <c r="JZ112" s="11"/>
      <c r="KA112" s="11"/>
      <c r="KB112" s="11"/>
      <c r="KC112" s="11"/>
      <c r="KD112" s="11"/>
      <c r="KE112" s="11"/>
      <c r="KF112" s="11"/>
      <c r="KG112" s="11"/>
      <c r="KH112" s="11"/>
      <c r="KI112" s="11"/>
      <c r="KJ112" s="11"/>
      <c r="KK112" s="11"/>
      <c r="KL112" s="11"/>
      <c r="KM112" s="11"/>
      <c r="KN112" s="11"/>
      <c r="KO112" s="11"/>
      <c r="KP112" s="11"/>
      <c r="KQ112" s="11"/>
      <c r="KR112" s="11"/>
      <c r="KS112" s="11"/>
      <c r="KT112" s="11"/>
      <c r="KU112" s="11"/>
      <c r="KV112" s="11"/>
      <c r="KW112" s="11"/>
      <c r="KX112" s="11"/>
      <c r="KY112" s="11"/>
      <c r="KZ112" s="11"/>
      <c r="LA112" s="11"/>
      <c r="LB112" s="11"/>
      <c r="LC112" s="11"/>
      <c r="LD112" s="11"/>
      <c r="LE112" s="11"/>
      <c r="LF112" s="11"/>
      <c r="LG112" s="11"/>
      <c r="LH112" s="11"/>
      <c r="LI112" s="11"/>
      <c r="LJ112" s="11"/>
      <c r="LK112" s="11"/>
      <c r="LL112" s="11"/>
      <c r="LM112" s="11"/>
      <c r="LN112" s="11"/>
      <c r="LO112" s="11"/>
      <c r="LP112" s="11"/>
      <c r="LQ112" s="11"/>
      <c r="LR112" s="11"/>
      <c r="LS112" s="11"/>
      <c r="LT112" s="11"/>
      <c r="LU112" s="11"/>
      <c r="LV112" s="11"/>
      <c r="LW112" s="11"/>
      <c r="LX112" s="11"/>
      <c r="LY112" s="11"/>
      <c r="LZ112" s="11"/>
      <c r="MA112" s="11"/>
      <c r="MB112" s="11"/>
      <c r="MC112" s="11"/>
      <c r="MD112" s="11"/>
      <c r="ME112" s="11"/>
      <c r="MF112" s="11"/>
      <c r="MG112" s="11"/>
      <c r="MH112" s="11"/>
      <c r="AWB112" s="11"/>
      <c r="AWC112" s="11"/>
      <c r="AWD112" s="11"/>
      <c r="AWE112" s="11"/>
      <c r="AWF112" s="11"/>
      <c r="AWG112" s="11"/>
      <c r="AWH112" s="11"/>
      <c r="AWI112" s="11"/>
      <c r="AWJ112" s="11"/>
      <c r="AWK112" s="11"/>
      <c r="AWL112" s="11"/>
      <c r="AWM112" s="11"/>
      <c r="AWN112" s="11"/>
      <c r="AWO112" s="11"/>
      <c r="AWP112" s="11"/>
      <c r="AWQ112" s="11"/>
      <c r="AWR112" s="11"/>
      <c r="AWS112" s="11"/>
      <c r="AWT112" s="11"/>
      <c r="AWU112" s="11"/>
      <c r="AWV112" s="11"/>
      <c r="AWW112" s="11"/>
      <c r="AWX112" s="11"/>
      <c r="AWY112" s="11"/>
      <c r="AWZ112" s="11"/>
      <c r="AXA112" s="11"/>
      <c r="AXB112" s="11"/>
      <c r="AXC112" s="11"/>
      <c r="AXD112" s="11"/>
      <c r="AXE112" s="11"/>
      <c r="AXF112" s="11"/>
      <c r="AXG112" s="11"/>
      <c r="AXH112" s="11"/>
      <c r="AXI112" s="11"/>
      <c r="AXJ112" s="11"/>
      <c r="AXK112" s="11"/>
      <c r="AXL112" s="11"/>
      <c r="AXM112" s="11"/>
      <c r="AXN112" s="11"/>
      <c r="AXO112" s="11"/>
      <c r="AXP112" s="11"/>
      <c r="AXQ112" s="11"/>
      <c r="AXR112" s="11"/>
      <c r="AXS112" s="11"/>
      <c r="AXT112" s="11"/>
      <c r="AXU112" s="11"/>
      <c r="AXV112" s="11"/>
      <c r="AXW112" s="11"/>
      <c r="AXX112" s="11"/>
      <c r="AXY112" s="11"/>
      <c r="AXZ112" s="11"/>
      <c r="AYA112" s="11"/>
      <c r="AYB112" s="11"/>
      <c r="AYC112" s="11"/>
      <c r="AYD112" s="11"/>
      <c r="AYE112" s="11"/>
      <c r="AYF112" s="11"/>
      <c r="AYG112" s="11"/>
      <c r="AYH112" s="11"/>
      <c r="AYI112" s="11"/>
      <c r="AYJ112" s="11"/>
      <c r="AYK112" s="11"/>
      <c r="AYL112" s="11"/>
      <c r="AYM112" s="11"/>
      <c r="AYN112" s="11"/>
      <c r="AYO112" s="11"/>
      <c r="AYP112" s="11"/>
      <c r="AYQ112" s="11"/>
      <c r="AYR112" s="11"/>
      <c r="AYS112" s="11"/>
      <c r="AYT112" s="11"/>
      <c r="AYU112" s="11"/>
      <c r="AYV112" s="11"/>
      <c r="AYW112" s="11"/>
      <c r="AYX112" s="11"/>
      <c r="AYY112" s="11"/>
      <c r="AYZ112" s="11"/>
      <c r="AZA112" s="11"/>
      <c r="AZB112" s="11"/>
      <c r="AZC112" s="11"/>
      <c r="AZD112" s="11"/>
      <c r="AZE112" s="11"/>
      <c r="AZF112" s="11"/>
      <c r="AZG112" s="11"/>
      <c r="AZH112" s="11"/>
      <c r="AZI112" s="11"/>
      <c r="AZJ112" s="11"/>
      <c r="AZK112" s="11"/>
      <c r="AZL112" s="11"/>
      <c r="AZM112" s="11"/>
      <c r="AZN112" s="11"/>
      <c r="AZO112" s="11"/>
      <c r="AZP112" s="11"/>
      <c r="AZQ112" s="11"/>
      <c r="AZR112" s="11"/>
      <c r="AZS112" s="11"/>
      <c r="AZT112" s="11"/>
      <c r="AZU112" s="11"/>
      <c r="AZV112" s="11"/>
      <c r="AZW112" s="11"/>
      <c r="AZX112" s="11"/>
      <c r="AZY112" s="11"/>
      <c r="AZZ112" s="11"/>
      <c r="BAA112" s="11"/>
      <c r="BAB112" s="11"/>
      <c r="BAC112" s="11"/>
      <c r="BAD112" s="11"/>
      <c r="BAE112" s="11"/>
      <c r="BAF112" s="11"/>
      <c r="BAG112" s="11"/>
      <c r="BAH112" s="11"/>
      <c r="BAI112" s="11"/>
      <c r="BAJ112" s="11"/>
      <c r="BAK112" s="11"/>
      <c r="BAL112" s="11"/>
      <c r="BAM112" s="11"/>
      <c r="BAN112" s="11"/>
      <c r="BAO112" s="11"/>
      <c r="BAP112" s="11"/>
      <c r="BAQ112" s="11"/>
      <c r="BAR112" s="11"/>
      <c r="BAS112" s="11"/>
      <c r="BAT112" s="11"/>
      <c r="BAU112" s="11"/>
      <c r="BAV112" s="11"/>
      <c r="BAW112" s="11"/>
      <c r="BAX112" s="11"/>
      <c r="BAY112" s="11"/>
      <c r="BAZ112" s="11"/>
      <c r="BBA112" s="11"/>
      <c r="BBB112" s="11"/>
      <c r="BBC112" s="11"/>
      <c r="BBD112" s="11"/>
      <c r="BBE112" s="11"/>
      <c r="BBF112" s="11"/>
      <c r="BBG112" s="11"/>
      <c r="BBH112" s="11"/>
      <c r="BBI112" s="11"/>
      <c r="BBJ112" s="11"/>
      <c r="BBK112" s="11"/>
      <c r="BBL112" s="11"/>
      <c r="BBM112" s="11"/>
      <c r="BBN112" s="11"/>
      <c r="BBO112" s="11"/>
      <c r="BBP112" s="11"/>
      <c r="BBQ112" s="11"/>
      <c r="BBR112" s="11"/>
      <c r="BBS112" s="11"/>
      <c r="BBT112" s="11"/>
      <c r="BBU112" s="11"/>
      <c r="BBV112" s="11"/>
      <c r="BBW112" s="11"/>
      <c r="BBX112" s="11"/>
      <c r="BBY112" s="11"/>
      <c r="BBZ112" s="11"/>
      <c r="BCA112" s="11"/>
      <c r="BCB112" s="11"/>
      <c r="BCC112" s="11"/>
      <c r="BCD112" s="11"/>
      <c r="BCE112" s="11"/>
      <c r="BCF112" s="11"/>
      <c r="BCG112" s="11"/>
      <c r="BCH112" s="11"/>
      <c r="BCI112" s="11"/>
      <c r="BCJ112" s="11"/>
      <c r="BCK112" s="11"/>
      <c r="BCL112" s="11"/>
      <c r="BCM112" s="11"/>
      <c r="BCN112" s="11"/>
      <c r="BCO112" s="11"/>
      <c r="BCP112" s="11"/>
      <c r="BCQ112" s="11"/>
      <c r="BCR112" s="11"/>
      <c r="BCS112" s="11"/>
      <c r="BCT112" s="11"/>
      <c r="BCU112" s="11"/>
      <c r="BCV112" s="11"/>
      <c r="BCW112" s="11"/>
      <c r="BCX112" s="11"/>
      <c r="BCY112" s="11"/>
      <c r="BCZ112" s="11"/>
      <c r="BDA112" s="11"/>
      <c r="BDB112" s="11"/>
      <c r="BDC112" s="11"/>
      <c r="BDD112" s="11"/>
      <c r="BDE112" s="11"/>
      <c r="BDF112" s="11"/>
      <c r="BDG112" s="11"/>
      <c r="BDH112" s="11"/>
      <c r="BDI112" s="11"/>
      <c r="BDJ112" s="11"/>
      <c r="BDK112" s="11"/>
      <c r="BDL112" s="11"/>
      <c r="BDM112" s="11"/>
      <c r="BDN112" s="11"/>
      <c r="BDO112" s="11"/>
      <c r="BDP112" s="11"/>
      <c r="BDQ112" s="11"/>
      <c r="BDR112" s="11"/>
      <c r="BDS112" s="11"/>
      <c r="BDT112" s="11"/>
      <c r="BDU112" s="11"/>
      <c r="BDV112" s="11"/>
      <c r="BDW112" s="11"/>
      <c r="BDX112" s="11"/>
      <c r="BDY112" s="11"/>
      <c r="BDZ112" s="11"/>
      <c r="BEA112" s="11"/>
      <c r="BEB112" s="11"/>
      <c r="BEC112" s="11"/>
      <c r="BED112" s="11"/>
      <c r="BEE112" s="11"/>
      <c r="BEF112" s="11"/>
      <c r="BEG112" s="11"/>
      <c r="BEH112" s="11"/>
      <c r="BEI112" s="11"/>
      <c r="BEJ112" s="11"/>
      <c r="BEK112" s="11"/>
      <c r="BEL112" s="11"/>
      <c r="BEM112" s="11"/>
      <c r="BEN112" s="11"/>
      <c r="BEO112" s="11"/>
      <c r="BEP112" s="11"/>
      <c r="BEQ112" s="11"/>
      <c r="BER112" s="11"/>
      <c r="BES112" s="11"/>
      <c r="BET112" s="11"/>
      <c r="BEU112" s="11"/>
      <c r="BEV112" s="11"/>
      <c r="BEW112" s="11"/>
      <c r="BEX112" s="11"/>
      <c r="BEY112" s="11"/>
      <c r="BEZ112" s="11"/>
      <c r="BFA112" s="11"/>
      <c r="BFB112" s="11"/>
      <c r="BFC112" s="11"/>
      <c r="BFD112" s="11"/>
      <c r="BFE112" s="11"/>
      <c r="BFF112" s="11"/>
      <c r="BFG112" s="11"/>
      <c r="BFH112" s="11"/>
      <c r="BFI112" s="11"/>
      <c r="BFJ112" s="11"/>
      <c r="BFK112" s="11"/>
      <c r="BFL112" s="11"/>
      <c r="BFM112" s="11"/>
      <c r="BFN112" s="11"/>
      <c r="BFO112" s="11"/>
      <c r="BFP112" s="11"/>
      <c r="BFQ112" s="11"/>
      <c r="BFR112" s="11"/>
      <c r="BFS112" s="11"/>
      <c r="BFT112" s="11"/>
      <c r="BFU112" s="11"/>
      <c r="BFV112" s="11"/>
      <c r="BFW112" s="11"/>
      <c r="BFX112" s="11"/>
      <c r="BFY112" s="11"/>
      <c r="BFZ112" s="11"/>
      <c r="BGA112" s="11"/>
      <c r="BGB112" s="11"/>
      <c r="BGC112" s="11"/>
      <c r="BGD112" s="11"/>
      <c r="BGE112" s="11"/>
      <c r="BGF112" s="11"/>
      <c r="BGG112" s="11"/>
      <c r="BGH112" s="11"/>
      <c r="BGI112" s="11"/>
      <c r="BGJ112" s="11"/>
      <c r="BGK112" s="11"/>
      <c r="BGL112" s="11"/>
      <c r="BGM112" s="11"/>
      <c r="BGN112" s="11"/>
      <c r="BGO112" s="11"/>
      <c r="BGP112" s="11"/>
      <c r="BGQ112" s="11"/>
      <c r="BGR112" s="11"/>
      <c r="BGS112" s="11"/>
      <c r="BGT112" s="11"/>
      <c r="BGU112" s="11"/>
      <c r="BGV112" s="11"/>
      <c r="BGW112" s="11"/>
      <c r="BGX112" s="11"/>
      <c r="BGY112" s="11"/>
      <c r="BGZ112" s="11"/>
      <c r="BHA112" s="11"/>
      <c r="BHB112" s="11"/>
      <c r="BHC112" s="11"/>
      <c r="BHD112" s="11"/>
      <c r="BHE112" s="11"/>
      <c r="BHF112" s="11"/>
      <c r="BHG112" s="11"/>
      <c r="BHH112" s="11"/>
      <c r="BHI112" s="11"/>
      <c r="BHJ112" s="11"/>
      <c r="BHK112" s="11"/>
      <c r="BHL112" s="11"/>
      <c r="BHM112" s="11"/>
      <c r="BHN112" s="11"/>
      <c r="BHO112" s="11"/>
      <c r="BHP112" s="11"/>
      <c r="BHQ112" s="11"/>
      <c r="BHR112" s="11"/>
      <c r="BHS112" s="11"/>
      <c r="BHT112" s="11"/>
      <c r="BHU112" s="11"/>
      <c r="BHV112" s="11"/>
      <c r="BHW112" s="11"/>
      <c r="BHX112" s="11"/>
      <c r="BHY112" s="11"/>
      <c r="BHZ112" s="11"/>
      <c r="BIA112" s="11"/>
      <c r="BIB112" s="11"/>
      <c r="BIC112" s="11"/>
      <c r="BID112" s="11"/>
      <c r="BIE112" s="11"/>
      <c r="BIF112" s="11"/>
      <c r="BIG112" s="11"/>
      <c r="BIH112" s="11"/>
      <c r="BII112" s="11"/>
      <c r="BIJ112" s="11"/>
      <c r="BIK112" s="11"/>
      <c r="BIL112" s="11"/>
      <c r="BIM112" s="11"/>
      <c r="BIN112" s="11"/>
      <c r="BIO112" s="11"/>
      <c r="BIP112" s="11"/>
      <c r="BIQ112" s="11"/>
      <c r="BIR112" s="11"/>
      <c r="BIS112" s="11"/>
      <c r="BIT112" s="11"/>
      <c r="BIU112" s="11"/>
      <c r="BIV112" s="11"/>
      <c r="BIW112" s="11"/>
      <c r="BIX112" s="11"/>
      <c r="BIY112" s="11"/>
      <c r="BIZ112" s="11"/>
      <c r="BJA112" s="11"/>
      <c r="BJB112" s="11"/>
      <c r="BJC112" s="11"/>
      <c r="BJD112" s="11"/>
      <c r="BJE112" s="11"/>
      <c r="BJF112" s="11"/>
      <c r="BJG112" s="11"/>
      <c r="BJH112" s="11"/>
      <c r="BJI112" s="11"/>
      <c r="BJJ112" s="11"/>
      <c r="BJK112" s="11"/>
      <c r="BJL112" s="11"/>
      <c r="BJM112" s="11"/>
      <c r="BJN112" s="11"/>
      <c r="BJO112" s="11"/>
      <c r="BJP112" s="11"/>
      <c r="BJQ112" s="11"/>
      <c r="BJR112" s="11"/>
      <c r="BJS112" s="11"/>
      <c r="BJT112" s="11"/>
      <c r="BJU112" s="11"/>
      <c r="BJV112" s="11"/>
      <c r="BJW112" s="11"/>
      <c r="BJX112" s="11"/>
      <c r="BJY112" s="11"/>
      <c r="BJZ112" s="11"/>
      <c r="BKA112" s="11"/>
      <c r="BKB112" s="11"/>
      <c r="BKC112" s="11"/>
      <c r="BKD112" s="11"/>
      <c r="BKE112" s="11"/>
      <c r="BKF112" s="11"/>
      <c r="BKG112" s="11"/>
      <c r="BKH112" s="11"/>
      <c r="BKI112" s="11"/>
      <c r="BKJ112" s="11"/>
      <c r="BKK112" s="11"/>
      <c r="BKL112" s="11"/>
      <c r="BKM112" s="11"/>
      <c r="BKN112" s="11"/>
      <c r="BKO112" s="11"/>
      <c r="BKP112" s="11"/>
      <c r="BKQ112" s="11"/>
      <c r="BKR112" s="11"/>
      <c r="BKS112" s="11"/>
      <c r="BKT112" s="11"/>
      <c r="BKU112" s="11"/>
      <c r="BKV112" s="11"/>
      <c r="BKW112" s="11"/>
      <c r="BKX112" s="11"/>
      <c r="BKY112" s="11"/>
      <c r="BKZ112" s="11"/>
      <c r="BLA112" s="11"/>
      <c r="BLB112" s="11"/>
      <c r="BLC112" s="11"/>
      <c r="BLD112" s="11"/>
      <c r="BLE112" s="11"/>
      <c r="BLF112" s="11"/>
      <c r="BLG112" s="11"/>
      <c r="BLH112" s="11"/>
      <c r="BLI112" s="11"/>
      <c r="BLJ112" s="11"/>
      <c r="BLK112" s="11"/>
      <c r="BLL112" s="11"/>
      <c r="BLM112" s="11"/>
      <c r="BLN112" s="11"/>
      <c r="BLO112" s="11"/>
      <c r="BLP112" s="11"/>
      <c r="BLQ112" s="11"/>
      <c r="BLR112" s="11"/>
      <c r="BLS112" s="11"/>
      <c r="BLT112" s="11"/>
      <c r="BLU112" s="11"/>
      <c r="BLV112" s="11"/>
      <c r="BLW112" s="11"/>
      <c r="BLX112" s="11"/>
      <c r="BLY112" s="11"/>
      <c r="BLZ112" s="11"/>
      <c r="BMA112" s="11"/>
      <c r="BMB112" s="11"/>
      <c r="BMC112" s="11"/>
      <c r="BMD112" s="11"/>
      <c r="BME112" s="11"/>
      <c r="BMF112" s="11"/>
      <c r="BMG112" s="11"/>
      <c r="BMH112" s="11"/>
      <c r="BMI112" s="11"/>
      <c r="BMJ112" s="11"/>
      <c r="BMK112" s="11"/>
      <c r="BML112" s="11"/>
      <c r="BMM112" s="11"/>
      <c r="BMN112" s="11"/>
      <c r="BMO112" s="11"/>
      <c r="BMP112" s="11"/>
      <c r="BMQ112" s="11"/>
      <c r="BMR112" s="11"/>
      <c r="BMS112" s="11"/>
      <c r="BMT112" s="11"/>
      <c r="BMU112" s="11"/>
      <c r="BMV112" s="11"/>
      <c r="BMW112" s="11"/>
      <c r="BMX112" s="11"/>
      <c r="BMY112" s="11"/>
      <c r="BMZ112" s="11"/>
      <c r="BNA112" s="11"/>
      <c r="BNB112" s="11"/>
      <c r="BNC112" s="11"/>
      <c r="BND112" s="11"/>
      <c r="BNE112" s="11"/>
      <c r="BNF112" s="11"/>
      <c r="BNG112" s="11"/>
      <c r="BNH112" s="11"/>
      <c r="BNI112" s="11"/>
      <c r="BNJ112" s="11"/>
      <c r="BNK112" s="11"/>
      <c r="BNL112" s="11"/>
      <c r="BNM112" s="11"/>
      <c r="BNN112" s="11"/>
      <c r="BNO112" s="11"/>
      <c r="BNP112" s="11"/>
      <c r="BNQ112" s="11"/>
      <c r="BNR112" s="11"/>
      <c r="BNS112" s="11"/>
      <c r="BNT112" s="11"/>
      <c r="BNU112" s="11"/>
      <c r="BNV112" s="11"/>
      <c r="BNW112" s="11"/>
      <c r="BNX112" s="11"/>
      <c r="BNY112" s="11"/>
      <c r="BNZ112" s="11"/>
      <c r="BOA112" s="11"/>
      <c r="BOB112" s="11"/>
      <c r="BOC112" s="11"/>
      <c r="BOD112" s="11"/>
      <c r="BOE112" s="11"/>
      <c r="BOF112" s="11"/>
      <c r="BOG112" s="11"/>
      <c r="BOH112" s="11"/>
      <c r="BOI112" s="11"/>
      <c r="BOJ112" s="11"/>
      <c r="BOK112" s="11"/>
      <c r="BOL112" s="11"/>
      <c r="BOM112" s="11"/>
      <c r="BON112" s="11"/>
      <c r="BOO112" s="11"/>
      <c r="BOP112" s="11"/>
      <c r="BOQ112" s="11"/>
      <c r="BOR112" s="11"/>
      <c r="BOS112" s="11"/>
      <c r="BOT112" s="11"/>
      <c r="BOU112" s="11"/>
      <c r="BOV112" s="11"/>
      <c r="BOW112" s="11"/>
      <c r="BOX112" s="11"/>
      <c r="BOY112" s="11"/>
      <c r="BOZ112" s="11"/>
      <c r="BPA112" s="11"/>
      <c r="BPB112" s="11"/>
      <c r="BPC112" s="11"/>
      <c r="BPD112" s="11"/>
      <c r="BPE112" s="11"/>
      <c r="BPF112" s="11"/>
      <c r="BPG112" s="11"/>
      <c r="BPH112" s="11"/>
      <c r="BPI112" s="11"/>
      <c r="BPJ112" s="11"/>
      <c r="BPK112" s="11"/>
      <c r="BPL112" s="11"/>
      <c r="BPM112" s="11"/>
      <c r="BPN112" s="11"/>
      <c r="BPO112" s="11"/>
      <c r="BPP112" s="11"/>
      <c r="BPQ112" s="11"/>
      <c r="BPR112" s="11"/>
      <c r="BPS112" s="11"/>
      <c r="BPT112" s="11"/>
      <c r="BPU112" s="11"/>
      <c r="BPV112" s="11"/>
      <c r="BPW112" s="11"/>
      <c r="BPX112" s="11"/>
      <c r="BPY112" s="11"/>
      <c r="BPZ112" s="11"/>
      <c r="BQA112" s="11"/>
      <c r="BQB112" s="11"/>
      <c r="BQC112" s="11"/>
      <c r="BQD112" s="11"/>
      <c r="BQE112" s="11"/>
      <c r="BQF112" s="11"/>
      <c r="BQG112" s="11"/>
      <c r="BQH112" s="11"/>
      <c r="BQI112" s="11"/>
      <c r="BQJ112" s="11"/>
      <c r="BQK112" s="11"/>
      <c r="BQL112" s="11"/>
      <c r="BQM112" s="11"/>
      <c r="BQN112" s="11"/>
      <c r="BQO112" s="11"/>
      <c r="BQP112" s="11"/>
      <c r="BQQ112" s="11"/>
      <c r="BQR112" s="11"/>
      <c r="BQS112" s="11"/>
      <c r="BQT112" s="11"/>
      <c r="BQU112" s="11"/>
      <c r="BQV112" s="11"/>
      <c r="BQW112" s="11"/>
      <c r="BQX112" s="11"/>
      <c r="BQY112" s="11"/>
      <c r="BQZ112" s="11"/>
      <c r="BRA112" s="11"/>
      <c r="BRB112" s="11"/>
      <c r="BRC112" s="11"/>
      <c r="BRD112" s="11"/>
      <c r="BRE112" s="11"/>
      <c r="BRF112" s="11"/>
      <c r="BRG112" s="11"/>
      <c r="BRH112" s="11"/>
      <c r="BRI112" s="11"/>
      <c r="BRJ112" s="11"/>
      <c r="BRK112" s="11"/>
      <c r="BRL112" s="11"/>
      <c r="BRM112" s="11"/>
      <c r="BRN112" s="11"/>
      <c r="BRO112" s="11"/>
      <c r="BRP112" s="11"/>
      <c r="BRQ112" s="11"/>
      <c r="BRR112" s="11"/>
      <c r="BRS112" s="11"/>
      <c r="BRT112" s="11"/>
      <c r="BRU112" s="11"/>
      <c r="BRV112" s="11"/>
      <c r="BRW112" s="11"/>
      <c r="BRX112" s="11"/>
      <c r="BRY112" s="11"/>
      <c r="BRZ112" s="11"/>
      <c r="BSA112" s="11"/>
      <c r="BSB112" s="11"/>
      <c r="BSC112" s="11"/>
      <c r="BSD112" s="11"/>
      <c r="BSE112" s="11"/>
      <c r="BSF112" s="11"/>
      <c r="BSG112" s="11"/>
      <c r="BSH112" s="11"/>
      <c r="BSI112" s="11"/>
      <c r="BSJ112" s="11"/>
      <c r="BSK112" s="11"/>
      <c r="BSL112" s="11"/>
      <c r="BSM112" s="11"/>
      <c r="BSN112" s="11"/>
      <c r="BSO112" s="11"/>
      <c r="BSP112" s="11"/>
      <c r="BSQ112" s="11"/>
      <c r="BSR112" s="11"/>
      <c r="BSS112" s="11"/>
      <c r="BST112" s="11"/>
      <c r="BSU112" s="11"/>
      <c r="BSV112" s="11"/>
      <c r="BSW112" s="11"/>
      <c r="BSX112" s="11"/>
      <c r="BSY112" s="11"/>
      <c r="BSZ112" s="11"/>
      <c r="BTA112" s="11"/>
      <c r="BTB112" s="11"/>
      <c r="BTC112" s="11"/>
      <c r="BTD112" s="11"/>
      <c r="BTE112" s="11"/>
      <c r="BTF112" s="11"/>
      <c r="BTG112" s="11"/>
      <c r="BTH112" s="11"/>
      <c r="BTI112" s="11"/>
      <c r="BTJ112" s="11"/>
      <c r="BTK112" s="11"/>
      <c r="BTL112" s="11"/>
      <c r="BTM112" s="11"/>
      <c r="BTN112" s="11"/>
      <c r="BTO112" s="11"/>
      <c r="BTP112" s="11"/>
      <c r="BTQ112" s="11"/>
      <c r="BTR112" s="11"/>
      <c r="BTS112" s="11"/>
      <c r="BTT112" s="11"/>
      <c r="BTU112" s="11"/>
      <c r="BTV112" s="11"/>
      <c r="BTW112" s="11"/>
      <c r="BTX112" s="11"/>
      <c r="BTY112" s="11"/>
      <c r="BTZ112" s="11"/>
      <c r="BUA112" s="11"/>
      <c r="BUB112" s="11"/>
      <c r="BUC112" s="11"/>
      <c r="BUD112" s="11"/>
      <c r="BUE112" s="11"/>
      <c r="BUF112" s="11"/>
      <c r="BUG112" s="11"/>
      <c r="BUH112" s="11"/>
      <c r="BUI112" s="11"/>
      <c r="BUJ112" s="11"/>
      <c r="BUK112" s="11"/>
      <c r="BUL112" s="11"/>
      <c r="BUM112" s="11"/>
      <c r="BUN112" s="11"/>
      <c r="BUO112" s="11"/>
      <c r="BUP112" s="11"/>
      <c r="BUQ112" s="11"/>
      <c r="BUR112" s="11"/>
      <c r="BUS112" s="11"/>
      <c r="BUT112" s="11"/>
      <c r="BUU112" s="11"/>
      <c r="BUV112" s="11"/>
      <c r="BUW112" s="11"/>
      <c r="BUX112" s="11"/>
      <c r="BUY112" s="11"/>
      <c r="BUZ112" s="11"/>
      <c r="BVA112" s="11"/>
      <c r="BVB112" s="11"/>
      <c r="BVC112" s="11"/>
      <c r="BVD112" s="11"/>
      <c r="BVE112" s="11"/>
      <c r="BVF112" s="11"/>
      <c r="BVG112" s="11"/>
      <c r="BVH112" s="11"/>
      <c r="BVI112" s="11"/>
      <c r="BVJ112" s="11"/>
      <c r="BVK112" s="11"/>
      <c r="BVL112" s="11"/>
      <c r="BVM112" s="11"/>
      <c r="BVN112" s="11"/>
      <c r="BVO112" s="11"/>
      <c r="BVP112" s="11"/>
      <c r="BVQ112" s="11"/>
      <c r="BVR112" s="11"/>
      <c r="BVS112" s="11"/>
      <c r="BVT112" s="11"/>
      <c r="BVU112" s="11"/>
      <c r="BVV112" s="11"/>
      <c r="BVW112" s="11"/>
      <c r="BVX112" s="11"/>
      <c r="BVY112" s="11"/>
      <c r="BVZ112" s="11"/>
      <c r="BWA112" s="11"/>
      <c r="BWB112" s="11"/>
      <c r="BWC112" s="11"/>
      <c r="BWD112" s="11"/>
      <c r="BWE112" s="11"/>
      <c r="BWF112" s="11"/>
      <c r="BWG112" s="11"/>
      <c r="BWH112" s="11"/>
      <c r="BWI112" s="11"/>
      <c r="BWJ112" s="11"/>
      <c r="BWK112" s="11"/>
      <c r="BWL112" s="11"/>
      <c r="BWM112" s="11"/>
      <c r="BWN112" s="11"/>
      <c r="BWO112" s="11"/>
      <c r="BWP112" s="11"/>
      <c r="BWQ112" s="11"/>
      <c r="BWR112" s="11"/>
      <c r="BWS112" s="11"/>
      <c r="BWT112" s="11"/>
      <c r="BWU112" s="11"/>
      <c r="BWV112" s="11"/>
      <c r="BWW112" s="11"/>
      <c r="BWX112" s="11"/>
      <c r="BWY112" s="11"/>
      <c r="BWZ112" s="11"/>
      <c r="BXA112" s="11"/>
      <c r="BXB112" s="11"/>
      <c r="BXC112" s="11"/>
      <c r="BXD112" s="11"/>
      <c r="BXE112" s="11"/>
      <c r="BXF112" s="11"/>
      <c r="BXG112" s="11"/>
      <c r="BXH112" s="11"/>
      <c r="BXI112" s="11"/>
      <c r="BXJ112" s="11"/>
      <c r="BXK112" s="11"/>
      <c r="BXL112" s="11"/>
      <c r="BXM112" s="11"/>
      <c r="BXN112" s="11"/>
      <c r="BXO112" s="11"/>
      <c r="BXP112" s="11"/>
      <c r="BXQ112" s="11"/>
      <c r="BXR112" s="11"/>
      <c r="BXS112" s="11"/>
      <c r="BXT112" s="11"/>
      <c r="BXU112" s="11"/>
      <c r="BXV112" s="11"/>
      <c r="BXW112" s="11"/>
      <c r="BXX112" s="11"/>
      <c r="BXY112" s="11"/>
      <c r="BXZ112" s="11"/>
      <c r="BYA112" s="11"/>
      <c r="BYB112" s="11"/>
      <c r="BYC112" s="11"/>
      <c r="BYD112" s="11"/>
      <c r="BYE112" s="11"/>
      <c r="BYF112" s="11"/>
      <c r="BYG112" s="11"/>
      <c r="BYH112" s="11"/>
      <c r="BYI112" s="11"/>
      <c r="BYJ112" s="11"/>
      <c r="BYK112" s="11"/>
      <c r="BYL112" s="11"/>
      <c r="BYM112" s="11"/>
      <c r="BYN112" s="11"/>
      <c r="BYO112" s="11"/>
      <c r="BYP112" s="11"/>
      <c r="BYQ112" s="11"/>
      <c r="BYR112" s="11"/>
      <c r="BYS112" s="11"/>
      <c r="BYT112" s="11"/>
      <c r="BYU112" s="11"/>
      <c r="BYV112" s="11"/>
      <c r="BYW112" s="11"/>
      <c r="BYX112" s="11"/>
      <c r="BYY112" s="11"/>
      <c r="BYZ112" s="11"/>
      <c r="BZA112" s="11"/>
      <c r="BZB112" s="11"/>
      <c r="BZC112" s="11"/>
      <c r="BZD112" s="11"/>
      <c r="BZE112" s="11"/>
      <c r="BZF112" s="11"/>
      <c r="BZG112" s="11"/>
      <c r="BZH112" s="11"/>
      <c r="BZI112" s="11"/>
      <c r="BZJ112" s="11"/>
      <c r="BZK112" s="11"/>
      <c r="BZL112" s="11"/>
      <c r="BZM112" s="11"/>
      <c r="BZN112" s="11"/>
      <c r="BZO112" s="11"/>
      <c r="BZP112" s="11"/>
      <c r="BZQ112" s="11"/>
      <c r="BZR112" s="11"/>
      <c r="BZS112" s="11"/>
      <c r="BZT112" s="11"/>
      <c r="BZU112" s="11"/>
      <c r="BZV112" s="11"/>
      <c r="BZW112" s="11"/>
      <c r="BZX112" s="11"/>
      <c r="BZY112" s="11"/>
      <c r="BZZ112" s="11"/>
      <c r="CAA112" s="11"/>
      <c r="CAB112" s="11"/>
      <c r="CAC112" s="11"/>
      <c r="CAD112" s="11"/>
      <c r="CAE112" s="11"/>
      <c r="CAF112" s="11"/>
      <c r="CAG112" s="11"/>
      <c r="CAH112" s="11"/>
      <c r="CAI112" s="11"/>
      <c r="CAJ112" s="11"/>
      <c r="CAK112" s="11"/>
      <c r="CAL112" s="11"/>
      <c r="CAM112" s="11"/>
      <c r="CAN112" s="11"/>
      <c r="CAO112" s="11"/>
      <c r="CAP112" s="11"/>
      <c r="CAQ112" s="11"/>
      <c r="CAR112" s="11"/>
      <c r="CAS112" s="11"/>
      <c r="CAT112" s="11"/>
      <c r="CAU112" s="11"/>
      <c r="CAV112" s="11"/>
      <c r="CAW112" s="11"/>
      <c r="CAX112" s="11"/>
      <c r="CAY112" s="11"/>
      <c r="CAZ112" s="11"/>
      <c r="CBA112" s="11"/>
      <c r="CBB112" s="11"/>
      <c r="CBC112" s="11"/>
      <c r="CBD112" s="11"/>
      <c r="CBE112" s="11"/>
      <c r="CBF112" s="11"/>
      <c r="CBG112" s="11"/>
      <c r="CBH112" s="11"/>
      <c r="CBI112" s="11"/>
      <c r="CBJ112" s="11"/>
      <c r="CBK112" s="11"/>
      <c r="CBL112" s="11"/>
      <c r="CBM112" s="11"/>
      <c r="CBN112" s="11"/>
      <c r="CBO112" s="11"/>
      <c r="CBP112" s="11"/>
      <c r="CBQ112" s="11"/>
      <c r="CBR112" s="11"/>
      <c r="CBS112" s="11"/>
      <c r="CBT112" s="11"/>
      <c r="CBU112" s="11"/>
      <c r="CBV112" s="11"/>
      <c r="CBW112" s="11"/>
      <c r="CBX112" s="11"/>
      <c r="CBY112" s="11"/>
      <c r="CBZ112" s="11"/>
      <c r="CCA112" s="11"/>
      <c r="CCB112" s="11"/>
      <c r="CCC112" s="11"/>
      <c r="CCD112" s="11"/>
      <c r="CCE112" s="11"/>
      <c r="CCF112" s="11"/>
      <c r="CCG112" s="11"/>
      <c r="CCH112" s="11"/>
      <c r="CCI112" s="11"/>
      <c r="CCJ112" s="11"/>
      <c r="CCK112" s="11"/>
      <c r="CCL112" s="11"/>
      <c r="CCM112" s="11"/>
      <c r="CCN112" s="11"/>
      <c r="CCO112" s="11"/>
      <c r="CCP112" s="11"/>
      <c r="CCQ112" s="11"/>
      <c r="CCR112" s="11"/>
      <c r="CCS112" s="11"/>
      <c r="CCT112" s="11"/>
      <c r="CCU112" s="11"/>
      <c r="CCV112" s="11"/>
      <c r="CCW112" s="11"/>
      <c r="CCX112" s="11"/>
      <c r="CCY112" s="11"/>
      <c r="CCZ112" s="11"/>
      <c r="CDA112" s="11"/>
      <c r="CDB112" s="11"/>
      <c r="CDC112" s="11"/>
      <c r="CDD112" s="11"/>
      <c r="CDE112" s="11"/>
      <c r="CDF112" s="11"/>
      <c r="CDG112" s="11"/>
      <c r="CDH112" s="11"/>
      <c r="CDI112" s="11"/>
      <c r="CDJ112" s="11"/>
      <c r="CDK112" s="11"/>
      <c r="CDL112" s="11"/>
      <c r="CDM112" s="11"/>
      <c r="CDN112" s="11"/>
      <c r="CDO112" s="11"/>
      <c r="CDP112" s="11"/>
      <c r="CDQ112" s="11"/>
      <c r="CDR112" s="11"/>
      <c r="CDS112" s="11"/>
      <c r="CDT112" s="11"/>
      <c r="CDU112" s="11"/>
      <c r="CDV112" s="11"/>
      <c r="CDW112" s="11"/>
      <c r="CDX112" s="11"/>
      <c r="CDY112" s="11"/>
      <c r="CDZ112" s="11"/>
      <c r="CEA112" s="11"/>
      <c r="CEB112" s="11"/>
      <c r="CEC112" s="11"/>
      <c r="CED112" s="11"/>
      <c r="CEE112" s="11"/>
      <c r="CEF112" s="11"/>
      <c r="CEG112" s="11"/>
      <c r="CEH112" s="11"/>
      <c r="CEI112" s="11"/>
      <c r="CEJ112" s="11"/>
      <c r="CEK112" s="11"/>
      <c r="CEL112" s="11"/>
      <c r="CEM112" s="11"/>
      <c r="CEN112" s="11"/>
      <c r="CEO112" s="11"/>
      <c r="CEP112" s="11"/>
      <c r="CEQ112" s="11"/>
      <c r="CER112" s="11"/>
      <c r="CES112" s="11"/>
      <c r="CET112" s="11"/>
      <c r="CEU112" s="11"/>
      <c r="CEV112" s="11"/>
      <c r="CEW112" s="11"/>
      <c r="CEX112" s="11"/>
      <c r="CEY112" s="11"/>
      <c r="CEZ112" s="11"/>
      <c r="CFA112" s="11"/>
      <c r="CFB112" s="11"/>
      <c r="CFC112" s="11"/>
      <c r="CFD112" s="11"/>
      <c r="CFE112" s="11"/>
      <c r="CFF112" s="11"/>
      <c r="CFG112" s="11"/>
      <c r="CFH112" s="11"/>
      <c r="CFI112" s="11"/>
      <c r="CFJ112" s="11"/>
      <c r="CFK112" s="11"/>
      <c r="CFL112" s="11"/>
      <c r="CFM112" s="11"/>
      <c r="CFN112" s="11"/>
      <c r="CFO112" s="11"/>
      <c r="CFP112" s="11"/>
      <c r="CFQ112" s="11"/>
      <c r="CFR112" s="11"/>
      <c r="CFS112" s="11"/>
      <c r="CFT112" s="11"/>
      <c r="CFU112" s="11"/>
      <c r="CFV112" s="11"/>
      <c r="CFW112" s="11"/>
      <c r="CFX112" s="11"/>
      <c r="CFY112" s="11"/>
      <c r="CFZ112" s="11"/>
      <c r="CGA112" s="11"/>
      <c r="CGB112" s="11"/>
      <c r="CGC112" s="11"/>
      <c r="CGD112" s="11"/>
      <c r="CGE112" s="11"/>
      <c r="CGF112" s="11"/>
      <c r="CGG112" s="11"/>
      <c r="CGH112" s="11"/>
      <c r="CGI112" s="11"/>
      <c r="CGJ112" s="11"/>
      <c r="CGK112" s="11"/>
      <c r="CGL112" s="11"/>
      <c r="CGM112" s="11"/>
      <c r="CGN112" s="11"/>
      <c r="CGO112" s="11"/>
      <c r="CGP112" s="11"/>
      <c r="CGQ112" s="11"/>
      <c r="CGR112" s="11"/>
      <c r="CGS112" s="11"/>
      <c r="CGT112" s="11"/>
      <c r="CGU112" s="11"/>
      <c r="CGV112" s="11"/>
      <c r="CGW112" s="11"/>
      <c r="CGX112" s="11"/>
      <c r="CGY112" s="11"/>
      <c r="CGZ112" s="11"/>
      <c r="CHA112" s="11"/>
      <c r="CHB112" s="11"/>
      <c r="CHC112" s="11"/>
      <c r="CHD112" s="11"/>
      <c r="CHE112" s="11"/>
      <c r="CHF112" s="11"/>
      <c r="CHG112" s="11"/>
      <c r="CHH112" s="11"/>
      <c r="CHI112" s="11"/>
      <c r="CHJ112" s="11"/>
      <c r="CHK112" s="11"/>
      <c r="CHL112" s="11"/>
      <c r="CHM112" s="11"/>
      <c r="CHN112" s="11"/>
      <c r="CHO112" s="11"/>
      <c r="CHP112" s="11"/>
      <c r="CHQ112" s="11"/>
      <c r="CHR112" s="11"/>
      <c r="CHS112" s="11"/>
      <c r="CHT112" s="11"/>
      <c r="CHU112" s="11"/>
      <c r="CHV112" s="11"/>
      <c r="CHW112" s="11"/>
      <c r="CHX112" s="11"/>
      <c r="CHY112" s="11"/>
      <c r="CHZ112" s="11"/>
      <c r="CIA112" s="11"/>
      <c r="CIB112" s="11"/>
      <c r="CIC112" s="11"/>
      <c r="CID112" s="11"/>
      <c r="CIE112" s="11"/>
      <c r="CIF112" s="11"/>
      <c r="CIG112" s="11"/>
      <c r="CIH112" s="11"/>
      <c r="CII112" s="11"/>
      <c r="CIJ112" s="11"/>
      <c r="CIK112" s="11"/>
      <c r="CIL112" s="11"/>
      <c r="CIM112" s="11"/>
      <c r="CIN112" s="11"/>
      <c r="CIO112" s="11"/>
      <c r="CIP112" s="11"/>
      <c r="CIQ112" s="11"/>
      <c r="CIR112" s="11"/>
      <c r="CIS112" s="11"/>
      <c r="CIT112" s="11"/>
      <c r="CIU112" s="11"/>
      <c r="CIV112" s="11"/>
      <c r="CIW112" s="11"/>
      <c r="CIX112" s="11"/>
      <c r="CIY112" s="11"/>
      <c r="CIZ112" s="11"/>
      <c r="CJA112" s="11"/>
      <c r="CJB112" s="11"/>
      <c r="CJC112" s="11"/>
      <c r="CJD112" s="11"/>
      <c r="CJE112" s="11"/>
      <c r="CJF112" s="11"/>
      <c r="CJG112" s="11"/>
      <c r="CJH112" s="11"/>
      <c r="CJI112" s="11"/>
      <c r="CJJ112" s="11"/>
      <c r="CJK112" s="11"/>
      <c r="CJL112" s="11"/>
      <c r="CJM112" s="11"/>
      <c r="CJN112" s="11"/>
      <c r="CJO112" s="11"/>
      <c r="CJP112" s="11"/>
      <c r="CJQ112" s="11"/>
      <c r="CJR112" s="11"/>
      <c r="CJS112" s="11"/>
      <c r="CJT112" s="11"/>
      <c r="CJU112" s="11"/>
      <c r="CJV112" s="11"/>
      <c r="CJW112" s="11"/>
      <c r="CJX112" s="11"/>
      <c r="CJY112" s="11"/>
      <c r="CJZ112" s="11"/>
      <c r="CKA112" s="11"/>
      <c r="CKB112" s="11"/>
      <c r="CKC112" s="11"/>
      <c r="CKD112" s="11"/>
      <c r="CKE112" s="11"/>
      <c r="CKF112" s="11"/>
      <c r="CKG112" s="11"/>
      <c r="CKH112" s="11"/>
      <c r="CKI112" s="11"/>
      <c r="CKJ112" s="11"/>
      <c r="CKK112" s="11"/>
      <c r="CKL112" s="11"/>
      <c r="CKM112" s="11"/>
      <c r="CKN112" s="11"/>
      <c r="CKO112" s="11"/>
      <c r="CKP112" s="11"/>
      <c r="CKQ112" s="11"/>
      <c r="CKR112" s="11"/>
      <c r="CKS112" s="11"/>
      <c r="CKT112" s="11"/>
      <c r="CKU112" s="11"/>
      <c r="CKV112" s="11"/>
      <c r="CKW112" s="11"/>
      <c r="CKX112" s="11"/>
      <c r="CKY112" s="11"/>
      <c r="CKZ112" s="11"/>
      <c r="CLA112" s="11"/>
      <c r="CLB112" s="11"/>
      <c r="CLC112" s="11"/>
      <c r="CLD112" s="11"/>
      <c r="CLE112" s="11"/>
      <c r="CLF112" s="11"/>
      <c r="CLG112" s="11"/>
      <c r="CLH112" s="11"/>
      <c r="CLI112" s="11"/>
      <c r="CLJ112" s="11"/>
      <c r="CLK112" s="11"/>
      <c r="CLL112" s="11"/>
      <c r="CLM112" s="11"/>
      <c r="CLN112" s="11"/>
      <c r="CLO112" s="11"/>
      <c r="CLP112" s="11"/>
      <c r="CLQ112" s="11"/>
      <c r="CLR112" s="11"/>
      <c r="CLS112" s="11"/>
      <c r="CLT112" s="11"/>
      <c r="CLU112" s="11"/>
      <c r="CLV112" s="11"/>
      <c r="CLW112" s="11"/>
      <c r="CLX112" s="11"/>
      <c r="CLY112" s="11"/>
      <c r="CLZ112" s="11"/>
      <c r="CMA112" s="11"/>
      <c r="CMB112" s="11"/>
      <c r="CMC112" s="11"/>
      <c r="CMD112" s="11"/>
      <c r="CME112" s="11"/>
      <c r="CMF112" s="11"/>
      <c r="CMG112" s="11"/>
      <c r="CMH112" s="11"/>
      <c r="CMI112" s="11"/>
      <c r="CMJ112" s="11"/>
      <c r="CMK112" s="11"/>
      <c r="CML112" s="11"/>
      <c r="CMM112" s="11"/>
      <c r="CMN112" s="11"/>
      <c r="CMO112" s="11"/>
      <c r="CMP112" s="11"/>
      <c r="CMQ112" s="11"/>
      <c r="CMR112" s="11"/>
      <c r="CMS112" s="11"/>
      <c r="CMT112" s="11"/>
      <c r="CMU112" s="11"/>
      <c r="CMV112" s="11"/>
      <c r="CMW112" s="11"/>
      <c r="CMX112" s="11"/>
      <c r="CMY112" s="11"/>
      <c r="CMZ112" s="11"/>
      <c r="CNA112" s="11"/>
      <c r="CNB112" s="11"/>
      <c r="CNC112" s="11"/>
      <c r="CND112" s="11"/>
      <c r="CNE112" s="11"/>
      <c r="CNF112" s="11"/>
      <c r="CNG112" s="11"/>
      <c r="CNH112" s="11"/>
      <c r="CNI112" s="11"/>
      <c r="CNJ112" s="11"/>
      <c r="CNK112" s="11"/>
      <c r="CNL112" s="11"/>
      <c r="CNM112" s="11"/>
      <c r="CNN112" s="11"/>
      <c r="CNO112" s="11"/>
      <c r="CNP112" s="11"/>
      <c r="CNQ112" s="11"/>
      <c r="CNR112" s="11"/>
      <c r="CNS112" s="11"/>
      <c r="CNT112" s="11"/>
      <c r="CNU112" s="11"/>
      <c r="CNV112" s="11"/>
      <c r="CNW112" s="11"/>
      <c r="CNX112" s="11"/>
      <c r="CNY112" s="11"/>
      <c r="CNZ112" s="11"/>
      <c r="COA112" s="11"/>
      <c r="COB112" s="11"/>
      <c r="COC112" s="11"/>
      <c r="COD112" s="11"/>
      <c r="COE112" s="11"/>
      <c r="COF112" s="11"/>
      <c r="COG112" s="11"/>
      <c r="COH112" s="11"/>
      <c r="COI112" s="11"/>
      <c r="COJ112" s="11"/>
      <c r="COK112" s="11"/>
      <c r="COL112" s="11"/>
      <c r="COM112" s="11"/>
      <c r="CON112" s="11"/>
      <c r="COO112" s="11"/>
      <c r="COP112" s="11"/>
      <c r="COQ112" s="11"/>
      <c r="COR112" s="11"/>
      <c r="COS112" s="11"/>
      <c r="COT112" s="11"/>
      <c r="COU112" s="11"/>
      <c r="COV112" s="11"/>
      <c r="COW112" s="11"/>
      <c r="COX112" s="11"/>
      <c r="COY112" s="11"/>
      <c r="COZ112" s="11"/>
      <c r="CPA112" s="11"/>
      <c r="CPB112" s="11"/>
      <c r="CPC112" s="11"/>
      <c r="CPD112" s="11"/>
      <c r="CPE112" s="11"/>
      <c r="CPF112" s="11"/>
      <c r="CPG112" s="11"/>
      <c r="CPH112" s="11"/>
      <c r="CPI112" s="11"/>
      <c r="CPJ112" s="11"/>
      <c r="CPK112" s="11"/>
      <c r="CPL112" s="11"/>
      <c r="CPM112" s="11"/>
      <c r="CPN112" s="11"/>
      <c r="CPO112" s="11"/>
      <c r="CPP112" s="11"/>
      <c r="CPQ112" s="11"/>
      <c r="CPR112" s="11"/>
      <c r="CPS112" s="11"/>
      <c r="CPT112" s="11"/>
      <c r="CPU112" s="11"/>
      <c r="CPV112" s="11"/>
      <c r="CPW112" s="11"/>
      <c r="CPX112" s="11"/>
      <c r="CPY112" s="11"/>
      <c r="CPZ112" s="11"/>
      <c r="CQA112" s="11"/>
      <c r="CQB112" s="11"/>
      <c r="CQC112" s="11"/>
      <c r="CQD112" s="11"/>
      <c r="CQE112" s="11"/>
      <c r="CQF112" s="11"/>
      <c r="CQG112" s="11"/>
      <c r="CQH112" s="11"/>
      <c r="CQI112" s="11"/>
      <c r="CQJ112" s="11"/>
      <c r="CQK112" s="11"/>
      <c r="CQL112" s="11"/>
      <c r="CQM112" s="11"/>
      <c r="CQN112" s="11"/>
      <c r="CQO112" s="11"/>
      <c r="CQP112" s="11"/>
      <c r="CQQ112" s="11"/>
      <c r="CQR112" s="11"/>
      <c r="CQS112" s="11"/>
      <c r="CQT112" s="11"/>
      <c r="CQU112" s="11"/>
      <c r="CQV112" s="11"/>
      <c r="CQW112" s="11"/>
      <c r="CQX112" s="11"/>
      <c r="CQY112" s="11"/>
      <c r="CQZ112" s="11"/>
      <c r="CRA112" s="11"/>
      <c r="CRB112" s="11"/>
      <c r="CRC112" s="11"/>
      <c r="CRD112" s="11"/>
      <c r="CRE112" s="11"/>
      <c r="CRF112" s="11"/>
      <c r="CRG112" s="11"/>
      <c r="CRH112" s="11"/>
      <c r="CRI112" s="11"/>
      <c r="CRJ112" s="11"/>
      <c r="CRK112" s="11"/>
      <c r="CRL112" s="11"/>
      <c r="CRM112" s="11"/>
      <c r="CRN112" s="11"/>
      <c r="CRO112" s="11"/>
      <c r="CRP112" s="11"/>
      <c r="CRQ112" s="11"/>
      <c r="CRR112" s="11"/>
      <c r="CRS112" s="11"/>
      <c r="CRT112" s="11"/>
      <c r="CRU112" s="11"/>
      <c r="CRV112" s="11"/>
      <c r="CRW112" s="11"/>
      <c r="CRX112" s="11"/>
      <c r="CRY112" s="11"/>
      <c r="CRZ112" s="11"/>
      <c r="CSA112" s="11"/>
      <c r="CSB112" s="11"/>
      <c r="CSC112" s="11"/>
      <c r="CSD112" s="11"/>
      <c r="CSE112" s="11"/>
      <c r="CSF112" s="11"/>
      <c r="CSG112" s="11"/>
      <c r="CSH112" s="11"/>
      <c r="CSI112" s="11"/>
      <c r="CSJ112" s="11"/>
      <c r="CSK112" s="11"/>
      <c r="CSL112" s="11"/>
      <c r="CSM112" s="11"/>
      <c r="CSN112" s="11"/>
      <c r="CSO112" s="11"/>
      <c r="CSP112" s="11"/>
      <c r="CSQ112" s="11"/>
      <c r="CSR112" s="11"/>
      <c r="CSS112" s="11"/>
      <c r="CST112" s="11"/>
      <c r="CSU112" s="11"/>
      <c r="CSV112" s="11"/>
      <c r="CSW112" s="11"/>
      <c r="CSX112" s="11"/>
      <c r="CSY112" s="11"/>
      <c r="CSZ112" s="11"/>
      <c r="CTA112" s="11"/>
      <c r="CTB112" s="11"/>
      <c r="CTC112" s="11"/>
      <c r="CTD112" s="11"/>
      <c r="CTE112" s="11"/>
      <c r="CTF112" s="11"/>
      <c r="CTG112" s="11"/>
      <c r="CTH112" s="11"/>
      <c r="CTI112" s="11"/>
      <c r="CTJ112" s="11"/>
      <c r="CTK112" s="11"/>
      <c r="CTL112" s="11"/>
      <c r="CTM112" s="11"/>
      <c r="CTN112" s="11"/>
      <c r="CTO112" s="11"/>
      <c r="CTP112" s="11"/>
      <c r="CTQ112" s="11"/>
      <c r="CTR112" s="11"/>
      <c r="CTS112" s="11"/>
      <c r="CTT112" s="11"/>
      <c r="CTU112" s="11"/>
      <c r="CTV112" s="11"/>
      <c r="CTW112" s="11"/>
      <c r="CTX112" s="11"/>
      <c r="CTY112" s="11"/>
      <c r="CTZ112" s="11"/>
      <c r="CUA112" s="11"/>
      <c r="CUB112" s="11"/>
      <c r="CUC112" s="11"/>
      <c r="CUD112" s="11"/>
      <c r="CUE112" s="11"/>
      <c r="CUF112" s="11"/>
      <c r="CUG112" s="11"/>
      <c r="CUH112" s="11"/>
      <c r="CUI112" s="11"/>
      <c r="CUJ112" s="11"/>
      <c r="CUK112" s="11"/>
      <c r="CUL112" s="11"/>
      <c r="CUM112" s="11"/>
      <c r="CUN112" s="11"/>
      <c r="CUO112" s="11"/>
      <c r="CUP112" s="11"/>
      <c r="CUQ112" s="11"/>
      <c r="CUR112" s="11"/>
      <c r="CUS112" s="11"/>
      <c r="CUT112" s="11"/>
      <c r="CUU112" s="11"/>
      <c r="CUV112" s="11"/>
      <c r="CUW112" s="11"/>
      <c r="CUX112" s="11"/>
      <c r="CUY112" s="11"/>
      <c r="CUZ112" s="11"/>
      <c r="CVA112" s="11"/>
      <c r="CVB112" s="11"/>
      <c r="CVC112" s="11"/>
      <c r="CVD112" s="11"/>
      <c r="CVE112" s="11"/>
      <c r="CVF112" s="11"/>
      <c r="CVG112" s="11"/>
      <c r="CVH112" s="11"/>
      <c r="CVI112" s="11"/>
      <c r="CVJ112" s="11"/>
      <c r="CVK112" s="11"/>
      <c r="CVL112" s="11"/>
      <c r="CVM112" s="11"/>
      <c r="CVN112" s="11"/>
      <c r="CVO112" s="11"/>
      <c r="CVP112" s="11"/>
      <c r="CVQ112" s="11"/>
      <c r="CVR112" s="11"/>
      <c r="CVS112" s="11"/>
      <c r="CVT112" s="11"/>
      <c r="CVU112" s="11"/>
      <c r="CVV112" s="11"/>
      <c r="CVW112" s="11"/>
      <c r="CVX112" s="11"/>
      <c r="CVY112" s="11"/>
      <c r="CVZ112" s="11"/>
      <c r="CWA112" s="11"/>
      <c r="CWB112" s="11"/>
      <c r="CWC112" s="11"/>
      <c r="CWD112" s="11"/>
      <c r="CWE112" s="11"/>
      <c r="CWF112" s="11"/>
      <c r="CWG112" s="11"/>
      <c r="CWH112" s="11"/>
      <c r="CWI112" s="11"/>
      <c r="CWJ112" s="11"/>
      <c r="CWK112" s="11"/>
      <c r="CWL112" s="11"/>
      <c r="CWM112" s="11"/>
      <c r="CWN112" s="11"/>
      <c r="CWO112" s="11"/>
      <c r="CWP112" s="11"/>
      <c r="CWQ112" s="11"/>
      <c r="CWR112" s="11"/>
      <c r="CWS112" s="11"/>
      <c r="CWT112" s="11"/>
      <c r="CWU112" s="11"/>
      <c r="CWV112" s="11"/>
      <c r="CWW112" s="11"/>
      <c r="CWX112" s="11"/>
      <c r="CWY112" s="11"/>
      <c r="CWZ112" s="11"/>
      <c r="CXA112" s="11"/>
      <c r="CXB112" s="11"/>
      <c r="CXC112" s="11"/>
      <c r="CXD112" s="11"/>
      <c r="CXE112" s="11"/>
      <c r="CXF112" s="11"/>
      <c r="CXG112" s="11"/>
      <c r="CXH112" s="11"/>
      <c r="CXI112" s="11"/>
      <c r="CXJ112" s="11"/>
      <c r="CXK112" s="11"/>
      <c r="CXL112" s="11"/>
      <c r="CXM112" s="11"/>
      <c r="CXN112" s="11"/>
      <c r="CXO112" s="11"/>
      <c r="CXP112" s="11"/>
      <c r="CXQ112" s="11"/>
      <c r="CXR112" s="11"/>
      <c r="CXS112" s="11"/>
      <c r="CXT112" s="11"/>
      <c r="CXU112" s="11"/>
      <c r="CXV112" s="11"/>
      <c r="CXW112" s="11"/>
      <c r="CXX112" s="11"/>
      <c r="CXY112" s="11"/>
      <c r="CXZ112" s="11"/>
      <c r="CYA112" s="11"/>
      <c r="CYB112" s="11"/>
      <c r="CYC112" s="11"/>
      <c r="CYD112" s="11"/>
      <c r="CYE112" s="11"/>
      <c r="CYF112" s="11"/>
      <c r="CYG112" s="11"/>
      <c r="CYH112" s="11"/>
      <c r="CYI112" s="11"/>
      <c r="CYJ112" s="11"/>
      <c r="CYK112" s="11"/>
      <c r="CYL112" s="11"/>
      <c r="CYM112" s="11"/>
      <c r="CYN112" s="11"/>
      <c r="CYO112" s="11"/>
      <c r="CYP112" s="11"/>
      <c r="CYQ112" s="11"/>
      <c r="CYR112" s="11"/>
      <c r="CYS112" s="11"/>
      <c r="CYT112" s="11"/>
      <c r="CYU112" s="11"/>
      <c r="CYV112" s="11"/>
      <c r="CYW112" s="11"/>
      <c r="CYX112" s="11"/>
      <c r="CYY112" s="11"/>
      <c r="CYZ112" s="11"/>
      <c r="CZA112" s="11"/>
      <c r="CZB112" s="11"/>
      <c r="CZC112" s="11"/>
      <c r="CZD112" s="11"/>
      <c r="CZE112" s="11"/>
      <c r="CZF112" s="11"/>
      <c r="CZG112" s="11"/>
      <c r="CZH112" s="11"/>
      <c r="CZI112" s="11"/>
      <c r="CZJ112" s="11"/>
      <c r="CZK112" s="11"/>
      <c r="CZL112" s="11"/>
      <c r="CZM112" s="11"/>
      <c r="CZN112" s="11"/>
      <c r="CZO112" s="11"/>
      <c r="CZP112" s="11"/>
      <c r="CZQ112" s="11"/>
      <c r="CZR112" s="11"/>
      <c r="CZS112" s="11"/>
      <c r="CZT112" s="11"/>
      <c r="CZU112" s="11"/>
      <c r="CZV112" s="11"/>
      <c r="CZW112" s="11"/>
      <c r="CZX112" s="11"/>
      <c r="CZY112" s="11"/>
      <c r="CZZ112" s="11"/>
      <c r="DAA112" s="11"/>
      <c r="DAB112" s="11"/>
      <c r="DAC112" s="11"/>
      <c r="DAD112" s="11"/>
      <c r="DAE112" s="11"/>
      <c r="DAF112" s="11"/>
      <c r="DAG112" s="11"/>
      <c r="DAH112" s="11"/>
      <c r="DAI112" s="11"/>
      <c r="DAJ112" s="11"/>
      <c r="DAK112" s="11"/>
      <c r="DAL112" s="11"/>
      <c r="DAM112" s="11"/>
      <c r="DAN112" s="11"/>
      <c r="DAO112" s="11"/>
      <c r="DAP112" s="11"/>
      <c r="DAQ112" s="11"/>
      <c r="DAR112" s="11"/>
      <c r="DAS112" s="11"/>
      <c r="DAT112" s="11"/>
      <c r="DAU112" s="11"/>
      <c r="DAV112" s="11"/>
      <c r="DAW112" s="11"/>
      <c r="DAX112" s="11"/>
      <c r="DAY112" s="11"/>
      <c r="DAZ112" s="11"/>
      <c r="DBA112" s="11"/>
      <c r="DBB112" s="11"/>
      <c r="DBC112" s="11"/>
      <c r="DBD112" s="11"/>
      <c r="DBE112" s="11"/>
      <c r="DBF112" s="11"/>
      <c r="DBG112" s="11"/>
      <c r="DBH112" s="11"/>
      <c r="DBI112" s="11"/>
      <c r="DBJ112" s="11"/>
      <c r="DBK112" s="11"/>
      <c r="DBL112" s="11"/>
      <c r="DBM112" s="11"/>
      <c r="DBN112" s="11"/>
      <c r="DBO112" s="11"/>
      <c r="DBP112" s="11"/>
      <c r="DBQ112" s="11"/>
      <c r="DBR112" s="11"/>
      <c r="DBS112" s="11"/>
      <c r="DBT112" s="11"/>
      <c r="DBU112" s="11"/>
      <c r="DBV112" s="11"/>
      <c r="DBW112" s="11"/>
      <c r="DBX112" s="11"/>
      <c r="DBY112" s="11"/>
      <c r="DBZ112" s="11"/>
      <c r="DCA112" s="11"/>
      <c r="DCB112" s="11"/>
      <c r="DCC112" s="11"/>
      <c r="DCD112" s="11"/>
      <c r="DCE112" s="11"/>
      <c r="DCF112" s="11"/>
      <c r="DCG112" s="11"/>
      <c r="DCH112" s="11"/>
      <c r="DCI112" s="11"/>
      <c r="DCJ112" s="11"/>
      <c r="DCK112" s="11"/>
      <c r="DCL112" s="11"/>
      <c r="DCM112" s="11"/>
      <c r="DCN112" s="11"/>
      <c r="DCO112" s="11"/>
      <c r="DCP112" s="11"/>
      <c r="DCQ112" s="11"/>
      <c r="DCR112" s="11"/>
      <c r="DCS112" s="11"/>
      <c r="DCT112" s="11"/>
      <c r="DCU112" s="11"/>
      <c r="DCV112" s="11"/>
      <c r="DCW112" s="11"/>
      <c r="DCX112" s="11"/>
      <c r="DCY112" s="11"/>
      <c r="DCZ112" s="11"/>
      <c r="DDA112" s="11"/>
      <c r="DDB112" s="11"/>
      <c r="DDC112" s="11"/>
      <c r="DDD112" s="11"/>
      <c r="DDE112" s="11"/>
      <c r="DDF112" s="11"/>
      <c r="DDG112" s="11"/>
      <c r="DDH112" s="11"/>
      <c r="DDI112" s="11"/>
      <c r="DDJ112" s="11"/>
      <c r="DDK112" s="11"/>
      <c r="DDL112" s="11"/>
      <c r="DDM112" s="11"/>
      <c r="DDN112" s="11"/>
      <c r="DDO112" s="11"/>
      <c r="DDP112" s="11"/>
      <c r="DDQ112" s="11"/>
      <c r="DDR112" s="11"/>
      <c r="DDS112" s="11"/>
      <c r="DDT112" s="11"/>
      <c r="DDU112" s="11"/>
      <c r="DDV112" s="11"/>
      <c r="DDW112" s="11"/>
      <c r="DDX112" s="11"/>
      <c r="DDY112" s="11"/>
      <c r="DDZ112" s="11"/>
      <c r="DEA112" s="11"/>
      <c r="DEB112" s="11"/>
      <c r="DEC112" s="11"/>
      <c r="DED112" s="11"/>
      <c r="DEE112" s="11"/>
      <c r="DEF112" s="11"/>
      <c r="DEG112" s="11"/>
      <c r="DEH112" s="11"/>
      <c r="DEI112" s="11"/>
      <c r="DEJ112" s="11"/>
      <c r="DEK112" s="11"/>
      <c r="DEL112" s="11"/>
      <c r="DEM112" s="11"/>
      <c r="DEN112" s="11"/>
      <c r="DEO112" s="11"/>
      <c r="DEP112" s="11"/>
      <c r="DEQ112" s="11"/>
      <c r="DER112" s="11"/>
      <c r="DES112" s="11"/>
      <c r="DET112" s="11"/>
      <c r="DEU112" s="11"/>
      <c r="DEV112" s="11"/>
      <c r="DEW112" s="11"/>
      <c r="DEX112" s="11"/>
      <c r="DEY112" s="11"/>
      <c r="DEZ112" s="11"/>
      <c r="DFA112" s="11"/>
      <c r="DFB112" s="11"/>
      <c r="DFC112" s="11"/>
      <c r="DFD112" s="11"/>
      <c r="DFE112" s="11"/>
      <c r="DFF112" s="11"/>
      <c r="DFG112" s="11"/>
      <c r="DFH112" s="11"/>
      <c r="DFI112" s="11"/>
      <c r="DFJ112" s="11"/>
      <c r="DFK112" s="11"/>
      <c r="DFL112" s="11"/>
      <c r="DFM112" s="11"/>
      <c r="DFN112" s="11"/>
      <c r="DFO112" s="11"/>
      <c r="DFP112" s="11"/>
      <c r="DFQ112" s="11"/>
      <c r="DFR112" s="11"/>
      <c r="DFS112" s="11"/>
      <c r="DFT112" s="11"/>
      <c r="DFU112" s="11"/>
      <c r="DFV112" s="11"/>
      <c r="DFW112" s="11"/>
      <c r="DFX112" s="11"/>
      <c r="DFY112" s="11"/>
      <c r="DFZ112" s="11"/>
      <c r="DGA112" s="11"/>
      <c r="DGB112" s="11"/>
      <c r="DGC112" s="11"/>
      <c r="DGD112" s="11"/>
      <c r="DGE112" s="11"/>
      <c r="DGF112" s="11"/>
      <c r="DGG112" s="11"/>
      <c r="DGH112" s="11"/>
      <c r="DGI112" s="11"/>
      <c r="DGJ112" s="11"/>
      <c r="DGK112" s="11"/>
      <c r="DGL112" s="11"/>
      <c r="DGM112" s="11"/>
      <c r="DGN112" s="11"/>
      <c r="DGO112" s="11"/>
      <c r="DGP112" s="11"/>
      <c r="DGQ112" s="11"/>
      <c r="DGR112" s="11"/>
      <c r="DGS112" s="11"/>
      <c r="DGT112" s="11"/>
      <c r="DGU112" s="11"/>
      <c r="DGV112" s="11"/>
      <c r="DGW112" s="11"/>
      <c r="DGX112" s="11"/>
      <c r="DGY112" s="11"/>
      <c r="DGZ112" s="11"/>
      <c r="DHA112" s="11"/>
      <c r="DHB112" s="11"/>
      <c r="DHC112" s="11"/>
      <c r="DHD112" s="11"/>
      <c r="DHE112" s="11"/>
      <c r="DHF112" s="11"/>
      <c r="DHG112" s="11"/>
      <c r="DHH112" s="11"/>
      <c r="DHI112" s="11"/>
      <c r="DHJ112" s="11"/>
      <c r="DHK112" s="11"/>
      <c r="DHL112" s="11"/>
      <c r="DHM112" s="11"/>
      <c r="DHN112" s="11"/>
      <c r="DHO112" s="11"/>
      <c r="DHP112" s="11"/>
      <c r="DHQ112" s="11"/>
      <c r="DHR112" s="11"/>
      <c r="DHS112" s="11"/>
      <c r="DHT112" s="11"/>
      <c r="DHU112" s="11"/>
      <c r="DHV112" s="11"/>
      <c r="DHW112" s="11"/>
      <c r="DHX112" s="11"/>
      <c r="DHY112" s="11"/>
      <c r="DHZ112" s="11"/>
      <c r="DIA112" s="11"/>
      <c r="DIB112" s="11"/>
      <c r="DIC112" s="11"/>
      <c r="DID112" s="11"/>
      <c r="DIE112" s="11"/>
      <c r="DIF112" s="11"/>
      <c r="DIG112" s="11"/>
      <c r="DIH112" s="11"/>
      <c r="DII112" s="11"/>
      <c r="DIJ112" s="11"/>
      <c r="DIK112" s="11"/>
      <c r="DIL112" s="11"/>
      <c r="DIM112" s="11"/>
      <c r="DIN112" s="11"/>
      <c r="DIO112" s="11"/>
      <c r="DIP112" s="11"/>
      <c r="DIQ112" s="11"/>
      <c r="DIR112" s="11"/>
      <c r="DIS112" s="11"/>
      <c r="DIT112" s="11"/>
      <c r="DIU112" s="11"/>
      <c r="DIV112" s="11"/>
      <c r="DIW112" s="11"/>
      <c r="DIX112" s="11"/>
      <c r="DIY112" s="11"/>
      <c r="DIZ112" s="11"/>
      <c r="DJA112" s="11"/>
      <c r="DJB112" s="11"/>
      <c r="DJC112" s="11"/>
      <c r="DJD112" s="11"/>
      <c r="DJE112" s="11"/>
      <c r="DJF112" s="11"/>
      <c r="DJG112" s="11"/>
      <c r="DJH112" s="11"/>
      <c r="DJI112" s="11"/>
      <c r="DJJ112" s="11"/>
      <c r="DJK112" s="11"/>
      <c r="DJL112" s="11"/>
      <c r="DJM112" s="11"/>
      <c r="DJN112" s="11"/>
      <c r="DJO112" s="11"/>
      <c r="DJP112" s="11"/>
      <c r="DJQ112" s="11"/>
      <c r="DJR112" s="11"/>
      <c r="DJS112" s="11"/>
      <c r="DJT112" s="11"/>
      <c r="DJU112" s="11"/>
      <c r="DJV112" s="11"/>
      <c r="DJW112" s="11"/>
      <c r="DJX112" s="11"/>
      <c r="DJY112" s="11"/>
      <c r="DJZ112" s="11"/>
      <c r="DKA112" s="11"/>
      <c r="DKB112" s="11"/>
      <c r="DKC112" s="11"/>
      <c r="DKD112" s="11"/>
      <c r="DKE112" s="11"/>
      <c r="DKF112" s="11"/>
      <c r="DKG112" s="11"/>
      <c r="DKH112" s="11"/>
      <c r="DKI112" s="11"/>
      <c r="DKJ112" s="11"/>
      <c r="DKK112" s="11"/>
      <c r="DKL112" s="11"/>
      <c r="DKM112" s="11"/>
      <c r="DKN112" s="11"/>
      <c r="DKO112" s="11"/>
      <c r="DKP112" s="11"/>
      <c r="DKQ112" s="11"/>
      <c r="DKR112" s="11"/>
      <c r="DKS112" s="11"/>
      <c r="DKT112" s="11"/>
      <c r="DKU112" s="11"/>
      <c r="DKV112" s="11"/>
      <c r="DKW112" s="11"/>
      <c r="DKX112" s="11"/>
      <c r="DKY112" s="11"/>
      <c r="DKZ112" s="11"/>
      <c r="DLA112" s="11"/>
      <c r="DLB112" s="11"/>
      <c r="DLC112" s="11"/>
      <c r="DLD112" s="11"/>
      <c r="DLE112" s="11"/>
      <c r="DLF112" s="11"/>
      <c r="DLG112" s="11"/>
      <c r="DLH112" s="11"/>
      <c r="DLI112" s="11"/>
      <c r="DLJ112" s="11"/>
      <c r="DLK112" s="11"/>
      <c r="DLL112" s="11"/>
      <c r="DLM112" s="11"/>
      <c r="DLN112" s="11"/>
      <c r="DLO112" s="11"/>
      <c r="DLP112" s="11"/>
      <c r="DLQ112" s="11"/>
      <c r="DLR112" s="11"/>
      <c r="DLS112" s="11"/>
      <c r="DLT112" s="11"/>
      <c r="DLU112" s="11"/>
      <c r="DLV112" s="11"/>
      <c r="DLW112" s="11"/>
      <c r="DLX112" s="11"/>
      <c r="DLY112" s="11"/>
      <c r="DLZ112" s="11"/>
      <c r="DMA112" s="11"/>
      <c r="DMB112" s="11"/>
      <c r="DMC112" s="11"/>
      <c r="DMD112" s="11"/>
      <c r="DME112" s="11"/>
      <c r="DMF112" s="11"/>
      <c r="DMG112" s="11"/>
      <c r="DMH112" s="11"/>
      <c r="DMI112" s="11"/>
      <c r="DMJ112" s="11"/>
      <c r="DMK112" s="11"/>
      <c r="DML112" s="11"/>
      <c r="DMM112" s="11"/>
      <c r="DMN112" s="11"/>
      <c r="DMO112" s="11"/>
      <c r="DMP112" s="11"/>
      <c r="DMQ112" s="11"/>
      <c r="DMR112" s="11"/>
      <c r="DMS112" s="11"/>
      <c r="DMT112" s="11"/>
      <c r="DMU112" s="11"/>
      <c r="DMV112" s="11"/>
      <c r="DMW112" s="11"/>
      <c r="DMX112" s="11"/>
      <c r="DMY112" s="11"/>
      <c r="DMZ112" s="11"/>
      <c r="DNA112" s="11"/>
      <c r="DNB112" s="11"/>
      <c r="DNC112" s="11"/>
      <c r="DND112" s="11"/>
      <c r="DNE112" s="11"/>
      <c r="DNF112" s="11"/>
      <c r="DNG112" s="11"/>
      <c r="DNH112" s="11"/>
      <c r="DNI112" s="11"/>
      <c r="DNJ112" s="11"/>
      <c r="DNK112" s="11"/>
      <c r="DNL112" s="11"/>
      <c r="DNM112" s="11"/>
      <c r="DNN112" s="11"/>
      <c r="DNO112" s="11"/>
      <c r="DNP112" s="11"/>
      <c r="DNQ112" s="11"/>
      <c r="DNR112" s="11"/>
      <c r="DNS112" s="11"/>
      <c r="DNT112" s="11"/>
      <c r="DNU112" s="11"/>
      <c r="DNV112" s="11"/>
      <c r="DNW112" s="11"/>
      <c r="DNX112" s="11"/>
      <c r="DNY112" s="11"/>
      <c r="DNZ112" s="11"/>
      <c r="DOA112" s="11"/>
      <c r="DOB112" s="11"/>
      <c r="DOC112" s="11"/>
      <c r="DOD112" s="11"/>
      <c r="DOE112" s="11"/>
      <c r="DOF112" s="11"/>
      <c r="DOG112" s="11"/>
      <c r="DOH112" s="11"/>
      <c r="DOI112" s="11"/>
      <c r="DOJ112" s="11"/>
      <c r="DOK112" s="11"/>
      <c r="DOL112" s="11"/>
      <c r="DOM112" s="11"/>
      <c r="DON112" s="11"/>
      <c r="DOO112" s="11"/>
      <c r="DOP112" s="11"/>
      <c r="DOQ112" s="11"/>
      <c r="DOR112" s="11"/>
      <c r="DOS112" s="11"/>
      <c r="DOT112" s="11"/>
      <c r="DOU112" s="11"/>
      <c r="DOV112" s="11"/>
      <c r="DOW112" s="11"/>
      <c r="DOX112" s="11"/>
      <c r="DOY112" s="11"/>
      <c r="DOZ112" s="11"/>
      <c r="DPA112" s="11"/>
      <c r="DPB112" s="11"/>
      <c r="DPC112" s="11"/>
      <c r="DPD112" s="11"/>
      <c r="DPE112" s="11"/>
      <c r="DPF112" s="11"/>
      <c r="DPG112" s="11"/>
      <c r="DPH112" s="11"/>
      <c r="DPI112" s="11"/>
      <c r="DPJ112" s="11"/>
      <c r="DPK112" s="11"/>
      <c r="DPL112" s="11"/>
      <c r="DPM112" s="11"/>
      <c r="DPN112" s="11"/>
      <c r="DPO112" s="11"/>
      <c r="DPP112" s="11"/>
      <c r="DPQ112" s="11"/>
      <c r="DPR112" s="11"/>
      <c r="DPS112" s="11"/>
      <c r="DPT112" s="11"/>
      <c r="DPU112" s="11"/>
      <c r="DPV112" s="11"/>
      <c r="DPW112" s="11"/>
      <c r="DPX112" s="11"/>
      <c r="DPY112" s="11"/>
      <c r="DPZ112" s="11"/>
      <c r="DQA112" s="11"/>
      <c r="DQB112" s="11"/>
      <c r="DQC112" s="11"/>
      <c r="DQD112" s="11"/>
      <c r="DQE112" s="11"/>
      <c r="DQF112" s="11"/>
      <c r="DQG112" s="11"/>
      <c r="DQH112" s="11"/>
      <c r="DQI112" s="11"/>
      <c r="DQJ112" s="11"/>
      <c r="DQK112" s="11"/>
      <c r="DQL112" s="11"/>
      <c r="DQM112" s="11"/>
      <c r="DQN112" s="11"/>
      <c r="DQO112" s="11"/>
      <c r="DQP112" s="11"/>
      <c r="DQQ112" s="11"/>
      <c r="DQR112" s="11"/>
      <c r="DQS112" s="11"/>
      <c r="DQT112" s="11"/>
      <c r="DQU112" s="11"/>
      <c r="DQV112" s="11"/>
      <c r="DQW112" s="11"/>
      <c r="DQX112" s="11"/>
      <c r="DQY112" s="11"/>
      <c r="DQZ112" s="11"/>
      <c r="DRA112" s="11"/>
      <c r="DRB112" s="11"/>
      <c r="DRC112" s="11"/>
      <c r="DRD112" s="11"/>
      <c r="DRE112" s="11"/>
      <c r="DRF112" s="11"/>
      <c r="DRG112" s="11"/>
      <c r="DRH112" s="11"/>
      <c r="DRI112" s="11"/>
      <c r="DRJ112" s="11"/>
      <c r="DRK112" s="11"/>
      <c r="DRL112" s="11"/>
      <c r="DRM112" s="11"/>
      <c r="DRN112" s="11"/>
      <c r="DRO112" s="11"/>
      <c r="DRP112" s="11"/>
      <c r="DRQ112" s="11"/>
      <c r="DRR112" s="11"/>
      <c r="DRS112" s="11"/>
      <c r="DRT112" s="11"/>
      <c r="DRU112" s="11"/>
      <c r="DRV112" s="11"/>
      <c r="DRW112" s="11"/>
      <c r="DRX112" s="11"/>
      <c r="DRY112" s="11"/>
      <c r="DRZ112" s="11"/>
      <c r="DSA112" s="11"/>
      <c r="DSB112" s="11"/>
      <c r="DSC112" s="11"/>
      <c r="DSD112" s="11"/>
      <c r="DSE112" s="11"/>
      <c r="DSF112" s="11"/>
      <c r="DSG112" s="11"/>
      <c r="DSH112" s="11"/>
      <c r="DSI112" s="11"/>
      <c r="DSJ112" s="11"/>
      <c r="DSK112" s="11"/>
      <c r="DSL112" s="11"/>
      <c r="DSM112" s="11"/>
      <c r="DSN112" s="11"/>
      <c r="DSO112" s="11"/>
      <c r="DSP112" s="11"/>
      <c r="DSQ112" s="11"/>
      <c r="DSR112" s="11"/>
      <c r="DSS112" s="11"/>
      <c r="DST112" s="11"/>
      <c r="DSU112" s="11"/>
      <c r="DSV112" s="11"/>
      <c r="DSW112" s="11"/>
      <c r="DSX112" s="11"/>
      <c r="DSY112" s="11"/>
      <c r="DSZ112" s="11"/>
      <c r="DTA112" s="11"/>
      <c r="DTB112" s="11"/>
      <c r="DTC112" s="11"/>
      <c r="DTD112" s="11"/>
      <c r="DTE112" s="11"/>
      <c r="DTF112" s="11"/>
      <c r="DTG112" s="11"/>
      <c r="DTH112" s="11"/>
      <c r="DTI112" s="11"/>
      <c r="DTJ112" s="11"/>
      <c r="DTK112" s="11"/>
      <c r="DTL112" s="11"/>
      <c r="DTM112" s="11"/>
      <c r="DTN112" s="11"/>
      <c r="DTO112" s="11"/>
      <c r="DTP112" s="11"/>
      <c r="DTQ112" s="11"/>
      <c r="DTR112" s="11"/>
      <c r="DTS112" s="11"/>
      <c r="DTT112" s="11"/>
      <c r="DTU112" s="11"/>
      <c r="DTV112" s="11"/>
      <c r="DTW112" s="11"/>
      <c r="DTX112" s="11"/>
      <c r="DTY112" s="11"/>
      <c r="DTZ112" s="11"/>
      <c r="DUA112" s="11"/>
      <c r="DUB112" s="11"/>
      <c r="DUC112" s="11"/>
      <c r="DUD112" s="11"/>
      <c r="DUE112" s="11"/>
      <c r="DUF112" s="11"/>
      <c r="DUG112" s="11"/>
      <c r="DUH112" s="11"/>
      <c r="DUI112" s="11"/>
      <c r="DUJ112" s="11"/>
      <c r="DUK112" s="11"/>
      <c r="DUL112" s="11"/>
      <c r="DUM112" s="11"/>
      <c r="DUN112" s="11"/>
      <c r="DUO112" s="11"/>
      <c r="DUP112" s="11"/>
      <c r="DUQ112" s="11"/>
      <c r="DUR112" s="11"/>
      <c r="DUS112" s="11"/>
      <c r="DUT112" s="11"/>
      <c r="DUU112" s="11"/>
      <c r="DUV112" s="11"/>
      <c r="DUW112" s="11"/>
      <c r="DUX112" s="11"/>
      <c r="DUY112" s="11"/>
      <c r="DUZ112" s="11"/>
      <c r="DVA112" s="11"/>
      <c r="DVB112" s="11"/>
      <c r="DVC112" s="11"/>
      <c r="DVD112" s="11"/>
      <c r="DVE112" s="11"/>
      <c r="DVF112" s="11"/>
      <c r="DVG112" s="11"/>
      <c r="DVH112" s="11"/>
      <c r="DVI112" s="11"/>
      <c r="DVJ112" s="11"/>
      <c r="DVK112" s="11"/>
      <c r="DVL112" s="11"/>
      <c r="DVM112" s="11"/>
      <c r="DVN112" s="11"/>
      <c r="DVO112" s="11"/>
      <c r="DVP112" s="11"/>
      <c r="DVQ112" s="11"/>
      <c r="DVR112" s="11"/>
      <c r="DVS112" s="11"/>
      <c r="DVT112" s="11"/>
      <c r="DVU112" s="11"/>
      <c r="DVV112" s="11"/>
      <c r="DVW112" s="11"/>
      <c r="DVX112" s="11"/>
      <c r="DVY112" s="11"/>
      <c r="DVZ112" s="11"/>
      <c r="DWA112" s="11"/>
      <c r="DWB112" s="11"/>
      <c r="DWC112" s="11"/>
      <c r="DWD112" s="11"/>
      <c r="DWE112" s="11"/>
      <c r="DWF112" s="11"/>
      <c r="DWG112" s="11"/>
      <c r="DWH112" s="11"/>
      <c r="DWI112" s="11"/>
      <c r="DWJ112" s="11"/>
      <c r="DWK112" s="11"/>
      <c r="DWL112" s="11"/>
      <c r="DWM112" s="11"/>
      <c r="DWN112" s="11"/>
      <c r="DWO112" s="11"/>
      <c r="DWP112" s="11"/>
      <c r="DWQ112" s="11"/>
      <c r="DWR112" s="11"/>
      <c r="DWS112" s="11"/>
      <c r="DWT112" s="11"/>
      <c r="DWU112" s="11"/>
      <c r="DWV112" s="11"/>
      <c r="DWW112" s="11"/>
      <c r="DWX112" s="11"/>
      <c r="DWY112" s="11"/>
      <c r="DWZ112" s="11"/>
      <c r="DXA112" s="11"/>
      <c r="DXB112" s="11"/>
      <c r="DXC112" s="11"/>
      <c r="DXD112" s="11"/>
      <c r="DXE112" s="11"/>
      <c r="DXF112" s="11"/>
      <c r="DXG112" s="11"/>
      <c r="DXH112" s="11"/>
      <c r="DXI112" s="11"/>
      <c r="DXJ112" s="11"/>
      <c r="DXK112" s="11"/>
      <c r="DXL112" s="11"/>
      <c r="DXM112" s="11"/>
      <c r="DXN112" s="11"/>
      <c r="DXO112" s="11"/>
      <c r="DXP112" s="11"/>
      <c r="DXQ112" s="11"/>
      <c r="DXR112" s="11"/>
      <c r="DXS112" s="11"/>
      <c r="DXT112" s="11"/>
      <c r="DXU112" s="11"/>
      <c r="DXV112" s="11"/>
      <c r="DXW112" s="11"/>
      <c r="DXX112" s="11"/>
      <c r="DXY112" s="11"/>
      <c r="DXZ112" s="11"/>
      <c r="DYA112" s="11"/>
      <c r="DYB112" s="11"/>
      <c r="DYC112" s="11"/>
      <c r="DYD112" s="11"/>
      <c r="DYE112" s="11"/>
      <c r="DYF112" s="11"/>
      <c r="DYG112" s="11"/>
      <c r="DYH112" s="11"/>
      <c r="DYI112" s="11"/>
      <c r="DYJ112" s="11"/>
      <c r="DYK112" s="11"/>
      <c r="DYL112" s="11"/>
      <c r="DYM112" s="11"/>
      <c r="DYN112" s="11"/>
      <c r="DYO112" s="11"/>
      <c r="DYP112" s="11"/>
      <c r="DYQ112" s="11"/>
      <c r="DYR112" s="11"/>
      <c r="DYS112" s="11"/>
      <c r="DYT112" s="11"/>
      <c r="DYU112" s="11"/>
      <c r="DYV112" s="11"/>
      <c r="DYW112" s="11"/>
      <c r="DYX112" s="11"/>
      <c r="DYY112" s="11"/>
      <c r="DYZ112" s="11"/>
      <c r="DZA112" s="11"/>
      <c r="DZB112" s="11"/>
      <c r="DZC112" s="11"/>
      <c r="DZD112" s="11"/>
      <c r="DZE112" s="11"/>
      <c r="DZF112" s="11"/>
      <c r="DZG112" s="11"/>
      <c r="DZH112" s="11"/>
      <c r="DZI112" s="11"/>
      <c r="DZJ112" s="11"/>
      <c r="DZK112" s="11"/>
      <c r="DZL112" s="11"/>
      <c r="DZM112" s="11"/>
      <c r="DZN112" s="11"/>
      <c r="DZO112" s="11"/>
      <c r="DZP112" s="11"/>
      <c r="DZQ112" s="11"/>
      <c r="DZR112" s="11"/>
      <c r="DZS112" s="11"/>
      <c r="DZT112" s="11"/>
      <c r="DZU112" s="11"/>
      <c r="DZV112" s="11"/>
      <c r="DZW112" s="11"/>
      <c r="DZX112" s="11"/>
      <c r="DZY112" s="11"/>
      <c r="DZZ112" s="11"/>
      <c r="EAA112" s="11"/>
      <c r="EAB112" s="11"/>
      <c r="EAC112" s="11"/>
      <c r="EAD112" s="11"/>
      <c r="EAE112" s="11"/>
      <c r="EAF112" s="11"/>
      <c r="EAG112" s="11"/>
      <c r="EAH112" s="11"/>
      <c r="EAI112" s="11"/>
      <c r="EAJ112" s="11"/>
      <c r="EAK112" s="11"/>
      <c r="EAL112" s="11"/>
      <c r="EAM112" s="11"/>
      <c r="EAN112" s="11"/>
      <c r="EAO112" s="11"/>
      <c r="EAP112" s="11"/>
      <c r="EAQ112" s="11"/>
      <c r="EAR112" s="11"/>
      <c r="EAS112" s="11"/>
      <c r="EAT112" s="11"/>
      <c r="EAU112" s="11"/>
      <c r="EAV112" s="11"/>
      <c r="EAW112" s="11"/>
      <c r="EAX112" s="11"/>
      <c r="EAY112" s="11"/>
      <c r="EAZ112" s="11"/>
      <c r="EBA112" s="11"/>
      <c r="EBB112" s="11"/>
      <c r="EBC112" s="11"/>
      <c r="EBD112" s="11"/>
      <c r="EBE112" s="11"/>
      <c r="EBF112" s="11"/>
      <c r="EBG112" s="11"/>
      <c r="EBH112" s="11"/>
      <c r="EBI112" s="11"/>
      <c r="EBJ112" s="11"/>
      <c r="EBK112" s="11"/>
      <c r="EBL112" s="11"/>
      <c r="EBM112" s="11"/>
      <c r="EBN112" s="11"/>
      <c r="EBO112" s="11"/>
      <c r="EBP112" s="11"/>
      <c r="EBQ112" s="11"/>
      <c r="EBR112" s="11"/>
      <c r="EBS112" s="11"/>
      <c r="EBT112" s="11"/>
      <c r="EBU112" s="11"/>
      <c r="EBV112" s="11"/>
      <c r="EBW112" s="11"/>
      <c r="EBX112" s="11"/>
      <c r="EBY112" s="11"/>
      <c r="EBZ112" s="11"/>
      <c r="ECA112" s="11"/>
      <c r="ECB112" s="11"/>
      <c r="ECC112" s="11"/>
      <c r="ECD112" s="11"/>
      <c r="ECE112" s="11"/>
      <c r="ECF112" s="11"/>
      <c r="ECG112" s="11"/>
      <c r="ECH112" s="11"/>
      <c r="ECI112" s="11"/>
      <c r="ECJ112" s="11"/>
      <c r="ECK112" s="11"/>
      <c r="ECL112" s="11"/>
      <c r="ECM112" s="11"/>
      <c r="ECN112" s="11"/>
      <c r="ECO112" s="11"/>
      <c r="ECP112" s="11"/>
      <c r="ECQ112" s="11"/>
      <c r="ECR112" s="11"/>
      <c r="ECS112" s="11"/>
      <c r="ECT112" s="11"/>
      <c r="ECU112" s="11"/>
      <c r="ECV112" s="11"/>
      <c r="ECW112" s="11"/>
      <c r="ECX112" s="11"/>
      <c r="ECY112" s="11"/>
      <c r="ECZ112" s="11"/>
      <c r="EDA112" s="11"/>
      <c r="EDB112" s="11"/>
      <c r="EDC112" s="11"/>
      <c r="EDD112" s="11"/>
      <c r="EDE112" s="11"/>
      <c r="EDF112" s="11"/>
      <c r="EDG112" s="11"/>
      <c r="EDH112" s="11"/>
      <c r="EDI112" s="11"/>
      <c r="EDJ112" s="11"/>
      <c r="EDK112" s="11"/>
      <c r="EDL112" s="11"/>
      <c r="EDM112" s="11"/>
      <c r="EDN112" s="11"/>
      <c r="EDO112" s="11"/>
      <c r="EDP112" s="11"/>
      <c r="EDQ112" s="11"/>
      <c r="EDR112" s="11"/>
      <c r="EDS112" s="11"/>
      <c r="EDT112" s="11"/>
      <c r="EDU112" s="11"/>
      <c r="EDV112" s="11"/>
      <c r="EDW112" s="11"/>
      <c r="EDX112" s="11"/>
      <c r="EDY112" s="11"/>
      <c r="EDZ112" s="11"/>
      <c r="EEA112" s="11"/>
      <c r="EEB112" s="11"/>
      <c r="EEC112" s="11"/>
      <c r="EED112" s="11"/>
      <c r="EEE112" s="11"/>
      <c r="EEF112" s="11"/>
      <c r="EEG112" s="11"/>
      <c r="EEH112" s="11"/>
      <c r="EEI112" s="11"/>
      <c r="EEJ112" s="11"/>
      <c r="EEK112" s="11"/>
      <c r="EEL112" s="11"/>
      <c r="EEM112" s="11"/>
      <c r="EEN112" s="11"/>
      <c r="EEO112" s="11"/>
      <c r="EEP112" s="11"/>
      <c r="EEQ112" s="11"/>
      <c r="EER112" s="11"/>
      <c r="EES112" s="11"/>
      <c r="EET112" s="11"/>
      <c r="EEU112" s="11"/>
      <c r="EEV112" s="11"/>
      <c r="EEW112" s="11"/>
      <c r="EEX112" s="11"/>
      <c r="EEY112" s="11"/>
      <c r="EEZ112" s="11"/>
      <c r="EFA112" s="11"/>
      <c r="EFB112" s="11"/>
      <c r="EFC112" s="11"/>
      <c r="EFD112" s="11"/>
      <c r="EFE112" s="11"/>
      <c r="EFF112" s="11"/>
      <c r="EFG112" s="11"/>
      <c r="EFH112" s="11"/>
      <c r="EFI112" s="11"/>
      <c r="EFJ112" s="11"/>
      <c r="EFK112" s="11"/>
      <c r="EFL112" s="11"/>
      <c r="EFM112" s="11"/>
      <c r="EFN112" s="11"/>
      <c r="EFO112" s="11"/>
      <c r="EFP112" s="11"/>
      <c r="EFQ112" s="11"/>
      <c r="EFR112" s="11"/>
      <c r="EFS112" s="11"/>
      <c r="EFT112" s="11"/>
      <c r="EFU112" s="11"/>
      <c r="EFV112" s="11"/>
      <c r="EFW112" s="11"/>
      <c r="EFX112" s="11"/>
      <c r="EFY112" s="11"/>
      <c r="EFZ112" s="11"/>
      <c r="EGA112" s="11"/>
      <c r="EGB112" s="11"/>
      <c r="EGC112" s="11"/>
      <c r="EGD112" s="11"/>
      <c r="EGE112" s="11"/>
      <c r="EGF112" s="11"/>
      <c r="EGG112" s="11"/>
      <c r="EGH112" s="11"/>
      <c r="EGI112" s="11"/>
      <c r="EGJ112" s="11"/>
      <c r="EGK112" s="11"/>
      <c r="EGL112" s="11"/>
      <c r="EGM112" s="11"/>
      <c r="EGN112" s="11"/>
      <c r="EGO112" s="11"/>
      <c r="EGP112" s="11"/>
      <c r="EGQ112" s="11"/>
      <c r="EGR112" s="11"/>
      <c r="EGS112" s="11"/>
      <c r="EGT112" s="11"/>
      <c r="EGU112" s="11"/>
      <c r="EGV112" s="11"/>
      <c r="EGW112" s="11"/>
      <c r="EGX112" s="11"/>
      <c r="EGY112" s="11"/>
      <c r="EGZ112" s="11"/>
      <c r="EHA112" s="11"/>
      <c r="EHB112" s="11"/>
      <c r="EHC112" s="11"/>
      <c r="EHD112" s="11"/>
      <c r="EHE112" s="11"/>
      <c r="EHF112" s="11"/>
      <c r="EHG112" s="11"/>
      <c r="EHH112" s="11"/>
      <c r="EHI112" s="11"/>
      <c r="EHJ112" s="11"/>
      <c r="EHK112" s="11"/>
      <c r="EHL112" s="11"/>
      <c r="EHM112" s="11"/>
      <c r="EHN112" s="11"/>
      <c r="EHO112" s="11"/>
      <c r="EHP112" s="11"/>
      <c r="EHQ112" s="11"/>
      <c r="EHR112" s="11"/>
      <c r="EHS112" s="11"/>
      <c r="EHT112" s="11"/>
      <c r="EHU112" s="11"/>
      <c r="EHV112" s="11"/>
      <c r="EHW112" s="11"/>
      <c r="EHX112" s="11"/>
      <c r="EHY112" s="11"/>
      <c r="EHZ112" s="11"/>
      <c r="EIA112" s="11"/>
      <c r="EIB112" s="11"/>
      <c r="EIC112" s="11"/>
      <c r="EID112" s="11"/>
      <c r="EIE112" s="11"/>
      <c r="EIF112" s="11"/>
      <c r="EIG112" s="11"/>
      <c r="EIH112" s="11"/>
      <c r="EII112" s="11"/>
      <c r="EIJ112" s="11"/>
      <c r="EIK112" s="11"/>
      <c r="EIL112" s="11"/>
      <c r="EIM112" s="11"/>
      <c r="EIN112" s="11"/>
      <c r="EIO112" s="11"/>
      <c r="EIP112" s="11"/>
      <c r="EIQ112" s="11"/>
      <c r="EIR112" s="11"/>
      <c r="EIS112" s="11"/>
      <c r="EIT112" s="11"/>
      <c r="EIU112" s="11"/>
      <c r="EIV112" s="11"/>
      <c r="EIW112" s="11"/>
      <c r="EIX112" s="11"/>
      <c r="EIY112" s="11"/>
      <c r="EIZ112" s="11"/>
      <c r="EJA112" s="11"/>
      <c r="EJB112" s="11"/>
      <c r="EJC112" s="11"/>
      <c r="EJD112" s="11"/>
      <c r="EJE112" s="11"/>
      <c r="EJF112" s="11"/>
      <c r="EJG112" s="11"/>
      <c r="EJH112" s="11"/>
      <c r="EJI112" s="11"/>
      <c r="EJJ112" s="11"/>
      <c r="EJK112" s="11"/>
      <c r="EJL112" s="11"/>
      <c r="EJM112" s="11"/>
      <c r="EJN112" s="11"/>
      <c r="EJO112" s="11"/>
      <c r="EJP112" s="11"/>
      <c r="EJQ112" s="11"/>
      <c r="EJR112" s="11"/>
      <c r="EJS112" s="11"/>
      <c r="EJT112" s="11"/>
      <c r="EJU112" s="11"/>
      <c r="EJV112" s="11"/>
      <c r="EJW112" s="11"/>
      <c r="EJX112" s="11"/>
      <c r="EJY112" s="11"/>
      <c r="EJZ112" s="11"/>
      <c r="EKA112" s="11"/>
      <c r="EKB112" s="11"/>
      <c r="EKC112" s="11"/>
      <c r="EKD112" s="11"/>
      <c r="EKE112" s="11"/>
      <c r="EKF112" s="11"/>
      <c r="EKG112" s="11"/>
      <c r="EKH112" s="11"/>
      <c r="EKI112" s="11"/>
      <c r="EKJ112" s="11"/>
      <c r="EKK112" s="11"/>
      <c r="EKL112" s="11"/>
      <c r="EKM112" s="11"/>
      <c r="EKN112" s="11"/>
      <c r="EKO112" s="11"/>
      <c r="EKP112" s="11"/>
      <c r="EKQ112" s="11"/>
      <c r="EKR112" s="11"/>
      <c r="EKS112" s="11"/>
      <c r="EKT112" s="11"/>
      <c r="EKU112" s="11"/>
      <c r="EKV112" s="11"/>
      <c r="EKW112" s="11"/>
      <c r="EKX112" s="11"/>
      <c r="EKY112" s="11"/>
      <c r="EKZ112" s="11"/>
      <c r="ELA112" s="11"/>
      <c r="ELB112" s="11"/>
      <c r="ELC112" s="11"/>
      <c r="ELD112" s="11"/>
      <c r="ELE112" s="11"/>
      <c r="ELF112" s="11"/>
      <c r="ELG112" s="11"/>
      <c r="ELH112" s="11"/>
      <c r="ELI112" s="11"/>
      <c r="ELJ112" s="11"/>
      <c r="ELK112" s="11"/>
      <c r="ELL112" s="11"/>
      <c r="ELM112" s="11"/>
      <c r="ELN112" s="11"/>
      <c r="ELO112" s="11"/>
      <c r="ELP112" s="11"/>
      <c r="ELQ112" s="11"/>
      <c r="ELR112" s="11"/>
      <c r="ELS112" s="11"/>
      <c r="ELT112" s="11"/>
      <c r="ELU112" s="11"/>
      <c r="ELV112" s="11"/>
      <c r="ELW112" s="11"/>
      <c r="ELX112" s="11"/>
      <c r="ELY112" s="11"/>
      <c r="ELZ112" s="11"/>
    </row>
    <row r="113" spans="1:346 1276:3718">
      <c r="C113" s="166" t="s">
        <v>1011</v>
      </c>
      <c r="D113" s="223">
        <f t="shared" si="5"/>
        <v>0</v>
      </c>
      <c r="E113" s="88" t="s">
        <v>540</v>
      </c>
      <c r="F113" s="219"/>
      <c r="G113" s="92"/>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c r="HJ113" s="11"/>
      <c r="HK113" s="11"/>
      <c r="HL113" s="11"/>
      <c r="HM113" s="11"/>
      <c r="HN113" s="11"/>
      <c r="HO113" s="11"/>
      <c r="HP113" s="11"/>
      <c r="HQ113" s="11"/>
      <c r="HR113" s="11"/>
      <c r="HS113" s="11"/>
      <c r="HT113" s="11"/>
      <c r="HU113" s="11"/>
      <c r="HV113" s="11"/>
      <c r="HW113" s="11"/>
      <c r="HX113" s="11"/>
      <c r="HY113" s="11"/>
      <c r="HZ113" s="11"/>
      <c r="IA113" s="11"/>
      <c r="IB113" s="11"/>
      <c r="IC113" s="11"/>
      <c r="ID113" s="11"/>
      <c r="IE113" s="11"/>
      <c r="IF113" s="11"/>
      <c r="IG113" s="11"/>
      <c r="IH113" s="11"/>
      <c r="II113" s="11"/>
      <c r="IJ113" s="11"/>
      <c r="IK113" s="11"/>
      <c r="IL113" s="11"/>
      <c r="IM113" s="11"/>
      <c r="IN113" s="11"/>
      <c r="IO113" s="11"/>
      <c r="IP113" s="11"/>
      <c r="IQ113" s="11"/>
      <c r="IR113" s="11"/>
      <c r="IS113" s="11"/>
      <c r="IT113" s="11"/>
      <c r="IU113" s="11"/>
      <c r="IV113" s="11"/>
      <c r="IW113" s="11"/>
      <c r="IX113" s="11"/>
      <c r="IY113" s="11"/>
      <c r="IZ113" s="11"/>
      <c r="JA113" s="11"/>
      <c r="JB113" s="11"/>
      <c r="JC113" s="11"/>
      <c r="JD113" s="11"/>
      <c r="JE113" s="11"/>
      <c r="JF113" s="11"/>
      <c r="JG113" s="11"/>
      <c r="JH113" s="11"/>
      <c r="JI113" s="11"/>
      <c r="JJ113" s="11"/>
      <c r="JK113" s="11"/>
      <c r="JL113" s="11"/>
      <c r="JM113" s="11"/>
      <c r="JN113" s="11"/>
      <c r="JO113" s="11"/>
      <c r="JP113" s="11"/>
      <c r="JQ113" s="11"/>
      <c r="JR113" s="11"/>
      <c r="JS113" s="11"/>
      <c r="JT113" s="11"/>
      <c r="JU113" s="11"/>
      <c r="JV113" s="11"/>
      <c r="JW113" s="11"/>
      <c r="JX113" s="11"/>
      <c r="JY113" s="11"/>
      <c r="JZ113" s="11"/>
      <c r="KA113" s="11"/>
      <c r="KB113" s="11"/>
      <c r="KC113" s="11"/>
      <c r="KD113" s="11"/>
      <c r="KE113" s="11"/>
      <c r="KF113" s="11"/>
      <c r="KG113" s="11"/>
      <c r="KH113" s="11"/>
      <c r="KI113" s="11"/>
      <c r="KJ113" s="11"/>
      <c r="KK113" s="11"/>
      <c r="KL113" s="11"/>
      <c r="KM113" s="11"/>
      <c r="KN113" s="11"/>
      <c r="KO113" s="11"/>
      <c r="KP113" s="11"/>
      <c r="KQ113" s="11"/>
      <c r="KR113" s="11"/>
      <c r="KS113" s="11"/>
      <c r="KT113" s="11"/>
      <c r="KU113" s="11"/>
      <c r="KV113" s="11"/>
      <c r="KW113" s="11"/>
      <c r="KX113" s="11"/>
      <c r="KY113" s="11"/>
      <c r="KZ113" s="11"/>
      <c r="LA113" s="11"/>
      <c r="LB113" s="11"/>
      <c r="LC113" s="11"/>
      <c r="LD113" s="11"/>
      <c r="LE113" s="11"/>
      <c r="LF113" s="11"/>
      <c r="LG113" s="11"/>
      <c r="LH113" s="11"/>
      <c r="LI113" s="11"/>
      <c r="LJ113" s="11"/>
      <c r="LK113" s="11"/>
      <c r="LL113" s="11"/>
      <c r="LM113" s="11"/>
      <c r="LN113" s="11"/>
      <c r="LO113" s="11"/>
      <c r="LP113" s="11"/>
      <c r="LQ113" s="11"/>
      <c r="LR113" s="11"/>
      <c r="LS113" s="11"/>
      <c r="LT113" s="11"/>
      <c r="LU113" s="11"/>
      <c r="LV113" s="11"/>
      <c r="LW113" s="11"/>
      <c r="LX113" s="11"/>
      <c r="LY113" s="11"/>
      <c r="LZ113" s="11"/>
      <c r="MA113" s="11"/>
      <c r="MB113" s="11"/>
      <c r="MC113" s="11"/>
      <c r="MD113" s="11"/>
      <c r="ME113" s="11"/>
      <c r="MF113" s="11"/>
      <c r="MG113" s="11"/>
      <c r="MH113" s="11"/>
      <c r="AWB113" s="11"/>
      <c r="AWC113" s="11"/>
      <c r="AWD113" s="11"/>
      <c r="AWE113" s="11"/>
      <c r="AWF113" s="11"/>
      <c r="AWG113" s="11"/>
      <c r="AWH113" s="11"/>
      <c r="AWI113" s="11"/>
      <c r="AWJ113" s="11"/>
      <c r="AWK113" s="11"/>
      <c r="AWL113" s="11"/>
      <c r="AWM113" s="11"/>
      <c r="AWN113" s="11"/>
      <c r="AWO113" s="11"/>
      <c r="AWP113" s="11"/>
      <c r="AWQ113" s="11"/>
      <c r="AWR113" s="11"/>
      <c r="AWS113" s="11"/>
      <c r="AWT113" s="11"/>
      <c r="AWU113" s="11"/>
      <c r="AWV113" s="11"/>
      <c r="AWW113" s="11"/>
      <c r="AWX113" s="11"/>
      <c r="AWY113" s="11"/>
      <c r="AWZ113" s="11"/>
      <c r="AXA113" s="11"/>
      <c r="AXB113" s="11"/>
      <c r="AXC113" s="11"/>
      <c r="AXD113" s="11"/>
      <c r="AXE113" s="11"/>
      <c r="AXF113" s="11"/>
      <c r="AXG113" s="11"/>
      <c r="AXH113" s="11"/>
      <c r="AXI113" s="11"/>
      <c r="AXJ113" s="11"/>
      <c r="AXK113" s="11"/>
      <c r="AXL113" s="11"/>
      <c r="AXM113" s="11"/>
      <c r="AXN113" s="11"/>
      <c r="AXO113" s="11"/>
      <c r="AXP113" s="11"/>
      <c r="AXQ113" s="11"/>
      <c r="AXR113" s="11"/>
      <c r="AXS113" s="11"/>
      <c r="AXT113" s="11"/>
      <c r="AXU113" s="11"/>
      <c r="AXV113" s="11"/>
      <c r="AXW113" s="11"/>
      <c r="AXX113" s="11"/>
      <c r="AXY113" s="11"/>
      <c r="AXZ113" s="11"/>
      <c r="AYA113" s="11"/>
      <c r="AYB113" s="11"/>
      <c r="AYC113" s="11"/>
      <c r="AYD113" s="11"/>
      <c r="AYE113" s="11"/>
      <c r="AYF113" s="11"/>
      <c r="AYG113" s="11"/>
      <c r="AYH113" s="11"/>
      <c r="AYI113" s="11"/>
      <c r="AYJ113" s="11"/>
      <c r="AYK113" s="11"/>
      <c r="AYL113" s="11"/>
      <c r="AYM113" s="11"/>
      <c r="AYN113" s="11"/>
      <c r="AYO113" s="11"/>
      <c r="AYP113" s="11"/>
      <c r="AYQ113" s="11"/>
      <c r="AYR113" s="11"/>
      <c r="AYS113" s="11"/>
      <c r="AYT113" s="11"/>
      <c r="AYU113" s="11"/>
      <c r="AYV113" s="11"/>
      <c r="AYW113" s="11"/>
      <c r="AYX113" s="11"/>
      <c r="AYY113" s="11"/>
      <c r="AYZ113" s="11"/>
      <c r="AZA113" s="11"/>
      <c r="AZB113" s="11"/>
      <c r="AZC113" s="11"/>
      <c r="AZD113" s="11"/>
      <c r="AZE113" s="11"/>
      <c r="AZF113" s="11"/>
      <c r="AZG113" s="11"/>
      <c r="AZH113" s="11"/>
      <c r="AZI113" s="11"/>
      <c r="AZJ113" s="11"/>
      <c r="AZK113" s="11"/>
      <c r="AZL113" s="11"/>
      <c r="AZM113" s="11"/>
      <c r="AZN113" s="11"/>
      <c r="AZO113" s="11"/>
      <c r="AZP113" s="11"/>
      <c r="AZQ113" s="11"/>
      <c r="AZR113" s="11"/>
      <c r="AZS113" s="11"/>
      <c r="AZT113" s="11"/>
      <c r="AZU113" s="11"/>
      <c r="AZV113" s="11"/>
      <c r="AZW113" s="11"/>
      <c r="AZX113" s="11"/>
      <c r="AZY113" s="11"/>
      <c r="AZZ113" s="11"/>
      <c r="BAA113" s="11"/>
      <c r="BAB113" s="11"/>
      <c r="BAC113" s="11"/>
      <c r="BAD113" s="11"/>
      <c r="BAE113" s="11"/>
      <c r="BAF113" s="11"/>
      <c r="BAG113" s="11"/>
      <c r="BAH113" s="11"/>
      <c r="BAI113" s="11"/>
      <c r="BAJ113" s="11"/>
      <c r="BAK113" s="11"/>
      <c r="BAL113" s="11"/>
      <c r="BAM113" s="11"/>
      <c r="BAN113" s="11"/>
      <c r="BAO113" s="11"/>
      <c r="BAP113" s="11"/>
      <c r="BAQ113" s="11"/>
      <c r="BAR113" s="11"/>
      <c r="BAS113" s="11"/>
      <c r="BAT113" s="11"/>
      <c r="BAU113" s="11"/>
      <c r="BAV113" s="11"/>
      <c r="BAW113" s="11"/>
      <c r="BAX113" s="11"/>
      <c r="BAY113" s="11"/>
      <c r="BAZ113" s="11"/>
      <c r="BBA113" s="11"/>
      <c r="BBB113" s="11"/>
      <c r="BBC113" s="11"/>
      <c r="BBD113" s="11"/>
      <c r="BBE113" s="11"/>
      <c r="BBF113" s="11"/>
      <c r="BBG113" s="11"/>
      <c r="BBH113" s="11"/>
      <c r="BBI113" s="11"/>
      <c r="BBJ113" s="11"/>
      <c r="BBK113" s="11"/>
      <c r="BBL113" s="11"/>
      <c r="BBM113" s="11"/>
      <c r="BBN113" s="11"/>
      <c r="BBO113" s="11"/>
      <c r="BBP113" s="11"/>
      <c r="BBQ113" s="11"/>
      <c r="BBR113" s="11"/>
      <c r="BBS113" s="11"/>
      <c r="BBT113" s="11"/>
      <c r="BBU113" s="11"/>
      <c r="BBV113" s="11"/>
      <c r="BBW113" s="11"/>
      <c r="BBX113" s="11"/>
      <c r="BBY113" s="11"/>
      <c r="BBZ113" s="11"/>
      <c r="BCA113" s="11"/>
      <c r="BCB113" s="11"/>
      <c r="BCC113" s="11"/>
      <c r="BCD113" s="11"/>
      <c r="BCE113" s="11"/>
      <c r="BCF113" s="11"/>
      <c r="BCG113" s="11"/>
      <c r="BCH113" s="11"/>
      <c r="BCI113" s="11"/>
      <c r="BCJ113" s="11"/>
      <c r="BCK113" s="11"/>
      <c r="BCL113" s="11"/>
      <c r="BCM113" s="11"/>
      <c r="BCN113" s="11"/>
      <c r="BCO113" s="11"/>
      <c r="BCP113" s="11"/>
      <c r="BCQ113" s="11"/>
      <c r="BCR113" s="11"/>
      <c r="BCS113" s="11"/>
      <c r="BCT113" s="11"/>
      <c r="BCU113" s="11"/>
      <c r="BCV113" s="11"/>
      <c r="BCW113" s="11"/>
      <c r="BCX113" s="11"/>
      <c r="BCY113" s="11"/>
      <c r="BCZ113" s="11"/>
      <c r="BDA113" s="11"/>
      <c r="BDB113" s="11"/>
      <c r="BDC113" s="11"/>
      <c r="BDD113" s="11"/>
      <c r="BDE113" s="11"/>
      <c r="BDF113" s="11"/>
      <c r="BDG113" s="11"/>
      <c r="BDH113" s="11"/>
      <c r="BDI113" s="11"/>
      <c r="BDJ113" s="11"/>
      <c r="BDK113" s="11"/>
      <c r="BDL113" s="11"/>
      <c r="BDM113" s="11"/>
      <c r="BDN113" s="11"/>
      <c r="BDO113" s="11"/>
      <c r="BDP113" s="11"/>
      <c r="BDQ113" s="11"/>
      <c r="BDR113" s="11"/>
      <c r="BDS113" s="11"/>
      <c r="BDT113" s="11"/>
      <c r="BDU113" s="11"/>
      <c r="BDV113" s="11"/>
      <c r="BDW113" s="11"/>
      <c r="BDX113" s="11"/>
      <c r="BDY113" s="11"/>
      <c r="BDZ113" s="11"/>
      <c r="BEA113" s="11"/>
      <c r="BEB113" s="11"/>
      <c r="BEC113" s="11"/>
      <c r="BED113" s="11"/>
      <c r="BEE113" s="11"/>
      <c r="BEF113" s="11"/>
      <c r="BEG113" s="11"/>
      <c r="BEH113" s="11"/>
      <c r="BEI113" s="11"/>
      <c r="BEJ113" s="11"/>
      <c r="BEK113" s="11"/>
      <c r="BEL113" s="11"/>
      <c r="BEM113" s="11"/>
      <c r="BEN113" s="11"/>
      <c r="BEO113" s="11"/>
      <c r="BEP113" s="11"/>
      <c r="BEQ113" s="11"/>
      <c r="BER113" s="11"/>
      <c r="BES113" s="11"/>
      <c r="BET113" s="11"/>
      <c r="BEU113" s="11"/>
      <c r="BEV113" s="11"/>
      <c r="BEW113" s="11"/>
      <c r="BEX113" s="11"/>
      <c r="BEY113" s="11"/>
      <c r="BEZ113" s="11"/>
      <c r="BFA113" s="11"/>
      <c r="BFB113" s="11"/>
      <c r="BFC113" s="11"/>
      <c r="BFD113" s="11"/>
      <c r="BFE113" s="11"/>
      <c r="BFF113" s="11"/>
      <c r="BFG113" s="11"/>
      <c r="BFH113" s="11"/>
      <c r="BFI113" s="11"/>
      <c r="BFJ113" s="11"/>
      <c r="BFK113" s="11"/>
      <c r="BFL113" s="11"/>
      <c r="BFM113" s="11"/>
      <c r="BFN113" s="11"/>
      <c r="BFO113" s="11"/>
      <c r="BFP113" s="11"/>
      <c r="BFQ113" s="11"/>
      <c r="BFR113" s="11"/>
      <c r="BFS113" s="11"/>
      <c r="BFT113" s="11"/>
      <c r="BFU113" s="11"/>
      <c r="BFV113" s="11"/>
      <c r="BFW113" s="11"/>
      <c r="BFX113" s="11"/>
      <c r="BFY113" s="11"/>
      <c r="BFZ113" s="11"/>
      <c r="BGA113" s="11"/>
      <c r="BGB113" s="11"/>
      <c r="BGC113" s="11"/>
      <c r="BGD113" s="11"/>
      <c r="BGE113" s="11"/>
      <c r="BGF113" s="11"/>
      <c r="BGG113" s="11"/>
      <c r="BGH113" s="11"/>
      <c r="BGI113" s="11"/>
      <c r="BGJ113" s="11"/>
      <c r="BGK113" s="11"/>
      <c r="BGL113" s="11"/>
      <c r="BGM113" s="11"/>
      <c r="BGN113" s="11"/>
      <c r="BGO113" s="11"/>
      <c r="BGP113" s="11"/>
      <c r="BGQ113" s="11"/>
      <c r="BGR113" s="11"/>
      <c r="BGS113" s="11"/>
      <c r="BGT113" s="11"/>
      <c r="BGU113" s="11"/>
      <c r="BGV113" s="11"/>
      <c r="BGW113" s="11"/>
      <c r="BGX113" s="11"/>
      <c r="BGY113" s="11"/>
      <c r="BGZ113" s="11"/>
      <c r="BHA113" s="11"/>
      <c r="BHB113" s="11"/>
      <c r="BHC113" s="11"/>
      <c r="BHD113" s="11"/>
      <c r="BHE113" s="11"/>
      <c r="BHF113" s="11"/>
      <c r="BHG113" s="11"/>
      <c r="BHH113" s="11"/>
      <c r="BHI113" s="11"/>
      <c r="BHJ113" s="11"/>
      <c r="BHK113" s="11"/>
      <c r="BHL113" s="11"/>
      <c r="BHM113" s="11"/>
      <c r="BHN113" s="11"/>
      <c r="BHO113" s="11"/>
      <c r="BHP113" s="11"/>
      <c r="BHQ113" s="11"/>
      <c r="BHR113" s="11"/>
      <c r="BHS113" s="11"/>
      <c r="BHT113" s="11"/>
      <c r="BHU113" s="11"/>
      <c r="BHV113" s="11"/>
      <c r="BHW113" s="11"/>
      <c r="BHX113" s="11"/>
      <c r="BHY113" s="11"/>
      <c r="BHZ113" s="11"/>
      <c r="BIA113" s="11"/>
      <c r="BIB113" s="11"/>
      <c r="BIC113" s="11"/>
      <c r="BID113" s="11"/>
      <c r="BIE113" s="11"/>
      <c r="BIF113" s="11"/>
      <c r="BIG113" s="11"/>
      <c r="BIH113" s="11"/>
      <c r="BII113" s="11"/>
      <c r="BIJ113" s="11"/>
      <c r="BIK113" s="11"/>
      <c r="BIL113" s="11"/>
      <c r="BIM113" s="11"/>
      <c r="BIN113" s="11"/>
      <c r="BIO113" s="11"/>
      <c r="BIP113" s="11"/>
      <c r="BIQ113" s="11"/>
      <c r="BIR113" s="11"/>
      <c r="BIS113" s="11"/>
      <c r="BIT113" s="11"/>
      <c r="BIU113" s="11"/>
      <c r="BIV113" s="11"/>
      <c r="BIW113" s="11"/>
      <c r="BIX113" s="11"/>
      <c r="BIY113" s="11"/>
      <c r="BIZ113" s="11"/>
      <c r="BJA113" s="11"/>
      <c r="BJB113" s="11"/>
      <c r="BJC113" s="11"/>
      <c r="BJD113" s="11"/>
      <c r="BJE113" s="11"/>
      <c r="BJF113" s="11"/>
      <c r="BJG113" s="11"/>
      <c r="BJH113" s="11"/>
      <c r="BJI113" s="11"/>
      <c r="BJJ113" s="11"/>
      <c r="BJK113" s="11"/>
      <c r="BJL113" s="11"/>
      <c r="BJM113" s="11"/>
      <c r="BJN113" s="11"/>
      <c r="BJO113" s="11"/>
      <c r="BJP113" s="11"/>
      <c r="BJQ113" s="11"/>
      <c r="BJR113" s="11"/>
      <c r="BJS113" s="11"/>
      <c r="BJT113" s="11"/>
      <c r="BJU113" s="11"/>
      <c r="BJV113" s="11"/>
      <c r="BJW113" s="11"/>
      <c r="BJX113" s="11"/>
      <c r="BJY113" s="11"/>
      <c r="BJZ113" s="11"/>
      <c r="BKA113" s="11"/>
      <c r="BKB113" s="11"/>
      <c r="BKC113" s="11"/>
      <c r="BKD113" s="11"/>
      <c r="BKE113" s="11"/>
      <c r="BKF113" s="11"/>
      <c r="BKG113" s="11"/>
      <c r="BKH113" s="11"/>
      <c r="BKI113" s="11"/>
      <c r="BKJ113" s="11"/>
      <c r="BKK113" s="11"/>
      <c r="BKL113" s="11"/>
      <c r="BKM113" s="11"/>
      <c r="BKN113" s="11"/>
      <c r="BKO113" s="11"/>
      <c r="BKP113" s="11"/>
      <c r="BKQ113" s="11"/>
      <c r="BKR113" s="11"/>
      <c r="BKS113" s="11"/>
      <c r="BKT113" s="11"/>
      <c r="BKU113" s="11"/>
      <c r="BKV113" s="11"/>
      <c r="BKW113" s="11"/>
      <c r="BKX113" s="11"/>
      <c r="BKY113" s="11"/>
      <c r="BKZ113" s="11"/>
      <c r="BLA113" s="11"/>
      <c r="BLB113" s="11"/>
      <c r="BLC113" s="11"/>
      <c r="BLD113" s="11"/>
      <c r="BLE113" s="11"/>
      <c r="BLF113" s="11"/>
      <c r="BLG113" s="11"/>
      <c r="BLH113" s="11"/>
      <c r="BLI113" s="11"/>
      <c r="BLJ113" s="11"/>
      <c r="BLK113" s="11"/>
      <c r="BLL113" s="11"/>
      <c r="BLM113" s="11"/>
      <c r="BLN113" s="11"/>
      <c r="BLO113" s="11"/>
      <c r="BLP113" s="11"/>
      <c r="BLQ113" s="11"/>
      <c r="BLR113" s="11"/>
      <c r="BLS113" s="11"/>
      <c r="BLT113" s="11"/>
      <c r="BLU113" s="11"/>
      <c r="BLV113" s="11"/>
      <c r="BLW113" s="11"/>
      <c r="BLX113" s="11"/>
      <c r="BLY113" s="11"/>
      <c r="BLZ113" s="11"/>
      <c r="BMA113" s="11"/>
      <c r="BMB113" s="11"/>
      <c r="BMC113" s="11"/>
      <c r="BMD113" s="11"/>
      <c r="BME113" s="11"/>
      <c r="BMF113" s="11"/>
      <c r="BMG113" s="11"/>
      <c r="BMH113" s="11"/>
      <c r="BMI113" s="11"/>
      <c r="BMJ113" s="11"/>
      <c r="BMK113" s="11"/>
      <c r="BML113" s="11"/>
      <c r="BMM113" s="11"/>
      <c r="BMN113" s="11"/>
      <c r="BMO113" s="11"/>
      <c r="BMP113" s="11"/>
      <c r="BMQ113" s="11"/>
      <c r="BMR113" s="11"/>
      <c r="BMS113" s="11"/>
      <c r="BMT113" s="11"/>
      <c r="BMU113" s="11"/>
      <c r="BMV113" s="11"/>
      <c r="BMW113" s="11"/>
      <c r="BMX113" s="11"/>
      <c r="BMY113" s="11"/>
      <c r="BMZ113" s="11"/>
      <c r="BNA113" s="11"/>
      <c r="BNB113" s="11"/>
      <c r="BNC113" s="11"/>
      <c r="BND113" s="11"/>
      <c r="BNE113" s="11"/>
      <c r="BNF113" s="11"/>
      <c r="BNG113" s="11"/>
      <c r="BNH113" s="11"/>
      <c r="BNI113" s="11"/>
      <c r="BNJ113" s="11"/>
      <c r="BNK113" s="11"/>
      <c r="BNL113" s="11"/>
      <c r="BNM113" s="11"/>
      <c r="BNN113" s="11"/>
      <c r="BNO113" s="11"/>
      <c r="BNP113" s="11"/>
      <c r="BNQ113" s="11"/>
      <c r="BNR113" s="11"/>
      <c r="BNS113" s="11"/>
      <c r="BNT113" s="11"/>
      <c r="BNU113" s="11"/>
      <c r="BNV113" s="11"/>
      <c r="BNW113" s="11"/>
      <c r="BNX113" s="11"/>
      <c r="BNY113" s="11"/>
      <c r="BNZ113" s="11"/>
      <c r="BOA113" s="11"/>
      <c r="BOB113" s="11"/>
      <c r="BOC113" s="11"/>
      <c r="BOD113" s="11"/>
      <c r="BOE113" s="11"/>
      <c r="BOF113" s="11"/>
      <c r="BOG113" s="11"/>
      <c r="BOH113" s="11"/>
      <c r="BOI113" s="11"/>
      <c r="BOJ113" s="11"/>
      <c r="BOK113" s="11"/>
      <c r="BOL113" s="11"/>
      <c r="BOM113" s="11"/>
      <c r="BON113" s="11"/>
      <c r="BOO113" s="11"/>
      <c r="BOP113" s="11"/>
      <c r="BOQ113" s="11"/>
      <c r="BOR113" s="11"/>
      <c r="BOS113" s="11"/>
      <c r="BOT113" s="11"/>
      <c r="BOU113" s="11"/>
      <c r="BOV113" s="11"/>
      <c r="BOW113" s="11"/>
      <c r="BOX113" s="11"/>
      <c r="BOY113" s="11"/>
      <c r="BOZ113" s="11"/>
      <c r="BPA113" s="11"/>
      <c r="BPB113" s="11"/>
      <c r="BPC113" s="11"/>
      <c r="BPD113" s="11"/>
      <c r="BPE113" s="11"/>
      <c r="BPF113" s="11"/>
      <c r="BPG113" s="11"/>
      <c r="BPH113" s="11"/>
      <c r="BPI113" s="11"/>
      <c r="BPJ113" s="11"/>
      <c r="BPK113" s="11"/>
      <c r="BPL113" s="11"/>
      <c r="BPM113" s="11"/>
      <c r="BPN113" s="11"/>
      <c r="BPO113" s="11"/>
      <c r="BPP113" s="11"/>
      <c r="BPQ113" s="11"/>
      <c r="BPR113" s="11"/>
      <c r="BPS113" s="11"/>
      <c r="BPT113" s="11"/>
      <c r="BPU113" s="11"/>
      <c r="BPV113" s="11"/>
      <c r="BPW113" s="11"/>
      <c r="BPX113" s="11"/>
      <c r="BPY113" s="11"/>
      <c r="BPZ113" s="11"/>
      <c r="BQA113" s="11"/>
      <c r="BQB113" s="11"/>
      <c r="BQC113" s="11"/>
      <c r="BQD113" s="11"/>
      <c r="BQE113" s="11"/>
      <c r="BQF113" s="11"/>
      <c r="BQG113" s="11"/>
      <c r="BQH113" s="11"/>
      <c r="BQI113" s="11"/>
      <c r="BQJ113" s="11"/>
      <c r="BQK113" s="11"/>
      <c r="BQL113" s="11"/>
      <c r="BQM113" s="11"/>
      <c r="BQN113" s="11"/>
      <c r="BQO113" s="11"/>
      <c r="BQP113" s="11"/>
      <c r="BQQ113" s="11"/>
      <c r="BQR113" s="11"/>
      <c r="BQS113" s="11"/>
      <c r="BQT113" s="11"/>
      <c r="BQU113" s="11"/>
      <c r="BQV113" s="11"/>
      <c r="BQW113" s="11"/>
      <c r="BQX113" s="11"/>
      <c r="BQY113" s="11"/>
      <c r="BQZ113" s="11"/>
      <c r="BRA113" s="11"/>
      <c r="BRB113" s="11"/>
      <c r="BRC113" s="11"/>
      <c r="BRD113" s="11"/>
      <c r="BRE113" s="11"/>
      <c r="BRF113" s="11"/>
      <c r="BRG113" s="11"/>
      <c r="BRH113" s="11"/>
      <c r="BRI113" s="11"/>
      <c r="BRJ113" s="11"/>
      <c r="BRK113" s="11"/>
      <c r="BRL113" s="11"/>
      <c r="BRM113" s="11"/>
      <c r="BRN113" s="11"/>
      <c r="BRO113" s="11"/>
      <c r="BRP113" s="11"/>
      <c r="BRQ113" s="11"/>
      <c r="BRR113" s="11"/>
      <c r="BRS113" s="11"/>
      <c r="BRT113" s="11"/>
      <c r="BRU113" s="11"/>
      <c r="BRV113" s="11"/>
      <c r="BRW113" s="11"/>
      <c r="BRX113" s="11"/>
      <c r="BRY113" s="11"/>
      <c r="BRZ113" s="11"/>
      <c r="BSA113" s="11"/>
      <c r="BSB113" s="11"/>
      <c r="BSC113" s="11"/>
      <c r="BSD113" s="11"/>
      <c r="BSE113" s="11"/>
      <c r="BSF113" s="11"/>
      <c r="BSG113" s="11"/>
      <c r="BSH113" s="11"/>
      <c r="BSI113" s="11"/>
      <c r="BSJ113" s="11"/>
      <c r="BSK113" s="11"/>
      <c r="BSL113" s="11"/>
      <c r="BSM113" s="11"/>
      <c r="BSN113" s="11"/>
      <c r="BSO113" s="11"/>
      <c r="BSP113" s="11"/>
      <c r="BSQ113" s="11"/>
      <c r="BSR113" s="11"/>
      <c r="BSS113" s="11"/>
      <c r="BST113" s="11"/>
      <c r="BSU113" s="11"/>
      <c r="BSV113" s="11"/>
      <c r="BSW113" s="11"/>
      <c r="BSX113" s="11"/>
      <c r="BSY113" s="11"/>
      <c r="BSZ113" s="11"/>
      <c r="BTA113" s="11"/>
      <c r="BTB113" s="11"/>
      <c r="BTC113" s="11"/>
      <c r="BTD113" s="11"/>
      <c r="BTE113" s="11"/>
      <c r="BTF113" s="11"/>
      <c r="BTG113" s="11"/>
      <c r="BTH113" s="11"/>
      <c r="BTI113" s="11"/>
      <c r="BTJ113" s="11"/>
      <c r="BTK113" s="11"/>
      <c r="BTL113" s="11"/>
      <c r="BTM113" s="11"/>
      <c r="BTN113" s="11"/>
      <c r="BTO113" s="11"/>
      <c r="BTP113" s="11"/>
      <c r="BTQ113" s="11"/>
      <c r="BTR113" s="11"/>
      <c r="BTS113" s="11"/>
      <c r="BTT113" s="11"/>
      <c r="BTU113" s="11"/>
      <c r="BTV113" s="11"/>
      <c r="BTW113" s="11"/>
      <c r="BTX113" s="11"/>
      <c r="BTY113" s="11"/>
      <c r="BTZ113" s="11"/>
      <c r="BUA113" s="11"/>
      <c r="BUB113" s="11"/>
      <c r="BUC113" s="11"/>
      <c r="BUD113" s="11"/>
      <c r="BUE113" s="11"/>
      <c r="BUF113" s="11"/>
      <c r="BUG113" s="11"/>
      <c r="BUH113" s="11"/>
      <c r="BUI113" s="11"/>
      <c r="BUJ113" s="11"/>
      <c r="BUK113" s="11"/>
      <c r="BUL113" s="11"/>
      <c r="BUM113" s="11"/>
      <c r="BUN113" s="11"/>
      <c r="BUO113" s="11"/>
      <c r="BUP113" s="11"/>
      <c r="BUQ113" s="11"/>
      <c r="BUR113" s="11"/>
      <c r="BUS113" s="11"/>
      <c r="BUT113" s="11"/>
      <c r="BUU113" s="11"/>
      <c r="BUV113" s="11"/>
      <c r="BUW113" s="11"/>
      <c r="BUX113" s="11"/>
      <c r="BUY113" s="11"/>
      <c r="BUZ113" s="11"/>
      <c r="BVA113" s="11"/>
      <c r="BVB113" s="11"/>
      <c r="BVC113" s="11"/>
      <c r="BVD113" s="11"/>
      <c r="BVE113" s="11"/>
      <c r="BVF113" s="11"/>
      <c r="BVG113" s="11"/>
      <c r="BVH113" s="11"/>
      <c r="BVI113" s="11"/>
      <c r="BVJ113" s="11"/>
      <c r="BVK113" s="11"/>
      <c r="BVL113" s="11"/>
      <c r="BVM113" s="11"/>
      <c r="BVN113" s="11"/>
      <c r="BVO113" s="11"/>
      <c r="BVP113" s="11"/>
      <c r="BVQ113" s="11"/>
      <c r="BVR113" s="11"/>
      <c r="BVS113" s="11"/>
      <c r="BVT113" s="11"/>
      <c r="BVU113" s="11"/>
      <c r="BVV113" s="11"/>
      <c r="BVW113" s="11"/>
      <c r="BVX113" s="11"/>
      <c r="BVY113" s="11"/>
      <c r="BVZ113" s="11"/>
      <c r="BWA113" s="11"/>
      <c r="BWB113" s="11"/>
      <c r="BWC113" s="11"/>
      <c r="BWD113" s="11"/>
      <c r="BWE113" s="11"/>
      <c r="BWF113" s="11"/>
      <c r="BWG113" s="11"/>
      <c r="BWH113" s="11"/>
      <c r="BWI113" s="11"/>
      <c r="BWJ113" s="11"/>
      <c r="BWK113" s="11"/>
      <c r="BWL113" s="11"/>
      <c r="BWM113" s="11"/>
      <c r="BWN113" s="11"/>
      <c r="BWO113" s="11"/>
      <c r="BWP113" s="11"/>
      <c r="BWQ113" s="11"/>
      <c r="BWR113" s="11"/>
      <c r="BWS113" s="11"/>
      <c r="BWT113" s="11"/>
      <c r="BWU113" s="11"/>
      <c r="BWV113" s="11"/>
      <c r="BWW113" s="11"/>
      <c r="BWX113" s="11"/>
      <c r="BWY113" s="11"/>
      <c r="BWZ113" s="11"/>
      <c r="BXA113" s="11"/>
      <c r="BXB113" s="11"/>
      <c r="BXC113" s="11"/>
      <c r="BXD113" s="11"/>
      <c r="BXE113" s="11"/>
      <c r="BXF113" s="11"/>
      <c r="BXG113" s="11"/>
      <c r="BXH113" s="11"/>
      <c r="BXI113" s="11"/>
      <c r="BXJ113" s="11"/>
      <c r="BXK113" s="11"/>
      <c r="BXL113" s="11"/>
      <c r="BXM113" s="11"/>
      <c r="BXN113" s="11"/>
      <c r="BXO113" s="11"/>
      <c r="BXP113" s="11"/>
      <c r="BXQ113" s="11"/>
      <c r="BXR113" s="11"/>
      <c r="BXS113" s="11"/>
      <c r="BXT113" s="11"/>
      <c r="BXU113" s="11"/>
      <c r="BXV113" s="11"/>
      <c r="BXW113" s="11"/>
      <c r="BXX113" s="11"/>
      <c r="BXY113" s="11"/>
      <c r="BXZ113" s="11"/>
      <c r="BYA113" s="11"/>
      <c r="BYB113" s="11"/>
      <c r="BYC113" s="11"/>
      <c r="BYD113" s="11"/>
      <c r="BYE113" s="11"/>
      <c r="BYF113" s="11"/>
      <c r="BYG113" s="11"/>
      <c r="BYH113" s="11"/>
      <c r="BYI113" s="11"/>
      <c r="BYJ113" s="11"/>
      <c r="BYK113" s="11"/>
      <c r="BYL113" s="11"/>
      <c r="BYM113" s="11"/>
      <c r="BYN113" s="11"/>
      <c r="BYO113" s="11"/>
      <c r="BYP113" s="11"/>
      <c r="BYQ113" s="11"/>
      <c r="BYR113" s="11"/>
      <c r="BYS113" s="11"/>
      <c r="BYT113" s="11"/>
      <c r="BYU113" s="11"/>
      <c r="BYV113" s="11"/>
      <c r="BYW113" s="11"/>
      <c r="BYX113" s="11"/>
      <c r="BYY113" s="11"/>
      <c r="BYZ113" s="11"/>
      <c r="BZA113" s="11"/>
      <c r="BZB113" s="11"/>
      <c r="BZC113" s="11"/>
      <c r="BZD113" s="11"/>
      <c r="BZE113" s="11"/>
      <c r="BZF113" s="11"/>
      <c r="BZG113" s="11"/>
      <c r="BZH113" s="11"/>
      <c r="BZI113" s="11"/>
      <c r="BZJ113" s="11"/>
      <c r="BZK113" s="11"/>
      <c r="BZL113" s="11"/>
      <c r="BZM113" s="11"/>
      <c r="BZN113" s="11"/>
      <c r="BZO113" s="11"/>
      <c r="BZP113" s="11"/>
      <c r="BZQ113" s="11"/>
      <c r="BZR113" s="11"/>
      <c r="BZS113" s="11"/>
      <c r="BZT113" s="11"/>
      <c r="BZU113" s="11"/>
      <c r="BZV113" s="11"/>
      <c r="BZW113" s="11"/>
      <c r="BZX113" s="11"/>
      <c r="BZY113" s="11"/>
      <c r="BZZ113" s="11"/>
      <c r="CAA113" s="11"/>
      <c r="CAB113" s="11"/>
      <c r="CAC113" s="11"/>
      <c r="CAD113" s="11"/>
      <c r="CAE113" s="11"/>
      <c r="CAF113" s="11"/>
      <c r="CAG113" s="11"/>
      <c r="CAH113" s="11"/>
      <c r="CAI113" s="11"/>
      <c r="CAJ113" s="11"/>
      <c r="CAK113" s="11"/>
      <c r="CAL113" s="11"/>
      <c r="CAM113" s="11"/>
      <c r="CAN113" s="11"/>
      <c r="CAO113" s="11"/>
      <c r="CAP113" s="11"/>
      <c r="CAQ113" s="11"/>
      <c r="CAR113" s="11"/>
      <c r="CAS113" s="11"/>
      <c r="CAT113" s="11"/>
      <c r="CAU113" s="11"/>
      <c r="CAV113" s="11"/>
      <c r="CAW113" s="11"/>
      <c r="CAX113" s="11"/>
      <c r="CAY113" s="11"/>
      <c r="CAZ113" s="11"/>
      <c r="CBA113" s="11"/>
      <c r="CBB113" s="11"/>
      <c r="CBC113" s="11"/>
      <c r="CBD113" s="11"/>
      <c r="CBE113" s="11"/>
      <c r="CBF113" s="11"/>
      <c r="CBG113" s="11"/>
      <c r="CBH113" s="11"/>
      <c r="CBI113" s="11"/>
      <c r="CBJ113" s="11"/>
      <c r="CBK113" s="11"/>
      <c r="CBL113" s="11"/>
      <c r="CBM113" s="11"/>
      <c r="CBN113" s="11"/>
      <c r="CBO113" s="11"/>
      <c r="CBP113" s="11"/>
      <c r="CBQ113" s="11"/>
      <c r="CBR113" s="11"/>
      <c r="CBS113" s="11"/>
      <c r="CBT113" s="11"/>
      <c r="CBU113" s="11"/>
      <c r="CBV113" s="11"/>
      <c r="CBW113" s="11"/>
      <c r="CBX113" s="11"/>
      <c r="CBY113" s="11"/>
      <c r="CBZ113" s="11"/>
      <c r="CCA113" s="11"/>
      <c r="CCB113" s="11"/>
      <c r="CCC113" s="11"/>
      <c r="CCD113" s="11"/>
      <c r="CCE113" s="11"/>
      <c r="CCF113" s="11"/>
      <c r="CCG113" s="11"/>
      <c r="CCH113" s="11"/>
      <c r="CCI113" s="11"/>
      <c r="CCJ113" s="11"/>
      <c r="CCK113" s="11"/>
      <c r="CCL113" s="11"/>
      <c r="CCM113" s="11"/>
      <c r="CCN113" s="11"/>
      <c r="CCO113" s="11"/>
      <c r="CCP113" s="11"/>
      <c r="CCQ113" s="11"/>
      <c r="CCR113" s="11"/>
      <c r="CCS113" s="11"/>
      <c r="CCT113" s="11"/>
      <c r="CCU113" s="11"/>
      <c r="CCV113" s="11"/>
      <c r="CCW113" s="11"/>
      <c r="CCX113" s="11"/>
      <c r="CCY113" s="11"/>
      <c r="CCZ113" s="11"/>
      <c r="CDA113" s="11"/>
      <c r="CDB113" s="11"/>
      <c r="CDC113" s="11"/>
      <c r="CDD113" s="11"/>
      <c r="CDE113" s="11"/>
      <c r="CDF113" s="11"/>
      <c r="CDG113" s="11"/>
      <c r="CDH113" s="11"/>
      <c r="CDI113" s="11"/>
      <c r="CDJ113" s="11"/>
      <c r="CDK113" s="11"/>
      <c r="CDL113" s="11"/>
      <c r="CDM113" s="11"/>
      <c r="CDN113" s="11"/>
      <c r="CDO113" s="11"/>
      <c r="CDP113" s="11"/>
      <c r="CDQ113" s="11"/>
      <c r="CDR113" s="11"/>
      <c r="CDS113" s="11"/>
      <c r="CDT113" s="11"/>
      <c r="CDU113" s="11"/>
      <c r="CDV113" s="11"/>
      <c r="CDW113" s="11"/>
      <c r="CDX113" s="11"/>
      <c r="CDY113" s="11"/>
      <c r="CDZ113" s="11"/>
      <c r="CEA113" s="11"/>
      <c r="CEB113" s="11"/>
      <c r="CEC113" s="11"/>
      <c r="CED113" s="11"/>
      <c r="CEE113" s="11"/>
      <c r="CEF113" s="11"/>
      <c r="CEG113" s="11"/>
      <c r="CEH113" s="11"/>
      <c r="CEI113" s="11"/>
      <c r="CEJ113" s="11"/>
      <c r="CEK113" s="11"/>
      <c r="CEL113" s="11"/>
      <c r="CEM113" s="11"/>
      <c r="CEN113" s="11"/>
      <c r="CEO113" s="11"/>
      <c r="CEP113" s="11"/>
      <c r="CEQ113" s="11"/>
      <c r="CER113" s="11"/>
      <c r="CES113" s="11"/>
      <c r="CET113" s="11"/>
      <c r="CEU113" s="11"/>
      <c r="CEV113" s="11"/>
      <c r="CEW113" s="11"/>
      <c r="CEX113" s="11"/>
      <c r="CEY113" s="11"/>
      <c r="CEZ113" s="11"/>
      <c r="CFA113" s="11"/>
      <c r="CFB113" s="11"/>
      <c r="CFC113" s="11"/>
      <c r="CFD113" s="11"/>
      <c r="CFE113" s="11"/>
      <c r="CFF113" s="11"/>
      <c r="CFG113" s="11"/>
      <c r="CFH113" s="11"/>
      <c r="CFI113" s="11"/>
      <c r="CFJ113" s="11"/>
      <c r="CFK113" s="11"/>
      <c r="CFL113" s="11"/>
      <c r="CFM113" s="11"/>
      <c r="CFN113" s="11"/>
      <c r="CFO113" s="11"/>
      <c r="CFP113" s="11"/>
      <c r="CFQ113" s="11"/>
      <c r="CFR113" s="11"/>
      <c r="CFS113" s="11"/>
      <c r="CFT113" s="11"/>
      <c r="CFU113" s="11"/>
      <c r="CFV113" s="11"/>
      <c r="CFW113" s="11"/>
      <c r="CFX113" s="11"/>
      <c r="CFY113" s="11"/>
      <c r="CFZ113" s="11"/>
      <c r="CGA113" s="11"/>
      <c r="CGB113" s="11"/>
      <c r="CGC113" s="11"/>
      <c r="CGD113" s="11"/>
      <c r="CGE113" s="11"/>
      <c r="CGF113" s="11"/>
      <c r="CGG113" s="11"/>
      <c r="CGH113" s="11"/>
      <c r="CGI113" s="11"/>
      <c r="CGJ113" s="11"/>
      <c r="CGK113" s="11"/>
      <c r="CGL113" s="11"/>
      <c r="CGM113" s="11"/>
      <c r="CGN113" s="11"/>
      <c r="CGO113" s="11"/>
      <c r="CGP113" s="11"/>
      <c r="CGQ113" s="11"/>
      <c r="CGR113" s="11"/>
      <c r="CGS113" s="11"/>
      <c r="CGT113" s="11"/>
      <c r="CGU113" s="11"/>
      <c r="CGV113" s="11"/>
      <c r="CGW113" s="11"/>
      <c r="CGX113" s="11"/>
      <c r="CGY113" s="11"/>
      <c r="CGZ113" s="11"/>
      <c r="CHA113" s="11"/>
      <c r="CHB113" s="11"/>
      <c r="CHC113" s="11"/>
      <c r="CHD113" s="11"/>
      <c r="CHE113" s="11"/>
      <c r="CHF113" s="11"/>
      <c r="CHG113" s="11"/>
      <c r="CHH113" s="11"/>
      <c r="CHI113" s="11"/>
      <c r="CHJ113" s="11"/>
      <c r="CHK113" s="11"/>
      <c r="CHL113" s="11"/>
      <c r="CHM113" s="11"/>
      <c r="CHN113" s="11"/>
      <c r="CHO113" s="11"/>
      <c r="CHP113" s="11"/>
      <c r="CHQ113" s="11"/>
      <c r="CHR113" s="11"/>
      <c r="CHS113" s="11"/>
      <c r="CHT113" s="11"/>
      <c r="CHU113" s="11"/>
      <c r="CHV113" s="11"/>
      <c r="CHW113" s="11"/>
      <c r="CHX113" s="11"/>
      <c r="CHY113" s="11"/>
      <c r="CHZ113" s="11"/>
      <c r="CIA113" s="11"/>
      <c r="CIB113" s="11"/>
      <c r="CIC113" s="11"/>
      <c r="CID113" s="11"/>
      <c r="CIE113" s="11"/>
      <c r="CIF113" s="11"/>
      <c r="CIG113" s="11"/>
      <c r="CIH113" s="11"/>
      <c r="CII113" s="11"/>
      <c r="CIJ113" s="11"/>
      <c r="CIK113" s="11"/>
      <c r="CIL113" s="11"/>
      <c r="CIM113" s="11"/>
      <c r="CIN113" s="11"/>
      <c r="CIO113" s="11"/>
      <c r="CIP113" s="11"/>
      <c r="CIQ113" s="11"/>
      <c r="CIR113" s="11"/>
      <c r="CIS113" s="11"/>
      <c r="CIT113" s="11"/>
      <c r="CIU113" s="11"/>
      <c r="CIV113" s="11"/>
      <c r="CIW113" s="11"/>
      <c r="CIX113" s="11"/>
      <c r="CIY113" s="11"/>
      <c r="CIZ113" s="11"/>
      <c r="CJA113" s="11"/>
      <c r="CJB113" s="11"/>
      <c r="CJC113" s="11"/>
      <c r="CJD113" s="11"/>
      <c r="CJE113" s="11"/>
      <c r="CJF113" s="11"/>
      <c r="CJG113" s="11"/>
      <c r="CJH113" s="11"/>
      <c r="CJI113" s="11"/>
      <c r="CJJ113" s="11"/>
      <c r="CJK113" s="11"/>
      <c r="CJL113" s="11"/>
      <c r="CJM113" s="11"/>
      <c r="CJN113" s="11"/>
      <c r="CJO113" s="11"/>
      <c r="CJP113" s="11"/>
      <c r="CJQ113" s="11"/>
      <c r="CJR113" s="11"/>
      <c r="CJS113" s="11"/>
      <c r="CJT113" s="11"/>
      <c r="CJU113" s="11"/>
      <c r="CJV113" s="11"/>
      <c r="CJW113" s="11"/>
      <c r="CJX113" s="11"/>
      <c r="CJY113" s="11"/>
      <c r="CJZ113" s="11"/>
      <c r="CKA113" s="11"/>
      <c r="CKB113" s="11"/>
      <c r="CKC113" s="11"/>
      <c r="CKD113" s="11"/>
      <c r="CKE113" s="11"/>
      <c r="CKF113" s="11"/>
      <c r="CKG113" s="11"/>
      <c r="CKH113" s="11"/>
      <c r="CKI113" s="11"/>
      <c r="CKJ113" s="11"/>
      <c r="CKK113" s="11"/>
      <c r="CKL113" s="11"/>
      <c r="CKM113" s="11"/>
      <c r="CKN113" s="11"/>
      <c r="CKO113" s="11"/>
      <c r="CKP113" s="11"/>
      <c r="CKQ113" s="11"/>
      <c r="CKR113" s="11"/>
      <c r="CKS113" s="11"/>
      <c r="CKT113" s="11"/>
      <c r="CKU113" s="11"/>
      <c r="CKV113" s="11"/>
      <c r="CKW113" s="11"/>
      <c r="CKX113" s="11"/>
      <c r="CKY113" s="11"/>
      <c r="CKZ113" s="11"/>
      <c r="CLA113" s="11"/>
      <c r="CLB113" s="11"/>
      <c r="CLC113" s="11"/>
      <c r="CLD113" s="11"/>
      <c r="CLE113" s="11"/>
      <c r="CLF113" s="11"/>
      <c r="CLG113" s="11"/>
      <c r="CLH113" s="11"/>
      <c r="CLI113" s="11"/>
      <c r="CLJ113" s="11"/>
      <c r="CLK113" s="11"/>
      <c r="CLL113" s="11"/>
      <c r="CLM113" s="11"/>
      <c r="CLN113" s="11"/>
      <c r="CLO113" s="11"/>
      <c r="CLP113" s="11"/>
      <c r="CLQ113" s="11"/>
      <c r="CLR113" s="11"/>
      <c r="CLS113" s="11"/>
      <c r="CLT113" s="11"/>
      <c r="CLU113" s="11"/>
      <c r="CLV113" s="11"/>
      <c r="CLW113" s="11"/>
      <c r="CLX113" s="11"/>
      <c r="CLY113" s="11"/>
      <c r="CLZ113" s="11"/>
      <c r="CMA113" s="11"/>
      <c r="CMB113" s="11"/>
      <c r="CMC113" s="11"/>
      <c r="CMD113" s="11"/>
      <c r="CME113" s="11"/>
      <c r="CMF113" s="11"/>
      <c r="CMG113" s="11"/>
      <c r="CMH113" s="11"/>
      <c r="CMI113" s="11"/>
      <c r="CMJ113" s="11"/>
      <c r="CMK113" s="11"/>
      <c r="CML113" s="11"/>
      <c r="CMM113" s="11"/>
      <c r="CMN113" s="11"/>
      <c r="CMO113" s="11"/>
      <c r="CMP113" s="11"/>
      <c r="CMQ113" s="11"/>
      <c r="CMR113" s="11"/>
      <c r="CMS113" s="11"/>
      <c r="CMT113" s="11"/>
      <c r="CMU113" s="11"/>
      <c r="CMV113" s="11"/>
      <c r="CMW113" s="11"/>
      <c r="CMX113" s="11"/>
      <c r="CMY113" s="11"/>
      <c r="CMZ113" s="11"/>
      <c r="CNA113" s="11"/>
      <c r="CNB113" s="11"/>
      <c r="CNC113" s="11"/>
      <c r="CND113" s="11"/>
      <c r="CNE113" s="11"/>
      <c r="CNF113" s="11"/>
      <c r="CNG113" s="11"/>
      <c r="CNH113" s="11"/>
      <c r="CNI113" s="11"/>
      <c r="CNJ113" s="11"/>
      <c r="CNK113" s="11"/>
      <c r="CNL113" s="11"/>
      <c r="CNM113" s="11"/>
      <c r="CNN113" s="11"/>
      <c r="CNO113" s="11"/>
      <c r="CNP113" s="11"/>
      <c r="CNQ113" s="11"/>
      <c r="CNR113" s="11"/>
      <c r="CNS113" s="11"/>
      <c r="CNT113" s="11"/>
      <c r="CNU113" s="11"/>
      <c r="CNV113" s="11"/>
      <c r="CNW113" s="11"/>
      <c r="CNX113" s="11"/>
      <c r="CNY113" s="11"/>
      <c r="CNZ113" s="11"/>
      <c r="COA113" s="11"/>
      <c r="COB113" s="11"/>
      <c r="COC113" s="11"/>
      <c r="COD113" s="11"/>
      <c r="COE113" s="11"/>
      <c r="COF113" s="11"/>
      <c r="COG113" s="11"/>
      <c r="COH113" s="11"/>
      <c r="COI113" s="11"/>
      <c r="COJ113" s="11"/>
      <c r="COK113" s="11"/>
      <c r="COL113" s="11"/>
      <c r="COM113" s="11"/>
      <c r="CON113" s="11"/>
      <c r="COO113" s="11"/>
      <c r="COP113" s="11"/>
      <c r="COQ113" s="11"/>
      <c r="COR113" s="11"/>
      <c r="COS113" s="11"/>
      <c r="COT113" s="11"/>
      <c r="COU113" s="11"/>
      <c r="COV113" s="11"/>
      <c r="COW113" s="11"/>
      <c r="COX113" s="11"/>
      <c r="COY113" s="11"/>
      <c r="COZ113" s="11"/>
      <c r="CPA113" s="11"/>
      <c r="CPB113" s="11"/>
      <c r="CPC113" s="11"/>
      <c r="CPD113" s="11"/>
      <c r="CPE113" s="11"/>
      <c r="CPF113" s="11"/>
      <c r="CPG113" s="11"/>
      <c r="CPH113" s="11"/>
      <c r="CPI113" s="11"/>
      <c r="CPJ113" s="11"/>
      <c r="CPK113" s="11"/>
      <c r="CPL113" s="11"/>
      <c r="CPM113" s="11"/>
      <c r="CPN113" s="11"/>
      <c r="CPO113" s="11"/>
      <c r="CPP113" s="11"/>
      <c r="CPQ113" s="11"/>
      <c r="CPR113" s="11"/>
      <c r="CPS113" s="11"/>
      <c r="CPT113" s="11"/>
      <c r="CPU113" s="11"/>
      <c r="CPV113" s="11"/>
      <c r="CPW113" s="11"/>
      <c r="CPX113" s="11"/>
      <c r="CPY113" s="11"/>
      <c r="CPZ113" s="11"/>
      <c r="CQA113" s="11"/>
      <c r="CQB113" s="11"/>
      <c r="CQC113" s="11"/>
      <c r="CQD113" s="11"/>
      <c r="CQE113" s="11"/>
      <c r="CQF113" s="11"/>
      <c r="CQG113" s="11"/>
      <c r="CQH113" s="11"/>
      <c r="CQI113" s="11"/>
      <c r="CQJ113" s="11"/>
      <c r="CQK113" s="11"/>
      <c r="CQL113" s="11"/>
      <c r="CQM113" s="11"/>
      <c r="CQN113" s="11"/>
      <c r="CQO113" s="11"/>
      <c r="CQP113" s="11"/>
      <c r="CQQ113" s="11"/>
      <c r="CQR113" s="11"/>
      <c r="CQS113" s="11"/>
      <c r="CQT113" s="11"/>
      <c r="CQU113" s="11"/>
      <c r="CQV113" s="11"/>
      <c r="CQW113" s="11"/>
      <c r="CQX113" s="11"/>
      <c r="CQY113" s="11"/>
      <c r="CQZ113" s="11"/>
      <c r="CRA113" s="11"/>
      <c r="CRB113" s="11"/>
      <c r="CRC113" s="11"/>
      <c r="CRD113" s="11"/>
      <c r="CRE113" s="11"/>
      <c r="CRF113" s="11"/>
      <c r="CRG113" s="11"/>
      <c r="CRH113" s="11"/>
      <c r="CRI113" s="11"/>
      <c r="CRJ113" s="11"/>
      <c r="CRK113" s="11"/>
      <c r="CRL113" s="11"/>
      <c r="CRM113" s="11"/>
      <c r="CRN113" s="11"/>
      <c r="CRO113" s="11"/>
      <c r="CRP113" s="11"/>
      <c r="CRQ113" s="11"/>
      <c r="CRR113" s="11"/>
      <c r="CRS113" s="11"/>
      <c r="CRT113" s="11"/>
      <c r="CRU113" s="11"/>
      <c r="CRV113" s="11"/>
      <c r="CRW113" s="11"/>
      <c r="CRX113" s="11"/>
      <c r="CRY113" s="11"/>
      <c r="CRZ113" s="11"/>
      <c r="CSA113" s="11"/>
      <c r="CSB113" s="11"/>
      <c r="CSC113" s="11"/>
      <c r="CSD113" s="11"/>
      <c r="CSE113" s="11"/>
      <c r="CSF113" s="11"/>
      <c r="CSG113" s="11"/>
      <c r="CSH113" s="11"/>
      <c r="CSI113" s="11"/>
      <c r="CSJ113" s="11"/>
      <c r="CSK113" s="11"/>
      <c r="CSL113" s="11"/>
      <c r="CSM113" s="11"/>
      <c r="CSN113" s="11"/>
      <c r="CSO113" s="11"/>
      <c r="CSP113" s="11"/>
      <c r="CSQ113" s="11"/>
      <c r="CSR113" s="11"/>
      <c r="CSS113" s="11"/>
      <c r="CST113" s="11"/>
      <c r="CSU113" s="11"/>
      <c r="CSV113" s="11"/>
      <c r="CSW113" s="11"/>
      <c r="CSX113" s="11"/>
      <c r="CSY113" s="11"/>
      <c r="CSZ113" s="11"/>
      <c r="CTA113" s="11"/>
      <c r="CTB113" s="11"/>
      <c r="CTC113" s="11"/>
      <c r="CTD113" s="11"/>
      <c r="CTE113" s="11"/>
      <c r="CTF113" s="11"/>
      <c r="CTG113" s="11"/>
      <c r="CTH113" s="11"/>
      <c r="CTI113" s="11"/>
      <c r="CTJ113" s="11"/>
      <c r="CTK113" s="11"/>
      <c r="CTL113" s="11"/>
      <c r="CTM113" s="11"/>
      <c r="CTN113" s="11"/>
      <c r="CTO113" s="11"/>
      <c r="CTP113" s="11"/>
      <c r="CTQ113" s="11"/>
      <c r="CTR113" s="11"/>
      <c r="CTS113" s="11"/>
      <c r="CTT113" s="11"/>
      <c r="CTU113" s="11"/>
      <c r="CTV113" s="11"/>
      <c r="CTW113" s="11"/>
      <c r="CTX113" s="11"/>
      <c r="CTY113" s="11"/>
      <c r="CTZ113" s="11"/>
      <c r="CUA113" s="11"/>
      <c r="CUB113" s="11"/>
      <c r="CUC113" s="11"/>
      <c r="CUD113" s="11"/>
      <c r="CUE113" s="11"/>
      <c r="CUF113" s="11"/>
      <c r="CUG113" s="11"/>
      <c r="CUH113" s="11"/>
      <c r="CUI113" s="11"/>
      <c r="CUJ113" s="11"/>
      <c r="CUK113" s="11"/>
      <c r="CUL113" s="11"/>
      <c r="CUM113" s="11"/>
      <c r="CUN113" s="11"/>
      <c r="CUO113" s="11"/>
      <c r="CUP113" s="11"/>
      <c r="CUQ113" s="11"/>
      <c r="CUR113" s="11"/>
      <c r="CUS113" s="11"/>
      <c r="CUT113" s="11"/>
      <c r="CUU113" s="11"/>
      <c r="CUV113" s="11"/>
      <c r="CUW113" s="11"/>
      <c r="CUX113" s="11"/>
      <c r="CUY113" s="11"/>
      <c r="CUZ113" s="11"/>
      <c r="CVA113" s="11"/>
      <c r="CVB113" s="11"/>
      <c r="CVC113" s="11"/>
      <c r="CVD113" s="11"/>
      <c r="CVE113" s="11"/>
      <c r="CVF113" s="11"/>
      <c r="CVG113" s="11"/>
      <c r="CVH113" s="11"/>
      <c r="CVI113" s="11"/>
      <c r="CVJ113" s="11"/>
      <c r="CVK113" s="11"/>
      <c r="CVL113" s="11"/>
      <c r="CVM113" s="11"/>
      <c r="CVN113" s="11"/>
      <c r="CVO113" s="11"/>
      <c r="CVP113" s="11"/>
      <c r="CVQ113" s="11"/>
      <c r="CVR113" s="11"/>
      <c r="CVS113" s="11"/>
      <c r="CVT113" s="11"/>
      <c r="CVU113" s="11"/>
      <c r="CVV113" s="11"/>
      <c r="CVW113" s="11"/>
      <c r="CVX113" s="11"/>
      <c r="CVY113" s="11"/>
      <c r="CVZ113" s="11"/>
      <c r="CWA113" s="11"/>
      <c r="CWB113" s="11"/>
      <c r="CWC113" s="11"/>
      <c r="CWD113" s="11"/>
      <c r="CWE113" s="11"/>
      <c r="CWF113" s="11"/>
      <c r="CWG113" s="11"/>
      <c r="CWH113" s="11"/>
      <c r="CWI113" s="11"/>
      <c r="CWJ113" s="11"/>
      <c r="CWK113" s="11"/>
      <c r="CWL113" s="11"/>
      <c r="CWM113" s="11"/>
      <c r="CWN113" s="11"/>
      <c r="CWO113" s="11"/>
      <c r="CWP113" s="11"/>
      <c r="CWQ113" s="11"/>
      <c r="CWR113" s="11"/>
      <c r="CWS113" s="11"/>
      <c r="CWT113" s="11"/>
      <c r="CWU113" s="11"/>
      <c r="CWV113" s="11"/>
      <c r="CWW113" s="11"/>
      <c r="CWX113" s="11"/>
      <c r="CWY113" s="11"/>
      <c r="CWZ113" s="11"/>
      <c r="CXA113" s="11"/>
      <c r="CXB113" s="11"/>
      <c r="CXC113" s="11"/>
      <c r="CXD113" s="11"/>
      <c r="CXE113" s="11"/>
      <c r="CXF113" s="11"/>
      <c r="CXG113" s="11"/>
      <c r="CXH113" s="11"/>
      <c r="CXI113" s="11"/>
      <c r="CXJ113" s="11"/>
      <c r="CXK113" s="11"/>
      <c r="CXL113" s="11"/>
      <c r="CXM113" s="11"/>
      <c r="CXN113" s="11"/>
      <c r="CXO113" s="11"/>
      <c r="CXP113" s="11"/>
      <c r="CXQ113" s="11"/>
      <c r="CXR113" s="11"/>
      <c r="CXS113" s="11"/>
      <c r="CXT113" s="11"/>
      <c r="CXU113" s="11"/>
      <c r="CXV113" s="11"/>
      <c r="CXW113" s="11"/>
      <c r="CXX113" s="11"/>
      <c r="CXY113" s="11"/>
      <c r="CXZ113" s="11"/>
      <c r="CYA113" s="11"/>
      <c r="CYB113" s="11"/>
      <c r="CYC113" s="11"/>
      <c r="CYD113" s="11"/>
      <c r="CYE113" s="11"/>
      <c r="CYF113" s="11"/>
      <c r="CYG113" s="11"/>
      <c r="CYH113" s="11"/>
      <c r="CYI113" s="11"/>
      <c r="CYJ113" s="11"/>
      <c r="CYK113" s="11"/>
      <c r="CYL113" s="11"/>
      <c r="CYM113" s="11"/>
      <c r="CYN113" s="11"/>
      <c r="CYO113" s="11"/>
      <c r="CYP113" s="11"/>
      <c r="CYQ113" s="11"/>
      <c r="CYR113" s="11"/>
      <c r="CYS113" s="11"/>
      <c r="CYT113" s="11"/>
      <c r="CYU113" s="11"/>
      <c r="CYV113" s="11"/>
      <c r="CYW113" s="11"/>
      <c r="CYX113" s="11"/>
      <c r="CYY113" s="11"/>
      <c r="CYZ113" s="11"/>
      <c r="CZA113" s="11"/>
      <c r="CZB113" s="11"/>
      <c r="CZC113" s="11"/>
      <c r="CZD113" s="11"/>
      <c r="CZE113" s="11"/>
      <c r="CZF113" s="11"/>
      <c r="CZG113" s="11"/>
      <c r="CZH113" s="11"/>
      <c r="CZI113" s="11"/>
      <c r="CZJ113" s="11"/>
      <c r="CZK113" s="11"/>
      <c r="CZL113" s="11"/>
      <c r="CZM113" s="11"/>
      <c r="CZN113" s="11"/>
      <c r="CZO113" s="11"/>
      <c r="CZP113" s="11"/>
      <c r="CZQ113" s="11"/>
      <c r="CZR113" s="11"/>
      <c r="CZS113" s="11"/>
      <c r="CZT113" s="11"/>
      <c r="CZU113" s="11"/>
      <c r="CZV113" s="11"/>
      <c r="CZW113" s="11"/>
      <c r="CZX113" s="11"/>
      <c r="CZY113" s="11"/>
      <c r="CZZ113" s="11"/>
      <c r="DAA113" s="11"/>
      <c r="DAB113" s="11"/>
      <c r="DAC113" s="11"/>
      <c r="DAD113" s="11"/>
      <c r="DAE113" s="11"/>
      <c r="DAF113" s="11"/>
      <c r="DAG113" s="11"/>
      <c r="DAH113" s="11"/>
      <c r="DAI113" s="11"/>
      <c r="DAJ113" s="11"/>
      <c r="DAK113" s="11"/>
      <c r="DAL113" s="11"/>
      <c r="DAM113" s="11"/>
      <c r="DAN113" s="11"/>
      <c r="DAO113" s="11"/>
      <c r="DAP113" s="11"/>
      <c r="DAQ113" s="11"/>
      <c r="DAR113" s="11"/>
      <c r="DAS113" s="11"/>
      <c r="DAT113" s="11"/>
      <c r="DAU113" s="11"/>
      <c r="DAV113" s="11"/>
      <c r="DAW113" s="11"/>
      <c r="DAX113" s="11"/>
      <c r="DAY113" s="11"/>
      <c r="DAZ113" s="11"/>
      <c r="DBA113" s="11"/>
      <c r="DBB113" s="11"/>
      <c r="DBC113" s="11"/>
      <c r="DBD113" s="11"/>
      <c r="DBE113" s="11"/>
      <c r="DBF113" s="11"/>
      <c r="DBG113" s="11"/>
      <c r="DBH113" s="11"/>
      <c r="DBI113" s="11"/>
      <c r="DBJ113" s="11"/>
      <c r="DBK113" s="11"/>
      <c r="DBL113" s="11"/>
      <c r="DBM113" s="11"/>
      <c r="DBN113" s="11"/>
      <c r="DBO113" s="11"/>
      <c r="DBP113" s="11"/>
      <c r="DBQ113" s="11"/>
      <c r="DBR113" s="11"/>
      <c r="DBS113" s="11"/>
      <c r="DBT113" s="11"/>
      <c r="DBU113" s="11"/>
      <c r="DBV113" s="11"/>
      <c r="DBW113" s="11"/>
      <c r="DBX113" s="11"/>
      <c r="DBY113" s="11"/>
      <c r="DBZ113" s="11"/>
      <c r="DCA113" s="11"/>
      <c r="DCB113" s="11"/>
      <c r="DCC113" s="11"/>
      <c r="DCD113" s="11"/>
      <c r="DCE113" s="11"/>
      <c r="DCF113" s="11"/>
      <c r="DCG113" s="11"/>
      <c r="DCH113" s="11"/>
      <c r="DCI113" s="11"/>
      <c r="DCJ113" s="11"/>
      <c r="DCK113" s="11"/>
      <c r="DCL113" s="11"/>
      <c r="DCM113" s="11"/>
      <c r="DCN113" s="11"/>
      <c r="DCO113" s="11"/>
      <c r="DCP113" s="11"/>
      <c r="DCQ113" s="11"/>
      <c r="DCR113" s="11"/>
      <c r="DCS113" s="11"/>
      <c r="DCT113" s="11"/>
      <c r="DCU113" s="11"/>
      <c r="DCV113" s="11"/>
      <c r="DCW113" s="11"/>
      <c r="DCX113" s="11"/>
      <c r="DCY113" s="11"/>
      <c r="DCZ113" s="11"/>
      <c r="DDA113" s="11"/>
      <c r="DDB113" s="11"/>
      <c r="DDC113" s="11"/>
      <c r="DDD113" s="11"/>
      <c r="DDE113" s="11"/>
      <c r="DDF113" s="11"/>
      <c r="DDG113" s="11"/>
      <c r="DDH113" s="11"/>
      <c r="DDI113" s="11"/>
      <c r="DDJ113" s="11"/>
      <c r="DDK113" s="11"/>
      <c r="DDL113" s="11"/>
      <c r="DDM113" s="11"/>
      <c r="DDN113" s="11"/>
      <c r="DDO113" s="11"/>
      <c r="DDP113" s="11"/>
      <c r="DDQ113" s="11"/>
      <c r="DDR113" s="11"/>
      <c r="DDS113" s="11"/>
      <c r="DDT113" s="11"/>
      <c r="DDU113" s="11"/>
      <c r="DDV113" s="11"/>
      <c r="DDW113" s="11"/>
      <c r="DDX113" s="11"/>
      <c r="DDY113" s="11"/>
      <c r="DDZ113" s="11"/>
      <c r="DEA113" s="11"/>
      <c r="DEB113" s="11"/>
      <c r="DEC113" s="11"/>
      <c r="DED113" s="11"/>
      <c r="DEE113" s="11"/>
      <c r="DEF113" s="11"/>
      <c r="DEG113" s="11"/>
      <c r="DEH113" s="11"/>
      <c r="DEI113" s="11"/>
      <c r="DEJ113" s="11"/>
      <c r="DEK113" s="11"/>
      <c r="DEL113" s="11"/>
      <c r="DEM113" s="11"/>
      <c r="DEN113" s="11"/>
      <c r="DEO113" s="11"/>
      <c r="DEP113" s="11"/>
      <c r="DEQ113" s="11"/>
      <c r="DER113" s="11"/>
      <c r="DES113" s="11"/>
      <c r="DET113" s="11"/>
      <c r="DEU113" s="11"/>
      <c r="DEV113" s="11"/>
      <c r="DEW113" s="11"/>
      <c r="DEX113" s="11"/>
      <c r="DEY113" s="11"/>
      <c r="DEZ113" s="11"/>
      <c r="DFA113" s="11"/>
      <c r="DFB113" s="11"/>
      <c r="DFC113" s="11"/>
      <c r="DFD113" s="11"/>
      <c r="DFE113" s="11"/>
      <c r="DFF113" s="11"/>
      <c r="DFG113" s="11"/>
      <c r="DFH113" s="11"/>
      <c r="DFI113" s="11"/>
      <c r="DFJ113" s="11"/>
      <c r="DFK113" s="11"/>
      <c r="DFL113" s="11"/>
      <c r="DFM113" s="11"/>
      <c r="DFN113" s="11"/>
      <c r="DFO113" s="11"/>
      <c r="DFP113" s="11"/>
      <c r="DFQ113" s="11"/>
      <c r="DFR113" s="11"/>
      <c r="DFS113" s="11"/>
      <c r="DFT113" s="11"/>
      <c r="DFU113" s="11"/>
      <c r="DFV113" s="11"/>
      <c r="DFW113" s="11"/>
      <c r="DFX113" s="11"/>
      <c r="DFY113" s="11"/>
      <c r="DFZ113" s="11"/>
      <c r="DGA113" s="11"/>
      <c r="DGB113" s="11"/>
      <c r="DGC113" s="11"/>
      <c r="DGD113" s="11"/>
      <c r="DGE113" s="11"/>
      <c r="DGF113" s="11"/>
      <c r="DGG113" s="11"/>
      <c r="DGH113" s="11"/>
      <c r="DGI113" s="11"/>
      <c r="DGJ113" s="11"/>
      <c r="DGK113" s="11"/>
      <c r="DGL113" s="11"/>
      <c r="DGM113" s="11"/>
      <c r="DGN113" s="11"/>
      <c r="DGO113" s="11"/>
      <c r="DGP113" s="11"/>
      <c r="DGQ113" s="11"/>
      <c r="DGR113" s="11"/>
      <c r="DGS113" s="11"/>
      <c r="DGT113" s="11"/>
      <c r="DGU113" s="11"/>
      <c r="DGV113" s="11"/>
      <c r="DGW113" s="11"/>
      <c r="DGX113" s="11"/>
      <c r="DGY113" s="11"/>
      <c r="DGZ113" s="11"/>
      <c r="DHA113" s="11"/>
      <c r="DHB113" s="11"/>
      <c r="DHC113" s="11"/>
      <c r="DHD113" s="11"/>
      <c r="DHE113" s="11"/>
      <c r="DHF113" s="11"/>
      <c r="DHG113" s="11"/>
      <c r="DHH113" s="11"/>
      <c r="DHI113" s="11"/>
      <c r="DHJ113" s="11"/>
      <c r="DHK113" s="11"/>
      <c r="DHL113" s="11"/>
      <c r="DHM113" s="11"/>
      <c r="DHN113" s="11"/>
      <c r="DHO113" s="11"/>
      <c r="DHP113" s="11"/>
      <c r="DHQ113" s="11"/>
      <c r="DHR113" s="11"/>
      <c r="DHS113" s="11"/>
      <c r="DHT113" s="11"/>
      <c r="DHU113" s="11"/>
      <c r="DHV113" s="11"/>
      <c r="DHW113" s="11"/>
      <c r="DHX113" s="11"/>
      <c r="DHY113" s="11"/>
      <c r="DHZ113" s="11"/>
      <c r="DIA113" s="11"/>
      <c r="DIB113" s="11"/>
      <c r="DIC113" s="11"/>
      <c r="DID113" s="11"/>
      <c r="DIE113" s="11"/>
      <c r="DIF113" s="11"/>
      <c r="DIG113" s="11"/>
      <c r="DIH113" s="11"/>
      <c r="DII113" s="11"/>
      <c r="DIJ113" s="11"/>
      <c r="DIK113" s="11"/>
      <c r="DIL113" s="11"/>
      <c r="DIM113" s="11"/>
      <c r="DIN113" s="11"/>
      <c r="DIO113" s="11"/>
      <c r="DIP113" s="11"/>
      <c r="DIQ113" s="11"/>
      <c r="DIR113" s="11"/>
      <c r="DIS113" s="11"/>
      <c r="DIT113" s="11"/>
      <c r="DIU113" s="11"/>
      <c r="DIV113" s="11"/>
      <c r="DIW113" s="11"/>
      <c r="DIX113" s="11"/>
      <c r="DIY113" s="11"/>
      <c r="DIZ113" s="11"/>
      <c r="DJA113" s="11"/>
      <c r="DJB113" s="11"/>
      <c r="DJC113" s="11"/>
      <c r="DJD113" s="11"/>
      <c r="DJE113" s="11"/>
      <c r="DJF113" s="11"/>
      <c r="DJG113" s="11"/>
      <c r="DJH113" s="11"/>
      <c r="DJI113" s="11"/>
      <c r="DJJ113" s="11"/>
      <c r="DJK113" s="11"/>
      <c r="DJL113" s="11"/>
      <c r="DJM113" s="11"/>
      <c r="DJN113" s="11"/>
      <c r="DJO113" s="11"/>
      <c r="DJP113" s="11"/>
      <c r="DJQ113" s="11"/>
      <c r="DJR113" s="11"/>
      <c r="DJS113" s="11"/>
      <c r="DJT113" s="11"/>
      <c r="DJU113" s="11"/>
      <c r="DJV113" s="11"/>
      <c r="DJW113" s="11"/>
      <c r="DJX113" s="11"/>
      <c r="DJY113" s="11"/>
      <c r="DJZ113" s="11"/>
      <c r="DKA113" s="11"/>
      <c r="DKB113" s="11"/>
      <c r="DKC113" s="11"/>
      <c r="DKD113" s="11"/>
      <c r="DKE113" s="11"/>
      <c r="DKF113" s="11"/>
      <c r="DKG113" s="11"/>
      <c r="DKH113" s="11"/>
      <c r="DKI113" s="11"/>
      <c r="DKJ113" s="11"/>
      <c r="DKK113" s="11"/>
      <c r="DKL113" s="11"/>
      <c r="DKM113" s="11"/>
      <c r="DKN113" s="11"/>
      <c r="DKO113" s="11"/>
      <c r="DKP113" s="11"/>
      <c r="DKQ113" s="11"/>
      <c r="DKR113" s="11"/>
      <c r="DKS113" s="11"/>
      <c r="DKT113" s="11"/>
      <c r="DKU113" s="11"/>
      <c r="DKV113" s="11"/>
      <c r="DKW113" s="11"/>
      <c r="DKX113" s="11"/>
      <c r="DKY113" s="11"/>
      <c r="DKZ113" s="11"/>
      <c r="DLA113" s="11"/>
      <c r="DLB113" s="11"/>
      <c r="DLC113" s="11"/>
      <c r="DLD113" s="11"/>
      <c r="DLE113" s="11"/>
      <c r="DLF113" s="11"/>
      <c r="DLG113" s="11"/>
      <c r="DLH113" s="11"/>
      <c r="DLI113" s="11"/>
      <c r="DLJ113" s="11"/>
      <c r="DLK113" s="11"/>
      <c r="DLL113" s="11"/>
      <c r="DLM113" s="11"/>
      <c r="DLN113" s="11"/>
      <c r="DLO113" s="11"/>
      <c r="DLP113" s="11"/>
      <c r="DLQ113" s="11"/>
      <c r="DLR113" s="11"/>
      <c r="DLS113" s="11"/>
      <c r="DLT113" s="11"/>
      <c r="DLU113" s="11"/>
      <c r="DLV113" s="11"/>
      <c r="DLW113" s="11"/>
      <c r="DLX113" s="11"/>
      <c r="DLY113" s="11"/>
      <c r="DLZ113" s="11"/>
      <c r="DMA113" s="11"/>
      <c r="DMB113" s="11"/>
      <c r="DMC113" s="11"/>
      <c r="DMD113" s="11"/>
      <c r="DME113" s="11"/>
      <c r="DMF113" s="11"/>
      <c r="DMG113" s="11"/>
      <c r="DMH113" s="11"/>
      <c r="DMI113" s="11"/>
      <c r="DMJ113" s="11"/>
      <c r="DMK113" s="11"/>
      <c r="DML113" s="11"/>
      <c r="DMM113" s="11"/>
      <c r="DMN113" s="11"/>
      <c r="DMO113" s="11"/>
      <c r="DMP113" s="11"/>
      <c r="DMQ113" s="11"/>
      <c r="DMR113" s="11"/>
      <c r="DMS113" s="11"/>
      <c r="DMT113" s="11"/>
      <c r="DMU113" s="11"/>
      <c r="DMV113" s="11"/>
      <c r="DMW113" s="11"/>
      <c r="DMX113" s="11"/>
      <c r="DMY113" s="11"/>
      <c r="DMZ113" s="11"/>
      <c r="DNA113" s="11"/>
      <c r="DNB113" s="11"/>
      <c r="DNC113" s="11"/>
      <c r="DND113" s="11"/>
      <c r="DNE113" s="11"/>
      <c r="DNF113" s="11"/>
      <c r="DNG113" s="11"/>
      <c r="DNH113" s="11"/>
      <c r="DNI113" s="11"/>
      <c r="DNJ113" s="11"/>
      <c r="DNK113" s="11"/>
      <c r="DNL113" s="11"/>
      <c r="DNM113" s="11"/>
      <c r="DNN113" s="11"/>
      <c r="DNO113" s="11"/>
      <c r="DNP113" s="11"/>
      <c r="DNQ113" s="11"/>
      <c r="DNR113" s="11"/>
      <c r="DNS113" s="11"/>
      <c r="DNT113" s="11"/>
      <c r="DNU113" s="11"/>
      <c r="DNV113" s="11"/>
      <c r="DNW113" s="11"/>
      <c r="DNX113" s="11"/>
      <c r="DNY113" s="11"/>
      <c r="DNZ113" s="11"/>
      <c r="DOA113" s="11"/>
      <c r="DOB113" s="11"/>
      <c r="DOC113" s="11"/>
      <c r="DOD113" s="11"/>
      <c r="DOE113" s="11"/>
      <c r="DOF113" s="11"/>
      <c r="DOG113" s="11"/>
      <c r="DOH113" s="11"/>
      <c r="DOI113" s="11"/>
      <c r="DOJ113" s="11"/>
      <c r="DOK113" s="11"/>
      <c r="DOL113" s="11"/>
      <c r="DOM113" s="11"/>
      <c r="DON113" s="11"/>
      <c r="DOO113" s="11"/>
      <c r="DOP113" s="11"/>
      <c r="DOQ113" s="11"/>
      <c r="DOR113" s="11"/>
      <c r="DOS113" s="11"/>
      <c r="DOT113" s="11"/>
      <c r="DOU113" s="11"/>
      <c r="DOV113" s="11"/>
      <c r="DOW113" s="11"/>
      <c r="DOX113" s="11"/>
      <c r="DOY113" s="11"/>
      <c r="DOZ113" s="11"/>
      <c r="DPA113" s="11"/>
      <c r="DPB113" s="11"/>
      <c r="DPC113" s="11"/>
      <c r="DPD113" s="11"/>
      <c r="DPE113" s="11"/>
      <c r="DPF113" s="11"/>
      <c r="DPG113" s="11"/>
      <c r="DPH113" s="11"/>
      <c r="DPI113" s="11"/>
      <c r="DPJ113" s="11"/>
      <c r="DPK113" s="11"/>
      <c r="DPL113" s="11"/>
      <c r="DPM113" s="11"/>
      <c r="DPN113" s="11"/>
      <c r="DPO113" s="11"/>
      <c r="DPP113" s="11"/>
      <c r="DPQ113" s="11"/>
      <c r="DPR113" s="11"/>
      <c r="DPS113" s="11"/>
      <c r="DPT113" s="11"/>
      <c r="DPU113" s="11"/>
      <c r="DPV113" s="11"/>
      <c r="DPW113" s="11"/>
      <c r="DPX113" s="11"/>
      <c r="DPY113" s="11"/>
      <c r="DPZ113" s="11"/>
      <c r="DQA113" s="11"/>
      <c r="DQB113" s="11"/>
      <c r="DQC113" s="11"/>
      <c r="DQD113" s="11"/>
      <c r="DQE113" s="11"/>
      <c r="DQF113" s="11"/>
      <c r="DQG113" s="11"/>
      <c r="DQH113" s="11"/>
      <c r="DQI113" s="11"/>
      <c r="DQJ113" s="11"/>
      <c r="DQK113" s="11"/>
      <c r="DQL113" s="11"/>
      <c r="DQM113" s="11"/>
      <c r="DQN113" s="11"/>
      <c r="DQO113" s="11"/>
      <c r="DQP113" s="11"/>
      <c r="DQQ113" s="11"/>
      <c r="DQR113" s="11"/>
      <c r="DQS113" s="11"/>
      <c r="DQT113" s="11"/>
      <c r="DQU113" s="11"/>
      <c r="DQV113" s="11"/>
      <c r="DQW113" s="11"/>
      <c r="DQX113" s="11"/>
      <c r="DQY113" s="11"/>
      <c r="DQZ113" s="11"/>
      <c r="DRA113" s="11"/>
      <c r="DRB113" s="11"/>
      <c r="DRC113" s="11"/>
      <c r="DRD113" s="11"/>
      <c r="DRE113" s="11"/>
      <c r="DRF113" s="11"/>
      <c r="DRG113" s="11"/>
      <c r="DRH113" s="11"/>
      <c r="DRI113" s="11"/>
      <c r="DRJ113" s="11"/>
      <c r="DRK113" s="11"/>
      <c r="DRL113" s="11"/>
      <c r="DRM113" s="11"/>
      <c r="DRN113" s="11"/>
      <c r="DRO113" s="11"/>
      <c r="DRP113" s="11"/>
      <c r="DRQ113" s="11"/>
      <c r="DRR113" s="11"/>
      <c r="DRS113" s="11"/>
      <c r="DRT113" s="11"/>
      <c r="DRU113" s="11"/>
      <c r="DRV113" s="11"/>
      <c r="DRW113" s="11"/>
      <c r="DRX113" s="11"/>
      <c r="DRY113" s="11"/>
      <c r="DRZ113" s="11"/>
      <c r="DSA113" s="11"/>
      <c r="DSB113" s="11"/>
      <c r="DSC113" s="11"/>
      <c r="DSD113" s="11"/>
      <c r="DSE113" s="11"/>
      <c r="DSF113" s="11"/>
      <c r="DSG113" s="11"/>
      <c r="DSH113" s="11"/>
      <c r="DSI113" s="11"/>
      <c r="DSJ113" s="11"/>
      <c r="DSK113" s="11"/>
      <c r="DSL113" s="11"/>
      <c r="DSM113" s="11"/>
      <c r="DSN113" s="11"/>
      <c r="DSO113" s="11"/>
      <c r="DSP113" s="11"/>
      <c r="DSQ113" s="11"/>
      <c r="DSR113" s="11"/>
      <c r="DSS113" s="11"/>
      <c r="DST113" s="11"/>
      <c r="DSU113" s="11"/>
      <c r="DSV113" s="11"/>
      <c r="DSW113" s="11"/>
      <c r="DSX113" s="11"/>
      <c r="DSY113" s="11"/>
      <c r="DSZ113" s="11"/>
      <c r="DTA113" s="11"/>
      <c r="DTB113" s="11"/>
      <c r="DTC113" s="11"/>
      <c r="DTD113" s="11"/>
      <c r="DTE113" s="11"/>
      <c r="DTF113" s="11"/>
      <c r="DTG113" s="11"/>
      <c r="DTH113" s="11"/>
      <c r="DTI113" s="11"/>
      <c r="DTJ113" s="11"/>
      <c r="DTK113" s="11"/>
      <c r="DTL113" s="11"/>
      <c r="DTM113" s="11"/>
      <c r="DTN113" s="11"/>
      <c r="DTO113" s="11"/>
      <c r="DTP113" s="11"/>
      <c r="DTQ113" s="11"/>
      <c r="DTR113" s="11"/>
      <c r="DTS113" s="11"/>
      <c r="DTT113" s="11"/>
      <c r="DTU113" s="11"/>
      <c r="DTV113" s="11"/>
      <c r="DTW113" s="11"/>
      <c r="DTX113" s="11"/>
      <c r="DTY113" s="11"/>
      <c r="DTZ113" s="11"/>
      <c r="DUA113" s="11"/>
      <c r="DUB113" s="11"/>
      <c r="DUC113" s="11"/>
      <c r="DUD113" s="11"/>
      <c r="DUE113" s="11"/>
      <c r="DUF113" s="11"/>
      <c r="DUG113" s="11"/>
      <c r="DUH113" s="11"/>
      <c r="DUI113" s="11"/>
      <c r="DUJ113" s="11"/>
      <c r="DUK113" s="11"/>
      <c r="DUL113" s="11"/>
      <c r="DUM113" s="11"/>
      <c r="DUN113" s="11"/>
      <c r="DUO113" s="11"/>
      <c r="DUP113" s="11"/>
      <c r="DUQ113" s="11"/>
      <c r="DUR113" s="11"/>
      <c r="DUS113" s="11"/>
      <c r="DUT113" s="11"/>
      <c r="DUU113" s="11"/>
      <c r="DUV113" s="11"/>
      <c r="DUW113" s="11"/>
      <c r="DUX113" s="11"/>
      <c r="DUY113" s="11"/>
      <c r="DUZ113" s="11"/>
      <c r="DVA113" s="11"/>
      <c r="DVB113" s="11"/>
      <c r="DVC113" s="11"/>
      <c r="DVD113" s="11"/>
      <c r="DVE113" s="11"/>
      <c r="DVF113" s="11"/>
      <c r="DVG113" s="11"/>
      <c r="DVH113" s="11"/>
      <c r="DVI113" s="11"/>
      <c r="DVJ113" s="11"/>
      <c r="DVK113" s="11"/>
      <c r="DVL113" s="11"/>
      <c r="DVM113" s="11"/>
      <c r="DVN113" s="11"/>
      <c r="DVO113" s="11"/>
      <c r="DVP113" s="11"/>
      <c r="DVQ113" s="11"/>
      <c r="DVR113" s="11"/>
      <c r="DVS113" s="11"/>
      <c r="DVT113" s="11"/>
      <c r="DVU113" s="11"/>
      <c r="DVV113" s="11"/>
      <c r="DVW113" s="11"/>
      <c r="DVX113" s="11"/>
      <c r="DVY113" s="11"/>
      <c r="DVZ113" s="11"/>
      <c r="DWA113" s="11"/>
      <c r="DWB113" s="11"/>
      <c r="DWC113" s="11"/>
      <c r="DWD113" s="11"/>
      <c r="DWE113" s="11"/>
      <c r="DWF113" s="11"/>
      <c r="DWG113" s="11"/>
      <c r="DWH113" s="11"/>
      <c r="DWI113" s="11"/>
      <c r="DWJ113" s="11"/>
      <c r="DWK113" s="11"/>
      <c r="DWL113" s="11"/>
      <c r="DWM113" s="11"/>
      <c r="DWN113" s="11"/>
      <c r="DWO113" s="11"/>
      <c r="DWP113" s="11"/>
      <c r="DWQ113" s="11"/>
      <c r="DWR113" s="11"/>
      <c r="DWS113" s="11"/>
      <c r="DWT113" s="11"/>
      <c r="DWU113" s="11"/>
      <c r="DWV113" s="11"/>
      <c r="DWW113" s="11"/>
      <c r="DWX113" s="11"/>
      <c r="DWY113" s="11"/>
      <c r="DWZ113" s="11"/>
      <c r="DXA113" s="11"/>
      <c r="DXB113" s="11"/>
      <c r="DXC113" s="11"/>
      <c r="DXD113" s="11"/>
      <c r="DXE113" s="11"/>
      <c r="DXF113" s="11"/>
      <c r="DXG113" s="11"/>
      <c r="DXH113" s="11"/>
      <c r="DXI113" s="11"/>
      <c r="DXJ113" s="11"/>
      <c r="DXK113" s="11"/>
      <c r="DXL113" s="11"/>
      <c r="DXM113" s="11"/>
      <c r="DXN113" s="11"/>
      <c r="DXO113" s="11"/>
      <c r="DXP113" s="11"/>
      <c r="DXQ113" s="11"/>
      <c r="DXR113" s="11"/>
      <c r="DXS113" s="11"/>
      <c r="DXT113" s="11"/>
      <c r="DXU113" s="11"/>
      <c r="DXV113" s="11"/>
      <c r="DXW113" s="11"/>
      <c r="DXX113" s="11"/>
      <c r="DXY113" s="11"/>
      <c r="DXZ113" s="11"/>
      <c r="DYA113" s="11"/>
      <c r="DYB113" s="11"/>
      <c r="DYC113" s="11"/>
      <c r="DYD113" s="11"/>
      <c r="DYE113" s="11"/>
      <c r="DYF113" s="11"/>
      <c r="DYG113" s="11"/>
      <c r="DYH113" s="11"/>
      <c r="DYI113" s="11"/>
      <c r="DYJ113" s="11"/>
      <c r="DYK113" s="11"/>
      <c r="DYL113" s="11"/>
      <c r="DYM113" s="11"/>
      <c r="DYN113" s="11"/>
      <c r="DYO113" s="11"/>
      <c r="DYP113" s="11"/>
      <c r="DYQ113" s="11"/>
      <c r="DYR113" s="11"/>
      <c r="DYS113" s="11"/>
      <c r="DYT113" s="11"/>
      <c r="DYU113" s="11"/>
      <c r="DYV113" s="11"/>
      <c r="DYW113" s="11"/>
      <c r="DYX113" s="11"/>
      <c r="DYY113" s="11"/>
      <c r="DYZ113" s="11"/>
      <c r="DZA113" s="11"/>
      <c r="DZB113" s="11"/>
      <c r="DZC113" s="11"/>
      <c r="DZD113" s="11"/>
      <c r="DZE113" s="11"/>
      <c r="DZF113" s="11"/>
      <c r="DZG113" s="11"/>
      <c r="DZH113" s="11"/>
      <c r="DZI113" s="11"/>
      <c r="DZJ113" s="11"/>
      <c r="DZK113" s="11"/>
      <c r="DZL113" s="11"/>
      <c r="DZM113" s="11"/>
      <c r="DZN113" s="11"/>
      <c r="DZO113" s="11"/>
      <c r="DZP113" s="11"/>
      <c r="DZQ113" s="11"/>
      <c r="DZR113" s="11"/>
      <c r="DZS113" s="11"/>
      <c r="DZT113" s="11"/>
      <c r="DZU113" s="11"/>
      <c r="DZV113" s="11"/>
      <c r="DZW113" s="11"/>
      <c r="DZX113" s="11"/>
      <c r="DZY113" s="11"/>
      <c r="DZZ113" s="11"/>
      <c r="EAA113" s="11"/>
      <c r="EAB113" s="11"/>
      <c r="EAC113" s="11"/>
      <c r="EAD113" s="11"/>
      <c r="EAE113" s="11"/>
      <c r="EAF113" s="11"/>
      <c r="EAG113" s="11"/>
      <c r="EAH113" s="11"/>
      <c r="EAI113" s="11"/>
      <c r="EAJ113" s="11"/>
      <c r="EAK113" s="11"/>
      <c r="EAL113" s="11"/>
      <c r="EAM113" s="11"/>
      <c r="EAN113" s="11"/>
      <c r="EAO113" s="11"/>
      <c r="EAP113" s="11"/>
      <c r="EAQ113" s="11"/>
      <c r="EAR113" s="11"/>
      <c r="EAS113" s="11"/>
      <c r="EAT113" s="11"/>
      <c r="EAU113" s="11"/>
      <c r="EAV113" s="11"/>
      <c r="EAW113" s="11"/>
      <c r="EAX113" s="11"/>
      <c r="EAY113" s="11"/>
      <c r="EAZ113" s="11"/>
      <c r="EBA113" s="11"/>
      <c r="EBB113" s="11"/>
      <c r="EBC113" s="11"/>
      <c r="EBD113" s="11"/>
      <c r="EBE113" s="11"/>
      <c r="EBF113" s="11"/>
      <c r="EBG113" s="11"/>
      <c r="EBH113" s="11"/>
      <c r="EBI113" s="11"/>
      <c r="EBJ113" s="11"/>
      <c r="EBK113" s="11"/>
      <c r="EBL113" s="11"/>
      <c r="EBM113" s="11"/>
      <c r="EBN113" s="11"/>
      <c r="EBO113" s="11"/>
      <c r="EBP113" s="11"/>
      <c r="EBQ113" s="11"/>
      <c r="EBR113" s="11"/>
      <c r="EBS113" s="11"/>
      <c r="EBT113" s="11"/>
      <c r="EBU113" s="11"/>
      <c r="EBV113" s="11"/>
      <c r="EBW113" s="11"/>
      <c r="EBX113" s="11"/>
      <c r="EBY113" s="11"/>
      <c r="EBZ113" s="11"/>
      <c r="ECA113" s="11"/>
      <c r="ECB113" s="11"/>
      <c r="ECC113" s="11"/>
      <c r="ECD113" s="11"/>
      <c r="ECE113" s="11"/>
      <c r="ECF113" s="11"/>
      <c r="ECG113" s="11"/>
      <c r="ECH113" s="11"/>
      <c r="ECI113" s="11"/>
      <c r="ECJ113" s="11"/>
      <c r="ECK113" s="11"/>
      <c r="ECL113" s="11"/>
      <c r="ECM113" s="11"/>
      <c r="ECN113" s="11"/>
      <c r="ECO113" s="11"/>
      <c r="ECP113" s="11"/>
      <c r="ECQ113" s="11"/>
      <c r="ECR113" s="11"/>
      <c r="ECS113" s="11"/>
      <c r="ECT113" s="11"/>
      <c r="ECU113" s="11"/>
      <c r="ECV113" s="11"/>
      <c r="ECW113" s="11"/>
      <c r="ECX113" s="11"/>
      <c r="ECY113" s="11"/>
      <c r="ECZ113" s="11"/>
      <c r="EDA113" s="11"/>
      <c r="EDB113" s="11"/>
      <c r="EDC113" s="11"/>
      <c r="EDD113" s="11"/>
      <c r="EDE113" s="11"/>
      <c r="EDF113" s="11"/>
      <c r="EDG113" s="11"/>
      <c r="EDH113" s="11"/>
      <c r="EDI113" s="11"/>
      <c r="EDJ113" s="11"/>
      <c r="EDK113" s="11"/>
      <c r="EDL113" s="11"/>
      <c r="EDM113" s="11"/>
      <c r="EDN113" s="11"/>
      <c r="EDO113" s="11"/>
      <c r="EDP113" s="11"/>
      <c r="EDQ113" s="11"/>
      <c r="EDR113" s="11"/>
      <c r="EDS113" s="11"/>
      <c r="EDT113" s="11"/>
      <c r="EDU113" s="11"/>
      <c r="EDV113" s="11"/>
      <c r="EDW113" s="11"/>
      <c r="EDX113" s="11"/>
      <c r="EDY113" s="11"/>
      <c r="EDZ113" s="11"/>
      <c r="EEA113" s="11"/>
      <c r="EEB113" s="11"/>
      <c r="EEC113" s="11"/>
      <c r="EED113" s="11"/>
      <c r="EEE113" s="11"/>
      <c r="EEF113" s="11"/>
      <c r="EEG113" s="11"/>
      <c r="EEH113" s="11"/>
      <c r="EEI113" s="11"/>
      <c r="EEJ113" s="11"/>
      <c r="EEK113" s="11"/>
      <c r="EEL113" s="11"/>
      <c r="EEM113" s="11"/>
      <c r="EEN113" s="11"/>
      <c r="EEO113" s="11"/>
      <c r="EEP113" s="11"/>
      <c r="EEQ113" s="11"/>
      <c r="EER113" s="11"/>
      <c r="EES113" s="11"/>
      <c r="EET113" s="11"/>
      <c r="EEU113" s="11"/>
      <c r="EEV113" s="11"/>
      <c r="EEW113" s="11"/>
      <c r="EEX113" s="11"/>
      <c r="EEY113" s="11"/>
      <c r="EEZ113" s="11"/>
      <c r="EFA113" s="11"/>
      <c r="EFB113" s="11"/>
      <c r="EFC113" s="11"/>
      <c r="EFD113" s="11"/>
      <c r="EFE113" s="11"/>
      <c r="EFF113" s="11"/>
      <c r="EFG113" s="11"/>
      <c r="EFH113" s="11"/>
      <c r="EFI113" s="11"/>
      <c r="EFJ113" s="11"/>
      <c r="EFK113" s="11"/>
      <c r="EFL113" s="11"/>
      <c r="EFM113" s="11"/>
      <c r="EFN113" s="11"/>
      <c r="EFO113" s="11"/>
      <c r="EFP113" s="11"/>
      <c r="EFQ113" s="11"/>
      <c r="EFR113" s="11"/>
      <c r="EFS113" s="11"/>
      <c r="EFT113" s="11"/>
      <c r="EFU113" s="11"/>
      <c r="EFV113" s="11"/>
      <c r="EFW113" s="11"/>
      <c r="EFX113" s="11"/>
      <c r="EFY113" s="11"/>
      <c r="EFZ113" s="11"/>
      <c r="EGA113" s="11"/>
      <c r="EGB113" s="11"/>
      <c r="EGC113" s="11"/>
      <c r="EGD113" s="11"/>
      <c r="EGE113" s="11"/>
      <c r="EGF113" s="11"/>
      <c r="EGG113" s="11"/>
      <c r="EGH113" s="11"/>
      <c r="EGI113" s="11"/>
      <c r="EGJ113" s="11"/>
      <c r="EGK113" s="11"/>
      <c r="EGL113" s="11"/>
      <c r="EGM113" s="11"/>
      <c r="EGN113" s="11"/>
      <c r="EGO113" s="11"/>
      <c r="EGP113" s="11"/>
      <c r="EGQ113" s="11"/>
      <c r="EGR113" s="11"/>
      <c r="EGS113" s="11"/>
      <c r="EGT113" s="11"/>
      <c r="EGU113" s="11"/>
      <c r="EGV113" s="11"/>
      <c r="EGW113" s="11"/>
      <c r="EGX113" s="11"/>
      <c r="EGY113" s="11"/>
      <c r="EGZ113" s="11"/>
      <c r="EHA113" s="11"/>
      <c r="EHB113" s="11"/>
      <c r="EHC113" s="11"/>
      <c r="EHD113" s="11"/>
      <c r="EHE113" s="11"/>
      <c r="EHF113" s="11"/>
      <c r="EHG113" s="11"/>
      <c r="EHH113" s="11"/>
      <c r="EHI113" s="11"/>
      <c r="EHJ113" s="11"/>
      <c r="EHK113" s="11"/>
      <c r="EHL113" s="11"/>
      <c r="EHM113" s="11"/>
      <c r="EHN113" s="11"/>
      <c r="EHO113" s="11"/>
      <c r="EHP113" s="11"/>
      <c r="EHQ113" s="11"/>
      <c r="EHR113" s="11"/>
      <c r="EHS113" s="11"/>
      <c r="EHT113" s="11"/>
      <c r="EHU113" s="11"/>
      <c r="EHV113" s="11"/>
      <c r="EHW113" s="11"/>
      <c r="EHX113" s="11"/>
      <c r="EHY113" s="11"/>
      <c r="EHZ113" s="11"/>
      <c r="EIA113" s="11"/>
      <c r="EIB113" s="11"/>
      <c r="EIC113" s="11"/>
      <c r="EID113" s="11"/>
      <c r="EIE113" s="11"/>
      <c r="EIF113" s="11"/>
      <c r="EIG113" s="11"/>
      <c r="EIH113" s="11"/>
      <c r="EII113" s="11"/>
      <c r="EIJ113" s="11"/>
      <c r="EIK113" s="11"/>
      <c r="EIL113" s="11"/>
      <c r="EIM113" s="11"/>
      <c r="EIN113" s="11"/>
      <c r="EIO113" s="11"/>
      <c r="EIP113" s="11"/>
      <c r="EIQ113" s="11"/>
      <c r="EIR113" s="11"/>
      <c r="EIS113" s="11"/>
      <c r="EIT113" s="11"/>
      <c r="EIU113" s="11"/>
      <c r="EIV113" s="11"/>
      <c r="EIW113" s="11"/>
      <c r="EIX113" s="11"/>
      <c r="EIY113" s="11"/>
      <c r="EIZ113" s="11"/>
      <c r="EJA113" s="11"/>
      <c r="EJB113" s="11"/>
      <c r="EJC113" s="11"/>
      <c r="EJD113" s="11"/>
      <c r="EJE113" s="11"/>
      <c r="EJF113" s="11"/>
      <c r="EJG113" s="11"/>
      <c r="EJH113" s="11"/>
      <c r="EJI113" s="11"/>
      <c r="EJJ113" s="11"/>
      <c r="EJK113" s="11"/>
      <c r="EJL113" s="11"/>
      <c r="EJM113" s="11"/>
      <c r="EJN113" s="11"/>
      <c r="EJO113" s="11"/>
      <c r="EJP113" s="11"/>
      <c r="EJQ113" s="11"/>
      <c r="EJR113" s="11"/>
      <c r="EJS113" s="11"/>
      <c r="EJT113" s="11"/>
      <c r="EJU113" s="11"/>
      <c r="EJV113" s="11"/>
      <c r="EJW113" s="11"/>
      <c r="EJX113" s="11"/>
      <c r="EJY113" s="11"/>
      <c r="EJZ113" s="11"/>
      <c r="EKA113" s="11"/>
      <c r="EKB113" s="11"/>
      <c r="EKC113" s="11"/>
      <c r="EKD113" s="11"/>
      <c r="EKE113" s="11"/>
      <c r="EKF113" s="11"/>
      <c r="EKG113" s="11"/>
      <c r="EKH113" s="11"/>
      <c r="EKI113" s="11"/>
      <c r="EKJ113" s="11"/>
      <c r="EKK113" s="11"/>
      <c r="EKL113" s="11"/>
      <c r="EKM113" s="11"/>
      <c r="EKN113" s="11"/>
      <c r="EKO113" s="11"/>
      <c r="EKP113" s="11"/>
      <c r="EKQ113" s="11"/>
      <c r="EKR113" s="11"/>
      <c r="EKS113" s="11"/>
      <c r="EKT113" s="11"/>
      <c r="EKU113" s="11"/>
      <c r="EKV113" s="11"/>
      <c r="EKW113" s="11"/>
      <c r="EKX113" s="11"/>
      <c r="EKY113" s="11"/>
      <c r="EKZ113" s="11"/>
      <c r="ELA113" s="11"/>
      <c r="ELB113" s="11"/>
      <c r="ELC113" s="11"/>
      <c r="ELD113" s="11"/>
      <c r="ELE113" s="11"/>
      <c r="ELF113" s="11"/>
      <c r="ELG113" s="11"/>
      <c r="ELH113" s="11"/>
      <c r="ELI113" s="11"/>
      <c r="ELJ113" s="11"/>
      <c r="ELK113" s="11"/>
      <c r="ELL113" s="11"/>
      <c r="ELM113" s="11"/>
      <c r="ELN113" s="11"/>
      <c r="ELO113" s="11"/>
      <c r="ELP113" s="11"/>
      <c r="ELQ113" s="11"/>
      <c r="ELR113" s="11"/>
      <c r="ELS113" s="11"/>
      <c r="ELT113" s="11"/>
      <c r="ELU113" s="11"/>
      <c r="ELV113" s="11"/>
      <c r="ELW113" s="11"/>
      <c r="ELX113" s="11"/>
      <c r="ELY113" s="11"/>
      <c r="ELZ113" s="11"/>
    </row>
    <row r="114" spans="1:346 1276:3718">
      <c r="C114" s="166" t="s">
        <v>1012</v>
      </c>
      <c r="D114" s="223">
        <f t="shared" si="5"/>
        <v>0</v>
      </c>
      <c r="E114" s="88" t="s">
        <v>540</v>
      </c>
      <c r="F114" s="219"/>
      <c r="G114" s="92"/>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c r="HJ114" s="11"/>
      <c r="HK114" s="11"/>
      <c r="HL114" s="11"/>
      <c r="HM114" s="11"/>
      <c r="HN114" s="11"/>
      <c r="HO114" s="11"/>
      <c r="HP114" s="11"/>
      <c r="HQ114" s="11"/>
      <c r="HR114" s="11"/>
      <c r="HS114" s="11"/>
      <c r="HT114" s="11"/>
      <c r="HU114" s="11"/>
      <c r="HV114" s="11"/>
      <c r="HW114" s="11"/>
      <c r="HX114" s="11"/>
      <c r="HY114" s="11"/>
      <c r="HZ114" s="11"/>
      <c r="IA114" s="11"/>
      <c r="IB114" s="11"/>
      <c r="IC114" s="11"/>
      <c r="ID114" s="11"/>
      <c r="IE114" s="11"/>
      <c r="IF114" s="11"/>
      <c r="IG114" s="11"/>
      <c r="IH114" s="11"/>
      <c r="II114" s="11"/>
      <c r="IJ114" s="11"/>
      <c r="IK114" s="11"/>
      <c r="IL114" s="11"/>
      <c r="IM114" s="11"/>
      <c r="IN114" s="11"/>
      <c r="IO114" s="11"/>
      <c r="IP114" s="11"/>
      <c r="IQ114" s="11"/>
      <c r="IR114" s="11"/>
      <c r="IS114" s="11"/>
      <c r="IT114" s="11"/>
      <c r="IU114" s="11"/>
      <c r="IV114" s="11"/>
      <c r="IW114" s="11"/>
      <c r="IX114" s="11"/>
      <c r="IY114" s="11"/>
      <c r="IZ114" s="11"/>
      <c r="JA114" s="11"/>
      <c r="JB114" s="11"/>
      <c r="JC114" s="11"/>
      <c r="JD114" s="11"/>
      <c r="JE114" s="11"/>
      <c r="JF114" s="11"/>
      <c r="JG114" s="11"/>
      <c r="JH114" s="11"/>
      <c r="JI114" s="11"/>
      <c r="JJ114" s="11"/>
      <c r="JK114" s="11"/>
      <c r="JL114" s="11"/>
      <c r="JM114" s="11"/>
      <c r="JN114" s="11"/>
      <c r="JO114" s="11"/>
      <c r="JP114" s="11"/>
      <c r="JQ114" s="11"/>
      <c r="JR114" s="11"/>
      <c r="JS114" s="11"/>
      <c r="JT114" s="11"/>
      <c r="JU114" s="11"/>
      <c r="JV114" s="11"/>
      <c r="JW114" s="11"/>
      <c r="JX114" s="11"/>
      <c r="JY114" s="11"/>
      <c r="JZ114" s="11"/>
      <c r="KA114" s="11"/>
      <c r="KB114" s="11"/>
      <c r="KC114" s="11"/>
      <c r="KD114" s="11"/>
      <c r="KE114" s="11"/>
      <c r="KF114" s="11"/>
      <c r="KG114" s="11"/>
      <c r="KH114" s="11"/>
      <c r="KI114" s="11"/>
      <c r="KJ114" s="11"/>
      <c r="KK114" s="11"/>
      <c r="KL114" s="11"/>
      <c r="KM114" s="11"/>
      <c r="KN114" s="11"/>
      <c r="KO114" s="11"/>
      <c r="KP114" s="11"/>
      <c r="KQ114" s="11"/>
      <c r="KR114" s="11"/>
      <c r="KS114" s="11"/>
      <c r="KT114" s="11"/>
      <c r="KU114" s="11"/>
      <c r="KV114" s="11"/>
      <c r="KW114" s="11"/>
      <c r="KX114" s="11"/>
      <c r="KY114" s="11"/>
      <c r="KZ114" s="11"/>
      <c r="LA114" s="11"/>
      <c r="LB114" s="11"/>
      <c r="LC114" s="11"/>
      <c r="LD114" s="11"/>
      <c r="LE114" s="11"/>
      <c r="LF114" s="11"/>
      <c r="LG114" s="11"/>
      <c r="LH114" s="11"/>
      <c r="LI114" s="11"/>
      <c r="LJ114" s="11"/>
      <c r="LK114" s="11"/>
      <c r="LL114" s="11"/>
      <c r="LM114" s="11"/>
      <c r="LN114" s="11"/>
      <c r="LO114" s="11"/>
      <c r="LP114" s="11"/>
      <c r="LQ114" s="11"/>
      <c r="LR114" s="11"/>
      <c r="LS114" s="11"/>
      <c r="LT114" s="11"/>
      <c r="LU114" s="11"/>
      <c r="LV114" s="11"/>
      <c r="LW114" s="11"/>
      <c r="LX114" s="11"/>
      <c r="LY114" s="11"/>
      <c r="LZ114" s="11"/>
      <c r="MA114" s="11"/>
      <c r="MB114" s="11"/>
      <c r="MC114" s="11"/>
      <c r="MD114" s="11"/>
      <c r="ME114" s="11"/>
      <c r="MF114" s="11"/>
      <c r="MG114" s="11"/>
      <c r="MH114" s="11"/>
      <c r="AWB114" s="11"/>
      <c r="AWC114" s="11"/>
      <c r="AWD114" s="11"/>
      <c r="AWE114" s="11"/>
      <c r="AWF114" s="11"/>
      <c r="AWG114" s="11"/>
      <c r="AWH114" s="11"/>
      <c r="AWI114" s="11"/>
      <c r="AWJ114" s="11"/>
      <c r="AWK114" s="11"/>
      <c r="AWL114" s="11"/>
      <c r="AWM114" s="11"/>
      <c r="AWN114" s="11"/>
      <c r="AWO114" s="11"/>
      <c r="AWP114" s="11"/>
      <c r="AWQ114" s="11"/>
      <c r="AWR114" s="11"/>
      <c r="AWS114" s="11"/>
      <c r="AWT114" s="11"/>
      <c r="AWU114" s="11"/>
      <c r="AWV114" s="11"/>
      <c r="AWW114" s="11"/>
      <c r="AWX114" s="11"/>
      <c r="AWY114" s="11"/>
      <c r="AWZ114" s="11"/>
      <c r="AXA114" s="11"/>
      <c r="AXB114" s="11"/>
      <c r="AXC114" s="11"/>
      <c r="AXD114" s="11"/>
      <c r="AXE114" s="11"/>
      <c r="AXF114" s="11"/>
      <c r="AXG114" s="11"/>
      <c r="AXH114" s="11"/>
      <c r="AXI114" s="11"/>
      <c r="AXJ114" s="11"/>
      <c r="AXK114" s="11"/>
      <c r="AXL114" s="11"/>
      <c r="AXM114" s="11"/>
      <c r="AXN114" s="11"/>
      <c r="AXO114" s="11"/>
      <c r="AXP114" s="11"/>
      <c r="AXQ114" s="11"/>
      <c r="AXR114" s="11"/>
      <c r="AXS114" s="11"/>
      <c r="AXT114" s="11"/>
      <c r="AXU114" s="11"/>
      <c r="AXV114" s="11"/>
      <c r="AXW114" s="11"/>
      <c r="AXX114" s="11"/>
      <c r="AXY114" s="11"/>
      <c r="AXZ114" s="11"/>
      <c r="AYA114" s="11"/>
      <c r="AYB114" s="11"/>
      <c r="AYC114" s="11"/>
      <c r="AYD114" s="11"/>
      <c r="AYE114" s="11"/>
      <c r="AYF114" s="11"/>
      <c r="AYG114" s="11"/>
      <c r="AYH114" s="11"/>
      <c r="AYI114" s="11"/>
      <c r="AYJ114" s="11"/>
      <c r="AYK114" s="11"/>
      <c r="AYL114" s="11"/>
      <c r="AYM114" s="11"/>
      <c r="AYN114" s="11"/>
      <c r="AYO114" s="11"/>
      <c r="AYP114" s="11"/>
      <c r="AYQ114" s="11"/>
      <c r="AYR114" s="11"/>
      <c r="AYS114" s="11"/>
      <c r="AYT114" s="11"/>
      <c r="AYU114" s="11"/>
      <c r="AYV114" s="11"/>
      <c r="AYW114" s="11"/>
      <c r="AYX114" s="11"/>
      <c r="AYY114" s="11"/>
      <c r="AYZ114" s="11"/>
      <c r="AZA114" s="11"/>
      <c r="AZB114" s="11"/>
      <c r="AZC114" s="11"/>
      <c r="AZD114" s="11"/>
      <c r="AZE114" s="11"/>
      <c r="AZF114" s="11"/>
      <c r="AZG114" s="11"/>
      <c r="AZH114" s="11"/>
      <c r="AZI114" s="11"/>
      <c r="AZJ114" s="11"/>
      <c r="AZK114" s="11"/>
      <c r="AZL114" s="11"/>
      <c r="AZM114" s="11"/>
      <c r="AZN114" s="11"/>
      <c r="AZO114" s="11"/>
      <c r="AZP114" s="11"/>
      <c r="AZQ114" s="11"/>
      <c r="AZR114" s="11"/>
      <c r="AZS114" s="11"/>
      <c r="AZT114" s="11"/>
      <c r="AZU114" s="11"/>
      <c r="AZV114" s="11"/>
      <c r="AZW114" s="11"/>
      <c r="AZX114" s="11"/>
      <c r="AZY114" s="11"/>
      <c r="AZZ114" s="11"/>
      <c r="BAA114" s="11"/>
      <c r="BAB114" s="11"/>
      <c r="BAC114" s="11"/>
      <c r="BAD114" s="11"/>
      <c r="BAE114" s="11"/>
      <c r="BAF114" s="11"/>
      <c r="BAG114" s="11"/>
      <c r="BAH114" s="11"/>
      <c r="BAI114" s="11"/>
      <c r="BAJ114" s="11"/>
      <c r="BAK114" s="11"/>
      <c r="BAL114" s="11"/>
      <c r="BAM114" s="11"/>
      <c r="BAN114" s="11"/>
      <c r="BAO114" s="11"/>
      <c r="BAP114" s="11"/>
      <c r="BAQ114" s="11"/>
      <c r="BAR114" s="11"/>
      <c r="BAS114" s="11"/>
      <c r="BAT114" s="11"/>
      <c r="BAU114" s="11"/>
      <c r="BAV114" s="11"/>
      <c r="BAW114" s="11"/>
      <c r="BAX114" s="11"/>
      <c r="BAY114" s="11"/>
      <c r="BAZ114" s="11"/>
      <c r="BBA114" s="11"/>
      <c r="BBB114" s="11"/>
      <c r="BBC114" s="11"/>
      <c r="BBD114" s="11"/>
      <c r="BBE114" s="11"/>
      <c r="BBF114" s="11"/>
      <c r="BBG114" s="11"/>
      <c r="BBH114" s="11"/>
      <c r="BBI114" s="11"/>
      <c r="BBJ114" s="11"/>
      <c r="BBK114" s="11"/>
      <c r="BBL114" s="11"/>
      <c r="BBM114" s="11"/>
      <c r="BBN114" s="11"/>
      <c r="BBO114" s="11"/>
      <c r="BBP114" s="11"/>
      <c r="BBQ114" s="11"/>
      <c r="BBR114" s="11"/>
      <c r="BBS114" s="11"/>
      <c r="BBT114" s="11"/>
      <c r="BBU114" s="11"/>
      <c r="BBV114" s="11"/>
      <c r="BBW114" s="11"/>
      <c r="BBX114" s="11"/>
      <c r="BBY114" s="11"/>
      <c r="BBZ114" s="11"/>
      <c r="BCA114" s="11"/>
      <c r="BCB114" s="11"/>
      <c r="BCC114" s="11"/>
      <c r="BCD114" s="11"/>
      <c r="BCE114" s="11"/>
      <c r="BCF114" s="11"/>
      <c r="BCG114" s="11"/>
      <c r="BCH114" s="11"/>
      <c r="BCI114" s="11"/>
      <c r="BCJ114" s="11"/>
      <c r="BCK114" s="11"/>
      <c r="BCL114" s="11"/>
      <c r="BCM114" s="11"/>
      <c r="BCN114" s="11"/>
      <c r="BCO114" s="11"/>
      <c r="BCP114" s="11"/>
      <c r="BCQ114" s="11"/>
      <c r="BCR114" s="11"/>
      <c r="BCS114" s="11"/>
      <c r="BCT114" s="11"/>
      <c r="BCU114" s="11"/>
      <c r="BCV114" s="11"/>
      <c r="BCW114" s="11"/>
      <c r="BCX114" s="11"/>
      <c r="BCY114" s="11"/>
      <c r="BCZ114" s="11"/>
      <c r="BDA114" s="11"/>
      <c r="BDB114" s="11"/>
      <c r="BDC114" s="11"/>
      <c r="BDD114" s="11"/>
      <c r="BDE114" s="11"/>
      <c r="BDF114" s="11"/>
      <c r="BDG114" s="11"/>
      <c r="BDH114" s="11"/>
      <c r="BDI114" s="11"/>
      <c r="BDJ114" s="11"/>
      <c r="BDK114" s="11"/>
      <c r="BDL114" s="11"/>
      <c r="BDM114" s="11"/>
      <c r="BDN114" s="11"/>
      <c r="BDO114" s="11"/>
      <c r="BDP114" s="11"/>
      <c r="BDQ114" s="11"/>
      <c r="BDR114" s="11"/>
      <c r="BDS114" s="11"/>
      <c r="BDT114" s="11"/>
      <c r="BDU114" s="11"/>
      <c r="BDV114" s="11"/>
      <c r="BDW114" s="11"/>
      <c r="BDX114" s="11"/>
      <c r="BDY114" s="11"/>
      <c r="BDZ114" s="11"/>
      <c r="BEA114" s="11"/>
      <c r="BEB114" s="11"/>
      <c r="BEC114" s="11"/>
      <c r="BED114" s="11"/>
      <c r="BEE114" s="11"/>
      <c r="BEF114" s="11"/>
      <c r="BEG114" s="11"/>
      <c r="BEH114" s="11"/>
      <c r="BEI114" s="11"/>
      <c r="BEJ114" s="11"/>
      <c r="BEK114" s="11"/>
      <c r="BEL114" s="11"/>
      <c r="BEM114" s="11"/>
      <c r="BEN114" s="11"/>
      <c r="BEO114" s="11"/>
      <c r="BEP114" s="11"/>
      <c r="BEQ114" s="11"/>
      <c r="BER114" s="11"/>
      <c r="BES114" s="11"/>
      <c r="BET114" s="11"/>
      <c r="BEU114" s="11"/>
      <c r="BEV114" s="11"/>
      <c r="BEW114" s="11"/>
      <c r="BEX114" s="11"/>
      <c r="BEY114" s="11"/>
      <c r="BEZ114" s="11"/>
      <c r="BFA114" s="11"/>
      <c r="BFB114" s="11"/>
      <c r="BFC114" s="11"/>
      <c r="BFD114" s="11"/>
      <c r="BFE114" s="11"/>
      <c r="BFF114" s="11"/>
      <c r="BFG114" s="11"/>
      <c r="BFH114" s="11"/>
      <c r="BFI114" s="11"/>
      <c r="BFJ114" s="11"/>
      <c r="BFK114" s="11"/>
      <c r="BFL114" s="11"/>
      <c r="BFM114" s="11"/>
      <c r="BFN114" s="11"/>
      <c r="BFO114" s="11"/>
      <c r="BFP114" s="11"/>
      <c r="BFQ114" s="11"/>
      <c r="BFR114" s="11"/>
      <c r="BFS114" s="11"/>
      <c r="BFT114" s="11"/>
      <c r="BFU114" s="11"/>
      <c r="BFV114" s="11"/>
      <c r="BFW114" s="11"/>
      <c r="BFX114" s="11"/>
      <c r="BFY114" s="11"/>
      <c r="BFZ114" s="11"/>
      <c r="BGA114" s="11"/>
      <c r="BGB114" s="11"/>
      <c r="BGC114" s="11"/>
      <c r="BGD114" s="11"/>
      <c r="BGE114" s="11"/>
      <c r="BGF114" s="11"/>
      <c r="BGG114" s="11"/>
      <c r="BGH114" s="11"/>
      <c r="BGI114" s="11"/>
      <c r="BGJ114" s="11"/>
      <c r="BGK114" s="11"/>
      <c r="BGL114" s="11"/>
      <c r="BGM114" s="11"/>
      <c r="BGN114" s="11"/>
      <c r="BGO114" s="11"/>
      <c r="BGP114" s="11"/>
      <c r="BGQ114" s="11"/>
      <c r="BGR114" s="11"/>
      <c r="BGS114" s="11"/>
      <c r="BGT114" s="11"/>
      <c r="BGU114" s="11"/>
      <c r="BGV114" s="11"/>
      <c r="BGW114" s="11"/>
      <c r="BGX114" s="11"/>
      <c r="BGY114" s="11"/>
      <c r="BGZ114" s="11"/>
      <c r="BHA114" s="11"/>
      <c r="BHB114" s="11"/>
      <c r="BHC114" s="11"/>
      <c r="BHD114" s="11"/>
      <c r="BHE114" s="11"/>
      <c r="BHF114" s="11"/>
      <c r="BHG114" s="11"/>
      <c r="BHH114" s="11"/>
      <c r="BHI114" s="11"/>
      <c r="BHJ114" s="11"/>
      <c r="BHK114" s="11"/>
      <c r="BHL114" s="11"/>
      <c r="BHM114" s="11"/>
      <c r="BHN114" s="11"/>
      <c r="BHO114" s="11"/>
      <c r="BHP114" s="11"/>
      <c r="BHQ114" s="11"/>
      <c r="BHR114" s="11"/>
      <c r="BHS114" s="11"/>
      <c r="BHT114" s="11"/>
      <c r="BHU114" s="11"/>
      <c r="BHV114" s="11"/>
      <c r="BHW114" s="11"/>
      <c r="BHX114" s="11"/>
      <c r="BHY114" s="11"/>
      <c r="BHZ114" s="11"/>
      <c r="BIA114" s="11"/>
      <c r="BIB114" s="11"/>
      <c r="BIC114" s="11"/>
      <c r="BID114" s="11"/>
      <c r="BIE114" s="11"/>
      <c r="BIF114" s="11"/>
      <c r="BIG114" s="11"/>
      <c r="BIH114" s="11"/>
      <c r="BII114" s="11"/>
      <c r="BIJ114" s="11"/>
      <c r="BIK114" s="11"/>
      <c r="BIL114" s="11"/>
      <c r="BIM114" s="11"/>
      <c r="BIN114" s="11"/>
      <c r="BIO114" s="11"/>
      <c r="BIP114" s="11"/>
      <c r="BIQ114" s="11"/>
      <c r="BIR114" s="11"/>
      <c r="BIS114" s="11"/>
      <c r="BIT114" s="11"/>
      <c r="BIU114" s="11"/>
      <c r="BIV114" s="11"/>
      <c r="BIW114" s="11"/>
      <c r="BIX114" s="11"/>
      <c r="BIY114" s="11"/>
      <c r="BIZ114" s="11"/>
      <c r="BJA114" s="11"/>
      <c r="BJB114" s="11"/>
      <c r="BJC114" s="11"/>
      <c r="BJD114" s="11"/>
      <c r="BJE114" s="11"/>
      <c r="BJF114" s="11"/>
      <c r="BJG114" s="11"/>
      <c r="BJH114" s="11"/>
      <c r="BJI114" s="11"/>
      <c r="BJJ114" s="11"/>
      <c r="BJK114" s="11"/>
      <c r="BJL114" s="11"/>
      <c r="BJM114" s="11"/>
      <c r="BJN114" s="11"/>
      <c r="BJO114" s="11"/>
      <c r="BJP114" s="11"/>
      <c r="BJQ114" s="11"/>
      <c r="BJR114" s="11"/>
      <c r="BJS114" s="11"/>
      <c r="BJT114" s="11"/>
      <c r="BJU114" s="11"/>
      <c r="BJV114" s="11"/>
      <c r="BJW114" s="11"/>
      <c r="BJX114" s="11"/>
      <c r="BJY114" s="11"/>
      <c r="BJZ114" s="11"/>
      <c r="BKA114" s="11"/>
      <c r="BKB114" s="11"/>
      <c r="BKC114" s="11"/>
      <c r="BKD114" s="11"/>
      <c r="BKE114" s="11"/>
      <c r="BKF114" s="11"/>
      <c r="BKG114" s="11"/>
      <c r="BKH114" s="11"/>
      <c r="BKI114" s="11"/>
      <c r="BKJ114" s="11"/>
      <c r="BKK114" s="11"/>
      <c r="BKL114" s="11"/>
      <c r="BKM114" s="11"/>
      <c r="BKN114" s="11"/>
      <c r="BKO114" s="11"/>
      <c r="BKP114" s="11"/>
      <c r="BKQ114" s="11"/>
      <c r="BKR114" s="11"/>
      <c r="BKS114" s="11"/>
      <c r="BKT114" s="11"/>
      <c r="BKU114" s="11"/>
      <c r="BKV114" s="11"/>
      <c r="BKW114" s="11"/>
      <c r="BKX114" s="11"/>
      <c r="BKY114" s="11"/>
      <c r="BKZ114" s="11"/>
      <c r="BLA114" s="11"/>
      <c r="BLB114" s="11"/>
      <c r="BLC114" s="11"/>
      <c r="BLD114" s="11"/>
      <c r="BLE114" s="11"/>
      <c r="BLF114" s="11"/>
      <c r="BLG114" s="11"/>
      <c r="BLH114" s="11"/>
      <c r="BLI114" s="11"/>
      <c r="BLJ114" s="11"/>
      <c r="BLK114" s="11"/>
      <c r="BLL114" s="11"/>
      <c r="BLM114" s="11"/>
      <c r="BLN114" s="11"/>
      <c r="BLO114" s="11"/>
      <c r="BLP114" s="11"/>
      <c r="BLQ114" s="11"/>
      <c r="BLR114" s="11"/>
      <c r="BLS114" s="11"/>
      <c r="BLT114" s="11"/>
      <c r="BLU114" s="11"/>
      <c r="BLV114" s="11"/>
      <c r="BLW114" s="11"/>
      <c r="BLX114" s="11"/>
      <c r="BLY114" s="11"/>
      <c r="BLZ114" s="11"/>
      <c r="BMA114" s="11"/>
      <c r="BMB114" s="11"/>
      <c r="BMC114" s="11"/>
      <c r="BMD114" s="11"/>
      <c r="BME114" s="11"/>
      <c r="BMF114" s="11"/>
      <c r="BMG114" s="11"/>
      <c r="BMH114" s="11"/>
      <c r="BMI114" s="11"/>
      <c r="BMJ114" s="11"/>
      <c r="BMK114" s="11"/>
      <c r="BML114" s="11"/>
      <c r="BMM114" s="11"/>
      <c r="BMN114" s="11"/>
      <c r="BMO114" s="11"/>
      <c r="BMP114" s="11"/>
      <c r="BMQ114" s="11"/>
      <c r="BMR114" s="11"/>
      <c r="BMS114" s="11"/>
      <c r="BMT114" s="11"/>
      <c r="BMU114" s="11"/>
      <c r="BMV114" s="11"/>
      <c r="BMW114" s="11"/>
      <c r="BMX114" s="11"/>
      <c r="BMY114" s="11"/>
      <c r="BMZ114" s="11"/>
      <c r="BNA114" s="11"/>
      <c r="BNB114" s="11"/>
      <c r="BNC114" s="11"/>
      <c r="BND114" s="11"/>
      <c r="BNE114" s="11"/>
      <c r="BNF114" s="11"/>
      <c r="BNG114" s="11"/>
      <c r="BNH114" s="11"/>
      <c r="BNI114" s="11"/>
      <c r="BNJ114" s="11"/>
      <c r="BNK114" s="11"/>
      <c r="BNL114" s="11"/>
      <c r="BNM114" s="11"/>
      <c r="BNN114" s="11"/>
      <c r="BNO114" s="11"/>
      <c r="BNP114" s="11"/>
      <c r="BNQ114" s="11"/>
      <c r="BNR114" s="11"/>
      <c r="BNS114" s="11"/>
      <c r="BNT114" s="11"/>
      <c r="BNU114" s="11"/>
      <c r="BNV114" s="11"/>
      <c r="BNW114" s="11"/>
      <c r="BNX114" s="11"/>
      <c r="BNY114" s="11"/>
      <c r="BNZ114" s="11"/>
      <c r="BOA114" s="11"/>
      <c r="BOB114" s="11"/>
      <c r="BOC114" s="11"/>
      <c r="BOD114" s="11"/>
      <c r="BOE114" s="11"/>
      <c r="BOF114" s="11"/>
      <c r="BOG114" s="11"/>
      <c r="BOH114" s="11"/>
      <c r="BOI114" s="11"/>
      <c r="BOJ114" s="11"/>
      <c r="BOK114" s="11"/>
      <c r="BOL114" s="11"/>
      <c r="BOM114" s="11"/>
      <c r="BON114" s="11"/>
      <c r="BOO114" s="11"/>
      <c r="BOP114" s="11"/>
      <c r="BOQ114" s="11"/>
      <c r="BOR114" s="11"/>
      <c r="BOS114" s="11"/>
      <c r="BOT114" s="11"/>
      <c r="BOU114" s="11"/>
      <c r="BOV114" s="11"/>
      <c r="BOW114" s="11"/>
      <c r="BOX114" s="11"/>
      <c r="BOY114" s="11"/>
      <c r="BOZ114" s="11"/>
      <c r="BPA114" s="11"/>
      <c r="BPB114" s="11"/>
      <c r="BPC114" s="11"/>
      <c r="BPD114" s="11"/>
      <c r="BPE114" s="11"/>
      <c r="BPF114" s="11"/>
      <c r="BPG114" s="11"/>
      <c r="BPH114" s="11"/>
      <c r="BPI114" s="11"/>
      <c r="BPJ114" s="11"/>
      <c r="BPK114" s="11"/>
      <c r="BPL114" s="11"/>
      <c r="BPM114" s="11"/>
      <c r="BPN114" s="11"/>
      <c r="BPO114" s="11"/>
      <c r="BPP114" s="11"/>
      <c r="BPQ114" s="11"/>
      <c r="BPR114" s="11"/>
      <c r="BPS114" s="11"/>
      <c r="BPT114" s="11"/>
      <c r="BPU114" s="11"/>
      <c r="BPV114" s="11"/>
      <c r="BPW114" s="11"/>
      <c r="BPX114" s="11"/>
      <c r="BPY114" s="11"/>
      <c r="BPZ114" s="11"/>
      <c r="BQA114" s="11"/>
      <c r="BQB114" s="11"/>
      <c r="BQC114" s="11"/>
      <c r="BQD114" s="11"/>
      <c r="BQE114" s="11"/>
      <c r="BQF114" s="11"/>
      <c r="BQG114" s="11"/>
      <c r="BQH114" s="11"/>
      <c r="BQI114" s="11"/>
      <c r="BQJ114" s="11"/>
      <c r="BQK114" s="11"/>
      <c r="BQL114" s="11"/>
      <c r="BQM114" s="11"/>
      <c r="BQN114" s="11"/>
      <c r="BQO114" s="11"/>
      <c r="BQP114" s="11"/>
      <c r="BQQ114" s="11"/>
      <c r="BQR114" s="11"/>
      <c r="BQS114" s="11"/>
      <c r="BQT114" s="11"/>
      <c r="BQU114" s="11"/>
      <c r="BQV114" s="11"/>
      <c r="BQW114" s="11"/>
      <c r="BQX114" s="11"/>
      <c r="BQY114" s="11"/>
      <c r="BQZ114" s="11"/>
      <c r="BRA114" s="11"/>
      <c r="BRB114" s="11"/>
      <c r="BRC114" s="11"/>
      <c r="BRD114" s="11"/>
      <c r="BRE114" s="11"/>
      <c r="BRF114" s="11"/>
      <c r="BRG114" s="11"/>
      <c r="BRH114" s="11"/>
      <c r="BRI114" s="11"/>
      <c r="BRJ114" s="11"/>
      <c r="BRK114" s="11"/>
      <c r="BRL114" s="11"/>
      <c r="BRM114" s="11"/>
      <c r="BRN114" s="11"/>
      <c r="BRO114" s="11"/>
      <c r="BRP114" s="11"/>
      <c r="BRQ114" s="11"/>
      <c r="BRR114" s="11"/>
      <c r="BRS114" s="11"/>
      <c r="BRT114" s="11"/>
      <c r="BRU114" s="11"/>
      <c r="BRV114" s="11"/>
      <c r="BRW114" s="11"/>
      <c r="BRX114" s="11"/>
      <c r="BRY114" s="11"/>
      <c r="BRZ114" s="11"/>
      <c r="BSA114" s="11"/>
      <c r="BSB114" s="11"/>
      <c r="BSC114" s="11"/>
      <c r="BSD114" s="11"/>
      <c r="BSE114" s="11"/>
      <c r="BSF114" s="11"/>
      <c r="BSG114" s="11"/>
      <c r="BSH114" s="11"/>
      <c r="BSI114" s="11"/>
      <c r="BSJ114" s="11"/>
      <c r="BSK114" s="11"/>
      <c r="BSL114" s="11"/>
      <c r="BSM114" s="11"/>
      <c r="BSN114" s="11"/>
      <c r="BSO114" s="11"/>
      <c r="BSP114" s="11"/>
      <c r="BSQ114" s="11"/>
      <c r="BSR114" s="11"/>
      <c r="BSS114" s="11"/>
      <c r="BST114" s="11"/>
      <c r="BSU114" s="11"/>
      <c r="BSV114" s="11"/>
      <c r="BSW114" s="11"/>
      <c r="BSX114" s="11"/>
      <c r="BSY114" s="11"/>
      <c r="BSZ114" s="11"/>
      <c r="BTA114" s="11"/>
      <c r="BTB114" s="11"/>
      <c r="BTC114" s="11"/>
      <c r="BTD114" s="11"/>
      <c r="BTE114" s="11"/>
      <c r="BTF114" s="11"/>
      <c r="BTG114" s="11"/>
      <c r="BTH114" s="11"/>
      <c r="BTI114" s="11"/>
      <c r="BTJ114" s="11"/>
      <c r="BTK114" s="11"/>
      <c r="BTL114" s="11"/>
      <c r="BTM114" s="11"/>
      <c r="BTN114" s="11"/>
      <c r="BTO114" s="11"/>
      <c r="BTP114" s="11"/>
      <c r="BTQ114" s="11"/>
      <c r="BTR114" s="11"/>
      <c r="BTS114" s="11"/>
      <c r="BTT114" s="11"/>
      <c r="BTU114" s="11"/>
      <c r="BTV114" s="11"/>
      <c r="BTW114" s="11"/>
      <c r="BTX114" s="11"/>
      <c r="BTY114" s="11"/>
      <c r="BTZ114" s="11"/>
      <c r="BUA114" s="11"/>
      <c r="BUB114" s="11"/>
      <c r="BUC114" s="11"/>
      <c r="BUD114" s="11"/>
      <c r="BUE114" s="11"/>
      <c r="BUF114" s="11"/>
      <c r="BUG114" s="11"/>
      <c r="BUH114" s="11"/>
      <c r="BUI114" s="11"/>
      <c r="BUJ114" s="11"/>
      <c r="BUK114" s="11"/>
      <c r="BUL114" s="11"/>
      <c r="BUM114" s="11"/>
      <c r="BUN114" s="11"/>
      <c r="BUO114" s="11"/>
      <c r="BUP114" s="11"/>
      <c r="BUQ114" s="11"/>
      <c r="BUR114" s="11"/>
      <c r="BUS114" s="11"/>
      <c r="BUT114" s="11"/>
      <c r="BUU114" s="11"/>
      <c r="BUV114" s="11"/>
      <c r="BUW114" s="11"/>
      <c r="BUX114" s="11"/>
      <c r="BUY114" s="11"/>
      <c r="BUZ114" s="11"/>
      <c r="BVA114" s="11"/>
      <c r="BVB114" s="11"/>
      <c r="BVC114" s="11"/>
      <c r="BVD114" s="11"/>
      <c r="BVE114" s="11"/>
      <c r="BVF114" s="11"/>
      <c r="BVG114" s="11"/>
      <c r="BVH114" s="11"/>
      <c r="BVI114" s="11"/>
      <c r="BVJ114" s="11"/>
      <c r="BVK114" s="11"/>
      <c r="BVL114" s="11"/>
      <c r="BVM114" s="11"/>
      <c r="BVN114" s="11"/>
      <c r="BVO114" s="11"/>
      <c r="BVP114" s="11"/>
      <c r="BVQ114" s="11"/>
      <c r="BVR114" s="11"/>
      <c r="BVS114" s="11"/>
      <c r="BVT114" s="11"/>
      <c r="BVU114" s="11"/>
      <c r="BVV114" s="11"/>
      <c r="BVW114" s="11"/>
      <c r="BVX114" s="11"/>
      <c r="BVY114" s="11"/>
      <c r="BVZ114" s="11"/>
      <c r="BWA114" s="11"/>
      <c r="BWB114" s="11"/>
      <c r="BWC114" s="11"/>
      <c r="BWD114" s="11"/>
      <c r="BWE114" s="11"/>
      <c r="BWF114" s="11"/>
      <c r="BWG114" s="11"/>
      <c r="BWH114" s="11"/>
      <c r="BWI114" s="11"/>
      <c r="BWJ114" s="11"/>
      <c r="BWK114" s="11"/>
      <c r="BWL114" s="11"/>
      <c r="BWM114" s="11"/>
      <c r="BWN114" s="11"/>
      <c r="BWO114" s="11"/>
      <c r="BWP114" s="11"/>
      <c r="BWQ114" s="11"/>
      <c r="BWR114" s="11"/>
      <c r="BWS114" s="11"/>
      <c r="BWT114" s="11"/>
      <c r="BWU114" s="11"/>
      <c r="BWV114" s="11"/>
      <c r="BWW114" s="11"/>
      <c r="BWX114" s="11"/>
      <c r="BWY114" s="11"/>
      <c r="BWZ114" s="11"/>
      <c r="BXA114" s="11"/>
      <c r="BXB114" s="11"/>
      <c r="BXC114" s="11"/>
      <c r="BXD114" s="11"/>
      <c r="BXE114" s="11"/>
      <c r="BXF114" s="11"/>
      <c r="BXG114" s="11"/>
      <c r="BXH114" s="11"/>
      <c r="BXI114" s="11"/>
      <c r="BXJ114" s="11"/>
      <c r="BXK114" s="11"/>
      <c r="BXL114" s="11"/>
      <c r="BXM114" s="11"/>
      <c r="BXN114" s="11"/>
      <c r="BXO114" s="11"/>
      <c r="BXP114" s="11"/>
      <c r="BXQ114" s="11"/>
      <c r="BXR114" s="11"/>
      <c r="BXS114" s="11"/>
      <c r="BXT114" s="11"/>
      <c r="BXU114" s="11"/>
      <c r="BXV114" s="11"/>
      <c r="BXW114" s="11"/>
      <c r="BXX114" s="11"/>
      <c r="BXY114" s="11"/>
      <c r="BXZ114" s="11"/>
      <c r="BYA114" s="11"/>
      <c r="BYB114" s="11"/>
      <c r="BYC114" s="11"/>
      <c r="BYD114" s="11"/>
      <c r="BYE114" s="11"/>
      <c r="BYF114" s="11"/>
      <c r="BYG114" s="11"/>
      <c r="BYH114" s="11"/>
      <c r="BYI114" s="11"/>
      <c r="BYJ114" s="11"/>
      <c r="BYK114" s="11"/>
      <c r="BYL114" s="11"/>
      <c r="BYM114" s="11"/>
      <c r="BYN114" s="11"/>
      <c r="BYO114" s="11"/>
      <c r="BYP114" s="11"/>
      <c r="BYQ114" s="11"/>
      <c r="BYR114" s="11"/>
      <c r="BYS114" s="11"/>
      <c r="BYT114" s="11"/>
      <c r="BYU114" s="11"/>
      <c r="BYV114" s="11"/>
      <c r="BYW114" s="11"/>
      <c r="BYX114" s="11"/>
      <c r="BYY114" s="11"/>
      <c r="BYZ114" s="11"/>
      <c r="BZA114" s="11"/>
      <c r="BZB114" s="11"/>
      <c r="BZC114" s="11"/>
      <c r="BZD114" s="11"/>
      <c r="BZE114" s="11"/>
      <c r="BZF114" s="11"/>
      <c r="BZG114" s="11"/>
      <c r="BZH114" s="11"/>
      <c r="BZI114" s="11"/>
      <c r="BZJ114" s="11"/>
      <c r="BZK114" s="11"/>
      <c r="BZL114" s="11"/>
      <c r="BZM114" s="11"/>
      <c r="BZN114" s="11"/>
      <c r="BZO114" s="11"/>
      <c r="BZP114" s="11"/>
      <c r="BZQ114" s="11"/>
      <c r="BZR114" s="11"/>
      <c r="BZS114" s="11"/>
      <c r="BZT114" s="11"/>
      <c r="BZU114" s="11"/>
      <c r="BZV114" s="11"/>
      <c r="BZW114" s="11"/>
      <c r="BZX114" s="11"/>
      <c r="BZY114" s="11"/>
      <c r="BZZ114" s="11"/>
      <c r="CAA114" s="11"/>
      <c r="CAB114" s="11"/>
      <c r="CAC114" s="11"/>
      <c r="CAD114" s="11"/>
      <c r="CAE114" s="11"/>
      <c r="CAF114" s="11"/>
      <c r="CAG114" s="11"/>
      <c r="CAH114" s="11"/>
      <c r="CAI114" s="11"/>
      <c r="CAJ114" s="11"/>
      <c r="CAK114" s="11"/>
      <c r="CAL114" s="11"/>
      <c r="CAM114" s="11"/>
      <c r="CAN114" s="11"/>
      <c r="CAO114" s="11"/>
      <c r="CAP114" s="11"/>
      <c r="CAQ114" s="11"/>
      <c r="CAR114" s="11"/>
      <c r="CAS114" s="11"/>
      <c r="CAT114" s="11"/>
      <c r="CAU114" s="11"/>
      <c r="CAV114" s="11"/>
      <c r="CAW114" s="11"/>
      <c r="CAX114" s="11"/>
      <c r="CAY114" s="11"/>
      <c r="CAZ114" s="11"/>
      <c r="CBA114" s="11"/>
      <c r="CBB114" s="11"/>
      <c r="CBC114" s="11"/>
      <c r="CBD114" s="11"/>
      <c r="CBE114" s="11"/>
      <c r="CBF114" s="11"/>
      <c r="CBG114" s="11"/>
      <c r="CBH114" s="11"/>
      <c r="CBI114" s="11"/>
      <c r="CBJ114" s="11"/>
      <c r="CBK114" s="11"/>
      <c r="CBL114" s="11"/>
      <c r="CBM114" s="11"/>
      <c r="CBN114" s="11"/>
      <c r="CBO114" s="11"/>
      <c r="CBP114" s="11"/>
      <c r="CBQ114" s="11"/>
      <c r="CBR114" s="11"/>
      <c r="CBS114" s="11"/>
      <c r="CBT114" s="11"/>
      <c r="CBU114" s="11"/>
      <c r="CBV114" s="11"/>
      <c r="CBW114" s="11"/>
      <c r="CBX114" s="11"/>
      <c r="CBY114" s="11"/>
      <c r="CBZ114" s="11"/>
      <c r="CCA114" s="11"/>
      <c r="CCB114" s="11"/>
      <c r="CCC114" s="11"/>
      <c r="CCD114" s="11"/>
      <c r="CCE114" s="11"/>
      <c r="CCF114" s="11"/>
      <c r="CCG114" s="11"/>
      <c r="CCH114" s="11"/>
      <c r="CCI114" s="11"/>
      <c r="CCJ114" s="11"/>
      <c r="CCK114" s="11"/>
      <c r="CCL114" s="11"/>
      <c r="CCM114" s="11"/>
      <c r="CCN114" s="11"/>
      <c r="CCO114" s="11"/>
      <c r="CCP114" s="11"/>
      <c r="CCQ114" s="11"/>
      <c r="CCR114" s="11"/>
      <c r="CCS114" s="11"/>
      <c r="CCT114" s="11"/>
      <c r="CCU114" s="11"/>
      <c r="CCV114" s="11"/>
      <c r="CCW114" s="11"/>
      <c r="CCX114" s="11"/>
      <c r="CCY114" s="11"/>
      <c r="CCZ114" s="11"/>
      <c r="CDA114" s="11"/>
      <c r="CDB114" s="11"/>
      <c r="CDC114" s="11"/>
      <c r="CDD114" s="11"/>
      <c r="CDE114" s="11"/>
      <c r="CDF114" s="11"/>
      <c r="CDG114" s="11"/>
      <c r="CDH114" s="11"/>
      <c r="CDI114" s="11"/>
      <c r="CDJ114" s="11"/>
      <c r="CDK114" s="11"/>
      <c r="CDL114" s="11"/>
      <c r="CDM114" s="11"/>
      <c r="CDN114" s="11"/>
      <c r="CDO114" s="11"/>
      <c r="CDP114" s="11"/>
      <c r="CDQ114" s="11"/>
      <c r="CDR114" s="11"/>
      <c r="CDS114" s="11"/>
      <c r="CDT114" s="11"/>
      <c r="CDU114" s="11"/>
      <c r="CDV114" s="11"/>
      <c r="CDW114" s="11"/>
      <c r="CDX114" s="11"/>
      <c r="CDY114" s="11"/>
      <c r="CDZ114" s="11"/>
      <c r="CEA114" s="11"/>
      <c r="CEB114" s="11"/>
      <c r="CEC114" s="11"/>
      <c r="CED114" s="11"/>
      <c r="CEE114" s="11"/>
      <c r="CEF114" s="11"/>
      <c r="CEG114" s="11"/>
      <c r="CEH114" s="11"/>
      <c r="CEI114" s="11"/>
      <c r="CEJ114" s="11"/>
      <c r="CEK114" s="11"/>
      <c r="CEL114" s="11"/>
      <c r="CEM114" s="11"/>
      <c r="CEN114" s="11"/>
      <c r="CEO114" s="11"/>
      <c r="CEP114" s="11"/>
      <c r="CEQ114" s="11"/>
      <c r="CER114" s="11"/>
      <c r="CES114" s="11"/>
      <c r="CET114" s="11"/>
      <c r="CEU114" s="11"/>
      <c r="CEV114" s="11"/>
      <c r="CEW114" s="11"/>
      <c r="CEX114" s="11"/>
      <c r="CEY114" s="11"/>
      <c r="CEZ114" s="11"/>
      <c r="CFA114" s="11"/>
      <c r="CFB114" s="11"/>
      <c r="CFC114" s="11"/>
      <c r="CFD114" s="11"/>
      <c r="CFE114" s="11"/>
      <c r="CFF114" s="11"/>
      <c r="CFG114" s="11"/>
      <c r="CFH114" s="11"/>
      <c r="CFI114" s="11"/>
      <c r="CFJ114" s="11"/>
      <c r="CFK114" s="11"/>
      <c r="CFL114" s="11"/>
      <c r="CFM114" s="11"/>
      <c r="CFN114" s="11"/>
      <c r="CFO114" s="11"/>
      <c r="CFP114" s="11"/>
      <c r="CFQ114" s="11"/>
      <c r="CFR114" s="11"/>
      <c r="CFS114" s="11"/>
      <c r="CFT114" s="11"/>
      <c r="CFU114" s="11"/>
      <c r="CFV114" s="11"/>
      <c r="CFW114" s="11"/>
      <c r="CFX114" s="11"/>
      <c r="CFY114" s="11"/>
      <c r="CFZ114" s="11"/>
      <c r="CGA114" s="11"/>
      <c r="CGB114" s="11"/>
      <c r="CGC114" s="11"/>
      <c r="CGD114" s="11"/>
      <c r="CGE114" s="11"/>
      <c r="CGF114" s="11"/>
      <c r="CGG114" s="11"/>
      <c r="CGH114" s="11"/>
      <c r="CGI114" s="11"/>
      <c r="CGJ114" s="11"/>
      <c r="CGK114" s="11"/>
      <c r="CGL114" s="11"/>
      <c r="CGM114" s="11"/>
      <c r="CGN114" s="11"/>
      <c r="CGO114" s="11"/>
      <c r="CGP114" s="11"/>
      <c r="CGQ114" s="11"/>
      <c r="CGR114" s="11"/>
      <c r="CGS114" s="11"/>
      <c r="CGT114" s="11"/>
      <c r="CGU114" s="11"/>
      <c r="CGV114" s="11"/>
      <c r="CGW114" s="11"/>
      <c r="CGX114" s="11"/>
      <c r="CGY114" s="11"/>
      <c r="CGZ114" s="11"/>
      <c r="CHA114" s="11"/>
      <c r="CHB114" s="11"/>
      <c r="CHC114" s="11"/>
      <c r="CHD114" s="11"/>
      <c r="CHE114" s="11"/>
      <c r="CHF114" s="11"/>
      <c r="CHG114" s="11"/>
      <c r="CHH114" s="11"/>
      <c r="CHI114" s="11"/>
      <c r="CHJ114" s="11"/>
      <c r="CHK114" s="11"/>
      <c r="CHL114" s="11"/>
      <c r="CHM114" s="11"/>
      <c r="CHN114" s="11"/>
      <c r="CHO114" s="11"/>
      <c r="CHP114" s="11"/>
      <c r="CHQ114" s="11"/>
      <c r="CHR114" s="11"/>
      <c r="CHS114" s="11"/>
      <c r="CHT114" s="11"/>
      <c r="CHU114" s="11"/>
      <c r="CHV114" s="11"/>
      <c r="CHW114" s="11"/>
      <c r="CHX114" s="11"/>
      <c r="CHY114" s="11"/>
      <c r="CHZ114" s="11"/>
      <c r="CIA114" s="11"/>
      <c r="CIB114" s="11"/>
      <c r="CIC114" s="11"/>
      <c r="CID114" s="11"/>
      <c r="CIE114" s="11"/>
      <c r="CIF114" s="11"/>
      <c r="CIG114" s="11"/>
      <c r="CIH114" s="11"/>
      <c r="CII114" s="11"/>
      <c r="CIJ114" s="11"/>
      <c r="CIK114" s="11"/>
      <c r="CIL114" s="11"/>
      <c r="CIM114" s="11"/>
      <c r="CIN114" s="11"/>
      <c r="CIO114" s="11"/>
      <c r="CIP114" s="11"/>
      <c r="CIQ114" s="11"/>
      <c r="CIR114" s="11"/>
      <c r="CIS114" s="11"/>
      <c r="CIT114" s="11"/>
      <c r="CIU114" s="11"/>
      <c r="CIV114" s="11"/>
      <c r="CIW114" s="11"/>
      <c r="CIX114" s="11"/>
      <c r="CIY114" s="11"/>
      <c r="CIZ114" s="11"/>
      <c r="CJA114" s="11"/>
      <c r="CJB114" s="11"/>
      <c r="CJC114" s="11"/>
      <c r="CJD114" s="11"/>
      <c r="CJE114" s="11"/>
      <c r="CJF114" s="11"/>
      <c r="CJG114" s="11"/>
      <c r="CJH114" s="11"/>
      <c r="CJI114" s="11"/>
      <c r="CJJ114" s="11"/>
      <c r="CJK114" s="11"/>
      <c r="CJL114" s="11"/>
      <c r="CJM114" s="11"/>
      <c r="CJN114" s="11"/>
      <c r="CJO114" s="11"/>
      <c r="CJP114" s="11"/>
      <c r="CJQ114" s="11"/>
      <c r="CJR114" s="11"/>
      <c r="CJS114" s="11"/>
      <c r="CJT114" s="11"/>
      <c r="CJU114" s="11"/>
      <c r="CJV114" s="11"/>
      <c r="CJW114" s="11"/>
      <c r="CJX114" s="11"/>
      <c r="CJY114" s="11"/>
      <c r="CJZ114" s="11"/>
      <c r="CKA114" s="11"/>
      <c r="CKB114" s="11"/>
      <c r="CKC114" s="11"/>
      <c r="CKD114" s="11"/>
      <c r="CKE114" s="11"/>
      <c r="CKF114" s="11"/>
      <c r="CKG114" s="11"/>
      <c r="CKH114" s="11"/>
      <c r="CKI114" s="11"/>
      <c r="CKJ114" s="11"/>
      <c r="CKK114" s="11"/>
      <c r="CKL114" s="11"/>
      <c r="CKM114" s="11"/>
      <c r="CKN114" s="11"/>
      <c r="CKO114" s="11"/>
      <c r="CKP114" s="11"/>
      <c r="CKQ114" s="11"/>
      <c r="CKR114" s="11"/>
      <c r="CKS114" s="11"/>
      <c r="CKT114" s="11"/>
      <c r="CKU114" s="11"/>
      <c r="CKV114" s="11"/>
      <c r="CKW114" s="11"/>
      <c r="CKX114" s="11"/>
      <c r="CKY114" s="11"/>
      <c r="CKZ114" s="11"/>
      <c r="CLA114" s="11"/>
      <c r="CLB114" s="11"/>
      <c r="CLC114" s="11"/>
      <c r="CLD114" s="11"/>
      <c r="CLE114" s="11"/>
      <c r="CLF114" s="11"/>
      <c r="CLG114" s="11"/>
      <c r="CLH114" s="11"/>
      <c r="CLI114" s="11"/>
      <c r="CLJ114" s="11"/>
      <c r="CLK114" s="11"/>
      <c r="CLL114" s="11"/>
      <c r="CLM114" s="11"/>
      <c r="CLN114" s="11"/>
      <c r="CLO114" s="11"/>
      <c r="CLP114" s="11"/>
      <c r="CLQ114" s="11"/>
      <c r="CLR114" s="11"/>
      <c r="CLS114" s="11"/>
      <c r="CLT114" s="11"/>
      <c r="CLU114" s="11"/>
      <c r="CLV114" s="11"/>
      <c r="CLW114" s="11"/>
      <c r="CLX114" s="11"/>
      <c r="CLY114" s="11"/>
      <c r="CLZ114" s="11"/>
      <c r="CMA114" s="11"/>
      <c r="CMB114" s="11"/>
      <c r="CMC114" s="11"/>
      <c r="CMD114" s="11"/>
      <c r="CME114" s="11"/>
      <c r="CMF114" s="11"/>
      <c r="CMG114" s="11"/>
      <c r="CMH114" s="11"/>
      <c r="CMI114" s="11"/>
      <c r="CMJ114" s="11"/>
      <c r="CMK114" s="11"/>
      <c r="CML114" s="11"/>
      <c r="CMM114" s="11"/>
      <c r="CMN114" s="11"/>
      <c r="CMO114" s="11"/>
      <c r="CMP114" s="11"/>
      <c r="CMQ114" s="11"/>
      <c r="CMR114" s="11"/>
      <c r="CMS114" s="11"/>
      <c r="CMT114" s="11"/>
      <c r="CMU114" s="11"/>
      <c r="CMV114" s="11"/>
      <c r="CMW114" s="11"/>
      <c r="CMX114" s="11"/>
      <c r="CMY114" s="11"/>
      <c r="CMZ114" s="11"/>
      <c r="CNA114" s="11"/>
      <c r="CNB114" s="11"/>
      <c r="CNC114" s="11"/>
      <c r="CND114" s="11"/>
      <c r="CNE114" s="11"/>
      <c r="CNF114" s="11"/>
      <c r="CNG114" s="11"/>
      <c r="CNH114" s="11"/>
      <c r="CNI114" s="11"/>
      <c r="CNJ114" s="11"/>
      <c r="CNK114" s="11"/>
      <c r="CNL114" s="11"/>
      <c r="CNM114" s="11"/>
      <c r="CNN114" s="11"/>
      <c r="CNO114" s="11"/>
      <c r="CNP114" s="11"/>
      <c r="CNQ114" s="11"/>
      <c r="CNR114" s="11"/>
      <c r="CNS114" s="11"/>
      <c r="CNT114" s="11"/>
      <c r="CNU114" s="11"/>
      <c r="CNV114" s="11"/>
      <c r="CNW114" s="11"/>
      <c r="CNX114" s="11"/>
      <c r="CNY114" s="11"/>
      <c r="CNZ114" s="11"/>
      <c r="COA114" s="11"/>
      <c r="COB114" s="11"/>
      <c r="COC114" s="11"/>
      <c r="COD114" s="11"/>
      <c r="COE114" s="11"/>
      <c r="COF114" s="11"/>
      <c r="COG114" s="11"/>
      <c r="COH114" s="11"/>
      <c r="COI114" s="11"/>
      <c r="COJ114" s="11"/>
      <c r="COK114" s="11"/>
      <c r="COL114" s="11"/>
      <c r="COM114" s="11"/>
      <c r="CON114" s="11"/>
      <c r="COO114" s="11"/>
      <c r="COP114" s="11"/>
      <c r="COQ114" s="11"/>
      <c r="COR114" s="11"/>
      <c r="COS114" s="11"/>
      <c r="COT114" s="11"/>
      <c r="COU114" s="11"/>
      <c r="COV114" s="11"/>
      <c r="COW114" s="11"/>
      <c r="COX114" s="11"/>
      <c r="COY114" s="11"/>
      <c r="COZ114" s="11"/>
      <c r="CPA114" s="11"/>
      <c r="CPB114" s="11"/>
      <c r="CPC114" s="11"/>
      <c r="CPD114" s="11"/>
      <c r="CPE114" s="11"/>
      <c r="CPF114" s="11"/>
      <c r="CPG114" s="11"/>
      <c r="CPH114" s="11"/>
      <c r="CPI114" s="11"/>
      <c r="CPJ114" s="11"/>
      <c r="CPK114" s="11"/>
      <c r="CPL114" s="11"/>
      <c r="CPM114" s="11"/>
      <c r="CPN114" s="11"/>
      <c r="CPO114" s="11"/>
      <c r="CPP114" s="11"/>
      <c r="CPQ114" s="11"/>
      <c r="CPR114" s="11"/>
      <c r="CPS114" s="11"/>
      <c r="CPT114" s="11"/>
      <c r="CPU114" s="11"/>
      <c r="CPV114" s="11"/>
      <c r="CPW114" s="11"/>
      <c r="CPX114" s="11"/>
      <c r="CPY114" s="11"/>
      <c r="CPZ114" s="11"/>
      <c r="CQA114" s="11"/>
      <c r="CQB114" s="11"/>
      <c r="CQC114" s="11"/>
      <c r="CQD114" s="11"/>
      <c r="CQE114" s="11"/>
      <c r="CQF114" s="11"/>
      <c r="CQG114" s="11"/>
      <c r="CQH114" s="11"/>
      <c r="CQI114" s="11"/>
      <c r="CQJ114" s="11"/>
      <c r="CQK114" s="11"/>
      <c r="CQL114" s="11"/>
      <c r="CQM114" s="11"/>
      <c r="CQN114" s="11"/>
      <c r="CQO114" s="11"/>
      <c r="CQP114" s="11"/>
      <c r="CQQ114" s="11"/>
      <c r="CQR114" s="11"/>
      <c r="CQS114" s="11"/>
      <c r="CQT114" s="11"/>
      <c r="CQU114" s="11"/>
      <c r="CQV114" s="11"/>
      <c r="CQW114" s="11"/>
      <c r="CQX114" s="11"/>
      <c r="CQY114" s="11"/>
      <c r="CQZ114" s="11"/>
      <c r="CRA114" s="11"/>
      <c r="CRB114" s="11"/>
      <c r="CRC114" s="11"/>
      <c r="CRD114" s="11"/>
      <c r="CRE114" s="11"/>
      <c r="CRF114" s="11"/>
      <c r="CRG114" s="11"/>
      <c r="CRH114" s="11"/>
      <c r="CRI114" s="11"/>
      <c r="CRJ114" s="11"/>
      <c r="CRK114" s="11"/>
      <c r="CRL114" s="11"/>
      <c r="CRM114" s="11"/>
      <c r="CRN114" s="11"/>
      <c r="CRO114" s="11"/>
      <c r="CRP114" s="11"/>
      <c r="CRQ114" s="11"/>
      <c r="CRR114" s="11"/>
      <c r="CRS114" s="11"/>
      <c r="CRT114" s="11"/>
      <c r="CRU114" s="11"/>
      <c r="CRV114" s="11"/>
      <c r="CRW114" s="11"/>
      <c r="CRX114" s="11"/>
      <c r="CRY114" s="11"/>
      <c r="CRZ114" s="11"/>
      <c r="CSA114" s="11"/>
      <c r="CSB114" s="11"/>
      <c r="CSC114" s="11"/>
      <c r="CSD114" s="11"/>
      <c r="CSE114" s="11"/>
      <c r="CSF114" s="11"/>
      <c r="CSG114" s="11"/>
      <c r="CSH114" s="11"/>
      <c r="CSI114" s="11"/>
      <c r="CSJ114" s="11"/>
      <c r="CSK114" s="11"/>
      <c r="CSL114" s="11"/>
      <c r="CSM114" s="11"/>
      <c r="CSN114" s="11"/>
      <c r="CSO114" s="11"/>
      <c r="CSP114" s="11"/>
      <c r="CSQ114" s="11"/>
      <c r="CSR114" s="11"/>
      <c r="CSS114" s="11"/>
      <c r="CST114" s="11"/>
      <c r="CSU114" s="11"/>
      <c r="CSV114" s="11"/>
      <c r="CSW114" s="11"/>
      <c r="CSX114" s="11"/>
      <c r="CSY114" s="11"/>
      <c r="CSZ114" s="11"/>
      <c r="CTA114" s="11"/>
      <c r="CTB114" s="11"/>
      <c r="CTC114" s="11"/>
      <c r="CTD114" s="11"/>
      <c r="CTE114" s="11"/>
      <c r="CTF114" s="11"/>
      <c r="CTG114" s="11"/>
      <c r="CTH114" s="11"/>
      <c r="CTI114" s="11"/>
      <c r="CTJ114" s="11"/>
      <c r="CTK114" s="11"/>
      <c r="CTL114" s="11"/>
      <c r="CTM114" s="11"/>
      <c r="CTN114" s="11"/>
      <c r="CTO114" s="11"/>
      <c r="CTP114" s="11"/>
      <c r="CTQ114" s="11"/>
      <c r="CTR114" s="11"/>
      <c r="CTS114" s="11"/>
      <c r="CTT114" s="11"/>
      <c r="CTU114" s="11"/>
      <c r="CTV114" s="11"/>
      <c r="CTW114" s="11"/>
      <c r="CTX114" s="11"/>
      <c r="CTY114" s="11"/>
      <c r="CTZ114" s="11"/>
      <c r="CUA114" s="11"/>
      <c r="CUB114" s="11"/>
      <c r="CUC114" s="11"/>
      <c r="CUD114" s="11"/>
      <c r="CUE114" s="11"/>
      <c r="CUF114" s="11"/>
      <c r="CUG114" s="11"/>
      <c r="CUH114" s="11"/>
      <c r="CUI114" s="11"/>
      <c r="CUJ114" s="11"/>
      <c r="CUK114" s="11"/>
      <c r="CUL114" s="11"/>
      <c r="CUM114" s="11"/>
      <c r="CUN114" s="11"/>
      <c r="CUO114" s="11"/>
      <c r="CUP114" s="11"/>
      <c r="CUQ114" s="11"/>
      <c r="CUR114" s="11"/>
      <c r="CUS114" s="11"/>
      <c r="CUT114" s="11"/>
      <c r="CUU114" s="11"/>
      <c r="CUV114" s="11"/>
      <c r="CUW114" s="11"/>
      <c r="CUX114" s="11"/>
      <c r="CUY114" s="11"/>
      <c r="CUZ114" s="11"/>
      <c r="CVA114" s="11"/>
      <c r="CVB114" s="11"/>
      <c r="CVC114" s="11"/>
      <c r="CVD114" s="11"/>
      <c r="CVE114" s="11"/>
      <c r="CVF114" s="11"/>
      <c r="CVG114" s="11"/>
      <c r="CVH114" s="11"/>
      <c r="CVI114" s="11"/>
      <c r="CVJ114" s="11"/>
      <c r="CVK114" s="11"/>
      <c r="CVL114" s="11"/>
      <c r="CVM114" s="11"/>
      <c r="CVN114" s="11"/>
      <c r="CVO114" s="11"/>
      <c r="CVP114" s="11"/>
      <c r="CVQ114" s="11"/>
      <c r="CVR114" s="11"/>
      <c r="CVS114" s="11"/>
      <c r="CVT114" s="11"/>
      <c r="CVU114" s="11"/>
      <c r="CVV114" s="11"/>
      <c r="CVW114" s="11"/>
      <c r="CVX114" s="11"/>
      <c r="CVY114" s="11"/>
      <c r="CVZ114" s="11"/>
      <c r="CWA114" s="11"/>
      <c r="CWB114" s="11"/>
      <c r="CWC114" s="11"/>
      <c r="CWD114" s="11"/>
      <c r="CWE114" s="11"/>
      <c r="CWF114" s="11"/>
      <c r="CWG114" s="11"/>
      <c r="CWH114" s="11"/>
      <c r="CWI114" s="11"/>
      <c r="CWJ114" s="11"/>
      <c r="CWK114" s="11"/>
      <c r="CWL114" s="11"/>
      <c r="CWM114" s="11"/>
      <c r="CWN114" s="11"/>
      <c r="CWO114" s="11"/>
      <c r="CWP114" s="11"/>
      <c r="CWQ114" s="11"/>
      <c r="CWR114" s="11"/>
      <c r="CWS114" s="11"/>
      <c r="CWT114" s="11"/>
      <c r="CWU114" s="11"/>
      <c r="CWV114" s="11"/>
      <c r="CWW114" s="11"/>
      <c r="CWX114" s="11"/>
      <c r="CWY114" s="11"/>
      <c r="CWZ114" s="11"/>
      <c r="CXA114" s="11"/>
      <c r="CXB114" s="11"/>
      <c r="CXC114" s="11"/>
      <c r="CXD114" s="11"/>
      <c r="CXE114" s="11"/>
      <c r="CXF114" s="11"/>
      <c r="CXG114" s="11"/>
      <c r="CXH114" s="11"/>
      <c r="CXI114" s="11"/>
      <c r="CXJ114" s="11"/>
      <c r="CXK114" s="11"/>
      <c r="CXL114" s="11"/>
      <c r="CXM114" s="11"/>
      <c r="CXN114" s="11"/>
      <c r="CXO114" s="11"/>
      <c r="CXP114" s="11"/>
      <c r="CXQ114" s="11"/>
      <c r="CXR114" s="11"/>
      <c r="CXS114" s="11"/>
      <c r="CXT114" s="11"/>
      <c r="CXU114" s="11"/>
      <c r="CXV114" s="11"/>
      <c r="CXW114" s="11"/>
      <c r="CXX114" s="11"/>
      <c r="CXY114" s="11"/>
      <c r="CXZ114" s="11"/>
      <c r="CYA114" s="11"/>
      <c r="CYB114" s="11"/>
      <c r="CYC114" s="11"/>
      <c r="CYD114" s="11"/>
      <c r="CYE114" s="11"/>
      <c r="CYF114" s="11"/>
      <c r="CYG114" s="11"/>
      <c r="CYH114" s="11"/>
      <c r="CYI114" s="11"/>
      <c r="CYJ114" s="11"/>
      <c r="CYK114" s="11"/>
      <c r="CYL114" s="11"/>
      <c r="CYM114" s="11"/>
      <c r="CYN114" s="11"/>
      <c r="CYO114" s="11"/>
      <c r="CYP114" s="11"/>
      <c r="CYQ114" s="11"/>
      <c r="CYR114" s="11"/>
      <c r="CYS114" s="11"/>
      <c r="CYT114" s="11"/>
      <c r="CYU114" s="11"/>
      <c r="CYV114" s="11"/>
      <c r="CYW114" s="11"/>
      <c r="CYX114" s="11"/>
      <c r="CYY114" s="11"/>
      <c r="CYZ114" s="11"/>
      <c r="CZA114" s="11"/>
      <c r="CZB114" s="11"/>
      <c r="CZC114" s="11"/>
      <c r="CZD114" s="11"/>
      <c r="CZE114" s="11"/>
      <c r="CZF114" s="11"/>
      <c r="CZG114" s="11"/>
      <c r="CZH114" s="11"/>
      <c r="CZI114" s="11"/>
      <c r="CZJ114" s="11"/>
      <c r="CZK114" s="11"/>
      <c r="CZL114" s="11"/>
      <c r="CZM114" s="11"/>
      <c r="CZN114" s="11"/>
      <c r="CZO114" s="11"/>
      <c r="CZP114" s="11"/>
      <c r="CZQ114" s="11"/>
      <c r="CZR114" s="11"/>
      <c r="CZS114" s="11"/>
      <c r="CZT114" s="11"/>
      <c r="CZU114" s="11"/>
      <c r="CZV114" s="11"/>
      <c r="CZW114" s="11"/>
      <c r="CZX114" s="11"/>
      <c r="CZY114" s="11"/>
      <c r="CZZ114" s="11"/>
      <c r="DAA114" s="11"/>
      <c r="DAB114" s="11"/>
      <c r="DAC114" s="11"/>
      <c r="DAD114" s="11"/>
      <c r="DAE114" s="11"/>
      <c r="DAF114" s="11"/>
      <c r="DAG114" s="11"/>
      <c r="DAH114" s="11"/>
      <c r="DAI114" s="11"/>
      <c r="DAJ114" s="11"/>
      <c r="DAK114" s="11"/>
      <c r="DAL114" s="11"/>
      <c r="DAM114" s="11"/>
      <c r="DAN114" s="11"/>
      <c r="DAO114" s="11"/>
      <c r="DAP114" s="11"/>
      <c r="DAQ114" s="11"/>
      <c r="DAR114" s="11"/>
      <c r="DAS114" s="11"/>
      <c r="DAT114" s="11"/>
      <c r="DAU114" s="11"/>
      <c r="DAV114" s="11"/>
      <c r="DAW114" s="11"/>
      <c r="DAX114" s="11"/>
      <c r="DAY114" s="11"/>
      <c r="DAZ114" s="11"/>
      <c r="DBA114" s="11"/>
      <c r="DBB114" s="11"/>
      <c r="DBC114" s="11"/>
      <c r="DBD114" s="11"/>
      <c r="DBE114" s="11"/>
      <c r="DBF114" s="11"/>
      <c r="DBG114" s="11"/>
      <c r="DBH114" s="11"/>
      <c r="DBI114" s="11"/>
      <c r="DBJ114" s="11"/>
      <c r="DBK114" s="11"/>
      <c r="DBL114" s="11"/>
      <c r="DBM114" s="11"/>
      <c r="DBN114" s="11"/>
      <c r="DBO114" s="11"/>
      <c r="DBP114" s="11"/>
      <c r="DBQ114" s="11"/>
      <c r="DBR114" s="11"/>
      <c r="DBS114" s="11"/>
      <c r="DBT114" s="11"/>
      <c r="DBU114" s="11"/>
      <c r="DBV114" s="11"/>
      <c r="DBW114" s="11"/>
      <c r="DBX114" s="11"/>
      <c r="DBY114" s="11"/>
      <c r="DBZ114" s="11"/>
      <c r="DCA114" s="11"/>
      <c r="DCB114" s="11"/>
      <c r="DCC114" s="11"/>
      <c r="DCD114" s="11"/>
      <c r="DCE114" s="11"/>
      <c r="DCF114" s="11"/>
      <c r="DCG114" s="11"/>
      <c r="DCH114" s="11"/>
      <c r="DCI114" s="11"/>
      <c r="DCJ114" s="11"/>
      <c r="DCK114" s="11"/>
      <c r="DCL114" s="11"/>
      <c r="DCM114" s="11"/>
      <c r="DCN114" s="11"/>
      <c r="DCO114" s="11"/>
      <c r="DCP114" s="11"/>
      <c r="DCQ114" s="11"/>
      <c r="DCR114" s="11"/>
      <c r="DCS114" s="11"/>
      <c r="DCT114" s="11"/>
      <c r="DCU114" s="11"/>
      <c r="DCV114" s="11"/>
      <c r="DCW114" s="11"/>
      <c r="DCX114" s="11"/>
      <c r="DCY114" s="11"/>
      <c r="DCZ114" s="11"/>
      <c r="DDA114" s="11"/>
      <c r="DDB114" s="11"/>
      <c r="DDC114" s="11"/>
      <c r="DDD114" s="11"/>
      <c r="DDE114" s="11"/>
      <c r="DDF114" s="11"/>
      <c r="DDG114" s="11"/>
      <c r="DDH114" s="11"/>
      <c r="DDI114" s="11"/>
      <c r="DDJ114" s="11"/>
      <c r="DDK114" s="11"/>
      <c r="DDL114" s="11"/>
      <c r="DDM114" s="11"/>
      <c r="DDN114" s="11"/>
      <c r="DDO114" s="11"/>
      <c r="DDP114" s="11"/>
      <c r="DDQ114" s="11"/>
      <c r="DDR114" s="11"/>
      <c r="DDS114" s="11"/>
      <c r="DDT114" s="11"/>
      <c r="DDU114" s="11"/>
      <c r="DDV114" s="11"/>
      <c r="DDW114" s="11"/>
      <c r="DDX114" s="11"/>
      <c r="DDY114" s="11"/>
      <c r="DDZ114" s="11"/>
      <c r="DEA114" s="11"/>
      <c r="DEB114" s="11"/>
      <c r="DEC114" s="11"/>
      <c r="DED114" s="11"/>
      <c r="DEE114" s="11"/>
      <c r="DEF114" s="11"/>
      <c r="DEG114" s="11"/>
      <c r="DEH114" s="11"/>
      <c r="DEI114" s="11"/>
      <c r="DEJ114" s="11"/>
      <c r="DEK114" s="11"/>
      <c r="DEL114" s="11"/>
      <c r="DEM114" s="11"/>
      <c r="DEN114" s="11"/>
      <c r="DEO114" s="11"/>
      <c r="DEP114" s="11"/>
      <c r="DEQ114" s="11"/>
      <c r="DER114" s="11"/>
      <c r="DES114" s="11"/>
      <c r="DET114" s="11"/>
      <c r="DEU114" s="11"/>
      <c r="DEV114" s="11"/>
      <c r="DEW114" s="11"/>
      <c r="DEX114" s="11"/>
      <c r="DEY114" s="11"/>
      <c r="DEZ114" s="11"/>
      <c r="DFA114" s="11"/>
      <c r="DFB114" s="11"/>
      <c r="DFC114" s="11"/>
      <c r="DFD114" s="11"/>
      <c r="DFE114" s="11"/>
      <c r="DFF114" s="11"/>
      <c r="DFG114" s="11"/>
      <c r="DFH114" s="11"/>
      <c r="DFI114" s="11"/>
      <c r="DFJ114" s="11"/>
      <c r="DFK114" s="11"/>
      <c r="DFL114" s="11"/>
      <c r="DFM114" s="11"/>
      <c r="DFN114" s="11"/>
      <c r="DFO114" s="11"/>
      <c r="DFP114" s="11"/>
      <c r="DFQ114" s="11"/>
      <c r="DFR114" s="11"/>
      <c r="DFS114" s="11"/>
      <c r="DFT114" s="11"/>
      <c r="DFU114" s="11"/>
      <c r="DFV114" s="11"/>
      <c r="DFW114" s="11"/>
      <c r="DFX114" s="11"/>
      <c r="DFY114" s="11"/>
      <c r="DFZ114" s="11"/>
      <c r="DGA114" s="11"/>
      <c r="DGB114" s="11"/>
      <c r="DGC114" s="11"/>
      <c r="DGD114" s="11"/>
      <c r="DGE114" s="11"/>
      <c r="DGF114" s="11"/>
      <c r="DGG114" s="11"/>
      <c r="DGH114" s="11"/>
      <c r="DGI114" s="11"/>
      <c r="DGJ114" s="11"/>
      <c r="DGK114" s="11"/>
      <c r="DGL114" s="11"/>
      <c r="DGM114" s="11"/>
      <c r="DGN114" s="11"/>
      <c r="DGO114" s="11"/>
      <c r="DGP114" s="11"/>
      <c r="DGQ114" s="11"/>
      <c r="DGR114" s="11"/>
      <c r="DGS114" s="11"/>
      <c r="DGT114" s="11"/>
      <c r="DGU114" s="11"/>
      <c r="DGV114" s="11"/>
      <c r="DGW114" s="11"/>
      <c r="DGX114" s="11"/>
      <c r="DGY114" s="11"/>
      <c r="DGZ114" s="11"/>
      <c r="DHA114" s="11"/>
      <c r="DHB114" s="11"/>
      <c r="DHC114" s="11"/>
      <c r="DHD114" s="11"/>
      <c r="DHE114" s="11"/>
      <c r="DHF114" s="11"/>
      <c r="DHG114" s="11"/>
      <c r="DHH114" s="11"/>
      <c r="DHI114" s="11"/>
      <c r="DHJ114" s="11"/>
      <c r="DHK114" s="11"/>
      <c r="DHL114" s="11"/>
      <c r="DHM114" s="11"/>
      <c r="DHN114" s="11"/>
      <c r="DHO114" s="11"/>
      <c r="DHP114" s="11"/>
      <c r="DHQ114" s="11"/>
      <c r="DHR114" s="11"/>
      <c r="DHS114" s="11"/>
      <c r="DHT114" s="11"/>
      <c r="DHU114" s="11"/>
      <c r="DHV114" s="11"/>
      <c r="DHW114" s="11"/>
      <c r="DHX114" s="11"/>
      <c r="DHY114" s="11"/>
      <c r="DHZ114" s="11"/>
      <c r="DIA114" s="11"/>
      <c r="DIB114" s="11"/>
      <c r="DIC114" s="11"/>
      <c r="DID114" s="11"/>
      <c r="DIE114" s="11"/>
      <c r="DIF114" s="11"/>
      <c r="DIG114" s="11"/>
      <c r="DIH114" s="11"/>
      <c r="DII114" s="11"/>
      <c r="DIJ114" s="11"/>
      <c r="DIK114" s="11"/>
      <c r="DIL114" s="11"/>
      <c r="DIM114" s="11"/>
      <c r="DIN114" s="11"/>
      <c r="DIO114" s="11"/>
      <c r="DIP114" s="11"/>
      <c r="DIQ114" s="11"/>
      <c r="DIR114" s="11"/>
      <c r="DIS114" s="11"/>
      <c r="DIT114" s="11"/>
      <c r="DIU114" s="11"/>
      <c r="DIV114" s="11"/>
      <c r="DIW114" s="11"/>
      <c r="DIX114" s="11"/>
      <c r="DIY114" s="11"/>
      <c r="DIZ114" s="11"/>
      <c r="DJA114" s="11"/>
      <c r="DJB114" s="11"/>
      <c r="DJC114" s="11"/>
      <c r="DJD114" s="11"/>
      <c r="DJE114" s="11"/>
      <c r="DJF114" s="11"/>
      <c r="DJG114" s="11"/>
      <c r="DJH114" s="11"/>
      <c r="DJI114" s="11"/>
      <c r="DJJ114" s="11"/>
      <c r="DJK114" s="11"/>
      <c r="DJL114" s="11"/>
      <c r="DJM114" s="11"/>
      <c r="DJN114" s="11"/>
      <c r="DJO114" s="11"/>
      <c r="DJP114" s="11"/>
      <c r="DJQ114" s="11"/>
      <c r="DJR114" s="11"/>
      <c r="DJS114" s="11"/>
      <c r="DJT114" s="11"/>
      <c r="DJU114" s="11"/>
      <c r="DJV114" s="11"/>
      <c r="DJW114" s="11"/>
      <c r="DJX114" s="11"/>
      <c r="DJY114" s="11"/>
      <c r="DJZ114" s="11"/>
      <c r="DKA114" s="11"/>
      <c r="DKB114" s="11"/>
      <c r="DKC114" s="11"/>
      <c r="DKD114" s="11"/>
      <c r="DKE114" s="11"/>
      <c r="DKF114" s="11"/>
      <c r="DKG114" s="11"/>
      <c r="DKH114" s="11"/>
      <c r="DKI114" s="11"/>
      <c r="DKJ114" s="11"/>
      <c r="DKK114" s="11"/>
      <c r="DKL114" s="11"/>
      <c r="DKM114" s="11"/>
      <c r="DKN114" s="11"/>
      <c r="DKO114" s="11"/>
      <c r="DKP114" s="11"/>
      <c r="DKQ114" s="11"/>
      <c r="DKR114" s="11"/>
      <c r="DKS114" s="11"/>
      <c r="DKT114" s="11"/>
      <c r="DKU114" s="11"/>
      <c r="DKV114" s="11"/>
      <c r="DKW114" s="11"/>
      <c r="DKX114" s="11"/>
      <c r="DKY114" s="11"/>
      <c r="DKZ114" s="11"/>
      <c r="DLA114" s="11"/>
      <c r="DLB114" s="11"/>
      <c r="DLC114" s="11"/>
      <c r="DLD114" s="11"/>
      <c r="DLE114" s="11"/>
      <c r="DLF114" s="11"/>
      <c r="DLG114" s="11"/>
      <c r="DLH114" s="11"/>
      <c r="DLI114" s="11"/>
      <c r="DLJ114" s="11"/>
      <c r="DLK114" s="11"/>
      <c r="DLL114" s="11"/>
      <c r="DLM114" s="11"/>
      <c r="DLN114" s="11"/>
      <c r="DLO114" s="11"/>
      <c r="DLP114" s="11"/>
      <c r="DLQ114" s="11"/>
      <c r="DLR114" s="11"/>
      <c r="DLS114" s="11"/>
      <c r="DLT114" s="11"/>
      <c r="DLU114" s="11"/>
      <c r="DLV114" s="11"/>
      <c r="DLW114" s="11"/>
      <c r="DLX114" s="11"/>
      <c r="DLY114" s="11"/>
      <c r="DLZ114" s="11"/>
      <c r="DMA114" s="11"/>
      <c r="DMB114" s="11"/>
      <c r="DMC114" s="11"/>
      <c r="DMD114" s="11"/>
      <c r="DME114" s="11"/>
      <c r="DMF114" s="11"/>
      <c r="DMG114" s="11"/>
      <c r="DMH114" s="11"/>
      <c r="DMI114" s="11"/>
      <c r="DMJ114" s="11"/>
      <c r="DMK114" s="11"/>
      <c r="DML114" s="11"/>
      <c r="DMM114" s="11"/>
      <c r="DMN114" s="11"/>
      <c r="DMO114" s="11"/>
      <c r="DMP114" s="11"/>
      <c r="DMQ114" s="11"/>
      <c r="DMR114" s="11"/>
      <c r="DMS114" s="11"/>
      <c r="DMT114" s="11"/>
      <c r="DMU114" s="11"/>
      <c r="DMV114" s="11"/>
      <c r="DMW114" s="11"/>
      <c r="DMX114" s="11"/>
      <c r="DMY114" s="11"/>
      <c r="DMZ114" s="11"/>
      <c r="DNA114" s="11"/>
      <c r="DNB114" s="11"/>
      <c r="DNC114" s="11"/>
      <c r="DND114" s="11"/>
      <c r="DNE114" s="11"/>
      <c r="DNF114" s="11"/>
      <c r="DNG114" s="11"/>
      <c r="DNH114" s="11"/>
      <c r="DNI114" s="11"/>
      <c r="DNJ114" s="11"/>
      <c r="DNK114" s="11"/>
      <c r="DNL114" s="11"/>
      <c r="DNM114" s="11"/>
      <c r="DNN114" s="11"/>
      <c r="DNO114" s="11"/>
      <c r="DNP114" s="11"/>
      <c r="DNQ114" s="11"/>
      <c r="DNR114" s="11"/>
      <c r="DNS114" s="11"/>
      <c r="DNT114" s="11"/>
      <c r="DNU114" s="11"/>
      <c r="DNV114" s="11"/>
      <c r="DNW114" s="11"/>
      <c r="DNX114" s="11"/>
      <c r="DNY114" s="11"/>
      <c r="DNZ114" s="11"/>
      <c r="DOA114" s="11"/>
      <c r="DOB114" s="11"/>
      <c r="DOC114" s="11"/>
      <c r="DOD114" s="11"/>
      <c r="DOE114" s="11"/>
      <c r="DOF114" s="11"/>
      <c r="DOG114" s="11"/>
      <c r="DOH114" s="11"/>
      <c r="DOI114" s="11"/>
      <c r="DOJ114" s="11"/>
      <c r="DOK114" s="11"/>
      <c r="DOL114" s="11"/>
      <c r="DOM114" s="11"/>
      <c r="DON114" s="11"/>
      <c r="DOO114" s="11"/>
      <c r="DOP114" s="11"/>
      <c r="DOQ114" s="11"/>
      <c r="DOR114" s="11"/>
      <c r="DOS114" s="11"/>
      <c r="DOT114" s="11"/>
      <c r="DOU114" s="11"/>
      <c r="DOV114" s="11"/>
      <c r="DOW114" s="11"/>
      <c r="DOX114" s="11"/>
      <c r="DOY114" s="11"/>
      <c r="DOZ114" s="11"/>
      <c r="DPA114" s="11"/>
      <c r="DPB114" s="11"/>
      <c r="DPC114" s="11"/>
      <c r="DPD114" s="11"/>
      <c r="DPE114" s="11"/>
      <c r="DPF114" s="11"/>
      <c r="DPG114" s="11"/>
      <c r="DPH114" s="11"/>
      <c r="DPI114" s="11"/>
      <c r="DPJ114" s="11"/>
      <c r="DPK114" s="11"/>
      <c r="DPL114" s="11"/>
      <c r="DPM114" s="11"/>
      <c r="DPN114" s="11"/>
      <c r="DPO114" s="11"/>
      <c r="DPP114" s="11"/>
      <c r="DPQ114" s="11"/>
      <c r="DPR114" s="11"/>
      <c r="DPS114" s="11"/>
      <c r="DPT114" s="11"/>
      <c r="DPU114" s="11"/>
      <c r="DPV114" s="11"/>
      <c r="DPW114" s="11"/>
      <c r="DPX114" s="11"/>
      <c r="DPY114" s="11"/>
      <c r="DPZ114" s="11"/>
      <c r="DQA114" s="11"/>
      <c r="DQB114" s="11"/>
      <c r="DQC114" s="11"/>
      <c r="DQD114" s="11"/>
      <c r="DQE114" s="11"/>
      <c r="DQF114" s="11"/>
      <c r="DQG114" s="11"/>
      <c r="DQH114" s="11"/>
      <c r="DQI114" s="11"/>
      <c r="DQJ114" s="11"/>
      <c r="DQK114" s="11"/>
      <c r="DQL114" s="11"/>
      <c r="DQM114" s="11"/>
      <c r="DQN114" s="11"/>
      <c r="DQO114" s="11"/>
      <c r="DQP114" s="11"/>
      <c r="DQQ114" s="11"/>
      <c r="DQR114" s="11"/>
      <c r="DQS114" s="11"/>
      <c r="DQT114" s="11"/>
      <c r="DQU114" s="11"/>
      <c r="DQV114" s="11"/>
      <c r="DQW114" s="11"/>
      <c r="DQX114" s="11"/>
      <c r="DQY114" s="11"/>
      <c r="DQZ114" s="11"/>
      <c r="DRA114" s="11"/>
      <c r="DRB114" s="11"/>
      <c r="DRC114" s="11"/>
      <c r="DRD114" s="11"/>
      <c r="DRE114" s="11"/>
      <c r="DRF114" s="11"/>
      <c r="DRG114" s="11"/>
      <c r="DRH114" s="11"/>
      <c r="DRI114" s="11"/>
      <c r="DRJ114" s="11"/>
      <c r="DRK114" s="11"/>
      <c r="DRL114" s="11"/>
      <c r="DRM114" s="11"/>
      <c r="DRN114" s="11"/>
      <c r="DRO114" s="11"/>
      <c r="DRP114" s="11"/>
      <c r="DRQ114" s="11"/>
      <c r="DRR114" s="11"/>
      <c r="DRS114" s="11"/>
      <c r="DRT114" s="11"/>
      <c r="DRU114" s="11"/>
      <c r="DRV114" s="11"/>
      <c r="DRW114" s="11"/>
      <c r="DRX114" s="11"/>
      <c r="DRY114" s="11"/>
      <c r="DRZ114" s="11"/>
      <c r="DSA114" s="11"/>
      <c r="DSB114" s="11"/>
      <c r="DSC114" s="11"/>
      <c r="DSD114" s="11"/>
      <c r="DSE114" s="11"/>
      <c r="DSF114" s="11"/>
      <c r="DSG114" s="11"/>
      <c r="DSH114" s="11"/>
      <c r="DSI114" s="11"/>
      <c r="DSJ114" s="11"/>
      <c r="DSK114" s="11"/>
      <c r="DSL114" s="11"/>
      <c r="DSM114" s="11"/>
      <c r="DSN114" s="11"/>
      <c r="DSO114" s="11"/>
      <c r="DSP114" s="11"/>
      <c r="DSQ114" s="11"/>
      <c r="DSR114" s="11"/>
      <c r="DSS114" s="11"/>
      <c r="DST114" s="11"/>
      <c r="DSU114" s="11"/>
      <c r="DSV114" s="11"/>
      <c r="DSW114" s="11"/>
      <c r="DSX114" s="11"/>
      <c r="DSY114" s="11"/>
      <c r="DSZ114" s="11"/>
      <c r="DTA114" s="11"/>
      <c r="DTB114" s="11"/>
      <c r="DTC114" s="11"/>
      <c r="DTD114" s="11"/>
      <c r="DTE114" s="11"/>
      <c r="DTF114" s="11"/>
      <c r="DTG114" s="11"/>
      <c r="DTH114" s="11"/>
      <c r="DTI114" s="11"/>
      <c r="DTJ114" s="11"/>
      <c r="DTK114" s="11"/>
      <c r="DTL114" s="11"/>
      <c r="DTM114" s="11"/>
      <c r="DTN114" s="11"/>
      <c r="DTO114" s="11"/>
      <c r="DTP114" s="11"/>
      <c r="DTQ114" s="11"/>
      <c r="DTR114" s="11"/>
      <c r="DTS114" s="11"/>
      <c r="DTT114" s="11"/>
      <c r="DTU114" s="11"/>
      <c r="DTV114" s="11"/>
      <c r="DTW114" s="11"/>
      <c r="DTX114" s="11"/>
      <c r="DTY114" s="11"/>
      <c r="DTZ114" s="11"/>
      <c r="DUA114" s="11"/>
      <c r="DUB114" s="11"/>
      <c r="DUC114" s="11"/>
      <c r="DUD114" s="11"/>
      <c r="DUE114" s="11"/>
      <c r="DUF114" s="11"/>
      <c r="DUG114" s="11"/>
      <c r="DUH114" s="11"/>
      <c r="DUI114" s="11"/>
      <c r="DUJ114" s="11"/>
      <c r="DUK114" s="11"/>
      <c r="DUL114" s="11"/>
      <c r="DUM114" s="11"/>
      <c r="DUN114" s="11"/>
      <c r="DUO114" s="11"/>
      <c r="DUP114" s="11"/>
      <c r="DUQ114" s="11"/>
      <c r="DUR114" s="11"/>
      <c r="DUS114" s="11"/>
      <c r="DUT114" s="11"/>
      <c r="DUU114" s="11"/>
      <c r="DUV114" s="11"/>
      <c r="DUW114" s="11"/>
      <c r="DUX114" s="11"/>
      <c r="DUY114" s="11"/>
      <c r="DUZ114" s="11"/>
      <c r="DVA114" s="11"/>
      <c r="DVB114" s="11"/>
      <c r="DVC114" s="11"/>
      <c r="DVD114" s="11"/>
      <c r="DVE114" s="11"/>
      <c r="DVF114" s="11"/>
      <c r="DVG114" s="11"/>
      <c r="DVH114" s="11"/>
      <c r="DVI114" s="11"/>
      <c r="DVJ114" s="11"/>
      <c r="DVK114" s="11"/>
      <c r="DVL114" s="11"/>
      <c r="DVM114" s="11"/>
      <c r="DVN114" s="11"/>
      <c r="DVO114" s="11"/>
      <c r="DVP114" s="11"/>
      <c r="DVQ114" s="11"/>
      <c r="DVR114" s="11"/>
      <c r="DVS114" s="11"/>
      <c r="DVT114" s="11"/>
      <c r="DVU114" s="11"/>
      <c r="DVV114" s="11"/>
      <c r="DVW114" s="11"/>
      <c r="DVX114" s="11"/>
      <c r="DVY114" s="11"/>
      <c r="DVZ114" s="11"/>
      <c r="DWA114" s="11"/>
      <c r="DWB114" s="11"/>
      <c r="DWC114" s="11"/>
      <c r="DWD114" s="11"/>
      <c r="DWE114" s="11"/>
      <c r="DWF114" s="11"/>
      <c r="DWG114" s="11"/>
      <c r="DWH114" s="11"/>
      <c r="DWI114" s="11"/>
      <c r="DWJ114" s="11"/>
      <c r="DWK114" s="11"/>
      <c r="DWL114" s="11"/>
      <c r="DWM114" s="11"/>
      <c r="DWN114" s="11"/>
      <c r="DWO114" s="11"/>
      <c r="DWP114" s="11"/>
      <c r="DWQ114" s="11"/>
      <c r="DWR114" s="11"/>
      <c r="DWS114" s="11"/>
      <c r="DWT114" s="11"/>
      <c r="DWU114" s="11"/>
      <c r="DWV114" s="11"/>
      <c r="DWW114" s="11"/>
      <c r="DWX114" s="11"/>
      <c r="DWY114" s="11"/>
      <c r="DWZ114" s="11"/>
      <c r="DXA114" s="11"/>
      <c r="DXB114" s="11"/>
      <c r="DXC114" s="11"/>
      <c r="DXD114" s="11"/>
      <c r="DXE114" s="11"/>
      <c r="DXF114" s="11"/>
      <c r="DXG114" s="11"/>
      <c r="DXH114" s="11"/>
      <c r="DXI114" s="11"/>
      <c r="DXJ114" s="11"/>
      <c r="DXK114" s="11"/>
      <c r="DXL114" s="11"/>
      <c r="DXM114" s="11"/>
      <c r="DXN114" s="11"/>
      <c r="DXO114" s="11"/>
      <c r="DXP114" s="11"/>
      <c r="DXQ114" s="11"/>
      <c r="DXR114" s="11"/>
      <c r="DXS114" s="11"/>
      <c r="DXT114" s="11"/>
      <c r="DXU114" s="11"/>
      <c r="DXV114" s="11"/>
      <c r="DXW114" s="11"/>
      <c r="DXX114" s="11"/>
      <c r="DXY114" s="11"/>
      <c r="DXZ114" s="11"/>
      <c r="DYA114" s="11"/>
      <c r="DYB114" s="11"/>
      <c r="DYC114" s="11"/>
      <c r="DYD114" s="11"/>
      <c r="DYE114" s="11"/>
      <c r="DYF114" s="11"/>
      <c r="DYG114" s="11"/>
      <c r="DYH114" s="11"/>
      <c r="DYI114" s="11"/>
      <c r="DYJ114" s="11"/>
      <c r="DYK114" s="11"/>
      <c r="DYL114" s="11"/>
      <c r="DYM114" s="11"/>
      <c r="DYN114" s="11"/>
      <c r="DYO114" s="11"/>
      <c r="DYP114" s="11"/>
      <c r="DYQ114" s="11"/>
      <c r="DYR114" s="11"/>
      <c r="DYS114" s="11"/>
      <c r="DYT114" s="11"/>
      <c r="DYU114" s="11"/>
      <c r="DYV114" s="11"/>
      <c r="DYW114" s="11"/>
      <c r="DYX114" s="11"/>
      <c r="DYY114" s="11"/>
      <c r="DYZ114" s="11"/>
      <c r="DZA114" s="11"/>
      <c r="DZB114" s="11"/>
      <c r="DZC114" s="11"/>
      <c r="DZD114" s="11"/>
      <c r="DZE114" s="11"/>
      <c r="DZF114" s="11"/>
      <c r="DZG114" s="11"/>
      <c r="DZH114" s="11"/>
      <c r="DZI114" s="11"/>
      <c r="DZJ114" s="11"/>
      <c r="DZK114" s="11"/>
      <c r="DZL114" s="11"/>
      <c r="DZM114" s="11"/>
      <c r="DZN114" s="11"/>
      <c r="DZO114" s="11"/>
      <c r="DZP114" s="11"/>
      <c r="DZQ114" s="11"/>
      <c r="DZR114" s="11"/>
      <c r="DZS114" s="11"/>
      <c r="DZT114" s="11"/>
      <c r="DZU114" s="11"/>
      <c r="DZV114" s="11"/>
      <c r="DZW114" s="11"/>
      <c r="DZX114" s="11"/>
      <c r="DZY114" s="11"/>
      <c r="DZZ114" s="11"/>
      <c r="EAA114" s="11"/>
      <c r="EAB114" s="11"/>
      <c r="EAC114" s="11"/>
      <c r="EAD114" s="11"/>
      <c r="EAE114" s="11"/>
      <c r="EAF114" s="11"/>
      <c r="EAG114" s="11"/>
      <c r="EAH114" s="11"/>
      <c r="EAI114" s="11"/>
      <c r="EAJ114" s="11"/>
      <c r="EAK114" s="11"/>
      <c r="EAL114" s="11"/>
      <c r="EAM114" s="11"/>
      <c r="EAN114" s="11"/>
      <c r="EAO114" s="11"/>
      <c r="EAP114" s="11"/>
      <c r="EAQ114" s="11"/>
      <c r="EAR114" s="11"/>
      <c r="EAS114" s="11"/>
      <c r="EAT114" s="11"/>
      <c r="EAU114" s="11"/>
      <c r="EAV114" s="11"/>
      <c r="EAW114" s="11"/>
      <c r="EAX114" s="11"/>
      <c r="EAY114" s="11"/>
      <c r="EAZ114" s="11"/>
      <c r="EBA114" s="11"/>
      <c r="EBB114" s="11"/>
      <c r="EBC114" s="11"/>
      <c r="EBD114" s="11"/>
      <c r="EBE114" s="11"/>
      <c r="EBF114" s="11"/>
      <c r="EBG114" s="11"/>
      <c r="EBH114" s="11"/>
      <c r="EBI114" s="11"/>
      <c r="EBJ114" s="11"/>
      <c r="EBK114" s="11"/>
      <c r="EBL114" s="11"/>
      <c r="EBM114" s="11"/>
      <c r="EBN114" s="11"/>
      <c r="EBO114" s="11"/>
      <c r="EBP114" s="11"/>
      <c r="EBQ114" s="11"/>
      <c r="EBR114" s="11"/>
      <c r="EBS114" s="11"/>
      <c r="EBT114" s="11"/>
      <c r="EBU114" s="11"/>
      <c r="EBV114" s="11"/>
      <c r="EBW114" s="11"/>
      <c r="EBX114" s="11"/>
      <c r="EBY114" s="11"/>
      <c r="EBZ114" s="11"/>
      <c r="ECA114" s="11"/>
      <c r="ECB114" s="11"/>
      <c r="ECC114" s="11"/>
      <c r="ECD114" s="11"/>
      <c r="ECE114" s="11"/>
      <c r="ECF114" s="11"/>
      <c r="ECG114" s="11"/>
      <c r="ECH114" s="11"/>
      <c r="ECI114" s="11"/>
      <c r="ECJ114" s="11"/>
      <c r="ECK114" s="11"/>
      <c r="ECL114" s="11"/>
      <c r="ECM114" s="11"/>
      <c r="ECN114" s="11"/>
      <c r="ECO114" s="11"/>
      <c r="ECP114" s="11"/>
      <c r="ECQ114" s="11"/>
      <c r="ECR114" s="11"/>
      <c r="ECS114" s="11"/>
      <c r="ECT114" s="11"/>
      <c r="ECU114" s="11"/>
      <c r="ECV114" s="11"/>
      <c r="ECW114" s="11"/>
      <c r="ECX114" s="11"/>
      <c r="ECY114" s="11"/>
      <c r="ECZ114" s="11"/>
      <c r="EDA114" s="11"/>
      <c r="EDB114" s="11"/>
      <c r="EDC114" s="11"/>
      <c r="EDD114" s="11"/>
      <c r="EDE114" s="11"/>
      <c r="EDF114" s="11"/>
      <c r="EDG114" s="11"/>
      <c r="EDH114" s="11"/>
      <c r="EDI114" s="11"/>
      <c r="EDJ114" s="11"/>
      <c r="EDK114" s="11"/>
      <c r="EDL114" s="11"/>
      <c r="EDM114" s="11"/>
      <c r="EDN114" s="11"/>
      <c r="EDO114" s="11"/>
      <c r="EDP114" s="11"/>
      <c r="EDQ114" s="11"/>
      <c r="EDR114" s="11"/>
      <c r="EDS114" s="11"/>
      <c r="EDT114" s="11"/>
      <c r="EDU114" s="11"/>
      <c r="EDV114" s="11"/>
      <c r="EDW114" s="11"/>
      <c r="EDX114" s="11"/>
      <c r="EDY114" s="11"/>
      <c r="EDZ114" s="11"/>
      <c r="EEA114" s="11"/>
      <c r="EEB114" s="11"/>
      <c r="EEC114" s="11"/>
      <c r="EED114" s="11"/>
      <c r="EEE114" s="11"/>
      <c r="EEF114" s="11"/>
      <c r="EEG114" s="11"/>
      <c r="EEH114" s="11"/>
      <c r="EEI114" s="11"/>
      <c r="EEJ114" s="11"/>
      <c r="EEK114" s="11"/>
      <c r="EEL114" s="11"/>
      <c r="EEM114" s="11"/>
      <c r="EEN114" s="11"/>
      <c r="EEO114" s="11"/>
      <c r="EEP114" s="11"/>
      <c r="EEQ114" s="11"/>
      <c r="EER114" s="11"/>
      <c r="EES114" s="11"/>
      <c r="EET114" s="11"/>
      <c r="EEU114" s="11"/>
      <c r="EEV114" s="11"/>
      <c r="EEW114" s="11"/>
      <c r="EEX114" s="11"/>
      <c r="EEY114" s="11"/>
      <c r="EEZ114" s="11"/>
      <c r="EFA114" s="11"/>
      <c r="EFB114" s="11"/>
      <c r="EFC114" s="11"/>
      <c r="EFD114" s="11"/>
      <c r="EFE114" s="11"/>
      <c r="EFF114" s="11"/>
      <c r="EFG114" s="11"/>
      <c r="EFH114" s="11"/>
      <c r="EFI114" s="11"/>
      <c r="EFJ114" s="11"/>
      <c r="EFK114" s="11"/>
      <c r="EFL114" s="11"/>
      <c r="EFM114" s="11"/>
      <c r="EFN114" s="11"/>
      <c r="EFO114" s="11"/>
      <c r="EFP114" s="11"/>
      <c r="EFQ114" s="11"/>
      <c r="EFR114" s="11"/>
      <c r="EFS114" s="11"/>
      <c r="EFT114" s="11"/>
      <c r="EFU114" s="11"/>
      <c r="EFV114" s="11"/>
      <c r="EFW114" s="11"/>
      <c r="EFX114" s="11"/>
      <c r="EFY114" s="11"/>
      <c r="EFZ114" s="11"/>
      <c r="EGA114" s="11"/>
      <c r="EGB114" s="11"/>
      <c r="EGC114" s="11"/>
      <c r="EGD114" s="11"/>
      <c r="EGE114" s="11"/>
      <c r="EGF114" s="11"/>
      <c r="EGG114" s="11"/>
      <c r="EGH114" s="11"/>
      <c r="EGI114" s="11"/>
      <c r="EGJ114" s="11"/>
      <c r="EGK114" s="11"/>
      <c r="EGL114" s="11"/>
      <c r="EGM114" s="11"/>
      <c r="EGN114" s="11"/>
      <c r="EGO114" s="11"/>
      <c r="EGP114" s="11"/>
      <c r="EGQ114" s="11"/>
      <c r="EGR114" s="11"/>
      <c r="EGS114" s="11"/>
      <c r="EGT114" s="11"/>
      <c r="EGU114" s="11"/>
      <c r="EGV114" s="11"/>
      <c r="EGW114" s="11"/>
      <c r="EGX114" s="11"/>
      <c r="EGY114" s="11"/>
      <c r="EGZ114" s="11"/>
      <c r="EHA114" s="11"/>
      <c r="EHB114" s="11"/>
      <c r="EHC114" s="11"/>
      <c r="EHD114" s="11"/>
      <c r="EHE114" s="11"/>
      <c r="EHF114" s="11"/>
      <c r="EHG114" s="11"/>
      <c r="EHH114" s="11"/>
      <c r="EHI114" s="11"/>
      <c r="EHJ114" s="11"/>
      <c r="EHK114" s="11"/>
      <c r="EHL114" s="11"/>
      <c r="EHM114" s="11"/>
      <c r="EHN114" s="11"/>
      <c r="EHO114" s="11"/>
      <c r="EHP114" s="11"/>
      <c r="EHQ114" s="11"/>
      <c r="EHR114" s="11"/>
      <c r="EHS114" s="11"/>
      <c r="EHT114" s="11"/>
      <c r="EHU114" s="11"/>
      <c r="EHV114" s="11"/>
      <c r="EHW114" s="11"/>
      <c r="EHX114" s="11"/>
      <c r="EHY114" s="11"/>
      <c r="EHZ114" s="11"/>
      <c r="EIA114" s="11"/>
      <c r="EIB114" s="11"/>
      <c r="EIC114" s="11"/>
      <c r="EID114" s="11"/>
      <c r="EIE114" s="11"/>
      <c r="EIF114" s="11"/>
      <c r="EIG114" s="11"/>
      <c r="EIH114" s="11"/>
      <c r="EII114" s="11"/>
      <c r="EIJ114" s="11"/>
      <c r="EIK114" s="11"/>
      <c r="EIL114" s="11"/>
      <c r="EIM114" s="11"/>
      <c r="EIN114" s="11"/>
      <c r="EIO114" s="11"/>
      <c r="EIP114" s="11"/>
      <c r="EIQ114" s="11"/>
      <c r="EIR114" s="11"/>
      <c r="EIS114" s="11"/>
      <c r="EIT114" s="11"/>
      <c r="EIU114" s="11"/>
      <c r="EIV114" s="11"/>
      <c r="EIW114" s="11"/>
      <c r="EIX114" s="11"/>
      <c r="EIY114" s="11"/>
      <c r="EIZ114" s="11"/>
      <c r="EJA114" s="11"/>
      <c r="EJB114" s="11"/>
      <c r="EJC114" s="11"/>
      <c r="EJD114" s="11"/>
      <c r="EJE114" s="11"/>
      <c r="EJF114" s="11"/>
      <c r="EJG114" s="11"/>
      <c r="EJH114" s="11"/>
      <c r="EJI114" s="11"/>
      <c r="EJJ114" s="11"/>
      <c r="EJK114" s="11"/>
      <c r="EJL114" s="11"/>
      <c r="EJM114" s="11"/>
      <c r="EJN114" s="11"/>
      <c r="EJO114" s="11"/>
      <c r="EJP114" s="11"/>
      <c r="EJQ114" s="11"/>
      <c r="EJR114" s="11"/>
      <c r="EJS114" s="11"/>
      <c r="EJT114" s="11"/>
      <c r="EJU114" s="11"/>
      <c r="EJV114" s="11"/>
      <c r="EJW114" s="11"/>
      <c r="EJX114" s="11"/>
      <c r="EJY114" s="11"/>
      <c r="EJZ114" s="11"/>
      <c r="EKA114" s="11"/>
      <c r="EKB114" s="11"/>
      <c r="EKC114" s="11"/>
      <c r="EKD114" s="11"/>
      <c r="EKE114" s="11"/>
      <c r="EKF114" s="11"/>
      <c r="EKG114" s="11"/>
      <c r="EKH114" s="11"/>
      <c r="EKI114" s="11"/>
      <c r="EKJ114" s="11"/>
      <c r="EKK114" s="11"/>
      <c r="EKL114" s="11"/>
      <c r="EKM114" s="11"/>
      <c r="EKN114" s="11"/>
      <c r="EKO114" s="11"/>
      <c r="EKP114" s="11"/>
      <c r="EKQ114" s="11"/>
      <c r="EKR114" s="11"/>
      <c r="EKS114" s="11"/>
      <c r="EKT114" s="11"/>
      <c r="EKU114" s="11"/>
      <c r="EKV114" s="11"/>
      <c r="EKW114" s="11"/>
      <c r="EKX114" s="11"/>
      <c r="EKY114" s="11"/>
      <c r="EKZ114" s="11"/>
      <c r="ELA114" s="11"/>
      <c r="ELB114" s="11"/>
      <c r="ELC114" s="11"/>
      <c r="ELD114" s="11"/>
      <c r="ELE114" s="11"/>
      <c r="ELF114" s="11"/>
      <c r="ELG114" s="11"/>
      <c r="ELH114" s="11"/>
      <c r="ELI114" s="11"/>
      <c r="ELJ114" s="11"/>
      <c r="ELK114" s="11"/>
      <c r="ELL114" s="11"/>
      <c r="ELM114" s="11"/>
      <c r="ELN114" s="11"/>
      <c r="ELO114" s="11"/>
      <c r="ELP114" s="11"/>
      <c r="ELQ114" s="11"/>
      <c r="ELR114" s="11"/>
      <c r="ELS114" s="11"/>
      <c r="ELT114" s="11"/>
      <c r="ELU114" s="11"/>
      <c r="ELV114" s="11"/>
      <c r="ELW114" s="11"/>
      <c r="ELX114" s="11"/>
      <c r="ELY114" s="11"/>
      <c r="ELZ114" s="11"/>
    </row>
    <row r="115" spans="1:346 1276:3718">
      <c r="C115" s="166" t="s">
        <v>1013</v>
      </c>
      <c r="D115" s="223">
        <f t="shared" si="5"/>
        <v>0</v>
      </c>
      <c r="E115" s="88" t="s">
        <v>540</v>
      </c>
      <c r="F115" s="219"/>
      <c r="G115" s="92"/>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c r="HJ115" s="11"/>
      <c r="HK115" s="11"/>
      <c r="HL115" s="11"/>
      <c r="HM115" s="11"/>
      <c r="HN115" s="11"/>
      <c r="HO115" s="11"/>
      <c r="HP115" s="11"/>
      <c r="HQ115" s="11"/>
      <c r="HR115" s="11"/>
      <c r="HS115" s="11"/>
      <c r="HT115" s="11"/>
      <c r="HU115" s="11"/>
      <c r="HV115" s="11"/>
      <c r="HW115" s="11"/>
      <c r="HX115" s="11"/>
      <c r="HY115" s="11"/>
      <c r="HZ115" s="11"/>
      <c r="IA115" s="11"/>
      <c r="IB115" s="11"/>
      <c r="IC115" s="11"/>
      <c r="ID115" s="11"/>
      <c r="IE115" s="11"/>
      <c r="IF115" s="11"/>
      <c r="IG115" s="11"/>
      <c r="IH115" s="11"/>
      <c r="II115" s="11"/>
      <c r="IJ115" s="11"/>
      <c r="IK115" s="11"/>
      <c r="IL115" s="11"/>
      <c r="IM115" s="11"/>
      <c r="IN115" s="11"/>
      <c r="IO115" s="11"/>
      <c r="IP115" s="11"/>
      <c r="IQ115" s="11"/>
      <c r="IR115" s="11"/>
      <c r="IS115" s="11"/>
      <c r="IT115" s="11"/>
      <c r="IU115" s="11"/>
      <c r="IV115" s="11"/>
      <c r="IW115" s="11"/>
      <c r="IX115" s="11"/>
      <c r="IY115" s="11"/>
      <c r="IZ115" s="11"/>
      <c r="JA115" s="11"/>
      <c r="JB115" s="11"/>
      <c r="JC115" s="11"/>
      <c r="JD115" s="11"/>
      <c r="JE115" s="11"/>
      <c r="JF115" s="11"/>
      <c r="JG115" s="11"/>
      <c r="JH115" s="11"/>
      <c r="JI115" s="11"/>
      <c r="JJ115" s="11"/>
      <c r="JK115" s="11"/>
      <c r="JL115" s="11"/>
      <c r="JM115" s="11"/>
      <c r="JN115" s="11"/>
      <c r="JO115" s="11"/>
      <c r="JP115" s="11"/>
      <c r="JQ115" s="11"/>
      <c r="JR115" s="11"/>
      <c r="JS115" s="11"/>
      <c r="JT115" s="11"/>
      <c r="JU115" s="11"/>
      <c r="JV115" s="11"/>
      <c r="JW115" s="11"/>
      <c r="JX115" s="11"/>
      <c r="JY115" s="11"/>
      <c r="JZ115" s="11"/>
      <c r="KA115" s="11"/>
      <c r="KB115" s="11"/>
      <c r="KC115" s="11"/>
      <c r="KD115" s="11"/>
      <c r="KE115" s="11"/>
      <c r="KF115" s="11"/>
      <c r="KG115" s="11"/>
      <c r="KH115" s="11"/>
      <c r="KI115" s="11"/>
      <c r="KJ115" s="11"/>
      <c r="KK115" s="11"/>
      <c r="KL115" s="11"/>
      <c r="KM115" s="11"/>
      <c r="KN115" s="11"/>
      <c r="KO115" s="11"/>
      <c r="KP115" s="11"/>
      <c r="KQ115" s="11"/>
      <c r="KR115" s="11"/>
      <c r="KS115" s="11"/>
      <c r="KT115" s="11"/>
      <c r="KU115" s="11"/>
      <c r="KV115" s="11"/>
      <c r="KW115" s="11"/>
      <c r="KX115" s="11"/>
      <c r="KY115" s="11"/>
      <c r="KZ115" s="11"/>
      <c r="LA115" s="11"/>
      <c r="LB115" s="11"/>
      <c r="LC115" s="11"/>
      <c r="LD115" s="11"/>
      <c r="LE115" s="11"/>
      <c r="LF115" s="11"/>
      <c r="LG115" s="11"/>
      <c r="LH115" s="11"/>
      <c r="LI115" s="11"/>
      <c r="LJ115" s="11"/>
      <c r="LK115" s="11"/>
      <c r="LL115" s="11"/>
      <c r="LM115" s="11"/>
      <c r="LN115" s="11"/>
      <c r="LO115" s="11"/>
      <c r="LP115" s="11"/>
      <c r="LQ115" s="11"/>
      <c r="LR115" s="11"/>
      <c r="LS115" s="11"/>
      <c r="LT115" s="11"/>
      <c r="LU115" s="11"/>
      <c r="LV115" s="11"/>
      <c r="LW115" s="11"/>
      <c r="LX115" s="11"/>
      <c r="LY115" s="11"/>
      <c r="LZ115" s="11"/>
      <c r="MA115" s="11"/>
      <c r="MB115" s="11"/>
      <c r="MC115" s="11"/>
      <c r="MD115" s="11"/>
      <c r="ME115" s="11"/>
      <c r="MF115" s="11"/>
      <c r="MG115" s="11"/>
      <c r="MH115" s="11"/>
      <c r="AWB115" s="11"/>
      <c r="AWC115" s="11"/>
      <c r="AWD115" s="11"/>
      <c r="AWE115" s="11"/>
      <c r="AWF115" s="11"/>
      <c r="AWG115" s="11"/>
      <c r="AWH115" s="11"/>
      <c r="AWI115" s="11"/>
      <c r="AWJ115" s="11"/>
      <c r="AWK115" s="11"/>
      <c r="AWL115" s="11"/>
      <c r="AWM115" s="11"/>
      <c r="AWN115" s="11"/>
      <c r="AWO115" s="11"/>
      <c r="AWP115" s="11"/>
      <c r="AWQ115" s="11"/>
      <c r="AWR115" s="11"/>
      <c r="AWS115" s="11"/>
      <c r="AWT115" s="11"/>
      <c r="AWU115" s="11"/>
      <c r="AWV115" s="11"/>
      <c r="AWW115" s="11"/>
      <c r="AWX115" s="11"/>
      <c r="AWY115" s="11"/>
      <c r="AWZ115" s="11"/>
      <c r="AXA115" s="11"/>
      <c r="AXB115" s="11"/>
      <c r="AXC115" s="11"/>
      <c r="AXD115" s="11"/>
      <c r="AXE115" s="11"/>
      <c r="AXF115" s="11"/>
      <c r="AXG115" s="11"/>
      <c r="AXH115" s="11"/>
      <c r="AXI115" s="11"/>
      <c r="AXJ115" s="11"/>
      <c r="AXK115" s="11"/>
      <c r="AXL115" s="11"/>
      <c r="AXM115" s="11"/>
      <c r="AXN115" s="11"/>
      <c r="AXO115" s="11"/>
      <c r="AXP115" s="11"/>
      <c r="AXQ115" s="11"/>
      <c r="AXR115" s="11"/>
      <c r="AXS115" s="11"/>
      <c r="AXT115" s="11"/>
      <c r="AXU115" s="11"/>
      <c r="AXV115" s="11"/>
      <c r="AXW115" s="11"/>
      <c r="AXX115" s="11"/>
      <c r="AXY115" s="11"/>
      <c r="AXZ115" s="11"/>
      <c r="AYA115" s="11"/>
      <c r="AYB115" s="11"/>
      <c r="AYC115" s="11"/>
      <c r="AYD115" s="11"/>
      <c r="AYE115" s="11"/>
      <c r="AYF115" s="11"/>
      <c r="AYG115" s="11"/>
      <c r="AYH115" s="11"/>
      <c r="AYI115" s="11"/>
      <c r="AYJ115" s="11"/>
      <c r="AYK115" s="11"/>
      <c r="AYL115" s="11"/>
      <c r="AYM115" s="11"/>
      <c r="AYN115" s="11"/>
      <c r="AYO115" s="11"/>
      <c r="AYP115" s="11"/>
      <c r="AYQ115" s="11"/>
      <c r="AYR115" s="11"/>
      <c r="AYS115" s="11"/>
      <c r="AYT115" s="11"/>
      <c r="AYU115" s="11"/>
      <c r="AYV115" s="11"/>
      <c r="AYW115" s="11"/>
      <c r="AYX115" s="11"/>
      <c r="AYY115" s="11"/>
      <c r="AYZ115" s="11"/>
      <c r="AZA115" s="11"/>
      <c r="AZB115" s="11"/>
      <c r="AZC115" s="11"/>
      <c r="AZD115" s="11"/>
      <c r="AZE115" s="11"/>
      <c r="AZF115" s="11"/>
      <c r="AZG115" s="11"/>
      <c r="AZH115" s="11"/>
      <c r="AZI115" s="11"/>
      <c r="AZJ115" s="11"/>
      <c r="AZK115" s="11"/>
      <c r="AZL115" s="11"/>
      <c r="AZM115" s="11"/>
      <c r="AZN115" s="11"/>
      <c r="AZO115" s="11"/>
      <c r="AZP115" s="11"/>
      <c r="AZQ115" s="11"/>
      <c r="AZR115" s="11"/>
      <c r="AZS115" s="11"/>
      <c r="AZT115" s="11"/>
      <c r="AZU115" s="11"/>
      <c r="AZV115" s="11"/>
      <c r="AZW115" s="11"/>
      <c r="AZX115" s="11"/>
      <c r="AZY115" s="11"/>
      <c r="AZZ115" s="11"/>
      <c r="BAA115" s="11"/>
      <c r="BAB115" s="11"/>
      <c r="BAC115" s="11"/>
      <c r="BAD115" s="11"/>
      <c r="BAE115" s="11"/>
      <c r="BAF115" s="11"/>
      <c r="BAG115" s="11"/>
      <c r="BAH115" s="11"/>
      <c r="BAI115" s="11"/>
      <c r="BAJ115" s="11"/>
      <c r="BAK115" s="11"/>
      <c r="BAL115" s="11"/>
      <c r="BAM115" s="11"/>
      <c r="BAN115" s="11"/>
      <c r="BAO115" s="11"/>
      <c r="BAP115" s="11"/>
      <c r="BAQ115" s="11"/>
      <c r="BAR115" s="11"/>
      <c r="BAS115" s="11"/>
      <c r="BAT115" s="11"/>
      <c r="BAU115" s="11"/>
      <c r="BAV115" s="11"/>
      <c r="BAW115" s="11"/>
      <c r="BAX115" s="11"/>
      <c r="BAY115" s="11"/>
      <c r="BAZ115" s="11"/>
      <c r="BBA115" s="11"/>
      <c r="BBB115" s="11"/>
      <c r="BBC115" s="11"/>
      <c r="BBD115" s="11"/>
      <c r="BBE115" s="11"/>
      <c r="BBF115" s="11"/>
      <c r="BBG115" s="11"/>
      <c r="BBH115" s="11"/>
      <c r="BBI115" s="11"/>
      <c r="BBJ115" s="11"/>
      <c r="BBK115" s="11"/>
      <c r="BBL115" s="11"/>
      <c r="BBM115" s="11"/>
      <c r="BBN115" s="11"/>
      <c r="BBO115" s="11"/>
      <c r="BBP115" s="11"/>
      <c r="BBQ115" s="11"/>
      <c r="BBR115" s="11"/>
      <c r="BBS115" s="11"/>
      <c r="BBT115" s="11"/>
      <c r="BBU115" s="11"/>
      <c r="BBV115" s="11"/>
      <c r="BBW115" s="11"/>
      <c r="BBX115" s="11"/>
      <c r="BBY115" s="11"/>
      <c r="BBZ115" s="11"/>
      <c r="BCA115" s="11"/>
      <c r="BCB115" s="11"/>
      <c r="BCC115" s="11"/>
      <c r="BCD115" s="11"/>
      <c r="BCE115" s="11"/>
      <c r="BCF115" s="11"/>
      <c r="BCG115" s="11"/>
      <c r="BCH115" s="11"/>
      <c r="BCI115" s="11"/>
      <c r="BCJ115" s="11"/>
      <c r="BCK115" s="11"/>
      <c r="BCL115" s="11"/>
      <c r="BCM115" s="11"/>
      <c r="BCN115" s="11"/>
      <c r="BCO115" s="11"/>
      <c r="BCP115" s="11"/>
      <c r="BCQ115" s="11"/>
      <c r="BCR115" s="11"/>
      <c r="BCS115" s="11"/>
      <c r="BCT115" s="11"/>
      <c r="BCU115" s="11"/>
      <c r="BCV115" s="11"/>
      <c r="BCW115" s="11"/>
      <c r="BCX115" s="11"/>
      <c r="BCY115" s="11"/>
      <c r="BCZ115" s="11"/>
      <c r="BDA115" s="11"/>
      <c r="BDB115" s="11"/>
      <c r="BDC115" s="11"/>
      <c r="BDD115" s="11"/>
      <c r="BDE115" s="11"/>
      <c r="BDF115" s="11"/>
      <c r="BDG115" s="11"/>
      <c r="BDH115" s="11"/>
      <c r="BDI115" s="11"/>
      <c r="BDJ115" s="11"/>
      <c r="BDK115" s="11"/>
      <c r="BDL115" s="11"/>
      <c r="BDM115" s="11"/>
      <c r="BDN115" s="11"/>
      <c r="BDO115" s="11"/>
      <c r="BDP115" s="11"/>
      <c r="BDQ115" s="11"/>
      <c r="BDR115" s="11"/>
      <c r="BDS115" s="11"/>
      <c r="BDT115" s="11"/>
      <c r="BDU115" s="11"/>
      <c r="BDV115" s="11"/>
      <c r="BDW115" s="11"/>
      <c r="BDX115" s="11"/>
      <c r="BDY115" s="11"/>
      <c r="BDZ115" s="11"/>
      <c r="BEA115" s="11"/>
      <c r="BEB115" s="11"/>
      <c r="BEC115" s="11"/>
      <c r="BED115" s="11"/>
      <c r="BEE115" s="11"/>
      <c r="BEF115" s="11"/>
      <c r="BEG115" s="11"/>
      <c r="BEH115" s="11"/>
      <c r="BEI115" s="11"/>
      <c r="BEJ115" s="11"/>
      <c r="BEK115" s="11"/>
      <c r="BEL115" s="11"/>
      <c r="BEM115" s="11"/>
      <c r="BEN115" s="11"/>
      <c r="BEO115" s="11"/>
      <c r="BEP115" s="11"/>
      <c r="BEQ115" s="11"/>
      <c r="BER115" s="11"/>
      <c r="BES115" s="11"/>
      <c r="BET115" s="11"/>
      <c r="BEU115" s="11"/>
      <c r="BEV115" s="11"/>
      <c r="BEW115" s="11"/>
      <c r="BEX115" s="11"/>
      <c r="BEY115" s="11"/>
      <c r="BEZ115" s="11"/>
      <c r="BFA115" s="11"/>
      <c r="BFB115" s="11"/>
      <c r="BFC115" s="11"/>
      <c r="BFD115" s="11"/>
      <c r="BFE115" s="11"/>
      <c r="BFF115" s="11"/>
      <c r="BFG115" s="11"/>
      <c r="BFH115" s="11"/>
      <c r="BFI115" s="11"/>
      <c r="BFJ115" s="11"/>
      <c r="BFK115" s="11"/>
      <c r="BFL115" s="11"/>
      <c r="BFM115" s="11"/>
      <c r="BFN115" s="11"/>
      <c r="BFO115" s="11"/>
      <c r="BFP115" s="11"/>
      <c r="BFQ115" s="11"/>
      <c r="BFR115" s="11"/>
      <c r="BFS115" s="11"/>
      <c r="BFT115" s="11"/>
      <c r="BFU115" s="11"/>
      <c r="BFV115" s="11"/>
      <c r="BFW115" s="11"/>
      <c r="BFX115" s="11"/>
      <c r="BFY115" s="11"/>
      <c r="BFZ115" s="11"/>
      <c r="BGA115" s="11"/>
      <c r="BGB115" s="11"/>
      <c r="BGC115" s="11"/>
      <c r="BGD115" s="11"/>
      <c r="BGE115" s="11"/>
      <c r="BGF115" s="11"/>
      <c r="BGG115" s="11"/>
      <c r="BGH115" s="11"/>
      <c r="BGI115" s="11"/>
      <c r="BGJ115" s="11"/>
      <c r="BGK115" s="11"/>
      <c r="BGL115" s="11"/>
      <c r="BGM115" s="11"/>
      <c r="BGN115" s="11"/>
      <c r="BGO115" s="11"/>
      <c r="BGP115" s="11"/>
      <c r="BGQ115" s="11"/>
      <c r="BGR115" s="11"/>
      <c r="BGS115" s="11"/>
      <c r="BGT115" s="11"/>
      <c r="BGU115" s="11"/>
      <c r="BGV115" s="11"/>
      <c r="BGW115" s="11"/>
      <c r="BGX115" s="11"/>
      <c r="BGY115" s="11"/>
      <c r="BGZ115" s="11"/>
      <c r="BHA115" s="11"/>
      <c r="BHB115" s="11"/>
      <c r="BHC115" s="11"/>
      <c r="BHD115" s="11"/>
      <c r="BHE115" s="11"/>
      <c r="BHF115" s="11"/>
      <c r="BHG115" s="11"/>
      <c r="BHH115" s="11"/>
      <c r="BHI115" s="11"/>
      <c r="BHJ115" s="11"/>
      <c r="BHK115" s="11"/>
      <c r="BHL115" s="11"/>
      <c r="BHM115" s="11"/>
      <c r="BHN115" s="11"/>
      <c r="BHO115" s="11"/>
      <c r="BHP115" s="11"/>
      <c r="BHQ115" s="11"/>
      <c r="BHR115" s="11"/>
      <c r="BHS115" s="11"/>
      <c r="BHT115" s="11"/>
      <c r="BHU115" s="11"/>
      <c r="BHV115" s="11"/>
      <c r="BHW115" s="11"/>
      <c r="BHX115" s="11"/>
      <c r="BHY115" s="11"/>
      <c r="BHZ115" s="11"/>
      <c r="BIA115" s="11"/>
      <c r="BIB115" s="11"/>
      <c r="BIC115" s="11"/>
      <c r="BID115" s="11"/>
      <c r="BIE115" s="11"/>
      <c r="BIF115" s="11"/>
      <c r="BIG115" s="11"/>
      <c r="BIH115" s="11"/>
      <c r="BII115" s="11"/>
      <c r="BIJ115" s="11"/>
      <c r="BIK115" s="11"/>
      <c r="BIL115" s="11"/>
      <c r="BIM115" s="11"/>
      <c r="BIN115" s="11"/>
      <c r="BIO115" s="11"/>
      <c r="BIP115" s="11"/>
      <c r="BIQ115" s="11"/>
      <c r="BIR115" s="11"/>
      <c r="BIS115" s="11"/>
      <c r="BIT115" s="11"/>
      <c r="BIU115" s="11"/>
      <c r="BIV115" s="11"/>
      <c r="BIW115" s="11"/>
      <c r="BIX115" s="11"/>
      <c r="BIY115" s="11"/>
      <c r="BIZ115" s="11"/>
      <c r="BJA115" s="11"/>
      <c r="BJB115" s="11"/>
      <c r="BJC115" s="11"/>
      <c r="BJD115" s="11"/>
      <c r="BJE115" s="11"/>
      <c r="BJF115" s="11"/>
      <c r="BJG115" s="11"/>
      <c r="BJH115" s="11"/>
      <c r="BJI115" s="11"/>
      <c r="BJJ115" s="11"/>
      <c r="BJK115" s="11"/>
      <c r="BJL115" s="11"/>
      <c r="BJM115" s="11"/>
      <c r="BJN115" s="11"/>
      <c r="BJO115" s="11"/>
      <c r="BJP115" s="11"/>
      <c r="BJQ115" s="11"/>
      <c r="BJR115" s="11"/>
      <c r="BJS115" s="11"/>
      <c r="BJT115" s="11"/>
      <c r="BJU115" s="11"/>
      <c r="BJV115" s="11"/>
      <c r="BJW115" s="11"/>
      <c r="BJX115" s="11"/>
      <c r="BJY115" s="11"/>
      <c r="BJZ115" s="11"/>
      <c r="BKA115" s="11"/>
      <c r="BKB115" s="11"/>
      <c r="BKC115" s="11"/>
      <c r="BKD115" s="11"/>
      <c r="BKE115" s="11"/>
      <c r="BKF115" s="11"/>
      <c r="BKG115" s="11"/>
      <c r="BKH115" s="11"/>
      <c r="BKI115" s="11"/>
      <c r="BKJ115" s="11"/>
      <c r="BKK115" s="11"/>
      <c r="BKL115" s="11"/>
      <c r="BKM115" s="11"/>
      <c r="BKN115" s="11"/>
      <c r="BKO115" s="11"/>
      <c r="BKP115" s="11"/>
      <c r="BKQ115" s="11"/>
      <c r="BKR115" s="11"/>
      <c r="BKS115" s="11"/>
      <c r="BKT115" s="11"/>
      <c r="BKU115" s="11"/>
      <c r="BKV115" s="11"/>
      <c r="BKW115" s="11"/>
      <c r="BKX115" s="11"/>
      <c r="BKY115" s="11"/>
      <c r="BKZ115" s="11"/>
      <c r="BLA115" s="11"/>
      <c r="BLB115" s="11"/>
      <c r="BLC115" s="11"/>
      <c r="BLD115" s="11"/>
      <c r="BLE115" s="11"/>
      <c r="BLF115" s="11"/>
      <c r="BLG115" s="11"/>
      <c r="BLH115" s="11"/>
      <c r="BLI115" s="11"/>
      <c r="BLJ115" s="11"/>
      <c r="BLK115" s="11"/>
      <c r="BLL115" s="11"/>
      <c r="BLM115" s="11"/>
      <c r="BLN115" s="11"/>
      <c r="BLO115" s="11"/>
      <c r="BLP115" s="11"/>
      <c r="BLQ115" s="11"/>
      <c r="BLR115" s="11"/>
      <c r="BLS115" s="11"/>
      <c r="BLT115" s="11"/>
      <c r="BLU115" s="11"/>
      <c r="BLV115" s="11"/>
      <c r="BLW115" s="11"/>
      <c r="BLX115" s="11"/>
      <c r="BLY115" s="11"/>
      <c r="BLZ115" s="11"/>
      <c r="BMA115" s="11"/>
      <c r="BMB115" s="11"/>
      <c r="BMC115" s="11"/>
      <c r="BMD115" s="11"/>
      <c r="BME115" s="11"/>
      <c r="BMF115" s="11"/>
      <c r="BMG115" s="11"/>
      <c r="BMH115" s="11"/>
      <c r="BMI115" s="11"/>
      <c r="BMJ115" s="11"/>
      <c r="BMK115" s="11"/>
      <c r="BML115" s="11"/>
      <c r="BMM115" s="11"/>
      <c r="BMN115" s="11"/>
      <c r="BMO115" s="11"/>
      <c r="BMP115" s="11"/>
      <c r="BMQ115" s="11"/>
      <c r="BMR115" s="11"/>
      <c r="BMS115" s="11"/>
      <c r="BMT115" s="11"/>
      <c r="BMU115" s="11"/>
      <c r="BMV115" s="11"/>
      <c r="BMW115" s="11"/>
      <c r="BMX115" s="11"/>
      <c r="BMY115" s="11"/>
      <c r="BMZ115" s="11"/>
      <c r="BNA115" s="11"/>
      <c r="BNB115" s="11"/>
      <c r="BNC115" s="11"/>
      <c r="BND115" s="11"/>
      <c r="BNE115" s="11"/>
      <c r="BNF115" s="11"/>
      <c r="BNG115" s="11"/>
      <c r="BNH115" s="11"/>
      <c r="BNI115" s="11"/>
      <c r="BNJ115" s="11"/>
      <c r="BNK115" s="11"/>
      <c r="BNL115" s="11"/>
      <c r="BNM115" s="11"/>
      <c r="BNN115" s="11"/>
      <c r="BNO115" s="11"/>
      <c r="BNP115" s="11"/>
      <c r="BNQ115" s="11"/>
      <c r="BNR115" s="11"/>
      <c r="BNS115" s="11"/>
      <c r="BNT115" s="11"/>
      <c r="BNU115" s="11"/>
      <c r="BNV115" s="11"/>
      <c r="BNW115" s="11"/>
      <c r="BNX115" s="11"/>
      <c r="BNY115" s="11"/>
      <c r="BNZ115" s="11"/>
      <c r="BOA115" s="11"/>
      <c r="BOB115" s="11"/>
      <c r="BOC115" s="11"/>
      <c r="BOD115" s="11"/>
      <c r="BOE115" s="11"/>
      <c r="BOF115" s="11"/>
      <c r="BOG115" s="11"/>
      <c r="BOH115" s="11"/>
      <c r="BOI115" s="11"/>
      <c r="BOJ115" s="11"/>
      <c r="BOK115" s="11"/>
      <c r="BOL115" s="11"/>
      <c r="BOM115" s="11"/>
      <c r="BON115" s="11"/>
      <c r="BOO115" s="11"/>
      <c r="BOP115" s="11"/>
      <c r="BOQ115" s="11"/>
      <c r="BOR115" s="11"/>
      <c r="BOS115" s="11"/>
      <c r="BOT115" s="11"/>
      <c r="BOU115" s="11"/>
      <c r="BOV115" s="11"/>
      <c r="BOW115" s="11"/>
      <c r="BOX115" s="11"/>
      <c r="BOY115" s="11"/>
      <c r="BOZ115" s="11"/>
      <c r="BPA115" s="11"/>
      <c r="BPB115" s="11"/>
      <c r="BPC115" s="11"/>
      <c r="BPD115" s="11"/>
      <c r="BPE115" s="11"/>
      <c r="BPF115" s="11"/>
      <c r="BPG115" s="11"/>
      <c r="BPH115" s="11"/>
      <c r="BPI115" s="11"/>
      <c r="BPJ115" s="11"/>
      <c r="BPK115" s="11"/>
      <c r="BPL115" s="11"/>
      <c r="BPM115" s="11"/>
      <c r="BPN115" s="11"/>
      <c r="BPO115" s="11"/>
      <c r="BPP115" s="11"/>
      <c r="BPQ115" s="11"/>
      <c r="BPR115" s="11"/>
      <c r="BPS115" s="11"/>
      <c r="BPT115" s="11"/>
      <c r="BPU115" s="11"/>
      <c r="BPV115" s="11"/>
      <c r="BPW115" s="11"/>
      <c r="BPX115" s="11"/>
      <c r="BPY115" s="11"/>
      <c r="BPZ115" s="11"/>
      <c r="BQA115" s="11"/>
      <c r="BQB115" s="11"/>
      <c r="BQC115" s="11"/>
      <c r="BQD115" s="11"/>
      <c r="BQE115" s="11"/>
      <c r="BQF115" s="11"/>
      <c r="BQG115" s="11"/>
      <c r="BQH115" s="11"/>
      <c r="BQI115" s="11"/>
      <c r="BQJ115" s="11"/>
      <c r="BQK115" s="11"/>
      <c r="BQL115" s="11"/>
      <c r="BQM115" s="11"/>
      <c r="BQN115" s="11"/>
      <c r="BQO115" s="11"/>
      <c r="BQP115" s="11"/>
      <c r="BQQ115" s="11"/>
      <c r="BQR115" s="11"/>
      <c r="BQS115" s="11"/>
      <c r="BQT115" s="11"/>
      <c r="BQU115" s="11"/>
      <c r="BQV115" s="11"/>
      <c r="BQW115" s="11"/>
      <c r="BQX115" s="11"/>
      <c r="BQY115" s="11"/>
      <c r="BQZ115" s="11"/>
      <c r="BRA115" s="11"/>
      <c r="BRB115" s="11"/>
      <c r="BRC115" s="11"/>
      <c r="BRD115" s="11"/>
      <c r="BRE115" s="11"/>
      <c r="BRF115" s="11"/>
      <c r="BRG115" s="11"/>
      <c r="BRH115" s="11"/>
      <c r="BRI115" s="11"/>
      <c r="BRJ115" s="11"/>
      <c r="BRK115" s="11"/>
      <c r="BRL115" s="11"/>
      <c r="BRM115" s="11"/>
      <c r="BRN115" s="11"/>
      <c r="BRO115" s="11"/>
      <c r="BRP115" s="11"/>
      <c r="BRQ115" s="11"/>
      <c r="BRR115" s="11"/>
      <c r="BRS115" s="11"/>
      <c r="BRT115" s="11"/>
      <c r="BRU115" s="11"/>
      <c r="BRV115" s="11"/>
      <c r="BRW115" s="11"/>
      <c r="BRX115" s="11"/>
      <c r="BRY115" s="11"/>
      <c r="BRZ115" s="11"/>
      <c r="BSA115" s="11"/>
      <c r="BSB115" s="11"/>
      <c r="BSC115" s="11"/>
      <c r="BSD115" s="11"/>
      <c r="BSE115" s="11"/>
      <c r="BSF115" s="11"/>
      <c r="BSG115" s="11"/>
      <c r="BSH115" s="11"/>
      <c r="BSI115" s="11"/>
      <c r="BSJ115" s="11"/>
      <c r="BSK115" s="11"/>
      <c r="BSL115" s="11"/>
      <c r="BSM115" s="11"/>
      <c r="BSN115" s="11"/>
      <c r="BSO115" s="11"/>
      <c r="BSP115" s="11"/>
      <c r="BSQ115" s="11"/>
      <c r="BSR115" s="11"/>
      <c r="BSS115" s="11"/>
      <c r="BST115" s="11"/>
      <c r="BSU115" s="11"/>
      <c r="BSV115" s="11"/>
      <c r="BSW115" s="11"/>
      <c r="BSX115" s="11"/>
      <c r="BSY115" s="11"/>
      <c r="BSZ115" s="11"/>
      <c r="BTA115" s="11"/>
      <c r="BTB115" s="11"/>
      <c r="BTC115" s="11"/>
      <c r="BTD115" s="11"/>
      <c r="BTE115" s="11"/>
      <c r="BTF115" s="11"/>
      <c r="BTG115" s="11"/>
      <c r="BTH115" s="11"/>
      <c r="BTI115" s="11"/>
      <c r="BTJ115" s="11"/>
      <c r="BTK115" s="11"/>
      <c r="BTL115" s="11"/>
      <c r="BTM115" s="11"/>
      <c r="BTN115" s="11"/>
      <c r="BTO115" s="11"/>
      <c r="BTP115" s="11"/>
      <c r="BTQ115" s="11"/>
      <c r="BTR115" s="11"/>
      <c r="BTS115" s="11"/>
      <c r="BTT115" s="11"/>
      <c r="BTU115" s="11"/>
      <c r="BTV115" s="11"/>
      <c r="BTW115" s="11"/>
      <c r="BTX115" s="11"/>
      <c r="BTY115" s="11"/>
      <c r="BTZ115" s="11"/>
      <c r="BUA115" s="11"/>
      <c r="BUB115" s="11"/>
      <c r="BUC115" s="11"/>
      <c r="BUD115" s="11"/>
      <c r="BUE115" s="11"/>
      <c r="BUF115" s="11"/>
      <c r="BUG115" s="11"/>
      <c r="BUH115" s="11"/>
      <c r="BUI115" s="11"/>
      <c r="BUJ115" s="11"/>
      <c r="BUK115" s="11"/>
      <c r="BUL115" s="11"/>
      <c r="BUM115" s="11"/>
      <c r="BUN115" s="11"/>
      <c r="BUO115" s="11"/>
      <c r="BUP115" s="11"/>
      <c r="BUQ115" s="11"/>
      <c r="BUR115" s="11"/>
      <c r="BUS115" s="11"/>
      <c r="BUT115" s="11"/>
      <c r="BUU115" s="11"/>
      <c r="BUV115" s="11"/>
      <c r="BUW115" s="11"/>
      <c r="BUX115" s="11"/>
      <c r="BUY115" s="11"/>
      <c r="BUZ115" s="11"/>
      <c r="BVA115" s="11"/>
      <c r="BVB115" s="11"/>
      <c r="BVC115" s="11"/>
      <c r="BVD115" s="11"/>
      <c r="BVE115" s="11"/>
      <c r="BVF115" s="11"/>
      <c r="BVG115" s="11"/>
      <c r="BVH115" s="11"/>
      <c r="BVI115" s="11"/>
      <c r="BVJ115" s="11"/>
      <c r="BVK115" s="11"/>
      <c r="BVL115" s="11"/>
      <c r="BVM115" s="11"/>
      <c r="BVN115" s="11"/>
      <c r="BVO115" s="11"/>
      <c r="BVP115" s="11"/>
      <c r="BVQ115" s="11"/>
      <c r="BVR115" s="11"/>
      <c r="BVS115" s="11"/>
      <c r="BVT115" s="11"/>
      <c r="BVU115" s="11"/>
      <c r="BVV115" s="11"/>
      <c r="BVW115" s="11"/>
      <c r="BVX115" s="11"/>
      <c r="BVY115" s="11"/>
      <c r="BVZ115" s="11"/>
      <c r="BWA115" s="11"/>
      <c r="BWB115" s="11"/>
      <c r="BWC115" s="11"/>
      <c r="BWD115" s="11"/>
      <c r="BWE115" s="11"/>
      <c r="BWF115" s="11"/>
      <c r="BWG115" s="11"/>
      <c r="BWH115" s="11"/>
      <c r="BWI115" s="11"/>
      <c r="BWJ115" s="11"/>
      <c r="BWK115" s="11"/>
      <c r="BWL115" s="11"/>
      <c r="BWM115" s="11"/>
      <c r="BWN115" s="11"/>
      <c r="BWO115" s="11"/>
      <c r="BWP115" s="11"/>
      <c r="BWQ115" s="11"/>
      <c r="BWR115" s="11"/>
      <c r="BWS115" s="11"/>
      <c r="BWT115" s="11"/>
      <c r="BWU115" s="11"/>
      <c r="BWV115" s="11"/>
      <c r="BWW115" s="11"/>
      <c r="BWX115" s="11"/>
      <c r="BWY115" s="11"/>
      <c r="BWZ115" s="11"/>
      <c r="BXA115" s="11"/>
      <c r="BXB115" s="11"/>
      <c r="BXC115" s="11"/>
      <c r="BXD115" s="11"/>
      <c r="BXE115" s="11"/>
      <c r="BXF115" s="11"/>
      <c r="BXG115" s="11"/>
      <c r="BXH115" s="11"/>
      <c r="BXI115" s="11"/>
      <c r="BXJ115" s="11"/>
      <c r="BXK115" s="11"/>
      <c r="BXL115" s="11"/>
      <c r="BXM115" s="11"/>
      <c r="BXN115" s="11"/>
      <c r="BXO115" s="11"/>
      <c r="BXP115" s="11"/>
      <c r="BXQ115" s="11"/>
      <c r="BXR115" s="11"/>
      <c r="BXS115" s="11"/>
      <c r="BXT115" s="11"/>
      <c r="BXU115" s="11"/>
      <c r="BXV115" s="11"/>
      <c r="BXW115" s="11"/>
      <c r="BXX115" s="11"/>
      <c r="BXY115" s="11"/>
      <c r="BXZ115" s="11"/>
      <c r="BYA115" s="11"/>
      <c r="BYB115" s="11"/>
      <c r="BYC115" s="11"/>
      <c r="BYD115" s="11"/>
      <c r="BYE115" s="11"/>
      <c r="BYF115" s="11"/>
      <c r="BYG115" s="11"/>
      <c r="BYH115" s="11"/>
      <c r="BYI115" s="11"/>
      <c r="BYJ115" s="11"/>
      <c r="BYK115" s="11"/>
      <c r="BYL115" s="11"/>
      <c r="BYM115" s="11"/>
      <c r="BYN115" s="11"/>
      <c r="BYO115" s="11"/>
      <c r="BYP115" s="11"/>
      <c r="BYQ115" s="11"/>
      <c r="BYR115" s="11"/>
      <c r="BYS115" s="11"/>
      <c r="BYT115" s="11"/>
      <c r="BYU115" s="11"/>
      <c r="BYV115" s="11"/>
      <c r="BYW115" s="11"/>
      <c r="BYX115" s="11"/>
      <c r="BYY115" s="11"/>
      <c r="BYZ115" s="11"/>
      <c r="BZA115" s="11"/>
      <c r="BZB115" s="11"/>
      <c r="BZC115" s="11"/>
      <c r="BZD115" s="11"/>
      <c r="BZE115" s="11"/>
      <c r="BZF115" s="11"/>
      <c r="BZG115" s="11"/>
      <c r="BZH115" s="11"/>
      <c r="BZI115" s="11"/>
      <c r="BZJ115" s="11"/>
      <c r="BZK115" s="11"/>
      <c r="BZL115" s="11"/>
      <c r="BZM115" s="11"/>
      <c r="BZN115" s="11"/>
      <c r="BZO115" s="11"/>
      <c r="BZP115" s="11"/>
      <c r="BZQ115" s="11"/>
      <c r="BZR115" s="11"/>
      <c r="BZS115" s="11"/>
      <c r="BZT115" s="11"/>
      <c r="BZU115" s="11"/>
      <c r="BZV115" s="11"/>
      <c r="BZW115" s="11"/>
      <c r="BZX115" s="11"/>
      <c r="BZY115" s="11"/>
      <c r="BZZ115" s="11"/>
      <c r="CAA115" s="11"/>
      <c r="CAB115" s="11"/>
      <c r="CAC115" s="11"/>
      <c r="CAD115" s="11"/>
      <c r="CAE115" s="11"/>
      <c r="CAF115" s="11"/>
      <c r="CAG115" s="11"/>
      <c r="CAH115" s="11"/>
      <c r="CAI115" s="11"/>
      <c r="CAJ115" s="11"/>
      <c r="CAK115" s="11"/>
      <c r="CAL115" s="11"/>
      <c r="CAM115" s="11"/>
      <c r="CAN115" s="11"/>
      <c r="CAO115" s="11"/>
      <c r="CAP115" s="11"/>
      <c r="CAQ115" s="11"/>
      <c r="CAR115" s="11"/>
      <c r="CAS115" s="11"/>
      <c r="CAT115" s="11"/>
      <c r="CAU115" s="11"/>
      <c r="CAV115" s="11"/>
      <c r="CAW115" s="11"/>
      <c r="CAX115" s="11"/>
      <c r="CAY115" s="11"/>
      <c r="CAZ115" s="11"/>
      <c r="CBA115" s="11"/>
      <c r="CBB115" s="11"/>
      <c r="CBC115" s="11"/>
      <c r="CBD115" s="11"/>
      <c r="CBE115" s="11"/>
      <c r="CBF115" s="11"/>
      <c r="CBG115" s="11"/>
      <c r="CBH115" s="11"/>
      <c r="CBI115" s="11"/>
      <c r="CBJ115" s="11"/>
      <c r="CBK115" s="11"/>
      <c r="CBL115" s="11"/>
      <c r="CBM115" s="11"/>
      <c r="CBN115" s="11"/>
      <c r="CBO115" s="11"/>
      <c r="CBP115" s="11"/>
      <c r="CBQ115" s="11"/>
      <c r="CBR115" s="11"/>
      <c r="CBS115" s="11"/>
      <c r="CBT115" s="11"/>
      <c r="CBU115" s="11"/>
      <c r="CBV115" s="11"/>
      <c r="CBW115" s="11"/>
      <c r="CBX115" s="11"/>
      <c r="CBY115" s="11"/>
      <c r="CBZ115" s="11"/>
      <c r="CCA115" s="11"/>
      <c r="CCB115" s="11"/>
      <c r="CCC115" s="11"/>
      <c r="CCD115" s="11"/>
      <c r="CCE115" s="11"/>
      <c r="CCF115" s="11"/>
      <c r="CCG115" s="11"/>
      <c r="CCH115" s="11"/>
      <c r="CCI115" s="11"/>
      <c r="CCJ115" s="11"/>
      <c r="CCK115" s="11"/>
      <c r="CCL115" s="11"/>
      <c r="CCM115" s="11"/>
      <c r="CCN115" s="11"/>
      <c r="CCO115" s="11"/>
      <c r="CCP115" s="11"/>
      <c r="CCQ115" s="11"/>
      <c r="CCR115" s="11"/>
      <c r="CCS115" s="11"/>
      <c r="CCT115" s="11"/>
      <c r="CCU115" s="11"/>
      <c r="CCV115" s="11"/>
      <c r="CCW115" s="11"/>
      <c r="CCX115" s="11"/>
      <c r="CCY115" s="11"/>
      <c r="CCZ115" s="11"/>
      <c r="CDA115" s="11"/>
      <c r="CDB115" s="11"/>
      <c r="CDC115" s="11"/>
      <c r="CDD115" s="11"/>
      <c r="CDE115" s="11"/>
      <c r="CDF115" s="11"/>
      <c r="CDG115" s="11"/>
      <c r="CDH115" s="11"/>
      <c r="CDI115" s="11"/>
      <c r="CDJ115" s="11"/>
      <c r="CDK115" s="11"/>
      <c r="CDL115" s="11"/>
      <c r="CDM115" s="11"/>
      <c r="CDN115" s="11"/>
      <c r="CDO115" s="11"/>
      <c r="CDP115" s="11"/>
      <c r="CDQ115" s="11"/>
      <c r="CDR115" s="11"/>
      <c r="CDS115" s="11"/>
      <c r="CDT115" s="11"/>
      <c r="CDU115" s="11"/>
      <c r="CDV115" s="11"/>
      <c r="CDW115" s="11"/>
      <c r="CDX115" s="11"/>
      <c r="CDY115" s="11"/>
      <c r="CDZ115" s="11"/>
      <c r="CEA115" s="11"/>
      <c r="CEB115" s="11"/>
      <c r="CEC115" s="11"/>
      <c r="CED115" s="11"/>
      <c r="CEE115" s="11"/>
      <c r="CEF115" s="11"/>
      <c r="CEG115" s="11"/>
      <c r="CEH115" s="11"/>
      <c r="CEI115" s="11"/>
      <c r="CEJ115" s="11"/>
      <c r="CEK115" s="11"/>
      <c r="CEL115" s="11"/>
      <c r="CEM115" s="11"/>
      <c r="CEN115" s="11"/>
      <c r="CEO115" s="11"/>
      <c r="CEP115" s="11"/>
      <c r="CEQ115" s="11"/>
      <c r="CER115" s="11"/>
      <c r="CES115" s="11"/>
      <c r="CET115" s="11"/>
      <c r="CEU115" s="11"/>
      <c r="CEV115" s="11"/>
      <c r="CEW115" s="11"/>
      <c r="CEX115" s="11"/>
      <c r="CEY115" s="11"/>
      <c r="CEZ115" s="11"/>
      <c r="CFA115" s="11"/>
      <c r="CFB115" s="11"/>
      <c r="CFC115" s="11"/>
      <c r="CFD115" s="11"/>
      <c r="CFE115" s="11"/>
      <c r="CFF115" s="11"/>
      <c r="CFG115" s="11"/>
      <c r="CFH115" s="11"/>
      <c r="CFI115" s="11"/>
      <c r="CFJ115" s="11"/>
      <c r="CFK115" s="11"/>
      <c r="CFL115" s="11"/>
      <c r="CFM115" s="11"/>
      <c r="CFN115" s="11"/>
      <c r="CFO115" s="11"/>
      <c r="CFP115" s="11"/>
      <c r="CFQ115" s="11"/>
      <c r="CFR115" s="11"/>
      <c r="CFS115" s="11"/>
      <c r="CFT115" s="11"/>
      <c r="CFU115" s="11"/>
      <c r="CFV115" s="11"/>
      <c r="CFW115" s="11"/>
      <c r="CFX115" s="11"/>
      <c r="CFY115" s="11"/>
      <c r="CFZ115" s="11"/>
      <c r="CGA115" s="11"/>
      <c r="CGB115" s="11"/>
      <c r="CGC115" s="11"/>
      <c r="CGD115" s="11"/>
      <c r="CGE115" s="11"/>
      <c r="CGF115" s="11"/>
      <c r="CGG115" s="11"/>
      <c r="CGH115" s="11"/>
      <c r="CGI115" s="11"/>
      <c r="CGJ115" s="11"/>
      <c r="CGK115" s="11"/>
      <c r="CGL115" s="11"/>
      <c r="CGM115" s="11"/>
      <c r="CGN115" s="11"/>
      <c r="CGO115" s="11"/>
      <c r="CGP115" s="11"/>
      <c r="CGQ115" s="11"/>
      <c r="CGR115" s="11"/>
      <c r="CGS115" s="11"/>
      <c r="CGT115" s="11"/>
      <c r="CGU115" s="11"/>
      <c r="CGV115" s="11"/>
      <c r="CGW115" s="11"/>
      <c r="CGX115" s="11"/>
      <c r="CGY115" s="11"/>
      <c r="CGZ115" s="11"/>
      <c r="CHA115" s="11"/>
      <c r="CHB115" s="11"/>
      <c r="CHC115" s="11"/>
      <c r="CHD115" s="11"/>
      <c r="CHE115" s="11"/>
      <c r="CHF115" s="11"/>
      <c r="CHG115" s="11"/>
      <c r="CHH115" s="11"/>
      <c r="CHI115" s="11"/>
      <c r="CHJ115" s="11"/>
      <c r="CHK115" s="11"/>
      <c r="CHL115" s="11"/>
      <c r="CHM115" s="11"/>
      <c r="CHN115" s="11"/>
      <c r="CHO115" s="11"/>
      <c r="CHP115" s="11"/>
      <c r="CHQ115" s="11"/>
      <c r="CHR115" s="11"/>
      <c r="CHS115" s="11"/>
      <c r="CHT115" s="11"/>
      <c r="CHU115" s="11"/>
      <c r="CHV115" s="11"/>
      <c r="CHW115" s="11"/>
      <c r="CHX115" s="11"/>
      <c r="CHY115" s="11"/>
      <c r="CHZ115" s="11"/>
      <c r="CIA115" s="11"/>
      <c r="CIB115" s="11"/>
      <c r="CIC115" s="11"/>
      <c r="CID115" s="11"/>
      <c r="CIE115" s="11"/>
      <c r="CIF115" s="11"/>
      <c r="CIG115" s="11"/>
      <c r="CIH115" s="11"/>
      <c r="CII115" s="11"/>
      <c r="CIJ115" s="11"/>
      <c r="CIK115" s="11"/>
      <c r="CIL115" s="11"/>
      <c r="CIM115" s="11"/>
      <c r="CIN115" s="11"/>
      <c r="CIO115" s="11"/>
      <c r="CIP115" s="11"/>
      <c r="CIQ115" s="11"/>
      <c r="CIR115" s="11"/>
      <c r="CIS115" s="11"/>
      <c r="CIT115" s="11"/>
      <c r="CIU115" s="11"/>
      <c r="CIV115" s="11"/>
      <c r="CIW115" s="11"/>
      <c r="CIX115" s="11"/>
      <c r="CIY115" s="11"/>
      <c r="CIZ115" s="11"/>
      <c r="CJA115" s="11"/>
      <c r="CJB115" s="11"/>
      <c r="CJC115" s="11"/>
      <c r="CJD115" s="11"/>
      <c r="CJE115" s="11"/>
      <c r="CJF115" s="11"/>
      <c r="CJG115" s="11"/>
      <c r="CJH115" s="11"/>
      <c r="CJI115" s="11"/>
      <c r="CJJ115" s="11"/>
      <c r="CJK115" s="11"/>
      <c r="CJL115" s="11"/>
      <c r="CJM115" s="11"/>
      <c r="CJN115" s="11"/>
      <c r="CJO115" s="11"/>
      <c r="CJP115" s="11"/>
      <c r="CJQ115" s="11"/>
      <c r="CJR115" s="11"/>
      <c r="CJS115" s="11"/>
      <c r="CJT115" s="11"/>
      <c r="CJU115" s="11"/>
      <c r="CJV115" s="11"/>
      <c r="CJW115" s="11"/>
      <c r="CJX115" s="11"/>
      <c r="CJY115" s="11"/>
      <c r="CJZ115" s="11"/>
      <c r="CKA115" s="11"/>
      <c r="CKB115" s="11"/>
      <c r="CKC115" s="11"/>
      <c r="CKD115" s="11"/>
      <c r="CKE115" s="11"/>
      <c r="CKF115" s="11"/>
      <c r="CKG115" s="11"/>
      <c r="CKH115" s="11"/>
      <c r="CKI115" s="11"/>
      <c r="CKJ115" s="11"/>
      <c r="CKK115" s="11"/>
      <c r="CKL115" s="11"/>
      <c r="CKM115" s="11"/>
      <c r="CKN115" s="11"/>
      <c r="CKO115" s="11"/>
      <c r="CKP115" s="11"/>
      <c r="CKQ115" s="11"/>
      <c r="CKR115" s="11"/>
      <c r="CKS115" s="11"/>
      <c r="CKT115" s="11"/>
      <c r="CKU115" s="11"/>
      <c r="CKV115" s="11"/>
      <c r="CKW115" s="11"/>
      <c r="CKX115" s="11"/>
      <c r="CKY115" s="11"/>
      <c r="CKZ115" s="11"/>
      <c r="CLA115" s="11"/>
      <c r="CLB115" s="11"/>
      <c r="CLC115" s="11"/>
      <c r="CLD115" s="11"/>
      <c r="CLE115" s="11"/>
      <c r="CLF115" s="11"/>
      <c r="CLG115" s="11"/>
      <c r="CLH115" s="11"/>
      <c r="CLI115" s="11"/>
      <c r="CLJ115" s="11"/>
      <c r="CLK115" s="11"/>
      <c r="CLL115" s="11"/>
      <c r="CLM115" s="11"/>
      <c r="CLN115" s="11"/>
      <c r="CLO115" s="11"/>
      <c r="CLP115" s="11"/>
      <c r="CLQ115" s="11"/>
      <c r="CLR115" s="11"/>
      <c r="CLS115" s="11"/>
      <c r="CLT115" s="11"/>
      <c r="CLU115" s="11"/>
      <c r="CLV115" s="11"/>
      <c r="CLW115" s="11"/>
      <c r="CLX115" s="11"/>
      <c r="CLY115" s="11"/>
      <c r="CLZ115" s="11"/>
      <c r="CMA115" s="11"/>
      <c r="CMB115" s="11"/>
      <c r="CMC115" s="11"/>
      <c r="CMD115" s="11"/>
      <c r="CME115" s="11"/>
      <c r="CMF115" s="11"/>
      <c r="CMG115" s="11"/>
      <c r="CMH115" s="11"/>
      <c r="CMI115" s="11"/>
      <c r="CMJ115" s="11"/>
      <c r="CMK115" s="11"/>
      <c r="CML115" s="11"/>
      <c r="CMM115" s="11"/>
      <c r="CMN115" s="11"/>
      <c r="CMO115" s="11"/>
      <c r="CMP115" s="11"/>
      <c r="CMQ115" s="11"/>
      <c r="CMR115" s="11"/>
      <c r="CMS115" s="11"/>
      <c r="CMT115" s="11"/>
      <c r="CMU115" s="11"/>
      <c r="CMV115" s="11"/>
      <c r="CMW115" s="11"/>
      <c r="CMX115" s="11"/>
      <c r="CMY115" s="11"/>
      <c r="CMZ115" s="11"/>
      <c r="CNA115" s="11"/>
      <c r="CNB115" s="11"/>
      <c r="CNC115" s="11"/>
      <c r="CND115" s="11"/>
      <c r="CNE115" s="11"/>
      <c r="CNF115" s="11"/>
      <c r="CNG115" s="11"/>
      <c r="CNH115" s="11"/>
      <c r="CNI115" s="11"/>
      <c r="CNJ115" s="11"/>
      <c r="CNK115" s="11"/>
      <c r="CNL115" s="11"/>
      <c r="CNM115" s="11"/>
      <c r="CNN115" s="11"/>
      <c r="CNO115" s="11"/>
      <c r="CNP115" s="11"/>
      <c r="CNQ115" s="11"/>
      <c r="CNR115" s="11"/>
      <c r="CNS115" s="11"/>
      <c r="CNT115" s="11"/>
      <c r="CNU115" s="11"/>
      <c r="CNV115" s="11"/>
      <c r="CNW115" s="11"/>
      <c r="CNX115" s="11"/>
      <c r="CNY115" s="11"/>
      <c r="CNZ115" s="11"/>
      <c r="COA115" s="11"/>
      <c r="COB115" s="11"/>
      <c r="COC115" s="11"/>
      <c r="COD115" s="11"/>
      <c r="COE115" s="11"/>
      <c r="COF115" s="11"/>
      <c r="COG115" s="11"/>
      <c r="COH115" s="11"/>
      <c r="COI115" s="11"/>
      <c r="COJ115" s="11"/>
      <c r="COK115" s="11"/>
      <c r="COL115" s="11"/>
      <c r="COM115" s="11"/>
      <c r="CON115" s="11"/>
      <c r="COO115" s="11"/>
      <c r="COP115" s="11"/>
      <c r="COQ115" s="11"/>
      <c r="COR115" s="11"/>
      <c r="COS115" s="11"/>
      <c r="COT115" s="11"/>
      <c r="COU115" s="11"/>
      <c r="COV115" s="11"/>
      <c r="COW115" s="11"/>
      <c r="COX115" s="11"/>
      <c r="COY115" s="11"/>
      <c r="COZ115" s="11"/>
      <c r="CPA115" s="11"/>
      <c r="CPB115" s="11"/>
      <c r="CPC115" s="11"/>
      <c r="CPD115" s="11"/>
      <c r="CPE115" s="11"/>
      <c r="CPF115" s="11"/>
      <c r="CPG115" s="11"/>
      <c r="CPH115" s="11"/>
      <c r="CPI115" s="11"/>
      <c r="CPJ115" s="11"/>
      <c r="CPK115" s="11"/>
      <c r="CPL115" s="11"/>
      <c r="CPM115" s="11"/>
      <c r="CPN115" s="11"/>
      <c r="CPO115" s="11"/>
      <c r="CPP115" s="11"/>
      <c r="CPQ115" s="11"/>
      <c r="CPR115" s="11"/>
      <c r="CPS115" s="11"/>
      <c r="CPT115" s="11"/>
      <c r="CPU115" s="11"/>
      <c r="CPV115" s="11"/>
      <c r="CPW115" s="11"/>
      <c r="CPX115" s="11"/>
      <c r="CPY115" s="11"/>
      <c r="CPZ115" s="11"/>
      <c r="CQA115" s="11"/>
      <c r="CQB115" s="11"/>
      <c r="CQC115" s="11"/>
      <c r="CQD115" s="11"/>
      <c r="CQE115" s="11"/>
      <c r="CQF115" s="11"/>
      <c r="CQG115" s="11"/>
      <c r="CQH115" s="11"/>
      <c r="CQI115" s="11"/>
      <c r="CQJ115" s="11"/>
      <c r="CQK115" s="11"/>
      <c r="CQL115" s="11"/>
      <c r="CQM115" s="11"/>
      <c r="CQN115" s="11"/>
      <c r="CQO115" s="11"/>
      <c r="CQP115" s="11"/>
      <c r="CQQ115" s="11"/>
      <c r="CQR115" s="11"/>
      <c r="CQS115" s="11"/>
      <c r="CQT115" s="11"/>
      <c r="CQU115" s="11"/>
      <c r="CQV115" s="11"/>
      <c r="CQW115" s="11"/>
      <c r="CQX115" s="11"/>
      <c r="CQY115" s="11"/>
      <c r="CQZ115" s="11"/>
      <c r="CRA115" s="11"/>
      <c r="CRB115" s="11"/>
      <c r="CRC115" s="11"/>
      <c r="CRD115" s="11"/>
      <c r="CRE115" s="11"/>
      <c r="CRF115" s="11"/>
      <c r="CRG115" s="11"/>
      <c r="CRH115" s="11"/>
      <c r="CRI115" s="11"/>
      <c r="CRJ115" s="11"/>
      <c r="CRK115" s="11"/>
      <c r="CRL115" s="11"/>
      <c r="CRM115" s="11"/>
      <c r="CRN115" s="11"/>
      <c r="CRO115" s="11"/>
      <c r="CRP115" s="11"/>
      <c r="CRQ115" s="11"/>
      <c r="CRR115" s="11"/>
      <c r="CRS115" s="11"/>
      <c r="CRT115" s="11"/>
      <c r="CRU115" s="11"/>
      <c r="CRV115" s="11"/>
      <c r="CRW115" s="11"/>
      <c r="CRX115" s="11"/>
      <c r="CRY115" s="11"/>
      <c r="CRZ115" s="11"/>
      <c r="CSA115" s="11"/>
      <c r="CSB115" s="11"/>
      <c r="CSC115" s="11"/>
      <c r="CSD115" s="11"/>
      <c r="CSE115" s="11"/>
      <c r="CSF115" s="11"/>
      <c r="CSG115" s="11"/>
      <c r="CSH115" s="11"/>
      <c r="CSI115" s="11"/>
      <c r="CSJ115" s="11"/>
      <c r="CSK115" s="11"/>
      <c r="CSL115" s="11"/>
      <c r="CSM115" s="11"/>
      <c r="CSN115" s="11"/>
      <c r="CSO115" s="11"/>
      <c r="CSP115" s="11"/>
      <c r="CSQ115" s="11"/>
      <c r="CSR115" s="11"/>
      <c r="CSS115" s="11"/>
      <c r="CST115" s="11"/>
      <c r="CSU115" s="11"/>
      <c r="CSV115" s="11"/>
      <c r="CSW115" s="11"/>
      <c r="CSX115" s="11"/>
      <c r="CSY115" s="11"/>
      <c r="CSZ115" s="11"/>
      <c r="CTA115" s="11"/>
      <c r="CTB115" s="11"/>
      <c r="CTC115" s="11"/>
      <c r="CTD115" s="11"/>
      <c r="CTE115" s="11"/>
      <c r="CTF115" s="11"/>
      <c r="CTG115" s="11"/>
      <c r="CTH115" s="11"/>
      <c r="CTI115" s="11"/>
      <c r="CTJ115" s="11"/>
      <c r="CTK115" s="11"/>
      <c r="CTL115" s="11"/>
      <c r="CTM115" s="11"/>
      <c r="CTN115" s="11"/>
      <c r="CTO115" s="11"/>
      <c r="CTP115" s="11"/>
      <c r="CTQ115" s="11"/>
      <c r="CTR115" s="11"/>
      <c r="CTS115" s="11"/>
      <c r="CTT115" s="11"/>
      <c r="CTU115" s="11"/>
      <c r="CTV115" s="11"/>
      <c r="CTW115" s="11"/>
      <c r="CTX115" s="11"/>
      <c r="CTY115" s="11"/>
      <c r="CTZ115" s="11"/>
      <c r="CUA115" s="11"/>
      <c r="CUB115" s="11"/>
      <c r="CUC115" s="11"/>
      <c r="CUD115" s="11"/>
      <c r="CUE115" s="11"/>
      <c r="CUF115" s="11"/>
      <c r="CUG115" s="11"/>
      <c r="CUH115" s="11"/>
      <c r="CUI115" s="11"/>
      <c r="CUJ115" s="11"/>
      <c r="CUK115" s="11"/>
      <c r="CUL115" s="11"/>
      <c r="CUM115" s="11"/>
      <c r="CUN115" s="11"/>
      <c r="CUO115" s="11"/>
      <c r="CUP115" s="11"/>
      <c r="CUQ115" s="11"/>
      <c r="CUR115" s="11"/>
      <c r="CUS115" s="11"/>
      <c r="CUT115" s="11"/>
      <c r="CUU115" s="11"/>
      <c r="CUV115" s="11"/>
      <c r="CUW115" s="11"/>
      <c r="CUX115" s="11"/>
      <c r="CUY115" s="11"/>
      <c r="CUZ115" s="11"/>
      <c r="CVA115" s="11"/>
      <c r="CVB115" s="11"/>
      <c r="CVC115" s="11"/>
      <c r="CVD115" s="11"/>
      <c r="CVE115" s="11"/>
      <c r="CVF115" s="11"/>
      <c r="CVG115" s="11"/>
      <c r="CVH115" s="11"/>
      <c r="CVI115" s="11"/>
      <c r="CVJ115" s="11"/>
      <c r="CVK115" s="11"/>
      <c r="CVL115" s="11"/>
      <c r="CVM115" s="11"/>
      <c r="CVN115" s="11"/>
      <c r="CVO115" s="11"/>
      <c r="CVP115" s="11"/>
      <c r="CVQ115" s="11"/>
      <c r="CVR115" s="11"/>
      <c r="CVS115" s="11"/>
      <c r="CVT115" s="11"/>
      <c r="CVU115" s="11"/>
      <c r="CVV115" s="11"/>
      <c r="CVW115" s="11"/>
      <c r="CVX115" s="11"/>
      <c r="CVY115" s="11"/>
      <c r="CVZ115" s="11"/>
      <c r="CWA115" s="11"/>
      <c r="CWB115" s="11"/>
      <c r="CWC115" s="11"/>
      <c r="CWD115" s="11"/>
      <c r="CWE115" s="11"/>
      <c r="CWF115" s="11"/>
      <c r="CWG115" s="11"/>
      <c r="CWH115" s="11"/>
      <c r="CWI115" s="11"/>
      <c r="CWJ115" s="11"/>
      <c r="CWK115" s="11"/>
      <c r="CWL115" s="11"/>
      <c r="CWM115" s="11"/>
      <c r="CWN115" s="11"/>
      <c r="CWO115" s="11"/>
      <c r="CWP115" s="11"/>
      <c r="CWQ115" s="11"/>
      <c r="CWR115" s="11"/>
      <c r="CWS115" s="11"/>
      <c r="CWT115" s="11"/>
      <c r="CWU115" s="11"/>
      <c r="CWV115" s="11"/>
      <c r="CWW115" s="11"/>
      <c r="CWX115" s="11"/>
      <c r="CWY115" s="11"/>
      <c r="CWZ115" s="11"/>
      <c r="CXA115" s="11"/>
      <c r="CXB115" s="11"/>
      <c r="CXC115" s="11"/>
      <c r="CXD115" s="11"/>
      <c r="CXE115" s="11"/>
      <c r="CXF115" s="11"/>
      <c r="CXG115" s="11"/>
      <c r="CXH115" s="11"/>
      <c r="CXI115" s="11"/>
      <c r="CXJ115" s="11"/>
      <c r="CXK115" s="11"/>
      <c r="CXL115" s="11"/>
      <c r="CXM115" s="11"/>
      <c r="CXN115" s="11"/>
      <c r="CXO115" s="11"/>
      <c r="CXP115" s="11"/>
      <c r="CXQ115" s="11"/>
      <c r="CXR115" s="11"/>
      <c r="CXS115" s="11"/>
      <c r="CXT115" s="11"/>
      <c r="CXU115" s="11"/>
      <c r="CXV115" s="11"/>
      <c r="CXW115" s="11"/>
      <c r="CXX115" s="11"/>
      <c r="CXY115" s="11"/>
      <c r="CXZ115" s="11"/>
      <c r="CYA115" s="11"/>
      <c r="CYB115" s="11"/>
      <c r="CYC115" s="11"/>
      <c r="CYD115" s="11"/>
      <c r="CYE115" s="11"/>
      <c r="CYF115" s="11"/>
      <c r="CYG115" s="11"/>
      <c r="CYH115" s="11"/>
      <c r="CYI115" s="11"/>
      <c r="CYJ115" s="11"/>
      <c r="CYK115" s="11"/>
      <c r="CYL115" s="11"/>
      <c r="CYM115" s="11"/>
      <c r="CYN115" s="11"/>
      <c r="CYO115" s="11"/>
      <c r="CYP115" s="11"/>
      <c r="CYQ115" s="11"/>
      <c r="CYR115" s="11"/>
      <c r="CYS115" s="11"/>
      <c r="CYT115" s="11"/>
      <c r="CYU115" s="11"/>
      <c r="CYV115" s="11"/>
      <c r="CYW115" s="11"/>
      <c r="CYX115" s="11"/>
      <c r="CYY115" s="11"/>
      <c r="CYZ115" s="11"/>
      <c r="CZA115" s="11"/>
      <c r="CZB115" s="11"/>
      <c r="CZC115" s="11"/>
      <c r="CZD115" s="11"/>
      <c r="CZE115" s="11"/>
      <c r="CZF115" s="11"/>
      <c r="CZG115" s="11"/>
      <c r="CZH115" s="11"/>
      <c r="CZI115" s="11"/>
      <c r="CZJ115" s="11"/>
      <c r="CZK115" s="11"/>
      <c r="CZL115" s="11"/>
      <c r="CZM115" s="11"/>
      <c r="CZN115" s="11"/>
      <c r="CZO115" s="11"/>
      <c r="CZP115" s="11"/>
      <c r="CZQ115" s="11"/>
      <c r="CZR115" s="11"/>
      <c r="CZS115" s="11"/>
      <c r="CZT115" s="11"/>
      <c r="CZU115" s="11"/>
      <c r="CZV115" s="11"/>
      <c r="CZW115" s="11"/>
      <c r="CZX115" s="11"/>
      <c r="CZY115" s="11"/>
      <c r="CZZ115" s="11"/>
      <c r="DAA115" s="11"/>
      <c r="DAB115" s="11"/>
      <c r="DAC115" s="11"/>
      <c r="DAD115" s="11"/>
      <c r="DAE115" s="11"/>
      <c r="DAF115" s="11"/>
      <c r="DAG115" s="11"/>
      <c r="DAH115" s="11"/>
      <c r="DAI115" s="11"/>
      <c r="DAJ115" s="11"/>
      <c r="DAK115" s="11"/>
      <c r="DAL115" s="11"/>
      <c r="DAM115" s="11"/>
      <c r="DAN115" s="11"/>
      <c r="DAO115" s="11"/>
      <c r="DAP115" s="11"/>
      <c r="DAQ115" s="11"/>
      <c r="DAR115" s="11"/>
      <c r="DAS115" s="11"/>
      <c r="DAT115" s="11"/>
      <c r="DAU115" s="11"/>
      <c r="DAV115" s="11"/>
      <c r="DAW115" s="11"/>
      <c r="DAX115" s="11"/>
      <c r="DAY115" s="11"/>
      <c r="DAZ115" s="11"/>
      <c r="DBA115" s="11"/>
      <c r="DBB115" s="11"/>
      <c r="DBC115" s="11"/>
      <c r="DBD115" s="11"/>
      <c r="DBE115" s="11"/>
      <c r="DBF115" s="11"/>
      <c r="DBG115" s="11"/>
      <c r="DBH115" s="11"/>
      <c r="DBI115" s="11"/>
      <c r="DBJ115" s="11"/>
      <c r="DBK115" s="11"/>
      <c r="DBL115" s="11"/>
      <c r="DBM115" s="11"/>
      <c r="DBN115" s="11"/>
      <c r="DBO115" s="11"/>
      <c r="DBP115" s="11"/>
      <c r="DBQ115" s="11"/>
      <c r="DBR115" s="11"/>
      <c r="DBS115" s="11"/>
      <c r="DBT115" s="11"/>
      <c r="DBU115" s="11"/>
      <c r="DBV115" s="11"/>
      <c r="DBW115" s="11"/>
      <c r="DBX115" s="11"/>
      <c r="DBY115" s="11"/>
      <c r="DBZ115" s="11"/>
      <c r="DCA115" s="11"/>
      <c r="DCB115" s="11"/>
      <c r="DCC115" s="11"/>
      <c r="DCD115" s="11"/>
      <c r="DCE115" s="11"/>
      <c r="DCF115" s="11"/>
      <c r="DCG115" s="11"/>
      <c r="DCH115" s="11"/>
      <c r="DCI115" s="11"/>
      <c r="DCJ115" s="11"/>
      <c r="DCK115" s="11"/>
      <c r="DCL115" s="11"/>
      <c r="DCM115" s="11"/>
      <c r="DCN115" s="11"/>
      <c r="DCO115" s="11"/>
      <c r="DCP115" s="11"/>
      <c r="DCQ115" s="11"/>
      <c r="DCR115" s="11"/>
      <c r="DCS115" s="11"/>
      <c r="DCT115" s="11"/>
      <c r="DCU115" s="11"/>
      <c r="DCV115" s="11"/>
      <c r="DCW115" s="11"/>
      <c r="DCX115" s="11"/>
      <c r="DCY115" s="11"/>
      <c r="DCZ115" s="11"/>
      <c r="DDA115" s="11"/>
      <c r="DDB115" s="11"/>
      <c r="DDC115" s="11"/>
      <c r="DDD115" s="11"/>
      <c r="DDE115" s="11"/>
      <c r="DDF115" s="11"/>
      <c r="DDG115" s="11"/>
      <c r="DDH115" s="11"/>
      <c r="DDI115" s="11"/>
      <c r="DDJ115" s="11"/>
      <c r="DDK115" s="11"/>
      <c r="DDL115" s="11"/>
      <c r="DDM115" s="11"/>
      <c r="DDN115" s="11"/>
      <c r="DDO115" s="11"/>
      <c r="DDP115" s="11"/>
      <c r="DDQ115" s="11"/>
      <c r="DDR115" s="11"/>
      <c r="DDS115" s="11"/>
      <c r="DDT115" s="11"/>
      <c r="DDU115" s="11"/>
      <c r="DDV115" s="11"/>
      <c r="DDW115" s="11"/>
      <c r="DDX115" s="11"/>
      <c r="DDY115" s="11"/>
      <c r="DDZ115" s="11"/>
      <c r="DEA115" s="11"/>
      <c r="DEB115" s="11"/>
      <c r="DEC115" s="11"/>
      <c r="DED115" s="11"/>
      <c r="DEE115" s="11"/>
      <c r="DEF115" s="11"/>
      <c r="DEG115" s="11"/>
      <c r="DEH115" s="11"/>
      <c r="DEI115" s="11"/>
      <c r="DEJ115" s="11"/>
      <c r="DEK115" s="11"/>
      <c r="DEL115" s="11"/>
      <c r="DEM115" s="11"/>
      <c r="DEN115" s="11"/>
      <c r="DEO115" s="11"/>
      <c r="DEP115" s="11"/>
      <c r="DEQ115" s="11"/>
      <c r="DER115" s="11"/>
      <c r="DES115" s="11"/>
      <c r="DET115" s="11"/>
      <c r="DEU115" s="11"/>
      <c r="DEV115" s="11"/>
      <c r="DEW115" s="11"/>
      <c r="DEX115" s="11"/>
      <c r="DEY115" s="11"/>
      <c r="DEZ115" s="11"/>
      <c r="DFA115" s="11"/>
      <c r="DFB115" s="11"/>
      <c r="DFC115" s="11"/>
      <c r="DFD115" s="11"/>
      <c r="DFE115" s="11"/>
      <c r="DFF115" s="11"/>
      <c r="DFG115" s="11"/>
      <c r="DFH115" s="11"/>
      <c r="DFI115" s="11"/>
      <c r="DFJ115" s="11"/>
      <c r="DFK115" s="11"/>
      <c r="DFL115" s="11"/>
      <c r="DFM115" s="11"/>
      <c r="DFN115" s="11"/>
      <c r="DFO115" s="11"/>
      <c r="DFP115" s="11"/>
      <c r="DFQ115" s="11"/>
      <c r="DFR115" s="11"/>
      <c r="DFS115" s="11"/>
      <c r="DFT115" s="11"/>
      <c r="DFU115" s="11"/>
      <c r="DFV115" s="11"/>
      <c r="DFW115" s="11"/>
      <c r="DFX115" s="11"/>
      <c r="DFY115" s="11"/>
      <c r="DFZ115" s="11"/>
      <c r="DGA115" s="11"/>
      <c r="DGB115" s="11"/>
      <c r="DGC115" s="11"/>
      <c r="DGD115" s="11"/>
      <c r="DGE115" s="11"/>
      <c r="DGF115" s="11"/>
      <c r="DGG115" s="11"/>
      <c r="DGH115" s="11"/>
      <c r="DGI115" s="11"/>
      <c r="DGJ115" s="11"/>
      <c r="DGK115" s="11"/>
      <c r="DGL115" s="11"/>
      <c r="DGM115" s="11"/>
      <c r="DGN115" s="11"/>
      <c r="DGO115" s="11"/>
      <c r="DGP115" s="11"/>
      <c r="DGQ115" s="11"/>
      <c r="DGR115" s="11"/>
      <c r="DGS115" s="11"/>
      <c r="DGT115" s="11"/>
      <c r="DGU115" s="11"/>
      <c r="DGV115" s="11"/>
      <c r="DGW115" s="11"/>
      <c r="DGX115" s="11"/>
      <c r="DGY115" s="11"/>
      <c r="DGZ115" s="11"/>
      <c r="DHA115" s="11"/>
      <c r="DHB115" s="11"/>
      <c r="DHC115" s="11"/>
      <c r="DHD115" s="11"/>
      <c r="DHE115" s="11"/>
      <c r="DHF115" s="11"/>
      <c r="DHG115" s="11"/>
      <c r="DHH115" s="11"/>
      <c r="DHI115" s="11"/>
      <c r="DHJ115" s="11"/>
      <c r="DHK115" s="11"/>
      <c r="DHL115" s="11"/>
      <c r="DHM115" s="11"/>
      <c r="DHN115" s="11"/>
      <c r="DHO115" s="11"/>
      <c r="DHP115" s="11"/>
      <c r="DHQ115" s="11"/>
      <c r="DHR115" s="11"/>
      <c r="DHS115" s="11"/>
      <c r="DHT115" s="11"/>
      <c r="DHU115" s="11"/>
      <c r="DHV115" s="11"/>
      <c r="DHW115" s="11"/>
      <c r="DHX115" s="11"/>
      <c r="DHY115" s="11"/>
      <c r="DHZ115" s="11"/>
      <c r="DIA115" s="11"/>
      <c r="DIB115" s="11"/>
      <c r="DIC115" s="11"/>
      <c r="DID115" s="11"/>
      <c r="DIE115" s="11"/>
      <c r="DIF115" s="11"/>
      <c r="DIG115" s="11"/>
      <c r="DIH115" s="11"/>
      <c r="DII115" s="11"/>
      <c r="DIJ115" s="11"/>
      <c r="DIK115" s="11"/>
      <c r="DIL115" s="11"/>
      <c r="DIM115" s="11"/>
      <c r="DIN115" s="11"/>
      <c r="DIO115" s="11"/>
      <c r="DIP115" s="11"/>
      <c r="DIQ115" s="11"/>
      <c r="DIR115" s="11"/>
      <c r="DIS115" s="11"/>
      <c r="DIT115" s="11"/>
      <c r="DIU115" s="11"/>
      <c r="DIV115" s="11"/>
      <c r="DIW115" s="11"/>
      <c r="DIX115" s="11"/>
      <c r="DIY115" s="11"/>
      <c r="DIZ115" s="11"/>
      <c r="DJA115" s="11"/>
      <c r="DJB115" s="11"/>
      <c r="DJC115" s="11"/>
      <c r="DJD115" s="11"/>
      <c r="DJE115" s="11"/>
      <c r="DJF115" s="11"/>
      <c r="DJG115" s="11"/>
      <c r="DJH115" s="11"/>
      <c r="DJI115" s="11"/>
      <c r="DJJ115" s="11"/>
      <c r="DJK115" s="11"/>
      <c r="DJL115" s="11"/>
      <c r="DJM115" s="11"/>
      <c r="DJN115" s="11"/>
      <c r="DJO115" s="11"/>
      <c r="DJP115" s="11"/>
      <c r="DJQ115" s="11"/>
      <c r="DJR115" s="11"/>
      <c r="DJS115" s="11"/>
      <c r="DJT115" s="11"/>
      <c r="DJU115" s="11"/>
      <c r="DJV115" s="11"/>
      <c r="DJW115" s="11"/>
      <c r="DJX115" s="11"/>
      <c r="DJY115" s="11"/>
      <c r="DJZ115" s="11"/>
      <c r="DKA115" s="11"/>
      <c r="DKB115" s="11"/>
      <c r="DKC115" s="11"/>
      <c r="DKD115" s="11"/>
      <c r="DKE115" s="11"/>
      <c r="DKF115" s="11"/>
      <c r="DKG115" s="11"/>
      <c r="DKH115" s="11"/>
      <c r="DKI115" s="11"/>
      <c r="DKJ115" s="11"/>
      <c r="DKK115" s="11"/>
      <c r="DKL115" s="11"/>
      <c r="DKM115" s="11"/>
      <c r="DKN115" s="11"/>
      <c r="DKO115" s="11"/>
      <c r="DKP115" s="11"/>
      <c r="DKQ115" s="11"/>
      <c r="DKR115" s="11"/>
      <c r="DKS115" s="11"/>
      <c r="DKT115" s="11"/>
      <c r="DKU115" s="11"/>
      <c r="DKV115" s="11"/>
      <c r="DKW115" s="11"/>
      <c r="DKX115" s="11"/>
      <c r="DKY115" s="11"/>
      <c r="DKZ115" s="11"/>
      <c r="DLA115" s="11"/>
      <c r="DLB115" s="11"/>
      <c r="DLC115" s="11"/>
      <c r="DLD115" s="11"/>
      <c r="DLE115" s="11"/>
      <c r="DLF115" s="11"/>
      <c r="DLG115" s="11"/>
      <c r="DLH115" s="11"/>
      <c r="DLI115" s="11"/>
      <c r="DLJ115" s="11"/>
      <c r="DLK115" s="11"/>
      <c r="DLL115" s="11"/>
      <c r="DLM115" s="11"/>
      <c r="DLN115" s="11"/>
      <c r="DLO115" s="11"/>
      <c r="DLP115" s="11"/>
      <c r="DLQ115" s="11"/>
      <c r="DLR115" s="11"/>
      <c r="DLS115" s="11"/>
      <c r="DLT115" s="11"/>
      <c r="DLU115" s="11"/>
      <c r="DLV115" s="11"/>
      <c r="DLW115" s="11"/>
      <c r="DLX115" s="11"/>
      <c r="DLY115" s="11"/>
      <c r="DLZ115" s="11"/>
      <c r="DMA115" s="11"/>
      <c r="DMB115" s="11"/>
      <c r="DMC115" s="11"/>
      <c r="DMD115" s="11"/>
      <c r="DME115" s="11"/>
      <c r="DMF115" s="11"/>
      <c r="DMG115" s="11"/>
      <c r="DMH115" s="11"/>
      <c r="DMI115" s="11"/>
      <c r="DMJ115" s="11"/>
      <c r="DMK115" s="11"/>
      <c r="DML115" s="11"/>
      <c r="DMM115" s="11"/>
      <c r="DMN115" s="11"/>
      <c r="DMO115" s="11"/>
      <c r="DMP115" s="11"/>
      <c r="DMQ115" s="11"/>
      <c r="DMR115" s="11"/>
      <c r="DMS115" s="11"/>
      <c r="DMT115" s="11"/>
      <c r="DMU115" s="11"/>
      <c r="DMV115" s="11"/>
      <c r="DMW115" s="11"/>
      <c r="DMX115" s="11"/>
      <c r="DMY115" s="11"/>
      <c r="DMZ115" s="11"/>
      <c r="DNA115" s="11"/>
      <c r="DNB115" s="11"/>
      <c r="DNC115" s="11"/>
      <c r="DND115" s="11"/>
      <c r="DNE115" s="11"/>
      <c r="DNF115" s="11"/>
      <c r="DNG115" s="11"/>
      <c r="DNH115" s="11"/>
      <c r="DNI115" s="11"/>
      <c r="DNJ115" s="11"/>
      <c r="DNK115" s="11"/>
      <c r="DNL115" s="11"/>
      <c r="DNM115" s="11"/>
      <c r="DNN115" s="11"/>
      <c r="DNO115" s="11"/>
      <c r="DNP115" s="11"/>
      <c r="DNQ115" s="11"/>
      <c r="DNR115" s="11"/>
      <c r="DNS115" s="11"/>
      <c r="DNT115" s="11"/>
      <c r="DNU115" s="11"/>
      <c r="DNV115" s="11"/>
      <c r="DNW115" s="11"/>
      <c r="DNX115" s="11"/>
      <c r="DNY115" s="11"/>
      <c r="DNZ115" s="11"/>
      <c r="DOA115" s="11"/>
      <c r="DOB115" s="11"/>
      <c r="DOC115" s="11"/>
      <c r="DOD115" s="11"/>
      <c r="DOE115" s="11"/>
      <c r="DOF115" s="11"/>
      <c r="DOG115" s="11"/>
      <c r="DOH115" s="11"/>
      <c r="DOI115" s="11"/>
      <c r="DOJ115" s="11"/>
      <c r="DOK115" s="11"/>
      <c r="DOL115" s="11"/>
      <c r="DOM115" s="11"/>
      <c r="DON115" s="11"/>
      <c r="DOO115" s="11"/>
      <c r="DOP115" s="11"/>
      <c r="DOQ115" s="11"/>
      <c r="DOR115" s="11"/>
      <c r="DOS115" s="11"/>
      <c r="DOT115" s="11"/>
      <c r="DOU115" s="11"/>
      <c r="DOV115" s="11"/>
      <c r="DOW115" s="11"/>
      <c r="DOX115" s="11"/>
      <c r="DOY115" s="11"/>
      <c r="DOZ115" s="11"/>
      <c r="DPA115" s="11"/>
      <c r="DPB115" s="11"/>
      <c r="DPC115" s="11"/>
      <c r="DPD115" s="11"/>
      <c r="DPE115" s="11"/>
      <c r="DPF115" s="11"/>
      <c r="DPG115" s="11"/>
      <c r="DPH115" s="11"/>
      <c r="DPI115" s="11"/>
      <c r="DPJ115" s="11"/>
      <c r="DPK115" s="11"/>
      <c r="DPL115" s="11"/>
      <c r="DPM115" s="11"/>
      <c r="DPN115" s="11"/>
      <c r="DPO115" s="11"/>
      <c r="DPP115" s="11"/>
      <c r="DPQ115" s="11"/>
      <c r="DPR115" s="11"/>
      <c r="DPS115" s="11"/>
      <c r="DPT115" s="11"/>
      <c r="DPU115" s="11"/>
      <c r="DPV115" s="11"/>
      <c r="DPW115" s="11"/>
      <c r="DPX115" s="11"/>
      <c r="DPY115" s="11"/>
      <c r="DPZ115" s="11"/>
      <c r="DQA115" s="11"/>
      <c r="DQB115" s="11"/>
      <c r="DQC115" s="11"/>
      <c r="DQD115" s="11"/>
      <c r="DQE115" s="11"/>
      <c r="DQF115" s="11"/>
      <c r="DQG115" s="11"/>
      <c r="DQH115" s="11"/>
      <c r="DQI115" s="11"/>
      <c r="DQJ115" s="11"/>
      <c r="DQK115" s="11"/>
      <c r="DQL115" s="11"/>
      <c r="DQM115" s="11"/>
      <c r="DQN115" s="11"/>
      <c r="DQO115" s="11"/>
      <c r="DQP115" s="11"/>
      <c r="DQQ115" s="11"/>
      <c r="DQR115" s="11"/>
      <c r="DQS115" s="11"/>
      <c r="DQT115" s="11"/>
      <c r="DQU115" s="11"/>
      <c r="DQV115" s="11"/>
      <c r="DQW115" s="11"/>
      <c r="DQX115" s="11"/>
      <c r="DQY115" s="11"/>
      <c r="DQZ115" s="11"/>
      <c r="DRA115" s="11"/>
      <c r="DRB115" s="11"/>
      <c r="DRC115" s="11"/>
      <c r="DRD115" s="11"/>
      <c r="DRE115" s="11"/>
      <c r="DRF115" s="11"/>
      <c r="DRG115" s="11"/>
      <c r="DRH115" s="11"/>
      <c r="DRI115" s="11"/>
      <c r="DRJ115" s="11"/>
      <c r="DRK115" s="11"/>
      <c r="DRL115" s="11"/>
      <c r="DRM115" s="11"/>
      <c r="DRN115" s="11"/>
      <c r="DRO115" s="11"/>
      <c r="DRP115" s="11"/>
      <c r="DRQ115" s="11"/>
      <c r="DRR115" s="11"/>
      <c r="DRS115" s="11"/>
      <c r="DRT115" s="11"/>
      <c r="DRU115" s="11"/>
      <c r="DRV115" s="11"/>
      <c r="DRW115" s="11"/>
      <c r="DRX115" s="11"/>
      <c r="DRY115" s="11"/>
      <c r="DRZ115" s="11"/>
      <c r="DSA115" s="11"/>
      <c r="DSB115" s="11"/>
      <c r="DSC115" s="11"/>
      <c r="DSD115" s="11"/>
      <c r="DSE115" s="11"/>
      <c r="DSF115" s="11"/>
      <c r="DSG115" s="11"/>
      <c r="DSH115" s="11"/>
      <c r="DSI115" s="11"/>
      <c r="DSJ115" s="11"/>
      <c r="DSK115" s="11"/>
      <c r="DSL115" s="11"/>
      <c r="DSM115" s="11"/>
      <c r="DSN115" s="11"/>
      <c r="DSO115" s="11"/>
      <c r="DSP115" s="11"/>
      <c r="DSQ115" s="11"/>
      <c r="DSR115" s="11"/>
      <c r="DSS115" s="11"/>
      <c r="DST115" s="11"/>
      <c r="DSU115" s="11"/>
      <c r="DSV115" s="11"/>
      <c r="DSW115" s="11"/>
      <c r="DSX115" s="11"/>
      <c r="DSY115" s="11"/>
      <c r="DSZ115" s="11"/>
      <c r="DTA115" s="11"/>
      <c r="DTB115" s="11"/>
      <c r="DTC115" s="11"/>
      <c r="DTD115" s="11"/>
      <c r="DTE115" s="11"/>
      <c r="DTF115" s="11"/>
      <c r="DTG115" s="11"/>
      <c r="DTH115" s="11"/>
      <c r="DTI115" s="11"/>
      <c r="DTJ115" s="11"/>
      <c r="DTK115" s="11"/>
      <c r="DTL115" s="11"/>
      <c r="DTM115" s="11"/>
      <c r="DTN115" s="11"/>
      <c r="DTO115" s="11"/>
      <c r="DTP115" s="11"/>
      <c r="DTQ115" s="11"/>
      <c r="DTR115" s="11"/>
      <c r="DTS115" s="11"/>
      <c r="DTT115" s="11"/>
      <c r="DTU115" s="11"/>
      <c r="DTV115" s="11"/>
      <c r="DTW115" s="11"/>
      <c r="DTX115" s="11"/>
      <c r="DTY115" s="11"/>
      <c r="DTZ115" s="11"/>
      <c r="DUA115" s="11"/>
      <c r="DUB115" s="11"/>
      <c r="DUC115" s="11"/>
      <c r="DUD115" s="11"/>
      <c r="DUE115" s="11"/>
      <c r="DUF115" s="11"/>
      <c r="DUG115" s="11"/>
      <c r="DUH115" s="11"/>
      <c r="DUI115" s="11"/>
      <c r="DUJ115" s="11"/>
      <c r="DUK115" s="11"/>
      <c r="DUL115" s="11"/>
      <c r="DUM115" s="11"/>
      <c r="DUN115" s="11"/>
      <c r="DUO115" s="11"/>
      <c r="DUP115" s="11"/>
      <c r="DUQ115" s="11"/>
      <c r="DUR115" s="11"/>
      <c r="DUS115" s="11"/>
      <c r="DUT115" s="11"/>
      <c r="DUU115" s="11"/>
      <c r="DUV115" s="11"/>
      <c r="DUW115" s="11"/>
      <c r="DUX115" s="11"/>
      <c r="DUY115" s="11"/>
      <c r="DUZ115" s="11"/>
      <c r="DVA115" s="11"/>
      <c r="DVB115" s="11"/>
      <c r="DVC115" s="11"/>
      <c r="DVD115" s="11"/>
      <c r="DVE115" s="11"/>
      <c r="DVF115" s="11"/>
      <c r="DVG115" s="11"/>
      <c r="DVH115" s="11"/>
      <c r="DVI115" s="11"/>
      <c r="DVJ115" s="11"/>
      <c r="DVK115" s="11"/>
      <c r="DVL115" s="11"/>
      <c r="DVM115" s="11"/>
      <c r="DVN115" s="11"/>
      <c r="DVO115" s="11"/>
      <c r="DVP115" s="11"/>
      <c r="DVQ115" s="11"/>
      <c r="DVR115" s="11"/>
      <c r="DVS115" s="11"/>
      <c r="DVT115" s="11"/>
      <c r="DVU115" s="11"/>
      <c r="DVV115" s="11"/>
      <c r="DVW115" s="11"/>
      <c r="DVX115" s="11"/>
      <c r="DVY115" s="11"/>
      <c r="DVZ115" s="11"/>
      <c r="DWA115" s="11"/>
      <c r="DWB115" s="11"/>
      <c r="DWC115" s="11"/>
      <c r="DWD115" s="11"/>
      <c r="DWE115" s="11"/>
      <c r="DWF115" s="11"/>
      <c r="DWG115" s="11"/>
      <c r="DWH115" s="11"/>
      <c r="DWI115" s="11"/>
      <c r="DWJ115" s="11"/>
      <c r="DWK115" s="11"/>
      <c r="DWL115" s="11"/>
      <c r="DWM115" s="11"/>
      <c r="DWN115" s="11"/>
      <c r="DWO115" s="11"/>
      <c r="DWP115" s="11"/>
      <c r="DWQ115" s="11"/>
      <c r="DWR115" s="11"/>
      <c r="DWS115" s="11"/>
      <c r="DWT115" s="11"/>
      <c r="DWU115" s="11"/>
      <c r="DWV115" s="11"/>
      <c r="DWW115" s="11"/>
      <c r="DWX115" s="11"/>
      <c r="DWY115" s="11"/>
      <c r="DWZ115" s="11"/>
      <c r="DXA115" s="11"/>
      <c r="DXB115" s="11"/>
      <c r="DXC115" s="11"/>
      <c r="DXD115" s="11"/>
      <c r="DXE115" s="11"/>
      <c r="DXF115" s="11"/>
      <c r="DXG115" s="11"/>
      <c r="DXH115" s="11"/>
      <c r="DXI115" s="11"/>
      <c r="DXJ115" s="11"/>
      <c r="DXK115" s="11"/>
      <c r="DXL115" s="11"/>
      <c r="DXM115" s="11"/>
      <c r="DXN115" s="11"/>
      <c r="DXO115" s="11"/>
      <c r="DXP115" s="11"/>
      <c r="DXQ115" s="11"/>
      <c r="DXR115" s="11"/>
      <c r="DXS115" s="11"/>
      <c r="DXT115" s="11"/>
      <c r="DXU115" s="11"/>
      <c r="DXV115" s="11"/>
      <c r="DXW115" s="11"/>
      <c r="DXX115" s="11"/>
      <c r="DXY115" s="11"/>
      <c r="DXZ115" s="11"/>
      <c r="DYA115" s="11"/>
      <c r="DYB115" s="11"/>
      <c r="DYC115" s="11"/>
      <c r="DYD115" s="11"/>
      <c r="DYE115" s="11"/>
      <c r="DYF115" s="11"/>
      <c r="DYG115" s="11"/>
      <c r="DYH115" s="11"/>
      <c r="DYI115" s="11"/>
      <c r="DYJ115" s="11"/>
      <c r="DYK115" s="11"/>
      <c r="DYL115" s="11"/>
      <c r="DYM115" s="11"/>
      <c r="DYN115" s="11"/>
      <c r="DYO115" s="11"/>
      <c r="DYP115" s="11"/>
      <c r="DYQ115" s="11"/>
      <c r="DYR115" s="11"/>
      <c r="DYS115" s="11"/>
      <c r="DYT115" s="11"/>
      <c r="DYU115" s="11"/>
      <c r="DYV115" s="11"/>
      <c r="DYW115" s="11"/>
      <c r="DYX115" s="11"/>
      <c r="DYY115" s="11"/>
      <c r="DYZ115" s="11"/>
      <c r="DZA115" s="11"/>
      <c r="DZB115" s="11"/>
      <c r="DZC115" s="11"/>
      <c r="DZD115" s="11"/>
      <c r="DZE115" s="11"/>
      <c r="DZF115" s="11"/>
      <c r="DZG115" s="11"/>
      <c r="DZH115" s="11"/>
      <c r="DZI115" s="11"/>
      <c r="DZJ115" s="11"/>
      <c r="DZK115" s="11"/>
      <c r="DZL115" s="11"/>
      <c r="DZM115" s="11"/>
      <c r="DZN115" s="11"/>
      <c r="DZO115" s="11"/>
      <c r="DZP115" s="11"/>
      <c r="DZQ115" s="11"/>
      <c r="DZR115" s="11"/>
      <c r="DZS115" s="11"/>
      <c r="DZT115" s="11"/>
      <c r="DZU115" s="11"/>
      <c r="DZV115" s="11"/>
      <c r="DZW115" s="11"/>
      <c r="DZX115" s="11"/>
      <c r="DZY115" s="11"/>
      <c r="DZZ115" s="11"/>
      <c r="EAA115" s="11"/>
      <c r="EAB115" s="11"/>
      <c r="EAC115" s="11"/>
      <c r="EAD115" s="11"/>
      <c r="EAE115" s="11"/>
      <c r="EAF115" s="11"/>
      <c r="EAG115" s="11"/>
      <c r="EAH115" s="11"/>
      <c r="EAI115" s="11"/>
      <c r="EAJ115" s="11"/>
      <c r="EAK115" s="11"/>
      <c r="EAL115" s="11"/>
      <c r="EAM115" s="11"/>
      <c r="EAN115" s="11"/>
      <c r="EAO115" s="11"/>
      <c r="EAP115" s="11"/>
      <c r="EAQ115" s="11"/>
      <c r="EAR115" s="11"/>
      <c r="EAS115" s="11"/>
      <c r="EAT115" s="11"/>
      <c r="EAU115" s="11"/>
      <c r="EAV115" s="11"/>
      <c r="EAW115" s="11"/>
      <c r="EAX115" s="11"/>
      <c r="EAY115" s="11"/>
      <c r="EAZ115" s="11"/>
      <c r="EBA115" s="11"/>
      <c r="EBB115" s="11"/>
      <c r="EBC115" s="11"/>
      <c r="EBD115" s="11"/>
      <c r="EBE115" s="11"/>
      <c r="EBF115" s="11"/>
      <c r="EBG115" s="11"/>
      <c r="EBH115" s="11"/>
      <c r="EBI115" s="11"/>
      <c r="EBJ115" s="11"/>
      <c r="EBK115" s="11"/>
      <c r="EBL115" s="11"/>
      <c r="EBM115" s="11"/>
      <c r="EBN115" s="11"/>
      <c r="EBO115" s="11"/>
      <c r="EBP115" s="11"/>
      <c r="EBQ115" s="11"/>
      <c r="EBR115" s="11"/>
      <c r="EBS115" s="11"/>
      <c r="EBT115" s="11"/>
      <c r="EBU115" s="11"/>
      <c r="EBV115" s="11"/>
      <c r="EBW115" s="11"/>
      <c r="EBX115" s="11"/>
      <c r="EBY115" s="11"/>
      <c r="EBZ115" s="11"/>
      <c r="ECA115" s="11"/>
      <c r="ECB115" s="11"/>
      <c r="ECC115" s="11"/>
      <c r="ECD115" s="11"/>
      <c r="ECE115" s="11"/>
      <c r="ECF115" s="11"/>
      <c r="ECG115" s="11"/>
      <c r="ECH115" s="11"/>
      <c r="ECI115" s="11"/>
      <c r="ECJ115" s="11"/>
      <c r="ECK115" s="11"/>
      <c r="ECL115" s="11"/>
      <c r="ECM115" s="11"/>
      <c r="ECN115" s="11"/>
      <c r="ECO115" s="11"/>
      <c r="ECP115" s="11"/>
      <c r="ECQ115" s="11"/>
      <c r="ECR115" s="11"/>
      <c r="ECS115" s="11"/>
      <c r="ECT115" s="11"/>
      <c r="ECU115" s="11"/>
      <c r="ECV115" s="11"/>
      <c r="ECW115" s="11"/>
      <c r="ECX115" s="11"/>
      <c r="ECY115" s="11"/>
      <c r="ECZ115" s="11"/>
      <c r="EDA115" s="11"/>
      <c r="EDB115" s="11"/>
      <c r="EDC115" s="11"/>
      <c r="EDD115" s="11"/>
      <c r="EDE115" s="11"/>
      <c r="EDF115" s="11"/>
      <c r="EDG115" s="11"/>
      <c r="EDH115" s="11"/>
      <c r="EDI115" s="11"/>
      <c r="EDJ115" s="11"/>
      <c r="EDK115" s="11"/>
      <c r="EDL115" s="11"/>
      <c r="EDM115" s="11"/>
      <c r="EDN115" s="11"/>
      <c r="EDO115" s="11"/>
      <c r="EDP115" s="11"/>
      <c r="EDQ115" s="11"/>
      <c r="EDR115" s="11"/>
      <c r="EDS115" s="11"/>
      <c r="EDT115" s="11"/>
      <c r="EDU115" s="11"/>
      <c r="EDV115" s="11"/>
      <c r="EDW115" s="11"/>
      <c r="EDX115" s="11"/>
      <c r="EDY115" s="11"/>
      <c r="EDZ115" s="11"/>
      <c r="EEA115" s="11"/>
      <c r="EEB115" s="11"/>
      <c r="EEC115" s="11"/>
      <c r="EED115" s="11"/>
      <c r="EEE115" s="11"/>
      <c r="EEF115" s="11"/>
      <c r="EEG115" s="11"/>
      <c r="EEH115" s="11"/>
      <c r="EEI115" s="11"/>
      <c r="EEJ115" s="11"/>
      <c r="EEK115" s="11"/>
      <c r="EEL115" s="11"/>
      <c r="EEM115" s="11"/>
      <c r="EEN115" s="11"/>
      <c r="EEO115" s="11"/>
      <c r="EEP115" s="11"/>
      <c r="EEQ115" s="11"/>
      <c r="EER115" s="11"/>
      <c r="EES115" s="11"/>
      <c r="EET115" s="11"/>
      <c r="EEU115" s="11"/>
      <c r="EEV115" s="11"/>
      <c r="EEW115" s="11"/>
      <c r="EEX115" s="11"/>
      <c r="EEY115" s="11"/>
      <c r="EEZ115" s="11"/>
      <c r="EFA115" s="11"/>
      <c r="EFB115" s="11"/>
      <c r="EFC115" s="11"/>
      <c r="EFD115" s="11"/>
      <c r="EFE115" s="11"/>
      <c r="EFF115" s="11"/>
      <c r="EFG115" s="11"/>
      <c r="EFH115" s="11"/>
      <c r="EFI115" s="11"/>
      <c r="EFJ115" s="11"/>
      <c r="EFK115" s="11"/>
      <c r="EFL115" s="11"/>
      <c r="EFM115" s="11"/>
      <c r="EFN115" s="11"/>
      <c r="EFO115" s="11"/>
      <c r="EFP115" s="11"/>
      <c r="EFQ115" s="11"/>
      <c r="EFR115" s="11"/>
      <c r="EFS115" s="11"/>
      <c r="EFT115" s="11"/>
      <c r="EFU115" s="11"/>
      <c r="EFV115" s="11"/>
      <c r="EFW115" s="11"/>
      <c r="EFX115" s="11"/>
      <c r="EFY115" s="11"/>
      <c r="EFZ115" s="11"/>
      <c r="EGA115" s="11"/>
      <c r="EGB115" s="11"/>
      <c r="EGC115" s="11"/>
      <c r="EGD115" s="11"/>
      <c r="EGE115" s="11"/>
      <c r="EGF115" s="11"/>
      <c r="EGG115" s="11"/>
      <c r="EGH115" s="11"/>
      <c r="EGI115" s="11"/>
      <c r="EGJ115" s="11"/>
      <c r="EGK115" s="11"/>
      <c r="EGL115" s="11"/>
      <c r="EGM115" s="11"/>
      <c r="EGN115" s="11"/>
      <c r="EGO115" s="11"/>
      <c r="EGP115" s="11"/>
      <c r="EGQ115" s="11"/>
      <c r="EGR115" s="11"/>
      <c r="EGS115" s="11"/>
      <c r="EGT115" s="11"/>
      <c r="EGU115" s="11"/>
      <c r="EGV115" s="11"/>
      <c r="EGW115" s="11"/>
      <c r="EGX115" s="11"/>
      <c r="EGY115" s="11"/>
      <c r="EGZ115" s="11"/>
      <c r="EHA115" s="11"/>
      <c r="EHB115" s="11"/>
      <c r="EHC115" s="11"/>
      <c r="EHD115" s="11"/>
      <c r="EHE115" s="11"/>
      <c r="EHF115" s="11"/>
      <c r="EHG115" s="11"/>
      <c r="EHH115" s="11"/>
      <c r="EHI115" s="11"/>
      <c r="EHJ115" s="11"/>
      <c r="EHK115" s="11"/>
      <c r="EHL115" s="11"/>
      <c r="EHM115" s="11"/>
      <c r="EHN115" s="11"/>
      <c r="EHO115" s="11"/>
      <c r="EHP115" s="11"/>
      <c r="EHQ115" s="11"/>
      <c r="EHR115" s="11"/>
      <c r="EHS115" s="11"/>
      <c r="EHT115" s="11"/>
      <c r="EHU115" s="11"/>
      <c r="EHV115" s="11"/>
      <c r="EHW115" s="11"/>
      <c r="EHX115" s="11"/>
      <c r="EHY115" s="11"/>
      <c r="EHZ115" s="11"/>
      <c r="EIA115" s="11"/>
      <c r="EIB115" s="11"/>
      <c r="EIC115" s="11"/>
      <c r="EID115" s="11"/>
      <c r="EIE115" s="11"/>
      <c r="EIF115" s="11"/>
      <c r="EIG115" s="11"/>
      <c r="EIH115" s="11"/>
      <c r="EII115" s="11"/>
      <c r="EIJ115" s="11"/>
      <c r="EIK115" s="11"/>
      <c r="EIL115" s="11"/>
      <c r="EIM115" s="11"/>
      <c r="EIN115" s="11"/>
      <c r="EIO115" s="11"/>
      <c r="EIP115" s="11"/>
      <c r="EIQ115" s="11"/>
      <c r="EIR115" s="11"/>
      <c r="EIS115" s="11"/>
      <c r="EIT115" s="11"/>
      <c r="EIU115" s="11"/>
      <c r="EIV115" s="11"/>
      <c r="EIW115" s="11"/>
      <c r="EIX115" s="11"/>
      <c r="EIY115" s="11"/>
      <c r="EIZ115" s="11"/>
      <c r="EJA115" s="11"/>
      <c r="EJB115" s="11"/>
      <c r="EJC115" s="11"/>
      <c r="EJD115" s="11"/>
      <c r="EJE115" s="11"/>
      <c r="EJF115" s="11"/>
      <c r="EJG115" s="11"/>
      <c r="EJH115" s="11"/>
      <c r="EJI115" s="11"/>
      <c r="EJJ115" s="11"/>
      <c r="EJK115" s="11"/>
      <c r="EJL115" s="11"/>
      <c r="EJM115" s="11"/>
      <c r="EJN115" s="11"/>
      <c r="EJO115" s="11"/>
      <c r="EJP115" s="11"/>
      <c r="EJQ115" s="11"/>
      <c r="EJR115" s="11"/>
      <c r="EJS115" s="11"/>
      <c r="EJT115" s="11"/>
      <c r="EJU115" s="11"/>
      <c r="EJV115" s="11"/>
      <c r="EJW115" s="11"/>
      <c r="EJX115" s="11"/>
      <c r="EJY115" s="11"/>
      <c r="EJZ115" s="11"/>
      <c r="EKA115" s="11"/>
      <c r="EKB115" s="11"/>
      <c r="EKC115" s="11"/>
      <c r="EKD115" s="11"/>
      <c r="EKE115" s="11"/>
      <c r="EKF115" s="11"/>
      <c r="EKG115" s="11"/>
      <c r="EKH115" s="11"/>
      <c r="EKI115" s="11"/>
      <c r="EKJ115" s="11"/>
      <c r="EKK115" s="11"/>
      <c r="EKL115" s="11"/>
      <c r="EKM115" s="11"/>
      <c r="EKN115" s="11"/>
      <c r="EKO115" s="11"/>
      <c r="EKP115" s="11"/>
      <c r="EKQ115" s="11"/>
      <c r="EKR115" s="11"/>
      <c r="EKS115" s="11"/>
      <c r="EKT115" s="11"/>
      <c r="EKU115" s="11"/>
      <c r="EKV115" s="11"/>
      <c r="EKW115" s="11"/>
      <c r="EKX115" s="11"/>
      <c r="EKY115" s="11"/>
      <c r="EKZ115" s="11"/>
      <c r="ELA115" s="11"/>
      <c r="ELB115" s="11"/>
      <c r="ELC115" s="11"/>
      <c r="ELD115" s="11"/>
      <c r="ELE115" s="11"/>
      <c r="ELF115" s="11"/>
      <c r="ELG115" s="11"/>
      <c r="ELH115" s="11"/>
      <c r="ELI115" s="11"/>
      <c r="ELJ115" s="11"/>
      <c r="ELK115" s="11"/>
      <c r="ELL115" s="11"/>
      <c r="ELM115" s="11"/>
      <c r="ELN115" s="11"/>
      <c r="ELO115" s="11"/>
      <c r="ELP115" s="11"/>
      <c r="ELQ115" s="11"/>
      <c r="ELR115" s="11"/>
      <c r="ELS115" s="11"/>
      <c r="ELT115" s="11"/>
      <c r="ELU115" s="11"/>
      <c r="ELV115" s="11"/>
      <c r="ELW115" s="11"/>
      <c r="ELX115" s="11"/>
      <c r="ELY115" s="11"/>
      <c r="ELZ115" s="11"/>
    </row>
    <row r="116" spans="1:346 1276:3718">
      <c r="C116" s="166" t="s">
        <v>1014</v>
      </c>
      <c r="D116" s="223">
        <f t="shared" si="5"/>
        <v>0</v>
      </c>
      <c r="E116" s="88" t="s">
        <v>540</v>
      </c>
      <c r="F116" s="219"/>
      <c r="G116" s="92"/>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c r="HJ116" s="11"/>
      <c r="HK116" s="11"/>
      <c r="HL116" s="11"/>
      <c r="HM116" s="11"/>
      <c r="HN116" s="11"/>
      <c r="HO116" s="11"/>
      <c r="HP116" s="11"/>
      <c r="HQ116" s="11"/>
      <c r="HR116" s="11"/>
      <c r="HS116" s="11"/>
      <c r="HT116" s="11"/>
      <c r="HU116" s="11"/>
      <c r="HV116" s="11"/>
      <c r="HW116" s="11"/>
      <c r="HX116" s="11"/>
      <c r="HY116" s="11"/>
      <c r="HZ116" s="11"/>
      <c r="IA116" s="11"/>
      <c r="IB116" s="11"/>
      <c r="IC116" s="11"/>
      <c r="ID116" s="11"/>
      <c r="IE116" s="11"/>
      <c r="IF116" s="11"/>
      <c r="IG116" s="11"/>
      <c r="IH116" s="11"/>
      <c r="II116" s="11"/>
      <c r="IJ116" s="11"/>
      <c r="IK116" s="11"/>
      <c r="IL116" s="11"/>
      <c r="IM116" s="11"/>
      <c r="IN116" s="11"/>
      <c r="IO116" s="11"/>
      <c r="IP116" s="11"/>
      <c r="IQ116" s="11"/>
      <c r="IR116" s="11"/>
      <c r="IS116" s="11"/>
      <c r="IT116" s="11"/>
      <c r="IU116" s="11"/>
      <c r="IV116" s="11"/>
      <c r="IW116" s="11"/>
      <c r="IX116" s="11"/>
      <c r="IY116" s="11"/>
      <c r="IZ116" s="11"/>
      <c r="JA116" s="11"/>
      <c r="JB116" s="11"/>
      <c r="JC116" s="11"/>
      <c r="JD116" s="11"/>
      <c r="JE116" s="11"/>
      <c r="JF116" s="11"/>
      <c r="JG116" s="11"/>
      <c r="JH116" s="11"/>
      <c r="JI116" s="11"/>
      <c r="JJ116" s="11"/>
      <c r="JK116" s="11"/>
      <c r="JL116" s="11"/>
      <c r="JM116" s="11"/>
      <c r="JN116" s="11"/>
      <c r="JO116" s="11"/>
      <c r="JP116" s="11"/>
      <c r="JQ116" s="11"/>
      <c r="JR116" s="11"/>
      <c r="JS116" s="11"/>
      <c r="JT116" s="11"/>
      <c r="JU116" s="11"/>
      <c r="JV116" s="11"/>
      <c r="JW116" s="11"/>
      <c r="JX116" s="11"/>
      <c r="JY116" s="11"/>
      <c r="JZ116" s="11"/>
      <c r="KA116" s="11"/>
      <c r="KB116" s="11"/>
      <c r="KC116" s="11"/>
      <c r="KD116" s="11"/>
      <c r="KE116" s="11"/>
      <c r="KF116" s="11"/>
      <c r="KG116" s="11"/>
      <c r="KH116" s="11"/>
      <c r="KI116" s="11"/>
      <c r="KJ116" s="11"/>
      <c r="KK116" s="11"/>
      <c r="KL116" s="11"/>
      <c r="KM116" s="11"/>
      <c r="KN116" s="11"/>
      <c r="KO116" s="11"/>
      <c r="KP116" s="11"/>
      <c r="KQ116" s="11"/>
      <c r="KR116" s="11"/>
      <c r="KS116" s="11"/>
      <c r="KT116" s="11"/>
      <c r="KU116" s="11"/>
      <c r="KV116" s="11"/>
      <c r="KW116" s="11"/>
      <c r="KX116" s="11"/>
      <c r="KY116" s="11"/>
      <c r="KZ116" s="11"/>
      <c r="LA116" s="11"/>
      <c r="LB116" s="11"/>
      <c r="LC116" s="11"/>
      <c r="LD116" s="11"/>
      <c r="LE116" s="11"/>
      <c r="LF116" s="11"/>
      <c r="LG116" s="11"/>
      <c r="LH116" s="11"/>
      <c r="LI116" s="11"/>
      <c r="LJ116" s="11"/>
      <c r="LK116" s="11"/>
      <c r="LL116" s="11"/>
      <c r="LM116" s="11"/>
      <c r="LN116" s="11"/>
      <c r="LO116" s="11"/>
      <c r="LP116" s="11"/>
      <c r="LQ116" s="11"/>
      <c r="LR116" s="11"/>
      <c r="LS116" s="11"/>
      <c r="LT116" s="11"/>
      <c r="LU116" s="11"/>
      <c r="LV116" s="11"/>
      <c r="LW116" s="11"/>
      <c r="LX116" s="11"/>
      <c r="LY116" s="11"/>
      <c r="LZ116" s="11"/>
      <c r="MA116" s="11"/>
      <c r="MB116" s="11"/>
      <c r="MC116" s="11"/>
      <c r="MD116" s="11"/>
      <c r="ME116" s="11"/>
      <c r="MF116" s="11"/>
      <c r="MG116" s="11"/>
      <c r="MH116" s="11"/>
      <c r="AWB116" s="11"/>
      <c r="AWC116" s="11"/>
      <c r="AWD116" s="11"/>
      <c r="AWE116" s="11"/>
      <c r="AWF116" s="11"/>
      <c r="AWG116" s="11"/>
      <c r="AWH116" s="11"/>
      <c r="AWI116" s="11"/>
      <c r="AWJ116" s="11"/>
      <c r="AWK116" s="11"/>
      <c r="AWL116" s="11"/>
      <c r="AWM116" s="11"/>
      <c r="AWN116" s="11"/>
      <c r="AWO116" s="11"/>
      <c r="AWP116" s="11"/>
      <c r="AWQ116" s="11"/>
      <c r="AWR116" s="11"/>
      <c r="AWS116" s="11"/>
      <c r="AWT116" s="11"/>
      <c r="AWU116" s="11"/>
      <c r="AWV116" s="11"/>
      <c r="AWW116" s="11"/>
      <c r="AWX116" s="11"/>
      <c r="AWY116" s="11"/>
      <c r="AWZ116" s="11"/>
      <c r="AXA116" s="11"/>
      <c r="AXB116" s="11"/>
      <c r="AXC116" s="11"/>
      <c r="AXD116" s="11"/>
      <c r="AXE116" s="11"/>
      <c r="AXF116" s="11"/>
      <c r="AXG116" s="11"/>
      <c r="AXH116" s="11"/>
      <c r="AXI116" s="11"/>
      <c r="AXJ116" s="11"/>
      <c r="AXK116" s="11"/>
      <c r="AXL116" s="11"/>
      <c r="AXM116" s="11"/>
      <c r="AXN116" s="11"/>
      <c r="AXO116" s="11"/>
      <c r="AXP116" s="11"/>
      <c r="AXQ116" s="11"/>
      <c r="AXR116" s="11"/>
      <c r="AXS116" s="11"/>
      <c r="AXT116" s="11"/>
      <c r="AXU116" s="11"/>
      <c r="AXV116" s="11"/>
      <c r="AXW116" s="11"/>
      <c r="AXX116" s="11"/>
      <c r="AXY116" s="11"/>
      <c r="AXZ116" s="11"/>
      <c r="AYA116" s="11"/>
      <c r="AYB116" s="11"/>
      <c r="AYC116" s="11"/>
      <c r="AYD116" s="11"/>
      <c r="AYE116" s="11"/>
      <c r="AYF116" s="11"/>
      <c r="AYG116" s="11"/>
      <c r="AYH116" s="11"/>
      <c r="AYI116" s="11"/>
      <c r="AYJ116" s="11"/>
      <c r="AYK116" s="11"/>
      <c r="AYL116" s="11"/>
      <c r="AYM116" s="11"/>
      <c r="AYN116" s="11"/>
      <c r="AYO116" s="11"/>
      <c r="AYP116" s="11"/>
      <c r="AYQ116" s="11"/>
      <c r="AYR116" s="11"/>
      <c r="AYS116" s="11"/>
      <c r="AYT116" s="11"/>
      <c r="AYU116" s="11"/>
      <c r="AYV116" s="11"/>
      <c r="AYW116" s="11"/>
      <c r="AYX116" s="11"/>
      <c r="AYY116" s="11"/>
      <c r="AYZ116" s="11"/>
      <c r="AZA116" s="11"/>
      <c r="AZB116" s="11"/>
      <c r="AZC116" s="11"/>
      <c r="AZD116" s="11"/>
      <c r="AZE116" s="11"/>
      <c r="AZF116" s="11"/>
      <c r="AZG116" s="11"/>
      <c r="AZH116" s="11"/>
      <c r="AZI116" s="11"/>
      <c r="AZJ116" s="11"/>
      <c r="AZK116" s="11"/>
      <c r="AZL116" s="11"/>
      <c r="AZM116" s="11"/>
      <c r="AZN116" s="11"/>
      <c r="AZO116" s="11"/>
      <c r="AZP116" s="11"/>
      <c r="AZQ116" s="11"/>
      <c r="AZR116" s="11"/>
      <c r="AZS116" s="11"/>
      <c r="AZT116" s="11"/>
      <c r="AZU116" s="11"/>
      <c r="AZV116" s="11"/>
      <c r="AZW116" s="11"/>
      <c r="AZX116" s="11"/>
      <c r="AZY116" s="11"/>
      <c r="AZZ116" s="11"/>
      <c r="BAA116" s="11"/>
      <c r="BAB116" s="11"/>
      <c r="BAC116" s="11"/>
      <c r="BAD116" s="11"/>
      <c r="BAE116" s="11"/>
      <c r="BAF116" s="11"/>
      <c r="BAG116" s="11"/>
      <c r="BAH116" s="11"/>
      <c r="BAI116" s="11"/>
      <c r="BAJ116" s="11"/>
      <c r="BAK116" s="11"/>
      <c r="BAL116" s="11"/>
      <c r="BAM116" s="11"/>
      <c r="BAN116" s="11"/>
      <c r="BAO116" s="11"/>
      <c r="BAP116" s="11"/>
      <c r="BAQ116" s="11"/>
      <c r="BAR116" s="11"/>
      <c r="BAS116" s="11"/>
      <c r="BAT116" s="11"/>
      <c r="BAU116" s="11"/>
      <c r="BAV116" s="11"/>
      <c r="BAW116" s="11"/>
      <c r="BAX116" s="11"/>
      <c r="BAY116" s="11"/>
      <c r="BAZ116" s="11"/>
      <c r="BBA116" s="11"/>
      <c r="BBB116" s="11"/>
      <c r="BBC116" s="11"/>
      <c r="BBD116" s="11"/>
      <c r="BBE116" s="11"/>
      <c r="BBF116" s="11"/>
      <c r="BBG116" s="11"/>
      <c r="BBH116" s="11"/>
      <c r="BBI116" s="11"/>
      <c r="BBJ116" s="11"/>
      <c r="BBK116" s="11"/>
      <c r="BBL116" s="11"/>
      <c r="BBM116" s="11"/>
      <c r="BBN116" s="11"/>
      <c r="BBO116" s="11"/>
      <c r="BBP116" s="11"/>
      <c r="BBQ116" s="11"/>
      <c r="BBR116" s="11"/>
      <c r="BBS116" s="11"/>
      <c r="BBT116" s="11"/>
      <c r="BBU116" s="11"/>
      <c r="BBV116" s="11"/>
      <c r="BBW116" s="11"/>
      <c r="BBX116" s="11"/>
      <c r="BBY116" s="11"/>
      <c r="BBZ116" s="11"/>
      <c r="BCA116" s="11"/>
      <c r="BCB116" s="11"/>
      <c r="BCC116" s="11"/>
      <c r="BCD116" s="11"/>
      <c r="BCE116" s="11"/>
      <c r="BCF116" s="11"/>
      <c r="BCG116" s="11"/>
      <c r="BCH116" s="11"/>
      <c r="BCI116" s="11"/>
      <c r="BCJ116" s="11"/>
      <c r="BCK116" s="11"/>
      <c r="BCL116" s="11"/>
      <c r="BCM116" s="11"/>
      <c r="BCN116" s="11"/>
      <c r="BCO116" s="11"/>
      <c r="BCP116" s="11"/>
      <c r="BCQ116" s="11"/>
      <c r="BCR116" s="11"/>
      <c r="BCS116" s="11"/>
      <c r="BCT116" s="11"/>
      <c r="BCU116" s="11"/>
      <c r="BCV116" s="11"/>
      <c r="BCW116" s="11"/>
      <c r="BCX116" s="11"/>
      <c r="BCY116" s="11"/>
      <c r="BCZ116" s="11"/>
      <c r="BDA116" s="11"/>
      <c r="BDB116" s="11"/>
      <c r="BDC116" s="11"/>
      <c r="BDD116" s="11"/>
      <c r="BDE116" s="11"/>
      <c r="BDF116" s="11"/>
      <c r="BDG116" s="11"/>
      <c r="BDH116" s="11"/>
      <c r="BDI116" s="11"/>
      <c r="BDJ116" s="11"/>
      <c r="BDK116" s="11"/>
      <c r="BDL116" s="11"/>
      <c r="BDM116" s="11"/>
      <c r="BDN116" s="11"/>
      <c r="BDO116" s="11"/>
      <c r="BDP116" s="11"/>
      <c r="BDQ116" s="11"/>
      <c r="BDR116" s="11"/>
      <c r="BDS116" s="11"/>
      <c r="BDT116" s="11"/>
      <c r="BDU116" s="11"/>
      <c r="BDV116" s="11"/>
      <c r="BDW116" s="11"/>
      <c r="BDX116" s="11"/>
      <c r="BDY116" s="11"/>
      <c r="BDZ116" s="11"/>
      <c r="BEA116" s="11"/>
      <c r="BEB116" s="11"/>
      <c r="BEC116" s="11"/>
      <c r="BED116" s="11"/>
      <c r="BEE116" s="11"/>
      <c r="BEF116" s="11"/>
      <c r="BEG116" s="11"/>
      <c r="BEH116" s="11"/>
      <c r="BEI116" s="11"/>
      <c r="BEJ116" s="11"/>
      <c r="BEK116" s="11"/>
      <c r="BEL116" s="11"/>
      <c r="BEM116" s="11"/>
      <c r="BEN116" s="11"/>
      <c r="BEO116" s="11"/>
      <c r="BEP116" s="11"/>
      <c r="BEQ116" s="11"/>
      <c r="BER116" s="11"/>
      <c r="BES116" s="11"/>
      <c r="BET116" s="11"/>
      <c r="BEU116" s="11"/>
      <c r="BEV116" s="11"/>
      <c r="BEW116" s="11"/>
      <c r="BEX116" s="11"/>
      <c r="BEY116" s="11"/>
      <c r="BEZ116" s="11"/>
      <c r="BFA116" s="11"/>
      <c r="BFB116" s="11"/>
      <c r="BFC116" s="11"/>
      <c r="BFD116" s="11"/>
      <c r="BFE116" s="11"/>
      <c r="BFF116" s="11"/>
      <c r="BFG116" s="11"/>
      <c r="BFH116" s="11"/>
      <c r="BFI116" s="11"/>
      <c r="BFJ116" s="11"/>
      <c r="BFK116" s="11"/>
      <c r="BFL116" s="11"/>
      <c r="BFM116" s="11"/>
      <c r="BFN116" s="11"/>
      <c r="BFO116" s="11"/>
      <c r="BFP116" s="11"/>
      <c r="BFQ116" s="11"/>
      <c r="BFR116" s="11"/>
      <c r="BFS116" s="11"/>
      <c r="BFT116" s="11"/>
      <c r="BFU116" s="11"/>
      <c r="BFV116" s="11"/>
      <c r="BFW116" s="11"/>
      <c r="BFX116" s="11"/>
      <c r="BFY116" s="11"/>
      <c r="BFZ116" s="11"/>
      <c r="BGA116" s="11"/>
      <c r="BGB116" s="11"/>
      <c r="BGC116" s="11"/>
      <c r="BGD116" s="11"/>
      <c r="BGE116" s="11"/>
      <c r="BGF116" s="11"/>
      <c r="BGG116" s="11"/>
      <c r="BGH116" s="11"/>
      <c r="BGI116" s="11"/>
      <c r="BGJ116" s="11"/>
      <c r="BGK116" s="11"/>
      <c r="BGL116" s="11"/>
      <c r="BGM116" s="11"/>
      <c r="BGN116" s="11"/>
      <c r="BGO116" s="11"/>
      <c r="BGP116" s="11"/>
      <c r="BGQ116" s="11"/>
      <c r="BGR116" s="11"/>
      <c r="BGS116" s="11"/>
      <c r="BGT116" s="11"/>
      <c r="BGU116" s="11"/>
      <c r="BGV116" s="11"/>
      <c r="BGW116" s="11"/>
      <c r="BGX116" s="11"/>
      <c r="BGY116" s="11"/>
      <c r="BGZ116" s="11"/>
      <c r="BHA116" s="11"/>
      <c r="BHB116" s="11"/>
      <c r="BHC116" s="11"/>
      <c r="BHD116" s="11"/>
      <c r="BHE116" s="11"/>
      <c r="BHF116" s="11"/>
      <c r="BHG116" s="11"/>
      <c r="BHH116" s="11"/>
      <c r="BHI116" s="11"/>
      <c r="BHJ116" s="11"/>
      <c r="BHK116" s="11"/>
      <c r="BHL116" s="11"/>
      <c r="BHM116" s="11"/>
      <c r="BHN116" s="11"/>
      <c r="BHO116" s="11"/>
      <c r="BHP116" s="11"/>
      <c r="BHQ116" s="11"/>
      <c r="BHR116" s="11"/>
      <c r="BHS116" s="11"/>
      <c r="BHT116" s="11"/>
      <c r="BHU116" s="11"/>
      <c r="BHV116" s="11"/>
      <c r="BHW116" s="11"/>
      <c r="BHX116" s="11"/>
      <c r="BHY116" s="11"/>
      <c r="BHZ116" s="11"/>
      <c r="BIA116" s="11"/>
      <c r="BIB116" s="11"/>
      <c r="BIC116" s="11"/>
      <c r="BID116" s="11"/>
      <c r="BIE116" s="11"/>
      <c r="BIF116" s="11"/>
      <c r="BIG116" s="11"/>
      <c r="BIH116" s="11"/>
      <c r="BII116" s="11"/>
      <c r="BIJ116" s="11"/>
      <c r="BIK116" s="11"/>
      <c r="BIL116" s="11"/>
      <c r="BIM116" s="11"/>
      <c r="BIN116" s="11"/>
      <c r="BIO116" s="11"/>
      <c r="BIP116" s="11"/>
      <c r="BIQ116" s="11"/>
      <c r="BIR116" s="11"/>
      <c r="BIS116" s="11"/>
      <c r="BIT116" s="11"/>
      <c r="BIU116" s="11"/>
      <c r="BIV116" s="11"/>
      <c r="BIW116" s="11"/>
      <c r="BIX116" s="11"/>
      <c r="BIY116" s="11"/>
      <c r="BIZ116" s="11"/>
      <c r="BJA116" s="11"/>
      <c r="BJB116" s="11"/>
      <c r="BJC116" s="11"/>
      <c r="BJD116" s="11"/>
      <c r="BJE116" s="11"/>
      <c r="BJF116" s="11"/>
      <c r="BJG116" s="11"/>
      <c r="BJH116" s="11"/>
      <c r="BJI116" s="11"/>
      <c r="BJJ116" s="11"/>
      <c r="BJK116" s="11"/>
      <c r="BJL116" s="11"/>
      <c r="BJM116" s="11"/>
      <c r="BJN116" s="11"/>
      <c r="BJO116" s="11"/>
      <c r="BJP116" s="11"/>
      <c r="BJQ116" s="11"/>
      <c r="BJR116" s="11"/>
      <c r="BJS116" s="11"/>
      <c r="BJT116" s="11"/>
      <c r="BJU116" s="11"/>
      <c r="BJV116" s="11"/>
      <c r="BJW116" s="11"/>
      <c r="BJX116" s="11"/>
      <c r="BJY116" s="11"/>
      <c r="BJZ116" s="11"/>
      <c r="BKA116" s="11"/>
      <c r="BKB116" s="11"/>
      <c r="BKC116" s="11"/>
      <c r="BKD116" s="11"/>
      <c r="BKE116" s="11"/>
      <c r="BKF116" s="11"/>
      <c r="BKG116" s="11"/>
      <c r="BKH116" s="11"/>
      <c r="BKI116" s="11"/>
      <c r="BKJ116" s="11"/>
      <c r="BKK116" s="11"/>
      <c r="BKL116" s="11"/>
      <c r="BKM116" s="11"/>
      <c r="BKN116" s="11"/>
      <c r="BKO116" s="11"/>
      <c r="BKP116" s="11"/>
      <c r="BKQ116" s="11"/>
      <c r="BKR116" s="11"/>
      <c r="BKS116" s="11"/>
      <c r="BKT116" s="11"/>
      <c r="BKU116" s="11"/>
      <c r="BKV116" s="11"/>
      <c r="BKW116" s="11"/>
      <c r="BKX116" s="11"/>
      <c r="BKY116" s="11"/>
      <c r="BKZ116" s="11"/>
      <c r="BLA116" s="11"/>
      <c r="BLB116" s="11"/>
      <c r="BLC116" s="11"/>
      <c r="BLD116" s="11"/>
      <c r="BLE116" s="11"/>
      <c r="BLF116" s="11"/>
      <c r="BLG116" s="11"/>
      <c r="BLH116" s="11"/>
      <c r="BLI116" s="11"/>
      <c r="BLJ116" s="11"/>
      <c r="BLK116" s="11"/>
      <c r="BLL116" s="11"/>
      <c r="BLM116" s="11"/>
      <c r="BLN116" s="11"/>
      <c r="BLO116" s="11"/>
      <c r="BLP116" s="11"/>
      <c r="BLQ116" s="11"/>
      <c r="BLR116" s="11"/>
      <c r="BLS116" s="11"/>
      <c r="BLT116" s="11"/>
      <c r="BLU116" s="11"/>
      <c r="BLV116" s="11"/>
      <c r="BLW116" s="11"/>
      <c r="BLX116" s="11"/>
      <c r="BLY116" s="11"/>
      <c r="BLZ116" s="11"/>
      <c r="BMA116" s="11"/>
      <c r="BMB116" s="11"/>
      <c r="BMC116" s="11"/>
      <c r="BMD116" s="11"/>
      <c r="BME116" s="11"/>
      <c r="BMF116" s="11"/>
      <c r="BMG116" s="11"/>
      <c r="BMH116" s="11"/>
      <c r="BMI116" s="11"/>
      <c r="BMJ116" s="11"/>
      <c r="BMK116" s="11"/>
      <c r="BML116" s="11"/>
      <c r="BMM116" s="11"/>
      <c r="BMN116" s="11"/>
      <c r="BMO116" s="11"/>
      <c r="BMP116" s="11"/>
      <c r="BMQ116" s="11"/>
      <c r="BMR116" s="11"/>
      <c r="BMS116" s="11"/>
      <c r="BMT116" s="11"/>
      <c r="BMU116" s="11"/>
      <c r="BMV116" s="11"/>
      <c r="BMW116" s="11"/>
      <c r="BMX116" s="11"/>
      <c r="BMY116" s="11"/>
      <c r="BMZ116" s="11"/>
      <c r="BNA116" s="11"/>
      <c r="BNB116" s="11"/>
      <c r="BNC116" s="11"/>
      <c r="BND116" s="11"/>
      <c r="BNE116" s="11"/>
      <c r="BNF116" s="11"/>
      <c r="BNG116" s="11"/>
      <c r="BNH116" s="11"/>
      <c r="BNI116" s="11"/>
      <c r="BNJ116" s="11"/>
      <c r="BNK116" s="11"/>
      <c r="BNL116" s="11"/>
      <c r="BNM116" s="11"/>
      <c r="BNN116" s="11"/>
      <c r="BNO116" s="11"/>
      <c r="BNP116" s="11"/>
      <c r="BNQ116" s="11"/>
      <c r="BNR116" s="11"/>
      <c r="BNS116" s="11"/>
      <c r="BNT116" s="11"/>
      <c r="BNU116" s="11"/>
      <c r="BNV116" s="11"/>
      <c r="BNW116" s="11"/>
      <c r="BNX116" s="11"/>
      <c r="BNY116" s="11"/>
      <c r="BNZ116" s="11"/>
      <c r="BOA116" s="11"/>
      <c r="BOB116" s="11"/>
      <c r="BOC116" s="11"/>
      <c r="BOD116" s="11"/>
      <c r="BOE116" s="11"/>
      <c r="BOF116" s="11"/>
      <c r="BOG116" s="11"/>
      <c r="BOH116" s="11"/>
      <c r="BOI116" s="11"/>
      <c r="BOJ116" s="11"/>
      <c r="BOK116" s="11"/>
      <c r="BOL116" s="11"/>
      <c r="BOM116" s="11"/>
      <c r="BON116" s="11"/>
      <c r="BOO116" s="11"/>
      <c r="BOP116" s="11"/>
      <c r="BOQ116" s="11"/>
      <c r="BOR116" s="11"/>
      <c r="BOS116" s="11"/>
      <c r="BOT116" s="11"/>
      <c r="BOU116" s="11"/>
      <c r="BOV116" s="11"/>
      <c r="BOW116" s="11"/>
      <c r="BOX116" s="11"/>
      <c r="BOY116" s="11"/>
      <c r="BOZ116" s="11"/>
      <c r="BPA116" s="11"/>
      <c r="BPB116" s="11"/>
      <c r="BPC116" s="11"/>
      <c r="BPD116" s="11"/>
      <c r="BPE116" s="11"/>
      <c r="BPF116" s="11"/>
      <c r="BPG116" s="11"/>
      <c r="BPH116" s="11"/>
      <c r="BPI116" s="11"/>
      <c r="BPJ116" s="11"/>
      <c r="BPK116" s="11"/>
      <c r="BPL116" s="11"/>
      <c r="BPM116" s="11"/>
      <c r="BPN116" s="11"/>
      <c r="BPO116" s="11"/>
      <c r="BPP116" s="11"/>
      <c r="BPQ116" s="11"/>
      <c r="BPR116" s="11"/>
      <c r="BPS116" s="11"/>
      <c r="BPT116" s="11"/>
      <c r="BPU116" s="11"/>
      <c r="BPV116" s="11"/>
      <c r="BPW116" s="11"/>
      <c r="BPX116" s="11"/>
      <c r="BPY116" s="11"/>
      <c r="BPZ116" s="11"/>
      <c r="BQA116" s="11"/>
      <c r="BQB116" s="11"/>
      <c r="BQC116" s="11"/>
      <c r="BQD116" s="11"/>
      <c r="BQE116" s="11"/>
      <c r="BQF116" s="11"/>
      <c r="BQG116" s="11"/>
      <c r="BQH116" s="11"/>
      <c r="BQI116" s="11"/>
      <c r="BQJ116" s="11"/>
      <c r="BQK116" s="11"/>
      <c r="BQL116" s="11"/>
      <c r="BQM116" s="11"/>
      <c r="BQN116" s="11"/>
      <c r="BQO116" s="11"/>
      <c r="BQP116" s="11"/>
      <c r="BQQ116" s="11"/>
      <c r="BQR116" s="11"/>
      <c r="BQS116" s="11"/>
      <c r="BQT116" s="11"/>
      <c r="BQU116" s="11"/>
      <c r="BQV116" s="11"/>
      <c r="BQW116" s="11"/>
      <c r="BQX116" s="11"/>
      <c r="BQY116" s="11"/>
      <c r="BQZ116" s="11"/>
      <c r="BRA116" s="11"/>
      <c r="BRB116" s="11"/>
      <c r="BRC116" s="11"/>
      <c r="BRD116" s="11"/>
      <c r="BRE116" s="11"/>
      <c r="BRF116" s="11"/>
      <c r="BRG116" s="11"/>
      <c r="BRH116" s="11"/>
      <c r="BRI116" s="11"/>
      <c r="BRJ116" s="11"/>
      <c r="BRK116" s="11"/>
      <c r="BRL116" s="11"/>
      <c r="BRM116" s="11"/>
      <c r="BRN116" s="11"/>
      <c r="BRO116" s="11"/>
      <c r="BRP116" s="11"/>
      <c r="BRQ116" s="11"/>
      <c r="BRR116" s="11"/>
      <c r="BRS116" s="11"/>
      <c r="BRT116" s="11"/>
      <c r="BRU116" s="11"/>
      <c r="BRV116" s="11"/>
      <c r="BRW116" s="11"/>
      <c r="BRX116" s="11"/>
      <c r="BRY116" s="11"/>
      <c r="BRZ116" s="11"/>
      <c r="BSA116" s="11"/>
      <c r="BSB116" s="11"/>
      <c r="BSC116" s="11"/>
      <c r="BSD116" s="11"/>
      <c r="BSE116" s="11"/>
      <c r="BSF116" s="11"/>
      <c r="BSG116" s="11"/>
      <c r="BSH116" s="11"/>
      <c r="BSI116" s="11"/>
      <c r="BSJ116" s="11"/>
      <c r="BSK116" s="11"/>
      <c r="BSL116" s="11"/>
      <c r="BSM116" s="11"/>
      <c r="BSN116" s="11"/>
      <c r="BSO116" s="11"/>
      <c r="BSP116" s="11"/>
      <c r="BSQ116" s="11"/>
      <c r="BSR116" s="11"/>
      <c r="BSS116" s="11"/>
      <c r="BST116" s="11"/>
      <c r="BSU116" s="11"/>
      <c r="BSV116" s="11"/>
      <c r="BSW116" s="11"/>
      <c r="BSX116" s="11"/>
      <c r="BSY116" s="11"/>
      <c r="BSZ116" s="11"/>
      <c r="BTA116" s="11"/>
      <c r="BTB116" s="11"/>
      <c r="BTC116" s="11"/>
      <c r="BTD116" s="11"/>
      <c r="BTE116" s="11"/>
      <c r="BTF116" s="11"/>
      <c r="BTG116" s="11"/>
      <c r="BTH116" s="11"/>
      <c r="BTI116" s="11"/>
      <c r="BTJ116" s="11"/>
      <c r="BTK116" s="11"/>
      <c r="BTL116" s="11"/>
      <c r="BTM116" s="11"/>
      <c r="BTN116" s="11"/>
      <c r="BTO116" s="11"/>
      <c r="BTP116" s="11"/>
      <c r="BTQ116" s="11"/>
      <c r="BTR116" s="11"/>
      <c r="BTS116" s="11"/>
      <c r="BTT116" s="11"/>
      <c r="BTU116" s="11"/>
      <c r="BTV116" s="11"/>
      <c r="BTW116" s="11"/>
      <c r="BTX116" s="11"/>
      <c r="BTY116" s="11"/>
      <c r="BTZ116" s="11"/>
      <c r="BUA116" s="11"/>
      <c r="BUB116" s="11"/>
      <c r="BUC116" s="11"/>
      <c r="BUD116" s="11"/>
      <c r="BUE116" s="11"/>
      <c r="BUF116" s="11"/>
      <c r="BUG116" s="11"/>
      <c r="BUH116" s="11"/>
      <c r="BUI116" s="11"/>
      <c r="BUJ116" s="11"/>
      <c r="BUK116" s="11"/>
      <c r="BUL116" s="11"/>
      <c r="BUM116" s="11"/>
      <c r="BUN116" s="11"/>
      <c r="BUO116" s="11"/>
      <c r="BUP116" s="11"/>
      <c r="BUQ116" s="11"/>
      <c r="BUR116" s="11"/>
      <c r="BUS116" s="11"/>
      <c r="BUT116" s="11"/>
      <c r="BUU116" s="11"/>
      <c r="BUV116" s="11"/>
      <c r="BUW116" s="11"/>
      <c r="BUX116" s="11"/>
      <c r="BUY116" s="11"/>
      <c r="BUZ116" s="11"/>
      <c r="BVA116" s="11"/>
      <c r="BVB116" s="11"/>
      <c r="BVC116" s="11"/>
      <c r="BVD116" s="11"/>
      <c r="BVE116" s="11"/>
      <c r="BVF116" s="11"/>
      <c r="BVG116" s="11"/>
      <c r="BVH116" s="11"/>
      <c r="BVI116" s="11"/>
      <c r="BVJ116" s="11"/>
      <c r="BVK116" s="11"/>
      <c r="BVL116" s="11"/>
      <c r="BVM116" s="11"/>
      <c r="BVN116" s="11"/>
      <c r="BVO116" s="11"/>
      <c r="BVP116" s="11"/>
      <c r="BVQ116" s="11"/>
      <c r="BVR116" s="11"/>
      <c r="BVS116" s="11"/>
      <c r="BVT116" s="11"/>
      <c r="BVU116" s="11"/>
      <c r="BVV116" s="11"/>
      <c r="BVW116" s="11"/>
      <c r="BVX116" s="11"/>
      <c r="BVY116" s="11"/>
      <c r="BVZ116" s="11"/>
      <c r="BWA116" s="11"/>
      <c r="BWB116" s="11"/>
      <c r="BWC116" s="11"/>
      <c r="BWD116" s="11"/>
      <c r="BWE116" s="11"/>
      <c r="BWF116" s="11"/>
      <c r="BWG116" s="11"/>
      <c r="BWH116" s="11"/>
      <c r="BWI116" s="11"/>
      <c r="BWJ116" s="11"/>
      <c r="BWK116" s="11"/>
      <c r="BWL116" s="11"/>
      <c r="BWM116" s="11"/>
      <c r="BWN116" s="11"/>
      <c r="BWO116" s="11"/>
      <c r="BWP116" s="11"/>
      <c r="BWQ116" s="11"/>
      <c r="BWR116" s="11"/>
      <c r="BWS116" s="11"/>
      <c r="BWT116" s="11"/>
      <c r="BWU116" s="11"/>
      <c r="BWV116" s="11"/>
      <c r="BWW116" s="11"/>
      <c r="BWX116" s="11"/>
      <c r="BWY116" s="11"/>
      <c r="BWZ116" s="11"/>
      <c r="BXA116" s="11"/>
      <c r="BXB116" s="11"/>
      <c r="BXC116" s="11"/>
      <c r="BXD116" s="11"/>
      <c r="BXE116" s="11"/>
      <c r="BXF116" s="11"/>
      <c r="BXG116" s="11"/>
      <c r="BXH116" s="11"/>
      <c r="BXI116" s="11"/>
      <c r="BXJ116" s="11"/>
      <c r="BXK116" s="11"/>
      <c r="BXL116" s="11"/>
      <c r="BXM116" s="11"/>
      <c r="BXN116" s="11"/>
      <c r="BXO116" s="11"/>
      <c r="BXP116" s="11"/>
      <c r="BXQ116" s="11"/>
      <c r="BXR116" s="11"/>
      <c r="BXS116" s="11"/>
      <c r="BXT116" s="11"/>
      <c r="BXU116" s="11"/>
      <c r="BXV116" s="11"/>
      <c r="BXW116" s="11"/>
      <c r="BXX116" s="11"/>
      <c r="BXY116" s="11"/>
      <c r="BXZ116" s="11"/>
      <c r="BYA116" s="11"/>
      <c r="BYB116" s="11"/>
      <c r="BYC116" s="11"/>
      <c r="BYD116" s="11"/>
      <c r="BYE116" s="11"/>
      <c r="BYF116" s="11"/>
      <c r="BYG116" s="11"/>
      <c r="BYH116" s="11"/>
      <c r="BYI116" s="11"/>
      <c r="BYJ116" s="11"/>
      <c r="BYK116" s="11"/>
      <c r="BYL116" s="11"/>
      <c r="BYM116" s="11"/>
      <c r="BYN116" s="11"/>
      <c r="BYO116" s="11"/>
      <c r="BYP116" s="11"/>
      <c r="BYQ116" s="11"/>
      <c r="BYR116" s="11"/>
      <c r="BYS116" s="11"/>
      <c r="BYT116" s="11"/>
      <c r="BYU116" s="11"/>
      <c r="BYV116" s="11"/>
      <c r="BYW116" s="11"/>
      <c r="BYX116" s="11"/>
      <c r="BYY116" s="11"/>
      <c r="BYZ116" s="11"/>
      <c r="BZA116" s="11"/>
      <c r="BZB116" s="11"/>
      <c r="BZC116" s="11"/>
      <c r="BZD116" s="11"/>
      <c r="BZE116" s="11"/>
      <c r="BZF116" s="11"/>
      <c r="BZG116" s="11"/>
      <c r="BZH116" s="11"/>
      <c r="BZI116" s="11"/>
      <c r="BZJ116" s="11"/>
      <c r="BZK116" s="11"/>
      <c r="BZL116" s="11"/>
      <c r="BZM116" s="11"/>
      <c r="BZN116" s="11"/>
      <c r="BZO116" s="11"/>
      <c r="BZP116" s="11"/>
      <c r="BZQ116" s="11"/>
      <c r="BZR116" s="11"/>
      <c r="BZS116" s="11"/>
      <c r="BZT116" s="11"/>
      <c r="BZU116" s="11"/>
      <c r="BZV116" s="11"/>
      <c r="BZW116" s="11"/>
      <c r="BZX116" s="11"/>
      <c r="BZY116" s="11"/>
      <c r="BZZ116" s="11"/>
      <c r="CAA116" s="11"/>
      <c r="CAB116" s="11"/>
      <c r="CAC116" s="11"/>
      <c r="CAD116" s="11"/>
      <c r="CAE116" s="11"/>
      <c r="CAF116" s="11"/>
      <c r="CAG116" s="11"/>
      <c r="CAH116" s="11"/>
      <c r="CAI116" s="11"/>
      <c r="CAJ116" s="11"/>
      <c r="CAK116" s="11"/>
      <c r="CAL116" s="11"/>
      <c r="CAM116" s="11"/>
      <c r="CAN116" s="11"/>
      <c r="CAO116" s="11"/>
      <c r="CAP116" s="11"/>
      <c r="CAQ116" s="11"/>
      <c r="CAR116" s="11"/>
      <c r="CAS116" s="11"/>
      <c r="CAT116" s="11"/>
      <c r="CAU116" s="11"/>
      <c r="CAV116" s="11"/>
      <c r="CAW116" s="11"/>
      <c r="CAX116" s="11"/>
      <c r="CAY116" s="11"/>
      <c r="CAZ116" s="11"/>
      <c r="CBA116" s="11"/>
      <c r="CBB116" s="11"/>
      <c r="CBC116" s="11"/>
      <c r="CBD116" s="11"/>
      <c r="CBE116" s="11"/>
      <c r="CBF116" s="11"/>
      <c r="CBG116" s="11"/>
      <c r="CBH116" s="11"/>
      <c r="CBI116" s="11"/>
      <c r="CBJ116" s="11"/>
      <c r="CBK116" s="11"/>
      <c r="CBL116" s="11"/>
      <c r="CBM116" s="11"/>
      <c r="CBN116" s="11"/>
      <c r="CBO116" s="11"/>
      <c r="CBP116" s="11"/>
      <c r="CBQ116" s="11"/>
      <c r="CBR116" s="11"/>
      <c r="CBS116" s="11"/>
      <c r="CBT116" s="11"/>
      <c r="CBU116" s="11"/>
      <c r="CBV116" s="11"/>
      <c r="CBW116" s="11"/>
      <c r="CBX116" s="11"/>
      <c r="CBY116" s="11"/>
      <c r="CBZ116" s="11"/>
      <c r="CCA116" s="11"/>
      <c r="CCB116" s="11"/>
      <c r="CCC116" s="11"/>
      <c r="CCD116" s="11"/>
      <c r="CCE116" s="11"/>
      <c r="CCF116" s="11"/>
      <c r="CCG116" s="11"/>
      <c r="CCH116" s="11"/>
      <c r="CCI116" s="11"/>
      <c r="CCJ116" s="11"/>
      <c r="CCK116" s="11"/>
      <c r="CCL116" s="11"/>
      <c r="CCM116" s="11"/>
      <c r="CCN116" s="11"/>
      <c r="CCO116" s="11"/>
      <c r="CCP116" s="11"/>
      <c r="CCQ116" s="11"/>
      <c r="CCR116" s="11"/>
      <c r="CCS116" s="11"/>
      <c r="CCT116" s="11"/>
      <c r="CCU116" s="11"/>
      <c r="CCV116" s="11"/>
      <c r="CCW116" s="11"/>
      <c r="CCX116" s="11"/>
      <c r="CCY116" s="11"/>
      <c r="CCZ116" s="11"/>
      <c r="CDA116" s="11"/>
      <c r="CDB116" s="11"/>
      <c r="CDC116" s="11"/>
      <c r="CDD116" s="11"/>
      <c r="CDE116" s="11"/>
      <c r="CDF116" s="11"/>
      <c r="CDG116" s="11"/>
      <c r="CDH116" s="11"/>
      <c r="CDI116" s="11"/>
      <c r="CDJ116" s="11"/>
      <c r="CDK116" s="11"/>
      <c r="CDL116" s="11"/>
      <c r="CDM116" s="11"/>
      <c r="CDN116" s="11"/>
      <c r="CDO116" s="11"/>
      <c r="CDP116" s="11"/>
      <c r="CDQ116" s="11"/>
      <c r="CDR116" s="11"/>
      <c r="CDS116" s="11"/>
      <c r="CDT116" s="11"/>
      <c r="CDU116" s="11"/>
      <c r="CDV116" s="11"/>
      <c r="CDW116" s="11"/>
      <c r="CDX116" s="11"/>
      <c r="CDY116" s="11"/>
      <c r="CDZ116" s="11"/>
      <c r="CEA116" s="11"/>
      <c r="CEB116" s="11"/>
      <c r="CEC116" s="11"/>
      <c r="CED116" s="11"/>
      <c r="CEE116" s="11"/>
      <c r="CEF116" s="11"/>
      <c r="CEG116" s="11"/>
      <c r="CEH116" s="11"/>
      <c r="CEI116" s="11"/>
      <c r="CEJ116" s="11"/>
      <c r="CEK116" s="11"/>
      <c r="CEL116" s="11"/>
      <c r="CEM116" s="11"/>
      <c r="CEN116" s="11"/>
      <c r="CEO116" s="11"/>
      <c r="CEP116" s="11"/>
      <c r="CEQ116" s="11"/>
      <c r="CER116" s="11"/>
      <c r="CES116" s="11"/>
      <c r="CET116" s="11"/>
      <c r="CEU116" s="11"/>
      <c r="CEV116" s="11"/>
      <c r="CEW116" s="11"/>
      <c r="CEX116" s="11"/>
      <c r="CEY116" s="11"/>
      <c r="CEZ116" s="11"/>
      <c r="CFA116" s="11"/>
      <c r="CFB116" s="11"/>
      <c r="CFC116" s="11"/>
      <c r="CFD116" s="11"/>
      <c r="CFE116" s="11"/>
      <c r="CFF116" s="11"/>
      <c r="CFG116" s="11"/>
      <c r="CFH116" s="11"/>
      <c r="CFI116" s="11"/>
      <c r="CFJ116" s="11"/>
      <c r="CFK116" s="11"/>
      <c r="CFL116" s="11"/>
      <c r="CFM116" s="11"/>
      <c r="CFN116" s="11"/>
      <c r="CFO116" s="11"/>
      <c r="CFP116" s="11"/>
      <c r="CFQ116" s="11"/>
      <c r="CFR116" s="11"/>
      <c r="CFS116" s="11"/>
      <c r="CFT116" s="11"/>
      <c r="CFU116" s="11"/>
      <c r="CFV116" s="11"/>
      <c r="CFW116" s="11"/>
      <c r="CFX116" s="11"/>
      <c r="CFY116" s="11"/>
      <c r="CFZ116" s="11"/>
      <c r="CGA116" s="11"/>
      <c r="CGB116" s="11"/>
      <c r="CGC116" s="11"/>
      <c r="CGD116" s="11"/>
      <c r="CGE116" s="11"/>
      <c r="CGF116" s="11"/>
      <c r="CGG116" s="11"/>
      <c r="CGH116" s="11"/>
      <c r="CGI116" s="11"/>
      <c r="CGJ116" s="11"/>
      <c r="CGK116" s="11"/>
      <c r="CGL116" s="11"/>
      <c r="CGM116" s="11"/>
      <c r="CGN116" s="11"/>
      <c r="CGO116" s="11"/>
      <c r="CGP116" s="11"/>
      <c r="CGQ116" s="11"/>
      <c r="CGR116" s="11"/>
      <c r="CGS116" s="11"/>
      <c r="CGT116" s="11"/>
      <c r="CGU116" s="11"/>
      <c r="CGV116" s="11"/>
      <c r="CGW116" s="11"/>
      <c r="CGX116" s="11"/>
      <c r="CGY116" s="11"/>
      <c r="CGZ116" s="11"/>
      <c r="CHA116" s="11"/>
      <c r="CHB116" s="11"/>
      <c r="CHC116" s="11"/>
      <c r="CHD116" s="11"/>
      <c r="CHE116" s="11"/>
      <c r="CHF116" s="11"/>
      <c r="CHG116" s="11"/>
      <c r="CHH116" s="11"/>
      <c r="CHI116" s="11"/>
      <c r="CHJ116" s="11"/>
      <c r="CHK116" s="11"/>
      <c r="CHL116" s="11"/>
      <c r="CHM116" s="11"/>
      <c r="CHN116" s="11"/>
      <c r="CHO116" s="11"/>
      <c r="CHP116" s="11"/>
      <c r="CHQ116" s="11"/>
      <c r="CHR116" s="11"/>
      <c r="CHS116" s="11"/>
      <c r="CHT116" s="11"/>
      <c r="CHU116" s="11"/>
      <c r="CHV116" s="11"/>
      <c r="CHW116" s="11"/>
      <c r="CHX116" s="11"/>
      <c r="CHY116" s="11"/>
      <c r="CHZ116" s="11"/>
      <c r="CIA116" s="11"/>
      <c r="CIB116" s="11"/>
      <c r="CIC116" s="11"/>
      <c r="CID116" s="11"/>
      <c r="CIE116" s="11"/>
      <c r="CIF116" s="11"/>
      <c r="CIG116" s="11"/>
      <c r="CIH116" s="11"/>
      <c r="CII116" s="11"/>
      <c r="CIJ116" s="11"/>
      <c r="CIK116" s="11"/>
      <c r="CIL116" s="11"/>
      <c r="CIM116" s="11"/>
      <c r="CIN116" s="11"/>
      <c r="CIO116" s="11"/>
      <c r="CIP116" s="11"/>
      <c r="CIQ116" s="11"/>
      <c r="CIR116" s="11"/>
      <c r="CIS116" s="11"/>
      <c r="CIT116" s="11"/>
      <c r="CIU116" s="11"/>
      <c r="CIV116" s="11"/>
      <c r="CIW116" s="11"/>
      <c r="CIX116" s="11"/>
      <c r="CIY116" s="11"/>
      <c r="CIZ116" s="11"/>
      <c r="CJA116" s="11"/>
      <c r="CJB116" s="11"/>
      <c r="CJC116" s="11"/>
      <c r="CJD116" s="11"/>
      <c r="CJE116" s="11"/>
      <c r="CJF116" s="11"/>
      <c r="CJG116" s="11"/>
      <c r="CJH116" s="11"/>
      <c r="CJI116" s="11"/>
      <c r="CJJ116" s="11"/>
      <c r="CJK116" s="11"/>
      <c r="CJL116" s="11"/>
      <c r="CJM116" s="11"/>
      <c r="CJN116" s="11"/>
      <c r="CJO116" s="11"/>
      <c r="CJP116" s="11"/>
      <c r="CJQ116" s="11"/>
      <c r="CJR116" s="11"/>
      <c r="CJS116" s="11"/>
      <c r="CJT116" s="11"/>
      <c r="CJU116" s="11"/>
      <c r="CJV116" s="11"/>
      <c r="CJW116" s="11"/>
      <c r="CJX116" s="11"/>
      <c r="CJY116" s="11"/>
      <c r="CJZ116" s="11"/>
      <c r="CKA116" s="11"/>
      <c r="CKB116" s="11"/>
      <c r="CKC116" s="11"/>
      <c r="CKD116" s="11"/>
      <c r="CKE116" s="11"/>
      <c r="CKF116" s="11"/>
      <c r="CKG116" s="11"/>
      <c r="CKH116" s="11"/>
      <c r="CKI116" s="11"/>
      <c r="CKJ116" s="11"/>
      <c r="CKK116" s="11"/>
      <c r="CKL116" s="11"/>
      <c r="CKM116" s="11"/>
      <c r="CKN116" s="11"/>
      <c r="CKO116" s="11"/>
      <c r="CKP116" s="11"/>
      <c r="CKQ116" s="11"/>
      <c r="CKR116" s="11"/>
      <c r="CKS116" s="11"/>
      <c r="CKT116" s="11"/>
      <c r="CKU116" s="11"/>
      <c r="CKV116" s="11"/>
      <c r="CKW116" s="11"/>
      <c r="CKX116" s="11"/>
      <c r="CKY116" s="11"/>
      <c r="CKZ116" s="11"/>
      <c r="CLA116" s="11"/>
      <c r="CLB116" s="11"/>
      <c r="CLC116" s="11"/>
      <c r="CLD116" s="11"/>
      <c r="CLE116" s="11"/>
      <c r="CLF116" s="11"/>
      <c r="CLG116" s="11"/>
      <c r="CLH116" s="11"/>
      <c r="CLI116" s="11"/>
      <c r="CLJ116" s="11"/>
      <c r="CLK116" s="11"/>
      <c r="CLL116" s="11"/>
      <c r="CLM116" s="11"/>
      <c r="CLN116" s="11"/>
      <c r="CLO116" s="11"/>
      <c r="CLP116" s="11"/>
      <c r="CLQ116" s="11"/>
      <c r="CLR116" s="11"/>
      <c r="CLS116" s="11"/>
      <c r="CLT116" s="11"/>
      <c r="CLU116" s="11"/>
      <c r="CLV116" s="11"/>
      <c r="CLW116" s="11"/>
      <c r="CLX116" s="11"/>
      <c r="CLY116" s="11"/>
      <c r="CLZ116" s="11"/>
      <c r="CMA116" s="11"/>
      <c r="CMB116" s="11"/>
      <c r="CMC116" s="11"/>
      <c r="CMD116" s="11"/>
      <c r="CME116" s="11"/>
      <c r="CMF116" s="11"/>
      <c r="CMG116" s="11"/>
      <c r="CMH116" s="11"/>
      <c r="CMI116" s="11"/>
      <c r="CMJ116" s="11"/>
      <c r="CMK116" s="11"/>
      <c r="CML116" s="11"/>
      <c r="CMM116" s="11"/>
      <c r="CMN116" s="11"/>
      <c r="CMO116" s="11"/>
      <c r="CMP116" s="11"/>
      <c r="CMQ116" s="11"/>
      <c r="CMR116" s="11"/>
      <c r="CMS116" s="11"/>
      <c r="CMT116" s="11"/>
      <c r="CMU116" s="11"/>
      <c r="CMV116" s="11"/>
      <c r="CMW116" s="11"/>
      <c r="CMX116" s="11"/>
      <c r="CMY116" s="11"/>
      <c r="CMZ116" s="11"/>
      <c r="CNA116" s="11"/>
      <c r="CNB116" s="11"/>
      <c r="CNC116" s="11"/>
      <c r="CND116" s="11"/>
      <c r="CNE116" s="11"/>
      <c r="CNF116" s="11"/>
      <c r="CNG116" s="11"/>
      <c r="CNH116" s="11"/>
      <c r="CNI116" s="11"/>
      <c r="CNJ116" s="11"/>
      <c r="CNK116" s="11"/>
      <c r="CNL116" s="11"/>
      <c r="CNM116" s="11"/>
      <c r="CNN116" s="11"/>
      <c r="CNO116" s="11"/>
      <c r="CNP116" s="11"/>
      <c r="CNQ116" s="11"/>
      <c r="CNR116" s="11"/>
      <c r="CNS116" s="11"/>
      <c r="CNT116" s="11"/>
      <c r="CNU116" s="11"/>
      <c r="CNV116" s="11"/>
      <c r="CNW116" s="11"/>
      <c r="CNX116" s="11"/>
      <c r="CNY116" s="11"/>
      <c r="CNZ116" s="11"/>
      <c r="COA116" s="11"/>
      <c r="COB116" s="11"/>
      <c r="COC116" s="11"/>
      <c r="COD116" s="11"/>
      <c r="COE116" s="11"/>
      <c r="COF116" s="11"/>
      <c r="COG116" s="11"/>
      <c r="COH116" s="11"/>
      <c r="COI116" s="11"/>
      <c r="COJ116" s="11"/>
      <c r="COK116" s="11"/>
      <c r="COL116" s="11"/>
      <c r="COM116" s="11"/>
      <c r="CON116" s="11"/>
      <c r="COO116" s="11"/>
      <c r="COP116" s="11"/>
      <c r="COQ116" s="11"/>
      <c r="COR116" s="11"/>
      <c r="COS116" s="11"/>
      <c r="COT116" s="11"/>
      <c r="COU116" s="11"/>
      <c r="COV116" s="11"/>
      <c r="COW116" s="11"/>
      <c r="COX116" s="11"/>
      <c r="COY116" s="11"/>
      <c r="COZ116" s="11"/>
      <c r="CPA116" s="11"/>
      <c r="CPB116" s="11"/>
      <c r="CPC116" s="11"/>
      <c r="CPD116" s="11"/>
      <c r="CPE116" s="11"/>
      <c r="CPF116" s="11"/>
      <c r="CPG116" s="11"/>
      <c r="CPH116" s="11"/>
      <c r="CPI116" s="11"/>
      <c r="CPJ116" s="11"/>
      <c r="CPK116" s="11"/>
      <c r="CPL116" s="11"/>
      <c r="CPM116" s="11"/>
      <c r="CPN116" s="11"/>
      <c r="CPO116" s="11"/>
      <c r="CPP116" s="11"/>
      <c r="CPQ116" s="11"/>
      <c r="CPR116" s="11"/>
      <c r="CPS116" s="11"/>
      <c r="CPT116" s="11"/>
      <c r="CPU116" s="11"/>
      <c r="CPV116" s="11"/>
      <c r="CPW116" s="11"/>
      <c r="CPX116" s="11"/>
      <c r="CPY116" s="11"/>
      <c r="CPZ116" s="11"/>
      <c r="CQA116" s="11"/>
      <c r="CQB116" s="11"/>
      <c r="CQC116" s="11"/>
      <c r="CQD116" s="11"/>
      <c r="CQE116" s="11"/>
      <c r="CQF116" s="11"/>
      <c r="CQG116" s="11"/>
      <c r="CQH116" s="11"/>
      <c r="CQI116" s="11"/>
      <c r="CQJ116" s="11"/>
      <c r="CQK116" s="11"/>
      <c r="CQL116" s="11"/>
      <c r="CQM116" s="11"/>
      <c r="CQN116" s="11"/>
      <c r="CQO116" s="11"/>
      <c r="CQP116" s="11"/>
      <c r="CQQ116" s="11"/>
      <c r="CQR116" s="11"/>
      <c r="CQS116" s="11"/>
      <c r="CQT116" s="11"/>
      <c r="CQU116" s="11"/>
      <c r="CQV116" s="11"/>
      <c r="CQW116" s="11"/>
      <c r="CQX116" s="11"/>
      <c r="CQY116" s="11"/>
      <c r="CQZ116" s="11"/>
      <c r="CRA116" s="11"/>
      <c r="CRB116" s="11"/>
      <c r="CRC116" s="11"/>
      <c r="CRD116" s="11"/>
      <c r="CRE116" s="11"/>
      <c r="CRF116" s="11"/>
      <c r="CRG116" s="11"/>
      <c r="CRH116" s="11"/>
      <c r="CRI116" s="11"/>
      <c r="CRJ116" s="11"/>
      <c r="CRK116" s="11"/>
      <c r="CRL116" s="11"/>
      <c r="CRM116" s="11"/>
      <c r="CRN116" s="11"/>
      <c r="CRO116" s="11"/>
      <c r="CRP116" s="11"/>
      <c r="CRQ116" s="11"/>
      <c r="CRR116" s="11"/>
      <c r="CRS116" s="11"/>
      <c r="CRT116" s="11"/>
      <c r="CRU116" s="11"/>
      <c r="CRV116" s="11"/>
      <c r="CRW116" s="11"/>
      <c r="CRX116" s="11"/>
      <c r="CRY116" s="11"/>
      <c r="CRZ116" s="11"/>
      <c r="CSA116" s="11"/>
      <c r="CSB116" s="11"/>
      <c r="CSC116" s="11"/>
      <c r="CSD116" s="11"/>
      <c r="CSE116" s="11"/>
      <c r="CSF116" s="11"/>
      <c r="CSG116" s="11"/>
      <c r="CSH116" s="11"/>
      <c r="CSI116" s="11"/>
      <c r="CSJ116" s="11"/>
      <c r="CSK116" s="11"/>
      <c r="CSL116" s="11"/>
      <c r="CSM116" s="11"/>
      <c r="CSN116" s="11"/>
      <c r="CSO116" s="11"/>
      <c r="CSP116" s="11"/>
      <c r="CSQ116" s="11"/>
      <c r="CSR116" s="11"/>
      <c r="CSS116" s="11"/>
      <c r="CST116" s="11"/>
      <c r="CSU116" s="11"/>
      <c r="CSV116" s="11"/>
      <c r="CSW116" s="11"/>
      <c r="CSX116" s="11"/>
      <c r="CSY116" s="11"/>
      <c r="CSZ116" s="11"/>
      <c r="CTA116" s="11"/>
      <c r="CTB116" s="11"/>
      <c r="CTC116" s="11"/>
      <c r="CTD116" s="11"/>
      <c r="CTE116" s="11"/>
      <c r="CTF116" s="11"/>
      <c r="CTG116" s="11"/>
      <c r="CTH116" s="11"/>
      <c r="CTI116" s="11"/>
      <c r="CTJ116" s="11"/>
      <c r="CTK116" s="11"/>
      <c r="CTL116" s="11"/>
      <c r="CTM116" s="11"/>
      <c r="CTN116" s="11"/>
      <c r="CTO116" s="11"/>
      <c r="CTP116" s="11"/>
      <c r="CTQ116" s="11"/>
      <c r="CTR116" s="11"/>
      <c r="CTS116" s="11"/>
      <c r="CTT116" s="11"/>
      <c r="CTU116" s="11"/>
      <c r="CTV116" s="11"/>
      <c r="CTW116" s="11"/>
      <c r="CTX116" s="11"/>
      <c r="CTY116" s="11"/>
      <c r="CTZ116" s="11"/>
      <c r="CUA116" s="11"/>
      <c r="CUB116" s="11"/>
      <c r="CUC116" s="11"/>
      <c r="CUD116" s="11"/>
      <c r="CUE116" s="11"/>
      <c r="CUF116" s="11"/>
      <c r="CUG116" s="11"/>
      <c r="CUH116" s="11"/>
      <c r="CUI116" s="11"/>
      <c r="CUJ116" s="11"/>
      <c r="CUK116" s="11"/>
      <c r="CUL116" s="11"/>
      <c r="CUM116" s="11"/>
      <c r="CUN116" s="11"/>
      <c r="CUO116" s="11"/>
      <c r="CUP116" s="11"/>
      <c r="CUQ116" s="11"/>
      <c r="CUR116" s="11"/>
      <c r="CUS116" s="11"/>
      <c r="CUT116" s="11"/>
      <c r="CUU116" s="11"/>
      <c r="CUV116" s="11"/>
      <c r="CUW116" s="11"/>
      <c r="CUX116" s="11"/>
      <c r="CUY116" s="11"/>
      <c r="CUZ116" s="11"/>
      <c r="CVA116" s="11"/>
      <c r="CVB116" s="11"/>
      <c r="CVC116" s="11"/>
      <c r="CVD116" s="11"/>
      <c r="CVE116" s="11"/>
      <c r="CVF116" s="11"/>
      <c r="CVG116" s="11"/>
      <c r="CVH116" s="11"/>
      <c r="CVI116" s="11"/>
      <c r="CVJ116" s="11"/>
      <c r="CVK116" s="11"/>
      <c r="CVL116" s="11"/>
      <c r="CVM116" s="11"/>
      <c r="CVN116" s="11"/>
      <c r="CVO116" s="11"/>
      <c r="CVP116" s="11"/>
      <c r="CVQ116" s="11"/>
      <c r="CVR116" s="11"/>
      <c r="CVS116" s="11"/>
      <c r="CVT116" s="11"/>
      <c r="CVU116" s="11"/>
      <c r="CVV116" s="11"/>
      <c r="CVW116" s="11"/>
      <c r="CVX116" s="11"/>
      <c r="CVY116" s="11"/>
      <c r="CVZ116" s="11"/>
      <c r="CWA116" s="11"/>
      <c r="CWB116" s="11"/>
      <c r="CWC116" s="11"/>
      <c r="CWD116" s="11"/>
      <c r="CWE116" s="11"/>
      <c r="CWF116" s="11"/>
      <c r="CWG116" s="11"/>
      <c r="CWH116" s="11"/>
      <c r="CWI116" s="11"/>
      <c r="CWJ116" s="11"/>
      <c r="CWK116" s="11"/>
      <c r="CWL116" s="11"/>
      <c r="CWM116" s="11"/>
      <c r="CWN116" s="11"/>
      <c r="CWO116" s="11"/>
      <c r="CWP116" s="11"/>
      <c r="CWQ116" s="11"/>
      <c r="CWR116" s="11"/>
      <c r="CWS116" s="11"/>
      <c r="CWT116" s="11"/>
      <c r="CWU116" s="11"/>
      <c r="CWV116" s="11"/>
      <c r="CWW116" s="11"/>
      <c r="CWX116" s="11"/>
      <c r="CWY116" s="11"/>
      <c r="CWZ116" s="11"/>
      <c r="CXA116" s="11"/>
      <c r="CXB116" s="11"/>
      <c r="CXC116" s="11"/>
      <c r="CXD116" s="11"/>
      <c r="CXE116" s="11"/>
      <c r="CXF116" s="11"/>
      <c r="CXG116" s="11"/>
      <c r="CXH116" s="11"/>
      <c r="CXI116" s="11"/>
      <c r="CXJ116" s="11"/>
      <c r="CXK116" s="11"/>
      <c r="CXL116" s="11"/>
      <c r="CXM116" s="11"/>
      <c r="CXN116" s="11"/>
      <c r="CXO116" s="11"/>
      <c r="CXP116" s="11"/>
      <c r="CXQ116" s="11"/>
      <c r="CXR116" s="11"/>
      <c r="CXS116" s="11"/>
      <c r="CXT116" s="11"/>
      <c r="CXU116" s="11"/>
      <c r="CXV116" s="11"/>
      <c r="CXW116" s="11"/>
      <c r="CXX116" s="11"/>
      <c r="CXY116" s="11"/>
      <c r="CXZ116" s="11"/>
      <c r="CYA116" s="11"/>
      <c r="CYB116" s="11"/>
      <c r="CYC116" s="11"/>
      <c r="CYD116" s="11"/>
      <c r="CYE116" s="11"/>
      <c r="CYF116" s="11"/>
      <c r="CYG116" s="11"/>
      <c r="CYH116" s="11"/>
      <c r="CYI116" s="11"/>
      <c r="CYJ116" s="11"/>
      <c r="CYK116" s="11"/>
      <c r="CYL116" s="11"/>
      <c r="CYM116" s="11"/>
      <c r="CYN116" s="11"/>
      <c r="CYO116" s="11"/>
      <c r="CYP116" s="11"/>
      <c r="CYQ116" s="11"/>
      <c r="CYR116" s="11"/>
      <c r="CYS116" s="11"/>
      <c r="CYT116" s="11"/>
      <c r="CYU116" s="11"/>
      <c r="CYV116" s="11"/>
      <c r="CYW116" s="11"/>
      <c r="CYX116" s="11"/>
      <c r="CYY116" s="11"/>
      <c r="CYZ116" s="11"/>
      <c r="CZA116" s="11"/>
      <c r="CZB116" s="11"/>
      <c r="CZC116" s="11"/>
      <c r="CZD116" s="11"/>
      <c r="CZE116" s="11"/>
      <c r="CZF116" s="11"/>
      <c r="CZG116" s="11"/>
      <c r="CZH116" s="11"/>
      <c r="CZI116" s="11"/>
      <c r="CZJ116" s="11"/>
      <c r="CZK116" s="11"/>
      <c r="CZL116" s="11"/>
      <c r="CZM116" s="11"/>
      <c r="CZN116" s="11"/>
      <c r="CZO116" s="11"/>
      <c r="CZP116" s="11"/>
      <c r="CZQ116" s="11"/>
      <c r="CZR116" s="11"/>
      <c r="CZS116" s="11"/>
      <c r="CZT116" s="11"/>
      <c r="CZU116" s="11"/>
      <c r="CZV116" s="11"/>
      <c r="CZW116" s="11"/>
      <c r="CZX116" s="11"/>
      <c r="CZY116" s="11"/>
      <c r="CZZ116" s="11"/>
      <c r="DAA116" s="11"/>
      <c r="DAB116" s="11"/>
      <c r="DAC116" s="11"/>
      <c r="DAD116" s="11"/>
      <c r="DAE116" s="11"/>
      <c r="DAF116" s="11"/>
      <c r="DAG116" s="11"/>
      <c r="DAH116" s="11"/>
      <c r="DAI116" s="11"/>
      <c r="DAJ116" s="11"/>
      <c r="DAK116" s="11"/>
      <c r="DAL116" s="11"/>
      <c r="DAM116" s="11"/>
      <c r="DAN116" s="11"/>
      <c r="DAO116" s="11"/>
      <c r="DAP116" s="11"/>
      <c r="DAQ116" s="11"/>
      <c r="DAR116" s="11"/>
      <c r="DAS116" s="11"/>
      <c r="DAT116" s="11"/>
      <c r="DAU116" s="11"/>
      <c r="DAV116" s="11"/>
      <c r="DAW116" s="11"/>
      <c r="DAX116" s="11"/>
      <c r="DAY116" s="11"/>
      <c r="DAZ116" s="11"/>
      <c r="DBA116" s="11"/>
      <c r="DBB116" s="11"/>
      <c r="DBC116" s="11"/>
      <c r="DBD116" s="11"/>
      <c r="DBE116" s="11"/>
      <c r="DBF116" s="11"/>
      <c r="DBG116" s="11"/>
      <c r="DBH116" s="11"/>
      <c r="DBI116" s="11"/>
      <c r="DBJ116" s="11"/>
      <c r="DBK116" s="11"/>
      <c r="DBL116" s="11"/>
      <c r="DBM116" s="11"/>
      <c r="DBN116" s="11"/>
      <c r="DBO116" s="11"/>
      <c r="DBP116" s="11"/>
      <c r="DBQ116" s="11"/>
      <c r="DBR116" s="11"/>
      <c r="DBS116" s="11"/>
      <c r="DBT116" s="11"/>
      <c r="DBU116" s="11"/>
      <c r="DBV116" s="11"/>
      <c r="DBW116" s="11"/>
      <c r="DBX116" s="11"/>
      <c r="DBY116" s="11"/>
      <c r="DBZ116" s="11"/>
      <c r="DCA116" s="11"/>
      <c r="DCB116" s="11"/>
      <c r="DCC116" s="11"/>
      <c r="DCD116" s="11"/>
      <c r="DCE116" s="11"/>
      <c r="DCF116" s="11"/>
      <c r="DCG116" s="11"/>
      <c r="DCH116" s="11"/>
      <c r="DCI116" s="11"/>
      <c r="DCJ116" s="11"/>
      <c r="DCK116" s="11"/>
      <c r="DCL116" s="11"/>
      <c r="DCM116" s="11"/>
      <c r="DCN116" s="11"/>
      <c r="DCO116" s="11"/>
      <c r="DCP116" s="11"/>
      <c r="DCQ116" s="11"/>
      <c r="DCR116" s="11"/>
      <c r="DCS116" s="11"/>
      <c r="DCT116" s="11"/>
      <c r="DCU116" s="11"/>
      <c r="DCV116" s="11"/>
      <c r="DCW116" s="11"/>
      <c r="DCX116" s="11"/>
      <c r="DCY116" s="11"/>
      <c r="DCZ116" s="11"/>
      <c r="DDA116" s="11"/>
      <c r="DDB116" s="11"/>
      <c r="DDC116" s="11"/>
      <c r="DDD116" s="11"/>
      <c r="DDE116" s="11"/>
      <c r="DDF116" s="11"/>
      <c r="DDG116" s="11"/>
      <c r="DDH116" s="11"/>
      <c r="DDI116" s="11"/>
      <c r="DDJ116" s="11"/>
      <c r="DDK116" s="11"/>
      <c r="DDL116" s="11"/>
      <c r="DDM116" s="11"/>
      <c r="DDN116" s="11"/>
      <c r="DDO116" s="11"/>
      <c r="DDP116" s="11"/>
      <c r="DDQ116" s="11"/>
      <c r="DDR116" s="11"/>
      <c r="DDS116" s="11"/>
      <c r="DDT116" s="11"/>
      <c r="DDU116" s="11"/>
      <c r="DDV116" s="11"/>
      <c r="DDW116" s="11"/>
      <c r="DDX116" s="11"/>
      <c r="DDY116" s="11"/>
      <c r="DDZ116" s="11"/>
      <c r="DEA116" s="11"/>
      <c r="DEB116" s="11"/>
      <c r="DEC116" s="11"/>
      <c r="DED116" s="11"/>
      <c r="DEE116" s="11"/>
      <c r="DEF116" s="11"/>
      <c r="DEG116" s="11"/>
      <c r="DEH116" s="11"/>
      <c r="DEI116" s="11"/>
      <c r="DEJ116" s="11"/>
      <c r="DEK116" s="11"/>
      <c r="DEL116" s="11"/>
      <c r="DEM116" s="11"/>
      <c r="DEN116" s="11"/>
      <c r="DEO116" s="11"/>
      <c r="DEP116" s="11"/>
      <c r="DEQ116" s="11"/>
      <c r="DER116" s="11"/>
      <c r="DES116" s="11"/>
      <c r="DET116" s="11"/>
      <c r="DEU116" s="11"/>
      <c r="DEV116" s="11"/>
      <c r="DEW116" s="11"/>
      <c r="DEX116" s="11"/>
      <c r="DEY116" s="11"/>
      <c r="DEZ116" s="11"/>
      <c r="DFA116" s="11"/>
      <c r="DFB116" s="11"/>
      <c r="DFC116" s="11"/>
      <c r="DFD116" s="11"/>
      <c r="DFE116" s="11"/>
      <c r="DFF116" s="11"/>
      <c r="DFG116" s="11"/>
      <c r="DFH116" s="11"/>
      <c r="DFI116" s="11"/>
      <c r="DFJ116" s="11"/>
      <c r="DFK116" s="11"/>
      <c r="DFL116" s="11"/>
      <c r="DFM116" s="11"/>
      <c r="DFN116" s="11"/>
      <c r="DFO116" s="11"/>
      <c r="DFP116" s="11"/>
      <c r="DFQ116" s="11"/>
      <c r="DFR116" s="11"/>
      <c r="DFS116" s="11"/>
      <c r="DFT116" s="11"/>
      <c r="DFU116" s="11"/>
      <c r="DFV116" s="11"/>
      <c r="DFW116" s="11"/>
      <c r="DFX116" s="11"/>
      <c r="DFY116" s="11"/>
      <c r="DFZ116" s="11"/>
      <c r="DGA116" s="11"/>
      <c r="DGB116" s="11"/>
      <c r="DGC116" s="11"/>
      <c r="DGD116" s="11"/>
      <c r="DGE116" s="11"/>
      <c r="DGF116" s="11"/>
      <c r="DGG116" s="11"/>
      <c r="DGH116" s="11"/>
      <c r="DGI116" s="11"/>
      <c r="DGJ116" s="11"/>
      <c r="DGK116" s="11"/>
      <c r="DGL116" s="11"/>
      <c r="DGM116" s="11"/>
      <c r="DGN116" s="11"/>
      <c r="DGO116" s="11"/>
      <c r="DGP116" s="11"/>
      <c r="DGQ116" s="11"/>
      <c r="DGR116" s="11"/>
      <c r="DGS116" s="11"/>
      <c r="DGT116" s="11"/>
      <c r="DGU116" s="11"/>
      <c r="DGV116" s="11"/>
      <c r="DGW116" s="11"/>
      <c r="DGX116" s="11"/>
      <c r="DGY116" s="11"/>
      <c r="DGZ116" s="11"/>
      <c r="DHA116" s="11"/>
      <c r="DHB116" s="11"/>
      <c r="DHC116" s="11"/>
      <c r="DHD116" s="11"/>
      <c r="DHE116" s="11"/>
      <c r="DHF116" s="11"/>
      <c r="DHG116" s="11"/>
      <c r="DHH116" s="11"/>
      <c r="DHI116" s="11"/>
      <c r="DHJ116" s="11"/>
      <c r="DHK116" s="11"/>
      <c r="DHL116" s="11"/>
      <c r="DHM116" s="11"/>
      <c r="DHN116" s="11"/>
      <c r="DHO116" s="11"/>
      <c r="DHP116" s="11"/>
      <c r="DHQ116" s="11"/>
      <c r="DHR116" s="11"/>
      <c r="DHS116" s="11"/>
      <c r="DHT116" s="11"/>
      <c r="DHU116" s="11"/>
      <c r="DHV116" s="11"/>
      <c r="DHW116" s="11"/>
      <c r="DHX116" s="11"/>
      <c r="DHY116" s="11"/>
      <c r="DHZ116" s="11"/>
      <c r="DIA116" s="11"/>
      <c r="DIB116" s="11"/>
      <c r="DIC116" s="11"/>
      <c r="DID116" s="11"/>
      <c r="DIE116" s="11"/>
      <c r="DIF116" s="11"/>
      <c r="DIG116" s="11"/>
      <c r="DIH116" s="11"/>
      <c r="DII116" s="11"/>
      <c r="DIJ116" s="11"/>
      <c r="DIK116" s="11"/>
      <c r="DIL116" s="11"/>
      <c r="DIM116" s="11"/>
      <c r="DIN116" s="11"/>
      <c r="DIO116" s="11"/>
      <c r="DIP116" s="11"/>
      <c r="DIQ116" s="11"/>
      <c r="DIR116" s="11"/>
      <c r="DIS116" s="11"/>
      <c r="DIT116" s="11"/>
      <c r="DIU116" s="11"/>
      <c r="DIV116" s="11"/>
      <c r="DIW116" s="11"/>
      <c r="DIX116" s="11"/>
      <c r="DIY116" s="11"/>
      <c r="DIZ116" s="11"/>
      <c r="DJA116" s="11"/>
      <c r="DJB116" s="11"/>
      <c r="DJC116" s="11"/>
      <c r="DJD116" s="11"/>
      <c r="DJE116" s="11"/>
      <c r="DJF116" s="11"/>
      <c r="DJG116" s="11"/>
      <c r="DJH116" s="11"/>
      <c r="DJI116" s="11"/>
      <c r="DJJ116" s="11"/>
      <c r="DJK116" s="11"/>
      <c r="DJL116" s="11"/>
      <c r="DJM116" s="11"/>
      <c r="DJN116" s="11"/>
      <c r="DJO116" s="11"/>
      <c r="DJP116" s="11"/>
      <c r="DJQ116" s="11"/>
      <c r="DJR116" s="11"/>
      <c r="DJS116" s="11"/>
      <c r="DJT116" s="11"/>
      <c r="DJU116" s="11"/>
      <c r="DJV116" s="11"/>
      <c r="DJW116" s="11"/>
      <c r="DJX116" s="11"/>
      <c r="DJY116" s="11"/>
      <c r="DJZ116" s="11"/>
      <c r="DKA116" s="11"/>
      <c r="DKB116" s="11"/>
      <c r="DKC116" s="11"/>
      <c r="DKD116" s="11"/>
      <c r="DKE116" s="11"/>
      <c r="DKF116" s="11"/>
      <c r="DKG116" s="11"/>
      <c r="DKH116" s="11"/>
      <c r="DKI116" s="11"/>
      <c r="DKJ116" s="11"/>
      <c r="DKK116" s="11"/>
      <c r="DKL116" s="11"/>
      <c r="DKM116" s="11"/>
      <c r="DKN116" s="11"/>
      <c r="DKO116" s="11"/>
      <c r="DKP116" s="11"/>
      <c r="DKQ116" s="11"/>
      <c r="DKR116" s="11"/>
      <c r="DKS116" s="11"/>
      <c r="DKT116" s="11"/>
      <c r="DKU116" s="11"/>
      <c r="DKV116" s="11"/>
      <c r="DKW116" s="11"/>
      <c r="DKX116" s="11"/>
      <c r="DKY116" s="11"/>
      <c r="DKZ116" s="11"/>
      <c r="DLA116" s="11"/>
      <c r="DLB116" s="11"/>
      <c r="DLC116" s="11"/>
      <c r="DLD116" s="11"/>
      <c r="DLE116" s="11"/>
      <c r="DLF116" s="11"/>
      <c r="DLG116" s="11"/>
      <c r="DLH116" s="11"/>
      <c r="DLI116" s="11"/>
      <c r="DLJ116" s="11"/>
      <c r="DLK116" s="11"/>
      <c r="DLL116" s="11"/>
      <c r="DLM116" s="11"/>
      <c r="DLN116" s="11"/>
      <c r="DLO116" s="11"/>
      <c r="DLP116" s="11"/>
      <c r="DLQ116" s="11"/>
      <c r="DLR116" s="11"/>
      <c r="DLS116" s="11"/>
      <c r="DLT116" s="11"/>
      <c r="DLU116" s="11"/>
      <c r="DLV116" s="11"/>
      <c r="DLW116" s="11"/>
      <c r="DLX116" s="11"/>
      <c r="DLY116" s="11"/>
      <c r="DLZ116" s="11"/>
      <c r="DMA116" s="11"/>
      <c r="DMB116" s="11"/>
      <c r="DMC116" s="11"/>
      <c r="DMD116" s="11"/>
      <c r="DME116" s="11"/>
      <c r="DMF116" s="11"/>
      <c r="DMG116" s="11"/>
      <c r="DMH116" s="11"/>
      <c r="DMI116" s="11"/>
      <c r="DMJ116" s="11"/>
      <c r="DMK116" s="11"/>
      <c r="DML116" s="11"/>
      <c r="DMM116" s="11"/>
      <c r="DMN116" s="11"/>
      <c r="DMO116" s="11"/>
      <c r="DMP116" s="11"/>
      <c r="DMQ116" s="11"/>
      <c r="DMR116" s="11"/>
      <c r="DMS116" s="11"/>
      <c r="DMT116" s="11"/>
      <c r="DMU116" s="11"/>
      <c r="DMV116" s="11"/>
      <c r="DMW116" s="11"/>
      <c r="DMX116" s="11"/>
      <c r="DMY116" s="11"/>
      <c r="DMZ116" s="11"/>
      <c r="DNA116" s="11"/>
      <c r="DNB116" s="11"/>
      <c r="DNC116" s="11"/>
      <c r="DND116" s="11"/>
      <c r="DNE116" s="11"/>
      <c r="DNF116" s="11"/>
      <c r="DNG116" s="11"/>
      <c r="DNH116" s="11"/>
      <c r="DNI116" s="11"/>
      <c r="DNJ116" s="11"/>
      <c r="DNK116" s="11"/>
      <c r="DNL116" s="11"/>
      <c r="DNM116" s="11"/>
      <c r="DNN116" s="11"/>
      <c r="DNO116" s="11"/>
      <c r="DNP116" s="11"/>
      <c r="DNQ116" s="11"/>
      <c r="DNR116" s="11"/>
      <c r="DNS116" s="11"/>
      <c r="DNT116" s="11"/>
      <c r="DNU116" s="11"/>
      <c r="DNV116" s="11"/>
      <c r="DNW116" s="11"/>
      <c r="DNX116" s="11"/>
      <c r="DNY116" s="11"/>
      <c r="DNZ116" s="11"/>
      <c r="DOA116" s="11"/>
      <c r="DOB116" s="11"/>
      <c r="DOC116" s="11"/>
      <c r="DOD116" s="11"/>
      <c r="DOE116" s="11"/>
      <c r="DOF116" s="11"/>
      <c r="DOG116" s="11"/>
      <c r="DOH116" s="11"/>
      <c r="DOI116" s="11"/>
      <c r="DOJ116" s="11"/>
      <c r="DOK116" s="11"/>
      <c r="DOL116" s="11"/>
      <c r="DOM116" s="11"/>
      <c r="DON116" s="11"/>
      <c r="DOO116" s="11"/>
      <c r="DOP116" s="11"/>
      <c r="DOQ116" s="11"/>
      <c r="DOR116" s="11"/>
      <c r="DOS116" s="11"/>
      <c r="DOT116" s="11"/>
      <c r="DOU116" s="11"/>
      <c r="DOV116" s="11"/>
      <c r="DOW116" s="11"/>
      <c r="DOX116" s="11"/>
      <c r="DOY116" s="11"/>
      <c r="DOZ116" s="11"/>
      <c r="DPA116" s="11"/>
      <c r="DPB116" s="11"/>
      <c r="DPC116" s="11"/>
      <c r="DPD116" s="11"/>
      <c r="DPE116" s="11"/>
      <c r="DPF116" s="11"/>
      <c r="DPG116" s="11"/>
      <c r="DPH116" s="11"/>
      <c r="DPI116" s="11"/>
      <c r="DPJ116" s="11"/>
      <c r="DPK116" s="11"/>
      <c r="DPL116" s="11"/>
      <c r="DPM116" s="11"/>
      <c r="DPN116" s="11"/>
      <c r="DPO116" s="11"/>
      <c r="DPP116" s="11"/>
      <c r="DPQ116" s="11"/>
      <c r="DPR116" s="11"/>
      <c r="DPS116" s="11"/>
      <c r="DPT116" s="11"/>
      <c r="DPU116" s="11"/>
      <c r="DPV116" s="11"/>
      <c r="DPW116" s="11"/>
      <c r="DPX116" s="11"/>
      <c r="DPY116" s="11"/>
      <c r="DPZ116" s="11"/>
      <c r="DQA116" s="11"/>
      <c r="DQB116" s="11"/>
      <c r="DQC116" s="11"/>
      <c r="DQD116" s="11"/>
      <c r="DQE116" s="11"/>
      <c r="DQF116" s="11"/>
      <c r="DQG116" s="11"/>
      <c r="DQH116" s="11"/>
      <c r="DQI116" s="11"/>
      <c r="DQJ116" s="11"/>
      <c r="DQK116" s="11"/>
      <c r="DQL116" s="11"/>
      <c r="DQM116" s="11"/>
      <c r="DQN116" s="11"/>
      <c r="DQO116" s="11"/>
      <c r="DQP116" s="11"/>
      <c r="DQQ116" s="11"/>
      <c r="DQR116" s="11"/>
      <c r="DQS116" s="11"/>
      <c r="DQT116" s="11"/>
      <c r="DQU116" s="11"/>
      <c r="DQV116" s="11"/>
      <c r="DQW116" s="11"/>
      <c r="DQX116" s="11"/>
      <c r="DQY116" s="11"/>
      <c r="DQZ116" s="11"/>
      <c r="DRA116" s="11"/>
      <c r="DRB116" s="11"/>
      <c r="DRC116" s="11"/>
      <c r="DRD116" s="11"/>
      <c r="DRE116" s="11"/>
      <c r="DRF116" s="11"/>
      <c r="DRG116" s="11"/>
      <c r="DRH116" s="11"/>
      <c r="DRI116" s="11"/>
      <c r="DRJ116" s="11"/>
      <c r="DRK116" s="11"/>
      <c r="DRL116" s="11"/>
      <c r="DRM116" s="11"/>
      <c r="DRN116" s="11"/>
      <c r="DRO116" s="11"/>
      <c r="DRP116" s="11"/>
      <c r="DRQ116" s="11"/>
      <c r="DRR116" s="11"/>
      <c r="DRS116" s="11"/>
      <c r="DRT116" s="11"/>
      <c r="DRU116" s="11"/>
      <c r="DRV116" s="11"/>
      <c r="DRW116" s="11"/>
      <c r="DRX116" s="11"/>
      <c r="DRY116" s="11"/>
      <c r="DRZ116" s="11"/>
      <c r="DSA116" s="11"/>
      <c r="DSB116" s="11"/>
      <c r="DSC116" s="11"/>
      <c r="DSD116" s="11"/>
      <c r="DSE116" s="11"/>
      <c r="DSF116" s="11"/>
      <c r="DSG116" s="11"/>
      <c r="DSH116" s="11"/>
      <c r="DSI116" s="11"/>
      <c r="DSJ116" s="11"/>
      <c r="DSK116" s="11"/>
      <c r="DSL116" s="11"/>
      <c r="DSM116" s="11"/>
      <c r="DSN116" s="11"/>
      <c r="DSO116" s="11"/>
      <c r="DSP116" s="11"/>
      <c r="DSQ116" s="11"/>
      <c r="DSR116" s="11"/>
      <c r="DSS116" s="11"/>
      <c r="DST116" s="11"/>
      <c r="DSU116" s="11"/>
      <c r="DSV116" s="11"/>
      <c r="DSW116" s="11"/>
      <c r="DSX116" s="11"/>
      <c r="DSY116" s="11"/>
      <c r="DSZ116" s="11"/>
      <c r="DTA116" s="11"/>
      <c r="DTB116" s="11"/>
      <c r="DTC116" s="11"/>
      <c r="DTD116" s="11"/>
      <c r="DTE116" s="11"/>
      <c r="DTF116" s="11"/>
      <c r="DTG116" s="11"/>
      <c r="DTH116" s="11"/>
      <c r="DTI116" s="11"/>
      <c r="DTJ116" s="11"/>
      <c r="DTK116" s="11"/>
      <c r="DTL116" s="11"/>
      <c r="DTM116" s="11"/>
      <c r="DTN116" s="11"/>
      <c r="DTO116" s="11"/>
      <c r="DTP116" s="11"/>
      <c r="DTQ116" s="11"/>
      <c r="DTR116" s="11"/>
      <c r="DTS116" s="11"/>
      <c r="DTT116" s="11"/>
      <c r="DTU116" s="11"/>
      <c r="DTV116" s="11"/>
      <c r="DTW116" s="11"/>
      <c r="DTX116" s="11"/>
      <c r="DTY116" s="11"/>
      <c r="DTZ116" s="11"/>
      <c r="DUA116" s="11"/>
      <c r="DUB116" s="11"/>
      <c r="DUC116" s="11"/>
      <c r="DUD116" s="11"/>
      <c r="DUE116" s="11"/>
      <c r="DUF116" s="11"/>
      <c r="DUG116" s="11"/>
      <c r="DUH116" s="11"/>
      <c r="DUI116" s="11"/>
      <c r="DUJ116" s="11"/>
      <c r="DUK116" s="11"/>
      <c r="DUL116" s="11"/>
      <c r="DUM116" s="11"/>
      <c r="DUN116" s="11"/>
      <c r="DUO116" s="11"/>
      <c r="DUP116" s="11"/>
      <c r="DUQ116" s="11"/>
      <c r="DUR116" s="11"/>
      <c r="DUS116" s="11"/>
      <c r="DUT116" s="11"/>
      <c r="DUU116" s="11"/>
      <c r="DUV116" s="11"/>
      <c r="DUW116" s="11"/>
      <c r="DUX116" s="11"/>
      <c r="DUY116" s="11"/>
      <c r="DUZ116" s="11"/>
      <c r="DVA116" s="11"/>
      <c r="DVB116" s="11"/>
      <c r="DVC116" s="11"/>
      <c r="DVD116" s="11"/>
      <c r="DVE116" s="11"/>
      <c r="DVF116" s="11"/>
      <c r="DVG116" s="11"/>
      <c r="DVH116" s="11"/>
      <c r="DVI116" s="11"/>
      <c r="DVJ116" s="11"/>
      <c r="DVK116" s="11"/>
      <c r="DVL116" s="11"/>
      <c r="DVM116" s="11"/>
      <c r="DVN116" s="11"/>
      <c r="DVO116" s="11"/>
      <c r="DVP116" s="11"/>
      <c r="DVQ116" s="11"/>
      <c r="DVR116" s="11"/>
      <c r="DVS116" s="11"/>
      <c r="DVT116" s="11"/>
      <c r="DVU116" s="11"/>
      <c r="DVV116" s="11"/>
      <c r="DVW116" s="11"/>
      <c r="DVX116" s="11"/>
      <c r="DVY116" s="11"/>
      <c r="DVZ116" s="11"/>
      <c r="DWA116" s="11"/>
      <c r="DWB116" s="11"/>
      <c r="DWC116" s="11"/>
      <c r="DWD116" s="11"/>
      <c r="DWE116" s="11"/>
      <c r="DWF116" s="11"/>
      <c r="DWG116" s="11"/>
      <c r="DWH116" s="11"/>
      <c r="DWI116" s="11"/>
      <c r="DWJ116" s="11"/>
      <c r="DWK116" s="11"/>
      <c r="DWL116" s="11"/>
      <c r="DWM116" s="11"/>
      <c r="DWN116" s="11"/>
      <c r="DWO116" s="11"/>
      <c r="DWP116" s="11"/>
      <c r="DWQ116" s="11"/>
      <c r="DWR116" s="11"/>
      <c r="DWS116" s="11"/>
      <c r="DWT116" s="11"/>
      <c r="DWU116" s="11"/>
      <c r="DWV116" s="11"/>
      <c r="DWW116" s="11"/>
      <c r="DWX116" s="11"/>
      <c r="DWY116" s="11"/>
      <c r="DWZ116" s="11"/>
      <c r="DXA116" s="11"/>
      <c r="DXB116" s="11"/>
      <c r="DXC116" s="11"/>
      <c r="DXD116" s="11"/>
      <c r="DXE116" s="11"/>
      <c r="DXF116" s="11"/>
      <c r="DXG116" s="11"/>
      <c r="DXH116" s="11"/>
      <c r="DXI116" s="11"/>
      <c r="DXJ116" s="11"/>
      <c r="DXK116" s="11"/>
      <c r="DXL116" s="11"/>
      <c r="DXM116" s="11"/>
      <c r="DXN116" s="11"/>
      <c r="DXO116" s="11"/>
      <c r="DXP116" s="11"/>
      <c r="DXQ116" s="11"/>
      <c r="DXR116" s="11"/>
      <c r="DXS116" s="11"/>
      <c r="DXT116" s="11"/>
      <c r="DXU116" s="11"/>
      <c r="DXV116" s="11"/>
      <c r="DXW116" s="11"/>
      <c r="DXX116" s="11"/>
      <c r="DXY116" s="11"/>
      <c r="DXZ116" s="11"/>
      <c r="DYA116" s="11"/>
      <c r="DYB116" s="11"/>
      <c r="DYC116" s="11"/>
      <c r="DYD116" s="11"/>
      <c r="DYE116" s="11"/>
      <c r="DYF116" s="11"/>
      <c r="DYG116" s="11"/>
      <c r="DYH116" s="11"/>
      <c r="DYI116" s="11"/>
      <c r="DYJ116" s="11"/>
      <c r="DYK116" s="11"/>
      <c r="DYL116" s="11"/>
      <c r="DYM116" s="11"/>
      <c r="DYN116" s="11"/>
      <c r="DYO116" s="11"/>
      <c r="DYP116" s="11"/>
      <c r="DYQ116" s="11"/>
      <c r="DYR116" s="11"/>
      <c r="DYS116" s="11"/>
      <c r="DYT116" s="11"/>
      <c r="DYU116" s="11"/>
      <c r="DYV116" s="11"/>
      <c r="DYW116" s="11"/>
      <c r="DYX116" s="11"/>
      <c r="DYY116" s="11"/>
      <c r="DYZ116" s="11"/>
      <c r="DZA116" s="11"/>
      <c r="DZB116" s="11"/>
      <c r="DZC116" s="11"/>
      <c r="DZD116" s="11"/>
      <c r="DZE116" s="11"/>
      <c r="DZF116" s="11"/>
      <c r="DZG116" s="11"/>
      <c r="DZH116" s="11"/>
      <c r="DZI116" s="11"/>
      <c r="DZJ116" s="11"/>
      <c r="DZK116" s="11"/>
      <c r="DZL116" s="11"/>
      <c r="DZM116" s="11"/>
      <c r="DZN116" s="11"/>
      <c r="DZO116" s="11"/>
      <c r="DZP116" s="11"/>
      <c r="DZQ116" s="11"/>
      <c r="DZR116" s="11"/>
      <c r="DZS116" s="11"/>
      <c r="DZT116" s="11"/>
      <c r="DZU116" s="11"/>
      <c r="DZV116" s="11"/>
      <c r="DZW116" s="11"/>
      <c r="DZX116" s="11"/>
      <c r="DZY116" s="11"/>
      <c r="DZZ116" s="11"/>
      <c r="EAA116" s="11"/>
      <c r="EAB116" s="11"/>
      <c r="EAC116" s="11"/>
      <c r="EAD116" s="11"/>
      <c r="EAE116" s="11"/>
      <c r="EAF116" s="11"/>
      <c r="EAG116" s="11"/>
      <c r="EAH116" s="11"/>
      <c r="EAI116" s="11"/>
      <c r="EAJ116" s="11"/>
      <c r="EAK116" s="11"/>
      <c r="EAL116" s="11"/>
      <c r="EAM116" s="11"/>
      <c r="EAN116" s="11"/>
      <c r="EAO116" s="11"/>
      <c r="EAP116" s="11"/>
      <c r="EAQ116" s="11"/>
      <c r="EAR116" s="11"/>
      <c r="EAS116" s="11"/>
      <c r="EAT116" s="11"/>
      <c r="EAU116" s="11"/>
      <c r="EAV116" s="11"/>
      <c r="EAW116" s="11"/>
      <c r="EAX116" s="11"/>
      <c r="EAY116" s="11"/>
      <c r="EAZ116" s="11"/>
      <c r="EBA116" s="11"/>
      <c r="EBB116" s="11"/>
      <c r="EBC116" s="11"/>
      <c r="EBD116" s="11"/>
      <c r="EBE116" s="11"/>
      <c r="EBF116" s="11"/>
      <c r="EBG116" s="11"/>
      <c r="EBH116" s="11"/>
      <c r="EBI116" s="11"/>
      <c r="EBJ116" s="11"/>
      <c r="EBK116" s="11"/>
      <c r="EBL116" s="11"/>
      <c r="EBM116" s="11"/>
      <c r="EBN116" s="11"/>
      <c r="EBO116" s="11"/>
      <c r="EBP116" s="11"/>
      <c r="EBQ116" s="11"/>
      <c r="EBR116" s="11"/>
      <c r="EBS116" s="11"/>
      <c r="EBT116" s="11"/>
      <c r="EBU116" s="11"/>
      <c r="EBV116" s="11"/>
      <c r="EBW116" s="11"/>
      <c r="EBX116" s="11"/>
      <c r="EBY116" s="11"/>
      <c r="EBZ116" s="11"/>
      <c r="ECA116" s="11"/>
      <c r="ECB116" s="11"/>
      <c r="ECC116" s="11"/>
      <c r="ECD116" s="11"/>
      <c r="ECE116" s="11"/>
      <c r="ECF116" s="11"/>
      <c r="ECG116" s="11"/>
      <c r="ECH116" s="11"/>
      <c r="ECI116" s="11"/>
      <c r="ECJ116" s="11"/>
      <c r="ECK116" s="11"/>
      <c r="ECL116" s="11"/>
      <c r="ECM116" s="11"/>
      <c r="ECN116" s="11"/>
      <c r="ECO116" s="11"/>
      <c r="ECP116" s="11"/>
      <c r="ECQ116" s="11"/>
      <c r="ECR116" s="11"/>
      <c r="ECS116" s="11"/>
      <c r="ECT116" s="11"/>
      <c r="ECU116" s="11"/>
      <c r="ECV116" s="11"/>
      <c r="ECW116" s="11"/>
      <c r="ECX116" s="11"/>
      <c r="ECY116" s="11"/>
      <c r="ECZ116" s="11"/>
      <c r="EDA116" s="11"/>
      <c r="EDB116" s="11"/>
      <c r="EDC116" s="11"/>
      <c r="EDD116" s="11"/>
      <c r="EDE116" s="11"/>
      <c r="EDF116" s="11"/>
      <c r="EDG116" s="11"/>
      <c r="EDH116" s="11"/>
      <c r="EDI116" s="11"/>
      <c r="EDJ116" s="11"/>
      <c r="EDK116" s="11"/>
      <c r="EDL116" s="11"/>
      <c r="EDM116" s="11"/>
      <c r="EDN116" s="11"/>
      <c r="EDO116" s="11"/>
      <c r="EDP116" s="11"/>
      <c r="EDQ116" s="11"/>
      <c r="EDR116" s="11"/>
      <c r="EDS116" s="11"/>
      <c r="EDT116" s="11"/>
      <c r="EDU116" s="11"/>
      <c r="EDV116" s="11"/>
      <c r="EDW116" s="11"/>
      <c r="EDX116" s="11"/>
      <c r="EDY116" s="11"/>
      <c r="EDZ116" s="11"/>
      <c r="EEA116" s="11"/>
      <c r="EEB116" s="11"/>
      <c r="EEC116" s="11"/>
      <c r="EED116" s="11"/>
      <c r="EEE116" s="11"/>
      <c r="EEF116" s="11"/>
      <c r="EEG116" s="11"/>
      <c r="EEH116" s="11"/>
      <c r="EEI116" s="11"/>
      <c r="EEJ116" s="11"/>
      <c r="EEK116" s="11"/>
      <c r="EEL116" s="11"/>
      <c r="EEM116" s="11"/>
      <c r="EEN116" s="11"/>
      <c r="EEO116" s="11"/>
      <c r="EEP116" s="11"/>
      <c r="EEQ116" s="11"/>
      <c r="EER116" s="11"/>
      <c r="EES116" s="11"/>
      <c r="EET116" s="11"/>
      <c r="EEU116" s="11"/>
      <c r="EEV116" s="11"/>
      <c r="EEW116" s="11"/>
      <c r="EEX116" s="11"/>
      <c r="EEY116" s="11"/>
      <c r="EEZ116" s="11"/>
      <c r="EFA116" s="11"/>
      <c r="EFB116" s="11"/>
      <c r="EFC116" s="11"/>
      <c r="EFD116" s="11"/>
      <c r="EFE116" s="11"/>
      <c r="EFF116" s="11"/>
      <c r="EFG116" s="11"/>
      <c r="EFH116" s="11"/>
      <c r="EFI116" s="11"/>
      <c r="EFJ116" s="11"/>
      <c r="EFK116" s="11"/>
      <c r="EFL116" s="11"/>
      <c r="EFM116" s="11"/>
      <c r="EFN116" s="11"/>
      <c r="EFO116" s="11"/>
      <c r="EFP116" s="11"/>
      <c r="EFQ116" s="11"/>
      <c r="EFR116" s="11"/>
      <c r="EFS116" s="11"/>
      <c r="EFT116" s="11"/>
      <c r="EFU116" s="11"/>
      <c r="EFV116" s="11"/>
      <c r="EFW116" s="11"/>
      <c r="EFX116" s="11"/>
      <c r="EFY116" s="11"/>
      <c r="EFZ116" s="11"/>
      <c r="EGA116" s="11"/>
      <c r="EGB116" s="11"/>
      <c r="EGC116" s="11"/>
      <c r="EGD116" s="11"/>
      <c r="EGE116" s="11"/>
      <c r="EGF116" s="11"/>
      <c r="EGG116" s="11"/>
      <c r="EGH116" s="11"/>
      <c r="EGI116" s="11"/>
      <c r="EGJ116" s="11"/>
      <c r="EGK116" s="11"/>
      <c r="EGL116" s="11"/>
      <c r="EGM116" s="11"/>
      <c r="EGN116" s="11"/>
      <c r="EGO116" s="11"/>
      <c r="EGP116" s="11"/>
      <c r="EGQ116" s="11"/>
      <c r="EGR116" s="11"/>
      <c r="EGS116" s="11"/>
      <c r="EGT116" s="11"/>
      <c r="EGU116" s="11"/>
      <c r="EGV116" s="11"/>
      <c r="EGW116" s="11"/>
      <c r="EGX116" s="11"/>
      <c r="EGY116" s="11"/>
      <c r="EGZ116" s="11"/>
      <c r="EHA116" s="11"/>
      <c r="EHB116" s="11"/>
      <c r="EHC116" s="11"/>
      <c r="EHD116" s="11"/>
      <c r="EHE116" s="11"/>
      <c r="EHF116" s="11"/>
      <c r="EHG116" s="11"/>
      <c r="EHH116" s="11"/>
      <c r="EHI116" s="11"/>
      <c r="EHJ116" s="11"/>
      <c r="EHK116" s="11"/>
      <c r="EHL116" s="11"/>
      <c r="EHM116" s="11"/>
      <c r="EHN116" s="11"/>
      <c r="EHO116" s="11"/>
      <c r="EHP116" s="11"/>
      <c r="EHQ116" s="11"/>
      <c r="EHR116" s="11"/>
      <c r="EHS116" s="11"/>
      <c r="EHT116" s="11"/>
      <c r="EHU116" s="11"/>
      <c r="EHV116" s="11"/>
      <c r="EHW116" s="11"/>
      <c r="EHX116" s="11"/>
      <c r="EHY116" s="11"/>
      <c r="EHZ116" s="11"/>
      <c r="EIA116" s="11"/>
      <c r="EIB116" s="11"/>
      <c r="EIC116" s="11"/>
      <c r="EID116" s="11"/>
      <c r="EIE116" s="11"/>
      <c r="EIF116" s="11"/>
      <c r="EIG116" s="11"/>
      <c r="EIH116" s="11"/>
      <c r="EII116" s="11"/>
      <c r="EIJ116" s="11"/>
      <c r="EIK116" s="11"/>
      <c r="EIL116" s="11"/>
      <c r="EIM116" s="11"/>
      <c r="EIN116" s="11"/>
      <c r="EIO116" s="11"/>
      <c r="EIP116" s="11"/>
      <c r="EIQ116" s="11"/>
      <c r="EIR116" s="11"/>
      <c r="EIS116" s="11"/>
      <c r="EIT116" s="11"/>
      <c r="EIU116" s="11"/>
      <c r="EIV116" s="11"/>
      <c r="EIW116" s="11"/>
      <c r="EIX116" s="11"/>
      <c r="EIY116" s="11"/>
      <c r="EIZ116" s="11"/>
      <c r="EJA116" s="11"/>
      <c r="EJB116" s="11"/>
      <c r="EJC116" s="11"/>
      <c r="EJD116" s="11"/>
      <c r="EJE116" s="11"/>
      <c r="EJF116" s="11"/>
      <c r="EJG116" s="11"/>
      <c r="EJH116" s="11"/>
      <c r="EJI116" s="11"/>
      <c r="EJJ116" s="11"/>
      <c r="EJK116" s="11"/>
      <c r="EJL116" s="11"/>
      <c r="EJM116" s="11"/>
      <c r="EJN116" s="11"/>
      <c r="EJO116" s="11"/>
      <c r="EJP116" s="11"/>
      <c r="EJQ116" s="11"/>
      <c r="EJR116" s="11"/>
      <c r="EJS116" s="11"/>
      <c r="EJT116" s="11"/>
      <c r="EJU116" s="11"/>
      <c r="EJV116" s="11"/>
      <c r="EJW116" s="11"/>
      <c r="EJX116" s="11"/>
      <c r="EJY116" s="11"/>
      <c r="EJZ116" s="11"/>
      <c r="EKA116" s="11"/>
      <c r="EKB116" s="11"/>
      <c r="EKC116" s="11"/>
      <c r="EKD116" s="11"/>
      <c r="EKE116" s="11"/>
      <c r="EKF116" s="11"/>
      <c r="EKG116" s="11"/>
      <c r="EKH116" s="11"/>
      <c r="EKI116" s="11"/>
      <c r="EKJ116" s="11"/>
      <c r="EKK116" s="11"/>
      <c r="EKL116" s="11"/>
      <c r="EKM116" s="11"/>
      <c r="EKN116" s="11"/>
      <c r="EKO116" s="11"/>
      <c r="EKP116" s="11"/>
      <c r="EKQ116" s="11"/>
      <c r="EKR116" s="11"/>
      <c r="EKS116" s="11"/>
      <c r="EKT116" s="11"/>
      <c r="EKU116" s="11"/>
      <c r="EKV116" s="11"/>
      <c r="EKW116" s="11"/>
      <c r="EKX116" s="11"/>
      <c r="EKY116" s="11"/>
      <c r="EKZ116" s="11"/>
      <c r="ELA116" s="11"/>
      <c r="ELB116" s="11"/>
      <c r="ELC116" s="11"/>
      <c r="ELD116" s="11"/>
      <c r="ELE116" s="11"/>
      <c r="ELF116" s="11"/>
      <c r="ELG116" s="11"/>
      <c r="ELH116" s="11"/>
      <c r="ELI116" s="11"/>
      <c r="ELJ116" s="11"/>
      <c r="ELK116" s="11"/>
      <c r="ELL116" s="11"/>
      <c r="ELM116" s="11"/>
      <c r="ELN116" s="11"/>
      <c r="ELO116" s="11"/>
      <c r="ELP116" s="11"/>
      <c r="ELQ116" s="11"/>
      <c r="ELR116" s="11"/>
      <c r="ELS116" s="11"/>
      <c r="ELT116" s="11"/>
      <c r="ELU116" s="11"/>
      <c r="ELV116" s="11"/>
      <c r="ELW116" s="11"/>
      <c r="ELX116" s="11"/>
      <c r="ELY116" s="11"/>
      <c r="ELZ116" s="11"/>
    </row>
    <row r="117" spans="1:346 1276:3718">
      <c r="C117" s="166" t="s">
        <v>1015</v>
      </c>
      <c r="D117" s="223">
        <f t="shared" si="5"/>
        <v>0</v>
      </c>
      <c r="E117" s="88" t="s">
        <v>540</v>
      </c>
      <c r="F117" s="219"/>
      <c r="G117" s="92"/>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c r="HJ117" s="11"/>
      <c r="HK117" s="11"/>
      <c r="HL117" s="11"/>
      <c r="HM117" s="11"/>
      <c r="HN117" s="11"/>
      <c r="HO117" s="11"/>
      <c r="HP117" s="11"/>
      <c r="HQ117" s="11"/>
      <c r="HR117" s="11"/>
      <c r="HS117" s="11"/>
      <c r="HT117" s="11"/>
      <c r="HU117" s="11"/>
      <c r="HV117" s="11"/>
      <c r="HW117" s="11"/>
      <c r="HX117" s="11"/>
      <c r="HY117" s="11"/>
      <c r="HZ117" s="11"/>
      <c r="IA117" s="11"/>
      <c r="IB117" s="11"/>
      <c r="IC117" s="11"/>
      <c r="ID117" s="11"/>
      <c r="IE117" s="11"/>
      <c r="IF117" s="11"/>
      <c r="IG117" s="11"/>
      <c r="IH117" s="11"/>
      <c r="II117" s="11"/>
      <c r="IJ117" s="11"/>
      <c r="IK117" s="11"/>
      <c r="IL117" s="11"/>
      <c r="IM117" s="11"/>
      <c r="IN117" s="11"/>
      <c r="IO117" s="11"/>
      <c r="IP117" s="11"/>
      <c r="IQ117" s="11"/>
      <c r="IR117" s="11"/>
      <c r="IS117" s="11"/>
      <c r="IT117" s="11"/>
      <c r="IU117" s="11"/>
      <c r="IV117" s="11"/>
      <c r="IW117" s="11"/>
      <c r="IX117" s="11"/>
      <c r="IY117" s="11"/>
      <c r="IZ117" s="11"/>
      <c r="JA117" s="11"/>
      <c r="JB117" s="11"/>
      <c r="JC117" s="11"/>
      <c r="JD117" s="11"/>
      <c r="JE117" s="11"/>
      <c r="JF117" s="11"/>
      <c r="JG117" s="11"/>
      <c r="JH117" s="11"/>
      <c r="JI117" s="11"/>
      <c r="JJ117" s="11"/>
      <c r="JK117" s="11"/>
      <c r="JL117" s="11"/>
      <c r="JM117" s="11"/>
      <c r="JN117" s="11"/>
      <c r="JO117" s="11"/>
      <c r="JP117" s="11"/>
      <c r="JQ117" s="11"/>
      <c r="JR117" s="11"/>
      <c r="JS117" s="11"/>
      <c r="JT117" s="11"/>
      <c r="JU117" s="11"/>
      <c r="JV117" s="11"/>
      <c r="JW117" s="11"/>
      <c r="JX117" s="11"/>
      <c r="JY117" s="11"/>
      <c r="JZ117" s="11"/>
      <c r="KA117" s="11"/>
      <c r="KB117" s="11"/>
      <c r="KC117" s="11"/>
      <c r="KD117" s="11"/>
      <c r="KE117" s="11"/>
      <c r="KF117" s="11"/>
      <c r="KG117" s="11"/>
      <c r="KH117" s="11"/>
      <c r="KI117" s="11"/>
      <c r="KJ117" s="11"/>
      <c r="KK117" s="11"/>
      <c r="KL117" s="11"/>
      <c r="KM117" s="11"/>
      <c r="KN117" s="11"/>
      <c r="KO117" s="11"/>
      <c r="KP117" s="11"/>
      <c r="KQ117" s="11"/>
      <c r="KR117" s="11"/>
      <c r="KS117" s="11"/>
      <c r="KT117" s="11"/>
      <c r="KU117" s="11"/>
      <c r="KV117" s="11"/>
      <c r="KW117" s="11"/>
      <c r="KX117" s="11"/>
      <c r="KY117" s="11"/>
      <c r="KZ117" s="11"/>
      <c r="LA117" s="11"/>
      <c r="LB117" s="11"/>
      <c r="LC117" s="11"/>
      <c r="LD117" s="11"/>
      <c r="LE117" s="11"/>
      <c r="LF117" s="11"/>
      <c r="LG117" s="11"/>
      <c r="LH117" s="11"/>
      <c r="LI117" s="11"/>
      <c r="LJ117" s="11"/>
      <c r="LK117" s="11"/>
      <c r="LL117" s="11"/>
      <c r="LM117" s="11"/>
      <c r="LN117" s="11"/>
      <c r="LO117" s="11"/>
      <c r="LP117" s="11"/>
      <c r="LQ117" s="11"/>
      <c r="LR117" s="11"/>
      <c r="LS117" s="11"/>
      <c r="LT117" s="11"/>
      <c r="LU117" s="11"/>
      <c r="LV117" s="11"/>
      <c r="LW117" s="11"/>
      <c r="LX117" s="11"/>
      <c r="LY117" s="11"/>
      <c r="LZ117" s="11"/>
      <c r="MA117" s="11"/>
      <c r="MB117" s="11"/>
      <c r="MC117" s="11"/>
      <c r="MD117" s="11"/>
      <c r="ME117" s="11"/>
      <c r="MF117" s="11"/>
      <c r="MG117" s="11"/>
      <c r="MH117" s="11"/>
      <c r="AWB117" s="11"/>
      <c r="AWC117" s="11"/>
      <c r="AWD117" s="11"/>
      <c r="AWE117" s="11"/>
      <c r="AWF117" s="11"/>
      <c r="AWG117" s="11"/>
      <c r="AWH117" s="11"/>
      <c r="AWI117" s="11"/>
      <c r="AWJ117" s="11"/>
      <c r="AWK117" s="11"/>
      <c r="AWL117" s="11"/>
      <c r="AWM117" s="11"/>
      <c r="AWN117" s="11"/>
      <c r="AWO117" s="11"/>
      <c r="AWP117" s="11"/>
      <c r="AWQ117" s="11"/>
      <c r="AWR117" s="11"/>
      <c r="AWS117" s="11"/>
      <c r="AWT117" s="11"/>
      <c r="AWU117" s="11"/>
      <c r="AWV117" s="11"/>
      <c r="AWW117" s="11"/>
      <c r="AWX117" s="11"/>
      <c r="AWY117" s="11"/>
      <c r="AWZ117" s="11"/>
      <c r="AXA117" s="11"/>
      <c r="AXB117" s="11"/>
      <c r="AXC117" s="11"/>
      <c r="AXD117" s="11"/>
      <c r="AXE117" s="11"/>
      <c r="AXF117" s="11"/>
      <c r="AXG117" s="11"/>
      <c r="AXH117" s="11"/>
      <c r="AXI117" s="11"/>
      <c r="AXJ117" s="11"/>
      <c r="AXK117" s="11"/>
      <c r="AXL117" s="11"/>
      <c r="AXM117" s="11"/>
      <c r="AXN117" s="11"/>
      <c r="AXO117" s="11"/>
      <c r="AXP117" s="11"/>
      <c r="AXQ117" s="11"/>
      <c r="AXR117" s="11"/>
      <c r="AXS117" s="11"/>
      <c r="AXT117" s="11"/>
      <c r="AXU117" s="11"/>
      <c r="AXV117" s="11"/>
      <c r="AXW117" s="11"/>
      <c r="AXX117" s="11"/>
      <c r="AXY117" s="11"/>
      <c r="AXZ117" s="11"/>
      <c r="AYA117" s="11"/>
      <c r="AYB117" s="11"/>
      <c r="AYC117" s="11"/>
      <c r="AYD117" s="11"/>
      <c r="AYE117" s="11"/>
      <c r="AYF117" s="11"/>
      <c r="AYG117" s="11"/>
      <c r="AYH117" s="11"/>
      <c r="AYI117" s="11"/>
      <c r="AYJ117" s="11"/>
      <c r="AYK117" s="11"/>
      <c r="AYL117" s="11"/>
      <c r="AYM117" s="11"/>
      <c r="AYN117" s="11"/>
      <c r="AYO117" s="11"/>
      <c r="AYP117" s="11"/>
      <c r="AYQ117" s="11"/>
      <c r="AYR117" s="11"/>
      <c r="AYS117" s="11"/>
      <c r="AYT117" s="11"/>
      <c r="AYU117" s="11"/>
      <c r="AYV117" s="11"/>
      <c r="AYW117" s="11"/>
      <c r="AYX117" s="11"/>
      <c r="AYY117" s="11"/>
      <c r="AYZ117" s="11"/>
      <c r="AZA117" s="11"/>
      <c r="AZB117" s="11"/>
      <c r="AZC117" s="11"/>
      <c r="AZD117" s="11"/>
      <c r="AZE117" s="11"/>
      <c r="AZF117" s="11"/>
      <c r="AZG117" s="11"/>
      <c r="AZH117" s="11"/>
      <c r="AZI117" s="11"/>
      <c r="AZJ117" s="11"/>
      <c r="AZK117" s="11"/>
      <c r="AZL117" s="11"/>
      <c r="AZM117" s="11"/>
      <c r="AZN117" s="11"/>
      <c r="AZO117" s="11"/>
      <c r="AZP117" s="11"/>
      <c r="AZQ117" s="11"/>
      <c r="AZR117" s="11"/>
      <c r="AZS117" s="11"/>
      <c r="AZT117" s="11"/>
      <c r="AZU117" s="11"/>
      <c r="AZV117" s="11"/>
      <c r="AZW117" s="11"/>
      <c r="AZX117" s="11"/>
      <c r="AZY117" s="11"/>
      <c r="AZZ117" s="11"/>
      <c r="BAA117" s="11"/>
      <c r="BAB117" s="11"/>
      <c r="BAC117" s="11"/>
      <c r="BAD117" s="11"/>
      <c r="BAE117" s="11"/>
      <c r="BAF117" s="11"/>
      <c r="BAG117" s="11"/>
      <c r="BAH117" s="11"/>
      <c r="BAI117" s="11"/>
      <c r="BAJ117" s="11"/>
      <c r="BAK117" s="11"/>
      <c r="BAL117" s="11"/>
      <c r="BAM117" s="11"/>
      <c r="BAN117" s="11"/>
      <c r="BAO117" s="11"/>
      <c r="BAP117" s="11"/>
      <c r="BAQ117" s="11"/>
      <c r="BAR117" s="11"/>
      <c r="BAS117" s="11"/>
      <c r="BAT117" s="11"/>
      <c r="BAU117" s="11"/>
      <c r="BAV117" s="11"/>
      <c r="BAW117" s="11"/>
      <c r="BAX117" s="11"/>
      <c r="BAY117" s="11"/>
      <c r="BAZ117" s="11"/>
      <c r="BBA117" s="11"/>
      <c r="BBB117" s="11"/>
      <c r="BBC117" s="11"/>
      <c r="BBD117" s="11"/>
      <c r="BBE117" s="11"/>
      <c r="BBF117" s="11"/>
      <c r="BBG117" s="11"/>
      <c r="BBH117" s="11"/>
      <c r="BBI117" s="11"/>
      <c r="BBJ117" s="11"/>
      <c r="BBK117" s="11"/>
      <c r="BBL117" s="11"/>
      <c r="BBM117" s="11"/>
      <c r="BBN117" s="11"/>
      <c r="BBO117" s="11"/>
      <c r="BBP117" s="11"/>
      <c r="BBQ117" s="11"/>
      <c r="BBR117" s="11"/>
      <c r="BBS117" s="11"/>
      <c r="BBT117" s="11"/>
      <c r="BBU117" s="11"/>
      <c r="BBV117" s="11"/>
      <c r="BBW117" s="11"/>
      <c r="BBX117" s="11"/>
      <c r="BBY117" s="11"/>
      <c r="BBZ117" s="11"/>
      <c r="BCA117" s="11"/>
      <c r="BCB117" s="11"/>
      <c r="BCC117" s="11"/>
      <c r="BCD117" s="11"/>
      <c r="BCE117" s="11"/>
      <c r="BCF117" s="11"/>
      <c r="BCG117" s="11"/>
      <c r="BCH117" s="11"/>
      <c r="BCI117" s="11"/>
      <c r="BCJ117" s="11"/>
      <c r="BCK117" s="11"/>
      <c r="BCL117" s="11"/>
      <c r="BCM117" s="11"/>
      <c r="BCN117" s="11"/>
      <c r="BCO117" s="11"/>
      <c r="BCP117" s="11"/>
      <c r="BCQ117" s="11"/>
      <c r="BCR117" s="11"/>
      <c r="BCS117" s="11"/>
      <c r="BCT117" s="11"/>
      <c r="BCU117" s="11"/>
      <c r="BCV117" s="11"/>
      <c r="BCW117" s="11"/>
      <c r="BCX117" s="11"/>
      <c r="BCY117" s="11"/>
      <c r="BCZ117" s="11"/>
      <c r="BDA117" s="11"/>
      <c r="BDB117" s="11"/>
      <c r="BDC117" s="11"/>
      <c r="BDD117" s="11"/>
      <c r="BDE117" s="11"/>
      <c r="BDF117" s="11"/>
      <c r="BDG117" s="11"/>
      <c r="BDH117" s="11"/>
      <c r="BDI117" s="11"/>
      <c r="BDJ117" s="11"/>
      <c r="BDK117" s="11"/>
      <c r="BDL117" s="11"/>
      <c r="BDM117" s="11"/>
      <c r="BDN117" s="11"/>
      <c r="BDO117" s="11"/>
      <c r="BDP117" s="11"/>
      <c r="BDQ117" s="11"/>
      <c r="BDR117" s="11"/>
      <c r="BDS117" s="11"/>
      <c r="BDT117" s="11"/>
      <c r="BDU117" s="11"/>
      <c r="BDV117" s="11"/>
      <c r="BDW117" s="11"/>
      <c r="BDX117" s="11"/>
      <c r="BDY117" s="11"/>
      <c r="BDZ117" s="11"/>
      <c r="BEA117" s="11"/>
      <c r="BEB117" s="11"/>
      <c r="BEC117" s="11"/>
      <c r="BED117" s="11"/>
      <c r="BEE117" s="11"/>
      <c r="BEF117" s="11"/>
      <c r="BEG117" s="11"/>
      <c r="BEH117" s="11"/>
      <c r="BEI117" s="11"/>
      <c r="BEJ117" s="11"/>
      <c r="BEK117" s="11"/>
      <c r="BEL117" s="11"/>
      <c r="BEM117" s="11"/>
      <c r="BEN117" s="11"/>
      <c r="BEO117" s="11"/>
      <c r="BEP117" s="11"/>
      <c r="BEQ117" s="11"/>
      <c r="BER117" s="11"/>
      <c r="BES117" s="11"/>
      <c r="BET117" s="11"/>
      <c r="BEU117" s="11"/>
      <c r="BEV117" s="11"/>
      <c r="BEW117" s="11"/>
      <c r="BEX117" s="11"/>
      <c r="BEY117" s="11"/>
      <c r="BEZ117" s="11"/>
      <c r="BFA117" s="11"/>
      <c r="BFB117" s="11"/>
      <c r="BFC117" s="11"/>
      <c r="BFD117" s="11"/>
      <c r="BFE117" s="11"/>
      <c r="BFF117" s="11"/>
      <c r="BFG117" s="11"/>
      <c r="BFH117" s="11"/>
      <c r="BFI117" s="11"/>
      <c r="BFJ117" s="11"/>
      <c r="BFK117" s="11"/>
      <c r="BFL117" s="11"/>
      <c r="BFM117" s="11"/>
      <c r="BFN117" s="11"/>
      <c r="BFO117" s="11"/>
      <c r="BFP117" s="11"/>
      <c r="BFQ117" s="11"/>
      <c r="BFR117" s="11"/>
      <c r="BFS117" s="11"/>
      <c r="BFT117" s="11"/>
      <c r="BFU117" s="11"/>
      <c r="BFV117" s="11"/>
      <c r="BFW117" s="11"/>
      <c r="BFX117" s="11"/>
      <c r="BFY117" s="11"/>
      <c r="BFZ117" s="11"/>
      <c r="BGA117" s="11"/>
      <c r="BGB117" s="11"/>
      <c r="BGC117" s="11"/>
      <c r="BGD117" s="11"/>
      <c r="BGE117" s="11"/>
      <c r="BGF117" s="11"/>
      <c r="BGG117" s="11"/>
      <c r="BGH117" s="11"/>
      <c r="BGI117" s="11"/>
      <c r="BGJ117" s="11"/>
      <c r="BGK117" s="11"/>
      <c r="BGL117" s="11"/>
      <c r="BGM117" s="11"/>
      <c r="BGN117" s="11"/>
      <c r="BGO117" s="11"/>
      <c r="BGP117" s="11"/>
      <c r="BGQ117" s="11"/>
      <c r="BGR117" s="11"/>
      <c r="BGS117" s="11"/>
      <c r="BGT117" s="11"/>
      <c r="BGU117" s="11"/>
      <c r="BGV117" s="11"/>
      <c r="BGW117" s="11"/>
      <c r="BGX117" s="11"/>
      <c r="BGY117" s="11"/>
      <c r="BGZ117" s="11"/>
      <c r="BHA117" s="11"/>
      <c r="BHB117" s="11"/>
      <c r="BHC117" s="11"/>
      <c r="BHD117" s="11"/>
      <c r="BHE117" s="11"/>
      <c r="BHF117" s="11"/>
      <c r="BHG117" s="11"/>
      <c r="BHH117" s="11"/>
      <c r="BHI117" s="11"/>
      <c r="BHJ117" s="11"/>
      <c r="BHK117" s="11"/>
      <c r="BHL117" s="11"/>
      <c r="BHM117" s="11"/>
      <c r="BHN117" s="11"/>
      <c r="BHO117" s="11"/>
      <c r="BHP117" s="11"/>
      <c r="BHQ117" s="11"/>
      <c r="BHR117" s="11"/>
      <c r="BHS117" s="11"/>
      <c r="BHT117" s="11"/>
      <c r="BHU117" s="11"/>
      <c r="BHV117" s="11"/>
      <c r="BHW117" s="11"/>
      <c r="BHX117" s="11"/>
      <c r="BHY117" s="11"/>
      <c r="BHZ117" s="11"/>
      <c r="BIA117" s="11"/>
      <c r="BIB117" s="11"/>
      <c r="BIC117" s="11"/>
      <c r="BID117" s="11"/>
      <c r="BIE117" s="11"/>
      <c r="BIF117" s="11"/>
      <c r="BIG117" s="11"/>
      <c r="BIH117" s="11"/>
      <c r="BII117" s="11"/>
      <c r="BIJ117" s="11"/>
      <c r="BIK117" s="11"/>
      <c r="BIL117" s="11"/>
      <c r="BIM117" s="11"/>
      <c r="BIN117" s="11"/>
      <c r="BIO117" s="11"/>
      <c r="BIP117" s="11"/>
      <c r="BIQ117" s="11"/>
      <c r="BIR117" s="11"/>
      <c r="BIS117" s="11"/>
      <c r="BIT117" s="11"/>
      <c r="BIU117" s="11"/>
      <c r="BIV117" s="11"/>
      <c r="BIW117" s="11"/>
      <c r="BIX117" s="11"/>
      <c r="BIY117" s="11"/>
      <c r="BIZ117" s="11"/>
      <c r="BJA117" s="11"/>
      <c r="BJB117" s="11"/>
      <c r="BJC117" s="11"/>
      <c r="BJD117" s="11"/>
      <c r="BJE117" s="11"/>
      <c r="BJF117" s="11"/>
      <c r="BJG117" s="11"/>
      <c r="BJH117" s="11"/>
      <c r="BJI117" s="11"/>
      <c r="BJJ117" s="11"/>
      <c r="BJK117" s="11"/>
      <c r="BJL117" s="11"/>
      <c r="BJM117" s="11"/>
      <c r="BJN117" s="11"/>
      <c r="BJO117" s="11"/>
      <c r="BJP117" s="11"/>
      <c r="BJQ117" s="11"/>
      <c r="BJR117" s="11"/>
      <c r="BJS117" s="11"/>
      <c r="BJT117" s="11"/>
      <c r="BJU117" s="11"/>
      <c r="BJV117" s="11"/>
      <c r="BJW117" s="11"/>
      <c r="BJX117" s="11"/>
      <c r="BJY117" s="11"/>
      <c r="BJZ117" s="11"/>
      <c r="BKA117" s="11"/>
      <c r="BKB117" s="11"/>
      <c r="BKC117" s="11"/>
      <c r="BKD117" s="11"/>
      <c r="BKE117" s="11"/>
      <c r="BKF117" s="11"/>
      <c r="BKG117" s="11"/>
      <c r="BKH117" s="11"/>
      <c r="BKI117" s="11"/>
      <c r="BKJ117" s="11"/>
      <c r="BKK117" s="11"/>
      <c r="BKL117" s="11"/>
      <c r="BKM117" s="11"/>
      <c r="BKN117" s="11"/>
      <c r="BKO117" s="11"/>
      <c r="BKP117" s="11"/>
      <c r="BKQ117" s="11"/>
      <c r="BKR117" s="11"/>
      <c r="BKS117" s="11"/>
      <c r="BKT117" s="11"/>
      <c r="BKU117" s="11"/>
      <c r="BKV117" s="11"/>
      <c r="BKW117" s="11"/>
      <c r="BKX117" s="11"/>
      <c r="BKY117" s="11"/>
      <c r="BKZ117" s="11"/>
      <c r="BLA117" s="11"/>
      <c r="BLB117" s="11"/>
      <c r="BLC117" s="11"/>
      <c r="BLD117" s="11"/>
      <c r="BLE117" s="11"/>
      <c r="BLF117" s="11"/>
      <c r="BLG117" s="11"/>
      <c r="BLH117" s="11"/>
      <c r="BLI117" s="11"/>
      <c r="BLJ117" s="11"/>
      <c r="BLK117" s="11"/>
      <c r="BLL117" s="11"/>
      <c r="BLM117" s="11"/>
      <c r="BLN117" s="11"/>
      <c r="BLO117" s="11"/>
      <c r="BLP117" s="11"/>
      <c r="BLQ117" s="11"/>
      <c r="BLR117" s="11"/>
      <c r="BLS117" s="11"/>
      <c r="BLT117" s="11"/>
      <c r="BLU117" s="11"/>
      <c r="BLV117" s="11"/>
      <c r="BLW117" s="11"/>
      <c r="BLX117" s="11"/>
      <c r="BLY117" s="11"/>
      <c r="BLZ117" s="11"/>
      <c r="BMA117" s="11"/>
      <c r="BMB117" s="11"/>
      <c r="BMC117" s="11"/>
      <c r="BMD117" s="11"/>
      <c r="BME117" s="11"/>
      <c r="BMF117" s="11"/>
      <c r="BMG117" s="11"/>
      <c r="BMH117" s="11"/>
      <c r="BMI117" s="11"/>
      <c r="BMJ117" s="11"/>
      <c r="BMK117" s="11"/>
      <c r="BML117" s="11"/>
      <c r="BMM117" s="11"/>
      <c r="BMN117" s="11"/>
      <c r="BMO117" s="11"/>
      <c r="BMP117" s="11"/>
      <c r="BMQ117" s="11"/>
      <c r="BMR117" s="11"/>
      <c r="BMS117" s="11"/>
      <c r="BMT117" s="11"/>
      <c r="BMU117" s="11"/>
      <c r="BMV117" s="11"/>
      <c r="BMW117" s="11"/>
      <c r="BMX117" s="11"/>
      <c r="BMY117" s="11"/>
      <c r="BMZ117" s="11"/>
      <c r="BNA117" s="11"/>
      <c r="BNB117" s="11"/>
      <c r="BNC117" s="11"/>
      <c r="BND117" s="11"/>
      <c r="BNE117" s="11"/>
      <c r="BNF117" s="11"/>
      <c r="BNG117" s="11"/>
      <c r="BNH117" s="11"/>
      <c r="BNI117" s="11"/>
      <c r="BNJ117" s="11"/>
      <c r="BNK117" s="11"/>
      <c r="BNL117" s="11"/>
      <c r="BNM117" s="11"/>
      <c r="BNN117" s="11"/>
      <c r="BNO117" s="11"/>
      <c r="BNP117" s="11"/>
      <c r="BNQ117" s="11"/>
      <c r="BNR117" s="11"/>
      <c r="BNS117" s="11"/>
      <c r="BNT117" s="11"/>
      <c r="BNU117" s="11"/>
      <c r="BNV117" s="11"/>
      <c r="BNW117" s="11"/>
      <c r="BNX117" s="11"/>
      <c r="BNY117" s="11"/>
      <c r="BNZ117" s="11"/>
      <c r="BOA117" s="11"/>
      <c r="BOB117" s="11"/>
      <c r="BOC117" s="11"/>
      <c r="BOD117" s="11"/>
      <c r="BOE117" s="11"/>
      <c r="BOF117" s="11"/>
      <c r="BOG117" s="11"/>
      <c r="BOH117" s="11"/>
      <c r="BOI117" s="11"/>
      <c r="BOJ117" s="11"/>
      <c r="BOK117" s="11"/>
      <c r="BOL117" s="11"/>
      <c r="BOM117" s="11"/>
      <c r="BON117" s="11"/>
      <c r="BOO117" s="11"/>
      <c r="BOP117" s="11"/>
      <c r="BOQ117" s="11"/>
      <c r="BOR117" s="11"/>
      <c r="BOS117" s="11"/>
      <c r="BOT117" s="11"/>
      <c r="BOU117" s="11"/>
      <c r="BOV117" s="11"/>
      <c r="BOW117" s="11"/>
      <c r="BOX117" s="11"/>
      <c r="BOY117" s="11"/>
      <c r="BOZ117" s="11"/>
      <c r="BPA117" s="11"/>
      <c r="BPB117" s="11"/>
      <c r="BPC117" s="11"/>
      <c r="BPD117" s="11"/>
      <c r="BPE117" s="11"/>
      <c r="BPF117" s="11"/>
      <c r="BPG117" s="11"/>
      <c r="BPH117" s="11"/>
      <c r="BPI117" s="11"/>
      <c r="BPJ117" s="11"/>
      <c r="BPK117" s="11"/>
      <c r="BPL117" s="11"/>
      <c r="BPM117" s="11"/>
      <c r="BPN117" s="11"/>
      <c r="BPO117" s="11"/>
      <c r="BPP117" s="11"/>
      <c r="BPQ117" s="11"/>
      <c r="BPR117" s="11"/>
      <c r="BPS117" s="11"/>
      <c r="BPT117" s="11"/>
      <c r="BPU117" s="11"/>
      <c r="BPV117" s="11"/>
      <c r="BPW117" s="11"/>
      <c r="BPX117" s="11"/>
      <c r="BPY117" s="11"/>
      <c r="BPZ117" s="11"/>
      <c r="BQA117" s="11"/>
      <c r="BQB117" s="11"/>
      <c r="BQC117" s="11"/>
      <c r="BQD117" s="11"/>
      <c r="BQE117" s="11"/>
      <c r="BQF117" s="11"/>
      <c r="BQG117" s="11"/>
      <c r="BQH117" s="11"/>
      <c r="BQI117" s="11"/>
      <c r="BQJ117" s="11"/>
      <c r="BQK117" s="11"/>
      <c r="BQL117" s="11"/>
      <c r="BQM117" s="11"/>
      <c r="BQN117" s="11"/>
      <c r="BQO117" s="11"/>
      <c r="BQP117" s="11"/>
      <c r="BQQ117" s="11"/>
      <c r="BQR117" s="11"/>
      <c r="BQS117" s="11"/>
      <c r="BQT117" s="11"/>
      <c r="BQU117" s="11"/>
      <c r="BQV117" s="11"/>
      <c r="BQW117" s="11"/>
      <c r="BQX117" s="11"/>
      <c r="BQY117" s="11"/>
      <c r="BQZ117" s="11"/>
      <c r="BRA117" s="11"/>
      <c r="BRB117" s="11"/>
      <c r="BRC117" s="11"/>
      <c r="BRD117" s="11"/>
      <c r="BRE117" s="11"/>
      <c r="BRF117" s="11"/>
      <c r="BRG117" s="11"/>
      <c r="BRH117" s="11"/>
      <c r="BRI117" s="11"/>
      <c r="BRJ117" s="11"/>
      <c r="BRK117" s="11"/>
      <c r="BRL117" s="11"/>
      <c r="BRM117" s="11"/>
      <c r="BRN117" s="11"/>
      <c r="BRO117" s="11"/>
      <c r="BRP117" s="11"/>
      <c r="BRQ117" s="11"/>
      <c r="BRR117" s="11"/>
      <c r="BRS117" s="11"/>
      <c r="BRT117" s="11"/>
      <c r="BRU117" s="11"/>
      <c r="BRV117" s="11"/>
      <c r="BRW117" s="11"/>
      <c r="BRX117" s="11"/>
      <c r="BRY117" s="11"/>
      <c r="BRZ117" s="11"/>
      <c r="BSA117" s="11"/>
      <c r="BSB117" s="11"/>
      <c r="BSC117" s="11"/>
      <c r="BSD117" s="11"/>
      <c r="BSE117" s="11"/>
      <c r="BSF117" s="11"/>
      <c r="BSG117" s="11"/>
      <c r="BSH117" s="11"/>
      <c r="BSI117" s="11"/>
      <c r="BSJ117" s="11"/>
      <c r="BSK117" s="11"/>
      <c r="BSL117" s="11"/>
      <c r="BSM117" s="11"/>
      <c r="BSN117" s="11"/>
      <c r="BSO117" s="11"/>
      <c r="BSP117" s="11"/>
      <c r="BSQ117" s="11"/>
      <c r="BSR117" s="11"/>
      <c r="BSS117" s="11"/>
      <c r="BST117" s="11"/>
      <c r="BSU117" s="11"/>
      <c r="BSV117" s="11"/>
      <c r="BSW117" s="11"/>
      <c r="BSX117" s="11"/>
      <c r="BSY117" s="11"/>
      <c r="BSZ117" s="11"/>
      <c r="BTA117" s="11"/>
      <c r="BTB117" s="11"/>
      <c r="BTC117" s="11"/>
      <c r="BTD117" s="11"/>
      <c r="BTE117" s="11"/>
      <c r="BTF117" s="11"/>
      <c r="BTG117" s="11"/>
      <c r="BTH117" s="11"/>
      <c r="BTI117" s="11"/>
      <c r="BTJ117" s="11"/>
      <c r="BTK117" s="11"/>
      <c r="BTL117" s="11"/>
      <c r="BTM117" s="11"/>
      <c r="BTN117" s="11"/>
      <c r="BTO117" s="11"/>
      <c r="BTP117" s="11"/>
      <c r="BTQ117" s="11"/>
      <c r="BTR117" s="11"/>
      <c r="BTS117" s="11"/>
      <c r="BTT117" s="11"/>
      <c r="BTU117" s="11"/>
      <c r="BTV117" s="11"/>
      <c r="BTW117" s="11"/>
      <c r="BTX117" s="11"/>
      <c r="BTY117" s="11"/>
      <c r="BTZ117" s="11"/>
      <c r="BUA117" s="11"/>
      <c r="BUB117" s="11"/>
      <c r="BUC117" s="11"/>
      <c r="BUD117" s="11"/>
      <c r="BUE117" s="11"/>
      <c r="BUF117" s="11"/>
      <c r="BUG117" s="11"/>
      <c r="BUH117" s="11"/>
      <c r="BUI117" s="11"/>
      <c r="BUJ117" s="11"/>
      <c r="BUK117" s="11"/>
      <c r="BUL117" s="11"/>
      <c r="BUM117" s="11"/>
      <c r="BUN117" s="11"/>
      <c r="BUO117" s="11"/>
      <c r="BUP117" s="11"/>
      <c r="BUQ117" s="11"/>
      <c r="BUR117" s="11"/>
      <c r="BUS117" s="11"/>
      <c r="BUT117" s="11"/>
      <c r="BUU117" s="11"/>
      <c r="BUV117" s="11"/>
      <c r="BUW117" s="11"/>
      <c r="BUX117" s="11"/>
      <c r="BUY117" s="11"/>
      <c r="BUZ117" s="11"/>
      <c r="BVA117" s="11"/>
      <c r="BVB117" s="11"/>
      <c r="BVC117" s="11"/>
      <c r="BVD117" s="11"/>
      <c r="BVE117" s="11"/>
      <c r="BVF117" s="11"/>
      <c r="BVG117" s="11"/>
      <c r="BVH117" s="11"/>
      <c r="BVI117" s="11"/>
      <c r="BVJ117" s="11"/>
      <c r="BVK117" s="11"/>
      <c r="BVL117" s="11"/>
      <c r="BVM117" s="11"/>
      <c r="BVN117" s="11"/>
      <c r="BVO117" s="11"/>
      <c r="BVP117" s="11"/>
      <c r="BVQ117" s="11"/>
      <c r="BVR117" s="11"/>
      <c r="BVS117" s="11"/>
      <c r="BVT117" s="11"/>
      <c r="BVU117" s="11"/>
      <c r="BVV117" s="11"/>
      <c r="BVW117" s="11"/>
      <c r="BVX117" s="11"/>
      <c r="BVY117" s="11"/>
      <c r="BVZ117" s="11"/>
      <c r="BWA117" s="11"/>
      <c r="BWB117" s="11"/>
      <c r="BWC117" s="11"/>
      <c r="BWD117" s="11"/>
      <c r="BWE117" s="11"/>
      <c r="BWF117" s="11"/>
      <c r="BWG117" s="11"/>
      <c r="BWH117" s="11"/>
      <c r="BWI117" s="11"/>
      <c r="BWJ117" s="11"/>
      <c r="BWK117" s="11"/>
      <c r="BWL117" s="11"/>
      <c r="BWM117" s="11"/>
      <c r="BWN117" s="11"/>
      <c r="BWO117" s="11"/>
      <c r="BWP117" s="11"/>
      <c r="BWQ117" s="11"/>
      <c r="BWR117" s="11"/>
      <c r="BWS117" s="11"/>
      <c r="BWT117" s="11"/>
      <c r="BWU117" s="11"/>
      <c r="BWV117" s="11"/>
      <c r="BWW117" s="11"/>
      <c r="BWX117" s="11"/>
      <c r="BWY117" s="11"/>
      <c r="BWZ117" s="11"/>
      <c r="BXA117" s="11"/>
      <c r="BXB117" s="11"/>
      <c r="BXC117" s="11"/>
      <c r="BXD117" s="11"/>
      <c r="BXE117" s="11"/>
      <c r="BXF117" s="11"/>
      <c r="BXG117" s="11"/>
      <c r="BXH117" s="11"/>
      <c r="BXI117" s="11"/>
      <c r="BXJ117" s="11"/>
      <c r="BXK117" s="11"/>
      <c r="BXL117" s="11"/>
      <c r="BXM117" s="11"/>
      <c r="BXN117" s="11"/>
      <c r="BXO117" s="11"/>
      <c r="BXP117" s="11"/>
      <c r="BXQ117" s="11"/>
      <c r="BXR117" s="11"/>
      <c r="BXS117" s="11"/>
      <c r="BXT117" s="11"/>
      <c r="BXU117" s="11"/>
      <c r="BXV117" s="11"/>
      <c r="BXW117" s="11"/>
      <c r="BXX117" s="11"/>
      <c r="BXY117" s="11"/>
      <c r="BXZ117" s="11"/>
      <c r="BYA117" s="11"/>
      <c r="BYB117" s="11"/>
      <c r="BYC117" s="11"/>
      <c r="BYD117" s="11"/>
      <c r="BYE117" s="11"/>
      <c r="BYF117" s="11"/>
      <c r="BYG117" s="11"/>
      <c r="BYH117" s="11"/>
      <c r="BYI117" s="11"/>
      <c r="BYJ117" s="11"/>
      <c r="BYK117" s="11"/>
      <c r="BYL117" s="11"/>
      <c r="BYM117" s="11"/>
      <c r="BYN117" s="11"/>
      <c r="BYO117" s="11"/>
      <c r="BYP117" s="11"/>
      <c r="BYQ117" s="11"/>
      <c r="BYR117" s="11"/>
      <c r="BYS117" s="11"/>
      <c r="BYT117" s="11"/>
      <c r="BYU117" s="11"/>
      <c r="BYV117" s="11"/>
      <c r="BYW117" s="11"/>
      <c r="BYX117" s="11"/>
      <c r="BYY117" s="11"/>
      <c r="BYZ117" s="11"/>
      <c r="BZA117" s="11"/>
      <c r="BZB117" s="11"/>
      <c r="BZC117" s="11"/>
      <c r="BZD117" s="11"/>
      <c r="BZE117" s="11"/>
      <c r="BZF117" s="11"/>
      <c r="BZG117" s="11"/>
      <c r="BZH117" s="11"/>
      <c r="BZI117" s="11"/>
      <c r="BZJ117" s="11"/>
      <c r="BZK117" s="11"/>
      <c r="BZL117" s="11"/>
      <c r="BZM117" s="11"/>
      <c r="BZN117" s="11"/>
      <c r="BZO117" s="11"/>
      <c r="BZP117" s="11"/>
      <c r="BZQ117" s="11"/>
      <c r="BZR117" s="11"/>
      <c r="BZS117" s="11"/>
      <c r="BZT117" s="11"/>
      <c r="BZU117" s="11"/>
      <c r="BZV117" s="11"/>
      <c r="BZW117" s="11"/>
      <c r="BZX117" s="11"/>
      <c r="BZY117" s="11"/>
      <c r="BZZ117" s="11"/>
      <c r="CAA117" s="11"/>
      <c r="CAB117" s="11"/>
      <c r="CAC117" s="11"/>
      <c r="CAD117" s="11"/>
      <c r="CAE117" s="11"/>
      <c r="CAF117" s="11"/>
      <c r="CAG117" s="11"/>
      <c r="CAH117" s="11"/>
      <c r="CAI117" s="11"/>
      <c r="CAJ117" s="11"/>
      <c r="CAK117" s="11"/>
      <c r="CAL117" s="11"/>
      <c r="CAM117" s="11"/>
      <c r="CAN117" s="11"/>
      <c r="CAO117" s="11"/>
      <c r="CAP117" s="11"/>
      <c r="CAQ117" s="11"/>
      <c r="CAR117" s="11"/>
      <c r="CAS117" s="11"/>
      <c r="CAT117" s="11"/>
      <c r="CAU117" s="11"/>
      <c r="CAV117" s="11"/>
      <c r="CAW117" s="11"/>
      <c r="CAX117" s="11"/>
      <c r="CAY117" s="11"/>
      <c r="CAZ117" s="11"/>
      <c r="CBA117" s="11"/>
      <c r="CBB117" s="11"/>
      <c r="CBC117" s="11"/>
      <c r="CBD117" s="11"/>
      <c r="CBE117" s="11"/>
      <c r="CBF117" s="11"/>
      <c r="CBG117" s="11"/>
      <c r="CBH117" s="11"/>
      <c r="CBI117" s="11"/>
      <c r="CBJ117" s="11"/>
      <c r="CBK117" s="11"/>
      <c r="CBL117" s="11"/>
      <c r="CBM117" s="11"/>
      <c r="CBN117" s="11"/>
      <c r="CBO117" s="11"/>
      <c r="CBP117" s="11"/>
      <c r="CBQ117" s="11"/>
      <c r="CBR117" s="11"/>
      <c r="CBS117" s="11"/>
      <c r="CBT117" s="11"/>
      <c r="CBU117" s="11"/>
      <c r="CBV117" s="11"/>
      <c r="CBW117" s="11"/>
      <c r="CBX117" s="11"/>
      <c r="CBY117" s="11"/>
      <c r="CBZ117" s="11"/>
      <c r="CCA117" s="11"/>
      <c r="CCB117" s="11"/>
      <c r="CCC117" s="11"/>
      <c r="CCD117" s="11"/>
      <c r="CCE117" s="11"/>
      <c r="CCF117" s="11"/>
      <c r="CCG117" s="11"/>
      <c r="CCH117" s="11"/>
      <c r="CCI117" s="11"/>
      <c r="CCJ117" s="11"/>
      <c r="CCK117" s="11"/>
      <c r="CCL117" s="11"/>
      <c r="CCM117" s="11"/>
      <c r="CCN117" s="11"/>
      <c r="CCO117" s="11"/>
      <c r="CCP117" s="11"/>
      <c r="CCQ117" s="11"/>
      <c r="CCR117" s="11"/>
      <c r="CCS117" s="11"/>
      <c r="CCT117" s="11"/>
      <c r="CCU117" s="11"/>
      <c r="CCV117" s="11"/>
      <c r="CCW117" s="11"/>
      <c r="CCX117" s="11"/>
      <c r="CCY117" s="11"/>
      <c r="CCZ117" s="11"/>
      <c r="CDA117" s="11"/>
      <c r="CDB117" s="11"/>
      <c r="CDC117" s="11"/>
      <c r="CDD117" s="11"/>
      <c r="CDE117" s="11"/>
      <c r="CDF117" s="11"/>
      <c r="CDG117" s="11"/>
      <c r="CDH117" s="11"/>
      <c r="CDI117" s="11"/>
      <c r="CDJ117" s="11"/>
      <c r="CDK117" s="11"/>
      <c r="CDL117" s="11"/>
      <c r="CDM117" s="11"/>
      <c r="CDN117" s="11"/>
      <c r="CDO117" s="11"/>
      <c r="CDP117" s="11"/>
      <c r="CDQ117" s="11"/>
      <c r="CDR117" s="11"/>
      <c r="CDS117" s="11"/>
      <c r="CDT117" s="11"/>
      <c r="CDU117" s="11"/>
      <c r="CDV117" s="11"/>
      <c r="CDW117" s="11"/>
      <c r="CDX117" s="11"/>
      <c r="CDY117" s="11"/>
      <c r="CDZ117" s="11"/>
      <c r="CEA117" s="11"/>
      <c r="CEB117" s="11"/>
      <c r="CEC117" s="11"/>
      <c r="CED117" s="11"/>
      <c r="CEE117" s="11"/>
      <c r="CEF117" s="11"/>
      <c r="CEG117" s="11"/>
      <c r="CEH117" s="11"/>
      <c r="CEI117" s="11"/>
      <c r="CEJ117" s="11"/>
      <c r="CEK117" s="11"/>
      <c r="CEL117" s="11"/>
      <c r="CEM117" s="11"/>
      <c r="CEN117" s="11"/>
      <c r="CEO117" s="11"/>
      <c r="CEP117" s="11"/>
      <c r="CEQ117" s="11"/>
      <c r="CER117" s="11"/>
      <c r="CES117" s="11"/>
      <c r="CET117" s="11"/>
      <c r="CEU117" s="11"/>
      <c r="CEV117" s="11"/>
      <c r="CEW117" s="11"/>
      <c r="CEX117" s="11"/>
      <c r="CEY117" s="11"/>
      <c r="CEZ117" s="11"/>
      <c r="CFA117" s="11"/>
      <c r="CFB117" s="11"/>
      <c r="CFC117" s="11"/>
      <c r="CFD117" s="11"/>
      <c r="CFE117" s="11"/>
      <c r="CFF117" s="11"/>
      <c r="CFG117" s="11"/>
      <c r="CFH117" s="11"/>
      <c r="CFI117" s="11"/>
      <c r="CFJ117" s="11"/>
      <c r="CFK117" s="11"/>
      <c r="CFL117" s="11"/>
      <c r="CFM117" s="11"/>
      <c r="CFN117" s="11"/>
      <c r="CFO117" s="11"/>
      <c r="CFP117" s="11"/>
      <c r="CFQ117" s="11"/>
      <c r="CFR117" s="11"/>
      <c r="CFS117" s="11"/>
      <c r="CFT117" s="11"/>
      <c r="CFU117" s="11"/>
      <c r="CFV117" s="11"/>
      <c r="CFW117" s="11"/>
      <c r="CFX117" s="11"/>
      <c r="CFY117" s="11"/>
      <c r="CFZ117" s="11"/>
      <c r="CGA117" s="11"/>
      <c r="CGB117" s="11"/>
      <c r="CGC117" s="11"/>
      <c r="CGD117" s="11"/>
      <c r="CGE117" s="11"/>
      <c r="CGF117" s="11"/>
      <c r="CGG117" s="11"/>
      <c r="CGH117" s="11"/>
      <c r="CGI117" s="11"/>
      <c r="CGJ117" s="11"/>
      <c r="CGK117" s="11"/>
      <c r="CGL117" s="11"/>
      <c r="CGM117" s="11"/>
      <c r="CGN117" s="11"/>
      <c r="CGO117" s="11"/>
      <c r="CGP117" s="11"/>
      <c r="CGQ117" s="11"/>
      <c r="CGR117" s="11"/>
      <c r="CGS117" s="11"/>
      <c r="CGT117" s="11"/>
      <c r="CGU117" s="11"/>
      <c r="CGV117" s="11"/>
      <c r="CGW117" s="11"/>
      <c r="CGX117" s="11"/>
      <c r="CGY117" s="11"/>
      <c r="CGZ117" s="11"/>
      <c r="CHA117" s="11"/>
      <c r="CHB117" s="11"/>
      <c r="CHC117" s="11"/>
      <c r="CHD117" s="11"/>
      <c r="CHE117" s="11"/>
      <c r="CHF117" s="11"/>
      <c r="CHG117" s="11"/>
      <c r="CHH117" s="11"/>
      <c r="CHI117" s="11"/>
      <c r="CHJ117" s="11"/>
      <c r="CHK117" s="11"/>
      <c r="CHL117" s="11"/>
      <c r="CHM117" s="11"/>
      <c r="CHN117" s="11"/>
      <c r="CHO117" s="11"/>
      <c r="CHP117" s="11"/>
      <c r="CHQ117" s="11"/>
      <c r="CHR117" s="11"/>
      <c r="CHS117" s="11"/>
      <c r="CHT117" s="11"/>
      <c r="CHU117" s="11"/>
      <c r="CHV117" s="11"/>
      <c r="CHW117" s="11"/>
      <c r="CHX117" s="11"/>
      <c r="CHY117" s="11"/>
      <c r="CHZ117" s="11"/>
      <c r="CIA117" s="11"/>
      <c r="CIB117" s="11"/>
      <c r="CIC117" s="11"/>
      <c r="CID117" s="11"/>
      <c r="CIE117" s="11"/>
      <c r="CIF117" s="11"/>
      <c r="CIG117" s="11"/>
      <c r="CIH117" s="11"/>
      <c r="CII117" s="11"/>
      <c r="CIJ117" s="11"/>
      <c r="CIK117" s="11"/>
      <c r="CIL117" s="11"/>
      <c r="CIM117" s="11"/>
      <c r="CIN117" s="11"/>
      <c r="CIO117" s="11"/>
      <c r="CIP117" s="11"/>
      <c r="CIQ117" s="11"/>
      <c r="CIR117" s="11"/>
      <c r="CIS117" s="11"/>
      <c r="CIT117" s="11"/>
      <c r="CIU117" s="11"/>
      <c r="CIV117" s="11"/>
      <c r="CIW117" s="11"/>
      <c r="CIX117" s="11"/>
      <c r="CIY117" s="11"/>
      <c r="CIZ117" s="11"/>
      <c r="CJA117" s="11"/>
      <c r="CJB117" s="11"/>
      <c r="CJC117" s="11"/>
      <c r="CJD117" s="11"/>
      <c r="CJE117" s="11"/>
      <c r="CJF117" s="11"/>
      <c r="CJG117" s="11"/>
      <c r="CJH117" s="11"/>
      <c r="CJI117" s="11"/>
      <c r="CJJ117" s="11"/>
      <c r="CJK117" s="11"/>
      <c r="CJL117" s="11"/>
      <c r="CJM117" s="11"/>
      <c r="CJN117" s="11"/>
      <c r="CJO117" s="11"/>
      <c r="CJP117" s="11"/>
      <c r="CJQ117" s="11"/>
      <c r="CJR117" s="11"/>
      <c r="CJS117" s="11"/>
      <c r="CJT117" s="11"/>
      <c r="CJU117" s="11"/>
      <c r="CJV117" s="11"/>
      <c r="CJW117" s="11"/>
      <c r="CJX117" s="11"/>
      <c r="CJY117" s="11"/>
      <c r="CJZ117" s="11"/>
      <c r="CKA117" s="11"/>
      <c r="CKB117" s="11"/>
      <c r="CKC117" s="11"/>
      <c r="CKD117" s="11"/>
      <c r="CKE117" s="11"/>
      <c r="CKF117" s="11"/>
      <c r="CKG117" s="11"/>
      <c r="CKH117" s="11"/>
      <c r="CKI117" s="11"/>
      <c r="CKJ117" s="11"/>
      <c r="CKK117" s="11"/>
      <c r="CKL117" s="11"/>
      <c r="CKM117" s="11"/>
      <c r="CKN117" s="11"/>
      <c r="CKO117" s="11"/>
      <c r="CKP117" s="11"/>
      <c r="CKQ117" s="11"/>
      <c r="CKR117" s="11"/>
      <c r="CKS117" s="11"/>
      <c r="CKT117" s="11"/>
      <c r="CKU117" s="11"/>
      <c r="CKV117" s="11"/>
      <c r="CKW117" s="11"/>
      <c r="CKX117" s="11"/>
      <c r="CKY117" s="11"/>
      <c r="CKZ117" s="11"/>
      <c r="CLA117" s="11"/>
      <c r="CLB117" s="11"/>
      <c r="CLC117" s="11"/>
      <c r="CLD117" s="11"/>
      <c r="CLE117" s="11"/>
      <c r="CLF117" s="11"/>
      <c r="CLG117" s="11"/>
      <c r="CLH117" s="11"/>
      <c r="CLI117" s="11"/>
      <c r="CLJ117" s="11"/>
      <c r="CLK117" s="11"/>
      <c r="CLL117" s="11"/>
      <c r="CLM117" s="11"/>
      <c r="CLN117" s="11"/>
      <c r="CLO117" s="11"/>
      <c r="CLP117" s="11"/>
      <c r="CLQ117" s="11"/>
      <c r="CLR117" s="11"/>
      <c r="CLS117" s="11"/>
      <c r="CLT117" s="11"/>
      <c r="CLU117" s="11"/>
      <c r="CLV117" s="11"/>
      <c r="CLW117" s="11"/>
      <c r="CLX117" s="11"/>
      <c r="CLY117" s="11"/>
      <c r="CLZ117" s="11"/>
      <c r="CMA117" s="11"/>
      <c r="CMB117" s="11"/>
      <c r="CMC117" s="11"/>
      <c r="CMD117" s="11"/>
      <c r="CME117" s="11"/>
      <c r="CMF117" s="11"/>
      <c r="CMG117" s="11"/>
      <c r="CMH117" s="11"/>
      <c r="CMI117" s="11"/>
      <c r="CMJ117" s="11"/>
      <c r="CMK117" s="11"/>
      <c r="CML117" s="11"/>
      <c r="CMM117" s="11"/>
      <c r="CMN117" s="11"/>
      <c r="CMO117" s="11"/>
      <c r="CMP117" s="11"/>
      <c r="CMQ117" s="11"/>
      <c r="CMR117" s="11"/>
      <c r="CMS117" s="11"/>
      <c r="CMT117" s="11"/>
      <c r="CMU117" s="11"/>
      <c r="CMV117" s="11"/>
      <c r="CMW117" s="11"/>
      <c r="CMX117" s="11"/>
      <c r="CMY117" s="11"/>
      <c r="CMZ117" s="11"/>
      <c r="CNA117" s="11"/>
      <c r="CNB117" s="11"/>
      <c r="CNC117" s="11"/>
      <c r="CND117" s="11"/>
      <c r="CNE117" s="11"/>
      <c r="CNF117" s="11"/>
      <c r="CNG117" s="11"/>
      <c r="CNH117" s="11"/>
      <c r="CNI117" s="11"/>
      <c r="CNJ117" s="11"/>
      <c r="CNK117" s="11"/>
      <c r="CNL117" s="11"/>
      <c r="CNM117" s="11"/>
      <c r="CNN117" s="11"/>
      <c r="CNO117" s="11"/>
      <c r="CNP117" s="11"/>
      <c r="CNQ117" s="11"/>
      <c r="CNR117" s="11"/>
      <c r="CNS117" s="11"/>
      <c r="CNT117" s="11"/>
      <c r="CNU117" s="11"/>
      <c r="CNV117" s="11"/>
      <c r="CNW117" s="11"/>
      <c r="CNX117" s="11"/>
      <c r="CNY117" s="11"/>
      <c r="CNZ117" s="11"/>
      <c r="COA117" s="11"/>
      <c r="COB117" s="11"/>
      <c r="COC117" s="11"/>
      <c r="COD117" s="11"/>
      <c r="COE117" s="11"/>
      <c r="COF117" s="11"/>
      <c r="COG117" s="11"/>
      <c r="COH117" s="11"/>
      <c r="COI117" s="11"/>
      <c r="COJ117" s="11"/>
      <c r="COK117" s="11"/>
      <c r="COL117" s="11"/>
      <c r="COM117" s="11"/>
      <c r="CON117" s="11"/>
      <c r="COO117" s="11"/>
      <c r="COP117" s="11"/>
      <c r="COQ117" s="11"/>
      <c r="COR117" s="11"/>
      <c r="COS117" s="11"/>
      <c r="COT117" s="11"/>
      <c r="COU117" s="11"/>
      <c r="COV117" s="11"/>
      <c r="COW117" s="11"/>
      <c r="COX117" s="11"/>
      <c r="COY117" s="11"/>
      <c r="COZ117" s="11"/>
      <c r="CPA117" s="11"/>
      <c r="CPB117" s="11"/>
      <c r="CPC117" s="11"/>
      <c r="CPD117" s="11"/>
      <c r="CPE117" s="11"/>
      <c r="CPF117" s="11"/>
      <c r="CPG117" s="11"/>
      <c r="CPH117" s="11"/>
      <c r="CPI117" s="11"/>
      <c r="CPJ117" s="11"/>
      <c r="CPK117" s="11"/>
      <c r="CPL117" s="11"/>
      <c r="CPM117" s="11"/>
      <c r="CPN117" s="11"/>
      <c r="CPO117" s="11"/>
      <c r="CPP117" s="11"/>
      <c r="CPQ117" s="11"/>
      <c r="CPR117" s="11"/>
      <c r="CPS117" s="11"/>
      <c r="CPT117" s="11"/>
      <c r="CPU117" s="11"/>
      <c r="CPV117" s="11"/>
      <c r="CPW117" s="11"/>
      <c r="CPX117" s="11"/>
      <c r="CPY117" s="11"/>
      <c r="CPZ117" s="11"/>
      <c r="CQA117" s="11"/>
      <c r="CQB117" s="11"/>
      <c r="CQC117" s="11"/>
      <c r="CQD117" s="11"/>
      <c r="CQE117" s="11"/>
      <c r="CQF117" s="11"/>
      <c r="CQG117" s="11"/>
      <c r="CQH117" s="11"/>
      <c r="CQI117" s="11"/>
      <c r="CQJ117" s="11"/>
      <c r="CQK117" s="11"/>
      <c r="CQL117" s="11"/>
      <c r="CQM117" s="11"/>
      <c r="CQN117" s="11"/>
      <c r="CQO117" s="11"/>
      <c r="CQP117" s="11"/>
      <c r="CQQ117" s="11"/>
      <c r="CQR117" s="11"/>
      <c r="CQS117" s="11"/>
      <c r="CQT117" s="11"/>
      <c r="CQU117" s="11"/>
      <c r="CQV117" s="11"/>
      <c r="CQW117" s="11"/>
      <c r="CQX117" s="11"/>
      <c r="CQY117" s="11"/>
      <c r="CQZ117" s="11"/>
      <c r="CRA117" s="11"/>
      <c r="CRB117" s="11"/>
      <c r="CRC117" s="11"/>
      <c r="CRD117" s="11"/>
      <c r="CRE117" s="11"/>
      <c r="CRF117" s="11"/>
      <c r="CRG117" s="11"/>
      <c r="CRH117" s="11"/>
      <c r="CRI117" s="11"/>
      <c r="CRJ117" s="11"/>
      <c r="CRK117" s="11"/>
      <c r="CRL117" s="11"/>
      <c r="CRM117" s="11"/>
      <c r="CRN117" s="11"/>
      <c r="CRO117" s="11"/>
      <c r="CRP117" s="11"/>
      <c r="CRQ117" s="11"/>
      <c r="CRR117" s="11"/>
      <c r="CRS117" s="11"/>
      <c r="CRT117" s="11"/>
      <c r="CRU117" s="11"/>
      <c r="CRV117" s="11"/>
      <c r="CRW117" s="11"/>
      <c r="CRX117" s="11"/>
      <c r="CRY117" s="11"/>
      <c r="CRZ117" s="11"/>
      <c r="CSA117" s="11"/>
      <c r="CSB117" s="11"/>
      <c r="CSC117" s="11"/>
      <c r="CSD117" s="11"/>
      <c r="CSE117" s="11"/>
      <c r="CSF117" s="11"/>
      <c r="CSG117" s="11"/>
      <c r="CSH117" s="11"/>
      <c r="CSI117" s="11"/>
      <c r="CSJ117" s="11"/>
      <c r="CSK117" s="11"/>
      <c r="CSL117" s="11"/>
      <c r="CSM117" s="11"/>
      <c r="CSN117" s="11"/>
      <c r="CSO117" s="11"/>
      <c r="CSP117" s="11"/>
      <c r="CSQ117" s="11"/>
      <c r="CSR117" s="11"/>
      <c r="CSS117" s="11"/>
      <c r="CST117" s="11"/>
      <c r="CSU117" s="11"/>
      <c r="CSV117" s="11"/>
      <c r="CSW117" s="11"/>
      <c r="CSX117" s="11"/>
      <c r="CSY117" s="11"/>
      <c r="CSZ117" s="11"/>
      <c r="CTA117" s="11"/>
      <c r="CTB117" s="11"/>
      <c r="CTC117" s="11"/>
      <c r="CTD117" s="11"/>
      <c r="CTE117" s="11"/>
      <c r="CTF117" s="11"/>
      <c r="CTG117" s="11"/>
      <c r="CTH117" s="11"/>
      <c r="CTI117" s="11"/>
      <c r="CTJ117" s="11"/>
      <c r="CTK117" s="11"/>
      <c r="CTL117" s="11"/>
      <c r="CTM117" s="11"/>
      <c r="CTN117" s="11"/>
      <c r="CTO117" s="11"/>
      <c r="CTP117" s="11"/>
      <c r="CTQ117" s="11"/>
      <c r="CTR117" s="11"/>
      <c r="CTS117" s="11"/>
      <c r="CTT117" s="11"/>
      <c r="CTU117" s="11"/>
      <c r="CTV117" s="11"/>
      <c r="CTW117" s="11"/>
      <c r="CTX117" s="11"/>
      <c r="CTY117" s="11"/>
      <c r="CTZ117" s="11"/>
      <c r="CUA117" s="11"/>
      <c r="CUB117" s="11"/>
      <c r="CUC117" s="11"/>
      <c r="CUD117" s="11"/>
      <c r="CUE117" s="11"/>
      <c r="CUF117" s="11"/>
      <c r="CUG117" s="11"/>
      <c r="CUH117" s="11"/>
      <c r="CUI117" s="11"/>
      <c r="CUJ117" s="11"/>
      <c r="CUK117" s="11"/>
      <c r="CUL117" s="11"/>
      <c r="CUM117" s="11"/>
      <c r="CUN117" s="11"/>
      <c r="CUO117" s="11"/>
      <c r="CUP117" s="11"/>
      <c r="CUQ117" s="11"/>
      <c r="CUR117" s="11"/>
      <c r="CUS117" s="11"/>
      <c r="CUT117" s="11"/>
      <c r="CUU117" s="11"/>
      <c r="CUV117" s="11"/>
      <c r="CUW117" s="11"/>
      <c r="CUX117" s="11"/>
      <c r="CUY117" s="11"/>
      <c r="CUZ117" s="11"/>
      <c r="CVA117" s="11"/>
      <c r="CVB117" s="11"/>
      <c r="CVC117" s="11"/>
      <c r="CVD117" s="11"/>
      <c r="CVE117" s="11"/>
      <c r="CVF117" s="11"/>
      <c r="CVG117" s="11"/>
      <c r="CVH117" s="11"/>
      <c r="CVI117" s="11"/>
      <c r="CVJ117" s="11"/>
      <c r="CVK117" s="11"/>
      <c r="CVL117" s="11"/>
      <c r="CVM117" s="11"/>
      <c r="CVN117" s="11"/>
      <c r="CVO117" s="11"/>
      <c r="CVP117" s="11"/>
      <c r="CVQ117" s="11"/>
      <c r="CVR117" s="11"/>
      <c r="CVS117" s="11"/>
      <c r="CVT117" s="11"/>
      <c r="CVU117" s="11"/>
      <c r="CVV117" s="11"/>
      <c r="CVW117" s="11"/>
      <c r="CVX117" s="11"/>
      <c r="CVY117" s="11"/>
      <c r="CVZ117" s="11"/>
      <c r="CWA117" s="11"/>
      <c r="CWB117" s="11"/>
      <c r="CWC117" s="11"/>
      <c r="CWD117" s="11"/>
      <c r="CWE117" s="11"/>
      <c r="CWF117" s="11"/>
      <c r="CWG117" s="11"/>
      <c r="CWH117" s="11"/>
      <c r="CWI117" s="11"/>
      <c r="CWJ117" s="11"/>
      <c r="CWK117" s="11"/>
      <c r="CWL117" s="11"/>
      <c r="CWM117" s="11"/>
      <c r="CWN117" s="11"/>
      <c r="CWO117" s="11"/>
      <c r="CWP117" s="11"/>
      <c r="CWQ117" s="11"/>
      <c r="CWR117" s="11"/>
      <c r="CWS117" s="11"/>
      <c r="CWT117" s="11"/>
      <c r="CWU117" s="11"/>
      <c r="CWV117" s="11"/>
      <c r="CWW117" s="11"/>
      <c r="CWX117" s="11"/>
      <c r="CWY117" s="11"/>
      <c r="CWZ117" s="11"/>
      <c r="CXA117" s="11"/>
      <c r="CXB117" s="11"/>
      <c r="CXC117" s="11"/>
      <c r="CXD117" s="11"/>
      <c r="CXE117" s="11"/>
      <c r="CXF117" s="11"/>
      <c r="CXG117" s="11"/>
      <c r="CXH117" s="11"/>
      <c r="CXI117" s="11"/>
      <c r="CXJ117" s="11"/>
      <c r="CXK117" s="11"/>
      <c r="CXL117" s="11"/>
      <c r="CXM117" s="11"/>
      <c r="CXN117" s="11"/>
      <c r="CXO117" s="11"/>
      <c r="CXP117" s="11"/>
      <c r="CXQ117" s="11"/>
      <c r="CXR117" s="11"/>
      <c r="CXS117" s="11"/>
      <c r="CXT117" s="11"/>
      <c r="CXU117" s="11"/>
      <c r="CXV117" s="11"/>
      <c r="CXW117" s="11"/>
      <c r="CXX117" s="11"/>
      <c r="CXY117" s="11"/>
      <c r="CXZ117" s="11"/>
      <c r="CYA117" s="11"/>
      <c r="CYB117" s="11"/>
      <c r="CYC117" s="11"/>
      <c r="CYD117" s="11"/>
      <c r="CYE117" s="11"/>
      <c r="CYF117" s="11"/>
      <c r="CYG117" s="11"/>
      <c r="CYH117" s="11"/>
      <c r="CYI117" s="11"/>
      <c r="CYJ117" s="11"/>
      <c r="CYK117" s="11"/>
      <c r="CYL117" s="11"/>
      <c r="CYM117" s="11"/>
      <c r="CYN117" s="11"/>
      <c r="CYO117" s="11"/>
      <c r="CYP117" s="11"/>
      <c r="CYQ117" s="11"/>
      <c r="CYR117" s="11"/>
      <c r="CYS117" s="11"/>
      <c r="CYT117" s="11"/>
      <c r="CYU117" s="11"/>
      <c r="CYV117" s="11"/>
      <c r="CYW117" s="11"/>
      <c r="CYX117" s="11"/>
      <c r="CYY117" s="11"/>
      <c r="CYZ117" s="11"/>
      <c r="CZA117" s="11"/>
      <c r="CZB117" s="11"/>
      <c r="CZC117" s="11"/>
      <c r="CZD117" s="11"/>
      <c r="CZE117" s="11"/>
      <c r="CZF117" s="11"/>
      <c r="CZG117" s="11"/>
      <c r="CZH117" s="11"/>
      <c r="CZI117" s="11"/>
      <c r="CZJ117" s="11"/>
      <c r="CZK117" s="11"/>
      <c r="CZL117" s="11"/>
      <c r="CZM117" s="11"/>
      <c r="CZN117" s="11"/>
      <c r="CZO117" s="11"/>
      <c r="CZP117" s="11"/>
      <c r="CZQ117" s="11"/>
      <c r="CZR117" s="11"/>
      <c r="CZS117" s="11"/>
      <c r="CZT117" s="11"/>
      <c r="CZU117" s="11"/>
      <c r="CZV117" s="11"/>
      <c r="CZW117" s="11"/>
      <c r="CZX117" s="11"/>
      <c r="CZY117" s="11"/>
      <c r="CZZ117" s="11"/>
      <c r="DAA117" s="11"/>
      <c r="DAB117" s="11"/>
      <c r="DAC117" s="11"/>
      <c r="DAD117" s="11"/>
      <c r="DAE117" s="11"/>
      <c r="DAF117" s="11"/>
      <c r="DAG117" s="11"/>
      <c r="DAH117" s="11"/>
      <c r="DAI117" s="11"/>
      <c r="DAJ117" s="11"/>
      <c r="DAK117" s="11"/>
      <c r="DAL117" s="11"/>
      <c r="DAM117" s="11"/>
      <c r="DAN117" s="11"/>
      <c r="DAO117" s="11"/>
      <c r="DAP117" s="11"/>
      <c r="DAQ117" s="11"/>
      <c r="DAR117" s="11"/>
      <c r="DAS117" s="11"/>
      <c r="DAT117" s="11"/>
      <c r="DAU117" s="11"/>
      <c r="DAV117" s="11"/>
      <c r="DAW117" s="11"/>
      <c r="DAX117" s="11"/>
      <c r="DAY117" s="11"/>
      <c r="DAZ117" s="11"/>
      <c r="DBA117" s="11"/>
      <c r="DBB117" s="11"/>
      <c r="DBC117" s="11"/>
      <c r="DBD117" s="11"/>
      <c r="DBE117" s="11"/>
      <c r="DBF117" s="11"/>
      <c r="DBG117" s="11"/>
      <c r="DBH117" s="11"/>
      <c r="DBI117" s="11"/>
      <c r="DBJ117" s="11"/>
      <c r="DBK117" s="11"/>
      <c r="DBL117" s="11"/>
      <c r="DBM117" s="11"/>
      <c r="DBN117" s="11"/>
      <c r="DBO117" s="11"/>
      <c r="DBP117" s="11"/>
      <c r="DBQ117" s="11"/>
      <c r="DBR117" s="11"/>
      <c r="DBS117" s="11"/>
      <c r="DBT117" s="11"/>
      <c r="DBU117" s="11"/>
      <c r="DBV117" s="11"/>
      <c r="DBW117" s="11"/>
      <c r="DBX117" s="11"/>
      <c r="DBY117" s="11"/>
      <c r="DBZ117" s="11"/>
      <c r="DCA117" s="11"/>
      <c r="DCB117" s="11"/>
      <c r="DCC117" s="11"/>
      <c r="DCD117" s="11"/>
      <c r="DCE117" s="11"/>
      <c r="DCF117" s="11"/>
      <c r="DCG117" s="11"/>
      <c r="DCH117" s="11"/>
      <c r="DCI117" s="11"/>
      <c r="DCJ117" s="11"/>
      <c r="DCK117" s="11"/>
      <c r="DCL117" s="11"/>
      <c r="DCM117" s="11"/>
      <c r="DCN117" s="11"/>
      <c r="DCO117" s="11"/>
      <c r="DCP117" s="11"/>
      <c r="DCQ117" s="11"/>
      <c r="DCR117" s="11"/>
      <c r="DCS117" s="11"/>
      <c r="DCT117" s="11"/>
      <c r="DCU117" s="11"/>
      <c r="DCV117" s="11"/>
      <c r="DCW117" s="11"/>
      <c r="DCX117" s="11"/>
      <c r="DCY117" s="11"/>
      <c r="DCZ117" s="11"/>
      <c r="DDA117" s="11"/>
      <c r="DDB117" s="11"/>
      <c r="DDC117" s="11"/>
      <c r="DDD117" s="11"/>
      <c r="DDE117" s="11"/>
      <c r="DDF117" s="11"/>
      <c r="DDG117" s="11"/>
      <c r="DDH117" s="11"/>
      <c r="DDI117" s="11"/>
      <c r="DDJ117" s="11"/>
      <c r="DDK117" s="11"/>
      <c r="DDL117" s="11"/>
      <c r="DDM117" s="11"/>
      <c r="DDN117" s="11"/>
      <c r="DDO117" s="11"/>
      <c r="DDP117" s="11"/>
      <c r="DDQ117" s="11"/>
      <c r="DDR117" s="11"/>
      <c r="DDS117" s="11"/>
      <c r="DDT117" s="11"/>
      <c r="DDU117" s="11"/>
      <c r="DDV117" s="11"/>
      <c r="DDW117" s="11"/>
      <c r="DDX117" s="11"/>
      <c r="DDY117" s="11"/>
      <c r="DDZ117" s="11"/>
      <c r="DEA117" s="11"/>
      <c r="DEB117" s="11"/>
      <c r="DEC117" s="11"/>
      <c r="DED117" s="11"/>
      <c r="DEE117" s="11"/>
      <c r="DEF117" s="11"/>
      <c r="DEG117" s="11"/>
      <c r="DEH117" s="11"/>
      <c r="DEI117" s="11"/>
      <c r="DEJ117" s="11"/>
      <c r="DEK117" s="11"/>
      <c r="DEL117" s="11"/>
      <c r="DEM117" s="11"/>
      <c r="DEN117" s="11"/>
      <c r="DEO117" s="11"/>
      <c r="DEP117" s="11"/>
      <c r="DEQ117" s="11"/>
      <c r="DER117" s="11"/>
      <c r="DES117" s="11"/>
      <c r="DET117" s="11"/>
      <c r="DEU117" s="11"/>
      <c r="DEV117" s="11"/>
      <c r="DEW117" s="11"/>
      <c r="DEX117" s="11"/>
      <c r="DEY117" s="11"/>
      <c r="DEZ117" s="11"/>
      <c r="DFA117" s="11"/>
      <c r="DFB117" s="11"/>
      <c r="DFC117" s="11"/>
      <c r="DFD117" s="11"/>
      <c r="DFE117" s="11"/>
      <c r="DFF117" s="11"/>
      <c r="DFG117" s="11"/>
      <c r="DFH117" s="11"/>
      <c r="DFI117" s="11"/>
      <c r="DFJ117" s="11"/>
      <c r="DFK117" s="11"/>
      <c r="DFL117" s="11"/>
      <c r="DFM117" s="11"/>
      <c r="DFN117" s="11"/>
      <c r="DFO117" s="11"/>
      <c r="DFP117" s="11"/>
      <c r="DFQ117" s="11"/>
      <c r="DFR117" s="11"/>
      <c r="DFS117" s="11"/>
      <c r="DFT117" s="11"/>
      <c r="DFU117" s="11"/>
      <c r="DFV117" s="11"/>
      <c r="DFW117" s="11"/>
      <c r="DFX117" s="11"/>
      <c r="DFY117" s="11"/>
      <c r="DFZ117" s="11"/>
      <c r="DGA117" s="11"/>
      <c r="DGB117" s="11"/>
      <c r="DGC117" s="11"/>
      <c r="DGD117" s="11"/>
      <c r="DGE117" s="11"/>
      <c r="DGF117" s="11"/>
      <c r="DGG117" s="11"/>
      <c r="DGH117" s="11"/>
      <c r="DGI117" s="11"/>
      <c r="DGJ117" s="11"/>
      <c r="DGK117" s="11"/>
      <c r="DGL117" s="11"/>
      <c r="DGM117" s="11"/>
      <c r="DGN117" s="11"/>
      <c r="DGO117" s="11"/>
      <c r="DGP117" s="11"/>
      <c r="DGQ117" s="11"/>
      <c r="DGR117" s="11"/>
      <c r="DGS117" s="11"/>
      <c r="DGT117" s="11"/>
      <c r="DGU117" s="11"/>
      <c r="DGV117" s="11"/>
      <c r="DGW117" s="11"/>
      <c r="DGX117" s="11"/>
      <c r="DGY117" s="11"/>
      <c r="DGZ117" s="11"/>
      <c r="DHA117" s="11"/>
      <c r="DHB117" s="11"/>
      <c r="DHC117" s="11"/>
      <c r="DHD117" s="11"/>
      <c r="DHE117" s="11"/>
      <c r="DHF117" s="11"/>
      <c r="DHG117" s="11"/>
      <c r="DHH117" s="11"/>
      <c r="DHI117" s="11"/>
      <c r="DHJ117" s="11"/>
      <c r="DHK117" s="11"/>
      <c r="DHL117" s="11"/>
      <c r="DHM117" s="11"/>
      <c r="DHN117" s="11"/>
      <c r="DHO117" s="11"/>
      <c r="DHP117" s="11"/>
      <c r="DHQ117" s="11"/>
      <c r="DHR117" s="11"/>
      <c r="DHS117" s="11"/>
      <c r="DHT117" s="11"/>
      <c r="DHU117" s="11"/>
      <c r="DHV117" s="11"/>
      <c r="DHW117" s="11"/>
      <c r="DHX117" s="11"/>
      <c r="DHY117" s="11"/>
      <c r="DHZ117" s="11"/>
      <c r="DIA117" s="11"/>
      <c r="DIB117" s="11"/>
      <c r="DIC117" s="11"/>
      <c r="DID117" s="11"/>
      <c r="DIE117" s="11"/>
      <c r="DIF117" s="11"/>
      <c r="DIG117" s="11"/>
      <c r="DIH117" s="11"/>
      <c r="DII117" s="11"/>
      <c r="DIJ117" s="11"/>
      <c r="DIK117" s="11"/>
      <c r="DIL117" s="11"/>
      <c r="DIM117" s="11"/>
      <c r="DIN117" s="11"/>
      <c r="DIO117" s="11"/>
      <c r="DIP117" s="11"/>
      <c r="DIQ117" s="11"/>
      <c r="DIR117" s="11"/>
      <c r="DIS117" s="11"/>
      <c r="DIT117" s="11"/>
      <c r="DIU117" s="11"/>
      <c r="DIV117" s="11"/>
      <c r="DIW117" s="11"/>
      <c r="DIX117" s="11"/>
      <c r="DIY117" s="11"/>
      <c r="DIZ117" s="11"/>
      <c r="DJA117" s="11"/>
      <c r="DJB117" s="11"/>
      <c r="DJC117" s="11"/>
      <c r="DJD117" s="11"/>
      <c r="DJE117" s="11"/>
      <c r="DJF117" s="11"/>
      <c r="DJG117" s="11"/>
      <c r="DJH117" s="11"/>
      <c r="DJI117" s="11"/>
      <c r="DJJ117" s="11"/>
      <c r="DJK117" s="11"/>
      <c r="DJL117" s="11"/>
      <c r="DJM117" s="11"/>
      <c r="DJN117" s="11"/>
      <c r="DJO117" s="11"/>
      <c r="DJP117" s="11"/>
      <c r="DJQ117" s="11"/>
      <c r="DJR117" s="11"/>
      <c r="DJS117" s="11"/>
      <c r="DJT117" s="11"/>
      <c r="DJU117" s="11"/>
      <c r="DJV117" s="11"/>
      <c r="DJW117" s="11"/>
      <c r="DJX117" s="11"/>
      <c r="DJY117" s="11"/>
      <c r="DJZ117" s="11"/>
      <c r="DKA117" s="11"/>
      <c r="DKB117" s="11"/>
      <c r="DKC117" s="11"/>
      <c r="DKD117" s="11"/>
      <c r="DKE117" s="11"/>
      <c r="DKF117" s="11"/>
      <c r="DKG117" s="11"/>
      <c r="DKH117" s="11"/>
      <c r="DKI117" s="11"/>
      <c r="DKJ117" s="11"/>
      <c r="DKK117" s="11"/>
      <c r="DKL117" s="11"/>
      <c r="DKM117" s="11"/>
      <c r="DKN117" s="11"/>
      <c r="DKO117" s="11"/>
      <c r="DKP117" s="11"/>
      <c r="DKQ117" s="11"/>
      <c r="DKR117" s="11"/>
      <c r="DKS117" s="11"/>
      <c r="DKT117" s="11"/>
      <c r="DKU117" s="11"/>
      <c r="DKV117" s="11"/>
      <c r="DKW117" s="11"/>
      <c r="DKX117" s="11"/>
      <c r="DKY117" s="11"/>
      <c r="DKZ117" s="11"/>
      <c r="DLA117" s="11"/>
      <c r="DLB117" s="11"/>
      <c r="DLC117" s="11"/>
      <c r="DLD117" s="11"/>
      <c r="DLE117" s="11"/>
      <c r="DLF117" s="11"/>
      <c r="DLG117" s="11"/>
      <c r="DLH117" s="11"/>
      <c r="DLI117" s="11"/>
      <c r="DLJ117" s="11"/>
      <c r="DLK117" s="11"/>
      <c r="DLL117" s="11"/>
      <c r="DLM117" s="11"/>
      <c r="DLN117" s="11"/>
      <c r="DLO117" s="11"/>
      <c r="DLP117" s="11"/>
      <c r="DLQ117" s="11"/>
      <c r="DLR117" s="11"/>
      <c r="DLS117" s="11"/>
      <c r="DLT117" s="11"/>
      <c r="DLU117" s="11"/>
      <c r="DLV117" s="11"/>
      <c r="DLW117" s="11"/>
      <c r="DLX117" s="11"/>
      <c r="DLY117" s="11"/>
      <c r="DLZ117" s="11"/>
      <c r="DMA117" s="11"/>
      <c r="DMB117" s="11"/>
      <c r="DMC117" s="11"/>
      <c r="DMD117" s="11"/>
      <c r="DME117" s="11"/>
      <c r="DMF117" s="11"/>
      <c r="DMG117" s="11"/>
      <c r="DMH117" s="11"/>
      <c r="DMI117" s="11"/>
      <c r="DMJ117" s="11"/>
      <c r="DMK117" s="11"/>
      <c r="DML117" s="11"/>
      <c r="DMM117" s="11"/>
      <c r="DMN117" s="11"/>
      <c r="DMO117" s="11"/>
      <c r="DMP117" s="11"/>
      <c r="DMQ117" s="11"/>
      <c r="DMR117" s="11"/>
      <c r="DMS117" s="11"/>
      <c r="DMT117" s="11"/>
      <c r="DMU117" s="11"/>
      <c r="DMV117" s="11"/>
      <c r="DMW117" s="11"/>
      <c r="DMX117" s="11"/>
      <c r="DMY117" s="11"/>
      <c r="DMZ117" s="11"/>
      <c r="DNA117" s="11"/>
      <c r="DNB117" s="11"/>
      <c r="DNC117" s="11"/>
      <c r="DND117" s="11"/>
      <c r="DNE117" s="11"/>
      <c r="DNF117" s="11"/>
      <c r="DNG117" s="11"/>
      <c r="DNH117" s="11"/>
      <c r="DNI117" s="11"/>
      <c r="DNJ117" s="11"/>
      <c r="DNK117" s="11"/>
      <c r="DNL117" s="11"/>
      <c r="DNM117" s="11"/>
      <c r="DNN117" s="11"/>
      <c r="DNO117" s="11"/>
      <c r="DNP117" s="11"/>
      <c r="DNQ117" s="11"/>
      <c r="DNR117" s="11"/>
      <c r="DNS117" s="11"/>
      <c r="DNT117" s="11"/>
      <c r="DNU117" s="11"/>
      <c r="DNV117" s="11"/>
      <c r="DNW117" s="11"/>
      <c r="DNX117" s="11"/>
      <c r="DNY117" s="11"/>
      <c r="DNZ117" s="11"/>
      <c r="DOA117" s="11"/>
      <c r="DOB117" s="11"/>
      <c r="DOC117" s="11"/>
      <c r="DOD117" s="11"/>
      <c r="DOE117" s="11"/>
      <c r="DOF117" s="11"/>
      <c r="DOG117" s="11"/>
      <c r="DOH117" s="11"/>
      <c r="DOI117" s="11"/>
      <c r="DOJ117" s="11"/>
      <c r="DOK117" s="11"/>
      <c r="DOL117" s="11"/>
      <c r="DOM117" s="11"/>
      <c r="DON117" s="11"/>
      <c r="DOO117" s="11"/>
      <c r="DOP117" s="11"/>
      <c r="DOQ117" s="11"/>
      <c r="DOR117" s="11"/>
      <c r="DOS117" s="11"/>
      <c r="DOT117" s="11"/>
      <c r="DOU117" s="11"/>
      <c r="DOV117" s="11"/>
      <c r="DOW117" s="11"/>
      <c r="DOX117" s="11"/>
      <c r="DOY117" s="11"/>
      <c r="DOZ117" s="11"/>
      <c r="DPA117" s="11"/>
      <c r="DPB117" s="11"/>
      <c r="DPC117" s="11"/>
      <c r="DPD117" s="11"/>
      <c r="DPE117" s="11"/>
      <c r="DPF117" s="11"/>
      <c r="DPG117" s="11"/>
      <c r="DPH117" s="11"/>
      <c r="DPI117" s="11"/>
      <c r="DPJ117" s="11"/>
      <c r="DPK117" s="11"/>
      <c r="DPL117" s="11"/>
      <c r="DPM117" s="11"/>
      <c r="DPN117" s="11"/>
      <c r="DPO117" s="11"/>
      <c r="DPP117" s="11"/>
      <c r="DPQ117" s="11"/>
      <c r="DPR117" s="11"/>
      <c r="DPS117" s="11"/>
      <c r="DPT117" s="11"/>
      <c r="DPU117" s="11"/>
      <c r="DPV117" s="11"/>
      <c r="DPW117" s="11"/>
      <c r="DPX117" s="11"/>
      <c r="DPY117" s="11"/>
      <c r="DPZ117" s="11"/>
      <c r="DQA117" s="11"/>
      <c r="DQB117" s="11"/>
      <c r="DQC117" s="11"/>
      <c r="DQD117" s="11"/>
      <c r="DQE117" s="11"/>
      <c r="DQF117" s="11"/>
      <c r="DQG117" s="11"/>
      <c r="DQH117" s="11"/>
      <c r="DQI117" s="11"/>
      <c r="DQJ117" s="11"/>
      <c r="DQK117" s="11"/>
      <c r="DQL117" s="11"/>
      <c r="DQM117" s="11"/>
      <c r="DQN117" s="11"/>
      <c r="DQO117" s="11"/>
      <c r="DQP117" s="11"/>
      <c r="DQQ117" s="11"/>
      <c r="DQR117" s="11"/>
      <c r="DQS117" s="11"/>
      <c r="DQT117" s="11"/>
      <c r="DQU117" s="11"/>
      <c r="DQV117" s="11"/>
      <c r="DQW117" s="11"/>
      <c r="DQX117" s="11"/>
      <c r="DQY117" s="11"/>
      <c r="DQZ117" s="11"/>
      <c r="DRA117" s="11"/>
      <c r="DRB117" s="11"/>
      <c r="DRC117" s="11"/>
      <c r="DRD117" s="11"/>
      <c r="DRE117" s="11"/>
      <c r="DRF117" s="11"/>
      <c r="DRG117" s="11"/>
      <c r="DRH117" s="11"/>
      <c r="DRI117" s="11"/>
      <c r="DRJ117" s="11"/>
      <c r="DRK117" s="11"/>
      <c r="DRL117" s="11"/>
      <c r="DRM117" s="11"/>
      <c r="DRN117" s="11"/>
      <c r="DRO117" s="11"/>
      <c r="DRP117" s="11"/>
      <c r="DRQ117" s="11"/>
      <c r="DRR117" s="11"/>
      <c r="DRS117" s="11"/>
      <c r="DRT117" s="11"/>
      <c r="DRU117" s="11"/>
      <c r="DRV117" s="11"/>
      <c r="DRW117" s="11"/>
      <c r="DRX117" s="11"/>
      <c r="DRY117" s="11"/>
      <c r="DRZ117" s="11"/>
      <c r="DSA117" s="11"/>
      <c r="DSB117" s="11"/>
      <c r="DSC117" s="11"/>
      <c r="DSD117" s="11"/>
      <c r="DSE117" s="11"/>
      <c r="DSF117" s="11"/>
      <c r="DSG117" s="11"/>
      <c r="DSH117" s="11"/>
      <c r="DSI117" s="11"/>
      <c r="DSJ117" s="11"/>
      <c r="DSK117" s="11"/>
      <c r="DSL117" s="11"/>
      <c r="DSM117" s="11"/>
      <c r="DSN117" s="11"/>
      <c r="DSO117" s="11"/>
      <c r="DSP117" s="11"/>
      <c r="DSQ117" s="11"/>
      <c r="DSR117" s="11"/>
      <c r="DSS117" s="11"/>
      <c r="DST117" s="11"/>
      <c r="DSU117" s="11"/>
      <c r="DSV117" s="11"/>
      <c r="DSW117" s="11"/>
      <c r="DSX117" s="11"/>
      <c r="DSY117" s="11"/>
      <c r="DSZ117" s="11"/>
      <c r="DTA117" s="11"/>
      <c r="DTB117" s="11"/>
      <c r="DTC117" s="11"/>
      <c r="DTD117" s="11"/>
      <c r="DTE117" s="11"/>
      <c r="DTF117" s="11"/>
      <c r="DTG117" s="11"/>
      <c r="DTH117" s="11"/>
      <c r="DTI117" s="11"/>
      <c r="DTJ117" s="11"/>
      <c r="DTK117" s="11"/>
      <c r="DTL117" s="11"/>
      <c r="DTM117" s="11"/>
      <c r="DTN117" s="11"/>
      <c r="DTO117" s="11"/>
      <c r="DTP117" s="11"/>
      <c r="DTQ117" s="11"/>
      <c r="DTR117" s="11"/>
      <c r="DTS117" s="11"/>
      <c r="DTT117" s="11"/>
      <c r="DTU117" s="11"/>
      <c r="DTV117" s="11"/>
      <c r="DTW117" s="11"/>
      <c r="DTX117" s="11"/>
      <c r="DTY117" s="11"/>
      <c r="DTZ117" s="11"/>
      <c r="DUA117" s="11"/>
      <c r="DUB117" s="11"/>
      <c r="DUC117" s="11"/>
      <c r="DUD117" s="11"/>
      <c r="DUE117" s="11"/>
      <c r="DUF117" s="11"/>
      <c r="DUG117" s="11"/>
      <c r="DUH117" s="11"/>
      <c r="DUI117" s="11"/>
      <c r="DUJ117" s="11"/>
      <c r="DUK117" s="11"/>
      <c r="DUL117" s="11"/>
      <c r="DUM117" s="11"/>
      <c r="DUN117" s="11"/>
      <c r="DUO117" s="11"/>
      <c r="DUP117" s="11"/>
      <c r="DUQ117" s="11"/>
      <c r="DUR117" s="11"/>
      <c r="DUS117" s="11"/>
      <c r="DUT117" s="11"/>
      <c r="DUU117" s="11"/>
      <c r="DUV117" s="11"/>
      <c r="DUW117" s="11"/>
      <c r="DUX117" s="11"/>
      <c r="DUY117" s="11"/>
      <c r="DUZ117" s="11"/>
      <c r="DVA117" s="11"/>
      <c r="DVB117" s="11"/>
      <c r="DVC117" s="11"/>
      <c r="DVD117" s="11"/>
      <c r="DVE117" s="11"/>
      <c r="DVF117" s="11"/>
      <c r="DVG117" s="11"/>
      <c r="DVH117" s="11"/>
      <c r="DVI117" s="11"/>
      <c r="DVJ117" s="11"/>
      <c r="DVK117" s="11"/>
      <c r="DVL117" s="11"/>
      <c r="DVM117" s="11"/>
      <c r="DVN117" s="11"/>
      <c r="DVO117" s="11"/>
      <c r="DVP117" s="11"/>
      <c r="DVQ117" s="11"/>
      <c r="DVR117" s="11"/>
      <c r="DVS117" s="11"/>
      <c r="DVT117" s="11"/>
      <c r="DVU117" s="11"/>
      <c r="DVV117" s="11"/>
      <c r="DVW117" s="11"/>
      <c r="DVX117" s="11"/>
      <c r="DVY117" s="11"/>
      <c r="DVZ117" s="11"/>
      <c r="DWA117" s="11"/>
      <c r="DWB117" s="11"/>
      <c r="DWC117" s="11"/>
      <c r="DWD117" s="11"/>
      <c r="DWE117" s="11"/>
      <c r="DWF117" s="11"/>
      <c r="DWG117" s="11"/>
      <c r="DWH117" s="11"/>
      <c r="DWI117" s="11"/>
      <c r="DWJ117" s="11"/>
      <c r="DWK117" s="11"/>
      <c r="DWL117" s="11"/>
      <c r="DWM117" s="11"/>
      <c r="DWN117" s="11"/>
      <c r="DWO117" s="11"/>
      <c r="DWP117" s="11"/>
      <c r="DWQ117" s="11"/>
      <c r="DWR117" s="11"/>
      <c r="DWS117" s="11"/>
      <c r="DWT117" s="11"/>
      <c r="DWU117" s="11"/>
      <c r="DWV117" s="11"/>
      <c r="DWW117" s="11"/>
      <c r="DWX117" s="11"/>
      <c r="DWY117" s="11"/>
      <c r="DWZ117" s="11"/>
      <c r="DXA117" s="11"/>
      <c r="DXB117" s="11"/>
      <c r="DXC117" s="11"/>
      <c r="DXD117" s="11"/>
      <c r="DXE117" s="11"/>
      <c r="DXF117" s="11"/>
      <c r="DXG117" s="11"/>
      <c r="DXH117" s="11"/>
      <c r="DXI117" s="11"/>
      <c r="DXJ117" s="11"/>
      <c r="DXK117" s="11"/>
      <c r="DXL117" s="11"/>
      <c r="DXM117" s="11"/>
      <c r="DXN117" s="11"/>
      <c r="DXO117" s="11"/>
      <c r="DXP117" s="11"/>
      <c r="DXQ117" s="11"/>
      <c r="DXR117" s="11"/>
      <c r="DXS117" s="11"/>
      <c r="DXT117" s="11"/>
      <c r="DXU117" s="11"/>
      <c r="DXV117" s="11"/>
      <c r="DXW117" s="11"/>
      <c r="DXX117" s="11"/>
      <c r="DXY117" s="11"/>
      <c r="DXZ117" s="11"/>
      <c r="DYA117" s="11"/>
      <c r="DYB117" s="11"/>
      <c r="DYC117" s="11"/>
      <c r="DYD117" s="11"/>
      <c r="DYE117" s="11"/>
      <c r="DYF117" s="11"/>
      <c r="DYG117" s="11"/>
      <c r="DYH117" s="11"/>
      <c r="DYI117" s="11"/>
      <c r="DYJ117" s="11"/>
      <c r="DYK117" s="11"/>
      <c r="DYL117" s="11"/>
      <c r="DYM117" s="11"/>
      <c r="DYN117" s="11"/>
      <c r="DYO117" s="11"/>
      <c r="DYP117" s="11"/>
      <c r="DYQ117" s="11"/>
      <c r="DYR117" s="11"/>
      <c r="DYS117" s="11"/>
      <c r="DYT117" s="11"/>
      <c r="DYU117" s="11"/>
      <c r="DYV117" s="11"/>
      <c r="DYW117" s="11"/>
      <c r="DYX117" s="11"/>
      <c r="DYY117" s="11"/>
      <c r="DYZ117" s="11"/>
      <c r="DZA117" s="11"/>
      <c r="DZB117" s="11"/>
      <c r="DZC117" s="11"/>
      <c r="DZD117" s="11"/>
      <c r="DZE117" s="11"/>
      <c r="DZF117" s="11"/>
      <c r="DZG117" s="11"/>
      <c r="DZH117" s="11"/>
      <c r="DZI117" s="11"/>
      <c r="DZJ117" s="11"/>
      <c r="DZK117" s="11"/>
      <c r="DZL117" s="11"/>
      <c r="DZM117" s="11"/>
      <c r="DZN117" s="11"/>
      <c r="DZO117" s="11"/>
      <c r="DZP117" s="11"/>
      <c r="DZQ117" s="11"/>
      <c r="DZR117" s="11"/>
      <c r="DZS117" s="11"/>
      <c r="DZT117" s="11"/>
      <c r="DZU117" s="11"/>
      <c r="DZV117" s="11"/>
      <c r="DZW117" s="11"/>
      <c r="DZX117" s="11"/>
      <c r="DZY117" s="11"/>
      <c r="DZZ117" s="11"/>
      <c r="EAA117" s="11"/>
      <c r="EAB117" s="11"/>
      <c r="EAC117" s="11"/>
      <c r="EAD117" s="11"/>
      <c r="EAE117" s="11"/>
      <c r="EAF117" s="11"/>
      <c r="EAG117" s="11"/>
      <c r="EAH117" s="11"/>
      <c r="EAI117" s="11"/>
      <c r="EAJ117" s="11"/>
      <c r="EAK117" s="11"/>
      <c r="EAL117" s="11"/>
      <c r="EAM117" s="11"/>
      <c r="EAN117" s="11"/>
      <c r="EAO117" s="11"/>
      <c r="EAP117" s="11"/>
      <c r="EAQ117" s="11"/>
      <c r="EAR117" s="11"/>
      <c r="EAS117" s="11"/>
      <c r="EAT117" s="11"/>
      <c r="EAU117" s="11"/>
      <c r="EAV117" s="11"/>
      <c r="EAW117" s="11"/>
      <c r="EAX117" s="11"/>
      <c r="EAY117" s="11"/>
      <c r="EAZ117" s="11"/>
      <c r="EBA117" s="11"/>
      <c r="EBB117" s="11"/>
      <c r="EBC117" s="11"/>
      <c r="EBD117" s="11"/>
      <c r="EBE117" s="11"/>
      <c r="EBF117" s="11"/>
      <c r="EBG117" s="11"/>
      <c r="EBH117" s="11"/>
      <c r="EBI117" s="11"/>
      <c r="EBJ117" s="11"/>
      <c r="EBK117" s="11"/>
      <c r="EBL117" s="11"/>
      <c r="EBM117" s="11"/>
      <c r="EBN117" s="11"/>
      <c r="EBO117" s="11"/>
      <c r="EBP117" s="11"/>
      <c r="EBQ117" s="11"/>
      <c r="EBR117" s="11"/>
      <c r="EBS117" s="11"/>
      <c r="EBT117" s="11"/>
      <c r="EBU117" s="11"/>
      <c r="EBV117" s="11"/>
      <c r="EBW117" s="11"/>
      <c r="EBX117" s="11"/>
      <c r="EBY117" s="11"/>
      <c r="EBZ117" s="11"/>
      <c r="ECA117" s="11"/>
      <c r="ECB117" s="11"/>
      <c r="ECC117" s="11"/>
      <c r="ECD117" s="11"/>
      <c r="ECE117" s="11"/>
      <c r="ECF117" s="11"/>
      <c r="ECG117" s="11"/>
      <c r="ECH117" s="11"/>
      <c r="ECI117" s="11"/>
      <c r="ECJ117" s="11"/>
      <c r="ECK117" s="11"/>
      <c r="ECL117" s="11"/>
      <c r="ECM117" s="11"/>
      <c r="ECN117" s="11"/>
      <c r="ECO117" s="11"/>
      <c r="ECP117" s="11"/>
      <c r="ECQ117" s="11"/>
      <c r="ECR117" s="11"/>
      <c r="ECS117" s="11"/>
      <c r="ECT117" s="11"/>
      <c r="ECU117" s="11"/>
      <c r="ECV117" s="11"/>
      <c r="ECW117" s="11"/>
      <c r="ECX117" s="11"/>
      <c r="ECY117" s="11"/>
      <c r="ECZ117" s="11"/>
      <c r="EDA117" s="11"/>
      <c r="EDB117" s="11"/>
      <c r="EDC117" s="11"/>
      <c r="EDD117" s="11"/>
      <c r="EDE117" s="11"/>
      <c r="EDF117" s="11"/>
      <c r="EDG117" s="11"/>
      <c r="EDH117" s="11"/>
      <c r="EDI117" s="11"/>
      <c r="EDJ117" s="11"/>
      <c r="EDK117" s="11"/>
      <c r="EDL117" s="11"/>
      <c r="EDM117" s="11"/>
      <c r="EDN117" s="11"/>
      <c r="EDO117" s="11"/>
      <c r="EDP117" s="11"/>
      <c r="EDQ117" s="11"/>
      <c r="EDR117" s="11"/>
      <c r="EDS117" s="11"/>
      <c r="EDT117" s="11"/>
      <c r="EDU117" s="11"/>
      <c r="EDV117" s="11"/>
      <c r="EDW117" s="11"/>
      <c r="EDX117" s="11"/>
      <c r="EDY117" s="11"/>
      <c r="EDZ117" s="11"/>
      <c r="EEA117" s="11"/>
      <c r="EEB117" s="11"/>
      <c r="EEC117" s="11"/>
      <c r="EED117" s="11"/>
      <c r="EEE117" s="11"/>
      <c r="EEF117" s="11"/>
      <c r="EEG117" s="11"/>
      <c r="EEH117" s="11"/>
      <c r="EEI117" s="11"/>
      <c r="EEJ117" s="11"/>
      <c r="EEK117" s="11"/>
      <c r="EEL117" s="11"/>
      <c r="EEM117" s="11"/>
      <c r="EEN117" s="11"/>
      <c r="EEO117" s="11"/>
      <c r="EEP117" s="11"/>
      <c r="EEQ117" s="11"/>
      <c r="EER117" s="11"/>
      <c r="EES117" s="11"/>
      <c r="EET117" s="11"/>
      <c r="EEU117" s="11"/>
      <c r="EEV117" s="11"/>
      <c r="EEW117" s="11"/>
      <c r="EEX117" s="11"/>
      <c r="EEY117" s="11"/>
      <c r="EEZ117" s="11"/>
      <c r="EFA117" s="11"/>
      <c r="EFB117" s="11"/>
      <c r="EFC117" s="11"/>
      <c r="EFD117" s="11"/>
      <c r="EFE117" s="11"/>
      <c r="EFF117" s="11"/>
      <c r="EFG117" s="11"/>
      <c r="EFH117" s="11"/>
      <c r="EFI117" s="11"/>
      <c r="EFJ117" s="11"/>
      <c r="EFK117" s="11"/>
      <c r="EFL117" s="11"/>
      <c r="EFM117" s="11"/>
      <c r="EFN117" s="11"/>
      <c r="EFO117" s="11"/>
      <c r="EFP117" s="11"/>
      <c r="EFQ117" s="11"/>
      <c r="EFR117" s="11"/>
      <c r="EFS117" s="11"/>
      <c r="EFT117" s="11"/>
      <c r="EFU117" s="11"/>
      <c r="EFV117" s="11"/>
      <c r="EFW117" s="11"/>
      <c r="EFX117" s="11"/>
      <c r="EFY117" s="11"/>
      <c r="EFZ117" s="11"/>
      <c r="EGA117" s="11"/>
      <c r="EGB117" s="11"/>
      <c r="EGC117" s="11"/>
      <c r="EGD117" s="11"/>
      <c r="EGE117" s="11"/>
      <c r="EGF117" s="11"/>
      <c r="EGG117" s="11"/>
      <c r="EGH117" s="11"/>
      <c r="EGI117" s="11"/>
      <c r="EGJ117" s="11"/>
      <c r="EGK117" s="11"/>
      <c r="EGL117" s="11"/>
      <c r="EGM117" s="11"/>
      <c r="EGN117" s="11"/>
      <c r="EGO117" s="11"/>
      <c r="EGP117" s="11"/>
      <c r="EGQ117" s="11"/>
      <c r="EGR117" s="11"/>
      <c r="EGS117" s="11"/>
      <c r="EGT117" s="11"/>
      <c r="EGU117" s="11"/>
      <c r="EGV117" s="11"/>
      <c r="EGW117" s="11"/>
      <c r="EGX117" s="11"/>
      <c r="EGY117" s="11"/>
      <c r="EGZ117" s="11"/>
      <c r="EHA117" s="11"/>
      <c r="EHB117" s="11"/>
      <c r="EHC117" s="11"/>
      <c r="EHD117" s="11"/>
      <c r="EHE117" s="11"/>
      <c r="EHF117" s="11"/>
      <c r="EHG117" s="11"/>
      <c r="EHH117" s="11"/>
      <c r="EHI117" s="11"/>
      <c r="EHJ117" s="11"/>
      <c r="EHK117" s="11"/>
      <c r="EHL117" s="11"/>
      <c r="EHM117" s="11"/>
      <c r="EHN117" s="11"/>
      <c r="EHO117" s="11"/>
      <c r="EHP117" s="11"/>
      <c r="EHQ117" s="11"/>
      <c r="EHR117" s="11"/>
      <c r="EHS117" s="11"/>
      <c r="EHT117" s="11"/>
      <c r="EHU117" s="11"/>
      <c r="EHV117" s="11"/>
      <c r="EHW117" s="11"/>
      <c r="EHX117" s="11"/>
      <c r="EHY117" s="11"/>
      <c r="EHZ117" s="11"/>
      <c r="EIA117" s="11"/>
      <c r="EIB117" s="11"/>
      <c r="EIC117" s="11"/>
      <c r="EID117" s="11"/>
      <c r="EIE117" s="11"/>
      <c r="EIF117" s="11"/>
      <c r="EIG117" s="11"/>
      <c r="EIH117" s="11"/>
      <c r="EII117" s="11"/>
      <c r="EIJ117" s="11"/>
      <c r="EIK117" s="11"/>
      <c r="EIL117" s="11"/>
      <c r="EIM117" s="11"/>
      <c r="EIN117" s="11"/>
      <c r="EIO117" s="11"/>
      <c r="EIP117" s="11"/>
      <c r="EIQ117" s="11"/>
      <c r="EIR117" s="11"/>
      <c r="EIS117" s="11"/>
      <c r="EIT117" s="11"/>
      <c r="EIU117" s="11"/>
      <c r="EIV117" s="11"/>
      <c r="EIW117" s="11"/>
      <c r="EIX117" s="11"/>
      <c r="EIY117" s="11"/>
      <c r="EIZ117" s="11"/>
      <c r="EJA117" s="11"/>
      <c r="EJB117" s="11"/>
      <c r="EJC117" s="11"/>
      <c r="EJD117" s="11"/>
      <c r="EJE117" s="11"/>
      <c r="EJF117" s="11"/>
      <c r="EJG117" s="11"/>
      <c r="EJH117" s="11"/>
      <c r="EJI117" s="11"/>
      <c r="EJJ117" s="11"/>
      <c r="EJK117" s="11"/>
      <c r="EJL117" s="11"/>
      <c r="EJM117" s="11"/>
      <c r="EJN117" s="11"/>
      <c r="EJO117" s="11"/>
      <c r="EJP117" s="11"/>
      <c r="EJQ117" s="11"/>
      <c r="EJR117" s="11"/>
      <c r="EJS117" s="11"/>
      <c r="EJT117" s="11"/>
      <c r="EJU117" s="11"/>
      <c r="EJV117" s="11"/>
      <c r="EJW117" s="11"/>
      <c r="EJX117" s="11"/>
      <c r="EJY117" s="11"/>
      <c r="EJZ117" s="11"/>
      <c r="EKA117" s="11"/>
      <c r="EKB117" s="11"/>
      <c r="EKC117" s="11"/>
      <c r="EKD117" s="11"/>
      <c r="EKE117" s="11"/>
      <c r="EKF117" s="11"/>
      <c r="EKG117" s="11"/>
      <c r="EKH117" s="11"/>
      <c r="EKI117" s="11"/>
      <c r="EKJ117" s="11"/>
      <c r="EKK117" s="11"/>
      <c r="EKL117" s="11"/>
      <c r="EKM117" s="11"/>
      <c r="EKN117" s="11"/>
      <c r="EKO117" s="11"/>
      <c r="EKP117" s="11"/>
      <c r="EKQ117" s="11"/>
      <c r="EKR117" s="11"/>
      <c r="EKS117" s="11"/>
      <c r="EKT117" s="11"/>
      <c r="EKU117" s="11"/>
      <c r="EKV117" s="11"/>
      <c r="EKW117" s="11"/>
      <c r="EKX117" s="11"/>
      <c r="EKY117" s="11"/>
      <c r="EKZ117" s="11"/>
      <c r="ELA117" s="11"/>
      <c r="ELB117" s="11"/>
      <c r="ELC117" s="11"/>
      <c r="ELD117" s="11"/>
      <c r="ELE117" s="11"/>
      <c r="ELF117" s="11"/>
      <c r="ELG117" s="11"/>
      <c r="ELH117" s="11"/>
      <c r="ELI117" s="11"/>
      <c r="ELJ117" s="11"/>
      <c r="ELK117" s="11"/>
      <c r="ELL117" s="11"/>
      <c r="ELM117" s="11"/>
      <c r="ELN117" s="11"/>
      <c r="ELO117" s="11"/>
      <c r="ELP117" s="11"/>
      <c r="ELQ117" s="11"/>
      <c r="ELR117" s="11"/>
      <c r="ELS117" s="11"/>
      <c r="ELT117" s="11"/>
      <c r="ELU117" s="11"/>
      <c r="ELV117" s="11"/>
      <c r="ELW117" s="11"/>
      <c r="ELX117" s="11"/>
      <c r="ELY117" s="11"/>
      <c r="ELZ117" s="11"/>
    </row>
    <row r="118" spans="1:346 1276:3718">
      <c r="C118" s="166" t="s">
        <v>513</v>
      </c>
      <c r="D118" s="223">
        <f t="shared" si="5"/>
        <v>0</v>
      </c>
      <c r="E118" s="88" t="s">
        <v>540</v>
      </c>
      <c r="F118" s="219"/>
      <c r="G118" s="92"/>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c r="HJ118" s="11"/>
      <c r="HK118" s="11"/>
      <c r="HL118" s="11"/>
      <c r="HM118" s="11"/>
      <c r="HN118" s="11"/>
      <c r="HO118" s="11"/>
      <c r="HP118" s="11"/>
      <c r="HQ118" s="11"/>
      <c r="HR118" s="11"/>
      <c r="HS118" s="11"/>
      <c r="HT118" s="11"/>
      <c r="HU118" s="11"/>
      <c r="HV118" s="11"/>
      <c r="HW118" s="11"/>
      <c r="HX118" s="11"/>
      <c r="HY118" s="11"/>
      <c r="HZ118" s="11"/>
      <c r="IA118" s="11"/>
      <c r="IB118" s="11"/>
      <c r="IC118" s="11"/>
      <c r="ID118" s="11"/>
      <c r="IE118" s="11"/>
      <c r="IF118" s="11"/>
      <c r="IG118" s="11"/>
      <c r="IH118" s="11"/>
      <c r="II118" s="11"/>
      <c r="IJ118" s="11"/>
      <c r="IK118" s="11"/>
      <c r="IL118" s="11"/>
      <c r="IM118" s="11"/>
      <c r="IN118" s="11"/>
      <c r="IO118" s="11"/>
      <c r="IP118" s="11"/>
      <c r="IQ118" s="11"/>
      <c r="IR118" s="11"/>
      <c r="IS118" s="11"/>
      <c r="IT118" s="11"/>
      <c r="IU118" s="11"/>
      <c r="IV118" s="11"/>
      <c r="IW118" s="11"/>
      <c r="IX118" s="11"/>
      <c r="IY118" s="11"/>
      <c r="IZ118" s="11"/>
      <c r="JA118" s="11"/>
      <c r="JB118" s="11"/>
      <c r="JC118" s="11"/>
      <c r="JD118" s="11"/>
      <c r="JE118" s="11"/>
      <c r="JF118" s="11"/>
      <c r="JG118" s="11"/>
      <c r="JH118" s="11"/>
      <c r="JI118" s="11"/>
      <c r="JJ118" s="11"/>
      <c r="JK118" s="11"/>
      <c r="JL118" s="11"/>
      <c r="JM118" s="11"/>
      <c r="JN118" s="11"/>
      <c r="JO118" s="11"/>
      <c r="JP118" s="11"/>
      <c r="JQ118" s="11"/>
      <c r="JR118" s="11"/>
      <c r="JS118" s="11"/>
      <c r="JT118" s="11"/>
      <c r="JU118" s="11"/>
      <c r="JV118" s="11"/>
      <c r="JW118" s="11"/>
      <c r="JX118" s="11"/>
      <c r="JY118" s="11"/>
      <c r="JZ118" s="11"/>
      <c r="KA118" s="11"/>
      <c r="KB118" s="11"/>
      <c r="KC118" s="11"/>
      <c r="KD118" s="11"/>
      <c r="KE118" s="11"/>
      <c r="KF118" s="11"/>
      <c r="KG118" s="11"/>
      <c r="KH118" s="11"/>
      <c r="KI118" s="11"/>
      <c r="KJ118" s="11"/>
      <c r="KK118" s="11"/>
      <c r="KL118" s="11"/>
      <c r="KM118" s="11"/>
      <c r="KN118" s="11"/>
      <c r="KO118" s="11"/>
      <c r="KP118" s="11"/>
      <c r="KQ118" s="11"/>
      <c r="KR118" s="11"/>
      <c r="KS118" s="11"/>
      <c r="KT118" s="11"/>
      <c r="KU118" s="11"/>
      <c r="KV118" s="11"/>
      <c r="KW118" s="11"/>
      <c r="KX118" s="11"/>
      <c r="KY118" s="11"/>
      <c r="KZ118" s="11"/>
      <c r="LA118" s="11"/>
      <c r="LB118" s="11"/>
      <c r="LC118" s="11"/>
      <c r="LD118" s="11"/>
      <c r="LE118" s="11"/>
      <c r="LF118" s="11"/>
      <c r="LG118" s="11"/>
      <c r="LH118" s="11"/>
      <c r="LI118" s="11"/>
      <c r="LJ118" s="11"/>
      <c r="LK118" s="11"/>
      <c r="LL118" s="11"/>
      <c r="LM118" s="11"/>
      <c r="LN118" s="11"/>
      <c r="LO118" s="11"/>
      <c r="LP118" s="11"/>
      <c r="LQ118" s="11"/>
      <c r="LR118" s="11"/>
      <c r="LS118" s="11"/>
      <c r="LT118" s="11"/>
      <c r="LU118" s="11"/>
      <c r="LV118" s="11"/>
      <c r="LW118" s="11"/>
      <c r="LX118" s="11"/>
      <c r="LY118" s="11"/>
      <c r="LZ118" s="11"/>
      <c r="MA118" s="11"/>
      <c r="MB118" s="11"/>
      <c r="MC118" s="11"/>
      <c r="MD118" s="11"/>
      <c r="ME118" s="11"/>
      <c r="MF118" s="11"/>
      <c r="MG118" s="11"/>
      <c r="MH118" s="11"/>
      <c r="AWB118" s="11"/>
      <c r="AWC118" s="11"/>
      <c r="AWD118" s="11"/>
      <c r="AWE118" s="11"/>
      <c r="AWF118" s="11"/>
      <c r="AWG118" s="11"/>
      <c r="AWH118" s="11"/>
      <c r="AWI118" s="11"/>
      <c r="AWJ118" s="11"/>
      <c r="AWK118" s="11"/>
      <c r="AWL118" s="11"/>
      <c r="AWM118" s="11"/>
      <c r="AWN118" s="11"/>
      <c r="AWO118" s="11"/>
      <c r="AWP118" s="11"/>
      <c r="AWQ118" s="11"/>
      <c r="AWR118" s="11"/>
      <c r="AWS118" s="11"/>
      <c r="AWT118" s="11"/>
      <c r="AWU118" s="11"/>
      <c r="AWV118" s="11"/>
      <c r="AWW118" s="11"/>
      <c r="AWX118" s="11"/>
      <c r="AWY118" s="11"/>
      <c r="AWZ118" s="11"/>
      <c r="AXA118" s="11"/>
      <c r="AXB118" s="11"/>
      <c r="AXC118" s="11"/>
      <c r="AXD118" s="11"/>
      <c r="AXE118" s="11"/>
      <c r="AXF118" s="11"/>
      <c r="AXG118" s="11"/>
      <c r="AXH118" s="11"/>
      <c r="AXI118" s="11"/>
      <c r="AXJ118" s="11"/>
      <c r="AXK118" s="11"/>
      <c r="AXL118" s="11"/>
      <c r="AXM118" s="11"/>
      <c r="AXN118" s="11"/>
      <c r="AXO118" s="11"/>
      <c r="AXP118" s="11"/>
      <c r="AXQ118" s="11"/>
      <c r="AXR118" s="11"/>
      <c r="AXS118" s="11"/>
      <c r="AXT118" s="11"/>
      <c r="AXU118" s="11"/>
      <c r="AXV118" s="11"/>
      <c r="AXW118" s="11"/>
      <c r="AXX118" s="11"/>
      <c r="AXY118" s="11"/>
      <c r="AXZ118" s="11"/>
      <c r="AYA118" s="11"/>
      <c r="AYB118" s="11"/>
      <c r="AYC118" s="11"/>
      <c r="AYD118" s="11"/>
      <c r="AYE118" s="11"/>
      <c r="AYF118" s="11"/>
      <c r="AYG118" s="11"/>
      <c r="AYH118" s="11"/>
      <c r="AYI118" s="11"/>
      <c r="AYJ118" s="11"/>
      <c r="AYK118" s="11"/>
      <c r="AYL118" s="11"/>
      <c r="AYM118" s="11"/>
      <c r="AYN118" s="11"/>
      <c r="AYO118" s="11"/>
      <c r="AYP118" s="11"/>
      <c r="AYQ118" s="11"/>
      <c r="AYR118" s="11"/>
      <c r="AYS118" s="11"/>
      <c r="AYT118" s="11"/>
      <c r="AYU118" s="11"/>
      <c r="AYV118" s="11"/>
      <c r="AYW118" s="11"/>
      <c r="AYX118" s="11"/>
      <c r="AYY118" s="11"/>
      <c r="AYZ118" s="11"/>
      <c r="AZA118" s="11"/>
      <c r="AZB118" s="11"/>
      <c r="AZC118" s="11"/>
      <c r="AZD118" s="11"/>
      <c r="AZE118" s="11"/>
      <c r="AZF118" s="11"/>
      <c r="AZG118" s="11"/>
      <c r="AZH118" s="11"/>
      <c r="AZI118" s="11"/>
      <c r="AZJ118" s="11"/>
      <c r="AZK118" s="11"/>
      <c r="AZL118" s="11"/>
      <c r="AZM118" s="11"/>
      <c r="AZN118" s="11"/>
      <c r="AZO118" s="11"/>
      <c r="AZP118" s="11"/>
      <c r="AZQ118" s="11"/>
      <c r="AZR118" s="11"/>
      <c r="AZS118" s="11"/>
      <c r="AZT118" s="11"/>
      <c r="AZU118" s="11"/>
      <c r="AZV118" s="11"/>
      <c r="AZW118" s="11"/>
      <c r="AZX118" s="11"/>
      <c r="AZY118" s="11"/>
      <c r="AZZ118" s="11"/>
      <c r="BAA118" s="11"/>
      <c r="BAB118" s="11"/>
      <c r="BAC118" s="11"/>
      <c r="BAD118" s="11"/>
      <c r="BAE118" s="11"/>
      <c r="BAF118" s="11"/>
      <c r="BAG118" s="11"/>
      <c r="BAH118" s="11"/>
      <c r="BAI118" s="11"/>
      <c r="BAJ118" s="11"/>
      <c r="BAK118" s="11"/>
      <c r="BAL118" s="11"/>
      <c r="BAM118" s="11"/>
      <c r="BAN118" s="11"/>
      <c r="BAO118" s="11"/>
      <c r="BAP118" s="11"/>
      <c r="BAQ118" s="11"/>
      <c r="BAR118" s="11"/>
      <c r="BAS118" s="11"/>
      <c r="BAT118" s="11"/>
      <c r="BAU118" s="11"/>
      <c r="BAV118" s="11"/>
      <c r="BAW118" s="11"/>
      <c r="BAX118" s="11"/>
      <c r="BAY118" s="11"/>
      <c r="BAZ118" s="11"/>
      <c r="BBA118" s="11"/>
      <c r="BBB118" s="11"/>
      <c r="BBC118" s="11"/>
      <c r="BBD118" s="11"/>
      <c r="BBE118" s="11"/>
      <c r="BBF118" s="11"/>
      <c r="BBG118" s="11"/>
      <c r="BBH118" s="11"/>
      <c r="BBI118" s="11"/>
      <c r="BBJ118" s="11"/>
      <c r="BBK118" s="11"/>
      <c r="BBL118" s="11"/>
      <c r="BBM118" s="11"/>
      <c r="BBN118" s="11"/>
      <c r="BBO118" s="11"/>
      <c r="BBP118" s="11"/>
      <c r="BBQ118" s="11"/>
      <c r="BBR118" s="11"/>
      <c r="BBS118" s="11"/>
      <c r="BBT118" s="11"/>
      <c r="BBU118" s="11"/>
      <c r="BBV118" s="11"/>
      <c r="BBW118" s="11"/>
      <c r="BBX118" s="11"/>
      <c r="BBY118" s="11"/>
      <c r="BBZ118" s="11"/>
      <c r="BCA118" s="11"/>
      <c r="BCB118" s="11"/>
      <c r="BCC118" s="11"/>
      <c r="BCD118" s="11"/>
      <c r="BCE118" s="11"/>
      <c r="BCF118" s="11"/>
      <c r="BCG118" s="11"/>
      <c r="BCH118" s="11"/>
      <c r="BCI118" s="11"/>
      <c r="BCJ118" s="11"/>
      <c r="BCK118" s="11"/>
      <c r="BCL118" s="11"/>
      <c r="BCM118" s="11"/>
      <c r="BCN118" s="11"/>
      <c r="BCO118" s="11"/>
      <c r="BCP118" s="11"/>
      <c r="BCQ118" s="11"/>
      <c r="BCR118" s="11"/>
      <c r="BCS118" s="11"/>
      <c r="BCT118" s="11"/>
      <c r="BCU118" s="11"/>
      <c r="BCV118" s="11"/>
      <c r="BCW118" s="11"/>
      <c r="BCX118" s="11"/>
      <c r="BCY118" s="11"/>
      <c r="BCZ118" s="11"/>
      <c r="BDA118" s="11"/>
      <c r="BDB118" s="11"/>
      <c r="BDC118" s="11"/>
      <c r="BDD118" s="11"/>
      <c r="BDE118" s="11"/>
      <c r="BDF118" s="11"/>
      <c r="BDG118" s="11"/>
      <c r="BDH118" s="11"/>
      <c r="BDI118" s="11"/>
      <c r="BDJ118" s="11"/>
      <c r="BDK118" s="11"/>
      <c r="BDL118" s="11"/>
      <c r="BDM118" s="11"/>
      <c r="BDN118" s="11"/>
      <c r="BDO118" s="11"/>
      <c r="BDP118" s="11"/>
      <c r="BDQ118" s="11"/>
      <c r="BDR118" s="11"/>
      <c r="BDS118" s="11"/>
      <c r="BDT118" s="11"/>
      <c r="BDU118" s="11"/>
      <c r="BDV118" s="11"/>
      <c r="BDW118" s="11"/>
      <c r="BDX118" s="11"/>
      <c r="BDY118" s="11"/>
      <c r="BDZ118" s="11"/>
      <c r="BEA118" s="11"/>
      <c r="BEB118" s="11"/>
      <c r="BEC118" s="11"/>
      <c r="BED118" s="11"/>
      <c r="BEE118" s="11"/>
      <c r="BEF118" s="11"/>
      <c r="BEG118" s="11"/>
      <c r="BEH118" s="11"/>
      <c r="BEI118" s="11"/>
      <c r="BEJ118" s="11"/>
      <c r="BEK118" s="11"/>
      <c r="BEL118" s="11"/>
      <c r="BEM118" s="11"/>
      <c r="BEN118" s="11"/>
      <c r="BEO118" s="11"/>
      <c r="BEP118" s="11"/>
      <c r="BEQ118" s="11"/>
      <c r="BER118" s="11"/>
      <c r="BES118" s="11"/>
      <c r="BET118" s="11"/>
      <c r="BEU118" s="11"/>
      <c r="BEV118" s="11"/>
      <c r="BEW118" s="11"/>
      <c r="BEX118" s="11"/>
      <c r="BEY118" s="11"/>
      <c r="BEZ118" s="11"/>
      <c r="BFA118" s="11"/>
      <c r="BFB118" s="11"/>
      <c r="BFC118" s="11"/>
      <c r="BFD118" s="11"/>
      <c r="BFE118" s="11"/>
      <c r="BFF118" s="11"/>
      <c r="BFG118" s="11"/>
      <c r="BFH118" s="11"/>
      <c r="BFI118" s="11"/>
      <c r="BFJ118" s="11"/>
      <c r="BFK118" s="11"/>
      <c r="BFL118" s="11"/>
      <c r="BFM118" s="11"/>
      <c r="BFN118" s="11"/>
      <c r="BFO118" s="11"/>
      <c r="BFP118" s="11"/>
      <c r="BFQ118" s="11"/>
      <c r="BFR118" s="11"/>
      <c r="BFS118" s="11"/>
      <c r="BFT118" s="11"/>
      <c r="BFU118" s="11"/>
      <c r="BFV118" s="11"/>
      <c r="BFW118" s="11"/>
      <c r="BFX118" s="11"/>
      <c r="BFY118" s="11"/>
      <c r="BFZ118" s="11"/>
      <c r="BGA118" s="11"/>
      <c r="BGB118" s="11"/>
      <c r="BGC118" s="11"/>
      <c r="BGD118" s="11"/>
      <c r="BGE118" s="11"/>
      <c r="BGF118" s="11"/>
      <c r="BGG118" s="11"/>
      <c r="BGH118" s="11"/>
      <c r="BGI118" s="11"/>
      <c r="BGJ118" s="11"/>
      <c r="BGK118" s="11"/>
      <c r="BGL118" s="11"/>
      <c r="BGM118" s="11"/>
      <c r="BGN118" s="11"/>
      <c r="BGO118" s="11"/>
      <c r="BGP118" s="11"/>
      <c r="BGQ118" s="11"/>
      <c r="BGR118" s="11"/>
      <c r="BGS118" s="11"/>
      <c r="BGT118" s="11"/>
      <c r="BGU118" s="11"/>
      <c r="BGV118" s="11"/>
      <c r="BGW118" s="11"/>
      <c r="BGX118" s="11"/>
      <c r="BGY118" s="11"/>
      <c r="BGZ118" s="11"/>
      <c r="BHA118" s="11"/>
      <c r="BHB118" s="11"/>
      <c r="BHC118" s="11"/>
      <c r="BHD118" s="11"/>
      <c r="BHE118" s="11"/>
      <c r="BHF118" s="11"/>
      <c r="BHG118" s="11"/>
      <c r="BHH118" s="11"/>
      <c r="BHI118" s="11"/>
      <c r="BHJ118" s="11"/>
      <c r="BHK118" s="11"/>
      <c r="BHL118" s="11"/>
      <c r="BHM118" s="11"/>
      <c r="BHN118" s="11"/>
      <c r="BHO118" s="11"/>
      <c r="BHP118" s="11"/>
      <c r="BHQ118" s="11"/>
      <c r="BHR118" s="11"/>
      <c r="BHS118" s="11"/>
      <c r="BHT118" s="11"/>
      <c r="BHU118" s="11"/>
      <c r="BHV118" s="11"/>
      <c r="BHW118" s="11"/>
      <c r="BHX118" s="11"/>
      <c r="BHY118" s="11"/>
      <c r="BHZ118" s="11"/>
      <c r="BIA118" s="11"/>
      <c r="BIB118" s="11"/>
      <c r="BIC118" s="11"/>
      <c r="BID118" s="11"/>
      <c r="BIE118" s="11"/>
      <c r="BIF118" s="11"/>
      <c r="BIG118" s="11"/>
      <c r="BIH118" s="11"/>
      <c r="BII118" s="11"/>
      <c r="BIJ118" s="11"/>
      <c r="BIK118" s="11"/>
      <c r="BIL118" s="11"/>
      <c r="BIM118" s="11"/>
      <c r="BIN118" s="11"/>
      <c r="BIO118" s="11"/>
      <c r="BIP118" s="11"/>
      <c r="BIQ118" s="11"/>
      <c r="BIR118" s="11"/>
      <c r="BIS118" s="11"/>
      <c r="BIT118" s="11"/>
      <c r="BIU118" s="11"/>
      <c r="BIV118" s="11"/>
      <c r="BIW118" s="11"/>
      <c r="BIX118" s="11"/>
      <c r="BIY118" s="11"/>
      <c r="BIZ118" s="11"/>
      <c r="BJA118" s="11"/>
      <c r="BJB118" s="11"/>
      <c r="BJC118" s="11"/>
      <c r="BJD118" s="11"/>
      <c r="BJE118" s="11"/>
      <c r="BJF118" s="11"/>
      <c r="BJG118" s="11"/>
      <c r="BJH118" s="11"/>
      <c r="BJI118" s="11"/>
      <c r="BJJ118" s="11"/>
      <c r="BJK118" s="11"/>
      <c r="BJL118" s="11"/>
      <c r="BJM118" s="11"/>
      <c r="BJN118" s="11"/>
      <c r="BJO118" s="11"/>
      <c r="BJP118" s="11"/>
      <c r="BJQ118" s="11"/>
      <c r="BJR118" s="11"/>
      <c r="BJS118" s="11"/>
      <c r="BJT118" s="11"/>
      <c r="BJU118" s="11"/>
      <c r="BJV118" s="11"/>
      <c r="BJW118" s="11"/>
      <c r="BJX118" s="11"/>
      <c r="BJY118" s="11"/>
      <c r="BJZ118" s="11"/>
      <c r="BKA118" s="11"/>
      <c r="BKB118" s="11"/>
      <c r="BKC118" s="11"/>
      <c r="BKD118" s="11"/>
      <c r="BKE118" s="11"/>
      <c r="BKF118" s="11"/>
      <c r="BKG118" s="11"/>
      <c r="BKH118" s="11"/>
      <c r="BKI118" s="11"/>
      <c r="BKJ118" s="11"/>
      <c r="BKK118" s="11"/>
      <c r="BKL118" s="11"/>
      <c r="BKM118" s="11"/>
      <c r="BKN118" s="11"/>
      <c r="BKO118" s="11"/>
      <c r="BKP118" s="11"/>
      <c r="BKQ118" s="11"/>
      <c r="BKR118" s="11"/>
      <c r="BKS118" s="11"/>
      <c r="BKT118" s="11"/>
      <c r="BKU118" s="11"/>
      <c r="BKV118" s="11"/>
      <c r="BKW118" s="11"/>
      <c r="BKX118" s="11"/>
      <c r="BKY118" s="11"/>
      <c r="BKZ118" s="11"/>
      <c r="BLA118" s="11"/>
      <c r="BLB118" s="11"/>
      <c r="BLC118" s="11"/>
      <c r="BLD118" s="11"/>
      <c r="BLE118" s="11"/>
      <c r="BLF118" s="11"/>
      <c r="BLG118" s="11"/>
      <c r="BLH118" s="11"/>
      <c r="BLI118" s="11"/>
      <c r="BLJ118" s="11"/>
      <c r="BLK118" s="11"/>
      <c r="BLL118" s="11"/>
      <c r="BLM118" s="11"/>
      <c r="BLN118" s="11"/>
      <c r="BLO118" s="11"/>
      <c r="BLP118" s="11"/>
      <c r="BLQ118" s="11"/>
      <c r="BLR118" s="11"/>
      <c r="BLS118" s="11"/>
      <c r="BLT118" s="11"/>
      <c r="BLU118" s="11"/>
      <c r="BLV118" s="11"/>
      <c r="BLW118" s="11"/>
      <c r="BLX118" s="11"/>
      <c r="BLY118" s="11"/>
      <c r="BLZ118" s="11"/>
      <c r="BMA118" s="11"/>
      <c r="BMB118" s="11"/>
      <c r="BMC118" s="11"/>
      <c r="BMD118" s="11"/>
      <c r="BME118" s="11"/>
      <c r="BMF118" s="11"/>
      <c r="BMG118" s="11"/>
      <c r="BMH118" s="11"/>
      <c r="BMI118" s="11"/>
      <c r="BMJ118" s="11"/>
      <c r="BMK118" s="11"/>
      <c r="BML118" s="11"/>
      <c r="BMM118" s="11"/>
      <c r="BMN118" s="11"/>
      <c r="BMO118" s="11"/>
      <c r="BMP118" s="11"/>
      <c r="BMQ118" s="11"/>
      <c r="BMR118" s="11"/>
      <c r="BMS118" s="11"/>
      <c r="BMT118" s="11"/>
      <c r="BMU118" s="11"/>
      <c r="BMV118" s="11"/>
      <c r="BMW118" s="11"/>
      <c r="BMX118" s="11"/>
      <c r="BMY118" s="11"/>
      <c r="BMZ118" s="11"/>
      <c r="BNA118" s="11"/>
      <c r="BNB118" s="11"/>
      <c r="BNC118" s="11"/>
      <c r="BND118" s="11"/>
      <c r="BNE118" s="11"/>
      <c r="BNF118" s="11"/>
      <c r="BNG118" s="11"/>
      <c r="BNH118" s="11"/>
      <c r="BNI118" s="11"/>
      <c r="BNJ118" s="11"/>
      <c r="BNK118" s="11"/>
      <c r="BNL118" s="11"/>
      <c r="BNM118" s="11"/>
      <c r="BNN118" s="11"/>
      <c r="BNO118" s="11"/>
      <c r="BNP118" s="11"/>
      <c r="BNQ118" s="11"/>
      <c r="BNR118" s="11"/>
      <c r="BNS118" s="11"/>
      <c r="BNT118" s="11"/>
      <c r="BNU118" s="11"/>
      <c r="BNV118" s="11"/>
      <c r="BNW118" s="11"/>
      <c r="BNX118" s="11"/>
      <c r="BNY118" s="11"/>
      <c r="BNZ118" s="11"/>
      <c r="BOA118" s="11"/>
      <c r="BOB118" s="11"/>
      <c r="BOC118" s="11"/>
      <c r="BOD118" s="11"/>
      <c r="BOE118" s="11"/>
      <c r="BOF118" s="11"/>
      <c r="BOG118" s="11"/>
      <c r="BOH118" s="11"/>
      <c r="BOI118" s="11"/>
      <c r="BOJ118" s="11"/>
      <c r="BOK118" s="11"/>
      <c r="BOL118" s="11"/>
      <c r="BOM118" s="11"/>
      <c r="BON118" s="11"/>
      <c r="BOO118" s="11"/>
      <c r="BOP118" s="11"/>
      <c r="BOQ118" s="11"/>
      <c r="BOR118" s="11"/>
      <c r="BOS118" s="11"/>
      <c r="BOT118" s="11"/>
      <c r="BOU118" s="11"/>
      <c r="BOV118" s="11"/>
      <c r="BOW118" s="11"/>
      <c r="BOX118" s="11"/>
      <c r="BOY118" s="11"/>
      <c r="BOZ118" s="11"/>
      <c r="BPA118" s="11"/>
      <c r="BPB118" s="11"/>
      <c r="BPC118" s="11"/>
      <c r="BPD118" s="11"/>
      <c r="BPE118" s="11"/>
      <c r="BPF118" s="11"/>
      <c r="BPG118" s="11"/>
      <c r="BPH118" s="11"/>
      <c r="BPI118" s="11"/>
      <c r="BPJ118" s="11"/>
      <c r="BPK118" s="11"/>
      <c r="BPL118" s="11"/>
      <c r="BPM118" s="11"/>
      <c r="BPN118" s="11"/>
      <c r="BPO118" s="11"/>
      <c r="BPP118" s="11"/>
      <c r="BPQ118" s="11"/>
      <c r="BPR118" s="11"/>
      <c r="BPS118" s="11"/>
      <c r="BPT118" s="11"/>
      <c r="BPU118" s="11"/>
      <c r="BPV118" s="11"/>
      <c r="BPW118" s="11"/>
      <c r="BPX118" s="11"/>
      <c r="BPY118" s="11"/>
      <c r="BPZ118" s="11"/>
      <c r="BQA118" s="11"/>
      <c r="BQB118" s="11"/>
      <c r="BQC118" s="11"/>
      <c r="BQD118" s="11"/>
      <c r="BQE118" s="11"/>
      <c r="BQF118" s="11"/>
      <c r="BQG118" s="11"/>
      <c r="BQH118" s="11"/>
      <c r="BQI118" s="11"/>
      <c r="BQJ118" s="11"/>
      <c r="BQK118" s="11"/>
      <c r="BQL118" s="11"/>
      <c r="BQM118" s="11"/>
      <c r="BQN118" s="11"/>
      <c r="BQO118" s="11"/>
      <c r="BQP118" s="11"/>
      <c r="BQQ118" s="11"/>
      <c r="BQR118" s="11"/>
      <c r="BQS118" s="11"/>
      <c r="BQT118" s="11"/>
      <c r="BQU118" s="11"/>
      <c r="BQV118" s="11"/>
      <c r="BQW118" s="11"/>
      <c r="BQX118" s="11"/>
      <c r="BQY118" s="11"/>
      <c r="BQZ118" s="11"/>
      <c r="BRA118" s="11"/>
      <c r="BRB118" s="11"/>
      <c r="BRC118" s="11"/>
      <c r="BRD118" s="11"/>
      <c r="BRE118" s="11"/>
      <c r="BRF118" s="11"/>
      <c r="BRG118" s="11"/>
      <c r="BRH118" s="11"/>
      <c r="BRI118" s="11"/>
      <c r="BRJ118" s="11"/>
      <c r="BRK118" s="11"/>
      <c r="BRL118" s="11"/>
      <c r="BRM118" s="11"/>
      <c r="BRN118" s="11"/>
      <c r="BRO118" s="11"/>
      <c r="BRP118" s="11"/>
      <c r="BRQ118" s="11"/>
      <c r="BRR118" s="11"/>
      <c r="BRS118" s="11"/>
      <c r="BRT118" s="11"/>
      <c r="BRU118" s="11"/>
      <c r="BRV118" s="11"/>
      <c r="BRW118" s="11"/>
      <c r="BRX118" s="11"/>
      <c r="BRY118" s="11"/>
      <c r="BRZ118" s="11"/>
      <c r="BSA118" s="11"/>
      <c r="BSB118" s="11"/>
      <c r="BSC118" s="11"/>
      <c r="BSD118" s="11"/>
      <c r="BSE118" s="11"/>
      <c r="BSF118" s="11"/>
      <c r="BSG118" s="11"/>
      <c r="BSH118" s="11"/>
      <c r="BSI118" s="11"/>
      <c r="BSJ118" s="11"/>
      <c r="BSK118" s="11"/>
      <c r="BSL118" s="11"/>
      <c r="BSM118" s="11"/>
      <c r="BSN118" s="11"/>
      <c r="BSO118" s="11"/>
      <c r="BSP118" s="11"/>
      <c r="BSQ118" s="11"/>
      <c r="BSR118" s="11"/>
      <c r="BSS118" s="11"/>
      <c r="BST118" s="11"/>
      <c r="BSU118" s="11"/>
      <c r="BSV118" s="11"/>
      <c r="BSW118" s="11"/>
      <c r="BSX118" s="11"/>
      <c r="BSY118" s="11"/>
      <c r="BSZ118" s="11"/>
      <c r="BTA118" s="11"/>
      <c r="BTB118" s="11"/>
      <c r="BTC118" s="11"/>
      <c r="BTD118" s="11"/>
      <c r="BTE118" s="11"/>
      <c r="BTF118" s="11"/>
      <c r="BTG118" s="11"/>
      <c r="BTH118" s="11"/>
      <c r="BTI118" s="11"/>
      <c r="BTJ118" s="11"/>
      <c r="BTK118" s="11"/>
      <c r="BTL118" s="11"/>
      <c r="BTM118" s="11"/>
      <c r="BTN118" s="11"/>
      <c r="BTO118" s="11"/>
      <c r="BTP118" s="11"/>
      <c r="BTQ118" s="11"/>
      <c r="BTR118" s="11"/>
      <c r="BTS118" s="11"/>
      <c r="BTT118" s="11"/>
      <c r="BTU118" s="11"/>
      <c r="BTV118" s="11"/>
      <c r="BTW118" s="11"/>
      <c r="BTX118" s="11"/>
      <c r="BTY118" s="11"/>
      <c r="BTZ118" s="11"/>
      <c r="BUA118" s="11"/>
      <c r="BUB118" s="11"/>
      <c r="BUC118" s="11"/>
      <c r="BUD118" s="11"/>
      <c r="BUE118" s="11"/>
      <c r="BUF118" s="11"/>
      <c r="BUG118" s="11"/>
      <c r="BUH118" s="11"/>
      <c r="BUI118" s="11"/>
      <c r="BUJ118" s="11"/>
      <c r="BUK118" s="11"/>
      <c r="BUL118" s="11"/>
      <c r="BUM118" s="11"/>
      <c r="BUN118" s="11"/>
      <c r="BUO118" s="11"/>
      <c r="BUP118" s="11"/>
      <c r="BUQ118" s="11"/>
      <c r="BUR118" s="11"/>
      <c r="BUS118" s="11"/>
      <c r="BUT118" s="11"/>
      <c r="BUU118" s="11"/>
      <c r="BUV118" s="11"/>
      <c r="BUW118" s="11"/>
      <c r="BUX118" s="11"/>
      <c r="BUY118" s="11"/>
      <c r="BUZ118" s="11"/>
      <c r="BVA118" s="11"/>
      <c r="BVB118" s="11"/>
      <c r="BVC118" s="11"/>
      <c r="BVD118" s="11"/>
      <c r="BVE118" s="11"/>
      <c r="BVF118" s="11"/>
      <c r="BVG118" s="11"/>
      <c r="BVH118" s="11"/>
      <c r="BVI118" s="11"/>
      <c r="BVJ118" s="11"/>
      <c r="BVK118" s="11"/>
      <c r="BVL118" s="11"/>
      <c r="BVM118" s="11"/>
      <c r="BVN118" s="11"/>
      <c r="BVO118" s="11"/>
      <c r="BVP118" s="11"/>
      <c r="BVQ118" s="11"/>
      <c r="BVR118" s="11"/>
      <c r="BVS118" s="11"/>
      <c r="BVT118" s="11"/>
      <c r="BVU118" s="11"/>
      <c r="BVV118" s="11"/>
      <c r="BVW118" s="11"/>
      <c r="BVX118" s="11"/>
      <c r="BVY118" s="11"/>
      <c r="BVZ118" s="11"/>
      <c r="BWA118" s="11"/>
      <c r="BWB118" s="11"/>
      <c r="BWC118" s="11"/>
      <c r="BWD118" s="11"/>
      <c r="BWE118" s="11"/>
      <c r="BWF118" s="11"/>
      <c r="BWG118" s="11"/>
      <c r="BWH118" s="11"/>
      <c r="BWI118" s="11"/>
      <c r="BWJ118" s="11"/>
      <c r="BWK118" s="11"/>
      <c r="BWL118" s="11"/>
      <c r="BWM118" s="11"/>
      <c r="BWN118" s="11"/>
      <c r="BWO118" s="11"/>
      <c r="BWP118" s="11"/>
      <c r="BWQ118" s="11"/>
      <c r="BWR118" s="11"/>
      <c r="BWS118" s="11"/>
      <c r="BWT118" s="11"/>
      <c r="BWU118" s="11"/>
      <c r="BWV118" s="11"/>
      <c r="BWW118" s="11"/>
      <c r="BWX118" s="11"/>
      <c r="BWY118" s="11"/>
      <c r="BWZ118" s="11"/>
      <c r="BXA118" s="11"/>
      <c r="BXB118" s="11"/>
      <c r="BXC118" s="11"/>
      <c r="BXD118" s="11"/>
      <c r="BXE118" s="11"/>
      <c r="BXF118" s="11"/>
      <c r="BXG118" s="11"/>
      <c r="BXH118" s="11"/>
      <c r="BXI118" s="11"/>
      <c r="BXJ118" s="11"/>
      <c r="BXK118" s="11"/>
      <c r="BXL118" s="11"/>
      <c r="BXM118" s="11"/>
      <c r="BXN118" s="11"/>
      <c r="BXO118" s="11"/>
      <c r="BXP118" s="11"/>
      <c r="BXQ118" s="11"/>
      <c r="BXR118" s="11"/>
      <c r="BXS118" s="11"/>
      <c r="BXT118" s="11"/>
      <c r="BXU118" s="11"/>
      <c r="BXV118" s="11"/>
      <c r="BXW118" s="11"/>
      <c r="BXX118" s="11"/>
      <c r="BXY118" s="11"/>
      <c r="BXZ118" s="11"/>
      <c r="BYA118" s="11"/>
      <c r="BYB118" s="11"/>
      <c r="BYC118" s="11"/>
      <c r="BYD118" s="11"/>
      <c r="BYE118" s="11"/>
      <c r="BYF118" s="11"/>
      <c r="BYG118" s="11"/>
      <c r="BYH118" s="11"/>
      <c r="BYI118" s="11"/>
      <c r="BYJ118" s="11"/>
      <c r="BYK118" s="11"/>
      <c r="BYL118" s="11"/>
      <c r="BYM118" s="11"/>
      <c r="BYN118" s="11"/>
      <c r="BYO118" s="11"/>
      <c r="BYP118" s="11"/>
      <c r="BYQ118" s="11"/>
      <c r="BYR118" s="11"/>
      <c r="BYS118" s="11"/>
      <c r="BYT118" s="11"/>
      <c r="BYU118" s="11"/>
      <c r="BYV118" s="11"/>
      <c r="BYW118" s="11"/>
      <c r="BYX118" s="11"/>
      <c r="BYY118" s="11"/>
      <c r="BYZ118" s="11"/>
      <c r="BZA118" s="11"/>
      <c r="BZB118" s="11"/>
      <c r="BZC118" s="11"/>
      <c r="BZD118" s="11"/>
      <c r="BZE118" s="11"/>
      <c r="BZF118" s="11"/>
      <c r="BZG118" s="11"/>
      <c r="BZH118" s="11"/>
      <c r="BZI118" s="11"/>
      <c r="BZJ118" s="11"/>
      <c r="BZK118" s="11"/>
      <c r="BZL118" s="11"/>
      <c r="BZM118" s="11"/>
      <c r="BZN118" s="11"/>
      <c r="BZO118" s="11"/>
      <c r="BZP118" s="11"/>
      <c r="BZQ118" s="11"/>
      <c r="BZR118" s="11"/>
      <c r="BZS118" s="11"/>
      <c r="BZT118" s="11"/>
      <c r="BZU118" s="11"/>
      <c r="BZV118" s="11"/>
      <c r="BZW118" s="11"/>
      <c r="BZX118" s="11"/>
      <c r="BZY118" s="11"/>
      <c r="BZZ118" s="11"/>
      <c r="CAA118" s="11"/>
      <c r="CAB118" s="11"/>
      <c r="CAC118" s="11"/>
      <c r="CAD118" s="11"/>
      <c r="CAE118" s="11"/>
      <c r="CAF118" s="11"/>
      <c r="CAG118" s="11"/>
      <c r="CAH118" s="11"/>
      <c r="CAI118" s="11"/>
      <c r="CAJ118" s="11"/>
      <c r="CAK118" s="11"/>
      <c r="CAL118" s="11"/>
      <c r="CAM118" s="11"/>
      <c r="CAN118" s="11"/>
      <c r="CAO118" s="11"/>
      <c r="CAP118" s="11"/>
      <c r="CAQ118" s="11"/>
      <c r="CAR118" s="11"/>
      <c r="CAS118" s="11"/>
      <c r="CAT118" s="11"/>
      <c r="CAU118" s="11"/>
      <c r="CAV118" s="11"/>
      <c r="CAW118" s="11"/>
      <c r="CAX118" s="11"/>
      <c r="CAY118" s="11"/>
      <c r="CAZ118" s="11"/>
      <c r="CBA118" s="11"/>
      <c r="CBB118" s="11"/>
      <c r="CBC118" s="11"/>
      <c r="CBD118" s="11"/>
      <c r="CBE118" s="11"/>
      <c r="CBF118" s="11"/>
      <c r="CBG118" s="11"/>
      <c r="CBH118" s="11"/>
      <c r="CBI118" s="11"/>
      <c r="CBJ118" s="11"/>
      <c r="CBK118" s="11"/>
      <c r="CBL118" s="11"/>
      <c r="CBM118" s="11"/>
      <c r="CBN118" s="11"/>
      <c r="CBO118" s="11"/>
      <c r="CBP118" s="11"/>
      <c r="CBQ118" s="11"/>
      <c r="CBR118" s="11"/>
      <c r="CBS118" s="11"/>
      <c r="CBT118" s="11"/>
      <c r="CBU118" s="11"/>
      <c r="CBV118" s="11"/>
      <c r="CBW118" s="11"/>
      <c r="CBX118" s="11"/>
      <c r="CBY118" s="11"/>
      <c r="CBZ118" s="11"/>
      <c r="CCA118" s="11"/>
      <c r="CCB118" s="11"/>
      <c r="CCC118" s="11"/>
      <c r="CCD118" s="11"/>
      <c r="CCE118" s="11"/>
      <c r="CCF118" s="11"/>
      <c r="CCG118" s="11"/>
      <c r="CCH118" s="11"/>
      <c r="CCI118" s="11"/>
      <c r="CCJ118" s="11"/>
      <c r="CCK118" s="11"/>
      <c r="CCL118" s="11"/>
      <c r="CCM118" s="11"/>
      <c r="CCN118" s="11"/>
      <c r="CCO118" s="11"/>
      <c r="CCP118" s="11"/>
      <c r="CCQ118" s="11"/>
      <c r="CCR118" s="11"/>
      <c r="CCS118" s="11"/>
      <c r="CCT118" s="11"/>
      <c r="CCU118" s="11"/>
      <c r="CCV118" s="11"/>
      <c r="CCW118" s="11"/>
      <c r="CCX118" s="11"/>
      <c r="CCY118" s="11"/>
      <c r="CCZ118" s="11"/>
      <c r="CDA118" s="11"/>
      <c r="CDB118" s="11"/>
      <c r="CDC118" s="11"/>
      <c r="CDD118" s="11"/>
      <c r="CDE118" s="11"/>
      <c r="CDF118" s="11"/>
      <c r="CDG118" s="11"/>
      <c r="CDH118" s="11"/>
      <c r="CDI118" s="11"/>
      <c r="CDJ118" s="11"/>
      <c r="CDK118" s="11"/>
      <c r="CDL118" s="11"/>
      <c r="CDM118" s="11"/>
      <c r="CDN118" s="11"/>
      <c r="CDO118" s="11"/>
      <c r="CDP118" s="11"/>
      <c r="CDQ118" s="11"/>
      <c r="CDR118" s="11"/>
      <c r="CDS118" s="11"/>
      <c r="CDT118" s="11"/>
      <c r="CDU118" s="11"/>
      <c r="CDV118" s="11"/>
      <c r="CDW118" s="11"/>
      <c r="CDX118" s="11"/>
      <c r="CDY118" s="11"/>
      <c r="CDZ118" s="11"/>
      <c r="CEA118" s="11"/>
      <c r="CEB118" s="11"/>
      <c r="CEC118" s="11"/>
      <c r="CED118" s="11"/>
      <c r="CEE118" s="11"/>
      <c r="CEF118" s="11"/>
      <c r="CEG118" s="11"/>
      <c r="CEH118" s="11"/>
      <c r="CEI118" s="11"/>
      <c r="CEJ118" s="11"/>
      <c r="CEK118" s="11"/>
      <c r="CEL118" s="11"/>
      <c r="CEM118" s="11"/>
      <c r="CEN118" s="11"/>
      <c r="CEO118" s="11"/>
      <c r="CEP118" s="11"/>
      <c r="CEQ118" s="11"/>
      <c r="CER118" s="11"/>
      <c r="CES118" s="11"/>
      <c r="CET118" s="11"/>
      <c r="CEU118" s="11"/>
      <c r="CEV118" s="11"/>
      <c r="CEW118" s="11"/>
      <c r="CEX118" s="11"/>
      <c r="CEY118" s="11"/>
      <c r="CEZ118" s="11"/>
      <c r="CFA118" s="11"/>
      <c r="CFB118" s="11"/>
      <c r="CFC118" s="11"/>
      <c r="CFD118" s="11"/>
      <c r="CFE118" s="11"/>
      <c r="CFF118" s="11"/>
      <c r="CFG118" s="11"/>
      <c r="CFH118" s="11"/>
      <c r="CFI118" s="11"/>
      <c r="CFJ118" s="11"/>
      <c r="CFK118" s="11"/>
      <c r="CFL118" s="11"/>
      <c r="CFM118" s="11"/>
      <c r="CFN118" s="11"/>
      <c r="CFO118" s="11"/>
      <c r="CFP118" s="11"/>
      <c r="CFQ118" s="11"/>
      <c r="CFR118" s="11"/>
      <c r="CFS118" s="11"/>
      <c r="CFT118" s="11"/>
      <c r="CFU118" s="11"/>
      <c r="CFV118" s="11"/>
      <c r="CFW118" s="11"/>
      <c r="CFX118" s="11"/>
      <c r="CFY118" s="11"/>
      <c r="CFZ118" s="11"/>
      <c r="CGA118" s="11"/>
      <c r="CGB118" s="11"/>
      <c r="CGC118" s="11"/>
      <c r="CGD118" s="11"/>
      <c r="CGE118" s="11"/>
      <c r="CGF118" s="11"/>
      <c r="CGG118" s="11"/>
      <c r="CGH118" s="11"/>
      <c r="CGI118" s="11"/>
      <c r="CGJ118" s="11"/>
      <c r="CGK118" s="11"/>
      <c r="CGL118" s="11"/>
      <c r="CGM118" s="11"/>
      <c r="CGN118" s="11"/>
      <c r="CGO118" s="11"/>
      <c r="CGP118" s="11"/>
      <c r="CGQ118" s="11"/>
      <c r="CGR118" s="11"/>
      <c r="CGS118" s="11"/>
      <c r="CGT118" s="11"/>
      <c r="CGU118" s="11"/>
      <c r="CGV118" s="11"/>
      <c r="CGW118" s="11"/>
      <c r="CGX118" s="11"/>
      <c r="CGY118" s="11"/>
      <c r="CGZ118" s="11"/>
      <c r="CHA118" s="11"/>
      <c r="CHB118" s="11"/>
      <c r="CHC118" s="11"/>
      <c r="CHD118" s="11"/>
      <c r="CHE118" s="11"/>
      <c r="CHF118" s="11"/>
      <c r="CHG118" s="11"/>
      <c r="CHH118" s="11"/>
      <c r="CHI118" s="11"/>
      <c r="CHJ118" s="11"/>
      <c r="CHK118" s="11"/>
      <c r="CHL118" s="11"/>
      <c r="CHM118" s="11"/>
      <c r="CHN118" s="11"/>
      <c r="CHO118" s="11"/>
      <c r="CHP118" s="11"/>
      <c r="CHQ118" s="11"/>
      <c r="CHR118" s="11"/>
      <c r="CHS118" s="11"/>
      <c r="CHT118" s="11"/>
      <c r="CHU118" s="11"/>
      <c r="CHV118" s="11"/>
      <c r="CHW118" s="11"/>
      <c r="CHX118" s="11"/>
      <c r="CHY118" s="11"/>
      <c r="CHZ118" s="11"/>
      <c r="CIA118" s="11"/>
      <c r="CIB118" s="11"/>
      <c r="CIC118" s="11"/>
      <c r="CID118" s="11"/>
      <c r="CIE118" s="11"/>
      <c r="CIF118" s="11"/>
      <c r="CIG118" s="11"/>
      <c r="CIH118" s="11"/>
      <c r="CII118" s="11"/>
      <c r="CIJ118" s="11"/>
      <c r="CIK118" s="11"/>
      <c r="CIL118" s="11"/>
      <c r="CIM118" s="11"/>
      <c r="CIN118" s="11"/>
      <c r="CIO118" s="11"/>
      <c r="CIP118" s="11"/>
      <c r="CIQ118" s="11"/>
      <c r="CIR118" s="11"/>
      <c r="CIS118" s="11"/>
      <c r="CIT118" s="11"/>
      <c r="CIU118" s="11"/>
      <c r="CIV118" s="11"/>
      <c r="CIW118" s="11"/>
      <c r="CIX118" s="11"/>
      <c r="CIY118" s="11"/>
      <c r="CIZ118" s="11"/>
      <c r="CJA118" s="11"/>
      <c r="CJB118" s="11"/>
      <c r="CJC118" s="11"/>
      <c r="CJD118" s="11"/>
      <c r="CJE118" s="11"/>
      <c r="CJF118" s="11"/>
      <c r="CJG118" s="11"/>
      <c r="CJH118" s="11"/>
      <c r="CJI118" s="11"/>
      <c r="CJJ118" s="11"/>
      <c r="CJK118" s="11"/>
      <c r="CJL118" s="11"/>
      <c r="CJM118" s="11"/>
      <c r="CJN118" s="11"/>
      <c r="CJO118" s="11"/>
      <c r="CJP118" s="11"/>
      <c r="CJQ118" s="11"/>
      <c r="CJR118" s="11"/>
      <c r="CJS118" s="11"/>
      <c r="CJT118" s="11"/>
      <c r="CJU118" s="11"/>
      <c r="CJV118" s="11"/>
      <c r="CJW118" s="11"/>
      <c r="CJX118" s="11"/>
      <c r="CJY118" s="11"/>
      <c r="CJZ118" s="11"/>
      <c r="CKA118" s="11"/>
      <c r="CKB118" s="11"/>
      <c r="CKC118" s="11"/>
      <c r="CKD118" s="11"/>
      <c r="CKE118" s="11"/>
      <c r="CKF118" s="11"/>
      <c r="CKG118" s="11"/>
      <c r="CKH118" s="11"/>
      <c r="CKI118" s="11"/>
      <c r="CKJ118" s="11"/>
      <c r="CKK118" s="11"/>
      <c r="CKL118" s="11"/>
      <c r="CKM118" s="11"/>
      <c r="CKN118" s="11"/>
      <c r="CKO118" s="11"/>
      <c r="CKP118" s="11"/>
      <c r="CKQ118" s="11"/>
      <c r="CKR118" s="11"/>
      <c r="CKS118" s="11"/>
      <c r="CKT118" s="11"/>
      <c r="CKU118" s="11"/>
      <c r="CKV118" s="11"/>
      <c r="CKW118" s="11"/>
      <c r="CKX118" s="11"/>
      <c r="CKY118" s="11"/>
      <c r="CKZ118" s="11"/>
      <c r="CLA118" s="11"/>
      <c r="CLB118" s="11"/>
      <c r="CLC118" s="11"/>
      <c r="CLD118" s="11"/>
      <c r="CLE118" s="11"/>
      <c r="CLF118" s="11"/>
      <c r="CLG118" s="11"/>
      <c r="CLH118" s="11"/>
      <c r="CLI118" s="11"/>
      <c r="CLJ118" s="11"/>
      <c r="CLK118" s="11"/>
      <c r="CLL118" s="11"/>
      <c r="CLM118" s="11"/>
      <c r="CLN118" s="11"/>
      <c r="CLO118" s="11"/>
      <c r="CLP118" s="11"/>
      <c r="CLQ118" s="11"/>
      <c r="CLR118" s="11"/>
      <c r="CLS118" s="11"/>
      <c r="CLT118" s="11"/>
      <c r="CLU118" s="11"/>
      <c r="CLV118" s="11"/>
      <c r="CLW118" s="11"/>
      <c r="CLX118" s="11"/>
      <c r="CLY118" s="11"/>
      <c r="CLZ118" s="11"/>
      <c r="CMA118" s="11"/>
      <c r="CMB118" s="11"/>
      <c r="CMC118" s="11"/>
      <c r="CMD118" s="11"/>
      <c r="CME118" s="11"/>
      <c r="CMF118" s="11"/>
      <c r="CMG118" s="11"/>
      <c r="CMH118" s="11"/>
      <c r="CMI118" s="11"/>
      <c r="CMJ118" s="11"/>
      <c r="CMK118" s="11"/>
      <c r="CML118" s="11"/>
      <c r="CMM118" s="11"/>
      <c r="CMN118" s="11"/>
      <c r="CMO118" s="11"/>
      <c r="CMP118" s="11"/>
      <c r="CMQ118" s="11"/>
      <c r="CMR118" s="11"/>
      <c r="CMS118" s="11"/>
      <c r="CMT118" s="11"/>
      <c r="CMU118" s="11"/>
      <c r="CMV118" s="11"/>
      <c r="CMW118" s="11"/>
      <c r="CMX118" s="11"/>
      <c r="CMY118" s="11"/>
      <c r="CMZ118" s="11"/>
      <c r="CNA118" s="11"/>
      <c r="CNB118" s="11"/>
      <c r="CNC118" s="11"/>
      <c r="CND118" s="11"/>
      <c r="CNE118" s="11"/>
      <c r="CNF118" s="11"/>
      <c r="CNG118" s="11"/>
      <c r="CNH118" s="11"/>
      <c r="CNI118" s="11"/>
      <c r="CNJ118" s="11"/>
      <c r="CNK118" s="11"/>
      <c r="CNL118" s="11"/>
      <c r="CNM118" s="11"/>
      <c r="CNN118" s="11"/>
      <c r="CNO118" s="11"/>
      <c r="CNP118" s="11"/>
      <c r="CNQ118" s="11"/>
      <c r="CNR118" s="11"/>
      <c r="CNS118" s="11"/>
      <c r="CNT118" s="11"/>
      <c r="CNU118" s="11"/>
      <c r="CNV118" s="11"/>
      <c r="CNW118" s="11"/>
      <c r="CNX118" s="11"/>
      <c r="CNY118" s="11"/>
      <c r="CNZ118" s="11"/>
      <c r="COA118" s="11"/>
      <c r="COB118" s="11"/>
      <c r="COC118" s="11"/>
      <c r="COD118" s="11"/>
      <c r="COE118" s="11"/>
      <c r="COF118" s="11"/>
      <c r="COG118" s="11"/>
      <c r="COH118" s="11"/>
      <c r="COI118" s="11"/>
      <c r="COJ118" s="11"/>
      <c r="COK118" s="11"/>
      <c r="COL118" s="11"/>
      <c r="COM118" s="11"/>
      <c r="CON118" s="11"/>
      <c r="COO118" s="11"/>
      <c r="COP118" s="11"/>
      <c r="COQ118" s="11"/>
      <c r="COR118" s="11"/>
      <c r="COS118" s="11"/>
      <c r="COT118" s="11"/>
      <c r="COU118" s="11"/>
      <c r="COV118" s="11"/>
      <c r="COW118" s="11"/>
      <c r="COX118" s="11"/>
      <c r="COY118" s="11"/>
      <c r="COZ118" s="11"/>
      <c r="CPA118" s="11"/>
      <c r="CPB118" s="11"/>
      <c r="CPC118" s="11"/>
      <c r="CPD118" s="11"/>
      <c r="CPE118" s="11"/>
      <c r="CPF118" s="11"/>
      <c r="CPG118" s="11"/>
      <c r="CPH118" s="11"/>
      <c r="CPI118" s="11"/>
      <c r="CPJ118" s="11"/>
      <c r="CPK118" s="11"/>
      <c r="CPL118" s="11"/>
      <c r="CPM118" s="11"/>
      <c r="CPN118" s="11"/>
      <c r="CPO118" s="11"/>
      <c r="CPP118" s="11"/>
      <c r="CPQ118" s="11"/>
      <c r="CPR118" s="11"/>
      <c r="CPS118" s="11"/>
      <c r="CPT118" s="11"/>
      <c r="CPU118" s="11"/>
      <c r="CPV118" s="11"/>
      <c r="CPW118" s="11"/>
      <c r="CPX118" s="11"/>
      <c r="CPY118" s="11"/>
      <c r="CPZ118" s="11"/>
      <c r="CQA118" s="11"/>
      <c r="CQB118" s="11"/>
      <c r="CQC118" s="11"/>
      <c r="CQD118" s="11"/>
      <c r="CQE118" s="11"/>
      <c r="CQF118" s="11"/>
      <c r="CQG118" s="11"/>
      <c r="CQH118" s="11"/>
      <c r="CQI118" s="11"/>
      <c r="CQJ118" s="11"/>
      <c r="CQK118" s="11"/>
      <c r="CQL118" s="11"/>
      <c r="CQM118" s="11"/>
      <c r="CQN118" s="11"/>
      <c r="CQO118" s="11"/>
      <c r="CQP118" s="11"/>
      <c r="CQQ118" s="11"/>
      <c r="CQR118" s="11"/>
      <c r="CQS118" s="11"/>
      <c r="CQT118" s="11"/>
      <c r="CQU118" s="11"/>
      <c r="CQV118" s="11"/>
      <c r="CQW118" s="11"/>
      <c r="CQX118" s="11"/>
      <c r="CQY118" s="11"/>
      <c r="CQZ118" s="11"/>
      <c r="CRA118" s="11"/>
      <c r="CRB118" s="11"/>
      <c r="CRC118" s="11"/>
      <c r="CRD118" s="11"/>
      <c r="CRE118" s="11"/>
      <c r="CRF118" s="11"/>
      <c r="CRG118" s="11"/>
      <c r="CRH118" s="11"/>
      <c r="CRI118" s="11"/>
      <c r="CRJ118" s="11"/>
      <c r="CRK118" s="11"/>
      <c r="CRL118" s="11"/>
      <c r="CRM118" s="11"/>
      <c r="CRN118" s="11"/>
      <c r="CRO118" s="11"/>
      <c r="CRP118" s="11"/>
      <c r="CRQ118" s="11"/>
      <c r="CRR118" s="11"/>
      <c r="CRS118" s="11"/>
      <c r="CRT118" s="11"/>
      <c r="CRU118" s="11"/>
      <c r="CRV118" s="11"/>
      <c r="CRW118" s="11"/>
      <c r="CRX118" s="11"/>
      <c r="CRY118" s="11"/>
      <c r="CRZ118" s="11"/>
      <c r="CSA118" s="11"/>
      <c r="CSB118" s="11"/>
      <c r="CSC118" s="11"/>
      <c r="CSD118" s="11"/>
      <c r="CSE118" s="11"/>
      <c r="CSF118" s="11"/>
      <c r="CSG118" s="11"/>
      <c r="CSH118" s="11"/>
      <c r="CSI118" s="11"/>
      <c r="CSJ118" s="11"/>
      <c r="CSK118" s="11"/>
      <c r="CSL118" s="11"/>
      <c r="CSM118" s="11"/>
      <c r="CSN118" s="11"/>
      <c r="CSO118" s="11"/>
      <c r="CSP118" s="11"/>
      <c r="CSQ118" s="11"/>
      <c r="CSR118" s="11"/>
      <c r="CSS118" s="11"/>
      <c r="CST118" s="11"/>
      <c r="CSU118" s="11"/>
      <c r="CSV118" s="11"/>
      <c r="CSW118" s="11"/>
      <c r="CSX118" s="11"/>
      <c r="CSY118" s="11"/>
      <c r="CSZ118" s="11"/>
      <c r="CTA118" s="11"/>
      <c r="CTB118" s="11"/>
      <c r="CTC118" s="11"/>
      <c r="CTD118" s="11"/>
      <c r="CTE118" s="11"/>
      <c r="CTF118" s="11"/>
      <c r="CTG118" s="11"/>
      <c r="CTH118" s="11"/>
      <c r="CTI118" s="11"/>
      <c r="CTJ118" s="11"/>
      <c r="CTK118" s="11"/>
      <c r="CTL118" s="11"/>
      <c r="CTM118" s="11"/>
      <c r="CTN118" s="11"/>
      <c r="CTO118" s="11"/>
      <c r="CTP118" s="11"/>
      <c r="CTQ118" s="11"/>
      <c r="CTR118" s="11"/>
      <c r="CTS118" s="11"/>
      <c r="CTT118" s="11"/>
      <c r="CTU118" s="11"/>
      <c r="CTV118" s="11"/>
      <c r="CTW118" s="11"/>
      <c r="CTX118" s="11"/>
      <c r="CTY118" s="11"/>
      <c r="CTZ118" s="11"/>
      <c r="CUA118" s="11"/>
      <c r="CUB118" s="11"/>
      <c r="CUC118" s="11"/>
      <c r="CUD118" s="11"/>
      <c r="CUE118" s="11"/>
      <c r="CUF118" s="11"/>
      <c r="CUG118" s="11"/>
      <c r="CUH118" s="11"/>
      <c r="CUI118" s="11"/>
      <c r="CUJ118" s="11"/>
      <c r="CUK118" s="11"/>
      <c r="CUL118" s="11"/>
      <c r="CUM118" s="11"/>
      <c r="CUN118" s="11"/>
      <c r="CUO118" s="11"/>
      <c r="CUP118" s="11"/>
      <c r="CUQ118" s="11"/>
      <c r="CUR118" s="11"/>
      <c r="CUS118" s="11"/>
      <c r="CUT118" s="11"/>
      <c r="CUU118" s="11"/>
      <c r="CUV118" s="11"/>
      <c r="CUW118" s="11"/>
      <c r="CUX118" s="11"/>
      <c r="CUY118" s="11"/>
      <c r="CUZ118" s="11"/>
      <c r="CVA118" s="11"/>
      <c r="CVB118" s="11"/>
      <c r="CVC118" s="11"/>
      <c r="CVD118" s="11"/>
      <c r="CVE118" s="11"/>
      <c r="CVF118" s="11"/>
      <c r="CVG118" s="11"/>
      <c r="CVH118" s="11"/>
      <c r="CVI118" s="11"/>
      <c r="CVJ118" s="11"/>
      <c r="CVK118" s="11"/>
      <c r="CVL118" s="11"/>
      <c r="CVM118" s="11"/>
      <c r="CVN118" s="11"/>
      <c r="CVO118" s="11"/>
      <c r="CVP118" s="11"/>
      <c r="CVQ118" s="11"/>
      <c r="CVR118" s="11"/>
      <c r="CVS118" s="11"/>
      <c r="CVT118" s="11"/>
      <c r="CVU118" s="11"/>
      <c r="CVV118" s="11"/>
      <c r="CVW118" s="11"/>
      <c r="CVX118" s="11"/>
      <c r="CVY118" s="11"/>
      <c r="CVZ118" s="11"/>
      <c r="CWA118" s="11"/>
      <c r="CWB118" s="11"/>
      <c r="CWC118" s="11"/>
      <c r="CWD118" s="11"/>
      <c r="CWE118" s="11"/>
      <c r="CWF118" s="11"/>
      <c r="CWG118" s="11"/>
      <c r="CWH118" s="11"/>
      <c r="CWI118" s="11"/>
      <c r="CWJ118" s="11"/>
      <c r="CWK118" s="11"/>
      <c r="CWL118" s="11"/>
      <c r="CWM118" s="11"/>
      <c r="CWN118" s="11"/>
      <c r="CWO118" s="11"/>
      <c r="CWP118" s="11"/>
      <c r="CWQ118" s="11"/>
      <c r="CWR118" s="11"/>
      <c r="CWS118" s="11"/>
      <c r="CWT118" s="11"/>
      <c r="CWU118" s="11"/>
      <c r="CWV118" s="11"/>
      <c r="CWW118" s="11"/>
      <c r="CWX118" s="11"/>
      <c r="CWY118" s="11"/>
      <c r="CWZ118" s="11"/>
      <c r="CXA118" s="11"/>
      <c r="CXB118" s="11"/>
      <c r="CXC118" s="11"/>
      <c r="CXD118" s="11"/>
      <c r="CXE118" s="11"/>
      <c r="CXF118" s="11"/>
      <c r="CXG118" s="11"/>
      <c r="CXH118" s="11"/>
      <c r="CXI118" s="11"/>
      <c r="CXJ118" s="11"/>
      <c r="CXK118" s="11"/>
      <c r="CXL118" s="11"/>
      <c r="CXM118" s="11"/>
      <c r="CXN118" s="11"/>
      <c r="CXO118" s="11"/>
      <c r="CXP118" s="11"/>
      <c r="CXQ118" s="11"/>
      <c r="CXR118" s="11"/>
      <c r="CXS118" s="11"/>
      <c r="CXT118" s="11"/>
      <c r="CXU118" s="11"/>
      <c r="CXV118" s="11"/>
      <c r="CXW118" s="11"/>
      <c r="CXX118" s="11"/>
      <c r="CXY118" s="11"/>
      <c r="CXZ118" s="11"/>
      <c r="CYA118" s="11"/>
      <c r="CYB118" s="11"/>
      <c r="CYC118" s="11"/>
      <c r="CYD118" s="11"/>
      <c r="CYE118" s="11"/>
      <c r="CYF118" s="11"/>
      <c r="CYG118" s="11"/>
      <c r="CYH118" s="11"/>
      <c r="CYI118" s="11"/>
      <c r="CYJ118" s="11"/>
      <c r="CYK118" s="11"/>
      <c r="CYL118" s="11"/>
      <c r="CYM118" s="11"/>
      <c r="CYN118" s="11"/>
      <c r="CYO118" s="11"/>
      <c r="CYP118" s="11"/>
      <c r="CYQ118" s="11"/>
      <c r="CYR118" s="11"/>
      <c r="CYS118" s="11"/>
      <c r="CYT118" s="11"/>
      <c r="CYU118" s="11"/>
      <c r="CYV118" s="11"/>
      <c r="CYW118" s="11"/>
      <c r="CYX118" s="11"/>
      <c r="CYY118" s="11"/>
      <c r="CYZ118" s="11"/>
      <c r="CZA118" s="11"/>
      <c r="CZB118" s="11"/>
      <c r="CZC118" s="11"/>
      <c r="CZD118" s="11"/>
      <c r="CZE118" s="11"/>
      <c r="CZF118" s="11"/>
      <c r="CZG118" s="11"/>
      <c r="CZH118" s="11"/>
      <c r="CZI118" s="11"/>
      <c r="CZJ118" s="11"/>
      <c r="CZK118" s="11"/>
      <c r="CZL118" s="11"/>
      <c r="CZM118" s="11"/>
      <c r="CZN118" s="11"/>
      <c r="CZO118" s="11"/>
      <c r="CZP118" s="11"/>
      <c r="CZQ118" s="11"/>
      <c r="CZR118" s="11"/>
      <c r="CZS118" s="11"/>
      <c r="CZT118" s="11"/>
      <c r="CZU118" s="11"/>
      <c r="CZV118" s="11"/>
      <c r="CZW118" s="11"/>
      <c r="CZX118" s="11"/>
      <c r="CZY118" s="11"/>
      <c r="CZZ118" s="11"/>
      <c r="DAA118" s="11"/>
      <c r="DAB118" s="11"/>
      <c r="DAC118" s="11"/>
      <c r="DAD118" s="11"/>
      <c r="DAE118" s="11"/>
      <c r="DAF118" s="11"/>
      <c r="DAG118" s="11"/>
      <c r="DAH118" s="11"/>
      <c r="DAI118" s="11"/>
      <c r="DAJ118" s="11"/>
      <c r="DAK118" s="11"/>
      <c r="DAL118" s="11"/>
      <c r="DAM118" s="11"/>
      <c r="DAN118" s="11"/>
      <c r="DAO118" s="11"/>
      <c r="DAP118" s="11"/>
      <c r="DAQ118" s="11"/>
      <c r="DAR118" s="11"/>
      <c r="DAS118" s="11"/>
      <c r="DAT118" s="11"/>
      <c r="DAU118" s="11"/>
      <c r="DAV118" s="11"/>
      <c r="DAW118" s="11"/>
      <c r="DAX118" s="11"/>
      <c r="DAY118" s="11"/>
      <c r="DAZ118" s="11"/>
      <c r="DBA118" s="11"/>
      <c r="DBB118" s="11"/>
      <c r="DBC118" s="11"/>
      <c r="DBD118" s="11"/>
      <c r="DBE118" s="11"/>
      <c r="DBF118" s="11"/>
      <c r="DBG118" s="11"/>
      <c r="DBH118" s="11"/>
      <c r="DBI118" s="11"/>
      <c r="DBJ118" s="11"/>
      <c r="DBK118" s="11"/>
      <c r="DBL118" s="11"/>
      <c r="DBM118" s="11"/>
      <c r="DBN118" s="11"/>
      <c r="DBO118" s="11"/>
      <c r="DBP118" s="11"/>
      <c r="DBQ118" s="11"/>
      <c r="DBR118" s="11"/>
      <c r="DBS118" s="11"/>
      <c r="DBT118" s="11"/>
      <c r="DBU118" s="11"/>
      <c r="DBV118" s="11"/>
      <c r="DBW118" s="11"/>
      <c r="DBX118" s="11"/>
      <c r="DBY118" s="11"/>
      <c r="DBZ118" s="11"/>
      <c r="DCA118" s="11"/>
      <c r="DCB118" s="11"/>
      <c r="DCC118" s="11"/>
      <c r="DCD118" s="11"/>
      <c r="DCE118" s="11"/>
      <c r="DCF118" s="11"/>
      <c r="DCG118" s="11"/>
      <c r="DCH118" s="11"/>
      <c r="DCI118" s="11"/>
      <c r="DCJ118" s="11"/>
      <c r="DCK118" s="11"/>
      <c r="DCL118" s="11"/>
      <c r="DCM118" s="11"/>
      <c r="DCN118" s="11"/>
      <c r="DCO118" s="11"/>
      <c r="DCP118" s="11"/>
      <c r="DCQ118" s="11"/>
      <c r="DCR118" s="11"/>
      <c r="DCS118" s="11"/>
      <c r="DCT118" s="11"/>
      <c r="DCU118" s="11"/>
      <c r="DCV118" s="11"/>
      <c r="DCW118" s="11"/>
      <c r="DCX118" s="11"/>
      <c r="DCY118" s="11"/>
      <c r="DCZ118" s="11"/>
      <c r="DDA118" s="11"/>
      <c r="DDB118" s="11"/>
      <c r="DDC118" s="11"/>
      <c r="DDD118" s="11"/>
      <c r="DDE118" s="11"/>
      <c r="DDF118" s="11"/>
      <c r="DDG118" s="11"/>
      <c r="DDH118" s="11"/>
      <c r="DDI118" s="11"/>
      <c r="DDJ118" s="11"/>
      <c r="DDK118" s="11"/>
      <c r="DDL118" s="11"/>
      <c r="DDM118" s="11"/>
      <c r="DDN118" s="11"/>
      <c r="DDO118" s="11"/>
      <c r="DDP118" s="11"/>
      <c r="DDQ118" s="11"/>
      <c r="DDR118" s="11"/>
      <c r="DDS118" s="11"/>
      <c r="DDT118" s="11"/>
      <c r="DDU118" s="11"/>
      <c r="DDV118" s="11"/>
      <c r="DDW118" s="11"/>
      <c r="DDX118" s="11"/>
      <c r="DDY118" s="11"/>
      <c r="DDZ118" s="11"/>
      <c r="DEA118" s="11"/>
      <c r="DEB118" s="11"/>
      <c r="DEC118" s="11"/>
      <c r="DED118" s="11"/>
      <c r="DEE118" s="11"/>
      <c r="DEF118" s="11"/>
      <c r="DEG118" s="11"/>
      <c r="DEH118" s="11"/>
      <c r="DEI118" s="11"/>
      <c r="DEJ118" s="11"/>
      <c r="DEK118" s="11"/>
      <c r="DEL118" s="11"/>
      <c r="DEM118" s="11"/>
      <c r="DEN118" s="11"/>
      <c r="DEO118" s="11"/>
      <c r="DEP118" s="11"/>
      <c r="DEQ118" s="11"/>
      <c r="DER118" s="11"/>
      <c r="DES118" s="11"/>
      <c r="DET118" s="11"/>
      <c r="DEU118" s="11"/>
      <c r="DEV118" s="11"/>
      <c r="DEW118" s="11"/>
      <c r="DEX118" s="11"/>
      <c r="DEY118" s="11"/>
      <c r="DEZ118" s="11"/>
      <c r="DFA118" s="11"/>
      <c r="DFB118" s="11"/>
      <c r="DFC118" s="11"/>
      <c r="DFD118" s="11"/>
      <c r="DFE118" s="11"/>
      <c r="DFF118" s="11"/>
      <c r="DFG118" s="11"/>
      <c r="DFH118" s="11"/>
      <c r="DFI118" s="11"/>
      <c r="DFJ118" s="11"/>
      <c r="DFK118" s="11"/>
      <c r="DFL118" s="11"/>
      <c r="DFM118" s="11"/>
      <c r="DFN118" s="11"/>
      <c r="DFO118" s="11"/>
      <c r="DFP118" s="11"/>
      <c r="DFQ118" s="11"/>
      <c r="DFR118" s="11"/>
      <c r="DFS118" s="11"/>
      <c r="DFT118" s="11"/>
      <c r="DFU118" s="11"/>
      <c r="DFV118" s="11"/>
      <c r="DFW118" s="11"/>
      <c r="DFX118" s="11"/>
      <c r="DFY118" s="11"/>
      <c r="DFZ118" s="11"/>
      <c r="DGA118" s="11"/>
      <c r="DGB118" s="11"/>
      <c r="DGC118" s="11"/>
      <c r="DGD118" s="11"/>
      <c r="DGE118" s="11"/>
      <c r="DGF118" s="11"/>
      <c r="DGG118" s="11"/>
      <c r="DGH118" s="11"/>
      <c r="DGI118" s="11"/>
      <c r="DGJ118" s="11"/>
      <c r="DGK118" s="11"/>
      <c r="DGL118" s="11"/>
      <c r="DGM118" s="11"/>
      <c r="DGN118" s="11"/>
      <c r="DGO118" s="11"/>
      <c r="DGP118" s="11"/>
      <c r="DGQ118" s="11"/>
      <c r="DGR118" s="11"/>
      <c r="DGS118" s="11"/>
      <c r="DGT118" s="11"/>
      <c r="DGU118" s="11"/>
      <c r="DGV118" s="11"/>
      <c r="DGW118" s="11"/>
      <c r="DGX118" s="11"/>
      <c r="DGY118" s="11"/>
      <c r="DGZ118" s="11"/>
      <c r="DHA118" s="11"/>
      <c r="DHB118" s="11"/>
      <c r="DHC118" s="11"/>
      <c r="DHD118" s="11"/>
      <c r="DHE118" s="11"/>
      <c r="DHF118" s="11"/>
      <c r="DHG118" s="11"/>
      <c r="DHH118" s="11"/>
      <c r="DHI118" s="11"/>
      <c r="DHJ118" s="11"/>
      <c r="DHK118" s="11"/>
      <c r="DHL118" s="11"/>
      <c r="DHM118" s="11"/>
      <c r="DHN118" s="11"/>
      <c r="DHO118" s="11"/>
      <c r="DHP118" s="11"/>
      <c r="DHQ118" s="11"/>
      <c r="DHR118" s="11"/>
      <c r="DHS118" s="11"/>
      <c r="DHT118" s="11"/>
      <c r="DHU118" s="11"/>
      <c r="DHV118" s="11"/>
      <c r="DHW118" s="11"/>
      <c r="DHX118" s="11"/>
      <c r="DHY118" s="11"/>
      <c r="DHZ118" s="11"/>
      <c r="DIA118" s="11"/>
      <c r="DIB118" s="11"/>
      <c r="DIC118" s="11"/>
      <c r="DID118" s="11"/>
      <c r="DIE118" s="11"/>
      <c r="DIF118" s="11"/>
      <c r="DIG118" s="11"/>
      <c r="DIH118" s="11"/>
      <c r="DII118" s="11"/>
      <c r="DIJ118" s="11"/>
      <c r="DIK118" s="11"/>
      <c r="DIL118" s="11"/>
      <c r="DIM118" s="11"/>
      <c r="DIN118" s="11"/>
      <c r="DIO118" s="11"/>
      <c r="DIP118" s="11"/>
      <c r="DIQ118" s="11"/>
      <c r="DIR118" s="11"/>
      <c r="DIS118" s="11"/>
      <c r="DIT118" s="11"/>
      <c r="DIU118" s="11"/>
      <c r="DIV118" s="11"/>
      <c r="DIW118" s="11"/>
      <c r="DIX118" s="11"/>
      <c r="DIY118" s="11"/>
      <c r="DIZ118" s="11"/>
      <c r="DJA118" s="11"/>
      <c r="DJB118" s="11"/>
      <c r="DJC118" s="11"/>
      <c r="DJD118" s="11"/>
      <c r="DJE118" s="11"/>
      <c r="DJF118" s="11"/>
      <c r="DJG118" s="11"/>
      <c r="DJH118" s="11"/>
      <c r="DJI118" s="11"/>
      <c r="DJJ118" s="11"/>
      <c r="DJK118" s="11"/>
      <c r="DJL118" s="11"/>
      <c r="DJM118" s="11"/>
      <c r="DJN118" s="11"/>
      <c r="DJO118" s="11"/>
      <c r="DJP118" s="11"/>
      <c r="DJQ118" s="11"/>
      <c r="DJR118" s="11"/>
      <c r="DJS118" s="11"/>
      <c r="DJT118" s="11"/>
      <c r="DJU118" s="11"/>
      <c r="DJV118" s="11"/>
      <c r="DJW118" s="11"/>
      <c r="DJX118" s="11"/>
      <c r="DJY118" s="11"/>
      <c r="DJZ118" s="11"/>
      <c r="DKA118" s="11"/>
      <c r="DKB118" s="11"/>
      <c r="DKC118" s="11"/>
      <c r="DKD118" s="11"/>
      <c r="DKE118" s="11"/>
      <c r="DKF118" s="11"/>
      <c r="DKG118" s="11"/>
      <c r="DKH118" s="11"/>
      <c r="DKI118" s="11"/>
      <c r="DKJ118" s="11"/>
      <c r="DKK118" s="11"/>
      <c r="DKL118" s="11"/>
      <c r="DKM118" s="11"/>
      <c r="DKN118" s="11"/>
      <c r="DKO118" s="11"/>
      <c r="DKP118" s="11"/>
      <c r="DKQ118" s="11"/>
      <c r="DKR118" s="11"/>
      <c r="DKS118" s="11"/>
      <c r="DKT118" s="11"/>
      <c r="DKU118" s="11"/>
      <c r="DKV118" s="11"/>
      <c r="DKW118" s="11"/>
      <c r="DKX118" s="11"/>
      <c r="DKY118" s="11"/>
      <c r="DKZ118" s="11"/>
      <c r="DLA118" s="11"/>
      <c r="DLB118" s="11"/>
      <c r="DLC118" s="11"/>
      <c r="DLD118" s="11"/>
      <c r="DLE118" s="11"/>
      <c r="DLF118" s="11"/>
      <c r="DLG118" s="11"/>
      <c r="DLH118" s="11"/>
      <c r="DLI118" s="11"/>
      <c r="DLJ118" s="11"/>
      <c r="DLK118" s="11"/>
      <c r="DLL118" s="11"/>
      <c r="DLM118" s="11"/>
      <c r="DLN118" s="11"/>
      <c r="DLO118" s="11"/>
      <c r="DLP118" s="11"/>
      <c r="DLQ118" s="11"/>
      <c r="DLR118" s="11"/>
      <c r="DLS118" s="11"/>
      <c r="DLT118" s="11"/>
      <c r="DLU118" s="11"/>
      <c r="DLV118" s="11"/>
      <c r="DLW118" s="11"/>
      <c r="DLX118" s="11"/>
      <c r="DLY118" s="11"/>
      <c r="DLZ118" s="11"/>
      <c r="DMA118" s="11"/>
      <c r="DMB118" s="11"/>
      <c r="DMC118" s="11"/>
      <c r="DMD118" s="11"/>
      <c r="DME118" s="11"/>
      <c r="DMF118" s="11"/>
      <c r="DMG118" s="11"/>
      <c r="DMH118" s="11"/>
      <c r="DMI118" s="11"/>
      <c r="DMJ118" s="11"/>
      <c r="DMK118" s="11"/>
      <c r="DML118" s="11"/>
      <c r="DMM118" s="11"/>
      <c r="DMN118" s="11"/>
      <c r="DMO118" s="11"/>
      <c r="DMP118" s="11"/>
      <c r="DMQ118" s="11"/>
      <c r="DMR118" s="11"/>
      <c r="DMS118" s="11"/>
      <c r="DMT118" s="11"/>
      <c r="DMU118" s="11"/>
      <c r="DMV118" s="11"/>
      <c r="DMW118" s="11"/>
      <c r="DMX118" s="11"/>
      <c r="DMY118" s="11"/>
      <c r="DMZ118" s="11"/>
      <c r="DNA118" s="11"/>
      <c r="DNB118" s="11"/>
      <c r="DNC118" s="11"/>
      <c r="DND118" s="11"/>
      <c r="DNE118" s="11"/>
      <c r="DNF118" s="11"/>
      <c r="DNG118" s="11"/>
      <c r="DNH118" s="11"/>
      <c r="DNI118" s="11"/>
      <c r="DNJ118" s="11"/>
      <c r="DNK118" s="11"/>
      <c r="DNL118" s="11"/>
      <c r="DNM118" s="11"/>
      <c r="DNN118" s="11"/>
      <c r="DNO118" s="11"/>
      <c r="DNP118" s="11"/>
      <c r="DNQ118" s="11"/>
      <c r="DNR118" s="11"/>
      <c r="DNS118" s="11"/>
      <c r="DNT118" s="11"/>
      <c r="DNU118" s="11"/>
      <c r="DNV118" s="11"/>
      <c r="DNW118" s="11"/>
      <c r="DNX118" s="11"/>
      <c r="DNY118" s="11"/>
      <c r="DNZ118" s="11"/>
      <c r="DOA118" s="11"/>
      <c r="DOB118" s="11"/>
      <c r="DOC118" s="11"/>
      <c r="DOD118" s="11"/>
      <c r="DOE118" s="11"/>
      <c r="DOF118" s="11"/>
      <c r="DOG118" s="11"/>
      <c r="DOH118" s="11"/>
      <c r="DOI118" s="11"/>
      <c r="DOJ118" s="11"/>
      <c r="DOK118" s="11"/>
      <c r="DOL118" s="11"/>
      <c r="DOM118" s="11"/>
      <c r="DON118" s="11"/>
      <c r="DOO118" s="11"/>
      <c r="DOP118" s="11"/>
      <c r="DOQ118" s="11"/>
      <c r="DOR118" s="11"/>
      <c r="DOS118" s="11"/>
      <c r="DOT118" s="11"/>
      <c r="DOU118" s="11"/>
      <c r="DOV118" s="11"/>
      <c r="DOW118" s="11"/>
      <c r="DOX118" s="11"/>
      <c r="DOY118" s="11"/>
      <c r="DOZ118" s="11"/>
      <c r="DPA118" s="11"/>
      <c r="DPB118" s="11"/>
      <c r="DPC118" s="11"/>
      <c r="DPD118" s="11"/>
      <c r="DPE118" s="11"/>
      <c r="DPF118" s="11"/>
      <c r="DPG118" s="11"/>
      <c r="DPH118" s="11"/>
      <c r="DPI118" s="11"/>
      <c r="DPJ118" s="11"/>
      <c r="DPK118" s="11"/>
      <c r="DPL118" s="11"/>
      <c r="DPM118" s="11"/>
      <c r="DPN118" s="11"/>
      <c r="DPO118" s="11"/>
      <c r="DPP118" s="11"/>
      <c r="DPQ118" s="11"/>
      <c r="DPR118" s="11"/>
      <c r="DPS118" s="11"/>
      <c r="DPT118" s="11"/>
      <c r="DPU118" s="11"/>
      <c r="DPV118" s="11"/>
      <c r="DPW118" s="11"/>
      <c r="DPX118" s="11"/>
      <c r="DPY118" s="11"/>
      <c r="DPZ118" s="11"/>
      <c r="DQA118" s="11"/>
      <c r="DQB118" s="11"/>
      <c r="DQC118" s="11"/>
      <c r="DQD118" s="11"/>
      <c r="DQE118" s="11"/>
      <c r="DQF118" s="11"/>
      <c r="DQG118" s="11"/>
      <c r="DQH118" s="11"/>
      <c r="DQI118" s="11"/>
      <c r="DQJ118" s="11"/>
      <c r="DQK118" s="11"/>
      <c r="DQL118" s="11"/>
      <c r="DQM118" s="11"/>
      <c r="DQN118" s="11"/>
      <c r="DQO118" s="11"/>
      <c r="DQP118" s="11"/>
      <c r="DQQ118" s="11"/>
      <c r="DQR118" s="11"/>
      <c r="DQS118" s="11"/>
      <c r="DQT118" s="11"/>
      <c r="DQU118" s="11"/>
      <c r="DQV118" s="11"/>
      <c r="DQW118" s="11"/>
      <c r="DQX118" s="11"/>
      <c r="DQY118" s="11"/>
      <c r="DQZ118" s="11"/>
      <c r="DRA118" s="11"/>
      <c r="DRB118" s="11"/>
      <c r="DRC118" s="11"/>
      <c r="DRD118" s="11"/>
      <c r="DRE118" s="11"/>
      <c r="DRF118" s="11"/>
      <c r="DRG118" s="11"/>
      <c r="DRH118" s="11"/>
      <c r="DRI118" s="11"/>
      <c r="DRJ118" s="11"/>
      <c r="DRK118" s="11"/>
      <c r="DRL118" s="11"/>
      <c r="DRM118" s="11"/>
      <c r="DRN118" s="11"/>
      <c r="DRO118" s="11"/>
      <c r="DRP118" s="11"/>
      <c r="DRQ118" s="11"/>
      <c r="DRR118" s="11"/>
      <c r="DRS118" s="11"/>
      <c r="DRT118" s="11"/>
      <c r="DRU118" s="11"/>
      <c r="DRV118" s="11"/>
      <c r="DRW118" s="11"/>
      <c r="DRX118" s="11"/>
      <c r="DRY118" s="11"/>
      <c r="DRZ118" s="11"/>
      <c r="DSA118" s="11"/>
      <c r="DSB118" s="11"/>
      <c r="DSC118" s="11"/>
      <c r="DSD118" s="11"/>
      <c r="DSE118" s="11"/>
      <c r="DSF118" s="11"/>
      <c r="DSG118" s="11"/>
      <c r="DSH118" s="11"/>
      <c r="DSI118" s="11"/>
      <c r="DSJ118" s="11"/>
      <c r="DSK118" s="11"/>
      <c r="DSL118" s="11"/>
      <c r="DSM118" s="11"/>
      <c r="DSN118" s="11"/>
      <c r="DSO118" s="11"/>
      <c r="DSP118" s="11"/>
      <c r="DSQ118" s="11"/>
      <c r="DSR118" s="11"/>
      <c r="DSS118" s="11"/>
      <c r="DST118" s="11"/>
      <c r="DSU118" s="11"/>
      <c r="DSV118" s="11"/>
      <c r="DSW118" s="11"/>
      <c r="DSX118" s="11"/>
      <c r="DSY118" s="11"/>
      <c r="DSZ118" s="11"/>
      <c r="DTA118" s="11"/>
      <c r="DTB118" s="11"/>
      <c r="DTC118" s="11"/>
      <c r="DTD118" s="11"/>
      <c r="DTE118" s="11"/>
      <c r="DTF118" s="11"/>
      <c r="DTG118" s="11"/>
      <c r="DTH118" s="11"/>
      <c r="DTI118" s="11"/>
      <c r="DTJ118" s="11"/>
      <c r="DTK118" s="11"/>
      <c r="DTL118" s="11"/>
      <c r="DTM118" s="11"/>
      <c r="DTN118" s="11"/>
      <c r="DTO118" s="11"/>
      <c r="DTP118" s="11"/>
      <c r="DTQ118" s="11"/>
      <c r="DTR118" s="11"/>
      <c r="DTS118" s="11"/>
      <c r="DTT118" s="11"/>
      <c r="DTU118" s="11"/>
      <c r="DTV118" s="11"/>
      <c r="DTW118" s="11"/>
      <c r="DTX118" s="11"/>
      <c r="DTY118" s="11"/>
      <c r="DTZ118" s="11"/>
      <c r="DUA118" s="11"/>
      <c r="DUB118" s="11"/>
      <c r="DUC118" s="11"/>
      <c r="DUD118" s="11"/>
      <c r="DUE118" s="11"/>
      <c r="DUF118" s="11"/>
      <c r="DUG118" s="11"/>
      <c r="DUH118" s="11"/>
      <c r="DUI118" s="11"/>
      <c r="DUJ118" s="11"/>
      <c r="DUK118" s="11"/>
      <c r="DUL118" s="11"/>
      <c r="DUM118" s="11"/>
      <c r="DUN118" s="11"/>
      <c r="DUO118" s="11"/>
      <c r="DUP118" s="11"/>
      <c r="DUQ118" s="11"/>
      <c r="DUR118" s="11"/>
      <c r="DUS118" s="11"/>
      <c r="DUT118" s="11"/>
      <c r="DUU118" s="11"/>
      <c r="DUV118" s="11"/>
      <c r="DUW118" s="11"/>
      <c r="DUX118" s="11"/>
      <c r="DUY118" s="11"/>
      <c r="DUZ118" s="11"/>
      <c r="DVA118" s="11"/>
      <c r="DVB118" s="11"/>
      <c r="DVC118" s="11"/>
      <c r="DVD118" s="11"/>
      <c r="DVE118" s="11"/>
      <c r="DVF118" s="11"/>
      <c r="DVG118" s="11"/>
      <c r="DVH118" s="11"/>
      <c r="DVI118" s="11"/>
      <c r="DVJ118" s="11"/>
      <c r="DVK118" s="11"/>
      <c r="DVL118" s="11"/>
      <c r="DVM118" s="11"/>
      <c r="DVN118" s="11"/>
      <c r="DVO118" s="11"/>
      <c r="DVP118" s="11"/>
      <c r="DVQ118" s="11"/>
      <c r="DVR118" s="11"/>
      <c r="DVS118" s="11"/>
      <c r="DVT118" s="11"/>
      <c r="DVU118" s="11"/>
      <c r="DVV118" s="11"/>
      <c r="DVW118" s="11"/>
      <c r="DVX118" s="11"/>
      <c r="DVY118" s="11"/>
      <c r="DVZ118" s="11"/>
      <c r="DWA118" s="11"/>
      <c r="DWB118" s="11"/>
      <c r="DWC118" s="11"/>
      <c r="DWD118" s="11"/>
      <c r="DWE118" s="11"/>
      <c r="DWF118" s="11"/>
      <c r="DWG118" s="11"/>
      <c r="DWH118" s="11"/>
      <c r="DWI118" s="11"/>
      <c r="DWJ118" s="11"/>
      <c r="DWK118" s="11"/>
      <c r="DWL118" s="11"/>
      <c r="DWM118" s="11"/>
      <c r="DWN118" s="11"/>
      <c r="DWO118" s="11"/>
      <c r="DWP118" s="11"/>
      <c r="DWQ118" s="11"/>
      <c r="DWR118" s="11"/>
      <c r="DWS118" s="11"/>
      <c r="DWT118" s="11"/>
      <c r="DWU118" s="11"/>
      <c r="DWV118" s="11"/>
      <c r="DWW118" s="11"/>
      <c r="DWX118" s="11"/>
      <c r="DWY118" s="11"/>
      <c r="DWZ118" s="11"/>
      <c r="DXA118" s="11"/>
      <c r="DXB118" s="11"/>
      <c r="DXC118" s="11"/>
      <c r="DXD118" s="11"/>
      <c r="DXE118" s="11"/>
      <c r="DXF118" s="11"/>
      <c r="DXG118" s="11"/>
      <c r="DXH118" s="11"/>
      <c r="DXI118" s="11"/>
      <c r="DXJ118" s="11"/>
      <c r="DXK118" s="11"/>
      <c r="DXL118" s="11"/>
      <c r="DXM118" s="11"/>
      <c r="DXN118" s="11"/>
      <c r="DXO118" s="11"/>
      <c r="DXP118" s="11"/>
      <c r="DXQ118" s="11"/>
      <c r="DXR118" s="11"/>
      <c r="DXS118" s="11"/>
      <c r="DXT118" s="11"/>
      <c r="DXU118" s="11"/>
      <c r="DXV118" s="11"/>
      <c r="DXW118" s="11"/>
      <c r="DXX118" s="11"/>
      <c r="DXY118" s="11"/>
      <c r="DXZ118" s="11"/>
      <c r="DYA118" s="11"/>
      <c r="DYB118" s="11"/>
      <c r="DYC118" s="11"/>
      <c r="DYD118" s="11"/>
      <c r="DYE118" s="11"/>
      <c r="DYF118" s="11"/>
      <c r="DYG118" s="11"/>
      <c r="DYH118" s="11"/>
      <c r="DYI118" s="11"/>
      <c r="DYJ118" s="11"/>
      <c r="DYK118" s="11"/>
      <c r="DYL118" s="11"/>
      <c r="DYM118" s="11"/>
      <c r="DYN118" s="11"/>
      <c r="DYO118" s="11"/>
      <c r="DYP118" s="11"/>
      <c r="DYQ118" s="11"/>
      <c r="DYR118" s="11"/>
      <c r="DYS118" s="11"/>
      <c r="DYT118" s="11"/>
      <c r="DYU118" s="11"/>
      <c r="DYV118" s="11"/>
      <c r="DYW118" s="11"/>
      <c r="DYX118" s="11"/>
      <c r="DYY118" s="11"/>
      <c r="DYZ118" s="11"/>
      <c r="DZA118" s="11"/>
      <c r="DZB118" s="11"/>
      <c r="DZC118" s="11"/>
      <c r="DZD118" s="11"/>
      <c r="DZE118" s="11"/>
      <c r="DZF118" s="11"/>
      <c r="DZG118" s="11"/>
      <c r="DZH118" s="11"/>
      <c r="DZI118" s="11"/>
      <c r="DZJ118" s="11"/>
      <c r="DZK118" s="11"/>
      <c r="DZL118" s="11"/>
      <c r="DZM118" s="11"/>
      <c r="DZN118" s="11"/>
      <c r="DZO118" s="11"/>
      <c r="DZP118" s="11"/>
      <c r="DZQ118" s="11"/>
      <c r="DZR118" s="11"/>
      <c r="DZS118" s="11"/>
      <c r="DZT118" s="11"/>
      <c r="DZU118" s="11"/>
      <c r="DZV118" s="11"/>
      <c r="DZW118" s="11"/>
      <c r="DZX118" s="11"/>
      <c r="DZY118" s="11"/>
      <c r="DZZ118" s="11"/>
      <c r="EAA118" s="11"/>
      <c r="EAB118" s="11"/>
      <c r="EAC118" s="11"/>
      <c r="EAD118" s="11"/>
      <c r="EAE118" s="11"/>
      <c r="EAF118" s="11"/>
      <c r="EAG118" s="11"/>
      <c r="EAH118" s="11"/>
      <c r="EAI118" s="11"/>
      <c r="EAJ118" s="11"/>
      <c r="EAK118" s="11"/>
      <c r="EAL118" s="11"/>
      <c r="EAM118" s="11"/>
      <c r="EAN118" s="11"/>
      <c r="EAO118" s="11"/>
      <c r="EAP118" s="11"/>
      <c r="EAQ118" s="11"/>
      <c r="EAR118" s="11"/>
      <c r="EAS118" s="11"/>
      <c r="EAT118" s="11"/>
      <c r="EAU118" s="11"/>
      <c r="EAV118" s="11"/>
      <c r="EAW118" s="11"/>
      <c r="EAX118" s="11"/>
      <c r="EAY118" s="11"/>
      <c r="EAZ118" s="11"/>
      <c r="EBA118" s="11"/>
      <c r="EBB118" s="11"/>
      <c r="EBC118" s="11"/>
      <c r="EBD118" s="11"/>
      <c r="EBE118" s="11"/>
      <c r="EBF118" s="11"/>
      <c r="EBG118" s="11"/>
      <c r="EBH118" s="11"/>
      <c r="EBI118" s="11"/>
      <c r="EBJ118" s="11"/>
      <c r="EBK118" s="11"/>
      <c r="EBL118" s="11"/>
      <c r="EBM118" s="11"/>
      <c r="EBN118" s="11"/>
      <c r="EBO118" s="11"/>
      <c r="EBP118" s="11"/>
      <c r="EBQ118" s="11"/>
      <c r="EBR118" s="11"/>
      <c r="EBS118" s="11"/>
      <c r="EBT118" s="11"/>
      <c r="EBU118" s="11"/>
      <c r="EBV118" s="11"/>
      <c r="EBW118" s="11"/>
      <c r="EBX118" s="11"/>
      <c r="EBY118" s="11"/>
      <c r="EBZ118" s="11"/>
      <c r="ECA118" s="11"/>
      <c r="ECB118" s="11"/>
      <c r="ECC118" s="11"/>
      <c r="ECD118" s="11"/>
      <c r="ECE118" s="11"/>
      <c r="ECF118" s="11"/>
      <c r="ECG118" s="11"/>
      <c r="ECH118" s="11"/>
      <c r="ECI118" s="11"/>
      <c r="ECJ118" s="11"/>
      <c r="ECK118" s="11"/>
      <c r="ECL118" s="11"/>
      <c r="ECM118" s="11"/>
      <c r="ECN118" s="11"/>
      <c r="ECO118" s="11"/>
      <c r="ECP118" s="11"/>
      <c r="ECQ118" s="11"/>
      <c r="ECR118" s="11"/>
      <c r="ECS118" s="11"/>
      <c r="ECT118" s="11"/>
      <c r="ECU118" s="11"/>
      <c r="ECV118" s="11"/>
      <c r="ECW118" s="11"/>
      <c r="ECX118" s="11"/>
      <c r="ECY118" s="11"/>
      <c r="ECZ118" s="11"/>
      <c r="EDA118" s="11"/>
      <c r="EDB118" s="11"/>
      <c r="EDC118" s="11"/>
      <c r="EDD118" s="11"/>
      <c r="EDE118" s="11"/>
      <c r="EDF118" s="11"/>
      <c r="EDG118" s="11"/>
      <c r="EDH118" s="11"/>
      <c r="EDI118" s="11"/>
      <c r="EDJ118" s="11"/>
      <c r="EDK118" s="11"/>
      <c r="EDL118" s="11"/>
      <c r="EDM118" s="11"/>
      <c r="EDN118" s="11"/>
      <c r="EDO118" s="11"/>
      <c r="EDP118" s="11"/>
      <c r="EDQ118" s="11"/>
      <c r="EDR118" s="11"/>
      <c r="EDS118" s="11"/>
      <c r="EDT118" s="11"/>
      <c r="EDU118" s="11"/>
      <c r="EDV118" s="11"/>
      <c r="EDW118" s="11"/>
      <c r="EDX118" s="11"/>
      <c r="EDY118" s="11"/>
      <c r="EDZ118" s="11"/>
      <c r="EEA118" s="11"/>
      <c r="EEB118" s="11"/>
      <c r="EEC118" s="11"/>
      <c r="EED118" s="11"/>
      <c r="EEE118" s="11"/>
      <c r="EEF118" s="11"/>
      <c r="EEG118" s="11"/>
      <c r="EEH118" s="11"/>
      <c r="EEI118" s="11"/>
      <c r="EEJ118" s="11"/>
      <c r="EEK118" s="11"/>
      <c r="EEL118" s="11"/>
      <c r="EEM118" s="11"/>
      <c r="EEN118" s="11"/>
      <c r="EEO118" s="11"/>
      <c r="EEP118" s="11"/>
      <c r="EEQ118" s="11"/>
      <c r="EER118" s="11"/>
      <c r="EES118" s="11"/>
      <c r="EET118" s="11"/>
      <c r="EEU118" s="11"/>
      <c r="EEV118" s="11"/>
      <c r="EEW118" s="11"/>
      <c r="EEX118" s="11"/>
      <c r="EEY118" s="11"/>
      <c r="EEZ118" s="11"/>
      <c r="EFA118" s="11"/>
      <c r="EFB118" s="11"/>
      <c r="EFC118" s="11"/>
      <c r="EFD118" s="11"/>
      <c r="EFE118" s="11"/>
      <c r="EFF118" s="11"/>
      <c r="EFG118" s="11"/>
      <c r="EFH118" s="11"/>
      <c r="EFI118" s="11"/>
      <c r="EFJ118" s="11"/>
      <c r="EFK118" s="11"/>
      <c r="EFL118" s="11"/>
      <c r="EFM118" s="11"/>
      <c r="EFN118" s="11"/>
      <c r="EFO118" s="11"/>
      <c r="EFP118" s="11"/>
      <c r="EFQ118" s="11"/>
      <c r="EFR118" s="11"/>
      <c r="EFS118" s="11"/>
      <c r="EFT118" s="11"/>
      <c r="EFU118" s="11"/>
      <c r="EFV118" s="11"/>
      <c r="EFW118" s="11"/>
      <c r="EFX118" s="11"/>
      <c r="EFY118" s="11"/>
      <c r="EFZ118" s="11"/>
      <c r="EGA118" s="11"/>
      <c r="EGB118" s="11"/>
      <c r="EGC118" s="11"/>
      <c r="EGD118" s="11"/>
      <c r="EGE118" s="11"/>
      <c r="EGF118" s="11"/>
      <c r="EGG118" s="11"/>
      <c r="EGH118" s="11"/>
      <c r="EGI118" s="11"/>
      <c r="EGJ118" s="11"/>
      <c r="EGK118" s="11"/>
      <c r="EGL118" s="11"/>
      <c r="EGM118" s="11"/>
      <c r="EGN118" s="11"/>
      <c r="EGO118" s="11"/>
      <c r="EGP118" s="11"/>
      <c r="EGQ118" s="11"/>
      <c r="EGR118" s="11"/>
      <c r="EGS118" s="11"/>
      <c r="EGT118" s="11"/>
      <c r="EGU118" s="11"/>
      <c r="EGV118" s="11"/>
      <c r="EGW118" s="11"/>
      <c r="EGX118" s="11"/>
      <c r="EGY118" s="11"/>
      <c r="EGZ118" s="11"/>
      <c r="EHA118" s="11"/>
      <c r="EHB118" s="11"/>
      <c r="EHC118" s="11"/>
      <c r="EHD118" s="11"/>
      <c r="EHE118" s="11"/>
      <c r="EHF118" s="11"/>
      <c r="EHG118" s="11"/>
      <c r="EHH118" s="11"/>
      <c r="EHI118" s="11"/>
      <c r="EHJ118" s="11"/>
      <c r="EHK118" s="11"/>
      <c r="EHL118" s="11"/>
      <c r="EHM118" s="11"/>
      <c r="EHN118" s="11"/>
      <c r="EHO118" s="11"/>
      <c r="EHP118" s="11"/>
      <c r="EHQ118" s="11"/>
      <c r="EHR118" s="11"/>
      <c r="EHS118" s="11"/>
      <c r="EHT118" s="11"/>
      <c r="EHU118" s="11"/>
      <c r="EHV118" s="11"/>
      <c r="EHW118" s="11"/>
      <c r="EHX118" s="11"/>
      <c r="EHY118" s="11"/>
      <c r="EHZ118" s="11"/>
      <c r="EIA118" s="11"/>
      <c r="EIB118" s="11"/>
      <c r="EIC118" s="11"/>
      <c r="EID118" s="11"/>
      <c r="EIE118" s="11"/>
      <c r="EIF118" s="11"/>
      <c r="EIG118" s="11"/>
      <c r="EIH118" s="11"/>
      <c r="EII118" s="11"/>
      <c r="EIJ118" s="11"/>
      <c r="EIK118" s="11"/>
      <c r="EIL118" s="11"/>
      <c r="EIM118" s="11"/>
      <c r="EIN118" s="11"/>
      <c r="EIO118" s="11"/>
      <c r="EIP118" s="11"/>
      <c r="EIQ118" s="11"/>
      <c r="EIR118" s="11"/>
      <c r="EIS118" s="11"/>
      <c r="EIT118" s="11"/>
      <c r="EIU118" s="11"/>
      <c r="EIV118" s="11"/>
      <c r="EIW118" s="11"/>
      <c r="EIX118" s="11"/>
      <c r="EIY118" s="11"/>
      <c r="EIZ118" s="11"/>
      <c r="EJA118" s="11"/>
      <c r="EJB118" s="11"/>
      <c r="EJC118" s="11"/>
      <c r="EJD118" s="11"/>
      <c r="EJE118" s="11"/>
      <c r="EJF118" s="11"/>
      <c r="EJG118" s="11"/>
      <c r="EJH118" s="11"/>
      <c r="EJI118" s="11"/>
      <c r="EJJ118" s="11"/>
      <c r="EJK118" s="11"/>
      <c r="EJL118" s="11"/>
      <c r="EJM118" s="11"/>
      <c r="EJN118" s="11"/>
      <c r="EJO118" s="11"/>
      <c r="EJP118" s="11"/>
      <c r="EJQ118" s="11"/>
      <c r="EJR118" s="11"/>
      <c r="EJS118" s="11"/>
      <c r="EJT118" s="11"/>
      <c r="EJU118" s="11"/>
      <c r="EJV118" s="11"/>
      <c r="EJW118" s="11"/>
      <c r="EJX118" s="11"/>
      <c r="EJY118" s="11"/>
      <c r="EJZ118" s="11"/>
      <c r="EKA118" s="11"/>
      <c r="EKB118" s="11"/>
      <c r="EKC118" s="11"/>
      <c r="EKD118" s="11"/>
      <c r="EKE118" s="11"/>
      <c r="EKF118" s="11"/>
      <c r="EKG118" s="11"/>
      <c r="EKH118" s="11"/>
      <c r="EKI118" s="11"/>
      <c r="EKJ118" s="11"/>
      <c r="EKK118" s="11"/>
      <c r="EKL118" s="11"/>
      <c r="EKM118" s="11"/>
      <c r="EKN118" s="11"/>
      <c r="EKO118" s="11"/>
      <c r="EKP118" s="11"/>
      <c r="EKQ118" s="11"/>
      <c r="EKR118" s="11"/>
      <c r="EKS118" s="11"/>
      <c r="EKT118" s="11"/>
      <c r="EKU118" s="11"/>
      <c r="EKV118" s="11"/>
      <c r="EKW118" s="11"/>
      <c r="EKX118" s="11"/>
      <c r="EKY118" s="11"/>
      <c r="EKZ118" s="11"/>
      <c r="ELA118" s="11"/>
      <c r="ELB118" s="11"/>
      <c r="ELC118" s="11"/>
      <c r="ELD118" s="11"/>
      <c r="ELE118" s="11"/>
      <c r="ELF118" s="11"/>
      <c r="ELG118" s="11"/>
      <c r="ELH118" s="11"/>
      <c r="ELI118" s="11"/>
      <c r="ELJ118" s="11"/>
      <c r="ELK118" s="11"/>
      <c r="ELL118" s="11"/>
      <c r="ELM118" s="11"/>
      <c r="ELN118" s="11"/>
      <c r="ELO118" s="11"/>
      <c r="ELP118" s="11"/>
      <c r="ELQ118" s="11"/>
      <c r="ELR118" s="11"/>
      <c r="ELS118" s="11"/>
      <c r="ELT118" s="11"/>
      <c r="ELU118" s="11"/>
      <c r="ELV118" s="11"/>
      <c r="ELW118" s="11"/>
      <c r="ELX118" s="11"/>
      <c r="ELY118" s="11"/>
      <c r="ELZ118" s="11"/>
    </row>
    <row r="119" spans="1:346 1276:3718">
      <c r="C119" s="166" t="s">
        <v>1016</v>
      </c>
      <c r="D119" s="223">
        <f t="shared" si="5"/>
        <v>0</v>
      </c>
      <c r="E119" s="88" t="s">
        <v>540</v>
      </c>
      <c r="F119" s="219"/>
      <c r="G119" s="92"/>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c r="HJ119" s="11"/>
      <c r="HK119" s="11"/>
      <c r="HL119" s="11"/>
      <c r="HM119" s="11"/>
      <c r="HN119" s="11"/>
      <c r="HO119" s="11"/>
      <c r="HP119" s="11"/>
      <c r="HQ119" s="11"/>
      <c r="HR119" s="11"/>
      <c r="HS119" s="11"/>
      <c r="HT119" s="11"/>
      <c r="HU119" s="11"/>
      <c r="HV119" s="11"/>
      <c r="HW119" s="11"/>
      <c r="HX119" s="11"/>
      <c r="HY119" s="11"/>
      <c r="HZ119" s="11"/>
      <c r="IA119" s="11"/>
      <c r="IB119" s="11"/>
      <c r="IC119" s="11"/>
      <c r="ID119" s="11"/>
      <c r="IE119" s="11"/>
      <c r="IF119" s="11"/>
      <c r="IG119" s="11"/>
      <c r="IH119" s="11"/>
      <c r="II119" s="11"/>
      <c r="IJ119" s="11"/>
      <c r="IK119" s="11"/>
      <c r="IL119" s="11"/>
      <c r="IM119" s="11"/>
      <c r="IN119" s="11"/>
      <c r="IO119" s="11"/>
      <c r="IP119" s="11"/>
      <c r="IQ119" s="11"/>
      <c r="IR119" s="11"/>
      <c r="IS119" s="11"/>
      <c r="IT119" s="11"/>
      <c r="IU119" s="11"/>
      <c r="IV119" s="11"/>
      <c r="IW119" s="11"/>
      <c r="IX119" s="11"/>
      <c r="IY119" s="11"/>
      <c r="IZ119" s="11"/>
      <c r="JA119" s="11"/>
      <c r="JB119" s="11"/>
      <c r="JC119" s="11"/>
      <c r="JD119" s="11"/>
      <c r="JE119" s="11"/>
      <c r="JF119" s="11"/>
      <c r="JG119" s="11"/>
      <c r="JH119" s="11"/>
      <c r="JI119" s="11"/>
      <c r="JJ119" s="11"/>
      <c r="JK119" s="11"/>
      <c r="JL119" s="11"/>
      <c r="JM119" s="11"/>
      <c r="JN119" s="11"/>
      <c r="JO119" s="11"/>
      <c r="JP119" s="11"/>
      <c r="JQ119" s="11"/>
      <c r="JR119" s="11"/>
      <c r="JS119" s="11"/>
      <c r="JT119" s="11"/>
      <c r="JU119" s="11"/>
      <c r="JV119" s="11"/>
      <c r="JW119" s="11"/>
      <c r="JX119" s="11"/>
      <c r="JY119" s="11"/>
      <c r="JZ119" s="11"/>
      <c r="KA119" s="11"/>
      <c r="KB119" s="11"/>
      <c r="KC119" s="11"/>
      <c r="KD119" s="11"/>
      <c r="KE119" s="11"/>
      <c r="KF119" s="11"/>
      <c r="KG119" s="11"/>
      <c r="KH119" s="11"/>
      <c r="KI119" s="11"/>
      <c r="KJ119" s="11"/>
      <c r="KK119" s="11"/>
      <c r="KL119" s="11"/>
      <c r="KM119" s="11"/>
      <c r="KN119" s="11"/>
      <c r="KO119" s="11"/>
      <c r="KP119" s="11"/>
      <c r="KQ119" s="11"/>
      <c r="KR119" s="11"/>
      <c r="KS119" s="11"/>
      <c r="KT119" s="11"/>
      <c r="KU119" s="11"/>
      <c r="KV119" s="11"/>
      <c r="KW119" s="11"/>
      <c r="KX119" s="11"/>
      <c r="KY119" s="11"/>
      <c r="KZ119" s="11"/>
      <c r="LA119" s="11"/>
      <c r="LB119" s="11"/>
      <c r="LC119" s="11"/>
      <c r="LD119" s="11"/>
      <c r="LE119" s="11"/>
      <c r="LF119" s="11"/>
      <c r="LG119" s="11"/>
      <c r="LH119" s="11"/>
      <c r="LI119" s="11"/>
      <c r="LJ119" s="11"/>
      <c r="LK119" s="11"/>
      <c r="LL119" s="11"/>
      <c r="LM119" s="11"/>
      <c r="LN119" s="11"/>
      <c r="LO119" s="11"/>
      <c r="LP119" s="11"/>
      <c r="LQ119" s="11"/>
      <c r="LR119" s="11"/>
      <c r="LS119" s="11"/>
      <c r="LT119" s="11"/>
      <c r="LU119" s="11"/>
      <c r="LV119" s="11"/>
      <c r="LW119" s="11"/>
      <c r="LX119" s="11"/>
      <c r="LY119" s="11"/>
      <c r="LZ119" s="11"/>
      <c r="MA119" s="11"/>
      <c r="MB119" s="11"/>
      <c r="MC119" s="11"/>
      <c r="MD119" s="11"/>
      <c r="ME119" s="11"/>
      <c r="MF119" s="11"/>
      <c r="MG119" s="11"/>
      <c r="MH119" s="11"/>
      <c r="AWB119" s="11"/>
      <c r="AWC119" s="11"/>
      <c r="AWD119" s="11"/>
      <c r="AWE119" s="11"/>
      <c r="AWF119" s="11"/>
      <c r="AWG119" s="11"/>
      <c r="AWH119" s="11"/>
      <c r="AWI119" s="11"/>
      <c r="AWJ119" s="11"/>
      <c r="AWK119" s="11"/>
      <c r="AWL119" s="11"/>
      <c r="AWM119" s="11"/>
      <c r="AWN119" s="11"/>
      <c r="AWO119" s="11"/>
      <c r="AWP119" s="11"/>
      <c r="AWQ119" s="11"/>
      <c r="AWR119" s="11"/>
      <c r="AWS119" s="11"/>
      <c r="AWT119" s="11"/>
      <c r="AWU119" s="11"/>
      <c r="AWV119" s="11"/>
      <c r="AWW119" s="11"/>
      <c r="AWX119" s="11"/>
      <c r="AWY119" s="11"/>
      <c r="AWZ119" s="11"/>
      <c r="AXA119" s="11"/>
      <c r="AXB119" s="11"/>
      <c r="AXC119" s="11"/>
      <c r="AXD119" s="11"/>
      <c r="AXE119" s="11"/>
      <c r="AXF119" s="11"/>
      <c r="AXG119" s="11"/>
      <c r="AXH119" s="11"/>
      <c r="AXI119" s="11"/>
      <c r="AXJ119" s="11"/>
      <c r="AXK119" s="11"/>
      <c r="AXL119" s="11"/>
      <c r="AXM119" s="11"/>
      <c r="AXN119" s="11"/>
      <c r="AXO119" s="11"/>
      <c r="AXP119" s="11"/>
      <c r="AXQ119" s="11"/>
      <c r="AXR119" s="11"/>
      <c r="AXS119" s="11"/>
      <c r="AXT119" s="11"/>
      <c r="AXU119" s="11"/>
      <c r="AXV119" s="11"/>
      <c r="AXW119" s="11"/>
      <c r="AXX119" s="11"/>
      <c r="AXY119" s="11"/>
      <c r="AXZ119" s="11"/>
      <c r="AYA119" s="11"/>
      <c r="AYB119" s="11"/>
      <c r="AYC119" s="11"/>
      <c r="AYD119" s="11"/>
      <c r="AYE119" s="11"/>
      <c r="AYF119" s="11"/>
      <c r="AYG119" s="11"/>
      <c r="AYH119" s="11"/>
      <c r="AYI119" s="11"/>
      <c r="AYJ119" s="11"/>
      <c r="AYK119" s="11"/>
      <c r="AYL119" s="11"/>
      <c r="AYM119" s="11"/>
      <c r="AYN119" s="11"/>
      <c r="AYO119" s="11"/>
      <c r="AYP119" s="11"/>
      <c r="AYQ119" s="11"/>
      <c r="AYR119" s="11"/>
      <c r="AYS119" s="11"/>
      <c r="AYT119" s="11"/>
      <c r="AYU119" s="11"/>
      <c r="AYV119" s="11"/>
      <c r="AYW119" s="11"/>
      <c r="AYX119" s="11"/>
      <c r="AYY119" s="11"/>
      <c r="AYZ119" s="11"/>
      <c r="AZA119" s="11"/>
      <c r="AZB119" s="11"/>
      <c r="AZC119" s="11"/>
      <c r="AZD119" s="11"/>
      <c r="AZE119" s="11"/>
      <c r="AZF119" s="11"/>
      <c r="AZG119" s="11"/>
      <c r="AZH119" s="11"/>
      <c r="AZI119" s="11"/>
      <c r="AZJ119" s="11"/>
      <c r="AZK119" s="11"/>
      <c r="AZL119" s="11"/>
      <c r="AZM119" s="11"/>
      <c r="AZN119" s="11"/>
      <c r="AZO119" s="11"/>
      <c r="AZP119" s="11"/>
      <c r="AZQ119" s="11"/>
      <c r="AZR119" s="11"/>
      <c r="AZS119" s="11"/>
      <c r="AZT119" s="11"/>
      <c r="AZU119" s="11"/>
      <c r="AZV119" s="11"/>
      <c r="AZW119" s="11"/>
      <c r="AZX119" s="11"/>
      <c r="AZY119" s="11"/>
      <c r="AZZ119" s="11"/>
      <c r="BAA119" s="11"/>
      <c r="BAB119" s="11"/>
      <c r="BAC119" s="11"/>
      <c r="BAD119" s="11"/>
      <c r="BAE119" s="11"/>
      <c r="BAF119" s="11"/>
      <c r="BAG119" s="11"/>
      <c r="BAH119" s="11"/>
      <c r="BAI119" s="11"/>
      <c r="BAJ119" s="11"/>
      <c r="BAK119" s="11"/>
      <c r="BAL119" s="11"/>
      <c r="BAM119" s="11"/>
      <c r="BAN119" s="11"/>
      <c r="BAO119" s="11"/>
      <c r="BAP119" s="11"/>
      <c r="BAQ119" s="11"/>
      <c r="BAR119" s="11"/>
      <c r="BAS119" s="11"/>
      <c r="BAT119" s="11"/>
      <c r="BAU119" s="11"/>
      <c r="BAV119" s="11"/>
      <c r="BAW119" s="11"/>
      <c r="BAX119" s="11"/>
      <c r="BAY119" s="11"/>
      <c r="BAZ119" s="11"/>
      <c r="BBA119" s="11"/>
      <c r="BBB119" s="11"/>
      <c r="BBC119" s="11"/>
      <c r="BBD119" s="11"/>
      <c r="BBE119" s="11"/>
      <c r="BBF119" s="11"/>
      <c r="BBG119" s="11"/>
      <c r="BBH119" s="11"/>
      <c r="BBI119" s="11"/>
      <c r="BBJ119" s="11"/>
      <c r="BBK119" s="11"/>
      <c r="BBL119" s="11"/>
      <c r="BBM119" s="11"/>
      <c r="BBN119" s="11"/>
      <c r="BBO119" s="11"/>
      <c r="BBP119" s="11"/>
      <c r="BBQ119" s="11"/>
      <c r="BBR119" s="11"/>
      <c r="BBS119" s="11"/>
      <c r="BBT119" s="11"/>
      <c r="BBU119" s="11"/>
      <c r="BBV119" s="11"/>
      <c r="BBW119" s="11"/>
      <c r="BBX119" s="11"/>
      <c r="BBY119" s="11"/>
      <c r="BBZ119" s="11"/>
      <c r="BCA119" s="11"/>
      <c r="BCB119" s="11"/>
      <c r="BCC119" s="11"/>
      <c r="BCD119" s="11"/>
      <c r="BCE119" s="11"/>
      <c r="BCF119" s="11"/>
      <c r="BCG119" s="11"/>
      <c r="BCH119" s="11"/>
      <c r="BCI119" s="11"/>
      <c r="BCJ119" s="11"/>
      <c r="BCK119" s="11"/>
      <c r="BCL119" s="11"/>
      <c r="BCM119" s="11"/>
      <c r="BCN119" s="11"/>
      <c r="BCO119" s="11"/>
      <c r="BCP119" s="11"/>
      <c r="BCQ119" s="11"/>
      <c r="BCR119" s="11"/>
      <c r="BCS119" s="11"/>
      <c r="BCT119" s="11"/>
      <c r="BCU119" s="11"/>
      <c r="BCV119" s="11"/>
      <c r="BCW119" s="11"/>
      <c r="BCX119" s="11"/>
      <c r="BCY119" s="11"/>
      <c r="BCZ119" s="11"/>
      <c r="BDA119" s="11"/>
      <c r="BDB119" s="11"/>
      <c r="BDC119" s="11"/>
      <c r="BDD119" s="11"/>
      <c r="BDE119" s="11"/>
      <c r="BDF119" s="11"/>
      <c r="BDG119" s="11"/>
      <c r="BDH119" s="11"/>
      <c r="BDI119" s="11"/>
      <c r="BDJ119" s="11"/>
      <c r="BDK119" s="11"/>
      <c r="BDL119" s="11"/>
      <c r="BDM119" s="11"/>
      <c r="BDN119" s="11"/>
      <c r="BDO119" s="11"/>
      <c r="BDP119" s="11"/>
      <c r="BDQ119" s="11"/>
      <c r="BDR119" s="11"/>
      <c r="BDS119" s="11"/>
      <c r="BDT119" s="11"/>
      <c r="BDU119" s="11"/>
      <c r="BDV119" s="11"/>
      <c r="BDW119" s="11"/>
      <c r="BDX119" s="11"/>
      <c r="BDY119" s="11"/>
      <c r="BDZ119" s="11"/>
      <c r="BEA119" s="11"/>
      <c r="BEB119" s="11"/>
      <c r="BEC119" s="11"/>
      <c r="BED119" s="11"/>
      <c r="BEE119" s="11"/>
      <c r="BEF119" s="11"/>
      <c r="BEG119" s="11"/>
      <c r="BEH119" s="11"/>
      <c r="BEI119" s="11"/>
      <c r="BEJ119" s="11"/>
      <c r="BEK119" s="11"/>
      <c r="BEL119" s="11"/>
      <c r="BEM119" s="11"/>
      <c r="BEN119" s="11"/>
      <c r="BEO119" s="11"/>
      <c r="BEP119" s="11"/>
      <c r="BEQ119" s="11"/>
      <c r="BER119" s="11"/>
      <c r="BES119" s="11"/>
      <c r="BET119" s="11"/>
      <c r="BEU119" s="11"/>
      <c r="BEV119" s="11"/>
      <c r="BEW119" s="11"/>
      <c r="BEX119" s="11"/>
      <c r="BEY119" s="11"/>
      <c r="BEZ119" s="11"/>
      <c r="BFA119" s="11"/>
      <c r="BFB119" s="11"/>
      <c r="BFC119" s="11"/>
      <c r="BFD119" s="11"/>
      <c r="BFE119" s="11"/>
      <c r="BFF119" s="11"/>
      <c r="BFG119" s="11"/>
      <c r="BFH119" s="11"/>
      <c r="BFI119" s="11"/>
      <c r="BFJ119" s="11"/>
      <c r="BFK119" s="11"/>
      <c r="BFL119" s="11"/>
      <c r="BFM119" s="11"/>
      <c r="BFN119" s="11"/>
      <c r="BFO119" s="11"/>
      <c r="BFP119" s="11"/>
      <c r="BFQ119" s="11"/>
      <c r="BFR119" s="11"/>
      <c r="BFS119" s="11"/>
      <c r="BFT119" s="11"/>
      <c r="BFU119" s="11"/>
      <c r="BFV119" s="11"/>
      <c r="BFW119" s="11"/>
      <c r="BFX119" s="11"/>
      <c r="BFY119" s="11"/>
      <c r="BFZ119" s="11"/>
      <c r="BGA119" s="11"/>
      <c r="BGB119" s="11"/>
      <c r="BGC119" s="11"/>
      <c r="BGD119" s="11"/>
      <c r="BGE119" s="11"/>
      <c r="BGF119" s="11"/>
      <c r="BGG119" s="11"/>
      <c r="BGH119" s="11"/>
      <c r="BGI119" s="11"/>
      <c r="BGJ119" s="11"/>
      <c r="BGK119" s="11"/>
      <c r="BGL119" s="11"/>
      <c r="BGM119" s="11"/>
      <c r="BGN119" s="11"/>
      <c r="BGO119" s="11"/>
      <c r="BGP119" s="11"/>
      <c r="BGQ119" s="11"/>
      <c r="BGR119" s="11"/>
      <c r="BGS119" s="11"/>
      <c r="BGT119" s="11"/>
      <c r="BGU119" s="11"/>
      <c r="BGV119" s="11"/>
      <c r="BGW119" s="11"/>
      <c r="BGX119" s="11"/>
      <c r="BGY119" s="11"/>
      <c r="BGZ119" s="11"/>
      <c r="BHA119" s="11"/>
      <c r="BHB119" s="11"/>
      <c r="BHC119" s="11"/>
      <c r="BHD119" s="11"/>
      <c r="BHE119" s="11"/>
      <c r="BHF119" s="11"/>
      <c r="BHG119" s="11"/>
      <c r="BHH119" s="11"/>
      <c r="BHI119" s="11"/>
      <c r="BHJ119" s="11"/>
      <c r="BHK119" s="11"/>
      <c r="BHL119" s="11"/>
      <c r="BHM119" s="11"/>
      <c r="BHN119" s="11"/>
      <c r="BHO119" s="11"/>
      <c r="BHP119" s="11"/>
      <c r="BHQ119" s="11"/>
      <c r="BHR119" s="11"/>
      <c r="BHS119" s="11"/>
      <c r="BHT119" s="11"/>
      <c r="BHU119" s="11"/>
      <c r="BHV119" s="11"/>
      <c r="BHW119" s="11"/>
      <c r="BHX119" s="11"/>
      <c r="BHY119" s="11"/>
      <c r="BHZ119" s="11"/>
      <c r="BIA119" s="11"/>
      <c r="BIB119" s="11"/>
      <c r="BIC119" s="11"/>
      <c r="BID119" s="11"/>
      <c r="BIE119" s="11"/>
      <c r="BIF119" s="11"/>
      <c r="BIG119" s="11"/>
      <c r="BIH119" s="11"/>
      <c r="BII119" s="11"/>
      <c r="BIJ119" s="11"/>
      <c r="BIK119" s="11"/>
      <c r="BIL119" s="11"/>
      <c r="BIM119" s="11"/>
      <c r="BIN119" s="11"/>
      <c r="BIO119" s="11"/>
      <c r="BIP119" s="11"/>
      <c r="BIQ119" s="11"/>
      <c r="BIR119" s="11"/>
      <c r="BIS119" s="11"/>
      <c r="BIT119" s="11"/>
      <c r="BIU119" s="11"/>
      <c r="BIV119" s="11"/>
      <c r="BIW119" s="11"/>
      <c r="BIX119" s="11"/>
      <c r="BIY119" s="11"/>
      <c r="BIZ119" s="11"/>
      <c r="BJA119" s="11"/>
      <c r="BJB119" s="11"/>
      <c r="BJC119" s="11"/>
      <c r="BJD119" s="11"/>
      <c r="BJE119" s="11"/>
      <c r="BJF119" s="11"/>
      <c r="BJG119" s="11"/>
      <c r="BJH119" s="11"/>
      <c r="BJI119" s="11"/>
      <c r="BJJ119" s="11"/>
      <c r="BJK119" s="11"/>
      <c r="BJL119" s="11"/>
      <c r="BJM119" s="11"/>
      <c r="BJN119" s="11"/>
      <c r="BJO119" s="11"/>
      <c r="BJP119" s="11"/>
      <c r="BJQ119" s="11"/>
      <c r="BJR119" s="11"/>
      <c r="BJS119" s="11"/>
      <c r="BJT119" s="11"/>
      <c r="BJU119" s="11"/>
      <c r="BJV119" s="11"/>
      <c r="BJW119" s="11"/>
      <c r="BJX119" s="11"/>
      <c r="BJY119" s="11"/>
      <c r="BJZ119" s="11"/>
      <c r="BKA119" s="11"/>
      <c r="BKB119" s="11"/>
      <c r="BKC119" s="11"/>
      <c r="BKD119" s="11"/>
      <c r="BKE119" s="11"/>
      <c r="BKF119" s="11"/>
      <c r="BKG119" s="11"/>
      <c r="BKH119" s="11"/>
      <c r="BKI119" s="11"/>
      <c r="BKJ119" s="11"/>
      <c r="BKK119" s="11"/>
      <c r="BKL119" s="11"/>
      <c r="BKM119" s="11"/>
      <c r="BKN119" s="11"/>
      <c r="BKO119" s="11"/>
      <c r="BKP119" s="11"/>
      <c r="BKQ119" s="11"/>
      <c r="BKR119" s="11"/>
      <c r="BKS119" s="11"/>
      <c r="BKT119" s="11"/>
      <c r="BKU119" s="11"/>
      <c r="BKV119" s="11"/>
      <c r="BKW119" s="11"/>
      <c r="BKX119" s="11"/>
      <c r="BKY119" s="11"/>
      <c r="BKZ119" s="11"/>
      <c r="BLA119" s="11"/>
      <c r="BLB119" s="11"/>
      <c r="BLC119" s="11"/>
      <c r="BLD119" s="11"/>
      <c r="BLE119" s="11"/>
      <c r="BLF119" s="11"/>
      <c r="BLG119" s="11"/>
      <c r="BLH119" s="11"/>
      <c r="BLI119" s="11"/>
      <c r="BLJ119" s="11"/>
      <c r="BLK119" s="11"/>
      <c r="BLL119" s="11"/>
      <c r="BLM119" s="11"/>
      <c r="BLN119" s="11"/>
      <c r="BLO119" s="11"/>
      <c r="BLP119" s="11"/>
      <c r="BLQ119" s="11"/>
      <c r="BLR119" s="11"/>
      <c r="BLS119" s="11"/>
      <c r="BLT119" s="11"/>
      <c r="BLU119" s="11"/>
      <c r="BLV119" s="11"/>
      <c r="BLW119" s="11"/>
      <c r="BLX119" s="11"/>
      <c r="BLY119" s="11"/>
      <c r="BLZ119" s="11"/>
      <c r="BMA119" s="11"/>
      <c r="BMB119" s="11"/>
      <c r="BMC119" s="11"/>
      <c r="BMD119" s="11"/>
      <c r="BME119" s="11"/>
      <c r="BMF119" s="11"/>
      <c r="BMG119" s="11"/>
      <c r="BMH119" s="11"/>
      <c r="BMI119" s="11"/>
      <c r="BMJ119" s="11"/>
      <c r="BMK119" s="11"/>
      <c r="BML119" s="11"/>
      <c r="BMM119" s="11"/>
      <c r="BMN119" s="11"/>
      <c r="BMO119" s="11"/>
      <c r="BMP119" s="11"/>
      <c r="BMQ119" s="11"/>
      <c r="BMR119" s="11"/>
      <c r="BMS119" s="11"/>
      <c r="BMT119" s="11"/>
      <c r="BMU119" s="11"/>
      <c r="BMV119" s="11"/>
      <c r="BMW119" s="11"/>
      <c r="BMX119" s="11"/>
      <c r="BMY119" s="11"/>
      <c r="BMZ119" s="11"/>
      <c r="BNA119" s="11"/>
      <c r="BNB119" s="11"/>
      <c r="BNC119" s="11"/>
      <c r="BND119" s="11"/>
      <c r="BNE119" s="11"/>
      <c r="BNF119" s="11"/>
      <c r="BNG119" s="11"/>
      <c r="BNH119" s="11"/>
      <c r="BNI119" s="11"/>
      <c r="BNJ119" s="11"/>
      <c r="BNK119" s="11"/>
      <c r="BNL119" s="11"/>
      <c r="BNM119" s="11"/>
      <c r="BNN119" s="11"/>
      <c r="BNO119" s="11"/>
      <c r="BNP119" s="11"/>
      <c r="BNQ119" s="11"/>
      <c r="BNR119" s="11"/>
      <c r="BNS119" s="11"/>
      <c r="BNT119" s="11"/>
      <c r="BNU119" s="11"/>
      <c r="BNV119" s="11"/>
      <c r="BNW119" s="11"/>
      <c r="BNX119" s="11"/>
      <c r="BNY119" s="11"/>
      <c r="BNZ119" s="11"/>
      <c r="BOA119" s="11"/>
      <c r="BOB119" s="11"/>
      <c r="BOC119" s="11"/>
      <c r="BOD119" s="11"/>
      <c r="BOE119" s="11"/>
      <c r="BOF119" s="11"/>
      <c r="BOG119" s="11"/>
      <c r="BOH119" s="11"/>
      <c r="BOI119" s="11"/>
      <c r="BOJ119" s="11"/>
      <c r="BOK119" s="11"/>
      <c r="BOL119" s="11"/>
      <c r="BOM119" s="11"/>
      <c r="BON119" s="11"/>
      <c r="BOO119" s="11"/>
      <c r="BOP119" s="11"/>
      <c r="BOQ119" s="11"/>
      <c r="BOR119" s="11"/>
      <c r="BOS119" s="11"/>
      <c r="BOT119" s="11"/>
      <c r="BOU119" s="11"/>
      <c r="BOV119" s="11"/>
      <c r="BOW119" s="11"/>
      <c r="BOX119" s="11"/>
      <c r="BOY119" s="11"/>
      <c r="BOZ119" s="11"/>
      <c r="BPA119" s="11"/>
      <c r="BPB119" s="11"/>
      <c r="BPC119" s="11"/>
      <c r="BPD119" s="11"/>
      <c r="BPE119" s="11"/>
      <c r="BPF119" s="11"/>
      <c r="BPG119" s="11"/>
      <c r="BPH119" s="11"/>
      <c r="BPI119" s="11"/>
      <c r="BPJ119" s="11"/>
      <c r="BPK119" s="11"/>
      <c r="BPL119" s="11"/>
      <c r="BPM119" s="11"/>
      <c r="BPN119" s="11"/>
      <c r="BPO119" s="11"/>
      <c r="BPP119" s="11"/>
      <c r="BPQ119" s="11"/>
      <c r="BPR119" s="11"/>
      <c r="BPS119" s="11"/>
      <c r="BPT119" s="11"/>
      <c r="BPU119" s="11"/>
      <c r="BPV119" s="11"/>
      <c r="BPW119" s="11"/>
      <c r="BPX119" s="11"/>
      <c r="BPY119" s="11"/>
      <c r="BPZ119" s="11"/>
      <c r="BQA119" s="11"/>
      <c r="BQB119" s="11"/>
      <c r="BQC119" s="11"/>
      <c r="BQD119" s="11"/>
      <c r="BQE119" s="11"/>
      <c r="BQF119" s="11"/>
      <c r="BQG119" s="11"/>
      <c r="BQH119" s="11"/>
      <c r="BQI119" s="11"/>
      <c r="BQJ119" s="11"/>
      <c r="BQK119" s="11"/>
      <c r="BQL119" s="11"/>
      <c r="BQM119" s="11"/>
      <c r="BQN119" s="11"/>
      <c r="BQO119" s="11"/>
      <c r="BQP119" s="11"/>
      <c r="BQQ119" s="11"/>
      <c r="BQR119" s="11"/>
      <c r="BQS119" s="11"/>
      <c r="BQT119" s="11"/>
      <c r="BQU119" s="11"/>
      <c r="BQV119" s="11"/>
      <c r="BQW119" s="11"/>
      <c r="BQX119" s="11"/>
      <c r="BQY119" s="11"/>
      <c r="BQZ119" s="11"/>
      <c r="BRA119" s="11"/>
      <c r="BRB119" s="11"/>
      <c r="BRC119" s="11"/>
      <c r="BRD119" s="11"/>
      <c r="BRE119" s="11"/>
      <c r="BRF119" s="11"/>
      <c r="BRG119" s="11"/>
      <c r="BRH119" s="11"/>
      <c r="BRI119" s="11"/>
      <c r="BRJ119" s="11"/>
      <c r="BRK119" s="11"/>
      <c r="BRL119" s="11"/>
      <c r="BRM119" s="11"/>
      <c r="BRN119" s="11"/>
      <c r="BRO119" s="11"/>
      <c r="BRP119" s="11"/>
      <c r="BRQ119" s="11"/>
      <c r="BRR119" s="11"/>
      <c r="BRS119" s="11"/>
      <c r="BRT119" s="11"/>
      <c r="BRU119" s="11"/>
      <c r="BRV119" s="11"/>
      <c r="BRW119" s="11"/>
      <c r="BRX119" s="11"/>
      <c r="BRY119" s="11"/>
      <c r="BRZ119" s="11"/>
      <c r="BSA119" s="11"/>
      <c r="BSB119" s="11"/>
      <c r="BSC119" s="11"/>
      <c r="BSD119" s="11"/>
      <c r="BSE119" s="11"/>
      <c r="BSF119" s="11"/>
      <c r="BSG119" s="11"/>
      <c r="BSH119" s="11"/>
      <c r="BSI119" s="11"/>
      <c r="BSJ119" s="11"/>
      <c r="BSK119" s="11"/>
      <c r="BSL119" s="11"/>
      <c r="BSM119" s="11"/>
      <c r="BSN119" s="11"/>
      <c r="BSO119" s="11"/>
      <c r="BSP119" s="11"/>
      <c r="BSQ119" s="11"/>
      <c r="BSR119" s="11"/>
      <c r="BSS119" s="11"/>
      <c r="BST119" s="11"/>
      <c r="BSU119" s="11"/>
      <c r="BSV119" s="11"/>
      <c r="BSW119" s="11"/>
      <c r="BSX119" s="11"/>
      <c r="BSY119" s="11"/>
      <c r="BSZ119" s="11"/>
      <c r="BTA119" s="11"/>
      <c r="BTB119" s="11"/>
      <c r="BTC119" s="11"/>
      <c r="BTD119" s="11"/>
      <c r="BTE119" s="11"/>
      <c r="BTF119" s="11"/>
      <c r="BTG119" s="11"/>
      <c r="BTH119" s="11"/>
      <c r="BTI119" s="11"/>
      <c r="BTJ119" s="11"/>
      <c r="BTK119" s="11"/>
      <c r="BTL119" s="11"/>
      <c r="BTM119" s="11"/>
      <c r="BTN119" s="11"/>
      <c r="BTO119" s="11"/>
      <c r="BTP119" s="11"/>
      <c r="BTQ119" s="11"/>
      <c r="BTR119" s="11"/>
      <c r="BTS119" s="11"/>
      <c r="BTT119" s="11"/>
      <c r="BTU119" s="11"/>
      <c r="BTV119" s="11"/>
      <c r="BTW119" s="11"/>
      <c r="BTX119" s="11"/>
      <c r="BTY119" s="11"/>
      <c r="BTZ119" s="11"/>
      <c r="BUA119" s="11"/>
      <c r="BUB119" s="11"/>
      <c r="BUC119" s="11"/>
      <c r="BUD119" s="11"/>
      <c r="BUE119" s="11"/>
      <c r="BUF119" s="11"/>
      <c r="BUG119" s="11"/>
      <c r="BUH119" s="11"/>
      <c r="BUI119" s="11"/>
      <c r="BUJ119" s="11"/>
      <c r="BUK119" s="11"/>
      <c r="BUL119" s="11"/>
      <c r="BUM119" s="11"/>
      <c r="BUN119" s="11"/>
      <c r="BUO119" s="11"/>
      <c r="BUP119" s="11"/>
      <c r="BUQ119" s="11"/>
      <c r="BUR119" s="11"/>
      <c r="BUS119" s="11"/>
      <c r="BUT119" s="11"/>
      <c r="BUU119" s="11"/>
      <c r="BUV119" s="11"/>
      <c r="BUW119" s="11"/>
      <c r="BUX119" s="11"/>
      <c r="BUY119" s="11"/>
      <c r="BUZ119" s="11"/>
      <c r="BVA119" s="11"/>
      <c r="BVB119" s="11"/>
      <c r="BVC119" s="11"/>
      <c r="BVD119" s="11"/>
      <c r="BVE119" s="11"/>
      <c r="BVF119" s="11"/>
      <c r="BVG119" s="11"/>
      <c r="BVH119" s="11"/>
      <c r="BVI119" s="11"/>
      <c r="BVJ119" s="11"/>
      <c r="BVK119" s="11"/>
      <c r="BVL119" s="11"/>
      <c r="BVM119" s="11"/>
      <c r="BVN119" s="11"/>
      <c r="BVO119" s="11"/>
      <c r="BVP119" s="11"/>
      <c r="BVQ119" s="11"/>
      <c r="BVR119" s="11"/>
      <c r="BVS119" s="11"/>
      <c r="BVT119" s="11"/>
      <c r="BVU119" s="11"/>
      <c r="BVV119" s="11"/>
      <c r="BVW119" s="11"/>
      <c r="BVX119" s="11"/>
      <c r="BVY119" s="11"/>
      <c r="BVZ119" s="11"/>
      <c r="BWA119" s="11"/>
      <c r="BWB119" s="11"/>
      <c r="BWC119" s="11"/>
      <c r="BWD119" s="11"/>
      <c r="BWE119" s="11"/>
      <c r="BWF119" s="11"/>
      <c r="BWG119" s="11"/>
      <c r="BWH119" s="11"/>
      <c r="BWI119" s="11"/>
      <c r="BWJ119" s="11"/>
      <c r="BWK119" s="11"/>
      <c r="BWL119" s="11"/>
      <c r="BWM119" s="11"/>
      <c r="BWN119" s="11"/>
      <c r="BWO119" s="11"/>
      <c r="BWP119" s="11"/>
      <c r="BWQ119" s="11"/>
      <c r="BWR119" s="11"/>
      <c r="BWS119" s="11"/>
      <c r="BWT119" s="11"/>
      <c r="BWU119" s="11"/>
      <c r="BWV119" s="11"/>
      <c r="BWW119" s="11"/>
      <c r="BWX119" s="11"/>
      <c r="BWY119" s="11"/>
      <c r="BWZ119" s="11"/>
      <c r="BXA119" s="11"/>
      <c r="BXB119" s="11"/>
      <c r="BXC119" s="11"/>
      <c r="BXD119" s="11"/>
      <c r="BXE119" s="11"/>
      <c r="BXF119" s="11"/>
      <c r="BXG119" s="11"/>
      <c r="BXH119" s="11"/>
      <c r="BXI119" s="11"/>
      <c r="BXJ119" s="11"/>
      <c r="BXK119" s="11"/>
      <c r="BXL119" s="11"/>
      <c r="BXM119" s="11"/>
      <c r="BXN119" s="11"/>
      <c r="BXO119" s="11"/>
      <c r="BXP119" s="11"/>
      <c r="BXQ119" s="11"/>
      <c r="BXR119" s="11"/>
      <c r="BXS119" s="11"/>
      <c r="BXT119" s="11"/>
      <c r="BXU119" s="11"/>
      <c r="BXV119" s="11"/>
      <c r="BXW119" s="11"/>
      <c r="BXX119" s="11"/>
      <c r="BXY119" s="11"/>
      <c r="BXZ119" s="11"/>
      <c r="BYA119" s="11"/>
      <c r="BYB119" s="11"/>
      <c r="BYC119" s="11"/>
      <c r="BYD119" s="11"/>
      <c r="BYE119" s="11"/>
      <c r="BYF119" s="11"/>
      <c r="BYG119" s="11"/>
      <c r="BYH119" s="11"/>
      <c r="BYI119" s="11"/>
      <c r="BYJ119" s="11"/>
      <c r="BYK119" s="11"/>
      <c r="BYL119" s="11"/>
      <c r="BYM119" s="11"/>
      <c r="BYN119" s="11"/>
      <c r="BYO119" s="11"/>
      <c r="BYP119" s="11"/>
      <c r="BYQ119" s="11"/>
      <c r="BYR119" s="11"/>
      <c r="BYS119" s="11"/>
      <c r="BYT119" s="11"/>
      <c r="BYU119" s="11"/>
      <c r="BYV119" s="11"/>
      <c r="BYW119" s="11"/>
      <c r="BYX119" s="11"/>
      <c r="BYY119" s="11"/>
      <c r="BYZ119" s="11"/>
      <c r="BZA119" s="11"/>
      <c r="BZB119" s="11"/>
      <c r="BZC119" s="11"/>
      <c r="BZD119" s="11"/>
      <c r="BZE119" s="11"/>
      <c r="BZF119" s="11"/>
      <c r="BZG119" s="11"/>
      <c r="BZH119" s="11"/>
      <c r="BZI119" s="11"/>
      <c r="BZJ119" s="11"/>
      <c r="BZK119" s="11"/>
      <c r="BZL119" s="11"/>
      <c r="BZM119" s="11"/>
      <c r="BZN119" s="11"/>
      <c r="BZO119" s="11"/>
      <c r="BZP119" s="11"/>
      <c r="BZQ119" s="11"/>
      <c r="BZR119" s="11"/>
      <c r="BZS119" s="11"/>
      <c r="BZT119" s="11"/>
      <c r="BZU119" s="11"/>
      <c r="BZV119" s="11"/>
      <c r="BZW119" s="11"/>
      <c r="BZX119" s="11"/>
      <c r="BZY119" s="11"/>
      <c r="BZZ119" s="11"/>
      <c r="CAA119" s="11"/>
      <c r="CAB119" s="11"/>
      <c r="CAC119" s="11"/>
      <c r="CAD119" s="11"/>
      <c r="CAE119" s="11"/>
      <c r="CAF119" s="11"/>
      <c r="CAG119" s="11"/>
      <c r="CAH119" s="11"/>
      <c r="CAI119" s="11"/>
      <c r="CAJ119" s="11"/>
      <c r="CAK119" s="11"/>
      <c r="CAL119" s="11"/>
      <c r="CAM119" s="11"/>
      <c r="CAN119" s="11"/>
      <c r="CAO119" s="11"/>
      <c r="CAP119" s="11"/>
      <c r="CAQ119" s="11"/>
      <c r="CAR119" s="11"/>
      <c r="CAS119" s="11"/>
      <c r="CAT119" s="11"/>
      <c r="CAU119" s="11"/>
      <c r="CAV119" s="11"/>
      <c r="CAW119" s="11"/>
      <c r="CAX119" s="11"/>
      <c r="CAY119" s="11"/>
      <c r="CAZ119" s="11"/>
      <c r="CBA119" s="11"/>
      <c r="CBB119" s="11"/>
      <c r="CBC119" s="11"/>
      <c r="CBD119" s="11"/>
      <c r="CBE119" s="11"/>
      <c r="CBF119" s="11"/>
      <c r="CBG119" s="11"/>
      <c r="CBH119" s="11"/>
      <c r="CBI119" s="11"/>
      <c r="CBJ119" s="11"/>
      <c r="CBK119" s="11"/>
      <c r="CBL119" s="11"/>
      <c r="CBM119" s="11"/>
      <c r="CBN119" s="11"/>
      <c r="CBO119" s="11"/>
      <c r="CBP119" s="11"/>
      <c r="CBQ119" s="11"/>
      <c r="CBR119" s="11"/>
      <c r="CBS119" s="11"/>
      <c r="CBT119" s="11"/>
      <c r="CBU119" s="11"/>
      <c r="CBV119" s="11"/>
      <c r="CBW119" s="11"/>
      <c r="CBX119" s="11"/>
      <c r="CBY119" s="11"/>
      <c r="CBZ119" s="11"/>
      <c r="CCA119" s="11"/>
      <c r="CCB119" s="11"/>
      <c r="CCC119" s="11"/>
      <c r="CCD119" s="11"/>
      <c r="CCE119" s="11"/>
      <c r="CCF119" s="11"/>
      <c r="CCG119" s="11"/>
      <c r="CCH119" s="11"/>
      <c r="CCI119" s="11"/>
      <c r="CCJ119" s="11"/>
      <c r="CCK119" s="11"/>
      <c r="CCL119" s="11"/>
      <c r="CCM119" s="11"/>
      <c r="CCN119" s="11"/>
      <c r="CCO119" s="11"/>
      <c r="CCP119" s="11"/>
      <c r="CCQ119" s="11"/>
      <c r="CCR119" s="11"/>
      <c r="CCS119" s="11"/>
      <c r="CCT119" s="11"/>
      <c r="CCU119" s="11"/>
      <c r="CCV119" s="11"/>
      <c r="CCW119" s="11"/>
      <c r="CCX119" s="11"/>
      <c r="CCY119" s="11"/>
      <c r="CCZ119" s="11"/>
      <c r="CDA119" s="11"/>
      <c r="CDB119" s="11"/>
      <c r="CDC119" s="11"/>
      <c r="CDD119" s="11"/>
      <c r="CDE119" s="11"/>
      <c r="CDF119" s="11"/>
      <c r="CDG119" s="11"/>
      <c r="CDH119" s="11"/>
      <c r="CDI119" s="11"/>
      <c r="CDJ119" s="11"/>
      <c r="CDK119" s="11"/>
      <c r="CDL119" s="11"/>
      <c r="CDM119" s="11"/>
      <c r="CDN119" s="11"/>
      <c r="CDO119" s="11"/>
      <c r="CDP119" s="11"/>
      <c r="CDQ119" s="11"/>
      <c r="CDR119" s="11"/>
      <c r="CDS119" s="11"/>
      <c r="CDT119" s="11"/>
      <c r="CDU119" s="11"/>
      <c r="CDV119" s="11"/>
      <c r="CDW119" s="11"/>
      <c r="CDX119" s="11"/>
      <c r="CDY119" s="11"/>
      <c r="CDZ119" s="11"/>
      <c r="CEA119" s="11"/>
      <c r="CEB119" s="11"/>
      <c r="CEC119" s="11"/>
      <c r="CED119" s="11"/>
      <c r="CEE119" s="11"/>
      <c r="CEF119" s="11"/>
      <c r="CEG119" s="11"/>
      <c r="CEH119" s="11"/>
      <c r="CEI119" s="11"/>
      <c r="CEJ119" s="11"/>
      <c r="CEK119" s="11"/>
      <c r="CEL119" s="11"/>
      <c r="CEM119" s="11"/>
      <c r="CEN119" s="11"/>
      <c r="CEO119" s="11"/>
      <c r="CEP119" s="11"/>
      <c r="CEQ119" s="11"/>
      <c r="CER119" s="11"/>
      <c r="CES119" s="11"/>
      <c r="CET119" s="11"/>
      <c r="CEU119" s="11"/>
      <c r="CEV119" s="11"/>
      <c r="CEW119" s="11"/>
      <c r="CEX119" s="11"/>
      <c r="CEY119" s="11"/>
      <c r="CEZ119" s="11"/>
      <c r="CFA119" s="11"/>
      <c r="CFB119" s="11"/>
      <c r="CFC119" s="11"/>
      <c r="CFD119" s="11"/>
      <c r="CFE119" s="11"/>
      <c r="CFF119" s="11"/>
      <c r="CFG119" s="11"/>
      <c r="CFH119" s="11"/>
      <c r="CFI119" s="11"/>
      <c r="CFJ119" s="11"/>
      <c r="CFK119" s="11"/>
      <c r="CFL119" s="11"/>
      <c r="CFM119" s="11"/>
      <c r="CFN119" s="11"/>
      <c r="CFO119" s="11"/>
      <c r="CFP119" s="11"/>
      <c r="CFQ119" s="11"/>
      <c r="CFR119" s="11"/>
      <c r="CFS119" s="11"/>
      <c r="CFT119" s="11"/>
      <c r="CFU119" s="11"/>
      <c r="CFV119" s="11"/>
      <c r="CFW119" s="11"/>
      <c r="CFX119" s="11"/>
      <c r="CFY119" s="11"/>
      <c r="CFZ119" s="11"/>
      <c r="CGA119" s="11"/>
      <c r="CGB119" s="11"/>
      <c r="CGC119" s="11"/>
      <c r="CGD119" s="11"/>
      <c r="CGE119" s="11"/>
      <c r="CGF119" s="11"/>
      <c r="CGG119" s="11"/>
      <c r="CGH119" s="11"/>
      <c r="CGI119" s="11"/>
      <c r="CGJ119" s="11"/>
      <c r="CGK119" s="11"/>
      <c r="CGL119" s="11"/>
      <c r="CGM119" s="11"/>
      <c r="CGN119" s="11"/>
      <c r="CGO119" s="11"/>
      <c r="CGP119" s="11"/>
      <c r="CGQ119" s="11"/>
      <c r="CGR119" s="11"/>
      <c r="CGS119" s="11"/>
      <c r="CGT119" s="11"/>
      <c r="CGU119" s="11"/>
      <c r="CGV119" s="11"/>
      <c r="CGW119" s="11"/>
      <c r="CGX119" s="11"/>
      <c r="CGY119" s="11"/>
      <c r="CGZ119" s="11"/>
      <c r="CHA119" s="11"/>
      <c r="CHB119" s="11"/>
      <c r="CHC119" s="11"/>
      <c r="CHD119" s="11"/>
      <c r="CHE119" s="11"/>
      <c r="CHF119" s="11"/>
      <c r="CHG119" s="11"/>
      <c r="CHH119" s="11"/>
      <c r="CHI119" s="11"/>
      <c r="CHJ119" s="11"/>
      <c r="CHK119" s="11"/>
      <c r="CHL119" s="11"/>
      <c r="CHM119" s="11"/>
      <c r="CHN119" s="11"/>
      <c r="CHO119" s="11"/>
      <c r="CHP119" s="11"/>
      <c r="CHQ119" s="11"/>
      <c r="CHR119" s="11"/>
      <c r="CHS119" s="11"/>
      <c r="CHT119" s="11"/>
      <c r="CHU119" s="11"/>
      <c r="CHV119" s="11"/>
      <c r="CHW119" s="11"/>
      <c r="CHX119" s="11"/>
      <c r="CHY119" s="11"/>
      <c r="CHZ119" s="11"/>
      <c r="CIA119" s="11"/>
      <c r="CIB119" s="11"/>
      <c r="CIC119" s="11"/>
      <c r="CID119" s="11"/>
      <c r="CIE119" s="11"/>
      <c r="CIF119" s="11"/>
      <c r="CIG119" s="11"/>
      <c r="CIH119" s="11"/>
      <c r="CII119" s="11"/>
      <c r="CIJ119" s="11"/>
      <c r="CIK119" s="11"/>
      <c r="CIL119" s="11"/>
      <c r="CIM119" s="11"/>
      <c r="CIN119" s="11"/>
      <c r="CIO119" s="11"/>
      <c r="CIP119" s="11"/>
      <c r="CIQ119" s="11"/>
      <c r="CIR119" s="11"/>
      <c r="CIS119" s="11"/>
      <c r="CIT119" s="11"/>
      <c r="CIU119" s="11"/>
      <c r="CIV119" s="11"/>
      <c r="CIW119" s="11"/>
      <c r="CIX119" s="11"/>
      <c r="CIY119" s="11"/>
      <c r="CIZ119" s="11"/>
      <c r="CJA119" s="11"/>
      <c r="CJB119" s="11"/>
      <c r="CJC119" s="11"/>
      <c r="CJD119" s="11"/>
      <c r="CJE119" s="11"/>
      <c r="CJF119" s="11"/>
      <c r="CJG119" s="11"/>
      <c r="CJH119" s="11"/>
      <c r="CJI119" s="11"/>
      <c r="CJJ119" s="11"/>
      <c r="CJK119" s="11"/>
      <c r="CJL119" s="11"/>
      <c r="CJM119" s="11"/>
      <c r="CJN119" s="11"/>
      <c r="CJO119" s="11"/>
      <c r="CJP119" s="11"/>
      <c r="CJQ119" s="11"/>
      <c r="CJR119" s="11"/>
      <c r="CJS119" s="11"/>
      <c r="CJT119" s="11"/>
      <c r="CJU119" s="11"/>
      <c r="CJV119" s="11"/>
      <c r="CJW119" s="11"/>
      <c r="CJX119" s="11"/>
      <c r="CJY119" s="11"/>
      <c r="CJZ119" s="11"/>
      <c r="CKA119" s="11"/>
      <c r="CKB119" s="11"/>
      <c r="CKC119" s="11"/>
      <c r="CKD119" s="11"/>
      <c r="CKE119" s="11"/>
      <c r="CKF119" s="11"/>
      <c r="CKG119" s="11"/>
      <c r="CKH119" s="11"/>
      <c r="CKI119" s="11"/>
      <c r="CKJ119" s="11"/>
      <c r="CKK119" s="11"/>
      <c r="CKL119" s="11"/>
      <c r="CKM119" s="11"/>
      <c r="CKN119" s="11"/>
      <c r="CKO119" s="11"/>
      <c r="CKP119" s="11"/>
      <c r="CKQ119" s="11"/>
      <c r="CKR119" s="11"/>
      <c r="CKS119" s="11"/>
      <c r="CKT119" s="11"/>
      <c r="CKU119" s="11"/>
      <c r="CKV119" s="11"/>
      <c r="CKW119" s="11"/>
      <c r="CKX119" s="11"/>
      <c r="CKY119" s="11"/>
      <c r="CKZ119" s="11"/>
      <c r="CLA119" s="11"/>
      <c r="CLB119" s="11"/>
      <c r="CLC119" s="11"/>
      <c r="CLD119" s="11"/>
      <c r="CLE119" s="11"/>
      <c r="CLF119" s="11"/>
      <c r="CLG119" s="11"/>
      <c r="CLH119" s="11"/>
      <c r="CLI119" s="11"/>
      <c r="CLJ119" s="11"/>
      <c r="CLK119" s="11"/>
      <c r="CLL119" s="11"/>
      <c r="CLM119" s="11"/>
      <c r="CLN119" s="11"/>
      <c r="CLO119" s="11"/>
      <c r="CLP119" s="11"/>
      <c r="CLQ119" s="11"/>
      <c r="CLR119" s="11"/>
      <c r="CLS119" s="11"/>
      <c r="CLT119" s="11"/>
      <c r="CLU119" s="11"/>
      <c r="CLV119" s="11"/>
      <c r="CLW119" s="11"/>
      <c r="CLX119" s="11"/>
      <c r="CLY119" s="11"/>
      <c r="CLZ119" s="11"/>
      <c r="CMA119" s="11"/>
      <c r="CMB119" s="11"/>
      <c r="CMC119" s="11"/>
      <c r="CMD119" s="11"/>
      <c r="CME119" s="11"/>
      <c r="CMF119" s="11"/>
      <c r="CMG119" s="11"/>
      <c r="CMH119" s="11"/>
      <c r="CMI119" s="11"/>
      <c r="CMJ119" s="11"/>
      <c r="CMK119" s="11"/>
      <c r="CML119" s="11"/>
      <c r="CMM119" s="11"/>
      <c r="CMN119" s="11"/>
      <c r="CMO119" s="11"/>
      <c r="CMP119" s="11"/>
      <c r="CMQ119" s="11"/>
      <c r="CMR119" s="11"/>
      <c r="CMS119" s="11"/>
      <c r="CMT119" s="11"/>
      <c r="CMU119" s="11"/>
      <c r="CMV119" s="11"/>
      <c r="CMW119" s="11"/>
      <c r="CMX119" s="11"/>
      <c r="CMY119" s="11"/>
      <c r="CMZ119" s="11"/>
      <c r="CNA119" s="11"/>
      <c r="CNB119" s="11"/>
      <c r="CNC119" s="11"/>
      <c r="CND119" s="11"/>
      <c r="CNE119" s="11"/>
      <c r="CNF119" s="11"/>
      <c r="CNG119" s="11"/>
      <c r="CNH119" s="11"/>
      <c r="CNI119" s="11"/>
      <c r="CNJ119" s="11"/>
      <c r="CNK119" s="11"/>
      <c r="CNL119" s="11"/>
      <c r="CNM119" s="11"/>
      <c r="CNN119" s="11"/>
      <c r="CNO119" s="11"/>
      <c r="CNP119" s="11"/>
      <c r="CNQ119" s="11"/>
      <c r="CNR119" s="11"/>
      <c r="CNS119" s="11"/>
      <c r="CNT119" s="11"/>
      <c r="CNU119" s="11"/>
      <c r="CNV119" s="11"/>
      <c r="CNW119" s="11"/>
      <c r="CNX119" s="11"/>
      <c r="CNY119" s="11"/>
      <c r="CNZ119" s="11"/>
      <c r="COA119" s="11"/>
      <c r="COB119" s="11"/>
      <c r="COC119" s="11"/>
      <c r="COD119" s="11"/>
      <c r="COE119" s="11"/>
      <c r="COF119" s="11"/>
      <c r="COG119" s="11"/>
      <c r="COH119" s="11"/>
      <c r="COI119" s="11"/>
      <c r="COJ119" s="11"/>
      <c r="COK119" s="11"/>
      <c r="COL119" s="11"/>
      <c r="COM119" s="11"/>
      <c r="CON119" s="11"/>
      <c r="COO119" s="11"/>
      <c r="COP119" s="11"/>
      <c r="COQ119" s="11"/>
      <c r="COR119" s="11"/>
      <c r="COS119" s="11"/>
      <c r="COT119" s="11"/>
      <c r="COU119" s="11"/>
      <c r="COV119" s="11"/>
      <c r="COW119" s="11"/>
      <c r="COX119" s="11"/>
      <c r="COY119" s="11"/>
      <c r="COZ119" s="11"/>
      <c r="CPA119" s="11"/>
      <c r="CPB119" s="11"/>
      <c r="CPC119" s="11"/>
      <c r="CPD119" s="11"/>
      <c r="CPE119" s="11"/>
      <c r="CPF119" s="11"/>
      <c r="CPG119" s="11"/>
      <c r="CPH119" s="11"/>
      <c r="CPI119" s="11"/>
      <c r="CPJ119" s="11"/>
      <c r="CPK119" s="11"/>
      <c r="CPL119" s="11"/>
      <c r="CPM119" s="11"/>
      <c r="CPN119" s="11"/>
      <c r="CPO119" s="11"/>
      <c r="CPP119" s="11"/>
      <c r="CPQ119" s="11"/>
      <c r="CPR119" s="11"/>
      <c r="CPS119" s="11"/>
      <c r="CPT119" s="11"/>
      <c r="CPU119" s="11"/>
      <c r="CPV119" s="11"/>
      <c r="CPW119" s="11"/>
      <c r="CPX119" s="11"/>
      <c r="CPY119" s="11"/>
      <c r="CPZ119" s="11"/>
      <c r="CQA119" s="11"/>
      <c r="CQB119" s="11"/>
      <c r="CQC119" s="11"/>
      <c r="CQD119" s="11"/>
      <c r="CQE119" s="11"/>
      <c r="CQF119" s="11"/>
      <c r="CQG119" s="11"/>
      <c r="CQH119" s="11"/>
      <c r="CQI119" s="11"/>
      <c r="CQJ119" s="11"/>
      <c r="CQK119" s="11"/>
      <c r="CQL119" s="11"/>
      <c r="CQM119" s="11"/>
      <c r="CQN119" s="11"/>
      <c r="CQO119" s="11"/>
      <c r="CQP119" s="11"/>
      <c r="CQQ119" s="11"/>
      <c r="CQR119" s="11"/>
      <c r="CQS119" s="11"/>
      <c r="CQT119" s="11"/>
      <c r="CQU119" s="11"/>
      <c r="CQV119" s="11"/>
      <c r="CQW119" s="11"/>
      <c r="CQX119" s="11"/>
      <c r="CQY119" s="11"/>
      <c r="CQZ119" s="11"/>
      <c r="CRA119" s="11"/>
      <c r="CRB119" s="11"/>
      <c r="CRC119" s="11"/>
      <c r="CRD119" s="11"/>
      <c r="CRE119" s="11"/>
      <c r="CRF119" s="11"/>
      <c r="CRG119" s="11"/>
      <c r="CRH119" s="11"/>
      <c r="CRI119" s="11"/>
      <c r="CRJ119" s="11"/>
      <c r="CRK119" s="11"/>
      <c r="CRL119" s="11"/>
      <c r="CRM119" s="11"/>
      <c r="CRN119" s="11"/>
      <c r="CRO119" s="11"/>
      <c r="CRP119" s="11"/>
      <c r="CRQ119" s="11"/>
      <c r="CRR119" s="11"/>
      <c r="CRS119" s="11"/>
      <c r="CRT119" s="11"/>
      <c r="CRU119" s="11"/>
      <c r="CRV119" s="11"/>
      <c r="CRW119" s="11"/>
      <c r="CRX119" s="11"/>
      <c r="CRY119" s="11"/>
      <c r="CRZ119" s="11"/>
      <c r="CSA119" s="11"/>
      <c r="CSB119" s="11"/>
      <c r="CSC119" s="11"/>
      <c r="CSD119" s="11"/>
      <c r="CSE119" s="11"/>
      <c r="CSF119" s="11"/>
      <c r="CSG119" s="11"/>
      <c r="CSH119" s="11"/>
      <c r="CSI119" s="11"/>
      <c r="CSJ119" s="11"/>
      <c r="CSK119" s="11"/>
      <c r="CSL119" s="11"/>
      <c r="CSM119" s="11"/>
      <c r="CSN119" s="11"/>
      <c r="CSO119" s="11"/>
      <c r="CSP119" s="11"/>
      <c r="CSQ119" s="11"/>
      <c r="CSR119" s="11"/>
      <c r="CSS119" s="11"/>
      <c r="CST119" s="11"/>
      <c r="CSU119" s="11"/>
      <c r="CSV119" s="11"/>
      <c r="CSW119" s="11"/>
      <c r="CSX119" s="11"/>
      <c r="CSY119" s="11"/>
      <c r="CSZ119" s="11"/>
      <c r="CTA119" s="11"/>
      <c r="CTB119" s="11"/>
      <c r="CTC119" s="11"/>
      <c r="CTD119" s="11"/>
      <c r="CTE119" s="11"/>
      <c r="CTF119" s="11"/>
      <c r="CTG119" s="11"/>
      <c r="CTH119" s="11"/>
      <c r="CTI119" s="11"/>
      <c r="CTJ119" s="11"/>
      <c r="CTK119" s="11"/>
      <c r="CTL119" s="11"/>
      <c r="CTM119" s="11"/>
      <c r="CTN119" s="11"/>
      <c r="CTO119" s="11"/>
      <c r="CTP119" s="11"/>
      <c r="CTQ119" s="11"/>
      <c r="CTR119" s="11"/>
      <c r="CTS119" s="11"/>
      <c r="CTT119" s="11"/>
      <c r="CTU119" s="11"/>
      <c r="CTV119" s="11"/>
      <c r="CTW119" s="11"/>
      <c r="CTX119" s="11"/>
      <c r="CTY119" s="11"/>
      <c r="CTZ119" s="11"/>
      <c r="CUA119" s="11"/>
      <c r="CUB119" s="11"/>
      <c r="CUC119" s="11"/>
      <c r="CUD119" s="11"/>
      <c r="CUE119" s="11"/>
      <c r="CUF119" s="11"/>
      <c r="CUG119" s="11"/>
      <c r="CUH119" s="11"/>
      <c r="CUI119" s="11"/>
      <c r="CUJ119" s="11"/>
      <c r="CUK119" s="11"/>
      <c r="CUL119" s="11"/>
      <c r="CUM119" s="11"/>
      <c r="CUN119" s="11"/>
      <c r="CUO119" s="11"/>
      <c r="CUP119" s="11"/>
      <c r="CUQ119" s="11"/>
      <c r="CUR119" s="11"/>
      <c r="CUS119" s="11"/>
      <c r="CUT119" s="11"/>
      <c r="CUU119" s="11"/>
      <c r="CUV119" s="11"/>
      <c r="CUW119" s="11"/>
      <c r="CUX119" s="11"/>
      <c r="CUY119" s="11"/>
      <c r="CUZ119" s="11"/>
      <c r="CVA119" s="11"/>
      <c r="CVB119" s="11"/>
      <c r="CVC119" s="11"/>
      <c r="CVD119" s="11"/>
      <c r="CVE119" s="11"/>
      <c r="CVF119" s="11"/>
      <c r="CVG119" s="11"/>
      <c r="CVH119" s="11"/>
      <c r="CVI119" s="11"/>
      <c r="CVJ119" s="11"/>
      <c r="CVK119" s="11"/>
      <c r="CVL119" s="11"/>
      <c r="CVM119" s="11"/>
      <c r="CVN119" s="11"/>
      <c r="CVO119" s="11"/>
      <c r="CVP119" s="11"/>
      <c r="CVQ119" s="11"/>
      <c r="CVR119" s="11"/>
      <c r="CVS119" s="11"/>
      <c r="CVT119" s="11"/>
      <c r="CVU119" s="11"/>
      <c r="CVV119" s="11"/>
      <c r="CVW119" s="11"/>
      <c r="CVX119" s="11"/>
      <c r="CVY119" s="11"/>
      <c r="CVZ119" s="11"/>
      <c r="CWA119" s="11"/>
      <c r="CWB119" s="11"/>
      <c r="CWC119" s="11"/>
      <c r="CWD119" s="11"/>
      <c r="CWE119" s="11"/>
      <c r="CWF119" s="11"/>
      <c r="CWG119" s="11"/>
      <c r="CWH119" s="11"/>
      <c r="CWI119" s="11"/>
      <c r="CWJ119" s="11"/>
      <c r="CWK119" s="11"/>
      <c r="CWL119" s="11"/>
      <c r="CWM119" s="11"/>
      <c r="CWN119" s="11"/>
      <c r="CWO119" s="11"/>
      <c r="CWP119" s="11"/>
      <c r="CWQ119" s="11"/>
      <c r="CWR119" s="11"/>
      <c r="CWS119" s="11"/>
      <c r="CWT119" s="11"/>
      <c r="CWU119" s="11"/>
      <c r="CWV119" s="11"/>
      <c r="CWW119" s="11"/>
      <c r="CWX119" s="11"/>
      <c r="CWY119" s="11"/>
      <c r="CWZ119" s="11"/>
      <c r="CXA119" s="11"/>
      <c r="CXB119" s="11"/>
      <c r="CXC119" s="11"/>
      <c r="CXD119" s="11"/>
      <c r="CXE119" s="11"/>
      <c r="CXF119" s="11"/>
      <c r="CXG119" s="11"/>
      <c r="CXH119" s="11"/>
      <c r="CXI119" s="11"/>
      <c r="CXJ119" s="11"/>
      <c r="CXK119" s="11"/>
      <c r="CXL119" s="11"/>
      <c r="CXM119" s="11"/>
      <c r="CXN119" s="11"/>
      <c r="CXO119" s="11"/>
      <c r="CXP119" s="11"/>
      <c r="CXQ119" s="11"/>
      <c r="CXR119" s="11"/>
      <c r="CXS119" s="11"/>
      <c r="CXT119" s="11"/>
      <c r="CXU119" s="11"/>
      <c r="CXV119" s="11"/>
      <c r="CXW119" s="11"/>
      <c r="CXX119" s="11"/>
      <c r="CXY119" s="11"/>
      <c r="CXZ119" s="11"/>
      <c r="CYA119" s="11"/>
      <c r="CYB119" s="11"/>
      <c r="CYC119" s="11"/>
      <c r="CYD119" s="11"/>
      <c r="CYE119" s="11"/>
      <c r="CYF119" s="11"/>
      <c r="CYG119" s="11"/>
      <c r="CYH119" s="11"/>
      <c r="CYI119" s="11"/>
      <c r="CYJ119" s="11"/>
      <c r="CYK119" s="11"/>
      <c r="CYL119" s="11"/>
      <c r="CYM119" s="11"/>
      <c r="CYN119" s="11"/>
      <c r="CYO119" s="11"/>
      <c r="CYP119" s="11"/>
      <c r="CYQ119" s="11"/>
      <c r="CYR119" s="11"/>
      <c r="CYS119" s="11"/>
      <c r="CYT119" s="11"/>
      <c r="CYU119" s="11"/>
      <c r="CYV119" s="11"/>
      <c r="CYW119" s="11"/>
      <c r="CYX119" s="11"/>
      <c r="CYY119" s="11"/>
      <c r="CYZ119" s="11"/>
      <c r="CZA119" s="11"/>
      <c r="CZB119" s="11"/>
      <c r="CZC119" s="11"/>
      <c r="CZD119" s="11"/>
      <c r="CZE119" s="11"/>
      <c r="CZF119" s="11"/>
      <c r="CZG119" s="11"/>
      <c r="CZH119" s="11"/>
      <c r="CZI119" s="11"/>
      <c r="CZJ119" s="11"/>
      <c r="CZK119" s="11"/>
      <c r="CZL119" s="11"/>
      <c r="CZM119" s="11"/>
      <c r="CZN119" s="11"/>
      <c r="CZO119" s="11"/>
      <c r="CZP119" s="11"/>
      <c r="CZQ119" s="11"/>
      <c r="CZR119" s="11"/>
      <c r="CZS119" s="11"/>
      <c r="CZT119" s="11"/>
      <c r="CZU119" s="11"/>
      <c r="CZV119" s="11"/>
      <c r="CZW119" s="11"/>
      <c r="CZX119" s="11"/>
      <c r="CZY119" s="11"/>
      <c r="CZZ119" s="11"/>
      <c r="DAA119" s="11"/>
      <c r="DAB119" s="11"/>
      <c r="DAC119" s="11"/>
      <c r="DAD119" s="11"/>
      <c r="DAE119" s="11"/>
      <c r="DAF119" s="11"/>
      <c r="DAG119" s="11"/>
      <c r="DAH119" s="11"/>
      <c r="DAI119" s="11"/>
      <c r="DAJ119" s="11"/>
      <c r="DAK119" s="11"/>
      <c r="DAL119" s="11"/>
      <c r="DAM119" s="11"/>
      <c r="DAN119" s="11"/>
      <c r="DAO119" s="11"/>
      <c r="DAP119" s="11"/>
      <c r="DAQ119" s="11"/>
      <c r="DAR119" s="11"/>
      <c r="DAS119" s="11"/>
      <c r="DAT119" s="11"/>
      <c r="DAU119" s="11"/>
      <c r="DAV119" s="11"/>
      <c r="DAW119" s="11"/>
      <c r="DAX119" s="11"/>
      <c r="DAY119" s="11"/>
      <c r="DAZ119" s="11"/>
      <c r="DBA119" s="11"/>
      <c r="DBB119" s="11"/>
      <c r="DBC119" s="11"/>
      <c r="DBD119" s="11"/>
      <c r="DBE119" s="11"/>
      <c r="DBF119" s="11"/>
      <c r="DBG119" s="11"/>
      <c r="DBH119" s="11"/>
      <c r="DBI119" s="11"/>
      <c r="DBJ119" s="11"/>
      <c r="DBK119" s="11"/>
      <c r="DBL119" s="11"/>
      <c r="DBM119" s="11"/>
      <c r="DBN119" s="11"/>
      <c r="DBO119" s="11"/>
      <c r="DBP119" s="11"/>
      <c r="DBQ119" s="11"/>
      <c r="DBR119" s="11"/>
      <c r="DBS119" s="11"/>
      <c r="DBT119" s="11"/>
      <c r="DBU119" s="11"/>
      <c r="DBV119" s="11"/>
      <c r="DBW119" s="11"/>
      <c r="DBX119" s="11"/>
      <c r="DBY119" s="11"/>
      <c r="DBZ119" s="11"/>
      <c r="DCA119" s="11"/>
      <c r="DCB119" s="11"/>
      <c r="DCC119" s="11"/>
      <c r="DCD119" s="11"/>
      <c r="DCE119" s="11"/>
      <c r="DCF119" s="11"/>
      <c r="DCG119" s="11"/>
      <c r="DCH119" s="11"/>
      <c r="DCI119" s="11"/>
      <c r="DCJ119" s="11"/>
      <c r="DCK119" s="11"/>
      <c r="DCL119" s="11"/>
      <c r="DCM119" s="11"/>
      <c r="DCN119" s="11"/>
      <c r="DCO119" s="11"/>
      <c r="DCP119" s="11"/>
      <c r="DCQ119" s="11"/>
      <c r="DCR119" s="11"/>
      <c r="DCS119" s="11"/>
      <c r="DCT119" s="11"/>
      <c r="DCU119" s="11"/>
      <c r="DCV119" s="11"/>
      <c r="DCW119" s="11"/>
      <c r="DCX119" s="11"/>
      <c r="DCY119" s="11"/>
      <c r="DCZ119" s="11"/>
      <c r="DDA119" s="11"/>
      <c r="DDB119" s="11"/>
      <c r="DDC119" s="11"/>
      <c r="DDD119" s="11"/>
      <c r="DDE119" s="11"/>
      <c r="DDF119" s="11"/>
      <c r="DDG119" s="11"/>
      <c r="DDH119" s="11"/>
      <c r="DDI119" s="11"/>
      <c r="DDJ119" s="11"/>
      <c r="DDK119" s="11"/>
      <c r="DDL119" s="11"/>
      <c r="DDM119" s="11"/>
      <c r="DDN119" s="11"/>
      <c r="DDO119" s="11"/>
      <c r="DDP119" s="11"/>
      <c r="DDQ119" s="11"/>
      <c r="DDR119" s="11"/>
      <c r="DDS119" s="11"/>
      <c r="DDT119" s="11"/>
      <c r="DDU119" s="11"/>
      <c r="DDV119" s="11"/>
      <c r="DDW119" s="11"/>
      <c r="DDX119" s="11"/>
      <c r="DDY119" s="11"/>
      <c r="DDZ119" s="11"/>
      <c r="DEA119" s="11"/>
      <c r="DEB119" s="11"/>
      <c r="DEC119" s="11"/>
      <c r="DED119" s="11"/>
      <c r="DEE119" s="11"/>
      <c r="DEF119" s="11"/>
      <c r="DEG119" s="11"/>
      <c r="DEH119" s="11"/>
      <c r="DEI119" s="11"/>
      <c r="DEJ119" s="11"/>
      <c r="DEK119" s="11"/>
      <c r="DEL119" s="11"/>
      <c r="DEM119" s="11"/>
      <c r="DEN119" s="11"/>
      <c r="DEO119" s="11"/>
      <c r="DEP119" s="11"/>
      <c r="DEQ119" s="11"/>
      <c r="DER119" s="11"/>
      <c r="DES119" s="11"/>
      <c r="DET119" s="11"/>
      <c r="DEU119" s="11"/>
      <c r="DEV119" s="11"/>
      <c r="DEW119" s="11"/>
      <c r="DEX119" s="11"/>
      <c r="DEY119" s="11"/>
      <c r="DEZ119" s="11"/>
      <c r="DFA119" s="11"/>
      <c r="DFB119" s="11"/>
      <c r="DFC119" s="11"/>
      <c r="DFD119" s="11"/>
      <c r="DFE119" s="11"/>
      <c r="DFF119" s="11"/>
      <c r="DFG119" s="11"/>
      <c r="DFH119" s="11"/>
      <c r="DFI119" s="11"/>
      <c r="DFJ119" s="11"/>
      <c r="DFK119" s="11"/>
      <c r="DFL119" s="11"/>
      <c r="DFM119" s="11"/>
      <c r="DFN119" s="11"/>
      <c r="DFO119" s="11"/>
      <c r="DFP119" s="11"/>
      <c r="DFQ119" s="11"/>
      <c r="DFR119" s="11"/>
      <c r="DFS119" s="11"/>
      <c r="DFT119" s="11"/>
      <c r="DFU119" s="11"/>
      <c r="DFV119" s="11"/>
      <c r="DFW119" s="11"/>
      <c r="DFX119" s="11"/>
      <c r="DFY119" s="11"/>
      <c r="DFZ119" s="11"/>
      <c r="DGA119" s="11"/>
      <c r="DGB119" s="11"/>
      <c r="DGC119" s="11"/>
      <c r="DGD119" s="11"/>
      <c r="DGE119" s="11"/>
      <c r="DGF119" s="11"/>
      <c r="DGG119" s="11"/>
      <c r="DGH119" s="11"/>
      <c r="DGI119" s="11"/>
      <c r="DGJ119" s="11"/>
      <c r="DGK119" s="11"/>
      <c r="DGL119" s="11"/>
      <c r="DGM119" s="11"/>
      <c r="DGN119" s="11"/>
      <c r="DGO119" s="11"/>
      <c r="DGP119" s="11"/>
      <c r="DGQ119" s="11"/>
      <c r="DGR119" s="11"/>
      <c r="DGS119" s="11"/>
      <c r="DGT119" s="11"/>
      <c r="DGU119" s="11"/>
      <c r="DGV119" s="11"/>
      <c r="DGW119" s="11"/>
      <c r="DGX119" s="11"/>
      <c r="DGY119" s="11"/>
      <c r="DGZ119" s="11"/>
      <c r="DHA119" s="11"/>
      <c r="DHB119" s="11"/>
      <c r="DHC119" s="11"/>
      <c r="DHD119" s="11"/>
      <c r="DHE119" s="11"/>
      <c r="DHF119" s="11"/>
      <c r="DHG119" s="11"/>
      <c r="DHH119" s="11"/>
      <c r="DHI119" s="11"/>
      <c r="DHJ119" s="11"/>
      <c r="DHK119" s="11"/>
      <c r="DHL119" s="11"/>
      <c r="DHM119" s="11"/>
      <c r="DHN119" s="11"/>
      <c r="DHO119" s="11"/>
      <c r="DHP119" s="11"/>
      <c r="DHQ119" s="11"/>
      <c r="DHR119" s="11"/>
      <c r="DHS119" s="11"/>
      <c r="DHT119" s="11"/>
      <c r="DHU119" s="11"/>
      <c r="DHV119" s="11"/>
      <c r="DHW119" s="11"/>
      <c r="DHX119" s="11"/>
      <c r="DHY119" s="11"/>
      <c r="DHZ119" s="11"/>
      <c r="DIA119" s="11"/>
      <c r="DIB119" s="11"/>
      <c r="DIC119" s="11"/>
      <c r="DID119" s="11"/>
      <c r="DIE119" s="11"/>
      <c r="DIF119" s="11"/>
      <c r="DIG119" s="11"/>
      <c r="DIH119" s="11"/>
      <c r="DII119" s="11"/>
      <c r="DIJ119" s="11"/>
      <c r="DIK119" s="11"/>
      <c r="DIL119" s="11"/>
      <c r="DIM119" s="11"/>
      <c r="DIN119" s="11"/>
      <c r="DIO119" s="11"/>
      <c r="DIP119" s="11"/>
      <c r="DIQ119" s="11"/>
      <c r="DIR119" s="11"/>
      <c r="DIS119" s="11"/>
      <c r="DIT119" s="11"/>
      <c r="DIU119" s="11"/>
      <c r="DIV119" s="11"/>
      <c r="DIW119" s="11"/>
      <c r="DIX119" s="11"/>
      <c r="DIY119" s="11"/>
      <c r="DIZ119" s="11"/>
      <c r="DJA119" s="11"/>
      <c r="DJB119" s="11"/>
      <c r="DJC119" s="11"/>
      <c r="DJD119" s="11"/>
      <c r="DJE119" s="11"/>
      <c r="DJF119" s="11"/>
      <c r="DJG119" s="11"/>
      <c r="DJH119" s="11"/>
      <c r="DJI119" s="11"/>
      <c r="DJJ119" s="11"/>
      <c r="DJK119" s="11"/>
      <c r="DJL119" s="11"/>
      <c r="DJM119" s="11"/>
      <c r="DJN119" s="11"/>
      <c r="DJO119" s="11"/>
      <c r="DJP119" s="11"/>
      <c r="DJQ119" s="11"/>
      <c r="DJR119" s="11"/>
      <c r="DJS119" s="11"/>
      <c r="DJT119" s="11"/>
      <c r="DJU119" s="11"/>
      <c r="DJV119" s="11"/>
      <c r="DJW119" s="11"/>
      <c r="DJX119" s="11"/>
      <c r="DJY119" s="11"/>
      <c r="DJZ119" s="11"/>
      <c r="DKA119" s="11"/>
      <c r="DKB119" s="11"/>
      <c r="DKC119" s="11"/>
      <c r="DKD119" s="11"/>
      <c r="DKE119" s="11"/>
      <c r="DKF119" s="11"/>
      <c r="DKG119" s="11"/>
      <c r="DKH119" s="11"/>
      <c r="DKI119" s="11"/>
      <c r="DKJ119" s="11"/>
      <c r="DKK119" s="11"/>
      <c r="DKL119" s="11"/>
      <c r="DKM119" s="11"/>
      <c r="DKN119" s="11"/>
      <c r="DKO119" s="11"/>
      <c r="DKP119" s="11"/>
      <c r="DKQ119" s="11"/>
      <c r="DKR119" s="11"/>
      <c r="DKS119" s="11"/>
      <c r="DKT119" s="11"/>
      <c r="DKU119" s="11"/>
      <c r="DKV119" s="11"/>
      <c r="DKW119" s="11"/>
      <c r="DKX119" s="11"/>
      <c r="DKY119" s="11"/>
      <c r="DKZ119" s="11"/>
      <c r="DLA119" s="11"/>
      <c r="DLB119" s="11"/>
      <c r="DLC119" s="11"/>
      <c r="DLD119" s="11"/>
      <c r="DLE119" s="11"/>
      <c r="DLF119" s="11"/>
      <c r="DLG119" s="11"/>
      <c r="DLH119" s="11"/>
      <c r="DLI119" s="11"/>
      <c r="DLJ119" s="11"/>
      <c r="DLK119" s="11"/>
      <c r="DLL119" s="11"/>
      <c r="DLM119" s="11"/>
      <c r="DLN119" s="11"/>
      <c r="DLO119" s="11"/>
      <c r="DLP119" s="11"/>
      <c r="DLQ119" s="11"/>
      <c r="DLR119" s="11"/>
      <c r="DLS119" s="11"/>
      <c r="DLT119" s="11"/>
      <c r="DLU119" s="11"/>
      <c r="DLV119" s="11"/>
      <c r="DLW119" s="11"/>
      <c r="DLX119" s="11"/>
      <c r="DLY119" s="11"/>
      <c r="DLZ119" s="11"/>
      <c r="DMA119" s="11"/>
      <c r="DMB119" s="11"/>
      <c r="DMC119" s="11"/>
      <c r="DMD119" s="11"/>
      <c r="DME119" s="11"/>
      <c r="DMF119" s="11"/>
      <c r="DMG119" s="11"/>
      <c r="DMH119" s="11"/>
      <c r="DMI119" s="11"/>
      <c r="DMJ119" s="11"/>
      <c r="DMK119" s="11"/>
      <c r="DML119" s="11"/>
      <c r="DMM119" s="11"/>
      <c r="DMN119" s="11"/>
      <c r="DMO119" s="11"/>
      <c r="DMP119" s="11"/>
      <c r="DMQ119" s="11"/>
      <c r="DMR119" s="11"/>
      <c r="DMS119" s="11"/>
      <c r="DMT119" s="11"/>
      <c r="DMU119" s="11"/>
      <c r="DMV119" s="11"/>
      <c r="DMW119" s="11"/>
      <c r="DMX119" s="11"/>
      <c r="DMY119" s="11"/>
      <c r="DMZ119" s="11"/>
      <c r="DNA119" s="11"/>
      <c r="DNB119" s="11"/>
      <c r="DNC119" s="11"/>
      <c r="DND119" s="11"/>
      <c r="DNE119" s="11"/>
      <c r="DNF119" s="11"/>
      <c r="DNG119" s="11"/>
      <c r="DNH119" s="11"/>
      <c r="DNI119" s="11"/>
      <c r="DNJ119" s="11"/>
      <c r="DNK119" s="11"/>
      <c r="DNL119" s="11"/>
      <c r="DNM119" s="11"/>
      <c r="DNN119" s="11"/>
      <c r="DNO119" s="11"/>
      <c r="DNP119" s="11"/>
      <c r="DNQ119" s="11"/>
      <c r="DNR119" s="11"/>
      <c r="DNS119" s="11"/>
      <c r="DNT119" s="11"/>
      <c r="DNU119" s="11"/>
      <c r="DNV119" s="11"/>
      <c r="DNW119" s="11"/>
      <c r="DNX119" s="11"/>
      <c r="DNY119" s="11"/>
      <c r="DNZ119" s="11"/>
      <c r="DOA119" s="11"/>
      <c r="DOB119" s="11"/>
      <c r="DOC119" s="11"/>
      <c r="DOD119" s="11"/>
      <c r="DOE119" s="11"/>
      <c r="DOF119" s="11"/>
      <c r="DOG119" s="11"/>
      <c r="DOH119" s="11"/>
      <c r="DOI119" s="11"/>
      <c r="DOJ119" s="11"/>
      <c r="DOK119" s="11"/>
      <c r="DOL119" s="11"/>
      <c r="DOM119" s="11"/>
      <c r="DON119" s="11"/>
      <c r="DOO119" s="11"/>
      <c r="DOP119" s="11"/>
      <c r="DOQ119" s="11"/>
      <c r="DOR119" s="11"/>
      <c r="DOS119" s="11"/>
      <c r="DOT119" s="11"/>
      <c r="DOU119" s="11"/>
      <c r="DOV119" s="11"/>
      <c r="DOW119" s="11"/>
      <c r="DOX119" s="11"/>
      <c r="DOY119" s="11"/>
      <c r="DOZ119" s="11"/>
      <c r="DPA119" s="11"/>
      <c r="DPB119" s="11"/>
      <c r="DPC119" s="11"/>
      <c r="DPD119" s="11"/>
      <c r="DPE119" s="11"/>
      <c r="DPF119" s="11"/>
      <c r="DPG119" s="11"/>
      <c r="DPH119" s="11"/>
      <c r="DPI119" s="11"/>
      <c r="DPJ119" s="11"/>
      <c r="DPK119" s="11"/>
      <c r="DPL119" s="11"/>
      <c r="DPM119" s="11"/>
      <c r="DPN119" s="11"/>
      <c r="DPO119" s="11"/>
      <c r="DPP119" s="11"/>
      <c r="DPQ119" s="11"/>
      <c r="DPR119" s="11"/>
      <c r="DPS119" s="11"/>
      <c r="DPT119" s="11"/>
      <c r="DPU119" s="11"/>
      <c r="DPV119" s="11"/>
      <c r="DPW119" s="11"/>
      <c r="DPX119" s="11"/>
      <c r="DPY119" s="11"/>
      <c r="DPZ119" s="11"/>
      <c r="DQA119" s="11"/>
      <c r="DQB119" s="11"/>
      <c r="DQC119" s="11"/>
      <c r="DQD119" s="11"/>
      <c r="DQE119" s="11"/>
      <c r="DQF119" s="11"/>
      <c r="DQG119" s="11"/>
      <c r="DQH119" s="11"/>
      <c r="DQI119" s="11"/>
      <c r="DQJ119" s="11"/>
      <c r="DQK119" s="11"/>
      <c r="DQL119" s="11"/>
      <c r="DQM119" s="11"/>
      <c r="DQN119" s="11"/>
      <c r="DQO119" s="11"/>
      <c r="DQP119" s="11"/>
      <c r="DQQ119" s="11"/>
      <c r="DQR119" s="11"/>
      <c r="DQS119" s="11"/>
      <c r="DQT119" s="11"/>
      <c r="DQU119" s="11"/>
      <c r="DQV119" s="11"/>
      <c r="DQW119" s="11"/>
      <c r="DQX119" s="11"/>
      <c r="DQY119" s="11"/>
      <c r="DQZ119" s="11"/>
      <c r="DRA119" s="11"/>
      <c r="DRB119" s="11"/>
      <c r="DRC119" s="11"/>
      <c r="DRD119" s="11"/>
      <c r="DRE119" s="11"/>
      <c r="DRF119" s="11"/>
      <c r="DRG119" s="11"/>
      <c r="DRH119" s="11"/>
      <c r="DRI119" s="11"/>
      <c r="DRJ119" s="11"/>
      <c r="DRK119" s="11"/>
      <c r="DRL119" s="11"/>
      <c r="DRM119" s="11"/>
      <c r="DRN119" s="11"/>
      <c r="DRO119" s="11"/>
      <c r="DRP119" s="11"/>
      <c r="DRQ119" s="11"/>
      <c r="DRR119" s="11"/>
      <c r="DRS119" s="11"/>
      <c r="DRT119" s="11"/>
      <c r="DRU119" s="11"/>
      <c r="DRV119" s="11"/>
      <c r="DRW119" s="11"/>
      <c r="DRX119" s="11"/>
      <c r="DRY119" s="11"/>
      <c r="DRZ119" s="11"/>
      <c r="DSA119" s="11"/>
      <c r="DSB119" s="11"/>
      <c r="DSC119" s="11"/>
      <c r="DSD119" s="11"/>
      <c r="DSE119" s="11"/>
      <c r="DSF119" s="11"/>
      <c r="DSG119" s="11"/>
      <c r="DSH119" s="11"/>
      <c r="DSI119" s="11"/>
      <c r="DSJ119" s="11"/>
      <c r="DSK119" s="11"/>
      <c r="DSL119" s="11"/>
      <c r="DSM119" s="11"/>
      <c r="DSN119" s="11"/>
      <c r="DSO119" s="11"/>
      <c r="DSP119" s="11"/>
      <c r="DSQ119" s="11"/>
      <c r="DSR119" s="11"/>
      <c r="DSS119" s="11"/>
      <c r="DST119" s="11"/>
      <c r="DSU119" s="11"/>
      <c r="DSV119" s="11"/>
      <c r="DSW119" s="11"/>
      <c r="DSX119" s="11"/>
      <c r="DSY119" s="11"/>
      <c r="DSZ119" s="11"/>
      <c r="DTA119" s="11"/>
      <c r="DTB119" s="11"/>
      <c r="DTC119" s="11"/>
      <c r="DTD119" s="11"/>
      <c r="DTE119" s="11"/>
      <c r="DTF119" s="11"/>
      <c r="DTG119" s="11"/>
      <c r="DTH119" s="11"/>
      <c r="DTI119" s="11"/>
      <c r="DTJ119" s="11"/>
      <c r="DTK119" s="11"/>
      <c r="DTL119" s="11"/>
      <c r="DTM119" s="11"/>
      <c r="DTN119" s="11"/>
      <c r="DTO119" s="11"/>
      <c r="DTP119" s="11"/>
      <c r="DTQ119" s="11"/>
      <c r="DTR119" s="11"/>
      <c r="DTS119" s="11"/>
      <c r="DTT119" s="11"/>
      <c r="DTU119" s="11"/>
      <c r="DTV119" s="11"/>
      <c r="DTW119" s="11"/>
      <c r="DTX119" s="11"/>
      <c r="DTY119" s="11"/>
      <c r="DTZ119" s="11"/>
      <c r="DUA119" s="11"/>
      <c r="DUB119" s="11"/>
      <c r="DUC119" s="11"/>
      <c r="DUD119" s="11"/>
      <c r="DUE119" s="11"/>
      <c r="DUF119" s="11"/>
      <c r="DUG119" s="11"/>
      <c r="DUH119" s="11"/>
      <c r="DUI119" s="11"/>
      <c r="DUJ119" s="11"/>
      <c r="DUK119" s="11"/>
      <c r="DUL119" s="11"/>
      <c r="DUM119" s="11"/>
      <c r="DUN119" s="11"/>
      <c r="DUO119" s="11"/>
      <c r="DUP119" s="11"/>
      <c r="DUQ119" s="11"/>
      <c r="DUR119" s="11"/>
      <c r="DUS119" s="11"/>
      <c r="DUT119" s="11"/>
      <c r="DUU119" s="11"/>
      <c r="DUV119" s="11"/>
      <c r="DUW119" s="11"/>
      <c r="DUX119" s="11"/>
      <c r="DUY119" s="11"/>
      <c r="DUZ119" s="11"/>
      <c r="DVA119" s="11"/>
      <c r="DVB119" s="11"/>
      <c r="DVC119" s="11"/>
      <c r="DVD119" s="11"/>
      <c r="DVE119" s="11"/>
      <c r="DVF119" s="11"/>
      <c r="DVG119" s="11"/>
      <c r="DVH119" s="11"/>
      <c r="DVI119" s="11"/>
      <c r="DVJ119" s="11"/>
      <c r="DVK119" s="11"/>
      <c r="DVL119" s="11"/>
      <c r="DVM119" s="11"/>
      <c r="DVN119" s="11"/>
      <c r="DVO119" s="11"/>
      <c r="DVP119" s="11"/>
      <c r="DVQ119" s="11"/>
      <c r="DVR119" s="11"/>
      <c r="DVS119" s="11"/>
      <c r="DVT119" s="11"/>
      <c r="DVU119" s="11"/>
      <c r="DVV119" s="11"/>
      <c r="DVW119" s="11"/>
      <c r="DVX119" s="11"/>
      <c r="DVY119" s="11"/>
      <c r="DVZ119" s="11"/>
      <c r="DWA119" s="11"/>
      <c r="DWB119" s="11"/>
      <c r="DWC119" s="11"/>
      <c r="DWD119" s="11"/>
      <c r="DWE119" s="11"/>
      <c r="DWF119" s="11"/>
      <c r="DWG119" s="11"/>
      <c r="DWH119" s="11"/>
      <c r="DWI119" s="11"/>
      <c r="DWJ119" s="11"/>
      <c r="DWK119" s="11"/>
      <c r="DWL119" s="11"/>
      <c r="DWM119" s="11"/>
      <c r="DWN119" s="11"/>
      <c r="DWO119" s="11"/>
      <c r="DWP119" s="11"/>
      <c r="DWQ119" s="11"/>
      <c r="DWR119" s="11"/>
      <c r="DWS119" s="11"/>
      <c r="DWT119" s="11"/>
      <c r="DWU119" s="11"/>
      <c r="DWV119" s="11"/>
      <c r="DWW119" s="11"/>
      <c r="DWX119" s="11"/>
      <c r="DWY119" s="11"/>
      <c r="DWZ119" s="11"/>
      <c r="DXA119" s="11"/>
      <c r="DXB119" s="11"/>
      <c r="DXC119" s="11"/>
      <c r="DXD119" s="11"/>
      <c r="DXE119" s="11"/>
      <c r="DXF119" s="11"/>
      <c r="DXG119" s="11"/>
      <c r="DXH119" s="11"/>
      <c r="DXI119" s="11"/>
      <c r="DXJ119" s="11"/>
      <c r="DXK119" s="11"/>
      <c r="DXL119" s="11"/>
      <c r="DXM119" s="11"/>
      <c r="DXN119" s="11"/>
      <c r="DXO119" s="11"/>
      <c r="DXP119" s="11"/>
      <c r="DXQ119" s="11"/>
      <c r="DXR119" s="11"/>
      <c r="DXS119" s="11"/>
      <c r="DXT119" s="11"/>
      <c r="DXU119" s="11"/>
      <c r="DXV119" s="11"/>
      <c r="DXW119" s="11"/>
      <c r="DXX119" s="11"/>
      <c r="DXY119" s="11"/>
      <c r="DXZ119" s="11"/>
      <c r="DYA119" s="11"/>
      <c r="DYB119" s="11"/>
      <c r="DYC119" s="11"/>
      <c r="DYD119" s="11"/>
      <c r="DYE119" s="11"/>
      <c r="DYF119" s="11"/>
      <c r="DYG119" s="11"/>
      <c r="DYH119" s="11"/>
      <c r="DYI119" s="11"/>
      <c r="DYJ119" s="11"/>
      <c r="DYK119" s="11"/>
      <c r="DYL119" s="11"/>
      <c r="DYM119" s="11"/>
      <c r="DYN119" s="11"/>
      <c r="DYO119" s="11"/>
      <c r="DYP119" s="11"/>
      <c r="DYQ119" s="11"/>
      <c r="DYR119" s="11"/>
      <c r="DYS119" s="11"/>
      <c r="DYT119" s="11"/>
      <c r="DYU119" s="11"/>
      <c r="DYV119" s="11"/>
      <c r="DYW119" s="11"/>
      <c r="DYX119" s="11"/>
      <c r="DYY119" s="11"/>
      <c r="DYZ119" s="11"/>
      <c r="DZA119" s="11"/>
      <c r="DZB119" s="11"/>
      <c r="DZC119" s="11"/>
      <c r="DZD119" s="11"/>
      <c r="DZE119" s="11"/>
      <c r="DZF119" s="11"/>
      <c r="DZG119" s="11"/>
      <c r="DZH119" s="11"/>
      <c r="DZI119" s="11"/>
      <c r="DZJ119" s="11"/>
      <c r="DZK119" s="11"/>
      <c r="DZL119" s="11"/>
      <c r="DZM119" s="11"/>
      <c r="DZN119" s="11"/>
      <c r="DZO119" s="11"/>
      <c r="DZP119" s="11"/>
      <c r="DZQ119" s="11"/>
      <c r="DZR119" s="11"/>
      <c r="DZS119" s="11"/>
      <c r="DZT119" s="11"/>
      <c r="DZU119" s="11"/>
      <c r="DZV119" s="11"/>
      <c r="DZW119" s="11"/>
      <c r="DZX119" s="11"/>
      <c r="DZY119" s="11"/>
      <c r="DZZ119" s="11"/>
      <c r="EAA119" s="11"/>
      <c r="EAB119" s="11"/>
      <c r="EAC119" s="11"/>
      <c r="EAD119" s="11"/>
      <c r="EAE119" s="11"/>
      <c r="EAF119" s="11"/>
      <c r="EAG119" s="11"/>
      <c r="EAH119" s="11"/>
      <c r="EAI119" s="11"/>
      <c r="EAJ119" s="11"/>
      <c r="EAK119" s="11"/>
      <c r="EAL119" s="11"/>
      <c r="EAM119" s="11"/>
      <c r="EAN119" s="11"/>
      <c r="EAO119" s="11"/>
      <c r="EAP119" s="11"/>
      <c r="EAQ119" s="11"/>
      <c r="EAR119" s="11"/>
      <c r="EAS119" s="11"/>
      <c r="EAT119" s="11"/>
      <c r="EAU119" s="11"/>
      <c r="EAV119" s="11"/>
      <c r="EAW119" s="11"/>
      <c r="EAX119" s="11"/>
      <c r="EAY119" s="11"/>
      <c r="EAZ119" s="11"/>
      <c r="EBA119" s="11"/>
      <c r="EBB119" s="11"/>
      <c r="EBC119" s="11"/>
      <c r="EBD119" s="11"/>
      <c r="EBE119" s="11"/>
      <c r="EBF119" s="11"/>
      <c r="EBG119" s="11"/>
      <c r="EBH119" s="11"/>
      <c r="EBI119" s="11"/>
      <c r="EBJ119" s="11"/>
      <c r="EBK119" s="11"/>
      <c r="EBL119" s="11"/>
      <c r="EBM119" s="11"/>
      <c r="EBN119" s="11"/>
      <c r="EBO119" s="11"/>
      <c r="EBP119" s="11"/>
      <c r="EBQ119" s="11"/>
      <c r="EBR119" s="11"/>
      <c r="EBS119" s="11"/>
      <c r="EBT119" s="11"/>
      <c r="EBU119" s="11"/>
      <c r="EBV119" s="11"/>
      <c r="EBW119" s="11"/>
      <c r="EBX119" s="11"/>
      <c r="EBY119" s="11"/>
      <c r="EBZ119" s="11"/>
      <c r="ECA119" s="11"/>
      <c r="ECB119" s="11"/>
      <c r="ECC119" s="11"/>
      <c r="ECD119" s="11"/>
      <c r="ECE119" s="11"/>
      <c r="ECF119" s="11"/>
      <c r="ECG119" s="11"/>
      <c r="ECH119" s="11"/>
      <c r="ECI119" s="11"/>
      <c r="ECJ119" s="11"/>
      <c r="ECK119" s="11"/>
      <c r="ECL119" s="11"/>
      <c r="ECM119" s="11"/>
      <c r="ECN119" s="11"/>
      <c r="ECO119" s="11"/>
      <c r="ECP119" s="11"/>
      <c r="ECQ119" s="11"/>
      <c r="ECR119" s="11"/>
      <c r="ECS119" s="11"/>
      <c r="ECT119" s="11"/>
      <c r="ECU119" s="11"/>
      <c r="ECV119" s="11"/>
      <c r="ECW119" s="11"/>
      <c r="ECX119" s="11"/>
      <c r="ECY119" s="11"/>
      <c r="ECZ119" s="11"/>
      <c r="EDA119" s="11"/>
      <c r="EDB119" s="11"/>
      <c r="EDC119" s="11"/>
      <c r="EDD119" s="11"/>
      <c r="EDE119" s="11"/>
      <c r="EDF119" s="11"/>
      <c r="EDG119" s="11"/>
      <c r="EDH119" s="11"/>
      <c r="EDI119" s="11"/>
      <c r="EDJ119" s="11"/>
      <c r="EDK119" s="11"/>
      <c r="EDL119" s="11"/>
      <c r="EDM119" s="11"/>
      <c r="EDN119" s="11"/>
      <c r="EDO119" s="11"/>
      <c r="EDP119" s="11"/>
      <c r="EDQ119" s="11"/>
      <c r="EDR119" s="11"/>
      <c r="EDS119" s="11"/>
      <c r="EDT119" s="11"/>
      <c r="EDU119" s="11"/>
      <c r="EDV119" s="11"/>
      <c r="EDW119" s="11"/>
      <c r="EDX119" s="11"/>
      <c r="EDY119" s="11"/>
      <c r="EDZ119" s="11"/>
      <c r="EEA119" s="11"/>
      <c r="EEB119" s="11"/>
      <c r="EEC119" s="11"/>
      <c r="EED119" s="11"/>
      <c r="EEE119" s="11"/>
      <c r="EEF119" s="11"/>
      <c r="EEG119" s="11"/>
      <c r="EEH119" s="11"/>
      <c r="EEI119" s="11"/>
      <c r="EEJ119" s="11"/>
      <c r="EEK119" s="11"/>
      <c r="EEL119" s="11"/>
      <c r="EEM119" s="11"/>
      <c r="EEN119" s="11"/>
      <c r="EEO119" s="11"/>
      <c r="EEP119" s="11"/>
      <c r="EEQ119" s="11"/>
      <c r="EER119" s="11"/>
      <c r="EES119" s="11"/>
      <c r="EET119" s="11"/>
      <c r="EEU119" s="11"/>
      <c r="EEV119" s="11"/>
      <c r="EEW119" s="11"/>
      <c r="EEX119" s="11"/>
      <c r="EEY119" s="11"/>
      <c r="EEZ119" s="11"/>
      <c r="EFA119" s="11"/>
      <c r="EFB119" s="11"/>
      <c r="EFC119" s="11"/>
      <c r="EFD119" s="11"/>
      <c r="EFE119" s="11"/>
      <c r="EFF119" s="11"/>
      <c r="EFG119" s="11"/>
      <c r="EFH119" s="11"/>
      <c r="EFI119" s="11"/>
      <c r="EFJ119" s="11"/>
      <c r="EFK119" s="11"/>
      <c r="EFL119" s="11"/>
      <c r="EFM119" s="11"/>
      <c r="EFN119" s="11"/>
      <c r="EFO119" s="11"/>
      <c r="EFP119" s="11"/>
      <c r="EFQ119" s="11"/>
      <c r="EFR119" s="11"/>
      <c r="EFS119" s="11"/>
      <c r="EFT119" s="11"/>
      <c r="EFU119" s="11"/>
      <c r="EFV119" s="11"/>
      <c r="EFW119" s="11"/>
      <c r="EFX119" s="11"/>
      <c r="EFY119" s="11"/>
      <c r="EFZ119" s="11"/>
      <c r="EGA119" s="11"/>
      <c r="EGB119" s="11"/>
      <c r="EGC119" s="11"/>
      <c r="EGD119" s="11"/>
      <c r="EGE119" s="11"/>
      <c r="EGF119" s="11"/>
      <c r="EGG119" s="11"/>
      <c r="EGH119" s="11"/>
      <c r="EGI119" s="11"/>
      <c r="EGJ119" s="11"/>
      <c r="EGK119" s="11"/>
      <c r="EGL119" s="11"/>
      <c r="EGM119" s="11"/>
      <c r="EGN119" s="11"/>
      <c r="EGO119" s="11"/>
      <c r="EGP119" s="11"/>
      <c r="EGQ119" s="11"/>
      <c r="EGR119" s="11"/>
      <c r="EGS119" s="11"/>
      <c r="EGT119" s="11"/>
      <c r="EGU119" s="11"/>
      <c r="EGV119" s="11"/>
      <c r="EGW119" s="11"/>
      <c r="EGX119" s="11"/>
      <c r="EGY119" s="11"/>
      <c r="EGZ119" s="11"/>
      <c r="EHA119" s="11"/>
      <c r="EHB119" s="11"/>
      <c r="EHC119" s="11"/>
      <c r="EHD119" s="11"/>
      <c r="EHE119" s="11"/>
      <c r="EHF119" s="11"/>
      <c r="EHG119" s="11"/>
      <c r="EHH119" s="11"/>
      <c r="EHI119" s="11"/>
      <c r="EHJ119" s="11"/>
      <c r="EHK119" s="11"/>
      <c r="EHL119" s="11"/>
      <c r="EHM119" s="11"/>
      <c r="EHN119" s="11"/>
      <c r="EHO119" s="11"/>
      <c r="EHP119" s="11"/>
      <c r="EHQ119" s="11"/>
      <c r="EHR119" s="11"/>
      <c r="EHS119" s="11"/>
      <c r="EHT119" s="11"/>
      <c r="EHU119" s="11"/>
      <c r="EHV119" s="11"/>
      <c r="EHW119" s="11"/>
      <c r="EHX119" s="11"/>
      <c r="EHY119" s="11"/>
      <c r="EHZ119" s="11"/>
      <c r="EIA119" s="11"/>
      <c r="EIB119" s="11"/>
      <c r="EIC119" s="11"/>
      <c r="EID119" s="11"/>
      <c r="EIE119" s="11"/>
      <c r="EIF119" s="11"/>
      <c r="EIG119" s="11"/>
      <c r="EIH119" s="11"/>
      <c r="EII119" s="11"/>
      <c r="EIJ119" s="11"/>
      <c r="EIK119" s="11"/>
      <c r="EIL119" s="11"/>
      <c r="EIM119" s="11"/>
      <c r="EIN119" s="11"/>
      <c r="EIO119" s="11"/>
      <c r="EIP119" s="11"/>
      <c r="EIQ119" s="11"/>
      <c r="EIR119" s="11"/>
      <c r="EIS119" s="11"/>
      <c r="EIT119" s="11"/>
      <c r="EIU119" s="11"/>
      <c r="EIV119" s="11"/>
      <c r="EIW119" s="11"/>
      <c r="EIX119" s="11"/>
      <c r="EIY119" s="11"/>
      <c r="EIZ119" s="11"/>
      <c r="EJA119" s="11"/>
      <c r="EJB119" s="11"/>
      <c r="EJC119" s="11"/>
      <c r="EJD119" s="11"/>
      <c r="EJE119" s="11"/>
      <c r="EJF119" s="11"/>
      <c r="EJG119" s="11"/>
      <c r="EJH119" s="11"/>
      <c r="EJI119" s="11"/>
      <c r="EJJ119" s="11"/>
      <c r="EJK119" s="11"/>
      <c r="EJL119" s="11"/>
      <c r="EJM119" s="11"/>
      <c r="EJN119" s="11"/>
      <c r="EJO119" s="11"/>
      <c r="EJP119" s="11"/>
      <c r="EJQ119" s="11"/>
      <c r="EJR119" s="11"/>
      <c r="EJS119" s="11"/>
      <c r="EJT119" s="11"/>
      <c r="EJU119" s="11"/>
      <c r="EJV119" s="11"/>
      <c r="EJW119" s="11"/>
      <c r="EJX119" s="11"/>
      <c r="EJY119" s="11"/>
      <c r="EJZ119" s="11"/>
      <c r="EKA119" s="11"/>
      <c r="EKB119" s="11"/>
      <c r="EKC119" s="11"/>
      <c r="EKD119" s="11"/>
      <c r="EKE119" s="11"/>
      <c r="EKF119" s="11"/>
      <c r="EKG119" s="11"/>
      <c r="EKH119" s="11"/>
      <c r="EKI119" s="11"/>
      <c r="EKJ119" s="11"/>
      <c r="EKK119" s="11"/>
      <c r="EKL119" s="11"/>
      <c r="EKM119" s="11"/>
      <c r="EKN119" s="11"/>
      <c r="EKO119" s="11"/>
      <c r="EKP119" s="11"/>
      <c r="EKQ119" s="11"/>
      <c r="EKR119" s="11"/>
      <c r="EKS119" s="11"/>
      <c r="EKT119" s="11"/>
      <c r="EKU119" s="11"/>
      <c r="EKV119" s="11"/>
      <c r="EKW119" s="11"/>
      <c r="EKX119" s="11"/>
      <c r="EKY119" s="11"/>
      <c r="EKZ119" s="11"/>
      <c r="ELA119" s="11"/>
      <c r="ELB119" s="11"/>
      <c r="ELC119" s="11"/>
      <c r="ELD119" s="11"/>
      <c r="ELE119" s="11"/>
      <c r="ELF119" s="11"/>
      <c r="ELG119" s="11"/>
      <c r="ELH119" s="11"/>
      <c r="ELI119" s="11"/>
      <c r="ELJ119" s="11"/>
      <c r="ELK119" s="11"/>
      <c r="ELL119" s="11"/>
      <c r="ELM119" s="11"/>
      <c r="ELN119" s="11"/>
      <c r="ELO119" s="11"/>
      <c r="ELP119" s="11"/>
      <c r="ELQ119" s="11"/>
      <c r="ELR119" s="11"/>
      <c r="ELS119" s="11"/>
      <c r="ELT119" s="11"/>
      <c r="ELU119" s="11"/>
      <c r="ELV119" s="11"/>
      <c r="ELW119" s="11"/>
      <c r="ELX119" s="11"/>
      <c r="ELY119" s="11"/>
      <c r="ELZ119" s="11"/>
    </row>
    <row r="120" spans="1:346 1276:3718">
      <c r="C120" s="166" t="s">
        <v>1017</v>
      </c>
      <c r="D120" s="223">
        <f t="shared" si="5"/>
        <v>0</v>
      </c>
      <c r="E120" s="88" t="s">
        <v>540</v>
      </c>
      <c r="F120" s="219"/>
      <c r="G120" s="92"/>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c r="HJ120" s="11"/>
      <c r="HK120" s="11"/>
      <c r="HL120" s="11"/>
      <c r="HM120" s="11"/>
      <c r="HN120" s="11"/>
      <c r="HO120" s="11"/>
      <c r="HP120" s="11"/>
      <c r="HQ120" s="11"/>
      <c r="HR120" s="11"/>
      <c r="HS120" s="11"/>
      <c r="HT120" s="11"/>
      <c r="HU120" s="11"/>
      <c r="HV120" s="11"/>
      <c r="HW120" s="11"/>
      <c r="HX120" s="11"/>
      <c r="HY120" s="11"/>
      <c r="HZ120" s="11"/>
      <c r="IA120" s="11"/>
      <c r="IB120" s="11"/>
      <c r="IC120" s="11"/>
      <c r="ID120" s="11"/>
      <c r="IE120" s="11"/>
      <c r="IF120" s="11"/>
      <c r="IG120" s="11"/>
      <c r="IH120" s="11"/>
      <c r="II120" s="11"/>
      <c r="IJ120" s="11"/>
      <c r="IK120" s="11"/>
      <c r="IL120" s="11"/>
      <c r="IM120" s="11"/>
      <c r="IN120" s="11"/>
      <c r="IO120" s="11"/>
      <c r="IP120" s="11"/>
      <c r="IQ120" s="11"/>
      <c r="IR120" s="11"/>
      <c r="IS120" s="11"/>
      <c r="IT120" s="11"/>
      <c r="IU120" s="11"/>
      <c r="IV120" s="11"/>
      <c r="IW120" s="11"/>
      <c r="IX120" s="11"/>
      <c r="IY120" s="11"/>
      <c r="IZ120" s="11"/>
      <c r="JA120" s="11"/>
      <c r="JB120" s="11"/>
      <c r="JC120" s="11"/>
      <c r="JD120" s="11"/>
      <c r="JE120" s="11"/>
      <c r="JF120" s="11"/>
      <c r="JG120" s="11"/>
      <c r="JH120" s="11"/>
      <c r="JI120" s="11"/>
      <c r="JJ120" s="11"/>
      <c r="JK120" s="11"/>
      <c r="JL120" s="11"/>
      <c r="JM120" s="11"/>
      <c r="JN120" s="11"/>
      <c r="JO120" s="11"/>
      <c r="JP120" s="11"/>
      <c r="JQ120" s="11"/>
      <c r="JR120" s="11"/>
      <c r="JS120" s="11"/>
      <c r="JT120" s="11"/>
      <c r="JU120" s="11"/>
      <c r="JV120" s="11"/>
      <c r="JW120" s="11"/>
      <c r="JX120" s="11"/>
      <c r="JY120" s="11"/>
      <c r="JZ120" s="11"/>
      <c r="KA120" s="11"/>
      <c r="KB120" s="11"/>
      <c r="KC120" s="11"/>
      <c r="KD120" s="11"/>
      <c r="KE120" s="11"/>
      <c r="KF120" s="11"/>
      <c r="KG120" s="11"/>
      <c r="KH120" s="11"/>
      <c r="KI120" s="11"/>
      <c r="KJ120" s="11"/>
      <c r="KK120" s="11"/>
      <c r="KL120" s="11"/>
      <c r="KM120" s="11"/>
      <c r="KN120" s="11"/>
      <c r="KO120" s="11"/>
      <c r="KP120" s="11"/>
      <c r="KQ120" s="11"/>
      <c r="KR120" s="11"/>
      <c r="KS120" s="11"/>
      <c r="KT120" s="11"/>
      <c r="KU120" s="11"/>
      <c r="KV120" s="11"/>
      <c r="KW120" s="11"/>
      <c r="KX120" s="11"/>
      <c r="KY120" s="11"/>
      <c r="KZ120" s="11"/>
      <c r="LA120" s="11"/>
      <c r="LB120" s="11"/>
      <c r="LC120" s="11"/>
      <c r="LD120" s="11"/>
      <c r="LE120" s="11"/>
      <c r="LF120" s="11"/>
      <c r="LG120" s="11"/>
      <c r="LH120" s="11"/>
      <c r="LI120" s="11"/>
      <c r="LJ120" s="11"/>
      <c r="LK120" s="11"/>
      <c r="LL120" s="11"/>
      <c r="LM120" s="11"/>
      <c r="LN120" s="11"/>
      <c r="LO120" s="11"/>
      <c r="LP120" s="11"/>
      <c r="LQ120" s="11"/>
      <c r="LR120" s="11"/>
      <c r="LS120" s="11"/>
      <c r="LT120" s="11"/>
      <c r="LU120" s="11"/>
      <c r="LV120" s="11"/>
      <c r="LW120" s="11"/>
      <c r="LX120" s="11"/>
      <c r="LY120" s="11"/>
      <c r="LZ120" s="11"/>
      <c r="MA120" s="11"/>
      <c r="MB120" s="11"/>
      <c r="MC120" s="11"/>
      <c r="MD120" s="11"/>
      <c r="ME120" s="11"/>
      <c r="MF120" s="11"/>
      <c r="MG120" s="11"/>
      <c r="MH120" s="11"/>
      <c r="AWB120" s="11"/>
      <c r="AWC120" s="11"/>
      <c r="AWD120" s="11"/>
      <c r="AWE120" s="11"/>
      <c r="AWF120" s="11"/>
      <c r="AWG120" s="11"/>
      <c r="AWH120" s="11"/>
      <c r="AWI120" s="11"/>
      <c r="AWJ120" s="11"/>
      <c r="AWK120" s="11"/>
      <c r="AWL120" s="11"/>
      <c r="AWM120" s="11"/>
      <c r="AWN120" s="11"/>
      <c r="AWO120" s="11"/>
      <c r="AWP120" s="11"/>
      <c r="AWQ120" s="11"/>
      <c r="AWR120" s="11"/>
      <c r="AWS120" s="11"/>
      <c r="AWT120" s="11"/>
      <c r="AWU120" s="11"/>
      <c r="AWV120" s="11"/>
      <c r="AWW120" s="11"/>
      <c r="AWX120" s="11"/>
      <c r="AWY120" s="11"/>
      <c r="AWZ120" s="11"/>
      <c r="AXA120" s="11"/>
      <c r="AXB120" s="11"/>
      <c r="AXC120" s="11"/>
      <c r="AXD120" s="11"/>
      <c r="AXE120" s="11"/>
      <c r="AXF120" s="11"/>
      <c r="AXG120" s="11"/>
      <c r="AXH120" s="11"/>
      <c r="AXI120" s="11"/>
      <c r="AXJ120" s="11"/>
      <c r="AXK120" s="11"/>
      <c r="AXL120" s="11"/>
      <c r="AXM120" s="11"/>
      <c r="AXN120" s="11"/>
      <c r="AXO120" s="11"/>
      <c r="AXP120" s="11"/>
      <c r="AXQ120" s="11"/>
      <c r="AXR120" s="11"/>
      <c r="AXS120" s="11"/>
      <c r="AXT120" s="11"/>
      <c r="AXU120" s="11"/>
      <c r="AXV120" s="11"/>
      <c r="AXW120" s="11"/>
      <c r="AXX120" s="11"/>
      <c r="AXY120" s="11"/>
      <c r="AXZ120" s="11"/>
      <c r="AYA120" s="11"/>
      <c r="AYB120" s="11"/>
      <c r="AYC120" s="11"/>
      <c r="AYD120" s="11"/>
      <c r="AYE120" s="11"/>
      <c r="AYF120" s="11"/>
      <c r="AYG120" s="11"/>
      <c r="AYH120" s="11"/>
      <c r="AYI120" s="11"/>
      <c r="AYJ120" s="11"/>
      <c r="AYK120" s="11"/>
      <c r="AYL120" s="11"/>
      <c r="AYM120" s="11"/>
      <c r="AYN120" s="11"/>
      <c r="AYO120" s="11"/>
      <c r="AYP120" s="11"/>
      <c r="AYQ120" s="11"/>
      <c r="AYR120" s="11"/>
      <c r="AYS120" s="11"/>
      <c r="AYT120" s="11"/>
      <c r="AYU120" s="11"/>
      <c r="AYV120" s="11"/>
      <c r="AYW120" s="11"/>
      <c r="AYX120" s="11"/>
      <c r="AYY120" s="11"/>
      <c r="AYZ120" s="11"/>
      <c r="AZA120" s="11"/>
      <c r="AZB120" s="11"/>
      <c r="AZC120" s="11"/>
      <c r="AZD120" s="11"/>
      <c r="AZE120" s="11"/>
      <c r="AZF120" s="11"/>
      <c r="AZG120" s="11"/>
      <c r="AZH120" s="11"/>
      <c r="AZI120" s="11"/>
      <c r="AZJ120" s="11"/>
      <c r="AZK120" s="11"/>
      <c r="AZL120" s="11"/>
      <c r="AZM120" s="11"/>
      <c r="AZN120" s="11"/>
      <c r="AZO120" s="11"/>
      <c r="AZP120" s="11"/>
      <c r="AZQ120" s="11"/>
      <c r="AZR120" s="11"/>
      <c r="AZS120" s="11"/>
      <c r="AZT120" s="11"/>
      <c r="AZU120" s="11"/>
      <c r="AZV120" s="11"/>
      <c r="AZW120" s="11"/>
      <c r="AZX120" s="11"/>
      <c r="AZY120" s="11"/>
      <c r="AZZ120" s="11"/>
      <c r="BAA120" s="11"/>
      <c r="BAB120" s="11"/>
      <c r="BAC120" s="11"/>
      <c r="BAD120" s="11"/>
      <c r="BAE120" s="11"/>
      <c r="BAF120" s="11"/>
      <c r="BAG120" s="11"/>
      <c r="BAH120" s="11"/>
      <c r="BAI120" s="11"/>
      <c r="BAJ120" s="11"/>
      <c r="BAK120" s="11"/>
      <c r="BAL120" s="11"/>
      <c r="BAM120" s="11"/>
      <c r="BAN120" s="11"/>
      <c r="BAO120" s="11"/>
      <c r="BAP120" s="11"/>
      <c r="BAQ120" s="11"/>
      <c r="BAR120" s="11"/>
      <c r="BAS120" s="11"/>
      <c r="BAT120" s="11"/>
      <c r="BAU120" s="11"/>
      <c r="BAV120" s="11"/>
      <c r="BAW120" s="11"/>
      <c r="BAX120" s="11"/>
      <c r="BAY120" s="11"/>
      <c r="BAZ120" s="11"/>
      <c r="BBA120" s="11"/>
      <c r="BBB120" s="11"/>
      <c r="BBC120" s="11"/>
      <c r="BBD120" s="11"/>
      <c r="BBE120" s="11"/>
      <c r="BBF120" s="11"/>
      <c r="BBG120" s="11"/>
      <c r="BBH120" s="11"/>
      <c r="BBI120" s="11"/>
      <c r="BBJ120" s="11"/>
      <c r="BBK120" s="11"/>
      <c r="BBL120" s="11"/>
      <c r="BBM120" s="11"/>
      <c r="BBN120" s="11"/>
      <c r="BBO120" s="11"/>
      <c r="BBP120" s="11"/>
      <c r="BBQ120" s="11"/>
      <c r="BBR120" s="11"/>
      <c r="BBS120" s="11"/>
      <c r="BBT120" s="11"/>
      <c r="BBU120" s="11"/>
      <c r="BBV120" s="11"/>
      <c r="BBW120" s="11"/>
      <c r="BBX120" s="11"/>
      <c r="BBY120" s="11"/>
      <c r="BBZ120" s="11"/>
      <c r="BCA120" s="11"/>
      <c r="BCB120" s="11"/>
      <c r="BCC120" s="11"/>
      <c r="BCD120" s="11"/>
      <c r="BCE120" s="11"/>
      <c r="BCF120" s="11"/>
      <c r="BCG120" s="11"/>
      <c r="BCH120" s="11"/>
      <c r="BCI120" s="11"/>
      <c r="BCJ120" s="11"/>
      <c r="BCK120" s="11"/>
      <c r="BCL120" s="11"/>
      <c r="BCM120" s="11"/>
      <c r="BCN120" s="11"/>
      <c r="BCO120" s="11"/>
      <c r="BCP120" s="11"/>
      <c r="BCQ120" s="11"/>
      <c r="BCR120" s="11"/>
      <c r="BCS120" s="11"/>
      <c r="BCT120" s="11"/>
      <c r="BCU120" s="11"/>
      <c r="BCV120" s="11"/>
      <c r="BCW120" s="11"/>
      <c r="BCX120" s="11"/>
      <c r="BCY120" s="11"/>
      <c r="BCZ120" s="11"/>
      <c r="BDA120" s="11"/>
      <c r="BDB120" s="11"/>
      <c r="BDC120" s="11"/>
      <c r="BDD120" s="11"/>
      <c r="BDE120" s="11"/>
      <c r="BDF120" s="11"/>
      <c r="BDG120" s="11"/>
      <c r="BDH120" s="11"/>
      <c r="BDI120" s="11"/>
      <c r="BDJ120" s="11"/>
      <c r="BDK120" s="11"/>
      <c r="BDL120" s="11"/>
      <c r="BDM120" s="11"/>
      <c r="BDN120" s="11"/>
      <c r="BDO120" s="11"/>
      <c r="BDP120" s="11"/>
      <c r="BDQ120" s="11"/>
      <c r="BDR120" s="11"/>
      <c r="BDS120" s="11"/>
      <c r="BDT120" s="11"/>
      <c r="BDU120" s="11"/>
      <c r="BDV120" s="11"/>
      <c r="BDW120" s="11"/>
      <c r="BDX120" s="11"/>
      <c r="BDY120" s="11"/>
      <c r="BDZ120" s="11"/>
      <c r="BEA120" s="11"/>
      <c r="BEB120" s="11"/>
      <c r="BEC120" s="11"/>
      <c r="BED120" s="11"/>
      <c r="BEE120" s="11"/>
      <c r="BEF120" s="11"/>
      <c r="BEG120" s="11"/>
      <c r="BEH120" s="11"/>
      <c r="BEI120" s="11"/>
      <c r="BEJ120" s="11"/>
      <c r="BEK120" s="11"/>
      <c r="BEL120" s="11"/>
      <c r="BEM120" s="11"/>
      <c r="BEN120" s="11"/>
      <c r="BEO120" s="11"/>
      <c r="BEP120" s="11"/>
      <c r="BEQ120" s="11"/>
      <c r="BER120" s="11"/>
      <c r="BES120" s="11"/>
      <c r="BET120" s="11"/>
      <c r="BEU120" s="11"/>
      <c r="BEV120" s="11"/>
      <c r="BEW120" s="11"/>
      <c r="BEX120" s="11"/>
      <c r="BEY120" s="11"/>
      <c r="BEZ120" s="11"/>
      <c r="BFA120" s="11"/>
      <c r="BFB120" s="11"/>
      <c r="BFC120" s="11"/>
      <c r="BFD120" s="11"/>
      <c r="BFE120" s="11"/>
      <c r="BFF120" s="11"/>
      <c r="BFG120" s="11"/>
      <c r="BFH120" s="11"/>
      <c r="BFI120" s="11"/>
      <c r="BFJ120" s="11"/>
      <c r="BFK120" s="11"/>
      <c r="BFL120" s="11"/>
      <c r="BFM120" s="11"/>
      <c r="BFN120" s="11"/>
      <c r="BFO120" s="11"/>
      <c r="BFP120" s="11"/>
      <c r="BFQ120" s="11"/>
      <c r="BFR120" s="11"/>
      <c r="BFS120" s="11"/>
      <c r="BFT120" s="11"/>
      <c r="BFU120" s="11"/>
      <c r="BFV120" s="11"/>
      <c r="BFW120" s="11"/>
      <c r="BFX120" s="11"/>
      <c r="BFY120" s="11"/>
      <c r="BFZ120" s="11"/>
      <c r="BGA120" s="11"/>
      <c r="BGB120" s="11"/>
      <c r="BGC120" s="11"/>
      <c r="BGD120" s="11"/>
      <c r="BGE120" s="11"/>
      <c r="BGF120" s="11"/>
      <c r="BGG120" s="11"/>
      <c r="BGH120" s="11"/>
      <c r="BGI120" s="11"/>
      <c r="BGJ120" s="11"/>
      <c r="BGK120" s="11"/>
      <c r="BGL120" s="11"/>
      <c r="BGM120" s="11"/>
      <c r="BGN120" s="11"/>
      <c r="BGO120" s="11"/>
      <c r="BGP120" s="11"/>
      <c r="BGQ120" s="11"/>
      <c r="BGR120" s="11"/>
      <c r="BGS120" s="11"/>
      <c r="BGT120" s="11"/>
      <c r="BGU120" s="11"/>
      <c r="BGV120" s="11"/>
      <c r="BGW120" s="11"/>
      <c r="BGX120" s="11"/>
      <c r="BGY120" s="11"/>
      <c r="BGZ120" s="11"/>
      <c r="BHA120" s="11"/>
      <c r="BHB120" s="11"/>
      <c r="BHC120" s="11"/>
      <c r="BHD120" s="11"/>
      <c r="BHE120" s="11"/>
      <c r="BHF120" s="11"/>
      <c r="BHG120" s="11"/>
      <c r="BHH120" s="11"/>
      <c r="BHI120" s="11"/>
      <c r="BHJ120" s="11"/>
      <c r="BHK120" s="11"/>
      <c r="BHL120" s="11"/>
      <c r="BHM120" s="11"/>
      <c r="BHN120" s="11"/>
      <c r="BHO120" s="11"/>
      <c r="BHP120" s="11"/>
      <c r="BHQ120" s="11"/>
      <c r="BHR120" s="11"/>
      <c r="BHS120" s="11"/>
      <c r="BHT120" s="11"/>
      <c r="BHU120" s="11"/>
      <c r="BHV120" s="11"/>
      <c r="BHW120" s="11"/>
      <c r="BHX120" s="11"/>
      <c r="BHY120" s="11"/>
      <c r="BHZ120" s="11"/>
      <c r="BIA120" s="11"/>
      <c r="BIB120" s="11"/>
      <c r="BIC120" s="11"/>
      <c r="BID120" s="11"/>
      <c r="BIE120" s="11"/>
      <c r="BIF120" s="11"/>
      <c r="BIG120" s="11"/>
      <c r="BIH120" s="11"/>
      <c r="BII120" s="11"/>
      <c r="BIJ120" s="11"/>
      <c r="BIK120" s="11"/>
      <c r="BIL120" s="11"/>
      <c r="BIM120" s="11"/>
      <c r="BIN120" s="11"/>
      <c r="BIO120" s="11"/>
      <c r="BIP120" s="11"/>
      <c r="BIQ120" s="11"/>
      <c r="BIR120" s="11"/>
      <c r="BIS120" s="11"/>
      <c r="BIT120" s="11"/>
      <c r="BIU120" s="11"/>
      <c r="BIV120" s="11"/>
      <c r="BIW120" s="11"/>
      <c r="BIX120" s="11"/>
      <c r="BIY120" s="11"/>
      <c r="BIZ120" s="11"/>
      <c r="BJA120" s="11"/>
      <c r="BJB120" s="11"/>
      <c r="BJC120" s="11"/>
      <c r="BJD120" s="11"/>
      <c r="BJE120" s="11"/>
      <c r="BJF120" s="11"/>
      <c r="BJG120" s="11"/>
      <c r="BJH120" s="11"/>
      <c r="BJI120" s="11"/>
      <c r="BJJ120" s="11"/>
      <c r="BJK120" s="11"/>
      <c r="BJL120" s="11"/>
      <c r="BJM120" s="11"/>
      <c r="BJN120" s="11"/>
      <c r="BJO120" s="11"/>
      <c r="BJP120" s="11"/>
      <c r="BJQ120" s="11"/>
      <c r="BJR120" s="11"/>
      <c r="BJS120" s="11"/>
      <c r="BJT120" s="11"/>
      <c r="BJU120" s="11"/>
      <c r="BJV120" s="11"/>
      <c r="BJW120" s="11"/>
      <c r="BJX120" s="11"/>
      <c r="BJY120" s="11"/>
      <c r="BJZ120" s="11"/>
      <c r="BKA120" s="11"/>
      <c r="BKB120" s="11"/>
      <c r="BKC120" s="11"/>
      <c r="BKD120" s="11"/>
      <c r="BKE120" s="11"/>
      <c r="BKF120" s="11"/>
      <c r="BKG120" s="11"/>
      <c r="BKH120" s="11"/>
      <c r="BKI120" s="11"/>
      <c r="BKJ120" s="11"/>
      <c r="BKK120" s="11"/>
      <c r="BKL120" s="11"/>
      <c r="BKM120" s="11"/>
      <c r="BKN120" s="11"/>
      <c r="BKO120" s="11"/>
      <c r="BKP120" s="11"/>
      <c r="BKQ120" s="11"/>
      <c r="BKR120" s="11"/>
      <c r="BKS120" s="11"/>
      <c r="BKT120" s="11"/>
      <c r="BKU120" s="11"/>
      <c r="BKV120" s="11"/>
      <c r="BKW120" s="11"/>
      <c r="BKX120" s="11"/>
      <c r="BKY120" s="11"/>
      <c r="BKZ120" s="11"/>
      <c r="BLA120" s="11"/>
      <c r="BLB120" s="11"/>
      <c r="BLC120" s="11"/>
      <c r="BLD120" s="11"/>
      <c r="BLE120" s="11"/>
      <c r="BLF120" s="11"/>
      <c r="BLG120" s="11"/>
      <c r="BLH120" s="11"/>
      <c r="BLI120" s="11"/>
      <c r="BLJ120" s="11"/>
      <c r="BLK120" s="11"/>
      <c r="BLL120" s="11"/>
      <c r="BLM120" s="11"/>
      <c r="BLN120" s="11"/>
      <c r="BLO120" s="11"/>
      <c r="BLP120" s="11"/>
      <c r="BLQ120" s="11"/>
      <c r="BLR120" s="11"/>
      <c r="BLS120" s="11"/>
      <c r="BLT120" s="11"/>
      <c r="BLU120" s="11"/>
      <c r="BLV120" s="11"/>
      <c r="BLW120" s="11"/>
      <c r="BLX120" s="11"/>
      <c r="BLY120" s="11"/>
      <c r="BLZ120" s="11"/>
      <c r="BMA120" s="11"/>
      <c r="BMB120" s="11"/>
      <c r="BMC120" s="11"/>
      <c r="BMD120" s="11"/>
      <c r="BME120" s="11"/>
      <c r="BMF120" s="11"/>
      <c r="BMG120" s="11"/>
      <c r="BMH120" s="11"/>
      <c r="BMI120" s="11"/>
      <c r="BMJ120" s="11"/>
      <c r="BMK120" s="11"/>
      <c r="BML120" s="11"/>
      <c r="BMM120" s="11"/>
      <c r="BMN120" s="11"/>
      <c r="BMO120" s="11"/>
      <c r="BMP120" s="11"/>
      <c r="BMQ120" s="11"/>
      <c r="BMR120" s="11"/>
      <c r="BMS120" s="11"/>
      <c r="BMT120" s="11"/>
      <c r="BMU120" s="11"/>
      <c r="BMV120" s="11"/>
      <c r="BMW120" s="11"/>
      <c r="BMX120" s="11"/>
      <c r="BMY120" s="11"/>
      <c r="BMZ120" s="11"/>
      <c r="BNA120" s="11"/>
      <c r="BNB120" s="11"/>
      <c r="BNC120" s="11"/>
      <c r="BND120" s="11"/>
      <c r="BNE120" s="11"/>
      <c r="BNF120" s="11"/>
      <c r="BNG120" s="11"/>
      <c r="BNH120" s="11"/>
      <c r="BNI120" s="11"/>
      <c r="BNJ120" s="11"/>
      <c r="BNK120" s="11"/>
      <c r="BNL120" s="11"/>
      <c r="BNM120" s="11"/>
      <c r="BNN120" s="11"/>
      <c r="BNO120" s="11"/>
      <c r="BNP120" s="11"/>
      <c r="BNQ120" s="11"/>
      <c r="BNR120" s="11"/>
      <c r="BNS120" s="11"/>
      <c r="BNT120" s="11"/>
      <c r="BNU120" s="11"/>
      <c r="BNV120" s="11"/>
      <c r="BNW120" s="11"/>
      <c r="BNX120" s="11"/>
      <c r="BNY120" s="11"/>
      <c r="BNZ120" s="11"/>
      <c r="BOA120" s="11"/>
      <c r="BOB120" s="11"/>
      <c r="BOC120" s="11"/>
      <c r="BOD120" s="11"/>
      <c r="BOE120" s="11"/>
      <c r="BOF120" s="11"/>
      <c r="BOG120" s="11"/>
      <c r="BOH120" s="11"/>
      <c r="BOI120" s="11"/>
      <c r="BOJ120" s="11"/>
      <c r="BOK120" s="11"/>
      <c r="BOL120" s="11"/>
      <c r="BOM120" s="11"/>
      <c r="BON120" s="11"/>
      <c r="BOO120" s="11"/>
      <c r="BOP120" s="11"/>
      <c r="BOQ120" s="11"/>
      <c r="BOR120" s="11"/>
      <c r="BOS120" s="11"/>
      <c r="BOT120" s="11"/>
      <c r="BOU120" s="11"/>
      <c r="BOV120" s="11"/>
      <c r="BOW120" s="11"/>
      <c r="BOX120" s="11"/>
      <c r="BOY120" s="11"/>
      <c r="BOZ120" s="11"/>
      <c r="BPA120" s="11"/>
      <c r="BPB120" s="11"/>
      <c r="BPC120" s="11"/>
      <c r="BPD120" s="11"/>
      <c r="BPE120" s="11"/>
      <c r="BPF120" s="11"/>
      <c r="BPG120" s="11"/>
      <c r="BPH120" s="11"/>
      <c r="BPI120" s="11"/>
      <c r="BPJ120" s="11"/>
      <c r="BPK120" s="11"/>
      <c r="BPL120" s="11"/>
      <c r="BPM120" s="11"/>
      <c r="BPN120" s="11"/>
      <c r="BPO120" s="11"/>
      <c r="BPP120" s="11"/>
      <c r="BPQ120" s="11"/>
      <c r="BPR120" s="11"/>
      <c r="BPS120" s="11"/>
      <c r="BPT120" s="11"/>
      <c r="BPU120" s="11"/>
      <c r="BPV120" s="11"/>
      <c r="BPW120" s="11"/>
      <c r="BPX120" s="11"/>
      <c r="BPY120" s="11"/>
      <c r="BPZ120" s="11"/>
      <c r="BQA120" s="11"/>
      <c r="BQB120" s="11"/>
      <c r="BQC120" s="11"/>
      <c r="BQD120" s="11"/>
      <c r="BQE120" s="11"/>
      <c r="BQF120" s="11"/>
      <c r="BQG120" s="11"/>
      <c r="BQH120" s="11"/>
      <c r="BQI120" s="11"/>
      <c r="BQJ120" s="11"/>
      <c r="BQK120" s="11"/>
      <c r="BQL120" s="11"/>
      <c r="BQM120" s="11"/>
      <c r="BQN120" s="11"/>
      <c r="BQO120" s="11"/>
      <c r="BQP120" s="11"/>
      <c r="BQQ120" s="11"/>
      <c r="BQR120" s="11"/>
      <c r="BQS120" s="11"/>
      <c r="BQT120" s="11"/>
      <c r="BQU120" s="11"/>
      <c r="BQV120" s="11"/>
      <c r="BQW120" s="11"/>
      <c r="BQX120" s="11"/>
      <c r="BQY120" s="11"/>
      <c r="BQZ120" s="11"/>
      <c r="BRA120" s="11"/>
      <c r="BRB120" s="11"/>
      <c r="BRC120" s="11"/>
      <c r="BRD120" s="11"/>
      <c r="BRE120" s="11"/>
      <c r="BRF120" s="11"/>
      <c r="BRG120" s="11"/>
      <c r="BRH120" s="11"/>
      <c r="BRI120" s="11"/>
      <c r="BRJ120" s="11"/>
      <c r="BRK120" s="11"/>
      <c r="BRL120" s="11"/>
      <c r="BRM120" s="11"/>
      <c r="BRN120" s="11"/>
      <c r="BRO120" s="11"/>
      <c r="BRP120" s="11"/>
      <c r="BRQ120" s="11"/>
      <c r="BRR120" s="11"/>
      <c r="BRS120" s="11"/>
      <c r="BRT120" s="11"/>
      <c r="BRU120" s="11"/>
      <c r="BRV120" s="11"/>
      <c r="BRW120" s="11"/>
      <c r="BRX120" s="11"/>
      <c r="BRY120" s="11"/>
      <c r="BRZ120" s="11"/>
      <c r="BSA120" s="11"/>
      <c r="BSB120" s="11"/>
      <c r="BSC120" s="11"/>
      <c r="BSD120" s="11"/>
      <c r="BSE120" s="11"/>
      <c r="BSF120" s="11"/>
      <c r="BSG120" s="11"/>
      <c r="BSH120" s="11"/>
      <c r="BSI120" s="11"/>
      <c r="BSJ120" s="11"/>
      <c r="BSK120" s="11"/>
      <c r="BSL120" s="11"/>
      <c r="BSM120" s="11"/>
      <c r="BSN120" s="11"/>
      <c r="BSO120" s="11"/>
      <c r="BSP120" s="11"/>
      <c r="BSQ120" s="11"/>
      <c r="BSR120" s="11"/>
      <c r="BSS120" s="11"/>
      <c r="BST120" s="11"/>
      <c r="BSU120" s="11"/>
      <c r="BSV120" s="11"/>
      <c r="BSW120" s="11"/>
      <c r="BSX120" s="11"/>
      <c r="BSY120" s="11"/>
      <c r="BSZ120" s="11"/>
      <c r="BTA120" s="11"/>
      <c r="BTB120" s="11"/>
      <c r="BTC120" s="11"/>
      <c r="BTD120" s="11"/>
      <c r="BTE120" s="11"/>
      <c r="BTF120" s="11"/>
      <c r="BTG120" s="11"/>
      <c r="BTH120" s="11"/>
      <c r="BTI120" s="11"/>
      <c r="BTJ120" s="11"/>
      <c r="BTK120" s="11"/>
      <c r="BTL120" s="11"/>
      <c r="BTM120" s="11"/>
      <c r="BTN120" s="11"/>
      <c r="BTO120" s="11"/>
      <c r="BTP120" s="11"/>
      <c r="BTQ120" s="11"/>
      <c r="BTR120" s="11"/>
      <c r="BTS120" s="11"/>
      <c r="BTT120" s="11"/>
      <c r="BTU120" s="11"/>
      <c r="BTV120" s="11"/>
      <c r="BTW120" s="11"/>
      <c r="BTX120" s="11"/>
      <c r="BTY120" s="11"/>
      <c r="BTZ120" s="11"/>
      <c r="BUA120" s="11"/>
      <c r="BUB120" s="11"/>
      <c r="BUC120" s="11"/>
      <c r="BUD120" s="11"/>
      <c r="BUE120" s="11"/>
      <c r="BUF120" s="11"/>
      <c r="BUG120" s="11"/>
      <c r="BUH120" s="11"/>
      <c r="BUI120" s="11"/>
      <c r="BUJ120" s="11"/>
      <c r="BUK120" s="11"/>
      <c r="BUL120" s="11"/>
      <c r="BUM120" s="11"/>
      <c r="BUN120" s="11"/>
      <c r="BUO120" s="11"/>
      <c r="BUP120" s="11"/>
      <c r="BUQ120" s="11"/>
      <c r="BUR120" s="11"/>
      <c r="BUS120" s="11"/>
      <c r="BUT120" s="11"/>
      <c r="BUU120" s="11"/>
      <c r="BUV120" s="11"/>
      <c r="BUW120" s="11"/>
      <c r="BUX120" s="11"/>
      <c r="BUY120" s="11"/>
      <c r="BUZ120" s="11"/>
      <c r="BVA120" s="11"/>
      <c r="BVB120" s="11"/>
      <c r="BVC120" s="11"/>
      <c r="BVD120" s="11"/>
      <c r="BVE120" s="11"/>
      <c r="BVF120" s="11"/>
      <c r="BVG120" s="11"/>
      <c r="BVH120" s="11"/>
      <c r="BVI120" s="11"/>
      <c r="BVJ120" s="11"/>
      <c r="BVK120" s="11"/>
      <c r="BVL120" s="11"/>
      <c r="BVM120" s="11"/>
      <c r="BVN120" s="11"/>
      <c r="BVO120" s="11"/>
      <c r="BVP120" s="11"/>
      <c r="BVQ120" s="11"/>
      <c r="BVR120" s="11"/>
      <c r="BVS120" s="11"/>
      <c r="BVT120" s="11"/>
      <c r="BVU120" s="11"/>
      <c r="BVV120" s="11"/>
      <c r="BVW120" s="11"/>
      <c r="BVX120" s="11"/>
      <c r="BVY120" s="11"/>
      <c r="BVZ120" s="11"/>
      <c r="BWA120" s="11"/>
      <c r="BWB120" s="11"/>
      <c r="BWC120" s="11"/>
      <c r="BWD120" s="11"/>
      <c r="BWE120" s="11"/>
      <c r="BWF120" s="11"/>
      <c r="BWG120" s="11"/>
      <c r="BWH120" s="11"/>
      <c r="BWI120" s="11"/>
      <c r="BWJ120" s="11"/>
      <c r="BWK120" s="11"/>
      <c r="BWL120" s="11"/>
      <c r="BWM120" s="11"/>
      <c r="BWN120" s="11"/>
      <c r="BWO120" s="11"/>
      <c r="BWP120" s="11"/>
      <c r="BWQ120" s="11"/>
      <c r="BWR120" s="11"/>
      <c r="BWS120" s="11"/>
      <c r="BWT120" s="11"/>
      <c r="BWU120" s="11"/>
      <c r="BWV120" s="11"/>
      <c r="BWW120" s="11"/>
      <c r="BWX120" s="11"/>
      <c r="BWY120" s="11"/>
      <c r="BWZ120" s="11"/>
      <c r="BXA120" s="11"/>
      <c r="BXB120" s="11"/>
      <c r="BXC120" s="11"/>
      <c r="BXD120" s="11"/>
      <c r="BXE120" s="11"/>
      <c r="BXF120" s="11"/>
      <c r="BXG120" s="11"/>
      <c r="BXH120" s="11"/>
      <c r="BXI120" s="11"/>
      <c r="BXJ120" s="11"/>
      <c r="BXK120" s="11"/>
      <c r="BXL120" s="11"/>
      <c r="BXM120" s="11"/>
      <c r="BXN120" s="11"/>
      <c r="BXO120" s="11"/>
      <c r="BXP120" s="11"/>
      <c r="BXQ120" s="11"/>
      <c r="BXR120" s="11"/>
      <c r="BXS120" s="11"/>
      <c r="BXT120" s="11"/>
      <c r="BXU120" s="11"/>
      <c r="BXV120" s="11"/>
      <c r="BXW120" s="11"/>
      <c r="BXX120" s="11"/>
      <c r="BXY120" s="11"/>
      <c r="BXZ120" s="11"/>
      <c r="BYA120" s="11"/>
      <c r="BYB120" s="11"/>
      <c r="BYC120" s="11"/>
      <c r="BYD120" s="11"/>
      <c r="BYE120" s="11"/>
      <c r="BYF120" s="11"/>
      <c r="BYG120" s="11"/>
      <c r="BYH120" s="11"/>
      <c r="BYI120" s="11"/>
      <c r="BYJ120" s="11"/>
      <c r="BYK120" s="11"/>
      <c r="BYL120" s="11"/>
      <c r="BYM120" s="11"/>
      <c r="BYN120" s="11"/>
      <c r="BYO120" s="11"/>
      <c r="BYP120" s="11"/>
      <c r="BYQ120" s="11"/>
      <c r="BYR120" s="11"/>
      <c r="BYS120" s="11"/>
      <c r="BYT120" s="11"/>
      <c r="BYU120" s="11"/>
      <c r="BYV120" s="11"/>
      <c r="BYW120" s="11"/>
      <c r="BYX120" s="11"/>
      <c r="BYY120" s="11"/>
      <c r="BYZ120" s="11"/>
      <c r="BZA120" s="11"/>
      <c r="BZB120" s="11"/>
      <c r="BZC120" s="11"/>
      <c r="BZD120" s="11"/>
      <c r="BZE120" s="11"/>
      <c r="BZF120" s="11"/>
      <c r="BZG120" s="11"/>
      <c r="BZH120" s="11"/>
      <c r="BZI120" s="11"/>
      <c r="BZJ120" s="11"/>
      <c r="BZK120" s="11"/>
      <c r="BZL120" s="11"/>
      <c r="BZM120" s="11"/>
      <c r="BZN120" s="11"/>
      <c r="BZO120" s="11"/>
      <c r="BZP120" s="11"/>
      <c r="BZQ120" s="11"/>
      <c r="BZR120" s="11"/>
      <c r="BZS120" s="11"/>
      <c r="BZT120" s="11"/>
      <c r="BZU120" s="11"/>
      <c r="BZV120" s="11"/>
      <c r="BZW120" s="11"/>
      <c r="BZX120" s="11"/>
      <c r="BZY120" s="11"/>
      <c r="BZZ120" s="11"/>
      <c r="CAA120" s="11"/>
      <c r="CAB120" s="11"/>
      <c r="CAC120" s="11"/>
      <c r="CAD120" s="11"/>
      <c r="CAE120" s="11"/>
      <c r="CAF120" s="11"/>
      <c r="CAG120" s="11"/>
      <c r="CAH120" s="11"/>
      <c r="CAI120" s="11"/>
      <c r="CAJ120" s="11"/>
      <c r="CAK120" s="11"/>
      <c r="CAL120" s="11"/>
      <c r="CAM120" s="11"/>
      <c r="CAN120" s="11"/>
      <c r="CAO120" s="11"/>
      <c r="CAP120" s="11"/>
      <c r="CAQ120" s="11"/>
      <c r="CAR120" s="11"/>
      <c r="CAS120" s="11"/>
      <c r="CAT120" s="11"/>
      <c r="CAU120" s="11"/>
      <c r="CAV120" s="11"/>
      <c r="CAW120" s="11"/>
      <c r="CAX120" s="11"/>
      <c r="CAY120" s="11"/>
      <c r="CAZ120" s="11"/>
      <c r="CBA120" s="11"/>
      <c r="CBB120" s="11"/>
      <c r="CBC120" s="11"/>
      <c r="CBD120" s="11"/>
      <c r="CBE120" s="11"/>
      <c r="CBF120" s="11"/>
      <c r="CBG120" s="11"/>
      <c r="CBH120" s="11"/>
      <c r="CBI120" s="11"/>
      <c r="CBJ120" s="11"/>
      <c r="CBK120" s="11"/>
      <c r="CBL120" s="11"/>
      <c r="CBM120" s="11"/>
      <c r="CBN120" s="11"/>
      <c r="CBO120" s="11"/>
      <c r="CBP120" s="11"/>
      <c r="CBQ120" s="11"/>
      <c r="CBR120" s="11"/>
      <c r="CBS120" s="11"/>
      <c r="CBT120" s="11"/>
      <c r="CBU120" s="11"/>
      <c r="CBV120" s="11"/>
      <c r="CBW120" s="11"/>
      <c r="CBX120" s="11"/>
      <c r="CBY120" s="11"/>
      <c r="CBZ120" s="11"/>
      <c r="CCA120" s="11"/>
      <c r="CCB120" s="11"/>
      <c r="CCC120" s="11"/>
      <c r="CCD120" s="11"/>
      <c r="CCE120" s="11"/>
      <c r="CCF120" s="11"/>
      <c r="CCG120" s="11"/>
      <c r="CCH120" s="11"/>
      <c r="CCI120" s="11"/>
      <c r="CCJ120" s="11"/>
      <c r="CCK120" s="11"/>
      <c r="CCL120" s="11"/>
      <c r="CCM120" s="11"/>
      <c r="CCN120" s="11"/>
      <c r="CCO120" s="11"/>
      <c r="CCP120" s="11"/>
      <c r="CCQ120" s="11"/>
      <c r="CCR120" s="11"/>
      <c r="CCS120" s="11"/>
      <c r="CCT120" s="11"/>
      <c r="CCU120" s="11"/>
      <c r="CCV120" s="11"/>
      <c r="CCW120" s="11"/>
      <c r="CCX120" s="11"/>
      <c r="CCY120" s="11"/>
      <c r="CCZ120" s="11"/>
      <c r="CDA120" s="11"/>
      <c r="CDB120" s="11"/>
      <c r="CDC120" s="11"/>
      <c r="CDD120" s="11"/>
      <c r="CDE120" s="11"/>
      <c r="CDF120" s="11"/>
      <c r="CDG120" s="11"/>
      <c r="CDH120" s="11"/>
      <c r="CDI120" s="11"/>
      <c r="CDJ120" s="11"/>
      <c r="CDK120" s="11"/>
      <c r="CDL120" s="11"/>
      <c r="CDM120" s="11"/>
      <c r="CDN120" s="11"/>
      <c r="CDO120" s="11"/>
      <c r="CDP120" s="11"/>
      <c r="CDQ120" s="11"/>
      <c r="CDR120" s="11"/>
      <c r="CDS120" s="11"/>
      <c r="CDT120" s="11"/>
      <c r="CDU120" s="11"/>
      <c r="CDV120" s="11"/>
      <c r="CDW120" s="11"/>
      <c r="CDX120" s="11"/>
      <c r="CDY120" s="11"/>
      <c r="CDZ120" s="11"/>
      <c r="CEA120" s="11"/>
      <c r="CEB120" s="11"/>
      <c r="CEC120" s="11"/>
      <c r="CED120" s="11"/>
      <c r="CEE120" s="11"/>
      <c r="CEF120" s="11"/>
      <c r="CEG120" s="11"/>
      <c r="CEH120" s="11"/>
      <c r="CEI120" s="11"/>
      <c r="CEJ120" s="11"/>
      <c r="CEK120" s="11"/>
      <c r="CEL120" s="11"/>
      <c r="CEM120" s="11"/>
      <c r="CEN120" s="11"/>
      <c r="CEO120" s="11"/>
      <c r="CEP120" s="11"/>
      <c r="CEQ120" s="11"/>
      <c r="CER120" s="11"/>
      <c r="CES120" s="11"/>
      <c r="CET120" s="11"/>
      <c r="CEU120" s="11"/>
      <c r="CEV120" s="11"/>
      <c r="CEW120" s="11"/>
      <c r="CEX120" s="11"/>
      <c r="CEY120" s="11"/>
      <c r="CEZ120" s="11"/>
      <c r="CFA120" s="11"/>
      <c r="CFB120" s="11"/>
      <c r="CFC120" s="11"/>
      <c r="CFD120" s="11"/>
      <c r="CFE120" s="11"/>
      <c r="CFF120" s="11"/>
      <c r="CFG120" s="11"/>
      <c r="CFH120" s="11"/>
      <c r="CFI120" s="11"/>
      <c r="CFJ120" s="11"/>
      <c r="CFK120" s="11"/>
      <c r="CFL120" s="11"/>
      <c r="CFM120" s="11"/>
      <c r="CFN120" s="11"/>
      <c r="CFO120" s="11"/>
      <c r="CFP120" s="11"/>
      <c r="CFQ120" s="11"/>
      <c r="CFR120" s="11"/>
      <c r="CFS120" s="11"/>
      <c r="CFT120" s="11"/>
      <c r="CFU120" s="11"/>
      <c r="CFV120" s="11"/>
      <c r="CFW120" s="11"/>
      <c r="CFX120" s="11"/>
      <c r="CFY120" s="11"/>
      <c r="CFZ120" s="11"/>
      <c r="CGA120" s="11"/>
      <c r="CGB120" s="11"/>
      <c r="CGC120" s="11"/>
      <c r="CGD120" s="11"/>
      <c r="CGE120" s="11"/>
      <c r="CGF120" s="11"/>
      <c r="CGG120" s="11"/>
      <c r="CGH120" s="11"/>
      <c r="CGI120" s="11"/>
      <c r="CGJ120" s="11"/>
      <c r="CGK120" s="11"/>
      <c r="CGL120" s="11"/>
      <c r="CGM120" s="11"/>
      <c r="CGN120" s="11"/>
      <c r="CGO120" s="11"/>
      <c r="CGP120" s="11"/>
      <c r="CGQ120" s="11"/>
      <c r="CGR120" s="11"/>
      <c r="CGS120" s="11"/>
      <c r="CGT120" s="11"/>
      <c r="CGU120" s="11"/>
      <c r="CGV120" s="11"/>
      <c r="CGW120" s="11"/>
      <c r="CGX120" s="11"/>
      <c r="CGY120" s="11"/>
      <c r="CGZ120" s="11"/>
      <c r="CHA120" s="11"/>
      <c r="CHB120" s="11"/>
      <c r="CHC120" s="11"/>
      <c r="CHD120" s="11"/>
      <c r="CHE120" s="11"/>
      <c r="CHF120" s="11"/>
      <c r="CHG120" s="11"/>
      <c r="CHH120" s="11"/>
      <c r="CHI120" s="11"/>
      <c r="CHJ120" s="11"/>
      <c r="CHK120" s="11"/>
      <c r="CHL120" s="11"/>
      <c r="CHM120" s="11"/>
      <c r="CHN120" s="11"/>
      <c r="CHO120" s="11"/>
      <c r="CHP120" s="11"/>
      <c r="CHQ120" s="11"/>
      <c r="CHR120" s="11"/>
      <c r="CHS120" s="11"/>
      <c r="CHT120" s="11"/>
      <c r="CHU120" s="11"/>
      <c r="CHV120" s="11"/>
      <c r="CHW120" s="11"/>
      <c r="CHX120" s="11"/>
      <c r="CHY120" s="11"/>
      <c r="CHZ120" s="11"/>
      <c r="CIA120" s="11"/>
      <c r="CIB120" s="11"/>
      <c r="CIC120" s="11"/>
      <c r="CID120" s="11"/>
      <c r="CIE120" s="11"/>
      <c r="CIF120" s="11"/>
      <c r="CIG120" s="11"/>
      <c r="CIH120" s="11"/>
      <c r="CII120" s="11"/>
      <c r="CIJ120" s="11"/>
      <c r="CIK120" s="11"/>
      <c r="CIL120" s="11"/>
      <c r="CIM120" s="11"/>
      <c r="CIN120" s="11"/>
      <c r="CIO120" s="11"/>
      <c r="CIP120" s="11"/>
      <c r="CIQ120" s="11"/>
      <c r="CIR120" s="11"/>
      <c r="CIS120" s="11"/>
      <c r="CIT120" s="11"/>
      <c r="CIU120" s="11"/>
      <c r="CIV120" s="11"/>
      <c r="CIW120" s="11"/>
      <c r="CIX120" s="11"/>
      <c r="CIY120" s="11"/>
      <c r="CIZ120" s="11"/>
      <c r="CJA120" s="11"/>
      <c r="CJB120" s="11"/>
      <c r="CJC120" s="11"/>
      <c r="CJD120" s="11"/>
      <c r="CJE120" s="11"/>
      <c r="CJF120" s="11"/>
      <c r="CJG120" s="11"/>
      <c r="CJH120" s="11"/>
      <c r="CJI120" s="11"/>
      <c r="CJJ120" s="11"/>
      <c r="CJK120" s="11"/>
      <c r="CJL120" s="11"/>
      <c r="CJM120" s="11"/>
      <c r="CJN120" s="11"/>
      <c r="CJO120" s="11"/>
      <c r="CJP120" s="11"/>
      <c r="CJQ120" s="11"/>
      <c r="CJR120" s="11"/>
      <c r="CJS120" s="11"/>
      <c r="CJT120" s="11"/>
      <c r="CJU120" s="11"/>
      <c r="CJV120" s="11"/>
      <c r="CJW120" s="11"/>
      <c r="CJX120" s="11"/>
      <c r="CJY120" s="11"/>
      <c r="CJZ120" s="11"/>
      <c r="CKA120" s="11"/>
      <c r="CKB120" s="11"/>
      <c r="CKC120" s="11"/>
      <c r="CKD120" s="11"/>
      <c r="CKE120" s="11"/>
      <c r="CKF120" s="11"/>
      <c r="CKG120" s="11"/>
      <c r="CKH120" s="11"/>
      <c r="CKI120" s="11"/>
      <c r="CKJ120" s="11"/>
      <c r="CKK120" s="11"/>
      <c r="CKL120" s="11"/>
      <c r="CKM120" s="11"/>
      <c r="CKN120" s="11"/>
      <c r="CKO120" s="11"/>
      <c r="CKP120" s="11"/>
      <c r="CKQ120" s="11"/>
      <c r="CKR120" s="11"/>
      <c r="CKS120" s="11"/>
      <c r="CKT120" s="11"/>
      <c r="CKU120" s="11"/>
      <c r="CKV120" s="11"/>
      <c r="CKW120" s="11"/>
      <c r="CKX120" s="11"/>
      <c r="CKY120" s="11"/>
      <c r="CKZ120" s="11"/>
      <c r="CLA120" s="11"/>
      <c r="CLB120" s="11"/>
      <c r="CLC120" s="11"/>
      <c r="CLD120" s="11"/>
      <c r="CLE120" s="11"/>
      <c r="CLF120" s="11"/>
      <c r="CLG120" s="11"/>
      <c r="CLH120" s="11"/>
      <c r="CLI120" s="11"/>
      <c r="CLJ120" s="11"/>
      <c r="CLK120" s="11"/>
      <c r="CLL120" s="11"/>
      <c r="CLM120" s="11"/>
      <c r="CLN120" s="11"/>
      <c r="CLO120" s="11"/>
      <c r="CLP120" s="11"/>
      <c r="CLQ120" s="11"/>
      <c r="CLR120" s="11"/>
      <c r="CLS120" s="11"/>
      <c r="CLT120" s="11"/>
      <c r="CLU120" s="11"/>
      <c r="CLV120" s="11"/>
      <c r="CLW120" s="11"/>
      <c r="CLX120" s="11"/>
      <c r="CLY120" s="11"/>
      <c r="CLZ120" s="11"/>
      <c r="CMA120" s="11"/>
      <c r="CMB120" s="11"/>
      <c r="CMC120" s="11"/>
      <c r="CMD120" s="11"/>
      <c r="CME120" s="11"/>
      <c r="CMF120" s="11"/>
      <c r="CMG120" s="11"/>
      <c r="CMH120" s="11"/>
      <c r="CMI120" s="11"/>
      <c r="CMJ120" s="11"/>
      <c r="CMK120" s="11"/>
      <c r="CML120" s="11"/>
      <c r="CMM120" s="11"/>
      <c r="CMN120" s="11"/>
      <c r="CMO120" s="11"/>
      <c r="CMP120" s="11"/>
      <c r="CMQ120" s="11"/>
      <c r="CMR120" s="11"/>
      <c r="CMS120" s="11"/>
      <c r="CMT120" s="11"/>
      <c r="CMU120" s="11"/>
      <c r="CMV120" s="11"/>
      <c r="CMW120" s="11"/>
      <c r="CMX120" s="11"/>
      <c r="CMY120" s="11"/>
      <c r="CMZ120" s="11"/>
      <c r="CNA120" s="11"/>
      <c r="CNB120" s="11"/>
      <c r="CNC120" s="11"/>
      <c r="CND120" s="11"/>
      <c r="CNE120" s="11"/>
      <c r="CNF120" s="11"/>
      <c r="CNG120" s="11"/>
      <c r="CNH120" s="11"/>
      <c r="CNI120" s="11"/>
      <c r="CNJ120" s="11"/>
      <c r="CNK120" s="11"/>
      <c r="CNL120" s="11"/>
      <c r="CNM120" s="11"/>
      <c r="CNN120" s="11"/>
      <c r="CNO120" s="11"/>
      <c r="CNP120" s="11"/>
      <c r="CNQ120" s="11"/>
      <c r="CNR120" s="11"/>
      <c r="CNS120" s="11"/>
      <c r="CNT120" s="11"/>
      <c r="CNU120" s="11"/>
      <c r="CNV120" s="11"/>
      <c r="CNW120" s="11"/>
      <c r="CNX120" s="11"/>
      <c r="CNY120" s="11"/>
      <c r="CNZ120" s="11"/>
      <c r="COA120" s="11"/>
      <c r="COB120" s="11"/>
      <c r="COC120" s="11"/>
      <c r="COD120" s="11"/>
      <c r="COE120" s="11"/>
      <c r="COF120" s="11"/>
      <c r="COG120" s="11"/>
      <c r="COH120" s="11"/>
      <c r="COI120" s="11"/>
      <c r="COJ120" s="11"/>
      <c r="COK120" s="11"/>
      <c r="COL120" s="11"/>
      <c r="COM120" s="11"/>
      <c r="CON120" s="11"/>
      <c r="COO120" s="11"/>
      <c r="COP120" s="11"/>
      <c r="COQ120" s="11"/>
      <c r="COR120" s="11"/>
      <c r="COS120" s="11"/>
      <c r="COT120" s="11"/>
      <c r="COU120" s="11"/>
      <c r="COV120" s="11"/>
      <c r="COW120" s="11"/>
      <c r="COX120" s="11"/>
      <c r="COY120" s="11"/>
      <c r="COZ120" s="11"/>
      <c r="CPA120" s="11"/>
      <c r="CPB120" s="11"/>
      <c r="CPC120" s="11"/>
      <c r="CPD120" s="11"/>
      <c r="CPE120" s="11"/>
      <c r="CPF120" s="11"/>
      <c r="CPG120" s="11"/>
      <c r="CPH120" s="11"/>
      <c r="CPI120" s="11"/>
      <c r="CPJ120" s="11"/>
      <c r="CPK120" s="11"/>
      <c r="CPL120" s="11"/>
      <c r="CPM120" s="11"/>
      <c r="CPN120" s="11"/>
      <c r="CPO120" s="11"/>
      <c r="CPP120" s="11"/>
      <c r="CPQ120" s="11"/>
      <c r="CPR120" s="11"/>
      <c r="CPS120" s="11"/>
      <c r="CPT120" s="11"/>
      <c r="CPU120" s="11"/>
      <c r="CPV120" s="11"/>
      <c r="CPW120" s="11"/>
      <c r="CPX120" s="11"/>
      <c r="CPY120" s="11"/>
      <c r="CPZ120" s="11"/>
      <c r="CQA120" s="11"/>
      <c r="CQB120" s="11"/>
      <c r="CQC120" s="11"/>
      <c r="CQD120" s="11"/>
      <c r="CQE120" s="11"/>
      <c r="CQF120" s="11"/>
      <c r="CQG120" s="11"/>
      <c r="CQH120" s="11"/>
      <c r="CQI120" s="11"/>
      <c r="CQJ120" s="11"/>
      <c r="CQK120" s="11"/>
      <c r="CQL120" s="11"/>
      <c r="CQM120" s="11"/>
      <c r="CQN120" s="11"/>
      <c r="CQO120" s="11"/>
      <c r="CQP120" s="11"/>
      <c r="CQQ120" s="11"/>
      <c r="CQR120" s="11"/>
      <c r="CQS120" s="11"/>
      <c r="CQT120" s="11"/>
      <c r="CQU120" s="11"/>
      <c r="CQV120" s="11"/>
      <c r="CQW120" s="11"/>
      <c r="CQX120" s="11"/>
      <c r="CQY120" s="11"/>
      <c r="CQZ120" s="11"/>
      <c r="CRA120" s="11"/>
      <c r="CRB120" s="11"/>
      <c r="CRC120" s="11"/>
      <c r="CRD120" s="11"/>
      <c r="CRE120" s="11"/>
      <c r="CRF120" s="11"/>
      <c r="CRG120" s="11"/>
      <c r="CRH120" s="11"/>
      <c r="CRI120" s="11"/>
      <c r="CRJ120" s="11"/>
      <c r="CRK120" s="11"/>
      <c r="CRL120" s="11"/>
      <c r="CRM120" s="11"/>
      <c r="CRN120" s="11"/>
      <c r="CRO120" s="11"/>
      <c r="CRP120" s="11"/>
      <c r="CRQ120" s="11"/>
      <c r="CRR120" s="11"/>
      <c r="CRS120" s="11"/>
      <c r="CRT120" s="11"/>
      <c r="CRU120" s="11"/>
      <c r="CRV120" s="11"/>
      <c r="CRW120" s="11"/>
      <c r="CRX120" s="11"/>
      <c r="CRY120" s="11"/>
      <c r="CRZ120" s="11"/>
      <c r="CSA120" s="11"/>
      <c r="CSB120" s="11"/>
      <c r="CSC120" s="11"/>
      <c r="CSD120" s="11"/>
      <c r="CSE120" s="11"/>
      <c r="CSF120" s="11"/>
      <c r="CSG120" s="11"/>
      <c r="CSH120" s="11"/>
      <c r="CSI120" s="11"/>
      <c r="CSJ120" s="11"/>
      <c r="CSK120" s="11"/>
      <c r="CSL120" s="11"/>
      <c r="CSM120" s="11"/>
      <c r="CSN120" s="11"/>
      <c r="CSO120" s="11"/>
      <c r="CSP120" s="11"/>
      <c r="CSQ120" s="11"/>
      <c r="CSR120" s="11"/>
      <c r="CSS120" s="11"/>
      <c r="CST120" s="11"/>
      <c r="CSU120" s="11"/>
      <c r="CSV120" s="11"/>
      <c r="CSW120" s="11"/>
      <c r="CSX120" s="11"/>
      <c r="CSY120" s="11"/>
      <c r="CSZ120" s="11"/>
      <c r="CTA120" s="11"/>
      <c r="CTB120" s="11"/>
      <c r="CTC120" s="11"/>
      <c r="CTD120" s="11"/>
      <c r="CTE120" s="11"/>
      <c r="CTF120" s="11"/>
      <c r="CTG120" s="11"/>
      <c r="CTH120" s="11"/>
      <c r="CTI120" s="11"/>
      <c r="CTJ120" s="11"/>
      <c r="CTK120" s="11"/>
      <c r="CTL120" s="11"/>
      <c r="CTM120" s="11"/>
      <c r="CTN120" s="11"/>
      <c r="CTO120" s="11"/>
      <c r="CTP120" s="11"/>
      <c r="CTQ120" s="11"/>
      <c r="CTR120" s="11"/>
      <c r="CTS120" s="11"/>
      <c r="CTT120" s="11"/>
      <c r="CTU120" s="11"/>
      <c r="CTV120" s="11"/>
      <c r="CTW120" s="11"/>
      <c r="CTX120" s="11"/>
      <c r="CTY120" s="11"/>
      <c r="CTZ120" s="11"/>
      <c r="CUA120" s="11"/>
      <c r="CUB120" s="11"/>
      <c r="CUC120" s="11"/>
      <c r="CUD120" s="11"/>
      <c r="CUE120" s="11"/>
      <c r="CUF120" s="11"/>
      <c r="CUG120" s="11"/>
      <c r="CUH120" s="11"/>
      <c r="CUI120" s="11"/>
      <c r="CUJ120" s="11"/>
      <c r="CUK120" s="11"/>
      <c r="CUL120" s="11"/>
      <c r="CUM120" s="11"/>
      <c r="CUN120" s="11"/>
      <c r="CUO120" s="11"/>
      <c r="CUP120" s="11"/>
      <c r="CUQ120" s="11"/>
      <c r="CUR120" s="11"/>
      <c r="CUS120" s="11"/>
      <c r="CUT120" s="11"/>
      <c r="CUU120" s="11"/>
      <c r="CUV120" s="11"/>
      <c r="CUW120" s="11"/>
      <c r="CUX120" s="11"/>
      <c r="CUY120" s="11"/>
      <c r="CUZ120" s="11"/>
      <c r="CVA120" s="11"/>
      <c r="CVB120" s="11"/>
      <c r="CVC120" s="11"/>
      <c r="CVD120" s="11"/>
      <c r="CVE120" s="11"/>
      <c r="CVF120" s="11"/>
      <c r="CVG120" s="11"/>
      <c r="CVH120" s="11"/>
      <c r="CVI120" s="11"/>
      <c r="CVJ120" s="11"/>
      <c r="CVK120" s="11"/>
      <c r="CVL120" s="11"/>
      <c r="CVM120" s="11"/>
      <c r="CVN120" s="11"/>
      <c r="CVO120" s="11"/>
      <c r="CVP120" s="11"/>
      <c r="CVQ120" s="11"/>
      <c r="CVR120" s="11"/>
      <c r="CVS120" s="11"/>
      <c r="CVT120" s="11"/>
      <c r="CVU120" s="11"/>
      <c r="CVV120" s="11"/>
      <c r="CVW120" s="11"/>
      <c r="CVX120" s="11"/>
      <c r="CVY120" s="11"/>
      <c r="CVZ120" s="11"/>
      <c r="CWA120" s="11"/>
      <c r="CWB120" s="11"/>
      <c r="CWC120" s="11"/>
      <c r="CWD120" s="11"/>
      <c r="CWE120" s="11"/>
      <c r="CWF120" s="11"/>
      <c r="CWG120" s="11"/>
      <c r="CWH120" s="11"/>
      <c r="CWI120" s="11"/>
      <c r="CWJ120" s="11"/>
      <c r="CWK120" s="11"/>
      <c r="CWL120" s="11"/>
      <c r="CWM120" s="11"/>
      <c r="CWN120" s="11"/>
      <c r="CWO120" s="11"/>
      <c r="CWP120" s="11"/>
      <c r="CWQ120" s="11"/>
      <c r="CWR120" s="11"/>
      <c r="CWS120" s="11"/>
      <c r="CWT120" s="11"/>
      <c r="CWU120" s="11"/>
      <c r="CWV120" s="11"/>
      <c r="CWW120" s="11"/>
      <c r="CWX120" s="11"/>
      <c r="CWY120" s="11"/>
      <c r="CWZ120" s="11"/>
      <c r="CXA120" s="11"/>
      <c r="CXB120" s="11"/>
      <c r="CXC120" s="11"/>
      <c r="CXD120" s="11"/>
      <c r="CXE120" s="11"/>
      <c r="CXF120" s="11"/>
      <c r="CXG120" s="11"/>
      <c r="CXH120" s="11"/>
      <c r="CXI120" s="11"/>
      <c r="CXJ120" s="11"/>
      <c r="CXK120" s="11"/>
      <c r="CXL120" s="11"/>
      <c r="CXM120" s="11"/>
      <c r="CXN120" s="11"/>
      <c r="CXO120" s="11"/>
      <c r="CXP120" s="11"/>
      <c r="CXQ120" s="11"/>
      <c r="CXR120" s="11"/>
      <c r="CXS120" s="11"/>
      <c r="CXT120" s="11"/>
      <c r="CXU120" s="11"/>
      <c r="CXV120" s="11"/>
      <c r="CXW120" s="11"/>
      <c r="CXX120" s="11"/>
      <c r="CXY120" s="11"/>
      <c r="CXZ120" s="11"/>
      <c r="CYA120" s="11"/>
      <c r="CYB120" s="11"/>
      <c r="CYC120" s="11"/>
      <c r="CYD120" s="11"/>
      <c r="CYE120" s="11"/>
      <c r="CYF120" s="11"/>
      <c r="CYG120" s="11"/>
      <c r="CYH120" s="11"/>
      <c r="CYI120" s="11"/>
      <c r="CYJ120" s="11"/>
      <c r="CYK120" s="11"/>
      <c r="CYL120" s="11"/>
      <c r="CYM120" s="11"/>
      <c r="CYN120" s="11"/>
      <c r="CYO120" s="11"/>
      <c r="CYP120" s="11"/>
      <c r="CYQ120" s="11"/>
      <c r="CYR120" s="11"/>
      <c r="CYS120" s="11"/>
      <c r="CYT120" s="11"/>
      <c r="CYU120" s="11"/>
      <c r="CYV120" s="11"/>
      <c r="CYW120" s="11"/>
      <c r="CYX120" s="11"/>
      <c r="CYY120" s="11"/>
      <c r="CYZ120" s="11"/>
      <c r="CZA120" s="11"/>
      <c r="CZB120" s="11"/>
      <c r="CZC120" s="11"/>
      <c r="CZD120" s="11"/>
      <c r="CZE120" s="11"/>
      <c r="CZF120" s="11"/>
      <c r="CZG120" s="11"/>
      <c r="CZH120" s="11"/>
      <c r="CZI120" s="11"/>
      <c r="CZJ120" s="11"/>
      <c r="CZK120" s="11"/>
      <c r="CZL120" s="11"/>
      <c r="CZM120" s="11"/>
      <c r="CZN120" s="11"/>
      <c r="CZO120" s="11"/>
      <c r="CZP120" s="11"/>
      <c r="CZQ120" s="11"/>
      <c r="CZR120" s="11"/>
      <c r="CZS120" s="11"/>
      <c r="CZT120" s="11"/>
      <c r="CZU120" s="11"/>
      <c r="CZV120" s="11"/>
      <c r="CZW120" s="11"/>
      <c r="CZX120" s="11"/>
      <c r="CZY120" s="11"/>
      <c r="CZZ120" s="11"/>
      <c r="DAA120" s="11"/>
      <c r="DAB120" s="11"/>
      <c r="DAC120" s="11"/>
      <c r="DAD120" s="11"/>
      <c r="DAE120" s="11"/>
      <c r="DAF120" s="11"/>
      <c r="DAG120" s="11"/>
      <c r="DAH120" s="11"/>
      <c r="DAI120" s="11"/>
      <c r="DAJ120" s="11"/>
      <c r="DAK120" s="11"/>
      <c r="DAL120" s="11"/>
      <c r="DAM120" s="11"/>
      <c r="DAN120" s="11"/>
      <c r="DAO120" s="11"/>
      <c r="DAP120" s="11"/>
      <c r="DAQ120" s="11"/>
      <c r="DAR120" s="11"/>
      <c r="DAS120" s="11"/>
      <c r="DAT120" s="11"/>
      <c r="DAU120" s="11"/>
      <c r="DAV120" s="11"/>
      <c r="DAW120" s="11"/>
      <c r="DAX120" s="11"/>
      <c r="DAY120" s="11"/>
      <c r="DAZ120" s="11"/>
      <c r="DBA120" s="11"/>
      <c r="DBB120" s="11"/>
      <c r="DBC120" s="11"/>
      <c r="DBD120" s="11"/>
      <c r="DBE120" s="11"/>
      <c r="DBF120" s="11"/>
      <c r="DBG120" s="11"/>
      <c r="DBH120" s="11"/>
      <c r="DBI120" s="11"/>
      <c r="DBJ120" s="11"/>
      <c r="DBK120" s="11"/>
      <c r="DBL120" s="11"/>
      <c r="DBM120" s="11"/>
      <c r="DBN120" s="11"/>
      <c r="DBO120" s="11"/>
      <c r="DBP120" s="11"/>
      <c r="DBQ120" s="11"/>
      <c r="DBR120" s="11"/>
      <c r="DBS120" s="11"/>
      <c r="DBT120" s="11"/>
      <c r="DBU120" s="11"/>
      <c r="DBV120" s="11"/>
      <c r="DBW120" s="11"/>
      <c r="DBX120" s="11"/>
      <c r="DBY120" s="11"/>
      <c r="DBZ120" s="11"/>
      <c r="DCA120" s="11"/>
      <c r="DCB120" s="11"/>
      <c r="DCC120" s="11"/>
      <c r="DCD120" s="11"/>
      <c r="DCE120" s="11"/>
      <c r="DCF120" s="11"/>
      <c r="DCG120" s="11"/>
      <c r="DCH120" s="11"/>
      <c r="DCI120" s="11"/>
      <c r="DCJ120" s="11"/>
      <c r="DCK120" s="11"/>
      <c r="DCL120" s="11"/>
      <c r="DCM120" s="11"/>
      <c r="DCN120" s="11"/>
      <c r="DCO120" s="11"/>
      <c r="DCP120" s="11"/>
      <c r="DCQ120" s="11"/>
      <c r="DCR120" s="11"/>
      <c r="DCS120" s="11"/>
      <c r="DCT120" s="11"/>
      <c r="DCU120" s="11"/>
      <c r="DCV120" s="11"/>
      <c r="DCW120" s="11"/>
      <c r="DCX120" s="11"/>
      <c r="DCY120" s="11"/>
      <c r="DCZ120" s="11"/>
      <c r="DDA120" s="11"/>
      <c r="DDB120" s="11"/>
      <c r="DDC120" s="11"/>
      <c r="DDD120" s="11"/>
      <c r="DDE120" s="11"/>
      <c r="DDF120" s="11"/>
      <c r="DDG120" s="11"/>
      <c r="DDH120" s="11"/>
      <c r="DDI120" s="11"/>
      <c r="DDJ120" s="11"/>
      <c r="DDK120" s="11"/>
      <c r="DDL120" s="11"/>
      <c r="DDM120" s="11"/>
      <c r="DDN120" s="11"/>
      <c r="DDO120" s="11"/>
      <c r="DDP120" s="11"/>
      <c r="DDQ120" s="11"/>
      <c r="DDR120" s="11"/>
      <c r="DDS120" s="11"/>
      <c r="DDT120" s="11"/>
      <c r="DDU120" s="11"/>
      <c r="DDV120" s="11"/>
      <c r="DDW120" s="11"/>
      <c r="DDX120" s="11"/>
      <c r="DDY120" s="11"/>
      <c r="DDZ120" s="11"/>
      <c r="DEA120" s="11"/>
      <c r="DEB120" s="11"/>
      <c r="DEC120" s="11"/>
      <c r="DED120" s="11"/>
      <c r="DEE120" s="11"/>
      <c r="DEF120" s="11"/>
      <c r="DEG120" s="11"/>
      <c r="DEH120" s="11"/>
      <c r="DEI120" s="11"/>
      <c r="DEJ120" s="11"/>
      <c r="DEK120" s="11"/>
      <c r="DEL120" s="11"/>
      <c r="DEM120" s="11"/>
      <c r="DEN120" s="11"/>
      <c r="DEO120" s="11"/>
      <c r="DEP120" s="11"/>
      <c r="DEQ120" s="11"/>
      <c r="DER120" s="11"/>
      <c r="DES120" s="11"/>
      <c r="DET120" s="11"/>
      <c r="DEU120" s="11"/>
      <c r="DEV120" s="11"/>
      <c r="DEW120" s="11"/>
      <c r="DEX120" s="11"/>
      <c r="DEY120" s="11"/>
      <c r="DEZ120" s="11"/>
      <c r="DFA120" s="11"/>
      <c r="DFB120" s="11"/>
      <c r="DFC120" s="11"/>
      <c r="DFD120" s="11"/>
      <c r="DFE120" s="11"/>
      <c r="DFF120" s="11"/>
      <c r="DFG120" s="11"/>
      <c r="DFH120" s="11"/>
      <c r="DFI120" s="11"/>
      <c r="DFJ120" s="11"/>
      <c r="DFK120" s="11"/>
      <c r="DFL120" s="11"/>
      <c r="DFM120" s="11"/>
      <c r="DFN120" s="11"/>
      <c r="DFO120" s="11"/>
      <c r="DFP120" s="11"/>
      <c r="DFQ120" s="11"/>
      <c r="DFR120" s="11"/>
      <c r="DFS120" s="11"/>
      <c r="DFT120" s="11"/>
      <c r="DFU120" s="11"/>
      <c r="DFV120" s="11"/>
      <c r="DFW120" s="11"/>
      <c r="DFX120" s="11"/>
      <c r="DFY120" s="11"/>
      <c r="DFZ120" s="11"/>
      <c r="DGA120" s="11"/>
      <c r="DGB120" s="11"/>
      <c r="DGC120" s="11"/>
      <c r="DGD120" s="11"/>
      <c r="DGE120" s="11"/>
      <c r="DGF120" s="11"/>
      <c r="DGG120" s="11"/>
      <c r="DGH120" s="11"/>
      <c r="DGI120" s="11"/>
      <c r="DGJ120" s="11"/>
      <c r="DGK120" s="11"/>
      <c r="DGL120" s="11"/>
      <c r="DGM120" s="11"/>
      <c r="DGN120" s="11"/>
      <c r="DGO120" s="11"/>
      <c r="DGP120" s="11"/>
      <c r="DGQ120" s="11"/>
      <c r="DGR120" s="11"/>
      <c r="DGS120" s="11"/>
      <c r="DGT120" s="11"/>
      <c r="DGU120" s="11"/>
      <c r="DGV120" s="11"/>
      <c r="DGW120" s="11"/>
      <c r="DGX120" s="11"/>
      <c r="DGY120" s="11"/>
      <c r="DGZ120" s="11"/>
      <c r="DHA120" s="11"/>
      <c r="DHB120" s="11"/>
      <c r="DHC120" s="11"/>
      <c r="DHD120" s="11"/>
      <c r="DHE120" s="11"/>
      <c r="DHF120" s="11"/>
      <c r="DHG120" s="11"/>
      <c r="DHH120" s="11"/>
      <c r="DHI120" s="11"/>
      <c r="DHJ120" s="11"/>
      <c r="DHK120" s="11"/>
      <c r="DHL120" s="11"/>
      <c r="DHM120" s="11"/>
      <c r="DHN120" s="11"/>
      <c r="DHO120" s="11"/>
      <c r="DHP120" s="11"/>
      <c r="DHQ120" s="11"/>
      <c r="DHR120" s="11"/>
      <c r="DHS120" s="11"/>
      <c r="DHT120" s="11"/>
      <c r="DHU120" s="11"/>
      <c r="DHV120" s="11"/>
      <c r="DHW120" s="11"/>
      <c r="DHX120" s="11"/>
      <c r="DHY120" s="11"/>
      <c r="DHZ120" s="11"/>
      <c r="DIA120" s="11"/>
      <c r="DIB120" s="11"/>
      <c r="DIC120" s="11"/>
      <c r="DID120" s="11"/>
      <c r="DIE120" s="11"/>
      <c r="DIF120" s="11"/>
      <c r="DIG120" s="11"/>
      <c r="DIH120" s="11"/>
      <c r="DII120" s="11"/>
      <c r="DIJ120" s="11"/>
      <c r="DIK120" s="11"/>
      <c r="DIL120" s="11"/>
      <c r="DIM120" s="11"/>
      <c r="DIN120" s="11"/>
      <c r="DIO120" s="11"/>
      <c r="DIP120" s="11"/>
      <c r="DIQ120" s="11"/>
      <c r="DIR120" s="11"/>
      <c r="DIS120" s="11"/>
      <c r="DIT120" s="11"/>
      <c r="DIU120" s="11"/>
      <c r="DIV120" s="11"/>
      <c r="DIW120" s="11"/>
      <c r="DIX120" s="11"/>
      <c r="DIY120" s="11"/>
      <c r="DIZ120" s="11"/>
      <c r="DJA120" s="11"/>
      <c r="DJB120" s="11"/>
      <c r="DJC120" s="11"/>
      <c r="DJD120" s="11"/>
      <c r="DJE120" s="11"/>
      <c r="DJF120" s="11"/>
      <c r="DJG120" s="11"/>
      <c r="DJH120" s="11"/>
      <c r="DJI120" s="11"/>
      <c r="DJJ120" s="11"/>
      <c r="DJK120" s="11"/>
      <c r="DJL120" s="11"/>
      <c r="DJM120" s="11"/>
      <c r="DJN120" s="11"/>
      <c r="DJO120" s="11"/>
      <c r="DJP120" s="11"/>
      <c r="DJQ120" s="11"/>
      <c r="DJR120" s="11"/>
      <c r="DJS120" s="11"/>
      <c r="DJT120" s="11"/>
      <c r="DJU120" s="11"/>
      <c r="DJV120" s="11"/>
      <c r="DJW120" s="11"/>
      <c r="DJX120" s="11"/>
      <c r="DJY120" s="11"/>
      <c r="DJZ120" s="11"/>
      <c r="DKA120" s="11"/>
      <c r="DKB120" s="11"/>
      <c r="DKC120" s="11"/>
      <c r="DKD120" s="11"/>
      <c r="DKE120" s="11"/>
      <c r="DKF120" s="11"/>
      <c r="DKG120" s="11"/>
      <c r="DKH120" s="11"/>
      <c r="DKI120" s="11"/>
      <c r="DKJ120" s="11"/>
      <c r="DKK120" s="11"/>
      <c r="DKL120" s="11"/>
      <c r="DKM120" s="11"/>
      <c r="DKN120" s="11"/>
      <c r="DKO120" s="11"/>
      <c r="DKP120" s="11"/>
      <c r="DKQ120" s="11"/>
      <c r="DKR120" s="11"/>
      <c r="DKS120" s="11"/>
      <c r="DKT120" s="11"/>
      <c r="DKU120" s="11"/>
      <c r="DKV120" s="11"/>
      <c r="DKW120" s="11"/>
      <c r="DKX120" s="11"/>
      <c r="DKY120" s="11"/>
      <c r="DKZ120" s="11"/>
      <c r="DLA120" s="11"/>
      <c r="DLB120" s="11"/>
      <c r="DLC120" s="11"/>
      <c r="DLD120" s="11"/>
      <c r="DLE120" s="11"/>
      <c r="DLF120" s="11"/>
      <c r="DLG120" s="11"/>
      <c r="DLH120" s="11"/>
      <c r="DLI120" s="11"/>
      <c r="DLJ120" s="11"/>
      <c r="DLK120" s="11"/>
      <c r="DLL120" s="11"/>
      <c r="DLM120" s="11"/>
      <c r="DLN120" s="11"/>
      <c r="DLO120" s="11"/>
      <c r="DLP120" s="11"/>
      <c r="DLQ120" s="11"/>
      <c r="DLR120" s="11"/>
      <c r="DLS120" s="11"/>
      <c r="DLT120" s="11"/>
      <c r="DLU120" s="11"/>
      <c r="DLV120" s="11"/>
      <c r="DLW120" s="11"/>
      <c r="DLX120" s="11"/>
      <c r="DLY120" s="11"/>
      <c r="DLZ120" s="11"/>
      <c r="DMA120" s="11"/>
      <c r="DMB120" s="11"/>
      <c r="DMC120" s="11"/>
      <c r="DMD120" s="11"/>
      <c r="DME120" s="11"/>
      <c r="DMF120" s="11"/>
      <c r="DMG120" s="11"/>
      <c r="DMH120" s="11"/>
      <c r="DMI120" s="11"/>
      <c r="DMJ120" s="11"/>
      <c r="DMK120" s="11"/>
      <c r="DML120" s="11"/>
      <c r="DMM120" s="11"/>
      <c r="DMN120" s="11"/>
      <c r="DMO120" s="11"/>
      <c r="DMP120" s="11"/>
      <c r="DMQ120" s="11"/>
      <c r="DMR120" s="11"/>
      <c r="DMS120" s="11"/>
      <c r="DMT120" s="11"/>
      <c r="DMU120" s="11"/>
      <c r="DMV120" s="11"/>
      <c r="DMW120" s="11"/>
      <c r="DMX120" s="11"/>
      <c r="DMY120" s="11"/>
      <c r="DMZ120" s="11"/>
      <c r="DNA120" s="11"/>
      <c r="DNB120" s="11"/>
      <c r="DNC120" s="11"/>
      <c r="DND120" s="11"/>
      <c r="DNE120" s="11"/>
      <c r="DNF120" s="11"/>
      <c r="DNG120" s="11"/>
      <c r="DNH120" s="11"/>
      <c r="DNI120" s="11"/>
      <c r="DNJ120" s="11"/>
      <c r="DNK120" s="11"/>
      <c r="DNL120" s="11"/>
      <c r="DNM120" s="11"/>
      <c r="DNN120" s="11"/>
      <c r="DNO120" s="11"/>
      <c r="DNP120" s="11"/>
      <c r="DNQ120" s="11"/>
      <c r="DNR120" s="11"/>
      <c r="DNS120" s="11"/>
      <c r="DNT120" s="11"/>
      <c r="DNU120" s="11"/>
      <c r="DNV120" s="11"/>
      <c r="DNW120" s="11"/>
      <c r="DNX120" s="11"/>
      <c r="DNY120" s="11"/>
      <c r="DNZ120" s="11"/>
      <c r="DOA120" s="11"/>
      <c r="DOB120" s="11"/>
      <c r="DOC120" s="11"/>
      <c r="DOD120" s="11"/>
      <c r="DOE120" s="11"/>
      <c r="DOF120" s="11"/>
      <c r="DOG120" s="11"/>
      <c r="DOH120" s="11"/>
      <c r="DOI120" s="11"/>
      <c r="DOJ120" s="11"/>
      <c r="DOK120" s="11"/>
      <c r="DOL120" s="11"/>
      <c r="DOM120" s="11"/>
      <c r="DON120" s="11"/>
      <c r="DOO120" s="11"/>
      <c r="DOP120" s="11"/>
      <c r="DOQ120" s="11"/>
      <c r="DOR120" s="11"/>
      <c r="DOS120" s="11"/>
      <c r="DOT120" s="11"/>
      <c r="DOU120" s="11"/>
      <c r="DOV120" s="11"/>
      <c r="DOW120" s="11"/>
      <c r="DOX120" s="11"/>
      <c r="DOY120" s="11"/>
      <c r="DOZ120" s="11"/>
      <c r="DPA120" s="11"/>
      <c r="DPB120" s="11"/>
      <c r="DPC120" s="11"/>
      <c r="DPD120" s="11"/>
      <c r="DPE120" s="11"/>
      <c r="DPF120" s="11"/>
      <c r="DPG120" s="11"/>
      <c r="DPH120" s="11"/>
      <c r="DPI120" s="11"/>
      <c r="DPJ120" s="11"/>
      <c r="DPK120" s="11"/>
      <c r="DPL120" s="11"/>
      <c r="DPM120" s="11"/>
      <c r="DPN120" s="11"/>
      <c r="DPO120" s="11"/>
      <c r="DPP120" s="11"/>
      <c r="DPQ120" s="11"/>
      <c r="DPR120" s="11"/>
      <c r="DPS120" s="11"/>
      <c r="DPT120" s="11"/>
      <c r="DPU120" s="11"/>
      <c r="DPV120" s="11"/>
      <c r="DPW120" s="11"/>
      <c r="DPX120" s="11"/>
      <c r="DPY120" s="11"/>
      <c r="DPZ120" s="11"/>
      <c r="DQA120" s="11"/>
      <c r="DQB120" s="11"/>
      <c r="DQC120" s="11"/>
      <c r="DQD120" s="11"/>
      <c r="DQE120" s="11"/>
      <c r="DQF120" s="11"/>
      <c r="DQG120" s="11"/>
      <c r="DQH120" s="11"/>
      <c r="DQI120" s="11"/>
      <c r="DQJ120" s="11"/>
      <c r="DQK120" s="11"/>
      <c r="DQL120" s="11"/>
      <c r="DQM120" s="11"/>
      <c r="DQN120" s="11"/>
      <c r="DQO120" s="11"/>
      <c r="DQP120" s="11"/>
      <c r="DQQ120" s="11"/>
      <c r="DQR120" s="11"/>
      <c r="DQS120" s="11"/>
      <c r="DQT120" s="11"/>
      <c r="DQU120" s="11"/>
      <c r="DQV120" s="11"/>
      <c r="DQW120" s="11"/>
      <c r="DQX120" s="11"/>
      <c r="DQY120" s="11"/>
      <c r="DQZ120" s="11"/>
      <c r="DRA120" s="11"/>
      <c r="DRB120" s="11"/>
      <c r="DRC120" s="11"/>
      <c r="DRD120" s="11"/>
      <c r="DRE120" s="11"/>
      <c r="DRF120" s="11"/>
      <c r="DRG120" s="11"/>
      <c r="DRH120" s="11"/>
      <c r="DRI120" s="11"/>
      <c r="DRJ120" s="11"/>
      <c r="DRK120" s="11"/>
      <c r="DRL120" s="11"/>
      <c r="DRM120" s="11"/>
      <c r="DRN120" s="11"/>
      <c r="DRO120" s="11"/>
      <c r="DRP120" s="11"/>
      <c r="DRQ120" s="11"/>
      <c r="DRR120" s="11"/>
      <c r="DRS120" s="11"/>
      <c r="DRT120" s="11"/>
      <c r="DRU120" s="11"/>
      <c r="DRV120" s="11"/>
      <c r="DRW120" s="11"/>
      <c r="DRX120" s="11"/>
      <c r="DRY120" s="11"/>
      <c r="DRZ120" s="11"/>
      <c r="DSA120" s="11"/>
      <c r="DSB120" s="11"/>
      <c r="DSC120" s="11"/>
      <c r="DSD120" s="11"/>
      <c r="DSE120" s="11"/>
      <c r="DSF120" s="11"/>
      <c r="DSG120" s="11"/>
      <c r="DSH120" s="11"/>
      <c r="DSI120" s="11"/>
      <c r="DSJ120" s="11"/>
      <c r="DSK120" s="11"/>
      <c r="DSL120" s="11"/>
      <c r="DSM120" s="11"/>
      <c r="DSN120" s="11"/>
      <c r="DSO120" s="11"/>
      <c r="DSP120" s="11"/>
      <c r="DSQ120" s="11"/>
      <c r="DSR120" s="11"/>
      <c r="DSS120" s="11"/>
      <c r="DST120" s="11"/>
      <c r="DSU120" s="11"/>
      <c r="DSV120" s="11"/>
      <c r="DSW120" s="11"/>
      <c r="DSX120" s="11"/>
      <c r="DSY120" s="11"/>
      <c r="DSZ120" s="11"/>
      <c r="DTA120" s="11"/>
      <c r="DTB120" s="11"/>
      <c r="DTC120" s="11"/>
      <c r="DTD120" s="11"/>
      <c r="DTE120" s="11"/>
      <c r="DTF120" s="11"/>
      <c r="DTG120" s="11"/>
      <c r="DTH120" s="11"/>
      <c r="DTI120" s="11"/>
      <c r="DTJ120" s="11"/>
      <c r="DTK120" s="11"/>
      <c r="DTL120" s="11"/>
      <c r="DTM120" s="11"/>
      <c r="DTN120" s="11"/>
      <c r="DTO120" s="11"/>
      <c r="DTP120" s="11"/>
      <c r="DTQ120" s="11"/>
      <c r="DTR120" s="11"/>
      <c r="DTS120" s="11"/>
      <c r="DTT120" s="11"/>
      <c r="DTU120" s="11"/>
      <c r="DTV120" s="11"/>
      <c r="DTW120" s="11"/>
      <c r="DTX120" s="11"/>
      <c r="DTY120" s="11"/>
      <c r="DTZ120" s="11"/>
      <c r="DUA120" s="11"/>
      <c r="DUB120" s="11"/>
      <c r="DUC120" s="11"/>
      <c r="DUD120" s="11"/>
      <c r="DUE120" s="11"/>
      <c r="DUF120" s="11"/>
      <c r="DUG120" s="11"/>
      <c r="DUH120" s="11"/>
      <c r="DUI120" s="11"/>
      <c r="DUJ120" s="11"/>
      <c r="DUK120" s="11"/>
      <c r="DUL120" s="11"/>
      <c r="DUM120" s="11"/>
      <c r="DUN120" s="11"/>
      <c r="DUO120" s="11"/>
      <c r="DUP120" s="11"/>
      <c r="DUQ120" s="11"/>
      <c r="DUR120" s="11"/>
      <c r="DUS120" s="11"/>
      <c r="DUT120" s="11"/>
      <c r="DUU120" s="11"/>
      <c r="DUV120" s="11"/>
      <c r="DUW120" s="11"/>
      <c r="DUX120" s="11"/>
      <c r="DUY120" s="11"/>
      <c r="DUZ120" s="11"/>
      <c r="DVA120" s="11"/>
      <c r="DVB120" s="11"/>
      <c r="DVC120" s="11"/>
      <c r="DVD120" s="11"/>
      <c r="DVE120" s="11"/>
      <c r="DVF120" s="11"/>
      <c r="DVG120" s="11"/>
      <c r="DVH120" s="11"/>
      <c r="DVI120" s="11"/>
      <c r="DVJ120" s="11"/>
      <c r="DVK120" s="11"/>
      <c r="DVL120" s="11"/>
      <c r="DVM120" s="11"/>
      <c r="DVN120" s="11"/>
      <c r="DVO120" s="11"/>
      <c r="DVP120" s="11"/>
      <c r="DVQ120" s="11"/>
      <c r="DVR120" s="11"/>
      <c r="DVS120" s="11"/>
      <c r="DVT120" s="11"/>
      <c r="DVU120" s="11"/>
      <c r="DVV120" s="11"/>
      <c r="DVW120" s="11"/>
      <c r="DVX120" s="11"/>
      <c r="DVY120" s="11"/>
      <c r="DVZ120" s="11"/>
      <c r="DWA120" s="11"/>
      <c r="DWB120" s="11"/>
      <c r="DWC120" s="11"/>
      <c r="DWD120" s="11"/>
      <c r="DWE120" s="11"/>
      <c r="DWF120" s="11"/>
      <c r="DWG120" s="11"/>
      <c r="DWH120" s="11"/>
      <c r="DWI120" s="11"/>
      <c r="DWJ120" s="11"/>
      <c r="DWK120" s="11"/>
      <c r="DWL120" s="11"/>
      <c r="DWM120" s="11"/>
      <c r="DWN120" s="11"/>
      <c r="DWO120" s="11"/>
      <c r="DWP120" s="11"/>
      <c r="DWQ120" s="11"/>
      <c r="DWR120" s="11"/>
      <c r="DWS120" s="11"/>
      <c r="DWT120" s="11"/>
      <c r="DWU120" s="11"/>
      <c r="DWV120" s="11"/>
      <c r="DWW120" s="11"/>
      <c r="DWX120" s="11"/>
      <c r="DWY120" s="11"/>
      <c r="DWZ120" s="11"/>
      <c r="DXA120" s="11"/>
      <c r="DXB120" s="11"/>
      <c r="DXC120" s="11"/>
      <c r="DXD120" s="11"/>
      <c r="DXE120" s="11"/>
      <c r="DXF120" s="11"/>
      <c r="DXG120" s="11"/>
      <c r="DXH120" s="11"/>
      <c r="DXI120" s="11"/>
      <c r="DXJ120" s="11"/>
      <c r="DXK120" s="11"/>
      <c r="DXL120" s="11"/>
      <c r="DXM120" s="11"/>
      <c r="DXN120" s="11"/>
      <c r="DXO120" s="11"/>
      <c r="DXP120" s="11"/>
      <c r="DXQ120" s="11"/>
      <c r="DXR120" s="11"/>
      <c r="DXS120" s="11"/>
      <c r="DXT120" s="11"/>
      <c r="DXU120" s="11"/>
      <c r="DXV120" s="11"/>
      <c r="DXW120" s="11"/>
      <c r="DXX120" s="11"/>
      <c r="DXY120" s="11"/>
      <c r="DXZ120" s="11"/>
      <c r="DYA120" s="11"/>
      <c r="DYB120" s="11"/>
      <c r="DYC120" s="11"/>
      <c r="DYD120" s="11"/>
      <c r="DYE120" s="11"/>
      <c r="DYF120" s="11"/>
      <c r="DYG120" s="11"/>
      <c r="DYH120" s="11"/>
      <c r="DYI120" s="11"/>
      <c r="DYJ120" s="11"/>
      <c r="DYK120" s="11"/>
      <c r="DYL120" s="11"/>
      <c r="DYM120" s="11"/>
      <c r="DYN120" s="11"/>
      <c r="DYO120" s="11"/>
      <c r="DYP120" s="11"/>
      <c r="DYQ120" s="11"/>
      <c r="DYR120" s="11"/>
      <c r="DYS120" s="11"/>
      <c r="DYT120" s="11"/>
      <c r="DYU120" s="11"/>
      <c r="DYV120" s="11"/>
      <c r="DYW120" s="11"/>
      <c r="DYX120" s="11"/>
      <c r="DYY120" s="11"/>
      <c r="DYZ120" s="11"/>
      <c r="DZA120" s="11"/>
      <c r="DZB120" s="11"/>
      <c r="DZC120" s="11"/>
      <c r="DZD120" s="11"/>
      <c r="DZE120" s="11"/>
      <c r="DZF120" s="11"/>
      <c r="DZG120" s="11"/>
      <c r="DZH120" s="11"/>
      <c r="DZI120" s="11"/>
      <c r="DZJ120" s="11"/>
      <c r="DZK120" s="11"/>
      <c r="DZL120" s="11"/>
      <c r="DZM120" s="11"/>
      <c r="DZN120" s="11"/>
      <c r="DZO120" s="11"/>
      <c r="DZP120" s="11"/>
      <c r="DZQ120" s="11"/>
      <c r="DZR120" s="11"/>
      <c r="DZS120" s="11"/>
      <c r="DZT120" s="11"/>
      <c r="DZU120" s="11"/>
      <c r="DZV120" s="11"/>
      <c r="DZW120" s="11"/>
      <c r="DZX120" s="11"/>
      <c r="DZY120" s="11"/>
      <c r="DZZ120" s="11"/>
      <c r="EAA120" s="11"/>
      <c r="EAB120" s="11"/>
      <c r="EAC120" s="11"/>
      <c r="EAD120" s="11"/>
      <c r="EAE120" s="11"/>
      <c r="EAF120" s="11"/>
      <c r="EAG120" s="11"/>
      <c r="EAH120" s="11"/>
      <c r="EAI120" s="11"/>
      <c r="EAJ120" s="11"/>
      <c r="EAK120" s="11"/>
      <c r="EAL120" s="11"/>
      <c r="EAM120" s="11"/>
      <c r="EAN120" s="11"/>
      <c r="EAO120" s="11"/>
      <c r="EAP120" s="11"/>
      <c r="EAQ120" s="11"/>
      <c r="EAR120" s="11"/>
      <c r="EAS120" s="11"/>
      <c r="EAT120" s="11"/>
      <c r="EAU120" s="11"/>
      <c r="EAV120" s="11"/>
      <c r="EAW120" s="11"/>
      <c r="EAX120" s="11"/>
      <c r="EAY120" s="11"/>
      <c r="EAZ120" s="11"/>
      <c r="EBA120" s="11"/>
      <c r="EBB120" s="11"/>
      <c r="EBC120" s="11"/>
      <c r="EBD120" s="11"/>
      <c r="EBE120" s="11"/>
      <c r="EBF120" s="11"/>
      <c r="EBG120" s="11"/>
      <c r="EBH120" s="11"/>
      <c r="EBI120" s="11"/>
      <c r="EBJ120" s="11"/>
      <c r="EBK120" s="11"/>
      <c r="EBL120" s="11"/>
      <c r="EBM120" s="11"/>
      <c r="EBN120" s="11"/>
      <c r="EBO120" s="11"/>
      <c r="EBP120" s="11"/>
      <c r="EBQ120" s="11"/>
      <c r="EBR120" s="11"/>
      <c r="EBS120" s="11"/>
      <c r="EBT120" s="11"/>
      <c r="EBU120" s="11"/>
      <c r="EBV120" s="11"/>
      <c r="EBW120" s="11"/>
      <c r="EBX120" s="11"/>
      <c r="EBY120" s="11"/>
      <c r="EBZ120" s="11"/>
      <c r="ECA120" s="11"/>
      <c r="ECB120" s="11"/>
      <c r="ECC120" s="11"/>
      <c r="ECD120" s="11"/>
      <c r="ECE120" s="11"/>
      <c r="ECF120" s="11"/>
      <c r="ECG120" s="11"/>
      <c r="ECH120" s="11"/>
      <c r="ECI120" s="11"/>
      <c r="ECJ120" s="11"/>
      <c r="ECK120" s="11"/>
      <c r="ECL120" s="11"/>
      <c r="ECM120" s="11"/>
      <c r="ECN120" s="11"/>
      <c r="ECO120" s="11"/>
      <c r="ECP120" s="11"/>
      <c r="ECQ120" s="11"/>
      <c r="ECR120" s="11"/>
      <c r="ECS120" s="11"/>
      <c r="ECT120" s="11"/>
      <c r="ECU120" s="11"/>
      <c r="ECV120" s="11"/>
      <c r="ECW120" s="11"/>
      <c r="ECX120" s="11"/>
      <c r="ECY120" s="11"/>
      <c r="ECZ120" s="11"/>
      <c r="EDA120" s="11"/>
      <c r="EDB120" s="11"/>
      <c r="EDC120" s="11"/>
      <c r="EDD120" s="11"/>
      <c r="EDE120" s="11"/>
      <c r="EDF120" s="11"/>
      <c r="EDG120" s="11"/>
      <c r="EDH120" s="11"/>
      <c r="EDI120" s="11"/>
      <c r="EDJ120" s="11"/>
      <c r="EDK120" s="11"/>
      <c r="EDL120" s="11"/>
      <c r="EDM120" s="11"/>
      <c r="EDN120" s="11"/>
      <c r="EDO120" s="11"/>
      <c r="EDP120" s="11"/>
      <c r="EDQ120" s="11"/>
      <c r="EDR120" s="11"/>
      <c r="EDS120" s="11"/>
      <c r="EDT120" s="11"/>
      <c r="EDU120" s="11"/>
      <c r="EDV120" s="11"/>
      <c r="EDW120" s="11"/>
      <c r="EDX120" s="11"/>
      <c r="EDY120" s="11"/>
      <c r="EDZ120" s="11"/>
      <c r="EEA120" s="11"/>
      <c r="EEB120" s="11"/>
      <c r="EEC120" s="11"/>
      <c r="EED120" s="11"/>
      <c r="EEE120" s="11"/>
      <c r="EEF120" s="11"/>
      <c r="EEG120" s="11"/>
      <c r="EEH120" s="11"/>
      <c r="EEI120" s="11"/>
      <c r="EEJ120" s="11"/>
      <c r="EEK120" s="11"/>
      <c r="EEL120" s="11"/>
      <c r="EEM120" s="11"/>
      <c r="EEN120" s="11"/>
      <c r="EEO120" s="11"/>
      <c r="EEP120" s="11"/>
      <c r="EEQ120" s="11"/>
      <c r="EER120" s="11"/>
      <c r="EES120" s="11"/>
      <c r="EET120" s="11"/>
      <c r="EEU120" s="11"/>
      <c r="EEV120" s="11"/>
      <c r="EEW120" s="11"/>
      <c r="EEX120" s="11"/>
      <c r="EEY120" s="11"/>
      <c r="EEZ120" s="11"/>
      <c r="EFA120" s="11"/>
      <c r="EFB120" s="11"/>
      <c r="EFC120" s="11"/>
      <c r="EFD120" s="11"/>
      <c r="EFE120" s="11"/>
      <c r="EFF120" s="11"/>
      <c r="EFG120" s="11"/>
      <c r="EFH120" s="11"/>
      <c r="EFI120" s="11"/>
      <c r="EFJ120" s="11"/>
      <c r="EFK120" s="11"/>
      <c r="EFL120" s="11"/>
      <c r="EFM120" s="11"/>
      <c r="EFN120" s="11"/>
      <c r="EFO120" s="11"/>
      <c r="EFP120" s="11"/>
      <c r="EFQ120" s="11"/>
      <c r="EFR120" s="11"/>
      <c r="EFS120" s="11"/>
      <c r="EFT120" s="11"/>
      <c r="EFU120" s="11"/>
      <c r="EFV120" s="11"/>
      <c r="EFW120" s="11"/>
      <c r="EFX120" s="11"/>
      <c r="EFY120" s="11"/>
      <c r="EFZ120" s="11"/>
      <c r="EGA120" s="11"/>
      <c r="EGB120" s="11"/>
      <c r="EGC120" s="11"/>
      <c r="EGD120" s="11"/>
      <c r="EGE120" s="11"/>
      <c r="EGF120" s="11"/>
      <c r="EGG120" s="11"/>
      <c r="EGH120" s="11"/>
      <c r="EGI120" s="11"/>
      <c r="EGJ120" s="11"/>
      <c r="EGK120" s="11"/>
      <c r="EGL120" s="11"/>
      <c r="EGM120" s="11"/>
      <c r="EGN120" s="11"/>
      <c r="EGO120" s="11"/>
      <c r="EGP120" s="11"/>
      <c r="EGQ120" s="11"/>
      <c r="EGR120" s="11"/>
      <c r="EGS120" s="11"/>
      <c r="EGT120" s="11"/>
      <c r="EGU120" s="11"/>
      <c r="EGV120" s="11"/>
      <c r="EGW120" s="11"/>
      <c r="EGX120" s="11"/>
      <c r="EGY120" s="11"/>
      <c r="EGZ120" s="11"/>
      <c r="EHA120" s="11"/>
      <c r="EHB120" s="11"/>
      <c r="EHC120" s="11"/>
      <c r="EHD120" s="11"/>
      <c r="EHE120" s="11"/>
      <c r="EHF120" s="11"/>
      <c r="EHG120" s="11"/>
      <c r="EHH120" s="11"/>
      <c r="EHI120" s="11"/>
      <c r="EHJ120" s="11"/>
      <c r="EHK120" s="11"/>
      <c r="EHL120" s="11"/>
      <c r="EHM120" s="11"/>
      <c r="EHN120" s="11"/>
      <c r="EHO120" s="11"/>
      <c r="EHP120" s="11"/>
      <c r="EHQ120" s="11"/>
      <c r="EHR120" s="11"/>
      <c r="EHS120" s="11"/>
      <c r="EHT120" s="11"/>
      <c r="EHU120" s="11"/>
      <c r="EHV120" s="11"/>
      <c r="EHW120" s="11"/>
      <c r="EHX120" s="11"/>
      <c r="EHY120" s="11"/>
      <c r="EHZ120" s="11"/>
      <c r="EIA120" s="11"/>
      <c r="EIB120" s="11"/>
      <c r="EIC120" s="11"/>
      <c r="EID120" s="11"/>
      <c r="EIE120" s="11"/>
      <c r="EIF120" s="11"/>
      <c r="EIG120" s="11"/>
      <c r="EIH120" s="11"/>
      <c r="EII120" s="11"/>
      <c r="EIJ120" s="11"/>
      <c r="EIK120" s="11"/>
      <c r="EIL120" s="11"/>
      <c r="EIM120" s="11"/>
      <c r="EIN120" s="11"/>
      <c r="EIO120" s="11"/>
      <c r="EIP120" s="11"/>
      <c r="EIQ120" s="11"/>
      <c r="EIR120" s="11"/>
      <c r="EIS120" s="11"/>
      <c r="EIT120" s="11"/>
      <c r="EIU120" s="11"/>
      <c r="EIV120" s="11"/>
      <c r="EIW120" s="11"/>
      <c r="EIX120" s="11"/>
      <c r="EIY120" s="11"/>
      <c r="EIZ120" s="11"/>
      <c r="EJA120" s="11"/>
      <c r="EJB120" s="11"/>
      <c r="EJC120" s="11"/>
      <c r="EJD120" s="11"/>
      <c r="EJE120" s="11"/>
      <c r="EJF120" s="11"/>
      <c r="EJG120" s="11"/>
      <c r="EJH120" s="11"/>
      <c r="EJI120" s="11"/>
      <c r="EJJ120" s="11"/>
      <c r="EJK120" s="11"/>
      <c r="EJL120" s="11"/>
      <c r="EJM120" s="11"/>
      <c r="EJN120" s="11"/>
      <c r="EJO120" s="11"/>
      <c r="EJP120" s="11"/>
      <c r="EJQ120" s="11"/>
      <c r="EJR120" s="11"/>
      <c r="EJS120" s="11"/>
      <c r="EJT120" s="11"/>
      <c r="EJU120" s="11"/>
      <c r="EJV120" s="11"/>
      <c r="EJW120" s="11"/>
      <c r="EJX120" s="11"/>
      <c r="EJY120" s="11"/>
      <c r="EJZ120" s="11"/>
      <c r="EKA120" s="11"/>
      <c r="EKB120" s="11"/>
      <c r="EKC120" s="11"/>
      <c r="EKD120" s="11"/>
      <c r="EKE120" s="11"/>
      <c r="EKF120" s="11"/>
      <c r="EKG120" s="11"/>
      <c r="EKH120" s="11"/>
      <c r="EKI120" s="11"/>
      <c r="EKJ120" s="11"/>
      <c r="EKK120" s="11"/>
      <c r="EKL120" s="11"/>
      <c r="EKM120" s="11"/>
      <c r="EKN120" s="11"/>
      <c r="EKO120" s="11"/>
      <c r="EKP120" s="11"/>
      <c r="EKQ120" s="11"/>
      <c r="EKR120" s="11"/>
      <c r="EKS120" s="11"/>
      <c r="EKT120" s="11"/>
      <c r="EKU120" s="11"/>
      <c r="EKV120" s="11"/>
      <c r="EKW120" s="11"/>
      <c r="EKX120" s="11"/>
      <c r="EKY120" s="11"/>
      <c r="EKZ120" s="11"/>
      <c r="ELA120" s="11"/>
      <c r="ELB120" s="11"/>
      <c r="ELC120" s="11"/>
      <c r="ELD120" s="11"/>
      <c r="ELE120" s="11"/>
      <c r="ELF120" s="11"/>
      <c r="ELG120" s="11"/>
      <c r="ELH120" s="11"/>
      <c r="ELI120" s="11"/>
      <c r="ELJ120" s="11"/>
      <c r="ELK120" s="11"/>
      <c r="ELL120" s="11"/>
      <c r="ELM120" s="11"/>
      <c r="ELN120" s="11"/>
      <c r="ELO120" s="11"/>
      <c r="ELP120" s="11"/>
      <c r="ELQ120" s="11"/>
      <c r="ELR120" s="11"/>
      <c r="ELS120" s="11"/>
      <c r="ELT120" s="11"/>
      <c r="ELU120" s="11"/>
      <c r="ELV120" s="11"/>
      <c r="ELW120" s="11"/>
      <c r="ELX120" s="11"/>
      <c r="ELY120" s="11"/>
      <c r="ELZ120" s="11"/>
    </row>
    <row r="121" spans="1:346 1276:3718">
      <c r="C121" s="166" t="s">
        <v>1018</v>
      </c>
      <c r="D121" s="223">
        <f t="shared" si="5"/>
        <v>0</v>
      </c>
      <c r="E121" s="88" t="s">
        <v>540</v>
      </c>
      <c r="F121" s="219"/>
      <c r="G121" s="92"/>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c r="HJ121" s="11"/>
      <c r="HK121" s="11"/>
      <c r="HL121" s="11"/>
      <c r="HM121" s="11"/>
      <c r="HN121" s="11"/>
      <c r="HO121" s="11"/>
      <c r="HP121" s="11"/>
      <c r="HQ121" s="11"/>
      <c r="HR121" s="11"/>
      <c r="HS121" s="11"/>
      <c r="HT121" s="11"/>
      <c r="HU121" s="11"/>
      <c r="HV121" s="11"/>
      <c r="HW121" s="11"/>
      <c r="HX121" s="11"/>
      <c r="HY121" s="11"/>
      <c r="HZ121" s="11"/>
      <c r="IA121" s="11"/>
      <c r="IB121" s="11"/>
      <c r="IC121" s="11"/>
      <c r="ID121" s="11"/>
      <c r="IE121" s="11"/>
      <c r="IF121" s="11"/>
      <c r="IG121" s="11"/>
      <c r="IH121" s="11"/>
      <c r="II121" s="11"/>
      <c r="IJ121" s="11"/>
      <c r="IK121" s="11"/>
      <c r="IL121" s="11"/>
      <c r="IM121" s="11"/>
      <c r="IN121" s="11"/>
      <c r="IO121" s="11"/>
      <c r="IP121" s="11"/>
      <c r="IQ121" s="11"/>
      <c r="IR121" s="11"/>
      <c r="IS121" s="11"/>
      <c r="IT121" s="11"/>
      <c r="IU121" s="11"/>
      <c r="IV121" s="11"/>
      <c r="IW121" s="11"/>
      <c r="IX121" s="11"/>
      <c r="IY121" s="11"/>
      <c r="IZ121" s="11"/>
      <c r="JA121" s="11"/>
      <c r="JB121" s="11"/>
      <c r="JC121" s="11"/>
      <c r="JD121" s="11"/>
      <c r="JE121" s="11"/>
      <c r="JF121" s="11"/>
      <c r="JG121" s="11"/>
      <c r="JH121" s="11"/>
      <c r="JI121" s="11"/>
      <c r="JJ121" s="11"/>
      <c r="JK121" s="11"/>
      <c r="JL121" s="11"/>
      <c r="JM121" s="11"/>
      <c r="JN121" s="11"/>
      <c r="JO121" s="11"/>
      <c r="JP121" s="11"/>
      <c r="JQ121" s="11"/>
      <c r="JR121" s="11"/>
      <c r="JS121" s="11"/>
      <c r="JT121" s="11"/>
      <c r="JU121" s="11"/>
      <c r="JV121" s="11"/>
      <c r="JW121" s="11"/>
      <c r="JX121" s="11"/>
      <c r="JY121" s="11"/>
      <c r="JZ121" s="11"/>
      <c r="KA121" s="11"/>
      <c r="KB121" s="11"/>
      <c r="KC121" s="11"/>
      <c r="KD121" s="11"/>
      <c r="KE121" s="11"/>
      <c r="KF121" s="11"/>
      <c r="KG121" s="11"/>
      <c r="KH121" s="11"/>
      <c r="KI121" s="11"/>
      <c r="KJ121" s="11"/>
      <c r="KK121" s="11"/>
      <c r="KL121" s="11"/>
      <c r="KM121" s="11"/>
      <c r="KN121" s="11"/>
      <c r="KO121" s="11"/>
      <c r="KP121" s="11"/>
      <c r="KQ121" s="11"/>
      <c r="KR121" s="11"/>
      <c r="KS121" s="11"/>
      <c r="KT121" s="11"/>
      <c r="KU121" s="11"/>
      <c r="KV121" s="11"/>
      <c r="KW121" s="11"/>
      <c r="KX121" s="11"/>
      <c r="KY121" s="11"/>
      <c r="KZ121" s="11"/>
      <c r="LA121" s="11"/>
      <c r="LB121" s="11"/>
      <c r="LC121" s="11"/>
      <c r="LD121" s="11"/>
      <c r="LE121" s="11"/>
      <c r="LF121" s="11"/>
      <c r="LG121" s="11"/>
      <c r="LH121" s="11"/>
      <c r="LI121" s="11"/>
      <c r="LJ121" s="11"/>
      <c r="LK121" s="11"/>
      <c r="LL121" s="11"/>
      <c r="LM121" s="11"/>
      <c r="LN121" s="11"/>
      <c r="LO121" s="11"/>
      <c r="LP121" s="11"/>
      <c r="LQ121" s="11"/>
      <c r="LR121" s="11"/>
      <c r="LS121" s="11"/>
      <c r="LT121" s="11"/>
      <c r="LU121" s="11"/>
      <c r="LV121" s="11"/>
      <c r="LW121" s="11"/>
      <c r="LX121" s="11"/>
      <c r="LY121" s="11"/>
      <c r="LZ121" s="11"/>
      <c r="MA121" s="11"/>
      <c r="MB121" s="11"/>
      <c r="MC121" s="11"/>
      <c r="MD121" s="11"/>
      <c r="ME121" s="11"/>
      <c r="MF121" s="11"/>
      <c r="MG121" s="11"/>
      <c r="MH121" s="11"/>
      <c r="AWB121" s="11"/>
      <c r="AWC121" s="11"/>
      <c r="AWD121" s="11"/>
      <c r="AWE121" s="11"/>
      <c r="AWF121" s="11"/>
      <c r="AWG121" s="11"/>
      <c r="AWH121" s="11"/>
      <c r="AWI121" s="11"/>
      <c r="AWJ121" s="11"/>
      <c r="AWK121" s="11"/>
      <c r="AWL121" s="11"/>
      <c r="AWM121" s="11"/>
      <c r="AWN121" s="11"/>
      <c r="AWO121" s="11"/>
      <c r="AWP121" s="11"/>
      <c r="AWQ121" s="11"/>
      <c r="AWR121" s="11"/>
      <c r="AWS121" s="11"/>
      <c r="AWT121" s="11"/>
      <c r="AWU121" s="11"/>
      <c r="AWV121" s="11"/>
      <c r="AWW121" s="11"/>
      <c r="AWX121" s="11"/>
      <c r="AWY121" s="11"/>
      <c r="AWZ121" s="11"/>
      <c r="AXA121" s="11"/>
      <c r="AXB121" s="11"/>
      <c r="AXC121" s="11"/>
      <c r="AXD121" s="11"/>
      <c r="AXE121" s="11"/>
      <c r="AXF121" s="11"/>
      <c r="AXG121" s="11"/>
      <c r="AXH121" s="11"/>
      <c r="AXI121" s="11"/>
      <c r="AXJ121" s="11"/>
      <c r="AXK121" s="11"/>
      <c r="AXL121" s="11"/>
      <c r="AXM121" s="11"/>
      <c r="AXN121" s="11"/>
      <c r="AXO121" s="11"/>
      <c r="AXP121" s="11"/>
      <c r="AXQ121" s="11"/>
      <c r="AXR121" s="11"/>
      <c r="AXS121" s="11"/>
      <c r="AXT121" s="11"/>
      <c r="AXU121" s="11"/>
      <c r="AXV121" s="11"/>
      <c r="AXW121" s="11"/>
      <c r="AXX121" s="11"/>
      <c r="AXY121" s="11"/>
      <c r="AXZ121" s="11"/>
      <c r="AYA121" s="11"/>
      <c r="AYB121" s="11"/>
      <c r="AYC121" s="11"/>
      <c r="AYD121" s="11"/>
      <c r="AYE121" s="11"/>
      <c r="AYF121" s="11"/>
      <c r="AYG121" s="11"/>
      <c r="AYH121" s="11"/>
      <c r="AYI121" s="11"/>
      <c r="AYJ121" s="11"/>
      <c r="AYK121" s="11"/>
      <c r="AYL121" s="11"/>
      <c r="AYM121" s="11"/>
      <c r="AYN121" s="11"/>
      <c r="AYO121" s="11"/>
      <c r="AYP121" s="11"/>
      <c r="AYQ121" s="11"/>
      <c r="AYR121" s="11"/>
      <c r="AYS121" s="11"/>
      <c r="AYT121" s="11"/>
      <c r="AYU121" s="11"/>
      <c r="AYV121" s="11"/>
      <c r="AYW121" s="11"/>
      <c r="AYX121" s="11"/>
      <c r="AYY121" s="11"/>
      <c r="AYZ121" s="11"/>
      <c r="AZA121" s="11"/>
      <c r="AZB121" s="11"/>
      <c r="AZC121" s="11"/>
      <c r="AZD121" s="11"/>
      <c r="AZE121" s="11"/>
      <c r="AZF121" s="11"/>
      <c r="AZG121" s="11"/>
      <c r="AZH121" s="11"/>
      <c r="AZI121" s="11"/>
      <c r="AZJ121" s="11"/>
      <c r="AZK121" s="11"/>
      <c r="AZL121" s="11"/>
      <c r="AZM121" s="11"/>
      <c r="AZN121" s="11"/>
      <c r="AZO121" s="11"/>
      <c r="AZP121" s="11"/>
      <c r="AZQ121" s="11"/>
      <c r="AZR121" s="11"/>
      <c r="AZS121" s="11"/>
      <c r="AZT121" s="11"/>
      <c r="AZU121" s="11"/>
      <c r="AZV121" s="11"/>
      <c r="AZW121" s="11"/>
      <c r="AZX121" s="11"/>
      <c r="AZY121" s="11"/>
      <c r="AZZ121" s="11"/>
      <c r="BAA121" s="11"/>
      <c r="BAB121" s="11"/>
      <c r="BAC121" s="11"/>
      <c r="BAD121" s="11"/>
      <c r="BAE121" s="11"/>
      <c r="BAF121" s="11"/>
      <c r="BAG121" s="11"/>
      <c r="BAH121" s="11"/>
      <c r="BAI121" s="11"/>
      <c r="BAJ121" s="11"/>
      <c r="BAK121" s="11"/>
      <c r="BAL121" s="11"/>
      <c r="BAM121" s="11"/>
      <c r="BAN121" s="11"/>
      <c r="BAO121" s="11"/>
      <c r="BAP121" s="11"/>
      <c r="BAQ121" s="11"/>
      <c r="BAR121" s="11"/>
      <c r="BAS121" s="11"/>
      <c r="BAT121" s="11"/>
      <c r="BAU121" s="11"/>
      <c r="BAV121" s="11"/>
      <c r="BAW121" s="11"/>
      <c r="BAX121" s="11"/>
      <c r="BAY121" s="11"/>
      <c r="BAZ121" s="11"/>
      <c r="BBA121" s="11"/>
      <c r="BBB121" s="11"/>
      <c r="BBC121" s="11"/>
      <c r="BBD121" s="11"/>
      <c r="BBE121" s="11"/>
      <c r="BBF121" s="11"/>
      <c r="BBG121" s="11"/>
      <c r="BBH121" s="11"/>
      <c r="BBI121" s="11"/>
      <c r="BBJ121" s="11"/>
      <c r="BBK121" s="11"/>
      <c r="BBL121" s="11"/>
      <c r="BBM121" s="11"/>
      <c r="BBN121" s="11"/>
      <c r="BBO121" s="11"/>
      <c r="BBP121" s="11"/>
      <c r="BBQ121" s="11"/>
      <c r="BBR121" s="11"/>
      <c r="BBS121" s="11"/>
      <c r="BBT121" s="11"/>
      <c r="BBU121" s="11"/>
      <c r="BBV121" s="11"/>
      <c r="BBW121" s="11"/>
      <c r="BBX121" s="11"/>
      <c r="BBY121" s="11"/>
      <c r="BBZ121" s="11"/>
      <c r="BCA121" s="11"/>
      <c r="BCB121" s="11"/>
      <c r="BCC121" s="11"/>
      <c r="BCD121" s="11"/>
      <c r="BCE121" s="11"/>
      <c r="BCF121" s="11"/>
      <c r="BCG121" s="11"/>
      <c r="BCH121" s="11"/>
      <c r="BCI121" s="11"/>
      <c r="BCJ121" s="11"/>
      <c r="BCK121" s="11"/>
      <c r="BCL121" s="11"/>
      <c r="BCM121" s="11"/>
      <c r="BCN121" s="11"/>
      <c r="BCO121" s="11"/>
      <c r="BCP121" s="11"/>
      <c r="BCQ121" s="11"/>
      <c r="BCR121" s="11"/>
      <c r="BCS121" s="11"/>
      <c r="BCT121" s="11"/>
      <c r="BCU121" s="11"/>
      <c r="BCV121" s="11"/>
      <c r="BCW121" s="11"/>
      <c r="BCX121" s="11"/>
      <c r="BCY121" s="11"/>
      <c r="BCZ121" s="11"/>
      <c r="BDA121" s="11"/>
      <c r="BDB121" s="11"/>
      <c r="BDC121" s="11"/>
      <c r="BDD121" s="11"/>
      <c r="BDE121" s="11"/>
      <c r="BDF121" s="11"/>
      <c r="BDG121" s="11"/>
      <c r="BDH121" s="11"/>
      <c r="BDI121" s="11"/>
      <c r="BDJ121" s="11"/>
      <c r="BDK121" s="11"/>
      <c r="BDL121" s="11"/>
      <c r="BDM121" s="11"/>
      <c r="BDN121" s="11"/>
      <c r="BDO121" s="11"/>
      <c r="BDP121" s="11"/>
      <c r="BDQ121" s="11"/>
      <c r="BDR121" s="11"/>
      <c r="BDS121" s="11"/>
      <c r="BDT121" s="11"/>
      <c r="BDU121" s="11"/>
      <c r="BDV121" s="11"/>
      <c r="BDW121" s="11"/>
      <c r="BDX121" s="11"/>
      <c r="BDY121" s="11"/>
      <c r="BDZ121" s="11"/>
      <c r="BEA121" s="11"/>
      <c r="BEB121" s="11"/>
      <c r="BEC121" s="11"/>
      <c r="BED121" s="11"/>
      <c r="BEE121" s="11"/>
      <c r="BEF121" s="11"/>
      <c r="BEG121" s="11"/>
      <c r="BEH121" s="11"/>
      <c r="BEI121" s="11"/>
      <c r="BEJ121" s="11"/>
      <c r="BEK121" s="11"/>
      <c r="BEL121" s="11"/>
      <c r="BEM121" s="11"/>
      <c r="BEN121" s="11"/>
      <c r="BEO121" s="11"/>
      <c r="BEP121" s="11"/>
      <c r="BEQ121" s="11"/>
      <c r="BER121" s="11"/>
      <c r="BES121" s="11"/>
      <c r="BET121" s="11"/>
      <c r="BEU121" s="11"/>
      <c r="BEV121" s="11"/>
      <c r="BEW121" s="11"/>
      <c r="BEX121" s="11"/>
      <c r="BEY121" s="11"/>
      <c r="BEZ121" s="11"/>
      <c r="BFA121" s="11"/>
      <c r="BFB121" s="11"/>
      <c r="BFC121" s="11"/>
      <c r="BFD121" s="11"/>
      <c r="BFE121" s="11"/>
      <c r="BFF121" s="11"/>
      <c r="BFG121" s="11"/>
      <c r="BFH121" s="11"/>
      <c r="BFI121" s="11"/>
      <c r="BFJ121" s="11"/>
      <c r="BFK121" s="11"/>
      <c r="BFL121" s="11"/>
      <c r="BFM121" s="11"/>
      <c r="BFN121" s="11"/>
      <c r="BFO121" s="11"/>
      <c r="BFP121" s="11"/>
      <c r="BFQ121" s="11"/>
      <c r="BFR121" s="11"/>
      <c r="BFS121" s="11"/>
      <c r="BFT121" s="11"/>
      <c r="BFU121" s="11"/>
      <c r="BFV121" s="11"/>
      <c r="BFW121" s="11"/>
      <c r="BFX121" s="11"/>
      <c r="BFY121" s="11"/>
      <c r="BFZ121" s="11"/>
      <c r="BGA121" s="11"/>
      <c r="BGB121" s="11"/>
      <c r="BGC121" s="11"/>
      <c r="BGD121" s="11"/>
      <c r="BGE121" s="11"/>
      <c r="BGF121" s="11"/>
      <c r="BGG121" s="11"/>
      <c r="BGH121" s="11"/>
      <c r="BGI121" s="11"/>
      <c r="BGJ121" s="11"/>
      <c r="BGK121" s="11"/>
      <c r="BGL121" s="11"/>
      <c r="BGM121" s="11"/>
      <c r="BGN121" s="11"/>
      <c r="BGO121" s="11"/>
      <c r="BGP121" s="11"/>
      <c r="BGQ121" s="11"/>
      <c r="BGR121" s="11"/>
      <c r="BGS121" s="11"/>
      <c r="BGT121" s="11"/>
      <c r="BGU121" s="11"/>
      <c r="BGV121" s="11"/>
      <c r="BGW121" s="11"/>
      <c r="BGX121" s="11"/>
      <c r="BGY121" s="11"/>
      <c r="BGZ121" s="11"/>
      <c r="BHA121" s="11"/>
      <c r="BHB121" s="11"/>
      <c r="BHC121" s="11"/>
      <c r="BHD121" s="11"/>
      <c r="BHE121" s="11"/>
      <c r="BHF121" s="11"/>
      <c r="BHG121" s="11"/>
      <c r="BHH121" s="11"/>
      <c r="BHI121" s="11"/>
      <c r="BHJ121" s="11"/>
      <c r="BHK121" s="11"/>
      <c r="BHL121" s="11"/>
      <c r="BHM121" s="11"/>
      <c r="BHN121" s="11"/>
      <c r="BHO121" s="11"/>
      <c r="BHP121" s="11"/>
      <c r="BHQ121" s="11"/>
      <c r="BHR121" s="11"/>
      <c r="BHS121" s="11"/>
      <c r="BHT121" s="11"/>
      <c r="BHU121" s="11"/>
      <c r="BHV121" s="11"/>
      <c r="BHW121" s="11"/>
      <c r="BHX121" s="11"/>
      <c r="BHY121" s="11"/>
      <c r="BHZ121" s="11"/>
      <c r="BIA121" s="11"/>
      <c r="BIB121" s="11"/>
      <c r="BIC121" s="11"/>
      <c r="BID121" s="11"/>
      <c r="BIE121" s="11"/>
      <c r="BIF121" s="11"/>
      <c r="BIG121" s="11"/>
      <c r="BIH121" s="11"/>
      <c r="BII121" s="11"/>
      <c r="BIJ121" s="11"/>
      <c r="BIK121" s="11"/>
      <c r="BIL121" s="11"/>
      <c r="BIM121" s="11"/>
      <c r="BIN121" s="11"/>
      <c r="BIO121" s="11"/>
      <c r="BIP121" s="11"/>
      <c r="BIQ121" s="11"/>
      <c r="BIR121" s="11"/>
      <c r="BIS121" s="11"/>
      <c r="BIT121" s="11"/>
      <c r="BIU121" s="11"/>
      <c r="BIV121" s="11"/>
      <c r="BIW121" s="11"/>
      <c r="BIX121" s="11"/>
      <c r="BIY121" s="11"/>
      <c r="BIZ121" s="11"/>
      <c r="BJA121" s="11"/>
      <c r="BJB121" s="11"/>
      <c r="BJC121" s="11"/>
      <c r="BJD121" s="11"/>
      <c r="BJE121" s="11"/>
      <c r="BJF121" s="11"/>
      <c r="BJG121" s="11"/>
      <c r="BJH121" s="11"/>
      <c r="BJI121" s="11"/>
      <c r="BJJ121" s="11"/>
      <c r="BJK121" s="11"/>
      <c r="BJL121" s="11"/>
      <c r="BJM121" s="11"/>
      <c r="BJN121" s="11"/>
      <c r="BJO121" s="11"/>
      <c r="BJP121" s="11"/>
      <c r="BJQ121" s="11"/>
      <c r="BJR121" s="11"/>
      <c r="BJS121" s="11"/>
      <c r="BJT121" s="11"/>
      <c r="BJU121" s="11"/>
      <c r="BJV121" s="11"/>
      <c r="BJW121" s="11"/>
      <c r="BJX121" s="11"/>
      <c r="BJY121" s="11"/>
      <c r="BJZ121" s="11"/>
      <c r="BKA121" s="11"/>
      <c r="BKB121" s="11"/>
      <c r="BKC121" s="11"/>
      <c r="BKD121" s="11"/>
      <c r="BKE121" s="11"/>
      <c r="BKF121" s="11"/>
      <c r="BKG121" s="11"/>
      <c r="BKH121" s="11"/>
      <c r="BKI121" s="11"/>
      <c r="BKJ121" s="11"/>
      <c r="BKK121" s="11"/>
      <c r="BKL121" s="11"/>
      <c r="BKM121" s="11"/>
      <c r="BKN121" s="11"/>
      <c r="BKO121" s="11"/>
      <c r="BKP121" s="11"/>
      <c r="BKQ121" s="11"/>
      <c r="BKR121" s="11"/>
      <c r="BKS121" s="11"/>
      <c r="BKT121" s="11"/>
      <c r="BKU121" s="11"/>
      <c r="BKV121" s="11"/>
      <c r="BKW121" s="11"/>
      <c r="BKX121" s="11"/>
      <c r="BKY121" s="11"/>
      <c r="BKZ121" s="11"/>
      <c r="BLA121" s="11"/>
      <c r="BLB121" s="11"/>
      <c r="BLC121" s="11"/>
      <c r="BLD121" s="11"/>
      <c r="BLE121" s="11"/>
      <c r="BLF121" s="11"/>
      <c r="BLG121" s="11"/>
      <c r="BLH121" s="11"/>
      <c r="BLI121" s="11"/>
      <c r="BLJ121" s="11"/>
      <c r="BLK121" s="11"/>
      <c r="BLL121" s="11"/>
      <c r="BLM121" s="11"/>
      <c r="BLN121" s="11"/>
      <c r="BLO121" s="11"/>
      <c r="BLP121" s="11"/>
      <c r="BLQ121" s="11"/>
      <c r="BLR121" s="11"/>
      <c r="BLS121" s="11"/>
      <c r="BLT121" s="11"/>
      <c r="BLU121" s="11"/>
      <c r="BLV121" s="11"/>
      <c r="BLW121" s="11"/>
      <c r="BLX121" s="11"/>
      <c r="BLY121" s="11"/>
      <c r="BLZ121" s="11"/>
      <c r="BMA121" s="11"/>
      <c r="BMB121" s="11"/>
      <c r="BMC121" s="11"/>
      <c r="BMD121" s="11"/>
      <c r="BME121" s="11"/>
      <c r="BMF121" s="11"/>
      <c r="BMG121" s="11"/>
      <c r="BMH121" s="11"/>
      <c r="BMI121" s="11"/>
      <c r="BMJ121" s="11"/>
      <c r="BMK121" s="11"/>
      <c r="BML121" s="11"/>
      <c r="BMM121" s="11"/>
      <c r="BMN121" s="11"/>
      <c r="BMO121" s="11"/>
      <c r="BMP121" s="11"/>
      <c r="BMQ121" s="11"/>
      <c r="BMR121" s="11"/>
      <c r="BMS121" s="11"/>
      <c r="BMT121" s="11"/>
      <c r="BMU121" s="11"/>
      <c r="BMV121" s="11"/>
      <c r="BMW121" s="11"/>
      <c r="BMX121" s="11"/>
      <c r="BMY121" s="11"/>
      <c r="BMZ121" s="11"/>
      <c r="BNA121" s="11"/>
      <c r="BNB121" s="11"/>
      <c r="BNC121" s="11"/>
      <c r="BND121" s="11"/>
      <c r="BNE121" s="11"/>
      <c r="BNF121" s="11"/>
      <c r="BNG121" s="11"/>
      <c r="BNH121" s="11"/>
      <c r="BNI121" s="11"/>
      <c r="BNJ121" s="11"/>
      <c r="BNK121" s="11"/>
      <c r="BNL121" s="11"/>
      <c r="BNM121" s="11"/>
      <c r="BNN121" s="11"/>
      <c r="BNO121" s="11"/>
      <c r="BNP121" s="11"/>
      <c r="BNQ121" s="11"/>
      <c r="BNR121" s="11"/>
      <c r="BNS121" s="11"/>
      <c r="BNT121" s="11"/>
      <c r="BNU121" s="11"/>
      <c r="BNV121" s="11"/>
      <c r="BNW121" s="11"/>
      <c r="BNX121" s="11"/>
      <c r="BNY121" s="11"/>
      <c r="BNZ121" s="11"/>
      <c r="BOA121" s="11"/>
      <c r="BOB121" s="11"/>
      <c r="BOC121" s="11"/>
      <c r="BOD121" s="11"/>
      <c r="BOE121" s="11"/>
      <c r="BOF121" s="11"/>
      <c r="BOG121" s="11"/>
      <c r="BOH121" s="11"/>
      <c r="BOI121" s="11"/>
      <c r="BOJ121" s="11"/>
      <c r="BOK121" s="11"/>
      <c r="BOL121" s="11"/>
      <c r="BOM121" s="11"/>
      <c r="BON121" s="11"/>
      <c r="BOO121" s="11"/>
      <c r="BOP121" s="11"/>
      <c r="BOQ121" s="11"/>
      <c r="BOR121" s="11"/>
      <c r="BOS121" s="11"/>
      <c r="BOT121" s="11"/>
      <c r="BOU121" s="11"/>
      <c r="BOV121" s="11"/>
      <c r="BOW121" s="11"/>
      <c r="BOX121" s="11"/>
      <c r="BOY121" s="11"/>
      <c r="BOZ121" s="11"/>
      <c r="BPA121" s="11"/>
      <c r="BPB121" s="11"/>
      <c r="BPC121" s="11"/>
      <c r="BPD121" s="11"/>
      <c r="BPE121" s="11"/>
      <c r="BPF121" s="11"/>
      <c r="BPG121" s="11"/>
      <c r="BPH121" s="11"/>
      <c r="BPI121" s="11"/>
      <c r="BPJ121" s="11"/>
      <c r="BPK121" s="11"/>
      <c r="BPL121" s="11"/>
      <c r="BPM121" s="11"/>
      <c r="BPN121" s="11"/>
      <c r="BPO121" s="11"/>
      <c r="BPP121" s="11"/>
      <c r="BPQ121" s="11"/>
      <c r="BPR121" s="11"/>
      <c r="BPS121" s="11"/>
      <c r="BPT121" s="11"/>
      <c r="BPU121" s="11"/>
      <c r="BPV121" s="11"/>
      <c r="BPW121" s="11"/>
      <c r="BPX121" s="11"/>
      <c r="BPY121" s="11"/>
      <c r="BPZ121" s="11"/>
      <c r="BQA121" s="11"/>
      <c r="BQB121" s="11"/>
      <c r="BQC121" s="11"/>
      <c r="BQD121" s="11"/>
      <c r="BQE121" s="11"/>
      <c r="BQF121" s="11"/>
      <c r="BQG121" s="11"/>
      <c r="BQH121" s="11"/>
      <c r="BQI121" s="11"/>
      <c r="BQJ121" s="11"/>
      <c r="BQK121" s="11"/>
      <c r="BQL121" s="11"/>
      <c r="BQM121" s="11"/>
      <c r="BQN121" s="11"/>
      <c r="BQO121" s="11"/>
      <c r="BQP121" s="11"/>
      <c r="BQQ121" s="11"/>
      <c r="BQR121" s="11"/>
      <c r="BQS121" s="11"/>
      <c r="BQT121" s="11"/>
      <c r="BQU121" s="11"/>
      <c r="BQV121" s="11"/>
      <c r="BQW121" s="11"/>
      <c r="BQX121" s="11"/>
      <c r="BQY121" s="11"/>
      <c r="BQZ121" s="11"/>
      <c r="BRA121" s="11"/>
      <c r="BRB121" s="11"/>
      <c r="BRC121" s="11"/>
      <c r="BRD121" s="11"/>
      <c r="BRE121" s="11"/>
      <c r="BRF121" s="11"/>
      <c r="BRG121" s="11"/>
      <c r="BRH121" s="11"/>
      <c r="BRI121" s="11"/>
      <c r="BRJ121" s="11"/>
      <c r="BRK121" s="11"/>
      <c r="BRL121" s="11"/>
      <c r="BRM121" s="11"/>
      <c r="BRN121" s="11"/>
      <c r="BRO121" s="11"/>
      <c r="BRP121" s="11"/>
      <c r="BRQ121" s="11"/>
      <c r="BRR121" s="11"/>
      <c r="BRS121" s="11"/>
      <c r="BRT121" s="11"/>
      <c r="BRU121" s="11"/>
      <c r="BRV121" s="11"/>
      <c r="BRW121" s="11"/>
      <c r="BRX121" s="11"/>
      <c r="BRY121" s="11"/>
      <c r="BRZ121" s="11"/>
      <c r="BSA121" s="11"/>
      <c r="BSB121" s="11"/>
      <c r="BSC121" s="11"/>
      <c r="BSD121" s="11"/>
      <c r="BSE121" s="11"/>
      <c r="BSF121" s="11"/>
      <c r="BSG121" s="11"/>
      <c r="BSH121" s="11"/>
      <c r="BSI121" s="11"/>
      <c r="BSJ121" s="11"/>
      <c r="BSK121" s="11"/>
      <c r="BSL121" s="11"/>
      <c r="BSM121" s="11"/>
      <c r="BSN121" s="11"/>
      <c r="BSO121" s="11"/>
      <c r="BSP121" s="11"/>
      <c r="BSQ121" s="11"/>
      <c r="BSR121" s="11"/>
      <c r="BSS121" s="11"/>
      <c r="BST121" s="11"/>
      <c r="BSU121" s="11"/>
      <c r="BSV121" s="11"/>
      <c r="BSW121" s="11"/>
      <c r="BSX121" s="11"/>
      <c r="BSY121" s="11"/>
      <c r="BSZ121" s="11"/>
      <c r="BTA121" s="11"/>
      <c r="BTB121" s="11"/>
      <c r="BTC121" s="11"/>
      <c r="BTD121" s="11"/>
      <c r="BTE121" s="11"/>
      <c r="BTF121" s="11"/>
      <c r="BTG121" s="11"/>
      <c r="BTH121" s="11"/>
      <c r="BTI121" s="11"/>
      <c r="BTJ121" s="11"/>
      <c r="BTK121" s="11"/>
      <c r="BTL121" s="11"/>
      <c r="BTM121" s="11"/>
      <c r="BTN121" s="11"/>
      <c r="BTO121" s="11"/>
      <c r="BTP121" s="11"/>
      <c r="BTQ121" s="11"/>
      <c r="BTR121" s="11"/>
      <c r="BTS121" s="11"/>
      <c r="BTT121" s="11"/>
      <c r="BTU121" s="11"/>
      <c r="BTV121" s="11"/>
      <c r="BTW121" s="11"/>
      <c r="BTX121" s="11"/>
      <c r="BTY121" s="11"/>
      <c r="BTZ121" s="11"/>
      <c r="BUA121" s="11"/>
      <c r="BUB121" s="11"/>
      <c r="BUC121" s="11"/>
      <c r="BUD121" s="11"/>
      <c r="BUE121" s="11"/>
      <c r="BUF121" s="11"/>
      <c r="BUG121" s="11"/>
      <c r="BUH121" s="11"/>
      <c r="BUI121" s="11"/>
      <c r="BUJ121" s="11"/>
      <c r="BUK121" s="11"/>
      <c r="BUL121" s="11"/>
      <c r="BUM121" s="11"/>
      <c r="BUN121" s="11"/>
      <c r="BUO121" s="11"/>
      <c r="BUP121" s="11"/>
      <c r="BUQ121" s="11"/>
      <c r="BUR121" s="11"/>
      <c r="BUS121" s="11"/>
      <c r="BUT121" s="11"/>
      <c r="BUU121" s="11"/>
      <c r="BUV121" s="11"/>
      <c r="BUW121" s="11"/>
      <c r="BUX121" s="11"/>
      <c r="BUY121" s="11"/>
      <c r="BUZ121" s="11"/>
      <c r="BVA121" s="11"/>
      <c r="BVB121" s="11"/>
      <c r="BVC121" s="11"/>
      <c r="BVD121" s="11"/>
      <c r="BVE121" s="11"/>
      <c r="BVF121" s="11"/>
      <c r="BVG121" s="11"/>
      <c r="BVH121" s="11"/>
      <c r="BVI121" s="11"/>
      <c r="BVJ121" s="11"/>
      <c r="BVK121" s="11"/>
      <c r="BVL121" s="11"/>
      <c r="BVM121" s="11"/>
      <c r="BVN121" s="11"/>
      <c r="BVO121" s="11"/>
      <c r="BVP121" s="11"/>
      <c r="BVQ121" s="11"/>
      <c r="BVR121" s="11"/>
      <c r="BVS121" s="11"/>
      <c r="BVT121" s="11"/>
      <c r="BVU121" s="11"/>
      <c r="BVV121" s="11"/>
      <c r="BVW121" s="11"/>
      <c r="BVX121" s="11"/>
      <c r="BVY121" s="11"/>
      <c r="BVZ121" s="11"/>
      <c r="BWA121" s="11"/>
      <c r="BWB121" s="11"/>
      <c r="BWC121" s="11"/>
      <c r="BWD121" s="11"/>
      <c r="BWE121" s="11"/>
      <c r="BWF121" s="11"/>
      <c r="BWG121" s="11"/>
      <c r="BWH121" s="11"/>
      <c r="BWI121" s="11"/>
      <c r="BWJ121" s="11"/>
      <c r="BWK121" s="11"/>
      <c r="BWL121" s="11"/>
      <c r="BWM121" s="11"/>
      <c r="BWN121" s="11"/>
      <c r="BWO121" s="11"/>
      <c r="BWP121" s="11"/>
      <c r="BWQ121" s="11"/>
      <c r="BWR121" s="11"/>
      <c r="BWS121" s="11"/>
      <c r="BWT121" s="11"/>
      <c r="BWU121" s="11"/>
      <c r="BWV121" s="11"/>
      <c r="BWW121" s="11"/>
      <c r="BWX121" s="11"/>
      <c r="BWY121" s="11"/>
      <c r="BWZ121" s="11"/>
      <c r="BXA121" s="11"/>
      <c r="BXB121" s="11"/>
      <c r="BXC121" s="11"/>
      <c r="BXD121" s="11"/>
      <c r="BXE121" s="11"/>
      <c r="BXF121" s="11"/>
      <c r="BXG121" s="11"/>
      <c r="BXH121" s="11"/>
      <c r="BXI121" s="11"/>
      <c r="BXJ121" s="11"/>
      <c r="BXK121" s="11"/>
      <c r="BXL121" s="11"/>
      <c r="BXM121" s="11"/>
      <c r="BXN121" s="11"/>
      <c r="BXO121" s="11"/>
      <c r="BXP121" s="11"/>
      <c r="BXQ121" s="11"/>
      <c r="BXR121" s="11"/>
      <c r="BXS121" s="11"/>
      <c r="BXT121" s="11"/>
      <c r="BXU121" s="11"/>
      <c r="BXV121" s="11"/>
      <c r="BXW121" s="11"/>
      <c r="BXX121" s="11"/>
      <c r="BXY121" s="11"/>
      <c r="BXZ121" s="11"/>
      <c r="BYA121" s="11"/>
      <c r="BYB121" s="11"/>
      <c r="BYC121" s="11"/>
      <c r="BYD121" s="11"/>
      <c r="BYE121" s="11"/>
      <c r="BYF121" s="11"/>
      <c r="BYG121" s="11"/>
      <c r="BYH121" s="11"/>
      <c r="BYI121" s="11"/>
      <c r="BYJ121" s="11"/>
      <c r="BYK121" s="11"/>
      <c r="BYL121" s="11"/>
      <c r="BYM121" s="11"/>
      <c r="BYN121" s="11"/>
      <c r="BYO121" s="11"/>
      <c r="BYP121" s="11"/>
      <c r="BYQ121" s="11"/>
      <c r="BYR121" s="11"/>
      <c r="BYS121" s="11"/>
      <c r="BYT121" s="11"/>
      <c r="BYU121" s="11"/>
      <c r="BYV121" s="11"/>
      <c r="BYW121" s="11"/>
      <c r="BYX121" s="11"/>
      <c r="BYY121" s="11"/>
      <c r="BYZ121" s="11"/>
      <c r="BZA121" s="11"/>
      <c r="BZB121" s="11"/>
      <c r="BZC121" s="11"/>
      <c r="BZD121" s="11"/>
      <c r="BZE121" s="11"/>
      <c r="BZF121" s="11"/>
      <c r="BZG121" s="11"/>
      <c r="BZH121" s="11"/>
      <c r="BZI121" s="11"/>
      <c r="BZJ121" s="11"/>
      <c r="BZK121" s="11"/>
      <c r="BZL121" s="11"/>
      <c r="BZM121" s="11"/>
      <c r="BZN121" s="11"/>
      <c r="BZO121" s="11"/>
      <c r="BZP121" s="11"/>
      <c r="BZQ121" s="11"/>
      <c r="BZR121" s="11"/>
      <c r="BZS121" s="11"/>
      <c r="BZT121" s="11"/>
      <c r="BZU121" s="11"/>
      <c r="BZV121" s="11"/>
      <c r="BZW121" s="11"/>
      <c r="BZX121" s="11"/>
      <c r="BZY121" s="11"/>
      <c r="BZZ121" s="11"/>
      <c r="CAA121" s="11"/>
      <c r="CAB121" s="11"/>
      <c r="CAC121" s="11"/>
      <c r="CAD121" s="11"/>
      <c r="CAE121" s="11"/>
      <c r="CAF121" s="11"/>
      <c r="CAG121" s="11"/>
      <c r="CAH121" s="11"/>
      <c r="CAI121" s="11"/>
      <c r="CAJ121" s="11"/>
      <c r="CAK121" s="11"/>
      <c r="CAL121" s="11"/>
      <c r="CAM121" s="11"/>
      <c r="CAN121" s="11"/>
      <c r="CAO121" s="11"/>
      <c r="CAP121" s="11"/>
      <c r="CAQ121" s="11"/>
      <c r="CAR121" s="11"/>
      <c r="CAS121" s="11"/>
      <c r="CAT121" s="11"/>
      <c r="CAU121" s="11"/>
      <c r="CAV121" s="11"/>
      <c r="CAW121" s="11"/>
      <c r="CAX121" s="11"/>
      <c r="CAY121" s="11"/>
      <c r="CAZ121" s="11"/>
      <c r="CBA121" s="11"/>
      <c r="CBB121" s="11"/>
      <c r="CBC121" s="11"/>
      <c r="CBD121" s="11"/>
      <c r="CBE121" s="11"/>
      <c r="CBF121" s="11"/>
      <c r="CBG121" s="11"/>
      <c r="CBH121" s="11"/>
      <c r="CBI121" s="11"/>
      <c r="CBJ121" s="11"/>
      <c r="CBK121" s="11"/>
      <c r="CBL121" s="11"/>
      <c r="CBM121" s="11"/>
      <c r="CBN121" s="11"/>
      <c r="CBO121" s="11"/>
      <c r="CBP121" s="11"/>
      <c r="CBQ121" s="11"/>
      <c r="CBR121" s="11"/>
      <c r="CBS121" s="11"/>
      <c r="CBT121" s="11"/>
      <c r="CBU121" s="11"/>
      <c r="CBV121" s="11"/>
      <c r="CBW121" s="11"/>
      <c r="CBX121" s="11"/>
      <c r="CBY121" s="11"/>
      <c r="CBZ121" s="11"/>
      <c r="CCA121" s="11"/>
      <c r="CCB121" s="11"/>
      <c r="CCC121" s="11"/>
      <c r="CCD121" s="11"/>
      <c r="CCE121" s="11"/>
      <c r="CCF121" s="11"/>
      <c r="CCG121" s="11"/>
      <c r="CCH121" s="11"/>
      <c r="CCI121" s="11"/>
      <c r="CCJ121" s="11"/>
      <c r="CCK121" s="11"/>
      <c r="CCL121" s="11"/>
      <c r="CCM121" s="11"/>
      <c r="CCN121" s="11"/>
      <c r="CCO121" s="11"/>
      <c r="CCP121" s="11"/>
      <c r="CCQ121" s="11"/>
      <c r="CCR121" s="11"/>
      <c r="CCS121" s="11"/>
      <c r="CCT121" s="11"/>
      <c r="CCU121" s="11"/>
      <c r="CCV121" s="11"/>
      <c r="CCW121" s="11"/>
      <c r="CCX121" s="11"/>
      <c r="CCY121" s="11"/>
      <c r="CCZ121" s="11"/>
      <c r="CDA121" s="11"/>
      <c r="CDB121" s="11"/>
      <c r="CDC121" s="11"/>
      <c r="CDD121" s="11"/>
      <c r="CDE121" s="11"/>
      <c r="CDF121" s="11"/>
      <c r="CDG121" s="11"/>
      <c r="CDH121" s="11"/>
      <c r="CDI121" s="11"/>
      <c r="CDJ121" s="11"/>
      <c r="CDK121" s="11"/>
      <c r="CDL121" s="11"/>
      <c r="CDM121" s="11"/>
      <c r="CDN121" s="11"/>
      <c r="CDO121" s="11"/>
      <c r="CDP121" s="11"/>
      <c r="CDQ121" s="11"/>
      <c r="CDR121" s="11"/>
      <c r="CDS121" s="11"/>
      <c r="CDT121" s="11"/>
      <c r="CDU121" s="11"/>
      <c r="CDV121" s="11"/>
      <c r="CDW121" s="11"/>
      <c r="CDX121" s="11"/>
      <c r="CDY121" s="11"/>
      <c r="CDZ121" s="11"/>
      <c r="CEA121" s="11"/>
      <c r="CEB121" s="11"/>
      <c r="CEC121" s="11"/>
      <c r="CED121" s="11"/>
      <c r="CEE121" s="11"/>
      <c r="CEF121" s="11"/>
      <c r="CEG121" s="11"/>
      <c r="CEH121" s="11"/>
      <c r="CEI121" s="11"/>
      <c r="CEJ121" s="11"/>
      <c r="CEK121" s="11"/>
      <c r="CEL121" s="11"/>
      <c r="CEM121" s="11"/>
      <c r="CEN121" s="11"/>
      <c r="CEO121" s="11"/>
      <c r="CEP121" s="11"/>
      <c r="CEQ121" s="11"/>
      <c r="CER121" s="11"/>
      <c r="CES121" s="11"/>
      <c r="CET121" s="11"/>
      <c r="CEU121" s="11"/>
      <c r="CEV121" s="11"/>
      <c r="CEW121" s="11"/>
      <c r="CEX121" s="11"/>
      <c r="CEY121" s="11"/>
      <c r="CEZ121" s="11"/>
      <c r="CFA121" s="11"/>
      <c r="CFB121" s="11"/>
      <c r="CFC121" s="11"/>
      <c r="CFD121" s="11"/>
      <c r="CFE121" s="11"/>
      <c r="CFF121" s="11"/>
      <c r="CFG121" s="11"/>
      <c r="CFH121" s="11"/>
      <c r="CFI121" s="11"/>
      <c r="CFJ121" s="11"/>
      <c r="CFK121" s="11"/>
      <c r="CFL121" s="11"/>
      <c r="CFM121" s="11"/>
      <c r="CFN121" s="11"/>
      <c r="CFO121" s="11"/>
      <c r="CFP121" s="11"/>
      <c r="CFQ121" s="11"/>
      <c r="CFR121" s="11"/>
      <c r="CFS121" s="11"/>
      <c r="CFT121" s="11"/>
      <c r="CFU121" s="11"/>
      <c r="CFV121" s="11"/>
      <c r="CFW121" s="11"/>
      <c r="CFX121" s="11"/>
      <c r="CFY121" s="11"/>
      <c r="CFZ121" s="11"/>
      <c r="CGA121" s="11"/>
      <c r="CGB121" s="11"/>
      <c r="CGC121" s="11"/>
      <c r="CGD121" s="11"/>
      <c r="CGE121" s="11"/>
      <c r="CGF121" s="11"/>
      <c r="CGG121" s="11"/>
      <c r="CGH121" s="11"/>
      <c r="CGI121" s="11"/>
      <c r="CGJ121" s="11"/>
      <c r="CGK121" s="11"/>
      <c r="CGL121" s="11"/>
      <c r="CGM121" s="11"/>
      <c r="CGN121" s="11"/>
      <c r="CGO121" s="11"/>
      <c r="CGP121" s="11"/>
      <c r="CGQ121" s="11"/>
      <c r="CGR121" s="11"/>
      <c r="CGS121" s="11"/>
      <c r="CGT121" s="11"/>
      <c r="CGU121" s="11"/>
      <c r="CGV121" s="11"/>
      <c r="CGW121" s="11"/>
      <c r="CGX121" s="11"/>
      <c r="CGY121" s="11"/>
      <c r="CGZ121" s="11"/>
      <c r="CHA121" s="11"/>
      <c r="CHB121" s="11"/>
      <c r="CHC121" s="11"/>
      <c r="CHD121" s="11"/>
      <c r="CHE121" s="11"/>
      <c r="CHF121" s="11"/>
      <c r="CHG121" s="11"/>
      <c r="CHH121" s="11"/>
      <c r="CHI121" s="11"/>
      <c r="CHJ121" s="11"/>
      <c r="CHK121" s="11"/>
      <c r="CHL121" s="11"/>
      <c r="CHM121" s="11"/>
      <c r="CHN121" s="11"/>
      <c r="CHO121" s="11"/>
      <c r="CHP121" s="11"/>
      <c r="CHQ121" s="11"/>
      <c r="CHR121" s="11"/>
      <c r="CHS121" s="11"/>
      <c r="CHT121" s="11"/>
      <c r="CHU121" s="11"/>
      <c r="CHV121" s="11"/>
      <c r="CHW121" s="11"/>
      <c r="CHX121" s="11"/>
      <c r="CHY121" s="11"/>
      <c r="CHZ121" s="11"/>
      <c r="CIA121" s="11"/>
      <c r="CIB121" s="11"/>
      <c r="CIC121" s="11"/>
      <c r="CID121" s="11"/>
      <c r="CIE121" s="11"/>
      <c r="CIF121" s="11"/>
      <c r="CIG121" s="11"/>
      <c r="CIH121" s="11"/>
      <c r="CII121" s="11"/>
      <c r="CIJ121" s="11"/>
      <c r="CIK121" s="11"/>
      <c r="CIL121" s="11"/>
      <c r="CIM121" s="11"/>
      <c r="CIN121" s="11"/>
      <c r="CIO121" s="11"/>
      <c r="CIP121" s="11"/>
      <c r="CIQ121" s="11"/>
      <c r="CIR121" s="11"/>
      <c r="CIS121" s="11"/>
      <c r="CIT121" s="11"/>
      <c r="CIU121" s="11"/>
      <c r="CIV121" s="11"/>
      <c r="CIW121" s="11"/>
      <c r="CIX121" s="11"/>
      <c r="CIY121" s="11"/>
      <c r="CIZ121" s="11"/>
      <c r="CJA121" s="11"/>
      <c r="CJB121" s="11"/>
      <c r="CJC121" s="11"/>
      <c r="CJD121" s="11"/>
      <c r="CJE121" s="11"/>
      <c r="CJF121" s="11"/>
      <c r="CJG121" s="11"/>
      <c r="CJH121" s="11"/>
      <c r="CJI121" s="11"/>
      <c r="CJJ121" s="11"/>
      <c r="CJK121" s="11"/>
      <c r="CJL121" s="11"/>
      <c r="CJM121" s="11"/>
      <c r="CJN121" s="11"/>
      <c r="CJO121" s="11"/>
      <c r="CJP121" s="11"/>
      <c r="CJQ121" s="11"/>
      <c r="CJR121" s="11"/>
      <c r="CJS121" s="11"/>
      <c r="CJT121" s="11"/>
      <c r="CJU121" s="11"/>
      <c r="CJV121" s="11"/>
      <c r="CJW121" s="11"/>
      <c r="CJX121" s="11"/>
      <c r="CJY121" s="11"/>
      <c r="CJZ121" s="11"/>
      <c r="CKA121" s="11"/>
      <c r="CKB121" s="11"/>
      <c r="CKC121" s="11"/>
      <c r="CKD121" s="11"/>
      <c r="CKE121" s="11"/>
      <c r="CKF121" s="11"/>
      <c r="CKG121" s="11"/>
      <c r="CKH121" s="11"/>
      <c r="CKI121" s="11"/>
      <c r="CKJ121" s="11"/>
      <c r="CKK121" s="11"/>
      <c r="CKL121" s="11"/>
      <c r="CKM121" s="11"/>
      <c r="CKN121" s="11"/>
      <c r="CKO121" s="11"/>
      <c r="CKP121" s="11"/>
      <c r="CKQ121" s="11"/>
      <c r="CKR121" s="11"/>
      <c r="CKS121" s="11"/>
      <c r="CKT121" s="11"/>
      <c r="CKU121" s="11"/>
      <c r="CKV121" s="11"/>
      <c r="CKW121" s="11"/>
      <c r="CKX121" s="11"/>
      <c r="CKY121" s="11"/>
      <c r="CKZ121" s="11"/>
      <c r="CLA121" s="11"/>
      <c r="CLB121" s="11"/>
      <c r="CLC121" s="11"/>
      <c r="CLD121" s="11"/>
      <c r="CLE121" s="11"/>
      <c r="CLF121" s="11"/>
      <c r="CLG121" s="11"/>
      <c r="CLH121" s="11"/>
      <c r="CLI121" s="11"/>
      <c r="CLJ121" s="11"/>
      <c r="CLK121" s="11"/>
      <c r="CLL121" s="11"/>
      <c r="CLM121" s="11"/>
      <c r="CLN121" s="11"/>
      <c r="CLO121" s="11"/>
      <c r="CLP121" s="11"/>
      <c r="CLQ121" s="11"/>
      <c r="CLR121" s="11"/>
      <c r="CLS121" s="11"/>
      <c r="CLT121" s="11"/>
      <c r="CLU121" s="11"/>
      <c r="CLV121" s="11"/>
      <c r="CLW121" s="11"/>
      <c r="CLX121" s="11"/>
      <c r="CLY121" s="11"/>
      <c r="CLZ121" s="11"/>
      <c r="CMA121" s="11"/>
      <c r="CMB121" s="11"/>
      <c r="CMC121" s="11"/>
      <c r="CMD121" s="11"/>
      <c r="CME121" s="11"/>
      <c r="CMF121" s="11"/>
      <c r="CMG121" s="11"/>
      <c r="CMH121" s="11"/>
      <c r="CMI121" s="11"/>
      <c r="CMJ121" s="11"/>
      <c r="CMK121" s="11"/>
      <c r="CML121" s="11"/>
      <c r="CMM121" s="11"/>
      <c r="CMN121" s="11"/>
      <c r="CMO121" s="11"/>
      <c r="CMP121" s="11"/>
      <c r="CMQ121" s="11"/>
      <c r="CMR121" s="11"/>
      <c r="CMS121" s="11"/>
      <c r="CMT121" s="11"/>
      <c r="CMU121" s="11"/>
      <c r="CMV121" s="11"/>
      <c r="CMW121" s="11"/>
      <c r="CMX121" s="11"/>
      <c r="CMY121" s="11"/>
      <c r="CMZ121" s="11"/>
      <c r="CNA121" s="11"/>
      <c r="CNB121" s="11"/>
      <c r="CNC121" s="11"/>
      <c r="CND121" s="11"/>
      <c r="CNE121" s="11"/>
      <c r="CNF121" s="11"/>
      <c r="CNG121" s="11"/>
      <c r="CNH121" s="11"/>
      <c r="CNI121" s="11"/>
      <c r="CNJ121" s="11"/>
      <c r="CNK121" s="11"/>
      <c r="CNL121" s="11"/>
      <c r="CNM121" s="11"/>
      <c r="CNN121" s="11"/>
      <c r="CNO121" s="11"/>
      <c r="CNP121" s="11"/>
      <c r="CNQ121" s="11"/>
      <c r="CNR121" s="11"/>
      <c r="CNS121" s="11"/>
      <c r="CNT121" s="11"/>
      <c r="CNU121" s="11"/>
      <c r="CNV121" s="11"/>
      <c r="CNW121" s="11"/>
      <c r="CNX121" s="11"/>
      <c r="CNY121" s="11"/>
      <c r="CNZ121" s="11"/>
      <c r="COA121" s="11"/>
      <c r="COB121" s="11"/>
      <c r="COC121" s="11"/>
      <c r="COD121" s="11"/>
      <c r="COE121" s="11"/>
      <c r="COF121" s="11"/>
      <c r="COG121" s="11"/>
      <c r="COH121" s="11"/>
      <c r="COI121" s="11"/>
      <c r="COJ121" s="11"/>
      <c r="COK121" s="11"/>
      <c r="COL121" s="11"/>
      <c r="COM121" s="11"/>
      <c r="CON121" s="11"/>
      <c r="COO121" s="11"/>
      <c r="COP121" s="11"/>
      <c r="COQ121" s="11"/>
      <c r="COR121" s="11"/>
      <c r="COS121" s="11"/>
      <c r="COT121" s="11"/>
      <c r="COU121" s="11"/>
      <c r="COV121" s="11"/>
      <c r="COW121" s="11"/>
      <c r="COX121" s="11"/>
      <c r="COY121" s="11"/>
      <c r="COZ121" s="11"/>
      <c r="CPA121" s="11"/>
      <c r="CPB121" s="11"/>
      <c r="CPC121" s="11"/>
      <c r="CPD121" s="11"/>
      <c r="CPE121" s="11"/>
      <c r="CPF121" s="11"/>
      <c r="CPG121" s="11"/>
      <c r="CPH121" s="11"/>
      <c r="CPI121" s="11"/>
      <c r="CPJ121" s="11"/>
      <c r="CPK121" s="11"/>
      <c r="CPL121" s="11"/>
      <c r="CPM121" s="11"/>
      <c r="CPN121" s="11"/>
      <c r="CPO121" s="11"/>
      <c r="CPP121" s="11"/>
      <c r="CPQ121" s="11"/>
      <c r="CPR121" s="11"/>
      <c r="CPS121" s="11"/>
      <c r="CPT121" s="11"/>
      <c r="CPU121" s="11"/>
      <c r="CPV121" s="11"/>
      <c r="CPW121" s="11"/>
      <c r="CPX121" s="11"/>
      <c r="CPY121" s="11"/>
      <c r="CPZ121" s="11"/>
      <c r="CQA121" s="11"/>
      <c r="CQB121" s="11"/>
      <c r="CQC121" s="11"/>
      <c r="CQD121" s="11"/>
      <c r="CQE121" s="11"/>
      <c r="CQF121" s="11"/>
      <c r="CQG121" s="11"/>
      <c r="CQH121" s="11"/>
      <c r="CQI121" s="11"/>
      <c r="CQJ121" s="11"/>
      <c r="CQK121" s="11"/>
      <c r="CQL121" s="11"/>
      <c r="CQM121" s="11"/>
      <c r="CQN121" s="11"/>
      <c r="CQO121" s="11"/>
      <c r="CQP121" s="11"/>
      <c r="CQQ121" s="11"/>
      <c r="CQR121" s="11"/>
      <c r="CQS121" s="11"/>
      <c r="CQT121" s="11"/>
      <c r="CQU121" s="11"/>
      <c r="CQV121" s="11"/>
      <c r="CQW121" s="11"/>
      <c r="CQX121" s="11"/>
      <c r="CQY121" s="11"/>
      <c r="CQZ121" s="11"/>
      <c r="CRA121" s="11"/>
      <c r="CRB121" s="11"/>
      <c r="CRC121" s="11"/>
      <c r="CRD121" s="11"/>
      <c r="CRE121" s="11"/>
      <c r="CRF121" s="11"/>
      <c r="CRG121" s="11"/>
      <c r="CRH121" s="11"/>
      <c r="CRI121" s="11"/>
      <c r="CRJ121" s="11"/>
      <c r="CRK121" s="11"/>
      <c r="CRL121" s="11"/>
      <c r="CRM121" s="11"/>
      <c r="CRN121" s="11"/>
      <c r="CRO121" s="11"/>
      <c r="CRP121" s="11"/>
      <c r="CRQ121" s="11"/>
      <c r="CRR121" s="11"/>
      <c r="CRS121" s="11"/>
      <c r="CRT121" s="11"/>
      <c r="CRU121" s="11"/>
      <c r="CRV121" s="11"/>
      <c r="CRW121" s="11"/>
      <c r="CRX121" s="11"/>
      <c r="CRY121" s="11"/>
      <c r="CRZ121" s="11"/>
      <c r="CSA121" s="11"/>
      <c r="CSB121" s="11"/>
      <c r="CSC121" s="11"/>
      <c r="CSD121" s="11"/>
      <c r="CSE121" s="11"/>
      <c r="CSF121" s="11"/>
      <c r="CSG121" s="11"/>
      <c r="CSH121" s="11"/>
      <c r="CSI121" s="11"/>
      <c r="CSJ121" s="11"/>
      <c r="CSK121" s="11"/>
      <c r="CSL121" s="11"/>
      <c r="CSM121" s="11"/>
      <c r="CSN121" s="11"/>
      <c r="CSO121" s="11"/>
      <c r="CSP121" s="11"/>
      <c r="CSQ121" s="11"/>
      <c r="CSR121" s="11"/>
      <c r="CSS121" s="11"/>
      <c r="CST121" s="11"/>
      <c r="CSU121" s="11"/>
      <c r="CSV121" s="11"/>
      <c r="CSW121" s="11"/>
      <c r="CSX121" s="11"/>
      <c r="CSY121" s="11"/>
      <c r="CSZ121" s="11"/>
      <c r="CTA121" s="11"/>
      <c r="CTB121" s="11"/>
      <c r="CTC121" s="11"/>
      <c r="CTD121" s="11"/>
      <c r="CTE121" s="11"/>
      <c r="CTF121" s="11"/>
      <c r="CTG121" s="11"/>
      <c r="CTH121" s="11"/>
      <c r="CTI121" s="11"/>
      <c r="CTJ121" s="11"/>
      <c r="CTK121" s="11"/>
      <c r="CTL121" s="11"/>
      <c r="CTM121" s="11"/>
      <c r="CTN121" s="11"/>
      <c r="CTO121" s="11"/>
      <c r="CTP121" s="11"/>
      <c r="CTQ121" s="11"/>
      <c r="CTR121" s="11"/>
      <c r="CTS121" s="11"/>
      <c r="CTT121" s="11"/>
      <c r="CTU121" s="11"/>
      <c r="CTV121" s="11"/>
      <c r="CTW121" s="11"/>
      <c r="CTX121" s="11"/>
      <c r="CTY121" s="11"/>
      <c r="CTZ121" s="11"/>
      <c r="CUA121" s="11"/>
      <c r="CUB121" s="11"/>
      <c r="CUC121" s="11"/>
      <c r="CUD121" s="11"/>
      <c r="CUE121" s="11"/>
      <c r="CUF121" s="11"/>
      <c r="CUG121" s="11"/>
      <c r="CUH121" s="11"/>
      <c r="CUI121" s="11"/>
      <c r="CUJ121" s="11"/>
      <c r="CUK121" s="11"/>
      <c r="CUL121" s="11"/>
      <c r="CUM121" s="11"/>
      <c r="CUN121" s="11"/>
      <c r="CUO121" s="11"/>
      <c r="CUP121" s="11"/>
      <c r="CUQ121" s="11"/>
      <c r="CUR121" s="11"/>
      <c r="CUS121" s="11"/>
      <c r="CUT121" s="11"/>
      <c r="CUU121" s="11"/>
      <c r="CUV121" s="11"/>
      <c r="CUW121" s="11"/>
      <c r="CUX121" s="11"/>
      <c r="CUY121" s="11"/>
      <c r="CUZ121" s="11"/>
      <c r="CVA121" s="11"/>
      <c r="CVB121" s="11"/>
      <c r="CVC121" s="11"/>
      <c r="CVD121" s="11"/>
      <c r="CVE121" s="11"/>
      <c r="CVF121" s="11"/>
      <c r="CVG121" s="11"/>
      <c r="CVH121" s="11"/>
      <c r="CVI121" s="11"/>
      <c r="CVJ121" s="11"/>
      <c r="CVK121" s="11"/>
      <c r="CVL121" s="11"/>
      <c r="CVM121" s="11"/>
      <c r="CVN121" s="11"/>
      <c r="CVO121" s="11"/>
      <c r="CVP121" s="11"/>
      <c r="CVQ121" s="11"/>
      <c r="CVR121" s="11"/>
      <c r="CVS121" s="11"/>
      <c r="CVT121" s="11"/>
      <c r="CVU121" s="11"/>
      <c r="CVV121" s="11"/>
      <c r="CVW121" s="11"/>
      <c r="CVX121" s="11"/>
      <c r="CVY121" s="11"/>
      <c r="CVZ121" s="11"/>
      <c r="CWA121" s="11"/>
      <c r="CWB121" s="11"/>
      <c r="CWC121" s="11"/>
      <c r="CWD121" s="11"/>
      <c r="CWE121" s="11"/>
      <c r="CWF121" s="11"/>
      <c r="CWG121" s="11"/>
      <c r="CWH121" s="11"/>
      <c r="CWI121" s="11"/>
      <c r="CWJ121" s="11"/>
      <c r="CWK121" s="11"/>
      <c r="CWL121" s="11"/>
      <c r="CWM121" s="11"/>
      <c r="CWN121" s="11"/>
      <c r="CWO121" s="11"/>
      <c r="CWP121" s="11"/>
      <c r="CWQ121" s="11"/>
      <c r="CWR121" s="11"/>
      <c r="CWS121" s="11"/>
      <c r="CWT121" s="11"/>
      <c r="CWU121" s="11"/>
      <c r="CWV121" s="11"/>
      <c r="CWW121" s="11"/>
      <c r="CWX121" s="11"/>
      <c r="CWY121" s="11"/>
      <c r="CWZ121" s="11"/>
      <c r="CXA121" s="11"/>
      <c r="CXB121" s="11"/>
      <c r="CXC121" s="11"/>
      <c r="CXD121" s="11"/>
      <c r="CXE121" s="11"/>
      <c r="CXF121" s="11"/>
      <c r="CXG121" s="11"/>
      <c r="CXH121" s="11"/>
      <c r="CXI121" s="11"/>
      <c r="CXJ121" s="11"/>
      <c r="CXK121" s="11"/>
      <c r="CXL121" s="11"/>
      <c r="CXM121" s="11"/>
      <c r="CXN121" s="11"/>
      <c r="CXO121" s="11"/>
      <c r="CXP121" s="11"/>
      <c r="CXQ121" s="11"/>
      <c r="CXR121" s="11"/>
      <c r="CXS121" s="11"/>
      <c r="CXT121" s="11"/>
      <c r="CXU121" s="11"/>
      <c r="CXV121" s="11"/>
      <c r="CXW121" s="11"/>
      <c r="CXX121" s="11"/>
      <c r="CXY121" s="11"/>
      <c r="CXZ121" s="11"/>
      <c r="CYA121" s="11"/>
      <c r="CYB121" s="11"/>
      <c r="CYC121" s="11"/>
      <c r="CYD121" s="11"/>
      <c r="CYE121" s="11"/>
      <c r="CYF121" s="11"/>
      <c r="CYG121" s="11"/>
      <c r="CYH121" s="11"/>
      <c r="CYI121" s="11"/>
      <c r="CYJ121" s="11"/>
      <c r="CYK121" s="11"/>
      <c r="CYL121" s="11"/>
      <c r="CYM121" s="11"/>
      <c r="CYN121" s="11"/>
      <c r="CYO121" s="11"/>
      <c r="CYP121" s="11"/>
      <c r="CYQ121" s="11"/>
      <c r="CYR121" s="11"/>
      <c r="CYS121" s="11"/>
      <c r="CYT121" s="11"/>
      <c r="CYU121" s="11"/>
      <c r="CYV121" s="11"/>
      <c r="CYW121" s="11"/>
      <c r="CYX121" s="11"/>
      <c r="CYY121" s="11"/>
      <c r="CYZ121" s="11"/>
      <c r="CZA121" s="11"/>
      <c r="CZB121" s="11"/>
      <c r="CZC121" s="11"/>
      <c r="CZD121" s="11"/>
      <c r="CZE121" s="11"/>
      <c r="CZF121" s="11"/>
      <c r="CZG121" s="11"/>
      <c r="CZH121" s="11"/>
      <c r="CZI121" s="11"/>
      <c r="CZJ121" s="11"/>
      <c r="CZK121" s="11"/>
      <c r="CZL121" s="11"/>
      <c r="CZM121" s="11"/>
      <c r="CZN121" s="11"/>
      <c r="CZO121" s="11"/>
      <c r="CZP121" s="11"/>
      <c r="CZQ121" s="11"/>
      <c r="CZR121" s="11"/>
      <c r="CZS121" s="11"/>
      <c r="CZT121" s="11"/>
      <c r="CZU121" s="11"/>
      <c r="CZV121" s="11"/>
      <c r="CZW121" s="11"/>
      <c r="CZX121" s="11"/>
      <c r="CZY121" s="11"/>
      <c r="CZZ121" s="11"/>
      <c r="DAA121" s="11"/>
      <c r="DAB121" s="11"/>
      <c r="DAC121" s="11"/>
      <c r="DAD121" s="11"/>
      <c r="DAE121" s="11"/>
      <c r="DAF121" s="11"/>
      <c r="DAG121" s="11"/>
      <c r="DAH121" s="11"/>
      <c r="DAI121" s="11"/>
      <c r="DAJ121" s="11"/>
      <c r="DAK121" s="11"/>
      <c r="DAL121" s="11"/>
      <c r="DAM121" s="11"/>
      <c r="DAN121" s="11"/>
      <c r="DAO121" s="11"/>
      <c r="DAP121" s="11"/>
      <c r="DAQ121" s="11"/>
      <c r="DAR121" s="11"/>
      <c r="DAS121" s="11"/>
      <c r="DAT121" s="11"/>
      <c r="DAU121" s="11"/>
      <c r="DAV121" s="11"/>
      <c r="DAW121" s="11"/>
      <c r="DAX121" s="11"/>
      <c r="DAY121" s="11"/>
      <c r="DAZ121" s="11"/>
      <c r="DBA121" s="11"/>
      <c r="DBB121" s="11"/>
      <c r="DBC121" s="11"/>
      <c r="DBD121" s="11"/>
      <c r="DBE121" s="11"/>
      <c r="DBF121" s="11"/>
      <c r="DBG121" s="11"/>
      <c r="DBH121" s="11"/>
      <c r="DBI121" s="11"/>
      <c r="DBJ121" s="11"/>
      <c r="DBK121" s="11"/>
      <c r="DBL121" s="11"/>
      <c r="DBM121" s="11"/>
      <c r="DBN121" s="11"/>
      <c r="DBO121" s="11"/>
      <c r="DBP121" s="11"/>
      <c r="DBQ121" s="11"/>
      <c r="DBR121" s="11"/>
      <c r="DBS121" s="11"/>
      <c r="DBT121" s="11"/>
      <c r="DBU121" s="11"/>
      <c r="DBV121" s="11"/>
      <c r="DBW121" s="11"/>
      <c r="DBX121" s="11"/>
      <c r="DBY121" s="11"/>
      <c r="DBZ121" s="11"/>
      <c r="DCA121" s="11"/>
      <c r="DCB121" s="11"/>
      <c r="DCC121" s="11"/>
      <c r="DCD121" s="11"/>
      <c r="DCE121" s="11"/>
      <c r="DCF121" s="11"/>
      <c r="DCG121" s="11"/>
      <c r="DCH121" s="11"/>
      <c r="DCI121" s="11"/>
      <c r="DCJ121" s="11"/>
      <c r="DCK121" s="11"/>
      <c r="DCL121" s="11"/>
      <c r="DCM121" s="11"/>
      <c r="DCN121" s="11"/>
      <c r="DCO121" s="11"/>
      <c r="DCP121" s="11"/>
      <c r="DCQ121" s="11"/>
      <c r="DCR121" s="11"/>
      <c r="DCS121" s="11"/>
      <c r="DCT121" s="11"/>
      <c r="DCU121" s="11"/>
      <c r="DCV121" s="11"/>
      <c r="DCW121" s="11"/>
      <c r="DCX121" s="11"/>
      <c r="DCY121" s="11"/>
      <c r="DCZ121" s="11"/>
      <c r="DDA121" s="11"/>
      <c r="DDB121" s="11"/>
      <c r="DDC121" s="11"/>
      <c r="DDD121" s="11"/>
      <c r="DDE121" s="11"/>
      <c r="DDF121" s="11"/>
      <c r="DDG121" s="11"/>
      <c r="DDH121" s="11"/>
      <c r="DDI121" s="11"/>
      <c r="DDJ121" s="11"/>
      <c r="DDK121" s="11"/>
      <c r="DDL121" s="11"/>
      <c r="DDM121" s="11"/>
      <c r="DDN121" s="11"/>
      <c r="DDO121" s="11"/>
      <c r="DDP121" s="11"/>
      <c r="DDQ121" s="11"/>
      <c r="DDR121" s="11"/>
      <c r="DDS121" s="11"/>
      <c r="DDT121" s="11"/>
      <c r="DDU121" s="11"/>
      <c r="DDV121" s="11"/>
      <c r="DDW121" s="11"/>
      <c r="DDX121" s="11"/>
      <c r="DDY121" s="11"/>
      <c r="DDZ121" s="11"/>
      <c r="DEA121" s="11"/>
      <c r="DEB121" s="11"/>
      <c r="DEC121" s="11"/>
      <c r="DED121" s="11"/>
      <c r="DEE121" s="11"/>
      <c r="DEF121" s="11"/>
      <c r="DEG121" s="11"/>
      <c r="DEH121" s="11"/>
      <c r="DEI121" s="11"/>
      <c r="DEJ121" s="11"/>
      <c r="DEK121" s="11"/>
      <c r="DEL121" s="11"/>
      <c r="DEM121" s="11"/>
      <c r="DEN121" s="11"/>
      <c r="DEO121" s="11"/>
      <c r="DEP121" s="11"/>
      <c r="DEQ121" s="11"/>
      <c r="DER121" s="11"/>
      <c r="DES121" s="11"/>
      <c r="DET121" s="11"/>
      <c r="DEU121" s="11"/>
      <c r="DEV121" s="11"/>
      <c r="DEW121" s="11"/>
      <c r="DEX121" s="11"/>
      <c r="DEY121" s="11"/>
      <c r="DEZ121" s="11"/>
      <c r="DFA121" s="11"/>
      <c r="DFB121" s="11"/>
      <c r="DFC121" s="11"/>
      <c r="DFD121" s="11"/>
      <c r="DFE121" s="11"/>
      <c r="DFF121" s="11"/>
      <c r="DFG121" s="11"/>
      <c r="DFH121" s="11"/>
      <c r="DFI121" s="11"/>
      <c r="DFJ121" s="11"/>
      <c r="DFK121" s="11"/>
      <c r="DFL121" s="11"/>
      <c r="DFM121" s="11"/>
      <c r="DFN121" s="11"/>
      <c r="DFO121" s="11"/>
      <c r="DFP121" s="11"/>
      <c r="DFQ121" s="11"/>
      <c r="DFR121" s="11"/>
      <c r="DFS121" s="11"/>
      <c r="DFT121" s="11"/>
      <c r="DFU121" s="11"/>
      <c r="DFV121" s="11"/>
      <c r="DFW121" s="11"/>
      <c r="DFX121" s="11"/>
      <c r="DFY121" s="11"/>
      <c r="DFZ121" s="11"/>
      <c r="DGA121" s="11"/>
      <c r="DGB121" s="11"/>
      <c r="DGC121" s="11"/>
      <c r="DGD121" s="11"/>
      <c r="DGE121" s="11"/>
      <c r="DGF121" s="11"/>
      <c r="DGG121" s="11"/>
      <c r="DGH121" s="11"/>
      <c r="DGI121" s="11"/>
      <c r="DGJ121" s="11"/>
      <c r="DGK121" s="11"/>
      <c r="DGL121" s="11"/>
      <c r="DGM121" s="11"/>
      <c r="DGN121" s="11"/>
      <c r="DGO121" s="11"/>
      <c r="DGP121" s="11"/>
      <c r="DGQ121" s="11"/>
      <c r="DGR121" s="11"/>
      <c r="DGS121" s="11"/>
      <c r="DGT121" s="11"/>
      <c r="DGU121" s="11"/>
      <c r="DGV121" s="11"/>
      <c r="DGW121" s="11"/>
      <c r="DGX121" s="11"/>
      <c r="DGY121" s="11"/>
      <c r="DGZ121" s="11"/>
      <c r="DHA121" s="11"/>
      <c r="DHB121" s="11"/>
      <c r="DHC121" s="11"/>
      <c r="DHD121" s="11"/>
      <c r="DHE121" s="11"/>
      <c r="DHF121" s="11"/>
      <c r="DHG121" s="11"/>
      <c r="DHH121" s="11"/>
      <c r="DHI121" s="11"/>
      <c r="DHJ121" s="11"/>
      <c r="DHK121" s="11"/>
      <c r="DHL121" s="11"/>
      <c r="DHM121" s="11"/>
      <c r="DHN121" s="11"/>
      <c r="DHO121" s="11"/>
      <c r="DHP121" s="11"/>
      <c r="DHQ121" s="11"/>
      <c r="DHR121" s="11"/>
      <c r="DHS121" s="11"/>
      <c r="DHT121" s="11"/>
      <c r="DHU121" s="11"/>
      <c r="DHV121" s="11"/>
      <c r="DHW121" s="11"/>
      <c r="DHX121" s="11"/>
      <c r="DHY121" s="11"/>
      <c r="DHZ121" s="11"/>
      <c r="DIA121" s="11"/>
      <c r="DIB121" s="11"/>
      <c r="DIC121" s="11"/>
      <c r="DID121" s="11"/>
      <c r="DIE121" s="11"/>
      <c r="DIF121" s="11"/>
      <c r="DIG121" s="11"/>
      <c r="DIH121" s="11"/>
      <c r="DII121" s="11"/>
      <c r="DIJ121" s="11"/>
      <c r="DIK121" s="11"/>
      <c r="DIL121" s="11"/>
      <c r="DIM121" s="11"/>
      <c r="DIN121" s="11"/>
      <c r="DIO121" s="11"/>
      <c r="DIP121" s="11"/>
      <c r="DIQ121" s="11"/>
      <c r="DIR121" s="11"/>
      <c r="DIS121" s="11"/>
      <c r="DIT121" s="11"/>
      <c r="DIU121" s="11"/>
      <c r="DIV121" s="11"/>
      <c r="DIW121" s="11"/>
      <c r="DIX121" s="11"/>
      <c r="DIY121" s="11"/>
      <c r="DIZ121" s="11"/>
      <c r="DJA121" s="11"/>
      <c r="DJB121" s="11"/>
      <c r="DJC121" s="11"/>
      <c r="DJD121" s="11"/>
      <c r="DJE121" s="11"/>
      <c r="DJF121" s="11"/>
      <c r="DJG121" s="11"/>
      <c r="DJH121" s="11"/>
      <c r="DJI121" s="11"/>
      <c r="DJJ121" s="11"/>
      <c r="DJK121" s="11"/>
      <c r="DJL121" s="11"/>
      <c r="DJM121" s="11"/>
      <c r="DJN121" s="11"/>
      <c r="DJO121" s="11"/>
      <c r="DJP121" s="11"/>
      <c r="DJQ121" s="11"/>
      <c r="DJR121" s="11"/>
      <c r="DJS121" s="11"/>
      <c r="DJT121" s="11"/>
      <c r="DJU121" s="11"/>
      <c r="DJV121" s="11"/>
      <c r="DJW121" s="11"/>
      <c r="DJX121" s="11"/>
      <c r="DJY121" s="11"/>
      <c r="DJZ121" s="11"/>
      <c r="DKA121" s="11"/>
      <c r="DKB121" s="11"/>
      <c r="DKC121" s="11"/>
      <c r="DKD121" s="11"/>
      <c r="DKE121" s="11"/>
      <c r="DKF121" s="11"/>
      <c r="DKG121" s="11"/>
      <c r="DKH121" s="11"/>
      <c r="DKI121" s="11"/>
      <c r="DKJ121" s="11"/>
      <c r="DKK121" s="11"/>
      <c r="DKL121" s="11"/>
      <c r="DKM121" s="11"/>
      <c r="DKN121" s="11"/>
      <c r="DKO121" s="11"/>
      <c r="DKP121" s="11"/>
      <c r="DKQ121" s="11"/>
      <c r="DKR121" s="11"/>
      <c r="DKS121" s="11"/>
      <c r="DKT121" s="11"/>
      <c r="DKU121" s="11"/>
      <c r="DKV121" s="11"/>
      <c r="DKW121" s="11"/>
      <c r="DKX121" s="11"/>
      <c r="DKY121" s="11"/>
      <c r="DKZ121" s="11"/>
      <c r="DLA121" s="11"/>
      <c r="DLB121" s="11"/>
      <c r="DLC121" s="11"/>
      <c r="DLD121" s="11"/>
      <c r="DLE121" s="11"/>
      <c r="DLF121" s="11"/>
      <c r="DLG121" s="11"/>
      <c r="DLH121" s="11"/>
      <c r="DLI121" s="11"/>
      <c r="DLJ121" s="11"/>
      <c r="DLK121" s="11"/>
      <c r="DLL121" s="11"/>
      <c r="DLM121" s="11"/>
      <c r="DLN121" s="11"/>
      <c r="DLO121" s="11"/>
      <c r="DLP121" s="11"/>
      <c r="DLQ121" s="11"/>
      <c r="DLR121" s="11"/>
      <c r="DLS121" s="11"/>
      <c r="DLT121" s="11"/>
      <c r="DLU121" s="11"/>
      <c r="DLV121" s="11"/>
      <c r="DLW121" s="11"/>
      <c r="DLX121" s="11"/>
      <c r="DLY121" s="11"/>
      <c r="DLZ121" s="11"/>
      <c r="DMA121" s="11"/>
      <c r="DMB121" s="11"/>
      <c r="DMC121" s="11"/>
      <c r="DMD121" s="11"/>
      <c r="DME121" s="11"/>
      <c r="DMF121" s="11"/>
      <c r="DMG121" s="11"/>
      <c r="DMH121" s="11"/>
      <c r="DMI121" s="11"/>
      <c r="DMJ121" s="11"/>
      <c r="DMK121" s="11"/>
      <c r="DML121" s="11"/>
      <c r="DMM121" s="11"/>
      <c r="DMN121" s="11"/>
      <c r="DMO121" s="11"/>
      <c r="DMP121" s="11"/>
      <c r="DMQ121" s="11"/>
      <c r="DMR121" s="11"/>
      <c r="DMS121" s="11"/>
      <c r="DMT121" s="11"/>
      <c r="DMU121" s="11"/>
      <c r="DMV121" s="11"/>
      <c r="DMW121" s="11"/>
      <c r="DMX121" s="11"/>
      <c r="DMY121" s="11"/>
      <c r="DMZ121" s="11"/>
      <c r="DNA121" s="11"/>
      <c r="DNB121" s="11"/>
      <c r="DNC121" s="11"/>
      <c r="DND121" s="11"/>
      <c r="DNE121" s="11"/>
      <c r="DNF121" s="11"/>
      <c r="DNG121" s="11"/>
      <c r="DNH121" s="11"/>
      <c r="DNI121" s="11"/>
      <c r="DNJ121" s="11"/>
      <c r="DNK121" s="11"/>
      <c r="DNL121" s="11"/>
      <c r="DNM121" s="11"/>
      <c r="DNN121" s="11"/>
      <c r="DNO121" s="11"/>
      <c r="DNP121" s="11"/>
      <c r="DNQ121" s="11"/>
      <c r="DNR121" s="11"/>
      <c r="DNS121" s="11"/>
      <c r="DNT121" s="11"/>
      <c r="DNU121" s="11"/>
      <c r="DNV121" s="11"/>
      <c r="DNW121" s="11"/>
      <c r="DNX121" s="11"/>
      <c r="DNY121" s="11"/>
      <c r="DNZ121" s="11"/>
      <c r="DOA121" s="11"/>
      <c r="DOB121" s="11"/>
      <c r="DOC121" s="11"/>
      <c r="DOD121" s="11"/>
      <c r="DOE121" s="11"/>
      <c r="DOF121" s="11"/>
      <c r="DOG121" s="11"/>
      <c r="DOH121" s="11"/>
      <c r="DOI121" s="11"/>
      <c r="DOJ121" s="11"/>
      <c r="DOK121" s="11"/>
      <c r="DOL121" s="11"/>
      <c r="DOM121" s="11"/>
      <c r="DON121" s="11"/>
      <c r="DOO121" s="11"/>
      <c r="DOP121" s="11"/>
      <c r="DOQ121" s="11"/>
      <c r="DOR121" s="11"/>
      <c r="DOS121" s="11"/>
      <c r="DOT121" s="11"/>
      <c r="DOU121" s="11"/>
      <c r="DOV121" s="11"/>
      <c r="DOW121" s="11"/>
      <c r="DOX121" s="11"/>
      <c r="DOY121" s="11"/>
      <c r="DOZ121" s="11"/>
      <c r="DPA121" s="11"/>
      <c r="DPB121" s="11"/>
      <c r="DPC121" s="11"/>
      <c r="DPD121" s="11"/>
      <c r="DPE121" s="11"/>
      <c r="DPF121" s="11"/>
      <c r="DPG121" s="11"/>
      <c r="DPH121" s="11"/>
      <c r="DPI121" s="11"/>
      <c r="DPJ121" s="11"/>
      <c r="DPK121" s="11"/>
      <c r="DPL121" s="11"/>
      <c r="DPM121" s="11"/>
      <c r="DPN121" s="11"/>
      <c r="DPO121" s="11"/>
      <c r="DPP121" s="11"/>
      <c r="DPQ121" s="11"/>
      <c r="DPR121" s="11"/>
      <c r="DPS121" s="11"/>
      <c r="DPT121" s="11"/>
      <c r="DPU121" s="11"/>
      <c r="DPV121" s="11"/>
      <c r="DPW121" s="11"/>
      <c r="DPX121" s="11"/>
      <c r="DPY121" s="11"/>
      <c r="DPZ121" s="11"/>
      <c r="DQA121" s="11"/>
      <c r="DQB121" s="11"/>
      <c r="DQC121" s="11"/>
      <c r="DQD121" s="11"/>
      <c r="DQE121" s="11"/>
      <c r="DQF121" s="11"/>
      <c r="DQG121" s="11"/>
      <c r="DQH121" s="11"/>
      <c r="DQI121" s="11"/>
      <c r="DQJ121" s="11"/>
      <c r="DQK121" s="11"/>
      <c r="DQL121" s="11"/>
      <c r="DQM121" s="11"/>
      <c r="DQN121" s="11"/>
      <c r="DQO121" s="11"/>
      <c r="DQP121" s="11"/>
      <c r="DQQ121" s="11"/>
      <c r="DQR121" s="11"/>
      <c r="DQS121" s="11"/>
      <c r="DQT121" s="11"/>
      <c r="DQU121" s="11"/>
      <c r="DQV121" s="11"/>
      <c r="DQW121" s="11"/>
      <c r="DQX121" s="11"/>
      <c r="DQY121" s="11"/>
      <c r="DQZ121" s="11"/>
      <c r="DRA121" s="11"/>
      <c r="DRB121" s="11"/>
      <c r="DRC121" s="11"/>
      <c r="DRD121" s="11"/>
      <c r="DRE121" s="11"/>
      <c r="DRF121" s="11"/>
      <c r="DRG121" s="11"/>
      <c r="DRH121" s="11"/>
      <c r="DRI121" s="11"/>
      <c r="DRJ121" s="11"/>
      <c r="DRK121" s="11"/>
      <c r="DRL121" s="11"/>
      <c r="DRM121" s="11"/>
      <c r="DRN121" s="11"/>
      <c r="DRO121" s="11"/>
      <c r="DRP121" s="11"/>
      <c r="DRQ121" s="11"/>
      <c r="DRR121" s="11"/>
      <c r="DRS121" s="11"/>
      <c r="DRT121" s="11"/>
      <c r="DRU121" s="11"/>
      <c r="DRV121" s="11"/>
      <c r="DRW121" s="11"/>
      <c r="DRX121" s="11"/>
      <c r="DRY121" s="11"/>
      <c r="DRZ121" s="11"/>
      <c r="DSA121" s="11"/>
      <c r="DSB121" s="11"/>
      <c r="DSC121" s="11"/>
      <c r="DSD121" s="11"/>
      <c r="DSE121" s="11"/>
      <c r="DSF121" s="11"/>
      <c r="DSG121" s="11"/>
      <c r="DSH121" s="11"/>
      <c r="DSI121" s="11"/>
      <c r="DSJ121" s="11"/>
      <c r="DSK121" s="11"/>
      <c r="DSL121" s="11"/>
      <c r="DSM121" s="11"/>
      <c r="DSN121" s="11"/>
      <c r="DSO121" s="11"/>
      <c r="DSP121" s="11"/>
      <c r="DSQ121" s="11"/>
      <c r="DSR121" s="11"/>
      <c r="DSS121" s="11"/>
      <c r="DST121" s="11"/>
      <c r="DSU121" s="11"/>
      <c r="DSV121" s="11"/>
      <c r="DSW121" s="11"/>
      <c r="DSX121" s="11"/>
      <c r="DSY121" s="11"/>
      <c r="DSZ121" s="11"/>
      <c r="DTA121" s="11"/>
      <c r="DTB121" s="11"/>
      <c r="DTC121" s="11"/>
      <c r="DTD121" s="11"/>
      <c r="DTE121" s="11"/>
      <c r="DTF121" s="11"/>
      <c r="DTG121" s="11"/>
      <c r="DTH121" s="11"/>
      <c r="DTI121" s="11"/>
      <c r="DTJ121" s="11"/>
      <c r="DTK121" s="11"/>
      <c r="DTL121" s="11"/>
      <c r="DTM121" s="11"/>
      <c r="DTN121" s="11"/>
      <c r="DTO121" s="11"/>
      <c r="DTP121" s="11"/>
      <c r="DTQ121" s="11"/>
      <c r="DTR121" s="11"/>
      <c r="DTS121" s="11"/>
      <c r="DTT121" s="11"/>
      <c r="DTU121" s="11"/>
      <c r="DTV121" s="11"/>
      <c r="DTW121" s="11"/>
      <c r="DTX121" s="11"/>
      <c r="DTY121" s="11"/>
      <c r="DTZ121" s="11"/>
      <c r="DUA121" s="11"/>
      <c r="DUB121" s="11"/>
      <c r="DUC121" s="11"/>
      <c r="DUD121" s="11"/>
      <c r="DUE121" s="11"/>
      <c r="DUF121" s="11"/>
      <c r="DUG121" s="11"/>
      <c r="DUH121" s="11"/>
      <c r="DUI121" s="11"/>
      <c r="DUJ121" s="11"/>
      <c r="DUK121" s="11"/>
      <c r="DUL121" s="11"/>
      <c r="DUM121" s="11"/>
      <c r="DUN121" s="11"/>
      <c r="DUO121" s="11"/>
      <c r="DUP121" s="11"/>
      <c r="DUQ121" s="11"/>
      <c r="DUR121" s="11"/>
      <c r="DUS121" s="11"/>
      <c r="DUT121" s="11"/>
      <c r="DUU121" s="11"/>
      <c r="DUV121" s="11"/>
      <c r="DUW121" s="11"/>
      <c r="DUX121" s="11"/>
      <c r="DUY121" s="11"/>
      <c r="DUZ121" s="11"/>
      <c r="DVA121" s="11"/>
      <c r="DVB121" s="11"/>
      <c r="DVC121" s="11"/>
      <c r="DVD121" s="11"/>
      <c r="DVE121" s="11"/>
      <c r="DVF121" s="11"/>
      <c r="DVG121" s="11"/>
      <c r="DVH121" s="11"/>
      <c r="DVI121" s="11"/>
      <c r="DVJ121" s="11"/>
      <c r="DVK121" s="11"/>
      <c r="DVL121" s="11"/>
      <c r="DVM121" s="11"/>
      <c r="DVN121" s="11"/>
      <c r="DVO121" s="11"/>
      <c r="DVP121" s="11"/>
      <c r="DVQ121" s="11"/>
      <c r="DVR121" s="11"/>
      <c r="DVS121" s="11"/>
      <c r="DVT121" s="11"/>
      <c r="DVU121" s="11"/>
      <c r="DVV121" s="11"/>
      <c r="DVW121" s="11"/>
      <c r="DVX121" s="11"/>
      <c r="DVY121" s="11"/>
      <c r="DVZ121" s="11"/>
      <c r="DWA121" s="11"/>
      <c r="DWB121" s="11"/>
      <c r="DWC121" s="11"/>
      <c r="DWD121" s="11"/>
      <c r="DWE121" s="11"/>
      <c r="DWF121" s="11"/>
      <c r="DWG121" s="11"/>
      <c r="DWH121" s="11"/>
      <c r="DWI121" s="11"/>
      <c r="DWJ121" s="11"/>
      <c r="DWK121" s="11"/>
      <c r="DWL121" s="11"/>
      <c r="DWM121" s="11"/>
      <c r="DWN121" s="11"/>
      <c r="DWO121" s="11"/>
      <c r="DWP121" s="11"/>
      <c r="DWQ121" s="11"/>
      <c r="DWR121" s="11"/>
      <c r="DWS121" s="11"/>
      <c r="DWT121" s="11"/>
      <c r="DWU121" s="11"/>
      <c r="DWV121" s="11"/>
      <c r="DWW121" s="11"/>
      <c r="DWX121" s="11"/>
      <c r="DWY121" s="11"/>
      <c r="DWZ121" s="11"/>
      <c r="DXA121" s="11"/>
      <c r="DXB121" s="11"/>
      <c r="DXC121" s="11"/>
      <c r="DXD121" s="11"/>
      <c r="DXE121" s="11"/>
      <c r="DXF121" s="11"/>
      <c r="DXG121" s="11"/>
      <c r="DXH121" s="11"/>
      <c r="DXI121" s="11"/>
      <c r="DXJ121" s="11"/>
      <c r="DXK121" s="11"/>
      <c r="DXL121" s="11"/>
      <c r="DXM121" s="11"/>
      <c r="DXN121" s="11"/>
      <c r="DXO121" s="11"/>
      <c r="DXP121" s="11"/>
      <c r="DXQ121" s="11"/>
      <c r="DXR121" s="11"/>
      <c r="DXS121" s="11"/>
      <c r="DXT121" s="11"/>
      <c r="DXU121" s="11"/>
      <c r="DXV121" s="11"/>
      <c r="DXW121" s="11"/>
      <c r="DXX121" s="11"/>
      <c r="DXY121" s="11"/>
      <c r="DXZ121" s="11"/>
      <c r="DYA121" s="11"/>
      <c r="DYB121" s="11"/>
      <c r="DYC121" s="11"/>
      <c r="DYD121" s="11"/>
      <c r="DYE121" s="11"/>
      <c r="DYF121" s="11"/>
      <c r="DYG121" s="11"/>
      <c r="DYH121" s="11"/>
      <c r="DYI121" s="11"/>
      <c r="DYJ121" s="11"/>
      <c r="DYK121" s="11"/>
      <c r="DYL121" s="11"/>
      <c r="DYM121" s="11"/>
      <c r="DYN121" s="11"/>
      <c r="DYO121" s="11"/>
      <c r="DYP121" s="11"/>
      <c r="DYQ121" s="11"/>
      <c r="DYR121" s="11"/>
      <c r="DYS121" s="11"/>
      <c r="DYT121" s="11"/>
      <c r="DYU121" s="11"/>
      <c r="DYV121" s="11"/>
      <c r="DYW121" s="11"/>
      <c r="DYX121" s="11"/>
      <c r="DYY121" s="11"/>
      <c r="DYZ121" s="11"/>
      <c r="DZA121" s="11"/>
      <c r="DZB121" s="11"/>
      <c r="DZC121" s="11"/>
      <c r="DZD121" s="11"/>
      <c r="DZE121" s="11"/>
      <c r="DZF121" s="11"/>
      <c r="DZG121" s="11"/>
      <c r="DZH121" s="11"/>
      <c r="DZI121" s="11"/>
      <c r="DZJ121" s="11"/>
      <c r="DZK121" s="11"/>
      <c r="DZL121" s="11"/>
      <c r="DZM121" s="11"/>
      <c r="DZN121" s="11"/>
      <c r="DZO121" s="11"/>
      <c r="DZP121" s="11"/>
      <c r="DZQ121" s="11"/>
      <c r="DZR121" s="11"/>
      <c r="DZS121" s="11"/>
      <c r="DZT121" s="11"/>
      <c r="DZU121" s="11"/>
      <c r="DZV121" s="11"/>
      <c r="DZW121" s="11"/>
      <c r="DZX121" s="11"/>
      <c r="DZY121" s="11"/>
      <c r="DZZ121" s="11"/>
      <c r="EAA121" s="11"/>
      <c r="EAB121" s="11"/>
      <c r="EAC121" s="11"/>
      <c r="EAD121" s="11"/>
      <c r="EAE121" s="11"/>
      <c r="EAF121" s="11"/>
      <c r="EAG121" s="11"/>
      <c r="EAH121" s="11"/>
      <c r="EAI121" s="11"/>
      <c r="EAJ121" s="11"/>
      <c r="EAK121" s="11"/>
      <c r="EAL121" s="11"/>
      <c r="EAM121" s="11"/>
      <c r="EAN121" s="11"/>
      <c r="EAO121" s="11"/>
      <c r="EAP121" s="11"/>
      <c r="EAQ121" s="11"/>
      <c r="EAR121" s="11"/>
      <c r="EAS121" s="11"/>
      <c r="EAT121" s="11"/>
      <c r="EAU121" s="11"/>
      <c r="EAV121" s="11"/>
      <c r="EAW121" s="11"/>
      <c r="EAX121" s="11"/>
      <c r="EAY121" s="11"/>
      <c r="EAZ121" s="11"/>
      <c r="EBA121" s="11"/>
      <c r="EBB121" s="11"/>
      <c r="EBC121" s="11"/>
      <c r="EBD121" s="11"/>
      <c r="EBE121" s="11"/>
      <c r="EBF121" s="11"/>
      <c r="EBG121" s="11"/>
      <c r="EBH121" s="11"/>
      <c r="EBI121" s="11"/>
      <c r="EBJ121" s="11"/>
      <c r="EBK121" s="11"/>
      <c r="EBL121" s="11"/>
      <c r="EBM121" s="11"/>
      <c r="EBN121" s="11"/>
      <c r="EBO121" s="11"/>
      <c r="EBP121" s="11"/>
      <c r="EBQ121" s="11"/>
      <c r="EBR121" s="11"/>
      <c r="EBS121" s="11"/>
      <c r="EBT121" s="11"/>
      <c r="EBU121" s="11"/>
      <c r="EBV121" s="11"/>
      <c r="EBW121" s="11"/>
      <c r="EBX121" s="11"/>
      <c r="EBY121" s="11"/>
      <c r="EBZ121" s="11"/>
      <c r="ECA121" s="11"/>
      <c r="ECB121" s="11"/>
      <c r="ECC121" s="11"/>
      <c r="ECD121" s="11"/>
      <c r="ECE121" s="11"/>
      <c r="ECF121" s="11"/>
      <c r="ECG121" s="11"/>
      <c r="ECH121" s="11"/>
      <c r="ECI121" s="11"/>
      <c r="ECJ121" s="11"/>
      <c r="ECK121" s="11"/>
      <c r="ECL121" s="11"/>
      <c r="ECM121" s="11"/>
      <c r="ECN121" s="11"/>
      <c r="ECO121" s="11"/>
      <c r="ECP121" s="11"/>
      <c r="ECQ121" s="11"/>
      <c r="ECR121" s="11"/>
      <c r="ECS121" s="11"/>
      <c r="ECT121" s="11"/>
      <c r="ECU121" s="11"/>
      <c r="ECV121" s="11"/>
      <c r="ECW121" s="11"/>
      <c r="ECX121" s="11"/>
      <c r="ECY121" s="11"/>
      <c r="ECZ121" s="11"/>
      <c r="EDA121" s="11"/>
      <c r="EDB121" s="11"/>
      <c r="EDC121" s="11"/>
      <c r="EDD121" s="11"/>
      <c r="EDE121" s="11"/>
      <c r="EDF121" s="11"/>
      <c r="EDG121" s="11"/>
      <c r="EDH121" s="11"/>
      <c r="EDI121" s="11"/>
      <c r="EDJ121" s="11"/>
      <c r="EDK121" s="11"/>
      <c r="EDL121" s="11"/>
      <c r="EDM121" s="11"/>
      <c r="EDN121" s="11"/>
      <c r="EDO121" s="11"/>
      <c r="EDP121" s="11"/>
      <c r="EDQ121" s="11"/>
      <c r="EDR121" s="11"/>
      <c r="EDS121" s="11"/>
      <c r="EDT121" s="11"/>
      <c r="EDU121" s="11"/>
      <c r="EDV121" s="11"/>
      <c r="EDW121" s="11"/>
      <c r="EDX121" s="11"/>
      <c r="EDY121" s="11"/>
      <c r="EDZ121" s="11"/>
      <c r="EEA121" s="11"/>
      <c r="EEB121" s="11"/>
      <c r="EEC121" s="11"/>
      <c r="EED121" s="11"/>
      <c r="EEE121" s="11"/>
      <c r="EEF121" s="11"/>
      <c r="EEG121" s="11"/>
      <c r="EEH121" s="11"/>
      <c r="EEI121" s="11"/>
      <c r="EEJ121" s="11"/>
      <c r="EEK121" s="11"/>
      <c r="EEL121" s="11"/>
      <c r="EEM121" s="11"/>
      <c r="EEN121" s="11"/>
      <c r="EEO121" s="11"/>
      <c r="EEP121" s="11"/>
      <c r="EEQ121" s="11"/>
      <c r="EER121" s="11"/>
      <c r="EES121" s="11"/>
      <c r="EET121" s="11"/>
      <c r="EEU121" s="11"/>
      <c r="EEV121" s="11"/>
      <c r="EEW121" s="11"/>
      <c r="EEX121" s="11"/>
      <c r="EEY121" s="11"/>
      <c r="EEZ121" s="11"/>
      <c r="EFA121" s="11"/>
      <c r="EFB121" s="11"/>
      <c r="EFC121" s="11"/>
      <c r="EFD121" s="11"/>
      <c r="EFE121" s="11"/>
      <c r="EFF121" s="11"/>
      <c r="EFG121" s="11"/>
      <c r="EFH121" s="11"/>
      <c r="EFI121" s="11"/>
      <c r="EFJ121" s="11"/>
      <c r="EFK121" s="11"/>
      <c r="EFL121" s="11"/>
      <c r="EFM121" s="11"/>
      <c r="EFN121" s="11"/>
      <c r="EFO121" s="11"/>
      <c r="EFP121" s="11"/>
      <c r="EFQ121" s="11"/>
      <c r="EFR121" s="11"/>
      <c r="EFS121" s="11"/>
      <c r="EFT121" s="11"/>
      <c r="EFU121" s="11"/>
      <c r="EFV121" s="11"/>
      <c r="EFW121" s="11"/>
      <c r="EFX121" s="11"/>
      <c r="EFY121" s="11"/>
      <c r="EFZ121" s="11"/>
      <c r="EGA121" s="11"/>
      <c r="EGB121" s="11"/>
      <c r="EGC121" s="11"/>
      <c r="EGD121" s="11"/>
      <c r="EGE121" s="11"/>
      <c r="EGF121" s="11"/>
      <c r="EGG121" s="11"/>
      <c r="EGH121" s="11"/>
      <c r="EGI121" s="11"/>
      <c r="EGJ121" s="11"/>
      <c r="EGK121" s="11"/>
      <c r="EGL121" s="11"/>
      <c r="EGM121" s="11"/>
      <c r="EGN121" s="11"/>
      <c r="EGO121" s="11"/>
      <c r="EGP121" s="11"/>
      <c r="EGQ121" s="11"/>
      <c r="EGR121" s="11"/>
      <c r="EGS121" s="11"/>
      <c r="EGT121" s="11"/>
      <c r="EGU121" s="11"/>
      <c r="EGV121" s="11"/>
      <c r="EGW121" s="11"/>
      <c r="EGX121" s="11"/>
      <c r="EGY121" s="11"/>
      <c r="EGZ121" s="11"/>
      <c r="EHA121" s="11"/>
      <c r="EHB121" s="11"/>
      <c r="EHC121" s="11"/>
      <c r="EHD121" s="11"/>
      <c r="EHE121" s="11"/>
      <c r="EHF121" s="11"/>
      <c r="EHG121" s="11"/>
      <c r="EHH121" s="11"/>
      <c r="EHI121" s="11"/>
      <c r="EHJ121" s="11"/>
      <c r="EHK121" s="11"/>
      <c r="EHL121" s="11"/>
      <c r="EHM121" s="11"/>
      <c r="EHN121" s="11"/>
      <c r="EHO121" s="11"/>
      <c r="EHP121" s="11"/>
      <c r="EHQ121" s="11"/>
      <c r="EHR121" s="11"/>
      <c r="EHS121" s="11"/>
      <c r="EHT121" s="11"/>
      <c r="EHU121" s="11"/>
      <c r="EHV121" s="11"/>
      <c r="EHW121" s="11"/>
      <c r="EHX121" s="11"/>
      <c r="EHY121" s="11"/>
      <c r="EHZ121" s="11"/>
      <c r="EIA121" s="11"/>
      <c r="EIB121" s="11"/>
      <c r="EIC121" s="11"/>
      <c r="EID121" s="11"/>
      <c r="EIE121" s="11"/>
      <c r="EIF121" s="11"/>
      <c r="EIG121" s="11"/>
      <c r="EIH121" s="11"/>
      <c r="EII121" s="11"/>
      <c r="EIJ121" s="11"/>
      <c r="EIK121" s="11"/>
      <c r="EIL121" s="11"/>
      <c r="EIM121" s="11"/>
      <c r="EIN121" s="11"/>
      <c r="EIO121" s="11"/>
      <c r="EIP121" s="11"/>
      <c r="EIQ121" s="11"/>
      <c r="EIR121" s="11"/>
      <c r="EIS121" s="11"/>
      <c r="EIT121" s="11"/>
      <c r="EIU121" s="11"/>
      <c r="EIV121" s="11"/>
      <c r="EIW121" s="11"/>
      <c r="EIX121" s="11"/>
      <c r="EIY121" s="11"/>
      <c r="EIZ121" s="11"/>
      <c r="EJA121" s="11"/>
      <c r="EJB121" s="11"/>
      <c r="EJC121" s="11"/>
      <c r="EJD121" s="11"/>
      <c r="EJE121" s="11"/>
      <c r="EJF121" s="11"/>
      <c r="EJG121" s="11"/>
      <c r="EJH121" s="11"/>
      <c r="EJI121" s="11"/>
      <c r="EJJ121" s="11"/>
      <c r="EJK121" s="11"/>
      <c r="EJL121" s="11"/>
      <c r="EJM121" s="11"/>
      <c r="EJN121" s="11"/>
      <c r="EJO121" s="11"/>
      <c r="EJP121" s="11"/>
      <c r="EJQ121" s="11"/>
      <c r="EJR121" s="11"/>
      <c r="EJS121" s="11"/>
      <c r="EJT121" s="11"/>
      <c r="EJU121" s="11"/>
      <c r="EJV121" s="11"/>
      <c r="EJW121" s="11"/>
      <c r="EJX121" s="11"/>
      <c r="EJY121" s="11"/>
      <c r="EJZ121" s="11"/>
      <c r="EKA121" s="11"/>
      <c r="EKB121" s="11"/>
      <c r="EKC121" s="11"/>
      <c r="EKD121" s="11"/>
      <c r="EKE121" s="11"/>
      <c r="EKF121" s="11"/>
      <c r="EKG121" s="11"/>
      <c r="EKH121" s="11"/>
      <c r="EKI121" s="11"/>
      <c r="EKJ121" s="11"/>
      <c r="EKK121" s="11"/>
      <c r="EKL121" s="11"/>
      <c r="EKM121" s="11"/>
      <c r="EKN121" s="11"/>
      <c r="EKO121" s="11"/>
      <c r="EKP121" s="11"/>
      <c r="EKQ121" s="11"/>
      <c r="EKR121" s="11"/>
      <c r="EKS121" s="11"/>
      <c r="EKT121" s="11"/>
      <c r="EKU121" s="11"/>
      <c r="EKV121" s="11"/>
      <c r="EKW121" s="11"/>
      <c r="EKX121" s="11"/>
      <c r="EKY121" s="11"/>
      <c r="EKZ121" s="11"/>
      <c r="ELA121" s="11"/>
      <c r="ELB121" s="11"/>
      <c r="ELC121" s="11"/>
      <c r="ELD121" s="11"/>
      <c r="ELE121" s="11"/>
      <c r="ELF121" s="11"/>
      <c r="ELG121" s="11"/>
      <c r="ELH121" s="11"/>
      <c r="ELI121" s="11"/>
      <c r="ELJ121" s="11"/>
      <c r="ELK121" s="11"/>
      <c r="ELL121" s="11"/>
      <c r="ELM121" s="11"/>
      <c r="ELN121" s="11"/>
      <c r="ELO121" s="11"/>
      <c r="ELP121" s="11"/>
      <c r="ELQ121" s="11"/>
      <c r="ELR121" s="11"/>
      <c r="ELS121" s="11"/>
      <c r="ELT121" s="11"/>
      <c r="ELU121" s="11"/>
      <c r="ELV121" s="11"/>
      <c r="ELW121" s="11"/>
      <c r="ELX121" s="11"/>
      <c r="ELY121" s="11"/>
      <c r="ELZ121" s="11"/>
    </row>
    <row r="122" spans="1:346 1276:3718">
      <c r="C122" s="166" t="s">
        <v>1019</v>
      </c>
      <c r="D122" s="223">
        <f t="shared" si="5"/>
        <v>0</v>
      </c>
      <c r="E122" s="88" t="s">
        <v>540</v>
      </c>
      <c r="F122" s="219"/>
      <c r="G122" s="92"/>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c r="HJ122" s="11"/>
      <c r="HK122" s="11"/>
      <c r="HL122" s="11"/>
      <c r="HM122" s="11"/>
      <c r="HN122" s="11"/>
      <c r="HO122" s="11"/>
      <c r="HP122" s="11"/>
      <c r="HQ122" s="11"/>
      <c r="HR122" s="11"/>
      <c r="HS122" s="11"/>
      <c r="HT122" s="11"/>
      <c r="HU122" s="11"/>
      <c r="HV122" s="11"/>
      <c r="HW122" s="11"/>
      <c r="HX122" s="11"/>
      <c r="HY122" s="11"/>
      <c r="HZ122" s="11"/>
      <c r="IA122" s="11"/>
      <c r="IB122" s="11"/>
      <c r="IC122" s="11"/>
      <c r="ID122" s="11"/>
      <c r="IE122" s="11"/>
      <c r="IF122" s="11"/>
      <c r="IG122" s="11"/>
      <c r="IH122" s="11"/>
      <c r="II122" s="11"/>
      <c r="IJ122" s="11"/>
      <c r="IK122" s="11"/>
      <c r="IL122" s="11"/>
      <c r="IM122" s="11"/>
      <c r="IN122" s="11"/>
      <c r="IO122" s="11"/>
      <c r="IP122" s="11"/>
      <c r="IQ122" s="11"/>
      <c r="IR122" s="11"/>
      <c r="IS122" s="11"/>
      <c r="IT122" s="11"/>
      <c r="IU122" s="11"/>
      <c r="IV122" s="11"/>
      <c r="IW122" s="11"/>
      <c r="IX122" s="11"/>
      <c r="IY122" s="11"/>
      <c r="IZ122" s="11"/>
      <c r="JA122" s="11"/>
      <c r="JB122" s="11"/>
      <c r="JC122" s="11"/>
      <c r="JD122" s="11"/>
      <c r="JE122" s="11"/>
      <c r="JF122" s="11"/>
      <c r="JG122" s="11"/>
      <c r="JH122" s="11"/>
      <c r="JI122" s="11"/>
      <c r="JJ122" s="11"/>
      <c r="JK122" s="11"/>
      <c r="JL122" s="11"/>
      <c r="JM122" s="11"/>
      <c r="JN122" s="11"/>
      <c r="JO122" s="11"/>
      <c r="JP122" s="11"/>
      <c r="JQ122" s="11"/>
      <c r="JR122" s="11"/>
      <c r="JS122" s="11"/>
      <c r="JT122" s="11"/>
      <c r="JU122" s="11"/>
      <c r="JV122" s="11"/>
      <c r="JW122" s="11"/>
      <c r="JX122" s="11"/>
      <c r="JY122" s="11"/>
      <c r="JZ122" s="11"/>
      <c r="KA122" s="11"/>
      <c r="KB122" s="11"/>
      <c r="KC122" s="11"/>
      <c r="KD122" s="11"/>
      <c r="KE122" s="11"/>
      <c r="KF122" s="11"/>
      <c r="KG122" s="11"/>
      <c r="KH122" s="11"/>
      <c r="KI122" s="11"/>
      <c r="KJ122" s="11"/>
      <c r="KK122" s="11"/>
      <c r="KL122" s="11"/>
      <c r="KM122" s="11"/>
      <c r="KN122" s="11"/>
      <c r="KO122" s="11"/>
      <c r="KP122" s="11"/>
      <c r="KQ122" s="11"/>
      <c r="KR122" s="11"/>
      <c r="KS122" s="11"/>
      <c r="KT122" s="11"/>
      <c r="KU122" s="11"/>
      <c r="KV122" s="11"/>
      <c r="KW122" s="11"/>
      <c r="KX122" s="11"/>
      <c r="KY122" s="11"/>
      <c r="KZ122" s="11"/>
      <c r="LA122" s="11"/>
      <c r="LB122" s="11"/>
      <c r="LC122" s="11"/>
      <c r="LD122" s="11"/>
      <c r="LE122" s="11"/>
      <c r="LF122" s="11"/>
      <c r="LG122" s="11"/>
      <c r="LH122" s="11"/>
      <c r="LI122" s="11"/>
      <c r="LJ122" s="11"/>
      <c r="LK122" s="11"/>
      <c r="LL122" s="11"/>
      <c r="LM122" s="11"/>
      <c r="LN122" s="11"/>
      <c r="LO122" s="11"/>
      <c r="LP122" s="11"/>
      <c r="LQ122" s="11"/>
      <c r="LR122" s="11"/>
      <c r="LS122" s="11"/>
      <c r="LT122" s="11"/>
      <c r="LU122" s="11"/>
      <c r="LV122" s="11"/>
      <c r="LW122" s="11"/>
      <c r="LX122" s="11"/>
      <c r="LY122" s="11"/>
      <c r="LZ122" s="11"/>
      <c r="MA122" s="11"/>
      <c r="MB122" s="11"/>
      <c r="MC122" s="11"/>
      <c r="MD122" s="11"/>
      <c r="ME122" s="11"/>
      <c r="MF122" s="11"/>
      <c r="MG122" s="11"/>
      <c r="MH122" s="11"/>
      <c r="AWB122" s="11"/>
      <c r="AWC122" s="11"/>
      <c r="AWD122" s="11"/>
      <c r="AWE122" s="11"/>
      <c r="AWF122" s="11"/>
      <c r="AWG122" s="11"/>
      <c r="AWH122" s="11"/>
      <c r="AWI122" s="11"/>
      <c r="AWJ122" s="11"/>
      <c r="AWK122" s="11"/>
      <c r="AWL122" s="11"/>
      <c r="AWM122" s="11"/>
      <c r="AWN122" s="11"/>
      <c r="AWO122" s="11"/>
      <c r="AWP122" s="11"/>
      <c r="AWQ122" s="11"/>
      <c r="AWR122" s="11"/>
      <c r="AWS122" s="11"/>
      <c r="AWT122" s="11"/>
      <c r="AWU122" s="11"/>
      <c r="AWV122" s="11"/>
      <c r="AWW122" s="11"/>
      <c r="AWX122" s="11"/>
      <c r="AWY122" s="11"/>
      <c r="AWZ122" s="11"/>
      <c r="AXA122" s="11"/>
      <c r="AXB122" s="11"/>
      <c r="AXC122" s="11"/>
      <c r="AXD122" s="11"/>
      <c r="AXE122" s="11"/>
      <c r="AXF122" s="11"/>
      <c r="AXG122" s="11"/>
      <c r="AXH122" s="11"/>
      <c r="AXI122" s="11"/>
      <c r="AXJ122" s="11"/>
      <c r="AXK122" s="11"/>
      <c r="AXL122" s="11"/>
      <c r="AXM122" s="11"/>
      <c r="AXN122" s="11"/>
      <c r="AXO122" s="11"/>
      <c r="AXP122" s="11"/>
      <c r="AXQ122" s="11"/>
      <c r="AXR122" s="11"/>
      <c r="AXS122" s="11"/>
      <c r="AXT122" s="11"/>
      <c r="AXU122" s="11"/>
      <c r="AXV122" s="11"/>
      <c r="AXW122" s="11"/>
      <c r="AXX122" s="11"/>
      <c r="AXY122" s="11"/>
      <c r="AXZ122" s="11"/>
      <c r="AYA122" s="11"/>
      <c r="AYB122" s="11"/>
      <c r="AYC122" s="11"/>
      <c r="AYD122" s="11"/>
      <c r="AYE122" s="11"/>
      <c r="AYF122" s="11"/>
      <c r="AYG122" s="11"/>
      <c r="AYH122" s="11"/>
      <c r="AYI122" s="11"/>
      <c r="AYJ122" s="11"/>
      <c r="AYK122" s="11"/>
      <c r="AYL122" s="11"/>
      <c r="AYM122" s="11"/>
      <c r="AYN122" s="11"/>
      <c r="AYO122" s="11"/>
      <c r="AYP122" s="11"/>
      <c r="AYQ122" s="11"/>
      <c r="AYR122" s="11"/>
      <c r="AYS122" s="11"/>
      <c r="AYT122" s="11"/>
      <c r="AYU122" s="11"/>
      <c r="AYV122" s="11"/>
      <c r="AYW122" s="11"/>
      <c r="AYX122" s="11"/>
      <c r="AYY122" s="11"/>
      <c r="AYZ122" s="11"/>
      <c r="AZA122" s="11"/>
      <c r="AZB122" s="11"/>
      <c r="AZC122" s="11"/>
      <c r="AZD122" s="11"/>
      <c r="AZE122" s="11"/>
      <c r="AZF122" s="11"/>
      <c r="AZG122" s="11"/>
      <c r="AZH122" s="11"/>
      <c r="AZI122" s="11"/>
      <c r="AZJ122" s="11"/>
      <c r="AZK122" s="11"/>
      <c r="AZL122" s="11"/>
      <c r="AZM122" s="11"/>
      <c r="AZN122" s="11"/>
      <c r="AZO122" s="11"/>
      <c r="AZP122" s="11"/>
      <c r="AZQ122" s="11"/>
      <c r="AZR122" s="11"/>
      <c r="AZS122" s="11"/>
      <c r="AZT122" s="11"/>
      <c r="AZU122" s="11"/>
      <c r="AZV122" s="11"/>
      <c r="AZW122" s="11"/>
      <c r="AZX122" s="11"/>
      <c r="AZY122" s="11"/>
      <c r="AZZ122" s="11"/>
      <c r="BAA122" s="11"/>
      <c r="BAB122" s="11"/>
      <c r="BAC122" s="11"/>
      <c r="BAD122" s="11"/>
      <c r="BAE122" s="11"/>
      <c r="BAF122" s="11"/>
      <c r="BAG122" s="11"/>
      <c r="BAH122" s="11"/>
      <c r="BAI122" s="11"/>
      <c r="BAJ122" s="11"/>
      <c r="BAK122" s="11"/>
      <c r="BAL122" s="11"/>
      <c r="BAM122" s="11"/>
      <c r="BAN122" s="11"/>
      <c r="BAO122" s="11"/>
      <c r="BAP122" s="11"/>
      <c r="BAQ122" s="11"/>
      <c r="BAR122" s="11"/>
      <c r="BAS122" s="11"/>
      <c r="BAT122" s="11"/>
      <c r="BAU122" s="11"/>
      <c r="BAV122" s="11"/>
      <c r="BAW122" s="11"/>
      <c r="BAX122" s="11"/>
      <c r="BAY122" s="11"/>
      <c r="BAZ122" s="11"/>
      <c r="BBA122" s="11"/>
      <c r="BBB122" s="11"/>
      <c r="BBC122" s="11"/>
      <c r="BBD122" s="11"/>
      <c r="BBE122" s="11"/>
      <c r="BBF122" s="11"/>
      <c r="BBG122" s="11"/>
      <c r="BBH122" s="11"/>
      <c r="BBI122" s="11"/>
      <c r="BBJ122" s="11"/>
      <c r="BBK122" s="11"/>
      <c r="BBL122" s="11"/>
      <c r="BBM122" s="11"/>
      <c r="BBN122" s="11"/>
      <c r="BBO122" s="11"/>
      <c r="BBP122" s="11"/>
      <c r="BBQ122" s="11"/>
      <c r="BBR122" s="11"/>
      <c r="BBS122" s="11"/>
      <c r="BBT122" s="11"/>
      <c r="BBU122" s="11"/>
      <c r="BBV122" s="11"/>
      <c r="BBW122" s="11"/>
      <c r="BBX122" s="11"/>
      <c r="BBY122" s="11"/>
      <c r="BBZ122" s="11"/>
      <c r="BCA122" s="11"/>
      <c r="BCB122" s="11"/>
      <c r="BCC122" s="11"/>
      <c r="BCD122" s="11"/>
      <c r="BCE122" s="11"/>
      <c r="BCF122" s="11"/>
      <c r="BCG122" s="11"/>
      <c r="BCH122" s="11"/>
      <c r="BCI122" s="11"/>
      <c r="BCJ122" s="11"/>
      <c r="BCK122" s="11"/>
      <c r="BCL122" s="11"/>
      <c r="BCM122" s="11"/>
      <c r="BCN122" s="11"/>
      <c r="BCO122" s="11"/>
      <c r="BCP122" s="11"/>
      <c r="BCQ122" s="11"/>
      <c r="BCR122" s="11"/>
      <c r="BCS122" s="11"/>
      <c r="BCT122" s="11"/>
      <c r="BCU122" s="11"/>
      <c r="BCV122" s="11"/>
      <c r="BCW122" s="11"/>
      <c r="BCX122" s="11"/>
      <c r="BCY122" s="11"/>
      <c r="BCZ122" s="11"/>
      <c r="BDA122" s="11"/>
      <c r="BDB122" s="11"/>
      <c r="BDC122" s="11"/>
      <c r="BDD122" s="11"/>
      <c r="BDE122" s="11"/>
      <c r="BDF122" s="11"/>
      <c r="BDG122" s="11"/>
      <c r="BDH122" s="11"/>
      <c r="BDI122" s="11"/>
      <c r="BDJ122" s="11"/>
      <c r="BDK122" s="11"/>
      <c r="BDL122" s="11"/>
      <c r="BDM122" s="11"/>
      <c r="BDN122" s="11"/>
      <c r="BDO122" s="11"/>
      <c r="BDP122" s="11"/>
      <c r="BDQ122" s="11"/>
      <c r="BDR122" s="11"/>
      <c r="BDS122" s="11"/>
      <c r="BDT122" s="11"/>
      <c r="BDU122" s="11"/>
      <c r="BDV122" s="11"/>
      <c r="BDW122" s="11"/>
      <c r="BDX122" s="11"/>
      <c r="BDY122" s="11"/>
      <c r="BDZ122" s="11"/>
      <c r="BEA122" s="11"/>
      <c r="BEB122" s="11"/>
      <c r="BEC122" s="11"/>
      <c r="BED122" s="11"/>
      <c r="BEE122" s="11"/>
      <c r="BEF122" s="11"/>
      <c r="BEG122" s="11"/>
      <c r="BEH122" s="11"/>
      <c r="BEI122" s="11"/>
      <c r="BEJ122" s="11"/>
      <c r="BEK122" s="11"/>
      <c r="BEL122" s="11"/>
      <c r="BEM122" s="11"/>
      <c r="BEN122" s="11"/>
      <c r="BEO122" s="11"/>
      <c r="BEP122" s="11"/>
      <c r="BEQ122" s="11"/>
      <c r="BER122" s="11"/>
      <c r="BES122" s="11"/>
      <c r="BET122" s="11"/>
      <c r="BEU122" s="11"/>
      <c r="BEV122" s="11"/>
      <c r="BEW122" s="11"/>
      <c r="BEX122" s="11"/>
      <c r="BEY122" s="11"/>
      <c r="BEZ122" s="11"/>
      <c r="BFA122" s="11"/>
      <c r="BFB122" s="11"/>
      <c r="BFC122" s="11"/>
      <c r="BFD122" s="11"/>
      <c r="BFE122" s="11"/>
      <c r="BFF122" s="11"/>
      <c r="BFG122" s="11"/>
      <c r="BFH122" s="11"/>
      <c r="BFI122" s="11"/>
      <c r="BFJ122" s="11"/>
      <c r="BFK122" s="11"/>
      <c r="BFL122" s="11"/>
      <c r="BFM122" s="11"/>
      <c r="BFN122" s="11"/>
      <c r="BFO122" s="11"/>
      <c r="BFP122" s="11"/>
      <c r="BFQ122" s="11"/>
      <c r="BFR122" s="11"/>
      <c r="BFS122" s="11"/>
      <c r="BFT122" s="11"/>
      <c r="BFU122" s="11"/>
      <c r="BFV122" s="11"/>
      <c r="BFW122" s="11"/>
      <c r="BFX122" s="11"/>
      <c r="BFY122" s="11"/>
      <c r="BFZ122" s="11"/>
      <c r="BGA122" s="11"/>
      <c r="BGB122" s="11"/>
      <c r="BGC122" s="11"/>
      <c r="BGD122" s="11"/>
      <c r="BGE122" s="11"/>
      <c r="BGF122" s="11"/>
      <c r="BGG122" s="11"/>
      <c r="BGH122" s="11"/>
      <c r="BGI122" s="11"/>
      <c r="BGJ122" s="11"/>
      <c r="BGK122" s="11"/>
      <c r="BGL122" s="11"/>
      <c r="BGM122" s="11"/>
      <c r="BGN122" s="11"/>
      <c r="BGO122" s="11"/>
      <c r="BGP122" s="11"/>
      <c r="BGQ122" s="11"/>
      <c r="BGR122" s="11"/>
      <c r="BGS122" s="11"/>
      <c r="BGT122" s="11"/>
      <c r="BGU122" s="11"/>
      <c r="BGV122" s="11"/>
      <c r="BGW122" s="11"/>
      <c r="BGX122" s="11"/>
      <c r="BGY122" s="11"/>
      <c r="BGZ122" s="11"/>
      <c r="BHA122" s="11"/>
      <c r="BHB122" s="11"/>
      <c r="BHC122" s="11"/>
      <c r="BHD122" s="11"/>
      <c r="BHE122" s="11"/>
      <c r="BHF122" s="11"/>
      <c r="BHG122" s="11"/>
      <c r="BHH122" s="11"/>
      <c r="BHI122" s="11"/>
      <c r="BHJ122" s="11"/>
      <c r="BHK122" s="11"/>
      <c r="BHL122" s="11"/>
      <c r="BHM122" s="11"/>
      <c r="BHN122" s="11"/>
      <c r="BHO122" s="11"/>
      <c r="BHP122" s="11"/>
      <c r="BHQ122" s="11"/>
      <c r="BHR122" s="11"/>
      <c r="BHS122" s="11"/>
      <c r="BHT122" s="11"/>
      <c r="BHU122" s="11"/>
      <c r="BHV122" s="11"/>
      <c r="BHW122" s="11"/>
      <c r="BHX122" s="11"/>
      <c r="BHY122" s="11"/>
      <c r="BHZ122" s="11"/>
      <c r="BIA122" s="11"/>
      <c r="BIB122" s="11"/>
      <c r="BIC122" s="11"/>
      <c r="BID122" s="11"/>
      <c r="BIE122" s="11"/>
      <c r="BIF122" s="11"/>
      <c r="BIG122" s="11"/>
      <c r="BIH122" s="11"/>
      <c r="BII122" s="11"/>
      <c r="BIJ122" s="11"/>
      <c r="BIK122" s="11"/>
      <c r="BIL122" s="11"/>
      <c r="BIM122" s="11"/>
      <c r="BIN122" s="11"/>
      <c r="BIO122" s="11"/>
      <c r="BIP122" s="11"/>
      <c r="BIQ122" s="11"/>
      <c r="BIR122" s="11"/>
      <c r="BIS122" s="11"/>
      <c r="BIT122" s="11"/>
      <c r="BIU122" s="11"/>
      <c r="BIV122" s="11"/>
      <c r="BIW122" s="11"/>
      <c r="BIX122" s="11"/>
      <c r="BIY122" s="11"/>
      <c r="BIZ122" s="11"/>
      <c r="BJA122" s="11"/>
      <c r="BJB122" s="11"/>
      <c r="BJC122" s="11"/>
      <c r="BJD122" s="11"/>
      <c r="BJE122" s="11"/>
      <c r="BJF122" s="11"/>
      <c r="BJG122" s="11"/>
      <c r="BJH122" s="11"/>
      <c r="BJI122" s="11"/>
      <c r="BJJ122" s="11"/>
      <c r="BJK122" s="11"/>
      <c r="BJL122" s="11"/>
      <c r="BJM122" s="11"/>
      <c r="BJN122" s="11"/>
      <c r="BJO122" s="11"/>
      <c r="BJP122" s="11"/>
      <c r="BJQ122" s="11"/>
      <c r="BJR122" s="11"/>
      <c r="BJS122" s="11"/>
      <c r="BJT122" s="11"/>
      <c r="BJU122" s="11"/>
      <c r="BJV122" s="11"/>
      <c r="BJW122" s="11"/>
      <c r="BJX122" s="11"/>
      <c r="BJY122" s="11"/>
      <c r="BJZ122" s="11"/>
      <c r="BKA122" s="11"/>
      <c r="BKB122" s="11"/>
      <c r="BKC122" s="11"/>
      <c r="BKD122" s="11"/>
      <c r="BKE122" s="11"/>
      <c r="BKF122" s="11"/>
      <c r="BKG122" s="11"/>
      <c r="BKH122" s="11"/>
      <c r="BKI122" s="11"/>
      <c r="BKJ122" s="11"/>
      <c r="BKK122" s="11"/>
      <c r="BKL122" s="11"/>
      <c r="BKM122" s="11"/>
      <c r="BKN122" s="11"/>
      <c r="BKO122" s="11"/>
      <c r="BKP122" s="11"/>
      <c r="BKQ122" s="11"/>
      <c r="BKR122" s="11"/>
      <c r="BKS122" s="11"/>
      <c r="BKT122" s="11"/>
      <c r="BKU122" s="11"/>
      <c r="BKV122" s="11"/>
      <c r="BKW122" s="11"/>
      <c r="BKX122" s="11"/>
      <c r="BKY122" s="11"/>
      <c r="BKZ122" s="11"/>
      <c r="BLA122" s="11"/>
      <c r="BLB122" s="11"/>
      <c r="BLC122" s="11"/>
      <c r="BLD122" s="11"/>
      <c r="BLE122" s="11"/>
      <c r="BLF122" s="11"/>
      <c r="BLG122" s="11"/>
      <c r="BLH122" s="11"/>
      <c r="BLI122" s="11"/>
      <c r="BLJ122" s="11"/>
      <c r="BLK122" s="11"/>
      <c r="BLL122" s="11"/>
      <c r="BLM122" s="11"/>
      <c r="BLN122" s="11"/>
      <c r="BLO122" s="11"/>
      <c r="BLP122" s="11"/>
      <c r="BLQ122" s="11"/>
      <c r="BLR122" s="11"/>
      <c r="BLS122" s="11"/>
      <c r="BLT122" s="11"/>
      <c r="BLU122" s="11"/>
      <c r="BLV122" s="11"/>
      <c r="BLW122" s="11"/>
      <c r="BLX122" s="11"/>
      <c r="BLY122" s="11"/>
      <c r="BLZ122" s="11"/>
      <c r="BMA122" s="11"/>
      <c r="BMB122" s="11"/>
      <c r="BMC122" s="11"/>
      <c r="BMD122" s="11"/>
      <c r="BME122" s="11"/>
      <c r="BMF122" s="11"/>
      <c r="BMG122" s="11"/>
      <c r="BMH122" s="11"/>
      <c r="BMI122" s="11"/>
      <c r="BMJ122" s="11"/>
      <c r="BMK122" s="11"/>
      <c r="BML122" s="11"/>
      <c r="BMM122" s="11"/>
      <c r="BMN122" s="11"/>
      <c r="BMO122" s="11"/>
      <c r="BMP122" s="11"/>
      <c r="BMQ122" s="11"/>
      <c r="BMR122" s="11"/>
      <c r="BMS122" s="11"/>
      <c r="BMT122" s="11"/>
      <c r="BMU122" s="11"/>
      <c r="BMV122" s="11"/>
      <c r="BMW122" s="11"/>
      <c r="BMX122" s="11"/>
      <c r="BMY122" s="11"/>
      <c r="BMZ122" s="11"/>
      <c r="BNA122" s="11"/>
      <c r="BNB122" s="11"/>
      <c r="BNC122" s="11"/>
      <c r="BND122" s="11"/>
      <c r="BNE122" s="11"/>
      <c r="BNF122" s="11"/>
      <c r="BNG122" s="11"/>
      <c r="BNH122" s="11"/>
      <c r="BNI122" s="11"/>
      <c r="BNJ122" s="11"/>
      <c r="BNK122" s="11"/>
      <c r="BNL122" s="11"/>
      <c r="BNM122" s="11"/>
      <c r="BNN122" s="11"/>
      <c r="BNO122" s="11"/>
      <c r="BNP122" s="11"/>
      <c r="BNQ122" s="11"/>
      <c r="BNR122" s="11"/>
      <c r="BNS122" s="11"/>
      <c r="BNT122" s="11"/>
      <c r="BNU122" s="11"/>
      <c r="BNV122" s="11"/>
      <c r="BNW122" s="11"/>
      <c r="BNX122" s="11"/>
      <c r="BNY122" s="11"/>
      <c r="BNZ122" s="11"/>
      <c r="BOA122" s="11"/>
      <c r="BOB122" s="11"/>
      <c r="BOC122" s="11"/>
      <c r="BOD122" s="11"/>
      <c r="BOE122" s="11"/>
      <c r="BOF122" s="11"/>
      <c r="BOG122" s="11"/>
      <c r="BOH122" s="11"/>
      <c r="BOI122" s="11"/>
      <c r="BOJ122" s="11"/>
      <c r="BOK122" s="11"/>
      <c r="BOL122" s="11"/>
      <c r="BOM122" s="11"/>
      <c r="BON122" s="11"/>
      <c r="BOO122" s="11"/>
      <c r="BOP122" s="11"/>
      <c r="BOQ122" s="11"/>
      <c r="BOR122" s="11"/>
      <c r="BOS122" s="11"/>
      <c r="BOT122" s="11"/>
      <c r="BOU122" s="11"/>
      <c r="BOV122" s="11"/>
      <c r="BOW122" s="11"/>
      <c r="BOX122" s="11"/>
      <c r="BOY122" s="11"/>
      <c r="BOZ122" s="11"/>
      <c r="BPA122" s="11"/>
      <c r="BPB122" s="11"/>
      <c r="BPC122" s="11"/>
      <c r="BPD122" s="11"/>
      <c r="BPE122" s="11"/>
      <c r="BPF122" s="11"/>
      <c r="BPG122" s="11"/>
      <c r="BPH122" s="11"/>
      <c r="BPI122" s="11"/>
      <c r="BPJ122" s="11"/>
      <c r="BPK122" s="11"/>
      <c r="BPL122" s="11"/>
      <c r="BPM122" s="11"/>
      <c r="BPN122" s="11"/>
      <c r="BPO122" s="11"/>
      <c r="BPP122" s="11"/>
      <c r="BPQ122" s="11"/>
      <c r="BPR122" s="11"/>
      <c r="BPS122" s="11"/>
      <c r="BPT122" s="11"/>
      <c r="BPU122" s="11"/>
      <c r="BPV122" s="11"/>
      <c r="BPW122" s="11"/>
      <c r="BPX122" s="11"/>
      <c r="BPY122" s="11"/>
      <c r="BPZ122" s="11"/>
      <c r="BQA122" s="11"/>
      <c r="BQB122" s="11"/>
      <c r="BQC122" s="11"/>
      <c r="BQD122" s="11"/>
      <c r="BQE122" s="11"/>
      <c r="BQF122" s="11"/>
      <c r="BQG122" s="11"/>
      <c r="BQH122" s="11"/>
      <c r="BQI122" s="11"/>
      <c r="BQJ122" s="11"/>
      <c r="BQK122" s="11"/>
      <c r="BQL122" s="11"/>
      <c r="BQM122" s="11"/>
      <c r="BQN122" s="11"/>
      <c r="BQO122" s="11"/>
      <c r="BQP122" s="11"/>
      <c r="BQQ122" s="11"/>
      <c r="BQR122" s="11"/>
      <c r="BQS122" s="11"/>
      <c r="BQT122" s="11"/>
      <c r="BQU122" s="11"/>
      <c r="BQV122" s="11"/>
      <c r="BQW122" s="11"/>
      <c r="BQX122" s="11"/>
      <c r="BQY122" s="11"/>
      <c r="BQZ122" s="11"/>
      <c r="BRA122" s="11"/>
      <c r="BRB122" s="11"/>
      <c r="BRC122" s="11"/>
      <c r="BRD122" s="11"/>
      <c r="BRE122" s="11"/>
      <c r="BRF122" s="11"/>
      <c r="BRG122" s="11"/>
      <c r="BRH122" s="11"/>
      <c r="BRI122" s="11"/>
      <c r="BRJ122" s="11"/>
      <c r="BRK122" s="11"/>
      <c r="BRL122" s="11"/>
      <c r="BRM122" s="11"/>
      <c r="BRN122" s="11"/>
      <c r="BRO122" s="11"/>
      <c r="BRP122" s="11"/>
      <c r="BRQ122" s="11"/>
      <c r="BRR122" s="11"/>
      <c r="BRS122" s="11"/>
      <c r="BRT122" s="11"/>
      <c r="BRU122" s="11"/>
      <c r="BRV122" s="11"/>
      <c r="BRW122" s="11"/>
      <c r="BRX122" s="11"/>
      <c r="BRY122" s="11"/>
      <c r="BRZ122" s="11"/>
      <c r="BSA122" s="11"/>
      <c r="BSB122" s="11"/>
      <c r="BSC122" s="11"/>
      <c r="BSD122" s="11"/>
      <c r="BSE122" s="11"/>
      <c r="BSF122" s="11"/>
      <c r="BSG122" s="11"/>
      <c r="BSH122" s="11"/>
      <c r="BSI122" s="11"/>
      <c r="BSJ122" s="11"/>
      <c r="BSK122" s="11"/>
      <c r="BSL122" s="11"/>
      <c r="BSM122" s="11"/>
      <c r="BSN122" s="11"/>
      <c r="BSO122" s="11"/>
      <c r="BSP122" s="11"/>
      <c r="BSQ122" s="11"/>
      <c r="BSR122" s="11"/>
      <c r="BSS122" s="11"/>
      <c r="BST122" s="11"/>
      <c r="BSU122" s="11"/>
      <c r="BSV122" s="11"/>
      <c r="BSW122" s="11"/>
      <c r="BSX122" s="11"/>
      <c r="BSY122" s="11"/>
      <c r="BSZ122" s="11"/>
      <c r="BTA122" s="11"/>
      <c r="BTB122" s="11"/>
      <c r="BTC122" s="11"/>
      <c r="BTD122" s="11"/>
      <c r="BTE122" s="11"/>
      <c r="BTF122" s="11"/>
      <c r="BTG122" s="11"/>
      <c r="BTH122" s="11"/>
      <c r="BTI122" s="11"/>
      <c r="BTJ122" s="11"/>
      <c r="BTK122" s="11"/>
      <c r="BTL122" s="11"/>
      <c r="BTM122" s="11"/>
      <c r="BTN122" s="11"/>
      <c r="BTO122" s="11"/>
      <c r="BTP122" s="11"/>
      <c r="BTQ122" s="11"/>
      <c r="BTR122" s="11"/>
      <c r="BTS122" s="11"/>
      <c r="BTT122" s="11"/>
      <c r="BTU122" s="11"/>
      <c r="BTV122" s="11"/>
      <c r="BTW122" s="11"/>
      <c r="BTX122" s="11"/>
      <c r="BTY122" s="11"/>
      <c r="BTZ122" s="11"/>
      <c r="BUA122" s="11"/>
      <c r="BUB122" s="11"/>
      <c r="BUC122" s="11"/>
      <c r="BUD122" s="11"/>
      <c r="BUE122" s="11"/>
      <c r="BUF122" s="11"/>
      <c r="BUG122" s="11"/>
      <c r="BUH122" s="11"/>
      <c r="BUI122" s="11"/>
      <c r="BUJ122" s="11"/>
      <c r="BUK122" s="11"/>
      <c r="BUL122" s="11"/>
      <c r="BUM122" s="11"/>
      <c r="BUN122" s="11"/>
      <c r="BUO122" s="11"/>
      <c r="BUP122" s="11"/>
      <c r="BUQ122" s="11"/>
      <c r="BUR122" s="11"/>
      <c r="BUS122" s="11"/>
      <c r="BUT122" s="11"/>
      <c r="BUU122" s="11"/>
      <c r="BUV122" s="11"/>
      <c r="BUW122" s="11"/>
      <c r="BUX122" s="11"/>
      <c r="BUY122" s="11"/>
      <c r="BUZ122" s="11"/>
      <c r="BVA122" s="11"/>
      <c r="BVB122" s="11"/>
      <c r="BVC122" s="11"/>
      <c r="BVD122" s="11"/>
      <c r="BVE122" s="11"/>
      <c r="BVF122" s="11"/>
      <c r="BVG122" s="11"/>
      <c r="BVH122" s="11"/>
      <c r="BVI122" s="11"/>
      <c r="BVJ122" s="11"/>
      <c r="BVK122" s="11"/>
      <c r="BVL122" s="11"/>
      <c r="BVM122" s="11"/>
      <c r="BVN122" s="11"/>
      <c r="BVO122" s="11"/>
      <c r="BVP122" s="11"/>
      <c r="BVQ122" s="11"/>
      <c r="BVR122" s="11"/>
      <c r="BVS122" s="11"/>
      <c r="BVT122" s="11"/>
      <c r="BVU122" s="11"/>
      <c r="BVV122" s="11"/>
      <c r="BVW122" s="11"/>
      <c r="BVX122" s="11"/>
      <c r="BVY122" s="11"/>
      <c r="BVZ122" s="11"/>
      <c r="BWA122" s="11"/>
      <c r="BWB122" s="11"/>
      <c r="BWC122" s="11"/>
      <c r="BWD122" s="11"/>
      <c r="BWE122" s="11"/>
      <c r="BWF122" s="11"/>
      <c r="BWG122" s="11"/>
      <c r="BWH122" s="11"/>
      <c r="BWI122" s="11"/>
      <c r="BWJ122" s="11"/>
      <c r="BWK122" s="11"/>
      <c r="BWL122" s="11"/>
      <c r="BWM122" s="11"/>
      <c r="BWN122" s="11"/>
      <c r="BWO122" s="11"/>
      <c r="BWP122" s="11"/>
      <c r="BWQ122" s="11"/>
      <c r="BWR122" s="11"/>
      <c r="BWS122" s="11"/>
      <c r="BWT122" s="11"/>
      <c r="BWU122" s="11"/>
      <c r="BWV122" s="11"/>
      <c r="BWW122" s="11"/>
      <c r="BWX122" s="11"/>
      <c r="BWY122" s="11"/>
      <c r="BWZ122" s="11"/>
      <c r="BXA122" s="11"/>
      <c r="BXB122" s="11"/>
      <c r="BXC122" s="11"/>
      <c r="BXD122" s="11"/>
      <c r="BXE122" s="11"/>
      <c r="BXF122" s="11"/>
      <c r="BXG122" s="11"/>
      <c r="BXH122" s="11"/>
      <c r="BXI122" s="11"/>
      <c r="BXJ122" s="11"/>
      <c r="BXK122" s="11"/>
      <c r="BXL122" s="11"/>
      <c r="BXM122" s="11"/>
      <c r="BXN122" s="11"/>
      <c r="BXO122" s="11"/>
      <c r="BXP122" s="11"/>
      <c r="BXQ122" s="11"/>
      <c r="BXR122" s="11"/>
      <c r="BXS122" s="11"/>
      <c r="BXT122" s="11"/>
      <c r="BXU122" s="11"/>
      <c r="BXV122" s="11"/>
      <c r="BXW122" s="11"/>
      <c r="BXX122" s="11"/>
      <c r="BXY122" s="11"/>
      <c r="BXZ122" s="11"/>
      <c r="BYA122" s="11"/>
      <c r="BYB122" s="11"/>
      <c r="BYC122" s="11"/>
      <c r="BYD122" s="11"/>
      <c r="BYE122" s="11"/>
      <c r="BYF122" s="11"/>
      <c r="BYG122" s="11"/>
      <c r="BYH122" s="11"/>
      <c r="BYI122" s="11"/>
      <c r="BYJ122" s="11"/>
      <c r="BYK122" s="11"/>
      <c r="BYL122" s="11"/>
      <c r="BYM122" s="11"/>
      <c r="BYN122" s="11"/>
      <c r="BYO122" s="11"/>
      <c r="BYP122" s="11"/>
      <c r="BYQ122" s="11"/>
      <c r="BYR122" s="11"/>
      <c r="BYS122" s="11"/>
      <c r="BYT122" s="11"/>
      <c r="BYU122" s="11"/>
      <c r="BYV122" s="11"/>
      <c r="BYW122" s="11"/>
      <c r="BYX122" s="11"/>
      <c r="BYY122" s="11"/>
      <c r="BYZ122" s="11"/>
      <c r="BZA122" s="11"/>
      <c r="BZB122" s="11"/>
      <c r="BZC122" s="11"/>
      <c r="BZD122" s="11"/>
      <c r="BZE122" s="11"/>
      <c r="BZF122" s="11"/>
      <c r="BZG122" s="11"/>
      <c r="BZH122" s="11"/>
      <c r="BZI122" s="11"/>
      <c r="BZJ122" s="11"/>
      <c r="BZK122" s="11"/>
      <c r="BZL122" s="11"/>
      <c r="BZM122" s="11"/>
      <c r="BZN122" s="11"/>
      <c r="BZO122" s="11"/>
      <c r="BZP122" s="11"/>
      <c r="BZQ122" s="11"/>
      <c r="BZR122" s="11"/>
      <c r="BZS122" s="11"/>
      <c r="BZT122" s="11"/>
      <c r="BZU122" s="11"/>
      <c r="BZV122" s="11"/>
      <c r="BZW122" s="11"/>
      <c r="BZX122" s="11"/>
      <c r="BZY122" s="11"/>
      <c r="BZZ122" s="11"/>
      <c r="CAA122" s="11"/>
      <c r="CAB122" s="11"/>
      <c r="CAC122" s="11"/>
      <c r="CAD122" s="11"/>
      <c r="CAE122" s="11"/>
      <c r="CAF122" s="11"/>
      <c r="CAG122" s="11"/>
      <c r="CAH122" s="11"/>
      <c r="CAI122" s="11"/>
      <c r="CAJ122" s="11"/>
      <c r="CAK122" s="11"/>
      <c r="CAL122" s="11"/>
      <c r="CAM122" s="11"/>
      <c r="CAN122" s="11"/>
      <c r="CAO122" s="11"/>
      <c r="CAP122" s="11"/>
      <c r="CAQ122" s="11"/>
      <c r="CAR122" s="11"/>
      <c r="CAS122" s="11"/>
      <c r="CAT122" s="11"/>
      <c r="CAU122" s="11"/>
      <c r="CAV122" s="11"/>
      <c r="CAW122" s="11"/>
      <c r="CAX122" s="11"/>
      <c r="CAY122" s="11"/>
      <c r="CAZ122" s="11"/>
      <c r="CBA122" s="11"/>
      <c r="CBB122" s="11"/>
      <c r="CBC122" s="11"/>
      <c r="CBD122" s="11"/>
      <c r="CBE122" s="11"/>
      <c r="CBF122" s="11"/>
      <c r="CBG122" s="11"/>
      <c r="CBH122" s="11"/>
      <c r="CBI122" s="11"/>
      <c r="CBJ122" s="11"/>
      <c r="CBK122" s="11"/>
      <c r="CBL122" s="11"/>
      <c r="CBM122" s="11"/>
      <c r="CBN122" s="11"/>
      <c r="CBO122" s="11"/>
      <c r="CBP122" s="11"/>
      <c r="CBQ122" s="11"/>
      <c r="CBR122" s="11"/>
      <c r="CBS122" s="11"/>
      <c r="CBT122" s="11"/>
      <c r="CBU122" s="11"/>
      <c r="CBV122" s="11"/>
      <c r="CBW122" s="11"/>
      <c r="CBX122" s="11"/>
      <c r="CBY122" s="11"/>
      <c r="CBZ122" s="11"/>
      <c r="CCA122" s="11"/>
      <c r="CCB122" s="11"/>
      <c r="CCC122" s="11"/>
      <c r="CCD122" s="11"/>
      <c r="CCE122" s="11"/>
      <c r="CCF122" s="11"/>
      <c r="CCG122" s="11"/>
      <c r="CCH122" s="11"/>
      <c r="CCI122" s="11"/>
      <c r="CCJ122" s="11"/>
      <c r="CCK122" s="11"/>
      <c r="CCL122" s="11"/>
      <c r="CCM122" s="11"/>
      <c r="CCN122" s="11"/>
      <c r="CCO122" s="11"/>
      <c r="CCP122" s="11"/>
      <c r="CCQ122" s="11"/>
      <c r="CCR122" s="11"/>
      <c r="CCS122" s="11"/>
      <c r="CCT122" s="11"/>
      <c r="CCU122" s="11"/>
      <c r="CCV122" s="11"/>
      <c r="CCW122" s="11"/>
      <c r="CCX122" s="11"/>
      <c r="CCY122" s="11"/>
      <c r="CCZ122" s="11"/>
      <c r="CDA122" s="11"/>
      <c r="CDB122" s="11"/>
      <c r="CDC122" s="11"/>
      <c r="CDD122" s="11"/>
      <c r="CDE122" s="11"/>
      <c r="CDF122" s="11"/>
      <c r="CDG122" s="11"/>
      <c r="CDH122" s="11"/>
      <c r="CDI122" s="11"/>
      <c r="CDJ122" s="11"/>
      <c r="CDK122" s="11"/>
      <c r="CDL122" s="11"/>
      <c r="CDM122" s="11"/>
      <c r="CDN122" s="11"/>
      <c r="CDO122" s="11"/>
      <c r="CDP122" s="11"/>
      <c r="CDQ122" s="11"/>
      <c r="CDR122" s="11"/>
      <c r="CDS122" s="11"/>
      <c r="CDT122" s="11"/>
      <c r="CDU122" s="11"/>
      <c r="CDV122" s="11"/>
      <c r="CDW122" s="11"/>
      <c r="CDX122" s="11"/>
      <c r="CDY122" s="11"/>
      <c r="CDZ122" s="11"/>
      <c r="CEA122" s="11"/>
      <c r="CEB122" s="11"/>
      <c r="CEC122" s="11"/>
      <c r="CED122" s="11"/>
      <c r="CEE122" s="11"/>
      <c r="CEF122" s="11"/>
      <c r="CEG122" s="11"/>
      <c r="CEH122" s="11"/>
      <c r="CEI122" s="11"/>
      <c r="CEJ122" s="11"/>
      <c r="CEK122" s="11"/>
      <c r="CEL122" s="11"/>
      <c r="CEM122" s="11"/>
      <c r="CEN122" s="11"/>
      <c r="CEO122" s="11"/>
      <c r="CEP122" s="11"/>
      <c r="CEQ122" s="11"/>
      <c r="CER122" s="11"/>
      <c r="CES122" s="11"/>
      <c r="CET122" s="11"/>
      <c r="CEU122" s="11"/>
      <c r="CEV122" s="11"/>
      <c r="CEW122" s="11"/>
      <c r="CEX122" s="11"/>
      <c r="CEY122" s="11"/>
      <c r="CEZ122" s="11"/>
      <c r="CFA122" s="11"/>
      <c r="CFB122" s="11"/>
      <c r="CFC122" s="11"/>
      <c r="CFD122" s="11"/>
      <c r="CFE122" s="11"/>
      <c r="CFF122" s="11"/>
      <c r="CFG122" s="11"/>
      <c r="CFH122" s="11"/>
      <c r="CFI122" s="11"/>
      <c r="CFJ122" s="11"/>
      <c r="CFK122" s="11"/>
      <c r="CFL122" s="11"/>
      <c r="CFM122" s="11"/>
      <c r="CFN122" s="11"/>
      <c r="CFO122" s="11"/>
      <c r="CFP122" s="11"/>
      <c r="CFQ122" s="11"/>
      <c r="CFR122" s="11"/>
      <c r="CFS122" s="11"/>
      <c r="CFT122" s="11"/>
      <c r="CFU122" s="11"/>
      <c r="CFV122" s="11"/>
      <c r="CFW122" s="11"/>
      <c r="CFX122" s="11"/>
      <c r="CFY122" s="11"/>
      <c r="CFZ122" s="11"/>
      <c r="CGA122" s="11"/>
      <c r="CGB122" s="11"/>
      <c r="CGC122" s="11"/>
      <c r="CGD122" s="11"/>
      <c r="CGE122" s="11"/>
      <c r="CGF122" s="11"/>
      <c r="CGG122" s="11"/>
      <c r="CGH122" s="11"/>
      <c r="CGI122" s="11"/>
      <c r="CGJ122" s="11"/>
      <c r="CGK122" s="11"/>
      <c r="CGL122" s="11"/>
      <c r="CGM122" s="11"/>
      <c r="CGN122" s="11"/>
      <c r="CGO122" s="11"/>
      <c r="CGP122" s="11"/>
      <c r="CGQ122" s="11"/>
      <c r="CGR122" s="11"/>
      <c r="CGS122" s="11"/>
      <c r="CGT122" s="11"/>
      <c r="CGU122" s="11"/>
      <c r="CGV122" s="11"/>
      <c r="CGW122" s="11"/>
      <c r="CGX122" s="11"/>
      <c r="CGY122" s="11"/>
      <c r="CGZ122" s="11"/>
      <c r="CHA122" s="11"/>
      <c r="CHB122" s="11"/>
      <c r="CHC122" s="11"/>
      <c r="CHD122" s="11"/>
      <c r="CHE122" s="11"/>
      <c r="CHF122" s="11"/>
      <c r="CHG122" s="11"/>
      <c r="CHH122" s="11"/>
      <c r="CHI122" s="11"/>
      <c r="CHJ122" s="11"/>
      <c r="CHK122" s="11"/>
      <c r="CHL122" s="11"/>
      <c r="CHM122" s="11"/>
      <c r="CHN122" s="11"/>
      <c r="CHO122" s="11"/>
      <c r="CHP122" s="11"/>
      <c r="CHQ122" s="11"/>
      <c r="CHR122" s="11"/>
      <c r="CHS122" s="11"/>
      <c r="CHT122" s="11"/>
      <c r="CHU122" s="11"/>
      <c r="CHV122" s="11"/>
      <c r="CHW122" s="11"/>
      <c r="CHX122" s="11"/>
      <c r="CHY122" s="11"/>
      <c r="CHZ122" s="11"/>
      <c r="CIA122" s="11"/>
      <c r="CIB122" s="11"/>
      <c r="CIC122" s="11"/>
      <c r="CID122" s="11"/>
      <c r="CIE122" s="11"/>
      <c r="CIF122" s="11"/>
      <c r="CIG122" s="11"/>
      <c r="CIH122" s="11"/>
      <c r="CII122" s="11"/>
      <c r="CIJ122" s="11"/>
      <c r="CIK122" s="11"/>
      <c r="CIL122" s="11"/>
      <c r="CIM122" s="11"/>
      <c r="CIN122" s="11"/>
      <c r="CIO122" s="11"/>
      <c r="CIP122" s="11"/>
      <c r="CIQ122" s="11"/>
      <c r="CIR122" s="11"/>
      <c r="CIS122" s="11"/>
      <c r="CIT122" s="11"/>
      <c r="CIU122" s="11"/>
      <c r="CIV122" s="11"/>
      <c r="CIW122" s="11"/>
      <c r="CIX122" s="11"/>
      <c r="CIY122" s="11"/>
      <c r="CIZ122" s="11"/>
      <c r="CJA122" s="11"/>
      <c r="CJB122" s="11"/>
      <c r="CJC122" s="11"/>
      <c r="CJD122" s="11"/>
      <c r="CJE122" s="11"/>
      <c r="CJF122" s="11"/>
      <c r="CJG122" s="11"/>
      <c r="CJH122" s="11"/>
      <c r="CJI122" s="11"/>
      <c r="CJJ122" s="11"/>
      <c r="CJK122" s="11"/>
      <c r="CJL122" s="11"/>
      <c r="CJM122" s="11"/>
      <c r="CJN122" s="11"/>
      <c r="CJO122" s="11"/>
      <c r="CJP122" s="11"/>
      <c r="CJQ122" s="11"/>
      <c r="CJR122" s="11"/>
      <c r="CJS122" s="11"/>
      <c r="CJT122" s="11"/>
      <c r="CJU122" s="11"/>
      <c r="CJV122" s="11"/>
      <c r="CJW122" s="11"/>
      <c r="CJX122" s="11"/>
      <c r="CJY122" s="11"/>
      <c r="CJZ122" s="11"/>
      <c r="CKA122" s="11"/>
      <c r="CKB122" s="11"/>
      <c r="CKC122" s="11"/>
      <c r="CKD122" s="11"/>
      <c r="CKE122" s="11"/>
      <c r="CKF122" s="11"/>
      <c r="CKG122" s="11"/>
      <c r="CKH122" s="11"/>
      <c r="CKI122" s="11"/>
      <c r="CKJ122" s="11"/>
      <c r="CKK122" s="11"/>
      <c r="CKL122" s="11"/>
      <c r="CKM122" s="11"/>
      <c r="CKN122" s="11"/>
      <c r="CKO122" s="11"/>
      <c r="CKP122" s="11"/>
      <c r="CKQ122" s="11"/>
      <c r="CKR122" s="11"/>
      <c r="CKS122" s="11"/>
      <c r="CKT122" s="11"/>
      <c r="CKU122" s="11"/>
      <c r="CKV122" s="11"/>
      <c r="CKW122" s="11"/>
      <c r="CKX122" s="11"/>
      <c r="CKY122" s="11"/>
      <c r="CKZ122" s="11"/>
      <c r="CLA122" s="11"/>
      <c r="CLB122" s="11"/>
      <c r="CLC122" s="11"/>
      <c r="CLD122" s="11"/>
      <c r="CLE122" s="11"/>
      <c r="CLF122" s="11"/>
      <c r="CLG122" s="11"/>
      <c r="CLH122" s="11"/>
      <c r="CLI122" s="11"/>
      <c r="CLJ122" s="11"/>
      <c r="CLK122" s="11"/>
      <c r="CLL122" s="11"/>
      <c r="CLM122" s="11"/>
      <c r="CLN122" s="11"/>
      <c r="CLO122" s="11"/>
      <c r="CLP122" s="11"/>
      <c r="CLQ122" s="11"/>
      <c r="CLR122" s="11"/>
      <c r="CLS122" s="11"/>
      <c r="CLT122" s="11"/>
      <c r="CLU122" s="11"/>
      <c r="CLV122" s="11"/>
      <c r="CLW122" s="11"/>
      <c r="CLX122" s="11"/>
      <c r="CLY122" s="11"/>
      <c r="CLZ122" s="11"/>
      <c r="CMA122" s="11"/>
      <c r="CMB122" s="11"/>
      <c r="CMC122" s="11"/>
      <c r="CMD122" s="11"/>
      <c r="CME122" s="11"/>
      <c r="CMF122" s="11"/>
      <c r="CMG122" s="11"/>
      <c r="CMH122" s="11"/>
      <c r="CMI122" s="11"/>
      <c r="CMJ122" s="11"/>
      <c r="CMK122" s="11"/>
      <c r="CML122" s="11"/>
      <c r="CMM122" s="11"/>
      <c r="CMN122" s="11"/>
      <c r="CMO122" s="11"/>
      <c r="CMP122" s="11"/>
      <c r="CMQ122" s="11"/>
      <c r="CMR122" s="11"/>
      <c r="CMS122" s="11"/>
      <c r="CMT122" s="11"/>
      <c r="CMU122" s="11"/>
      <c r="CMV122" s="11"/>
      <c r="CMW122" s="11"/>
      <c r="CMX122" s="11"/>
      <c r="CMY122" s="11"/>
      <c r="CMZ122" s="11"/>
      <c r="CNA122" s="11"/>
      <c r="CNB122" s="11"/>
      <c r="CNC122" s="11"/>
      <c r="CND122" s="11"/>
      <c r="CNE122" s="11"/>
      <c r="CNF122" s="11"/>
      <c r="CNG122" s="11"/>
      <c r="CNH122" s="11"/>
      <c r="CNI122" s="11"/>
      <c r="CNJ122" s="11"/>
      <c r="CNK122" s="11"/>
      <c r="CNL122" s="11"/>
      <c r="CNM122" s="11"/>
      <c r="CNN122" s="11"/>
      <c r="CNO122" s="11"/>
      <c r="CNP122" s="11"/>
      <c r="CNQ122" s="11"/>
      <c r="CNR122" s="11"/>
      <c r="CNS122" s="11"/>
      <c r="CNT122" s="11"/>
      <c r="CNU122" s="11"/>
      <c r="CNV122" s="11"/>
      <c r="CNW122" s="11"/>
      <c r="CNX122" s="11"/>
      <c r="CNY122" s="11"/>
      <c r="CNZ122" s="11"/>
      <c r="COA122" s="11"/>
      <c r="COB122" s="11"/>
      <c r="COC122" s="11"/>
      <c r="COD122" s="11"/>
      <c r="COE122" s="11"/>
      <c r="COF122" s="11"/>
      <c r="COG122" s="11"/>
      <c r="COH122" s="11"/>
      <c r="COI122" s="11"/>
      <c r="COJ122" s="11"/>
      <c r="COK122" s="11"/>
      <c r="COL122" s="11"/>
      <c r="COM122" s="11"/>
      <c r="CON122" s="11"/>
      <c r="COO122" s="11"/>
      <c r="COP122" s="11"/>
      <c r="COQ122" s="11"/>
      <c r="COR122" s="11"/>
      <c r="COS122" s="11"/>
      <c r="COT122" s="11"/>
      <c r="COU122" s="11"/>
      <c r="COV122" s="11"/>
      <c r="COW122" s="11"/>
      <c r="COX122" s="11"/>
      <c r="COY122" s="11"/>
      <c r="COZ122" s="11"/>
      <c r="CPA122" s="11"/>
      <c r="CPB122" s="11"/>
      <c r="CPC122" s="11"/>
      <c r="CPD122" s="11"/>
      <c r="CPE122" s="11"/>
      <c r="CPF122" s="11"/>
      <c r="CPG122" s="11"/>
      <c r="CPH122" s="11"/>
      <c r="CPI122" s="11"/>
      <c r="CPJ122" s="11"/>
      <c r="CPK122" s="11"/>
      <c r="CPL122" s="11"/>
      <c r="CPM122" s="11"/>
      <c r="CPN122" s="11"/>
      <c r="CPO122" s="11"/>
      <c r="CPP122" s="11"/>
      <c r="CPQ122" s="11"/>
      <c r="CPR122" s="11"/>
      <c r="CPS122" s="11"/>
      <c r="CPT122" s="11"/>
      <c r="CPU122" s="11"/>
      <c r="CPV122" s="11"/>
      <c r="CPW122" s="11"/>
      <c r="CPX122" s="11"/>
      <c r="CPY122" s="11"/>
      <c r="CPZ122" s="11"/>
      <c r="CQA122" s="11"/>
      <c r="CQB122" s="11"/>
      <c r="CQC122" s="11"/>
      <c r="CQD122" s="11"/>
      <c r="CQE122" s="11"/>
      <c r="CQF122" s="11"/>
      <c r="CQG122" s="11"/>
      <c r="CQH122" s="11"/>
      <c r="CQI122" s="11"/>
      <c r="CQJ122" s="11"/>
      <c r="CQK122" s="11"/>
      <c r="CQL122" s="11"/>
      <c r="CQM122" s="11"/>
      <c r="CQN122" s="11"/>
      <c r="CQO122" s="11"/>
      <c r="CQP122" s="11"/>
      <c r="CQQ122" s="11"/>
      <c r="CQR122" s="11"/>
      <c r="CQS122" s="11"/>
      <c r="CQT122" s="11"/>
      <c r="CQU122" s="11"/>
      <c r="CQV122" s="11"/>
      <c r="CQW122" s="11"/>
      <c r="CQX122" s="11"/>
      <c r="CQY122" s="11"/>
      <c r="CQZ122" s="11"/>
      <c r="CRA122" s="11"/>
      <c r="CRB122" s="11"/>
      <c r="CRC122" s="11"/>
      <c r="CRD122" s="11"/>
      <c r="CRE122" s="11"/>
      <c r="CRF122" s="11"/>
      <c r="CRG122" s="11"/>
      <c r="CRH122" s="11"/>
      <c r="CRI122" s="11"/>
      <c r="CRJ122" s="11"/>
      <c r="CRK122" s="11"/>
      <c r="CRL122" s="11"/>
      <c r="CRM122" s="11"/>
      <c r="CRN122" s="11"/>
      <c r="CRO122" s="11"/>
      <c r="CRP122" s="11"/>
      <c r="CRQ122" s="11"/>
      <c r="CRR122" s="11"/>
      <c r="CRS122" s="11"/>
      <c r="CRT122" s="11"/>
      <c r="CRU122" s="11"/>
      <c r="CRV122" s="11"/>
      <c r="CRW122" s="11"/>
      <c r="CRX122" s="11"/>
      <c r="CRY122" s="11"/>
      <c r="CRZ122" s="11"/>
      <c r="CSA122" s="11"/>
      <c r="CSB122" s="11"/>
      <c r="CSC122" s="11"/>
      <c r="CSD122" s="11"/>
      <c r="CSE122" s="11"/>
      <c r="CSF122" s="11"/>
      <c r="CSG122" s="11"/>
      <c r="CSH122" s="11"/>
      <c r="CSI122" s="11"/>
      <c r="CSJ122" s="11"/>
      <c r="CSK122" s="11"/>
      <c r="CSL122" s="11"/>
      <c r="CSM122" s="11"/>
      <c r="CSN122" s="11"/>
      <c r="CSO122" s="11"/>
      <c r="CSP122" s="11"/>
      <c r="CSQ122" s="11"/>
      <c r="CSR122" s="11"/>
      <c r="CSS122" s="11"/>
      <c r="CST122" s="11"/>
      <c r="CSU122" s="11"/>
      <c r="CSV122" s="11"/>
      <c r="CSW122" s="11"/>
      <c r="CSX122" s="11"/>
      <c r="CSY122" s="11"/>
      <c r="CSZ122" s="11"/>
      <c r="CTA122" s="11"/>
      <c r="CTB122" s="11"/>
      <c r="CTC122" s="11"/>
      <c r="CTD122" s="11"/>
      <c r="CTE122" s="11"/>
      <c r="CTF122" s="11"/>
      <c r="CTG122" s="11"/>
      <c r="CTH122" s="11"/>
      <c r="CTI122" s="11"/>
      <c r="CTJ122" s="11"/>
      <c r="CTK122" s="11"/>
      <c r="CTL122" s="11"/>
      <c r="CTM122" s="11"/>
      <c r="CTN122" s="11"/>
      <c r="CTO122" s="11"/>
      <c r="CTP122" s="11"/>
      <c r="CTQ122" s="11"/>
      <c r="CTR122" s="11"/>
      <c r="CTS122" s="11"/>
      <c r="CTT122" s="11"/>
      <c r="CTU122" s="11"/>
      <c r="CTV122" s="11"/>
      <c r="CTW122" s="11"/>
      <c r="CTX122" s="11"/>
      <c r="CTY122" s="11"/>
      <c r="CTZ122" s="11"/>
      <c r="CUA122" s="11"/>
      <c r="CUB122" s="11"/>
      <c r="CUC122" s="11"/>
      <c r="CUD122" s="11"/>
      <c r="CUE122" s="11"/>
      <c r="CUF122" s="11"/>
      <c r="CUG122" s="11"/>
      <c r="CUH122" s="11"/>
      <c r="CUI122" s="11"/>
      <c r="CUJ122" s="11"/>
      <c r="CUK122" s="11"/>
      <c r="CUL122" s="11"/>
      <c r="CUM122" s="11"/>
      <c r="CUN122" s="11"/>
      <c r="CUO122" s="11"/>
      <c r="CUP122" s="11"/>
      <c r="CUQ122" s="11"/>
      <c r="CUR122" s="11"/>
      <c r="CUS122" s="11"/>
      <c r="CUT122" s="11"/>
      <c r="CUU122" s="11"/>
      <c r="CUV122" s="11"/>
      <c r="CUW122" s="11"/>
      <c r="CUX122" s="11"/>
      <c r="CUY122" s="11"/>
      <c r="CUZ122" s="11"/>
      <c r="CVA122" s="11"/>
      <c r="CVB122" s="11"/>
      <c r="CVC122" s="11"/>
      <c r="CVD122" s="11"/>
      <c r="CVE122" s="11"/>
      <c r="CVF122" s="11"/>
      <c r="CVG122" s="11"/>
      <c r="CVH122" s="11"/>
      <c r="CVI122" s="11"/>
      <c r="CVJ122" s="11"/>
      <c r="CVK122" s="11"/>
      <c r="CVL122" s="11"/>
      <c r="CVM122" s="11"/>
      <c r="CVN122" s="11"/>
      <c r="CVO122" s="11"/>
      <c r="CVP122" s="11"/>
      <c r="CVQ122" s="11"/>
      <c r="CVR122" s="11"/>
      <c r="CVS122" s="11"/>
      <c r="CVT122" s="11"/>
      <c r="CVU122" s="11"/>
      <c r="CVV122" s="11"/>
      <c r="CVW122" s="11"/>
      <c r="CVX122" s="11"/>
      <c r="CVY122" s="11"/>
      <c r="CVZ122" s="11"/>
      <c r="CWA122" s="11"/>
      <c r="CWB122" s="11"/>
      <c r="CWC122" s="11"/>
      <c r="CWD122" s="11"/>
      <c r="CWE122" s="11"/>
      <c r="CWF122" s="11"/>
      <c r="CWG122" s="11"/>
      <c r="CWH122" s="11"/>
      <c r="CWI122" s="11"/>
      <c r="CWJ122" s="11"/>
      <c r="CWK122" s="11"/>
      <c r="CWL122" s="11"/>
      <c r="CWM122" s="11"/>
      <c r="CWN122" s="11"/>
      <c r="CWO122" s="11"/>
      <c r="CWP122" s="11"/>
      <c r="CWQ122" s="11"/>
      <c r="CWR122" s="11"/>
      <c r="CWS122" s="11"/>
      <c r="CWT122" s="11"/>
      <c r="CWU122" s="11"/>
      <c r="CWV122" s="11"/>
      <c r="CWW122" s="11"/>
      <c r="CWX122" s="11"/>
      <c r="CWY122" s="11"/>
      <c r="CWZ122" s="11"/>
      <c r="CXA122" s="11"/>
      <c r="CXB122" s="11"/>
      <c r="CXC122" s="11"/>
      <c r="CXD122" s="11"/>
      <c r="CXE122" s="11"/>
      <c r="CXF122" s="11"/>
      <c r="CXG122" s="11"/>
      <c r="CXH122" s="11"/>
      <c r="CXI122" s="11"/>
      <c r="CXJ122" s="11"/>
      <c r="CXK122" s="11"/>
      <c r="CXL122" s="11"/>
      <c r="CXM122" s="11"/>
      <c r="CXN122" s="11"/>
      <c r="CXO122" s="11"/>
      <c r="CXP122" s="11"/>
      <c r="CXQ122" s="11"/>
      <c r="CXR122" s="11"/>
      <c r="CXS122" s="11"/>
      <c r="CXT122" s="11"/>
      <c r="CXU122" s="11"/>
      <c r="CXV122" s="11"/>
      <c r="CXW122" s="11"/>
      <c r="CXX122" s="11"/>
      <c r="CXY122" s="11"/>
      <c r="CXZ122" s="11"/>
      <c r="CYA122" s="11"/>
      <c r="CYB122" s="11"/>
      <c r="CYC122" s="11"/>
      <c r="CYD122" s="11"/>
      <c r="CYE122" s="11"/>
      <c r="CYF122" s="11"/>
      <c r="CYG122" s="11"/>
      <c r="CYH122" s="11"/>
      <c r="CYI122" s="11"/>
      <c r="CYJ122" s="11"/>
      <c r="CYK122" s="11"/>
      <c r="CYL122" s="11"/>
      <c r="CYM122" s="11"/>
      <c r="CYN122" s="11"/>
      <c r="CYO122" s="11"/>
      <c r="CYP122" s="11"/>
      <c r="CYQ122" s="11"/>
      <c r="CYR122" s="11"/>
      <c r="CYS122" s="11"/>
      <c r="CYT122" s="11"/>
      <c r="CYU122" s="11"/>
      <c r="CYV122" s="11"/>
      <c r="CYW122" s="11"/>
      <c r="CYX122" s="11"/>
      <c r="CYY122" s="11"/>
      <c r="CYZ122" s="11"/>
      <c r="CZA122" s="11"/>
      <c r="CZB122" s="11"/>
      <c r="CZC122" s="11"/>
      <c r="CZD122" s="11"/>
      <c r="CZE122" s="11"/>
      <c r="CZF122" s="11"/>
      <c r="CZG122" s="11"/>
      <c r="CZH122" s="11"/>
      <c r="CZI122" s="11"/>
      <c r="CZJ122" s="11"/>
      <c r="CZK122" s="11"/>
      <c r="CZL122" s="11"/>
      <c r="CZM122" s="11"/>
      <c r="CZN122" s="11"/>
      <c r="CZO122" s="11"/>
      <c r="CZP122" s="11"/>
      <c r="CZQ122" s="11"/>
      <c r="CZR122" s="11"/>
      <c r="CZS122" s="11"/>
      <c r="CZT122" s="11"/>
      <c r="CZU122" s="11"/>
      <c r="CZV122" s="11"/>
      <c r="CZW122" s="11"/>
      <c r="CZX122" s="11"/>
      <c r="CZY122" s="11"/>
      <c r="CZZ122" s="11"/>
      <c r="DAA122" s="11"/>
      <c r="DAB122" s="11"/>
      <c r="DAC122" s="11"/>
      <c r="DAD122" s="11"/>
      <c r="DAE122" s="11"/>
      <c r="DAF122" s="11"/>
      <c r="DAG122" s="11"/>
      <c r="DAH122" s="11"/>
      <c r="DAI122" s="11"/>
      <c r="DAJ122" s="11"/>
      <c r="DAK122" s="11"/>
      <c r="DAL122" s="11"/>
      <c r="DAM122" s="11"/>
      <c r="DAN122" s="11"/>
      <c r="DAO122" s="11"/>
      <c r="DAP122" s="11"/>
      <c r="DAQ122" s="11"/>
      <c r="DAR122" s="11"/>
      <c r="DAS122" s="11"/>
      <c r="DAT122" s="11"/>
      <c r="DAU122" s="11"/>
      <c r="DAV122" s="11"/>
      <c r="DAW122" s="11"/>
      <c r="DAX122" s="11"/>
      <c r="DAY122" s="11"/>
      <c r="DAZ122" s="11"/>
      <c r="DBA122" s="11"/>
      <c r="DBB122" s="11"/>
      <c r="DBC122" s="11"/>
      <c r="DBD122" s="11"/>
      <c r="DBE122" s="11"/>
      <c r="DBF122" s="11"/>
      <c r="DBG122" s="11"/>
      <c r="DBH122" s="11"/>
      <c r="DBI122" s="11"/>
      <c r="DBJ122" s="11"/>
      <c r="DBK122" s="11"/>
      <c r="DBL122" s="11"/>
      <c r="DBM122" s="11"/>
      <c r="DBN122" s="11"/>
      <c r="DBO122" s="11"/>
      <c r="DBP122" s="11"/>
      <c r="DBQ122" s="11"/>
      <c r="DBR122" s="11"/>
      <c r="DBS122" s="11"/>
      <c r="DBT122" s="11"/>
      <c r="DBU122" s="11"/>
      <c r="DBV122" s="11"/>
      <c r="DBW122" s="11"/>
      <c r="DBX122" s="11"/>
      <c r="DBY122" s="11"/>
      <c r="DBZ122" s="11"/>
      <c r="DCA122" s="11"/>
      <c r="DCB122" s="11"/>
      <c r="DCC122" s="11"/>
      <c r="DCD122" s="11"/>
      <c r="DCE122" s="11"/>
      <c r="DCF122" s="11"/>
      <c r="DCG122" s="11"/>
      <c r="DCH122" s="11"/>
      <c r="DCI122" s="11"/>
      <c r="DCJ122" s="11"/>
      <c r="DCK122" s="11"/>
      <c r="DCL122" s="11"/>
      <c r="DCM122" s="11"/>
      <c r="DCN122" s="11"/>
      <c r="DCO122" s="11"/>
      <c r="DCP122" s="11"/>
      <c r="DCQ122" s="11"/>
      <c r="DCR122" s="11"/>
      <c r="DCS122" s="11"/>
      <c r="DCT122" s="11"/>
      <c r="DCU122" s="11"/>
      <c r="DCV122" s="11"/>
      <c r="DCW122" s="11"/>
      <c r="DCX122" s="11"/>
      <c r="DCY122" s="11"/>
      <c r="DCZ122" s="11"/>
      <c r="DDA122" s="11"/>
      <c r="DDB122" s="11"/>
      <c r="DDC122" s="11"/>
      <c r="DDD122" s="11"/>
      <c r="DDE122" s="11"/>
      <c r="DDF122" s="11"/>
      <c r="DDG122" s="11"/>
      <c r="DDH122" s="11"/>
      <c r="DDI122" s="11"/>
      <c r="DDJ122" s="11"/>
      <c r="DDK122" s="11"/>
      <c r="DDL122" s="11"/>
      <c r="DDM122" s="11"/>
      <c r="DDN122" s="11"/>
      <c r="DDO122" s="11"/>
      <c r="DDP122" s="11"/>
      <c r="DDQ122" s="11"/>
      <c r="DDR122" s="11"/>
      <c r="DDS122" s="11"/>
      <c r="DDT122" s="11"/>
      <c r="DDU122" s="11"/>
      <c r="DDV122" s="11"/>
      <c r="DDW122" s="11"/>
      <c r="DDX122" s="11"/>
      <c r="DDY122" s="11"/>
      <c r="DDZ122" s="11"/>
      <c r="DEA122" s="11"/>
      <c r="DEB122" s="11"/>
      <c r="DEC122" s="11"/>
      <c r="DED122" s="11"/>
      <c r="DEE122" s="11"/>
      <c r="DEF122" s="11"/>
      <c r="DEG122" s="11"/>
      <c r="DEH122" s="11"/>
      <c r="DEI122" s="11"/>
      <c r="DEJ122" s="11"/>
      <c r="DEK122" s="11"/>
      <c r="DEL122" s="11"/>
      <c r="DEM122" s="11"/>
      <c r="DEN122" s="11"/>
      <c r="DEO122" s="11"/>
      <c r="DEP122" s="11"/>
      <c r="DEQ122" s="11"/>
      <c r="DER122" s="11"/>
      <c r="DES122" s="11"/>
      <c r="DET122" s="11"/>
      <c r="DEU122" s="11"/>
      <c r="DEV122" s="11"/>
      <c r="DEW122" s="11"/>
      <c r="DEX122" s="11"/>
      <c r="DEY122" s="11"/>
      <c r="DEZ122" s="11"/>
      <c r="DFA122" s="11"/>
      <c r="DFB122" s="11"/>
      <c r="DFC122" s="11"/>
      <c r="DFD122" s="11"/>
      <c r="DFE122" s="11"/>
      <c r="DFF122" s="11"/>
      <c r="DFG122" s="11"/>
      <c r="DFH122" s="11"/>
      <c r="DFI122" s="11"/>
      <c r="DFJ122" s="11"/>
      <c r="DFK122" s="11"/>
      <c r="DFL122" s="11"/>
      <c r="DFM122" s="11"/>
      <c r="DFN122" s="11"/>
      <c r="DFO122" s="11"/>
      <c r="DFP122" s="11"/>
      <c r="DFQ122" s="11"/>
      <c r="DFR122" s="11"/>
      <c r="DFS122" s="11"/>
      <c r="DFT122" s="11"/>
      <c r="DFU122" s="11"/>
      <c r="DFV122" s="11"/>
      <c r="DFW122" s="11"/>
      <c r="DFX122" s="11"/>
      <c r="DFY122" s="11"/>
      <c r="DFZ122" s="11"/>
      <c r="DGA122" s="11"/>
      <c r="DGB122" s="11"/>
      <c r="DGC122" s="11"/>
      <c r="DGD122" s="11"/>
      <c r="DGE122" s="11"/>
      <c r="DGF122" s="11"/>
      <c r="DGG122" s="11"/>
      <c r="DGH122" s="11"/>
      <c r="DGI122" s="11"/>
      <c r="DGJ122" s="11"/>
      <c r="DGK122" s="11"/>
      <c r="DGL122" s="11"/>
      <c r="DGM122" s="11"/>
      <c r="DGN122" s="11"/>
      <c r="DGO122" s="11"/>
      <c r="DGP122" s="11"/>
      <c r="DGQ122" s="11"/>
      <c r="DGR122" s="11"/>
      <c r="DGS122" s="11"/>
      <c r="DGT122" s="11"/>
      <c r="DGU122" s="11"/>
      <c r="DGV122" s="11"/>
      <c r="DGW122" s="11"/>
      <c r="DGX122" s="11"/>
      <c r="DGY122" s="11"/>
      <c r="DGZ122" s="11"/>
      <c r="DHA122" s="11"/>
      <c r="DHB122" s="11"/>
      <c r="DHC122" s="11"/>
      <c r="DHD122" s="11"/>
      <c r="DHE122" s="11"/>
      <c r="DHF122" s="11"/>
      <c r="DHG122" s="11"/>
      <c r="DHH122" s="11"/>
      <c r="DHI122" s="11"/>
      <c r="DHJ122" s="11"/>
      <c r="DHK122" s="11"/>
      <c r="DHL122" s="11"/>
      <c r="DHM122" s="11"/>
      <c r="DHN122" s="11"/>
      <c r="DHO122" s="11"/>
      <c r="DHP122" s="11"/>
      <c r="DHQ122" s="11"/>
      <c r="DHR122" s="11"/>
      <c r="DHS122" s="11"/>
      <c r="DHT122" s="11"/>
      <c r="DHU122" s="11"/>
      <c r="DHV122" s="11"/>
      <c r="DHW122" s="11"/>
      <c r="DHX122" s="11"/>
      <c r="DHY122" s="11"/>
      <c r="DHZ122" s="11"/>
      <c r="DIA122" s="11"/>
      <c r="DIB122" s="11"/>
      <c r="DIC122" s="11"/>
      <c r="DID122" s="11"/>
      <c r="DIE122" s="11"/>
      <c r="DIF122" s="11"/>
      <c r="DIG122" s="11"/>
      <c r="DIH122" s="11"/>
      <c r="DII122" s="11"/>
      <c r="DIJ122" s="11"/>
      <c r="DIK122" s="11"/>
      <c r="DIL122" s="11"/>
      <c r="DIM122" s="11"/>
      <c r="DIN122" s="11"/>
      <c r="DIO122" s="11"/>
      <c r="DIP122" s="11"/>
      <c r="DIQ122" s="11"/>
      <c r="DIR122" s="11"/>
      <c r="DIS122" s="11"/>
      <c r="DIT122" s="11"/>
      <c r="DIU122" s="11"/>
      <c r="DIV122" s="11"/>
      <c r="DIW122" s="11"/>
      <c r="DIX122" s="11"/>
      <c r="DIY122" s="11"/>
      <c r="DIZ122" s="11"/>
      <c r="DJA122" s="11"/>
      <c r="DJB122" s="11"/>
      <c r="DJC122" s="11"/>
      <c r="DJD122" s="11"/>
      <c r="DJE122" s="11"/>
      <c r="DJF122" s="11"/>
      <c r="DJG122" s="11"/>
      <c r="DJH122" s="11"/>
      <c r="DJI122" s="11"/>
      <c r="DJJ122" s="11"/>
      <c r="DJK122" s="11"/>
      <c r="DJL122" s="11"/>
      <c r="DJM122" s="11"/>
      <c r="DJN122" s="11"/>
      <c r="DJO122" s="11"/>
      <c r="DJP122" s="11"/>
      <c r="DJQ122" s="11"/>
      <c r="DJR122" s="11"/>
      <c r="DJS122" s="11"/>
      <c r="DJT122" s="11"/>
      <c r="DJU122" s="11"/>
      <c r="DJV122" s="11"/>
      <c r="DJW122" s="11"/>
      <c r="DJX122" s="11"/>
      <c r="DJY122" s="11"/>
      <c r="DJZ122" s="11"/>
      <c r="DKA122" s="11"/>
      <c r="DKB122" s="11"/>
      <c r="DKC122" s="11"/>
      <c r="DKD122" s="11"/>
      <c r="DKE122" s="11"/>
      <c r="DKF122" s="11"/>
      <c r="DKG122" s="11"/>
      <c r="DKH122" s="11"/>
      <c r="DKI122" s="11"/>
      <c r="DKJ122" s="11"/>
      <c r="DKK122" s="11"/>
      <c r="DKL122" s="11"/>
      <c r="DKM122" s="11"/>
      <c r="DKN122" s="11"/>
      <c r="DKO122" s="11"/>
      <c r="DKP122" s="11"/>
      <c r="DKQ122" s="11"/>
      <c r="DKR122" s="11"/>
      <c r="DKS122" s="11"/>
      <c r="DKT122" s="11"/>
      <c r="DKU122" s="11"/>
      <c r="DKV122" s="11"/>
      <c r="DKW122" s="11"/>
      <c r="DKX122" s="11"/>
      <c r="DKY122" s="11"/>
      <c r="DKZ122" s="11"/>
      <c r="DLA122" s="11"/>
      <c r="DLB122" s="11"/>
      <c r="DLC122" s="11"/>
      <c r="DLD122" s="11"/>
      <c r="DLE122" s="11"/>
      <c r="DLF122" s="11"/>
      <c r="DLG122" s="11"/>
      <c r="DLH122" s="11"/>
      <c r="DLI122" s="11"/>
      <c r="DLJ122" s="11"/>
      <c r="DLK122" s="11"/>
      <c r="DLL122" s="11"/>
      <c r="DLM122" s="11"/>
      <c r="DLN122" s="11"/>
      <c r="DLO122" s="11"/>
      <c r="DLP122" s="11"/>
      <c r="DLQ122" s="11"/>
      <c r="DLR122" s="11"/>
      <c r="DLS122" s="11"/>
      <c r="DLT122" s="11"/>
      <c r="DLU122" s="11"/>
      <c r="DLV122" s="11"/>
      <c r="DLW122" s="11"/>
      <c r="DLX122" s="11"/>
      <c r="DLY122" s="11"/>
      <c r="DLZ122" s="11"/>
      <c r="DMA122" s="11"/>
      <c r="DMB122" s="11"/>
      <c r="DMC122" s="11"/>
      <c r="DMD122" s="11"/>
      <c r="DME122" s="11"/>
      <c r="DMF122" s="11"/>
      <c r="DMG122" s="11"/>
      <c r="DMH122" s="11"/>
      <c r="DMI122" s="11"/>
      <c r="DMJ122" s="11"/>
      <c r="DMK122" s="11"/>
      <c r="DML122" s="11"/>
      <c r="DMM122" s="11"/>
      <c r="DMN122" s="11"/>
      <c r="DMO122" s="11"/>
      <c r="DMP122" s="11"/>
      <c r="DMQ122" s="11"/>
      <c r="DMR122" s="11"/>
      <c r="DMS122" s="11"/>
      <c r="DMT122" s="11"/>
      <c r="DMU122" s="11"/>
      <c r="DMV122" s="11"/>
      <c r="DMW122" s="11"/>
      <c r="DMX122" s="11"/>
      <c r="DMY122" s="11"/>
      <c r="DMZ122" s="11"/>
      <c r="DNA122" s="11"/>
      <c r="DNB122" s="11"/>
      <c r="DNC122" s="11"/>
      <c r="DND122" s="11"/>
      <c r="DNE122" s="11"/>
      <c r="DNF122" s="11"/>
      <c r="DNG122" s="11"/>
      <c r="DNH122" s="11"/>
      <c r="DNI122" s="11"/>
      <c r="DNJ122" s="11"/>
      <c r="DNK122" s="11"/>
      <c r="DNL122" s="11"/>
      <c r="DNM122" s="11"/>
      <c r="DNN122" s="11"/>
      <c r="DNO122" s="11"/>
      <c r="DNP122" s="11"/>
      <c r="DNQ122" s="11"/>
      <c r="DNR122" s="11"/>
      <c r="DNS122" s="11"/>
      <c r="DNT122" s="11"/>
      <c r="DNU122" s="11"/>
      <c r="DNV122" s="11"/>
      <c r="DNW122" s="11"/>
      <c r="DNX122" s="11"/>
      <c r="DNY122" s="11"/>
      <c r="DNZ122" s="11"/>
      <c r="DOA122" s="11"/>
      <c r="DOB122" s="11"/>
      <c r="DOC122" s="11"/>
      <c r="DOD122" s="11"/>
      <c r="DOE122" s="11"/>
      <c r="DOF122" s="11"/>
      <c r="DOG122" s="11"/>
      <c r="DOH122" s="11"/>
      <c r="DOI122" s="11"/>
      <c r="DOJ122" s="11"/>
      <c r="DOK122" s="11"/>
      <c r="DOL122" s="11"/>
      <c r="DOM122" s="11"/>
      <c r="DON122" s="11"/>
      <c r="DOO122" s="11"/>
      <c r="DOP122" s="11"/>
      <c r="DOQ122" s="11"/>
      <c r="DOR122" s="11"/>
      <c r="DOS122" s="11"/>
      <c r="DOT122" s="11"/>
      <c r="DOU122" s="11"/>
      <c r="DOV122" s="11"/>
      <c r="DOW122" s="11"/>
      <c r="DOX122" s="11"/>
      <c r="DOY122" s="11"/>
      <c r="DOZ122" s="11"/>
      <c r="DPA122" s="11"/>
      <c r="DPB122" s="11"/>
      <c r="DPC122" s="11"/>
      <c r="DPD122" s="11"/>
      <c r="DPE122" s="11"/>
      <c r="DPF122" s="11"/>
      <c r="DPG122" s="11"/>
      <c r="DPH122" s="11"/>
      <c r="DPI122" s="11"/>
      <c r="DPJ122" s="11"/>
      <c r="DPK122" s="11"/>
      <c r="DPL122" s="11"/>
      <c r="DPM122" s="11"/>
      <c r="DPN122" s="11"/>
      <c r="DPO122" s="11"/>
      <c r="DPP122" s="11"/>
      <c r="DPQ122" s="11"/>
      <c r="DPR122" s="11"/>
      <c r="DPS122" s="11"/>
      <c r="DPT122" s="11"/>
      <c r="DPU122" s="11"/>
      <c r="DPV122" s="11"/>
      <c r="DPW122" s="11"/>
      <c r="DPX122" s="11"/>
      <c r="DPY122" s="11"/>
      <c r="DPZ122" s="11"/>
      <c r="DQA122" s="11"/>
      <c r="DQB122" s="11"/>
      <c r="DQC122" s="11"/>
      <c r="DQD122" s="11"/>
      <c r="DQE122" s="11"/>
      <c r="DQF122" s="11"/>
      <c r="DQG122" s="11"/>
      <c r="DQH122" s="11"/>
      <c r="DQI122" s="11"/>
      <c r="DQJ122" s="11"/>
      <c r="DQK122" s="11"/>
      <c r="DQL122" s="11"/>
      <c r="DQM122" s="11"/>
      <c r="DQN122" s="11"/>
      <c r="DQO122" s="11"/>
      <c r="DQP122" s="11"/>
      <c r="DQQ122" s="11"/>
      <c r="DQR122" s="11"/>
      <c r="DQS122" s="11"/>
      <c r="DQT122" s="11"/>
      <c r="DQU122" s="11"/>
      <c r="DQV122" s="11"/>
      <c r="DQW122" s="11"/>
      <c r="DQX122" s="11"/>
      <c r="DQY122" s="11"/>
      <c r="DQZ122" s="11"/>
      <c r="DRA122" s="11"/>
      <c r="DRB122" s="11"/>
      <c r="DRC122" s="11"/>
      <c r="DRD122" s="11"/>
      <c r="DRE122" s="11"/>
      <c r="DRF122" s="11"/>
      <c r="DRG122" s="11"/>
      <c r="DRH122" s="11"/>
      <c r="DRI122" s="11"/>
      <c r="DRJ122" s="11"/>
      <c r="DRK122" s="11"/>
      <c r="DRL122" s="11"/>
      <c r="DRM122" s="11"/>
      <c r="DRN122" s="11"/>
      <c r="DRO122" s="11"/>
      <c r="DRP122" s="11"/>
      <c r="DRQ122" s="11"/>
      <c r="DRR122" s="11"/>
      <c r="DRS122" s="11"/>
      <c r="DRT122" s="11"/>
      <c r="DRU122" s="11"/>
      <c r="DRV122" s="11"/>
      <c r="DRW122" s="11"/>
      <c r="DRX122" s="11"/>
      <c r="DRY122" s="11"/>
      <c r="DRZ122" s="11"/>
      <c r="DSA122" s="11"/>
      <c r="DSB122" s="11"/>
      <c r="DSC122" s="11"/>
      <c r="DSD122" s="11"/>
      <c r="DSE122" s="11"/>
      <c r="DSF122" s="11"/>
      <c r="DSG122" s="11"/>
      <c r="DSH122" s="11"/>
      <c r="DSI122" s="11"/>
      <c r="DSJ122" s="11"/>
      <c r="DSK122" s="11"/>
      <c r="DSL122" s="11"/>
      <c r="DSM122" s="11"/>
      <c r="DSN122" s="11"/>
      <c r="DSO122" s="11"/>
      <c r="DSP122" s="11"/>
      <c r="DSQ122" s="11"/>
      <c r="DSR122" s="11"/>
      <c r="DSS122" s="11"/>
      <c r="DST122" s="11"/>
      <c r="DSU122" s="11"/>
      <c r="DSV122" s="11"/>
      <c r="DSW122" s="11"/>
      <c r="DSX122" s="11"/>
      <c r="DSY122" s="11"/>
      <c r="DSZ122" s="11"/>
      <c r="DTA122" s="11"/>
      <c r="DTB122" s="11"/>
      <c r="DTC122" s="11"/>
      <c r="DTD122" s="11"/>
      <c r="DTE122" s="11"/>
      <c r="DTF122" s="11"/>
      <c r="DTG122" s="11"/>
      <c r="DTH122" s="11"/>
      <c r="DTI122" s="11"/>
      <c r="DTJ122" s="11"/>
      <c r="DTK122" s="11"/>
      <c r="DTL122" s="11"/>
      <c r="DTM122" s="11"/>
      <c r="DTN122" s="11"/>
      <c r="DTO122" s="11"/>
      <c r="DTP122" s="11"/>
      <c r="DTQ122" s="11"/>
      <c r="DTR122" s="11"/>
      <c r="DTS122" s="11"/>
      <c r="DTT122" s="11"/>
      <c r="DTU122" s="11"/>
      <c r="DTV122" s="11"/>
      <c r="DTW122" s="11"/>
      <c r="DTX122" s="11"/>
      <c r="DTY122" s="11"/>
      <c r="DTZ122" s="11"/>
      <c r="DUA122" s="11"/>
      <c r="DUB122" s="11"/>
      <c r="DUC122" s="11"/>
      <c r="DUD122" s="11"/>
      <c r="DUE122" s="11"/>
      <c r="DUF122" s="11"/>
      <c r="DUG122" s="11"/>
      <c r="DUH122" s="11"/>
      <c r="DUI122" s="11"/>
      <c r="DUJ122" s="11"/>
      <c r="DUK122" s="11"/>
      <c r="DUL122" s="11"/>
      <c r="DUM122" s="11"/>
      <c r="DUN122" s="11"/>
      <c r="DUO122" s="11"/>
      <c r="DUP122" s="11"/>
      <c r="DUQ122" s="11"/>
      <c r="DUR122" s="11"/>
      <c r="DUS122" s="11"/>
      <c r="DUT122" s="11"/>
      <c r="DUU122" s="11"/>
      <c r="DUV122" s="11"/>
      <c r="DUW122" s="11"/>
      <c r="DUX122" s="11"/>
      <c r="DUY122" s="11"/>
      <c r="DUZ122" s="11"/>
      <c r="DVA122" s="11"/>
      <c r="DVB122" s="11"/>
      <c r="DVC122" s="11"/>
      <c r="DVD122" s="11"/>
      <c r="DVE122" s="11"/>
      <c r="DVF122" s="11"/>
      <c r="DVG122" s="11"/>
      <c r="DVH122" s="11"/>
      <c r="DVI122" s="11"/>
      <c r="DVJ122" s="11"/>
      <c r="DVK122" s="11"/>
      <c r="DVL122" s="11"/>
      <c r="DVM122" s="11"/>
      <c r="DVN122" s="11"/>
      <c r="DVO122" s="11"/>
      <c r="DVP122" s="11"/>
      <c r="DVQ122" s="11"/>
      <c r="DVR122" s="11"/>
      <c r="DVS122" s="11"/>
      <c r="DVT122" s="11"/>
      <c r="DVU122" s="11"/>
      <c r="DVV122" s="11"/>
      <c r="DVW122" s="11"/>
      <c r="DVX122" s="11"/>
      <c r="DVY122" s="11"/>
      <c r="DVZ122" s="11"/>
      <c r="DWA122" s="11"/>
      <c r="DWB122" s="11"/>
      <c r="DWC122" s="11"/>
      <c r="DWD122" s="11"/>
      <c r="DWE122" s="11"/>
      <c r="DWF122" s="11"/>
      <c r="DWG122" s="11"/>
      <c r="DWH122" s="11"/>
      <c r="DWI122" s="11"/>
      <c r="DWJ122" s="11"/>
      <c r="DWK122" s="11"/>
      <c r="DWL122" s="11"/>
      <c r="DWM122" s="11"/>
      <c r="DWN122" s="11"/>
      <c r="DWO122" s="11"/>
      <c r="DWP122" s="11"/>
      <c r="DWQ122" s="11"/>
      <c r="DWR122" s="11"/>
      <c r="DWS122" s="11"/>
      <c r="DWT122" s="11"/>
      <c r="DWU122" s="11"/>
      <c r="DWV122" s="11"/>
      <c r="DWW122" s="11"/>
      <c r="DWX122" s="11"/>
      <c r="DWY122" s="11"/>
      <c r="DWZ122" s="11"/>
      <c r="DXA122" s="11"/>
      <c r="DXB122" s="11"/>
      <c r="DXC122" s="11"/>
      <c r="DXD122" s="11"/>
      <c r="DXE122" s="11"/>
      <c r="DXF122" s="11"/>
      <c r="DXG122" s="11"/>
      <c r="DXH122" s="11"/>
      <c r="DXI122" s="11"/>
      <c r="DXJ122" s="11"/>
      <c r="DXK122" s="11"/>
      <c r="DXL122" s="11"/>
      <c r="DXM122" s="11"/>
      <c r="DXN122" s="11"/>
      <c r="DXO122" s="11"/>
      <c r="DXP122" s="11"/>
      <c r="DXQ122" s="11"/>
      <c r="DXR122" s="11"/>
      <c r="DXS122" s="11"/>
      <c r="DXT122" s="11"/>
      <c r="DXU122" s="11"/>
      <c r="DXV122" s="11"/>
      <c r="DXW122" s="11"/>
      <c r="DXX122" s="11"/>
      <c r="DXY122" s="11"/>
      <c r="DXZ122" s="11"/>
      <c r="DYA122" s="11"/>
      <c r="DYB122" s="11"/>
      <c r="DYC122" s="11"/>
      <c r="DYD122" s="11"/>
      <c r="DYE122" s="11"/>
      <c r="DYF122" s="11"/>
      <c r="DYG122" s="11"/>
      <c r="DYH122" s="11"/>
      <c r="DYI122" s="11"/>
      <c r="DYJ122" s="11"/>
      <c r="DYK122" s="11"/>
      <c r="DYL122" s="11"/>
      <c r="DYM122" s="11"/>
      <c r="DYN122" s="11"/>
      <c r="DYO122" s="11"/>
      <c r="DYP122" s="11"/>
      <c r="DYQ122" s="11"/>
      <c r="DYR122" s="11"/>
      <c r="DYS122" s="11"/>
      <c r="DYT122" s="11"/>
      <c r="DYU122" s="11"/>
      <c r="DYV122" s="11"/>
      <c r="DYW122" s="11"/>
      <c r="DYX122" s="11"/>
      <c r="DYY122" s="11"/>
      <c r="DYZ122" s="11"/>
      <c r="DZA122" s="11"/>
      <c r="DZB122" s="11"/>
      <c r="DZC122" s="11"/>
      <c r="DZD122" s="11"/>
      <c r="DZE122" s="11"/>
      <c r="DZF122" s="11"/>
      <c r="DZG122" s="11"/>
      <c r="DZH122" s="11"/>
      <c r="DZI122" s="11"/>
      <c r="DZJ122" s="11"/>
      <c r="DZK122" s="11"/>
      <c r="DZL122" s="11"/>
      <c r="DZM122" s="11"/>
      <c r="DZN122" s="11"/>
      <c r="DZO122" s="11"/>
      <c r="DZP122" s="11"/>
      <c r="DZQ122" s="11"/>
      <c r="DZR122" s="11"/>
      <c r="DZS122" s="11"/>
      <c r="DZT122" s="11"/>
      <c r="DZU122" s="11"/>
      <c r="DZV122" s="11"/>
      <c r="DZW122" s="11"/>
      <c r="DZX122" s="11"/>
      <c r="DZY122" s="11"/>
      <c r="DZZ122" s="11"/>
      <c r="EAA122" s="11"/>
      <c r="EAB122" s="11"/>
      <c r="EAC122" s="11"/>
      <c r="EAD122" s="11"/>
      <c r="EAE122" s="11"/>
      <c r="EAF122" s="11"/>
      <c r="EAG122" s="11"/>
      <c r="EAH122" s="11"/>
      <c r="EAI122" s="11"/>
      <c r="EAJ122" s="11"/>
      <c r="EAK122" s="11"/>
      <c r="EAL122" s="11"/>
      <c r="EAM122" s="11"/>
      <c r="EAN122" s="11"/>
      <c r="EAO122" s="11"/>
      <c r="EAP122" s="11"/>
      <c r="EAQ122" s="11"/>
      <c r="EAR122" s="11"/>
      <c r="EAS122" s="11"/>
      <c r="EAT122" s="11"/>
      <c r="EAU122" s="11"/>
      <c r="EAV122" s="11"/>
      <c r="EAW122" s="11"/>
      <c r="EAX122" s="11"/>
      <c r="EAY122" s="11"/>
      <c r="EAZ122" s="11"/>
      <c r="EBA122" s="11"/>
      <c r="EBB122" s="11"/>
      <c r="EBC122" s="11"/>
      <c r="EBD122" s="11"/>
      <c r="EBE122" s="11"/>
      <c r="EBF122" s="11"/>
      <c r="EBG122" s="11"/>
      <c r="EBH122" s="11"/>
      <c r="EBI122" s="11"/>
      <c r="EBJ122" s="11"/>
      <c r="EBK122" s="11"/>
      <c r="EBL122" s="11"/>
      <c r="EBM122" s="11"/>
      <c r="EBN122" s="11"/>
      <c r="EBO122" s="11"/>
      <c r="EBP122" s="11"/>
      <c r="EBQ122" s="11"/>
      <c r="EBR122" s="11"/>
      <c r="EBS122" s="11"/>
      <c r="EBT122" s="11"/>
      <c r="EBU122" s="11"/>
      <c r="EBV122" s="11"/>
      <c r="EBW122" s="11"/>
      <c r="EBX122" s="11"/>
      <c r="EBY122" s="11"/>
      <c r="EBZ122" s="11"/>
      <c r="ECA122" s="11"/>
      <c r="ECB122" s="11"/>
      <c r="ECC122" s="11"/>
      <c r="ECD122" s="11"/>
      <c r="ECE122" s="11"/>
      <c r="ECF122" s="11"/>
      <c r="ECG122" s="11"/>
      <c r="ECH122" s="11"/>
      <c r="ECI122" s="11"/>
      <c r="ECJ122" s="11"/>
      <c r="ECK122" s="11"/>
      <c r="ECL122" s="11"/>
      <c r="ECM122" s="11"/>
      <c r="ECN122" s="11"/>
      <c r="ECO122" s="11"/>
      <c r="ECP122" s="11"/>
      <c r="ECQ122" s="11"/>
      <c r="ECR122" s="11"/>
      <c r="ECS122" s="11"/>
      <c r="ECT122" s="11"/>
      <c r="ECU122" s="11"/>
      <c r="ECV122" s="11"/>
      <c r="ECW122" s="11"/>
      <c r="ECX122" s="11"/>
      <c r="ECY122" s="11"/>
      <c r="ECZ122" s="11"/>
      <c r="EDA122" s="11"/>
      <c r="EDB122" s="11"/>
      <c r="EDC122" s="11"/>
      <c r="EDD122" s="11"/>
      <c r="EDE122" s="11"/>
      <c r="EDF122" s="11"/>
      <c r="EDG122" s="11"/>
      <c r="EDH122" s="11"/>
      <c r="EDI122" s="11"/>
      <c r="EDJ122" s="11"/>
      <c r="EDK122" s="11"/>
      <c r="EDL122" s="11"/>
      <c r="EDM122" s="11"/>
      <c r="EDN122" s="11"/>
      <c r="EDO122" s="11"/>
      <c r="EDP122" s="11"/>
      <c r="EDQ122" s="11"/>
      <c r="EDR122" s="11"/>
      <c r="EDS122" s="11"/>
      <c r="EDT122" s="11"/>
      <c r="EDU122" s="11"/>
      <c r="EDV122" s="11"/>
      <c r="EDW122" s="11"/>
      <c r="EDX122" s="11"/>
      <c r="EDY122" s="11"/>
      <c r="EDZ122" s="11"/>
      <c r="EEA122" s="11"/>
      <c r="EEB122" s="11"/>
      <c r="EEC122" s="11"/>
      <c r="EED122" s="11"/>
      <c r="EEE122" s="11"/>
      <c r="EEF122" s="11"/>
      <c r="EEG122" s="11"/>
      <c r="EEH122" s="11"/>
      <c r="EEI122" s="11"/>
      <c r="EEJ122" s="11"/>
      <c r="EEK122" s="11"/>
      <c r="EEL122" s="11"/>
      <c r="EEM122" s="11"/>
      <c r="EEN122" s="11"/>
      <c r="EEO122" s="11"/>
      <c r="EEP122" s="11"/>
      <c r="EEQ122" s="11"/>
      <c r="EER122" s="11"/>
      <c r="EES122" s="11"/>
      <c r="EET122" s="11"/>
      <c r="EEU122" s="11"/>
      <c r="EEV122" s="11"/>
      <c r="EEW122" s="11"/>
      <c r="EEX122" s="11"/>
      <c r="EEY122" s="11"/>
      <c r="EEZ122" s="11"/>
      <c r="EFA122" s="11"/>
      <c r="EFB122" s="11"/>
      <c r="EFC122" s="11"/>
      <c r="EFD122" s="11"/>
      <c r="EFE122" s="11"/>
      <c r="EFF122" s="11"/>
      <c r="EFG122" s="11"/>
      <c r="EFH122" s="11"/>
      <c r="EFI122" s="11"/>
      <c r="EFJ122" s="11"/>
      <c r="EFK122" s="11"/>
      <c r="EFL122" s="11"/>
      <c r="EFM122" s="11"/>
      <c r="EFN122" s="11"/>
      <c r="EFO122" s="11"/>
      <c r="EFP122" s="11"/>
      <c r="EFQ122" s="11"/>
      <c r="EFR122" s="11"/>
      <c r="EFS122" s="11"/>
      <c r="EFT122" s="11"/>
      <c r="EFU122" s="11"/>
      <c r="EFV122" s="11"/>
      <c r="EFW122" s="11"/>
      <c r="EFX122" s="11"/>
      <c r="EFY122" s="11"/>
      <c r="EFZ122" s="11"/>
      <c r="EGA122" s="11"/>
      <c r="EGB122" s="11"/>
      <c r="EGC122" s="11"/>
      <c r="EGD122" s="11"/>
      <c r="EGE122" s="11"/>
      <c r="EGF122" s="11"/>
      <c r="EGG122" s="11"/>
      <c r="EGH122" s="11"/>
      <c r="EGI122" s="11"/>
      <c r="EGJ122" s="11"/>
      <c r="EGK122" s="11"/>
      <c r="EGL122" s="11"/>
      <c r="EGM122" s="11"/>
      <c r="EGN122" s="11"/>
      <c r="EGO122" s="11"/>
      <c r="EGP122" s="11"/>
      <c r="EGQ122" s="11"/>
      <c r="EGR122" s="11"/>
      <c r="EGS122" s="11"/>
      <c r="EGT122" s="11"/>
      <c r="EGU122" s="11"/>
      <c r="EGV122" s="11"/>
      <c r="EGW122" s="11"/>
      <c r="EGX122" s="11"/>
      <c r="EGY122" s="11"/>
      <c r="EGZ122" s="11"/>
      <c r="EHA122" s="11"/>
      <c r="EHB122" s="11"/>
      <c r="EHC122" s="11"/>
      <c r="EHD122" s="11"/>
      <c r="EHE122" s="11"/>
      <c r="EHF122" s="11"/>
      <c r="EHG122" s="11"/>
      <c r="EHH122" s="11"/>
      <c r="EHI122" s="11"/>
      <c r="EHJ122" s="11"/>
      <c r="EHK122" s="11"/>
      <c r="EHL122" s="11"/>
      <c r="EHM122" s="11"/>
      <c r="EHN122" s="11"/>
      <c r="EHO122" s="11"/>
      <c r="EHP122" s="11"/>
      <c r="EHQ122" s="11"/>
      <c r="EHR122" s="11"/>
      <c r="EHS122" s="11"/>
      <c r="EHT122" s="11"/>
      <c r="EHU122" s="11"/>
      <c r="EHV122" s="11"/>
      <c r="EHW122" s="11"/>
      <c r="EHX122" s="11"/>
      <c r="EHY122" s="11"/>
      <c r="EHZ122" s="11"/>
      <c r="EIA122" s="11"/>
      <c r="EIB122" s="11"/>
      <c r="EIC122" s="11"/>
      <c r="EID122" s="11"/>
      <c r="EIE122" s="11"/>
      <c r="EIF122" s="11"/>
      <c r="EIG122" s="11"/>
      <c r="EIH122" s="11"/>
      <c r="EII122" s="11"/>
      <c r="EIJ122" s="11"/>
      <c r="EIK122" s="11"/>
      <c r="EIL122" s="11"/>
      <c r="EIM122" s="11"/>
      <c r="EIN122" s="11"/>
      <c r="EIO122" s="11"/>
      <c r="EIP122" s="11"/>
      <c r="EIQ122" s="11"/>
      <c r="EIR122" s="11"/>
      <c r="EIS122" s="11"/>
      <c r="EIT122" s="11"/>
      <c r="EIU122" s="11"/>
      <c r="EIV122" s="11"/>
      <c r="EIW122" s="11"/>
      <c r="EIX122" s="11"/>
      <c r="EIY122" s="11"/>
      <c r="EIZ122" s="11"/>
      <c r="EJA122" s="11"/>
      <c r="EJB122" s="11"/>
      <c r="EJC122" s="11"/>
      <c r="EJD122" s="11"/>
      <c r="EJE122" s="11"/>
      <c r="EJF122" s="11"/>
      <c r="EJG122" s="11"/>
      <c r="EJH122" s="11"/>
      <c r="EJI122" s="11"/>
      <c r="EJJ122" s="11"/>
      <c r="EJK122" s="11"/>
      <c r="EJL122" s="11"/>
      <c r="EJM122" s="11"/>
      <c r="EJN122" s="11"/>
      <c r="EJO122" s="11"/>
      <c r="EJP122" s="11"/>
      <c r="EJQ122" s="11"/>
      <c r="EJR122" s="11"/>
      <c r="EJS122" s="11"/>
      <c r="EJT122" s="11"/>
      <c r="EJU122" s="11"/>
      <c r="EJV122" s="11"/>
      <c r="EJW122" s="11"/>
      <c r="EJX122" s="11"/>
      <c r="EJY122" s="11"/>
      <c r="EJZ122" s="11"/>
      <c r="EKA122" s="11"/>
      <c r="EKB122" s="11"/>
      <c r="EKC122" s="11"/>
      <c r="EKD122" s="11"/>
      <c r="EKE122" s="11"/>
      <c r="EKF122" s="11"/>
      <c r="EKG122" s="11"/>
      <c r="EKH122" s="11"/>
      <c r="EKI122" s="11"/>
      <c r="EKJ122" s="11"/>
      <c r="EKK122" s="11"/>
      <c r="EKL122" s="11"/>
      <c r="EKM122" s="11"/>
      <c r="EKN122" s="11"/>
      <c r="EKO122" s="11"/>
      <c r="EKP122" s="11"/>
      <c r="EKQ122" s="11"/>
      <c r="EKR122" s="11"/>
      <c r="EKS122" s="11"/>
      <c r="EKT122" s="11"/>
      <c r="EKU122" s="11"/>
      <c r="EKV122" s="11"/>
      <c r="EKW122" s="11"/>
      <c r="EKX122" s="11"/>
      <c r="EKY122" s="11"/>
      <c r="EKZ122" s="11"/>
      <c r="ELA122" s="11"/>
      <c r="ELB122" s="11"/>
      <c r="ELC122" s="11"/>
      <c r="ELD122" s="11"/>
      <c r="ELE122" s="11"/>
      <c r="ELF122" s="11"/>
      <c r="ELG122" s="11"/>
      <c r="ELH122" s="11"/>
      <c r="ELI122" s="11"/>
      <c r="ELJ122" s="11"/>
      <c r="ELK122" s="11"/>
      <c r="ELL122" s="11"/>
      <c r="ELM122" s="11"/>
      <c r="ELN122" s="11"/>
      <c r="ELO122" s="11"/>
      <c r="ELP122" s="11"/>
      <c r="ELQ122" s="11"/>
      <c r="ELR122" s="11"/>
      <c r="ELS122" s="11"/>
      <c r="ELT122" s="11"/>
      <c r="ELU122" s="11"/>
      <c r="ELV122" s="11"/>
      <c r="ELW122" s="11"/>
      <c r="ELX122" s="11"/>
      <c r="ELY122" s="11"/>
      <c r="ELZ122" s="11"/>
    </row>
    <row r="123" spans="1:346 1276:3718">
      <c r="C123" s="166" t="s">
        <v>515</v>
      </c>
      <c r="D123" s="223">
        <f t="shared" si="5"/>
        <v>0</v>
      </c>
      <c r="E123" s="88" t="s">
        <v>540</v>
      </c>
      <c r="F123" s="219"/>
      <c r="G123" s="92"/>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c r="HJ123" s="11"/>
      <c r="HK123" s="11"/>
      <c r="HL123" s="11"/>
      <c r="HM123" s="11"/>
      <c r="HN123" s="11"/>
      <c r="HO123" s="11"/>
      <c r="HP123" s="11"/>
      <c r="HQ123" s="11"/>
      <c r="HR123" s="11"/>
      <c r="HS123" s="11"/>
      <c r="HT123" s="11"/>
      <c r="HU123" s="11"/>
      <c r="HV123" s="11"/>
      <c r="HW123" s="11"/>
      <c r="HX123" s="11"/>
      <c r="HY123" s="11"/>
      <c r="HZ123" s="11"/>
      <c r="IA123" s="11"/>
      <c r="IB123" s="11"/>
      <c r="IC123" s="11"/>
      <c r="ID123" s="11"/>
      <c r="IE123" s="11"/>
      <c r="IF123" s="11"/>
      <c r="IG123" s="11"/>
      <c r="IH123" s="11"/>
      <c r="II123" s="11"/>
      <c r="IJ123" s="11"/>
      <c r="IK123" s="11"/>
      <c r="IL123" s="11"/>
      <c r="IM123" s="11"/>
      <c r="IN123" s="11"/>
      <c r="IO123" s="11"/>
      <c r="IP123" s="11"/>
      <c r="IQ123" s="11"/>
      <c r="IR123" s="11"/>
      <c r="IS123" s="11"/>
      <c r="IT123" s="11"/>
      <c r="IU123" s="11"/>
      <c r="IV123" s="11"/>
      <c r="IW123" s="11"/>
      <c r="IX123" s="11"/>
      <c r="IY123" s="11"/>
      <c r="IZ123" s="11"/>
      <c r="JA123" s="11"/>
      <c r="JB123" s="11"/>
      <c r="JC123" s="11"/>
      <c r="JD123" s="11"/>
      <c r="JE123" s="11"/>
      <c r="JF123" s="11"/>
      <c r="JG123" s="11"/>
      <c r="JH123" s="11"/>
      <c r="JI123" s="11"/>
      <c r="JJ123" s="11"/>
      <c r="JK123" s="11"/>
      <c r="JL123" s="11"/>
      <c r="JM123" s="11"/>
      <c r="JN123" s="11"/>
      <c r="JO123" s="11"/>
      <c r="JP123" s="11"/>
      <c r="JQ123" s="11"/>
      <c r="JR123" s="11"/>
      <c r="JS123" s="11"/>
      <c r="JT123" s="11"/>
      <c r="JU123" s="11"/>
      <c r="JV123" s="11"/>
      <c r="JW123" s="11"/>
      <c r="JX123" s="11"/>
      <c r="JY123" s="11"/>
      <c r="JZ123" s="11"/>
      <c r="KA123" s="11"/>
      <c r="KB123" s="11"/>
      <c r="KC123" s="11"/>
      <c r="KD123" s="11"/>
      <c r="KE123" s="11"/>
      <c r="KF123" s="11"/>
      <c r="KG123" s="11"/>
      <c r="KH123" s="11"/>
      <c r="KI123" s="11"/>
      <c r="KJ123" s="11"/>
      <c r="KK123" s="11"/>
      <c r="KL123" s="11"/>
      <c r="KM123" s="11"/>
      <c r="KN123" s="11"/>
      <c r="KO123" s="11"/>
      <c r="KP123" s="11"/>
      <c r="KQ123" s="11"/>
      <c r="KR123" s="11"/>
      <c r="KS123" s="11"/>
      <c r="KT123" s="11"/>
      <c r="KU123" s="11"/>
      <c r="KV123" s="11"/>
      <c r="KW123" s="11"/>
      <c r="KX123" s="11"/>
      <c r="KY123" s="11"/>
      <c r="KZ123" s="11"/>
      <c r="LA123" s="11"/>
      <c r="LB123" s="11"/>
      <c r="LC123" s="11"/>
      <c r="LD123" s="11"/>
      <c r="LE123" s="11"/>
      <c r="LF123" s="11"/>
      <c r="LG123" s="11"/>
      <c r="LH123" s="11"/>
      <c r="LI123" s="11"/>
      <c r="LJ123" s="11"/>
      <c r="LK123" s="11"/>
      <c r="LL123" s="11"/>
      <c r="LM123" s="11"/>
      <c r="LN123" s="11"/>
      <c r="LO123" s="11"/>
      <c r="LP123" s="11"/>
      <c r="LQ123" s="11"/>
      <c r="LR123" s="11"/>
      <c r="LS123" s="11"/>
      <c r="LT123" s="11"/>
      <c r="LU123" s="11"/>
      <c r="LV123" s="11"/>
      <c r="LW123" s="11"/>
      <c r="LX123" s="11"/>
      <c r="LY123" s="11"/>
      <c r="LZ123" s="11"/>
      <c r="MA123" s="11"/>
      <c r="MB123" s="11"/>
      <c r="MC123" s="11"/>
      <c r="MD123" s="11"/>
      <c r="ME123" s="11"/>
      <c r="MF123" s="11"/>
      <c r="MG123" s="11"/>
      <c r="MH123" s="11"/>
      <c r="AWB123" s="11"/>
      <c r="AWC123" s="11"/>
      <c r="AWD123" s="11"/>
      <c r="AWE123" s="11"/>
      <c r="AWF123" s="11"/>
      <c r="AWG123" s="11"/>
      <c r="AWH123" s="11"/>
      <c r="AWI123" s="11"/>
      <c r="AWJ123" s="11"/>
      <c r="AWK123" s="11"/>
      <c r="AWL123" s="11"/>
      <c r="AWM123" s="11"/>
      <c r="AWN123" s="11"/>
      <c r="AWO123" s="11"/>
      <c r="AWP123" s="11"/>
      <c r="AWQ123" s="11"/>
      <c r="AWR123" s="11"/>
      <c r="AWS123" s="11"/>
      <c r="AWT123" s="11"/>
      <c r="AWU123" s="11"/>
      <c r="AWV123" s="11"/>
      <c r="AWW123" s="11"/>
      <c r="AWX123" s="11"/>
      <c r="AWY123" s="11"/>
      <c r="AWZ123" s="11"/>
      <c r="AXA123" s="11"/>
      <c r="AXB123" s="11"/>
      <c r="AXC123" s="11"/>
      <c r="AXD123" s="11"/>
      <c r="AXE123" s="11"/>
      <c r="AXF123" s="11"/>
      <c r="AXG123" s="11"/>
      <c r="AXH123" s="11"/>
      <c r="AXI123" s="11"/>
      <c r="AXJ123" s="11"/>
      <c r="AXK123" s="11"/>
      <c r="AXL123" s="11"/>
      <c r="AXM123" s="11"/>
      <c r="AXN123" s="11"/>
      <c r="AXO123" s="11"/>
      <c r="AXP123" s="11"/>
      <c r="AXQ123" s="11"/>
      <c r="AXR123" s="11"/>
      <c r="AXS123" s="11"/>
      <c r="AXT123" s="11"/>
      <c r="AXU123" s="11"/>
      <c r="AXV123" s="11"/>
      <c r="AXW123" s="11"/>
      <c r="AXX123" s="11"/>
      <c r="AXY123" s="11"/>
      <c r="AXZ123" s="11"/>
      <c r="AYA123" s="11"/>
      <c r="AYB123" s="11"/>
      <c r="AYC123" s="11"/>
      <c r="AYD123" s="11"/>
      <c r="AYE123" s="11"/>
      <c r="AYF123" s="11"/>
      <c r="AYG123" s="11"/>
      <c r="AYH123" s="11"/>
      <c r="AYI123" s="11"/>
      <c r="AYJ123" s="11"/>
      <c r="AYK123" s="11"/>
      <c r="AYL123" s="11"/>
      <c r="AYM123" s="11"/>
      <c r="AYN123" s="11"/>
      <c r="AYO123" s="11"/>
      <c r="AYP123" s="11"/>
      <c r="AYQ123" s="11"/>
      <c r="AYR123" s="11"/>
      <c r="AYS123" s="11"/>
      <c r="AYT123" s="11"/>
      <c r="AYU123" s="11"/>
      <c r="AYV123" s="11"/>
      <c r="AYW123" s="11"/>
      <c r="AYX123" s="11"/>
      <c r="AYY123" s="11"/>
      <c r="AYZ123" s="11"/>
      <c r="AZA123" s="11"/>
      <c r="AZB123" s="11"/>
      <c r="AZC123" s="11"/>
      <c r="AZD123" s="11"/>
      <c r="AZE123" s="11"/>
      <c r="AZF123" s="11"/>
      <c r="AZG123" s="11"/>
      <c r="AZH123" s="11"/>
      <c r="AZI123" s="11"/>
      <c r="AZJ123" s="11"/>
      <c r="AZK123" s="11"/>
      <c r="AZL123" s="11"/>
      <c r="AZM123" s="11"/>
      <c r="AZN123" s="11"/>
      <c r="AZO123" s="11"/>
      <c r="AZP123" s="11"/>
      <c r="AZQ123" s="11"/>
      <c r="AZR123" s="11"/>
      <c r="AZS123" s="11"/>
      <c r="AZT123" s="11"/>
      <c r="AZU123" s="11"/>
      <c r="AZV123" s="11"/>
      <c r="AZW123" s="11"/>
      <c r="AZX123" s="11"/>
      <c r="AZY123" s="11"/>
      <c r="AZZ123" s="11"/>
      <c r="BAA123" s="11"/>
      <c r="BAB123" s="11"/>
      <c r="BAC123" s="11"/>
      <c r="BAD123" s="11"/>
      <c r="BAE123" s="11"/>
      <c r="BAF123" s="11"/>
      <c r="BAG123" s="11"/>
      <c r="BAH123" s="11"/>
      <c r="BAI123" s="11"/>
      <c r="BAJ123" s="11"/>
      <c r="BAK123" s="11"/>
      <c r="BAL123" s="11"/>
      <c r="BAM123" s="11"/>
      <c r="BAN123" s="11"/>
      <c r="BAO123" s="11"/>
      <c r="BAP123" s="11"/>
      <c r="BAQ123" s="11"/>
      <c r="BAR123" s="11"/>
      <c r="BAS123" s="11"/>
      <c r="BAT123" s="11"/>
      <c r="BAU123" s="11"/>
      <c r="BAV123" s="11"/>
      <c r="BAW123" s="11"/>
      <c r="BAX123" s="11"/>
      <c r="BAY123" s="11"/>
      <c r="BAZ123" s="11"/>
      <c r="BBA123" s="11"/>
      <c r="BBB123" s="11"/>
      <c r="BBC123" s="11"/>
      <c r="BBD123" s="11"/>
      <c r="BBE123" s="11"/>
      <c r="BBF123" s="11"/>
      <c r="BBG123" s="11"/>
      <c r="BBH123" s="11"/>
      <c r="BBI123" s="11"/>
      <c r="BBJ123" s="11"/>
      <c r="BBK123" s="11"/>
      <c r="BBL123" s="11"/>
      <c r="BBM123" s="11"/>
      <c r="BBN123" s="11"/>
      <c r="BBO123" s="11"/>
      <c r="BBP123" s="11"/>
      <c r="BBQ123" s="11"/>
      <c r="BBR123" s="11"/>
      <c r="BBS123" s="11"/>
      <c r="BBT123" s="11"/>
      <c r="BBU123" s="11"/>
      <c r="BBV123" s="11"/>
      <c r="BBW123" s="11"/>
      <c r="BBX123" s="11"/>
      <c r="BBY123" s="11"/>
      <c r="BBZ123" s="11"/>
      <c r="BCA123" s="11"/>
      <c r="BCB123" s="11"/>
      <c r="BCC123" s="11"/>
      <c r="BCD123" s="11"/>
      <c r="BCE123" s="11"/>
      <c r="BCF123" s="11"/>
      <c r="BCG123" s="11"/>
      <c r="BCH123" s="11"/>
      <c r="BCI123" s="11"/>
      <c r="BCJ123" s="11"/>
      <c r="BCK123" s="11"/>
      <c r="BCL123" s="11"/>
      <c r="BCM123" s="11"/>
      <c r="BCN123" s="11"/>
      <c r="BCO123" s="11"/>
      <c r="BCP123" s="11"/>
      <c r="BCQ123" s="11"/>
      <c r="BCR123" s="11"/>
      <c r="BCS123" s="11"/>
      <c r="BCT123" s="11"/>
      <c r="BCU123" s="11"/>
      <c r="BCV123" s="11"/>
      <c r="BCW123" s="11"/>
      <c r="BCX123" s="11"/>
      <c r="BCY123" s="11"/>
      <c r="BCZ123" s="11"/>
      <c r="BDA123" s="11"/>
      <c r="BDB123" s="11"/>
      <c r="BDC123" s="11"/>
      <c r="BDD123" s="11"/>
      <c r="BDE123" s="11"/>
      <c r="BDF123" s="11"/>
      <c r="BDG123" s="11"/>
      <c r="BDH123" s="11"/>
      <c r="BDI123" s="11"/>
      <c r="BDJ123" s="11"/>
      <c r="BDK123" s="11"/>
      <c r="BDL123" s="11"/>
      <c r="BDM123" s="11"/>
      <c r="BDN123" s="11"/>
      <c r="BDO123" s="11"/>
      <c r="BDP123" s="11"/>
      <c r="BDQ123" s="11"/>
      <c r="BDR123" s="11"/>
      <c r="BDS123" s="11"/>
      <c r="BDT123" s="11"/>
      <c r="BDU123" s="11"/>
      <c r="BDV123" s="11"/>
      <c r="BDW123" s="11"/>
      <c r="BDX123" s="11"/>
      <c r="BDY123" s="11"/>
      <c r="BDZ123" s="11"/>
      <c r="BEA123" s="11"/>
      <c r="BEB123" s="11"/>
      <c r="BEC123" s="11"/>
      <c r="BED123" s="11"/>
      <c r="BEE123" s="11"/>
      <c r="BEF123" s="11"/>
      <c r="BEG123" s="11"/>
      <c r="BEH123" s="11"/>
      <c r="BEI123" s="11"/>
      <c r="BEJ123" s="11"/>
      <c r="BEK123" s="11"/>
      <c r="BEL123" s="11"/>
      <c r="BEM123" s="11"/>
      <c r="BEN123" s="11"/>
      <c r="BEO123" s="11"/>
      <c r="BEP123" s="11"/>
      <c r="BEQ123" s="11"/>
      <c r="BER123" s="11"/>
      <c r="BES123" s="11"/>
      <c r="BET123" s="11"/>
      <c r="BEU123" s="11"/>
      <c r="BEV123" s="11"/>
      <c r="BEW123" s="11"/>
      <c r="BEX123" s="11"/>
      <c r="BEY123" s="11"/>
      <c r="BEZ123" s="11"/>
      <c r="BFA123" s="11"/>
      <c r="BFB123" s="11"/>
      <c r="BFC123" s="11"/>
      <c r="BFD123" s="11"/>
      <c r="BFE123" s="11"/>
      <c r="BFF123" s="11"/>
      <c r="BFG123" s="11"/>
      <c r="BFH123" s="11"/>
      <c r="BFI123" s="11"/>
      <c r="BFJ123" s="11"/>
      <c r="BFK123" s="11"/>
      <c r="BFL123" s="11"/>
      <c r="BFM123" s="11"/>
      <c r="BFN123" s="11"/>
      <c r="BFO123" s="11"/>
      <c r="BFP123" s="11"/>
      <c r="BFQ123" s="11"/>
      <c r="BFR123" s="11"/>
      <c r="BFS123" s="11"/>
      <c r="BFT123" s="11"/>
      <c r="BFU123" s="11"/>
      <c r="BFV123" s="11"/>
      <c r="BFW123" s="11"/>
      <c r="BFX123" s="11"/>
      <c r="BFY123" s="11"/>
      <c r="BFZ123" s="11"/>
      <c r="BGA123" s="11"/>
      <c r="BGB123" s="11"/>
      <c r="BGC123" s="11"/>
      <c r="BGD123" s="11"/>
      <c r="BGE123" s="11"/>
      <c r="BGF123" s="11"/>
      <c r="BGG123" s="11"/>
      <c r="BGH123" s="11"/>
      <c r="BGI123" s="11"/>
      <c r="BGJ123" s="11"/>
      <c r="BGK123" s="11"/>
      <c r="BGL123" s="11"/>
      <c r="BGM123" s="11"/>
      <c r="BGN123" s="11"/>
      <c r="BGO123" s="11"/>
      <c r="BGP123" s="11"/>
      <c r="BGQ123" s="11"/>
      <c r="BGR123" s="11"/>
      <c r="BGS123" s="11"/>
      <c r="BGT123" s="11"/>
      <c r="BGU123" s="11"/>
      <c r="BGV123" s="11"/>
      <c r="BGW123" s="11"/>
      <c r="BGX123" s="11"/>
      <c r="BGY123" s="11"/>
      <c r="BGZ123" s="11"/>
      <c r="BHA123" s="11"/>
      <c r="BHB123" s="11"/>
      <c r="BHC123" s="11"/>
      <c r="BHD123" s="11"/>
      <c r="BHE123" s="11"/>
      <c r="BHF123" s="11"/>
      <c r="BHG123" s="11"/>
      <c r="BHH123" s="11"/>
      <c r="BHI123" s="11"/>
      <c r="BHJ123" s="11"/>
      <c r="BHK123" s="11"/>
      <c r="BHL123" s="11"/>
      <c r="BHM123" s="11"/>
      <c r="BHN123" s="11"/>
      <c r="BHO123" s="11"/>
      <c r="BHP123" s="11"/>
      <c r="BHQ123" s="11"/>
      <c r="BHR123" s="11"/>
      <c r="BHS123" s="11"/>
      <c r="BHT123" s="11"/>
      <c r="BHU123" s="11"/>
      <c r="BHV123" s="11"/>
      <c r="BHW123" s="11"/>
      <c r="BHX123" s="11"/>
      <c r="BHY123" s="11"/>
      <c r="BHZ123" s="11"/>
      <c r="BIA123" s="11"/>
      <c r="BIB123" s="11"/>
      <c r="BIC123" s="11"/>
      <c r="BID123" s="11"/>
      <c r="BIE123" s="11"/>
      <c r="BIF123" s="11"/>
      <c r="BIG123" s="11"/>
      <c r="BIH123" s="11"/>
      <c r="BII123" s="11"/>
      <c r="BIJ123" s="11"/>
      <c r="BIK123" s="11"/>
      <c r="BIL123" s="11"/>
      <c r="BIM123" s="11"/>
      <c r="BIN123" s="11"/>
      <c r="BIO123" s="11"/>
      <c r="BIP123" s="11"/>
      <c r="BIQ123" s="11"/>
      <c r="BIR123" s="11"/>
      <c r="BIS123" s="11"/>
      <c r="BIT123" s="11"/>
      <c r="BIU123" s="11"/>
      <c r="BIV123" s="11"/>
      <c r="BIW123" s="11"/>
      <c r="BIX123" s="11"/>
      <c r="BIY123" s="11"/>
      <c r="BIZ123" s="11"/>
      <c r="BJA123" s="11"/>
      <c r="BJB123" s="11"/>
      <c r="BJC123" s="11"/>
      <c r="BJD123" s="11"/>
      <c r="BJE123" s="11"/>
      <c r="BJF123" s="11"/>
      <c r="BJG123" s="11"/>
      <c r="BJH123" s="11"/>
      <c r="BJI123" s="11"/>
      <c r="BJJ123" s="11"/>
      <c r="BJK123" s="11"/>
      <c r="BJL123" s="11"/>
      <c r="BJM123" s="11"/>
      <c r="BJN123" s="11"/>
      <c r="BJO123" s="11"/>
      <c r="BJP123" s="11"/>
      <c r="BJQ123" s="11"/>
      <c r="BJR123" s="11"/>
      <c r="BJS123" s="11"/>
      <c r="BJT123" s="11"/>
      <c r="BJU123" s="11"/>
      <c r="BJV123" s="11"/>
      <c r="BJW123" s="11"/>
      <c r="BJX123" s="11"/>
      <c r="BJY123" s="11"/>
      <c r="BJZ123" s="11"/>
      <c r="BKA123" s="11"/>
      <c r="BKB123" s="11"/>
      <c r="BKC123" s="11"/>
      <c r="BKD123" s="11"/>
      <c r="BKE123" s="11"/>
      <c r="BKF123" s="11"/>
      <c r="BKG123" s="11"/>
      <c r="BKH123" s="11"/>
      <c r="BKI123" s="11"/>
      <c r="BKJ123" s="11"/>
      <c r="BKK123" s="11"/>
      <c r="BKL123" s="11"/>
      <c r="BKM123" s="11"/>
      <c r="BKN123" s="11"/>
      <c r="BKO123" s="11"/>
      <c r="BKP123" s="11"/>
      <c r="BKQ123" s="11"/>
      <c r="BKR123" s="11"/>
      <c r="BKS123" s="11"/>
      <c r="BKT123" s="11"/>
      <c r="BKU123" s="11"/>
      <c r="BKV123" s="11"/>
      <c r="BKW123" s="11"/>
      <c r="BKX123" s="11"/>
      <c r="BKY123" s="11"/>
      <c r="BKZ123" s="11"/>
      <c r="BLA123" s="11"/>
      <c r="BLB123" s="11"/>
      <c r="BLC123" s="11"/>
      <c r="BLD123" s="11"/>
      <c r="BLE123" s="11"/>
      <c r="BLF123" s="11"/>
      <c r="BLG123" s="11"/>
      <c r="BLH123" s="11"/>
      <c r="BLI123" s="11"/>
      <c r="BLJ123" s="11"/>
      <c r="BLK123" s="11"/>
      <c r="BLL123" s="11"/>
      <c r="BLM123" s="11"/>
      <c r="BLN123" s="11"/>
      <c r="BLO123" s="11"/>
      <c r="BLP123" s="11"/>
      <c r="BLQ123" s="11"/>
      <c r="BLR123" s="11"/>
      <c r="BLS123" s="11"/>
      <c r="BLT123" s="11"/>
      <c r="BLU123" s="11"/>
      <c r="BLV123" s="11"/>
      <c r="BLW123" s="11"/>
      <c r="BLX123" s="11"/>
      <c r="BLY123" s="11"/>
      <c r="BLZ123" s="11"/>
      <c r="BMA123" s="11"/>
      <c r="BMB123" s="11"/>
      <c r="BMC123" s="11"/>
      <c r="BMD123" s="11"/>
      <c r="BME123" s="11"/>
      <c r="BMF123" s="11"/>
      <c r="BMG123" s="11"/>
      <c r="BMH123" s="11"/>
      <c r="BMI123" s="11"/>
      <c r="BMJ123" s="11"/>
      <c r="BMK123" s="11"/>
      <c r="BML123" s="11"/>
      <c r="BMM123" s="11"/>
      <c r="BMN123" s="11"/>
      <c r="BMO123" s="11"/>
      <c r="BMP123" s="11"/>
      <c r="BMQ123" s="11"/>
      <c r="BMR123" s="11"/>
      <c r="BMS123" s="11"/>
      <c r="BMT123" s="11"/>
      <c r="BMU123" s="11"/>
      <c r="BMV123" s="11"/>
      <c r="BMW123" s="11"/>
      <c r="BMX123" s="11"/>
      <c r="BMY123" s="11"/>
      <c r="BMZ123" s="11"/>
      <c r="BNA123" s="11"/>
      <c r="BNB123" s="11"/>
      <c r="BNC123" s="11"/>
      <c r="BND123" s="11"/>
      <c r="BNE123" s="11"/>
      <c r="BNF123" s="11"/>
      <c r="BNG123" s="11"/>
      <c r="BNH123" s="11"/>
      <c r="BNI123" s="11"/>
      <c r="BNJ123" s="11"/>
      <c r="BNK123" s="11"/>
      <c r="BNL123" s="11"/>
      <c r="BNM123" s="11"/>
      <c r="BNN123" s="11"/>
      <c r="BNO123" s="11"/>
      <c r="BNP123" s="11"/>
      <c r="BNQ123" s="11"/>
      <c r="BNR123" s="11"/>
      <c r="BNS123" s="11"/>
      <c r="BNT123" s="11"/>
      <c r="BNU123" s="11"/>
      <c r="BNV123" s="11"/>
      <c r="BNW123" s="11"/>
      <c r="BNX123" s="11"/>
      <c r="BNY123" s="11"/>
      <c r="BNZ123" s="11"/>
      <c r="BOA123" s="11"/>
      <c r="BOB123" s="11"/>
      <c r="BOC123" s="11"/>
      <c r="BOD123" s="11"/>
      <c r="BOE123" s="11"/>
      <c r="BOF123" s="11"/>
      <c r="BOG123" s="11"/>
      <c r="BOH123" s="11"/>
      <c r="BOI123" s="11"/>
      <c r="BOJ123" s="11"/>
      <c r="BOK123" s="11"/>
      <c r="BOL123" s="11"/>
      <c r="BOM123" s="11"/>
      <c r="BON123" s="11"/>
      <c r="BOO123" s="11"/>
      <c r="BOP123" s="11"/>
      <c r="BOQ123" s="11"/>
      <c r="BOR123" s="11"/>
      <c r="BOS123" s="11"/>
      <c r="BOT123" s="11"/>
      <c r="BOU123" s="11"/>
      <c r="BOV123" s="11"/>
      <c r="BOW123" s="11"/>
      <c r="BOX123" s="11"/>
      <c r="BOY123" s="11"/>
      <c r="BOZ123" s="11"/>
      <c r="BPA123" s="11"/>
      <c r="BPB123" s="11"/>
      <c r="BPC123" s="11"/>
      <c r="BPD123" s="11"/>
      <c r="BPE123" s="11"/>
      <c r="BPF123" s="11"/>
      <c r="BPG123" s="11"/>
      <c r="BPH123" s="11"/>
      <c r="BPI123" s="11"/>
      <c r="BPJ123" s="11"/>
      <c r="BPK123" s="11"/>
      <c r="BPL123" s="11"/>
      <c r="BPM123" s="11"/>
      <c r="BPN123" s="11"/>
      <c r="BPO123" s="11"/>
      <c r="BPP123" s="11"/>
      <c r="BPQ123" s="11"/>
      <c r="BPR123" s="11"/>
      <c r="BPS123" s="11"/>
      <c r="BPT123" s="11"/>
      <c r="BPU123" s="11"/>
      <c r="BPV123" s="11"/>
      <c r="BPW123" s="11"/>
      <c r="BPX123" s="11"/>
      <c r="BPY123" s="11"/>
      <c r="BPZ123" s="11"/>
      <c r="BQA123" s="11"/>
      <c r="BQB123" s="11"/>
      <c r="BQC123" s="11"/>
      <c r="BQD123" s="11"/>
      <c r="BQE123" s="11"/>
      <c r="BQF123" s="11"/>
      <c r="BQG123" s="11"/>
      <c r="BQH123" s="11"/>
      <c r="BQI123" s="11"/>
      <c r="BQJ123" s="11"/>
      <c r="BQK123" s="11"/>
      <c r="BQL123" s="11"/>
      <c r="BQM123" s="11"/>
      <c r="BQN123" s="11"/>
      <c r="BQO123" s="11"/>
      <c r="BQP123" s="11"/>
      <c r="BQQ123" s="11"/>
      <c r="BQR123" s="11"/>
      <c r="BQS123" s="11"/>
      <c r="BQT123" s="11"/>
      <c r="BQU123" s="11"/>
      <c r="BQV123" s="11"/>
      <c r="BQW123" s="11"/>
      <c r="BQX123" s="11"/>
      <c r="BQY123" s="11"/>
      <c r="BQZ123" s="11"/>
      <c r="BRA123" s="11"/>
      <c r="BRB123" s="11"/>
      <c r="BRC123" s="11"/>
      <c r="BRD123" s="11"/>
      <c r="BRE123" s="11"/>
      <c r="BRF123" s="11"/>
      <c r="BRG123" s="11"/>
      <c r="BRH123" s="11"/>
      <c r="BRI123" s="11"/>
      <c r="BRJ123" s="11"/>
      <c r="BRK123" s="11"/>
      <c r="BRL123" s="11"/>
      <c r="BRM123" s="11"/>
      <c r="BRN123" s="11"/>
      <c r="BRO123" s="11"/>
      <c r="BRP123" s="11"/>
      <c r="BRQ123" s="11"/>
      <c r="BRR123" s="11"/>
      <c r="BRS123" s="11"/>
      <c r="BRT123" s="11"/>
      <c r="BRU123" s="11"/>
      <c r="BRV123" s="11"/>
      <c r="BRW123" s="11"/>
      <c r="BRX123" s="11"/>
      <c r="BRY123" s="11"/>
      <c r="BRZ123" s="11"/>
      <c r="BSA123" s="11"/>
      <c r="BSB123" s="11"/>
      <c r="BSC123" s="11"/>
      <c r="BSD123" s="11"/>
      <c r="BSE123" s="11"/>
      <c r="BSF123" s="11"/>
      <c r="BSG123" s="11"/>
      <c r="BSH123" s="11"/>
      <c r="BSI123" s="11"/>
      <c r="BSJ123" s="11"/>
      <c r="BSK123" s="11"/>
      <c r="BSL123" s="11"/>
      <c r="BSM123" s="11"/>
      <c r="BSN123" s="11"/>
      <c r="BSO123" s="11"/>
      <c r="BSP123" s="11"/>
      <c r="BSQ123" s="11"/>
      <c r="BSR123" s="11"/>
      <c r="BSS123" s="11"/>
      <c r="BST123" s="11"/>
      <c r="BSU123" s="11"/>
      <c r="BSV123" s="11"/>
      <c r="BSW123" s="11"/>
      <c r="BSX123" s="11"/>
      <c r="BSY123" s="11"/>
      <c r="BSZ123" s="11"/>
      <c r="BTA123" s="11"/>
      <c r="BTB123" s="11"/>
      <c r="BTC123" s="11"/>
      <c r="BTD123" s="11"/>
      <c r="BTE123" s="11"/>
      <c r="BTF123" s="11"/>
      <c r="BTG123" s="11"/>
      <c r="BTH123" s="11"/>
      <c r="BTI123" s="11"/>
      <c r="BTJ123" s="11"/>
      <c r="BTK123" s="11"/>
      <c r="BTL123" s="11"/>
      <c r="BTM123" s="11"/>
      <c r="BTN123" s="11"/>
      <c r="BTO123" s="11"/>
      <c r="BTP123" s="11"/>
      <c r="BTQ123" s="11"/>
      <c r="BTR123" s="11"/>
      <c r="BTS123" s="11"/>
      <c r="BTT123" s="11"/>
      <c r="BTU123" s="11"/>
      <c r="BTV123" s="11"/>
      <c r="BTW123" s="11"/>
      <c r="BTX123" s="11"/>
      <c r="BTY123" s="11"/>
      <c r="BTZ123" s="11"/>
      <c r="BUA123" s="11"/>
      <c r="BUB123" s="11"/>
      <c r="BUC123" s="11"/>
      <c r="BUD123" s="11"/>
      <c r="BUE123" s="11"/>
      <c r="BUF123" s="11"/>
      <c r="BUG123" s="11"/>
      <c r="BUH123" s="11"/>
      <c r="BUI123" s="11"/>
      <c r="BUJ123" s="11"/>
      <c r="BUK123" s="11"/>
      <c r="BUL123" s="11"/>
      <c r="BUM123" s="11"/>
      <c r="BUN123" s="11"/>
      <c r="BUO123" s="11"/>
      <c r="BUP123" s="11"/>
      <c r="BUQ123" s="11"/>
      <c r="BUR123" s="11"/>
      <c r="BUS123" s="11"/>
      <c r="BUT123" s="11"/>
      <c r="BUU123" s="11"/>
      <c r="BUV123" s="11"/>
      <c r="BUW123" s="11"/>
      <c r="BUX123" s="11"/>
      <c r="BUY123" s="11"/>
      <c r="BUZ123" s="11"/>
      <c r="BVA123" s="11"/>
      <c r="BVB123" s="11"/>
      <c r="BVC123" s="11"/>
      <c r="BVD123" s="11"/>
      <c r="BVE123" s="11"/>
      <c r="BVF123" s="11"/>
      <c r="BVG123" s="11"/>
      <c r="BVH123" s="11"/>
      <c r="BVI123" s="11"/>
      <c r="BVJ123" s="11"/>
      <c r="BVK123" s="11"/>
      <c r="BVL123" s="11"/>
      <c r="BVM123" s="11"/>
      <c r="BVN123" s="11"/>
      <c r="BVO123" s="11"/>
      <c r="BVP123" s="11"/>
      <c r="BVQ123" s="11"/>
      <c r="BVR123" s="11"/>
      <c r="BVS123" s="11"/>
      <c r="BVT123" s="11"/>
      <c r="BVU123" s="11"/>
      <c r="BVV123" s="11"/>
      <c r="BVW123" s="11"/>
      <c r="BVX123" s="11"/>
      <c r="BVY123" s="11"/>
      <c r="BVZ123" s="11"/>
      <c r="BWA123" s="11"/>
      <c r="BWB123" s="11"/>
      <c r="BWC123" s="11"/>
      <c r="BWD123" s="11"/>
      <c r="BWE123" s="11"/>
      <c r="BWF123" s="11"/>
      <c r="BWG123" s="11"/>
      <c r="BWH123" s="11"/>
      <c r="BWI123" s="11"/>
      <c r="BWJ123" s="11"/>
      <c r="BWK123" s="11"/>
      <c r="BWL123" s="11"/>
      <c r="BWM123" s="11"/>
      <c r="BWN123" s="11"/>
      <c r="BWO123" s="11"/>
      <c r="BWP123" s="11"/>
      <c r="BWQ123" s="11"/>
      <c r="BWR123" s="11"/>
      <c r="BWS123" s="11"/>
      <c r="BWT123" s="11"/>
      <c r="BWU123" s="11"/>
      <c r="BWV123" s="11"/>
      <c r="BWW123" s="11"/>
      <c r="BWX123" s="11"/>
      <c r="BWY123" s="11"/>
      <c r="BWZ123" s="11"/>
      <c r="BXA123" s="11"/>
      <c r="BXB123" s="11"/>
      <c r="BXC123" s="11"/>
      <c r="BXD123" s="11"/>
      <c r="BXE123" s="11"/>
      <c r="BXF123" s="11"/>
      <c r="BXG123" s="11"/>
      <c r="BXH123" s="11"/>
      <c r="BXI123" s="11"/>
      <c r="BXJ123" s="11"/>
      <c r="BXK123" s="11"/>
      <c r="BXL123" s="11"/>
      <c r="BXM123" s="11"/>
      <c r="BXN123" s="11"/>
      <c r="BXO123" s="11"/>
      <c r="BXP123" s="11"/>
      <c r="BXQ123" s="11"/>
      <c r="BXR123" s="11"/>
      <c r="BXS123" s="11"/>
      <c r="BXT123" s="11"/>
      <c r="BXU123" s="11"/>
      <c r="BXV123" s="11"/>
      <c r="BXW123" s="11"/>
      <c r="BXX123" s="11"/>
      <c r="BXY123" s="11"/>
      <c r="BXZ123" s="11"/>
      <c r="BYA123" s="11"/>
      <c r="BYB123" s="11"/>
      <c r="BYC123" s="11"/>
      <c r="BYD123" s="11"/>
      <c r="BYE123" s="11"/>
      <c r="BYF123" s="11"/>
      <c r="BYG123" s="11"/>
      <c r="BYH123" s="11"/>
      <c r="BYI123" s="11"/>
      <c r="BYJ123" s="11"/>
      <c r="BYK123" s="11"/>
      <c r="BYL123" s="11"/>
      <c r="BYM123" s="11"/>
      <c r="BYN123" s="11"/>
      <c r="BYO123" s="11"/>
      <c r="BYP123" s="11"/>
      <c r="BYQ123" s="11"/>
      <c r="BYR123" s="11"/>
      <c r="BYS123" s="11"/>
      <c r="BYT123" s="11"/>
      <c r="BYU123" s="11"/>
      <c r="BYV123" s="11"/>
      <c r="BYW123" s="11"/>
      <c r="BYX123" s="11"/>
      <c r="BYY123" s="11"/>
      <c r="BYZ123" s="11"/>
      <c r="BZA123" s="11"/>
      <c r="BZB123" s="11"/>
      <c r="BZC123" s="11"/>
      <c r="BZD123" s="11"/>
      <c r="BZE123" s="11"/>
      <c r="BZF123" s="11"/>
      <c r="BZG123" s="11"/>
      <c r="BZH123" s="11"/>
      <c r="BZI123" s="11"/>
      <c r="BZJ123" s="11"/>
      <c r="BZK123" s="11"/>
      <c r="BZL123" s="11"/>
      <c r="BZM123" s="11"/>
      <c r="BZN123" s="11"/>
      <c r="BZO123" s="11"/>
      <c r="BZP123" s="11"/>
      <c r="BZQ123" s="11"/>
      <c r="BZR123" s="11"/>
      <c r="BZS123" s="11"/>
      <c r="BZT123" s="11"/>
      <c r="BZU123" s="11"/>
      <c r="BZV123" s="11"/>
      <c r="BZW123" s="11"/>
      <c r="BZX123" s="11"/>
      <c r="BZY123" s="11"/>
      <c r="BZZ123" s="11"/>
      <c r="CAA123" s="11"/>
      <c r="CAB123" s="11"/>
      <c r="CAC123" s="11"/>
      <c r="CAD123" s="11"/>
      <c r="CAE123" s="11"/>
      <c r="CAF123" s="11"/>
      <c r="CAG123" s="11"/>
      <c r="CAH123" s="11"/>
      <c r="CAI123" s="11"/>
      <c r="CAJ123" s="11"/>
      <c r="CAK123" s="11"/>
      <c r="CAL123" s="11"/>
      <c r="CAM123" s="11"/>
      <c r="CAN123" s="11"/>
      <c r="CAO123" s="11"/>
      <c r="CAP123" s="11"/>
      <c r="CAQ123" s="11"/>
      <c r="CAR123" s="11"/>
      <c r="CAS123" s="11"/>
      <c r="CAT123" s="11"/>
      <c r="CAU123" s="11"/>
      <c r="CAV123" s="11"/>
      <c r="CAW123" s="11"/>
      <c r="CAX123" s="11"/>
      <c r="CAY123" s="11"/>
      <c r="CAZ123" s="11"/>
      <c r="CBA123" s="11"/>
      <c r="CBB123" s="11"/>
      <c r="CBC123" s="11"/>
      <c r="CBD123" s="11"/>
      <c r="CBE123" s="11"/>
      <c r="CBF123" s="11"/>
      <c r="CBG123" s="11"/>
      <c r="CBH123" s="11"/>
      <c r="CBI123" s="11"/>
      <c r="CBJ123" s="11"/>
      <c r="CBK123" s="11"/>
      <c r="CBL123" s="11"/>
      <c r="CBM123" s="11"/>
      <c r="CBN123" s="11"/>
      <c r="CBO123" s="11"/>
      <c r="CBP123" s="11"/>
      <c r="CBQ123" s="11"/>
      <c r="CBR123" s="11"/>
      <c r="CBS123" s="11"/>
      <c r="CBT123" s="11"/>
      <c r="CBU123" s="11"/>
      <c r="CBV123" s="11"/>
      <c r="CBW123" s="11"/>
      <c r="CBX123" s="11"/>
      <c r="CBY123" s="11"/>
      <c r="CBZ123" s="11"/>
      <c r="CCA123" s="11"/>
      <c r="CCB123" s="11"/>
      <c r="CCC123" s="11"/>
      <c r="CCD123" s="11"/>
      <c r="CCE123" s="11"/>
      <c r="CCF123" s="11"/>
      <c r="CCG123" s="11"/>
      <c r="CCH123" s="11"/>
      <c r="CCI123" s="11"/>
      <c r="CCJ123" s="11"/>
      <c r="CCK123" s="11"/>
      <c r="CCL123" s="11"/>
      <c r="CCM123" s="11"/>
      <c r="CCN123" s="11"/>
      <c r="CCO123" s="11"/>
      <c r="CCP123" s="11"/>
      <c r="CCQ123" s="11"/>
      <c r="CCR123" s="11"/>
      <c r="CCS123" s="11"/>
      <c r="CCT123" s="11"/>
      <c r="CCU123" s="11"/>
      <c r="CCV123" s="11"/>
      <c r="CCW123" s="11"/>
      <c r="CCX123" s="11"/>
      <c r="CCY123" s="11"/>
      <c r="CCZ123" s="11"/>
      <c r="CDA123" s="11"/>
      <c r="CDB123" s="11"/>
      <c r="CDC123" s="11"/>
      <c r="CDD123" s="11"/>
      <c r="CDE123" s="11"/>
      <c r="CDF123" s="11"/>
      <c r="CDG123" s="11"/>
      <c r="CDH123" s="11"/>
      <c r="CDI123" s="11"/>
      <c r="CDJ123" s="11"/>
      <c r="CDK123" s="11"/>
      <c r="CDL123" s="11"/>
      <c r="CDM123" s="11"/>
      <c r="CDN123" s="11"/>
      <c r="CDO123" s="11"/>
      <c r="CDP123" s="11"/>
      <c r="CDQ123" s="11"/>
      <c r="CDR123" s="11"/>
      <c r="CDS123" s="11"/>
      <c r="CDT123" s="11"/>
      <c r="CDU123" s="11"/>
      <c r="CDV123" s="11"/>
      <c r="CDW123" s="11"/>
      <c r="CDX123" s="11"/>
      <c r="CDY123" s="11"/>
      <c r="CDZ123" s="11"/>
      <c r="CEA123" s="11"/>
      <c r="CEB123" s="11"/>
      <c r="CEC123" s="11"/>
      <c r="CED123" s="11"/>
      <c r="CEE123" s="11"/>
      <c r="CEF123" s="11"/>
      <c r="CEG123" s="11"/>
      <c r="CEH123" s="11"/>
      <c r="CEI123" s="11"/>
      <c r="CEJ123" s="11"/>
      <c r="CEK123" s="11"/>
      <c r="CEL123" s="11"/>
      <c r="CEM123" s="11"/>
      <c r="CEN123" s="11"/>
      <c r="CEO123" s="11"/>
      <c r="CEP123" s="11"/>
      <c r="CEQ123" s="11"/>
      <c r="CER123" s="11"/>
      <c r="CES123" s="11"/>
      <c r="CET123" s="11"/>
      <c r="CEU123" s="11"/>
      <c r="CEV123" s="11"/>
      <c r="CEW123" s="11"/>
      <c r="CEX123" s="11"/>
      <c r="CEY123" s="11"/>
      <c r="CEZ123" s="11"/>
      <c r="CFA123" s="11"/>
      <c r="CFB123" s="11"/>
      <c r="CFC123" s="11"/>
      <c r="CFD123" s="11"/>
      <c r="CFE123" s="11"/>
      <c r="CFF123" s="11"/>
      <c r="CFG123" s="11"/>
      <c r="CFH123" s="11"/>
      <c r="CFI123" s="11"/>
      <c r="CFJ123" s="11"/>
      <c r="CFK123" s="11"/>
      <c r="CFL123" s="11"/>
      <c r="CFM123" s="11"/>
      <c r="CFN123" s="11"/>
      <c r="CFO123" s="11"/>
      <c r="CFP123" s="11"/>
      <c r="CFQ123" s="11"/>
      <c r="CFR123" s="11"/>
      <c r="CFS123" s="11"/>
      <c r="CFT123" s="11"/>
      <c r="CFU123" s="11"/>
      <c r="CFV123" s="11"/>
      <c r="CFW123" s="11"/>
      <c r="CFX123" s="11"/>
      <c r="CFY123" s="11"/>
      <c r="CFZ123" s="11"/>
      <c r="CGA123" s="11"/>
      <c r="CGB123" s="11"/>
      <c r="CGC123" s="11"/>
      <c r="CGD123" s="11"/>
      <c r="CGE123" s="11"/>
      <c r="CGF123" s="11"/>
      <c r="CGG123" s="11"/>
      <c r="CGH123" s="11"/>
      <c r="CGI123" s="11"/>
      <c r="CGJ123" s="11"/>
      <c r="CGK123" s="11"/>
      <c r="CGL123" s="11"/>
      <c r="CGM123" s="11"/>
      <c r="CGN123" s="11"/>
      <c r="CGO123" s="11"/>
      <c r="CGP123" s="11"/>
      <c r="CGQ123" s="11"/>
      <c r="CGR123" s="11"/>
      <c r="CGS123" s="11"/>
      <c r="CGT123" s="11"/>
      <c r="CGU123" s="11"/>
      <c r="CGV123" s="11"/>
      <c r="CGW123" s="11"/>
      <c r="CGX123" s="11"/>
      <c r="CGY123" s="11"/>
      <c r="CGZ123" s="11"/>
      <c r="CHA123" s="11"/>
      <c r="CHB123" s="11"/>
      <c r="CHC123" s="11"/>
      <c r="CHD123" s="11"/>
      <c r="CHE123" s="11"/>
      <c r="CHF123" s="11"/>
      <c r="CHG123" s="11"/>
      <c r="CHH123" s="11"/>
      <c r="CHI123" s="11"/>
      <c r="CHJ123" s="11"/>
      <c r="CHK123" s="11"/>
      <c r="CHL123" s="11"/>
      <c r="CHM123" s="11"/>
      <c r="CHN123" s="11"/>
      <c r="CHO123" s="11"/>
      <c r="CHP123" s="11"/>
      <c r="CHQ123" s="11"/>
      <c r="CHR123" s="11"/>
      <c r="CHS123" s="11"/>
      <c r="CHT123" s="11"/>
      <c r="CHU123" s="11"/>
      <c r="CHV123" s="11"/>
      <c r="CHW123" s="11"/>
      <c r="CHX123" s="11"/>
      <c r="CHY123" s="11"/>
      <c r="CHZ123" s="11"/>
      <c r="CIA123" s="11"/>
      <c r="CIB123" s="11"/>
      <c r="CIC123" s="11"/>
      <c r="CID123" s="11"/>
      <c r="CIE123" s="11"/>
      <c r="CIF123" s="11"/>
      <c r="CIG123" s="11"/>
      <c r="CIH123" s="11"/>
      <c r="CII123" s="11"/>
      <c r="CIJ123" s="11"/>
      <c r="CIK123" s="11"/>
      <c r="CIL123" s="11"/>
      <c r="CIM123" s="11"/>
      <c r="CIN123" s="11"/>
      <c r="CIO123" s="11"/>
      <c r="CIP123" s="11"/>
      <c r="CIQ123" s="11"/>
      <c r="CIR123" s="11"/>
      <c r="CIS123" s="11"/>
      <c r="CIT123" s="11"/>
      <c r="CIU123" s="11"/>
      <c r="CIV123" s="11"/>
      <c r="CIW123" s="11"/>
      <c r="CIX123" s="11"/>
      <c r="CIY123" s="11"/>
      <c r="CIZ123" s="11"/>
      <c r="CJA123" s="11"/>
      <c r="CJB123" s="11"/>
      <c r="CJC123" s="11"/>
      <c r="CJD123" s="11"/>
      <c r="CJE123" s="11"/>
      <c r="CJF123" s="11"/>
      <c r="CJG123" s="11"/>
      <c r="CJH123" s="11"/>
      <c r="CJI123" s="11"/>
      <c r="CJJ123" s="11"/>
      <c r="CJK123" s="11"/>
      <c r="CJL123" s="11"/>
      <c r="CJM123" s="11"/>
      <c r="CJN123" s="11"/>
      <c r="CJO123" s="11"/>
      <c r="CJP123" s="11"/>
      <c r="CJQ123" s="11"/>
      <c r="CJR123" s="11"/>
      <c r="CJS123" s="11"/>
      <c r="CJT123" s="11"/>
      <c r="CJU123" s="11"/>
      <c r="CJV123" s="11"/>
      <c r="CJW123" s="11"/>
      <c r="CJX123" s="11"/>
      <c r="CJY123" s="11"/>
      <c r="CJZ123" s="11"/>
      <c r="CKA123" s="11"/>
      <c r="CKB123" s="11"/>
      <c r="CKC123" s="11"/>
      <c r="CKD123" s="11"/>
      <c r="CKE123" s="11"/>
      <c r="CKF123" s="11"/>
      <c r="CKG123" s="11"/>
      <c r="CKH123" s="11"/>
      <c r="CKI123" s="11"/>
      <c r="CKJ123" s="11"/>
      <c r="CKK123" s="11"/>
      <c r="CKL123" s="11"/>
      <c r="CKM123" s="11"/>
      <c r="CKN123" s="11"/>
      <c r="CKO123" s="11"/>
      <c r="CKP123" s="11"/>
      <c r="CKQ123" s="11"/>
      <c r="CKR123" s="11"/>
      <c r="CKS123" s="11"/>
      <c r="CKT123" s="11"/>
      <c r="CKU123" s="11"/>
      <c r="CKV123" s="11"/>
      <c r="CKW123" s="11"/>
      <c r="CKX123" s="11"/>
      <c r="CKY123" s="11"/>
      <c r="CKZ123" s="11"/>
      <c r="CLA123" s="11"/>
      <c r="CLB123" s="11"/>
      <c r="CLC123" s="11"/>
      <c r="CLD123" s="11"/>
      <c r="CLE123" s="11"/>
      <c r="CLF123" s="11"/>
      <c r="CLG123" s="11"/>
      <c r="CLH123" s="11"/>
      <c r="CLI123" s="11"/>
      <c r="CLJ123" s="11"/>
      <c r="CLK123" s="11"/>
      <c r="CLL123" s="11"/>
      <c r="CLM123" s="11"/>
      <c r="CLN123" s="11"/>
      <c r="CLO123" s="11"/>
      <c r="CLP123" s="11"/>
      <c r="CLQ123" s="11"/>
      <c r="CLR123" s="11"/>
      <c r="CLS123" s="11"/>
      <c r="CLT123" s="11"/>
      <c r="CLU123" s="11"/>
      <c r="CLV123" s="11"/>
      <c r="CLW123" s="11"/>
      <c r="CLX123" s="11"/>
      <c r="CLY123" s="11"/>
      <c r="CLZ123" s="11"/>
      <c r="CMA123" s="11"/>
      <c r="CMB123" s="11"/>
      <c r="CMC123" s="11"/>
      <c r="CMD123" s="11"/>
      <c r="CME123" s="11"/>
      <c r="CMF123" s="11"/>
      <c r="CMG123" s="11"/>
      <c r="CMH123" s="11"/>
      <c r="CMI123" s="11"/>
      <c r="CMJ123" s="11"/>
      <c r="CMK123" s="11"/>
      <c r="CML123" s="11"/>
      <c r="CMM123" s="11"/>
      <c r="CMN123" s="11"/>
      <c r="CMO123" s="11"/>
      <c r="CMP123" s="11"/>
      <c r="CMQ123" s="11"/>
      <c r="CMR123" s="11"/>
      <c r="CMS123" s="11"/>
      <c r="CMT123" s="11"/>
      <c r="CMU123" s="11"/>
      <c r="CMV123" s="11"/>
      <c r="CMW123" s="11"/>
      <c r="CMX123" s="11"/>
      <c r="CMY123" s="11"/>
      <c r="CMZ123" s="11"/>
      <c r="CNA123" s="11"/>
      <c r="CNB123" s="11"/>
      <c r="CNC123" s="11"/>
      <c r="CND123" s="11"/>
      <c r="CNE123" s="11"/>
      <c r="CNF123" s="11"/>
      <c r="CNG123" s="11"/>
      <c r="CNH123" s="11"/>
      <c r="CNI123" s="11"/>
      <c r="CNJ123" s="11"/>
      <c r="CNK123" s="11"/>
      <c r="CNL123" s="11"/>
      <c r="CNM123" s="11"/>
      <c r="CNN123" s="11"/>
      <c r="CNO123" s="11"/>
      <c r="CNP123" s="11"/>
      <c r="CNQ123" s="11"/>
      <c r="CNR123" s="11"/>
      <c r="CNS123" s="11"/>
      <c r="CNT123" s="11"/>
      <c r="CNU123" s="11"/>
      <c r="CNV123" s="11"/>
      <c r="CNW123" s="11"/>
      <c r="CNX123" s="11"/>
      <c r="CNY123" s="11"/>
      <c r="CNZ123" s="11"/>
      <c r="COA123" s="11"/>
      <c r="COB123" s="11"/>
      <c r="COC123" s="11"/>
      <c r="COD123" s="11"/>
      <c r="COE123" s="11"/>
      <c r="COF123" s="11"/>
      <c r="COG123" s="11"/>
      <c r="COH123" s="11"/>
      <c r="COI123" s="11"/>
      <c r="COJ123" s="11"/>
      <c r="COK123" s="11"/>
      <c r="COL123" s="11"/>
      <c r="COM123" s="11"/>
      <c r="CON123" s="11"/>
      <c r="COO123" s="11"/>
      <c r="COP123" s="11"/>
      <c r="COQ123" s="11"/>
      <c r="COR123" s="11"/>
      <c r="COS123" s="11"/>
      <c r="COT123" s="11"/>
      <c r="COU123" s="11"/>
      <c r="COV123" s="11"/>
      <c r="COW123" s="11"/>
      <c r="COX123" s="11"/>
      <c r="COY123" s="11"/>
      <c r="COZ123" s="11"/>
      <c r="CPA123" s="11"/>
      <c r="CPB123" s="11"/>
      <c r="CPC123" s="11"/>
      <c r="CPD123" s="11"/>
      <c r="CPE123" s="11"/>
      <c r="CPF123" s="11"/>
      <c r="CPG123" s="11"/>
      <c r="CPH123" s="11"/>
      <c r="CPI123" s="11"/>
      <c r="CPJ123" s="11"/>
      <c r="CPK123" s="11"/>
      <c r="CPL123" s="11"/>
      <c r="CPM123" s="11"/>
      <c r="CPN123" s="11"/>
      <c r="CPO123" s="11"/>
      <c r="CPP123" s="11"/>
      <c r="CPQ123" s="11"/>
      <c r="CPR123" s="11"/>
      <c r="CPS123" s="11"/>
      <c r="CPT123" s="11"/>
      <c r="CPU123" s="11"/>
      <c r="CPV123" s="11"/>
      <c r="CPW123" s="11"/>
      <c r="CPX123" s="11"/>
      <c r="CPY123" s="11"/>
      <c r="CPZ123" s="11"/>
      <c r="CQA123" s="11"/>
      <c r="CQB123" s="11"/>
      <c r="CQC123" s="11"/>
      <c r="CQD123" s="11"/>
      <c r="CQE123" s="11"/>
      <c r="CQF123" s="11"/>
      <c r="CQG123" s="11"/>
      <c r="CQH123" s="11"/>
      <c r="CQI123" s="11"/>
      <c r="CQJ123" s="11"/>
      <c r="CQK123" s="11"/>
      <c r="CQL123" s="11"/>
      <c r="CQM123" s="11"/>
      <c r="CQN123" s="11"/>
      <c r="CQO123" s="11"/>
      <c r="CQP123" s="11"/>
      <c r="CQQ123" s="11"/>
      <c r="CQR123" s="11"/>
      <c r="CQS123" s="11"/>
      <c r="CQT123" s="11"/>
      <c r="CQU123" s="11"/>
      <c r="CQV123" s="11"/>
      <c r="CQW123" s="11"/>
      <c r="CQX123" s="11"/>
      <c r="CQY123" s="11"/>
      <c r="CQZ123" s="11"/>
      <c r="CRA123" s="11"/>
      <c r="CRB123" s="11"/>
      <c r="CRC123" s="11"/>
      <c r="CRD123" s="11"/>
      <c r="CRE123" s="11"/>
      <c r="CRF123" s="11"/>
      <c r="CRG123" s="11"/>
      <c r="CRH123" s="11"/>
      <c r="CRI123" s="11"/>
      <c r="CRJ123" s="11"/>
      <c r="CRK123" s="11"/>
      <c r="CRL123" s="11"/>
      <c r="CRM123" s="11"/>
      <c r="CRN123" s="11"/>
      <c r="CRO123" s="11"/>
      <c r="CRP123" s="11"/>
      <c r="CRQ123" s="11"/>
      <c r="CRR123" s="11"/>
      <c r="CRS123" s="11"/>
      <c r="CRT123" s="11"/>
      <c r="CRU123" s="11"/>
      <c r="CRV123" s="11"/>
      <c r="CRW123" s="11"/>
      <c r="CRX123" s="11"/>
      <c r="CRY123" s="11"/>
      <c r="CRZ123" s="11"/>
      <c r="CSA123" s="11"/>
      <c r="CSB123" s="11"/>
      <c r="CSC123" s="11"/>
      <c r="CSD123" s="11"/>
      <c r="CSE123" s="11"/>
      <c r="CSF123" s="11"/>
      <c r="CSG123" s="11"/>
      <c r="CSH123" s="11"/>
      <c r="CSI123" s="11"/>
      <c r="CSJ123" s="11"/>
      <c r="CSK123" s="11"/>
      <c r="CSL123" s="11"/>
      <c r="CSM123" s="11"/>
      <c r="CSN123" s="11"/>
      <c r="CSO123" s="11"/>
      <c r="CSP123" s="11"/>
      <c r="CSQ123" s="11"/>
      <c r="CSR123" s="11"/>
      <c r="CSS123" s="11"/>
      <c r="CST123" s="11"/>
      <c r="CSU123" s="11"/>
      <c r="CSV123" s="11"/>
      <c r="CSW123" s="11"/>
      <c r="CSX123" s="11"/>
      <c r="CSY123" s="11"/>
      <c r="CSZ123" s="11"/>
      <c r="CTA123" s="11"/>
      <c r="CTB123" s="11"/>
      <c r="CTC123" s="11"/>
      <c r="CTD123" s="11"/>
      <c r="CTE123" s="11"/>
      <c r="CTF123" s="11"/>
      <c r="CTG123" s="11"/>
      <c r="CTH123" s="11"/>
      <c r="CTI123" s="11"/>
      <c r="CTJ123" s="11"/>
      <c r="CTK123" s="11"/>
      <c r="CTL123" s="11"/>
      <c r="CTM123" s="11"/>
      <c r="CTN123" s="11"/>
      <c r="CTO123" s="11"/>
      <c r="CTP123" s="11"/>
      <c r="CTQ123" s="11"/>
      <c r="CTR123" s="11"/>
      <c r="CTS123" s="11"/>
      <c r="CTT123" s="11"/>
      <c r="CTU123" s="11"/>
      <c r="CTV123" s="11"/>
      <c r="CTW123" s="11"/>
      <c r="CTX123" s="11"/>
      <c r="CTY123" s="11"/>
      <c r="CTZ123" s="11"/>
      <c r="CUA123" s="11"/>
      <c r="CUB123" s="11"/>
      <c r="CUC123" s="11"/>
      <c r="CUD123" s="11"/>
      <c r="CUE123" s="11"/>
      <c r="CUF123" s="11"/>
      <c r="CUG123" s="11"/>
      <c r="CUH123" s="11"/>
      <c r="CUI123" s="11"/>
      <c r="CUJ123" s="11"/>
      <c r="CUK123" s="11"/>
      <c r="CUL123" s="11"/>
      <c r="CUM123" s="11"/>
      <c r="CUN123" s="11"/>
      <c r="CUO123" s="11"/>
      <c r="CUP123" s="11"/>
      <c r="CUQ123" s="11"/>
      <c r="CUR123" s="11"/>
      <c r="CUS123" s="11"/>
      <c r="CUT123" s="11"/>
      <c r="CUU123" s="11"/>
      <c r="CUV123" s="11"/>
      <c r="CUW123" s="11"/>
      <c r="CUX123" s="11"/>
      <c r="CUY123" s="11"/>
      <c r="CUZ123" s="11"/>
      <c r="CVA123" s="11"/>
      <c r="CVB123" s="11"/>
      <c r="CVC123" s="11"/>
      <c r="CVD123" s="11"/>
      <c r="CVE123" s="11"/>
      <c r="CVF123" s="11"/>
      <c r="CVG123" s="11"/>
      <c r="CVH123" s="11"/>
      <c r="CVI123" s="11"/>
      <c r="CVJ123" s="11"/>
      <c r="CVK123" s="11"/>
      <c r="CVL123" s="11"/>
      <c r="CVM123" s="11"/>
      <c r="CVN123" s="11"/>
      <c r="CVO123" s="11"/>
      <c r="CVP123" s="11"/>
      <c r="CVQ123" s="11"/>
      <c r="CVR123" s="11"/>
      <c r="CVS123" s="11"/>
      <c r="CVT123" s="11"/>
      <c r="CVU123" s="11"/>
      <c r="CVV123" s="11"/>
      <c r="CVW123" s="11"/>
      <c r="CVX123" s="11"/>
      <c r="CVY123" s="11"/>
      <c r="CVZ123" s="11"/>
      <c r="CWA123" s="11"/>
      <c r="CWB123" s="11"/>
      <c r="CWC123" s="11"/>
      <c r="CWD123" s="11"/>
      <c r="CWE123" s="11"/>
      <c r="CWF123" s="11"/>
      <c r="CWG123" s="11"/>
      <c r="CWH123" s="11"/>
      <c r="CWI123" s="11"/>
      <c r="CWJ123" s="11"/>
      <c r="CWK123" s="11"/>
      <c r="CWL123" s="11"/>
      <c r="CWM123" s="11"/>
      <c r="CWN123" s="11"/>
      <c r="CWO123" s="11"/>
      <c r="CWP123" s="11"/>
      <c r="CWQ123" s="11"/>
      <c r="CWR123" s="11"/>
      <c r="CWS123" s="11"/>
      <c r="CWT123" s="11"/>
      <c r="CWU123" s="11"/>
      <c r="CWV123" s="11"/>
      <c r="CWW123" s="11"/>
      <c r="CWX123" s="11"/>
      <c r="CWY123" s="11"/>
      <c r="CWZ123" s="11"/>
      <c r="CXA123" s="11"/>
      <c r="CXB123" s="11"/>
      <c r="CXC123" s="11"/>
      <c r="CXD123" s="11"/>
      <c r="CXE123" s="11"/>
      <c r="CXF123" s="11"/>
      <c r="CXG123" s="11"/>
      <c r="CXH123" s="11"/>
      <c r="CXI123" s="11"/>
      <c r="CXJ123" s="11"/>
      <c r="CXK123" s="11"/>
      <c r="CXL123" s="11"/>
      <c r="CXM123" s="11"/>
      <c r="CXN123" s="11"/>
      <c r="CXO123" s="11"/>
      <c r="CXP123" s="11"/>
      <c r="CXQ123" s="11"/>
      <c r="CXR123" s="11"/>
      <c r="CXS123" s="11"/>
      <c r="CXT123" s="11"/>
      <c r="CXU123" s="11"/>
      <c r="CXV123" s="11"/>
      <c r="CXW123" s="11"/>
      <c r="CXX123" s="11"/>
      <c r="CXY123" s="11"/>
      <c r="CXZ123" s="11"/>
      <c r="CYA123" s="11"/>
      <c r="CYB123" s="11"/>
      <c r="CYC123" s="11"/>
      <c r="CYD123" s="11"/>
      <c r="CYE123" s="11"/>
      <c r="CYF123" s="11"/>
      <c r="CYG123" s="11"/>
      <c r="CYH123" s="11"/>
      <c r="CYI123" s="11"/>
      <c r="CYJ123" s="11"/>
      <c r="CYK123" s="11"/>
      <c r="CYL123" s="11"/>
      <c r="CYM123" s="11"/>
      <c r="CYN123" s="11"/>
      <c r="CYO123" s="11"/>
      <c r="CYP123" s="11"/>
      <c r="CYQ123" s="11"/>
      <c r="CYR123" s="11"/>
      <c r="CYS123" s="11"/>
      <c r="CYT123" s="11"/>
      <c r="CYU123" s="11"/>
      <c r="CYV123" s="11"/>
      <c r="CYW123" s="11"/>
      <c r="CYX123" s="11"/>
      <c r="CYY123" s="11"/>
      <c r="CYZ123" s="11"/>
      <c r="CZA123" s="11"/>
      <c r="CZB123" s="11"/>
      <c r="CZC123" s="11"/>
      <c r="CZD123" s="11"/>
      <c r="CZE123" s="11"/>
      <c r="CZF123" s="11"/>
      <c r="CZG123" s="11"/>
      <c r="CZH123" s="11"/>
      <c r="CZI123" s="11"/>
      <c r="CZJ123" s="11"/>
      <c r="CZK123" s="11"/>
      <c r="CZL123" s="11"/>
      <c r="CZM123" s="11"/>
      <c r="CZN123" s="11"/>
      <c r="CZO123" s="11"/>
      <c r="CZP123" s="11"/>
      <c r="CZQ123" s="11"/>
      <c r="CZR123" s="11"/>
      <c r="CZS123" s="11"/>
      <c r="CZT123" s="11"/>
      <c r="CZU123" s="11"/>
      <c r="CZV123" s="11"/>
      <c r="CZW123" s="11"/>
      <c r="CZX123" s="11"/>
      <c r="CZY123" s="11"/>
      <c r="CZZ123" s="11"/>
      <c r="DAA123" s="11"/>
      <c r="DAB123" s="11"/>
      <c r="DAC123" s="11"/>
      <c r="DAD123" s="11"/>
      <c r="DAE123" s="11"/>
      <c r="DAF123" s="11"/>
      <c r="DAG123" s="11"/>
      <c r="DAH123" s="11"/>
      <c r="DAI123" s="11"/>
      <c r="DAJ123" s="11"/>
      <c r="DAK123" s="11"/>
      <c r="DAL123" s="11"/>
      <c r="DAM123" s="11"/>
      <c r="DAN123" s="11"/>
      <c r="DAO123" s="11"/>
      <c r="DAP123" s="11"/>
      <c r="DAQ123" s="11"/>
      <c r="DAR123" s="11"/>
      <c r="DAS123" s="11"/>
      <c r="DAT123" s="11"/>
      <c r="DAU123" s="11"/>
      <c r="DAV123" s="11"/>
      <c r="DAW123" s="11"/>
      <c r="DAX123" s="11"/>
      <c r="DAY123" s="11"/>
      <c r="DAZ123" s="11"/>
      <c r="DBA123" s="11"/>
      <c r="DBB123" s="11"/>
      <c r="DBC123" s="11"/>
      <c r="DBD123" s="11"/>
      <c r="DBE123" s="11"/>
      <c r="DBF123" s="11"/>
      <c r="DBG123" s="11"/>
      <c r="DBH123" s="11"/>
      <c r="DBI123" s="11"/>
      <c r="DBJ123" s="11"/>
      <c r="DBK123" s="11"/>
      <c r="DBL123" s="11"/>
      <c r="DBM123" s="11"/>
      <c r="DBN123" s="11"/>
      <c r="DBO123" s="11"/>
      <c r="DBP123" s="11"/>
      <c r="DBQ123" s="11"/>
      <c r="DBR123" s="11"/>
      <c r="DBS123" s="11"/>
      <c r="DBT123" s="11"/>
      <c r="DBU123" s="11"/>
      <c r="DBV123" s="11"/>
      <c r="DBW123" s="11"/>
      <c r="DBX123" s="11"/>
      <c r="DBY123" s="11"/>
      <c r="DBZ123" s="11"/>
      <c r="DCA123" s="11"/>
      <c r="DCB123" s="11"/>
      <c r="DCC123" s="11"/>
      <c r="DCD123" s="11"/>
      <c r="DCE123" s="11"/>
      <c r="DCF123" s="11"/>
      <c r="DCG123" s="11"/>
      <c r="DCH123" s="11"/>
      <c r="DCI123" s="11"/>
      <c r="DCJ123" s="11"/>
      <c r="DCK123" s="11"/>
      <c r="DCL123" s="11"/>
      <c r="DCM123" s="11"/>
      <c r="DCN123" s="11"/>
      <c r="DCO123" s="11"/>
      <c r="DCP123" s="11"/>
      <c r="DCQ123" s="11"/>
      <c r="DCR123" s="11"/>
      <c r="DCS123" s="11"/>
      <c r="DCT123" s="11"/>
      <c r="DCU123" s="11"/>
      <c r="DCV123" s="11"/>
      <c r="DCW123" s="11"/>
      <c r="DCX123" s="11"/>
      <c r="DCY123" s="11"/>
      <c r="DCZ123" s="11"/>
      <c r="DDA123" s="11"/>
      <c r="DDB123" s="11"/>
      <c r="DDC123" s="11"/>
      <c r="DDD123" s="11"/>
      <c r="DDE123" s="11"/>
      <c r="DDF123" s="11"/>
      <c r="DDG123" s="11"/>
      <c r="DDH123" s="11"/>
      <c r="DDI123" s="11"/>
      <c r="DDJ123" s="11"/>
      <c r="DDK123" s="11"/>
      <c r="DDL123" s="11"/>
      <c r="DDM123" s="11"/>
      <c r="DDN123" s="11"/>
      <c r="DDO123" s="11"/>
      <c r="DDP123" s="11"/>
      <c r="DDQ123" s="11"/>
      <c r="DDR123" s="11"/>
      <c r="DDS123" s="11"/>
      <c r="DDT123" s="11"/>
      <c r="DDU123" s="11"/>
      <c r="DDV123" s="11"/>
      <c r="DDW123" s="11"/>
      <c r="DDX123" s="11"/>
      <c r="DDY123" s="11"/>
      <c r="DDZ123" s="11"/>
      <c r="DEA123" s="11"/>
      <c r="DEB123" s="11"/>
      <c r="DEC123" s="11"/>
      <c r="DED123" s="11"/>
      <c r="DEE123" s="11"/>
      <c r="DEF123" s="11"/>
      <c r="DEG123" s="11"/>
      <c r="DEH123" s="11"/>
      <c r="DEI123" s="11"/>
      <c r="DEJ123" s="11"/>
      <c r="DEK123" s="11"/>
      <c r="DEL123" s="11"/>
      <c r="DEM123" s="11"/>
      <c r="DEN123" s="11"/>
      <c r="DEO123" s="11"/>
      <c r="DEP123" s="11"/>
      <c r="DEQ123" s="11"/>
      <c r="DER123" s="11"/>
      <c r="DES123" s="11"/>
      <c r="DET123" s="11"/>
      <c r="DEU123" s="11"/>
      <c r="DEV123" s="11"/>
      <c r="DEW123" s="11"/>
      <c r="DEX123" s="11"/>
      <c r="DEY123" s="11"/>
      <c r="DEZ123" s="11"/>
      <c r="DFA123" s="11"/>
      <c r="DFB123" s="11"/>
      <c r="DFC123" s="11"/>
      <c r="DFD123" s="11"/>
      <c r="DFE123" s="11"/>
      <c r="DFF123" s="11"/>
      <c r="DFG123" s="11"/>
      <c r="DFH123" s="11"/>
      <c r="DFI123" s="11"/>
      <c r="DFJ123" s="11"/>
      <c r="DFK123" s="11"/>
      <c r="DFL123" s="11"/>
      <c r="DFM123" s="11"/>
      <c r="DFN123" s="11"/>
      <c r="DFO123" s="11"/>
      <c r="DFP123" s="11"/>
      <c r="DFQ123" s="11"/>
      <c r="DFR123" s="11"/>
      <c r="DFS123" s="11"/>
      <c r="DFT123" s="11"/>
      <c r="DFU123" s="11"/>
      <c r="DFV123" s="11"/>
      <c r="DFW123" s="11"/>
      <c r="DFX123" s="11"/>
      <c r="DFY123" s="11"/>
      <c r="DFZ123" s="11"/>
      <c r="DGA123" s="11"/>
      <c r="DGB123" s="11"/>
      <c r="DGC123" s="11"/>
      <c r="DGD123" s="11"/>
      <c r="DGE123" s="11"/>
      <c r="DGF123" s="11"/>
      <c r="DGG123" s="11"/>
      <c r="DGH123" s="11"/>
      <c r="DGI123" s="11"/>
      <c r="DGJ123" s="11"/>
      <c r="DGK123" s="11"/>
      <c r="DGL123" s="11"/>
      <c r="DGM123" s="11"/>
      <c r="DGN123" s="11"/>
      <c r="DGO123" s="11"/>
      <c r="DGP123" s="11"/>
      <c r="DGQ123" s="11"/>
      <c r="DGR123" s="11"/>
      <c r="DGS123" s="11"/>
      <c r="DGT123" s="11"/>
      <c r="DGU123" s="11"/>
      <c r="DGV123" s="11"/>
      <c r="DGW123" s="11"/>
      <c r="DGX123" s="11"/>
      <c r="DGY123" s="11"/>
      <c r="DGZ123" s="11"/>
      <c r="DHA123" s="11"/>
      <c r="DHB123" s="11"/>
      <c r="DHC123" s="11"/>
      <c r="DHD123" s="11"/>
      <c r="DHE123" s="11"/>
      <c r="DHF123" s="11"/>
      <c r="DHG123" s="11"/>
      <c r="DHH123" s="11"/>
      <c r="DHI123" s="11"/>
      <c r="DHJ123" s="11"/>
      <c r="DHK123" s="11"/>
      <c r="DHL123" s="11"/>
      <c r="DHM123" s="11"/>
      <c r="DHN123" s="11"/>
      <c r="DHO123" s="11"/>
      <c r="DHP123" s="11"/>
      <c r="DHQ123" s="11"/>
      <c r="DHR123" s="11"/>
      <c r="DHS123" s="11"/>
      <c r="DHT123" s="11"/>
      <c r="DHU123" s="11"/>
      <c r="DHV123" s="11"/>
      <c r="DHW123" s="11"/>
      <c r="DHX123" s="11"/>
      <c r="DHY123" s="11"/>
      <c r="DHZ123" s="11"/>
      <c r="DIA123" s="11"/>
      <c r="DIB123" s="11"/>
      <c r="DIC123" s="11"/>
      <c r="DID123" s="11"/>
      <c r="DIE123" s="11"/>
      <c r="DIF123" s="11"/>
      <c r="DIG123" s="11"/>
      <c r="DIH123" s="11"/>
      <c r="DII123" s="11"/>
      <c r="DIJ123" s="11"/>
      <c r="DIK123" s="11"/>
      <c r="DIL123" s="11"/>
      <c r="DIM123" s="11"/>
      <c r="DIN123" s="11"/>
      <c r="DIO123" s="11"/>
      <c r="DIP123" s="11"/>
      <c r="DIQ123" s="11"/>
      <c r="DIR123" s="11"/>
      <c r="DIS123" s="11"/>
      <c r="DIT123" s="11"/>
      <c r="DIU123" s="11"/>
      <c r="DIV123" s="11"/>
      <c r="DIW123" s="11"/>
      <c r="DIX123" s="11"/>
      <c r="DIY123" s="11"/>
      <c r="DIZ123" s="11"/>
      <c r="DJA123" s="11"/>
      <c r="DJB123" s="11"/>
      <c r="DJC123" s="11"/>
      <c r="DJD123" s="11"/>
      <c r="DJE123" s="11"/>
      <c r="DJF123" s="11"/>
      <c r="DJG123" s="11"/>
      <c r="DJH123" s="11"/>
      <c r="DJI123" s="11"/>
      <c r="DJJ123" s="11"/>
      <c r="DJK123" s="11"/>
      <c r="DJL123" s="11"/>
      <c r="DJM123" s="11"/>
      <c r="DJN123" s="11"/>
      <c r="DJO123" s="11"/>
      <c r="DJP123" s="11"/>
      <c r="DJQ123" s="11"/>
      <c r="DJR123" s="11"/>
      <c r="DJS123" s="11"/>
      <c r="DJT123" s="11"/>
      <c r="DJU123" s="11"/>
      <c r="DJV123" s="11"/>
      <c r="DJW123" s="11"/>
      <c r="DJX123" s="11"/>
      <c r="DJY123" s="11"/>
      <c r="DJZ123" s="11"/>
      <c r="DKA123" s="11"/>
      <c r="DKB123" s="11"/>
      <c r="DKC123" s="11"/>
      <c r="DKD123" s="11"/>
      <c r="DKE123" s="11"/>
      <c r="DKF123" s="11"/>
      <c r="DKG123" s="11"/>
      <c r="DKH123" s="11"/>
      <c r="DKI123" s="11"/>
      <c r="DKJ123" s="11"/>
      <c r="DKK123" s="11"/>
      <c r="DKL123" s="11"/>
      <c r="DKM123" s="11"/>
      <c r="DKN123" s="11"/>
      <c r="DKO123" s="11"/>
      <c r="DKP123" s="11"/>
      <c r="DKQ123" s="11"/>
      <c r="DKR123" s="11"/>
      <c r="DKS123" s="11"/>
      <c r="DKT123" s="11"/>
      <c r="DKU123" s="11"/>
      <c r="DKV123" s="11"/>
      <c r="DKW123" s="11"/>
      <c r="DKX123" s="11"/>
      <c r="DKY123" s="11"/>
      <c r="DKZ123" s="11"/>
      <c r="DLA123" s="11"/>
      <c r="DLB123" s="11"/>
      <c r="DLC123" s="11"/>
      <c r="DLD123" s="11"/>
      <c r="DLE123" s="11"/>
      <c r="DLF123" s="11"/>
      <c r="DLG123" s="11"/>
      <c r="DLH123" s="11"/>
      <c r="DLI123" s="11"/>
      <c r="DLJ123" s="11"/>
      <c r="DLK123" s="11"/>
      <c r="DLL123" s="11"/>
      <c r="DLM123" s="11"/>
      <c r="DLN123" s="11"/>
      <c r="DLO123" s="11"/>
      <c r="DLP123" s="11"/>
      <c r="DLQ123" s="11"/>
      <c r="DLR123" s="11"/>
      <c r="DLS123" s="11"/>
      <c r="DLT123" s="11"/>
      <c r="DLU123" s="11"/>
      <c r="DLV123" s="11"/>
      <c r="DLW123" s="11"/>
      <c r="DLX123" s="11"/>
      <c r="DLY123" s="11"/>
      <c r="DLZ123" s="11"/>
      <c r="DMA123" s="11"/>
      <c r="DMB123" s="11"/>
      <c r="DMC123" s="11"/>
      <c r="DMD123" s="11"/>
      <c r="DME123" s="11"/>
      <c r="DMF123" s="11"/>
      <c r="DMG123" s="11"/>
      <c r="DMH123" s="11"/>
      <c r="DMI123" s="11"/>
      <c r="DMJ123" s="11"/>
      <c r="DMK123" s="11"/>
      <c r="DML123" s="11"/>
      <c r="DMM123" s="11"/>
      <c r="DMN123" s="11"/>
      <c r="DMO123" s="11"/>
      <c r="DMP123" s="11"/>
      <c r="DMQ123" s="11"/>
      <c r="DMR123" s="11"/>
      <c r="DMS123" s="11"/>
      <c r="DMT123" s="11"/>
      <c r="DMU123" s="11"/>
      <c r="DMV123" s="11"/>
      <c r="DMW123" s="11"/>
      <c r="DMX123" s="11"/>
      <c r="DMY123" s="11"/>
      <c r="DMZ123" s="11"/>
      <c r="DNA123" s="11"/>
      <c r="DNB123" s="11"/>
      <c r="DNC123" s="11"/>
      <c r="DND123" s="11"/>
      <c r="DNE123" s="11"/>
      <c r="DNF123" s="11"/>
      <c r="DNG123" s="11"/>
      <c r="DNH123" s="11"/>
      <c r="DNI123" s="11"/>
      <c r="DNJ123" s="11"/>
      <c r="DNK123" s="11"/>
      <c r="DNL123" s="11"/>
      <c r="DNM123" s="11"/>
      <c r="DNN123" s="11"/>
      <c r="DNO123" s="11"/>
      <c r="DNP123" s="11"/>
      <c r="DNQ123" s="11"/>
      <c r="DNR123" s="11"/>
      <c r="DNS123" s="11"/>
      <c r="DNT123" s="11"/>
      <c r="DNU123" s="11"/>
      <c r="DNV123" s="11"/>
      <c r="DNW123" s="11"/>
      <c r="DNX123" s="11"/>
      <c r="DNY123" s="11"/>
      <c r="DNZ123" s="11"/>
      <c r="DOA123" s="11"/>
      <c r="DOB123" s="11"/>
      <c r="DOC123" s="11"/>
      <c r="DOD123" s="11"/>
      <c r="DOE123" s="11"/>
      <c r="DOF123" s="11"/>
      <c r="DOG123" s="11"/>
      <c r="DOH123" s="11"/>
      <c r="DOI123" s="11"/>
      <c r="DOJ123" s="11"/>
      <c r="DOK123" s="11"/>
      <c r="DOL123" s="11"/>
      <c r="DOM123" s="11"/>
      <c r="DON123" s="11"/>
      <c r="DOO123" s="11"/>
      <c r="DOP123" s="11"/>
      <c r="DOQ123" s="11"/>
      <c r="DOR123" s="11"/>
      <c r="DOS123" s="11"/>
      <c r="DOT123" s="11"/>
      <c r="DOU123" s="11"/>
      <c r="DOV123" s="11"/>
      <c r="DOW123" s="11"/>
      <c r="DOX123" s="11"/>
      <c r="DOY123" s="11"/>
      <c r="DOZ123" s="11"/>
      <c r="DPA123" s="11"/>
      <c r="DPB123" s="11"/>
      <c r="DPC123" s="11"/>
      <c r="DPD123" s="11"/>
      <c r="DPE123" s="11"/>
      <c r="DPF123" s="11"/>
      <c r="DPG123" s="11"/>
      <c r="DPH123" s="11"/>
      <c r="DPI123" s="11"/>
      <c r="DPJ123" s="11"/>
      <c r="DPK123" s="11"/>
      <c r="DPL123" s="11"/>
      <c r="DPM123" s="11"/>
      <c r="DPN123" s="11"/>
      <c r="DPO123" s="11"/>
      <c r="DPP123" s="11"/>
      <c r="DPQ123" s="11"/>
      <c r="DPR123" s="11"/>
      <c r="DPS123" s="11"/>
      <c r="DPT123" s="11"/>
      <c r="DPU123" s="11"/>
      <c r="DPV123" s="11"/>
      <c r="DPW123" s="11"/>
      <c r="DPX123" s="11"/>
      <c r="DPY123" s="11"/>
      <c r="DPZ123" s="11"/>
      <c r="DQA123" s="11"/>
      <c r="DQB123" s="11"/>
      <c r="DQC123" s="11"/>
      <c r="DQD123" s="11"/>
      <c r="DQE123" s="11"/>
      <c r="DQF123" s="11"/>
      <c r="DQG123" s="11"/>
      <c r="DQH123" s="11"/>
      <c r="DQI123" s="11"/>
      <c r="DQJ123" s="11"/>
      <c r="DQK123" s="11"/>
      <c r="DQL123" s="11"/>
      <c r="DQM123" s="11"/>
      <c r="DQN123" s="11"/>
      <c r="DQO123" s="11"/>
      <c r="DQP123" s="11"/>
      <c r="DQQ123" s="11"/>
      <c r="DQR123" s="11"/>
      <c r="DQS123" s="11"/>
      <c r="DQT123" s="11"/>
      <c r="DQU123" s="11"/>
      <c r="DQV123" s="11"/>
      <c r="DQW123" s="11"/>
      <c r="DQX123" s="11"/>
      <c r="DQY123" s="11"/>
      <c r="DQZ123" s="11"/>
      <c r="DRA123" s="11"/>
      <c r="DRB123" s="11"/>
      <c r="DRC123" s="11"/>
      <c r="DRD123" s="11"/>
      <c r="DRE123" s="11"/>
      <c r="DRF123" s="11"/>
      <c r="DRG123" s="11"/>
      <c r="DRH123" s="11"/>
      <c r="DRI123" s="11"/>
      <c r="DRJ123" s="11"/>
      <c r="DRK123" s="11"/>
      <c r="DRL123" s="11"/>
      <c r="DRM123" s="11"/>
      <c r="DRN123" s="11"/>
      <c r="DRO123" s="11"/>
      <c r="DRP123" s="11"/>
      <c r="DRQ123" s="11"/>
      <c r="DRR123" s="11"/>
      <c r="DRS123" s="11"/>
      <c r="DRT123" s="11"/>
      <c r="DRU123" s="11"/>
      <c r="DRV123" s="11"/>
      <c r="DRW123" s="11"/>
      <c r="DRX123" s="11"/>
      <c r="DRY123" s="11"/>
      <c r="DRZ123" s="11"/>
      <c r="DSA123" s="11"/>
      <c r="DSB123" s="11"/>
      <c r="DSC123" s="11"/>
      <c r="DSD123" s="11"/>
      <c r="DSE123" s="11"/>
      <c r="DSF123" s="11"/>
      <c r="DSG123" s="11"/>
      <c r="DSH123" s="11"/>
      <c r="DSI123" s="11"/>
      <c r="DSJ123" s="11"/>
      <c r="DSK123" s="11"/>
      <c r="DSL123" s="11"/>
      <c r="DSM123" s="11"/>
      <c r="DSN123" s="11"/>
      <c r="DSO123" s="11"/>
      <c r="DSP123" s="11"/>
      <c r="DSQ123" s="11"/>
      <c r="DSR123" s="11"/>
      <c r="DSS123" s="11"/>
      <c r="DST123" s="11"/>
      <c r="DSU123" s="11"/>
      <c r="DSV123" s="11"/>
      <c r="DSW123" s="11"/>
      <c r="DSX123" s="11"/>
      <c r="DSY123" s="11"/>
      <c r="DSZ123" s="11"/>
      <c r="DTA123" s="11"/>
      <c r="DTB123" s="11"/>
      <c r="DTC123" s="11"/>
      <c r="DTD123" s="11"/>
      <c r="DTE123" s="11"/>
      <c r="DTF123" s="11"/>
      <c r="DTG123" s="11"/>
      <c r="DTH123" s="11"/>
      <c r="DTI123" s="11"/>
      <c r="DTJ123" s="11"/>
      <c r="DTK123" s="11"/>
      <c r="DTL123" s="11"/>
      <c r="DTM123" s="11"/>
      <c r="DTN123" s="11"/>
      <c r="DTO123" s="11"/>
      <c r="DTP123" s="11"/>
      <c r="DTQ123" s="11"/>
      <c r="DTR123" s="11"/>
      <c r="DTS123" s="11"/>
      <c r="DTT123" s="11"/>
      <c r="DTU123" s="11"/>
      <c r="DTV123" s="11"/>
      <c r="DTW123" s="11"/>
      <c r="DTX123" s="11"/>
      <c r="DTY123" s="11"/>
      <c r="DTZ123" s="11"/>
      <c r="DUA123" s="11"/>
      <c r="DUB123" s="11"/>
      <c r="DUC123" s="11"/>
      <c r="DUD123" s="11"/>
      <c r="DUE123" s="11"/>
      <c r="DUF123" s="11"/>
      <c r="DUG123" s="11"/>
      <c r="DUH123" s="11"/>
      <c r="DUI123" s="11"/>
      <c r="DUJ123" s="11"/>
      <c r="DUK123" s="11"/>
      <c r="DUL123" s="11"/>
      <c r="DUM123" s="11"/>
      <c r="DUN123" s="11"/>
      <c r="DUO123" s="11"/>
      <c r="DUP123" s="11"/>
      <c r="DUQ123" s="11"/>
      <c r="DUR123" s="11"/>
      <c r="DUS123" s="11"/>
      <c r="DUT123" s="11"/>
      <c r="DUU123" s="11"/>
      <c r="DUV123" s="11"/>
      <c r="DUW123" s="11"/>
      <c r="DUX123" s="11"/>
      <c r="DUY123" s="11"/>
      <c r="DUZ123" s="11"/>
      <c r="DVA123" s="11"/>
      <c r="DVB123" s="11"/>
      <c r="DVC123" s="11"/>
      <c r="DVD123" s="11"/>
      <c r="DVE123" s="11"/>
      <c r="DVF123" s="11"/>
      <c r="DVG123" s="11"/>
      <c r="DVH123" s="11"/>
      <c r="DVI123" s="11"/>
      <c r="DVJ123" s="11"/>
      <c r="DVK123" s="11"/>
      <c r="DVL123" s="11"/>
      <c r="DVM123" s="11"/>
      <c r="DVN123" s="11"/>
      <c r="DVO123" s="11"/>
      <c r="DVP123" s="11"/>
      <c r="DVQ123" s="11"/>
      <c r="DVR123" s="11"/>
      <c r="DVS123" s="11"/>
      <c r="DVT123" s="11"/>
      <c r="DVU123" s="11"/>
      <c r="DVV123" s="11"/>
      <c r="DVW123" s="11"/>
      <c r="DVX123" s="11"/>
      <c r="DVY123" s="11"/>
      <c r="DVZ123" s="11"/>
      <c r="DWA123" s="11"/>
      <c r="DWB123" s="11"/>
      <c r="DWC123" s="11"/>
      <c r="DWD123" s="11"/>
      <c r="DWE123" s="11"/>
      <c r="DWF123" s="11"/>
      <c r="DWG123" s="11"/>
      <c r="DWH123" s="11"/>
      <c r="DWI123" s="11"/>
      <c r="DWJ123" s="11"/>
      <c r="DWK123" s="11"/>
      <c r="DWL123" s="11"/>
      <c r="DWM123" s="11"/>
      <c r="DWN123" s="11"/>
      <c r="DWO123" s="11"/>
      <c r="DWP123" s="11"/>
      <c r="DWQ123" s="11"/>
      <c r="DWR123" s="11"/>
      <c r="DWS123" s="11"/>
      <c r="DWT123" s="11"/>
      <c r="DWU123" s="11"/>
      <c r="DWV123" s="11"/>
      <c r="DWW123" s="11"/>
      <c r="DWX123" s="11"/>
      <c r="DWY123" s="11"/>
      <c r="DWZ123" s="11"/>
      <c r="DXA123" s="11"/>
      <c r="DXB123" s="11"/>
      <c r="DXC123" s="11"/>
      <c r="DXD123" s="11"/>
      <c r="DXE123" s="11"/>
      <c r="DXF123" s="11"/>
      <c r="DXG123" s="11"/>
      <c r="DXH123" s="11"/>
      <c r="DXI123" s="11"/>
      <c r="DXJ123" s="11"/>
      <c r="DXK123" s="11"/>
      <c r="DXL123" s="11"/>
      <c r="DXM123" s="11"/>
      <c r="DXN123" s="11"/>
      <c r="DXO123" s="11"/>
      <c r="DXP123" s="11"/>
      <c r="DXQ123" s="11"/>
      <c r="DXR123" s="11"/>
      <c r="DXS123" s="11"/>
      <c r="DXT123" s="11"/>
      <c r="DXU123" s="11"/>
      <c r="DXV123" s="11"/>
      <c r="DXW123" s="11"/>
      <c r="DXX123" s="11"/>
      <c r="DXY123" s="11"/>
      <c r="DXZ123" s="11"/>
      <c r="DYA123" s="11"/>
      <c r="DYB123" s="11"/>
      <c r="DYC123" s="11"/>
      <c r="DYD123" s="11"/>
      <c r="DYE123" s="11"/>
      <c r="DYF123" s="11"/>
      <c r="DYG123" s="11"/>
      <c r="DYH123" s="11"/>
      <c r="DYI123" s="11"/>
      <c r="DYJ123" s="11"/>
      <c r="DYK123" s="11"/>
      <c r="DYL123" s="11"/>
      <c r="DYM123" s="11"/>
      <c r="DYN123" s="11"/>
      <c r="DYO123" s="11"/>
      <c r="DYP123" s="11"/>
      <c r="DYQ123" s="11"/>
      <c r="DYR123" s="11"/>
      <c r="DYS123" s="11"/>
      <c r="DYT123" s="11"/>
      <c r="DYU123" s="11"/>
      <c r="DYV123" s="11"/>
      <c r="DYW123" s="11"/>
      <c r="DYX123" s="11"/>
      <c r="DYY123" s="11"/>
      <c r="DYZ123" s="11"/>
      <c r="DZA123" s="11"/>
      <c r="DZB123" s="11"/>
      <c r="DZC123" s="11"/>
      <c r="DZD123" s="11"/>
      <c r="DZE123" s="11"/>
      <c r="DZF123" s="11"/>
      <c r="DZG123" s="11"/>
      <c r="DZH123" s="11"/>
      <c r="DZI123" s="11"/>
      <c r="DZJ123" s="11"/>
      <c r="DZK123" s="11"/>
      <c r="DZL123" s="11"/>
      <c r="DZM123" s="11"/>
      <c r="DZN123" s="11"/>
      <c r="DZO123" s="11"/>
      <c r="DZP123" s="11"/>
      <c r="DZQ123" s="11"/>
      <c r="DZR123" s="11"/>
      <c r="DZS123" s="11"/>
      <c r="DZT123" s="11"/>
      <c r="DZU123" s="11"/>
      <c r="DZV123" s="11"/>
      <c r="DZW123" s="11"/>
      <c r="DZX123" s="11"/>
      <c r="DZY123" s="11"/>
      <c r="DZZ123" s="11"/>
      <c r="EAA123" s="11"/>
      <c r="EAB123" s="11"/>
      <c r="EAC123" s="11"/>
      <c r="EAD123" s="11"/>
      <c r="EAE123" s="11"/>
      <c r="EAF123" s="11"/>
      <c r="EAG123" s="11"/>
      <c r="EAH123" s="11"/>
      <c r="EAI123" s="11"/>
      <c r="EAJ123" s="11"/>
      <c r="EAK123" s="11"/>
      <c r="EAL123" s="11"/>
      <c r="EAM123" s="11"/>
      <c r="EAN123" s="11"/>
      <c r="EAO123" s="11"/>
      <c r="EAP123" s="11"/>
      <c r="EAQ123" s="11"/>
      <c r="EAR123" s="11"/>
      <c r="EAS123" s="11"/>
      <c r="EAT123" s="11"/>
      <c r="EAU123" s="11"/>
      <c r="EAV123" s="11"/>
      <c r="EAW123" s="11"/>
      <c r="EAX123" s="11"/>
      <c r="EAY123" s="11"/>
      <c r="EAZ123" s="11"/>
      <c r="EBA123" s="11"/>
      <c r="EBB123" s="11"/>
      <c r="EBC123" s="11"/>
      <c r="EBD123" s="11"/>
      <c r="EBE123" s="11"/>
      <c r="EBF123" s="11"/>
      <c r="EBG123" s="11"/>
      <c r="EBH123" s="11"/>
      <c r="EBI123" s="11"/>
      <c r="EBJ123" s="11"/>
      <c r="EBK123" s="11"/>
      <c r="EBL123" s="11"/>
      <c r="EBM123" s="11"/>
      <c r="EBN123" s="11"/>
      <c r="EBO123" s="11"/>
      <c r="EBP123" s="11"/>
      <c r="EBQ123" s="11"/>
      <c r="EBR123" s="11"/>
      <c r="EBS123" s="11"/>
      <c r="EBT123" s="11"/>
      <c r="EBU123" s="11"/>
      <c r="EBV123" s="11"/>
      <c r="EBW123" s="11"/>
      <c r="EBX123" s="11"/>
      <c r="EBY123" s="11"/>
      <c r="EBZ123" s="11"/>
      <c r="ECA123" s="11"/>
      <c r="ECB123" s="11"/>
      <c r="ECC123" s="11"/>
      <c r="ECD123" s="11"/>
      <c r="ECE123" s="11"/>
      <c r="ECF123" s="11"/>
      <c r="ECG123" s="11"/>
      <c r="ECH123" s="11"/>
      <c r="ECI123" s="11"/>
      <c r="ECJ123" s="11"/>
      <c r="ECK123" s="11"/>
      <c r="ECL123" s="11"/>
      <c r="ECM123" s="11"/>
      <c r="ECN123" s="11"/>
      <c r="ECO123" s="11"/>
      <c r="ECP123" s="11"/>
      <c r="ECQ123" s="11"/>
      <c r="ECR123" s="11"/>
      <c r="ECS123" s="11"/>
      <c r="ECT123" s="11"/>
      <c r="ECU123" s="11"/>
      <c r="ECV123" s="11"/>
      <c r="ECW123" s="11"/>
      <c r="ECX123" s="11"/>
      <c r="ECY123" s="11"/>
      <c r="ECZ123" s="11"/>
      <c r="EDA123" s="11"/>
      <c r="EDB123" s="11"/>
      <c r="EDC123" s="11"/>
      <c r="EDD123" s="11"/>
      <c r="EDE123" s="11"/>
      <c r="EDF123" s="11"/>
      <c r="EDG123" s="11"/>
      <c r="EDH123" s="11"/>
      <c r="EDI123" s="11"/>
      <c r="EDJ123" s="11"/>
      <c r="EDK123" s="11"/>
      <c r="EDL123" s="11"/>
      <c r="EDM123" s="11"/>
      <c r="EDN123" s="11"/>
      <c r="EDO123" s="11"/>
      <c r="EDP123" s="11"/>
      <c r="EDQ123" s="11"/>
      <c r="EDR123" s="11"/>
      <c r="EDS123" s="11"/>
      <c r="EDT123" s="11"/>
      <c r="EDU123" s="11"/>
      <c r="EDV123" s="11"/>
      <c r="EDW123" s="11"/>
      <c r="EDX123" s="11"/>
      <c r="EDY123" s="11"/>
      <c r="EDZ123" s="11"/>
      <c r="EEA123" s="11"/>
      <c r="EEB123" s="11"/>
      <c r="EEC123" s="11"/>
      <c r="EED123" s="11"/>
      <c r="EEE123" s="11"/>
      <c r="EEF123" s="11"/>
      <c r="EEG123" s="11"/>
      <c r="EEH123" s="11"/>
      <c r="EEI123" s="11"/>
      <c r="EEJ123" s="11"/>
      <c r="EEK123" s="11"/>
      <c r="EEL123" s="11"/>
      <c r="EEM123" s="11"/>
      <c r="EEN123" s="11"/>
      <c r="EEO123" s="11"/>
      <c r="EEP123" s="11"/>
      <c r="EEQ123" s="11"/>
      <c r="EER123" s="11"/>
      <c r="EES123" s="11"/>
      <c r="EET123" s="11"/>
      <c r="EEU123" s="11"/>
      <c r="EEV123" s="11"/>
      <c r="EEW123" s="11"/>
      <c r="EEX123" s="11"/>
      <c r="EEY123" s="11"/>
      <c r="EEZ123" s="11"/>
      <c r="EFA123" s="11"/>
      <c r="EFB123" s="11"/>
      <c r="EFC123" s="11"/>
      <c r="EFD123" s="11"/>
      <c r="EFE123" s="11"/>
      <c r="EFF123" s="11"/>
      <c r="EFG123" s="11"/>
      <c r="EFH123" s="11"/>
      <c r="EFI123" s="11"/>
      <c r="EFJ123" s="11"/>
      <c r="EFK123" s="11"/>
      <c r="EFL123" s="11"/>
      <c r="EFM123" s="11"/>
      <c r="EFN123" s="11"/>
      <c r="EFO123" s="11"/>
      <c r="EFP123" s="11"/>
      <c r="EFQ123" s="11"/>
      <c r="EFR123" s="11"/>
      <c r="EFS123" s="11"/>
      <c r="EFT123" s="11"/>
      <c r="EFU123" s="11"/>
      <c r="EFV123" s="11"/>
      <c r="EFW123" s="11"/>
      <c r="EFX123" s="11"/>
      <c r="EFY123" s="11"/>
      <c r="EFZ123" s="11"/>
      <c r="EGA123" s="11"/>
      <c r="EGB123" s="11"/>
      <c r="EGC123" s="11"/>
      <c r="EGD123" s="11"/>
      <c r="EGE123" s="11"/>
      <c r="EGF123" s="11"/>
      <c r="EGG123" s="11"/>
      <c r="EGH123" s="11"/>
      <c r="EGI123" s="11"/>
      <c r="EGJ123" s="11"/>
      <c r="EGK123" s="11"/>
      <c r="EGL123" s="11"/>
      <c r="EGM123" s="11"/>
      <c r="EGN123" s="11"/>
      <c r="EGO123" s="11"/>
      <c r="EGP123" s="11"/>
      <c r="EGQ123" s="11"/>
      <c r="EGR123" s="11"/>
      <c r="EGS123" s="11"/>
      <c r="EGT123" s="11"/>
      <c r="EGU123" s="11"/>
      <c r="EGV123" s="11"/>
      <c r="EGW123" s="11"/>
      <c r="EGX123" s="11"/>
      <c r="EGY123" s="11"/>
      <c r="EGZ123" s="11"/>
      <c r="EHA123" s="11"/>
      <c r="EHB123" s="11"/>
      <c r="EHC123" s="11"/>
      <c r="EHD123" s="11"/>
      <c r="EHE123" s="11"/>
      <c r="EHF123" s="11"/>
      <c r="EHG123" s="11"/>
      <c r="EHH123" s="11"/>
      <c r="EHI123" s="11"/>
      <c r="EHJ123" s="11"/>
      <c r="EHK123" s="11"/>
      <c r="EHL123" s="11"/>
      <c r="EHM123" s="11"/>
      <c r="EHN123" s="11"/>
      <c r="EHO123" s="11"/>
      <c r="EHP123" s="11"/>
      <c r="EHQ123" s="11"/>
      <c r="EHR123" s="11"/>
      <c r="EHS123" s="11"/>
      <c r="EHT123" s="11"/>
      <c r="EHU123" s="11"/>
      <c r="EHV123" s="11"/>
      <c r="EHW123" s="11"/>
      <c r="EHX123" s="11"/>
      <c r="EHY123" s="11"/>
      <c r="EHZ123" s="11"/>
      <c r="EIA123" s="11"/>
      <c r="EIB123" s="11"/>
      <c r="EIC123" s="11"/>
      <c r="EID123" s="11"/>
      <c r="EIE123" s="11"/>
      <c r="EIF123" s="11"/>
      <c r="EIG123" s="11"/>
      <c r="EIH123" s="11"/>
      <c r="EII123" s="11"/>
      <c r="EIJ123" s="11"/>
      <c r="EIK123" s="11"/>
      <c r="EIL123" s="11"/>
      <c r="EIM123" s="11"/>
      <c r="EIN123" s="11"/>
      <c r="EIO123" s="11"/>
      <c r="EIP123" s="11"/>
      <c r="EIQ123" s="11"/>
      <c r="EIR123" s="11"/>
      <c r="EIS123" s="11"/>
      <c r="EIT123" s="11"/>
      <c r="EIU123" s="11"/>
      <c r="EIV123" s="11"/>
      <c r="EIW123" s="11"/>
      <c r="EIX123" s="11"/>
      <c r="EIY123" s="11"/>
      <c r="EIZ123" s="11"/>
      <c r="EJA123" s="11"/>
      <c r="EJB123" s="11"/>
      <c r="EJC123" s="11"/>
      <c r="EJD123" s="11"/>
      <c r="EJE123" s="11"/>
      <c r="EJF123" s="11"/>
      <c r="EJG123" s="11"/>
      <c r="EJH123" s="11"/>
      <c r="EJI123" s="11"/>
      <c r="EJJ123" s="11"/>
      <c r="EJK123" s="11"/>
      <c r="EJL123" s="11"/>
      <c r="EJM123" s="11"/>
      <c r="EJN123" s="11"/>
      <c r="EJO123" s="11"/>
      <c r="EJP123" s="11"/>
      <c r="EJQ123" s="11"/>
      <c r="EJR123" s="11"/>
      <c r="EJS123" s="11"/>
      <c r="EJT123" s="11"/>
      <c r="EJU123" s="11"/>
      <c r="EJV123" s="11"/>
      <c r="EJW123" s="11"/>
      <c r="EJX123" s="11"/>
      <c r="EJY123" s="11"/>
      <c r="EJZ123" s="11"/>
      <c r="EKA123" s="11"/>
      <c r="EKB123" s="11"/>
      <c r="EKC123" s="11"/>
      <c r="EKD123" s="11"/>
      <c r="EKE123" s="11"/>
      <c r="EKF123" s="11"/>
      <c r="EKG123" s="11"/>
      <c r="EKH123" s="11"/>
      <c r="EKI123" s="11"/>
      <c r="EKJ123" s="11"/>
      <c r="EKK123" s="11"/>
      <c r="EKL123" s="11"/>
      <c r="EKM123" s="11"/>
      <c r="EKN123" s="11"/>
      <c r="EKO123" s="11"/>
      <c r="EKP123" s="11"/>
      <c r="EKQ123" s="11"/>
      <c r="EKR123" s="11"/>
      <c r="EKS123" s="11"/>
      <c r="EKT123" s="11"/>
      <c r="EKU123" s="11"/>
      <c r="EKV123" s="11"/>
      <c r="EKW123" s="11"/>
      <c r="EKX123" s="11"/>
      <c r="EKY123" s="11"/>
      <c r="EKZ123" s="11"/>
      <c r="ELA123" s="11"/>
      <c r="ELB123" s="11"/>
      <c r="ELC123" s="11"/>
      <c r="ELD123" s="11"/>
      <c r="ELE123" s="11"/>
      <c r="ELF123" s="11"/>
      <c r="ELG123" s="11"/>
      <c r="ELH123" s="11"/>
      <c r="ELI123" s="11"/>
      <c r="ELJ123" s="11"/>
      <c r="ELK123" s="11"/>
      <c r="ELL123" s="11"/>
      <c r="ELM123" s="11"/>
      <c r="ELN123" s="11"/>
      <c r="ELO123" s="11"/>
      <c r="ELP123" s="11"/>
      <c r="ELQ123" s="11"/>
      <c r="ELR123" s="11"/>
      <c r="ELS123" s="11"/>
      <c r="ELT123" s="11"/>
      <c r="ELU123" s="11"/>
      <c r="ELV123" s="11"/>
      <c r="ELW123" s="11"/>
      <c r="ELX123" s="11"/>
      <c r="ELY123" s="11"/>
      <c r="ELZ123" s="11"/>
    </row>
    <row r="124" spans="1:346 1276:3718">
      <c r="C124" s="166" t="s">
        <v>1020</v>
      </c>
      <c r="D124" s="223">
        <f t="shared" si="5"/>
        <v>0</v>
      </c>
      <c r="E124" s="88" t="s">
        <v>540</v>
      </c>
      <c r="F124" s="219"/>
      <c r="G124" s="92"/>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c r="HJ124" s="11"/>
      <c r="HK124" s="11"/>
      <c r="HL124" s="11"/>
      <c r="HM124" s="11"/>
      <c r="HN124" s="11"/>
      <c r="HO124" s="11"/>
      <c r="HP124" s="11"/>
      <c r="HQ124" s="11"/>
      <c r="HR124" s="11"/>
      <c r="HS124" s="11"/>
      <c r="HT124" s="11"/>
      <c r="HU124" s="11"/>
      <c r="HV124" s="11"/>
      <c r="HW124" s="11"/>
      <c r="HX124" s="11"/>
      <c r="HY124" s="11"/>
      <c r="HZ124" s="11"/>
      <c r="IA124" s="11"/>
      <c r="IB124" s="11"/>
      <c r="IC124" s="11"/>
      <c r="ID124" s="11"/>
      <c r="IE124" s="11"/>
      <c r="IF124" s="11"/>
      <c r="IG124" s="11"/>
      <c r="IH124" s="11"/>
      <c r="II124" s="11"/>
      <c r="IJ124" s="11"/>
      <c r="IK124" s="11"/>
      <c r="IL124" s="11"/>
      <c r="IM124" s="11"/>
      <c r="IN124" s="11"/>
      <c r="IO124" s="11"/>
      <c r="IP124" s="11"/>
      <c r="IQ124" s="11"/>
      <c r="IR124" s="11"/>
      <c r="IS124" s="11"/>
      <c r="IT124" s="11"/>
      <c r="IU124" s="11"/>
      <c r="IV124" s="11"/>
      <c r="IW124" s="11"/>
      <c r="IX124" s="11"/>
      <c r="IY124" s="11"/>
      <c r="IZ124" s="11"/>
      <c r="JA124" s="11"/>
      <c r="JB124" s="11"/>
      <c r="JC124" s="11"/>
      <c r="JD124" s="11"/>
      <c r="JE124" s="11"/>
      <c r="JF124" s="11"/>
      <c r="JG124" s="11"/>
      <c r="JH124" s="11"/>
      <c r="JI124" s="11"/>
      <c r="JJ124" s="11"/>
      <c r="JK124" s="11"/>
      <c r="JL124" s="11"/>
      <c r="JM124" s="11"/>
      <c r="JN124" s="11"/>
      <c r="JO124" s="11"/>
      <c r="JP124" s="11"/>
      <c r="JQ124" s="11"/>
      <c r="JR124" s="11"/>
      <c r="JS124" s="11"/>
      <c r="JT124" s="11"/>
      <c r="JU124" s="11"/>
      <c r="JV124" s="11"/>
      <c r="JW124" s="11"/>
      <c r="JX124" s="11"/>
      <c r="JY124" s="11"/>
      <c r="JZ124" s="11"/>
      <c r="KA124" s="11"/>
      <c r="KB124" s="11"/>
      <c r="KC124" s="11"/>
      <c r="KD124" s="11"/>
      <c r="KE124" s="11"/>
      <c r="KF124" s="11"/>
      <c r="KG124" s="11"/>
      <c r="KH124" s="11"/>
      <c r="KI124" s="11"/>
      <c r="KJ124" s="11"/>
      <c r="KK124" s="11"/>
      <c r="KL124" s="11"/>
      <c r="KM124" s="11"/>
      <c r="KN124" s="11"/>
      <c r="KO124" s="11"/>
      <c r="KP124" s="11"/>
      <c r="KQ124" s="11"/>
      <c r="KR124" s="11"/>
      <c r="KS124" s="11"/>
      <c r="KT124" s="11"/>
      <c r="KU124" s="11"/>
      <c r="KV124" s="11"/>
      <c r="KW124" s="11"/>
      <c r="KX124" s="11"/>
      <c r="KY124" s="11"/>
      <c r="KZ124" s="11"/>
      <c r="LA124" s="11"/>
      <c r="LB124" s="11"/>
      <c r="LC124" s="11"/>
      <c r="LD124" s="11"/>
      <c r="LE124" s="11"/>
      <c r="LF124" s="11"/>
      <c r="LG124" s="11"/>
      <c r="LH124" s="11"/>
      <c r="LI124" s="11"/>
      <c r="LJ124" s="11"/>
      <c r="LK124" s="11"/>
      <c r="LL124" s="11"/>
      <c r="LM124" s="11"/>
      <c r="LN124" s="11"/>
      <c r="LO124" s="11"/>
      <c r="LP124" s="11"/>
      <c r="LQ124" s="11"/>
      <c r="LR124" s="11"/>
      <c r="LS124" s="11"/>
      <c r="LT124" s="11"/>
      <c r="LU124" s="11"/>
      <c r="LV124" s="11"/>
      <c r="LW124" s="11"/>
      <c r="LX124" s="11"/>
      <c r="LY124" s="11"/>
      <c r="LZ124" s="11"/>
      <c r="MA124" s="11"/>
      <c r="MB124" s="11"/>
      <c r="MC124" s="11"/>
      <c r="MD124" s="11"/>
      <c r="ME124" s="11"/>
      <c r="MF124" s="11"/>
      <c r="MG124" s="11"/>
      <c r="MH124" s="11"/>
      <c r="AWB124" s="11"/>
      <c r="AWC124" s="11"/>
      <c r="AWD124" s="11"/>
      <c r="AWE124" s="11"/>
      <c r="AWF124" s="11"/>
      <c r="AWG124" s="11"/>
      <c r="AWH124" s="11"/>
      <c r="AWI124" s="11"/>
      <c r="AWJ124" s="11"/>
      <c r="AWK124" s="11"/>
      <c r="AWL124" s="11"/>
      <c r="AWM124" s="11"/>
      <c r="AWN124" s="11"/>
      <c r="AWO124" s="11"/>
      <c r="AWP124" s="11"/>
      <c r="AWQ124" s="11"/>
      <c r="AWR124" s="11"/>
      <c r="AWS124" s="11"/>
      <c r="AWT124" s="11"/>
      <c r="AWU124" s="11"/>
      <c r="AWV124" s="11"/>
      <c r="AWW124" s="11"/>
      <c r="AWX124" s="11"/>
      <c r="AWY124" s="11"/>
      <c r="AWZ124" s="11"/>
      <c r="AXA124" s="11"/>
      <c r="AXB124" s="11"/>
      <c r="AXC124" s="11"/>
      <c r="AXD124" s="11"/>
      <c r="AXE124" s="11"/>
      <c r="AXF124" s="11"/>
      <c r="AXG124" s="11"/>
      <c r="AXH124" s="11"/>
      <c r="AXI124" s="11"/>
      <c r="AXJ124" s="11"/>
      <c r="AXK124" s="11"/>
      <c r="AXL124" s="11"/>
      <c r="AXM124" s="11"/>
      <c r="AXN124" s="11"/>
      <c r="AXO124" s="11"/>
      <c r="AXP124" s="11"/>
      <c r="AXQ124" s="11"/>
      <c r="AXR124" s="11"/>
      <c r="AXS124" s="11"/>
      <c r="AXT124" s="11"/>
      <c r="AXU124" s="11"/>
      <c r="AXV124" s="11"/>
      <c r="AXW124" s="11"/>
      <c r="AXX124" s="11"/>
      <c r="AXY124" s="11"/>
      <c r="AXZ124" s="11"/>
      <c r="AYA124" s="11"/>
      <c r="AYB124" s="11"/>
      <c r="AYC124" s="11"/>
      <c r="AYD124" s="11"/>
      <c r="AYE124" s="11"/>
      <c r="AYF124" s="11"/>
      <c r="AYG124" s="11"/>
      <c r="AYH124" s="11"/>
      <c r="AYI124" s="11"/>
      <c r="AYJ124" s="11"/>
      <c r="AYK124" s="11"/>
      <c r="AYL124" s="11"/>
      <c r="AYM124" s="11"/>
      <c r="AYN124" s="11"/>
      <c r="AYO124" s="11"/>
      <c r="AYP124" s="11"/>
      <c r="AYQ124" s="11"/>
      <c r="AYR124" s="11"/>
      <c r="AYS124" s="11"/>
      <c r="AYT124" s="11"/>
      <c r="AYU124" s="11"/>
      <c r="AYV124" s="11"/>
      <c r="AYW124" s="11"/>
      <c r="AYX124" s="11"/>
      <c r="AYY124" s="11"/>
      <c r="AYZ124" s="11"/>
      <c r="AZA124" s="11"/>
      <c r="AZB124" s="11"/>
      <c r="AZC124" s="11"/>
      <c r="AZD124" s="11"/>
      <c r="AZE124" s="11"/>
      <c r="AZF124" s="11"/>
      <c r="AZG124" s="11"/>
      <c r="AZH124" s="11"/>
      <c r="AZI124" s="11"/>
      <c r="AZJ124" s="11"/>
      <c r="AZK124" s="11"/>
      <c r="AZL124" s="11"/>
      <c r="AZM124" s="11"/>
      <c r="AZN124" s="11"/>
      <c r="AZO124" s="11"/>
      <c r="AZP124" s="11"/>
      <c r="AZQ124" s="11"/>
      <c r="AZR124" s="11"/>
      <c r="AZS124" s="11"/>
      <c r="AZT124" s="11"/>
      <c r="AZU124" s="11"/>
      <c r="AZV124" s="11"/>
      <c r="AZW124" s="11"/>
      <c r="AZX124" s="11"/>
      <c r="AZY124" s="11"/>
      <c r="AZZ124" s="11"/>
      <c r="BAA124" s="11"/>
      <c r="BAB124" s="11"/>
      <c r="BAC124" s="11"/>
      <c r="BAD124" s="11"/>
      <c r="BAE124" s="11"/>
      <c r="BAF124" s="11"/>
      <c r="BAG124" s="11"/>
      <c r="BAH124" s="11"/>
      <c r="BAI124" s="11"/>
      <c r="BAJ124" s="11"/>
      <c r="BAK124" s="11"/>
      <c r="BAL124" s="11"/>
      <c r="BAM124" s="11"/>
      <c r="BAN124" s="11"/>
      <c r="BAO124" s="11"/>
      <c r="BAP124" s="11"/>
      <c r="BAQ124" s="11"/>
      <c r="BAR124" s="11"/>
      <c r="BAS124" s="11"/>
      <c r="BAT124" s="11"/>
      <c r="BAU124" s="11"/>
      <c r="BAV124" s="11"/>
      <c r="BAW124" s="11"/>
      <c r="BAX124" s="11"/>
      <c r="BAY124" s="11"/>
      <c r="BAZ124" s="11"/>
      <c r="BBA124" s="11"/>
      <c r="BBB124" s="11"/>
      <c r="BBC124" s="11"/>
      <c r="BBD124" s="11"/>
      <c r="BBE124" s="11"/>
      <c r="BBF124" s="11"/>
      <c r="BBG124" s="11"/>
      <c r="BBH124" s="11"/>
      <c r="BBI124" s="11"/>
      <c r="BBJ124" s="11"/>
      <c r="BBK124" s="11"/>
      <c r="BBL124" s="11"/>
      <c r="BBM124" s="11"/>
      <c r="BBN124" s="11"/>
      <c r="BBO124" s="11"/>
      <c r="BBP124" s="11"/>
      <c r="BBQ124" s="11"/>
      <c r="BBR124" s="11"/>
      <c r="BBS124" s="11"/>
      <c r="BBT124" s="11"/>
      <c r="BBU124" s="11"/>
      <c r="BBV124" s="11"/>
      <c r="BBW124" s="11"/>
      <c r="BBX124" s="11"/>
      <c r="BBY124" s="11"/>
      <c r="BBZ124" s="11"/>
      <c r="BCA124" s="11"/>
      <c r="BCB124" s="11"/>
      <c r="BCC124" s="11"/>
      <c r="BCD124" s="11"/>
      <c r="BCE124" s="11"/>
      <c r="BCF124" s="11"/>
      <c r="BCG124" s="11"/>
      <c r="BCH124" s="11"/>
      <c r="BCI124" s="11"/>
      <c r="BCJ124" s="11"/>
      <c r="BCK124" s="11"/>
      <c r="BCL124" s="11"/>
      <c r="BCM124" s="11"/>
      <c r="BCN124" s="11"/>
      <c r="BCO124" s="11"/>
      <c r="BCP124" s="11"/>
      <c r="BCQ124" s="11"/>
      <c r="BCR124" s="11"/>
      <c r="BCS124" s="11"/>
      <c r="BCT124" s="11"/>
      <c r="BCU124" s="11"/>
      <c r="BCV124" s="11"/>
      <c r="BCW124" s="11"/>
      <c r="BCX124" s="11"/>
      <c r="BCY124" s="11"/>
      <c r="BCZ124" s="11"/>
      <c r="BDA124" s="11"/>
      <c r="BDB124" s="11"/>
      <c r="BDC124" s="11"/>
      <c r="BDD124" s="11"/>
      <c r="BDE124" s="11"/>
      <c r="BDF124" s="11"/>
      <c r="BDG124" s="11"/>
      <c r="BDH124" s="11"/>
      <c r="BDI124" s="11"/>
      <c r="BDJ124" s="11"/>
      <c r="BDK124" s="11"/>
      <c r="BDL124" s="11"/>
      <c r="BDM124" s="11"/>
      <c r="BDN124" s="11"/>
      <c r="BDO124" s="11"/>
      <c r="BDP124" s="11"/>
      <c r="BDQ124" s="11"/>
      <c r="BDR124" s="11"/>
      <c r="BDS124" s="11"/>
      <c r="BDT124" s="11"/>
      <c r="BDU124" s="11"/>
      <c r="BDV124" s="11"/>
      <c r="BDW124" s="11"/>
      <c r="BDX124" s="11"/>
      <c r="BDY124" s="11"/>
      <c r="BDZ124" s="11"/>
      <c r="BEA124" s="11"/>
      <c r="BEB124" s="11"/>
      <c r="BEC124" s="11"/>
      <c r="BED124" s="11"/>
      <c r="BEE124" s="11"/>
      <c r="BEF124" s="11"/>
      <c r="BEG124" s="11"/>
      <c r="BEH124" s="11"/>
      <c r="BEI124" s="11"/>
      <c r="BEJ124" s="11"/>
      <c r="BEK124" s="11"/>
      <c r="BEL124" s="11"/>
      <c r="BEM124" s="11"/>
      <c r="BEN124" s="11"/>
      <c r="BEO124" s="11"/>
      <c r="BEP124" s="11"/>
      <c r="BEQ124" s="11"/>
      <c r="BER124" s="11"/>
      <c r="BES124" s="11"/>
      <c r="BET124" s="11"/>
      <c r="BEU124" s="11"/>
      <c r="BEV124" s="11"/>
      <c r="BEW124" s="11"/>
      <c r="BEX124" s="11"/>
      <c r="BEY124" s="11"/>
      <c r="BEZ124" s="11"/>
      <c r="BFA124" s="11"/>
      <c r="BFB124" s="11"/>
      <c r="BFC124" s="11"/>
      <c r="BFD124" s="11"/>
      <c r="BFE124" s="11"/>
      <c r="BFF124" s="11"/>
      <c r="BFG124" s="11"/>
      <c r="BFH124" s="11"/>
      <c r="BFI124" s="11"/>
      <c r="BFJ124" s="11"/>
      <c r="BFK124" s="11"/>
      <c r="BFL124" s="11"/>
      <c r="BFM124" s="11"/>
      <c r="BFN124" s="11"/>
      <c r="BFO124" s="11"/>
      <c r="BFP124" s="11"/>
      <c r="BFQ124" s="11"/>
      <c r="BFR124" s="11"/>
      <c r="BFS124" s="11"/>
      <c r="BFT124" s="11"/>
      <c r="BFU124" s="11"/>
      <c r="BFV124" s="11"/>
      <c r="BFW124" s="11"/>
      <c r="BFX124" s="11"/>
      <c r="BFY124" s="11"/>
      <c r="BFZ124" s="11"/>
      <c r="BGA124" s="11"/>
      <c r="BGB124" s="11"/>
      <c r="BGC124" s="11"/>
      <c r="BGD124" s="11"/>
      <c r="BGE124" s="11"/>
      <c r="BGF124" s="11"/>
      <c r="BGG124" s="11"/>
      <c r="BGH124" s="11"/>
      <c r="BGI124" s="11"/>
      <c r="BGJ124" s="11"/>
      <c r="BGK124" s="11"/>
      <c r="BGL124" s="11"/>
      <c r="BGM124" s="11"/>
      <c r="BGN124" s="11"/>
      <c r="BGO124" s="11"/>
      <c r="BGP124" s="11"/>
      <c r="BGQ124" s="11"/>
      <c r="BGR124" s="11"/>
      <c r="BGS124" s="11"/>
      <c r="BGT124" s="11"/>
      <c r="BGU124" s="11"/>
      <c r="BGV124" s="11"/>
      <c r="BGW124" s="11"/>
      <c r="BGX124" s="11"/>
      <c r="BGY124" s="11"/>
      <c r="BGZ124" s="11"/>
      <c r="BHA124" s="11"/>
      <c r="BHB124" s="11"/>
      <c r="BHC124" s="11"/>
      <c r="BHD124" s="11"/>
      <c r="BHE124" s="11"/>
      <c r="BHF124" s="11"/>
      <c r="BHG124" s="11"/>
      <c r="BHH124" s="11"/>
      <c r="BHI124" s="11"/>
      <c r="BHJ124" s="11"/>
      <c r="BHK124" s="11"/>
      <c r="BHL124" s="11"/>
      <c r="BHM124" s="11"/>
      <c r="BHN124" s="11"/>
      <c r="BHO124" s="11"/>
      <c r="BHP124" s="11"/>
      <c r="BHQ124" s="11"/>
      <c r="BHR124" s="11"/>
      <c r="BHS124" s="11"/>
      <c r="BHT124" s="11"/>
      <c r="BHU124" s="11"/>
      <c r="BHV124" s="11"/>
      <c r="BHW124" s="11"/>
      <c r="BHX124" s="11"/>
      <c r="BHY124" s="11"/>
      <c r="BHZ124" s="11"/>
      <c r="BIA124" s="11"/>
      <c r="BIB124" s="11"/>
      <c r="BIC124" s="11"/>
      <c r="BID124" s="11"/>
      <c r="BIE124" s="11"/>
      <c r="BIF124" s="11"/>
      <c r="BIG124" s="11"/>
      <c r="BIH124" s="11"/>
      <c r="BII124" s="11"/>
      <c r="BIJ124" s="11"/>
      <c r="BIK124" s="11"/>
      <c r="BIL124" s="11"/>
      <c r="BIM124" s="11"/>
      <c r="BIN124" s="11"/>
      <c r="BIO124" s="11"/>
      <c r="BIP124" s="11"/>
      <c r="BIQ124" s="11"/>
      <c r="BIR124" s="11"/>
      <c r="BIS124" s="11"/>
      <c r="BIT124" s="11"/>
      <c r="BIU124" s="11"/>
      <c r="BIV124" s="11"/>
      <c r="BIW124" s="11"/>
      <c r="BIX124" s="11"/>
      <c r="BIY124" s="11"/>
      <c r="BIZ124" s="11"/>
      <c r="BJA124" s="11"/>
      <c r="BJB124" s="11"/>
      <c r="BJC124" s="11"/>
      <c r="BJD124" s="11"/>
      <c r="BJE124" s="11"/>
      <c r="BJF124" s="11"/>
      <c r="BJG124" s="11"/>
      <c r="BJH124" s="11"/>
      <c r="BJI124" s="11"/>
      <c r="BJJ124" s="11"/>
      <c r="BJK124" s="11"/>
      <c r="BJL124" s="11"/>
      <c r="BJM124" s="11"/>
      <c r="BJN124" s="11"/>
      <c r="BJO124" s="11"/>
      <c r="BJP124" s="11"/>
      <c r="BJQ124" s="11"/>
      <c r="BJR124" s="11"/>
      <c r="BJS124" s="11"/>
      <c r="BJT124" s="11"/>
      <c r="BJU124" s="11"/>
      <c r="BJV124" s="11"/>
      <c r="BJW124" s="11"/>
      <c r="BJX124" s="11"/>
      <c r="BJY124" s="11"/>
      <c r="BJZ124" s="11"/>
      <c r="BKA124" s="11"/>
      <c r="BKB124" s="11"/>
      <c r="BKC124" s="11"/>
      <c r="BKD124" s="11"/>
      <c r="BKE124" s="11"/>
      <c r="BKF124" s="11"/>
      <c r="BKG124" s="11"/>
      <c r="BKH124" s="11"/>
      <c r="BKI124" s="11"/>
      <c r="BKJ124" s="11"/>
      <c r="BKK124" s="11"/>
      <c r="BKL124" s="11"/>
      <c r="BKM124" s="11"/>
      <c r="BKN124" s="11"/>
      <c r="BKO124" s="11"/>
      <c r="BKP124" s="11"/>
      <c r="BKQ124" s="11"/>
      <c r="BKR124" s="11"/>
      <c r="BKS124" s="11"/>
      <c r="BKT124" s="11"/>
      <c r="BKU124" s="11"/>
      <c r="BKV124" s="11"/>
      <c r="BKW124" s="11"/>
      <c r="BKX124" s="11"/>
      <c r="BKY124" s="11"/>
      <c r="BKZ124" s="11"/>
      <c r="BLA124" s="11"/>
      <c r="BLB124" s="11"/>
      <c r="BLC124" s="11"/>
      <c r="BLD124" s="11"/>
      <c r="BLE124" s="11"/>
      <c r="BLF124" s="11"/>
      <c r="BLG124" s="11"/>
      <c r="BLH124" s="11"/>
      <c r="BLI124" s="11"/>
      <c r="BLJ124" s="11"/>
      <c r="BLK124" s="11"/>
      <c r="BLL124" s="11"/>
      <c r="BLM124" s="11"/>
      <c r="BLN124" s="11"/>
      <c r="BLO124" s="11"/>
      <c r="BLP124" s="11"/>
      <c r="BLQ124" s="11"/>
      <c r="BLR124" s="11"/>
      <c r="BLS124" s="11"/>
      <c r="BLT124" s="11"/>
      <c r="BLU124" s="11"/>
      <c r="BLV124" s="11"/>
      <c r="BLW124" s="11"/>
      <c r="BLX124" s="11"/>
      <c r="BLY124" s="11"/>
      <c r="BLZ124" s="11"/>
      <c r="BMA124" s="11"/>
      <c r="BMB124" s="11"/>
      <c r="BMC124" s="11"/>
      <c r="BMD124" s="11"/>
      <c r="BME124" s="11"/>
      <c r="BMF124" s="11"/>
      <c r="BMG124" s="11"/>
      <c r="BMH124" s="11"/>
      <c r="BMI124" s="11"/>
      <c r="BMJ124" s="11"/>
      <c r="BMK124" s="11"/>
      <c r="BML124" s="11"/>
      <c r="BMM124" s="11"/>
      <c r="BMN124" s="11"/>
      <c r="BMO124" s="11"/>
      <c r="BMP124" s="11"/>
      <c r="BMQ124" s="11"/>
      <c r="BMR124" s="11"/>
      <c r="BMS124" s="11"/>
      <c r="BMT124" s="11"/>
      <c r="BMU124" s="11"/>
      <c r="BMV124" s="11"/>
      <c r="BMW124" s="11"/>
      <c r="BMX124" s="11"/>
      <c r="BMY124" s="11"/>
      <c r="BMZ124" s="11"/>
      <c r="BNA124" s="11"/>
      <c r="BNB124" s="11"/>
      <c r="BNC124" s="11"/>
      <c r="BND124" s="11"/>
      <c r="BNE124" s="11"/>
      <c r="BNF124" s="11"/>
      <c r="BNG124" s="11"/>
      <c r="BNH124" s="11"/>
      <c r="BNI124" s="11"/>
      <c r="BNJ124" s="11"/>
      <c r="BNK124" s="11"/>
      <c r="BNL124" s="11"/>
      <c r="BNM124" s="11"/>
      <c r="BNN124" s="11"/>
      <c r="BNO124" s="11"/>
      <c r="BNP124" s="11"/>
      <c r="BNQ124" s="11"/>
      <c r="BNR124" s="11"/>
      <c r="BNS124" s="11"/>
      <c r="BNT124" s="11"/>
      <c r="BNU124" s="11"/>
      <c r="BNV124" s="11"/>
      <c r="BNW124" s="11"/>
      <c r="BNX124" s="11"/>
      <c r="BNY124" s="11"/>
      <c r="BNZ124" s="11"/>
      <c r="BOA124" s="11"/>
      <c r="BOB124" s="11"/>
      <c r="BOC124" s="11"/>
      <c r="BOD124" s="11"/>
      <c r="BOE124" s="11"/>
      <c r="BOF124" s="11"/>
      <c r="BOG124" s="11"/>
      <c r="BOH124" s="11"/>
      <c r="BOI124" s="11"/>
      <c r="BOJ124" s="11"/>
      <c r="BOK124" s="11"/>
      <c r="BOL124" s="11"/>
      <c r="BOM124" s="11"/>
      <c r="BON124" s="11"/>
      <c r="BOO124" s="11"/>
      <c r="BOP124" s="11"/>
      <c r="BOQ124" s="11"/>
      <c r="BOR124" s="11"/>
      <c r="BOS124" s="11"/>
      <c r="BOT124" s="11"/>
      <c r="BOU124" s="11"/>
      <c r="BOV124" s="11"/>
      <c r="BOW124" s="11"/>
      <c r="BOX124" s="11"/>
      <c r="BOY124" s="11"/>
      <c r="BOZ124" s="11"/>
      <c r="BPA124" s="11"/>
      <c r="BPB124" s="11"/>
      <c r="BPC124" s="11"/>
      <c r="BPD124" s="11"/>
      <c r="BPE124" s="11"/>
      <c r="BPF124" s="11"/>
      <c r="BPG124" s="11"/>
      <c r="BPH124" s="11"/>
      <c r="BPI124" s="11"/>
      <c r="BPJ124" s="11"/>
      <c r="BPK124" s="11"/>
      <c r="BPL124" s="11"/>
      <c r="BPM124" s="11"/>
      <c r="BPN124" s="11"/>
      <c r="BPO124" s="11"/>
      <c r="BPP124" s="11"/>
      <c r="BPQ124" s="11"/>
      <c r="BPR124" s="11"/>
      <c r="BPS124" s="11"/>
      <c r="BPT124" s="11"/>
      <c r="BPU124" s="11"/>
      <c r="BPV124" s="11"/>
      <c r="BPW124" s="11"/>
      <c r="BPX124" s="11"/>
      <c r="BPY124" s="11"/>
      <c r="BPZ124" s="11"/>
      <c r="BQA124" s="11"/>
      <c r="BQB124" s="11"/>
      <c r="BQC124" s="11"/>
      <c r="BQD124" s="11"/>
      <c r="BQE124" s="11"/>
      <c r="BQF124" s="11"/>
      <c r="BQG124" s="11"/>
      <c r="BQH124" s="11"/>
      <c r="BQI124" s="11"/>
      <c r="BQJ124" s="11"/>
      <c r="BQK124" s="11"/>
      <c r="BQL124" s="11"/>
      <c r="BQM124" s="11"/>
      <c r="BQN124" s="11"/>
      <c r="BQO124" s="11"/>
      <c r="BQP124" s="11"/>
      <c r="BQQ124" s="11"/>
      <c r="BQR124" s="11"/>
      <c r="BQS124" s="11"/>
      <c r="BQT124" s="11"/>
      <c r="BQU124" s="11"/>
      <c r="BQV124" s="11"/>
      <c r="BQW124" s="11"/>
      <c r="BQX124" s="11"/>
      <c r="BQY124" s="11"/>
      <c r="BQZ124" s="11"/>
      <c r="BRA124" s="11"/>
      <c r="BRB124" s="11"/>
      <c r="BRC124" s="11"/>
      <c r="BRD124" s="11"/>
      <c r="BRE124" s="11"/>
      <c r="BRF124" s="11"/>
      <c r="BRG124" s="11"/>
      <c r="BRH124" s="11"/>
      <c r="BRI124" s="11"/>
      <c r="BRJ124" s="11"/>
      <c r="BRK124" s="11"/>
      <c r="BRL124" s="11"/>
      <c r="BRM124" s="11"/>
      <c r="BRN124" s="11"/>
      <c r="BRO124" s="11"/>
      <c r="BRP124" s="11"/>
      <c r="BRQ124" s="11"/>
      <c r="BRR124" s="11"/>
      <c r="BRS124" s="11"/>
      <c r="BRT124" s="11"/>
      <c r="BRU124" s="11"/>
      <c r="BRV124" s="11"/>
      <c r="BRW124" s="11"/>
      <c r="BRX124" s="11"/>
      <c r="BRY124" s="11"/>
      <c r="BRZ124" s="11"/>
      <c r="BSA124" s="11"/>
      <c r="BSB124" s="11"/>
      <c r="BSC124" s="11"/>
      <c r="BSD124" s="11"/>
      <c r="BSE124" s="11"/>
      <c r="BSF124" s="11"/>
      <c r="BSG124" s="11"/>
      <c r="BSH124" s="11"/>
      <c r="BSI124" s="11"/>
      <c r="BSJ124" s="11"/>
      <c r="BSK124" s="11"/>
      <c r="BSL124" s="11"/>
      <c r="BSM124" s="11"/>
      <c r="BSN124" s="11"/>
      <c r="BSO124" s="11"/>
      <c r="BSP124" s="11"/>
      <c r="BSQ124" s="11"/>
      <c r="BSR124" s="11"/>
      <c r="BSS124" s="11"/>
      <c r="BST124" s="11"/>
      <c r="BSU124" s="11"/>
      <c r="BSV124" s="11"/>
      <c r="BSW124" s="11"/>
      <c r="BSX124" s="11"/>
      <c r="BSY124" s="11"/>
      <c r="BSZ124" s="11"/>
      <c r="BTA124" s="11"/>
      <c r="BTB124" s="11"/>
      <c r="BTC124" s="11"/>
      <c r="BTD124" s="11"/>
      <c r="BTE124" s="11"/>
      <c r="BTF124" s="11"/>
      <c r="BTG124" s="11"/>
      <c r="BTH124" s="11"/>
      <c r="BTI124" s="11"/>
      <c r="BTJ124" s="11"/>
      <c r="BTK124" s="11"/>
      <c r="BTL124" s="11"/>
      <c r="BTM124" s="11"/>
      <c r="BTN124" s="11"/>
      <c r="BTO124" s="11"/>
      <c r="BTP124" s="11"/>
      <c r="BTQ124" s="11"/>
      <c r="BTR124" s="11"/>
      <c r="BTS124" s="11"/>
      <c r="BTT124" s="11"/>
      <c r="BTU124" s="11"/>
      <c r="BTV124" s="11"/>
      <c r="BTW124" s="11"/>
      <c r="BTX124" s="11"/>
      <c r="BTY124" s="11"/>
      <c r="BTZ124" s="11"/>
      <c r="BUA124" s="11"/>
      <c r="BUB124" s="11"/>
      <c r="BUC124" s="11"/>
      <c r="BUD124" s="11"/>
      <c r="BUE124" s="11"/>
      <c r="BUF124" s="11"/>
      <c r="BUG124" s="11"/>
      <c r="BUH124" s="11"/>
      <c r="BUI124" s="11"/>
      <c r="BUJ124" s="11"/>
      <c r="BUK124" s="11"/>
      <c r="BUL124" s="11"/>
      <c r="BUM124" s="11"/>
      <c r="BUN124" s="11"/>
      <c r="BUO124" s="11"/>
      <c r="BUP124" s="11"/>
      <c r="BUQ124" s="11"/>
      <c r="BUR124" s="11"/>
      <c r="BUS124" s="11"/>
      <c r="BUT124" s="11"/>
      <c r="BUU124" s="11"/>
      <c r="BUV124" s="11"/>
      <c r="BUW124" s="11"/>
      <c r="BUX124" s="11"/>
      <c r="BUY124" s="11"/>
      <c r="BUZ124" s="11"/>
      <c r="BVA124" s="11"/>
      <c r="BVB124" s="11"/>
      <c r="BVC124" s="11"/>
      <c r="BVD124" s="11"/>
      <c r="BVE124" s="11"/>
      <c r="BVF124" s="11"/>
      <c r="BVG124" s="11"/>
      <c r="BVH124" s="11"/>
      <c r="BVI124" s="11"/>
      <c r="BVJ124" s="11"/>
      <c r="BVK124" s="11"/>
      <c r="BVL124" s="11"/>
      <c r="BVM124" s="11"/>
      <c r="BVN124" s="11"/>
      <c r="BVO124" s="11"/>
      <c r="BVP124" s="11"/>
      <c r="BVQ124" s="11"/>
      <c r="BVR124" s="11"/>
      <c r="BVS124" s="11"/>
      <c r="BVT124" s="11"/>
      <c r="BVU124" s="11"/>
      <c r="BVV124" s="11"/>
      <c r="BVW124" s="11"/>
      <c r="BVX124" s="11"/>
      <c r="BVY124" s="11"/>
      <c r="BVZ124" s="11"/>
      <c r="BWA124" s="11"/>
      <c r="BWB124" s="11"/>
      <c r="BWC124" s="11"/>
      <c r="BWD124" s="11"/>
      <c r="BWE124" s="11"/>
      <c r="BWF124" s="11"/>
      <c r="BWG124" s="11"/>
      <c r="BWH124" s="11"/>
      <c r="BWI124" s="11"/>
      <c r="BWJ124" s="11"/>
      <c r="BWK124" s="11"/>
      <c r="BWL124" s="11"/>
      <c r="BWM124" s="11"/>
      <c r="BWN124" s="11"/>
      <c r="BWO124" s="11"/>
      <c r="BWP124" s="11"/>
      <c r="BWQ124" s="11"/>
      <c r="BWR124" s="11"/>
      <c r="BWS124" s="11"/>
      <c r="BWT124" s="11"/>
      <c r="BWU124" s="11"/>
      <c r="BWV124" s="11"/>
      <c r="BWW124" s="11"/>
      <c r="BWX124" s="11"/>
      <c r="BWY124" s="11"/>
      <c r="BWZ124" s="11"/>
      <c r="BXA124" s="11"/>
      <c r="BXB124" s="11"/>
      <c r="BXC124" s="11"/>
      <c r="BXD124" s="11"/>
      <c r="BXE124" s="11"/>
      <c r="BXF124" s="11"/>
      <c r="BXG124" s="11"/>
      <c r="BXH124" s="11"/>
      <c r="BXI124" s="11"/>
      <c r="BXJ124" s="11"/>
      <c r="BXK124" s="11"/>
      <c r="BXL124" s="11"/>
      <c r="BXM124" s="11"/>
      <c r="BXN124" s="11"/>
      <c r="BXO124" s="11"/>
      <c r="BXP124" s="11"/>
      <c r="BXQ124" s="11"/>
      <c r="BXR124" s="11"/>
      <c r="BXS124" s="11"/>
      <c r="BXT124" s="11"/>
      <c r="BXU124" s="11"/>
      <c r="BXV124" s="11"/>
      <c r="BXW124" s="11"/>
      <c r="BXX124" s="11"/>
      <c r="BXY124" s="11"/>
      <c r="BXZ124" s="11"/>
      <c r="BYA124" s="11"/>
      <c r="BYB124" s="11"/>
      <c r="BYC124" s="11"/>
      <c r="BYD124" s="11"/>
      <c r="BYE124" s="11"/>
      <c r="BYF124" s="11"/>
      <c r="BYG124" s="11"/>
      <c r="BYH124" s="11"/>
      <c r="BYI124" s="11"/>
      <c r="BYJ124" s="11"/>
      <c r="BYK124" s="11"/>
      <c r="BYL124" s="11"/>
      <c r="BYM124" s="11"/>
      <c r="BYN124" s="11"/>
      <c r="BYO124" s="11"/>
      <c r="BYP124" s="11"/>
      <c r="BYQ124" s="11"/>
      <c r="BYR124" s="11"/>
      <c r="BYS124" s="11"/>
      <c r="BYT124" s="11"/>
      <c r="BYU124" s="11"/>
      <c r="BYV124" s="11"/>
      <c r="BYW124" s="11"/>
      <c r="BYX124" s="11"/>
      <c r="BYY124" s="11"/>
      <c r="BYZ124" s="11"/>
      <c r="BZA124" s="11"/>
      <c r="BZB124" s="11"/>
      <c r="BZC124" s="11"/>
      <c r="BZD124" s="11"/>
      <c r="BZE124" s="11"/>
      <c r="BZF124" s="11"/>
      <c r="BZG124" s="11"/>
      <c r="BZH124" s="11"/>
      <c r="BZI124" s="11"/>
      <c r="BZJ124" s="11"/>
      <c r="BZK124" s="11"/>
      <c r="BZL124" s="11"/>
      <c r="BZM124" s="11"/>
      <c r="BZN124" s="11"/>
      <c r="BZO124" s="11"/>
      <c r="BZP124" s="11"/>
      <c r="BZQ124" s="11"/>
      <c r="BZR124" s="11"/>
      <c r="BZS124" s="11"/>
      <c r="BZT124" s="11"/>
      <c r="BZU124" s="11"/>
      <c r="BZV124" s="11"/>
      <c r="BZW124" s="11"/>
      <c r="BZX124" s="11"/>
      <c r="BZY124" s="11"/>
      <c r="BZZ124" s="11"/>
      <c r="CAA124" s="11"/>
      <c r="CAB124" s="11"/>
      <c r="CAC124" s="11"/>
      <c r="CAD124" s="11"/>
      <c r="CAE124" s="11"/>
      <c r="CAF124" s="11"/>
      <c r="CAG124" s="11"/>
      <c r="CAH124" s="11"/>
      <c r="CAI124" s="11"/>
      <c r="CAJ124" s="11"/>
      <c r="CAK124" s="11"/>
      <c r="CAL124" s="11"/>
      <c r="CAM124" s="11"/>
      <c r="CAN124" s="11"/>
      <c r="CAO124" s="11"/>
      <c r="CAP124" s="11"/>
      <c r="CAQ124" s="11"/>
      <c r="CAR124" s="11"/>
      <c r="CAS124" s="11"/>
      <c r="CAT124" s="11"/>
      <c r="CAU124" s="11"/>
      <c r="CAV124" s="11"/>
      <c r="CAW124" s="11"/>
      <c r="CAX124" s="11"/>
      <c r="CAY124" s="11"/>
      <c r="CAZ124" s="11"/>
      <c r="CBA124" s="11"/>
      <c r="CBB124" s="11"/>
      <c r="CBC124" s="11"/>
      <c r="CBD124" s="11"/>
      <c r="CBE124" s="11"/>
      <c r="CBF124" s="11"/>
      <c r="CBG124" s="11"/>
      <c r="CBH124" s="11"/>
      <c r="CBI124" s="11"/>
      <c r="CBJ124" s="11"/>
      <c r="CBK124" s="11"/>
      <c r="CBL124" s="11"/>
      <c r="CBM124" s="11"/>
      <c r="CBN124" s="11"/>
      <c r="CBO124" s="11"/>
      <c r="CBP124" s="11"/>
      <c r="CBQ124" s="11"/>
      <c r="CBR124" s="11"/>
      <c r="CBS124" s="11"/>
      <c r="CBT124" s="11"/>
      <c r="CBU124" s="11"/>
      <c r="CBV124" s="11"/>
      <c r="CBW124" s="11"/>
      <c r="CBX124" s="11"/>
      <c r="CBY124" s="11"/>
      <c r="CBZ124" s="11"/>
      <c r="CCA124" s="11"/>
      <c r="CCB124" s="11"/>
      <c r="CCC124" s="11"/>
      <c r="CCD124" s="11"/>
      <c r="CCE124" s="11"/>
      <c r="CCF124" s="11"/>
      <c r="CCG124" s="11"/>
      <c r="CCH124" s="11"/>
      <c r="CCI124" s="11"/>
      <c r="CCJ124" s="11"/>
      <c r="CCK124" s="11"/>
      <c r="CCL124" s="11"/>
      <c r="CCM124" s="11"/>
      <c r="CCN124" s="11"/>
      <c r="CCO124" s="11"/>
      <c r="CCP124" s="11"/>
      <c r="CCQ124" s="11"/>
      <c r="CCR124" s="11"/>
      <c r="CCS124" s="11"/>
      <c r="CCT124" s="11"/>
      <c r="CCU124" s="11"/>
      <c r="CCV124" s="11"/>
      <c r="CCW124" s="11"/>
      <c r="CCX124" s="11"/>
      <c r="CCY124" s="11"/>
      <c r="CCZ124" s="11"/>
      <c r="CDA124" s="11"/>
      <c r="CDB124" s="11"/>
      <c r="CDC124" s="11"/>
      <c r="CDD124" s="11"/>
      <c r="CDE124" s="11"/>
      <c r="CDF124" s="11"/>
      <c r="CDG124" s="11"/>
      <c r="CDH124" s="11"/>
      <c r="CDI124" s="11"/>
      <c r="CDJ124" s="11"/>
      <c r="CDK124" s="11"/>
      <c r="CDL124" s="11"/>
      <c r="CDM124" s="11"/>
      <c r="CDN124" s="11"/>
      <c r="CDO124" s="11"/>
      <c r="CDP124" s="11"/>
      <c r="CDQ124" s="11"/>
      <c r="CDR124" s="11"/>
      <c r="CDS124" s="11"/>
      <c r="CDT124" s="11"/>
      <c r="CDU124" s="11"/>
      <c r="CDV124" s="11"/>
      <c r="CDW124" s="11"/>
      <c r="CDX124" s="11"/>
      <c r="CDY124" s="11"/>
      <c r="CDZ124" s="11"/>
      <c r="CEA124" s="11"/>
      <c r="CEB124" s="11"/>
      <c r="CEC124" s="11"/>
      <c r="CED124" s="11"/>
      <c r="CEE124" s="11"/>
      <c r="CEF124" s="11"/>
      <c r="CEG124" s="11"/>
      <c r="CEH124" s="11"/>
      <c r="CEI124" s="11"/>
      <c r="CEJ124" s="11"/>
      <c r="CEK124" s="11"/>
      <c r="CEL124" s="11"/>
      <c r="CEM124" s="11"/>
      <c r="CEN124" s="11"/>
      <c r="CEO124" s="11"/>
      <c r="CEP124" s="11"/>
      <c r="CEQ124" s="11"/>
      <c r="CER124" s="11"/>
      <c r="CES124" s="11"/>
      <c r="CET124" s="11"/>
      <c r="CEU124" s="11"/>
      <c r="CEV124" s="11"/>
      <c r="CEW124" s="11"/>
      <c r="CEX124" s="11"/>
      <c r="CEY124" s="11"/>
      <c r="CEZ124" s="11"/>
      <c r="CFA124" s="11"/>
      <c r="CFB124" s="11"/>
      <c r="CFC124" s="11"/>
      <c r="CFD124" s="11"/>
      <c r="CFE124" s="11"/>
      <c r="CFF124" s="11"/>
      <c r="CFG124" s="11"/>
      <c r="CFH124" s="11"/>
      <c r="CFI124" s="11"/>
      <c r="CFJ124" s="11"/>
      <c r="CFK124" s="11"/>
      <c r="CFL124" s="11"/>
      <c r="CFM124" s="11"/>
      <c r="CFN124" s="11"/>
      <c r="CFO124" s="11"/>
      <c r="CFP124" s="11"/>
      <c r="CFQ124" s="11"/>
      <c r="CFR124" s="11"/>
      <c r="CFS124" s="11"/>
      <c r="CFT124" s="11"/>
      <c r="CFU124" s="11"/>
      <c r="CFV124" s="11"/>
      <c r="CFW124" s="11"/>
      <c r="CFX124" s="11"/>
      <c r="CFY124" s="11"/>
      <c r="CFZ124" s="11"/>
      <c r="CGA124" s="11"/>
      <c r="CGB124" s="11"/>
      <c r="CGC124" s="11"/>
      <c r="CGD124" s="11"/>
      <c r="CGE124" s="11"/>
      <c r="CGF124" s="11"/>
      <c r="CGG124" s="11"/>
      <c r="CGH124" s="11"/>
      <c r="CGI124" s="11"/>
      <c r="CGJ124" s="11"/>
      <c r="CGK124" s="11"/>
      <c r="CGL124" s="11"/>
      <c r="CGM124" s="11"/>
      <c r="CGN124" s="11"/>
      <c r="CGO124" s="11"/>
      <c r="CGP124" s="11"/>
      <c r="CGQ124" s="11"/>
      <c r="CGR124" s="11"/>
      <c r="CGS124" s="11"/>
      <c r="CGT124" s="11"/>
      <c r="CGU124" s="11"/>
      <c r="CGV124" s="11"/>
      <c r="CGW124" s="11"/>
      <c r="CGX124" s="11"/>
      <c r="CGY124" s="11"/>
      <c r="CGZ124" s="11"/>
      <c r="CHA124" s="11"/>
      <c r="CHB124" s="11"/>
      <c r="CHC124" s="11"/>
      <c r="CHD124" s="11"/>
      <c r="CHE124" s="11"/>
      <c r="CHF124" s="11"/>
      <c r="CHG124" s="11"/>
      <c r="CHH124" s="11"/>
      <c r="CHI124" s="11"/>
      <c r="CHJ124" s="11"/>
      <c r="CHK124" s="11"/>
      <c r="CHL124" s="11"/>
      <c r="CHM124" s="11"/>
      <c r="CHN124" s="11"/>
      <c r="CHO124" s="11"/>
      <c r="CHP124" s="11"/>
      <c r="CHQ124" s="11"/>
      <c r="CHR124" s="11"/>
      <c r="CHS124" s="11"/>
      <c r="CHT124" s="11"/>
      <c r="CHU124" s="11"/>
      <c r="CHV124" s="11"/>
      <c r="CHW124" s="11"/>
      <c r="CHX124" s="11"/>
      <c r="CHY124" s="11"/>
      <c r="CHZ124" s="11"/>
      <c r="CIA124" s="11"/>
      <c r="CIB124" s="11"/>
      <c r="CIC124" s="11"/>
      <c r="CID124" s="11"/>
      <c r="CIE124" s="11"/>
      <c r="CIF124" s="11"/>
      <c r="CIG124" s="11"/>
      <c r="CIH124" s="11"/>
      <c r="CII124" s="11"/>
      <c r="CIJ124" s="11"/>
      <c r="CIK124" s="11"/>
      <c r="CIL124" s="11"/>
      <c r="CIM124" s="11"/>
      <c r="CIN124" s="11"/>
      <c r="CIO124" s="11"/>
      <c r="CIP124" s="11"/>
      <c r="CIQ124" s="11"/>
      <c r="CIR124" s="11"/>
      <c r="CIS124" s="11"/>
      <c r="CIT124" s="11"/>
      <c r="CIU124" s="11"/>
      <c r="CIV124" s="11"/>
      <c r="CIW124" s="11"/>
      <c r="CIX124" s="11"/>
      <c r="CIY124" s="11"/>
      <c r="CIZ124" s="11"/>
      <c r="CJA124" s="11"/>
      <c r="CJB124" s="11"/>
      <c r="CJC124" s="11"/>
      <c r="CJD124" s="11"/>
      <c r="CJE124" s="11"/>
      <c r="CJF124" s="11"/>
      <c r="CJG124" s="11"/>
      <c r="CJH124" s="11"/>
      <c r="CJI124" s="11"/>
      <c r="CJJ124" s="11"/>
      <c r="CJK124" s="11"/>
      <c r="CJL124" s="11"/>
      <c r="CJM124" s="11"/>
      <c r="CJN124" s="11"/>
      <c r="CJO124" s="11"/>
      <c r="CJP124" s="11"/>
      <c r="CJQ124" s="11"/>
      <c r="CJR124" s="11"/>
      <c r="CJS124" s="11"/>
      <c r="CJT124" s="11"/>
      <c r="CJU124" s="11"/>
      <c r="CJV124" s="11"/>
      <c r="CJW124" s="11"/>
      <c r="CJX124" s="11"/>
      <c r="CJY124" s="11"/>
      <c r="CJZ124" s="11"/>
      <c r="CKA124" s="11"/>
      <c r="CKB124" s="11"/>
      <c r="CKC124" s="11"/>
      <c r="CKD124" s="11"/>
      <c r="CKE124" s="11"/>
      <c r="CKF124" s="11"/>
      <c r="CKG124" s="11"/>
      <c r="CKH124" s="11"/>
      <c r="CKI124" s="11"/>
      <c r="CKJ124" s="11"/>
      <c r="CKK124" s="11"/>
      <c r="CKL124" s="11"/>
      <c r="CKM124" s="11"/>
      <c r="CKN124" s="11"/>
      <c r="CKO124" s="11"/>
      <c r="CKP124" s="11"/>
      <c r="CKQ124" s="11"/>
      <c r="CKR124" s="11"/>
      <c r="CKS124" s="11"/>
      <c r="CKT124" s="11"/>
      <c r="CKU124" s="11"/>
      <c r="CKV124" s="11"/>
      <c r="CKW124" s="11"/>
      <c r="CKX124" s="11"/>
      <c r="CKY124" s="11"/>
      <c r="CKZ124" s="11"/>
      <c r="CLA124" s="11"/>
      <c r="CLB124" s="11"/>
      <c r="CLC124" s="11"/>
      <c r="CLD124" s="11"/>
      <c r="CLE124" s="11"/>
      <c r="CLF124" s="11"/>
      <c r="CLG124" s="11"/>
      <c r="CLH124" s="11"/>
      <c r="CLI124" s="11"/>
      <c r="CLJ124" s="11"/>
      <c r="CLK124" s="11"/>
      <c r="CLL124" s="11"/>
      <c r="CLM124" s="11"/>
      <c r="CLN124" s="11"/>
      <c r="CLO124" s="11"/>
      <c r="CLP124" s="11"/>
      <c r="CLQ124" s="11"/>
      <c r="CLR124" s="11"/>
      <c r="CLS124" s="11"/>
      <c r="CLT124" s="11"/>
      <c r="CLU124" s="11"/>
      <c r="CLV124" s="11"/>
      <c r="CLW124" s="11"/>
      <c r="CLX124" s="11"/>
      <c r="CLY124" s="11"/>
      <c r="CLZ124" s="11"/>
      <c r="CMA124" s="11"/>
      <c r="CMB124" s="11"/>
      <c r="CMC124" s="11"/>
      <c r="CMD124" s="11"/>
      <c r="CME124" s="11"/>
      <c r="CMF124" s="11"/>
      <c r="CMG124" s="11"/>
      <c r="CMH124" s="11"/>
      <c r="CMI124" s="11"/>
      <c r="CMJ124" s="11"/>
      <c r="CMK124" s="11"/>
      <c r="CML124" s="11"/>
      <c r="CMM124" s="11"/>
      <c r="CMN124" s="11"/>
      <c r="CMO124" s="11"/>
      <c r="CMP124" s="11"/>
      <c r="CMQ124" s="11"/>
      <c r="CMR124" s="11"/>
      <c r="CMS124" s="11"/>
      <c r="CMT124" s="11"/>
      <c r="CMU124" s="11"/>
      <c r="CMV124" s="11"/>
      <c r="CMW124" s="11"/>
      <c r="CMX124" s="11"/>
      <c r="CMY124" s="11"/>
      <c r="CMZ124" s="11"/>
      <c r="CNA124" s="11"/>
      <c r="CNB124" s="11"/>
      <c r="CNC124" s="11"/>
      <c r="CND124" s="11"/>
      <c r="CNE124" s="11"/>
      <c r="CNF124" s="11"/>
      <c r="CNG124" s="11"/>
      <c r="CNH124" s="11"/>
      <c r="CNI124" s="11"/>
      <c r="CNJ124" s="11"/>
      <c r="CNK124" s="11"/>
      <c r="CNL124" s="11"/>
      <c r="CNM124" s="11"/>
      <c r="CNN124" s="11"/>
      <c r="CNO124" s="11"/>
      <c r="CNP124" s="11"/>
      <c r="CNQ124" s="11"/>
      <c r="CNR124" s="11"/>
      <c r="CNS124" s="11"/>
      <c r="CNT124" s="11"/>
      <c r="CNU124" s="11"/>
      <c r="CNV124" s="11"/>
      <c r="CNW124" s="11"/>
      <c r="CNX124" s="11"/>
      <c r="CNY124" s="11"/>
      <c r="CNZ124" s="11"/>
      <c r="COA124" s="11"/>
      <c r="COB124" s="11"/>
      <c r="COC124" s="11"/>
      <c r="COD124" s="11"/>
      <c r="COE124" s="11"/>
      <c r="COF124" s="11"/>
      <c r="COG124" s="11"/>
      <c r="COH124" s="11"/>
      <c r="COI124" s="11"/>
      <c r="COJ124" s="11"/>
      <c r="COK124" s="11"/>
      <c r="COL124" s="11"/>
      <c r="COM124" s="11"/>
      <c r="CON124" s="11"/>
      <c r="COO124" s="11"/>
      <c r="COP124" s="11"/>
      <c r="COQ124" s="11"/>
      <c r="COR124" s="11"/>
      <c r="COS124" s="11"/>
      <c r="COT124" s="11"/>
      <c r="COU124" s="11"/>
      <c r="COV124" s="11"/>
      <c r="COW124" s="11"/>
      <c r="COX124" s="11"/>
      <c r="COY124" s="11"/>
      <c r="COZ124" s="11"/>
      <c r="CPA124" s="11"/>
      <c r="CPB124" s="11"/>
      <c r="CPC124" s="11"/>
      <c r="CPD124" s="11"/>
      <c r="CPE124" s="11"/>
      <c r="CPF124" s="11"/>
      <c r="CPG124" s="11"/>
      <c r="CPH124" s="11"/>
      <c r="CPI124" s="11"/>
      <c r="CPJ124" s="11"/>
      <c r="CPK124" s="11"/>
      <c r="CPL124" s="11"/>
      <c r="CPM124" s="11"/>
      <c r="CPN124" s="11"/>
      <c r="CPO124" s="11"/>
      <c r="CPP124" s="11"/>
      <c r="CPQ124" s="11"/>
      <c r="CPR124" s="11"/>
      <c r="CPS124" s="11"/>
      <c r="CPT124" s="11"/>
      <c r="CPU124" s="11"/>
      <c r="CPV124" s="11"/>
      <c r="CPW124" s="11"/>
      <c r="CPX124" s="11"/>
      <c r="CPY124" s="11"/>
      <c r="CPZ124" s="11"/>
      <c r="CQA124" s="11"/>
      <c r="CQB124" s="11"/>
      <c r="CQC124" s="11"/>
      <c r="CQD124" s="11"/>
      <c r="CQE124" s="11"/>
      <c r="CQF124" s="11"/>
      <c r="CQG124" s="11"/>
      <c r="CQH124" s="11"/>
      <c r="CQI124" s="11"/>
      <c r="CQJ124" s="11"/>
      <c r="CQK124" s="11"/>
      <c r="CQL124" s="11"/>
      <c r="CQM124" s="11"/>
      <c r="CQN124" s="11"/>
      <c r="CQO124" s="11"/>
      <c r="CQP124" s="11"/>
      <c r="CQQ124" s="11"/>
      <c r="CQR124" s="11"/>
      <c r="CQS124" s="11"/>
      <c r="CQT124" s="11"/>
      <c r="CQU124" s="11"/>
      <c r="CQV124" s="11"/>
      <c r="CQW124" s="11"/>
      <c r="CQX124" s="11"/>
      <c r="CQY124" s="11"/>
      <c r="CQZ124" s="11"/>
      <c r="CRA124" s="11"/>
      <c r="CRB124" s="11"/>
      <c r="CRC124" s="11"/>
      <c r="CRD124" s="11"/>
      <c r="CRE124" s="11"/>
      <c r="CRF124" s="11"/>
      <c r="CRG124" s="11"/>
      <c r="CRH124" s="11"/>
      <c r="CRI124" s="11"/>
      <c r="CRJ124" s="11"/>
      <c r="CRK124" s="11"/>
      <c r="CRL124" s="11"/>
      <c r="CRM124" s="11"/>
      <c r="CRN124" s="11"/>
      <c r="CRO124" s="11"/>
      <c r="CRP124" s="11"/>
      <c r="CRQ124" s="11"/>
      <c r="CRR124" s="11"/>
      <c r="CRS124" s="11"/>
      <c r="CRT124" s="11"/>
      <c r="CRU124" s="11"/>
      <c r="CRV124" s="11"/>
      <c r="CRW124" s="11"/>
      <c r="CRX124" s="11"/>
      <c r="CRY124" s="11"/>
      <c r="CRZ124" s="11"/>
      <c r="CSA124" s="11"/>
      <c r="CSB124" s="11"/>
      <c r="CSC124" s="11"/>
      <c r="CSD124" s="11"/>
      <c r="CSE124" s="11"/>
      <c r="CSF124" s="11"/>
      <c r="CSG124" s="11"/>
      <c r="CSH124" s="11"/>
      <c r="CSI124" s="11"/>
      <c r="CSJ124" s="11"/>
      <c r="CSK124" s="11"/>
      <c r="CSL124" s="11"/>
      <c r="CSM124" s="11"/>
      <c r="CSN124" s="11"/>
      <c r="CSO124" s="11"/>
      <c r="CSP124" s="11"/>
      <c r="CSQ124" s="11"/>
      <c r="CSR124" s="11"/>
      <c r="CSS124" s="11"/>
      <c r="CST124" s="11"/>
      <c r="CSU124" s="11"/>
      <c r="CSV124" s="11"/>
      <c r="CSW124" s="11"/>
      <c r="CSX124" s="11"/>
      <c r="CSY124" s="11"/>
      <c r="CSZ124" s="11"/>
      <c r="CTA124" s="11"/>
      <c r="CTB124" s="11"/>
      <c r="CTC124" s="11"/>
      <c r="CTD124" s="11"/>
      <c r="CTE124" s="11"/>
      <c r="CTF124" s="11"/>
      <c r="CTG124" s="11"/>
      <c r="CTH124" s="11"/>
      <c r="CTI124" s="11"/>
      <c r="CTJ124" s="11"/>
      <c r="CTK124" s="11"/>
      <c r="CTL124" s="11"/>
      <c r="CTM124" s="11"/>
      <c r="CTN124" s="11"/>
      <c r="CTO124" s="11"/>
      <c r="CTP124" s="11"/>
      <c r="CTQ124" s="11"/>
      <c r="CTR124" s="11"/>
      <c r="CTS124" s="11"/>
      <c r="CTT124" s="11"/>
      <c r="CTU124" s="11"/>
      <c r="CTV124" s="11"/>
      <c r="CTW124" s="11"/>
      <c r="CTX124" s="11"/>
      <c r="CTY124" s="11"/>
      <c r="CTZ124" s="11"/>
      <c r="CUA124" s="11"/>
      <c r="CUB124" s="11"/>
      <c r="CUC124" s="11"/>
      <c r="CUD124" s="11"/>
      <c r="CUE124" s="11"/>
      <c r="CUF124" s="11"/>
      <c r="CUG124" s="11"/>
      <c r="CUH124" s="11"/>
      <c r="CUI124" s="11"/>
      <c r="CUJ124" s="11"/>
      <c r="CUK124" s="11"/>
      <c r="CUL124" s="11"/>
      <c r="CUM124" s="11"/>
      <c r="CUN124" s="11"/>
      <c r="CUO124" s="11"/>
      <c r="CUP124" s="11"/>
      <c r="CUQ124" s="11"/>
      <c r="CUR124" s="11"/>
      <c r="CUS124" s="11"/>
      <c r="CUT124" s="11"/>
      <c r="CUU124" s="11"/>
      <c r="CUV124" s="11"/>
      <c r="CUW124" s="11"/>
      <c r="CUX124" s="11"/>
      <c r="CUY124" s="11"/>
      <c r="CUZ124" s="11"/>
      <c r="CVA124" s="11"/>
      <c r="CVB124" s="11"/>
      <c r="CVC124" s="11"/>
      <c r="CVD124" s="11"/>
      <c r="CVE124" s="11"/>
      <c r="CVF124" s="11"/>
      <c r="CVG124" s="11"/>
      <c r="CVH124" s="11"/>
      <c r="CVI124" s="11"/>
      <c r="CVJ124" s="11"/>
      <c r="CVK124" s="11"/>
      <c r="CVL124" s="11"/>
      <c r="CVM124" s="11"/>
      <c r="CVN124" s="11"/>
      <c r="CVO124" s="11"/>
      <c r="CVP124" s="11"/>
      <c r="CVQ124" s="11"/>
      <c r="CVR124" s="11"/>
      <c r="CVS124" s="11"/>
      <c r="CVT124" s="11"/>
      <c r="CVU124" s="11"/>
      <c r="CVV124" s="11"/>
      <c r="CVW124" s="11"/>
      <c r="CVX124" s="11"/>
      <c r="CVY124" s="11"/>
      <c r="CVZ124" s="11"/>
      <c r="CWA124" s="11"/>
      <c r="CWB124" s="11"/>
      <c r="CWC124" s="11"/>
      <c r="CWD124" s="11"/>
      <c r="CWE124" s="11"/>
      <c r="CWF124" s="11"/>
      <c r="CWG124" s="11"/>
      <c r="CWH124" s="11"/>
      <c r="CWI124" s="11"/>
      <c r="CWJ124" s="11"/>
      <c r="CWK124" s="11"/>
      <c r="CWL124" s="11"/>
      <c r="CWM124" s="11"/>
      <c r="CWN124" s="11"/>
      <c r="CWO124" s="11"/>
      <c r="CWP124" s="11"/>
      <c r="CWQ124" s="11"/>
      <c r="CWR124" s="11"/>
      <c r="CWS124" s="11"/>
      <c r="CWT124" s="11"/>
      <c r="CWU124" s="11"/>
      <c r="CWV124" s="11"/>
      <c r="CWW124" s="11"/>
      <c r="CWX124" s="11"/>
      <c r="CWY124" s="11"/>
      <c r="CWZ124" s="11"/>
      <c r="CXA124" s="11"/>
      <c r="CXB124" s="11"/>
      <c r="CXC124" s="11"/>
      <c r="CXD124" s="11"/>
      <c r="CXE124" s="11"/>
      <c r="CXF124" s="11"/>
      <c r="CXG124" s="11"/>
      <c r="CXH124" s="11"/>
      <c r="CXI124" s="11"/>
      <c r="CXJ124" s="11"/>
      <c r="CXK124" s="11"/>
      <c r="CXL124" s="11"/>
      <c r="CXM124" s="11"/>
      <c r="CXN124" s="11"/>
      <c r="CXO124" s="11"/>
      <c r="CXP124" s="11"/>
      <c r="CXQ124" s="11"/>
      <c r="CXR124" s="11"/>
      <c r="CXS124" s="11"/>
      <c r="CXT124" s="11"/>
      <c r="CXU124" s="11"/>
      <c r="CXV124" s="11"/>
      <c r="CXW124" s="11"/>
      <c r="CXX124" s="11"/>
      <c r="CXY124" s="11"/>
      <c r="CXZ124" s="11"/>
      <c r="CYA124" s="11"/>
      <c r="CYB124" s="11"/>
      <c r="CYC124" s="11"/>
      <c r="CYD124" s="11"/>
      <c r="CYE124" s="11"/>
      <c r="CYF124" s="11"/>
      <c r="CYG124" s="11"/>
      <c r="CYH124" s="11"/>
      <c r="CYI124" s="11"/>
      <c r="CYJ124" s="11"/>
      <c r="CYK124" s="11"/>
      <c r="CYL124" s="11"/>
      <c r="CYM124" s="11"/>
      <c r="CYN124" s="11"/>
      <c r="CYO124" s="11"/>
      <c r="CYP124" s="11"/>
      <c r="CYQ124" s="11"/>
      <c r="CYR124" s="11"/>
      <c r="CYS124" s="11"/>
      <c r="CYT124" s="11"/>
      <c r="CYU124" s="11"/>
      <c r="CYV124" s="11"/>
      <c r="CYW124" s="11"/>
      <c r="CYX124" s="11"/>
      <c r="CYY124" s="11"/>
      <c r="CYZ124" s="11"/>
      <c r="CZA124" s="11"/>
      <c r="CZB124" s="11"/>
      <c r="CZC124" s="11"/>
      <c r="CZD124" s="11"/>
      <c r="CZE124" s="11"/>
      <c r="CZF124" s="11"/>
      <c r="CZG124" s="11"/>
      <c r="CZH124" s="11"/>
      <c r="CZI124" s="11"/>
      <c r="CZJ124" s="11"/>
      <c r="CZK124" s="11"/>
      <c r="CZL124" s="11"/>
      <c r="CZM124" s="11"/>
      <c r="CZN124" s="11"/>
      <c r="CZO124" s="11"/>
      <c r="CZP124" s="11"/>
      <c r="CZQ124" s="11"/>
      <c r="CZR124" s="11"/>
      <c r="CZS124" s="11"/>
      <c r="CZT124" s="11"/>
      <c r="CZU124" s="11"/>
      <c r="CZV124" s="11"/>
      <c r="CZW124" s="11"/>
      <c r="CZX124" s="11"/>
      <c r="CZY124" s="11"/>
      <c r="CZZ124" s="11"/>
      <c r="DAA124" s="11"/>
      <c r="DAB124" s="11"/>
      <c r="DAC124" s="11"/>
      <c r="DAD124" s="11"/>
      <c r="DAE124" s="11"/>
      <c r="DAF124" s="11"/>
      <c r="DAG124" s="11"/>
      <c r="DAH124" s="11"/>
      <c r="DAI124" s="11"/>
      <c r="DAJ124" s="11"/>
      <c r="DAK124" s="11"/>
      <c r="DAL124" s="11"/>
      <c r="DAM124" s="11"/>
      <c r="DAN124" s="11"/>
      <c r="DAO124" s="11"/>
      <c r="DAP124" s="11"/>
      <c r="DAQ124" s="11"/>
      <c r="DAR124" s="11"/>
      <c r="DAS124" s="11"/>
      <c r="DAT124" s="11"/>
      <c r="DAU124" s="11"/>
      <c r="DAV124" s="11"/>
      <c r="DAW124" s="11"/>
      <c r="DAX124" s="11"/>
      <c r="DAY124" s="11"/>
      <c r="DAZ124" s="11"/>
      <c r="DBA124" s="11"/>
      <c r="DBB124" s="11"/>
      <c r="DBC124" s="11"/>
      <c r="DBD124" s="11"/>
      <c r="DBE124" s="11"/>
      <c r="DBF124" s="11"/>
      <c r="DBG124" s="11"/>
      <c r="DBH124" s="11"/>
      <c r="DBI124" s="11"/>
      <c r="DBJ124" s="11"/>
      <c r="DBK124" s="11"/>
      <c r="DBL124" s="11"/>
      <c r="DBM124" s="11"/>
      <c r="DBN124" s="11"/>
      <c r="DBO124" s="11"/>
      <c r="DBP124" s="11"/>
      <c r="DBQ124" s="11"/>
      <c r="DBR124" s="11"/>
      <c r="DBS124" s="11"/>
      <c r="DBT124" s="11"/>
      <c r="DBU124" s="11"/>
      <c r="DBV124" s="11"/>
      <c r="DBW124" s="11"/>
      <c r="DBX124" s="11"/>
      <c r="DBY124" s="11"/>
      <c r="DBZ124" s="11"/>
      <c r="DCA124" s="11"/>
      <c r="DCB124" s="11"/>
      <c r="DCC124" s="11"/>
      <c r="DCD124" s="11"/>
      <c r="DCE124" s="11"/>
      <c r="DCF124" s="11"/>
      <c r="DCG124" s="11"/>
      <c r="DCH124" s="11"/>
      <c r="DCI124" s="11"/>
      <c r="DCJ124" s="11"/>
      <c r="DCK124" s="11"/>
      <c r="DCL124" s="11"/>
      <c r="DCM124" s="11"/>
      <c r="DCN124" s="11"/>
      <c r="DCO124" s="11"/>
      <c r="DCP124" s="11"/>
      <c r="DCQ124" s="11"/>
      <c r="DCR124" s="11"/>
      <c r="DCS124" s="11"/>
      <c r="DCT124" s="11"/>
      <c r="DCU124" s="11"/>
      <c r="DCV124" s="11"/>
      <c r="DCW124" s="11"/>
      <c r="DCX124" s="11"/>
      <c r="DCY124" s="11"/>
      <c r="DCZ124" s="11"/>
      <c r="DDA124" s="11"/>
      <c r="DDB124" s="11"/>
      <c r="DDC124" s="11"/>
      <c r="DDD124" s="11"/>
      <c r="DDE124" s="11"/>
      <c r="DDF124" s="11"/>
      <c r="DDG124" s="11"/>
      <c r="DDH124" s="11"/>
      <c r="DDI124" s="11"/>
      <c r="DDJ124" s="11"/>
      <c r="DDK124" s="11"/>
      <c r="DDL124" s="11"/>
      <c r="DDM124" s="11"/>
      <c r="DDN124" s="11"/>
      <c r="DDO124" s="11"/>
      <c r="DDP124" s="11"/>
      <c r="DDQ124" s="11"/>
      <c r="DDR124" s="11"/>
      <c r="DDS124" s="11"/>
      <c r="DDT124" s="11"/>
      <c r="DDU124" s="11"/>
      <c r="DDV124" s="11"/>
      <c r="DDW124" s="11"/>
      <c r="DDX124" s="11"/>
      <c r="DDY124" s="11"/>
      <c r="DDZ124" s="11"/>
      <c r="DEA124" s="11"/>
      <c r="DEB124" s="11"/>
      <c r="DEC124" s="11"/>
      <c r="DED124" s="11"/>
      <c r="DEE124" s="11"/>
      <c r="DEF124" s="11"/>
      <c r="DEG124" s="11"/>
      <c r="DEH124" s="11"/>
      <c r="DEI124" s="11"/>
      <c r="DEJ124" s="11"/>
      <c r="DEK124" s="11"/>
      <c r="DEL124" s="11"/>
      <c r="DEM124" s="11"/>
      <c r="DEN124" s="11"/>
      <c r="DEO124" s="11"/>
      <c r="DEP124" s="11"/>
      <c r="DEQ124" s="11"/>
      <c r="DER124" s="11"/>
      <c r="DES124" s="11"/>
      <c r="DET124" s="11"/>
      <c r="DEU124" s="11"/>
      <c r="DEV124" s="11"/>
      <c r="DEW124" s="11"/>
      <c r="DEX124" s="11"/>
      <c r="DEY124" s="11"/>
      <c r="DEZ124" s="11"/>
      <c r="DFA124" s="11"/>
      <c r="DFB124" s="11"/>
      <c r="DFC124" s="11"/>
      <c r="DFD124" s="11"/>
      <c r="DFE124" s="11"/>
      <c r="DFF124" s="11"/>
      <c r="DFG124" s="11"/>
      <c r="DFH124" s="11"/>
      <c r="DFI124" s="11"/>
      <c r="DFJ124" s="11"/>
      <c r="DFK124" s="11"/>
      <c r="DFL124" s="11"/>
      <c r="DFM124" s="11"/>
      <c r="DFN124" s="11"/>
      <c r="DFO124" s="11"/>
      <c r="DFP124" s="11"/>
      <c r="DFQ124" s="11"/>
      <c r="DFR124" s="11"/>
      <c r="DFS124" s="11"/>
      <c r="DFT124" s="11"/>
      <c r="DFU124" s="11"/>
      <c r="DFV124" s="11"/>
      <c r="DFW124" s="11"/>
      <c r="DFX124" s="11"/>
      <c r="DFY124" s="11"/>
      <c r="DFZ124" s="11"/>
      <c r="DGA124" s="11"/>
      <c r="DGB124" s="11"/>
      <c r="DGC124" s="11"/>
      <c r="DGD124" s="11"/>
      <c r="DGE124" s="11"/>
      <c r="DGF124" s="11"/>
      <c r="DGG124" s="11"/>
      <c r="DGH124" s="11"/>
      <c r="DGI124" s="11"/>
      <c r="DGJ124" s="11"/>
      <c r="DGK124" s="11"/>
      <c r="DGL124" s="11"/>
      <c r="DGM124" s="11"/>
      <c r="DGN124" s="11"/>
      <c r="DGO124" s="11"/>
      <c r="DGP124" s="11"/>
      <c r="DGQ124" s="11"/>
      <c r="DGR124" s="11"/>
      <c r="DGS124" s="11"/>
      <c r="DGT124" s="11"/>
      <c r="DGU124" s="11"/>
      <c r="DGV124" s="11"/>
      <c r="DGW124" s="11"/>
      <c r="DGX124" s="11"/>
      <c r="DGY124" s="11"/>
      <c r="DGZ124" s="11"/>
      <c r="DHA124" s="11"/>
      <c r="DHB124" s="11"/>
      <c r="DHC124" s="11"/>
      <c r="DHD124" s="11"/>
      <c r="DHE124" s="11"/>
      <c r="DHF124" s="11"/>
      <c r="DHG124" s="11"/>
      <c r="DHH124" s="11"/>
      <c r="DHI124" s="11"/>
      <c r="DHJ124" s="11"/>
      <c r="DHK124" s="11"/>
      <c r="DHL124" s="11"/>
      <c r="DHM124" s="11"/>
      <c r="DHN124" s="11"/>
      <c r="DHO124" s="11"/>
      <c r="DHP124" s="11"/>
      <c r="DHQ124" s="11"/>
      <c r="DHR124" s="11"/>
      <c r="DHS124" s="11"/>
      <c r="DHT124" s="11"/>
      <c r="DHU124" s="11"/>
      <c r="DHV124" s="11"/>
      <c r="DHW124" s="11"/>
      <c r="DHX124" s="11"/>
      <c r="DHY124" s="11"/>
      <c r="DHZ124" s="11"/>
      <c r="DIA124" s="11"/>
      <c r="DIB124" s="11"/>
      <c r="DIC124" s="11"/>
      <c r="DID124" s="11"/>
      <c r="DIE124" s="11"/>
      <c r="DIF124" s="11"/>
      <c r="DIG124" s="11"/>
      <c r="DIH124" s="11"/>
      <c r="DII124" s="11"/>
      <c r="DIJ124" s="11"/>
      <c r="DIK124" s="11"/>
      <c r="DIL124" s="11"/>
      <c r="DIM124" s="11"/>
      <c r="DIN124" s="11"/>
      <c r="DIO124" s="11"/>
      <c r="DIP124" s="11"/>
      <c r="DIQ124" s="11"/>
      <c r="DIR124" s="11"/>
      <c r="DIS124" s="11"/>
      <c r="DIT124" s="11"/>
      <c r="DIU124" s="11"/>
      <c r="DIV124" s="11"/>
      <c r="DIW124" s="11"/>
      <c r="DIX124" s="11"/>
      <c r="DIY124" s="11"/>
      <c r="DIZ124" s="11"/>
      <c r="DJA124" s="11"/>
      <c r="DJB124" s="11"/>
      <c r="DJC124" s="11"/>
      <c r="DJD124" s="11"/>
      <c r="DJE124" s="11"/>
      <c r="DJF124" s="11"/>
      <c r="DJG124" s="11"/>
      <c r="DJH124" s="11"/>
      <c r="DJI124" s="11"/>
      <c r="DJJ124" s="11"/>
      <c r="DJK124" s="11"/>
      <c r="DJL124" s="11"/>
      <c r="DJM124" s="11"/>
      <c r="DJN124" s="11"/>
      <c r="DJO124" s="11"/>
      <c r="DJP124" s="11"/>
      <c r="DJQ124" s="11"/>
      <c r="DJR124" s="11"/>
      <c r="DJS124" s="11"/>
      <c r="DJT124" s="11"/>
      <c r="DJU124" s="11"/>
      <c r="DJV124" s="11"/>
      <c r="DJW124" s="11"/>
      <c r="DJX124" s="11"/>
      <c r="DJY124" s="11"/>
      <c r="DJZ124" s="11"/>
      <c r="DKA124" s="11"/>
      <c r="DKB124" s="11"/>
      <c r="DKC124" s="11"/>
      <c r="DKD124" s="11"/>
      <c r="DKE124" s="11"/>
      <c r="DKF124" s="11"/>
      <c r="DKG124" s="11"/>
      <c r="DKH124" s="11"/>
      <c r="DKI124" s="11"/>
      <c r="DKJ124" s="11"/>
      <c r="DKK124" s="11"/>
      <c r="DKL124" s="11"/>
      <c r="DKM124" s="11"/>
      <c r="DKN124" s="11"/>
      <c r="DKO124" s="11"/>
      <c r="DKP124" s="11"/>
      <c r="DKQ124" s="11"/>
      <c r="DKR124" s="11"/>
      <c r="DKS124" s="11"/>
      <c r="DKT124" s="11"/>
      <c r="DKU124" s="11"/>
      <c r="DKV124" s="11"/>
      <c r="DKW124" s="11"/>
      <c r="DKX124" s="11"/>
      <c r="DKY124" s="11"/>
      <c r="DKZ124" s="11"/>
      <c r="DLA124" s="11"/>
      <c r="DLB124" s="11"/>
      <c r="DLC124" s="11"/>
      <c r="DLD124" s="11"/>
      <c r="DLE124" s="11"/>
      <c r="DLF124" s="11"/>
      <c r="DLG124" s="11"/>
      <c r="DLH124" s="11"/>
      <c r="DLI124" s="11"/>
      <c r="DLJ124" s="11"/>
      <c r="DLK124" s="11"/>
      <c r="DLL124" s="11"/>
      <c r="DLM124" s="11"/>
      <c r="DLN124" s="11"/>
      <c r="DLO124" s="11"/>
      <c r="DLP124" s="11"/>
      <c r="DLQ124" s="11"/>
      <c r="DLR124" s="11"/>
      <c r="DLS124" s="11"/>
      <c r="DLT124" s="11"/>
      <c r="DLU124" s="11"/>
      <c r="DLV124" s="11"/>
      <c r="DLW124" s="11"/>
      <c r="DLX124" s="11"/>
      <c r="DLY124" s="11"/>
      <c r="DLZ124" s="11"/>
      <c r="DMA124" s="11"/>
      <c r="DMB124" s="11"/>
      <c r="DMC124" s="11"/>
      <c r="DMD124" s="11"/>
      <c r="DME124" s="11"/>
      <c r="DMF124" s="11"/>
      <c r="DMG124" s="11"/>
      <c r="DMH124" s="11"/>
      <c r="DMI124" s="11"/>
      <c r="DMJ124" s="11"/>
      <c r="DMK124" s="11"/>
      <c r="DML124" s="11"/>
      <c r="DMM124" s="11"/>
      <c r="DMN124" s="11"/>
      <c r="DMO124" s="11"/>
      <c r="DMP124" s="11"/>
      <c r="DMQ124" s="11"/>
      <c r="DMR124" s="11"/>
      <c r="DMS124" s="11"/>
      <c r="DMT124" s="11"/>
      <c r="DMU124" s="11"/>
      <c r="DMV124" s="11"/>
      <c r="DMW124" s="11"/>
      <c r="DMX124" s="11"/>
      <c r="DMY124" s="11"/>
      <c r="DMZ124" s="11"/>
      <c r="DNA124" s="11"/>
      <c r="DNB124" s="11"/>
      <c r="DNC124" s="11"/>
      <c r="DND124" s="11"/>
      <c r="DNE124" s="11"/>
      <c r="DNF124" s="11"/>
      <c r="DNG124" s="11"/>
      <c r="DNH124" s="11"/>
      <c r="DNI124" s="11"/>
      <c r="DNJ124" s="11"/>
      <c r="DNK124" s="11"/>
      <c r="DNL124" s="11"/>
      <c r="DNM124" s="11"/>
      <c r="DNN124" s="11"/>
      <c r="DNO124" s="11"/>
      <c r="DNP124" s="11"/>
      <c r="DNQ124" s="11"/>
      <c r="DNR124" s="11"/>
      <c r="DNS124" s="11"/>
      <c r="DNT124" s="11"/>
      <c r="DNU124" s="11"/>
      <c r="DNV124" s="11"/>
      <c r="DNW124" s="11"/>
      <c r="DNX124" s="11"/>
      <c r="DNY124" s="11"/>
      <c r="DNZ124" s="11"/>
      <c r="DOA124" s="11"/>
      <c r="DOB124" s="11"/>
      <c r="DOC124" s="11"/>
      <c r="DOD124" s="11"/>
      <c r="DOE124" s="11"/>
      <c r="DOF124" s="11"/>
      <c r="DOG124" s="11"/>
      <c r="DOH124" s="11"/>
      <c r="DOI124" s="11"/>
      <c r="DOJ124" s="11"/>
      <c r="DOK124" s="11"/>
      <c r="DOL124" s="11"/>
      <c r="DOM124" s="11"/>
      <c r="DON124" s="11"/>
      <c r="DOO124" s="11"/>
      <c r="DOP124" s="11"/>
      <c r="DOQ124" s="11"/>
      <c r="DOR124" s="11"/>
      <c r="DOS124" s="11"/>
      <c r="DOT124" s="11"/>
      <c r="DOU124" s="11"/>
      <c r="DOV124" s="11"/>
      <c r="DOW124" s="11"/>
      <c r="DOX124" s="11"/>
      <c r="DOY124" s="11"/>
      <c r="DOZ124" s="11"/>
      <c r="DPA124" s="11"/>
      <c r="DPB124" s="11"/>
      <c r="DPC124" s="11"/>
      <c r="DPD124" s="11"/>
      <c r="DPE124" s="11"/>
      <c r="DPF124" s="11"/>
      <c r="DPG124" s="11"/>
      <c r="DPH124" s="11"/>
      <c r="DPI124" s="11"/>
      <c r="DPJ124" s="11"/>
      <c r="DPK124" s="11"/>
      <c r="DPL124" s="11"/>
      <c r="DPM124" s="11"/>
      <c r="DPN124" s="11"/>
      <c r="DPO124" s="11"/>
      <c r="DPP124" s="11"/>
      <c r="DPQ124" s="11"/>
      <c r="DPR124" s="11"/>
      <c r="DPS124" s="11"/>
      <c r="DPT124" s="11"/>
      <c r="DPU124" s="11"/>
      <c r="DPV124" s="11"/>
      <c r="DPW124" s="11"/>
      <c r="DPX124" s="11"/>
      <c r="DPY124" s="11"/>
      <c r="DPZ124" s="11"/>
      <c r="DQA124" s="11"/>
      <c r="DQB124" s="11"/>
      <c r="DQC124" s="11"/>
      <c r="DQD124" s="11"/>
      <c r="DQE124" s="11"/>
      <c r="DQF124" s="11"/>
      <c r="DQG124" s="11"/>
      <c r="DQH124" s="11"/>
      <c r="DQI124" s="11"/>
      <c r="DQJ124" s="11"/>
      <c r="DQK124" s="11"/>
      <c r="DQL124" s="11"/>
      <c r="DQM124" s="11"/>
      <c r="DQN124" s="11"/>
      <c r="DQO124" s="11"/>
      <c r="DQP124" s="11"/>
      <c r="DQQ124" s="11"/>
      <c r="DQR124" s="11"/>
      <c r="DQS124" s="11"/>
      <c r="DQT124" s="11"/>
      <c r="DQU124" s="11"/>
      <c r="DQV124" s="11"/>
      <c r="DQW124" s="11"/>
      <c r="DQX124" s="11"/>
      <c r="DQY124" s="11"/>
      <c r="DQZ124" s="11"/>
      <c r="DRA124" s="11"/>
      <c r="DRB124" s="11"/>
      <c r="DRC124" s="11"/>
      <c r="DRD124" s="11"/>
      <c r="DRE124" s="11"/>
      <c r="DRF124" s="11"/>
      <c r="DRG124" s="11"/>
      <c r="DRH124" s="11"/>
      <c r="DRI124" s="11"/>
      <c r="DRJ124" s="11"/>
      <c r="DRK124" s="11"/>
      <c r="DRL124" s="11"/>
      <c r="DRM124" s="11"/>
      <c r="DRN124" s="11"/>
      <c r="DRO124" s="11"/>
      <c r="DRP124" s="11"/>
      <c r="DRQ124" s="11"/>
      <c r="DRR124" s="11"/>
      <c r="DRS124" s="11"/>
      <c r="DRT124" s="11"/>
      <c r="DRU124" s="11"/>
      <c r="DRV124" s="11"/>
      <c r="DRW124" s="11"/>
      <c r="DRX124" s="11"/>
      <c r="DRY124" s="11"/>
      <c r="DRZ124" s="11"/>
      <c r="DSA124" s="11"/>
      <c r="DSB124" s="11"/>
      <c r="DSC124" s="11"/>
      <c r="DSD124" s="11"/>
      <c r="DSE124" s="11"/>
      <c r="DSF124" s="11"/>
      <c r="DSG124" s="11"/>
      <c r="DSH124" s="11"/>
      <c r="DSI124" s="11"/>
      <c r="DSJ124" s="11"/>
      <c r="DSK124" s="11"/>
      <c r="DSL124" s="11"/>
      <c r="DSM124" s="11"/>
      <c r="DSN124" s="11"/>
      <c r="DSO124" s="11"/>
      <c r="DSP124" s="11"/>
      <c r="DSQ124" s="11"/>
      <c r="DSR124" s="11"/>
      <c r="DSS124" s="11"/>
      <c r="DST124" s="11"/>
      <c r="DSU124" s="11"/>
      <c r="DSV124" s="11"/>
      <c r="DSW124" s="11"/>
      <c r="DSX124" s="11"/>
      <c r="DSY124" s="11"/>
      <c r="DSZ124" s="11"/>
      <c r="DTA124" s="11"/>
      <c r="DTB124" s="11"/>
      <c r="DTC124" s="11"/>
      <c r="DTD124" s="11"/>
      <c r="DTE124" s="11"/>
      <c r="DTF124" s="11"/>
      <c r="DTG124" s="11"/>
      <c r="DTH124" s="11"/>
      <c r="DTI124" s="11"/>
      <c r="DTJ124" s="11"/>
      <c r="DTK124" s="11"/>
      <c r="DTL124" s="11"/>
      <c r="DTM124" s="11"/>
      <c r="DTN124" s="11"/>
      <c r="DTO124" s="11"/>
      <c r="DTP124" s="11"/>
      <c r="DTQ124" s="11"/>
      <c r="DTR124" s="11"/>
      <c r="DTS124" s="11"/>
      <c r="DTT124" s="11"/>
      <c r="DTU124" s="11"/>
      <c r="DTV124" s="11"/>
      <c r="DTW124" s="11"/>
      <c r="DTX124" s="11"/>
      <c r="DTY124" s="11"/>
      <c r="DTZ124" s="11"/>
      <c r="DUA124" s="11"/>
      <c r="DUB124" s="11"/>
      <c r="DUC124" s="11"/>
      <c r="DUD124" s="11"/>
      <c r="DUE124" s="11"/>
      <c r="DUF124" s="11"/>
      <c r="DUG124" s="11"/>
      <c r="DUH124" s="11"/>
      <c r="DUI124" s="11"/>
      <c r="DUJ124" s="11"/>
      <c r="DUK124" s="11"/>
      <c r="DUL124" s="11"/>
      <c r="DUM124" s="11"/>
      <c r="DUN124" s="11"/>
      <c r="DUO124" s="11"/>
      <c r="DUP124" s="11"/>
      <c r="DUQ124" s="11"/>
      <c r="DUR124" s="11"/>
      <c r="DUS124" s="11"/>
      <c r="DUT124" s="11"/>
      <c r="DUU124" s="11"/>
      <c r="DUV124" s="11"/>
      <c r="DUW124" s="11"/>
      <c r="DUX124" s="11"/>
      <c r="DUY124" s="11"/>
      <c r="DUZ124" s="11"/>
      <c r="DVA124" s="11"/>
      <c r="DVB124" s="11"/>
      <c r="DVC124" s="11"/>
      <c r="DVD124" s="11"/>
      <c r="DVE124" s="11"/>
      <c r="DVF124" s="11"/>
      <c r="DVG124" s="11"/>
      <c r="DVH124" s="11"/>
      <c r="DVI124" s="11"/>
      <c r="DVJ124" s="11"/>
      <c r="DVK124" s="11"/>
      <c r="DVL124" s="11"/>
      <c r="DVM124" s="11"/>
      <c r="DVN124" s="11"/>
      <c r="DVO124" s="11"/>
      <c r="DVP124" s="11"/>
      <c r="DVQ124" s="11"/>
      <c r="DVR124" s="11"/>
      <c r="DVS124" s="11"/>
      <c r="DVT124" s="11"/>
      <c r="DVU124" s="11"/>
      <c r="DVV124" s="11"/>
      <c r="DVW124" s="11"/>
      <c r="DVX124" s="11"/>
      <c r="DVY124" s="11"/>
      <c r="DVZ124" s="11"/>
      <c r="DWA124" s="11"/>
      <c r="DWB124" s="11"/>
      <c r="DWC124" s="11"/>
      <c r="DWD124" s="11"/>
      <c r="DWE124" s="11"/>
      <c r="DWF124" s="11"/>
      <c r="DWG124" s="11"/>
      <c r="DWH124" s="11"/>
      <c r="DWI124" s="11"/>
      <c r="DWJ124" s="11"/>
      <c r="DWK124" s="11"/>
      <c r="DWL124" s="11"/>
      <c r="DWM124" s="11"/>
      <c r="DWN124" s="11"/>
      <c r="DWO124" s="11"/>
      <c r="DWP124" s="11"/>
      <c r="DWQ124" s="11"/>
      <c r="DWR124" s="11"/>
      <c r="DWS124" s="11"/>
      <c r="DWT124" s="11"/>
      <c r="DWU124" s="11"/>
      <c r="DWV124" s="11"/>
      <c r="DWW124" s="11"/>
      <c r="DWX124" s="11"/>
      <c r="DWY124" s="11"/>
      <c r="DWZ124" s="11"/>
      <c r="DXA124" s="11"/>
      <c r="DXB124" s="11"/>
      <c r="DXC124" s="11"/>
      <c r="DXD124" s="11"/>
      <c r="DXE124" s="11"/>
      <c r="DXF124" s="11"/>
      <c r="DXG124" s="11"/>
      <c r="DXH124" s="11"/>
      <c r="DXI124" s="11"/>
      <c r="DXJ124" s="11"/>
      <c r="DXK124" s="11"/>
      <c r="DXL124" s="11"/>
      <c r="DXM124" s="11"/>
      <c r="DXN124" s="11"/>
      <c r="DXO124" s="11"/>
      <c r="DXP124" s="11"/>
      <c r="DXQ124" s="11"/>
      <c r="DXR124" s="11"/>
      <c r="DXS124" s="11"/>
      <c r="DXT124" s="11"/>
      <c r="DXU124" s="11"/>
      <c r="DXV124" s="11"/>
      <c r="DXW124" s="11"/>
      <c r="DXX124" s="11"/>
      <c r="DXY124" s="11"/>
      <c r="DXZ124" s="11"/>
      <c r="DYA124" s="11"/>
      <c r="DYB124" s="11"/>
      <c r="DYC124" s="11"/>
      <c r="DYD124" s="11"/>
      <c r="DYE124" s="11"/>
      <c r="DYF124" s="11"/>
      <c r="DYG124" s="11"/>
      <c r="DYH124" s="11"/>
      <c r="DYI124" s="11"/>
      <c r="DYJ124" s="11"/>
      <c r="DYK124" s="11"/>
      <c r="DYL124" s="11"/>
      <c r="DYM124" s="11"/>
      <c r="DYN124" s="11"/>
      <c r="DYO124" s="11"/>
      <c r="DYP124" s="11"/>
      <c r="DYQ124" s="11"/>
      <c r="DYR124" s="11"/>
      <c r="DYS124" s="11"/>
      <c r="DYT124" s="11"/>
      <c r="DYU124" s="11"/>
      <c r="DYV124" s="11"/>
      <c r="DYW124" s="11"/>
      <c r="DYX124" s="11"/>
      <c r="DYY124" s="11"/>
      <c r="DYZ124" s="11"/>
      <c r="DZA124" s="11"/>
      <c r="DZB124" s="11"/>
      <c r="DZC124" s="11"/>
      <c r="DZD124" s="11"/>
      <c r="DZE124" s="11"/>
      <c r="DZF124" s="11"/>
      <c r="DZG124" s="11"/>
      <c r="DZH124" s="11"/>
      <c r="DZI124" s="11"/>
      <c r="DZJ124" s="11"/>
      <c r="DZK124" s="11"/>
      <c r="DZL124" s="11"/>
      <c r="DZM124" s="11"/>
      <c r="DZN124" s="11"/>
      <c r="DZO124" s="11"/>
      <c r="DZP124" s="11"/>
      <c r="DZQ124" s="11"/>
      <c r="DZR124" s="11"/>
      <c r="DZS124" s="11"/>
      <c r="DZT124" s="11"/>
      <c r="DZU124" s="11"/>
      <c r="DZV124" s="11"/>
      <c r="DZW124" s="11"/>
      <c r="DZX124" s="11"/>
      <c r="DZY124" s="11"/>
      <c r="DZZ124" s="11"/>
      <c r="EAA124" s="11"/>
      <c r="EAB124" s="11"/>
      <c r="EAC124" s="11"/>
      <c r="EAD124" s="11"/>
      <c r="EAE124" s="11"/>
      <c r="EAF124" s="11"/>
      <c r="EAG124" s="11"/>
      <c r="EAH124" s="11"/>
      <c r="EAI124" s="11"/>
      <c r="EAJ124" s="11"/>
      <c r="EAK124" s="11"/>
      <c r="EAL124" s="11"/>
      <c r="EAM124" s="11"/>
      <c r="EAN124" s="11"/>
      <c r="EAO124" s="11"/>
      <c r="EAP124" s="11"/>
      <c r="EAQ124" s="11"/>
      <c r="EAR124" s="11"/>
      <c r="EAS124" s="11"/>
      <c r="EAT124" s="11"/>
      <c r="EAU124" s="11"/>
      <c r="EAV124" s="11"/>
      <c r="EAW124" s="11"/>
      <c r="EAX124" s="11"/>
      <c r="EAY124" s="11"/>
      <c r="EAZ124" s="11"/>
      <c r="EBA124" s="11"/>
      <c r="EBB124" s="11"/>
      <c r="EBC124" s="11"/>
      <c r="EBD124" s="11"/>
      <c r="EBE124" s="11"/>
      <c r="EBF124" s="11"/>
      <c r="EBG124" s="11"/>
      <c r="EBH124" s="11"/>
      <c r="EBI124" s="11"/>
      <c r="EBJ124" s="11"/>
      <c r="EBK124" s="11"/>
      <c r="EBL124" s="11"/>
      <c r="EBM124" s="11"/>
      <c r="EBN124" s="11"/>
      <c r="EBO124" s="11"/>
      <c r="EBP124" s="11"/>
      <c r="EBQ124" s="11"/>
      <c r="EBR124" s="11"/>
      <c r="EBS124" s="11"/>
      <c r="EBT124" s="11"/>
      <c r="EBU124" s="11"/>
      <c r="EBV124" s="11"/>
      <c r="EBW124" s="11"/>
      <c r="EBX124" s="11"/>
      <c r="EBY124" s="11"/>
      <c r="EBZ124" s="11"/>
      <c r="ECA124" s="11"/>
      <c r="ECB124" s="11"/>
      <c r="ECC124" s="11"/>
      <c r="ECD124" s="11"/>
      <c r="ECE124" s="11"/>
      <c r="ECF124" s="11"/>
      <c r="ECG124" s="11"/>
      <c r="ECH124" s="11"/>
      <c r="ECI124" s="11"/>
      <c r="ECJ124" s="11"/>
      <c r="ECK124" s="11"/>
      <c r="ECL124" s="11"/>
      <c r="ECM124" s="11"/>
      <c r="ECN124" s="11"/>
      <c r="ECO124" s="11"/>
      <c r="ECP124" s="11"/>
      <c r="ECQ124" s="11"/>
      <c r="ECR124" s="11"/>
      <c r="ECS124" s="11"/>
      <c r="ECT124" s="11"/>
      <c r="ECU124" s="11"/>
      <c r="ECV124" s="11"/>
      <c r="ECW124" s="11"/>
      <c r="ECX124" s="11"/>
      <c r="ECY124" s="11"/>
      <c r="ECZ124" s="11"/>
      <c r="EDA124" s="11"/>
      <c r="EDB124" s="11"/>
      <c r="EDC124" s="11"/>
      <c r="EDD124" s="11"/>
      <c r="EDE124" s="11"/>
      <c r="EDF124" s="11"/>
      <c r="EDG124" s="11"/>
      <c r="EDH124" s="11"/>
      <c r="EDI124" s="11"/>
      <c r="EDJ124" s="11"/>
      <c r="EDK124" s="11"/>
      <c r="EDL124" s="11"/>
      <c r="EDM124" s="11"/>
      <c r="EDN124" s="11"/>
      <c r="EDO124" s="11"/>
      <c r="EDP124" s="11"/>
      <c r="EDQ124" s="11"/>
      <c r="EDR124" s="11"/>
      <c r="EDS124" s="11"/>
      <c r="EDT124" s="11"/>
      <c r="EDU124" s="11"/>
      <c r="EDV124" s="11"/>
      <c r="EDW124" s="11"/>
      <c r="EDX124" s="11"/>
      <c r="EDY124" s="11"/>
      <c r="EDZ124" s="11"/>
      <c r="EEA124" s="11"/>
      <c r="EEB124" s="11"/>
      <c r="EEC124" s="11"/>
      <c r="EED124" s="11"/>
      <c r="EEE124" s="11"/>
      <c r="EEF124" s="11"/>
      <c r="EEG124" s="11"/>
      <c r="EEH124" s="11"/>
      <c r="EEI124" s="11"/>
      <c r="EEJ124" s="11"/>
      <c r="EEK124" s="11"/>
      <c r="EEL124" s="11"/>
      <c r="EEM124" s="11"/>
      <c r="EEN124" s="11"/>
      <c r="EEO124" s="11"/>
      <c r="EEP124" s="11"/>
      <c r="EEQ124" s="11"/>
      <c r="EER124" s="11"/>
      <c r="EES124" s="11"/>
      <c r="EET124" s="11"/>
      <c r="EEU124" s="11"/>
      <c r="EEV124" s="11"/>
      <c r="EEW124" s="11"/>
      <c r="EEX124" s="11"/>
      <c r="EEY124" s="11"/>
      <c r="EEZ124" s="11"/>
      <c r="EFA124" s="11"/>
      <c r="EFB124" s="11"/>
      <c r="EFC124" s="11"/>
      <c r="EFD124" s="11"/>
      <c r="EFE124" s="11"/>
      <c r="EFF124" s="11"/>
      <c r="EFG124" s="11"/>
      <c r="EFH124" s="11"/>
      <c r="EFI124" s="11"/>
      <c r="EFJ124" s="11"/>
      <c r="EFK124" s="11"/>
      <c r="EFL124" s="11"/>
      <c r="EFM124" s="11"/>
      <c r="EFN124" s="11"/>
      <c r="EFO124" s="11"/>
      <c r="EFP124" s="11"/>
      <c r="EFQ124" s="11"/>
      <c r="EFR124" s="11"/>
      <c r="EFS124" s="11"/>
      <c r="EFT124" s="11"/>
      <c r="EFU124" s="11"/>
      <c r="EFV124" s="11"/>
      <c r="EFW124" s="11"/>
      <c r="EFX124" s="11"/>
      <c r="EFY124" s="11"/>
      <c r="EFZ124" s="11"/>
      <c r="EGA124" s="11"/>
      <c r="EGB124" s="11"/>
      <c r="EGC124" s="11"/>
      <c r="EGD124" s="11"/>
      <c r="EGE124" s="11"/>
      <c r="EGF124" s="11"/>
      <c r="EGG124" s="11"/>
      <c r="EGH124" s="11"/>
      <c r="EGI124" s="11"/>
      <c r="EGJ124" s="11"/>
      <c r="EGK124" s="11"/>
      <c r="EGL124" s="11"/>
      <c r="EGM124" s="11"/>
      <c r="EGN124" s="11"/>
      <c r="EGO124" s="11"/>
      <c r="EGP124" s="11"/>
      <c r="EGQ124" s="11"/>
      <c r="EGR124" s="11"/>
      <c r="EGS124" s="11"/>
      <c r="EGT124" s="11"/>
      <c r="EGU124" s="11"/>
      <c r="EGV124" s="11"/>
      <c r="EGW124" s="11"/>
      <c r="EGX124" s="11"/>
      <c r="EGY124" s="11"/>
      <c r="EGZ124" s="11"/>
      <c r="EHA124" s="11"/>
      <c r="EHB124" s="11"/>
      <c r="EHC124" s="11"/>
      <c r="EHD124" s="11"/>
      <c r="EHE124" s="11"/>
      <c r="EHF124" s="11"/>
      <c r="EHG124" s="11"/>
      <c r="EHH124" s="11"/>
      <c r="EHI124" s="11"/>
      <c r="EHJ124" s="11"/>
      <c r="EHK124" s="11"/>
      <c r="EHL124" s="11"/>
      <c r="EHM124" s="11"/>
      <c r="EHN124" s="11"/>
      <c r="EHO124" s="11"/>
      <c r="EHP124" s="11"/>
      <c r="EHQ124" s="11"/>
      <c r="EHR124" s="11"/>
      <c r="EHS124" s="11"/>
      <c r="EHT124" s="11"/>
      <c r="EHU124" s="11"/>
      <c r="EHV124" s="11"/>
      <c r="EHW124" s="11"/>
      <c r="EHX124" s="11"/>
      <c r="EHY124" s="11"/>
      <c r="EHZ124" s="11"/>
      <c r="EIA124" s="11"/>
      <c r="EIB124" s="11"/>
      <c r="EIC124" s="11"/>
      <c r="EID124" s="11"/>
      <c r="EIE124" s="11"/>
      <c r="EIF124" s="11"/>
      <c r="EIG124" s="11"/>
      <c r="EIH124" s="11"/>
      <c r="EII124" s="11"/>
      <c r="EIJ124" s="11"/>
      <c r="EIK124" s="11"/>
      <c r="EIL124" s="11"/>
      <c r="EIM124" s="11"/>
      <c r="EIN124" s="11"/>
      <c r="EIO124" s="11"/>
      <c r="EIP124" s="11"/>
      <c r="EIQ124" s="11"/>
      <c r="EIR124" s="11"/>
      <c r="EIS124" s="11"/>
      <c r="EIT124" s="11"/>
      <c r="EIU124" s="11"/>
      <c r="EIV124" s="11"/>
      <c r="EIW124" s="11"/>
      <c r="EIX124" s="11"/>
      <c r="EIY124" s="11"/>
      <c r="EIZ124" s="11"/>
      <c r="EJA124" s="11"/>
      <c r="EJB124" s="11"/>
      <c r="EJC124" s="11"/>
      <c r="EJD124" s="11"/>
      <c r="EJE124" s="11"/>
      <c r="EJF124" s="11"/>
      <c r="EJG124" s="11"/>
      <c r="EJH124" s="11"/>
      <c r="EJI124" s="11"/>
      <c r="EJJ124" s="11"/>
      <c r="EJK124" s="11"/>
      <c r="EJL124" s="11"/>
      <c r="EJM124" s="11"/>
      <c r="EJN124" s="11"/>
      <c r="EJO124" s="11"/>
      <c r="EJP124" s="11"/>
      <c r="EJQ124" s="11"/>
      <c r="EJR124" s="11"/>
      <c r="EJS124" s="11"/>
      <c r="EJT124" s="11"/>
      <c r="EJU124" s="11"/>
      <c r="EJV124" s="11"/>
      <c r="EJW124" s="11"/>
      <c r="EJX124" s="11"/>
      <c r="EJY124" s="11"/>
      <c r="EJZ124" s="11"/>
      <c r="EKA124" s="11"/>
      <c r="EKB124" s="11"/>
      <c r="EKC124" s="11"/>
      <c r="EKD124" s="11"/>
      <c r="EKE124" s="11"/>
      <c r="EKF124" s="11"/>
      <c r="EKG124" s="11"/>
      <c r="EKH124" s="11"/>
      <c r="EKI124" s="11"/>
      <c r="EKJ124" s="11"/>
      <c r="EKK124" s="11"/>
      <c r="EKL124" s="11"/>
      <c r="EKM124" s="11"/>
      <c r="EKN124" s="11"/>
      <c r="EKO124" s="11"/>
      <c r="EKP124" s="11"/>
      <c r="EKQ124" s="11"/>
      <c r="EKR124" s="11"/>
      <c r="EKS124" s="11"/>
      <c r="EKT124" s="11"/>
      <c r="EKU124" s="11"/>
      <c r="EKV124" s="11"/>
      <c r="EKW124" s="11"/>
      <c r="EKX124" s="11"/>
      <c r="EKY124" s="11"/>
      <c r="EKZ124" s="11"/>
      <c r="ELA124" s="11"/>
      <c r="ELB124" s="11"/>
      <c r="ELC124" s="11"/>
      <c r="ELD124" s="11"/>
      <c r="ELE124" s="11"/>
      <c r="ELF124" s="11"/>
      <c r="ELG124" s="11"/>
      <c r="ELH124" s="11"/>
      <c r="ELI124" s="11"/>
      <c r="ELJ124" s="11"/>
      <c r="ELK124" s="11"/>
      <c r="ELL124" s="11"/>
      <c r="ELM124" s="11"/>
      <c r="ELN124" s="11"/>
      <c r="ELO124" s="11"/>
      <c r="ELP124" s="11"/>
      <c r="ELQ124" s="11"/>
      <c r="ELR124" s="11"/>
      <c r="ELS124" s="11"/>
      <c r="ELT124" s="11"/>
      <c r="ELU124" s="11"/>
      <c r="ELV124" s="11"/>
      <c r="ELW124" s="11"/>
      <c r="ELX124" s="11"/>
      <c r="ELY124" s="11"/>
      <c r="ELZ124" s="11"/>
    </row>
    <row r="125" spans="1:346 1276:3718">
      <c r="C125" s="166" t="s">
        <v>1021</v>
      </c>
      <c r="D125" s="223">
        <f t="shared" si="5"/>
        <v>0</v>
      </c>
      <c r="E125" s="88" t="s">
        <v>540</v>
      </c>
      <c r="F125" s="219"/>
      <c r="G125" s="92"/>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c r="HJ125" s="11"/>
      <c r="HK125" s="11"/>
      <c r="HL125" s="11"/>
      <c r="HM125" s="11"/>
      <c r="HN125" s="11"/>
      <c r="HO125" s="11"/>
      <c r="HP125" s="11"/>
      <c r="HQ125" s="11"/>
      <c r="HR125" s="11"/>
      <c r="HS125" s="11"/>
      <c r="HT125" s="11"/>
      <c r="HU125" s="11"/>
      <c r="HV125" s="11"/>
      <c r="HW125" s="11"/>
      <c r="HX125" s="11"/>
      <c r="HY125" s="11"/>
      <c r="HZ125" s="11"/>
      <c r="IA125" s="11"/>
      <c r="IB125" s="11"/>
      <c r="IC125" s="11"/>
      <c r="ID125" s="11"/>
      <c r="IE125" s="11"/>
      <c r="IF125" s="11"/>
      <c r="IG125" s="11"/>
      <c r="IH125" s="11"/>
      <c r="II125" s="11"/>
      <c r="IJ125" s="11"/>
      <c r="IK125" s="11"/>
      <c r="IL125" s="11"/>
      <c r="IM125" s="11"/>
      <c r="IN125" s="11"/>
      <c r="IO125" s="11"/>
      <c r="IP125" s="11"/>
      <c r="IQ125" s="11"/>
      <c r="IR125" s="11"/>
      <c r="IS125" s="11"/>
      <c r="IT125" s="11"/>
      <c r="IU125" s="11"/>
      <c r="IV125" s="11"/>
      <c r="IW125" s="11"/>
      <c r="IX125" s="11"/>
      <c r="IY125" s="11"/>
      <c r="IZ125" s="11"/>
      <c r="JA125" s="11"/>
      <c r="JB125" s="11"/>
      <c r="JC125" s="11"/>
      <c r="JD125" s="11"/>
      <c r="JE125" s="11"/>
      <c r="JF125" s="11"/>
      <c r="JG125" s="11"/>
      <c r="JH125" s="11"/>
      <c r="JI125" s="11"/>
      <c r="JJ125" s="11"/>
      <c r="JK125" s="11"/>
      <c r="JL125" s="11"/>
      <c r="JM125" s="11"/>
      <c r="JN125" s="11"/>
      <c r="JO125" s="11"/>
      <c r="JP125" s="11"/>
      <c r="JQ125" s="11"/>
      <c r="JR125" s="11"/>
      <c r="JS125" s="11"/>
      <c r="JT125" s="11"/>
      <c r="JU125" s="11"/>
      <c r="JV125" s="11"/>
      <c r="JW125" s="11"/>
      <c r="JX125" s="11"/>
      <c r="JY125" s="11"/>
      <c r="JZ125" s="11"/>
      <c r="KA125" s="11"/>
      <c r="KB125" s="11"/>
      <c r="KC125" s="11"/>
      <c r="KD125" s="11"/>
      <c r="KE125" s="11"/>
      <c r="KF125" s="11"/>
      <c r="KG125" s="11"/>
      <c r="KH125" s="11"/>
      <c r="KI125" s="11"/>
      <c r="KJ125" s="11"/>
      <c r="KK125" s="11"/>
      <c r="KL125" s="11"/>
      <c r="KM125" s="11"/>
      <c r="KN125" s="11"/>
      <c r="KO125" s="11"/>
      <c r="KP125" s="11"/>
      <c r="KQ125" s="11"/>
      <c r="KR125" s="11"/>
      <c r="KS125" s="11"/>
      <c r="KT125" s="11"/>
      <c r="KU125" s="11"/>
      <c r="KV125" s="11"/>
      <c r="KW125" s="11"/>
      <c r="KX125" s="11"/>
      <c r="KY125" s="11"/>
      <c r="KZ125" s="11"/>
      <c r="LA125" s="11"/>
      <c r="LB125" s="11"/>
      <c r="LC125" s="11"/>
      <c r="LD125" s="11"/>
      <c r="LE125" s="11"/>
      <c r="LF125" s="11"/>
      <c r="LG125" s="11"/>
      <c r="LH125" s="11"/>
      <c r="LI125" s="11"/>
      <c r="LJ125" s="11"/>
      <c r="LK125" s="11"/>
      <c r="LL125" s="11"/>
      <c r="LM125" s="11"/>
      <c r="LN125" s="11"/>
      <c r="LO125" s="11"/>
      <c r="LP125" s="11"/>
      <c r="LQ125" s="11"/>
      <c r="LR125" s="11"/>
      <c r="LS125" s="11"/>
      <c r="LT125" s="11"/>
      <c r="LU125" s="11"/>
      <c r="LV125" s="11"/>
      <c r="LW125" s="11"/>
      <c r="LX125" s="11"/>
      <c r="LY125" s="11"/>
      <c r="LZ125" s="11"/>
      <c r="MA125" s="11"/>
      <c r="MB125" s="11"/>
      <c r="MC125" s="11"/>
      <c r="MD125" s="11"/>
      <c r="ME125" s="11"/>
      <c r="MF125" s="11"/>
      <c r="MG125" s="11"/>
      <c r="MH125" s="11"/>
      <c r="AWB125" s="11"/>
      <c r="AWC125" s="11"/>
      <c r="AWD125" s="11"/>
      <c r="AWE125" s="11"/>
      <c r="AWF125" s="11"/>
      <c r="AWG125" s="11"/>
      <c r="AWH125" s="11"/>
      <c r="AWI125" s="11"/>
      <c r="AWJ125" s="11"/>
      <c r="AWK125" s="11"/>
      <c r="AWL125" s="11"/>
      <c r="AWM125" s="11"/>
      <c r="AWN125" s="11"/>
      <c r="AWO125" s="11"/>
      <c r="AWP125" s="11"/>
      <c r="AWQ125" s="11"/>
      <c r="AWR125" s="11"/>
      <c r="AWS125" s="11"/>
      <c r="AWT125" s="11"/>
      <c r="AWU125" s="11"/>
      <c r="AWV125" s="11"/>
      <c r="AWW125" s="11"/>
      <c r="AWX125" s="11"/>
      <c r="AWY125" s="11"/>
      <c r="AWZ125" s="11"/>
      <c r="AXA125" s="11"/>
      <c r="AXB125" s="11"/>
      <c r="AXC125" s="11"/>
      <c r="AXD125" s="11"/>
      <c r="AXE125" s="11"/>
      <c r="AXF125" s="11"/>
      <c r="AXG125" s="11"/>
      <c r="AXH125" s="11"/>
      <c r="AXI125" s="11"/>
      <c r="AXJ125" s="11"/>
      <c r="AXK125" s="11"/>
      <c r="AXL125" s="11"/>
      <c r="AXM125" s="11"/>
      <c r="AXN125" s="11"/>
      <c r="AXO125" s="11"/>
      <c r="AXP125" s="11"/>
      <c r="AXQ125" s="11"/>
      <c r="AXR125" s="11"/>
      <c r="AXS125" s="11"/>
      <c r="AXT125" s="11"/>
      <c r="AXU125" s="11"/>
      <c r="AXV125" s="11"/>
      <c r="AXW125" s="11"/>
      <c r="AXX125" s="11"/>
      <c r="AXY125" s="11"/>
      <c r="AXZ125" s="11"/>
      <c r="AYA125" s="11"/>
      <c r="AYB125" s="11"/>
      <c r="AYC125" s="11"/>
      <c r="AYD125" s="11"/>
      <c r="AYE125" s="11"/>
      <c r="AYF125" s="11"/>
      <c r="AYG125" s="11"/>
      <c r="AYH125" s="11"/>
      <c r="AYI125" s="11"/>
      <c r="AYJ125" s="11"/>
      <c r="AYK125" s="11"/>
      <c r="AYL125" s="11"/>
      <c r="AYM125" s="11"/>
      <c r="AYN125" s="11"/>
      <c r="AYO125" s="11"/>
      <c r="AYP125" s="11"/>
      <c r="AYQ125" s="11"/>
      <c r="AYR125" s="11"/>
      <c r="AYS125" s="11"/>
      <c r="AYT125" s="11"/>
      <c r="AYU125" s="11"/>
      <c r="AYV125" s="11"/>
      <c r="AYW125" s="11"/>
      <c r="AYX125" s="11"/>
      <c r="AYY125" s="11"/>
      <c r="AYZ125" s="11"/>
      <c r="AZA125" s="11"/>
      <c r="AZB125" s="11"/>
      <c r="AZC125" s="11"/>
      <c r="AZD125" s="11"/>
      <c r="AZE125" s="11"/>
      <c r="AZF125" s="11"/>
      <c r="AZG125" s="11"/>
      <c r="AZH125" s="11"/>
      <c r="AZI125" s="11"/>
      <c r="AZJ125" s="11"/>
      <c r="AZK125" s="11"/>
      <c r="AZL125" s="11"/>
      <c r="AZM125" s="11"/>
      <c r="AZN125" s="11"/>
      <c r="AZO125" s="11"/>
      <c r="AZP125" s="11"/>
      <c r="AZQ125" s="11"/>
      <c r="AZR125" s="11"/>
      <c r="AZS125" s="11"/>
      <c r="AZT125" s="11"/>
      <c r="AZU125" s="11"/>
      <c r="AZV125" s="11"/>
      <c r="AZW125" s="11"/>
      <c r="AZX125" s="11"/>
      <c r="AZY125" s="11"/>
      <c r="AZZ125" s="11"/>
      <c r="BAA125" s="11"/>
      <c r="BAB125" s="11"/>
      <c r="BAC125" s="11"/>
      <c r="BAD125" s="11"/>
      <c r="BAE125" s="11"/>
      <c r="BAF125" s="11"/>
      <c r="BAG125" s="11"/>
      <c r="BAH125" s="11"/>
      <c r="BAI125" s="11"/>
      <c r="BAJ125" s="11"/>
      <c r="BAK125" s="11"/>
      <c r="BAL125" s="11"/>
      <c r="BAM125" s="11"/>
      <c r="BAN125" s="11"/>
      <c r="BAO125" s="11"/>
      <c r="BAP125" s="11"/>
      <c r="BAQ125" s="11"/>
      <c r="BAR125" s="11"/>
      <c r="BAS125" s="11"/>
      <c r="BAT125" s="11"/>
      <c r="BAU125" s="11"/>
      <c r="BAV125" s="11"/>
      <c r="BAW125" s="11"/>
      <c r="BAX125" s="11"/>
      <c r="BAY125" s="11"/>
      <c r="BAZ125" s="11"/>
      <c r="BBA125" s="11"/>
      <c r="BBB125" s="11"/>
      <c r="BBC125" s="11"/>
      <c r="BBD125" s="11"/>
      <c r="BBE125" s="11"/>
      <c r="BBF125" s="11"/>
      <c r="BBG125" s="11"/>
      <c r="BBH125" s="11"/>
      <c r="BBI125" s="11"/>
      <c r="BBJ125" s="11"/>
      <c r="BBK125" s="11"/>
      <c r="BBL125" s="11"/>
      <c r="BBM125" s="11"/>
      <c r="BBN125" s="11"/>
      <c r="BBO125" s="11"/>
      <c r="BBP125" s="11"/>
      <c r="BBQ125" s="11"/>
      <c r="BBR125" s="11"/>
      <c r="BBS125" s="11"/>
      <c r="BBT125" s="11"/>
      <c r="BBU125" s="11"/>
      <c r="BBV125" s="11"/>
      <c r="BBW125" s="11"/>
      <c r="BBX125" s="11"/>
      <c r="BBY125" s="11"/>
      <c r="BBZ125" s="11"/>
      <c r="BCA125" s="11"/>
      <c r="BCB125" s="11"/>
      <c r="BCC125" s="11"/>
      <c r="BCD125" s="11"/>
      <c r="BCE125" s="11"/>
      <c r="BCF125" s="11"/>
      <c r="BCG125" s="11"/>
      <c r="BCH125" s="11"/>
      <c r="BCI125" s="11"/>
      <c r="BCJ125" s="11"/>
      <c r="BCK125" s="11"/>
      <c r="BCL125" s="11"/>
      <c r="BCM125" s="11"/>
      <c r="BCN125" s="11"/>
      <c r="BCO125" s="11"/>
      <c r="BCP125" s="11"/>
      <c r="BCQ125" s="11"/>
      <c r="BCR125" s="11"/>
      <c r="BCS125" s="11"/>
      <c r="BCT125" s="11"/>
      <c r="BCU125" s="11"/>
      <c r="BCV125" s="11"/>
      <c r="BCW125" s="11"/>
      <c r="BCX125" s="11"/>
      <c r="BCY125" s="11"/>
      <c r="BCZ125" s="11"/>
      <c r="BDA125" s="11"/>
      <c r="BDB125" s="11"/>
      <c r="BDC125" s="11"/>
      <c r="BDD125" s="11"/>
      <c r="BDE125" s="11"/>
      <c r="BDF125" s="11"/>
      <c r="BDG125" s="11"/>
      <c r="BDH125" s="11"/>
      <c r="BDI125" s="11"/>
      <c r="BDJ125" s="11"/>
      <c r="BDK125" s="11"/>
      <c r="BDL125" s="11"/>
      <c r="BDM125" s="11"/>
      <c r="BDN125" s="11"/>
      <c r="BDO125" s="11"/>
      <c r="BDP125" s="11"/>
      <c r="BDQ125" s="11"/>
      <c r="BDR125" s="11"/>
      <c r="BDS125" s="11"/>
      <c r="BDT125" s="11"/>
      <c r="BDU125" s="11"/>
      <c r="BDV125" s="11"/>
      <c r="BDW125" s="11"/>
      <c r="BDX125" s="11"/>
      <c r="BDY125" s="11"/>
      <c r="BDZ125" s="11"/>
      <c r="BEA125" s="11"/>
      <c r="BEB125" s="11"/>
      <c r="BEC125" s="11"/>
      <c r="BED125" s="11"/>
      <c r="BEE125" s="11"/>
      <c r="BEF125" s="11"/>
      <c r="BEG125" s="11"/>
      <c r="BEH125" s="11"/>
      <c r="BEI125" s="11"/>
      <c r="BEJ125" s="11"/>
      <c r="BEK125" s="11"/>
      <c r="BEL125" s="11"/>
      <c r="BEM125" s="11"/>
      <c r="BEN125" s="11"/>
      <c r="BEO125" s="11"/>
      <c r="BEP125" s="11"/>
      <c r="BEQ125" s="11"/>
      <c r="BER125" s="11"/>
      <c r="BES125" s="11"/>
      <c r="BET125" s="11"/>
      <c r="BEU125" s="11"/>
      <c r="BEV125" s="11"/>
      <c r="BEW125" s="11"/>
      <c r="BEX125" s="11"/>
      <c r="BEY125" s="11"/>
      <c r="BEZ125" s="11"/>
      <c r="BFA125" s="11"/>
      <c r="BFB125" s="11"/>
      <c r="BFC125" s="11"/>
      <c r="BFD125" s="11"/>
      <c r="BFE125" s="11"/>
      <c r="BFF125" s="11"/>
      <c r="BFG125" s="11"/>
      <c r="BFH125" s="11"/>
      <c r="BFI125" s="11"/>
      <c r="BFJ125" s="11"/>
      <c r="BFK125" s="11"/>
      <c r="BFL125" s="11"/>
      <c r="BFM125" s="11"/>
      <c r="BFN125" s="11"/>
      <c r="BFO125" s="11"/>
      <c r="BFP125" s="11"/>
      <c r="BFQ125" s="11"/>
      <c r="BFR125" s="11"/>
      <c r="BFS125" s="11"/>
      <c r="BFT125" s="11"/>
      <c r="BFU125" s="11"/>
      <c r="BFV125" s="11"/>
      <c r="BFW125" s="11"/>
      <c r="BFX125" s="11"/>
      <c r="BFY125" s="11"/>
      <c r="BFZ125" s="11"/>
      <c r="BGA125" s="11"/>
      <c r="BGB125" s="11"/>
      <c r="BGC125" s="11"/>
      <c r="BGD125" s="11"/>
      <c r="BGE125" s="11"/>
      <c r="BGF125" s="11"/>
      <c r="BGG125" s="11"/>
      <c r="BGH125" s="11"/>
      <c r="BGI125" s="11"/>
      <c r="BGJ125" s="11"/>
      <c r="BGK125" s="11"/>
      <c r="BGL125" s="11"/>
      <c r="BGM125" s="11"/>
      <c r="BGN125" s="11"/>
      <c r="BGO125" s="11"/>
      <c r="BGP125" s="11"/>
      <c r="BGQ125" s="11"/>
      <c r="BGR125" s="11"/>
      <c r="BGS125" s="11"/>
      <c r="BGT125" s="11"/>
      <c r="BGU125" s="11"/>
      <c r="BGV125" s="11"/>
      <c r="BGW125" s="11"/>
      <c r="BGX125" s="11"/>
      <c r="BGY125" s="11"/>
      <c r="BGZ125" s="11"/>
      <c r="BHA125" s="11"/>
      <c r="BHB125" s="11"/>
      <c r="BHC125" s="11"/>
      <c r="BHD125" s="11"/>
      <c r="BHE125" s="11"/>
      <c r="BHF125" s="11"/>
      <c r="BHG125" s="11"/>
      <c r="BHH125" s="11"/>
      <c r="BHI125" s="11"/>
      <c r="BHJ125" s="11"/>
      <c r="BHK125" s="11"/>
      <c r="BHL125" s="11"/>
      <c r="BHM125" s="11"/>
      <c r="BHN125" s="11"/>
      <c r="BHO125" s="11"/>
      <c r="BHP125" s="11"/>
      <c r="BHQ125" s="11"/>
      <c r="BHR125" s="11"/>
      <c r="BHS125" s="11"/>
      <c r="BHT125" s="11"/>
      <c r="BHU125" s="11"/>
      <c r="BHV125" s="11"/>
      <c r="BHW125" s="11"/>
      <c r="BHX125" s="11"/>
      <c r="BHY125" s="11"/>
      <c r="BHZ125" s="11"/>
      <c r="BIA125" s="11"/>
      <c r="BIB125" s="11"/>
      <c r="BIC125" s="11"/>
      <c r="BID125" s="11"/>
      <c r="BIE125" s="11"/>
      <c r="BIF125" s="11"/>
      <c r="BIG125" s="11"/>
      <c r="BIH125" s="11"/>
      <c r="BII125" s="11"/>
      <c r="BIJ125" s="11"/>
      <c r="BIK125" s="11"/>
      <c r="BIL125" s="11"/>
      <c r="BIM125" s="11"/>
      <c r="BIN125" s="11"/>
      <c r="BIO125" s="11"/>
      <c r="BIP125" s="11"/>
      <c r="BIQ125" s="11"/>
      <c r="BIR125" s="11"/>
      <c r="BIS125" s="11"/>
      <c r="BIT125" s="11"/>
      <c r="BIU125" s="11"/>
      <c r="BIV125" s="11"/>
      <c r="BIW125" s="11"/>
      <c r="BIX125" s="11"/>
      <c r="BIY125" s="11"/>
      <c r="BIZ125" s="11"/>
      <c r="BJA125" s="11"/>
      <c r="BJB125" s="11"/>
      <c r="BJC125" s="11"/>
      <c r="BJD125" s="11"/>
      <c r="BJE125" s="11"/>
      <c r="BJF125" s="11"/>
      <c r="BJG125" s="11"/>
      <c r="BJH125" s="11"/>
      <c r="BJI125" s="11"/>
      <c r="BJJ125" s="11"/>
      <c r="BJK125" s="11"/>
      <c r="BJL125" s="11"/>
      <c r="BJM125" s="11"/>
      <c r="BJN125" s="11"/>
      <c r="BJO125" s="11"/>
      <c r="BJP125" s="11"/>
      <c r="BJQ125" s="11"/>
      <c r="BJR125" s="11"/>
      <c r="BJS125" s="11"/>
      <c r="BJT125" s="11"/>
      <c r="BJU125" s="11"/>
      <c r="BJV125" s="11"/>
      <c r="BJW125" s="11"/>
      <c r="BJX125" s="11"/>
      <c r="BJY125" s="11"/>
      <c r="BJZ125" s="11"/>
      <c r="BKA125" s="11"/>
      <c r="BKB125" s="11"/>
      <c r="BKC125" s="11"/>
      <c r="BKD125" s="11"/>
      <c r="BKE125" s="11"/>
      <c r="BKF125" s="11"/>
      <c r="BKG125" s="11"/>
      <c r="BKH125" s="11"/>
      <c r="BKI125" s="11"/>
      <c r="BKJ125" s="11"/>
      <c r="BKK125" s="11"/>
      <c r="BKL125" s="11"/>
      <c r="BKM125" s="11"/>
      <c r="BKN125" s="11"/>
      <c r="BKO125" s="11"/>
      <c r="BKP125" s="11"/>
      <c r="BKQ125" s="11"/>
      <c r="BKR125" s="11"/>
      <c r="BKS125" s="11"/>
      <c r="BKT125" s="11"/>
      <c r="BKU125" s="11"/>
      <c r="BKV125" s="11"/>
      <c r="BKW125" s="11"/>
      <c r="BKX125" s="11"/>
      <c r="BKY125" s="11"/>
      <c r="BKZ125" s="11"/>
      <c r="BLA125" s="11"/>
      <c r="BLB125" s="11"/>
      <c r="BLC125" s="11"/>
      <c r="BLD125" s="11"/>
      <c r="BLE125" s="11"/>
      <c r="BLF125" s="11"/>
      <c r="BLG125" s="11"/>
      <c r="BLH125" s="11"/>
      <c r="BLI125" s="11"/>
      <c r="BLJ125" s="11"/>
      <c r="BLK125" s="11"/>
      <c r="BLL125" s="11"/>
      <c r="BLM125" s="11"/>
      <c r="BLN125" s="11"/>
      <c r="BLO125" s="11"/>
      <c r="BLP125" s="11"/>
      <c r="BLQ125" s="11"/>
      <c r="BLR125" s="11"/>
      <c r="BLS125" s="11"/>
      <c r="BLT125" s="11"/>
      <c r="BLU125" s="11"/>
      <c r="BLV125" s="11"/>
      <c r="BLW125" s="11"/>
      <c r="BLX125" s="11"/>
      <c r="BLY125" s="11"/>
      <c r="BLZ125" s="11"/>
      <c r="BMA125" s="11"/>
      <c r="BMB125" s="11"/>
      <c r="BMC125" s="11"/>
      <c r="BMD125" s="11"/>
      <c r="BME125" s="11"/>
      <c r="BMF125" s="11"/>
      <c r="BMG125" s="11"/>
      <c r="BMH125" s="11"/>
      <c r="BMI125" s="11"/>
      <c r="BMJ125" s="11"/>
      <c r="BMK125" s="11"/>
      <c r="BML125" s="11"/>
      <c r="BMM125" s="11"/>
      <c r="BMN125" s="11"/>
      <c r="BMO125" s="11"/>
      <c r="BMP125" s="11"/>
      <c r="BMQ125" s="11"/>
      <c r="BMR125" s="11"/>
      <c r="BMS125" s="11"/>
      <c r="BMT125" s="11"/>
      <c r="BMU125" s="11"/>
      <c r="BMV125" s="11"/>
      <c r="BMW125" s="11"/>
      <c r="BMX125" s="11"/>
      <c r="BMY125" s="11"/>
      <c r="BMZ125" s="11"/>
      <c r="BNA125" s="11"/>
      <c r="BNB125" s="11"/>
      <c r="BNC125" s="11"/>
      <c r="BND125" s="11"/>
      <c r="BNE125" s="11"/>
      <c r="BNF125" s="11"/>
      <c r="BNG125" s="11"/>
      <c r="BNH125" s="11"/>
      <c r="BNI125" s="11"/>
      <c r="BNJ125" s="11"/>
      <c r="BNK125" s="11"/>
      <c r="BNL125" s="11"/>
      <c r="BNM125" s="11"/>
      <c r="BNN125" s="11"/>
      <c r="BNO125" s="11"/>
      <c r="BNP125" s="11"/>
      <c r="BNQ125" s="11"/>
      <c r="BNR125" s="11"/>
      <c r="BNS125" s="11"/>
      <c r="BNT125" s="11"/>
      <c r="BNU125" s="11"/>
      <c r="BNV125" s="11"/>
      <c r="BNW125" s="11"/>
      <c r="BNX125" s="11"/>
      <c r="BNY125" s="11"/>
      <c r="BNZ125" s="11"/>
      <c r="BOA125" s="11"/>
      <c r="BOB125" s="11"/>
      <c r="BOC125" s="11"/>
      <c r="BOD125" s="11"/>
      <c r="BOE125" s="11"/>
      <c r="BOF125" s="11"/>
      <c r="BOG125" s="11"/>
      <c r="BOH125" s="11"/>
      <c r="BOI125" s="11"/>
      <c r="BOJ125" s="11"/>
      <c r="BOK125" s="11"/>
      <c r="BOL125" s="11"/>
      <c r="BOM125" s="11"/>
      <c r="BON125" s="11"/>
      <c r="BOO125" s="11"/>
      <c r="BOP125" s="11"/>
      <c r="BOQ125" s="11"/>
      <c r="BOR125" s="11"/>
      <c r="BOS125" s="11"/>
      <c r="BOT125" s="11"/>
      <c r="BOU125" s="11"/>
      <c r="BOV125" s="11"/>
      <c r="BOW125" s="11"/>
      <c r="BOX125" s="11"/>
      <c r="BOY125" s="11"/>
      <c r="BOZ125" s="11"/>
      <c r="BPA125" s="11"/>
      <c r="BPB125" s="11"/>
      <c r="BPC125" s="11"/>
      <c r="BPD125" s="11"/>
      <c r="BPE125" s="11"/>
      <c r="BPF125" s="11"/>
      <c r="BPG125" s="11"/>
      <c r="BPH125" s="11"/>
      <c r="BPI125" s="11"/>
      <c r="BPJ125" s="11"/>
      <c r="BPK125" s="11"/>
      <c r="BPL125" s="11"/>
      <c r="BPM125" s="11"/>
      <c r="BPN125" s="11"/>
      <c r="BPO125" s="11"/>
      <c r="BPP125" s="11"/>
      <c r="BPQ125" s="11"/>
      <c r="BPR125" s="11"/>
      <c r="BPS125" s="11"/>
      <c r="BPT125" s="11"/>
      <c r="BPU125" s="11"/>
      <c r="BPV125" s="11"/>
      <c r="BPW125" s="11"/>
      <c r="BPX125" s="11"/>
      <c r="BPY125" s="11"/>
      <c r="BPZ125" s="11"/>
      <c r="BQA125" s="11"/>
      <c r="BQB125" s="11"/>
      <c r="BQC125" s="11"/>
      <c r="BQD125" s="11"/>
      <c r="BQE125" s="11"/>
      <c r="BQF125" s="11"/>
      <c r="BQG125" s="11"/>
      <c r="BQH125" s="11"/>
      <c r="BQI125" s="11"/>
      <c r="BQJ125" s="11"/>
      <c r="BQK125" s="11"/>
      <c r="BQL125" s="11"/>
      <c r="BQM125" s="11"/>
      <c r="BQN125" s="11"/>
      <c r="BQO125" s="11"/>
      <c r="BQP125" s="11"/>
      <c r="BQQ125" s="11"/>
      <c r="BQR125" s="11"/>
      <c r="BQS125" s="11"/>
      <c r="BQT125" s="11"/>
      <c r="BQU125" s="11"/>
      <c r="BQV125" s="11"/>
      <c r="BQW125" s="11"/>
      <c r="BQX125" s="11"/>
      <c r="BQY125" s="11"/>
      <c r="BQZ125" s="11"/>
      <c r="BRA125" s="11"/>
      <c r="BRB125" s="11"/>
      <c r="BRC125" s="11"/>
      <c r="BRD125" s="11"/>
      <c r="BRE125" s="11"/>
      <c r="BRF125" s="11"/>
      <c r="BRG125" s="11"/>
      <c r="BRH125" s="11"/>
      <c r="BRI125" s="11"/>
      <c r="BRJ125" s="11"/>
      <c r="BRK125" s="11"/>
      <c r="BRL125" s="11"/>
      <c r="BRM125" s="11"/>
      <c r="BRN125" s="11"/>
      <c r="BRO125" s="11"/>
      <c r="BRP125" s="11"/>
      <c r="BRQ125" s="11"/>
      <c r="BRR125" s="11"/>
      <c r="BRS125" s="11"/>
      <c r="BRT125" s="11"/>
      <c r="BRU125" s="11"/>
      <c r="BRV125" s="11"/>
      <c r="BRW125" s="11"/>
      <c r="BRX125" s="11"/>
      <c r="BRY125" s="11"/>
      <c r="BRZ125" s="11"/>
      <c r="BSA125" s="11"/>
      <c r="BSB125" s="11"/>
      <c r="BSC125" s="11"/>
      <c r="BSD125" s="11"/>
      <c r="BSE125" s="11"/>
      <c r="BSF125" s="11"/>
      <c r="BSG125" s="11"/>
      <c r="BSH125" s="11"/>
      <c r="BSI125" s="11"/>
      <c r="BSJ125" s="11"/>
      <c r="BSK125" s="11"/>
      <c r="BSL125" s="11"/>
      <c r="BSM125" s="11"/>
      <c r="BSN125" s="11"/>
      <c r="BSO125" s="11"/>
      <c r="BSP125" s="11"/>
      <c r="BSQ125" s="11"/>
      <c r="BSR125" s="11"/>
      <c r="BSS125" s="11"/>
      <c r="BST125" s="11"/>
      <c r="BSU125" s="11"/>
      <c r="BSV125" s="11"/>
      <c r="BSW125" s="11"/>
      <c r="BSX125" s="11"/>
      <c r="BSY125" s="11"/>
      <c r="BSZ125" s="11"/>
      <c r="BTA125" s="11"/>
      <c r="BTB125" s="11"/>
      <c r="BTC125" s="11"/>
      <c r="BTD125" s="11"/>
      <c r="BTE125" s="11"/>
      <c r="BTF125" s="11"/>
      <c r="BTG125" s="11"/>
      <c r="BTH125" s="11"/>
      <c r="BTI125" s="11"/>
      <c r="BTJ125" s="11"/>
      <c r="BTK125" s="11"/>
      <c r="BTL125" s="11"/>
      <c r="BTM125" s="11"/>
      <c r="BTN125" s="11"/>
      <c r="BTO125" s="11"/>
      <c r="BTP125" s="11"/>
      <c r="BTQ125" s="11"/>
      <c r="BTR125" s="11"/>
      <c r="BTS125" s="11"/>
      <c r="BTT125" s="11"/>
      <c r="BTU125" s="11"/>
      <c r="BTV125" s="11"/>
      <c r="BTW125" s="11"/>
      <c r="BTX125" s="11"/>
      <c r="BTY125" s="11"/>
      <c r="BTZ125" s="11"/>
      <c r="BUA125" s="11"/>
      <c r="BUB125" s="11"/>
      <c r="BUC125" s="11"/>
      <c r="BUD125" s="11"/>
      <c r="BUE125" s="11"/>
      <c r="BUF125" s="11"/>
      <c r="BUG125" s="11"/>
      <c r="BUH125" s="11"/>
      <c r="BUI125" s="11"/>
      <c r="BUJ125" s="11"/>
      <c r="BUK125" s="11"/>
      <c r="BUL125" s="11"/>
      <c r="BUM125" s="11"/>
      <c r="BUN125" s="11"/>
      <c r="BUO125" s="11"/>
      <c r="BUP125" s="11"/>
      <c r="BUQ125" s="11"/>
      <c r="BUR125" s="11"/>
      <c r="BUS125" s="11"/>
      <c r="BUT125" s="11"/>
      <c r="BUU125" s="11"/>
      <c r="BUV125" s="11"/>
      <c r="BUW125" s="11"/>
      <c r="BUX125" s="11"/>
      <c r="BUY125" s="11"/>
      <c r="BUZ125" s="11"/>
      <c r="BVA125" s="11"/>
      <c r="BVB125" s="11"/>
      <c r="BVC125" s="11"/>
      <c r="BVD125" s="11"/>
      <c r="BVE125" s="11"/>
      <c r="BVF125" s="11"/>
      <c r="BVG125" s="11"/>
      <c r="BVH125" s="11"/>
      <c r="BVI125" s="11"/>
      <c r="BVJ125" s="11"/>
      <c r="BVK125" s="11"/>
      <c r="BVL125" s="11"/>
      <c r="BVM125" s="11"/>
      <c r="BVN125" s="11"/>
      <c r="BVO125" s="11"/>
      <c r="BVP125" s="11"/>
      <c r="BVQ125" s="11"/>
      <c r="BVR125" s="11"/>
      <c r="BVS125" s="11"/>
      <c r="BVT125" s="11"/>
      <c r="BVU125" s="11"/>
      <c r="BVV125" s="11"/>
      <c r="BVW125" s="11"/>
      <c r="BVX125" s="11"/>
      <c r="BVY125" s="11"/>
      <c r="BVZ125" s="11"/>
      <c r="BWA125" s="11"/>
      <c r="BWB125" s="11"/>
      <c r="BWC125" s="11"/>
      <c r="BWD125" s="11"/>
      <c r="BWE125" s="11"/>
      <c r="BWF125" s="11"/>
      <c r="BWG125" s="11"/>
      <c r="BWH125" s="11"/>
      <c r="BWI125" s="11"/>
      <c r="BWJ125" s="11"/>
      <c r="BWK125" s="11"/>
      <c r="BWL125" s="11"/>
      <c r="BWM125" s="11"/>
      <c r="BWN125" s="11"/>
      <c r="BWO125" s="11"/>
      <c r="BWP125" s="11"/>
      <c r="BWQ125" s="11"/>
      <c r="BWR125" s="11"/>
      <c r="BWS125" s="11"/>
      <c r="BWT125" s="11"/>
      <c r="BWU125" s="11"/>
      <c r="BWV125" s="11"/>
      <c r="BWW125" s="11"/>
      <c r="BWX125" s="11"/>
      <c r="BWY125" s="11"/>
      <c r="BWZ125" s="11"/>
      <c r="BXA125" s="11"/>
      <c r="BXB125" s="11"/>
      <c r="BXC125" s="11"/>
      <c r="BXD125" s="11"/>
      <c r="BXE125" s="11"/>
      <c r="BXF125" s="11"/>
      <c r="BXG125" s="11"/>
      <c r="BXH125" s="11"/>
      <c r="BXI125" s="11"/>
      <c r="BXJ125" s="11"/>
      <c r="BXK125" s="11"/>
      <c r="BXL125" s="11"/>
      <c r="BXM125" s="11"/>
      <c r="BXN125" s="11"/>
      <c r="BXO125" s="11"/>
      <c r="BXP125" s="11"/>
      <c r="BXQ125" s="11"/>
      <c r="BXR125" s="11"/>
      <c r="BXS125" s="11"/>
      <c r="BXT125" s="11"/>
      <c r="BXU125" s="11"/>
      <c r="BXV125" s="11"/>
      <c r="BXW125" s="11"/>
      <c r="BXX125" s="11"/>
      <c r="BXY125" s="11"/>
      <c r="BXZ125" s="11"/>
      <c r="BYA125" s="11"/>
      <c r="BYB125" s="11"/>
      <c r="BYC125" s="11"/>
      <c r="BYD125" s="11"/>
      <c r="BYE125" s="11"/>
      <c r="BYF125" s="11"/>
      <c r="BYG125" s="11"/>
      <c r="BYH125" s="11"/>
      <c r="BYI125" s="11"/>
      <c r="BYJ125" s="11"/>
      <c r="BYK125" s="11"/>
      <c r="BYL125" s="11"/>
      <c r="BYM125" s="11"/>
      <c r="BYN125" s="11"/>
      <c r="BYO125" s="11"/>
      <c r="BYP125" s="11"/>
      <c r="BYQ125" s="11"/>
      <c r="BYR125" s="11"/>
      <c r="BYS125" s="11"/>
      <c r="BYT125" s="11"/>
      <c r="BYU125" s="11"/>
      <c r="BYV125" s="11"/>
      <c r="BYW125" s="11"/>
      <c r="BYX125" s="11"/>
      <c r="BYY125" s="11"/>
      <c r="BYZ125" s="11"/>
      <c r="BZA125" s="11"/>
      <c r="BZB125" s="11"/>
      <c r="BZC125" s="11"/>
      <c r="BZD125" s="11"/>
      <c r="BZE125" s="11"/>
      <c r="BZF125" s="11"/>
      <c r="BZG125" s="11"/>
      <c r="BZH125" s="11"/>
      <c r="BZI125" s="11"/>
      <c r="BZJ125" s="11"/>
      <c r="BZK125" s="11"/>
      <c r="BZL125" s="11"/>
      <c r="BZM125" s="11"/>
      <c r="BZN125" s="11"/>
      <c r="BZO125" s="11"/>
      <c r="BZP125" s="11"/>
      <c r="BZQ125" s="11"/>
      <c r="BZR125" s="11"/>
      <c r="BZS125" s="11"/>
      <c r="BZT125" s="11"/>
      <c r="BZU125" s="11"/>
      <c r="BZV125" s="11"/>
      <c r="BZW125" s="11"/>
      <c r="BZX125" s="11"/>
      <c r="BZY125" s="11"/>
      <c r="BZZ125" s="11"/>
      <c r="CAA125" s="11"/>
      <c r="CAB125" s="11"/>
      <c r="CAC125" s="11"/>
      <c r="CAD125" s="11"/>
      <c r="CAE125" s="11"/>
      <c r="CAF125" s="11"/>
      <c r="CAG125" s="11"/>
      <c r="CAH125" s="11"/>
      <c r="CAI125" s="11"/>
      <c r="CAJ125" s="11"/>
      <c r="CAK125" s="11"/>
      <c r="CAL125" s="11"/>
      <c r="CAM125" s="11"/>
      <c r="CAN125" s="11"/>
      <c r="CAO125" s="11"/>
      <c r="CAP125" s="11"/>
      <c r="CAQ125" s="11"/>
      <c r="CAR125" s="11"/>
      <c r="CAS125" s="11"/>
      <c r="CAT125" s="11"/>
      <c r="CAU125" s="11"/>
      <c r="CAV125" s="11"/>
      <c r="CAW125" s="11"/>
      <c r="CAX125" s="11"/>
      <c r="CAY125" s="11"/>
      <c r="CAZ125" s="11"/>
      <c r="CBA125" s="11"/>
      <c r="CBB125" s="11"/>
      <c r="CBC125" s="11"/>
      <c r="CBD125" s="11"/>
      <c r="CBE125" s="11"/>
      <c r="CBF125" s="11"/>
      <c r="CBG125" s="11"/>
      <c r="CBH125" s="11"/>
      <c r="CBI125" s="11"/>
      <c r="CBJ125" s="11"/>
      <c r="CBK125" s="11"/>
      <c r="CBL125" s="11"/>
      <c r="CBM125" s="11"/>
      <c r="CBN125" s="11"/>
      <c r="CBO125" s="11"/>
      <c r="CBP125" s="11"/>
      <c r="CBQ125" s="11"/>
      <c r="CBR125" s="11"/>
      <c r="CBS125" s="11"/>
      <c r="CBT125" s="11"/>
      <c r="CBU125" s="11"/>
      <c r="CBV125" s="11"/>
      <c r="CBW125" s="11"/>
      <c r="CBX125" s="11"/>
      <c r="CBY125" s="11"/>
      <c r="CBZ125" s="11"/>
      <c r="CCA125" s="11"/>
      <c r="CCB125" s="11"/>
      <c r="CCC125" s="11"/>
      <c r="CCD125" s="11"/>
      <c r="CCE125" s="11"/>
      <c r="CCF125" s="11"/>
      <c r="CCG125" s="11"/>
      <c r="CCH125" s="11"/>
      <c r="CCI125" s="11"/>
      <c r="CCJ125" s="11"/>
      <c r="CCK125" s="11"/>
      <c r="CCL125" s="11"/>
      <c r="CCM125" s="11"/>
      <c r="CCN125" s="11"/>
      <c r="CCO125" s="11"/>
      <c r="CCP125" s="11"/>
      <c r="CCQ125" s="11"/>
      <c r="CCR125" s="11"/>
      <c r="CCS125" s="11"/>
      <c r="CCT125" s="11"/>
      <c r="CCU125" s="11"/>
      <c r="CCV125" s="11"/>
      <c r="CCW125" s="11"/>
      <c r="CCX125" s="11"/>
      <c r="CCY125" s="11"/>
      <c r="CCZ125" s="11"/>
      <c r="CDA125" s="11"/>
      <c r="CDB125" s="11"/>
      <c r="CDC125" s="11"/>
      <c r="CDD125" s="11"/>
      <c r="CDE125" s="11"/>
      <c r="CDF125" s="11"/>
      <c r="CDG125" s="11"/>
      <c r="CDH125" s="11"/>
      <c r="CDI125" s="11"/>
      <c r="CDJ125" s="11"/>
      <c r="CDK125" s="11"/>
      <c r="CDL125" s="11"/>
      <c r="CDM125" s="11"/>
      <c r="CDN125" s="11"/>
      <c r="CDO125" s="11"/>
      <c r="CDP125" s="11"/>
      <c r="CDQ125" s="11"/>
      <c r="CDR125" s="11"/>
      <c r="CDS125" s="11"/>
      <c r="CDT125" s="11"/>
      <c r="CDU125" s="11"/>
      <c r="CDV125" s="11"/>
      <c r="CDW125" s="11"/>
      <c r="CDX125" s="11"/>
      <c r="CDY125" s="11"/>
      <c r="CDZ125" s="11"/>
      <c r="CEA125" s="11"/>
      <c r="CEB125" s="11"/>
      <c r="CEC125" s="11"/>
      <c r="CED125" s="11"/>
      <c r="CEE125" s="11"/>
      <c r="CEF125" s="11"/>
      <c r="CEG125" s="11"/>
      <c r="CEH125" s="11"/>
      <c r="CEI125" s="11"/>
      <c r="CEJ125" s="11"/>
      <c r="CEK125" s="11"/>
      <c r="CEL125" s="11"/>
      <c r="CEM125" s="11"/>
      <c r="CEN125" s="11"/>
      <c r="CEO125" s="11"/>
      <c r="CEP125" s="11"/>
      <c r="CEQ125" s="11"/>
      <c r="CER125" s="11"/>
      <c r="CES125" s="11"/>
      <c r="CET125" s="11"/>
      <c r="CEU125" s="11"/>
      <c r="CEV125" s="11"/>
      <c r="CEW125" s="11"/>
      <c r="CEX125" s="11"/>
      <c r="CEY125" s="11"/>
      <c r="CEZ125" s="11"/>
      <c r="CFA125" s="11"/>
      <c r="CFB125" s="11"/>
      <c r="CFC125" s="11"/>
      <c r="CFD125" s="11"/>
      <c r="CFE125" s="11"/>
      <c r="CFF125" s="11"/>
      <c r="CFG125" s="11"/>
      <c r="CFH125" s="11"/>
      <c r="CFI125" s="11"/>
      <c r="CFJ125" s="11"/>
      <c r="CFK125" s="11"/>
      <c r="CFL125" s="11"/>
      <c r="CFM125" s="11"/>
      <c r="CFN125" s="11"/>
      <c r="CFO125" s="11"/>
      <c r="CFP125" s="11"/>
      <c r="CFQ125" s="11"/>
      <c r="CFR125" s="11"/>
      <c r="CFS125" s="11"/>
      <c r="CFT125" s="11"/>
      <c r="CFU125" s="11"/>
      <c r="CFV125" s="11"/>
      <c r="CFW125" s="11"/>
      <c r="CFX125" s="11"/>
      <c r="CFY125" s="11"/>
      <c r="CFZ125" s="11"/>
      <c r="CGA125" s="11"/>
      <c r="CGB125" s="11"/>
      <c r="CGC125" s="11"/>
      <c r="CGD125" s="11"/>
      <c r="CGE125" s="11"/>
      <c r="CGF125" s="11"/>
      <c r="CGG125" s="11"/>
      <c r="CGH125" s="11"/>
      <c r="CGI125" s="11"/>
      <c r="CGJ125" s="11"/>
      <c r="CGK125" s="11"/>
      <c r="CGL125" s="11"/>
      <c r="CGM125" s="11"/>
      <c r="CGN125" s="11"/>
      <c r="CGO125" s="11"/>
      <c r="CGP125" s="11"/>
      <c r="CGQ125" s="11"/>
      <c r="CGR125" s="11"/>
      <c r="CGS125" s="11"/>
      <c r="CGT125" s="11"/>
      <c r="CGU125" s="11"/>
      <c r="CGV125" s="11"/>
      <c r="CGW125" s="11"/>
      <c r="CGX125" s="11"/>
      <c r="CGY125" s="11"/>
      <c r="CGZ125" s="11"/>
      <c r="CHA125" s="11"/>
      <c r="CHB125" s="11"/>
      <c r="CHC125" s="11"/>
      <c r="CHD125" s="11"/>
      <c r="CHE125" s="11"/>
      <c r="CHF125" s="11"/>
      <c r="CHG125" s="11"/>
      <c r="CHH125" s="11"/>
      <c r="CHI125" s="11"/>
      <c r="CHJ125" s="11"/>
      <c r="CHK125" s="11"/>
      <c r="CHL125" s="11"/>
      <c r="CHM125" s="11"/>
      <c r="CHN125" s="11"/>
      <c r="CHO125" s="11"/>
      <c r="CHP125" s="11"/>
      <c r="CHQ125" s="11"/>
      <c r="CHR125" s="11"/>
      <c r="CHS125" s="11"/>
      <c r="CHT125" s="11"/>
      <c r="CHU125" s="11"/>
      <c r="CHV125" s="11"/>
      <c r="CHW125" s="11"/>
      <c r="CHX125" s="11"/>
      <c r="CHY125" s="11"/>
      <c r="CHZ125" s="11"/>
      <c r="CIA125" s="11"/>
      <c r="CIB125" s="11"/>
      <c r="CIC125" s="11"/>
      <c r="CID125" s="11"/>
      <c r="CIE125" s="11"/>
      <c r="CIF125" s="11"/>
      <c r="CIG125" s="11"/>
      <c r="CIH125" s="11"/>
      <c r="CII125" s="11"/>
      <c r="CIJ125" s="11"/>
      <c r="CIK125" s="11"/>
      <c r="CIL125" s="11"/>
      <c r="CIM125" s="11"/>
      <c r="CIN125" s="11"/>
      <c r="CIO125" s="11"/>
      <c r="CIP125" s="11"/>
      <c r="CIQ125" s="11"/>
      <c r="CIR125" s="11"/>
      <c r="CIS125" s="11"/>
      <c r="CIT125" s="11"/>
      <c r="CIU125" s="11"/>
      <c r="CIV125" s="11"/>
      <c r="CIW125" s="11"/>
      <c r="CIX125" s="11"/>
      <c r="CIY125" s="11"/>
      <c r="CIZ125" s="11"/>
      <c r="CJA125" s="11"/>
      <c r="CJB125" s="11"/>
      <c r="CJC125" s="11"/>
      <c r="CJD125" s="11"/>
      <c r="CJE125" s="11"/>
      <c r="CJF125" s="11"/>
      <c r="CJG125" s="11"/>
      <c r="CJH125" s="11"/>
      <c r="CJI125" s="11"/>
      <c r="CJJ125" s="11"/>
      <c r="CJK125" s="11"/>
      <c r="CJL125" s="11"/>
      <c r="CJM125" s="11"/>
      <c r="CJN125" s="11"/>
      <c r="CJO125" s="11"/>
      <c r="CJP125" s="11"/>
      <c r="CJQ125" s="11"/>
      <c r="CJR125" s="11"/>
      <c r="CJS125" s="11"/>
      <c r="CJT125" s="11"/>
      <c r="CJU125" s="11"/>
      <c r="CJV125" s="11"/>
      <c r="CJW125" s="11"/>
      <c r="CJX125" s="11"/>
      <c r="CJY125" s="11"/>
      <c r="CJZ125" s="11"/>
      <c r="CKA125" s="11"/>
      <c r="CKB125" s="11"/>
      <c r="CKC125" s="11"/>
      <c r="CKD125" s="11"/>
      <c r="CKE125" s="11"/>
      <c r="CKF125" s="11"/>
      <c r="CKG125" s="11"/>
      <c r="CKH125" s="11"/>
      <c r="CKI125" s="11"/>
      <c r="CKJ125" s="11"/>
      <c r="CKK125" s="11"/>
      <c r="CKL125" s="11"/>
      <c r="CKM125" s="11"/>
      <c r="CKN125" s="11"/>
      <c r="CKO125" s="11"/>
      <c r="CKP125" s="11"/>
      <c r="CKQ125" s="11"/>
      <c r="CKR125" s="11"/>
      <c r="CKS125" s="11"/>
      <c r="CKT125" s="11"/>
      <c r="CKU125" s="11"/>
      <c r="CKV125" s="11"/>
      <c r="CKW125" s="11"/>
      <c r="CKX125" s="11"/>
      <c r="CKY125" s="11"/>
      <c r="CKZ125" s="11"/>
      <c r="CLA125" s="11"/>
      <c r="CLB125" s="11"/>
      <c r="CLC125" s="11"/>
      <c r="CLD125" s="11"/>
      <c r="CLE125" s="11"/>
      <c r="CLF125" s="11"/>
      <c r="CLG125" s="11"/>
      <c r="CLH125" s="11"/>
      <c r="CLI125" s="11"/>
      <c r="CLJ125" s="11"/>
      <c r="CLK125" s="11"/>
      <c r="CLL125" s="11"/>
      <c r="CLM125" s="11"/>
      <c r="CLN125" s="11"/>
      <c r="CLO125" s="11"/>
      <c r="CLP125" s="11"/>
      <c r="CLQ125" s="11"/>
      <c r="CLR125" s="11"/>
      <c r="CLS125" s="11"/>
      <c r="CLT125" s="11"/>
      <c r="CLU125" s="11"/>
      <c r="CLV125" s="11"/>
      <c r="CLW125" s="11"/>
      <c r="CLX125" s="11"/>
      <c r="CLY125" s="11"/>
      <c r="CLZ125" s="11"/>
      <c r="CMA125" s="11"/>
      <c r="CMB125" s="11"/>
      <c r="CMC125" s="11"/>
      <c r="CMD125" s="11"/>
      <c r="CME125" s="11"/>
      <c r="CMF125" s="11"/>
      <c r="CMG125" s="11"/>
      <c r="CMH125" s="11"/>
      <c r="CMI125" s="11"/>
      <c r="CMJ125" s="11"/>
      <c r="CMK125" s="11"/>
      <c r="CML125" s="11"/>
      <c r="CMM125" s="11"/>
      <c r="CMN125" s="11"/>
      <c r="CMO125" s="11"/>
      <c r="CMP125" s="11"/>
      <c r="CMQ125" s="11"/>
      <c r="CMR125" s="11"/>
      <c r="CMS125" s="11"/>
      <c r="CMT125" s="11"/>
      <c r="CMU125" s="11"/>
      <c r="CMV125" s="11"/>
      <c r="CMW125" s="11"/>
      <c r="CMX125" s="11"/>
      <c r="CMY125" s="11"/>
      <c r="CMZ125" s="11"/>
      <c r="CNA125" s="11"/>
      <c r="CNB125" s="11"/>
      <c r="CNC125" s="11"/>
      <c r="CND125" s="11"/>
      <c r="CNE125" s="11"/>
      <c r="CNF125" s="11"/>
      <c r="CNG125" s="11"/>
      <c r="CNH125" s="11"/>
      <c r="CNI125" s="11"/>
      <c r="CNJ125" s="11"/>
      <c r="CNK125" s="11"/>
      <c r="CNL125" s="11"/>
      <c r="CNM125" s="11"/>
      <c r="CNN125" s="11"/>
      <c r="CNO125" s="11"/>
      <c r="CNP125" s="11"/>
      <c r="CNQ125" s="11"/>
      <c r="CNR125" s="11"/>
      <c r="CNS125" s="11"/>
      <c r="CNT125" s="11"/>
      <c r="CNU125" s="11"/>
      <c r="CNV125" s="11"/>
      <c r="CNW125" s="11"/>
      <c r="CNX125" s="11"/>
      <c r="CNY125" s="11"/>
      <c r="CNZ125" s="11"/>
      <c r="COA125" s="11"/>
      <c r="COB125" s="11"/>
      <c r="COC125" s="11"/>
      <c r="COD125" s="11"/>
      <c r="COE125" s="11"/>
      <c r="COF125" s="11"/>
      <c r="COG125" s="11"/>
      <c r="COH125" s="11"/>
      <c r="COI125" s="11"/>
      <c r="COJ125" s="11"/>
      <c r="COK125" s="11"/>
      <c r="COL125" s="11"/>
      <c r="COM125" s="11"/>
      <c r="CON125" s="11"/>
      <c r="COO125" s="11"/>
      <c r="COP125" s="11"/>
      <c r="COQ125" s="11"/>
      <c r="COR125" s="11"/>
      <c r="COS125" s="11"/>
      <c r="COT125" s="11"/>
      <c r="COU125" s="11"/>
      <c r="COV125" s="11"/>
      <c r="COW125" s="11"/>
      <c r="COX125" s="11"/>
      <c r="COY125" s="11"/>
      <c r="COZ125" s="11"/>
      <c r="CPA125" s="11"/>
      <c r="CPB125" s="11"/>
      <c r="CPC125" s="11"/>
      <c r="CPD125" s="11"/>
      <c r="CPE125" s="11"/>
      <c r="CPF125" s="11"/>
      <c r="CPG125" s="11"/>
      <c r="CPH125" s="11"/>
      <c r="CPI125" s="11"/>
      <c r="CPJ125" s="11"/>
      <c r="CPK125" s="11"/>
      <c r="CPL125" s="11"/>
      <c r="CPM125" s="11"/>
      <c r="CPN125" s="11"/>
      <c r="CPO125" s="11"/>
      <c r="CPP125" s="11"/>
      <c r="CPQ125" s="11"/>
      <c r="CPR125" s="11"/>
      <c r="CPS125" s="11"/>
      <c r="CPT125" s="11"/>
      <c r="CPU125" s="11"/>
      <c r="CPV125" s="11"/>
      <c r="CPW125" s="11"/>
      <c r="CPX125" s="11"/>
      <c r="CPY125" s="11"/>
      <c r="CPZ125" s="11"/>
      <c r="CQA125" s="11"/>
      <c r="CQB125" s="11"/>
      <c r="CQC125" s="11"/>
      <c r="CQD125" s="11"/>
      <c r="CQE125" s="11"/>
      <c r="CQF125" s="11"/>
      <c r="CQG125" s="11"/>
      <c r="CQH125" s="11"/>
      <c r="CQI125" s="11"/>
      <c r="CQJ125" s="11"/>
      <c r="CQK125" s="11"/>
      <c r="CQL125" s="11"/>
      <c r="CQM125" s="11"/>
      <c r="CQN125" s="11"/>
      <c r="CQO125" s="11"/>
      <c r="CQP125" s="11"/>
      <c r="CQQ125" s="11"/>
      <c r="CQR125" s="11"/>
      <c r="CQS125" s="11"/>
      <c r="CQT125" s="11"/>
      <c r="CQU125" s="11"/>
      <c r="CQV125" s="11"/>
      <c r="CQW125" s="11"/>
      <c r="CQX125" s="11"/>
      <c r="CQY125" s="11"/>
      <c r="CQZ125" s="11"/>
      <c r="CRA125" s="11"/>
      <c r="CRB125" s="11"/>
      <c r="CRC125" s="11"/>
      <c r="CRD125" s="11"/>
      <c r="CRE125" s="11"/>
      <c r="CRF125" s="11"/>
      <c r="CRG125" s="11"/>
      <c r="CRH125" s="11"/>
      <c r="CRI125" s="11"/>
      <c r="CRJ125" s="11"/>
      <c r="CRK125" s="11"/>
      <c r="CRL125" s="11"/>
      <c r="CRM125" s="11"/>
      <c r="CRN125" s="11"/>
      <c r="CRO125" s="11"/>
      <c r="CRP125" s="11"/>
      <c r="CRQ125" s="11"/>
      <c r="CRR125" s="11"/>
      <c r="CRS125" s="11"/>
      <c r="CRT125" s="11"/>
      <c r="CRU125" s="11"/>
      <c r="CRV125" s="11"/>
      <c r="CRW125" s="11"/>
      <c r="CRX125" s="11"/>
      <c r="CRY125" s="11"/>
      <c r="CRZ125" s="11"/>
      <c r="CSA125" s="11"/>
      <c r="CSB125" s="11"/>
      <c r="CSC125" s="11"/>
      <c r="CSD125" s="11"/>
      <c r="CSE125" s="11"/>
      <c r="CSF125" s="11"/>
      <c r="CSG125" s="11"/>
      <c r="CSH125" s="11"/>
      <c r="CSI125" s="11"/>
      <c r="CSJ125" s="11"/>
      <c r="CSK125" s="11"/>
      <c r="CSL125" s="11"/>
      <c r="CSM125" s="11"/>
      <c r="CSN125" s="11"/>
      <c r="CSO125" s="11"/>
      <c r="CSP125" s="11"/>
      <c r="CSQ125" s="11"/>
      <c r="CSR125" s="11"/>
      <c r="CSS125" s="11"/>
      <c r="CST125" s="11"/>
      <c r="CSU125" s="11"/>
      <c r="CSV125" s="11"/>
      <c r="CSW125" s="11"/>
      <c r="CSX125" s="11"/>
      <c r="CSY125" s="11"/>
      <c r="CSZ125" s="11"/>
      <c r="CTA125" s="11"/>
      <c r="CTB125" s="11"/>
      <c r="CTC125" s="11"/>
      <c r="CTD125" s="11"/>
      <c r="CTE125" s="11"/>
      <c r="CTF125" s="11"/>
      <c r="CTG125" s="11"/>
      <c r="CTH125" s="11"/>
      <c r="CTI125" s="11"/>
      <c r="CTJ125" s="11"/>
      <c r="CTK125" s="11"/>
      <c r="CTL125" s="11"/>
      <c r="CTM125" s="11"/>
      <c r="CTN125" s="11"/>
      <c r="CTO125" s="11"/>
      <c r="CTP125" s="11"/>
      <c r="CTQ125" s="11"/>
      <c r="CTR125" s="11"/>
      <c r="CTS125" s="11"/>
      <c r="CTT125" s="11"/>
      <c r="CTU125" s="11"/>
      <c r="CTV125" s="11"/>
      <c r="CTW125" s="11"/>
      <c r="CTX125" s="11"/>
      <c r="CTY125" s="11"/>
      <c r="CTZ125" s="11"/>
      <c r="CUA125" s="11"/>
      <c r="CUB125" s="11"/>
      <c r="CUC125" s="11"/>
      <c r="CUD125" s="11"/>
      <c r="CUE125" s="11"/>
      <c r="CUF125" s="11"/>
      <c r="CUG125" s="11"/>
      <c r="CUH125" s="11"/>
      <c r="CUI125" s="11"/>
      <c r="CUJ125" s="11"/>
      <c r="CUK125" s="11"/>
      <c r="CUL125" s="11"/>
      <c r="CUM125" s="11"/>
      <c r="CUN125" s="11"/>
      <c r="CUO125" s="11"/>
      <c r="CUP125" s="11"/>
      <c r="CUQ125" s="11"/>
      <c r="CUR125" s="11"/>
      <c r="CUS125" s="11"/>
      <c r="CUT125" s="11"/>
      <c r="CUU125" s="11"/>
      <c r="CUV125" s="11"/>
      <c r="CUW125" s="11"/>
      <c r="CUX125" s="11"/>
      <c r="CUY125" s="11"/>
      <c r="CUZ125" s="11"/>
      <c r="CVA125" s="11"/>
      <c r="CVB125" s="11"/>
      <c r="CVC125" s="11"/>
      <c r="CVD125" s="11"/>
      <c r="CVE125" s="11"/>
      <c r="CVF125" s="11"/>
      <c r="CVG125" s="11"/>
      <c r="CVH125" s="11"/>
      <c r="CVI125" s="11"/>
      <c r="CVJ125" s="11"/>
      <c r="CVK125" s="11"/>
      <c r="CVL125" s="11"/>
      <c r="CVM125" s="11"/>
      <c r="CVN125" s="11"/>
      <c r="CVO125" s="11"/>
      <c r="CVP125" s="11"/>
      <c r="CVQ125" s="11"/>
      <c r="CVR125" s="11"/>
      <c r="CVS125" s="11"/>
      <c r="CVT125" s="11"/>
      <c r="CVU125" s="11"/>
      <c r="CVV125" s="11"/>
      <c r="CVW125" s="11"/>
      <c r="CVX125" s="11"/>
      <c r="CVY125" s="11"/>
      <c r="CVZ125" s="11"/>
      <c r="CWA125" s="11"/>
      <c r="CWB125" s="11"/>
      <c r="CWC125" s="11"/>
      <c r="CWD125" s="11"/>
      <c r="CWE125" s="11"/>
      <c r="CWF125" s="11"/>
      <c r="CWG125" s="11"/>
      <c r="CWH125" s="11"/>
      <c r="CWI125" s="11"/>
      <c r="CWJ125" s="11"/>
      <c r="CWK125" s="11"/>
      <c r="CWL125" s="11"/>
      <c r="CWM125" s="11"/>
      <c r="CWN125" s="11"/>
      <c r="CWO125" s="11"/>
      <c r="CWP125" s="11"/>
      <c r="CWQ125" s="11"/>
      <c r="CWR125" s="11"/>
      <c r="CWS125" s="11"/>
      <c r="CWT125" s="11"/>
      <c r="CWU125" s="11"/>
      <c r="CWV125" s="11"/>
      <c r="CWW125" s="11"/>
      <c r="CWX125" s="11"/>
      <c r="CWY125" s="11"/>
      <c r="CWZ125" s="11"/>
      <c r="CXA125" s="11"/>
      <c r="CXB125" s="11"/>
      <c r="CXC125" s="11"/>
      <c r="CXD125" s="11"/>
      <c r="CXE125" s="11"/>
      <c r="CXF125" s="11"/>
      <c r="CXG125" s="11"/>
      <c r="CXH125" s="11"/>
      <c r="CXI125" s="11"/>
      <c r="CXJ125" s="11"/>
      <c r="CXK125" s="11"/>
      <c r="CXL125" s="11"/>
      <c r="CXM125" s="11"/>
      <c r="CXN125" s="11"/>
      <c r="CXO125" s="11"/>
      <c r="CXP125" s="11"/>
      <c r="CXQ125" s="11"/>
      <c r="CXR125" s="11"/>
      <c r="CXS125" s="11"/>
      <c r="CXT125" s="11"/>
      <c r="CXU125" s="11"/>
      <c r="CXV125" s="11"/>
      <c r="CXW125" s="11"/>
      <c r="CXX125" s="11"/>
      <c r="CXY125" s="11"/>
      <c r="CXZ125" s="11"/>
      <c r="CYA125" s="11"/>
      <c r="CYB125" s="11"/>
      <c r="CYC125" s="11"/>
      <c r="CYD125" s="11"/>
      <c r="CYE125" s="11"/>
      <c r="CYF125" s="11"/>
      <c r="CYG125" s="11"/>
      <c r="CYH125" s="11"/>
      <c r="CYI125" s="11"/>
      <c r="CYJ125" s="11"/>
      <c r="CYK125" s="11"/>
      <c r="CYL125" s="11"/>
      <c r="CYM125" s="11"/>
      <c r="CYN125" s="11"/>
      <c r="CYO125" s="11"/>
      <c r="CYP125" s="11"/>
      <c r="CYQ125" s="11"/>
      <c r="CYR125" s="11"/>
      <c r="CYS125" s="11"/>
      <c r="CYT125" s="11"/>
      <c r="CYU125" s="11"/>
      <c r="CYV125" s="11"/>
      <c r="CYW125" s="11"/>
      <c r="CYX125" s="11"/>
      <c r="CYY125" s="11"/>
      <c r="CYZ125" s="11"/>
      <c r="CZA125" s="11"/>
      <c r="CZB125" s="11"/>
      <c r="CZC125" s="11"/>
      <c r="CZD125" s="11"/>
      <c r="CZE125" s="11"/>
      <c r="CZF125" s="11"/>
      <c r="CZG125" s="11"/>
      <c r="CZH125" s="11"/>
      <c r="CZI125" s="11"/>
      <c r="CZJ125" s="11"/>
      <c r="CZK125" s="11"/>
      <c r="CZL125" s="11"/>
      <c r="CZM125" s="11"/>
      <c r="CZN125" s="11"/>
      <c r="CZO125" s="11"/>
      <c r="CZP125" s="11"/>
      <c r="CZQ125" s="11"/>
      <c r="CZR125" s="11"/>
      <c r="CZS125" s="11"/>
      <c r="CZT125" s="11"/>
      <c r="CZU125" s="11"/>
      <c r="CZV125" s="11"/>
      <c r="CZW125" s="11"/>
      <c r="CZX125" s="11"/>
      <c r="CZY125" s="11"/>
      <c r="CZZ125" s="11"/>
      <c r="DAA125" s="11"/>
      <c r="DAB125" s="11"/>
      <c r="DAC125" s="11"/>
      <c r="DAD125" s="11"/>
      <c r="DAE125" s="11"/>
      <c r="DAF125" s="11"/>
      <c r="DAG125" s="11"/>
      <c r="DAH125" s="11"/>
      <c r="DAI125" s="11"/>
      <c r="DAJ125" s="11"/>
      <c r="DAK125" s="11"/>
      <c r="DAL125" s="11"/>
      <c r="DAM125" s="11"/>
      <c r="DAN125" s="11"/>
      <c r="DAO125" s="11"/>
      <c r="DAP125" s="11"/>
      <c r="DAQ125" s="11"/>
      <c r="DAR125" s="11"/>
      <c r="DAS125" s="11"/>
      <c r="DAT125" s="11"/>
      <c r="DAU125" s="11"/>
      <c r="DAV125" s="11"/>
      <c r="DAW125" s="11"/>
      <c r="DAX125" s="11"/>
      <c r="DAY125" s="11"/>
      <c r="DAZ125" s="11"/>
      <c r="DBA125" s="11"/>
      <c r="DBB125" s="11"/>
      <c r="DBC125" s="11"/>
      <c r="DBD125" s="11"/>
      <c r="DBE125" s="11"/>
      <c r="DBF125" s="11"/>
      <c r="DBG125" s="11"/>
      <c r="DBH125" s="11"/>
      <c r="DBI125" s="11"/>
      <c r="DBJ125" s="11"/>
      <c r="DBK125" s="11"/>
      <c r="DBL125" s="11"/>
      <c r="DBM125" s="11"/>
      <c r="DBN125" s="11"/>
      <c r="DBO125" s="11"/>
      <c r="DBP125" s="11"/>
      <c r="DBQ125" s="11"/>
      <c r="DBR125" s="11"/>
      <c r="DBS125" s="11"/>
      <c r="DBT125" s="11"/>
      <c r="DBU125" s="11"/>
      <c r="DBV125" s="11"/>
      <c r="DBW125" s="11"/>
      <c r="DBX125" s="11"/>
      <c r="DBY125" s="11"/>
      <c r="DBZ125" s="11"/>
      <c r="DCA125" s="11"/>
      <c r="DCB125" s="11"/>
      <c r="DCC125" s="11"/>
      <c r="DCD125" s="11"/>
      <c r="DCE125" s="11"/>
      <c r="DCF125" s="11"/>
      <c r="DCG125" s="11"/>
      <c r="DCH125" s="11"/>
      <c r="DCI125" s="11"/>
      <c r="DCJ125" s="11"/>
      <c r="DCK125" s="11"/>
      <c r="DCL125" s="11"/>
      <c r="DCM125" s="11"/>
      <c r="DCN125" s="11"/>
      <c r="DCO125" s="11"/>
      <c r="DCP125" s="11"/>
      <c r="DCQ125" s="11"/>
      <c r="DCR125" s="11"/>
      <c r="DCS125" s="11"/>
      <c r="DCT125" s="11"/>
      <c r="DCU125" s="11"/>
      <c r="DCV125" s="11"/>
      <c r="DCW125" s="11"/>
      <c r="DCX125" s="11"/>
      <c r="DCY125" s="11"/>
      <c r="DCZ125" s="11"/>
      <c r="DDA125" s="11"/>
      <c r="DDB125" s="11"/>
      <c r="DDC125" s="11"/>
      <c r="DDD125" s="11"/>
      <c r="DDE125" s="11"/>
      <c r="DDF125" s="11"/>
      <c r="DDG125" s="11"/>
      <c r="DDH125" s="11"/>
      <c r="DDI125" s="11"/>
      <c r="DDJ125" s="11"/>
      <c r="DDK125" s="11"/>
      <c r="DDL125" s="11"/>
      <c r="DDM125" s="11"/>
      <c r="DDN125" s="11"/>
      <c r="DDO125" s="11"/>
      <c r="DDP125" s="11"/>
      <c r="DDQ125" s="11"/>
      <c r="DDR125" s="11"/>
      <c r="DDS125" s="11"/>
      <c r="DDT125" s="11"/>
      <c r="DDU125" s="11"/>
      <c r="DDV125" s="11"/>
      <c r="DDW125" s="11"/>
      <c r="DDX125" s="11"/>
      <c r="DDY125" s="11"/>
      <c r="DDZ125" s="11"/>
      <c r="DEA125" s="11"/>
      <c r="DEB125" s="11"/>
      <c r="DEC125" s="11"/>
      <c r="DED125" s="11"/>
      <c r="DEE125" s="11"/>
      <c r="DEF125" s="11"/>
      <c r="DEG125" s="11"/>
      <c r="DEH125" s="11"/>
      <c r="DEI125" s="11"/>
      <c r="DEJ125" s="11"/>
      <c r="DEK125" s="11"/>
      <c r="DEL125" s="11"/>
      <c r="DEM125" s="11"/>
      <c r="DEN125" s="11"/>
      <c r="DEO125" s="11"/>
      <c r="DEP125" s="11"/>
      <c r="DEQ125" s="11"/>
      <c r="DER125" s="11"/>
      <c r="DES125" s="11"/>
      <c r="DET125" s="11"/>
      <c r="DEU125" s="11"/>
      <c r="DEV125" s="11"/>
      <c r="DEW125" s="11"/>
      <c r="DEX125" s="11"/>
      <c r="DEY125" s="11"/>
      <c r="DEZ125" s="11"/>
      <c r="DFA125" s="11"/>
      <c r="DFB125" s="11"/>
      <c r="DFC125" s="11"/>
      <c r="DFD125" s="11"/>
      <c r="DFE125" s="11"/>
      <c r="DFF125" s="11"/>
      <c r="DFG125" s="11"/>
      <c r="DFH125" s="11"/>
      <c r="DFI125" s="11"/>
      <c r="DFJ125" s="11"/>
      <c r="DFK125" s="11"/>
      <c r="DFL125" s="11"/>
      <c r="DFM125" s="11"/>
      <c r="DFN125" s="11"/>
      <c r="DFO125" s="11"/>
      <c r="DFP125" s="11"/>
      <c r="DFQ125" s="11"/>
      <c r="DFR125" s="11"/>
      <c r="DFS125" s="11"/>
      <c r="DFT125" s="11"/>
      <c r="DFU125" s="11"/>
      <c r="DFV125" s="11"/>
      <c r="DFW125" s="11"/>
      <c r="DFX125" s="11"/>
      <c r="DFY125" s="11"/>
      <c r="DFZ125" s="11"/>
      <c r="DGA125" s="11"/>
      <c r="DGB125" s="11"/>
      <c r="DGC125" s="11"/>
      <c r="DGD125" s="11"/>
      <c r="DGE125" s="11"/>
      <c r="DGF125" s="11"/>
      <c r="DGG125" s="11"/>
      <c r="DGH125" s="11"/>
      <c r="DGI125" s="11"/>
      <c r="DGJ125" s="11"/>
      <c r="DGK125" s="11"/>
      <c r="DGL125" s="11"/>
      <c r="DGM125" s="11"/>
      <c r="DGN125" s="11"/>
      <c r="DGO125" s="11"/>
      <c r="DGP125" s="11"/>
      <c r="DGQ125" s="11"/>
      <c r="DGR125" s="11"/>
      <c r="DGS125" s="11"/>
      <c r="DGT125" s="11"/>
      <c r="DGU125" s="11"/>
      <c r="DGV125" s="11"/>
      <c r="DGW125" s="11"/>
      <c r="DGX125" s="11"/>
      <c r="DGY125" s="11"/>
      <c r="DGZ125" s="11"/>
      <c r="DHA125" s="11"/>
      <c r="DHB125" s="11"/>
      <c r="DHC125" s="11"/>
      <c r="DHD125" s="11"/>
      <c r="DHE125" s="11"/>
      <c r="DHF125" s="11"/>
      <c r="DHG125" s="11"/>
      <c r="DHH125" s="11"/>
      <c r="DHI125" s="11"/>
      <c r="DHJ125" s="11"/>
      <c r="DHK125" s="11"/>
      <c r="DHL125" s="11"/>
      <c r="DHM125" s="11"/>
      <c r="DHN125" s="11"/>
      <c r="DHO125" s="11"/>
      <c r="DHP125" s="11"/>
      <c r="DHQ125" s="11"/>
      <c r="DHR125" s="11"/>
      <c r="DHS125" s="11"/>
      <c r="DHT125" s="11"/>
      <c r="DHU125" s="11"/>
      <c r="DHV125" s="11"/>
      <c r="DHW125" s="11"/>
      <c r="DHX125" s="11"/>
      <c r="DHY125" s="11"/>
      <c r="DHZ125" s="11"/>
      <c r="DIA125" s="11"/>
      <c r="DIB125" s="11"/>
      <c r="DIC125" s="11"/>
      <c r="DID125" s="11"/>
      <c r="DIE125" s="11"/>
      <c r="DIF125" s="11"/>
      <c r="DIG125" s="11"/>
      <c r="DIH125" s="11"/>
      <c r="DII125" s="11"/>
      <c r="DIJ125" s="11"/>
      <c r="DIK125" s="11"/>
      <c r="DIL125" s="11"/>
      <c r="DIM125" s="11"/>
      <c r="DIN125" s="11"/>
      <c r="DIO125" s="11"/>
      <c r="DIP125" s="11"/>
      <c r="DIQ125" s="11"/>
      <c r="DIR125" s="11"/>
      <c r="DIS125" s="11"/>
      <c r="DIT125" s="11"/>
      <c r="DIU125" s="11"/>
      <c r="DIV125" s="11"/>
      <c r="DIW125" s="11"/>
      <c r="DIX125" s="11"/>
      <c r="DIY125" s="11"/>
      <c r="DIZ125" s="11"/>
      <c r="DJA125" s="11"/>
      <c r="DJB125" s="11"/>
      <c r="DJC125" s="11"/>
      <c r="DJD125" s="11"/>
      <c r="DJE125" s="11"/>
      <c r="DJF125" s="11"/>
      <c r="DJG125" s="11"/>
      <c r="DJH125" s="11"/>
      <c r="DJI125" s="11"/>
      <c r="DJJ125" s="11"/>
      <c r="DJK125" s="11"/>
      <c r="DJL125" s="11"/>
      <c r="DJM125" s="11"/>
      <c r="DJN125" s="11"/>
      <c r="DJO125" s="11"/>
      <c r="DJP125" s="11"/>
      <c r="DJQ125" s="11"/>
      <c r="DJR125" s="11"/>
      <c r="DJS125" s="11"/>
      <c r="DJT125" s="11"/>
      <c r="DJU125" s="11"/>
      <c r="DJV125" s="11"/>
      <c r="DJW125" s="11"/>
      <c r="DJX125" s="11"/>
      <c r="DJY125" s="11"/>
      <c r="DJZ125" s="11"/>
      <c r="DKA125" s="11"/>
      <c r="DKB125" s="11"/>
      <c r="DKC125" s="11"/>
      <c r="DKD125" s="11"/>
      <c r="DKE125" s="11"/>
      <c r="DKF125" s="11"/>
      <c r="DKG125" s="11"/>
      <c r="DKH125" s="11"/>
      <c r="DKI125" s="11"/>
      <c r="DKJ125" s="11"/>
      <c r="DKK125" s="11"/>
      <c r="DKL125" s="11"/>
      <c r="DKM125" s="11"/>
      <c r="DKN125" s="11"/>
      <c r="DKO125" s="11"/>
      <c r="DKP125" s="11"/>
      <c r="DKQ125" s="11"/>
      <c r="DKR125" s="11"/>
      <c r="DKS125" s="11"/>
      <c r="DKT125" s="11"/>
      <c r="DKU125" s="11"/>
      <c r="DKV125" s="11"/>
      <c r="DKW125" s="11"/>
      <c r="DKX125" s="11"/>
      <c r="DKY125" s="11"/>
      <c r="DKZ125" s="11"/>
      <c r="DLA125" s="11"/>
      <c r="DLB125" s="11"/>
      <c r="DLC125" s="11"/>
      <c r="DLD125" s="11"/>
      <c r="DLE125" s="11"/>
      <c r="DLF125" s="11"/>
      <c r="DLG125" s="11"/>
      <c r="DLH125" s="11"/>
      <c r="DLI125" s="11"/>
      <c r="DLJ125" s="11"/>
      <c r="DLK125" s="11"/>
      <c r="DLL125" s="11"/>
      <c r="DLM125" s="11"/>
      <c r="DLN125" s="11"/>
      <c r="DLO125" s="11"/>
      <c r="DLP125" s="11"/>
      <c r="DLQ125" s="11"/>
      <c r="DLR125" s="11"/>
      <c r="DLS125" s="11"/>
      <c r="DLT125" s="11"/>
      <c r="DLU125" s="11"/>
      <c r="DLV125" s="11"/>
      <c r="DLW125" s="11"/>
      <c r="DLX125" s="11"/>
      <c r="DLY125" s="11"/>
      <c r="DLZ125" s="11"/>
      <c r="DMA125" s="11"/>
      <c r="DMB125" s="11"/>
      <c r="DMC125" s="11"/>
      <c r="DMD125" s="11"/>
      <c r="DME125" s="11"/>
      <c r="DMF125" s="11"/>
      <c r="DMG125" s="11"/>
      <c r="DMH125" s="11"/>
      <c r="DMI125" s="11"/>
      <c r="DMJ125" s="11"/>
      <c r="DMK125" s="11"/>
      <c r="DML125" s="11"/>
      <c r="DMM125" s="11"/>
      <c r="DMN125" s="11"/>
      <c r="DMO125" s="11"/>
      <c r="DMP125" s="11"/>
      <c r="DMQ125" s="11"/>
      <c r="DMR125" s="11"/>
      <c r="DMS125" s="11"/>
      <c r="DMT125" s="11"/>
      <c r="DMU125" s="11"/>
      <c r="DMV125" s="11"/>
      <c r="DMW125" s="11"/>
      <c r="DMX125" s="11"/>
      <c r="DMY125" s="11"/>
      <c r="DMZ125" s="11"/>
      <c r="DNA125" s="11"/>
      <c r="DNB125" s="11"/>
      <c r="DNC125" s="11"/>
      <c r="DND125" s="11"/>
      <c r="DNE125" s="11"/>
      <c r="DNF125" s="11"/>
      <c r="DNG125" s="11"/>
      <c r="DNH125" s="11"/>
      <c r="DNI125" s="11"/>
      <c r="DNJ125" s="11"/>
      <c r="DNK125" s="11"/>
      <c r="DNL125" s="11"/>
      <c r="DNM125" s="11"/>
      <c r="DNN125" s="11"/>
      <c r="DNO125" s="11"/>
      <c r="DNP125" s="11"/>
      <c r="DNQ125" s="11"/>
      <c r="DNR125" s="11"/>
      <c r="DNS125" s="11"/>
      <c r="DNT125" s="11"/>
      <c r="DNU125" s="11"/>
      <c r="DNV125" s="11"/>
      <c r="DNW125" s="11"/>
      <c r="DNX125" s="11"/>
      <c r="DNY125" s="11"/>
      <c r="DNZ125" s="11"/>
      <c r="DOA125" s="11"/>
      <c r="DOB125" s="11"/>
      <c r="DOC125" s="11"/>
      <c r="DOD125" s="11"/>
      <c r="DOE125" s="11"/>
      <c r="DOF125" s="11"/>
      <c r="DOG125" s="11"/>
      <c r="DOH125" s="11"/>
      <c r="DOI125" s="11"/>
      <c r="DOJ125" s="11"/>
      <c r="DOK125" s="11"/>
      <c r="DOL125" s="11"/>
      <c r="DOM125" s="11"/>
      <c r="DON125" s="11"/>
      <c r="DOO125" s="11"/>
      <c r="DOP125" s="11"/>
      <c r="DOQ125" s="11"/>
      <c r="DOR125" s="11"/>
      <c r="DOS125" s="11"/>
      <c r="DOT125" s="11"/>
      <c r="DOU125" s="11"/>
      <c r="DOV125" s="11"/>
      <c r="DOW125" s="11"/>
      <c r="DOX125" s="11"/>
      <c r="DOY125" s="11"/>
      <c r="DOZ125" s="11"/>
      <c r="DPA125" s="11"/>
      <c r="DPB125" s="11"/>
      <c r="DPC125" s="11"/>
      <c r="DPD125" s="11"/>
      <c r="DPE125" s="11"/>
      <c r="DPF125" s="11"/>
      <c r="DPG125" s="11"/>
      <c r="DPH125" s="11"/>
      <c r="DPI125" s="11"/>
      <c r="DPJ125" s="11"/>
      <c r="DPK125" s="11"/>
      <c r="DPL125" s="11"/>
      <c r="DPM125" s="11"/>
      <c r="DPN125" s="11"/>
      <c r="DPO125" s="11"/>
      <c r="DPP125" s="11"/>
      <c r="DPQ125" s="11"/>
      <c r="DPR125" s="11"/>
      <c r="DPS125" s="11"/>
      <c r="DPT125" s="11"/>
      <c r="DPU125" s="11"/>
      <c r="DPV125" s="11"/>
      <c r="DPW125" s="11"/>
      <c r="DPX125" s="11"/>
      <c r="DPY125" s="11"/>
      <c r="DPZ125" s="11"/>
      <c r="DQA125" s="11"/>
      <c r="DQB125" s="11"/>
      <c r="DQC125" s="11"/>
      <c r="DQD125" s="11"/>
      <c r="DQE125" s="11"/>
      <c r="DQF125" s="11"/>
      <c r="DQG125" s="11"/>
      <c r="DQH125" s="11"/>
      <c r="DQI125" s="11"/>
      <c r="DQJ125" s="11"/>
      <c r="DQK125" s="11"/>
      <c r="DQL125" s="11"/>
      <c r="DQM125" s="11"/>
      <c r="DQN125" s="11"/>
      <c r="DQO125" s="11"/>
      <c r="DQP125" s="11"/>
      <c r="DQQ125" s="11"/>
      <c r="DQR125" s="11"/>
      <c r="DQS125" s="11"/>
      <c r="DQT125" s="11"/>
      <c r="DQU125" s="11"/>
      <c r="DQV125" s="11"/>
      <c r="DQW125" s="11"/>
      <c r="DQX125" s="11"/>
      <c r="DQY125" s="11"/>
      <c r="DQZ125" s="11"/>
      <c r="DRA125" s="11"/>
      <c r="DRB125" s="11"/>
      <c r="DRC125" s="11"/>
      <c r="DRD125" s="11"/>
      <c r="DRE125" s="11"/>
      <c r="DRF125" s="11"/>
      <c r="DRG125" s="11"/>
      <c r="DRH125" s="11"/>
      <c r="DRI125" s="11"/>
      <c r="DRJ125" s="11"/>
      <c r="DRK125" s="11"/>
      <c r="DRL125" s="11"/>
      <c r="DRM125" s="11"/>
      <c r="DRN125" s="11"/>
      <c r="DRO125" s="11"/>
      <c r="DRP125" s="11"/>
      <c r="DRQ125" s="11"/>
      <c r="DRR125" s="11"/>
      <c r="DRS125" s="11"/>
      <c r="DRT125" s="11"/>
      <c r="DRU125" s="11"/>
      <c r="DRV125" s="11"/>
      <c r="DRW125" s="11"/>
      <c r="DRX125" s="11"/>
      <c r="DRY125" s="11"/>
      <c r="DRZ125" s="11"/>
      <c r="DSA125" s="11"/>
      <c r="DSB125" s="11"/>
      <c r="DSC125" s="11"/>
      <c r="DSD125" s="11"/>
      <c r="DSE125" s="11"/>
      <c r="DSF125" s="11"/>
      <c r="DSG125" s="11"/>
      <c r="DSH125" s="11"/>
      <c r="DSI125" s="11"/>
      <c r="DSJ125" s="11"/>
      <c r="DSK125" s="11"/>
      <c r="DSL125" s="11"/>
      <c r="DSM125" s="11"/>
      <c r="DSN125" s="11"/>
      <c r="DSO125" s="11"/>
      <c r="DSP125" s="11"/>
      <c r="DSQ125" s="11"/>
      <c r="DSR125" s="11"/>
      <c r="DSS125" s="11"/>
      <c r="DST125" s="11"/>
      <c r="DSU125" s="11"/>
      <c r="DSV125" s="11"/>
      <c r="DSW125" s="11"/>
      <c r="DSX125" s="11"/>
      <c r="DSY125" s="11"/>
      <c r="DSZ125" s="11"/>
      <c r="DTA125" s="11"/>
      <c r="DTB125" s="11"/>
      <c r="DTC125" s="11"/>
      <c r="DTD125" s="11"/>
      <c r="DTE125" s="11"/>
      <c r="DTF125" s="11"/>
      <c r="DTG125" s="11"/>
      <c r="DTH125" s="11"/>
      <c r="DTI125" s="11"/>
      <c r="DTJ125" s="11"/>
      <c r="DTK125" s="11"/>
      <c r="DTL125" s="11"/>
      <c r="DTM125" s="11"/>
      <c r="DTN125" s="11"/>
      <c r="DTO125" s="11"/>
      <c r="DTP125" s="11"/>
      <c r="DTQ125" s="11"/>
      <c r="DTR125" s="11"/>
      <c r="DTS125" s="11"/>
      <c r="DTT125" s="11"/>
      <c r="DTU125" s="11"/>
      <c r="DTV125" s="11"/>
      <c r="DTW125" s="11"/>
      <c r="DTX125" s="11"/>
      <c r="DTY125" s="11"/>
      <c r="DTZ125" s="11"/>
      <c r="DUA125" s="11"/>
      <c r="DUB125" s="11"/>
      <c r="DUC125" s="11"/>
      <c r="DUD125" s="11"/>
      <c r="DUE125" s="11"/>
      <c r="DUF125" s="11"/>
      <c r="DUG125" s="11"/>
      <c r="DUH125" s="11"/>
      <c r="DUI125" s="11"/>
      <c r="DUJ125" s="11"/>
      <c r="DUK125" s="11"/>
      <c r="DUL125" s="11"/>
      <c r="DUM125" s="11"/>
      <c r="DUN125" s="11"/>
      <c r="DUO125" s="11"/>
      <c r="DUP125" s="11"/>
      <c r="DUQ125" s="11"/>
      <c r="DUR125" s="11"/>
      <c r="DUS125" s="11"/>
      <c r="DUT125" s="11"/>
      <c r="DUU125" s="11"/>
      <c r="DUV125" s="11"/>
      <c r="DUW125" s="11"/>
      <c r="DUX125" s="11"/>
      <c r="DUY125" s="11"/>
      <c r="DUZ125" s="11"/>
      <c r="DVA125" s="11"/>
      <c r="DVB125" s="11"/>
      <c r="DVC125" s="11"/>
      <c r="DVD125" s="11"/>
      <c r="DVE125" s="11"/>
      <c r="DVF125" s="11"/>
      <c r="DVG125" s="11"/>
      <c r="DVH125" s="11"/>
      <c r="DVI125" s="11"/>
      <c r="DVJ125" s="11"/>
      <c r="DVK125" s="11"/>
      <c r="DVL125" s="11"/>
      <c r="DVM125" s="11"/>
      <c r="DVN125" s="11"/>
      <c r="DVO125" s="11"/>
      <c r="DVP125" s="11"/>
      <c r="DVQ125" s="11"/>
      <c r="DVR125" s="11"/>
      <c r="DVS125" s="11"/>
      <c r="DVT125" s="11"/>
      <c r="DVU125" s="11"/>
      <c r="DVV125" s="11"/>
      <c r="DVW125" s="11"/>
      <c r="DVX125" s="11"/>
      <c r="DVY125" s="11"/>
      <c r="DVZ125" s="11"/>
      <c r="DWA125" s="11"/>
      <c r="DWB125" s="11"/>
      <c r="DWC125" s="11"/>
      <c r="DWD125" s="11"/>
      <c r="DWE125" s="11"/>
      <c r="DWF125" s="11"/>
      <c r="DWG125" s="11"/>
      <c r="DWH125" s="11"/>
      <c r="DWI125" s="11"/>
      <c r="DWJ125" s="11"/>
      <c r="DWK125" s="11"/>
      <c r="DWL125" s="11"/>
      <c r="DWM125" s="11"/>
      <c r="DWN125" s="11"/>
      <c r="DWO125" s="11"/>
      <c r="DWP125" s="11"/>
      <c r="DWQ125" s="11"/>
      <c r="DWR125" s="11"/>
      <c r="DWS125" s="11"/>
      <c r="DWT125" s="11"/>
      <c r="DWU125" s="11"/>
      <c r="DWV125" s="11"/>
      <c r="DWW125" s="11"/>
      <c r="DWX125" s="11"/>
      <c r="DWY125" s="11"/>
      <c r="DWZ125" s="11"/>
      <c r="DXA125" s="11"/>
      <c r="DXB125" s="11"/>
      <c r="DXC125" s="11"/>
      <c r="DXD125" s="11"/>
      <c r="DXE125" s="11"/>
      <c r="DXF125" s="11"/>
      <c r="DXG125" s="11"/>
      <c r="DXH125" s="11"/>
      <c r="DXI125" s="11"/>
      <c r="DXJ125" s="11"/>
      <c r="DXK125" s="11"/>
      <c r="DXL125" s="11"/>
      <c r="DXM125" s="11"/>
      <c r="DXN125" s="11"/>
      <c r="DXO125" s="11"/>
      <c r="DXP125" s="11"/>
      <c r="DXQ125" s="11"/>
      <c r="DXR125" s="11"/>
      <c r="DXS125" s="11"/>
      <c r="DXT125" s="11"/>
      <c r="DXU125" s="11"/>
      <c r="DXV125" s="11"/>
      <c r="DXW125" s="11"/>
      <c r="DXX125" s="11"/>
      <c r="DXY125" s="11"/>
      <c r="DXZ125" s="11"/>
      <c r="DYA125" s="11"/>
      <c r="DYB125" s="11"/>
      <c r="DYC125" s="11"/>
      <c r="DYD125" s="11"/>
      <c r="DYE125" s="11"/>
      <c r="DYF125" s="11"/>
      <c r="DYG125" s="11"/>
      <c r="DYH125" s="11"/>
      <c r="DYI125" s="11"/>
      <c r="DYJ125" s="11"/>
      <c r="DYK125" s="11"/>
      <c r="DYL125" s="11"/>
      <c r="DYM125" s="11"/>
      <c r="DYN125" s="11"/>
      <c r="DYO125" s="11"/>
      <c r="DYP125" s="11"/>
      <c r="DYQ125" s="11"/>
      <c r="DYR125" s="11"/>
      <c r="DYS125" s="11"/>
      <c r="DYT125" s="11"/>
      <c r="DYU125" s="11"/>
      <c r="DYV125" s="11"/>
      <c r="DYW125" s="11"/>
      <c r="DYX125" s="11"/>
      <c r="DYY125" s="11"/>
      <c r="DYZ125" s="11"/>
      <c r="DZA125" s="11"/>
      <c r="DZB125" s="11"/>
      <c r="DZC125" s="11"/>
      <c r="DZD125" s="11"/>
      <c r="DZE125" s="11"/>
      <c r="DZF125" s="11"/>
      <c r="DZG125" s="11"/>
      <c r="DZH125" s="11"/>
      <c r="DZI125" s="11"/>
      <c r="DZJ125" s="11"/>
      <c r="DZK125" s="11"/>
      <c r="DZL125" s="11"/>
      <c r="DZM125" s="11"/>
      <c r="DZN125" s="11"/>
      <c r="DZO125" s="11"/>
      <c r="DZP125" s="11"/>
      <c r="DZQ125" s="11"/>
      <c r="DZR125" s="11"/>
      <c r="DZS125" s="11"/>
      <c r="DZT125" s="11"/>
      <c r="DZU125" s="11"/>
      <c r="DZV125" s="11"/>
      <c r="DZW125" s="11"/>
      <c r="DZX125" s="11"/>
      <c r="DZY125" s="11"/>
      <c r="DZZ125" s="11"/>
      <c r="EAA125" s="11"/>
      <c r="EAB125" s="11"/>
      <c r="EAC125" s="11"/>
      <c r="EAD125" s="11"/>
      <c r="EAE125" s="11"/>
      <c r="EAF125" s="11"/>
      <c r="EAG125" s="11"/>
      <c r="EAH125" s="11"/>
      <c r="EAI125" s="11"/>
      <c r="EAJ125" s="11"/>
      <c r="EAK125" s="11"/>
      <c r="EAL125" s="11"/>
      <c r="EAM125" s="11"/>
      <c r="EAN125" s="11"/>
      <c r="EAO125" s="11"/>
      <c r="EAP125" s="11"/>
      <c r="EAQ125" s="11"/>
      <c r="EAR125" s="11"/>
      <c r="EAS125" s="11"/>
      <c r="EAT125" s="11"/>
      <c r="EAU125" s="11"/>
      <c r="EAV125" s="11"/>
      <c r="EAW125" s="11"/>
      <c r="EAX125" s="11"/>
      <c r="EAY125" s="11"/>
      <c r="EAZ125" s="11"/>
      <c r="EBA125" s="11"/>
      <c r="EBB125" s="11"/>
      <c r="EBC125" s="11"/>
      <c r="EBD125" s="11"/>
      <c r="EBE125" s="11"/>
      <c r="EBF125" s="11"/>
      <c r="EBG125" s="11"/>
      <c r="EBH125" s="11"/>
      <c r="EBI125" s="11"/>
      <c r="EBJ125" s="11"/>
      <c r="EBK125" s="11"/>
      <c r="EBL125" s="11"/>
      <c r="EBM125" s="11"/>
      <c r="EBN125" s="11"/>
      <c r="EBO125" s="11"/>
      <c r="EBP125" s="11"/>
      <c r="EBQ125" s="11"/>
      <c r="EBR125" s="11"/>
      <c r="EBS125" s="11"/>
      <c r="EBT125" s="11"/>
      <c r="EBU125" s="11"/>
      <c r="EBV125" s="11"/>
      <c r="EBW125" s="11"/>
      <c r="EBX125" s="11"/>
      <c r="EBY125" s="11"/>
      <c r="EBZ125" s="11"/>
      <c r="ECA125" s="11"/>
      <c r="ECB125" s="11"/>
      <c r="ECC125" s="11"/>
      <c r="ECD125" s="11"/>
      <c r="ECE125" s="11"/>
      <c r="ECF125" s="11"/>
      <c r="ECG125" s="11"/>
      <c r="ECH125" s="11"/>
      <c r="ECI125" s="11"/>
      <c r="ECJ125" s="11"/>
      <c r="ECK125" s="11"/>
      <c r="ECL125" s="11"/>
      <c r="ECM125" s="11"/>
      <c r="ECN125" s="11"/>
      <c r="ECO125" s="11"/>
      <c r="ECP125" s="11"/>
      <c r="ECQ125" s="11"/>
      <c r="ECR125" s="11"/>
      <c r="ECS125" s="11"/>
      <c r="ECT125" s="11"/>
      <c r="ECU125" s="11"/>
      <c r="ECV125" s="11"/>
      <c r="ECW125" s="11"/>
      <c r="ECX125" s="11"/>
      <c r="ECY125" s="11"/>
      <c r="ECZ125" s="11"/>
      <c r="EDA125" s="11"/>
      <c r="EDB125" s="11"/>
      <c r="EDC125" s="11"/>
      <c r="EDD125" s="11"/>
      <c r="EDE125" s="11"/>
      <c r="EDF125" s="11"/>
      <c r="EDG125" s="11"/>
      <c r="EDH125" s="11"/>
      <c r="EDI125" s="11"/>
      <c r="EDJ125" s="11"/>
      <c r="EDK125" s="11"/>
      <c r="EDL125" s="11"/>
      <c r="EDM125" s="11"/>
      <c r="EDN125" s="11"/>
      <c r="EDO125" s="11"/>
      <c r="EDP125" s="11"/>
      <c r="EDQ125" s="11"/>
      <c r="EDR125" s="11"/>
      <c r="EDS125" s="11"/>
      <c r="EDT125" s="11"/>
      <c r="EDU125" s="11"/>
      <c r="EDV125" s="11"/>
      <c r="EDW125" s="11"/>
      <c r="EDX125" s="11"/>
      <c r="EDY125" s="11"/>
      <c r="EDZ125" s="11"/>
      <c r="EEA125" s="11"/>
      <c r="EEB125" s="11"/>
      <c r="EEC125" s="11"/>
      <c r="EED125" s="11"/>
      <c r="EEE125" s="11"/>
      <c r="EEF125" s="11"/>
      <c r="EEG125" s="11"/>
      <c r="EEH125" s="11"/>
      <c r="EEI125" s="11"/>
      <c r="EEJ125" s="11"/>
      <c r="EEK125" s="11"/>
      <c r="EEL125" s="11"/>
      <c r="EEM125" s="11"/>
      <c r="EEN125" s="11"/>
      <c r="EEO125" s="11"/>
      <c r="EEP125" s="11"/>
      <c r="EEQ125" s="11"/>
      <c r="EER125" s="11"/>
      <c r="EES125" s="11"/>
      <c r="EET125" s="11"/>
      <c r="EEU125" s="11"/>
      <c r="EEV125" s="11"/>
      <c r="EEW125" s="11"/>
      <c r="EEX125" s="11"/>
      <c r="EEY125" s="11"/>
      <c r="EEZ125" s="11"/>
      <c r="EFA125" s="11"/>
      <c r="EFB125" s="11"/>
      <c r="EFC125" s="11"/>
      <c r="EFD125" s="11"/>
      <c r="EFE125" s="11"/>
      <c r="EFF125" s="11"/>
      <c r="EFG125" s="11"/>
      <c r="EFH125" s="11"/>
      <c r="EFI125" s="11"/>
      <c r="EFJ125" s="11"/>
      <c r="EFK125" s="11"/>
      <c r="EFL125" s="11"/>
      <c r="EFM125" s="11"/>
      <c r="EFN125" s="11"/>
      <c r="EFO125" s="11"/>
      <c r="EFP125" s="11"/>
      <c r="EFQ125" s="11"/>
      <c r="EFR125" s="11"/>
      <c r="EFS125" s="11"/>
      <c r="EFT125" s="11"/>
      <c r="EFU125" s="11"/>
      <c r="EFV125" s="11"/>
      <c r="EFW125" s="11"/>
      <c r="EFX125" s="11"/>
      <c r="EFY125" s="11"/>
      <c r="EFZ125" s="11"/>
      <c r="EGA125" s="11"/>
      <c r="EGB125" s="11"/>
      <c r="EGC125" s="11"/>
      <c r="EGD125" s="11"/>
      <c r="EGE125" s="11"/>
      <c r="EGF125" s="11"/>
      <c r="EGG125" s="11"/>
      <c r="EGH125" s="11"/>
      <c r="EGI125" s="11"/>
      <c r="EGJ125" s="11"/>
      <c r="EGK125" s="11"/>
      <c r="EGL125" s="11"/>
      <c r="EGM125" s="11"/>
      <c r="EGN125" s="11"/>
      <c r="EGO125" s="11"/>
      <c r="EGP125" s="11"/>
      <c r="EGQ125" s="11"/>
      <c r="EGR125" s="11"/>
      <c r="EGS125" s="11"/>
      <c r="EGT125" s="11"/>
      <c r="EGU125" s="11"/>
      <c r="EGV125" s="11"/>
      <c r="EGW125" s="11"/>
      <c r="EGX125" s="11"/>
      <c r="EGY125" s="11"/>
      <c r="EGZ125" s="11"/>
      <c r="EHA125" s="11"/>
      <c r="EHB125" s="11"/>
      <c r="EHC125" s="11"/>
      <c r="EHD125" s="11"/>
      <c r="EHE125" s="11"/>
      <c r="EHF125" s="11"/>
      <c r="EHG125" s="11"/>
      <c r="EHH125" s="11"/>
      <c r="EHI125" s="11"/>
      <c r="EHJ125" s="11"/>
      <c r="EHK125" s="11"/>
      <c r="EHL125" s="11"/>
      <c r="EHM125" s="11"/>
      <c r="EHN125" s="11"/>
      <c r="EHO125" s="11"/>
      <c r="EHP125" s="11"/>
      <c r="EHQ125" s="11"/>
      <c r="EHR125" s="11"/>
      <c r="EHS125" s="11"/>
      <c r="EHT125" s="11"/>
      <c r="EHU125" s="11"/>
      <c r="EHV125" s="11"/>
      <c r="EHW125" s="11"/>
      <c r="EHX125" s="11"/>
      <c r="EHY125" s="11"/>
      <c r="EHZ125" s="11"/>
      <c r="EIA125" s="11"/>
      <c r="EIB125" s="11"/>
      <c r="EIC125" s="11"/>
      <c r="EID125" s="11"/>
      <c r="EIE125" s="11"/>
      <c r="EIF125" s="11"/>
      <c r="EIG125" s="11"/>
      <c r="EIH125" s="11"/>
      <c r="EII125" s="11"/>
      <c r="EIJ125" s="11"/>
      <c r="EIK125" s="11"/>
      <c r="EIL125" s="11"/>
      <c r="EIM125" s="11"/>
      <c r="EIN125" s="11"/>
      <c r="EIO125" s="11"/>
      <c r="EIP125" s="11"/>
      <c r="EIQ125" s="11"/>
      <c r="EIR125" s="11"/>
      <c r="EIS125" s="11"/>
      <c r="EIT125" s="11"/>
      <c r="EIU125" s="11"/>
      <c r="EIV125" s="11"/>
      <c r="EIW125" s="11"/>
      <c r="EIX125" s="11"/>
      <c r="EIY125" s="11"/>
      <c r="EIZ125" s="11"/>
      <c r="EJA125" s="11"/>
      <c r="EJB125" s="11"/>
      <c r="EJC125" s="11"/>
      <c r="EJD125" s="11"/>
      <c r="EJE125" s="11"/>
      <c r="EJF125" s="11"/>
      <c r="EJG125" s="11"/>
      <c r="EJH125" s="11"/>
      <c r="EJI125" s="11"/>
      <c r="EJJ125" s="11"/>
      <c r="EJK125" s="11"/>
      <c r="EJL125" s="11"/>
      <c r="EJM125" s="11"/>
      <c r="EJN125" s="11"/>
      <c r="EJO125" s="11"/>
      <c r="EJP125" s="11"/>
      <c r="EJQ125" s="11"/>
      <c r="EJR125" s="11"/>
      <c r="EJS125" s="11"/>
      <c r="EJT125" s="11"/>
      <c r="EJU125" s="11"/>
      <c r="EJV125" s="11"/>
      <c r="EJW125" s="11"/>
      <c r="EJX125" s="11"/>
      <c r="EJY125" s="11"/>
      <c r="EJZ125" s="11"/>
      <c r="EKA125" s="11"/>
      <c r="EKB125" s="11"/>
      <c r="EKC125" s="11"/>
      <c r="EKD125" s="11"/>
      <c r="EKE125" s="11"/>
      <c r="EKF125" s="11"/>
      <c r="EKG125" s="11"/>
      <c r="EKH125" s="11"/>
      <c r="EKI125" s="11"/>
      <c r="EKJ125" s="11"/>
      <c r="EKK125" s="11"/>
      <c r="EKL125" s="11"/>
      <c r="EKM125" s="11"/>
      <c r="EKN125" s="11"/>
      <c r="EKO125" s="11"/>
      <c r="EKP125" s="11"/>
      <c r="EKQ125" s="11"/>
      <c r="EKR125" s="11"/>
      <c r="EKS125" s="11"/>
      <c r="EKT125" s="11"/>
      <c r="EKU125" s="11"/>
      <c r="EKV125" s="11"/>
      <c r="EKW125" s="11"/>
      <c r="EKX125" s="11"/>
      <c r="EKY125" s="11"/>
      <c r="EKZ125" s="11"/>
      <c r="ELA125" s="11"/>
      <c r="ELB125" s="11"/>
      <c r="ELC125" s="11"/>
      <c r="ELD125" s="11"/>
      <c r="ELE125" s="11"/>
      <c r="ELF125" s="11"/>
      <c r="ELG125" s="11"/>
      <c r="ELH125" s="11"/>
      <c r="ELI125" s="11"/>
      <c r="ELJ125" s="11"/>
      <c r="ELK125" s="11"/>
      <c r="ELL125" s="11"/>
      <c r="ELM125" s="11"/>
      <c r="ELN125" s="11"/>
      <c r="ELO125" s="11"/>
      <c r="ELP125" s="11"/>
      <c r="ELQ125" s="11"/>
      <c r="ELR125" s="11"/>
      <c r="ELS125" s="11"/>
      <c r="ELT125" s="11"/>
      <c r="ELU125" s="11"/>
      <c r="ELV125" s="11"/>
      <c r="ELW125" s="11"/>
      <c r="ELX125" s="11"/>
      <c r="ELY125" s="11"/>
      <c r="ELZ125" s="11"/>
    </row>
    <row r="126" spans="1:346 1276:3718">
      <c r="C126" s="166" t="s">
        <v>1022</v>
      </c>
      <c r="D126" s="223">
        <f t="shared" si="5"/>
        <v>0</v>
      </c>
      <c r="E126" s="88" t="s">
        <v>540</v>
      </c>
      <c r="F126" s="219"/>
      <c r="G126" s="92"/>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c r="HJ126" s="11"/>
      <c r="HK126" s="11"/>
      <c r="HL126" s="11"/>
      <c r="HM126" s="11"/>
      <c r="HN126" s="11"/>
      <c r="HO126" s="11"/>
      <c r="HP126" s="11"/>
      <c r="HQ126" s="11"/>
      <c r="HR126" s="11"/>
      <c r="HS126" s="11"/>
      <c r="HT126" s="11"/>
      <c r="HU126" s="11"/>
      <c r="HV126" s="11"/>
      <c r="HW126" s="11"/>
      <c r="HX126" s="11"/>
      <c r="HY126" s="11"/>
      <c r="HZ126" s="11"/>
      <c r="IA126" s="11"/>
      <c r="IB126" s="11"/>
      <c r="IC126" s="11"/>
      <c r="ID126" s="11"/>
      <c r="IE126" s="11"/>
      <c r="IF126" s="11"/>
      <c r="IG126" s="11"/>
      <c r="IH126" s="11"/>
      <c r="II126" s="11"/>
      <c r="IJ126" s="11"/>
      <c r="IK126" s="11"/>
      <c r="IL126" s="11"/>
      <c r="IM126" s="11"/>
      <c r="IN126" s="11"/>
      <c r="IO126" s="11"/>
      <c r="IP126" s="11"/>
      <c r="IQ126" s="11"/>
      <c r="IR126" s="11"/>
      <c r="IS126" s="11"/>
      <c r="IT126" s="11"/>
      <c r="IU126" s="11"/>
      <c r="IV126" s="11"/>
      <c r="IW126" s="11"/>
      <c r="IX126" s="11"/>
      <c r="IY126" s="11"/>
      <c r="IZ126" s="11"/>
      <c r="JA126" s="11"/>
      <c r="JB126" s="11"/>
      <c r="JC126" s="11"/>
      <c r="JD126" s="11"/>
      <c r="JE126" s="11"/>
      <c r="JF126" s="11"/>
      <c r="JG126" s="11"/>
      <c r="JH126" s="11"/>
      <c r="JI126" s="11"/>
      <c r="JJ126" s="11"/>
      <c r="JK126" s="11"/>
      <c r="JL126" s="11"/>
      <c r="JM126" s="11"/>
      <c r="JN126" s="11"/>
      <c r="JO126" s="11"/>
      <c r="JP126" s="11"/>
      <c r="JQ126" s="11"/>
      <c r="JR126" s="11"/>
      <c r="JS126" s="11"/>
      <c r="JT126" s="11"/>
      <c r="JU126" s="11"/>
      <c r="JV126" s="11"/>
      <c r="JW126" s="11"/>
      <c r="JX126" s="11"/>
      <c r="JY126" s="11"/>
      <c r="JZ126" s="11"/>
      <c r="KA126" s="11"/>
      <c r="KB126" s="11"/>
      <c r="KC126" s="11"/>
      <c r="KD126" s="11"/>
      <c r="KE126" s="11"/>
      <c r="KF126" s="11"/>
      <c r="KG126" s="11"/>
      <c r="KH126" s="11"/>
      <c r="KI126" s="11"/>
      <c r="KJ126" s="11"/>
      <c r="KK126" s="11"/>
      <c r="KL126" s="11"/>
      <c r="KM126" s="11"/>
      <c r="KN126" s="11"/>
      <c r="KO126" s="11"/>
      <c r="KP126" s="11"/>
      <c r="KQ126" s="11"/>
      <c r="KR126" s="11"/>
      <c r="KS126" s="11"/>
      <c r="KT126" s="11"/>
      <c r="KU126" s="11"/>
      <c r="KV126" s="11"/>
      <c r="KW126" s="11"/>
      <c r="KX126" s="11"/>
      <c r="KY126" s="11"/>
      <c r="KZ126" s="11"/>
      <c r="LA126" s="11"/>
      <c r="LB126" s="11"/>
      <c r="LC126" s="11"/>
      <c r="LD126" s="11"/>
      <c r="LE126" s="11"/>
      <c r="LF126" s="11"/>
      <c r="LG126" s="11"/>
      <c r="LH126" s="11"/>
      <c r="LI126" s="11"/>
      <c r="LJ126" s="11"/>
      <c r="LK126" s="11"/>
      <c r="LL126" s="11"/>
      <c r="LM126" s="11"/>
      <c r="LN126" s="11"/>
      <c r="LO126" s="11"/>
      <c r="LP126" s="11"/>
      <c r="LQ126" s="11"/>
      <c r="LR126" s="11"/>
      <c r="LS126" s="11"/>
      <c r="LT126" s="11"/>
      <c r="LU126" s="11"/>
      <c r="LV126" s="11"/>
      <c r="LW126" s="11"/>
      <c r="LX126" s="11"/>
      <c r="LY126" s="11"/>
      <c r="LZ126" s="11"/>
      <c r="MA126" s="11"/>
      <c r="MB126" s="11"/>
      <c r="MC126" s="11"/>
      <c r="MD126" s="11"/>
      <c r="ME126" s="11"/>
      <c r="MF126" s="11"/>
      <c r="MG126" s="11"/>
      <c r="MH126" s="11"/>
      <c r="AWB126" s="11"/>
      <c r="AWC126" s="11"/>
      <c r="AWD126" s="11"/>
      <c r="AWE126" s="11"/>
      <c r="AWF126" s="11"/>
      <c r="AWG126" s="11"/>
      <c r="AWH126" s="11"/>
      <c r="AWI126" s="11"/>
      <c r="AWJ126" s="11"/>
      <c r="AWK126" s="11"/>
      <c r="AWL126" s="11"/>
      <c r="AWM126" s="11"/>
      <c r="AWN126" s="11"/>
      <c r="AWO126" s="11"/>
      <c r="AWP126" s="11"/>
      <c r="AWQ126" s="11"/>
      <c r="AWR126" s="11"/>
      <c r="AWS126" s="11"/>
      <c r="AWT126" s="11"/>
      <c r="AWU126" s="11"/>
      <c r="AWV126" s="11"/>
      <c r="AWW126" s="11"/>
      <c r="AWX126" s="11"/>
      <c r="AWY126" s="11"/>
      <c r="AWZ126" s="11"/>
      <c r="AXA126" s="11"/>
      <c r="AXB126" s="11"/>
      <c r="AXC126" s="11"/>
      <c r="AXD126" s="11"/>
      <c r="AXE126" s="11"/>
      <c r="AXF126" s="11"/>
      <c r="AXG126" s="11"/>
      <c r="AXH126" s="11"/>
      <c r="AXI126" s="11"/>
      <c r="AXJ126" s="11"/>
      <c r="AXK126" s="11"/>
      <c r="AXL126" s="11"/>
      <c r="AXM126" s="11"/>
      <c r="AXN126" s="11"/>
      <c r="AXO126" s="11"/>
      <c r="AXP126" s="11"/>
      <c r="AXQ126" s="11"/>
      <c r="AXR126" s="11"/>
      <c r="AXS126" s="11"/>
      <c r="AXT126" s="11"/>
      <c r="AXU126" s="11"/>
      <c r="AXV126" s="11"/>
      <c r="AXW126" s="11"/>
      <c r="AXX126" s="11"/>
      <c r="AXY126" s="11"/>
      <c r="AXZ126" s="11"/>
      <c r="AYA126" s="11"/>
      <c r="AYB126" s="11"/>
      <c r="AYC126" s="11"/>
      <c r="AYD126" s="11"/>
      <c r="AYE126" s="11"/>
      <c r="AYF126" s="11"/>
      <c r="AYG126" s="11"/>
      <c r="AYH126" s="11"/>
      <c r="AYI126" s="11"/>
      <c r="AYJ126" s="11"/>
      <c r="AYK126" s="11"/>
      <c r="AYL126" s="11"/>
      <c r="AYM126" s="11"/>
      <c r="AYN126" s="11"/>
      <c r="AYO126" s="11"/>
      <c r="AYP126" s="11"/>
      <c r="AYQ126" s="11"/>
      <c r="AYR126" s="11"/>
      <c r="AYS126" s="11"/>
      <c r="AYT126" s="11"/>
      <c r="AYU126" s="11"/>
      <c r="AYV126" s="11"/>
      <c r="AYW126" s="11"/>
      <c r="AYX126" s="11"/>
      <c r="AYY126" s="11"/>
      <c r="AYZ126" s="11"/>
      <c r="AZA126" s="11"/>
      <c r="AZB126" s="11"/>
      <c r="AZC126" s="11"/>
      <c r="AZD126" s="11"/>
      <c r="AZE126" s="11"/>
      <c r="AZF126" s="11"/>
      <c r="AZG126" s="11"/>
      <c r="AZH126" s="11"/>
      <c r="AZI126" s="11"/>
      <c r="AZJ126" s="11"/>
      <c r="AZK126" s="11"/>
      <c r="AZL126" s="11"/>
      <c r="AZM126" s="11"/>
      <c r="AZN126" s="11"/>
      <c r="AZO126" s="11"/>
      <c r="AZP126" s="11"/>
      <c r="AZQ126" s="11"/>
      <c r="AZR126" s="11"/>
      <c r="AZS126" s="11"/>
      <c r="AZT126" s="11"/>
      <c r="AZU126" s="11"/>
      <c r="AZV126" s="11"/>
      <c r="AZW126" s="11"/>
      <c r="AZX126" s="11"/>
      <c r="AZY126" s="11"/>
      <c r="AZZ126" s="11"/>
      <c r="BAA126" s="11"/>
      <c r="BAB126" s="11"/>
      <c r="BAC126" s="11"/>
      <c r="BAD126" s="11"/>
      <c r="BAE126" s="11"/>
      <c r="BAF126" s="11"/>
      <c r="BAG126" s="11"/>
      <c r="BAH126" s="11"/>
      <c r="BAI126" s="11"/>
      <c r="BAJ126" s="11"/>
      <c r="BAK126" s="11"/>
      <c r="BAL126" s="11"/>
      <c r="BAM126" s="11"/>
      <c r="BAN126" s="11"/>
      <c r="BAO126" s="11"/>
      <c r="BAP126" s="11"/>
      <c r="BAQ126" s="11"/>
      <c r="BAR126" s="11"/>
      <c r="BAS126" s="11"/>
      <c r="BAT126" s="11"/>
      <c r="BAU126" s="11"/>
      <c r="BAV126" s="11"/>
      <c r="BAW126" s="11"/>
      <c r="BAX126" s="11"/>
      <c r="BAY126" s="11"/>
      <c r="BAZ126" s="11"/>
      <c r="BBA126" s="11"/>
      <c r="BBB126" s="11"/>
      <c r="BBC126" s="11"/>
      <c r="BBD126" s="11"/>
      <c r="BBE126" s="11"/>
      <c r="BBF126" s="11"/>
      <c r="BBG126" s="11"/>
      <c r="BBH126" s="11"/>
      <c r="BBI126" s="11"/>
      <c r="BBJ126" s="11"/>
      <c r="BBK126" s="11"/>
      <c r="BBL126" s="11"/>
      <c r="BBM126" s="11"/>
      <c r="BBN126" s="11"/>
      <c r="BBO126" s="11"/>
      <c r="BBP126" s="11"/>
      <c r="BBQ126" s="11"/>
      <c r="BBR126" s="11"/>
      <c r="BBS126" s="11"/>
      <c r="BBT126" s="11"/>
      <c r="BBU126" s="11"/>
      <c r="BBV126" s="11"/>
      <c r="BBW126" s="11"/>
      <c r="BBX126" s="11"/>
      <c r="BBY126" s="11"/>
      <c r="BBZ126" s="11"/>
      <c r="BCA126" s="11"/>
      <c r="BCB126" s="11"/>
      <c r="BCC126" s="11"/>
      <c r="BCD126" s="11"/>
      <c r="BCE126" s="11"/>
      <c r="BCF126" s="11"/>
      <c r="BCG126" s="11"/>
      <c r="BCH126" s="11"/>
      <c r="BCI126" s="11"/>
      <c r="BCJ126" s="11"/>
      <c r="BCK126" s="11"/>
      <c r="BCL126" s="11"/>
      <c r="BCM126" s="11"/>
      <c r="BCN126" s="11"/>
      <c r="BCO126" s="11"/>
      <c r="BCP126" s="11"/>
      <c r="BCQ126" s="11"/>
      <c r="BCR126" s="11"/>
      <c r="BCS126" s="11"/>
      <c r="BCT126" s="11"/>
      <c r="BCU126" s="11"/>
      <c r="BCV126" s="11"/>
      <c r="BCW126" s="11"/>
      <c r="BCX126" s="11"/>
      <c r="BCY126" s="11"/>
      <c r="BCZ126" s="11"/>
      <c r="BDA126" s="11"/>
      <c r="BDB126" s="11"/>
      <c r="BDC126" s="11"/>
      <c r="BDD126" s="11"/>
      <c r="BDE126" s="11"/>
      <c r="BDF126" s="11"/>
      <c r="BDG126" s="11"/>
      <c r="BDH126" s="11"/>
      <c r="BDI126" s="11"/>
      <c r="BDJ126" s="11"/>
      <c r="BDK126" s="11"/>
      <c r="BDL126" s="11"/>
      <c r="BDM126" s="11"/>
      <c r="BDN126" s="11"/>
      <c r="BDO126" s="11"/>
      <c r="BDP126" s="11"/>
      <c r="BDQ126" s="11"/>
      <c r="BDR126" s="11"/>
      <c r="BDS126" s="11"/>
      <c r="BDT126" s="11"/>
      <c r="BDU126" s="11"/>
      <c r="BDV126" s="11"/>
      <c r="BDW126" s="11"/>
      <c r="BDX126" s="11"/>
      <c r="BDY126" s="11"/>
      <c r="BDZ126" s="11"/>
      <c r="BEA126" s="11"/>
      <c r="BEB126" s="11"/>
      <c r="BEC126" s="11"/>
      <c r="BED126" s="11"/>
      <c r="BEE126" s="11"/>
      <c r="BEF126" s="11"/>
      <c r="BEG126" s="11"/>
      <c r="BEH126" s="11"/>
      <c r="BEI126" s="11"/>
      <c r="BEJ126" s="11"/>
      <c r="BEK126" s="11"/>
      <c r="BEL126" s="11"/>
      <c r="BEM126" s="11"/>
      <c r="BEN126" s="11"/>
      <c r="BEO126" s="11"/>
      <c r="BEP126" s="11"/>
      <c r="BEQ126" s="11"/>
      <c r="BER126" s="11"/>
      <c r="BES126" s="11"/>
      <c r="BET126" s="11"/>
      <c r="BEU126" s="11"/>
      <c r="BEV126" s="11"/>
      <c r="BEW126" s="11"/>
      <c r="BEX126" s="11"/>
      <c r="BEY126" s="11"/>
      <c r="BEZ126" s="11"/>
      <c r="BFA126" s="11"/>
      <c r="BFB126" s="11"/>
      <c r="BFC126" s="11"/>
      <c r="BFD126" s="11"/>
      <c r="BFE126" s="11"/>
      <c r="BFF126" s="11"/>
      <c r="BFG126" s="11"/>
      <c r="BFH126" s="11"/>
      <c r="BFI126" s="11"/>
      <c r="BFJ126" s="11"/>
      <c r="BFK126" s="11"/>
      <c r="BFL126" s="11"/>
      <c r="BFM126" s="11"/>
      <c r="BFN126" s="11"/>
      <c r="BFO126" s="11"/>
      <c r="BFP126" s="11"/>
      <c r="BFQ126" s="11"/>
      <c r="BFR126" s="11"/>
      <c r="BFS126" s="11"/>
      <c r="BFT126" s="11"/>
      <c r="BFU126" s="11"/>
      <c r="BFV126" s="11"/>
      <c r="BFW126" s="11"/>
      <c r="BFX126" s="11"/>
      <c r="BFY126" s="11"/>
      <c r="BFZ126" s="11"/>
      <c r="BGA126" s="11"/>
      <c r="BGB126" s="11"/>
      <c r="BGC126" s="11"/>
      <c r="BGD126" s="11"/>
      <c r="BGE126" s="11"/>
      <c r="BGF126" s="11"/>
      <c r="BGG126" s="11"/>
      <c r="BGH126" s="11"/>
      <c r="BGI126" s="11"/>
      <c r="BGJ126" s="11"/>
      <c r="BGK126" s="11"/>
      <c r="BGL126" s="11"/>
      <c r="BGM126" s="11"/>
      <c r="BGN126" s="11"/>
      <c r="BGO126" s="11"/>
      <c r="BGP126" s="11"/>
      <c r="BGQ126" s="11"/>
      <c r="BGR126" s="11"/>
      <c r="BGS126" s="11"/>
      <c r="BGT126" s="11"/>
      <c r="BGU126" s="11"/>
      <c r="BGV126" s="11"/>
      <c r="BGW126" s="11"/>
      <c r="BGX126" s="11"/>
      <c r="BGY126" s="11"/>
      <c r="BGZ126" s="11"/>
      <c r="BHA126" s="11"/>
      <c r="BHB126" s="11"/>
      <c r="BHC126" s="11"/>
      <c r="BHD126" s="11"/>
      <c r="BHE126" s="11"/>
      <c r="BHF126" s="11"/>
      <c r="BHG126" s="11"/>
      <c r="BHH126" s="11"/>
      <c r="BHI126" s="11"/>
      <c r="BHJ126" s="11"/>
      <c r="BHK126" s="11"/>
      <c r="BHL126" s="11"/>
      <c r="BHM126" s="11"/>
      <c r="BHN126" s="11"/>
      <c r="BHO126" s="11"/>
      <c r="BHP126" s="11"/>
      <c r="BHQ126" s="11"/>
      <c r="BHR126" s="11"/>
      <c r="BHS126" s="11"/>
      <c r="BHT126" s="11"/>
      <c r="BHU126" s="11"/>
      <c r="BHV126" s="11"/>
      <c r="BHW126" s="11"/>
      <c r="BHX126" s="11"/>
      <c r="BHY126" s="11"/>
      <c r="BHZ126" s="11"/>
      <c r="BIA126" s="11"/>
      <c r="BIB126" s="11"/>
      <c r="BIC126" s="11"/>
      <c r="BID126" s="11"/>
      <c r="BIE126" s="11"/>
      <c r="BIF126" s="11"/>
      <c r="BIG126" s="11"/>
      <c r="BIH126" s="11"/>
      <c r="BII126" s="11"/>
      <c r="BIJ126" s="11"/>
      <c r="BIK126" s="11"/>
      <c r="BIL126" s="11"/>
      <c r="BIM126" s="11"/>
      <c r="BIN126" s="11"/>
      <c r="BIO126" s="11"/>
      <c r="BIP126" s="11"/>
      <c r="BIQ126" s="11"/>
      <c r="BIR126" s="11"/>
      <c r="BIS126" s="11"/>
      <c r="BIT126" s="11"/>
      <c r="BIU126" s="11"/>
      <c r="BIV126" s="11"/>
      <c r="BIW126" s="11"/>
      <c r="BIX126" s="11"/>
      <c r="BIY126" s="11"/>
      <c r="BIZ126" s="11"/>
      <c r="BJA126" s="11"/>
      <c r="BJB126" s="11"/>
      <c r="BJC126" s="11"/>
      <c r="BJD126" s="11"/>
      <c r="BJE126" s="11"/>
      <c r="BJF126" s="11"/>
      <c r="BJG126" s="11"/>
      <c r="BJH126" s="11"/>
      <c r="BJI126" s="11"/>
      <c r="BJJ126" s="11"/>
      <c r="BJK126" s="11"/>
      <c r="BJL126" s="11"/>
      <c r="BJM126" s="11"/>
      <c r="BJN126" s="11"/>
      <c r="BJO126" s="11"/>
      <c r="BJP126" s="11"/>
      <c r="BJQ126" s="11"/>
      <c r="BJR126" s="11"/>
      <c r="BJS126" s="11"/>
      <c r="BJT126" s="11"/>
      <c r="BJU126" s="11"/>
      <c r="BJV126" s="11"/>
      <c r="BJW126" s="11"/>
      <c r="BJX126" s="11"/>
      <c r="BJY126" s="11"/>
      <c r="BJZ126" s="11"/>
      <c r="BKA126" s="11"/>
      <c r="BKB126" s="11"/>
      <c r="BKC126" s="11"/>
      <c r="BKD126" s="11"/>
      <c r="BKE126" s="11"/>
      <c r="BKF126" s="11"/>
      <c r="BKG126" s="11"/>
      <c r="BKH126" s="11"/>
      <c r="BKI126" s="11"/>
      <c r="BKJ126" s="11"/>
      <c r="BKK126" s="11"/>
      <c r="BKL126" s="11"/>
      <c r="BKM126" s="11"/>
      <c r="BKN126" s="11"/>
      <c r="BKO126" s="11"/>
      <c r="BKP126" s="11"/>
      <c r="BKQ126" s="11"/>
      <c r="BKR126" s="11"/>
      <c r="BKS126" s="11"/>
      <c r="BKT126" s="11"/>
      <c r="BKU126" s="11"/>
      <c r="BKV126" s="11"/>
      <c r="BKW126" s="11"/>
      <c r="BKX126" s="11"/>
      <c r="BKY126" s="11"/>
      <c r="BKZ126" s="11"/>
      <c r="BLA126" s="11"/>
      <c r="BLB126" s="11"/>
      <c r="BLC126" s="11"/>
      <c r="BLD126" s="11"/>
      <c r="BLE126" s="11"/>
      <c r="BLF126" s="11"/>
      <c r="BLG126" s="11"/>
      <c r="BLH126" s="11"/>
      <c r="BLI126" s="11"/>
      <c r="BLJ126" s="11"/>
      <c r="BLK126" s="11"/>
      <c r="BLL126" s="11"/>
      <c r="BLM126" s="11"/>
      <c r="BLN126" s="11"/>
      <c r="BLO126" s="11"/>
      <c r="BLP126" s="11"/>
      <c r="BLQ126" s="11"/>
      <c r="BLR126" s="11"/>
      <c r="BLS126" s="11"/>
      <c r="BLT126" s="11"/>
      <c r="BLU126" s="11"/>
      <c r="BLV126" s="11"/>
      <c r="BLW126" s="11"/>
      <c r="BLX126" s="11"/>
      <c r="BLY126" s="11"/>
      <c r="BLZ126" s="11"/>
      <c r="BMA126" s="11"/>
      <c r="BMB126" s="11"/>
      <c r="BMC126" s="11"/>
      <c r="BMD126" s="11"/>
      <c r="BME126" s="11"/>
      <c r="BMF126" s="11"/>
      <c r="BMG126" s="11"/>
      <c r="BMH126" s="11"/>
      <c r="BMI126" s="11"/>
      <c r="BMJ126" s="11"/>
      <c r="BMK126" s="11"/>
      <c r="BML126" s="11"/>
      <c r="BMM126" s="11"/>
      <c r="BMN126" s="11"/>
      <c r="BMO126" s="11"/>
      <c r="BMP126" s="11"/>
      <c r="BMQ126" s="11"/>
      <c r="BMR126" s="11"/>
      <c r="BMS126" s="11"/>
      <c r="BMT126" s="11"/>
      <c r="BMU126" s="11"/>
      <c r="BMV126" s="11"/>
      <c r="BMW126" s="11"/>
      <c r="BMX126" s="11"/>
      <c r="BMY126" s="11"/>
      <c r="BMZ126" s="11"/>
      <c r="BNA126" s="11"/>
      <c r="BNB126" s="11"/>
      <c r="BNC126" s="11"/>
      <c r="BND126" s="11"/>
      <c r="BNE126" s="11"/>
      <c r="BNF126" s="11"/>
      <c r="BNG126" s="11"/>
      <c r="BNH126" s="11"/>
      <c r="BNI126" s="11"/>
      <c r="BNJ126" s="11"/>
      <c r="BNK126" s="11"/>
      <c r="BNL126" s="11"/>
      <c r="BNM126" s="11"/>
      <c r="BNN126" s="11"/>
      <c r="BNO126" s="11"/>
      <c r="BNP126" s="11"/>
      <c r="BNQ126" s="11"/>
      <c r="BNR126" s="11"/>
      <c r="BNS126" s="11"/>
      <c r="BNT126" s="11"/>
      <c r="BNU126" s="11"/>
      <c r="BNV126" s="11"/>
      <c r="BNW126" s="11"/>
      <c r="BNX126" s="11"/>
      <c r="BNY126" s="11"/>
      <c r="BNZ126" s="11"/>
      <c r="BOA126" s="11"/>
      <c r="BOB126" s="11"/>
      <c r="BOC126" s="11"/>
      <c r="BOD126" s="11"/>
      <c r="BOE126" s="11"/>
      <c r="BOF126" s="11"/>
      <c r="BOG126" s="11"/>
      <c r="BOH126" s="11"/>
      <c r="BOI126" s="11"/>
      <c r="BOJ126" s="11"/>
      <c r="BOK126" s="11"/>
      <c r="BOL126" s="11"/>
      <c r="BOM126" s="11"/>
      <c r="BON126" s="11"/>
      <c r="BOO126" s="11"/>
      <c r="BOP126" s="11"/>
      <c r="BOQ126" s="11"/>
      <c r="BOR126" s="11"/>
      <c r="BOS126" s="11"/>
      <c r="BOT126" s="11"/>
      <c r="BOU126" s="11"/>
      <c r="BOV126" s="11"/>
      <c r="BOW126" s="11"/>
      <c r="BOX126" s="11"/>
      <c r="BOY126" s="11"/>
      <c r="BOZ126" s="11"/>
      <c r="BPA126" s="11"/>
      <c r="BPB126" s="11"/>
      <c r="BPC126" s="11"/>
      <c r="BPD126" s="11"/>
      <c r="BPE126" s="11"/>
      <c r="BPF126" s="11"/>
      <c r="BPG126" s="11"/>
      <c r="BPH126" s="11"/>
      <c r="BPI126" s="11"/>
      <c r="BPJ126" s="11"/>
      <c r="BPK126" s="11"/>
      <c r="BPL126" s="11"/>
      <c r="BPM126" s="11"/>
      <c r="BPN126" s="11"/>
      <c r="BPO126" s="11"/>
      <c r="BPP126" s="11"/>
      <c r="BPQ126" s="11"/>
      <c r="BPR126" s="11"/>
      <c r="BPS126" s="11"/>
      <c r="BPT126" s="11"/>
      <c r="BPU126" s="11"/>
      <c r="BPV126" s="11"/>
      <c r="BPW126" s="11"/>
      <c r="BPX126" s="11"/>
      <c r="BPY126" s="11"/>
      <c r="BPZ126" s="11"/>
      <c r="BQA126" s="11"/>
      <c r="BQB126" s="11"/>
      <c r="BQC126" s="11"/>
      <c r="BQD126" s="11"/>
      <c r="BQE126" s="11"/>
      <c r="BQF126" s="11"/>
      <c r="BQG126" s="11"/>
      <c r="BQH126" s="11"/>
      <c r="BQI126" s="11"/>
      <c r="BQJ126" s="11"/>
      <c r="BQK126" s="11"/>
      <c r="BQL126" s="11"/>
      <c r="BQM126" s="11"/>
      <c r="BQN126" s="11"/>
      <c r="BQO126" s="11"/>
      <c r="BQP126" s="11"/>
      <c r="BQQ126" s="11"/>
      <c r="BQR126" s="11"/>
      <c r="BQS126" s="11"/>
      <c r="BQT126" s="11"/>
      <c r="BQU126" s="11"/>
      <c r="BQV126" s="11"/>
      <c r="BQW126" s="11"/>
      <c r="BQX126" s="11"/>
      <c r="BQY126" s="11"/>
      <c r="BQZ126" s="11"/>
      <c r="BRA126" s="11"/>
      <c r="BRB126" s="11"/>
      <c r="BRC126" s="11"/>
      <c r="BRD126" s="11"/>
      <c r="BRE126" s="11"/>
      <c r="BRF126" s="11"/>
      <c r="BRG126" s="11"/>
      <c r="BRH126" s="11"/>
      <c r="BRI126" s="11"/>
      <c r="BRJ126" s="11"/>
      <c r="BRK126" s="11"/>
      <c r="BRL126" s="11"/>
      <c r="BRM126" s="11"/>
      <c r="BRN126" s="11"/>
      <c r="BRO126" s="11"/>
      <c r="BRP126" s="11"/>
      <c r="BRQ126" s="11"/>
      <c r="BRR126" s="11"/>
      <c r="BRS126" s="11"/>
      <c r="BRT126" s="11"/>
      <c r="BRU126" s="11"/>
      <c r="BRV126" s="11"/>
      <c r="BRW126" s="11"/>
      <c r="BRX126" s="11"/>
      <c r="BRY126" s="11"/>
      <c r="BRZ126" s="11"/>
      <c r="BSA126" s="11"/>
      <c r="BSB126" s="11"/>
      <c r="BSC126" s="11"/>
      <c r="BSD126" s="11"/>
      <c r="BSE126" s="11"/>
      <c r="BSF126" s="11"/>
      <c r="BSG126" s="11"/>
      <c r="BSH126" s="11"/>
      <c r="BSI126" s="11"/>
      <c r="BSJ126" s="11"/>
      <c r="BSK126" s="11"/>
      <c r="BSL126" s="11"/>
      <c r="BSM126" s="11"/>
      <c r="BSN126" s="11"/>
      <c r="BSO126" s="11"/>
      <c r="BSP126" s="11"/>
      <c r="BSQ126" s="11"/>
      <c r="BSR126" s="11"/>
      <c r="BSS126" s="11"/>
      <c r="BST126" s="11"/>
      <c r="BSU126" s="11"/>
      <c r="BSV126" s="11"/>
      <c r="BSW126" s="11"/>
      <c r="BSX126" s="11"/>
      <c r="BSY126" s="11"/>
      <c r="BSZ126" s="11"/>
      <c r="BTA126" s="11"/>
      <c r="BTB126" s="11"/>
      <c r="BTC126" s="11"/>
      <c r="BTD126" s="11"/>
      <c r="BTE126" s="11"/>
      <c r="BTF126" s="11"/>
      <c r="BTG126" s="11"/>
      <c r="BTH126" s="11"/>
      <c r="BTI126" s="11"/>
      <c r="BTJ126" s="11"/>
      <c r="BTK126" s="11"/>
      <c r="BTL126" s="11"/>
      <c r="BTM126" s="11"/>
      <c r="BTN126" s="11"/>
      <c r="BTO126" s="11"/>
      <c r="BTP126" s="11"/>
      <c r="BTQ126" s="11"/>
      <c r="BTR126" s="11"/>
      <c r="BTS126" s="11"/>
      <c r="BTT126" s="11"/>
      <c r="BTU126" s="11"/>
      <c r="BTV126" s="11"/>
      <c r="BTW126" s="11"/>
      <c r="BTX126" s="11"/>
      <c r="BTY126" s="11"/>
      <c r="BTZ126" s="11"/>
      <c r="BUA126" s="11"/>
      <c r="BUB126" s="11"/>
      <c r="BUC126" s="11"/>
      <c r="BUD126" s="11"/>
      <c r="BUE126" s="11"/>
      <c r="BUF126" s="11"/>
      <c r="BUG126" s="11"/>
      <c r="BUH126" s="11"/>
      <c r="BUI126" s="11"/>
      <c r="BUJ126" s="11"/>
      <c r="BUK126" s="11"/>
      <c r="BUL126" s="11"/>
      <c r="BUM126" s="11"/>
      <c r="BUN126" s="11"/>
      <c r="BUO126" s="11"/>
      <c r="BUP126" s="11"/>
      <c r="BUQ126" s="11"/>
      <c r="BUR126" s="11"/>
      <c r="BUS126" s="11"/>
      <c r="BUT126" s="11"/>
      <c r="BUU126" s="11"/>
      <c r="BUV126" s="11"/>
      <c r="BUW126" s="11"/>
      <c r="BUX126" s="11"/>
      <c r="BUY126" s="11"/>
      <c r="BUZ126" s="11"/>
      <c r="BVA126" s="11"/>
      <c r="BVB126" s="11"/>
      <c r="BVC126" s="11"/>
      <c r="BVD126" s="11"/>
      <c r="BVE126" s="11"/>
      <c r="BVF126" s="11"/>
      <c r="BVG126" s="11"/>
      <c r="BVH126" s="11"/>
      <c r="BVI126" s="11"/>
      <c r="BVJ126" s="11"/>
      <c r="BVK126" s="11"/>
      <c r="BVL126" s="11"/>
      <c r="BVM126" s="11"/>
      <c r="BVN126" s="11"/>
      <c r="BVO126" s="11"/>
      <c r="BVP126" s="11"/>
      <c r="BVQ126" s="11"/>
      <c r="BVR126" s="11"/>
      <c r="BVS126" s="11"/>
      <c r="BVT126" s="11"/>
      <c r="BVU126" s="11"/>
      <c r="BVV126" s="11"/>
      <c r="BVW126" s="11"/>
      <c r="BVX126" s="11"/>
      <c r="BVY126" s="11"/>
      <c r="BVZ126" s="11"/>
      <c r="BWA126" s="11"/>
      <c r="BWB126" s="11"/>
      <c r="BWC126" s="11"/>
      <c r="BWD126" s="11"/>
      <c r="BWE126" s="11"/>
      <c r="BWF126" s="11"/>
      <c r="BWG126" s="11"/>
      <c r="BWH126" s="11"/>
      <c r="BWI126" s="11"/>
      <c r="BWJ126" s="11"/>
      <c r="BWK126" s="11"/>
      <c r="BWL126" s="11"/>
      <c r="BWM126" s="11"/>
      <c r="BWN126" s="11"/>
      <c r="BWO126" s="11"/>
      <c r="BWP126" s="11"/>
      <c r="BWQ126" s="11"/>
      <c r="BWR126" s="11"/>
      <c r="BWS126" s="11"/>
      <c r="BWT126" s="11"/>
      <c r="BWU126" s="11"/>
      <c r="BWV126" s="11"/>
      <c r="BWW126" s="11"/>
      <c r="BWX126" s="11"/>
      <c r="BWY126" s="11"/>
      <c r="BWZ126" s="11"/>
      <c r="BXA126" s="11"/>
      <c r="BXB126" s="11"/>
      <c r="BXC126" s="11"/>
      <c r="BXD126" s="11"/>
      <c r="BXE126" s="11"/>
      <c r="BXF126" s="11"/>
      <c r="BXG126" s="11"/>
      <c r="BXH126" s="11"/>
      <c r="BXI126" s="11"/>
      <c r="BXJ126" s="11"/>
      <c r="BXK126" s="11"/>
      <c r="BXL126" s="11"/>
      <c r="BXM126" s="11"/>
      <c r="BXN126" s="11"/>
      <c r="BXO126" s="11"/>
      <c r="BXP126" s="11"/>
      <c r="BXQ126" s="11"/>
      <c r="BXR126" s="11"/>
      <c r="BXS126" s="11"/>
      <c r="BXT126" s="11"/>
      <c r="BXU126" s="11"/>
      <c r="BXV126" s="11"/>
      <c r="BXW126" s="11"/>
      <c r="BXX126" s="11"/>
      <c r="BXY126" s="11"/>
      <c r="BXZ126" s="11"/>
      <c r="BYA126" s="11"/>
      <c r="BYB126" s="11"/>
      <c r="BYC126" s="11"/>
      <c r="BYD126" s="11"/>
      <c r="BYE126" s="11"/>
      <c r="BYF126" s="11"/>
      <c r="BYG126" s="11"/>
      <c r="BYH126" s="11"/>
      <c r="BYI126" s="11"/>
      <c r="BYJ126" s="11"/>
      <c r="BYK126" s="11"/>
      <c r="BYL126" s="11"/>
      <c r="BYM126" s="11"/>
      <c r="BYN126" s="11"/>
      <c r="BYO126" s="11"/>
      <c r="BYP126" s="11"/>
      <c r="BYQ126" s="11"/>
      <c r="BYR126" s="11"/>
      <c r="BYS126" s="11"/>
      <c r="BYT126" s="11"/>
      <c r="BYU126" s="11"/>
      <c r="BYV126" s="11"/>
      <c r="BYW126" s="11"/>
      <c r="BYX126" s="11"/>
      <c r="BYY126" s="11"/>
      <c r="BYZ126" s="11"/>
      <c r="BZA126" s="11"/>
      <c r="BZB126" s="11"/>
      <c r="BZC126" s="11"/>
      <c r="BZD126" s="11"/>
      <c r="BZE126" s="11"/>
      <c r="BZF126" s="11"/>
      <c r="BZG126" s="11"/>
      <c r="BZH126" s="11"/>
      <c r="BZI126" s="11"/>
      <c r="BZJ126" s="11"/>
      <c r="BZK126" s="11"/>
      <c r="BZL126" s="11"/>
      <c r="BZM126" s="11"/>
      <c r="BZN126" s="11"/>
      <c r="BZO126" s="11"/>
      <c r="BZP126" s="11"/>
      <c r="BZQ126" s="11"/>
      <c r="BZR126" s="11"/>
      <c r="BZS126" s="11"/>
      <c r="BZT126" s="11"/>
      <c r="BZU126" s="11"/>
      <c r="BZV126" s="11"/>
      <c r="BZW126" s="11"/>
      <c r="BZX126" s="11"/>
      <c r="BZY126" s="11"/>
      <c r="BZZ126" s="11"/>
      <c r="CAA126" s="11"/>
      <c r="CAB126" s="11"/>
      <c r="CAC126" s="11"/>
      <c r="CAD126" s="11"/>
      <c r="CAE126" s="11"/>
      <c r="CAF126" s="11"/>
      <c r="CAG126" s="11"/>
      <c r="CAH126" s="11"/>
      <c r="CAI126" s="11"/>
      <c r="CAJ126" s="11"/>
      <c r="CAK126" s="11"/>
      <c r="CAL126" s="11"/>
      <c r="CAM126" s="11"/>
      <c r="CAN126" s="11"/>
      <c r="CAO126" s="11"/>
      <c r="CAP126" s="11"/>
      <c r="CAQ126" s="11"/>
      <c r="CAR126" s="11"/>
      <c r="CAS126" s="11"/>
      <c r="CAT126" s="11"/>
      <c r="CAU126" s="11"/>
      <c r="CAV126" s="11"/>
      <c r="CAW126" s="11"/>
      <c r="CAX126" s="11"/>
      <c r="CAY126" s="11"/>
      <c r="CAZ126" s="11"/>
      <c r="CBA126" s="11"/>
      <c r="CBB126" s="11"/>
      <c r="CBC126" s="11"/>
      <c r="CBD126" s="11"/>
      <c r="CBE126" s="11"/>
      <c r="CBF126" s="11"/>
      <c r="CBG126" s="11"/>
      <c r="CBH126" s="11"/>
      <c r="CBI126" s="11"/>
      <c r="CBJ126" s="11"/>
      <c r="CBK126" s="11"/>
      <c r="CBL126" s="11"/>
      <c r="CBM126" s="11"/>
      <c r="CBN126" s="11"/>
      <c r="CBO126" s="11"/>
      <c r="CBP126" s="11"/>
      <c r="CBQ126" s="11"/>
      <c r="CBR126" s="11"/>
      <c r="CBS126" s="11"/>
      <c r="CBT126" s="11"/>
      <c r="CBU126" s="11"/>
      <c r="CBV126" s="11"/>
      <c r="CBW126" s="11"/>
      <c r="CBX126" s="11"/>
      <c r="CBY126" s="11"/>
      <c r="CBZ126" s="11"/>
      <c r="CCA126" s="11"/>
      <c r="CCB126" s="11"/>
      <c r="CCC126" s="11"/>
      <c r="CCD126" s="11"/>
      <c r="CCE126" s="11"/>
      <c r="CCF126" s="11"/>
      <c r="CCG126" s="11"/>
      <c r="CCH126" s="11"/>
      <c r="CCI126" s="11"/>
      <c r="CCJ126" s="11"/>
      <c r="CCK126" s="11"/>
      <c r="CCL126" s="11"/>
      <c r="CCM126" s="11"/>
      <c r="CCN126" s="11"/>
      <c r="CCO126" s="11"/>
      <c r="CCP126" s="11"/>
      <c r="CCQ126" s="11"/>
      <c r="CCR126" s="11"/>
      <c r="CCS126" s="11"/>
      <c r="CCT126" s="11"/>
      <c r="CCU126" s="11"/>
      <c r="CCV126" s="11"/>
      <c r="CCW126" s="11"/>
      <c r="CCX126" s="11"/>
      <c r="CCY126" s="11"/>
      <c r="CCZ126" s="11"/>
      <c r="CDA126" s="11"/>
      <c r="CDB126" s="11"/>
      <c r="CDC126" s="11"/>
      <c r="CDD126" s="11"/>
      <c r="CDE126" s="11"/>
      <c r="CDF126" s="11"/>
      <c r="CDG126" s="11"/>
      <c r="CDH126" s="11"/>
      <c r="CDI126" s="11"/>
      <c r="CDJ126" s="11"/>
      <c r="CDK126" s="11"/>
      <c r="CDL126" s="11"/>
      <c r="CDM126" s="11"/>
      <c r="CDN126" s="11"/>
      <c r="CDO126" s="11"/>
      <c r="CDP126" s="11"/>
      <c r="CDQ126" s="11"/>
      <c r="CDR126" s="11"/>
      <c r="CDS126" s="11"/>
      <c r="CDT126" s="11"/>
      <c r="CDU126" s="11"/>
      <c r="CDV126" s="11"/>
      <c r="CDW126" s="11"/>
      <c r="CDX126" s="11"/>
      <c r="CDY126" s="11"/>
      <c r="CDZ126" s="11"/>
      <c r="CEA126" s="11"/>
      <c r="CEB126" s="11"/>
      <c r="CEC126" s="11"/>
      <c r="CED126" s="11"/>
      <c r="CEE126" s="11"/>
      <c r="CEF126" s="11"/>
      <c r="CEG126" s="11"/>
      <c r="CEH126" s="11"/>
      <c r="CEI126" s="11"/>
      <c r="CEJ126" s="11"/>
      <c r="CEK126" s="11"/>
      <c r="CEL126" s="11"/>
      <c r="CEM126" s="11"/>
      <c r="CEN126" s="11"/>
      <c r="CEO126" s="11"/>
      <c r="CEP126" s="11"/>
      <c r="CEQ126" s="11"/>
      <c r="CER126" s="11"/>
      <c r="CES126" s="11"/>
      <c r="CET126" s="11"/>
      <c r="CEU126" s="11"/>
      <c r="CEV126" s="11"/>
      <c r="CEW126" s="11"/>
      <c r="CEX126" s="11"/>
      <c r="CEY126" s="11"/>
      <c r="CEZ126" s="11"/>
      <c r="CFA126" s="11"/>
      <c r="CFB126" s="11"/>
      <c r="CFC126" s="11"/>
      <c r="CFD126" s="11"/>
      <c r="CFE126" s="11"/>
      <c r="CFF126" s="11"/>
      <c r="CFG126" s="11"/>
      <c r="CFH126" s="11"/>
      <c r="CFI126" s="11"/>
      <c r="CFJ126" s="11"/>
      <c r="CFK126" s="11"/>
      <c r="CFL126" s="11"/>
      <c r="CFM126" s="11"/>
      <c r="CFN126" s="11"/>
      <c r="CFO126" s="11"/>
      <c r="CFP126" s="11"/>
      <c r="CFQ126" s="11"/>
      <c r="CFR126" s="11"/>
      <c r="CFS126" s="11"/>
      <c r="CFT126" s="11"/>
      <c r="CFU126" s="11"/>
      <c r="CFV126" s="11"/>
      <c r="CFW126" s="11"/>
      <c r="CFX126" s="11"/>
      <c r="CFY126" s="11"/>
      <c r="CFZ126" s="11"/>
      <c r="CGA126" s="11"/>
      <c r="CGB126" s="11"/>
      <c r="CGC126" s="11"/>
      <c r="CGD126" s="11"/>
      <c r="CGE126" s="11"/>
      <c r="CGF126" s="11"/>
      <c r="CGG126" s="11"/>
      <c r="CGH126" s="11"/>
      <c r="CGI126" s="11"/>
      <c r="CGJ126" s="11"/>
      <c r="CGK126" s="11"/>
      <c r="CGL126" s="11"/>
      <c r="CGM126" s="11"/>
      <c r="CGN126" s="11"/>
      <c r="CGO126" s="11"/>
      <c r="CGP126" s="11"/>
      <c r="CGQ126" s="11"/>
      <c r="CGR126" s="11"/>
      <c r="CGS126" s="11"/>
      <c r="CGT126" s="11"/>
      <c r="CGU126" s="11"/>
      <c r="CGV126" s="11"/>
      <c r="CGW126" s="11"/>
      <c r="CGX126" s="11"/>
      <c r="CGY126" s="11"/>
      <c r="CGZ126" s="11"/>
      <c r="CHA126" s="11"/>
      <c r="CHB126" s="11"/>
      <c r="CHC126" s="11"/>
      <c r="CHD126" s="11"/>
      <c r="CHE126" s="11"/>
      <c r="CHF126" s="11"/>
      <c r="CHG126" s="11"/>
      <c r="CHH126" s="11"/>
      <c r="CHI126" s="11"/>
      <c r="CHJ126" s="11"/>
      <c r="CHK126" s="11"/>
      <c r="CHL126" s="11"/>
      <c r="CHM126" s="11"/>
      <c r="CHN126" s="11"/>
      <c r="CHO126" s="11"/>
      <c r="CHP126" s="11"/>
      <c r="CHQ126" s="11"/>
      <c r="CHR126" s="11"/>
      <c r="CHS126" s="11"/>
      <c r="CHT126" s="11"/>
      <c r="CHU126" s="11"/>
      <c r="CHV126" s="11"/>
      <c r="CHW126" s="11"/>
      <c r="CHX126" s="11"/>
      <c r="CHY126" s="11"/>
      <c r="CHZ126" s="11"/>
      <c r="CIA126" s="11"/>
      <c r="CIB126" s="11"/>
      <c r="CIC126" s="11"/>
      <c r="CID126" s="11"/>
      <c r="CIE126" s="11"/>
      <c r="CIF126" s="11"/>
      <c r="CIG126" s="11"/>
      <c r="CIH126" s="11"/>
      <c r="CII126" s="11"/>
      <c r="CIJ126" s="11"/>
      <c r="CIK126" s="11"/>
      <c r="CIL126" s="11"/>
      <c r="CIM126" s="11"/>
      <c r="CIN126" s="11"/>
      <c r="CIO126" s="11"/>
      <c r="CIP126" s="11"/>
      <c r="CIQ126" s="11"/>
      <c r="CIR126" s="11"/>
      <c r="CIS126" s="11"/>
      <c r="CIT126" s="11"/>
      <c r="CIU126" s="11"/>
      <c r="CIV126" s="11"/>
      <c r="CIW126" s="11"/>
      <c r="CIX126" s="11"/>
      <c r="CIY126" s="11"/>
      <c r="CIZ126" s="11"/>
      <c r="CJA126" s="11"/>
      <c r="CJB126" s="11"/>
      <c r="CJC126" s="11"/>
      <c r="CJD126" s="11"/>
      <c r="CJE126" s="11"/>
      <c r="CJF126" s="11"/>
      <c r="CJG126" s="11"/>
      <c r="CJH126" s="11"/>
      <c r="CJI126" s="11"/>
      <c r="CJJ126" s="11"/>
      <c r="CJK126" s="11"/>
      <c r="CJL126" s="11"/>
      <c r="CJM126" s="11"/>
      <c r="CJN126" s="11"/>
      <c r="CJO126" s="11"/>
      <c r="CJP126" s="11"/>
      <c r="CJQ126" s="11"/>
      <c r="CJR126" s="11"/>
      <c r="CJS126" s="11"/>
      <c r="CJT126" s="11"/>
      <c r="CJU126" s="11"/>
      <c r="CJV126" s="11"/>
      <c r="CJW126" s="11"/>
      <c r="CJX126" s="11"/>
      <c r="CJY126" s="11"/>
      <c r="CJZ126" s="11"/>
      <c r="CKA126" s="11"/>
      <c r="CKB126" s="11"/>
      <c r="CKC126" s="11"/>
      <c r="CKD126" s="11"/>
      <c r="CKE126" s="11"/>
      <c r="CKF126" s="11"/>
      <c r="CKG126" s="11"/>
      <c r="CKH126" s="11"/>
      <c r="CKI126" s="11"/>
      <c r="CKJ126" s="11"/>
      <c r="CKK126" s="11"/>
      <c r="CKL126" s="11"/>
      <c r="CKM126" s="11"/>
      <c r="CKN126" s="11"/>
      <c r="CKO126" s="11"/>
      <c r="CKP126" s="11"/>
      <c r="CKQ126" s="11"/>
      <c r="CKR126" s="11"/>
      <c r="CKS126" s="11"/>
      <c r="CKT126" s="11"/>
      <c r="CKU126" s="11"/>
      <c r="CKV126" s="11"/>
      <c r="CKW126" s="11"/>
      <c r="CKX126" s="11"/>
      <c r="CKY126" s="11"/>
      <c r="CKZ126" s="11"/>
      <c r="CLA126" s="11"/>
      <c r="CLB126" s="11"/>
      <c r="CLC126" s="11"/>
      <c r="CLD126" s="11"/>
      <c r="CLE126" s="11"/>
      <c r="CLF126" s="11"/>
      <c r="CLG126" s="11"/>
      <c r="CLH126" s="11"/>
      <c r="CLI126" s="11"/>
      <c r="CLJ126" s="11"/>
      <c r="CLK126" s="11"/>
      <c r="CLL126" s="11"/>
      <c r="CLM126" s="11"/>
      <c r="CLN126" s="11"/>
      <c r="CLO126" s="11"/>
      <c r="CLP126" s="11"/>
      <c r="CLQ126" s="11"/>
      <c r="CLR126" s="11"/>
      <c r="CLS126" s="11"/>
      <c r="CLT126" s="11"/>
      <c r="CLU126" s="11"/>
      <c r="CLV126" s="11"/>
      <c r="CLW126" s="11"/>
      <c r="CLX126" s="11"/>
      <c r="CLY126" s="11"/>
      <c r="CLZ126" s="11"/>
      <c r="CMA126" s="11"/>
      <c r="CMB126" s="11"/>
      <c r="CMC126" s="11"/>
      <c r="CMD126" s="11"/>
      <c r="CME126" s="11"/>
      <c r="CMF126" s="11"/>
      <c r="CMG126" s="11"/>
      <c r="CMH126" s="11"/>
      <c r="CMI126" s="11"/>
      <c r="CMJ126" s="11"/>
      <c r="CMK126" s="11"/>
      <c r="CML126" s="11"/>
      <c r="CMM126" s="11"/>
      <c r="CMN126" s="11"/>
      <c r="CMO126" s="11"/>
      <c r="CMP126" s="11"/>
      <c r="CMQ126" s="11"/>
      <c r="CMR126" s="11"/>
      <c r="CMS126" s="11"/>
      <c r="CMT126" s="11"/>
      <c r="CMU126" s="11"/>
      <c r="CMV126" s="11"/>
      <c r="CMW126" s="11"/>
      <c r="CMX126" s="11"/>
      <c r="CMY126" s="11"/>
      <c r="CMZ126" s="11"/>
      <c r="CNA126" s="11"/>
      <c r="CNB126" s="11"/>
      <c r="CNC126" s="11"/>
      <c r="CND126" s="11"/>
      <c r="CNE126" s="11"/>
      <c r="CNF126" s="11"/>
      <c r="CNG126" s="11"/>
      <c r="CNH126" s="11"/>
      <c r="CNI126" s="11"/>
      <c r="CNJ126" s="11"/>
      <c r="CNK126" s="11"/>
      <c r="CNL126" s="11"/>
      <c r="CNM126" s="11"/>
      <c r="CNN126" s="11"/>
      <c r="CNO126" s="11"/>
      <c r="CNP126" s="11"/>
      <c r="CNQ126" s="11"/>
      <c r="CNR126" s="11"/>
      <c r="CNS126" s="11"/>
      <c r="CNT126" s="11"/>
      <c r="CNU126" s="11"/>
      <c r="CNV126" s="11"/>
      <c r="CNW126" s="11"/>
      <c r="CNX126" s="11"/>
      <c r="CNY126" s="11"/>
      <c r="CNZ126" s="11"/>
      <c r="COA126" s="11"/>
      <c r="COB126" s="11"/>
      <c r="COC126" s="11"/>
      <c r="COD126" s="11"/>
      <c r="COE126" s="11"/>
      <c r="COF126" s="11"/>
      <c r="COG126" s="11"/>
      <c r="COH126" s="11"/>
      <c r="COI126" s="11"/>
      <c r="COJ126" s="11"/>
      <c r="COK126" s="11"/>
      <c r="COL126" s="11"/>
      <c r="COM126" s="11"/>
      <c r="CON126" s="11"/>
      <c r="COO126" s="11"/>
      <c r="COP126" s="11"/>
      <c r="COQ126" s="11"/>
      <c r="COR126" s="11"/>
      <c r="COS126" s="11"/>
      <c r="COT126" s="11"/>
      <c r="COU126" s="11"/>
      <c r="COV126" s="11"/>
      <c r="COW126" s="11"/>
      <c r="COX126" s="11"/>
      <c r="COY126" s="11"/>
      <c r="COZ126" s="11"/>
      <c r="CPA126" s="11"/>
      <c r="CPB126" s="11"/>
      <c r="CPC126" s="11"/>
      <c r="CPD126" s="11"/>
      <c r="CPE126" s="11"/>
      <c r="CPF126" s="11"/>
      <c r="CPG126" s="11"/>
      <c r="CPH126" s="11"/>
      <c r="CPI126" s="11"/>
      <c r="CPJ126" s="11"/>
      <c r="CPK126" s="11"/>
      <c r="CPL126" s="11"/>
      <c r="CPM126" s="11"/>
      <c r="CPN126" s="11"/>
      <c r="CPO126" s="11"/>
      <c r="CPP126" s="11"/>
      <c r="CPQ126" s="11"/>
      <c r="CPR126" s="11"/>
      <c r="CPS126" s="11"/>
      <c r="CPT126" s="11"/>
      <c r="CPU126" s="11"/>
      <c r="CPV126" s="11"/>
      <c r="CPW126" s="11"/>
      <c r="CPX126" s="11"/>
      <c r="CPY126" s="11"/>
      <c r="CPZ126" s="11"/>
      <c r="CQA126" s="11"/>
      <c r="CQB126" s="11"/>
      <c r="CQC126" s="11"/>
      <c r="CQD126" s="11"/>
      <c r="CQE126" s="11"/>
      <c r="CQF126" s="11"/>
      <c r="CQG126" s="11"/>
      <c r="CQH126" s="11"/>
      <c r="CQI126" s="11"/>
      <c r="CQJ126" s="11"/>
      <c r="CQK126" s="11"/>
      <c r="CQL126" s="11"/>
      <c r="CQM126" s="11"/>
      <c r="CQN126" s="11"/>
      <c r="CQO126" s="11"/>
      <c r="CQP126" s="11"/>
      <c r="CQQ126" s="11"/>
      <c r="CQR126" s="11"/>
      <c r="CQS126" s="11"/>
      <c r="CQT126" s="11"/>
      <c r="CQU126" s="11"/>
      <c r="CQV126" s="11"/>
      <c r="CQW126" s="11"/>
      <c r="CQX126" s="11"/>
      <c r="CQY126" s="11"/>
      <c r="CQZ126" s="11"/>
      <c r="CRA126" s="11"/>
      <c r="CRB126" s="11"/>
      <c r="CRC126" s="11"/>
      <c r="CRD126" s="11"/>
      <c r="CRE126" s="11"/>
      <c r="CRF126" s="11"/>
      <c r="CRG126" s="11"/>
      <c r="CRH126" s="11"/>
      <c r="CRI126" s="11"/>
      <c r="CRJ126" s="11"/>
      <c r="CRK126" s="11"/>
      <c r="CRL126" s="11"/>
      <c r="CRM126" s="11"/>
      <c r="CRN126" s="11"/>
      <c r="CRO126" s="11"/>
      <c r="CRP126" s="11"/>
      <c r="CRQ126" s="11"/>
      <c r="CRR126" s="11"/>
      <c r="CRS126" s="11"/>
      <c r="CRT126" s="11"/>
      <c r="CRU126" s="11"/>
      <c r="CRV126" s="11"/>
      <c r="CRW126" s="11"/>
      <c r="CRX126" s="11"/>
      <c r="CRY126" s="11"/>
      <c r="CRZ126" s="11"/>
      <c r="CSA126" s="11"/>
      <c r="CSB126" s="11"/>
      <c r="CSC126" s="11"/>
      <c r="CSD126" s="11"/>
      <c r="CSE126" s="11"/>
      <c r="CSF126" s="11"/>
      <c r="CSG126" s="11"/>
      <c r="CSH126" s="11"/>
      <c r="CSI126" s="11"/>
      <c r="CSJ126" s="11"/>
      <c r="CSK126" s="11"/>
      <c r="CSL126" s="11"/>
      <c r="CSM126" s="11"/>
      <c r="CSN126" s="11"/>
      <c r="CSO126" s="11"/>
      <c r="CSP126" s="11"/>
      <c r="CSQ126" s="11"/>
      <c r="CSR126" s="11"/>
      <c r="CSS126" s="11"/>
      <c r="CST126" s="11"/>
      <c r="CSU126" s="11"/>
      <c r="CSV126" s="11"/>
      <c r="CSW126" s="11"/>
      <c r="CSX126" s="11"/>
      <c r="CSY126" s="11"/>
      <c r="CSZ126" s="11"/>
      <c r="CTA126" s="11"/>
      <c r="CTB126" s="11"/>
      <c r="CTC126" s="11"/>
      <c r="CTD126" s="11"/>
      <c r="CTE126" s="11"/>
      <c r="CTF126" s="11"/>
      <c r="CTG126" s="11"/>
      <c r="CTH126" s="11"/>
      <c r="CTI126" s="11"/>
      <c r="CTJ126" s="11"/>
      <c r="CTK126" s="11"/>
      <c r="CTL126" s="11"/>
      <c r="CTM126" s="11"/>
      <c r="CTN126" s="11"/>
      <c r="CTO126" s="11"/>
      <c r="CTP126" s="11"/>
      <c r="CTQ126" s="11"/>
      <c r="CTR126" s="11"/>
      <c r="CTS126" s="11"/>
      <c r="CTT126" s="11"/>
      <c r="CTU126" s="11"/>
      <c r="CTV126" s="11"/>
      <c r="CTW126" s="11"/>
      <c r="CTX126" s="11"/>
      <c r="CTY126" s="11"/>
      <c r="CTZ126" s="11"/>
      <c r="CUA126" s="11"/>
      <c r="CUB126" s="11"/>
      <c r="CUC126" s="11"/>
      <c r="CUD126" s="11"/>
      <c r="CUE126" s="11"/>
      <c r="CUF126" s="11"/>
      <c r="CUG126" s="11"/>
      <c r="CUH126" s="11"/>
      <c r="CUI126" s="11"/>
      <c r="CUJ126" s="11"/>
      <c r="CUK126" s="11"/>
      <c r="CUL126" s="11"/>
      <c r="CUM126" s="11"/>
      <c r="CUN126" s="11"/>
      <c r="CUO126" s="11"/>
      <c r="CUP126" s="11"/>
      <c r="CUQ126" s="11"/>
      <c r="CUR126" s="11"/>
      <c r="CUS126" s="11"/>
      <c r="CUT126" s="11"/>
      <c r="CUU126" s="11"/>
      <c r="CUV126" s="11"/>
      <c r="CUW126" s="11"/>
      <c r="CUX126" s="11"/>
      <c r="CUY126" s="11"/>
      <c r="CUZ126" s="11"/>
      <c r="CVA126" s="11"/>
      <c r="CVB126" s="11"/>
      <c r="CVC126" s="11"/>
      <c r="CVD126" s="11"/>
      <c r="CVE126" s="11"/>
      <c r="CVF126" s="11"/>
      <c r="CVG126" s="11"/>
      <c r="CVH126" s="11"/>
      <c r="CVI126" s="11"/>
      <c r="CVJ126" s="11"/>
      <c r="CVK126" s="11"/>
      <c r="CVL126" s="11"/>
      <c r="CVM126" s="11"/>
      <c r="CVN126" s="11"/>
      <c r="CVO126" s="11"/>
      <c r="CVP126" s="11"/>
      <c r="CVQ126" s="11"/>
      <c r="CVR126" s="11"/>
      <c r="CVS126" s="11"/>
      <c r="CVT126" s="11"/>
      <c r="CVU126" s="11"/>
      <c r="CVV126" s="11"/>
      <c r="CVW126" s="11"/>
      <c r="CVX126" s="11"/>
      <c r="CVY126" s="11"/>
      <c r="CVZ126" s="11"/>
      <c r="CWA126" s="11"/>
      <c r="CWB126" s="11"/>
      <c r="CWC126" s="11"/>
      <c r="CWD126" s="11"/>
      <c r="CWE126" s="11"/>
      <c r="CWF126" s="11"/>
      <c r="CWG126" s="11"/>
      <c r="CWH126" s="11"/>
      <c r="CWI126" s="11"/>
      <c r="CWJ126" s="11"/>
      <c r="CWK126" s="11"/>
      <c r="CWL126" s="11"/>
      <c r="CWM126" s="11"/>
      <c r="CWN126" s="11"/>
      <c r="CWO126" s="11"/>
      <c r="CWP126" s="11"/>
      <c r="CWQ126" s="11"/>
      <c r="CWR126" s="11"/>
      <c r="CWS126" s="11"/>
      <c r="CWT126" s="11"/>
      <c r="CWU126" s="11"/>
      <c r="CWV126" s="11"/>
      <c r="CWW126" s="11"/>
      <c r="CWX126" s="11"/>
      <c r="CWY126" s="11"/>
      <c r="CWZ126" s="11"/>
      <c r="CXA126" s="11"/>
      <c r="CXB126" s="11"/>
      <c r="CXC126" s="11"/>
      <c r="CXD126" s="11"/>
      <c r="CXE126" s="11"/>
      <c r="CXF126" s="11"/>
      <c r="CXG126" s="11"/>
      <c r="CXH126" s="11"/>
      <c r="CXI126" s="11"/>
      <c r="CXJ126" s="11"/>
      <c r="CXK126" s="11"/>
      <c r="CXL126" s="11"/>
      <c r="CXM126" s="11"/>
      <c r="CXN126" s="11"/>
      <c r="CXO126" s="11"/>
      <c r="CXP126" s="11"/>
      <c r="CXQ126" s="11"/>
      <c r="CXR126" s="11"/>
      <c r="CXS126" s="11"/>
      <c r="CXT126" s="11"/>
      <c r="CXU126" s="11"/>
      <c r="CXV126" s="11"/>
      <c r="CXW126" s="11"/>
      <c r="CXX126" s="11"/>
      <c r="CXY126" s="11"/>
      <c r="CXZ126" s="11"/>
      <c r="CYA126" s="11"/>
      <c r="CYB126" s="11"/>
      <c r="CYC126" s="11"/>
      <c r="CYD126" s="11"/>
      <c r="CYE126" s="11"/>
      <c r="CYF126" s="11"/>
      <c r="CYG126" s="11"/>
      <c r="CYH126" s="11"/>
      <c r="CYI126" s="11"/>
      <c r="CYJ126" s="11"/>
      <c r="CYK126" s="11"/>
      <c r="CYL126" s="11"/>
      <c r="CYM126" s="11"/>
      <c r="CYN126" s="11"/>
      <c r="CYO126" s="11"/>
      <c r="CYP126" s="11"/>
      <c r="CYQ126" s="11"/>
      <c r="CYR126" s="11"/>
      <c r="CYS126" s="11"/>
      <c r="CYT126" s="11"/>
      <c r="CYU126" s="11"/>
      <c r="CYV126" s="11"/>
      <c r="CYW126" s="11"/>
      <c r="CYX126" s="11"/>
      <c r="CYY126" s="11"/>
      <c r="CYZ126" s="11"/>
      <c r="CZA126" s="11"/>
      <c r="CZB126" s="11"/>
      <c r="CZC126" s="11"/>
      <c r="CZD126" s="11"/>
      <c r="CZE126" s="11"/>
      <c r="CZF126" s="11"/>
      <c r="CZG126" s="11"/>
      <c r="CZH126" s="11"/>
      <c r="CZI126" s="11"/>
      <c r="CZJ126" s="11"/>
      <c r="CZK126" s="11"/>
      <c r="CZL126" s="11"/>
      <c r="CZM126" s="11"/>
      <c r="CZN126" s="11"/>
      <c r="CZO126" s="11"/>
      <c r="CZP126" s="11"/>
      <c r="CZQ126" s="11"/>
      <c r="CZR126" s="11"/>
      <c r="CZS126" s="11"/>
      <c r="CZT126" s="11"/>
      <c r="CZU126" s="11"/>
      <c r="CZV126" s="11"/>
      <c r="CZW126" s="11"/>
      <c r="CZX126" s="11"/>
      <c r="CZY126" s="11"/>
      <c r="CZZ126" s="11"/>
      <c r="DAA126" s="11"/>
      <c r="DAB126" s="11"/>
      <c r="DAC126" s="11"/>
      <c r="DAD126" s="11"/>
      <c r="DAE126" s="11"/>
      <c r="DAF126" s="11"/>
      <c r="DAG126" s="11"/>
      <c r="DAH126" s="11"/>
      <c r="DAI126" s="11"/>
      <c r="DAJ126" s="11"/>
      <c r="DAK126" s="11"/>
      <c r="DAL126" s="11"/>
      <c r="DAM126" s="11"/>
      <c r="DAN126" s="11"/>
      <c r="DAO126" s="11"/>
      <c r="DAP126" s="11"/>
      <c r="DAQ126" s="11"/>
      <c r="DAR126" s="11"/>
      <c r="DAS126" s="11"/>
      <c r="DAT126" s="11"/>
      <c r="DAU126" s="11"/>
      <c r="DAV126" s="11"/>
      <c r="DAW126" s="11"/>
      <c r="DAX126" s="11"/>
      <c r="DAY126" s="11"/>
      <c r="DAZ126" s="11"/>
      <c r="DBA126" s="11"/>
      <c r="DBB126" s="11"/>
      <c r="DBC126" s="11"/>
      <c r="DBD126" s="11"/>
      <c r="DBE126" s="11"/>
      <c r="DBF126" s="11"/>
      <c r="DBG126" s="11"/>
      <c r="DBH126" s="11"/>
      <c r="DBI126" s="11"/>
      <c r="DBJ126" s="11"/>
      <c r="DBK126" s="11"/>
      <c r="DBL126" s="11"/>
      <c r="DBM126" s="11"/>
      <c r="DBN126" s="11"/>
      <c r="DBO126" s="11"/>
      <c r="DBP126" s="11"/>
      <c r="DBQ126" s="11"/>
      <c r="DBR126" s="11"/>
      <c r="DBS126" s="11"/>
      <c r="DBT126" s="11"/>
      <c r="DBU126" s="11"/>
      <c r="DBV126" s="11"/>
      <c r="DBW126" s="11"/>
      <c r="DBX126" s="11"/>
      <c r="DBY126" s="11"/>
      <c r="DBZ126" s="11"/>
      <c r="DCA126" s="11"/>
      <c r="DCB126" s="11"/>
      <c r="DCC126" s="11"/>
      <c r="DCD126" s="11"/>
      <c r="DCE126" s="11"/>
      <c r="DCF126" s="11"/>
      <c r="DCG126" s="11"/>
      <c r="DCH126" s="11"/>
      <c r="DCI126" s="11"/>
      <c r="DCJ126" s="11"/>
      <c r="DCK126" s="11"/>
      <c r="DCL126" s="11"/>
      <c r="DCM126" s="11"/>
      <c r="DCN126" s="11"/>
      <c r="DCO126" s="11"/>
      <c r="DCP126" s="11"/>
      <c r="DCQ126" s="11"/>
      <c r="DCR126" s="11"/>
      <c r="DCS126" s="11"/>
      <c r="DCT126" s="11"/>
      <c r="DCU126" s="11"/>
      <c r="DCV126" s="11"/>
      <c r="DCW126" s="11"/>
      <c r="DCX126" s="11"/>
      <c r="DCY126" s="11"/>
      <c r="DCZ126" s="11"/>
      <c r="DDA126" s="11"/>
      <c r="DDB126" s="11"/>
      <c r="DDC126" s="11"/>
      <c r="DDD126" s="11"/>
      <c r="DDE126" s="11"/>
      <c r="DDF126" s="11"/>
      <c r="DDG126" s="11"/>
      <c r="DDH126" s="11"/>
      <c r="DDI126" s="11"/>
      <c r="DDJ126" s="11"/>
      <c r="DDK126" s="11"/>
      <c r="DDL126" s="11"/>
      <c r="DDM126" s="11"/>
      <c r="DDN126" s="11"/>
      <c r="DDO126" s="11"/>
      <c r="DDP126" s="11"/>
      <c r="DDQ126" s="11"/>
      <c r="DDR126" s="11"/>
      <c r="DDS126" s="11"/>
      <c r="DDT126" s="11"/>
      <c r="DDU126" s="11"/>
      <c r="DDV126" s="11"/>
      <c r="DDW126" s="11"/>
      <c r="DDX126" s="11"/>
      <c r="DDY126" s="11"/>
      <c r="DDZ126" s="11"/>
      <c r="DEA126" s="11"/>
      <c r="DEB126" s="11"/>
      <c r="DEC126" s="11"/>
      <c r="DED126" s="11"/>
      <c r="DEE126" s="11"/>
      <c r="DEF126" s="11"/>
      <c r="DEG126" s="11"/>
      <c r="DEH126" s="11"/>
      <c r="DEI126" s="11"/>
      <c r="DEJ126" s="11"/>
      <c r="DEK126" s="11"/>
      <c r="DEL126" s="11"/>
      <c r="DEM126" s="11"/>
      <c r="DEN126" s="11"/>
      <c r="DEO126" s="11"/>
      <c r="DEP126" s="11"/>
      <c r="DEQ126" s="11"/>
      <c r="DER126" s="11"/>
      <c r="DES126" s="11"/>
      <c r="DET126" s="11"/>
      <c r="DEU126" s="11"/>
      <c r="DEV126" s="11"/>
      <c r="DEW126" s="11"/>
      <c r="DEX126" s="11"/>
      <c r="DEY126" s="11"/>
      <c r="DEZ126" s="11"/>
      <c r="DFA126" s="11"/>
      <c r="DFB126" s="11"/>
      <c r="DFC126" s="11"/>
      <c r="DFD126" s="11"/>
      <c r="DFE126" s="11"/>
      <c r="DFF126" s="11"/>
      <c r="DFG126" s="11"/>
      <c r="DFH126" s="11"/>
      <c r="DFI126" s="11"/>
      <c r="DFJ126" s="11"/>
      <c r="DFK126" s="11"/>
      <c r="DFL126" s="11"/>
      <c r="DFM126" s="11"/>
      <c r="DFN126" s="11"/>
      <c r="DFO126" s="11"/>
      <c r="DFP126" s="11"/>
      <c r="DFQ126" s="11"/>
      <c r="DFR126" s="11"/>
      <c r="DFS126" s="11"/>
      <c r="DFT126" s="11"/>
      <c r="DFU126" s="11"/>
      <c r="DFV126" s="11"/>
      <c r="DFW126" s="11"/>
      <c r="DFX126" s="11"/>
      <c r="DFY126" s="11"/>
      <c r="DFZ126" s="11"/>
      <c r="DGA126" s="11"/>
      <c r="DGB126" s="11"/>
      <c r="DGC126" s="11"/>
      <c r="DGD126" s="11"/>
      <c r="DGE126" s="11"/>
      <c r="DGF126" s="11"/>
      <c r="DGG126" s="11"/>
      <c r="DGH126" s="11"/>
      <c r="DGI126" s="11"/>
      <c r="DGJ126" s="11"/>
      <c r="DGK126" s="11"/>
      <c r="DGL126" s="11"/>
      <c r="DGM126" s="11"/>
      <c r="DGN126" s="11"/>
      <c r="DGO126" s="11"/>
      <c r="DGP126" s="11"/>
      <c r="DGQ126" s="11"/>
      <c r="DGR126" s="11"/>
      <c r="DGS126" s="11"/>
      <c r="DGT126" s="11"/>
      <c r="DGU126" s="11"/>
      <c r="DGV126" s="11"/>
      <c r="DGW126" s="11"/>
      <c r="DGX126" s="11"/>
      <c r="DGY126" s="11"/>
      <c r="DGZ126" s="11"/>
      <c r="DHA126" s="11"/>
      <c r="DHB126" s="11"/>
      <c r="DHC126" s="11"/>
      <c r="DHD126" s="11"/>
      <c r="DHE126" s="11"/>
      <c r="DHF126" s="11"/>
      <c r="DHG126" s="11"/>
      <c r="DHH126" s="11"/>
      <c r="DHI126" s="11"/>
      <c r="DHJ126" s="11"/>
      <c r="DHK126" s="11"/>
      <c r="DHL126" s="11"/>
      <c r="DHM126" s="11"/>
      <c r="DHN126" s="11"/>
      <c r="DHO126" s="11"/>
      <c r="DHP126" s="11"/>
      <c r="DHQ126" s="11"/>
      <c r="DHR126" s="11"/>
      <c r="DHS126" s="11"/>
      <c r="DHT126" s="11"/>
      <c r="DHU126" s="11"/>
      <c r="DHV126" s="11"/>
      <c r="DHW126" s="11"/>
      <c r="DHX126" s="11"/>
      <c r="DHY126" s="11"/>
      <c r="DHZ126" s="11"/>
      <c r="DIA126" s="11"/>
      <c r="DIB126" s="11"/>
      <c r="DIC126" s="11"/>
      <c r="DID126" s="11"/>
      <c r="DIE126" s="11"/>
      <c r="DIF126" s="11"/>
      <c r="DIG126" s="11"/>
      <c r="DIH126" s="11"/>
      <c r="DII126" s="11"/>
      <c r="DIJ126" s="11"/>
      <c r="DIK126" s="11"/>
      <c r="DIL126" s="11"/>
      <c r="DIM126" s="11"/>
      <c r="DIN126" s="11"/>
      <c r="DIO126" s="11"/>
      <c r="DIP126" s="11"/>
      <c r="DIQ126" s="11"/>
      <c r="DIR126" s="11"/>
      <c r="DIS126" s="11"/>
      <c r="DIT126" s="11"/>
      <c r="DIU126" s="11"/>
      <c r="DIV126" s="11"/>
      <c r="DIW126" s="11"/>
      <c r="DIX126" s="11"/>
      <c r="DIY126" s="11"/>
      <c r="DIZ126" s="11"/>
      <c r="DJA126" s="11"/>
      <c r="DJB126" s="11"/>
      <c r="DJC126" s="11"/>
      <c r="DJD126" s="11"/>
      <c r="DJE126" s="11"/>
      <c r="DJF126" s="11"/>
      <c r="DJG126" s="11"/>
      <c r="DJH126" s="11"/>
      <c r="DJI126" s="11"/>
      <c r="DJJ126" s="11"/>
      <c r="DJK126" s="11"/>
      <c r="DJL126" s="11"/>
      <c r="DJM126" s="11"/>
      <c r="DJN126" s="11"/>
      <c r="DJO126" s="11"/>
      <c r="DJP126" s="11"/>
      <c r="DJQ126" s="11"/>
      <c r="DJR126" s="11"/>
      <c r="DJS126" s="11"/>
      <c r="DJT126" s="11"/>
      <c r="DJU126" s="11"/>
      <c r="DJV126" s="11"/>
      <c r="DJW126" s="11"/>
      <c r="DJX126" s="11"/>
      <c r="DJY126" s="11"/>
      <c r="DJZ126" s="11"/>
      <c r="DKA126" s="11"/>
      <c r="DKB126" s="11"/>
      <c r="DKC126" s="11"/>
      <c r="DKD126" s="11"/>
      <c r="DKE126" s="11"/>
      <c r="DKF126" s="11"/>
      <c r="DKG126" s="11"/>
      <c r="DKH126" s="11"/>
      <c r="DKI126" s="11"/>
      <c r="DKJ126" s="11"/>
      <c r="DKK126" s="11"/>
      <c r="DKL126" s="11"/>
      <c r="DKM126" s="11"/>
      <c r="DKN126" s="11"/>
      <c r="DKO126" s="11"/>
      <c r="DKP126" s="11"/>
      <c r="DKQ126" s="11"/>
      <c r="DKR126" s="11"/>
      <c r="DKS126" s="11"/>
      <c r="DKT126" s="11"/>
      <c r="DKU126" s="11"/>
      <c r="DKV126" s="11"/>
      <c r="DKW126" s="11"/>
      <c r="DKX126" s="11"/>
      <c r="DKY126" s="11"/>
      <c r="DKZ126" s="11"/>
      <c r="DLA126" s="11"/>
      <c r="DLB126" s="11"/>
      <c r="DLC126" s="11"/>
      <c r="DLD126" s="11"/>
      <c r="DLE126" s="11"/>
      <c r="DLF126" s="11"/>
      <c r="DLG126" s="11"/>
      <c r="DLH126" s="11"/>
      <c r="DLI126" s="11"/>
      <c r="DLJ126" s="11"/>
      <c r="DLK126" s="11"/>
      <c r="DLL126" s="11"/>
      <c r="DLM126" s="11"/>
      <c r="DLN126" s="11"/>
      <c r="DLO126" s="11"/>
      <c r="DLP126" s="11"/>
      <c r="DLQ126" s="11"/>
      <c r="DLR126" s="11"/>
      <c r="DLS126" s="11"/>
      <c r="DLT126" s="11"/>
      <c r="DLU126" s="11"/>
      <c r="DLV126" s="11"/>
      <c r="DLW126" s="11"/>
      <c r="DLX126" s="11"/>
      <c r="DLY126" s="11"/>
      <c r="DLZ126" s="11"/>
      <c r="DMA126" s="11"/>
      <c r="DMB126" s="11"/>
      <c r="DMC126" s="11"/>
      <c r="DMD126" s="11"/>
      <c r="DME126" s="11"/>
      <c r="DMF126" s="11"/>
      <c r="DMG126" s="11"/>
      <c r="DMH126" s="11"/>
      <c r="DMI126" s="11"/>
      <c r="DMJ126" s="11"/>
      <c r="DMK126" s="11"/>
      <c r="DML126" s="11"/>
      <c r="DMM126" s="11"/>
      <c r="DMN126" s="11"/>
      <c r="DMO126" s="11"/>
      <c r="DMP126" s="11"/>
      <c r="DMQ126" s="11"/>
      <c r="DMR126" s="11"/>
      <c r="DMS126" s="11"/>
      <c r="DMT126" s="11"/>
      <c r="DMU126" s="11"/>
      <c r="DMV126" s="11"/>
      <c r="DMW126" s="11"/>
      <c r="DMX126" s="11"/>
      <c r="DMY126" s="11"/>
      <c r="DMZ126" s="11"/>
      <c r="DNA126" s="11"/>
      <c r="DNB126" s="11"/>
      <c r="DNC126" s="11"/>
      <c r="DND126" s="11"/>
      <c r="DNE126" s="11"/>
      <c r="DNF126" s="11"/>
      <c r="DNG126" s="11"/>
      <c r="DNH126" s="11"/>
      <c r="DNI126" s="11"/>
      <c r="DNJ126" s="11"/>
      <c r="DNK126" s="11"/>
      <c r="DNL126" s="11"/>
      <c r="DNM126" s="11"/>
      <c r="DNN126" s="11"/>
      <c r="DNO126" s="11"/>
      <c r="DNP126" s="11"/>
      <c r="DNQ126" s="11"/>
      <c r="DNR126" s="11"/>
      <c r="DNS126" s="11"/>
      <c r="DNT126" s="11"/>
      <c r="DNU126" s="11"/>
      <c r="DNV126" s="11"/>
      <c r="DNW126" s="11"/>
      <c r="DNX126" s="11"/>
      <c r="DNY126" s="11"/>
      <c r="DNZ126" s="11"/>
      <c r="DOA126" s="11"/>
      <c r="DOB126" s="11"/>
      <c r="DOC126" s="11"/>
      <c r="DOD126" s="11"/>
      <c r="DOE126" s="11"/>
      <c r="DOF126" s="11"/>
      <c r="DOG126" s="11"/>
      <c r="DOH126" s="11"/>
      <c r="DOI126" s="11"/>
      <c r="DOJ126" s="11"/>
      <c r="DOK126" s="11"/>
      <c r="DOL126" s="11"/>
      <c r="DOM126" s="11"/>
      <c r="DON126" s="11"/>
      <c r="DOO126" s="11"/>
      <c r="DOP126" s="11"/>
      <c r="DOQ126" s="11"/>
      <c r="DOR126" s="11"/>
      <c r="DOS126" s="11"/>
      <c r="DOT126" s="11"/>
      <c r="DOU126" s="11"/>
      <c r="DOV126" s="11"/>
      <c r="DOW126" s="11"/>
      <c r="DOX126" s="11"/>
      <c r="DOY126" s="11"/>
      <c r="DOZ126" s="11"/>
      <c r="DPA126" s="11"/>
      <c r="DPB126" s="11"/>
      <c r="DPC126" s="11"/>
      <c r="DPD126" s="11"/>
      <c r="DPE126" s="11"/>
      <c r="DPF126" s="11"/>
      <c r="DPG126" s="11"/>
      <c r="DPH126" s="11"/>
      <c r="DPI126" s="11"/>
      <c r="DPJ126" s="11"/>
      <c r="DPK126" s="11"/>
      <c r="DPL126" s="11"/>
      <c r="DPM126" s="11"/>
      <c r="DPN126" s="11"/>
      <c r="DPO126" s="11"/>
      <c r="DPP126" s="11"/>
      <c r="DPQ126" s="11"/>
      <c r="DPR126" s="11"/>
      <c r="DPS126" s="11"/>
      <c r="DPT126" s="11"/>
      <c r="DPU126" s="11"/>
      <c r="DPV126" s="11"/>
      <c r="DPW126" s="11"/>
      <c r="DPX126" s="11"/>
      <c r="DPY126" s="11"/>
      <c r="DPZ126" s="11"/>
      <c r="DQA126" s="11"/>
      <c r="DQB126" s="11"/>
      <c r="DQC126" s="11"/>
      <c r="DQD126" s="11"/>
      <c r="DQE126" s="11"/>
      <c r="DQF126" s="11"/>
      <c r="DQG126" s="11"/>
      <c r="DQH126" s="11"/>
      <c r="DQI126" s="11"/>
      <c r="DQJ126" s="11"/>
      <c r="DQK126" s="11"/>
      <c r="DQL126" s="11"/>
      <c r="DQM126" s="11"/>
      <c r="DQN126" s="11"/>
      <c r="DQO126" s="11"/>
      <c r="DQP126" s="11"/>
      <c r="DQQ126" s="11"/>
      <c r="DQR126" s="11"/>
      <c r="DQS126" s="11"/>
      <c r="DQT126" s="11"/>
      <c r="DQU126" s="11"/>
      <c r="DQV126" s="11"/>
      <c r="DQW126" s="11"/>
      <c r="DQX126" s="11"/>
      <c r="DQY126" s="11"/>
      <c r="DQZ126" s="11"/>
      <c r="DRA126" s="11"/>
      <c r="DRB126" s="11"/>
      <c r="DRC126" s="11"/>
      <c r="DRD126" s="11"/>
      <c r="DRE126" s="11"/>
      <c r="DRF126" s="11"/>
      <c r="DRG126" s="11"/>
      <c r="DRH126" s="11"/>
      <c r="DRI126" s="11"/>
      <c r="DRJ126" s="11"/>
      <c r="DRK126" s="11"/>
      <c r="DRL126" s="11"/>
      <c r="DRM126" s="11"/>
      <c r="DRN126" s="11"/>
      <c r="DRO126" s="11"/>
      <c r="DRP126" s="11"/>
      <c r="DRQ126" s="11"/>
      <c r="DRR126" s="11"/>
      <c r="DRS126" s="11"/>
      <c r="DRT126" s="11"/>
      <c r="DRU126" s="11"/>
      <c r="DRV126" s="11"/>
      <c r="DRW126" s="11"/>
      <c r="DRX126" s="11"/>
      <c r="DRY126" s="11"/>
      <c r="DRZ126" s="11"/>
      <c r="DSA126" s="11"/>
      <c r="DSB126" s="11"/>
      <c r="DSC126" s="11"/>
      <c r="DSD126" s="11"/>
      <c r="DSE126" s="11"/>
      <c r="DSF126" s="11"/>
      <c r="DSG126" s="11"/>
      <c r="DSH126" s="11"/>
      <c r="DSI126" s="11"/>
      <c r="DSJ126" s="11"/>
      <c r="DSK126" s="11"/>
      <c r="DSL126" s="11"/>
      <c r="DSM126" s="11"/>
      <c r="DSN126" s="11"/>
      <c r="DSO126" s="11"/>
      <c r="DSP126" s="11"/>
      <c r="DSQ126" s="11"/>
      <c r="DSR126" s="11"/>
      <c r="DSS126" s="11"/>
      <c r="DST126" s="11"/>
      <c r="DSU126" s="11"/>
      <c r="DSV126" s="11"/>
      <c r="DSW126" s="11"/>
      <c r="DSX126" s="11"/>
      <c r="DSY126" s="11"/>
      <c r="DSZ126" s="11"/>
      <c r="DTA126" s="11"/>
      <c r="DTB126" s="11"/>
      <c r="DTC126" s="11"/>
      <c r="DTD126" s="11"/>
      <c r="DTE126" s="11"/>
      <c r="DTF126" s="11"/>
      <c r="DTG126" s="11"/>
      <c r="DTH126" s="11"/>
      <c r="DTI126" s="11"/>
      <c r="DTJ126" s="11"/>
      <c r="DTK126" s="11"/>
      <c r="DTL126" s="11"/>
      <c r="DTM126" s="11"/>
      <c r="DTN126" s="11"/>
      <c r="DTO126" s="11"/>
      <c r="DTP126" s="11"/>
      <c r="DTQ126" s="11"/>
      <c r="DTR126" s="11"/>
      <c r="DTS126" s="11"/>
      <c r="DTT126" s="11"/>
      <c r="DTU126" s="11"/>
      <c r="DTV126" s="11"/>
      <c r="DTW126" s="11"/>
      <c r="DTX126" s="11"/>
      <c r="DTY126" s="11"/>
      <c r="DTZ126" s="11"/>
      <c r="DUA126" s="11"/>
      <c r="DUB126" s="11"/>
      <c r="DUC126" s="11"/>
      <c r="DUD126" s="11"/>
      <c r="DUE126" s="11"/>
      <c r="DUF126" s="11"/>
      <c r="DUG126" s="11"/>
      <c r="DUH126" s="11"/>
      <c r="DUI126" s="11"/>
      <c r="DUJ126" s="11"/>
      <c r="DUK126" s="11"/>
      <c r="DUL126" s="11"/>
      <c r="DUM126" s="11"/>
      <c r="DUN126" s="11"/>
      <c r="DUO126" s="11"/>
      <c r="DUP126" s="11"/>
      <c r="DUQ126" s="11"/>
      <c r="DUR126" s="11"/>
      <c r="DUS126" s="11"/>
      <c r="DUT126" s="11"/>
      <c r="DUU126" s="11"/>
      <c r="DUV126" s="11"/>
      <c r="DUW126" s="11"/>
      <c r="DUX126" s="11"/>
      <c r="DUY126" s="11"/>
      <c r="DUZ126" s="11"/>
      <c r="DVA126" s="11"/>
      <c r="DVB126" s="11"/>
      <c r="DVC126" s="11"/>
      <c r="DVD126" s="11"/>
      <c r="DVE126" s="11"/>
      <c r="DVF126" s="11"/>
      <c r="DVG126" s="11"/>
      <c r="DVH126" s="11"/>
      <c r="DVI126" s="11"/>
      <c r="DVJ126" s="11"/>
      <c r="DVK126" s="11"/>
      <c r="DVL126" s="11"/>
      <c r="DVM126" s="11"/>
      <c r="DVN126" s="11"/>
      <c r="DVO126" s="11"/>
      <c r="DVP126" s="11"/>
      <c r="DVQ126" s="11"/>
      <c r="DVR126" s="11"/>
      <c r="DVS126" s="11"/>
      <c r="DVT126" s="11"/>
      <c r="DVU126" s="11"/>
      <c r="DVV126" s="11"/>
      <c r="DVW126" s="11"/>
      <c r="DVX126" s="11"/>
      <c r="DVY126" s="11"/>
      <c r="DVZ126" s="11"/>
      <c r="DWA126" s="11"/>
      <c r="DWB126" s="11"/>
      <c r="DWC126" s="11"/>
      <c r="DWD126" s="11"/>
      <c r="DWE126" s="11"/>
      <c r="DWF126" s="11"/>
      <c r="DWG126" s="11"/>
      <c r="DWH126" s="11"/>
      <c r="DWI126" s="11"/>
      <c r="DWJ126" s="11"/>
      <c r="DWK126" s="11"/>
      <c r="DWL126" s="11"/>
      <c r="DWM126" s="11"/>
      <c r="DWN126" s="11"/>
      <c r="DWO126" s="11"/>
      <c r="DWP126" s="11"/>
      <c r="DWQ126" s="11"/>
      <c r="DWR126" s="11"/>
      <c r="DWS126" s="11"/>
      <c r="DWT126" s="11"/>
      <c r="DWU126" s="11"/>
      <c r="DWV126" s="11"/>
      <c r="DWW126" s="11"/>
      <c r="DWX126" s="11"/>
      <c r="DWY126" s="11"/>
      <c r="DWZ126" s="11"/>
      <c r="DXA126" s="11"/>
      <c r="DXB126" s="11"/>
      <c r="DXC126" s="11"/>
      <c r="DXD126" s="11"/>
      <c r="DXE126" s="11"/>
      <c r="DXF126" s="11"/>
      <c r="DXG126" s="11"/>
      <c r="DXH126" s="11"/>
      <c r="DXI126" s="11"/>
      <c r="DXJ126" s="11"/>
      <c r="DXK126" s="11"/>
      <c r="DXL126" s="11"/>
      <c r="DXM126" s="11"/>
      <c r="DXN126" s="11"/>
      <c r="DXO126" s="11"/>
      <c r="DXP126" s="11"/>
      <c r="DXQ126" s="11"/>
      <c r="DXR126" s="11"/>
      <c r="DXS126" s="11"/>
      <c r="DXT126" s="11"/>
      <c r="DXU126" s="11"/>
      <c r="DXV126" s="11"/>
      <c r="DXW126" s="11"/>
      <c r="DXX126" s="11"/>
      <c r="DXY126" s="11"/>
      <c r="DXZ126" s="11"/>
      <c r="DYA126" s="11"/>
      <c r="DYB126" s="11"/>
      <c r="DYC126" s="11"/>
      <c r="DYD126" s="11"/>
      <c r="DYE126" s="11"/>
      <c r="DYF126" s="11"/>
      <c r="DYG126" s="11"/>
      <c r="DYH126" s="11"/>
      <c r="DYI126" s="11"/>
      <c r="DYJ126" s="11"/>
      <c r="DYK126" s="11"/>
      <c r="DYL126" s="11"/>
      <c r="DYM126" s="11"/>
      <c r="DYN126" s="11"/>
      <c r="DYO126" s="11"/>
      <c r="DYP126" s="11"/>
      <c r="DYQ126" s="11"/>
      <c r="DYR126" s="11"/>
      <c r="DYS126" s="11"/>
      <c r="DYT126" s="11"/>
      <c r="DYU126" s="11"/>
      <c r="DYV126" s="11"/>
      <c r="DYW126" s="11"/>
      <c r="DYX126" s="11"/>
      <c r="DYY126" s="11"/>
      <c r="DYZ126" s="11"/>
      <c r="DZA126" s="11"/>
      <c r="DZB126" s="11"/>
      <c r="DZC126" s="11"/>
      <c r="DZD126" s="11"/>
      <c r="DZE126" s="11"/>
      <c r="DZF126" s="11"/>
      <c r="DZG126" s="11"/>
      <c r="DZH126" s="11"/>
      <c r="DZI126" s="11"/>
      <c r="DZJ126" s="11"/>
      <c r="DZK126" s="11"/>
      <c r="DZL126" s="11"/>
      <c r="DZM126" s="11"/>
      <c r="DZN126" s="11"/>
      <c r="DZO126" s="11"/>
      <c r="DZP126" s="11"/>
      <c r="DZQ126" s="11"/>
      <c r="DZR126" s="11"/>
      <c r="DZS126" s="11"/>
      <c r="DZT126" s="11"/>
      <c r="DZU126" s="11"/>
      <c r="DZV126" s="11"/>
      <c r="DZW126" s="11"/>
      <c r="DZX126" s="11"/>
      <c r="DZY126" s="11"/>
      <c r="DZZ126" s="11"/>
      <c r="EAA126" s="11"/>
      <c r="EAB126" s="11"/>
      <c r="EAC126" s="11"/>
      <c r="EAD126" s="11"/>
      <c r="EAE126" s="11"/>
      <c r="EAF126" s="11"/>
      <c r="EAG126" s="11"/>
      <c r="EAH126" s="11"/>
      <c r="EAI126" s="11"/>
      <c r="EAJ126" s="11"/>
      <c r="EAK126" s="11"/>
      <c r="EAL126" s="11"/>
      <c r="EAM126" s="11"/>
      <c r="EAN126" s="11"/>
      <c r="EAO126" s="11"/>
      <c r="EAP126" s="11"/>
      <c r="EAQ126" s="11"/>
      <c r="EAR126" s="11"/>
      <c r="EAS126" s="11"/>
      <c r="EAT126" s="11"/>
      <c r="EAU126" s="11"/>
      <c r="EAV126" s="11"/>
      <c r="EAW126" s="11"/>
      <c r="EAX126" s="11"/>
      <c r="EAY126" s="11"/>
      <c r="EAZ126" s="11"/>
      <c r="EBA126" s="11"/>
      <c r="EBB126" s="11"/>
      <c r="EBC126" s="11"/>
      <c r="EBD126" s="11"/>
      <c r="EBE126" s="11"/>
      <c r="EBF126" s="11"/>
      <c r="EBG126" s="11"/>
      <c r="EBH126" s="11"/>
      <c r="EBI126" s="11"/>
      <c r="EBJ126" s="11"/>
      <c r="EBK126" s="11"/>
      <c r="EBL126" s="11"/>
      <c r="EBM126" s="11"/>
      <c r="EBN126" s="11"/>
      <c r="EBO126" s="11"/>
      <c r="EBP126" s="11"/>
      <c r="EBQ126" s="11"/>
      <c r="EBR126" s="11"/>
      <c r="EBS126" s="11"/>
      <c r="EBT126" s="11"/>
      <c r="EBU126" s="11"/>
      <c r="EBV126" s="11"/>
      <c r="EBW126" s="11"/>
      <c r="EBX126" s="11"/>
      <c r="EBY126" s="11"/>
      <c r="EBZ126" s="11"/>
      <c r="ECA126" s="11"/>
      <c r="ECB126" s="11"/>
      <c r="ECC126" s="11"/>
      <c r="ECD126" s="11"/>
      <c r="ECE126" s="11"/>
      <c r="ECF126" s="11"/>
      <c r="ECG126" s="11"/>
      <c r="ECH126" s="11"/>
      <c r="ECI126" s="11"/>
      <c r="ECJ126" s="11"/>
      <c r="ECK126" s="11"/>
      <c r="ECL126" s="11"/>
      <c r="ECM126" s="11"/>
      <c r="ECN126" s="11"/>
      <c r="ECO126" s="11"/>
      <c r="ECP126" s="11"/>
      <c r="ECQ126" s="11"/>
      <c r="ECR126" s="11"/>
      <c r="ECS126" s="11"/>
      <c r="ECT126" s="11"/>
      <c r="ECU126" s="11"/>
      <c r="ECV126" s="11"/>
      <c r="ECW126" s="11"/>
      <c r="ECX126" s="11"/>
      <c r="ECY126" s="11"/>
      <c r="ECZ126" s="11"/>
      <c r="EDA126" s="11"/>
      <c r="EDB126" s="11"/>
      <c r="EDC126" s="11"/>
      <c r="EDD126" s="11"/>
      <c r="EDE126" s="11"/>
      <c r="EDF126" s="11"/>
      <c r="EDG126" s="11"/>
      <c r="EDH126" s="11"/>
      <c r="EDI126" s="11"/>
      <c r="EDJ126" s="11"/>
      <c r="EDK126" s="11"/>
      <c r="EDL126" s="11"/>
      <c r="EDM126" s="11"/>
      <c r="EDN126" s="11"/>
      <c r="EDO126" s="11"/>
      <c r="EDP126" s="11"/>
      <c r="EDQ126" s="11"/>
      <c r="EDR126" s="11"/>
      <c r="EDS126" s="11"/>
      <c r="EDT126" s="11"/>
      <c r="EDU126" s="11"/>
      <c r="EDV126" s="11"/>
      <c r="EDW126" s="11"/>
      <c r="EDX126" s="11"/>
      <c r="EDY126" s="11"/>
      <c r="EDZ126" s="11"/>
      <c r="EEA126" s="11"/>
      <c r="EEB126" s="11"/>
      <c r="EEC126" s="11"/>
      <c r="EED126" s="11"/>
      <c r="EEE126" s="11"/>
      <c r="EEF126" s="11"/>
      <c r="EEG126" s="11"/>
      <c r="EEH126" s="11"/>
      <c r="EEI126" s="11"/>
      <c r="EEJ126" s="11"/>
      <c r="EEK126" s="11"/>
      <c r="EEL126" s="11"/>
      <c r="EEM126" s="11"/>
      <c r="EEN126" s="11"/>
      <c r="EEO126" s="11"/>
      <c r="EEP126" s="11"/>
      <c r="EEQ126" s="11"/>
      <c r="EER126" s="11"/>
      <c r="EES126" s="11"/>
      <c r="EET126" s="11"/>
      <c r="EEU126" s="11"/>
      <c r="EEV126" s="11"/>
      <c r="EEW126" s="11"/>
      <c r="EEX126" s="11"/>
      <c r="EEY126" s="11"/>
      <c r="EEZ126" s="11"/>
      <c r="EFA126" s="11"/>
      <c r="EFB126" s="11"/>
      <c r="EFC126" s="11"/>
      <c r="EFD126" s="11"/>
      <c r="EFE126" s="11"/>
      <c r="EFF126" s="11"/>
      <c r="EFG126" s="11"/>
      <c r="EFH126" s="11"/>
      <c r="EFI126" s="11"/>
      <c r="EFJ126" s="11"/>
      <c r="EFK126" s="11"/>
      <c r="EFL126" s="11"/>
      <c r="EFM126" s="11"/>
      <c r="EFN126" s="11"/>
      <c r="EFO126" s="11"/>
      <c r="EFP126" s="11"/>
      <c r="EFQ126" s="11"/>
      <c r="EFR126" s="11"/>
      <c r="EFS126" s="11"/>
      <c r="EFT126" s="11"/>
      <c r="EFU126" s="11"/>
      <c r="EFV126" s="11"/>
      <c r="EFW126" s="11"/>
      <c r="EFX126" s="11"/>
      <c r="EFY126" s="11"/>
      <c r="EFZ126" s="11"/>
      <c r="EGA126" s="11"/>
      <c r="EGB126" s="11"/>
      <c r="EGC126" s="11"/>
      <c r="EGD126" s="11"/>
      <c r="EGE126" s="11"/>
      <c r="EGF126" s="11"/>
      <c r="EGG126" s="11"/>
      <c r="EGH126" s="11"/>
      <c r="EGI126" s="11"/>
      <c r="EGJ126" s="11"/>
      <c r="EGK126" s="11"/>
      <c r="EGL126" s="11"/>
      <c r="EGM126" s="11"/>
      <c r="EGN126" s="11"/>
      <c r="EGO126" s="11"/>
      <c r="EGP126" s="11"/>
      <c r="EGQ126" s="11"/>
      <c r="EGR126" s="11"/>
      <c r="EGS126" s="11"/>
      <c r="EGT126" s="11"/>
      <c r="EGU126" s="11"/>
      <c r="EGV126" s="11"/>
      <c r="EGW126" s="11"/>
      <c r="EGX126" s="11"/>
      <c r="EGY126" s="11"/>
      <c r="EGZ126" s="11"/>
      <c r="EHA126" s="11"/>
      <c r="EHB126" s="11"/>
      <c r="EHC126" s="11"/>
      <c r="EHD126" s="11"/>
      <c r="EHE126" s="11"/>
      <c r="EHF126" s="11"/>
      <c r="EHG126" s="11"/>
      <c r="EHH126" s="11"/>
      <c r="EHI126" s="11"/>
      <c r="EHJ126" s="11"/>
      <c r="EHK126" s="11"/>
      <c r="EHL126" s="11"/>
      <c r="EHM126" s="11"/>
      <c r="EHN126" s="11"/>
      <c r="EHO126" s="11"/>
      <c r="EHP126" s="11"/>
      <c r="EHQ126" s="11"/>
      <c r="EHR126" s="11"/>
      <c r="EHS126" s="11"/>
      <c r="EHT126" s="11"/>
      <c r="EHU126" s="11"/>
      <c r="EHV126" s="11"/>
      <c r="EHW126" s="11"/>
      <c r="EHX126" s="11"/>
      <c r="EHY126" s="11"/>
      <c r="EHZ126" s="11"/>
      <c r="EIA126" s="11"/>
      <c r="EIB126" s="11"/>
      <c r="EIC126" s="11"/>
      <c r="EID126" s="11"/>
      <c r="EIE126" s="11"/>
      <c r="EIF126" s="11"/>
      <c r="EIG126" s="11"/>
      <c r="EIH126" s="11"/>
      <c r="EII126" s="11"/>
      <c r="EIJ126" s="11"/>
      <c r="EIK126" s="11"/>
      <c r="EIL126" s="11"/>
      <c r="EIM126" s="11"/>
      <c r="EIN126" s="11"/>
      <c r="EIO126" s="11"/>
      <c r="EIP126" s="11"/>
      <c r="EIQ126" s="11"/>
      <c r="EIR126" s="11"/>
      <c r="EIS126" s="11"/>
      <c r="EIT126" s="11"/>
      <c r="EIU126" s="11"/>
      <c r="EIV126" s="11"/>
      <c r="EIW126" s="11"/>
      <c r="EIX126" s="11"/>
      <c r="EIY126" s="11"/>
      <c r="EIZ126" s="11"/>
      <c r="EJA126" s="11"/>
      <c r="EJB126" s="11"/>
      <c r="EJC126" s="11"/>
      <c r="EJD126" s="11"/>
      <c r="EJE126" s="11"/>
      <c r="EJF126" s="11"/>
      <c r="EJG126" s="11"/>
      <c r="EJH126" s="11"/>
      <c r="EJI126" s="11"/>
      <c r="EJJ126" s="11"/>
      <c r="EJK126" s="11"/>
      <c r="EJL126" s="11"/>
      <c r="EJM126" s="11"/>
      <c r="EJN126" s="11"/>
      <c r="EJO126" s="11"/>
      <c r="EJP126" s="11"/>
      <c r="EJQ126" s="11"/>
      <c r="EJR126" s="11"/>
      <c r="EJS126" s="11"/>
      <c r="EJT126" s="11"/>
      <c r="EJU126" s="11"/>
      <c r="EJV126" s="11"/>
      <c r="EJW126" s="11"/>
      <c r="EJX126" s="11"/>
      <c r="EJY126" s="11"/>
      <c r="EJZ126" s="11"/>
      <c r="EKA126" s="11"/>
      <c r="EKB126" s="11"/>
      <c r="EKC126" s="11"/>
      <c r="EKD126" s="11"/>
      <c r="EKE126" s="11"/>
      <c r="EKF126" s="11"/>
      <c r="EKG126" s="11"/>
      <c r="EKH126" s="11"/>
      <c r="EKI126" s="11"/>
      <c r="EKJ126" s="11"/>
      <c r="EKK126" s="11"/>
      <c r="EKL126" s="11"/>
      <c r="EKM126" s="11"/>
      <c r="EKN126" s="11"/>
      <c r="EKO126" s="11"/>
      <c r="EKP126" s="11"/>
      <c r="EKQ126" s="11"/>
      <c r="EKR126" s="11"/>
      <c r="EKS126" s="11"/>
      <c r="EKT126" s="11"/>
      <c r="EKU126" s="11"/>
      <c r="EKV126" s="11"/>
      <c r="EKW126" s="11"/>
      <c r="EKX126" s="11"/>
      <c r="EKY126" s="11"/>
      <c r="EKZ126" s="11"/>
      <c r="ELA126" s="11"/>
      <c r="ELB126" s="11"/>
      <c r="ELC126" s="11"/>
      <c r="ELD126" s="11"/>
      <c r="ELE126" s="11"/>
      <c r="ELF126" s="11"/>
      <c r="ELG126" s="11"/>
      <c r="ELH126" s="11"/>
      <c r="ELI126" s="11"/>
      <c r="ELJ126" s="11"/>
      <c r="ELK126" s="11"/>
      <c r="ELL126" s="11"/>
      <c r="ELM126" s="11"/>
      <c r="ELN126" s="11"/>
      <c r="ELO126" s="11"/>
      <c r="ELP126" s="11"/>
      <c r="ELQ126" s="11"/>
      <c r="ELR126" s="11"/>
      <c r="ELS126" s="11"/>
      <c r="ELT126" s="11"/>
      <c r="ELU126" s="11"/>
      <c r="ELV126" s="11"/>
      <c r="ELW126" s="11"/>
      <c r="ELX126" s="11"/>
      <c r="ELY126" s="11"/>
      <c r="ELZ126" s="11"/>
    </row>
    <row r="127" spans="1:346 1276:3718">
      <c r="A127" s="387"/>
      <c r="C127" s="166" t="s">
        <v>1023</v>
      </c>
      <c r="D127" s="223">
        <f t="shared" si="5"/>
        <v>0</v>
      </c>
      <c r="E127" s="88" t="s">
        <v>540</v>
      </c>
      <c r="F127" s="219"/>
      <c r="G127" s="92"/>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c r="HJ127" s="11"/>
      <c r="HK127" s="11"/>
      <c r="HL127" s="11"/>
      <c r="HM127" s="11"/>
      <c r="HN127" s="11"/>
      <c r="HO127" s="11"/>
      <c r="HP127" s="11"/>
      <c r="HQ127" s="11"/>
      <c r="HR127" s="11"/>
      <c r="HS127" s="11"/>
      <c r="HT127" s="11"/>
      <c r="HU127" s="11"/>
      <c r="HV127" s="11"/>
      <c r="HW127" s="11"/>
      <c r="HX127" s="11"/>
      <c r="HY127" s="11"/>
      <c r="HZ127" s="11"/>
      <c r="IA127" s="11"/>
      <c r="IB127" s="11"/>
      <c r="IC127" s="11"/>
      <c r="ID127" s="11"/>
      <c r="IE127" s="11"/>
      <c r="IF127" s="11"/>
      <c r="IG127" s="11"/>
      <c r="IH127" s="11"/>
      <c r="II127" s="11"/>
      <c r="IJ127" s="11"/>
      <c r="IK127" s="11"/>
      <c r="IL127" s="11"/>
      <c r="IM127" s="11"/>
      <c r="IN127" s="11"/>
      <c r="IO127" s="11"/>
      <c r="IP127" s="11"/>
      <c r="IQ127" s="11"/>
      <c r="IR127" s="11"/>
      <c r="IS127" s="11"/>
      <c r="IT127" s="11"/>
      <c r="IU127" s="11"/>
      <c r="IV127" s="11"/>
      <c r="IW127" s="11"/>
      <c r="IX127" s="11"/>
      <c r="IY127" s="11"/>
      <c r="IZ127" s="11"/>
      <c r="JA127" s="11"/>
      <c r="JB127" s="11"/>
      <c r="JC127" s="11"/>
      <c r="JD127" s="11"/>
      <c r="JE127" s="11"/>
      <c r="JF127" s="11"/>
      <c r="JG127" s="11"/>
      <c r="JH127" s="11"/>
      <c r="JI127" s="11"/>
      <c r="JJ127" s="11"/>
      <c r="JK127" s="11"/>
      <c r="JL127" s="11"/>
      <c r="JM127" s="11"/>
      <c r="JN127" s="11"/>
      <c r="JO127" s="11"/>
      <c r="JP127" s="11"/>
      <c r="JQ127" s="11"/>
      <c r="JR127" s="11"/>
      <c r="JS127" s="11"/>
      <c r="JT127" s="11"/>
      <c r="JU127" s="11"/>
      <c r="JV127" s="11"/>
      <c r="JW127" s="11"/>
      <c r="JX127" s="11"/>
      <c r="JY127" s="11"/>
      <c r="JZ127" s="11"/>
      <c r="KA127" s="11"/>
      <c r="KB127" s="11"/>
      <c r="KC127" s="11"/>
      <c r="KD127" s="11"/>
      <c r="KE127" s="11"/>
      <c r="KF127" s="11"/>
      <c r="KG127" s="11"/>
      <c r="KH127" s="11"/>
      <c r="KI127" s="11"/>
      <c r="KJ127" s="11"/>
      <c r="KK127" s="11"/>
      <c r="KL127" s="11"/>
      <c r="KM127" s="11"/>
      <c r="KN127" s="11"/>
      <c r="KO127" s="11"/>
      <c r="KP127" s="11"/>
      <c r="KQ127" s="11"/>
      <c r="KR127" s="11"/>
      <c r="KS127" s="11"/>
      <c r="KT127" s="11"/>
      <c r="KU127" s="11"/>
      <c r="KV127" s="11"/>
      <c r="KW127" s="11"/>
      <c r="KX127" s="11"/>
      <c r="KY127" s="11"/>
      <c r="KZ127" s="11"/>
      <c r="LA127" s="11"/>
      <c r="LB127" s="11"/>
      <c r="LC127" s="11"/>
      <c r="LD127" s="11"/>
      <c r="LE127" s="11"/>
      <c r="LF127" s="11"/>
      <c r="LG127" s="11"/>
      <c r="LH127" s="11"/>
      <c r="LI127" s="11"/>
      <c r="LJ127" s="11"/>
      <c r="LK127" s="11"/>
      <c r="LL127" s="11"/>
      <c r="LM127" s="11"/>
      <c r="LN127" s="11"/>
      <c r="LO127" s="11"/>
      <c r="LP127" s="11"/>
      <c r="LQ127" s="11"/>
      <c r="LR127" s="11"/>
      <c r="LS127" s="11"/>
      <c r="LT127" s="11"/>
      <c r="LU127" s="11"/>
      <c r="LV127" s="11"/>
      <c r="LW127" s="11"/>
      <c r="LX127" s="11"/>
      <c r="LY127" s="11"/>
      <c r="LZ127" s="11"/>
      <c r="MA127" s="11"/>
      <c r="MB127" s="11"/>
      <c r="MC127" s="11"/>
      <c r="MD127" s="11"/>
      <c r="ME127" s="11"/>
      <c r="MF127" s="11"/>
      <c r="MG127" s="11"/>
      <c r="MH127" s="11"/>
      <c r="AWB127" s="11"/>
      <c r="AWC127" s="11"/>
      <c r="AWD127" s="11"/>
      <c r="AWE127" s="11"/>
      <c r="AWF127" s="11"/>
      <c r="AWG127" s="11"/>
      <c r="AWH127" s="11"/>
      <c r="AWI127" s="11"/>
      <c r="AWJ127" s="11"/>
      <c r="AWK127" s="11"/>
      <c r="AWL127" s="11"/>
      <c r="AWM127" s="11"/>
      <c r="AWN127" s="11"/>
      <c r="AWO127" s="11"/>
      <c r="AWP127" s="11"/>
      <c r="AWQ127" s="11"/>
      <c r="AWR127" s="11"/>
      <c r="AWS127" s="11"/>
      <c r="AWT127" s="11"/>
      <c r="AWU127" s="11"/>
      <c r="AWV127" s="11"/>
      <c r="AWW127" s="11"/>
      <c r="AWX127" s="11"/>
      <c r="AWY127" s="11"/>
      <c r="AWZ127" s="11"/>
      <c r="AXA127" s="11"/>
      <c r="AXB127" s="11"/>
      <c r="AXC127" s="11"/>
      <c r="AXD127" s="11"/>
      <c r="AXE127" s="11"/>
      <c r="AXF127" s="11"/>
      <c r="AXG127" s="11"/>
      <c r="AXH127" s="11"/>
      <c r="AXI127" s="11"/>
      <c r="AXJ127" s="11"/>
      <c r="AXK127" s="11"/>
      <c r="AXL127" s="11"/>
      <c r="AXM127" s="11"/>
      <c r="AXN127" s="11"/>
      <c r="AXO127" s="11"/>
      <c r="AXP127" s="11"/>
      <c r="AXQ127" s="11"/>
      <c r="AXR127" s="11"/>
      <c r="AXS127" s="11"/>
      <c r="AXT127" s="11"/>
      <c r="AXU127" s="11"/>
      <c r="AXV127" s="11"/>
      <c r="AXW127" s="11"/>
      <c r="AXX127" s="11"/>
      <c r="AXY127" s="11"/>
      <c r="AXZ127" s="11"/>
      <c r="AYA127" s="11"/>
      <c r="AYB127" s="11"/>
      <c r="AYC127" s="11"/>
      <c r="AYD127" s="11"/>
      <c r="AYE127" s="11"/>
      <c r="AYF127" s="11"/>
      <c r="AYG127" s="11"/>
      <c r="AYH127" s="11"/>
      <c r="AYI127" s="11"/>
      <c r="AYJ127" s="11"/>
      <c r="AYK127" s="11"/>
      <c r="AYL127" s="11"/>
      <c r="AYM127" s="11"/>
      <c r="AYN127" s="11"/>
      <c r="AYO127" s="11"/>
      <c r="AYP127" s="11"/>
      <c r="AYQ127" s="11"/>
      <c r="AYR127" s="11"/>
      <c r="AYS127" s="11"/>
      <c r="AYT127" s="11"/>
      <c r="AYU127" s="11"/>
      <c r="AYV127" s="11"/>
      <c r="AYW127" s="11"/>
      <c r="AYX127" s="11"/>
      <c r="AYY127" s="11"/>
      <c r="AYZ127" s="11"/>
      <c r="AZA127" s="11"/>
      <c r="AZB127" s="11"/>
      <c r="AZC127" s="11"/>
      <c r="AZD127" s="11"/>
      <c r="AZE127" s="11"/>
      <c r="AZF127" s="11"/>
      <c r="AZG127" s="11"/>
      <c r="AZH127" s="11"/>
      <c r="AZI127" s="11"/>
      <c r="AZJ127" s="11"/>
      <c r="AZK127" s="11"/>
      <c r="AZL127" s="11"/>
      <c r="AZM127" s="11"/>
      <c r="AZN127" s="11"/>
      <c r="AZO127" s="11"/>
      <c r="AZP127" s="11"/>
      <c r="AZQ127" s="11"/>
      <c r="AZR127" s="11"/>
      <c r="AZS127" s="11"/>
      <c r="AZT127" s="11"/>
      <c r="AZU127" s="11"/>
      <c r="AZV127" s="11"/>
      <c r="AZW127" s="11"/>
      <c r="AZX127" s="11"/>
      <c r="AZY127" s="11"/>
      <c r="AZZ127" s="11"/>
      <c r="BAA127" s="11"/>
      <c r="BAB127" s="11"/>
      <c r="BAC127" s="11"/>
      <c r="BAD127" s="11"/>
      <c r="BAE127" s="11"/>
      <c r="BAF127" s="11"/>
      <c r="BAG127" s="11"/>
      <c r="BAH127" s="11"/>
      <c r="BAI127" s="11"/>
      <c r="BAJ127" s="11"/>
      <c r="BAK127" s="11"/>
      <c r="BAL127" s="11"/>
      <c r="BAM127" s="11"/>
      <c r="BAN127" s="11"/>
      <c r="BAO127" s="11"/>
      <c r="BAP127" s="11"/>
      <c r="BAQ127" s="11"/>
      <c r="BAR127" s="11"/>
      <c r="BAS127" s="11"/>
      <c r="BAT127" s="11"/>
      <c r="BAU127" s="11"/>
      <c r="BAV127" s="11"/>
      <c r="BAW127" s="11"/>
      <c r="BAX127" s="11"/>
      <c r="BAY127" s="11"/>
      <c r="BAZ127" s="11"/>
      <c r="BBA127" s="11"/>
      <c r="BBB127" s="11"/>
      <c r="BBC127" s="11"/>
      <c r="BBD127" s="11"/>
      <c r="BBE127" s="11"/>
      <c r="BBF127" s="11"/>
      <c r="BBG127" s="11"/>
      <c r="BBH127" s="11"/>
      <c r="BBI127" s="11"/>
      <c r="BBJ127" s="11"/>
      <c r="BBK127" s="11"/>
      <c r="BBL127" s="11"/>
      <c r="BBM127" s="11"/>
      <c r="BBN127" s="11"/>
      <c r="BBO127" s="11"/>
      <c r="BBP127" s="11"/>
      <c r="BBQ127" s="11"/>
      <c r="BBR127" s="11"/>
      <c r="BBS127" s="11"/>
      <c r="BBT127" s="11"/>
      <c r="BBU127" s="11"/>
      <c r="BBV127" s="11"/>
      <c r="BBW127" s="11"/>
      <c r="BBX127" s="11"/>
      <c r="BBY127" s="11"/>
      <c r="BBZ127" s="11"/>
      <c r="BCA127" s="11"/>
      <c r="BCB127" s="11"/>
      <c r="BCC127" s="11"/>
      <c r="BCD127" s="11"/>
      <c r="BCE127" s="11"/>
      <c r="BCF127" s="11"/>
      <c r="BCG127" s="11"/>
      <c r="BCH127" s="11"/>
      <c r="BCI127" s="11"/>
      <c r="BCJ127" s="11"/>
      <c r="BCK127" s="11"/>
      <c r="BCL127" s="11"/>
      <c r="BCM127" s="11"/>
      <c r="BCN127" s="11"/>
      <c r="BCO127" s="11"/>
      <c r="BCP127" s="11"/>
      <c r="BCQ127" s="11"/>
      <c r="BCR127" s="11"/>
      <c r="BCS127" s="11"/>
      <c r="BCT127" s="11"/>
      <c r="BCU127" s="11"/>
      <c r="BCV127" s="11"/>
      <c r="BCW127" s="11"/>
      <c r="BCX127" s="11"/>
      <c r="BCY127" s="11"/>
      <c r="BCZ127" s="11"/>
      <c r="BDA127" s="11"/>
      <c r="BDB127" s="11"/>
      <c r="BDC127" s="11"/>
      <c r="BDD127" s="11"/>
      <c r="BDE127" s="11"/>
      <c r="BDF127" s="11"/>
      <c r="BDG127" s="11"/>
      <c r="BDH127" s="11"/>
      <c r="BDI127" s="11"/>
      <c r="BDJ127" s="11"/>
      <c r="BDK127" s="11"/>
      <c r="BDL127" s="11"/>
      <c r="BDM127" s="11"/>
      <c r="BDN127" s="11"/>
      <c r="BDO127" s="11"/>
      <c r="BDP127" s="11"/>
      <c r="BDQ127" s="11"/>
      <c r="BDR127" s="11"/>
      <c r="BDS127" s="11"/>
      <c r="BDT127" s="11"/>
      <c r="BDU127" s="11"/>
      <c r="BDV127" s="11"/>
      <c r="BDW127" s="11"/>
      <c r="BDX127" s="11"/>
      <c r="BDY127" s="11"/>
      <c r="BDZ127" s="11"/>
      <c r="BEA127" s="11"/>
      <c r="BEB127" s="11"/>
      <c r="BEC127" s="11"/>
      <c r="BED127" s="11"/>
      <c r="BEE127" s="11"/>
      <c r="BEF127" s="11"/>
      <c r="BEG127" s="11"/>
      <c r="BEH127" s="11"/>
      <c r="BEI127" s="11"/>
      <c r="BEJ127" s="11"/>
      <c r="BEK127" s="11"/>
      <c r="BEL127" s="11"/>
      <c r="BEM127" s="11"/>
      <c r="BEN127" s="11"/>
      <c r="BEO127" s="11"/>
      <c r="BEP127" s="11"/>
      <c r="BEQ127" s="11"/>
      <c r="BER127" s="11"/>
      <c r="BES127" s="11"/>
      <c r="BET127" s="11"/>
      <c r="BEU127" s="11"/>
      <c r="BEV127" s="11"/>
      <c r="BEW127" s="11"/>
      <c r="BEX127" s="11"/>
      <c r="BEY127" s="11"/>
      <c r="BEZ127" s="11"/>
      <c r="BFA127" s="11"/>
      <c r="BFB127" s="11"/>
      <c r="BFC127" s="11"/>
      <c r="BFD127" s="11"/>
      <c r="BFE127" s="11"/>
      <c r="BFF127" s="11"/>
      <c r="BFG127" s="11"/>
      <c r="BFH127" s="11"/>
      <c r="BFI127" s="11"/>
      <c r="BFJ127" s="11"/>
      <c r="BFK127" s="11"/>
      <c r="BFL127" s="11"/>
      <c r="BFM127" s="11"/>
      <c r="BFN127" s="11"/>
      <c r="BFO127" s="11"/>
      <c r="BFP127" s="11"/>
      <c r="BFQ127" s="11"/>
      <c r="BFR127" s="11"/>
      <c r="BFS127" s="11"/>
      <c r="BFT127" s="11"/>
      <c r="BFU127" s="11"/>
      <c r="BFV127" s="11"/>
      <c r="BFW127" s="11"/>
      <c r="BFX127" s="11"/>
      <c r="BFY127" s="11"/>
      <c r="BFZ127" s="11"/>
      <c r="BGA127" s="11"/>
      <c r="BGB127" s="11"/>
      <c r="BGC127" s="11"/>
      <c r="BGD127" s="11"/>
      <c r="BGE127" s="11"/>
      <c r="BGF127" s="11"/>
      <c r="BGG127" s="11"/>
      <c r="BGH127" s="11"/>
      <c r="BGI127" s="11"/>
      <c r="BGJ127" s="11"/>
      <c r="BGK127" s="11"/>
      <c r="BGL127" s="11"/>
      <c r="BGM127" s="11"/>
      <c r="BGN127" s="11"/>
      <c r="BGO127" s="11"/>
      <c r="BGP127" s="11"/>
      <c r="BGQ127" s="11"/>
      <c r="BGR127" s="11"/>
      <c r="BGS127" s="11"/>
      <c r="BGT127" s="11"/>
      <c r="BGU127" s="11"/>
      <c r="BGV127" s="11"/>
      <c r="BGW127" s="11"/>
      <c r="BGX127" s="11"/>
      <c r="BGY127" s="11"/>
      <c r="BGZ127" s="11"/>
      <c r="BHA127" s="11"/>
      <c r="BHB127" s="11"/>
      <c r="BHC127" s="11"/>
      <c r="BHD127" s="11"/>
      <c r="BHE127" s="11"/>
      <c r="BHF127" s="11"/>
      <c r="BHG127" s="11"/>
      <c r="BHH127" s="11"/>
      <c r="BHI127" s="11"/>
      <c r="BHJ127" s="11"/>
      <c r="BHK127" s="11"/>
      <c r="BHL127" s="11"/>
      <c r="BHM127" s="11"/>
      <c r="BHN127" s="11"/>
      <c r="BHO127" s="11"/>
      <c r="BHP127" s="11"/>
      <c r="BHQ127" s="11"/>
      <c r="BHR127" s="11"/>
      <c r="BHS127" s="11"/>
      <c r="BHT127" s="11"/>
      <c r="BHU127" s="11"/>
      <c r="BHV127" s="11"/>
      <c r="BHW127" s="11"/>
      <c r="BHX127" s="11"/>
      <c r="BHY127" s="11"/>
      <c r="BHZ127" s="11"/>
      <c r="BIA127" s="11"/>
      <c r="BIB127" s="11"/>
      <c r="BIC127" s="11"/>
      <c r="BID127" s="11"/>
      <c r="BIE127" s="11"/>
      <c r="BIF127" s="11"/>
      <c r="BIG127" s="11"/>
      <c r="BIH127" s="11"/>
      <c r="BII127" s="11"/>
      <c r="BIJ127" s="11"/>
      <c r="BIK127" s="11"/>
      <c r="BIL127" s="11"/>
      <c r="BIM127" s="11"/>
      <c r="BIN127" s="11"/>
      <c r="BIO127" s="11"/>
      <c r="BIP127" s="11"/>
      <c r="BIQ127" s="11"/>
      <c r="BIR127" s="11"/>
      <c r="BIS127" s="11"/>
      <c r="BIT127" s="11"/>
      <c r="BIU127" s="11"/>
      <c r="BIV127" s="11"/>
      <c r="BIW127" s="11"/>
      <c r="BIX127" s="11"/>
      <c r="BIY127" s="11"/>
      <c r="BIZ127" s="11"/>
      <c r="BJA127" s="11"/>
      <c r="BJB127" s="11"/>
      <c r="BJC127" s="11"/>
      <c r="BJD127" s="11"/>
      <c r="BJE127" s="11"/>
      <c r="BJF127" s="11"/>
      <c r="BJG127" s="11"/>
      <c r="BJH127" s="11"/>
      <c r="BJI127" s="11"/>
      <c r="BJJ127" s="11"/>
      <c r="BJK127" s="11"/>
      <c r="BJL127" s="11"/>
      <c r="BJM127" s="11"/>
      <c r="BJN127" s="11"/>
      <c r="BJO127" s="11"/>
      <c r="BJP127" s="11"/>
      <c r="BJQ127" s="11"/>
      <c r="BJR127" s="11"/>
      <c r="BJS127" s="11"/>
      <c r="BJT127" s="11"/>
      <c r="BJU127" s="11"/>
      <c r="BJV127" s="11"/>
      <c r="BJW127" s="11"/>
      <c r="BJX127" s="11"/>
      <c r="BJY127" s="11"/>
      <c r="BJZ127" s="11"/>
      <c r="BKA127" s="11"/>
      <c r="BKB127" s="11"/>
      <c r="BKC127" s="11"/>
      <c r="BKD127" s="11"/>
      <c r="BKE127" s="11"/>
      <c r="BKF127" s="11"/>
      <c r="BKG127" s="11"/>
      <c r="BKH127" s="11"/>
      <c r="BKI127" s="11"/>
      <c r="BKJ127" s="11"/>
      <c r="BKK127" s="11"/>
      <c r="BKL127" s="11"/>
      <c r="BKM127" s="11"/>
      <c r="BKN127" s="11"/>
      <c r="BKO127" s="11"/>
      <c r="BKP127" s="11"/>
      <c r="BKQ127" s="11"/>
      <c r="BKR127" s="11"/>
      <c r="BKS127" s="11"/>
      <c r="BKT127" s="11"/>
      <c r="BKU127" s="11"/>
      <c r="BKV127" s="11"/>
      <c r="BKW127" s="11"/>
      <c r="BKX127" s="11"/>
      <c r="BKY127" s="11"/>
      <c r="BKZ127" s="11"/>
      <c r="BLA127" s="11"/>
      <c r="BLB127" s="11"/>
      <c r="BLC127" s="11"/>
      <c r="BLD127" s="11"/>
      <c r="BLE127" s="11"/>
      <c r="BLF127" s="11"/>
      <c r="BLG127" s="11"/>
      <c r="BLH127" s="11"/>
      <c r="BLI127" s="11"/>
      <c r="BLJ127" s="11"/>
      <c r="BLK127" s="11"/>
      <c r="BLL127" s="11"/>
      <c r="BLM127" s="11"/>
      <c r="BLN127" s="11"/>
      <c r="BLO127" s="11"/>
      <c r="BLP127" s="11"/>
      <c r="BLQ127" s="11"/>
      <c r="BLR127" s="11"/>
      <c r="BLS127" s="11"/>
      <c r="BLT127" s="11"/>
      <c r="BLU127" s="11"/>
      <c r="BLV127" s="11"/>
      <c r="BLW127" s="11"/>
      <c r="BLX127" s="11"/>
      <c r="BLY127" s="11"/>
      <c r="BLZ127" s="11"/>
      <c r="BMA127" s="11"/>
      <c r="BMB127" s="11"/>
      <c r="BMC127" s="11"/>
      <c r="BMD127" s="11"/>
      <c r="BME127" s="11"/>
      <c r="BMF127" s="11"/>
      <c r="BMG127" s="11"/>
      <c r="BMH127" s="11"/>
      <c r="BMI127" s="11"/>
      <c r="BMJ127" s="11"/>
      <c r="BMK127" s="11"/>
      <c r="BML127" s="11"/>
      <c r="BMM127" s="11"/>
      <c r="BMN127" s="11"/>
      <c r="BMO127" s="11"/>
      <c r="BMP127" s="11"/>
      <c r="BMQ127" s="11"/>
      <c r="BMR127" s="11"/>
      <c r="BMS127" s="11"/>
      <c r="BMT127" s="11"/>
      <c r="BMU127" s="11"/>
      <c r="BMV127" s="11"/>
      <c r="BMW127" s="11"/>
      <c r="BMX127" s="11"/>
      <c r="BMY127" s="11"/>
      <c r="BMZ127" s="11"/>
      <c r="BNA127" s="11"/>
      <c r="BNB127" s="11"/>
      <c r="BNC127" s="11"/>
      <c r="BND127" s="11"/>
      <c r="BNE127" s="11"/>
      <c r="BNF127" s="11"/>
      <c r="BNG127" s="11"/>
      <c r="BNH127" s="11"/>
      <c r="BNI127" s="11"/>
      <c r="BNJ127" s="11"/>
      <c r="BNK127" s="11"/>
      <c r="BNL127" s="11"/>
      <c r="BNM127" s="11"/>
      <c r="BNN127" s="11"/>
      <c r="BNO127" s="11"/>
      <c r="BNP127" s="11"/>
      <c r="BNQ127" s="11"/>
      <c r="BNR127" s="11"/>
      <c r="BNS127" s="11"/>
      <c r="BNT127" s="11"/>
      <c r="BNU127" s="11"/>
      <c r="BNV127" s="11"/>
      <c r="BNW127" s="11"/>
      <c r="BNX127" s="11"/>
      <c r="BNY127" s="11"/>
      <c r="BNZ127" s="11"/>
      <c r="BOA127" s="11"/>
      <c r="BOB127" s="11"/>
      <c r="BOC127" s="11"/>
      <c r="BOD127" s="11"/>
      <c r="BOE127" s="11"/>
      <c r="BOF127" s="11"/>
      <c r="BOG127" s="11"/>
      <c r="BOH127" s="11"/>
      <c r="BOI127" s="11"/>
      <c r="BOJ127" s="11"/>
      <c r="BOK127" s="11"/>
      <c r="BOL127" s="11"/>
      <c r="BOM127" s="11"/>
      <c r="BON127" s="11"/>
      <c r="BOO127" s="11"/>
      <c r="BOP127" s="11"/>
      <c r="BOQ127" s="11"/>
      <c r="BOR127" s="11"/>
      <c r="BOS127" s="11"/>
      <c r="BOT127" s="11"/>
      <c r="BOU127" s="11"/>
      <c r="BOV127" s="11"/>
      <c r="BOW127" s="11"/>
      <c r="BOX127" s="11"/>
      <c r="BOY127" s="11"/>
      <c r="BOZ127" s="11"/>
      <c r="BPA127" s="11"/>
      <c r="BPB127" s="11"/>
      <c r="BPC127" s="11"/>
      <c r="BPD127" s="11"/>
      <c r="BPE127" s="11"/>
      <c r="BPF127" s="11"/>
      <c r="BPG127" s="11"/>
      <c r="BPH127" s="11"/>
      <c r="BPI127" s="11"/>
      <c r="BPJ127" s="11"/>
      <c r="BPK127" s="11"/>
      <c r="BPL127" s="11"/>
      <c r="BPM127" s="11"/>
      <c r="BPN127" s="11"/>
      <c r="BPO127" s="11"/>
      <c r="BPP127" s="11"/>
      <c r="BPQ127" s="11"/>
      <c r="BPR127" s="11"/>
      <c r="BPS127" s="11"/>
      <c r="BPT127" s="11"/>
      <c r="BPU127" s="11"/>
      <c r="BPV127" s="11"/>
      <c r="BPW127" s="11"/>
      <c r="BPX127" s="11"/>
      <c r="BPY127" s="11"/>
      <c r="BPZ127" s="11"/>
      <c r="BQA127" s="11"/>
      <c r="BQB127" s="11"/>
      <c r="BQC127" s="11"/>
      <c r="BQD127" s="11"/>
      <c r="BQE127" s="11"/>
      <c r="BQF127" s="11"/>
      <c r="BQG127" s="11"/>
      <c r="BQH127" s="11"/>
      <c r="BQI127" s="11"/>
      <c r="BQJ127" s="11"/>
      <c r="BQK127" s="11"/>
      <c r="BQL127" s="11"/>
      <c r="BQM127" s="11"/>
      <c r="BQN127" s="11"/>
      <c r="BQO127" s="11"/>
      <c r="BQP127" s="11"/>
      <c r="BQQ127" s="11"/>
      <c r="BQR127" s="11"/>
      <c r="BQS127" s="11"/>
      <c r="BQT127" s="11"/>
      <c r="BQU127" s="11"/>
      <c r="BQV127" s="11"/>
      <c r="BQW127" s="11"/>
      <c r="BQX127" s="11"/>
      <c r="BQY127" s="11"/>
      <c r="BQZ127" s="11"/>
      <c r="BRA127" s="11"/>
      <c r="BRB127" s="11"/>
      <c r="BRC127" s="11"/>
      <c r="BRD127" s="11"/>
      <c r="BRE127" s="11"/>
      <c r="BRF127" s="11"/>
      <c r="BRG127" s="11"/>
      <c r="BRH127" s="11"/>
      <c r="BRI127" s="11"/>
      <c r="BRJ127" s="11"/>
      <c r="BRK127" s="11"/>
      <c r="BRL127" s="11"/>
      <c r="BRM127" s="11"/>
      <c r="BRN127" s="11"/>
      <c r="BRO127" s="11"/>
      <c r="BRP127" s="11"/>
      <c r="BRQ127" s="11"/>
      <c r="BRR127" s="11"/>
      <c r="BRS127" s="11"/>
      <c r="BRT127" s="11"/>
      <c r="BRU127" s="11"/>
      <c r="BRV127" s="11"/>
      <c r="BRW127" s="11"/>
      <c r="BRX127" s="11"/>
      <c r="BRY127" s="11"/>
      <c r="BRZ127" s="11"/>
      <c r="BSA127" s="11"/>
      <c r="BSB127" s="11"/>
      <c r="BSC127" s="11"/>
      <c r="BSD127" s="11"/>
      <c r="BSE127" s="11"/>
      <c r="BSF127" s="11"/>
      <c r="BSG127" s="11"/>
      <c r="BSH127" s="11"/>
      <c r="BSI127" s="11"/>
      <c r="BSJ127" s="11"/>
      <c r="BSK127" s="11"/>
      <c r="BSL127" s="11"/>
      <c r="BSM127" s="11"/>
      <c r="BSN127" s="11"/>
      <c r="BSO127" s="11"/>
      <c r="BSP127" s="11"/>
      <c r="BSQ127" s="11"/>
      <c r="BSR127" s="11"/>
      <c r="BSS127" s="11"/>
      <c r="BST127" s="11"/>
      <c r="BSU127" s="11"/>
      <c r="BSV127" s="11"/>
      <c r="BSW127" s="11"/>
      <c r="BSX127" s="11"/>
      <c r="BSY127" s="11"/>
      <c r="BSZ127" s="11"/>
      <c r="BTA127" s="11"/>
      <c r="BTB127" s="11"/>
      <c r="BTC127" s="11"/>
      <c r="BTD127" s="11"/>
      <c r="BTE127" s="11"/>
      <c r="BTF127" s="11"/>
      <c r="BTG127" s="11"/>
      <c r="BTH127" s="11"/>
      <c r="BTI127" s="11"/>
      <c r="BTJ127" s="11"/>
      <c r="BTK127" s="11"/>
      <c r="BTL127" s="11"/>
      <c r="BTM127" s="11"/>
      <c r="BTN127" s="11"/>
      <c r="BTO127" s="11"/>
      <c r="BTP127" s="11"/>
      <c r="BTQ127" s="11"/>
      <c r="BTR127" s="11"/>
      <c r="BTS127" s="11"/>
      <c r="BTT127" s="11"/>
      <c r="BTU127" s="11"/>
      <c r="BTV127" s="11"/>
      <c r="BTW127" s="11"/>
      <c r="BTX127" s="11"/>
      <c r="BTY127" s="11"/>
      <c r="BTZ127" s="11"/>
      <c r="BUA127" s="11"/>
      <c r="BUB127" s="11"/>
      <c r="BUC127" s="11"/>
      <c r="BUD127" s="11"/>
      <c r="BUE127" s="11"/>
      <c r="BUF127" s="11"/>
      <c r="BUG127" s="11"/>
      <c r="BUH127" s="11"/>
      <c r="BUI127" s="11"/>
      <c r="BUJ127" s="11"/>
      <c r="BUK127" s="11"/>
      <c r="BUL127" s="11"/>
      <c r="BUM127" s="11"/>
      <c r="BUN127" s="11"/>
      <c r="BUO127" s="11"/>
      <c r="BUP127" s="11"/>
      <c r="BUQ127" s="11"/>
      <c r="BUR127" s="11"/>
      <c r="BUS127" s="11"/>
      <c r="BUT127" s="11"/>
      <c r="BUU127" s="11"/>
      <c r="BUV127" s="11"/>
      <c r="BUW127" s="11"/>
      <c r="BUX127" s="11"/>
      <c r="BUY127" s="11"/>
      <c r="BUZ127" s="11"/>
      <c r="BVA127" s="11"/>
      <c r="BVB127" s="11"/>
      <c r="BVC127" s="11"/>
      <c r="BVD127" s="11"/>
      <c r="BVE127" s="11"/>
      <c r="BVF127" s="11"/>
      <c r="BVG127" s="11"/>
      <c r="BVH127" s="11"/>
      <c r="BVI127" s="11"/>
      <c r="BVJ127" s="11"/>
      <c r="BVK127" s="11"/>
      <c r="BVL127" s="11"/>
      <c r="BVM127" s="11"/>
      <c r="BVN127" s="11"/>
      <c r="BVO127" s="11"/>
      <c r="BVP127" s="11"/>
      <c r="BVQ127" s="11"/>
      <c r="BVR127" s="11"/>
      <c r="BVS127" s="11"/>
      <c r="BVT127" s="11"/>
      <c r="BVU127" s="11"/>
      <c r="BVV127" s="11"/>
      <c r="BVW127" s="11"/>
      <c r="BVX127" s="11"/>
      <c r="BVY127" s="11"/>
      <c r="BVZ127" s="11"/>
      <c r="BWA127" s="11"/>
      <c r="BWB127" s="11"/>
      <c r="BWC127" s="11"/>
      <c r="BWD127" s="11"/>
      <c r="BWE127" s="11"/>
      <c r="BWF127" s="11"/>
      <c r="BWG127" s="11"/>
      <c r="BWH127" s="11"/>
      <c r="BWI127" s="11"/>
      <c r="BWJ127" s="11"/>
      <c r="BWK127" s="11"/>
      <c r="BWL127" s="11"/>
      <c r="BWM127" s="11"/>
      <c r="BWN127" s="11"/>
      <c r="BWO127" s="11"/>
      <c r="BWP127" s="11"/>
      <c r="BWQ127" s="11"/>
      <c r="BWR127" s="11"/>
      <c r="BWS127" s="11"/>
      <c r="BWT127" s="11"/>
      <c r="BWU127" s="11"/>
      <c r="BWV127" s="11"/>
      <c r="BWW127" s="11"/>
      <c r="BWX127" s="11"/>
      <c r="BWY127" s="11"/>
      <c r="BWZ127" s="11"/>
      <c r="BXA127" s="11"/>
      <c r="BXB127" s="11"/>
      <c r="BXC127" s="11"/>
      <c r="BXD127" s="11"/>
      <c r="BXE127" s="11"/>
      <c r="BXF127" s="11"/>
      <c r="BXG127" s="11"/>
      <c r="BXH127" s="11"/>
      <c r="BXI127" s="11"/>
      <c r="BXJ127" s="11"/>
      <c r="BXK127" s="11"/>
      <c r="BXL127" s="11"/>
      <c r="BXM127" s="11"/>
      <c r="BXN127" s="11"/>
      <c r="BXO127" s="11"/>
      <c r="BXP127" s="11"/>
      <c r="BXQ127" s="11"/>
      <c r="BXR127" s="11"/>
      <c r="BXS127" s="11"/>
      <c r="BXT127" s="11"/>
      <c r="BXU127" s="11"/>
      <c r="BXV127" s="11"/>
      <c r="BXW127" s="11"/>
      <c r="BXX127" s="11"/>
      <c r="BXY127" s="11"/>
      <c r="BXZ127" s="11"/>
      <c r="BYA127" s="11"/>
      <c r="BYB127" s="11"/>
      <c r="BYC127" s="11"/>
      <c r="BYD127" s="11"/>
      <c r="BYE127" s="11"/>
      <c r="BYF127" s="11"/>
      <c r="BYG127" s="11"/>
      <c r="BYH127" s="11"/>
      <c r="BYI127" s="11"/>
      <c r="BYJ127" s="11"/>
      <c r="BYK127" s="11"/>
      <c r="BYL127" s="11"/>
      <c r="BYM127" s="11"/>
      <c r="BYN127" s="11"/>
      <c r="BYO127" s="11"/>
      <c r="BYP127" s="11"/>
      <c r="BYQ127" s="11"/>
      <c r="BYR127" s="11"/>
      <c r="BYS127" s="11"/>
      <c r="BYT127" s="11"/>
      <c r="BYU127" s="11"/>
      <c r="BYV127" s="11"/>
      <c r="BYW127" s="11"/>
      <c r="BYX127" s="11"/>
      <c r="BYY127" s="11"/>
      <c r="BYZ127" s="11"/>
      <c r="BZA127" s="11"/>
      <c r="BZB127" s="11"/>
      <c r="BZC127" s="11"/>
      <c r="BZD127" s="11"/>
      <c r="BZE127" s="11"/>
      <c r="BZF127" s="11"/>
      <c r="BZG127" s="11"/>
      <c r="BZH127" s="11"/>
      <c r="BZI127" s="11"/>
      <c r="BZJ127" s="11"/>
      <c r="BZK127" s="11"/>
      <c r="BZL127" s="11"/>
      <c r="BZM127" s="11"/>
      <c r="BZN127" s="11"/>
      <c r="BZO127" s="11"/>
      <c r="BZP127" s="11"/>
      <c r="BZQ127" s="11"/>
      <c r="BZR127" s="11"/>
      <c r="BZS127" s="11"/>
      <c r="BZT127" s="11"/>
      <c r="BZU127" s="11"/>
      <c r="BZV127" s="11"/>
      <c r="BZW127" s="11"/>
      <c r="BZX127" s="11"/>
      <c r="BZY127" s="11"/>
      <c r="BZZ127" s="11"/>
      <c r="CAA127" s="11"/>
      <c r="CAB127" s="11"/>
      <c r="CAC127" s="11"/>
      <c r="CAD127" s="11"/>
      <c r="CAE127" s="11"/>
      <c r="CAF127" s="11"/>
      <c r="CAG127" s="11"/>
      <c r="CAH127" s="11"/>
      <c r="CAI127" s="11"/>
      <c r="CAJ127" s="11"/>
      <c r="CAK127" s="11"/>
      <c r="CAL127" s="11"/>
      <c r="CAM127" s="11"/>
      <c r="CAN127" s="11"/>
      <c r="CAO127" s="11"/>
      <c r="CAP127" s="11"/>
      <c r="CAQ127" s="11"/>
      <c r="CAR127" s="11"/>
      <c r="CAS127" s="11"/>
      <c r="CAT127" s="11"/>
      <c r="CAU127" s="11"/>
      <c r="CAV127" s="11"/>
      <c r="CAW127" s="11"/>
      <c r="CAX127" s="11"/>
      <c r="CAY127" s="11"/>
      <c r="CAZ127" s="11"/>
      <c r="CBA127" s="11"/>
      <c r="CBB127" s="11"/>
      <c r="CBC127" s="11"/>
      <c r="CBD127" s="11"/>
      <c r="CBE127" s="11"/>
      <c r="CBF127" s="11"/>
      <c r="CBG127" s="11"/>
      <c r="CBH127" s="11"/>
      <c r="CBI127" s="11"/>
      <c r="CBJ127" s="11"/>
      <c r="CBK127" s="11"/>
      <c r="CBL127" s="11"/>
      <c r="CBM127" s="11"/>
      <c r="CBN127" s="11"/>
      <c r="CBO127" s="11"/>
      <c r="CBP127" s="11"/>
      <c r="CBQ127" s="11"/>
      <c r="CBR127" s="11"/>
      <c r="CBS127" s="11"/>
      <c r="CBT127" s="11"/>
      <c r="CBU127" s="11"/>
      <c r="CBV127" s="11"/>
      <c r="CBW127" s="11"/>
      <c r="CBX127" s="11"/>
      <c r="CBY127" s="11"/>
      <c r="CBZ127" s="11"/>
      <c r="CCA127" s="11"/>
      <c r="CCB127" s="11"/>
      <c r="CCC127" s="11"/>
      <c r="CCD127" s="11"/>
      <c r="CCE127" s="11"/>
      <c r="CCF127" s="11"/>
      <c r="CCG127" s="11"/>
      <c r="CCH127" s="11"/>
      <c r="CCI127" s="11"/>
      <c r="CCJ127" s="11"/>
      <c r="CCK127" s="11"/>
      <c r="CCL127" s="11"/>
      <c r="CCM127" s="11"/>
      <c r="CCN127" s="11"/>
      <c r="CCO127" s="11"/>
      <c r="CCP127" s="11"/>
      <c r="CCQ127" s="11"/>
      <c r="CCR127" s="11"/>
      <c r="CCS127" s="11"/>
      <c r="CCT127" s="11"/>
      <c r="CCU127" s="11"/>
      <c r="CCV127" s="11"/>
      <c r="CCW127" s="11"/>
      <c r="CCX127" s="11"/>
      <c r="CCY127" s="11"/>
      <c r="CCZ127" s="11"/>
      <c r="CDA127" s="11"/>
      <c r="CDB127" s="11"/>
      <c r="CDC127" s="11"/>
      <c r="CDD127" s="11"/>
      <c r="CDE127" s="11"/>
      <c r="CDF127" s="11"/>
      <c r="CDG127" s="11"/>
      <c r="CDH127" s="11"/>
      <c r="CDI127" s="11"/>
      <c r="CDJ127" s="11"/>
      <c r="CDK127" s="11"/>
      <c r="CDL127" s="11"/>
      <c r="CDM127" s="11"/>
      <c r="CDN127" s="11"/>
      <c r="CDO127" s="11"/>
      <c r="CDP127" s="11"/>
      <c r="CDQ127" s="11"/>
      <c r="CDR127" s="11"/>
      <c r="CDS127" s="11"/>
      <c r="CDT127" s="11"/>
      <c r="CDU127" s="11"/>
      <c r="CDV127" s="11"/>
      <c r="CDW127" s="11"/>
      <c r="CDX127" s="11"/>
      <c r="CDY127" s="11"/>
      <c r="CDZ127" s="11"/>
      <c r="CEA127" s="11"/>
      <c r="CEB127" s="11"/>
      <c r="CEC127" s="11"/>
      <c r="CED127" s="11"/>
      <c r="CEE127" s="11"/>
      <c r="CEF127" s="11"/>
      <c r="CEG127" s="11"/>
      <c r="CEH127" s="11"/>
      <c r="CEI127" s="11"/>
      <c r="CEJ127" s="11"/>
      <c r="CEK127" s="11"/>
      <c r="CEL127" s="11"/>
      <c r="CEM127" s="11"/>
      <c r="CEN127" s="11"/>
      <c r="CEO127" s="11"/>
      <c r="CEP127" s="11"/>
      <c r="CEQ127" s="11"/>
      <c r="CER127" s="11"/>
      <c r="CES127" s="11"/>
      <c r="CET127" s="11"/>
      <c r="CEU127" s="11"/>
      <c r="CEV127" s="11"/>
      <c r="CEW127" s="11"/>
      <c r="CEX127" s="11"/>
      <c r="CEY127" s="11"/>
      <c r="CEZ127" s="11"/>
      <c r="CFA127" s="11"/>
      <c r="CFB127" s="11"/>
      <c r="CFC127" s="11"/>
      <c r="CFD127" s="11"/>
      <c r="CFE127" s="11"/>
      <c r="CFF127" s="11"/>
      <c r="CFG127" s="11"/>
      <c r="CFH127" s="11"/>
      <c r="CFI127" s="11"/>
      <c r="CFJ127" s="11"/>
      <c r="CFK127" s="11"/>
      <c r="CFL127" s="11"/>
      <c r="CFM127" s="11"/>
      <c r="CFN127" s="11"/>
      <c r="CFO127" s="11"/>
      <c r="CFP127" s="11"/>
      <c r="CFQ127" s="11"/>
      <c r="CFR127" s="11"/>
      <c r="CFS127" s="11"/>
      <c r="CFT127" s="11"/>
      <c r="CFU127" s="11"/>
      <c r="CFV127" s="11"/>
      <c r="CFW127" s="11"/>
      <c r="CFX127" s="11"/>
      <c r="CFY127" s="11"/>
      <c r="CFZ127" s="11"/>
      <c r="CGA127" s="11"/>
      <c r="CGB127" s="11"/>
      <c r="CGC127" s="11"/>
      <c r="CGD127" s="11"/>
      <c r="CGE127" s="11"/>
      <c r="CGF127" s="11"/>
      <c r="CGG127" s="11"/>
      <c r="CGH127" s="11"/>
      <c r="CGI127" s="11"/>
      <c r="CGJ127" s="11"/>
      <c r="CGK127" s="11"/>
      <c r="CGL127" s="11"/>
      <c r="CGM127" s="11"/>
      <c r="CGN127" s="11"/>
      <c r="CGO127" s="11"/>
      <c r="CGP127" s="11"/>
      <c r="CGQ127" s="11"/>
      <c r="CGR127" s="11"/>
      <c r="CGS127" s="11"/>
      <c r="CGT127" s="11"/>
      <c r="CGU127" s="11"/>
      <c r="CGV127" s="11"/>
      <c r="CGW127" s="11"/>
      <c r="CGX127" s="11"/>
      <c r="CGY127" s="11"/>
      <c r="CGZ127" s="11"/>
      <c r="CHA127" s="11"/>
      <c r="CHB127" s="11"/>
      <c r="CHC127" s="11"/>
      <c r="CHD127" s="11"/>
      <c r="CHE127" s="11"/>
      <c r="CHF127" s="11"/>
      <c r="CHG127" s="11"/>
      <c r="CHH127" s="11"/>
      <c r="CHI127" s="11"/>
      <c r="CHJ127" s="11"/>
      <c r="CHK127" s="11"/>
      <c r="CHL127" s="11"/>
      <c r="CHM127" s="11"/>
      <c r="CHN127" s="11"/>
      <c r="CHO127" s="11"/>
      <c r="CHP127" s="11"/>
      <c r="CHQ127" s="11"/>
      <c r="CHR127" s="11"/>
      <c r="CHS127" s="11"/>
      <c r="CHT127" s="11"/>
      <c r="CHU127" s="11"/>
      <c r="CHV127" s="11"/>
      <c r="CHW127" s="11"/>
      <c r="CHX127" s="11"/>
      <c r="CHY127" s="11"/>
      <c r="CHZ127" s="11"/>
      <c r="CIA127" s="11"/>
      <c r="CIB127" s="11"/>
      <c r="CIC127" s="11"/>
      <c r="CID127" s="11"/>
      <c r="CIE127" s="11"/>
      <c r="CIF127" s="11"/>
      <c r="CIG127" s="11"/>
      <c r="CIH127" s="11"/>
      <c r="CII127" s="11"/>
      <c r="CIJ127" s="11"/>
      <c r="CIK127" s="11"/>
      <c r="CIL127" s="11"/>
      <c r="CIM127" s="11"/>
      <c r="CIN127" s="11"/>
      <c r="CIO127" s="11"/>
      <c r="CIP127" s="11"/>
      <c r="CIQ127" s="11"/>
      <c r="CIR127" s="11"/>
      <c r="CIS127" s="11"/>
      <c r="CIT127" s="11"/>
      <c r="CIU127" s="11"/>
      <c r="CIV127" s="11"/>
      <c r="CIW127" s="11"/>
      <c r="CIX127" s="11"/>
      <c r="CIY127" s="11"/>
      <c r="CIZ127" s="11"/>
      <c r="CJA127" s="11"/>
      <c r="CJB127" s="11"/>
      <c r="CJC127" s="11"/>
      <c r="CJD127" s="11"/>
      <c r="CJE127" s="11"/>
      <c r="CJF127" s="11"/>
      <c r="CJG127" s="11"/>
      <c r="CJH127" s="11"/>
      <c r="CJI127" s="11"/>
      <c r="CJJ127" s="11"/>
      <c r="CJK127" s="11"/>
      <c r="CJL127" s="11"/>
      <c r="CJM127" s="11"/>
      <c r="CJN127" s="11"/>
      <c r="CJO127" s="11"/>
      <c r="CJP127" s="11"/>
      <c r="CJQ127" s="11"/>
      <c r="CJR127" s="11"/>
      <c r="CJS127" s="11"/>
      <c r="CJT127" s="11"/>
      <c r="CJU127" s="11"/>
      <c r="CJV127" s="11"/>
      <c r="CJW127" s="11"/>
      <c r="CJX127" s="11"/>
      <c r="CJY127" s="11"/>
      <c r="CJZ127" s="11"/>
      <c r="CKA127" s="11"/>
      <c r="CKB127" s="11"/>
      <c r="CKC127" s="11"/>
      <c r="CKD127" s="11"/>
      <c r="CKE127" s="11"/>
      <c r="CKF127" s="11"/>
      <c r="CKG127" s="11"/>
      <c r="CKH127" s="11"/>
      <c r="CKI127" s="11"/>
      <c r="CKJ127" s="11"/>
      <c r="CKK127" s="11"/>
      <c r="CKL127" s="11"/>
      <c r="CKM127" s="11"/>
      <c r="CKN127" s="11"/>
      <c r="CKO127" s="11"/>
      <c r="CKP127" s="11"/>
      <c r="CKQ127" s="11"/>
      <c r="CKR127" s="11"/>
      <c r="CKS127" s="11"/>
      <c r="CKT127" s="11"/>
      <c r="CKU127" s="11"/>
      <c r="CKV127" s="11"/>
      <c r="CKW127" s="11"/>
      <c r="CKX127" s="11"/>
      <c r="CKY127" s="11"/>
      <c r="CKZ127" s="11"/>
      <c r="CLA127" s="11"/>
      <c r="CLB127" s="11"/>
      <c r="CLC127" s="11"/>
      <c r="CLD127" s="11"/>
      <c r="CLE127" s="11"/>
      <c r="CLF127" s="11"/>
      <c r="CLG127" s="11"/>
      <c r="CLH127" s="11"/>
      <c r="CLI127" s="11"/>
      <c r="CLJ127" s="11"/>
      <c r="CLK127" s="11"/>
      <c r="CLL127" s="11"/>
      <c r="CLM127" s="11"/>
      <c r="CLN127" s="11"/>
      <c r="CLO127" s="11"/>
      <c r="CLP127" s="11"/>
      <c r="CLQ127" s="11"/>
      <c r="CLR127" s="11"/>
      <c r="CLS127" s="11"/>
      <c r="CLT127" s="11"/>
      <c r="CLU127" s="11"/>
      <c r="CLV127" s="11"/>
      <c r="CLW127" s="11"/>
      <c r="CLX127" s="11"/>
      <c r="CLY127" s="11"/>
      <c r="CLZ127" s="11"/>
      <c r="CMA127" s="11"/>
      <c r="CMB127" s="11"/>
      <c r="CMC127" s="11"/>
      <c r="CMD127" s="11"/>
      <c r="CME127" s="11"/>
      <c r="CMF127" s="11"/>
      <c r="CMG127" s="11"/>
      <c r="CMH127" s="11"/>
      <c r="CMI127" s="11"/>
      <c r="CMJ127" s="11"/>
      <c r="CMK127" s="11"/>
      <c r="CML127" s="11"/>
      <c r="CMM127" s="11"/>
      <c r="CMN127" s="11"/>
      <c r="CMO127" s="11"/>
      <c r="CMP127" s="11"/>
      <c r="CMQ127" s="11"/>
      <c r="CMR127" s="11"/>
      <c r="CMS127" s="11"/>
      <c r="CMT127" s="11"/>
      <c r="CMU127" s="11"/>
      <c r="CMV127" s="11"/>
      <c r="CMW127" s="11"/>
      <c r="CMX127" s="11"/>
      <c r="CMY127" s="11"/>
      <c r="CMZ127" s="11"/>
      <c r="CNA127" s="11"/>
      <c r="CNB127" s="11"/>
      <c r="CNC127" s="11"/>
      <c r="CND127" s="11"/>
      <c r="CNE127" s="11"/>
      <c r="CNF127" s="11"/>
      <c r="CNG127" s="11"/>
      <c r="CNH127" s="11"/>
      <c r="CNI127" s="11"/>
      <c r="CNJ127" s="11"/>
      <c r="CNK127" s="11"/>
      <c r="CNL127" s="11"/>
      <c r="CNM127" s="11"/>
      <c r="CNN127" s="11"/>
      <c r="CNO127" s="11"/>
      <c r="CNP127" s="11"/>
      <c r="CNQ127" s="11"/>
      <c r="CNR127" s="11"/>
      <c r="CNS127" s="11"/>
      <c r="CNT127" s="11"/>
      <c r="CNU127" s="11"/>
      <c r="CNV127" s="11"/>
      <c r="CNW127" s="11"/>
      <c r="CNX127" s="11"/>
      <c r="CNY127" s="11"/>
      <c r="CNZ127" s="11"/>
      <c r="COA127" s="11"/>
      <c r="COB127" s="11"/>
      <c r="COC127" s="11"/>
      <c r="COD127" s="11"/>
      <c r="COE127" s="11"/>
      <c r="COF127" s="11"/>
      <c r="COG127" s="11"/>
      <c r="COH127" s="11"/>
      <c r="COI127" s="11"/>
      <c r="COJ127" s="11"/>
      <c r="COK127" s="11"/>
      <c r="COL127" s="11"/>
      <c r="COM127" s="11"/>
      <c r="CON127" s="11"/>
      <c r="COO127" s="11"/>
      <c r="COP127" s="11"/>
      <c r="COQ127" s="11"/>
      <c r="COR127" s="11"/>
      <c r="COS127" s="11"/>
      <c r="COT127" s="11"/>
      <c r="COU127" s="11"/>
      <c r="COV127" s="11"/>
      <c r="COW127" s="11"/>
      <c r="COX127" s="11"/>
      <c r="COY127" s="11"/>
      <c r="COZ127" s="11"/>
      <c r="CPA127" s="11"/>
      <c r="CPB127" s="11"/>
      <c r="CPC127" s="11"/>
      <c r="CPD127" s="11"/>
      <c r="CPE127" s="11"/>
      <c r="CPF127" s="11"/>
      <c r="CPG127" s="11"/>
      <c r="CPH127" s="11"/>
      <c r="CPI127" s="11"/>
      <c r="CPJ127" s="11"/>
      <c r="CPK127" s="11"/>
      <c r="CPL127" s="11"/>
      <c r="CPM127" s="11"/>
      <c r="CPN127" s="11"/>
      <c r="CPO127" s="11"/>
      <c r="CPP127" s="11"/>
      <c r="CPQ127" s="11"/>
      <c r="CPR127" s="11"/>
      <c r="CPS127" s="11"/>
      <c r="CPT127" s="11"/>
      <c r="CPU127" s="11"/>
      <c r="CPV127" s="11"/>
      <c r="CPW127" s="11"/>
      <c r="CPX127" s="11"/>
      <c r="CPY127" s="11"/>
      <c r="CPZ127" s="11"/>
      <c r="CQA127" s="11"/>
      <c r="CQB127" s="11"/>
      <c r="CQC127" s="11"/>
      <c r="CQD127" s="11"/>
      <c r="CQE127" s="11"/>
      <c r="CQF127" s="11"/>
      <c r="CQG127" s="11"/>
      <c r="CQH127" s="11"/>
      <c r="CQI127" s="11"/>
      <c r="CQJ127" s="11"/>
      <c r="CQK127" s="11"/>
      <c r="CQL127" s="11"/>
      <c r="CQM127" s="11"/>
      <c r="CQN127" s="11"/>
      <c r="CQO127" s="11"/>
      <c r="CQP127" s="11"/>
      <c r="CQQ127" s="11"/>
      <c r="CQR127" s="11"/>
      <c r="CQS127" s="11"/>
      <c r="CQT127" s="11"/>
      <c r="CQU127" s="11"/>
      <c r="CQV127" s="11"/>
      <c r="CQW127" s="11"/>
      <c r="CQX127" s="11"/>
      <c r="CQY127" s="11"/>
      <c r="CQZ127" s="11"/>
      <c r="CRA127" s="11"/>
      <c r="CRB127" s="11"/>
      <c r="CRC127" s="11"/>
      <c r="CRD127" s="11"/>
      <c r="CRE127" s="11"/>
      <c r="CRF127" s="11"/>
      <c r="CRG127" s="11"/>
      <c r="CRH127" s="11"/>
      <c r="CRI127" s="11"/>
      <c r="CRJ127" s="11"/>
      <c r="CRK127" s="11"/>
      <c r="CRL127" s="11"/>
      <c r="CRM127" s="11"/>
      <c r="CRN127" s="11"/>
      <c r="CRO127" s="11"/>
      <c r="CRP127" s="11"/>
      <c r="CRQ127" s="11"/>
      <c r="CRR127" s="11"/>
      <c r="CRS127" s="11"/>
      <c r="CRT127" s="11"/>
      <c r="CRU127" s="11"/>
      <c r="CRV127" s="11"/>
      <c r="CRW127" s="11"/>
      <c r="CRX127" s="11"/>
      <c r="CRY127" s="11"/>
      <c r="CRZ127" s="11"/>
      <c r="CSA127" s="11"/>
      <c r="CSB127" s="11"/>
      <c r="CSC127" s="11"/>
      <c r="CSD127" s="11"/>
      <c r="CSE127" s="11"/>
      <c r="CSF127" s="11"/>
      <c r="CSG127" s="11"/>
      <c r="CSH127" s="11"/>
      <c r="CSI127" s="11"/>
      <c r="CSJ127" s="11"/>
      <c r="CSK127" s="11"/>
      <c r="CSL127" s="11"/>
      <c r="CSM127" s="11"/>
      <c r="CSN127" s="11"/>
      <c r="CSO127" s="11"/>
      <c r="CSP127" s="11"/>
      <c r="CSQ127" s="11"/>
      <c r="CSR127" s="11"/>
      <c r="CSS127" s="11"/>
      <c r="CST127" s="11"/>
      <c r="CSU127" s="11"/>
      <c r="CSV127" s="11"/>
      <c r="CSW127" s="11"/>
      <c r="CSX127" s="11"/>
      <c r="CSY127" s="11"/>
      <c r="CSZ127" s="11"/>
      <c r="CTA127" s="11"/>
      <c r="CTB127" s="11"/>
      <c r="CTC127" s="11"/>
      <c r="CTD127" s="11"/>
      <c r="CTE127" s="11"/>
      <c r="CTF127" s="11"/>
      <c r="CTG127" s="11"/>
      <c r="CTH127" s="11"/>
      <c r="CTI127" s="11"/>
      <c r="CTJ127" s="11"/>
      <c r="CTK127" s="11"/>
      <c r="CTL127" s="11"/>
      <c r="CTM127" s="11"/>
      <c r="CTN127" s="11"/>
      <c r="CTO127" s="11"/>
      <c r="CTP127" s="11"/>
      <c r="CTQ127" s="11"/>
      <c r="CTR127" s="11"/>
      <c r="CTS127" s="11"/>
      <c r="CTT127" s="11"/>
      <c r="CTU127" s="11"/>
      <c r="CTV127" s="11"/>
      <c r="CTW127" s="11"/>
      <c r="CTX127" s="11"/>
      <c r="CTY127" s="11"/>
      <c r="CTZ127" s="11"/>
      <c r="CUA127" s="11"/>
      <c r="CUB127" s="11"/>
      <c r="CUC127" s="11"/>
      <c r="CUD127" s="11"/>
      <c r="CUE127" s="11"/>
      <c r="CUF127" s="11"/>
      <c r="CUG127" s="11"/>
      <c r="CUH127" s="11"/>
      <c r="CUI127" s="11"/>
      <c r="CUJ127" s="11"/>
      <c r="CUK127" s="11"/>
      <c r="CUL127" s="11"/>
      <c r="CUM127" s="11"/>
      <c r="CUN127" s="11"/>
      <c r="CUO127" s="11"/>
      <c r="CUP127" s="11"/>
      <c r="CUQ127" s="11"/>
      <c r="CUR127" s="11"/>
      <c r="CUS127" s="11"/>
      <c r="CUT127" s="11"/>
      <c r="CUU127" s="11"/>
      <c r="CUV127" s="11"/>
      <c r="CUW127" s="11"/>
      <c r="CUX127" s="11"/>
      <c r="CUY127" s="11"/>
      <c r="CUZ127" s="11"/>
      <c r="CVA127" s="11"/>
      <c r="CVB127" s="11"/>
      <c r="CVC127" s="11"/>
      <c r="CVD127" s="11"/>
      <c r="CVE127" s="11"/>
      <c r="CVF127" s="11"/>
      <c r="CVG127" s="11"/>
      <c r="CVH127" s="11"/>
      <c r="CVI127" s="11"/>
      <c r="CVJ127" s="11"/>
      <c r="CVK127" s="11"/>
      <c r="CVL127" s="11"/>
      <c r="CVM127" s="11"/>
      <c r="CVN127" s="11"/>
      <c r="CVO127" s="11"/>
      <c r="CVP127" s="11"/>
      <c r="CVQ127" s="11"/>
      <c r="CVR127" s="11"/>
      <c r="CVS127" s="11"/>
      <c r="CVT127" s="11"/>
      <c r="CVU127" s="11"/>
      <c r="CVV127" s="11"/>
      <c r="CVW127" s="11"/>
      <c r="CVX127" s="11"/>
      <c r="CVY127" s="11"/>
      <c r="CVZ127" s="11"/>
      <c r="CWA127" s="11"/>
      <c r="CWB127" s="11"/>
      <c r="CWC127" s="11"/>
      <c r="CWD127" s="11"/>
      <c r="CWE127" s="11"/>
      <c r="CWF127" s="11"/>
      <c r="CWG127" s="11"/>
      <c r="CWH127" s="11"/>
      <c r="CWI127" s="11"/>
      <c r="CWJ127" s="11"/>
      <c r="CWK127" s="11"/>
      <c r="CWL127" s="11"/>
      <c r="CWM127" s="11"/>
      <c r="CWN127" s="11"/>
      <c r="CWO127" s="11"/>
      <c r="CWP127" s="11"/>
      <c r="CWQ127" s="11"/>
      <c r="CWR127" s="11"/>
      <c r="CWS127" s="11"/>
      <c r="CWT127" s="11"/>
      <c r="CWU127" s="11"/>
      <c r="CWV127" s="11"/>
      <c r="CWW127" s="11"/>
      <c r="CWX127" s="11"/>
      <c r="CWY127" s="11"/>
      <c r="CWZ127" s="11"/>
      <c r="CXA127" s="11"/>
      <c r="CXB127" s="11"/>
      <c r="CXC127" s="11"/>
      <c r="CXD127" s="11"/>
      <c r="CXE127" s="11"/>
      <c r="CXF127" s="11"/>
      <c r="CXG127" s="11"/>
      <c r="CXH127" s="11"/>
      <c r="CXI127" s="11"/>
      <c r="CXJ127" s="11"/>
      <c r="CXK127" s="11"/>
      <c r="CXL127" s="11"/>
      <c r="CXM127" s="11"/>
      <c r="CXN127" s="11"/>
      <c r="CXO127" s="11"/>
      <c r="CXP127" s="11"/>
      <c r="CXQ127" s="11"/>
      <c r="CXR127" s="11"/>
      <c r="CXS127" s="11"/>
      <c r="CXT127" s="11"/>
      <c r="CXU127" s="11"/>
      <c r="CXV127" s="11"/>
      <c r="CXW127" s="11"/>
      <c r="CXX127" s="11"/>
      <c r="CXY127" s="11"/>
      <c r="CXZ127" s="11"/>
      <c r="CYA127" s="11"/>
      <c r="CYB127" s="11"/>
      <c r="CYC127" s="11"/>
      <c r="CYD127" s="11"/>
      <c r="CYE127" s="11"/>
      <c r="CYF127" s="11"/>
      <c r="CYG127" s="11"/>
      <c r="CYH127" s="11"/>
      <c r="CYI127" s="11"/>
      <c r="CYJ127" s="11"/>
      <c r="CYK127" s="11"/>
      <c r="CYL127" s="11"/>
      <c r="CYM127" s="11"/>
      <c r="CYN127" s="11"/>
      <c r="CYO127" s="11"/>
      <c r="CYP127" s="11"/>
      <c r="CYQ127" s="11"/>
      <c r="CYR127" s="11"/>
      <c r="CYS127" s="11"/>
      <c r="CYT127" s="11"/>
      <c r="CYU127" s="11"/>
      <c r="CYV127" s="11"/>
      <c r="CYW127" s="11"/>
      <c r="CYX127" s="11"/>
      <c r="CYY127" s="11"/>
      <c r="CYZ127" s="11"/>
      <c r="CZA127" s="11"/>
      <c r="CZB127" s="11"/>
      <c r="CZC127" s="11"/>
      <c r="CZD127" s="11"/>
      <c r="CZE127" s="11"/>
      <c r="CZF127" s="11"/>
      <c r="CZG127" s="11"/>
      <c r="CZH127" s="11"/>
      <c r="CZI127" s="11"/>
      <c r="CZJ127" s="11"/>
      <c r="CZK127" s="11"/>
      <c r="CZL127" s="11"/>
      <c r="CZM127" s="11"/>
      <c r="CZN127" s="11"/>
      <c r="CZO127" s="11"/>
      <c r="CZP127" s="11"/>
      <c r="CZQ127" s="11"/>
      <c r="CZR127" s="11"/>
      <c r="CZS127" s="11"/>
      <c r="CZT127" s="11"/>
      <c r="CZU127" s="11"/>
      <c r="CZV127" s="11"/>
      <c r="CZW127" s="11"/>
      <c r="CZX127" s="11"/>
      <c r="CZY127" s="11"/>
      <c r="CZZ127" s="11"/>
      <c r="DAA127" s="11"/>
      <c r="DAB127" s="11"/>
      <c r="DAC127" s="11"/>
      <c r="DAD127" s="11"/>
      <c r="DAE127" s="11"/>
      <c r="DAF127" s="11"/>
      <c r="DAG127" s="11"/>
      <c r="DAH127" s="11"/>
      <c r="DAI127" s="11"/>
      <c r="DAJ127" s="11"/>
      <c r="DAK127" s="11"/>
      <c r="DAL127" s="11"/>
      <c r="DAM127" s="11"/>
      <c r="DAN127" s="11"/>
      <c r="DAO127" s="11"/>
      <c r="DAP127" s="11"/>
      <c r="DAQ127" s="11"/>
      <c r="DAR127" s="11"/>
      <c r="DAS127" s="11"/>
      <c r="DAT127" s="11"/>
      <c r="DAU127" s="11"/>
      <c r="DAV127" s="11"/>
      <c r="DAW127" s="11"/>
      <c r="DAX127" s="11"/>
      <c r="DAY127" s="11"/>
      <c r="DAZ127" s="11"/>
      <c r="DBA127" s="11"/>
      <c r="DBB127" s="11"/>
      <c r="DBC127" s="11"/>
      <c r="DBD127" s="11"/>
      <c r="DBE127" s="11"/>
      <c r="DBF127" s="11"/>
      <c r="DBG127" s="11"/>
      <c r="DBH127" s="11"/>
      <c r="DBI127" s="11"/>
      <c r="DBJ127" s="11"/>
      <c r="DBK127" s="11"/>
      <c r="DBL127" s="11"/>
      <c r="DBM127" s="11"/>
      <c r="DBN127" s="11"/>
      <c r="DBO127" s="11"/>
      <c r="DBP127" s="11"/>
      <c r="DBQ127" s="11"/>
      <c r="DBR127" s="11"/>
      <c r="DBS127" s="11"/>
      <c r="DBT127" s="11"/>
      <c r="DBU127" s="11"/>
      <c r="DBV127" s="11"/>
      <c r="DBW127" s="11"/>
      <c r="DBX127" s="11"/>
      <c r="DBY127" s="11"/>
      <c r="DBZ127" s="11"/>
      <c r="DCA127" s="11"/>
      <c r="DCB127" s="11"/>
      <c r="DCC127" s="11"/>
      <c r="DCD127" s="11"/>
      <c r="DCE127" s="11"/>
      <c r="DCF127" s="11"/>
      <c r="DCG127" s="11"/>
      <c r="DCH127" s="11"/>
      <c r="DCI127" s="11"/>
      <c r="DCJ127" s="11"/>
      <c r="DCK127" s="11"/>
      <c r="DCL127" s="11"/>
      <c r="DCM127" s="11"/>
      <c r="DCN127" s="11"/>
      <c r="DCO127" s="11"/>
      <c r="DCP127" s="11"/>
      <c r="DCQ127" s="11"/>
      <c r="DCR127" s="11"/>
      <c r="DCS127" s="11"/>
      <c r="DCT127" s="11"/>
      <c r="DCU127" s="11"/>
      <c r="DCV127" s="11"/>
      <c r="DCW127" s="11"/>
      <c r="DCX127" s="11"/>
      <c r="DCY127" s="11"/>
      <c r="DCZ127" s="11"/>
      <c r="DDA127" s="11"/>
      <c r="DDB127" s="11"/>
      <c r="DDC127" s="11"/>
      <c r="DDD127" s="11"/>
      <c r="DDE127" s="11"/>
      <c r="DDF127" s="11"/>
      <c r="DDG127" s="11"/>
      <c r="DDH127" s="11"/>
      <c r="DDI127" s="11"/>
      <c r="DDJ127" s="11"/>
      <c r="DDK127" s="11"/>
      <c r="DDL127" s="11"/>
      <c r="DDM127" s="11"/>
      <c r="DDN127" s="11"/>
      <c r="DDO127" s="11"/>
      <c r="DDP127" s="11"/>
      <c r="DDQ127" s="11"/>
      <c r="DDR127" s="11"/>
      <c r="DDS127" s="11"/>
      <c r="DDT127" s="11"/>
      <c r="DDU127" s="11"/>
      <c r="DDV127" s="11"/>
      <c r="DDW127" s="11"/>
      <c r="DDX127" s="11"/>
      <c r="DDY127" s="11"/>
      <c r="DDZ127" s="11"/>
      <c r="DEA127" s="11"/>
      <c r="DEB127" s="11"/>
      <c r="DEC127" s="11"/>
      <c r="DED127" s="11"/>
      <c r="DEE127" s="11"/>
      <c r="DEF127" s="11"/>
      <c r="DEG127" s="11"/>
      <c r="DEH127" s="11"/>
      <c r="DEI127" s="11"/>
      <c r="DEJ127" s="11"/>
      <c r="DEK127" s="11"/>
      <c r="DEL127" s="11"/>
      <c r="DEM127" s="11"/>
      <c r="DEN127" s="11"/>
      <c r="DEO127" s="11"/>
      <c r="DEP127" s="11"/>
      <c r="DEQ127" s="11"/>
      <c r="DER127" s="11"/>
      <c r="DES127" s="11"/>
      <c r="DET127" s="11"/>
      <c r="DEU127" s="11"/>
      <c r="DEV127" s="11"/>
      <c r="DEW127" s="11"/>
      <c r="DEX127" s="11"/>
      <c r="DEY127" s="11"/>
      <c r="DEZ127" s="11"/>
      <c r="DFA127" s="11"/>
      <c r="DFB127" s="11"/>
      <c r="DFC127" s="11"/>
      <c r="DFD127" s="11"/>
      <c r="DFE127" s="11"/>
      <c r="DFF127" s="11"/>
      <c r="DFG127" s="11"/>
      <c r="DFH127" s="11"/>
      <c r="DFI127" s="11"/>
      <c r="DFJ127" s="11"/>
      <c r="DFK127" s="11"/>
      <c r="DFL127" s="11"/>
      <c r="DFM127" s="11"/>
      <c r="DFN127" s="11"/>
      <c r="DFO127" s="11"/>
      <c r="DFP127" s="11"/>
      <c r="DFQ127" s="11"/>
      <c r="DFR127" s="11"/>
      <c r="DFS127" s="11"/>
      <c r="DFT127" s="11"/>
      <c r="DFU127" s="11"/>
      <c r="DFV127" s="11"/>
      <c r="DFW127" s="11"/>
      <c r="DFX127" s="11"/>
      <c r="DFY127" s="11"/>
      <c r="DFZ127" s="11"/>
      <c r="DGA127" s="11"/>
      <c r="DGB127" s="11"/>
      <c r="DGC127" s="11"/>
      <c r="DGD127" s="11"/>
      <c r="DGE127" s="11"/>
      <c r="DGF127" s="11"/>
      <c r="DGG127" s="11"/>
      <c r="DGH127" s="11"/>
      <c r="DGI127" s="11"/>
      <c r="DGJ127" s="11"/>
      <c r="DGK127" s="11"/>
      <c r="DGL127" s="11"/>
      <c r="DGM127" s="11"/>
      <c r="DGN127" s="11"/>
      <c r="DGO127" s="11"/>
      <c r="DGP127" s="11"/>
      <c r="DGQ127" s="11"/>
      <c r="DGR127" s="11"/>
      <c r="DGS127" s="11"/>
      <c r="DGT127" s="11"/>
      <c r="DGU127" s="11"/>
      <c r="DGV127" s="11"/>
      <c r="DGW127" s="11"/>
      <c r="DGX127" s="11"/>
      <c r="DGY127" s="11"/>
      <c r="DGZ127" s="11"/>
      <c r="DHA127" s="11"/>
      <c r="DHB127" s="11"/>
      <c r="DHC127" s="11"/>
      <c r="DHD127" s="11"/>
      <c r="DHE127" s="11"/>
      <c r="DHF127" s="11"/>
      <c r="DHG127" s="11"/>
      <c r="DHH127" s="11"/>
      <c r="DHI127" s="11"/>
      <c r="DHJ127" s="11"/>
      <c r="DHK127" s="11"/>
      <c r="DHL127" s="11"/>
      <c r="DHM127" s="11"/>
      <c r="DHN127" s="11"/>
      <c r="DHO127" s="11"/>
      <c r="DHP127" s="11"/>
      <c r="DHQ127" s="11"/>
      <c r="DHR127" s="11"/>
      <c r="DHS127" s="11"/>
      <c r="DHT127" s="11"/>
      <c r="DHU127" s="11"/>
      <c r="DHV127" s="11"/>
      <c r="DHW127" s="11"/>
      <c r="DHX127" s="11"/>
      <c r="DHY127" s="11"/>
      <c r="DHZ127" s="11"/>
      <c r="DIA127" s="11"/>
      <c r="DIB127" s="11"/>
      <c r="DIC127" s="11"/>
      <c r="DID127" s="11"/>
      <c r="DIE127" s="11"/>
      <c r="DIF127" s="11"/>
      <c r="DIG127" s="11"/>
      <c r="DIH127" s="11"/>
      <c r="DII127" s="11"/>
      <c r="DIJ127" s="11"/>
      <c r="DIK127" s="11"/>
      <c r="DIL127" s="11"/>
      <c r="DIM127" s="11"/>
      <c r="DIN127" s="11"/>
      <c r="DIO127" s="11"/>
      <c r="DIP127" s="11"/>
      <c r="DIQ127" s="11"/>
      <c r="DIR127" s="11"/>
      <c r="DIS127" s="11"/>
      <c r="DIT127" s="11"/>
      <c r="DIU127" s="11"/>
      <c r="DIV127" s="11"/>
      <c r="DIW127" s="11"/>
      <c r="DIX127" s="11"/>
      <c r="DIY127" s="11"/>
      <c r="DIZ127" s="11"/>
      <c r="DJA127" s="11"/>
      <c r="DJB127" s="11"/>
      <c r="DJC127" s="11"/>
      <c r="DJD127" s="11"/>
      <c r="DJE127" s="11"/>
      <c r="DJF127" s="11"/>
      <c r="DJG127" s="11"/>
      <c r="DJH127" s="11"/>
      <c r="DJI127" s="11"/>
      <c r="DJJ127" s="11"/>
      <c r="DJK127" s="11"/>
      <c r="DJL127" s="11"/>
      <c r="DJM127" s="11"/>
      <c r="DJN127" s="11"/>
      <c r="DJO127" s="11"/>
      <c r="DJP127" s="11"/>
      <c r="DJQ127" s="11"/>
      <c r="DJR127" s="11"/>
      <c r="DJS127" s="11"/>
      <c r="DJT127" s="11"/>
      <c r="DJU127" s="11"/>
      <c r="DJV127" s="11"/>
      <c r="DJW127" s="11"/>
      <c r="DJX127" s="11"/>
      <c r="DJY127" s="11"/>
      <c r="DJZ127" s="11"/>
      <c r="DKA127" s="11"/>
      <c r="DKB127" s="11"/>
      <c r="DKC127" s="11"/>
      <c r="DKD127" s="11"/>
      <c r="DKE127" s="11"/>
      <c r="DKF127" s="11"/>
      <c r="DKG127" s="11"/>
      <c r="DKH127" s="11"/>
      <c r="DKI127" s="11"/>
      <c r="DKJ127" s="11"/>
      <c r="DKK127" s="11"/>
      <c r="DKL127" s="11"/>
      <c r="DKM127" s="11"/>
      <c r="DKN127" s="11"/>
      <c r="DKO127" s="11"/>
      <c r="DKP127" s="11"/>
      <c r="DKQ127" s="11"/>
      <c r="DKR127" s="11"/>
      <c r="DKS127" s="11"/>
      <c r="DKT127" s="11"/>
      <c r="DKU127" s="11"/>
      <c r="DKV127" s="11"/>
      <c r="DKW127" s="11"/>
      <c r="DKX127" s="11"/>
      <c r="DKY127" s="11"/>
      <c r="DKZ127" s="11"/>
      <c r="DLA127" s="11"/>
      <c r="DLB127" s="11"/>
      <c r="DLC127" s="11"/>
      <c r="DLD127" s="11"/>
      <c r="DLE127" s="11"/>
      <c r="DLF127" s="11"/>
      <c r="DLG127" s="11"/>
      <c r="DLH127" s="11"/>
      <c r="DLI127" s="11"/>
      <c r="DLJ127" s="11"/>
      <c r="DLK127" s="11"/>
      <c r="DLL127" s="11"/>
      <c r="DLM127" s="11"/>
      <c r="DLN127" s="11"/>
      <c r="DLO127" s="11"/>
      <c r="DLP127" s="11"/>
      <c r="DLQ127" s="11"/>
      <c r="DLR127" s="11"/>
      <c r="DLS127" s="11"/>
      <c r="DLT127" s="11"/>
      <c r="DLU127" s="11"/>
      <c r="DLV127" s="11"/>
      <c r="DLW127" s="11"/>
      <c r="DLX127" s="11"/>
      <c r="DLY127" s="11"/>
      <c r="DLZ127" s="11"/>
      <c r="DMA127" s="11"/>
      <c r="DMB127" s="11"/>
      <c r="DMC127" s="11"/>
      <c r="DMD127" s="11"/>
      <c r="DME127" s="11"/>
      <c r="DMF127" s="11"/>
      <c r="DMG127" s="11"/>
      <c r="DMH127" s="11"/>
      <c r="DMI127" s="11"/>
      <c r="DMJ127" s="11"/>
      <c r="DMK127" s="11"/>
      <c r="DML127" s="11"/>
      <c r="DMM127" s="11"/>
      <c r="DMN127" s="11"/>
      <c r="DMO127" s="11"/>
      <c r="DMP127" s="11"/>
      <c r="DMQ127" s="11"/>
      <c r="DMR127" s="11"/>
      <c r="DMS127" s="11"/>
      <c r="DMT127" s="11"/>
      <c r="DMU127" s="11"/>
      <c r="DMV127" s="11"/>
      <c r="DMW127" s="11"/>
      <c r="DMX127" s="11"/>
      <c r="DMY127" s="11"/>
      <c r="DMZ127" s="11"/>
      <c r="DNA127" s="11"/>
      <c r="DNB127" s="11"/>
      <c r="DNC127" s="11"/>
      <c r="DND127" s="11"/>
      <c r="DNE127" s="11"/>
      <c r="DNF127" s="11"/>
      <c r="DNG127" s="11"/>
      <c r="DNH127" s="11"/>
      <c r="DNI127" s="11"/>
      <c r="DNJ127" s="11"/>
      <c r="DNK127" s="11"/>
      <c r="DNL127" s="11"/>
      <c r="DNM127" s="11"/>
      <c r="DNN127" s="11"/>
      <c r="DNO127" s="11"/>
      <c r="DNP127" s="11"/>
      <c r="DNQ127" s="11"/>
      <c r="DNR127" s="11"/>
      <c r="DNS127" s="11"/>
      <c r="DNT127" s="11"/>
      <c r="DNU127" s="11"/>
      <c r="DNV127" s="11"/>
      <c r="DNW127" s="11"/>
      <c r="DNX127" s="11"/>
      <c r="DNY127" s="11"/>
      <c r="DNZ127" s="11"/>
      <c r="DOA127" s="11"/>
      <c r="DOB127" s="11"/>
      <c r="DOC127" s="11"/>
      <c r="DOD127" s="11"/>
      <c r="DOE127" s="11"/>
      <c r="DOF127" s="11"/>
      <c r="DOG127" s="11"/>
      <c r="DOH127" s="11"/>
      <c r="DOI127" s="11"/>
      <c r="DOJ127" s="11"/>
      <c r="DOK127" s="11"/>
      <c r="DOL127" s="11"/>
      <c r="DOM127" s="11"/>
      <c r="DON127" s="11"/>
      <c r="DOO127" s="11"/>
      <c r="DOP127" s="11"/>
      <c r="DOQ127" s="11"/>
      <c r="DOR127" s="11"/>
      <c r="DOS127" s="11"/>
      <c r="DOT127" s="11"/>
      <c r="DOU127" s="11"/>
      <c r="DOV127" s="11"/>
      <c r="DOW127" s="11"/>
      <c r="DOX127" s="11"/>
      <c r="DOY127" s="11"/>
      <c r="DOZ127" s="11"/>
      <c r="DPA127" s="11"/>
      <c r="DPB127" s="11"/>
      <c r="DPC127" s="11"/>
      <c r="DPD127" s="11"/>
      <c r="DPE127" s="11"/>
      <c r="DPF127" s="11"/>
      <c r="DPG127" s="11"/>
      <c r="DPH127" s="11"/>
      <c r="DPI127" s="11"/>
      <c r="DPJ127" s="11"/>
      <c r="DPK127" s="11"/>
      <c r="DPL127" s="11"/>
      <c r="DPM127" s="11"/>
      <c r="DPN127" s="11"/>
      <c r="DPO127" s="11"/>
      <c r="DPP127" s="11"/>
      <c r="DPQ127" s="11"/>
      <c r="DPR127" s="11"/>
      <c r="DPS127" s="11"/>
      <c r="DPT127" s="11"/>
      <c r="DPU127" s="11"/>
      <c r="DPV127" s="11"/>
      <c r="DPW127" s="11"/>
      <c r="DPX127" s="11"/>
      <c r="DPY127" s="11"/>
      <c r="DPZ127" s="11"/>
      <c r="DQA127" s="11"/>
      <c r="DQB127" s="11"/>
      <c r="DQC127" s="11"/>
      <c r="DQD127" s="11"/>
      <c r="DQE127" s="11"/>
      <c r="DQF127" s="11"/>
      <c r="DQG127" s="11"/>
      <c r="DQH127" s="11"/>
      <c r="DQI127" s="11"/>
      <c r="DQJ127" s="11"/>
      <c r="DQK127" s="11"/>
      <c r="DQL127" s="11"/>
      <c r="DQM127" s="11"/>
      <c r="DQN127" s="11"/>
      <c r="DQO127" s="11"/>
      <c r="DQP127" s="11"/>
      <c r="DQQ127" s="11"/>
      <c r="DQR127" s="11"/>
      <c r="DQS127" s="11"/>
      <c r="DQT127" s="11"/>
      <c r="DQU127" s="11"/>
      <c r="DQV127" s="11"/>
      <c r="DQW127" s="11"/>
      <c r="DQX127" s="11"/>
      <c r="DQY127" s="11"/>
      <c r="DQZ127" s="11"/>
      <c r="DRA127" s="11"/>
      <c r="DRB127" s="11"/>
      <c r="DRC127" s="11"/>
      <c r="DRD127" s="11"/>
      <c r="DRE127" s="11"/>
      <c r="DRF127" s="11"/>
      <c r="DRG127" s="11"/>
      <c r="DRH127" s="11"/>
      <c r="DRI127" s="11"/>
      <c r="DRJ127" s="11"/>
      <c r="DRK127" s="11"/>
      <c r="DRL127" s="11"/>
      <c r="DRM127" s="11"/>
      <c r="DRN127" s="11"/>
      <c r="DRO127" s="11"/>
      <c r="DRP127" s="11"/>
      <c r="DRQ127" s="11"/>
      <c r="DRR127" s="11"/>
      <c r="DRS127" s="11"/>
      <c r="DRT127" s="11"/>
      <c r="DRU127" s="11"/>
      <c r="DRV127" s="11"/>
      <c r="DRW127" s="11"/>
      <c r="DRX127" s="11"/>
      <c r="DRY127" s="11"/>
      <c r="DRZ127" s="11"/>
      <c r="DSA127" s="11"/>
      <c r="DSB127" s="11"/>
      <c r="DSC127" s="11"/>
      <c r="DSD127" s="11"/>
      <c r="DSE127" s="11"/>
      <c r="DSF127" s="11"/>
      <c r="DSG127" s="11"/>
      <c r="DSH127" s="11"/>
      <c r="DSI127" s="11"/>
      <c r="DSJ127" s="11"/>
      <c r="DSK127" s="11"/>
      <c r="DSL127" s="11"/>
      <c r="DSM127" s="11"/>
      <c r="DSN127" s="11"/>
      <c r="DSO127" s="11"/>
      <c r="DSP127" s="11"/>
      <c r="DSQ127" s="11"/>
      <c r="DSR127" s="11"/>
      <c r="DSS127" s="11"/>
      <c r="DST127" s="11"/>
      <c r="DSU127" s="11"/>
      <c r="DSV127" s="11"/>
      <c r="DSW127" s="11"/>
      <c r="DSX127" s="11"/>
      <c r="DSY127" s="11"/>
      <c r="DSZ127" s="11"/>
      <c r="DTA127" s="11"/>
      <c r="DTB127" s="11"/>
      <c r="DTC127" s="11"/>
      <c r="DTD127" s="11"/>
      <c r="DTE127" s="11"/>
      <c r="DTF127" s="11"/>
      <c r="DTG127" s="11"/>
      <c r="DTH127" s="11"/>
      <c r="DTI127" s="11"/>
      <c r="DTJ127" s="11"/>
      <c r="DTK127" s="11"/>
      <c r="DTL127" s="11"/>
      <c r="DTM127" s="11"/>
      <c r="DTN127" s="11"/>
      <c r="DTO127" s="11"/>
      <c r="DTP127" s="11"/>
      <c r="DTQ127" s="11"/>
      <c r="DTR127" s="11"/>
      <c r="DTS127" s="11"/>
      <c r="DTT127" s="11"/>
      <c r="DTU127" s="11"/>
      <c r="DTV127" s="11"/>
      <c r="DTW127" s="11"/>
      <c r="DTX127" s="11"/>
      <c r="DTY127" s="11"/>
      <c r="DTZ127" s="11"/>
      <c r="DUA127" s="11"/>
      <c r="DUB127" s="11"/>
      <c r="DUC127" s="11"/>
      <c r="DUD127" s="11"/>
      <c r="DUE127" s="11"/>
      <c r="DUF127" s="11"/>
      <c r="DUG127" s="11"/>
      <c r="DUH127" s="11"/>
      <c r="DUI127" s="11"/>
      <c r="DUJ127" s="11"/>
      <c r="DUK127" s="11"/>
      <c r="DUL127" s="11"/>
      <c r="DUM127" s="11"/>
      <c r="DUN127" s="11"/>
      <c r="DUO127" s="11"/>
      <c r="DUP127" s="11"/>
      <c r="DUQ127" s="11"/>
      <c r="DUR127" s="11"/>
      <c r="DUS127" s="11"/>
      <c r="DUT127" s="11"/>
      <c r="DUU127" s="11"/>
      <c r="DUV127" s="11"/>
      <c r="DUW127" s="11"/>
      <c r="DUX127" s="11"/>
      <c r="DUY127" s="11"/>
      <c r="DUZ127" s="11"/>
      <c r="DVA127" s="11"/>
      <c r="DVB127" s="11"/>
      <c r="DVC127" s="11"/>
      <c r="DVD127" s="11"/>
      <c r="DVE127" s="11"/>
      <c r="DVF127" s="11"/>
      <c r="DVG127" s="11"/>
      <c r="DVH127" s="11"/>
      <c r="DVI127" s="11"/>
      <c r="DVJ127" s="11"/>
      <c r="DVK127" s="11"/>
      <c r="DVL127" s="11"/>
      <c r="DVM127" s="11"/>
      <c r="DVN127" s="11"/>
      <c r="DVO127" s="11"/>
      <c r="DVP127" s="11"/>
      <c r="DVQ127" s="11"/>
      <c r="DVR127" s="11"/>
      <c r="DVS127" s="11"/>
      <c r="DVT127" s="11"/>
      <c r="DVU127" s="11"/>
      <c r="DVV127" s="11"/>
      <c r="DVW127" s="11"/>
      <c r="DVX127" s="11"/>
      <c r="DVY127" s="11"/>
      <c r="DVZ127" s="11"/>
      <c r="DWA127" s="11"/>
      <c r="DWB127" s="11"/>
      <c r="DWC127" s="11"/>
      <c r="DWD127" s="11"/>
      <c r="DWE127" s="11"/>
      <c r="DWF127" s="11"/>
      <c r="DWG127" s="11"/>
      <c r="DWH127" s="11"/>
      <c r="DWI127" s="11"/>
      <c r="DWJ127" s="11"/>
      <c r="DWK127" s="11"/>
      <c r="DWL127" s="11"/>
      <c r="DWM127" s="11"/>
      <c r="DWN127" s="11"/>
      <c r="DWO127" s="11"/>
      <c r="DWP127" s="11"/>
      <c r="DWQ127" s="11"/>
      <c r="DWR127" s="11"/>
      <c r="DWS127" s="11"/>
      <c r="DWT127" s="11"/>
      <c r="DWU127" s="11"/>
      <c r="DWV127" s="11"/>
      <c r="DWW127" s="11"/>
      <c r="DWX127" s="11"/>
      <c r="DWY127" s="11"/>
      <c r="DWZ127" s="11"/>
      <c r="DXA127" s="11"/>
      <c r="DXB127" s="11"/>
      <c r="DXC127" s="11"/>
      <c r="DXD127" s="11"/>
      <c r="DXE127" s="11"/>
      <c r="DXF127" s="11"/>
      <c r="DXG127" s="11"/>
      <c r="DXH127" s="11"/>
      <c r="DXI127" s="11"/>
      <c r="DXJ127" s="11"/>
      <c r="DXK127" s="11"/>
      <c r="DXL127" s="11"/>
      <c r="DXM127" s="11"/>
      <c r="DXN127" s="11"/>
      <c r="DXO127" s="11"/>
      <c r="DXP127" s="11"/>
      <c r="DXQ127" s="11"/>
      <c r="DXR127" s="11"/>
      <c r="DXS127" s="11"/>
      <c r="DXT127" s="11"/>
      <c r="DXU127" s="11"/>
      <c r="DXV127" s="11"/>
      <c r="DXW127" s="11"/>
      <c r="DXX127" s="11"/>
      <c r="DXY127" s="11"/>
      <c r="DXZ127" s="11"/>
      <c r="DYA127" s="11"/>
      <c r="DYB127" s="11"/>
      <c r="DYC127" s="11"/>
      <c r="DYD127" s="11"/>
      <c r="DYE127" s="11"/>
      <c r="DYF127" s="11"/>
      <c r="DYG127" s="11"/>
      <c r="DYH127" s="11"/>
      <c r="DYI127" s="11"/>
      <c r="DYJ127" s="11"/>
      <c r="DYK127" s="11"/>
      <c r="DYL127" s="11"/>
      <c r="DYM127" s="11"/>
      <c r="DYN127" s="11"/>
      <c r="DYO127" s="11"/>
      <c r="DYP127" s="11"/>
      <c r="DYQ127" s="11"/>
      <c r="DYR127" s="11"/>
      <c r="DYS127" s="11"/>
      <c r="DYT127" s="11"/>
      <c r="DYU127" s="11"/>
      <c r="DYV127" s="11"/>
      <c r="DYW127" s="11"/>
      <c r="DYX127" s="11"/>
      <c r="DYY127" s="11"/>
      <c r="DYZ127" s="11"/>
      <c r="DZA127" s="11"/>
      <c r="DZB127" s="11"/>
      <c r="DZC127" s="11"/>
      <c r="DZD127" s="11"/>
      <c r="DZE127" s="11"/>
      <c r="DZF127" s="11"/>
      <c r="DZG127" s="11"/>
      <c r="DZH127" s="11"/>
      <c r="DZI127" s="11"/>
      <c r="DZJ127" s="11"/>
      <c r="DZK127" s="11"/>
      <c r="DZL127" s="11"/>
      <c r="DZM127" s="11"/>
      <c r="DZN127" s="11"/>
      <c r="DZO127" s="11"/>
      <c r="DZP127" s="11"/>
      <c r="DZQ127" s="11"/>
      <c r="DZR127" s="11"/>
      <c r="DZS127" s="11"/>
      <c r="DZT127" s="11"/>
      <c r="DZU127" s="11"/>
      <c r="DZV127" s="11"/>
      <c r="DZW127" s="11"/>
      <c r="DZX127" s="11"/>
      <c r="DZY127" s="11"/>
      <c r="DZZ127" s="11"/>
      <c r="EAA127" s="11"/>
      <c r="EAB127" s="11"/>
      <c r="EAC127" s="11"/>
      <c r="EAD127" s="11"/>
      <c r="EAE127" s="11"/>
      <c r="EAF127" s="11"/>
      <c r="EAG127" s="11"/>
      <c r="EAH127" s="11"/>
      <c r="EAI127" s="11"/>
      <c r="EAJ127" s="11"/>
      <c r="EAK127" s="11"/>
      <c r="EAL127" s="11"/>
      <c r="EAM127" s="11"/>
      <c r="EAN127" s="11"/>
      <c r="EAO127" s="11"/>
      <c r="EAP127" s="11"/>
      <c r="EAQ127" s="11"/>
      <c r="EAR127" s="11"/>
      <c r="EAS127" s="11"/>
      <c r="EAT127" s="11"/>
      <c r="EAU127" s="11"/>
      <c r="EAV127" s="11"/>
      <c r="EAW127" s="11"/>
      <c r="EAX127" s="11"/>
      <c r="EAY127" s="11"/>
      <c r="EAZ127" s="11"/>
      <c r="EBA127" s="11"/>
      <c r="EBB127" s="11"/>
      <c r="EBC127" s="11"/>
      <c r="EBD127" s="11"/>
      <c r="EBE127" s="11"/>
      <c r="EBF127" s="11"/>
      <c r="EBG127" s="11"/>
      <c r="EBH127" s="11"/>
      <c r="EBI127" s="11"/>
      <c r="EBJ127" s="11"/>
      <c r="EBK127" s="11"/>
      <c r="EBL127" s="11"/>
      <c r="EBM127" s="11"/>
      <c r="EBN127" s="11"/>
      <c r="EBO127" s="11"/>
      <c r="EBP127" s="11"/>
      <c r="EBQ127" s="11"/>
      <c r="EBR127" s="11"/>
      <c r="EBS127" s="11"/>
      <c r="EBT127" s="11"/>
      <c r="EBU127" s="11"/>
      <c r="EBV127" s="11"/>
      <c r="EBW127" s="11"/>
      <c r="EBX127" s="11"/>
      <c r="EBY127" s="11"/>
      <c r="EBZ127" s="11"/>
      <c r="ECA127" s="11"/>
      <c r="ECB127" s="11"/>
      <c r="ECC127" s="11"/>
      <c r="ECD127" s="11"/>
      <c r="ECE127" s="11"/>
      <c r="ECF127" s="11"/>
      <c r="ECG127" s="11"/>
      <c r="ECH127" s="11"/>
      <c r="ECI127" s="11"/>
      <c r="ECJ127" s="11"/>
      <c r="ECK127" s="11"/>
      <c r="ECL127" s="11"/>
      <c r="ECM127" s="11"/>
      <c r="ECN127" s="11"/>
      <c r="ECO127" s="11"/>
      <c r="ECP127" s="11"/>
      <c r="ECQ127" s="11"/>
      <c r="ECR127" s="11"/>
      <c r="ECS127" s="11"/>
      <c r="ECT127" s="11"/>
      <c r="ECU127" s="11"/>
      <c r="ECV127" s="11"/>
      <c r="ECW127" s="11"/>
      <c r="ECX127" s="11"/>
      <c r="ECY127" s="11"/>
      <c r="ECZ127" s="11"/>
      <c r="EDA127" s="11"/>
      <c r="EDB127" s="11"/>
      <c r="EDC127" s="11"/>
      <c r="EDD127" s="11"/>
      <c r="EDE127" s="11"/>
      <c r="EDF127" s="11"/>
      <c r="EDG127" s="11"/>
      <c r="EDH127" s="11"/>
      <c r="EDI127" s="11"/>
      <c r="EDJ127" s="11"/>
      <c r="EDK127" s="11"/>
      <c r="EDL127" s="11"/>
      <c r="EDM127" s="11"/>
      <c r="EDN127" s="11"/>
      <c r="EDO127" s="11"/>
      <c r="EDP127" s="11"/>
      <c r="EDQ127" s="11"/>
      <c r="EDR127" s="11"/>
      <c r="EDS127" s="11"/>
      <c r="EDT127" s="11"/>
      <c r="EDU127" s="11"/>
      <c r="EDV127" s="11"/>
      <c r="EDW127" s="11"/>
      <c r="EDX127" s="11"/>
      <c r="EDY127" s="11"/>
      <c r="EDZ127" s="11"/>
      <c r="EEA127" s="11"/>
      <c r="EEB127" s="11"/>
      <c r="EEC127" s="11"/>
      <c r="EED127" s="11"/>
      <c r="EEE127" s="11"/>
      <c r="EEF127" s="11"/>
      <c r="EEG127" s="11"/>
      <c r="EEH127" s="11"/>
      <c r="EEI127" s="11"/>
      <c r="EEJ127" s="11"/>
      <c r="EEK127" s="11"/>
      <c r="EEL127" s="11"/>
      <c r="EEM127" s="11"/>
      <c r="EEN127" s="11"/>
      <c r="EEO127" s="11"/>
      <c r="EEP127" s="11"/>
      <c r="EEQ127" s="11"/>
      <c r="EER127" s="11"/>
      <c r="EES127" s="11"/>
      <c r="EET127" s="11"/>
      <c r="EEU127" s="11"/>
      <c r="EEV127" s="11"/>
      <c r="EEW127" s="11"/>
      <c r="EEX127" s="11"/>
      <c r="EEY127" s="11"/>
      <c r="EEZ127" s="11"/>
      <c r="EFA127" s="11"/>
      <c r="EFB127" s="11"/>
      <c r="EFC127" s="11"/>
      <c r="EFD127" s="11"/>
      <c r="EFE127" s="11"/>
      <c r="EFF127" s="11"/>
      <c r="EFG127" s="11"/>
      <c r="EFH127" s="11"/>
      <c r="EFI127" s="11"/>
      <c r="EFJ127" s="11"/>
      <c r="EFK127" s="11"/>
      <c r="EFL127" s="11"/>
      <c r="EFM127" s="11"/>
      <c r="EFN127" s="11"/>
      <c r="EFO127" s="11"/>
      <c r="EFP127" s="11"/>
      <c r="EFQ127" s="11"/>
      <c r="EFR127" s="11"/>
      <c r="EFS127" s="11"/>
      <c r="EFT127" s="11"/>
      <c r="EFU127" s="11"/>
      <c r="EFV127" s="11"/>
      <c r="EFW127" s="11"/>
      <c r="EFX127" s="11"/>
      <c r="EFY127" s="11"/>
      <c r="EFZ127" s="11"/>
      <c r="EGA127" s="11"/>
      <c r="EGB127" s="11"/>
      <c r="EGC127" s="11"/>
      <c r="EGD127" s="11"/>
      <c r="EGE127" s="11"/>
      <c r="EGF127" s="11"/>
      <c r="EGG127" s="11"/>
      <c r="EGH127" s="11"/>
      <c r="EGI127" s="11"/>
      <c r="EGJ127" s="11"/>
      <c r="EGK127" s="11"/>
      <c r="EGL127" s="11"/>
      <c r="EGM127" s="11"/>
      <c r="EGN127" s="11"/>
      <c r="EGO127" s="11"/>
      <c r="EGP127" s="11"/>
      <c r="EGQ127" s="11"/>
      <c r="EGR127" s="11"/>
      <c r="EGS127" s="11"/>
      <c r="EGT127" s="11"/>
      <c r="EGU127" s="11"/>
      <c r="EGV127" s="11"/>
      <c r="EGW127" s="11"/>
      <c r="EGX127" s="11"/>
      <c r="EGY127" s="11"/>
      <c r="EGZ127" s="11"/>
      <c r="EHA127" s="11"/>
      <c r="EHB127" s="11"/>
      <c r="EHC127" s="11"/>
      <c r="EHD127" s="11"/>
      <c r="EHE127" s="11"/>
      <c r="EHF127" s="11"/>
      <c r="EHG127" s="11"/>
      <c r="EHH127" s="11"/>
      <c r="EHI127" s="11"/>
      <c r="EHJ127" s="11"/>
      <c r="EHK127" s="11"/>
      <c r="EHL127" s="11"/>
      <c r="EHM127" s="11"/>
      <c r="EHN127" s="11"/>
      <c r="EHO127" s="11"/>
      <c r="EHP127" s="11"/>
      <c r="EHQ127" s="11"/>
      <c r="EHR127" s="11"/>
      <c r="EHS127" s="11"/>
      <c r="EHT127" s="11"/>
      <c r="EHU127" s="11"/>
      <c r="EHV127" s="11"/>
      <c r="EHW127" s="11"/>
      <c r="EHX127" s="11"/>
      <c r="EHY127" s="11"/>
      <c r="EHZ127" s="11"/>
      <c r="EIA127" s="11"/>
      <c r="EIB127" s="11"/>
      <c r="EIC127" s="11"/>
      <c r="EID127" s="11"/>
      <c r="EIE127" s="11"/>
      <c r="EIF127" s="11"/>
      <c r="EIG127" s="11"/>
      <c r="EIH127" s="11"/>
      <c r="EII127" s="11"/>
      <c r="EIJ127" s="11"/>
      <c r="EIK127" s="11"/>
      <c r="EIL127" s="11"/>
      <c r="EIM127" s="11"/>
      <c r="EIN127" s="11"/>
      <c r="EIO127" s="11"/>
      <c r="EIP127" s="11"/>
      <c r="EIQ127" s="11"/>
      <c r="EIR127" s="11"/>
      <c r="EIS127" s="11"/>
      <c r="EIT127" s="11"/>
      <c r="EIU127" s="11"/>
      <c r="EIV127" s="11"/>
      <c r="EIW127" s="11"/>
      <c r="EIX127" s="11"/>
      <c r="EIY127" s="11"/>
      <c r="EIZ127" s="11"/>
      <c r="EJA127" s="11"/>
      <c r="EJB127" s="11"/>
      <c r="EJC127" s="11"/>
      <c r="EJD127" s="11"/>
      <c r="EJE127" s="11"/>
      <c r="EJF127" s="11"/>
      <c r="EJG127" s="11"/>
      <c r="EJH127" s="11"/>
      <c r="EJI127" s="11"/>
      <c r="EJJ127" s="11"/>
      <c r="EJK127" s="11"/>
      <c r="EJL127" s="11"/>
      <c r="EJM127" s="11"/>
      <c r="EJN127" s="11"/>
      <c r="EJO127" s="11"/>
      <c r="EJP127" s="11"/>
      <c r="EJQ127" s="11"/>
      <c r="EJR127" s="11"/>
      <c r="EJS127" s="11"/>
      <c r="EJT127" s="11"/>
      <c r="EJU127" s="11"/>
      <c r="EJV127" s="11"/>
      <c r="EJW127" s="11"/>
      <c r="EJX127" s="11"/>
      <c r="EJY127" s="11"/>
      <c r="EJZ127" s="11"/>
      <c r="EKA127" s="11"/>
      <c r="EKB127" s="11"/>
      <c r="EKC127" s="11"/>
      <c r="EKD127" s="11"/>
      <c r="EKE127" s="11"/>
      <c r="EKF127" s="11"/>
      <c r="EKG127" s="11"/>
      <c r="EKH127" s="11"/>
      <c r="EKI127" s="11"/>
      <c r="EKJ127" s="11"/>
      <c r="EKK127" s="11"/>
      <c r="EKL127" s="11"/>
      <c r="EKM127" s="11"/>
      <c r="EKN127" s="11"/>
      <c r="EKO127" s="11"/>
      <c r="EKP127" s="11"/>
      <c r="EKQ127" s="11"/>
      <c r="EKR127" s="11"/>
      <c r="EKS127" s="11"/>
      <c r="EKT127" s="11"/>
      <c r="EKU127" s="11"/>
      <c r="EKV127" s="11"/>
      <c r="EKW127" s="11"/>
      <c r="EKX127" s="11"/>
      <c r="EKY127" s="11"/>
      <c r="EKZ127" s="11"/>
      <c r="ELA127" s="11"/>
      <c r="ELB127" s="11"/>
      <c r="ELC127" s="11"/>
      <c r="ELD127" s="11"/>
      <c r="ELE127" s="11"/>
      <c r="ELF127" s="11"/>
      <c r="ELG127" s="11"/>
      <c r="ELH127" s="11"/>
      <c r="ELI127" s="11"/>
      <c r="ELJ127" s="11"/>
      <c r="ELK127" s="11"/>
      <c r="ELL127" s="11"/>
      <c r="ELM127" s="11"/>
      <c r="ELN127" s="11"/>
      <c r="ELO127" s="11"/>
      <c r="ELP127" s="11"/>
      <c r="ELQ127" s="11"/>
      <c r="ELR127" s="11"/>
      <c r="ELS127" s="11"/>
      <c r="ELT127" s="11"/>
      <c r="ELU127" s="11"/>
      <c r="ELV127" s="11"/>
      <c r="ELW127" s="11"/>
      <c r="ELX127" s="11"/>
      <c r="ELY127" s="11"/>
      <c r="ELZ127" s="11"/>
    </row>
    <row r="128" spans="1:346 1276:3718">
      <c r="A128" s="387"/>
      <c r="C128" s="166" t="s">
        <v>1024</v>
      </c>
      <c r="D128" s="223">
        <f t="shared" si="5"/>
        <v>0</v>
      </c>
      <c r="E128" s="88" t="s">
        <v>540</v>
      </c>
      <c r="F128" s="219"/>
      <c r="G128" s="92"/>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c r="HJ128" s="11"/>
      <c r="HK128" s="11"/>
      <c r="HL128" s="11"/>
      <c r="HM128" s="11"/>
      <c r="HN128" s="11"/>
      <c r="HO128" s="11"/>
      <c r="HP128" s="11"/>
      <c r="HQ128" s="11"/>
      <c r="HR128" s="11"/>
      <c r="HS128" s="11"/>
      <c r="HT128" s="11"/>
      <c r="HU128" s="11"/>
      <c r="HV128" s="11"/>
      <c r="HW128" s="11"/>
      <c r="HX128" s="11"/>
      <c r="HY128" s="11"/>
      <c r="HZ128" s="11"/>
      <c r="IA128" s="11"/>
      <c r="IB128" s="11"/>
      <c r="IC128" s="11"/>
      <c r="ID128" s="11"/>
      <c r="IE128" s="11"/>
      <c r="IF128" s="11"/>
      <c r="IG128" s="11"/>
      <c r="IH128" s="11"/>
      <c r="II128" s="11"/>
      <c r="IJ128" s="11"/>
      <c r="IK128" s="11"/>
      <c r="IL128" s="11"/>
      <c r="IM128" s="11"/>
      <c r="IN128" s="11"/>
      <c r="IO128" s="11"/>
      <c r="IP128" s="11"/>
      <c r="IQ128" s="11"/>
      <c r="IR128" s="11"/>
      <c r="IS128" s="11"/>
      <c r="IT128" s="11"/>
      <c r="IU128" s="11"/>
      <c r="IV128" s="11"/>
      <c r="IW128" s="11"/>
      <c r="IX128" s="11"/>
      <c r="IY128" s="11"/>
      <c r="IZ128" s="11"/>
      <c r="JA128" s="11"/>
      <c r="JB128" s="11"/>
      <c r="JC128" s="11"/>
      <c r="JD128" s="11"/>
      <c r="JE128" s="11"/>
      <c r="JF128" s="11"/>
      <c r="JG128" s="11"/>
      <c r="JH128" s="11"/>
      <c r="JI128" s="11"/>
      <c r="JJ128" s="11"/>
      <c r="JK128" s="11"/>
      <c r="JL128" s="11"/>
      <c r="JM128" s="11"/>
      <c r="JN128" s="11"/>
      <c r="JO128" s="11"/>
      <c r="JP128" s="11"/>
      <c r="JQ128" s="11"/>
      <c r="JR128" s="11"/>
      <c r="JS128" s="11"/>
      <c r="JT128" s="11"/>
      <c r="JU128" s="11"/>
      <c r="JV128" s="11"/>
      <c r="JW128" s="11"/>
      <c r="JX128" s="11"/>
      <c r="JY128" s="11"/>
      <c r="JZ128" s="11"/>
      <c r="KA128" s="11"/>
      <c r="KB128" s="11"/>
      <c r="KC128" s="11"/>
      <c r="KD128" s="11"/>
      <c r="KE128" s="11"/>
      <c r="KF128" s="11"/>
      <c r="KG128" s="11"/>
      <c r="KH128" s="11"/>
      <c r="KI128" s="11"/>
      <c r="KJ128" s="11"/>
      <c r="KK128" s="11"/>
      <c r="KL128" s="11"/>
      <c r="KM128" s="11"/>
      <c r="KN128" s="11"/>
      <c r="KO128" s="11"/>
      <c r="KP128" s="11"/>
      <c r="KQ128" s="11"/>
      <c r="KR128" s="11"/>
      <c r="KS128" s="11"/>
      <c r="KT128" s="11"/>
      <c r="KU128" s="11"/>
      <c r="KV128" s="11"/>
      <c r="KW128" s="11"/>
      <c r="KX128" s="11"/>
      <c r="KY128" s="11"/>
      <c r="KZ128" s="11"/>
      <c r="LA128" s="11"/>
      <c r="LB128" s="11"/>
      <c r="LC128" s="11"/>
      <c r="LD128" s="11"/>
      <c r="LE128" s="11"/>
      <c r="LF128" s="11"/>
      <c r="LG128" s="11"/>
      <c r="LH128" s="11"/>
      <c r="LI128" s="11"/>
      <c r="LJ128" s="11"/>
      <c r="LK128" s="11"/>
      <c r="LL128" s="11"/>
      <c r="LM128" s="11"/>
      <c r="LN128" s="11"/>
      <c r="LO128" s="11"/>
      <c r="LP128" s="11"/>
      <c r="LQ128" s="11"/>
      <c r="LR128" s="11"/>
      <c r="LS128" s="11"/>
      <c r="LT128" s="11"/>
      <c r="LU128" s="11"/>
      <c r="LV128" s="11"/>
      <c r="LW128" s="11"/>
      <c r="LX128" s="11"/>
      <c r="LY128" s="11"/>
      <c r="LZ128" s="11"/>
      <c r="MA128" s="11"/>
      <c r="MB128" s="11"/>
      <c r="MC128" s="11"/>
      <c r="MD128" s="11"/>
      <c r="ME128" s="11"/>
      <c r="MF128" s="11"/>
      <c r="MG128" s="11"/>
      <c r="MH128" s="11"/>
      <c r="AWB128" s="11"/>
      <c r="AWC128" s="11"/>
      <c r="AWD128" s="11"/>
      <c r="AWE128" s="11"/>
      <c r="AWF128" s="11"/>
      <c r="AWG128" s="11"/>
      <c r="AWH128" s="11"/>
      <c r="AWI128" s="11"/>
      <c r="AWJ128" s="11"/>
      <c r="AWK128" s="11"/>
      <c r="AWL128" s="11"/>
      <c r="AWM128" s="11"/>
      <c r="AWN128" s="11"/>
      <c r="AWO128" s="11"/>
      <c r="AWP128" s="11"/>
      <c r="AWQ128" s="11"/>
      <c r="AWR128" s="11"/>
      <c r="AWS128" s="11"/>
      <c r="AWT128" s="11"/>
      <c r="AWU128" s="11"/>
      <c r="AWV128" s="11"/>
      <c r="AWW128" s="11"/>
      <c r="AWX128" s="11"/>
      <c r="AWY128" s="11"/>
      <c r="AWZ128" s="11"/>
      <c r="AXA128" s="11"/>
      <c r="AXB128" s="11"/>
      <c r="AXC128" s="11"/>
      <c r="AXD128" s="11"/>
      <c r="AXE128" s="11"/>
      <c r="AXF128" s="11"/>
      <c r="AXG128" s="11"/>
      <c r="AXH128" s="11"/>
      <c r="AXI128" s="11"/>
      <c r="AXJ128" s="11"/>
      <c r="AXK128" s="11"/>
      <c r="AXL128" s="11"/>
      <c r="AXM128" s="11"/>
      <c r="AXN128" s="11"/>
      <c r="AXO128" s="11"/>
      <c r="AXP128" s="11"/>
      <c r="AXQ128" s="11"/>
      <c r="AXR128" s="11"/>
      <c r="AXS128" s="11"/>
      <c r="AXT128" s="11"/>
      <c r="AXU128" s="11"/>
      <c r="AXV128" s="11"/>
      <c r="AXW128" s="11"/>
      <c r="AXX128" s="11"/>
      <c r="AXY128" s="11"/>
      <c r="AXZ128" s="11"/>
      <c r="AYA128" s="11"/>
      <c r="AYB128" s="11"/>
      <c r="AYC128" s="11"/>
      <c r="AYD128" s="11"/>
      <c r="AYE128" s="11"/>
      <c r="AYF128" s="11"/>
      <c r="AYG128" s="11"/>
      <c r="AYH128" s="11"/>
      <c r="AYI128" s="11"/>
      <c r="AYJ128" s="11"/>
      <c r="AYK128" s="11"/>
      <c r="AYL128" s="11"/>
      <c r="AYM128" s="11"/>
      <c r="AYN128" s="11"/>
      <c r="AYO128" s="11"/>
      <c r="AYP128" s="11"/>
      <c r="AYQ128" s="11"/>
      <c r="AYR128" s="11"/>
      <c r="AYS128" s="11"/>
      <c r="AYT128" s="11"/>
      <c r="AYU128" s="11"/>
      <c r="AYV128" s="11"/>
      <c r="AYW128" s="11"/>
      <c r="AYX128" s="11"/>
      <c r="AYY128" s="11"/>
      <c r="AYZ128" s="11"/>
      <c r="AZA128" s="11"/>
      <c r="AZB128" s="11"/>
      <c r="AZC128" s="11"/>
      <c r="AZD128" s="11"/>
      <c r="AZE128" s="11"/>
      <c r="AZF128" s="11"/>
      <c r="AZG128" s="11"/>
      <c r="AZH128" s="11"/>
      <c r="AZI128" s="11"/>
      <c r="AZJ128" s="11"/>
      <c r="AZK128" s="11"/>
      <c r="AZL128" s="11"/>
      <c r="AZM128" s="11"/>
      <c r="AZN128" s="11"/>
      <c r="AZO128" s="11"/>
      <c r="AZP128" s="11"/>
      <c r="AZQ128" s="11"/>
      <c r="AZR128" s="11"/>
      <c r="AZS128" s="11"/>
      <c r="AZT128" s="11"/>
      <c r="AZU128" s="11"/>
      <c r="AZV128" s="11"/>
      <c r="AZW128" s="11"/>
      <c r="AZX128" s="11"/>
      <c r="AZY128" s="11"/>
      <c r="AZZ128" s="11"/>
      <c r="BAA128" s="11"/>
      <c r="BAB128" s="11"/>
      <c r="BAC128" s="11"/>
      <c r="BAD128" s="11"/>
      <c r="BAE128" s="11"/>
      <c r="BAF128" s="11"/>
      <c r="BAG128" s="11"/>
      <c r="BAH128" s="11"/>
      <c r="BAI128" s="11"/>
      <c r="BAJ128" s="11"/>
      <c r="BAK128" s="11"/>
      <c r="BAL128" s="11"/>
      <c r="BAM128" s="11"/>
      <c r="BAN128" s="11"/>
      <c r="BAO128" s="11"/>
      <c r="BAP128" s="11"/>
      <c r="BAQ128" s="11"/>
      <c r="BAR128" s="11"/>
      <c r="BAS128" s="11"/>
      <c r="BAT128" s="11"/>
      <c r="BAU128" s="11"/>
      <c r="BAV128" s="11"/>
      <c r="BAW128" s="11"/>
      <c r="BAX128" s="11"/>
      <c r="BAY128" s="11"/>
      <c r="BAZ128" s="11"/>
      <c r="BBA128" s="11"/>
      <c r="BBB128" s="11"/>
      <c r="BBC128" s="11"/>
      <c r="BBD128" s="11"/>
      <c r="BBE128" s="11"/>
      <c r="BBF128" s="11"/>
      <c r="BBG128" s="11"/>
      <c r="BBH128" s="11"/>
      <c r="BBI128" s="11"/>
      <c r="BBJ128" s="11"/>
      <c r="BBK128" s="11"/>
      <c r="BBL128" s="11"/>
      <c r="BBM128" s="11"/>
      <c r="BBN128" s="11"/>
      <c r="BBO128" s="11"/>
      <c r="BBP128" s="11"/>
      <c r="BBQ128" s="11"/>
      <c r="BBR128" s="11"/>
      <c r="BBS128" s="11"/>
      <c r="BBT128" s="11"/>
      <c r="BBU128" s="11"/>
      <c r="BBV128" s="11"/>
      <c r="BBW128" s="11"/>
      <c r="BBX128" s="11"/>
      <c r="BBY128" s="11"/>
      <c r="BBZ128" s="11"/>
      <c r="BCA128" s="11"/>
      <c r="BCB128" s="11"/>
      <c r="BCC128" s="11"/>
      <c r="BCD128" s="11"/>
      <c r="BCE128" s="11"/>
      <c r="BCF128" s="11"/>
      <c r="BCG128" s="11"/>
      <c r="BCH128" s="11"/>
      <c r="BCI128" s="11"/>
      <c r="BCJ128" s="11"/>
      <c r="BCK128" s="11"/>
      <c r="BCL128" s="11"/>
      <c r="BCM128" s="11"/>
      <c r="BCN128" s="11"/>
      <c r="BCO128" s="11"/>
      <c r="BCP128" s="11"/>
      <c r="BCQ128" s="11"/>
      <c r="BCR128" s="11"/>
      <c r="BCS128" s="11"/>
      <c r="BCT128" s="11"/>
      <c r="BCU128" s="11"/>
      <c r="BCV128" s="11"/>
      <c r="BCW128" s="11"/>
      <c r="BCX128" s="11"/>
      <c r="BCY128" s="11"/>
      <c r="BCZ128" s="11"/>
      <c r="BDA128" s="11"/>
      <c r="BDB128" s="11"/>
      <c r="BDC128" s="11"/>
      <c r="BDD128" s="11"/>
      <c r="BDE128" s="11"/>
      <c r="BDF128" s="11"/>
      <c r="BDG128" s="11"/>
      <c r="BDH128" s="11"/>
      <c r="BDI128" s="11"/>
      <c r="BDJ128" s="11"/>
      <c r="BDK128" s="11"/>
      <c r="BDL128" s="11"/>
      <c r="BDM128" s="11"/>
      <c r="BDN128" s="11"/>
      <c r="BDO128" s="11"/>
      <c r="BDP128" s="11"/>
      <c r="BDQ128" s="11"/>
      <c r="BDR128" s="11"/>
      <c r="BDS128" s="11"/>
      <c r="BDT128" s="11"/>
      <c r="BDU128" s="11"/>
      <c r="BDV128" s="11"/>
      <c r="BDW128" s="11"/>
      <c r="BDX128" s="11"/>
      <c r="BDY128" s="11"/>
      <c r="BDZ128" s="11"/>
      <c r="BEA128" s="11"/>
      <c r="BEB128" s="11"/>
      <c r="BEC128" s="11"/>
      <c r="BED128" s="11"/>
      <c r="BEE128" s="11"/>
      <c r="BEF128" s="11"/>
      <c r="BEG128" s="11"/>
      <c r="BEH128" s="11"/>
      <c r="BEI128" s="11"/>
      <c r="BEJ128" s="11"/>
      <c r="BEK128" s="11"/>
      <c r="BEL128" s="11"/>
      <c r="BEM128" s="11"/>
      <c r="BEN128" s="11"/>
      <c r="BEO128" s="11"/>
      <c r="BEP128" s="11"/>
      <c r="BEQ128" s="11"/>
      <c r="BER128" s="11"/>
      <c r="BES128" s="11"/>
      <c r="BET128" s="11"/>
      <c r="BEU128" s="11"/>
      <c r="BEV128" s="11"/>
      <c r="BEW128" s="11"/>
      <c r="BEX128" s="11"/>
      <c r="BEY128" s="11"/>
      <c r="BEZ128" s="11"/>
      <c r="BFA128" s="11"/>
      <c r="BFB128" s="11"/>
      <c r="BFC128" s="11"/>
      <c r="BFD128" s="11"/>
      <c r="BFE128" s="11"/>
      <c r="BFF128" s="11"/>
      <c r="BFG128" s="11"/>
      <c r="BFH128" s="11"/>
      <c r="BFI128" s="11"/>
      <c r="BFJ128" s="11"/>
      <c r="BFK128" s="11"/>
      <c r="BFL128" s="11"/>
      <c r="BFM128" s="11"/>
      <c r="BFN128" s="11"/>
      <c r="BFO128" s="11"/>
      <c r="BFP128" s="11"/>
      <c r="BFQ128" s="11"/>
      <c r="BFR128" s="11"/>
      <c r="BFS128" s="11"/>
      <c r="BFT128" s="11"/>
      <c r="BFU128" s="11"/>
      <c r="BFV128" s="11"/>
      <c r="BFW128" s="11"/>
      <c r="BFX128" s="11"/>
      <c r="BFY128" s="11"/>
      <c r="BFZ128" s="11"/>
      <c r="BGA128" s="11"/>
      <c r="BGB128" s="11"/>
      <c r="BGC128" s="11"/>
      <c r="BGD128" s="11"/>
      <c r="BGE128" s="11"/>
      <c r="BGF128" s="11"/>
      <c r="BGG128" s="11"/>
      <c r="BGH128" s="11"/>
      <c r="BGI128" s="11"/>
      <c r="BGJ128" s="11"/>
      <c r="BGK128" s="11"/>
      <c r="BGL128" s="11"/>
      <c r="BGM128" s="11"/>
      <c r="BGN128" s="11"/>
      <c r="BGO128" s="11"/>
      <c r="BGP128" s="11"/>
      <c r="BGQ128" s="11"/>
      <c r="BGR128" s="11"/>
      <c r="BGS128" s="11"/>
      <c r="BGT128" s="11"/>
      <c r="BGU128" s="11"/>
      <c r="BGV128" s="11"/>
      <c r="BGW128" s="11"/>
      <c r="BGX128" s="11"/>
      <c r="BGY128" s="11"/>
      <c r="BGZ128" s="11"/>
      <c r="BHA128" s="11"/>
      <c r="BHB128" s="11"/>
      <c r="BHC128" s="11"/>
      <c r="BHD128" s="11"/>
      <c r="BHE128" s="11"/>
      <c r="BHF128" s="11"/>
      <c r="BHG128" s="11"/>
      <c r="BHH128" s="11"/>
      <c r="BHI128" s="11"/>
      <c r="BHJ128" s="11"/>
      <c r="BHK128" s="11"/>
      <c r="BHL128" s="11"/>
      <c r="BHM128" s="11"/>
      <c r="BHN128" s="11"/>
      <c r="BHO128" s="11"/>
      <c r="BHP128" s="11"/>
      <c r="BHQ128" s="11"/>
      <c r="BHR128" s="11"/>
      <c r="BHS128" s="11"/>
      <c r="BHT128" s="11"/>
      <c r="BHU128" s="11"/>
      <c r="BHV128" s="11"/>
      <c r="BHW128" s="11"/>
      <c r="BHX128" s="11"/>
      <c r="BHY128" s="11"/>
      <c r="BHZ128" s="11"/>
      <c r="BIA128" s="11"/>
      <c r="BIB128" s="11"/>
      <c r="BIC128" s="11"/>
      <c r="BID128" s="11"/>
      <c r="BIE128" s="11"/>
      <c r="BIF128" s="11"/>
      <c r="BIG128" s="11"/>
      <c r="BIH128" s="11"/>
      <c r="BII128" s="11"/>
      <c r="BIJ128" s="11"/>
      <c r="BIK128" s="11"/>
      <c r="BIL128" s="11"/>
      <c r="BIM128" s="11"/>
      <c r="BIN128" s="11"/>
      <c r="BIO128" s="11"/>
      <c r="BIP128" s="11"/>
      <c r="BIQ128" s="11"/>
      <c r="BIR128" s="11"/>
      <c r="BIS128" s="11"/>
      <c r="BIT128" s="11"/>
      <c r="BIU128" s="11"/>
      <c r="BIV128" s="11"/>
      <c r="BIW128" s="11"/>
      <c r="BIX128" s="11"/>
      <c r="BIY128" s="11"/>
      <c r="BIZ128" s="11"/>
      <c r="BJA128" s="11"/>
      <c r="BJB128" s="11"/>
      <c r="BJC128" s="11"/>
      <c r="BJD128" s="11"/>
      <c r="BJE128" s="11"/>
      <c r="BJF128" s="11"/>
      <c r="BJG128" s="11"/>
      <c r="BJH128" s="11"/>
      <c r="BJI128" s="11"/>
      <c r="BJJ128" s="11"/>
      <c r="BJK128" s="11"/>
      <c r="BJL128" s="11"/>
      <c r="BJM128" s="11"/>
      <c r="BJN128" s="11"/>
      <c r="BJO128" s="11"/>
      <c r="BJP128" s="11"/>
      <c r="BJQ128" s="11"/>
      <c r="BJR128" s="11"/>
      <c r="BJS128" s="11"/>
      <c r="BJT128" s="11"/>
      <c r="BJU128" s="11"/>
      <c r="BJV128" s="11"/>
      <c r="BJW128" s="11"/>
      <c r="BJX128" s="11"/>
      <c r="BJY128" s="11"/>
      <c r="BJZ128" s="11"/>
      <c r="BKA128" s="11"/>
      <c r="BKB128" s="11"/>
      <c r="BKC128" s="11"/>
      <c r="BKD128" s="11"/>
      <c r="BKE128" s="11"/>
      <c r="BKF128" s="11"/>
      <c r="BKG128" s="11"/>
      <c r="BKH128" s="11"/>
      <c r="BKI128" s="11"/>
      <c r="BKJ128" s="11"/>
      <c r="BKK128" s="11"/>
      <c r="BKL128" s="11"/>
      <c r="BKM128" s="11"/>
      <c r="BKN128" s="11"/>
      <c r="BKO128" s="11"/>
      <c r="BKP128" s="11"/>
      <c r="BKQ128" s="11"/>
      <c r="BKR128" s="11"/>
      <c r="BKS128" s="11"/>
      <c r="BKT128" s="11"/>
      <c r="BKU128" s="11"/>
      <c r="BKV128" s="11"/>
      <c r="BKW128" s="11"/>
      <c r="BKX128" s="11"/>
      <c r="BKY128" s="11"/>
      <c r="BKZ128" s="11"/>
      <c r="BLA128" s="11"/>
      <c r="BLB128" s="11"/>
      <c r="BLC128" s="11"/>
      <c r="BLD128" s="11"/>
      <c r="BLE128" s="11"/>
      <c r="BLF128" s="11"/>
      <c r="BLG128" s="11"/>
      <c r="BLH128" s="11"/>
      <c r="BLI128" s="11"/>
      <c r="BLJ128" s="11"/>
      <c r="BLK128" s="11"/>
      <c r="BLL128" s="11"/>
      <c r="BLM128" s="11"/>
      <c r="BLN128" s="11"/>
      <c r="BLO128" s="11"/>
      <c r="BLP128" s="11"/>
      <c r="BLQ128" s="11"/>
      <c r="BLR128" s="11"/>
      <c r="BLS128" s="11"/>
      <c r="BLT128" s="11"/>
      <c r="BLU128" s="11"/>
      <c r="BLV128" s="11"/>
      <c r="BLW128" s="11"/>
      <c r="BLX128" s="11"/>
      <c r="BLY128" s="11"/>
      <c r="BLZ128" s="11"/>
      <c r="BMA128" s="11"/>
      <c r="BMB128" s="11"/>
      <c r="BMC128" s="11"/>
      <c r="BMD128" s="11"/>
      <c r="BME128" s="11"/>
      <c r="BMF128" s="11"/>
      <c r="BMG128" s="11"/>
      <c r="BMH128" s="11"/>
      <c r="BMI128" s="11"/>
      <c r="BMJ128" s="11"/>
      <c r="BMK128" s="11"/>
      <c r="BML128" s="11"/>
      <c r="BMM128" s="11"/>
      <c r="BMN128" s="11"/>
      <c r="BMO128" s="11"/>
      <c r="BMP128" s="11"/>
      <c r="BMQ128" s="11"/>
      <c r="BMR128" s="11"/>
      <c r="BMS128" s="11"/>
      <c r="BMT128" s="11"/>
      <c r="BMU128" s="11"/>
      <c r="BMV128" s="11"/>
      <c r="BMW128" s="11"/>
      <c r="BMX128" s="11"/>
      <c r="BMY128" s="11"/>
      <c r="BMZ128" s="11"/>
      <c r="BNA128" s="11"/>
      <c r="BNB128" s="11"/>
      <c r="BNC128" s="11"/>
      <c r="BND128" s="11"/>
      <c r="BNE128" s="11"/>
      <c r="BNF128" s="11"/>
      <c r="BNG128" s="11"/>
      <c r="BNH128" s="11"/>
      <c r="BNI128" s="11"/>
      <c r="BNJ128" s="11"/>
      <c r="BNK128" s="11"/>
      <c r="BNL128" s="11"/>
      <c r="BNM128" s="11"/>
      <c r="BNN128" s="11"/>
      <c r="BNO128" s="11"/>
      <c r="BNP128" s="11"/>
      <c r="BNQ128" s="11"/>
      <c r="BNR128" s="11"/>
      <c r="BNS128" s="11"/>
      <c r="BNT128" s="11"/>
      <c r="BNU128" s="11"/>
      <c r="BNV128" s="11"/>
      <c r="BNW128" s="11"/>
      <c r="BNX128" s="11"/>
      <c r="BNY128" s="11"/>
      <c r="BNZ128" s="11"/>
      <c r="BOA128" s="11"/>
      <c r="BOB128" s="11"/>
      <c r="BOC128" s="11"/>
      <c r="BOD128" s="11"/>
      <c r="BOE128" s="11"/>
      <c r="BOF128" s="11"/>
      <c r="BOG128" s="11"/>
      <c r="BOH128" s="11"/>
      <c r="BOI128" s="11"/>
      <c r="BOJ128" s="11"/>
      <c r="BOK128" s="11"/>
      <c r="BOL128" s="11"/>
      <c r="BOM128" s="11"/>
      <c r="BON128" s="11"/>
      <c r="BOO128" s="11"/>
      <c r="BOP128" s="11"/>
      <c r="BOQ128" s="11"/>
      <c r="BOR128" s="11"/>
      <c r="BOS128" s="11"/>
      <c r="BOT128" s="11"/>
      <c r="BOU128" s="11"/>
      <c r="BOV128" s="11"/>
      <c r="BOW128" s="11"/>
      <c r="BOX128" s="11"/>
      <c r="BOY128" s="11"/>
      <c r="BOZ128" s="11"/>
      <c r="BPA128" s="11"/>
      <c r="BPB128" s="11"/>
      <c r="BPC128" s="11"/>
      <c r="BPD128" s="11"/>
      <c r="BPE128" s="11"/>
      <c r="BPF128" s="11"/>
      <c r="BPG128" s="11"/>
      <c r="BPH128" s="11"/>
      <c r="BPI128" s="11"/>
      <c r="BPJ128" s="11"/>
      <c r="BPK128" s="11"/>
      <c r="BPL128" s="11"/>
      <c r="BPM128" s="11"/>
      <c r="BPN128" s="11"/>
      <c r="BPO128" s="11"/>
      <c r="BPP128" s="11"/>
      <c r="BPQ128" s="11"/>
      <c r="BPR128" s="11"/>
      <c r="BPS128" s="11"/>
      <c r="BPT128" s="11"/>
      <c r="BPU128" s="11"/>
      <c r="BPV128" s="11"/>
      <c r="BPW128" s="11"/>
      <c r="BPX128" s="11"/>
      <c r="BPY128" s="11"/>
      <c r="BPZ128" s="11"/>
      <c r="BQA128" s="11"/>
      <c r="BQB128" s="11"/>
      <c r="BQC128" s="11"/>
      <c r="BQD128" s="11"/>
      <c r="BQE128" s="11"/>
      <c r="BQF128" s="11"/>
      <c r="BQG128" s="11"/>
      <c r="BQH128" s="11"/>
      <c r="BQI128" s="11"/>
      <c r="BQJ128" s="11"/>
      <c r="BQK128" s="11"/>
      <c r="BQL128" s="11"/>
      <c r="BQM128" s="11"/>
      <c r="BQN128" s="11"/>
      <c r="BQO128" s="11"/>
      <c r="BQP128" s="11"/>
      <c r="BQQ128" s="11"/>
      <c r="BQR128" s="11"/>
      <c r="BQS128" s="11"/>
      <c r="BQT128" s="11"/>
      <c r="BQU128" s="11"/>
      <c r="BQV128" s="11"/>
      <c r="BQW128" s="11"/>
      <c r="BQX128" s="11"/>
      <c r="BQY128" s="11"/>
      <c r="BQZ128" s="11"/>
      <c r="BRA128" s="11"/>
      <c r="BRB128" s="11"/>
      <c r="BRC128" s="11"/>
      <c r="BRD128" s="11"/>
      <c r="BRE128" s="11"/>
      <c r="BRF128" s="11"/>
      <c r="BRG128" s="11"/>
      <c r="BRH128" s="11"/>
      <c r="BRI128" s="11"/>
      <c r="BRJ128" s="11"/>
      <c r="BRK128" s="11"/>
      <c r="BRL128" s="11"/>
      <c r="BRM128" s="11"/>
      <c r="BRN128" s="11"/>
      <c r="BRO128" s="11"/>
      <c r="BRP128" s="11"/>
      <c r="BRQ128" s="11"/>
      <c r="BRR128" s="11"/>
      <c r="BRS128" s="11"/>
      <c r="BRT128" s="11"/>
      <c r="BRU128" s="11"/>
      <c r="BRV128" s="11"/>
      <c r="BRW128" s="11"/>
      <c r="BRX128" s="11"/>
      <c r="BRY128" s="11"/>
      <c r="BRZ128" s="11"/>
      <c r="BSA128" s="11"/>
      <c r="BSB128" s="11"/>
      <c r="BSC128" s="11"/>
      <c r="BSD128" s="11"/>
      <c r="BSE128" s="11"/>
      <c r="BSF128" s="11"/>
      <c r="BSG128" s="11"/>
      <c r="BSH128" s="11"/>
      <c r="BSI128" s="11"/>
      <c r="BSJ128" s="11"/>
      <c r="BSK128" s="11"/>
      <c r="BSL128" s="11"/>
      <c r="BSM128" s="11"/>
      <c r="BSN128" s="11"/>
      <c r="BSO128" s="11"/>
      <c r="BSP128" s="11"/>
      <c r="BSQ128" s="11"/>
      <c r="BSR128" s="11"/>
      <c r="BSS128" s="11"/>
      <c r="BST128" s="11"/>
      <c r="BSU128" s="11"/>
      <c r="BSV128" s="11"/>
      <c r="BSW128" s="11"/>
      <c r="BSX128" s="11"/>
      <c r="BSY128" s="11"/>
      <c r="BSZ128" s="11"/>
      <c r="BTA128" s="11"/>
      <c r="BTB128" s="11"/>
      <c r="BTC128" s="11"/>
      <c r="BTD128" s="11"/>
      <c r="BTE128" s="11"/>
      <c r="BTF128" s="11"/>
      <c r="BTG128" s="11"/>
      <c r="BTH128" s="11"/>
      <c r="BTI128" s="11"/>
      <c r="BTJ128" s="11"/>
      <c r="BTK128" s="11"/>
      <c r="BTL128" s="11"/>
      <c r="BTM128" s="11"/>
      <c r="BTN128" s="11"/>
      <c r="BTO128" s="11"/>
      <c r="BTP128" s="11"/>
      <c r="BTQ128" s="11"/>
      <c r="BTR128" s="11"/>
      <c r="BTS128" s="11"/>
      <c r="BTT128" s="11"/>
      <c r="BTU128" s="11"/>
      <c r="BTV128" s="11"/>
      <c r="BTW128" s="11"/>
      <c r="BTX128" s="11"/>
      <c r="BTY128" s="11"/>
      <c r="BTZ128" s="11"/>
      <c r="BUA128" s="11"/>
      <c r="BUB128" s="11"/>
      <c r="BUC128" s="11"/>
      <c r="BUD128" s="11"/>
      <c r="BUE128" s="11"/>
      <c r="BUF128" s="11"/>
      <c r="BUG128" s="11"/>
      <c r="BUH128" s="11"/>
      <c r="BUI128" s="11"/>
      <c r="BUJ128" s="11"/>
      <c r="BUK128" s="11"/>
      <c r="BUL128" s="11"/>
      <c r="BUM128" s="11"/>
      <c r="BUN128" s="11"/>
      <c r="BUO128" s="11"/>
      <c r="BUP128" s="11"/>
      <c r="BUQ128" s="11"/>
      <c r="BUR128" s="11"/>
      <c r="BUS128" s="11"/>
      <c r="BUT128" s="11"/>
      <c r="BUU128" s="11"/>
      <c r="BUV128" s="11"/>
      <c r="BUW128" s="11"/>
      <c r="BUX128" s="11"/>
      <c r="BUY128" s="11"/>
      <c r="BUZ128" s="11"/>
      <c r="BVA128" s="11"/>
      <c r="BVB128" s="11"/>
      <c r="BVC128" s="11"/>
      <c r="BVD128" s="11"/>
      <c r="BVE128" s="11"/>
      <c r="BVF128" s="11"/>
      <c r="BVG128" s="11"/>
      <c r="BVH128" s="11"/>
      <c r="BVI128" s="11"/>
      <c r="BVJ128" s="11"/>
      <c r="BVK128" s="11"/>
      <c r="BVL128" s="11"/>
      <c r="BVM128" s="11"/>
      <c r="BVN128" s="11"/>
      <c r="BVO128" s="11"/>
      <c r="BVP128" s="11"/>
      <c r="BVQ128" s="11"/>
      <c r="BVR128" s="11"/>
      <c r="BVS128" s="11"/>
      <c r="BVT128" s="11"/>
      <c r="BVU128" s="11"/>
      <c r="BVV128" s="11"/>
      <c r="BVW128" s="11"/>
      <c r="BVX128" s="11"/>
      <c r="BVY128" s="11"/>
      <c r="BVZ128" s="11"/>
      <c r="BWA128" s="11"/>
      <c r="BWB128" s="11"/>
      <c r="BWC128" s="11"/>
      <c r="BWD128" s="11"/>
      <c r="BWE128" s="11"/>
      <c r="BWF128" s="11"/>
      <c r="BWG128" s="11"/>
      <c r="BWH128" s="11"/>
      <c r="BWI128" s="11"/>
      <c r="BWJ128" s="11"/>
      <c r="BWK128" s="11"/>
      <c r="BWL128" s="11"/>
      <c r="BWM128" s="11"/>
      <c r="BWN128" s="11"/>
      <c r="BWO128" s="11"/>
      <c r="BWP128" s="11"/>
      <c r="BWQ128" s="11"/>
      <c r="BWR128" s="11"/>
      <c r="BWS128" s="11"/>
      <c r="BWT128" s="11"/>
      <c r="BWU128" s="11"/>
      <c r="BWV128" s="11"/>
      <c r="BWW128" s="11"/>
      <c r="BWX128" s="11"/>
      <c r="BWY128" s="11"/>
      <c r="BWZ128" s="11"/>
      <c r="BXA128" s="11"/>
      <c r="BXB128" s="11"/>
      <c r="BXC128" s="11"/>
      <c r="BXD128" s="11"/>
      <c r="BXE128" s="11"/>
      <c r="BXF128" s="11"/>
      <c r="BXG128" s="11"/>
      <c r="BXH128" s="11"/>
      <c r="BXI128" s="11"/>
      <c r="BXJ128" s="11"/>
      <c r="BXK128" s="11"/>
      <c r="BXL128" s="11"/>
      <c r="BXM128" s="11"/>
      <c r="BXN128" s="11"/>
      <c r="BXO128" s="11"/>
      <c r="BXP128" s="11"/>
      <c r="BXQ128" s="11"/>
      <c r="BXR128" s="11"/>
      <c r="BXS128" s="11"/>
      <c r="BXT128" s="11"/>
      <c r="BXU128" s="11"/>
      <c r="BXV128" s="11"/>
      <c r="BXW128" s="11"/>
      <c r="BXX128" s="11"/>
      <c r="BXY128" s="11"/>
      <c r="BXZ128" s="11"/>
      <c r="BYA128" s="11"/>
      <c r="BYB128" s="11"/>
      <c r="BYC128" s="11"/>
      <c r="BYD128" s="11"/>
      <c r="BYE128" s="11"/>
      <c r="BYF128" s="11"/>
      <c r="BYG128" s="11"/>
      <c r="BYH128" s="11"/>
      <c r="BYI128" s="11"/>
      <c r="BYJ128" s="11"/>
      <c r="BYK128" s="11"/>
      <c r="BYL128" s="11"/>
      <c r="BYM128" s="11"/>
      <c r="BYN128" s="11"/>
      <c r="BYO128" s="11"/>
      <c r="BYP128" s="11"/>
      <c r="BYQ128" s="11"/>
      <c r="BYR128" s="11"/>
      <c r="BYS128" s="11"/>
      <c r="BYT128" s="11"/>
      <c r="BYU128" s="11"/>
      <c r="BYV128" s="11"/>
      <c r="BYW128" s="11"/>
      <c r="BYX128" s="11"/>
      <c r="BYY128" s="11"/>
      <c r="BYZ128" s="11"/>
      <c r="BZA128" s="11"/>
      <c r="BZB128" s="11"/>
      <c r="BZC128" s="11"/>
      <c r="BZD128" s="11"/>
      <c r="BZE128" s="11"/>
      <c r="BZF128" s="11"/>
      <c r="BZG128" s="11"/>
      <c r="BZH128" s="11"/>
      <c r="BZI128" s="11"/>
      <c r="BZJ128" s="11"/>
      <c r="BZK128" s="11"/>
      <c r="BZL128" s="11"/>
      <c r="BZM128" s="11"/>
      <c r="BZN128" s="11"/>
      <c r="BZO128" s="11"/>
      <c r="BZP128" s="11"/>
      <c r="BZQ128" s="11"/>
      <c r="BZR128" s="11"/>
      <c r="BZS128" s="11"/>
      <c r="BZT128" s="11"/>
      <c r="BZU128" s="11"/>
      <c r="BZV128" s="11"/>
      <c r="BZW128" s="11"/>
      <c r="BZX128" s="11"/>
      <c r="BZY128" s="11"/>
      <c r="BZZ128" s="11"/>
      <c r="CAA128" s="11"/>
      <c r="CAB128" s="11"/>
      <c r="CAC128" s="11"/>
      <c r="CAD128" s="11"/>
      <c r="CAE128" s="11"/>
      <c r="CAF128" s="11"/>
      <c r="CAG128" s="11"/>
      <c r="CAH128" s="11"/>
      <c r="CAI128" s="11"/>
      <c r="CAJ128" s="11"/>
      <c r="CAK128" s="11"/>
      <c r="CAL128" s="11"/>
      <c r="CAM128" s="11"/>
      <c r="CAN128" s="11"/>
      <c r="CAO128" s="11"/>
      <c r="CAP128" s="11"/>
      <c r="CAQ128" s="11"/>
      <c r="CAR128" s="11"/>
      <c r="CAS128" s="11"/>
      <c r="CAT128" s="11"/>
      <c r="CAU128" s="11"/>
      <c r="CAV128" s="11"/>
      <c r="CAW128" s="11"/>
      <c r="CAX128" s="11"/>
      <c r="CAY128" s="11"/>
      <c r="CAZ128" s="11"/>
      <c r="CBA128" s="11"/>
      <c r="CBB128" s="11"/>
      <c r="CBC128" s="11"/>
      <c r="CBD128" s="11"/>
      <c r="CBE128" s="11"/>
      <c r="CBF128" s="11"/>
      <c r="CBG128" s="11"/>
      <c r="CBH128" s="11"/>
      <c r="CBI128" s="11"/>
      <c r="CBJ128" s="11"/>
      <c r="CBK128" s="11"/>
      <c r="CBL128" s="11"/>
      <c r="CBM128" s="11"/>
      <c r="CBN128" s="11"/>
      <c r="CBO128" s="11"/>
      <c r="CBP128" s="11"/>
      <c r="CBQ128" s="11"/>
      <c r="CBR128" s="11"/>
      <c r="CBS128" s="11"/>
      <c r="CBT128" s="11"/>
      <c r="CBU128" s="11"/>
      <c r="CBV128" s="11"/>
      <c r="CBW128" s="11"/>
      <c r="CBX128" s="11"/>
      <c r="CBY128" s="11"/>
      <c r="CBZ128" s="11"/>
      <c r="CCA128" s="11"/>
      <c r="CCB128" s="11"/>
      <c r="CCC128" s="11"/>
      <c r="CCD128" s="11"/>
      <c r="CCE128" s="11"/>
      <c r="CCF128" s="11"/>
      <c r="CCG128" s="11"/>
      <c r="CCH128" s="11"/>
      <c r="CCI128" s="11"/>
      <c r="CCJ128" s="11"/>
      <c r="CCK128" s="11"/>
      <c r="CCL128" s="11"/>
      <c r="CCM128" s="11"/>
      <c r="CCN128" s="11"/>
      <c r="CCO128" s="11"/>
      <c r="CCP128" s="11"/>
      <c r="CCQ128" s="11"/>
      <c r="CCR128" s="11"/>
      <c r="CCS128" s="11"/>
      <c r="CCT128" s="11"/>
      <c r="CCU128" s="11"/>
      <c r="CCV128" s="11"/>
      <c r="CCW128" s="11"/>
      <c r="CCX128" s="11"/>
      <c r="CCY128" s="11"/>
      <c r="CCZ128" s="11"/>
      <c r="CDA128" s="11"/>
      <c r="CDB128" s="11"/>
      <c r="CDC128" s="11"/>
      <c r="CDD128" s="11"/>
      <c r="CDE128" s="11"/>
      <c r="CDF128" s="11"/>
      <c r="CDG128" s="11"/>
      <c r="CDH128" s="11"/>
      <c r="CDI128" s="11"/>
      <c r="CDJ128" s="11"/>
      <c r="CDK128" s="11"/>
      <c r="CDL128" s="11"/>
      <c r="CDM128" s="11"/>
      <c r="CDN128" s="11"/>
      <c r="CDO128" s="11"/>
      <c r="CDP128" s="11"/>
      <c r="CDQ128" s="11"/>
      <c r="CDR128" s="11"/>
      <c r="CDS128" s="11"/>
      <c r="CDT128" s="11"/>
      <c r="CDU128" s="11"/>
      <c r="CDV128" s="11"/>
      <c r="CDW128" s="11"/>
      <c r="CDX128" s="11"/>
      <c r="CDY128" s="11"/>
      <c r="CDZ128" s="11"/>
      <c r="CEA128" s="11"/>
      <c r="CEB128" s="11"/>
      <c r="CEC128" s="11"/>
      <c r="CED128" s="11"/>
      <c r="CEE128" s="11"/>
      <c r="CEF128" s="11"/>
      <c r="CEG128" s="11"/>
      <c r="CEH128" s="11"/>
      <c r="CEI128" s="11"/>
      <c r="CEJ128" s="11"/>
      <c r="CEK128" s="11"/>
      <c r="CEL128" s="11"/>
      <c r="CEM128" s="11"/>
      <c r="CEN128" s="11"/>
      <c r="CEO128" s="11"/>
      <c r="CEP128" s="11"/>
      <c r="CEQ128" s="11"/>
      <c r="CER128" s="11"/>
      <c r="CES128" s="11"/>
      <c r="CET128" s="11"/>
      <c r="CEU128" s="11"/>
      <c r="CEV128" s="11"/>
      <c r="CEW128" s="11"/>
      <c r="CEX128" s="11"/>
      <c r="CEY128" s="11"/>
      <c r="CEZ128" s="11"/>
      <c r="CFA128" s="11"/>
      <c r="CFB128" s="11"/>
      <c r="CFC128" s="11"/>
      <c r="CFD128" s="11"/>
      <c r="CFE128" s="11"/>
      <c r="CFF128" s="11"/>
      <c r="CFG128" s="11"/>
      <c r="CFH128" s="11"/>
      <c r="CFI128" s="11"/>
      <c r="CFJ128" s="11"/>
      <c r="CFK128" s="11"/>
      <c r="CFL128" s="11"/>
      <c r="CFM128" s="11"/>
      <c r="CFN128" s="11"/>
      <c r="CFO128" s="11"/>
      <c r="CFP128" s="11"/>
      <c r="CFQ128" s="11"/>
      <c r="CFR128" s="11"/>
      <c r="CFS128" s="11"/>
      <c r="CFT128" s="11"/>
      <c r="CFU128" s="11"/>
      <c r="CFV128" s="11"/>
      <c r="CFW128" s="11"/>
      <c r="CFX128" s="11"/>
      <c r="CFY128" s="11"/>
      <c r="CFZ128" s="11"/>
      <c r="CGA128" s="11"/>
      <c r="CGB128" s="11"/>
      <c r="CGC128" s="11"/>
      <c r="CGD128" s="11"/>
      <c r="CGE128" s="11"/>
      <c r="CGF128" s="11"/>
      <c r="CGG128" s="11"/>
      <c r="CGH128" s="11"/>
      <c r="CGI128" s="11"/>
      <c r="CGJ128" s="11"/>
      <c r="CGK128" s="11"/>
      <c r="CGL128" s="11"/>
      <c r="CGM128" s="11"/>
      <c r="CGN128" s="11"/>
      <c r="CGO128" s="11"/>
      <c r="CGP128" s="11"/>
      <c r="CGQ128" s="11"/>
      <c r="CGR128" s="11"/>
      <c r="CGS128" s="11"/>
      <c r="CGT128" s="11"/>
      <c r="CGU128" s="11"/>
      <c r="CGV128" s="11"/>
      <c r="CGW128" s="11"/>
      <c r="CGX128" s="11"/>
      <c r="CGY128" s="11"/>
      <c r="CGZ128" s="11"/>
      <c r="CHA128" s="11"/>
      <c r="CHB128" s="11"/>
      <c r="CHC128" s="11"/>
      <c r="CHD128" s="11"/>
      <c r="CHE128" s="11"/>
      <c r="CHF128" s="11"/>
      <c r="CHG128" s="11"/>
      <c r="CHH128" s="11"/>
      <c r="CHI128" s="11"/>
      <c r="CHJ128" s="11"/>
      <c r="CHK128" s="11"/>
      <c r="CHL128" s="11"/>
      <c r="CHM128" s="11"/>
      <c r="CHN128" s="11"/>
      <c r="CHO128" s="11"/>
      <c r="CHP128" s="11"/>
      <c r="CHQ128" s="11"/>
      <c r="CHR128" s="11"/>
      <c r="CHS128" s="11"/>
      <c r="CHT128" s="11"/>
      <c r="CHU128" s="11"/>
      <c r="CHV128" s="11"/>
      <c r="CHW128" s="11"/>
      <c r="CHX128" s="11"/>
      <c r="CHY128" s="11"/>
      <c r="CHZ128" s="11"/>
      <c r="CIA128" s="11"/>
      <c r="CIB128" s="11"/>
      <c r="CIC128" s="11"/>
      <c r="CID128" s="11"/>
      <c r="CIE128" s="11"/>
      <c r="CIF128" s="11"/>
      <c r="CIG128" s="11"/>
      <c r="CIH128" s="11"/>
      <c r="CII128" s="11"/>
      <c r="CIJ128" s="11"/>
      <c r="CIK128" s="11"/>
      <c r="CIL128" s="11"/>
      <c r="CIM128" s="11"/>
      <c r="CIN128" s="11"/>
      <c r="CIO128" s="11"/>
      <c r="CIP128" s="11"/>
      <c r="CIQ128" s="11"/>
      <c r="CIR128" s="11"/>
      <c r="CIS128" s="11"/>
      <c r="CIT128" s="11"/>
      <c r="CIU128" s="11"/>
      <c r="CIV128" s="11"/>
      <c r="CIW128" s="11"/>
      <c r="CIX128" s="11"/>
      <c r="CIY128" s="11"/>
      <c r="CIZ128" s="11"/>
      <c r="CJA128" s="11"/>
      <c r="CJB128" s="11"/>
      <c r="CJC128" s="11"/>
      <c r="CJD128" s="11"/>
      <c r="CJE128" s="11"/>
      <c r="CJF128" s="11"/>
      <c r="CJG128" s="11"/>
      <c r="CJH128" s="11"/>
      <c r="CJI128" s="11"/>
      <c r="CJJ128" s="11"/>
      <c r="CJK128" s="11"/>
      <c r="CJL128" s="11"/>
      <c r="CJM128" s="11"/>
      <c r="CJN128" s="11"/>
      <c r="CJO128" s="11"/>
      <c r="CJP128" s="11"/>
      <c r="CJQ128" s="11"/>
      <c r="CJR128" s="11"/>
      <c r="CJS128" s="11"/>
      <c r="CJT128" s="11"/>
      <c r="CJU128" s="11"/>
      <c r="CJV128" s="11"/>
      <c r="CJW128" s="11"/>
      <c r="CJX128" s="11"/>
      <c r="CJY128" s="11"/>
      <c r="CJZ128" s="11"/>
      <c r="CKA128" s="11"/>
      <c r="CKB128" s="11"/>
      <c r="CKC128" s="11"/>
      <c r="CKD128" s="11"/>
      <c r="CKE128" s="11"/>
      <c r="CKF128" s="11"/>
      <c r="CKG128" s="11"/>
      <c r="CKH128" s="11"/>
      <c r="CKI128" s="11"/>
      <c r="CKJ128" s="11"/>
      <c r="CKK128" s="11"/>
      <c r="CKL128" s="11"/>
      <c r="CKM128" s="11"/>
      <c r="CKN128" s="11"/>
      <c r="CKO128" s="11"/>
      <c r="CKP128" s="11"/>
      <c r="CKQ128" s="11"/>
      <c r="CKR128" s="11"/>
      <c r="CKS128" s="11"/>
      <c r="CKT128" s="11"/>
      <c r="CKU128" s="11"/>
      <c r="CKV128" s="11"/>
      <c r="CKW128" s="11"/>
      <c r="CKX128" s="11"/>
      <c r="CKY128" s="11"/>
      <c r="CKZ128" s="11"/>
      <c r="CLA128" s="11"/>
      <c r="CLB128" s="11"/>
      <c r="CLC128" s="11"/>
      <c r="CLD128" s="11"/>
      <c r="CLE128" s="11"/>
      <c r="CLF128" s="11"/>
      <c r="CLG128" s="11"/>
      <c r="CLH128" s="11"/>
      <c r="CLI128" s="11"/>
      <c r="CLJ128" s="11"/>
      <c r="CLK128" s="11"/>
      <c r="CLL128" s="11"/>
      <c r="CLM128" s="11"/>
      <c r="CLN128" s="11"/>
      <c r="CLO128" s="11"/>
      <c r="CLP128" s="11"/>
      <c r="CLQ128" s="11"/>
      <c r="CLR128" s="11"/>
      <c r="CLS128" s="11"/>
      <c r="CLT128" s="11"/>
      <c r="CLU128" s="11"/>
      <c r="CLV128" s="11"/>
      <c r="CLW128" s="11"/>
      <c r="CLX128" s="11"/>
      <c r="CLY128" s="11"/>
      <c r="CLZ128" s="11"/>
      <c r="CMA128" s="11"/>
      <c r="CMB128" s="11"/>
      <c r="CMC128" s="11"/>
      <c r="CMD128" s="11"/>
      <c r="CME128" s="11"/>
      <c r="CMF128" s="11"/>
      <c r="CMG128" s="11"/>
      <c r="CMH128" s="11"/>
      <c r="CMI128" s="11"/>
      <c r="CMJ128" s="11"/>
      <c r="CMK128" s="11"/>
      <c r="CML128" s="11"/>
      <c r="CMM128" s="11"/>
      <c r="CMN128" s="11"/>
      <c r="CMO128" s="11"/>
      <c r="CMP128" s="11"/>
      <c r="CMQ128" s="11"/>
      <c r="CMR128" s="11"/>
      <c r="CMS128" s="11"/>
      <c r="CMT128" s="11"/>
      <c r="CMU128" s="11"/>
      <c r="CMV128" s="11"/>
      <c r="CMW128" s="11"/>
      <c r="CMX128" s="11"/>
      <c r="CMY128" s="11"/>
      <c r="CMZ128" s="11"/>
      <c r="CNA128" s="11"/>
      <c r="CNB128" s="11"/>
      <c r="CNC128" s="11"/>
      <c r="CND128" s="11"/>
      <c r="CNE128" s="11"/>
      <c r="CNF128" s="11"/>
      <c r="CNG128" s="11"/>
      <c r="CNH128" s="11"/>
      <c r="CNI128" s="11"/>
      <c r="CNJ128" s="11"/>
      <c r="CNK128" s="11"/>
      <c r="CNL128" s="11"/>
      <c r="CNM128" s="11"/>
      <c r="CNN128" s="11"/>
      <c r="CNO128" s="11"/>
      <c r="CNP128" s="11"/>
      <c r="CNQ128" s="11"/>
      <c r="CNR128" s="11"/>
      <c r="CNS128" s="11"/>
      <c r="CNT128" s="11"/>
      <c r="CNU128" s="11"/>
      <c r="CNV128" s="11"/>
      <c r="CNW128" s="11"/>
      <c r="CNX128" s="11"/>
      <c r="CNY128" s="11"/>
      <c r="CNZ128" s="11"/>
      <c r="COA128" s="11"/>
      <c r="COB128" s="11"/>
      <c r="COC128" s="11"/>
      <c r="COD128" s="11"/>
      <c r="COE128" s="11"/>
      <c r="COF128" s="11"/>
      <c r="COG128" s="11"/>
      <c r="COH128" s="11"/>
      <c r="COI128" s="11"/>
      <c r="COJ128" s="11"/>
      <c r="COK128" s="11"/>
      <c r="COL128" s="11"/>
      <c r="COM128" s="11"/>
      <c r="CON128" s="11"/>
      <c r="COO128" s="11"/>
      <c r="COP128" s="11"/>
      <c r="COQ128" s="11"/>
      <c r="COR128" s="11"/>
      <c r="COS128" s="11"/>
      <c r="COT128" s="11"/>
      <c r="COU128" s="11"/>
      <c r="COV128" s="11"/>
      <c r="COW128" s="11"/>
      <c r="COX128" s="11"/>
      <c r="COY128" s="11"/>
      <c r="COZ128" s="11"/>
      <c r="CPA128" s="11"/>
      <c r="CPB128" s="11"/>
      <c r="CPC128" s="11"/>
      <c r="CPD128" s="11"/>
      <c r="CPE128" s="11"/>
      <c r="CPF128" s="11"/>
      <c r="CPG128" s="11"/>
      <c r="CPH128" s="11"/>
      <c r="CPI128" s="11"/>
      <c r="CPJ128" s="11"/>
      <c r="CPK128" s="11"/>
      <c r="CPL128" s="11"/>
      <c r="CPM128" s="11"/>
      <c r="CPN128" s="11"/>
      <c r="CPO128" s="11"/>
      <c r="CPP128" s="11"/>
      <c r="CPQ128" s="11"/>
      <c r="CPR128" s="11"/>
      <c r="CPS128" s="11"/>
      <c r="CPT128" s="11"/>
      <c r="CPU128" s="11"/>
      <c r="CPV128" s="11"/>
      <c r="CPW128" s="11"/>
      <c r="CPX128" s="11"/>
      <c r="CPY128" s="11"/>
      <c r="CPZ128" s="11"/>
      <c r="CQA128" s="11"/>
      <c r="CQB128" s="11"/>
      <c r="CQC128" s="11"/>
      <c r="CQD128" s="11"/>
      <c r="CQE128" s="11"/>
      <c r="CQF128" s="11"/>
      <c r="CQG128" s="11"/>
      <c r="CQH128" s="11"/>
      <c r="CQI128" s="11"/>
      <c r="CQJ128" s="11"/>
      <c r="CQK128" s="11"/>
      <c r="CQL128" s="11"/>
      <c r="CQM128" s="11"/>
      <c r="CQN128" s="11"/>
      <c r="CQO128" s="11"/>
      <c r="CQP128" s="11"/>
      <c r="CQQ128" s="11"/>
      <c r="CQR128" s="11"/>
      <c r="CQS128" s="11"/>
      <c r="CQT128" s="11"/>
      <c r="CQU128" s="11"/>
      <c r="CQV128" s="11"/>
      <c r="CQW128" s="11"/>
      <c r="CQX128" s="11"/>
      <c r="CQY128" s="11"/>
      <c r="CQZ128" s="11"/>
      <c r="CRA128" s="11"/>
      <c r="CRB128" s="11"/>
      <c r="CRC128" s="11"/>
      <c r="CRD128" s="11"/>
      <c r="CRE128" s="11"/>
      <c r="CRF128" s="11"/>
      <c r="CRG128" s="11"/>
      <c r="CRH128" s="11"/>
      <c r="CRI128" s="11"/>
      <c r="CRJ128" s="11"/>
      <c r="CRK128" s="11"/>
      <c r="CRL128" s="11"/>
      <c r="CRM128" s="11"/>
      <c r="CRN128" s="11"/>
      <c r="CRO128" s="11"/>
      <c r="CRP128" s="11"/>
      <c r="CRQ128" s="11"/>
      <c r="CRR128" s="11"/>
      <c r="CRS128" s="11"/>
      <c r="CRT128" s="11"/>
      <c r="CRU128" s="11"/>
      <c r="CRV128" s="11"/>
      <c r="CRW128" s="11"/>
      <c r="CRX128" s="11"/>
      <c r="CRY128" s="11"/>
      <c r="CRZ128" s="11"/>
      <c r="CSA128" s="11"/>
      <c r="CSB128" s="11"/>
      <c r="CSC128" s="11"/>
      <c r="CSD128" s="11"/>
      <c r="CSE128" s="11"/>
      <c r="CSF128" s="11"/>
      <c r="CSG128" s="11"/>
      <c r="CSH128" s="11"/>
      <c r="CSI128" s="11"/>
      <c r="CSJ128" s="11"/>
      <c r="CSK128" s="11"/>
      <c r="CSL128" s="11"/>
      <c r="CSM128" s="11"/>
      <c r="CSN128" s="11"/>
      <c r="CSO128" s="11"/>
      <c r="CSP128" s="11"/>
      <c r="CSQ128" s="11"/>
      <c r="CSR128" s="11"/>
      <c r="CSS128" s="11"/>
      <c r="CST128" s="11"/>
      <c r="CSU128" s="11"/>
      <c r="CSV128" s="11"/>
      <c r="CSW128" s="11"/>
      <c r="CSX128" s="11"/>
      <c r="CSY128" s="11"/>
      <c r="CSZ128" s="11"/>
      <c r="CTA128" s="11"/>
      <c r="CTB128" s="11"/>
      <c r="CTC128" s="11"/>
      <c r="CTD128" s="11"/>
      <c r="CTE128" s="11"/>
      <c r="CTF128" s="11"/>
      <c r="CTG128" s="11"/>
      <c r="CTH128" s="11"/>
      <c r="CTI128" s="11"/>
      <c r="CTJ128" s="11"/>
      <c r="CTK128" s="11"/>
      <c r="CTL128" s="11"/>
      <c r="CTM128" s="11"/>
      <c r="CTN128" s="11"/>
      <c r="CTO128" s="11"/>
      <c r="CTP128" s="11"/>
      <c r="CTQ128" s="11"/>
      <c r="CTR128" s="11"/>
      <c r="CTS128" s="11"/>
      <c r="CTT128" s="11"/>
      <c r="CTU128" s="11"/>
      <c r="CTV128" s="11"/>
      <c r="CTW128" s="11"/>
      <c r="CTX128" s="11"/>
      <c r="CTY128" s="11"/>
      <c r="CTZ128" s="11"/>
      <c r="CUA128" s="11"/>
      <c r="CUB128" s="11"/>
      <c r="CUC128" s="11"/>
      <c r="CUD128" s="11"/>
      <c r="CUE128" s="11"/>
      <c r="CUF128" s="11"/>
      <c r="CUG128" s="11"/>
      <c r="CUH128" s="11"/>
      <c r="CUI128" s="11"/>
      <c r="CUJ128" s="11"/>
      <c r="CUK128" s="11"/>
      <c r="CUL128" s="11"/>
      <c r="CUM128" s="11"/>
      <c r="CUN128" s="11"/>
      <c r="CUO128" s="11"/>
      <c r="CUP128" s="11"/>
      <c r="CUQ128" s="11"/>
      <c r="CUR128" s="11"/>
      <c r="CUS128" s="11"/>
      <c r="CUT128" s="11"/>
      <c r="CUU128" s="11"/>
      <c r="CUV128" s="11"/>
      <c r="CUW128" s="11"/>
      <c r="CUX128" s="11"/>
      <c r="CUY128" s="11"/>
      <c r="CUZ128" s="11"/>
      <c r="CVA128" s="11"/>
      <c r="CVB128" s="11"/>
      <c r="CVC128" s="11"/>
      <c r="CVD128" s="11"/>
      <c r="CVE128" s="11"/>
      <c r="CVF128" s="11"/>
      <c r="CVG128" s="11"/>
      <c r="CVH128" s="11"/>
      <c r="CVI128" s="11"/>
      <c r="CVJ128" s="11"/>
      <c r="CVK128" s="11"/>
      <c r="CVL128" s="11"/>
      <c r="CVM128" s="11"/>
      <c r="CVN128" s="11"/>
      <c r="CVO128" s="11"/>
      <c r="CVP128" s="11"/>
      <c r="CVQ128" s="11"/>
      <c r="CVR128" s="11"/>
      <c r="CVS128" s="11"/>
      <c r="CVT128" s="11"/>
      <c r="CVU128" s="11"/>
      <c r="CVV128" s="11"/>
      <c r="CVW128" s="11"/>
      <c r="CVX128" s="11"/>
      <c r="CVY128" s="11"/>
      <c r="CVZ128" s="11"/>
      <c r="CWA128" s="11"/>
      <c r="CWB128" s="11"/>
      <c r="CWC128" s="11"/>
      <c r="CWD128" s="11"/>
      <c r="CWE128" s="11"/>
      <c r="CWF128" s="11"/>
      <c r="CWG128" s="11"/>
      <c r="CWH128" s="11"/>
      <c r="CWI128" s="11"/>
      <c r="CWJ128" s="11"/>
      <c r="CWK128" s="11"/>
      <c r="CWL128" s="11"/>
      <c r="CWM128" s="11"/>
      <c r="CWN128" s="11"/>
      <c r="CWO128" s="11"/>
      <c r="CWP128" s="11"/>
      <c r="CWQ128" s="11"/>
      <c r="CWR128" s="11"/>
      <c r="CWS128" s="11"/>
      <c r="CWT128" s="11"/>
      <c r="CWU128" s="11"/>
      <c r="CWV128" s="11"/>
      <c r="CWW128" s="11"/>
      <c r="CWX128" s="11"/>
      <c r="CWY128" s="11"/>
      <c r="CWZ128" s="11"/>
      <c r="CXA128" s="11"/>
      <c r="CXB128" s="11"/>
      <c r="CXC128" s="11"/>
      <c r="CXD128" s="11"/>
      <c r="CXE128" s="11"/>
      <c r="CXF128" s="11"/>
      <c r="CXG128" s="11"/>
      <c r="CXH128" s="11"/>
      <c r="CXI128" s="11"/>
      <c r="CXJ128" s="11"/>
      <c r="CXK128" s="11"/>
      <c r="CXL128" s="11"/>
      <c r="CXM128" s="11"/>
      <c r="CXN128" s="11"/>
      <c r="CXO128" s="11"/>
      <c r="CXP128" s="11"/>
      <c r="CXQ128" s="11"/>
      <c r="CXR128" s="11"/>
      <c r="CXS128" s="11"/>
      <c r="CXT128" s="11"/>
      <c r="CXU128" s="11"/>
      <c r="CXV128" s="11"/>
      <c r="CXW128" s="11"/>
      <c r="CXX128" s="11"/>
      <c r="CXY128" s="11"/>
      <c r="CXZ128" s="11"/>
      <c r="CYA128" s="11"/>
      <c r="CYB128" s="11"/>
      <c r="CYC128" s="11"/>
      <c r="CYD128" s="11"/>
      <c r="CYE128" s="11"/>
      <c r="CYF128" s="11"/>
      <c r="CYG128" s="11"/>
      <c r="CYH128" s="11"/>
      <c r="CYI128" s="11"/>
      <c r="CYJ128" s="11"/>
      <c r="CYK128" s="11"/>
      <c r="CYL128" s="11"/>
      <c r="CYM128" s="11"/>
      <c r="CYN128" s="11"/>
      <c r="CYO128" s="11"/>
      <c r="CYP128" s="11"/>
      <c r="CYQ128" s="11"/>
      <c r="CYR128" s="11"/>
      <c r="CYS128" s="11"/>
      <c r="CYT128" s="11"/>
      <c r="CYU128" s="11"/>
      <c r="CYV128" s="11"/>
      <c r="CYW128" s="11"/>
      <c r="CYX128" s="11"/>
      <c r="CYY128" s="11"/>
      <c r="CYZ128" s="11"/>
      <c r="CZA128" s="11"/>
      <c r="CZB128" s="11"/>
      <c r="CZC128" s="11"/>
      <c r="CZD128" s="11"/>
      <c r="CZE128" s="11"/>
      <c r="CZF128" s="11"/>
      <c r="CZG128" s="11"/>
      <c r="CZH128" s="11"/>
      <c r="CZI128" s="11"/>
      <c r="CZJ128" s="11"/>
      <c r="CZK128" s="11"/>
      <c r="CZL128" s="11"/>
      <c r="CZM128" s="11"/>
      <c r="CZN128" s="11"/>
      <c r="CZO128" s="11"/>
      <c r="CZP128" s="11"/>
      <c r="CZQ128" s="11"/>
      <c r="CZR128" s="11"/>
      <c r="CZS128" s="11"/>
      <c r="CZT128" s="11"/>
      <c r="CZU128" s="11"/>
      <c r="CZV128" s="11"/>
      <c r="CZW128" s="11"/>
      <c r="CZX128" s="11"/>
      <c r="CZY128" s="11"/>
      <c r="CZZ128" s="11"/>
      <c r="DAA128" s="11"/>
      <c r="DAB128" s="11"/>
      <c r="DAC128" s="11"/>
      <c r="DAD128" s="11"/>
      <c r="DAE128" s="11"/>
      <c r="DAF128" s="11"/>
      <c r="DAG128" s="11"/>
      <c r="DAH128" s="11"/>
      <c r="DAI128" s="11"/>
      <c r="DAJ128" s="11"/>
      <c r="DAK128" s="11"/>
      <c r="DAL128" s="11"/>
      <c r="DAM128" s="11"/>
      <c r="DAN128" s="11"/>
      <c r="DAO128" s="11"/>
      <c r="DAP128" s="11"/>
      <c r="DAQ128" s="11"/>
      <c r="DAR128" s="11"/>
      <c r="DAS128" s="11"/>
      <c r="DAT128" s="11"/>
      <c r="DAU128" s="11"/>
      <c r="DAV128" s="11"/>
      <c r="DAW128" s="11"/>
      <c r="DAX128" s="11"/>
      <c r="DAY128" s="11"/>
      <c r="DAZ128" s="11"/>
      <c r="DBA128" s="11"/>
      <c r="DBB128" s="11"/>
      <c r="DBC128" s="11"/>
      <c r="DBD128" s="11"/>
      <c r="DBE128" s="11"/>
      <c r="DBF128" s="11"/>
      <c r="DBG128" s="11"/>
      <c r="DBH128" s="11"/>
      <c r="DBI128" s="11"/>
      <c r="DBJ128" s="11"/>
      <c r="DBK128" s="11"/>
      <c r="DBL128" s="11"/>
      <c r="DBM128" s="11"/>
      <c r="DBN128" s="11"/>
      <c r="DBO128" s="11"/>
      <c r="DBP128" s="11"/>
      <c r="DBQ128" s="11"/>
      <c r="DBR128" s="11"/>
      <c r="DBS128" s="11"/>
      <c r="DBT128" s="11"/>
      <c r="DBU128" s="11"/>
      <c r="DBV128" s="11"/>
      <c r="DBW128" s="11"/>
      <c r="DBX128" s="11"/>
      <c r="DBY128" s="11"/>
      <c r="DBZ128" s="11"/>
      <c r="DCA128" s="11"/>
      <c r="DCB128" s="11"/>
      <c r="DCC128" s="11"/>
      <c r="DCD128" s="11"/>
      <c r="DCE128" s="11"/>
      <c r="DCF128" s="11"/>
      <c r="DCG128" s="11"/>
      <c r="DCH128" s="11"/>
      <c r="DCI128" s="11"/>
      <c r="DCJ128" s="11"/>
      <c r="DCK128" s="11"/>
      <c r="DCL128" s="11"/>
      <c r="DCM128" s="11"/>
      <c r="DCN128" s="11"/>
      <c r="DCO128" s="11"/>
      <c r="DCP128" s="11"/>
      <c r="DCQ128" s="11"/>
      <c r="DCR128" s="11"/>
      <c r="DCS128" s="11"/>
      <c r="DCT128" s="11"/>
      <c r="DCU128" s="11"/>
      <c r="DCV128" s="11"/>
      <c r="DCW128" s="11"/>
      <c r="DCX128" s="11"/>
      <c r="DCY128" s="11"/>
      <c r="DCZ128" s="11"/>
      <c r="DDA128" s="11"/>
      <c r="DDB128" s="11"/>
      <c r="DDC128" s="11"/>
      <c r="DDD128" s="11"/>
      <c r="DDE128" s="11"/>
      <c r="DDF128" s="11"/>
      <c r="DDG128" s="11"/>
      <c r="DDH128" s="11"/>
      <c r="DDI128" s="11"/>
      <c r="DDJ128" s="11"/>
      <c r="DDK128" s="11"/>
      <c r="DDL128" s="11"/>
      <c r="DDM128" s="11"/>
      <c r="DDN128" s="11"/>
      <c r="DDO128" s="11"/>
      <c r="DDP128" s="11"/>
      <c r="DDQ128" s="11"/>
      <c r="DDR128" s="11"/>
      <c r="DDS128" s="11"/>
      <c r="DDT128" s="11"/>
      <c r="DDU128" s="11"/>
      <c r="DDV128" s="11"/>
      <c r="DDW128" s="11"/>
      <c r="DDX128" s="11"/>
      <c r="DDY128" s="11"/>
      <c r="DDZ128" s="11"/>
      <c r="DEA128" s="11"/>
      <c r="DEB128" s="11"/>
      <c r="DEC128" s="11"/>
      <c r="DED128" s="11"/>
      <c r="DEE128" s="11"/>
      <c r="DEF128" s="11"/>
      <c r="DEG128" s="11"/>
      <c r="DEH128" s="11"/>
      <c r="DEI128" s="11"/>
      <c r="DEJ128" s="11"/>
      <c r="DEK128" s="11"/>
      <c r="DEL128" s="11"/>
      <c r="DEM128" s="11"/>
      <c r="DEN128" s="11"/>
      <c r="DEO128" s="11"/>
      <c r="DEP128" s="11"/>
      <c r="DEQ128" s="11"/>
      <c r="DER128" s="11"/>
      <c r="DES128" s="11"/>
      <c r="DET128" s="11"/>
      <c r="DEU128" s="11"/>
      <c r="DEV128" s="11"/>
      <c r="DEW128" s="11"/>
      <c r="DEX128" s="11"/>
      <c r="DEY128" s="11"/>
      <c r="DEZ128" s="11"/>
      <c r="DFA128" s="11"/>
      <c r="DFB128" s="11"/>
      <c r="DFC128" s="11"/>
      <c r="DFD128" s="11"/>
      <c r="DFE128" s="11"/>
      <c r="DFF128" s="11"/>
      <c r="DFG128" s="11"/>
      <c r="DFH128" s="11"/>
      <c r="DFI128" s="11"/>
      <c r="DFJ128" s="11"/>
      <c r="DFK128" s="11"/>
      <c r="DFL128" s="11"/>
      <c r="DFM128" s="11"/>
      <c r="DFN128" s="11"/>
      <c r="DFO128" s="11"/>
      <c r="DFP128" s="11"/>
      <c r="DFQ128" s="11"/>
      <c r="DFR128" s="11"/>
      <c r="DFS128" s="11"/>
      <c r="DFT128" s="11"/>
      <c r="DFU128" s="11"/>
      <c r="DFV128" s="11"/>
      <c r="DFW128" s="11"/>
      <c r="DFX128" s="11"/>
      <c r="DFY128" s="11"/>
      <c r="DFZ128" s="11"/>
      <c r="DGA128" s="11"/>
      <c r="DGB128" s="11"/>
      <c r="DGC128" s="11"/>
      <c r="DGD128" s="11"/>
      <c r="DGE128" s="11"/>
      <c r="DGF128" s="11"/>
      <c r="DGG128" s="11"/>
      <c r="DGH128" s="11"/>
      <c r="DGI128" s="11"/>
      <c r="DGJ128" s="11"/>
      <c r="DGK128" s="11"/>
      <c r="DGL128" s="11"/>
      <c r="DGM128" s="11"/>
      <c r="DGN128" s="11"/>
      <c r="DGO128" s="11"/>
      <c r="DGP128" s="11"/>
      <c r="DGQ128" s="11"/>
      <c r="DGR128" s="11"/>
      <c r="DGS128" s="11"/>
      <c r="DGT128" s="11"/>
      <c r="DGU128" s="11"/>
      <c r="DGV128" s="11"/>
      <c r="DGW128" s="11"/>
      <c r="DGX128" s="11"/>
      <c r="DGY128" s="11"/>
      <c r="DGZ128" s="11"/>
      <c r="DHA128" s="11"/>
      <c r="DHB128" s="11"/>
      <c r="DHC128" s="11"/>
      <c r="DHD128" s="11"/>
      <c r="DHE128" s="11"/>
      <c r="DHF128" s="11"/>
      <c r="DHG128" s="11"/>
      <c r="DHH128" s="11"/>
      <c r="DHI128" s="11"/>
      <c r="DHJ128" s="11"/>
      <c r="DHK128" s="11"/>
      <c r="DHL128" s="11"/>
      <c r="DHM128" s="11"/>
      <c r="DHN128" s="11"/>
      <c r="DHO128" s="11"/>
      <c r="DHP128" s="11"/>
      <c r="DHQ128" s="11"/>
      <c r="DHR128" s="11"/>
      <c r="DHS128" s="11"/>
      <c r="DHT128" s="11"/>
      <c r="DHU128" s="11"/>
      <c r="DHV128" s="11"/>
      <c r="DHW128" s="11"/>
      <c r="DHX128" s="11"/>
      <c r="DHY128" s="11"/>
      <c r="DHZ128" s="11"/>
      <c r="DIA128" s="11"/>
      <c r="DIB128" s="11"/>
      <c r="DIC128" s="11"/>
      <c r="DID128" s="11"/>
      <c r="DIE128" s="11"/>
      <c r="DIF128" s="11"/>
      <c r="DIG128" s="11"/>
      <c r="DIH128" s="11"/>
      <c r="DII128" s="11"/>
      <c r="DIJ128" s="11"/>
      <c r="DIK128" s="11"/>
      <c r="DIL128" s="11"/>
      <c r="DIM128" s="11"/>
      <c r="DIN128" s="11"/>
      <c r="DIO128" s="11"/>
      <c r="DIP128" s="11"/>
      <c r="DIQ128" s="11"/>
      <c r="DIR128" s="11"/>
      <c r="DIS128" s="11"/>
      <c r="DIT128" s="11"/>
      <c r="DIU128" s="11"/>
      <c r="DIV128" s="11"/>
      <c r="DIW128" s="11"/>
      <c r="DIX128" s="11"/>
      <c r="DIY128" s="11"/>
      <c r="DIZ128" s="11"/>
      <c r="DJA128" s="11"/>
      <c r="DJB128" s="11"/>
      <c r="DJC128" s="11"/>
      <c r="DJD128" s="11"/>
      <c r="DJE128" s="11"/>
      <c r="DJF128" s="11"/>
      <c r="DJG128" s="11"/>
      <c r="DJH128" s="11"/>
      <c r="DJI128" s="11"/>
      <c r="DJJ128" s="11"/>
      <c r="DJK128" s="11"/>
      <c r="DJL128" s="11"/>
      <c r="DJM128" s="11"/>
      <c r="DJN128" s="11"/>
      <c r="DJO128" s="11"/>
      <c r="DJP128" s="11"/>
      <c r="DJQ128" s="11"/>
      <c r="DJR128" s="11"/>
      <c r="DJS128" s="11"/>
      <c r="DJT128" s="11"/>
      <c r="DJU128" s="11"/>
      <c r="DJV128" s="11"/>
      <c r="DJW128" s="11"/>
      <c r="DJX128" s="11"/>
      <c r="DJY128" s="11"/>
      <c r="DJZ128" s="11"/>
      <c r="DKA128" s="11"/>
      <c r="DKB128" s="11"/>
      <c r="DKC128" s="11"/>
      <c r="DKD128" s="11"/>
      <c r="DKE128" s="11"/>
      <c r="DKF128" s="11"/>
      <c r="DKG128" s="11"/>
      <c r="DKH128" s="11"/>
      <c r="DKI128" s="11"/>
      <c r="DKJ128" s="11"/>
      <c r="DKK128" s="11"/>
      <c r="DKL128" s="11"/>
      <c r="DKM128" s="11"/>
      <c r="DKN128" s="11"/>
      <c r="DKO128" s="11"/>
      <c r="DKP128" s="11"/>
      <c r="DKQ128" s="11"/>
      <c r="DKR128" s="11"/>
      <c r="DKS128" s="11"/>
      <c r="DKT128" s="11"/>
      <c r="DKU128" s="11"/>
      <c r="DKV128" s="11"/>
      <c r="DKW128" s="11"/>
      <c r="DKX128" s="11"/>
      <c r="DKY128" s="11"/>
      <c r="DKZ128" s="11"/>
      <c r="DLA128" s="11"/>
      <c r="DLB128" s="11"/>
      <c r="DLC128" s="11"/>
      <c r="DLD128" s="11"/>
      <c r="DLE128" s="11"/>
      <c r="DLF128" s="11"/>
      <c r="DLG128" s="11"/>
      <c r="DLH128" s="11"/>
      <c r="DLI128" s="11"/>
      <c r="DLJ128" s="11"/>
      <c r="DLK128" s="11"/>
      <c r="DLL128" s="11"/>
      <c r="DLM128" s="11"/>
      <c r="DLN128" s="11"/>
      <c r="DLO128" s="11"/>
      <c r="DLP128" s="11"/>
      <c r="DLQ128" s="11"/>
      <c r="DLR128" s="11"/>
      <c r="DLS128" s="11"/>
      <c r="DLT128" s="11"/>
      <c r="DLU128" s="11"/>
      <c r="DLV128" s="11"/>
      <c r="DLW128" s="11"/>
      <c r="DLX128" s="11"/>
      <c r="DLY128" s="11"/>
      <c r="DLZ128" s="11"/>
      <c r="DMA128" s="11"/>
      <c r="DMB128" s="11"/>
      <c r="DMC128" s="11"/>
      <c r="DMD128" s="11"/>
      <c r="DME128" s="11"/>
      <c r="DMF128" s="11"/>
      <c r="DMG128" s="11"/>
      <c r="DMH128" s="11"/>
      <c r="DMI128" s="11"/>
      <c r="DMJ128" s="11"/>
      <c r="DMK128" s="11"/>
      <c r="DML128" s="11"/>
      <c r="DMM128" s="11"/>
      <c r="DMN128" s="11"/>
      <c r="DMO128" s="11"/>
      <c r="DMP128" s="11"/>
      <c r="DMQ128" s="11"/>
      <c r="DMR128" s="11"/>
      <c r="DMS128" s="11"/>
      <c r="DMT128" s="11"/>
      <c r="DMU128" s="11"/>
      <c r="DMV128" s="11"/>
      <c r="DMW128" s="11"/>
      <c r="DMX128" s="11"/>
      <c r="DMY128" s="11"/>
      <c r="DMZ128" s="11"/>
      <c r="DNA128" s="11"/>
      <c r="DNB128" s="11"/>
      <c r="DNC128" s="11"/>
      <c r="DND128" s="11"/>
      <c r="DNE128" s="11"/>
      <c r="DNF128" s="11"/>
      <c r="DNG128" s="11"/>
      <c r="DNH128" s="11"/>
      <c r="DNI128" s="11"/>
      <c r="DNJ128" s="11"/>
      <c r="DNK128" s="11"/>
      <c r="DNL128" s="11"/>
      <c r="DNM128" s="11"/>
      <c r="DNN128" s="11"/>
      <c r="DNO128" s="11"/>
      <c r="DNP128" s="11"/>
      <c r="DNQ128" s="11"/>
      <c r="DNR128" s="11"/>
      <c r="DNS128" s="11"/>
      <c r="DNT128" s="11"/>
      <c r="DNU128" s="11"/>
      <c r="DNV128" s="11"/>
      <c r="DNW128" s="11"/>
      <c r="DNX128" s="11"/>
      <c r="DNY128" s="11"/>
      <c r="DNZ128" s="11"/>
      <c r="DOA128" s="11"/>
      <c r="DOB128" s="11"/>
      <c r="DOC128" s="11"/>
      <c r="DOD128" s="11"/>
      <c r="DOE128" s="11"/>
      <c r="DOF128" s="11"/>
      <c r="DOG128" s="11"/>
      <c r="DOH128" s="11"/>
      <c r="DOI128" s="11"/>
      <c r="DOJ128" s="11"/>
      <c r="DOK128" s="11"/>
      <c r="DOL128" s="11"/>
      <c r="DOM128" s="11"/>
      <c r="DON128" s="11"/>
      <c r="DOO128" s="11"/>
      <c r="DOP128" s="11"/>
      <c r="DOQ128" s="11"/>
      <c r="DOR128" s="11"/>
      <c r="DOS128" s="11"/>
      <c r="DOT128" s="11"/>
      <c r="DOU128" s="11"/>
      <c r="DOV128" s="11"/>
      <c r="DOW128" s="11"/>
      <c r="DOX128" s="11"/>
      <c r="DOY128" s="11"/>
      <c r="DOZ128" s="11"/>
      <c r="DPA128" s="11"/>
      <c r="DPB128" s="11"/>
      <c r="DPC128" s="11"/>
      <c r="DPD128" s="11"/>
      <c r="DPE128" s="11"/>
      <c r="DPF128" s="11"/>
      <c r="DPG128" s="11"/>
      <c r="DPH128" s="11"/>
      <c r="DPI128" s="11"/>
      <c r="DPJ128" s="11"/>
      <c r="DPK128" s="11"/>
      <c r="DPL128" s="11"/>
      <c r="DPM128" s="11"/>
      <c r="DPN128" s="11"/>
      <c r="DPO128" s="11"/>
      <c r="DPP128" s="11"/>
      <c r="DPQ128" s="11"/>
      <c r="DPR128" s="11"/>
      <c r="DPS128" s="11"/>
      <c r="DPT128" s="11"/>
      <c r="DPU128" s="11"/>
      <c r="DPV128" s="11"/>
      <c r="DPW128" s="11"/>
      <c r="DPX128" s="11"/>
      <c r="DPY128" s="11"/>
      <c r="DPZ128" s="11"/>
      <c r="DQA128" s="11"/>
      <c r="DQB128" s="11"/>
      <c r="DQC128" s="11"/>
      <c r="DQD128" s="11"/>
      <c r="DQE128" s="11"/>
      <c r="DQF128" s="11"/>
      <c r="DQG128" s="11"/>
      <c r="DQH128" s="11"/>
      <c r="DQI128" s="11"/>
      <c r="DQJ128" s="11"/>
      <c r="DQK128" s="11"/>
      <c r="DQL128" s="11"/>
      <c r="DQM128" s="11"/>
      <c r="DQN128" s="11"/>
      <c r="DQO128" s="11"/>
      <c r="DQP128" s="11"/>
      <c r="DQQ128" s="11"/>
      <c r="DQR128" s="11"/>
      <c r="DQS128" s="11"/>
      <c r="DQT128" s="11"/>
      <c r="DQU128" s="11"/>
      <c r="DQV128" s="11"/>
      <c r="DQW128" s="11"/>
      <c r="DQX128" s="11"/>
      <c r="DQY128" s="11"/>
      <c r="DQZ128" s="11"/>
      <c r="DRA128" s="11"/>
      <c r="DRB128" s="11"/>
      <c r="DRC128" s="11"/>
      <c r="DRD128" s="11"/>
      <c r="DRE128" s="11"/>
      <c r="DRF128" s="11"/>
      <c r="DRG128" s="11"/>
      <c r="DRH128" s="11"/>
      <c r="DRI128" s="11"/>
      <c r="DRJ128" s="11"/>
      <c r="DRK128" s="11"/>
      <c r="DRL128" s="11"/>
      <c r="DRM128" s="11"/>
      <c r="DRN128" s="11"/>
      <c r="DRO128" s="11"/>
      <c r="DRP128" s="11"/>
      <c r="DRQ128" s="11"/>
      <c r="DRR128" s="11"/>
      <c r="DRS128" s="11"/>
      <c r="DRT128" s="11"/>
      <c r="DRU128" s="11"/>
      <c r="DRV128" s="11"/>
      <c r="DRW128" s="11"/>
      <c r="DRX128" s="11"/>
      <c r="DRY128" s="11"/>
      <c r="DRZ128" s="11"/>
      <c r="DSA128" s="11"/>
      <c r="DSB128" s="11"/>
      <c r="DSC128" s="11"/>
      <c r="DSD128" s="11"/>
      <c r="DSE128" s="11"/>
      <c r="DSF128" s="11"/>
      <c r="DSG128" s="11"/>
      <c r="DSH128" s="11"/>
      <c r="DSI128" s="11"/>
      <c r="DSJ128" s="11"/>
      <c r="DSK128" s="11"/>
      <c r="DSL128" s="11"/>
      <c r="DSM128" s="11"/>
      <c r="DSN128" s="11"/>
      <c r="DSO128" s="11"/>
      <c r="DSP128" s="11"/>
      <c r="DSQ128" s="11"/>
      <c r="DSR128" s="11"/>
      <c r="DSS128" s="11"/>
      <c r="DST128" s="11"/>
      <c r="DSU128" s="11"/>
      <c r="DSV128" s="11"/>
      <c r="DSW128" s="11"/>
      <c r="DSX128" s="11"/>
      <c r="DSY128" s="11"/>
      <c r="DSZ128" s="11"/>
      <c r="DTA128" s="11"/>
      <c r="DTB128" s="11"/>
      <c r="DTC128" s="11"/>
      <c r="DTD128" s="11"/>
      <c r="DTE128" s="11"/>
      <c r="DTF128" s="11"/>
      <c r="DTG128" s="11"/>
      <c r="DTH128" s="11"/>
      <c r="DTI128" s="11"/>
      <c r="DTJ128" s="11"/>
      <c r="DTK128" s="11"/>
      <c r="DTL128" s="11"/>
      <c r="DTM128" s="11"/>
      <c r="DTN128" s="11"/>
      <c r="DTO128" s="11"/>
      <c r="DTP128" s="11"/>
      <c r="DTQ128" s="11"/>
      <c r="DTR128" s="11"/>
      <c r="DTS128" s="11"/>
      <c r="DTT128" s="11"/>
      <c r="DTU128" s="11"/>
      <c r="DTV128" s="11"/>
      <c r="DTW128" s="11"/>
      <c r="DTX128" s="11"/>
      <c r="DTY128" s="11"/>
      <c r="DTZ128" s="11"/>
      <c r="DUA128" s="11"/>
      <c r="DUB128" s="11"/>
      <c r="DUC128" s="11"/>
      <c r="DUD128" s="11"/>
      <c r="DUE128" s="11"/>
      <c r="DUF128" s="11"/>
      <c r="DUG128" s="11"/>
      <c r="DUH128" s="11"/>
      <c r="DUI128" s="11"/>
      <c r="DUJ128" s="11"/>
      <c r="DUK128" s="11"/>
      <c r="DUL128" s="11"/>
      <c r="DUM128" s="11"/>
      <c r="DUN128" s="11"/>
      <c r="DUO128" s="11"/>
      <c r="DUP128" s="11"/>
      <c r="DUQ128" s="11"/>
      <c r="DUR128" s="11"/>
      <c r="DUS128" s="11"/>
      <c r="DUT128" s="11"/>
      <c r="DUU128" s="11"/>
      <c r="DUV128" s="11"/>
      <c r="DUW128" s="11"/>
      <c r="DUX128" s="11"/>
      <c r="DUY128" s="11"/>
      <c r="DUZ128" s="11"/>
      <c r="DVA128" s="11"/>
      <c r="DVB128" s="11"/>
      <c r="DVC128" s="11"/>
      <c r="DVD128" s="11"/>
      <c r="DVE128" s="11"/>
      <c r="DVF128" s="11"/>
      <c r="DVG128" s="11"/>
      <c r="DVH128" s="11"/>
      <c r="DVI128" s="11"/>
      <c r="DVJ128" s="11"/>
      <c r="DVK128" s="11"/>
      <c r="DVL128" s="11"/>
      <c r="DVM128" s="11"/>
      <c r="DVN128" s="11"/>
      <c r="DVO128" s="11"/>
      <c r="DVP128" s="11"/>
      <c r="DVQ128" s="11"/>
      <c r="DVR128" s="11"/>
      <c r="DVS128" s="11"/>
      <c r="DVT128" s="11"/>
      <c r="DVU128" s="11"/>
      <c r="DVV128" s="11"/>
      <c r="DVW128" s="11"/>
      <c r="DVX128" s="11"/>
      <c r="DVY128" s="11"/>
      <c r="DVZ128" s="11"/>
      <c r="DWA128" s="11"/>
      <c r="DWB128" s="11"/>
      <c r="DWC128" s="11"/>
      <c r="DWD128" s="11"/>
      <c r="DWE128" s="11"/>
      <c r="DWF128" s="11"/>
      <c r="DWG128" s="11"/>
      <c r="DWH128" s="11"/>
      <c r="DWI128" s="11"/>
      <c r="DWJ128" s="11"/>
      <c r="DWK128" s="11"/>
      <c r="DWL128" s="11"/>
      <c r="DWM128" s="11"/>
      <c r="DWN128" s="11"/>
      <c r="DWO128" s="11"/>
      <c r="DWP128" s="11"/>
      <c r="DWQ128" s="11"/>
      <c r="DWR128" s="11"/>
      <c r="DWS128" s="11"/>
      <c r="DWT128" s="11"/>
      <c r="DWU128" s="11"/>
      <c r="DWV128" s="11"/>
      <c r="DWW128" s="11"/>
      <c r="DWX128" s="11"/>
      <c r="DWY128" s="11"/>
      <c r="DWZ128" s="11"/>
      <c r="DXA128" s="11"/>
      <c r="DXB128" s="11"/>
      <c r="DXC128" s="11"/>
      <c r="DXD128" s="11"/>
      <c r="DXE128" s="11"/>
      <c r="DXF128" s="11"/>
      <c r="DXG128" s="11"/>
      <c r="DXH128" s="11"/>
      <c r="DXI128" s="11"/>
      <c r="DXJ128" s="11"/>
      <c r="DXK128" s="11"/>
      <c r="DXL128" s="11"/>
      <c r="DXM128" s="11"/>
      <c r="DXN128" s="11"/>
      <c r="DXO128" s="11"/>
      <c r="DXP128" s="11"/>
      <c r="DXQ128" s="11"/>
      <c r="DXR128" s="11"/>
      <c r="DXS128" s="11"/>
      <c r="DXT128" s="11"/>
      <c r="DXU128" s="11"/>
      <c r="DXV128" s="11"/>
      <c r="DXW128" s="11"/>
      <c r="DXX128" s="11"/>
      <c r="DXY128" s="11"/>
      <c r="DXZ128" s="11"/>
      <c r="DYA128" s="11"/>
      <c r="DYB128" s="11"/>
      <c r="DYC128" s="11"/>
      <c r="DYD128" s="11"/>
      <c r="DYE128" s="11"/>
      <c r="DYF128" s="11"/>
      <c r="DYG128" s="11"/>
      <c r="DYH128" s="11"/>
      <c r="DYI128" s="11"/>
      <c r="DYJ128" s="11"/>
      <c r="DYK128" s="11"/>
      <c r="DYL128" s="11"/>
      <c r="DYM128" s="11"/>
      <c r="DYN128" s="11"/>
      <c r="DYO128" s="11"/>
      <c r="DYP128" s="11"/>
      <c r="DYQ128" s="11"/>
      <c r="DYR128" s="11"/>
      <c r="DYS128" s="11"/>
      <c r="DYT128" s="11"/>
      <c r="DYU128" s="11"/>
      <c r="DYV128" s="11"/>
      <c r="DYW128" s="11"/>
      <c r="DYX128" s="11"/>
      <c r="DYY128" s="11"/>
      <c r="DYZ128" s="11"/>
      <c r="DZA128" s="11"/>
      <c r="DZB128" s="11"/>
      <c r="DZC128" s="11"/>
      <c r="DZD128" s="11"/>
      <c r="DZE128" s="11"/>
      <c r="DZF128" s="11"/>
      <c r="DZG128" s="11"/>
      <c r="DZH128" s="11"/>
      <c r="DZI128" s="11"/>
      <c r="DZJ128" s="11"/>
      <c r="DZK128" s="11"/>
      <c r="DZL128" s="11"/>
      <c r="DZM128" s="11"/>
      <c r="DZN128" s="11"/>
      <c r="DZO128" s="11"/>
      <c r="DZP128" s="11"/>
      <c r="DZQ128" s="11"/>
      <c r="DZR128" s="11"/>
      <c r="DZS128" s="11"/>
      <c r="DZT128" s="11"/>
      <c r="DZU128" s="11"/>
      <c r="DZV128" s="11"/>
      <c r="DZW128" s="11"/>
      <c r="DZX128" s="11"/>
      <c r="DZY128" s="11"/>
      <c r="DZZ128" s="11"/>
      <c r="EAA128" s="11"/>
      <c r="EAB128" s="11"/>
      <c r="EAC128" s="11"/>
      <c r="EAD128" s="11"/>
      <c r="EAE128" s="11"/>
      <c r="EAF128" s="11"/>
      <c r="EAG128" s="11"/>
      <c r="EAH128" s="11"/>
      <c r="EAI128" s="11"/>
      <c r="EAJ128" s="11"/>
      <c r="EAK128" s="11"/>
      <c r="EAL128" s="11"/>
      <c r="EAM128" s="11"/>
      <c r="EAN128" s="11"/>
      <c r="EAO128" s="11"/>
      <c r="EAP128" s="11"/>
      <c r="EAQ128" s="11"/>
      <c r="EAR128" s="11"/>
      <c r="EAS128" s="11"/>
      <c r="EAT128" s="11"/>
      <c r="EAU128" s="11"/>
      <c r="EAV128" s="11"/>
      <c r="EAW128" s="11"/>
      <c r="EAX128" s="11"/>
      <c r="EAY128" s="11"/>
      <c r="EAZ128" s="11"/>
      <c r="EBA128" s="11"/>
      <c r="EBB128" s="11"/>
      <c r="EBC128" s="11"/>
      <c r="EBD128" s="11"/>
      <c r="EBE128" s="11"/>
      <c r="EBF128" s="11"/>
      <c r="EBG128" s="11"/>
      <c r="EBH128" s="11"/>
      <c r="EBI128" s="11"/>
      <c r="EBJ128" s="11"/>
      <c r="EBK128" s="11"/>
      <c r="EBL128" s="11"/>
      <c r="EBM128" s="11"/>
      <c r="EBN128" s="11"/>
      <c r="EBO128" s="11"/>
      <c r="EBP128" s="11"/>
      <c r="EBQ128" s="11"/>
      <c r="EBR128" s="11"/>
      <c r="EBS128" s="11"/>
      <c r="EBT128" s="11"/>
      <c r="EBU128" s="11"/>
      <c r="EBV128" s="11"/>
      <c r="EBW128" s="11"/>
      <c r="EBX128" s="11"/>
      <c r="EBY128" s="11"/>
      <c r="EBZ128" s="11"/>
      <c r="ECA128" s="11"/>
      <c r="ECB128" s="11"/>
      <c r="ECC128" s="11"/>
      <c r="ECD128" s="11"/>
      <c r="ECE128" s="11"/>
      <c r="ECF128" s="11"/>
      <c r="ECG128" s="11"/>
      <c r="ECH128" s="11"/>
      <c r="ECI128" s="11"/>
      <c r="ECJ128" s="11"/>
      <c r="ECK128" s="11"/>
      <c r="ECL128" s="11"/>
      <c r="ECM128" s="11"/>
      <c r="ECN128" s="11"/>
      <c r="ECO128" s="11"/>
      <c r="ECP128" s="11"/>
      <c r="ECQ128" s="11"/>
      <c r="ECR128" s="11"/>
      <c r="ECS128" s="11"/>
      <c r="ECT128" s="11"/>
      <c r="ECU128" s="11"/>
      <c r="ECV128" s="11"/>
      <c r="ECW128" s="11"/>
      <c r="ECX128" s="11"/>
      <c r="ECY128" s="11"/>
      <c r="ECZ128" s="11"/>
      <c r="EDA128" s="11"/>
      <c r="EDB128" s="11"/>
      <c r="EDC128" s="11"/>
      <c r="EDD128" s="11"/>
      <c r="EDE128" s="11"/>
      <c r="EDF128" s="11"/>
      <c r="EDG128" s="11"/>
      <c r="EDH128" s="11"/>
      <c r="EDI128" s="11"/>
      <c r="EDJ128" s="11"/>
      <c r="EDK128" s="11"/>
      <c r="EDL128" s="11"/>
      <c r="EDM128" s="11"/>
      <c r="EDN128" s="11"/>
      <c r="EDO128" s="11"/>
      <c r="EDP128" s="11"/>
      <c r="EDQ128" s="11"/>
      <c r="EDR128" s="11"/>
      <c r="EDS128" s="11"/>
      <c r="EDT128" s="11"/>
      <c r="EDU128" s="11"/>
      <c r="EDV128" s="11"/>
      <c r="EDW128" s="11"/>
      <c r="EDX128" s="11"/>
      <c r="EDY128" s="11"/>
      <c r="EDZ128" s="11"/>
      <c r="EEA128" s="11"/>
      <c r="EEB128" s="11"/>
      <c r="EEC128" s="11"/>
      <c r="EED128" s="11"/>
      <c r="EEE128" s="11"/>
      <c r="EEF128" s="11"/>
      <c r="EEG128" s="11"/>
      <c r="EEH128" s="11"/>
      <c r="EEI128" s="11"/>
      <c r="EEJ128" s="11"/>
      <c r="EEK128" s="11"/>
      <c r="EEL128" s="11"/>
      <c r="EEM128" s="11"/>
      <c r="EEN128" s="11"/>
      <c r="EEO128" s="11"/>
      <c r="EEP128" s="11"/>
      <c r="EEQ128" s="11"/>
      <c r="EER128" s="11"/>
      <c r="EES128" s="11"/>
      <c r="EET128" s="11"/>
      <c r="EEU128" s="11"/>
      <c r="EEV128" s="11"/>
      <c r="EEW128" s="11"/>
      <c r="EEX128" s="11"/>
      <c r="EEY128" s="11"/>
      <c r="EEZ128" s="11"/>
      <c r="EFA128" s="11"/>
      <c r="EFB128" s="11"/>
      <c r="EFC128" s="11"/>
      <c r="EFD128" s="11"/>
      <c r="EFE128" s="11"/>
      <c r="EFF128" s="11"/>
      <c r="EFG128" s="11"/>
      <c r="EFH128" s="11"/>
      <c r="EFI128" s="11"/>
      <c r="EFJ128" s="11"/>
      <c r="EFK128" s="11"/>
      <c r="EFL128" s="11"/>
      <c r="EFM128" s="11"/>
      <c r="EFN128" s="11"/>
      <c r="EFO128" s="11"/>
      <c r="EFP128" s="11"/>
      <c r="EFQ128" s="11"/>
      <c r="EFR128" s="11"/>
      <c r="EFS128" s="11"/>
      <c r="EFT128" s="11"/>
      <c r="EFU128" s="11"/>
      <c r="EFV128" s="11"/>
      <c r="EFW128" s="11"/>
      <c r="EFX128" s="11"/>
      <c r="EFY128" s="11"/>
      <c r="EFZ128" s="11"/>
      <c r="EGA128" s="11"/>
      <c r="EGB128" s="11"/>
      <c r="EGC128" s="11"/>
      <c r="EGD128" s="11"/>
      <c r="EGE128" s="11"/>
      <c r="EGF128" s="11"/>
      <c r="EGG128" s="11"/>
      <c r="EGH128" s="11"/>
      <c r="EGI128" s="11"/>
      <c r="EGJ128" s="11"/>
      <c r="EGK128" s="11"/>
      <c r="EGL128" s="11"/>
      <c r="EGM128" s="11"/>
      <c r="EGN128" s="11"/>
      <c r="EGO128" s="11"/>
      <c r="EGP128" s="11"/>
      <c r="EGQ128" s="11"/>
      <c r="EGR128" s="11"/>
      <c r="EGS128" s="11"/>
      <c r="EGT128" s="11"/>
      <c r="EGU128" s="11"/>
      <c r="EGV128" s="11"/>
      <c r="EGW128" s="11"/>
      <c r="EGX128" s="11"/>
      <c r="EGY128" s="11"/>
      <c r="EGZ128" s="11"/>
      <c r="EHA128" s="11"/>
      <c r="EHB128" s="11"/>
      <c r="EHC128" s="11"/>
      <c r="EHD128" s="11"/>
      <c r="EHE128" s="11"/>
      <c r="EHF128" s="11"/>
      <c r="EHG128" s="11"/>
      <c r="EHH128" s="11"/>
      <c r="EHI128" s="11"/>
      <c r="EHJ128" s="11"/>
      <c r="EHK128" s="11"/>
      <c r="EHL128" s="11"/>
      <c r="EHM128" s="11"/>
      <c r="EHN128" s="11"/>
      <c r="EHO128" s="11"/>
      <c r="EHP128" s="11"/>
      <c r="EHQ128" s="11"/>
      <c r="EHR128" s="11"/>
      <c r="EHS128" s="11"/>
      <c r="EHT128" s="11"/>
      <c r="EHU128" s="11"/>
      <c r="EHV128" s="11"/>
      <c r="EHW128" s="11"/>
      <c r="EHX128" s="11"/>
      <c r="EHY128" s="11"/>
      <c r="EHZ128" s="11"/>
      <c r="EIA128" s="11"/>
      <c r="EIB128" s="11"/>
      <c r="EIC128" s="11"/>
      <c r="EID128" s="11"/>
      <c r="EIE128" s="11"/>
      <c r="EIF128" s="11"/>
      <c r="EIG128" s="11"/>
      <c r="EIH128" s="11"/>
      <c r="EII128" s="11"/>
      <c r="EIJ128" s="11"/>
      <c r="EIK128" s="11"/>
      <c r="EIL128" s="11"/>
      <c r="EIM128" s="11"/>
      <c r="EIN128" s="11"/>
      <c r="EIO128" s="11"/>
      <c r="EIP128" s="11"/>
      <c r="EIQ128" s="11"/>
      <c r="EIR128" s="11"/>
      <c r="EIS128" s="11"/>
      <c r="EIT128" s="11"/>
      <c r="EIU128" s="11"/>
      <c r="EIV128" s="11"/>
      <c r="EIW128" s="11"/>
      <c r="EIX128" s="11"/>
      <c r="EIY128" s="11"/>
      <c r="EIZ128" s="11"/>
      <c r="EJA128" s="11"/>
      <c r="EJB128" s="11"/>
      <c r="EJC128" s="11"/>
      <c r="EJD128" s="11"/>
      <c r="EJE128" s="11"/>
      <c r="EJF128" s="11"/>
      <c r="EJG128" s="11"/>
      <c r="EJH128" s="11"/>
      <c r="EJI128" s="11"/>
      <c r="EJJ128" s="11"/>
      <c r="EJK128" s="11"/>
      <c r="EJL128" s="11"/>
      <c r="EJM128" s="11"/>
      <c r="EJN128" s="11"/>
      <c r="EJO128" s="11"/>
      <c r="EJP128" s="11"/>
      <c r="EJQ128" s="11"/>
      <c r="EJR128" s="11"/>
      <c r="EJS128" s="11"/>
      <c r="EJT128" s="11"/>
      <c r="EJU128" s="11"/>
      <c r="EJV128" s="11"/>
      <c r="EJW128" s="11"/>
      <c r="EJX128" s="11"/>
      <c r="EJY128" s="11"/>
      <c r="EJZ128" s="11"/>
      <c r="EKA128" s="11"/>
      <c r="EKB128" s="11"/>
      <c r="EKC128" s="11"/>
      <c r="EKD128" s="11"/>
      <c r="EKE128" s="11"/>
      <c r="EKF128" s="11"/>
      <c r="EKG128" s="11"/>
      <c r="EKH128" s="11"/>
      <c r="EKI128" s="11"/>
      <c r="EKJ128" s="11"/>
      <c r="EKK128" s="11"/>
      <c r="EKL128" s="11"/>
      <c r="EKM128" s="11"/>
      <c r="EKN128" s="11"/>
      <c r="EKO128" s="11"/>
      <c r="EKP128" s="11"/>
      <c r="EKQ128" s="11"/>
      <c r="EKR128" s="11"/>
      <c r="EKS128" s="11"/>
      <c r="EKT128" s="11"/>
      <c r="EKU128" s="11"/>
      <c r="EKV128" s="11"/>
      <c r="EKW128" s="11"/>
      <c r="EKX128" s="11"/>
      <c r="EKY128" s="11"/>
      <c r="EKZ128" s="11"/>
      <c r="ELA128" s="11"/>
      <c r="ELB128" s="11"/>
      <c r="ELC128" s="11"/>
      <c r="ELD128" s="11"/>
      <c r="ELE128" s="11"/>
      <c r="ELF128" s="11"/>
      <c r="ELG128" s="11"/>
      <c r="ELH128" s="11"/>
      <c r="ELI128" s="11"/>
      <c r="ELJ128" s="11"/>
      <c r="ELK128" s="11"/>
      <c r="ELL128" s="11"/>
      <c r="ELM128" s="11"/>
      <c r="ELN128" s="11"/>
      <c r="ELO128" s="11"/>
      <c r="ELP128" s="11"/>
      <c r="ELQ128" s="11"/>
      <c r="ELR128" s="11"/>
      <c r="ELS128" s="11"/>
      <c r="ELT128" s="11"/>
      <c r="ELU128" s="11"/>
      <c r="ELV128" s="11"/>
      <c r="ELW128" s="11"/>
      <c r="ELX128" s="11"/>
      <c r="ELY128" s="11"/>
      <c r="ELZ128" s="11"/>
    </row>
    <row r="129" spans="1:346 1276:3718">
      <c r="A129" s="388"/>
      <c r="C129" s="166" t="s">
        <v>1025</v>
      </c>
      <c r="D129" s="223">
        <f t="shared" si="5"/>
        <v>0</v>
      </c>
      <c r="E129" s="88" t="s">
        <v>540</v>
      </c>
      <c r="F129" s="219"/>
      <c r="G129" s="92"/>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c r="HJ129" s="11"/>
      <c r="HK129" s="11"/>
      <c r="HL129" s="11"/>
      <c r="HM129" s="11"/>
      <c r="HN129" s="11"/>
      <c r="HO129" s="11"/>
      <c r="HP129" s="11"/>
      <c r="HQ129" s="11"/>
      <c r="HR129" s="11"/>
      <c r="HS129" s="11"/>
      <c r="HT129" s="11"/>
      <c r="HU129" s="11"/>
      <c r="HV129" s="11"/>
      <c r="HW129" s="11"/>
      <c r="HX129" s="11"/>
      <c r="HY129" s="11"/>
      <c r="HZ129" s="11"/>
      <c r="IA129" s="11"/>
      <c r="IB129" s="11"/>
      <c r="IC129" s="11"/>
      <c r="ID129" s="11"/>
      <c r="IE129" s="11"/>
      <c r="IF129" s="11"/>
      <c r="IG129" s="11"/>
      <c r="IH129" s="11"/>
      <c r="II129" s="11"/>
      <c r="IJ129" s="11"/>
      <c r="IK129" s="11"/>
      <c r="IL129" s="11"/>
      <c r="IM129" s="11"/>
      <c r="IN129" s="11"/>
      <c r="IO129" s="11"/>
      <c r="IP129" s="11"/>
      <c r="IQ129" s="11"/>
      <c r="IR129" s="11"/>
      <c r="IS129" s="11"/>
      <c r="IT129" s="11"/>
      <c r="IU129" s="11"/>
      <c r="IV129" s="11"/>
      <c r="IW129" s="11"/>
      <c r="IX129" s="11"/>
      <c r="IY129" s="11"/>
      <c r="IZ129" s="11"/>
      <c r="JA129" s="11"/>
      <c r="JB129" s="11"/>
      <c r="JC129" s="11"/>
      <c r="JD129" s="11"/>
      <c r="JE129" s="11"/>
      <c r="JF129" s="11"/>
      <c r="JG129" s="11"/>
      <c r="JH129" s="11"/>
      <c r="JI129" s="11"/>
      <c r="JJ129" s="11"/>
      <c r="JK129" s="11"/>
      <c r="JL129" s="11"/>
      <c r="JM129" s="11"/>
      <c r="JN129" s="11"/>
      <c r="JO129" s="11"/>
      <c r="JP129" s="11"/>
      <c r="JQ129" s="11"/>
      <c r="JR129" s="11"/>
      <c r="JS129" s="11"/>
      <c r="JT129" s="11"/>
      <c r="JU129" s="11"/>
      <c r="JV129" s="11"/>
      <c r="JW129" s="11"/>
      <c r="JX129" s="11"/>
      <c r="JY129" s="11"/>
      <c r="JZ129" s="11"/>
      <c r="KA129" s="11"/>
      <c r="KB129" s="11"/>
      <c r="KC129" s="11"/>
      <c r="KD129" s="11"/>
      <c r="KE129" s="11"/>
      <c r="KF129" s="11"/>
      <c r="KG129" s="11"/>
      <c r="KH129" s="11"/>
      <c r="KI129" s="11"/>
      <c r="KJ129" s="11"/>
      <c r="KK129" s="11"/>
      <c r="KL129" s="11"/>
      <c r="KM129" s="11"/>
      <c r="KN129" s="11"/>
      <c r="KO129" s="11"/>
      <c r="KP129" s="11"/>
      <c r="KQ129" s="11"/>
      <c r="KR129" s="11"/>
      <c r="KS129" s="11"/>
      <c r="KT129" s="11"/>
      <c r="KU129" s="11"/>
      <c r="KV129" s="11"/>
      <c r="KW129" s="11"/>
      <c r="KX129" s="11"/>
      <c r="KY129" s="11"/>
      <c r="KZ129" s="11"/>
      <c r="LA129" s="11"/>
      <c r="LB129" s="11"/>
      <c r="LC129" s="11"/>
      <c r="LD129" s="11"/>
      <c r="LE129" s="11"/>
      <c r="LF129" s="11"/>
      <c r="LG129" s="11"/>
      <c r="LH129" s="11"/>
      <c r="LI129" s="11"/>
      <c r="LJ129" s="11"/>
      <c r="LK129" s="11"/>
      <c r="LL129" s="11"/>
      <c r="LM129" s="11"/>
      <c r="LN129" s="11"/>
      <c r="LO129" s="11"/>
      <c r="LP129" s="11"/>
      <c r="LQ129" s="11"/>
      <c r="LR129" s="11"/>
      <c r="LS129" s="11"/>
      <c r="LT129" s="11"/>
      <c r="LU129" s="11"/>
      <c r="LV129" s="11"/>
      <c r="LW129" s="11"/>
      <c r="LX129" s="11"/>
      <c r="LY129" s="11"/>
      <c r="LZ129" s="11"/>
      <c r="MA129" s="11"/>
      <c r="MB129" s="11"/>
      <c r="MC129" s="11"/>
      <c r="MD129" s="11"/>
      <c r="ME129" s="11"/>
      <c r="MF129" s="11"/>
      <c r="MG129" s="11"/>
      <c r="MH129" s="11"/>
      <c r="AWB129" s="11"/>
      <c r="AWC129" s="11"/>
      <c r="AWD129" s="11"/>
      <c r="AWE129" s="11"/>
      <c r="AWF129" s="11"/>
      <c r="AWG129" s="11"/>
      <c r="AWH129" s="11"/>
      <c r="AWI129" s="11"/>
      <c r="AWJ129" s="11"/>
      <c r="AWK129" s="11"/>
      <c r="AWL129" s="11"/>
      <c r="AWM129" s="11"/>
      <c r="AWN129" s="11"/>
      <c r="AWO129" s="11"/>
      <c r="AWP129" s="11"/>
      <c r="AWQ129" s="11"/>
      <c r="AWR129" s="11"/>
      <c r="AWS129" s="11"/>
      <c r="AWT129" s="11"/>
      <c r="AWU129" s="11"/>
      <c r="AWV129" s="11"/>
      <c r="AWW129" s="11"/>
      <c r="AWX129" s="11"/>
      <c r="AWY129" s="11"/>
      <c r="AWZ129" s="11"/>
      <c r="AXA129" s="11"/>
      <c r="AXB129" s="11"/>
      <c r="AXC129" s="11"/>
      <c r="AXD129" s="11"/>
      <c r="AXE129" s="11"/>
      <c r="AXF129" s="11"/>
      <c r="AXG129" s="11"/>
      <c r="AXH129" s="11"/>
      <c r="AXI129" s="11"/>
      <c r="AXJ129" s="11"/>
      <c r="AXK129" s="11"/>
      <c r="AXL129" s="11"/>
      <c r="AXM129" s="11"/>
      <c r="AXN129" s="11"/>
      <c r="AXO129" s="11"/>
      <c r="AXP129" s="11"/>
      <c r="AXQ129" s="11"/>
      <c r="AXR129" s="11"/>
      <c r="AXS129" s="11"/>
      <c r="AXT129" s="11"/>
      <c r="AXU129" s="11"/>
      <c r="AXV129" s="11"/>
      <c r="AXW129" s="11"/>
      <c r="AXX129" s="11"/>
      <c r="AXY129" s="11"/>
      <c r="AXZ129" s="11"/>
      <c r="AYA129" s="11"/>
      <c r="AYB129" s="11"/>
      <c r="AYC129" s="11"/>
      <c r="AYD129" s="11"/>
      <c r="AYE129" s="11"/>
      <c r="AYF129" s="11"/>
      <c r="AYG129" s="11"/>
      <c r="AYH129" s="11"/>
      <c r="AYI129" s="11"/>
      <c r="AYJ129" s="11"/>
      <c r="AYK129" s="11"/>
      <c r="AYL129" s="11"/>
      <c r="AYM129" s="11"/>
      <c r="AYN129" s="11"/>
      <c r="AYO129" s="11"/>
      <c r="AYP129" s="11"/>
      <c r="AYQ129" s="11"/>
      <c r="AYR129" s="11"/>
      <c r="AYS129" s="11"/>
      <c r="AYT129" s="11"/>
      <c r="AYU129" s="11"/>
      <c r="AYV129" s="11"/>
      <c r="AYW129" s="11"/>
      <c r="AYX129" s="11"/>
      <c r="AYY129" s="11"/>
      <c r="AYZ129" s="11"/>
      <c r="AZA129" s="11"/>
      <c r="AZB129" s="11"/>
      <c r="AZC129" s="11"/>
      <c r="AZD129" s="11"/>
      <c r="AZE129" s="11"/>
      <c r="AZF129" s="11"/>
      <c r="AZG129" s="11"/>
      <c r="AZH129" s="11"/>
      <c r="AZI129" s="11"/>
      <c r="AZJ129" s="11"/>
      <c r="AZK129" s="11"/>
      <c r="AZL129" s="11"/>
      <c r="AZM129" s="11"/>
      <c r="AZN129" s="11"/>
      <c r="AZO129" s="11"/>
      <c r="AZP129" s="11"/>
      <c r="AZQ129" s="11"/>
      <c r="AZR129" s="11"/>
      <c r="AZS129" s="11"/>
      <c r="AZT129" s="11"/>
      <c r="AZU129" s="11"/>
      <c r="AZV129" s="11"/>
      <c r="AZW129" s="11"/>
      <c r="AZX129" s="11"/>
      <c r="AZY129" s="11"/>
      <c r="AZZ129" s="11"/>
      <c r="BAA129" s="11"/>
      <c r="BAB129" s="11"/>
      <c r="BAC129" s="11"/>
      <c r="BAD129" s="11"/>
      <c r="BAE129" s="11"/>
      <c r="BAF129" s="11"/>
      <c r="BAG129" s="11"/>
      <c r="BAH129" s="11"/>
      <c r="BAI129" s="11"/>
      <c r="BAJ129" s="11"/>
      <c r="BAK129" s="11"/>
      <c r="BAL129" s="11"/>
      <c r="BAM129" s="11"/>
      <c r="BAN129" s="11"/>
      <c r="BAO129" s="11"/>
      <c r="BAP129" s="11"/>
      <c r="BAQ129" s="11"/>
      <c r="BAR129" s="11"/>
      <c r="BAS129" s="11"/>
      <c r="BAT129" s="11"/>
      <c r="BAU129" s="11"/>
      <c r="BAV129" s="11"/>
      <c r="BAW129" s="11"/>
      <c r="BAX129" s="11"/>
      <c r="BAY129" s="11"/>
      <c r="BAZ129" s="11"/>
      <c r="BBA129" s="11"/>
      <c r="BBB129" s="11"/>
      <c r="BBC129" s="11"/>
      <c r="BBD129" s="11"/>
      <c r="BBE129" s="11"/>
      <c r="BBF129" s="11"/>
      <c r="BBG129" s="11"/>
      <c r="BBH129" s="11"/>
      <c r="BBI129" s="11"/>
      <c r="BBJ129" s="11"/>
      <c r="BBK129" s="11"/>
      <c r="BBL129" s="11"/>
      <c r="BBM129" s="11"/>
      <c r="BBN129" s="11"/>
      <c r="BBO129" s="11"/>
      <c r="BBP129" s="11"/>
      <c r="BBQ129" s="11"/>
      <c r="BBR129" s="11"/>
      <c r="BBS129" s="11"/>
      <c r="BBT129" s="11"/>
      <c r="BBU129" s="11"/>
      <c r="BBV129" s="11"/>
      <c r="BBW129" s="11"/>
      <c r="BBX129" s="11"/>
      <c r="BBY129" s="11"/>
      <c r="BBZ129" s="11"/>
      <c r="BCA129" s="11"/>
      <c r="BCB129" s="11"/>
      <c r="BCC129" s="11"/>
      <c r="BCD129" s="11"/>
      <c r="BCE129" s="11"/>
      <c r="BCF129" s="11"/>
      <c r="BCG129" s="11"/>
      <c r="BCH129" s="11"/>
      <c r="BCI129" s="11"/>
      <c r="BCJ129" s="11"/>
      <c r="BCK129" s="11"/>
      <c r="BCL129" s="11"/>
      <c r="BCM129" s="11"/>
      <c r="BCN129" s="11"/>
      <c r="BCO129" s="11"/>
      <c r="BCP129" s="11"/>
      <c r="BCQ129" s="11"/>
      <c r="BCR129" s="11"/>
      <c r="BCS129" s="11"/>
      <c r="BCT129" s="11"/>
      <c r="BCU129" s="11"/>
      <c r="BCV129" s="11"/>
      <c r="BCW129" s="11"/>
      <c r="BCX129" s="11"/>
      <c r="BCY129" s="11"/>
      <c r="BCZ129" s="11"/>
      <c r="BDA129" s="11"/>
      <c r="BDB129" s="11"/>
      <c r="BDC129" s="11"/>
      <c r="BDD129" s="11"/>
      <c r="BDE129" s="11"/>
      <c r="BDF129" s="11"/>
      <c r="BDG129" s="11"/>
      <c r="BDH129" s="11"/>
      <c r="BDI129" s="11"/>
      <c r="BDJ129" s="11"/>
      <c r="BDK129" s="11"/>
      <c r="BDL129" s="11"/>
      <c r="BDM129" s="11"/>
      <c r="BDN129" s="11"/>
      <c r="BDO129" s="11"/>
      <c r="BDP129" s="11"/>
      <c r="BDQ129" s="11"/>
      <c r="BDR129" s="11"/>
      <c r="BDS129" s="11"/>
      <c r="BDT129" s="11"/>
      <c r="BDU129" s="11"/>
      <c r="BDV129" s="11"/>
      <c r="BDW129" s="11"/>
      <c r="BDX129" s="11"/>
      <c r="BDY129" s="11"/>
      <c r="BDZ129" s="11"/>
      <c r="BEA129" s="11"/>
      <c r="BEB129" s="11"/>
      <c r="BEC129" s="11"/>
      <c r="BED129" s="11"/>
      <c r="BEE129" s="11"/>
      <c r="BEF129" s="11"/>
      <c r="BEG129" s="11"/>
      <c r="BEH129" s="11"/>
      <c r="BEI129" s="11"/>
      <c r="BEJ129" s="11"/>
      <c r="BEK129" s="11"/>
      <c r="BEL129" s="11"/>
      <c r="BEM129" s="11"/>
      <c r="BEN129" s="11"/>
      <c r="BEO129" s="11"/>
      <c r="BEP129" s="11"/>
      <c r="BEQ129" s="11"/>
      <c r="BER129" s="11"/>
      <c r="BES129" s="11"/>
      <c r="BET129" s="11"/>
      <c r="BEU129" s="11"/>
      <c r="BEV129" s="11"/>
      <c r="BEW129" s="11"/>
      <c r="BEX129" s="11"/>
      <c r="BEY129" s="11"/>
      <c r="BEZ129" s="11"/>
      <c r="BFA129" s="11"/>
      <c r="BFB129" s="11"/>
      <c r="BFC129" s="11"/>
      <c r="BFD129" s="11"/>
      <c r="BFE129" s="11"/>
      <c r="BFF129" s="11"/>
      <c r="BFG129" s="11"/>
      <c r="BFH129" s="11"/>
      <c r="BFI129" s="11"/>
      <c r="BFJ129" s="11"/>
      <c r="BFK129" s="11"/>
      <c r="BFL129" s="11"/>
      <c r="BFM129" s="11"/>
      <c r="BFN129" s="11"/>
      <c r="BFO129" s="11"/>
      <c r="BFP129" s="11"/>
      <c r="BFQ129" s="11"/>
      <c r="BFR129" s="11"/>
      <c r="BFS129" s="11"/>
      <c r="BFT129" s="11"/>
      <c r="BFU129" s="11"/>
      <c r="BFV129" s="11"/>
      <c r="BFW129" s="11"/>
      <c r="BFX129" s="11"/>
      <c r="BFY129" s="11"/>
      <c r="BFZ129" s="11"/>
      <c r="BGA129" s="11"/>
      <c r="BGB129" s="11"/>
      <c r="BGC129" s="11"/>
      <c r="BGD129" s="11"/>
      <c r="BGE129" s="11"/>
      <c r="BGF129" s="11"/>
      <c r="BGG129" s="11"/>
      <c r="BGH129" s="11"/>
      <c r="BGI129" s="11"/>
      <c r="BGJ129" s="11"/>
      <c r="BGK129" s="11"/>
      <c r="BGL129" s="11"/>
      <c r="BGM129" s="11"/>
      <c r="BGN129" s="11"/>
      <c r="BGO129" s="11"/>
      <c r="BGP129" s="11"/>
      <c r="BGQ129" s="11"/>
      <c r="BGR129" s="11"/>
      <c r="BGS129" s="11"/>
      <c r="BGT129" s="11"/>
      <c r="BGU129" s="11"/>
      <c r="BGV129" s="11"/>
      <c r="BGW129" s="11"/>
      <c r="BGX129" s="11"/>
      <c r="BGY129" s="11"/>
      <c r="BGZ129" s="11"/>
      <c r="BHA129" s="11"/>
      <c r="BHB129" s="11"/>
      <c r="BHC129" s="11"/>
      <c r="BHD129" s="11"/>
      <c r="BHE129" s="11"/>
      <c r="BHF129" s="11"/>
      <c r="BHG129" s="11"/>
      <c r="BHH129" s="11"/>
      <c r="BHI129" s="11"/>
      <c r="BHJ129" s="11"/>
      <c r="BHK129" s="11"/>
      <c r="BHL129" s="11"/>
      <c r="BHM129" s="11"/>
      <c r="BHN129" s="11"/>
      <c r="BHO129" s="11"/>
      <c r="BHP129" s="11"/>
      <c r="BHQ129" s="11"/>
      <c r="BHR129" s="11"/>
      <c r="BHS129" s="11"/>
      <c r="BHT129" s="11"/>
      <c r="BHU129" s="11"/>
      <c r="BHV129" s="11"/>
      <c r="BHW129" s="11"/>
      <c r="BHX129" s="11"/>
      <c r="BHY129" s="11"/>
      <c r="BHZ129" s="11"/>
      <c r="BIA129" s="11"/>
      <c r="BIB129" s="11"/>
      <c r="BIC129" s="11"/>
      <c r="BID129" s="11"/>
      <c r="BIE129" s="11"/>
      <c r="BIF129" s="11"/>
      <c r="BIG129" s="11"/>
      <c r="BIH129" s="11"/>
      <c r="BII129" s="11"/>
      <c r="BIJ129" s="11"/>
      <c r="BIK129" s="11"/>
      <c r="BIL129" s="11"/>
      <c r="BIM129" s="11"/>
      <c r="BIN129" s="11"/>
      <c r="BIO129" s="11"/>
      <c r="BIP129" s="11"/>
      <c r="BIQ129" s="11"/>
      <c r="BIR129" s="11"/>
      <c r="BIS129" s="11"/>
      <c r="BIT129" s="11"/>
      <c r="BIU129" s="11"/>
      <c r="BIV129" s="11"/>
      <c r="BIW129" s="11"/>
      <c r="BIX129" s="11"/>
      <c r="BIY129" s="11"/>
      <c r="BIZ129" s="11"/>
      <c r="BJA129" s="11"/>
      <c r="BJB129" s="11"/>
      <c r="BJC129" s="11"/>
      <c r="BJD129" s="11"/>
      <c r="BJE129" s="11"/>
      <c r="BJF129" s="11"/>
      <c r="BJG129" s="11"/>
      <c r="BJH129" s="11"/>
      <c r="BJI129" s="11"/>
      <c r="BJJ129" s="11"/>
      <c r="BJK129" s="11"/>
      <c r="BJL129" s="11"/>
      <c r="BJM129" s="11"/>
      <c r="BJN129" s="11"/>
      <c r="BJO129" s="11"/>
      <c r="BJP129" s="11"/>
      <c r="BJQ129" s="11"/>
      <c r="BJR129" s="11"/>
      <c r="BJS129" s="11"/>
      <c r="BJT129" s="11"/>
      <c r="BJU129" s="11"/>
      <c r="BJV129" s="11"/>
      <c r="BJW129" s="11"/>
      <c r="BJX129" s="11"/>
      <c r="BJY129" s="11"/>
      <c r="BJZ129" s="11"/>
      <c r="BKA129" s="11"/>
      <c r="BKB129" s="11"/>
      <c r="BKC129" s="11"/>
      <c r="BKD129" s="11"/>
      <c r="BKE129" s="11"/>
      <c r="BKF129" s="11"/>
      <c r="BKG129" s="11"/>
      <c r="BKH129" s="11"/>
      <c r="BKI129" s="11"/>
      <c r="BKJ129" s="11"/>
      <c r="BKK129" s="11"/>
      <c r="BKL129" s="11"/>
      <c r="BKM129" s="11"/>
      <c r="BKN129" s="11"/>
      <c r="BKO129" s="11"/>
      <c r="BKP129" s="11"/>
      <c r="BKQ129" s="11"/>
      <c r="BKR129" s="11"/>
      <c r="BKS129" s="11"/>
      <c r="BKT129" s="11"/>
      <c r="BKU129" s="11"/>
      <c r="BKV129" s="11"/>
      <c r="BKW129" s="11"/>
      <c r="BKX129" s="11"/>
      <c r="BKY129" s="11"/>
      <c r="BKZ129" s="11"/>
      <c r="BLA129" s="11"/>
      <c r="BLB129" s="11"/>
      <c r="BLC129" s="11"/>
      <c r="BLD129" s="11"/>
      <c r="BLE129" s="11"/>
      <c r="BLF129" s="11"/>
      <c r="BLG129" s="11"/>
      <c r="BLH129" s="11"/>
      <c r="BLI129" s="11"/>
      <c r="BLJ129" s="11"/>
      <c r="BLK129" s="11"/>
      <c r="BLL129" s="11"/>
      <c r="BLM129" s="11"/>
      <c r="BLN129" s="11"/>
      <c r="BLO129" s="11"/>
      <c r="BLP129" s="11"/>
      <c r="BLQ129" s="11"/>
      <c r="BLR129" s="11"/>
      <c r="BLS129" s="11"/>
      <c r="BLT129" s="11"/>
      <c r="BLU129" s="11"/>
      <c r="BLV129" s="11"/>
      <c r="BLW129" s="11"/>
      <c r="BLX129" s="11"/>
      <c r="BLY129" s="11"/>
      <c r="BLZ129" s="11"/>
      <c r="BMA129" s="11"/>
      <c r="BMB129" s="11"/>
      <c r="BMC129" s="11"/>
      <c r="BMD129" s="11"/>
      <c r="BME129" s="11"/>
      <c r="BMF129" s="11"/>
      <c r="BMG129" s="11"/>
      <c r="BMH129" s="11"/>
      <c r="BMI129" s="11"/>
      <c r="BMJ129" s="11"/>
      <c r="BMK129" s="11"/>
      <c r="BML129" s="11"/>
      <c r="BMM129" s="11"/>
      <c r="BMN129" s="11"/>
      <c r="BMO129" s="11"/>
      <c r="BMP129" s="11"/>
      <c r="BMQ129" s="11"/>
      <c r="BMR129" s="11"/>
      <c r="BMS129" s="11"/>
      <c r="BMT129" s="11"/>
      <c r="BMU129" s="11"/>
      <c r="BMV129" s="11"/>
      <c r="BMW129" s="11"/>
      <c r="BMX129" s="11"/>
      <c r="BMY129" s="11"/>
      <c r="BMZ129" s="11"/>
      <c r="BNA129" s="11"/>
      <c r="BNB129" s="11"/>
      <c r="BNC129" s="11"/>
      <c r="BND129" s="11"/>
      <c r="BNE129" s="11"/>
      <c r="BNF129" s="11"/>
      <c r="BNG129" s="11"/>
      <c r="BNH129" s="11"/>
      <c r="BNI129" s="11"/>
      <c r="BNJ129" s="11"/>
      <c r="BNK129" s="11"/>
      <c r="BNL129" s="11"/>
      <c r="BNM129" s="11"/>
      <c r="BNN129" s="11"/>
      <c r="BNO129" s="11"/>
      <c r="BNP129" s="11"/>
      <c r="BNQ129" s="11"/>
      <c r="BNR129" s="11"/>
      <c r="BNS129" s="11"/>
      <c r="BNT129" s="11"/>
      <c r="BNU129" s="11"/>
      <c r="BNV129" s="11"/>
      <c r="BNW129" s="11"/>
      <c r="BNX129" s="11"/>
      <c r="BNY129" s="11"/>
      <c r="BNZ129" s="11"/>
      <c r="BOA129" s="11"/>
      <c r="BOB129" s="11"/>
      <c r="BOC129" s="11"/>
      <c r="BOD129" s="11"/>
      <c r="BOE129" s="11"/>
      <c r="BOF129" s="11"/>
      <c r="BOG129" s="11"/>
      <c r="BOH129" s="11"/>
      <c r="BOI129" s="11"/>
      <c r="BOJ129" s="11"/>
      <c r="BOK129" s="11"/>
      <c r="BOL129" s="11"/>
      <c r="BOM129" s="11"/>
      <c r="BON129" s="11"/>
      <c r="BOO129" s="11"/>
      <c r="BOP129" s="11"/>
      <c r="BOQ129" s="11"/>
      <c r="BOR129" s="11"/>
      <c r="BOS129" s="11"/>
      <c r="BOT129" s="11"/>
      <c r="BOU129" s="11"/>
      <c r="BOV129" s="11"/>
      <c r="BOW129" s="11"/>
      <c r="BOX129" s="11"/>
      <c r="BOY129" s="11"/>
      <c r="BOZ129" s="11"/>
      <c r="BPA129" s="11"/>
      <c r="BPB129" s="11"/>
      <c r="BPC129" s="11"/>
      <c r="BPD129" s="11"/>
      <c r="BPE129" s="11"/>
      <c r="BPF129" s="11"/>
      <c r="BPG129" s="11"/>
      <c r="BPH129" s="11"/>
      <c r="BPI129" s="11"/>
      <c r="BPJ129" s="11"/>
      <c r="BPK129" s="11"/>
      <c r="BPL129" s="11"/>
      <c r="BPM129" s="11"/>
      <c r="BPN129" s="11"/>
      <c r="BPO129" s="11"/>
      <c r="BPP129" s="11"/>
      <c r="BPQ129" s="11"/>
      <c r="BPR129" s="11"/>
      <c r="BPS129" s="11"/>
      <c r="BPT129" s="11"/>
      <c r="BPU129" s="11"/>
      <c r="BPV129" s="11"/>
      <c r="BPW129" s="11"/>
      <c r="BPX129" s="11"/>
      <c r="BPY129" s="11"/>
      <c r="BPZ129" s="11"/>
      <c r="BQA129" s="11"/>
      <c r="BQB129" s="11"/>
      <c r="BQC129" s="11"/>
      <c r="BQD129" s="11"/>
      <c r="BQE129" s="11"/>
      <c r="BQF129" s="11"/>
      <c r="BQG129" s="11"/>
      <c r="BQH129" s="11"/>
      <c r="BQI129" s="11"/>
      <c r="BQJ129" s="11"/>
      <c r="BQK129" s="11"/>
      <c r="BQL129" s="11"/>
      <c r="BQM129" s="11"/>
      <c r="BQN129" s="11"/>
      <c r="BQO129" s="11"/>
      <c r="BQP129" s="11"/>
      <c r="BQQ129" s="11"/>
      <c r="BQR129" s="11"/>
      <c r="BQS129" s="11"/>
      <c r="BQT129" s="11"/>
      <c r="BQU129" s="11"/>
      <c r="BQV129" s="11"/>
      <c r="BQW129" s="11"/>
      <c r="BQX129" s="11"/>
      <c r="BQY129" s="11"/>
      <c r="BQZ129" s="11"/>
      <c r="BRA129" s="11"/>
      <c r="BRB129" s="11"/>
      <c r="BRC129" s="11"/>
      <c r="BRD129" s="11"/>
      <c r="BRE129" s="11"/>
      <c r="BRF129" s="11"/>
      <c r="BRG129" s="11"/>
      <c r="BRH129" s="11"/>
      <c r="BRI129" s="11"/>
      <c r="BRJ129" s="11"/>
      <c r="BRK129" s="11"/>
      <c r="BRL129" s="11"/>
      <c r="BRM129" s="11"/>
      <c r="BRN129" s="11"/>
      <c r="BRO129" s="11"/>
      <c r="BRP129" s="11"/>
      <c r="BRQ129" s="11"/>
      <c r="BRR129" s="11"/>
      <c r="BRS129" s="11"/>
      <c r="BRT129" s="11"/>
      <c r="BRU129" s="11"/>
      <c r="BRV129" s="11"/>
      <c r="BRW129" s="11"/>
      <c r="BRX129" s="11"/>
      <c r="BRY129" s="11"/>
      <c r="BRZ129" s="11"/>
      <c r="BSA129" s="11"/>
      <c r="BSB129" s="11"/>
      <c r="BSC129" s="11"/>
      <c r="BSD129" s="11"/>
      <c r="BSE129" s="11"/>
      <c r="BSF129" s="11"/>
      <c r="BSG129" s="11"/>
      <c r="BSH129" s="11"/>
      <c r="BSI129" s="11"/>
      <c r="BSJ129" s="11"/>
      <c r="BSK129" s="11"/>
      <c r="BSL129" s="11"/>
      <c r="BSM129" s="11"/>
      <c r="BSN129" s="11"/>
      <c r="BSO129" s="11"/>
      <c r="BSP129" s="11"/>
      <c r="BSQ129" s="11"/>
      <c r="BSR129" s="11"/>
      <c r="BSS129" s="11"/>
      <c r="BST129" s="11"/>
      <c r="BSU129" s="11"/>
      <c r="BSV129" s="11"/>
      <c r="BSW129" s="11"/>
      <c r="BSX129" s="11"/>
      <c r="BSY129" s="11"/>
      <c r="BSZ129" s="11"/>
      <c r="BTA129" s="11"/>
      <c r="BTB129" s="11"/>
      <c r="BTC129" s="11"/>
      <c r="BTD129" s="11"/>
      <c r="BTE129" s="11"/>
      <c r="BTF129" s="11"/>
      <c r="BTG129" s="11"/>
      <c r="BTH129" s="11"/>
      <c r="BTI129" s="11"/>
      <c r="BTJ129" s="11"/>
      <c r="BTK129" s="11"/>
      <c r="BTL129" s="11"/>
      <c r="BTM129" s="11"/>
      <c r="BTN129" s="11"/>
      <c r="BTO129" s="11"/>
      <c r="BTP129" s="11"/>
      <c r="BTQ129" s="11"/>
      <c r="BTR129" s="11"/>
      <c r="BTS129" s="11"/>
      <c r="BTT129" s="11"/>
      <c r="BTU129" s="11"/>
      <c r="BTV129" s="11"/>
      <c r="BTW129" s="11"/>
      <c r="BTX129" s="11"/>
      <c r="BTY129" s="11"/>
      <c r="BTZ129" s="11"/>
      <c r="BUA129" s="11"/>
      <c r="BUB129" s="11"/>
      <c r="BUC129" s="11"/>
      <c r="BUD129" s="11"/>
      <c r="BUE129" s="11"/>
      <c r="BUF129" s="11"/>
      <c r="BUG129" s="11"/>
      <c r="BUH129" s="11"/>
      <c r="BUI129" s="11"/>
      <c r="BUJ129" s="11"/>
      <c r="BUK129" s="11"/>
      <c r="BUL129" s="11"/>
      <c r="BUM129" s="11"/>
      <c r="BUN129" s="11"/>
      <c r="BUO129" s="11"/>
      <c r="BUP129" s="11"/>
      <c r="BUQ129" s="11"/>
      <c r="BUR129" s="11"/>
      <c r="BUS129" s="11"/>
      <c r="BUT129" s="11"/>
      <c r="BUU129" s="11"/>
      <c r="BUV129" s="11"/>
      <c r="BUW129" s="11"/>
      <c r="BUX129" s="11"/>
      <c r="BUY129" s="11"/>
      <c r="BUZ129" s="11"/>
      <c r="BVA129" s="11"/>
      <c r="BVB129" s="11"/>
      <c r="BVC129" s="11"/>
      <c r="BVD129" s="11"/>
      <c r="BVE129" s="11"/>
      <c r="BVF129" s="11"/>
      <c r="BVG129" s="11"/>
      <c r="BVH129" s="11"/>
      <c r="BVI129" s="11"/>
      <c r="BVJ129" s="11"/>
      <c r="BVK129" s="11"/>
      <c r="BVL129" s="11"/>
      <c r="BVM129" s="11"/>
      <c r="BVN129" s="11"/>
      <c r="BVO129" s="11"/>
      <c r="BVP129" s="11"/>
      <c r="BVQ129" s="11"/>
      <c r="BVR129" s="11"/>
      <c r="BVS129" s="11"/>
      <c r="BVT129" s="11"/>
      <c r="BVU129" s="11"/>
      <c r="BVV129" s="11"/>
      <c r="BVW129" s="11"/>
      <c r="BVX129" s="11"/>
      <c r="BVY129" s="11"/>
      <c r="BVZ129" s="11"/>
      <c r="BWA129" s="11"/>
      <c r="BWB129" s="11"/>
      <c r="BWC129" s="11"/>
      <c r="BWD129" s="11"/>
      <c r="BWE129" s="11"/>
      <c r="BWF129" s="11"/>
      <c r="BWG129" s="11"/>
      <c r="BWH129" s="11"/>
      <c r="BWI129" s="11"/>
      <c r="BWJ129" s="11"/>
      <c r="BWK129" s="11"/>
      <c r="BWL129" s="11"/>
      <c r="BWM129" s="11"/>
      <c r="BWN129" s="11"/>
      <c r="BWO129" s="11"/>
      <c r="BWP129" s="11"/>
      <c r="BWQ129" s="11"/>
      <c r="BWR129" s="11"/>
      <c r="BWS129" s="11"/>
      <c r="BWT129" s="11"/>
      <c r="BWU129" s="11"/>
      <c r="BWV129" s="11"/>
      <c r="BWW129" s="11"/>
      <c r="BWX129" s="11"/>
      <c r="BWY129" s="11"/>
      <c r="BWZ129" s="11"/>
      <c r="BXA129" s="11"/>
      <c r="BXB129" s="11"/>
      <c r="BXC129" s="11"/>
      <c r="BXD129" s="11"/>
      <c r="BXE129" s="11"/>
      <c r="BXF129" s="11"/>
      <c r="BXG129" s="11"/>
      <c r="BXH129" s="11"/>
      <c r="BXI129" s="11"/>
      <c r="BXJ129" s="11"/>
      <c r="BXK129" s="11"/>
      <c r="BXL129" s="11"/>
      <c r="BXM129" s="11"/>
      <c r="BXN129" s="11"/>
      <c r="BXO129" s="11"/>
      <c r="BXP129" s="11"/>
      <c r="BXQ129" s="11"/>
      <c r="BXR129" s="11"/>
      <c r="BXS129" s="11"/>
      <c r="BXT129" s="11"/>
      <c r="BXU129" s="11"/>
      <c r="BXV129" s="11"/>
      <c r="BXW129" s="11"/>
      <c r="BXX129" s="11"/>
      <c r="BXY129" s="11"/>
      <c r="BXZ129" s="11"/>
      <c r="BYA129" s="11"/>
      <c r="BYB129" s="11"/>
      <c r="BYC129" s="11"/>
      <c r="BYD129" s="11"/>
      <c r="BYE129" s="11"/>
      <c r="BYF129" s="11"/>
      <c r="BYG129" s="11"/>
      <c r="BYH129" s="11"/>
      <c r="BYI129" s="11"/>
      <c r="BYJ129" s="11"/>
      <c r="BYK129" s="11"/>
      <c r="BYL129" s="11"/>
      <c r="BYM129" s="11"/>
      <c r="BYN129" s="11"/>
      <c r="BYO129" s="11"/>
      <c r="BYP129" s="11"/>
      <c r="BYQ129" s="11"/>
      <c r="BYR129" s="11"/>
      <c r="BYS129" s="11"/>
      <c r="BYT129" s="11"/>
      <c r="BYU129" s="11"/>
      <c r="BYV129" s="11"/>
      <c r="BYW129" s="11"/>
      <c r="BYX129" s="11"/>
      <c r="BYY129" s="11"/>
      <c r="BYZ129" s="11"/>
      <c r="BZA129" s="11"/>
      <c r="BZB129" s="11"/>
      <c r="BZC129" s="11"/>
      <c r="BZD129" s="11"/>
      <c r="BZE129" s="11"/>
      <c r="BZF129" s="11"/>
      <c r="BZG129" s="11"/>
      <c r="BZH129" s="11"/>
      <c r="BZI129" s="11"/>
      <c r="BZJ129" s="11"/>
      <c r="BZK129" s="11"/>
      <c r="BZL129" s="11"/>
      <c r="BZM129" s="11"/>
      <c r="BZN129" s="11"/>
      <c r="BZO129" s="11"/>
      <c r="BZP129" s="11"/>
      <c r="BZQ129" s="11"/>
      <c r="BZR129" s="11"/>
      <c r="BZS129" s="11"/>
      <c r="BZT129" s="11"/>
      <c r="BZU129" s="11"/>
      <c r="BZV129" s="11"/>
      <c r="BZW129" s="11"/>
      <c r="BZX129" s="11"/>
      <c r="BZY129" s="11"/>
      <c r="BZZ129" s="11"/>
      <c r="CAA129" s="11"/>
      <c r="CAB129" s="11"/>
      <c r="CAC129" s="11"/>
      <c r="CAD129" s="11"/>
      <c r="CAE129" s="11"/>
      <c r="CAF129" s="11"/>
      <c r="CAG129" s="11"/>
      <c r="CAH129" s="11"/>
      <c r="CAI129" s="11"/>
      <c r="CAJ129" s="11"/>
      <c r="CAK129" s="11"/>
      <c r="CAL129" s="11"/>
      <c r="CAM129" s="11"/>
      <c r="CAN129" s="11"/>
      <c r="CAO129" s="11"/>
      <c r="CAP129" s="11"/>
      <c r="CAQ129" s="11"/>
      <c r="CAR129" s="11"/>
      <c r="CAS129" s="11"/>
      <c r="CAT129" s="11"/>
      <c r="CAU129" s="11"/>
      <c r="CAV129" s="11"/>
      <c r="CAW129" s="11"/>
      <c r="CAX129" s="11"/>
      <c r="CAY129" s="11"/>
      <c r="CAZ129" s="11"/>
      <c r="CBA129" s="11"/>
      <c r="CBB129" s="11"/>
      <c r="CBC129" s="11"/>
      <c r="CBD129" s="11"/>
      <c r="CBE129" s="11"/>
      <c r="CBF129" s="11"/>
      <c r="CBG129" s="11"/>
      <c r="CBH129" s="11"/>
      <c r="CBI129" s="11"/>
      <c r="CBJ129" s="11"/>
      <c r="CBK129" s="11"/>
      <c r="CBL129" s="11"/>
      <c r="CBM129" s="11"/>
      <c r="CBN129" s="11"/>
      <c r="CBO129" s="11"/>
      <c r="CBP129" s="11"/>
      <c r="CBQ129" s="11"/>
      <c r="CBR129" s="11"/>
      <c r="CBS129" s="11"/>
      <c r="CBT129" s="11"/>
      <c r="CBU129" s="11"/>
      <c r="CBV129" s="11"/>
      <c r="CBW129" s="11"/>
      <c r="CBX129" s="11"/>
      <c r="CBY129" s="11"/>
      <c r="CBZ129" s="11"/>
      <c r="CCA129" s="11"/>
      <c r="CCB129" s="11"/>
      <c r="CCC129" s="11"/>
      <c r="CCD129" s="11"/>
      <c r="CCE129" s="11"/>
      <c r="CCF129" s="11"/>
      <c r="CCG129" s="11"/>
      <c r="CCH129" s="11"/>
      <c r="CCI129" s="11"/>
      <c r="CCJ129" s="11"/>
      <c r="CCK129" s="11"/>
      <c r="CCL129" s="11"/>
      <c r="CCM129" s="11"/>
      <c r="CCN129" s="11"/>
      <c r="CCO129" s="11"/>
      <c r="CCP129" s="11"/>
      <c r="CCQ129" s="11"/>
      <c r="CCR129" s="11"/>
      <c r="CCS129" s="11"/>
      <c r="CCT129" s="11"/>
      <c r="CCU129" s="11"/>
      <c r="CCV129" s="11"/>
      <c r="CCW129" s="11"/>
      <c r="CCX129" s="11"/>
      <c r="CCY129" s="11"/>
      <c r="CCZ129" s="11"/>
      <c r="CDA129" s="11"/>
      <c r="CDB129" s="11"/>
      <c r="CDC129" s="11"/>
      <c r="CDD129" s="11"/>
      <c r="CDE129" s="11"/>
      <c r="CDF129" s="11"/>
      <c r="CDG129" s="11"/>
      <c r="CDH129" s="11"/>
      <c r="CDI129" s="11"/>
      <c r="CDJ129" s="11"/>
      <c r="CDK129" s="11"/>
      <c r="CDL129" s="11"/>
      <c r="CDM129" s="11"/>
      <c r="CDN129" s="11"/>
      <c r="CDO129" s="11"/>
      <c r="CDP129" s="11"/>
      <c r="CDQ129" s="11"/>
      <c r="CDR129" s="11"/>
      <c r="CDS129" s="11"/>
      <c r="CDT129" s="11"/>
      <c r="CDU129" s="11"/>
      <c r="CDV129" s="11"/>
      <c r="CDW129" s="11"/>
      <c r="CDX129" s="11"/>
      <c r="CDY129" s="11"/>
      <c r="CDZ129" s="11"/>
      <c r="CEA129" s="11"/>
      <c r="CEB129" s="11"/>
      <c r="CEC129" s="11"/>
      <c r="CED129" s="11"/>
      <c r="CEE129" s="11"/>
      <c r="CEF129" s="11"/>
      <c r="CEG129" s="11"/>
      <c r="CEH129" s="11"/>
      <c r="CEI129" s="11"/>
      <c r="CEJ129" s="11"/>
      <c r="CEK129" s="11"/>
      <c r="CEL129" s="11"/>
      <c r="CEM129" s="11"/>
      <c r="CEN129" s="11"/>
      <c r="CEO129" s="11"/>
      <c r="CEP129" s="11"/>
      <c r="CEQ129" s="11"/>
      <c r="CER129" s="11"/>
      <c r="CES129" s="11"/>
      <c r="CET129" s="11"/>
      <c r="CEU129" s="11"/>
      <c r="CEV129" s="11"/>
      <c r="CEW129" s="11"/>
      <c r="CEX129" s="11"/>
      <c r="CEY129" s="11"/>
      <c r="CEZ129" s="11"/>
      <c r="CFA129" s="11"/>
      <c r="CFB129" s="11"/>
      <c r="CFC129" s="11"/>
      <c r="CFD129" s="11"/>
      <c r="CFE129" s="11"/>
      <c r="CFF129" s="11"/>
      <c r="CFG129" s="11"/>
      <c r="CFH129" s="11"/>
      <c r="CFI129" s="11"/>
      <c r="CFJ129" s="11"/>
      <c r="CFK129" s="11"/>
      <c r="CFL129" s="11"/>
      <c r="CFM129" s="11"/>
      <c r="CFN129" s="11"/>
      <c r="CFO129" s="11"/>
      <c r="CFP129" s="11"/>
      <c r="CFQ129" s="11"/>
      <c r="CFR129" s="11"/>
      <c r="CFS129" s="11"/>
      <c r="CFT129" s="11"/>
      <c r="CFU129" s="11"/>
      <c r="CFV129" s="11"/>
      <c r="CFW129" s="11"/>
      <c r="CFX129" s="11"/>
      <c r="CFY129" s="11"/>
      <c r="CFZ129" s="11"/>
      <c r="CGA129" s="11"/>
      <c r="CGB129" s="11"/>
      <c r="CGC129" s="11"/>
      <c r="CGD129" s="11"/>
      <c r="CGE129" s="11"/>
      <c r="CGF129" s="11"/>
      <c r="CGG129" s="11"/>
      <c r="CGH129" s="11"/>
      <c r="CGI129" s="11"/>
      <c r="CGJ129" s="11"/>
      <c r="CGK129" s="11"/>
      <c r="CGL129" s="11"/>
      <c r="CGM129" s="11"/>
      <c r="CGN129" s="11"/>
      <c r="CGO129" s="11"/>
      <c r="CGP129" s="11"/>
      <c r="CGQ129" s="11"/>
      <c r="CGR129" s="11"/>
      <c r="CGS129" s="11"/>
      <c r="CGT129" s="11"/>
      <c r="CGU129" s="11"/>
      <c r="CGV129" s="11"/>
      <c r="CGW129" s="11"/>
      <c r="CGX129" s="11"/>
      <c r="CGY129" s="11"/>
      <c r="CGZ129" s="11"/>
      <c r="CHA129" s="11"/>
      <c r="CHB129" s="11"/>
      <c r="CHC129" s="11"/>
      <c r="CHD129" s="11"/>
      <c r="CHE129" s="11"/>
      <c r="CHF129" s="11"/>
      <c r="CHG129" s="11"/>
      <c r="CHH129" s="11"/>
      <c r="CHI129" s="11"/>
      <c r="CHJ129" s="11"/>
      <c r="CHK129" s="11"/>
      <c r="CHL129" s="11"/>
      <c r="CHM129" s="11"/>
      <c r="CHN129" s="11"/>
      <c r="CHO129" s="11"/>
      <c r="CHP129" s="11"/>
      <c r="CHQ129" s="11"/>
      <c r="CHR129" s="11"/>
      <c r="CHS129" s="11"/>
      <c r="CHT129" s="11"/>
      <c r="CHU129" s="11"/>
      <c r="CHV129" s="11"/>
      <c r="CHW129" s="11"/>
      <c r="CHX129" s="11"/>
      <c r="CHY129" s="11"/>
      <c r="CHZ129" s="11"/>
      <c r="CIA129" s="11"/>
      <c r="CIB129" s="11"/>
      <c r="CIC129" s="11"/>
      <c r="CID129" s="11"/>
      <c r="CIE129" s="11"/>
      <c r="CIF129" s="11"/>
      <c r="CIG129" s="11"/>
      <c r="CIH129" s="11"/>
      <c r="CII129" s="11"/>
      <c r="CIJ129" s="11"/>
      <c r="CIK129" s="11"/>
      <c r="CIL129" s="11"/>
      <c r="CIM129" s="11"/>
      <c r="CIN129" s="11"/>
      <c r="CIO129" s="11"/>
      <c r="CIP129" s="11"/>
      <c r="CIQ129" s="11"/>
      <c r="CIR129" s="11"/>
      <c r="CIS129" s="11"/>
      <c r="CIT129" s="11"/>
      <c r="CIU129" s="11"/>
      <c r="CIV129" s="11"/>
      <c r="CIW129" s="11"/>
      <c r="CIX129" s="11"/>
      <c r="CIY129" s="11"/>
      <c r="CIZ129" s="11"/>
      <c r="CJA129" s="11"/>
      <c r="CJB129" s="11"/>
      <c r="CJC129" s="11"/>
      <c r="CJD129" s="11"/>
      <c r="CJE129" s="11"/>
      <c r="CJF129" s="11"/>
      <c r="CJG129" s="11"/>
      <c r="CJH129" s="11"/>
      <c r="CJI129" s="11"/>
      <c r="CJJ129" s="11"/>
      <c r="CJK129" s="11"/>
      <c r="CJL129" s="11"/>
      <c r="CJM129" s="11"/>
      <c r="CJN129" s="11"/>
      <c r="CJO129" s="11"/>
      <c r="CJP129" s="11"/>
      <c r="CJQ129" s="11"/>
      <c r="CJR129" s="11"/>
      <c r="CJS129" s="11"/>
      <c r="CJT129" s="11"/>
      <c r="CJU129" s="11"/>
      <c r="CJV129" s="11"/>
      <c r="CJW129" s="11"/>
      <c r="CJX129" s="11"/>
      <c r="CJY129" s="11"/>
      <c r="CJZ129" s="11"/>
      <c r="CKA129" s="11"/>
      <c r="CKB129" s="11"/>
      <c r="CKC129" s="11"/>
      <c r="CKD129" s="11"/>
      <c r="CKE129" s="11"/>
      <c r="CKF129" s="11"/>
      <c r="CKG129" s="11"/>
      <c r="CKH129" s="11"/>
      <c r="CKI129" s="11"/>
      <c r="CKJ129" s="11"/>
      <c r="CKK129" s="11"/>
      <c r="CKL129" s="11"/>
      <c r="CKM129" s="11"/>
      <c r="CKN129" s="11"/>
      <c r="CKO129" s="11"/>
      <c r="CKP129" s="11"/>
      <c r="CKQ129" s="11"/>
      <c r="CKR129" s="11"/>
      <c r="CKS129" s="11"/>
      <c r="CKT129" s="11"/>
      <c r="CKU129" s="11"/>
      <c r="CKV129" s="11"/>
      <c r="CKW129" s="11"/>
      <c r="CKX129" s="11"/>
      <c r="CKY129" s="11"/>
      <c r="CKZ129" s="11"/>
      <c r="CLA129" s="11"/>
      <c r="CLB129" s="11"/>
      <c r="CLC129" s="11"/>
      <c r="CLD129" s="11"/>
      <c r="CLE129" s="11"/>
      <c r="CLF129" s="11"/>
      <c r="CLG129" s="11"/>
      <c r="CLH129" s="11"/>
      <c r="CLI129" s="11"/>
      <c r="CLJ129" s="11"/>
      <c r="CLK129" s="11"/>
      <c r="CLL129" s="11"/>
      <c r="CLM129" s="11"/>
      <c r="CLN129" s="11"/>
      <c r="CLO129" s="11"/>
      <c r="CLP129" s="11"/>
      <c r="CLQ129" s="11"/>
      <c r="CLR129" s="11"/>
      <c r="CLS129" s="11"/>
      <c r="CLT129" s="11"/>
      <c r="CLU129" s="11"/>
      <c r="CLV129" s="11"/>
      <c r="CLW129" s="11"/>
      <c r="CLX129" s="11"/>
      <c r="CLY129" s="11"/>
      <c r="CLZ129" s="11"/>
      <c r="CMA129" s="11"/>
      <c r="CMB129" s="11"/>
      <c r="CMC129" s="11"/>
      <c r="CMD129" s="11"/>
      <c r="CME129" s="11"/>
      <c r="CMF129" s="11"/>
      <c r="CMG129" s="11"/>
      <c r="CMH129" s="11"/>
      <c r="CMI129" s="11"/>
      <c r="CMJ129" s="11"/>
      <c r="CMK129" s="11"/>
      <c r="CML129" s="11"/>
      <c r="CMM129" s="11"/>
      <c r="CMN129" s="11"/>
      <c r="CMO129" s="11"/>
      <c r="CMP129" s="11"/>
      <c r="CMQ129" s="11"/>
      <c r="CMR129" s="11"/>
      <c r="CMS129" s="11"/>
      <c r="CMT129" s="11"/>
      <c r="CMU129" s="11"/>
      <c r="CMV129" s="11"/>
      <c r="CMW129" s="11"/>
      <c r="CMX129" s="11"/>
      <c r="CMY129" s="11"/>
      <c r="CMZ129" s="11"/>
      <c r="CNA129" s="11"/>
      <c r="CNB129" s="11"/>
      <c r="CNC129" s="11"/>
      <c r="CND129" s="11"/>
      <c r="CNE129" s="11"/>
      <c r="CNF129" s="11"/>
      <c r="CNG129" s="11"/>
      <c r="CNH129" s="11"/>
      <c r="CNI129" s="11"/>
      <c r="CNJ129" s="11"/>
      <c r="CNK129" s="11"/>
      <c r="CNL129" s="11"/>
      <c r="CNM129" s="11"/>
      <c r="CNN129" s="11"/>
      <c r="CNO129" s="11"/>
      <c r="CNP129" s="11"/>
      <c r="CNQ129" s="11"/>
      <c r="CNR129" s="11"/>
      <c r="CNS129" s="11"/>
      <c r="CNT129" s="11"/>
      <c r="CNU129" s="11"/>
      <c r="CNV129" s="11"/>
      <c r="CNW129" s="11"/>
      <c r="CNX129" s="11"/>
      <c r="CNY129" s="11"/>
      <c r="CNZ129" s="11"/>
      <c r="COA129" s="11"/>
      <c r="COB129" s="11"/>
      <c r="COC129" s="11"/>
      <c r="COD129" s="11"/>
      <c r="COE129" s="11"/>
      <c r="COF129" s="11"/>
      <c r="COG129" s="11"/>
      <c r="COH129" s="11"/>
      <c r="COI129" s="11"/>
      <c r="COJ129" s="11"/>
      <c r="COK129" s="11"/>
      <c r="COL129" s="11"/>
      <c r="COM129" s="11"/>
      <c r="CON129" s="11"/>
      <c r="COO129" s="11"/>
      <c r="COP129" s="11"/>
      <c r="COQ129" s="11"/>
      <c r="COR129" s="11"/>
      <c r="COS129" s="11"/>
      <c r="COT129" s="11"/>
      <c r="COU129" s="11"/>
      <c r="COV129" s="11"/>
      <c r="COW129" s="11"/>
      <c r="COX129" s="11"/>
      <c r="COY129" s="11"/>
      <c r="COZ129" s="11"/>
      <c r="CPA129" s="11"/>
      <c r="CPB129" s="11"/>
      <c r="CPC129" s="11"/>
      <c r="CPD129" s="11"/>
      <c r="CPE129" s="11"/>
      <c r="CPF129" s="11"/>
      <c r="CPG129" s="11"/>
      <c r="CPH129" s="11"/>
      <c r="CPI129" s="11"/>
      <c r="CPJ129" s="11"/>
      <c r="CPK129" s="11"/>
      <c r="CPL129" s="11"/>
      <c r="CPM129" s="11"/>
      <c r="CPN129" s="11"/>
      <c r="CPO129" s="11"/>
      <c r="CPP129" s="11"/>
      <c r="CPQ129" s="11"/>
      <c r="CPR129" s="11"/>
      <c r="CPS129" s="11"/>
      <c r="CPT129" s="11"/>
      <c r="CPU129" s="11"/>
      <c r="CPV129" s="11"/>
      <c r="CPW129" s="11"/>
      <c r="CPX129" s="11"/>
      <c r="CPY129" s="11"/>
      <c r="CPZ129" s="11"/>
      <c r="CQA129" s="11"/>
      <c r="CQB129" s="11"/>
      <c r="CQC129" s="11"/>
      <c r="CQD129" s="11"/>
      <c r="CQE129" s="11"/>
      <c r="CQF129" s="11"/>
      <c r="CQG129" s="11"/>
      <c r="CQH129" s="11"/>
      <c r="CQI129" s="11"/>
      <c r="CQJ129" s="11"/>
      <c r="CQK129" s="11"/>
      <c r="CQL129" s="11"/>
      <c r="CQM129" s="11"/>
      <c r="CQN129" s="11"/>
      <c r="CQO129" s="11"/>
      <c r="CQP129" s="11"/>
      <c r="CQQ129" s="11"/>
      <c r="CQR129" s="11"/>
      <c r="CQS129" s="11"/>
      <c r="CQT129" s="11"/>
      <c r="CQU129" s="11"/>
      <c r="CQV129" s="11"/>
      <c r="CQW129" s="11"/>
      <c r="CQX129" s="11"/>
      <c r="CQY129" s="11"/>
      <c r="CQZ129" s="11"/>
      <c r="CRA129" s="11"/>
      <c r="CRB129" s="11"/>
      <c r="CRC129" s="11"/>
      <c r="CRD129" s="11"/>
      <c r="CRE129" s="11"/>
      <c r="CRF129" s="11"/>
      <c r="CRG129" s="11"/>
      <c r="CRH129" s="11"/>
      <c r="CRI129" s="11"/>
      <c r="CRJ129" s="11"/>
      <c r="CRK129" s="11"/>
      <c r="CRL129" s="11"/>
      <c r="CRM129" s="11"/>
      <c r="CRN129" s="11"/>
      <c r="CRO129" s="11"/>
      <c r="CRP129" s="11"/>
      <c r="CRQ129" s="11"/>
      <c r="CRR129" s="11"/>
      <c r="CRS129" s="11"/>
      <c r="CRT129" s="11"/>
      <c r="CRU129" s="11"/>
      <c r="CRV129" s="11"/>
      <c r="CRW129" s="11"/>
      <c r="CRX129" s="11"/>
      <c r="CRY129" s="11"/>
      <c r="CRZ129" s="11"/>
      <c r="CSA129" s="11"/>
      <c r="CSB129" s="11"/>
      <c r="CSC129" s="11"/>
      <c r="CSD129" s="11"/>
      <c r="CSE129" s="11"/>
      <c r="CSF129" s="11"/>
      <c r="CSG129" s="11"/>
      <c r="CSH129" s="11"/>
      <c r="CSI129" s="11"/>
      <c r="CSJ129" s="11"/>
      <c r="CSK129" s="11"/>
      <c r="CSL129" s="11"/>
      <c r="CSM129" s="11"/>
      <c r="CSN129" s="11"/>
      <c r="CSO129" s="11"/>
      <c r="CSP129" s="11"/>
      <c r="CSQ129" s="11"/>
      <c r="CSR129" s="11"/>
      <c r="CSS129" s="11"/>
      <c r="CST129" s="11"/>
      <c r="CSU129" s="11"/>
      <c r="CSV129" s="11"/>
      <c r="CSW129" s="11"/>
      <c r="CSX129" s="11"/>
      <c r="CSY129" s="11"/>
      <c r="CSZ129" s="11"/>
      <c r="CTA129" s="11"/>
      <c r="CTB129" s="11"/>
      <c r="CTC129" s="11"/>
      <c r="CTD129" s="11"/>
      <c r="CTE129" s="11"/>
      <c r="CTF129" s="11"/>
      <c r="CTG129" s="11"/>
      <c r="CTH129" s="11"/>
      <c r="CTI129" s="11"/>
      <c r="CTJ129" s="11"/>
      <c r="CTK129" s="11"/>
      <c r="CTL129" s="11"/>
      <c r="CTM129" s="11"/>
      <c r="CTN129" s="11"/>
      <c r="CTO129" s="11"/>
      <c r="CTP129" s="11"/>
      <c r="CTQ129" s="11"/>
      <c r="CTR129" s="11"/>
      <c r="CTS129" s="11"/>
      <c r="CTT129" s="11"/>
      <c r="CTU129" s="11"/>
      <c r="CTV129" s="11"/>
      <c r="CTW129" s="11"/>
      <c r="CTX129" s="11"/>
      <c r="CTY129" s="11"/>
      <c r="CTZ129" s="11"/>
      <c r="CUA129" s="11"/>
      <c r="CUB129" s="11"/>
      <c r="CUC129" s="11"/>
      <c r="CUD129" s="11"/>
      <c r="CUE129" s="11"/>
      <c r="CUF129" s="11"/>
      <c r="CUG129" s="11"/>
      <c r="CUH129" s="11"/>
      <c r="CUI129" s="11"/>
      <c r="CUJ129" s="11"/>
      <c r="CUK129" s="11"/>
      <c r="CUL129" s="11"/>
      <c r="CUM129" s="11"/>
      <c r="CUN129" s="11"/>
      <c r="CUO129" s="11"/>
      <c r="CUP129" s="11"/>
      <c r="CUQ129" s="11"/>
      <c r="CUR129" s="11"/>
      <c r="CUS129" s="11"/>
      <c r="CUT129" s="11"/>
      <c r="CUU129" s="11"/>
      <c r="CUV129" s="11"/>
      <c r="CUW129" s="11"/>
      <c r="CUX129" s="11"/>
      <c r="CUY129" s="11"/>
      <c r="CUZ129" s="11"/>
      <c r="CVA129" s="11"/>
      <c r="CVB129" s="11"/>
      <c r="CVC129" s="11"/>
      <c r="CVD129" s="11"/>
      <c r="CVE129" s="11"/>
      <c r="CVF129" s="11"/>
      <c r="CVG129" s="11"/>
      <c r="CVH129" s="11"/>
      <c r="CVI129" s="11"/>
      <c r="CVJ129" s="11"/>
      <c r="CVK129" s="11"/>
      <c r="CVL129" s="11"/>
      <c r="CVM129" s="11"/>
      <c r="CVN129" s="11"/>
      <c r="CVO129" s="11"/>
      <c r="CVP129" s="11"/>
      <c r="CVQ129" s="11"/>
      <c r="CVR129" s="11"/>
      <c r="CVS129" s="11"/>
      <c r="CVT129" s="11"/>
      <c r="CVU129" s="11"/>
      <c r="CVV129" s="11"/>
      <c r="CVW129" s="11"/>
      <c r="CVX129" s="11"/>
      <c r="CVY129" s="11"/>
      <c r="CVZ129" s="11"/>
      <c r="CWA129" s="11"/>
      <c r="CWB129" s="11"/>
      <c r="CWC129" s="11"/>
      <c r="CWD129" s="11"/>
      <c r="CWE129" s="11"/>
      <c r="CWF129" s="11"/>
      <c r="CWG129" s="11"/>
      <c r="CWH129" s="11"/>
      <c r="CWI129" s="11"/>
      <c r="CWJ129" s="11"/>
      <c r="CWK129" s="11"/>
      <c r="CWL129" s="11"/>
      <c r="CWM129" s="11"/>
      <c r="CWN129" s="11"/>
      <c r="CWO129" s="11"/>
      <c r="CWP129" s="11"/>
      <c r="CWQ129" s="11"/>
      <c r="CWR129" s="11"/>
      <c r="CWS129" s="11"/>
      <c r="CWT129" s="11"/>
      <c r="CWU129" s="11"/>
      <c r="CWV129" s="11"/>
      <c r="CWW129" s="11"/>
      <c r="CWX129" s="11"/>
      <c r="CWY129" s="11"/>
      <c r="CWZ129" s="11"/>
      <c r="CXA129" s="11"/>
      <c r="CXB129" s="11"/>
      <c r="CXC129" s="11"/>
      <c r="CXD129" s="11"/>
      <c r="CXE129" s="11"/>
      <c r="CXF129" s="11"/>
      <c r="CXG129" s="11"/>
      <c r="CXH129" s="11"/>
      <c r="CXI129" s="11"/>
      <c r="CXJ129" s="11"/>
      <c r="CXK129" s="11"/>
      <c r="CXL129" s="11"/>
      <c r="CXM129" s="11"/>
      <c r="CXN129" s="11"/>
      <c r="CXO129" s="11"/>
      <c r="CXP129" s="11"/>
      <c r="CXQ129" s="11"/>
      <c r="CXR129" s="11"/>
      <c r="CXS129" s="11"/>
      <c r="CXT129" s="11"/>
      <c r="CXU129" s="11"/>
      <c r="CXV129" s="11"/>
      <c r="CXW129" s="11"/>
      <c r="CXX129" s="11"/>
      <c r="CXY129" s="11"/>
      <c r="CXZ129" s="11"/>
      <c r="CYA129" s="11"/>
      <c r="CYB129" s="11"/>
      <c r="CYC129" s="11"/>
      <c r="CYD129" s="11"/>
      <c r="CYE129" s="11"/>
      <c r="CYF129" s="11"/>
      <c r="CYG129" s="11"/>
      <c r="CYH129" s="11"/>
      <c r="CYI129" s="11"/>
      <c r="CYJ129" s="11"/>
      <c r="CYK129" s="11"/>
      <c r="CYL129" s="11"/>
      <c r="CYM129" s="11"/>
      <c r="CYN129" s="11"/>
      <c r="CYO129" s="11"/>
      <c r="CYP129" s="11"/>
      <c r="CYQ129" s="11"/>
      <c r="CYR129" s="11"/>
      <c r="CYS129" s="11"/>
      <c r="CYT129" s="11"/>
      <c r="CYU129" s="11"/>
      <c r="CYV129" s="11"/>
      <c r="CYW129" s="11"/>
      <c r="CYX129" s="11"/>
      <c r="CYY129" s="11"/>
      <c r="CYZ129" s="11"/>
      <c r="CZA129" s="11"/>
      <c r="CZB129" s="11"/>
      <c r="CZC129" s="11"/>
      <c r="CZD129" s="11"/>
      <c r="CZE129" s="11"/>
      <c r="CZF129" s="11"/>
      <c r="CZG129" s="11"/>
      <c r="CZH129" s="11"/>
      <c r="CZI129" s="11"/>
      <c r="CZJ129" s="11"/>
      <c r="CZK129" s="11"/>
      <c r="CZL129" s="11"/>
      <c r="CZM129" s="11"/>
      <c r="CZN129" s="11"/>
      <c r="CZO129" s="11"/>
      <c r="CZP129" s="11"/>
      <c r="CZQ129" s="11"/>
      <c r="CZR129" s="11"/>
      <c r="CZS129" s="11"/>
      <c r="CZT129" s="11"/>
      <c r="CZU129" s="11"/>
      <c r="CZV129" s="11"/>
      <c r="CZW129" s="11"/>
      <c r="CZX129" s="11"/>
      <c r="CZY129" s="11"/>
      <c r="CZZ129" s="11"/>
      <c r="DAA129" s="11"/>
      <c r="DAB129" s="11"/>
      <c r="DAC129" s="11"/>
      <c r="DAD129" s="11"/>
      <c r="DAE129" s="11"/>
      <c r="DAF129" s="11"/>
      <c r="DAG129" s="11"/>
      <c r="DAH129" s="11"/>
      <c r="DAI129" s="11"/>
      <c r="DAJ129" s="11"/>
      <c r="DAK129" s="11"/>
      <c r="DAL129" s="11"/>
      <c r="DAM129" s="11"/>
      <c r="DAN129" s="11"/>
      <c r="DAO129" s="11"/>
      <c r="DAP129" s="11"/>
      <c r="DAQ129" s="11"/>
      <c r="DAR129" s="11"/>
      <c r="DAS129" s="11"/>
      <c r="DAT129" s="11"/>
      <c r="DAU129" s="11"/>
      <c r="DAV129" s="11"/>
      <c r="DAW129" s="11"/>
      <c r="DAX129" s="11"/>
      <c r="DAY129" s="11"/>
      <c r="DAZ129" s="11"/>
      <c r="DBA129" s="11"/>
      <c r="DBB129" s="11"/>
      <c r="DBC129" s="11"/>
      <c r="DBD129" s="11"/>
      <c r="DBE129" s="11"/>
      <c r="DBF129" s="11"/>
      <c r="DBG129" s="11"/>
      <c r="DBH129" s="11"/>
      <c r="DBI129" s="11"/>
      <c r="DBJ129" s="11"/>
      <c r="DBK129" s="11"/>
      <c r="DBL129" s="11"/>
      <c r="DBM129" s="11"/>
      <c r="DBN129" s="11"/>
      <c r="DBO129" s="11"/>
      <c r="DBP129" s="11"/>
      <c r="DBQ129" s="11"/>
      <c r="DBR129" s="11"/>
      <c r="DBS129" s="11"/>
      <c r="DBT129" s="11"/>
      <c r="DBU129" s="11"/>
      <c r="DBV129" s="11"/>
      <c r="DBW129" s="11"/>
      <c r="DBX129" s="11"/>
      <c r="DBY129" s="11"/>
      <c r="DBZ129" s="11"/>
      <c r="DCA129" s="11"/>
      <c r="DCB129" s="11"/>
      <c r="DCC129" s="11"/>
      <c r="DCD129" s="11"/>
      <c r="DCE129" s="11"/>
      <c r="DCF129" s="11"/>
      <c r="DCG129" s="11"/>
      <c r="DCH129" s="11"/>
      <c r="DCI129" s="11"/>
      <c r="DCJ129" s="11"/>
      <c r="DCK129" s="11"/>
      <c r="DCL129" s="11"/>
      <c r="DCM129" s="11"/>
      <c r="DCN129" s="11"/>
      <c r="DCO129" s="11"/>
      <c r="DCP129" s="11"/>
      <c r="DCQ129" s="11"/>
      <c r="DCR129" s="11"/>
      <c r="DCS129" s="11"/>
      <c r="DCT129" s="11"/>
      <c r="DCU129" s="11"/>
      <c r="DCV129" s="11"/>
      <c r="DCW129" s="11"/>
      <c r="DCX129" s="11"/>
      <c r="DCY129" s="11"/>
      <c r="DCZ129" s="11"/>
      <c r="DDA129" s="11"/>
      <c r="DDB129" s="11"/>
      <c r="DDC129" s="11"/>
      <c r="DDD129" s="11"/>
      <c r="DDE129" s="11"/>
      <c r="DDF129" s="11"/>
      <c r="DDG129" s="11"/>
      <c r="DDH129" s="11"/>
      <c r="DDI129" s="11"/>
      <c r="DDJ129" s="11"/>
      <c r="DDK129" s="11"/>
      <c r="DDL129" s="11"/>
      <c r="DDM129" s="11"/>
      <c r="DDN129" s="11"/>
      <c r="DDO129" s="11"/>
      <c r="DDP129" s="11"/>
      <c r="DDQ129" s="11"/>
      <c r="DDR129" s="11"/>
      <c r="DDS129" s="11"/>
      <c r="DDT129" s="11"/>
      <c r="DDU129" s="11"/>
      <c r="DDV129" s="11"/>
      <c r="DDW129" s="11"/>
      <c r="DDX129" s="11"/>
      <c r="DDY129" s="11"/>
      <c r="DDZ129" s="11"/>
      <c r="DEA129" s="11"/>
      <c r="DEB129" s="11"/>
      <c r="DEC129" s="11"/>
      <c r="DED129" s="11"/>
      <c r="DEE129" s="11"/>
      <c r="DEF129" s="11"/>
      <c r="DEG129" s="11"/>
      <c r="DEH129" s="11"/>
      <c r="DEI129" s="11"/>
      <c r="DEJ129" s="11"/>
      <c r="DEK129" s="11"/>
      <c r="DEL129" s="11"/>
      <c r="DEM129" s="11"/>
      <c r="DEN129" s="11"/>
      <c r="DEO129" s="11"/>
      <c r="DEP129" s="11"/>
      <c r="DEQ129" s="11"/>
      <c r="DER129" s="11"/>
      <c r="DES129" s="11"/>
      <c r="DET129" s="11"/>
      <c r="DEU129" s="11"/>
      <c r="DEV129" s="11"/>
      <c r="DEW129" s="11"/>
      <c r="DEX129" s="11"/>
      <c r="DEY129" s="11"/>
      <c r="DEZ129" s="11"/>
      <c r="DFA129" s="11"/>
      <c r="DFB129" s="11"/>
      <c r="DFC129" s="11"/>
      <c r="DFD129" s="11"/>
      <c r="DFE129" s="11"/>
      <c r="DFF129" s="11"/>
      <c r="DFG129" s="11"/>
      <c r="DFH129" s="11"/>
      <c r="DFI129" s="11"/>
      <c r="DFJ129" s="11"/>
      <c r="DFK129" s="11"/>
      <c r="DFL129" s="11"/>
      <c r="DFM129" s="11"/>
      <c r="DFN129" s="11"/>
      <c r="DFO129" s="11"/>
      <c r="DFP129" s="11"/>
      <c r="DFQ129" s="11"/>
      <c r="DFR129" s="11"/>
      <c r="DFS129" s="11"/>
      <c r="DFT129" s="11"/>
      <c r="DFU129" s="11"/>
      <c r="DFV129" s="11"/>
      <c r="DFW129" s="11"/>
      <c r="DFX129" s="11"/>
      <c r="DFY129" s="11"/>
      <c r="DFZ129" s="11"/>
      <c r="DGA129" s="11"/>
      <c r="DGB129" s="11"/>
      <c r="DGC129" s="11"/>
      <c r="DGD129" s="11"/>
      <c r="DGE129" s="11"/>
      <c r="DGF129" s="11"/>
      <c r="DGG129" s="11"/>
      <c r="DGH129" s="11"/>
      <c r="DGI129" s="11"/>
      <c r="DGJ129" s="11"/>
      <c r="DGK129" s="11"/>
      <c r="DGL129" s="11"/>
      <c r="DGM129" s="11"/>
      <c r="DGN129" s="11"/>
      <c r="DGO129" s="11"/>
      <c r="DGP129" s="11"/>
      <c r="DGQ129" s="11"/>
      <c r="DGR129" s="11"/>
      <c r="DGS129" s="11"/>
      <c r="DGT129" s="11"/>
      <c r="DGU129" s="11"/>
      <c r="DGV129" s="11"/>
      <c r="DGW129" s="11"/>
      <c r="DGX129" s="11"/>
      <c r="DGY129" s="11"/>
      <c r="DGZ129" s="11"/>
      <c r="DHA129" s="11"/>
      <c r="DHB129" s="11"/>
      <c r="DHC129" s="11"/>
      <c r="DHD129" s="11"/>
      <c r="DHE129" s="11"/>
      <c r="DHF129" s="11"/>
      <c r="DHG129" s="11"/>
      <c r="DHH129" s="11"/>
      <c r="DHI129" s="11"/>
      <c r="DHJ129" s="11"/>
      <c r="DHK129" s="11"/>
      <c r="DHL129" s="11"/>
      <c r="DHM129" s="11"/>
      <c r="DHN129" s="11"/>
      <c r="DHO129" s="11"/>
      <c r="DHP129" s="11"/>
      <c r="DHQ129" s="11"/>
      <c r="DHR129" s="11"/>
      <c r="DHS129" s="11"/>
      <c r="DHT129" s="11"/>
      <c r="DHU129" s="11"/>
      <c r="DHV129" s="11"/>
      <c r="DHW129" s="11"/>
      <c r="DHX129" s="11"/>
      <c r="DHY129" s="11"/>
      <c r="DHZ129" s="11"/>
      <c r="DIA129" s="11"/>
      <c r="DIB129" s="11"/>
      <c r="DIC129" s="11"/>
      <c r="DID129" s="11"/>
      <c r="DIE129" s="11"/>
      <c r="DIF129" s="11"/>
      <c r="DIG129" s="11"/>
      <c r="DIH129" s="11"/>
      <c r="DII129" s="11"/>
      <c r="DIJ129" s="11"/>
      <c r="DIK129" s="11"/>
      <c r="DIL129" s="11"/>
      <c r="DIM129" s="11"/>
      <c r="DIN129" s="11"/>
      <c r="DIO129" s="11"/>
      <c r="DIP129" s="11"/>
      <c r="DIQ129" s="11"/>
      <c r="DIR129" s="11"/>
      <c r="DIS129" s="11"/>
      <c r="DIT129" s="11"/>
      <c r="DIU129" s="11"/>
      <c r="DIV129" s="11"/>
      <c r="DIW129" s="11"/>
      <c r="DIX129" s="11"/>
      <c r="DIY129" s="11"/>
      <c r="DIZ129" s="11"/>
      <c r="DJA129" s="11"/>
      <c r="DJB129" s="11"/>
      <c r="DJC129" s="11"/>
      <c r="DJD129" s="11"/>
      <c r="DJE129" s="11"/>
      <c r="DJF129" s="11"/>
      <c r="DJG129" s="11"/>
      <c r="DJH129" s="11"/>
      <c r="DJI129" s="11"/>
      <c r="DJJ129" s="11"/>
      <c r="DJK129" s="11"/>
      <c r="DJL129" s="11"/>
      <c r="DJM129" s="11"/>
      <c r="DJN129" s="11"/>
      <c r="DJO129" s="11"/>
      <c r="DJP129" s="11"/>
      <c r="DJQ129" s="11"/>
      <c r="DJR129" s="11"/>
      <c r="DJS129" s="11"/>
      <c r="DJT129" s="11"/>
      <c r="DJU129" s="11"/>
      <c r="DJV129" s="11"/>
      <c r="DJW129" s="11"/>
      <c r="DJX129" s="11"/>
      <c r="DJY129" s="11"/>
      <c r="DJZ129" s="11"/>
      <c r="DKA129" s="11"/>
      <c r="DKB129" s="11"/>
      <c r="DKC129" s="11"/>
      <c r="DKD129" s="11"/>
      <c r="DKE129" s="11"/>
      <c r="DKF129" s="11"/>
      <c r="DKG129" s="11"/>
      <c r="DKH129" s="11"/>
      <c r="DKI129" s="11"/>
      <c r="DKJ129" s="11"/>
      <c r="DKK129" s="11"/>
      <c r="DKL129" s="11"/>
      <c r="DKM129" s="11"/>
      <c r="DKN129" s="11"/>
      <c r="DKO129" s="11"/>
      <c r="DKP129" s="11"/>
      <c r="DKQ129" s="11"/>
      <c r="DKR129" s="11"/>
      <c r="DKS129" s="11"/>
      <c r="DKT129" s="11"/>
      <c r="DKU129" s="11"/>
      <c r="DKV129" s="11"/>
      <c r="DKW129" s="11"/>
      <c r="DKX129" s="11"/>
      <c r="DKY129" s="11"/>
      <c r="DKZ129" s="11"/>
      <c r="DLA129" s="11"/>
      <c r="DLB129" s="11"/>
      <c r="DLC129" s="11"/>
      <c r="DLD129" s="11"/>
      <c r="DLE129" s="11"/>
      <c r="DLF129" s="11"/>
      <c r="DLG129" s="11"/>
      <c r="DLH129" s="11"/>
      <c r="DLI129" s="11"/>
      <c r="DLJ129" s="11"/>
      <c r="DLK129" s="11"/>
      <c r="DLL129" s="11"/>
      <c r="DLM129" s="11"/>
      <c r="DLN129" s="11"/>
      <c r="DLO129" s="11"/>
      <c r="DLP129" s="11"/>
      <c r="DLQ129" s="11"/>
      <c r="DLR129" s="11"/>
      <c r="DLS129" s="11"/>
      <c r="DLT129" s="11"/>
      <c r="DLU129" s="11"/>
      <c r="DLV129" s="11"/>
      <c r="DLW129" s="11"/>
      <c r="DLX129" s="11"/>
      <c r="DLY129" s="11"/>
      <c r="DLZ129" s="11"/>
      <c r="DMA129" s="11"/>
      <c r="DMB129" s="11"/>
      <c r="DMC129" s="11"/>
      <c r="DMD129" s="11"/>
      <c r="DME129" s="11"/>
      <c r="DMF129" s="11"/>
      <c r="DMG129" s="11"/>
      <c r="DMH129" s="11"/>
      <c r="DMI129" s="11"/>
      <c r="DMJ129" s="11"/>
      <c r="DMK129" s="11"/>
      <c r="DML129" s="11"/>
      <c r="DMM129" s="11"/>
      <c r="DMN129" s="11"/>
      <c r="DMO129" s="11"/>
      <c r="DMP129" s="11"/>
      <c r="DMQ129" s="11"/>
      <c r="DMR129" s="11"/>
      <c r="DMS129" s="11"/>
      <c r="DMT129" s="11"/>
      <c r="DMU129" s="11"/>
      <c r="DMV129" s="11"/>
      <c r="DMW129" s="11"/>
      <c r="DMX129" s="11"/>
      <c r="DMY129" s="11"/>
      <c r="DMZ129" s="11"/>
      <c r="DNA129" s="11"/>
      <c r="DNB129" s="11"/>
      <c r="DNC129" s="11"/>
      <c r="DND129" s="11"/>
      <c r="DNE129" s="11"/>
      <c r="DNF129" s="11"/>
      <c r="DNG129" s="11"/>
      <c r="DNH129" s="11"/>
      <c r="DNI129" s="11"/>
      <c r="DNJ129" s="11"/>
      <c r="DNK129" s="11"/>
      <c r="DNL129" s="11"/>
      <c r="DNM129" s="11"/>
      <c r="DNN129" s="11"/>
      <c r="DNO129" s="11"/>
      <c r="DNP129" s="11"/>
      <c r="DNQ129" s="11"/>
      <c r="DNR129" s="11"/>
      <c r="DNS129" s="11"/>
      <c r="DNT129" s="11"/>
      <c r="DNU129" s="11"/>
      <c r="DNV129" s="11"/>
      <c r="DNW129" s="11"/>
      <c r="DNX129" s="11"/>
      <c r="DNY129" s="11"/>
      <c r="DNZ129" s="11"/>
      <c r="DOA129" s="11"/>
      <c r="DOB129" s="11"/>
      <c r="DOC129" s="11"/>
      <c r="DOD129" s="11"/>
      <c r="DOE129" s="11"/>
      <c r="DOF129" s="11"/>
      <c r="DOG129" s="11"/>
      <c r="DOH129" s="11"/>
      <c r="DOI129" s="11"/>
      <c r="DOJ129" s="11"/>
      <c r="DOK129" s="11"/>
      <c r="DOL129" s="11"/>
      <c r="DOM129" s="11"/>
      <c r="DON129" s="11"/>
      <c r="DOO129" s="11"/>
      <c r="DOP129" s="11"/>
      <c r="DOQ129" s="11"/>
      <c r="DOR129" s="11"/>
      <c r="DOS129" s="11"/>
      <c r="DOT129" s="11"/>
      <c r="DOU129" s="11"/>
      <c r="DOV129" s="11"/>
      <c r="DOW129" s="11"/>
      <c r="DOX129" s="11"/>
      <c r="DOY129" s="11"/>
      <c r="DOZ129" s="11"/>
      <c r="DPA129" s="11"/>
      <c r="DPB129" s="11"/>
      <c r="DPC129" s="11"/>
      <c r="DPD129" s="11"/>
      <c r="DPE129" s="11"/>
      <c r="DPF129" s="11"/>
      <c r="DPG129" s="11"/>
      <c r="DPH129" s="11"/>
      <c r="DPI129" s="11"/>
      <c r="DPJ129" s="11"/>
      <c r="DPK129" s="11"/>
      <c r="DPL129" s="11"/>
      <c r="DPM129" s="11"/>
      <c r="DPN129" s="11"/>
      <c r="DPO129" s="11"/>
      <c r="DPP129" s="11"/>
      <c r="DPQ129" s="11"/>
      <c r="DPR129" s="11"/>
      <c r="DPS129" s="11"/>
      <c r="DPT129" s="11"/>
      <c r="DPU129" s="11"/>
      <c r="DPV129" s="11"/>
      <c r="DPW129" s="11"/>
      <c r="DPX129" s="11"/>
      <c r="DPY129" s="11"/>
      <c r="DPZ129" s="11"/>
      <c r="DQA129" s="11"/>
      <c r="DQB129" s="11"/>
      <c r="DQC129" s="11"/>
      <c r="DQD129" s="11"/>
      <c r="DQE129" s="11"/>
      <c r="DQF129" s="11"/>
      <c r="DQG129" s="11"/>
      <c r="DQH129" s="11"/>
      <c r="DQI129" s="11"/>
      <c r="DQJ129" s="11"/>
      <c r="DQK129" s="11"/>
      <c r="DQL129" s="11"/>
      <c r="DQM129" s="11"/>
      <c r="DQN129" s="11"/>
      <c r="DQO129" s="11"/>
      <c r="DQP129" s="11"/>
      <c r="DQQ129" s="11"/>
      <c r="DQR129" s="11"/>
      <c r="DQS129" s="11"/>
      <c r="DQT129" s="11"/>
      <c r="DQU129" s="11"/>
      <c r="DQV129" s="11"/>
      <c r="DQW129" s="11"/>
      <c r="DQX129" s="11"/>
      <c r="DQY129" s="11"/>
      <c r="DQZ129" s="11"/>
      <c r="DRA129" s="11"/>
      <c r="DRB129" s="11"/>
      <c r="DRC129" s="11"/>
      <c r="DRD129" s="11"/>
      <c r="DRE129" s="11"/>
      <c r="DRF129" s="11"/>
      <c r="DRG129" s="11"/>
      <c r="DRH129" s="11"/>
      <c r="DRI129" s="11"/>
      <c r="DRJ129" s="11"/>
      <c r="DRK129" s="11"/>
      <c r="DRL129" s="11"/>
      <c r="DRM129" s="11"/>
      <c r="DRN129" s="11"/>
      <c r="DRO129" s="11"/>
      <c r="DRP129" s="11"/>
      <c r="DRQ129" s="11"/>
      <c r="DRR129" s="11"/>
      <c r="DRS129" s="11"/>
      <c r="DRT129" s="11"/>
      <c r="DRU129" s="11"/>
      <c r="DRV129" s="11"/>
      <c r="DRW129" s="11"/>
      <c r="DRX129" s="11"/>
      <c r="DRY129" s="11"/>
      <c r="DRZ129" s="11"/>
      <c r="DSA129" s="11"/>
      <c r="DSB129" s="11"/>
      <c r="DSC129" s="11"/>
      <c r="DSD129" s="11"/>
      <c r="DSE129" s="11"/>
      <c r="DSF129" s="11"/>
      <c r="DSG129" s="11"/>
      <c r="DSH129" s="11"/>
      <c r="DSI129" s="11"/>
      <c r="DSJ129" s="11"/>
      <c r="DSK129" s="11"/>
      <c r="DSL129" s="11"/>
      <c r="DSM129" s="11"/>
      <c r="DSN129" s="11"/>
      <c r="DSO129" s="11"/>
      <c r="DSP129" s="11"/>
      <c r="DSQ129" s="11"/>
      <c r="DSR129" s="11"/>
      <c r="DSS129" s="11"/>
      <c r="DST129" s="11"/>
      <c r="DSU129" s="11"/>
      <c r="DSV129" s="11"/>
      <c r="DSW129" s="11"/>
      <c r="DSX129" s="11"/>
      <c r="DSY129" s="11"/>
      <c r="DSZ129" s="11"/>
      <c r="DTA129" s="11"/>
      <c r="DTB129" s="11"/>
      <c r="DTC129" s="11"/>
      <c r="DTD129" s="11"/>
      <c r="DTE129" s="11"/>
      <c r="DTF129" s="11"/>
      <c r="DTG129" s="11"/>
      <c r="DTH129" s="11"/>
      <c r="DTI129" s="11"/>
      <c r="DTJ129" s="11"/>
      <c r="DTK129" s="11"/>
      <c r="DTL129" s="11"/>
      <c r="DTM129" s="11"/>
      <c r="DTN129" s="11"/>
      <c r="DTO129" s="11"/>
      <c r="DTP129" s="11"/>
      <c r="DTQ129" s="11"/>
      <c r="DTR129" s="11"/>
      <c r="DTS129" s="11"/>
      <c r="DTT129" s="11"/>
      <c r="DTU129" s="11"/>
      <c r="DTV129" s="11"/>
      <c r="DTW129" s="11"/>
      <c r="DTX129" s="11"/>
      <c r="DTY129" s="11"/>
      <c r="DTZ129" s="11"/>
      <c r="DUA129" s="11"/>
      <c r="DUB129" s="11"/>
      <c r="DUC129" s="11"/>
      <c r="DUD129" s="11"/>
      <c r="DUE129" s="11"/>
      <c r="DUF129" s="11"/>
      <c r="DUG129" s="11"/>
      <c r="DUH129" s="11"/>
      <c r="DUI129" s="11"/>
      <c r="DUJ129" s="11"/>
      <c r="DUK129" s="11"/>
      <c r="DUL129" s="11"/>
      <c r="DUM129" s="11"/>
      <c r="DUN129" s="11"/>
      <c r="DUO129" s="11"/>
      <c r="DUP129" s="11"/>
      <c r="DUQ129" s="11"/>
      <c r="DUR129" s="11"/>
      <c r="DUS129" s="11"/>
      <c r="DUT129" s="11"/>
      <c r="DUU129" s="11"/>
      <c r="DUV129" s="11"/>
      <c r="DUW129" s="11"/>
      <c r="DUX129" s="11"/>
      <c r="DUY129" s="11"/>
      <c r="DUZ129" s="11"/>
      <c r="DVA129" s="11"/>
      <c r="DVB129" s="11"/>
      <c r="DVC129" s="11"/>
      <c r="DVD129" s="11"/>
      <c r="DVE129" s="11"/>
      <c r="DVF129" s="11"/>
      <c r="DVG129" s="11"/>
      <c r="DVH129" s="11"/>
      <c r="DVI129" s="11"/>
      <c r="DVJ129" s="11"/>
      <c r="DVK129" s="11"/>
      <c r="DVL129" s="11"/>
      <c r="DVM129" s="11"/>
      <c r="DVN129" s="11"/>
      <c r="DVO129" s="11"/>
      <c r="DVP129" s="11"/>
      <c r="DVQ129" s="11"/>
      <c r="DVR129" s="11"/>
      <c r="DVS129" s="11"/>
      <c r="DVT129" s="11"/>
      <c r="DVU129" s="11"/>
      <c r="DVV129" s="11"/>
      <c r="DVW129" s="11"/>
      <c r="DVX129" s="11"/>
      <c r="DVY129" s="11"/>
      <c r="DVZ129" s="11"/>
      <c r="DWA129" s="11"/>
      <c r="DWB129" s="11"/>
      <c r="DWC129" s="11"/>
      <c r="DWD129" s="11"/>
      <c r="DWE129" s="11"/>
      <c r="DWF129" s="11"/>
      <c r="DWG129" s="11"/>
      <c r="DWH129" s="11"/>
      <c r="DWI129" s="11"/>
      <c r="DWJ129" s="11"/>
      <c r="DWK129" s="11"/>
      <c r="DWL129" s="11"/>
      <c r="DWM129" s="11"/>
      <c r="DWN129" s="11"/>
      <c r="DWO129" s="11"/>
      <c r="DWP129" s="11"/>
      <c r="DWQ129" s="11"/>
      <c r="DWR129" s="11"/>
      <c r="DWS129" s="11"/>
      <c r="DWT129" s="11"/>
      <c r="DWU129" s="11"/>
      <c r="DWV129" s="11"/>
      <c r="DWW129" s="11"/>
      <c r="DWX129" s="11"/>
      <c r="DWY129" s="11"/>
      <c r="DWZ129" s="11"/>
      <c r="DXA129" s="11"/>
      <c r="DXB129" s="11"/>
      <c r="DXC129" s="11"/>
      <c r="DXD129" s="11"/>
      <c r="DXE129" s="11"/>
      <c r="DXF129" s="11"/>
      <c r="DXG129" s="11"/>
      <c r="DXH129" s="11"/>
      <c r="DXI129" s="11"/>
      <c r="DXJ129" s="11"/>
      <c r="DXK129" s="11"/>
      <c r="DXL129" s="11"/>
      <c r="DXM129" s="11"/>
      <c r="DXN129" s="11"/>
      <c r="DXO129" s="11"/>
      <c r="DXP129" s="11"/>
      <c r="DXQ129" s="11"/>
      <c r="DXR129" s="11"/>
      <c r="DXS129" s="11"/>
      <c r="DXT129" s="11"/>
      <c r="DXU129" s="11"/>
      <c r="DXV129" s="11"/>
      <c r="DXW129" s="11"/>
      <c r="DXX129" s="11"/>
      <c r="DXY129" s="11"/>
      <c r="DXZ129" s="11"/>
      <c r="DYA129" s="11"/>
      <c r="DYB129" s="11"/>
      <c r="DYC129" s="11"/>
      <c r="DYD129" s="11"/>
      <c r="DYE129" s="11"/>
      <c r="DYF129" s="11"/>
      <c r="DYG129" s="11"/>
      <c r="DYH129" s="11"/>
      <c r="DYI129" s="11"/>
      <c r="DYJ129" s="11"/>
      <c r="DYK129" s="11"/>
      <c r="DYL129" s="11"/>
      <c r="DYM129" s="11"/>
      <c r="DYN129" s="11"/>
      <c r="DYO129" s="11"/>
      <c r="DYP129" s="11"/>
      <c r="DYQ129" s="11"/>
      <c r="DYR129" s="11"/>
      <c r="DYS129" s="11"/>
      <c r="DYT129" s="11"/>
      <c r="DYU129" s="11"/>
      <c r="DYV129" s="11"/>
      <c r="DYW129" s="11"/>
      <c r="DYX129" s="11"/>
      <c r="DYY129" s="11"/>
      <c r="DYZ129" s="11"/>
      <c r="DZA129" s="11"/>
      <c r="DZB129" s="11"/>
      <c r="DZC129" s="11"/>
      <c r="DZD129" s="11"/>
      <c r="DZE129" s="11"/>
      <c r="DZF129" s="11"/>
      <c r="DZG129" s="11"/>
      <c r="DZH129" s="11"/>
      <c r="DZI129" s="11"/>
      <c r="DZJ129" s="11"/>
      <c r="DZK129" s="11"/>
      <c r="DZL129" s="11"/>
      <c r="DZM129" s="11"/>
      <c r="DZN129" s="11"/>
      <c r="DZO129" s="11"/>
      <c r="DZP129" s="11"/>
      <c r="DZQ129" s="11"/>
      <c r="DZR129" s="11"/>
      <c r="DZS129" s="11"/>
      <c r="DZT129" s="11"/>
      <c r="DZU129" s="11"/>
      <c r="DZV129" s="11"/>
      <c r="DZW129" s="11"/>
      <c r="DZX129" s="11"/>
      <c r="DZY129" s="11"/>
      <c r="DZZ129" s="11"/>
      <c r="EAA129" s="11"/>
      <c r="EAB129" s="11"/>
      <c r="EAC129" s="11"/>
      <c r="EAD129" s="11"/>
      <c r="EAE129" s="11"/>
      <c r="EAF129" s="11"/>
      <c r="EAG129" s="11"/>
      <c r="EAH129" s="11"/>
      <c r="EAI129" s="11"/>
      <c r="EAJ129" s="11"/>
      <c r="EAK129" s="11"/>
      <c r="EAL129" s="11"/>
      <c r="EAM129" s="11"/>
      <c r="EAN129" s="11"/>
      <c r="EAO129" s="11"/>
      <c r="EAP129" s="11"/>
      <c r="EAQ129" s="11"/>
      <c r="EAR129" s="11"/>
      <c r="EAS129" s="11"/>
      <c r="EAT129" s="11"/>
      <c r="EAU129" s="11"/>
      <c r="EAV129" s="11"/>
      <c r="EAW129" s="11"/>
      <c r="EAX129" s="11"/>
      <c r="EAY129" s="11"/>
      <c r="EAZ129" s="11"/>
      <c r="EBA129" s="11"/>
      <c r="EBB129" s="11"/>
      <c r="EBC129" s="11"/>
      <c r="EBD129" s="11"/>
      <c r="EBE129" s="11"/>
      <c r="EBF129" s="11"/>
      <c r="EBG129" s="11"/>
      <c r="EBH129" s="11"/>
      <c r="EBI129" s="11"/>
      <c r="EBJ129" s="11"/>
      <c r="EBK129" s="11"/>
      <c r="EBL129" s="11"/>
      <c r="EBM129" s="11"/>
      <c r="EBN129" s="11"/>
      <c r="EBO129" s="11"/>
      <c r="EBP129" s="11"/>
      <c r="EBQ129" s="11"/>
      <c r="EBR129" s="11"/>
      <c r="EBS129" s="11"/>
      <c r="EBT129" s="11"/>
      <c r="EBU129" s="11"/>
      <c r="EBV129" s="11"/>
      <c r="EBW129" s="11"/>
      <c r="EBX129" s="11"/>
      <c r="EBY129" s="11"/>
      <c r="EBZ129" s="11"/>
      <c r="ECA129" s="11"/>
      <c r="ECB129" s="11"/>
      <c r="ECC129" s="11"/>
      <c r="ECD129" s="11"/>
      <c r="ECE129" s="11"/>
      <c r="ECF129" s="11"/>
      <c r="ECG129" s="11"/>
      <c r="ECH129" s="11"/>
      <c r="ECI129" s="11"/>
      <c r="ECJ129" s="11"/>
      <c r="ECK129" s="11"/>
      <c r="ECL129" s="11"/>
      <c r="ECM129" s="11"/>
      <c r="ECN129" s="11"/>
      <c r="ECO129" s="11"/>
      <c r="ECP129" s="11"/>
      <c r="ECQ129" s="11"/>
      <c r="ECR129" s="11"/>
      <c r="ECS129" s="11"/>
      <c r="ECT129" s="11"/>
      <c r="ECU129" s="11"/>
      <c r="ECV129" s="11"/>
      <c r="ECW129" s="11"/>
      <c r="ECX129" s="11"/>
      <c r="ECY129" s="11"/>
      <c r="ECZ129" s="11"/>
      <c r="EDA129" s="11"/>
      <c r="EDB129" s="11"/>
      <c r="EDC129" s="11"/>
      <c r="EDD129" s="11"/>
      <c r="EDE129" s="11"/>
      <c r="EDF129" s="11"/>
      <c r="EDG129" s="11"/>
      <c r="EDH129" s="11"/>
      <c r="EDI129" s="11"/>
      <c r="EDJ129" s="11"/>
      <c r="EDK129" s="11"/>
      <c r="EDL129" s="11"/>
      <c r="EDM129" s="11"/>
      <c r="EDN129" s="11"/>
      <c r="EDO129" s="11"/>
      <c r="EDP129" s="11"/>
      <c r="EDQ129" s="11"/>
      <c r="EDR129" s="11"/>
      <c r="EDS129" s="11"/>
      <c r="EDT129" s="11"/>
      <c r="EDU129" s="11"/>
      <c r="EDV129" s="11"/>
      <c r="EDW129" s="11"/>
      <c r="EDX129" s="11"/>
      <c r="EDY129" s="11"/>
      <c r="EDZ129" s="11"/>
      <c r="EEA129" s="11"/>
      <c r="EEB129" s="11"/>
      <c r="EEC129" s="11"/>
      <c r="EED129" s="11"/>
      <c r="EEE129" s="11"/>
      <c r="EEF129" s="11"/>
      <c r="EEG129" s="11"/>
      <c r="EEH129" s="11"/>
      <c r="EEI129" s="11"/>
      <c r="EEJ129" s="11"/>
      <c r="EEK129" s="11"/>
      <c r="EEL129" s="11"/>
      <c r="EEM129" s="11"/>
      <c r="EEN129" s="11"/>
      <c r="EEO129" s="11"/>
      <c r="EEP129" s="11"/>
      <c r="EEQ129" s="11"/>
      <c r="EER129" s="11"/>
      <c r="EES129" s="11"/>
      <c r="EET129" s="11"/>
      <c r="EEU129" s="11"/>
      <c r="EEV129" s="11"/>
      <c r="EEW129" s="11"/>
      <c r="EEX129" s="11"/>
      <c r="EEY129" s="11"/>
      <c r="EEZ129" s="11"/>
      <c r="EFA129" s="11"/>
      <c r="EFB129" s="11"/>
      <c r="EFC129" s="11"/>
      <c r="EFD129" s="11"/>
      <c r="EFE129" s="11"/>
      <c r="EFF129" s="11"/>
      <c r="EFG129" s="11"/>
      <c r="EFH129" s="11"/>
      <c r="EFI129" s="11"/>
      <c r="EFJ129" s="11"/>
      <c r="EFK129" s="11"/>
      <c r="EFL129" s="11"/>
      <c r="EFM129" s="11"/>
      <c r="EFN129" s="11"/>
      <c r="EFO129" s="11"/>
      <c r="EFP129" s="11"/>
      <c r="EFQ129" s="11"/>
      <c r="EFR129" s="11"/>
      <c r="EFS129" s="11"/>
      <c r="EFT129" s="11"/>
      <c r="EFU129" s="11"/>
      <c r="EFV129" s="11"/>
      <c r="EFW129" s="11"/>
      <c r="EFX129" s="11"/>
      <c r="EFY129" s="11"/>
      <c r="EFZ129" s="11"/>
      <c r="EGA129" s="11"/>
      <c r="EGB129" s="11"/>
      <c r="EGC129" s="11"/>
      <c r="EGD129" s="11"/>
      <c r="EGE129" s="11"/>
      <c r="EGF129" s="11"/>
      <c r="EGG129" s="11"/>
      <c r="EGH129" s="11"/>
      <c r="EGI129" s="11"/>
      <c r="EGJ129" s="11"/>
      <c r="EGK129" s="11"/>
      <c r="EGL129" s="11"/>
      <c r="EGM129" s="11"/>
      <c r="EGN129" s="11"/>
      <c r="EGO129" s="11"/>
      <c r="EGP129" s="11"/>
      <c r="EGQ129" s="11"/>
      <c r="EGR129" s="11"/>
      <c r="EGS129" s="11"/>
      <c r="EGT129" s="11"/>
      <c r="EGU129" s="11"/>
      <c r="EGV129" s="11"/>
      <c r="EGW129" s="11"/>
      <c r="EGX129" s="11"/>
      <c r="EGY129" s="11"/>
      <c r="EGZ129" s="11"/>
      <c r="EHA129" s="11"/>
      <c r="EHB129" s="11"/>
      <c r="EHC129" s="11"/>
      <c r="EHD129" s="11"/>
      <c r="EHE129" s="11"/>
      <c r="EHF129" s="11"/>
      <c r="EHG129" s="11"/>
      <c r="EHH129" s="11"/>
      <c r="EHI129" s="11"/>
      <c r="EHJ129" s="11"/>
      <c r="EHK129" s="11"/>
      <c r="EHL129" s="11"/>
      <c r="EHM129" s="11"/>
      <c r="EHN129" s="11"/>
      <c r="EHO129" s="11"/>
      <c r="EHP129" s="11"/>
      <c r="EHQ129" s="11"/>
      <c r="EHR129" s="11"/>
      <c r="EHS129" s="11"/>
      <c r="EHT129" s="11"/>
      <c r="EHU129" s="11"/>
      <c r="EHV129" s="11"/>
      <c r="EHW129" s="11"/>
      <c r="EHX129" s="11"/>
      <c r="EHY129" s="11"/>
      <c r="EHZ129" s="11"/>
      <c r="EIA129" s="11"/>
      <c r="EIB129" s="11"/>
      <c r="EIC129" s="11"/>
      <c r="EID129" s="11"/>
      <c r="EIE129" s="11"/>
      <c r="EIF129" s="11"/>
      <c r="EIG129" s="11"/>
      <c r="EIH129" s="11"/>
      <c r="EII129" s="11"/>
      <c r="EIJ129" s="11"/>
      <c r="EIK129" s="11"/>
      <c r="EIL129" s="11"/>
      <c r="EIM129" s="11"/>
      <c r="EIN129" s="11"/>
      <c r="EIO129" s="11"/>
      <c r="EIP129" s="11"/>
      <c r="EIQ129" s="11"/>
      <c r="EIR129" s="11"/>
      <c r="EIS129" s="11"/>
      <c r="EIT129" s="11"/>
      <c r="EIU129" s="11"/>
      <c r="EIV129" s="11"/>
      <c r="EIW129" s="11"/>
      <c r="EIX129" s="11"/>
      <c r="EIY129" s="11"/>
      <c r="EIZ129" s="11"/>
      <c r="EJA129" s="11"/>
      <c r="EJB129" s="11"/>
      <c r="EJC129" s="11"/>
      <c r="EJD129" s="11"/>
      <c r="EJE129" s="11"/>
      <c r="EJF129" s="11"/>
      <c r="EJG129" s="11"/>
      <c r="EJH129" s="11"/>
      <c r="EJI129" s="11"/>
      <c r="EJJ129" s="11"/>
      <c r="EJK129" s="11"/>
      <c r="EJL129" s="11"/>
      <c r="EJM129" s="11"/>
      <c r="EJN129" s="11"/>
      <c r="EJO129" s="11"/>
      <c r="EJP129" s="11"/>
      <c r="EJQ129" s="11"/>
      <c r="EJR129" s="11"/>
      <c r="EJS129" s="11"/>
      <c r="EJT129" s="11"/>
      <c r="EJU129" s="11"/>
      <c r="EJV129" s="11"/>
      <c r="EJW129" s="11"/>
      <c r="EJX129" s="11"/>
      <c r="EJY129" s="11"/>
      <c r="EJZ129" s="11"/>
      <c r="EKA129" s="11"/>
      <c r="EKB129" s="11"/>
      <c r="EKC129" s="11"/>
      <c r="EKD129" s="11"/>
      <c r="EKE129" s="11"/>
      <c r="EKF129" s="11"/>
      <c r="EKG129" s="11"/>
      <c r="EKH129" s="11"/>
      <c r="EKI129" s="11"/>
      <c r="EKJ129" s="11"/>
      <c r="EKK129" s="11"/>
      <c r="EKL129" s="11"/>
      <c r="EKM129" s="11"/>
      <c r="EKN129" s="11"/>
      <c r="EKO129" s="11"/>
      <c r="EKP129" s="11"/>
      <c r="EKQ129" s="11"/>
      <c r="EKR129" s="11"/>
      <c r="EKS129" s="11"/>
      <c r="EKT129" s="11"/>
      <c r="EKU129" s="11"/>
      <c r="EKV129" s="11"/>
      <c r="EKW129" s="11"/>
      <c r="EKX129" s="11"/>
      <c r="EKY129" s="11"/>
      <c r="EKZ129" s="11"/>
      <c r="ELA129" s="11"/>
      <c r="ELB129" s="11"/>
      <c r="ELC129" s="11"/>
      <c r="ELD129" s="11"/>
      <c r="ELE129" s="11"/>
      <c r="ELF129" s="11"/>
      <c r="ELG129" s="11"/>
      <c r="ELH129" s="11"/>
      <c r="ELI129" s="11"/>
      <c r="ELJ129" s="11"/>
      <c r="ELK129" s="11"/>
      <c r="ELL129" s="11"/>
      <c r="ELM129" s="11"/>
      <c r="ELN129" s="11"/>
      <c r="ELO129" s="11"/>
      <c r="ELP129" s="11"/>
      <c r="ELQ129" s="11"/>
      <c r="ELR129" s="11"/>
      <c r="ELS129" s="11"/>
      <c r="ELT129" s="11"/>
      <c r="ELU129" s="11"/>
      <c r="ELV129" s="11"/>
      <c r="ELW129" s="11"/>
      <c r="ELX129" s="11"/>
      <c r="ELY129" s="11"/>
      <c r="ELZ129" s="11"/>
    </row>
    <row r="130" spans="1:346 1276:3718">
      <c r="A130" s="387"/>
      <c r="C130" s="166" t="s">
        <v>516</v>
      </c>
      <c r="D130" s="223">
        <f t="shared" si="5"/>
        <v>0</v>
      </c>
      <c r="E130" s="88" t="s">
        <v>540</v>
      </c>
      <c r="F130" s="219"/>
      <c r="G130" s="92"/>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c r="HJ130" s="11"/>
      <c r="HK130" s="11"/>
      <c r="HL130" s="11"/>
      <c r="HM130" s="11"/>
      <c r="HN130" s="11"/>
      <c r="HO130" s="11"/>
      <c r="HP130" s="11"/>
      <c r="HQ130" s="11"/>
      <c r="HR130" s="11"/>
      <c r="HS130" s="11"/>
      <c r="HT130" s="11"/>
      <c r="HU130" s="11"/>
      <c r="HV130" s="11"/>
      <c r="HW130" s="11"/>
      <c r="HX130" s="11"/>
      <c r="HY130" s="11"/>
      <c r="HZ130" s="11"/>
      <c r="IA130" s="11"/>
      <c r="IB130" s="11"/>
      <c r="IC130" s="11"/>
      <c r="ID130" s="11"/>
      <c r="IE130" s="11"/>
      <c r="IF130" s="11"/>
      <c r="IG130" s="11"/>
      <c r="IH130" s="11"/>
      <c r="II130" s="11"/>
      <c r="IJ130" s="11"/>
      <c r="IK130" s="11"/>
      <c r="IL130" s="11"/>
      <c r="IM130" s="11"/>
      <c r="IN130" s="11"/>
      <c r="IO130" s="11"/>
      <c r="IP130" s="11"/>
      <c r="IQ130" s="11"/>
      <c r="IR130" s="11"/>
      <c r="IS130" s="11"/>
      <c r="IT130" s="11"/>
      <c r="IU130" s="11"/>
      <c r="IV130" s="11"/>
      <c r="IW130" s="11"/>
      <c r="IX130" s="11"/>
      <c r="IY130" s="11"/>
      <c r="IZ130" s="11"/>
      <c r="JA130" s="11"/>
      <c r="JB130" s="11"/>
      <c r="JC130" s="11"/>
      <c r="JD130" s="11"/>
      <c r="JE130" s="11"/>
      <c r="JF130" s="11"/>
      <c r="JG130" s="11"/>
      <c r="JH130" s="11"/>
      <c r="JI130" s="11"/>
      <c r="JJ130" s="11"/>
      <c r="JK130" s="11"/>
      <c r="JL130" s="11"/>
      <c r="JM130" s="11"/>
      <c r="JN130" s="11"/>
      <c r="JO130" s="11"/>
      <c r="JP130" s="11"/>
      <c r="JQ130" s="11"/>
      <c r="JR130" s="11"/>
      <c r="JS130" s="11"/>
      <c r="JT130" s="11"/>
      <c r="JU130" s="11"/>
      <c r="JV130" s="11"/>
      <c r="JW130" s="11"/>
      <c r="JX130" s="11"/>
      <c r="JY130" s="11"/>
      <c r="JZ130" s="11"/>
      <c r="KA130" s="11"/>
      <c r="KB130" s="11"/>
      <c r="KC130" s="11"/>
      <c r="KD130" s="11"/>
      <c r="KE130" s="11"/>
      <c r="KF130" s="11"/>
      <c r="KG130" s="11"/>
      <c r="KH130" s="11"/>
      <c r="KI130" s="11"/>
      <c r="KJ130" s="11"/>
      <c r="KK130" s="11"/>
      <c r="KL130" s="11"/>
      <c r="KM130" s="11"/>
      <c r="KN130" s="11"/>
      <c r="KO130" s="11"/>
      <c r="KP130" s="11"/>
      <c r="KQ130" s="11"/>
      <c r="KR130" s="11"/>
      <c r="KS130" s="11"/>
      <c r="KT130" s="11"/>
      <c r="KU130" s="11"/>
      <c r="KV130" s="11"/>
      <c r="KW130" s="11"/>
      <c r="KX130" s="11"/>
      <c r="KY130" s="11"/>
      <c r="KZ130" s="11"/>
      <c r="LA130" s="11"/>
      <c r="LB130" s="11"/>
      <c r="LC130" s="11"/>
      <c r="LD130" s="11"/>
      <c r="LE130" s="11"/>
      <c r="LF130" s="11"/>
      <c r="LG130" s="11"/>
      <c r="LH130" s="11"/>
      <c r="LI130" s="11"/>
      <c r="LJ130" s="11"/>
      <c r="LK130" s="11"/>
      <c r="LL130" s="11"/>
      <c r="LM130" s="11"/>
      <c r="LN130" s="11"/>
      <c r="LO130" s="11"/>
      <c r="LP130" s="11"/>
      <c r="LQ130" s="11"/>
      <c r="LR130" s="11"/>
      <c r="LS130" s="11"/>
      <c r="LT130" s="11"/>
      <c r="LU130" s="11"/>
      <c r="LV130" s="11"/>
      <c r="LW130" s="11"/>
      <c r="LX130" s="11"/>
      <c r="LY130" s="11"/>
      <c r="LZ130" s="11"/>
      <c r="MA130" s="11"/>
      <c r="MB130" s="11"/>
      <c r="MC130" s="11"/>
      <c r="MD130" s="11"/>
      <c r="ME130" s="11"/>
      <c r="MF130" s="11"/>
      <c r="MG130" s="11"/>
      <c r="MH130" s="11"/>
      <c r="AWB130" s="11"/>
      <c r="AWC130" s="11"/>
      <c r="AWD130" s="11"/>
      <c r="AWE130" s="11"/>
      <c r="AWF130" s="11"/>
      <c r="AWG130" s="11"/>
      <c r="AWH130" s="11"/>
      <c r="AWI130" s="11"/>
      <c r="AWJ130" s="11"/>
      <c r="AWK130" s="11"/>
      <c r="AWL130" s="11"/>
      <c r="AWM130" s="11"/>
      <c r="AWN130" s="11"/>
      <c r="AWO130" s="11"/>
      <c r="AWP130" s="11"/>
      <c r="AWQ130" s="11"/>
      <c r="AWR130" s="11"/>
      <c r="AWS130" s="11"/>
      <c r="AWT130" s="11"/>
      <c r="AWU130" s="11"/>
      <c r="AWV130" s="11"/>
      <c r="AWW130" s="11"/>
      <c r="AWX130" s="11"/>
      <c r="AWY130" s="11"/>
      <c r="AWZ130" s="11"/>
      <c r="AXA130" s="11"/>
      <c r="AXB130" s="11"/>
      <c r="AXC130" s="11"/>
      <c r="AXD130" s="11"/>
      <c r="AXE130" s="11"/>
      <c r="AXF130" s="11"/>
      <c r="AXG130" s="11"/>
      <c r="AXH130" s="11"/>
      <c r="AXI130" s="11"/>
      <c r="AXJ130" s="11"/>
      <c r="AXK130" s="11"/>
      <c r="AXL130" s="11"/>
      <c r="AXM130" s="11"/>
      <c r="AXN130" s="11"/>
      <c r="AXO130" s="11"/>
      <c r="AXP130" s="11"/>
      <c r="AXQ130" s="11"/>
      <c r="AXR130" s="11"/>
      <c r="AXS130" s="11"/>
      <c r="AXT130" s="11"/>
      <c r="AXU130" s="11"/>
      <c r="AXV130" s="11"/>
      <c r="AXW130" s="11"/>
      <c r="AXX130" s="11"/>
      <c r="AXY130" s="11"/>
      <c r="AXZ130" s="11"/>
      <c r="AYA130" s="11"/>
      <c r="AYB130" s="11"/>
      <c r="AYC130" s="11"/>
      <c r="AYD130" s="11"/>
      <c r="AYE130" s="11"/>
      <c r="AYF130" s="11"/>
      <c r="AYG130" s="11"/>
      <c r="AYH130" s="11"/>
      <c r="AYI130" s="11"/>
      <c r="AYJ130" s="11"/>
      <c r="AYK130" s="11"/>
      <c r="AYL130" s="11"/>
      <c r="AYM130" s="11"/>
      <c r="AYN130" s="11"/>
      <c r="AYO130" s="11"/>
      <c r="AYP130" s="11"/>
      <c r="AYQ130" s="11"/>
      <c r="AYR130" s="11"/>
      <c r="AYS130" s="11"/>
      <c r="AYT130" s="11"/>
      <c r="AYU130" s="11"/>
      <c r="AYV130" s="11"/>
      <c r="AYW130" s="11"/>
      <c r="AYX130" s="11"/>
      <c r="AYY130" s="11"/>
      <c r="AYZ130" s="11"/>
      <c r="AZA130" s="11"/>
      <c r="AZB130" s="11"/>
      <c r="AZC130" s="11"/>
      <c r="AZD130" s="11"/>
      <c r="AZE130" s="11"/>
      <c r="AZF130" s="11"/>
      <c r="AZG130" s="11"/>
      <c r="AZH130" s="11"/>
      <c r="AZI130" s="11"/>
      <c r="AZJ130" s="11"/>
      <c r="AZK130" s="11"/>
      <c r="AZL130" s="11"/>
      <c r="AZM130" s="11"/>
      <c r="AZN130" s="11"/>
      <c r="AZO130" s="11"/>
      <c r="AZP130" s="11"/>
      <c r="AZQ130" s="11"/>
      <c r="AZR130" s="11"/>
      <c r="AZS130" s="11"/>
      <c r="AZT130" s="11"/>
      <c r="AZU130" s="11"/>
      <c r="AZV130" s="11"/>
      <c r="AZW130" s="11"/>
      <c r="AZX130" s="11"/>
      <c r="AZY130" s="11"/>
      <c r="AZZ130" s="11"/>
      <c r="BAA130" s="11"/>
      <c r="BAB130" s="11"/>
      <c r="BAC130" s="11"/>
      <c r="BAD130" s="11"/>
      <c r="BAE130" s="11"/>
      <c r="BAF130" s="11"/>
      <c r="BAG130" s="11"/>
      <c r="BAH130" s="11"/>
      <c r="BAI130" s="11"/>
      <c r="BAJ130" s="11"/>
      <c r="BAK130" s="11"/>
      <c r="BAL130" s="11"/>
      <c r="BAM130" s="11"/>
      <c r="BAN130" s="11"/>
      <c r="BAO130" s="11"/>
      <c r="BAP130" s="11"/>
      <c r="BAQ130" s="11"/>
      <c r="BAR130" s="11"/>
      <c r="BAS130" s="11"/>
      <c r="BAT130" s="11"/>
      <c r="BAU130" s="11"/>
      <c r="BAV130" s="11"/>
      <c r="BAW130" s="11"/>
      <c r="BAX130" s="11"/>
      <c r="BAY130" s="11"/>
      <c r="BAZ130" s="11"/>
      <c r="BBA130" s="11"/>
      <c r="BBB130" s="11"/>
      <c r="BBC130" s="11"/>
      <c r="BBD130" s="11"/>
      <c r="BBE130" s="11"/>
      <c r="BBF130" s="11"/>
      <c r="BBG130" s="11"/>
      <c r="BBH130" s="11"/>
      <c r="BBI130" s="11"/>
      <c r="BBJ130" s="11"/>
      <c r="BBK130" s="11"/>
      <c r="BBL130" s="11"/>
      <c r="BBM130" s="11"/>
      <c r="BBN130" s="11"/>
      <c r="BBO130" s="11"/>
      <c r="BBP130" s="11"/>
      <c r="BBQ130" s="11"/>
      <c r="BBR130" s="11"/>
      <c r="BBS130" s="11"/>
      <c r="BBT130" s="11"/>
      <c r="BBU130" s="11"/>
      <c r="BBV130" s="11"/>
      <c r="BBW130" s="11"/>
      <c r="BBX130" s="11"/>
      <c r="BBY130" s="11"/>
      <c r="BBZ130" s="11"/>
      <c r="BCA130" s="11"/>
      <c r="BCB130" s="11"/>
      <c r="BCC130" s="11"/>
      <c r="BCD130" s="11"/>
      <c r="BCE130" s="11"/>
      <c r="BCF130" s="11"/>
      <c r="BCG130" s="11"/>
      <c r="BCH130" s="11"/>
      <c r="BCI130" s="11"/>
      <c r="BCJ130" s="11"/>
      <c r="BCK130" s="11"/>
      <c r="BCL130" s="11"/>
      <c r="BCM130" s="11"/>
      <c r="BCN130" s="11"/>
      <c r="BCO130" s="11"/>
      <c r="BCP130" s="11"/>
      <c r="BCQ130" s="11"/>
      <c r="BCR130" s="11"/>
      <c r="BCS130" s="11"/>
      <c r="BCT130" s="11"/>
      <c r="BCU130" s="11"/>
      <c r="BCV130" s="11"/>
      <c r="BCW130" s="11"/>
      <c r="BCX130" s="11"/>
      <c r="BCY130" s="11"/>
      <c r="BCZ130" s="11"/>
      <c r="BDA130" s="11"/>
      <c r="BDB130" s="11"/>
      <c r="BDC130" s="11"/>
      <c r="BDD130" s="11"/>
      <c r="BDE130" s="11"/>
      <c r="BDF130" s="11"/>
      <c r="BDG130" s="11"/>
      <c r="BDH130" s="11"/>
      <c r="BDI130" s="11"/>
      <c r="BDJ130" s="11"/>
      <c r="BDK130" s="11"/>
      <c r="BDL130" s="11"/>
      <c r="BDM130" s="11"/>
      <c r="BDN130" s="11"/>
      <c r="BDO130" s="11"/>
      <c r="BDP130" s="11"/>
      <c r="BDQ130" s="11"/>
      <c r="BDR130" s="11"/>
      <c r="BDS130" s="11"/>
      <c r="BDT130" s="11"/>
      <c r="BDU130" s="11"/>
      <c r="BDV130" s="11"/>
      <c r="BDW130" s="11"/>
      <c r="BDX130" s="11"/>
      <c r="BDY130" s="11"/>
      <c r="BDZ130" s="11"/>
      <c r="BEA130" s="11"/>
      <c r="BEB130" s="11"/>
      <c r="BEC130" s="11"/>
      <c r="BED130" s="11"/>
      <c r="BEE130" s="11"/>
      <c r="BEF130" s="11"/>
      <c r="BEG130" s="11"/>
      <c r="BEH130" s="11"/>
      <c r="BEI130" s="11"/>
      <c r="BEJ130" s="11"/>
      <c r="BEK130" s="11"/>
      <c r="BEL130" s="11"/>
      <c r="BEM130" s="11"/>
      <c r="BEN130" s="11"/>
      <c r="BEO130" s="11"/>
      <c r="BEP130" s="11"/>
      <c r="BEQ130" s="11"/>
      <c r="BER130" s="11"/>
      <c r="BES130" s="11"/>
      <c r="BET130" s="11"/>
      <c r="BEU130" s="11"/>
      <c r="BEV130" s="11"/>
      <c r="BEW130" s="11"/>
      <c r="BEX130" s="11"/>
      <c r="BEY130" s="11"/>
      <c r="BEZ130" s="11"/>
      <c r="BFA130" s="11"/>
      <c r="BFB130" s="11"/>
      <c r="BFC130" s="11"/>
      <c r="BFD130" s="11"/>
      <c r="BFE130" s="11"/>
      <c r="BFF130" s="11"/>
      <c r="BFG130" s="11"/>
      <c r="BFH130" s="11"/>
      <c r="BFI130" s="11"/>
      <c r="BFJ130" s="11"/>
      <c r="BFK130" s="11"/>
      <c r="BFL130" s="11"/>
      <c r="BFM130" s="11"/>
      <c r="BFN130" s="11"/>
      <c r="BFO130" s="11"/>
      <c r="BFP130" s="11"/>
      <c r="BFQ130" s="11"/>
      <c r="BFR130" s="11"/>
      <c r="BFS130" s="11"/>
      <c r="BFT130" s="11"/>
      <c r="BFU130" s="11"/>
      <c r="BFV130" s="11"/>
      <c r="BFW130" s="11"/>
      <c r="BFX130" s="11"/>
      <c r="BFY130" s="11"/>
      <c r="BFZ130" s="11"/>
      <c r="BGA130" s="11"/>
      <c r="BGB130" s="11"/>
      <c r="BGC130" s="11"/>
      <c r="BGD130" s="11"/>
      <c r="BGE130" s="11"/>
      <c r="BGF130" s="11"/>
      <c r="BGG130" s="11"/>
      <c r="BGH130" s="11"/>
      <c r="BGI130" s="11"/>
      <c r="BGJ130" s="11"/>
      <c r="BGK130" s="11"/>
      <c r="BGL130" s="11"/>
      <c r="BGM130" s="11"/>
      <c r="BGN130" s="11"/>
      <c r="BGO130" s="11"/>
      <c r="BGP130" s="11"/>
      <c r="BGQ130" s="11"/>
      <c r="BGR130" s="11"/>
      <c r="BGS130" s="11"/>
      <c r="BGT130" s="11"/>
      <c r="BGU130" s="11"/>
      <c r="BGV130" s="11"/>
      <c r="BGW130" s="11"/>
      <c r="BGX130" s="11"/>
      <c r="BGY130" s="11"/>
      <c r="BGZ130" s="11"/>
      <c r="BHA130" s="11"/>
      <c r="BHB130" s="11"/>
      <c r="BHC130" s="11"/>
      <c r="BHD130" s="11"/>
      <c r="BHE130" s="11"/>
      <c r="BHF130" s="11"/>
      <c r="BHG130" s="11"/>
      <c r="BHH130" s="11"/>
      <c r="BHI130" s="11"/>
      <c r="BHJ130" s="11"/>
      <c r="BHK130" s="11"/>
      <c r="BHL130" s="11"/>
      <c r="BHM130" s="11"/>
      <c r="BHN130" s="11"/>
      <c r="BHO130" s="11"/>
      <c r="BHP130" s="11"/>
      <c r="BHQ130" s="11"/>
      <c r="BHR130" s="11"/>
      <c r="BHS130" s="11"/>
      <c r="BHT130" s="11"/>
      <c r="BHU130" s="11"/>
      <c r="BHV130" s="11"/>
      <c r="BHW130" s="11"/>
      <c r="BHX130" s="11"/>
      <c r="BHY130" s="11"/>
      <c r="BHZ130" s="11"/>
      <c r="BIA130" s="11"/>
      <c r="BIB130" s="11"/>
      <c r="BIC130" s="11"/>
      <c r="BID130" s="11"/>
      <c r="BIE130" s="11"/>
      <c r="BIF130" s="11"/>
      <c r="BIG130" s="11"/>
      <c r="BIH130" s="11"/>
      <c r="BII130" s="11"/>
      <c r="BIJ130" s="11"/>
      <c r="BIK130" s="11"/>
      <c r="BIL130" s="11"/>
      <c r="BIM130" s="11"/>
      <c r="BIN130" s="11"/>
      <c r="BIO130" s="11"/>
      <c r="BIP130" s="11"/>
      <c r="BIQ130" s="11"/>
      <c r="BIR130" s="11"/>
      <c r="BIS130" s="11"/>
      <c r="BIT130" s="11"/>
      <c r="BIU130" s="11"/>
      <c r="BIV130" s="11"/>
      <c r="BIW130" s="11"/>
      <c r="BIX130" s="11"/>
      <c r="BIY130" s="11"/>
      <c r="BIZ130" s="11"/>
      <c r="BJA130" s="11"/>
      <c r="BJB130" s="11"/>
      <c r="BJC130" s="11"/>
      <c r="BJD130" s="11"/>
      <c r="BJE130" s="11"/>
      <c r="BJF130" s="11"/>
      <c r="BJG130" s="11"/>
      <c r="BJH130" s="11"/>
      <c r="BJI130" s="11"/>
      <c r="BJJ130" s="11"/>
      <c r="BJK130" s="11"/>
      <c r="BJL130" s="11"/>
      <c r="BJM130" s="11"/>
      <c r="BJN130" s="11"/>
      <c r="BJO130" s="11"/>
      <c r="BJP130" s="11"/>
      <c r="BJQ130" s="11"/>
      <c r="BJR130" s="11"/>
      <c r="BJS130" s="11"/>
      <c r="BJT130" s="11"/>
      <c r="BJU130" s="11"/>
      <c r="BJV130" s="11"/>
      <c r="BJW130" s="11"/>
      <c r="BJX130" s="11"/>
      <c r="BJY130" s="11"/>
      <c r="BJZ130" s="11"/>
      <c r="BKA130" s="11"/>
      <c r="BKB130" s="11"/>
      <c r="BKC130" s="11"/>
      <c r="BKD130" s="11"/>
      <c r="BKE130" s="11"/>
      <c r="BKF130" s="11"/>
      <c r="BKG130" s="11"/>
      <c r="BKH130" s="11"/>
      <c r="BKI130" s="11"/>
      <c r="BKJ130" s="11"/>
      <c r="BKK130" s="11"/>
      <c r="BKL130" s="11"/>
      <c r="BKM130" s="11"/>
      <c r="BKN130" s="11"/>
      <c r="BKO130" s="11"/>
      <c r="BKP130" s="11"/>
      <c r="BKQ130" s="11"/>
      <c r="BKR130" s="11"/>
      <c r="BKS130" s="11"/>
      <c r="BKT130" s="11"/>
      <c r="BKU130" s="11"/>
      <c r="BKV130" s="11"/>
      <c r="BKW130" s="11"/>
      <c r="BKX130" s="11"/>
      <c r="BKY130" s="11"/>
      <c r="BKZ130" s="11"/>
      <c r="BLA130" s="11"/>
      <c r="BLB130" s="11"/>
      <c r="BLC130" s="11"/>
      <c r="BLD130" s="11"/>
      <c r="BLE130" s="11"/>
      <c r="BLF130" s="11"/>
      <c r="BLG130" s="11"/>
      <c r="BLH130" s="11"/>
      <c r="BLI130" s="11"/>
      <c r="BLJ130" s="11"/>
      <c r="BLK130" s="11"/>
      <c r="BLL130" s="11"/>
      <c r="BLM130" s="11"/>
      <c r="BLN130" s="11"/>
      <c r="BLO130" s="11"/>
      <c r="BLP130" s="11"/>
      <c r="BLQ130" s="11"/>
      <c r="BLR130" s="11"/>
      <c r="BLS130" s="11"/>
      <c r="BLT130" s="11"/>
      <c r="BLU130" s="11"/>
      <c r="BLV130" s="11"/>
      <c r="BLW130" s="11"/>
      <c r="BLX130" s="11"/>
      <c r="BLY130" s="11"/>
      <c r="BLZ130" s="11"/>
      <c r="BMA130" s="11"/>
      <c r="BMB130" s="11"/>
      <c r="BMC130" s="11"/>
      <c r="BMD130" s="11"/>
      <c r="BME130" s="11"/>
      <c r="BMF130" s="11"/>
      <c r="BMG130" s="11"/>
      <c r="BMH130" s="11"/>
      <c r="BMI130" s="11"/>
      <c r="BMJ130" s="11"/>
      <c r="BMK130" s="11"/>
      <c r="BML130" s="11"/>
      <c r="BMM130" s="11"/>
      <c r="BMN130" s="11"/>
      <c r="BMO130" s="11"/>
      <c r="BMP130" s="11"/>
      <c r="BMQ130" s="11"/>
      <c r="BMR130" s="11"/>
      <c r="BMS130" s="11"/>
      <c r="BMT130" s="11"/>
      <c r="BMU130" s="11"/>
      <c r="BMV130" s="11"/>
      <c r="BMW130" s="11"/>
      <c r="BMX130" s="11"/>
      <c r="BMY130" s="11"/>
      <c r="BMZ130" s="11"/>
      <c r="BNA130" s="11"/>
      <c r="BNB130" s="11"/>
      <c r="BNC130" s="11"/>
      <c r="BND130" s="11"/>
      <c r="BNE130" s="11"/>
      <c r="BNF130" s="11"/>
      <c r="BNG130" s="11"/>
      <c r="BNH130" s="11"/>
      <c r="BNI130" s="11"/>
      <c r="BNJ130" s="11"/>
      <c r="BNK130" s="11"/>
      <c r="BNL130" s="11"/>
      <c r="BNM130" s="11"/>
      <c r="BNN130" s="11"/>
      <c r="BNO130" s="11"/>
      <c r="BNP130" s="11"/>
      <c r="BNQ130" s="11"/>
      <c r="BNR130" s="11"/>
      <c r="BNS130" s="11"/>
      <c r="BNT130" s="11"/>
      <c r="BNU130" s="11"/>
      <c r="BNV130" s="11"/>
      <c r="BNW130" s="11"/>
      <c r="BNX130" s="11"/>
      <c r="BNY130" s="11"/>
      <c r="BNZ130" s="11"/>
      <c r="BOA130" s="11"/>
      <c r="BOB130" s="11"/>
      <c r="BOC130" s="11"/>
      <c r="BOD130" s="11"/>
      <c r="BOE130" s="11"/>
      <c r="BOF130" s="11"/>
      <c r="BOG130" s="11"/>
      <c r="BOH130" s="11"/>
      <c r="BOI130" s="11"/>
      <c r="BOJ130" s="11"/>
      <c r="BOK130" s="11"/>
      <c r="BOL130" s="11"/>
      <c r="BOM130" s="11"/>
      <c r="BON130" s="11"/>
      <c r="BOO130" s="11"/>
      <c r="BOP130" s="11"/>
      <c r="BOQ130" s="11"/>
      <c r="BOR130" s="11"/>
      <c r="BOS130" s="11"/>
      <c r="BOT130" s="11"/>
      <c r="BOU130" s="11"/>
      <c r="BOV130" s="11"/>
      <c r="BOW130" s="11"/>
      <c r="BOX130" s="11"/>
      <c r="BOY130" s="11"/>
      <c r="BOZ130" s="11"/>
      <c r="BPA130" s="11"/>
      <c r="BPB130" s="11"/>
      <c r="BPC130" s="11"/>
      <c r="BPD130" s="11"/>
      <c r="BPE130" s="11"/>
      <c r="BPF130" s="11"/>
      <c r="BPG130" s="11"/>
      <c r="BPH130" s="11"/>
      <c r="BPI130" s="11"/>
      <c r="BPJ130" s="11"/>
      <c r="BPK130" s="11"/>
      <c r="BPL130" s="11"/>
      <c r="BPM130" s="11"/>
      <c r="BPN130" s="11"/>
      <c r="BPO130" s="11"/>
      <c r="BPP130" s="11"/>
      <c r="BPQ130" s="11"/>
      <c r="BPR130" s="11"/>
      <c r="BPS130" s="11"/>
      <c r="BPT130" s="11"/>
      <c r="BPU130" s="11"/>
      <c r="BPV130" s="11"/>
      <c r="BPW130" s="11"/>
      <c r="BPX130" s="11"/>
      <c r="BPY130" s="11"/>
      <c r="BPZ130" s="11"/>
      <c r="BQA130" s="11"/>
      <c r="BQB130" s="11"/>
      <c r="BQC130" s="11"/>
      <c r="BQD130" s="11"/>
      <c r="BQE130" s="11"/>
      <c r="BQF130" s="11"/>
      <c r="BQG130" s="11"/>
      <c r="BQH130" s="11"/>
      <c r="BQI130" s="11"/>
      <c r="BQJ130" s="11"/>
      <c r="BQK130" s="11"/>
      <c r="BQL130" s="11"/>
      <c r="BQM130" s="11"/>
      <c r="BQN130" s="11"/>
      <c r="BQO130" s="11"/>
      <c r="BQP130" s="11"/>
      <c r="BQQ130" s="11"/>
      <c r="BQR130" s="11"/>
      <c r="BQS130" s="11"/>
      <c r="BQT130" s="11"/>
      <c r="BQU130" s="11"/>
      <c r="BQV130" s="11"/>
      <c r="BQW130" s="11"/>
      <c r="BQX130" s="11"/>
      <c r="BQY130" s="11"/>
      <c r="BQZ130" s="11"/>
      <c r="BRA130" s="11"/>
      <c r="BRB130" s="11"/>
      <c r="BRC130" s="11"/>
      <c r="BRD130" s="11"/>
      <c r="BRE130" s="11"/>
      <c r="BRF130" s="11"/>
      <c r="BRG130" s="11"/>
      <c r="BRH130" s="11"/>
      <c r="BRI130" s="11"/>
      <c r="BRJ130" s="11"/>
      <c r="BRK130" s="11"/>
      <c r="BRL130" s="11"/>
      <c r="BRM130" s="11"/>
      <c r="BRN130" s="11"/>
      <c r="BRO130" s="11"/>
      <c r="BRP130" s="11"/>
      <c r="BRQ130" s="11"/>
      <c r="BRR130" s="11"/>
      <c r="BRS130" s="11"/>
      <c r="BRT130" s="11"/>
      <c r="BRU130" s="11"/>
      <c r="BRV130" s="11"/>
      <c r="BRW130" s="11"/>
      <c r="BRX130" s="11"/>
      <c r="BRY130" s="11"/>
      <c r="BRZ130" s="11"/>
      <c r="BSA130" s="11"/>
      <c r="BSB130" s="11"/>
      <c r="BSC130" s="11"/>
      <c r="BSD130" s="11"/>
      <c r="BSE130" s="11"/>
      <c r="BSF130" s="11"/>
      <c r="BSG130" s="11"/>
      <c r="BSH130" s="11"/>
      <c r="BSI130" s="11"/>
      <c r="BSJ130" s="11"/>
      <c r="BSK130" s="11"/>
      <c r="BSL130" s="11"/>
      <c r="BSM130" s="11"/>
      <c r="BSN130" s="11"/>
      <c r="BSO130" s="11"/>
      <c r="BSP130" s="11"/>
      <c r="BSQ130" s="11"/>
      <c r="BSR130" s="11"/>
      <c r="BSS130" s="11"/>
      <c r="BST130" s="11"/>
      <c r="BSU130" s="11"/>
      <c r="BSV130" s="11"/>
      <c r="BSW130" s="11"/>
      <c r="BSX130" s="11"/>
      <c r="BSY130" s="11"/>
      <c r="BSZ130" s="11"/>
      <c r="BTA130" s="11"/>
      <c r="BTB130" s="11"/>
      <c r="BTC130" s="11"/>
      <c r="BTD130" s="11"/>
      <c r="BTE130" s="11"/>
      <c r="BTF130" s="11"/>
      <c r="BTG130" s="11"/>
      <c r="BTH130" s="11"/>
      <c r="BTI130" s="11"/>
      <c r="BTJ130" s="11"/>
      <c r="BTK130" s="11"/>
      <c r="BTL130" s="11"/>
      <c r="BTM130" s="11"/>
      <c r="BTN130" s="11"/>
      <c r="BTO130" s="11"/>
      <c r="BTP130" s="11"/>
      <c r="BTQ130" s="11"/>
      <c r="BTR130" s="11"/>
      <c r="BTS130" s="11"/>
      <c r="BTT130" s="11"/>
      <c r="BTU130" s="11"/>
      <c r="BTV130" s="11"/>
      <c r="BTW130" s="11"/>
      <c r="BTX130" s="11"/>
      <c r="BTY130" s="11"/>
      <c r="BTZ130" s="11"/>
      <c r="BUA130" s="11"/>
      <c r="BUB130" s="11"/>
      <c r="BUC130" s="11"/>
      <c r="BUD130" s="11"/>
      <c r="BUE130" s="11"/>
      <c r="BUF130" s="11"/>
      <c r="BUG130" s="11"/>
      <c r="BUH130" s="11"/>
      <c r="BUI130" s="11"/>
      <c r="BUJ130" s="11"/>
      <c r="BUK130" s="11"/>
      <c r="BUL130" s="11"/>
      <c r="BUM130" s="11"/>
      <c r="BUN130" s="11"/>
      <c r="BUO130" s="11"/>
      <c r="BUP130" s="11"/>
      <c r="BUQ130" s="11"/>
      <c r="BUR130" s="11"/>
      <c r="BUS130" s="11"/>
      <c r="BUT130" s="11"/>
      <c r="BUU130" s="11"/>
      <c r="BUV130" s="11"/>
      <c r="BUW130" s="11"/>
      <c r="BUX130" s="11"/>
      <c r="BUY130" s="11"/>
      <c r="BUZ130" s="11"/>
      <c r="BVA130" s="11"/>
      <c r="BVB130" s="11"/>
      <c r="BVC130" s="11"/>
      <c r="BVD130" s="11"/>
      <c r="BVE130" s="11"/>
      <c r="BVF130" s="11"/>
      <c r="BVG130" s="11"/>
      <c r="BVH130" s="11"/>
      <c r="BVI130" s="11"/>
      <c r="BVJ130" s="11"/>
      <c r="BVK130" s="11"/>
      <c r="BVL130" s="11"/>
      <c r="BVM130" s="11"/>
      <c r="BVN130" s="11"/>
      <c r="BVO130" s="11"/>
      <c r="BVP130" s="11"/>
      <c r="BVQ130" s="11"/>
      <c r="BVR130" s="11"/>
      <c r="BVS130" s="11"/>
      <c r="BVT130" s="11"/>
      <c r="BVU130" s="11"/>
      <c r="BVV130" s="11"/>
      <c r="BVW130" s="11"/>
      <c r="BVX130" s="11"/>
      <c r="BVY130" s="11"/>
      <c r="BVZ130" s="11"/>
      <c r="BWA130" s="11"/>
      <c r="BWB130" s="11"/>
      <c r="BWC130" s="11"/>
      <c r="BWD130" s="11"/>
      <c r="BWE130" s="11"/>
      <c r="BWF130" s="11"/>
      <c r="BWG130" s="11"/>
      <c r="BWH130" s="11"/>
      <c r="BWI130" s="11"/>
      <c r="BWJ130" s="11"/>
      <c r="BWK130" s="11"/>
      <c r="BWL130" s="11"/>
      <c r="BWM130" s="11"/>
      <c r="BWN130" s="11"/>
      <c r="BWO130" s="11"/>
      <c r="BWP130" s="11"/>
      <c r="BWQ130" s="11"/>
      <c r="BWR130" s="11"/>
      <c r="BWS130" s="11"/>
      <c r="BWT130" s="11"/>
      <c r="BWU130" s="11"/>
      <c r="BWV130" s="11"/>
      <c r="BWW130" s="11"/>
      <c r="BWX130" s="11"/>
      <c r="BWY130" s="11"/>
      <c r="BWZ130" s="11"/>
      <c r="BXA130" s="11"/>
      <c r="BXB130" s="11"/>
      <c r="BXC130" s="11"/>
      <c r="BXD130" s="11"/>
      <c r="BXE130" s="11"/>
      <c r="BXF130" s="11"/>
      <c r="BXG130" s="11"/>
      <c r="BXH130" s="11"/>
      <c r="BXI130" s="11"/>
      <c r="BXJ130" s="11"/>
      <c r="BXK130" s="11"/>
      <c r="BXL130" s="11"/>
      <c r="BXM130" s="11"/>
      <c r="BXN130" s="11"/>
      <c r="BXO130" s="11"/>
      <c r="BXP130" s="11"/>
      <c r="BXQ130" s="11"/>
      <c r="BXR130" s="11"/>
      <c r="BXS130" s="11"/>
      <c r="BXT130" s="11"/>
      <c r="BXU130" s="11"/>
      <c r="BXV130" s="11"/>
      <c r="BXW130" s="11"/>
      <c r="BXX130" s="11"/>
      <c r="BXY130" s="11"/>
      <c r="BXZ130" s="11"/>
      <c r="BYA130" s="11"/>
      <c r="BYB130" s="11"/>
      <c r="BYC130" s="11"/>
      <c r="BYD130" s="11"/>
      <c r="BYE130" s="11"/>
      <c r="BYF130" s="11"/>
      <c r="BYG130" s="11"/>
      <c r="BYH130" s="11"/>
      <c r="BYI130" s="11"/>
      <c r="BYJ130" s="11"/>
      <c r="BYK130" s="11"/>
      <c r="BYL130" s="11"/>
      <c r="BYM130" s="11"/>
      <c r="BYN130" s="11"/>
      <c r="BYO130" s="11"/>
      <c r="BYP130" s="11"/>
      <c r="BYQ130" s="11"/>
      <c r="BYR130" s="11"/>
      <c r="BYS130" s="11"/>
      <c r="BYT130" s="11"/>
      <c r="BYU130" s="11"/>
      <c r="BYV130" s="11"/>
      <c r="BYW130" s="11"/>
      <c r="BYX130" s="11"/>
      <c r="BYY130" s="11"/>
      <c r="BYZ130" s="11"/>
      <c r="BZA130" s="11"/>
      <c r="BZB130" s="11"/>
      <c r="BZC130" s="11"/>
      <c r="BZD130" s="11"/>
      <c r="BZE130" s="11"/>
      <c r="BZF130" s="11"/>
      <c r="BZG130" s="11"/>
      <c r="BZH130" s="11"/>
      <c r="BZI130" s="11"/>
      <c r="BZJ130" s="11"/>
      <c r="BZK130" s="11"/>
      <c r="BZL130" s="11"/>
      <c r="BZM130" s="11"/>
      <c r="BZN130" s="11"/>
      <c r="BZO130" s="11"/>
      <c r="BZP130" s="11"/>
      <c r="BZQ130" s="11"/>
      <c r="BZR130" s="11"/>
      <c r="BZS130" s="11"/>
      <c r="BZT130" s="11"/>
      <c r="BZU130" s="11"/>
      <c r="BZV130" s="11"/>
      <c r="BZW130" s="11"/>
      <c r="BZX130" s="11"/>
      <c r="BZY130" s="11"/>
      <c r="BZZ130" s="11"/>
      <c r="CAA130" s="11"/>
      <c r="CAB130" s="11"/>
      <c r="CAC130" s="11"/>
      <c r="CAD130" s="11"/>
      <c r="CAE130" s="11"/>
      <c r="CAF130" s="11"/>
      <c r="CAG130" s="11"/>
      <c r="CAH130" s="11"/>
      <c r="CAI130" s="11"/>
      <c r="CAJ130" s="11"/>
      <c r="CAK130" s="11"/>
      <c r="CAL130" s="11"/>
      <c r="CAM130" s="11"/>
      <c r="CAN130" s="11"/>
      <c r="CAO130" s="11"/>
      <c r="CAP130" s="11"/>
      <c r="CAQ130" s="11"/>
      <c r="CAR130" s="11"/>
      <c r="CAS130" s="11"/>
      <c r="CAT130" s="11"/>
      <c r="CAU130" s="11"/>
      <c r="CAV130" s="11"/>
      <c r="CAW130" s="11"/>
      <c r="CAX130" s="11"/>
      <c r="CAY130" s="11"/>
      <c r="CAZ130" s="11"/>
      <c r="CBA130" s="11"/>
      <c r="CBB130" s="11"/>
      <c r="CBC130" s="11"/>
      <c r="CBD130" s="11"/>
      <c r="CBE130" s="11"/>
      <c r="CBF130" s="11"/>
      <c r="CBG130" s="11"/>
      <c r="CBH130" s="11"/>
      <c r="CBI130" s="11"/>
      <c r="CBJ130" s="11"/>
      <c r="CBK130" s="11"/>
      <c r="CBL130" s="11"/>
      <c r="CBM130" s="11"/>
      <c r="CBN130" s="11"/>
      <c r="CBO130" s="11"/>
      <c r="CBP130" s="11"/>
      <c r="CBQ130" s="11"/>
      <c r="CBR130" s="11"/>
      <c r="CBS130" s="11"/>
      <c r="CBT130" s="11"/>
      <c r="CBU130" s="11"/>
      <c r="CBV130" s="11"/>
      <c r="CBW130" s="11"/>
      <c r="CBX130" s="11"/>
      <c r="CBY130" s="11"/>
      <c r="CBZ130" s="11"/>
      <c r="CCA130" s="11"/>
      <c r="CCB130" s="11"/>
      <c r="CCC130" s="11"/>
      <c r="CCD130" s="11"/>
      <c r="CCE130" s="11"/>
      <c r="CCF130" s="11"/>
      <c r="CCG130" s="11"/>
      <c r="CCH130" s="11"/>
      <c r="CCI130" s="11"/>
      <c r="CCJ130" s="11"/>
      <c r="CCK130" s="11"/>
      <c r="CCL130" s="11"/>
      <c r="CCM130" s="11"/>
      <c r="CCN130" s="11"/>
      <c r="CCO130" s="11"/>
      <c r="CCP130" s="11"/>
      <c r="CCQ130" s="11"/>
      <c r="CCR130" s="11"/>
      <c r="CCS130" s="11"/>
      <c r="CCT130" s="11"/>
      <c r="CCU130" s="11"/>
      <c r="CCV130" s="11"/>
      <c r="CCW130" s="11"/>
      <c r="CCX130" s="11"/>
      <c r="CCY130" s="11"/>
      <c r="CCZ130" s="11"/>
      <c r="CDA130" s="11"/>
      <c r="CDB130" s="11"/>
      <c r="CDC130" s="11"/>
      <c r="CDD130" s="11"/>
      <c r="CDE130" s="11"/>
      <c r="CDF130" s="11"/>
      <c r="CDG130" s="11"/>
      <c r="CDH130" s="11"/>
      <c r="CDI130" s="11"/>
      <c r="CDJ130" s="11"/>
      <c r="CDK130" s="11"/>
      <c r="CDL130" s="11"/>
      <c r="CDM130" s="11"/>
      <c r="CDN130" s="11"/>
      <c r="CDO130" s="11"/>
      <c r="CDP130" s="11"/>
      <c r="CDQ130" s="11"/>
      <c r="CDR130" s="11"/>
      <c r="CDS130" s="11"/>
      <c r="CDT130" s="11"/>
      <c r="CDU130" s="11"/>
      <c r="CDV130" s="11"/>
      <c r="CDW130" s="11"/>
      <c r="CDX130" s="11"/>
      <c r="CDY130" s="11"/>
      <c r="CDZ130" s="11"/>
      <c r="CEA130" s="11"/>
      <c r="CEB130" s="11"/>
      <c r="CEC130" s="11"/>
      <c r="CED130" s="11"/>
      <c r="CEE130" s="11"/>
      <c r="CEF130" s="11"/>
      <c r="CEG130" s="11"/>
      <c r="CEH130" s="11"/>
      <c r="CEI130" s="11"/>
      <c r="CEJ130" s="11"/>
      <c r="CEK130" s="11"/>
      <c r="CEL130" s="11"/>
      <c r="CEM130" s="11"/>
      <c r="CEN130" s="11"/>
      <c r="CEO130" s="11"/>
      <c r="CEP130" s="11"/>
      <c r="CEQ130" s="11"/>
      <c r="CER130" s="11"/>
      <c r="CES130" s="11"/>
      <c r="CET130" s="11"/>
      <c r="CEU130" s="11"/>
      <c r="CEV130" s="11"/>
      <c r="CEW130" s="11"/>
      <c r="CEX130" s="11"/>
      <c r="CEY130" s="11"/>
      <c r="CEZ130" s="11"/>
      <c r="CFA130" s="11"/>
      <c r="CFB130" s="11"/>
      <c r="CFC130" s="11"/>
      <c r="CFD130" s="11"/>
      <c r="CFE130" s="11"/>
      <c r="CFF130" s="11"/>
      <c r="CFG130" s="11"/>
      <c r="CFH130" s="11"/>
      <c r="CFI130" s="11"/>
      <c r="CFJ130" s="11"/>
      <c r="CFK130" s="11"/>
      <c r="CFL130" s="11"/>
      <c r="CFM130" s="11"/>
      <c r="CFN130" s="11"/>
      <c r="CFO130" s="11"/>
      <c r="CFP130" s="11"/>
      <c r="CFQ130" s="11"/>
      <c r="CFR130" s="11"/>
      <c r="CFS130" s="11"/>
      <c r="CFT130" s="11"/>
      <c r="CFU130" s="11"/>
      <c r="CFV130" s="11"/>
      <c r="CFW130" s="11"/>
      <c r="CFX130" s="11"/>
      <c r="CFY130" s="11"/>
      <c r="CFZ130" s="11"/>
      <c r="CGA130" s="11"/>
      <c r="CGB130" s="11"/>
      <c r="CGC130" s="11"/>
      <c r="CGD130" s="11"/>
      <c r="CGE130" s="11"/>
      <c r="CGF130" s="11"/>
      <c r="CGG130" s="11"/>
      <c r="CGH130" s="11"/>
      <c r="CGI130" s="11"/>
      <c r="CGJ130" s="11"/>
      <c r="CGK130" s="11"/>
      <c r="CGL130" s="11"/>
      <c r="CGM130" s="11"/>
      <c r="CGN130" s="11"/>
      <c r="CGO130" s="11"/>
      <c r="CGP130" s="11"/>
      <c r="CGQ130" s="11"/>
      <c r="CGR130" s="11"/>
      <c r="CGS130" s="11"/>
      <c r="CGT130" s="11"/>
      <c r="CGU130" s="11"/>
      <c r="CGV130" s="11"/>
      <c r="CGW130" s="11"/>
      <c r="CGX130" s="11"/>
      <c r="CGY130" s="11"/>
      <c r="CGZ130" s="11"/>
      <c r="CHA130" s="11"/>
      <c r="CHB130" s="11"/>
      <c r="CHC130" s="11"/>
      <c r="CHD130" s="11"/>
      <c r="CHE130" s="11"/>
      <c r="CHF130" s="11"/>
      <c r="CHG130" s="11"/>
      <c r="CHH130" s="11"/>
      <c r="CHI130" s="11"/>
      <c r="CHJ130" s="11"/>
      <c r="CHK130" s="11"/>
      <c r="CHL130" s="11"/>
      <c r="CHM130" s="11"/>
      <c r="CHN130" s="11"/>
      <c r="CHO130" s="11"/>
      <c r="CHP130" s="11"/>
      <c r="CHQ130" s="11"/>
      <c r="CHR130" s="11"/>
      <c r="CHS130" s="11"/>
      <c r="CHT130" s="11"/>
      <c r="CHU130" s="11"/>
      <c r="CHV130" s="11"/>
      <c r="CHW130" s="11"/>
      <c r="CHX130" s="11"/>
      <c r="CHY130" s="11"/>
      <c r="CHZ130" s="11"/>
      <c r="CIA130" s="11"/>
      <c r="CIB130" s="11"/>
      <c r="CIC130" s="11"/>
      <c r="CID130" s="11"/>
      <c r="CIE130" s="11"/>
      <c r="CIF130" s="11"/>
      <c r="CIG130" s="11"/>
      <c r="CIH130" s="11"/>
      <c r="CII130" s="11"/>
      <c r="CIJ130" s="11"/>
      <c r="CIK130" s="11"/>
      <c r="CIL130" s="11"/>
      <c r="CIM130" s="11"/>
      <c r="CIN130" s="11"/>
      <c r="CIO130" s="11"/>
      <c r="CIP130" s="11"/>
      <c r="CIQ130" s="11"/>
      <c r="CIR130" s="11"/>
      <c r="CIS130" s="11"/>
      <c r="CIT130" s="11"/>
      <c r="CIU130" s="11"/>
      <c r="CIV130" s="11"/>
      <c r="CIW130" s="11"/>
      <c r="CIX130" s="11"/>
      <c r="CIY130" s="11"/>
      <c r="CIZ130" s="11"/>
      <c r="CJA130" s="11"/>
      <c r="CJB130" s="11"/>
      <c r="CJC130" s="11"/>
      <c r="CJD130" s="11"/>
      <c r="CJE130" s="11"/>
      <c r="CJF130" s="11"/>
      <c r="CJG130" s="11"/>
      <c r="CJH130" s="11"/>
      <c r="CJI130" s="11"/>
      <c r="CJJ130" s="11"/>
      <c r="CJK130" s="11"/>
      <c r="CJL130" s="11"/>
      <c r="CJM130" s="11"/>
      <c r="CJN130" s="11"/>
      <c r="CJO130" s="11"/>
      <c r="CJP130" s="11"/>
      <c r="CJQ130" s="11"/>
      <c r="CJR130" s="11"/>
      <c r="CJS130" s="11"/>
      <c r="CJT130" s="11"/>
      <c r="CJU130" s="11"/>
      <c r="CJV130" s="11"/>
      <c r="CJW130" s="11"/>
      <c r="CJX130" s="11"/>
      <c r="CJY130" s="11"/>
      <c r="CJZ130" s="11"/>
      <c r="CKA130" s="11"/>
      <c r="CKB130" s="11"/>
      <c r="CKC130" s="11"/>
      <c r="CKD130" s="11"/>
      <c r="CKE130" s="11"/>
      <c r="CKF130" s="11"/>
      <c r="CKG130" s="11"/>
      <c r="CKH130" s="11"/>
      <c r="CKI130" s="11"/>
      <c r="CKJ130" s="11"/>
      <c r="CKK130" s="11"/>
      <c r="CKL130" s="11"/>
      <c r="CKM130" s="11"/>
      <c r="CKN130" s="11"/>
      <c r="CKO130" s="11"/>
      <c r="CKP130" s="11"/>
      <c r="CKQ130" s="11"/>
      <c r="CKR130" s="11"/>
      <c r="CKS130" s="11"/>
      <c r="CKT130" s="11"/>
      <c r="CKU130" s="11"/>
      <c r="CKV130" s="11"/>
      <c r="CKW130" s="11"/>
      <c r="CKX130" s="11"/>
      <c r="CKY130" s="11"/>
      <c r="CKZ130" s="11"/>
      <c r="CLA130" s="11"/>
      <c r="CLB130" s="11"/>
      <c r="CLC130" s="11"/>
      <c r="CLD130" s="11"/>
      <c r="CLE130" s="11"/>
      <c r="CLF130" s="11"/>
      <c r="CLG130" s="11"/>
      <c r="CLH130" s="11"/>
      <c r="CLI130" s="11"/>
      <c r="CLJ130" s="11"/>
      <c r="CLK130" s="11"/>
      <c r="CLL130" s="11"/>
      <c r="CLM130" s="11"/>
      <c r="CLN130" s="11"/>
      <c r="CLO130" s="11"/>
      <c r="CLP130" s="11"/>
      <c r="CLQ130" s="11"/>
      <c r="CLR130" s="11"/>
      <c r="CLS130" s="11"/>
      <c r="CLT130" s="11"/>
      <c r="CLU130" s="11"/>
      <c r="CLV130" s="11"/>
      <c r="CLW130" s="11"/>
      <c r="CLX130" s="11"/>
      <c r="CLY130" s="11"/>
      <c r="CLZ130" s="11"/>
      <c r="CMA130" s="11"/>
      <c r="CMB130" s="11"/>
      <c r="CMC130" s="11"/>
      <c r="CMD130" s="11"/>
      <c r="CME130" s="11"/>
      <c r="CMF130" s="11"/>
      <c r="CMG130" s="11"/>
      <c r="CMH130" s="11"/>
      <c r="CMI130" s="11"/>
      <c r="CMJ130" s="11"/>
      <c r="CMK130" s="11"/>
      <c r="CML130" s="11"/>
      <c r="CMM130" s="11"/>
      <c r="CMN130" s="11"/>
      <c r="CMO130" s="11"/>
      <c r="CMP130" s="11"/>
      <c r="CMQ130" s="11"/>
      <c r="CMR130" s="11"/>
      <c r="CMS130" s="11"/>
      <c r="CMT130" s="11"/>
      <c r="CMU130" s="11"/>
      <c r="CMV130" s="11"/>
      <c r="CMW130" s="11"/>
      <c r="CMX130" s="11"/>
      <c r="CMY130" s="11"/>
      <c r="CMZ130" s="11"/>
      <c r="CNA130" s="11"/>
      <c r="CNB130" s="11"/>
      <c r="CNC130" s="11"/>
      <c r="CND130" s="11"/>
      <c r="CNE130" s="11"/>
      <c r="CNF130" s="11"/>
      <c r="CNG130" s="11"/>
      <c r="CNH130" s="11"/>
      <c r="CNI130" s="11"/>
      <c r="CNJ130" s="11"/>
      <c r="CNK130" s="11"/>
      <c r="CNL130" s="11"/>
      <c r="CNM130" s="11"/>
      <c r="CNN130" s="11"/>
      <c r="CNO130" s="11"/>
      <c r="CNP130" s="11"/>
      <c r="CNQ130" s="11"/>
      <c r="CNR130" s="11"/>
      <c r="CNS130" s="11"/>
      <c r="CNT130" s="11"/>
      <c r="CNU130" s="11"/>
      <c r="CNV130" s="11"/>
      <c r="CNW130" s="11"/>
      <c r="CNX130" s="11"/>
      <c r="CNY130" s="11"/>
      <c r="CNZ130" s="11"/>
      <c r="COA130" s="11"/>
      <c r="COB130" s="11"/>
      <c r="COC130" s="11"/>
      <c r="COD130" s="11"/>
      <c r="COE130" s="11"/>
      <c r="COF130" s="11"/>
      <c r="COG130" s="11"/>
      <c r="COH130" s="11"/>
      <c r="COI130" s="11"/>
      <c r="COJ130" s="11"/>
      <c r="COK130" s="11"/>
      <c r="COL130" s="11"/>
      <c r="COM130" s="11"/>
      <c r="CON130" s="11"/>
      <c r="COO130" s="11"/>
      <c r="COP130" s="11"/>
      <c r="COQ130" s="11"/>
      <c r="COR130" s="11"/>
      <c r="COS130" s="11"/>
      <c r="COT130" s="11"/>
      <c r="COU130" s="11"/>
      <c r="COV130" s="11"/>
      <c r="COW130" s="11"/>
      <c r="COX130" s="11"/>
      <c r="COY130" s="11"/>
      <c r="COZ130" s="11"/>
      <c r="CPA130" s="11"/>
      <c r="CPB130" s="11"/>
      <c r="CPC130" s="11"/>
      <c r="CPD130" s="11"/>
      <c r="CPE130" s="11"/>
      <c r="CPF130" s="11"/>
      <c r="CPG130" s="11"/>
      <c r="CPH130" s="11"/>
      <c r="CPI130" s="11"/>
      <c r="CPJ130" s="11"/>
      <c r="CPK130" s="11"/>
      <c r="CPL130" s="11"/>
      <c r="CPM130" s="11"/>
      <c r="CPN130" s="11"/>
      <c r="CPO130" s="11"/>
      <c r="CPP130" s="11"/>
      <c r="CPQ130" s="11"/>
      <c r="CPR130" s="11"/>
      <c r="CPS130" s="11"/>
      <c r="CPT130" s="11"/>
      <c r="CPU130" s="11"/>
      <c r="CPV130" s="11"/>
      <c r="CPW130" s="11"/>
      <c r="CPX130" s="11"/>
      <c r="CPY130" s="11"/>
      <c r="CPZ130" s="11"/>
      <c r="CQA130" s="11"/>
      <c r="CQB130" s="11"/>
      <c r="CQC130" s="11"/>
      <c r="CQD130" s="11"/>
      <c r="CQE130" s="11"/>
      <c r="CQF130" s="11"/>
      <c r="CQG130" s="11"/>
      <c r="CQH130" s="11"/>
      <c r="CQI130" s="11"/>
      <c r="CQJ130" s="11"/>
      <c r="CQK130" s="11"/>
      <c r="CQL130" s="11"/>
      <c r="CQM130" s="11"/>
      <c r="CQN130" s="11"/>
      <c r="CQO130" s="11"/>
      <c r="CQP130" s="11"/>
      <c r="CQQ130" s="11"/>
      <c r="CQR130" s="11"/>
      <c r="CQS130" s="11"/>
      <c r="CQT130" s="11"/>
      <c r="CQU130" s="11"/>
      <c r="CQV130" s="11"/>
      <c r="CQW130" s="11"/>
      <c r="CQX130" s="11"/>
      <c r="CQY130" s="11"/>
      <c r="CQZ130" s="11"/>
      <c r="CRA130" s="11"/>
      <c r="CRB130" s="11"/>
      <c r="CRC130" s="11"/>
      <c r="CRD130" s="11"/>
      <c r="CRE130" s="11"/>
      <c r="CRF130" s="11"/>
      <c r="CRG130" s="11"/>
      <c r="CRH130" s="11"/>
      <c r="CRI130" s="11"/>
      <c r="CRJ130" s="11"/>
      <c r="CRK130" s="11"/>
      <c r="CRL130" s="11"/>
      <c r="CRM130" s="11"/>
      <c r="CRN130" s="11"/>
      <c r="CRO130" s="11"/>
      <c r="CRP130" s="11"/>
      <c r="CRQ130" s="11"/>
      <c r="CRR130" s="11"/>
      <c r="CRS130" s="11"/>
      <c r="CRT130" s="11"/>
      <c r="CRU130" s="11"/>
      <c r="CRV130" s="11"/>
      <c r="CRW130" s="11"/>
      <c r="CRX130" s="11"/>
      <c r="CRY130" s="11"/>
      <c r="CRZ130" s="11"/>
      <c r="CSA130" s="11"/>
      <c r="CSB130" s="11"/>
      <c r="CSC130" s="11"/>
      <c r="CSD130" s="11"/>
      <c r="CSE130" s="11"/>
      <c r="CSF130" s="11"/>
      <c r="CSG130" s="11"/>
      <c r="CSH130" s="11"/>
      <c r="CSI130" s="11"/>
      <c r="CSJ130" s="11"/>
      <c r="CSK130" s="11"/>
      <c r="CSL130" s="11"/>
      <c r="CSM130" s="11"/>
      <c r="CSN130" s="11"/>
      <c r="CSO130" s="11"/>
      <c r="CSP130" s="11"/>
      <c r="CSQ130" s="11"/>
      <c r="CSR130" s="11"/>
      <c r="CSS130" s="11"/>
      <c r="CST130" s="11"/>
      <c r="CSU130" s="11"/>
      <c r="CSV130" s="11"/>
      <c r="CSW130" s="11"/>
      <c r="CSX130" s="11"/>
      <c r="CSY130" s="11"/>
      <c r="CSZ130" s="11"/>
      <c r="CTA130" s="11"/>
      <c r="CTB130" s="11"/>
      <c r="CTC130" s="11"/>
      <c r="CTD130" s="11"/>
      <c r="CTE130" s="11"/>
      <c r="CTF130" s="11"/>
      <c r="CTG130" s="11"/>
      <c r="CTH130" s="11"/>
      <c r="CTI130" s="11"/>
      <c r="CTJ130" s="11"/>
      <c r="CTK130" s="11"/>
      <c r="CTL130" s="11"/>
      <c r="CTM130" s="11"/>
      <c r="CTN130" s="11"/>
      <c r="CTO130" s="11"/>
      <c r="CTP130" s="11"/>
      <c r="CTQ130" s="11"/>
      <c r="CTR130" s="11"/>
      <c r="CTS130" s="11"/>
      <c r="CTT130" s="11"/>
      <c r="CTU130" s="11"/>
      <c r="CTV130" s="11"/>
      <c r="CTW130" s="11"/>
      <c r="CTX130" s="11"/>
      <c r="CTY130" s="11"/>
      <c r="CTZ130" s="11"/>
      <c r="CUA130" s="11"/>
      <c r="CUB130" s="11"/>
      <c r="CUC130" s="11"/>
      <c r="CUD130" s="11"/>
      <c r="CUE130" s="11"/>
      <c r="CUF130" s="11"/>
      <c r="CUG130" s="11"/>
      <c r="CUH130" s="11"/>
      <c r="CUI130" s="11"/>
      <c r="CUJ130" s="11"/>
      <c r="CUK130" s="11"/>
      <c r="CUL130" s="11"/>
      <c r="CUM130" s="11"/>
      <c r="CUN130" s="11"/>
      <c r="CUO130" s="11"/>
      <c r="CUP130" s="11"/>
      <c r="CUQ130" s="11"/>
      <c r="CUR130" s="11"/>
      <c r="CUS130" s="11"/>
      <c r="CUT130" s="11"/>
      <c r="CUU130" s="11"/>
      <c r="CUV130" s="11"/>
      <c r="CUW130" s="11"/>
      <c r="CUX130" s="11"/>
      <c r="CUY130" s="11"/>
      <c r="CUZ130" s="11"/>
      <c r="CVA130" s="11"/>
      <c r="CVB130" s="11"/>
      <c r="CVC130" s="11"/>
      <c r="CVD130" s="11"/>
      <c r="CVE130" s="11"/>
      <c r="CVF130" s="11"/>
      <c r="CVG130" s="11"/>
      <c r="CVH130" s="11"/>
      <c r="CVI130" s="11"/>
      <c r="CVJ130" s="11"/>
      <c r="CVK130" s="11"/>
      <c r="CVL130" s="11"/>
      <c r="CVM130" s="11"/>
      <c r="CVN130" s="11"/>
      <c r="CVO130" s="11"/>
      <c r="CVP130" s="11"/>
      <c r="CVQ130" s="11"/>
      <c r="CVR130" s="11"/>
      <c r="CVS130" s="11"/>
      <c r="CVT130" s="11"/>
      <c r="CVU130" s="11"/>
      <c r="CVV130" s="11"/>
      <c r="CVW130" s="11"/>
      <c r="CVX130" s="11"/>
      <c r="CVY130" s="11"/>
      <c r="CVZ130" s="11"/>
      <c r="CWA130" s="11"/>
      <c r="CWB130" s="11"/>
      <c r="CWC130" s="11"/>
      <c r="CWD130" s="11"/>
      <c r="CWE130" s="11"/>
      <c r="CWF130" s="11"/>
      <c r="CWG130" s="11"/>
      <c r="CWH130" s="11"/>
      <c r="CWI130" s="11"/>
      <c r="CWJ130" s="11"/>
      <c r="CWK130" s="11"/>
      <c r="CWL130" s="11"/>
      <c r="CWM130" s="11"/>
      <c r="CWN130" s="11"/>
      <c r="CWO130" s="11"/>
      <c r="CWP130" s="11"/>
      <c r="CWQ130" s="11"/>
      <c r="CWR130" s="11"/>
      <c r="CWS130" s="11"/>
      <c r="CWT130" s="11"/>
      <c r="CWU130" s="11"/>
      <c r="CWV130" s="11"/>
      <c r="CWW130" s="11"/>
      <c r="CWX130" s="11"/>
      <c r="CWY130" s="11"/>
      <c r="CWZ130" s="11"/>
      <c r="CXA130" s="11"/>
      <c r="CXB130" s="11"/>
      <c r="CXC130" s="11"/>
      <c r="CXD130" s="11"/>
      <c r="CXE130" s="11"/>
      <c r="CXF130" s="11"/>
      <c r="CXG130" s="11"/>
      <c r="CXH130" s="11"/>
      <c r="CXI130" s="11"/>
      <c r="CXJ130" s="11"/>
      <c r="CXK130" s="11"/>
      <c r="CXL130" s="11"/>
      <c r="CXM130" s="11"/>
      <c r="CXN130" s="11"/>
      <c r="CXO130" s="11"/>
      <c r="CXP130" s="11"/>
      <c r="CXQ130" s="11"/>
      <c r="CXR130" s="11"/>
      <c r="CXS130" s="11"/>
      <c r="CXT130" s="11"/>
      <c r="CXU130" s="11"/>
      <c r="CXV130" s="11"/>
      <c r="CXW130" s="11"/>
      <c r="CXX130" s="11"/>
      <c r="CXY130" s="11"/>
      <c r="CXZ130" s="11"/>
      <c r="CYA130" s="11"/>
      <c r="CYB130" s="11"/>
      <c r="CYC130" s="11"/>
      <c r="CYD130" s="11"/>
      <c r="CYE130" s="11"/>
      <c r="CYF130" s="11"/>
      <c r="CYG130" s="11"/>
      <c r="CYH130" s="11"/>
      <c r="CYI130" s="11"/>
      <c r="CYJ130" s="11"/>
      <c r="CYK130" s="11"/>
      <c r="CYL130" s="11"/>
      <c r="CYM130" s="11"/>
      <c r="CYN130" s="11"/>
      <c r="CYO130" s="11"/>
      <c r="CYP130" s="11"/>
      <c r="CYQ130" s="11"/>
      <c r="CYR130" s="11"/>
      <c r="CYS130" s="11"/>
      <c r="CYT130" s="11"/>
      <c r="CYU130" s="11"/>
      <c r="CYV130" s="11"/>
      <c r="CYW130" s="11"/>
      <c r="CYX130" s="11"/>
      <c r="CYY130" s="11"/>
      <c r="CYZ130" s="11"/>
      <c r="CZA130" s="11"/>
      <c r="CZB130" s="11"/>
      <c r="CZC130" s="11"/>
      <c r="CZD130" s="11"/>
      <c r="CZE130" s="11"/>
      <c r="CZF130" s="11"/>
      <c r="CZG130" s="11"/>
      <c r="CZH130" s="11"/>
      <c r="CZI130" s="11"/>
      <c r="CZJ130" s="11"/>
      <c r="CZK130" s="11"/>
      <c r="CZL130" s="11"/>
      <c r="CZM130" s="11"/>
      <c r="CZN130" s="11"/>
      <c r="CZO130" s="11"/>
      <c r="CZP130" s="11"/>
      <c r="CZQ130" s="11"/>
      <c r="CZR130" s="11"/>
      <c r="CZS130" s="11"/>
      <c r="CZT130" s="11"/>
      <c r="CZU130" s="11"/>
      <c r="CZV130" s="11"/>
      <c r="CZW130" s="11"/>
      <c r="CZX130" s="11"/>
      <c r="CZY130" s="11"/>
      <c r="CZZ130" s="11"/>
      <c r="DAA130" s="11"/>
      <c r="DAB130" s="11"/>
      <c r="DAC130" s="11"/>
      <c r="DAD130" s="11"/>
      <c r="DAE130" s="11"/>
      <c r="DAF130" s="11"/>
      <c r="DAG130" s="11"/>
      <c r="DAH130" s="11"/>
      <c r="DAI130" s="11"/>
      <c r="DAJ130" s="11"/>
      <c r="DAK130" s="11"/>
      <c r="DAL130" s="11"/>
      <c r="DAM130" s="11"/>
      <c r="DAN130" s="11"/>
      <c r="DAO130" s="11"/>
      <c r="DAP130" s="11"/>
      <c r="DAQ130" s="11"/>
      <c r="DAR130" s="11"/>
      <c r="DAS130" s="11"/>
      <c r="DAT130" s="11"/>
      <c r="DAU130" s="11"/>
      <c r="DAV130" s="11"/>
      <c r="DAW130" s="11"/>
      <c r="DAX130" s="11"/>
      <c r="DAY130" s="11"/>
      <c r="DAZ130" s="11"/>
      <c r="DBA130" s="11"/>
      <c r="DBB130" s="11"/>
      <c r="DBC130" s="11"/>
      <c r="DBD130" s="11"/>
      <c r="DBE130" s="11"/>
      <c r="DBF130" s="11"/>
      <c r="DBG130" s="11"/>
      <c r="DBH130" s="11"/>
      <c r="DBI130" s="11"/>
      <c r="DBJ130" s="11"/>
      <c r="DBK130" s="11"/>
      <c r="DBL130" s="11"/>
      <c r="DBM130" s="11"/>
      <c r="DBN130" s="11"/>
      <c r="DBO130" s="11"/>
      <c r="DBP130" s="11"/>
      <c r="DBQ130" s="11"/>
      <c r="DBR130" s="11"/>
      <c r="DBS130" s="11"/>
      <c r="DBT130" s="11"/>
      <c r="DBU130" s="11"/>
      <c r="DBV130" s="11"/>
      <c r="DBW130" s="11"/>
      <c r="DBX130" s="11"/>
      <c r="DBY130" s="11"/>
      <c r="DBZ130" s="11"/>
      <c r="DCA130" s="11"/>
      <c r="DCB130" s="11"/>
      <c r="DCC130" s="11"/>
      <c r="DCD130" s="11"/>
      <c r="DCE130" s="11"/>
      <c r="DCF130" s="11"/>
      <c r="DCG130" s="11"/>
      <c r="DCH130" s="11"/>
      <c r="DCI130" s="11"/>
      <c r="DCJ130" s="11"/>
      <c r="DCK130" s="11"/>
      <c r="DCL130" s="11"/>
      <c r="DCM130" s="11"/>
      <c r="DCN130" s="11"/>
      <c r="DCO130" s="11"/>
      <c r="DCP130" s="11"/>
      <c r="DCQ130" s="11"/>
      <c r="DCR130" s="11"/>
      <c r="DCS130" s="11"/>
      <c r="DCT130" s="11"/>
      <c r="DCU130" s="11"/>
      <c r="DCV130" s="11"/>
      <c r="DCW130" s="11"/>
      <c r="DCX130" s="11"/>
      <c r="DCY130" s="11"/>
      <c r="DCZ130" s="11"/>
      <c r="DDA130" s="11"/>
      <c r="DDB130" s="11"/>
      <c r="DDC130" s="11"/>
      <c r="DDD130" s="11"/>
      <c r="DDE130" s="11"/>
      <c r="DDF130" s="11"/>
      <c r="DDG130" s="11"/>
      <c r="DDH130" s="11"/>
      <c r="DDI130" s="11"/>
      <c r="DDJ130" s="11"/>
      <c r="DDK130" s="11"/>
      <c r="DDL130" s="11"/>
      <c r="DDM130" s="11"/>
      <c r="DDN130" s="11"/>
      <c r="DDO130" s="11"/>
      <c r="DDP130" s="11"/>
      <c r="DDQ130" s="11"/>
      <c r="DDR130" s="11"/>
      <c r="DDS130" s="11"/>
      <c r="DDT130" s="11"/>
      <c r="DDU130" s="11"/>
      <c r="DDV130" s="11"/>
      <c r="DDW130" s="11"/>
      <c r="DDX130" s="11"/>
      <c r="DDY130" s="11"/>
      <c r="DDZ130" s="11"/>
      <c r="DEA130" s="11"/>
      <c r="DEB130" s="11"/>
      <c r="DEC130" s="11"/>
      <c r="DED130" s="11"/>
      <c r="DEE130" s="11"/>
      <c r="DEF130" s="11"/>
      <c r="DEG130" s="11"/>
      <c r="DEH130" s="11"/>
      <c r="DEI130" s="11"/>
      <c r="DEJ130" s="11"/>
      <c r="DEK130" s="11"/>
      <c r="DEL130" s="11"/>
      <c r="DEM130" s="11"/>
      <c r="DEN130" s="11"/>
      <c r="DEO130" s="11"/>
      <c r="DEP130" s="11"/>
      <c r="DEQ130" s="11"/>
      <c r="DER130" s="11"/>
      <c r="DES130" s="11"/>
      <c r="DET130" s="11"/>
      <c r="DEU130" s="11"/>
      <c r="DEV130" s="11"/>
      <c r="DEW130" s="11"/>
      <c r="DEX130" s="11"/>
      <c r="DEY130" s="11"/>
      <c r="DEZ130" s="11"/>
      <c r="DFA130" s="11"/>
      <c r="DFB130" s="11"/>
      <c r="DFC130" s="11"/>
      <c r="DFD130" s="11"/>
      <c r="DFE130" s="11"/>
      <c r="DFF130" s="11"/>
      <c r="DFG130" s="11"/>
      <c r="DFH130" s="11"/>
      <c r="DFI130" s="11"/>
      <c r="DFJ130" s="11"/>
      <c r="DFK130" s="11"/>
      <c r="DFL130" s="11"/>
      <c r="DFM130" s="11"/>
      <c r="DFN130" s="11"/>
      <c r="DFO130" s="11"/>
      <c r="DFP130" s="11"/>
      <c r="DFQ130" s="11"/>
      <c r="DFR130" s="11"/>
      <c r="DFS130" s="11"/>
      <c r="DFT130" s="11"/>
      <c r="DFU130" s="11"/>
      <c r="DFV130" s="11"/>
      <c r="DFW130" s="11"/>
      <c r="DFX130" s="11"/>
      <c r="DFY130" s="11"/>
      <c r="DFZ130" s="11"/>
      <c r="DGA130" s="11"/>
      <c r="DGB130" s="11"/>
      <c r="DGC130" s="11"/>
      <c r="DGD130" s="11"/>
      <c r="DGE130" s="11"/>
      <c r="DGF130" s="11"/>
      <c r="DGG130" s="11"/>
      <c r="DGH130" s="11"/>
      <c r="DGI130" s="11"/>
      <c r="DGJ130" s="11"/>
      <c r="DGK130" s="11"/>
      <c r="DGL130" s="11"/>
      <c r="DGM130" s="11"/>
      <c r="DGN130" s="11"/>
      <c r="DGO130" s="11"/>
      <c r="DGP130" s="11"/>
      <c r="DGQ130" s="11"/>
      <c r="DGR130" s="11"/>
      <c r="DGS130" s="11"/>
      <c r="DGT130" s="11"/>
      <c r="DGU130" s="11"/>
      <c r="DGV130" s="11"/>
      <c r="DGW130" s="11"/>
      <c r="DGX130" s="11"/>
      <c r="DGY130" s="11"/>
      <c r="DGZ130" s="11"/>
      <c r="DHA130" s="11"/>
      <c r="DHB130" s="11"/>
      <c r="DHC130" s="11"/>
      <c r="DHD130" s="11"/>
      <c r="DHE130" s="11"/>
      <c r="DHF130" s="11"/>
      <c r="DHG130" s="11"/>
      <c r="DHH130" s="11"/>
      <c r="DHI130" s="11"/>
      <c r="DHJ130" s="11"/>
      <c r="DHK130" s="11"/>
      <c r="DHL130" s="11"/>
      <c r="DHM130" s="11"/>
      <c r="DHN130" s="11"/>
      <c r="DHO130" s="11"/>
      <c r="DHP130" s="11"/>
      <c r="DHQ130" s="11"/>
      <c r="DHR130" s="11"/>
      <c r="DHS130" s="11"/>
      <c r="DHT130" s="11"/>
      <c r="DHU130" s="11"/>
      <c r="DHV130" s="11"/>
      <c r="DHW130" s="11"/>
      <c r="DHX130" s="11"/>
      <c r="DHY130" s="11"/>
      <c r="DHZ130" s="11"/>
      <c r="DIA130" s="11"/>
      <c r="DIB130" s="11"/>
      <c r="DIC130" s="11"/>
      <c r="DID130" s="11"/>
      <c r="DIE130" s="11"/>
      <c r="DIF130" s="11"/>
      <c r="DIG130" s="11"/>
      <c r="DIH130" s="11"/>
      <c r="DII130" s="11"/>
      <c r="DIJ130" s="11"/>
      <c r="DIK130" s="11"/>
      <c r="DIL130" s="11"/>
      <c r="DIM130" s="11"/>
      <c r="DIN130" s="11"/>
      <c r="DIO130" s="11"/>
      <c r="DIP130" s="11"/>
      <c r="DIQ130" s="11"/>
      <c r="DIR130" s="11"/>
      <c r="DIS130" s="11"/>
      <c r="DIT130" s="11"/>
      <c r="DIU130" s="11"/>
      <c r="DIV130" s="11"/>
      <c r="DIW130" s="11"/>
      <c r="DIX130" s="11"/>
      <c r="DIY130" s="11"/>
      <c r="DIZ130" s="11"/>
      <c r="DJA130" s="11"/>
      <c r="DJB130" s="11"/>
      <c r="DJC130" s="11"/>
      <c r="DJD130" s="11"/>
      <c r="DJE130" s="11"/>
      <c r="DJF130" s="11"/>
      <c r="DJG130" s="11"/>
      <c r="DJH130" s="11"/>
      <c r="DJI130" s="11"/>
      <c r="DJJ130" s="11"/>
      <c r="DJK130" s="11"/>
      <c r="DJL130" s="11"/>
      <c r="DJM130" s="11"/>
      <c r="DJN130" s="11"/>
      <c r="DJO130" s="11"/>
      <c r="DJP130" s="11"/>
      <c r="DJQ130" s="11"/>
      <c r="DJR130" s="11"/>
      <c r="DJS130" s="11"/>
      <c r="DJT130" s="11"/>
      <c r="DJU130" s="11"/>
      <c r="DJV130" s="11"/>
      <c r="DJW130" s="11"/>
      <c r="DJX130" s="11"/>
      <c r="DJY130" s="11"/>
      <c r="DJZ130" s="11"/>
      <c r="DKA130" s="11"/>
      <c r="DKB130" s="11"/>
      <c r="DKC130" s="11"/>
      <c r="DKD130" s="11"/>
      <c r="DKE130" s="11"/>
      <c r="DKF130" s="11"/>
      <c r="DKG130" s="11"/>
      <c r="DKH130" s="11"/>
      <c r="DKI130" s="11"/>
      <c r="DKJ130" s="11"/>
      <c r="DKK130" s="11"/>
      <c r="DKL130" s="11"/>
      <c r="DKM130" s="11"/>
      <c r="DKN130" s="11"/>
      <c r="DKO130" s="11"/>
      <c r="DKP130" s="11"/>
      <c r="DKQ130" s="11"/>
      <c r="DKR130" s="11"/>
      <c r="DKS130" s="11"/>
      <c r="DKT130" s="11"/>
      <c r="DKU130" s="11"/>
      <c r="DKV130" s="11"/>
      <c r="DKW130" s="11"/>
      <c r="DKX130" s="11"/>
      <c r="DKY130" s="11"/>
      <c r="DKZ130" s="11"/>
      <c r="DLA130" s="11"/>
      <c r="DLB130" s="11"/>
      <c r="DLC130" s="11"/>
      <c r="DLD130" s="11"/>
      <c r="DLE130" s="11"/>
      <c r="DLF130" s="11"/>
      <c r="DLG130" s="11"/>
      <c r="DLH130" s="11"/>
      <c r="DLI130" s="11"/>
      <c r="DLJ130" s="11"/>
      <c r="DLK130" s="11"/>
      <c r="DLL130" s="11"/>
      <c r="DLM130" s="11"/>
      <c r="DLN130" s="11"/>
      <c r="DLO130" s="11"/>
      <c r="DLP130" s="11"/>
      <c r="DLQ130" s="11"/>
      <c r="DLR130" s="11"/>
      <c r="DLS130" s="11"/>
      <c r="DLT130" s="11"/>
      <c r="DLU130" s="11"/>
      <c r="DLV130" s="11"/>
      <c r="DLW130" s="11"/>
      <c r="DLX130" s="11"/>
      <c r="DLY130" s="11"/>
      <c r="DLZ130" s="11"/>
      <c r="DMA130" s="11"/>
      <c r="DMB130" s="11"/>
      <c r="DMC130" s="11"/>
      <c r="DMD130" s="11"/>
      <c r="DME130" s="11"/>
      <c r="DMF130" s="11"/>
      <c r="DMG130" s="11"/>
      <c r="DMH130" s="11"/>
      <c r="DMI130" s="11"/>
      <c r="DMJ130" s="11"/>
      <c r="DMK130" s="11"/>
      <c r="DML130" s="11"/>
      <c r="DMM130" s="11"/>
      <c r="DMN130" s="11"/>
      <c r="DMO130" s="11"/>
      <c r="DMP130" s="11"/>
      <c r="DMQ130" s="11"/>
      <c r="DMR130" s="11"/>
      <c r="DMS130" s="11"/>
      <c r="DMT130" s="11"/>
      <c r="DMU130" s="11"/>
      <c r="DMV130" s="11"/>
      <c r="DMW130" s="11"/>
      <c r="DMX130" s="11"/>
      <c r="DMY130" s="11"/>
      <c r="DMZ130" s="11"/>
      <c r="DNA130" s="11"/>
      <c r="DNB130" s="11"/>
      <c r="DNC130" s="11"/>
      <c r="DND130" s="11"/>
      <c r="DNE130" s="11"/>
      <c r="DNF130" s="11"/>
      <c r="DNG130" s="11"/>
      <c r="DNH130" s="11"/>
      <c r="DNI130" s="11"/>
      <c r="DNJ130" s="11"/>
      <c r="DNK130" s="11"/>
      <c r="DNL130" s="11"/>
      <c r="DNM130" s="11"/>
      <c r="DNN130" s="11"/>
      <c r="DNO130" s="11"/>
      <c r="DNP130" s="11"/>
      <c r="DNQ130" s="11"/>
      <c r="DNR130" s="11"/>
      <c r="DNS130" s="11"/>
      <c r="DNT130" s="11"/>
      <c r="DNU130" s="11"/>
      <c r="DNV130" s="11"/>
      <c r="DNW130" s="11"/>
      <c r="DNX130" s="11"/>
      <c r="DNY130" s="11"/>
      <c r="DNZ130" s="11"/>
      <c r="DOA130" s="11"/>
      <c r="DOB130" s="11"/>
      <c r="DOC130" s="11"/>
      <c r="DOD130" s="11"/>
      <c r="DOE130" s="11"/>
      <c r="DOF130" s="11"/>
      <c r="DOG130" s="11"/>
      <c r="DOH130" s="11"/>
      <c r="DOI130" s="11"/>
      <c r="DOJ130" s="11"/>
      <c r="DOK130" s="11"/>
      <c r="DOL130" s="11"/>
      <c r="DOM130" s="11"/>
      <c r="DON130" s="11"/>
      <c r="DOO130" s="11"/>
      <c r="DOP130" s="11"/>
      <c r="DOQ130" s="11"/>
      <c r="DOR130" s="11"/>
      <c r="DOS130" s="11"/>
      <c r="DOT130" s="11"/>
      <c r="DOU130" s="11"/>
      <c r="DOV130" s="11"/>
      <c r="DOW130" s="11"/>
      <c r="DOX130" s="11"/>
      <c r="DOY130" s="11"/>
      <c r="DOZ130" s="11"/>
      <c r="DPA130" s="11"/>
      <c r="DPB130" s="11"/>
      <c r="DPC130" s="11"/>
      <c r="DPD130" s="11"/>
      <c r="DPE130" s="11"/>
      <c r="DPF130" s="11"/>
      <c r="DPG130" s="11"/>
      <c r="DPH130" s="11"/>
      <c r="DPI130" s="11"/>
      <c r="DPJ130" s="11"/>
      <c r="DPK130" s="11"/>
      <c r="DPL130" s="11"/>
      <c r="DPM130" s="11"/>
      <c r="DPN130" s="11"/>
      <c r="DPO130" s="11"/>
      <c r="DPP130" s="11"/>
      <c r="DPQ130" s="11"/>
      <c r="DPR130" s="11"/>
      <c r="DPS130" s="11"/>
      <c r="DPT130" s="11"/>
      <c r="DPU130" s="11"/>
      <c r="DPV130" s="11"/>
      <c r="DPW130" s="11"/>
      <c r="DPX130" s="11"/>
      <c r="DPY130" s="11"/>
      <c r="DPZ130" s="11"/>
      <c r="DQA130" s="11"/>
      <c r="DQB130" s="11"/>
      <c r="DQC130" s="11"/>
      <c r="DQD130" s="11"/>
      <c r="DQE130" s="11"/>
      <c r="DQF130" s="11"/>
      <c r="DQG130" s="11"/>
      <c r="DQH130" s="11"/>
      <c r="DQI130" s="11"/>
      <c r="DQJ130" s="11"/>
      <c r="DQK130" s="11"/>
      <c r="DQL130" s="11"/>
      <c r="DQM130" s="11"/>
      <c r="DQN130" s="11"/>
      <c r="DQO130" s="11"/>
      <c r="DQP130" s="11"/>
      <c r="DQQ130" s="11"/>
      <c r="DQR130" s="11"/>
      <c r="DQS130" s="11"/>
      <c r="DQT130" s="11"/>
      <c r="DQU130" s="11"/>
      <c r="DQV130" s="11"/>
      <c r="DQW130" s="11"/>
      <c r="DQX130" s="11"/>
      <c r="DQY130" s="11"/>
      <c r="DQZ130" s="11"/>
      <c r="DRA130" s="11"/>
      <c r="DRB130" s="11"/>
      <c r="DRC130" s="11"/>
      <c r="DRD130" s="11"/>
      <c r="DRE130" s="11"/>
      <c r="DRF130" s="11"/>
      <c r="DRG130" s="11"/>
      <c r="DRH130" s="11"/>
      <c r="DRI130" s="11"/>
      <c r="DRJ130" s="11"/>
      <c r="DRK130" s="11"/>
      <c r="DRL130" s="11"/>
      <c r="DRM130" s="11"/>
      <c r="DRN130" s="11"/>
      <c r="DRO130" s="11"/>
      <c r="DRP130" s="11"/>
      <c r="DRQ130" s="11"/>
      <c r="DRR130" s="11"/>
      <c r="DRS130" s="11"/>
      <c r="DRT130" s="11"/>
      <c r="DRU130" s="11"/>
      <c r="DRV130" s="11"/>
      <c r="DRW130" s="11"/>
      <c r="DRX130" s="11"/>
      <c r="DRY130" s="11"/>
      <c r="DRZ130" s="11"/>
      <c r="DSA130" s="11"/>
      <c r="DSB130" s="11"/>
      <c r="DSC130" s="11"/>
      <c r="DSD130" s="11"/>
      <c r="DSE130" s="11"/>
      <c r="DSF130" s="11"/>
      <c r="DSG130" s="11"/>
      <c r="DSH130" s="11"/>
      <c r="DSI130" s="11"/>
      <c r="DSJ130" s="11"/>
      <c r="DSK130" s="11"/>
      <c r="DSL130" s="11"/>
      <c r="DSM130" s="11"/>
      <c r="DSN130" s="11"/>
      <c r="DSO130" s="11"/>
      <c r="DSP130" s="11"/>
      <c r="DSQ130" s="11"/>
      <c r="DSR130" s="11"/>
      <c r="DSS130" s="11"/>
      <c r="DST130" s="11"/>
      <c r="DSU130" s="11"/>
      <c r="DSV130" s="11"/>
      <c r="DSW130" s="11"/>
      <c r="DSX130" s="11"/>
      <c r="DSY130" s="11"/>
      <c r="DSZ130" s="11"/>
      <c r="DTA130" s="11"/>
      <c r="DTB130" s="11"/>
      <c r="DTC130" s="11"/>
      <c r="DTD130" s="11"/>
      <c r="DTE130" s="11"/>
      <c r="DTF130" s="11"/>
      <c r="DTG130" s="11"/>
      <c r="DTH130" s="11"/>
      <c r="DTI130" s="11"/>
      <c r="DTJ130" s="11"/>
      <c r="DTK130" s="11"/>
      <c r="DTL130" s="11"/>
      <c r="DTM130" s="11"/>
      <c r="DTN130" s="11"/>
      <c r="DTO130" s="11"/>
      <c r="DTP130" s="11"/>
      <c r="DTQ130" s="11"/>
      <c r="DTR130" s="11"/>
      <c r="DTS130" s="11"/>
      <c r="DTT130" s="11"/>
      <c r="DTU130" s="11"/>
      <c r="DTV130" s="11"/>
      <c r="DTW130" s="11"/>
      <c r="DTX130" s="11"/>
      <c r="DTY130" s="11"/>
      <c r="DTZ130" s="11"/>
      <c r="DUA130" s="11"/>
      <c r="DUB130" s="11"/>
      <c r="DUC130" s="11"/>
      <c r="DUD130" s="11"/>
      <c r="DUE130" s="11"/>
      <c r="DUF130" s="11"/>
      <c r="DUG130" s="11"/>
      <c r="DUH130" s="11"/>
      <c r="DUI130" s="11"/>
      <c r="DUJ130" s="11"/>
      <c r="DUK130" s="11"/>
      <c r="DUL130" s="11"/>
      <c r="DUM130" s="11"/>
      <c r="DUN130" s="11"/>
      <c r="DUO130" s="11"/>
      <c r="DUP130" s="11"/>
      <c r="DUQ130" s="11"/>
      <c r="DUR130" s="11"/>
      <c r="DUS130" s="11"/>
      <c r="DUT130" s="11"/>
      <c r="DUU130" s="11"/>
      <c r="DUV130" s="11"/>
      <c r="DUW130" s="11"/>
      <c r="DUX130" s="11"/>
      <c r="DUY130" s="11"/>
      <c r="DUZ130" s="11"/>
      <c r="DVA130" s="11"/>
      <c r="DVB130" s="11"/>
      <c r="DVC130" s="11"/>
      <c r="DVD130" s="11"/>
      <c r="DVE130" s="11"/>
      <c r="DVF130" s="11"/>
      <c r="DVG130" s="11"/>
      <c r="DVH130" s="11"/>
      <c r="DVI130" s="11"/>
      <c r="DVJ130" s="11"/>
      <c r="DVK130" s="11"/>
      <c r="DVL130" s="11"/>
      <c r="DVM130" s="11"/>
      <c r="DVN130" s="11"/>
      <c r="DVO130" s="11"/>
      <c r="DVP130" s="11"/>
      <c r="DVQ130" s="11"/>
      <c r="DVR130" s="11"/>
      <c r="DVS130" s="11"/>
      <c r="DVT130" s="11"/>
      <c r="DVU130" s="11"/>
      <c r="DVV130" s="11"/>
      <c r="DVW130" s="11"/>
      <c r="DVX130" s="11"/>
      <c r="DVY130" s="11"/>
      <c r="DVZ130" s="11"/>
      <c r="DWA130" s="11"/>
      <c r="DWB130" s="11"/>
      <c r="DWC130" s="11"/>
      <c r="DWD130" s="11"/>
      <c r="DWE130" s="11"/>
      <c r="DWF130" s="11"/>
      <c r="DWG130" s="11"/>
      <c r="DWH130" s="11"/>
      <c r="DWI130" s="11"/>
      <c r="DWJ130" s="11"/>
      <c r="DWK130" s="11"/>
      <c r="DWL130" s="11"/>
      <c r="DWM130" s="11"/>
      <c r="DWN130" s="11"/>
      <c r="DWO130" s="11"/>
      <c r="DWP130" s="11"/>
      <c r="DWQ130" s="11"/>
      <c r="DWR130" s="11"/>
      <c r="DWS130" s="11"/>
      <c r="DWT130" s="11"/>
      <c r="DWU130" s="11"/>
      <c r="DWV130" s="11"/>
      <c r="DWW130" s="11"/>
      <c r="DWX130" s="11"/>
      <c r="DWY130" s="11"/>
      <c r="DWZ130" s="11"/>
      <c r="DXA130" s="11"/>
      <c r="DXB130" s="11"/>
      <c r="DXC130" s="11"/>
      <c r="DXD130" s="11"/>
      <c r="DXE130" s="11"/>
      <c r="DXF130" s="11"/>
      <c r="DXG130" s="11"/>
      <c r="DXH130" s="11"/>
      <c r="DXI130" s="11"/>
      <c r="DXJ130" s="11"/>
      <c r="DXK130" s="11"/>
      <c r="DXL130" s="11"/>
      <c r="DXM130" s="11"/>
      <c r="DXN130" s="11"/>
      <c r="DXO130" s="11"/>
      <c r="DXP130" s="11"/>
      <c r="DXQ130" s="11"/>
      <c r="DXR130" s="11"/>
      <c r="DXS130" s="11"/>
      <c r="DXT130" s="11"/>
      <c r="DXU130" s="11"/>
      <c r="DXV130" s="11"/>
      <c r="DXW130" s="11"/>
      <c r="DXX130" s="11"/>
      <c r="DXY130" s="11"/>
      <c r="DXZ130" s="11"/>
      <c r="DYA130" s="11"/>
      <c r="DYB130" s="11"/>
      <c r="DYC130" s="11"/>
      <c r="DYD130" s="11"/>
      <c r="DYE130" s="11"/>
      <c r="DYF130" s="11"/>
      <c r="DYG130" s="11"/>
      <c r="DYH130" s="11"/>
      <c r="DYI130" s="11"/>
      <c r="DYJ130" s="11"/>
      <c r="DYK130" s="11"/>
      <c r="DYL130" s="11"/>
      <c r="DYM130" s="11"/>
      <c r="DYN130" s="11"/>
      <c r="DYO130" s="11"/>
      <c r="DYP130" s="11"/>
      <c r="DYQ130" s="11"/>
      <c r="DYR130" s="11"/>
      <c r="DYS130" s="11"/>
      <c r="DYT130" s="11"/>
      <c r="DYU130" s="11"/>
      <c r="DYV130" s="11"/>
      <c r="DYW130" s="11"/>
      <c r="DYX130" s="11"/>
      <c r="DYY130" s="11"/>
      <c r="DYZ130" s="11"/>
      <c r="DZA130" s="11"/>
      <c r="DZB130" s="11"/>
      <c r="DZC130" s="11"/>
      <c r="DZD130" s="11"/>
      <c r="DZE130" s="11"/>
      <c r="DZF130" s="11"/>
      <c r="DZG130" s="11"/>
      <c r="DZH130" s="11"/>
      <c r="DZI130" s="11"/>
      <c r="DZJ130" s="11"/>
      <c r="DZK130" s="11"/>
      <c r="DZL130" s="11"/>
      <c r="DZM130" s="11"/>
      <c r="DZN130" s="11"/>
      <c r="DZO130" s="11"/>
      <c r="DZP130" s="11"/>
      <c r="DZQ130" s="11"/>
      <c r="DZR130" s="11"/>
      <c r="DZS130" s="11"/>
      <c r="DZT130" s="11"/>
      <c r="DZU130" s="11"/>
      <c r="DZV130" s="11"/>
      <c r="DZW130" s="11"/>
      <c r="DZX130" s="11"/>
      <c r="DZY130" s="11"/>
      <c r="DZZ130" s="11"/>
      <c r="EAA130" s="11"/>
      <c r="EAB130" s="11"/>
      <c r="EAC130" s="11"/>
      <c r="EAD130" s="11"/>
      <c r="EAE130" s="11"/>
      <c r="EAF130" s="11"/>
      <c r="EAG130" s="11"/>
      <c r="EAH130" s="11"/>
      <c r="EAI130" s="11"/>
      <c r="EAJ130" s="11"/>
      <c r="EAK130" s="11"/>
      <c r="EAL130" s="11"/>
      <c r="EAM130" s="11"/>
      <c r="EAN130" s="11"/>
      <c r="EAO130" s="11"/>
      <c r="EAP130" s="11"/>
      <c r="EAQ130" s="11"/>
      <c r="EAR130" s="11"/>
      <c r="EAS130" s="11"/>
      <c r="EAT130" s="11"/>
      <c r="EAU130" s="11"/>
      <c r="EAV130" s="11"/>
      <c r="EAW130" s="11"/>
      <c r="EAX130" s="11"/>
      <c r="EAY130" s="11"/>
      <c r="EAZ130" s="11"/>
      <c r="EBA130" s="11"/>
      <c r="EBB130" s="11"/>
      <c r="EBC130" s="11"/>
      <c r="EBD130" s="11"/>
      <c r="EBE130" s="11"/>
      <c r="EBF130" s="11"/>
      <c r="EBG130" s="11"/>
      <c r="EBH130" s="11"/>
      <c r="EBI130" s="11"/>
      <c r="EBJ130" s="11"/>
      <c r="EBK130" s="11"/>
      <c r="EBL130" s="11"/>
      <c r="EBM130" s="11"/>
      <c r="EBN130" s="11"/>
      <c r="EBO130" s="11"/>
      <c r="EBP130" s="11"/>
      <c r="EBQ130" s="11"/>
      <c r="EBR130" s="11"/>
      <c r="EBS130" s="11"/>
      <c r="EBT130" s="11"/>
      <c r="EBU130" s="11"/>
      <c r="EBV130" s="11"/>
      <c r="EBW130" s="11"/>
      <c r="EBX130" s="11"/>
      <c r="EBY130" s="11"/>
      <c r="EBZ130" s="11"/>
      <c r="ECA130" s="11"/>
      <c r="ECB130" s="11"/>
      <c r="ECC130" s="11"/>
      <c r="ECD130" s="11"/>
      <c r="ECE130" s="11"/>
      <c r="ECF130" s="11"/>
      <c r="ECG130" s="11"/>
      <c r="ECH130" s="11"/>
      <c r="ECI130" s="11"/>
      <c r="ECJ130" s="11"/>
      <c r="ECK130" s="11"/>
      <c r="ECL130" s="11"/>
      <c r="ECM130" s="11"/>
      <c r="ECN130" s="11"/>
      <c r="ECO130" s="11"/>
      <c r="ECP130" s="11"/>
      <c r="ECQ130" s="11"/>
      <c r="ECR130" s="11"/>
      <c r="ECS130" s="11"/>
      <c r="ECT130" s="11"/>
      <c r="ECU130" s="11"/>
      <c r="ECV130" s="11"/>
      <c r="ECW130" s="11"/>
      <c r="ECX130" s="11"/>
      <c r="ECY130" s="11"/>
      <c r="ECZ130" s="11"/>
      <c r="EDA130" s="11"/>
      <c r="EDB130" s="11"/>
      <c r="EDC130" s="11"/>
      <c r="EDD130" s="11"/>
      <c r="EDE130" s="11"/>
      <c r="EDF130" s="11"/>
      <c r="EDG130" s="11"/>
      <c r="EDH130" s="11"/>
      <c r="EDI130" s="11"/>
      <c r="EDJ130" s="11"/>
      <c r="EDK130" s="11"/>
      <c r="EDL130" s="11"/>
      <c r="EDM130" s="11"/>
      <c r="EDN130" s="11"/>
      <c r="EDO130" s="11"/>
      <c r="EDP130" s="11"/>
      <c r="EDQ130" s="11"/>
      <c r="EDR130" s="11"/>
      <c r="EDS130" s="11"/>
      <c r="EDT130" s="11"/>
      <c r="EDU130" s="11"/>
      <c r="EDV130" s="11"/>
      <c r="EDW130" s="11"/>
      <c r="EDX130" s="11"/>
      <c r="EDY130" s="11"/>
      <c r="EDZ130" s="11"/>
      <c r="EEA130" s="11"/>
      <c r="EEB130" s="11"/>
      <c r="EEC130" s="11"/>
      <c r="EED130" s="11"/>
      <c r="EEE130" s="11"/>
      <c r="EEF130" s="11"/>
      <c r="EEG130" s="11"/>
      <c r="EEH130" s="11"/>
      <c r="EEI130" s="11"/>
      <c r="EEJ130" s="11"/>
      <c r="EEK130" s="11"/>
      <c r="EEL130" s="11"/>
      <c r="EEM130" s="11"/>
      <c r="EEN130" s="11"/>
      <c r="EEO130" s="11"/>
      <c r="EEP130" s="11"/>
      <c r="EEQ130" s="11"/>
      <c r="EER130" s="11"/>
      <c r="EES130" s="11"/>
      <c r="EET130" s="11"/>
      <c r="EEU130" s="11"/>
      <c r="EEV130" s="11"/>
      <c r="EEW130" s="11"/>
      <c r="EEX130" s="11"/>
      <c r="EEY130" s="11"/>
      <c r="EEZ130" s="11"/>
      <c r="EFA130" s="11"/>
      <c r="EFB130" s="11"/>
      <c r="EFC130" s="11"/>
      <c r="EFD130" s="11"/>
      <c r="EFE130" s="11"/>
      <c r="EFF130" s="11"/>
      <c r="EFG130" s="11"/>
      <c r="EFH130" s="11"/>
      <c r="EFI130" s="11"/>
      <c r="EFJ130" s="11"/>
      <c r="EFK130" s="11"/>
      <c r="EFL130" s="11"/>
      <c r="EFM130" s="11"/>
      <c r="EFN130" s="11"/>
      <c r="EFO130" s="11"/>
      <c r="EFP130" s="11"/>
      <c r="EFQ130" s="11"/>
      <c r="EFR130" s="11"/>
      <c r="EFS130" s="11"/>
      <c r="EFT130" s="11"/>
      <c r="EFU130" s="11"/>
      <c r="EFV130" s="11"/>
      <c r="EFW130" s="11"/>
      <c r="EFX130" s="11"/>
      <c r="EFY130" s="11"/>
      <c r="EFZ130" s="11"/>
      <c r="EGA130" s="11"/>
      <c r="EGB130" s="11"/>
      <c r="EGC130" s="11"/>
      <c r="EGD130" s="11"/>
      <c r="EGE130" s="11"/>
      <c r="EGF130" s="11"/>
      <c r="EGG130" s="11"/>
      <c r="EGH130" s="11"/>
      <c r="EGI130" s="11"/>
      <c r="EGJ130" s="11"/>
      <c r="EGK130" s="11"/>
      <c r="EGL130" s="11"/>
      <c r="EGM130" s="11"/>
      <c r="EGN130" s="11"/>
      <c r="EGO130" s="11"/>
      <c r="EGP130" s="11"/>
      <c r="EGQ130" s="11"/>
      <c r="EGR130" s="11"/>
      <c r="EGS130" s="11"/>
      <c r="EGT130" s="11"/>
      <c r="EGU130" s="11"/>
      <c r="EGV130" s="11"/>
      <c r="EGW130" s="11"/>
      <c r="EGX130" s="11"/>
      <c r="EGY130" s="11"/>
      <c r="EGZ130" s="11"/>
      <c r="EHA130" s="11"/>
      <c r="EHB130" s="11"/>
      <c r="EHC130" s="11"/>
      <c r="EHD130" s="11"/>
      <c r="EHE130" s="11"/>
      <c r="EHF130" s="11"/>
      <c r="EHG130" s="11"/>
      <c r="EHH130" s="11"/>
      <c r="EHI130" s="11"/>
      <c r="EHJ130" s="11"/>
      <c r="EHK130" s="11"/>
      <c r="EHL130" s="11"/>
      <c r="EHM130" s="11"/>
      <c r="EHN130" s="11"/>
      <c r="EHO130" s="11"/>
      <c r="EHP130" s="11"/>
      <c r="EHQ130" s="11"/>
      <c r="EHR130" s="11"/>
      <c r="EHS130" s="11"/>
      <c r="EHT130" s="11"/>
      <c r="EHU130" s="11"/>
      <c r="EHV130" s="11"/>
      <c r="EHW130" s="11"/>
      <c r="EHX130" s="11"/>
      <c r="EHY130" s="11"/>
      <c r="EHZ130" s="11"/>
      <c r="EIA130" s="11"/>
      <c r="EIB130" s="11"/>
      <c r="EIC130" s="11"/>
      <c r="EID130" s="11"/>
      <c r="EIE130" s="11"/>
      <c r="EIF130" s="11"/>
      <c r="EIG130" s="11"/>
      <c r="EIH130" s="11"/>
      <c r="EII130" s="11"/>
      <c r="EIJ130" s="11"/>
      <c r="EIK130" s="11"/>
      <c r="EIL130" s="11"/>
      <c r="EIM130" s="11"/>
      <c r="EIN130" s="11"/>
      <c r="EIO130" s="11"/>
      <c r="EIP130" s="11"/>
      <c r="EIQ130" s="11"/>
      <c r="EIR130" s="11"/>
      <c r="EIS130" s="11"/>
      <c r="EIT130" s="11"/>
      <c r="EIU130" s="11"/>
      <c r="EIV130" s="11"/>
      <c r="EIW130" s="11"/>
      <c r="EIX130" s="11"/>
      <c r="EIY130" s="11"/>
      <c r="EIZ130" s="11"/>
      <c r="EJA130" s="11"/>
      <c r="EJB130" s="11"/>
      <c r="EJC130" s="11"/>
      <c r="EJD130" s="11"/>
      <c r="EJE130" s="11"/>
      <c r="EJF130" s="11"/>
      <c r="EJG130" s="11"/>
      <c r="EJH130" s="11"/>
      <c r="EJI130" s="11"/>
      <c r="EJJ130" s="11"/>
      <c r="EJK130" s="11"/>
      <c r="EJL130" s="11"/>
      <c r="EJM130" s="11"/>
      <c r="EJN130" s="11"/>
      <c r="EJO130" s="11"/>
      <c r="EJP130" s="11"/>
      <c r="EJQ130" s="11"/>
      <c r="EJR130" s="11"/>
      <c r="EJS130" s="11"/>
      <c r="EJT130" s="11"/>
      <c r="EJU130" s="11"/>
      <c r="EJV130" s="11"/>
      <c r="EJW130" s="11"/>
      <c r="EJX130" s="11"/>
      <c r="EJY130" s="11"/>
      <c r="EJZ130" s="11"/>
      <c r="EKA130" s="11"/>
      <c r="EKB130" s="11"/>
      <c r="EKC130" s="11"/>
      <c r="EKD130" s="11"/>
      <c r="EKE130" s="11"/>
      <c r="EKF130" s="11"/>
      <c r="EKG130" s="11"/>
      <c r="EKH130" s="11"/>
      <c r="EKI130" s="11"/>
      <c r="EKJ130" s="11"/>
      <c r="EKK130" s="11"/>
      <c r="EKL130" s="11"/>
      <c r="EKM130" s="11"/>
      <c r="EKN130" s="11"/>
      <c r="EKO130" s="11"/>
      <c r="EKP130" s="11"/>
      <c r="EKQ130" s="11"/>
      <c r="EKR130" s="11"/>
      <c r="EKS130" s="11"/>
      <c r="EKT130" s="11"/>
      <c r="EKU130" s="11"/>
      <c r="EKV130" s="11"/>
      <c r="EKW130" s="11"/>
      <c r="EKX130" s="11"/>
      <c r="EKY130" s="11"/>
      <c r="EKZ130" s="11"/>
      <c r="ELA130" s="11"/>
      <c r="ELB130" s="11"/>
      <c r="ELC130" s="11"/>
      <c r="ELD130" s="11"/>
      <c r="ELE130" s="11"/>
      <c r="ELF130" s="11"/>
      <c r="ELG130" s="11"/>
      <c r="ELH130" s="11"/>
      <c r="ELI130" s="11"/>
      <c r="ELJ130" s="11"/>
      <c r="ELK130" s="11"/>
      <c r="ELL130" s="11"/>
      <c r="ELM130" s="11"/>
      <c r="ELN130" s="11"/>
      <c r="ELO130" s="11"/>
      <c r="ELP130" s="11"/>
      <c r="ELQ130" s="11"/>
      <c r="ELR130" s="11"/>
      <c r="ELS130" s="11"/>
      <c r="ELT130" s="11"/>
      <c r="ELU130" s="11"/>
      <c r="ELV130" s="11"/>
      <c r="ELW130" s="11"/>
      <c r="ELX130" s="11"/>
      <c r="ELY130" s="11"/>
      <c r="ELZ130" s="11"/>
    </row>
    <row r="131" spans="1:346 1276:3718">
      <c r="A131" s="388"/>
      <c r="C131" s="166" t="s">
        <v>525</v>
      </c>
      <c r="D131" s="223">
        <f t="shared" si="5"/>
        <v>0</v>
      </c>
      <c r="E131" s="88" t="s">
        <v>540</v>
      </c>
      <c r="F131" s="219"/>
      <c r="G131" s="92"/>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c r="HJ131" s="11"/>
      <c r="HK131" s="11"/>
      <c r="HL131" s="11"/>
      <c r="HM131" s="11"/>
      <c r="HN131" s="11"/>
      <c r="HO131" s="11"/>
      <c r="HP131" s="11"/>
      <c r="HQ131" s="11"/>
      <c r="HR131" s="11"/>
      <c r="HS131" s="11"/>
      <c r="HT131" s="11"/>
      <c r="HU131" s="11"/>
      <c r="HV131" s="11"/>
      <c r="HW131" s="11"/>
      <c r="HX131" s="11"/>
      <c r="HY131" s="11"/>
      <c r="HZ131" s="11"/>
      <c r="IA131" s="11"/>
      <c r="IB131" s="11"/>
      <c r="IC131" s="11"/>
      <c r="ID131" s="11"/>
      <c r="IE131" s="11"/>
      <c r="IF131" s="11"/>
      <c r="IG131" s="11"/>
      <c r="IH131" s="11"/>
      <c r="II131" s="11"/>
      <c r="IJ131" s="11"/>
      <c r="IK131" s="11"/>
      <c r="IL131" s="11"/>
      <c r="IM131" s="11"/>
      <c r="IN131" s="11"/>
      <c r="IO131" s="11"/>
      <c r="IP131" s="11"/>
      <c r="IQ131" s="11"/>
      <c r="IR131" s="11"/>
      <c r="IS131" s="11"/>
      <c r="IT131" s="11"/>
      <c r="IU131" s="11"/>
      <c r="IV131" s="11"/>
      <c r="IW131" s="11"/>
      <c r="IX131" s="11"/>
      <c r="IY131" s="11"/>
      <c r="IZ131" s="11"/>
      <c r="JA131" s="11"/>
      <c r="JB131" s="11"/>
      <c r="JC131" s="11"/>
      <c r="JD131" s="11"/>
      <c r="JE131" s="11"/>
      <c r="JF131" s="11"/>
      <c r="JG131" s="11"/>
      <c r="JH131" s="11"/>
      <c r="JI131" s="11"/>
      <c r="JJ131" s="11"/>
      <c r="JK131" s="11"/>
      <c r="JL131" s="11"/>
      <c r="JM131" s="11"/>
      <c r="JN131" s="11"/>
      <c r="JO131" s="11"/>
      <c r="JP131" s="11"/>
      <c r="JQ131" s="11"/>
      <c r="JR131" s="11"/>
      <c r="JS131" s="11"/>
      <c r="JT131" s="11"/>
      <c r="JU131" s="11"/>
      <c r="JV131" s="11"/>
      <c r="JW131" s="11"/>
      <c r="JX131" s="11"/>
      <c r="JY131" s="11"/>
      <c r="JZ131" s="11"/>
      <c r="KA131" s="11"/>
      <c r="KB131" s="11"/>
      <c r="KC131" s="11"/>
      <c r="KD131" s="11"/>
      <c r="KE131" s="11"/>
      <c r="KF131" s="11"/>
      <c r="KG131" s="11"/>
      <c r="KH131" s="11"/>
      <c r="KI131" s="11"/>
      <c r="KJ131" s="11"/>
      <c r="KK131" s="11"/>
      <c r="KL131" s="11"/>
      <c r="KM131" s="11"/>
      <c r="KN131" s="11"/>
      <c r="KO131" s="11"/>
      <c r="KP131" s="11"/>
      <c r="KQ131" s="11"/>
      <c r="KR131" s="11"/>
      <c r="KS131" s="11"/>
      <c r="KT131" s="11"/>
      <c r="KU131" s="11"/>
      <c r="KV131" s="11"/>
      <c r="KW131" s="11"/>
      <c r="KX131" s="11"/>
      <c r="KY131" s="11"/>
      <c r="KZ131" s="11"/>
      <c r="LA131" s="11"/>
      <c r="LB131" s="11"/>
      <c r="LC131" s="11"/>
      <c r="LD131" s="11"/>
      <c r="LE131" s="11"/>
      <c r="LF131" s="11"/>
      <c r="LG131" s="11"/>
      <c r="LH131" s="11"/>
      <c r="LI131" s="11"/>
      <c r="LJ131" s="11"/>
      <c r="LK131" s="11"/>
      <c r="LL131" s="11"/>
      <c r="LM131" s="11"/>
      <c r="LN131" s="11"/>
      <c r="LO131" s="11"/>
      <c r="LP131" s="11"/>
      <c r="LQ131" s="11"/>
      <c r="LR131" s="11"/>
      <c r="LS131" s="11"/>
      <c r="LT131" s="11"/>
      <c r="LU131" s="11"/>
      <c r="LV131" s="11"/>
      <c r="LW131" s="11"/>
      <c r="LX131" s="11"/>
      <c r="LY131" s="11"/>
      <c r="LZ131" s="11"/>
      <c r="MA131" s="11"/>
      <c r="MB131" s="11"/>
      <c r="MC131" s="11"/>
      <c r="MD131" s="11"/>
      <c r="ME131" s="11"/>
      <c r="MF131" s="11"/>
      <c r="MG131" s="11"/>
      <c r="MH131" s="11"/>
      <c r="AWB131" s="11"/>
      <c r="AWC131" s="11"/>
      <c r="AWD131" s="11"/>
      <c r="AWE131" s="11"/>
      <c r="AWF131" s="11"/>
      <c r="AWG131" s="11"/>
      <c r="AWH131" s="11"/>
      <c r="AWI131" s="11"/>
      <c r="AWJ131" s="11"/>
      <c r="AWK131" s="11"/>
      <c r="AWL131" s="11"/>
      <c r="AWM131" s="11"/>
      <c r="AWN131" s="11"/>
      <c r="AWO131" s="11"/>
      <c r="AWP131" s="11"/>
      <c r="AWQ131" s="11"/>
      <c r="AWR131" s="11"/>
      <c r="AWS131" s="11"/>
      <c r="AWT131" s="11"/>
      <c r="AWU131" s="11"/>
      <c r="AWV131" s="11"/>
      <c r="AWW131" s="11"/>
      <c r="AWX131" s="11"/>
      <c r="AWY131" s="11"/>
      <c r="AWZ131" s="11"/>
      <c r="AXA131" s="11"/>
      <c r="AXB131" s="11"/>
      <c r="AXC131" s="11"/>
      <c r="AXD131" s="11"/>
      <c r="AXE131" s="11"/>
      <c r="AXF131" s="11"/>
      <c r="AXG131" s="11"/>
      <c r="AXH131" s="11"/>
      <c r="AXI131" s="11"/>
      <c r="AXJ131" s="11"/>
      <c r="AXK131" s="11"/>
      <c r="AXL131" s="11"/>
      <c r="AXM131" s="11"/>
      <c r="AXN131" s="11"/>
      <c r="AXO131" s="11"/>
      <c r="AXP131" s="11"/>
      <c r="AXQ131" s="11"/>
      <c r="AXR131" s="11"/>
      <c r="AXS131" s="11"/>
      <c r="AXT131" s="11"/>
      <c r="AXU131" s="11"/>
      <c r="AXV131" s="11"/>
      <c r="AXW131" s="11"/>
      <c r="AXX131" s="11"/>
      <c r="AXY131" s="11"/>
      <c r="AXZ131" s="11"/>
      <c r="AYA131" s="11"/>
      <c r="AYB131" s="11"/>
      <c r="AYC131" s="11"/>
      <c r="AYD131" s="11"/>
      <c r="AYE131" s="11"/>
      <c r="AYF131" s="11"/>
      <c r="AYG131" s="11"/>
      <c r="AYH131" s="11"/>
      <c r="AYI131" s="11"/>
      <c r="AYJ131" s="11"/>
      <c r="AYK131" s="11"/>
      <c r="AYL131" s="11"/>
      <c r="AYM131" s="11"/>
      <c r="AYN131" s="11"/>
      <c r="AYO131" s="11"/>
      <c r="AYP131" s="11"/>
      <c r="AYQ131" s="11"/>
      <c r="AYR131" s="11"/>
      <c r="AYS131" s="11"/>
      <c r="AYT131" s="11"/>
      <c r="AYU131" s="11"/>
      <c r="AYV131" s="11"/>
      <c r="AYW131" s="11"/>
      <c r="AYX131" s="11"/>
      <c r="AYY131" s="11"/>
      <c r="AYZ131" s="11"/>
      <c r="AZA131" s="11"/>
      <c r="AZB131" s="11"/>
      <c r="AZC131" s="11"/>
      <c r="AZD131" s="11"/>
      <c r="AZE131" s="11"/>
      <c r="AZF131" s="11"/>
      <c r="AZG131" s="11"/>
      <c r="AZH131" s="11"/>
      <c r="AZI131" s="11"/>
      <c r="AZJ131" s="11"/>
      <c r="AZK131" s="11"/>
      <c r="AZL131" s="11"/>
      <c r="AZM131" s="11"/>
      <c r="AZN131" s="11"/>
      <c r="AZO131" s="11"/>
      <c r="AZP131" s="11"/>
      <c r="AZQ131" s="11"/>
      <c r="AZR131" s="11"/>
      <c r="AZS131" s="11"/>
      <c r="AZT131" s="11"/>
      <c r="AZU131" s="11"/>
      <c r="AZV131" s="11"/>
      <c r="AZW131" s="11"/>
      <c r="AZX131" s="11"/>
      <c r="AZY131" s="11"/>
      <c r="AZZ131" s="11"/>
      <c r="BAA131" s="11"/>
      <c r="BAB131" s="11"/>
      <c r="BAC131" s="11"/>
      <c r="BAD131" s="11"/>
      <c r="BAE131" s="11"/>
      <c r="BAF131" s="11"/>
      <c r="BAG131" s="11"/>
      <c r="BAH131" s="11"/>
      <c r="BAI131" s="11"/>
      <c r="BAJ131" s="11"/>
      <c r="BAK131" s="11"/>
      <c r="BAL131" s="11"/>
      <c r="BAM131" s="11"/>
      <c r="BAN131" s="11"/>
      <c r="BAO131" s="11"/>
      <c r="BAP131" s="11"/>
      <c r="BAQ131" s="11"/>
      <c r="BAR131" s="11"/>
      <c r="BAS131" s="11"/>
      <c r="BAT131" s="11"/>
      <c r="BAU131" s="11"/>
      <c r="BAV131" s="11"/>
      <c r="BAW131" s="11"/>
      <c r="BAX131" s="11"/>
      <c r="BAY131" s="11"/>
      <c r="BAZ131" s="11"/>
      <c r="BBA131" s="11"/>
      <c r="BBB131" s="11"/>
      <c r="BBC131" s="11"/>
      <c r="BBD131" s="11"/>
      <c r="BBE131" s="11"/>
      <c r="BBF131" s="11"/>
      <c r="BBG131" s="11"/>
      <c r="BBH131" s="11"/>
      <c r="BBI131" s="11"/>
      <c r="BBJ131" s="11"/>
      <c r="BBK131" s="11"/>
      <c r="BBL131" s="11"/>
      <c r="BBM131" s="11"/>
      <c r="BBN131" s="11"/>
      <c r="BBO131" s="11"/>
      <c r="BBP131" s="11"/>
      <c r="BBQ131" s="11"/>
      <c r="BBR131" s="11"/>
      <c r="BBS131" s="11"/>
      <c r="BBT131" s="11"/>
      <c r="BBU131" s="11"/>
      <c r="BBV131" s="11"/>
      <c r="BBW131" s="11"/>
      <c r="BBX131" s="11"/>
      <c r="BBY131" s="11"/>
      <c r="BBZ131" s="11"/>
      <c r="BCA131" s="11"/>
      <c r="BCB131" s="11"/>
      <c r="BCC131" s="11"/>
      <c r="BCD131" s="11"/>
      <c r="BCE131" s="11"/>
      <c r="BCF131" s="11"/>
      <c r="BCG131" s="11"/>
      <c r="BCH131" s="11"/>
      <c r="BCI131" s="11"/>
      <c r="BCJ131" s="11"/>
      <c r="BCK131" s="11"/>
      <c r="BCL131" s="11"/>
      <c r="BCM131" s="11"/>
      <c r="BCN131" s="11"/>
      <c r="BCO131" s="11"/>
      <c r="BCP131" s="11"/>
      <c r="BCQ131" s="11"/>
      <c r="BCR131" s="11"/>
      <c r="BCS131" s="11"/>
      <c r="BCT131" s="11"/>
      <c r="BCU131" s="11"/>
      <c r="BCV131" s="11"/>
      <c r="BCW131" s="11"/>
      <c r="BCX131" s="11"/>
      <c r="BCY131" s="11"/>
      <c r="BCZ131" s="11"/>
      <c r="BDA131" s="11"/>
      <c r="BDB131" s="11"/>
      <c r="BDC131" s="11"/>
      <c r="BDD131" s="11"/>
      <c r="BDE131" s="11"/>
      <c r="BDF131" s="11"/>
      <c r="BDG131" s="11"/>
      <c r="BDH131" s="11"/>
      <c r="BDI131" s="11"/>
      <c r="BDJ131" s="11"/>
      <c r="BDK131" s="11"/>
      <c r="BDL131" s="11"/>
      <c r="BDM131" s="11"/>
      <c r="BDN131" s="11"/>
      <c r="BDO131" s="11"/>
      <c r="BDP131" s="11"/>
      <c r="BDQ131" s="11"/>
      <c r="BDR131" s="11"/>
      <c r="BDS131" s="11"/>
      <c r="BDT131" s="11"/>
      <c r="BDU131" s="11"/>
      <c r="BDV131" s="11"/>
      <c r="BDW131" s="11"/>
      <c r="BDX131" s="11"/>
      <c r="BDY131" s="11"/>
      <c r="BDZ131" s="11"/>
      <c r="BEA131" s="11"/>
      <c r="BEB131" s="11"/>
      <c r="BEC131" s="11"/>
      <c r="BED131" s="11"/>
      <c r="BEE131" s="11"/>
      <c r="BEF131" s="11"/>
      <c r="BEG131" s="11"/>
      <c r="BEH131" s="11"/>
      <c r="BEI131" s="11"/>
      <c r="BEJ131" s="11"/>
      <c r="BEK131" s="11"/>
      <c r="BEL131" s="11"/>
      <c r="BEM131" s="11"/>
      <c r="BEN131" s="11"/>
      <c r="BEO131" s="11"/>
      <c r="BEP131" s="11"/>
      <c r="BEQ131" s="11"/>
      <c r="BER131" s="11"/>
      <c r="BES131" s="11"/>
      <c r="BET131" s="11"/>
      <c r="BEU131" s="11"/>
      <c r="BEV131" s="11"/>
      <c r="BEW131" s="11"/>
      <c r="BEX131" s="11"/>
      <c r="BEY131" s="11"/>
      <c r="BEZ131" s="11"/>
      <c r="BFA131" s="11"/>
      <c r="BFB131" s="11"/>
      <c r="BFC131" s="11"/>
      <c r="BFD131" s="11"/>
      <c r="BFE131" s="11"/>
      <c r="BFF131" s="11"/>
      <c r="BFG131" s="11"/>
      <c r="BFH131" s="11"/>
      <c r="BFI131" s="11"/>
      <c r="BFJ131" s="11"/>
      <c r="BFK131" s="11"/>
      <c r="BFL131" s="11"/>
      <c r="BFM131" s="11"/>
      <c r="BFN131" s="11"/>
      <c r="BFO131" s="11"/>
      <c r="BFP131" s="11"/>
      <c r="BFQ131" s="11"/>
      <c r="BFR131" s="11"/>
      <c r="BFS131" s="11"/>
      <c r="BFT131" s="11"/>
      <c r="BFU131" s="11"/>
      <c r="BFV131" s="11"/>
      <c r="BFW131" s="11"/>
      <c r="BFX131" s="11"/>
      <c r="BFY131" s="11"/>
      <c r="BFZ131" s="11"/>
      <c r="BGA131" s="11"/>
      <c r="BGB131" s="11"/>
      <c r="BGC131" s="11"/>
      <c r="BGD131" s="11"/>
      <c r="BGE131" s="11"/>
      <c r="BGF131" s="11"/>
      <c r="BGG131" s="11"/>
      <c r="BGH131" s="11"/>
      <c r="BGI131" s="11"/>
      <c r="BGJ131" s="11"/>
      <c r="BGK131" s="11"/>
      <c r="BGL131" s="11"/>
      <c r="BGM131" s="11"/>
      <c r="BGN131" s="11"/>
      <c r="BGO131" s="11"/>
      <c r="BGP131" s="11"/>
      <c r="BGQ131" s="11"/>
      <c r="BGR131" s="11"/>
      <c r="BGS131" s="11"/>
      <c r="BGT131" s="11"/>
      <c r="BGU131" s="11"/>
      <c r="BGV131" s="11"/>
      <c r="BGW131" s="11"/>
      <c r="BGX131" s="11"/>
      <c r="BGY131" s="11"/>
      <c r="BGZ131" s="11"/>
      <c r="BHA131" s="11"/>
      <c r="BHB131" s="11"/>
      <c r="BHC131" s="11"/>
      <c r="BHD131" s="11"/>
      <c r="BHE131" s="11"/>
      <c r="BHF131" s="11"/>
      <c r="BHG131" s="11"/>
      <c r="BHH131" s="11"/>
      <c r="BHI131" s="11"/>
      <c r="BHJ131" s="11"/>
      <c r="BHK131" s="11"/>
      <c r="BHL131" s="11"/>
      <c r="BHM131" s="11"/>
      <c r="BHN131" s="11"/>
      <c r="BHO131" s="11"/>
      <c r="BHP131" s="11"/>
      <c r="BHQ131" s="11"/>
      <c r="BHR131" s="11"/>
      <c r="BHS131" s="11"/>
      <c r="BHT131" s="11"/>
      <c r="BHU131" s="11"/>
      <c r="BHV131" s="11"/>
      <c r="BHW131" s="11"/>
      <c r="BHX131" s="11"/>
      <c r="BHY131" s="11"/>
      <c r="BHZ131" s="11"/>
      <c r="BIA131" s="11"/>
      <c r="BIB131" s="11"/>
      <c r="BIC131" s="11"/>
      <c r="BID131" s="11"/>
      <c r="BIE131" s="11"/>
      <c r="BIF131" s="11"/>
      <c r="BIG131" s="11"/>
      <c r="BIH131" s="11"/>
      <c r="BII131" s="11"/>
      <c r="BIJ131" s="11"/>
      <c r="BIK131" s="11"/>
      <c r="BIL131" s="11"/>
      <c r="BIM131" s="11"/>
      <c r="BIN131" s="11"/>
      <c r="BIO131" s="11"/>
      <c r="BIP131" s="11"/>
      <c r="BIQ131" s="11"/>
      <c r="BIR131" s="11"/>
      <c r="BIS131" s="11"/>
      <c r="BIT131" s="11"/>
      <c r="BIU131" s="11"/>
      <c r="BIV131" s="11"/>
      <c r="BIW131" s="11"/>
      <c r="BIX131" s="11"/>
      <c r="BIY131" s="11"/>
      <c r="BIZ131" s="11"/>
      <c r="BJA131" s="11"/>
      <c r="BJB131" s="11"/>
      <c r="BJC131" s="11"/>
      <c r="BJD131" s="11"/>
      <c r="BJE131" s="11"/>
      <c r="BJF131" s="11"/>
      <c r="BJG131" s="11"/>
      <c r="BJH131" s="11"/>
      <c r="BJI131" s="11"/>
      <c r="BJJ131" s="11"/>
      <c r="BJK131" s="11"/>
      <c r="BJL131" s="11"/>
      <c r="BJM131" s="11"/>
      <c r="BJN131" s="11"/>
      <c r="BJO131" s="11"/>
      <c r="BJP131" s="11"/>
      <c r="BJQ131" s="11"/>
      <c r="BJR131" s="11"/>
      <c r="BJS131" s="11"/>
      <c r="BJT131" s="11"/>
      <c r="BJU131" s="11"/>
      <c r="BJV131" s="11"/>
      <c r="BJW131" s="11"/>
      <c r="BJX131" s="11"/>
      <c r="BJY131" s="11"/>
      <c r="BJZ131" s="11"/>
      <c r="BKA131" s="11"/>
      <c r="BKB131" s="11"/>
      <c r="BKC131" s="11"/>
      <c r="BKD131" s="11"/>
      <c r="BKE131" s="11"/>
      <c r="BKF131" s="11"/>
      <c r="BKG131" s="11"/>
      <c r="BKH131" s="11"/>
      <c r="BKI131" s="11"/>
      <c r="BKJ131" s="11"/>
      <c r="BKK131" s="11"/>
      <c r="BKL131" s="11"/>
      <c r="BKM131" s="11"/>
      <c r="BKN131" s="11"/>
      <c r="BKO131" s="11"/>
      <c r="BKP131" s="11"/>
      <c r="BKQ131" s="11"/>
      <c r="BKR131" s="11"/>
      <c r="BKS131" s="11"/>
      <c r="BKT131" s="11"/>
      <c r="BKU131" s="11"/>
      <c r="BKV131" s="11"/>
      <c r="BKW131" s="11"/>
      <c r="BKX131" s="11"/>
      <c r="BKY131" s="11"/>
      <c r="BKZ131" s="11"/>
      <c r="BLA131" s="11"/>
      <c r="BLB131" s="11"/>
      <c r="BLC131" s="11"/>
      <c r="BLD131" s="11"/>
      <c r="BLE131" s="11"/>
      <c r="BLF131" s="11"/>
      <c r="BLG131" s="11"/>
      <c r="BLH131" s="11"/>
      <c r="BLI131" s="11"/>
      <c r="BLJ131" s="11"/>
      <c r="BLK131" s="11"/>
      <c r="BLL131" s="11"/>
      <c r="BLM131" s="11"/>
      <c r="BLN131" s="11"/>
      <c r="BLO131" s="11"/>
      <c r="BLP131" s="11"/>
      <c r="BLQ131" s="11"/>
      <c r="BLR131" s="11"/>
      <c r="BLS131" s="11"/>
      <c r="BLT131" s="11"/>
      <c r="BLU131" s="11"/>
      <c r="BLV131" s="11"/>
      <c r="BLW131" s="11"/>
      <c r="BLX131" s="11"/>
      <c r="BLY131" s="11"/>
      <c r="BLZ131" s="11"/>
      <c r="BMA131" s="11"/>
      <c r="BMB131" s="11"/>
      <c r="BMC131" s="11"/>
      <c r="BMD131" s="11"/>
      <c r="BME131" s="11"/>
      <c r="BMF131" s="11"/>
      <c r="BMG131" s="11"/>
      <c r="BMH131" s="11"/>
      <c r="BMI131" s="11"/>
      <c r="BMJ131" s="11"/>
      <c r="BMK131" s="11"/>
      <c r="BML131" s="11"/>
      <c r="BMM131" s="11"/>
      <c r="BMN131" s="11"/>
      <c r="BMO131" s="11"/>
      <c r="BMP131" s="11"/>
      <c r="BMQ131" s="11"/>
      <c r="BMR131" s="11"/>
      <c r="BMS131" s="11"/>
      <c r="BMT131" s="11"/>
      <c r="BMU131" s="11"/>
      <c r="BMV131" s="11"/>
      <c r="BMW131" s="11"/>
      <c r="BMX131" s="11"/>
      <c r="BMY131" s="11"/>
      <c r="BMZ131" s="11"/>
      <c r="BNA131" s="11"/>
      <c r="BNB131" s="11"/>
      <c r="BNC131" s="11"/>
      <c r="BND131" s="11"/>
      <c r="BNE131" s="11"/>
      <c r="BNF131" s="11"/>
      <c r="BNG131" s="11"/>
      <c r="BNH131" s="11"/>
      <c r="BNI131" s="11"/>
      <c r="BNJ131" s="11"/>
      <c r="BNK131" s="11"/>
      <c r="BNL131" s="11"/>
      <c r="BNM131" s="11"/>
      <c r="BNN131" s="11"/>
      <c r="BNO131" s="11"/>
      <c r="BNP131" s="11"/>
      <c r="BNQ131" s="11"/>
      <c r="BNR131" s="11"/>
      <c r="BNS131" s="11"/>
      <c r="BNT131" s="11"/>
      <c r="BNU131" s="11"/>
      <c r="BNV131" s="11"/>
      <c r="BNW131" s="11"/>
      <c r="BNX131" s="11"/>
      <c r="BNY131" s="11"/>
      <c r="BNZ131" s="11"/>
      <c r="BOA131" s="11"/>
      <c r="BOB131" s="11"/>
      <c r="BOC131" s="11"/>
      <c r="BOD131" s="11"/>
      <c r="BOE131" s="11"/>
      <c r="BOF131" s="11"/>
      <c r="BOG131" s="11"/>
      <c r="BOH131" s="11"/>
      <c r="BOI131" s="11"/>
      <c r="BOJ131" s="11"/>
      <c r="BOK131" s="11"/>
      <c r="BOL131" s="11"/>
      <c r="BOM131" s="11"/>
      <c r="BON131" s="11"/>
      <c r="BOO131" s="11"/>
      <c r="BOP131" s="11"/>
      <c r="BOQ131" s="11"/>
      <c r="BOR131" s="11"/>
      <c r="BOS131" s="11"/>
      <c r="BOT131" s="11"/>
      <c r="BOU131" s="11"/>
      <c r="BOV131" s="11"/>
      <c r="BOW131" s="11"/>
      <c r="BOX131" s="11"/>
      <c r="BOY131" s="11"/>
      <c r="BOZ131" s="11"/>
      <c r="BPA131" s="11"/>
      <c r="BPB131" s="11"/>
      <c r="BPC131" s="11"/>
      <c r="BPD131" s="11"/>
      <c r="BPE131" s="11"/>
      <c r="BPF131" s="11"/>
      <c r="BPG131" s="11"/>
      <c r="BPH131" s="11"/>
      <c r="BPI131" s="11"/>
      <c r="BPJ131" s="11"/>
      <c r="BPK131" s="11"/>
      <c r="BPL131" s="11"/>
      <c r="BPM131" s="11"/>
      <c r="BPN131" s="11"/>
      <c r="BPO131" s="11"/>
      <c r="BPP131" s="11"/>
      <c r="BPQ131" s="11"/>
      <c r="BPR131" s="11"/>
      <c r="BPS131" s="11"/>
      <c r="BPT131" s="11"/>
      <c r="BPU131" s="11"/>
      <c r="BPV131" s="11"/>
      <c r="BPW131" s="11"/>
      <c r="BPX131" s="11"/>
      <c r="BPY131" s="11"/>
      <c r="BPZ131" s="11"/>
      <c r="BQA131" s="11"/>
      <c r="BQB131" s="11"/>
      <c r="BQC131" s="11"/>
      <c r="BQD131" s="11"/>
      <c r="BQE131" s="11"/>
      <c r="BQF131" s="11"/>
      <c r="BQG131" s="11"/>
      <c r="BQH131" s="11"/>
      <c r="BQI131" s="11"/>
      <c r="BQJ131" s="11"/>
      <c r="BQK131" s="11"/>
      <c r="BQL131" s="11"/>
      <c r="BQM131" s="11"/>
      <c r="BQN131" s="11"/>
      <c r="BQO131" s="11"/>
      <c r="BQP131" s="11"/>
      <c r="BQQ131" s="11"/>
      <c r="BQR131" s="11"/>
      <c r="BQS131" s="11"/>
      <c r="BQT131" s="11"/>
      <c r="BQU131" s="11"/>
      <c r="BQV131" s="11"/>
      <c r="BQW131" s="11"/>
      <c r="BQX131" s="11"/>
      <c r="BQY131" s="11"/>
      <c r="BQZ131" s="11"/>
      <c r="BRA131" s="11"/>
      <c r="BRB131" s="11"/>
      <c r="BRC131" s="11"/>
      <c r="BRD131" s="11"/>
      <c r="BRE131" s="11"/>
      <c r="BRF131" s="11"/>
      <c r="BRG131" s="11"/>
      <c r="BRH131" s="11"/>
      <c r="BRI131" s="11"/>
      <c r="BRJ131" s="11"/>
      <c r="BRK131" s="11"/>
      <c r="BRL131" s="11"/>
      <c r="BRM131" s="11"/>
      <c r="BRN131" s="11"/>
      <c r="BRO131" s="11"/>
      <c r="BRP131" s="11"/>
      <c r="BRQ131" s="11"/>
      <c r="BRR131" s="11"/>
      <c r="BRS131" s="11"/>
      <c r="BRT131" s="11"/>
      <c r="BRU131" s="11"/>
      <c r="BRV131" s="11"/>
      <c r="BRW131" s="11"/>
      <c r="BRX131" s="11"/>
      <c r="BRY131" s="11"/>
      <c r="BRZ131" s="11"/>
      <c r="BSA131" s="11"/>
      <c r="BSB131" s="11"/>
      <c r="BSC131" s="11"/>
      <c r="BSD131" s="11"/>
      <c r="BSE131" s="11"/>
      <c r="BSF131" s="11"/>
      <c r="BSG131" s="11"/>
      <c r="BSH131" s="11"/>
      <c r="BSI131" s="11"/>
      <c r="BSJ131" s="11"/>
      <c r="BSK131" s="11"/>
      <c r="BSL131" s="11"/>
      <c r="BSM131" s="11"/>
      <c r="BSN131" s="11"/>
      <c r="BSO131" s="11"/>
      <c r="BSP131" s="11"/>
      <c r="BSQ131" s="11"/>
      <c r="BSR131" s="11"/>
      <c r="BSS131" s="11"/>
      <c r="BST131" s="11"/>
      <c r="BSU131" s="11"/>
      <c r="BSV131" s="11"/>
      <c r="BSW131" s="11"/>
      <c r="BSX131" s="11"/>
      <c r="BSY131" s="11"/>
      <c r="BSZ131" s="11"/>
      <c r="BTA131" s="11"/>
      <c r="BTB131" s="11"/>
      <c r="BTC131" s="11"/>
      <c r="BTD131" s="11"/>
      <c r="BTE131" s="11"/>
      <c r="BTF131" s="11"/>
      <c r="BTG131" s="11"/>
      <c r="BTH131" s="11"/>
      <c r="BTI131" s="11"/>
      <c r="BTJ131" s="11"/>
      <c r="BTK131" s="11"/>
      <c r="BTL131" s="11"/>
      <c r="BTM131" s="11"/>
      <c r="BTN131" s="11"/>
      <c r="BTO131" s="11"/>
      <c r="BTP131" s="11"/>
      <c r="BTQ131" s="11"/>
      <c r="BTR131" s="11"/>
      <c r="BTS131" s="11"/>
      <c r="BTT131" s="11"/>
      <c r="BTU131" s="11"/>
      <c r="BTV131" s="11"/>
      <c r="BTW131" s="11"/>
      <c r="BTX131" s="11"/>
      <c r="BTY131" s="11"/>
      <c r="BTZ131" s="11"/>
      <c r="BUA131" s="11"/>
      <c r="BUB131" s="11"/>
      <c r="BUC131" s="11"/>
      <c r="BUD131" s="11"/>
      <c r="BUE131" s="11"/>
      <c r="BUF131" s="11"/>
      <c r="BUG131" s="11"/>
      <c r="BUH131" s="11"/>
      <c r="BUI131" s="11"/>
      <c r="BUJ131" s="11"/>
      <c r="BUK131" s="11"/>
      <c r="BUL131" s="11"/>
      <c r="BUM131" s="11"/>
      <c r="BUN131" s="11"/>
      <c r="BUO131" s="11"/>
      <c r="BUP131" s="11"/>
      <c r="BUQ131" s="11"/>
      <c r="BUR131" s="11"/>
      <c r="BUS131" s="11"/>
      <c r="BUT131" s="11"/>
      <c r="BUU131" s="11"/>
      <c r="BUV131" s="11"/>
      <c r="BUW131" s="11"/>
      <c r="BUX131" s="11"/>
      <c r="BUY131" s="11"/>
      <c r="BUZ131" s="11"/>
      <c r="BVA131" s="11"/>
      <c r="BVB131" s="11"/>
      <c r="BVC131" s="11"/>
      <c r="BVD131" s="11"/>
      <c r="BVE131" s="11"/>
      <c r="BVF131" s="11"/>
      <c r="BVG131" s="11"/>
      <c r="BVH131" s="11"/>
      <c r="BVI131" s="11"/>
      <c r="BVJ131" s="11"/>
      <c r="BVK131" s="11"/>
      <c r="BVL131" s="11"/>
      <c r="BVM131" s="11"/>
      <c r="BVN131" s="11"/>
      <c r="BVO131" s="11"/>
      <c r="BVP131" s="11"/>
      <c r="BVQ131" s="11"/>
      <c r="BVR131" s="11"/>
      <c r="BVS131" s="11"/>
      <c r="BVT131" s="11"/>
      <c r="BVU131" s="11"/>
      <c r="BVV131" s="11"/>
      <c r="BVW131" s="11"/>
      <c r="BVX131" s="11"/>
      <c r="BVY131" s="11"/>
      <c r="BVZ131" s="11"/>
      <c r="BWA131" s="11"/>
      <c r="BWB131" s="11"/>
      <c r="BWC131" s="11"/>
      <c r="BWD131" s="11"/>
      <c r="BWE131" s="11"/>
      <c r="BWF131" s="11"/>
      <c r="BWG131" s="11"/>
      <c r="BWH131" s="11"/>
      <c r="BWI131" s="11"/>
      <c r="BWJ131" s="11"/>
      <c r="BWK131" s="11"/>
      <c r="BWL131" s="11"/>
      <c r="BWM131" s="11"/>
      <c r="BWN131" s="11"/>
      <c r="BWO131" s="11"/>
      <c r="BWP131" s="11"/>
      <c r="BWQ131" s="11"/>
      <c r="BWR131" s="11"/>
      <c r="BWS131" s="11"/>
      <c r="BWT131" s="11"/>
      <c r="BWU131" s="11"/>
      <c r="BWV131" s="11"/>
      <c r="BWW131" s="11"/>
      <c r="BWX131" s="11"/>
      <c r="BWY131" s="11"/>
      <c r="BWZ131" s="11"/>
      <c r="BXA131" s="11"/>
      <c r="BXB131" s="11"/>
      <c r="BXC131" s="11"/>
      <c r="BXD131" s="11"/>
      <c r="BXE131" s="11"/>
      <c r="BXF131" s="11"/>
      <c r="BXG131" s="11"/>
      <c r="BXH131" s="11"/>
      <c r="BXI131" s="11"/>
      <c r="BXJ131" s="11"/>
      <c r="BXK131" s="11"/>
      <c r="BXL131" s="11"/>
      <c r="BXM131" s="11"/>
      <c r="BXN131" s="11"/>
      <c r="BXO131" s="11"/>
      <c r="BXP131" s="11"/>
      <c r="BXQ131" s="11"/>
      <c r="BXR131" s="11"/>
      <c r="BXS131" s="11"/>
      <c r="BXT131" s="11"/>
      <c r="BXU131" s="11"/>
      <c r="BXV131" s="11"/>
      <c r="BXW131" s="11"/>
      <c r="BXX131" s="11"/>
      <c r="BXY131" s="11"/>
      <c r="BXZ131" s="11"/>
      <c r="BYA131" s="11"/>
      <c r="BYB131" s="11"/>
      <c r="BYC131" s="11"/>
      <c r="BYD131" s="11"/>
      <c r="BYE131" s="11"/>
      <c r="BYF131" s="11"/>
      <c r="BYG131" s="11"/>
      <c r="BYH131" s="11"/>
      <c r="BYI131" s="11"/>
      <c r="BYJ131" s="11"/>
      <c r="BYK131" s="11"/>
      <c r="BYL131" s="11"/>
      <c r="BYM131" s="11"/>
      <c r="BYN131" s="11"/>
      <c r="BYO131" s="11"/>
      <c r="BYP131" s="11"/>
      <c r="BYQ131" s="11"/>
      <c r="BYR131" s="11"/>
      <c r="BYS131" s="11"/>
      <c r="BYT131" s="11"/>
      <c r="BYU131" s="11"/>
      <c r="BYV131" s="11"/>
      <c r="BYW131" s="11"/>
      <c r="BYX131" s="11"/>
      <c r="BYY131" s="11"/>
      <c r="BYZ131" s="11"/>
      <c r="BZA131" s="11"/>
      <c r="BZB131" s="11"/>
      <c r="BZC131" s="11"/>
      <c r="BZD131" s="11"/>
      <c r="BZE131" s="11"/>
      <c r="BZF131" s="11"/>
      <c r="BZG131" s="11"/>
      <c r="BZH131" s="11"/>
      <c r="BZI131" s="11"/>
      <c r="BZJ131" s="11"/>
      <c r="BZK131" s="11"/>
      <c r="BZL131" s="11"/>
      <c r="BZM131" s="11"/>
      <c r="BZN131" s="11"/>
      <c r="BZO131" s="11"/>
      <c r="BZP131" s="11"/>
      <c r="BZQ131" s="11"/>
      <c r="BZR131" s="11"/>
      <c r="BZS131" s="11"/>
      <c r="BZT131" s="11"/>
      <c r="BZU131" s="11"/>
      <c r="BZV131" s="11"/>
      <c r="BZW131" s="11"/>
      <c r="BZX131" s="11"/>
      <c r="BZY131" s="11"/>
      <c r="BZZ131" s="11"/>
      <c r="CAA131" s="11"/>
      <c r="CAB131" s="11"/>
      <c r="CAC131" s="11"/>
      <c r="CAD131" s="11"/>
      <c r="CAE131" s="11"/>
      <c r="CAF131" s="11"/>
      <c r="CAG131" s="11"/>
      <c r="CAH131" s="11"/>
      <c r="CAI131" s="11"/>
      <c r="CAJ131" s="11"/>
      <c r="CAK131" s="11"/>
      <c r="CAL131" s="11"/>
      <c r="CAM131" s="11"/>
      <c r="CAN131" s="11"/>
      <c r="CAO131" s="11"/>
      <c r="CAP131" s="11"/>
      <c r="CAQ131" s="11"/>
      <c r="CAR131" s="11"/>
      <c r="CAS131" s="11"/>
      <c r="CAT131" s="11"/>
      <c r="CAU131" s="11"/>
      <c r="CAV131" s="11"/>
      <c r="CAW131" s="11"/>
      <c r="CAX131" s="11"/>
      <c r="CAY131" s="11"/>
      <c r="CAZ131" s="11"/>
      <c r="CBA131" s="11"/>
      <c r="CBB131" s="11"/>
      <c r="CBC131" s="11"/>
      <c r="CBD131" s="11"/>
      <c r="CBE131" s="11"/>
      <c r="CBF131" s="11"/>
      <c r="CBG131" s="11"/>
      <c r="CBH131" s="11"/>
      <c r="CBI131" s="11"/>
      <c r="CBJ131" s="11"/>
      <c r="CBK131" s="11"/>
      <c r="CBL131" s="11"/>
      <c r="CBM131" s="11"/>
      <c r="CBN131" s="11"/>
      <c r="CBO131" s="11"/>
      <c r="CBP131" s="11"/>
      <c r="CBQ131" s="11"/>
      <c r="CBR131" s="11"/>
      <c r="CBS131" s="11"/>
      <c r="CBT131" s="11"/>
      <c r="CBU131" s="11"/>
      <c r="CBV131" s="11"/>
      <c r="CBW131" s="11"/>
      <c r="CBX131" s="11"/>
      <c r="CBY131" s="11"/>
      <c r="CBZ131" s="11"/>
      <c r="CCA131" s="11"/>
      <c r="CCB131" s="11"/>
      <c r="CCC131" s="11"/>
      <c r="CCD131" s="11"/>
      <c r="CCE131" s="11"/>
      <c r="CCF131" s="11"/>
      <c r="CCG131" s="11"/>
      <c r="CCH131" s="11"/>
      <c r="CCI131" s="11"/>
      <c r="CCJ131" s="11"/>
      <c r="CCK131" s="11"/>
      <c r="CCL131" s="11"/>
      <c r="CCM131" s="11"/>
      <c r="CCN131" s="11"/>
      <c r="CCO131" s="11"/>
      <c r="CCP131" s="11"/>
      <c r="CCQ131" s="11"/>
      <c r="CCR131" s="11"/>
      <c r="CCS131" s="11"/>
      <c r="CCT131" s="11"/>
      <c r="CCU131" s="11"/>
      <c r="CCV131" s="11"/>
      <c r="CCW131" s="11"/>
      <c r="CCX131" s="11"/>
      <c r="CCY131" s="11"/>
      <c r="CCZ131" s="11"/>
      <c r="CDA131" s="11"/>
      <c r="CDB131" s="11"/>
      <c r="CDC131" s="11"/>
      <c r="CDD131" s="11"/>
      <c r="CDE131" s="11"/>
      <c r="CDF131" s="11"/>
      <c r="CDG131" s="11"/>
      <c r="CDH131" s="11"/>
      <c r="CDI131" s="11"/>
      <c r="CDJ131" s="11"/>
      <c r="CDK131" s="11"/>
      <c r="CDL131" s="11"/>
      <c r="CDM131" s="11"/>
      <c r="CDN131" s="11"/>
      <c r="CDO131" s="11"/>
      <c r="CDP131" s="11"/>
      <c r="CDQ131" s="11"/>
      <c r="CDR131" s="11"/>
      <c r="CDS131" s="11"/>
      <c r="CDT131" s="11"/>
      <c r="CDU131" s="11"/>
      <c r="CDV131" s="11"/>
      <c r="CDW131" s="11"/>
      <c r="CDX131" s="11"/>
      <c r="CDY131" s="11"/>
      <c r="CDZ131" s="11"/>
      <c r="CEA131" s="11"/>
      <c r="CEB131" s="11"/>
      <c r="CEC131" s="11"/>
      <c r="CED131" s="11"/>
      <c r="CEE131" s="11"/>
      <c r="CEF131" s="11"/>
      <c r="CEG131" s="11"/>
      <c r="CEH131" s="11"/>
      <c r="CEI131" s="11"/>
      <c r="CEJ131" s="11"/>
      <c r="CEK131" s="11"/>
      <c r="CEL131" s="11"/>
      <c r="CEM131" s="11"/>
      <c r="CEN131" s="11"/>
      <c r="CEO131" s="11"/>
      <c r="CEP131" s="11"/>
      <c r="CEQ131" s="11"/>
      <c r="CER131" s="11"/>
      <c r="CES131" s="11"/>
      <c r="CET131" s="11"/>
      <c r="CEU131" s="11"/>
      <c r="CEV131" s="11"/>
      <c r="CEW131" s="11"/>
      <c r="CEX131" s="11"/>
      <c r="CEY131" s="11"/>
      <c r="CEZ131" s="11"/>
      <c r="CFA131" s="11"/>
      <c r="CFB131" s="11"/>
      <c r="CFC131" s="11"/>
      <c r="CFD131" s="11"/>
      <c r="CFE131" s="11"/>
      <c r="CFF131" s="11"/>
      <c r="CFG131" s="11"/>
      <c r="CFH131" s="11"/>
      <c r="CFI131" s="11"/>
      <c r="CFJ131" s="11"/>
      <c r="CFK131" s="11"/>
      <c r="CFL131" s="11"/>
      <c r="CFM131" s="11"/>
      <c r="CFN131" s="11"/>
      <c r="CFO131" s="11"/>
      <c r="CFP131" s="11"/>
      <c r="CFQ131" s="11"/>
      <c r="CFR131" s="11"/>
      <c r="CFS131" s="11"/>
      <c r="CFT131" s="11"/>
      <c r="CFU131" s="11"/>
      <c r="CFV131" s="11"/>
      <c r="CFW131" s="11"/>
      <c r="CFX131" s="11"/>
      <c r="CFY131" s="11"/>
      <c r="CFZ131" s="11"/>
      <c r="CGA131" s="11"/>
      <c r="CGB131" s="11"/>
      <c r="CGC131" s="11"/>
      <c r="CGD131" s="11"/>
      <c r="CGE131" s="11"/>
      <c r="CGF131" s="11"/>
      <c r="CGG131" s="11"/>
      <c r="CGH131" s="11"/>
      <c r="CGI131" s="11"/>
      <c r="CGJ131" s="11"/>
      <c r="CGK131" s="11"/>
      <c r="CGL131" s="11"/>
      <c r="CGM131" s="11"/>
      <c r="CGN131" s="11"/>
      <c r="CGO131" s="11"/>
      <c r="CGP131" s="11"/>
      <c r="CGQ131" s="11"/>
      <c r="CGR131" s="11"/>
      <c r="CGS131" s="11"/>
      <c r="CGT131" s="11"/>
      <c r="CGU131" s="11"/>
      <c r="CGV131" s="11"/>
      <c r="CGW131" s="11"/>
      <c r="CGX131" s="11"/>
      <c r="CGY131" s="11"/>
      <c r="CGZ131" s="11"/>
      <c r="CHA131" s="11"/>
      <c r="CHB131" s="11"/>
      <c r="CHC131" s="11"/>
      <c r="CHD131" s="11"/>
      <c r="CHE131" s="11"/>
      <c r="CHF131" s="11"/>
      <c r="CHG131" s="11"/>
      <c r="CHH131" s="11"/>
      <c r="CHI131" s="11"/>
      <c r="CHJ131" s="11"/>
      <c r="CHK131" s="11"/>
      <c r="CHL131" s="11"/>
      <c r="CHM131" s="11"/>
      <c r="CHN131" s="11"/>
      <c r="CHO131" s="11"/>
      <c r="CHP131" s="11"/>
      <c r="CHQ131" s="11"/>
      <c r="CHR131" s="11"/>
      <c r="CHS131" s="11"/>
      <c r="CHT131" s="11"/>
      <c r="CHU131" s="11"/>
      <c r="CHV131" s="11"/>
      <c r="CHW131" s="11"/>
      <c r="CHX131" s="11"/>
      <c r="CHY131" s="11"/>
      <c r="CHZ131" s="11"/>
      <c r="CIA131" s="11"/>
      <c r="CIB131" s="11"/>
      <c r="CIC131" s="11"/>
      <c r="CID131" s="11"/>
      <c r="CIE131" s="11"/>
      <c r="CIF131" s="11"/>
      <c r="CIG131" s="11"/>
      <c r="CIH131" s="11"/>
      <c r="CII131" s="11"/>
      <c r="CIJ131" s="11"/>
      <c r="CIK131" s="11"/>
      <c r="CIL131" s="11"/>
      <c r="CIM131" s="11"/>
      <c r="CIN131" s="11"/>
      <c r="CIO131" s="11"/>
      <c r="CIP131" s="11"/>
      <c r="CIQ131" s="11"/>
      <c r="CIR131" s="11"/>
      <c r="CIS131" s="11"/>
      <c r="CIT131" s="11"/>
      <c r="CIU131" s="11"/>
      <c r="CIV131" s="11"/>
      <c r="CIW131" s="11"/>
      <c r="CIX131" s="11"/>
      <c r="CIY131" s="11"/>
      <c r="CIZ131" s="11"/>
      <c r="CJA131" s="11"/>
      <c r="CJB131" s="11"/>
      <c r="CJC131" s="11"/>
      <c r="CJD131" s="11"/>
      <c r="CJE131" s="11"/>
      <c r="CJF131" s="11"/>
      <c r="CJG131" s="11"/>
      <c r="CJH131" s="11"/>
      <c r="CJI131" s="11"/>
      <c r="CJJ131" s="11"/>
      <c r="CJK131" s="11"/>
      <c r="CJL131" s="11"/>
      <c r="CJM131" s="11"/>
      <c r="CJN131" s="11"/>
      <c r="CJO131" s="11"/>
      <c r="CJP131" s="11"/>
      <c r="CJQ131" s="11"/>
      <c r="CJR131" s="11"/>
      <c r="CJS131" s="11"/>
      <c r="CJT131" s="11"/>
      <c r="CJU131" s="11"/>
      <c r="CJV131" s="11"/>
      <c r="CJW131" s="11"/>
      <c r="CJX131" s="11"/>
      <c r="CJY131" s="11"/>
      <c r="CJZ131" s="11"/>
      <c r="CKA131" s="11"/>
      <c r="CKB131" s="11"/>
      <c r="CKC131" s="11"/>
      <c r="CKD131" s="11"/>
      <c r="CKE131" s="11"/>
      <c r="CKF131" s="11"/>
      <c r="CKG131" s="11"/>
      <c r="CKH131" s="11"/>
      <c r="CKI131" s="11"/>
      <c r="CKJ131" s="11"/>
      <c r="CKK131" s="11"/>
      <c r="CKL131" s="11"/>
      <c r="CKM131" s="11"/>
      <c r="CKN131" s="11"/>
      <c r="CKO131" s="11"/>
      <c r="CKP131" s="11"/>
      <c r="CKQ131" s="11"/>
      <c r="CKR131" s="11"/>
      <c r="CKS131" s="11"/>
      <c r="CKT131" s="11"/>
      <c r="CKU131" s="11"/>
      <c r="CKV131" s="11"/>
      <c r="CKW131" s="11"/>
      <c r="CKX131" s="11"/>
      <c r="CKY131" s="11"/>
      <c r="CKZ131" s="11"/>
      <c r="CLA131" s="11"/>
      <c r="CLB131" s="11"/>
      <c r="CLC131" s="11"/>
      <c r="CLD131" s="11"/>
      <c r="CLE131" s="11"/>
      <c r="CLF131" s="11"/>
      <c r="CLG131" s="11"/>
      <c r="CLH131" s="11"/>
      <c r="CLI131" s="11"/>
      <c r="CLJ131" s="11"/>
      <c r="CLK131" s="11"/>
      <c r="CLL131" s="11"/>
      <c r="CLM131" s="11"/>
      <c r="CLN131" s="11"/>
      <c r="CLO131" s="11"/>
      <c r="CLP131" s="11"/>
      <c r="CLQ131" s="11"/>
      <c r="CLR131" s="11"/>
      <c r="CLS131" s="11"/>
      <c r="CLT131" s="11"/>
      <c r="CLU131" s="11"/>
      <c r="CLV131" s="11"/>
      <c r="CLW131" s="11"/>
      <c r="CLX131" s="11"/>
      <c r="CLY131" s="11"/>
      <c r="CLZ131" s="11"/>
      <c r="CMA131" s="11"/>
      <c r="CMB131" s="11"/>
      <c r="CMC131" s="11"/>
      <c r="CMD131" s="11"/>
      <c r="CME131" s="11"/>
      <c r="CMF131" s="11"/>
      <c r="CMG131" s="11"/>
      <c r="CMH131" s="11"/>
      <c r="CMI131" s="11"/>
      <c r="CMJ131" s="11"/>
      <c r="CMK131" s="11"/>
      <c r="CML131" s="11"/>
      <c r="CMM131" s="11"/>
      <c r="CMN131" s="11"/>
      <c r="CMO131" s="11"/>
      <c r="CMP131" s="11"/>
      <c r="CMQ131" s="11"/>
      <c r="CMR131" s="11"/>
      <c r="CMS131" s="11"/>
      <c r="CMT131" s="11"/>
      <c r="CMU131" s="11"/>
      <c r="CMV131" s="11"/>
      <c r="CMW131" s="11"/>
      <c r="CMX131" s="11"/>
      <c r="CMY131" s="11"/>
      <c r="CMZ131" s="11"/>
      <c r="CNA131" s="11"/>
      <c r="CNB131" s="11"/>
      <c r="CNC131" s="11"/>
      <c r="CND131" s="11"/>
      <c r="CNE131" s="11"/>
      <c r="CNF131" s="11"/>
      <c r="CNG131" s="11"/>
      <c r="CNH131" s="11"/>
      <c r="CNI131" s="11"/>
      <c r="CNJ131" s="11"/>
      <c r="CNK131" s="11"/>
      <c r="CNL131" s="11"/>
      <c r="CNM131" s="11"/>
      <c r="CNN131" s="11"/>
      <c r="CNO131" s="11"/>
      <c r="CNP131" s="11"/>
      <c r="CNQ131" s="11"/>
      <c r="CNR131" s="11"/>
      <c r="CNS131" s="11"/>
      <c r="CNT131" s="11"/>
      <c r="CNU131" s="11"/>
      <c r="CNV131" s="11"/>
      <c r="CNW131" s="11"/>
      <c r="CNX131" s="11"/>
      <c r="CNY131" s="11"/>
      <c r="CNZ131" s="11"/>
      <c r="COA131" s="11"/>
      <c r="COB131" s="11"/>
      <c r="COC131" s="11"/>
      <c r="COD131" s="11"/>
      <c r="COE131" s="11"/>
      <c r="COF131" s="11"/>
      <c r="COG131" s="11"/>
      <c r="COH131" s="11"/>
      <c r="COI131" s="11"/>
      <c r="COJ131" s="11"/>
      <c r="COK131" s="11"/>
      <c r="COL131" s="11"/>
      <c r="COM131" s="11"/>
      <c r="CON131" s="11"/>
      <c r="COO131" s="11"/>
      <c r="COP131" s="11"/>
      <c r="COQ131" s="11"/>
      <c r="COR131" s="11"/>
      <c r="COS131" s="11"/>
      <c r="COT131" s="11"/>
      <c r="COU131" s="11"/>
      <c r="COV131" s="11"/>
      <c r="COW131" s="11"/>
      <c r="COX131" s="11"/>
      <c r="COY131" s="11"/>
      <c r="COZ131" s="11"/>
      <c r="CPA131" s="11"/>
      <c r="CPB131" s="11"/>
      <c r="CPC131" s="11"/>
      <c r="CPD131" s="11"/>
      <c r="CPE131" s="11"/>
      <c r="CPF131" s="11"/>
      <c r="CPG131" s="11"/>
      <c r="CPH131" s="11"/>
      <c r="CPI131" s="11"/>
      <c r="CPJ131" s="11"/>
      <c r="CPK131" s="11"/>
      <c r="CPL131" s="11"/>
      <c r="CPM131" s="11"/>
      <c r="CPN131" s="11"/>
      <c r="CPO131" s="11"/>
      <c r="CPP131" s="11"/>
      <c r="CPQ131" s="11"/>
      <c r="CPR131" s="11"/>
      <c r="CPS131" s="11"/>
      <c r="CPT131" s="11"/>
      <c r="CPU131" s="11"/>
      <c r="CPV131" s="11"/>
      <c r="CPW131" s="11"/>
      <c r="CPX131" s="11"/>
      <c r="CPY131" s="11"/>
      <c r="CPZ131" s="11"/>
      <c r="CQA131" s="11"/>
      <c r="CQB131" s="11"/>
      <c r="CQC131" s="11"/>
      <c r="CQD131" s="11"/>
      <c r="CQE131" s="11"/>
      <c r="CQF131" s="11"/>
      <c r="CQG131" s="11"/>
      <c r="CQH131" s="11"/>
      <c r="CQI131" s="11"/>
      <c r="CQJ131" s="11"/>
      <c r="CQK131" s="11"/>
      <c r="CQL131" s="11"/>
      <c r="CQM131" s="11"/>
      <c r="CQN131" s="11"/>
      <c r="CQO131" s="11"/>
      <c r="CQP131" s="11"/>
      <c r="CQQ131" s="11"/>
      <c r="CQR131" s="11"/>
      <c r="CQS131" s="11"/>
      <c r="CQT131" s="11"/>
      <c r="CQU131" s="11"/>
      <c r="CQV131" s="11"/>
      <c r="CQW131" s="11"/>
      <c r="CQX131" s="11"/>
      <c r="CQY131" s="11"/>
      <c r="CQZ131" s="11"/>
      <c r="CRA131" s="11"/>
      <c r="CRB131" s="11"/>
      <c r="CRC131" s="11"/>
      <c r="CRD131" s="11"/>
      <c r="CRE131" s="11"/>
      <c r="CRF131" s="11"/>
      <c r="CRG131" s="11"/>
      <c r="CRH131" s="11"/>
      <c r="CRI131" s="11"/>
      <c r="CRJ131" s="11"/>
      <c r="CRK131" s="11"/>
      <c r="CRL131" s="11"/>
      <c r="CRM131" s="11"/>
      <c r="CRN131" s="11"/>
      <c r="CRO131" s="11"/>
      <c r="CRP131" s="11"/>
      <c r="CRQ131" s="11"/>
      <c r="CRR131" s="11"/>
      <c r="CRS131" s="11"/>
      <c r="CRT131" s="11"/>
      <c r="CRU131" s="11"/>
      <c r="CRV131" s="11"/>
      <c r="CRW131" s="11"/>
      <c r="CRX131" s="11"/>
      <c r="CRY131" s="11"/>
      <c r="CRZ131" s="11"/>
      <c r="CSA131" s="11"/>
      <c r="CSB131" s="11"/>
      <c r="CSC131" s="11"/>
      <c r="CSD131" s="11"/>
      <c r="CSE131" s="11"/>
      <c r="CSF131" s="11"/>
      <c r="CSG131" s="11"/>
      <c r="CSH131" s="11"/>
      <c r="CSI131" s="11"/>
      <c r="CSJ131" s="11"/>
      <c r="CSK131" s="11"/>
      <c r="CSL131" s="11"/>
      <c r="CSM131" s="11"/>
      <c r="CSN131" s="11"/>
      <c r="CSO131" s="11"/>
      <c r="CSP131" s="11"/>
      <c r="CSQ131" s="11"/>
      <c r="CSR131" s="11"/>
      <c r="CSS131" s="11"/>
      <c r="CST131" s="11"/>
      <c r="CSU131" s="11"/>
      <c r="CSV131" s="11"/>
      <c r="CSW131" s="11"/>
      <c r="CSX131" s="11"/>
      <c r="CSY131" s="11"/>
      <c r="CSZ131" s="11"/>
      <c r="CTA131" s="11"/>
      <c r="CTB131" s="11"/>
      <c r="CTC131" s="11"/>
      <c r="CTD131" s="11"/>
      <c r="CTE131" s="11"/>
      <c r="CTF131" s="11"/>
      <c r="CTG131" s="11"/>
      <c r="CTH131" s="11"/>
      <c r="CTI131" s="11"/>
      <c r="CTJ131" s="11"/>
      <c r="CTK131" s="11"/>
      <c r="CTL131" s="11"/>
      <c r="CTM131" s="11"/>
      <c r="CTN131" s="11"/>
      <c r="CTO131" s="11"/>
      <c r="CTP131" s="11"/>
      <c r="CTQ131" s="11"/>
      <c r="CTR131" s="11"/>
      <c r="CTS131" s="11"/>
      <c r="CTT131" s="11"/>
      <c r="CTU131" s="11"/>
      <c r="CTV131" s="11"/>
      <c r="CTW131" s="11"/>
      <c r="CTX131" s="11"/>
      <c r="CTY131" s="11"/>
      <c r="CTZ131" s="11"/>
      <c r="CUA131" s="11"/>
      <c r="CUB131" s="11"/>
      <c r="CUC131" s="11"/>
      <c r="CUD131" s="11"/>
      <c r="CUE131" s="11"/>
      <c r="CUF131" s="11"/>
      <c r="CUG131" s="11"/>
      <c r="CUH131" s="11"/>
      <c r="CUI131" s="11"/>
      <c r="CUJ131" s="11"/>
      <c r="CUK131" s="11"/>
      <c r="CUL131" s="11"/>
      <c r="CUM131" s="11"/>
      <c r="CUN131" s="11"/>
      <c r="CUO131" s="11"/>
      <c r="CUP131" s="11"/>
      <c r="CUQ131" s="11"/>
      <c r="CUR131" s="11"/>
      <c r="CUS131" s="11"/>
      <c r="CUT131" s="11"/>
      <c r="CUU131" s="11"/>
      <c r="CUV131" s="11"/>
      <c r="CUW131" s="11"/>
      <c r="CUX131" s="11"/>
      <c r="CUY131" s="11"/>
      <c r="CUZ131" s="11"/>
      <c r="CVA131" s="11"/>
      <c r="CVB131" s="11"/>
      <c r="CVC131" s="11"/>
      <c r="CVD131" s="11"/>
      <c r="CVE131" s="11"/>
      <c r="CVF131" s="11"/>
      <c r="CVG131" s="11"/>
      <c r="CVH131" s="11"/>
      <c r="CVI131" s="11"/>
      <c r="CVJ131" s="11"/>
      <c r="CVK131" s="11"/>
      <c r="CVL131" s="11"/>
      <c r="CVM131" s="11"/>
      <c r="CVN131" s="11"/>
      <c r="CVO131" s="11"/>
      <c r="CVP131" s="11"/>
      <c r="CVQ131" s="11"/>
      <c r="CVR131" s="11"/>
      <c r="CVS131" s="11"/>
      <c r="CVT131" s="11"/>
      <c r="CVU131" s="11"/>
      <c r="CVV131" s="11"/>
      <c r="CVW131" s="11"/>
      <c r="CVX131" s="11"/>
      <c r="CVY131" s="11"/>
      <c r="CVZ131" s="11"/>
      <c r="CWA131" s="11"/>
      <c r="CWB131" s="11"/>
      <c r="CWC131" s="11"/>
      <c r="CWD131" s="11"/>
      <c r="CWE131" s="11"/>
      <c r="CWF131" s="11"/>
      <c r="CWG131" s="11"/>
      <c r="CWH131" s="11"/>
      <c r="CWI131" s="11"/>
      <c r="CWJ131" s="11"/>
      <c r="CWK131" s="11"/>
      <c r="CWL131" s="11"/>
      <c r="CWM131" s="11"/>
      <c r="CWN131" s="11"/>
      <c r="CWO131" s="11"/>
      <c r="CWP131" s="11"/>
      <c r="CWQ131" s="11"/>
      <c r="CWR131" s="11"/>
      <c r="CWS131" s="11"/>
      <c r="CWT131" s="11"/>
      <c r="CWU131" s="11"/>
      <c r="CWV131" s="11"/>
      <c r="CWW131" s="11"/>
      <c r="CWX131" s="11"/>
      <c r="CWY131" s="11"/>
      <c r="CWZ131" s="11"/>
      <c r="CXA131" s="11"/>
      <c r="CXB131" s="11"/>
      <c r="CXC131" s="11"/>
      <c r="CXD131" s="11"/>
      <c r="CXE131" s="11"/>
      <c r="CXF131" s="11"/>
      <c r="CXG131" s="11"/>
      <c r="CXH131" s="11"/>
      <c r="CXI131" s="11"/>
      <c r="CXJ131" s="11"/>
      <c r="CXK131" s="11"/>
      <c r="CXL131" s="11"/>
      <c r="CXM131" s="11"/>
      <c r="CXN131" s="11"/>
      <c r="CXO131" s="11"/>
      <c r="CXP131" s="11"/>
      <c r="CXQ131" s="11"/>
      <c r="CXR131" s="11"/>
      <c r="CXS131" s="11"/>
      <c r="CXT131" s="11"/>
      <c r="CXU131" s="11"/>
      <c r="CXV131" s="11"/>
      <c r="CXW131" s="11"/>
      <c r="CXX131" s="11"/>
      <c r="CXY131" s="11"/>
      <c r="CXZ131" s="11"/>
      <c r="CYA131" s="11"/>
      <c r="CYB131" s="11"/>
      <c r="CYC131" s="11"/>
      <c r="CYD131" s="11"/>
      <c r="CYE131" s="11"/>
      <c r="CYF131" s="11"/>
      <c r="CYG131" s="11"/>
      <c r="CYH131" s="11"/>
      <c r="CYI131" s="11"/>
      <c r="CYJ131" s="11"/>
      <c r="CYK131" s="11"/>
      <c r="CYL131" s="11"/>
      <c r="CYM131" s="11"/>
      <c r="CYN131" s="11"/>
      <c r="CYO131" s="11"/>
      <c r="CYP131" s="11"/>
      <c r="CYQ131" s="11"/>
      <c r="CYR131" s="11"/>
      <c r="CYS131" s="11"/>
      <c r="CYT131" s="11"/>
      <c r="CYU131" s="11"/>
      <c r="CYV131" s="11"/>
      <c r="CYW131" s="11"/>
      <c r="CYX131" s="11"/>
      <c r="CYY131" s="11"/>
      <c r="CYZ131" s="11"/>
      <c r="CZA131" s="11"/>
      <c r="CZB131" s="11"/>
      <c r="CZC131" s="11"/>
      <c r="CZD131" s="11"/>
      <c r="CZE131" s="11"/>
      <c r="CZF131" s="11"/>
      <c r="CZG131" s="11"/>
      <c r="CZH131" s="11"/>
      <c r="CZI131" s="11"/>
      <c r="CZJ131" s="11"/>
      <c r="CZK131" s="11"/>
      <c r="CZL131" s="11"/>
      <c r="CZM131" s="11"/>
      <c r="CZN131" s="11"/>
      <c r="CZO131" s="11"/>
      <c r="CZP131" s="11"/>
      <c r="CZQ131" s="11"/>
      <c r="CZR131" s="11"/>
      <c r="CZS131" s="11"/>
      <c r="CZT131" s="11"/>
      <c r="CZU131" s="11"/>
      <c r="CZV131" s="11"/>
      <c r="CZW131" s="11"/>
      <c r="CZX131" s="11"/>
      <c r="CZY131" s="11"/>
      <c r="CZZ131" s="11"/>
      <c r="DAA131" s="11"/>
      <c r="DAB131" s="11"/>
      <c r="DAC131" s="11"/>
      <c r="DAD131" s="11"/>
      <c r="DAE131" s="11"/>
      <c r="DAF131" s="11"/>
      <c r="DAG131" s="11"/>
      <c r="DAH131" s="11"/>
      <c r="DAI131" s="11"/>
      <c r="DAJ131" s="11"/>
      <c r="DAK131" s="11"/>
      <c r="DAL131" s="11"/>
      <c r="DAM131" s="11"/>
      <c r="DAN131" s="11"/>
      <c r="DAO131" s="11"/>
      <c r="DAP131" s="11"/>
      <c r="DAQ131" s="11"/>
      <c r="DAR131" s="11"/>
      <c r="DAS131" s="11"/>
      <c r="DAT131" s="11"/>
      <c r="DAU131" s="11"/>
      <c r="DAV131" s="11"/>
      <c r="DAW131" s="11"/>
      <c r="DAX131" s="11"/>
      <c r="DAY131" s="11"/>
      <c r="DAZ131" s="11"/>
      <c r="DBA131" s="11"/>
      <c r="DBB131" s="11"/>
      <c r="DBC131" s="11"/>
      <c r="DBD131" s="11"/>
      <c r="DBE131" s="11"/>
      <c r="DBF131" s="11"/>
      <c r="DBG131" s="11"/>
      <c r="DBH131" s="11"/>
      <c r="DBI131" s="11"/>
      <c r="DBJ131" s="11"/>
      <c r="DBK131" s="11"/>
      <c r="DBL131" s="11"/>
      <c r="DBM131" s="11"/>
      <c r="DBN131" s="11"/>
      <c r="DBO131" s="11"/>
      <c r="DBP131" s="11"/>
      <c r="DBQ131" s="11"/>
      <c r="DBR131" s="11"/>
      <c r="DBS131" s="11"/>
      <c r="DBT131" s="11"/>
      <c r="DBU131" s="11"/>
      <c r="DBV131" s="11"/>
      <c r="DBW131" s="11"/>
      <c r="DBX131" s="11"/>
      <c r="DBY131" s="11"/>
      <c r="DBZ131" s="11"/>
      <c r="DCA131" s="11"/>
      <c r="DCB131" s="11"/>
      <c r="DCC131" s="11"/>
      <c r="DCD131" s="11"/>
      <c r="DCE131" s="11"/>
      <c r="DCF131" s="11"/>
      <c r="DCG131" s="11"/>
      <c r="DCH131" s="11"/>
      <c r="DCI131" s="11"/>
      <c r="DCJ131" s="11"/>
      <c r="DCK131" s="11"/>
      <c r="DCL131" s="11"/>
      <c r="DCM131" s="11"/>
      <c r="DCN131" s="11"/>
      <c r="DCO131" s="11"/>
      <c r="DCP131" s="11"/>
      <c r="DCQ131" s="11"/>
      <c r="DCR131" s="11"/>
      <c r="DCS131" s="11"/>
      <c r="DCT131" s="11"/>
      <c r="DCU131" s="11"/>
      <c r="DCV131" s="11"/>
      <c r="DCW131" s="11"/>
      <c r="DCX131" s="11"/>
      <c r="DCY131" s="11"/>
      <c r="DCZ131" s="11"/>
      <c r="DDA131" s="11"/>
      <c r="DDB131" s="11"/>
      <c r="DDC131" s="11"/>
      <c r="DDD131" s="11"/>
      <c r="DDE131" s="11"/>
      <c r="DDF131" s="11"/>
      <c r="DDG131" s="11"/>
      <c r="DDH131" s="11"/>
      <c r="DDI131" s="11"/>
      <c r="DDJ131" s="11"/>
      <c r="DDK131" s="11"/>
      <c r="DDL131" s="11"/>
      <c r="DDM131" s="11"/>
      <c r="DDN131" s="11"/>
      <c r="DDO131" s="11"/>
      <c r="DDP131" s="11"/>
      <c r="DDQ131" s="11"/>
      <c r="DDR131" s="11"/>
      <c r="DDS131" s="11"/>
      <c r="DDT131" s="11"/>
      <c r="DDU131" s="11"/>
      <c r="DDV131" s="11"/>
      <c r="DDW131" s="11"/>
      <c r="DDX131" s="11"/>
      <c r="DDY131" s="11"/>
      <c r="DDZ131" s="11"/>
      <c r="DEA131" s="11"/>
      <c r="DEB131" s="11"/>
      <c r="DEC131" s="11"/>
      <c r="DED131" s="11"/>
      <c r="DEE131" s="11"/>
      <c r="DEF131" s="11"/>
      <c r="DEG131" s="11"/>
      <c r="DEH131" s="11"/>
      <c r="DEI131" s="11"/>
      <c r="DEJ131" s="11"/>
      <c r="DEK131" s="11"/>
      <c r="DEL131" s="11"/>
      <c r="DEM131" s="11"/>
      <c r="DEN131" s="11"/>
      <c r="DEO131" s="11"/>
      <c r="DEP131" s="11"/>
      <c r="DEQ131" s="11"/>
      <c r="DER131" s="11"/>
      <c r="DES131" s="11"/>
      <c r="DET131" s="11"/>
      <c r="DEU131" s="11"/>
      <c r="DEV131" s="11"/>
      <c r="DEW131" s="11"/>
      <c r="DEX131" s="11"/>
      <c r="DEY131" s="11"/>
      <c r="DEZ131" s="11"/>
      <c r="DFA131" s="11"/>
      <c r="DFB131" s="11"/>
      <c r="DFC131" s="11"/>
      <c r="DFD131" s="11"/>
      <c r="DFE131" s="11"/>
      <c r="DFF131" s="11"/>
      <c r="DFG131" s="11"/>
      <c r="DFH131" s="11"/>
      <c r="DFI131" s="11"/>
      <c r="DFJ131" s="11"/>
      <c r="DFK131" s="11"/>
      <c r="DFL131" s="11"/>
      <c r="DFM131" s="11"/>
      <c r="DFN131" s="11"/>
      <c r="DFO131" s="11"/>
      <c r="DFP131" s="11"/>
      <c r="DFQ131" s="11"/>
      <c r="DFR131" s="11"/>
      <c r="DFS131" s="11"/>
      <c r="DFT131" s="11"/>
      <c r="DFU131" s="11"/>
      <c r="DFV131" s="11"/>
      <c r="DFW131" s="11"/>
      <c r="DFX131" s="11"/>
      <c r="DFY131" s="11"/>
      <c r="DFZ131" s="11"/>
      <c r="DGA131" s="11"/>
      <c r="DGB131" s="11"/>
      <c r="DGC131" s="11"/>
      <c r="DGD131" s="11"/>
      <c r="DGE131" s="11"/>
      <c r="DGF131" s="11"/>
      <c r="DGG131" s="11"/>
      <c r="DGH131" s="11"/>
      <c r="DGI131" s="11"/>
      <c r="DGJ131" s="11"/>
      <c r="DGK131" s="11"/>
      <c r="DGL131" s="11"/>
      <c r="DGM131" s="11"/>
      <c r="DGN131" s="11"/>
      <c r="DGO131" s="11"/>
      <c r="DGP131" s="11"/>
      <c r="DGQ131" s="11"/>
      <c r="DGR131" s="11"/>
      <c r="DGS131" s="11"/>
      <c r="DGT131" s="11"/>
      <c r="DGU131" s="11"/>
      <c r="DGV131" s="11"/>
      <c r="DGW131" s="11"/>
      <c r="DGX131" s="11"/>
      <c r="DGY131" s="11"/>
      <c r="DGZ131" s="11"/>
      <c r="DHA131" s="11"/>
      <c r="DHB131" s="11"/>
      <c r="DHC131" s="11"/>
      <c r="DHD131" s="11"/>
      <c r="DHE131" s="11"/>
      <c r="DHF131" s="11"/>
      <c r="DHG131" s="11"/>
      <c r="DHH131" s="11"/>
      <c r="DHI131" s="11"/>
      <c r="DHJ131" s="11"/>
      <c r="DHK131" s="11"/>
      <c r="DHL131" s="11"/>
      <c r="DHM131" s="11"/>
      <c r="DHN131" s="11"/>
      <c r="DHO131" s="11"/>
      <c r="DHP131" s="11"/>
      <c r="DHQ131" s="11"/>
      <c r="DHR131" s="11"/>
      <c r="DHS131" s="11"/>
      <c r="DHT131" s="11"/>
      <c r="DHU131" s="11"/>
      <c r="DHV131" s="11"/>
      <c r="DHW131" s="11"/>
      <c r="DHX131" s="11"/>
      <c r="DHY131" s="11"/>
      <c r="DHZ131" s="11"/>
      <c r="DIA131" s="11"/>
      <c r="DIB131" s="11"/>
      <c r="DIC131" s="11"/>
      <c r="DID131" s="11"/>
      <c r="DIE131" s="11"/>
      <c r="DIF131" s="11"/>
      <c r="DIG131" s="11"/>
      <c r="DIH131" s="11"/>
      <c r="DII131" s="11"/>
      <c r="DIJ131" s="11"/>
      <c r="DIK131" s="11"/>
      <c r="DIL131" s="11"/>
      <c r="DIM131" s="11"/>
      <c r="DIN131" s="11"/>
      <c r="DIO131" s="11"/>
      <c r="DIP131" s="11"/>
      <c r="DIQ131" s="11"/>
      <c r="DIR131" s="11"/>
      <c r="DIS131" s="11"/>
      <c r="DIT131" s="11"/>
      <c r="DIU131" s="11"/>
      <c r="DIV131" s="11"/>
      <c r="DIW131" s="11"/>
      <c r="DIX131" s="11"/>
      <c r="DIY131" s="11"/>
      <c r="DIZ131" s="11"/>
      <c r="DJA131" s="11"/>
      <c r="DJB131" s="11"/>
      <c r="DJC131" s="11"/>
      <c r="DJD131" s="11"/>
      <c r="DJE131" s="11"/>
      <c r="DJF131" s="11"/>
      <c r="DJG131" s="11"/>
      <c r="DJH131" s="11"/>
      <c r="DJI131" s="11"/>
      <c r="DJJ131" s="11"/>
      <c r="DJK131" s="11"/>
      <c r="DJL131" s="11"/>
      <c r="DJM131" s="11"/>
      <c r="DJN131" s="11"/>
      <c r="DJO131" s="11"/>
      <c r="DJP131" s="11"/>
      <c r="DJQ131" s="11"/>
      <c r="DJR131" s="11"/>
      <c r="DJS131" s="11"/>
      <c r="DJT131" s="11"/>
      <c r="DJU131" s="11"/>
      <c r="DJV131" s="11"/>
      <c r="DJW131" s="11"/>
      <c r="DJX131" s="11"/>
      <c r="DJY131" s="11"/>
      <c r="DJZ131" s="11"/>
      <c r="DKA131" s="11"/>
      <c r="DKB131" s="11"/>
      <c r="DKC131" s="11"/>
      <c r="DKD131" s="11"/>
      <c r="DKE131" s="11"/>
      <c r="DKF131" s="11"/>
      <c r="DKG131" s="11"/>
      <c r="DKH131" s="11"/>
      <c r="DKI131" s="11"/>
      <c r="DKJ131" s="11"/>
      <c r="DKK131" s="11"/>
      <c r="DKL131" s="11"/>
      <c r="DKM131" s="11"/>
      <c r="DKN131" s="11"/>
      <c r="DKO131" s="11"/>
      <c r="DKP131" s="11"/>
      <c r="DKQ131" s="11"/>
      <c r="DKR131" s="11"/>
      <c r="DKS131" s="11"/>
      <c r="DKT131" s="11"/>
      <c r="DKU131" s="11"/>
      <c r="DKV131" s="11"/>
      <c r="DKW131" s="11"/>
      <c r="DKX131" s="11"/>
      <c r="DKY131" s="11"/>
      <c r="DKZ131" s="11"/>
      <c r="DLA131" s="11"/>
      <c r="DLB131" s="11"/>
      <c r="DLC131" s="11"/>
      <c r="DLD131" s="11"/>
      <c r="DLE131" s="11"/>
      <c r="DLF131" s="11"/>
      <c r="DLG131" s="11"/>
      <c r="DLH131" s="11"/>
      <c r="DLI131" s="11"/>
      <c r="DLJ131" s="11"/>
      <c r="DLK131" s="11"/>
      <c r="DLL131" s="11"/>
      <c r="DLM131" s="11"/>
      <c r="DLN131" s="11"/>
      <c r="DLO131" s="11"/>
      <c r="DLP131" s="11"/>
      <c r="DLQ131" s="11"/>
      <c r="DLR131" s="11"/>
      <c r="DLS131" s="11"/>
      <c r="DLT131" s="11"/>
      <c r="DLU131" s="11"/>
      <c r="DLV131" s="11"/>
      <c r="DLW131" s="11"/>
      <c r="DLX131" s="11"/>
      <c r="DLY131" s="11"/>
      <c r="DLZ131" s="11"/>
      <c r="DMA131" s="11"/>
      <c r="DMB131" s="11"/>
      <c r="DMC131" s="11"/>
      <c r="DMD131" s="11"/>
      <c r="DME131" s="11"/>
      <c r="DMF131" s="11"/>
      <c r="DMG131" s="11"/>
      <c r="DMH131" s="11"/>
      <c r="DMI131" s="11"/>
      <c r="DMJ131" s="11"/>
      <c r="DMK131" s="11"/>
      <c r="DML131" s="11"/>
      <c r="DMM131" s="11"/>
      <c r="DMN131" s="11"/>
      <c r="DMO131" s="11"/>
      <c r="DMP131" s="11"/>
      <c r="DMQ131" s="11"/>
      <c r="DMR131" s="11"/>
      <c r="DMS131" s="11"/>
      <c r="DMT131" s="11"/>
      <c r="DMU131" s="11"/>
      <c r="DMV131" s="11"/>
      <c r="DMW131" s="11"/>
      <c r="DMX131" s="11"/>
      <c r="DMY131" s="11"/>
      <c r="DMZ131" s="11"/>
      <c r="DNA131" s="11"/>
      <c r="DNB131" s="11"/>
      <c r="DNC131" s="11"/>
      <c r="DND131" s="11"/>
      <c r="DNE131" s="11"/>
      <c r="DNF131" s="11"/>
      <c r="DNG131" s="11"/>
      <c r="DNH131" s="11"/>
      <c r="DNI131" s="11"/>
      <c r="DNJ131" s="11"/>
      <c r="DNK131" s="11"/>
      <c r="DNL131" s="11"/>
      <c r="DNM131" s="11"/>
      <c r="DNN131" s="11"/>
      <c r="DNO131" s="11"/>
      <c r="DNP131" s="11"/>
      <c r="DNQ131" s="11"/>
      <c r="DNR131" s="11"/>
      <c r="DNS131" s="11"/>
      <c r="DNT131" s="11"/>
      <c r="DNU131" s="11"/>
      <c r="DNV131" s="11"/>
      <c r="DNW131" s="11"/>
      <c r="DNX131" s="11"/>
      <c r="DNY131" s="11"/>
      <c r="DNZ131" s="11"/>
      <c r="DOA131" s="11"/>
      <c r="DOB131" s="11"/>
      <c r="DOC131" s="11"/>
      <c r="DOD131" s="11"/>
      <c r="DOE131" s="11"/>
      <c r="DOF131" s="11"/>
      <c r="DOG131" s="11"/>
      <c r="DOH131" s="11"/>
      <c r="DOI131" s="11"/>
      <c r="DOJ131" s="11"/>
      <c r="DOK131" s="11"/>
      <c r="DOL131" s="11"/>
      <c r="DOM131" s="11"/>
      <c r="DON131" s="11"/>
      <c r="DOO131" s="11"/>
      <c r="DOP131" s="11"/>
      <c r="DOQ131" s="11"/>
      <c r="DOR131" s="11"/>
      <c r="DOS131" s="11"/>
      <c r="DOT131" s="11"/>
      <c r="DOU131" s="11"/>
      <c r="DOV131" s="11"/>
      <c r="DOW131" s="11"/>
      <c r="DOX131" s="11"/>
      <c r="DOY131" s="11"/>
      <c r="DOZ131" s="11"/>
      <c r="DPA131" s="11"/>
      <c r="DPB131" s="11"/>
      <c r="DPC131" s="11"/>
      <c r="DPD131" s="11"/>
      <c r="DPE131" s="11"/>
      <c r="DPF131" s="11"/>
      <c r="DPG131" s="11"/>
      <c r="DPH131" s="11"/>
      <c r="DPI131" s="11"/>
      <c r="DPJ131" s="11"/>
      <c r="DPK131" s="11"/>
      <c r="DPL131" s="11"/>
      <c r="DPM131" s="11"/>
      <c r="DPN131" s="11"/>
      <c r="DPO131" s="11"/>
      <c r="DPP131" s="11"/>
      <c r="DPQ131" s="11"/>
      <c r="DPR131" s="11"/>
      <c r="DPS131" s="11"/>
      <c r="DPT131" s="11"/>
      <c r="DPU131" s="11"/>
      <c r="DPV131" s="11"/>
      <c r="DPW131" s="11"/>
      <c r="DPX131" s="11"/>
      <c r="DPY131" s="11"/>
      <c r="DPZ131" s="11"/>
      <c r="DQA131" s="11"/>
      <c r="DQB131" s="11"/>
      <c r="DQC131" s="11"/>
      <c r="DQD131" s="11"/>
      <c r="DQE131" s="11"/>
      <c r="DQF131" s="11"/>
      <c r="DQG131" s="11"/>
      <c r="DQH131" s="11"/>
      <c r="DQI131" s="11"/>
      <c r="DQJ131" s="11"/>
      <c r="DQK131" s="11"/>
      <c r="DQL131" s="11"/>
      <c r="DQM131" s="11"/>
      <c r="DQN131" s="11"/>
      <c r="DQO131" s="11"/>
      <c r="DQP131" s="11"/>
      <c r="DQQ131" s="11"/>
      <c r="DQR131" s="11"/>
      <c r="DQS131" s="11"/>
      <c r="DQT131" s="11"/>
      <c r="DQU131" s="11"/>
      <c r="DQV131" s="11"/>
      <c r="DQW131" s="11"/>
      <c r="DQX131" s="11"/>
      <c r="DQY131" s="11"/>
      <c r="DQZ131" s="11"/>
      <c r="DRA131" s="11"/>
      <c r="DRB131" s="11"/>
      <c r="DRC131" s="11"/>
      <c r="DRD131" s="11"/>
      <c r="DRE131" s="11"/>
      <c r="DRF131" s="11"/>
      <c r="DRG131" s="11"/>
      <c r="DRH131" s="11"/>
      <c r="DRI131" s="11"/>
      <c r="DRJ131" s="11"/>
      <c r="DRK131" s="11"/>
      <c r="DRL131" s="11"/>
      <c r="DRM131" s="11"/>
      <c r="DRN131" s="11"/>
      <c r="DRO131" s="11"/>
      <c r="DRP131" s="11"/>
      <c r="DRQ131" s="11"/>
      <c r="DRR131" s="11"/>
      <c r="DRS131" s="11"/>
      <c r="DRT131" s="11"/>
      <c r="DRU131" s="11"/>
      <c r="DRV131" s="11"/>
      <c r="DRW131" s="11"/>
      <c r="DRX131" s="11"/>
      <c r="DRY131" s="11"/>
      <c r="DRZ131" s="11"/>
      <c r="DSA131" s="11"/>
      <c r="DSB131" s="11"/>
      <c r="DSC131" s="11"/>
      <c r="DSD131" s="11"/>
      <c r="DSE131" s="11"/>
      <c r="DSF131" s="11"/>
      <c r="DSG131" s="11"/>
      <c r="DSH131" s="11"/>
      <c r="DSI131" s="11"/>
      <c r="DSJ131" s="11"/>
      <c r="DSK131" s="11"/>
      <c r="DSL131" s="11"/>
      <c r="DSM131" s="11"/>
      <c r="DSN131" s="11"/>
      <c r="DSO131" s="11"/>
      <c r="DSP131" s="11"/>
      <c r="DSQ131" s="11"/>
      <c r="DSR131" s="11"/>
      <c r="DSS131" s="11"/>
      <c r="DST131" s="11"/>
      <c r="DSU131" s="11"/>
      <c r="DSV131" s="11"/>
      <c r="DSW131" s="11"/>
      <c r="DSX131" s="11"/>
      <c r="DSY131" s="11"/>
      <c r="DSZ131" s="11"/>
      <c r="DTA131" s="11"/>
      <c r="DTB131" s="11"/>
      <c r="DTC131" s="11"/>
      <c r="DTD131" s="11"/>
      <c r="DTE131" s="11"/>
      <c r="DTF131" s="11"/>
      <c r="DTG131" s="11"/>
      <c r="DTH131" s="11"/>
      <c r="DTI131" s="11"/>
      <c r="DTJ131" s="11"/>
      <c r="DTK131" s="11"/>
      <c r="DTL131" s="11"/>
      <c r="DTM131" s="11"/>
      <c r="DTN131" s="11"/>
      <c r="DTO131" s="11"/>
      <c r="DTP131" s="11"/>
      <c r="DTQ131" s="11"/>
      <c r="DTR131" s="11"/>
      <c r="DTS131" s="11"/>
      <c r="DTT131" s="11"/>
      <c r="DTU131" s="11"/>
      <c r="DTV131" s="11"/>
      <c r="DTW131" s="11"/>
      <c r="DTX131" s="11"/>
      <c r="DTY131" s="11"/>
      <c r="DTZ131" s="11"/>
      <c r="DUA131" s="11"/>
      <c r="DUB131" s="11"/>
      <c r="DUC131" s="11"/>
      <c r="DUD131" s="11"/>
      <c r="DUE131" s="11"/>
      <c r="DUF131" s="11"/>
      <c r="DUG131" s="11"/>
      <c r="DUH131" s="11"/>
      <c r="DUI131" s="11"/>
      <c r="DUJ131" s="11"/>
      <c r="DUK131" s="11"/>
      <c r="DUL131" s="11"/>
      <c r="DUM131" s="11"/>
      <c r="DUN131" s="11"/>
      <c r="DUO131" s="11"/>
      <c r="DUP131" s="11"/>
      <c r="DUQ131" s="11"/>
      <c r="DUR131" s="11"/>
      <c r="DUS131" s="11"/>
      <c r="DUT131" s="11"/>
      <c r="DUU131" s="11"/>
      <c r="DUV131" s="11"/>
      <c r="DUW131" s="11"/>
      <c r="DUX131" s="11"/>
      <c r="DUY131" s="11"/>
      <c r="DUZ131" s="11"/>
      <c r="DVA131" s="11"/>
      <c r="DVB131" s="11"/>
      <c r="DVC131" s="11"/>
      <c r="DVD131" s="11"/>
      <c r="DVE131" s="11"/>
      <c r="DVF131" s="11"/>
      <c r="DVG131" s="11"/>
      <c r="DVH131" s="11"/>
      <c r="DVI131" s="11"/>
      <c r="DVJ131" s="11"/>
      <c r="DVK131" s="11"/>
      <c r="DVL131" s="11"/>
      <c r="DVM131" s="11"/>
      <c r="DVN131" s="11"/>
      <c r="DVO131" s="11"/>
      <c r="DVP131" s="11"/>
      <c r="DVQ131" s="11"/>
      <c r="DVR131" s="11"/>
      <c r="DVS131" s="11"/>
      <c r="DVT131" s="11"/>
      <c r="DVU131" s="11"/>
      <c r="DVV131" s="11"/>
      <c r="DVW131" s="11"/>
      <c r="DVX131" s="11"/>
      <c r="DVY131" s="11"/>
      <c r="DVZ131" s="11"/>
      <c r="DWA131" s="11"/>
      <c r="DWB131" s="11"/>
      <c r="DWC131" s="11"/>
      <c r="DWD131" s="11"/>
      <c r="DWE131" s="11"/>
      <c r="DWF131" s="11"/>
      <c r="DWG131" s="11"/>
      <c r="DWH131" s="11"/>
      <c r="DWI131" s="11"/>
      <c r="DWJ131" s="11"/>
      <c r="DWK131" s="11"/>
      <c r="DWL131" s="11"/>
      <c r="DWM131" s="11"/>
      <c r="DWN131" s="11"/>
      <c r="DWO131" s="11"/>
      <c r="DWP131" s="11"/>
      <c r="DWQ131" s="11"/>
      <c r="DWR131" s="11"/>
      <c r="DWS131" s="11"/>
      <c r="DWT131" s="11"/>
      <c r="DWU131" s="11"/>
      <c r="DWV131" s="11"/>
      <c r="DWW131" s="11"/>
      <c r="DWX131" s="11"/>
      <c r="DWY131" s="11"/>
      <c r="DWZ131" s="11"/>
      <c r="DXA131" s="11"/>
      <c r="DXB131" s="11"/>
      <c r="DXC131" s="11"/>
      <c r="DXD131" s="11"/>
      <c r="DXE131" s="11"/>
      <c r="DXF131" s="11"/>
      <c r="DXG131" s="11"/>
      <c r="DXH131" s="11"/>
      <c r="DXI131" s="11"/>
      <c r="DXJ131" s="11"/>
      <c r="DXK131" s="11"/>
      <c r="DXL131" s="11"/>
      <c r="DXM131" s="11"/>
      <c r="DXN131" s="11"/>
      <c r="DXO131" s="11"/>
      <c r="DXP131" s="11"/>
      <c r="DXQ131" s="11"/>
      <c r="DXR131" s="11"/>
      <c r="DXS131" s="11"/>
      <c r="DXT131" s="11"/>
      <c r="DXU131" s="11"/>
      <c r="DXV131" s="11"/>
      <c r="DXW131" s="11"/>
      <c r="DXX131" s="11"/>
      <c r="DXY131" s="11"/>
      <c r="DXZ131" s="11"/>
      <c r="DYA131" s="11"/>
      <c r="DYB131" s="11"/>
      <c r="DYC131" s="11"/>
      <c r="DYD131" s="11"/>
      <c r="DYE131" s="11"/>
      <c r="DYF131" s="11"/>
      <c r="DYG131" s="11"/>
      <c r="DYH131" s="11"/>
      <c r="DYI131" s="11"/>
      <c r="DYJ131" s="11"/>
      <c r="DYK131" s="11"/>
      <c r="DYL131" s="11"/>
      <c r="DYM131" s="11"/>
      <c r="DYN131" s="11"/>
      <c r="DYO131" s="11"/>
      <c r="DYP131" s="11"/>
      <c r="DYQ131" s="11"/>
      <c r="DYR131" s="11"/>
      <c r="DYS131" s="11"/>
      <c r="DYT131" s="11"/>
      <c r="DYU131" s="11"/>
      <c r="DYV131" s="11"/>
      <c r="DYW131" s="11"/>
      <c r="DYX131" s="11"/>
      <c r="DYY131" s="11"/>
      <c r="DYZ131" s="11"/>
      <c r="DZA131" s="11"/>
      <c r="DZB131" s="11"/>
      <c r="DZC131" s="11"/>
      <c r="DZD131" s="11"/>
      <c r="DZE131" s="11"/>
      <c r="DZF131" s="11"/>
      <c r="DZG131" s="11"/>
      <c r="DZH131" s="11"/>
      <c r="DZI131" s="11"/>
      <c r="DZJ131" s="11"/>
      <c r="DZK131" s="11"/>
      <c r="DZL131" s="11"/>
      <c r="DZM131" s="11"/>
      <c r="DZN131" s="11"/>
      <c r="DZO131" s="11"/>
      <c r="DZP131" s="11"/>
      <c r="DZQ131" s="11"/>
      <c r="DZR131" s="11"/>
      <c r="DZS131" s="11"/>
      <c r="DZT131" s="11"/>
      <c r="DZU131" s="11"/>
      <c r="DZV131" s="11"/>
      <c r="DZW131" s="11"/>
      <c r="DZX131" s="11"/>
      <c r="DZY131" s="11"/>
      <c r="DZZ131" s="11"/>
      <c r="EAA131" s="11"/>
      <c r="EAB131" s="11"/>
      <c r="EAC131" s="11"/>
      <c r="EAD131" s="11"/>
      <c r="EAE131" s="11"/>
      <c r="EAF131" s="11"/>
      <c r="EAG131" s="11"/>
      <c r="EAH131" s="11"/>
      <c r="EAI131" s="11"/>
      <c r="EAJ131" s="11"/>
      <c r="EAK131" s="11"/>
      <c r="EAL131" s="11"/>
      <c r="EAM131" s="11"/>
      <c r="EAN131" s="11"/>
      <c r="EAO131" s="11"/>
      <c r="EAP131" s="11"/>
      <c r="EAQ131" s="11"/>
      <c r="EAR131" s="11"/>
      <c r="EAS131" s="11"/>
      <c r="EAT131" s="11"/>
      <c r="EAU131" s="11"/>
      <c r="EAV131" s="11"/>
      <c r="EAW131" s="11"/>
      <c r="EAX131" s="11"/>
      <c r="EAY131" s="11"/>
      <c r="EAZ131" s="11"/>
      <c r="EBA131" s="11"/>
      <c r="EBB131" s="11"/>
      <c r="EBC131" s="11"/>
      <c r="EBD131" s="11"/>
      <c r="EBE131" s="11"/>
      <c r="EBF131" s="11"/>
      <c r="EBG131" s="11"/>
      <c r="EBH131" s="11"/>
      <c r="EBI131" s="11"/>
      <c r="EBJ131" s="11"/>
      <c r="EBK131" s="11"/>
      <c r="EBL131" s="11"/>
      <c r="EBM131" s="11"/>
      <c r="EBN131" s="11"/>
      <c r="EBO131" s="11"/>
      <c r="EBP131" s="11"/>
      <c r="EBQ131" s="11"/>
      <c r="EBR131" s="11"/>
      <c r="EBS131" s="11"/>
      <c r="EBT131" s="11"/>
      <c r="EBU131" s="11"/>
      <c r="EBV131" s="11"/>
      <c r="EBW131" s="11"/>
      <c r="EBX131" s="11"/>
      <c r="EBY131" s="11"/>
      <c r="EBZ131" s="11"/>
      <c r="ECA131" s="11"/>
      <c r="ECB131" s="11"/>
      <c r="ECC131" s="11"/>
      <c r="ECD131" s="11"/>
      <c r="ECE131" s="11"/>
      <c r="ECF131" s="11"/>
      <c r="ECG131" s="11"/>
      <c r="ECH131" s="11"/>
      <c r="ECI131" s="11"/>
      <c r="ECJ131" s="11"/>
      <c r="ECK131" s="11"/>
      <c r="ECL131" s="11"/>
      <c r="ECM131" s="11"/>
      <c r="ECN131" s="11"/>
      <c r="ECO131" s="11"/>
      <c r="ECP131" s="11"/>
      <c r="ECQ131" s="11"/>
      <c r="ECR131" s="11"/>
      <c r="ECS131" s="11"/>
      <c r="ECT131" s="11"/>
      <c r="ECU131" s="11"/>
      <c r="ECV131" s="11"/>
      <c r="ECW131" s="11"/>
      <c r="ECX131" s="11"/>
      <c r="ECY131" s="11"/>
      <c r="ECZ131" s="11"/>
      <c r="EDA131" s="11"/>
      <c r="EDB131" s="11"/>
      <c r="EDC131" s="11"/>
      <c r="EDD131" s="11"/>
      <c r="EDE131" s="11"/>
      <c r="EDF131" s="11"/>
      <c r="EDG131" s="11"/>
      <c r="EDH131" s="11"/>
      <c r="EDI131" s="11"/>
      <c r="EDJ131" s="11"/>
      <c r="EDK131" s="11"/>
      <c r="EDL131" s="11"/>
      <c r="EDM131" s="11"/>
      <c r="EDN131" s="11"/>
      <c r="EDO131" s="11"/>
      <c r="EDP131" s="11"/>
      <c r="EDQ131" s="11"/>
      <c r="EDR131" s="11"/>
      <c r="EDS131" s="11"/>
      <c r="EDT131" s="11"/>
      <c r="EDU131" s="11"/>
      <c r="EDV131" s="11"/>
      <c r="EDW131" s="11"/>
      <c r="EDX131" s="11"/>
      <c r="EDY131" s="11"/>
      <c r="EDZ131" s="11"/>
      <c r="EEA131" s="11"/>
      <c r="EEB131" s="11"/>
      <c r="EEC131" s="11"/>
      <c r="EED131" s="11"/>
      <c r="EEE131" s="11"/>
      <c r="EEF131" s="11"/>
      <c r="EEG131" s="11"/>
      <c r="EEH131" s="11"/>
      <c r="EEI131" s="11"/>
      <c r="EEJ131" s="11"/>
      <c r="EEK131" s="11"/>
      <c r="EEL131" s="11"/>
      <c r="EEM131" s="11"/>
      <c r="EEN131" s="11"/>
      <c r="EEO131" s="11"/>
      <c r="EEP131" s="11"/>
      <c r="EEQ131" s="11"/>
      <c r="EER131" s="11"/>
      <c r="EES131" s="11"/>
      <c r="EET131" s="11"/>
      <c r="EEU131" s="11"/>
      <c r="EEV131" s="11"/>
      <c r="EEW131" s="11"/>
      <c r="EEX131" s="11"/>
      <c r="EEY131" s="11"/>
      <c r="EEZ131" s="11"/>
      <c r="EFA131" s="11"/>
      <c r="EFB131" s="11"/>
      <c r="EFC131" s="11"/>
      <c r="EFD131" s="11"/>
      <c r="EFE131" s="11"/>
      <c r="EFF131" s="11"/>
      <c r="EFG131" s="11"/>
      <c r="EFH131" s="11"/>
      <c r="EFI131" s="11"/>
      <c r="EFJ131" s="11"/>
      <c r="EFK131" s="11"/>
      <c r="EFL131" s="11"/>
      <c r="EFM131" s="11"/>
      <c r="EFN131" s="11"/>
      <c r="EFO131" s="11"/>
      <c r="EFP131" s="11"/>
      <c r="EFQ131" s="11"/>
      <c r="EFR131" s="11"/>
      <c r="EFS131" s="11"/>
      <c r="EFT131" s="11"/>
      <c r="EFU131" s="11"/>
      <c r="EFV131" s="11"/>
      <c r="EFW131" s="11"/>
      <c r="EFX131" s="11"/>
      <c r="EFY131" s="11"/>
      <c r="EFZ131" s="11"/>
      <c r="EGA131" s="11"/>
      <c r="EGB131" s="11"/>
      <c r="EGC131" s="11"/>
      <c r="EGD131" s="11"/>
      <c r="EGE131" s="11"/>
      <c r="EGF131" s="11"/>
      <c r="EGG131" s="11"/>
      <c r="EGH131" s="11"/>
      <c r="EGI131" s="11"/>
      <c r="EGJ131" s="11"/>
      <c r="EGK131" s="11"/>
      <c r="EGL131" s="11"/>
      <c r="EGM131" s="11"/>
      <c r="EGN131" s="11"/>
      <c r="EGO131" s="11"/>
      <c r="EGP131" s="11"/>
      <c r="EGQ131" s="11"/>
      <c r="EGR131" s="11"/>
      <c r="EGS131" s="11"/>
      <c r="EGT131" s="11"/>
      <c r="EGU131" s="11"/>
      <c r="EGV131" s="11"/>
      <c r="EGW131" s="11"/>
      <c r="EGX131" s="11"/>
      <c r="EGY131" s="11"/>
      <c r="EGZ131" s="11"/>
      <c r="EHA131" s="11"/>
      <c r="EHB131" s="11"/>
      <c r="EHC131" s="11"/>
      <c r="EHD131" s="11"/>
      <c r="EHE131" s="11"/>
      <c r="EHF131" s="11"/>
      <c r="EHG131" s="11"/>
      <c r="EHH131" s="11"/>
      <c r="EHI131" s="11"/>
      <c r="EHJ131" s="11"/>
      <c r="EHK131" s="11"/>
      <c r="EHL131" s="11"/>
      <c r="EHM131" s="11"/>
      <c r="EHN131" s="11"/>
      <c r="EHO131" s="11"/>
      <c r="EHP131" s="11"/>
      <c r="EHQ131" s="11"/>
      <c r="EHR131" s="11"/>
      <c r="EHS131" s="11"/>
      <c r="EHT131" s="11"/>
      <c r="EHU131" s="11"/>
      <c r="EHV131" s="11"/>
      <c r="EHW131" s="11"/>
      <c r="EHX131" s="11"/>
      <c r="EHY131" s="11"/>
      <c r="EHZ131" s="11"/>
      <c r="EIA131" s="11"/>
      <c r="EIB131" s="11"/>
      <c r="EIC131" s="11"/>
      <c r="EID131" s="11"/>
      <c r="EIE131" s="11"/>
      <c r="EIF131" s="11"/>
      <c r="EIG131" s="11"/>
      <c r="EIH131" s="11"/>
      <c r="EII131" s="11"/>
      <c r="EIJ131" s="11"/>
      <c r="EIK131" s="11"/>
      <c r="EIL131" s="11"/>
      <c r="EIM131" s="11"/>
      <c r="EIN131" s="11"/>
      <c r="EIO131" s="11"/>
      <c r="EIP131" s="11"/>
      <c r="EIQ131" s="11"/>
      <c r="EIR131" s="11"/>
      <c r="EIS131" s="11"/>
      <c r="EIT131" s="11"/>
      <c r="EIU131" s="11"/>
      <c r="EIV131" s="11"/>
      <c r="EIW131" s="11"/>
      <c r="EIX131" s="11"/>
      <c r="EIY131" s="11"/>
      <c r="EIZ131" s="11"/>
      <c r="EJA131" s="11"/>
      <c r="EJB131" s="11"/>
      <c r="EJC131" s="11"/>
      <c r="EJD131" s="11"/>
      <c r="EJE131" s="11"/>
      <c r="EJF131" s="11"/>
      <c r="EJG131" s="11"/>
      <c r="EJH131" s="11"/>
      <c r="EJI131" s="11"/>
      <c r="EJJ131" s="11"/>
      <c r="EJK131" s="11"/>
      <c r="EJL131" s="11"/>
      <c r="EJM131" s="11"/>
      <c r="EJN131" s="11"/>
      <c r="EJO131" s="11"/>
      <c r="EJP131" s="11"/>
      <c r="EJQ131" s="11"/>
      <c r="EJR131" s="11"/>
      <c r="EJS131" s="11"/>
      <c r="EJT131" s="11"/>
      <c r="EJU131" s="11"/>
      <c r="EJV131" s="11"/>
      <c r="EJW131" s="11"/>
      <c r="EJX131" s="11"/>
      <c r="EJY131" s="11"/>
      <c r="EJZ131" s="11"/>
      <c r="EKA131" s="11"/>
      <c r="EKB131" s="11"/>
      <c r="EKC131" s="11"/>
      <c r="EKD131" s="11"/>
      <c r="EKE131" s="11"/>
      <c r="EKF131" s="11"/>
      <c r="EKG131" s="11"/>
      <c r="EKH131" s="11"/>
      <c r="EKI131" s="11"/>
      <c r="EKJ131" s="11"/>
      <c r="EKK131" s="11"/>
      <c r="EKL131" s="11"/>
      <c r="EKM131" s="11"/>
      <c r="EKN131" s="11"/>
      <c r="EKO131" s="11"/>
      <c r="EKP131" s="11"/>
      <c r="EKQ131" s="11"/>
      <c r="EKR131" s="11"/>
      <c r="EKS131" s="11"/>
      <c r="EKT131" s="11"/>
      <c r="EKU131" s="11"/>
      <c r="EKV131" s="11"/>
      <c r="EKW131" s="11"/>
      <c r="EKX131" s="11"/>
      <c r="EKY131" s="11"/>
      <c r="EKZ131" s="11"/>
      <c r="ELA131" s="11"/>
      <c r="ELB131" s="11"/>
      <c r="ELC131" s="11"/>
      <c r="ELD131" s="11"/>
      <c r="ELE131" s="11"/>
      <c r="ELF131" s="11"/>
      <c r="ELG131" s="11"/>
      <c r="ELH131" s="11"/>
      <c r="ELI131" s="11"/>
      <c r="ELJ131" s="11"/>
      <c r="ELK131" s="11"/>
      <c r="ELL131" s="11"/>
      <c r="ELM131" s="11"/>
      <c r="ELN131" s="11"/>
      <c r="ELO131" s="11"/>
      <c r="ELP131" s="11"/>
      <c r="ELQ131" s="11"/>
      <c r="ELR131" s="11"/>
      <c r="ELS131" s="11"/>
      <c r="ELT131" s="11"/>
      <c r="ELU131" s="11"/>
      <c r="ELV131" s="11"/>
      <c r="ELW131" s="11"/>
      <c r="ELX131" s="11"/>
      <c r="ELY131" s="11"/>
      <c r="ELZ131" s="11"/>
    </row>
    <row r="132" spans="1:346 1276:3718">
      <c r="A132" s="388"/>
      <c r="C132" s="166" t="s">
        <v>1026</v>
      </c>
      <c r="D132" s="223">
        <f t="shared" si="5"/>
        <v>0</v>
      </c>
      <c r="E132" s="88" t="s">
        <v>540</v>
      </c>
      <c r="F132" s="219"/>
      <c r="G132" s="92"/>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c r="HJ132" s="11"/>
      <c r="HK132" s="11"/>
      <c r="HL132" s="11"/>
      <c r="HM132" s="11"/>
      <c r="HN132" s="11"/>
      <c r="HO132" s="11"/>
      <c r="HP132" s="11"/>
      <c r="HQ132" s="11"/>
      <c r="HR132" s="11"/>
      <c r="HS132" s="11"/>
      <c r="HT132" s="11"/>
      <c r="HU132" s="11"/>
      <c r="HV132" s="11"/>
      <c r="HW132" s="11"/>
      <c r="HX132" s="11"/>
      <c r="HY132" s="11"/>
      <c r="HZ132" s="11"/>
      <c r="IA132" s="11"/>
      <c r="IB132" s="11"/>
      <c r="IC132" s="11"/>
      <c r="ID132" s="11"/>
      <c r="IE132" s="11"/>
      <c r="IF132" s="11"/>
      <c r="IG132" s="11"/>
      <c r="IH132" s="11"/>
      <c r="II132" s="11"/>
      <c r="IJ132" s="11"/>
      <c r="IK132" s="11"/>
      <c r="IL132" s="11"/>
      <c r="IM132" s="11"/>
      <c r="IN132" s="11"/>
      <c r="IO132" s="11"/>
      <c r="IP132" s="11"/>
      <c r="IQ132" s="11"/>
      <c r="IR132" s="11"/>
      <c r="IS132" s="11"/>
      <c r="IT132" s="11"/>
      <c r="IU132" s="11"/>
      <c r="IV132" s="11"/>
      <c r="IW132" s="11"/>
      <c r="IX132" s="11"/>
      <c r="IY132" s="11"/>
      <c r="IZ132" s="11"/>
      <c r="JA132" s="11"/>
      <c r="JB132" s="11"/>
      <c r="JC132" s="11"/>
      <c r="JD132" s="11"/>
      <c r="JE132" s="11"/>
      <c r="JF132" s="11"/>
      <c r="JG132" s="11"/>
      <c r="JH132" s="11"/>
      <c r="JI132" s="11"/>
      <c r="JJ132" s="11"/>
      <c r="JK132" s="11"/>
      <c r="JL132" s="11"/>
      <c r="JM132" s="11"/>
      <c r="JN132" s="11"/>
      <c r="JO132" s="11"/>
      <c r="JP132" s="11"/>
      <c r="JQ132" s="11"/>
      <c r="JR132" s="11"/>
      <c r="JS132" s="11"/>
      <c r="JT132" s="11"/>
      <c r="JU132" s="11"/>
      <c r="JV132" s="11"/>
      <c r="JW132" s="11"/>
      <c r="JX132" s="11"/>
      <c r="JY132" s="11"/>
      <c r="JZ132" s="11"/>
      <c r="KA132" s="11"/>
      <c r="KB132" s="11"/>
      <c r="KC132" s="11"/>
      <c r="KD132" s="11"/>
      <c r="KE132" s="11"/>
      <c r="KF132" s="11"/>
      <c r="KG132" s="11"/>
      <c r="KH132" s="11"/>
      <c r="KI132" s="11"/>
      <c r="KJ132" s="11"/>
      <c r="KK132" s="11"/>
      <c r="KL132" s="11"/>
      <c r="KM132" s="11"/>
      <c r="KN132" s="11"/>
      <c r="KO132" s="11"/>
      <c r="KP132" s="11"/>
      <c r="KQ132" s="11"/>
      <c r="KR132" s="11"/>
      <c r="KS132" s="11"/>
      <c r="KT132" s="11"/>
      <c r="KU132" s="11"/>
      <c r="KV132" s="11"/>
      <c r="KW132" s="11"/>
      <c r="KX132" s="11"/>
      <c r="KY132" s="11"/>
      <c r="KZ132" s="11"/>
      <c r="LA132" s="11"/>
      <c r="LB132" s="11"/>
      <c r="LC132" s="11"/>
      <c r="LD132" s="11"/>
      <c r="LE132" s="11"/>
      <c r="LF132" s="11"/>
      <c r="LG132" s="11"/>
      <c r="LH132" s="11"/>
      <c r="LI132" s="11"/>
      <c r="LJ132" s="11"/>
      <c r="LK132" s="11"/>
      <c r="LL132" s="11"/>
      <c r="LM132" s="11"/>
      <c r="LN132" s="11"/>
      <c r="LO132" s="11"/>
      <c r="LP132" s="11"/>
      <c r="LQ132" s="11"/>
      <c r="LR132" s="11"/>
      <c r="LS132" s="11"/>
      <c r="LT132" s="11"/>
      <c r="LU132" s="11"/>
      <c r="LV132" s="11"/>
      <c r="LW132" s="11"/>
      <c r="LX132" s="11"/>
      <c r="LY132" s="11"/>
      <c r="LZ132" s="11"/>
      <c r="MA132" s="11"/>
      <c r="MB132" s="11"/>
      <c r="MC132" s="11"/>
      <c r="MD132" s="11"/>
      <c r="ME132" s="11"/>
      <c r="MF132" s="11"/>
      <c r="MG132" s="11"/>
      <c r="MH132" s="11"/>
      <c r="AWB132" s="11"/>
      <c r="AWC132" s="11"/>
      <c r="AWD132" s="11"/>
      <c r="AWE132" s="11"/>
      <c r="AWF132" s="11"/>
      <c r="AWG132" s="11"/>
      <c r="AWH132" s="11"/>
      <c r="AWI132" s="11"/>
      <c r="AWJ132" s="11"/>
      <c r="AWK132" s="11"/>
      <c r="AWL132" s="11"/>
      <c r="AWM132" s="11"/>
      <c r="AWN132" s="11"/>
      <c r="AWO132" s="11"/>
      <c r="AWP132" s="11"/>
      <c r="AWQ132" s="11"/>
      <c r="AWR132" s="11"/>
      <c r="AWS132" s="11"/>
      <c r="AWT132" s="11"/>
      <c r="AWU132" s="11"/>
      <c r="AWV132" s="11"/>
      <c r="AWW132" s="11"/>
      <c r="AWX132" s="11"/>
      <c r="AWY132" s="11"/>
      <c r="AWZ132" s="11"/>
      <c r="AXA132" s="11"/>
      <c r="AXB132" s="11"/>
      <c r="AXC132" s="11"/>
      <c r="AXD132" s="11"/>
      <c r="AXE132" s="11"/>
      <c r="AXF132" s="11"/>
      <c r="AXG132" s="11"/>
      <c r="AXH132" s="11"/>
      <c r="AXI132" s="11"/>
      <c r="AXJ132" s="11"/>
      <c r="AXK132" s="11"/>
      <c r="AXL132" s="11"/>
      <c r="AXM132" s="11"/>
      <c r="AXN132" s="11"/>
      <c r="AXO132" s="11"/>
      <c r="AXP132" s="11"/>
      <c r="AXQ132" s="11"/>
      <c r="AXR132" s="11"/>
      <c r="AXS132" s="11"/>
      <c r="AXT132" s="11"/>
      <c r="AXU132" s="11"/>
      <c r="AXV132" s="11"/>
      <c r="AXW132" s="11"/>
      <c r="AXX132" s="11"/>
      <c r="AXY132" s="11"/>
      <c r="AXZ132" s="11"/>
      <c r="AYA132" s="11"/>
      <c r="AYB132" s="11"/>
      <c r="AYC132" s="11"/>
      <c r="AYD132" s="11"/>
      <c r="AYE132" s="11"/>
      <c r="AYF132" s="11"/>
      <c r="AYG132" s="11"/>
      <c r="AYH132" s="11"/>
      <c r="AYI132" s="11"/>
      <c r="AYJ132" s="11"/>
      <c r="AYK132" s="11"/>
      <c r="AYL132" s="11"/>
      <c r="AYM132" s="11"/>
      <c r="AYN132" s="11"/>
      <c r="AYO132" s="11"/>
      <c r="AYP132" s="11"/>
      <c r="AYQ132" s="11"/>
      <c r="AYR132" s="11"/>
      <c r="AYS132" s="11"/>
      <c r="AYT132" s="11"/>
      <c r="AYU132" s="11"/>
      <c r="AYV132" s="11"/>
      <c r="AYW132" s="11"/>
      <c r="AYX132" s="11"/>
      <c r="AYY132" s="11"/>
      <c r="AYZ132" s="11"/>
      <c r="AZA132" s="11"/>
      <c r="AZB132" s="11"/>
      <c r="AZC132" s="11"/>
      <c r="AZD132" s="11"/>
      <c r="AZE132" s="11"/>
      <c r="AZF132" s="11"/>
      <c r="AZG132" s="11"/>
      <c r="AZH132" s="11"/>
      <c r="AZI132" s="11"/>
      <c r="AZJ132" s="11"/>
      <c r="AZK132" s="11"/>
      <c r="AZL132" s="11"/>
      <c r="AZM132" s="11"/>
      <c r="AZN132" s="11"/>
      <c r="AZO132" s="11"/>
      <c r="AZP132" s="11"/>
      <c r="AZQ132" s="11"/>
      <c r="AZR132" s="11"/>
      <c r="AZS132" s="11"/>
      <c r="AZT132" s="11"/>
      <c r="AZU132" s="11"/>
      <c r="AZV132" s="11"/>
      <c r="AZW132" s="11"/>
      <c r="AZX132" s="11"/>
      <c r="AZY132" s="11"/>
      <c r="AZZ132" s="11"/>
      <c r="BAA132" s="11"/>
      <c r="BAB132" s="11"/>
      <c r="BAC132" s="11"/>
      <c r="BAD132" s="11"/>
      <c r="BAE132" s="11"/>
      <c r="BAF132" s="11"/>
      <c r="BAG132" s="11"/>
      <c r="BAH132" s="11"/>
      <c r="BAI132" s="11"/>
      <c r="BAJ132" s="11"/>
      <c r="BAK132" s="11"/>
      <c r="BAL132" s="11"/>
      <c r="BAM132" s="11"/>
      <c r="BAN132" s="11"/>
      <c r="BAO132" s="11"/>
      <c r="BAP132" s="11"/>
      <c r="BAQ132" s="11"/>
      <c r="BAR132" s="11"/>
      <c r="BAS132" s="11"/>
      <c r="BAT132" s="11"/>
      <c r="BAU132" s="11"/>
      <c r="BAV132" s="11"/>
      <c r="BAW132" s="11"/>
      <c r="BAX132" s="11"/>
      <c r="BAY132" s="11"/>
      <c r="BAZ132" s="11"/>
      <c r="BBA132" s="11"/>
      <c r="BBB132" s="11"/>
      <c r="BBC132" s="11"/>
      <c r="BBD132" s="11"/>
      <c r="BBE132" s="11"/>
      <c r="BBF132" s="11"/>
      <c r="BBG132" s="11"/>
      <c r="BBH132" s="11"/>
      <c r="BBI132" s="11"/>
      <c r="BBJ132" s="11"/>
      <c r="BBK132" s="11"/>
      <c r="BBL132" s="11"/>
      <c r="BBM132" s="11"/>
      <c r="BBN132" s="11"/>
      <c r="BBO132" s="11"/>
      <c r="BBP132" s="11"/>
      <c r="BBQ132" s="11"/>
      <c r="BBR132" s="11"/>
      <c r="BBS132" s="11"/>
      <c r="BBT132" s="11"/>
      <c r="BBU132" s="11"/>
      <c r="BBV132" s="11"/>
      <c r="BBW132" s="11"/>
      <c r="BBX132" s="11"/>
      <c r="BBY132" s="11"/>
      <c r="BBZ132" s="11"/>
      <c r="BCA132" s="11"/>
      <c r="BCB132" s="11"/>
      <c r="BCC132" s="11"/>
      <c r="BCD132" s="11"/>
      <c r="BCE132" s="11"/>
      <c r="BCF132" s="11"/>
      <c r="BCG132" s="11"/>
      <c r="BCH132" s="11"/>
      <c r="BCI132" s="11"/>
      <c r="BCJ132" s="11"/>
      <c r="BCK132" s="11"/>
      <c r="BCL132" s="11"/>
      <c r="BCM132" s="11"/>
      <c r="BCN132" s="11"/>
      <c r="BCO132" s="11"/>
      <c r="BCP132" s="11"/>
      <c r="BCQ132" s="11"/>
      <c r="BCR132" s="11"/>
      <c r="BCS132" s="11"/>
      <c r="BCT132" s="11"/>
      <c r="BCU132" s="11"/>
      <c r="BCV132" s="11"/>
      <c r="BCW132" s="11"/>
      <c r="BCX132" s="11"/>
      <c r="BCY132" s="11"/>
      <c r="BCZ132" s="11"/>
      <c r="BDA132" s="11"/>
      <c r="BDB132" s="11"/>
      <c r="BDC132" s="11"/>
      <c r="BDD132" s="11"/>
      <c r="BDE132" s="11"/>
      <c r="BDF132" s="11"/>
      <c r="BDG132" s="11"/>
      <c r="BDH132" s="11"/>
      <c r="BDI132" s="11"/>
      <c r="BDJ132" s="11"/>
      <c r="BDK132" s="11"/>
      <c r="BDL132" s="11"/>
      <c r="BDM132" s="11"/>
      <c r="BDN132" s="11"/>
      <c r="BDO132" s="11"/>
      <c r="BDP132" s="11"/>
      <c r="BDQ132" s="11"/>
      <c r="BDR132" s="11"/>
      <c r="BDS132" s="11"/>
      <c r="BDT132" s="11"/>
      <c r="BDU132" s="11"/>
      <c r="BDV132" s="11"/>
      <c r="BDW132" s="11"/>
      <c r="BDX132" s="11"/>
      <c r="BDY132" s="11"/>
      <c r="BDZ132" s="11"/>
      <c r="BEA132" s="11"/>
      <c r="BEB132" s="11"/>
      <c r="BEC132" s="11"/>
      <c r="BED132" s="11"/>
      <c r="BEE132" s="11"/>
      <c r="BEF132" s="11"/>
      <c r="BEG132" s="11"/>
      <c r="BEH132" s="11"/>
      <c r="BEI132" s="11"/>
      <c r="BEJ132" s="11"/>
      <c r="BEK132" s="11"/>
      <c r="BEL132" s="11"/>
      <c r="BEM132" s="11"/>
      <c r="BEN132" s="11"/>
      <c r="BEO132" s="11"/>
      <c r="BEP132" s="11"/>
      <c r="BEQ132" s="11"/>
      <c r="BER132" s="11"/>
      <c r="BES132" s="11"/>
      <c r="BET132" s="11"/>
      <c r="BEU132" s="11"/>
      <c r="BEV132" s="11"/>
      <c r="BEW132" s="11"/>
      <c r="BEX132" s="11"/>
      <c r="BEY132" s="11"/>
      <c r="BEZ132" s="11"/>
      <c r="BFA132" s="11"/>
      <c r="BFB132" s="11"/>
      <c r="BFC132" s="11"/>
      <c r="BFD132" s="11"/>
      <c r="BFE132" s="11"/>
      <c r="BFF132" s="11"/>
      <c r="BFG132" s="11"/>
      <c r="BFH132" s="11"/>
      <c r="BFI132" s="11"/>
      <c r="BFJ132" s="11"/>
      <c r="BFK132" s="11"/>
      <c r="BFL132" s="11"/>
      <c r="BFM132" s="11"/>
      <c r="BFN132" s="11"/>
      <c r="BFO132" s="11"/>
      <c r="BFP132" s="11"/>
      <c r="BFQ132" s="11"/>
      <c r="BFR132" s="11"/>
      <c r="BFS132" s="11"/>
      <c r="BFT132" s="11"/>
      <c r="BFU132" s="11"/>
      <c r="BFV132" s="11"/>
      <c r="BFW132" s="11"/>
      <c r="BFX132" s="11"/>
      <c r="BFY132" s="11"/>
      <c r="BFZ132" s="11"/>
      <c r="BGA132" s="11"/>
      <c r="BGB132" s="11"/>
      <c r="BGC132" s="11"/>
      <c r="BGD132" s="11"/>
      <c r="BGE132" s="11"/>
      <c r="BGF132" s="11"/>
      <c r="BGG132" s="11"/>
      <c r="BGH132" s="11"/>
      <c r="BGI132" s="11"/>
      <c r="BGJ132" s="11"/>
      <c r="BGK132" s="11"/>
      <c r="BGL132" s="11"/>
      <c r="BGM132" s="11"/>
      <c r="BGN132" s="11"/>
      <c r="BGO132" s="11"/>
      <c r="BGP132" s="11"/>
      <c r="BGQ132" s="11"/>
      <c r="BGR132" s="11"/>
      <c r="BGS132" s="11"/>
      <c r="BGT132" s="11"/>
      <c r="BGU132" s="11"/>
      <c r="BGV132" s="11"/>
      <c r="BGW132" s="11"/>
      <c r="BGX132" s="11"/>
      <c r="BGY132" s="11"/>
      <c r="BGZ132" s="11"/>
      <c r="BHA132" s="11"/>
      <c r="BHB132" s="11"/>
      <c r="BHC132" s="11"/>
      <c r="BHD132" s="11"/>
      <c r="BHE132" s="11"/>
      <c r="BHF132" s="11"/>
      <c r="BHG132" s="11"/>
      <c r="BHH132" s="11"/>
      <c r="BHI132" s="11"/>
      <c r="BHJ132" s="11"/>
      <c r="BHK132" s="11"/>
      <c r="BHL132" s="11"/>
      <c r="BHM132" s="11"/>
      <c r="BHN132" s="11"/>
      <c r="BHO132" s="11"/>
      <c r="BHP132" s="11"/>
      <c r="BHQ132" s="11"/>
      <c r="BHR132" s="11"/>
      <c r="BHS132" s="11"/>
      <c r="BHT132" s="11"/>
      <c r="BHU132" s="11"/>
      <c r="BHV132" s="11"/>
      <c r="BHW132" s="11"/>
      <c r="BHX132" s="11"/>
      <c r="BHY132" s="11"/>
      <c r="BHZ132" s="11"/>
      <c r="BIA132" s="11"/>
      <c r="BIB132" s="11"/>
      <c r="BIC132" s="11"/>
      <c r="BID132" s="11"/>
      <c r="BIE132" s="11"/>
      <c r="BIF132" s="11"/>
      <c r="BIG132" s="11"/>
      <c r="BIH132" s="11"/>
      <c r="BII132" s="11"/>
      <c r="BIJ132" s="11"/>
      <c r="BIK132" s="11"/>
      <c r="BIL132" s="11"/>
      <c r="BIM132" s="11"/>
      <c r="BIN132" s="11"/>
      <c r="BIO132" s="11"/>
      <c r="BIP132" s="11"/>
      <c r="BIQ132" s="11"/>
      <c r="BIR132" s="11"/>
      <c r="BIS132" s="11"/>
      <c r="BIT132" s="11"/>
      <c r="BIU132" s="11"/>
      <c r="BIV132" s="11"/>
      <c r="BIW132" s="11"/>
      <c r="BIX132" s="11"/>
      <c r="BIY132" s="11"/>
      <c r="BIZ132" s="11"/>
      <c r="BJA132" s="11"/>
      <c r="BJB132" s="11"/>
      <c r="BJC132" s="11"/>
      <c r="BJD132" s="11"/>
      <c r="BJE132" s="11"/>
      <c r="BJF132" s="11"/>
      <c r="BJG132" s="11"/>
      <c r="BJH132" s="11"/>
      <c r="BJI132" s="11"/>
      <c r="BJJ132" s="11"/>
      <c r="BJK132" s="11"/>
      <c r="BJL132" s="11"/>
      <c r="BJM132" s="11"/>
      <c r="BJN132" s="11"/>
      <c r="BJO132" s="11"/>
      <c r="BJP132" s="11"/>
      <c r="BJQ132" s="11"/>
      <c r="BJR132" s="11"/>
      <c r="BJS132" s="11"/>
      <c r="BJT132" s="11"/>
      <c r="BJU132" s="11"/>
      <c r="BJV132" s="11"/>
      <c r="BJW132" s="11"/>
      <c r="BJX132" s="11"/>
      <c r="BJY132" s="11"/>
      <c r="BJZ132" s="11"/>
      <c r="BKA132" s="11"/>
      <c r="BKB132" s="11"/>
      <c r="BKC132" s="11"/>
      <c r="BKD132" s="11"/>
      <c r="BKE132" s="11"/>
      <c r="BKF132" s="11"/>
      <c r="BKG132" s="11"/>
      <c r="BKH132" s="11"/>
      <c r="BKI132" s="11"/>
      <c r="BKJ132" s="11"/>
      <c r="BKK132" s="11"/>
      <c r="BKL132" s="11"/>
      <c r="BKM132" s="11"/>
      <c r="BKN132" s="11"/>
      <c r="BKO132" s="11"/>
      <c r="BKP132" s="11"/>
      <c r="BKQ132" s="11"/>
      <c r="BKR132" s="11"/>
      <c r="BKS132" s="11"/>
      <c r="BKT132" s="11"/>
      <c r="BKU132" s="11"/>
      <c r="BKV132" s="11"/>
      <c r="BKW132" s="11"/>
      <c r="BKX132" s="11"/>
      <c r="BKY132" s="11"/>
      <c r="BKZ132" s="11"/>
      <c r="BLA132" s="11"/>
      <c r="BLB132" s="11"/>
      <c r="BLC132" s="11"/>
      <c r="BLD132" s="11"/>
      <c r="BLE132" s="11"/>
      <c r="BLF132" s="11"/>
      <c r="BLG132" s="11"/>
      <c r="BLH132" s="11"/>
      <c r="BLI132" s="11"/>
      <c r="BLJ132" s="11"/>
      <c r="BLK132" s="11"/>
      <c r="BLL132" s="11"/>
      <c r="BLM132" s="11"/>
      <c r="BLN132" s="11"/>
      <c r="BLO132" s="11"/>
      <c r="BLP132" s="11"/>
      <c r="BLQ132" s="11"/>
      <c r="BLR132" s="11"/>
      <c r="BLS132" s="11"/>
      <c r="BLT132" s="11"/>
      <c r="BLU132" s="11"/>
      <c r="BLV132" s="11"/>
      <c r="BLW132" s="11"/>
      <c r="BLX132" s="11"/>
      <c r="BLY132" s="11"/>
      <c r="BLZ132" s="11"/>
      <c r="BMA132" s="11"/>
      <c r="BMB132" s="11"/>
      <c r="BMC132" s="11"/>
      <c r="BMD132" s="11"/>
      <c r="BME132" s="11"/>
      <c r="BMF132" s="11"/>
      <c r="BMG132" s="11"/>
      <c r="BMH132" s="11"/>
      <c r="BMI132" s="11"/>
      <c r="BMJ132" s="11"/>
      <c r="BMK132" s="11"/>
      <c r="BML132" s="11"/>
      <c r="BMM132" s="11"/>
      <c r="BMN132" s="11"/>
      <c r="BMO132" s="11"/>
      <c r="BMP132" s="11"/>
      <c r="BMQ132" s="11"/>
      <c r="BMR132" s="11"/>
      <c r="BMS132" s="11"/>
      <c r="BMT132" s="11"/>
      <c r="BMU132" s="11"/>
      <c r="BMV132" s="11"/>
      <c r="BMW132" s="11"/>
      <c r="BMX132" s="11"/>
      <c r="BMY132" s="11"/>
      <c r="BMZ132" s="11"/>
      <c r="BNA132" s="11"/>
      <c r="BNB132" s="11"/>
      <c r="BNC132" s="11"/>
      <c r="BND132" s="11"/>
      <c r="BNE132" s="11"/>
      <c r="BNF132" s="11"/>
      <c r="BNG132" s="11"/>
      <c r="BNH132" s="11"/>
      <c r="BNI132" s="11"/>
      <c r="BNJ132" s="11"/>
      <c r="BNK132" s="11"/>
      <c r="BNL132" s="11"/>
      <c r="BNM132" s="11"/>
      <c r="BNN132" s="11"/>
      <c r="BNO132" s="11"/>
      <c r="BNP132" s="11"/>
      <c r="BNQ132" s="11"/>
      <c r="BNR132" s="11"/>
      <c r="BNS132" s="11"/>
      <c r="BNT132" s="11"/>
      <c r="BNU132" s="11"/>
      <c r="BNV132" s="11"/>
      <c r="BNW132" s="11"/>
      <c r="BNX132" s="11"/>
      <c r="BNY132" s="11"/>
      <c r="BNZ132" s="11"/>
      <c r="BOA132" s="11"/>
      <c r="BOB132" s="11"/>
      <c r="BOC132" s="11"/>
      <c r="BOD132" s="11"/>
      <c r="BOE132" s="11"/>
      <c r="BOF132" s="11"/>
      <c r="BOG132" s="11"/>
      <c r="BOH132" s="11"/>
      <c r="BOI132" s="11"/>
      <c r="BOJ132" s="11"/>
      <c r="BOK132" s="11"/>
      <c r="BOL132" s="11"/>
      <c r="BOM132" s="11"/>
      <c r="BON132" s="11"/>
      <c r="BOO132" s="11"/>
      <c r="BOP132" s="11"/>
      <c r="BOQ132" s="11"/>
      <c r="BOR132" s="11"/>
      <c r="BOS132" s="11"/>
      <c r="BOT132" s="11"/>
      <c r="BOU132" s="11"/>
      <c r="BOV132" s="11"/>
      <c r="BOW132" s="11"/>
      <c r="BOX132" s="11"/>
      <c r="BOY132" s="11"/>
      <c r="BOZ132" s="11"/>
      <c r="BPA132" s="11"/>
      <c r="BPB132" s="11"/>
      <c r="BPC132" s="11"/>
      <c r="BPD132" s="11"/>
      <c r="BPE132" s="11"/>
      <c r="BPF132" s="11"/>
      <c r="BPG132" s="11"/>
      <c r="BPH132" s="11"/>
      <c r="BPI132" s="11"/>
      <c r="BPJ132" s="11"/>
      <c r="BPK132" s="11"/>
      <c r="BPL132" s="11"/>
      <c r="BPM132" s="11"/>
      <c r="BPN132" s="11"/>
      <c r="BPO132" s="11"/>
      <c r="BPP132" s="11"/>
      <c r="BPQ132" s="11"/>
      <c r="BPR132" s="11"/>
      <c r="BPS132" s="11"/>
      <c r="BPT132" s="11"/>
      <c r="BPU132" s="11"/>
      <c r="BPV132" s="11"/>
      <c r="BPW132" s="11"/>
      <c r="BPX132" s="11"/>
      <c r="BPY132" s="11"/>
      <c r="BPZ132" s="11"/>
      <c r="BQA132" s="11"/>
      <c r="BQB132" s="11"/>
      <c r="BQC132" s="11"/>
      <c r="BQD132" s="11"/>
      <c r="BQE132" s="11"/>
      <c r="BQF132" s="11"/>
      <c r="BQG132" s="11"/>
      <c r="BQH132" s="11"/>
      <c r="BQI132" s="11"/>
      <c r="BQJ132" s="11"/>
      <c r="BQK132" s="11"/>
      <c r="BQL132" s="11"/>
      <c r="BQM132" s="11"/>
      <c r="BQN132" s="11"/>
      <c r="BQO132" s="11"/>
      <c r="BQP132" s="11"/>
      <c r="BQQ132" s="11"/>
      <c r="BQR132" s="11"/>
      <c r="BQS132" s="11"/>
      <c r="BQT132" s="11"/>
      <c r="BQU132" s="11"/>
      <c r="BQV132" s="11"/>
      <c r="BQW132" s="11"/>
      <c r="BQX132" s="11"/>
      <c r="BQY132" s="11"/>
      <c r="BQZ132" s="11"/>
      <c r="BRA132" s="11"/>
      <c r="BRB132" s="11"/>
      <c r="BRC132" s="11"/>
      <c r="BRD132" s="11"/>
      <c r="BRE132" s="11"/>
      <c r="BRF132" s="11"/>
      <c r="BRG132" s="11"/>
      <c r="BRH132" s="11"/>
      <c r="BRI132" s="11"/>
      <c r="BRJ132" s="11"/>
      <c r="BRK132" s="11"/>
      <c r="BRL132" s="11"/>
      <c r="BRM132" s="11"/>
      <c r="BRN132" s="11"/>
      <c r="BRO132" s="11"/>
      <c r="BRP132" s="11"/>
      <c r="BRQ132" s="11"/>
      <c r="BRR132" s="11"/>
      <c r="BRS132" s="11"/>
      <c r="BRT132" s="11"/>
      <c r="BRU132" s="11"/>
      <c r="BRV132" s="11"/>
      <c r="BRW132" s="11"/>
      <c r="BRX132" s="11"/>
      <c r="BRY132" s="11"/>
      <c r="BRZ132" s="11"/>
      <c r="BSA132" s="11"/>
      <c r="BSB132" s="11"/>
      <c r="BSC132" s="11"/>
      <c r="BSD132" s="11"/>
      <c r="BSE132" s="11"/>
      <c r="BSF132" s="11"/>
      <c r="BSG132" s="11"/>
      <c r="BSH132" s="11"/>
      <c r="BSI132" s="11"/>
      <c r="BSJ132" s="11"/>
      <c r="BSK132" s="11"/>
      <c r="BSL132" s="11"/>
      <c r="BSM132" s="11"/>
      <c r="BSN132" s="11"/>
      <c r="BSO132" s="11"/>
      <c r="BSP132" s="11"/>
      <c r="BSQ132" s="11"/>
      <c r="BSR132" s="11"/>
      <c r="BSS132" s="11"/>
      <c r="BST132" s="11"/>
      <c r="BSU132" s="11"/>
      <c r="BSV132" s="11"/>
      <c r="BSW132" s="11"/>
      <c r="BSX132" s="11"/>
      <c r="BSY132" s="11"/>
      <c r="BSZ132" s="11"/>
      <c r="BTA132" s="11"/>
      <c r="BTB132" s="11"/>
      <c r="BTC132" s="11"/>
      <c r="BTD132" s="11"/>
      <c r="BTE132" s="11"/>
      <c r="BTF132" s="11"/>
      <c r="BTG132" s="11"/>
      <c r="BTH132" s="11"/>
      <c r="BTI132" s="11"/>
      <c r="BTJ132" s="11"/>
      <c r="BTK132" s="11"/>
      <c r="BTL132" s="11"/>
      <c r="BTM132" s="11"/>
      <c r="BTN132" s="11"/>
      <c r="BTO132" s="11"/>
      <c r="BTP132" s="11"/>
      <c r="BTQ132" s="11"/>
      <c r="BTR132" s="11"/>
      <c r="BTS132" s="11"/>
      <c r="BTT132" s="11"/>
      <c r="BTU132" s="11"/>
      <c r="BTV132" s="11"/>
      <c r="BTW132" s="11"/>
      <c r="BTX132" s="11"/>
      <c r="BTY132" s="11"/>
      <c r="BTZ132" s="11"/>
      <c r="BUA132" s="11"/>
      <c r="BUB132" s="11"/>
      <c r="BUC132" s="11"/>
      <c r="BUD132" s="11"/>
      <c r="BUE132" s="11"/>
      <c r="BUF132" s="11"/>
      <c r="BUG132" s="11"/>
      <c r="BUH132" s="11"/>
      <c r="BUI132" s="11"/>
      <c r="BUJ132" s="11"/>
      <c r="BUK132" s="11"/>
      <c r="BUL132" s="11"/>
      <c r="BUM132" s="11"/>
      <c r="BUN132" s="11"/>
      <c r="BUO132" s="11"/>
      <c r="BUP132" s="11"/>
      <c r="BUQ132" s="11"/>
      <c r="BUR132" s="11"/>
      <c r="BUS132" s="11"/>
      <c r="BUT132" s="11"/>
      <c r="BUU132" s="11"/>
      <c r="BUV132" s="11"/>
      <c r="BUW132" s="11"/>
      <c r="BUX132" s="11"/>
      <c r="BUY132" s="11"/>
      <c r="BUZ132" s="11"/>
      <c r="BVA132" s="11"/>
      <c r="BVB132" s="11"/>
      <c r="BVC132" s="11"/>
      <c r="BVD132" s="11"/>
      <c r="BVE132" s="11"/>
      <c r="BVF132" s="11"/>
      <c r="BVG132" s="11"/>
      <c r="BVH132" s="11"/>
      <c r="BVI132" s="11"/>
      <c r="BVJ132" s="11"/>
      <c r="BVK132" s="11"/>
      <c r="BVL132" s="11"/>
      <c r="BVM132" s="11"/>
      <c r="BVN132" s="11"/>
      <c r="BVO132" s="11"/>
      <c r="BVP132" s="11"/>
      <c r="BVQ132" s="11"/>
      <c r="BVR132" s="11"/>
      <c r="BVS132" s="11"/>
      <c r="BVT132" s="11"/>
      <c r="BVU132" s="11"/>
      <c r="BVV132" s="11"/>
      <c r="BVW132" s="11"/>
      <c r="BVX132" s="11"/>
      <c r="BVY132" s="11"/>
      <c r="BVZ132" s="11"/>
      <c r="BWA132" s="11"/>
      <c r="BWB132" s="11"/>
      <c r="BWC132" s="11"/>
      <c r="BWD132" s="11"/>
      <c r="BWE132" s="11"/>
      <c r="BWF132" s="11"/>
      <c r="BWG132" s="11"/>
      <c r="BWH132" s="11"/>
      <c r="BWI132" s="11"/>
      <c r="BWJ132" s="11"/>
      <c r="BWK132" s="11"/>
      <c r="BWL132" s="11"/>
      <c r="BWM132" s="11"/>
      <c r="BWN132" s="11"/>
      <c r="BWO132" s="11"/>
      <c r="BWP132" s="11"/>
      <c r="BWQ132" s="11"/>
      <c r="BWR132" s="11"/>
      <c r="BWS132" s="11"/>
      <c r="BWT132" s="11"/>
      <c r="BWU132" s="11"/>
      <c r="BWV132" s="11"/>
      <c r="BWW132" s="11"/>
      <c r="BWX132" s="11"/>
      <c r="BWY132" s="11"/>
      <c r="BWZ132" s="11"/>
      <c r="BXA132" s="11"/>
      <c r="BXB132" s="11"/>
      <c r="BXC132" s="11"/>
      <c r="BXD132" s="11"/>
      <c r="BXE132" s="11"/>
      <c r="BXF132" s="11"/>
      <c r="BXG132" s="11"/>
      <c r="BXH132" s="11"/>
      <c r="BXI132" s="11"/>
      <c r="BXJ132" s="11"/>
      <c r="BXK132" s="11"/>
      <c r="BXL132" s="11"/>
      <c r="BXM132" s="11"/>
      <c r="BXN132" s="11"/>
      <c r="BXO132" s="11"/>
      <c r="BXP132" s="11"/>
      <c r="BXQ132" s="11"/>
      <c r="BXR132" s="11"/>
      <c r="BXS132" s="11"/>
      <c r="BXT132" s="11"/>
      <c r="BXU132" s="11"/>
      <c r="BXV132" s="11"/>
      <c r="BXW132" s="11"/>
      <c r="BXX132" s="11"/>
      <c r="BXY132" s="11"/>
      <c r="BXZ132" s="11"/>
      <c r="BYA132" s="11"/>
      <c r="BYB132" s="11"/>
      <c r="BYC132" s="11"/>
      <c r="BYD132" s="11"/>
      <c r="BYE132" s="11"/>
      <c r="BYF132" s="11"/>
      <c r="BYG132" s="11"/>
      <c r="BYH132" s="11"/>
      <c r="BYI132" s="11"/>
      <c r="BYJ132" s="11"/>
      <c r="BYK132" s="11"/>
      <c r="BYL132" s="11"/>
      <c r="BYM132" s="11"/>
      <c r="BYN132" s="11"/>
      <c r="BYO132" s="11"/>
      <c r="BYP132" s="11"/>
      <c r="BYQ132" s="11"/>
      <c r="BYR132" s="11"/>
      <c r="BYS132" s="11"/>
      <c r="BYT132" s="11"/>
      <c r="BYU132" s="11"/>
      <c r="BYV132" s="11"/>
      <c r="BYW132" s="11"/>
      <c r="BYX132" s="11"/>
      <c r="BYY132" s="11"/>
      <c r="BYZ132" s="11"/>
      <c r="BZA132" s="11"/>
      <c r="BZB132" s="11"/>
      <c r="BZC132" s="11"/>
      <c r="BZD132" s="11"/>
      <c r="BZE132" s="11"/>
      <c r="BZF132" s="11"/>
      <c r="BZG132" s="11"/>
      <c r="BZH132" s="11"/>
      <c r="BZI132" s="11"/>
      <c r="BZJ132" s="11"/>
      <c r="BZK132" s="11"/>
      <c r="BZL132" s="11"/>
      <c r="BZM132" s="11"/>
      <c r="BZN132" s="11"/>
      <c r="BZO132" s="11"/>
      <c r="BZP132" s="11"/>
      <c r="BZQ132" s="11"/>
      <c r="BZR132" s="11"/>
      <c r="BZS132" s="11"/>
      <c r="BZT132" s="11"/>
      <c r="BZU132" s="11"/>
      <c r="BZV132" s="11"/>
      <c r="BZW132" s="11"/>
      <c r="BZX132" s="11"/>
      <c r="BZY132" s="11"/>
      <c r="BZZ132" s="11"/>
      <c r="CAA132" s="11"/>
      <c r="CAB132" s="11"/>
      <c r="CAC132" s="11"/>
      <c r="CAD132" s="11"/>
      <c r="CAE132" s="11"/>
      <c r="CAF132" s="11"/>
      <c r="CAG132" s="11"/>
      <c r="CAH132" s="11"/>
      <c r="CAI132" s="11"/>
      <c r="CAJ132" s="11"/>
      <c r="CAK132" s="11"/>
      <c r="CAL132" s="11"/>
      <c r="CAM132" s="11"/>
      <c r="CAN132" s="11"/>
      <c r="CAO132" s="11"/>
      <c r="CAP132" s="11"/>
      <c r="CAQ132" s="11"/>
      <c r="CAR132" s="11"/>
      <c r="CAS132" s="11"/>
      <c r="CAT132" s="11"/>
      <c r="CAU132" s="11"/>
      <c r="CAV132" s="11"/>
      <c r="CAW132" s="11"/>
      <c r="CAX132" s="11"/>
      <c r="CAY132" s="11"/>
      <c r="CAZ132" s="11"/>
      <c r="CBA132" s="11"/>
      <c r="CBB132" s="11"/>
      <c r="CBC132" s="11"/>
      <c r="CBD132" s="11"/>
      <c r="CBE132" s="11"/>
      <c r="CBF132" s="11"/>
      <c r="CBG132" s="11"/>
      <c r="CBH132" s="11"/>
      <c r="CBI132" s="11"/>
      <c r="CBJ132" s="11"/>
      <c r="CBK132" s="11"/>
      <c r="CBL132" s="11"/>
      <c r="CBM132" s="11"/>
      <c r="CBN132" s="11"/>
      <c r="CBO132" s="11"/>
      <c r="CBP132" s="11"/>
      <c r="CBQ132" s="11"/>
      <c r="CBR132" s="11"/>
      <c r="CBS132" s="11"/>
      <c r="CBT132" s="11"/>
      <c r="CBU132" s="11"/>
      <c r="CBV132" s="11"/>
      <c r="CBW132" s="11"/>
      <c r="CBX132" s="11"/>
      <c r="CBY132" s="11"/>
      <c r="CBZ132" s="11"/>
      <c r="CCA132" s="11"/>
      <c r="CCB132" s="11"/>
      <c r="CCC132" s="11"/>
      <c r="CCD132" s="11"/>
      <c r="CCE132" s="11"/>
      <c r="CCF132" s="11"/>
      <c r="CCG132" s="11"/>
      <c r="CCH132" s="11"/>
      <c r="CCI132" s="11"/>
      <c r="CCJ132" s="11"/>
      <c r="CCK132" s="11"/>
      <c r="CCL132" s="11"/>
      <c r="CCM132" s="11"/>
      <c r="CCN132" s="11"/>
      <c r="CCO132" s="11"/>
      <c r="CCP132" s="11"/>
      <c r="CCQ132" s="11"/>
      <c r="CCR132" s="11"/>
      <c r="CCS132" s="11"/>
      <c r="CCT132" s="11"/>
      <c r="CCU132" s="11"/>
      <c r="CCV132" s="11"/>
      <c r="CCW132" s="11"/>
      <c r="CCX132" s="11"/>
      <c r="CCY132" s="11"/>
      <c r="CCZ132" s="11"/>
      <c r="CDA132" s="11"/>
      <c r="CDB132" s="11"/>
      <c r="CDC132" s="11"/>
      <c r="CDD132" s="11"/>
      <c r="CDE132" s="11"/>
      <c r="CDF132" s="11"/>
      <c r="CDG132" s="11"/>
      <c r="CDH132" s="11"/>
      <c r="CDI132" s="11"/>
      <c r="CDJ132" s="11"/>
      <c r="CDK132" s="11"/>
      <c r="CDL132" s="11"/>
      <c r="CDM132" s="11"/>
      <c r="CDN132" s="11"/>
      <c r="CDO132" s="11"/>
      <c r="CDP132" s="11"/>
      <c r="CDQ132" s="11"/>
      <c r="CDR132" s="11"/>
      <c r="CDS132" s="11"/>
      <c r="CDT132" s="11"/>
      <c r="CDU132" s="11"/>
      <c r="CDV132" s="11"/>
      <c r="CDW132" s="11"/>
      <c r="CDX132" s="11"/>
      <c r="CDY132" s="11"/>
      <c r="CDZ132" s="11"/>
      <c r="CEA132" s="11"/>
      <c r="CEB132" s="11"/>
      <c r="CEC132" s="11"/>
      <c r="CED132" s="11"/>
      <c r="CEE132" s="11"/>
      <c r="CEF132" s="11"/>
      <c r="CEG132" s="11"/>
      <c r="CEH132" s="11"/>
      <c r="CEI132" s="11"/>
      <c r="CEJ132" s="11"/>
      <c r="CEK132" s="11"/>
      <c r="CEL132" s="11"/>
      <c r="CEM132" s="11"/>
      <c r="CEN132" s="11"/>
      <c r="CEO132" s="11"/>
      <c r="CEP132" s="11"/>
      <c r="CEQ132" s="11"/>
      <c r="CER132" s="11"/>
      <c r="CES132" s="11"/>
      <c r="CET132" s="11"/>
      <c r="CEU132" s="11"/>
      <c r="CEV132" s="11"/>
      <c r="CEW132" s="11"/>
      <c r="CEX132" s="11"/>
      <c r="CEY132" s="11"/>
      <c r="CEZ132" s="11"/>
      <c r="CFA132" s="11"/>
      <c r="CFB132" s="11"/>
      <c r="CFC132" s="11"/>
      <c r="CFD132" s="11"/>
      <c r="CFE132" s="11"/>
      <c r="CFF132" s="11"/>
      <c r="CFG132" s="11"/>
      <c r="CFH132" s="11"/>
      <c r="CFI132" s="11"/>
      <c r="CFJ132" s="11"/>
      <c r="CFK132" s="11"/>
      <c r="CFL132" s="11"/>
      <c r="CFM132" s="11"/>
      <c r="CFN132" s="11"/>
      <c r="CFO132" s="11"/>
      <c r="CFP132" s="11"/>
      <c r="CFQ132" s="11"/>
      <c r="CFR132" s="11"/>
      <c r="CFS132" s="11"/>
      <c r="CFT132" s="11"/>
      <c r="CFU132" s="11"/>
      <c r="CFV132" s="11"/>
      <c r="CFW132" s="11"/>
      <c r="CFX132" s="11"/>
      <c r="CFY132" s="11"/>
      <c r="CFZ132" s="11"/>
      <c r="CGA132" s="11"/>
      <c r="CGB132" s="11"/>
      <c r="CGC132" s="11"/>
      <c r="CGD132" s="11"/>
      <c r="CGE132" s="11"/>
      <c r="CGF132" s="11"/>
      <c r="CGG132" s="11"/>
      <c r="CGH132" s="11"/>
      <c r="CGI132" s="11"/>
      <c r="CGJ132" s="11"/>
      <c r="CGK132" s="11"/>
      <c r="CGL132" s="11"/>
      <c r="CGM132" s="11"/>
      <c r="CGN132" s="11"/>
      <c r="CGO132" s="11"/>
      <c r="CGP132" s="11"/>
      <c r="CGQ132" s="11"/>
      <c r="CGR132" s="11"/>
      <c r="CGS132" s="11"/>
      <c r="CGT132" s="11"/>
      <c r="CGU132" s="11"/>
      <c r="CGV132" s="11"/>
      <c r="CGW132" s="11"/>
      <c r="CGX132" s="11"/>
      <c r="CGY132" s="11"/>
      <c r="CGZ132" s="11"/>
      <c r="CHA132" s="11"/>
      <c r="CHB132" s="11"/>
      <c r="CHC132" s="11"/>
      <c r="CHD132" s="11"/>
      <c r="CHE132" s="11"/>
      <c r="CHF132" s="11"/>
      <c r="CHG132" s="11"/>
      <c r="CHH132" s="11"/>
      <c r="CHI132" s="11"/>
      <c r="CHJ132" s="11"/>
      <c r="CHK132" s="11"/>
      <c r="CHL132" s="11"/>
      <c r="CHM132" s="11"/>
      <c r="CHN132" s="11"/>
      <c r="CHO132" s="11"/>
      <c r="CHP132" s="11"/>
      <c r="CHQ132" s="11"/>
      <c r="CHR132" s="11"/>
      <c r="CHS132" s="11"/>
      <c r="CHT132" s="11"/>
      <c r="CHU132" s="11"/>
      <c r="CHV132" s="11"/>
      <c r="CHW132" s="11"/>
      <c r="CHX132" s="11"/>
      <c r="CHY132" s="11"/>
      <c r="CHZ132" s="11"/>
      <c r="CIA132" s="11"/>
      <c r="CIB132" s="11"/>
      <c r="CIC132" s="11"/>
      <c r="CID132" s="11"/>
      <c r="CIE132" s="11"/>
      <c r="CIF132" s="11"/>
      <c r="CIG132" s="11"/>
      <c r="CIH132" s="11"/>
      <c r="CII132" s="11"/>
      <c r="CIJ132" s="11"/>
      <c r="CIK132" s="11"/>
      <c r="CIL132" s="11"/>
      <c r="CIM132" s="11"/>
      <c r="CIN132" s="11"/>
      <c r="CIO132" s="11"/>
      <c r="CIP132" s="11"/>
      <c r="CIQ132" s="11"/>
      <c r="CIR132" s="11"/>
      <c r="CIS132" s="11"/>
      <c r="CIT132" s="11"/>
      <c r="CIU132" s="11"/>
      <c r="CIV132" s="11"/>
      <c r="CIW132" s="11"/>
      <c r="CIX132" s="11"/>
      <c r="CIY132" s="11"/>
      <c r="CIZ132" s="11"/>
      <c r="CJA132" s="11"/>
      <c r="CJB132" s="11"/>
      <c r="CJC132" s="11"/>
      <c r="CJD132" s="11"/>
      <c r="CJE132" s="11"/>
      <c r="CJF132" s="11"/>
      <c r="CJG132" s="11"/>
      <c r="CJH132" s="11"/>
      <c r="CJI132" s="11"/>
      <c r="CJJ132" s="11"/>
      <c r="CJK132" s="11"/>
      <c r="CJL132" s="11"/>
      <c r="CJM132" s="11"/>
      <c r="CJN132" s="11"/>
      <c r="CJO132" s="11"/>
      <c r="CJP132" s="11"/>
      <c r="CJQ132" s="11"/>
      <c r="CJR132" s="11"/>
      <c r="CJS132" s="11"/>
      <c r="CJT132" s="11"/>
      <c r="CJU132" s="11"/>
      <c r="CJV132" s="11"/>
      <c r="CJW132" s="11"/>
      <c r="CJX132" s="11"/>
      <c r="CJY132" s="11"/>
      <c r="CJZ132" s="11"/>
      <c r="CKA132" s="11"/>
      <c r="CKB132" s="11"/>
      <c r="CKC132" s="11"/>
      <c r="CKD132" s="11"/>
      <c r="CKE132" s="11"/>
      <c r="CKF132" s="11"/>
      <c r="CKG132" s="11"/>
      <c r="CKH132" s="11"/>
      <c r="CKI132" s="11"/>
      <c r="CKJ132" s="11"/>
      <c r="CKK132" s="11"/>
      <c r="CKL132" s="11"/>
      <c r="CKM132" s="11"/>
      <c r="CKN132" s="11"/>
      <c r="CKO132" s="11"/>
      <c r="CKP132" s="11"/>
      <c r="CKQ132" s="11"/>
      <c r="CKR132" s="11"/>
      <c r="CKS132" s="11"/>
      <c r="CKT132" s="11"/>
      <c r="CKU132" s="11"/>
      <c r="CKV132" s="11"/>
      <c r="CKW132" s="11"/>
      <c r="CKX132" s="11"/>
      <c r="CKY132" s="11"/>
      <c r="CKZ132" s="11"/>
      <c r="CLA132" s="11"/>
      <c r="CLB132" s="11"/>
      <c r="CLC132" s="11"/>
      <c r="CLD132" s="11"/>
      <c r="CLE132" s="11"/>
      <c r="CLF132" s="11"/>
      <c r="CLG132" s="11"/>
      <c r="CLH132" s="11"/>
      <c r="CLI132" s="11"/>
      <c r="CLJ132" s="11"/>
      <c r="CLK132" s="11"/>
      <c r="CLL132" s="11"/>
      <c r="CLM132" s="11"/>
      <c r="CLN132" s="11"/>
      <c r="CLO132" s="11"/>
      <c r="CLP132" s="11"/>
      <c r="CLQ132" s="11"/>
      <c r="CLR132" s="11"/>
      <c r="CLS132" s="11"/>
      <c r="CLT132" s="11"/>
      <c r="CLU132" s="11"/>
      <c r="CLV132" s="11"/>
      <c r="CLW132" s="11"/>
      <c r="CLX132" s="11"/>
      <c r="CLY132" s="11"/>
      <c r="CLZ132" s="11"/>
      <c r="CMA132" s="11"/>
      <c r="CMB132" s="11"/>
      <c r="CMC132" s="11"/>
      <c r="CMD132" s="11"/>
      <c r="CME132" s="11"/>
      <c r="CMF132" s="11"/>
      <c r="CMG132" s="11"/>
      <c r="CMH132" s="11"/>
      <c r="CMI132" s="11"/>
      <c r="CMJ132" s="11"/>
      <c r="CMK132" s="11"/>
      <c r="CML132" s="11"/>
      <c r="CMM132" s="11"/>
      <c r="CMN132" s="11"/>
      <c r="CMO132" s="11"/>
      <c r="CMP132" s="11"/>
      <c r="CMQ132" s="11"/>
      <c r="CMR132" s="11"/>
      <c r="CMS132" s="11"/>
      <c r="CMT132" s="11"/>
      <c r="CMU132" s="11"/>
      <c r="CMV132" s="11"/>
      <c r="CMW132" s="11"/>
      <c r="CMX132" s="11"/>
      <c r="CMY132" s="11"/>
      <c r="CMZ132" s="11"/>
      <c r="CNA132" s="11"/>
      <c r="CNB132" s="11"/>
      <c r="CNC132" s="11"/>
      <c r="CND132" s="11"/>
      <c r="CNE132" s="11"/>
      <c r="CNF132" s="11"/>
      <c r="CNG132" s="11"/>
      <c r="CNH132" s="11"/>
      <c r="CNI132" s="11"/>
      <c r="CNJ132" s="11"/>
      <c r="CNK132" s="11"/>
      <c r="CNL132" s="11"/>
      <c r="CNM132" s="11"/>
      <c r="CNN132" s="11"/>
      <c r="CNO132" s="11"/>
      <c r="CNP132" s="11"/>
      <c r="CNQ132" s="11"/>
      <c r="CNR132" s="11"/>
      <c r="CNS132" s="11"/>
      <c r="CNT132" s="11"/>
      <c r="CNU132" s="11"/>
      <c r="CNV132" s="11"/>
      <c r="CNW132" s="11"/>
      <c r="CNX132" s="11"/>
      <c r="CNY132" s="11"/>
      <c r="CNZ132" s="11"/>
      <c r="COA132" s="11"/>
      <c r="COB132" s="11"/>
      <c r="COC132" s="11"/>
      <c r="COD132" s="11"/>
      <c r="COE132" s="11"/>
      <c r="COF132" s="11"/>
      <c r="COG132" s="11"/>
      <c r="COH132" s="11"/>
      <c r="COI132" s="11"/>
      <c r="COJ132" s="11"/>
      <c r="COK132" s="11"/>
      <c r="COL132" s="11"/>
      <c r="COM132" s="11"/>
      <c r="CON132" s="11"/>
      <c r="COO132" s="11"/>
      <c r="COP132" s="11"/>
      <c r="COQ132" s="11"/>
      <c r="COR132" s="11"/>
      <c r="COS132" s="11"/>
      <c r="COT132" s="11"/>
      <c r="COU132" s="11"/>
      <c r="COV132" s="11"/>
      <c r="COW132" s="11"/>
      <c r="COX132" s="11"/>
      <c r="COY132" s="11"/>
      <c r="COZ132" s="11"/>
      <c r="CPA132" s="11"/>
      <c r="CPB132" s="11"/>
      <c r="CPC132" s="11"/>
      <c r="CPD132" s="11"/>
      <c r="CPE132" s="11"/>
      <c r="CPF132" s="11"/>
      <c r="CPG132" s="11"/>
      <c r="CPH132" s="11"/>
      <c r="CPI132" s="11"/>
      <c r="CPJ132" s="11"/>
      <c r="CPK132" s="11"/>
      <c r="CPL132" s="11"/>
      <c r="CPM132" s="11"/>
      <c r="CPN132" s="11"/>
      <c r="CPO132" s="11"/>
      <c r="CPP132" s="11"/>
      <c r="CPQ132" s="11"/>
      <c r="CPR132" s="11"/>
      <c r="CPS132" s="11"/>
      <c r="CPT132" s="11"/>
      <c r="CPU132" s="11"/>
      <c r="CPV132" s="11"/>
      <c r="CPW132" s="11"/>
      <c r="CPX132" s="11"/>
      <c r="CPY132" s="11"/>
      <c r="CPZ132" s="11"/>
      <c r="CQA132" s="11"/>
      <c r="CQB132" s="11"/>
      <c r="CQC132" s="11"/>
      <c r="CQD132" s="11"/>
      <c r="CQE132" s="11"/>
      <c r="CQF132" s="11"/>
      <c r="CQG132" s="11"/>
      <c r="CQH132" s="11"/>
      <c r="CQI132" s="11"/>
      <c r="CQJ132" s="11"/>
      <c r="CQK132" s="11"/>
      <c r="CQL132" s="11"/>
      <c r="CQM132" s="11"/>
      <c r="CQN132" s="11"/>
      <c r="CQO132" s="11"/>
      <c r="CQP132" s="11"/>
      <c r="CQQ132" s="11"/>
      <c r="CQR132" s="11"/>
      <c r="CQS132" s="11"/>
      <c r="CQT132" s="11"/>
      <c r="CQU132" s="11"/>
      <c r="CQV132" s="11"/>
      <c r="CQW132" s="11"/>
      <c r="CQX132" s="11"/>
      <c r="CQY132" s="11"/>
      <c r="CQZ132" s="11"/>
      <c r="CRA132" s="11"/>
      <c r="CRB132" s="11"/>
      <c r="CRC132" s="11"/>
      <c r="CRD132" s="11"/>
      <c r="CRE132" s="11"/>
      <c r="CRF132" s="11"/>
      <c r="CRG132" s="11"/>
      <c r="CRH132" s="11"/>
      <c r="CRI132" s="11"/>
      <c r="CRJ132" s="11"/>
      <c r="CRK132" s="11"/>
      <c r="CRL132" s="11"/>
      <c r="CRM132" s="11"/>
      <c r="CRN132" s="11"/>
      <c r="CRO132" s="11"/>
      <c r="CRP132" s="11"/>
      <c r="CRQ132" s="11"/>
      <c r="CRR132" s="11"/>
      <c r="CRS132" s="11"/>
      <c r="CRT132" s="11"/>
      <c r="CRU132" s="11"/>
      <c r="CRV132" s="11"/>
      <c r="CRW132" s="11"/>
      <c r="CRX132" s="11"/>
      <c r="CRY132" s="11"/>
      <c r="CRZ132" s="11"/>
      <c r="CSA132" s="11"/>
      <c r="CSB132" s="11"/>
      <c r="CSC132" s="11"/>
      <c r="CSD132" s="11"/>
      <c r="CSE132" s="11"/>
      <c r="CSF132" s="11"/>
      <c r="CSG132" s="11"/>
      <c r="CSH132" s="11"/>
      <c r="CSI132" s="11"/>
      <c r="CSJ132" s="11"/>
      <c r="CSK132" s="11"/>
      <c r="CSL132" s="11"/>
      <c r="CSM132" s="11"/>
      <c r="CSN132" s="11"/>
      <c r="CSO132" s="11"/>
      <c r="CSP132" s="11"/>
      <c r="CSQ132" s="11"/>
      <c r="CSR132" s="11"/>
      <c r="CSS132" s="11"/>
      <c r="CST132" s="11"/>
      <c r="CSU132" s="11"/>
      <c r="CSV132" s="11"/>
      <c r="CSW132" s="11"/>
      <c r="CSX132" s="11"/>
      <c r="CSY132" s="11"/>
      <c r="CSZ132" s="11"/>
      <c r="CTA132" s="11"/>
      <c r="CTB132" s="11"/>
      <c r="CTC132" s="11"/>
      <c r="CTD132" s="11"/>
      <c r="CTE132" s="11"/>
      <c r="CTF132" s="11"/>
      <c r="CTG132" s="11"/>
      <c r="CTH132" s="11"/>
      <c r="CTI132" s="11"/>
      <c r="CTJ132" s="11"/>
      <c r="CTK132" s="11"/>
      <c r="CTL132" s="11"/>
      <c r="CTM132" s="11"/>
      <c r="CTN132" s="11"/>
      <c r="CTO132" s="11"/>
      <c r="CTP132" s="11"/>
      <c r="CTQ132" s="11"/>
      <c r="CTR132" s="11"/>
      <c r="CTS132" s="11"/>
      <c r="CTT132" s="11"/>
      <c r="CTU132" s="11"/>
      <c r="CTV132" s="11"/>
      <c r="CTW132" s="11"/>
      <c r="CTX132" s="11"/>
      <c r="CTY132" s="11"/>
      <c r="CTZ132" s="11"/>
      <c r="CUA132" s="11"/>
      <c r="CUB132" s="11"/>
      <c r="CUC132" s="11"/>
      <c r="CUD132" s="11"/>
      <c r="CUE132" s="11"/>
      <c r="CUF132" s="11"/>
      <c r="CUG132" s="11"/>
      <c r="CUH132" s="11"/>
      <c r="CUI132" s="11"/>
      <c r="CUJ132" s="11"/>
      <c r="CUK132" s="11"/>
      <c r="CUL132" s="11"/>
      <c r="CUM132" s="11"/>
      <c r="CUN132" s="11"/>
      <c r="CUO132" s="11"/>
      <c r="CUP132" s="11"/>
      <c r="CUQ132" s="11"/>
      <c r="CUR132" s="11"/>
      <c r="CUS132" s="11"/>
      <c r="CUT132" s="11"/>
      <c r="CUU132" s="11"/>
      <c r="CUV132" s="11"/>
      <c r="CUW132" s="11"/>
      <c r="CUX132" s="11"/>
      <c r="CUY132" s="11"/>
      <c r="CUZ132" s="11"/>
      <c r="CVA132" s="11"/>
      <c r="CVB132" s="11"/>
      <c r="CVC132" s="11"/>
      <c r="CVD132" s="11"/>
      <c r="CVE132" s="11"/>
      <c r="CVF132" s="11"/>
      <c r="CVG132" s="11"/>
      <c r="CVH132" s="11"/>
      <c r="CVI132" s="11"/>
      <c r="CVJ132" s="11"/>
      <c r="CVK132" s="11"/>
      <c r="CVL132" s="11"/>
      <c r="CVM132" s="11"/>
      <c r="CVN132" s="11"/>
      <c r="CVO132" s="11"/>
      <c r="CVP132" s="11"/>
      <c r="CVQ132" s="11"/>
      <c r="CVR132" s="11"/>
      <c r="CVS132" s="11"/>
      <c r="CVT132" s="11"/>
      <c r="CVU132" s="11"/>
      <c r="CVV132" s="11"/>
      <c r="CVW132" s="11"/>
      <c r="CVX132" s="11"/>
      <c r="CVY132" s="11"/>
      <c r="CVZ132" s="11"/>
      <c r="CWA132" s="11"/>
      <c r="CWB132" s="11"/>
      <c r="CWC132" s="11"/>
      <c r="CWD132" s="11"/>
      <c r="CWE132" s="11"/>
      <c r="CWF132" s="11"/>
      <c r="CWG132" s="11"/>
      <c r="CWH132" s="11"/>
      <c r="CWI132" s="11"/>
      <c r="CWJ132" s="11"/>
      <c r="CWK132" s="11"/>
      <c r="CWL132" s="11"/>
      <c r="CWM132" s="11"/>
      <c r="CWN132" s="11"/>
      <c r="CWO132" s="11"/>
      <c r="CWP132" s="11"/>
      <c r="CWQ132" s="11"/>
      <c r="CWR132" s="11"/>
      <c r="CWS132" s="11"/>
      <c r="CWT132" s="11"/>
      <c r="CWU132" s="11"/>
      <c r="CWV132" s="11"/>
      <c r="CWW132" s="11"/>
      <c r="CWX132" s="11"/>
      <c r="CWY132" s="11"/>
      <c r="CWZ132" s="11"/>
      <c r="CXA132" s="11"/>
      <c r="CXB132" s="11"/>
      <c r="CXC132" s="11"/>
      <c r="CXD132" s="11"/>
      <c r="CXE132" s="11"/>
      <c r="CXF132" s="11"/>
      <c r="CXG132" s="11"/>
      <c r="CXH132" s="11"/>
      <c r="CXI132" s="11"/>
      <c r="CXJ132" s="11"/>
      <c r="CXK132" s="11"/>
      <c r="CXL132" s="11"/>
      <c r="CXM132" s="11"/>
      <c r="CXN132" s="11"/>
      <c r="CXO132" s="11"/>
      <c r="CXP132" s="11"/>
      <c r="CXQ132" s="11"/>
      <c r="CXR132" s="11"/>
      <c r="CXS132" s="11"/>
      <c r="CXT132" s="11"/>
      <c r="CXU132" s="11"/>
      <c r="CXV132" s="11"/>
      <c r="CXW132" s="11"/>
      <c r="CXX132" s="11"/>
      <c r="CXY132" s="11"/>
      <c r="CXZ132" s="11"/>
      <c r="CYA132" s="11"/>
      <c r="CYB132" s="11"/>
      <c r="CYC132" s="11"/>
      <c r="CYD132" s="11"/>
      <c r="CYE132" s="11"/>
      <c r="CYF132" s="11"/>
      <c r="CYG132" s="11"/>
      <c r="CYH132" s="11"/>
      <c r="CYI132" s="11"/>
      <c r="CYJ132" s="11"/>
      <c r="CYK132" s="11"/>
      <c r="CYL132" s="11"/>
      <c r="CYM132" s="11"/>
      <c r="CYN132" s="11"/>
      <c r="CYO132" s="11"/>
      <c r="CYP132" s="11"/>
      <c r="CYQ132" s="11"/>
      <c r="CYR132" s="11"/>
      <c r="CYS132" s="11"/>
      <c r="CYT132" s="11"/>
      <c r="CYU132" s="11"/>
      <c r="CYV132" s="11"/>
      <c r="CYW132" s="11"/>
      <c r="CYX132" s="11"/>
      <c r="CYY132" s="11"/>
      <c r="CYZ132" s="11"/>
      <c r="CZA132" s="11"/>
      <c r="CZB132" s="11"/>
      <c r="CZC132" s="11"/>
      <c r="CZD132" s="11"/>
      <c r="CZE132" s="11"/>
      <c r="CZF132" s="11"/>
      <c r="CZG132" s="11"/>
      <c r="CZH132" s="11"/>
      <c r="CZI132" s="11"/>
      <c r="CZJ132" s="11"/>
      <c r="CZK132" s="11"/>
      <c r="CZL132" s="11"/>
      <c r="CZM132" s="11"/>
      <c r="CZN132" s="11"/>
      <c r="CZO132" s="11"/>
      <c r="CZP132" s="11"/>
      <c r="CZQ132" s="11"/>
      <c r="CZR132" s="11"/>
      <c r="CZS132" s="11"/>
      <c r="CZT132" s="11"/>
      <c r="CZU132" s="11"/>
      <c r="CZV132" s="11"/>
      <c r="CZW132" s="11"/>
      <c r="CZX132" s="11"/>
      <c r="CZY132" s="11"/>
      <c r="CZZ132" s="11"/>
      <c r="DAA132" s="11"/>
      <c r="DAB132" s="11"/>
      <c r="DAC132" s="11"/>
      <c r="DAD132" s="11"/>
      <c r="DAE132" s="11"/>
      <c r="DAF132" s="11"/>
      <c r="DAG132" s="11"/>
      <c r="DAH132" s="11"/>
      <c r="DAI132" s="11"/>
      <c r="DAJ132" s="11"/>
      <c r="DAK132" s="11"/>
      <c r="DAL132" s="11"/>
      <c r="DAM132" s="11"/>
      <c r="DAN132" s="11"/>
      <c r="DAO132" s="11"/>
      <c r="DAP132" s="11"/>
      <c r="DAQ132" s="11"/>
      <c r="DAR132" s="11"/>
      <c r="DAS132" s="11"/>
      <c r="DAT132" s="11"/>
      <c r="DAU132" s="11"/>
      <c r="DAV132" s="11"/>
      <c r="DAW132" s="11"/>
      <c r="DAX132" s="11"/>
      <c r="DAY132" s="11"/>
      <c r="DAZ132" s="11"/>
      <c r="DBA132" s="11"/>
      <c r="DBB132" s="11"/>
      <c r="DBC132" s="11"/>
      <c r="DBD132" s="11"/>
      <c r="DBE132" s="11"/>
      <c r="DBF132" s="11"/>
      <c r="DBG132" s="11"/>
      <c r="DBH132" s="11"/>
      <c r="DBI132" s="11"/>
      <c r="DBJ132" s="11"/>
      <c r="DBK132" s="11"/>
      <c r="DBL132" s="11"/>
      <c r="DBM132" s="11"/>
      <c r="DBN132" s="11"/>
      <c r="DBO132" s="11"/>
      <c r="DBP132" s="11"/>
      <c r="DBQ132" s="11"/>
      <c r="DBR132" s="11"/>
      <c r="DBS132" s="11"/>
      <c r="DBT132" s="11"/>
      <c r="DBU132" s="11"/>
      <c r="DBV132" s="11"/>
      <c r="DBW132" s="11"/>
      <c r="DBX132" s="11"/>
      <c r="DBY132" s="11"/>
      <c r="DBZ132" s="11"/>
      <c r="DCA132" s="11"/>
      <c r="DCB132" s="11"/>
      <c r="DCC132" s="11"/>
      <c r="DCD132" s="11"/>
      <c r="DCE132" s="11"/>
      <c r="DCF132" s="11"/>
      <c r="DCG132" s="11"/>
      <c r="DCH132" s="11"/>
      <c r="DCI132" s="11"/>
      <c r="DCJ132" s="11"/>
      <c r="DCK132" s="11"/>
      <c r="DCL132" s="11"/>
      <c r="DCM132" s="11"/>
      <c r="DCN132" s="11"/>
      <c r="DCO132" s="11"/>
      <c r="DCP132" s="11"/>
      <c r="DCQ132" s="11"/>
      <c r="DCR132" s="11"/>
      <c r="DCS132" s="11"/>
      <c r="DCT132" s="11"/>
      <c r="DCU132" s="11"/>
      <c r="DCV132" s="11"/>
      <c r="DCW132" s="11"/>
      <c r="DCX132" s="11"/>
      <c r="DCY132" s="11"/>
      <c r="DCZ132" s="11"/>
      <c r="DDA132" s="11"/>
      <c r="DDB132" s="11"/>
      <c r="DDC132" s="11"/>
      <c r="DDD132" s="11"/>
      <c r="DDE132" s="11"/>
      <c r="DDF132" s="11"/>
      <c r="DDG132" s="11"/>
      <c r="DDH132" s="11"/>
      <c r="DDI132" s="11"/>
      <c r="DDJ132" s="11"/>
      <c r="DDK132" s="11"/>
      <c r="DDL132" s="11"/>
      <c r="DDM132" s="11"/>
      <c r="DDN132" s="11"/>
      <c r="DDO132" s="11"/>
      <c r="DDP132" s="11"/>
      <c r="DDQ132" s="11"/>
      <c r="DDR132" s="11"/>
      <c r="DDS132" s="11"/>
      <c r="DDT132" s="11"/>
      <c r="DDU132" s="11"/>
      <c r="DDV132" s="11"/>
      <c r="DDW132" s="11"/>
      <c r="DDX132" s="11"/>
      <c r="DDY132" s="11"/>
      <c r="DDZ132" s="11"/>
      <c r="DEA132" s="11"/>
      <c r="DEB132" s="11"/>
      <c r="DEC132" s="11"/>
      <c r="DED132" s="11"/>
      <c r="DEE132" s="11"/>
      <c r="DEF132" s="11"/>
      <c r="DEG132" s="11"/>
      <c r="DEH132" s="11"/>
      <c r="DEI132" s="11"/>
      <c r="DEJ132" s="11"/>
      <c r="DEK132" s="11"/>
      <c r="DEL132" s="11"/>
      <c r="DEM132" s="11"/>
      <c r="DEN132" s="11"/>
      <c r="DEO132" s="11"/>
      <c r="DEP132" s="11"/>
      <c r="DEQ132" s="11"/>
      <c r="DER132" s="11"/>
      <c r="DES132" s="11"/>
      <c r="DET132" s="11"/>
      <c r="DEU132" s="11"/>
      <c r="DEV132" s="11"/>
      <c r="DEW132" s="11"/>
      <c r="DEX132" s="11"/>
      <c r="DEY132" s="11"/>
      <c r="DEZ132" s="11"/>
      <c r="DFA132" s="11"/>
      <c r="DFB132" s="11"/>
      <c r="DFC132" s="11"/>
      <c r="DFD132" s="11"/>
      <c r="DFE132" s="11"/>
      <c r="DFF132" s="11"/>
      <c r="DFG132" s="11"/>
      <c r="DFH132" s="11"/>
      <c r="DFI132" s="11"/>
      <c r="DFJ132" s="11"/>
      <c r="DFK132" s="11"/>
      <c r="DFL132" s="11"/>
      <c r="DFM132" s="11"/>
      <c r="DFN132" s="11"/>
      <c r="DFO132" s="11"/>
      <c r="DFP132" s="11"/>
      <c r="DFQ132" s="11"/>
      <c r="DFR132" s="11"/>
      <c r="DFS132" s="11"/>
      <c r="DFT132" s="11"/>
      <c r="DFU132" s="11"/>
      <c r="DFV132" s="11"/>
      <c r="DFW132" s="11"/>
      <c r="DFX132" s="11"/>
      <c r="DFY132" s="11"/>
      <c r="DFZ132" s="11"/>
      <c r="DGA132" s="11"/>
      <c r="DGB132" s="11"/>
      <c r="DGC132" s="11"/>
      <c r="DGD132" s="11"/>
      <c r="DGE132" s="11"/>
      <c r="DGF132" s="11"/>
      <c r="DGG132" s="11"/>
      <c r="DGH132" s="11"/>
      <c r="DGI132" s="11"/>
      <c r="DGJ132" s="11"/>
      <c r="DGK132" s="11"/>
      <c r="DGL132" s="11"/>
      <c r="DGM132" s="11"/>
      <c r="DGN132" s="11"/>
      <c r="DGO132" s="11"/>
      <c r="DGP132" s="11"/>
      <c r="DGQ132" s="11"/>
      <c r="DGR132" s="11"/>
      <c r="DGS132" s="11"/>
      <c r="DGT132" s="11"/>
      <c r="DGU132" s="11"/>
      <c r="DGV132" s="11"/>
      <c r="DGW132" s="11"/>
      <c r="DGX132" s="11"/>
      <c r="DGY132" s="11"/>
      <c r="DGZ132" s="11"/>
      <c r="DHA132" s="11"/>
      <c r="DHB132" s="11"/>
      <c r="DHC132" s="11"/>
      <c r="DHD132" s="11"/>
      <c r="DHE132" s="11"/>
      <c r="DHF132" s="11"/>
      <c r="DHG132" s="11"/>
      <c r="DHH132" s="11"/>
      <c r="DHI132" s="11"/>
      <c r="DHJ132" s="11"/>
      <c r="DHK132" s="11"/>
      <c r="DHL132" s="11"/>
      <c r="DHM132" s="11"/>
      <c r="DHN132" s="11"/>
      <c r="DHO132" s="11"/>
      <c r="DHP132" s="11"/>
      <c r="DHQ132" s="11"/>
      <c r="DHR132" s="11"/>
      <c r="DHS132" s="11"/>
      <c r="DHT132" s="11"/>
      <c r="DHU132" s="11"/>
      <c r="DHV132" s="11"/>
      <c r="DHW132" s="11"/>
      <c r="DHX132" s="11"/>
      <c r="DHY132" s="11"/>
      <c r="DHZ132" s="11"/>
      <c r="DIA132" s="11"/>
      <c r="DIB132" s="11"/>
      <c r="DIC132" s="11"/>
      <c r="DID132" s="11"/>
      <c r="DIE132" s="11"/>
      <c r="DIF132" s="11"/>
      <c r="DIG132" s="11"/>
      <c r="DIH132" s="11"/>
      <c r="DII132" s="11"/>
      <c r="DIJ132" s="11"/>
      <c r="DIK132" s="11"/>
      <c r="DIL132" s="11"/>
      <c r="DIM132" s="11"/>
      <c r="DIN132" s="11"/>
      <c r="DIO132" s="11"/>
      <c r="DIP132" s="11"/>
      <c r="DIQ132" s="11"/>
      <c r="DIR132" s="11"/>
      <c r="DIS132" s="11"/>
      <c r="DIT132" s="11"/>
      <c r="DIU132" s="11"/>
      <c r="DIV132" s="11"/>
      <c r="DIW132" s="11"/>
      <c r="DIX132" s="11"/>
      <c r="DIY132" s="11"/>
      <c r="DIZ132" s="11"/>
      <c r="DJA132" s="11"/>
      <c r="DJB132" s="11"/>
      <c r="DJC132" s="11"/>
      <c r="DJD132" s="11"/>
      <c r="DJE132" s="11"/>
      <c r="DJF132" s="11"/>
      <c r="DJG132" s="11"/>
      <c r="DJH132" s="11"/>
      <c r="DJI132" s="11"/>
      <c r="DJJ132" s="11"/>
      <c r="DJK132" s="11"/>
      <c r="DJL132" s="11"/>
      <c r="DJM132" s="11"/>
      <c r="DJN132" s="11"/>
      <c r="DJO132" s="11"/>
      <c r="DJP132" s="11"/>
      <c r="DJQ132" s="11"/>
      <c r="DJR132" s="11"/>
      <c r="DJS132" s="11"/>
      <c r="DJT132" s="11"/>
      <c r="DJU132" s="11"/>
      <c r="DJV132" s="11"/>
      <c r="DJW132" s="11"/>
      <c r="DJX132" s="11"/>
      <c r="DJY132" s="11"/>
      <c r="DJZ132" s="11"/>
      <c r="DKA132" s="11"/>
      <c r="DKB132" s="11"/>
      <c r="DKC132" s="11"/>
      <c r="DKD132" s="11"/>
      <c r="DKE132" s="11"/>
      <c r="DKF132" s="11"/>
      <c r="DKG132" s="11"/>
      <c r="DKH132" s="11"/>
      <c r="DKI132" s="11"/>
      <c r="DKJ132" s="11"/>
      <c r="DKK132" s="11"/>
      <c r="DKL132" s="11"/>
      <c r="DKM132" s="11"/>
      <c r="DKN132" s="11"/>
      <c r="DKO132" s="11"/>
      <c r="DKP132" s="11"/>
      <c r="DKQ132" s="11"/>
      <c r="DKR132" s="11"/>
      <c r="DKS132" s="11"/>
      <c r="DKT132" s="11"/>
      <c r="DKU132" s="11"/>
      <c r="DKV132" s="11"/>
      <c r="DKW132" s="11"/>
      <c r="DKX132" s="11"/>
      <c r="DKY132" s="11"/>
      <c r="DKZ132" s="11"/>
      <c r="DLA132" s="11"/>
      <c r="DLB132" s="11"/>
      <c r="DLC132" s="11"/>
      <c r="DLD132" s="11"/>
      <c r="DLE132" s="11"/>
      <c r="DLF132" s="11"/>
      <c r="DLG132" s="11"/>
      <c r="DLH132" s="11"/>
      <c r="DLI132" s="11"/>
      <c r="DLJ132" s="11"/>
      <c r="DLK132" s="11"/>
      <c r="DLL132" s="11"/>
      <c r="DLM132" s="11"/>
      <c r="DLN132" s="11"/>
      <c r="DLO132" s="11"/>
      <c r="DLP132" s="11"/>
      <c r="DLQ132" s="11"/>
      <c r="DLR132" s="11"/>
      <c r="DLS132" s="11"/>
      <c r="DLT132" s="11"/>
      <c r="DLU132" s="11"/>
      <c r="DLV132" s="11"/>
      <c r="DLW132" s="11"/>
      <c r="DLX132" s="11"/>
      <c r="DLY132" s="11"/>
      <c r="DLZ132" s="11"/>
      <c r="DMA132" s="11"/>
      <c r="DMB132" s="11"/>
      <c r="DMC132" s="11"/>
      <c r="DMD132" s="11"/>
      <c r="DME132" s="11"/>
      <c r="DMF132" s="11"/>
      <c r="DMG132" s="11"/>
      <c r="DMH132" s="11"/>
      <c r="DMI132" s="11"/>
      <c r="DMJ132" s="11"/>
      <c r="DMK132" s="11"/>
      <c r="DML132" s="11"/>
      <c r="DMM132" s="11"/>
      <c r="DMN132" s="11"/>
      <c r="DMO132" s="11"/>
      <c r="DMP132" s="11"/>
      <c r="DMQ132" s="11"/>
      <c r="DMR132" s="11"/>
      <c r="DMS132" s="11"/>
      <c r="DMT132" s="11"/>
      <c r="DMU132" s="11"/>
      <c r="DMV132" s="11"/>
      <c r="DMW132" s="11"/>
      <c r="DMX132" s="11"/>
      <c r="DMY132" s="11"/>
      <c r="DMZ132" s="11"/>
      <c r="DNA132" s="11"/>
      <c r="DNB132" s="11"/>
      <c r="DNC132" s="11"/>
      <c r="DND132" s="11"/>
      <c r="DNE132" s="11"/>
      <c r="DNF132" s="11"/>
      <c r="DNG132" s="11"/>
      <c r="DNH132" s="11"/>
      <c r="DNI132" s="11"/>
      <c r="DNJ132" s="11"/>
      <c r="DNK132" s="11"/>
      <c r="DNL132" s="11"/>
      <c r="DNM132" s="11"/>
      <c r="DNN132" s="11"/>
      <c r="DNO132" s="11"/>
      <c r="DNP132" s="11"/>
      <c r="DNQ132" s="11"/>
      <c r="DNR132" s="11"/>
      <c r="DNS132" s="11"/>
      <c r="DNT132" s="11"/>
      <c r="DNU132" s="11"/>
      <c r="DNV132" s="11"/>
      <c r="DNW132" s="11"/>
      <c r="DNX132" s="11"/>
      <c r="DNY132" s="11"/>
      <c r="DNZ132" s="11"/>
      <c r="DOA132" s="11"/>
      <c r="DOB132" s="11"/>
      <c r="DOC132" s="11"/>
      <c r="DOD132" s="11"/>
      <c r="DOE132" s="11"/>
      <c r="DOF132" s="11"/>
      <c r="DOG132" s="11"/>
      <c r="DOH132" s="11"/>
      <c r="DOI132" s="11"/>
      <c r="DOJ132" s="11"/>
      <c r="DOK132" s="11"/>
      <c r="DOL132" s="11"/>
      <c r="DOM132" s="11"/>
      <c r="DON132" s="11"/>
      <c r="DOO132" s="11"/>
      <c r="DOP132" s="11"/>
      <c r="DOQ132" s="11"/>
      <c r="DOR132" s="11"/>
      <c r="DOS132" s="11"/>
      <c r="DOT132" s="11"/>
      <c r="DOU132" s="11"/>
      <c r="DOV132" s="11"/>
      <c r="DOW132" s="11"/>
      <c r="DOX132" s="11"/>
      <c r="DOY132" s="11"/>
      <c r="DOZ132" s="11"/>
      <c r="DPA132" s="11"/>
      <c r="DPB132" s="11"/>
      <c r="DPC132" s="11"/>
      <c r="DPD132" s="11"/>
      <c r="DPE132" s="11"/>
      <c r="DPF132" s="11"/>
      <c r="DPG132" s="11"/>
      <c r="DPH132" s="11"/>
      <c r="DPI132" s="11"/>
      <c r="DPJ132" s="11"/>
      <c r="DPK132" s="11"/>
      <c r="DPL132" s="11"/>
      <c r="DPM132" s="11"/>
      <c r="DPN132" s="11"/>
      <c r="DPO132" s="11"/>
      <c r="DPP132" s="11"/>
      <c r="DPQ132" s="11"/>
      <c r="DPR132" s="11"/>
      <c r="DPS132" s="11"/>
      <c r="DPT132" s="11"/>
      <c r="DPU132" s="11"/>
      <c r="DPV132" s="11"/>
      <c r="DPW132" s="11"/>
      <c r="DPX132" s="11"/>
      <c r="DPY132" s="11"/>
      <c r="DPZ132" s="11"/>
      <c r="DQA132" s="11"/>
      <c r="DQB132" s="11"/>
      <c r="DQC132" s="11"/>
      <c r="DQD132" s="11"/>
      <c r="DQE132" s="11"/>
      <c r="DQF132" s="11"/>
      <c r="DQG132" s="11"/>
      <c r="DQH132" s="11"/>
      <c r="DQI132" s="11"/>
      <c r="DQJ132" s="11"/>
      <c r="DQK132" s="11"/>
      <c r="DQL132" s="11"/>
      <c r="DQM132" s="11"/>
      <c r="DQN132" s="11"/>
      <c r="DQO132" s="11"/>
      <c r="DQP132" s="11"/>
      <c r="DQQ132" s="11"/>
      <c r="DQR132" s="11"/>
      <c r="DQS132" s="11"/>
      <c r="DQT132" s="11"/>
      <c r="DQU132" s="11"/>
      <c r="DQV132" s="11"/>
      <c r="DQW132" s="11"/>
      <c r="DQX132" s="11"/>
      <c r="DQY132" s="11"/>
      <c r="DQZ132" s="11"/>
      <c r="DRA132" s="11"/>
      <c r="DRB132" s="11"/>
      <c r="DRC132" s="11"/>
      <c r="DRD132" s="11"/>
      <c r="DRE132" s="11"/>
      <c r="DRF132" s="11"/>
      <c r="DRG132" s="11"/>
      <c r="DRH132" s="11"/>
      <c r="DRI132" s="11"/>
      <c r="DRJ132" s="11"/>
      <c r="DRK132" s="11"/>
      <c r="DRL132" s="11"/>
      <c r="DRM132" s="11"/>
      <c r="DRN132" s="11"/>
      <c r="DRO132" s="11"/>
      <c r="DRP132" s="11"/>
      <c r="DRQ132" s="11"/>
      <c r="DRR132" s="11"/>
      <c r="DRS132" s="11"/>
      <c r="DRT132" s="11"/>
      <c r="DRU132" s="11"/>
      <c r="DRV132" s="11"/>
      <c r="DRW132" s="11"/>
      <c r="DRX132" s="11"/>
      <c r="DRY132" s="11"/>
      <c r="DRZ132" s="11"/>
      <c r="DSA132" s="11"/>
      <c r="DSB132" s="11"/>
      <c r="DSC132" s="11"/>
      <c r="DSD132" s="11"/>
      <c r="DSE132" s="11"/>
      <c r="DSF132" s="11"/>
      <c r="DSG132" s="11"/>
      <c r="DSH132" s="11"/>
      <c r="DSI132" s="11"/>
      <c r="DSJ132" s="11"/>
      <c r="DSK132" s="11"/>
      <c r="DSL132" s="11"/>
      <c r="DSM132" s="11"/>
      <c r="DSN132" s="11"/>
      <c r="DSO132" s="11"/>
      <c r="DSP132" s="11"/>
      <c r="DSQ132" s="11"/>
      <c r="DSR132" s="11"/>
      <c r="DSS132" s="11"/>
      <c r="DST132" s="11"/>
      <c r="DSU132" s="11"/>
      <c r="DSV132" s="11"/>
      <c r="DSW132" s="11"/>
      <c r="DSX132" s="11"/>
      <c r="DSY132" s="11"/>
      <c r="DSZ132" s="11"/>
      <c r="DTA132" s="11"/>
      <c r="DTB132" s="11"/>
      <c r="DTC132" s="11"/>
      <c r="DTD132" s="11"/>
      <c r="DTE132" s="11"/>
      <c r="DTF132" s="11"/>
      <c r="DTG132" s="11"/>
      <c r="DTH132" s="11"/>
      <c r="DTI132" s="11"/>
      <c r="DTJ132" s="11"/>
      <c r="DTK132" s="11"/>
      <c r="DTL132" s="11"/>
      <c r="DTM132" s="11"/>
      <c r="DTN132" s="11"/>
      <c r="DTO132" s="11"/>
      <c r="DTP132" s="11"/>
      <c r="DTQ132" s="11"/>
      <c r="DTR132" s="11"/>
      <c r="DTS132" s="11"/>
      <c r="DTT132" s="11"/>
      <c r="DTU132" s="11"/>
      <c r="DTV132" s="11"/>
      <c r="DTW132" s="11"/>
      <c r="DTX132" s="11"/>
      <c r="DTY132" s="11"/>
      <c r="DTZ132" s="11"/>
      <c r="DUA132" s="11"/>
      <c r="DUB132" s="11"/>
      <c r="DUC132" s="11"/>
      <c r="DUD132" s="11"/>
      <c r="DUE132" s="11"/>
      <c r="DUF132" s="11"/>
      <c r="DUG132" s="11"/>
      <c r="DUH132" s="11"/>
      <c r="DUI132" s="11"/>
      <c r="DUJ132" s="11"/>
      <c r="DUK132" s="11"/>
      <c r="DUL132" s="11"/>
      <c r="DUM132" s="11"/>
      <c r="DUN132" s="11"/>
      <c r="DUO132" s="11"/>
      <c r="DUP132" s="11"/>
      <c r="DUQ132" s="11"/>
      <c r="DUR132" s="11"/>
      <c r="DUS132" s="11"/>
      <c r="DUT132" s="11"/>
      <c r="DUU132" s="11"/>
      <c r="DUV132" s="11"/>
      <c r="DUW132" s="11"/>
      <c r="DUX132" s="11"/>
      <c r="DUY132" s="11"/>
      <c r="DUZ132" s="11"/>
      <c r="DVA132" s="11"/>
      <c r="DVB132" s="11"/>
      <c r="DVC132" s="11"/>
      <c r="DVD132" s="11"/>
      <c r="DVE132" s="11"/>
      <c r="DVF132" s="11"/>
      <c r="DVG132" s="11"/>
      <c r="DVH132" s="11"/>
      <c r="DVI132" s="11"/>
      <c r="DVJ132" s="11"/>
      <c r="DVK132" s="11"/>
      <c r="DVL132" s="11"/>
      <c r="DVM132" s="11"/>
      <c r="DVN132" s="11"/>
      <c r="DVO132" s="11"/>
      <c r="DVP132" s="11"/>
      <c r="DVQ132" s="11"/>
      <c r="DVR132" s="11"/>
      <c r="DVS132" s="11"/>
      <c r="DVT132" s="11"/>
      <c r="DVU132" s="11"/>
      <c r="DVV132" s="11"/>
      <c r="DVW132" s="11"/>
      <c r="DVX132" s="11"/>
      <c r="DVY132" s="11"/>
      <c r="DVZ132" s="11"/>
      <c r="DWA132" s="11"/>
      <c r="DWB132" s="11"/>
      <c r="DWC132" s="11"/>
      <c r="DWD132" s="11"/>
      <c r="DWE132" s="11"/>
      <c r="DWF132" s="11"/>
      <c r="DWG132" s="11"/>
      <c r="DWH132" s="11"/>
      <c r="DWI132" s="11"/>
      <c r="DWJ132" s="11"/>
      <c r="DWK132" s="11"/>
      <c r="DWL132" s="11"/>
      <c r="DWM132" s="11"/>
      <c r="DWN132" s="11"/>
      <c r="DWO132" s="11"/>
      <c r="DWP132" s="11"/>
      <c r="DWQ132" s="11"/>
      <c r="DWR132" s="11"/>
      <c r="DWS132" s="11"/>
      <c r="DWT132" s="11"/>
      <c r="DWU132" s="11"/>
      <c r="DWV132" s="11"/>
      <c r="DWW132" s="11"/>
      <c r="DWX132" s="11"/>
      <c r="DWY132" s="11"/>
      <c r="DWZ132" s="11"/>
      <c r="DXA132" s="11"/>
      <c r="DXB132" s="11"/>
      <c r="DXC132" s="11"/>
      <c r="DXD132" s="11"/>
      <c r="DXE132" s="11"/>
      <c r="DXF132" s="11"/>
      <c r="DXG132" s="11"/>
      <c r="DXH132" s="11"/>
      <c r="DXI132" s="11"/>
      <c r="DXJ132" s="11"/>
      <c r="DXK132" s="11"/>
      <c r="DXL132" s="11"/>
      <c r="DXM132" s="11"/>
      <c r="DXN132" s="11"/>
      <c r="DXO132" s="11"/>
      <c r="DXP132" s="11"/>
      <c r="DXQ132" s="11"/>
      <c r="DXR132" s="11"/>
      <c r="DXS132" s="11"/>
      <c r="DXT132" s="11"/>
      <c r="DXU132" s="11"/>
      <c r="DXV132" s="11"/>
      <c r="DXW132" s="11"/>
      <c r="DXX132" s="11"/>
      <c r="DXY132" s="11"/>
      <c r="DXZ132" s="11"/>
      <c r="DYA132" s="11"/>
      <c r="DYB132" s="11"/>
      <c r="DYC132" s="11"/>
      <c r="DYD132" s="11"/>
      <c r="DYE132" s="11"/>
      <c r="DYF132" s="11"/>
      <c r="DYG132" s="11"/>
      <c r="DYH132" s="11"/>
      <c r="DYI132" s="11"/>
      <c r="DYJ132" s="11"/>
      <c r="DYK132" s="11"/>
      <c r="DYL132" s="11"/>
      <c r="DYM132" s="11"/>
      <c r="DYN132" s="11"/>
      <c r="DYO132" s="11"/>
      <c r="DYP132" s="11"/>
      <c r="DYQ132" s="11"/>
      <c r="DYR132" s="11"/>
      <c r="DYS132" s="11"/>
      <c r="DYT132" s="11"/>
      <c r="DYU132" s="11"/>
      <c r="DYV132" s="11"/>
      <c r="DYW132" s="11"/>
      <c r="DYX132" s="11"/>
      <c r="DYY132" s="11"/>
      <c r="DYZ132" s="11"/>
      <c r="DZA132" s="11"/>
      <c r="DZB132" s="11"/>
      <c r="DZC132" s="11"/>
      <c r="DZD132" s="11"/>
      <c r="DZE132" s="11"/>
      <c r="DZF132" s="11"/>
      <c r="DZG132" s="11"/>
      <c r="DZH132" s="11"/>
      <c r="DZI132" s="11"/>
      <c r="DZJ132" s="11"/>
      <c r="DZK132" s="11"/>
      <c r="DZL132" s="11"/>
      <c r="DZM132" s="11"/>
      <c r="DZN132" s="11"/>
      <c r="DZO132" s="11"/>
      <c r="DZP132" s="11"/>
      <c r="DZQ132" s="11"/>
      <c r="DZR132" s="11"/>
      <c r="DZS132" s="11"/>
      <c r="DZT132" s="11"/>
      <c r="DZU132" s="11"/>
      <c r="DZV132" s="11"/>
      <c r="DZW132" s="11"/>
      <c r="DZX132" s="11"/>
      <c r="DZY132" s="11"/>
      <c r="DZZ132" s="11"/>
      <c r="EAA132" s="11"/>
      <c r="EAB132" s="11"/>
      <c r="EAC132" s="11"/>
      <c r="EAD132" s="11"/>
      <c r="EAE132" s="11"/>
      <c r="EAF132" s="11"/>
      <c r="EAG132" s="11"/>
      <c r="EAH132" s="11"/>
      <c r="EAI132" s="11"/>
      <c r="EAJ132" s="11"/>
      <c r="EAK132" s="11"/>
      <c r="EAL132" s="11"/>
      <c r="EAM132" s="11"/>
      <c r="EAN132" s="11"/>
      <c r="EAO132" s="11"/>
      <c r="EAP132" s="11"/>
      <c r="EAQ132" s="11"/>
      <c r="EAR132" s="11"/>
      <c r="EAS132" s="11"/>
      <c r="EAT132" s="11"/>
      <c r="EAU132" s="11"/>
      <c r="EAV132" s="11"/>
      <c r="EAW132" s="11"/>
      <c r="EAX132" s="11"/>
      <c r="EAY132" s="11"/>
      <c r="EAZ132" s="11"/>
      <c r="EBA132" s="11"/>
      <c r="EBB132" s="11"/>
      <c r="EBC132" s="11"/>
      <c r="EBD132" s="11"/>
      <c r="EBE132" s="11"/>
      <c r="EBF132" s="11"/>
      <c r="EBG132" s="11"/>
      <c r="EBH132" s="11"/>
      <c r="EBI132" s="11"/>
      <c r="EBJ132" s="11"/>
      <c r="EBK132" s="11"/>
      <c r="EBL132" s="11"/>
      <c r="EBM132" s="11"/>
      <c r="EBN132" s="11"/>
      <c r="EBO132" s="11"/>
      <c r="EBP132" s="11"/>
      <c r="EBQ132" s="11"/>
      <c r="EBR132" s="11"/>
      <c r="EBS132" s="11"/>
      <c r="EBT132" s="11"/>
      <c r="EBU132" s="11"/>
      <c r="EBV132" s="11"/>
      <c r="EBW132" s="11"/>
      <c r="EBX132" s="11"/>
      <c r="EBY132" s="11"/>
      <c r="EBZ132" s="11"/>
      <c r="ECA132" s="11"/>
      <c r="ECB132" s="11"/>
      <c r="ECC132" s="11"/>
      <c r="ECD132" s="11"/>
      <c r="ECE132" s="11"/>
      <c r="ECF132" s="11"/>
      <c r="ECG132" s="11"/>
      <c r="ECH132" s="11"/>
      <c r="ECI132" s="11"/>
      <c r="ECJ132" s="11"/>
      <c r="ECK132" s="11"/>
      <c r="ECL132" s="11"/>
      <c r="ECM132" s="11"/>
      <c r="ECN132" s="11"/>
      <c r="ECO132" s="11"/>
      <c r="ECP132" s="11"/>
      <c r="ECQ132" s="11"/>
      <c r="ECR132" s="11"/>
      <c r="ECS132" s="11"/>
      <c r="ECT132" s="11"/>
      <c r="ECU132" s="11"/>
      <c r="ECV132" s="11"/>
      <c r="ECW132" s="11"/>
      <c r="ECX132" s="11"/>
      <c r="ECY132" s="11"/>
      <c r="ECZ132" s="11"/>
      <c r="EDA132" s="11"/>
      <c r="EDB132" s="11"/>
      <c r="EDC132" s="11"/>
      <c r="EDD132" s="11"/>
      <c r="EDE132" s="11"/>
      <c r="EDF132" s="11"/>
      <c r="EDG132" s="11"/>
      <c r="EDH132" s="11"/>
      <c r="EDI132" s="11"/>
      <c r="EDJ132" s="11"/>
      <c r="EDK132" s="11"/>
      <c r="EDL132" s="11"/>
      <c r="EDM132" s="11"/>
      <c r="EDN132" s="11"/>
      <c r="EDO132" s="11"/>
      <c r="EDP132" s="11"/>
      <c r="EDQ132" s="11"/>
      <c r="EDR132" s="11"/>
      <c r="EDS132" s="11"/>
      <c r="EDT132" s="11"/>
      <c r="EDU132" s="11"/>
      <c r="EDV132" s="11"/>
      <c r="EDW132" s="11"/>
      <c r="EDX132" s="11"/>
      <c r="EDY132" s="11"/>
      <c r="EDZ132" s="11"/>
      <c r="EEA132" s="11"/>
      <c r="EEB132" s="11"/>
      <c r="EEC132" s="11"/>
      <c r="EED132" s="11"/>
      <c r="EEE132" s="11"/>
      <c r="EEF132" s="11"/>
      <c r="EEG132" s="11"/>
      <c r="EEH132" s="11"/>
      <c r="EEI132" s="11"/>
      <c r="EEJ132" s="11"/>
      <c r="EEK132" s="11"/>
      <c r="EEL132" s="11"/>
      <c r="EEM132" s="11"/>
      <c r="EEN132" s="11"/>
      <c r="EEO132" s="11"/>
      <c r="EEP132" s="11"/>
      <c r="EEQ132" s="11"/>
      <c r="EER132" s="11"/>
      <c r="EES132" s="11"/>
      <c r="EET132" s="11"/>
      <c r="EEU132" s="11"/>
      <c r="EEV132" s="11"/>
      <c r="EEW132" s="11"/>
      <c r="EEX132" s="11"/>
      <c r="EEY132" s="11"/>
      <c r="EEZ132" s="11"/>
      <c r="EFA132" s="11"/>
      <c r="EFB132" s="11"/>
      <c r="EFC132" s="11"/>
      <c r="EFD132" s="11"/>
      <c r="EFE132" s="11"/>
      <c r="EFF132" s="11"/>
      <c r="EFG132" s="11"/>
      <c r="EFH132" s="11"/>
      <c r="EFI132" s="11"/>
      <c r="EFJ132" s="11"/>
      <c r="EFK132" s="11"/>
      <c r="EFL132" s="11"/>
      <c r="EFM132" s="11"/>
      <c r="EFN132" s="11"/>
      <c r="EFO132" s="11"/>
      <c r="EFP132" s="11"/>
      <c r="EFQ132" s="11"/>
      <c r="EFR132" s="11"/>
      <c r="EFS132" s="11"/>
      <c r="EFT132" s="11"/>
      <c r="EFU132" s="11"/>
      <c r="EFV132" s="11"/>
      <c r="EFW132" s="11"/>
      <c r="EFX132" s="11"/>
      <c r="EFY132" s="11"/>
      <c r="EFZ132" s="11"/>
      <c r="EGA132" s="11"/>
      <c r="EGB132" s="11"/>
      <c r="EGC132" s="11"/>
      <c r="EGD132" s="11"/>
      <c r="EGE132" s="11"/>
      <c r="EGF132" s="11"/>
      <c r="EGG132" s="11"/>
      <c r="EGH132" s="11"/>
      <c r="EGI132" s="11"/>
      <c r="EGJ132" s="11"/>
      <c r="EGK132" s="11"/>
      <c r="EGL132" s="11"/>
      <c r="EGM132" s="11"/>
      <c r="EGN132" s="11"/>
      <c r="EGO132" s="11"/>
      <c r="EGP132" s="11"/>
      <c r="EGQ132" s="11"/>
      <c r="EGR132" s="11"/>
      <c r="EGS132" s="11"/>
      <c r="EGT132" s="11"/>
      <c r="EGU132" s="11"/>
      <c r="EGV132" s="11"/>
      <c r="EGW132" s="11"/>
      <c r="EGX132" s="11"/>
      <c r="EGY132" s="11"/>
      <c r="EGZ132" s="11"/>
      <c r="EHA132" s="11"/>
      <c r="EHB132" s="11"/>
      <c r="EHC132" s="11"/>
      <c r="EHD132" s="11"/>
      <c r="EHE132" s="11"/>
      <c r="EHF132" s="11"/>
      <c r="EHG132" s="11"/>
      <c r="EHH132" s="11"/>
      <c r="EHI132" s="11"/>
      <c r="EHJ132" s="11"/>
      <c r="EHK132" s="11"/>
      <c r="EHL132" s="11"/>
      <c r="EHM132" s="11"/>
      <c r="EHN132" s="11"/>
      <c r="EHO132" s="11"/>
      <c r="EHP132" s="11"/>
      <c r="EHQ132" s="11"/>
      <c r="EHR132" s="11"/>
      <c r="EHS132" s="11"/>
      <c r="EHT132" s="11"/>
      <c r="EHU132" s="11"/>
      <c r="EHV132" s="11"/>
      <c r="EHW132" s="11"/>
      <c r="EHX132" s="11"/>
      <c r="EHY132" s="11"/>
      <c r="EHZ132" s="11"/>
      <c r="EIA132" s="11"/>
      <c r="EIB132" s="11"/>
      <c r="EIC132" s="11"/>
      <c r="EID132" s="11"/>
      <c r="EIE132" s="11"/>
      <c r="EIF132" s="11"/>
      <c r="EIG132" s="11"/>
      <c r="EIH132" s="11"/>
      <c r="EII132" s="11"/>
      <c r="EIJ132" s="11"/>
      <c r="EIK132" s="11"/>
      <c r="EIL132" s="11"/>
      <c r="EIM132" s="11"/>
      <c r="EIN132" s="11"/>
      <c r="EIO132" s="11"/>
      <c r="EIP132" s="11"/>
      <c r="EIQ132" s="11"/>
      <c r="EIR132" s="11"/>
      <c r="EIS132" s="11"/>
      <c r="EIT132" s="11"/>
      <c r="EIU132" s="11"/>
      <c r="EIV132" s="11"/>
      <c r="EIW132" s="11"/>
      <c r="EIX132" s="11"/>
      <c r="EIY132" s="11"/>
      <c r="EIZ132" s="11"/>
      <c r="EJA132" s="11"/>
      <c r="EJB132" s="11"/>
      <c r="EJC132" s="11"/>
      <c r="EJD132" s="11"/>
      <c r="EJE132" s="11"/>
      <c r="EJF132" s="11"/>
      <c r="EJG132" s="11"/>
      <c r="EJH132" s="11"/>
      <c r="EJI132" s="11"/>
      <c r="EJJ132" s="11"/>
      <c r="EJK132" s="11"/>
      <c r="EJL132" s="11"/>
      <c r="EJM132" s="11"/>
      <c r="EJN132" s="11"/>
      <c r="EJO132" s="11"/>
      <c r="EJP132" s="11"/>
      <c r="EJQ132" s="11"/>
      <c r="EJR132" s="11"/>
      <c r="EJS132" s="11"/>
      <c r="EJT132" s="11"/>
      <c r="EJU132" s="11"/>
      <c r="EJV132" s="11"/>
      <c r="EJW132" s="11"/>
      <c r="EJX132" s="11"/>
      <c r="EJY132" s="11"/>
      <c r="EJZ132" s="11"/>
      <c r="EKA132" s="11"/>
      <c r="EKB132" s="11"/>
      <c r="EKC132" s="11"/>
      <c r="EKD132" s="11"/>
      <c r="EKE132" s="11"/>
      <c r="EKF132" s="11"/>
      <c r="EKG132" s="11"/>
      <c r="EKH132" s="11"/>
      <c r="EKI132" s="11"/>
      <c r="EKJ132" s="11"/>
      <c r="EKK132" s="11"/>
      <c r="EKL132" s="11"/>
      <c r="EKM132" s="11"/>
      <c r="EKN132" s="11"/>
      <c r="EKO132" s="11"/>
      <c r="EKP132" s="11"/>
      <c r="EKQ132" s="11"/>
      <c r="EKR132" s="11"/>
      <c r="EKS132" s="11"/>
      <c r="EKT132" s="11"/>
      <c r="EKU132" s="11"/>
      <c r="EKV132" s="11"/>
      <c r="EKW132" s="11"/>
      <c r="EKX132" s="11"/>
      <c r="EKY132" s="11"/>
      <c r="EKZ132" s="11"/>
      <c r="ELA132" s="11"/>
      <c r="ELB132" s="11"/>
      <c r="ELC132" s="11"/>
      <c r="ELD132" s="11"/>
      <c r="ELE132" s="11"/>
      <c r="ELF132" s="11"/>
      <c r="ELG132" s="11"/>
      <c r="ELH132" s="11"/>
      <c r="ELI132" s="11"/>
      <c r="ELJ132" s="11"/>
      <c r="ELK132" s="11"/>
      <c r="ELL132" s="11"/>
      <c r="ELM132" s="11"/>
      <c r="ELN132" s="11"/>
      <c r="ELO132" s="11"/>
      <c r="ELP132" s="11"/>
      <c r="ELQ132" s="11"/>
      <c r="ELR132" s="11"/>
      <c r="ELS132" s="11"/>
      <c r="ELT132" s="11"/>
      <c r="ELU132" s="11"/>
      <c r="ELV132" s="11"/>
      <c r="ELW132" s="11"/>
      <c r="ELX132" s="11"/>
      <c r="ELY132" s="11"/>
      <c r="ELZ132" s="11"/>
    </row>
    <row r="133" spans="1:346 1276:3718">
      <c r="A133" s="388"/>
      <c r="C133" s="166" t="s">
        <v>1027</v>
      </c>
      <c r="D133" s="223">
        <f t="shared" si="5"/>
        <v>0</v>
      </c>
      <c r="E133" s="88" t="s">
        <v>540</v>
      </c>
      <c r="F133" s="219"/>
      <c r="G133" s="92"/>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c r="HJ133" s="11"/>
      <c r="HK133" s="11"/>
      <c r="HL133" s="11"/>
      <c r="HM133" s="11"/>
      <c r="HN133" s="11"/>
      <c r="HO133" s="11"/>
      <c r="HP133" s="11"/>
      <c r="HQ133" s="11"/>
      <c r="HR133" s="11"/>
      <c r="HS133" s="11"/>
      <c r="HT133" s="11"/>
      <c r="HU133" s="11"/>
      <c r="HV133" s="11"/>
      <c r="HW133" s="11"/>
      <c r="HX133" s="11"/>
      <c r="HY133" s="11"/>
      <c r="HZ133" s="11"/>
      <c r="IA133" s="11"/>
      <c r="IB133" s="11"/>
      <c r="IC133" s="11"/>
      <c r="ID133" s="11"/>
      <c r="IE133" s="11"/>
      <c r="IF133" s="11"/>
      <c r="IG133" s="11"/>
      <c r="IH133" s="11"/>
      <c r="II133" s="11"/>
      <c r="IJ133" s="11"/>
      <c r="IK133" s="11"/>
      <c r="IL133" s="11"/>
      <c r="IM133" s="11"/>
      <c r="IN133" s="11"/>
      <c r="IO133" s="11"/>
      <c r="IP133" s="11"/>
      <c r="IQ133" s="11"/>
      <c r="IR133" s="11"/>
      <c r="IS133" s="11"/>
      <c r="IT133" s="11"/>
      <c r="IU133" s="11"/>
      <c r="IV133" s="11"/>
      <c r="IW133" s="11"/>
      <c r="IX133" s="11"/>
      <c r="IY133" s="11"/>
      <c r="IZ133" s="11"/>
      <c r="JA133" s="11"/>
      <c r="JB133" s="11"/>
      <c r="JC133" s="11"/>
      <c r="JD133" s="11"/>
      <c r="JE133" s="11"/>
      <c r="JF133" s="11"/>
      <c r="JG133" s="11"/>
      <c r="JH133" s="11"/>
      <c r="JI133" s="11"/>
      <c r="JJ133" s="11"/>
      <c r="JK133" s="11"/>
      <c r="JL133" s="11"/>
      <c r="JM133" s="11"/>
      <c r="JN133" s="11"/>
      <c r="JO133" s="11"/>
      <c r="JP133" s="11"/>
      <c r="JQ133" s="11"/>
      <c r="JR133" s="11"/>
      <c r="JS133" s="11"/>
      <c r="JT133" s="11"/>
      <c r="JU133" s="11"/>
      <c r="JV133" s="11"/>
      <c r="JW133" s="11"/>
      <c r="JX133" s="11"/>
      <c r="JY133" s="11"/>
      <c r="JZ133" s="11"/>
      <c r="KA133" s="11"/>
      <c r="KB133" s="11"/>
      <c r="KC133" s="11"/>
      <c r="KD133" s="11"/>
      <c r="KE133" s="11"/>
      <c r="KF133" s="11"/>
      <c r="KG133" s="11"/>
      <c r="KH133" s="11"/>
      <c r="KI133" s="11"/>
      <c r="KJ133" s="11"/>
      <c r="KK133" s="11"/>
      <c r="KL133" s="11"/>
      <c r="KM133" s="11"/>
      <c r="KN133" s="11"/>
      <c r="KO133" s="11"/>
      <c r="KP133" s="11"/>
      <c r="KQ133" s="11"/>
      <c r="KR133" s="11"/>
      <c r="KS133" s="11"/>
      <c r="KT133" s="11"/>
      <c r="KU133" s="11"/>
      <c r="KV133" s="11"/>
      <c r="KW133" s="11"/>
      <c r="KX133" s="11"/>
      <c r="KY133" s="11"/>
      <c r="KZ133" s="11"/>
      <c r="LA133" s="11"/>
      <c r="LB133" s="11"/>
      <c r="LC133" s="11"/>
      <c r="LD133" s="11"/>
      <c r="LE133" s="11"/>
      <c r="LF133" s="11"/>
      <c r="LG133" s="11"/>
      <c r="LH133" s="11"/>
      <c r="LI133" s="11"/>
      <c r="LJ133" s="11"/>
      <c r="LK133" s="11"/>
      <c r="LL133" s="11"/>
      <c r="LM133" s="11"/>
      <c r="LN133" s="11"/>
      <c r="LO133" s="11"/>
      <c r="LP133" s="11"/>
      <c r="LQ133" s="11"/>
      <c r="LR133" s="11"/>
      <c r="LS133" s="11"/>
      <c r="LT133" s="11"/>
      <c r="LU133" s="11"/>
      <c r="LV133" s="11"/>
      <c r="LW133" s="11"/>
      <c r="LX133" s="11"/>
      <c r="LY133" s="11"/>
      <c r="LZ133" s="11"/>
      <c r="MA133" s="11"/>
      <c r="MB133" s="11"/>
      <c r="MC133" s="11"/>
      <c r="MD133" s="11"/>
      <c r="ME133" s="11"/>
      <c r="MF133" s="11"/>
      <c r="MG133" s="11"/>
      <c r="MH133" s="11"/>
      <c r="AWB133" s="11"/>
      <c r="AWC133" s="11"/>
      <c r="AWD133" s="11"/>
      <c r="AWE133" s="11"/>
      <c r="AWF133" s="11"/>
      <c r="AWG133" s="11"/>
      <c r="AWH133" s="11"/>
      <c r="AWI133" s="11"/>
      <c r="AWJ133" s="11"/>
      <c r="AWK133" s="11"/>
      <c r="AWL133" s="11"/>
      <c r="AWM133" s="11"/>
      <c r="AWN133" s="11"/>
      <c r="AWO133" s="11"/>
      <c r="AWP133" s="11"/>
      <c r="AWQ133" s="11"/>
      <c r="AWR133" s="11"/>
      <c r="AWS133" s="11"/>
      <c r="AWT133" s="11"/>
      <c r="AWU133" s="11"/>
      <c r="AWV133" s="11"/>
      <c r="AWW133" s="11"/>
      <c r="AWX133" s="11"/>
      <c r="AWY133" s="11"/>
      <c r="AWZ133" s="11"/>
      <c r="AXA133" s="11"/>
      <c r="AXB133" s="11"/>
      <c r="AXC133" s="11"/>
      <c r="AXD133" s="11"/>
      <c r="AXE133" s="11"/>
      <c r="AXF133" s="11"/>
      <c r="AXG133" s="11"/>
      <c r="AXH133" s="11"/>
      <c r="AXI133" s="11"/>
      <c r="AXJ133" s="11"/>
      <c r="AXK133" s="11"/>
      <c r="AXL133" s="11"/>
      <c r="AXM133" s="11"/>
      <c r="AXN133" s="11"/>
      <c r="AXO133" s="11"/>
      <c r="AXP133" s="11"/>
      <c r="AXQ133" s="11"/>
      <c r="AXR133" s="11"/>
      <c r="AXS133" s="11"/>
      <c r="AXT133" s="11"/>
      <c r="AXU133" s="11"/>
      <c r="AXV133" s="11"/>
      <c r="AXW133" s="11"/>
      <c r="AXX133" s="11"/>
      <c r="AXY133" s="11"/>
      <c r="AXZ133" s="11"/>
      <c r="AYA133" s="11"/>
      <c r="AYB133" s="11"/>
      <c r="AYC133" s="11"/>
      <c r="AYD133" s="11"/>
      <c r="AYE133" s="11"/>
      <c r="AYF133" s="11"/>
      <c r="AYG133" s="11"/>
      <c r="AYH133" s="11"/>
      <c r="AYI133" s="11"/>
      <c r="AYJ133" s="11"/>
      <c r="AYK133" s="11"/>
      <c r="AYL133" s="11"/>
      <c r="AYM133" s="11"/>
      <c r="AYN133" s="11"/>
      <c r="AYO133" s="11"/>
      <c r="AYP133" s="11"/>
      <c r="AYQ133" s="11"/>
      <c r="AYR133" s="11"/>
      <c r="AYS133" s="11"/>
      <c r="AYT133" s="11"/>
      <c r="AYU133" s="11"/>
      <c r="AYV133" s="11"/>
      <c r="AYW133" s="11"/>
      <c r="AYX133" s="11"/>
      <c r="AYY133" s="11"/>
      <c r="AYZ133" s="11"/>
      <c r="AZA133" s="11"/>
      <c r="AZB133" s="11"/>
      <c r="AZC133" s="11"/>
      <c r="AZD133" s="11"/>
      <c r="AZE133" s="11"/>
      <c r="AZF133" s="11"/>
      <c r="AZG133" s="11"/>
      <c r="AZH133" s="11"/>
      <c r="AZI133" s="11"/>
      <c r="AZJ133" s="11"/>
      <c r="AZK133" s="11"/>
      <c r="AZL133" s="11"/>
      <c r="AZM133" s="11"/>
      <c r="AZN133" s="11"/>
      <c r="AZO133" s="11"/>
      <c r="AZP133" s="11"/>
      <c r="AZQ133" s="11"/>
      <c r="AZR133" s="11"/>
      <c r="AZS133" s="11"/>
      <c r="AZT133" s="11"/>
      <c r="AZU133" s="11"/>
      <c r="AZV133" s="11"/>
      <c r="AZW133" s="11"/>
      <c r="AZX133" s="11"/>
      <c r="AZY133" s="11"/>
      <c r="AZZ133" s="11"/>
      <c r="BAA133" s="11"/>
      <c r="BAB133" s="11"/>
      <c r="BAC133" s="11"/>
      <c r="BAD133" s="11"/>
      <c r="BAE133" s="11"/>
      <c r="BAF133" s="11"/>
      <c r="BAG133" s="11"/>
      <c r="BAH133" s="11"/>
      <c r="BAI133" s="11"/>
      <c r="BAJ133" s="11"/>
      <c r="BAK133" s="11"/>
      <c r="BAL133" s="11"/>
      <c r="BAM133" s="11"/>
      <c r="BAN133" s="11"/>
      <c r="BAO133" s="11"/>
      <c r="BAP133" s="11"/>
      <c r="BAQ133" s="11"/>
      <c r="BAR133" s="11"/>
      <c r="BAS133" s="11"/>
      <c r="BAT133" s="11"/>
      <c r="BAU133" s="11"/>
      <c r="BAV133" s="11"/>
      <c r="BAW133" s="11"/>
      <c r="BAX133" s="11"/>
      <c r="BAY133" s="11"/>
      <c r="BAZ133" s="11"/>
      <c r="BBA133" s="11"/>
      <c r="BBB133" s="11"/>
      <c r="BBC133" s="11"/>
      <c r="BBD133" s="11"/>
      <c r="BBE133" s="11"/>
      <c r="BBF133" s="11"/>
      <c r="BBG133" s="11"/>
      <c r="BBH133" s="11"/>
      <c r="BBI133" s="11"/>
      <c r="BBJ133" s="11"/>
      <c r="BBK133" s="11"/>
      <c r="BBL133" s="11"/>
      <c r="BBM133" s="11"/>
      <c r="BBN133" s="11"/>
      <c r="BBO133" s="11"/>
      <c r="BBP133" s="11"/>
      <c r="BBQ133" s="11"/>
      <c r="BBR133" s="11"/>
      <c r="BBS133" s="11"/>
      <c r="BBT133" s="11"/>
      <c r="BBU133" s="11"/>
      <c r="BBV133" s="11"/>
      <c r="BBW133" s="11"/>
      <c r="BBX133" s="11"/>
      <c r="BBY133" s="11"/>
      <c r="BBZ133" s="11"/>
      <c r="BCA133" s="11"/>
      <c r="BCB133" s="11"/>
      <c r="BCC133" s="11"/>
      <c r="BCD133" s="11"/>
      <c r="BCE133" s="11"/>
      <c r="BCF133" s="11"/>
      <c r="BCG133" s="11"/>
      <c r="BCH133" s="11"/>
      <c r="BCI133" s="11"/>
      <c r="BCJ133" s="11"/>
      <c r="BCK133" s="11"/>
      <c r="BCL133" s="11"/>
      <c r="BCM133" s="11"/>
      <c r="BCN133" s="11"/>
      <c r="BCO133" s="11"/>
      <c r="BCP133" s="11"/>
      <c r="BCQ133" s="11"/>
      <c r="BCR133" s="11"/>
      <c r="BCS133" s="11"/>
      <c r="BCT133" s="11"/>
      <c r="BCU133" s="11"/>
      <c r="BCV133" s="11"/>
      <c r="BCW133" s="11"/>
      <c r="BCX133" s="11"/>
      <c r="BCY133" s="11"/>
      <c r="BCZ133" s="11"/>
      <c r="BDA133" s="11"/>
      <c r="BDB133" s="11"/>
      <c r="BDC133" s="11"/>
      <c r="BDD133" s="11"/>
      <c r="BDE133" s="11"/>
      <c r="BDF133" s="11"/>
      <c r="BDG133" s="11"/>
      <c r="BDH133" s="11"/>
      <c r="BDI133" s="11"/>
      <c r="BDJ133" s="11"/>
      <c r="BDK133" s="11"/>
      <c r="BDL133" s="11"/>
      <c r="BDM133" s="11"/>
      <c r="BDN133" s="11"/>
      <c r="BDO133" s="11"/>
      <c r="BDP133" s="11"/>
      <c r="BDQ133" s="11"/>
      <c r="BDR133" s="11"/>
      <c r="BDS133" s="11"/>
      <c r="BDT133" s="11"/>
      <c r="BDU133" s="11"/>
      <c r="BDV133" s="11"/>
      <c r="BDW133" s="11"/>
      <c r="BDX133" s="11"/>
      <c r="BDY133" s="11"/>
      <c r="BDZ133" s="11"/>
      <c r="BEA133" s="11"/>
      <c r="BEB133" s="11"/>
      <c r="BEC133" s="11"/>
      <c r="BED133" s="11"/>
      <c r="BEE133" s="11"/>
      <c r="BEF133" s="11"/>
      <c r="BEG133" s="11"/>
      <c r="BEH133" s="11"/>
      <c r="BEI133" s="11"/>
      <c r="BEJ133" s="11"/>
      <c r="BEK133" s="11"/>
      <c r="BEL133" s="11"/>
      <c r="BEM133" s="11"/>
      <c r="BEN133" s="11"/>
      <c r="BEO133" s="11"/>
      <c r="BEP133" s="11"/>
      <c r="BEQ133" s="11"/>
      <c r="BER133" s="11"/>
      <c r="BES133" s="11"/>
      <c r="BET133" s="11"/>
      <c r="BEU133" s="11"/>
      <c r="BEV133" s="11"/>
      <c r="BEW133" s="11"/>
      <c r="BEX133" s="11"/>
      <c r="BEY133" s="11"/>
      <c r="BEZ133" s="11"/>
      <c r="BFA133" s="11"/>
      <c r="BFB133" s="11"/>
      <c r="BFC133" s="11"/>
      <c r="BFD133" s="11"/>
      <c r="BFE133" s="11"/>
      <c r="BFF133" s="11"/>
      <c r="BFG133" s="11"/>
      <c r="BFH133" s="11"/>
      <c r="BFI133" s="11"/>
      <c r="BFJ133" s="11"/>
      <c r="BFK133" s="11"/>
      <c r="BFL133" s="11"/>
      <c r="BFM133" s="11"/>
      <c r="BFN133" s="11"/>
      <c r="BFO133" s="11"/>
      <c r="BFP133" s="11"/>
      <c r="BFQ133" s="11"/>
      <c r="BFR133" s="11"/>
      <c r="BFS133" s="11"/>
      <c r="BFT133" s="11"/>
      <c r="BFU133" s="11"/>
      <c r="BFV133" s="11"/>
      <c r="BFW133" s="11"/>
      <c r="BFX133" s="11"/>
      <c r="BFY133" s="11"/>
      <c r="BFZ133" s="11"/>
      <c r="BGA133" s="11"/>
      <c r="BGB133" s="11"/>
      <c r="BGC133" s="11"/>
      <c r="BGD133" s="11"/>
      <c r="BGE133" s="11"/>
      <c r="BGF133" s="11"/>
      <c r="BGG133" s="11"/>
      <c r="BGH133" s="11"/>
      <c r="BGI133" s="11"/>
      <c r="BGJ133" s="11"/>
      <c r="BGK133" s="11"/>
      <c r="BGL133" s="11"/>
      <c r="BGM133" s="11"/>
      <c r="BGN133" s="11"/>
      <c r="BGO133" s="11"/>
      <c r="BGP133" s="11"/>
      <c r="BGQ133" s="11"/>
      <c r="BGR133" s="11"/>
      <c r="BGS133" s="11"/>
      <c r="BGT133" s="11"/>
      <c r="BGU133" s="11"/>
      <c r="BGV133" s="11"/>
      <c r="BGW133" s="11"/>
      <c r="BGX133" s="11"/>
      <c r="BGY133" s="11"/>
      <c r="BGZ133" s="11"/>
      <c r="BHA133" s="11"/>
      <c r="BHB133" s="11"/>
      <c r="BHC133" s="11"/>
      <c r="BHD133" s="11"/>
      <c r="BHE133" s="11"/>
      <c r="BHF133" s="11"/>
      <c r="BHG133" s="11"/>
      <c r="BHH133" s="11"/>
      <c r="BHI133" s="11"/>
      <c r="BHJ133" s="11"/>
      <c r="BHK133" s="11"/>
      <c r="BHL133" s="11"/>
      <c r="BHM133" s="11"/>
      <c r="BHN133" s="11"/>
      <c r="BHO133" s="11"/>
      <c r="BHP133" s="11"/>
      <c r="BHQ133" s="11"/>
      <c r="BHR133" s="11"/>
      <c r="BHS133" s="11"/>
      <c r="BHT133" s="11"/>
      <c r="BHU133" s="11"/>
      <c r="BHV133" s="11"/>
      <c r="BHW133" s="11"/>
      <c r="BHX133" s="11"/>
      <c r="BHY133" s="11"/>
      <c r="BHZ133" s="11"/>
      <c r="BIA133" s="11"/>
      <c r="BIB133" s="11"/>
      <c r="BIC133" s="11"/>
      <c r="BID133" s="11"/>
      <c r="BIE133" s="11"/>
      <c r="BIF133" s="11"/>
      <c r="BIG133" s="11"/>
      <c r="BIH133" s="11"/>
      <c r="BII133" s="11"/>
      <c r="BIJ133" s="11"/>
      <c r="BIK133" s="11"/>
      <c r="BIL133" s="11"/>
      <c r="BIM133" s="11"/>
      <c r="BIN133" s="11"/>
      <c r="BIO133" s="11"/>
      <c r="BIP133" s="11"/>
      <c r="BIQ133" s="11"/>
      <c r="BIR133" s="11"/>
      <c r="BIS133" s="11"/>
      <c r="BIT133" s="11"/>
      <c r="BIU133" s="11"/>
      <c r="BIV133" s="11"/>
      <c r="BIW133" s="11"/>
      <c r="BIX133" s="11"/>
      <c r="BIY133" s="11"/>
      <c r="BIZ133" s="11"/>
      <c r="BJA133" s="11"/>
      <c r="BJB133" s="11"/>
      <c r="BJC133" s="11"/>
      <c r="BJD133" s="11"/>
      <c r="BJE133" s="11"/>
      <c r="BJF133" s="11"/>
      <c r="BJG133" s="11"/>
      <c r="BJH133" s="11"/>
      <c r="BJI133" s="11"/>
      <c r="BJJ133" s="11"/>
      <c r="BJK133" s="11"/>
      <c r="BJL133" s="11"/>
      <c r="BJM133" s="11"/>
      <c r="BJN133" s="11"/>
      <c r="BJO133" s="11"/>
      <c r="BJP133" s="11"/>
      <c r="BJQ133" s="11"/>
      <c r="BJR133" s="11"/>
      <c r="BJS133" s="11"/>
      <c r="BJT133" s="11"/>
      <c r="BJU133" s="11"/>
      <c r="BJV133" s="11"/>
      <c r="BJW133" s="11"/>
      <c r="BJX133" s="11"/>
      <c r="BJY133" s="11"/>
      <c r="BJZ133" s="11"/>
      <c r="BKA133" s="11"/>
      <c r="BKB133" s="11"/>
      <c r="BKC133" s="11"/>
      <c r="BKD133" s="11"/>
      <c r="BKE133" s="11"/>
      <c r="BKF133" s="11"/>
      <c r="BKG133" s="11"/>
      <c r="BKH133" s="11"/>
      <c r="BKI133" s="11"/>
      <c r="BKJ133" s="11"/>
      <c r="BKK133" s="11"/>
      <c r="BKL133" s="11"/>
      <c r="BKM133" s="11"/>
      <c r="BKN133" s="11"/>
      <c r="BKO133" s="11"/>
      <c r="BKP133" s="11"/>
      <c r="BKQ133" s="11"/>
      <c r="BKR133" s="11"/>
      <c r="BKS133" s="11"/>
      <c r="BKT133" s="11"/>
      <c r="BKU133" s="11"/>
      <c r="BKV133" s="11"/>
      <c r="BKW133" s="11"/>
      <c r="BKX133" s="11"/>
      <c r="BKY133" s="11"/>
      <c r="BKZ133" s="11"/>
      <c r="BLA133" s="11"/>
      <c r="BLB133" s="11"/>
      <c r="BLC133" s="11"/>
      <c r="BLD133" s="11"/>
      <c r="BLE133" s="11"/>
      <c r="BLF133" s="11"/>
      <c r="BLG133" s="11"/>
      <c r="BLH133" s="11"/>
      <c r="BLI133" s="11"/>
      <c r="BLJ133" s="11"/>
      <c r="BLK133" s="11"/>
      <c r="BLL133" s="11"/>
      <c r="BLM133" s="11"/>
      <c r="BLN133" s="11"/>
      <c r="BLO133" s="11"/>
      <c r="BLP133" s="11"/>
      <c r="BLQ133" s="11"/>
      <c r="BLR133" s="11"/>
      <c r="BLS133" s="11"/>
      <c r="BLT133" s="11"/>
      <c r="BLU133" s="11"/>
      <c r="BLV133" s="11"/>
      <c r="BLW133" s="11"/>
      <c r="BLX133" s="11"/>
      <c r="BLY133" s="11"/>
      <c r="BLZ133" s="11"/>
      <c r="BMA133" s="11"/>
      <c r="BMB133" s="11"/>
      <c r="BMC133" s="11"/>
      <c r="BMD133" s="11"/>
      <c r="BME133" s="11"/>
      <c r="BMF133" s="11"/>
      <c r="BMG133" s="11"/>
      <c r="BMH133" s="11"/>
      <c r="BMI133" s="11"/>
      <c r="BMJ133" s="11"/>
      <c r="BMK133" s="11"/>
      <c r="BML133" s="11"/>
      <c r="BMM133" s="11"/>
      <c r="BMN133" s="11"/>
      <c r="BMO133" s="11"/>
      <c r="BMP133" s="11"/>
      <c r="BMQ133" s="11"/>
      <c r="BMR133" s="11"/>
      <c r="BMS133" s="11"/>
      <c r="BMT133" s="11"/>
      <c r="BMU133" s="11"/>
      <c r="BMV133" s="11"/>
      <c r="BMW133" s="11"/>
      <c r="BMX133" s="11"/>
      <c r="BMY133" s="11"/>
      <c r="BMZ133" s="11"/>
      <c r="BNA133" s="11"/>
      <c r="BNB133" s="11"/>
      <c r="BNC133" s="11"/>
      <c r="BND133" s="11"/>
      <c r="BNE133" s="11"/>
      <c r="BNF133" s="11"/>
      <c r="BNG133" s="11"/>
      <c r="BNH133" s="11"/>
      <c r="BNI133" s="11"/>
      <c r="BNJ133" s="11"/>
      <c r="BNK133" s="11"/>
      <c r="BNL133" s="11"/>
      <c r="BNM133" s="11"/>
      <c r="BNN133" s="11"/>
      <c r="BNO133" s="11"/>
      <c r="BNP133" s="11"/>
      <c r="BNQ133" s="11"/>
      <c r="BNR133" s="11"/>
      <c r="BNS133" s="11"/>
      <c r="BNT133" s="11"/>
      <c r="BNU133" s="11"/>
      <c r="BNV133" s="11"/>
      <c r="BNW133" s="11"/>
      <c r="BNX133" s="11"/>
      <c r="BNY133" s="11"/>
      <c r="BNZ133" s="11"/>
      <c r="BOA133" s="11"/>
      <c r="BOB133" s="11"/>
      <c r="BOC133" s="11"/>
      <c r="BOD133" s="11"/>
      <c r="BOE133" s="11"/>
      <c r="BOF133" s="11"/>
      <c r="BOG133" s="11"/>
      <c r="BOH133" s="11"/>
      <c r="BOI133" s="11"/>
      <c r="BOJ133" s="11"/>
      <c r="BOK133" s="11"/>
      <c r="BOL133" s="11"/>
      <c r="BOM133" s="11"/>
      <c r="BON133" s="11"/>
      <c r="BOO133" s="11"/>
      <c r="BOP133" s="11"/>
      <c r="BOQ133" s="11"/>
      <c r="BOR133" s="11"/>
      <c r="BOS133" s="11"/>
      <c r="BOT133" s="11"/>
      <c r="BOU133" s="11"/>
      <c r="BOV133" s="11"/>
      <c r="BOW133" s="11"/>
      <c r="BOX133" s="11"/>
      <c r="BOY133" s="11"/>
      <c r="BOZ133" s="11"/>
      <c r="BPA133" s="11"/>
      <c r="BPB133" s="11"/>
      <c r="BPC133" s="11"/>
      <c r="BPD133" s="11"/>
      <c r="BPE133" s="11"/>
      <c r="BPF133" s="11"/>
      <c r="BPG133" s="11"/>
      <c r="BPH133" s="11"/>
      <c r="BPI133" s="11"/>
      <c r="BPJ133" s="11"/>
      <c r="BPK133" s="11"/>
      <c r="BPL133" s="11"/>
      <c r="BPM133" s="11"/>
      <c r="BPN133" s="11"/>
      <c r="BPO133" s="11"/>
      <c r="BPP133" s="11"/>
      <c r="BPQ133" s="11"/>
      <c r="BPR133" s="11"/>
      <c r="BPS133" s="11"/>
      <c r="BPT133" s="11"/>
      <c r="BPU133" s="11"/>
      <c r="BPV133" s="11"/>
      <c r="BPW133" s="11"/>
      <c r="BPX133" s="11"/>
      <c r="BPY133" s="11"/>
      <c r="BPZ133" s="11"/>
      <c r="BQA133" s="11"/>
      <c r="BQB133" s="11"/>
      <c r="BQC133" s="11"/>
      <c r="BQD133" s="11"/>
      <c r="BQE133" s="11"/>
      <c r="BQF133" s="11"/>
      <c r="BQG133" s="11"/>
      <c r="BQH133" s="11"/>
      <c r="BQI133" s="11"/>
      <c r="BQJ133" s="11"/>
      <c r="BQK133" s="11"/>
      <c r="BQL133" s="11"/>
      <c r="BQM133" s="11"/>
      <c r="BQN133" s="11"/>
      <c r="BQO133" s="11"/>
      <c r="BQP133" s="11"/>
      <c r="BQQ133" s="11"/>
      <c r="BQR133" s="11"/>
      <c r="BQS133" s="11"/>
      <c r="BQT133" s="11"/>
      <c r="BQU133" s="11"/>
      <c r="BQV133" s="11"/>
      <c r="BQW133" s="11"/>
      <c r="BQX133" s="11"/>
      <c r="BQY133" s="11"/>
      <c r="BQZ133" s="11"/>
      <c r="BRA133" s="11"/>
      <c r="BRB133" s="11"/>
      <c r="BRC133" s="11"/>
      <c r="BRD133" s="11"/>
      <c r="BRE133" s="11"/>
      <c r="BRF133" s="11"/>
      <c r="BRG133" s="11"/>
      <c r="BRH133" s="11"/>
      <c r="BRI133" s="11"/>
      <c r="BRJ133" s="11"/>
      <c r="BRK133" s="11"/>
      <c r="BRL133" s="11"/>
      <c r="BRM133" s="11"/>
      <c r="BRN133" s="11"/>
      <c r="BRO133" s="11"/>
      <c r="BRP133" s="11"/>
      <c r="BRQ133" s="11"/>
      <c r="BRR133" s="11"/>
      <c r="BRS133" s="11"/>
      <c r="BRT133" s="11"/>
      <c r="BRU133" s="11"/>
      <c r="BRV133" s="11"/>
      <c r="BRW133" s="11"/>
      <c r="BRX133" s="11"/>
      <c r="BRY133" s="11"/>
      <c r="BRZ133" s="11"/>
      <c r="BSA133" s="11"/>
      <c r="BSB133" s="11"/>
      <c r="BSC133" s="11"/>
      <c r="BSD133" s="11"/>
      <c r="BSE133" s="11"/>
      <c r="BSF133" s="11"/>
      <c r="BSG133" s="11"/>
      <c r="BSH133" s="11"/>
      <c r="BSI133" s="11"/>
      <c r="BSJ133" s="11"/>
      <c r="BSK133" s="11"/>
      <c r="BSL133" s="11"/>
      <c r="BSM133" s="11"/>
      <c r="BSN133" s="11"/>
      <c r="BSO133" s="11"/>
      <c r="BSP133" s="11"/>
      <c r="BSQ133" s="11"/>
      <c r="BSR133" s="11"/>
      <c r="BSS133" s="11"/>
      <c r="BST133" s="11"/>
      <c r="BSU133" s="11"/>
      <c r="BSV133" s="11"/>
      <c r="BSW133" s="11"/>
      <c r="BSX133" s="11"/>
      <c r="BSY133" s="11"/>
      <c r="BSZ133" s="11"/>
      <c r="BTA133" s="11"/>
      <c r="BTB133" s="11"/>
      <c r="BTC133" s="11"/>
      <c r="BTD133" s="11"/>
      <c r="BTE133" s="11"/>
      <c r="BTF133" s="11"/>
      <c r="BTG133" s="11"/>
      <c r="BTH133" s="11"/>
      <c r="BTI133" s="11"/>
      <c r="BTJ133" s="11"/>
      <c r="BTK133" s="11"/>
      <c r="BTL133" s="11"/>
      <c r="BTM133" s="11"/>
      <c r="BTN133" s="11"/>
      <c r="BTO133" s="11"/>
      <c r="BTP133" s="11"/>
      <c r="BTQ133" s="11"/>
      <c r="BTR133" s="11"/>
      <c r="BTS133" s="11"/>
      <c r="BTT133" s="11"/>
      <c r="BTU133" s="11"/>
      <c r="BTV133" s="11"/>
      <c r="BTW133" s="11"/>
      <c r="BTX133" s="11"/>
      <c r="BTY133" s="11"/>
      <c r="BTZ133" s="11"/>
      <c r="BUA133" s="11"/>
      <c r="BUB133" s="11"/>
      <c r="BUC133" s="11"/>
      <c r="BUD133" s="11"/>
      <c r="BUE133" s="11"/>
      <c r="BUF133" s="11"/>
      <c r="BUG133" s="11"/>
      <c r="BUH133" s="11"/>
      <c r="BUI133" s="11"/>
      <c r="BUJ133" s="11"/>
      <c r="BUK133" s="11"/>
      <c r="BUL133" s="11"/>
      <c r="BUM133" s="11"/>
      <c r="BUN133" s="11"/>
      <c r="BUO133" s="11"/>
      <c r="BUP133" s="11"/>
      <c r="BUQ133" s="11"/>
      <c r="BUR133" s="11"/>
      <c r="BUS133" s="11"/>
      <c r="BUT133" s="11"/>
      <c r="BUU133" s="11"/>
      <c r="BUV133" s="11"/>
      <c r="BUW133" s="11"/>
      <c r="BUX133" s="11"/>
      <c r="BUY133" s="11"/>
      <c r="BUZ133" s="11"/>
      <c r="BVA133" s="11"/>
      <c r="BVB133" s="11"/>
      <c r="BVC133" s="11"/>
      <c r="BVD133" s="11"/>
      <c r="BVE133" s="11"/>
      <c r="BVF133" s="11"/>
      <c r="BVG133" s="11"/>
      <c r="BVH133" s="11"/>
      <c r="BVI133" s="11"/>
      <c r="BVJ133" s="11"/>
      <c r="BVK133" s="11"/>
      <c r="BVL133" s="11"/>
      <c r="BVM133" s="11"/>
      <c r="BVN133" s="11"/>
      <c r="BVO133" s="11"/>
      <c r="BVP133" s="11"/>
      <c r="BVQ133" s="11"/>
      <c r="BVR133" s="11"/>
      <c r="BVS133" s="11"/>
      <c r="BVT133" s="11"/>
      <c r="BVU133" s="11"/>
      <c r="BVV133" s="11"/>
      <c r="BVW133" s="11"/>
      <c r="BVX133" s="11"/>
      <c r="BVY133" s="11"/>
      <c r="BVZ133" s="11"/>
      <c r="BWA133" s="11"/>
      <c r="BWB133" s="11"/>
      <c r="BWC133" s="11"/>
      <c r="BWD133" s="11"/>
      <c r="BWE133" s="11"/>
      <c r="BWF133" s="11"/>
      <c r="BWG133" s="11"/>
      <c r="BWH133" s="11"/>
      <c r="BWI133" s="11"/>
      <c r="BWJ133" s="11"/>
      <c r="BWK133" s="11"/>
      <c r="BWL133" s="11"/>
      <c r="BWM133" s="11"/>
      <c r="BWN133" s="11"/>
      <c r="BWO133" s="11"/>
      <c r="BWP133" s="11"/>
      <c r="BWQ133" s="11"/>
      <c r="BWR133" s="11"/>
      <c r="BWS133" s="11"/>
      <c r="BWT133" s="11"/>
      <c r="BWU133" s="11"/>
      <c r="BWV133" s="11"/>
      <c r="BWW133" s="11"/>
      <c r="BWX133" s="11"/>
      <c r="BWY133" s="11"/>
      <c r="BWZ133" s="11"/>
      <c r="BXA133" s="11"/>
      <c r="BXB133" s="11"/>
      <c r="BXC133" s="11"/>
      <c r="BXD133" s="11"/>
      <c r="BXE133" s="11"/>
      <c r="BXF133" s="11"/>
      <c r="BXG133" s="11"/>
      <c r="BXH133" s="11"/>
      <c r="BXI133" s="11"/>
      <c r="BXJ133" s="11"/>
      <c r="BXK133" s="11"/>
      <c r="BXL133" s="11"/>
      <c r="BXM133" s="11"/>
      <c r="BXN133" s="11"/>
      <c r="BXO133" s="11"/>
      <c r="BXP133" s="11"/>
      <c r="BXQ133" s="11"/>
      <c r="BXR133" s="11"/>
      <c r="BXS133" s="11"/>
      <c r="BXT133" s="11"/>
      <c r="BXU133" s="11"/>
      <c r="BXV133" s="11"/>
      <c r="BXW133" s="11"/>
      <c r="BXX133" s="11"/>
      <c r="BXY133" s="11"/>
      <c r="BXZ133" s="11"/>
      <c r="BYA133" s="11"/>
      <c r="BYB133" s="11"/>
      <c r="BYC133" s="11"/>
      <c r="BYD133" s="11"/>
      <c r="BYE133" s="11"/>
      <c r="BYF133" s="11"/>
      <c r="BYG133" s="11"/>
      <c r="BYH133" s="11"/>
      <c r="BYI133" s="11"/>
      <c r="BYJ133" s="11"/>
      <c r="BYK133" s="11"/>
      <c r="BYL133" s="11"/>
      <c r="BYM133" s="11"/>
      <c r="BYN133" s="11"/>
      <c r="BYO133" s="11"/>
      <c r="BYP133" s="11"/>
      <c r="BYQ133" s="11"/>
      <c r="BYR133" s="11"/>
      <c r="BYS133" s="11"/>
      <c r="BYT133" s="11"/>
      <c r="BYU133" s="11"/>
      <c r="BYV133" s="11"/>
      <c r="BYW133" s="11"/>
      <c r="BYX133" s="11"/>
      <c r="BYY133" s="11"/>
      <c r="BYZ133" s="11"/>
      <c r="BZA133" s="11"/>
      <c r="BZB133" s="11"/>
      <c r="BZC133" s="11"/>
      <c r="BZD133" s="11"/>
      <c r="BZE133" s="11"/>
      <c r="BZF133" s="11"/>
      <c r="BZG133" s="11"/>
      <c r="BZH133" s="11"/>
      <c r="BZI133" s="11"/>
      <c r="BZJ133" s="11"/>
      <c r="BZK133" s="11"/>
      <c r="BZL133" s="11"/>
      <c r="BZM133" s="11"/>
      <c r="BZN133" s="11"/>
      <c r="BZO133" s="11"/>
      <c r="BZP133" s="11"/>
      <c r="BZQ133" s="11"/>
      <c r="BZR133" s="11"/>
      <c r="BZS133" s="11"/>
      <c r="BZT133" s="11"/>
      <c r="BZU133" s="11"/>
      <c r="BZV133" s="11"/>
      <c r="BZW133" s="11"/>
      <c r="BZX133" s="11"/>
      <c r="BZY133" s="11"/>
      <c r="BZZ133" s="11"/>
      <c r="CAA133" s="11"/>
      <c r="CAB133" s="11"/>
      <c r="CAC133" s="11"/>
      <c r="CAD133" s="11"/>
      <c r="CAE133" s="11"/>
      <c r="CAF133" s="11"/>
      <c r="CAG133" s="11"/>
      <c r="CAH133" s="11"/>
      <c r="CAI133" s="11"/>
      <c r="CAJ133" s="11"/>
      <c r="CAK133" s="11"/>
      <c r="CAL133" s="11"/>
      <c r="CAM133" s="11"/>
      <c r="CAN133" s="11"/>
      <c r="CAO133" s="11"/>
      <c r="CAP133" s="11"/>
      <c r="CAQ133" s="11"/>
      <c r="CAR133" s="11"/>
      <c r="CAS133" s="11"/>
      <c r="CAT133" s="11"/>
      <c r="CAU133" s="11"/>
      <c r="CAV133" s="11"/>
      <c r="CAW133" s="11"/>
      <c r="CAX133" s="11"/>
      <c r="CAY133" s="11"/>
      <c r="CAZ133" s="11"/>
      <c r="CBA133" s="11"/>
      <c r="CBB133" s="11"/>
      <c r="CBC133" s="11"/>
      <c r="CBD133" s="11"/>
      <c r="CBE133" s="11"/>
      <c r="CBF133" s="11"/>
      <c r="CBG133" s="11"/>
      <c r="CBH133" s="11"/>
      <c r="CBI133" s="11"/>
      <c r="CBJ133" s="11"/>
      <c r="CBK133" s="11"/>
      <c r="CBL133" s="11"/>
      <c r="CBM133" s="11"/>
      <c r="CBN133" s="11"/>
      <c r="CBO133" s="11"/>
      <c r="CBP133" s="11"/>
      <c r="CBQ133" s="11"/>
      <c r="CBR133" s="11"/>
      <c r="CBS133" s="11"/>
      <c r="CBT133" s="11"/>
      <c r="CBU133" s="11"/>
      <c r="CBV133" s="11"/>
      <c r="CBW133" s="11"/>
      <c r="CBX133" s="11"/>
      <c r="CBY133" s="11"/>
      <c r="CBZ133" s="11"/>
      <c r="CCA133" s="11"/>
      <c r="CCB133" s="11"/>
      <c r="CCC133" s="11"/>
      <c r="CCD133" s="11"/>
      <c r="CCE133" s="11"/>
      <c r="CCF133" s="11"/>
      <c r="CCG133" s="11"/>
      <c r="CCH133" s="11"/>
      <c r="CCI133" s="11"/>
      <c r="CCJ133" s="11"/>
      <c r="CCK133" s="11"/>
      <c r="CCL133" s="11"/>
      <c r="CCM133" s="11"/>
      <c r="CCN133" s="11"/>
      <c r="CCO133" s="11"/>
      <c r="CCP133" s="11"/>
      <c r="CCQ133" s="11"/>
      <c r="CCR133" s="11"/>
      <c r="CCS133" s="11"/>
      <c r="CCT133" s="11"/>
      <c r="CCU133" s="11"/>
      <c r="CCV133" s="11"/>
      <c r="CCW133" s="11"/>
      <c r="CCX133" s="11"/>
      <c r="CCY133" s="11"/>
      <c r="CCZ133" s="11"/>
      <c r="CDA133" s="11"/>
      <c r="CDB133" s="11"/>
      <c r="CDC133" s="11"/>
      <c r="CDD133" s="11"/>
      <c r="CDE133" s="11"/>
      <c r="CDF133" s="11"/>
      <c r="CDG133" s="11"/>
      <c r="CDH133" s="11"/>
      <c r="CDI133" s="11"/>
      <c r="CDJ133" s="11"/>
      <c r="CDK133" s="11"/>
      <c r="CDL133" s="11"/>
      <c r="CDM133" s="11"/>
      <c r="CDN133" s="11"/>
      <c r="CDO133" s="11"/>
      <c r="CDP133" s="11"/>
      <c r="CDQ133" s="11"/>
      <c r="CDR133" s="11"/>
      <c r="CDS133" s="11"/>
      <c r="CDT133" s="11"/>
      <c r="CDU133" s="11"/>
      <c r="CDV133" s="11"/>
      <c r="CDW133" s="11"/>
      <c r="CDX133" s="11"/>
      <c r="CDY133" s="11"/>
      <c r="CDZ133" s="11"/>
      <c r="CEA133" s="11"/>
      <c r="CEB133" s="11"/>
      <c r="CEC133" s="11"/>
      <c r="CED133" s="11"/>
      <c r="CEE133" s="11"/>
      <c r="CEF133" s="11"/>
      <c r="CEG133" s="11"/>
      <c r="CEH133" s="11"/>
      <c r="CEI133" s="11"/>
      <c r="CEJ133" s="11"/>
      <c r="CEK133" s="11"/>
      <c r="CEL133" s="11"/>
      <c r="CEM133" s="11"/>
      <c r="CEN133" s="11"/>
      <c r="CEO133" s="11"/>
      <c r="CEP133" s="11"/>
      <c r="CEQ133" s="11"/>
      <c r="CER133" s="11"/>
      <c r="CES133" s="11"/>
      <c r="CET133" s="11"/>
      <c r="CEU133" s="11"/>
      <c r="CEV133" s="11"/>
      <c r="CEW133" s="11"/>
      <c r="CEX133" s="11"/>
      <c r="CEY133" s="11"/>
      <c r="CEZ133" s="11"/>
      <c r="CFA133" s="11"/>
      <c r="CFB133" s="11"/>
      <c r="CFC133" s="11"/>
      <c r="CFD133" s="11"/>
      <c r="CFE133" s="11"/>
      <c r="CFF133" s="11"/>
      <c r="CFG133" s="11"/>
      <c r="CFH133" s="11"/>
      <c r="CFI133" s="11"/>
      <c r="CFJ133" s="11"/>
      <c r="CFK133" s="11"/>
      <c r="CFL133" s="11"/>
      <c r="CFM133" s="11"/>
      <c r="CFN133" s="11"/>
      <c r="CFO133" s="11"/>
      <c r="CFP133" s="11"/>
      <c r="CFQ133" s="11"/>
      <c r="CFR133" s="11"/>
      <c r="CFS133" s="11"/>
      <c r="CFT133" s="11"/>
      <c r="CFU133" s="11"/>
      <c r="CFV133" s="11"/>
      <c r="CFW133" s="11"/>
      <c r="CFX133" s="11"/>
      <c r="CFY133" s="11"/>
      <c r="CFZ133" s="11"/>
      <c r="CGA133" s="11"/>
      <c r="CGB133" s="11"/>
      <c r="CGC133" s="11"/>
      <c r="CGD133" s="11"/>
      <c r="CGE133" s="11"/>
      <c r="CGF133" s="11"/>
      <c r="CGG133" s="11"/>
      <c r="CGH133" s="11"/>
      <c r="CGI133" s="11"/>
      <c r="CGJ133" s="11"/>
      <c r="CGK133" s="11"/>
      <c r="CGL133" s="11"/>
      <c r="CGM133" s="11"/>
      <c r="CGN133" s="11"/>
      <c r="CGO133" s="11"/>
      <c r="CGP133" s="11"/>
      <c r="CGQ133" s="11"/>
      <c r="CGR133" s="11"/>
      <c r="CGS133" s="11"/>
      <c r="CGT133" s="11"/>
      <c r="CGU133" s="11"/>
      <c r="CGV133" s="11"/>
      <c r="CGW133" s="11"/>
      <c r="CGX133" s="11"/>
      <c r="CGY133" s="11"/>
      <c r="CGZ133" s="11"/>
      <c r="CHA133" s="11"/>
      <c r="CHB133" s="11"/>
      <c r="CHC133" s="11"/>
      <c r="CHD133" s="11"/>
      <c r="CHE133" s="11"/>
      <c r="CHF133" s="11"/>
      <c r="CHG133" s="11"/>
      <c r="CHH133" s="11"/>
      <c r="CHI133" s="11"/>
      <c r="CHJ133" s="11"/>
      <c r="CHK133" s="11"/>
      <c r="CHL133" s="11"/>
      <c r="CHM133" s="11"/>
      <c r="CHN133" s="11"/>
      <c r="CHO133" s="11"/>
      <c r="CHP133" s="11"/>
      <c r="CHQ133" s="11"/>
      <c r="CHR133" s="11"/>
      <c r="CHS133" s="11"/>
      <c r="CHT133" s="11"/>
      <c r="CHU133" s="11"/>
      <c r="CHV133" s="11"/>
      <c r="CHW133" s="11"/>
      <c r="CHX133" s="11"/>
      <c r="CHY133" s="11"/>
      <c r="CHZ133" s="11"/>
      <c r="CIA133" s="11"/>
      <c r="CIB133" s="11"/>
      <c r="CIC133" s="11"/>
      <c r="CID133" s="11"/>
      <c r="CIE133" s="11"/>
      <c r="CIF133" s="11"/>
      <c r="CIG133" s="11"/>
      <c r="CIH133" s="11"/>
      <c r="CII133" s="11"/>
      <c r="CIJ133" s="11"/>
      <c r="CIK133" s="11"/>
      <c r="CIL133" s="11"/>
      <c r="CIM133" s="11"/>
      <c r="CIN133" s="11"/>
      <c r="CIO133" s="11"/>
      <c r="CIP133" s="11"/>
      <c r="CIQ133" s="11"/>
      <c r="CIR133" s="11"/>
      <c r="CIS133" s="11"/>
      <c r="CIT133" s="11"/>
      <c r="CIU133" s="11"/>
      <c r="CIV133" s="11"/>
      <c r="CIW133" s="11"/>
      <c r="CIX133" s="11"/>
      <c r="CIY133" s="11"/>
      <c r="CIZ133" s="11"/>
      <c r="CJA133" s="11"/>
      <c r="CJB133" s="11"/>
      <c r="CJC133" s="11"/>
      <c r="CJD133" s="11"/>
      <c r="CJE133" s="11"/>
      <c r="CJF133" s="11"/>
      <c r="CJG133" s="11"/>
      <c r="CJH133" s="11"/>
      <c r="CJI133" s="11"/>
      <c r="CJJ133" s="11"/>
      <c r="CJK133" s="11"/>
      <c r="CJL133" s="11"/>
      <c r="CJM133" s="11"/>
      <c r="CJN133" s="11"/>
      <c r="CJO133" s="11"/>
      <c r="CJP133" s="11"/>
      <c r="CJQ133" s="11"/>
      <c r="CJR133" s="11"/>
      <c r="CJS133" s="11"/>
      <c r="CJT133" s="11"/>
      <c r="CJU133" s="11"/>
      <c r="CJV133" s="11"/>
      <c r="CJW133" s="11"/>
      <c r="CJX133" s="11"/>
      <c r="CJY133" s="11"/>
      <c r="CJZ133" s="11"/>
      <c r="CKA133" s="11"/>
      <c r="CKB133" s="11"/>
      <c r="CKC133" s="11"/>
      <c r="CKD133" s="11"/>
      <c r="CKE133" s="11"/>
      <c r="CKF133" s="11"/>
      <c r="CKG133" s="11"/>
      <c r="CKH133" s="11"/>
      <c r="CKI133" s="11"/>
      <c r="CKJ133" s="11"/>
      <c r="CKK133" s="11"/>
      <c r="CKL133" s="11"/>
      <c r="CKM133" s="11"/>
      <c r="CKN133" s="11"/>
      <c r="CKO133" s="11"/>
      <c r="CKP133" s="11"/>
      <c r="CKQ133" s="11"/>
      <c r="CKR133" s="11"/>
      <c r="CKS133" s="11"/>
      <c r="CKT133" s="11"/>
      <c r="CKU133" s="11"/>
      <c r="CKV133" s="11"/>
      <c r="CKW133" s="11"/>
      <c r="CKX133" s="11"/>
      <c r="CKY133" s="11"/>
      <c r="CKZ133" s="11"/>
      <c r="CLA133" s="11"/>
      <c r="CLB133" s="11"/>
      <c r="CLC133" s="11"/>
      <c r="CLD133" s="11"/>
      <c r="CLE133" s="11"/>
      <c r="CLF133" s="11"/>
      <c r="CLG133" s="11"/>
      <c r="CLH133" s="11"/>
      <c r="CLI133" s="11"/>
      <c r="CLJ133" s="11"/>
      <c r="CLK133" s="11"/>
      <c r="CLL133" s="11"/>
      <c r="CLM133" s="11"/>
      <c r="CLN133" s="11"/>
      <c r="CLO133" s="11"/>
      <c r="CLP133" s="11"/>
      <c r="CLQ133" s="11"/>
      <c r="CLR133" s="11"/>
      <c r="CLS133" s="11"/>
      <c r="CLT133" s="11"/>
      <c r="CLU133" s="11"/>
      <c r="CLV133" s="11"/>
      <c r="CLW133" s="11"/>
      <c r="CLX133" s="11"/>
      <c r="CLY133" s="11"/>
      <c r="CLZ133" s="11"/>
      <c r="CMA133" s="11"/>
      <c r="CMB133" s="11"/>
      <c r="CMC133" s="11"/>
      <c r="CMD133" s="11"/>
      <c r="CME133" s="11"/>
      <c r="CMF133" s="11"/>
      <c r="CMG133" s="11"/>
      <c r="CMH133" s="11"/>
      <c r="CMI133" s="11"/>
      <c r="CMJ133" s="11"/>
      <c r="CMK133" s="11"/>
      <c r="CML133" s="11"/>
      <c r="CMM133" s="11"/>
      <c r="CMN133" s="11"/>
      <c r="CMO133" s="11"/>
      <c r="CMP133" s="11"/>
      <c r="CMQ133" s="11"/>
      <c r="CMR133" s="11"/>
      <c r="CMS133" s="11"/>
      <c r="CMT133" s="11"/>
      <c r="CMU133" s="11"/>
      <c r="CMV133" s="11"/>
      <c r="CMW133" s="11"/>
      <c r="CMX133" s="11"/>
      <c r="CMY133" s="11"/>
      <c r="CMZ133" s="11"/>
      <c r="CNA133" s="11"/>
      <c r="CNB133" s="11"/>
      <c r="CNC133" s="11"/>
      <c r="CND133" s="11"/>
      <c r="CNE133" s="11"/>
      <c r="CNF133" s="11"/>
      <c r="CNG133" s="11"/>
      <c r="CNH133" s="11"/>
      <c r="CNI133" s="11"/>
      <c r="CNJ133" s="11"/>
      <c r="CNK133" s="11"/>
      <c r="CNL133" s="11"/>
      <c r="CNM133" s="11"/>
      <c r="CNN133" s="11"/>
      <c r="CNO133" s="11"/>
      <c r="CNP133" s="11"/>
      <c r="CNQ133" s="11"/>
      <c r="CNR133" s="11"/>
      <c r="CNS133" s="11"/>
      <c r="CNT133" s="11"/>
      <c r="CNU133" s="11"/>
      <c r="CNV133" s="11"/>
      <c r="CNW133" s="11"/>
      <c r="CNX133" s="11"/>
      <c r="CNY133" s="11"/>
      <c r="CNZ133" s="11"/>
      <c r="COA133" s="11"/>
      <c r="COB133" s="11"/>
      <c r="COC133" s="11"/>
      <c r="COD133" s="11"/>
      <c r="COE133" s="11"/>
      <c r="COF133" s="11"/>
      <c r="COG133" s="11"/>
      <c r="COH133" s="11"/>
      <c r="COI133" s="11"/>
      <c r="COJ133" s="11"/>
      <c r="COK133" s="11"/>
      <c r="COL133" s="11"/>
      <c r="COM133" s="11"/>
      <c r="CON133" s="11"/>
      <c r="COO133" s="11"/>
      <c r="COP133" s="11"/>
      <c r="COQ133" s="11"/>
      <c r="COR133" s="11"/>
      <c r="COS133" s="11"/>
      <c r="COT133" s="11"/>
      <c r="COU133" s="11"/>
      <c r="COV133" s="11"/>
      <c r="COW133" s="11"/>
      <c r="COX133" s="11"/>
      <c r="COY133" s="11"/>
      <c r="COZ133" s="11"/>
      <c r="CPA133" s="11"/>
      <c r="CPB133" s="11"/>
      <c r="CPC133" s="11"/>
      <c r="CPD133" s="11"/>
      <c r="CPE133" s="11"/>
      <c r="CPF133" s="11"/>
      <c r="CPG133" s="11"/>
      <c r="CPH133" s="11"/>
      <c r="CPI133" s="11"/>
      <c r="CPJ133" s="11"/>
      <c r="CPK133" s="11"/>
      <c r="CPL133" s="11"/>
      <c r="CPM133" s="11"/>
      <c r="CPN133" s="11"/>
      <c r="CPO133" s="11"/>
      <c r="CPP133" s="11"/>
      <c r="CPQ133" s="11"/>
      <c r="CPR133" s="11"/>
      <c r="CPS133" s="11"/>
      <c r="CPT133" s="11"/>
      <c r="CPU133" s="11"/>
      <c r="CPV133" s="11"/>
      <c r="CPW133" s="11"/>
      <c r="CPX133" s="11"/>
      <c r="CPY133" s="11"/>
      <c r="CPZ133" s="11"/>
      <c r="CQA133" s="11"/>
      <c r="CQB133" s="11"/>
      <c r="CQC133" s="11"/>
      <c r="CQD133" s="11"/>
      <c r="CQE133" s="11"/>
      <c r="CQF133" s="11"/>
      <c r="CQG133" s="11"/>
      <c r="CQH133" s="11"/>
      <c r="CQI133" s="11"/>
      <c r="CQJ133" s="11"/>
      <c r="CQK133" s="11"/>
      <c r="CQL133" s="11"/>
      <c r="CQM133" s="11"/>
      <c r="CQN133" s="11"/>
      <c r="CQO133" s="11"/>
      <c r="CQP133" s="11"/>
      <c r="CQQ133" s="11"/>
      <c r="CQR133" s="11"/>
      <c r="CQS133" s="11"/>
      <c r="CQT133" s="11"/>
      <c r="CQU133" s="11"/>
      <c r="CQV133" s="11"/>
      <c r="CQW133" s="11"/>
      <c r="CQX133" s="11"/>
      <c r="CQY133" s="11"/>
      <c r="CQZ133" s="11"/>
      <c r="CRA133" s="11"/>
      <c r="CRB133" s="11"/>
      <c r="CRC133" s="11"/>
      <c r="CRD133" s="11"/>
      <c r="CRE133" s="11"/>
      <c r="CRF133" s="11"/>
      <c r="CRG133" s="11"/>
      <c r="CRH133" s="11"/>
      <c r="CRI133" s="11"/>
      <c r="CRJ133" s="11"/>
      <c r="CRK133" s="11"/>
      <c r="CRL133" s="11"/>
      <c r="CRM133" s="11"/>
      <c r="CRN133" s="11"/>
      <c r="CRO133" s="11"/>
      <c r="CRP133" s="11"/>
      <c r="CRQ133" s="11"/>
      <c r="CRR133" s="11"/>
      <c r="CRS133" s="11"/>
      <c r="CRT133" s="11"/>
      <c r="CRU133" s="11"/>
      <c r="CRV133" s="11"/>
      <c r="CRW133" s="11"/>
      <c r="CRX133" s="11"/>
      <c r="CRY133" s="11"/>
      <c r="CRZ133" s="11"/>
      <c r="CSA133" s="11"/>
      <c r="CSB133" s="11"/>
      <c r="CSC133" s="11"/>
      <c r="CSD133" s="11"/>
      <c r="CSE133" s="11"/>
      <c r="CSF133" s="11"/>
      <c r="CSG133" s="11"/>
      <c r="CSH133" s="11"/>
      <c r="CSI133" s="11"/>
      <c r="CSJ133" s="11"/>
      <c r="CSK133" s="11"/>
      <c r="CSL133" s="11"/>
      <c r="CSM133" s="11"/>
      <c r="CSN133" s="11"/>
      <c r="CSO133" s="11"/>
      <c r="CSP133" s="11"/>
      <c r="CSQ133" s="11"/>
      <c r="CSR133" s="11"/>
      <c r="CSS133" s="11"/>
      <c r="CST133" s="11"/>
      <c r="CSU133" s="11"/>
      <c r="CSV133" s="11"/>
      <c r="CSW133" s="11"/>
      <c r="CSX133" s="11"/>
      <c r="CSY133" s="11"/>
      <c r="CSZ133" s="11"/>
      <c r="CTA133" s="11"/>
      <c r="CTB133" s="11"/>
      <c r="CTC133" s="11"/>
      <c r="CTD133" s="11"/>
      <c r="CTE133" s="11"/>
      <c r="CTF133" s="11"/>
      <c r="CTG133" s="11"/>
      <c r="CTH133" s="11"/>
      <c r="CTI133" s="11"/>
      <c r="CTJ133" s="11"/>
      <c r="CTK133" s="11"/>
      <c r="CTL133" s="11"/>
      <c r="CTM133" s="11"/>
      <c r="CTN133" s="11"/>
      <c r="CTO133" s="11"/>
      <c r="CTP133" s="11"/>
      <c r="CTQ133" s="11"/>
      <c r="CTR133" s="11"/>
      <c r="CTS133" s="11"/>
      <c r="CTT133" s="11"/>
      <c r="CTU133" s="11"/>
      <c r="CTV133" s="11"/>
      <c r="CTW133" s="11"/>
      <c r="CTX133" s="11"/>
      <c r="CTY133" s="11"/>
      <c r="CTZ133" s="11"/>
      <c r="CUA133" s="11"/>
      <c r="CUB133" s="11"/>
      <c r="CUC133" s="11"/>
      <c r="CUD133" s="11"/>
      <c r="CUE133" s="11"/>
      <c r="CUF133" s="11"/>
      <c r="CUG133" s="11"/>
      <c r="CUH133" s="11"/>
      <c r="CUI133" s="11"/>
      <c r="CUJ133" s="11"/>
      <c r="CUK133" s="11"/>
      <c r="CUL133" s="11"/>
      <c r="CUM133" s="11"/>
      <c r="CUN133" s="11"/>
      <c r="CUO133" s="11"/>
      <c r="CUP133" s="11"/>
      <c r="CUQ133" s="11"/>
      <c r="CUR133" s="11"/>
      <c r="CUS133" s="11"/>
      <c r="CUT133" s="11"/>
      <c r="CUU133" s="11"/>
      <c r="CUV133" s="11"/>
      <c r="CUW133" s="11"/>
      <c r="CUX133" s="11"/>
      <c r="CUY133" s="11"/>
      <c r="CUZ133" s="11"/>
      <c r="CVA133" s="11"/>
      <c r="CVB133" s="11"/>
      <c r="CVC133" s="11"/>
      <c r="CVD133" s="11"/>
      <c r="CVE133" s="11"/>
      <c r="CVF133" s="11"/>
      <c r="CVG133" s="11"/>
      <c r="CVH133" s="11"/>
      <c r="CVI133" s="11"/>
      <c r="CVJ133" s="11"/>
      <c r="CVK133" s="11"/>
      <c r="CVL133" s="11"/>
      <c r="CVM133" s="11"/>
      <c r="CVN133" s="11"/>
      <c r="CVO133" s="11"/>
      <c r="CVP133" s="11"/>
      <c r="CVQ133" s="11"/>
      <c r="CVR133" s="11"/>
      <c r="CVS133" s="11"/>
      <c r="CVT133" s="11"/>
      <c r="CVU133" s="11"/>
      <c r="CVV133" s="11"/>
      <c r="CVW133" s="11"/>
      <c r="CVX133" s="11"/>
      <c r="CVY133" s="11"/>
      <c r="CVZ133" s="11"/>
      <c r="CWA133" s="11"/>
      <c r="CWB133" s="11"/>
      <c r="CWC133" s="11"/>
      <c r="CWD133" s="11"/>
      <c r="CWE133" s="11"/>
      <c r="CWF133" s="11"/>
      <c r="CWG133" s="11"/>
      <c r="CWH133" s="11"/>
      <c r="CWI133" s="11"/>
      <c r="CWJ133" s="11"/>
      <c r="CWK133" s="11"/>
      <c r="CWL133" s="11"/>
      <c r="CWM133" s="11"/>
      <c r="CWN133" s="11"/>
      <c r="CWO133" s="11"/>
      <c r="CWP133" s="11"/>
      <c r="CWQ133" s="11"/>
      <c r="CWR133" s="11"/>
      <c r="CWS133" s="11"/>
      <c r="CWT133" s="11"/>
      <c r="CWU133" s="11"/>
      <c r="CWV133" s="11"/>
      <c r="CWW133" s="11"/>
      <c r="CWX133" s="11"/>
      <c r="CWY133" s="11"/>
      <c r="CWZ133" s="11"/>
      <c r="CXA133" s="11"/>
      <c r="CXB133" s="11"/>
      <c r="CXC133" s="11"/>
      <c r="CXD133" s="11"/>
      <c r="CXE133" s="11"/>
      <c r="CXF133" s="11"/>
      <c r="CXG133" s="11"/>
      <c r="CXH133" s="11"/>
      <c r="CXI133" s="11"/>
      <c r="CXJ133" s="11"/>
      <c r="CXK133" s="11"/>
      <c r="CXL133" s="11"/>
      <c r="CXM133" s="11"/>
      <c r="CXN133" s="11"/>
      <c r="CXO133" s="11"/>
      <c r="CXP133" s="11"/>
      <c r="CXQ133" s="11"/>
      <c r="CXR133" s="11"/>
      <c r="CXS133" s="11"/>
      <c r="CXT133" s="11"/>
      <c r="CXU133" s="11"/>
      <c r="CXV133" s="11"/>
      <c r="CXW133" s="11"/>
      <c r="CXX133" s="11"/>
      <c r="CXY133" s="11"/>
      <c r="CXZ133" s="11"/>
      <c r="CYA133" s="11"/>
      <c r="CYB133" s="11"/>
      <c r="CYC133" s="11"/>
      <c r="CYD133" s="11"/>
      <c r="CYE133" s="11"/>
      <c r="CYF133" s="11"/>
      <c r="CYG133" s="11"/>
      <c r="CYH133" s="11"/>
      <c r="CYI133" s="11"/>
      <c r="CYJ133" s="11"/>
      <c r="CYK133" s="11"/>
      <c r="CYL133" s="11"/>
      <c r="CYM133" s="11"/>
      <c r="CYN133" s="11"/>
      <c r="CYO133" s="11"/>
      <c r="CYP133" s="11"/>
      <c r="CYQ133" s="11"/>
      <c r="CYR133" s="11"/>
      <c r="CYS133" s="11"/>
      <c r="CYT133" s="11"/>
      <c r="CYU133" s="11"/>
      <c r="CYV133" s="11"/>
      <c r="CYW133" s="11"/>
      <c r="CYX133" s="11"/>
      <c r="CYY133" s="11"/>
      <c r="CYZ133" s="11"/>
      <c r="CZA133" s="11"/>
      <c r="CZB133" s="11"/>
      <c r="CZC133" s="11"/>
      <c r="CZD133" s="11"/>
      <c r="CZE133" s="11"/>
      <c r="CZF133" s="11"/>
      <c r="CZG133" s="11"/>
      <c r="CZH133" s="11"/>
      <c r="CZI133" s="11"/>
      <c r="CZJ133" s="11"/>
      <c r="CZK133" s="11"/>
      <c r="CZL133" s="11"/>
      <c r="CZM133" s="11"/>
      <c r="CZN133" s="11"/>
      <c r="CZO133" s="11"/>
      <c r="CZP133" s="11"/>
      <c r="CZQ133" s="11"/>
      <c r="CZR133" s="11"/>
      <c r="CZS133" s="11"/>
      <c r="CZT133" s="11"/>
      <c r="CZU133" s="11"/>
      <c r="CZV133" s="11"/>
      <c r="CZW133" s="11"/>
      <c r="CZX133" s="11"/>
      <c r="CZY133" s="11"/>
      <c r="CZZ133" s="11"/>
      <c r="DAA133" s="11"/>
      <c r="DAB133" s="11"/>
      <c r="DAC133" s="11"/>
      <c r="DAD133" s="11"/>
      <c r="DAE133" s="11"/>
      <c r="DAF133" s="11"/>
      <c r="DAG133" s="11"/>
      <c r="DAH133" s="11"/>
      <c r="DAI133" s="11"/>
      <c r="DAJ133" s="11"/>
      <c r="DAK133" s="11"/>
      <c r="DAL133" s="11"/>
      <c r="DAM133" s="11"/>
      <c r="DAN133" s="11"/>
      <c r="DAO133" s="11"/>
      <c r="DAP133" s="11"/>
      <c r="DAQ133" s="11"/>
      <c r="DAR133" s="11"/>
      <c r="DAS133" s="11"/>
      <c r="DAT133" s="11"/>
      <c r="DAU133" s="11"/>
      <c r="DAV133" s="11"/>
      <c r="DAW133" s="11"/>
      <c r="DAX133" s="11"/>
      <c r="DAY133" s="11"/>
      <c r="DAZ133" s="11"/>
      <c r="DBA133" s="11"/>
      <c r="DBB133" s="11"/>
      <c r="DBC133" s="11"/>
      <c r="DBD133" s="11"/>
      <c r="DBE133" s="11"/>
      <c r="DBF133" s="11"/>
      <c r="DBG133" s="11"/>
      <c r="DBH133" s="11"/>
      <c r="DBI133" s="11"/>
      <c r="DBJ133" s="11"/>
      <c r="DBK133" s="11"/>
      <c r="DBL133" s="11"/>
      <c r="DBM133" s="11"/>
      <c r="DBN133" s="11"/>
      <c r="DBO133" s="11"/>
      <c r="DBP133" s="11"/>
      <c r="DBQ133" s="11"/>
      <c r="DBR133" s="11"/>
      <c r="DBS133" s="11"/>
      <c r="DBT133" s="11"/>
      <c r="DBU133" s="11"/>
      <c r="DBV133" s="11"/>
      <c r="DBW133" s="11"/>
      <c r="DBX133" s="11"/>
      <c r="DBY133" s="11"/>
      <c r="DBZ133" s="11"/>
      <c r="DCA133" s="11"/>
      <c r="DCB133" s="11"/>
      <c r="DCC133" s="11"/>
      <c r="DCD133" s="11"/>
      <c r="DCE133" s="11"/>
      <c r="DCF133" s="11"/>
      <c r="DCG133" s="11"/>
      <c r="DCH133" s="11"/>
      <c r="DCI133" s="11"/>
      <c r="DCJ133" s="11"/>
      <c r="DCK133" s="11"/>
      <c r="DCL133" s="11"/>
      <c r="DCM133" s="11"/>
      <c r="DCN133" s="11"/>
      <c r="DCO133" s="11"/>
      <c r="DCP133" s="11"/>
      <c r="DCQ133" s="11"/>
      <c r="DCR133" s="11"/>
      <c r="DCS133" s="11"/>
      <c r="DCT133" s="11"/>
      <c r="DCU133" s="11"/>
      <c r="DCV133" s="11"/>
      <c r="DCW133" s="11"/>
      <c r="DCX133" s="11"/>
      <c r="DCY133" s="11"/>
      <c r="DCZ133" s="11"/>
      <c r="DDA133" s="11"/>
      <c r="DDB133" s="11"/>
      <c r="DDC133" s="11"/>
      <c r="DDD133" s="11"/>
      <c r="DDE133" s="11"/>
      <c r="DDF133" s="11"/>
      <c r="DDG133" s="11"/>
      <c r="DDH133" s="11"/>
      <c r="DDI133" s="11"/>
      <c r="DDJ133" s="11"/>
      <c r="DDK133" s="11"/>
      <c r="DDL133" s="11"/>
      <c r="DDM133" s="11"/>
      <c r="DDN133" s="11"/>
      <c r="DDO133" s="11"/>
      <c r="DDP133" s="11"/>
      <c r="DDQ133" s="11"/>
      <c r="DDR133" s="11"/>
      <c r="DDS133" s="11"/>
      <c r="DDT133" s="11"/>
      <c r="DDU133" s="11"/>
      <c r="DDV133" s="11"/>
      <c r="DDW133" s="11"/>
      <c r="DDX133" s="11"/>
      <c r="DDY133" s="11"/>
      <c r="DDZ133" s="11"/>
      <c r="DEA133" s="11"/>
      <c r="DEB133" s="11"/>
      <c r="DEC133" s="11"/>
      <c r="DED133" s="11"/>
      <c r="DEE133" s="11"/>
      <c r="DEF133" s="11"/>
      <c r="DEG133" s="11"/>
      <c r="DEH133" s="11"/>
      <c r="DEI133" s="11"/>
      <c r="DEJ133" s="11"/>
      <c r="DEK133" s="11"/>
      <c r="DEL133" s="11"/>
      <c r="DEM133" s="11"/>
      <c r="DEN133" s="11"/>
      <c r="DEO133" s="11"/>
      <c r="DEP133" s="11"/>
      <c r="DEQ133" s="11"/>
      <c r="DER133" s="11"/>
      <c r="DES133" s="11"/>
      <c r="DET133" s="11"/>
      <c r="DEU133" s="11"/>
      <c r="DEV133" s="11"/>
      <c r="DEW133" s="11"/>
      <c r="DEX133" s="11"/>
      <c r="DEY133" s="11"/>
      <c r="DEZ133" s="11"/>
      <c r="DFA133" s="11"/>
      <c r="DFB133" s="11"/>
      <c r="DFC133" s="11"/>
      <c r="DFD133" s="11"/>
      <c r="DFE133" s="11"/>
      <c r="DFF133" s="11"/>
      <c r="DFG133" s="11"/>
      <c r="DFH133" s="11"/>
      <c r="DFI133" s="11"/>
      <c r="DFJ133" s="11"/>
      <c r="DFK133" s="11"/>
      <c r="DFL133" s="11"/>
      <c r="DFM133" s="11"/>
      <c r="DFN133" s="11"/>
      <c r="DFO133" s="11"/>
      <c r="DFP133" s="11"/>
      <c r="DFQ133" s="11"/>
      <c r="DFR133" s="11"/>
      <c r="DFS133" s="11"/>
      <c r="DFT133" s="11"/>
      <c r="DFU133" s="11"/>
      <c r="DFV133" s="11"/>
      <c r="DFW133" s="11"/>
      <c r="DFX133" s="11"/>
      <c r="DFY133" s="11"/>
      <c r="DFZ133" s="11"/>
      <c r="DGA133" s="11"/>
      <c r="DGB133" s="11"/>
      <c r="DGC133" s="11"/>
      <c r="DGD133" s="11"/>
      <c r="DGE133" s="11"/>
      <c r="DGF133" s="11"/>
      <c r="DGG133" s="11"/>
      <c r="DGH133" s="11"/>
      <c r="DGI133" s="11"/>
      <c r="DGJ133" s="11"/>
      <c r="DGK133" s="11"/>
      <c r="DGL133" s="11"/>
      <c r="DGM133" s="11"/>
      <c r="DGN133" s="11"/>
      <c r="DGO133" s="11"/>
      <c r="DGP133" s="11"/>
      <c r="DGQ133" s="11"/>
      <c r="DGR133" s="11"/>
      <c r="DGS133" s="11"/>
      <c r="DGT133" s="11"/>
      <c r="DGU133" s="11"/>
      <c r="DGV133" s="11"/>
      <c r="DGW133" s="11"/>
      <c r="DGX133" s="11"/>
      <c r="DGY133" s="11"/>
      <c r="DGZ133" s="11"/>
      <c r="DHA133" s="11"/>
      <c r="DHB133" s="11"/>
      <c r="DHC133" s="11"/>
      <c r="DHD133" s="11"/>
      <c r="DHE133" s="11"/>
      <c r="DHF133" s="11"/>
      <c r="DHG133" s="11"/>
      <c r="DHH133" s="11"/>
      <c r="DHI133" s="11"/>
      <c r="DHJ133" s="11"/>
      <c r="DHK133" s="11"/>
      <c r="DHL133" s="11"/>
      <c r="DHM133" s="11"/>
      <c r="DHN133" s="11"/>
      <c r="DHO133" s="11"/>
      <c r="DHP133" s="11"/>
      <c r="DHQ133" s="11"/>
      <c r="DHR133" s="11"/>
      <c r="DHS133" s="11"/>
      <c r="DHT133" s="11"/>
      <c r="DHU133" s="11"/>
      <c r="DHV133" s="11"/>
      <c r="DHW133" s="11"/>
      <c r="DHX133" s="11"/>
      <c r="DHY133" s="11"/>
      <c r="DHZ133" s="11"/>
      <c r="DIA133" s="11"/>
      <c r="DIB133" s="11"/>
      <c r="DIC133" s="11"/>
      <c r="DID133" s="11"/>
      <c r="DIE133" s="11"/>
      <c r="DIF133" s="11"/>
      <c r="DIG133" s="11"/>
      <c r="DIH133" s="11"/>
      <c r="DII133" s="11"/>
      <c r="DIJ133" s="11"/>
      <c r="DIK133" s="11"/>
      <c r="DIL133" s="11"/>
      <c r="DIM133" s="11"/>
      <c r="DIN133" s="11"/>
      <c r="DIO133" s="11"/>
      <c r="DIP133" s="11"/>
      <c r="DIQ133" s="11"/>
      <c r="DIR133" s="11"/>
      <c r="DIS133" s="11"/>
      <c r="DIT133" s="11"/>
      <c r="DIU133" s="11"/>
      <c r="DIV133" s="11"/>
      <c r="DIW133" s="11"/>
      <c r="DIX133" s="11"/>
      <c r="DIY133" s="11"/>
      <c r="DIZ133" s="11"/>
      <c r="DJA133" s="11"/>
      <c r="DJB133" s="11"/>
      <c r="DJC133" s="11"/>
      <c r="DJD133" s="11"/>
      <c r="DJE133" s="11"/>
      <c r="DJF133" s="11"/>
      <c r="DJG133" s="11"/>
      <c r="DJH133" s="11"/>
      <c r="DJI133" s="11"/>
      <c r="DJJ133" s="11"/>
      <c r="DJK133" s="11"/>
      <c r="DJL133" s="11"/>
      <c r="DJM133" s="11"/>
      <c r="DJN133" s="11"/>
      <c r="DJO133" s="11"/>
      <c r="DJP133" s="11"/>
      <c r="DJQ133" s="11"/>
      <c r="DJR133" s="11"/>
      <c r="DJS133" s="11"/>
      <c r="DJT133" s="11"/>
      <c r="DJU133" s="11"/>
      <c r="DJV133" s="11"/>
      <c r="DJW133" s="11"/>
      <c r="DJX133" s="11"/>
      <c r="DJY133" s="11"/>
      <c r="DJZ133" s="11"/>
      <c r="DKA133" s="11"/>
      <c r="DKB133" s="11"/>
      <c r="DKC133" s="11"/>
      <c r="DKD133" s="11"/>
      <c r="DKE133" s="11"/>
      <c r="DKF133" s="11"/>
      <c r="DKG133" s="11"/>
      <c r="DKH133" s="11"/>
      <c r="DKI133" s="11"/>
      <c r="DKJ133" s="11"/>
      <c r="DKK133" s="11"/>
      <c r="DKL133" s="11"/>
      <c r="DKM133" s="11"/>
      <c r="DKN133" s="11"/>
      <c r="DKO133" s="11"/>
      <c r="DKP133" s="11"/>
      <c r="DKQ133" s="11"/>
      <c r="DKR133" s="11"/>
      <c r="DKS133" s="11"/>
      <c r="DKT133" s="11"/>
      <c r="DKU133" s="11"/>
      <c r="DKV133" s="11"/>
      <c r="DKW133" s="11"/>
      <c r="DKX133" s="11"/>
      <c r="DKY133" s="11"/>
      <c r="DKZ133" s="11"/>
      <c r="DLA133" s="11"/>
      <c r="DLB133" s="11"/>
      <c r="DLC133" s="11"/>
      <c r="DLD133" s="11"/>
      <c r="DLE133" s="11"/>
      <c r="DLF133" s="11"/>
      <c r="DLG133" s="11"/>
      <c r="DLH133" s="11"/>
      <c r="DLI133" s="11"/>
      <c r="DLJ133" s="11"/>
      <c r="DLK133" s="11"/>
      <c r="DLL133" s="11"/>
      <c r="DLM133" s="11"/>
      <c r="DLN133" s="11"/>
      <c r="DLO133" s="11"/>
      <c r="DLP133" s="11"/>
      <c r="DLQ133" s="11"/>
      <c r="DLR133" s="11"/>
      <c r="DLS133" s="11"/>
      <c r="DLT133" s="11"/>
      <c r="DLU133" s="11"/>
      <c r="DLV133" s="11"/>
      <c r="DLW133" s="11"/>
      <c r="DLX133" s="11"/>
      <c r="DLY133" s="11"/>
      <c r="DLZ133" s="11"/>
      <c r="DMA133" s="11"/>
      <c r="DMB133" s="11"/>
      <c r="DMC133" s="11"/>
      <c r="DMD133" s="11"/>
      <c r="DME133" s="11"/>
      <c r="DMF133" s="11"/>
      <c r="DMG133" s="11"/>
      <c r="DMH133" s="11"/>
      <c r="DMI133" s="11"/>
      <c r="DMJ133" s="11"/>
      <c r="DMK133" s="11"/>
      <c r="DML133" s="11"/>
      <c r="DMM133" s="11"/>
      <c r="DMN133" s="11"/>
      <c r="DMO133" s="11"/>
      <c r="DMP133" s="11"/>
      <c r="DMQ133" s="11"/>
      <c r="DMR133" s="11"/>
      <c r="DMS133" s="11"/>
      <c r="DMT133" s="11"/>
      <c r="DMU133" s="11"/>
      <c r="DMV133" s="11"/>
      <c r="DMW133" s="11"/>
      <c r="DMX133" s="11"/>
      <c r="DMY133" s="11"/>
      <c r="DMZ133" s="11"/>
      <c r="DNA133" s="11"/>
      <c r="DNB133" s="11"/>
      <c r="DNC133" s="11"/>
      <c r="DND133" s="11"/>
      <c r="DNE133" s="11"/>
      <c r="DNF133" s="11"/>
      <c r="DNG133" s="11"/>
      <c r="DNH133" s="11"/>
      <c r="DNI133" s="11"/>
      <c r="DNJ133" s="11"/>
      <c r="DNK133" s="11"/>
      <c r="DNL133" s="11"/>
      <c r="DNM133" s="11"/>
      <c r="DNN133" s="11"/>
      <c r="DNO133" s="11"/>
      <c r="DNP133" s="11"/>
      <c r="DNQ133" s="11"/>
      <c r="DNR133" s="11"/>
      <c r="DNS133" s="11"/>
      <c r="DNT133" s="11"/>
      <c r="DNU133" s="11"/>
      <c r="DNV133" s="11"/>
      <c r="DNW133" s="11"/>
      <c r="DNX133" s="11"/>
      <c r="DNY133" s="11"/>
      <c r="DNZ133" s="11"/>
      <c r="DOA133" s="11"/>
      <c r="DOB133" s="11"/>
      <c r="DOC133" s="11"/>
      <c r="DOD133" s="11"/>
      <c r="DOE133" s="11"/>
      <c r="DOF133" s="11"/>
      <c r="DOG133" s="11"/>
      <c r="DOH133" s="11"/>
      <c r="DOI133" s="11"/>
      <c r="DOJ133" s="11"/>
      <c r="DOK133" s="11"/>
      <c r="DOL133" s="11"/>
      <c r="DOM133" s="11"/>
      <c r="DON133" s="11"/>
      <c r="DOO133" s="11"/>
      <c r="DOP133" s="11"/>
      <c r="DOQ133" s="11"/>
      <c r="DOR133" s="11"/>
      <c r="DOS133" s="11"/>
      <c r="DOT133" s="11"/>
      <c r="DOU133" s="11"/>
      <c r="DOV133" s="11"/>
      <c r="DOW133" s="11"/>
      <c r="DOX133" s="11"/>
      <c r="DOY133" s="11"/>
      <c r="DOZ133" s="11"/>
      <c r="DPA133" s="11"/>
      <c r="DPB133" s="11"/>
      <c r="DPC133" s="11"/>
      <c r="DPD133" s="11"/>
      <c r="DPE133" s="11"/>
      <c r="DPF133" s="11"/>
      <c r="DPG133" s="11"/>
      <c r="DPH133" s="11"/>
      <c r="DPI133" s="11"/>
      <c r="DPJ133" s="11"/>
      <c r="DPK133" s="11"/>
      <c r="DPL133" s="11"/>
      <c r="DPM133" s="11"/>
      <c r="DPN133" s="11"/>
      <c r="DPO133" s="11"/>
      <c r="DPP133" s="11"/>
      <c r="DPQ133" s="11"/>
      <c r="DPR133" s="11"/>
      <c r="DPS133" s="11"/>
      <c r="DPT133" s="11"/>
      <c r="DPU133" s="11"/>
      <c r="DPV133" s="11"/>
      <c r="DPW133" s="11"/>
      <c r="DPX133" s="11"/>
      <c r="DPY133" s="11"/>
      <c r="DPZ133" s="11"/>
      <c r="DQA133" s="11"/>
      <c r="DQB133" s="11"/>
      <c r="DQC133" s="11"/>
      <c r="DQD133" s="11"/>
      <c r="DQE133" s="11"/>
      <c r="DQF133" s="11"/>
      <c r="DQG133" s="11"/>
      <c r="DQH133" s="11"/>
      <c r="DQI133" s="11"/>
      <c r="DQJ133" s="11"/>
      <c r="DQK133" s="11"/>
      <c r="DQL133" s="11"/>
      <c r="DQM133" s="11"/>
      <c r="DQN133" s="11"/>
      <c r="DQO133" s="11"/>
      <c r="DQP133" s="11"/>
      <c r="DQQ133" s="11"/>
      <c r="DQR133" s="11"/>
      <c r="DQS133" s="11"/>
      <c r="DQT133" s="11"/>
      <c r="DQU133" s="11"/>
      <c r="DQV133" s="11"/>
      <c r="DQW133" s="11"/>
      <c r="DQX133" s="11"/>
      <c r="DQY133" s="11"/>
      <c r="DQZ133" s="11"/>
      <c r="DRA133" s="11"/>
      <c r="DRB133" s="11"/>
      <c r="DRC133" s="11"/>
      <c r="DRD133" s="11"/>
      <c r="DRE133" s="11"/>
      <c r="DRF133" s="11"/>
      <c r="DRG133" s="11"/>
      <c r="DRH133" s="11"/>
      <c r="DRI133" s="11"/>
      <c r="DRJ133" s="11"/>
      <c r="DRK133" s="11"/>
      <c r="DRL133" s="11"/>
      <c r="DRM133" s="11"/>
      <c r="DRN133" s="11"/>
      <c r="DRO133" s="11"/>
      <c r="DRP133" s="11"/>
      <c r="DRQ133" s="11"/>
      <c r="DRR133" s="11"/>
      <c r="DRS133" s="11"/>
      <c r="DRT133" s="11"/>
      <c r="DRU133" s="11"/>
      <c r="DRV133" s="11"/>
      <c r="DRW133" s="11"/>
      <c r="DRX133" s="11"/>
      <c r="DRY133" s="11"/>
      <c r="DRZ133" s="11"/>
      <c r="DSA133" s="11"/>
      <c r="DSB133" s="11"/>
      <c r="DSC133" s="11"/>
      <c r="DSD133" s="11"/>
      <c r="DSE133" s="11"/>
      <c r="DSF133" s="11"/>
      <c r="DSG133" s="11"/>
      <c r="DSH133" s="11"/>
      <c r="DSI133" s="11"/>
      <c r="DSJ133" s="11"/>
      <c r="DSK133" s="11"/>
      <c r="DSL133" s="11"/>
      <c r="DSM133" s="11"/>
      <c r="DSN133" s="11"/>
      <c r="DSO133" s="11"/>
      <c r="DSP133" s="11"/>
      <c r="DSQ133" s="11"/>
      <c r="DSR133" s="11"/>
      <c r="DSS133" s="11"/>
      <c r="DST133" s="11"/>
      <c r="DSU133" s="11"/>
      <c r="DSV133" s="11"/>
      <c r="DSW133" s="11"/>
      <c r="DSX133" s="11"/>
      <c r="DSY133" s="11"/>
      <c r="DSZ133" s="11"/>
      <c r="DTA133" s="11"/>
      <c r="DTB133" s="11"/>
      <c r="DTC133" s="11"/>
      <c r="DTD133" s="11"/>
      <c r="DTE133" s="11"/>
      <c r="DTF133" s="11"/>
      <c r="DTG133" s="11"/>
      <c r="DTH133" s="11"/>
      <c r="DTI133" s="11"/>
      <c r="DTJ133" s="11"/>
      <c r="DTK133" s="11"/>
      <c r="DTL133" s="11"/>
      <c r="DTM133" s="11"/>
      <c r="DTN133" s="11"/>
      <c r="DTO133" s="11"/>
      <c r="DTP133" s="11"/>
      <c r="DTQ133" s="11"/>
      <c r="DTR133" s="11"/>
      <c r="DTS133" s="11"/>
      <c r="DTT133" s="11"/>
      <c r="DTU133" s="11"/>
      <c r="DTV133" s="11"/>
      <c r="DTW133" s="11"/>
      <c r="DTX133" s="11"/>
      <c r="DTY133" s="11"/>
      <c r="DTZ133" s="11"/>
      <c r="DUA133" s="11"/>
      <c r="DUB133" s="11"/>
      <c r="DUC133" s="11"/>
      <c r="DUD133" s="11"/>
      <c r="DUE133" s="11"/>
      <c r="DUF133" s="11"/>
      <c r="DUG133" s="11"/>
      <c r="DUH133" s="11"/>
      <c r="DUI133" s="11"/>
      <c r="DUJ133" s="11"/>
      <c r="DUK133" s="11"/>
      <c r="DUL133" s="11"/>
      <c r="DUM133" s="11"/>
      <c r="DUN133" s="11"/>
      <c r="DUO133" s="11"/>
      <c r="DUP133" s="11"/>
      <c r="DUQ133" s="11"/>
      <c r="DUR133" s="11"/>
      <c r="DUS133" s="11"/>
      <c r="DUT133" s="11"/>
      <c r="DUU133" s="11"/>
      <c r="DUV133" s="11"/>
      <c r="DUW133" s="11"/>
      <c r="DUX133" s="11"/>
      <c r="DUY133" s="11"/>
      <c r="DUZ133" s="11"/>
      <c r="DVA133" s="11"/>
      <c r="DVB133" s="11"/>
      <c r="DVC133" s="11"/>
      <c r="DVD133" s="11"/>
      <c r="DVE133" s="11"/>
      <c r="DVF133" s="11"/>
      <c r="DVG133" s="11"/>
      <c r="DVH133" s="11"/>
      <c r="DVI133" s="11"/>
      <c r="DVJ133" s="11"/>
      <c r="DVK133" s="11"/>
      <c r="DVL133" s="11"/>
      <c r="DVM133" s="11"/>
      <c r="DVN133" s="11"/>
      <c r="DVO133" s="11"/>
      <c r="DVP133" s="11"/>
      <c r="DVQ133" s="11"/>
      <c r="DVR133" s="11"/>
      <c r="DVS133" s="11"/>
      <c r="DVT133" s="11"/>
      <c r="DVU133" s="11"/>
      <c r="DVV133" s="11"/>
      <c r="DVW133" s="11"/>
      <c r="DVX133" s="11"/>
      <c r="DVY133" s="11"/>
      <c r="DVZ133" s="11"/>
      <c r="DWA133" s="11"/>
      <c r="DWB133" s="11"/>
      <c r="DWC133" s="11"/>
      <c r="DWD133" s="11"/>
      <c r="DWE133" s="11"/>
      <c r="DWF133" s="11"/>
      <c r="DWG133" s="11"/>
      <c r="DWH133" s="11"/>
      <c r="DWI133" s="11"/>
      <c r="DWJ133" s="11"/>
      <c r="DWK133" s="11"/>
      <c r="DWL133" s="11"/>
      <c r="DWM133" s="11"/>
      <c r="DWN133" s="11"/>
      <c r="DWO133" s="11"/>
      <c r="DWP133" s="11"/>
      <c r="DWQ133" s="11"/>
      <c r="DWR133" s="11"/>
      <c r="DWS133" s="11"/>
      <c r="DWT133" s="11"/>
      <c r="DWU133" s="11"/>
      <c r="DWV133" s="11"/>
      <c r="DWW133" s="11"/>
      <c r="DWX133" s="11"/>
      <c r="DWY133" s="11"/>
      <c r="DWZ133" s="11"/>
      <c r="DXA133" s="11"/>
      <c r="DXB133" s="11"/>
      <c r="DXC133" s="11"/>
      <c r="DXD133" s="11"/>
      <c r="DXE133" s="11"/>
      <c r="DXF133" s="11"/>
      <c r="DXG133" s="11"/>
      <c r="DXH133" s="11"/>
      <c r="DXI133" s="11"/>
      <c r="DXJ133" s="11"/>
      <c r="DXK133" s="11"/>
      <c r="DXL133" s="11"/>
      <c r="DXM133" s="11"/>
      <c r="DXN133" s="11"/>
      <c r="DXO133" s="11"/>
      <c r="DXP133" s="11"/>
      <c r="DXQ133" s="11"/>
      <c r="DXR133" s="11"/>
      <c r="DXS133" s="11"/>
      <c r="DXT133" s="11"/>
      <c r="DXU133" s="11"/>
      <c r="DXV133" s="11"/>
      <c r="DXW133" s="11"/>
      <c r="DXX133" s="11"/>
      <c r="DXY133" s="11"/>
      <c r="DXZ133" s="11"/>
      <c r="DYA133" s="11"/>
      <c r="DYB133" s="11"/>
      <c r="DYC133" s="11"/>
      <c r="DYD133" s="11"/>
      <c r="DYE133" s="11"/>
      <c r="DYF133" s="11"/>
      <c r="DYG133" s="11"/>
      <c r="DYH133" s="11"/>
      <c r="DYI133" s="11"/>
      <c r="DYJ133" s="11"/>
      <c r="DYK133" s="11"/>
      <c r="DYL133" s="11"/>
      <c r="DYM133" s="11"/>
      <c r="DYN133" s="11"/>
      <c r="DYO133" s="11"/>
      <c r="DYP133" s="11"/>
      <c r="DYQ133" s="11"/>
      <c r="DYR133" s="11"/>
      <c r="DYS133" s="11"/>
      <c r="DYT133" s="11"/>
      <c r="DYU133" s="11"/>
      <c r="DYV133" s="11"/>
      <c r="DYW133" s="11"/>
      <c r="DYX133" s="11"/>
      <c r="DYY133" s="11"/>
      <c r="DYZ133" s="11"/>
      <c r="DZA133" s="11"/>
      <c r="DZB133" s="11"/>
      <c r="DZC133" s="11"/>
      <c r="DZD133" s="11"/>
      <c r="DZE133" s="11"/>
      <c r="DZF133" s="11"/>
      <c r="DZG133" s="11"/>
      <c r="DZH133" s="11"/>
      <c r="DZI133" s="11"/>
      <c r="DZJ133" s="11"/>
      <c r="DZK133" s="11"/>
      <c r="DZL133" s="11"/>
      <c r="DZM133" s="11"/>
      <c r="DZN133" s="11"/>
      <c r="DZO133" s="11"/>
      <c r="DZP133" s="11"/>
      <c r="DZQ133" s="11"/>
      <c r="DZR133" s="11"/>
      <c r="DZS133" s="11"/>
      <c r="DZT133" s="11"/>
      <c r="DZU133" s="11"/>
      <c r="DZV133" s="11"/>
      <c r="DZW133" s="11"/>
      <c r="DZX133" s="11"/>
      <c r="DZY133" s="11"/>
      <c r="DZZ133" s="11"/>
      <c r="EAA133" s="11"/>
      <c r="EAB133" s="11"/>
      <c r="EAC133" s="11"/>
      <c r="EAD133" s="11"/>
      <c r="EAE133" s="11"/>
      <c r="EAF133" s="11"/>
      <c r="EAG133" s="11"/>
      <c r="EAH133" s="11"/>
      <c r="EAI133" s="11"/>
      <c r="EAJ133" s="11"/>
      <c r="EAK133" s="11"/>
      <c r="EAL133" s="11"/>
      <c r="EAM133" s="11"/>
      <c r="EAN133" s="11"/>
      <c r="EAO133" s="11"/>
      <c r="EAP133" s="11"/>
      <c r="EAQ133" s="11"/>
      <c r="EAR133" s="11"/>
      <c r="EAS133" s="11"/>
      <c r="EAT133" s="11"/>
      <c r="EAU133" s="11"/>
      <c r="EAV133" s="11"/>
      <c r="EAW133" s="11"/>
      <c r="EAX133" s="11"/>
      <c r="EAY133" s="11"/>
      <c r="EAZ133" s="11"/>
      <c r="EBA133" s="11"/>
      <c r="EBB133" s="11"/>
      <c r="EBC133" s="11"/>
      <c r="EBD133" s="11"/>
      <c r="EBE133" s="11"/>
      <c r="EBF133" s="11"/>
      <c r="EBG133" s="11"/>
      <c r="EBH133" s="11"/>
      <c r="EBI133" s="11"/>
      <c r="EBJ133" s="11"/>
      <c r="EBK133" s="11"/>
      <c r="EBL133" s="11"/>
      <c r="EBM133" s="11"/>
      <c r="EBN133" s="11"/>
      <c r="EBO133" s="11"/>
      <c r="EBP133" s="11"/>
      <c r="EBQ133" s="11"/>
      <c r="EBR133" s="11"/>
      <c r="EBS133" s="11"/>
      <c r="EBT133" s="11"/>
      <c r="EBU133" s="11"/>
      <c r="EBV133" s="11"/>
      <c r="EBW133" s="11"/>
      <c r="EBX133" s="11"/>
      <c r="EBY133" s="11"/>
      <c r="EBZ133" s="11"/>
      <c r="ECA133" s="11"/>
      <c r="ECB133" s="11"/>
      <c r="ECC133" s="11"/>
      <c r="ECD133" s="11"/>
      <c r="ECE133" s="11"/>
      <c r="ECF133" s="11"/>
      <c r="ECG133" s="11"/>
      <c r="ECH133" s="11"/>
      <c r="ECI133" s="11"/>
      <c r="ECJ133" s="11"/>
      <c r="ECK133" s="11"/>
      <c r="ECL133" s="11"/>
      <c r="ECM133" s="11"/>
      <c r="ECN133" s="11"/>
      <c r="ECO133" s="11"/>
      <c r="ECP133" s="11"/>
      <c r="ECQ133" s="11"/>
      <c r="ECR133" s="11"/>
      <c r="ECS133" s="11"/>
      <c r="ECT133" s="11"/>
      <c r="ECU133" s="11"/>
      <c r="ECV133" s="11"/>
      <c r="ECW133" s="11"/>
      <c r="ECX133" s="11"/>
      <c r="ECY133" s="11"/>
      <c r="ECZ133" s="11"/>
      <c r="EDA133" s="11"/>
      <c r="EDB133" s="11"/>
      <c r="EDC133" s="11"/>
      <c r="EDD133" s="11"/>
      <c r="EDE133" s="11"/>
      <c r="EDF133" s="11"/>
      <c r="EDG133" s="11"/>
      <c r="EDH133" s="11"/>
      <c r="EDI133" s="11"/>
      <c r="EDJ133" s="11"/>
      <c r="EDK133" s="11"/>
      <c r="EDL133" s="11"/>
      <c r="EDM133" s="11"/>
      <c r="EDN133" s="11"/>
      <c r="EDO133" s="11"/>
      <c r="EDP133" s="11"/>
      <c r="EDQ133" s="11"/>
      <c r="EDR133" s="11"/>
      <c r="EDS133" s="11"/>
      <c r="EDT133" s="11"/>
      <c r="EDU133" s="11"/>
      <c r="EDV133" s="11"/>
      <c r="EDW133" s="11"/>
      <c r="EDX133" s="11"/>
      <c r="EDY133" s="11"/>
      <c r="EDZ133" s="11"/>
      <c r="EEA133" s="11"/>
      <c r="EEB133" s="11"/>
      <c r="EEC133" s="11"/>
      <c r="EED133" s="11"/>
      <c r="EEE133" s="11"/>
      <c r="EEF133" s="11"/>
      <c r="EEG133" s="11"/>
      <c r="EEH133" s="11"/>
      <c r="EEI133" s="11"/>
      <c r="EEJ133" s="11"/>
      <c r="EEK133" s="11"/>
      <c r="EEL133" s="11"/>
      <c r="EEM133" s="11"/>
      <c r="EEN133" s="11"/>
      <c r="EEO133" s="11"/>
      <c r="EEP133" s="11"/>
      <c r="EEQ133" s="11"/>
      <c r="EER133" s="11"/>
      <c r="EES133" s="11"/>
      <c r="EET133" s="11"/>
      <c r="EEU133" s="11"/>
      <c r="EEV133" s="11"/>
      <c r="EEW133" s="11"/>
      <c r="EEX133" s="11"/>
      <c r="EEY133" s="11"/>
      <c r="EEZ133" s="11"/>
      <c r="EFA133" s="11"/>
      <c r="EFB133" s="11"/>
      <c r="EFC133" s="11"/>
      <c r="EFD133" s="11"/>
      <c r="EFE133" s="11"/>
      <c r="EFF133" s="11"/>
      <c r="EFG133" s="11"/>
      <c r="EFH133" s="11"/>
      <c r="EFI133" s="11"/>
      <c r="EFJ133" s="11"/>
      <c r="EFK133" s="11"/>
      <c r="EFL133" s="11"/>
      <c r="EFM133" s="11"/>
      <c r="EFN133" s="11"/>
      <c r="EFO133" s="11"/>
      <c r="EFP133" s="11"/>
      <c r="EFQ133" s="11"/>
      <c r="EFR133" s="11"/>
      <c r="EFS133" s="11"/>
      <c r="EFT133" s="11"/>
      <c r="EFU133" s="11"/>
      <c r="EFV133" s="11"/>
      <c r="EFW133" s="11"/>
      <c r="EFX133" s="11"/>
      <c r="EFY133" s="11"/>
      <c r="EFZ133" s="11"/>
      <c r="EGA133" s="11"/>
      <c r="EGB133" s="11"/>
      <c r="EGC133" s="11"/>
      <c r="EGD133" s="11"/>
      <c r="EGE133" s="11"/>
      <c r="EGF133" s="11"/>
      <c r="EGG133" s="11"/>
      <c r="EGH133" s="11"/>
      <c r="EGI133" s="11"/>
      <c r="EGJ133" s="11"/>
      <c r="EGK133" s="11"/>
      <c r="EGL133" s="11"/>
      <c r="EGM133" s="11"/>
      <c r="EGN133" s="11"/>
      <c r="EGO133" s="11"/>
      <c r="EGP133" s="11"/>
      <c r="EGQ133" s="11"/>
      <c r="EGR133" s="11"/>
      <c r="EGS133" s="11"/>
      <c r="EGT133" s="11"/>
      <c r="EGU133" s="11"/>
      <c r="EGV133" s="11"/>
      <c r="EGW133" s="11"/>
      <c r="EGX133" s="11"/>
      <c r="EGY133" s="11"/>
      <c r="EGZ133" s="11"/>
      <c r="EHA133" s="11"/>
      <c r="EHB133" s="11"/>
      <c r="EHC133" s="11"/>
      <c r="EHD133" s="11"/>
      <c r="EHE133" s="11"/>
      <c r="EHF133" s="11"/>
      <c r="EHG133" s="11"/>
      <c r="EHH133" s="11"/>
      <c r="EHI133" s="11"/>
      <c r="EHJ133" s="11"/>
      <c r="EHK133" s="11"/>
      <c r="EHL133" s="11"/>
      <c r="EHM133" s="11"/>
      <c r="EHN133" s="11"/>
      <c r="EHO133" s="11"/>
      <c r="EHP133" s="11"/>
      <c r="EHQ133" s="11"/>
      <c r="EHR133" s="11"/>
      <c r="EHS133" s="11"/>
      <c r="EHT133" s="11"/>
      <c r="EHU133" s="11"/>
      <c r="EHV133" s="11"/>
      <c r="EHW133" s="11"/>
      <c r="EHX133" s="11"/>
      <c r="EHY133" s="11"/>
      <c r="EHZ133" s="11"/>
      <c r="EIA133" s="11"/>
      <c r="EIB133" s="11"/>
      <c r="EIC133" s="11"/>
      <c r="EID133" s="11"/>
      <c r="EIE133" s="11"/>
      <c r="EIF133" s="11"/>
      <c r="EIG133" s="11"/>
      <c r="EIH133" s="11"/>
      <c r="EII133" s="11"/>
      <c r="EIJ133" s="11"/>
      <c r="EIK133" s="11"/>
      <c r="EIL133" s="11"/>
      <c r="EIM133" s="11"/>
      <c r="EIN133" s="11"/>
      <c r="EIO133" s="11"/>
      <c r="EIP133" s="11"/>
      <c r="EIQ133" s="11"/>
      <c r="EIR133" s="11"/>
      <c r="EIS133" s="11"/>
      <c r="EIT133" s="11"/>
      <c r="EIU133" s="11"/>
      <c r="EIV133" s="11"/>
      <c r="EIW133" s="11"/>
      <c r="EIX133" s="11"/>
      <c r="EIY133" s="11"/>
      <c r="EIZ133" s="11"/>
      <c r="EJA133" s="11"/>
      <c r="EJB133" s="11"/>
      <c r="EJC133" s="11"/>
      <c r="EJD133" s="11"/>
      <c r="EJE133" s="11"/>
      <c r="EJF133" s="11"/>
      <c r="EJG133" s="11"/>
      <c r="EJH133" s="11"/>
      <c r="EJI133" s="11"/>
      <c r="EJJ133" s="11"/>
      <c r="EJK133" s="11"/>
      <c r="EJL133" s="11"/>
      <c r="EJM133" s="11"/>
      <c r="EJN133" s="11"/>
      <c r="EJO133" s="11"/>
      <c r="EJP133" s="11"/>
      <c r="EJQ133" s="11"/>
      <c r="EJR133" s="11"/>
      <c r="EJS133" s="11"/>
      <c r="EJT133" s="11"/>
      <c r="EJU133" s="11"/>
      <c r="EJV133" s="11"/>
      <c r="EJW133" s="11"/>
      <c r="EJX133" s="11"/>
      <c r="EJY133" s="11"/>
      <c r="EJZ133" s="11"/>
      <c r="EKA133" s="11"/>
      <c r="EKB133" s="11"/>
      <c r="EKC133" s="11"/>
      <c r="EKD133" s="11"/>
      <c r="EKE133" s="11"/>
      <c r="EKF133" s="11"/>
      <c r="EKG133" s="11"/>
      <c r="EKH133" s="11"/>
      <c r="EKI133" s="11"/>
      <c r="EKJ133" s="11"/>
      <c r="EKK133" s="11"/>
      <c r="EKL133" s="11"/>
      <c r="EKM133" s="11"/>
      <c r="EKN133" s="11"/>
      <c r="EKO133" s="11"/>
      <c r="EKP133" s="11"/>
      <c r="EKQ133" s="11"/>
      <c r="EKR133" s="11"/>
      <c r="EKS133" s="11"/>
      <c r="EKT133" s="11"/>
      <c r="EKU133" s="11"/>
      <c r="EKV133" s="11"/>
      <c r="EKW133" s="11"/>
      <c r="EKX133" s="11"/>
      <c r="EKY133" s="11"/>
      <c r="EKZ133" s="11"/>
      <c r="ELA133" s="11"/>
      <c r="ELB133" s="11"/>
      <c r="ELC133" s="11"/>
      <c r="ELD133" s="11"/>
      <c r="ELE133" s="11"/>
      <c r="ELF133" s="11"/>
      <c r="ELG133" s="11"/>
      <c r="ELH133" s="11"/>
      <c r="ELI133" s="11"/>
      <c r="ELJ133" s="11"/>
      <c r="ELK133" s="11"/>
      <c r="ELL133" s="11"/>
      <c r="ELM133" s="11"/>
      <c r="ELN133" s="11"/>
      <c r="ELO133" s="11"/>
      <c r="ELP133" s="11"/>
      <c r="ELQ133" s="11"/>
      <c r="ELR133" s="11"/>
      <c r="ELS133" s="11"/>
      <c r="ELT133" s="11"/>
      <c r="ELU133" s="11"/>
      <c r="ELV133" s="11"/>
      <c r="ELW133" s="11"/>
      <c r="ELX133" s="11"/>
      <c r="ELY133" s="11"/>
      <c r="ELZ133" s="11"/>
    </row>
    <row r="134" spans="1:346 1276:3718">
      <c r="A134" s="388"/>
      <c r="C134" s="166" t="s">
        <v>1028</v>
      </c>
      <c r="D134" s="223">
        <f t="shared" si="5"/>
        <v>0</v>
      </c>
      <c r="E134" s="88" t="s">
        <v>540</v>
      </c>
      <c r="F134" s="219"/>
      <c r="G134" s="92"/>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c r="HJ134" s="11"/>
      <c r="HK134" s="11"/>
      <c r="HL134" s="11"/>
      <c r="HM134" s="11"/>
      <c r="HN134" s="11"/>
      <c r="HO134" s="11"/>
      <c r="HP134" s="11"/>
      <c r="HQ134" s="11"/>
      <c r="HR134" s="11"/>
      <c r="HS134" s="11"/>
      <c r="HT134" s="11"/>
      <c r="HU134" s="11"/>
      <c r="HV134" s="11"/>
      <c r="HW134" s="11"/>
      <c r="HX134" s="11"/>
      <c r="HY134" s="11"/>
      <c r="HZ134" s="11"/>
      <c r="IA134" s="11"/>
      <c r="IB134" s="11"/>
      <c r="IC134" s="11"/>
      <c r="ID134" s="11"/>
      <c r="IE134" s="11"/>
      <c r="IF134" s="11"/>
      <c r="IG134" s="11"/>
      <c r="IH134" s="11"/>
      <c r="II134" s="11"/>
      <c r="IJ134" s="11"/>
      <c r="IK134" s="11"/>
      <c r="IL134" s="11"/>
      <c r="IM134" s="11"/>
      <c r="IN134" s="11"/>
      <c r="IO134" s="11"/>
      <c r="IP134" s="11"/>
      <c r="IQ134" s="11"/>
      <c r="IR134" s="11"/>
      <c r="IS134" s="11"/>
      <c r="IT134" s="11"/>
      <c r="IU134" s="11"/>
      <c r="IV134" s="11"/>
      <c r="IW134" s="11"/>
      <c r="IX134" s="11"/>
      <c r="IY134" s="11"/>
      <c r="IZ134" s="11"/>
      <c r="JA134" s="11"/>
      <c r="JB134" s="11"/>
      <c r="JC134" s="11"/>
      <c r="JD134" s="11"/>
      <c r="JE134" s="11"/>
      <c r="JF134" s="11"/>
      <c r="JG134" s="11"/>
      <c r="JH134" s="11"/>
      <c r="JI134" s="11"/>
      <c r="JJ134" s="11"/>
      <c r="JK134" s="11"/>
      <c r="JL134" s="11"/>
      <c r="JM134" s="11"/>
      <c r="JN134" s="11"/>
      <c r="JO134" s="11"/>
      <c r="JP134" s="11"/>
      <c r="JQ134" s="11"/>
      <c r="JR134" s="11"/>
      <c r="JS134" s="11"/>
      <c r="JT134" s="11"/>
      <c r="JU134" s="11"/>
      <c r="JV134" s="11"/>
      <c r="JW134" s="11"/>
      <c r="JX134" s="11"/>
      <c r="JY134" s="11"/>
      <c r="JZ134" s="11"/>
      <c r="KA134" s="11"/>
      <c r="KB134" s="11"/>
      <c r="KC134" s="11"/>
      <c r="KD134" s="11"/>
      <c r="KE134" s="11"/>
      <c r="KF134" s="11"/>
      <c r="KG134" s="11"/>
      <c r="KH134" s="11"/>
      <c r="KI134" s="11"/>
      <c r="KJ134" s="11"/>
      <c r="KK134" s="11"/>
      <c r="KL134" s="11"/>
      <c r="KM134" s="11"/>
      <c r="KN134" s="11"/>
      <c r="KO134" s="11"/>
      <c r="KP134" s="11"/>
      <c r="KQ134" s="11"/>
      <c r="KR134" s="11"/>
      <c r="KS134" s="11"/>
      <c r="KT134" s="11"/>
      <c r="KU134" s="11"/>
      <c r="KV134" s="11"/>
      <c r="KW134" s="11"/>
      <c r="KX134" s="11"/>
      <c r="KY134" s="11"/>
      <c r="KZ134" s="11"/>
      <c r="LA134" s="11"/>
      <c r="LB134" s="11"/>
      <c r="LC134" s="11"/>
      <c r="LD134" s="11"/>
      <c r="LE134" s="11"/>
      <c r="LF134" s="11"/>
      <c r="LG134" s="11"/>
      <c r="LH134" s="11"/>
      <c r="LI134" s="11"/>
      <c r="LJ134" s="11"/>
      <c r="LK134" s="11"/>
      <c r="LL134" s="11"/>
      <c r="LM134" s="11"/>
      <c r="LN134" s="11"/>
      <c r="LO134" s="11"/>
      <c r="LP134" s="11"/>
      <c r="LQ134" s="11"/>
      <c r="LR134" s="11"/>
      <c r="LS134" s="11"/>
      <c r="LT134" s="11"/>
      <c r="LU134" s="11"/>
      <c r="LV134" s="11"/>
      <c r="LW134" s="11"/>
      <c r="LX134" s="11"/>
      <c r="LY134" s="11"/>
      <c r="LZ134" s="11"/>
      <c r="MA134" s="11"/>
      <c r="MB134" s="11"/>
      <c r="MC134" s="11"/>
      <c r="MD134" s="11"/>
      <c r="ME134" s="11"/>
      <c r="MF134" s="11"/>
      <c r="MG134" s="11"/>
      <c r="MH134" s="11"/>
      <c r="AWB134" s="11"/>
      <c r="AWC134" s="11"/>
      <c r="AWD134" s="11"/>
      <c r="AWE134" s="11"/>
      <c r="AWF134" s="11"/>
      <c r="AWG134" s="11"/>
      <c r="AWH134" s="11"/>
      <c r="AWI134" s="11"/>
      <c r="AWJ134" s="11"/>
      <c r="AWK134" s="11"/>
      <c r="AWL134" s="11"/>
      <c r="AWM134" s="11"/>
      <c r="AWN134" s="11"/>
      <c r="AWO134" s="11"/>
      <c r="AWP134" s="11"/>
      <c r="AWQ134" s="11"/>
      <c r="AWR134" s="11"/>
      <c r="AWS134" s="11"/>
      <c r="AWT134" s="11"/>
      <c r="AWU134" s="11"/>
      <c r="AWV134" s="11"/>
      <c r="AWW134" s="11"/>
      <c r="AWX134" s="11"/>
      <c r="AWY134" s="11"/>
      <c r="AWZ134" s="11"/>
      <c r="AXA134" s="11"/>
      <c r="AXB134" s="11"/>
      <c r="AXC134" s="11"/>
      <c r="AXD134" s="11"/>
      <c r="AXE134" s="11"/>
      <c r="AXF134" s="11"/>
      <c r="AXG134" s="11"/>
      <c r="AXH134" s="11"/>
      <c r="AXI134" s="11"/>
      <c r="AXJ134" s="11"/>
      <c r="AXK134" s="11"/>
      <c r="AXL134" s="11"/>
      <c r="AXM134" s="11"/>
      <c r="AXN134" s="11"/>
      <c r="AXO134" s="11"/>
      <c r="AXP134" s="11"/>
      <c r="AXQ134" s="11"/>
      <c r="AXR134" s="11"/>
      <c r="AXS134" s="11"/>
      <c r="AXT134" s="11"/>
      <c r="AXU134" s="11"/>
      <c r="AXV134" s="11"/>
      <c r="AXW134" s="11"/>
      <c r="AXX134" s="11"/>
      <c r="AXY134" s="11"/>
      <c r="AXZ134" s="11"/>
      <c r="AYA134" s="11"/>
      <c r="AYB134" s="11"/>
      <c r="AYC134" s="11"/>
      <c r="AYD134" s="11"/>
      <c r="AYE134" s="11"/>
      <c r="AYF134" s="11"/>
      <c r="AYG134" s="11"/>
      <c r="AYH134" s="11"/>
      <c r="AYI134" s="11"/>
      <c r="AYJ134" s="11"/>
      <c r="AYK134" s="11"/>
      <c r="AYL134" s="11"/>
      <c r="AYM134" s="11"/>
      <c r="AYN134" s="11"/>
      <c r="AYO134" s="11"/>
      <c r="AYP134" s="11"/>
      <c r="AYQ134" s="11"/>
      <c r="AYR134" s="11"/>
      <c r="AYS134" s="11"/>
      <c r="AYT134" s="11"/>
      <c r="AYU134" s="11"/>
      <c r="AYV134" s="11"/>
      <c r="AYW134" s="11"/>
      <c r="AYX134" s="11"/>
      <c r="AYY134" s="11"/>
      <c r="AYZ134" s="11"/>
      <c r="AZA134" s="11"/>
      <c r="AZB134" s="11"/>
      <c r="AZC134" s="11"/>
      <c r="AZD134" s="11"/>
      <c r="AZE134" s="11"/>
      <c r="AZF134" s="11"/>
      <c r="AZG134" s="11"/>
      <c r="AZH134" s="11"/>
      <c r="AZI134" s="11"/>
      <c r="AZJ134" s="11"/>
      <c r="AZK134" s="11"/>
      <c r="AZL134" s="11"/>
      <c r="AZM134" s="11"/>
      <c r="AZN134" s="11"/>
      <c r="AZO134" s="11"/>
      <c r="AZP134" s="11"/>
      <c r="AZQ134" s="11"/>
      <c r="AZR134" s="11"/>
      <c r="AZS134" s="11"/>
      <c r="AZT134" s="11"/>
      <c r="AZU134" s="11"/>
      <c r="AZV134" s="11"/>
      <c r="AZW134" s="11"/>
      <c r="AZX134" s="11"/>
      <c r="AZY134" s="11"/>
      <c r="AZZ134" s="11"/>
      <c r="BAA134" s="11"/>
      <c r="BAB134" s="11"/>
      <c r="BAC134" s="11"/>
      <c r="BAD134" s="11"/>
      <c r="BAE134" s="11"/>
      <c r="BAF134" s="11"/>
      <c r="BAG134" s="11"/>
      <c r="BAH134" s="11"/>
      <c r="BAI134" s="11"/>
      <c r="BAJ134" s="11"/>
      <c r="BAK134" s="11"/>
      <c r="BAL134" s="11"/>
      <c r="BAM134" s="11"/>
      <c r="BAN134" s="11"/>
      <c r="BAO134" s="11"/>
      <c r="BAP134" s="11"/>
      <c r="BAQ134" s="11"/>
      <c r="BAR134" s="11"/>
      <c r="BAS134" s="11"/>
      <c r="BAT134" s="11"/>
      <c r="BAU134" s="11"/>
      <c r="BAV134" s="11"/>
      <c r="BAW134" s="11"/>
      <c r="BAX134" s="11"/>
      <c r="BAY134" s="11"/>
      <c r="BAZ134" s="11"/>
      <c r="BBA134" s="11"/>
      <c r="BBB134" s="11"/>
      <c r="BBC134" s="11"/>
      <c r="BBD134" s="11"/>
      <c r="BBE134" s="11"/>
      <c r="BBF134" s="11"/>
      <c r="BBG134" s="11"/>
      <c r="BBH134" s="11"/>
      <c r="BBI134" s="11"/>
      <c r="BBJ134" s="11"/>
      <c r="BBK134" s="11"/>
      <c r="BBL134" s="11"/>
      <c r="BBM134" s="11"/>
      <c r="BBN134" s="11"/>
      <c r="BBO134" s="11"/>
      <c r="BBP134" s="11"/>
      <c r="BBQ134" s="11"/>
      <c r="BBR134" s="11"/>
      <c r="BBS134" s="11"/>
      <c r="BBT134" s="11"/>
      <c r="BBU134" s="11"/>
      <c r="BBV134" s="11"/>
      <c r="BBW134" s="11"/>
      <c r="BBX134" s="11"/>
      <c r="BBY134" s="11"/>
      <c r="BBZ134" s="11"/>
      <c r="BCA134" s="11"/>
      <c r="BCB134" s="11"/>
      <c r="BCC134" s="11"/>
      <c r="BCD134" s="11"/>
      <c r="BCE134" s="11"/>
      <c r="BCF134" s="11"/>
      <c r="BCG134" s="11"/>
      <c r="BCH134" s="11"/>
      <c r="BCI134" s="11"/>
      <c r="BCJ134" s="11"/>
      <c r="BCK134" s="11"/>
      <c r="BCL134" s="11"/>
      <c r="BCM134" s="11"/>
      <c r="BCN134" s="11"/>
      <c r="BCO134" s="11"/>
      <c r="BCP134" s="11"/>
      <c r="BCQ134" s="11"/>
      <c r="BCR134" s="11"/>
      <c r="BCS134" s="11"/>
      <c r="BCT134" s="11"/>
      <c r="BCU134" s="11"/>
      <c r="BCV134" s="11"/>
      <c r="BCW134" s="11"/>
      <c r="BCX134" s="11"/>
      <c r="BCY134" s="11"/>
      <c r="BCZ134" s="11"/>
      <c r="BDA134" s="11"/>
      <c r="BDB134" s="11"/>
      <c r="BDC134" s="11"/>
      <c r="BDD134" s="11"/>
      <c r="BDE134" s="11"/>
      <c r="BDF134" s="11"/>
      <c r="BDG134" s="11"/>
      <c r="BDH134" s="11"/>
      <c r="BDI134" s="11"/>
      <c r="BDJ134" s="11"/>
      <c r="BDK134" s="11"/>
      <c r="BDL134" s="11"/>
      <c r="BDM134" s="11"/>
      <c r="BDN134" s="11"/>
      <c r="BDO134" s="11"/>
      <c r="BDP134" s="11"/>
      <c r="BDQ134" s="11"/>
      <c r="BDR134" s="11"/>
      <c r="BDS134" s="11"/>
      <c r="BDT134" s="11"/>
      <c r="BDU134" s="11"/>
      <c r="BDV134" s="11"/>
      <c r="BDW134" s="11"/>
      <c r="BDX134" s="11"/>
      <c r="BDY134" s="11"/>
      <c r="BDZ134" s="11"/>
      <c r="BEA134" s="11"/>
      <c r="BEB134" s="11"/>
      <c r="BEC134" s="11"/>
      <c r="BED134" s="11"/>
      <c r="BEE134" s="11"/>
      <c r="BEF134" s="11"/>
      <c r="BEG134" s="11"/>
      <c r="BEH134" s="11"/>
      <c r="BEI134" s="11"/>
      <c r="BEJ134" s="11"/>
      <c r="BEK134" s="11"/>
      <c r="BEL134" s="11"/>
      <c r="BEM134" s="11"/>
      <c r="BEN134" s="11"/>
      <c r="BEO134" s="11"/>
      <c r="BEP134" s="11"/>
      <c r="BEQ134" s="11"/>
      <c r="BER134" s="11"/>
      <c r="BES134" s="11"/>
      <c r="BET134" s="11"/>
      <c r="BEU134" s="11"/>
      <c r="BEV134" s="11"/>
      <c r="BEW134" s="11"/>
      <c r="BEX134" s="11"/>
      <c r="BEY134" s="11"/>
      <c r="BEZ134" s="11"/>
      <c r="BFA134" s="11"/>
      <c r="BFB134" s="11"/>
      <c r="BFC134" s="11"/>
      <c r="BFD134" s="11"/>
      <c r="BFE134" s="11"/>
      <c r="BFF134" s="11"/>
      <c r="BFG134" s="11"/>
      <c r="BFH134" s="11"/>
      <c r="BFI134" s="11"/>
      <c r="BFJ134" s="11"/>
      <c r="BFK134" s="11"/>
      <c r="BFL134" s="11"/>
      <c r="BFM134" s="11"/>
      <c r="BFN134" s="11"/>
      <c r="BFO134" s="11"/>
      <c r="BFP134" s="11"/>
      <c r="BFQ134" s="11"/>
      <c r="BFR134" s="11"/>
      <c r="BFS134" s="11"/>
      <c r="BFT134" s="11"/>
      <c r="BFU134" s="11"/>
      <c r="BFV134" s="11"/>
      <c r="BFW134" s="11"/>
      <c r="BFX134" s="11"/>
      <c r="BFY134" s="11"/>
      <c r="BFZ134" s="11"/>
      <c r="BGA134" s="11"/>
      <c r="BGB134" s="11"/>
      <c r="BGC134" s="11"/>
      <c r="BGD134" s="11"/>
      <c r="BGE134" s="11"/>
      <c r="BGF134" s="11"/>
      <c r="BGG134" s="11"/>
      <c r="BGH134" s="11"/>
      <c r="BGI134" s="11"/>
      <c r="BGJ134" s="11"/>
      <c r="BGK134" s="11"/>
      <c r="BGL134" s="11"/>
      <c r="BGM134" s="11"/>
      <c r="BGN134" s="11"/>
      <c r="BGO134" s="11"/>
      <c r="BGP134" s="11"/>
      <c r="BGQ134" s="11"/>
      <c r="BGR134" s="11"/>
      <c r="BGS134" s="11"/>
      <c r="BGT134" s="11"/>
      <c r="BGU134" s="11"/>
      <c r="BGV134" s="11"/>
      <c r="BGW134" s="11"/>
      <c r="BGX134" s="11"/>
      <c r="BGY134" s="11"/>
      <c r="BGZ134" s="11"/>
      <c r="BHA134" s="11"/>
      <c r="BHB134" s="11"/>
      <c r="BHC134" s="11"/>
      <c r="BHD134" s="11"/>
      <c r="BHE134" s="11"/>
      <c r="BHF134" s="11"/>
      <c r="BHG134" s="11"/>
      <c r="BHH134" s="11"/>
      <c r="BHI134" s="11"/>
      <c r="BHJ134" s="11"/>
      <c r="BHK134" s="11"/>
      <c r="BHL134" s="11"/>
      <c r="BHM134" s="11"/>
      <c r="BHN134" s="11"/>
      <c r="BHO134" s="11"/>
      <c r="BHP134" s="11"/>
      <c r="BHQ134" s="11"/>
      <c r="BHR134" s="11"/>
      <c r="BHS134" s="11"/>
      <c r="BHT134" s="11"/>
      <c r="BHU134" s="11"/>
      <c r="BHV134" s="11"/>
      <c r="BHW134" s="11"/>
      <c r="BHX134" s="11"/>
      <c r="BHY134" s="11"/>
      <c r="BHZ134" s="11"/>
      <c r="BIA134" s="11"/>
      <c r="BIB134" s="11"/>
      <c r="BIC134" s="11"/>
      <c r="BID134" s="11"/>
      <c r="BIE134" s="11"/>
      <c r="BIF134" s="11"/>
      <c r="BIG134" s="11"/>
      <c r="BIH134" s="11"/>
      <c r="BII134" s="11"/>
      <c r="BIJ134" s="11"/>
      <c r="BIK134" s="11"/>
      <c r="BIL134" s="11"/>
      <c r="BIM134" s="11"/>
      <c r="BIN134" s="11"/>
      <c r="BIO134" s="11"/>
      <c r="BIP134" s="11"/>
      <c r="BIQ134" s="11"/>
      <c r="BIR134" s="11"/>
      <c r="BIS134" s="11"/>
      <c r="BIT134" s="11"/>
      <c r="BIU134" s="11"/>
      <c r="BIV134" s="11"/>
      <c r="BIW134" s="11"/>
      <c r="BIX134" s="11"/>
      <c r="BIY134" s="11"/>
      <c r="BIZ134" s="11"/>
      <c r="BJA134" s="11"/>
      <c r="BJB134" s="11"/>
      <c r="BJC134" s="11"/>
      <c r="BJD134" s="11"/>
      <c r="BJE134" s="11"/>
      <c r="BJF134" s="11"/>
      <c r="BJG134" s="11"/>
      <c r="BJH134" s="11"/>
      <c r="BJI134" s="11"/>
      <c r="BJJ134" s="11"/>
      <c r="BJK134" s="11"/>
      <c r="BJL134" s="11"/>
      <c r="BJM134" s="11"/>
      <c r="BJN134" s="11"/>
      <c r="BJO134" s="11"/>
      <c r="BJP134" s="11"/>
      <c r="BJQ134" s="11"/>
      <c r="BJR134" s="11"/>
      <c r="BJS134" s="11"/>
      <c r="BJT134" s="11"/>
      <c r="BJU134" s="11"/>
      <c r="BJV134" s="11"/>
      <c r="BJW134" s="11"/>
      <c r="BJX134" s="11"/>
      <c r="BJY134" s="11"/>
      <c r="BJZ134" s="11"/>
      <c r="BKA134" s="11"/>
      <c r="BKB134" s="11"/>
      <c r="BKC134" s="11"/>
      <c r="BKD134" s="11"/>
      <c r="BKE134" s="11"/>
      <c r="BKF134" s="11"/>
      <c r="BKG134" s="11"/>
      <c r="BKH134" s="11"/>
      <c r="BKI134" s="11"/>
      <c r="BKJ134" s="11"/>
      <c r="BKK134" s="11"/>
      <c r="BKL134" s="11"/>
      <c r="BKM134" s="11"/>
      <c r="BKN134" s="11"/>
      <c r="BKO134" s="11"/>
      <c r="BKP134" s="11"/>
      <c r="BKQ134" s="11"/>
      <c r="BKR134" s="11"/>
      <c r="BKS134" s="11"/>
      <c r="BKT134" s="11"/>
      <c r="BKU134" s="11"/>
      <c r="BKV134" s="11"/>
      <c r="BKW134" s="11"/>
      <c r="BKX134" s="11"/>
      <c r="BKY134" s="11"/>
      <c r="BKZ134" s="11"/>
      <c r="BLA134" s="11"/>
      <c r="BLB134" s="11"/>
      <c r="BLC134" s="11"/>
      <c r="BLD134" s="11"/>
      <c r="BLE134" s="11"/>
      <c r="BLF134" s="11"/>
      <c r="BLG134" s="11"/>
      <c r="BLH134" s="11"/>
      <c r="BLI134" s="11"/>
      <c r="BLJ134" s="11"/>
      <c r="BLK134" s="11"/>
      <c r="BLL134" s="11"/>
      <c r="BLM134" s="11"/>
      <c r="BLN134" s="11"/>
      <c r="BLO134" s="11"/>
      <c r="BLP134" s="11"/>
      <c r="BLQ134" s="11"/>
      <c r="BLR134" s="11"/>
      <c r="BLS134" s="11"/>
      <c r="BLT134" s="11"/>
      <c r="BLU134" s="11"/>
      <c r="BLV134" s="11"/>
      <c r="BLW134" s="11"/>
      <c r="BLX134" s="11"/>
      <c r="BLY134" s="11"/>
      <c r="BLZ134" s="11"/>
      <c r="BMA134" s="11"/>
      <c r="BMB134" s="11"/>
      <c r="BMC134" s="11"/>
      <c r="BMD134" s="11"/>
      <c r="BME134" s="11"/>
      <c r="BMF134" s="11"/>
      <c r="BMG134" s="11"/>
      <c r="BMH134" s="11"/>
      <c r="BMI134" s="11"/>
      <c r="BMJ134" s="11"/>
      <c r="BMK134" s="11"/>
      <c r="BML134" s="11"/>
      <c r="BMM134" s="11"/>
      <c r="BMN134" s="11"/>
      <c r="BMO134" s="11"/>
      <c r="BMP134" s="11"/>
      <c r="BMQ134" s="11"/>
      <c r="BMR134" s="11"/>
      <c r="BMS134" s="11"/>
      <c r="BMT134" s="11"/>
      <c r="BMU134" s="11"/>
      <c r="BMV134" s="11"/>
      <c r="BMW134" s="11"/>
      <c r="BMX134" s="11"/>
      <c r="BMY134" s="11"/>
      <c r="BMZ134" s="11"/>
      <c r="BNA134" s="11"/>
      <c r="BNB134" s="11"/>
      <c r="BNC134" s="11"/>
      <c r="BND134" s="11"/>
      <c r="BNE134" s="11"/>
      <c r="BNF134" s="11"/>
      <c r="BNG134" s="11"/>
      <c r="BNH134" s="11"/>
      <c r="BNI134" s="11"/>
      <c r="BNJ134" s="11"/>
      <c r="BNK134" s="11"/>
      <c r="BNL134" s="11"/>
      <c r="BNM134" s="11"/>
      <c r="BNN134" s="11"/>
      <c r="BNO134" s="11"/>
      <c r="BNP134" s="11"/>
      <c r="BNQ134" s="11"/>
      <c r="BNR134" s="11"/>
      <c r="BNS134" s="11"/>
      <c r="BNT134" s="11"/>
      <c r="BNU134" s="11"/>
      <c r="BNV134" s="11"/>
      <c r="BNW134" s="11"/>
      <c r="BNX134" s="11"/>
      <c r="BNY134" s="11"/>
      <c r="BNZ134" s="11"/>
      <c r="BOA134" s="11"/>
      <c r="BOB134" s="11"/>
      <c r="BOC134" s="11"/>
      <c r="BOD134" s="11"/>
      <c r="BOE134" s="11"/>
      <c r="BOF134" s="11"/>
      <c r="BOG134" s="11"/>
      <c r="BOH134" s="11"/>
      <c r="BOI134" s="11"/>
      <c r="BOJ134" s="11"/>
      <c r="BOK134" s="11"/>
      <c r="BOL134" s="11"/>
      <c r="BOM134" s="11"/>
      <c r="BON134" s="11"/>
      <c r="BOO134" s="11"/>
      <c r="BOP134" s="11"/>
      <c r="BOQ134" s="11"/>
      <c r="BOR134" s="11"/>
      <c r="BOS134" s="11"/>
      <c r="BOT134" s="11"/>
      <c r="BOU134" s="11"/>
      <c r="BOV134" s="11"/>
      <c r="BOW134" s="11"/>
      <c r="BOX134" s="11"/>
      <c r="BOY134" s="11"/>
      <c r="BOZ134" s="11"/>
      <c r="BPA134" s="11"/>
      <c r="BPB134" s="11"/>
      <c r="BPC134" s="11"/>
      <c r="BPD134" s="11"/>
      <c r="BPE134" s="11"/>
      <c r="BPF134" s="11"/>
      <c r="BPG134" s="11"/>
      <c r="BPH134" s="11"/>
      <c r="BPI134" s="11"/>
      <c r="BPJ134" s="11"/>
      <c r="BPK134" s="11"/>
      <c r="BPL134" s="11"/>
      <c r="BPM134" s="11"/>
      <c r="BPN134" s="11"/>
      <c r="BPO134" s="11"/>
      <c r="BPP134" s="11"/>
      <c r="BPQ134" s="11"/>
      <c r="BPR134" s="11"/>
      <c r="BPS134" s="11"/>
      <c r="BPT134" s="11"/>
      <c r="BPU134" s="11"/>
      <c r="BPV134" s="11"/>
      <c r="BPW134" s="11"/>
      <c r="BPX134" s="11"/>
      <c r="BPY134" s="11"/>
      <c r="BPZ134" s="11"/>
      <c r="BQA134" s="11"/>
      <c r="BQB134" s="11"/>
      <c r="BQC134" s="11"/>
      <c r="BQD134" s="11"/>
      <c r="BQE134" s="11"/>
      <c r="BQF134" s="11"/>
      <c r="BQG134" s="11"/>
      <c r="BQH134" s="11"/>
      <c r="BQI134" s="11"/>
      <c r="BQJ134" s="11"/>
      <c r="BQK134" s="11"/>
      <c r="BQL134" s="11"/>
      <c r="BQM134" s="11"/>
      <c r="BQN134" s="11"/>
      <c r="BQO134" s="11"/>
      <c r="BQP134" s="11"/>
      <c r="BQQ134" s="11"/>
      <c r="BQR134" s="11"/>
      <c r="BQS134" s="11"/>
      <c r="BQT134" s="11"/>
      <c r="BQU134" s="11"/>
      <c r="BQV134" s="11"/>
      <c r="BQW134" s="11"/>
      <c r="BQX134" s="11"/>
      <c r="BQY134" s="11"/>
      <c r="BQZ134" s="11"/>
      <c r="BRA134" s="11"/>
      <c r="BRB134" s="11"/>
      <c r="BRC134" s="11"/>
      <c r="BRD134" s="11"/>
      <c r="BRE134" s="11"/>
      <c r="BRF134" s="11"/>
      <c r="BRG134" s="11"/>
      <c r="BRH134" s="11"/>
      <c r="BRI134" s="11"/>
      <c r="BRJ134" s="11"/>
      <c r="BRK134" s="11"/>
      <c r="BRL134" s="11"/>
      <c r="BRM134" s="11"/>
      <c r="BRN134" s="11"/>
      <c r="BRO134" s="11"/>
      <c r="BRP134" s="11"/>
      <c r="BRQ134" s="11"/>
      <c r="BRR134" s="11"/>
      <c r="BRS134" s="11"/>
      <c r="BRT134" s="11"/>
      <c r="BRU134" s="11"/>
      <c r="BRV134" s="11"/>
      <c r="BRW134" s="11"/>
      <c r="BRX134" s="11"/>
      <c r="BRY134" s="11"/>
      <c r="BRZ134" s="11"/>
      <c r="BSA134" s="11"/>
      <c r="BSB134" s="11"/>
      <c r="BSC134" s="11"/>
      <c r="BSD134" s="11"/>
      <c r="BSE134" s="11"/>
      <c r="BSF134" s="11"/>
      <c r="BSG134" s="11"/>
      <c r="BSH134" s="11"/>
      <c r="BSI134" s="11"/>
      <c r="BSJ134" s="11"/>
      <c r="BSK134" s="11"/>
      <c r="BSL134" s="11"/>
      <c r="BSM134" s="11"/>
      <c r="BSN134" s="11"/>
      <c r="BSO134" s="11"/>
      <c r="BSP134" s="11"/>
      <c r="BSQ134" s="11"/>
      <c r="BSR134" s="11"/>
      <c r="BSS134" s="11"/>
      <c r="BST134" s="11"/>
      <c r="BSU134" s="11"/>
      <c r="BSV134" s="11"/>
      <c r="BSW134" s="11"/>
      <c r="BSX134" s="11"/>
      <c r="BSY134" s="11"/>
      <c r="BSZ134" s="11"/>
      <c r="BTA134" s="11"/>
      <c r="BTB134" s="11"/>
      <c r="BTC134" s="11"/>
      <c r="BTD134" s="11"/>
      <c r="BTE134" s="11"/>
      <c r="BTF134" s="11"/>
      <c r="BTG134" s="11"/>
      <c r="BTH134" s="11"/>
      <c r="BTI134" s="11"/>
      <c r="BTJ134" s="11"/>
      <c r="BTK134" s="11"/>
      <c r="BTL134" s="11"/>
      <c r="BTM134" s="11"/>
      <c r="BTN134" s="11"/>
      <c r="BTO134" s="11"/>
      <c r="BTP134" s="11"/>
      <c r="BTQ134" s="11"/>
      <c r="BTR134" s="11"/>
      <c r="BTS134" s="11"/>
      <c r="BTT134" s="11"/>
      <c r="BTU134" s="11"/>
      <c r="BTV134" s="11"/>
      <c r="BTW134" s="11"/>
      <c r="BTX134" s="11"/>
      <c r="BTY134" s="11"/>
      <c r="BTZ134" s="11"/>
      <c r="BUA134" s="11"/>
      <c r="BUB134" s="11"/>
      <c r="BUC134" s="11"/>
      <c r="BUD134" s="11"/>
      <c r="BUE134" s="11"/>
      <c r="BUF134" s="11"/>
      <c r="BUG134" s="11"/>
      <c r="BUH134" s="11"/>
      <c r="BUI134" s="11"/>
      <c r="BUJ134" s="11"/>
      <c r="BUK134" s="11"/>
      <c r="BUL134" s="11"/>
      <c r="BUM134" s="11"/>
      <c r="BUN134" s="11"/>
      <c r="BUO134" s="11"/>
      <c r="BUP134" s="11"/>
      <c r="BUQ134" s="11"/>
      <c r="BUR134" s="11"/>
      <c r="BUS134" s="11"/>
      <c r="BUT134" s="11"/>
      <c r="BUU134" s="11"/>
      <c r="BUV134" s="11"/>
      <c r="BUW134" s="11"/>
      <c r="BUX134" s="11"/>
      <c r="BUY134" s="11"/>
      <c r="BUZ134" s="11"/>
      <c r="BVA134" s="11"/>
      <c r="BVB134" s="11"/>
      <c r="BVC134" s="11"/>
      <c r="BVD134" s="11"/>
      <c r="BVE134" s="11"/>
      <c r="BVF134" s="11"/>
      <c r="BVG134" s="11"/>
      <c r="BVH134" s="11"/>
      <c r="BVI134" s="11"/>
      <c r="BVJ134" s="11"/>
      <c r="BVK134" s="11"/>
      <c r="BVL134" s="11"/>
      <c r="BVM134" s="11"/>
      <c r="BVN134" s="11"/>
      <c r="BVO134" s="11"/>
      <c r="BVP134" s="11"/>
      <c r="BVQ134" s="11"/>
      <c r="BVR134" s="11"/>
      <c r="BVS134" s="11"/>
      <c r="BVT134" s="11"/>
      <c r="BVU134" s="11"/>
      <c r="BVV134" s="11"/>
      <c r="BVW134" s="11"/>
      <c r="BVX134" s="11"/>
      <c r="BVY134" s="11"/>
      <c r="BVZ134" s="11"/>
      <c r="BWA134" s="11"/>
      <c r="BWB134" s="11"/>
      <c r="BWC134" s="11"/>
      <c r="BWD134" s="11"/>
      <c r="BWE134" s="11"/>
      <c r="BWF134" s="11"/>
      <c r="BWG134" s="11"/>
      <c r="BWH134" s="11"/>
      <c r="BWI134" s="11"/>
      <c r="BWJ134" s="11"/>
      <c r="BWK134" s="11"/>
      <c r="BWL134" s="11"/>
      <c r="BWM134" s="11"/>
      <c r="BWN134" s="11"/>
      <c r="BWO134" s="11"/>
      <c r="BWP134" s="11"/>
      <c r="BWQ134" s="11"/>
      <c r="BWR134" s="11"/>
      <c r="BWS134" s="11"/>
      <c r="BWT134" s="11"/>
      <c r="BWU134" s="11"/>
      <c r="BWV134" s="11"/>
      <c r="BWW134" s="11"/>
      <c r="BWX134" s="11"/>
      <c r="BWY134" s="11"/>
      <c r="BWZ134" s="11"/>
      <c r="BXA134" s="11"/>
      <c r="BXB134" s="11"/>
      <c r="BXC134" s="11"/>
      <c r="BXD134" s="11"/>
      <c r="BXE134" s="11"/>
      <c r="BXF134" s="11"/>
      <c r="BXG134" s="11"/>
      <c r="BXH134" s="11"/>
      <c r="BXI134" s="11"/>
      <c r="BXJ134" s="11"/>
      <c r="BXK134" s="11"/>
      <c r="BXL134" s="11"/>
      <c r="BXM134" s="11"/>
      <c r="BXN134" s="11"/>
      <c r="BXO134" s="11"/>
      <c r="BXP134" s="11"/>
      <c r="BXQ134" s="11"/>
      <c r="BXR134" s="11"/>
      <c r="BXS134" s="11"/>
      <c r="BXT134" s="11"/>
      <c r="BXU134" s="11"/>
      <c r="BXV134" s="11"/>
      <c r="BXW134" s="11"/>
      <c r="BXX134" s="11"/>
      <c r="BXY134" s="11"/>
      <c r="BXZ134" s="11"/>
      <c r="BYA134" s="11"/>
      <c r="BYB134" s="11"/>
      <c r="BYC134" s="11"/>
      <c r="BYD134" s="11"/>
      <c r="BYE134" s="11"/>
      <c r="BYF134" s="11"/>
      <c r="BYG134" s="11"/>
      <c r="BYH134" s="11"/>
      <c r="BYI134" s="11"/>
      <c r="BYJ134" s="11"/>
      <c r="BYK134" s="11"/>
      <c r="BYL134" s="11"/>
      <c r="BYM134" s="11"/>
      <c r="BYN134" s="11"/>
      <c r="BYO134" s="11"/>
      <c r="BYP134" s="11"/>
      <c r="BYQ134" s="11"/>
      <c r="BYR134" s="11"/>
      <c r="BYS134" s="11"/>
      <c r="BYT134" s="11"/>
      <c r="BYU134" s="11"/>
      <c r="BYV134" s="11"/>
      <c r="BYW134" s="11"/>
      <c r="BYX134" s="11"/>
      <c r="BYY134" s="11"/>
      <c r="BYZ134" s="11"/>
      <c r="BZA134" s="11"/>
      <c r="BZB134" s="11"/>
      <c r="BZC134" s="11"/>
      <c r="BZD134" s="11"/>
      <c r="BZE134" s="11"/>
      <c r="BZF134" s="11"/>
      <c r="BZG134" s="11"/>
      <c r="BZH134" s="11"/>
      <c r="BZI134" s="11"/>
      <c r="BZJ134" s="11"/>
      <c r="BZK134" s="11"/>
      <c r="BZL134" s="11"/>
      <c r="BZM134" s="11"/>
      <c r="BZN134" s="11"/>
      <c r="BZO134" s="11"/>
      <c r="BZP134" s="11"/>
      <c r="BZQ134" s="11"/>
      <c r="BZR134" s="11"/>
      <c r="BZS134" s="11"/>
      <c r="BZT134" s="11"/>
      <c r="BZU134" s="11"/>
      <c r="BZV134" s="11"/>
      <c r="BZW134" s="11"/>
      <c r="BZX134" s="11"/>
      <c r="BZY134" s="11"/>
      <c r="BZZ134" s="11"/>
      <c r="CAA134" s="11"/>
      <c r="CAB134" s="11"/>
      <c r="CAC134" s="11"/>
      <c r="CAD134" s="11"/>
      <c r="CAE134" s="11"/>
      <c r="CAF134" s="11"/>
      <c r="CAG134" s="11"/>
      <c r="CAH134" s="11"/>
      <c r="CAI134" s="11"/>
      <c r="CAJ134" s="11"/>
      <c r="CAK134" s="11"/>
      <c r="CAL134" s="11"/>
      <c r="CAM134" s="11"/>
      <c r="CAN134" s="11"/>
      <c r="CAO134" s="11"/>
      <c r="CAP134" s="11"/>
      <c r="CAQ134" s="11"/>
      <c r="CAR134" s="11"/>
      <c r="CAS134" s="11"/>
      <c r="CAT134" s="11"/>
      <c r="CAU134" s="11"/>
      <c r="CAV134" s="11"/>
      <c r="CAW134" s="11"/>
      <c r="CAX134" s="11"/>
      <c r="CAY134" s="11"/>
      <c r="CAZ134" s="11"/>
      <c r="CBA134" s="11"/>
      <c r="CBB134" s="11"/>
      <c r="CBC134" s="11"/>
      <c r="CBD134" s="11"/>
      <c r="CBE134" s="11"/>
      <c r="CBF134" s="11"/>
      <c r="CBG134" s="11"/>
      <c r="CBH134" s="11"/>
      <c r="CBI134" s="11"/>
      <c r="CBJ134" s="11"/>
      <c r="CBK134" s="11"/>
      <c r="CBL134" s="11"/>
      <c r="CBM134" s="11"/>
      <c r="CBN134" s="11"/>
      <c r="CBO134" s="11"/>
      <c r="CBP134" s="11"/>
      <c r="CBQ134" s="11"/>
      <c r="CBR134" s="11"/>
      <c r="CBS134" s="11"/>
      <c r="CBT134" s="11"/>
      <c r="CBU134" s="11"/>
      <c r="CBV134" s="11"/>
      <c r="CBW134" s="11"/>
      <c r="CBX134" s="11"/>
      <c r="CBY134" s="11"/>
      <c r="CBZ134" s="11"/>
      <c r="CCA134" s="11"/>
      <c r="CCB134" s="11"/>
      <c r="CCC134" s="11"/>
      <c r="CCD134" s="11"/>
      <c r="CCE134" s="11"/>
      <c r="CCF134" s="11"/>
      <c r="CCG134" s="11"/>
      <c r="CCH134" s="11"/>
      <c r="CCI134" s="11"/>
      <c r="CCJ134" s="11"/>
      <c r="CCK134" s="11"/>
      <c r="CCL134" s="11"/>
      <c r="CCM134" s="11"/>
      <c r="CCN134" s="11"/>
      <c r="CCO134" s="11"/>
      <c r="CCP134" s="11"/>
      <c r="CCQ134" s="11"/>
      <c r="CCR134" s="11"/>
      <c r="CCS134" s="11"/>
      <c r="CCT134" s="11"/>
      <c r="CCU134" s="11"/>
      <c r="CCV134" s="11"/>
      <c r="CCW134" s="11"/>
      <c r="CCX134" s="11"/>
      <c r="CCY134" s="11"/>
      <c r="CCZ134" s="11"/>
      <c r="CDA134" s="11"/>
      <c r="CDB134" s="11"/>
      <c r="CDC134" s="11"/>
      <c r="CDD134" s="11"/>
      <c r="CDE134" s="11"/>
      <c r="CDF134" s="11"/>
      <c r="CDG134" s="11"/>
      <c r="CDH134" s="11"/>
      <c r="CDI134" s="11"/>
      <c r="CDJ134" s="11"/>
      <c r="CDK134" s="11"/>
      <c r="CDL134" s="11"/>
      <c r="CDM134" s="11"/>
      <c r="CDN134" s="11"/>
      <c r="CDO134" s="11"/>
      <c r="CDP134" s="11"/>
      <c r="CDQ134" s="11"/>
      <c r="CDR134" s="11"/>
      <c r="CDS134" s="11"/>
      <c r="CDT134" s="11"/>
      <c r="CDU134" s="11"/>
      <c r="CDV134" s="11"/>
      <c r="CDW134" s="11"/>
      <c r="CDX134" s="11"/>
      <c r="CDY134" s="11"/>
      <c r="CDZ134" s="11"/>
      <c r="CEA134" s="11"/>
      <c r="CEB134" s="11"/>
      <c r="CEC134" s="11"/>
      <c r="CED134" s="11"/>
      <c r="CEE134" s="11"/>
      <c r="CEF134" s="11"/>
      <c r="CEG134" s="11"/>
      <c r="CEH134" s="11"/>
      <c r="CEI134" s="11"/>
      <c r="CEJ134" s="11"/>
      <c r="CEK134" s="11"/>
      <c r="CEL134" s="11"/>
      <c r="CEM134" s="11"/>
      <c r="CEN134" s="11"/>
      <c r="CEO134" s="11"/>
      <c r="CEP134" s="11"/>
      <c r="CEQ134" s="11"/>
      <c r="CER134" s="11"/>
      <c r="CES134" s="11"/>
      <c r="CET134" s="11"/>
      <c r="CEU134" s="11"/>
      <c r="CEV134" s="11"/>
      <c r="CEW134" s="11"/>
      <c r="CEX134" s="11"/>
      <c r="CEY134" s="11"/>
      <c r="CEZ134" s="11"/>
      <c r="CFA134" s="11"/>
      <c r="CFB134" s="11"/>
      <c r="CFC134" s="11"/>
      <c r="CFD134" s="11"/>
      <c r="CFE134" s="11"/>
      <c r="CFF134" s="11"/>
      <c r="CFG134" s="11"/>
      <c r="CFH134" s="11"/>
      <c r="CFI134" s="11"/>
      <c r="CFJ134" s="11"/>
      <c r="CFK134" s="11"/>
      <c r="CFL134" s="11"/>
      <c r="CFM134" s="11"/>
      <c r="CFN134" s="11"/>
      <c r="CFO134" s="11"/>
      <c r="CFP134" s="11"/>
      <c r="CFQ134" s="11"/>
      <c r="CFR134" s="11"/>
      <c r="CFS134" s="11"/>
      <c r="CFT134" s="11"/>
      <c r="CFU134" s="11"/>
      <c r="CFV134" s="11"/>
      <c r="CFW134" s="11"/>
      <c r="CFX134" s="11"/>
      <c r="CFY134" s="11"/>
      <c r="CFZ134" s="11"/>
      <c r="CGA134" s="11"/>
      <c r="CGB134" s="11"/>
      <c r="CGC134" s="11"/>
      <c r="CGD134" s="11"/>
      <c r="CGE134" s="11"/>
      <c r="CGF134" s="11"/>
      <c r="CGG134" s="11"/>
      <c r="CGH134" s="11"/>
      <c r="CGI134" s="11"/>
      <c r="CGJ134" s="11"/>
      <c r="CGK134" s="11"/>
      <c r="CGL134" s="11"/>
      <c r="CGM134" s="11"/>
      <c r="CGN134" s="11"/>
      <c r="CGO134" s="11"/>
      <c r="CGP134" s="11"/>
      <c r="CGQ134" s="11"/>
      <c r="CGR134" s="11"/>
      <c r="CGS134" s="11"/>
      <c r="CGT134" s="11"/>
      <c r="CGU134" s="11"/>
      <c r="CGV134" s="11"/>
      <c r="CGW134" s="11"/>
      <c r="CGX134" s="11"/>
      <c r="CGY134" s="11"/>
      <c r="CGZ134" s="11"/>
      <c r="CHA134" s="11"/>
      <c r="CHB134" s="11"/>
      <c r="CHC134" s="11"/>
      <c r="CHD134" s="11"/>
      <c r="CHE134" s="11"/>
      <c r="CHF134" s="11"/>
      <c r="CHG134" s="11"/>
      <c r="CHH134" s="11"/>
      <c r="CHI134" s="11"/>
      <c r="CHJ134" s="11"/>
      <c r="CHK134" s="11"/>
      <c r="CHL134" s="11"/>
      <c r="CHM134" s="11"/>
      <c r="CHN134" s="11"/>
      <c r="CHO134" s="11"/>
      <c r="CHP134" s="11"/>
      <c r="CHQ134" s="11"/>
      <c r="CHR134" s="11"/>
      <c r="CHS134" s="11"/>
      <c r="CHT134" s="11"/>
      <c r="CHU134" s="11"/>
      <c r="CHV134" s="11"/>
      <c r="CHW134" s="11"/>
      <c r="CHX134" s="11"/>
      <c r="CHY134" s="11"/>
      <c r="CHZ134" s="11"/>
      <c r="CIA134" s="11"/>
      <c r="CIB134" s="11"/>
      <c r="CIC134" s="11"/>
      <c r="CID134" s="11"/>
      <c r="CIE134" s="11"/>
      <c r="CIF134" s="11"/>
      <c r="CIG134" s="11"/>
      <c r="CIH134" s="11"/>
      <c r="CII134" s="11"/>
      <c r="CIJ134" s="11"/>
      <c r="CIK134" s="11"/>
      <c r="CIL134" s="11"/>
      <c r="CIM134" s="11"/>
      <c r="CIN134" s="11"/>
      <c r="CIO134" s="11"/>
      <c r="CIP134" s="11"/>
      <c r="CIQ134" s="11"/>
      <c r="CIR134" s="11"/>
      <c r="CIS134" s="11"/>
      <c r="CIT134" s="11"/>
      <c r="CIU134" s="11"/>
      <c r="CIV134" s="11"/>
      <c r="CIW134" s="11"/>
      <c r="CIX134" s="11"/>
      <c r="CIY134" s="11"/>
      <c r="CIZ134" s="11"/>
      <c r="CJA134" s="11"/>
      <c r="CJB134" s="11"/>
      <c r="CJC134" s="11"/>
      <c r="CJD134" s="11"/>
      <c r="CJE134" s="11"/>
      <c r="CJF134" s="11"/>
      <c r="CJG134" s="11"/>
      <c r="CJH134" s="11"/>
      <c r="CJI134" s="11"/>
      <c r="CJJ134" s="11"/>
      <c r="CJK134" s="11"/>
      <c r="CJL134" s="11"/>
      <c r="CJM134" s="11"/>
      <c r="CJN134" s="11"/>
      <c r="CJO134" s="11"/>
      <c r="CJP134" s="11"/>
      <c r="CJQ134" s="11"/>
      <c r="CJR134" s="11"/>
      <c r="CJS134" s="11"/>
      <c r="CJT134" s="11"/>
      <c r="CJU134" s="11"/>
      <c r="CJV134" s="11"/>
      <c r="CJW134" s="11"/>
      <c r="CJX134" s="11"/>
      <c r="CJY134" s="11"/>
      <c r="CJZ134" s="11"/>
      <c r="CKA134" s="11"/>
      <c r="CKB134" s="11"/>
      <c r="CKC134" s="11"/>
      <c r="CKD134" s="11"/>
      <c r="CKE134" s="11"/>
      <c r="CKF134" s="11"/>
      <c r="CKG134" s="11"/>
      <c r="CKH134" s="11"/>
      <c r="CKI134" s="11"/>
      <c r="CKJ134" s="11"/>
      <c r="CKK134" s="11"/>
      <c r="CKL134" s="11"/>
      <c r="CKM134" s="11"/>
      <c r="CKN134" s="11"/>
      <c r="CKO134" s="11"/>
      <c r="CKP134" s="11"/>
      <c r="CKQ134" s="11"/>
      <c r="CKR134" s="11"/>
      <c r="CKS134" s="11"/>
      <c r="CKT134" s="11"/>
      <c r="CKU134" s="11"/>
      <c r="CKV134" s="11"/>
      <c r="CKW134" s="11"/>
      <c r="CKX134" s="11"/>
      <c r="CKY134" s="11"/>
      <c r="CKZ134" s="11"/>
      <c r="CLA134" s="11"/>
      <c r="CLB134" s="11"/>
      <c r="CLC134" s="11"/>
      <c r="CLD134" s="11"/>
      <c r="CLE134" s="11"/>
      <c r="CLF134" s="11"/>
      <c r="CLG134" s="11"/>
      <c r="CLH134" s="11"/>
      <c r="CLI134" s="11"/>
      <c r="CLJ134" s="11"/>
      <c r="CLK134" s="11"/>
      <c r="CLL134" s="11"/>
      <c r="CLM134" s="11"/>
      <c r="CLN134" s="11"/>
      <c r="CLO134" s="11"/>
      <c r="CLP134" s="11"/>
      <c r="CLQ134" s="11"/>
      <c r="CLR134" s="11"/>
      <c r="CLS134" s="11"/>
      <c r="CLT134" s="11"/>
      <c r="CLU134" s="11"/>
      <c r="CLV134" s="11"/>
      <c r="CLW134" s="11"/>
      <c r="CLX134" s="11"/>
      <c r="CLY134" s="11"/>
      <c r="CLZ134" s="11"/>
      <c r="CMA134" s="11"/>
      <c r="CMB134" s="11"/>
      <c r="CMC134" s="11"/>
      <c r="CMD134" s="11"/>
      <c r="CME134" s="11"/>
      <c r="CMF134" s="11"/>
      <c r="CMG134" s="11"/>
      <c r="CMH134" s="11"/>
      <c r="CMI134" s="11"/>
      <c r="CMJ134" s="11"/>
      <c r="CMK134" s="11"/>
      <c r="CML134" s="11"/>
      <c r="CMM134" s="11"/>
      <c r="CMN134" s="11"/>
      <c r="CMO134" s="11"/>
      <c r="CMP134" s="11"/>
      <c r="CMQ134" s="11"/>
      <c r="CMR134" s="11"/>
      <c r="CMS134" s="11"/>
      <c r="CMT134" s="11"/>
      <c r="CMU134" s="11"/>
      <c r="CMV134" s="11"/>
      <c r="CMW134" s="11"/>
      <c r="CMX134" s="11"/>
      <c r="CMY134" s="11"/>
      <c r="CMZ134" s="11"/>
      <c r="CNA134" s="11"/>
      <c r="CNB134" s="11"/>
      <c r="CNC134" s="11"/>
      <c r="CND134" s="11"/>
      <c r="CNE134" s="11"/>
      <c r="CNF134" s="11"/>
      <c r="CNG134" s="11"/>
      <c r="CNH134" s="11"/>
      <c r="CNI134" s="11"/>
      <c r="CNJ134" s="11"/>
      <c r="CNK134" s="11"/>
      <c r="CNL134" s="11"/>
      <c r="CNM134" s="11"/>
      <c r="CNN134" s="11"/>
      <c r="CNO134" s="11"/>
      <c r="CNP134" s="11"/>
      <c r="CNQ134" s="11"/>
      <c r="CNR134" s="11"/>
      <c r="CNS134" s="11"/>
      <c r="CNT134" s="11"/>
      <c r="CNU134" s="11"/>
      <c r="CNV134" s="11"/>
      <c r="CNW134" s="11"/>
      <c r="CNX134" s="11"/>
      <c r="CNY134" s="11"/>
      <c r="CNZ134" s="11"/>
      <c r="COA134" s="11"/>
      <c r="COB134" s="11"/>
      <c r="COC134" s="11"/>
      <c r="COD134" s="11"/>
      <c r="COE134" s="11"/>
      <c r="COF134" s="11"/>
      <c r="COG134" s="11"/>
      <c r="COH134" s="11"/>
      <c r="COI134" s="11"/>
      <c r="COJ134" s="11"/>
      <c r="COK134" s="11"/>
      <c r="COL134" s="11"/>
      <c r="COM134" s="11"/>
      <c r="CON134" s="11"/>
      <c r="COO134" s="11"/>
      <c r="COP134" s="11"/>
      <c r="COQ134" s="11"/>
      <c r="COR134" s="11"/>
      <c r="COS134" s="11"/>
      <c r="COT134" s="11"/>
      <c r="COU134" s="11"/>
      <c r="COV134" s="11"/>
      <c r="COW134" s="11"/>
      <c r="COX134" s="11"/>
      <c r="COY134" s="11"/>
      <c r="COZ134" s="11"/>
      <c r="CPA134" s="11"/>
      <c r="CPB134" s="11"/>
      <c r="CPC134" s="11"/>
      <c r="CPD134" s="11"/>
      <c r="CPE134" s="11"/>
      <c r="CPF134" s="11"/>
      <c r="CPG134" s="11"/>
      <c r="CPH134" s="11"/>
      <c r="CPI134" s="11"/>
      <c r="CPJ134" s="11"/>
      <c r="CPK134" s="11"/>
      <c r="CPL134" s="11"/>
      <c r="CPM134" s="11"/>
      <c r="CPN134" s="11"/>
      <c r="CPO134" s="11"/>
      <c r="CPP134" s="11"/>
      <c r="CPQ134" s="11"/>
      <c r="CPR134" s="11"/>
      <c r="CPS134" s="11"/>
      <c r="CPT134" s="11"/>
      <c r="CPU134" s="11"/>
      <c r="CPV134" s="11"/>
      <c r="CPW134" s="11"/>
      <c r="CPX134" s="11"/>
      <c r="CPY134" s="11"/>
      <c r="CPZ134" s="11"/>
      <c r="CQA134" s="11"/>
      <c r="CQB134" s="11"/>
      <c r="CQC134" s="11"/>
      <c r="CQD134" s="11"/>
      <c r="CQE134" s="11"/>
      <c r="CQF134" s="11"/>
      <c r="CQG134" s="11"/>
      <c r="CQH134" s="11"/>
      <c r="CQI134" s="11"/>
      <c r="CQJ134" s="11"/>
      <c r="CQK134" s="11"/>
      <c r="CQL134" s="11"/>
      <c r="CQM134" s="11"/>
      <c r="CQN134" s="11"/>
      <c r="CQO134" s="11"/>
      <c r="CQP134" s="11"/>
      <c r="CQQ134" s="11"/>
      <c r="CQR134" s="11"/>
      <c r="CQS134" s="11"/>
      <c r="CQT134" s="11"/>
      <c r="CQU134" s="11"/>
      <c r="CQV134" s="11"/>
      <c r="CQW134" s="11"/>
      <c r="CQX134" s="11"/>
      <c r="CQY134" s="11"/>
      <c r="CQZ134" s="11"/>
      <c r="CRA134" s="11"/>
      <c r="CRB134" s="11"/>
      <c r="CRC134" s="11"/>
      <c r="CRD134" s="11"/>
      <c r="CRE134" s="11"/>
      <c r="CRF134" s="11"/>
      <c r="CRG134" s="11"/>
      <c r="CRH134" s="11"/>
      <c r="CRI134" s="11"/>
      <c r="CRJ134" s="11"/>
      <c r="CRK134" s="11"/>
      <c r="CRL134" s="11"/>
      <c r="CRM134" s="11"/>
      <c r="CRN134" s="11"/>
      <c r="CRO134" s="11"/>
      <c r="CRP134" s="11"/>
      <c r="CRQ134" s="11"/>
      <c r="CRR134" s="11"/>
      <c r="CRS134" s="11"/>
      <c r="CRT134" s="11"/>
      <c r="CRU134" s="11"/>
      <c r="CRV134" s="11"/>
      <c r="CRW134" s="11"/>
      <c r="CRX134" s="11"/>
      <c r="CRY134" s="11"/>
      <c r="CRZ134" s="11"/>
      <c r="CSA134" s="11"/>
      <c r="CSB134" s="11"/>
      <c r="CSC134" s="11"/>
      <c r="CSD134" s="11"/>
      <c r="CSE134" s="11"/>
      <c r="CSF134" s="11"/>
      <c r="CSG134" s="11"/>
      <c r="CSH134" s="11"/>
      <c r="CSI134" s="11"/>
      <c r="CSJ134" s="11"/>
      <c r="CSK134" s="11"/>
      <c r="CSL134" s="11"/>
      <c r="CSM134" s="11"/>
      <c r="CSN134" s="11"/>
      <c r="CSO134" s="11"/>
      <c r="CSP134" s="11"/>
      <c r="CSQ134" s="11"/>
      <c r="CSR134" s="11"/>
      <c r="CSS134" s="11"/>
      <c r="CST134" s="11"/>
      <c r="CSU134" s="11"/>
      <c r="CSV134" s="11"/>
      <c r="CSW134" s="11"/>
      <c r="CSX134" s="11"/>
      <c r="CSY134" s="11"/>
      <c r="CSZ134" s="11"/>
      <c r="CTA134" s="11"/>
      <c r="CTB134" s="11"/>
      <c r="CTC134" s="11"/>
      <c r="CTD134" s="11"/>
      <c r="CTE134" s="11"/>
      <c r="CTF134" s="11"/>
      <c r="CTG134" s="11"/>
      <c r="CTH134" s="11"/>
      <c r="CTI134" s="11"/>
      <c r="CTJ134" s="11"/>
      <c r="CTK134" s="11"/>
      <c r="CTL134" s="11"/>
      <c r="CTM134" s="11"/>
      <c r="CTN134" s="11"/>
      <c r="CTO134" s="11"/>
      <c r="CTP134" s="11"/>
      <c r="CTQ134" s="11"/>
      <c r="CTR134" s="11"/>
      <c r="CTS134" s="11"/>
      <c r="CTT134" s="11"/>
      <c r="CTU134" s="11"/>
      <c r="CTV134" s="11"/>
      <c r="CTW134" s="11"/>
      <c r="CTX134" s="11"/>
      <c r="CTY134" s="11"/>
      <c r="CTZ134" s="11"/>
      <c r="CUA134" s="11"/>
      <c r="CUB134" s="11"/>
      <c r="CUC134" s="11"/>
      <c r="CUD134" s="11"/>
      <c r="CUE134" s="11"/>
      <c r="CUF134" s="11"/>
      <c r="CUG134" s="11"/>
      <c r="CUH134" s="11"/>
      <c r="CUI134" s="11"/>
      <c r="CUJ134" s="11"/>
      <c r="CUK134" s="11"/>
      <c r="CUL134" s="11"/>
      <c r="CUM134" s="11"/>
      <c r="CUN134" s="11"/>
      <c r="CUO134" s="11"/>
      <c r="CUP134" s="11"/>
      <c r="CUQ134" s="11"/>
      <c r="CUR134" s="11"/>
      <c r="CUS134" s="11"/>
      <c r="CUT134" s="11"/>
      <c r="CUU134" s="11"/>
      <c r="CUV134" s="11"/>
      <c r="CUW134" s="11"/>
      <c r="CUX134" s="11"/>
      <c r="CUY134" s="11"/>
      <c r="CUZ134" s="11"/>
      <c r="CVA134" s="11"/>
      <c r="CVB134" s="11"/>
      <c r="CVC134" s="11"/>
      <c r="CVD134" s="11"/>
      <c r="CVE134" s="11"/>
      <c r="CVF134" s="11"/>
      <c r="CVG134" s="11"/>
      <c r="CVH134" s="11"/>
      <c r="CVI134" s="11"/>
      <c r="CVJ134" s="11"/>
      <c r="CVK134" s="11"/>
      <c r="CVL134" s="11"/>
      <c r="CVM134" s="11"/>
      <c r="CVN134" s="11"/>
      <c r="CVO134" s="11"/>
      <c r="CVP134" s="11"/>
      <c r="CVQ134" s="11"/>
      <c r="CVR134" s="11"/>
      <c r="CVS134" s="11"/>
      <c r="CVT134" s="11"/>
      <c r="CVU134" s="11"/>
      <c r="CVV134" s="11"/>
      <c r="CVW134" s="11"/>
      <c r="CVX134" s="11"/>
      <c r="CVY134" s="11"/>
      <c r="CVZ134" s="11"/>
      <c r="CWA134" s="11"/>
      <c r="CWB134" s="11"/>
      <c r="CWC134" s="11"/>
      <c r="CWD134" s="11"/>
      <c r="CWE134" s="11"/>
      <c r="CWF134" s="11"/>
      <c r="CWG134" s="11"/>
      <c r="CWH134" s="11"/>
      <c r="CWI134" s="11"/>
      <c r="CWJ134" s="11"/>
      <c r="CWK134" s="11"/>
      <c r="CWL134" s="11"/>
      <c r="CWM134" s="11"/>
      <c r="CWN134" s="11"/>
      <c r="CWO134" s="11"/>
      <c r="CWP134" s="11"/>
      <c r="CWQ134" s="11"/>
      <c r="CWR134" s="11"/>
      <c r="CWS134" s="11"/>
      <c r="CWT134" s="11"/>
      <c r="CWU134" s="11"/>
      <c r="CWV134" s="11"/>
      <c r="CWW134" s="11"/>
      <c r="CWX134" s="11"/>
      <c r="CWY134" s="11"/>
      <c r="CWZ134" s="11"/>
      <c r="CXA134" s="11"/>
      <c r="CXB134" s="11"/>
      <c r="CXC134" s="11"/>
      <c r="CXD134" s="11"/>
      <c r="CXE134" s="11"/>
      <c r="CXF134" s="11"/>
      <c r="CXG134" s="11"/>
      <c r="CXH134" s="11"/>
      <c r="CXI134" s="11"/>
      <c r="CXJ134" s="11"/>
      <c r="CXK134" s="11"/>
      <c r="CXL134" s="11"/>
      <c r="CXM134" s="11"/>
      <c r="CXN134" s="11"/>
      <c r="CXO134" s="11"/>
      <c r="CXP134" s="11"/>
      <c r="CXQ134" s="11"/>
      <c r="CXR134" s="11"/>
      <c r="CXS134" s="11"/>
      <c r="CXT134" s="11"/>
      <c r="CXU134" s="11"/>
      <c r="CXV134" s="11"/>
      <c r="CXW134" s="11"/>
      <c r="CXX134" s="11"/>
      <c r="CXY134" s="11"/>
      <c r="CXZ134" s="11"/>
      <c r="CYA134" s="11"/>
      <c r="CYB134" s="11"/>
      <c r="CYC134" s="11"/>
      <c r="CYD134" s="11"/>
      <c r="CYE134" s="11"/>
      <c r="CYF134" s="11"/>
      <c r="CYG134" s="11"/>
      <c r="CYH134" s="11"/>
      <c r="CYI134" s="11"/>
      <c r="CYJ134" s="11"/>
      <c r="CYK134" s="11"/>
      <c r="CYL134" s="11"/>
      <c r="CYM134" s="11"/>
      <c r="CYN134" s="11"/>
      <c r="CYO134" s="11"/>
      <c r="CYP134" s="11"/>
      <c r="CYQ134" s="11"/>
      <c r="CYR134" s="11"/>
      <c r="CYS134" s="11"/>
      <c r="CYT134" s="11"/>
      <c r="CYU134" s="11"/>
      <c r="CYV134" s="11"/>
      <c r="CYW134" s="11"/>
      <c r="CYX134" s="11"/>
      <c r="CYY134" s="11"/>
      <c r="CYZ134" s="11"/>
      <c r="CZA134" s="11"/>
      <c r="CZB134" s="11"/>
      <c r="CZC134" s="11"/>
      <c r="CZD134" s="11"/>
      <c r="CZE134" s="11"/>
      <c r="CZF134" s="11"/>
      <c r="CZG134" s="11"/>
      <c r="CZH134" s="11"/>
      <c r="CZI134" s="11"/>
      <c r="CZJ134" s="11"/>
      <c r="CZK134" s="11"/>
      <c r="CZL134" s="11"/>
      <c r="CZM134" s="11"/>
      <c r="CZN134" s="11"/>
      <c r="CZO134" s="11"/>
      <c r="CZP134" s="11"/>
      <c r="CZQ134" s="11"/>
      <c r="CZR134" s="11"/>
      <c r="CZS134" s="11"/>
      <c r="CZT134" s="11"/>
      <c r="CZU134" s="11"/>
      <c r="CZV134" s="11"/>
      <c r="CZW134" s="11"/>
      <c r="CZX134" s="11"/>
      <c r="CZY134" s="11"/>
      <c r="CZZ134" s="11"/>
      <c r="DAA134" s="11"/>
      <c r="DAB134" s="11"/>
      <c r="DAC134" s="11"/>
      <c r="DAD134" s="11"/>
      <c r="DAE134" s="11"/>
      <c r="DAF134" s="11"/>
      <c r="DAG134" s="11"/>
      <c r="DAH134" s="11"/>
      <c r="DAI134" s="11"/>
      <c r="DAJ134" s="11"/>
      <c r="DAK134" s="11"/>
      <c r="DAL134" s="11"/>
      <c r="DAM134" s="11"/>
      <c r="DAN134" s="11"/>
      <c r="DAO134" s="11"/>
      <c r="DAP134" s="11"/>
      <c r="DAQ134" s="11"/>
      <c r="DAR134" s="11"/>
      <c r="DAS134" s="11"/>
      <c r="DAT134" s="11"/>
      <c r="DAU134" s="11"/>
      <c r="DAV134" s="11"/>
      <c r="DAW134" s="11"/>
      <c r="DAX134" s="11"/>
      <c r="DAY134" s="11"/>
      <c r="DAZ134" s="11"/>
      <c r="DBA134" s="11"/>
      <c r="DBB134" s="11"/>
      <c r="DBC134" s="11"/>
      <c r="DBD134" s="11"/>
      <c r="DBE134" s="11"/>
      <c r="DBF134" s="11"/>
      <c r="DBG134" s="11"/>
      <c r="DBH134" s="11"/>
      <c r="DBI134" s="11"/>
      <c r="DBJ134" s="11"/>
      <c r="DBK134" s="11"/>
      <c r="DBL134" s="11"/>
      <c r="DBM134" s="11"/>
      <c r="DBN134" s="11"/>
      <c r="DBO134" s="11"/>
      <c r="DBP134" s="11"/>
      <c r="DBQ134" s="11"/>
      <c r="DBR134" s="11"/>
      <c r="DBS134" s="11"/>
      <c r="DBT134" s="11"/>
      <c r="DBU134" s="11"/>
      <c r="DBV134" s="11"/>
      <c r="DBW134" s="11"/>
      <c r="DBX134" s="11"/>
      <c r="DBY134" s="11"/>
      <c r="DBZ134" s="11"/>
      <c r="DCA134" s="11"/>
      <c r="DCB134" s="11"/>
      <c r="DCC134" s="11"/>
      <c r="DCD134" s="11"/>
      <c r="DCE134" s="11"/>
      <c r="DCF134" s="11"/>
      <c r="DCG134" s="11"/>
      <c r="DCH134" s="11"/>
      <c r="DCI134" s="11"/>
      <c r="DCJ134" s="11"/>
      <c r="DCK134" s="11"/>
      <c r="DCL134" s="11"/>
      <c r="DCM134" s="11"/>
      <c r="DCN134" s="11"/>
      <c r="DCO134" s="11"/>
      <c r="DCP134" s="11"/>
      <c r="DCQ134" s="11"/>
      <c r="DCR134" s="11"/>
      <c r="DCS134" s="11"/>
      <c r="DCT134" s="11"/>
      <c r="DCU134" s="11"/>
      <c r="DCV134" s="11"/>
      <c r="DCW134" s="11"/>
      <c r="DCX134" s="11"/>
      <c r="DCY134" s="11"/>
      <c r="DCZ134" s="11"/>
      <c r="DDA134" s="11"/>
      <c r="DDB134" s="11"/>
      <c r="DDC134" s="11"/>
      <c r="DDD134" s="11"/>
      <c r="DDE134" s="11"/>
      <c r="DDF134" s="11"/>
      <c r="DDG134" s="11"/>
      <c r="DDH134" s="11"/>
      <c r="DDI134" s="11"/>
      <c r="DDJ134" s="11"/>
      <c r="DDK134" s="11"/>
      <c r="DDL134" s="11"/>
      <c r="DDM134" s="11"/>
      <c r="DDN134" s="11"/>
      <c r="DDO134" s="11"/>
      <c r="DDP134" s="11"/>
      <c r="DDQ134" s="11"/>
      <c r="DDR134" s="11"/>
      <c r="DDS134" s="11"/>
      <c r="DDT134" s="11"/>
      <c r="DDU134" s="11"/>
      <c r="DDV134" s="11"/>
      <c r="DDW134" s="11"/>
      <c r="DDX134" s="11"/>
      <c r="DDY134" s="11"/>
      <c r="DDZ134" s="11"/>
      <c r="DEA134" s="11"/>
      <c r="DEB134" s="11"/>
      <c r="DEC134" s="11"/>
      <c r="DED134" s="11"/>
      <c r="DEE134" s="11"/>
      <c r="DEF134" s="11"/>
      <c r="DEG134" s="11"/>
      <c r="DEH134" s="11"/>
      <c r="DEI134" s="11"/>
      <c r="DEJ134" s="11"/>
      <c r="DEK134" s="11"/>
      <c r="DEL134" s="11"/>
      <c r="DEM134" s="11"/>
      <c r="DEN134" s="11"/>
      <c r="DEO134" s="11"/>
      <c r="DEP134" s="11"/>
      <c r="DEQ134" s="11"/>
      <c r="DER134" s="11"/>
      <c r="DES134" s="11"/>
      <c r="DET134" s="11"/>
      <c r="DEU134" s="11"/>
      <c r="DEV134" s="11"/>
      <c r="DEW134" s="11"/>
      <c r="DEX134" s="11"/>
      <c r="DEY134" s="11"/>
      <c r="DEZ134" s="11"/>
      <c r="DFA134" s="11"/>
      <c r="DFB134" s="11"/>
      <c r="DFC134" s="11"/>
      <c r="DFD134" s="11"/>
      <c r="DFE134" s="11"/>
      <c r="DFF134" s="11"/>
      <c r="DFG134" s="11"/>
      <c r="DFH134" s="11"/>
      <c r="DFI134" s="11"/>
      <c r="DFJ134" s="11"/>
      <c r="DFK134" s="11"/>
      <c r="DFL134" s="11"/>
      <c r="DFM134" s="11"/>
      <c r="DFN134" s="11"/>
      <c r="DFO134" s="11"/>
      <c r="DFP134" s="11"/>
      <c r="DFQ134" s="11"/>
      <c r="DFR134" s="11"/>
      <c r="DFS134" s="11"/>
      <c r="DFT134" s="11"/>
      <c r="DFU134" s="11"/>
      <c r="DFV134" s="11"/>
      <c r="DFW134" s="11"/>
      <c r="DFX134" s="11"/>
      <c r="DFY134" s="11"/>
      <c r="DFZ134" s="11"/>
      <c r="DGA134" s="11"/>
      <c r="DGB134" s="11"/>
      <c r="DGC134" s="11"/>
      <c r="DGD134" s="11"/>
      <c r="DGE134" s="11"/>
      <c r="DGF134" s="11"/>
      <c r="DGG134" s="11"/>
      <c r="DGH134" s="11"/>
      <c r="DGI134" s="11"/>
      <c r="DGJ134" s="11"/>
      <c r="DGK134" s="11"/>
      <c r="DGL134" s="11"/>
      <c r="DGM134" s="11"/>
      <c r="DGN134" s="11"/>
      <c r="DGO134" s="11"/>
      <c r="DGP134" s="11"/>
      <c r="DGQ134" s="11"/>
      <c r="DGR134" s="11"/>
      <c r="DGS134" s="11"/>
      <c r="DGT134" s="11"/>
      <c r="DGU134" s="11"/>
      <c r="DGV134" s="11"/>
      <c r="DGW134" s="11"/>
      <c r="DGX134" s="11"/>
      <c r="DGY134" s="11"/>
      <c r="DGZ134" s="11"/>
      <c r="DHA134" s="11"/>
      <c r="DHB134" s="11"/>
      <c r="DHC134" s="11"/>
      <c r="DHD134" s="11"/>
      <c r="DHE134" s="11"/>
      <c r="DHF134" s="11"/>
      <c r="DHG134" s="11"/>
      <c r="DHH134" s="11"/>
      <c r="DHI134" s="11"/>
      <c r="DHJ134" s="11"/>
      <c r="DHK134" s="11"/>
      <c r="DHL134" s="11"/>
      <c r="DHM134" s="11"/>
      <c r="DHN134" s="11"/>
      <c r="DHO134" s="11"/>
      <c r="DHP134" s="11"/>
      <c r="DHQ134" s="11"/>
      <c r="DHR134" s="11"/>
      <c r="DHS134" s="11"/>
      <c r="DHT134" s="11"/>
      <c r="DHU134" s="11"/>
      <c r="DHV134" s="11"/>
      <c r="DHW134" s="11"/>
      <c r="DHX134" s="11"/>
      <c r="DHY134" s="11"/>
      <c r="DHZ134" s="11"/>
      <c r="DIA134" s="11"/>
      <c r="DIB134" s="11"/>
      <c r="DIC134" s="11"/>
      <c r="DID134" s="11"/>
      <c r="DIE134" s="11"/>
      <c r="DIF134" s="11"/>
      <c r="DIG134" s="11"/>
      <c r="DIH134" s="11"/>
      <c r="DII134" s="11"/>
      <c r="DIJ134" s="11"/>
      <c r="DIK134" s="11"/>
      <c r="DIL134" s="11"/>
      <c r="DIM134" s="11"/>
      <c r="DIN134" s="11"/>
      <c r="DIO134" s="11"/>
      <c r="DIP134" s="11"/>
      <c r="DIQ134" s="11"/>
      <c r="DIR134" s="11"/>
      <c r="DIS134" s="11"/>
      <c r="DIT134" s="11"/>
      <c r="DIU134" s="11"/>
      <c r="DIV134" s="11"/>
      <c r="DIW134" s="11"/>
      <c r="DIX134" s="11"/>
      <c r="DIY134" s="11"/>
      <c r="DIZ134" s="11"/>
      <c r="DJA134" s="11"/>
      <c r="DJB134" s="11"/>
      <c r="DJC134" s="11"/>
      <c r="DJD134" s="11"/>
      <c r="DJE134" s="11"/>
      <c r="DJF134" s="11"/>
      <c r="DJG134" s="11"/>
      <c r="DJH134" s="11"/>
      <c r="DJI134" s="11"/>
      <c r="DJJ134" s="11"/>
      <c r="DJK134" s="11"/>
      <c r="DJL134" s="11"/>
      <c r="DJM134" s="11"/>
      <c r="DJN134" s="11"/>
      <c r="DJO134" s="11"/>
      <c r="DJP134" s="11"/>
      <c r="DJQ134" s="11"/>
      <c r="DJR134" s="11"/>
      <c r="DJS134" s="11"/>
      <c r="DJT134" s="11"/>
      <c r="DJU134" s="11"/>
      <c r="DJV134" s="11"/>
      <c r="DJW134" s="11"/>
      <c r="DJX134" s="11"/>
      <c r="DJY134" s="11"/>
      <c r="DJZ134" s="11"/>
      <c r="DKA134" s="11"/>
      <c r="DKB134" s="11"/>
      <c r="DKC134" s="11"/>
      <c r="DKD134" s="11"/>
      <c r="DKE134" s="11"/>
      <c r="DKF134" s="11"/>
      <c r="DKG134" s="11"/>
      <c r="DKH134" s="11"/>
      <c r="DKI134" s="11"/>
      <c r="DKJ134" s="11"/>
      <c r="DKK134" s="11"/>
      <c r="DKL134" s="11"/>
      <c r="DKM134" s="11"/>
      <c r="DKN134" s="11"/>
      <c r="DKO134" s="11"/>
      <c r="DKP134" s="11"/>
      <c r="DKQ134" s="11"/>
      <c r="DKR134" s="11"/>
      <c r="DKS134" s="11"/>
      <c r="DKT134" s="11"/>
      <c r="DKU134" s="11"/>
      <c r="DKV134" s="11"/>
      <c r="DKW134" s="11"/>
      <c r="DKX134" s="11"/>
      <c r="DKY134" s="11"/>
      <c r="DKZ134" s="11"/>
      <c r="DLA134" s="11"/>
      <c r="DLB134" s="11"/>
      <c r="DLC134" s="11"/>
      <c r="DLD134" s="11"/>
      <c r="DLE134" s="11"/>
      <c r="DLF134" s="11"/>
      <c r="DLG134" s="11"/>
      <c r="DLH134" s="11"/>
      <c r="DLI134" s="11"/>
      <c r="DLJ134" s="11"/>
      <c r="DLK134" s="11"/>
      <c r="DLL134" s="11"/>
      <c r="DLM134" s="11"/>
      <c r="DLN134" s="11"/>
      <c r="DLO134" s="11"/>
      <c r="DLP134" s="11"/>
      <c r="DLQ134" s="11"/>
      <c r="DLR134" s="11"/>
      <c r="DLS134" s="11"/>
      <c r="DLT134" s="11"/>
      <c r="DLU134" s="11"/>
      <c r="DLV134" s="11"/>
      <c r="DLW134" s="11"/>
      <c r="DLX134" s="11"/>
      <c r="DLY134" s="11"/>
      <c r="DLZ134" s="11"/>
      <c r="DMA134" s="11"/>
      <c r="DMB134" s="11"/>
      <c r="DMC134" s="11"/>
      <c r="DMD134" s="11"/>
      <c r="DME134" s="11"/>
      <c r="DMF134" s="11"/>
      <c r="DMG134" s="11"/>
      <c r="DMH134" s="11"/>
      <c r="DMI134" s="11"/>
      <c r="DMJ134" s="11"/>
      <c r="DMK134" s="11"/>
      <c r="DML134" s="11"/>
      <c r="DMM134" s="11"/>
      <c r="DMN134" s="11"/>
      <c r="DMO134" s="11"/>
      <c r="DMP134" s="11"/>
      <c r="DMQ134" s="11"/>
      <c r="DMR134" s="11"/>
      <c r="DMS134" s="11"/>
      <c r="DMT134" s="11"/>
      <c r="DMU134" s="11"/>
      <c r="DMV134" s="11"/>
      <c r="DMW134" s="11"/>
      <c r="DMX134" s="11"/>
      <c r="DMY134" s="11"/>
      <c r="DMZ134" s="11"/>
      <c r="DNA134" s="11"/>
      <c r="DNB134" s="11"/>
      <c r="DNC134" s="11"/>
      <c r="DND134" s="11"/>
      <c r="DNE134" s="11"/>
      <c r="DNF134" s="11"/>
      <c r="DNG134" s="11"/>
      <c r="DNH134" s="11"/>
      <c r="DNI134" s="11"/>
      <c r="DNJ134" s="11"/>
      <c r="DNK134" s="11"/>
      <c r="DNL134" s="11"/>
      <c r="DNM134" s="11"/>
      <c r="DNN134" s="11"/>
      <c r="DNO134" s="11"/>
      <c r="DNP134" s="11"/>
      <c r="DNQ134" s="11"/>
      <c r="DNR134" s="11"/>
      <c r="DNS134" s="11"/>
      <c r="DNT134" s="11"/>
      <c r="DNU134" s="11"/>
      <c r="DNV134" s="11"/>
      <c r="DNW134" s="11"/>
      <c r="DNX134" s="11"/>
      <c r="DNY134" s="11"/>
      <c r="DNZ134" s="11"/>
      <c r="DOA134" s="11"/>
      <c r="DOB134" s="11"/>
      <c r="DOC134" s="11"/>
      <c r="DOD134" s="11"/>
      <c r="DOE134" s="11"/>
      <c r="DOF134" s="11"/>
      <c r="DOG134" s="11"/>
      <c r="DOH134" s="11"/>
      <c r="DOI134" s="11"/>
      <c r="DOJ134" s="11"/>
      <c r="DOK134" s="11"/>
      <c r="DOL134" s="11"/>
      <c r="DOM134" s="11"/>
      <c r="DON134" s="11"/>
      <c r="DOO134" s="11"/>
      <c r="DOP134" s="11"/>
      <c r="DOQ134" s="11"/>
      <c r="DOR134" s="11"/>
      <c r="DOS134" s="11"/>
      <c r="DOT134" s="11"/>
      <c r="DOU134" s="11"/>
      <c r="DOV134" s="11"/>
      <c r="DOW134" s="11"/>
      <c r="DOX134" s="11"/>
      <c r="DOY134" s="11"/>
      <c r="DOZ134" s="11"/>
      <c r="DPA134" s="11"/>
      <c r="DPB134" s="11"/>
      <c r="DPC134" s="11"/>
      <c r="DPD134" s="11"/>
      <c r="DPE134" s="11"/>
      <c r="DPF134" s="11"/>
      <c r="DPG134" s="11"/>
      <c r="DPH134" s="11"/>
      <c r="DPI134" s="11"/>
      <c r="DPJ134" s="11"/>
      <c r="DPK134" s="11"/>
      <c r="DPL134" s="11"/>
      <c r="DPM134" s="11"/>
      <c r="DPN134" s="11"/>
      <c r="DPO134" s="11"/>
      <c r="DPP134" s="11"/>
      <c r="DPQ134" s="11"/>
      <c r="DPR134" s="11"/>
      <c r="DPS134" s="11"/>
      <c r="DPT134" s="11"/>
      <c r="DPU134" s="11"/>
      <c r="DPV134" s="11"/>
      <c r="DPW134" s="11"/>
      <c r="DPX134" s="11"/>
      <c r="DPY134" s="11"/>
      <c r="DPZ134" s="11"/>
      <c r="DQA134" s="11"/>
      <c r="DQB134" s="11"/>
      <c r="DQC134" s="11"/>
      <c r="DQD134" s="11"/>
      <c r="DQE134" s="11"/>
      <c r="DQF134" s="11"/>
      <c r="DQG134" s="11"/>
      <c r="DQH134" s="11"/>
      <c r="DQI134" s="11"/>
      <c r="DQJ134" s="11"/>
      <c r="DQK134" s="11"/>
      <c r="DQL134" s="11"/>
      <c r="DQM134" s="11"/>
      <c r="DQN134" s="11"/>
      <c r="DQO134" s="11"/>
      <c r="DQP134" s="11"/>
      <c r="DQQ134" s="11"/>
      <c r="DQR134" s="11"/>
      <c r="DQS134" s="11"/>
      <c r="DQT134" s="11"/>
      <c r="DQU134" s="11"/>
      <c r="DQV134" s="11"/>
      <c r="DQW134" s="11"/>
      <c r="DQX134" s="11"/>
      <c r="DQY134" s="11"/>
      <c r="DQZ134" s="11"/>
      <c r="DRA134" s="11"/>
      <c r="DRB134" s="11"/>
      <c r="DRC134" s="11"/>
      <c r="DRD134" s="11"/>
      <c r="DRE134" s="11"/>
      <c r="DRF134" s="11"/>
      <c r="DRG134" s="11"/>
      <c r="DRH134" s="11"/>
      <c r="DRI134" s="11"/>
      <c r="DRJ134" s="11"/>
      <c r="DRK134" s="11"/>
      <c r="DRL134" s="11"/>
      <c r="DRM134" s="11"/>
      <c r="DRN134" s="11"/>
      <c r="DRO134" s="11"/>
      <c r="DRP134" s="11"/>
      <c r="DRQ134" s="11"/>
      <c r="DRR134" s="11"/>
      <c r="DRS134" s="11"/>
      <c r="DRT134" s="11"/>
      <c r="DRU134" s="11"/>
      <c r="DRV134" s="11"/>
      <c r="DRW134" s="11"/>
      <c r="DRX134" s="11"/>
      <c r="DRY134" s="11"/>
      <c r="DRZ134" s="11"/>
      <c r="DSA134" s="11"/>
      <c r="DSB134" s="11"/>
      <c r="DSC134" s="11"/>
      <c r="DSD134" s="11"/>
      <c r="DSE134" s="11"/>
      <c r="DSF134" s="11"/>
      <c r="DSG134" s="11"/>
      <c r="DSH134" s="11"/>
      <c r="DSI134" s="11"/>
      <c r="DSJ134" s="11"/>
      <c r="DSK134" s="11"/>
      <c r="DSL134" s="11"/>
      <c r="DSM134" s="11"/>
      <c r="DSN134" s="11"/>
      <c r="DSO134" s="11"/>
      <c r="DSP134" s="11"/>
      <c r="DSQ134" s="11"/>
      <c r="DSR134" s="11"/>
      <c r="DSS134" s="11"/>
      <c r="DST134" s="11"/>
      <c r="DSU134" s="11"/>
      <c r="DSV134" s="11"/>
      <c r="DSW134" s="11"/>
      <c r="DSX134" s="11"/>
      <c r="DSY134" s="11"/>
      <c r="DSZ134" s="11"/>
      <c r="DTA134" s="11"/>
      <c r="DTB134" s="11"/>
      <c r="DTC134" s="11"/>
      <c r="DTD134" s="11"/>
      <c r="DTE134" s="11"/>
      <c r="DTF134" s="11"/>
      <c r="DTG134" s="11"/>
      <c r="DTH134" s="11"/>
      <c r="DTI134" s="11"/>
      <c r="DTJ134" s="11"/>
      <c r="DTK134" s="11"/>
      <c r="DTL134" s="11"/>
      <c r="DTM134" s="11"/>
      <c r="DTN134" s="11"/>
      <c r="DTO134" s="11"/>
      <c r="DTP134" s="11"/>
      <c r="DTQ134" s="11"/>
      <c r="DTR134" s="11"/>
      <c r="DTS134" s="11"/>
      <c r="DTT134" s="11"/>
      <c r="DTU134" s="11"/>
      <c r="DTV134" s="11"/>
      <c r="DTW134" s="11"/>
      <c r="DTX134" s="11"/>
      <c r="DTY134" s="11"/>
      <c r="DTZ134" s="11"/>
      <c r="DUA134" s="11"/>
      <c r="DUB134" s="11"/>
      <c r="DUC134" s="11"/>
      <c r="DUD134" s="11"/>
      <c r="DUE134" s="11"/>
      <c r="DUF134" s="11"/>
      <c r="DUG134" s="11"/>
      <c r="DUH134" s="11"/>
      <c r="DUI134" s="11"/>
      <c r="DUJ134" s="11"/>
      <c r="DUK134" s="11"/>
      <c r="DUL134" s="11"/>
      <c r="DUM134" s="11"/>
      <c r="DUN134" s="11"/>
      <c r="DUO134" s="11"/>
      <c r="DUP134" s="11"/>
      <c r="DUQ134" s="11"/>
      <c r="DUR134" s="11"/>
      <c r="DUS134" s="11"/>
      <c r="DUT134" s="11"/>
      <c r="DUU134" s="11"/>
      <c r="DUV134" s="11"/>
      <c r="DUW134" s="11"/>
      <c r="DUX134" s="11"/>
      <c r="DUY134" s="11"/>
      <c r="DUZ134" s="11"/>
      <c r="DVA134" s="11"/>
      <c r="DVB134" s="11"/>
      <c r="DVC134" s="11"/>
      <c r="DVD134" s="11"/>
      <c r="DVE134" s="11"/>
      <c r="DVF134" s="11"/>
      <c r="DVG134" s="11"/>
      <c r="DVH134" s="11"/>
      <c r="DVI134" s="11"/>
      <c r="DVJ134" s="11"/>
      <c r="DVK134" s="11"/>
      <c r="DVL134" s="11"/>
      <c r="DVM134" s="11"/>
      <c r="DVN134" s="11"/>
      <c r="DVO134" s="11"/>
      <c r="DVP134" s="11"/>
      <c r="DVQ134" s="11"/>
      <c r="DVR134" s="11"/>
      <c r="DVS134" s="11"/>
      <c r="DVT134" s="11"/>
      <c r="DVU134" s="11"/>
      <c r="DVV134" s="11"/>
      <c r="DVW134" s="11"/>
      <c r="DVX134" s="11"/>
      <c r="DVY134" s="11"/>
      <c r="DVZ134" s="11"/>
      <c r="DWA134" s="11"/>
      <c r="DWB134" s="11"/>
      <c r="DWC134" s="11"/>
      <c r="DWD134" s="11"/>
      <c r="DWE134" s="11"/>
      <c r="DWF134" s="11"/>
      <c r="DWG134" s="11"/>
      <c r="DWH134" s="11"/>
      <c r="DWI134" s="11"/>
      <c r="DWJ134" s="11"/>
      <c r="DWK134" s="11"/>
      <c r="DWL134" s="11"/>
      <c r="DWM134" s="11"/>
      <c r="DWN134" s="11"/>
      <c r="DWO134" s="11"/>
      <c r="DWP134" s="11"/>
      <c r="DWQ134" s="11"/>
      <c r="DWR134" s="11"/>
      <c r="DWS134" s="11"/>
      <c r="DWT134" s="11"/>
      <c r="DWU134" s="11"/>
      <c r="DWV134" s="11"/>
      <c r="DWW134" s="11"/>
      <c r="DWX134" s="11"/>
      <c r="DWY134" s="11"/>
      <c r="DWZ134" s="11"/>
      <c r="DXA134" s="11"/>
      <c r="DXB134" s="11"/>
      <c r="DXC134" s="11"/>
      <c r="DXD134" s="11"/>
      <c r="DXE134" s="11"/>
      <c r="DXF134" s="11"/>
      <c r="DXG134" s="11"/>
      <c r="DXH134" s="11"/>
      <c r="DXI134" s="11"/>
      <c r="DXJ134" s="11"/>
      <c r="DXK134" s="11"/>
      <c r="DXL134" s="11"/>
      <c r="DXM134" s="11"/>
      <c r="DXN134" s="11"/>
      <c r="DXO134" s="11"/>
      <c r="DXP134" s="11"/>
      <c r="DXQ134" s="11"/>
      <c r="DXR134" s="11"/>
      <c r="DXS134" s="11"/>
      <c r="DXT134" s="11"/>
      <c r="DXU134" s="11"/>
      <c r="DXV134" s="11"/>
      <c r="DXW134" s="11"/>
      <c r="DXX134" s="11"/>
      <c r="DXY134" s="11"/>
      <c r="DXZ134" s="11"/>
      <c r="DYA134" s="11"/>
      <c r="DYB134" s="11"/>
      <c r="DYC134" s="11"/>
      <c r="DYD134" s="11"/>
      <c r="DYE134" s="11"/>
      <c r="DYF134" s="11"/>
      <c r="DYG134" s="11"/>
      <c r="DYH134" s="11"/>
      <c r="DYI134" s="11"/>
      <c r="DYJ134" s="11"/>
      <c r="DYK134" s="11"/>
      <c r="DYL134" s="11"/>
      <c r="DYM134" s="11"/>
      <c r="DYN134" s="11"/>
      <c r="DYO134" s="11"/>
      <c r="DYP134" s="11"/>
      <c r="DYQ134" s="11"/>
      <c r="DYR134" s="11"/>
      <c r="DYS134" s="11"/>
      <c r="DYT134" s="11"/>
      <c r="DYU134" s="11"/>
      <c r="DYV134" s="11"/>
      <c r="DYW134" s="11"/>
      <c r="DYX134" s="11"/>
      <c r="DYY134" s="11"/>
      <c r="DYZ134" s="11"/>
      <c r="DZA134" s="11"/>
      <c r="DZB134" s="11"/>
      <c r="DZC134" s="11"/>
      <c r="DZD134" s="11"/>
      <c r="DZE134" s="11"/>
      <c r="DZF134" s="11"/>
      <c r="DZG134" s="11"/>
      <c r="DZH134" s="11"/>
      <c r="DZI134" s="11"/>
      <c r="DZJ134" s="11"/>
      <c r="DZK134" s="11"/>
      <c r="DZL134" s="11"/>
      <c r="DZM134" s="11"/>
      <c r="DZN134" s="11"/>
      <c r="DZO134" s="11"/>
      <c r="DZP134" s="11"/>
      <c r="DZQ134" s="11"/>
      <c r="DZR134" s="11"/>
      <c r="DZS134" s="11"/>
      <c r="DZT134" s="11"/>
      <c r="DZU134" s="11"/>
      <c r="DZV134" s="11"/>
      <c r="DZW134" s="11"/>
      <c r="DZX134" s="11"/>
      <c r="DZY134" s="11"/>
      <c r="DZZ134" s="11"/>
      <c r="EAA134" s="11"/>
      <c r="EAB134" s="11"/>
      <c r="EAC134" s="11"/>
      <c r="EAD134" s="11"/>
      <c r="EAE134" s="11"/>
      <c r="EAF134" s="11"/>
      <c r="EAG134" s="11"/>
      <c r="EAH134" s="11"/>
      <c r="EAI134" s="11"/>
      <c r="EAJ134" s="11"/>
      <c r="EAK134" s="11"/>
      <c r="EAL134" s="11"/>
      <c r="EAM134" s="11"/>
      <c r="EAN134" s="11"/>
      <c r="EAO134" s="11"/>
      <c r="EAP134" s="11"/>
      <c r="EAQ134" s="11"/>
      <c r="EAR134" s="11"/>
      <c r="EAS134" s="11"/>
      <c r="EAT134" s="11"/>
      <c r="EAU134" s="11"/>
      <c r="EAV134" s="11"/>
      <c r="EAW134" s="11"/>
      <c r="EAX134" s="11"/>
      <c r="EAY134" s="11"/>
      <c r="EAZ134" s="11"/>
      <c r="EBA134" s="11"/>
      <c r="EBB134" s="11"/>
      <c r="EBC134" s="11"/>
      <c r="EBD134" s="11"/>
      <c r="EBE134" s="11"/>
      <c r="EBF134" s="11"/>
      <c r="EBG134" s="11"/>
      <c r="EBH134" s="11"/>
      <c r="EBI134" s="11"/>
      <c r="EBJ134" s="11"/>
      <c r="EBK134" s="11"/>
      <c r="EBL134" s="11"/>
      <c r="EBM134" s="11"/>
      <c r="EBN134" s="11"/>
      <c r="EBO134" s="11"/>
      <c r="EBP134" s="11"/>
      <c r="EBQ134" s="11"/>
      <c r="EBR134" s="11"/>
      <c r="EBS134" s="11"/>
      <c r="EBT134" s="11"/>
      <c r="EBU134" s="11"/>
      <c r="EBV134" s="11"/>
      <c r="EBW134" s="11"/>
      <c r="EBX134" s="11"/>
      <c r="EBY134" s="11"/>
      <c r="EBZ134" s="11"/>
      <c r="ECA134" s="11"/>
      <c r="ECB134" s="11"/>
      <c r="ECC134" s="11"/>
      <c r="ECD134" s="11"/>
      <c r="ECE134" s="11"/>
      <c r="ECF134" s="11"/>
      <c r="ECG134" s="11"/>
      <c r="ECH134" s="11"/>
      <c r="ECI134" s="11"/>
      <c r="ECJ134" s="11"/>
      <c r="ECK134" s="11"/>
      <c r="ECL134" s="11"/>
      <c r="ECM134" s="11"/>
      <c r="ECN134" s="11"/>
      <c r="ECO134" s="11"/>
      <c r="ECP134" s="11"/>
      <c r="ECQ134" s="11"/>
      <c r="ECR134" s="11"/>
      <c r="ECS134" s="11"/>
      <c r="ECT134" s="11"/>
      <c r="ECU134" s="11"/>
      <c r="ECV134" s="11"/>
      <c r="ECW134" s="11"/>
      <c r="ECX134" s="11"/>
      <c r="ECY134" s="11"/>
      <c r="ECZ134" s="11"/>
      <c r="EDA134" s="11"/>
      <c r="EDB134" s="11"/>
      <c r="EDC134" s="11"/>
      <c r="EDD134" s="11"/>
      <c r="EDE134" s="11"/>
      <c r="EDF134" s="11"/>
      <c r="EDG134" s="11"/>
      <c r="EDH134" s="11"/>
      <c r="EDI134" s="11"/>
      <c r="EDJ134" s="11"/>
      <c r="EDK134" s="11"/>
      <c r="EDL134" s="11"/>
      <c r="EDM134" s="11"/>
      <c r="EDN134" s="11"/>
      <c r="EDO134" s="11"/>
      <c r="EDP134" s="11"/>
      <c r="EDQ134" s="11"/>
      <c r="EDR134" s="11"/>
      <c r="EDS134" s="11"/>
      <c r="EDT134" s="11"/>
      <c r="EDU134" s="11"/>
      <c r="EDV134" s="11"/>
      <c r="EDW134" s="11"/>
      <c r="EDX134" s="11"/>
      <c r="EDY134" s="11"/>
      <c r="EDZ134" s="11"/>
      <c r="EEA134" s="11"/>
      <c r="EEB134" s="11"/>
      <c r="EEC134" s="11"/>
      <c r="EED134" s="11"/>
      <c r="EEE134" s="11"/>
      <c r="EEF134" s="11"/>
      <c r="EEG134" s="11"/>
      <c r="EEH134" s="11"/>
      <c r="EEI134" s="11"/>
      <c r="EEJ134" s="11"/>
      <c r="EEK134" s="11"/>
      <c r="EEL134" s="11"/>
      <c r="EEM134" s="11"/>
      <c r="EEN134" s="11"/>
      <c r="EEO134" s="11"/>
      <c r="EEP134" s="11"/>
      <c r="EEQ134" s="11"/>
      <c r="EER134" s="11"/>
      <c r="EES134" s="11"/>
      <c r="EET134" s="11"/>
      <c r="EEU134" s="11"/>
      <c r="EEV134" s="11"/>
      <c r="EEW134" s="11"/>
      <c r="EEX134" s="11"/>
      <c r="EEY134" s="11"/>
      <c r="EEZ134" s="11"/>
      <c r="EFA134" s="11"/>
      <c r="EFB134" s="11"/>
      <c r="EFC134" s="11"/>
      <c r="EFD134" s="11"/>
      <c r="EFE134" s="11"/>
      <c r="EFF134" s="11"/>
      <c r="EFG134" s="11"/>
      <c r="EFH134" s="11"/>
      <c r="EFI134" s="11"/>
      <c r="EFJ134" s="11"/>
      <c r="EFK134" s="11"/>
      <c r="EFL134" s="11"/>
      <c r="EFM134" s="11"/>
      <c r="EFN134" s="11"/>
      <c r="EFO134" s="11"/>
      <c r="EFP134" s="11"/>
      <c r="EFQ134" s="11"/>
      <c r="EFR134" s="11"/>
      <c r="EFS134" s="11"/>
      <c r="EFT134" s="11"/>
      <c r="EFU134" s="11"/>
      <c r="EFV134" s="11"/>
      <c r="EFW134" s="11"/>
      <c r="EFX134" s="11"/>
      <c r="EFY134" s="11"/>
      <c r="EFZ134" s="11"/>
      <c r="EGA134" s="11"/>
      <c r="EGB134" s="11"/>
      <c r="EGC134" s="11"/>
      <c r="EGD134" s="11"/>
      <c r="EGE134" s="11"/>
      <c r="EGF134" s="11"/>
      <c r="EGG134" s="11"/>
      <c r="EGH134" s="11"/>
      <c r="EGI134" s="11"/>
      <c r="EGJ134" s="11"/>
      <c r="EGK134" s="11"/>
      <c r="EGL134" s="11"/>
      <c r="EGM134" s="11"/>
      <c r="EGN134" s="11"/>
      <c r="EGO134" s="11"/>
      <c r="EGP134" s="11"/>
      <c r="EGQ134" s="11"/>
      <c r="EGR134" s="11"/>
      <c r="EGS134" s="11"/>
      <c r="EGT134" s="11"/>
      <c r="EGU134" s="11"/>
      <c r="EGV134" s="11"/>
      <c r="EGW134" s="11"/>
      <c r="EGX134" s="11"/>
      <c r="EGY134" s="11"/>
      <c r="EGZ134" s="11"/>
      <c r="EHA134" s="11"/>
      <c r="EHB134" s="11"/>
      <c r="EHC134" s="11"/>
      <c r="EHD134" s="11"/>
      <c r="EHE134" s="11"/>
      <c r="EHF134" s="11"/>
      <c r="EHG134" s="11"/>
      <c r="EHH134" s="11"/>
      <c r="EHI134" s="11"/>
      <c r="EHJ134" s="11"/>
      <c r="EHK134" s="11"/>
      <c r="EHL134" s="11"/>
      <c r="EHM134" s="11"/>
      <c r="EHN134" s="11"/>
      <c r="EHO134" s="11"/>
      <c r="EHP134" s="11"/>
      <c r="EHQ134" s="11"/>
      <c r="EHR134" s="11"/>
      <c r="EHS134" s="11"/>
      <c r="EHT134" s="11"/>
      <c r="EHU134" s="11"/>
      <c r="EHV134" s="11"/>
      <c r="EHW134" s="11"/>
      <c r="EHX134" s="11"/>
      <c r="EHY134" s="11"/>
      <c r="EHZ134" s="11"/>
      <c r="EIA134" s="11"/>
      <c r="EIB134" s="11"/>
      <c r="EIC134" s="11"/>
      <c r="EID134" s="11"/>
      <c r="EIE134" s="11"/>
      <c r="EIF134" s="11"/>
      <c r="EIG134" s="11"/>
      <c r="EIH134" s="11"/>
      <c r="EII134" s="11"/>
      <c r="EIJ134" s="11"/>
      <c r="EIK134" s="11"/>
      <c r="EIL134" s="11"/>
      <c r="EIM134" s="11"/>
      <c r="EIN134" s="11"/>
      <c r="EIO134" s="11"/>
      <c r="EIP134" s="11"/>
      <c r="EIQ134" s="11"/>
      <c r="EIR134" s="11"/>
      <c r="EIS134" s="11"/>
      <c r="EIT134" s="11"/>
      <c r="EIU134" s="11"/>
      <c r="EIV134" s="11"/>
      <c r="EIW134" s="11"/>
      <c r="EIX134" s="11"/>
      <c r="EIY134" s="11"/>
      <c r="EIZ134" s="11"/>
      <c r="EJA134" s="11"/>
      <c r="EJB134" s="11"/>
      <c r="EJC134" s="11"/>
      <c r="EJD134" s="11"/>
      <c r="EJE134" s="11"/>
      <c r="EJF134" s="11"/>
      <c r="EJG134" s="11"/>
      <c r="EJH134" s="11"/>
      <c r="EJI134" s="11"/>
      <c r="EJJ134" s="11"/>
      <c r="EJK134" s="11"/>
      <c r="EJL134" s="11"/>
      <c r="EJM134" s="11"/>
      <c r="EJN134" s="11"/>
      <c r="EJO134" s="11"/>
      <c r="EJP134" s="11"/>
      <c r="EJQ134" s="11"/>
      <c r="EJR134" s="11"/>
      <c r="EJS134" s="11"/>
      <c r="EJT134" s="11"/>
      <c r="EJU134" s="11"/>
      <c r="EJV134" s="11"/>
      <c r="EJW134" s="11"/>
      <c r="EJX134" s="11"/>
      <c r="EJY134" s="11"/>
      <c r="EJZ134" s="11"/>
      <c r="EKA134" s="11"/>
      <c r="EKB134" s="11"/>
      <c r="EKC134" s="11"/>
      <c r="EKD134" s="11"/>
      <c r="EKE134" s="11"/>
      <c r="EKF134" s="11"/>
      <c r="EKG134" s="11"/>
      <c r="EKH134" s="11"/>
      <c r="EKI134" s="11"/>
      <c r="EKJ134" s="11"/>
      <c r="EKK134" s="11"/>
      <c r="EKL134" s="11"/>
      <c r="EKM134" s="11"/>
      <c r="EKN134" s="11"/>
      <c r="EKO134" s="11"/>
      <c r="EKP134" s="11"/>
      <c r="EKQ134" s="11"/>
      <c r="EKR134" s="11"/>
      <c r="EKS134" s="11"/>
      <c r="EKT134" s="11"/>
      <c r="EKU134" s="11"/>
      <c r="EKV134" s="11"/>
      <c r="EKW134" s="11"/>
      <c r="EKX134" s="11"/>
      <c r="EKY134" s="11"/>
      <c r="EKZ134" s="11"/>
      <c r="ELA134" s="11"/>
      <c r="ELB134" s="11"/>
      <c r="ELC134" s="11"/>
      <c r="ELD134" s="11"/>
      <c r="ELE134" s="11"/>
      <c r="ELF134" s="11"/>
      <c r="ELG134" s="11"/>
      <c r="ELH134" s="11"/>
      <c r="ELI134" s="11"/>
      <c r="ELJ134" s="11"/>
      <c r="ELK134" s="11"/>
      <c r="ELL134" s="11"/>
      <c r="ELM134" s="11"/>
      <c r="ELN134" s="11"/>
      <c r="ELO134" s="11"/>
      <c r="ELP134" s="11"/>
      <c r="ELQ134" s="11"/>
      <c r="ELR134" s="11"/>
      <c r="ELS134" s="11"/>
      <c r="ELT134" s="11"/>
      <c r="ELU134" s="11"/>
      <c r="ELV134" s="11"/>
      <c r="ELW134" s="11"/>
      <c r="ELX134" s="11"/>
      <c r="ELY134" s="11"/>
      <c r="ELZ134" s="11"/>
    </row>
    <row r="135" spans="1:346 1276:3718">
      <c r="A135" s="388"/>
      <c r="C135" s="166" t="s">
        <v>1029</v>
      </c>
      <c r="D135" s="223">
        <f t="shared" si="5"/>
        <v>0</v>
      </c>
      <c r="E135" s="88" t="s">
        <v>540</v>
      </c>
      <c r="F135" s="219"/>
      <c r="G135" s="92"/>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c r="HJ135" s="11"/>
      <c r="HK135" s="11"/>
      <c r="HL135" s="11"/>
      <c r="HM135" s="11"/>
      <c r="HN135" s="11"/>
      <c r="HO135" s="11"/>
      <c r="HP135" s="11"/>
      <c r="HQ135" s="11"/>
      <c r="HR135" s="11"/>
      <c r="HS135" s="11"/>
      <c r="HT135" s="11"/>
      <c r="HU135" s="11"/>
      <c r="HV135" s="11"/>
      <c r="HW135" s="11"/>
      <c r="HX135" s="11"/>
      <c r="HY135" s="11"/>
      <c r="HZ135" s="11"/>
      <c r="IA135" s="11"/>
      <c r="IB135" s="11"/>
      <c r="IC135" s="11"/>
      <c r="ID135" s="11"/>
      <c r="IE135" s="11"/>
      <c r="IF135" s="11"/>
      <c r="IG135" s="11"/>
      <c r="IH135" s="11"/>
      <c r="II135" s="11"/>
      <c r="IJ135" s="11"/>
      <c r="IK135" s="11"/>
      <c r="IL135" s="11"/>
      <c r="IM135" s="11"/>
      <c r="IN135" s="11"/>
      <c r="IO135" s="11"/>
      <c r="IP135" s="11"/>
      <c r="IQ135" s="11"/>
      <c r="IR135" s="11"/>
      <c r="IS135" s="11"/>
      <c r="IT135" s="11"/>
      <c r="IU135" s="11"/>
      <c r="IV135" s="11"/>
      <c r="IW135" s="11"/>
      <c r="IX135" s="11"/>
      <c r="IY135" s="11"/>
      <c r="IZ135" s="11"/>
      <c r="JA135" s="11"/>
      <c r="JB135" s="11"/>
      <c r="JC135" s="11"/>
      <c r="JD135" s="11"/>
      <c r="JE135" s="11"/>
      <c r="JF135" s="11"/>
      <c r="JG135" s="11"/>
      <c r="JH135" s="11"/>
      <c r="JI135" s="11"/>
      <c r="JJ135" s="11"/>
      <c r="JK135" s="11"/>
      <c r="JL135" s="11"/>
      <c r="JM135" s="11"/>
      <c r="JN135" s="11"/>
      <c r="JO135" s="11"/>
      <c r="JP135" s="11"/>
      <c r="JQ135" s="11"/>
      <c r="JR135" s="11"/>
      <c r="JS135" s="11"/>
      <c r="JT135" s="11"/>
      <c r="JU135" s="11"/>
      <c r="JV135" s="11"/>
      <c r="JW135" s="11"/>
      <c r="JX135" s="11"/>
      <c r="JY135" s="11"/>
      <c r="JZ135" s="11"/>
      <c r="KA135" s="11"/>
      <c r="KB135" s="11"/>
      <c r="KC135" s="11"/>
      <c r="KD135" s="11"/>
      <c r="KE135" s="11"/>
      <c r="KF135" s="11"/>
      <c r="KG135" s="11"/>
      <c r="KH135" s="11"/>
      <c r="KI135" s="11"/>
      <c r="KJ135" s="11"/>
      <c r="KK135" s="11"/>
      <c r="KL135" s="11"/>
      <c r="KM135" s="11"/>
      <c r="KN135" s="11"/>
      <c r="KO135" s="11"/>
      <c r="KP135" s="11"/>
      <c r="KQ135" s="11"/>
      <c r="KR135" s="11"/>
      <c r="KS135" s="11"/>
      <c r="KT135" s="11"/>
      <c r="KU135" s="11"/>
      <c r="KV135" s="11"/>
      <c r="KW135" s="11"/>
      <c r="KX135" s="11"/>
      <c r="KY135" s="11"/>
      <c r="KZ135" s="11"/>
      <c r="LA135" s="11"/>
      <c r="LB135" s="11"/>
      <c r="LC135" s="11"/>
      <c r="LD135" s="11"/>
      <c r="LE135" s="11"/>
      <c r="LF135" s="11"/>
      <c r="LG135" s="11"/>
      <c r="LH135" s="11"/>
      <c r="LI135" s="11"/>
      <c r="LJ135" s="11"/>
      <c r="LK135" s="11"/>
      <c r="LL135" s="11"/>
      <c r="LM135" s="11"/>
      <c r="LN135" s="11"/>
      <c r="LO135" s="11"/>
      <c r="LP135" s="11"/>
      <c r="LQ135" s="11"/>
      <c r="LR135" s="11"/>
      <c r="LS135" s="11"/>
      <c r="LT135" s="11"/>
      <c r="LU135" s="11"/>
      <c r="LV135" s="11"/>
      <c r="LW135" s="11"/>
      <c r="LX135" s="11"/>
      <c r="LY135" s="11"/>
      <c r="LZ135" s="11"/>
      <c r="MA135" s="11"/>
      <c r="MB135" s="11"/>
      <c r="MC135" s="11"/>
      <c r="MD135" s="11"/>
      <c r="ME135" s="11"/>
      <c r="MF135" s="11"/>
      <c r="MG135" s="11"/>
      <c r="MH135" s="11"/>
      <c r="AWB135" s="11"/>
      <c r="AWC135" s="11"/>
      <c r="AWD135" s="11"/>
      <c r="AWE135" s="11"/>
      <c r="AWF135" s="11"/>
      <c r="AWG135" s="11"/>
      <c r="AWH135" s="11"/>
      <c r="AWI135" s="11"/>
      <c r="AWJ135" s="11"/>
      <c r="AWK135" s="11"/>
      <c r="AWL135" s="11"/>
      <c r="AWM135" s="11"/>
      <c r="AWN135" s="11"/>
      <c r="AWO135" s="11"/>
      <c r="AWP135" s="11"/>
      <c r="AWQ135" s="11"/>
      <c r="AWR135" s="11"/>
      <c r="AWS135" s="11"/>
      <c r="AWT135" s="11"/>
      <c r="AWU135" s="11"/>
      <c r="AWV135" s="11"/>
      <c r="AWW135" s="11"/>
      <c r="AWX135" s="11"/>
      <c r="AWY135" s="11"/>
      <c r="AWZ135" s="11"/>
      <c r="AXA135" s="11"/>
      <c r="AXB135" s="11"/>
      <c r="AXC135" s="11"/>
      <c r="AXD135" s="11"/>
      <c r="AXE135" s="11"/>
      <c r="AXF135" s="11"/>
      <c r="AXG135" s="11"/>
      <c r="AXH135" s="11"/>
      <c r="AXI135" s="11"/>
      <c r="AXJ135" s="11"/>
      <c r="AXK135" s="11"/>
      <c r="AXL135" s="11"/>
      <c r="AXM135" s="11"/>
      <c r="AXN135" s="11"/>
      <c r="AXO135" s="11"/>
      <c r="AXP135" s="11"/>
      <c r="AXQ135" s="11"/>
      <c r="AXR135" s="11"/>
      <c r="AXS135" s="11"/>
      <c r="AXT135" s="11"/>
      <c r="AXU135" s="11"/>
      <c r="AXV135" s="11"/>
      <c r="AXW135" s="11"/>
      <c r="AXX135" s="11"/>
      <c r="AXY135" s="11"/>
      <c r="AXZ135" s="11"/>
      <c r="AYA135" s="11"/>
      <c r="AYB135" s="11"/>
      <c r="AYC135" s="11"/>
      <c r="AYD135" s="11"/>
      <c r="AYE135" s="11"/>
      <c r="AYF135" s="11"/>
      <c r="AYG135" s="11"/>
      <c r="AYH135" s="11"/>
      <c r="AYI135" s="11"/>
      <c r="AYJ135" s="11"/>
      <c r="AYK135" s="11"/>
      <c r="AYL135" s="11"/>
      <c r="AYM135" s="11"/>
      <c r="AYN135" s="11"/>
      <c r="AYO135" s="11"/>
      <c r="AYP135" s="11"/>
      <c r="AYQ135" s="11"/>
      <c r="AYR135" s="11"/>
      <c r="AYS135" s="11"/>
      <c r="AYT135" s="11"/>
      <c r="AYU135" s="11"/>
      <c r="AYV135" s="11"/>
      <c r="AYW135" s="11"/>
      <c r="AYX135" s="11"/>
      <c r="AYY135" s="11"/>
      <c r="AYZ135" s="11"/>
      <c r="AZA135" s="11"/>
      <c r="AZB135" s="11"/>
      <c r="AZC135" s="11"/>
      <c r="AZD135" s="11"/>
      <c r="AZE135" s="11"/>
      <c r="AZF135" s="11"/>
      <c r="AZG135" s="11"/>
      <c r="AZH135" s="11"/>
      <c r="AZI135" s="11"/>
      <c r="AZJ135" s="11"/>
      <c r="AZK135" s="11"/>
      <c r="AZL135" s="11"/>
      <c r="AZM135" s="11"/>
      <c r="AZN135" s="11"/>
      <c r="AZO135" s="11"/>
      <c r="AZP135" s="11"/>
      <c r="AZQ135" s="11"/>
      <c r="AZR135" s="11"/>
      <c r="AZS135" s="11"/>
      <c r="AZT135" s="11"/>
      <c r="AZU135" s="11"/>
      <c r="AZV135" s="11"/>
      <c r="AZW135" s="11"/>
      <c r="AZX135" s="11"/>
      <c r="AZY135" s="11"/>
      <c r="AZZ135" s="11"/>
      <c r="BAA135" s="11"/>
      <c r="BAB135" s="11"/>
      <c r="BAC135" s="11"/>
      <c r="BAD135" s="11"/>
      <c r="BAE135" s="11"/>
      <c r="BAF135" s="11"/>
      <c r="BAG135" s="11"/>
      <c r="BAH135" s="11"/>
      <c r="BAI135" s="11"/>
      <c r="BAJ135" s="11"/>
      <c r="BAK135" s="11"/>
      <c r="BAL135" s="11"/>
      <c r="BAM135" s="11"/>
      <c r="BAN135" s="11"/>
      <c r="BAO135" s="11"/>
      <c r="BAP135" s="11"/>
      <c r="BAQ135" s="11"/>
      <c r="BAR135" s="11"/>
      <c r="BAS135" s="11"/>
      <c r="BAT135" s="11"/>
      <c r="BAU135" s="11"/>
      <c r="BAV135" s="11"/>
      <c r="BAW135" s="11"/>
      <c r="BAX135" s="11"/>
      <c r="BAY135" s="11"/>
      <c r="BAZ135" s="11"/>
      <c r="BBA135" s="11"/>
      <c r="BBB135" s="11"/>
      <c r="BBC135" s="11"/>
      <c r="BBD135" s="11"/>
      <c r="BBE135" s="11"/>
      <c r="BBF135" s="11"/>
      <c r="BBG135" s="11"/>
      <c r="BBH135" s="11"/>
      <c r="BBI135" s="11"/>
      <c r="BBJ135" s="11"/>
      <c r="BBK135" s="11"/>
      <c r="BBL135" s="11"/>
      <c r="BBM135" s="11"/>
      <c r="BBN135" s="11"/>
      <c r="BBO135" s="11"/>
      <c r="BBP135" s="11"/>
      <c r="BBQ135" s="11"/>
      <c r="BBR135" s="11"/>
      <c r="BBS135" s="11"/>
      <c r="BBT135" s="11"/>
      <c r="BBU135" s="11"/>
      <c r="BBV135" s="11"/>
      <c r="BBW135" s="11"/>
      <c r="BBX135" s="11"/>
      <c r="BBY135" s="11"/>
      <c r="BBZ135" s="11"/>
      <c r="BCA135" s="11"/>
      <c r="BCB135" s="11"/>
      <c r="BCC135" s="11"/>
      <c r="BCD135" s="11"/>
      <c r="BCE135" s="11"/>
      <c r="BCF135" s="11"/>
      <c r="BCG135" s="11"/>
      <c r="BCH135" s="11"/>
      <c r="BCI135" s="11"/>
      <c r="BCJ135" s="11"/>
      <c r="BCK135" s="11"/>
      <c r="BCL135" s="11"/>
      <c r="BCM135" s="11"/>
      <c r="BCN135" s="11"/>
      <c r="BCO135" s="11"/>
      <c r="BCP135" s="11"/>
      <c r="BCQ135" s="11"/>
      <c r="BCR135" s="11"/>
      <c r="BCS135" s="11"/>
      <c r="BCT135" s="11"/>
      <c r="BCU135" s="11"/>
      <c r="BCV135" s="11"/>
      <c r="BCW135" s="11"/>
      <c r="BCX135" s="11"/>
      <c r="BCY135" s="11"/>
      <c r="BCZ135" s="11"/>
      <c r="BDA135" s="11"/>
      <c r="BDB135" s="11"/>
      <c r="BDC135" s="11"/>
      <c r="BDD135" s="11"/>
      <c r="BDE135" s="11"/>
      <c r="BDF135" s="11"/>
      <c r="BDG135" s="11"/>
      <c r="BDH135" s="11"/>
      <c r="BDI135" s="11"/>
      <c r="BDJ135" s="11"/>
      <c r="BDK135" s="11"/>
      <c r="BDL135" s="11"/>
      <c r="BDM135" s="11"/>
      <c r="BDN135" s="11"/>
      <c r="BDO135" s="11"/>
      <c r="BDP135" s="11"/>
      <c r="BDQ135" s="11"/>
      <c r="BDR135" s="11"/>
      <c r="BDS135" s="11"/>
      <c r="BDT135" s="11"/>
      <c r="BDU135" s="11"/>
      <c r="BDV135" s="11"/>
      <c r="BDW135" s="11"/>
      <c r="BDX135" s="11"/>
      <c r="BDY135" s="11"/>
      <c r="BDZ135" s="11"/>
      <c r="BEA135" s="11"/>
      <c r="BEB135" s="11"/>
      <c r="BEC135" s="11"/>
      <c r="BED135" s="11"/>
      <c r="BEE135" s="11"/>
      <c r="BEF135" s="11"/>
      <c r="BEG135" s="11"/>
      <c r="BEH135" s="11"/>
      <c r="BEI135" s="11"/>
      <c r="BEJ135" s="11"/>
      <c r="BEK135" s="11"/>
      <c r="BEL135" s="11"/>
      <c r="BEM135" s="11"/>
      <c r="BEN135" s="11"/>
      <c r="BEO135" s="11"/>
      <c r="BEP135" s="11"/>
      <c r="BEQ135" s="11"/>
      <c r="BER135" s="11"/>
      <c r="BES135" s="11"/>
      <c r="BET135" s="11"/>
      <c r="BEU135" s="11"/>
      <c r="BEV135" s="11"/>
      <c r="BEW135" s="11"/>
      <c r="BEX135" s="11"/>
      <c r="BEY135" s="11"/>
      <c r="BEZ135" s="11"/>
      <c r="BFA135" s="11"/>
      <c r="BFB135" s="11"/>
      <c r="BFC135" s="11"/>
      <c r="BFD135" s="11"/>
      <c r="BFE135" s="11"/>
      <c r="BFF135" s="11"/>
      <c r="BFG135" s="11"/>
      <c r="BFH135" s="11"/>
      <c r="BFI135" s="11"/>
      <c r="BFJ135" s="11"/>
      <c r="BFK135" s="11"/>
      <c r="BFL135" s="11"/>
      <c r="BFM135" s="11"/>
      <c r="BFN135" s="11"/>
      <c r="BFO135" s="11"/>
      <c r="BFP135" s="11"/>
      <c r="BFQ135" s="11"/>
      <c r="BFR135" s="11"/>
      <c r="BFS135" s="11"/>
      <c r="BFT135" s="11"/>
      <c r="BFU135" s="11"/>
      <c r="BFV135" s="11"/>
      <c r="BFW135" s="11"/>
      <c r="BFX135" s="11"/>
      <c r="BFY135" s="11"/>
      <c r="BFZ135" s="11"/>
      <c r="BGA135" s="11"/>
      <c r="BGB135" s="11"/>
      <c r="BGC135" s="11"/>
      <c r="BGD135" s="11"/>
      <c r="BGE135" s="11"/>
      <c r="BGF135" s="11"/>
      <c r="BGG135" s="11"/>
      <c r="BGH135" s="11"/>
      <c r="BGI135" s="11"/>
      <c r="BGJ135" s="11"/>
      <c r="BGK135" s="11"/>
      <c r="BGL135" s="11"/>
      <c r="BGM135" s="11"/>
      <c r="BGN135" s="11"/>
      <c r="BGO135" s="11"/>
      <c r="BGP135" s="11"/>
      <c r="BGQ135" s="11"/>
      <c r="BGR135" s="11"/>
      <c r="BGS135" s="11"/>
      <c r="BGT135" s="11"/>
      <c r="BGU135" s="11"/>
      <c r="BGV135" s="11"/>
      <c r="BGW135" s="11"/>
      <c r="BGX135" s="11"/>
      <c r="BGY135" s="11"/>
      <c r="BGZ135" s="11"/>
      <c r="BHA135" s="11"/>
      <c r="BHB135" s="11"/>
      <c r="BHC135" s="11"/>
      <c r="BHD135" s="11"/>
      <c r="BHE135" s="11"/>
      <c r="BHF135" s="11"/>
      <c r="BHG135" s="11"/>
      <c r="BHH135" s="11"/>
      <c r="BHI135" s="11"/>
      <c r="BHJ135" s="11"/>
      <c r="BHK135" s="11"/>
      <c r="BHL135" s="11"/>
      <c r="BHM135" s="11"/>
      <c r="BHN135" s="11"/>
      <c r="BHO135" s="11"/>
      <c r="BHP135" s="11"/>
      <c r="BHQ135" s="11"/>
      <c r="BHR135" s="11"/>
      <c r="BHS135" s="11"/>
      <c r="BHT135" s="11"/>
      <c r="BHU135" s="11"/>
      <c r="BHV135" s="11"/>
      <c r="BHW135" s="11"/>
      <c r="BHX135" s="11"/>
      <c r="BHY135" s="11"/>
      <c r="BHZ135" s="11"/>
      <c r="BIA135" s="11"/>
      <c r="BIB135" s="11"/>
      <c r="BIC135" s="11"/>
      <c r="BID135" s="11"/>
      <c r="BIE135" s="11"/>
      <c r="BIF135" s="11"/>
      <c r="BIG135" s="11"/>
      <c r="BIH135" s="11"/>
      <c r="BII135" s="11"/>
      <c r="BIJ135" s="11"/>
      <c r="BIK135" s="11"/>
      <c r="BIL135" s="11"/>
      <c r="BIM135" s="11"/>
      <c r="BIN135" s="11"/>
      <c r="BIO135" s="11"/>
      <c r="BIP135" s="11"/>
      <c r="BIQ135" s="11"/>
      <c r="BIR135" s="11"/>
      <c r="BIS135" s="11"/>
      <c r="BIT135" s="11"/>
      <c r="BIU135" s="11"/>
      <c r="BIV135" s="11"/>
      <c r="BIW135" s="11"/>
      <c r="BIX135" s="11"/>
      <c r="BIY135" s="11"/>
      <c r="BIZ135" s="11"/>
      <c r="BJA135" s="11"/>
      <c r="BJB135" s="11"/>
      <c r="BJC135" s="11"/>
      <c r="BJD135" s="11"/>
      <c r="BJE135" s="11"/>
      <c r="BJF135" s="11"/>
      <c r="BJG135" s="11"/>
      <c r="BJH135" s="11"/>
      <c r="BJI135" s="11"/>
      <c r="BJJ135" s="11"/>
      <c r="BJK135" s="11"/>
      <c r="BJL135" s="11"/>
      <c r="BJM135" s="11"/>
      <c r="BJN135" s="11"/>
      <c r="BJO135" s="11"/>
      <c r="BJP135" s="11"/>
      <c r="BJQ135" s="11"/>
      <c r="BJR135" s="11"/>
      <c r="BJS135" s="11"/>
      <c r="BJT135" s="11"/>
      <c r="BJU135" s="11"/>
      <c r="BJV135" s="11"/>
      <c r="BJW135" s="11"/>
      <c r="BJX135" s="11"/>
      <c r="BJY135" s="11"/>
      <c r="BJZ135" s="11"/>
      <c r="BKA135" s="11"/>
      <c r="BKB135" s="11"/>
      <c r="BKC135" s="11"/>
      <c r="BKD135" s="11"/>
      <c r="BKE135" s="11"/>
      <c r="BKF135" s="11"/>
      <c r="BKG135" s="11"/>
      <c r="BKH135" s="11"/>
      <c r="BKI135" s="11"/>
      <c r="BKJ135" s="11"/>
      <c r="BKK135" s="11"/>
      <c r="BKL135" s="11"/>
      <c r="BKM135" s="11"/>
      <c r="BKN135" s="11"/>
      <c r="BKO135" s="11"/>
      <c r="BKP135" s="11"/>
      <c r="BKQ135" s="11"/>
      <c r="BKR135" s="11"/>
      <c r="BKS135" s="11"/>
      <c r="BKT135" s="11"/>
      <c r="BKU135" s="11"/>
      <c r="BKV135" s="11"/>
      <c r="BKW135" s="11"/>
      <c r="BKX135" s="11"/>
      <c r="BKY135" s="11"/>
      <c r="BKZ135" s="11"/>
      <c r="BLA135" s="11"/>
      <c r="BLB135" s="11"/>
      <c r="BLC135" s="11"/>
      <c r="BLD135" s="11"/>
      <c r="BLE135" s="11"/>
      <c r="BLF135" s="11"/>
      <c r="BLG135" s="11"/>
      <c r="BLH135" s="11"/>
      <c r="BLI135" s="11"/>
      <c r="BLJ135" s="11"/>
      <c r="BLK135" s="11"/>
      <c r="BLL135" s="11"/>
      <c r="BLM135" s="11"/>
      <c r="BLN135" s="11"/>
      <c r="BLO135" s="11"/>
      <c r="BLP135" s="11"/>
      <c r="BLQ135" s="11"/>
      <c r="BLR135" s="11"/>
      <c r="BLS135" s="11"/>
      <c r="BLT135" s="11"/>
      <c r="BLU135" s="11"/>
      <c r="BLV135" s="11"/>
      <c r="BLW135" s="11"/>
      <c r="BLX135" s="11"/>
      <c r="BLY135" s="11"/>
      <c r="BLZ135" s="11"/>
      <c r="BMA135" s="11"/>
      <c r="BMB135" s="11"/>
      <c r="BMC135" s="11"/>
      <c r="BMD135" s="11"/>
      <c r="BME135" s="11"/>
      <c r="BMF135" s="11"/>
      <c r="BMG135" s="11"/>
      <c r="BMH135" s="11"/>
      <c r="BMI135" s="11"/>
      <c r="BMJ135" s="11"/>
      <c r="BMK135" s="11"/>
      <c r="BML135" s="11"/>
      <c r="BMM135" s="11"/>
      <c r="BMN135" s="11"/>
      <c r="BMO135" s="11"/>
      <c r="BMP135" s="11"/>
      <c r="BMQ135" s="11"/>
      <c r="BMR135" s="11"/>
      <c r="BMS135" s="11"/>
      <c r="BMT135" s="11"/>
      <c r="BMU135" s="11"/>
      <c r="BMV135" s="11"/>
      <c r="BMW135" s="11"/>
      <c r="BMX135" s="11"/>
      <c r="BMY135" s="11"/>
      <c r="BMZ135" s="11"/>
      <c r="BNA135" s="11"/>
      <c r="BNB135" s="11"/>
      <c r="BNC135" s="11"/>
      <c r="BND135" s="11"/>
      <c r="BNE135" s="11"/>
      <c r="BNF135" s="11"/>
      <c r="BNG135" s="11"/>
      <c r="BNH135" s="11"/>
      <c r="BNI135" s="11"/>
      <c r="BNJ135" s="11"/>
      <c r="BNK135" s="11"/>
      <c r="BNL135" s="11"/>
      <c r="BNM135" s="11"/>
      <c r="BNN135" s="11"/>
      <c r="BNO135" s="11"/>
      <c r="BNP135" s="11"/>
      <c r="BNQ135" s="11"/>
      <c r="BNR135" s="11"/>
      <c r="BNS135" s="11"/>
      <c r="BNT135" s="11"/>
      <c r="BNU135" s="11"/>
      <c r="BNV135" s="11"/>
      <c r="BNW135" s="11"/>
      <c r="BNX135" s="11"/>
      <c r="BNY135" s="11"/>
      <c r="BNZ135" s="11"/>
      <c r="BOA135" s="11"/>
      <c r="BOB135" s="11"/>
      <c r="BOC135" s="11"/>
      <c r="BOD135" s="11"/>
      <c r="BOE135" s="11"/>
      <c r="BOF135" s="11"/>
      <c r="BOG135" s="11"/>
      <c r="BOH135" s="11"/>
      <c r="BOI135" s="11"/>
      <c r="BOJ135" s="11"/>
      <c r="BOK135" s="11"/>
      <c r="BOL135" s="11"/>
      <c r="BOM135" s="11"/>
      <c r="BON135" s="11"/>
      <c r="BOO135" s="11"/>
      <c r="BOP135" s="11"/>
      <c r="BOQ135" s="11"/>
      <c r="BOR135" s="11"/>
      <c r="BOS135" s="11"/>
      <c r="BOT135" s="11"/>
      <c r="BOU135" s="11"/>
      <c r="BOV135" s="11"/>
      <c r="BOW135" s="11"/>
      <c r="BOX135" s="11"/>
      <c r="BOY135" s="11"/>
      <c r="BOZ135" s="11"/>
      <c r="BPA135" s="11"/>
      <c r="BPB135" s="11"/>
      <c r="BPC135" s="11"/>
      <c r="BPD135" s="11"/>
      <c r="BPE135" s="11"/>
      <c r="BPF135" s="11"/>
      <c r="BPG135" s="11"/>
      <c r="BPH135" s="11"/>
      <c r="BPI135" s="11"/>
      <c r="BPJ135" s="11"/>
      <c r="BPK135" s="11"/>
      <c r="BPL135" s="11"/>
      <c r="BPM135" s="11"/>
      <c r="BPN135" s="11"/>
      <c r="BPO135" s="11"/>
      <c r="BPP135" s="11"/>
      <c r="BPQ135" s="11"/>
      <c r="BPR135" s="11"/>
      <c r="BPS135" s="11"/>
      <c r="BPT135" s="11"/>
      <c r="BPU135" s="11"/>
      <c r="BPV135" s="11"/>
      <c r="BPW135" s="11"/>
      <c r="BPX135" s="11"/>
      <c r="BPY135" s="11"/>
      <c r="BPZ135" s="11"/>
      <c r="BQA135" s="11"/>
      <c r="BQB135" s="11"/>
      <c r="BQC135" s="11"/>
      <c r="BQD135" s="11"/>
      <c r="BQE135" s="11"/>
      <c r="BQF135" s="11"/>
      <c r="BQG135" s="11"/>
      <c r="BQH135" s="11"/>
      <c r="BQI135" s="11"/>
      <c r="BQJ135" s="11"/>
      <c r="BQK135" s="11"/>
      <c r="BQL135" s="11"/>
      <c r="BQM135" s="11"/>
      <c r="BQN135" s="11"/>
      <c r="BQO135" s="11"/>
      <c r="BQP135" s="11"/>
      <c r="BQQ135" s="11"/>
      <c r="BQR135" s="11"/>
      <c r="BQS135" s="11"/>
      <c r="BQT135" s="11"/>
      <c r="BQU135" s="11"/>
      <c r="BQV135" s="11"/>
      <c r="BQW135" s="11"/>
      <c r="BQX135" s="11"/>
      <c r="BQY135" s="11"/>
      <c r="BQZ135" s="11"/>
      <c r="BRA135" s="11"/>
      <c r="BRB135" s="11"/>
      <c r="BRC135" s="11"/>
      <c r="BRD135" s="11"/>
      <c r="BRE135" s="11"/>
      <c r="BRF135" s="11"/>
      <c r="BRG135" s="11"/>
      <c r="BRH135" s="11"/>
      <c r="BRI135" s="11"/>
      <c r="BRJ135" s="11"/>
      <c r="BRK135" s="11"/>
      <c r="BRL135" s="11"/>
      <c r="BRM135" s="11"/>
      <c r="BRN135" s="11"/>
      <c r="BRO135" s="11"/>
      <c r="BRP135" s="11"/>
      <c r="BRQ135" s="11"/>
      <c r="BRR135" s="11"/>
      <c r="BRS135" s="11"/>
      <c r="BRT135" s="11"/>
      <c r="BRU135" s="11"/>
      <c r="BRV135" s="11"/>
      <c r="BRW135" s="11"/>
      <c r="BRX135" s="11"/>
      <c r="BRY135" s="11"/>
      <c r="BRZ135" s="11"/>
      <c r="BSA135" s="11"/>
      <c r="BSB135" s="11"/>
      <c r="BSC135" s="11"/>
      <c r="BSD135" s="11"/>
      <c r="BSE135" s="11"/>
      <c r="BSF135" s="11"/>
      <c r="BSG135" s="11"/>
      <c r="BSH135" s="11"/>
      <c r="BSI135" s="11"/>
      <c r="BSJ135" s="11"/>
      <c r="BSK135" s="11"/>
      <c r="BSL135" s="11"/>
      <c r="BSM135" s="11"/>
      <c r="BSN135" s="11"/>
      <c r="BSO135" s="11"/>
      <c r="BSP135" s="11"/>
      <c r="BSQ135" s="11"/>
      <c r="BSR135" s="11"/>
      <c r="BSS135" s="11"/>
      <c r="BST135" s="11"/>
      <c r="BSU135" s="11"/>
      <c r="BSV135" s="11"/>
      <c r="BSW135" s="11"/>
      <c r="BSX135" s="11"/>
      <c r="BSY135" s="11"/>
      <c r="BSZ135" s="11"/>
      <c r="BTA135" s="11"/>
      <c r="BTB135" s="11"/>
      <c r="BTC135" s="11"/>
      <c r="BTD135" s="11"/>
      <c r="BTE135" s="11"/>
      <c r="BTF135" s="11"/>
      <c r="BTG135" s="11"/>
      <c r="BTH135" s="11"/>
      <c r="BTI135" s="11"/>
      <c r="BTJ135" s="11"/>
      <c r="BTK135" s="11"/>
      <c r="BTL135" s="11"/>
      <c r="BTM135" s="11"/>
      <c r="BTN135" s="11"/>
      <c r="BTO135" s="11"/>
      <c r="BTP135" s="11"/>
      <c r="BTQ135" s="11"/>
      <c r="BTR135" s="11"/>
      <c r="BTS135" s="11"/>
      <c r="BTT135" s="11"/>
      <c r="BTU135" s="11"/>
      <c r="BTV135" s="11"/>
      <c r="BTW135" s="11"/>
      <c r="BTX135" s="11"/>
      <c r="BTY135" s="11"/>
      <c r="BTZ135" s="11"/>
      <c r="BUA135" s="11"/>
      <c r="BUB135" s="11"/>
      <c r="BUC135" s="11"/>
      <c r="BUD135" s="11"/>
      <c r="BUE135" s="11"/>
      <c r="BUF135" s="11"/>
      <c r="BUG135" s="11"/>
      <c r="BUH135" s="11"/>
      <c r="BUI135" s="11"/>
      <c r="BUJ135" s="11"/>
      <c r="BUK135" s="11"/>
      <c r="BUL135" s="11"/>
      <c r="BUM135" s="11"/>
      <c r="BUN135" s="11"/>
      <c r="BUO135" s="11"/>
      <c r="BUP135" s="11"/>
      <c r="BUQ135" s="11"/>
      <c r="BUR135" s="11"/>
      <c r="BUS135" s="11"/>
      <c r="BUT135" s="11"/>
      <c r="BUU135" s="11"/>
      <c r="BUV135" s="11"/>
      <c r="BUW135" s="11"/>
      <c r="BUX135" s="11"/>
      <c r="BUY135" s="11"/>
      <c r="BUZ135" s="11"/>
      <c r="BVA135" s="11"/>
      <c r="BVB135" s="11"/>
      <c r="BVC135" s="11"/>
      <c r="BVD135" s="11"/>
      <c r="BVE135" s="11"/>
      <c r="BVF135" s="11"/>
      <c r="BVG135" s="11"/>
      <c r="BVH135" s="11"/>
      <c r="BVI135" s="11"/>
      <c r="BVJ135" s="11"/>
      <c r="BVK135" s="11"/>
      <c r="BVL135" s="11"/>
      <c r="BVM135" s="11"/>
      <c r="BVN135" s="11"/>
      <c r="BVO135" s="11"/>
      <c r="BVP135" s="11"/>
      <c r="BVQ135" s="11"/>
      <c r="BVR135" s="11"/>
      <c r="BVS135" s="11"/>
      <c r="BVT135" s="11"/>
      <c r="BVU135" s="11"/>
      <c r="BVV135" s="11"/>
      <c r="BVW135" s="11"/>
      <c r="BVX135" s="11"/>
      <c r="BVY135" s="11"/>
      <c r="BVZ135" s="11"/>
      <c r="BWA135" s="11"/>
      <c r="BWB135" s="11"/>
      <c r="BWC135" s="11"/>
      <c r="BWD135" s="11"/>
      <c r="BWE135" s="11"/>
      <c r="BWF135" s="11"/>
      <c r="BWG135" s="11"/>
      <c r="BWH135" s="11"/>
      <c r="BWI135" s="11"/>
      <c r="BWJ135" s="11"/>
      <c r="BWK135" s="11"/>
      <c r="BWL135" s="11"/>
      <c r="BWM135" s="11"/>
      <c r="BWN135" s="11"/>
      <c r="BWO135" s="11"/>
      <c r="BWP135" s="11"/>
      <c r="BWQ135" s="11"/>
      <c r="BWR135" s="11"/>
      <c r="BWS135" s="11"/>
      <c r="BWT135" s="11"/>
      <c r="BWU135" s="11"/>
      <c r="BWV135" s="11"/>
      <c r="BWW135" s="11"/>
      <c r="BWX135" s="11"/>
      <c r="BWY135" s="11"/>
      <c r="BWZ135" s="11"/>
      <c r="BXA135" s="11"/>
      <c r="BXB135" s="11"/>
      <c r="BXC135" s="11"/>
      <c r="BXD135" s="11"/>
      <c r="BXE135" s="11"/>
      <c r="BXF135" s="11"/>
      <c r="BXG135" s="11"/>
      <c r="BXH135" s="11"/>
      <c r="BXI135" s="11"/>
      <c r="BXJ135" s="11"/>
      <c r="BXK135" s="11"/>
      <c r="BXL135" s="11"/>
      <c r="BXM135" s="11"/>
      <c r="BXN135" s="11"/>
      <c r="BXO135" s="11"/>
      <c r="BXP135" s="11"/>
      <c r="BXQ135" s="11"/>
      <c r="BXR135" s="11"/>
      <c r="BXS135" s="11"/>
      <c r="BXT135" s="11"/>
      <c r="BXU135" s="11"/>
      <c r="BXV135" s="11"/>
      <c r="BXW135" s="11"/>
      <c r="BXX135" s="11"/>
      <c r="BXY135" s="11"/>
      <c r="BXZ135" s="11"/>
      <c r="BYA135" s="11"/>
      <c r="BYB135" s="11"/>
      <c r="BYC135" s="11"/>
      <c r="BYD135" s="11"/>
      <c r="BYE135" s="11"/>
      <c r="BYF135" s="11"/>
      <c r="BYG135" s="11"/>
      <c r="BYH135" s="11"/>
      <c r="BYI135" s="11"/>
      <c r="BYJ135" s="11"/>
      <c r="BYK135" s="11"/>
      <c r="BYL135" s="11"/>
      <c r="BYM135" s="11"/>
      <c r="BYN135" s="11"/>
      <c r="BYO135" s="11"/>
      <c r="BYP135" s="11"/>
      <c r="BYQ135" s="11"/>
      <c r="BYR135" s="11"/>
      <c r="BYS135" s="11"/>
      <c r="BYT135" s="11"/>
      <c r="BYU135" s="11"/>
      <c r="BYV135" s="11"/>
      <c r="BYW135" s="11"/>
      <c r="BYX135" s="11"/>
      <c r="BYY135" s="11"/>
      <c r="BYZ135" s="11"/>
      <c r="BZA135" s="11"/>
      <c r="BZB135" s="11"/>
      <c r="BZC135" s="11"/>
      <c r="BZD135" s="11"/>
      <c r="BZE135" s="11"/>
      <c r="BZF135" s="11"/>
      <c r="BZG135" s="11"/>
      <c r="BZH135" s="11"/>
      <c r="BZI135" s="11"/>
      <c r="BZJ135" s="11"/>
      <c r="BZK135" s="11"/>
      <c r="BZL135" s="11"/>
      <c r="BZM135" s="11"/>
      <c r="BZN135" s="11"/>
      <c r="BZO135" s="11"/>
      <c r="BZP135" s="11"/>
      <c r="BZQ135" s="11"/>
      <c r="BZR135" s="11"/>
      <c r="BZS135" s="11"/>
      <c r="BZT135" s="11"/>
      <c r="BZU135" s="11"/>
      <c r="BZV135" s="11"/>
      <c r="BZW135" s="11"/>
      <c r="BZX135" s="11"/>
      <c r="BZY135" s="11"/>
      <c r="BZZ135" s="11"/>
      <c r="CAA135" s="11"/>
      <c r="CAB135" s="11"/>
      <c r="CAC135" s="11"/>
      <c r="CAD135" s="11"/>
      <c r="CAE135" s="11"/>
      <c r="CAF135" s="11"/>
      <c r="CAG135" s="11"/>
      <c r="CAH135" s="11"/>
      <c r="CAI135" s="11"/>
      <c r="CAJ135" s="11"/>
      <c r="CAK135" s="11"/>
      <c r="CAL135" s="11"/>
      <c r="CAM135" s="11"/>
      <c r="CAN135" s="11"/>
      <c r="CAO135" s="11"/>
      <c r="CAP135" s="11"/>
      <c r="CAQ135" s="11"/>
      <c r="CAR135" s="11"/>
      <c r="CAS135" s="11"/>
      <c r="CAT135" s="11"/>
      <c r="CAU135" s="11"/>
      <c r="CAV135" s="11"/>
      <c r="CAW135" s="11"/>
      <c r="CAX135" s="11"/>
      <c r="CAY135" s="11"/>
      <c r="CAZ135" s="11"/>
      <c r="CBA135" s="11"/>
      <c r="CBB135" s="11"/>
      <c r="CBC135" s="11"/>
      <c r="CBD135" s="11"/>
      <c r="CBE135" s="11"/>
      <c r="CBF135" s="11"/>
      <c r="CBG135" s="11"/>
      <c r="CBH135" s="11"/>
      <c r="CBI135" s="11"/>
      <c r="CBJ135" s="11"/>
      <c r="CBK135" s="11"/>
      <c r="CBL135" s="11"/>
      <c r="CBM135" s="11"/>
      <c r="CBN135" s="11"/>
      <c r="CBO135" s="11"/>
      <c r="CBP135" s="11"/>
      <c r="CBQ135" s="11"/>
      <c r="CBR135" s="11"/>
      <c r="CBS135" s="11"/>
      <c r="CBT135" s="11"/>
      <c r="CBU135" s="11"/>
      <c r="CBV135" s="11"/>
      <c r="CBW135" s="11"/>
      <c r="CBX135" s="11"/>
      <c r="CBY135" s="11"/>
      <c r="CBZ135" s="11"/>
      <c r="CCA135" s="11"/>
      <c r="CCB135" s="11"/>
      <c r="CCC135" s="11"/>
      <c r="CCD135" s="11"/>
      <c r="CCE135" s="11"/>
      <c r="CCF135" s="11"/>
      <c r="CCG135" s="11"/>
      <c r="CCH135" s="11"/>
      <c r="CCI135" s="11"/>
      <c r="CCJ135" s="11"/>
      <c r="CCK135" s="11"/>
      <c r="CCL135" s="11"/>
      <c r="CCM135" s="11"/>
      <c r="CCN135" s="11"/>
      <c r="CCO135" s="11"/>
      <c r="CCP135" s="11"/>
      <c r="CCQ135" s="11"/>
      <c r="CCR135" s="11"/>
      <c r="CCS135" s="11"/>
      <c r="CCT135" s="11"/>
      <c r="CCU135" s="11"/>
      <c r="CCV135" s="11"/>
      <c r="CCW135" s="11"/>
      <c r="CCX135" s="11"/>
      <c r="CCY135" s="11"/>
      <c r="CCZ135" s="11"/>
      <c r="CDA135" s="11"/>
      <c r="CDB135" s="11"/>
      <c r="CDC135" s="11"/>
      <c r="CDD135" s="11"/>
      <c r="CDE135" s="11"/>
      <c r="CDF135" s="11"/>
      <c r="CDG135" s="11"/>
      <c r="CDH135" s="11"/>
      <c r="CDI135" s="11"/>
      <c r="CDJ135" s="11"/>
      <c r="CDK135" s="11"/>
      <c r="CDL135" s="11"/>
      <c r="CDM135" s="11"/>
      <c r="CDN135" s="11"/>
      <c r="CDO135" s="11"/>
      <c r="CDP135" s="11"/>
      <c r="CDQ135" s="11"/>
      <c r="CDR135" s="11"/>
      <c r="CDS135" s="11"/>
      <c r="CDT135" s="11"/>
      <c r="CDU135" s="11"/>
      <c r="CDV135" s="11"/>
      <c r="CDW135" s="11"/>
      <c r="CDX135" s="11"/>
      <c r="CDY135" s="11"/>
      <c r="CDZ135" s="11"/>
      <c r="CEA135" s="11"/>
      <c r="CEB135" s="11"/>
      <c r="CEC135" s="11"/>
      <c r="CED135" s="11"/>
      <c r="CEE135" s="11"/>
      <c r="CEF135" s="11"/>
      <c r="CEG135" s="11"/>
      <c r="CEH135" s="11"/>
      <c r="CEI135" s="11"/>
      <c r="CEJ135" s="11"/>
      <c r="CEK135" s="11"/>
      <c r="CEL135" s="11"/>
      <c r="CEM135" s="11"/>
      <c r="CEN135" s="11"/>
      <c r="CEO135" s="11"/>
      <c r="CEP135" s="11"/>
      <c r="CEQ135" s="11"/>
      <c r="CER135" s="11"/>
      <c r="CES135" s="11"/>
      <c r="CET135" s="11"/>
      <c r="CEU135" s="11"/>
      <c r="CEV135" s="11"/>
      <c r="CEW135" s="11"/>
      <c r="CEX135" s="11"/>
      <c r="CEY135" s="11"/>
      <c r="CEZ135" s="11"/>
      <c r="CFA135" s="11"/>
      <c r="CFB135" s="11"/>
      <c r="CFC135" s="11"/>
      <c r="CFD135" s="11"/>
      <c r="CFE135" s="11"/>
      <c r="CFF135" s="11"/>
      <c r="CFG135" s="11"/>
      <c r="CFH135" s="11"/>
      <c r="CFI135" s="11"/>
      <c r="CFJ135" s="11"/>
      <c r="CFK135" s="11"/>
      <c r="CFL135" s="11"/>
      <c r="CFM135" s="11"/>
      <c r="CFN135" s="11"/>
      <c r="CFO135" s="11"/>
      <c r="CFP135" s="11"/>
      <c r="CFQ135" s="11"/>
      <c r="CFR135" s="11"/>
      <c r="CFS135" s="11"/>
      <c r="CFT135" s="11"/>
      <c r="CFU135" s="11"/>
      <c r="CFV135" s="11"/>
      <c r="CFW135" s="11"/>
      <c r="CFX135" s="11"/>
      <c r="CFY135" s="11"/>
      <c r="CFZ135" s="11"/>
      <c r="CGA135" s="11"/>
      <c r="CGB135" s="11"/>
      <c r="CGC135" s="11"/>
      <c r="CGD135" s="11"/>
      <c r="CGE135" s="11"/>
      <c r="CGF135" s="11"/>
      <c r="CGG135" s="11"/>
      <c r="CGH135" s="11"/>
      <c r="CGI135" s="11"/>
      <c r="CGJ135" s="11"/>
      <c r="CGK135" s="11"/>
      <c r="CGL135" s="11"/>
      <c r="CGM135" s="11"/>
      <c r="CGN135" s="11"/>
      <c r="CGO135" s="11"/>
      <c r="CGP135" s="11"/>
      <c r="CGQ135" s="11"/>
      <c r="CGR135" s="11"/>
      <c r="CGS135" s="11"/>
      <c r="CGT135" s="11"/>
      <c r="CGU135" s="11"/>
      <c r="CGV135" s="11"/>
      <c r="CGW135" s="11"/>
      <c r="CGX135" s="11"/>
      <c r="CGY135" s="11"/>
      <c r="CGZ135" s="11"/>
      <c r="CHA135" s="11"/>
      <c r="CHB135" s="11"/>
      <c r="CHC135" s="11"/>
      <c r="CHD135" s="11"/>
      <c r="CHE135" s="11"/>
      <c r="CHF135" s="11"/>
      <c r="CHG135" s="11"/>
      <c r="CHH135" s="11"/>
      <c r="CHI135" s="11"/>
      <c r="CHJ135" s="11"/>
      <c r="CHK135" s="11"/>
      <c r="CHL135" s="11"/>
      <c r="CHM135" s="11"/>
      <c r="CHN135" s="11"/>
      <c r="CHO135" s="11"/>
      <c r="CHP135" s="11"/>
      <c r="CHQ135" s="11"/>
      <c r="CHR135" s="11"/>
      <c r="CHS135" s="11"/>
      <c r="CHT135" s="11"/>
      <c r="CHU135" s="11"/>
      <c r="CHV135" s="11"/>
      <c r="CHW135" s="11"/>
      <c r="CHX135" s="11"/>
      <c r="CHY135" s="11"/>
      <c r="CHZ135" s="11"/>
      <c r="CIA135" s="11"/>
      <c r="CIB135" s="11"/>
      <c r="CIC135" s="11"/>
      <c r="CID135" s="11"/>
      <c r="CIE135" s="11"/>
      <c r="CIF135" s="11"/>
      <c r="CIG135" s="11"/>
      <c r="CIH135" s="11"/>
      <c r="CII135" s="11"/>
      <c r="CIJ135" s="11"/>
      <c r="CIK135" s="11"/>
      <c r="CIL135" s="11"/>
      <c r="CIM135" s="11"/>
      <c r="CIN135" s="11"/>
      <c r="CIO135" s="11"/>
      <c r="CIP135" s="11"/>
      <c r="CIQ135" s="11"/>
      <c r="CIR135" s="11"/>
      <c r="CIS135" s="11"/>
      <c r="CIT135" s="11"/>
      <c r="CIU135" s="11"/>
      <c r="CIV135" s="11"/>
      <c r="CIW135" s="11"/>
      <c r="CIX135" s="11"/>
      <c r="CIY135" s="11"/>
      <c r="CIZ135" s="11"/>
      <c r="CJA135" s="11"/>
      <c r="CJB135" s="11"/>
      <c r="CJC135" s="11"/>
      <c r="CJD135" s="11"/>
      <c r="CJE135" s="11"/>
      <c r="CJF135" s="11"/>
      <c r="CJG135" s="11"/>
      <c r="CJH135" s="11"/>
      <c r="CJI135" s="11"/>
      <c r="CJJ135" s="11"/>
      <c r="CJK135" s="11"/>
      <c r="CJL135" s="11"/>
      <c r="CJM135" s="11"/>
      <c r="CJN135" s="11"/>
      <c r="CJO135" s="11"/>
      <c r="CJP135" s="11"/>
      <c r="CJQ135" s="11"/>
      <c r="CJR135" s="11"/>
      <c r="CJS135" s="11"/>
      <c r="CJT135" s="11"/>
      <c r="CJU135" s="11"/>
      <c r="CJV135" s="11"/>
      <c r="CJW135" s="11"/>
      <c r="CJX135" s="11"/>
      <c r="CJY135" s="11"/>
      <c r="CJZ135" s="11"/>
      <c r="CKA135" s="11"/>
      <c r="CKB135" s="11"/>
      <c r="CKC135" s="11"/>
      <c r="CKD135" s="11"/>
      <c r="CKE135" s="11"/>
      <c r="CKF135" s="11"/>
      <c r="CKG135" s="11"/>
      <c r="CKH135" s="11"/>
      <c r="CKI135" s="11"/>
      <c r="CKJ135" s="11"/>
      <c r="CKK135" s="11"/>
      <c r="CKL135" s="11"/>
      <c r="CKM135" s="11"/>
      <c r="CKN135" s="11"/>
      <c r="CKO135" s="11"/>
      <c r="CKP135" s="11"/>
      <c r="CKQ135" s="11"/>
      <c r="CKR135" s="11"/>
      <c r="CKS135" s="11"/>
      <c r="CKT135" s="11"/>
      <c r="CKU135" s="11"/>
      <c r="CKV135" s="11"/>
      <c r="CKW135" s="11"/>
      <c r="CKX135" s="11"/>
      <c r="CKY135" s="11"/>
      <c r="CKZ135" s="11"/>
      <c r="CLA135" s="11"/>
      <c r="CLB135" s="11"/>
      <c r="CLC135" s="11"/>
      <c r="CLD135" s="11"/>
      <c r="CLE135" s="11"/>
      <c r="CLF135" s="11"/>
      <c r="CLG135" s="11"/>
      <c r="CLH135" s="11"/>
      <c r="CLI135" s="11"/>
      <c r="CLJ135" s="11"/>
      <c r="CLK135" s="11"/>
      <c r="CLL135" s="11"/>
      <c r="CLM135" s="11"/>
      <c r="CLN135" s="11"/>
      <c r="CLO135" s="11"/>
      <c r="CLP135" s="11"/>
      <c r="CLQ135" s="11"/>
      <c r="CLR135" s="11"/>
      <c r="CLS135" s="11"/>
      <c r="CLT135" s="11"/>
      <c r="CLU135" s="11"/>
      <c r="CLV135" s="11"/>
      <c r="CLW135" s="11"/>
      <c r="CLX135" s="11"/>
      <c r="CLY135" s="11"/>
      <c r="CLZ135" s="11"/>
      <c r="CMA135" s="11"/>
      <c r="CMB135" s="11"/>
      <c r="CMC135" s="11"/>
      <c r="CMD135" s="11"/>
      <c r="CME135" s="11"/>
      <c r="CMF135" s="11"/>
      <c r="CMG135" s="11"/>
      <c r="CMH135" s="11"/>
      <c r="CMI135" s="11"/>
      <c r="CMJ135" s="11"/>
      <c r="CMK135" s="11"/>
      <c r="CML135" s="11"/>
      <c r="CMM135" s="11"/>
      <c r="CMN135" s="11"/>
      <c r="CMO135" s="11"/>
      <c r="CMP135" s="11"/>
      <c r="CMQ135" s="11"/>
      <c r="CMR135" s="11"/>
      <c r="CMS135" s="11"/>
      <c r="CMT135" s="11"/>
      <c r="CMU135" s="11"/>
      <c r="CMV135" s="11"/>
      <c r="CMW135" s="11"/>
      <c r="CMX135" s="11"/>
      <c r="CMY135" s="11"/>
      <c r="CMZ135" s="11"/>
      <c r="CNA135" s="11"/>
      <c r="CNB135" s="11"/>
      <c r="CNC135" s="11"/>
      <c r="CND135" s="11"/>
      <c r="CNE135" s="11"/>
      <c r="CNF135" s="11"/>
      <c r="CNG135" s="11"/>
      <c r="CNH135" s="11"/>
      <c r="CNI135" s="11"/>
      <c r="CNJ135" s="11"/>
      <c r="CNK135" s="11"/>
      <c r="CNL135" s="11"/>
      <c r="CNM135" s="11"/>
      <c r="CNN135" s="11"/>
      <c r="CNO135" s="11"/>
      <c r="CNP135" s="11"/>
      <c r="CNQ135" s="11"/>
      <c r="CNR135" s="11"/>
      <c r="CNS135" s="11"/>
      <c r="CNT135" s="11"/>
      <c r="CNU135" s="11"/>
      <c r="CNV135" s="11"/>
      <c r="CNW135" s="11"/>
      <c r="CNX135" s="11"/>
      <c r="CNY135" s="11"/>
      <c r="CNZ135" s="11"/>
      <c r="COA135" s="11"/>
      <c r="COB135" s="11"/>
      <c r="COC135" s="11"/>
      <c r="COD135" s="11"/>
      <c r="COE135" s="11"/>
      <c r="COF135" s="11"/>
      <c r="COG135" s="11"/>
      <c r="COH135" s="11"/>
      <c r="COI135" s="11"/>
      <c r="COJ135" s="11"/>
      <c r="COK135" s="11"/>
      <c r="COL135" s="11"/>
      <c r="COM135" s="11"/>
      <c r="CON135" s="11"/>
      <c r="COO135" s="11"/>
      <c r="COP135" s="11"/>
      <c r="COQ135" s="11"/>
      <c r="COR135" s="11"/>
      <c r="COS135" s="11"/>
      <c r="COT135" s="11"/>
      <c r="COU135" s="11"/>
      <c r="COV135" s="11"/>
      <c r="COW135" s="11"/>
      <c r="COX135" s="11"/>
      <c r="COY135" s="11"/>
      <c r="COZ135" s="11"/>
      <c r="CPA135" s="11"/>
      <c r="CPB135" s="11"/>
      <c r="CPC135" s="11"/>
      <c r="CPD135" s="11"/>
      <c r="CPE135" s="11"/>
      <c r="CPF135" s="11"/>
      <c r="CPG135" s="11"/>
      <c r="CPH135" s="11"/>
      <c r="CPI135" s="11"/>
      <c r="CPJ135" s="11"/>
      <c r="CPK135" s="11"/>
      <c r="CPL135" s="11"/>
      <c r="CPM135" s="11"/>
      <c r="CPN135" s="11"/>
      <c r="CPO135" s="11"/>
      <c r="CPP135" s="11"/>
      <c r="CPQ135" s="11"/>
      <c r="CPR135" s="11"/>
      <c r="CPS135" s="11"/>
      <c r="CPT135" s="11"/>
      <c r="CPU135" s="11"/>
      <c r="CPV135" s="11"/>
      <c r="CPW135" s="11"/>
      <c r="CPX135" s="11"/>
      <c r="CPY135" s="11"/>
      <c r="CPZ135" s="11"/>
      <c r="CQA135" s="11"/>
      <c r="CQB135" s="11"/>
      <c r="CQC135" s="11"/>
      <c r="CQD135" s="11"/>
      <c r="CQE135" s="11"/>
      <c r="CQF135" s="11"/>
      <c r="CQG135" s="11"/>
      <c r="CQH135" s="11"/>
      <c r="CQI135" s="11"/>
      <c r="CQJ135" s="11"/>
      <c r="CQK135" s="11"/>
      <c r="CQL135" s="11"/>
      <c r="CQM135" s="11"/>
      <c r="CQN135" s="11"/>
      <c r="CQO135" s="11"/>
      <c r="CQP135" s="11"/>
      <c r="CQQ135" s="11"/>
      <c r="CQR135" s="11"/>
      <c r="CQS135" s="11"/>
      <c r="CQT135" s="11"/>
      <c r="CQU135" s="11"/>
      <c r="CQV135" s="11"/>
      <c r="CQW135" s="11"/>
      <c r="CQX135" s="11"/>
      <c r="CQY135" s="11"/>
      <c r="CQZ135" s="11"/>
      <c r="CRA135" s="11"/>
      <c r="CRB135" s="11"/>
      <c r="CRC135" s="11"/>
      <c r="CRD135" s="11"/>
      <c r="CRE135" s="11"/>
      <c r="CRF135" s="11"/>
      <c r="CRG135" s="11"/>
      <c r="CRH135" s="11"/>
      <c r="CRI135" s="11"/>
      <c r="CRJ135" s="11"/>
      <c r="CRK135" s="11"/>
      <c r="CRL135" s="11"/>
      <c r="CRM135" s="11"/>
      <c r="CRN135" s="11"/>
      <c r="CRO135" s="11"/>
      <c r="CRP135" s="11"/>
      <c r="CRQ135" s="11"/>
      <c r="CRR135" s="11"/>
      <c r="CRS135" s="11"/>
      <c r="CRT135" s="11"/>
      <c r="CRU135" s="11"/>
      <c r="CRV135" s="11"/>
      <c r="CRW135" s="11"/>
      <c r="CRX135" s="11"/>
      <c r="CRY135" s="11"/>
      <c r="CRZ135" s="11"/>
      <c r="CSA135" s="11"/>
      <c r="CSB135" s="11"/>
      <c r="CSC135" s="11"/>
      <c r="CSD135" s="11"/>
      <c r="CSE135" s="11"/>
      <c r="CSF135" s="11"/>
      <c r="CSG135" s="11"/>
      <c r="CSH135" s="11"/>
      <c r="CSI135" s="11"/>
      <c r="CSJ135" s="11"/>
      <c r="CSK135" s="11"/>
      <c r="CSL135" s="11"/>
      <c r="CSM135" s="11"/>
      <c r="CSN135" s="11"/>
      <c r="CSO135" s="11"/>
      <c r="CSP135" s="11"/>
      <c r="CSQ135" s="11"/>
      <c r="CSR135" s="11"/>
      <c r="CSS135" s="11"/>
      <c r="CST135" s="11"/>
      <c r="CSU135" s="11"/>
      <c r="CSV135" s="11"/>
      <c r="CSW135" s="11"/>
      <c r="CSX135" s="11"/>
      <c r="CSY135" s="11"/>
      <c r="CSZ135" s="11"/>
      <c r="CTA135" s="11"/>
      <c r="CTB135" s="11"/>
      <c r="CTC135" s="11"/>
      <c r="CTD135" s="11"/>
      <c r="CTE135" s="11"/>
      <c r="CTF135" s="11"/>
      <c r="CTG135" s="11"/>
      <c r="CTH135" s="11"/>
      <c r="CTI135" s="11"/>
      <c r="CTJ135" s="11"/>
      <c r="CTK135" s="11"/>
      <c r="CTL135" s="11"/>
      <c r="CTM135" s="11"/>
      <c r="CTN135" s="11"/>
      <c r="CTO135" s="11"/>
      <c r="CTP135" s="11"/>
      <c r="CTQ135" s="11"/>
      <c r="CTR135" s="11"/>
      <c r="CTS135" s="11"/>
      <c r="CTT135" s="11"/>
      <c r="CTU135" s="11"/>
      <c r="CTV135" s="11"/>
      <c r="CTW135" s="11"/>
      <c r="CTX135" s="11"/>
      <c r="CTY135" s="11"/>
      <c r="CTZ135" s="11"/>
      <c r="CUA135" s="11"/>
      <c r="CUB135" s="11"/>
      <c r="CUC135" s="11"/>
      <c r="CUD135" s="11"/>
      <c r="CUE135" s="11"/>
      <c r="CUF135" s="11"/>
      <c r="CUG135" s="11"/>
      <c r="CUH135" s="11"/>
      <c r="CUI135" s="11"/>
      <c r="CUJ135" s="11"/>
      <c r="CUK135" s="11"/>
      <c r="CUL135" s="11"/>
      <c r="CUM135" s="11"/>
      <c r="CUN135" s="11"/>
      <c r="CUO135" s="11"/>
      <c r="CUP135" s="11"/>
      <c r="CUQ135" s="11"/>
      <c r="CUR135" s="11"/>
      <c r="CUS135" s="11"/>
      <c r="CUT135" s="11"/>
      <c r="CUU135" s="11"/>
      <c r="CUV135" s="11"/>
      <c r="CUW135" s="11"/>
      <c r="CUX135" s="11"/>
      <c r="CUY135" s="11"/>
      <c r="CUZ135" s="11"/>
      <c r="CVA135" s="11"/>
      <c r="CVB135" s="11"/>
      <c r="CVC135" s="11"/>
      <c r="CVD135" s="11"/>
      <c r="CVE135" s="11"/>
      <c r="CVF135" s="11"/>
      <c r="CVG135" s="11"/>
      <c r="CVH135" s="11"/>
      <c r="CVI135" s="11"/>
      <c r="CVJ135" s="11"/>
      <c r="CVK135" s="11"/>
      <c r="CVL135" s="11"/>
      <c r="CVM135" s="11"/>
      <c r="CVN135" s="11"/>
      <c r="CVO135" s="11"/>
      <c r="CVP135" s="11"/>
      <c r="CVQ135" s="11"/>
      <c r="CVR135" s="11"/>
      <c r="CVS135" s="11"/>
      <c r="CVT135" s="11"/>
      <c r="CVU135" s="11"/>
      <c r="CVV135" s="11"/>
      <c r="CVW135" s="11"/>
      <c r="CVX135" s="11"/>
      <c r="CVY135" s="11"/>
      <c r="CVZ135" s="11"/>
      <c r="CWA135" s="11"/>
      <c r="CWB135" s="11"/>
      <c r="CWC135" s="11"/>
      <c r="CWD135" s="11"/>
      <c r="CWE135" s="11"/>
      <c r="CWF135" s="11"/>
      <c r="CWG135" s="11"/>
      <c r="CWH135" s="11"/>
      <c r="CWI135" s="11"/>
      <c r="CWJ135" s="11"/>
      <c r="CWK135" s="11"/>
      <c r="CWL135" s="11"/>
      <c r="CWM135" s="11"/>
      <c r="CWN135" s="11"/>
      <c r="CWO135" s="11"/>
      <c r="CWP135" s="11"/>
      <c r="CWQ135" s="11"/>
      <c r="CWR135" s="11"/>
      <c r="CWS135" s="11"/>
      <c r="CWT135" s="11"/>
      <c r="CWU135" s="11"/>
      <c r="CWV135" s="11"/>
      <c r="CWW135" s="11"/>
      <c r="CWX135" s="11"/>
      <c r="CWY135" s="11"/>
      <c r="CWZ135" s="11"/>
      <c r="CXA135" s="11"/>
      <c r="CXB135" s="11"/>
      <c r="CXC135" s="11"/>
      <c r="CXD135" s="11"/>
      <c r="CXE135" s="11"/>
      <c r="CXF135" s="11"/>
      <c r="CXG135" s="11"/>
      <c r="CXH135" s="11"/>
      <c r="CXI135" s="11"/>
      <c r="CXJ135" s="11"/>
      <c r="CXK135" s="11"/>
      <c r="CXL135" s="11"/>
      <c r="CXM135" s="11"/>
      <c r="CXN135" s="11"/>
      <c r="CXO135" s="11"/>
      <c r="CXP135" s="11"/>
      <c r="CXQ135" s="11"/>
      <c r="CXR135" s="11"/>
      <c r="CXS135" s="11"/>
      <c r="CXT135" s="11"/>
      <c r="CXU135" s="11"/>
      <c r="CXV135" s="11"/>
      <c r="CXW135" s="11"/>
      <c r="CXX135" s="11"/>
      <c r="CXY135" s="11"/>
      <c r="CXZ135" s="11"/>
      <c r="CYA135" s="11"/>
      <c r="CYB135" s="11"/>
      <c r="CYC135" s="11"/>
      <c r="CYD135" s="11"/>
      <c r="CYE135" s="11"/>
      <c r="CYF135" s="11"/>
      <c r="CYG135" s="11"/>
      <c r="CYH135" s="11"/>
      <c r="CYI135" s="11"/>
      <c r="CYJ135" s="11"/>
      <c r="CYK135" s="11"/>
      <c r="CYL135" s="11"/>
      <c r="CYM135" s="11"/>
      <c r="CYN135" s="11"/>
      <c r="CYO135" s="11"/>
      <c r="CYP135" s="11"/>
      <c r="CYQ135" s="11"/>
      <c r="CYR135" s="11"/>
      <c r="CYS135" s="11"/>
      <c r="CYT135" s="11"/>
      <c r="CYU135" s="11"/>
      <c r="CYV135" s="11"/>
      <c r="CYW135" s="11"/>
      <c r="CYX135" s="11"/>
      <c r="CYY135" s="11"/>
      <c r="CYZ135" s="11"/>
      <c r="CZA135" s="11"/>
      <c r="CZB135" s="11"/>
      <c r="CZC135" s="11"/>
      <c r="CZD135" s="11"/>
      <c r="CZE135" s="11"/>
      <c r="CZF135" s="11"/>
      <c r="CZG135" s="11"/>
      <c r="CZH135" s="11"/>
      <c r="CZI135" s="11"/>
      <c r="CZJ135" s="11"/>
      <c r="CZK135" s="11"/>
      <c r="CZL135" s="11"/>
      <c r="CZM135" s="11"/>
      <c r="CZN135" s="11"/>
      <c r="CZO135" s="11"/>
      <c r="CZP135" s="11"/>
      <c r="CZQ135" s="11"/>
      <c r="CZR135" s="11"/>
      <c r="CZS135" s="11"/>
      <c r="CZT135" s="11"/>
      <c r="CZU135" s="11"/>
      <c r="CZV135" s="11"/>
      <c r="CZW135" s="11"/>
      <c r="CZX135" s="11"/>
      <c r="CZY135" s="11"/>
      <c r="CZZ135" s="11"/>
      <c r="DAA135" s="11"/>
      <c r="DAB135" s="11"/>
      <c r="DAC135" s="11"/>
      <c r="DAD135" s="11"/>
      <c r="DAE135" s="11"/>
      <c r="DAF135" s="11"/>
      <c r="DAG135" s="11"/>
      <c r="DAH135" s="11"/>
      <c r="DAI135" s="11"/>
      <c r="DAJ135" s="11"/>
      <c r="DAK135" s="11"/>
      <c r="DAL135" s="11"/>
      <c r="DAM135" s="11"/>
      <c r="DAN135" s="11"/>
      <c r="DAO135" s="11"/>
      <c r="DAP135" s="11"/>
      <c r="DAQ135" s="11"/>
      <c r="DAR135" s="11"/>
      <c r="DAS135" s="11"/>
      <c r="DAT135" s="11"/>
      <c r="DAU135" s="11"/>
      <c r="DAV135" s="11"/>
      <c r="DAW135" s="11"/>
      <c r="DAX135" s="11"/>
      <c r="DAY135" s="11"/>
      <c r="DAZ135" s="11"/>
      <c r="DBA135" s="11"/>
      <c r="DBB135" s="11"/>
      <c r="DBC135" s="11"/>
      <c r="DBD135" s="11"/>
      <c r="DBE135" s="11"/>
      <c r="DBF135" s="11"/>
      <c r="DBG135" s="11"/>
      <c r="DBH135" s="11"/>
      <c r="DBI135" s="11"/>
      <c r="DBJ135" s="11"/>
      <c r="DBK135" s="11"/>
      <c r="DBL135" s="11"/>
      <c r="DBM135" s="11"/>
      <c r="DBN135" s="11"/>
      <c r="DBO135" s="11"/>
      <c r="DBP135" s="11"/>
      <c r="DBQ135" s="11"/>
      <c r="DBR135" s="11"/>
      <c r="DBS135" s="11"/>
      <c r="DBT135" s="11"/>
      <c r="DBU135" s="11"/>
      <c r="DBV135" s="11"/>
      <c r="DBW135" s="11"/>
      <c r="DBX135" s="11"/>
      <c r="DBY135" s="11"/>
      <c r="DBZ135" s="11"/>
      <c r="DCA135" s="11"/>
      <c r="DCB135" s="11"/>
      <c r="DCC135" s="11"/>
      <c r="DCD135" s="11"/>
      <c r="DCE135" s="11"/>
      <c r="DCF135" s="11"/>
      <c r="DCG135" s="11"/>
      <c r="DCH135" s="11"/>
      <c r="DCI135" s="11"/>
      <c r="DCJ135" s="11"/>
      <c r="DCK135" s="11"/>
      <c r="DCL135" s="11"/>
      <c r="DCM135" s="11"/>
      <c r="DCN135" s="11"/>
      <c r="DCO135" s="11"/>
      <c r="DCP135" s="11"/>
      <c r="DCQ135" s="11"/>
      <c r="DCR135" s="11"/>
      <c r="DCS135" s="11"/>
      <c r="DCT135" s="11"/>
      <c r="DCU135" s="11"/>
      <c r="DCV135" s="11"/>
      <c r="DCW135" s="11"/>
      <c r="DCX135" s="11"/>
      <c r="DCY135" s="11"/>
      <c r="DCZ135" s="11"/>
      <c r="DDA135" s="11"/>
      <c r="DDB135" s="11"/>
      <c r="DDC135" s="11"/>
      <c r="DDD135" s="11"/>
      <c r="DDE135" s="11"/>
      <c r="DDF135" s="11"/>
      <c r="DDG135" s="11"/>
      <c r="DDH135" s="11"/>
      <c r="DDI135" s="11"/>
      <c r="DDJ135" s="11"/>
      <c r="DDK135" s="11"/>
      <c r="DDL135" s="11"/>
      <c r="DDM135" s="11"/>
      <c r="DDN135" s="11"/>
      <c r="DDO135" s="11"/>
      <c r="DDP135" s="11"/>
      <c r="DDQ135" s="11"/>
      <c r="DDR135" s="11"/>
      <c r="DDS135" s="11"/>
      <c r="DDT135" s="11"/>
      <c r="DDU135" s="11"/>
      <c r="DDV135" s="11"/>
      <c r="DDW135" s="11"/>
      <c r="DDX135" s="11"/>
      <c r="DDY135" s="11"/>
      <c r="DDZ135" s="11"/>
      <c r="DEA135" s="11"/>
      <c r="DEB135" s="11"/>
      <c r="DEC135" s="11"/>
      <c r="DED135" s="11"/>
      <c r="DEE135" s="11"/>
      <c r="DEF135" s="11"/>
      <c r="DEG135" s="11"/>
      <c r="DEH135" s="11"/>
      <c r="DEI135" s="11"/>
      <c r="DEJ135" s="11"/>
      <c r="DEK135" s="11"/>
      <c r="DEL135" s="11"/>
      <c r="DEM135" s="11"/>
      <c r="DEN135" s="11"/>
      <c r="DEO135" s="11"/>
      <c r="DEP135" s="11"/>
      <c r="DEQ135" s="11"/>
      <c r="DER135" s="11"/>
      <c r="DES135" s="11"/>
      <c r="DET135" s="11"/>
      <c r="DEU135" s="11"/>
      <c r="DEV135" s="11"/>
      <c r="DEW135" s="11"/>
      <c r="DEX135" s="11"/>
      <c r="DEY135" s="11"/>
      <c r="DEZ135" s="11"/>
      <c r="DFA135" s="11"/>
      <c r="DFB135" s="11"/>
      <c r="DFC135" s="11"/>
      <c r="DFD135" s="11"/>
      <c r="DFE135" s="11"/>
      <c r="DFF135" s="11"/>
      <c r="DFG135" s="11"/>
      <c r="DFH135" s="11"/>
      <c r="DFI135" s="11"/>
      <c r="DFJ135" s="11"/>
      <c r="DFK135" s="11"/>
      <c r="DFL135" s="11"/>
      <c r="DFM135" s="11"/>
      <c r="DFN135" s="11"/>
      <c r="DFO135" s="11"/>
      <c r="DFP135" s="11"/>
      <c r="DFQ135" s="11"/>
      <c r="DFR135" s="11"/>
      <c r="DFS135" s="11"/>
      <c r="DFT135" s="11"/>
      <c r="DFU135" s="11"/>
      <c r="DFV135" s="11"/>
      <c r="DFW135" s="11"/>
      <c r="DFX135" s="11"/>
      <c r="DFY135" s="11"/>
      <c r="DFZ135" s="11"/>
      <c r="DGA135" s="11"/>
      <c r="DGB135" s="11"/>
      <c r="DGC135" s="11"/>
      <c r="DGD135" s="11"/>
      <c r="DGE135" s="11"/>
      <c r="DGF135" s="11"/>
      <c r="DGG135" s="11"/>
      <c r="DGH135" s="11"/>
      <c r="DGI135" s="11"/>
      <c r="DGJ135" s="11"/>
      <c r="DGK135" s="11"/>
      <c r="DGL135" s="11"/>
      <c r="DGM135" s="11"/>
      <c r="DGN135" s="11"/>
      <c r="DGO135" s="11"/>
      <c r="DGP135" s="11"/>
      <c r="DGQ135" s="11"/>
      <c r="DGR135" s="11"/>
      <c r="DGS135" s="11"/>
      <c r="DGT135" s="11"/>
      <c r="DGU135" s="11"/>
      <c r="DGV135" s="11"/>
      <c r="DGW135" s="11"/>
      <c r="DGX135" s="11"/>
      <c r="DGY135" s="11"/>
      <c r="DGZ135" s="11"/>
      <c r="DHA135" s="11"/>
      <c r="DHB135" s="11"/>
      <c r="DHC135" s="11"/>
      <c r="DHD135" s="11"/>
      <c r="DHE135" s="11"/>
      <c r="DHF135" s="11"/>
      <c r="DHG135" s="11"/>
      <c r="DHH135" s="11"/>
      <c r="DHI135" s="11"/>
      <c r="DHJ135" s="11"/>
      <c r="DHK135" s="11"/>
      <c r="DHL135" s="11"/>
      <c r="DHM135" s="11"/>
      <c r="DHN135" s="11"/>
      <c r="DHO135" s="11"/>
      <c r="DHP135" s="11"/>
      <c r="DHQ135" s="11"/>
      <c r="DHR135" s="11"/>
      <c r="DHS135" s="11"/>
      <c r="DHT135" s="11"/>
      <c r="DHU135" s="11"/>
      <c r="DHV135" s="11"/>
      <c r="DHW135" s="11"/>
      <c r="DHX135" s="11"/>
      <c r="DHY135" s="11"/>
      <c r="DHZ135" s="11"/>
      <c r="DIA135" s="11"/>
      <c r="DIB135" s="11"/>
      <c r="DIC135" s="11"/>
      <c r="DID135" s="11"/>
      <c r="DIE135" s="11"/>
      <c r="DIF135" s="11"/>
      <c r="DIG135" s="11"/>
      <c r="DIH135" s="11"/>
      <c r="DII135" s="11"/>
      <c r="DIJ135" s="11"/>
      <c r="DIK135" s="11"/>
      <c r="DIL135" s="11"/>
      <c r="DIM135" s="11"/>
      <c r="DIN135" s="11"/>
      <c r="DIO135" s="11"/>
      <c r="DIP135" s="11"/>
      <c r="DIQ135" s="11"/>
      <c r="DIR135" s="11"/>
      <c r="DIS135" s="11"/>
      <c r="DIT135" s="11"/>
      <c r="DIU135" s="11"/>
      <c r="DIV135" s="11"/>
      <c r="DIW135" s="11"/>
      <c r="DIX135" s="11"/>
      <c r="DIY135" s="11"/>
      <c r="DIZ135" s="11"/>
      <c r="DJA135" s="11"/>
      <c r="DJB135" s="11"/>
      <c r="DJC135" s="11"/>
      <c r="DJD135" s="11"/>
      <c r="DJE135" s="11"/>
      <c r="DJF135" s="11"/>
      <c r="DJG135" s="11"/>
      <c r="DJH135" s="11"/>
      <c r="DJI135" s="11"/>
      <c r="DJJ135" s="11"/>
      <c r="DJK135" s="11"/>
      <c r="DJL135" s="11"/>
      <c r="DJM135" s="11"/>
      <c r="DJN135" s="11"/>
      <c r="DJO135" s="11"/>
      <c r="DJP135" s="11"/>
      <c r="DJQ135" s="11"/>
      <c r="DJR135" s="11"/>
      <c r="DJS135" s="11"/>
      <c r="DJT135" s="11"/>
      <c r="DJU135" s="11"/>
      <c r="DJV135" s="11"/>
      <c r="DJW135" s="11"/>
      <c r="DJX135" s="11"/>
      <c r="DJY135" s="11"/>
      <c r="DJZ135" s="11"/>
      <c r="DKA135" s="11"/>
      <c r="DKB135" s="11"/>
      <c r="DKC135" s="11"/>
      <c r="DKD135" s="11"/>
      <c r="DKE135" s="11"/>
      <c r="DKF135" s="11"/>
      <c r="DKG135" s="11"/>
      <c r="DKH135" s="11"/>
      <c r="DKI135" s="11"/>
      <c r="DKJ135" s="11"/>
      <c r="DKK135" s="11"/>
      <c r="DKL135" s="11"/>
      <c r="DKM135" s="11"/>
      <c r="DKN135" s="11"/>
      <c r="DKO135" s="11"/>
      <c r="DKP135" s="11"/>
      <c r="DKQ135" s="11"/>
      <c r="DKR135" s="11"/>
      <c r="DKS135" s="11"/>
      <c r="DKT135" s="11"/>
      <c r="DKU135" s="11"/>
      <c r="DKV135" s="11"/>
      <c r="DKW135" s="11"/>
      <c r="DKX135" s="11"/>
      <c r="DKY135" s="11"/>
      <c r="DKZ135" s="11"/>
      <c r="DLA135" s="11"/>
      <c r="DLB135" s="11"/>
      <c r="DLC135" s="11"/>
      <c r="DLD135" s="11"/>
      <c r="DLE135" s="11"/>
      <c r="DLF135" s="11"/>
      <c r="DLG135" s="11"/>
      <c r="DLH135" s="11"/>
      <c r="DLI135" s="11"/>
      <c r="DLJ135" s="11"/>
      <c r="DLK135" s="11"/>
      <c r="DLL135" s="11"/>
      <c r="DLM135" s="11"/>
      <c r="DLN135" s="11"/>
      <c r="DLO135" s="11"/>
      <c r="DLP135" s="11"/>
      <c r="DLQ135" s="11"/>
      <c r="DLR135" s="11"/>
      <c r="DLS135" s="11"/>
      <c r="DLT135" s="11"/>
      <c r="DLU135" s="11"/>
      <c r="DLV135" s="11"/>
      <c r="DLW135" s="11"/>
      <c r="DLX135" s="11"/>
      <c r="DLY135" s="11"/>
      <c r="DLZ135" s="11"/>
      <c r="DMA135" s="11"/>
      <c r="DMB135" s="11"/>
      <c r="DMC135" s="11"/>
      <c r="DMD135" s="11"/>
      <c r="DME135" s="11"/>
      <c r="DMF135" s="11"/>
      <c r="DMG135" s="11"/>
      <c r="DMH135" s="11"/>
      <c r="DMI135" s="11"/>
      <c r="DMJ135" s="11"/>
      <c r="DMK135" s="11"/>
      <c r="DML135" s="11"/>
      <c r="DMM135" s="11"/>
      <c r="DMN135" s="11"/>
      <c r="DMO135" s="11"/>
      <c r="DMP135" s="11"/>
      <c r="DMQ135" s="11"/>
      <c r="DMR135" s="11"/>
      <c r="DMS135" s="11"/>
      <c r="DMT135" s="11"/>
      <c r="DMU135" s="11"/>
      <c r="DMV135" s="11"/>
      <c r="DMW135" s="11"/>
      <c r="DMX135" s="11"/>
      <c r="DMY135" s="11"/>
      <c r="DMZ135" s="11"/>
      <c r="DNA135" s="11"/>
      <c r="DNB135" s="11"/>
      <c r="DNC135" s="11"/>
      <c r="DND135" s="11"/>
      <c r="DNE135" s="11"/>
      <c r="DNF135" s="11"/>
      <c r="DNG135" s="11"/>
      <c r="DNH135" s="11"/>
      <c r="DNI135" s="11"/>
      <c r="DNJ135" s="11"/>
      <c r="DNK135" s="11"/>
      <c r="DNL135" s="11"/>
      <c r="DNM135" s="11"/>
      <c r="DNN135" s="11"/>
      <c r="DNO135" s="11"/>
      <c r="DNP135" s="11"/>
      <c r="DNQ135" s="11"/>
      <c r="DNR135" s="11"/>
      <c r="DNS135" s="11"/>
      <c r="DNT135" s="11"/>
      <c r="DNU135" s="11"/>
      <c r="DNV135" s="11"/>
      <c r="DNW135" s="11"/>
      <c r="DNX135" s="11"/>
      <c r="DNY135" s="11"/>
      <c r="DNZ135" s="11"/>
      <c r="DOA135" s="11"/>
      <c r="DOB135" s="11"/>
      <c r="DOC135" s="11"/>
      <c r="DOD135" s="11"/>
      <c r="DOE135" s="11"/>
      <c r="DOF135" s="11"/>
      <c r="DOG135" s="11"/>
      <c r="DOH135" s="11"/>
      <c r="DOI135" s="11"/>
      <c r="DOJ135" s="11"/>
      <c r="DOK135" s="11"/>
      <c r="DOL135" s="11"/>
      <c r="DOM135" s="11"/>
      <c r="DON135" s="11"/>
      <c r="DOO135" s="11"/>
      <c r="DOP135" s="11"/>
      <c r="DOQ135" s="11"/>
      <c r="DOR135" s="11"/>
      <c r="DOS135" s="11"/>
      <c r="DOT135" s="11"/>
      <c r="DOU135" s="11"/>
      <c r="DOV135" s="11"/>
      <c r="DOW135" s="11"/>
      <c r="DOX135" s="11"/>
      <c r="DOY135" s="11"/>
      <c r="DOZ135" s="11"/>
      <c r="DPA135" s="11"/>
      <c r="DPB135" s="11"/>
      <c r="DPC135" s="11"/>
      <c r="DPD135" s="11"/>
      <c r="DPE135" s="11"/>
      <c r="DPF135" s="11"/>
      <c r="DPG135" s="11"/>
      <c r="DPH135" s="11"/>
      <c r="DPI135" s="11"/>
      <c r="DPJ135" s="11"/>
      <c r="DPK135" s="11"/>
      <c r="DPL135" s="11"/>
      <c r="DPM135" s="11"/>
      <c r="DPN135" s="11"/>
      <c r="DPO135" s="11"/>
      <c r="DPP135" s="11"/>
      <c r="DPQ135" s="11"/>
      <c r="DPR135" s="11"/>
      <c r="DPS135" s="11"/>
      <c r="DPT135" s="11"/>
      <c r="DPU135" s="11"/>
      <c r="DPV135" s="11"/>
      <c r="DPW135" s="11"/>
      <c r="DPX135" s="11"/>
      <c r="DPY135" s="11"/>
      <c r="DPZ135" s="11"/>
      <c r="DQA135" s="11"/>
      <c r="DQB135" s="11"/>
      <c r="DQC135" s="11"/>
      <c r="DQD135" s="11"/>
      <c r="DQE135" s="11"/>
      <c r="DQF135" s="11"/>
      <c r="DQG135" s="11"/>
      <c r="DQH135" s="11"/>
      <c r="DQI135" s="11"/>
      <c r="DQJ135" s="11"/>
      <c r="DQK135" s="11"/>
      <c r="DQL135" s="11"/>
      <c r="DQM135" s="11"/>
      <c r="DQN135" s="11"/>
      <c r="DQO135" s="11"/>
      <c r="DQP135" s="11"/>
      <c r="DQQ135" s="11"/>
      <c r="DQR135" s="11"/>
      <c r="DQS135" s="11"/>
      <c r="DQT135" s="11"/>
      <c r="DQU135" s="11"/>
      <c r="DQV135" s="11"/>
      <c r="DQW135" s="11"/>
      <c r="DQX135" s="11"/>
      <c r="DQY135" s="11"/>
      <c r="DQZ135" s="11"/>
      <c r="DRA135" s="11"/>
      <c r="DRB135" s="11"/>
      <c r="DRC135" s="11"/>
      <c r="DRD135" s="11"/>
      <c r="DRE135" s="11"/>
      <c r="DRF135" s="11"/>
      <c r="DRG135" s="11"/>
      <c r="DRH135" s="11"/>
      <c r="DRI135" s="11"/>
      <c r="DRJ135" s="11"/>
      <c r="DRK135" s="11"/>
      <c r="DRL135" s="11"/>
      <c r="DRM135" s="11"/>
      <c r="DRN135" s="11"/>
      <c r="DRO135" s="11"/>
      <c r="DRP135" s="11"/>
      <c r="DRQ135" s="11"/>
      <c r="DRR135" s="11"/>
      <c r="DRS135" s="11"/>
      <c r="DRT135" s="11"/>
      <c r="DRU135" s="11"/>
      <c r="DRV135" s="11"/>
      <c r="DRW135" s="11"/>
      <c r="DRX135" s="11"/>
      <c r="DRY135" s="11"/>
      <c r="DRZ135" s="11"/>
      <c r="DSA135" s="11"/>
      <c r="DSB135" s="11"/>
      <c r="DSC135" s="11"/>
      <c r="DSD135" s="11"/>
      <c r="DSE135" s="11"/>
      <c r="DSF135" s="11"/>
      <c r="DSG135" s="11"/>
      <c r="DSH135" s="11"/>
      <c r="DSI135" s="11"/>
      <c r="DSJ135" s="11"/>
      <c r="DSK135" s="11"/>
      <c r="DSL135" s="11"/>
      <c r="DSM135" s="11"/>
      <c r="DSN135" s="11"/>
      <c r="DSO135" s="11"/>
      <c r="DSP135" s="11"/>
      <c r="DSQ135" s="11"/>
      <c r="DSR135" s="11"/>
      <c r="DSS135" s="11"/>
      <c r="DST135" s="11"/>
      <c r="DSU135" s="11"/>
      <c r="DSV135" s="11"/>
      <c r="DSW135" s="11"/>
      <c r="DSX135" s="11"/>
      <c r="DSY135" s="11"/>
      <c r="DSZ135" s="11"/>
      <c r="DTA135" s="11"/>
      <c r="DTB135" s="11"/>
      <c r="DTC135" s="11"/>
      <c r="DTD135" s="11"/>
      <c r="DTE135" s="11"/>
      <c r="DTF135" s="11"/>
      <c r="DTG135" s="11"/>
      <c r="DTH135" s="11"/>
      <c r="DTI135" s="11"/>
      <c r="DTJ135" s="11"/>
      <c r="DTK135" s="11"/>
      <c r="DTL135" s="11"/>
      <c r="DTM135" s="11"/>
      <c r="DTN135" s="11"/>
      <c r="DTO135" s="11"/>
      <c r="DTP135" s="11"/>
      <c r="DTQ135" s="11"/>
      <c r="DTR135" s="11"/>
      <c r="DTS135" s="11"/>
      <c r="DTT135" s="11"/>
      <c r="DTU135" s="11"/>
      <c r="DTV135" s="11"/>
      <c r="DTW135" s="11"/>
      <c r="DTX135" s="11"/>
      <c r="DTY135" s="11"/>
      <c r="DTZ135" s="11"/>
      <c r="DUA135" s="11"/>
      <c r="DUB135" s="11"/>
      <c r="DUC135" s="11"/>
      <c r="DUD135" s="11"/>
      <c r="DUE135" s="11"/>
      <c r="DUF135" s="11"/>
      <c r="DUG135" s="11"/>
      <c r="DUH135" s="11"/>
      <c r="DUI135" s="11"/>
      <c r="DUJ135" s="11"/>
      <c r="DUK135" s="11"/>
      <c r="DUL135" s="11"/>
      <c r="DUM135" s="11"/>
      <c r="DUN135" s="11"/>
      <c r="DUO135" s="11"/>
      <c r="DUP135" s="11"/>
      <c r="DUQ135" s="11"/>
      <c r="DUR135" s="11"/>
      <c r="DUS135" s="11"/>
      <c r="DUT135" s="11"/>
      <c r="DUU135" s="11"/>
      <c r="DUV135" s="11"/>
      <c r="DUW135" s="11"/>
      <c r="DUX135" s="11"/>
      <c r="DUY135" s="11"/>
      <c r="DUZ135" s="11"/>
      <c r="DVA135" s="11"/>
      <c r="DVB135" s="11"/>
      <c r="DVC135" s="11"/>
      <c r="DVD135" s="11"/>
      <c r="DVE135" s="11"/>
      <c r="DVF135" s="11"/>
      <c r="DVG135" s="11"/>
      <c r="DVH135" s="11"/>
      <c r="DVI135" s="11"/>
      <c r="DVJ135" s="11"/>
      <c r="DVK135" s="11"/>
      <c r="DVL135" s="11"/>
      <c r="DVM135" s="11"/>
      <c r="DVN135" s="11"/>
      <c r="DVO135" s="11"/>
      <c r="DVP135" s="11"/>
      <c r="DVQ135" s="11"/>
      <c r="DVR135" s="11"/>
      <c r="DVS135" s="11"/>
      <c r="DVT135" s="11"/>
      <c r="DVU135" s="11"/>
      <c r="DVV135" s="11"/>
      <c r="DVW135" s="11"/>
      <c r="DVX135" s="11"/>
      <c r="DVY135" s="11"/>
      <c r="DVZ135" s="11"/>
      <c r="DWA135" s="11"/>
      <c r="DWB135" s="11"/>
      <c r="DWC135" s="11"/>
      <c r="DWD135" s="11"/>
      <c r="DWE135" s="11"/>
      <c r="DWF135" s="11"/>
      <c r="DWG135" s="11"/>
      <c r="DWH135" s="11"/>
      <c r="DWI135" s="11"/>
      <c r="DWJ135" s="11"/>
      <c r="DWK135" s="11"/>
      <c r="DWL135" s="11"/>
      <c r="DWM135" s="11"/>
      <c r="DWN135" s="11"/>
      <c r="DWO135" s="11"/>
      <c r="DWP135" s="11"/>
      <c r="DWQ135" s="11"/>
      <c r="DWR135" s="11"/>
      <c r="DWS135" s="11"/>
      <c r="DWT135" s="11"/>
      <c r="DWU135" s="11"/>
      <c r="DWV135" s="11"/>
      <c r="DWW135" s="11"/>
      <c r="DWX135" s="11"/>
      <c r="DWY135" s="11"/>
      <c r="DWZ135" s="11"/>
      <c r="DXA135" s="11"/>
      <c r="DXB135" s="11"/>
      <c r="DXC135" s="11"/>
      <c r="DXD135" s="11"/>
      <c r="DXE135" s="11"/>
      <c r="DXF135" s="11"/>
      <c r="DXG135" s="11"/>
      <c r="DXH135" s="11"/>
      <c r="DXI135" s="11"/>
      <c r="DXJ135" s="11"/>
      <c r="DXK135" s="11"/>
      <c r="DXL135" s="11"/>
      <c r="DXM135" s="11"/>
      <c r="DXN135" s="11"/>
      <c r="DXO135" s="11"/>
      <c r="DXP135" s="11"/>
      <c r="DXQ135" s="11"/>
      <c r="DXR135" s="11"/>
      <c r="DXS135" s="11"/>
      <c r="DXT135" s="11"/>
      <c r="DXU135" s="11"/>
      <c r="DXV135" s="11"/>
      <c r="DXW135" s="11"/>
      <c r="DXX135" s="11"/>
      <c r="DXY135" s="11"/>
      <c r="DXZ135" s="11"/>
      <c r="DYA135" s="11"/>
      <c r="DYB135" s="11"/>
      <c r="DYC135" s="11"/>
      <c r="DYD135" s="11"/>
      <c r="DYE135" s="11"/>
      <c r="DYF135" s="11"/>
      <c r="DYG135" s="11"/>
      <c r="DYH135" s="11"/>
      <c r="DYI135" s="11"/>
      <c r="DYJ135" s="11"/>
      <c r="DYK135" s="11"/>
      <c r="DYL135" s="11"/>
      <c r="DYM135" s="11"/>
      <c r="DYN135" s="11"/>
      <c r="DYO135" s="11"/>
      <c r="DYP135" s="11"/>
      <c r="DYQ135" s="11"/>
      <c r="DYR135" s="11"/>
      <c r="DYS135" s="11"/>
      <c r="DYT135" s="11"/>
      <c r="DYU135" s="11"/>
      <c r="DYV135" s="11"/>
      <c r="DYW135" s="11"/>
      <c r="DYX135" s="11"/>
      <c r="DYY135" s="11"/>
      <c r="DYZ135" s="11"/>
      <c r="DZA135" s="11"/>
      <c r="DZB135" s="11"/>
      <c r="DZC135" s="11"/>
      <c r="DZD135" s="11"/>
      <c r="DZE135" s="11"/>
      <c r="DZF135" s="11"/>
      <c r="DZG135" s="11"/>
      <c r="DZH135" s="11"/>
      <c r="DZI135" s="11"/>
      <c r="DZJ135" s="11"/>
      <c r="DZK135" s="11"/>
      <c r="DZL135" s="11"/>
      <c r="DZM135" s="11"/>
      <c r="DZN135" s="11"/>
      <c r="DZO135" s="11"/>
      <c r="DZP135" s="11"/>
      <c r="DZQ135" s="11"/>
      <c r="DZR135" s="11"/>
      <c r="DZS135" s="11"/>
      <c r="DZT135" s="11"/>
      <c r="DZU135" s="11"/>
      <c r="DZV135" s="11"/>
      <c r="DZW135" s="11"/>
      <c r="DZX135" s="11"/>
      <c r="DZY135" s="11"/>
      <c r="DZZ135" s="11"/>
      <c r="EAA135" s="11"/>
      <c r="EAB135" s="11"/>
      <c r="EAC135" s="11"/>
      <c r="EAD135" s="11"/>
      <c r="EAE135" s="11"/>
      <c r="EAF135" s="11"/>
      <c r="EAG135" s="11"/>
      <c r="EAH135" s="11"/>
      <c r="EAI135" s="11"/>
      <c r="EAJ135" s="11"/>
      <c r="EAK135" s="11"/>
      <c r="EAL135" s="11"/>
      <c r="EAM135" s="11"/>
      <c r="EAN135" s="11"/>
      <c r="EAO135" s="11"/>
      <c r="EAP135" s="11"/>
      <c r="EAQ135" s="11"/>
      <c r="EAR135" s="11"/>
      <c r="EAS135" s="11"/>
      <c r="EAT135" s="11"/>
      <c r="EAU135" s="11"/>
      <c r="EAV135" s="11"/>
      <c r="EAW135" s="11"/>
      <c r="EAX135" s="11"/>
      <c r="EAY135" s="11"/>
      <c r="EAZ135" s="11"/>
      <c r="EBA135" s="11"/>
      <c r="EBB135" s="11"/>
      <c r="EBC135" s="11"/>
      <c r="EBD135" s="11"/>
      <c r="EBE135" s="11"/>
      <c r="EBF135" s="11"/>
      <c r="EBG135" s="11"/>
      <c r="EBH135" s="11"/>
      <c r="EBI135" s="11"/>
      <c r="EBJ135" s="11"/>
      <c r="EBK135" s="11"/>
      <c r="EBL135" s="11"/>
      <c r="EBM135" s="11"/>
      <c r="EBN135" s="11"/>
      <c r="EBO135" s="11"/>
      <c r="EBP135" s="11"/>
      <c r="EBQ135" s="11"/>
      <c r="EBR135" s="11"/>
      <c r="EBS135" s="11"/>
      <c r="EBT135" s="11"/>
      <c r="EBU135" s="11"/>
      <c r="EBV135" s="11"/>
      <c r="EBW135" s="11"/>
      <c r="EBX135" s="11"/>
      <c r="EBY135" s="11"/>
      <c r="EBZ135" s="11"/>
      <c r="ECA135" s="11"/>
      <c r="ECB135" s="11"/>
      <c r="ECC135" s="11"/>
      <c r="ECD135" s="11"/>
      <c r="ECE135" s="11"/>
      <c r="ECF135" s="11"/>
      <c r="ECG135" s="11"/>
      <c r="ECH135" s="11"/>
      <c r="ECI135" s="11"/>
      <c r="ECJ135" s="11"/>
      <c r="ECK135" s="11"/>
      <c r="ECL135" s="11"/>
      <c r="ECM135" s="11"/>
      <c r="ECN135" s="11"/>
      <c r="ECO135" s="11"/>
      <c r="ECP135" s="11"/>
      <c r="ECQ135" s="11"/>
      <c r="ECR135" s="11"/>
      <c r="ECS135" s="11"/>
      <c r="ECT135" s="11"/>
      <c r="ECU135" s="11"/>
      <c r="ECV135" s="11"/>
      <c r="ECW135" s="11"/>
      <c r="ECX135" s="11"/>
      <c r="ECY135" s="11"/>
      <c r="ECZ135" s="11"/>
      <c r="EDA135" s="11"/>
      <c r="EDB135" s="11"/>
      <c r="EDC135" s="11"/>
      <c r="EDD135" s="11"/>
      <c r="EDE135" s="11"/>
      <c r="EDF135" s="11"/>
      <c r="EDG135" s="11"/>
      <c r="EDH135" s="11"/>
      <c r="EDI135" s="11"/>
      <c r="EDJ135" s="11"/>
      <c r="EDK135" s="11"/>
      <c r="EDL135" s="11"/>
      <c r="EDM135" s="11"/>
      <c r="EDN135" s="11"/>
      <c r="EDO135" s="11"/>
      <c r="EDP135" s="11"/>
      <c r="EDQ135" s="11"/>
      <c r="EDR135" s="11"/>
      <c r="EDS135" s="11"/>
      <c r="EDT135" s="11"/>
      <c r="EDU135" s="11"/>
      <c r="EDV135" s="11"/>
      <c r="EDW135" s="11"/>
      <c r="EDX135" s="11"/>
      <c r="EDY135" s="11"/>
      <c r="EDZ135" s="11"/>
      <c r="EEA135" s="11"/>
      <c r="EEB135" s="11"/>
      <c r="EEC135" s="11"/>
      <c r="EED135" s="11"/>
      <c r="EEE135" s="11"/>
      <c r="EEF135" s="11"/>
      <c r="EEG135" s="11"/>
      <c r="EEH135" s="11"/>
      <c r="EEI135" s="11"/>
      <c r="EEJ135" s="11"/>
      <c r="EEK135" s="11"/>
      <c r="EEL135" s="11"/>
      <c r="EEM135" s="11"/>
      <c r="EEN135" s="11"/>
      <c r="EEO135" s="11"/>
      <c r="EEP135" s="11"/>
      <c r="EEQ135" s="11"/>
      <c r="EER135" s="11"/>
      <c r="EES135" s="11"/>
      <c r="EET135" s="11"/>
      <c r="EEU135" s="11"/>
      <c r="EEV135" s="11"/>
      <c r="EEW135" s="11"/>
      <c r="EEX135" s="11"/>
      <c r="EEY135" s="11"/>
      <c r="EEZ135" s="11"/>
      <c r="EFA135" s="11"/>
      <c r="EFB135" s="11"/>
      <c r="EFC135" s="11"/>
      <c r="EFD135" s="11"/>
      <c r="EFE135" s="11"/>
      <c r="EFF135" s="11"/>
      <c r="EFG135" s="11"/>
      <c r="EFH135" s="11"/>
      <c r="EFI135" s="11"/>
      <c r="EFJ135" s="11"/>
      <c r="EFK135" s="11"/>
      <c r="EFL135" s="11"/>
      <c r="EFM135" s="11"/>
      <c r="EFN135" s="11"/>
      <c r="EFO135" s="11"/>
      <c r="EFP135" s="11"/>
      <c r="EFQ135" s="11"/>
      <c r="EFR135" s="11"/>
      <c r="EFS135" s="11"/>
      <c r="EFT135" s="11"/>
      <c r="EFU135" s="11"/>
      <c r="EFV135" s="11"/>
      <c r="EFW135" s="11"/>
      <c r="EFX135" s="11"/>
      <c r="EFY135" s="11"/>
      <c r="EFZ135" s="11"/>
      <c r="EGA135" s="11"/>
      <c r="EGB135" s="11"/>
      <c r="EGC135" s="11"/>
      <c r="EGD135" s="11"/>
      <c r="EGE135" s="11"/>
      <c r="EGF135" s="11"/>
      <c r="EGG135" s="11"/>
      <c r="EGH135" s="11"/>
      <c r="EGI135" s="11"/>
      <c r="EGJ135" s="11"/>
      <c r="EGK135" s="11"/>
      <c r="EGL135" s="11"/>
      <c r="EGM135" s="11"/>
      <c r="EGN135" s="11"/>
      <c r="EGO135" s="11"/>
      <c r="EGP135" s="11"/>
      <c r="EGQ135" s="11"/>
      <c r="EGR135" s="11"/>
      <c r="EGS135" s="11"/>
      <c r="EGT135" s="11"/>
      <c r="EGU135" s="11"/>
      <c r="EGV135" s="11"/>
      <c r="EGW135" s="11"/>
      <c r="EGX135" s="11"/>
      <c r="EGY135" s="11"/>
      <c r="EGZ135" s="11"/>
      <c r="EHA135" s="11"/>
      <c r="EHB135" s="11"/>
      <c r="EHC135" s="11"/>
      <c r="EHD135" s="11"/>
      <c r="EHE135" s="11"/>
      <c r="EHF135" s="11"/>
      <c r="EHG135" s="11"/>
      <c r="EHH135" s="11"/>
      <c r="EHI135" s="11"/>
      <c r="EHJ135" s="11"/>
      <c r="EHK135" s="11"/>
      <c r="EHL135" s="11"/>
      <c r="EHM135" s="11"/>
      <c r="EHN135" s="11"/>
      <c r="EHO135" s="11"/>
      <c r="EHP135" s="11"/>
      <c r="EHQ135" s="11"/>
      <c r="EHR135" s="11"/>
      <c r="EHS135" s="11"/>
      <c r="EHT135" s="11"/>
      <c r="EHU135" s="11"/>
      <c r="EHV135" s="11"/>
      <c r="EHW135" s="11"/>
      <c r="EHX135" s="11"/>
      <c r="EHY135" s="11"/>
      <c r="EHZ135" s="11"/>
      <c r="EIA135" s="11"/>
      <c r="EIB135" s="11"/>
      <c r="EIC135" s="11"/>
      <c r="EID135" s="11"/>
      <c r="EIE135" s="11"/>
      <c r="EIF135" s="11"/>
      <c r="EIG135" s="11"/>
      <c r="EIH135" s="11"/>
      <c r="EII135" s="11"/>
      <c r="EIJ135" s="11"/>
      <c r="EIK135" s="11"/>
      <c r="EIL135" s="11"/>
      <c r="EIM135" s="11"/>
      <c r="EIN135" s="11"/>
      <c r="EIO135" s="11"/>
      <c r="EIP135" s="11"/>
      <c r="EIQ135" s="11"/>
      <c r="EIR135" s="11"/>
      <c r="EIS135" s="11"/>
      <c r="EIT135" s="11"/>
      <c r="EIU135" s="11"/>
      <c r="EIV135" s="11"/>
      <c r="EIW135" s="11"/>
      <c r="EIX135" s="11"/>
      <c r="EIY135" s="11"/>
      <c r="EIZ135" s="11"/>
      <c r="EJA135" s="11"/>
      <c r="EJB135" s="11"/>
      <c r="EJC135" s="11"/>
      <c r="EJD135" s="11"/>
      <c r="EJE135" s="11"/>
      <c r="EJF135" s="11"/>
      <c r="EJG135" s="11"/>
      <c r="EJH135" s="11"/>
      <c r="EJI135" s="11"/>
      <c r="EJJ135" s="11"/>
      <c r="EJK135" s="11"/>
      <c r="EJL135" s="11"/>
      <c r="EJM135" s="11"/>
      <c r="EJN135" s="11"/>
      <c r="EJO135" s="11"/>
      <c r="EJP135" s="11"/>
      <c r="EJQ135" s="11"/>
      <c r="EJR135" s="11"/>
      <c r="EJS135" s="11"/>
      <c r="EJT135" s="11"/>
      <c r="EJU135" s="11"/>
      <c r="EJV135" s="11"/>
      <c r="EJW135" s="11"/>
      <c r="EJX135" s="11"/>
      <c r="EJY135" s="11"/>
      <c r="EJZ135" s="11"/>
      <c r="EKA135" s="11"/>
      <c r="EKB135" s="11"/>
      <c r="EKC135" s="11"/>
      <c r="EKD135" s="11"/>
      <c r="EKE135" s="11"/>
      <c r="EKF135" s="11"/>
      <c r="EKG135" s="11"/>
      <c r="EKH135" s="11"/>
      <c r="EKI135" s="11"/>
      <c r="EKJ135" s="11"/>
      <c r="EKK135" s="11"/>
      <c r="EKL135" s="11"/>
      <c r="EKM135" s="11"/>
      <c r="EKN135" s="11"/>
      <c r="EKO135" s="11"/>
      <c r="EKP135" s="11"/>
      <c r="EKQ135" s="11"/>
      <c r="EKR135" s="11"/>
      <c r="EKS135" s="11"/>
      <c r="EKT135" s="11"/>
      <c r="EKU135" s="11"/>
      <c r="EKV135" s="11"/>
      <c r="EKW135" s="11"/>
      <c r="EKX135" s="11"/>
      <c r="EKY135" s="11"/>
      <c r="EKZ135" s="11"/>
      <c r="ELA135" s="11"/>
      <c r="ELB135" s="11"/>
      <c r="ELC135" s="11"/>
      <c r="ELD135" s="11"/>
      <c r="ELE135" s="11"/>
      <c r="ELF135" s="11"/>
      <c r="ELG135" s="11"/>
      <c r="ELH135" s="11"/>
      <c r="ELI135" s="11"/>
      <c r="ELJ135" s="11"/>
      <c r="ELK135" s="11"/>
      <c r="ELL135" s="11"/>
      <c r="ELM135" s="11"/>
      <c r="ELN135" s="11"/>
      <c r="ELO135" s="11"/>
      <c r="ELP135" s="11"/>
      <c r="ELQ135" s="11"/>
      <c r="ELR135" s="11"/>
      <c r="ELS135" s="11"/>
      <c r="ELT135" s="11"/>
      <c r="ELU135" s="11"/>
      <c r="ELV135" s="11"/>
      <c r="ELW135" s="11"/>
      <c r="ELX135" s="11"/>
      <c r="ELY135" s="11"/>
      <c r="ELZ135" s="11"/>
    </row>
    <row r="136" spans="1:346 1276:3718">
      <c r="A136" s="388"/>
      <c r="C136" s="166" t="s">
        <v>524</v>
      </c>
      <c r="D136" s="223">
        <f t="shared" si="5"/>
        <v>0</v>
      </c>
      <c r="E136" s="88" t="s">
        <v>540</v>
      </c>
      <c r="F136" s="219"/>
      <c r="G136" s="92"/>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c r="HJ136" s="11"/>
      <c r="HK136" s="11"/>
      <c r="HL136" s="11"/>
      <c r="HM136" s="11"/>
      <c r="HN136" s="11"/>
      <c r="HO136" s="11"/>
      <c r="HP136" s="11"/>
      <c r="HQ136" s="11"/>
      <c r="HR136" s="11"/>
      <c r="HS136" s="11"/>
      <c r="HT136" s="11"/>
      <c r="HU136" s="11"/>
      <c r="HV136" s="11"/>
      <c r="HW136" s="11"/>
      <c r="HX136" s="11"/>
      <c r="HY136" s="11"/>
      <c r="HZ136" s="11"/>
      <c r="IA136" s="11"/>
      <c r="IB136" s="11"/>
      <c r="IC136" s="11"/>
      <c r="ID136" s="11"/>
      <c r="IE136" s="11"/>
      <c r="IF136" s="11"/>
      <c r="IG136" s="11"/>
      <c r="IH136" s="11"/>
      <c r="II136" s="11"/>
      <c r="IJ136" s="11"/>
      <c r="IK136" s="11"/>
      <c r="IL136" s="11"/>
      <c r="IM136" s="11"/>
      <c r="IN136" s="11"/>
      <c r="IO136" s="11"/>
      <c r="IP136" s="11"/>
      <c r="IQ136" s="11"/>
      <c r="IR136" s="11"/>
      <c r="IS136" s="11"/>
      <c r="IT136" s="11"/>
      <c r="IU136" s="11"/>
      <c r="IV136" s="11"/>
      <c r="IW136" s="11"/>
      <c r="IX136" s="11"/>
      <c r="IY136" s="11"/>
      <c r="IZ136" s="11"/>
      <c r="JA136" s="11"/>
      <c r="JB136" s="11"/>
      <c r="JC136" s="11"/>
      <c r="JD136" s="11"/>
      <c r="JE136" s="11"/>
      <c r="JF136" s="11"/>
      <c r="JG136" s="11"/>
      <c r="JH136" s="11"/>
      <c r="JI136" s="11"/>
      <c r="JJ136" s="11"/>
      <c r="JK136" s="11"/>
      <c r="JL136" s="11"/>
      <c r="JM136" s="11"/>
      <c r="JN136" s="11"/>
      <c r="JO136" s="11"/>
      <c r="JP136" s="11"/>
      <c r="JQ136" s="11"/>
      <c r="JR136" s="11"/>
      <c r="JS136" s="11"/>
      <c r="JT136" s="11"/>
      <c r="JU136" s="11"/>
      <c r="JV136" s="11"/>
      <c r="JW136" s="11"/>
      <c r="JX136" s="11"/>
      <c r="JY136" s="11"/>
      <c r="JZ136" s="11"/>
      <c r="KA136" s="11"/>
      <c r="KB136" s="11"/>
      <c r="KC136" s="11"/>
      <c r="KD136" s="11"/>
      <c r="KE136" s="11"/>
      <c r="KF136" s="11"/>
      <c r="KG136" s="11"/>
      <c r="KH136" s="11"/>
      <c r="KI136" s="11"/>
      <c r="KJ136" s="11"/>
      <c r="KK136" s="11"/>
      <c r="KL136" s="11"/>
      <c r="KM136" s="11"/>
      <c r="KN136" s="11"/>
      <c r="KO136" s="11"/>
      <c r="KP136" s="11"/>
      <c r="KQ136" s="11"/>
      <c r="KR136" s="11"/>
      <c r="KS136" s="11"/>
      <c r="KT136" s="11"/>
      <c r="KU136" s="11"/>
      <c r="KV136" s="11"/>
      <c r="KW136" s="11"/>
      <c r="KX136" s="11"/>
      <c r="KY136" s="11"/>
      <c r="KZ136" s="11"/>
      <c r="LA136" s="11"/>
      <c r="LB136" s="11"/>
      <c r="LC136" s="11"/>
      <c r="LD136" s="11"/>
      <c r="LE136" s="11"/>
      <c r="LF136" s="11"/>
      <c r="LG136" s="11"/>
      <c r="LH136" s="11"/>
      <c r="LI136" s="11"/>
      <c r="LJ136" s="11"/>
      <c r="LK136" s="11"/>
      <c r="LL136" s="11"/>
      <c r="LM136" s="11"/>
      <c r="LN136" s="11"/>
      <c r="LO136" s="11"/>
      <c r="LP136" s="11"/>
      <c r="LQ136" s="11"/>
      <c r="LR136" s="11"/>
      <c r="LS136" s="11"/>
      <c r="LT136" s="11"/>
      <c r="LU136" s="11"/>
      <c r="LV136" s="11"/>
      <c r="LW136" s="11"/>
      <c r="LX136" s="11"/>
      <c r="LY136" s="11"/>
      <c r="LZ136" s="11"/>
      <c r="MA136" s="11"/>
      <c r="MB136" s="11"/>
      <c r="MC136" s="11"/>
      <c r="MD136" s="11"/>
      <c r="ME136" s="11"/>
      <c r="MF136" s="11"/>
      <c r="MG136" s="11"/>
      <c r="MH136" s="11"/>
      <c r="AWB136" s="11"/>
      <c r="AWC136" s="11"/>
      <c r="AWD136" s="11"/>
      <c r="AWE136" s="11"/>
      <c r="AWF136" s="11"/>
      <c r="AWG136" s="11"/>
      <c r="AWH136" s="11"/>
      <c r="AWI136" s="11"/>
      <c r="AWJ136" s="11"/>
      <c r="AWK136" s="11"/>
      <c r="AWL136" s="11"/>
      <c r="AWM136" s="11"/>
      <c r="AWN136" s="11"/>
      <c r="AWO136" s="11"/>
      <c r="AWP136" s="11"/>
      <c r="AWQ136" s="11"/>
      <c r="AWR136" s="11"/>
      <c r="AWS136" s="11"/>
      <c r="AWT136" s="11"/>
      <c r="AWU136" s="11"/>
      <c r="AWV136" s="11"/>
      <c r="AWW136" s="11"/>
      <c r="AWX136" s="11"/>
      <c r="AWY136" s="11"/>
      <c r="AWZ136" s="11"/>
      <c r="AXA136" s="11"/>
      <c r="AXB136" s="11"/>
      <c r="AXC136" s="11"/>
      <c r="AXD136" s="11"/>
      <c r="AXE136" s="11"/>
      <c r="AXF136" s="11"/>
      <c r="AXG136" s="11"/>
      <c r="AXH136" s="11"/>
      <c r="AXI136" s="11"/>
      <c r="AXJ136" s="11"/>
      <c r="AXK136" s="11"/>
      <c r="AXL136" s="11"/>
      <c r="AXM136" s="11"/>
      <c r="AXN136" s="11"/>
      <c r="AXO136" s="11"/>
      <c r="AXP136" s="11"/>
      <c r="AXQ136" s="11"/>
      <c r="AXR136" s="11"/>
      <c r="AXS136" s="11"/>
      <c r="AXT136" s="11"/>
      <c r="AXU136" s="11"/>
      <c r="AXV136" s="11"/>
      <c r="AXW136" s="11"/>
      <c r="AXX136" s="11"/>
      <c r="AXY136" s="11"/>
      <c r="AXZ136" s="11"/>
      <c r="AYA136" s="11"/>
      <c r="AYB136" s="11"/>
      <c r="AYC136" s="11"/>
      <c r="AYD136" s="11"/>
      <c r="AYE136" s="11"/>
      <c r="AYF136" s="11"/>
      <c r="AYG136" s="11"/>
      <c r="AYH136" s="11"/>
      <c r="AYI136" s="11"/>
      <c r="AYJ136" s="11"/>
      <c r="AYK136" s="11"/>
      <c r="AYL136" s="11"/>
      <c r="AYM136" s="11"/>
      <c r="AYN136" s="11"/>
      <c r="AYO136" s="11"/>
      <c r="AYP136" s="11"/>
      <c r="AYQ136" s="11"/>
      <c r="AYR136" s="11"/>
      <c r="AYS136" s="11"/>
      <c r="AYT136" s="11"/>
      <c r="AYU136" s="11"/>
      <c r="AYV136" s="11"/>
      <c r="AYW136" s="11"/>
      <c r="AYX136" s="11"/>
      <c r="AYY136" s="11"/>
      <c r="AYZ136" s="11"/>
      <c r="AZA136" s="11"/>
      <c r="AZB136" s="11"/>
      <c r="AZC136" s="11"/>
      <c r="AZD136" s="11"/>
      <c r="AZE136" s="11"/>
      <c r="AZF136" s="11"/>
      <c r="AZG136" s="11"/>
      <c r="AZH136" s="11"/>
      <c r="AZI136" s="11"/>
      <c r="AZJ136" s="11"/>
      <c r="AZK136" s="11"/>
      <c r="AZL136" s="11"/>
      <c r="AZM136" s="11"/>
      <c r="AZN136" s="11"/>
      <c r="AZO136" s="11"/>
      <c r="AZP136" s="11"/>
      <c r="AZQ136" s="11"/>
      <c r="AZR136" s="11"/>
      <c r="AZS136" s="11"/>
      <c r="AZT136" s="11"/>
      <c r="AZU136" s="11"/>
      <c r="AZV136" s="11"/>
      <c r="AZW136" s="11"/>
      <c r="AZX136" s="11"/>
      <c r="AZY136" s="11"/>
      <c r="AZZ136" s="11"/>
      <c r="BAA136" s="11"/>
      <c r="BAB136" s="11"/>
      <c r="BAC136" s="11"/>
      <c r="BAD136" s="11"/>
      <c r="BAE136" s="11"/>
      <c r="BAF136" s="11"/>
      <c r="BAG136" s="11"/>
      <c r="BAH136" s="11"/>
      <c r="BAI136" s="11"/>
      <c r="BAJ136" s="11"/>
      <c r="BAK136" s="11"/>
      <c r="BAL136" s="11"/>
      <c r="BAM136" s="11"/>
      <c r="BAN136" s="11"/>
      <c r="BAO136" s="11"/>
      <c r="BAP136" s="11"/>
      <c r="BAQ136" s="11"/>
      <c r="BAR136" s="11"/>
      <c r="BAS136" s="11"/>
      <c r="BAT136" s="11"/>
      <c r="BAU136" s="11"/>
      <c r="BAV136" s="11"/>
      <c r="BAW136" s="11"/>
      <c r="BAX136" s="11"/>
      <c r="BAY136" s="11"/>
      <c r="BAZ136" s="11"/>
      <c r="BBA136" s="11"/>
      <c r="BBB136" s="11"/>
      <c r="BBC136" s="11"/>
      <c r="BBD136" s="11"/>
      <c r="BBE136" s="11"/>
      <c r="BBF136" s="11"/>
      <c r="BBG136" s="11"/>
      <c r="BBH136" s="11"/>
      <c r="BBI136" s="11"/>
      <c r="BBJ136" s="11"/>
      <c r="BBK136" s="11"/>
      <c r="BBL136" s="11"/>
      <c r="BBM136" s="11"/>
      <c r="BBN136" s="11"/>
      <c r="BBO136" s="11"/>
      <c r="BBP136" s="11"/>
      <c r="BBQ136" s="11"/>
      <c r="BBR136" s="11"/>
      <c r="BBS136" s="11"/>
      <c r="BBT136" s="11"/>
      <c r="BBU136" s="11"/>
      <c r="BBV136" s="11"/>
      <c r="BBW136" s="11"/>
      <c r="BBX136" s="11"/>
      <c r="BBY136" s="11"/>
      <c r="BBZ136" s="11"/>
      <c r="BCA136" s="11"/>
      <c r="BCB136" s="11"/>
      <c r="BCC136" s="11"/>
      <c r="BCD136" s="11"/>
      <c r="BCE136" s="11"/>
      <c r="BCF136" s="11"/>
      <c r="BCG136" s="11"/>
      <c r="BCH136" s="11"/>
      <c r="BCI136" s="11"/>
      <c r="BCJ136" s="11"/>
      <c r="BCK136" s="11"/>
      <c r="BCL136" s="11"/>
      <c r="BCM136" s="11"/>
      <c r="BCN136" s="11"/>
      <c r="BCO136" s="11"/>
      <c r="BCP136" s="11"/>
      <c r="BCQ136" s="11"/>
      <c r="BCR136" s="11"/>
      <c r="BCS136" s="11"/>
      <c r="BCT136" s="11"/>
      <c r="BCU136" s="11"/>
      <c r="BCV136" s="11"/>
      <c r="BCW136" s="11"/>
      <c r="BCX136" s="11"/>
      <c r="BCY136" s="11"/>
      <c r="BCZ136" s="11"/>
      <c r="BDA136" s="11"/>
      <c r="BDB136" s="11"/>
      <c r="BDC136" s="11"/>
      <c r="BDD136" s="11"/>
      <c r="BDE136" s="11"/>
      <c r="BDF136" s="11"/>
      <c r="BDG136" s="11"/>
      <c r="BDH136" s="11"/>
      <c r="BDI136" s="11"/>
      <c r="BDJ136" s="11"/>
      <c r="BDK136" s="11"/>
      <c r="BDL136" s="11"/>
      <c r="BDM136" s="11"/>
      <c r="BDN136" s="11"/>
      <c r="BDO136" s="11"/>
      <c r="BDP136" s="11"/>
      <c r="BDQ136" s="11"/>
      <c r="BDR136" s="11"/>
      <c r="BDS136" s="11"/>
      <c r="BDT136" s="11"/>
      <c r="BDU136" s="11"/>
      <c r="BDV136" s="11"/>
      <c r="BDW136" s="11"/>
      <c r="BDX136" s="11"/>
      <c r="BDY136" s="11"/>
      <c r="BDZ136" s="11"/>
      <c r="BEA136" s="11"/>
      <c r="BEB136" s="11"/>
      <c r="BEC136" s="11"/>
      <c r="BED136" s="11"/>
      <c r="BEE136" s="11"/>
      <c r="BEF136" s="11"/>
      <c r="BEG136" s="11"/>
      <c r="BEH136" s="11"/>
      <c r="BEI136" s="11"/>
      <c r="BEJ136" s="11"/>
      <c r="BEK136" s="11"/>
      <c r="BEL136" s="11"/>
      <c r="BEM136" s="11"/>
      <c r="BEN136" s="11"/>
      <c r="BEO136" s="11"/>
      <c r="BEP136" s="11"/>
      <c r="BEQ136" s="11"/>
      <c r="BER136" s="11"/>
      <c r="BES136" s="11"/>
      <c r="BET136" s="11"/>
      <c r="BEU136" s="11"/>
      <c r="BEV136" s="11"/>
      <c r="BEW136" s="11"/>
      <c r="BEX136" s="11"/>
      <c r="BEY136" s="11"/>
      <c r="BEZ136" s="11"/>
      <c r="BFA136" s="11"/>
      <c r="BFB136" s="11"/>
      <c r="BFC136" s="11"/>
      <c r="BFD136" s="11"/>
      <c r="BFE136" s="11"/>
      <c r="BFF136" s="11"/>
      <c r="BFG136" s="11"/>
      <c r="BFH136" s="11"/>
      <c r="BFI136" s="11"/>
      <c r="BFJ136" s="11"/>
      <c r="BFK136" s="11"/>
      <c r="BFL136" s="11"/>
      <c r="BFM136" s="11"/>
      <c r="BFN136" s="11"/>
      <c r="BFO136" s="11"/>
      <c r="BFP136" s="11"/>
      <c r="BFQ136" s="11"/>
      <c r="BFR136" s="11"/>
      <c r="BFS136" s="11"/>
      <c r="BFT136" s="11"/>
      <c r="BFU136" s="11"/>
      <c r="BFV136" s="11"/>
      <c r="BFW136" s="11"/>
      <c r="BFX136" s="11"/>
      <c r="BFY136" s="11"/>
      <c r="BFZ136" s="11"/>
      <c r="BGA136" s="11"/>
      <c r="BGB136" s="11"/>
      <c r="BGC136" s="11"/>
      <c r="BGD136" s="11"/>
      <c r="BGE136" s="11"/>
      <c r="BGF136" s="11"/>
      <c r="BGG136" s="11"/>
      <c r="BGH136" s="11"/>
      <c r="BGI136" s="11"/>
      <c r="BGJ136" s="11"/>
      <c r="BGK136" s="11"/>
      <c r="BGL136" s="11"/>
      <c r="BGM136" s="11"/>
      <c r="BGN136" s="11"/>
      <c r="BGO136" s="11"/>
      <c r="BGP136" s="11"/>
      <c r="BGQ136" s="11"/>
      <c r="BGR136" s="11"/>
      <c r="BGS136" s="11"/>
      <c r="BGT136" s="11"/>
      <c r="BGU136" s="11"/>
      <c r="BGV136" s="11"/>
      <c r="BGW136" s="11"/>
      <c r="BGX136" s="11"/>
      <c r="BGY136" s="11"/>
      <c r="BGZ136" s="11"/>
      <c r="BHA136" s="11"/>
      <c r="BHB136" s="11"/>
      <c r="BHC136" s="11"/>
      <c r="BHD136" s="11"/>
      <c r="BHE136" s="11"/>
      <c r="BHF136" s="11"/>
      <c r="BHG136" s="11"/>
      <c r="BHH136" s="11"/>
      <c r="BHI136" s="11"/>
      <c r="BHJ136" s="11"/>
      <c r="BHK136" s="11"/>
      <c r="BHL136" s="11"/>
      <c r="BHM136" s="11"/>
      <c r="BHN136" s="11"/>
      <c r="BHO136" s="11"/>
      <c r="BHP136" s="11"/>
      <c r="BHQ136" s="11"/>
      <c r="BHR136" s="11"/>
      <c r="BHS136" s="11"/>
      <c r="BHT136" s="11"/>
      <c r="BHU136" s="11"/>
      <c r="BHV136" s="11"/>
      <c r="BHW136" s="11"/>
      <c r="BHX136" s="11"/>
      <c r="BHY136" s="11"/>
      <c r="BHZ136" s="11"/>
      <c r="BIA136" s="11"/>
      <c r="BIB136" s="11"/>
      <c r="BIC136" s="11"/>
      <c r="BID136" s="11"/>
      <c r="BIE136" s="11"/>
      <c r="BIF136" s="11"/>
      <c r="BIG136" s="11"/>
      <c r="BIH136" s="11"/>
      <c r="BII136" s="11"/>
      <c r="BIJ136" s="11"/>
      <c r="BIK136" s="11"/>
      <c r="BIL136" s="11"/>
      <c r="BIM136" s="11"/>
      <c r="BIN136" s="11"/>
      <c r="BIO136" s="11"/>
      <c r="BIP136" s="11"/>
      <c r="BIQ136" s="11"/>
      <c r="BIR136" s="11"/>
      <c r="BIS136" s="11"/>
      <c r="BIT136" s="11"/>
      <c r="BIU136" s="11"/>
      <c r="BIV136" s="11"/>
      <c r="BIW136" s="11"/>
      <c r="BIX136" s="11"/>
      <c r="BIY136" s="11"/>
      <c r="BIZ136" s="11"/>
      <c r="BJA136" s="11"/>
      <c r="BJB136" s="11"/>
      <c r="BJC136" s="11"/>
      <c r="BJD136" s="11"/>
      <c r="BJE136" s="11"/>
      <c r="BJF136" s="11"/>
      <c r="BJG136" s="11"/>
      <c r="BJH136" s="11"/>
      <c r="BJI136" s="11"/>
      <c r="BJJ136" s="11"/>
      <c r="BJK136" s="11"/>
      <c r="BJL136" s="11"/>
      <c r="BJM136" s="11"/>
      <c r="BJN136" s="11"/>
      <c r="BJO136" s="11"/>
      <c r="BJP136" s="11"/>
      <c r="BJQ136" s="11"/>
      <c r="BJR136" s="11"/>
      <c r="BJS136" s="11"/>
      <c r="BJT136" s="11"/>
      <c r="BJU136" s="11"/>
      <c r="BJV136" s="11"/>
      <c r="BJW136" s="11"/>
      <c r="BJX136" s="11"/>
      <c r="BJY136" s="11"/>
      <c r="BJZ136" s="11"/>
      <c r="BKA136" s="11"/>
      <c r="BKB136" s="11"/>
      <c r="BKC136" s="11"/>
      <c r="BKD136" s="11"/>
      <c r="BKE136" s="11"/>
      <c r="BKF136" s="11"/>
      <c r="BKG136" s="11"/>
      <c r="BKH136" s="11"/>
      <c r="BKI136" s="11"/>
      <c r="BKJ136" s="11"/>
      <c r="BKK136" s="11"/>
      <c r="BKL136" s="11"/>
      <c r="BKM136" s="11"/>
      <c r="BKN136" s="11"/>
      <c r="BKO136" s="11"/>
      <c r="BKP136" s="11"/>
      <c r="BKQ136" s="11"/>
      <c r="BKR136" s="11"/>
      <c r="BKS136" s="11"/>
      <c r="BKT136" s="11"/>
      <c r="BKU136" s="11"/>
      <c r="BKV136" s="11"/>
      <c r="BKW136" s="11"/>
      <c r="BKX136" s="11"/>
      <c r="BKY136" s="11"/>
      <c r="BKZ136" s="11"/>
      <c r="BLA136" s="11"/>
      <c r="BLB136" s="11"/>
      <c r="BLC136" s="11"/>
      <c r="BLD136" s="11"/>
      <c r="BLE136" s="11"/>
      <c r="BLF136" s="11"/>
      <c r="BLG136" s="11"/>
      <c r="BLH136" s="11"/>
      <c r="BLI136" s="11"/>
      <c r="BLJ136" s="11"/>
      <c r="BLK136" s="11"/>
      <c r="BLL136" s="11"/>
      <c r="BLM136" s="11"/>
      <c r="BLN136" s="11"/>
      <c r="BLO136" s="11"/>
      <c r="BLP136" s="11"/>
      <c r="BLQ136" s="11"/>
      <c r="BLR136" s="11"/>
      <c r="BLS136" s="11"/>
      <c r="BLT136" s="11"/>
      <c r="BLU136" s="11"/>
      <c r="BLV136" s="11"/>
      <c r="BLW136" s="11"/>
      <c r="BLX136" s="11"/>
      <c r="BLY136" s="11"/>
      <c r="BLZ136" s="11"/>
      <c r="BMA136" s="11"/>
      <c r="BMB136" s="11"/>
      <c r="BMC136" s="11"/>
      <c r="BMD136" s="11"/>
      <c r="BME136" s="11"/>
      <c r="BMF136" s="11"/>
      <c r="BMG136" s="11"/>
      <c r="BMH136" s="11"/>
      <c r="BMI136" s="11"/>
      <c r="BMJ136" s="11"/>
      <c r="BMK136" s="11"/>
      <c r="BML136" s="11"/>
      <c r="BMM136" s="11"/>
      <c r="BMN136" s="11"/>
      <c r="BMO136" s="11"/>
      <c r="BMP136" s="11"/>
      <c r="BMQ136" s="11"/>
      <c r="BMR136" s="11"/>
      <c r="BMS136" s="11"/>
      <c r="BMT136" s="11"/>
      <c r="BMU136" s="11"/>
      <c r="BMV136" s="11"/>
      <c r="BMW136" s="11"/>
      <c r="BMX136" s="11"/>
      <c r="BMY136" s="11"/>
      <c r="BMZ136" s="11"/>
      <c r="BNA136" s="11"/>
      <c r="BNB136" s="11"/>
      <c r="BNC136" s="11"/>
      <c r="BND136" s="11"/>
      <c r="BNE136" s="11"/>
      <c r="BNF136" s="11"/>
      <c r="BNG136" s="11"/>
      <c r="BNH136" s="11"/>
      <c r="BNI136" s="11"/>
      <c r="BNJ136" s="11"/>
      <c r="BNK136" s="11"/>
      <c r="BNL136" s="11"/>
      <c r="BNM136" s="11"/>
      <c r="BNN136" s="11"/>
      <c r="BNO136" s="11"/>
      <c r="BNP136" s="11"/>
      <c r="BNQ136" s="11"/>
      <c r="BNR136" s="11"/>
      <c r="BNS136" s="11"/>
      <c r="BNT136" s="11"/>
      <c r="BNU136" s="11"/>
      <c r="BNV136" s="11"/>
      <c r="BNW136" s="11"/>
      <c r="BNX136" s="11"/>
      <c r="BNY136" s="11"/>
      <c r="BNZ136" s="11"/>
      <c r="BOA136" s="11"/>
      <c r="BOB136" s="11"/>
      <c r="BOC136" s="11"/>
      <c r="BOD136" s="11"/>
      <c r="BOE136" s="11"/>
      <c r="BOF136" s="11"/>
      <c r="BOG136" s="11"/>
      <c r="BOH136" s="11"/>
      <c r="BOI136" s="11"/>
      <c r="BOJ136" s="11"/>
      <c r="BOK136" s="11"/>
      <c r="BOL136" s="11"/>
      <c r="BOM136" s="11"/>
      <c r="BON136" s="11"/>
      <c r="BOO136" s="11"/>
      <c r="BOP136" s="11"/>
      <c r="BOQ136" s="11"/>
      <c r="BOR136" s="11"/>
      <c r="BOS136" s="11"/>
      <c r="BOT136" s="11"/>
      <c r="BOU136" s="11"/>
      <c r="BOV136" s="11"/>
      <c r="BOW136" s="11"/>
      <c r="BOX136" s="11"/>
      <c r="BOY136" s="11"/>
      <c r="BOZ136" s="11"/>
      <c r="BPA136" s="11"/>
      <c r="BPB136" s="11"/>
      <c r="BPC136" s="11"/>
      <c r="BPD136" s="11"/>
      <c r="BPE136" s="11"/>
      <c r="BPF136" s="11"/>
      <c r="BPG136" s="11"/>
      <c r="BPH136" s="11"/>
      <c r="BPI136" s="11"/>
      <c r="BPJ136" s="11"/>
      <c r="BPK136" s="11"/>
      <c r="BPL136" s="11"/>
      <c r="BPM136" s="11"/>
      <c r="BPN136" s="11"/>
      <c r="BPO136" s="11"/>
      <c r="BPP136" s="11"/>
      <c r="BPQ136" s="11"/>
      <c r="BPR136" s="11"/>
      <c r="BPS136" s="11"/>
      <c r="BPT136" s="11"/>
      <c r="BPU136" s="11"/>
      <c r="BPV136" s="11"/>
      <c r="BPW136" s="11"/>
      <c r="BPX136" s="11"/>
      <c r="BPY136" s="11"/>
      <c r="BPZ136" s="11"/>
      <c r="BQA136" s="11"/>
      <c r="BQB136" s="11"/>
      <c r="BQC136" s="11"/>
      <c r="BQD136" s="11"/>
      <c r="BQE136" s="11"/>
      <c r="BQF136" s="11"/>
      <c r="BQG136" s="11"/>
      <c r="BQH136" s="11"/>
      <c r="BQI136" s="11"/>
      <c r="BQJ136" s="11"/>
      <c r="BQK136" s="11"/>
      <c r="BQL136" s="11"/>
      <c r="BQM136" s="11"/>
      <c r="BQN136" s="11"/>
      <c r="BQO136" s="11"/>
      <c r="BQP136" s="11"/>
      <c r="BQQ136" s="11"/>
      <c r="BQR136" s="11"/>
      <c r="BQS136" s="11"/>
      <c r="BQT136" s="11"/>
      <c r="BQU136" s="11"/>
      <c r="BQV136" s="11"/>
      <c r="BQW136" s="11"/>
      <c r="BQX136" s="11"/>
      <c r="BQY136" s="11"/>
      <c r="BQZ136" s="11"/>
      <c r="BRA136" s="11"/>
      <c r="BRB136" s="11"/>
      <c r="BRC136" s="11"/>
      <c r="BRD136" s="11"/>
      <c r="BRE136" s="11"/>
      <c r="BRF136" s="11"/>
      <c r="BRG136" s="11"/>
      <c r="BRH136" s="11"/>
      <c r="BRI136" s="11"/>
      <c r="BRJ136" s="11"/>
      <c r="BRK136" s="11"/>
      <c r="BRL136" s="11"/>
      <c r="BRM136" s="11"/>
      <c r="BRN136" s="11"/>
      <c r="BRO136" s="11"/>
      <c r="BRP136" s="11"/>
      <c r="BRQ136" s="11"/>
      <c r="BRR136" s="11"/>
      <c r="BRS136" s="11"/>
      <c r="BRT136" s="11"/>
      <c r="BRU136" s="11"/>
      <c r="BRV136" s="11"/>
      <c r="BRW136" s="11"/>
      <c r="BRX136" s="11"/>
      <c r="BRY136" s="11"/>
      <c r="BRZ136" s="11"/>
      <c r="BSA136" s="11"/>
      <c r="BSB136" s="11"/>
      <c r="BSC136" s="11"/>
      <c r="BSD136" s="11"/>
      <c r="BSE136" s="11"/>
      <c r="BSF136" s="11"/>
      <c r="BSG136" s="11"/>
      <c r="BSH136" s="11"/>
      <c r="BSI136" s="11"/>
      <c r="BSJ136" s="11"/>
      <c r="BSK136" s="11"/>
      <c r="BSL136" s="11"/>
      <c r="BSM136" s="11"/>
      <c r="BSN136" s="11"/>
      <c r="BSO136" s="11"/>
      <c r="BSP136" s="11"/>
      <c r="BSQ136" s="11"/>
      <c r="BSR136" s="11"/>
      <c r="BSS136" s="11"/>
      <c r="BST136" s="11"/>
      <c r="BSU136" s="11"/>
      <c r="BSV136" s="11"/>
      <c r="BSW136" s="11"/>
      <c r="BSX136" s="11"/>
      <c r="BSY136" s="11"/>
      <c r="BSZ136" s="11"/>
      <c r="BTA136" s="11"/>
      <c r="BTB136" s="11"/>
      <c r="BTC136" s="11"/>
      <c r="BTD136" s="11"/>
      <c r="BTE136" s="11"/>
      <c r="BTF136" s="11"/>
      <c r="BTG136" s="11"/>
      <c r="BTH136" s="11"/>
      <c r="BTI136" s="11"/>
      <c r="BTJ136" s="11"/>
      <c r="BTK136" s="11"/>
      <c r="BTL136" s="11"/>
      <c r="BTM136" s="11"/>
      <c r="BTN136" s="11"/>
      <c r="BTO136" s="11"/>
      <c r="BTP136" s="11"/>
      <c r="BTQ136" s="11"/>
      <c r="BTR136" s="11"/>
      <c r="BTS136" s="11"/>
      <c r="BTT136" s="11"/>
      <c r="BTU136" s="11"/>
      <c r="BTV136" s="11"/>
      <c r="BTW136" s="11"/>
      <c r="BTX136" s="11"/>
      <c r="BTY136" s="11"/>
      <c r="BTZ136" s="11"/>
      <c r="BUA136" s="11"/>
      <c r="BUB136" s="11"/>
      <c r="BUC136" s="11"/>
      <c r="BUD136" s="11"/>
      <c r="BUE136" s="11"/>
      <c r="BUF136" s="11"/>
      <c r="BUG136" s="11"/>
      <c r="BUH136" s="11"/>
      <c r="BUI136" s="11"/>
      <c r="BUJ136" s="11"/>
      <c r="BUK136" s="11"/>
      <c r="BUL136" s="11"/>
      <c r="BUM136" s="11"/>
      <c r="BUN136" s="11"/>
      <c r="BUO136" s="11"/>
      <c r="BUP136" s="11"/>
      <c r="BUQ136" s="11"/>
      <c r="BUR136" s="11"/>
      <c r="BUS136" s="11"/>
      <c r="BUT136" s="11"/>
      <c r="BUU136" s="11"/>
      <c r="BUV136" s="11"/>
      <c r="BUW136" s="11"/>
      <c r="BUX136" s="11"/>
      <c r="BUY136" s="11"/>
      <c r="BUZ136" s="11"/>
      <c r="BVA136" s="11"/>
      <c r="BVB136" s="11"/>
      <c r="BVC136" s="11"/>
      <c r="BVD136" s="11"/>
      <c r="BVE136" s="11"/>
      <c r="BVF136" s="11"/>
      <c r="BVG136" s="11"/>
      <c r="BVH136" s="11"/>
      <c r="BVI136" s="11"/>
      <c r="BVJ136" s="11"/>
      <c r="BVK136" s="11"/>
      <c r="BVL136" s="11"/>
      <c r="BVM136" s="11"/>
      <c r="BVN136" s="11"/>
      <c r="BVO136" s="11"/>
      <c r="BVP136" s="11"/>
      <c r="BVQ136" s="11"/>
      <c r="BVR136" s="11"/>
      <c r="BVS136" s="11"/>
      <c r="BVT136" s="11"/>
      <c r="BVU136" s="11"/>
      <c r="BVV136" s="11"/>
      <c r="BVW136" s="11"/>
      <c r="BVX136" s="11"/>
      <c r="BVY136" s="11"/>
      <c r="BVZ136" s="11"/>
      <c r="BWA136" s="11"/>
      <c r="BWB136" s="11"/>
      <c r="BWC136" s="11"/>
      <c r="BWD136" s="11"/>
      <c r="BWE136" s="11"/>
      <c r="BWF136" s="11"/>
      <c r="BWG136" s="11"/>
      <c r="BWH136" s="11"/>
      <c r="BWI136" s="11"/>
      <c r="BWJ136" s="11"/>
      <c r="BWK136" s="11"/>
      <c r="BWL136" s="11"/>
      <c r="BWM136" s="11"/>
      <c r="BWN136" s="11"/>
      <c r="BWO136" s="11"/>
      <c r="BWP136" s="11"/>
      <c r="BWQ136" s="11"/>
      <c r="BWR136" s="11"/>
      <c r="BWS136" s="11"/>
      <c r="BWT136" s="11"/>
      <c r="BWU136" s="11"/>
      <c r="BWV136" s="11"/>
      <c r="BWW136" s="11"/>
      <c r="BWX136" s="11"/>
      <c r="BWY136" s="11"/>
      <c r="BWZ136" s="11"/>
      <c r="BXA136" s="11"/>
      <c r="BXB136" s="11"/>
      <c r="BXC136" s="11"/>
      <c r="BXD136" s="11"/>
      <c r="BXE136" s="11"/>
      <c r="BXF136" s="11"/>
      <c r="BXG136" s="11"/>
      <c r="BXH136" s="11"/>
      <c r="BXI136" s="11"/>
      <c r="BXJ136" s="11"/>
      <c r="BXK136" s="11"/>
      <c r="BXL136" s="11"/>
      <c r="BXM136" s="11"/>
      <c r="BXN136" s="11"/>
      <c r="BXO136" s="11"/>
      <c r="BXP136" s="11"/>
      <c r="BXQ136" s="11"/>
      <c r="BXR136" s="11"/>
      <c r="BXS136" s="11"/>
      <c r="BXT136" s="11"/>
      <c r="BXU136" s="11"/>
      <c r="BXV136" s="11"/>
      <c r="BXW136" s="11"/>
      <c r="BXX136" s="11"/>
      <c r="BXY136" s="11"/>
      <c r="BXZ136" s="11"/>
      <c r="BYA136" s="11"/>
      <c r="BYB136" s="11"/>
      <c r="BYC136" s="11"/>
      <c r="BYD136" s="11"/>
      <c r="BYE136" s="11"/>
      <c r="BYF136" s="11"/>
      <c r="BYG136" s="11"/>
      <c r="BYH136" s="11"/>
      <c r="BYI136" s="11"/>
      <c r="BYJ136" s="11"/>
      <c r="BYK136" s="11"/>
      <c r="BYL136" s="11"/>
      <c r="BYM136" s="11"/>
      <c r="BYN136" s="11"/>
      <c r="BYO136" s="11"/>
      <c r="BYP136" s="11"/>
      <c r="BYQ136" s="11"/>
      <c r="BYR136" s="11"/>
      <c r="BYS136" s="11"/>
      <c r="BYT136" s="11"/>
      <c r="BYU136" s="11"/>
      <c r="BYV136" s="11"/>
      <c r="BYW136" s="11"/>
      <c r="BYX136" s="11"/>
      <c r="BYY136" s="11"/>
      <c r="BYZ136" s="11"/>
      <c r="BZA136" s="11"/>
      <c r="BZB136" s="11"/>
      <c r="BZC136" s="11"/>
      <c r="BZD136" s="11"/>
      <c r="BZE136" s="11"/>
      <c r="BZF136" s="11"/>
      <c r="BZG136" s="11"/>
      <c r="BZH136" s="11"/>
      <c r="BZI136" s="11"/>
      <c r="BZJ136" s="11"/>
      <c r="BZK136" s="11"/>
      <c r="BZL136" s="11"/>
      <c r="BZM136" s="11"/>
      <c r="BZN136" s="11"/>
      <c r="BZO136" s="11"/>
      <c r="BZP136" s="11"/>
      <c r="BZQ136" s="11"/>
      <c r="BZR136" s="11"/>
      <c r="BZS136" s="11"/>
      <c r="BZT136" s="11"/>
      <c r="BZU136" s="11"/>
      <c r="BZV136" s="11"/>
      <c r="BZW136" s="11"/>
      <c r="BZX136" s="11"/>
      <c r="BZY136" s="11"/>
      <c r="BZZ136" s="11"/>
      <c r="CAA136" s="11"/>
      <c r="CAB136" s="11"/>
      <c r="CAC136" s="11"/>
      <c r="CAD136" s="11"/>
      <c r="CAE136" s="11"/>
      <c r="CAF136" s="11"/>
      <c r="CAG136" s="11"/>
      <c r="CAH136" s="11"/>
      <c r="CAI136" s="11"/>
      <c r="CAJ136" s="11"/>
      <c r="CAK136" s="11"/>
      <c r="CAL136" s="11"/>
      <c r="CAM136" s="11"/>
      <c r="CAN136" s="11"/>
      <c r="CAO136" s="11"/>
      <c r="CAP136" s="11"/>
      <c r="CAQ136" s="11"/>
      <c r="CAR136" s="11"/>
      <c r="CAS136" s="11"/>
      <c r="CAT136" s="11"/>
      <c r="CAU136" s="11"/>
      <c r="CAV136" s="11"/>
      <c r="CAW136" s="11"/>
      <c r="CAX136" s="11"/>
      <c r="CAY136" s="11"/>
      <c r="CAZ136" s="11"/>
      <c r="CBA136" s="11"/>
      <c r="CBB136" s="11"/>
      <c r="CBC136" s="11"/>
      <c r="CBD136" s="11"/>
      <c r="CBE136" s="11"/>
      <c r="CBF136" s="11"/>
      <c r="CBG136" s="11"/>
      <c r="CBH136" s="11"/>
      <c r="CBI136" s="11"/>
      <c r="CBJ136" s="11"/>
      <c r="CBK136" s="11"/>
      <c r="CBL136" s="11"/>
      <c r="CBM136" s="11"/>
      <c r="CBN136" s="11"/>
      <c r="CBO136" s="11"/>
      <c r="CBP136" s="11"/>
      <c r="CBQ136" s="11"/>
      <c r="CBR136" s="11"/>
      <c r="CBS136" s="11"/>
      <c r="CBT136" s="11"/>
      <c r="CBU136" s="11"/>
      <c r="CBV136" s="11"/>
      <c r="CBW136" s="11"/>
      <c r="CBX136" s="11"/>
      <c r="CBY136" s="11"/>
      <c r="CBZ136" s="11"/>
      <c r="CCA136" s="11"/>
      <c r="CCB136" s="11"/>
      <c r="CCC136" s="11"/>
      <c r="CCD136" s="11"/>
      <c r="CCE136" s="11"/>
      <c r="CCF136" s="11"/>
      <c r="CCG136" s="11"/>
      <c r="CCH136" s="11"/>
      <c r="CCI136" s="11"/>
      <c r="CCJ136" s="11"/>
      <c r="CCK136" s="11"/>
      <c r="CCL136" s="11"/>
      <c r="CCM136" s="11"/>
      <c r="CCN136" s="11"/>
      <c r="CCO136" s="11"/>
      <c r="CCP136" s="11"/>
      <c r="CCQ136" s="11"/>
      <c r="CCR136" s="11"/>
      <c r="CCS136" s="11"/>
      <c r="CCT136" s="11"/>
      <c r="CCU136" s="11"/>
      <c r="CCV136" s="11"/>
      <c r="CCW136" s="11"/>
      <c r="CCX136" s="11"/>
      <c r="CCY136" s="11"/>
      <c r="CCZ136" s="11"/>
      <c r="CDA136" s="11"/>
      <c r="CDB136" s="11"/>
      <c r="CDC136" s="11"/>
      <c r="CDD136" s="11"/>
      <c r="CDE136" s="11"/>
      <c r="CDF136" s="11"/>
      <c r="CDG136" s="11"/>
      <c r="CDH136" s="11"/>
      <c r="CDI136" s="11"/>
      <c r="CDJ136" s="11"/>
      <c r="CDK136" s="11"/>
      <c r="CDL136" s="11"/>
      <c r="CDM136" s="11"/>
      <c r="CDN136" s="11"/>
      <c r="CDO136" s="11"/>
      <c r="CDP136" s="11"/>
      <c r="CDQ136" s="11"/>
      <c r="CDR136" s="11"/>
      <c r="CDS136" s="11"/>
      <c r="CDT136" s="11"/>
      <c r="CDU136" s="11"/>
      <c r="CDV136" s="11"/>
      <c r="CDW136" s="11"/>
      <c r="CDX136" s="11"/>
      <c r="CDY136" s="11"/>
      <c r="CDZ136" s="11"/>
      <c r="CEA136" s="11"/>
      <c r="CEB136" s="11"/>
      <c r="CEC136" s="11"/>
      <c r="CED136" s="11"/>
      <c r="CEE136" s="11"/>
      <c r="CEF136" s="11"/>
      <c r="CEG136" s="11"/>
      <c r="CEH136" s="11"/>
      <c r="CEI136" s="11"/>
      <c r="CEJ136" s="11"/>
      <c r="CEK136" s="11"/>
      <c r="CEL136" s="11"/>
      <c r="CEM136" s="11"/>
      <c r="CEN136" s="11"/>
      <c r="CEO136" s="11"/>
      <c r="CEP136" s="11"/>
      <c r="CEQ136" s="11"/>
      <c r="CER136" s="11"/>
      <c r="CES136" s="11"/>
      <c r="CET136" s="11"/>
      <c r="CEU136" s="11"/>
      <c r="CEV136" s="11"/>
      <c r="CEW136" s="11"/>
      <c r="CEX136" s="11"/>
      <c r="CEY136" s="11"/>
      <c r="CEZ136" s="11"/>
      <c r="CFA136" s="11"/>
      <c r="CFB136" s="11"/>
      <c r="CFC136" s="11"/>
      <c r="CFD136" s="11"/>
      <c r="CFE136" s="11"/>
      <c r="CFF136" s="11"/>
      <c r="CFG136" s="11"/>
      <c r="CFH136" s="11"/>
      <c r="CFI136" s="11"/>
      <c r="CFJ136" s="11"/>
      <c r="CFK136" s="11"/>
      <c r="CFL136" s="11"/>
      <c r="CFM136" s="11"/>
      <c r="CFN136" s="11"/>
      <c r="CFO136" s="11"/>
      <c r="CFP136" s="11"/>
      <c r="CFQ136" s="11"/>
      <c r="CFR136" s="11"/>
      <c r="CFS136" s="11"/>
      <c r="CFT136" s="11"/>
      <c r="CFU136" s="11"/>
      <c r="CFV136" s="11"/>
      <c r="CFW136" s="11"/>
      <c r="CFX136" s="11"/>
      <c r="CFY136" s="11"/>
      <c r="CFZ136" s="11"/>
      <c r="CGA136" s="11"/>
      <c r="CGB136" s="11"/>
      <c r="CGC136" s="11"/>
      <c r="CGD136" s="11"/>
      <c r="CGE136" s="11"/>
      <c r="CGF136" s="11"/>
      <c r="CGG136" s="11"/>
      <c r="CGH136" s="11"/>
      <c r="CGI136" s="11"/>
      <c r="CGJ136" s="11"/>
      <c r="CGK136" s="11"/>
      <c r="CGL136" s="11"/>
      <c r="CGM136" s="11"/>
      <c r="CGN136" s="11"/>
      <c r="CGO136" s="11"/>
      <c r="CGP136" s="11"/>
      <c r="CGQ136" s="11"/>
      <c r="CGR136" s="11"/>
      <c r="CGS136" s="11"/>
      <c r="CGT136" s="11"/>
      <c r="CGU136" s="11"/>
      <c r="CGV136" s="11"/>
      <c r="CGW136" s="11"/>
      <c r="CGX136" s="11"/>
      <c r="CGY136" s="11"/>
      <c r="CGZ136" s="11"/>
      <c r="CHA136" s="11"/>
      <c r="CHB136" s="11"/>
      <c r="CHC136" s="11"/>
      <c r="CHD136" s="11"/>
      <c r="CHE136" s="11"/>
      <c r="CHF136" s="11"/>
      <c r="CHG136" s="11"/>
      <c r="CHH136" s="11"/>
      <c r="CHI136" s="11"/>
      <c r="CHJ136" s="11"/>
      <c r="CHK136" s="11"/>
      <c r="CHL136" s="11"/>
      <c r="CHM136" s="11"/>
      <c r="CHN136" s="11"/>
      <c r="CHO136" s="11"/>
      <c r="CHP136" s="11"/>
      <c r="CHQ136" s="11"/>
      <c r="CHR136" s="11"/>
      <c r="CHS136" s="11"/>
      <c r="CHT136" s="11"/>
      <c r="CHU136" s="11"/>
      <c r="CHV136" s="11"/>
      <c r="CHW136" s="11"/>
      <c r="CHX136" s="11"/>
      <c r="CHY136" s="11"/>
      <c r="CHZ136" s="11"/>
      <c r="CIA136" s="11"/>
      <c r="CIB136" s="11"/>
      <c r="CIC136" s="11"/>
      <c r="CID136" s="11"/>
      <c r="CIE136" s="11"/>
      <c r="CIF136" s="11"/>
      <c r="CIG136" s="11"/>
      <c r="CIH136" s="11"/>
      <c r="CII136" s="11"/>
      <c r="CIJ136" s="11"/>
      <c r="CIK136" s="11"/>
      <c r="CIL136" s="11"/>
      <c r="CIM136" s="11"/>
      <c r="CIN136" s="11"/>
      <c r="CIO136" s="11"/>
      <c r="CIP136" s="11"/>
      <c r="CIQ136" s="11"/>
      <c r="CIR136" s="11"/>
      <c r="CIS136" s="11"/>
      <c r="CIT136" s="11"/>
      <c r="CIU136" s="11"/>
      <c r="CIV136" s="11"/>
      <c r="CIW136" s="11"/>
      <c r="CIX136" s="11"/>
      <c r="CIY136" s="11"/>
      <c r="CIZ136" s="11"/>
      <c r="CJA136" s="11"/>
      <c r="CJB136" s="11"/>
      <c r="CJC136" s="11"/>
      <c r="CJD136" s="11"/>
      <c r="CJE136" s="11"/>
      <c r="CJF136" s="11"/>
      <c r="CJG136" s="11"/>
      <c r="CJH136" s="11"/>
      <c r="CJI136" s="11"/>
      <c r="CJJ136" s="11"/>
      <c r="CJK136" s="11"/>
      <c r="CJL136" s="11"/>
      <c r="CJM136" s="11"/>
      <c r="CJN136" s="11"/>
      <c r="CJO136" s="11"/>
      <c r="CJP136" s="11"/>
      <c r="CJQ136" s="11"/>
      <c r="CJR136" s="11"/>
      <c r="CJS136" s="11"/>
      <c r="CJT136" s="11"/>
      <c r="CJU136" s="11"/>
      <c r="CJV136" s="11"/>
      <c r="CJW136" s="11"/>
      <c r="CJX136" s="11"/>
      <c r="CJY136" s="11"/>
      <c r="CJZ136" s="11"/>
      <c r="CKA136" s="11"/>
      <c r="CKB136" s="11"/>
      <c r="CKC136" s="11"/>
      <c r="CKD136" s="11"/>
      <c r="CKE136" s="11"/>
      <c r="CKF136" s="11"/>
      <c r="CKG136" s="11"/>
      <c r="CKH136" s="11"/>
      <c r="CKI136" s="11"/>
      <c r="CKJ136" s="11"/>
      <c r="CKK136" s="11"/>
      <c r="CKL136" s="11"/>
      <c r="CKM136" s="11"/>
      <c r="CKN136" s="11"/>
      <c r="CKO136" s="11"/>
      <c r="CKP136" s="11"/>
      <c r="CKQ136" s="11"/>
      <c r="CKR136" s="11"/>
      <c r="CKS136" s="11"/>
      <c r="CKT136" s="11"/>
      <c r="CKU136" s="11"/>
      <c r="CKV136" s="11"/>
      <c r="CKW136" s="11"/>
      <c r="CKX136" s="11"/>
      <c r="CKY136" s="11"/>
      <c r="CKZ136" s="11"/>
      <c r="CLA136" s="11"/>
      <c r="CLB136" s="11"/>
      <c r="CLC136" s="11"/>
      <c r="CLD136" s="11"/>
      <c r="CLE136" s="11"/>
      <c r="CLF136" s="11"/>
      <c r="CLG136" s="11"/>
      <c r="CLH136" s="11"/>
      <c r="CLI136" s="11"/>
      <c r="CLJ136" s="11"/>
      <c r="CLK136" s="11"/>
      <c r="CLL136" s="11"/>
      <c r="CLM136" s="11"/>
      <c r="CLN136" s="11"/>
      <c r="CLO136" s="11"/>
      <c r="CLP136" s="11"/>
      <c r="CLQ136" s="11"/>
      <c r="CLR136" s="11"/>
      <c r="CLS136" s="11"/>
      <c r="CLT136" s="11"/>
      <c r="CLU136" s="11"/>
      <c r="CLV136" s="11"/>
      <c r="CLW136" s="11"/>
      <c r="CLX136" s="11"/>
      <c r="CLY136" s="11"/>
      <c r="CLZ136" s="11"/>
      <c r="CMA136" s="11"/>
      <c r="CMB136" s="11"/>
      <c r="CMC136" s="11"/>
      <c r="CMD136" s="11"/>
      <c r="CME136" s="11"/>
      <c r="CMF136" s="11"/>
      <c r="CMG136" s="11"/>
      <c r="CMH136" s="11"/>
      <c r="CMI136" s="11"/>
      <c r="CMJ136" s="11"/>
      <c r="CMK136" s="11"/>
      <c r="CML136" s="11"/>
      <c r="CMM136" s="11"/>
      <c r="CMN136" s="11"/>
      <c r="CMO136" s="11"/>
      <c r="CMP136" s="11"/>
      <c r="CMQ136" s="11"/>
      <c r="CMR136" s="11"/>
      <c r="CMS136" s="11"/>
      <c r="CMT136" s="11"/>
      <c r="CMU136" s="11"/>
      <c r="CMV136" s="11"/>
      <c r="CMW136" s="11"/>
      <c r="CMX136" s="11"/>
      <c r="CMY136" s="11"/>
      <c r="CMZ136" s="11"/>
      <c r="CNA136" s="11"/>
      <c r="CNB136" s="11"/>
      <c r="CNC136" s="11"/>
      <c r="CND136" s="11"/>
      <c r="CNE136" s="11"/>
      <c r="CNF136" s="11"/>
      <c r="CNG136" s="11"/>
      <c r="CNH136" s="11"/>
      <c r="CNI136" s="11"/>
      <c r="CNJ136" s="11"/>
      <c r="CNK136" s="11"/>
      <c r="CNL136" s="11"/>
      <c r="CNM136" s="11"/>
      <c r="CNN136" s="11"/>
      <c r="CNO136" s="11"/>
      <c r="CNP136" s="11"/>
      <c r="CNQ136" s="11"/>
      <c r="CNR136" s="11"/>
      <c r="CNS136" s="11"/>
      <c r="CNT136" s="11"/>
      <c r="CNU136" s="11"/>
      <c r="CNV136" s="11"/>
      <c r="CNW136" s="11"/>
      <c r="CNX136" s="11"/>
      <c r="CNY136" s="11"/>
      <c r="CNZ136" s="11"/>
      <c r="COA136" s="11"/>
      <c r="COB136" s="11"/>
      <c r="COC136" s="11"/>
      <c r="COD136" s="11"/>
      <c r="COE136" s="11"/>
      <c r="COF136" s="11"/>
      <c r="COG136" s="11"/>
      <c r="COH136" s="11"/>
      <c r="COI136" s="11"/>
      <c r="COJ136" s="11"/>
      <c r="COK136" s="11"/>
      <c r="COL136" s="11"/>
      <c r="COM136" s="11"/>
      <c r="CON136" s="11"/>
      <c r="COO136" s="11"/>
      <c r="COP136" s="11"/>
      <c r="COQ136" s="11"/>
      <c r="COR136" s="11"/>
      <c r="COS136" s="11"/>
      <c r="COT136" s="11"/>
      <c r="COU136" s="11"/>
      <c r="COV136" s="11"/>
      <c r="COW136" s="11"/>
      <c r="COX136" s="11"/>
      <c r="COY136" s="11"/>
      <c r="COZ136" s="11"/>
      <c r="CPA136" s="11"/>
      <c r="CPB136" s="11"/>
      <c r="CPC136" s="11"/>
      <c r="CPD136" s="11"/>
      <c r="CPE136" s="11"/>
      <c r="CPF136" s="11"/>
      <c r="CPG136" s="11"/>
      <c r="CPH136" s="11"/>
      <c r="CPI136" s="11"/>
      <c r="CPJ136" s="11"/>
      <c r="CPK136" s="11"/>
      <c r="CPL136" s="11"/>
      <c r="CPM136" s="11"/>
      <c r="CPN136" s="11"/>
      <c r="CPO136" s="11"/>
      <c r="CPP136" s="11"/>
      <c r="CPQ136" s="11"/>
      <c r="CPR136" s="11"/>
      <c r="CPS136" s="11"/>
      <c r="CPT136" s="11"/>
      <c r="CPU136" s="11"/>
      <c r="CPV136" s="11"/>
      <c r="CPW136" s="11"/>
      <c r="CPX136" s="11"/>
      <c r="CPY136" s="11"/>
      <c r="CPZ136" s="11"/>
      <c r="CQA136" s="11"/>
      <c r="CQB136" s="11"/>
      <c r="CQC136" s="11"/>
      <c r="CQD136" s="11"/>
      <c r="CQE136" s="11"/>
      <c r="CQF136" s="11"/>
      <c r="CQG136" s="11"/>
      <c r="CQH136" s="11"/>
      <c r="CQI136" s="11"/>
      <c r="CQJ136" s="11"/>
      <c r="CQK136" s="11"/>
      <c r="CQL136" s="11"/>
      <c r="CQM136" s="11"/>
      <c r="CQN136" s="11"/>
      <c r="CQO136" s="11"/>
      <c r="CQP136" s="11"/>
      <c r="CQQ136" s="11"/>
      <c r="CQR136" s="11"/>
      <c r="CQS136" s="11"/>
      <c r="CQT136" s="11"/>
      <c r="CQU136" s="11"/>
      <c r="CQV136" s="11"/>
      <c r="CQW136" s="11"/>
      <c r="CQX136" s="11"/>
      <c r="CQY136" s="11"/>
      <c r="CQZ136" s="11"/>
      <c r="CRA136" s="11"/>
      <c r="CRB136" s="11"/>
      <c r="CRC136" s="11"/>
      <c r="CRD136" s="11"/>
      <c r="CRE136" s="11"/>
      <c r="CRF136" s="11"/>
      <c r="CRG136" s="11"/>
      <c r="CRH136" s="11"/>
      <c r="CRI136" s="11"/>
      <c r="CRJ136" s="11"/>
      <c r="CRK136" s="11"/>
      <c r="CRL136" s="11"/>
      <c r="CRM136" s="11"/>
      <c r="CRN136" s="11"/>
      <c r="CRO136" s="11"/>
      <c r="CRP136" s="11"/>
      <c r="CRQ136" s="11"/>
      <c r="CRR136" s="11"/>
      <c r="CRS136" s="11"/>
      <c r="CRT136" s="11"/>
      <c r="CRU136" s="11"/>
      <c r="CRV136" s="11"/>
      <c r="CRW136" s="11"/>
      <c r="CRX136" s="11"/>
      <c r="CRY136" s="11"/>
      <c r="CRZ136" s="11"/>
      <c r="CSA136" s="11"/>
      <c r="CSB136" s="11"/>
      <c r="CSC136" s="11"/>
      <c r="CSD136" s="11"/>
      <c r="CSE136" s="11"/>
      <c r="CSF136" s="11"/>
      <c r="CSG136" s="11"/>
      <c r="CSH136" s="11"/>
      <c r="CSI136" s="11"/>
      <c r="CSJ136" s="11"/>
      <c r="CSK136" s="11"/>
      <c r="CSL136" s="11"/>
      <c r="CSM136" s="11"/>
      <c r="CSN136" s="11"/>
      <c r="CSO136" s="11"/>
      <c r="CSP136" s="11"/>
      <c r="CSQ136" s="11"/>
      <c r="CSR136" s="11"/>
      <c r="CSS136" s="11"/>
      <c r="CST136" s="11"/>
      <c r="CSU136" s="11"/>
      <c r="CSV136" s="11"/>
      <c r="CSW136" s="11"/>
      <c r="CSX136" s="11"/>
      <c r="CSY136" s="11"/>
      <c r="CSZ136" s="11"/>
      <c r="CTA136" s="11"/>
      <c r="CTB136" s="11"/>
      <c r="CTC136" s="11"/>
      <c r="CTD136" s="11"/>
      <c r="CTE136" s="11"/>
      <c r="CTF136" s="11"/>
      <c r="CTG136" s="11"/>
      <c r="CTH136" s="11"/>
      <c r="CTI136" s="11"/>
      <c r="CTJ136" s="11"/>
      <c r="CTK136" s="11"/>
      <c r="CTL136" s="11"/>
      <c r="CTM136" s="11"/>
      <c r="CTN136" s="11"/>
      <c r="CTO136" s="11"/>
      <c r="CTP136" s="11"/>
      <c r="CTQ136" s="11"/>
      <c r="CTR136" s="11"/>
      <c r="CTS136" s="11"/>
      <c r="CTT136" s="11"/>
      <c r="CTU136" s="11"/>
      <c r="CTV136" s="11"/>
      <c r="CTW136" s="11"/>
      <c r="CTX136" s="11"/>
      <c r="CTY136" s="11"/>
      <c r="CTZ136" s="11"/>
      <c r="CUA136" s="11"/>
      <c r="CUB136" s="11"/>
      <c r="CUC136" s="11"/>
      <c r="CUD136" s="11"/>
      <c r="CUE136" s="11"/>
      <c r="CUF136" s="11"/>
      <c r="CUG136" s="11"/>
      <c r="CUH136" s="11"/>
      <c r="CUI136" s="11"/>
      <c r="CUJ136" s="11"/>
      <c r="CUK136" s="11"/>
      <c r="CUL136" s="11"/>
      <c r="CUM136" s="11"/>
      <c r="CUN136" s="11"/>
      <c r="CUO136" s="11"/>
      <c r="CUP136" s="11"/>
      <c r="CUQ136" s="11"/>
      <c r="CUR136" s="11"/>
      <c r="CUS136" s="11"/>
      <c r="CUT136" s="11"/>
      <c r="CUU136" s="11"/>
      <c r="CUV136" s="11"/>
      <c r="CUW136" s="11"/>
      <c r="CUX136" s="11"/>
      <c r="CUY136" s="11"/>
      <c r="CUZ136" s="11"/>
      <c r="CVA136" s="11"/>
      <c r="CVB136" s="11"/>
      <c r="CVC136" s="11"/>
      <c r="CVD136" s="11"/>
      <c r="CVE136" s="11"/>
      <c r="CVF136" s="11"/>
      <c r="CVG136" s="11"/>
      <c r="CVH136" s="11"/>
      <c r="CVI136" s="11"/>
      <c r="CVJ136" s="11"/>
      <c r="CVK136" s="11"/>
      <c r="CVL136" s="11"/>
      <c r="CVM136" s="11"/>
      <c r="CVN136" s="11"/>
      <c r="CVO136" s="11"/>
      <c r="CVP136" s="11"/>
      <c r="CVQ136" s="11"/>
      <c r="CVR136" s="11"/>
      <c r="CVS136" s="11"/>
      <c r="CVT136" s="11"/>
      <c r="CVU136" s="11"/>
      <c r="CVV136" s="11"/>
      <c r="CVW136" s="11"/>
      <c r="CVX136" s="11"/>
      <c r="CVY136" s="11"/>
      <c r="CVZ136" s="11"/>
      <c r="CWA136" s="11"/>
      <c r="CWB136" s="11"/>
      <c r="CWC136" s="11"/>
      <c r="CWD136" s="11"/>
      <c r="CWE136" s="11"/>
      <c r="CWF136" s="11"/>
      <c r="CWG136" s="11"/>
      <c r="CWH136" s="11"/>
      <c r="CWI136" s="11"/>
      <c r="CWJ136" s="11"/>
      <c r="CWK136" s="11"/>
      <c r="CWL136" s="11"/>
      <c r="CWM136" s="11"/>
      <c r="CWN136" s="11"/>
      <c r="CWO136" s="11"/>
      <c r="CWP136" s="11"/>
      <c r="CWQ136" s="11"/>
      <c r="CWR136" s="11"/>
      <c r="CWS136" s="11"/>
      <c r="CWT136" s="11"/>
      <c r="CWU136" s="11"/>
      <c r="CWV136" s="11"/>
      <c r="CWW136" s="11"/>
      <c r="CWX136" s="11"/>
      <c r="CWY136" s="11"/>
      <c r="CWZ136" s="11"/>
      <c r="CXA136" s="11"/>
      <c r="CXB136" s="11"/>
      <c r="CXC136" s="11"/>
      <c r="CXD136" s="11"/>
      <c r="CXE136" s="11"/>
      <c r="CXF136" s="11"/>
      <c r="CXG136" s="11"/>
      <c r="CXH136" s="11"/>
      <c r="CXI136" s="11"/>
      <c r="CXJ136" s="11"/>
      <c r="CXK136" s="11"/>
      <c r="CXL136" s="11"/>
      <c r="CXM136" s="11"/>
      <c r="CXN136" s="11"/>
      <c r="CXO136" s="11"/>
      <c r="CXP136" s="11"/>
      <c r="CXQ136" s="11"/>
      <c r="CXR136" s="11"/>
      <c r="CXS136" s="11"/>
      <c r="CXT136" s="11"/>
      <c r="CXU136" s="11"/>
      <c r="CXV136" s="11"/>
      <c r="CXW136" s="11"/>
      <c r="CXX136" s="11"/>
      <c r="CXY136" s="11"/>
      <c r="CXZ136" s="11"/>
      <c r="CYA136" s="11"/>
      <c r="CYB136" s="11"/>
      <c r="CYC136" s="11"/>
      <c r="CYD136" s="11"/>
      <c r="CYE136" s="11"/>
      <c r="CYF136" s="11"/>
      <c r="CYG136" s="11"/>
      <c r="CYH136" s="11"/>
      <c r="CYI136" s="11"/>
      <c r="CYJ136" s="11"/>
      <c r="CYK136" s="11"/>
      <c r="CYL136" s="11"/>
      <c r="CYM136" s="11"/>
      <c r="CYN136" s="11"/>
      <c r="CYO136" s="11"/>
      <c r="CYP136" s="11"/>
      <c r="CYQ136" s="11"/>
      <c r="CYR136" s="11"/>
      <c r="CYS136" s="11"/>
      <c r="CYT136" s="11"/>
      <c r="CYU136" s="11"/>
      <c r="CYV136" s="11"/>
      <c r="CYW136" s="11"/>
      <c r="CYX136" s="11"/>
      <c r="CYY136" s="11"/>
      <c r="CYZ136" s="11"/>
      <c r="CZA136" s="11"/>
      <c r="CZB136" s="11"/>
      <c r="CZC136" s="11"/>
      <c r="CZD136" s="11"/>
      <c r="CZE136" s="11"/>
      <c r="CZF136" s="11"/>
      <c r="CZG136" s="11"/>
      <c r="CZH136" s="11"/>
      <c r="CZI136" s="11"/>
      <c r="CZJ136" s="11"/>
      <c r="CZK136" s="11"/>
      <c r="CZL136" s="11"/>
      <c r="CZM136" s="11"/>
      <c r="CZN136" s="11"/>
      <c r="CZO136" s="11"/>
      <c r="CZP136" s="11"/>
      <c r="CZQ136" s="11"/>
      <c r="CZR136" s="11"/>
      <c r="CZS136" s="11"/>
      <c r="CZT136" s="11"/>
      <c r="CZU136" s="11"/>
      <c r="CZV136" s="11"/>
      <c r="CZW136" s="11"/>
      <c r="CZX136" s="11"/>
      <c r="CZY136" s="11"/>
      <c r="CZZ136" s="11"/>
      <c r="DAA136" s="11"/>
      <c r="DAB136" s="11"/>
      <c r="DAC136" s="11"/>
      <c r="DAD136" s="11"/>
      <c r="DAE136" s="11"/>
      <c r="DAF136" s="11"/>
      <c r="DAG136" s="11"/>
      <c r="DAH136" s="11"/>
      <c r="DAI136" s="11"/>
      <c r="DAJ136" s="11"/>
      <c r="DAK136" s="11"/>
      <c r="DAL136" s="11"/>
      <c r="DAM136" s="11"/>
      <c r="DAN136" s="11"/>
      <c r="DAO136" s="11"/>
      <c r="DAP136" s="11"/>
      <c r="DAQ136" s="11"/>
      <c r="DAR136" s="11"/>
      <c r="DAS136" s="11"/>
      <c r="DAT136" s="11"/>
      <c r="DAU136" s="11"/>
      <c r="DAV136" s="11"/>
      <c r="DAW136" s="11"/>
      <c r="DAX136" s="11"/>
      <c r="DAY136" s="11"/>
      <c r="DAZ136" s="11"/>
      <c r="DBA136" s="11"/>
      <c r="DBB136" s="11"/>
      <c r="DBC136" s="11"/>
      <c r="DBD136" s="11"/>
      <c r="DBE136" s="11"/>
      <c r="DBF136" s="11"/>
      <c r="DBG136" s="11"/>
      <c r="DBH136" s="11"/>
      <c r="DBI136" s="11"/>
      <c r="DBJ136" s="11"/>
      <c r="DBK136" s="11"/>
      <c r="DBL136" s="11"/>
      <c r="DBM136" s="11"/>
      <c r="DBN136" s="11"/>
      <c r="DBO136" s="11"/>
      <c r="DBP136" s="11"/>
      <c r="DBQ136" s="11"/>
      <c r="DBR136" s="11"/>
      <c r="DBS136" s="11"/>
      <c r="DBT136" s="11"/>
      <c r="DBU136" s="11"/>
      <c r="DBV136" s="11"/>
      <c r="DBW136" s="11"/>
      <c r="DBX136" s="11"/>
      <c r="DBY136" s="11"/>
      <c r="DBZ136" s="11"/>
      <c r="DCA136" s="11"/>
      <c r="DCB136" s="11"/>
      <c r="DCC136" s="11"/>
      <c r="DCD136" s="11"/>
      <c r="DCE136" s="11"/>
      <c r="DCF136" s="11"/>
      <c r="DCG136" s="11"/>
      <c r="DCH136" s="11"/>
      <c r="DCI136" s="11"/>
      <c r="DCJ136" s="11"/>
      <c r="DCK136" s="11"/>
      <c r="DCL136" s="11"/>
      <c r="DCM136" s="11"/>
      <c r="DCN136" s="11"/>
      <c r="DCO136" s="11"/>
      <c r="DCP136" s="11"/>
      <c r="DCQ136" s="11"/>
      <c r="DCR136" s="11"/>
      <c r="DCS136" s="11"/>
      <c r="DCT136" s="11"/>
      <c r="DCU136" s="11"/>
      <c r="DCV136" s="11"/>
      <c r="DCW136" s="11"/>
      <c r="DCX136" s="11"/>
      <c r="DCY136" s="11"/>
      <c r="DCZ136" s="11"/>
      <c r="DDA136" s="11"/>
      <c r="DDB136" s="11"/>
      <c r="DDC136" s="11"/>
      <c r="DDD136" s="11"/>
      <c r="DDE136" s="11"/>
      <c r="DDF136" s="11"/>
      <c r="DDG136" s="11"/>
      <c r="DDH136" s="11"/>
      <c r="DDI136" s="11"/>
      <c r="DDJ136" s="11"/>
      <c r="DDK136" s="11"/>
      <c r="DDL136" s="11"/>
      <c r="DDM136" s="11"/>
      <c r="DDN136" s="11"/>
      <c r="DDO136" s="11"/>
      <c r="DDP136" s="11"/>
      <c r="DDQ136" s="11"/>
      <c r="DDR136" s="11"/>
      <c r="DDS136" s="11"/>
      <c r="DDT136" s="11"/>
      <c r="DDU136" s="11"/>
      <c r="DDV136" s="11"/>
      <c r="DDW136" s="11"/>
      <c r="DDX136" s="11"/>
      <c r="DDY136" s="11"/>
      <c r="DDZ136" s="11"/>
      <c r="DEA136" s="11"/>
      <c r="DEB136" s="11"/>
      <c r="DEC136" s="11"/>
      <c r="DED136" s="11"/>
      <c r="DEE136" s="11"/>
      <c r="DEF136" s="11"/>
      <c r="DEG136" s="11"/>
      <c r="DEH136" s="11"/>
      <c r="DEI136" s="11"/>
      <c r="DEJ136" s="11"/>
      <c r="DEK136" s="11"/>
      <c r="DEL136" s="11"/>
      <c r="DEM136" s="11"/>
      <c r="DEN136" s="11"/>
      <c r="DEO136" s="11"/>
      <c r="DEP136" s="11"/>
      <c r="DEQ136" s="11"/>
      <c r="DER136" s="11"/>
      <c r="DES136" s="11"/>
      <c r="DET136" s="11"/>
      <c r="DEU136" s="11"/>
      <c r="DEV136" s="11"/>
      <c r="DEW136" s="11"/>
      <c r="DEX136" s="11"/>
      <c r="DEY136" s="11"/>
      <c r="DEZ136" s="11"/>
      <c r="DFA136" s="11"/>
      <c r="DFB136" s="11"/>
      <c r="DFC136" s="11"/>
      <c r="DFD136" s="11"/>
      <c r="DFE136" s="11"/>
      <c r="DFF136" s="11"/>
      <c r="DFG136" s="11"/>
      <c r="DFH136" s="11"/>
      <c r="DFI136" s="11"/>
      <c r="DFJ136" s="11"/>
      <c r="DFK136" s="11"/>
      <c r="DFL136" s="11"/>
      <c r="DFM136" s="11"/>
      <c r="DFN136" s="11"/>
      <c r="DFO136" s="11"/>
      <c r="DFP136" s="11"/>
      <c r="DFQ136" s="11"/>
      <c r="DFR136" s="11"/>
      <c r="DFS136" s="11"/>
      <c r="DFT136" s="11"/>
      <c r="DFU136" s="11"/>
      <c r="DFV136" s="11"/>
      <c r="DFW136" s="11"/>
      <c r="DFX136" s="11"/>
      <c r="DFY136" s="11"/>
      <c r="DFZ136" s="11"/>
      <c r="DGA136" s="11"/>
      <c r="DGB136" s="11"/>
      <c r="DGC136" s="11"/>
      <c r="DGD136" s="11"/>
      <c r="DGE136" s="11"/>
      <c r="DGF136" s="11"/>
      <c r="DGG136" s="11"/>
      <c r="DGH136" s="11"/>
      <c r="DGI136" s="11"/>
      <c r="DGJ136" s="11"/>
      <c r="DGK136" s="11"/>
      <c r="DGL136" s="11"/>
      <c r="DGM136" s="11"/>
      <c r="DGN136" s="11"/>
      <c r="DGO136" s="11"/>
      <c r="DGP136" s="11"/>
      <c r="DGQ136" s="11"/>
      <c r="DGR136" s="11"/>
      <c r="DGS136" s="11"/>
      <c r="DGT136" s="11"/>
      <c r="DGU136" s="11"/>
      <c r="DGV136" s="11"/>
      <c r="DGW136" s="11"/>
      <c r="DGX136" s="11"/>
      <c r="DGY136" s="11"/>
      <c r="DGZ136" s="11"/>
      <c r="DHA136" s="11"/>
      <c r="DHB136" s="11"/>
      <c r="DHC136" s="11"/>
      <c r="DHD136" s="11"/>
      <c r="DHE136" s="11"/>
      <c r="DHF136" s="11"/>
      <c r="DHG136" s="11"/>
      <c r="DHH136" s="11"/>
      <c r="DHI136" s="11"/>
      <c r="DHJ136" s="11"/>
      <c r="DHK136" s="11"/>
      <c r="DHL136" s="11"/>
      <c r="DHM136" s="11"/>
      <c r="DHN136" s="11"/>
      <c r="DHO136" s="11"/>
      <c r="DHP136" s="11"/>
      <c r="DHQ136" s="11"/>
      <c r="DHR136" s="11"/>
      <c r="DHS136" s="11"/>
      <c r="DHT136" s="11"/>
      <c r="DHU136" s="11"/>
      <c r="DHV136" s="11"/>
      <c r="DHW136" s="11"/>
      <c r="DHX136" s="11"/>
      <c r="DHY136" s="11"/>
      <c r="DHZ136" s="11"/>
      <c r="DIA136" s="11"/>
      <c r="DIB136" s="11"/>
      <c r="DIC136" s="11"/>
      <c r="DID136" s="11"/>
      <c r="DIE136" s="11"/>
      <c r="DIF136" s="11"/>
      <c r="DIG136" s="11"/>
      <c r="DIH136" s="11"/>
      <c r="DII136" s="11"/>
      <c r="DIJ136" s="11"/>
      <c r="DIK136" s="11"/>
      <c r="DIL136" s="11"/>
      <c r="DIM136" s="11"/>
      <c r="DIN136" s="11"/>
      <c r="DIO136" s="11"/>
      <c r="DIP136" s="11"/>
      <c r="DIQ136" s="11"/>
      <c r="DIR136" s="11"/>
      <c r="DIS136" s="11"/>
      <c r="DIT136" s="11"/>
      <c r="DIU136" s="11"/>
      <c r="DIV136" s="11"/>
      <c r="DIW136" s="11"/>
      <c r="DIX136" s="11"/>
      <c r="DIY136" s="11"/>
      <c r="DIZ136" s="11"/>
      <c r="DJA136" s="11"/>
      <c r="DJB136" s="11"/>
      <c r="DJC136" s="11"/>
      <c r="DJD136" s="11"/>
      <c r="DJE136" s="11"/>
      <c r="DJF136" s="11"/>
      <c r="DJG136" s="11"/>
      <c r="DJH136" s="11"/>
      <c r="DJI136" s="11"/>
      <c r="DJJ136" s="11"/>
      <c r="DJK136" s="11"/>
      <c r="DJL136" s="11"/>
      <c r="DJM136" s="11"/>
      <c r="DJN136" s="11"/>
      <c r="DJO136" s="11"/>
      <c r="DJP136" s="11"/>
      <c r="DJQ136" s="11"/>
      <c r="DJR136" s="11"/>
      <c r="DJS136" s="11"/>
      <c r="DJT136" s="11"/>
      <c r="DJU136" s="11"/>
      <c r="DJV136" s="11"/>
      <c r="DJW136" s="11"/>
      <c r="DJX136" s="11"/>
      <c r="DJY136" s="11"/>
      <c r="DJZ136" s="11"/>
      <c r="DKA136" s="11"/>
      <c r="DKB136" s="11"/>
      <c r="DKC136" s="11"/>
      <c r="DKD136" s="11"/>
      <c r="DKE136" s="11"/>
      <c r="DKF136" s="11"/>
      <c r="DKG136" s="11"/>
      <c r="DKH136" s="11"/>
      <c r="DKI136" s="11"/>
      <c r="DKJ136" s="11"/>
      <c r="DKK136" s="11"/>
      <c r="DKL136" s="11"/>
      <c r="DKM136" s="11"/>
      <c r="DKN136" s="11"/>
      <c r="DKO136" s="11"/>
      <c r="DKP136" s="11"/>
      <c r="DKQ136" s="11"/>
      <c r="DKR136" s="11"/>
      <c r="DKS136" s="11"/>
      <c r="DKT136" s="11"/>
      <c r="DKU136" s="11"/>
      <c r="DKV136" s="11"/>
      <c r="DKW136" s="11"/>
      <c r="DKX136" s="11"/>
      <c r="DKY136" s="11"/>
      <c r="DKZ136" s="11"/>
      <c r="DLA136" s="11"/>
      <c r="DLB136" s="11"/>
      <c r="DLC136" s="11"/>
      <c r="DLD136" s="11"/>
      <c r="DLE136" s="11"/>
      <c r="DLF136" s="11"/>
      <c r="DLG136" s="11"/>
      <c r="DLH136" s="11"/>
      <c r="DLI136" s="11"/>
      <c r="DLJ136" s="11"/>
      <c r="DLK136" s="11"/>
      <c r="DLL136" s="11"/>
      <c r="DLM136" s="11"/>
      <c r="DLN136" s="11"/>
      <c r="DLO136" s="11"/>
      <c r="DLP136" s="11"/>
      <c r="DLQ136" s="11"/>
      <c r="DLR136" s="11"/>
      <c r="DLS136" s="11"/>
      <c r="DLT136" s="11"/>
      <c r="DLU136" s="11"/>
      <c r="DLV136" s="11"/>
      <c r="DLW136" s="11"/>
      <c r="DLX136" s="11"/>
      <c r="DLY136" s="11"/>
      <c r="DLZ136" s="11"/>
      <c r="DMA136" s="11"/>
      <c r="DMB136" s="11"/>
      <c r="DMC136" s="11"/>
      <c r="DMD136" s="11"/>
      <c r="DME136" s="11"/>
      <c r="DMF136" s="11"/>
      <c r="DMG136" s="11"/>
      <c r="DMH136" s="11"/>
      <c r="DMI136" s="11"/>
      <c r="DMJ136" s="11"/>
      <c r="DMK136" s="11"/>
      <c r="DML136" s="11"/>
      <c r="DMM136" s="11"/>
      <c r="DMN136" s="11"/>
      <c r="DMO136" s="11"/>
      <c r="DMP136" s="11"/>
      <c r="DMQ136" s="11"/>
      <c r="DMR136" s="11"/>
      <c r="DMS136" s="11"/>
      <c r="DMT136" s="11"/>
      <c r="DMU136" s="11"/>
      <c r="DMV136" s="11"/>
      <c r="DMW136" s="11"/>
      <c r="DMX136" s="11"/>
      <c r="DMY136" s="11"/>
      <c r="DMZ136" s="11"/>
      <c r="DNA136" s="11"/>
      <c r="DNB136" s="11"/>
      <c r="DNC136" s="11"/>
      <c r="DND136" s="11"/>
      <c r="DNE136" s="11"/>
      <c r="DNF136" s="11"/>
      <c r="DNG136" s="11"/>
      <c r="DNH136" s="11"/>
      <c r="DNI136" s="11"/>
      <c r="DNJ136" s="11"/>
      <c r="DNK136" s="11"/>
      <c r="DNL136" s="11"/>
      <c r="DNM136" s="11"/>
      <c r="DNN136" s="11"/>
      <c r="DNO136" s="11"/>
      <c r="DNP136" s="11"/>
      <c r="DNQ136" s="11"/>
      <c r="DNR136" s="11"/>
      <c r="DNS136" s="11"/>
      <c r="DNT136" s="11"/>
      <c r="DNU136" s="11"/>
      <c r="DNV136" s="11"/>
      <c r="DNW136" s="11"/>
      <c r="DNX136" s="11"/>
      <c r="DNY136" s="11"/>
      <c r="DNZ136" s="11"/>
      <c r="DOA136" s="11"/>
      <c r="DOB136" s="11"/>
      <c r="DOC136" s="11"/>
      <c r="DOD136" s="11"/>
      <c r="DOE136" s="11"/>
      <c r="DOF136" s="11"/>
      <c r="DOG136" s="11"/>
      <c r="DOH136" s="11"/>
      <c r="DOI136" s="11"/>
      <c r="DOJ136" s="11"/>
      <c r="DOK136" s="11"/>
      <c r="DOL136" s="11"/>
      <c r="DOM136" s="11"/>
      <c r="DON136" s="11"/>
      <c r="DOO136" s="11"/>
      <c r="DOP136" s="11"/>
      <c r="DOQ136" s="11"/>
      <c r="DOR136" s="11"/>
      <c r="DOS136" s="11"/>
      <c r="DOT136" s="11"/>
      <c r="DOU136" s="11"/>
      <c r="DOV136" s="11"/>
      <c r="DOW136" s="11"/>
      <c r="DOX136" s="11"/>
      <c r="DOY136" s="11"/>
      <c r="DOZ136" s="11"/>
      <c r="DPA136" s="11"/>
      <c r="DPB136" s="11"/>
      <c r="DPC136" s="11"/>
      <c r="DPD136" s="11"/>
      <c r="DPE136" s="11"/>
      <c r="DPF136" s="11"/>
      <c r="DPG136" s="11"/>
      <c r="DPH136" s="11"/>
      <c r="DPI136" s="11"/>
      <c r="DPJ136" s="11"/>
      <c r="DPK136" s="11"/>
      <c r="DPL136" s="11"/>
      <c r="DPM136" s="11"/>
      <c r="DPN136" s="11"/>
      <c r="DPO136" s="11"/>
      <c r="DPP136" s="11"/>
      <c r="DPQ136" s="11"/>
      <c r="DPR136" s="11"/>
      <c r="DPS136" s="11"/>
      <c r="DPT136" s="11"/>
      <c r="DPU136" s="11"/>
      <c r="DPV136" s="11"/>
      <c r="DPW136" s="11"/>
      <c r="DPX136" s="11"/>
      <c r="DPY136" s="11"/>
      <c r="DPZ136" s="11"/>
      <c r="DQA136" s="11"/>
      <c r="DQB136" s="11"/>
      <c r="DQC136" s="11"/>
      <c r="DQD136" s="11"/>
      <c r="DQE136" s="11"/>
      <c r="DQF136" s="11"/>
      <c r="DQG136" s="11"/>
      <c r="DQH136" s="11"/>
      <c r="DQI136" s="11"/>
      <c r="DQJ136" s="11"/>
      <c r="DQK136" s="11"/>
      <c r="DQL136" s="11"/>
      <c r="DQM136" s="11"/>
      <c r="DQN136" s="11"/>
      <c r="DQO136" s="11"/>
      <c r="DQP136" s="11"/>
      <c r="DQQ136" s="11"/>
      <c r="DQR136" s="11"/>
      <c r="DQS136" s="11"/>
      <c r="DQT136" s="11"/>
      <c r="DQU136" s="11"/>
      <c r="DQV136" s="11"/>
      <c r="DQW136" s="11"/>
      <c r="DQX136" s="11"/>
      <c r="DQY136" s="11"/>
      <c r="DQZ136" s="11"/>
      <c r="DRA136" s="11"/>
      <c r="DRB136" s="11"/>
      <c r="DRC136" s="11"/>
      <c r="DRD136" s="11"/>
      <c r="DRE136" s="11"/>
      <c r="DRF136" s="11"/>
      <c r="DRG136" s="11"/>
      <c r="DRH136" s="11"/>
      <c r="DRI136" s="11"/>
      <c r="DRJ136" s="11"/>
      <c r="DRK136" s="11"/>
      <c r="DRL136" s="11"/>
      <c r="DRM136" s="11"/>
      <c r="DRN136" s="11"/>
      <c r="DRO136" s="11"/>
      <c r="DRP136" s="11"/>
      <c r="DRQ136" s="11"/>
      <c r="DRR136" s="11"/>
      <c r="DRS136" s="11"/>
      <c r="DRT136" s="11"/>
      <c r="DRU136" s="11"/>
      <c r="DRV136" s="11"/>
      <c r="DRW136" s="11"/>
      <c r="DRX136" s="11"/>
      <c r="DRY136" s="11"/>
      <c r="DRZ136" s="11"/>
      <c r="DSA136" s="11"/>
      <c r="DSB136" s="11"/>
      <c r="DSC136" s="11"/>
      <c r="DSD136" s="11"/>
      <c r="DSE136" s="11"/>
      <c r="DSF136" s="11"/>
      <c r="DSG136" s="11"/>
      <c r="DSH136" s="11"/>
      <c r="DSI136" s="11"/>
      <c r="DSJ136" s="11"/>
      <c r="DSK136" s="11"/>
      <c r="DSL136" s="11"/>
      <c r="DSM136" s="11"/>
      <c r="DSN136" s="11"/>
      <c r="DSO136" s="11"/>
      <c r="DSP136" s="11"/>
      <c r="DSQ136" s="11"/>
      <c r="DSR136" s="11"/>
      <c r="DSS136" s="11"/>
      <c r="DST136" s="11"/>
      <c r="DSU136" s="11"/>
      <c r="DSV136" s="11"/>
      <c r="DSW136" s="11"/>
      <c r="DSX136" s="11"/>
      <c r="DSY136" s="11"/>
      <c r="DSZ136" s="11"/>
      <c r="DTA136" s="11"/>
      <c r="DTB136" s="11"/>
      <c r="DTC136" s="11"/>
      <c r="DTD136" s="11"/>
      <c r="DTE136" s="11"/>
      <c r="DTF136" s="11"/>
      <c r="DTG136" s="11"/>
      <c r="DTH136" s="11"/>
      <c r="DTI136" s="11"/>
      <c r="DTJ136" s="11"/>
      <c r="DTK136" s="11"/>
      <c r="DTL136" s="11"/>
      <c r="DTM136" s="11"/>
      <c r="DTN136" s="11"/>
      <c r="DTO136" s="11"/>
      <c r="DTP136" s="11"/>
      <c r="DTQ136" s="11"/>
      <c r="DTR136" s="11"/>
      <c r="DTS136" s="11"/>
      <c r="DTT136" s="11"/>
      <c r="DTU136" s="11"/>
      <c r="DTV136" s="11"/>
      <c r="DTW136" s="11"/>
      <c r="DTX136" s="11"/>
      <c r="DTY136" s="11"/>
      <c r="DTZ136" s="11"/>
      <c r="DUA136" s="11"/>
      <c r="DUB136" s="11"/>
      <c r="DUC136" s="11"/>
      <c r="DUD136" s="11"/>
      <c r="DUE136" s="11"/>
      <c r="DUF136" s="11"/>
      <c r="DUG136" s="11"/>
      <c r="DUH136" s="11"/>
      <c r="DUI136" s="11"/>
      <c r="DUJ136" s="11"/>
      <c r="DUK136" s="11"/>
      <c r="DUL136" s="11"/>
      <c r="DUM136" s="11"/>
      <c r="DUN136" s="11"/>
      <c r="DUO136" s="11"/>
      <c r="DUP136" s="11"/>
      <c r="DUQ136" s="11"/>
      <c r="DUR136" s="11"/>
      <c r="DUS136" s="11"/>
      <c r="DUT136" s="11"/>
      <c r="DUU136" s="11"/>
      <c r="DUV136" s="11"/>
      <c r="DUW136" s="11"/>
      <c r="DUX136" s="11"/>
      <c r="DUY136" s="11"/>
      <c r="DUZ136" s="11"/>
      <c r="DVA136" s="11"/>
      <c r="DVB136" s="11"/>
      <c r="DVC136" s="11"/>
      <c r="DVD136" s="11"/>
      <c r="DVE136" s="11"/>
      <c r="DVF136" s="11"/>
      <c r="DVG136" s="11"/>
      <c r="DVH136" s="11"/>
      <c r="DVI136" s="11"/>
      <c r="DVJ136" s="11"/>
      <c r="DVK136" s="11"/>
      <c r="DVL136" s="11"/>
      <c r="DVM136" s="11"/>
      <c r="DVN136" s="11"/>
      <c r="DVO136" s="11"/>
      <c r="DVP136" s="11"/>
      <c r="DVQ136" s="11"/>
      <c r="DVR136" s="11"/>
      <c r="DVS136" s="11"/>
      <c r="DVT136" s="11"/>
      <c r="DVU136" s="11"/>
      <c r="DVV136" s="11"/>
      <c r="DVW136" s="11"/>
      <c r="DVX136" s="11"/>
      <c r="DVY136" s="11"/>
      <c r="DVZ136" s="11"/>
      <c r="DWA136" s="11"/>
      <c r="DWB136" s="11"/>
      <c r="DWC136" s="11"/>
      <c r="DWD136" s="11"/>
      <c r="DWE136" s="11"/>
      <c r="DWF136" s="11"/>
      <c r="DWG136" s="11"/>
      <c r="DWH136" s="11"/>
      <c r="DWI136" s="11"/>
      <c r="DWJ136" s="11"/>
      <c r="DWK136" s="11"/>
      <c r="DWL136" s="11"/>
      <c r="DWM136" s="11"/>
      <c r="DWN136" s="11"/>
      <c r="DWO136" s="11"/>
      <c r="DWP136" s="11"/>
      <c r="DWQ136" s="11"/>
      <c r="DWR136" s="11"/>
      <c r="DWS136" s="11"/>
      <c r="DWT136" s="11"/>
      <c r="DWU136" s="11"/>
      <c r="DWV136" s="11"/>
      <c r="DWW136" s="11"/>
      <c r="DWX136" s="11"/>
      <c r="DWY136" s="11"/>
      <c r="DWZ136" s="11"/>
      <c r="DXA136" s="11"/>
      <c r="DXB136" s="11"/>
      <c r="DXC136" s="11"/>
      <c r="DXD136" s="11"/>
      <c r="DXE136" s="11"/>
      <c r="DXF136" s="11"/>
      <c r="DXG136" s="11"/>
      <c r="DXH136" s="11"/>
      <c r="DXI136" s="11"/>
      <c r="DXJ136" s="11"/>
      <c r="DXK136" s="11"/>
      <c r="DXL136" s="11"/>
      <c r="DXM136" s="11"/>
      <c r="DXN136" s="11"/>
      <c r="DXO136" s="11"/>
      <c r="DXP136" s="11"/>
      <c r="DXQ136" s="11"/>
      <c r="DXR136" s="11"/>
      <c r="DXS136" s="11"/>
      <c r="DXT136" s="11"/>
      <c r="DXU136" s="11"/>
      <c r="DXV136" s="11"/>
      <c r="DXW136" s="11"/>
      <c r="DXX136" s="11"/>
      <c r="DXY136" s="11"/>
      <c r="DXZ136" s="11"/>
      <c r="DYA136" s="11"/>
      <c r="DYB136" s="11"/>
      <c r="DYC136" s="11"/>
      <c r="DYD136" s="11"/>
      <c r="DYE136" s="11"/>
      <c r="DYF136" s="11"/>
      <c r="DYG136" s="11"/>
      <c r="DYH136" s="11"/>
      <c r="DYI136" s="11"/>
      <c r="DYJ136" s="11"/>
      <c r="DYK136" s="11"/>
      <c r="DYL136" s="11"/>
      <c r="DYM136" s="11"/>
      <c r="DYN136" s="11"/>
      <c r="DYO136" s="11"/>
      <c r="DYP136" s="11"/>
      <c r="DYQ136" s="11"/>
      <c r="DYR136" s="11"/>
      <c r="DYS136" s="11"/>
      <c r="DYT136" s="11"/>
      <c r="DYU136" s="11"/>
      <c r="DYV136" s="11"/>
      <c r="DYW136" s="11"/>
      <c r="DYX136" s="11"/>
      <c r="DYY136" s="11"/>
      <c r="DYZ136" s="11"/>
      <c r="DZA136" s="11"/>
      <c r="DZB136" s="11"/>
      <c r="DZC136" s="11"/>
      <c r="DZD136" s="11"/>
      <c r="DZE136" s="11"/>
      <c r="DZF136" s="11"/>
      <c r="DZG136" s="11"/>
      <c r="DZH136" s="11"/>
      <c r="DZI136" s="11"/>
      <c r="DZJ136" s="11"/>
      <c r="DZK136" s="11"/>
      <c r="DZL136" s="11"/>
      <c r="DZM136" s="11"/>
      <c r="DZN136" s="11"/>
      <c r="DZO136" s="11"/>
      <c r="DZP136" s="11"/>
      <c r="DZQ136" s="11"/>
      <c r="DZR136" s="11"/>
      <c r="DZS136" s="11"/>
      <c r="DZT136" s="11"/>
      <c r="DZU136" s="11"/>
      <c r="DZV136" s="11"/>
      <c r="DZW136" s="11"/>
      <c r="DZX136" s="11"/>
      <c r="DZY136" s="11"/>
      <c r="DZZ136" s="11"/>
      <c r="EAA136" s="11"/>
      <c r="EAB136" s="11"/>
      <c r="EAC136" s="11"/>
      <c r="EAD136" s="11"/>
      <c r="EAE136" s="11"/>
      <c r="EAF136" s="11"/>
      <c r="EAG136" s="11"/>
      <c r="EAH136" s="11"/>
      <c r="EAI136" s="11"/>
      <c r="EAJ136" s="11"/>
      <c r="EAK136" s="11"/>
      <c r="EAL136" s="11"/>
      <c r="EAM136" s="11"/>
      <c r="EAN136" s="11"/>
      <c r="EAO136" s="11"/>
      <c r="EAP136" s="11"/>
      <c r="EAQ136" s="11"/>
      <c r="EAR136" s="11"/>
      <c r="EAS136" s="11"/>
      <c r="EAT136" s="11"/>
      <c r="EAU136" s="11"/>
      <c r="EAV136" s="11"/>
      <c r="EAW136" s="11"/>
      <c r="EAX136" s="11"/>
      <c r="EAY136" s="11"/>
      <c r="EAZ136" s="11"/>
      <c r="EBA136" s="11"/>
      <c r="EBB136" s="11"/>
      <c r="EBC136" s="11"/>
      <c r="EBD136" s="11"/>
      <c r="EBE136" s="11"/>
      <c r="EBF136" s="11"/>
      <c r="EBG136" s="11"/>
      <c r="EBH136" s="11"/>
      <c r="EBI136" s="11"/>
      <c r="EBJ136" s="11"/>
      <c r="EBK136" s="11"/>
      <c r="EBL136" s="11"/>
      <c r="EBM136" s="11"/>
      <c r="EBN136" s="11"/>
      <c r="EBO136" s="11"/>
      <c r="EBP136" s="11"/>
      <c r="EBQ136" s="11"/>
      <c r="EBR136" s="11"/>
      <c r="EBS136" s="11"/>
      <c r="EBT136" s="11"/>
      <c r="EBU136" s="11"/>
      <c r="EBV136" s="11"/>
      <c r="EBW136" s="11"/>
      <c r="EBX136" s="11"/>
      <c r="EBY136" s="11"/>
      <c r="EBZ136" s="11"/>
      <c r="ECA136" s="11"/>
      <c r="ECB136" s="11"/>
      <c r="ECC136" s="11"/>
      <c r="ECD136" s="11"/>
      <c r="ECE136" s="11"/>
      <c r="ECF136" s="11"/>
      <c r="ECG136" s="11"/>
      <c r="ECH136" s="11"/>
      <c r="ECI136" s="11"/>
      <c r="ECJ136" s="11"/>
      <c r="ECK136" s="11"/>
      <c r="ECL136" s="11"/>
      <c r="ECM136" s="11"/>
      <c r="ECN136" s="11"/>
      <c r="ECO136" s="11"/>
      <c r="ECP136" s="11"/>
      <c r="ECQ136" s="11"/>
      <c r="ECR136" s="11"/>
      <c r="ECS136" s="11"/>
      <c r="ECT136" s="11"/>
      <c r="ECU136" s="11"/>
      <c r="ECV136" s="11"/>
      <c r="ECW136" s="11"/>
      <c r="ECX136" s="11"/>
      <c r="ECY136" s="11"/>
      <c r="ECZ136" s="11"/>
      <c r="EDA136" s="11"/>
      <c r="EDB136" s="11"/>
      <c r="EDC136" s="11"/>
      <c r="EDD136" s="11"/>
      <c r="EDE136" s="11"/>
      <c r="EDF136" s="11"/>
      <c r="EDG136" s="11"/>
      <c r="EDH136" s="11"/>
      <c r="EDI136" s="11"/>
      <c r="EDJ136" s="11"/>
      <c r="EDK136" s="11"/>
      <c r="EDL136" s="11"/>
      <c r="EDM136" s="11"/>
      <c r="EDN136" s="11"/>
      <c r="EDO136" s="11"/>
      <c r="EDP136" s="11"/>
      <c r="EDQ136" s="11"/>
      <c r="EDR136" s="11"/>
      <c r="EDS136" s="11"/>
      <c r="EDT136" s="11"/>
      <c r="EDU136" s="11"/>
      <c r="EDV136" s="11"/>
      <c r="EDW136" s="11"/>
      <c r="EDX136" s="11"/>
      <c r="EDY136" s="11"/>
      <c r="EDZ136" s="11"/>
      <c r="EEA136" s="11"/>
      <c r="EEB136" s="11"/>
      <c r="EEC136" s="11"/>
      <c r="EED136" s="11"/>
      <c r="EEE136" s="11"/>
      <c r="EEF136" s="11"/>
      <c r="EEG136" s="11"/>
      <c r="EEH136" s="11"/>
      <c r="EEI136" s="11"/>
      <c r="EEJ136" s="11"/>
      <c r="EEK136" s="11"/>
      <c r="EEL136" s="11"/>
      <c r="EEM136" s="11"/>
      <c r="EEN136" s="11"/>
      <c r="EEO136" s="11"/>
      <c r="EEP136" s="11"/>
      <c r="EEQ136" s="11"/>
      <c r="EER136" s="11"/>
      <c r="EES136" s="11"/>
      <c r="EET136" s="11"/>
      <c r="EEU136" s="11"/>
      <c r="EEV136" s="11"/>
      <c r="EEW136" s="11"/>
      <c r="EEX136" s="11"/>
      <c r="EEY136" s="11"/>
      <c r="EEZ136" s="11"/>
      <c r="EFA136" s="11"/>
      <c r="EFB136" s="11"/>
      <c r="EFC136" s="11"/>
      <c r="EFD136" s="11"/>
      <c r="EFE136" s="11"/>
      <c r="EFF136" s="11"/>
      <c r="EFG136" s="11"/>
      <c r="EFH136" s="11"/>
      <c r="EFI136" s="11"/>
      <c r="EFJ136" s="11"/>
      <c r="EFK136" s="11"/>
      <c r="EFL136" s="11"/>
      <c r="EFM136" s="11"/>
      <c r="EFN136" s="11"/>
      <c r="EFO136" s="11"/>
      <c r="EFP136" s="11"/>
      <c r="EFQ136" s="11"/>
      <c r="EFR136" s="11"/>
      <c r="EFS136" s="11"/>
      <c r="EFT136" s="11"/>
      <c r="EFU136" s="11"/>
      <c r="EFV136" s="11"/>
      <c r="EFW136" s="11"/>
      <c r="EFX136" s="11"/>
      <c r="EFY136" s="11"/>
      <c r="EFZ136" s="11"/>
      <c r="EGA136" s="11"/>
      <c r="EGB136" s="11"/>
      <c r="EGC136" s="11"/>
      <c r="EGD136" s="11"/>
      <c r="EGE136" s="11"/>
      <c r="EGF136" s="11"/>
      <c r="EGG136" s="11"/>
      <c r="EGH136" s="11"/>
      <c r="EGI136" s="11"/>
      <c r="EGJ136" s="11"/>
      <c r="EGK136" s="11"/>
      <c r="EGL136" s="11"/>
      <c r="EGM136" s="11"/>
      <c r="EGN136" s="11"/>
      <c r="EGO136" s="11"/>
      <c r="EGP136" s="11"/>
      <c r="EGQ136" s="11"/>
      <c r="EGR136" s="11"/>
      <c r="EGS136" s="11"/>
      <c r="EGT136" s="11"/>
      <c r="EGU136" s="11"/>
      <c r="EGV136" s="11"/>
      <c r="EGW136" s="11"/>
      <c r="EGX136" s="11"/>
      <c r="EGY136" s="11"/>
      <c r="EGZ136" s="11"/>
      <c r="EHA136" s="11"/>
      <c r="EHB136" s="11"/>
      <c r="EHC136" s="11"/>
      <c r="EHD136" s="11"/>
      <c r="EHE136" s="11"/>
      <c r="EHF136" s="11"/>
      <c r="EHG136" s="11"/>
      <c r="EHH136" s="11"/>
      <c r="EHI136" s="11"/>
      <c r="EHJ136" s="11"/>
      <c r="EHK136" s="11"/>
      <c r="EHL136" s="11"/>
      <c r="EHM136" s="11"/>
      <c r="EHN136" s="11"/>
      <c r="EHO136" s="11"/>
      <c r="EHP136" s="11"/>
      <c r="EHQ136" s="11"/>
      <c r="EHR136" s="11"/>
      <c r="EHS136" s="11"/>
      <c r="EHT136" s="11"/>
      <c r="EHU136" s="11"/>
      <c r="EHV136" s="11"/>
      <c r="EHW136" s="11"/>
      <c r="EHX136" s="11"/>
      <c r="EHY136" s="11"/>
      <c r="EHZ136" s="11"/>
      <c r="EIA136" s="11"/>
      <c r="EIB136" s="11"/>
      <c r="EIC136" s="11"/>
      <c r="EID136" s="11"/>
      <c r="EIE136" s="11"/>
      <c r="EIF136" s="11"/>
      <c r="EIG136" s="11"/>
      <c r="EIH136" s="11"/>
      <c r="EII136" s="11"/>
      <c r="EIJ136" s="11"/>
      <c r="EIK136" s="11"/>
      <c r="EIL136" s="11"/>
      <c r="EIM136" s="11"/>
      <c r="EIN136" s="11"/>
      <c r="EIO136" s="11"/>
      <c r="EIP136" s="11"/>
      <c r="EIQ136" s="11"/>
      <c r="EIR136" s="11"/>
      <c r="EIS136" s="11"/>
      <c r="EIT136" s="11"/>
      <c r="EIU136" s="11"/>
      <c r="EIV136" s="11"/>
      <c r="EIW136" s="11"/>
      <c r="EIX136" s="11"/>
      <c r="EIY136" s="11"/>
      <c r="EIZ136" s="11"/>
      <c r="EJA136" s="11"/>
      <c r="EJB136" s="11"/>
      <c r="EJC136" s="11"/>
      <c r="EJD136" s="11"/>
      <c r="EJE136" s="11"/>
      <c r="EJF136" s="11"/>
      <c r="EJG136" s="11"/>
      <c r="EJH136" s="11"/>
      <c r="EJI136" s="11"/>
      <c r="EJJ136" s="11"/>
      <c r="EJK136" s="11"/>
      <c r="EJL136" s="11"/>
      <c r="EJM136" s="11"/>
      <c r="EJN136" s="11"/>
      <c r="EJO136" s="11"/>
      <c r="EJP136" s="11"/>
      <c r="EJQ136" s="11"/>
      <c r="EJR136" s="11"/>
      <c r="EJS136" s="11"/>
      <c r="EJT136" s="11"/>
      <c r="EJU136" s="11"/>
      <c r="EJV136" s="11"/>
      <c r="EJW136" s="11"/>
      <c r="EJX136" s="11"/>
      <c r="EJY136" s="11"/>
      <c r="EJZ136" s="11"/>
      <c r="EKA136" s="11"/>
      <c r="EKB136" s="11"/>
      <c r="EKC136" s="11"/>
      <c r="EKD136" s="11"/>
      <c r="EKE136" s="11"/>
      <c r="EKF136" s="11"/>
      <c r="EKG136" s="11"/>
      <c r="EKH136" s="11"/>
      <c r="EKI136" s="11"/>
      <c r="EKJ136" s="11"/>
      <c r="EKK136" s="11"/>
      <c r="EKL136" s="11"/>
      <c r="EKM136" s="11"/>
      <c r="EKN136" s="11"/>
      <c r="EKO136" s="11"/>
      <c r="EKP136" s="11"/>
      <c r="EKQ136" s="11"/>
      <c r="EKR136" s="11"/>
      <c r="EKS136" s="11"/>
      <c r="EKT136" s="11"/>
      <c r="EKU136" s="11"/>
      <c r="EKV136" s="11"/>
      <c r="EKW136" s="11"/>
      <c r="EKX136" s="11"/>
      <c r="EKY136" s="11"/>
      <c r="EKZ136" s="11"/>
      <c r="ELA136" s="11"/>
      <c r="ELB136" s="11"/>
      <c r="ELC136" s="11"/>
      <c r="ELD136" s="11"/>
      <c r="ELE136" s="11"/>
      <c r="ELF136" s="11"/>
      <c r="ELG136" s="11"/>
      <c r="ELH136" s="11"/>
      <c r="ELI136" s="11"/>
      <c r="ELJ136" s="11"/>
      <c r="ELK136" s="11"/>
      <c r="ELL136" s="11"/>
      <c r="ELM136" s="11"/>
      <c r="ELN136" s="11"/>
      <c r="ELO136" s="11"/>
      <c r="ELP136" s="11"/>
      <c r="ELQ136" s="11"/>
      <c r="ELR136" s="11"/>
      <c r="ELS136" s="11"/>
      <c r="ELT136" s="11"/>
      <c r="ELU136" s="11"/>
      <c r="ELV136" s="11"/>
      <c r="ELW136" s="11"/>
      <c r="ELX136" s="11"/>
      <c r="ELY136" s="11"/>
      <c r="ELZ136" s="11"/>
    </row>
    <row r="137" spans="1:346 1276:3718">
      <c r="A137" s="388"/>
      <c r="C137" s="166" t="s">
        <v>1030</v>
      </c>
      <c r="D137" s="223">
        <f t="shared" si="5"/>
        <v>0</v>
      </c>
      <c r="E137" s="88" t="s">
        <v>540</v>
      </c>
      <c r="F137" s="219"/>
      <c r="G137" s="92"/>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c r="HJ137" s="11"/>
      <c r="HK137" s="11"/>
      <c r="HL137" s="11"/>
      <c r="HM137" s="11"/>
      <c r="HN137" s="11"/>
      <c r="HO137" s="11"/>
      <c r="HP137" s="11"/>
      <c r="HQ137" s="11"/>
      <c r="HR137" s="11"/>
      <c r="HS137" s="11"/>
      <c r="HT137" s="11"/>
      <c r="HU137" s="11"/>
      <c r="HV137" s="11"/>
      <c r="HW137" s="11"/>
      <c r="HX137" s="11"/>
      <c r="HY137" s="11"/>
      <c r="HZ137" s="11"/>
      <c r="IA137" s="11"/>
      <c r="IB137" s="11"/>
      <c r="IC137" s="11"/>
      <c r="ID137" s="11"/>
      <c r="IE137" s="11"/>
      <c r="IF137" s="11"/>
      <c r="IG137" s="11"/>
      <c r="IH137" s="11"/>
      <c r="II137" s="11"/>
      <c r="IJ137" s="11"/>
      <c r="IK137" s="11"/>
      <c r="IL137" s="11"/>
      <c r="IM137" s="11"/>
      <c r="IN137" s="11"/>
      <c r="IO137" s="11"/>
      <c r="IP137" s="11"/>
      <c r="IQ137" s="11"/>
      <c r="IR137" s="11"/>
      <c r="IS137" s="11"/>
      <c r="IT137" s="11"/>
      <c r="IU137" s="11"/>
      <c r="IV137" s="11"/>
      <c r="IW137" s="11"/>
      <c r="IX137" s="11"/>
      <c r="IY137" s="11"/>
      <c r="IZ137" s="11"/>
      <c r="JA137" s="11"/>
      <c r="JB137" s="11"/>
      <c r="JC137" s="11"/>
      <c r="JD137" s="11"/>
      <c r="JE137" s="11"/>
      <c r="JF137" s="11"/>
      <c r="JG137" s="11"/>
      <c r="JH137" s="11"/>
      <c r="JI137" s="11"/>
      <c r="JJ137" s="11"/>
      <c r="JK137" s="11"/>
      <c r="JL137" s="11"/>
      <c r="JM137" s="11"/>
      <c r="JN137" s="11"/>
      <c r="JO137" s="11"/>
      <c r="JP137" s="11"/>
      <c r="JQ137" s="11"/>
      <c r="JR137" s="11"/>
      <c r="JS137" s="11"/>
      <c r="JT137" s="11"/>
      <c r="JU137" s="11"/>
      <c r="JV137" s="11"/>
      <c r="JW137" s="11"/>
      <c r="JX137" s="11"/>
      <c r="JY137" s="11"/>
      <c r="JZ137" s="11"/>
      <c r="KA137" s="11"/>
      <c r="KB137" s="11"/>
      <c r="KC137" s="11"/>
      <c r="KD137" s="11"/>
      <c r="KE137" s="11"/>
      <c r="KF137" s="11"/>
      <c r="KG137" s="11"/>
      <c r="KH137" s="11"/>
      <c r="KI137" s="11"/>
      <c r="KJ137" s="11"/>
      <c r="KK137" s="11"/>
      <c r="KL137" s="11"/>
      <c r="KM137" s="11"/>
      <c r="KN137" s="11"/>
      <c r="KO137" s="11"/>
      <c r="KP137" s="11"/>
      <c r="KQ137" s="11"/>
      <c r="KR137" s="11"/>
      <c r="KS137" s="11"/>
      <c r="KT137" s="11"/>
      <c r="KU137" s="11"/>
      <c r="KV137" s="11"/>
      <c r="KW137" s="11"/>
      <c r="KX137" s="11"/>
      <c r="KY137" s="11"/>
      <c r="KZ137" s="11"/>
      <c r="LA137" s="11"/>
      <c r="LB137" s="11"/>
      <c r="LC137" s="11"/>
      <c r="LD137" s="11"/>
      <c r="LE137" s="11"/>
      <c r="LF137" s="11"/>
      <c r="LG137" s="11"/>
      <c r="LH137" s="11"/>
      <c r="LI137" s="11"/>
      <c r="LJ137" s="11"/>
      <c r="LK137" s="11"/>
      <c r="LL137" s="11"/>
      <c r="LM137" s="11"/>
      <c r="LN137" s="11"/>
      <c r="LO137" s="11"/>
      <c r="LP137" s="11"/>
      <c r="LQ137" s="11"/>
      <c r="LR137" s="11"/>
      <c r="LS137" s="11"/>
      <c r="LT137" s="11"/>
      <c r="LU137" s="11"/>
      <c r="LV137" s="11"/>
      <c r="LW137" s="11"/>
      <c r="LX137" s="11"/>
      <c r="LY137" s="11"/>
      <c r="LZ137" s="11"/>
      <c r="MA137" s="11"/>
      <c r="MB137" s="11"/>
      <c r="MC137" s="11"/>
      <c r="MD137" s="11"/>
      <c r="ME137" s="11"/>
      <c r="MF137" s="11"/>
      <c r="MG137" s="11"/>
      <c r="MH137" s="11"/>
      <c r="AWB137" s="11"/>
      <c r="AWC137" s="11"/>
      <c r="AWD137" s="11"/>
      <c r="AWE137" s="11"/>
      <c r="AWF137" s="11"/>
      <c r="AWG137" s="11"/>
      <c r="AWH137" s="11"/>
      <c r="AWI137" s="11"/>
      <c r="AWJ137" s="11"/>
      <c r="AWK137" s="11"/>
      <c r="AWL137" s="11"/>
      <c r="AWM137" s="11"/>
      <c r="AWN137" s="11"/>
      <c r="AWO137" s="11"/>
      <c r="AWP137" s="11"/>
      <c r="AWQ137" s="11"/>
      <c r="AWR137" s="11"/>
      <c r="AWS137" s="11"/>
      <c r="AWT137" s="11"/>
      <c r="AWU137" s="11"/>
      <c r="AWV137" s="11"/>
      <c r="AWW137" s="11"/>
      <c r="AWX137" s="11"/>
      <c r="AWY137" s="11"/>
      <c r="AWZ137" s="11"/>
      <c r="AXA137" s="11"/>
      <c r="AXB137" s="11"/>
      <c r="AXC137" s="11"/>
      <c r="AXD137" s="11"/>
      <c r="AXE137" s="11"/>
      <c r="AXF137" s="11"/>
      <c r="AXG137" s="11"/>
      <c r="AXH137" s="11"/>
      <c r="AXI137" s="11"/>
      <c r="AXJ137" s="11"/>
      <c r="AXK137" s="11"/>
      <c r="AXL137" s="11"/>
      <c r="AXM137" s="11"/>
      <c r="AXN137" s="11"/>
      <c r="AXO137" s="11"/>
      <c r="AXP137" s="11"/>
      <c r="AXQ137" s="11"/>
      <c r="AXR137" s="11"/>
      <c r="AXS137" s="11"/>
      <c r="AXT137" s="11"/>
      <c r="AXU137" s="11"/>
      <c r="AXV137" s="11"/>
      <c r="AXW137" s="11"/>
      <c r="AXX137" s="11"/>
      <c r="AXY137" s="11"/>
      <c r="AXZ137" s="11"/>
      <c r="AYA137" s="11"/>
      <c r="AYB137" s="11"/>
      <c r="AYC137" s="11"/>
      <c r="AYD137" s="11"/>
      <c r="AYE137" s="11"/>
      <c r="AYF137" s="11"/>
      <c r="AYG137" s="11"/>
      <c r="AYH137" s="11"/>
      <c r="AYI137" s="11"/>
      <c r="AYJ137" s="11"/>
      <c r="AYK137" s="11"/>
      <c r="AYL137" s="11"/>
      <c r="AYM137" s="11"/>
      <c r="AYN137" s="11"/>
      <c r="AYO137" s="11"/>
      <c r="AYP137" s="11"/>
      <c r="AYQ137" s="11"/>
      <c r="AYR137" s="11"/>
      <c r="AYS137" s="11"/>
      <c r="AYT137" s="11"/>
      <c r="AYU137" s="11"/>
      <c r="AYV137" s="11"/>
      <c r="AYW137" s="11"/>
      <c r="AYX137" s="11"/>
      <c r="AYY137" s="11"/>
      <c r="AYZ137" s="11"/>
      <c r="AZA137" s="11"/>
      <c r="AZB137" s="11"/>
      <c r="AZC137" s="11"/>
      <c r="AZD137" s="11"/>
      <c r="AZE137" s="11"/>
      <c r="AZF137" s="11"/>
      <c r="AZG137" s="11"/>
      <c r="AZH137" s="11"/>
      <c r="AZI137" s="11"/>
      <c r="AZJ137" s="11"/>
      <c r="AZK137" s="11"/>
      <c r="AZL137" s="11"/>
      <c r="AZM137" s="11"/>
      <c r="AZN137" s="11"/>
      <c r="AZO137" s="11"/>
      <c r="AZP137" s="11"/>
      <c r="AZQ137" s="11"/>
      <c r="AZR137" s="11"/>
      <c r="AZS137" s="11"/>
      <c r="AZT137" s="11"/>
      <c r="AZU137" s="11"/>
      <c r="AZV137" s="11"/>
      <c r="AZW137" s="11"/>
      <c r="AZX137" s="11"/>
      <c r="AZY137" s="11"/>
      <c r="AZZ137" s="11"/>
      <c r="BAA137" s="11"/>
      <c r="BAB137" s="11"/>
      <c r="BAC137" s="11"/>
      <c r="BAD137" s="11"/>
      <c r="BAE137" s="11"/>
      <c r="BAF137" s="11"/>
      <c r="BAG137" s="11"/>
      <c r="BAH137" s="11"/>
      <c r="BAI137" s="11"/>
      <c r="BAJ137" s="11"/>
      <c r="BAK137" s="11"/>
      <c r="BAL137" s="11"/>
      <c r="BAM137" s="11"/>
      <c r="BAN137" s="11"/>
      <c r="BAO137" s="11"/>
      <c r="BAP137" s="11"/>
      <c r="BAQ137" s="11"/>
      <c r="BAR137" s="11"/>
      <c r="BAS137" s="11"/>
      <c r="BAT137" s="11"/>
      <c r="BAU137" s="11"/>
      <c r="BAV137" s="11"/>
      <c r="BAW137" s="11"/>
      <c r="BAX137" s="11"/>
      <c r="BAY137" s="11"/>
      <c r="BAZ137" s="11"/>
      <c r="BBA137" s="11"/>
      <c r="BBB137" s="11"/>
      <c r="BBC137" s="11"/>
      <c r="BBD137" s="11"/>
      <c r="BBE137" s="11"/>
      <c r="BBF137" s="11"/>
      <c r="BBG137" s="11"/>
      <c r="BBH137" s="11"/>
      <c r="BBI137" s="11"/>
      <c r="BBJ137" s="11"/>
      <c r="BBK137" s="11"/>
      <c r="BBL137" s="11"/>
      <c r="BBM137" s="11"/>
      <c r="BBN137" s="11"/>
      <c r="BBO137" s="11"/>
      <c r="BBP137" s="11"/>
      <c r="BBQ137" s="11"/>
      <c r="BBR137" s="11"/>
      <c r="BBS137" s="11"/>
      <c r="BBT137" s="11"/>
      <c r="BBU137" s="11"/>
      <c r="BBV137" s="11"/>
      <c r="BBW137" s="11"/>
      <c r="BBX137" s="11"/>
      <c r="BBY137" s="11"/>
      <c r="BBZ137" s="11"/>
      <c r="BCA137" s="11"/>
      <c r="BCB137" s="11"/>
      <c r="BCC137" s="11"/>
      <c r="BCD137" s="11"/>
      <c r="BCE137" s="11"/>
      <c r="BCF137" s="11"/>
      <c r="BCG137" s="11"/>
      <c r="BCH137" s="11"/>
      <c r="BCI137" s="11"/>
      <c r="BCJ137" s="11"/>
      <c r="BCK137" s="11"/>
      <c r="BCL137" s="11"/>
      <c r="BCM137" s="11"/>
      <c r="BCN137" s="11"/>
      <c r="BCO137" s="11"/>
      <c r="BCP137" s="11"/>
      <c r="BCQ137" s="11"/>
      <c r="BCR137" s="11"/>
      <c r="BCS137" s="11"/>
      <c r="BCT137" s="11"/>
      <c r="BCU137" s="11"/>
      <c r="BCV137" s="11"/>
      <c r="BCW137" s="11"/>
      <c r="BCX137" s="11"/>
      <c r="BCY137" s="11"/>
      <c r="BCZ137" s="11"/>
      <c r="BDA137" s="11"/>
      <c r="BDB137" s="11"/>
      <c r="BDC137" s="11"/>
      <c r="BDD137" s="11"/>
      <c r="BDE137" s="11"/>
      <c r="BDF137" s="11"/>
      <c r="BDG137" s="11"/>
      <c r="BDH137" s="11"/>
      <c r="BDI137" s="11"/>
      <c r="BDJ137" s="11"/>
      <c r="BDK137" s="11"/>
      <c r="BDL137" s="11"/>
      <c r="BDM137" s="11"/>
      <c r="BDN137" s="11"/>
      <c r="BDO137" s="11"/>
      <c r="BDP137" s="11"/>
      <c r="BDQ137" s="11"/>
      <c r="BDR137" s="11"/>
      <c r="BDS137" s="11"/>
      <c r="BDT137" s="11"/>
      <c r="BDU137" s="11"/>
      <c r="BDV137" s="11"/>
      <c r="BDW137" s="11"/>
      <c r="BDX137" s="11"/>
      <c r="BDY137" s="11"/>
      <c r="BDZ137" s="11"/>
      <c r="BEA137" s="11"/>
      <c r="BEB137" s="11"/>
      <c r="BEC137" s="11"/>
      <c r="BED137" s="11"/>
      <c r="BEE137" s="11"/>
      <c r="BEF137" s="11"/>
      <c r="BEG137" s="11"/>
      <c r="BEH137" s="11"/>
      <c r="BEI137" s="11"/>
      <c r="BEJ137" s="11"/>
      <c r="BEK137" s="11"/>
      <c r="BEL137" s="11"/>
      <c r="BEM137" s="11"/>
      <c r="BEN137" s="11"/>
      <c r="BEO137" s="11"/>
      <c r="BEP137" s="11"/>
      <c r="BEQ137" s="11"/>
      <c r="BER137" s="11"/>
      <c r="BES137" s="11"/>
      <c r="BET137" s="11"/>
      <c r="BEU137" s="11"/>
      <c r="BEV137" s="11"/>
      <c r="BEW137" s="11"/>
      <c r="BEX137" s="11"/>
      <c r="BEY137" s="11"/>
      <c r="BEZ137" s="11"/>
      <c r="BFA137" s="11"/>
      <c r="BFB137" s="11"/>
      <c r="BFC137" s="11"/>
      <c r="BFD137" s="11"/>
      <c r="BFE137" s="11"/>
      <c r="BFF137" s="11"/>
      <c r="BFG137" s="11"/>
      <c r="BFH137" s="11"/>
      <c r="BFI137" s="11"/>
      <c r="BFJ137" s="11"/>
      <c r="BFK137" s="11"/>
      <c r="BFL137" s="11"/>
      <c r="BFM137" s="11"/>
      <c r="BFN137" s="11"/>
      <c r="BFO137" s="11"/>
      <c r="BFP137" s="11"/>
      <c r="BFQ137" s="11"/>
      <c r="BFR137" s="11"/>
      <c r="BFS137" s="11"/>
      <c r="BFT137" s="11"/>
      <c r="BFU137" s="11"/>
      <c r="BFV137" s="11"/>
      <c r="BFW137" s="11"/>
      <c r="BFX137" s="11"/>
      <c r="BFY137" s="11"/>
      <c r="BFZ137" s="11"/>
      <c r="BGA137" s="11"/>
      <c r="BGB137" s="11"/>
      <c r="BGC137" s="11"/>
      <c r="BGD137" s="11"/>
      <c r="BGE137" s="11"/>
      <c r="BGF137" s="11"/>
      <c r="BGG137" s="11"/>
      <c r="BGH137" s="11"/>
      <c r="BGI137" s="11"/>
      <c r="BGJ137" s="11"/>
      <c r="BGK137" s="11"/>
      <c r="BGL137" s="11"/>
      <c r="BGM137" s="11"/>
      <c r="BGN137" s="11"/>
      <c r="BGO137" s="11"/>
      <c r="BGP137" s="11"/>
      <c r="BGQ137" s="11"/>
      <c r="BGR137" s="11"/>
      <c r="BGS137" s="11"/>
      <c r="BGT137" s="11"/>
      <c r="BGU137" s="11"/>
      <c r="BGV137" s="11"/>
      <c r="BGW137" s="11"/>
      <c r="BGX137" s="11"/>
      <c r="BGY137" s="11"/>
      <c r="BGZ137" s="11"/>
      <c r="BHA137" s="11"/>
      <c r="BHB137" s="11"/>
      <c r="BHC137" s="11"/>
      <c r="BHD137" s="11"/>
      <c r="BHE137" s="11"/>
      <c r="BHF137" s="11"/>
      <c r="BHG137" s="11"/>
      <c r="BHH137" s="11"/>
      <c r="BHI137" s="11"/>
      <c r="BHJ137" s="11"/>
      <c r="BHK137" s="11"/>
      <c r="BHL137" s="11"/>
      <c r="BHM137" s="11"/>
      <c r="BHN137" s="11"/>
      <c r="BHO137" s="11"/>
      <c r="BHP137" s="11"/>
      <c r="BHQ137" s="11"/>
      <c r="BHR137" s="11"/>
      <c r="BHS137" s="11"/>
      <c r="BHT137" s="11"/>
      <c r="BHU137" s="11"/>
      <c r="BHV137" s="11"/>
      <c r="BHW137" s="11"/>
      <c r="BHX137" s="11"/>
      <c r="BHY137" s="11"/>
      <c r="BHZ137" s="11"/>
      <c r="BIA137" s="11"/>
      <c r="BIB137" s="11"/>
      <c r="BIC137" s="11"/>
      <c r="BID137" s="11"/>
      <c r="BIE137" s="11"/>
      <c r="BIF137" s="11"/>
      <c r="BIG137" s="11"/>
      <c r="BIH137" s="11"/>
      <c r="BII137" s="11"/>
      <c r="BIJ137" s="11"/>
      <c r="BIK137" s="11"/>
      <c r="BIL137" s="11"/>
      <c r="BIM137" s="11"/>
      <c r="BIN137" s="11"/>
      <c r="BIO137" s="11"/>
      <c r="BIP137" s="11"/>
      <c r="BIQ137" s="11"/>
      <c r="BIR137" s="11"/>
      <c r="BIS137" s="11"/>
      <c r="BIT137" s="11"/>
      <c r="BIU137" s="11"/>
      <c r="BIV137" s="11"/>
      <c r="BIW137" s="11"/>
      <c r="BIX137" s="11"/>
      <c r="BIY137" s="11"/>
      <c r="BIZ137" s="11"/>
      <c r="BJA137" s="11"/>
      <c r="BJB137" s="11"/>
      <c r="BJC137" s="11"/>
      <c r="BJD137" s="11"/>
      <c r="BJE137" s="11"/>
      <c r="BJF137" s="11"/>
      <c r="BJG137" s="11"/>
      <c r="BJH137" s="11"/>
      <c r="BJI137" s="11"/>
      <c r="BJJ137" s="11"/>
      <c r="BJK137" s="11"/>
      <c r="BJL137" s="11"/>
      <c r="BJM137" s="11"/>
      <c r="BJN137" s="11"/>
      <c r="BJO137" s="11"/>
      <c r="BJP137" s="11"/>
      <c r="BJQ137" s="11"/>
      <c r="BJR137" s="11"/>
      <c r="BJS137" s="11"/>
      <c r="BJT137" s="11"/>
      <c r="BJU137" s="11"/>
      <c r="BJV137" s="11"/>
      <c r="BJW137" s="11"/>
      <c r="BJX137" s="11"/>
      <c r="BJY137" s="11"/>
      <c r="BJZ137" s="11"/>
      <c r="BKA137" s="11"/>
      <c r="BKB137" s="11"/>
      <c r="BKC137" s="11"/>
      <c r="BKD137" s="11"/>
      <c r="BKE137" s="11"/>
      <c r="BKF137" s="11"/>
      <c r="BKG137" s="11"/>
      <c r="BKH137" s="11"/>
      <c r="BKI137" s="11"/>
      <c r="BKJ137" s="11"/>
      <c r="BKK137" s="11"/>
      <c r="BKL137" s="11"/>
      <c r="BKM137" s="11"/>
      <c r="BKN137" s="11"/>
      <c r="BKO137" s="11"/>
      <c r="BKP137" s="11"/>
      <c r="BKQ137" s="11"/>
      <c r="BKR137" s="11"/>
      <c r="BKS137" s="11"/>
      <c r="BKT137" s="11"/>
      <c r="BKU137" s="11"/>
      <c r="BKV137" s="11"/>
      <c r="BKW137" s="11"/>
      <c r="BKX137" s="11"/>
      <c r="BKY137" s="11"/>
      <c r="BKZ137" s="11"/>
      <c r="BLA137" s="11"/>
      <c r="BLB137" s="11"/>
      <c r="BLC137" s="11"/>
      <c r="BLD137" s="11"/>
      <c r="BLE137" s="11"/>
      <c r="BLF137" s="11"/>
      <c r="BLG137" s="11"/>
      <c r="BLH137" s="11"/>
      <c r="BLI137" s="11"/>
      <c r="BLJ137" s="11"/>
      <c r="BLK137" s="11"/>
      <c r="BLL137" s="11"/>
      <c r="BLM137" s="11"/>
      <c r="BLN137" s="11"/>
      <c r="BLO137" s="11"/>
      <c r="BLP137" s="11"/>
      <c r="BLQ137" s="11"/>
      <c r="BLR137" s="11"/>
      <c r="BLS137" s="11"/>
      <c r="BLT137" s="11"/>
      <c r="BLU137" s="11"/>
      <c r="BLV137" s="11"/>
      <c r="BLW137" s="11"/>
      <c r="BLX137" s="11"/>
      <c r="BLY137" s="11"/>
      <c r="BLZ137" s="11"/>
      <c r="BMA137" s="11"/>
      <c r="BMB137" s="11"/>
      <c r="BMC137" s="11"/>
      <c r="BMD137" s="11"/>
      <c r="BME137" s="11"/>
      <c r="BMF137" s="11"/>
      <c r="BMG137" s="11"/>
      <c r="BMH137" s="11"/>
      <c r="BMI137" s="11"/>
      <c r="BMJ137" s="11"/>
      <c r="BMK137" s="11"/>
      <c r="BML137" s="11"/>
      <c r="BMM137" s="11"/>
      <c r="BMN137" s="11"/>
      <c r="BMO137" s="11"/>
      <c r="BMP137" s="11"/>
      <c r="BMQ137" s="11"/>
      <c r="BMR137" s="11"/>
      <c r="BMS137" s="11"/>
      <c r="BMT137" s="11"/>
      <c r="BMU137" s="11"/>
      <c r="BMV137" s="11"/>
      <c r="BMW137" s="11"/>
      <c r="BMX137" s="11"/>
      <c r="BMY137" s="11"/>
      <c r="BMZ137" s="11"/>
      <c r="BNA137" s="11"/>
      <c r="BNB137" s="11"/>
      <c r="BNC137" s="11"/>
      <c r="BND137" s="11"/>
      <c r="BNE137" s="11"/>
      <c r="BNF137" s="11"/>
      <c r="BNG137" s="11"/>
      <c r="BNH137" s="11"/>
      <c r="BNI137" s="11"/>
      <c r="BNJ137" s="11"/>
      <c r="BNK137" s="11"/>
      <c r="BNL137" s="11"/>
      <c r="BNM137" s="11"/>
      <c r="BNN137" s="11"/>
      <c r="BNO137" s="11"/>
      <c r="BNP137" s="11"/>
      <c r="BNQ137" s="11"/>
      <c r="BNR137" s="11"/>
      <c r="BNS137" s="11"/>
      <c r="BNT137" s="11"/>
      <c r="BNU137" s="11"/>
      <c r="BNV137" s="11"/>
      <c r="BNW137" s="11"/>
      <c r="BNX137" s="11"/>
      <c r="BNY137" s="11"/>
      <c r="BNZ137" s="11"/>
      <c r="BOA137" s="11"/>
      <c r="BOB137" s="11"/>
      <c r="BOC137" s="11"/>
      <c r="BOD137" s="11"/>
      <c r="BOE137" s="11"/>
      <c r="BOF137" s="11"/>
      <c r="BOG137" s="11"/>
      <c r="BOH137" s="11"/>
      <c r="BOI137" s="11"/>
      <c r="BOJ137" s="11"/>
      <c r="BOK137" s="11"/>
      <c r="BOL137" s="11"/>
      <c r="BOM137" s="11"/>
      <c r="BON137" s="11"/>
      <c r="BOO137" s="11"/>
      <c r="BOP137" s="11"/>
      <c r="BOQ137" s="11"/>
      <c r="BOR137" s="11"/>
      <c r="BOS137" s="11"/>
      <c r="BOT137" s="11"/>
      <c r="BOU137" s="11"/>
      <c r="BOV137" s="11"/>
      <c r="BOW137" s="11"/>
      <c r="BOX137" s="11"/>
      <c r="BOY137" s="11"/>
      <c r="BOZ137" s="11"/>
      <c r="BPA137" s="11"/>
      <c r="BPB137" s="11"/>
      <c r="BPC137" s="11"/>
      <c r="BPD137" s="11"/>
      <c r="BPE137" s="11"/>
      <c r="BPF137" s="11"/>
      <c r="BPG137" s="11"/>
      <c r="BPH137" s="11"/>
      <c r="BPI137" s="11"/>
      <c r="BPJ137" s="11"/>
      <c r="BPK137" s="11"/>
      <c r="BPL137" s="11"/>
      <c r="BPM137" s="11"/>
      <c r="BPN137" s="11"/>
      <c r="BPO137" s="11"/>
      <c r="BPP137" s="11"/>
      <c r="BPQ137" s="11"/>
      <c r="BPR137" s="11"/>
      <c r="BPS137" s="11"/>
      <c r="BPT137" s="11"/>
      <c r="BPU137" s="11"/>
      <c r="BPV137" s="11"/>
      <c r="BPW137" s="11"/>
      <c r="BPX137" s="11"/>
      <c r="BPY137" s="11"/>
      <c r="BPZ137" s="11"/>
      <c r="BQA137" s="11"/>
      <c r="BQB137" s="11"/>
      <c r="BQC137" s="11"/>
      <c r="BQD137" s="11"/>
      <c r="BQE137" s="11"/>
      <c r="BQF137" s="11"/>
      <c r="BQG137" s="11"/>
      <c r="BQH137" s="11"/>
      <c r="BQI137" s="11"/>
      <c r="BQJ137" s="11"/>
      <c r="BQK137" s="11"/>
      <c r="BQL137" s="11"/>
      <c r="BQM137" s="11"/>
      <c r="BQN137" s="11"/>
      <c r="BQO137" s="11"/>
      <c r="BQP137" s="11"/>
      <c r="BQQ137" s="11"/>
      <c r="BQR137" s="11"/>
      <c r="BQS137" s="11"/>
      <c r="BQT137" s="11"/>
      <c r="BQU137" s="11"/>
      <c r="BQV137" s="11"/>
      <c r="BQW137" s="11"/>
      <c r="BQX137" s="11"/>
      <c r="BQY137" s="11"/>
      <c r="BQZ137" s="11"/>
      <c r="BRA137" s="11"/>
      <c r="BRB137" s="11"/>
      <c r="BRC137" s="11"/>
      <c r="BRD137" s="11"/>
      <c r="BRE137" s="11"/>
      <c r="BRF137" s="11"/>
      <c r="BRG137" s="11"/>
      <c r="BRH137" s="11"/>
      <c r="BRI137" s="11"/>
      <c r="BRJ137" s="11"/>
      <c r="BRK137" s="11"/>
      <c r="BRL137" s="11"/>
      <c r="BRM137" s="11"/>
      <c r="BRN137" s="11"/>
      <c r="BRO137" s="11"/>
      <c r="BRP137" s="11"/>
      <c r="BRQ137" s="11"/>
      <c r="BRR137" s="11"/>
      <c r="BRS137" s="11"/>
      <c r="BRT137" s="11"/>
      <c r="BRU137" s="11"/>
      <c r="BRV137" s="11"/>
      <c r="BRW137" s="11"/>
      <c r="BRX137" s="11"/>
      <c r="BRY137" s="11"/>
      <c r="BRZ137" s="11"/>
      <c r="BSA137" s="11"/>
      <c r="BSB137" s="11"/>
      <c r="BSC137" s="11"/>
      <c r="BSD137" s="11"/>
      <c r="BSE137" s="11"/>
      <c r="BSF137" s="11"/>
      <c r="BSG137" s="11"/>
      <c r="BSH137" s="11"/>
      <c r="BSI137" s="11"/>
      <c r="BSJ137" s="11"/>
      <c r="BSK137" s="11"/>
      <c r="BSL137" s="11"/>
      <c r="BSM137" s="11"/>
      <c r="BSN137" s="11"/>
      <c r="BSO137" s="11"/>
      <c r="BSP137" s="11"/>
      <c r="BSQ137" s="11"/>
      <c r="BSR137" s="11"/>
      <c r="BSS137" s="11"/>
      <c r="BST137" s="11"/>
      <c r="BSU137" s="11"/>
      <c r="BSV137" s="11"/>
      <c r="BSW137" s="11"/>
      <c r="BSX137" s="11"/>
      <c r="BSY137" s="11"/>
      <c r="BSZ137" s="11"/>
      <c r="BTA137" s="11"/>
      <c r="BTB137" s="11"/>
      <c r="BTC137" s="11"/>
      <c r="BTD137" s="11"/>
      <c r="BTE137" s="11"/>
      <c r="BTF137" s="11"/>
      <c r="BTG137" s="11"/>
      <c r="BTH137" s="11"/>
      <c r="BTI137" s="11"/>
      <c r="BTJ137" s="11"/>
      <c r="BTK137" s="11"/>
      <c r="BTL137" s="11"/>
      <c r="BTM137" s="11"/>
      <c r="BTN137" s="11"/>
      <c r="BTO137" s="11"/>
      <c r="BTP137" s="11"/>
      <c r="BTQ137" s="11"/>
      <c r="BTR137" s="11"/>
      <c r="BTS137" s="11"/>
      <c r="BTT137" s="11"/>
      <c r="BTU137" s="11"/>
      <c r="BTV137" s="11"/>
      <c r="BTW137" s="11"/>
      <c r="BTX137" s="11"/>
      <c r="BTY137" s="11"/>
      <c r="BTZ137" s="11"/>
      <c r="BUA137" s="11"/>
      <c r="BUB137" s="11"/>
      <c r="BUC137" s="11"/>
      <c r="BUD137" s="11"/>
      <c r="BUE137" s="11"/>
      <c r="BUF137" s="11"/>
      <c r="BUG137" s="11"/>
      <c r="BUH137" s="11"/>
      <c r="BUI137" s="11"/>
      <c r="BUJ137" s="11"/>
      <c r="BUK137" s="11"/>
      <c r="BUL137" s="11"/>
      <c r="BUM137" s="11"/>
      <c r="BUN137" s="11"/>
      <c r="BUO137" s="11"/>
      <c r="BUP137" s="11"/>
      <c r="BUQ137" s="11"/>
      <c r="BUR137" s="11"/>
      <c r="BUS137" s="11"/>
      <c r="BUT137" s="11"/>
      <c r="BUU137" s="11"/>
      <c r="BUV137" s="11"/>
      <c r="BUW137" s="11"/>
      <c r="BUX137" s="11"/>
      <c r="BUY137" s="11"/>
      <c r="BUZ137" s="11"/>
      <c r="BVA137" s="11"/>
      <c r="BVB137" s="11"/>
      <c r="BVC137" s="11"/>
      <c r="BVD137" s="11"/>
      <c r="BVE137" s="11"/>
      <c r="BVF137" s="11"/>
      <c r="BVG137" s="11"/>
      <c r="BVH137" s="11"/>
      <c r="BVI137" s="11"/>
      <c r="BVJ137" s="11"/>
      <c r="BVK137" s="11"/>
      <c r="BVL137" s="11"/>
      <c r="BVM137" s="11"/>
      <c r="BVN137" s="11"/>
      <c r="BVO137" s="11"/>
      <c r="BVP137" s="11"/>
      <c r="BVQ137" s="11"/>
      <c r="BVR137" s="11"/>
      <c r="BVS137" s="11"/>
      <c r="BVT137" s="11"/>
      <c r="BVU137" s="11"/>
      <c r="BVV137" s="11"/>
      <c r="BVW137" s="11"/>
      <c r="BVX137" s="11"/>
      <c r="BVY137" s="11"/>
      <c r="BVZ137" s="11"/>
      <c r="BWA137" s="11"/>
      <c r="BWB137" s="11"/>
      <c r="BWC137" s="11"/>
      <c r="BWD137" s="11"/>
      <c r="BWE137" s="11"/>
      <c r="BWF137" s="11"/>
      <c r="BWG137" s="11"/>
      <c r="BWH137" s="11"/>
      <c r="BWI137" s="11"/>
      <c r="BWJ137" s="11"/>
      <c r="BWK137" s="11"/>
      <c r="BWL137" s="11"/>
      <c r="BWM137" s="11"/>
      <c r="BWN137" s="11"/>
      <c r="BWO137" s="11"/>
      <c r="BWP137" s="11"/>
      <c r="BWQ137" s="11"/>
      <c r="BWR137" s="11"/>
      <c r="BWS137" s="11"/>
      <c r="BWT137" s="11"/>
      <c r="BWU137" s="11"/>
      <c r="BWV137" s="11"/>
      <c r="BWW137" s="11"/>
      <c r="BWX137" s="11"/>
      <c r="BWY137" s="11"/>
      <c r="BWZ137" s="11"/>
      <c r="BXA137" s="11"/>
      <c r="BXB137" s="11"/>
      <c r="BXC137" s="11"/>
      <c r="BXD137" s="11"/>
      <c r="BXE137" s="11"/>
      <c r="BXF137" s="11"/>
      <c r="BXG137" s="11"/>
      <c r="BXH137" s="11"/>
      <c r="BXI137" s="11"/>
      <c r="BXJ137" s="11"/>
      <c r="BXK137" s="11"/>
      <c r="BXL137" s="11"/>
      <c r="BXM137" s="11"/>
      <c r="BXN137" s="11"/>
      <c r="BXO137" s="11"/>
      <c r="BXP137" s="11"/>
      <c r="BXQ137" s="11"/>
      <c r="BXR137" s="11"/>
      <c r="BXS137" s="11"/>
      <c r="BXT137" s="11"/>
      <c r="BXU137" s="11"/>
      <c r="BXV137" s="11"/>
      <c r="BXW137" s="11"/>
      <c r="BXX137" s="11"/>
      <c r="BXY137" s="11"/>
      <c r="BXZ137" s="11"/>
      <c r="BYA137" s="11"/>
      <c r="BYB137" s="11"/>
      <c r="BYC137" s="11"/>
      <c r="BYD137" s="11"/>
      <c r="BYE137" s="11"/>
      <c r="BYF137" s="11"/>
      <c r="BYG137" s="11"/>
      <c r="BYH137" s="11"/>
      <c r="BYI137" s="11"/>
      <c r="BYJ137" s="11"/>
      <c r="BYK137" s="11"/>
      <c r="BYL137" s="11"/>
      <c r="BYM137" s="11"/>
      <c r="BYN137" s="11"/>
      <c r="BYO137" s="11"/>
      <c r="BYP137" s="11"/>
      <c r="BYQ137" s="11"/>
      <c r="BYR137" s="11"/>
      <c r="BYS137" s="11"/>
      <c r="BYT137" s="11"/>
      <c r="BYU137" s="11"/>
      <c r="BYV137" s="11"/>
      <c r="BYW137" s="11"/>
      <c r="BYX137" s="11"/>
      <c r="BYY137" s="11"/>
      <c r="BYZ137" s="11"/>
      <c r="BZA137" s="11"/>
      <c r="BZB137" s="11"/>
      <c r="BZC137" s="11"/>
      <c r="BZD137" s="11"/>
      <c r="BZE137" s="11"/>
      <c r="BZF137" s="11"/>
      <c r="BZG137" s="11"/>
      <c r="BZH137" s="11"/>
      <c r="BZI137" s="11"/>
      <c r="BZJ137" s="11"/>
      <c r="BZK137" s="11"/>
      <c r="BZL137" s="11"/>
      <c r="BZM137" s="11"/>
      <c r="BZN137" s="11"/>
      <c r="BZO137" s="11"/>
      <c r="BZP137" s="11"/>
      <c r="BZQ137" s="11"/>
      <c r="BZR137" s="11"/>
      <c r="BZS137" s="11"/>
      <c r="BZT137" s="11"/>
      <c r="BZU137" s="11"/>
      <c r="BZV137" s="11"/>
      <c r="BZW137" s="11"/>
      <c r="BZX137" s="11"/>
      <c r="BZY137" s="11"/>
      <c r="BZZ137" s="11"/>
      <c r="CAA137" s="11"/>
      <c r="CAB137" s="11"/>
      <c r="CAC137" s="11"/>
      <c r="CAD137" s="11"/>
      <c r="CAE137" s="11"/>
      <c r="CAF137" s="11"/>
      <c r="CAG137" s="11"/>
      <c r="CAH137" s="11"/>
      <c r="CAI137" s="11"/>
      <c r="CAJ137" s="11"/>
      <c r="CAK137" s="11"/>
      <c r="CAL137" s="11"/>
      <c r="CAM137" s="11"/>
      <c r="CAN137" s="11"/>
      <c r="CAO137" s="11"/>
      <c r="CAP137" s="11"/>
      <c r="CAQ137" s="11"/>
      <c r="CAR137" s="11"/>
      <c r="CAS137" s="11"/>
      <c r="CAT137" s="11"/>
      <c r="CAU137" s="11"/>
      <c r="CAV137" s="11"/>
      <c r="CAW137" s="11"/>
      <c r="CAX137" s="11"/>
      <c r="CAY137" s="11"/>
      <c r="CAZ137" s="11"/>
      <c r="CBA137" s="11"/>
      <c r="CBB137" s="11"/>
      <c r="CBC137" s="11"/>
      <c r="CBD137" s="11"/>
      <c r="CBE137" s="11"/>
      <c r="CBF137" s="11"/>
      <c r="CBG137" s="11"/>
      <c r="CBH137" s="11"/>
      <c r="CBI137" s="11"/>
      <c r="CBJ137" s="11"/>
      <c r="CBK137" s="11"/>
      <c r="CBL137" s="11"/>
      <c r="CBM137" s="11"/>
      <c r="CBN137" s="11"/>
      <c r="CBO137" s="11"/>
      <c r="CBP137" s="11"/>
      <c r="CBQ137" s="11"/>
      <c r="CBR137" s="11"/>
      <c r="CBS137" s="11"/>
      <c r="CBT137" s="11"/>
      <c r="CBU137" s="11"/>
      <c r="CBV137" s="11"/>
      <c r="CBW137" s="11"/>
      <c r="CBX137" s="11"/>
      <c r="CBY137" s="11"/>
      <c r="CBZ137" s="11"/>
      <c r="CCA137" s="11"/>
      <c r="CCB137" s="11"/>
      <c r="CCC137" s="11"/>
      <c r="CCD137" s="11"/>
      <c r="CCE137" s="11"/>
      <c r="CCF137" s="11"/>
      <c r="CCG137" s="11"/>
      <c r="CCH137" s="11"/>
      <c r="CCI137" s="11"/>
      <c r="CCJ137" s="11"/>
      <c r="CCK137" s="11"/>
      <c r="CCL137" s="11"/>
      <c r="CCM137" s="11"/>
      <c r="CCN137" s="11"/>
      <c r="CCO137" s="11"/>
      <c r="CCP137" s="11"/>
      <c r="CCQ137" s="11"/>
      <c r="CCR137" s="11"/>
      <c r="CCS137" s="11"/>
      <c r="CCT137" s="11"/>
      <c r="CCU137" s="11"/>
      <c r="CCV137" s="11"/>
      <c r="CCW137" s="11"/>
      <c r="CCX137" s="11"/>
      <c r="CCY137" s="11"/>
      <c r="CCZ137" s="11"/>
      <c r="CDA137" s="11"/>
      <c r="CDB137" s="11"/>
      <c r="CDC137" s="11"/>
      <c r="CDD137" s="11"/>
      <c r="CDE137" s="11"/>
      <c r="CDF137" s="11"/>
      <c r="CDG137" s="11"/>
      <c r="CDH137" s="11"/>
      <c r="CDI137" s="11"/>
      <c r="CDJ137" s="11"/>
      <c r="CDK137" s="11"/>
      <c r="CDL137" s="11"/>
      <c r="CDM137" s="11"/>
      <c r="CDN137" s="11"/>
      <c r="CDO137" s="11"/>
      <c r="CDP137" s="11"/>
      <c r="CDQ137" s="11"/>
      <c r="CDR137" s="11"/>
      <c r="CDS137" s="11"/>
      <c r="CDT137" s="11"/>
      <c r="CDU137" s="11"/>
      <c r="CDV137" s="11"/>
      <c r="CDW137" s="11"/>
      <c r="CDX137" s="11"/>
      <c r="CDY137" s="11"/>
      <c r="CDZ137" s="11"/>
      <c r="CEA137" s="11"/>
      <c r="CEB137" s="11"/>
      <c r="CEC137" s="11"/>
      <c r="CED137" s="11"/>
      <c r="CEE137" s="11"/>
      <c r="CEF137" s="11"/>
      <c r="CEG137" s="11"/>
      <c r="CEH137" s="11"/>
      <c r="CEI137" s="11"/>
      <c r="CEJ137" s="11"/>
      <c r="CEK137" s="11"/>
      <c r="CEL137" s="11"/>
      <c r="CEM137" s="11"/>
      <c r="CEN137" s="11"/>
      <c r="CEO137" s="11"/>
      <c r="CEP137" s="11"/>
      <c r="CEQ137" s="11"/>
      <c r="CER137" s="11"/>
      <c r="CES137" s="11"/>
      <c r="CET137" s="11"/>
      <c r="CEU137" s="11"/>
      <c r="CEV137" s="11"/>
      <c r="CEW137" s="11"/>
      <c r="CEX137" s="11"/>
      <c r="CEY137" s="11"/>
      <c r="CEZ137" s="11"/>
      <c r="CFA137" s="11"/>
      <c r="CFB137" s="11"/>
      <c r="CFC137" s="11"/>
      <c r="CFD137" s="11"/>
      <c r="CFE137" s="11"/>
      <c r="CFF137" s="11"/>
      <c r="CFG137" s="11"/>
      <c r="CFH137" s="11"/>
      <c r="CFI137" s="11"/>
      <c r="CFJ137" s="11"/>
      <c r="CFK137" s="11"/>
      <c r="CFL137" s="11"/>
      <c r="CFM137" s="11"/>
      <c r="CFN137" s="11"/>
      <c r="CFO137" s="11"/>
      <c r="CFP137" s="11"/>
      <c r="CFQ137" s="11"/>
      <c r="CFR137" s="11"/>
      <c r="CFS137" s="11"/>
      <c r="CFT137" s="11"/>
      <c r="CFU137" s="11"/>
      <c r="CFV137" s="11"/>
      <c r="CFW137" s="11"/>
      <c r="CFX137" s="11"/>
      <c r="CFY137" s="11"/>
      <c r="CFZ137" s="11"/>
      <c r="CGA137" s="11"/>
      <c r="CGB137" s="11"/>
      <c r="CGC137" s="11"/>
      <c r="CGD137" s="11"/>
      <c r="CGE137" s="11"/>
      <c r="CGF137" s="11"/>
      <c r="CGG137" s="11"/>
      <c r="CGH137" s="11"/>
      <c r="CGI137" s="11"/>
      <c r="CGJ137" s="11"/>
      <c r="CGK137" s="11"/>
      <c r="CGL137" s="11"/>
      <c r="CGM137" s="11"/>
      <c r="CGN137" s="11"/>
      <c r="CGO137" s="11"/>
      <c r="CGP137" s="11"/>
      <c r="CGQ137" s="11"/>
      <c r="CGR137" s="11"/>
      <c r="CGS137" s="11"/>
      <c r="CGT137" s="11"/>
      <c r="CGU137" s="11"/>
      <c r="CGV137" s="11"/>
      <c r="CGW137" s="11"/>
      <c r="CGX137" s="11"/>
      <c r="CGY137" s="11"/>
      <c r="CGZ137" s="11"/>
      <c r="CHA137" s="11"/>
      <c r="CHB137" s="11"/>
      <c r="CHC137" s="11"/>
      <c r="CHD137" s="11"/>
      <c r="CHE137" s="11"/>
      <c r="CHF137" s="11"/>
      <c r="CHG137" s="11"/>
      <c r="CHH137" s="11"/>
      <c r="CHI137" s="11"/>
      <c r="CHJ137" s="11"/>
      <c r="CHK137" s="11"/>
      <c r="CHL137" s="11"/>
      <c r="CHM137" s="11"/>
      <c r="CHN137" s="11"/>
      <c r="CHO137" s="11"/>
      <c r="CHP137" s="11"/>
      <c r="CHQ137" s="11"/>
      <c r="CHR137" s="11"/>
      <c r="CHS137" s="11"/>
      <c r="CHT137" s="11"/>
      <c r="CHU137" s="11"/>
      <c r="CHV137" s="11"/>
      <c r="CHW137" s="11"/>
      <c r="CHX137" s="11"/>
      <c r="CHY137" s="11"/>
      <c r="CHZ137" s="11"/>
      <c r="CIA137" s="11"/>
      <c r="CIB137" s="11"/>
      <c r="CIC137" s="11"/>
      <c r="CID137" s="11"/>
      <c r="CIE137" s="11"/>
      <c r="CIF137" s="11"/>
      <c r="CIG137" s="11"/>
      <c r="CIH137" s="11"/>
      <c r="CII137" s="11"/>
      <c r="CIJ137" s="11"/>
      <c r="CIK137" s="11"/>
      <c r="CIL137" s="11"/>
      <c r="CIM137" s="11"/>
      <c r="CIN137" s="11"/>
      <c r="CIO137" s="11"/>
      <c r="CIP137" s="11"/>
      <c r="CIQ137" s="11"/>
      <c r="CIR137" s="11"/>
      <c r="CIS137" s="11"/>
      <c r="CIT137" s="11"/>
      <c r="CIU137" s="11"/>
      <c r="CIV137" s="11"/>
      <c r="CIW137" s="11"/>
      <c r="CIX137" s="11"/>
      <c r="CIY137" s="11"/>
      <c r="CIZ137" s="11"/>
      <c r="CJA137" s="11"/>
      <c r="CJB137" s="11"/>
      <c r="CJC137" s="11"/>
      <c r="CJD137" s="11"/>
      <c r="CJE137" s="11"/>
      <c r="CJF137" s="11"/>
      <c r="CJG137" s="11"/>
      <c r="CJH137" s="11"/>
      <c r="CJI137" s="11"/>
      <c r="CJJ137" s="11"/>
      <c r="CJK137" s="11"/>
      <c r="CJL137" s="11"/>
      <c r="CJM137" s="11"/>
      <c r="CJN137" s="11"/>
      <c r="CJO137" s="11"/>
      <c r="CJP137" s="11"/>
      <c r="CJQ137" s="11"/>
      <c r="CJR137" s="11"/>
      <c r="CJS137" s="11"/>
      <c r="CJT137" s="11"/>
      <c r="CJU137" s="11"/>
      <c r="CJV137" s="11"/>
      <c r="CJW137" s="11"/>
      <c r="CJX137" s="11"/>
      <c r="CJY137" s="11"/>
      <c r="CJZ137" s="11"/>
      <c r="CKA137" s="11"/>
      <c r="CKB137" s="11"/>
      <c r="CKC137" s="11"/>
      <c r="CKD137" s="11"/>
      <c r="CKE137" s="11"/>
      <c r="CKF137" s="11"/>
      <c r="CKG137" s="11"/>
      <c r="CKH137" s="11"/>
      <c r="CKI137" s="11"/>
      <c r="CKJ137" s="11"/>
      <c r="CKK137" s="11"/>
      <c r="CKL137" s="11"/>
      <c r="CKM137" s="11"/>
      <c r="CKN137" s="11"/>
      <c r="CKO137" s="11"/>
      <c r="CKP137" s="11"/>
      <c r="CKQ137" s="11"/>
      <c r="CKR137" s="11"/>
      <c r="CKS137" s="11"/>
      <c r="CKT137" s="11"/>
      <c r="CKU137" s="11"/>
      <c r="CKV137" s="11"/>
      <c r="CKW137" s="11"/>
      <c r="CKX137" s="11"/>
      <c r="CKY137" s="11"/>
      <c r="CKZ137" s="11"/>
      <c r="CLA137" s="11"/>
      <c r="CLB137" s="11"/>
      <c r="CLC137" s="11"/>
      <c r="CLD137" s="11"/>
      <c r="CLE137" s="11"/>
      <c r="CLF137" s="11"/>
      <c r="CLG137" s="11"/>
      <c r="CLH137" s="11"/>
      <c r="CLI137" s="11"/>
      <c r="CLJ137" s="11"/>
      <c r="CLK137" s="11"/>
      <c r="CLL137" s="11"/>
      <c r="CLM137" s="11"/>
      <c r="CLN137" s="11"/>
      <c r="CLO137" s="11"/>
      <c r="CLP137" s="11"/>
      <c r="CLQ137" s="11"/>
      <c r="CLR137" s="11"/>
      <c r="CLS137" s="11"/>
      <c r="CLT137" s="11"/>
      <c r="CLU137" s="11"/>
      <c r="CLV137" s="11"/>
      <c r="CLW137" s="11"/>
      <c r="CLX137" s="11"/>
      <c r="CLY137" s="11"/>
      <c r="CLZ137" s="11"/>
      <c r="CMA137" s="11"/>
      <c r="CMB137" s="11"/>
      <c r="CMC137" s="11"/>
      <c r="CMD137" s="11"/>
      <c r="CME137" s="11"/>
      <c r="CMF137" s="11"/>
      <c r="CMG137" s="11"/>
      <c r="CMH137" s="11"/>
      <c r="CMI137" s="11"/>
      <c r="CMJ137" s="11"/>
      <c r="CMK137" s="11"/>
      <c r="CML137" s="11"/>
      <c r="CMM137" s="11"/>
      <c r="CMN137" s="11"/>
      <c r="CMO137" s="11"/>
      <c r="CMP137" s="11"/>
      <c r="CMQ137" s="11"/>
      <c r="CMR137" s="11"/>
      <c r="CMS137" s="11"/>
      <c r="CMT137" s="11"/>
      <c r="CMU137" s="11"/>
      <c r="CMV137" s="11"/>
      <c r="CMW137" s="11"/>
      <c r="CMX137" s="11"/>
      <c r="CMY137" s="11"/>
      <c r="CMZ137" s="11"/>
      <c r="CNA137" s="11"/>
      <c r="CNB137" s="11"/>
      <c r="CNC137" s="11"/>
      <c r="CND137" s="11"/>
      <c r="CNE137" s="11"/>
      <c r="CNF137" s="11"/>
      <c r="CNG137" s="11"/>
      <c r="CNH137" s="11"/>
      <c r="CNI137" s="11"/>
      <c r="CNJ137" s="11"/>
      <c r="CNK137" s="11"/>
      <c r="CNL137" s="11"/>
      <c r="CNM137" s="11"/>
      <c r="CNN137" s="11"/>
      <c r="CNO137" s="11"/>
      <c r="CNP137" s="11"/>
      <c r="CNQ137" s="11"/>
      <c r="CNR137" s="11"/>
      <c r="CNS137" s="11"/>
      <c r="CNT137" s="11"/>
      <c r="CNU137" s="11"/>
      <c r="CNV137" s="11"/>
      <c r="CNW137" s="11"/>
      <c r="CNX137" s="11"/>
      <c r="CNY137" s="11"/>
      <c r="CNZ137" s="11"/>
      <c r="COA137" s="11"/>
      <c r="COB137" s="11"/>
      <c r="COC137" s="11"/>
      <c r="COD137" s="11"/>
      <c r="COE137" s="11"/>
      <c r="COF137" s="11"/>
      <c r="COG137" s="11"/>
      <c r="COH137" s="11"/>
      <c r="COI137" s="11"/>
      <c r="COJ137" s="11"/>
      <c r="COK137" s="11"/>
      <c r="COL137" s="11"/>
      <c r="COM137" s="11"/>
      <c r="CON137" s="11"/>
      <c r="COO137" s="11"/>
      <c r="COP137" s="11"/>
      <c r="COQ137" s="11"/>
      <c r="COR137" s="11"/>
      <c r="COS137" s="11"/>
      <c r="COT137" s="11"/>
      <c r="COU137" s="11"/>
      <c r="COV137" s="11"/>
      <c r="COW137" s="11"/>
      <c r="COX137" s="11"/>
      <c r="COY137" s="11"/>
      <c r="COZ137" s="11"/>
      <c r="CPA137" s="11"/>
      <c r="CPB137" s="11"/>
      <c r="CPC137" s="11"/>
      <c r="CPD137" s="11"/>
      <c r="CPE137" s="11"/>
      <c r="CPF137" s="11"/>
      <c r="CPG137" s="11"/>
      <c r="CPH137" s="11"/>
      <c r="CPI137" s="11"/>
      <c r="CPJ137" s="11"/>
      <c r="CPK137" s="11"/>
      <c r="CPL137" s="11"/>
      <c r="CPM137" s="11"/>
      <c r="CPN137" s="11"/>
      <c r="CPO137" s="11"/>
      <c r="CPP137" s="11"/>
      <c r="CPQ137" s="11"/>
      <c r="CPR137" s="11"/>
      <c r="CPS137" s="11"/>
      <c r="CPT137" s="11"/>
      <c r="CPU137" s="11"/>
      <c r="CPV137" s="11"/>
      <c r="CPW137" s="11"/>
      <c r="CPX137" s="11"/>
      <c r="CPY137" s="11"/>
      <c r="CPZ137" s="11"/>
      <c r="CQA137" s="11"/>
      <c r="CQB137" s="11"/>
      <c r="CQC137" s="11"/>
      <c r="CQD137" s="11"/>
      <c r="CQE137" s="11"/>
      <c r="CQF137" s="11"/>
      <c r="CQG137" s="11"/>
      <c r="CQH137" s="11"/>
      <c r="CQI137" s="11"/>
      <c r="CQJ137" s="11"/>
      <c r="CQK137" s="11"/>
      <c r="CQL137" s="11"/>
      <c r="CQM137" s="11"/>
      <c r="CQN137" s="11"/>
      <c r="CQO137" s="11"/>
      <c r="CQP137" s="11"/>
      <c r="CQQ137" s="11"/>
      <c r="CQR137" s="11"/>
      <c r="CQS137" s="11"/>
      <c r="CQT137" s="11"/>
      <c r="CQU137" s="11"/>
      <c r="CQV137" s="11"/>
      <c r="CQW137" s="11"/>
      <c r="CQX137" s="11"/>
      <c r="CQY137" s="11"/>
      <c r="CQZ137" s="11"/>
      <c r="CRA137" s="11"/>
      <c r="CRB137" s="11"/>
      <c r="CRC137" s="11"/>
      <c r="CRD137" s="11"/>
      <c r="CRE137" s="11"/>
      <c r="CRF137" s="11"/>
      <c r="CRG137" s="11"/>
      <c r="CRH137" s="11"/>
      <c r="CRI137" s="11"/>
      <c r="CRJ137" s="11"/>
      <c r="CRK137" s="11"/>
      <c r="CRL137" s="11"/>
      <c r="CRM137" s="11"/>
      <c r="CRN137" s="11"/>
      <c r="CRO137" s="11"/>
      <c r="CRP137" s="11"/>
      <c r="CRQ137" s="11"/>
      <c r="CRR137" s="11"/>
      <c r="CRS137" s="11"/>
      <c r="CRT137" s="11"/>
      <c r="CRU137" s="11"/>
      <c r="CRV137" s="11"/>
      <c r="CRW137" s="11"/>
      <c r="CRX137" s="11"/>
      <c r="CRY137" s="11"/>
      <c r="CRZ137" s="11"/>
      <c r="CSA137" s="11"/>
      <c r="CSB137" s="11"/>
      <c r="CSC137" s="11"/>
      <c r="CSD137" s="11"/>
      <c r="CSE137" s="11"/>
      <c r="CSF137" s="11"/>
      <c r="CSG137" s="11"/>
      <c r="CSH137" s="11"/>
      <c r="CSI137" s="11"/>
      <c r="CSJ137" s="11"/>
      <c r="CSK137" s="11"/>
      <c r="CSL137" s="11"/>
      <c r="CSM137" s="11"/>
      <c r="CSN137" s="11"/>
      <c r="CSO137" s="11"/>
      <c r="CSP137" s="11"/>
      <c r="CSQ137" s="11"/>
      <c r="CSR137" s="11"/>
      <c r="CSS137" s="11"/>
      <c r="CST137" s="11"/>
      <c r="CSU137" s="11"/>
      <c r="CSV137" s="11"/>
      <c r="CSW137" s="11"/>
      <c r="CSX137" s="11"/>
      <c r="CSY137" s="11"/>
      <c r="CSZ137" s="11"/>
      <c r="CTA137" s="11"/>
      <c r="CTB137" s="11"/>
      <c r="CTC137" s="11"/>
      <c r="CTD137" s="11"/>
      <c r="CTE137" s="11"/>
      <c r="CTF137" s="11"/>
      <c r="CTG137" s="11"/>
      <c r="CTH137" s="11"/>
      <c r="CTI137" s="11"/>
      <c r="CTJ137" s="11"/>
      <c r="CTK137" s="11"/>
      <c r="CTL137" s="11"/>
      <c r="CTM137" s="11"/>
      <c r="CTN137" s="11"/>
      <c r="CTO137" s="11"/>
      <c r="CTP137" s="11"/>
      <c r="CTQ137" s="11"/>
      <c r="CTR137" s="11"/>
      <c r="CTS137" s="11"/>
      <c r="CTT137" s="11"/>
      <c r="CTU137" s="11"/>
      <c r="CTV137" s="11"/>
      <c r="CTW137" s="11"/>
      <c r="CTX137" s="11"/>
      <c r="CTY137" s="11"/>
      <c r="CTZ137" s="11"/>
      <c r="CUA137" s="11"/>
      <c r="CUB137" s="11"/>
      <c r="CUC137" s="11"/>
      <c r="CUD137" s="11"/>
      <c r="CUE137" s="11"/>
      <c r="CUF137" s="11"/>
      <c r="CUG137" s="11"/>
      <c r="CUH137" s="11"/>
      <c r="CUI137" s="11"/>
      <c r="CUJ137" s="11"/>
      <c r="CUK137" s="11"/>
      <c r="CUL137" s="11"/>
      <c r="CUM137" s="11"/>
      <c r="CUN137" s="11"/>
      <c r="CUO137" s="11"/>
      <c r="CUP137" s="11"/>
      <c r="CUQ137" s="11"/>
      <c r="CUR137" s="11"/>
      <c r="CUS137" s="11"/>
      <c r="CUT137" s="11"/>
      <c r="CUU137" s="11"/>
      <c r="CUV137" s="11"/>
      <c r="CUW137" s="11"/>
      <c r="CUX137" s="11"/>
      <c r="CUY137" s="11"/>
      <c r="CUZ137" s="11"/>
      <c r="CVA137" s="11"/>
      <c r="CVB137" s="11"/>
      <c r="CVC137" s="11"/>
      <c r="CVD137" s="11"/>
      <c r="CVE137" s="11"/>
      <c r="CVF137" s="11"/>
      <c r="CVG137" s="11"/>
      <c r="CVH137" s="11"/>
      <c r="CVI137" s="11"/>
      <c r="CVJ137" s="11"/>
      <c r="CVK137" s="11"/>
      <c r="CVL137" s="11"/>
      <c r="CVM137" s="11"/>
      <c r="CVN137" s="11"/>
      <c r="CVO137" s="11"/>
      <c r="CVP137" s="11"/>
      <c r="CVQ137" s="11"/>
      <c r="CVR137" s="11"/>
      <c r="CVS137" s="11"/>
      <c r="CVT137" s="11"/>
      <c r="CVU137" s="11"/>
      <c r="CVV137" s="11"/>
      <c r="CVW137" s="11"/>
      <c r="CVX137" s="11"/>
      <c r="CVY137" s="11"/>
      <c r="CVZ137" s="11"/>
      <c r="CWA137" s="11"/>
      <c r="CWB137" s="11"/>
      <c r="CWC137" s="11"/>
      <c r="CWD137" s="11"/>
      <c r="CWE137" s="11"/>
      <c r="CWF137" s="11"/>
      <c r="CWG137" s="11"/>
      <c r="CWH137" s="11"/>
      <c r="CWI137" s="11"/>
      <c r="CWJ137" s="11"/>
      <c r="CWK137" s="11"/>
      <c r="CWL137" s="11"/>
      <c r="CWM137" s="11"/>
      <c r="CWN137" s="11"/>
      <c r="CWO137" s="11"/>
      <c r="CWP137" s="11"/>
      <c r="CWQ137" s="11"/>
      <c r="CWR137" s="11"/>
      <c r="CWS137" s="11"/>
      <c r="CWT137" s="11"/>
      <c r="CWU137" s="11"/>
      <c r="CWV137" s="11"/>
      <c r="CWW137" s="11"/>
      <c r="CWX137" s="11"/>
      <c r="CWY137" s="11"/>
      <c r="CWZ137" s="11"/>
      <c r="CXA137" s="11"/>
      <c r="CXB137" s="11"/>
      <c r="CXC137" s="11"/>
      <c r="CXD137" s="11"/>
      <c r="CXE137" s="11"/>
      <c r="CXF137" s="11"/>
      <c r="CXG137" s="11"/>
      <c r="CXH137" s="11"/>
      <c r="CXI137" s="11"/>
      <c r="CXJ137" s="11"/>
      <c r="CXK137" s="11"/>
      <c r="CXL137" s="11"/>
      <c r="CXM137" s="11"/>
      <c r="CXN137" s="11"/>
      <c r="CXO137" s="11"/>
      <c r="CXP137" s="11"/>
      <c r="CXQ137" s="11"/>
      <c r="CXR137" s="11"/>
      <c r="CXS137" s="11"/>
      <c r="CXT137" s="11"/>
      <c r="CXU137" s="11"/>
      <c r="CXV137" s="11"/>
      <c r="CXW137" s="11"/>
      <c r="CXX137" s="11"/>
      <c r="CXY137" s="11"/>
      <c r="CXZ137" s="11"/>
      <c r="CYA137" s="11"/>
      <c r="CYB137" s="11"/>
      <c r="CYC137" s="11"/>
      <c r="CYD137" s="11"/>
      <c r="CYE137" s="11"/>
      <c r="CYF137" s="11"/>
      <c r="CYG137" s="11"/>
      <c r="CYH137" s="11"/>
      <c r="CYI137" s="11"/>
      <c r="CYJ137" s="11"/>
      <c r="CYK137" s="11"/>
      <c r="CYL137" s="11"/>
      <c r="CYM137" s="11"/>
      <c r="CYN137" s="11"/>
      <c r="CYO137" s="11"/>
      <c r="CYP137" s="11"/>
      <c r="CYQ137" s="11"/>
      <c r="CYR137" s="11"/>
      <c r="CYS137" s="11"/>
      <c r="CYT137" s="11"/>
      <c r="CYU137" s="11"/>
      <c r="CYV137" s="11"/>
      <c r="CYW137" s="11"/>
      <c r="CYX137" s="11"/>
      <c r="CYY137" s="11"/>
      <c r="CYZ137" s="11"/>
      <c r="CZA137" s="11"/>
      <c r="CZB137" s="11"/>
      <c r="CZC137" s="11"/>
      <c r="CZD137" s="11"/>
      <c r="CZE137" s="11"/>
      <c r="CZF137" s="11"/>
      <c r="CZG137" s="11"/>
      <c r="CZH137" s="11"/>
      <c r="CZI137" s="11"/>
      <c r="CZJ137" s="11"/>
      <c r="CZK137" s="11"/>
      <c r="CZL137" s="11"/>
      <c r="CZM137" s="11"/>
      <c r="CZN137" s="11"/>
      <c r="CZO137" s="11"/>
      <c r="CZP137" s="11"/>
      <c r="CZQ137" s="11"/>
      <c r="CZR137" s="11"/>
      <c r="CZS137" s="11"/>
      <c r="CZT137" s="11"/>
      <c r="CZU137" s="11"/>
      <c r="CZV137" s="11"/>
      <c r="CZW137" s="11"/>
      <c r="CZX137" s="11"/>
      <c r="CZY137" s="11"/>
      <c r="CZZ137" s="11"/>
      <c r="DAA137" s="11"/>
      <c r="DAB137" s="11"/>
      <c r="DAC137" s="11"/>
      <c r="DAD137" s="11"/>
      <c r="DAE137" s="11"/>
      <c r="DAF137" s="11"/>
      <c r="DAG137" s="11"/>
      <c r="DAH137" s="11"/>
      <c r="DAI137" s="11"/>
      <c r="DAJ137" s="11"/>
      <c r="DAK137" s="11"/>
      <c r="DAL137" s="11"/>
      <c r="DAM137" s="11"/>
      <c r="DAN137" s="11"/>
      <c r="DAO137" s="11"/>
      <c r="DAP137" s="11"/>
      <c r="DAQ137" s="11"/>
      <c r="DAR137" s="11"/>
      <c r="DAS137" s="11"/>
      <c r="DAT137" s="11"/>
      <c r="DAU137" s="11"/>
      <c r="DAV137" s="11"/>
      <c r="DAW137" s="11"/>
      <c r="DAX137" s="11"/>
      <c r="DAY137" s="11"/>
      <c r="DAZ137" s="11"/>
      <c r="DBA137" s="11"/>
      <c r="DBB137" s="11"/>
      <c r="DBC137" s="11"/>
      <c r="DBD137" s="11"/>
      <c r="DBE137" s="11"/>
      <c r="DBF137" s="11"/>
      <c r="DBG137" s="11"/>
      <c r="DBH137" s="11"/>
      <c r="DBI137" s="11"/>
      <c r="DBJ137" s="11"/>
      <c r="DBK137" s="11"/>
      <c r="DBL137" s="11"/>
      <c r="DBM137" s="11"/>
      <c r="DBN137" s="11"/>
      <c r="DBO137" s="11"/>
      <c r="DBP137" s="11"/>
      <c r="DBQ137" s="11"/>
      <c r="DBR137" s="11"/>
      <c r="DBS137" s="11"/>
      <c r="DBT137" s="11"/>
      <c r="DBU137" s="11"/>
      <c r="DBV137" s="11"/>
      <c r="DBW137" s="11"/>
      <c r="DBX137" s="11"/>
      <c r="DBY137" s="11"/>
      <c r="DBZ137" s="11"/>
      <c r="DCA137" s="11"/>
      <c r="DCB137" s="11"/>
      <c r="DCC137" s="11"/>
      <c r="DCD137" s="11"/>
      <c r="DCE137" s="11"/>
      <c r="DCF137" s="11"/>
      <c r="DCG137" s="11"/>
      <c r="DCH137" s="11"/>
      <c r="DCI137" s="11"/>
      <c r="DCJ137" s="11"/>
      <c r="DCK137" s="11"/>
      <c r="DCL137" s="11"/>
      <c r="DCM137" s="11"/>
      <c r="DCN137" s="11"/>
      <c r="DCO137" s="11"/>
      <c r="DCP137" s="11"/>
      <c r="DCQ137" s="11"/>
      <c r="DCR137" s="11"/>
      <c r="DCS137" s="11"/>
      <c r="DCT137" s="11"/>
      <c r="DCU137" s="11"/>
      <c r="DCV137" s="11"/>
      <c r="DCW137" s="11"/>
      <c r="DCX137" s="11"/>
      <c r="DCY137" s="11"/>
      <c r="DCZ137" s="11"/>
      <c r="DDA137" s="11"/>
      <c r="DDB137" s="11"/>
      <c r="DDC137" s="11"/>
      <c r="DDD137" s="11"/>
      <c r="DDE137" s="11"/>
      <c r="DDF137" s="11"/>
      <c r="DDG137" s="11"/>
      <c r="DDH137" s="11"/>
      <c r="DDI137" s="11"/>
      <c r="DDJ137" s="11"/>
      <c r="DDK137" s="11"/>
      <c r="DDL137" s="11"/>
      <c r="DDM137" s="11"/>
      <c r="DDN137" s="11"/>
      <c r="DDO137" s="11"/>
      <c r="DDP137" s="11"/>
      <c r="DDQ137" s="11"/>
      <c r="DDR137" s="11"/>
      <c r="DDS137" s="11"/>
      <c r="DDT137" s="11"/>
      <c r="DDU137" s="11"/>
      <c r="DDV137" s="11"/>
      <c r="DDW137" s="11"/>
      <c r="DDX137" s="11"/>
      <c r="DDY137" s="11"/>
      <c r="DDZ137" s="11"/>
      <c r="DEA137" s="11"/>
      <c r="DEB137" s="11"/>
      <c r="DEC137" s="11"/>
      <c r="DED137" s="11"/>
      <c r="DEE137" s="11"/>
      <c r="DEF137" s="11"/>
      <c r="DEG137" s="11"/>
      <c r="DEH137" s="11"/>
      <c r="DEI137" s="11"/>
      <c r="DEJ137" s="11"/>
      <c r="DEK137" s="11"/>
      <c r="DEL137" s="11"/>
      <c r="DEM137" s="11"/>
      <c r="DEN137" s="11"/>
      <c r="DEO137" s="11"/>
      <c r="DEP137" s="11"/>
      <c r="DEQ137" s="11"/>
      <c r="DER137" s="11"/>
      <c r="DES137" s="11"/>
      <c r="DET137" s="11"/>
      <c r="DEU137" s="11"/>
      <c r="DEV137" s="11"/>
      <c r="DEW137" s="11"/>
      <c r="DEX137" s="11"/>
      <c r="DEY137" s="11"/>
      <c r="DEZ137" s="11"/>
      <c r="DFA137" s="11"/>
      <c r="DFB137" s="11"/>
      <c r="DFC137" s="11"/>
      <c r="DFD137" s="11"/>
      <c r="DFE137" s="11"/>
      <c r="DFF137" s="11"/>
      <c r="DFG137" s="11"/>
      <c r="DFH137" s="11"/>
      <c r="DFI137" s="11"/>
      <c r="DFJ137" s="11"/>
      <c r="DFK137" s="11"/>
      <c r="DFL137" s="11"/>
      <c r="DFM137" s="11"/>
      <c r="DFN137" s="11"/>
      <c r="DFO137" s="11"/>
      <c r="DFP137" s="11"/>
      <c r="DFQ137" s="11"/>
      <c r="DFR137" s="11"/>
      <c r="DFS137" s="11"/>
      <c r="DFT137" s="11"/>
      <c r="DFU137" s="11"/>
      <c r="DFV137" s="11"/>
      <c r="DFW137" s="11"/>
      <c r="DFX137" s="11"/>
      <c r="DFY137" s="11"/>
      <c r="DFZ137" s="11"/>
      <c r="DGA137" s="11"/>
      <c r="DGB137" s="11"/>
      <c r="DGC137" s="11"/>
      <c r="DGD137" s="11"/>
      <c r="DGE137" s="11"/>
      <c r="DGF137" s="11"/>
      <c r="DGG137" s="11"/>
      <c r="DGH137" s="11"/>
      <c r="DGI137" s="11"/>
      <c r="DGJ137" s="11"/>
      <c r="DGK137" s="11"/>
      <c r="DGL137" s="11"/>
      <c r="DGM137" s="11"/>
      <c r="DGN137" s="11"/>
      <c r="DGO137" s="11"/>
      <c r="DGP137" s="11"/>
      <c r="DGQ137" s="11"/>
      <c r="DGR137" s="11"/>
      <c r="DGS137" s="11"/>
      <c r="DGT137" s="11"/>
      <c r="DGU137" s="11"/>
      <c r="DGV137" s="11"/>
      <c r="DGW137" s="11"/>
      <c r="DGX137" s="11"/>
      <c r="DGY137" s="11"/>
      <c r="DGZ137" s="11"/>
      <c r="DHA137" s="11"/>
      <c r="DHB137" s="11"/>
      <c r="DHC137" s="11"/>
      <c r="DHD137" s="11"/>
      <c r="DHE137" s="11"/>
      <c r="DHF137" s="11"/>
      <c r="DHG137" s="11"/>
      <c r="DHH137" s="11"/>
      <c r="DHI137" s="11"/>
      <c r="DHJ137" s="11"/>
      <c r="DHK137" s="11"/>
      <c r="DHL137" s="11"/>
      <c r="DHM137" s="11"/>
      <c r="DHN137" s="11"/>
      <c r="DHO137" s="11"/>
      <c r="DHP137" s="11"/>
      <c r="DHQ137" s="11"/>
      <c r="DHR137" s="11"/>
      <c r="DHS137" s="11"/>
      <c r="DHT137" s="11"/>
      <c r="DHU137" s="11"/>
      <c r="DHV137" s="11"/>
      <c r="DHW137" s="11"/>
      <c r="DHX137" s="11"/>
      <c r="DHY137" s="11"/>
      <c r="DHZ137" s="11"/>
      <c r="DIA137" s="11"/>
      <c r="DIB137" s="11"/>
      <c r="DIC137" s="11"/>
      <c r="DID137" s="11"/>
      <c r="DIE137" s="11"/>
      <c r="DIF137" s="11"/>
      <c r="DIG137" s="11"/>
      <c r="DIH137" s="11"/>
      <c r="DII137" s="11"/>
      <c r="DIJ137" s="11"/>
      <c r="DIK137" s="11"/>
      <c r="DIL137" s="11"/>
      <c r="DIM137" s="11"/>
      <c r="DIN137" s="11"/>
      <c r="DIO137" s="11"/>
      <c r="DIP137" s="11"/>
      <c r="DIQ137" s="11"/>
      <c r="DIR137" s="11"/>
      <c r="DIS137" s="11"/>
      <c r="DIT137" s="11"/>
      <c r="DIU137" s="11"/>
      <c r="DIV137" s="11"/>
      <c r="DIW137" s="11"/>
      <c r="DIX137" s="11"/>
      <c r="DIY137" s="11"/>
      <c r="DIZ137" s="11"/>
      <c r="DJA137" s="11"/>
      <c r="DJB137" s="11"/>
      <c r="DJC137" s="11"/>
      <c r="DJD137" s="11"/>
      <c r="DJE137" s="11"/>
      <c r="DJF137" s="11"/>
      <c r="DJG137" s="11"/>
      <c r="DJH137" s="11"/>
      <c r="DJI137" s="11"/>
      <c r="DJJ137" s="11"/>
      <c r="DJK137" s="11"/>
      <c r="DJL137" s="11"/>
      <c r="DJM137" s="11"/>
      <c r="DJN137" s="11"/>
      <c r="DJO137" s="11"/>
      <c r="DJP137" s="11"/>
      <c r="DJQ137" s="11"/>
      <c r="DJR137" s="11"/>
      <c r="DJS137" s="11"/>
      <c r="DJT137" s="11"/>
      <c r="DJU137" s="11"/>
      <c r="DJV137" s="11"/>
      <c r="DJW137" s="11"/>
      <c r="DJX137" s="11"/>
      <c r="DJY137" s="11"/>
      <c r="DJZ137" s="11"/>
      <c r="DKA137" s="11"/>
      <c r="DKB137" s="11"/>
      <c r="DKC137" s="11"/>
      <c r="DKD137" s="11"/>
      <c r="DKE137" s="11"/>
      <c r="DKF137" s="11"/>
      <c r="DKG137" s="11"/>
      <c r="DKH137" s="11"/>
      <c r="DKI137" s="11"/>
      <c r="DKJ137" s="11"/>
      <c r="DKK137" s="11"/>
      <c r="DKL137" s="11"/>
      <c r="DKM137" s="11"/>
      <c r="DKN137" s="11"/>
      <c r="DKO137" s="11"/>
      <c r="DKP137" s="11"/>
      <c r="DKQ137" s="11"/>
      <c r="DKR137" s="11"/>
      <c r="DKS137" s="11"/>
      <c r="DKT137" s="11"/>
      <c r="DKU137" s="11"/>
      <c r="DKV137" s="11"/>
      <c r="DKW137" s="11"/>
      <c r="DKX137" s="11"/>
      <c r="DKY137" s="11"/>
      <c r="DKZ137" s="11"/>
      <c r="DLA137" s="11"/>
      <c r="DLB137" s="11"/>
      <c r="DLC137" s="11"/>
      <c r="DLD137" s="11"/>
      <c r="DLE137" s="11"/>
      <c r="DLF137" s="11"/>
      <c r="DLG137" s="11"/>
      <c r="DLH137" s="11"/>
      <c r="DLI137" s="11"/>
      <c r="DLJ137" s="11"/>
      <c r="DLK137" s="11"/>
      <c r="DLL137" s="11"/>
      <c r="DLM137" s="11"/>
      <c r="DLN137" s="11"/>
      <c r="DLO137" s="11"/>
      <c r="DLP137" s="11"/>
      <c r="DLQ137" s="11"/>
      <c r="DLR137" s="11"/>
      <c r="DLS137" s="11"/>
      <c r="DLT137" s="11"/>
      <c r="DLU137" s="11"/>
      <c r="DLV137" s="11"/>
      <c r="DLW137" s="11"/>
      <c r="DLX137" s="11"/>
      <c r="DLY137" s="11"/>
      <c r="DLZ137" s="11"/>
      <c r="DMA137" s="11"/>
      <c r="DMB137" s="11"/>
      <c r="DMC137" s="11"/>
      <c r="DMD137" s="11"/>
      <c r="DME137" s="11"/>
      <c r="DMF137" s="11"/>
      <c r="DMG137" s="11"/>
      <c r="DMH137" s="11"/>
      <c r="DMI137" s="11"/>
      <c r="DMJ137" s="11"/>
      <c r="DMK137" s="11"/>
      <c r="DML137" s="11"/>
      <c r="DMM137" s="11"/>
      <c r="DMN137" s="11"/>
      <c r="DMO137" s="11"/>
      <c r="DMP137" s="11"/>
      <c r="DMQ137" s="11"/>
      <c r="DMR137" s="11"/>
      <c r="DMS137" s="11"/>
      <c r="DMT137" s="11"/>
      <c r="DMU137" s="11"/>
      <c r="DMV137" s="11"/>
      <c r="DMW137" s="11"/>
      <c r="DMX137" s="11"/>
      <c r="DMY137" s="11"/>
      <c r="DMZ137" s="11"/>
      <c r="DNA137" s="11"/>
      <c r="DNB137" s="11"/>
      <c r="DNC137" s="11"/>
      <c r="DND137" s="11"/>
      <c r="DNE137" s="11"/>
      <c r="DNF137" s="11"/>
      <c r="DNG137" s="11"/>
      <c r="DNH137" s="11"/>
      <c r="DNI137" s="11"/>
      <c r="DNJ137" s="11"/>
      <c r="DNK137" s="11"/>
      <c r="DNL137" s="11"/>
      <c r="DNM137" s="11"/>
      <c r="DNN137" s="11"/>
      <c r="DNO137" s="11"/>
      <c r="DNP137" s="11"/>
      <c r="DNQ137" s="11"/>
      <c r="DNR137" s="11"/>
      <c r="DNS137" s="11"/>
      <c r="DNT137" s="11"/>
      <c r="DNU137" s="11"/>
      <c r="DNV137" s="11"/>
      <c r="DNW137" s="11"/>
      <c r="DNX137" s="11"/>
      <c r="DNY137" s="11"/>
      <c r="DNZ137" s="11"/>
      <c r="DOA137" s="11"/>
      <c r="DOB137" s="11"/>
      <c r="DOC137" s="11"/>
      <c r="DOD137" s="11"/>
      <c r="DOE137" s="11"/>
      <c r="DOF137" s="11"/>
      <c r="DOG137" s="11"/>
      <c r="DOH137" s="11"/>
      <c r="DOI137" s="11"/>
      <c r="DOJ137" s="11"/>
      <c r="DOK137" s="11"/>
      <c r="DOL137" s="11"/>
      <c r="DOM137" s="11"/>
      <c r="DON137" s="11"/>
      <c r="DOO137" s="11"/>
      <c r="DOP137" s="11"/>
      <c r="DOQ137" s="11"/>
      <c r="DOR137" s="11"/>
      <c r="DOS137" s="11"/>
      <c r="DOT137" s="11"/>
      <c r="DOU137" s="11"/>
      <c r="DOV137" s="11"/>
      <c r="DOW137" s="11"/>
      <c r="DOX137" s="11"/>
      <c r="DOY137" s="11"/>
      <c r="DOZ137" s="11"/>
      <c r="DPA137" s="11"/>
      <c r="DPB137" s="11"/>
      <c r="DPC137" s="11"/>
      <c r="DPD137" s="11"/>
      <c r="DPE137" s="11"/>
      <c r="DPF137" s="11"/>
      <c r="DPG137" s="11"/>
      <c r="DPH137" s="11"/>
      <c r="DPI137" s="11"/>
      <c r="DPJ137" s="11"/>
      <c r="DPK137" s="11"/>
      <c r="DPL137" s="11"/>
      <c r="DPM137" s="11"/>
      <c r="DPN137" s="11"/>
      <c r="DPO137" s="11"/>
      <c r="DPP137" s="11"/>
      <c r="DPQ137" s="11"/>
      <c r="DPR137" s="11"/>
      <c r="DPS137" s="11"/>
      <c r="DPT137" s="11"/>
      <c r="DPU137" s="11"/>
      <c r="DPV137" s="11"/>
      <c r="DPW137" s="11"/>
      <c r="DPX137" s="11"/>
      <c r="DPY137" s="11"/>
      <c r="DPZ137" s="11"/>
      <c r="DQA137" s="11"/>
      <c r="DQB137" s="11"/>
      <c r="DQC137" s="11"/>
      <c r="DQD137" s="11"/>
      <c r="DQE137" s="11"/>
      <c r="DQF137" s="11"/>
      <c r="DQG137" s="11"/>
      <c r="DQH137" s="11"/>
      <c r="DQI137" s="11"/>
      <c r="DQJ137" s="11"/>
      <c r="DQK137" s="11"/>
      <c r="DQL137" s="11"/>
      <c r="DQM137" s="11"/>
      <c r="DQN137" s="11"/>
      <c r="DQO137" s="11"/>
      <c r="DQP137" s="11"/>
      <c r="DQQ137" s="11"/>
      <c r="DQR137" s="11"/>
      <c r="DQS137" s="11"/>
      <c r="DQT137" s="11"/>
      <c r="DQU137" s="11"/>
      <c r="DQV137" s="11"/>
      <c r="DQW137" s="11"/>
      <c r="DQX137" s="11"/>
      <c r="DQY137" s="11"/>
      <c r="DQZ137" s="11"/>
      <c r="DRA137" s="11"/>
      <c r="DRB137" s="11"/>
      <c r="DRC137" s="11"/>
      <c r="DRD137" s="11"/>
      <c r="DRE137" s="11"/>
      <c r="DRF137" s="11"/>
      <c r="DRG137" s="11"/>
      <c r="DRH137" s="11"/>
      <c r="DRI137" s="11"/>
      <c r="DRJ137" s="11"/>
      <c r="DRK137" s="11"/>
      <c r="DRL137" s="11"/>
      <c r="DRM137" s="11"/>
      <c r="DRN137" s="11"/>
      <c r="DRO137" s="11"/>
      <c r="DRP137" s="11"/>
      <c r="DRQ137" s="11"/>
      <c r="DRR137" s="11"/>
      <c r="DRS137" s="11"/>
      <c r="DRT137" s="11"/>
      <c r="DRU137" s="11"/>
      <c r="DRV137" s="11"/>
      <c r="DRW137" s="11"/>
      <c r="DRX137" s="11"/>
      <c r="DRY137" s="11"/>
      <c r="DRZ137" s="11"/>
      <c r="DSA137" s="11"/>
      <c r="DSB137" s="11"/>
      <c r="DSC137" s="11"/>
      <c r="DSD137" s="11"/>
      <c r="DSE137" s="11"/>
      <c r="DSF137" s="11"/>
      <c r="DSG137" s="11"/>
      <c r="DSH137" s="11"/>
      <c r="DSI137" s="11"/>
      <c r="DSJ137" s="11"/>
      <c r="DSK137" s="11"/>
      <c r="DSL137" s="11"/>
      <c r="DSM137" s="11"/>
      <c r="DSN137" s="11"/>
      <c r="DSO137" s="11"/>
      <c r="DSP137" s="11"/>
      <c r="DSQ137" s="11"/>
      <c r="DSR137" s="11"/>
      <c r="DSS137" s="11"/>
      <c r="DST137" s="11"/>
      <c r="DSU137" s="11"/>
      <c r="DSV137" s="11"/>
      <c r="DSW137" s="11"/>
      <c r="DSX137" s="11"/>
      <c r="DSY137" s="11"/>
      <c r="DSZ137" s="11"/>
      <c r="DTA137" s="11"/>
      <c r="DTB137" s="11"/>
      <c r="DTC137" s="11"/>
      <c r="DTD137" s="11"/>
      <c r="DTE137" s="11"/>
      <c r="DTF137" s="11"/>
      <c r="DTG137" s="11"/>
      <c r="DTH137" s="11"/>
      <c r="DTI137" s="11"/>
      <c r="DTJ137" s="11"/>
      <c r="DTK137" s="11"/>
      <c r="DTL137" s="11"/>
      <c r="DTM137" s="11"/>
      <c r="DTN137" s="11"/>
      <c r="DTO137" s="11"/>
      <c r="DTP137" s="11"/>
      <c r="DTQ137" s="11"/>
      <c r="DTR137" s="11"/>
      <c r="DTS137" s="11"/>
      <c r="DTT137" s="11"/>
      <c r="DTU137" s="11"/>
      <c r="DTV137" s="11"/>
      <c r="DTW137" s="11"/>
      <c r="DTX137" s="11"/>
      <c r="DTY137" s="11"/>
      <c r="DTZ137" s="11"/>
      <c r="DUA137" s="11"/>
      <c r="DUB137" s="11"/>
      <c r="DUC137" s="11"/>
      <c r="DUD137" s="11"/>
      <c r="DUE137" s="11"/>
      <c r="DUF137" s="11"/>
      <c r="DUG137" s="11"/>
      <c r="DUH137" s="11"/>
      <c r="DUI137" s="11"/>
      <c r="DUJ137" s="11"/>
      <c r="DUK137" s="11"/>
      <c r="DUL137" s="11"/>
      <c r="DUM137" s="11"/>
      <c r="DUN137" s="11"/>
      <c r="DUO137" s="11"/>
      <c r="DUP137" s="11"/>
      <c r="DUQ137" s="11"/>
      <c r="DUR137" s="11"/>
      <c r="DUS137" s="11"/>
      <c r="DUT137" s="11"/>
      <c r="DUU137" s="11"/>
      <c r="DUV137" s="11"/>
      <c r="DUW137" s="11"/>
      <c r="DUX137" s="11"/>
      <c r="DUY137" s="11"/>
      <c r="DUZ137" s="11"/>
      <c r="DVA137" s="11"/>
      <c r="DVB137" s="11"/>
      <c r="DVC137" s="11"/>
      <c r="DVD137" s="11"/>
      <c r="DVE137" s="11"/>
      <c r="DVF137" s="11"/>
      <c r="DVG137" s="11"/>
      <c r="DVH137" s="11"/>
      <c r="DVI137" s="11"/>
      <c r="DVJ137" s="11"/>
      <c r="DVK137" s="11"/>
      <c r="DVL137" s="11"/>
      <c r="DVM137" s="11"/>
      <c r="DVN137" s="11"/>
      <c r="DVO137" s="11"/>
      <c r="DVP137" s="11"/>
      <c r="DVQ137" s="11"/>
      <c r="DVR137" s="11"/>
      <c r="DVS137" s="11"/>
      <c r="DVT137" s="11"/>
      <c r="DVU137" s="11"/>
      <c r="DVV137" s="11"/>
      <c r="DVW137" s="11"/>
      <c r="DVX137" s="11"/>
      <c r="DVY137" s="11"/>
      <c r="DVZ137" s="11"/>
      <c r="DWA137" s="11"/>
      <c r="DWB137" s="11"/>
      <c r="DWC137" s="11"/>
      <c r="DWD137" s="11"/>
      <c r="DWE137" s="11"/>
      <c r="DWF137" s="11"/>
      <c r="DWG137" s="11"/>
      <c r="DWH137" s="11"/>
      <c r="DWI137" s="11"/>
      <c r="DWJ137" s="11"/>
      <c r="DWK137" s="11"/>
      <c r="DWL137" s="11"/>
      <c r="DWM137" s="11"/>
      <c r="DWN137" s="11"/>
      <c r="DWO137" s="11"/>
      <c r="DWP137" s="11"/>
      <c r="DWQ137" s="11"/>
      <c r="DWR137" s="11"/>
      <c r="DWS137" s="11"/>
      <c r="DWT137" s="11"/>
      <c r="DWU137" s="11"/>
      <c r="DWV137" s="11"/>
      <c r="DWW137" s="11"/>
      <c r="DWX137" s="11"/>
      <c r="DWY137" s="11"/>
      <c r="DWZ137" s="11"/>
      <c r="DXA137" s="11"/>
      <c r="DXB137" s="11"/>
      <c r="DXC137" s="11"/>
      <c r="DXD137" s="11"/>
      <c r="DXE137" s="11"/>
      <c r="DXF137" s="11"/>
      <c r="DXG137" s="11"/>
      <c r="DXH137" s="11"/>
      <c r="DXI137" s="11"/>
      <c r="DXJ137" s="11"/>
      <c r="DXK137" s="11"/>
      <c r="DXL137" s="11"/>
      <c r="DXM137" s="11"/>
      <c r="DXN137" s="11"/>
      <c r="DXO137" s="11"/>
      <c r="DXP137" s="11"/>
      <c r="DXQ137" s="11"/>
      <c r="DXR137" s="11"/>
      <c r="DXS137" s="11"/>
      <c r="DXT137" s="11"/>
      <c r="DXU137" s="11"/>
      <c r="DXV137" s="11"/>
      <c r="DXW137" s="11"/>
      <c r="DXX137" s="11"/>
      <c r="DXY137" s="11"/>
      <c r="DXZ137" s="11"/>
      <c r="DYA137" s="11"/>
      <c r="DYB137" s="11"/>
      <c r="DYC137" s="11"/>
      <c r="DYD137" s="11"/>
      <c r="DYE137" s="11"/>
      <c r="DYF137" s="11"/>
      <c r="DYG137" s="11"/>
      <c r="DYH137" s="11"/>
      <c r="DYI137" s="11"/>
      <c r="DYJ137" s="11"/>
      <c r="DYK137" s="11"/>
      <c r="DYL137" s="11"/>
      <c r="DYM137" s="11"/>
      <c r="DYN137" s="11"/>
      <c r="DYO137" s="11"/>
      <c r="DYP137" s="11"/>
      <c r="DYQ137" s="11"/>
      <c r="DYR137" s="11"/>
      <c r="DYS137" s="11"/>
      <c r="DYT137" s="11"/>
      <c r="DYU137" s="11"/>
      <c r="DYV137" s="11"/>
      <c r="DYW137" s="11"/>
      <c r="DYX137" s="11"/>
      <c r="DYY137" s="11"/>
      <c r="DYZ137" s="11"/>
      <c r="DZA137" s="11"/>
      <c r="DZB137" s="11"/>
      <c r="DZC137" s="11"/>
      <c r="DZD137" s="11"/>
      <c r="DZE137" s="11"/>
      <c r="DZF137" s="11"/>
      <c r="DZG137" s="11"/>
      <c r="DZH137" s="11"/>
      <c r="DZI137" s="11"/>
      <c r="DZJ137" s="11"/>
      <c r="DZK137" s="11"/>
      <c r="DZL137" s="11"/>
      <c r="DZM137" s="11"/>
      <c r="DZN137" s="11"/>
      <c r="DZO137" s="11"/>
      <c r="DZP137" s="11"/>
      <c r="DZQ137" s="11"/>
      <c r="DZR137" s="11"/>
      <c r="DZS137" s="11"/>
      <c r="DZT137" s="11"/>
      <c r="DZU137" s="11"/>
      <c r="DZV137" s="11"/>
      <c r="DZW137" s="11"/>
      <c r="DZX137" s="11"/>
      <c r="DZY137" s="11"/>
      <c r="DZZ137" s="11"/>
      <c r="EAA137" s="11"/>
      <c r="EAB137" s="11"/>
      <c r="EAC137" s="11"/>
      <c r="EAD137" s="11"/>
      <c r="EAE137" s="11"/>
      <c r="EAF137" s="11"/>
      <c r="EAG137" s="11"/>
      <c r="EAH137" s="11"/>
      <c r="EAI137" s="11"/>
      <c r="EAJ137" s="11"/>
      <c r="EAK137" s="11"/>
      <c r="EAL137" s="11"/>
      <c r="EAM137" s="11"/>
      <c r="EAN137" s="11"/>
      <c r="EAO137" s="11"/>
      <c r="EAP137" s="11"/>
      <c r="EAQ137" s="11"/>
      <c r="EAR137" s="11"/>
      <c r="EAS137" s="11"/>
      <c r="EAT137" s="11"/>
      <c r="EAU137" s="11"/>
      <c r="EAV137" s="11"/>
      <c r="EAW137" s="11"/>
      <c r="EAX137" s="11"/>
      <c r="EAY137" s="11"/>
      <c r="EAZ137" s="11"/>
      <c r="EBA137" s="11"/>
      <c r="EBB137" s="11"/>
      <c r="EBC137" s="11"/>
      <c r="EBD137" s="11"/>
      <c r="EBE137" s="11"/>
      <c r="EBF137" s="11"/>
      <c r="EBG137" s="11"/>
      <c r="EBH137" s="11"/>
      <c r="EBI137" s="11"/>
      <c r="EBJ137" s="11"/>
      <c r="EBK137" s="11"/>
      <c r="EBL137" s="11"/>
      <c r="EBM137" s="11"/>
      <c r="EBN137" s="11"/>
      <c r="EBO137" s="11"/>
      <c r="EBP137" s="11"/>
      <c r="EBQ137" s="11"/>
      <c r="EBR137" s="11"/>
      <c r="EBS137" s="11"/>
      <c r="EBT137" s="11"/>
      <c r="EBU137" s="11"/>
      <c r="EBV137" s="11"/>
      <c r="EBW137" s="11"/>
      <c r="EBX137" s="11"/>
      <c r="EBY137" s="11"/>
      <c r="EBZ137" s="11"/>
      <c r="ECA137" s="11"/>
      <c r="ECB137" s="11"/>
      <c r="ECC137" s="11"/>
      <c r="ECD137" s="11"/>
      <c r="ECE137" s="11"/>
      <c r="ECF137" s="11"/>
      <c r="ECG137" s="11"/>
      <c r="ECH137" s="11"/>
      <c r="ECI137" s="11"/>
      <c r="ECJ137" s="11"/>
      <c r="ECK137" s="11"/>
      <c r="ECL137" s="11"/>
      <c r="ECM137" s="11"/>
      <c r="ECN137" s="11"/>
      <c r="ECO137" s="11"/>
      <c r="ECP137" s="11"/>
      <c r="ECQ137" s="11"/>
      <c r="ECR137" s="11"/>
      <c r="ECS137" s="11"/>
      <c r="ECT137" s="11"/>
      <c r="ECU137" s="11"/>
      <c r="ECV137" s="11"/>
      <c r="ECW137" s="11"/>
      <c r="ECX137" s="11"/>
      <c r="ECY137" s="11"/>
      <c r="ECZ137" s="11"/>
      <c r="EDA137" s="11"/>
      <c r="EDB137" s="11"/>
      <c r="EDC137" s="11"/>
      <c r="EDD137" s="11"/>
      <c r="EDE137" s="11"/>
      <c r="EDF137" s="11"/>
      <c r="EDG137" s="11"/>
      <c r="EDH137" s="11"/>
      <c r="EDI137" s="11"/>
      <c r="EDJ137" s="11"/>
      <c r="EDK137" s="11"/>
      <c r="EDL137" s="11"/>
      <c r="EDM137" s="11"/>
      <c r="EDN137" s="11"/>
      <c r="EDO137" s="11"/>
      <c r="EDP137" s="11"/>
      <c r="EDQ137" s="11"/>
      <c r="EDR137" s="11"/>
      <c r="EDS137" s="11"/>
      <c r="EDT137" s="11"/>
      <c r="EDU137" s="11"/>
      <c r="EDV137" s="11"/>
      <c r="EDW137" s="11"/>
      <c r="EDX137" s="11"/>
      <c r="EDY137" s="11"/>
      <c r="EDZ137" s="11"/>
      <c r="EEA137" s="11"/>
      <c r="EEB137" s="11"/>
      <c r="EEC137" s="11"/>
      <c r="EED137" s="11"/>
      <c r="EEE137" s="11"/>
      <c r="EEF137" s="11"/>
      <c r="EEG137" s="11"/>
      <c r="EEH137" s="11"/>
      <c r="EEI137" s="11"/>
      <c r="EEJ137" s="11"/>
      <c r="EEK137" s="11"/>
      <c r="EEL137" s="11"/>
      <c r="EEM137" s="11"/>
      <c r="EEN137" s="11"/>
      <c r="EEO137" s="11"/>
      <c r="EEP137" s="11"/>
      <c r="EEQ137" s="11"/>
      <c r="EER137" s="11"/>
      <c r="EES137" s="11"/>
      <c r="EET137" s="11"/>
      <c r="EEU137" s="11"/>
      <c r="EEV137" s="11"/>
      <c r="EEW137" s="11"/>
      <c r="EEX137" s="11"/>
      <c r="EEY137" s="11"/>
      <c r="EEZ137" s="11"/>
      <c r="EFA137" s="11"/>
      <c r="EFB137" s="11"/>
      <c r="EFC137" s="11"/>
      <c r="EFD137" s="11"/>
      <c r="EFE137" s="11"/>
      <c r="EFF137" s="11"/>
      <c r="EFG137" s="11"/>
      <c r="EFH137" s="11"/>
      <c r="EFI137" s="11"/>
      <c r="EFJ137" s="11"/>
      <c r="EFK137" s="11"/>
      <c r="EFL137" s="11"/>
      <c r="EFM137" s="11"/>
      <c r="EFN137" s="11"/>
      <c r="EFO137" s="11"/>
      <c r="EFP137" s="11"/>
      <c r="EFQ137" s="11"/>
      <c r="EFR137" s="11"/>
      <c r="EFS137" s="11"/>
      <c r="EFT137" s="11"/>
      <c r="EFU137" s="11"/>
      <c r="EFV137" s="11"/>
      <c r="EFW137" s="11"/>
      <c r="EFX137" s="11"/>
      <c r="EFY137" s="11"/>
      <c r="EFZ137" s="11"/>
      <c r="EGA137" s="11"/>
      <c r="EGB137" s="11"/>
      <c r="EGC137" s="11"/>
      <c r="EGD137" s="11"/>
      <c r="EGE137" s="11"/>
      <c r="EGF137" s="11"/>
      <c r="EGG137" s="11"/>
      <c r="EGH137" s="11"/>
      <c r="EGI137" s="11"/>
      <c r="EGJ137" s="11"/>
      <c r="EGK137" s="11"/>
      <c r="EGL137" s="11"/>
      <c r="EGM137" s="11"/>
      <c r="EGN137" s="11"/>
      <c r="EGO137" s="11"/>
      <c r="EGP137" s="11"/>
      <c r="EGQ137" s="11"/>
      <c r="EGR137" s="11"/>
      <c r="EGS137" s="11"/>
      <c r="EGT137" s="11"/>
      <c r="EGU137" s="11"/>
      <c r="EGV137" s="11"/>
      <c r="EGW137" s="11"/>
      <c r="EGX137" s="11"/>
      <c r="EGY137" s="11"/>
      <c r="EGZ137" s="11"/>
      <c r="EHA137" s="11"/>
      <c r="EHB137" s="11"/>
      <c r="EHC137" s="11"/>
      <c r="EHD137" s="11"/>
      <c r="EHE137" s="11"/>
      <c r="EHF137" s="11"/>
      <c r="EHG137" s="11"/>
      <c r="EHH137" s="11"/>
      <c r="EHI137" s="11"/>
      <c r="EHJ137" s="11"/>
      <c r="EHK137" s="11"/>
      <c r="EHL137" s="11"/>
      <c r="EHM137" s="11"/>
      <c r="EHN137" s="11"/>
      <c r="EHO137" s="11"/>
      <c r="EHP137" s="11"/>
      <c r="EHQ137" s="11"/>
      <c r="EHR137" s="11"/>
      <c r="EHS137" s="11"/>
      <c r="EHT137" s="11"/>
      <c r="EHU137" s="11"/>
      <c r="EHV137" s="11"/>
      <c r="EHW137" s="11"/>
      <c r="EHX137" s="11"/>
      <c r="EHY137" s="11"/>
      <c r="EHZ137" s="11"/>
      <c r="EIA137" s="11"/>
      <c r="EIB137" s="11"/>
      <c r="EIC137" s="11"/>
      <c r="EID137" s="11"/>
      <c r="EIE137" s="11"/>
      <c r="EIF137" s="11"/>
      <c r="EIG137" s="11"/>
      <c r="EIH137" s="11"/>
      <c r="EII137" s="11"/>
      <c r="EIJ137" s="11"/>
      <c r="EIK137" s="11"/>
      <c r="EIL137" s="11"/>
      <c r="EIM137" s="11"/>
      <c r="EIN137" s="11"/>
      <c r="EIO137" s="11"/>
      <c r="EIP137" s="11"/>
      <c r="EIQ137" s="11"/>
      <c r="EIR137" s="11"/>
      <c r="EIS137" s="11"/>
      <c r="EIT137" s="11"/>
      <c r="EIU137" s="11"/>
      <c r="EIV137" s="11"/>
      <c r="EIW137" s="11"/>
      <c r="EIX137" s="11"/>
      <c r="EIY137" s="11"/>
      <c r="EIZ137" s="11"/>
      <c r="EJA137" s="11"/>
      <c r="EJB137" s="11"/>
      <c r="EJC137" s="11"/>
      <c r="EJD137" s="11"/>
      <c r="EJE137" s="11"/>
      <c r="EJF137" s="11"/>
      <c r="EJG137" s="11"/>
      <c r="EJH137" s="11"/>
      <c r="EJI137" s="11"/>
      <c r="EJJ137" s="11"/>
      <c r="EJK137" s="11"/>
      <c r="EJL137" s="11"/>
      <c r="EJM137" s="11"/>
      <c r="EJN137" s="11"/>
      <c r="EJO137" s="11"/>
      <c r="EJP137" s="11"/>
      <c r="EJQ137" s="11"/>
      <c r="EJR137" s="11"/>
      <c r="EJS137" s="11"/>
      <c r="EJT137" s="11"/>
      <c r="EJU137" s="11"/>
      <c r="EJV137" s="11"/>
      <c r="EJW137" s="11"/>
      <c r="EJX137" s="11"/>
      <c r="EJY137" s="11"/>
      <c r="EJZ137" s="11"/>
      <c r="EKA137" s="11"/>
      <c r="EKB137" s="11"/>
      <c r="EKC137" s="11"/>
      <c r="EKD137" s="11"/>
      <c r="EKE137" s="11"/>
      <c r="EKF137" s="11"/>
      <c r="EKG137" s="11"/>
      <c r="EKH137" s="11"/>
      <c r="EKI137" s="11"/>
      <c r="EKJ137" s="11"/>
      <c r="EKK137" s="11"/>
      <c r="EKL137" s="11"/>
      <c r="EKM137" s="11"/>
      <c r="EKN137" s="11"/>
      <c r="EKO137" s="11"/>
      <c r="EKP137" s="11"/>
      <c r="EKQ137" s="11"/>
      <c r="EKR137" s="11"/>
      <c r="EKS137" s="11"/>
      <c r="EKT137" s="11"/>
      <c r="EKU137" s="11"/>
      <c r="EKV137" s="11"/>
      <c r="EKW137" s="11"/>
      <c r="EKX137" s="11"/>
      <c r="EKY137" s="11"/>
      <c r="EKZ137" s="11"/>
      <c r="ELA137" s="11"/>
      <c r="ELB137" s="11"/>
      <c r="ELC137" s="11"/>
      <c r="ELD137" s="11"/>
      <c r="ELE137" s="11"/>
      <c r="ELF137" s="11"/>
      <c r="ELG137" s="11"/>
      <c r="ELH137" s="11"/>
      <c r="ELI137" s="11"/>
      <c r="ELJ137" s="11"/>
      <c r="ELK137" s="11"/>
      <c r="ELL137" s="11"/>
      <c r="ELM137" s="11"/>
      <c r="ELN137" s="11"/>
      <c r="ELO137" s="11"/>
      <c r="ELP137" s="11"/>
      <c r="ELQ137" s="11"/>
      <c r="ELR137" s="11"/>
      <c r="ELS137" s="11"/>
      <c r="ELT137" s="11"/>
      <c r="ELU137" s="11"/>
      <c r="ELV137" s="11"/>
      <c r="ELW137" s="11"/>
      <c r="ELX137" s="11"/>
      <c r="ELY137" s="11"/>
      <c r="ELZ137" s="11"/>
    </row>
    <row r="138" spans="1:346 1276:3718">
      <c r="A138" s="388"/>
      <c r="C138" s="166" t="s">
        <v>1031</v>
      </c>
      <c r="D138" s="223">
        <f t="shared" si="5"/>
        <v>0</v>
      </c>
      <c r="E138" s="88" t="s">
        <v>540</v>
      </c>
      <c r="F138" s="219"/>
      <c r="G138" s="92"/>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c r="HJ138" s="11"/>
      <c r="HK138" s="11"/>
      <c r="HL138" s="11"/>
      <c r="HM138" s="11"/>
      <c r="HN138" s="11"/>
      <c r="HO138" s="11"/>
      <c r="HP138" s="11"/>
      <c r="HQ138" s="11"/>
      <c r="HR138" s="11"/>
      <c r="HS138" s="11"/>
      <c r="HT138" s="11"/>
      <c r="HU138" s="11"/>
      <c r="HV138" s="11"/>
      <c r="HW138" s="11"/>
      <c r="HX138" s="11"/>
      <c r="HY138" s="11"/>
      <c r="HZ138" s="11"/>
      <c r="IA138" s="11"/>
      <c r="IB138" s="11"/>
      <c r="IC138" s="11"/>
      <c r="ID138" s="11"/>
      <c r="IE138" s="11"/>
      <c r="IF138" s="11"/>
      <c r="IG138" s="11"/>
      <c r="IH138" s="11"/>
      <c r="II138" s="11"/>
      <c r="IJ138" s="11"/>
      <c r="IK138" s="11"/>
      <c r="IL138" s="11"/>
      <c r="IM138" s="11"/>
      <c r="IN138" s="11"/>
      <c r="IO138" s="11"/>
      <c r="IP138" s="11"/>
      <c r="IQ138" s="11"/>
      <c r="IR138" s="11"/>
      <c r="IS138" s="11"/>
      <c r="IT138" s="11"/>
      <c r="IU138" s="11"/>
      <c r="IV138" s="11"/>
      <c r="IW138" s="11"/>
      <c r="IX138" s="11"/>
      <c r="IY138" s="11"/>
      <c r="IZ138" s="11"/>
      <c r="JA138" s="11"/>
      <c r="JB138" s="11"/>
      <c r="JC138" s="11"/>
      <c r="JD138" s="11"/>
      <c r="JE138" s="11"/>
      <c r="JF138" s="11"/>
      <c r="JG138" s="11"/>
      <c r="JH138" s="11"/>
      <c r="JI138" s="11"/>
      <c r="JJ138" s="11"/>
      <c r="JK138" s="11"/>
      <c r="JL138" s="11"/>
      <c r="JM138" s="11"/>
      <c r="JN138" s="11"/>
      <c r="JO138" s="11"/>
      <c r="JP138" s="11"/>
      <c r="JQ138" s="11"/>
      <c r="JR138" s="11"/>
      <c r="JS138" s="11"/>
      <c r="JT138" s="11"/>
      <c r="JU138" s="11"/>
      <c r="JV138" s="11"/>
      <c r="JW138" s="11"/>
      <c r="JX138" s="11"/>
      <c r="JY138" s="11"/>
      <c r="JZ138" s="11"/>
      <c r="KA138" s="11"/>
      <c r="KB138" s="11"/>
      <c r="KC138" s="11"/>
      <c r="KD138" s="11"/>
      <c r="KE138" s="11"/>
      <c r="KF138" s="11"/>
      <c r="KG138" s="11"/>
      <c r="KH138" s="11"/>
      <c r="KI138" s="11"/>
      <c r="KJ138" s="11"/>
      <c r="KK138" s="11"/>
      <c r="KL138" s="11"/>
      <c r="KM138" s="11"/>
      <c r="KN138" s="11"/>
      <c r="KO138" s="11"/>
      <c r="KP138" s="11"/>
      <c r="KQ138" s="11"/>
      <c r="KR138" s="11"/>
      <c r="KS138" s="11"/>
      <c r="KT138" s="11"/>
      <c r="KU138" s="11"/>
      <c r="KV138" s="11"/>
      <c r="KW138" s="11"/>
      <c r="KX138" s="11"/>
      <c r="KY138" s="11"/>
      <c r="KZ138" s="11"/>
      <c r="LA138" s="11"/>
      <c r="LB138" s="11"/>
      <c r="LC138" s="11"/>
      <c r="LD138" s="11"/>
      <c r="LE138" s="11"/>
      <c r="LF138" s="11"/>
      <c r="LG138" s="11"/>
      <c r="LH138" s="11"/>
      <c r="LI138" s="11"/>
      <c r="LJ138" s="11"/>
      <c r="LK138" s="11"/>
      <c r="LL138" s="11"/>
      <c r="LM138" s="11"/>
      <c r="LN138" s="11"/>
      <c r="LO138" s="11"/>
      <c r="LP138" s="11"/>
      <c r="LQ138" s="11"/>
      <c r="LR138" s="11"/>
      <c r="LS138" s="11"/>
      <c r="LT138" s="11"/>
      <c r="LU138" s="11"/>
      <c r="LV138" s="11"/>
      <c r="LW138" s="11"/>
      <c r="LX138" s="11"/>
      <c r="LY138" s="11"/>
      <c r="LZ138" s="11"/>
      <c r="MA138" s="11"/>
      <c r="MB138" s="11"/>
      <c r="MC138" s="11"/>
      <c r="MD138" s="11"/>
      <c r="ME138" s="11"/>
      <c r="MF138" s="11"/>
      <c r="MG138" s="11"/>
      <c r="MH138" s="11"/>
      <c r="AWB138" s="11"/>
      <c r="AWC138" s="11"/>
      <c r="AWD138" s="11"/>
      <c r="AWE138" s="11"/>
      <c r="AWF138" s="11"/>
      <c r="AWG138" s="11"/>
      <c r="AWH138" s="11"/>
      <c r="AWI138" s="11"/>
      <c r="AWJ138" s="11"/>
      <c r="AWK138" s="11"/>
      <c r="AWL138" s="11"/>
      <c r="AWM138" s="11"/>
      <c r="AWN138" s="11"/>
      <c r="AWO138" s="11"/>
      <c r="AWP138" s="11"/>
      <c r="AWQ138" s="11"/>
      <c r="AWR138" s="11"/>
      <c r="AWS138" s="11"/>
      <c r="AWT138" s="11"/>
      <c r="AWU138" s="11"/>
      <c r="AWV138" s="11"/>
      <c r="AWW138" s="11"/>
      <c r="AWX138" s="11"/>
      <c r="AWY138" s="11"/>
      <c r="AWZ138" s="11"/>
      <c r="AXA138" s="11"/>
      <c r="AXB138" s="11"/>
      <c r="AXC138" s="11"/>
      <c r="AXD138" s="11"/>
      <c r="AXE138" s="11"/>
      <c r="AXF138" s="11"/>
      <c r="AXG138" s="11"/>
      <c r="AXH138" s="11"/>
      <c r="AXI138" s="11"/>
      <c r="AXJ138" s="11"/>
      <c r="AXK138" s="11"/>
      <c r="AXL138" s="11"/>
      <c r="AXM138" s="11"/>
      <c r="AXN138" s="11"/>
      <c r="AXO138" s="11"/>
      <c r="AXP138" s="11"/>
      <c r="AXQ138" s="11"/>
      <c r="AXR138" s="11"/>
      <c r="AXS138" s="11"/>
      <c r="AXT138" s="11"/>
      <c r="AXU138" s="11"/>
      <c r="AXV138" s="11"/>
      <c r="AXW138" s="11"/>
      <c r="AXX138" s="11"/>
      <c r="AXY138" s="11"/>
      <c r="AXZ138" s="11"/>
      <c r="AYA138" s="11"/>
      <c r="AYB138" s="11"/>
      <c r="AYC138" s="11"/>
      <c r="AYD138" s="11"/>
      <c r="AYE138" s="11"/>
      <c r="AYF138" s="11"/>
      <c r="AYG138" s="11"/>
      <c r="AYH138" s="11"/>
      <c r="AYI138" s="11"/>
      <c r="AYJ138" s="11"/>
      <c r="AYK138" s="11"/>
      <c r="AYL138" s="11"/>
      <c r="AYM138" s="11"/>
      <c r="AYN138" s="11"/>
      <c r="AYO138" s="11"/>
      <c r="AYP138" s="11"/>
      <c r="AYQ138" s="11"/>
      <c r="AYR138" s="11"/>
      <c r="AYS138" s="11"/>
      <c r="AYT138" s="11"/>
      <c r="AYU138" s="11"/>
      <c r="AYV138" s="11"/>
      <c r="AYW138" s="11"/>
      <c r="AYX138" s="11"/>
      <c r="AYY138" s="11"/>
      <c r="AYZ138" s="11"/>
      <c r="AZA138" s="11"/>
      <c r="AZB138" s="11"/>
      <c r="AZC138" s="11"/>
      <c r="AZD138" s="11"/>
      <c r="AZE138" s="11"/>
      <c r="AZF138" s="11"/>
      <c r="AZG138" s="11"/>
      <c r="AZH138" s="11"/>
      <c r="AZI138" s="11"/>
      <c r="AZJ138" s="11"/>
      <c r="AZK138" s="11"/>
      <c r="AZL138" s="11"/>
      <c r="AZM138" s="11"/>
      <c r="AZN138" s="11"/>
      <c r="AZO138" s="11"/>
      <c r="AZP138" s="11"/>
      <c r="AZQ138" s="11"/>
      <c r="AZR138" s="11"/>
      <c r="AZS138" s="11"/>
      <c r="AZT138" s="11"/>
      <c r="AZU138" s="11"/>
      <c r="AZV138" s="11"/>
      <c r="AZW138" s="11"/>
      <c r="AZX138" s="11"/>
      <c r="AZY138" s="11"/>
      <c r="AZZ138" s="11"/>
      <c r="BAA138" s="11"/>
      <c r="BAB138" s="11"/>
      <c r="BAC138" s="11"/>
      <c r="BAD138" s="11"/>
      <c r="BAE138" s="11"/>
      <c r="BAF138" s="11"/>
      <c r="BAG138" s="11"/>
      <c r="BAH138" s="11"/>
      <c r="BAI138" s="11"/>
      <c r="BAJ138" s="11"/>
      <c r="BAK138" s="11"/>
      <c r="BAL138" s="11"/>
      <c r="BAM138" s="11"/>
      <c r="BAN138" s="11"/>
      <c r="BAO138" s="11"/>
      <c r="BAP138" s="11"/>
      <c r="BAQ138" s="11"/>
      <c r="BAR138" s="11"/>
      <c r="BAS138" s="11"/>
      <c r="BAT138" s="11"/>
      <c r="BAU138" s="11"/>
      <c r="BAV138" s="11"/>
      <c r="BAW138" s="11"/>
      <c r="BAX138" s="11"/>
      <c r="BAY138" s="11"/>
      <c r="BAZ138" s="11"/>
      <c r="BBA138" s="11"/>
      <c r="BBB138" s="11"/>
      <c r="BBC138" s="11"/>
      <c r="BBD138" s="11"/>
      <c r="BBE138" s="11"/>
      <c r="BBF138" s="11"/>
      <c r="BBG138" s="11"/>
      <c r="BBH138" s="11"/>
      <c r="BBI138" s="11"/>
      <c r="BBJ138" s="11"/>
      <c r="BBK138" s="11"/>
      <c r="BBL138" s="11"/>
      <c r="BBM138" s="11"/>
      <c r="BBN138" s="11"/>
      <c r="BBO138" s="11"/>
      <c r="BBP138" s="11"/>
      <c r="BBQ138" s="11"/>
      <c r="BBR138" s="11"/>
      <c r="BBS138" s="11"/>
      <c r="BBT138" s="11"/>
      <c r="BBU138" s="11"/>
      <c r="BBV138" s="11"/>
      <c r="BBW138" s="11"/>
      <c r="BBX138" s="11"/>
      <c r="BBY138" s="11"/>
      <c r="BBZ138" s="11"/>
      <c r="BCA138" s="11"/>
      <c r="BCB138" s="11"/>
      <c r="BCC138" s="11"/>
      <c r="BCD138" s="11"/>
      <c r="BCE138" s="11"/>
      <c r="BCF138" s="11"/>
      <c r="BCG138" s="11"/>
      <c r="BCH138" s="11"/>
      <c r="BCI138" s="11"/>
      <c r="BCJ138" s="11"/>
      <c r="BCK138" s="11"/>
      <c r="BCL138" s="11"/>
      <c r="BCM138" s="11"/>
      <c r="BCN138" s="11"/>
      <c r="BCO138" s="11"/>
      <c r="BCP138" s="11"/>
      <c r="BCQ138" s="11"/>
      <c r="BCR138" s="11"/>
      <c r="BCS138" s="11"/>
      <c r="BCT138" s="11"/>
      <c r="BCU138" s="11"/>
      <c r="BCV138" s="11"/>
      <c r="BCW138" s="11"/>
      <c r="BCX138" s="11"/>
      <c r="BCY138" s="11"/>
      <c r="BCZ138" s="11"/>
      <c r="BDA138" s="11"/>
      <c r="BDB138" s="11"/>
      <c r="BDC138" s="11"/>
      <c r="BDD138" s="11"/>
      <c r="BDE138" s="11"/>
      <c r="BDF138" s="11"/>
      <c r="BDG138" s="11"/>
      <c r="BDH138" s="11"/>
      <c r="BDI138" s="11"/>
      <c r="BDJ138" s="11"/>
      <c r="BDK138" s="11"/>
      <c r="BDL138" s="11"/>
      <c r="BDM138" s="11"/>
      <c r="BDN138" s="11"/>
      <c r="BDO138" s="11"/>
      <c r="BDP138" s="11"/>
      <c r="BDQ138" s="11"/>
      <c r="BDR138" s="11"/>
      <c r="BDS138" s="11"/>
      <c r="BDT138" s="11"/>
      <c r="BDU138" s="11"/>
      <c r="BDV138" s="11"/>
      <c r="BDW138" s="11"/>
      <c r="BDX138" s="11"/>
      <c r="BDY138" s="11"/>
      <c r="BDZ138" s="11"/>
      <c r="BEA138" s="11"/>
      <c r="BEB138" s="11"/>
      <c r="BEC138" s="11"/>
      <c r="BED138" s="11"/>
      <c r="BEE138" s="11"/>
      <c r="BEF138" s="11"/>
      <c r="BEG138" s="11"/>
      <c r="BEH138" s="11"/>
      <c r="BEI138" s="11"/>
      <c r="BEJ138" s="11"/>
      <c r="BEK138" s="11"/>
      <c r="BEL138" s="11"/>
      <c r="BEM138" s="11"/>
      <c r="BEN138" s="11"/>
      <c r="BEO138" s="11"/>
      <c r="BEP138" s="11"/>
      <c r="BEQ138" s="11"/>
      <c r="BER138" s="11"/>
      <c r="BES138" s="11"/>
      <c r="BET138" s="11"/>
      <c r="BEU138" s="11"/>
      <c r="BEV138" s="11"/>
      <c r="BEW138" s="11"/>
      <c r="BEX138" s="11"/>
      <c r="BEY138" s="11"/>
      <c r="BEZ138" s="11"/>
      <c r="BFA138" s="11"/>
      <c r="BFB138" s="11"/>
      <c r="BFC138" s="11"/>
      <c r="BFD138" s="11"/>
      <c r="BFE138" s="11"/>
      <c r="BFF138" s="11"/>
      <c r="BFG138" s="11"/>
      <c r="BFH138" s="11"/>
      <c r="BFI138" s="11"/>
      <c r="BFJ138" s="11"/>
      <c r="BFK138" s="11"/>
      <c r="BFL138" s="11"/>
      <c r="BFM138" s="11"/>
      <c r="BFN138" s="11"/>
      <c r="BFO138" s="11"/>
      <c r="BFP138" s="11"/>
      <c r="BFQ138" s="11"/>
      <c r="BFR138" s="11"/>
      <c r="BFS138" s="11"/>
      <c r="BFT138" s="11"/>
      <c r="BFU138" s="11"/>
      <c r="BFV138" s="11"/>
      <c r="BFW138" s="11"/>
      <c r="BFX138" s="11"/>
      <c r="BFY138" s="11"/>
      <c r="BFZ138" s="11"/>
      <c r="BGA138" s="11"/>
      <c r="BGB138" s="11"/>
      <c r="BGC138" s="11"/>
      <c r="BGD138" s="11"/>
      <c r="BGE138" s="11"/>
      <c r="BGF138" s="11"/>
      <c r="BGG138" s="11"/>
      <c r="BGH138" s="11"/>
      <c r="BGI138" s="11"/>
      <c r="BGJ138" s="11"/>
      <c r="BGK138" s="11"/>
      <c r="BGL138" s="11"/>
      <c r="BGM138" s="11"/>
      <c r="BGN138" s="11"/>
      <c r="BGO138" s="11"/>
      <c r="BGP138" s="11"/>
      <c r="BGQ138" s="11"/>
      <c r="BGR138" s="11"/>
      <c r="BGS138" s="11"/>
      <c r="BGT138" s="11"/>
      <c r="BGU138" s="11"/>
      <c r="BGV138" s="11"/>
      <c r="BGW138" s="11"/>
      <c r="BGX138" s="11"/>
      <c r="BGY138" s="11"/>
      <c r="BGZ138" s="11"/>
      <c r="BHA138" s="11"/>
      <c r="BHB138" s="11"/>
      <c r="BHC138" s="11"/>
      <c r="BHD138" s="11"/>
      <c r="BHE138" s="11"/>
      <c r="BHF138" s="11"/>
      <c r="BHG138" s="11"/>
      <c r="BHH138" s="11"/>
      <c r="BHI138" s="11"/>
      <c r="BHJ138" s="11"/>
      <c r="BHK138" s="11"/>
      <c r="BHL138" s="11"/>
      <c r="BHM138" s="11"/>
      <c r="BHN138" s="11"/>
      <c r="BHO138" s="11"/>
      <c r="BHP138" s="11"/>
      <c r="BHQ138" s="11"/>
      <c r="BHR138" s="11"/>
      <c r="BHS138" s="11"/>
      <c r="BHT138" s="11"/>
      <c r="BHU138" s="11"/>
      <c r="BHV138" s="11"/>
      <c r="BHW138" s="11"/>
      <c r="BHX138" s="11"/>
      <c r="BHY138" s="11"/>
      <c r="BHZ138" s="11"/>
      <c r="BIA138" s="11"/>
      <c r="BIB138" s="11"/>
      <c r="BIC138" s="11"/>
      <c r="BID138" s="11"/>
      <c r="BIE138" s="11"/>
      <c r="BIF138" s="11"/>
      <c r="BIG138" s="11"/>
      <c r="BIH138" s="11"/>
      <c r="BII138" s="11"/>
      <c r="BIJ138" s="11"/>
      <c r="BIK138" s="11"/>
      <c r="BIL138" s="11"/>
      <c r="BIM138" s="11"/>
      <c r="BIN138" s="11"/>
      <c r="BIO138" s="11"/>
      <c r="BIP138" s="11"/>
      <c r="BIQ138" s="11"/>
      <c r="BIR138" s="11"/>
      <c r="BIS138" s="11"/>
      <c r="BIT138" s="11"/>
      <c r="BIU138" s="11"/>
      <c r="BIV138" s="11"/>
      <c r="BIW138" s="11"/>
      <c r="BIX138" s="11"/>
      <c r="BIY138" s="11"/>
      <c r="BIZ138" s="11"/>
      <c r="BJA138" s="11"/>
      <c r="BJB138" s="11"/>
      <c r="BJC138" s="11"/>
      <c r="BJD138" s="11"/>
      <c r="BJE138" s="11"/>
      <c r="BJF138" s="11"/>
      <c r="BJG138" s="11"/>
      <c r="BJH138" s="11"/>
      <c r="BJI138" s="11"/>
      <c r="BJJ138" s="11"/>
      <c r="BJK138" s="11"/>
      <c r="BJL138" s="11"/>
      <c r="BJM138" s="11"/>
      <c r="BJN138" s="11"/>
      <c r="BJO138" s="11"/>
      <c r="BJP138" s="11"/>
      <c r="BJQ138" s="11"/>
      <c r="BJR138" s="11"/>
      <c r="BJS138" s="11"/>
      <c r="BJT138" s="11"/>
      <c r="BJU138" s="11"/>
      <c r="BJV138" s="11"/>
      <c r="BJW138" s="11"/>
      <c r="BJX138" s="11"/>
      <c r="BJY138" s="11"/>
      <c r="BJZ138" s="11"/>
      <c r="BKA138" s="11"/>
      <c r="BKB138" s="11"/>
      <c r="BKC138" s="11"/>
      <c r="BKD138" s="11"/>
      <c r="BKE138" s="11"/>
      <c r="BKF138" s="11"/>
      <c r="BKG138" s="11"/>
      <c r="BKH138" s="11"/>
      <c r="BKI138" s="11"/>
      <c r="BKJ138" s="11"/>
      <c r="BKK138" s="11"/>
      <c r="BKL138" s="11"/>
      <c r="BKM138" s="11"/>
      <c r="BKN138" s="11"/>
      <c r="BKO138" s="11"/>
      <c r="BKP138" s="11"/>
      <c r="BKQ138" s="11"/>
      <c r="BKR138" s="11"/>
      <c r="BKS138" s="11"/>
      <c r="BKT138" s="11"/>
      <c r="BKU138" s="11"/>
      <c r="BKV138" s="11"/>
      <c r="BKW138" s="11"/>
      <c r="BKX138" s="11"/>
      <c r="BKY138" s="11"/>
      <c r="BKZ138" s="11"/>
      <c r="BLA138" s="11"/>
      <c r="BLB138" s="11"/>
      <c r="BLC138" s="11"/>
      <c r="BLD138" s="11"/>
      <c r="BLE138" s="11"/>
      <c r="BLF138" s="11"/>
      <c r="BLG138" s="11"/>
      <c r="BLH138" s="11"/>
      <c r="BLI138" s="11"/>
      <c r="BLJ138" s="11"/>
      <c r="BLK138" s="11"/>
      <c r="BLL138" s="11"/>
      <c r="BLM138" s="11"/>
      <c r="BLN138" s="11"/>
      <c r="BLO138" s="11"/>
      <c r="BLP138" s="11"/>
      <c r="BLQ138" s="11"/>
      <c r="BLR138" s="11"/>
      <c r="BLS138" s="11"/>
      <c r="BLT138" s="11"/>
      <c r="BLU138" s="11"/>
      <c r="BLV138" s="11"/>
      <c r="BLW138" s="11"/>
      <c r="BLX138" s="11"/>
      <c r="BLY138" s="11"/>
      <c r="BLZ138" s="11"/>
      <c r="BMA138" s="11"/>
      <c r="BMB138" s="11"/>
      <c r="BMC138" s="11"/>
      <c r="BMD138" s="11"/>
      <c r="BME138" s="11"/>
      <c r="BMF138" s="11"/>
      <c r="BMG138" s="11"/>
      <c r="BMH138" s="11"/>
      <c r="BMI138" s="11"/>
      <c r="BMJ138" s="11"/>
      <c r="BMK138" s="11"/>
      <c r="BML138" s="11"/>
      <c r="BMM138" s="11"/>
      <c r="BMN138" s="11"/>
      <c r="BMO138" s="11"/>
      <c r="BMP138" s="11"/>
      <c r="BMQ138" s="11"/>
      <c r="BMR138" s="11"/>
      <c r="BMS138" s="11"/>
      <c r="BMT138" s="11"/>
      <c r="BMU138" s="11"/>
      <c r="BMV138" s="11"/>
      <c r="BMW138" s="11"/>
      <c r="BMX138" s="11"/>
      <c r="BMY138" s="11"/>
      <c r="BMZ138" s="11"/>
      <c r="BNA138" s="11"/>
      <c r="BNB138" s="11"/>
      <c r="BNC138" s="11"/>
      <c r="BND138" s="11"/>
      <c r="BNE138" s="11"/>
      <c r="BNF138" s="11"/>
      <c r="BNG138" s="11"/>
      <c r="BNH138" s="11"/>
      <c r="BNI138" s="11"/>
      <c r="BNJ138" s="11"/>
      <c r="BNK138" s="11"/>
      <c r="BNL138" s="11"/>
      <c r="BNM138" s="11"/>
      <c r="BNN138" s="11"/>
      <c r="BNO138" s="11"/>
      <c r="BNP138" s="11"/>
      <c r="BNQ138" s="11"/>
      <c r="BNR138" s="11"/>
      <c r="BNS138" s="11"/>
      <c r="BNT138" s="11"/>
      <c r="BNU138" s="11"/>
      <c r="BNV138" s="11"/>
      <c r="BNW138" s="11"/>
      <c r="BNX138" s="11"/>
      <c r="BNY138" s="11"/>
      <c r="BNZ138" s="11"/>
      <c r="BOA138" s="11"/>
      <c r="BOB138" s="11"/>
      <c r="BOC138" s="11"/>
      <c r="BOD138" s="11"/>
      <c r="BOE138" s="11"/>
      <c r="BOF138" s="11"/>
      <c r="BOG138" s="11"/>
      <c r="BOH138" s="11"/>
      <c r="BOI138" s="11"/>
      <c r="BOJ138" s="11"/>
      <c r="BOK138" s="11"/>
      <c r="BOL138" s="11"/>
      <c r="BOM138" s="11"/>
      <c r="BON138" s="11"/>
      <c r="BOO138" s="11"/>
      <c r="BOP138" s="11"/>
      <c r="BOQ138" s="11"/>
      <c r="BOR138" s="11"/>
      <c r="BOS138" s="11"/>
      <c r="BOT138" s="11"/>
      <c r="BOU138" s="11"/>
      <c r="BOV138" s="11"/>
      <c r="BOW138" s="11"/>
      <c r="BOX138" s="11"/>
      <c r="BOY138" s="11"/>
      <c r="BOZ138" s="11"/>
      <c r="BPA138" s="11"/>
      <c r="BPB138" s="11"/>
      <c r="BPC138" s="11"/>
      <c r="BPD138" s="11"/>
      <c r="BPE138" s="11"/>
      <c r="BPF138" s="11"/>
      <c r="BPG138" s="11"/>
      <c r="BPH138" s="11"/>
      <c r="BPI138" s="11"/>
      <c r="BPJ138" s="11"/>
      <c r="BPK138" s="11"/>
      <c r="BPL138" s="11"/>
      <c r="BPM138" s="11"/>
      <c r="BPN138" s="11"/>
      <c r="BPO138" s="11"/>
      <c r="BPP138" s="11"/>
      <c r="BPQ138" s="11"/>
      <c r="BPR138" s="11"/>
      <c r="BPS138" s="11"/>
      <c r="BPT138" s="11"/>
      <c r="BPU138" s="11"/>
      <c r="BPV138" s="11"/>
      <c r="BPW138" s="11"/>
      <c r="BPX138" s="11"/>
      <c r="BPY138" s="11"/>
      <c r="BPZ138" s="11"/>
      <c r="BQA138" s="11"/>
      <c r="BQB138" s="11"/>
      <c r="BQC138" s="11"/>
      <c r="BQD138" s="11"/>
      <c r="BQE138" s="11"/>
      <c r="BQF138" s="11"/>
      <c r="BQG138" s="11"/>
      <c r="BQH138" s="11"/>
      <c r="BQI138" s="11"/>
      <c r="BQJ138" s="11"/>
      <c r="BQK138" s="11"/>
      <c r="BQL138" s="11"/>
      <c r="BQM138" s="11"/>
      <c r="BQN138" s="11"/>
      <c r="BQO138" s="11"/>
      <c r="BQP138" s="11"/>
      <c r="BQQ138" s="11"/>
      <c r="BQR138" s="11"/>
      <c r="BQS138" s="11"/>
      <c r="BQT138" s="11"/>
      <c r="BQU138" s="11"/>
      <c r="BQV138" s="11"/>
      <c r="BQW138" s="11"/>
      <c r="BQX138" s="11"/>
      <c r="BQY138" s="11"/>
      <c r="BQZ138" s="11"/>
      <c r="BRA138" s="11"/>
      <c r="BRB138" s="11"/>
      <c r="BRC138" s="11"/>
      <c r="BRD138" s="11"/>
      <c r="BRE138" s="11"/>
      <c r="BRF138" s="11"/>
      <c r="BRG138" s="11"/>
      <c r="BRH138" s="11"/>
      <c r="BRI138" s="11"/>
      <c r="BRJ138" s="11"/>
      <c r="BRK138" s="11"/>
      <c r="BRL138" s="11"/>
      <c r="BRM138" s="11"/>
      <c r="BRN138" s="11"/>
      <c r="BRO138" s="11"/>
      <c r="BRP138" s="11"/>
      <c r="BRQ138" s="11"/>
      <c r="BRR138" s="11"/>
      <c r="BRS138" s="11"/>
      <c r="BRT138" s="11"/>
      <c r="BRU138" s="11"/>
      <c r="BRV138" s="11"/>
      <c r="BRW138" s="11"/>
      <c r="BRX138" s="11"/>
      <c r="BRY138" s="11"/>
      <c r="BRZ138" s="11"/>
      <c r="BSA138" s="11"/>
      <c r="BSB138" s="11"/>
      <c r="BSC138" s="11"/>
      <c r="BSD138" s="11"/>
      <c r="BSE138" s="11"/>
      <c r="BSF138" s="11"/>
      <c r="BSG138" s="11"/>
      <c r="BSH138" s="11"/>
      <c r="BSI138" s="11"/>
      <c r="BSJ138" s="11"/>
      <c r="BSK138" s="11"/>
      <c r="BSL138" s="11"/>
      <c r="BSM138" s="11"/>
      <c r="BSN138" s="11"/>
      <c r="BSO138" s="11"/>
      <c r="BSP138" s="11"/>
      <c r="BSQ138" s="11"/>
      <c r="BSR138" s="11"/>
      <c r="BSS138" s="11"/>
      <c r="BST138" s="11"/>
      <c r="BSU138" s="11"/>
      <c r="BSV138" s="11"/>
      <c r="BSW138" s="11"/>
      <c r="BSX138" s="11"/>
      <c r="BSY138" s="11"/>
      <c r="BSZ138" s="11"/>
      <c r="BTA138" s="11"/>
      <c r="BTB138" s="11"/>
      <c r="BTC138" s="11"/>
      <c r="BTD138" s="11"/>
      <c r="BTE138" s="11"/>
      <c r="BTF138" s="11"/>
      <c r="BTG138" s="11"/>
      <c r="BTH138" s="11"/>
      <c r="BTI138" s="11"/>
      <c r="BTJ138" s="11"/>
      <c r="BTK138" s="11"/>
      <c r="BTL138" s="11"/>
      <c r="BTM138" s="11"/>
      <c r="BTN138" s="11"/>
      <c r="BTO138" s="11"/>
      <c r="BTP138" s="11"/>
      <c r="BTQ138" s="11"/>
      <c r="BTR138" s="11"/>
      <c r="BTS138" s="11"/>
      <c r="BTT138" s="11"/>
      <c r="BTU138" s="11"/>
      <c r="BTV138" s="11"/>
      <c r="BTW138" s="11"/>
      <c r="BTX138" s="11"/>
      <c r="BTY138" s="11"/>
      <c r="BTZ138" s="11"/>
      <c r="BUA138" s="11"/>
      <c r="BUB138" s="11"/>
      <c r="BUC138" s="11"/>
      <c r="BUD138" s="11"/>
      <c r="BUE138" s="11"/>
      <c r="BUF138" s="11"/>
      <c r="BUG138" s="11"/>
      <c r="BUH138" s="11"/>
      <c r="BUI138" s="11"/>
      <c r="BUJ138" s="11"/>
      <c r="BUK138" s="11"/>
      <c r="BUL138" s="11"/>
      <c r="BUM138" s="11"/>
      <c r="BUN138" s="11"/>
      <c r="BUO138" s="11"/>
      <c r="BUP138" s="11"/>
      <c r="BUQ138" s="11"/>
      <c r="BUR138" s="11"/>
      <c r="BUS138" s="11"/>
      <c r="BUT138" s="11"/>
      <c r="BUU138" s="11"/>
      <c r="BUV138" s="11"/>
      <c r="BUW138" s="11"/>
      <c r="BUX138" s="11"/>
      <c r="BUY138" s="11"/>
      <c r="BUZ138" s="11"/>
      <c r="BVA138" s="11"/>
      <c r="BVB138" s="11"/>
      <c r="BVC138" s="11"/>
      <c r="BVD138" s="11"/>
      <c r="BVE138" s="11"/>
      <c r="BVF138" s="11"/>
      <c r="BVG138" s="11"/>
      <c r="BVH138" s="11"/>
      <c r="BVI138" s="11"/>
      <c r="BVJ138" s="11"/>
      <c r="BVK138" s="11"/>
      <c r="BVL138" s="11"/>
      <c r="BVM138" s="11"/>
      <c r="BVN138" s="11"/>
      <c r="BVO138" s="11"/>
      <c r="BVP138" s="11"/>
      <c r="BVQ138" s="11"/>
      <c r="BVR138" s="11"/>
      <c r="BVS138" s="11"/>
      <c r="BVT138" s="11"/>
      <c r="BVU138" s="11"/>
      <c r="BVV138" s="11"/>
      <c r="BVW138" s="11"/>
      <c r="BVX138" s="11"/>
      <c r="BVY138" s="11"/>
      <c r="BVZ138" s="11"/>
      <c r="BWA138" s="11"/>
      <c r="BWB138" s="11"/>
      <c r="BWC138" s="11"/>
      <c r="BWD138" s="11"/>
      <c r="BWE138" s="11"/>
      <c r="BWF138" s="11"/>
      <c r="BWG138" s="11"/>
      <c r="BWH138" s="11"/>
      <c r="BWI138" s="11"/>
      <c r="BWJ138" s="11"/>
      <c r="BWK138" s="11"/>
      <c r="BWL138" s="11"/>
      <c r="BWM138" s="11"/>
      <c r="BWN138" s="11"/>
      <c r="BWO138" s="11"/>
      <c r="BWP138" s="11"/>
      <c r="BWQ138" s="11"/>
      <c r="BWR138" s="11"/>
      <c r="BWS138" s="11"/>
      <c r="BWT138" s="11"/>
      <c r="BWU138" s="11"/>
      <c r="BWV138" s="11"/>
      <c r="BWW138" s="11"/>
      <c r="BWX138" s="11"/>
      <c r="BWY138" s="11"/>
      <c r="BWZ138" s="11"/>
      <c r="BXA138" s="11"/>
      <c r="BXB138" s="11"/>
      <c r="BXC138" s="11"/>
      <c r="BXD138" s="11"/>
      <c r="BXE138" s="11"/>
      <c r="BXF138" s="11"/>
      <c r="BXG138" s="11"/>
      <c r="BXH138" s="11"/>
      <c r="BXI138" s="11"/>
      <c r="BXJ138" s="11"/>
      <c r="BXK138" s="11"/>
      <c r="BXL138" s="11"/>
      <c r="BXM138" s="11"/>
      <c r="BXN138" s="11"/>
      <c r="BXO138" s="11"/>
      <c r="BXP138" s="11"/>
      <c r="BXQ138" s="11"/>
      <c r="BXR138" s="11"/>
      <c r="BXS138" s="11"/>
      <c r="BXT138" s="11"/>
      <c r="BXU138" s="11"/>
      <c r="BXV138" s="11"/>
      <c r="BXW138" s="11"/>
      <c r="BXX138" s="11"/>
      <c r="BXY138" s="11"/>
      <c r="BXZ138" s="11"/>
      <c r="BYA138" s="11"/>
      <c r="BYB138" s="11"/>
      <c r="BYC138" s="11"/>
      <c r="BYD138" s="11"/>
      <c r="BYE138" s="11"/>
      <c r="BYF138" s="11"/>
      <c r="BYG138" s="11"/>
      <c r="BYH138" s="11"/>
      <c r="BYI138" s="11"/>
      <c r="BYJ138" s="11"/>
      <c r="BYK138" s="11"/>
      <c r="BYL138" s="11"/>
      <c r="BYM138" s="11"/>
      <c r="BYN138" s="11"/>
      <c r="BYO138" s="11"/>
      <c r="BYP138" s="11"/>
      <c r="BYQ138" s="11"/>
      <c r="BYR138" s="11"/>
      <c r="BYS138" s="11"/>
      <c r="BYT138" s="11"/>
      <c r="BYU138" s="11"/>
      <c r="BYV138" s="11"/>
      <c r="BYW138" s="11"/>
      <c r="BYX138" s="11"/>
      <c r="BYY138" s="11"/>
      <c r="BYZ138" s="11"/>
      <c r="BZA138" s="11"/>
      <c r="BZB138" s="11"/>
      <c r="BZC138" s="11"/>
      <c r="BZD138" s="11"/>
      <c r="BZE138" s="11"/>
      <c r="BZF138" s="11"/>
      <c r="BZG138" s="11"/>
      <c r="BZH138" s="11"/>
      <c r="BZI138" s="11"/>
      <c r="BZJ138" s="11"/>
      <c r="BZK138" s="11"/>
      <c r="BZL138" s="11"/>
      <c r="BZM138" s="11"/>
      <c r="BZN138" s="11"/>
      <c r="BZO138" s="11"/>
      <c r="BZP138" s="11"/>
      <c r="BZQ138" s="11"/>
      <c r="BZR138" s="11"/>
      <c r="BZS138" s="11"/>
      <c r="BZT138" s="11"/>
      <c r="BZU138" s="11"/>
      <c r="BZV138" s="11"/>
      <c r="BZW138" s="11"/>
      <c r="BZX138" s="11"/>
      <c r="BZY138" s="11"/>
      <c r="BZZ138" s="11"/>
      <c r="CAA138" s="11"/>
      <c r="CAB138" s="11"/>
      <c r="CAC138" s="11"/>
      <c r="CAD138" s="11"/>
      <c r="CAE138" s="11"/>
      <c r="CAF138" s="11"/>
      <c r="CAG138" s="11"/>
      <c r="CAH138" s="11"/>
      <c r="CAI138" s="11"/>
      <c r="CAJ138" s="11"/>
      <c r="CAK138" s="11"/>
      <c r="CAL138" s="11"/>
      <c r="CAM138" s="11"/>
      <c r="CAN138" s="11"/>
      <c r="CAO138" s="11"/>
      <c r="CAP138" s="11"/>
      <c r="CAQ138" s="11"/>
      <c r="CAR138" s="11"/>
      <c r="CAS138" s="11"/>
      <c r="CAT138" s="11"/>
      <c r="CAU138" s="11"/>
      <c r="CAV138" s="11"/>
      <c r="CAW138" s="11"/>
      <c r="CAX138" s="11"/>
      <c r="CAY138" s="11"/>
      <c r="CAZ138" s="11"/>
      <c r="CBA138" s="11"/>
      <c r="CBB138" s="11"/>
      <c r="CBC138" s="11"/>
      <c r="CBD138" s="11"/>
      <c r="CBE138" s="11"/>
      <c r="CBF138" s="11"/>
      <c r="CBG138" s="11"/>
      <c r="CBH138" s="11"/>
      <c r="CBI138" s="11"/>
      <c r="CBJ138" s="11"/>
      <c r="CBK138" s="11"/>
      <c r="CBL138" s="11"/>
      <c r="CBM138" s="11"/>
      <c r="CBN138" s="11"/>
      <c r="CBO138" s="11"/>
      <c r="CBP138" s="11"/>
      <c r="CBQ138" s="11"/>
      <c r="CBR138" s="11"/>
      <c r="CBS138" s="11"/>
      <c r="CBT138" s="11"/>
      <c r="CBU138" s="11"/>
      <c r="CBV138" s="11"/>
      <c r="CBW138" s="11"/>
      <c r="CBX138" s="11"/>
      <c r="CBY138" s="11"/>
      <c r="CBZ138" s="11"/>
      <c r="CCA138" s="11"/>
      <c r="CCB138" s="11"/>
      <c r="CCC138" s="11"/>
      <c r="CCD138" s="11"/>
      <c r="CCE138" s="11"/>
      <c r="CCF138" s="11"/>
      <c r="CCG138" s="11"/>
      <c r="CCH138" s="11"/>
      <c r="CCI138" s="11"/>
      <c r="CCJ138" s="11"/>
      <c r="CCK138" s="11"/>
      <c r="CCL138" s="11"/>
      <c r="CCM138" s="11"/>
      <c r="CCN138" s="11"/>
      <c r="CCO138" s="11"/>
      <c r="CCP138" s="11"/>
      <c r="CCQ138" s="11"/>
      <c r="CCR138" s="11"/>
      <c r="CCS138" s="11"/>
      <c r="CCT138" s="11"/>
      <c r="CCU138" s="11"/>
      <c r="CCV138" s="11"/>
      <c r="CCW138" s="11"/>
      <c r="CCX138" s="11"/>
      <c r="CCY138" s="11"/>
      <c r="CCZ138" s="11"/>
      <c r="CDA138" s="11"/>
      <c r="CDB138" s="11"/>
      <c r="CDC138" s="11"/>
      <c r="CDD138" s="11"/>
      <c r="CDE138" s="11"/>
      <c r="CDF138" s="11"/>
      <c r="CDG138" s="11"/>
      <c r="CDH138" s="11"/>
      <c r="CDI138" s="11"/>
      <c r="CDJ138" s="11"/>
      <c r="CDK138" s="11"/>
      <c r="CDL138" s="11"/>
      <c r="CDM138" s="11"/>
      <c r="CDN138" s="11"/>
      <c r="CDO138" s="11"/>
      <c r="CDP138" s="11"/>
      <c r="CDQ138" s="11"/>
      <c r="CDR138" s="11"/>
      <c r="CDS138" s="11"/>
      <c r="CDT138" s="11"/>
      <c r="CDU138" s="11"/>
      <c r="CDV138" s="11"/>
      <c r="CDW138" s="11"/>
      <c r="CDX138" s="11"/>
      <c r="CDY138" s="11"/>
      <c r="CDZ138" s="11"/>
      <c r="CEA138" s="11"/>
      <c r="CEB138" s="11"/>
      <c r="CEC138" s="11"/>
      <c r="CED138" s="11"/>
      <c r="CEE138" s="11"/>
      <c r="CEF138" s="11"/>
      <c r="CEG138" s="11"/>
      <c r="CEH138" s="11"/>
      <c r="CEI138" s="11"/>
      <c r="CEJ138" s="11"/>
      <c r="CEK138" s="11"/>
      <c r="CEL138" s="11"/>
      <c r="CEM138" s="11"/>
      <c r="CEN138" s="11"/>
      <c r="CEO138" s="11"/>
      <c r="CEP138" s="11"/>
      <c r="CEQ138" s="11"/>
      <c r="CER138" s="11"/>
      <c r="CES138" s="11"/>
      <c r="CET138" s="11"/>
      <c r="CEU138" s="11"/>
      <c r="CEV138" s="11"/>
      <c r="CEW138" s="11"/>
      <c r="CEX138" s="11"/>
      <c r="CEY138" s="11"/>
      <c r="CEZ138" s="11"/>
      <c r="CFA138" s="11"/>
      <c r="CFB138" s="11"/>
      <c r="CFC138" s="11"/>
      <c r="CFD138" s="11"/>
      <c r="CFE138" s="11"/>
      <c r="CFF138" s="11"/>
      <c r="CFG138" s="11"/>
      <c r="CFH138" s="11"/>
      <c r="CFI138" s="11"/>
      <c r="CFJ138" s="11"/>
      <c r="CFK138" s="11"/>
      <c r="CFL138" s="11"/>
      <c r="CFM138" s="11"/>
      <c r="CFN138" s="11"/>
      <c r="CFO138" s="11"/>
      <c r="CFP138" s="11"/>
      <c r="CFQ138" s="11"/>
      <c r="CFR138" s="11"/>
      <c r="CFS138" s="11"/>
      <c r="CFT138" s="11"/>
      <c r="CFU138" s="11"/>
      <c r="CFV138" s="11"/>
      <c r="CFW138" s="11"/>
      <c r="CFX138" s="11"/>
      <c r="CFY138" s="11"/>
      <c r="CFZ138" s="11"/>
      <c r="CGA138" s="11"/>
      <c r="CGB138" s="11"/>
      <c r="CGC138" s="11"/>
      <c r="CGD138" s="11"/>
      <c r="CGE138" s="11"/>
      <c r="CGF138" s="11"/>
      <c r="CGG138" s="11"/>
      <c r="CGH138" s="11"/>
      <c r="CGI138" s="11"/>
      <c r="CGJ138" s="11"/>
      <c r="CGK138" s="11"/>
      <c r="CGL138" s="11"/>
      <c r="CGM138" s="11"/>
      <c r="CGN138" s="11"/>
      <c r="CGO138" s="11"/>
      <c r="CGP138" s="11"/>
      <c r="CGQ138" s="11"/>
      <c r="CGR138" s="11"/>
      <c r="CGS138" s="11"/>
      <c r="CGT138" s="11"/>
      <c r="CGU138" s="11"/>
      <c r="CGV138" s="11"/>
      <c r="CGW138" s="11"/>
      <c r="CGX138" s="11"/>
      <c r="CGY138" s="11"/>
      <c r="CGZ138" s="11"/>
      <c r="CHA138" s="11"/>
      <c r="CHB138" s="11"/>
      <c r="CHC138" s="11"/>
      <c r="CHD138" s="11"/>
      <c r="CHE138" s="11"/>
      <c r="CHF138" s="11"/>
      <c r="CHG138" s="11"/>
      <c r="CHH138" s="11"/>
      <c r="CHI138" s="11"/>
      <c r="CHJ138" s="11"/>
      <c r="CHK138" s="11"/>
      <c r="CHL138" s="11"/>
      <c r="CHM138" s="11"/>
      <c r="CHN138" s="11"/>
      <c r="CHO138" s="11"/>
      <c r="CHP138" s="11"/>
      <c r="CHQ138" s="11"/>
      <c r="CHR138" s="11"/>
      <c r="CHS138" s="11"/>
      <c r="CHT138" s="11"/>
      <c r="CHU138" s="11"/>
      <c r="CHV138" s="11"/>
      <c r="CHW138" s="11"/>
      <c r="CHX138" s="11"/>
      <c r="CHY138" s="11"/>
      <c r="CHZ138" s="11"/>
      <c r="CIA138" s="11"/>
      <c r="CIB138" s="11"/>
      <c r="CIC138" s="11"/>
      <c r="CID138" s="11"/>
      <c r="CIE138" s="11"/>
      <c r="CIF138" s="11"/>
      <c r="CIG138" s="11"/>
      <c r="CIH138" s="11"/>
      <c r="CII138" s="11"/>
      <c r="CIJ138" s="11"/>
      <c r="CIK138" s="11"/>
      <c r="CIL138" s="11"/>
      <c r="CIM138" s="11"/>
      <c r="CIN138" s="11"/>
      <c r="CIO138" s="11"/>
      <c r="CIP138" s="11"/>
      <c r="CIQ138" s="11"/>
      <c r="CIR138" s="11"/>
      <c r="CIS138" s="11"/>
      <c r="CIT138" s="11"/>
      <c r="CIU138" s="11"/>
      <c r="CIV138" s="11"/>
      <c r="CIW138" s="11"/>
      <c r="CIX138" s="11"/>
      <c r="CIY138" s="11"/>
      <c r="CIZ138" s="11"/>
      <c r="CJA138" s="11"/>
      <c r="CJB138" s="11"/>
      <c r="CJC138" s="11"/>
      <c r="CJD138" s="11"/>
      <c r="CJE138" s="11"/>
      <c r="CJF138" s="11"/>
      <c r="CJG138" s="11"/>
      <c r="CJH138" s="11"/>
      <c r="CJI138" s="11"/>
      <c r="CJJ138" s="11"/>
      <c r="CJK138" s="11"/>
      <c r="CJL138" s="11"/>
      <c r="CJM138" s="11"/>
      <c r="CJN138" s="11"/>
      <c r="CJO138" s="11"/>
      <c r="CJP138" s="11"/>
      <c r="CJQ138" s="11"/>
      <c r="CJR138" s="11"/>
      <c r="CJS138" s="11"/>
      <c r="CJT138" s="11"/>
      <c r="CJU138" s="11"/>
      <c r="CJV138" s="11"/>
      <c r="CJW138" s="11"/>
      <c r="CJX138" s="11"/>
      <c r="CJY138" s="11"/>
      <c r="CJZ138" s="11"/>
      <c r="CKA138" s="11"/>
      <c r="CKB138" s="11"/>
      <c r="CKC138" s="11"/>
      <c r="CKD138" s="11"/>
      <c r="CKE138" s="11"/>
      <c r="CKF138" s="11"/>
      <c r="CKG138" s="11"/>
      <c r="CKH138" s="11"/>
      <c r="CKI138" s="11"/>
      <c r="CKJ138" s="11"/>
      <c r="CKK138" s="11"/>
      <c r="CKL138" s="11"/>
      <c r="CKM138" s="11"/>
      <c r="CKN138" s="11"/>
      <c r="CKO138" s="11"/>
      <c r="CKP138" s="11"/>
      <c r="CKQ138" s="11"/>
      <c r="CKR138" s="11"/>
      <c r="CKS138" s="11"/>
      <c r="CKT138" s="11"/>
      <c r="CKU138" s="11"/>
      <c r="CKV138" s="11"/>
      <c r="CKW138" s="11"/>
      <c r="CKX138" s="11"/>
      <c r="CKY138" s="11"/>
      <c r="CKZ138" s="11"/>
      <c r="CLA138" s="11"/>
      <c r="CLB138" s="11"/>
      <c r="CLC138" s="11"/>
      <c r="CLD138" s="11"/>
      <c r="CLE138" s="11"/>
      <c r="CLF138" s="11"/>
      <c r="CLG138" s="11"/>
      <c r="CLH138" s="11"/>
      <c r="CLI138" s="11"/>
      <c r="CLJ138" s="11"/>
      <c r="CLK138" s="11"/>
      <c r="CLL138" s="11"/>
      <c r="CLM138" s="11"/>
      <c r="CLN138" s="11"/>
      <c r="CLO138" s="11"/>
      <c r="CLP138" s="11"/>
      <c r="CLQ138" s="11"/>
      <c r="CLR138" s="11"/>
      <c r="CLS138" s="11"/>
      <c r="CLT138" s="11"/>
      <c r="CLU138" s="11"/>
      <c r="CLV138" s="11"/>
      <c r="CLW138" s="11"/>
      <c r="CLX138" s="11"/>
      <c r="CLY138" s="11"/>
      <c r="CLZ138" s="11"/>
      <c r="CMA138" s="11"/>
      <c r="CMB138" s="11"/>
      <c r="CMC138" s="11"/>
      <c r="CMD138" s="11"/>
      <c r="CME138" s="11"/>
      <c r="CMF138" s="11"/>
      <c r="CMG138" s="11"/>
      <c r="CMH138" s="11"/>
      <c r="CMI138" s="11"/>
      <c r="CMJ138" s="11"/>
      <c r="CMK138" s="11"/>
      <c r="CML138" s="11"/>
      <c r="CMM138" s="11"/>
      <c r="CMN138" s="11"/>
      <c r="CMO138" s="11"/>
      <c r="CMP138" s="11"/>
      <c r="CMQ138" s="11"/>
      <c r="CMR138" s="11"/>
      <c r="CMS138" s="11"/>
      <c r="CMT138" s="11"/>
      <c r="CMU138" s="11"/>
      <c r="CMV138" s="11"/>
      <c r="CMW138" s="11"/>
      <c r="CMX138" s="11"/>
      <c r="CMY138" s="11"/>
      <c r="CMZ138" s="11"/>
      <c r="CNA138" s="11"/>
      <c r="CNB138" s="11"/>
      <c r="CNC138" s="11"/>
      <c r="CND138" s="11"/>
      <c r="CNE138" s="11"/>
      <c r="CNF138" s="11"/>
      <c r="CNG138" s="11"/>
      <c r="CNH138" s="11"/>
      <c r="CNI138" s="11"/>
      <c r="CNJ138" s="11"/>
      <c r="CNK138" s="11"/>
      <c r="CNL138" s="11"/>
      <c r="CNM138" s="11"/>
      <c r="CNN138" s="11"/>
      <c r="CNO138" s="11"/>
      <c r="CNP138" s="11"/>
      <c r="CNQ138" s="11"/>
      <c r="CNR138" s="11"/>
      <c r="CNS138" s="11"/>
      <c r="CNT138" s="11"/>
      <c r="CNU138" s="11"/>
      <c r="CNV138" s="11"/>
      <c r="CNW138" s="11"/>
      <c r="CNX138" s="11"/>
      <c r="CNY138" s="11"/>
      <c r="CNZ138" s="11"/>
      <c r="COA138" s="11"/>
      <c r="COB138" s="11"/>
      <c r="COC138" s="11"/>
      <c r="COD138" s="11"/>
      <c r="COE138" s="11"/>
      <c r="COF138" s="11"/>
      <c r="COG138" s="11"/>
      <c r="COH138" s="11"/>
      <c r="COI138" s="11"/>
      <c r="COJ138" s="11"/>
      <c r="COK138" s="11"/>
      <c r="COL138" s="11"/>
      <c r="COM138" s="11"/>
      <c r="CON138" s="11"/>
      <c r="COO138" s="11"/>
      <c r="COP138" s="11"/>
      <c r="COQ138" s="11"/>
      <c r="COR138" s="11"/>
      <c r="COS138" s="11"/>
      <c r="COT138" s="11"/>
      <c r="COU138" s="11"/>
      <c r="COV138" s="11"/>
      <c r="COW138" s="11"/>
      <c r="COX138" s="11"/>
      <c r="COY138" s="11"/>
      <c r="COZ138" s="11"/>
      <c r="CPA138" s="11"/>
      <c r="CPB138" s="11"/>
      <c r="CPC138" s="11"/>
      <c r="CPD138" s="11"/>
      <c r="CPE138" s="11"/>
      <c r="CPF138" s="11"/>
      <c r="CPG138" s="11"/>
      <c r="CPH138" s="11"/>
      <c r="CPI138" s="11"/>
      <c r="CPJ138" s="11"/>
      <c r="CPK138" s="11"/>
      <c r="CPL138" s="11"/>
      <c r="CPM138" s="11"/>
      <c r="CPN138" s="11"/>
      <c r="CPO138" s="11"/>
      <c r="CPP138" s="11"/>
      <c r="CPQ138" s="11"/>
      <c r="CPR138" s="11"/>
      <c r="CPS138" s="11"/>
      <c r="CPT138" s="11"/>
      <c r="CPU138" s="11"/>
      <c r="CPV138" s="11"/>
      <c r="CPW138" s="11"/>
      <c r="CPX138" s="11"/>
      <c r="CPY138" s="11"/>
      <c r="CPZ138" s="11"/>
      <c r="CQA138" s="11"/>
      <c r="CQB138" s="11"/>
      <c r="CQC138" s="11"/>
      <c r="CQD138" s="11"/>
      <c r="CQE138" s="11"/>
      <c r="CQF138" s="11"/>
      <c r="CQG138" s="11"/>
      <c r="CQH138" s="11"/>
      <c r="CQI138" s="11"/>
      <c r="CQJ138" s="11"/>
      <c r="CQK138" s="11"/>
      <c r="CQL138" s="11"/>
      <c r="CQM138" s="11"/>
      <c r="CQN138" s="11"/>
      <c r="CQO138" s="11"/>
      <c r="CQP138" s="11"/>
      <c r="CQQ138" s="11"/>
      <c r="CQR138" s="11"/>
      <c r="CQS138" s="11"/>
      <c r="CQT138" s="11"/>
      <c r="CQU138" s="11"/>
      <c r="CQV138" s="11"/>
      <c r="CQW138" s="11"/>
      <c r="CQX138" s="11"/>
      <c r="CQY138" s="11"/>
      <c r="CQZ138" s="11"/>
      <c r="CRA138" s="11"/>
      <c r="CRB138" s="11"/>
      <c r="CRC138" s="11"/>
      <c r="CRD138" s="11"/>
      <c r="CRE138" s="11"/>
      <c r="CRF138" s="11"/>
      <c r="CRG138" s="11"/>
      <c r="CRH138" s="11"/>
      <c r="CRI138" s="11"/>
      <c r="CRJ138" s="11"/>
      <c r="CRK138" s="11"/>
      <c r="CRL138" s="11"/>
      <c r="CRM138" s="11"/>
      <c r="CRN138" s="11"/>
      <c r="CRO138" s="11"/>
      <c r="CRP138" s="11"/>
      <c r="CRQ138" s="11"/>
      <c r="CRR138" s="11"/>
      <c r="CRS138" s="11"/>
      <c r="CRT138" s="11"/>
      <c r="CRU138" s="11"/>
      <c r="CRV138" s="11"/>
      <c r="CRW138" s="11"/>
      <c r="CRX138" s="11"/>
      <c r="CRY138" s="11"/>
      <c r="CRZ138" s="11"/>
      <c r="CSA138" s="11"/>
      <c r="CSB138" s="11"/>
      <c r="CSC138" s="11"/>
      <c r="CSD138" s="11"/>
      <c r="CSE138" s="11"/>
      <c r="CSF138" s="11"/>
      <c r="CSG138" s="11"/>
      <c r="CSH138" s="11"/>
      <c r="CSI138" s="11"/>
      <c r="CSJ138" s="11"/>
      <c r="CSK138" s="11"/>
      <c r="CSL138" s="11"/>
      <c r="CSM138" s="11"/>
      <c r="CSN138" s="11"/>
      <c r="CSO138" s="11"/>
      <c r="CSP138" s="11"/>
      <c r="CSQ138" s="11"/>
      <c r="CSR138" s="11"/>
      <c r="CSS138" s="11"/>
      <c r="CST138" s="11"/>
      <c r="CSU138" s="11"/>
      <c r="CSV138" s="11"/>
      <c r="CSW138" s="11"/>
      <c r="CSX138" s="11"/>
      <c r="CSY138" s="11"/>
      <c r="CSZ138" s="11"/>
      <c r="CTA138" s="11"/>
      <c r="CTB138" s="11"/>
      <c r="CTC138" s="11"/>
      <c r="CTD138" s="11"/>
      <c r="CTE138" s="11"/>
      <c r="CTF138" s="11"/>
      <c r="CTG138" s="11"/>
      <c r="CTH138" s="11"/>
      <c r="CTI138" s="11"/>
      <c r="CTJ138" s="11"/>
      <c r="CTK138" s="11"/>
      <c r="CTL138" s="11"/>
      <c r="CTM138" s="11"/>
      <c r="CTN138" s="11"/>
      <c r="CTO138" s="11"/>
      <c r="CTP138" s="11"/>
      <c r="CTQ138" s="11"/>
      <c r="CTR138" s="11"/>
      <c r="CTS138" s="11"/>
      <c r="CTT138" s="11"/>
      <c r="CTU138" s="11"/>
      <c r="CTV138" s="11"/>
      <c r="CTW138" s="11"/>
      <c r="CTX138" s="11"/>
      <c r="CTY138" s="11"/>
      <c r="CTZ138" s="11"/>
      <c r="CUA138" s="11"/>
      <c r="CUB138" s="11"/>
      <c r="CUC138" s="11"/>
      <c r="CUD138" s="11"/>
      <c r="CUE138" s="11"/>
      <c r="CUF138" s="11"/>
      <c r="CUG138" s="11"/>
      <c r="CUH138" s="11"/>
      <c r="CUI138" s="11"/>
      <c r="CUJ138" s="11"/>
      <c r="CUK138" s="11"/>
      <c r="CUL138" s="11"/>
      <c r="CUM138" s="11"/>
      <c r="CUN138" s="11"/>
      <c r="CUO138" s="11"/>
      <c r="CUP138" s="11"/>
      <c r="CUQ138" s="11"/>
      <c r="CUR138" s="11"/>
      <c r="CUS138" s="11"/>
      <c r="CUT138" s="11"/>
      <c r="CUU138" s="11"/>
      <c r="CUV138" s="11"/>
      <c r="CUW138" s="11"/>
      <c r="CUX138" s="11"/>
      <c r="CUY138" s="11"/>
      <c r="CUZ138" s="11"/>
      <c r="CVA138" s="11"/>
      <c r="CVB138" s="11"/>
      <c r="CVC138" s="11"/>
      <c r="CVD138" s="11"/>
      <c r="CVE138" s="11"/>
      <c r="CVF138" s="11"/>
      <c r="CVG138" s="11"/>
      <c r="CVH138" s="11"/>
      <c r="CVI138" s="11"/>
      <c r="CVJ138" s="11"/>
      <c r="CVK138" s="11"/>
      <c r="CVL138" s="11"/>
      <c r="CVM138" s="11"/>
      <c r="CVN138" s="11"/>
      <c r="CVO138" s="11"/>
      <c r="CVP138" s="11"/>
      <c r="CVQ138" s="11"/>
      <c r="CVR138" s="11"/>
      <c r="CVS138" s="11"/>
      <c r="CVT138" s="11"/>
      <c r="CVU138" s="11"/>
      <c r="CVV138" s="11"/>
      <c r="CVW138" s="11"/>
      <c r="CVX138" s="11"/>
      <c r="CVY138" s="11"/>
      <c r="CVZ138" s="11"/>
      <c r="CWA138" s="11"/>
      <c r="CWB138" s="11"/>
      <c r="CWC138" s="11"/>
      <c r="CWD138" s="11"/>
      <c r="CWE138" s="11"/>
      <c r="CWF138" s="11"/>
      <c r="CWG138" s="11"/>
      <c r="CWH138" s="11"/>
      <c r="CWI138" s="11"/>
      <c r="CWJ138" s="11"/>
      <c r="CWK138" s="11"/>
      <c r="CWL138" s="11"/>
      <c r="CWM138" s="11"/>
      <c r="CWN138" s="11"/>
      <c r="CWO138" s="11"/>
      <c r="CWP138" s="11"/>
      <c r="CWQ138" s="11"/>
      <c r="CWR138" s="11"/>
      <c r="CWS138" s="11"/>
      <c r="CWT138" s="11"/>
      <c r="CWU138" s="11"/>
      <c r="CWV138" s="11"/>
      <c r="CWW138" s="11"/>
      <c r="CWX138" s="11"/>
      <c r="CWY138" s="11"/>
      <c r="CWZ138" s="11"/>
      <c r="CXA138" s="11"/>
      <c r="CXB138" s="11"/>
      <c r="CXC138" s="11"/>
      <c r="CXD138" s="11"/>
      <c r="CXE138" s="11"/>
      <c r="CXF138" s="11"/>
      <c r="CXG138" s="11"/>
      <c r="CXH138" s="11"/>
      <c r="CXI138" s="11"/>
      <c r="CXJ138" s="11"/>
      <c r="CXK138" s="11"/>
      <c r="CXL138" s="11"/>
      <c r="CXM138" s="11"/>
      <c r="CXN138" s="11"/>
      <c r="CXO138" s="11"/>
      <c r="CXP138" s="11"/>
      <c r="CXQ138" s="11"/>
      <c r="CXR138" s="11"/>
      <c r="CXS138" s="11"/>
      <c r="CXT138" s="11"/>
      <c r="CXU138" s="11"/>
      <c r="CXV138" s="11"/>
      <c r="CXW138" s="11"/>
      <c r="CXX138" s="11"/>
      <c r="CXY138" s="11"/>
      <c r="CXZ138" s="11"/>
      <c r="CYA138" s="11"/>
      <c r="CYB138" s="11"/>
      <c r="CYC138" s="11"/>
      <c r="CYD138" s="11"/>
      <c r="CYE138" s="11"/>
      <c r="CYF138" s="11"/>
      <c r="CYG138" s="11"/>
      <c r="CYH138" s="11"/>
      <c r="CYI138" s="11"/>
      <c r="CYJ138" s="11"/>
      <c r="CYK138" s="11"/>
      <c r="CYL138" s="11"/>
      <c r="CYM138" s="11"/>
      <c r="CYN138" s="11"/>
      <c r="CYO138" s="11"/>
      <c r="CYP138" s="11"/>
      <c r="CYQ138" s="11"/>
      <c r="CYR138" s="11"/>
      <c r="CYS138" s="11"/>
      <c r="CYT138" s="11"/>
      <c r="CYU138" s="11"/>
      <c r="CYV138" s="11"/>
      <c r="CYW138" s="11"/>
      <c r="CYX138" s="11"/>
      <c r="CYY138" s="11"/>
      <c r="CYZ138" s="11"/>
      <c r="CZA138" s="11"/>
      <c r="CZB138" s="11"/>
      <c r="CZC138" s="11"/>
      <c r="CZD138" s="11"/>
      <c r="CZE138" s="11"/>
      <c r="CZF138" s="11"/>
      <c r="CZG138" s="11"/>
      <c r="CZH138" s="11"/>
      <c r="CZI138" s="11"/>
      <c r="CZJ138" s="11"/>
      <c r="CZK138" s="11"/>
      <c r="CZL138" s="11"/>
      <c r="CZM138" s="11"/>
      <c r="CZN138" s="11"/>
      <c r="CZO138" s="11"/>
      <c r="CZP138" s="11"/>
      <c r="CZQ138" s="11"/>
      <c r="CZR138" s="11"/>
      <c r="CZS138" s="11"/>
      <c r="CZT138" s="11"/>
      <c r="CZU138" s="11"/>
      <c r="CZV138" s="11"/>
      <c r="CZW138" s="11"/>
      <c r="CZX138" s="11"/>
      <c r="CZY138" s="11"/>
      <c r="CZZ138" s="11"/>
      <c r="DAA138" s="11"/>
      <c r="DAB138" s="11"/>
      <c r="DAC138" s="11"/>
      <c r="DAD138" s="11"/>
      <c r="DAE138" s="11"/>
      <c r="DAF138" s="11"/>
      <c r="DAG138" s="11"/>
      <c r="DAH138" s="11"/>
      <c r="DAI138" s="11"/>
      <c r="DAJ138" s="11"/>
      <c r="DAK138" s="11"/>
      <c r="DAL138" s="11"/>
      <c r="DAM138" s="11"/>
      <c r="DAN138" s="11"/>
      <c r="DAO138" s="11"/>
      <c r="DAP138" s="11"/>
      <c r="DAQ138" s="11"/>
      <c r="DAR138" s="11"/>
      <c r="DAS138" s="11"/>
      <c r="DAT138" s="11"/>
      <c r="DAU138" s="11"/>
      <c r="DAV138" s="11"/>
      <c r="DAW138" s="11"/>
      <c r="DAX138" s="11"/>
      <c r="DAY138" s="11"/>
      <c r="DAZ138" s="11"/>
      <c r="DBA138" s="11"/>
      <c r="DBB138" s="11"/>
      <c r="DBC138" s="11"/>
      <c r="DBD138" s="11"/>
      <c r="DBE138" s="11"/>
      <c r="DBF138" s="11"/>
      <c r="DBG138" s="11"/>
      <c r="DBH138" s="11"/>
      <c r="DBI138" s="11"/>
      <c r="DBJ138" s="11"/>
      <c r="DBK138" s="11"/>
      <c r="DBL138" s="11"/>
      <c r="DBM138" s="11"/>
      <c r="DBN138" s="11"/>
      <c r="DBO138" s="11"/>
      <c r="DBP138" s="11"/>
      <c r="DBQ138" s="11"/>
      <c r="DBR138" s="11"/>
      <c r="DBS138" s="11"/>
      <c r="DBT138" s="11"/>
      <c r="DBU138" s="11"/>
      <c r="DBV138" s="11"/>
      <c r="DBW138" s="11"/>
      <c r="DBX138" s="11"/>
      <c r="DBY138" s="11"/>
      <c r="DBZ138" s="11"/>
      <c r="DCA138" s="11"/>
      <c r="DCB138" s="11"/>
      <c r="DCC138" s="11"/>
      <c r="DCD138" s="11"/>
      <c r="DCE138" s="11"/>
      <c r="DCF138" s="11"/>
      <c r="DCG138" s="11"/>
      <c r="DCH138" s="11"/>
      <c r="DCI138" s="11"/>
      <c r="DCJ138" s="11"/>
      <c r="DCK138" s="11"/>
      <c r="DCL138" s="11"/>
      <c r="DCM138" s="11"/>
      <c r="DCN138" s="11"/>
      <c r="DCO138" s="11"/>
      <c r="DCP138" s="11"/>
      <c r="DCQ138" s="11"/>
      <c r="DCR138" s="11"/>
      <c r="DCS138" s="11"/>
      <c r="DCT138" s="11"/>
      <c r="DCU138" s="11"/>
      <c r="DCV138" s="11"/>
      <c r="DCW138" s="11"/>
      <c r="DCX138" s="11"/>
      <c r="DCY138" s="11"/>
      <c r="DCZ138" s="11"/>
      <c r="DDA138" s="11"/>
      <c r="DDB138" s="11"/>
      <c r="DDC138" s="11"/>
      <c r="DDD138" s="11"/>
      <c r="DDE138" s="11"/>
      <c r="DDF138" s="11"/>
      <c r="DDG138" s="11"/>
      <c r="DDH138" s="11"/>
      <c r="DDI138" s="11"/>
      <c r="DDJ138" s="11"/>
      <c r="DDK138" s="11"/>
      <c r="DDL138" s="11"/>
      <c r="DDM138" s="11"/>
      <c r="DDN138" s="11"/>
      <c r="DDO138" s="11"/>
      <c r="DDP138" s="11"/>
      <c r="DDQ138" s="11"/>
      <c r="DDR138" s="11"/>
      <c r="DDS138" s="11"/>
      <c r="DDT138" s="11"/>
      <c r="DDU138" s="11"/>
      <c r="DDV138" s="11"/>
      <c r="DDW138" s="11"/>
      <c r="DDX138" s="11"/>
      <c r="DDY138" s="11"/>
      <c r="DDZ138" s="11"/>
      <c r="DEA138" s="11"/>
      <c r="DEB138" s="11"/>
      <c r="DEC138" s="11"/>
      <c r="DED138" s="11"/>
      <c r="DEE138" s="11"/>
      <c r="DEF138" s="11"/>
      <c r="DEG138" s="11"/>
      <c r="DEH138" s="11"/>
      <c r="DEI138" s="11"/>
      <c r="DEJ138" s="11"/>
      <c r="DEK138" s="11"/>
      <c r="DEL138" s="11"/>
      <c r="DEM138" s="11"/>
      <c r="DEN138" s="11"/>
      <c r="DEO138" s="11"/>
      <c r="DEP138" s="11"/>
      <c r="DEQ138" s="11"/>
      <c r="DER138" s="11"/>
      <c r="DES138" s="11"/>
      <c r="DET138" s="11"/>
      <c r="DEU138" s="11"/>
      <c r="DEV138" s="11"/>
      <c r="DEW138" s="11"/>
      <c r="DEX138" s="11"/>
      <c r="DEY138" s="11"/>
      <c r="DEZ138" s="11"/>
      <c r="DFA138" s="11"/>
      <c r="DFB138" s="11"/>
      <c r="DFC138" s="11"/>
      <c r="DFD138" s="11"/>
      <c r="DFE138" s="11"/>
      <c r="DFF138" s="11"/>
      <c r="DFG138" s="11"/>
      <c r="DFH138" s="11"/>
      <c r="DFI138" s="11"/>
      <c r="DFJ138" s="11"/>
      <c r="DFK138" s="11"/>
      <c r="DFL138" s="11"/>
      <c r="DFM138" s="11"/>
      <c r="DFN138" s="11"/>
      <c r="DFO138" s="11"/>
      <c r="DFP138" s="11"/>
      <c r="DFQ138" s="11"/>
      <c r="DFR138" s="11"/>
      <c r="DFS138" s="11"/>
      <c r="DFT138" s="11"/>
      <c r="DFU138" s="11"/>
      <c r="DFV138" s="11"/>
      <c r="DFW138" s="11"/>
      <c r="DFX138" s="11"/>
      <c r="DFY138" s="11"/>
      <c r="DFZ138" s="11"/>
      <c r="DGA138" s="11"/>
      <c r="DGB138" s="11"/>
      <c r="DGC138" s="11"/>
      <c r="DGD138" s="11"/>
      <c r="DGE138" s="11"/>
      <c r="DGF138" s="11"/>
      <c r="DGG138" s="11"/>
      <c r="DGH138" s="11"/>
      <c r="DGI138" s="11"/>
      <c r="DGJ138" s="11"/>
      <c r="DGK138" s="11"/>
      <c r="DGL138" s="11"/>
      <c r="DGM138" s="11"/>
      <c r="DGN138" s="11"/>
      <c r="DGO138" s="11"/>
      <c r="DGP138" s="11"/>
      <c r="DGQ138" s="11"/>
      <c r="DGR138" s="11"/>
      <c r="DGS138" s="11"/>
      <c r="DGT138" s="11"/>
      <c r="DGU138" s="11"/>
      <c r="DGV138" s="11"/>
      <c r="DGW138" s="11"/>
      <c r="DGX138" s="11"/>
      <c r="DGY138" s="11"/>
      <c r="DGZ138" s="11"/>
      <c r="DHA138" s="11"/>
      <c r="DHB138" s="11"/>
      <c r="DHC138" s="11"/>
      <c r="DHD138" s="11"/>
      <c r="DHE138" s="11"/>
      <c r="DHF138" s="11"/>
      <c r="DHG138" s="11"/>
      <c r="DHH138" s="11"/>
      <c r="DHI138" s="11"/>
      <c r="DHJ138" s="11"/>
      <c r="DHK138" s="11"/>
      <c r="DHL138" s="11"/>
      <c r="DHM138" s="11"/>
      <c r="DHN138" s="11"/>
      <c r="DHO138" s="11"/>
      <c r="DHP138" s="11"/>
      <c r="DHQ138" s="11"/>
      <c r="DHR138" s="11"/>
      <c r="DHS138" s="11"/>
      <c r="DHT138" s="11"/>
      <c r="DHU138" s="11"/>
      <c r="DHV138" s="11"/>
      <c r="DHW138" s="11"/>
      <c r="DHX138" s="11"/>
      <c r="DHY138" s="11"/>
      <c r="DHZ138" s="11"/>
      <c r="DIA138" s="11"/>
      <c r="DIB138" s="11"/>
      <c r="DIC138" s="11"/>
      <c r="DID138" s="11"/>
      <c r="DIE138" s="11"/>
      <c r="DIF138" s="11"/>
      <c r="DIG138" s="11"/>
      <c r="DIH138" s="11"/>
      <c r="DII138" s="11"/>
      <c r="DIJ138" s="11"/>
      <c r="DIK138" s="11"/>
      <c r="DIL138" s="11"/>
      <c r="DIM138" s="11"/>
      <c r="DIN138" s="11"/>
      <c r="DIO138" s="11"/>
      <c r="DIP138" s="11"/>
      <c r="DIQ138" s="11"/>
      <c r="DIR138" s="11"/>
      <c r="DIS138" s="11"/>
      <c r="DIT138" s="11"/>
      <c r="DIU138" s="11"/>
      <c r="DIV138" s="11"/>
      <c r="DIW138" s="11"/>
      <c r="DIX138" s="11"/>
      <c r="DIY138" s="11"/>
      <c r="DIZ138" s="11"/>
      <c r="DJA138" s="11"/>
      <c r="DJB138" s="11"/>
      <c r="DJC138" s="11"/>
      <c r="DJD138" s="11"/>
      <c r="DJE138" s="11"/>
      <c r="DJF138" s="11"/>
      <c r="DJG138" s="11"/>
      <c r="DJH138" s="11"/>
      <c r="DJI138" s="11"/>
      <c r="DJJ138" s="11"/>
      <c r="DJK138" s="11"/>
      <c r="DJL138" s="11"/>
      <c r="DJM138" s="11"/>
      <c r="DJN138" s="11"/>
      <c r="DJO138" s="11"/>
      <c r="DJP138" s="11"/>
      <c r="DJQ138" s="11"/>
      <c r="DJR138" s="11"/>
      <c r="DJS138" s="11"/>
      <c r="DJT138" s="11"/>
      <c r="DJU138" s="11"/>
      <c r="DJV138" s="11"/>
      <c r="DJW138" s="11"/>
      <c r="DJX138" s="11"/>
      <c r="DJY138" s="11"/>
      <c r="DJZ138" s="11"/>
      <c r="DKA138" s="11"/>
      <c r="DKB138" s="11"/>
      <c r="DKC138" s="11"/>
      <c r="DKD138" s="11"/>
      <c r="DKE138" s="11"/>
      <c r="DKF138" s="11"/>
      <c r="DKG138" s="11"/>
      <c r="DKH138" s="11"/>
      <c r="DKI138" s="11"/>
      <c r="DKJ138" s="11"/>
      <c r="DKK138" s="11"/>
      <c r="DKL138" s="11"/>
      <c r="DKM138" s="11"/>
      <c r="DKN138" s="11"/>
      <c r="DKO138" s="11"/>
      <c r="DKP138" s="11"/>
      <c r="DKQ138" s="11"/>
      <c r="DKR138" s="11"/>
      <c r="DKS138" s="11"/>
      <c r="DKT138" s="11"/>
      <c r="DKU138" s="11"/>
      <c r="DKV138" s="11"/>
      <c r="DKW138" s="11"/>
      <c r="DKX138" s="11"/>
      <c r="DKY138" s="11"/>
      <c r="DKZ138" s="11"/>
      <c r="DLA138" s="11"/>
      <c r="DLB138" s="11"/>
      <c r="DLC138" s="11"/>
      <c r="DLD138" s="11"/>
      <c r="DLE138" s="11"/>
      <c r="DLF138" s="11"/>
      <c r="DLG138" s="11"/>
      <c r="DLH138" s="11"/>
      <c r="DLI138" s="11"/>
      <c r="DLJ138" s="11"/>
      <c r="DLK138" s="11"/>
      <c r="DLL138" s="11"/>
      <c r="DLM138" s="11"/>
      <c r="DLN138" s="11"/>
      <c r="DLO138" s="11"/>
      <c r="DLP138" s="11"/>
      <c r="DLQ138" s="11"/>
      <c r="DLR138" s="11"/>
      <c r="DLS138" s="11"/>
      <c r="DLT138" s="11"/>
      <c r="DLU138" s="11"/>
      <c r="DLV138" s="11"/>
      <c r="DLW138" s="11"/>
      <c r="DLX138" s="11"/>
      <c r="DLY138" s="11"/>
      <c r="DLZ138" s="11"/>
      <c r="DMA138" s="11"/>
      <c r="DMB138" s="11"/>
      <c r="DMC138" s="11"/>
      <c r="DMD138" s="11"/>
      <c r="DME138" s="11"/>
      <c r="DMF138" s="11"/>
      <c r="DMG138" s="11"/>
      <c r="DMH138" s="11"/>
      <c r="DMI138" s="11"/>
      <c r="DMJ138" s="11"/>
      <c r="DMK138" s="11"/>
      <c r="DML138" s="11"/>
      <c r="DMM138" s="11"/>
      <c r="DMN138" s="11"/>
      <c r="DMO138" s="11"/>
      <c r="DMP138" s="11"/>
      <c r="DMQ138" s="11"/>
      <c r="DMR138" s="11"/>
      <c r="DMS138" s="11"/>
      <c r="DMT138" s="11"/>
      <c r="DMU138" s="11"/>
      <c r="DMV138" s="11"/>
      <c r="DMW138" s="11"/>
      <c r="DMX138" s="11"/>
      <c r="DMY138" s="11"/>
      <c r="DMZ138" s="11"/>
      <c r="DNA138" s="11"/>
      <c r="DNB138" s="11"/>
      <c r="DNC138" s="11"/>
      <c r="DND138" s="11"/>
      <c r="DNE138" s="11"/>
      <c r="DNF138" s="11"/>
      <c r="DNG138" s="11"/>
      <c r="DNH138" s="11"/>
      <c r="DNI138" s="11"/>
      <c r="DNJ138" s="11"/>
      <c r="DNK138" s="11"/>
      <c r="DNL138" s="11"/>
      <c r="DNM138" s="11"/>
      <c r="DNN138" s="11"/>
      <c r="DNO138" s="11"/>
      <c r="DNP138" s="11"/>
      <c r="DNQ138" s="11"/>
      <c r="DNR138" s="11"/>
      <c r="DNS138" s="11"/>
      <c r="DNT138" s="11"/>
      <c r="DNU138" s="11"/>
      <c r="DNV138" s="11"/>
      <c r="DNW138" s="11"/>
      <c r="DNX138" s="11"/>
      <c r="DNY138" s="11"/>
      <c r="DNZ138" s="11"/>
      <c r="DOA138" s="11"/>
      <c r="DOB138" s="11"/>
      <c r="DOC138" s="11"/>
      <c r="DOD138" s="11"/>
      <c r="DOE138" s="11"/>
      <c r="DOF138" s="11"/>
      <c r="DOG138" s="11"/>
      <c r="DOH138" s="11"/>
      <c r="DOI138" s="11"/>
      <c r="DOJ138" s="11"/>
      <c r="DOK138" s="11"/>
      <c r="DOL138" s="11"/>
      <c r="DOM138" s="11"/>
      <c r="DON138" s="11"/>
      <c r="DOO138" s="11"/>
      <c r="DOP138" s="11"/>
      <c r="DOQ138" s="11"/>
      <c r="DOR138" s="11"/>
      <c r="DOS138" s="11"/>
      <c r="DOT138" s="11"/>
      <c r="DOU138" s="11"/>
      <c r="DOV138" s="11"/>
      <c r="DOW138" s="11"/>
      <c r="DOX138" s="11"/>
      <c r="DOY138" s="11"/>
      <c r="DOZ138" s="11"/>
      <c r="DPA138" s="11"/>
      <c r="DPB138" s="11"/>
      <c r="DPC138" s="11"/>
      <c r="DPD138" s="11"/>
      <c r="DPE138" s="11"/>
      <c r="DPF138" s="11"/>
      <c r="DPG138" s="11"/>
      <c r="DPH138" s="11"/>
      <c r="DPI138" s="11"/>
      <c r="DPJ138" s="11"/>
      <c r="DPK138" s="11"/>
      <c r="DPL138" s="11"/>
      <c r="DPM138" s="11"/>
      <c r="DPN138" s="11"/>
      <c r="DPO138" s="11"/>
      <c r="DPP138" s="11"/>
      <c r="DPQ138" s="11"/>
      <c r="DPR138" s="11"/>
      <c r="DPS138" s="11"/>
      <c r="DPT138" s="11"/>
      <c r="DPU138" s="11"/>
      <c r="DPV138" s="11"/>
      <c r="DPW138" s="11"/>
      <c r="DPX138" s="11"/>
      <c r="DPY138" s="11"/>
      <c r="DPZ138" s="11"/>
      <c r="DQA138" s="11"/>
      <c r="DQB138" s="11"/>
      <c r="DQC138" s="11"/>
      <c r="DQD138" s="11"/>
      <c r="DQE138" s="11"/>
      <c r="DQF138" s="11"/>
      <c r="DQG138" s="11"/>
      <c r="DQH138" s="11"/>
      <c r="DQI138" s="11"/>
      <c r="DQJ138" s="11"/>
      <c r="DQK138" s="11"/>
      <c r="DQL138" s="11"/>
      <c r="DQM138" s="11"/>
      <c r="DQN138" s="11"/>
      <c r="DQO138" s="11"/>
      <c r="DQP138" s="11"/>
      <c r="DQQ138" s="11"/>
      <c r="DQR138" s="11"/>
      <c r="DQS138" s="11"/>
      <c r="DQT138" s="11"/>
      <c r="DQU138" s="11"/>
      <c r="DQV138" s="11"/>
      <c r="DQW138" s="11"/>
      <c r="DQX138" s="11"/>
      <c r="DQY138" s="11"/>
      <c r="DQZ138" s="11"/>
      <c r="DRA138" s="11"/>
      <c r="DRB138" s="11"/>
      <c r="DRC138" s="11"/>
      <c r="DRD138" s="11"/>
      <c r="DRE138" s="11"/>
      <c r="DRF138" s="11"/>
      <c r="DRG138" s="11"/>
      <c r="DRH138" s="11"/>
      <c r="DRI138" s="11"/>
      <c r="DRJ138" s="11"/>
      <c r="DRK138" s="11"/>
      <c r="DRL138" s="11"/>
      <c r="DRM138" s="11"/>
      <c r="DRN138" s="11"/>
      <c r="DRO138" s="11"/>
      <c r="DRP138" s="11"/>
      <c r="DRQ138" s="11"/>
      <c r="DRR138" s="11"/>
      <c r="DRS138" s="11"/>
      <c r="DRT138" s="11"/>
      <c r="DRU138" s="11"/>
      <c r="DRV138" s="11"/>
      <c r="DRW138" s="11"/>
      <c r="DRX138" s="11"/>
      <c r="DRY138" s="11"/>
      <c r="DRZ138" s="11"/>
      <c r="DSA138" s="11"/>
      <c r="DSB138" s="11"/>
      <c r="DSC138" s="11"/>
      <c r="DSD138" s="11"/>
      <c r="DSE138" s="11"/>
      <c r="DSF138" s="11"/>
      <c r="DSG138" s="11"/>
      <c r="DSH138" s="11"/>
      <c r="DSI138" s="11"/>
      <c r="DSJ138" s="11"/>
      <c r="DSK138" s="11"/>
      <c r="DSL138" s="11"/>
      <c r="DSM138" s="11"/>
      <c r="DSN138" s="11"/>
      <c r="DSO138" s="11"/>
      <c r="DSP138" s="11"/>
      <c r="DSQ138" s="11"/>
      <c r="DSR138" s="11"/>
      <c r="DSS138" s="11"/>
      <c r="DST138" s="11"/>
      <c r="DSU138" s="11"/>
      <c r="DSV138" s="11"/>
      <c r="DSW138" s="11"/>
      <c r="DSX138" s="11"/>
      <c r="DSY138" s="11"/>
      <c r="DSZ138" s="11"/>
      <c r="DTA138" s="11"/>
      <c r="DTB138" s="11"/>
      <c r="DTC138" s="11"/>
      <c r="DTD138" s="11"/>
      <c r="DTE138" s="11"/>
      <c r="DTF138" s="11"/>
      <c r="DTG138" s="11"/>
      <c r="DTH138" s="11"/>
      <c r="DTI138" s="11"/>
      <c r="DTJ138" s="11"/>
      <c r="DTK138" s="11"/>
      <c r="DTL138" s="11"/>
      <c r="DTM138" s="11"/>
      <c r="DTN138" s="11"/>
      <c r="DTO138" s="11"/>
      <c r="DTP138" s="11"/>
      <c r="DTQ138" s="11"/>
      <c r="DTR138" s="11"/>
      <c r="DTS138" s="11"/>
      <c r="DTT138" s="11"/>
      <c r="DTU138" s="11"/>
      <c r="DTV138" s="11"/>
      <c r="DTW138" s="11"/>
      <c r="DTX138" s="11"/>
      <c r="DTY138" s="11"/>
      <c r="DTZ138" s="11"/>
      <c r="DUA138" s="11"/>
      <c r="DUB138" s="11"/>
      <c r="DUC138" s="11"/>
      <c r="DUD138" s="11"/>
      <c r="DUE138" s="11"/>
      <c r="DUF138" s="11"/>
      <c r="DUG138" s="11"/>
      <c r="DUH138" s="11"/>
      <c r="DUI138" s="11"/>
      <c r="DUJ138" s="11"/>
      <c r="DUK138" s="11"/>
      <c r="DUL138" s="11"/>
      <c r="DUM138" s="11"/>
      <c r="DUN138" s="11"/>
      <c r="DUO138" s="11"/>
      <c r="DUP138" s="11"/>
      <c r="DUQ138" s="11"/>
      <c r="DUR138" s="11"/>
      <c r="DUS138" s="11"/>
      <c r="DUT138" s="11"/>
      <c r="DUU138" s="11"/>
      <c r="DUV138" s="11"/>
      <c r="DUW138" s="11"/>
      <c r="DUX138" s="11"/>
      <c r="DUY138" s="11"/>
      <c r="DUZ138" s="11"/>
      <c r="DVA138" s="11"/>
      <c r="DVB138" s="11"/>
      <c r="DVC138" s="11"/>
      <c r="DVD138" s="11"/>
      <c r="DVE138" s="11"/>
      <c r="DVF138" s="11"/>
      <c r="DVG138" s="11"/>
      <c r="DVH138" s="11"/>
      <c r="DVI138" s="11"/>
      <c r="DVJ138" s="11"/>
      <c r="DVK138" s="11"/>
      <c r="DVL138" s="11"/>
      <c r="DVM138" s="11"/>
      <c r="DVN138" s="11"/>
      <c r="DVO138" s="11"/>
      <c r="DVP138" s="11"/>
      <c r="DVQ138" s="11"/>
      <c r="DVR138" s="11"/>
      <c r="DVS138" s="11"/>
      <c r="DVT138" s="11"/>
      <c r="DVU138" s="11"/>
      <c r="DVV138" s="11"/>
      <c r="DVW138" s="11"/>
      <c r="DVX138" s="11"/>
      <c r="DVY138" s="11"/>
      <c r="DVZ138" s="11"/>
      <c r="DWA138" s="11"/>
      <c r="DWB138" s="11"/>
      <c r="DWC138" s="11"/>
      <c r="DWD138" s="11"/>
      <c r="DWE138" s="11"/>
      <c r="DWF138" s="11"/>
      <c r="DWG138" s="11"/>
      <c r="DWH138" s="11"/>
      <c r="DWI138" s="11"/>
      <c r="DWJ138" s="11"/>
      <c r="DWK138" s="11"/>
      <c r="DWL138" s="11"/>
      <c r="DWM138" s="11"/>
      <c r="DWN138" s="11"/>
      <c r="DWO138" s="11"/>
      <c r="DWP138" s="11"/>
      <c r="DWQ138" s="11"/>
      <c r="DWR138" s="11"/>
      <c r="DWS138" s="11"/>
      <c r="DWT138" s="11"/>
      <c r="DWU138" s="11"/>
      <c r="DWV138" s="11"/>
      <c r="DWW138" s="11"/>
      <c r="DWX138" s="11"/>
      <c r="DWY138" s="11"/>
      <c r="DWZ138" s="11"/>
      <c r="DXA138" s="11"/>
      <c r="DXB138" s="11"/>
      <c r="DXC138" s="11"/>
      <c r="DXD138" s="11"/>
      <c r="DXE138" s="11"/>
      <c r="DXF138" s="11"/>
      <c r="DXG138" s="11"/>
      <c r="DXH138" s="11"/>
      <c r="DXI138" s="11"/>
      <c r="DXJ138" s="11"/>
      <c r="DXK138" s="11"/>
      <c r="DXL138" s="11"/>
      <c r="DXM138" s="11"/>
      <c r="DXN138" s="11"/>
      <c r="DXO138" s="11"/>
      <c r="DXP138" s="11"/>
      <c r="DXQ138" s="11"/>
      <c r="DXR138" s="11"/>
      <c r="DXS138" s="11"/>
      <c r="DXT138" s="11"/>
      <c r="DXU138" s="11"/>
      <c r="DXV138" s="11"/>
      <c r="DXW138" s="11"/>
      <c r="DXX138" s="11"/>
      <c r="DXY138" s="11"/>
      <c r="DXZ138" s="11"/>
      <c r="DYA138" s="11"/>
      <c r="DYB138" s="11"/>
      <c r="DYC138" s="11"/>
      <c r="DYD138" s="11"/>
      <c r="DYE138" s="11"/>
      <c r="DYF138" s="11"/>
      <c r="DYG138" s="11"/>
      <c r="DYH138" s="11"/>
      <c r="DYI138" s="11"/>
      <c r="DYJ138" s="11"/>
      <c r="DYK138" s="11"/>
      <c r="DYL138" s="11"/>
      <c r="DYM138" s="11"/>
      <c r="DYN138" s="11"/>
      <c r="DYO138" s="11"/>
      <c r="DYP138" s="11"/>
      <c r="DYQ138" s="11"/>
      <c r="DYR138" s="11"/>
      <c r="DYS138" s="11"/>
      <c r="DYT138" s="11"/>
      <c r="DYU138" s="11"/>
      <c r="DYV138" s="11"/>
      <c r="DYW138" s="11"/>
      <c r="DYX138" s="11"/>
      <c r="DYY138" s="11"/>
      <c r="DYZ138" s="11"/>
      <c r="DZA138" s="11"/>
      <c r="DZB138" s="11"/>
      <c r="DZC138" s="11"/>
      <c r="DZD138" s="11"/>
      <c r="DZE138" s="11"/>
      <c r="DZF138" s="11"/>
      <c r="DZG138" s="11"/>
      <c r="DZH138" s="11"/>
      <c r="DZI138" s="11"/>
      <c r="DZJ138" s="11"/>
      <c r="DZK138" s="11"/>
      <c r="DZL138" s="11"/>
      <c r="DZM138" s="11"/>
      <c r="DZN138" s="11"/>
      <c r="DZO138" s="11"/>
      <c r="DZP138" s="11"/>
      <c r="DZQ138" s="11"/>
      <c r="DZR138" s="11"/>
      <c r="DZS138" s="11"/>
      <c r="DZT138" s="11"/>
      <c r="DZU138" s="11"/>
      <c r="DZV138" s="11"/>
      <c r="DZW138" s="11"/>
      <c r="DZX138" s="11"/>
      <c r="DZY138" s="11"/>
      <c r="DZZ138" s="11"/>
      <c r="EAA138" s="11"/>
      <c r="EAB138" s="11"/>
      <c r="EAC138" s="11"/>
      <c r="EAD138" s="11"/>
      <c r="EAE138" s="11"/>
      <c r="EAF138" s="11"/>
      <c r="EAG138" s="11"/>
      <c r="EAH138" s="11"/>
      <c r="EAI138" s="11"/>
      <c r="EAJ138" s="11"/>
      <c r="EAK138" s="11"/>
      <c r="EAL138" s="11"/>
      <c r="EAM138" s="11"/>
      <c r="EAN138" s="11"/>
      <c r="EAO138" s="11"/>
      <c r="EAP138" s="11"/>
      <c r="EAQ138" s="11"/>
      <c r="EAR138" s="11"/>
      <c r="EAS138" s="11"/>
      <c r="EAT138" s="11"/>
      <c r="EAU138" s="11"/>
      <c r="EAV138" s="11"/>
      <c r="EAW138" s="11"/>
      <c r="EAX138" s="11"/>
      <c r="EAY138" s="11"/>
      <c r="EAZ138" s="11"/>
      <c r="EBA138" s="11"/>
      <c r="EBB138" s="11"/>
      <c r="EBC138" s="11"/>
      <c r="EBD138" s="11"/>
      <c r="EBE138" s="11"/>
      <c r="EBF138" s="11"/>
      <c r="EBG138" s="11"/>
      <c r="EBH138" s="11"/>
      <c r="EBI138" s="11"/>
      <c r="EBJ138" s="11"/>
      <c r="EBK138" s="11"/>
      <c r="EBL138" s="11"/>
      <c r="EBM138" s="11"/>
      <c r="EBN138" s="11"/>
      <c r="EBO138" s="11"/>
      <c r="EBP138" s="11"/>
      <c r="EBQ138" s="11"/>
      <c r="EBR138" s="11"/>
      <c r="EBS138" s="11"/>
      <c r="EBT138" s="11"/>
      <c r="EBU138" s="11"/>
      <c r="EBV138" s="11"/>
      <c r="EBW138" s="11"/>
      <c r="EBX138" s="11"/>
      <c r="EBY138" s="11"/>
      <c r="EBZ138" s="11"/>
      <c r="ECA138" s="11"/>
      <c r="ECB138" s="11"/>
      <c r="ECC138" s="11"/>
      <c r="ECD138" s="11"/>
      <c r="ECE138" s="11"/>
      <c r="ECF138" s="11"/>
      <c r="ECG138" s="11"/>
      <c r="ECH138" s="11"/>
      <c r="ECI138" s="11"/>
      <c r="ECJ138" s="11"/>
      <c r="ECK138" s="11"/>
      <c r="ECL138" s="11"/>
      <c r="ECM138" s="11"/>
      <c r="ECN138" s="11"/>
      <c r="ECO138" s="11"/>
      <c r="ECP138" s="11"/>
      <c r="ECQ138" s="11"/>
      <c r="ECR138" s="11"/>
      <c r="ECS138" s="11"/>
      <c r="ECT138" s="11"/>
      <c r="ECU138" s="11"/>
      <c r="ECV138" s="11"/>
      <c r="ECW138" s="11"/>
      <c r="ECX138" s="11"/>
      <c r="ECY138" s="11"/>
      <c r="ECZ138" s="11"/>
      <c r="EDA138" s="11"/>
      <c r="EDB138" s="11"/>
      <c r="EDC138" s="11"/>
      <c r="EDD138" s="11"/>
      <c r="EDE138" s="11"/>
      <c r="EDF138" s="11"/>
      <c r="EDG138" s="11"/>
      <c r="EDH138" s="11"/>
      <c r="EDI138" s="11"/>
      <c r="EDJ138" s="11"/>
      <c r="EDK138" s="11"/>
      <c r="EDL138" s="11"/>
      <c r="EDM138" s="11"/>
      <c r="EDN138" s="11"/>
      <c r="EDO138" s="11"/>
      <c r="EDP138" s="11"/>
      <c r="EDQ138" s="11"/>
      <c r="EDR138" s="11"/>
      <c r="EDS138" s="11"/>
      <c r="EDT138" s="11"/>
      <c r="EDU138" s="11"/>
      <c r="EDV138" s="11"/>
      <c r="EDW138" s="11"/>
      <c r="EDX138" s="11"/>
      <c r="EDY138" s="11"/>
      <c r="EDZ138" s="11"/>
      <c r="EEA138" s="11"/>
      <c r="EEB138" s="11"/>
      <c r="EEC138" s="11"/>
      <c r="EED138" s="11"/>
      <c r="EEE138" s="11"/>
      <c r="EEF138" s="11"/>
      <c r="EEG138" s="11"/>
      <c r="EEH138" s="11"/>
      <c r="EEI138" s="11"/>
      <c r="EEJ138" s="11"/>
      <c r="EEK138" s="11"/>
      <c r="EEL138" s="11"/>
      <c r="EEM138" s="11"/>
      <c r="EEN138" s="11"/>
      <c r="EEO138" s="11"/>
      <c r="EEP138" s="11"/>
      <c r="EEQ138" s="11"/>
      <c r="EER138" s="11"/>
      <c r="EES138" s="11"/>
      <c r="EET138" s="11"/>
      <c r="EEU138" s="11"/>
      <c r="EEV138" s="11"/>
      <c r="EEW138" s="11"/>
      <c r="EEX138" s="11"/>
      <c r="EEY138" s="11"/>
      <c r="EEZ138" s="11"/>
      <c r="EFA138" s="11"/>
      <c r="EFB138" s="11"/>
      <c r="EFC138" s="11"/>
      <c r="EFD138" s="11"/>
      <c r="EFE138" s="11"/>
      <c r="EFF138" s="11"/>
      <c r="EFG138" s="11"/>
      <c r="EFH138" s="11"/>
      <c r="EFI138" s="11"/>
      <c r="EFJ138" s="11"/>
      <c r="EFK138" s="11"/>
      <c r="EFL138" s="11"/>
      <c r="EFM138" s="11"/>
      <c r="EFN138" s="11"/>
      <c r="EFO138" s="11"/>
      <c r="EFP138" s="11"/>
      <c r="EFQ138" s="11"/>
      <c r="EFR138" s="11"/>
      <c r="EFS138" s="11"/>
      <c r="EFT138" s="11"/>
      <c r="EFU138" s="11"/>
      <c r="EFV138" s="11"/>
      <c r="EFW138" s="11"/>
      <c r="EFX138" s="11"/>
      <c r="EFY138" s="11"/>
      <c r="EFZ138" s="11"/>
      <c r="EGA138" s="11"/>
      <c r="EGB138" s="11"/>
      <c r="EGC138" s="11"/>
      <c r="EGD138" s="11"/>
      <c r="EGE138" s="11"/>
      <c r="EGF138" s="11"/>
      <c r="EGG138" s="11"/>
      <c r="EGH138" s="11"/>
      <c r="EGI138" s="11"/>
      <c r="EGJ138" s="11"/>
      <c r="EGK138" s="11"/>
      <c r="EGL138" s="11"/>
      <c r="EGM138" s="11"/>
      <c r="EGN138" s="11"/>
      <c r="EGO138" s="11"/>
      <c r="EGP138" s="11"/>
      <c r="EGQ138" s="11"/>
      <c r="EGR138" s="11"/>
      <c r="EGS138" s="11"/>
      <c r="EGT138" s="11"/>
      <c r="EGU138" s="11"/>
      <c r="EGV138" s="11"/>
      <c r="EGW138" s="11"/>
      <c r="EGX138" s="11"/>
      <c r="EGY138" s="11"/>
      <c r="EGZ138" s="11"/>
      <c r="EHA138" s="11"/>
      <c r="EHB138" s="11"/>
      <c r="EHC138" s="11"/>
      <c r="EHD138" s="11"/>
      <c r="EHE138" s="11"/>
      <c r="EHF138" s="11"/>
      <c r="EHG138" s="11"/>
      <c r="EHH138" s="11"/>
      <c r="EHI138" s="11"/>
      <c r="EHJ138" s="11"/>
      <c r="EHK138" s="11"/>
      <c r="EHL138" s="11"/>
      <c r="EHM138" s="11"/>
      <c r="EHN138" s="11"/>
      <c r="EHO138" s="11"/>
      <c r="EHP138" s="11"/>
      <c r="EHQ138" s="11"/>
      <c r="EHR138" s="11"/>
      <c r="EHS138" s="11"/>
      <c r="EHT138" s="11"/>
      <c r="EHU138" s="11"/>
      <c r="EHV138" s="11"/>
      <c r="EHW138" s="11"/>
      <c r="EHX138" s="11"/>
      <c r="EHY138" s="11"/>
      <c r="EHZ138" s="11"/>
      <c r="EIA138" s="11"/>
      <c r="EIB138" s="11"/>
      <c r="EIC138" s="11"/>
      <c r="EID138" s="11"/>
      <c r="EIE138" s="11"/>
      <c r="EIF138" s="11"/>
      <c r="EIG138" s="11"/>
      <c r="EIH138" s="11"/>
      <c r="EII138" s="11"/>
      <c r="EIJ138" s="11"/>
      <c r="EIK138" s="11"/>
      <c r="EIL138" s="11"/>
      <c r="EIM138" s="11"/>
      <c r="EIN138" s="11"/>
      <c r="EIO138" s="11"/>
      <c r="EIP138" s="11"/>
      <c r="EIQ138" s="11"/>
      <c r="EIR138" s="11"/>
      <c r="EIS138" s="11"/>
      <c r="EIT138" s="11"/>
      <c r="EIU138" s="11"/>
      <c r="EIV138" s="11"/>
      <c r="EIW138" s="11"/>
      <c r="EIX138" s="11"/>
      <c r="EIY138" s="11"/>
      <c r="EIZ138" s="11"/>
      <c r="EJA138" s="11"/>
      <c r="EJB138" s="11"/>
      <c r="EJC138" s="11"/>
      <c r="EJD138" s="11"/>
      <c r="EJE138" s="11"/>
      <c r="EJF138" s="11"/>
      <c r="EJG138" s="11"/>
      <c r="EJH138" s="11"/>
      <c r="EJI138" s="11"/>
      <c r="EJJ138" s="11"/>
      <c r="EJK138" s="11"/>
      <c r="EJL138" s="11"/>
      <c r="EJM138" s="11"/>
      <c r="EJN138" s="11"/>
      <c r="EJO138" s="11"/>
      <c r="EJP138" s="11"/>
      <c r="EJQ138" s="11"/>
      <c r="EJR138" s="11"/>
      <c r="EJS138" s="11"/>
      <c r="EJT138" s="11"/>
      <c r="EJU138" s="11"/>
      <c r="EJV138" s="11"/>
      <c r="EJW138" s="11"/>
      <c r="EJX138" s="11"/>
      <c r="EJY138" s="11"/>
      <c r="EJZ138" s="11"/>
      <c r="EKA138" s="11"/>
      <c r="EKB138" s="11"/>
      <c r="EKC138" s="11"/>
      <c r="EKD138" s="11"/>
      <c r="EKE138" s="11"/>
      <c r="EKF138" s="11"/>
      <c r="EKG138" s="11"/>
      <c r="EKH138" s="11"/>
      <c r="EKI138" s="11"/>
      <c r="EKJ138" s="11"/>
      <c r="EKK138" s="11"/>
      <c r="EKL138" s="11"/>
      <c r="EKM138" s="11"/>
      <c r="EKN138" s="11"/>
      <c r="EKO138" s="11"/>
      <c r="EKP138" s="11"/>
      <c r="EKQ138" s="11"/>
      <c r="EKR138" s="11"/>
      <c r="EKS138" s="11"/>
      <c r="EKT138" s="11"/>
      <c r="EKU138" s="11"/>
      <c r="EKV138" s="11"/>
      <c r="EKW138" s="11"/>
      <c r="EKX138" s="11"/>
      <c r="EKY138" s="11"/>
      <c r="EKZ138" s="11"/>
      <c r="ELA138" s="11"/>
      <c r="ELB138" s="11"/>
      <c r="ELC138" s="11"/>
      <c r="ELD138" s="11"/>
      <c r="ELE138" s="11"/>
      <c r="ELF138" s="11"/>
      <c r="ELG138" s="11"/>
      <c r="ELH138" s="11"/>
      <c r="ELI138" s="11"/>
      <c r="ELJ138" s="11"/>
      <c r="ELK138" s="11"/>
      <c r="ELL138" s="11"/>
      <c r="ELM138" s="11"/>
      <c r="ELN138" s="11"/>
      <c r="ELO138" s="11"/>
      <c r="ELP138" s="11"/>
      <c r="ELQ138" s="11"/>
      <c r="ELR138" s="11"/>
      <c r="ELS138" s="11"/>
      <c r="ELT138" s="11"/>
      <c r="ELU138" s="11"/>
      <c r="ELV138" s="11"/>
      <c r="ELW138" s="11"/>
      <c r="ELX138" s="11"/>
      <c r="ELY138" s="11"/>
      <c r="ELZ138" s="11"/>
    </row>
    <row r="139" spans="1:346 1276:3718">
      <c r="A139" s="388"/>
      <c r="C139" s="166" t="s">
        <v>1032</v>
      </c>
      <c r="D139" s="223">
        <f t="shared" si="5"/>
        <v>0</v>
      </c>
      <c r="E139" s="88" t="s">
        <v>540</v>
      </c>
      <c r="F139" s="219"/>
      <c r="G139" s="92"/>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c r="HJ139" s="11"/>
      <c r="HK139" s="11"/>
      <c r="HL139" s="11"/>
      <c r="HM139" s="11"/>
      <c r="HN139" s="11"/>
      <c r="HO139" s="11"/>
      <c r="HP139" s="11"/>
      <c r="HQ139" s="11"/>
      <c r="HR139" s="11"/>
      <c r="HS139" s="11"/>
      <c r="HT139" s="11"/>
      <c r="HU139" s="11"/>
      <c r="HV139" s="11"/>
      <c r="HW139" s="11"/>
      <c r="HX139" s="11"/>
      <c r="HY139" s="11"/>
      <c r="HZ139" s="11"/>
      <c r="IA139" s="11"/>
      <c r="IB139" s="11"/>
      <c r="IC139" s="11"/>
      <c r="ID139" s="11"/>
      <c r="IE139" s="11"/>
      <c r="IF139" s="11"/>
      <c r="IG139" s="11"/>
      <c r="IH139" s="11"/>
      <c r="II139" s="11"/>
      <c r="IJ139" s="11"/>
      <c r="IK139" s="11"/>
      <c r="IL139" s="11"/>
      <c r="IM139" s="11"/>
      <c r="IN139" s="11"/>
      <c r="IO139" s="11"/>
      <c r="IP139" s="11"/>
      <c r="IQ139" s="11"/>
      <c r="IR139" s="11"/>
      <c r="IS139" s="11"/>
      <c r="IT139" s="11"/>
      <c r="IU139" s="11"/>
      <c r="IV139" s="11"/>
      <c r="IW139" s="11"/>
      <c r="IX139" s="11"/>
      <c r="IY139" s="11"/>
      <c r="IZ139" s="11"/>
      <c r="JA139" s="11"/>
      <c r="JB139" s="11"/>
      <c r="JC139" s="11"/>
      <c r="JD139" s="11"/>
      <c r="JE139" s="11"/>
      <c r="JF139" s="11"/>
      <c r="JG139" s="11"/>
      <c r="JH139" s="11"/>
      <c r="JI139" s="11"/>
      <c r="JJ139" s="11"/>
      <c r="JK139" s="11"/>
      <c r="JL139" s="11"/>
      <c r="JM139" s="11"/>
      <c r="JN139" s="11"/>
      <c r="JO139" s="11"/>
      <c r="JP139" s="11"/>
      <c r="JQ139" s="11"/>
      <c r="JR139" s="11"/>
      <c r="JS139" s="11"/>
      <c r="JT139" s="11"/>
      <c r="JU139" s="11"/>
      <c r="JV139" s="11"/>
      <c r="JW139" s="11"/>
      <c r="JX139" s="11"/>
      <c r="JY139" s="11"/>
      <c r="JZ139" s="11"/>
      <c r="KA139" s="11"/>
      <c r="KB139" s="11"/>
      <c r="KC139" s="11"/>
      <c r="KD139" s="11"/>
      <c r="KE139" s="11"/>
      <c r="KF139" s="11"/>
      <c r="KG139" s="11"/>
      <c r="KH139" s="11"/>
      <c r="KI139" s="11"/>
      <c r="KJ139" s="11"/>
      <c r="KK139" s="11"/>
      <c r="KL139" s="11"/>
      <c r="KM139" s="11"/>
      <c r="KN139" s="11"/>
      <c r="KO139" s="11"/>
      <c r="KP139" s="11"/>
      <c r="KQ139" s="11"/>
      <c r="KR139" s="11"/>
      <c r="KS139" s="11"/>
      <c r="KT139" s="11"/>
      <c r="KU139" s="11"/>
      <c r="KV139" s="11"/>
      <c r="KW139" s="11"/>
      <c r="KX139" s="11"/>
      <c r="KY139" s="11"/>
      <c r="KZ139" s="11"/>
      <c r="LA139" s="11"/>
      <c r="LB139" s="11"/>
      <c r="LC139" s="11"/>
      <c r="LD139" s="11"/>
      <c r="LE139" s="11"/>
      <c r="LF139" s="11"/>
      <c r="LG139" s="11"/>
      <c r="LH139" s="11"/>
      <c r="LI139" s="11"/>
      <c r="LJ139" s="11"/>
      <c r="LK139" s="11"/>
      <c r="LL139" s="11"/>
      <c r="LM139" s="11"/>
      <c r="LN139" s="11"/>
      <c r="LO139" s="11"/>
      <c r="LP139" s="11"/>
      <c r="LQ139" s="11"/>
      <c r="LR139" s="11"/>
      <c r="LS139" s="11"/>
      <c r="LT139" s="11"/>
      <c r="LU139" s="11"/>
      <c r="LV139" s="11"/>
      <c r="LW139" s="11"/>
      <c r="LX139" s="11"/>
      <c r="LY139" s="11"/>
      <c r="LZ139" s="11"/>
      <c r="MA139" s="11"/>
      <c r="MB139" s="11"/>
      <c r="MC139" s="11"/>
      <c r="MD139" s="11"/>
      <c r="ME139" s="11"/>
      <c r="MF139" s="11"/>
      <c r="MG139" s="11"/>
      <c r="MH139" s="11"/>
      <c r="AWB139" s="11"/>
      <c r="AWC139" s="11"/>
      <c r="AWD139" s="11"/>
      <c r="AWE139" s="11"/>
      <c r="AWF139" s="11"/>
      <c r="AWG139" s="11"/>
      <c r="AWH139" s="11"/>
      <c r="AWI139" s="11"/>
      <c r="AWJ139" s="11"/>
      <c r="AWK139" s="11"/>
      <c r="AWL139" s="11"/>
      <c r="AWM139" s="11"/>
      <c r="AWN139" s="11"/>
      <c r="AWO139" s="11"/>
      <c r="AWP139" s="11"/>
      <c r="AWQ139" s="11"/>
      <c r="AWR139" s="11"/>
      <c r="AWS139" s="11"/>
      <c r="AWT139" s="11"/>
      <c r="AWU139" s="11"/>
      <c r="AWV139" s="11"/>
      <c r="AWW139" s="11"/>
      <c r="AWX139" s="11"/>
      <c r="AWY139" s="11"/>
      <c r="AWZ139" s="11"/>
      <c r="AXA139" s="11"/>
      <c r="AXB139" s="11"/>
      <c r="AXC139" s="11"/>
      <c r="AXD139" s="11"/>
      <c r="AXE139" s="11"/>
      <c r="AXF139" s="11"/>
      <c r="AXG139" s="11"/>
      <c r="AXH139" s="11"/>
      <c r="AXI139" s="11"/>
      <c r="AXJ139" s="11"/>
      <c r="AXK139" s="11"/>
      <c r="AXL139" s="11"/>
      <c r="AXM139" s="11"/>
      <c r="AXN139" s="11"/>
      <c r="AXO139" s="11"/>
      <c r="AXP139" s="11"/>
      <c r="AXQ139" s="11"/>
      <c r="AXR139" s="11"/>
      <c r="AXS139" s="11"/>
      <c r="AXT139" s="11"/>
      <c r="AXU139" s="11"/>
      <c r="AXV139" s="11"/>
      <c r="AXW139" s="11"/>
      <c r="AXX139" s="11"/>
      <c r="AXY139" s="11"/>
      <c r="AXZ139" s="11"/>
      <c r="AYA139" s="11"/>
      <c r="AYB139" s="11"/>
      <c r="AYC139" s="11"/>
      <c r="AYD139" s="11"/>
      <c r="AYE139" s="11"/>
      <c r="AYF139" s="11"/>
      <c r="AYG139" s="11"/>
      <c r="AYH139" s="11"/>
      <c r="AYI139" s="11"/>
      <c r="AYJ139" s="11"/>
      <c r="AYK139" s="11"/>
      <c r="AYL139" s="11"/>
      <c r="AYM139" s="11"/>
      <c r="AYN139" s="11"/>
      <c r="AYO139" s="11"/>
      <c r="AYP139" s="11"/>
      <c r="AYQ139" s="11"/>
      <c r="AYR139" s="11"/>
      <c r="AYS139" s="11"/>
      <c r="AYT139" s="11"/>
      <c r="AYU139" s="11"/>
      <c r="AYV139" s="11"/>
      <c r="AYW139" s="11"/>
      <c r="AYX139" s="11"/>
      <c r="AYY139" s="11"/>
      <c r="AYZ139" s="11"/>
      <c r="AZA139" s="11"/>
      <c r="AZB139" s="11"/>
      <c r="AZC139" s="11"/>
      <c r="AZD139" s="11"/>
      <c r="AZE139" s="11"/>
      <c r="AZF139" s="11"/>
      <c r="AZG139" s="11"/>
      <c r="AZH139" s="11"/>
      <c r="AZI139" s="11"/>
      <c r="AZJ139" s="11"/>
      <c r="AZK139" s="11"/>
      <c r="AZL139" s="11"/>
      <c r="AZM139" s="11"/>
      <c r="AZN139" s="11"/>
      <c r="AZO139" s="11"/>
      <c r="AZP139" s="11"/>
      <c r="AZQ139" s="11"/>
      <c r="AZR139" s="11"/>
      <c r="AZS139" s="11"/>
      <c r="AZT139" s="11"/>
      <c r="AZU139" s="11"/>
      <c r="AZV139" s="11"/>
      <c r="AZW139" s="11"/>
      <c r="AZX139" s="11"/>
      <c r="AZY139" s="11"/>
      <c r="AZZ139" s="11"/>
      <c r="BAA139" s="11"/>
      <c r="BAB139" s="11"/>
      <c r="BAC139" s="11"/>
      <c r="BAD139" s="11"/>
      <c r="BAE139" s="11"/>
      <c r="BAF139" s="11"/>
      <c r="BAG139" s="11"/>
      <c r="BAH139" s="11"/>
      <c r="BAI139" s="11"/>
      <c r="BAJ139" s="11"/>
      <c r="BAK139" s="11"/>
      <c r="BAL139" s="11"/>
      <c r="BAM139" s="11"/>
      <c r="BAN139" s="11"/>
      <c r="BAO139" s="11"/>
      <c r="BAP139" s="11"/>
      <c r="BAQ139" s="11"/>
      <c r="BAR139" s="11"/>
      <c r="BAS139" s="11"/>
      <c r="BAT139" s="11"/>
      <c r="BAU139" s="11"/>
      <c r="BAV139" s="11"/>
      <c r="BAW139" s="11"/>
      <c r="BAX139" s="11"/>
      <c r="BAY139" s="11"/>
      <c r="BAZ139" s="11"/>
      <c r="BBA139" s="11"/>
      <c r="BBB139" s="11"/>
      <c r="BBC139" s="11"/>
      <c r="BBD139" s="11"/>
      <c r="BBE139" s="11"/>
      <c r="BBF139" s="11"/>
      <c r="BBG139" s="11"/>
      <c r="BBH139" s="11"/>
      <c r="BBI139" s="11"/>
      <c r="BBJ139" s="11"/>
      <c r="BBK139" s="11"/>
      <c r="BBL139" s="11"/>
      <c r="BBM139" s="11"/>
      <c r="BBN139" s="11"/>
      <c r="BBO139" s="11"/>
      <c r="BBP139" s="11"/>
      <c r="BBQ139" s="11"/>
      <c r="BBR139" s="11"/>
      <c r="BBS139" s="11"/>
      <c r="BBT139" s="11"/>
      <c r="BBU139" s="11"/>
      <c r="BBV139" s="11"/>
      <c r="BBW139" s="11"/>
      <c r="BBX139" s="11"/>
      <c r="BBY139" s="11"/>
      <c r="BBZ139" s="11"/>
      <c r="BCA139" s="11"/>
      <c r="BCB139" s="11"/>
      <c r="BCC139" s="11"/>
      <c r="BCD139" s="11"/>
      <c r="BCE139" s="11"/>
      <c r="BCF139" s="11"/>
      <c r="BCG139" s="11"/>
      <c r="BCH139" s="11"/>
      <c r="BCI139" s="11"/>
      <c r="BCJ139" s="11"/>
      <c r="BCK139" s="11"/>
      <c r="BCL139" s="11"/>
      <c r="BCM139" s="11"/>
      <c r="BCN139" s="11"/>
      <c r="BCO139" s="11"/>
      <c r="BCP139" s="11"/>
      <c r="BCQ139" s="11"/>
      <c r="BCR139" s="11"/>
      <c r="BCS139" s="11"/>
      <c r="BCT139" s="11"/>
      <c r="BCU139" s="11"/>
      <c r="BCV139" s="11"/>
      <c r="BCW139" s="11"/>
      <c r="BCX139" s="11"/>
      <c r="BCY139" s="11"/>
      <c r="BCZ139" s="11"/>
      <c r="BDA139" s="11"/>
      <c r="BDB139" s="11"/>
      <c r="BDC139" s="11"/>
      <c r="BDD139" s="11"/>
      <c r="BDE139" s="11"/>
      <c r="BDF139" s="11"/>
      <c r="BDG139" s="11"/>
      <c r="BDH139" s="11"/>
      <c r="BDI139" s="11"/>
      <c r="BDJ139" s="11"/>
      <c r="BDK139" s="11"/>
      <c r="BDL139" s="11"/>
      <c r="BDM139" s="11"/>
      <c r="BDN139" s="11"/>
      <c r="BDO139" s="11"/>
      <c r="BDP139" s="11"/>
      <c r="BDQ139" s="11"/>
      <c r="BDR139" s="11"/>
      <c r="BDS139" s="11"/>
      <c r="BDT139" s="11"/>
      <c r="BDU139" s="11"/>
      <c r="BDV139" s="11"/>
      <c r="BDW139" s="11"/>
      <c r="BDX139" s="11"/>
      <c r="BDY139" s="11"/>
      <c r="BDZ139" s="11"/>
      <c r="BEA139" s="11"/>
      <c r="BEB139" s="11"/>
      <c r="BEC139" s="11"/>
      <c r="BED139" s="11"/>
      <c r="BEE139" s="11"/>
      <c r="BEF139" s="11"/>
      <c r="BEG139" s="11"/>
      <c r="BEH139" s="11"/>
      <c r="BEI139" s="11"/>
      <c r="BEJ139" s="11"/>
      <c r="BEK139" s="11"/>
      <c r="BEL139" s="11"/>
      <c r="BEM139" s="11"/>
      <c r="BEN139" s="11"/>
      <c r="BEO139" s="11"/>
      <c r="BEP139" s="11"/>
      <c r="BEQ139" s="11"/>
      <c r="BER139" s="11"/>
      <c r="BES139" s="11"/>
      <c r="BET139" s="11"/>
      <c r="BEU139" s="11"/>
      <c r="BEV139" s="11"/>
      <c r="BEW139" s="11"/>
      <c r="BEX139" s="11"/>
      <c r="BEY139" s="11"/>
      <c r="BEZ139" s="11"/>
      <c r="BFA139" s="11"/>
      <c r="BFB139" s="11"/>
      <c r="BFC139" s="11"/>
      <c r="BFD139" s="11"/>
      <c r="BFE139" s="11"/>
      <c r="BFF139" s="11"/>
      <c r="BFG139" s="11"/>
      <c r="BFH139" s="11"/>
      <c r="BFI139" s="11"/>
      <c r="BFJ139" s="11"/>
      <c r="BFK139" s="11"/>
      <c r="BFL139" s="11"/>
      <c r="BFM139" s="11"/>
      <c r="BFN139" s="11"/>
      <c r="BFO139" s="11"/>
      <c r="BFP139" s="11"/>
      <c r="BFQ139" s="11"/>
      <c r="BFR139" s="11"/>
      <c r="BFS139" s="11"/>
      <c r="BFT139" s="11"/>
      <c r="BFU139" s="11"/>
      <c r="BFV139" s="11"/>
      <c r="BFW139" s="11"/>
      <c r="BFX139" s="11"/>
      <c r="BFY139" s="11"/>
      <c r="BFZ139" s="11"/>
      <c r="BGA139" s="11"/>
      <c r="BGB139" s="11"/>
      <c r="BGC139" s="11"/>
      <c r="BGD139" s="11"/>
      <c r="BGE139" s="11"/>
      <c r="BGF139" s="11"/>
      <c r="BGG139" s="11"/>
      <c r="BGH139" s="11"/>
      <c r="BGI139" s="11"/>
      <c r="BGJ139" s="11"/>
      <c r="BGK139" s="11"/>
      <c r="BGL139" s="11"/>
      <c r="BGM139" s="11"/>
      <c r="BGN139" s="11"/>
      <c r="BGO139" s="11"/>
      <c r="BGP139" s="11"/>
      <c r="BGQ139" s="11"/>
      <c r="BGR139" s="11"/>
      <c r="BGS139" s="11"/>
      <c r="BGT139" s="11"/>
      <c r="BGU139" s="11"/>
      <c r="BGV139" s="11"/>
      <c r="BGW139" s="11"/>
      <c r="BGX139" s="11"/>
      <c r="BGY139" s="11"/>
      <c r="BGZ139" s="11"/>
      <c r="BHA139" s="11"/>
      <c r="BHB139" s="11"/>
      <c r="BHC139" s="11"/>
      <c r="BHD139" s="11"/>
      <c r="BHE139" s="11"/>
      <c r="BHF139" s="11"/>
      <c r="BHG139" s="11"/>
      <c r="BHH139" s="11"/>
      <c r="BHI139" s="11"/>
      <c r="BHJ139" s="11"/>
      <c r="BHK139" s="11"/>
      <c r="BHL139" s="11"/>
      <c r="BHM139" s="11"/>
      <c r="BHN139" s="11"/>
      <c r="BHO139" s="11"/>
      <c r="BHP139" s="11"/>
      <c r="BHQ139" s="11"/>
      <c r="BHR139" s="11"/>
      <c r="BHS139" s="11"/>
      <c r="BHT139" s="11"/>
      <c r="BHU139" s="11"/>
      <c r="BHV139" s="11"/>
      <c r="BHW139" s="11"/>
      <c r="BHX139" s="11"/>
      <c r="BHY139" s="11"/>
      <c r="BHZ139" s="11"/>
      <c r="BIA139" s="11"/>
      <c r="BIB139" s="11"/>
      <c r="BIC139" s="11"/>
      <c r="BID139" s="11"/>
      <c r="BIE139" s="11"/>
      <c r="BIF139" s="11"/>
      <c r="BIG139" s="11"/>
      <c r="BIH139" s="11"/>
      <c r="BII139" s="11"/>
      <c r="BIJ139" s="11"/>
      <c r="BIK139" s="11"/>
      <c r="BIL139" s="11"/>
      <c r="BIM139" s="11"/>
      <c r="BIN139" s="11"/>
      <c r="BIO139" s="11"/>
      <c r="BIP139" s="11"/>
      <c r="BIQ139" s="11"/>
      <c r="BIR139" s="11"/>
      <c r="BIS139" s="11"/>
      <c r="BIT139" s="11"/>
      <c r="BIU139" s="11"/>
      <c r="BIV139" s="11"/>
      <c r="BIW139" s="11"/>
      <c r="BIX139" s="11"/>
      <c r="BIY139" s="11"/>
      <c r="BIZ139" s="11"/>
      <c r="BJA139" s="11"/>
      <c r="BJB139" s="11"/>
      <c r="BJC139" s="11"/>
      <c r="BJD139" s="11"/>
      <c r="BJE139" s="11"/>
      <c r="BJF139" s="11"/>
      <c r="BJG139" s="11"/>
      <c r="BJH139" s="11"/>
      <c r="BJI139" s="11"/>
      <c r="BJJ139" s="11"/>
      <c r="BJK139" s="11"/>
      <c r="BJL139" s="11"/>
      <c r="BJM139" s="11"/>
      <c r="BJN139" s="11"/>
      <c r="BJO139" s="11"/>
      <c r="BJP139" s="11"/>
      <c r="BJQ139" s="11"/>
      <c r="BJR139" s="11"/>
      <c r="BJS139" s="11"/>
      <c r="BJT139" s="11"/>
      <c r="BJU139" s="11"/>
      <c r="BJV139" s="11"/>
      <c r="BJW139" s="11"/>
      <c r="BJX139" s="11"/>
      <c r="BJY139" s="11"/>
      <c r="BJZ139" s="11"/>
      <c r="BKA139" s="11"/>
      <c r="BKB139" s="11"/>
      <c r="BKC139" s="11"/>
      <c r="BKD139" s="11"/>
      <c r="BKE139" s="11"/>
      <c r="BKF139" s="11"/>
      <c r="BKG139" s="11"/>
      <c r="BKH139" s="11"/>
      <c r="BKI139" s="11"/>
      <c r="BKJ139" s="11"/>
      <c r="BKK139" s="11"/>
      <c r="BKL139" s="11"/>
      <c r="BKM139" s="11"/>
      <c r="BKN139" s="11"/>
      <c r="BKO139" s="11"/>
      <c r="BKP139" s="11"/>
      <c r="BKQ139" s="11"/>
      <c r="BKR139" s="11"/>
      <c r="BKS139" s="11"/>
      <c r="BKT139" s="11"/>
      <c r="BKU139" s="11"/>
      <c r="BKV139" s="11"/>
      <c r="BKW139" s="11"/>
      <c r="BKX139" s="11"/>
      <c r="BKY139" s="11"/>
      <c r="BKZ139" s="11"/>
      <c r="BLA139" s="11"/>
      <c r="BLB139" s="11"/>
      <c r="BLC139" s="11"/>
      <c r="BLD139" s="11"/>
      <c r="BLE139" s="11"/>
      <c r="BLF139" s="11"/>
      <c r="BLG139" s="11"/>
      <c r="BLH139" s="11"/>
      <c r="BLI139" s="11"/>
      <c r="BLJ139" s="11"/>
      <c r="BLK139" s="11"/>
      <c r="BLL139" s="11"/>
      <c r="BLM139" s="11"/>
      <c r="BLN139" s="11"/>
      <c r="BLO139" s="11"/>
      <c r="BLP139" s="11"/>
      <c r="BLQ139" s="11"/>
      <c r="BLR139" s="11"/>
      <c r="BLS139" s="11"/>
      <c r="BLT139" s="11"/>
      <c r="BLU139" s="11"/>
      <c r="BLV139" s="11"/>
      <c r="BLW139" s="11"/>
      <c r="BLX139" s="11"/>
      <c r="BLY139" s="11"/>
      <c r="BLZ139" s="11"/>
      <c r="BMA139" s="11"/>
      <c r="BMB139" s="11"/>
      <c r="BMC139" s="11"/>
      <c r="BMD139" s="11"/>
      <c r="BME139" s="11"/>
      <c r="BMF139" s="11"/>
      <c r="BMG139" s="11"/>
      <c r="BMH139" s="11"/>
      <c r="BMI139" s="11"/>
      <c r="BMJ139" s="11"/>
      <c r="BMK139" s="11"/>
      <c r="BML139" s="11"/>
      <c r="BMM139" s="11"/>
      <c r="BMN139" s="11"/>
      <c r="BMO139" s="11"/>
      <c r="BMP139" s="11"/>
      <c r="BMQ139" s="11"/>
      <c r="BMR139" s="11"/>
      <c r="BMS139" s="11"/>
      <c r="BMT139" s="11"/>
      <c r="BMU139" s="11"/>
      <c r="BMV139" s="11"/>
      <c r="BMW139" s="11"/>
      <c r="BMX139" s="11"/>
      <c r="BMY139" s="11"/>
      <c r="BMZ139" s="11"/>
      <c r="BNA139" s="11"/>
      <c r="BNB139" s="11"/>
      <c r="BNC139" s="11"/>
      <c r="BND139" s="11"/>
      <c r="BNE139" s="11"/>
      <c r="BNF139" s="11"/>
      <c r="BNG139" s="11"/>
      <c r="BNH139" s="11"/>
      <c r="BNI139" s="11"/>
      <c r="BNJ139" s="11"/>
      <c r="BNK139" s="11"/>
      <c r="BNL139" s="11"/>
      <c r="BNM139" s="11"/>
      <c r="BNN139" s="11"/>
      <c r="BNO139" s="11"/>
      <c r="BNP139" s="11"/>
      <c r="BNQ139" s="11"/>
      <c r="BNR139" s="11"/>
      <c r="BNS139" s="11"/>
      <c r="BNT139" s="11"/>
      <c r="BNU139" s="11"/>
      <c r="BNV139" s="11"/>
      <c r="BNW139" s="11"/>
      <c r="BNX139" s="11"/>
      <c r="BNY139" s="11"/>
      <c r="BNZ139" s="11"/>
      <c r="BOA139" s="11"/>
      <c r="BOB139" s="11"/>
      <c r="BOC139" s="11"/>
      <c r="BOD139" s="11"/>
      <c r="BOE139" s="11"/>
      <c r="BOF139" s="11"/>
      <c r="BOG139" s="11"/>
      <c r="BOH139" s="11"/>
      <c r="BOI139" s="11"/>
      <c r="BOJ139" s="11"/>
      <c r="BOK139" s="11"/>
      <c r="BOL139" s="11"/>
      <c r="BOM139" s="11"/>
      <c r="BON139" s="11"/>
      <c r="BOO139" s="11"/>
      <c r="BOP139" s="11"/>
      <c r="BOQ139" s="11"/>
      <c r="BOR139" s="11"/>
      <c r="BOS139" s="11"/>
      <c r="BOT139" s="11"/>
      <c r="BOU139" s="11"/>
      <c r="BOV139" s="11"/>
      <c r="BOW139" s="11"/>
      <c r="BOX139" s="11"/>
      <c r="BOY139" s="11"/>
      <c r="BOZ139" s="11"/>
      <c r="BPA139" s="11"/>
      <c r="BPB139" s="11"/>
      <c r="BPC139" s="11"/>
      <c r="BPD139" s="11"/>
      <c r="BPE139" s="11"/>
      <c r="BPF139" s="11"/>
      <c r="BPG139" s="11"/>
      <c r="BPH139" s="11"/>
      <c r="BPI139" s="11"/>
      <c r="BPJ139" s="11"/>
      <c r="BPK139" s="11"/>
      <c r="BPL139" s="11"/>
      <c r="BPM139" s="11"/>
      <c r="BPN139" s="11"/>
      <c r="BPO139" s="11"/>
      <c r="BPP139" s="11"/>
      <c r="BPQ139" s="11"/>
      <c r="BPR139" s="11"/>
      <c r="BPS139" s="11"/>
      <c r="BPT139" s="11"/>
      <c r="BPU139" s="11"/>
      <c r="BPV139" s="11"/>
      <c r="BPW139" s="11"/>
      <c r="BPX139" s="11"/>
      <c r="BPY139" s="11"/>
      <c r="BPZ139" s="11"/>
      <c r="BQA139" s="11"/>
      <c r="BQB139" s="11"/>
      <c r="BQC139" s="11"/>
      <c r="BQD139" s="11"/>
      <c r="BQE139" s="11"/>
      <c r="BQF139" s="11"/>
      <c r="BQG139" s="11"/>
      <c r="BQH139" s="11"/>
      <c r="BQI139" s="11"/>
      <c r="BQJ139" s="11"/>
      <c r="BQK139" s="11"/>
      <c r="BQL139" s="11"/>
      <c r="BQM139" s="11"/>
      <c r="BQN139" s="11"/>
      <c r="BQO139" s="11"/>
      <c r="BQP139" s="11"/>
      <c r="BQQ139" s="11"/>
      <c r="BQR139" s="11"/>
      <c r="BQS139" s="11"/>
      <c r="BQT139" s="11"/>
      <c r="BQU139" s="11"/>
      <c r="BQV139" s="11"/>
      <c r="BQW139" s="11"/>
      <c r="BQX139" s="11"/>
      <c r="BQY139" s="11"/>
      <c r="BQZ139" s="11"/>
      <c r="BRA139" s="11"/>
      <c r="BRB139" s="11"/>
      <c r="BRC139" s="11"/>
      <c r="BRD139" s="11"/>
      <c r="BRE139" s="11"/>
      <c r="BRF139" s="11"/>
      <c r="BRG139" s="11"/>
      <c r="BRH139" s="11"/>
      <c r="BRI139" s="11"/>
      <c r="BRJ139" s="11"/>
      <c r="BRK139" s="11"/>
      <c r="BRL139" s="11"/>
      <c r="BRM139" s="11"/>
      <c r="BRN139" s="11"/>
      <c r="BRO139" s="11"/>
      <c r="BRP139" s="11"/>
      <c r="BRQ139" s="11"/>
      <c r="BRR139" s="11"/>
      <c r="BRS139" s="11"/>
      <c r="BRT139" s="11"/>
      <c r="BRU139" s="11"/>
      <c r="BRV139" s="11"/>
      <c r="BRW139" s="11"/>
      <c r="BRX139" s="11"/>
      <c r="BRY139" s="11"/>
      <c r="BRZ139" s="11"/>
      <c r="BSA139" s="11"/>
      <c r="BSB139" s="11"/>
      <c r="BSC139" s="11"/>
      <c r="BSD139" s="11"/>
      <c r="BSE139" s="11"/>
      <c r="BSF139" s="11"/>
      <c r="BSG139" s="11"/>
      <c r="BSH139" s="11"/>
      <c r="BSI139" s="11"/>
      <c r="BSJ139" s="11"/>
      <c r="BSK139" s="11"/>
      <c r="BSL139" s="11"/>
      <c r="BSM139" s="11"/>
      <c r="BSN139" s="11"/>
      <c r="BSO139" s="11"/>
      <c r="BSP139" s="11"/>
      <c r="BSQ139" s="11"/>
      <c r="BSR139" s="11"/>
      <c r="BSS139" s="11"/>
      <c r="BST139" s="11"/>
      <c r="BSU139" s="11"/>
      <c r="BSV139" s="11"/>
      <c r="BSW139" s="11"/>
      <c r="BSX139" s="11"/>
      <c r="BSY139" s="11"/>
      <c r="BSZ139" s="11"/>
      <c r="BTA139" s="11"/>
      <c r="BTB139" s="11"/>
      <c r="BTC139" s="11"/>
      <c r="BTD139" s="11"/>
      <c r="BTE139" s="11"/>
      <c r="BTF139" s="11"/>
      <c r="BTG139" s="11"/>
      <c r="BTH139" s="11"/>
      <c r="BTI139" s="11"/>
      <c r="BTJ139" s="11"/>
      <c r="BTK139" s="11"/>
      <c r="BTL139" s="11"/>
      <c r="BTM139" s="11"/>
      <c r="BTN139" s="11"/>
      <c r="BTO139" s="11"/>
      <c r="BTP139" s="11"/>
      <c r="BTQ139" s="11"/>
      <c r="BTR139" s="11"/>
      <c r="BTS139" s="11"/>
      <c r="BTT139" s="11"/>
      <c r="BTU139" s="11"/>
      <c r="BTV139" s="11"/>
      <c r="BTW139" s="11"/>
      <c r="BTX139" s="11"/>
      <c r="BTY139" s="11"/>
      <c r="BTZ139" s="11"/>
      <c r="BUA139" s="11"/>
      <c r="BUB139" s="11"/>
      <c r="BUC139" s="11"/>
      <c r="BUD139" s="11"/>
      <c r="BUE139" s="11"/>
      <c r="BUF139" s="11"/>
      <c r="BUG139" s="11"/>
      <c r="BUH139" s="11"/>
      <c r="BUI139" s="11"/>
      <c r="BUJ139" s="11"/>
      <c r="BUK139" s="11"/>
      <c r="BUL139" s="11"/>
      <c r="BUM139" s="11"/>
      <c r="BUN139" s="11"/>
      <c r="BUO139" s="11"/>
      <c r="BUP139" s="11"/>
      <c r="BUQ139" s="11"/>
      <c r="BUR139" s="11"/>
      <c r="BUS139" s="11"/>
      <c r="BUT139" s="11"/>
      <c r="BUU139" s="11"/>
      <c r="BUV139" s="11"/>
      <c r="BUW139" s="11"/>
      <c r="BUX139" s="11"/>
      <c r="BUY139" s="11"/>
      <c r="BUZ139" s="11"/>
      <c r="BVA139" s="11"/>
      <c r="BVB139" s="11"/>
      <c r="BVC139" s="11"/>
      <c r="BVD139" s="11"/>
      <c r="BVE139" s="11"/>
      <c r="BVF139" s="11"/>
      <c r="BVG139" s="11"/>
      <c r="BVH139" s="11"/>
      <c r="BVI139" s="11"/>
      <c r="BVJ139" s="11"/>
      <c r="BVK139" s="11"/>
      <c r="BVL139" s="11"/>
      <c r="BVM139" s="11"/>
      <c r="BVN139" s="11"/>
      <c r="BVO139" s="11"/>
      <c r="BVP139" s="11"/>
      <c r="BVQ139" s="11"/>
      <c r="BVR139" s="11"/>
      <c r="BVS139" s="11"/>
      <c r="BVT139" s="11"/>
      <c r="BVU139" s="11"/>
      <c r="BVV139" s="11"/>
      <c r="BVW139" s="11"/>
      <c r="BVX139" s="11"/>
      <c r="BVY139" s="11"/>
      <c r="BVZ139" s="11"/>
      <c r="BWA139" s="11"/>
      <c r="BWB139" s="11"/>
      <c r="BWC139" s="11"/>
      <c r="BWD139" s="11"/>
      <c r="BWE139" s="11"/>
      <c r="BWF139" s="11"/>
      <c r="BWG139" s="11"/>
      <c r="BWH139" s="11"/>
      <c r="BWI139" s="11"/>
      <c r="BWJ139" s="11"/>
      <c r="BWK139" s="11"/>
      <c r="BWL139" s="11"/>
      <c r="BWM139" s="11"/>
      <c r="BWN139" s="11"/>
      <c r="BWO139" s="11"/>
      <c r="BWP139" s="11"/>
      <c r="BWQ139" s="11"/>
      <c r="BWR139" s="11"/>
      <c r="BWS139" s="11"/>
      <c r="BWT139" s="11"/>
      <c r="BWU139" s="11"/>
      <c r="BWV139" s="11"/>
      <c r="BWW139" s="11"/>
      <c r="BWX139" s="11"/>
      <c r="BWY139" s="11"/>
      <c r="BWZ139" s="11"/>
      <c r="BXA139" s="11"/>
      <c r="BXB139" s="11"/>
      <c r="BXC139" s="11"/>
      <c r="BXD139" s="11"/>
      <c r="BXE139" s="11"/>
      <c r="BXF139" s="11"/>
      <c r="BXG139" s="11"/>
      <c r="BXH139" s="11"/>
      <c r="BXI139" s="11"/>
      <c r="BXJ139" s="11"/>
      <c r="BXK139" s="11"/>
      <c r="BXL139" s="11"/>
      <c r="BXM139" s="11"/>
      <c r="BXN139" s="11"/>
      <c r="BXO139" s="11"/>
      <c r="BXP139" s="11"/>
      <c r="BXQ139" s="11"/>
      <c r="BXR139" s="11"/>
      <c r="BXS139" s="11"/>
      <c r="BXT139" s="11"/>
      <c r="BXU139" s="11"/>
      <c r="BXV139" s="11"/>
      <c r="BXW139" s="11"/>
      <c r="BXX139" s="11"/>
      <c r="BXY139" s="11"/>
      <c r="BXZ139" s="11"/>
      <c r="BYA139" s="11"/>
      <c r="BYB139" s="11"/>
      <c r="BYC139" s="11"/>
      <c r="BYD139" s="11"/>
      <c r="BYE139" s="11"/>
      <c r="BYF139" s="11"/>
      <c r="BYG139" s="11"/>
      <c r="BYH139" s="11"/>
      <c r="BYI139" s="11"/>
      <c r="BYJ139" s="11"/>
      <c r="BYK139" s="11"/>
      <c r="BYL139" s="11"/>
      <c r="BYM139" s="11"/>
      <c r="BYN139" s="11"/>
      <c r="BYO139" s="11"/>
      <c r="BYP139" s="11"/>
      <c r="BYQ139" s="11"/>
      <c r="BYR139" s="11"/>
      <c r="BYS139" s="11"/>
      <c r="BYT139" s="11"/>
      <c r="BYU139" s="11"/>
      <c r="BYV139" s="11"/>
      <c r="BYW139" s="11"/>
      <c r="BYX139" s="11"/>
      <c r="BYY139" s="11"/>
      <c r="BYZ139" s="11"/>
      <c r="BZA139" s="11"/>
      <c r="BZB139" s="11"/>
      <c r="BZC139" s="11"/>
      <c r="BZD139" s="11"/>
      <c r="BZE139" s="11"/>
      <c r="BZF139" s="11"/>
      <c r="BZG139" s="11"/>
      <c r="BZH139" s="11"/>
      <c r="BZI139" s="11"/>
      <c r="BZJ139" s="11"/>
      <c r="BZK139" s="11"/>
      <c r="BZL139" s="11"/>
      <c r="BZM139" s="11"/>
      <c r="BZN139" s="11"/>
      <c r="BZO139" s="11"/>
      <c r="BZP139" s="11"/>
      <c r="BZQ139" s="11"/>
      <c r="BZR139" s="11"/>
      <c r="BZS139" s="11"/>
      <c r="BZT139" s="11"/>
      <c r="BZU139" s="11"/>
      <c r="BZV139" s="11"/>
      <c r="BZW139" s="11"/>
      <c r="BZX139" s="11"/>
      <c r="BZY139" s="11"/>
      <c r="BZZ139" s="11"/>
      <c r="CAA139" s="11"/>
      <c r="CAB139" s="11"/>
      <c r="CAC139" s="11"/>
      <c r="CAD139" s="11"/>
      <c r="CAE139" s="11"/>
      <c r="CAF139" s="11"/>
      <c r="CAG139" s="11"/>
      <c r="CAH139" s="11"/>
      <c r="CAI139" s="11"/>
      <c r="CAJ139" s="11"/>
      <c r="CAK139" s="11"/>
      <c r="CAL139" s="11"/>
      <c r="CAM139" s="11"/>
      <c r="CAN139" s="11"/>
      <c r="CAO139" s="11"/>
      <c r="CAP139" s="11"/>
      <c r="CAQ139" s="11"/>
      <c r="CAR139" s="11"/>
      <c r="CAS139" s="11"/>
      <c r="CAT139" s="11"/>
      <c r="CAU139" s="11"/>
      <c r="CAV139" s="11"/>
      <c r="CAW139" s="11"/>
      <c r="CAX139" s="11"/>
      <c r="CAY139" s="11"/>
      <c r="CAZ139" s="11"/>
      <c r="CBA139" s="11"/>
      <c r="CBB139" s="11"/>
      <c r="CBC139" s="11"/>
      <c r="CBD139" s="11"/>
      <c r="CBE139" s="11"/>
      <c r="CBF139" s="11"/>
      <c r="CBG139" s="11"/>
      <c r="CBH139" s="11"/>
      <c r="CBI139" s="11"/>
      <c r="CBJ139" s="11"/>
      <c r="CBK139" s="11"/>
      <c r="CBL139" s="11"/>
      <c r="CBM139" s="11"/>
      <c r="CBN139" s="11"/>
      <c r="CBO139" s="11"/>
      <c r="CBP139" s="11"/>
      <c r="CBQ139" s="11"/>
      <c r="CBR139" s="11"/>
      <c r="CBS139" s="11"/>
      <c r="CBT139" s="11"/>
      <c r="CBU139" s="11"/>
      <c r="CBV139" s="11"/>
      <c r="CBW139" s="11"/>
      <c r="CBX139" s="11"/>
      <c r="CBY139" s="11"/>
      <c r="CBZ139" s="11"/>
      <c r="CCA139" s="11"/>
      <c r="CCB139" s="11"/>
      <c r="CCC139" s="11"/>
      <c r="CCD139" s="11"/>
      <c r="CCE139" s="11"/>
      <c r="CCF139" s="11"/>
      <c r="CCG139" s="11"/>
      <c r="CCH139" s="11"/>
      <c r="CCI139" s="11"/>
      <c r="CCJ139" s="11"/>
      <c r="CCK139" s="11"/>
      <c r="CCL139" s="11"/>
      <c r="CCM139" s="11"/>
      <c r="CCN139" s="11"/>
      <c r="CCO139" s="11"/>
      <c r="CCP139" s="11"/>
      <c r="CCQ139" s="11"/>
      <c r="CCR139" s="11"/>
      <c r="CCS139" s="11"/>
      <c r="CCT139" s="11"/>
      <c r="CCU139" s="11"/>
      <c r="CCV139" s="11"/>
      <c r="CCW139" s="11"/>
      <c r="CCX139" s="11"/>
      <c r="CCY139" s="11"/>
      <c r="CCZ139" s="11"/>
      <c r="CDA139" s="11"/>
      <c r="CDB139" s="11"/>
      <c r="CDC139" s="11"/>
      <c r="CDD139" s="11"/>
      <c r="CDE139" s="11"/>
      <c r="CDF139" s="11"/>
      <c r="CDG139" s="11"/>
      <c r="CDH139" s="11"/>
      <c r="CDI139" s="11"/>
      <c r="CDJ139" s="11"/>
      <c r="CDK139" s="11"/>
      <c r="CDL139" s="11"/>
      <c r="CDM139" s="11"/>
      <c r="CDN139" s="11"/>
      <c r="CDO139" s="11"/>
      <c r="CDP139" s="11"/>
      <c r="CDQ139" s="11"/>
      <c r="CDR139" s="11"/>
      <c r="CDS139" s="11"/>
      <c r="CDT139" s="11"/>
      <c r="CDU139" s="11"/>
      <c r="CDV139" s="11"/>
      <c r="CDW139" s="11"/>
      <c r="CDX139" s="11"/>
      <c r="CDY139" s="11"/>
      <c r="CDZ139" s="11"/>
      <c r="CEA139" s="11"/>
      <c r="CEB139" s="11"/>
      <c r="CEC139" s="11"/>
      <c r="CED139" s="11"/>
      <c r="CEE139" s="11"/>
      <c r="CEF139" s="11"/>
      <c r="CEG139" s="11"/>
      <c r="CEH139" s="11"/>
      <c r="CEI139" s="11"/>
      <c r="CEJ139" s="11"/>
      <c r="CEK139" s="11"/>
      <c r="CEL139" s="11"/>
      <c r="CEM139" s="11"/>
      <c r="CEN139" s="11"/>
      <c r="CEO139" s="11"/>
      <c r="CEP139" s="11"/>
      <c r="CEQ139" s="11"/>
      <c r="CER139" s="11"/>
      <c r="CES139" s="11"/>
      <c r="CET139" s="11"/>
      <c r="CEU139" s="11"/>
      <c r="CEV139" s="11"/>
      <c r="CEW139" s="11"/>
      <c r="CEX139" s="11"/>
      <c r="CEY139" s="11"/>
      <c r="CEZ139" s="11"/>
      <c r="CFA139" s="11"/>
      <c r="CFB139" s="11"/>
      <c r="CFC139" s="11"/>
      <c r="CFD139" s="11"/>
      <c r="CFE139" s="11"/>
      <c r="CFF139" s="11"/>
      <c r="CFG139" s="11"/>
      <c r="CFH139" s="11"/>
      <c r="CFI139" s="11"/>
      <c r="CFJ139" s="11"/>
      <c r="CFK139" s="11"/>
      <c r="CFL139" s="11"/>
      <c r="CFM139" s="11"/>
      <c r="CFN139" s="11"/>
      <c r="CFO139" s="11"/>
      <c r="CFP139" s="11"/>
      <c r="CFQ139" s="11"/>
      <c r="CFR139" s="11"/>
      <c r="CFS139" s="11"/>
      <c r="CFT139" s="11"/>
      <c r="CFU139" s="11"/>
      <c r="CFV139" s="11"/>
      <c r="CFW139" s="11"/>
      <c r="CFX139" s="11"/>
      <c r="CFY139" s="11"/>
      <c r="CFZ139" s="11"/>
      <c r="CGA139" s="11"/>
      <c r="CGB139" s="11"/>
      <c r="CGC139" s="11"/>
      <c r="CGD139" s="11"/>
      <c r="CGE139" s="11"/>
      <c r="CGF139" s="11"/>
      <c r="CGG139" s="11"/>
      <c r="CGH139" s="11"/>
      <c r="CGI139" s="11"/>
      <c r="CGJ139" s="11"/>
      <c r="CGK139" s="11"/>
      <c r="CGL139" s="11"/>
      <c r="CGM139" s="11"/>
      <c r="CGN139" s="11"/>
      <c r="CGO139" s="11"/>
      <c r="CGP139" s="11"/>
      <c r="CGQ139" s="11"/>
      <c r="CGR139" s="11"/>
      <c r="CGS139" s="11"/>
      <c r="CGT139" s="11"/>
      <c r="CGU139" s="11"/>
      <c r="CGV139" s="11"/>
      <c r="CGW139" s="11"/>
      <c r="CGX139" s="11"/>
      <c r="CGY139" s="11"/>
      <c r="CGZ139" s="11"/>
      <c r="CHA139" s="11"/>
      <c r="CHB139" s="11"/>
      <c r="CHC139" s="11"/>
      <c r="CHD139" s="11"/>
      <c r="CHE139" s="11"/>
      <c r="CHF139" s="11"/>
      <c r="CHG139" s="11"/>
      <c r="CHH139" s="11"/>
      <c r="CHI139" s="11"/>
      <c r="CHJ139" s="11"/>
      <c r="CHK139" s="11"/>
      <c r="CHL139" s="11"/>
      <c r="CHM139" s="11"/>
      <c r="CHN139" s="11"/>
      <c r="CHO139" s="11"/>
      <c r="CHP139" s="11"/>
      <c r="CHQ139" s="11"/>
      <c r="CHR139" s="11"/>
      <c r="CHS139" s="11"/>
      <c r="CHT139" s="11"/>
      <c r="CHU139" s="11"/>
      <c r="CHV139" s="11"/>
      <c r="CHW139" s="11"/>
      <c r="CHX139" s="11"/>
      <c r="CHY139" s="11"/>
      <c r="CHZ139" s="11"/>
      <c r="CIA139" s="11"/>
      <c r="CIB139" s="11"/>
      <c r="CIC139" s="11"/>
      <c r="CID139" s="11"/>
      <c r="CIE139" s="11"/>
      <c r="CIF139" s="11"/>
      <c r="CIG139" s="11"/>
      <c r="CIH139" s="11"/>
      <c r="CII139" s="11"/>
      <c r="CIJ139" s="11"/>
      <c r="CIK139" s="11"/>
      <c r="CIL139" s="11"/>
      <c r="CIM139" s="11"/>
      <c r="CIN139" s="11"/>
      <c r="CIO139" s="11"/>
      <c r="CIP139" s="11"/>
      <c r="CIQ139" s="11"/>
      <c r="CIR139" s="11"/>
      <c r="CIS139" s="11"/>
      <c r="CIT139" s="11"/>
      <c r="CIU139" s="11"/>
      <c r="CIV139" s="11"/>
      <c r="CIW139" s="11"/>
      <c r="CIX139" s="11"/>
      <c r="CIY139" s="11"/>
      <c r="CIZ139" s="11"/>
      <c r="CJA139" s="11"/>
      <c r="CJB139" s="11"/>
      <c r="CJC139" s="11"/>
      <c r="CJD139" s="11"/>
      <c r="CJE139" s="11"/>
      <c r="CJF139" s="11"/>
      <c r="CJG139" s="11"/>
      <c r="CJH139" s="11"/>
      <c r="CJI139" s="11"/>
      <c r="CJJ139" s="11"/>
      <c r="CJK139" s="11"/>
      <c r="CJL139" s="11"/>
      <c r="CJM139" s="11"/>
      <c r="CJN139" s="11"/>
      <c r="CJO139" s="11"/>
      <c r="CJP139" s="11"/>
      <c r="CJQ139" s="11"/>
      <c r="CJR139" s="11"/>
      <c r="CJS139" s="11"/>
      <c r="CJT139" s="11"/>
      <c r="CJU139" s="11"/>
      <c r="CJV139" s="11"/>
      <c r="CJW139" s="11"/>
      <c r="CJX139" s="11"/>
      <c r="CJY139" s="11"/>
      <c r="CJZ139" s="11"/>
      <c r="CKA139" s="11"/>
      <c r="CKB139" s="11"/>
      <c r="CKC139" s="11"/>
      <c r="CKD139" s="11"/>
      <c r="CKE139" s="11"/>
      <c r="CKF139" s="11"/>
      <c r="CKG139" s="11"/>
      <c r="CKH139" s="11"/>
      <c r="CKI139" s="11"/>
      <c r="CKJ139" s="11"/>
      <c r="CKK139" s="11"/>
      <c r="CKL139" s="11"/>
      <c r="CKM139" s="11"/>
      <c r="CKN139" s="11"/>
      <c r="CKO139" s="11"/>
      <c r="CKP139" s="11"/>
      <c r="CKQ139" s="11"/>
      <c r="CKR139" s="11"/>
      <c r="CKS139" s="11"/>
      <c r="CKT139" s="11"/>
      <c r="CKU139" s="11"/>
      <c r="CKV139" s="11"/>
      <c r="CKW139" s="11"/>
      <c r="CKX139" s="11"/>
      <c r="CKY139" s="11"/>
      <c r="CKZ139" s="11"/>
      <c r="CLA139" s="11"/>
      <c r="CLB139" s="11"/>
      <c r="CLC139" s="11"/>
      <c r="CLD139" s="11"/>
      <c r="CLE139" s="11"/>
      <c r="CLF139" s="11"/>
      <c r="CLG139" s="11"/>
      <c r="CLH139" s="11"/>
      <c r="CLI139" s="11"/>
      <c r="CLJ139" s="11"/>
      <c r="CLK139" s="11"/>
      <c r="CLL139" s="11"/>
      <c r="CLM139" s="11"/>
      <c r="CLN139" s="11"/>
      <c r="CLO139" s="11"/>
      <c r="CLP139" s="11"/>
      <c r="CLQ139" s="11"/>
      <c r="CLR139" s="11"/>
      <c r="CLS139" s="11"/>
      <c r="CLT139" s="11"/>
      <c r="CLU139" s="11"/>
      <c r="CLV139" s="11"/>
      <c r="CLW139" s="11"/>
      <c r="CLX139" s="11"/>
      <c r="CLY139" s="11"/>
      <c r="CLZ139" s="11"/>
      <c r="CMA139" s="11"/>
      <c r="CMB139" s="11"/>
      <c r="CMC139" s="11"/>
      <c r="CMD139" s="11"/>
      <c r="CME139" s="11"/>
      <c r="CMF139" s="11"/>
      <c r="CMG139" s="11"/>
      <c r="CMH139" s="11"/>
      <c r="CMI139" s="11"/>
      <c r="CMJ139" s="11"/>
      <c r="CMK139" s="11"/>
      <c r="CML139" s="11"/>
      <c r="CMM139" s="11"/>
      <c r="CMN139" s="11"/>
      <c r="CMO139" s="11"/>
      <c r="CMP139" s="11"/>
      <c r="CMQ139" s="11"/>
      <c r="CMR139" s="11"/>
      <c r="CMS139" s="11"/>
      <c r="CMT139" s="11"/>
      <c r="CMU139" s="11"/>
      <c r="CMV139" s="11"/>
      <c r="CMW139" s="11"/>
      <c r="CMX139" s="11"/>
      <c r="CMY139" s="11"/>
      <c r="CMZ139" s="11"/>
      <c r="CNA139" s="11"/>
      <c r="CNB139" s="11"/>
      <c r="CNC139" s="11"/>
      <c r="CND139" s="11"/>
      <c r="CNE139" s="11"/>
      <c r="CNF139" s="11"/>
      <c r="CNG139" s="11"/>
      <c r="CNH139" s="11"/>
      <c r="CNI139" s="11"/>
      <c r="CNJ139" s="11"/>
      <c r="CNK139" s="11"/>
      <c r="CNL139" s="11"/>
      <c r="CNM139" s="11"/>
      <c r="CNN139" s="11"/>
      <c r="CNO139" s="11"/>
      <c r="CNP139" s="11"/>
      <c r="CNQ139" s="11"/>
      <c r="CNR139" s="11"/>
      <c r="CNS139" s="11"/>
      <c r="CNT139" s="11"/>
      <c r="CNU139" s="11"/>
      <c r="CNV139" s="11"/>
      <c r="CNW139" s="11"/>
      <c r="CNX139" s="11"/>
      <c r="CNY139" s="11"/>
      <c r="CNZ139" s="11"/>
      <c r="COA139" s="11"/>
      <c r="COB139" s="11"/>
      <c r="COC139" s="11"/>
      <c r="COD139" s="11"/>
      <c r="COE139" s="11"/>
      <c r="COF139" s="11"/>
      <c r="COG139" s="11"/>
      <c r="COH139" s="11"/>
      <c r="COI139" s="11"/>
      <c r="COJ139" s="11"/>
      <c r="COK139" s="11"/>
      <c r="COL139" s="11"/>
      <c r="COM139" s="11"/>
      <c r="CON139" s="11"/>
      <c r="COO139" s="11"/>
      <c r="COP139" s="11"/>
      <c r="COQ139" s="11"/>
      <c r="COR139" s="11"/>
      <c r="COS139" s="11"/>
      <c r="COT139" s="11"/>
      <c r="COU139" s="11"/>
      <c r="COV139" s="11"/>
      <c r="COW139" s="11"/>
      <c r="COX139" s="11"/>
      <c r="COY139" s="11"/>
      <c r="COZ139" s="11"/>
      <c r="CPA139" s="11"/>
      <c r="CPB139" s="11"/>
      <c r="CPC139" s="11"/>
      <c r="CPD139" s="11"/>
      <c r="CPE139" s="11"/>
      <c r="CPF139" s="11"/>
      <c r="CPG139" s="11"/>
      <c r="CPH139" s="11"/>
      <c r="CPI139" s="11"/>
      <c r="CPJ139" s="11"/>
      <c r="CPK139" s="11"/>
      <c r="CPL139" s="11"/>
      <c r="CPM139" s="11"/>
      <c r="CPN139" s="11"/>
      <c r="CPO139" s="11"/>
      <c r="CPP139" s="11"/>
      <c r="CPQ139" s="11"/>
      <c r="CPR139" s="11"/>
      <c r="CPS139" s="11"/>
      <c r="CPT139" s="11"/>
      <c r="CPU139" s="11"/>
      <c r="CPV139" s="11"/>
      <c r="CPW139" s="11"/>
      <c r="CPX139" s="11"/>
      <c r="CPY139" s="11"/>
      <c r="CPZ139" s="11"/>
      <c r="CQA139" s="11"/>
      <c r="CQB139" s="11"/>
      <c r="CQC139" s="11"/>
      <c r="CQD139" s="11"/>
      <c r="CQE139" s="11"/>
      <c r="CQF139" s="11"/>
      <c r="CQG139" s="11"/>
      <c r="CQH139" s="11"/>
      <c r="CQI139" s="11"/>
      <c r="CQJ139" s="11"/>
      <c r="CQK139" s="11"/>
      <c r="CQL139" s="11"/>
      <c r="CQM139" s="11"/>
      <c r="CQN139" s="11"/>
      <c r="CQO139" s="11"/>
      <c r="CQP139" s="11"/>
      <c r="CQQ139" s="11"/>
      <c r="CQR139" s="11"/>
      <c r="CQS139" s="11"/>
      <c r="CQT139" s="11"/>
      <c r="CQU139" s="11"/>
      <c r="CQV139" s="11"/>
      <c r="CQW139" s="11"/>
      <c r="CQX139" s="11"/>
      <c r="CQY139" s="11"/>
      <c r="CQZ139" s="11"/>
      <c r="CRA139" s="11"/>
      <c r="CRB139" s="11"/>
      <c r="CRC139" s="11"/>
      <c r="CRD139" s="11"/>
      <c r="CRE139" s="11"/>
      <c r="CRF139" s="11"/>
      <c r="CRG139" s="11"/>
      <c r="CRH139" s="11"/>
      <c r="CRI139" s="11"/>
      <c r="CRJ139" s="11"/>
      <c r="CRK139" s="11"/>
      <c r="CRL139" s="11"/>
      <c r="CRM139" s="11"/>
      <c r="CRN139" s="11"/>
      <c r="CRO139" s="11"/>
      <c r="CRP139" s="11"/>
      <c r="CRQ139" s="11"/>
      <c r="CRR139" s="11"/>
      <c r="CRS139" s="11"/>
      <c r="CRT139" s="11"/>
      <c r="CRU139" s="11"/>
      <c r="CRV139" s="11"/>
      <c r="CRW139" s="11"/>
      <c r="CRX139" s="11"/>
      <c r="CRY139" s="11"/>
      <c r="CRZ139" s="11"/>
      <c r="CSA139" s="11"/>
      <c r="CSB139" s="11"/>
      <c r="CSC139" s="11"/>
      <c r="CSD139" s="11"/>
      <c r="CSE139" s="11"/>
      <c r="CSF139" s="11"/>
      <c r="CSG139" s="11"/>
      <c r="CSH139" s="11"/>
      <c r="CSI139" s="11"/>
      <c r="CSJ139" s="11"/>
      <c r="CSK139" s="11"/>
      <c r="CSL139" s="11"/>
      <c r="CSM139" s="11"/>
      <c r="CSN139" s="11"/>
      <c r="CSO139" s="11"/>
      <c r="CSP139" s="11"/>
      <c r="CSQ139" s="11"/>
      <c r="CSR139" s="11"/>
      <c r="CSS139" s="11"/>
      <c r="CST139" s="11"/>
      <c r="CSU139" s="11"/>
      <c r="CSV139" s="11"/>
      <c r="CSW139" s="11"/>
      <c r="CSX139" s="11"/>
      <c r="CSY139" s="11"/>
      <c r="CSZ139" s="11"/>
      <c r="CTA139" s="11"/>
      <c r="CTB139" s="11"/>
      <c r="CTC139" s="11"/>
      <c r="CTD139" s="11"/>
      <c r="CTE139" s="11"/>
      <c r="CTF139" s="11"/>
      <c r="CTG139" s="11"/>
      <c r="CTH139" s="11"/>
      <c r="CTI139" s="11"/>
      <c r="CTJ139" s="11"/>
      <c r="CTK139" s="11"/>
      <c r="CTL139" s="11"/>
      <c r="CTM139" s="11"/>
      <c r="CTN139" s="11"/>
      <c r="CTO139" s="11"/>
      <c r="CTP139" s="11"/>
      <c r="CTQ139" s="11"/>
      <c r="CTR139" s="11"/>
      <c r="CTS139" s="11"/>
      <c r="CTT139" s="11"/>
      <c r="CTU139" s="11"/>
      <c r="CTV139" s="11"/>
      <c r="CTW139" s="11"/>
      <c r="CTX139" s="11"/>
      <c r="CTY139" s="11"/>
      <c r="CTZ139" s="11"/>
      <c r="CUA139" s="11"/>
      <c r="CUB139" s="11"/>
      <c r="CUC139" s="11"/>
      <c r="CUD139" s="11"/>
      <c r="CUE139" s="11"/>
      <c r="CUF139" s="11"/>
      <c r="CUG139" s="11"/>
      <c r="CUH139" s="11"/>
      <c r="CUI139" s="11"/>
      <c r="CUJ139" s="11"/>
      <c r="CUK139" s="11"/>
      <c r="CUL139" s="11"/>
      <c r="CUM139" s="11"/>
      <c r="CUN139" s="11"/>
      <c r="CUO139" s="11"/>
      <c r="CUP139" s="11"/>
      <c r="CUQ139" s="11"/>
      <c r="CUR139" s="11"/>
      <c r="CUS139" s="11"/>
      <c r="CUT139" s="11"/>
      <c r="CUU139" s="11"/>
      <c r="CUV139" s="11"/>
      <c r="CUW139" s="11"/>
      <c r="CUX139" s="11"/>
      <c r="CUY139" s="11"/>
      <c r="CUZ139" s="11"/>
      <c r="CVA139" s="11"/>
      <c r="CVB139" s="11"/>
      <c r="CVC139" s="11"/>
      <c r="CVD139" s="11"/>
      <c r="CVE139" s="11"/>
      <c r="CVF139" s="11"/>
      <c r="CVG139" s="11"/>
      <c r="CVH139" s="11"/>
      <c r="CVI139" s="11"/>
      <c r="CVJ139" s="11"/>
      <c r="CVK139" s="11"/>
      <c r="CVL139" s="11"/>
      <c r="CVM139" s="11"/>
      <c r="CVN139" s="11"/>
      <c r="CVO139" s="11"/>
      <c r="CVP139" s="11"/>
      <c r="CVQ139" s="11"/>
      <c r="CVR139" s="11"/>
      <c r="CVS139" s="11"/>
      <c r="CVT139" s="11"/>
      <c r="CVU139" s="11"/>
      <c r="CVV139" s="11"/>
      <c r="CVW139" s="11"/>
      <c r="CVX139" s="11"/>
      <c r="CVY139" s="11"/>
      <c r="CVZ139" s="11"/>
      <c r="CWA139" s="11"/>
      <c r="CWB139" s="11"/>
      <c r="CWC139" s="11"/>
      <c r="CWD139" s="11"/>
      <c r="CWE139" s="11"/>
      <c r="CWF139" s="11"/>
      <c r="CWG139" s="11"/>
      <c r="CWH139" s="11"/>
      <c r="CWI139" s="11"/>
      <c r="CWJ139" s="11"/>
      <c r="CWK139" s="11"/>
      <c r="CWL139" s="11"/>
      <c r="CWM139" s="11"/>
      <c r="CWN139" s="11"/>
      <c r="CWO139" s="11"/>
      <c r="CWP139" s="11"/>
      <c r="CWQ139" s="11"/>
      <c r="CWR139" s="11"/>
      <c r="CWS139" s="11"/>
      <c r="CWT139" s="11"/>
      <c r="CWU139" s="11"/>
      <c r="CWV139" s="11"/>
      <c r="CWW139" s="11"/>
      <c r="CWX139" s="11"/>
      <c r="CWY139" s="11"/>
      <c r="CWZ139" s="11"/>
      <c r="CXA139" s="11"/>
      <c r="CXB139" s="11"/>
      <c r="CXC139" s="11"/>
      <c r="CXD139" s="11"/>
      <c r="CXE139" s="11"/>
      <c r="CXF139" s="11"/>
      <c r="CXG139" s="11"/>
      <c r="CXH139" s="11"/>
      <c r="CXI139" s="11"/>
      <c r="CXJ139" s="11"/>
      <c r="CXK139" s="11"/>
      <c r="CXL139" s="11"/>
      <c r="CXM139" s="11"/>
      <c r="CXN139" s="11"/>
      <c r="CXO139" s="11"/>
      <c r="CXP139" s="11"/>
      <c r="CXQ139" s="11"/>
      <c r="CXR139" s="11"/>
      <c r="CXS139" s="11"/>
      <c r="CXT139" s="11"/>
      <c r="CXU139" s="11"/>
      <c r="CXV139" s="11"/>
      <c r="CXW139" s="11"/>
      <c r="CXX139" s="11"/>
      <c r="CXY139" s="11"/>
      <c r="CXZ139" s="11"/>
      <c r="CYA139" s="11"/>
      <c r="CYB139" s="11"/>
      <c r="CYC139" s="11"/>
      <c r="CYD139" s="11"/>
      <c r="CYE139" s="11"/>
      <c r="CYF139" s="11"/>
      <c r="CYG139" s="11"/>
      <c r="CYH139" s="11"/>
      <c r="CYI139" s="11"/>
      <c r="CYJ139" s="11"/>
      <c r="CYK139" s="11"/>
      <c r="CYL139" s="11"/>
      <c r="CYM139" s="11"/>
      <c r="CYN139" s="11"/>
      <c r="CYO139" s="11"/>
      <c r="CYP139" s="11"/>
      <c r="CYQ139" s="11"/>
      <c r="CYR139" s="11"/>
      <c r="CYS139" s="11"/>
      <c r="CYT139" s="11"/>
      <c r="CYU139" s="11"/>
      <c r="CYV139" s="11"/>
      <c r="CYW139" s="11"/>
      <c r="CYX139" s="11"/>
      <c r="CYY139" s="11"/>
      <c r="CYZ139" s="11"/>
      <c r="CZA139" s="11"/>
      <c r="CZB139" s="11"/>
      <c r="CZC139" s="11"/>
      <c r="CZD139" s="11"/>
      <c r="CZE139" s="11"/>
      <c r="CZF139" s="11"/>
      <c r="CZG139" s="11"/>
      <c r="CZH139" s="11"/>
      <c r="CZI139" s="11"/>
      <c r="CZJ139" s="11"/>
      <c r="CZK139" s="11"/>
      <c r="CZL139" s="11"/>
      <c r="CZM139" s="11"/>
      <c r="CZN139" s="11"/>
      <c r="CZO139" s="11"/>
      <c r="CZP139" s="11"/>
      <c r="CZQ139" s="11"/>
      <c r="CZR139" s="11"/>
      <c r="CZS139" s="11"/>
      <c r="CZT139" s="11"/>
      <c r="CZU139" s="11"/>
      <c r="CZV139" s="11"/>
      <c r="CZW139" s="11"/>
      <c r="CZX139" s="11"/>
      <c r="CZY139" s="11"/>
      <c r="CZZ139" s="11"/>
      <c r="DAA139" s="11"/>
      <c r="DAB139" s="11"/>
      <c r="DAC139" s="11"/>
      <c r="DAD139" s="11"/>
      <c r="DAE139" s="11"/>
      <c r="DAF139" s="11"/>
      <c r="DAG139" s="11"/>
      <c r="DAH139" s="11"/>
      <c r="DAI139" s="11"/>
      <c r="DAJ139" s="11"/>
      <c r="DAK139" s="11"/>
      <c r="DAL139" s="11"/>
      <c r="DAM139" s="11"/>
      <c r="DAN139" s="11"/>
      <c r="DAO139" s="11"/>
      <c r="DAP139" s="11"/>
      <c r="DAQ139" s="11"/>
      <c r="DAR139" s="11"/>
      <c r="DAS139" s="11"/>
      <c r="DAT139" s="11"/>
      <c r="DAU139" s="11"/>
      <c r="DAV139" s="11"/>
      <c r="DAW139" s="11"/>
      <c r="DAX139" s="11"/>
      <c r="DAY139" s="11"/>
      <c r="DAZ139" s="11"/>
      <c r="DBA139" s="11"/>
      <c r="DBB139" s="11"/>
      <c r="DBC139" s="11"/>
      <c r="DBD139" s="11"/>
      <c r="DBE139" s="11"/>
      <c r="DBF139" s="11"/>
      <c r="DBG139" s="11"/>
      <c r="DBH139" s="11"/>
      <c r="DBI139" s="11"/>
      <c r="DBJ139" s="11"/>
      <c r="DBK139" s="11"/>
      <c r="DBL139" s="11"/>
      <c r="DBM139" s="11"/>
      <c r="DBN139" s="11"/>
      <c r="DBO139" s="11"/>
      <c r="DBP139" s="11"/>
      <c r="DBQ139" s="11"/>
      <c r="DBR139" s="11"/>
      <c r="DBS139" s="11"/>
      <c r="DBT139" s="11"/>
      <c r="DBU139" s="11"/>
      <c r="DBV139" s="11"/>
      <c r="DBW139" s="11"/>
      <c r="DBX139" s="11"/>
      <c r="DBY139" s="11"/>
      <c r="DBZ139" s="11"/>
      <c r="DCA139" s="11"/>
      <c r="DCB139" s="11"/>
      <c r="DCC139" s="11"/>
      <c r="DCD139" s="11"/>
      <c r="DCE139" s="11"/>
      <c r="DCF139" s="11"/>
      <c r="DCG139" s="11"/>
      <c r="DCH139" s="11"/>
      <c r="DCI139" s="11"/>
      <c r="DCJ139" s="11"/>
      <c r="DCK139" s="11"/>
      <c r="DCL139" s="11"/>
      <c r="DCM139" s="11"/>
      <c r="DCN139" s="11"/>
      <c r="DCO139" s="11"/>
      <c r="DCP139" s="11"/>
      <c r="DCQ139" s="11"/>
      <c r="DCR139" s="11"/>
      <c r="DCS139" s="11"/>
      <c r="DCT139" s="11"/>
      <c r="DCU139" s="11"/>
      <c r="DCV139" s="11"/>
      <c r="DCW139" s="11"/>
      <c r="DCX139" s="11"/>
      <c r="DCY139" s="11"/>
      <c r="DCZ139" s="11"/>
      <c r="DDA139" s="11"/>
      <c r="DDB139" s="11"/>
      <c r="DDC139" s="11"/>
      <c r="DDD139" s="11"/>
      <c r="DDE139" s="11"/>
      <c r="DDF139" s="11"/>
      <c r="DDG139" s="11"/>
      <c r="DDH139" s="11"/>
      <c r="DDI139" s="11"/>
      <c r="DDJ139" s="11"/>
      <c r="DDK139" s="11"/>
      <c r="DDL139" s="11"/>
      <c r="DDM139" s="11"/>
      <c r="DDN139" s="11"/>
      <c r="DDO139" s="11"/>
      <c r="DDP139" s="11"/>
      <c r="DDQ139" s="11"/>
      <c r="DDR139" s="11"/>
      <c r="DDS139" s="11"/>
      <c r="DDT139" s="11"/>
      <c r="DDU139" s="11"/>
      <c r="DDV139" s="11"/>
      <c r="DDW139" s="11"/>
      <c r="DDX139" s="11"/>
      <c r="DDY139" s="11"/>
      <c r="DDZ139" s="11"/>
      <c r="DEA139" s="11"/>
      <c r="DEB139" s="11"/>
      <c r="DEC139" s="11"/>
      <c r="DED139" s="11"/>
      <c r="DEE139" s="11"/>
      <c r="DEF139" s="11"/>
      <c r="DEG139" s="11"/>
      <c r="DEH139" s="11"/>
      <c r="DEI139" s="11"/>
      <c r="DEJ139" s="11"/>
      <c r="DEK139" s="11"/>
      <c r="DEL139" s="11"/>
      <c r="DEM139" s="11"/>
      <c r="DEN139" s="11"/>
      <c r="DEO139" s="11"/>
      <c r="DEP139" s="11"/>
      <c r="DEQ139" s="11"/>
      <c r="DER139" s="11"/>
      <c r="DES139" s="11"/>
      <c r="DET139" s="11"/>
      <c r="DEU139" s="11"/>
      <c r="DEV139" s="11"/>
      <c r="DEW139" s="11"/>
      <c r="DEX139" s="11"/>
      <c r="DEY139" s="11"/>
      <c r="DEZ139" s="11"/>
      <c r="DFA139" s="11"/>
      <c r="DFB139" s="11"/>
      <c r="DFC139" s="11"/>
      <c r="DFD139" s="11"/>
      <c r="DFE139" s="11"/>
      <c r="DFF139" s="11"/>
      <c r="DFG139" s="11"/>
      <c r="DFH139" s="11"/>
      <c r="DFI139" s="11"/>
      <c r="DFJ139" s="11"/>
      <c r="DFK139" s="11"/>
      <c r="DFL139" s="11"/>
      <c r="DFM139" s="11"/>
      <c r="DFN139" s="11"/>
      <c r="DFO139" s="11"/>
      <c r="DFP139" s="11"/>
      <c r="DFQ139" s="11"/>
      <c r="DFR139" s="11"/>
      <c r="DFS139" s="11"/>
      <c r="DFT139" s="11"/>
      <c r="DFU139" s="11"/>
      <c r="DFV139" s="11"/>
      <c r="DFW139" s="11"/>
      <c r="DFX139" s="11"/>
      <c r="DFY139" s="11"/>
      <c r="DFZ139" s="11"/>
      <c r="DGA139" s="11"/>
      <c r="DGB139" s="11"/>
      <c r="DGC139" s="11"/>
      <c r="DGD139" s="11"/>
      <c r="DGE139" s="11"/>
      <c r="DGF139" s="11"/>
      <c r="DGG139" s="11"/>
      <c r="DGH139" s="11"/>
      <c r="DGI139" s="11"/>
      <c r="DGJ139" s="11"/>
      <c r="DGK139" s="11"/>
      <c r="DGL139" s="11"/>
      <c r="DGM139" s="11"/>
      <c r="DGN139" s="11"/>
      <c r="DGO139" s="11"/>
      <c r="DGP139" s="11"/>
      <c r="DGQ139" s="11"/>
      <c r="DGR139" s="11"/>
      <c r="DGS139" s="11"/>
      <c r="DGT139" s="11"/>
      <c r="DGU139" s="11"/>
      <c r="DGV139" s="11"/>
      <c r="DGW139" s="11"/>
      <c r="DGX139" s="11"/>
      <c r="DGY139" s="11"/>
      <c r="DGZ139" s="11"/>
      <c r="DHA139" s="11"/>
      <c r="DHB139" s="11"/>
      <c r="DHC139" s="11"/>
      <c r="DHD139" s="11"/>
      <c r="DHE139" s="11"/>
      <c r="DHF139" s="11"/>
      <c r="DHG139" s="11"/>
      <c r="DHH139" s="11"/>
      <c r="DHI139" s="11"/>
      <c r="DHJ139" s="11"/>
      <c r="DHK139" s="11"/>
      <c r="DHL139" s="11"/>
      <c r="DHM139" s="11"/>
      <c r="DHN139" s="11"/>
      <c r="DHO139" s="11"/>
      <c r="DHP139" s="11"/>
      <c r="DHQ139" s="11"/>
      <c r="DHR139" s="11"/>
      <c r="DHS139" s="11"/>
      <c r="DHT139" s="11"/>
      <c r="DHU139" s="11"/>
      <c r="DHV139" s="11"/>
      <c r="DHW139" s="11"/>
      <c r="DHX139" s="11"/>
      <c r="DHY139" s="11"/>
      <c r="DHZ139" s="11"/>
      <c r="DIA139" s="11"/>
      <c r="DIB139" s="11"/>
      <c r="DIC139" s="11"/>
      <c r="DID139" s="11"/>
      <c r="DIE139" s="11"/>
      <c r="DIF139" s="11"/>
      <c r="DIG139" s="11"/>
      <c r="DIH139" s="11"/>
      <c r="DII139" s="11"/>
      <c r="DIJ139" s="11"/>
      <c r="DIK139" s="11"/>
      <c r="DIL139" s="11"/>
      <c r="DIM139" s="11"/>
      <c r="DIN139" s="11"/>
      <c r="DIO139" s="11"/>
      <c r="DIP139" s="11"/>
      <c r="DIQ139" s="11"/>
      <c r="DIR139" s="11"/>
      <c r="DIS139" s="11"/>
      <c r="DIT139" s="11"/>
      <c r="DIU139" s="11"/>
      <c r="DIV139" s="11"/>
      <c r="DIW139" s="11"/>
      <c r="DIX139" s="11"/>
      <c r="DIY139" s="11"/>
      <c r="DIZ139" s="11"/>
      <c r="DJA139" s="11"/>
      <c r="DJB139" s="11"/>
      <c r="DJC139" s="11"/>
      <c r="DJD139" s="11"/>
      <c r="DJE139" s="11"/>
      <c r="DJF139" s="11"/>
      <c r="DJG139" s="11"/>
      <c r="DJH139" s="11"/>
      <c r="DJI139" s="11"/>
      <c r="DJJ139" s="11"/>
      <c r="DJK139" s="11"/>
      <c r="DJL139" s="11"/>
      <c r="DJM139" s="11"/>
      <c r="DJN139" s="11"/>
      <c r="DJO139" s="11"/>
      <c r="DJP139" s="11"/>
      <c r="DJQ139" s="11"/>
      <c r="DJR139" s="11"/>
      <c r="DJS139" s="11"/>
      <c r="DJT139" s="11"/>
      <c r="DJU139" s="11"/>
      <c r="DJV139" s="11"/>
      <c r="DJW139" s="11"/>
      <c r="DJX139" s="11"/>
      <c r="DJY139" s="11"/>
      <c r="DJZ139" s="11"/>
      <c r="DKA139" s="11"/>
      <c r="DKB139" s="11"/>
      <c r="DKC139" s="11"/>
      <c r="DKD139" s="11"/>
      <c r="DKE139" s="11"/>
      <c r="DKF139" s="11"/>
      <c r="DKG139" s="11"/>
      <c r="DKH139" s="11"/>
      <c r="DKI139" s="11"/>
      <c r="DKJ139" s="11"/>
      <c r="DKK139" s="11"/>
      <c r="DKL139" s="11"/>
      <c r="DKM139" s="11"/>
      <c r="DKN139" s="11"/>
      <c r="DKO139" s="11"/>
      <c r="DKP139" s="11"/>
      <c r="DKQ139" s="11"/>
      <c r="DKR139" s="11"/>
      <c r="DKS139" s="11"/>
      <c r="DKT139" s="11"/>
      <c r="DKU139" s="11"/>
      <c r="DKV139" s="11"/>
      <c r="DKW139" s="11"/>
      <c r="DKX139" s="11"/>
      <c r="DKY139" s="11"/>
      <c r="DKZ139" s="11"/>
      <c r="DLA139" s="11"/>
      <c r="DLB139" s="11"/>
      <c r="DLC139" s="11"/>
      <c r="DLD139" s="11"/>
      <c r="DLE139" s="11"/>
      <c r="DLF139" s="11"/>
      <c r="DLG139" s="11"/>
      <c r="DLH139" s="11"/>
      <c r="DLI139" s="11"/>
      <c r="DLJ139" s="11"/>
      <c r="DLK139" s="11"/>
      <c r="DLL139" s="11"/>
      <c r="DLM139" s="11"/>
      <c r="DLN139" s="11"/>
      <c r="DLO139" s="11"/>
      <c r="DLP139" s="11"/>
      <c r="DLQ139" s="11"/>
      <c r="DLR139" s="11"/>
      <c r="DLS139" s="11"/>
      <c r="DLT139" s="11"/>
      <c r="DLU139" s="11"/>
      <c r="DLV139" s="11"/>
      <c r="DLW139" s="11"/>
      <c r="DLX139" s="11"/>
      <c r="DLY139" s="11"/>
      <c r="DLZ139" s="11"/>
      <c r="DMA139" s="11"/>
      <c r="DMB139" s="11"/>
      <c r="DMC139" s="11"/>
      <c r="DMD139" s="11"/>
      <c r="DME139" s="11"/>
      <c r="DMF139" s="11"/>
      <c r="DMG139" s="11"/>
      <c r="DMH139" s="11"/>
      <c r="DMI139" s="11"/>
      <c r="DMJ139" s="11"/>
      <c r="DMK139" s="11"/>
      <c r="DML139" s="11"/>
      <c r="DMM139" s="11"/>
      <c r="DMN139" s="11"/>
      <c r="DMO139" s="11"/>
      <c r="DMP139" s="11"/>
      <c r="DMQ139" s="11"/>
      <c r="DMR139" s="11"/>
      <c r="DMS139" s="11"/>
      <c r="DMT139" s="11"/>
      <c r="DMU139" s="11"/>
      <c r="DMV139" s="11"/>
      <c r="DMW139" s="11"/>
      <c r="DMX139" s="11"/>
      <c r="DMY139" s="11"/>
      <c r="DMZ139" s="11"/>
      <c r="DNA139" s="11"/>
      <c r="DNB139" s="11"/>
      <c r="DNC139" s="11"/>
      <c r="DND139" s="11"/>
      <c r="DNE139" s="11"/>
      <c r="DNF139" s="11"/>
      <c r="DNG139" s="11"/>
      <c r="DNH139" s="11"/>
      <c r="DNI139" s="11"/>
      <c r="DNJ139" s="11"/>
      <c r="DNK139" s="11"/>
      <c r="DNL139" s="11"/>
      <c r="DNM139" s="11"/>
      <c r="DNN139" s="11"/>
      <c r="DNO139" s="11"/>
      <c r="DNP139" s="11"/>
      <c r="DNQ139" s="11"/>
      <c r="DNR139" s="11"/>
      <c r="DNS139" s="11"/>
      <c r="DNT139" s="11"/>
      <c r="DNU139" s="11"/>
      <c r="DNV139" s="11"/>
      <c r="DNW139" s="11"/>
      <c r="DNX139" s="11"/>
      <c r="DNY139" s="11"/>
      <c r="DNZ139" s="11"/>
      <c r="DOA139" s="11"/>
      <c r="DOB139" s="11"/>
      <c r="DOC139" s="11"/>
      <c r="DOD139" s="11"/>
      <c r="DOE139" s="11"/>
      <c r="DOF139" s="11"/>
      <c r="DOG139" s="11"/>
      <c r="DOH139" s="11"/>
      <c r="DOI139" s="11"/>
      <c r="DOJ139" s="11"/>
      <c r="DOK139" s="11"/>
      <c r="DOL139" s="11"/>
      <c r="DOM139" s="11"/>
      <c r="DON139" s="11"/>
      <c r="DOO139" s="11"/>
      <c r="DOP139" s="11"/>
      <c r="DOQ139" s="11"/>
      <c r="DOR139" s="11"/>
      <c r="DOS139" s="11"/>
      <c r="DOT139" s="11"/>
      <c r="DOU139" s="11"/>
      <c r="DOV139" s="11"/>
      <c r="DOW139" s="11"/>
      <c r="DOX139" s="11"/>
      <c r="DOY139" s="11"/>
      <c r="DOZ139" s="11"/>
      <c r="DPA139" s="11"/>
      <c r="DPB139" s="11"/>
      <c r="DPC139" s="11"/>
      <c r="DPD139" s="11"/>
      <c r="DPE139" s="11"/>
      <c r="DPF139" s="11"/>
      <c r="DPG139" s="11"/>
      <c r="DPH139" s="11"/>
      <c r="DPI139" s="11"/>
      <c r="DPJ139" s="11"/>
      <c r="DPK139" s="11"/>
      <c r="DPL139" s="11"/>
      <c r="DPM139" s="11"/>
      <c r="DPN139" s="11"/>
      <c r="DPO139" s="11"/>
      <c r="DPP139" s="11"/>
      <c r="DPQ139" s="11"/>
      <c r="DPR139" s="11"/>
      <c r="DPS139" s="11"/>
      <c r="DPT139" s="11"/>
      <c r="DPU139" s="11"/>
      <c r="DPV139" s="11"/>
      <c r="DPW139" s="11"/>
      <c r="DPX139" s="11"/>
      <c r="DPY139" s="11"/>
      <c r="DPZ139" s="11"/>
      <c r="DQA139" s="11"/>
      <c r="DQB139" s="11"/>
      <c r="DQC139" s="11"/>
      <c r="DQD139" s="11"/>
      <c r="DQE139" s="11"/>
      <c r="DQF139" s="11"/>
      <c r="DQG139" s="11"/>
      <c r="DQH139" s="11"/>
      <c r="DQI139" s="11"/>
      <c r="DQJ139" s="11"/>
      <c r="DQK139" s="11"/>
      <c r="DQL139" s="11"/>
      <c r="DQM139" s="11"/>
      <c r="DQN139" s="11"/>
      <c r="DQO139" s="11"/>
      <c r="DQP139" s="11"/>
      <c r="DQQ139" s="11"/>
      <c r="DQR139" s="11"/>
      <c r="DQS139" s="11"/>
      <c r="DQT139" s="11"/>
      <c r="DQU139" s="11"/>
      <c r="DQV139" s="11"/>
      <c r="DQW139" s="11"/>
      <c r="DQX139" s="11"/>
      <c r="DQY139" s="11"/>
      <c r="DQZ139" s="11"/>
      <c r="DRA139" s="11"/>
      <c r="DRB139" s="11"/>
      <c r="DRC139" s="11"/>
      <c r="DRD139" s="11"/>
      <c r="DRE139" s="11"/>
      <c r="DRF139" s="11"/>
      <c r="DRG139" s="11"/>
      <c r="DRH139" s="11"/>
      <c r="DRI139" s="11"/>
      <c r="DRJ139" s="11"/>
      <c r="DRK139" s="11"/>
      <c r="DRL139" s="11"/>
      <c r="DRM139" s="11"/>
      <c r="DRN139" s="11"/>
      <c r="DRO139" s="11"/>
      <c r="DRP139" s="11"/>
      <c r="DRQ139" s="11"/>
      <c r="DRR139" s="11"/>
      <c r="DRS139" s="11"/>
      <c r="DRT139" s="11"/>
      <c r="DRU139" s="11"/>
      <c r="DRV139" s="11"/>
      <c r="DRW139" s="11"/>
      <c r="DRX139" s="11"/>
      <c r="DRY139" s="11"/>
      <c r="DRZ139" s="11"/>
      <c r="DSA139" s="11"/>
      <c r="DSB139" s="11"/>
      <c r="DSC139" s="11"/>
      <c r="DSD139" s="11"/>
      <c r="DSE139" s="11"/>
      <c r="DSF139" s="11"/>
      <c r="DSG139" s="11"/>
      <c r="DSH139" s="11"/>
      <c r="DSI139" s="11"/>
      <c r="DSJ139" s="11"/>
      <c r="DSK139" s="11"/>
      <c r="DSL139" s="11"/>
      <c r="DSM139" s="11"/>
      <c r="DSN139" s="11"/>
      <c r="DSO139" s="11"/>
      <c r="DSP139" s="11"/>
      <c r="DSQ139" s="11"/>
      <c r="DSR139" s="11"/>
      <c r="DSS139" s="11"/>
      <c r="DST139" s="11"/>
      <c r="DSU139" s="11"/>
      <c r="DSV139" s="11"/>
      <c r="DSW139" s="11"/>
      <c r="DSX139" s="11"/>
      <c r="DSY139" s="11"/>
      <c r="DSZ139" s="11"/>
      <c r="DTA139" s="11"/>
      <c r="DTB139" s="11"/>
      <c r="DTC139" s="11"/>
      <c r="DTD139" s="11"/>
      <c r="DTE139" s="11"/>
      <c r="DTF139" s="11"/>
      <c r="DTG139" s="11"/>
      <c r="DTH139" s="11"/>
      <c r="DTI139" s="11"/>
      <c r="DTJ139" s="11"/>
      <c r="DTK139" s="11"/>
      <c r="DTL139" s="11"/>
      <c r="DTM139" s="11"/>
      <c r="DTN139" s="11"/>
      <c r="DTO139" s="11"/>
      <c r="DTP139" s="11"/>
      <c r="DTQ139" s="11"/>
      <c r="DTR139" s="11"/>
      <c r="DTS139" s="11"/>
      <c r="DTT139" s="11"/>
      <c r="DTU139" s="11"/>
      <c r="DTV139" s="11"/>
      <c r="DTW139" s="11"/>
      <c r="DTX139" s="11"/>
      <c r="DTY139" s="11"/>
      <c r="DTZ139" s="11"/>
      <c r="DUA139" s="11"/>
      <c r="DUB139" s="11"/>
      <c r="DUC139" s="11"/>
      <c r="DUD139" s="11"/>
      <c r="DUE139" s="11"/>
      <c r="DUF139" s="11"/>
      <c r="DUG139" s="11"/>
      <c r="DUH139" s="11"/>
      <c r="DUI139" s="11"/>
      <c r="DUJ139" s="11"/>
      <c r="DUK139" s="11"/>
      <c r="DUL139" s="11"/>
      <c r="DUM139" s="11"/>
      <c r="DUN139" s="11"/>
      <c r="DUO139" s="11"/>
      <c r="DUP139" s="11"/>
      <c r="DUQ139" s="11"/>
      <c r="DUR139" s="11"/>
      <c r="DUS139" s="11"/>
      <c r="DUT139" s="11"/>
      <c r="DUU139" s="11"/>
      <c r="DUV139" s="11"/>
      <c r="DUW139" s="11"/>
      <c r="DUX139" s="11"/>
      <c r="DUY139" s="11"/>
      <c r="DUZ139" s="11"/>
      <c r="DVA139" s="11"/>
      <c r="DVB139" s="11"/>
      <c r="DVC139" s="11"/>
      <c r="DVD139" s="11"/>
      <c r="DVE139" s="11"/>
      <c r="DVF139" s="11"/>
      <c r="DVG139" s="11"/>
      <c r="DVH139" s="11"/>
      <c r="DVI139" s="11"/>
      <c r="DVJ139" s="11"/>
      <c r="DVK139" s="11"/>
      <c r="DVL139" s="11"/>
      <c r="DVM139" s="11"/>
      <c r="DVN139" s="11"/>
      <c r="DVO139" s="11"/>
      <c r="DVP139" s="11"/>
      <c r="DVQ139" s="11"/>
      <c r="DVR139" s="11"/>
      <c r="DVS139" s="11"/>
      <c r="DVT139" s="11"/>
      <c r="DVU139" s="11"/>
      <c r="DVV139" s="11"/>
      <c r="DVW139" s="11"/>
      <c r="DVX139" s="11"/>
      <c r="DVY139" s="11"/>
      <c r="DVZ139" s="11"/>
      <c r="DWA139" s="11"/>
      <c r="DWB139" s="11"/>
      <c r="DWC139" s="11"/>
      <c r="DWD139" s="11"/>
      <c r="DWE139" s="11"/>
      <c r="DWF139" s="11"/>
      <c r="DWG139" s="11"/>
      <c r="DWH139" s="11"/>
      <c r="DWI139" s="11"/>
      <c r="DWJ139" s="11"/>
      <c r="DWK139" s="11"/>
      <c r="DWL139" s="11"/>
      <c r="DWM139" s="11"/>
      <c r="DWN139" s="11"/>
      <c r="DWO139" s="11"/>
      <c r="DWP139" s="11"/>
      <c r="DWQ139" s="11"/>
      <c r="DWR139" s="11"/>
      <c r="DWS139" s="11"/>
      <c r="DWT139" s="11"/>
      <c r="DWU139" s="11"/>
      <c r="DWV139" s="11"/>
      <c r="DWW139" s="11"/>
      <c r="DWX139" s="11"/>
      <c r="DWY139" s="11"/>
      <c r="DWZ139" s="11"/>
      <c r="DXA139" s="11"/>
      <c r="DXB139" s="11"/>
      <c r="DXC139" s="11"/>
      <c r="DXD139" s="11"/>
      <c r="DXE139" s="11"/>
      <c r="DXF139" s="11"/>
      <c r="DXG139" s="11"/>
      <c r="DXH139" s="11"/>
      <c r="DXI139" s="11"/>
      <c r="DXJ139" s="11"/>
      <c r="DXK139" s="11"/>
      <c r="DXL139" s="11"/>
      <c r="DXM139" s="11"/>
      <c r="DXN139" s="11"/>
      <c r="DXO139" s="11"/>
      <c r="DXP139" s="11"/>
      <c r="DXQ139" s="11"/>
      <c r="DXR139" s="11"/>
      <c r="DXS139" s="11"/>
      <c r="DXT139" s="11"/>
      <c r="DXU139" s="11"/>
      <c r="DXV139" s="11"/>
      <c r="DXW139" s="11"/>
      <c r="DXX139" s="11"/>
      <c r="DXY139" s="11"/>
      <c r="DXZ139" s="11"/>
      <c r="DYA139" s="11"/>
      <c r="DYB139" s="11"/>
      <c r="DYC139" s="11"/>
      <c r="DYD139" s="11"/>
      <c r="DYE139" s="11"/>
      <c r="DYF139" s="11"/>
      <c r="DYG139" s="11"/>
      <c r="DYH139" s="11"/>
      <c r="DYI139" s="11"/>
      <c r="DYJ139" s="11"/>
      <c r="DYK139" s="11"/>
      <c r="DYL139" s="11"/>
      <c r="DYM139" s="11"/>
      <c r="DYN139" s="11"/>
      <c r="DYO139" s="11"/>
      <c r="DYP139" s="11"/>
      <c r="DYQ139" s="11"/>
      <c r="DYR139" s="11"/>
      <c r="DYS139" s="11"/>
      <c r="DYT139" s="11"/>
      <c r="DYU139" s="11"/>
      <c r="DYV139" s="11"/>
      <c r="DYW139" s="11"/>
      <c r="DYX139" s="11"/>
      <c r="DYY139" s="11"/>
      <c r="DYZ139" s="11"/>
      <c r="DZA139" s="11"/>
      <c r="DZB139" s="11"/>
      <c r="DZC139" s="11"/>
      <c r="DZD139" s="11"/>
      <c r="DZE139" s="11"/>
      <c r="DZF139" s="11"/>
      <c r="DZG139" s="11"/>
      <c r="DZH139" s="11"/>
      <c r="DZI139" s="11"/>
      <c r="DZJ139" s="11"/>
      <c r="DZK139" s="11"/>
      <c r="DZL139" s="11"/>
      <c r="DZM139" s="11"/>
      <c r="DZN139" s="11"/>
      <c r="DZO139" s="11"/>
      <c r="DZP139" s="11"/>
      <c r="DZQ139" s="11"/>
      <c r="DZR139" s="11"/>
      <c r="DZS139" s="11"/>
      <c r="DZT139" s="11"/>
      <c r="DZU139" s="11"/>
      <c r="DZV139" s="11"/>
      <c r="DZW139" s="11"/>
      <c r="DZX139" s="11"/>
      <c r="DZY139" s="11"/>
      <c r="DZZ139" s="11"/>
      <c r="EAA139" s="11"/>
      <c r="EAB139" s="11"/>
      <c r="EAC139" s="11"/>
      <c r="EAD139" s="11"/>
      <c r="EAE139" s="11"/>
      <c r="EAF139" s="11"/>
      <c r="EAG139" s="11"/>
      <c r="EAH139" s="11"/>
      <c r="EAI139" s="11"/>
      <c r="EAJ139" s="11"/>
      <c r="EAK139" s="11"/>
      <c r="EAL139" s="11"/>
      <c r="EAM139" s="11"/>
      <c r="EAN139" s="11"/>
      <c r="EAO139" s="11"/>
      <c r="EAP139" s="11"/>
      <c r="EAQ139" s="11"/>
      <c r="EAR139" s="11"/>
      <c r="EAS139" s="11"/>
      <c r="EAT139" s="11"/>
      <c r="EAU139" s="11"/>
      <c r="EAV139" s="11"/>
      <c r="EAW139" s="11"/>
      <c r="EAX139" s="11"/>
      <c r="EAY139" s="11"/>
      <c r="EAZ139" s="11"/>
      <c r="EBA139" s="11"/>
      <c r="EBB139" s="11"/>
      <c r="EBC139" s="11"/>
      <c r="EBD139" s="11"/>
      <c r="EBE139" s="11"/>
      <c r="EBF139" s="11"/>
      <c r="EBG139" s="11"/>
      <c r="EBH139" s="11"/>
      <c r="EBI139" s="11"/>
      <c r="EBJ139" s="11"/>
      <c r="EBK139" s="11"/>
      <c r="EBL139" s="11"/>
      <c r="EBM139" s="11"/>
      <c r="EBN139" s="11"/>
      <c r="EBO139" s="11"/>
      <c r="EBP139" s="11"/>
      <c r="EBQ139" s="11"/>
      <c r="EBR139" s="11"/>
      <c r="EBS139" s="11"/>
      <c r="EBT139" s="11"/>
      <c r="EBU139" s="11"/>
      <c r="EBV139" s="11"/>
      <c r="EBW139" s="11"/>
      <c r="EBX139" s="11"/>
      <c r="EBY139" s="11"/>
      <c r="EBZ139" s="11"/>
      <c r="ECA139" s="11"/>
      <c r="ECB139" s="11"/>
      <c r="ECC139" s="11"/>
      <c r="ECD139" s="11"/>
      <c r="ECE139" s="11"/>
      <c r="ECF139" s="11"/>
      <c r="ECG139" s="11"/>
      <c r="ECH139" s="11"/>
      <c r="ECI139" s="11"/>
      <c r="ECJ139" s="11"/>
      <c r="ECK139" s="11"/>
      <c r="ECL139" s="11"/>
      <c r="ECM139" s="11"/>
      <c r="ECN139" s="11"/>
      <c r="ECO139" s="11"/>
      <c r="ECP139" s="11"/>
      <c r="ECQ139" s="11"/>
      <c r="ECR139" s="11"/>
      <c r="ECS139" s="11"/>
      <c r="ECT139" s="11"/>
      <c r="ECU139" s="11"/>
      <c r="ECV139" s="11"/>
      <c r="ECW139" s="11"/>
      <c r="ECX139" s="11"/>
      <c r="ECY139" s="11"/>
      <c r="ECZ139" s="11"/>
      <c r="EDA139" s="11"/>
      <c r="EDB139" s="11"/>
      <c r="EDC139" s="11"/>
      <c r="EDD139" s="11"/>
      <c r="EDE139" s="11"/>
      <c r="EDF139" s="11"/>
      <c r="EDG139" s="11"/>
      <c r="EDH139" s="11"/>
      <c r="EDI139" s="11"/>
      <c r="EDJ139" s="11"/>
      <c r="EDK139" s="11"/>
      <c r="EDL139" s="11"/>
      <c r="EDM139" s="11"/>
      <c r="EDN139" s="11"/>
      <c r="EDO139" s="11"/>
      <c r="EDP139" s="11"/>
      <c r="EDQ139" s="11"/>
      <c r="EDR139" s="11"/>
      <c r="EDS139" s="11"/>
      <c r="EDT139" s="11"/>
      <c r="EDU139" s="11"/>
      <c r="EDV139" s="11"/>
      <c r="EDW139" s="11"/>
      <c r="EDX139" s="11"/>
      <c r="EDY139" s="11"/>
      <c r="EDZ139" s="11"/>
      <c r="EEA139" s="11"/>
      <c r="EEB139" s="11"/>
      <c r="EEC139" s="11"/>
      <c r="EED139" s="11"/>
      <c r="EEE139" s="11"/>
      <c r="EEF139" s="11"/>
      <c r="EEG139" s="11"/>
      <c r="EEH139" s="11"/>
      <c r="EEI139" s="11"/>
      <c r="EEJ139" s="11"/>
      <c r="EEK139" s="11"/>
      <c r="EEL139" s="11"/>
      <c r="EEM139" s="11"/>
      <c r="EEN139" s="11"/>
      <c r="EEO139" s="11"/>
      <c r="EEP139" s="11"/>
      <c r="EEQ139" s="11"/>
      <c r="EER139" s="11"/>
      <c r="EES139" s="11"/>
      <c r="EET139" s="11"/>
      <c r="EEU139" s="11"/>
      <c r="EEV139" s="11"/>
      <c r="EEW139" s="11"/>
      <c r="EEX139" s="11"/>
      <c r="EEY139" s="11"/>
      <c r="EEZ139" s="11"/>
      <c r="EFA139" s="11"/>
      <c r="EFB139" s="11"/>
      <c r="EFC139" s="11"/>
      <c r="EFD139" s="11"/>
      <c r="EFE139" s="11"/>
      <c r="EFF139" s="11"/>
      <c r="EFG139" s="11"/>
      <c r="EFH139" s="11"/>
      <c r="EFI139" s="11"/>
      <c r="EFJ139" s="11"/>
      <c r="EFK139" s="11"/>
      <c r="EFL139" s="11"/>
      <c r="EFM139" s="11"/>
      <c r="EFN139" s="11"/>
      <c r="EFO139" s="11"/>
      <c r="EFP139" s="11"/>
      <c r="EFQ139" s="11"/>
      <c r="EFR139" s="11"/>
      <c r="EFS139" s="11"/>
      <c r="EFT139" s="11"/>
      <c r="EFU139" s="11"/>
      <c r="EFV139" s="11"/>
      <c r="EFW139" s="11"/>
      <c r="EFX139" s="11"/>
      <c r="EFY139" s="11"/>
      <c r="EFZ139" s="11"/>
      <c r="EGA139" s="11"/>
      <c r="EGB139" s="11"/>
      <c r="EGC139" s="11"/>
      <c r="EGD139" s="11"/>
      <c r="EGE139" s="11"/>
      <c r="EGF139" s="11"/>
      <c r="EGG139" s="11"/>
      <c r="EGH139" s="11"/>
      <c r="EGI139" s="11"/>
      <c r="EGJ139" s="11"/>
      <c r="EGK139" s="11"/>
      <c r="EGL139" s="11"/>
      <c r="EGM139" s="11"/>
      <c r="EGN139" s="11"/>
      <c r="EGO139" s="11"/>
      <c r="EGP139" s="11"/>
      <c r="EGQ139" s="11"/>
      <c r="EGR139" s="11"/>
      <c r="EGS139" s="11"/>
      <c r="EGT139" s="11"/>
      <c r="EGU139" s="11"/>
      <c r="EGV139" s="11"/>
      <c r="EGW139" s="11"/>
      <c r="EGX139" s="11"/>
      <c r="EGY139" s="11"/>
      <c r="EGZ139" s="11"/>
      <c r="EHA139" s="11"/>
      <c r="EHB139" s="11"/>
      <c r="EHC139" s="11"/>
      <c r="EHD139" s="11"/>
      <c r="EHE139" s="11"/>
      <c r="EHF139" s="11"/>
      <c r="EHG139" s="11"/>
      <c r="EHH139" s="11"/>
      <c r="EHI139" s="11"/>
      <c r="EHJ139" s="11"/>
      <c r="EHK139" s="11"/>
      <c r="EHL139" s="11"/>
      <c r="EHM139" s="11"/>
      <c r="EHN139" s="11"/>
      <c r="EHO139" s="11"/>
      <c r="EHP139" s="11"/>
      <c r="EHQ139" s="11"/>
      <c r="EHR139" s="11"/>
      <c r="EHS139" s="11"/>
      <c r="EHT139" s="11"/>
      <c r="EHU139" s="11"/>
      <c r="EHV139" s="11"/>
      <c r="EHW139" s="11"/>
      <c r="EHX139" s="11"/>
      <c r="EHY139" s="11"/>
      <c r="EHZ139" s="11"/>
      <c r="EIA139" s="11"/>
      <c r="EIB139" s="11"/>
      <c r="EIC139" s="11"/>
      <c r="EID139" s="11"/>
      <c r="EIE139" s="11"/>
      <c r="EIF139" s="11"/>
      <c r="EIG139" s="11"/>
      <c r="EIH139" s="11"/>
      <c r="EII139" s="11"/>
      <c r="EIJ139" s="11"/>
      <c r="EIK139" s="11"/>
      <c r="EIL139" s="11"/>
      <c r="EIM139" s="11"/>
      <c r="EIN139" s="11"/>
      <c r="EIO139" s="11"/>
      <c r="EIP139" s="11"/>
      <c r="EIQ139" s="11"/>
      <c r="EIR139" s="11"/>
      <c r="EIS139" s="11"/>
      <c r="EIT139" s="11"/>
      <c r="EIU139" s="11"/>
      <c r="EIV139" s="11"/>
      <c r="EIW139" s="11"/>
      <c r="EIX139" s="11"/>
      <c r="EIY139" s="11"/>
      <c r="EIZ139" s="11"/>
      <c r="EJA139" s="11"/>
      <c r="EJB139" s="11"/>
      <c r="EJC139" s="11"/>
      <c r="EJD139" s="11"/>
      <c r="EJE139" s="11"/>
      <c r="EJF139" s="11"/>
      <c r="EJG139" s="11"/>
      <c r="EJH139" s="11"/>
      <c r="EJI139" s="11"/>
      <c r="EJJ139" s="11"/>
      <c r="EJK139" s="11"/>
      <c r="EJL139" s="11"/>
      <c r="EJM139" s="11"/>
      <c r="EJN139" s="11"/>
      <c r="EJO139" s="11"/>
      <c r="EJP139" s="11"/>
      <c r="EJQ139" s="11"/>
      <c r="EJR139" s="11"/>
      <c r="EJS139" s="11"/>
      <c r="EJT139" s="11"/>
      <c r="EJU139" s="11"/>
      <c r="EJV139" s="11"/>
      <c r="EJW139" s="11"/>
      <c r="EJX139" s="11"/>
      <c r="EJY139" s="11"/>
      <c r="EJZ139" s="11"/>
      <c r="EKA139" s="11"/>
      <c r="EKB139" s="11"/>
      <c r="EKC139" s="11"/>
      <c r="EKD139" s="11"/>
      <c r="EKE139" s="11"/>
      <c r="EKF139" s="11"/>
      <c r="EKG139" s="11"/>
      <c r="EKH139" s="11"/>
      <c r="EKI139" s="11"/>
      <c r="EKJ139" s="11"/>
      <c r="EKK139" s="11"/>
      <c r="EKL139" s="11"/>
      <c r="EKM139" s="11"/>
      <c r="EKN139" s="11"/>
      <c r="EKO139" s="11"/>
      <c r="EKP139" s="11"/>
      <c r="EKQ139" s="11"/>
      <c r="EKR139" s="11"/>
      <c r="EKS139" s="11"/>
      <c r="EKT139" s="11"/>
      <c r="EKU139" s="11"/>
      <c r="EKV139" s="11"/>
      <c r="EKW139" s="11"/>
      <c r="EKX139" s="11"/>
      <c r="EKY139" s="11"/>
      <c r="EKZ139" s="11"/>
      <c r="ELA139" s="11"/>
      <c r="ELB139" s="11"/>
      <c r="ELC139" s="11"/>
      <c r="ELD139" s="11"/>
      <c r="ELE139" s="11"/>
      <c r="ELF139" s="11"/>
      <c r="ELG139" s="11"/>
      <c r="ELH139" s="11"/>
      <c r="ELI139" s="11"/>
      <c r="ELJ139" s="11"/>
      <c r="ELK139" s="11"/>
      <c r="ELL139" s="11"/>
      <c r="ELM139" s="11"/>
      <c r="ELN139" s="11"/>
      <c r="ELO139" s="11"/>
      <c r="ELP139" s="11"/>
      <c r="ELQ139" s="11"/>
      <c r="ELR139" s="11"/>
      <c r="ELS139" s="11"/>
      <c r="ELT139" s="11"/>
      <c r="ELU139" s="11"/>
      <c r="ELV139" s="11"/>
      <c r="ELW139" s="11"/>
      <c r="ELX139" s="11"/>
      <c r="ELY139" s="11"/>
      <c r="ELZ139" s="11"/>
    </row>
    <row r="140" spans="1:346 1276:3718">
      <c r="A140" s="388"/>
      <c r="C140" s="166" t="s">
        <v>1033</v>
      </c>
      <c r="D140" s="223">
        <f t="shared" si="5"/>
        <v>0</v>
      </c>
      <c r="E140" s="88" t="s">
        <v>540</v>
      </c>
      <c r="F140" s="219"/>
      <c r="G140" s="92"/>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c r="HJ140" s="11"/>
      <c r="HK140" s="11"/>
      <c r="HL140" s="11"/>
      <c r="HM140" s="11"/>
      <c r="HN140" s="11"/>
      <c r="HO140" s="11"/>
      <c r="HP140" s="11"/>
      <c r="HQ140" s="11"/>
      <c r="HR140" s="11"/>
      <c r="HS140" s="11"/>
      <c r="HT140" s="11"/>
      <c r="HU140" s="11"/>
      <c r="HV140" s="11"/>
      <c r="HW140" s="11"/>
      <c r="HX140" s="11"/>
      <c r="HY140" s="11"/>
      <c r="HZ140" s="11"/>
      <c r="IA140" s="11"/>
      <c r="IB140" s="11"/>
      <c r="IC140" s="11"/>
      <c r="ID140" s="11"/>
      <c r="IE140" s="11"/>
      <c r="IF140" s="11"/>
      <c r="IG140" s="11"/>
      <c r="IH140" s="11"/>
      <c r="II140" s="11"/>
      <c r="IJ140" s="11"/>
      <c r="IK140" s="11"/>
      <c r="IL140" s="11"/>
      <c r="IM140" s="11"/>
      <c r="IN140" s="11"/>
      <c r="IO140" s="11"/>
      <c r="IP140" s="11"/>
      <c r="IQ140" s="11"/>
      <c r="IR140" s="11"/>
      <c r="IS140" s="11"/>
      <c r="IT140" s="11"/>
      <c r="IU140" s="11"/>
      <c r="IV140" s="11"/>
      <c r="IW140" s="11"/>
      <c r="IX140" s="11"/>
      <c r="IY140" s="11"/>
      <c r="IZ140" s="11"/>
      <c r="JA140" s="11"/>
      <c r="JB140" s="11"/>
      <c r="JC140" s="11"/>
      <c r="JD140" s="11"/>
      <c r="JE140" s="11"/>
      <c r="JF140" s="11"/>
      <c r="JG140" s="11"/>
      <c r="JH140" s="11"/>
      <c r="JI140" s="11"/>
      <c r="JJ140" s="11"/>
      <c r="JK140" s="11"/>
      <c r="JL140" s="11"/>
      <c r="JM140" s="11"/>
      <c r="JN140" s="11"/>
      <c r="JO140" s="11"/>
      <c r="JP140" s="11"/>
      <c r="JQ140" s="11"/>
      <c r="JR140" s="11"/>
      <c r="JS140" s="11"/>
      <c r="JT140" s="11"/>
      <c r="JU140" s="11"/>
      <c r="JV140" s="11"/>
      <c r="JW140" s="11"/>
      <c r="JX140" s="11"/>
      <c r="JY140" s="11"/>
      <c r="JZ140" s="11"/>
      <c r="KA140" s="11"/>
      <c r="KB140" s="11"/>
      <c r="KC140" s="11"/>
      <c r="KD140" s="11"/>
      <c r="KE140" s="11"/>
      <c r="KF140" s="11"/>
      <c r="KG140" s="11"/>
      <c r="KH140" s="11"/>
      <c r="KI140" s="11"/>
      <c r="KJ140" s="11"/>
      <c r="KK140" s="11"/>
      <c r="KL140" s="11"/>
      <c r="KM140" s="11"/>
      <c r="KN140" s="11"/>
      <c r="KO140" s="11"/>
      <c r="KP140" s="11"/>
      <c r="KQ140" s="11"/>
      <c r="KR140" s="11"/>
      <c r="KS140" s="11"/>
      <c r="KT140" s="11"/>
      <c r="KU140" s="11"/>
      <c r="KV140" s="11"/>
      <c r="KW140" s="11"/>
      <c r="KX140" s="11"/>
      <c r="KY140" s="11"/>
      <c r="KZ140" s="11"/>
      <c r="LA140" s="11"/>
      <c r="LB140" s="11"/>
      <c r="LC140" s="11"/>
      <c r="LD140" s="11"/>
      <c r="LE140" s="11"/>
      <c r="LF140" s="11"/>
      <c r="LG140" s="11"/>
      <c r="LH140" s="11"/>
      <c r="LI140" s="11"/>
      <c r="LJ140" s="11"/>
      <c r="LK140" s="11"/>
      <c r="LL140" s="11"/>
      <c r="LM140" s="11"/>
      <c r="LN140" s="11"/>
      <c r="LO140" s="11"/>
      <c r="LP140" s="11"/>
      <c r="LQ140" s="11"/>
      <c r="LR140" s="11"/>
      <c r="LS140" s="11"/>
      <c r="LT140" s="11"/>
      <c r="LU140" s="11"/>
      <c r="LV140" s="11"/>
      <c r="LW140" s="11"/>
      <c r="LX140" s="11"/>
      <c r="LY140" s="11"/>
      <c r="LZ140" s="11"/>
      <c r="MA140" s="11"/>
      <c r="MB140" s="11"/>
      <c r="MC140" s="11"/>
      <c r="MD140" s="11"/>
      <c r="ME140" s="11"/>
      <c r="MF140" s="11"/>
      <c r="MG140" s="11"/>
      <c r="MH140" s="11"/>
      <c r="AWB140" s="11"/>
      <c r="AWC140" s="11"/>
      <c r="AWD140" s="11"/>
      <c r="AWE140" s="11"/>
      <c r="AWF140" s="11"/>
      <c r="AWG140" s="11"/>
      <c r="AWH140" s="11"/>
      <c r="AWI140" s="11"/>
      <c r="AWJ140" s="11"/>
      <c r="AWK140" s="11"/>
      <c r="AWL140" s="11"/>
      <c r="AWM140" s="11"/>
      <c r="AWN140" s="11"/>
      <c r="AWO140" s="11"/>
      <c r="AWP140" s="11"/>
      <c r="AWQ140" s="11"/>
      <c r="AWR140" s="11"/>
      <c r="AWS140" s="11"/>
      <c r="AWT140" s="11"/>
      <c r="AWU140" s="11"/>
      <c r="AWV140" s="11"/>
      <c r="AWW140" s="11"/>
      <c r="AWX140" s="11"/>
      <c r="AWY140" s="11"/>
      <c r="AWZ140" s="11"/>
      <c r="AXA140" s="11"/>
      <c r="AXB140" s="11"/>
      <c r="AXC140" s="11"/>
      <c r="AXD140" s="11"/>
      <c r="AXE140" s="11"/>
      <c r="AXF140" s="11"/>
      <c r="AXG140" s="11"/>
      <c r="AXH140" s="11"/>
      <c r="AXI140" s="11"/>
      <c r="AXJ140" s="11"/>
      <c r="AXK140" s="11"/>
      <c r="AXL140" s="11"/>
      <c r="AXM140" s="11"/>
      <c r="AXN140" s="11"/>
      <c r="AXO140" s="11"/>
      <c r="AXP140" s="11"/>
      <c r="AXQ140" s="11"/>
      <c r="AXR140" s="11"/>
      <c r="AXS140" s="11"/>
      <c r="AXT140" s="11"/>
      <c r="AXU140" s="11"/>
      <c r="AXV140" s="11"/>
      <c r="AXW140" s="11"/>
      <c r="AXX140" s="11"/>
      <c r="AXY140" s="11"/>
      <c r="AXZ140" s="11"/>
      <c r="AYA140" s="11"/>
      <c r="AYB140" s="11"/>
      <c r="AYC140" s="11"/>
      <c r="AYD140" s="11"/>
      <c r="AYE140" s="11"/>
      <c r="AYF140" s="11"/>
      <c r="AYG140" s="11"/>
      <c r="AYH140" s="11"/>
      <c r="AYI140" s="11"/>
      <c r="AYJ140" s="11"/>
      <c r="AYK140" s="11"/>
      <c r="AYL140" s="11"/>
      <c r="AYM140" s="11"/>
      <c r="AYN140" s="11"/>
      <c r="AYO140" s="11"/>
      <c r="AYP140" s="11"/>
      <c r="AYQ140" s="11"/>
      <c r="AYR140" s="11"/>
      <c r="AYS140" s="11"/>
      <c r="AYT140" s="11"/>
      <c r="AYU140" s="11"/>
      <c r="AYV140" s="11"/>
      <c r="AYW140" s="11"/>
      <c r="AYX140" s="11"/>
      <c r="AYY140" s="11"/>
      <c r="AYZ140" s="11"/>
      <c r="AZA140" s="11"/>
      <c r="AZB140" s="11"/>
      <c r="AZC140" s="11"/>
      <c r="AZD140" s="11"/>
      <c r="AZE140" s="11"/>
      <c r="AZF140" s="11"/>
      <c r="AZG140" s="11"/>
      <c r="AZH140" s="11"/>
      <c r="AZI140" s="11"/>
      <c r="AZJ140" s="11"/>
      <c r="AZK140" s="11"/>
      <c r="AZL140" s="11"/>
      <c r="AZM140" s="11"/>
      <c r="AZN140" s="11"/>
      <c r="AZO140" s="11"/>
      <c r="AZP140" s="11"/>
      <c r="AZQ140" s="11"/>
      <c r="AZR140" s="11"/>
      <c r="AZS140" s="11"/>
      <c r="AZT140" s="11"/>
      <c r="AZU140" s="11"/>
      <c r="AZV140" s="11"/>
      <c r="AZW140" s="11"/>
      <c r="AZX140" s="11"/>
      <c r="AZY140" s="11"/>
      <c r="AZZ140" s="11"/>
      <c r="BAA140" s="11"/>
      <c r="BAB140" s="11"/>
      <c r="BAC140" s="11"/>
      <c r="BAD140" s="11"/>
      <c r="BAE140" s="11"/>
      <c r="BAF140" s="11"/>
      <c r="BAG140" s="11"/>
      <c r="BAH140" s="11"/>
      <c r="BAI140" s="11"/>
      <c r="BAJ140" s="11"/>
      <c r="BAK140" s="11"/>
      <c r="BAL140" s="11"/>
      <c r="BAM140" s="11"/>
      <c r="BAN140" s="11"/>
      <c r="BAO140" s="11"/>
      <c r="BAP140" s="11"/>
      <c r="BAQ140" s="11"/>
      <c r="BAR140" s="11"/>
      <c r="BAS140" s="11"/>
      <c r="BAT140" s="11"/>
      <c r="BAU140" s="11"/>
      <c r="BAV140" s="11"/>
      <c r="BAW140" s="11"/>
      <c r="BAX140" s="11"/>
      <c r="BAY140" s="11"/>
      <c r="BAZ140" s="11"/>
      <c r="BBA140" s="11"/>
      <c r="BBB140" s="11"/>
      <c r="BBC140" s="11"/>
      <c r="BBD140" s="11"/>
      <c r="BBE140" s="11"/>
      <c r="BBF140" s="11"/>
      <c r="BBG140" s="11"/>
      <c r="BBH140" s="11"/>
      <c r="BBI140" s="11"/>
      <c r="BBJ140" s="11"/>
      <c r="BBK140" s="11"/>
      <c r="BBL140" s="11"/>
      <c r="BBM140" s="11"/>
      <c r="BBN140" s="11"/>
      <c r="BBO140" s="11"/>
      <c r="BBP140" s="11"/>
      <c r="BBQ140" s="11"/>
      <c r="BBR140" s="11"/>
      <c r="BBS140" s="11"/>
      <c r="BBT140" s="11"/>
      <c r="BBU140" s="11"/>
      <c r="BBV140" s="11"/>
      <c r="BBW140" s="11"/>
      <c r="BBX140" s="11"/>
      <c r="BBY140" s="11"/>
      <c r="BBZ140" s="11"/>
      <c r="BCA140" s="11"/>
      <c r="BCB140" s="11"/>
      <c r="BCC140" s="11"/>
      <c r="BCD140" s="11"/>
      <c r="BCE140" s="11"/>
      <c r="BCF140" s="11"/>
      <c r="BCG140" s="11"/>
      <c r="BCH140" s="11"/>
      <c r="BCI140" s="11"/>
      <c r="BCJ140" s="11"/>
      <c r="BCK140" s="11"/>
      <c r="BCL140" s="11"/>
      <c r="BCM140" s="11"/>
      <c r="BCN140" s="11"/>
      <c r="BCO140" s="11"/>
      <c r="BCP140" s="11"/>
      <c r="BCQ140" s="11"/>
      <c r="BCR140" s="11"/>
      <c r="BCS140" s="11"/>
      <c r="BCT140" s="11"/>
      <c r="BCU140" s="11"/>
      <c r="BCV140" s="11"/>
      <c r="BCW140" s="11"/>
      <c r="BCX140" s="11"/>
      <c r="BCY140" s="11"/>
      <c r="BCZ140" s="11"/>
      <c r="BDA140" s="11"/>
      <c r="BDB140" s="11"/>
      <c r="BDC140" s="11"/>
      <c r="BDD140" s="11"/>
      <c r="BDE140" s="11"/>
      <c r="BDF140" s="11"/>
      <c r="BDG140" s="11"/>
      <c r="BDH140" s="11"/>
      <c r="BDI140" s="11"/>
      <c r="BDJ140" s="11"/>
      <c r="BDK140" s="11"/>
      <c r="BDL140" s="11"/>
      <c r="BDM140" s="11"/>
      <c r="BDN140" s="11"/>
      <c r="BDO140" s="11"/>
      <c r="BDP140" s="11"/>
      <c r="BDQ140" s="11"/>
      <c r="BDR140" s="11"/>
      <c r="BDS140" s="11"/>
      <c r="BDT140" s="11"/>
      <c r="BDU140" s="11"/>
      <c r="BDV140" s="11"/>
      <c r="BDW140" s="11"/>
      <c r="BDX140" s="11"/>
      <c r="BDY140" s="11"/>
      <c r="BDZ140" s="11"/>
      <c r="BEA140" s="11"/>
      <c r="BEB140" s="11"/>
      <c r="BEC140" s="11"/>
      <c r="BED140" s="11"/>
      <c r="BEE140" s="11"/>
      <c r="BEF140" s="11"/>
      <c r="BEG140" s="11"/>
      <c r="BEH140" s="11"/>
      <c r="BEI140" s="11"/>
      <c r="BEJ140" s="11"/>
      <c r="BEK140" s="11"/>
      <c r="BEL140" s="11"/>
      <c r="BEM140" s="11"/>
      <c r="BEN140" s="11"/>
      <c r="BEO140" s="11"/>
      <c r="BEP140" s="11"/>
      <c r="BEQ140" s="11"/>
      <c r="BER140" s="11"/>
      <c r="BES140" s="11"/>
      <c r="BET140" s="11"/>
      <c r="BEU140" s="11"/>
      <c r="BEV140" s="11"/>
      <c r="BEW140" s="11"/>
      <c r="BEX140" s="11"/>
      <c r="BEY140" s="11"/>
      <c r="BEZ140" s="11"/>
      <c r="BFA140" s="11"/>
      <c r="BFB140" s="11"/>
      <c r="BFC140" s="11"/>
      <c r="BFD140" s="11"/>
      <c r="BFE140" s="11"/>
      <c r="BFF140" s="11"/>
      <c r="BFG140" s="11"/>
      <c r="BFH140" s="11"/>
      <c r="BFI140" s="11"/>
      <c r="BFJ140" s="11"/>
      <c r="BFK140" s="11"/>
      <c r="BFL140" s="11"/>
      <c r="BFM140" s="11"/>
      <c r="BFN140" s="11"/>
      <c r="BFO140" s="11"/>
      <c r="BFP140" s="11"/>
      <c r="BFQ140" s="11"/>
      <c r="BFR140" s="11"/>
      <c r="BFS140" s="11"/>
      <c r="BFT140" s="11"/>
      <c r="BFU140" s="11"/>
      <c r="BFV140" s="11"/>
      <c r="BFW140" s="11"/>
      <c r="BFX140" s="11"/>
      <c r="BFY140" s="11"/>
      <c r="BFZ140" s="11"/>
      <c r="BGA140" s="11"/>
      <c r="BGB140" s="11"/>
      <c r="BGC140" s="11"/>
      <c r="BGD140" s="11"/>
      <c r="BGE140" s="11"/>
      <c r="BGF140" s="11"/>
      <c r="BGG140" s="11"/>
      <c r="BGH140" s="11"/>
      <c r="BGI140" s="11"/>
      <c r="BGJ140" s="11"/>
      <c r="BGK140" s="11"/>
      <c r="BGL140" s="11"/>
      <c r="BGM140" s="11"/>
      <c r="BGN140" s="11"/>
      <c r="BGO140" s="11"/>
      <c r="BGP140" s="11"/>
      <c r="BGQ140" s="11"/>
      <c r="BGR140" s="11"/>
      <c r="BGS140" s="11"/>
      <c r="BGT140" s="11"/>
      <c r="BGU140" s="11"/>
      <c r="BGV140" s="11"/>
      <c r="BGW140" s="11"/>
      <c r="BGX140" s="11"/>
      <c r="BGY140" s="11"/>
      <c r="BGZ140" s="11"/>
      <c r="BHA140" s="11"/>
      <c r="BHB140" s="11"/>
      <c r="BHC140" s="11"/>
      <c r="BHD140" s="11"/>
      <c r="BHE140" s="11"/>
      <c r="BHF140" s="11"/>
      <c r="BHG140" s="11"/>
      <c r="BHH140" s="11"/>
      <c r="BHI140" s="11"/>
      <c r="BHJ140" s="11"/>
      <c r="BHK140" s="11"/>
      <c r="BHL140" s="11"/>
      <c r="BHM140" s="11"/>
      <c r="BHN140" s="11"/>
      <c r="BHO140" s="11"/>
      <c r="BHP140" s="11"/>
      <c r="BHQ140" s="11"/>
      <c r="BHR140" s="11"/>
      <c r="BHS140" s="11"/>
      <c r="BHT140" s="11"/>
      <c r="BHU140" s="11"/>
      <c r="BHV140" s="11"/>
      <c r="BHW140" s="11"/>
      <c r="BHX140" s="11"/>
      <c r="BHY140" s="11"/>
      <c r="BHZ140" s="11"/>
      <c r="BIA140" s="11"/>
      <c r="BIB140" s="11"/>
      <c r="BIC140" s="11"/>
      <c r="BID140" s="11"/>
      <c r="BIE140" s="11"/>
      <c r="BIF140" s="11"/>
      <c r="BIG140" s="11"/>
      <c r="BIH140" s="11"/>
      <c r="BII140" s="11"/>
      <c r="BIJ140" s="11"/>
      <c r="BIK140" s="11"/>
      <c r="BIL140" s="11"/>
      <c r="BIM140" s="11"/>
      <c r="BIN140" s="11"/>
      <c r="BIO140" s="11"/>
      <c r="BIP140" s="11"/>
      <c r="BIQ140" s="11"/>
      <c r="BIR140" s="11"/>
      <c r="BIS140" s="11"/>
      <c r="BIT140" s="11"/>
      <c r="BIU140" s="11"/>
      <c r="BIV140" s="11"/>
      <c r="BIW140" s="11"/>
      <c r="BIX140" s="11"/>
      <c r="BIY140" s="11"/>
      <c r="BIZ140" s="11"/>
      <c r="BJA140" s="11"/>
      <c r="BJB140" s="11"/>
      <c r="BJC140" s="11"/>
      <c r="BJD140" s="11"/>
      <c r="BJE140" s="11"/>
      <c r="BJF140" s="11"/>
      <c r="BJG140" s="11"/>
      <c r="BJH140" s="11"/>
      <c r="BJI140" s="11"/>
      <c r="BJJ140" s="11"/>
      <c r="BJK140" s="11"/>
      <c r="BJL140" s="11"/>
      <c r="BJM140" s="11"/>
      <c r="BJN140" s="11"/>
      <c r="BJO140" s="11"/>
      <c r="BJP140" s="11"/>
      <c r="BJQ140" s="11"/>
      <c r="BJR140" s="11"/>
      <c r="BJS140" s="11"/>
      <c r="BJT140" s="11"/>
      <c r="BJU140" s="11"/>
      <c r="BJV140" s="11"/>
      <c r="BJW140" s="11"/>
      <c r="BJX140" s="11"/>
      <c r="BJY140" s="11"/>
      <c r="BJZ140" s="11"/>
      <c r="BKA140" s="11"/>
      <c r="BKB140" s="11"/>
      <c r="BKC140" s="11"/>
      <c r="BKD140" s="11"/>
      <c r="BKE140" s="11"/>
      <c r="BKF140" s="11"/>
      <c r="BKG140" s="11"/>
      <c r="BKH140" s="11"/>
      <c r="BKI140" s="11"/>
      <c r="BKJ140" s="11"/>
      <c r="BKK140" s="11"/>
      <c r="BKL140" s="11"/>
      <c r="BKM140" s="11"/>
      <c r="BKN140" s="11"/>
      <c r="BKO140" s="11"/>
      <c r="BKP140" s="11"/>
      <c r="BKQ140" s="11"/>
      <c r="BKR140" s="11"/>
      <c r="BKS140" s="11"/>
      <c r="BKT140" s="11"/>
      <c r="BKU140" s="11"/>
      <c r="BKV140" s="11"/>
      <c r="BKW140" s="11"/>
      <c r="BKX140" s="11"/>
      <c r="BKY140" s="11"/>
      <c r="BKZ140" s="11"/>
      <c r="BLA140" s="11"/>
      <c r="BLB140" s="11"/>
      <c r="BLC140" s="11"/>
      <c r="BLD140" s="11"/>
      <c r="BLE140" s="11"/>
      <c r="BLF140" s="11"/>
      <c r="BLG140" s="11"/>
      <c r="BLH140" s="11"/>
      <c r="BLI140" s="11"/>
      <c r="BLJ140" s="11"/>
      <c r="BLK140" s="11"/>
      <c r="BLL140" s="11"/>
      <c r="BLM140" s="11"/>
      <c r="BLN140" s="11"/>
      <c r="BLO140" s="11"/>
      <c r="BLP140" s="11"/>
      <c r="BLQ140" s="11"/>
      <c r="BLR140" s="11"/>
      <c r="BLS140" s="11"/>
      <c r="BLT140" s="11"/>
      <c r="BLU140" s="11"/>
      <c r="BLV140" s="11"/>
      <c r="BLW140" s="11"/>
      <c r="BLX140" s="11"/>
      <c r="BLY140" s="11"/>
      <c r="BLZ140" s="11"/>
      <c r="BMA140" s="11"/>
      <c r="BMB140" s="11"/>
      <c r="BMC140" s="11"/>
      <c r="BMD140" s="11"/>
      <c r="BME140" s="11"/>
      <c r="BMF140" s="11"/>
      <c r="BMG140" s="11"/>
      <c r="BMH140" s="11"/>
      <c r="BMI140" s="11"/>
      <c r="BMJ140" s="11"/>
      <c r="BMK140" s="11"/>
      <c r="BML140" s="11"/>
      <c r="BMM140" s="11"/>
      <c r="BMN140" s="11"/>
      <c r="BMO140" s="11"/>
      <c r="BMP140" s="11"/>
      <c r="BMQ140" s="11"/>
      <c r="BMR140" s="11"/>
      <c r="BMS140" s="11"/>
      <c r="BMT140" s="11"/>
      <c r="BMU140" s="11"/>
      <c r="BMV140" s="11"/>
      <c r="BMW140" s="11"/>
      <c r="BMX140" s="11"/>
      <c r="BMY140" s="11"/>
      <c r="BMZ140" s="11"/>
      <c r="BNA140" s="11"/>
      <c r="BNB140" s="11"/>
      <c r="BNC140" s="11"/>
      <c r="BND140" s="11"/>
      <c r="BNE140" s="11"/>
      <c r="BNF140" s="11"/>
      <c r="BNG140" s="11"/>
      <c r="BNH140" s="11"/>
      <c r="BNI140" s="11"/>
      <c r="BNJ140" s="11"/>
      <c r="BNK140" s="11"/>
      <c r="BNL140" s="11"/>
      <c r="BNM140" s="11"/>
      <c r="BNN140" s="11"/>
      <c r="BNO140" s="11"/>
      <c r="BNP140" s="11"/>
      <c r="BNQ140" s="11"/>
      <c r="BNR140" s="11"/>
      <c r="BNS140" s="11"/>
      <c r="BNT140" s="11"/>
      <c r="BNU140" s="11"/>
      <c r="BNV140" s="11"/>
      <c r="BNW140" s="11"/>
      <c r="BNX140" s="11"/>
      <c r="BNY140" s="11"/>
      <c r="BNZ140" s="11"/>
      <c r="BOA140" s="11"/>
      <c r="BOB140" s="11"/>
      <c r="BOC140" s="11"/>
      <c r="BOD140" s="11"/>
      <c r="BOE140" s="11"/>
      <c r="BOF140" s="11"/>
      <c r="BOG140" s="11"/>
      <c r="BOH140" s="11"/>
      <c r="BOI140" s="11"/>
      <c r="BOJ140" s="11"/>
      <c r="BOK140" s="11"/>
      <c r="BOL140" s="11"/>
      <c r="BOM140" s="11"/>
      <c r="BON140" s="11"/>
      <c r="BOO140" s="11"/>
      <c r="BOP140" s="11"/>
      <c r="BOQ140" s="11"/>
      <c r="BOR140" s="11"/>
      <c r="BOS140" s="11"/>
      <c r="BOT140" s="11"/>
      <c r="BOU140" s="11"/>
      <c r="BOV140" s="11"/>
      <c r="BOW140" s="11"/>
      <c r="BOX140" s="11"/>
      <c r="BOY140" s="11"/>
      <c r="BOZ140" s="11"/>
      <c r="BPA140" s="11"/>
      <c r="BPB140" s="11"/>
      <c r="BPC140" s="11"/>
      <c r="BPD140" s="11"/>
      <c r="BPE140" s="11"/>
      <c r="BPF140" s="11"/>
      <c r="BPG140" s="11"/>
      <c r="BPH140" s="11"/>
      <c r="BPI140" s="11"/>
      <c r="BPJ140" s="11"/>
      <c r="BPK140" s="11"/>
      <c r="BPL140" s="11"/>
      <c r="BPM140" s="11"/>
      <c r="BPN140" s="11"/>
      <c r="BPO140" s="11"/>
      <c r="BPP140" s="11"/>
      <c r="BPQ140" s="11"/>
      <c r="BPR140" s="11"/>
      <c r="BPS140" s="11"/>
      <c r="BPT140" s="11"/>
      <c r="BPU140" s="11"/>
      <c r="BPV140" s="11"/>
      <c r="BPW140" s="11"/>
      <c r="BPX140" s="11"/>
      <c r="BPY140" s="11"/>
      <c r="BPZ140" s="11"/>
      <c r="BQA140" s="11"/>
      <c r="BQB140" s="11"/>
      <c r="BQC140" s="11"/>
      <c r="BQD140" s="11"/>
      <c r="BQE140" s="11"/>
      <c r="BQF140" s="11"/>
      <c r="BQG140" s="11"/>
      <c r="BQH140" s="11"/>
      <c r="BQI140" s="11"/>
      <c r="BQJ140" s="11"/>
      <c r="BQK140" s="11"/>
      <c r="BQL140" s="11"/>
      <c r="BQM140" s="11"/>
      <c r="BQN140" s="11"/>
      <c r="BQO140" s="11"/>
      <c r="BQP140" s="11"/>
      <c r="BQQ140" s="11"/>
      <c r="BQR140" s="11"/>
      <c r="BQS140" s="11"/>
      <c r="BQT140" s="11"/>
      <c r="BQU140" s="11"/>
      <c r="BQV140" s="11"/>
      <c r="BQW140" s="11"/>
      <c r="BQX140" s="11"/>
      <c r="BQY140" s="11"/>
      <c r="BQZ140" s="11"/>
      <c r="BRA140" s="11"/>
      <c r="BRB140" s="11"/>
      <c r="BRC140" s="11"/>
      <c r="BRD140" s="11"/>
      <c r="BRE140" s="11"/>
      <c r="BRF140" s="11"/>
      <c r="BRG140" s="11"/>
      <c r="BRH140" s="11"/>
      <c r="BRI140" s="11"/>
      <c r="BRJ140" s="11"/>
      <c r="BRK140" s="11"/>
      <c r="BRL140" s="11"/>
      <c r="BRM140" s="11"/>
      <c r="BRN140" s="11"/>
      <c r="BRO140" s="11"/>
      <c r="BRP140" s="11"/>
      <c r="BRQ140" s="11"/>
      <c r="BRR140" s="11"/>
      <c r="BRS140" s="11"/>
      <c r="BRT140" s="11"/>
      <c r="BRU140" s="11"/>
      <c r="BRV140" s="11"/>
      <c r="BRW140" s="11"/>
      <c r="BRX140" s="11"/>
      <c r="BRY140" s="11"/>
      <c r="BRZ140" s="11"/>
      <c r="BSA140" s="11"/>
      <c r="BSB140" s="11"/>
      <c r="BSC140" s="11"/>
      <c r="BSD140" s="11"/>
      <c r="BSE140" s="11"/>
      <c r="BSF140" s="11"/>
      <c r="BSG140" s="11"/>
      <c r="BSH140" s="11"/>
      <c r="BSI140" s="11"/>
      <c r="BSJ140" s="11"/>
      <c r="BSK140" s="11"/>
      <c r="BSL140" s="11"/>
      <c r="BSM140" s="11"/>
      <c r="BSN140" s="11"/>
      <c r="BSO140" s="11"/>
      <c r="BSP140" s="11"/>
      <c r="BSQ140" s="11"/>
      <c r="BSR140" s="11"/>
      <c r="BSS140" s="11"/>
      <c r="BST140" s="11"/>
      <c r="BSU140" s="11"/>
      <c r="BSV140" s="11"/>
      <c r="BSW140" s="11"/>
      <c r="BSX140" s="11"/>
      <c r="BSY140" s="11"/>
      <c r="BSZ140" s="11"/>
      <c r="BTA140" s="11"/>
      <c r="BTB140" s="11"/>
      <c r="BTC140" s="11"/>
      <c r="BTD140" s="11"/>
      <c r="BTE140" s="11"/>
      <c r="BTF140" s="11"/>
      <c r="BTG140" s="11"/>
      <c r="BTH140" s="11"/>
      <c r="BTI140" s="11"/>
      <c r="BTJ140" s="11"/>
      <c r="BTK140" s="11"/>
      <c r="BTL140" s="11"/>
      <c r="BTM140" s="11"/>
      <c r="BTN140" s="11"/>
      <c r="BTO140" s="11"/>
      <c r="BTP140" s="11"/>
      <c r="BTQ140" s="11"/>
      <c r="BTR140" s="11"/>
      <c r="BTS140" s="11"/>
      <c r="BTT140" s="11"/>
      <c r="BTU140" s="11"/>
      <c r="BTV140" s="11"/>
      <c r="BTW140" s="11"/>
      <c r="BTX140" s="11"/>
      <c r="BTY140" s="11"/>
      <c r="BTZ140" s="11"/>
      <c r="BUA140" s="11"/>
      <c r="BUB140" s="11"/>
      <c r="BUC140" s="11"/>
      <c r="BUD140" s="11"/>
      <c r="BUE140" s="11"/>
      <c r="BUF140" s="11"/>
      <c r="BUG140" s="11"/>
      <c r="BUH140" s="11"/>
      <c r="BUI140" s="11"/>
      <c r="BUJ140" s="11"/>
      <c r="BUK140" s="11"/>
      <c r="BUL140" s="11"/>
      <c r="BUM140" s="11"/>
      <c r="BUN140" s="11"/>
      <c r="BUO140" s="11"/>
      <c r="BUP140" s="11"/>
      <c r="BUQ140" s="11"/>
      <c r="BUR140" s="11"/>
      <c r="BUS140" s="11"/>
      <c r="BUT140" s="11"/>
      <c r="BUU140" s="11"/>
      <c r="BUV140" s="11"/>
      <c r="BUW140" s="11"/>
      <c r="BUX140" s="11"/>
      <c r="BUY140" s="11"/>
      <c r="BUZ140" s="11"/>
      <c r="BVA140" s="11"/>
      <c r="BVB140" s="11"/>
      <c r="BVC140" s="11"/>
      <c r="BVD140" s="11"/>
      <c r="BVE140" s="11"/>
      <c r="BVF140" s="11"/>
      <c r="BVG140" s="11"/>
      <c r="BVH140" s="11"/>
      <c r="BVI140" s="11"/>
      <c r="BVJ140" s="11"/>
      <c r="BVK140" s="11"/>
      <c r="BVL140" s="11"/>
      <c r="BVM140" s="11"/>
      <c r="BVN140" s="11"/>
      <c r="BVO140" s="11"/>
      <c r="BVP140" s="11"/>
      <c r="BVQ140" s="11"/>
      <c r="BVR140" s="11"/>
      <c r="BVS140" s="11"/>
      <c r="BVT140" s="11"/>
      <c r="BVU140" s="11"/>
      <c r="BVV140" s="11"/>
      <c r="BVW140" s="11"/>
      <c r="BVX140" s="11"/>
      <c r="BVY140" s="11"/>
      <c r="BVZ140" s="11"/>
      <c r="BWA140" s="11"/>
      <c r="BWB140" s="11"/>
      <c r="BWC140" s="11"/>
      <c r="BWD140" s="11"/>
      <c r="BWE140" s="11"/>
      <c r="BWF140" s="11"/>
      <c r="BWG140" s="11"/>
      <c r="BWH140" s="11"/>
      <c r="BWI140" s="11"/>
      <c r="BWJ140" s="11"/>
      <c r="BWK140" s="11"/>
      <c r="BWL140" s="11"/>
      <c r="BWM140" s="11"/>
      <c r="BWN140" s="11"/>
      <c r="BWO140" s="11"/>
      <c r="BWP140" s="11"/>
      <c r="BWQ140" s="11"/>
      <c r="BWR140" s="11"/>
      <c r="BWS140" s="11"/>
      <c r="BWT140" s="11"/>
      <c r="BWU140" s="11"/>
      <c r="BWV140" s="11"/>
      <c r="BWW140" s="11"/>
      <c r="BWX140" s="11"/>
      <c r="BWY140" s="11"/>
      <c r="BWZ140" s="11"/>
      <c r="BXA140" s="11"/>
      <c r="BXB140" s="11"/>
      <c r="BXC140" s="11"/>
      <c r="BXD140" s="11"/>
      <c r="BXE140" s="11"/>
      <c r="BXF140" s="11"/>
      <c r="BXG140" s="11"/>
      <c r="BXH140" s="11"/>
      <c r="BXI140" s="11"/>
      <c r="BXJ140" s="11"/>
      <c r="BXK140" s="11"/>
      <c r="BXL140" s="11"/>
      <c r="BXM140" s="11"/>
      <c r="BXN140" s="11"/>
      <c r="BXO140" s="11"/>
      <c r="BXP140" s="11"/>
      <c r="BXQ140" s="11"/>
      <c r="BXR140" s="11"/>
      <c r="BXS140" s="11"/>
      <c r="BXT140" s="11"/>
      <c r="BXU140" s="11"/>
      <c r="BXV140" s="11"/>
      <c r="BXW140" s="11"/>
      <c r="BXX140" s="11"/>
      <c r="BXY140" s="11"/>
      <c r="BXZ140" s="11"/>
      <c r="BYA140" s="11"/>
      <c r="BYB140" s="11"/>
      <c r="BYC140" s="11"/>
      <c r="BYD140" s="11"/>
      <c r="BYE140" s="11"/>
      <c r="BYF140" s="11"/>
      <c r="BYG140" s="11"/>
      <c r="BYH140" s="11"/>
      <c r="BYI140" s="11"/>
      <c r="BYJ140" s="11"/>
      <c r="BYK140" s="11"/>
      <c r="BYL140" s="11"/>
      <c r="BYM140" s="11"/>
      <c r="BYN140" s="11"/>
      <c r="BYO140" s="11"/>
      <c r="BYP140" s="11"/>
      <c r="BYQ140" s="11"/>
      <c r="BYR140" s="11"/>
      <c r="BYS140" s="11"/>
      <c r="BYT140" s="11"/>
      <c r="BYU140" s="11"/>
      <c r="BYV140" s="11"/>
      <c r="BYW140" s="11"/>
      <c r="BYX140" s="11"/>
      <c r="BYY140" s="11"/>
      <c r="BYZ140" s="11"/>
      <c r="BZA140" s="11"/>
      <c r="BZB140" s="11"/>
      <c r="BZC140" s="11"/>
      <c r="BZD140" s="11"/>
      <c r="BZE140" s="11"/>
      <c r="BZF140" s="11"/>
      <c r="BZG140" s="11"/>
      <c r="BZH140" s="11"/>
      <c r="BZI140" s="11"/>
      <c r="BZJ140" s="11"/>
      <c r="BZK140" s="11"/>
      <c r="BZL140" s="11"/>
      <c r="BZM140" s="11"/>
      <c r="BZN140" s="11"/>
      <c r="BZO140" s="11"/>
      <c r="BZP140" s="11"/>
      <c r="BZQ140" s="11"/>
      <c r="BZR140" s="11"/>
      <c r="BZS140" s="11"/>
      <c r="BZT140" s="11"/>
      <c r="BZU140" s="11"/>
      <c r="BZV140" s="11"/>
      <c r="BZW140" s="11"/>
      <c r="BZX140" s="11"/>
      <c r="BZY140" s="11"/>
      <c r="BZZ140" s="11"/>
      <c r="CAA140" s="11"/>
      <c r="CAB140" s="11"/>
      <c r="CAC140" s="11"/>
      <c r="CAD140" s="11"/>
      <c r="CAE140" s="11"/>
      <c r="CAF140" s="11"/>
      <c r="CAG140" s="11"/>
      <c r="CAH140" s="11"/>
      <c r="CAI140" s="11"/>
      <c r="CAJ140" s="11"/>
      <c r="CAK140" s="11"/>
      <c r="CAL140" s="11"/>
      <c r="CAM140" s="11"/>
      <c r="CAN140" s="11"/>
      <c r="CAO140" s="11"/>
      <c r="CAP140" s="11"/>
      <c r="CAQ140" s="11"/>
      <c r="CAR140" s="11"/>
      <c r="CAS140" s="11"/>
      <c r="CAT140" s="11"/>
      <c r="CAU140" s="11"/>
      <c r="CAV140" s="11"/>
      <c r="CAW140" s="11"/>
      <c r="CAX140" s="11"/>
      <c r="CAY140" s="11"/>
      <c r="CAZ140" s="11"/>
      <c r="CBA140" s="11"/>
      <c r="CBB140" s="11"/>
      <c r="CBC140" s="11"/>
      <c r="CBD140" s="11"/>
      <c r="CBE140" s="11"/>
      <c r="CBF140" s="11"/>
      <c r="CBG140" s="11"/>
      <c r="CBH140" s="11"/>
      <c r="CBI140" s="11"/>
      <c r="CBJ140" s="11"/>
      <c r="CBK140" s="11"/>
      <c r="CBL140" s="11"/>
      <c r="CBM140" s="11"/>
      <c r="CBN140" s="11"/>
      <c r="CBO140" s="11"/>
      <c r="CBP140" s="11"/>
      <c r="CBQ140" s="11"/>
      <c r="CBR140" s="11"/>
      <c r="CBS140" s="11"/>
      <c r="CBT140" s="11"/>
      <c r="CBU140" s="11"/>
      <c r="CBV140" s="11"/>
      <c r="CBW140" s="11"/>
      <c r="CBX140" s="11"/>
      <c r="CBY140" s="11"/>
      <c r="CBZ140" s="11"/>
      <c r="CCA140" s="11"/>
      <c r="CCB140" s="11"/>
      <c r="CCC140" s="11"/>
      <c r="CCD140" s="11"/>
      <c r="CCE140" s="11"/>
      <c r="CCF140" s="11"/>
      <c r="CCG140" s="11"/>
      <c r="CCH140" s="11"/>
      <c r="CCI140" s="11"/>
      <c r="CCJ140" s="11"/>
      <c r="CCK140" s="11"/>
      <c r="CCL140" s="11"/>
      <c r="CCM140" s="11"/>
      <c r="CCN140" s="11"/>
      <c r="CCO140" s="11"/>
      <c r="CCP140" s="11"/>
      <c r="CCQ140" s="11"/>
      <c r="CCR140" s="11"/>
      <c r="CCS140" s="11"/>
      <c r="CCT140" s="11"/>
      <c r="CCU140" s="11"/>
      <c r="CCV140" s="11"/>
      <c r="CCW140" s="11"/>
      <c r="CCX140" s="11"/>
      <c r="CCY140" s="11"/>
      <c r="CCZ140" s="11"/>
      <c r="CDA140" s="11"/>
      <c r="CDB140" s="11"/>
      <c r="CDC140" s="11"/>
      <c r="CDD140" s="11"/>
      <c r="CDE140" s="11"/>
      <c r="CDF140" s="11"/>
      <c r="CDG140" s="11"/>
      <c r="CDH140" s="11"/>
      <c r="CDI140" s="11"/>
      <c r="CDJ140" s="11"/>
      <c r="CDK140" s="11"/>
      <c r="CDL140" s="11"/>
      <c r="CDM140" s="11"/>
      <c r="CDN140" s="11"/>
      <c r="CDO140" s="11"/>
      <c r="CDP140" s="11"/>
      <c r="CDQ140" s="11"/>
      <c r="CDR140" s="11"/>
      <c r="CDS140" s="11"/>
      <c r="CDT140" s="11"/>
      <c r="CDU140" s="11"/>
      <c r="CDV140" s="11"/>
      <c r="CDW140" s="11"/>
      <c r="CDX140" s="11"/>
      <c r="CDY140" s="11"/>
      <c r="CDZ140" s="11"/>
      <c r="CEA140" s="11"/>
      <c r="CEB140" s="11"/>
      <c r="CEC140" s="11"/>
      <c r="CED140" s="11"/>
      <c r="CEE140" s="11"/>
      <c r="CEF140" s="11"/>
      <c r="CEG140" s="11"/>
      <c r="CEH140" s="11"/>
      <c r="CEI140" s="11"/>
      <c r="CEJ140" s="11"/>
      <c r="CEK140" s="11"/>
      <c r="CEL140" s="11"/>
      <c r="CEM140" s="11"/>
      <c r="CEN140" s="11"/>
      <c r="CEO140" s="11"/>
      <c r="CEP140" s="11"/>
      <c r="CEQ140" s="11"/>
      <c r="CER140" s="11"/>
      <c r="CES140" s="11"/>
      <c r="CET140" s="11"/>
      <c r="CEU140" s="11"/>
      <c r="CEV140" s="11"/>
      <c r="CEW140" s="11"/>
      <c r="CEX140" s="11"/>
      <c r="CEY140" s="11"/>
      <c r="CEZ140" s="11"/>
      <c r="CFA140" s="11"/>
      <c r="CFB140" s="11"/>
      <c r="CFC140" s="11"/>
      <c r="CFD140" s="11"/>
      <c r="CFE140" s="11"/>
      <c r="CFF140" s="11"/>
      <c r="CFG140" s="11"/>
      <c r="CFH140" s="11"/>
      <c r="CFI140" s="11"/>
      <c r="CFJ140" s="11"/>
      <c r="CFK140" s="11"/>
      <c r="CFL140" s="11"/>
      <c r="CFM140" s="11"/>
      <c r="CFN140" s="11"/>
      <c r="CFO140" s="11"/>
      <c r="CFP140" s="11"/>
      <c r="CFQ140" s="11"/>
      <c r="CFR140" s="11"/>
      <c r="CFS140" s="11"/>
      <c r="CFT140" s="11"/>
      <c r="CFU140" s="11"/>
      <c r="CFV140" s="11"/>
      <c r="CFW140" s="11"/>
      <c r="CFX140" s="11"/>
      <c r="CFY140" s="11"/>
      <c r="CFZ140" s="11"/>
      <c r="CGA140" s="11"/>
      <c r="CGB140" s="11"/>
      <c r="CGC140" s="11"/>
      <c r="CGD140" s="11"/>
      <c r="CGE140" s="11"/>
      <c r="CGF140" s="11"/>
      <c r="CGG140" s="11"/>
      <c r="CGH140" s="11"/>
      <c r="CGI140" s="11"/>
      <c r="CGJ140" s="11"/>
      <c r="CGK140" s="11"/>
      <c r="CGL140" s="11"/>
      <c r="CGM140" s="11"/>
      <c r="CGN140" s="11"/>
      <c r="CGO140" s="11"/>
      <c r="CGP140" s="11"/>
      <c r="CGQ140" s="11"/>
      <c r="CGR140" s="11"/>
      <c r="CGS140" s="11"/>
      <c r="CGT140" s="11"/>
      <c r="CGU140" s="11"/>
      <c r="CGV140" s="11"/>
      <c r="CGW140" s="11"/>
      <c r="CGX140" s="11"/>
      <c r="CGY140" s="11"/>
      <c r="CGZ140" s="11"/>
      <c r="CHA140" s="11"/>
      <c r="CHB140" s="11"/>
      <c r="CHC140" s="11"/>
      <c r="CHD140" s="11"/>
      <c r="CHE140" s="11"/>
      <c r="CHF140" s="11"/>
      <c r="CHG140" s="11"/>
      <c r="CHH140" s="11"/>
      <c r="CHI140" s="11"/>
      <c r="CHJ140" s="11"/>
      <c r="CHK140" s="11"/>
      <c r="CHL140" s="11"/>
      <c r="CHM140" s="11"/>
      <c r="CHN140" s="11"/>
      <c r="CHO140" s="11"/>
      <c r="CHP140" s="11"/>
      <c r="CHQ140" s="11"/>
      <c r="CHR140" s="11"/>
      <c r="CHS140" s="11"/>
      <c r="CHT140" s="11"/>
      <c r="CHU140" s="11"/>
      <c r="CHV140" s="11"/>
      <c r="CHW140" s="11"/>
      <c r="CHX140" s="11"/>
      <c r="CHY140" s="11"/>
      <c r="CHZ140" s="11"/>
      <c r="CIA140" s="11"/>
      <c r="CIB140" s="11"/>
      <c r="CIC140" s="11"/>
      <c r="CID140" s="11"/>
      <c r="CIE140" s="11"/>
      <c r="CIF140" s="11"/>
      <c r="CIG140" s="11"/>
      <c r="CIH140" s="11"/>
      <c r="CII140" s="11"/>
      <c r="CIJ140" s="11"/>
      <c r="CIK140" s="11"/>
      <c r="CIL140" s="11"/>
      <c r="CIM140" s="11"/>
      <c r="CIN140" s="11"/>
      <c r="CIO140" s="11"/>
      <c r="CIP140" s="11"/>
      <c r="CIQ140" s="11"/>
      <c r="CIR140" s="11"/>
      <c r="CIS140" s="11"/>
      <c r="CIT140" s="11"/>
      <c r="CIU140" s="11"/>
      <c r="CIV140" s="11"/>
      <c r="CIW140" s="11"/>
      <c r="CIX140" s="11"/>
      <c r="CIY140" s="11"/>
      <c r="CIZ140" s="11"/>
      <c r="CJA140" s="11"/>
      <c r="CJB140" s="11"/>
      <c r="CJC140" s="11"/>
      <c r="CJD140" s="11"/>
      <c r="CJE140" s="11"/>
      <c r="CJF140" s="11"/>
      <c r="CJG140" s="11"/>
      <c r="CJH140" s="11"/>
      <c r="CJI140" s="11"/>
      <c r="CJJ140" s="11"/>
      <c r="CJK140" s="11"/>
      <c r="CJL140" s="11"/>
      <c r="CJM140" s="11"/>
      <c r="CJN140" s="11"/>
      <c r="CJO140" s="11"/>
      <c r="CJP140" s="11"/>
      <c r="CJQ140" s="11"/>
      <c r="CJR140" s="11"/>
      <c r="CJS140" s="11"/>
      <c r="CJT140" s="11"/>
      <c r="CJU140" s="11"/>
      <c r="CJV140" s="11"/>
      <c r="CJW140" s="11"/>
      <c r="CJX140" s="11"/>
      <c r="CJY140" s="11"/>
      <c r="CJZ140" s="11"/>
      <c r="CKA140" s="11"/>
      <c r="CKB140" s="11"/>
      <c r="CKC140" s="11"/>
      <c r="CKD140" s="11"/>
      <c r="CKE140" s="11"/>
      <c r="CKF140" s="11"/>
      <c r="CKG140" s="11"/>
      <c r="CKH140" s="11"/>
      <c r="CKI140" s="11"/>
      <c r="CKJ140" s="11"/>
      <c r="CKK140" s="11"/>
      <c r="CKL140" s="11"/>
      <c r="CKM140" s="11"/>
      <c r="CKN140" s="11"/>
      <c r="CKO140" s="11"/>
      <c r="CKP140" s="11"/>
      <c r="CKQ140" s="11"/>
      <c r="CKR140" s="11"/>
      <c r="CKS140" s="11"/>
      <c r="CKT140" s="11"/>
      <c r="CKU140" s="11"/>
      <c r="CKV140" s="11"/>
      <c r="CKW140" s="11"/>
      <c r="CKX140" s="11"/>
      <c r="CKY140" s="11"/>
      <c r="CKZ140" s="11"/>
      <c r="CLA140" s="11"/>
      <c r="CLB140" s="11"/>
      <c r="CLC140" s="11"/>
      <c r="CLD140" s="11"/>
      <c r="CLE140" s="11"/>
      <c r="CLF140" s="11"/>
      <c r="CLG140" s="11"/>
      <c r="CLH140" s="11"/>
      <c r="CLI140" s="11"/>
      <c r="CLJ140" s="11"/>
      <c r="CLK140" s="11"/>
      <c r="CLL140" s="11"/>
      <c r="CLM140" s="11"/>
      <c r="CLN140" s="11"/>
      <c r="CLO140" s="11"/>
      <c r="CLP140" s="11"/>
      <c r="CLQ140" s="11"/>
      <c r="CLR140" s="11"/>
      <c r="CLS140" s="11"/>
      <c r="CLT140" s="11"/>
      <c r="CLU140" s="11"/>
      <c r="CLV140" s="11"/>
      <c r="CLW140" s="11"/>
      <c r="CLX140" s="11"/>
      <c r="CLY140" s="11"/>
      <c r="CLZ140" s="11"/>
      <c r="CMA140" s="11"/>
      <c r="CMB140" s="11"/>
      <c r="CMC140" s="11"/>
      <c r="CMD140" s="11"/>
      <c r="CME140" s="11"/>
      <c r="CMF140" s="11"/>
      <c r="CMG140" s="11"/>
      <c r="CMH140" s="11"/>
      <c r="CMI140" s="11"/>
      <c r="CMJ140" s="11"/>
      <c r="CMK140" s="11"/>
      <c r="CML140" s="11"/>
      <c r="CMM140" s="11"/>
      <c r="CMN140" s="11"/>
      <c r="CMO140" s="11"/>
      <c r="CMP140" s="11"/>
      <c r="CMQ140" s="11"/>
      <c r="CMR140" s="11"/>
      <c r="CMS140" s="11"/>
      <c r="CMT140" s="11"/>
      <c r="CMU140" s="11"/>
      <c r="CMV140" s="11"/>
      <c r="CMW140" s="11"/>
      <c r="CMX140" s="11"/>
      <c r="CMY140" s="11"/>
      <c r="CMZ140" s="11"/>
      <c r="CNA140" s="11"/>
      <c r="CNB140" s="11"/>
      <c r="CNC140" s="11"/>
      <c r="CND140" s="11"/>
      <c r="CNE140" s="11"/>
      <c r="CNF140" s="11"/>
      <c r="CNG140" s="11"/>
      <c r="CNH140" s="11"/>
      <c r="CNI140" s="11"/>
      <c r="CNJ140" s="11"/>
      <c r="CNK140" s="11"/>
      <c r="CNL140" s="11"/>
      <c r="CNM140" s="11"/>
      <c r="CNN140" s="11"/>
      <c r="CNO140" s="11"/>
      <c r="CNP140" s="11"/>
      <c r="CNQ140" s="11"/>
      <c r="CNR140" s="11"/>
      <c r="CNS140" s="11"/>
      <c r="CNT140" s="11"/>
      <c r="CNU140" s="11"/>
      <c r="CNV140" s="11"/>
      <c r="CNW140" s="11"/>
      <c r="CNX140" s="11"/>
      <c r="CNY140" s="11"/>
      <c r="CNZ140" s="11"/>
      <c r="COA140" s="11"/>
      <c r="COB140" s="11"/>
      <c r="COC140" s="11"/>
      <c r="COD140" s="11"/>
      <c r="COE140" s="11"/>
      <c r="COF140" s="11"/>
      <c r="COG140" s="11"/>
      <c r="COH140" s="11"/>
      <c r="COI140" s="11"/>
      <c r="COJ140" s="11"/>
      <c r="COK140" s="11"/>
      <c r="COL140" s="11"/>
      <c r="COM140" s="11"/>
      <c r="CON140" s="11"/>
      <c r="COO140" s="11"/>
      <c r="COP140" s="11"/>
      <c r="COQ140" s="11"/>
      <c r="COR140" s="11"/>
      <c r="COS140" s="11"/>
      <c r="COT140" s="11"/>
      <c r="COU140" s="11"/>
      <c r="COV140" s="11"/>
      <c r="COW140" s="11"/>
      <c r="COX140" s="11"/>
      <c r="COY140" s="11"/>
      <c r="COZ140" s="11"/>
      <c r="CPA140" s="11"/>
      <c r="CPB140" s="11"/>
      <c r="CPC140" s="11"/>
      <c r="CPD140" s="11"/>
      <c r="CPE140" s="11"/>
      <c r="CPF140" s="11"/>
      <c r="CPG140" s="11"/>
      <c r="CPH140" s="11"/>
      <c r="CPI140" s="11"/>
      <c r="CPJ140" s="11"/>
      <c r="CPK140" s="11"/>
      <c r="CPL140" s="11"/>
      <c r="CPM140" s="11"/>
      <c r="CPN140" s="11"/>
      <c r="CPO140" s="11"/>
      <c r="CPP140" s="11"/>
      <c r="CPQ140" s="11"/>
      <c r="CPR140" s="11"/>
      <c r="CPS140" s="11"/>
      <c r="CPT140" s="11"/>
      <c r="CPU140" s="11"/>
      <c r="CPV140" s="11"/>
      <c r="CPW140" s="11"/>
      <c r="CPX140" s="11"/>
      <c r="CPY140" s="11"/>
      <c r="CPZ140" s="11"/>
      <c r="CQA140" s="11"/>
      <c r="CQB140" s="11"/>
      <c r="CQC140" s="11"/>
      <c r="CQD140" s="11"/>
      <c r="CQE140" s="11"/>
      <c r="CQF140" s="11"/>
      <c r="CQG140" s="11"/>
      <c r="CQH140" s="11"/>
      <c r="CQI140" s="11"/>
      <c r="CQJ140" s="11"/>
      <c r="CQK140" s="11"/>
      <c r="CQL140" s="11"/>
      <c r="CQM140" s="11"/>
      <c r="CQN140" s="11"/>
      <c r="CQO140" s="11"/>
      <c r="CQP140" s="11"/>
      <c r="CQQ140" s="11"/>
      <c r="CQR140" s="11"/>
      <c r="CQS140" s="11"/>
      <c r="CQT140" s="11"/>
      <c r="CQU140" s="11"/>
      <c r="CQV140" s="11"/>
      <c r="CQW140" s="11"/>
      <c r="CQX140" s="11"/>
      <c r="CQY140" s="11"/>
      <c r="CQZ140" s="11"/>
      <c r="CRA140" s="11"/>
      <c r="CRB140" s="11"/>
      <c r="CRC140" s="11"/>
      <c r="CRD140" s="11"/>
      <c r="CRE140" s="11"/>
      <c r="CRF140" s="11"/>
      <c r="CRG140" s="11"/>
      <c r="CRH140" s="11"/>
      <c r="CRI140" s="11"/>
      <c r="CRJ140" s="11"/>
      <c r="CRK140" s="11"/>
      <c r="CRL140" s="11"/>
      <c r="CRM140" s="11"/>
      <c r="CRN140" s="11"/>
      <c r="CRO140" s="11"/>
      <c r="CRP140" s="11"/>
      <c r="CRQ140" s="11"/>
      <c r="CRR140" s="11"/>
      <c r="CRS140" s="11"/>
      <c r="CRT140" s="11"/>
      <c r="CRU140" s="11"/>
      <c r="CRV140" s="11"/>
      <c r="CRW140" s="11"/>
      <c r="CRX140" s="11"/>
      <c r="CRY140" s="11"/>
      <c r="CRZ140" s="11"/>
      <c r="CSA140" s="11"/>
      <c r="CSB140" s="11"/>
      <c r="CSC140" s="11"/>
      <c r="CSD140" s="11"/>
      <c r="CSE140" s="11"/>
      <c r="CSF140" s="11"/>
      <c r="CSG140" s="11"/>
      <c r="CSH140" s="11"/>
      <c r="CSI140" s="11"/>
      <c r="CSJ140" s="11"/>
      <c r="CSK140" s="11"/>
      <c r="CSL140" s="11"/>
      <c r="CSM140" s="11"/>
      <c r="CSN140" s="11"/>
      <c r="CSO140" s="11"/>
      <c r="CSP140" s="11"/>
      <c r="CSQ140" s="11"/>
      <c r="CSR140" s="11"/>
      <c r="CSS140" s="11"/>
      <c r="CST140" s="11"/>
      <c r="CSU140" s="11"/>
      <c r="CSV140" s="11"/>
      <c r="CSW140" s="11"/>
      <c r="CSX140" s="11"/>
      <c r="CSY140" s="11"/>
      <c r="CSZ140" s="11"/>
      <c r="CTA140" s="11"/>
      <c r="CTB140" s="11"/>
      <c r="CTC140" s="11"/>
      <c r="CTD140" s="11"/>
      <c r="CTE140" s="11"/>
      <c r="CTF140" s="11"/>
      <c r="CTG140" s="11"/>
      <c r="CTH140" s="11"/>
      <c r="CTI140" s="11"/>
      <c r="CTJ140" s="11"/>
      <c r="CTK140" s="11"/>
      <c r="CTL140" s="11"/>
      <c r="CTM140" s="11"/>
      <c r="CTN140" s="11"/>
      <c r="CTO140" s="11"/>
      <c r="CTP140" s="11"/>
      <c r="CTQ140" s="11"/>
      <c r="CTR140" s="11"/>
      <c r="CTS140" s="11"/>
      <c r="CTT140" s="11"/>
      <c r="CTU140" s="11"/>
      <c r="CTV140" s="11"/>
      <c r="CTW140" s="11"/>
      <c r="CTX140" s="11"/>
      <c r="CTY140" s="11"/>
      <c r="CTZ140" s="11"/>
      <c r="CUA140" s="11"/>
      <c r="CUB140" s="11"/>
      <c r="CUC140" s="11"/>
      <c r="CUD140" s="11"/>
      <c r="CUE140" s="11"/>
      <c r="CUF140" s="11"/>
      <c r="CUG140" s="11"/>
      <c r="CUH140" s="11"/>
      <c r="CUI140" s="11"/>
      <c r="CUJ140" s="11"/>
      <c r="CUK140" s="11"/>
      <c r="CUL140" s="11"/>
      <c r="CUM140" s="11"/>
      <c r="CUN140" s="11"/>
      <c r="CUO140" s="11"/>
      <c r="CUP140" s="11"/>
      <c r="CUQ140" s="11"/>
      <c r="CUR140" s="11"/>
      <c r="CUS140" s="11"/>
      <c r="CUT140" s="11"/>
      <c r="CUU140" s="11"/>
      <c r="CUV140" s="11"/>
      <c r="CUW140" s="11"/>
      <c r="CUX140" s="11"/>
      <c r="CUY140" s="11"/>
      <c r="CUZ140" s="11"/>
      <c r="CVA140" s="11"/>
      <c r="CVB140" s="11"/>
      <c r="CVC140" s="11"/>
      <c r="CVD140" s="11"/>
      <c r="CVE140" s="11"/>
      <c r="CVF140" s="11"/>
      <c r="CVG140" s="11"/>
      <c r="CVH140" s="11"/>
      <c r="CVI140" s="11"/>
      <c r="CVJ140" s="11"/>
      <c r="CVK140" s="11"/>
      <c r="CVL140" s="11"/>
      <c r="CVM140" s="11"/>
      <c r="CVN140" s="11"/>
      <c r="CVO140" s="11"/>
      <c r="CVP140" s="11"/>
      <c r="CVQ140" s="11"/>
      <c r="CVR140" s="11"/>
      <c r="CVS140" s="11"/>
      <c r="CVT140" s="11"/>
      <c r="CVU140" s="11"/>
      <c r="CVV140" s="11"/>
      <c r="CVW140" s="11"/>
      <c r="CVX140" s="11"/>
      <c r="CVY140" s="11"/>
      <c r="CVZ140" s="11"/>
      <c r="CWA140" s="11"/>
      <c r="CWB140" s="11"/>
      <c r="CWC140" s="11"/>
      <c r="CWD140" s="11"/>
      <c r="CWE140" s="11"/>
      <c r="CWF140" s="11"/>
      <c r="CWG140" s="11"/>
      <c r="CWH140" s="11"/>
      <c r="CWI140" s="11"/>
      <c r="CWJ140" s="11"/>
      <c r="CWK140" s="11"/>
      <c r="CWL140" s="11"/>
      <c r="CWM140" s="11"/>
      <c r="CWN140" s="11"/>
      <c r="CWO140" s="11"/>
      <c r="CWP140" s="11"/>
      <c r="CWQ140" s="11"/>
      <c r="CWR140" s="11"/>
      <c r="CWS140" s="11"/>
      <c r="CWT140" s="11"/>
      <c r="CWU140" s="11"/>
      <c r="CWV140" s="11"/>
      <c r="CWW140" s="11"/>
      <c r="CWX140" s="11"/>
      <c r="CWY140" s="11"/>
      <c r="CWZ140" s="11"/>
      <c r="CXA140" s="11"/>
      <c r="CXB140" s="11"/>
      <c r="CXC140" s="11"/>
      <c r="CXD140" s="11"/>
      <c r="CXE140" s="11"/>
      <c r="CXF140" s="11"/>
      <c r="CXG140" s="11"/>
      <c r="CXH140" s="11"/>
      <c r="CXI140" s="11"/>
      <c r="CXJ140" s="11"/>
      <c r="CXK140" s="11"/>
      <c r="CXL140" s="11"/>
      <c r="CXM140" s="11"/>
      <c r="CXN140" s="11"/>
      <c r="CXO140" s="11"/>
      <c r="CXP140" s="11"/>
      <c r="CXQ140" s="11"/>
      <c r="CXR140" s="11"/>
      <c r="CXS140" s="11"/>
      <c r="CXT140" s="11"/>
      <c r="CXU140" s="11"/>
      <c r="CXV140" s="11"/>
      <c r="CXW140" s="11"/>
      <c r="CXX140" s="11"/>
      <c r="CXY140" s="11"/>
      <c r="CXZ140" s="11"/>
      <c r="CYA140" s="11"/>
      <c r="CYB140" s="11"/>
      <c r="CYC140" s="11"/>
      <c r="CYD140" s="11"/>
      <c r="CYE140" s="11"/>
      <c r="CYF140" s="11"/>
      <c r="CYG140" s="11"/>
      <c r="CYH140" s="11"/>
      <c r="CYI140" s="11"/>
      <c r="CYJ140" s="11"/>
      <c r="CYK140" s="11"/>
      <c r="CYL140" s="11"/>
      <c r="CYM140" s="11"/>
      <c r="CYN140" s="11"/>
      <c r="CYO140" s="11"/>
      <c r="CYP140" s="11"/>
      <c r="CYQ140" s="11"/>
      <c r="CYR140" s="11"/>
      <c r="CYS140" s="11"/>
      <c r="CYT140" s="11"/>
      <c r="CYU140" s="11"/>
      <c r="CYV140" s="11"/>
      <c r="CYW140" s="11"/>
      <c r="CYX140" s="11"/>
      <c r="CYY140" s="11"/>
      <c r="CYZ140" s="11"/>
      <c r="CZA140" s="11"/>
      <c r="CZB140" s="11"/>
      <c r="CZC140" s="11"/>
      <c r="CZD140" s="11"/>
      <c r="CZE140" s="11"/>
      <c r="CZF140" s="11"/>
      <c r="CZG140" s="11"/>
      <c r="CZH140" s="11"/>
      <c r="CZI140" s="11"/>
      <c r="CZJ140" s="11"/>
      <c r="CZK140" s="11"/>
      <c r="CZL140" s="11"/>
      <c r="CZM140" s="11"/>
      <c r="CZN140" s="11"/>
      <c r="CZO140" s="11"/>
      <c r="CZP140" s="11"/>
      <c r="CZQ140" s="11"/>
      <c r="CZR140" s="11"/>
      <c r="CZS140" s="11"/>
      <c r="CZT140" s="11"/>
      <c r="CZU140" s="11"/>
      <c r="CZV140" s="11"/>
      <c r="CZW140" s="11"/>
      <c r="CZX140" s="11"/>
      <c r="CZY140" s="11"/>
      <c r="CZZ140" s="11"/>
      <c r="DAA140" s="11"/>
      <c r="DAB140" s="11"/>
      <c r="DAC140" s="11"/>
      <c r="DAD140" s="11"/>
      <c r="DAE140" s="11"/>
      <c r="DAF140" s="11"/>
      <c r="DAG140" s="11"/>
      <c r="DAH140" s="11"/>
      <c r="DAI140" s="11"/>
      <c r="DAJ140" s="11"/>
      <c r="DAK140" s="11"/>
      <c r="DAL140" s="11"/>
      <c r="DAM140" s="11"/>
      <c r="DAN140" s="11"/>
      <c r="DAO140" s="11"/>
      <c r="DAP140" s="11"/>
      <c r="DAQ140" s="11"/>
      <c r="DAR140" s="11"/>
      <c r="DAS140" s="11"/>
      <c r="DAT140" s="11"/>
      <c r="DAU140" s="11"/>
      <c r="DAV140" s="11"/>
      <c r="DAW140" s="11"/>
      <c r="DAX140" s="11"/>
      <c r="DAY140" s="11"/>
      <c r="DAZ140" s="11"/>
      <c r="DBA140" s="11"/>
      <c r="DBB140" s="11"/>
      <c r="DBC140" s="11"/>
      <c r="DBD140" s="11"/>
      <c r="DBE140" s="11"/>
      <c r="DBF140" s="11"/>
      <c r="DBG140" s="11"/>
      <c r="DBH140" s="11"/>
      <c r="DBI140" s="11"/>
      <c r="DBJ140" s="11"/>
      <c r="DBK140" s="11"/>
      <c r="DBL140" s="11"/>
      <c r="DBM140" s="11"/>
      <c r="DBN140" s="11"/>
      <c r="DBO140" s="11"/>
      <c r="DBP140" s="11"/>
      <c r="DBQ140" s="11"/>
      <c r="DBR140" s="11"/>
      <c r="DBS140" s="11"/>
      <c r="DBT140" s="11"/>
      <c r="DBU140" s="11"/>
      <c r="DBV140" s="11"/>
      <c r="DBW140" s="11"/>
      <c r="DBX140" s="11"/>
      <c r="DBY140" s="11"/>
      <c r="DBZ140" s="11"/>
      <c r="DCA140" s="11"/>
      <c r="DCB140" s="11"/>
      <c r="DCC140" s="11"/>
      <c r="DCD140" s="11"/>
      <c r="DCE140" s="11"/>
      <c r="DCF140" s="11"/>
      <c r="DCG140" s="11"/>
      <c r="DCH140" s="11"/>
      <c r="DCI140" s="11"/>
      <c r="DCJ140" s="11"/>
      <c r="DCK140" s="11"/>
      <c r="DCL140" s="11"/>
      <c r="DCM140" s="11"/>
      <c r="DCN140" s="11"/>
      <c r="DCO140" s="11"/>
      <c r="DCP140" s="11"/>
      <c r="DCQ140" s="11"/>
      <c r="DCR140" s="11"/>
      <c r="DCS140" s="11"/>
      <c r="DCT140" s="11"/>
      <c r="DCU140" s="11"/>
      <c r="DCV140" s="11"/>
      <c r="DCW140" s="11"/>
      <c r="DCX140" s="11"/>
      <c r="DCY140" s="11"/>
      <c r="DCZ140" s="11"/>
      <c r="DDA140" s="11"/>
      <c r="DDB140" s="11"/>
      <c r="DDC140" s="11"/>
      <c r="DDD140" s="11"/>
      <c r="DDE140" s="11"/>
      <c r="DDF140" s="11"/>
      <c r="DDG140" s="11"/>
      <c r="DDH140" s="11"/>
      <c r="DDI140" s="11"/>
      <c r="DDJ140" s="11"/>
      <c r="DDK140" s="11"/>
      <c r="DDL140" s="11"/>
      <c r="DDM140" s="11"/>
      <c r="DDN140" s="11"/>
      <c r="DDO140" s="11"/>
      <c r="DDP140" s="11"/>
      <c r="DDQ140" s="11"/>
      <c r="DDR140" s="11"/>
      <c r="DDS140" s="11"/>
      <c r="DDT140" s="11"/>
      <c r="DDU140" s="11"/>
      <c r="DDV140" s="11"/>
      <c r="DDW140" s="11"/>
      <c r="DDX140" s="11"/>
      <c r="DDY140" s="11"/>
      <c r="DDZ140" s="11"/>
      <c r="DEA140" s="11"/>
      <c r="DEB140" s="11"/>
      <c r="DEC140" s="11"/>
      <c r="DED140" s="11"/>
      <c r="DEE140" s="11"/>
      <c r="DEF140" s="11"/>
      <c r="DEG140" s="11"/>
      <c r="DEH140" s="11"/>
      <c r="DEI140" s="11"/>
      <c r="DEJ140" s="11"/>
      <c r="DEK140" s="11"/>
      <c r="DEL140" s="11"/>
      <c r="DEM140" s="11"/>
      <c r="DEN140" s="11"/>
      <c r="DEO140" s="11"/>
      <c r="DEP140" s="11"/>
      <c r="DEQ140" s="11"/>
      <c r="DER140" s="11"/>
      <c r="DES140" s="11"/>
      <c r="DET140" s="11"/>
      <c r="DEU140" s="11"/>
      <c r="DEV140" s="11"/>
      <c r="DEW140" s="11"/>
      <c r="DEX140" s="11"/>
      <c r="DEY140" s="11"/>
      <c r="DEZ140" s="11"/>
      <c r="DFA140" s="11"/>
      <c r="DFB140" s="11"/>
      <c r="DFC140" s="11"/>
      <c r="DFD140" s="11"/>
      <c r="DFE140" s="11"/>
      <c r="DFF140" s="11"/>
      <c r="DFG140" s="11"/>
      <c r="DFH140" s="11"/>
      <c r="DFI140" s="11"/>
      <c r="DFJ140" s="11"/>
      <c r="DFK140" s="11"/>
      <c r="DFL140" s="11"/>
      <c r="DFM140" s="11"/>
      <c r="DFN140" s="11"/>
      <c r="DFO140" s="11"/>
      <c r="DFP140" s="11"/>
      <c r="DFQ140" s="11"/>
      <c r="DFR140" s="11"/>
      <c r="DFS140" s="11"/>
      <c r="DFT140" s="11"/>
      <c r="DFU140" s="11"/>
      <c r="DFV140" s="11"/>
      <c r="DFW140" s="11"/>
      <c r="DFX140" s="11"/>
      <c r="DFY140" s="11"/>
      <c r="DFZ140" s="11"/>
      <c r="DGA140" s="11"/>
      <c r="DGB140" s="11"/>
      <c r="DGC140" s="11"/>
      <c r="DGD140" s="11"/>
      <c r="DGE140" s="11"/>
      <c r="DGF140" s="11"/>
      <c r="DGG140" s="11"/>
      <c r="DGH140" s="11"/>
      <c r="DGI140" s="11"/>
      <c r="DGJ140" s="11"/>
      <c r="DGK140" s="11"/>
      <c r="DGL140" s="11"/>
      <c r="DGM140" s="11"/>
      <c r="DGN140" s="11"/>
      <c r="DGO140" s="11"/>
      <c r="DGP140" s="11"/>
      <c r="DGQ140" s="11"/>
      <c r="DGR140" s="11"/>
      <c r="DGS140" s="11"/>
      <c r="DGT140" s="11"/>
      <c r="DGU140" s="11"/>
      <c r="DGV140" s="11"/>
      <c r="DGW140" s="11"/>
      <c r="DGX140" s="11"/>
      <c r="DGY140" s="11"/>
      <c r="DGZ140" s="11"/>
      <c r="DHA140" s="11"/>
      <c r="DHB140" s="11"/>
      <c r="DHC140" s="11"/>
      <c r="DHD140" s="11"/>
      <c r="DHE140" s="11"/>
      <c r="DHF140" s="11"/>
      <c r="DHG140" s="11"/>
      <c r="DHH140" s="11"/>
      <c r="DHI140" s="11"/>
      <c r="DHJ140" s="11"/>
      <c r="DHK140" s="11"/>
      <c r="DHL140" s="11"/>
      <c r="DHM140" s="11"/>
      <c r="DHN140" s="11"/>
      <c r="DHO140" s="11"/>
      <c r="DHP140" s="11"/>
      <c r="DHQ140" s="11"/>
      <c r="DHR140" s="11"/>
      <c r="DHS140" s="11"/>
      <c r="DHT140" s="11"/>
      <c r="DHU140" s="11"/>
      <c r="DHV140" s="11"/>
      <c r="DHW140" s="11"/>
      <c r="DHX140" s="11"/>
      <c r="DHY140" s="11"/>
      <c r="DHZ140" s="11"/>
      <c r="DIA140" s="11"/>
      <c r="DIB140" s="11"/>
      <c r="DIC140" s="11"/>
      <c r="DID140" s="11"/>
      <c r="DIE140" s="11"/>
      <c r="DIF140" s="11"/>
      <c r="DIG140" s="11"/>
      <c r="DIH140" s="11"/>
      <c r="DII140" s="11"/>
      <c r="DIJ140" s="11"/>
      <c r="DIK140" s="11"/>
      <c r="DIL140" s="11"/>
      <c r="DIM140" s="11"/>
      <c r="DIN140" s="11"/>
      <c r="DIO140" s="11"/>
      <c r="DIP140" s="11"/>
      <c r="DIQ140" s="11"/>
      <c r="DIR140" s="11"/>
      <c r="DIS140" s="11"/>
      <c r="DIT140" s="11"/>
      <c r="DIU140" s="11"/>
      <c r="DIV140" s="11"/>
      <c r="DIW140" s="11"/>
      <c r="DIX140" s="11"/>
      <c r="DIY140" s="11"/>
      <c r="DIZ140" s="11"/>
      <c r="DJA140" s="11"/>
      <c r="DJB140" s="11"/>
      <c r="DJC140" s="11"/>
      <c r="DJD140" s="11"/>
      <c r="DJE140" s="11"/>
      <c r="DJF140" s="11"/>
      <c r="DJG140" s="11"/>
      <c r="DJH140" s="11"/>
      <c r="DJI140" s="11"/>
      <c r="DJJ140" s="11"/>
      <c r="DJK140" s="11"/>
      <c r="DJL140" s="11"/>
      <c r="DJM140" s="11"/>
      <c r="DJN140" s="11"/>
      <c r="DJO140" s="11"/>
      <c r="DJP140" s="11"/>
      <c r="DJQ140" s="11"/>
      <c r="DJR140" s="11"/>
      <c r="DJS140" s="11"/>
      <c r="DJT140" s="11"/>
      <c r="DJU140" s="11"/>
      <c r="DJV140" s="11"/>
      <c r="DJW140" s="11"/>
      <c r="DJX140" s="11"/>
      <c r="DJY140" s="11"/>
      <c r="DJZ140" s="11"/>
      <c r="DKA140" s="11"/>
      <c r="DKB140" s="11"/>
      <c r="DKC140" s="11"/>
      <c r="DKD140" s="11"/>
      <c r="DKE140" s="11"/>
      <c r="DKF140" s="11"/>
      <c r="DKG140" s="11"/>
      <c r="DKH140" s="11"/>
      <c r="DKI140" s="11"/>
      <c r="DKJ140" s="11"/>
      <c r="DKK140" s="11"/>
      <c r="DKL140" s="11"/>
      <c r="DKM140" s="11"/>
      <c r="DKN140" s="11"/>
      <c r="DKO140" s="11"/>
      <c r="DKP140" s="11"/>
      <c r="DKQ140" s="11"/>
      <c r="DKR140" s="11"/>
      <c r="DKS140" s="11"/>
      <c r="DKT140" s="11"/>
      <c r="DKU140" s="11"/>
      <c r="DKV140" s="11"/>
      <c r="DKW140" s="11"/>
      <c r="DKX140" s="11"/>
      <c r="DKY140" s="11"/>
      <c r="DKZ140" s="11"/>
      <c r="DLA140" s="11"/>
      <c r="DLB140" s="11"/>
      <c r="DLC140" s="11"/>
      <c r="DLD140" s="11"/>
      <c r="DLE140" s="11"/>
      <c r="DLF140" s="11"/>
      <c r="DLG140" s="11"/>
      <c r="DLH140" s="11"/>
      <c r="DLI140" s="11"/>
      <c r="DLJ140" s="11"/>
      <c r="DLK140" s="11"/>
      <c r="DLL140" s="11"/>
      <c r="DLM140" s="11"/>
      <c r="DLN140" s="11"/>
      <c r="DLO140" s="11"/>
      <c r="DLP140" s="11"/>
      <c r="DLQ140" s="11"/>
      <c r="DLR140" s="11"/>
      <c r="DLS140" s="11"/>
      <c r="DLT140" s="11"/>
      <c r="DLU140" s="11"/>
      <c r="DLV140" s="11"/>
      <c r="DLW140" s="11"/>
      <c r="DLX140" s="11"/>
      <c r="DLY140" s="11"/>
      <c r="DLZ140" s="11"/>
      <c r="DMA140" s="11"/>
      <c r="DMB140" s="11"/>
      <c r="DMC140" s="11"/>
      <c r="DMD140" s="11"/>
      <c r="DME140" s="11"/>
      <c r="DMF140" s="11"/>
      <c r="DMG140" s="11"/>
      <c r="DMH140" s="11"/>
      <c r="DMI140" s="11"/>
      <c r="DMJ140" s="11"/>
      <c r="DMK140" s="11"/>
      <c r="DML140" s="11"/>
      <c r="DMM140" s="11"/>
      <c r="DMN140" s="11"/>
      <c r="DMO140" s="11"/>
      <c r="DMP140" s="11"/>
      <c r="DMQ140" s="11"/>
      <c r="DMR140" s="11"/>
      <c r="DMS140" s="11"/>
      <c r="DMT140" s="11"/>
      <c r="DMU140" s="11"/>
      <c r="DMV140" s="11"/>
      <c r="DMW140" s="11"/>
      <c r="DMX140" s="11"/>
      <c r="DMY140" s="11"/>
      <c r="DMZ140" s="11"/>
      <c r="DNA140" s="11"/>
      <c r="DNB140" s="11"/>
      <c r="DNC140" s="11"/>
      <c r="DND140" s="11"/>
      <c r="DNE140" s="11"/>
      <c r="DNF140" s="11"/>
      <c r="DNG140" s="11"/>
      <c r="DNH140" s="11"/>
      <c r="DNI140" s="11"/>
      <c r="DNJ140" s="11"/>
      <c r="DNK140" s="11"/>
      <c r="DNL140" s="11"/>
      <c r="DNM140" s="11"/>
      <c r="DNN140" s="11"/>
      <c r="DNO140" s="11"/>
      <c r="DNP140" s="11"/>
      <c r="DNQ140" s="11"/>
      <c r="DNR140" s="11"/>
      <c r="DNS140" s="11"/>
      <c r="DNT140" s="11"/>
      <c r="DNU140" s="11"/>
      <c r="DNV140" s="11"/>
      <c r="DNW140" s="11"/>
      <c r="DNX140" s="11"/>
      <c r="DNY140" s="11"/>
      <c r="DNZ140" s="11"/>
      <c r="DOA140" s="11"/>
      <c r="DOB140" s="11"/>
      <c r="DOC140" s="11"/>
      <c r="DOD140" s="11"/>
      <c r="DOE140" s="11"/>
      <c r="DOF140" s="11"/>
      <c r="DOG140" s="11"/>
      <c r="DOH140" s="11"/>
      <c r="DOI140" s="11"/>
      <c r="DOJ140" s="11"/>
      <c r="DOK140" s="11"/>
      <c r="DOL140" s="11"/>
      <c r="DOM140" s="11"/>
      <c r="DON140" s="11"/>
      <c r="DOO140" s="11"/>
      <c r="DOP140" s="11"/>
      <c r="DOQ140" s="11"/>
      <c r="DOR140" s="11"/>
      <c r="DOS140" s="11"/>
      <c r="DOT140" s="11"/>
      <c r="DOU140" s="11"/>
      <c r="DOV140" s="11"/>
      <c r="DOW140" s="11"/>
      <c r="DOX140" s="11"/>
      <c r="DOY140" s="11"/>
      <c r="DOZ140" s="11"/>
      <c r="DPA140" s="11"/>
      <c r="DPB140" s="11"/>
      <c r="DPC140" s="11"/>
      <c r="DPD140" s="11"/>
      <c r="DPE140" s="11"/>
      <c r="DPF140" s="11"/>
      <c r="DPG140" s="11"/>
      <c r="DPH140" s="11"/>
      <c r="DPI140" s="11"/>
      <c r="DPJ140" s="11"/>
      <c r="DPK140" s="11"/>
      <c r="DPL140" s="11"/>
      <c r="DPM140" s="11"/>
      <c r="DPN140" s="11"/>
      <c r="DPO140" s="11"/>
      <c r="DPP140" s="11"/>
      <c r="DPQ140" s="11"/>
      <c r="DPR140" s="11"/>
      <c r="DPS140" s="11"/>
      <c r="DPT140" s="11"/>
      <c r="DPU140" s="11"/>
      <c r="DPV140" s="11"/>
      <c r="DPW140" s="11"/>
      <c r="DPX140" s="11"/>
      <c r="DPY140" s="11"/>
      <c r="DPZ140" s="11"/>
      <c r="DQA140" s="11"/>
      <c r="DQB140" s="11"/>
      <c r="DQC140" s="11"/>
      <c r="DQD140" s="11"/>
      <c r="DQE140" s="11"/>
      <c r="DQF140" s="11"/>
      <c r="DQG140" s="11"/>
      <c r="DQH140" s="11"/>
      <c r="DQI140" s="11"/>
      <c r="DQJ140" s="11"/>
      <c r="DQK140" s="11"/>
      <c r="DQL140" s="11"/>
      <c r="DQM140" s="11"/>
      <c r="DQN140" s="11"/>
      <c r="DQO140" s="11"/>
      <c r="DQP140" s="11"/>
      <c r="DQQ140" s="11"/>
      <c r="DQR140" s="11"/>
      <c r="DQS140" s="11"/>
      <c r="DQT140" s="11"/>
      <c r="DQU140" s="11"/>
      <c r="DQV140" s="11"/>
      <c r="DQW140" s="11"/>
      <c r="DQX140" s="11"/>
      <c r="DQY140" s="11"/>
      <c r="DQZ140" s="11"/>
      <c r="DRA140" s="11"/>
      <c r="DRB140" s="11"/>
      <c r="DRC140" s="11"/>
      <c r="DRD140" s="11"/>
      <c r="DRE140" s="11"/>
      <c r="DRF140" s="11"/>
      <c r="DRG140" s="11"/>
      <c r="DRH140" s="11"/>
      <c r="DRI140" s="11"/>
      <c r="DRJ140" s="11"/>
      <c r="DRK140" s="11"/>
      <c r="DRL140" s="11"/>
      <c r="DRM140" s="11"/>
      <c r="DRN140" s="11"/>
      <c r="DRO140" s="11"/>
      <c r="DRP140" s="11"/>
      <c r="DRQ140" s="11"/>
      <c r="DRR140" s="11"/>
      <c r="DRS140" s="11"/>
      <c r="DRT140" s="11"/>
      <c r="DRU140" s="11"/>
      <c r="DRV140" s="11"/>
      <c r="DRW140" s="11"/>
      <c r="DRX140" s="11"/>
      <c r="DRY140" s="11"/>
      <c r="DRZ140" s="11"/>
      <c r="DSA140" s="11"/>
      <c r="DSB140" s="11"/>
      <c r="DSC140" s="11"/>
      <c r="DSD140" s="11"/>
      <c r="DSE140" s="11"/>
      <c r="DSF140" s="11"/>
      <c r="DSG140" s="11"/>
      <c r="DSH140" s="11"/>
      <c r="DSI140" s="11"/>
      <c r="DSJ140" s="11"/>
      <c r="DSK140" s="11"/>
      <c r="DSL140" s="11"/>
      <c r="DSM140" s="11"/>
      <c r="DSN140" s="11"/>
      <c r="DSO140" s="11"/>
      <c r="DSP140" s="11"/>
      <c r="DSQ140" s="11"/>
      <c r="DSR140" s="11"/>
      <c r="DSS140" s="11"/>
      <c r="DST140" s="11"/>
      <c r="DSU140" s="11"/>
      <c r="DSV140" s="11"/>
      <c r="DSW140" s="11"/>
      <c r="DSX140" s="11"/>
      <c r="DSY140" s="11"/>
      <c r="DSZ140" s="11"/>
      <c r="DTA140" s="11"/>
      <c r="DTB140" s="11"/>
      <c r="DTC140" s="11"/>
      <c r="DTD140" s="11"/>
      <c r="DTE140" s="11"/>
      <c r="DTF140" s="11"/>
      <c r="DTG140" s="11"/>
      <c r="DTH140" s="11"/>
      <c r="DTI140" s="11"/>
      <c r="DTJ140" s="11"/>
      <c r="DTK140" s="11"/>
      <c r="DTL140" s="11"/>
      <c r="DTM140" s="11"/>
      <c r="DTN140" s="11"/>
      <c r="DTO140" s="11"/>
      <c r="DTP140" s="11"/>
      <c r="DTQ140" s="11"/>
      <c r="DTR140" s="11"/>
      <c r="DTS140" s="11"/>
      <c r="DTT140" s="11"/>
      <c r="DTU140" s="11"/>
      <c r="DTV140" s="11"/>
      <c r="DTW140" s="11"/>
      <c r="DTX140" s="11"/>
      <c r="DTY140" s="11"/>
      <c r="DTZ140" s="11"/>
      <c r="DUA140" s="11"/>
      <c r="DUB140" s="11"/>
      <c r="DUC140" s="11"/>
      <c r="DUD140" s="11"/>
      <c r="DUE140" s="11"/>
      <c r="DUF140" s="11"/>
      <c r="DUG140" s="11"/>
      <c r="DUH140" s="11"/>
      <c r="DUI140" s="11"/>
      <c r="DUJ140" s="11"/>
      <c r="DUK140" s="11"/>
      <c r="DUL140" s="11"/>
      <c r="DUM140" s="11"/>
      <c r="DUN140" s="11"/>
      <c r="DUO140" s="11"/>
      <c r="DUP140" s="11"/>
      <c r="DUQ140" s="11"/>
      <c r="DUR140" s="11"/>
      <c r="DUS140" s="11"/>
      <c r="DUT140" s="11"/>
      <c r="DUU140" s="11"/>
      <c r="DUV140" s="11"/>
      <c r="DUW140" s="11"/>
      <c r="DUX140" s="11"/>
      <c r="DUY140" s="11"/>
      <c r="DUZ140" s="11"/>
      <c r="DVA140" s="11"/>
      <c r="DVB140" s="11"/>
      <c r="DVC140" s="11"/>
      <c r="DVD140" s="11"/>
      <c r="DVE140" s="11"/>
      <c r="DVF140" s="11"/>
      <c r="DVG140" s="11"/>
      <c r="DVH140" s="11"/>
      <c r="DVI140" s="11"/>
      <c r="DVJ140" s="11"/>
      <c r="DVK140" s="11"/>
      <c r="DVL140" s="11"/>
      <c r="DVM140" s="11"/>
      <c r="DVN140" s="11"/>
      <c r="DVO140" s="11"/>
      <c r="DVP140" s="11"/>
      <c r="DVQ140" s="11"/>
      <c r="DVR140" s="11"/>
      <c r="DVS140" s="11"/>
      <c r="DVT140" s="11"/>
      <c r="DVU140" s="11"/>
      <c r="DVV140" s="11"/>
      <c r="DVW140" s="11"/>
      <c r="DVX140" s="11"/>
      <c r="DVY140" s="11"/>
      <c r="DVZ140" s="11"/>
      <c r="DWA140" s="11"/>
      <c r="DWB140" s="11"/>
      <c r="DWC140" s="11"/>
      <c r="DWD140" s="11"/>
      <c r="DWE140" s="11"/>
      <c r="DWF140" s="11"/>
      <c r="DWG140" s="11"/>
      <c r="DWH140" s="11"/>
      <c r="DWI140" s="11"/>
      <c r="DWJ140" s="11"/>
      <c r="DWK140" s="11"/>
      <c r="DWL140" s="11"/>
      <c r="DWM140" s="11"/>
      <c r="DWN140" s="11"/>
      <c r="DWO140" s="11"/>
      <c r="DWP140" s="11"/>
      <c r="DWQ140" s="11"/>
      <c r="DWR140" s="11"/>
      <c r="DWS140" s="11"/>
      <c r="DWT140" s="11"/>
      <c r="DWU140" s="11"/>
      <c r="DWV140" s="11"/>
      <c r="DWW140" s="11"/>
      <c r="DWX140" s="11"/>
      <c r="DWY140" s="11"/>
      <c r="DWZ140" s="11"/>
      <c r="DXA140" s="11"/>
      <c r="DXB140" s="11"/>
      <c r="DXC140" s="11"/>
      <c r="DXD140" s="11"/>
      <c r="DXE140" s="11"/>
      <c r="DXF140" s="11"/>
      <c r="DXG140" s="11"/>
      <c r="DXH140" s="11"/>
      <c r="DXI140" s="11"/>
      <c r="DXJ140" s="11"/>
      <c r="DXK140" s="11"/>
      <c r="DXL140" s="11"/>
      <c r="DXM140" s="11"/>
      <c r="DXN140" s="11"/>
      <c r="DXO140" s="11"/>
      <c r="DXP140" s="11"/>
      <c r="DXQ140" s="11"/>
      <c r="DXR140" s="11"/>
      <c r="DXS140" s="11"/>
      <c r="DXT140" s="11"/>
      <c r="DXU140" s="11"/>
      <c r="DXV140" s="11"/>
      <c r="DXW140" s="11"/>
      <c r="DXX140" s="11"/>
      <c r="DXY140" s="11"/>
      <c r="DXZ140" s="11"/>
      <c r="DYA140" s="11"/>
      <c r="DYB140" s="11"/>
      <c r="DYC140" s="11"/>
      <c r="DYD140" s="11"/>
      <c r="DYE140" s="11"/>
      <c r="DYF140" s="11"/>
      <c r="DYG140" s="11"/>
      <c r="DYH140" s="11"/>
      <c r="DYI140" s="11"/>
      <c r="DYJ140" s="11"/>
      <c r="DYK140" s="11"/>
      <c r="DYL140" s="11"/>
      <c r="DYM140" s="11"/>
      <c r="DYN140" s="11"/>
      <c r="DYO140" s="11"/>
      <c r="DYP140" s="11"/>
      <c r="DYQ140" s="11"/>
      <c r="DYR140" s="11"/>
      <c r="DYS140" s="11"/>
      <c r="DYT140" s="11"/>
      <c r="DYU140" s="11"/>
      <c r="DYV140" s="11"/>
      <c r="DYW140" s="11"/>
      <c r="DYX140" s="11"/>
      <c r="DYY140" s="11"/>
      <c r="DYZ140" s="11"/>
      <c r="DZA140" s="11"/>
      <c r="DZB140" s="11"/>
      <c r="DZC140" s="11"/>
      <c r="DZD140" s="11"/>
      <c r="DZE140" s="11"/>
      <c r="DZF140" s="11"/>
      <c r="DZG140" s="11"/>
      <c r="DZH140" s="11"/>
      <c r="DZI140" s="11"/>
      <c r="DZJ140" s="11"/>
      <c r="DZK140" s="11"/>
      <c r="DZL140" s="11"/>
      <c r="DZM140" s="11"/>
      <c r="DZN140" s="11"/>
      <c r="DZO140" s="11"/>
      <c r="DZP140" s="11"/>
      <c r="DZQ140" s="11"/>
      <c r="DZR140" s="11"/>
      <c r="DZS140" s="11"/>
      <c r="DZT140" s="11"/>
      <c r="DZU140" s="11"/>
      <c r="DZV140" s="11"/>
      <c r="DZW140" s="11"/>
      <c r="DZX140" s="11"/>
      <c r="DZY140" s="11"/>
      <c r="DZZ140" s="11"/>
      <c r="EAA140" s="11"/>
      <c r="EAB140" s="11"/>
      <c r="EAC140" s="11"/>
      <c r="EAD140" s="11"/>
      <c r="EAE140" s="11"/>
      <c r="EAF140" s="11"/>
      <c r="EAG140" s="11"/>
      <c r="EAH140" s="11"/>
      <c r="EAI140" s="11"/>
      <c r="EAJ140" s="11"/>
      <c r="EAK140" s="11"/>
      <c r="EAL140" s="11"/>
      <c r="EAM140" s="11"/>
      <c r="EAN140" s="11"/>
      <c r="EAO140" s="11"/>
      <c r="EAP140" s="11"/>
      <c r="EAQ140" s="11"/>
      <c r="EAR140" s="11"/>
      <c r="EAS140" s="11"/>
      <c r="EAT140" s="11"/>
      <c r="EAU140" s="11"/>
      <c r="EAV140" s="11"/>
      <c r="EAW140" s="11"/>
      <c r="EAX140" s="11"/>
      <c r="EAY140" s="11"/>
      <c r="EAZ140" s="11"/>
      <c r="EBA140" s="11"/>
      <c r="EBB140" s="11"/>
      <c r="EBC140" s="11"/>
      <c r="EBD140" s="11"/>
      <c r="EBE140" s="11"/>
      <c r="EBF140" s="11"/>
      <c r="EBG140" s="11"/>
      <c r="EBH140" s="11"/>
      <c r="EBI140" s="11"/>
      <c r="EBJ140" s="11"/>
      <c r="EBK140" s="11"/>
      <c r="EBL140" s="11"/>
      <c r="EBM140" s="11"/>
      <c r="EBN140" s="11"/>
      <c r="EBO140" s="11"/>
      <c r="EBP140" s="11"/>
      <c r="EBQ140" s="11"/>
      <c r="EBR140" s="11"/>
      <c r="EBS140" s="11"/>
      <c r="EBT140" s="11"/>
      <c r="EBU140" s="11"/>
      <c r="EBV140" s="11"/>
      <c r="EBW140" s="11"/>
      <c r="EBX140" s="11"/>
      <c r="EBY140" s="11"/>
      <c r="EBZ140" s="11"/>
      <c r="ECA140" s="11"/>
      <c r="ECB140" s="11"/>
      <c r="ECC140" s="11"/>
      <c r="ECD140" s="11"/>
      <c r="ECE140" s="11"/>
      <c r="ECF140" s="11"/>
      <c r="ECG140" s="11"/>
      <c r="ECH140" s="11"/>
      <c r="ECI140" s="11"/>
      <c r="ECJ140" s="11"/>
      <c r="ECK140" s="11"/>
      <c r="ECL140" s="11"/>
      <c r="ECM140" s="11"/>
      <c r="ECN140" s="11"/>
      <c r="ECO140" s="11"/>
      <c r="ECP140" s="11"/>
      <c r="ECQ140" s="11"/>
      <c r="ECR140" s="11"/>
      <c r="ECS140" s="11"/>
      <c r="ECT140" s="11"/>
      <c r="ECU140" s="11"/>
      <c r="ECV140" s="11"/>
      <c r="ECW140" s="11"/>
      <c r="ECX140" s="11"/>
      <c r="ECY140" s="11"/>
      <c r="ECZ140" s="11"/>
      <c r="EDA140" s="11"/>
      <c r="EDB140" s="11"/>
      <c r="EDC140" s="11"/>
      <c r="EDD140" s="11"/>
      <c r="EDE140" s="11"/>
      <c r="EDF140" s="11"/>
      <c r="EDG140" s="11"/>
      <c r="EDH140" s="11"/>
      <c r="EDI140" s="11"/>
      <c r="EDJ140" s="11"/>
      <c r="EDK140" s="11"/>
      <c r="EDL140" s="11"/>
      <c r="EDM140" s="11"/>
      <c r="EDN140" s="11"/>
      <c r="EDO140" s="11"/>
      <c r="EDP140" s="11"/>
      <c r="EDQ140" s="11"/>
      <c r="EDR140" s="11"/>
      <c r="EDS140" s="11"/>
      <c r="EDT140" s="11"/>
      <c r="EDU140" s="11"/>
      <c r="EDV140" s="11"/>
      <c r="EDW140" s="11"/>
      <c r="EDX140" s="11"/>
      <c r="EDY140" s="11"/>
      <c r="EDZ140" s="11"/>
      <c r="EEA140" s="11"/>
      <c r="EEB140" s="11"/>
      <c r="EEC140" s="11"/>
      <c r="EED140" s="11"/>
      <c r="EEE140" s="11"/>
      <c r="EEF140" s="11"/>
      <c r="EEG140" s="11"/>
      <c r="EEH140" s="11"/>
      <c r="EEI140" s="11"/>
      <c r="EEJ140" s="11"/>
      <c r="EEK140" s="11"/>
      <c r="EEL140" s="11"/>
      <c r="EEM140" s="11"/>
      <c r="EEN140" s="11"/>
      <c r="EEO140" s="11"/>
      <c r="EEP140" s="11"/>
      <c r="EEQ140" s="11"/>
      <c r="EER140" s="11"/>
      <c r="EES140" s="11"/>
      <c r="EET140" s="11"/>
      <c r="EEU140" s="11"/>
      <c r="EEV140" s="11"/>
      <c r="EEW140" s="11"/>
      <c r="EEX140" s="11"/>
      <c r="EEY140" s="11"/>
      <c r="EEZ140" s="11"/>
      <c r="EFA140" s="11"/>
      <c r="EFB140" s="11"/>
      <c r="EFC140" s="11"/>
      <c r="EFD140" s="11"/>
      <c r="EFE140" s="11"/>
      <c r="EFF140" s="11"/>
      <c r="EFG140" s="11"/>
      <c r="EFH140" s="11"/>
      <c r="EFI140" s="11"/>
      <c r="EFJ140" s="11"/>
      <c r="EFK140" s="11"/>
      <c r="EFL140" s="11"/>
      <c r="EFM140" s="11"/>
      <c r="EFN140" s="11"/>
      <c r="EFO140" s="11"/>
      <c r="EFP140" s="11"/>
      <c r="EFQ140" s="11"/>
      <c r="EFR140" s="11"/>
      <c r="EFS140" s="11"/>
      <c r="EFT140" s="11"/>
      <c r="EFU140" s="11"/>
      <c r="EFV140" s="11"/>
      <c r="EFW140" s="11"/>
      <c r="EFX140" s="11"/>
      <c r="EFY140" s="11"/>
      <c r="EFZ140" s="11"/>
      <c r="EGA140" s="11"/>
      <c r="EGB140" s="11"/>
      <c r="EGC140" s="11"/>
      <c r="EGD140" s="11"/>
      <c r="EGE140" s="11"/>
      <c r="EGF140" s="11"/>
      <c r="EGG140" s="11"/>
      <c r="EGH140" s="11"/>
      <c r="EGI140" s="11"/>
      <c r="EGJ140" s="11"/>
      <c r="EGK140" s="11"/>
      <c r="EGL140" s="11"/>
      <c r="EGM140" s="11"/>
      <c r="EGN140" s="11"/>
      <c r="EGO140" s="11"/>
      <c r="EGP140" s="11"/>
      <c r="EGQ140" s="11"/>
      <c r="EGR140" s="11"/>
      <c r="EGS140" s="11"/>
      <c r="EGT140" s="11"/>
      <c r="EGU140" s="11"/>
      <c r="EGV140" s="11"/>
      <c r="EGW140" s="11"/>
      <c r="EGX140" s="11"/>
      <c r="EGY140" s="11"/>
      <c r="EGZ140" s="11"/>
      <c r="EHA140" s="11"/>
      <c r="EHB140" s="11"/>
      <c r="EHC140" s="11"/>
      <c r="EHD140" s="11"/>
      <c r="EHE140" s="11"/>
      <c r="EHF140" s="11"/>
      <c r="EHG140" s="11"/>
      <c r="EHH140" s="11"/>
      <c r="EHI140" s="11"/>
      <c r="EHJ140" s="11"/>
      <c r="EHK140" s="11"/>
      <c r="EHL140" s="11"/>
      <c r="EHM140" s="11"/>
      <c r="EHN140" s="11"/>
      <c r="EHO140" s="11"/>
      <c r="EHP140" s="11"/>
      <c r="EHQ140" s="11"/>
      <c r="EHR140" s="11"/>
      <c r="EHS140" s="11"/>
      <c r="EHT140" s="11"/>
      <c r="EHU140" s="11"/>
      <c r="EHV140" s="11"/>
      <c r="EHW140" s="11"/>
      <c r="EHX140" s="11"/>
      <c r="EHY140" s="11"/>
      <c r="EHZ140" s="11"/>
      <c r="EIA140" s="11"/>
      <c r="EIB140" s="11"/>
      <c r="EIC140" s="11"/>
      <c r="EID140" s="11"/>
      <c r="EIE140" s="11"/>
      <c r="EIF140" s="11"/>
      <c r="EIG140" s="11"/>
      <c r="EIH140" s="11"/>
      <c r="EII140" s="11"/>
      <c r="EIJ140" s="11"/>
      <c r="EIK140" s="11"/>
      <c r="EIL140" s="11"/>
      <c r="EIM140" s="11"/>
      <c r="EIN140" s="11"/>
      <c r="EIO140" s="11"/>
      <c r="EIP140" s="11"/>
      <c r="EIQ140" s="11"/>
      <c r="EIR140" s="11"/>
      <c r="EIS140" s="11"/>
      <c r="EIT140" s="11"/>
      <c r="EIU140" s="11"/>
      <c r="EIV140" s="11"/>
      <c r="EIW140" s="11"/>
      <c r="EIX140" s="11"/>
      <c r="EIY140" s="11"/>
      <c r="EIZ140" s="11"/>
      <c r="EJA140" s="11"/>
      <c r="EJB140" s="11"/>
      <c r="EJC140" s="11"/>
      <c r="EJD140" s="11"/>
      <c r="EJE140" s="11"/>
      <c r="EJF140" s="11"/>
      <c r="EJG140" s="11"/>
      <c r="EJH140" s="11"/>
      <c r="EJI140" s="11"/>
      <c r="EJJ140" s="11"/>
      <c r="EJK140" s="11"/>
      <c r="EJL140" s="11"/>
      <c r="EJM140" s="11"/>
      <c r="EJN140" s="11"/>
      <c r="EJO140" s="11"/>
      <c r="EJP140" s="11"/>
      <c r="EJQ140" s="11"/>
      <c r="EJR140" s="11"/>
      <c r="EJS140" s="11"/>
      <c r="EJT140" s="11"/>
      <c r="EJU140" s="11"/>
      <c r="EJV140" s="11"/>
      <c r="EJW140" s="11"/>
      <c r="EJX140" s="11"/>
      <c r="EJY140" s="11"/>
      <c r="EJZ140" s="11"/>
      <c r="EKA140" s="11"/>
      <c r="EKB140" s="11"/>
      <c r="EKC140" s="11"/>
      <c r="EKD140" s="11"/>
      <c r="EKE140" s="11"/>
      <c r="EKF140" s="11"/>
      <c r="EKG140" s="11"/>
      <c r="EKH140" s="11"/>
      <c r="EKI140" s="11"/>
      <c r="EKJ140" s="11"/>
      <c r="EKK140" s="11"/>
      <c r="EKL140" s="11"/>
      <c r="EKM140" s="11"/>
      <c r="EKN140" s="11"/>
      <c r="EKO140" s="11"/>
      <c r="EKP140" s="11"/>
      <c r="EKQ140" s="11"/>
      <c r="EKR140" s="11"/>
      <c r="EKS140" s="11"/>
      <c r="EKT140" s="11"/>
      <c r="EKU140" s="11"/>
      <c r="EKV140" s="11"/>
      <c r="EKW140" s="11"/>
      <c r="EKX140" s="11"/>
      <c r="EKY140" s="11"/>
      <c r="EKZ140" s="11"/>
      <c r="ELA140" s="11"/>
      <c r="ELB140" s="11"/>
      <c r="ELC140" s="11"/>
      <c r="ELD140" s="11"/>
      <c r="ELE140" s="11"/>
      <c r="ELF140" s="11"/>
      <c r="ELG140" s="11"/>
      <c r="ELH140" s="11"/>
      <c r="ELI140" s="11"/>
      <c r="ELJ140" s="11"/>
      <c r="ELK140" s="11"/>
      <c r="ELL140" s="11"/>
      <c r="ELM140" s="11"/>
      <c r="ELN140" s="11"/>
      <c r="ELO140" s="11"/>
      <c r="ELP140" s="11"/>
      <c r="ELQ140" s="11"/>
      <c r="ELR140" s="11"/>
      <c r="ELS140" s="11"/>
      <c r="ELT140" s="11"/>
      <c r="ELU140" s="11"/>
      <c r="ELV140" s="11"/>
      <c r="ELW140" s="11"/>
      <c r="ELX140" s="11"/>
      <c r="ELY140" s="11"/>
      <c r="ELZ140" s="11"/>
    </row>
    <row r="141" spans="1:346 1276:3718">
      <c r="A141" s="388"/>
      <c r="C141" s="166" t="s">
        <v>1034</v>
      </c>
      <c r="D141" s="223">
        <f t="shared" si="5"/>
        <v>0</v>
      </c>
      <c r="E141" s="88" t="s">
        <v>540</v>
      </c>
      <c r="F141" s="219"/>
      <c r="G141" s="92"/>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c r="HJ141" s="11"/>
      <c r="HK141" s="11"/>
      <c r="HL141" s="11"/>
      <c r="HM141" s="11"/>
      <c r="HN141" s="11"/>
      <c r="HO141" s="11"/>
      <c r="HP141" s="11"/>
      <c r="HQ141" s="11"/>
      <c r="HR141" s="11"/>
      <c r="HS141" s="11"/>
      <c r="HT141" s="11"/>
      <c r="HU141" s="11"/>
      <c r="HV141" s="11"/>
      <c r="HW141" s="11"/>
      <c r="HX141" s="11"/>
      <c r="HY141" s="11"/>
      <c r="HZ141" s="11"/>
      <c r="IA141" s="11"/>
      <c r="IB141" s="11"/>
      <c r="IC141" s="11"/>
      <c r="ID141" s="11"/>
      <c r="IE141" s="11"/>
      <c r="IF141" s="11"/>
      <c r="IG141" s="11"/>
      <c r="IH141" s="11"/>
      <c r="II141" s="11"/>
      <c r="IJ141" s="11"/>
      <c r="IK141" s="11"/>
      <c r="IL141" s="11"/>
      <c r="IM141" s="11"/>
      <c r="IN141" s="11"/>
      <c r="IO141" s="11"/>
      <c r="IP141" s="11"/>
      <c r="IQ141" s="11"/>
      <c r="IR141" s="11"/>
      <c r="IS141" s="11"/>
      <c r="IT141" s="11"/>
      <c r="IU141" s="11"/>
      <c r="IV141" s="11"/>
      <c r="IW141" s="11"/>
      <c r="IX141" s="11"/>
      <c r="IY141" s="11"/>
      <c r="IZ141" s="11"/>
      <c r="JA141" s="11"/>
      <c r="JB141" s="11"/>
      <c r="JC141" s="11"/>
      <c r="JD141" s="11"/>
      <c r="JE141" s="11"/>
      <c r="JF141" s="11"/>
      <c r="JG141" s="11"/>
      <c r="JH141" s="11"/>
      <c r="JI141" s="11"/>
      <c r="JJ141" s="11"/>
      <c r="JK141" s="11"/>
      <c r="JL141" s="11"/>
      <c r="JM141" s="11"/>
      <c r="JN141" s="11"/>
      <c r="JO141" s="11"/>
      <c r="JP141" s="11"/>
      <c r="JQ141" s="11"/>
      <c r="JR141" s="11"/>
      <c r="JS141" s="11"/>
      <c r="JT141" s="11"/>
      <c r="JU141" s="11"/>
      <c r="JV141" s="11"/>
      <c r="JW141" s="11"/>
      <c r="JX141" s="11"/>
      <c r="JY141" s="11"/>
      <c r="JZ141" s="11"/>
      <c r="KA141" s="11"/>
      <c r="KB141" s="11"/>
      <c r="KC141" s="11"/>
      <c r="KD141" s="11"/>
      <c r="KE141" s="11"/>
      <c r="KF141" s="11"/>
      <c r="KG141" s="11"/>
      <c r="KH141" s="11"/>
      <c r="KI141" s="11"/>
      <c r="KJ141" s="11"/>
      <c r="KK141" s="11"/>
      <c r="KL141" s="11"/>
      <c r="KM141" s="11"/>
      <c r="KN141" s="11"/>
      <c r="KO141" s="11"/>
      <c r="KP141" s="11"/>
      <c r="KQ141" s="11"/>
      <c r="KR141" s="11"/>
      <c r="KS141" s="11"/>
      <c r="KT141" s="11"/>
      <c r="KU141" s="11"/>
      <c r="KV141" s="11"/>
      <c r="KW141" s="11"/>
      <c r="KX141" s="11"/>
      <c r="KY141" s="11"/>
      <c r="KZ141" s="11"/>
      <c r="LA141" s="11"/>
      <c r="LB141" s="11"/>
      <c r="LC141" s="11"/>
      <c r="LD141" s="11"/>
      <c r="LE141" s="11"/>
      <c r="LF141" s="11"/>
      <c r="LG141" s="11"/>
      <c r="LH141" s="11"/>
      <c r="LI141" s="11"/>
      <c r="LJ141" s="11"/>
      <c r="LK141" s="11"/>
      <c r="LL141" s="11"/>
      <c r="LM141" s="11"/>
      <c r="LN141" s="11"/>
      <c r="LO141" s="11"/>
      <c r="LP141" s="11"/>
      <c r="LQ141" s="11"/>
      <c r="LR141" s="11"/>
      <c r="LS141" s="11"/>
      <c r="LT141" s="11"/>
      <c r="LU141" s="11"/>
      <c r="LV141" s="11"/>
      <c r="LW141" s="11"/>
      <c r="LX141" s="11"/>
      <c r="LY141" s="11"/>
      <c r="LZ141" s="11"/>
      <c r="MA141" s="11"/>
      <c r="MB141" s="11"/>
      <c r="MC141" s="11"/>
      <c r="MD141" s="11"/>
      <c r="ME141" s="11"/>
      <c r="MF141" s="11"/>
      <c r="MG141" s="11"/>
      <c r="MH141" s="11"/>
      <c r="AWB141" s="11"/>
      <c r="AWC141" s="11"/>
      <c r="AWD141" s="11"/>
      <c r="AWE141" s="11"/>
      <c r="AWF141" s="11"/>
      <c r="AWG141" s="11"/>
      <c r="AWH141" s="11"/>
      <c r="AWI141" s="11"/>
      <c r="AWJ141" s="11"/>
      <c r="AWK141" s="11"/>
      <c r="AWL141" s="11"/>
      <c r="AWM141" s="11"/>
      <c r="AWN141" s="11"/>
      <c r="AWO141" s="11"/>
      <c r="AWP141" s="11"/>
      <c r="AWQ141" s="11"/>
      <c r="AWR141" s="11"/>
      <c r="AWS141" s="11"/>
      <c r="AWT141" s="11"/>
      <c r="AWU141" s="11"/>
      <c r="AWV141" s="11"/>
      <c r="AWW141" s="11"/>
      <c r="AWX141" s="11"/>
      <c r="AWY141" s="11"/>
      <c r="AWZ141" s="11"/>
      <c r="AXA141" s="11"/>
      <c r="AXB141" s="11"/>
      <c r="AXC141" s="11"/>
      <c r="AXD141" s="11"/>
      <c r="AXE141" s="11"/>
      <c r="AXF141" s="11"/>
      <c r="AXG141" s="11"/>
      <c r="AXH141" s="11"/>
      <c r="AXI141" s="11"/>
      <c r="AXJ141" s="11"/>
      <c r="AXK141" s="11"/>
      <c r="AXL141" s="11"/>
      <c r="AXM141" s="11"/>
      <c r="AXN141" s="11"/>
      <c r="AXO141" s="11"/>
      <c r="AXP141" s="11"/>
      <c r="AXQ141" s="11"/>
      <c r="AXR141" s="11"/>
      <c r="AXS141" s="11"/>
      <c r="AXT141" s="11"/>
      <c r="AXU141" s="11"/>
      <c r="AXV141" s="11"/>
      <c r="AXW141" s="11"/>
      <c r="AXX141" s="11"/>
      <c r="AXY141" s="11"/>
      <c r="AXZ141" s="11"/>
      <c r="AYA141" s="11"/>
      <c r="AYB141" s="11"/>
      <c r="AYC141" s="11"/>
      <c r="AYD141" s="11"/>
      <c r="AYE141" s="11"/>
      <c r="AYF141" s="11"/>
      <c r="AYG141" s="11"/>
      <c r="AYH141" s="11"/>
      <c r="AYI141" s="11"/>
      <c r="AYJ141" s="11"/>
      <c r="AYK141" s="11"/>
      <c r="AYL141" s="11"/>
      <c r="AYM141" s="11"/>
      <c r="AYN141" s="11"/>
      <c r="AYO141" s="11"/>
      <c r="AYP141" s="11"/>
      <c r="AYQ141" s="11"/>
      <c r="AYR141" s="11"/>
      <c r="AYS141" s="11"/>
      <c r="AYT141" s="11"/>
      <c r="AYU141" s="11"/>
      <c r="AYV141" s="11"/>
      <c r="AYW141" s="11"/>
      <c r="AYX141" s="11"/>
      <c r="AYY141" s="11"/>
      <c r="AYZ141" s="11"/>
      <c r="AZA141" s="11"/>
      <c r="AZB141" s="11"/>
      <c r="AZC141" s="11"/>
      <c r="AZD141" s="11"/>
      <c r="AZE141" s="11"/>
      <c r="AZF141" s="11"/>
      <c r="AZG141" s="11"/>
      <c r="AZH141" s="11"/>
      <c r="AZI141" s="11"/>
      <c r="AZJ141" s="11"/>
      <c r="AZK141" s="11"/>
      <c r="AZL141" s="11"/>
      <c r="AZM141" s="11"/>
      <c r="AZN141" s="11"/>
      <c r="AZO141" s="11"/>
      <c r="AZP141" s="11"/>
      <c r="AZQ141" s="11"/>
      <c r="AZR141" s="11"/>
      <c r="AZS141" s="11"/>
      <c r="AZT141" s="11"/>
      <c r="AZU141" s="11"/>
      <c r="AZV141" s="11"/>
      <c r="AZW141" s="11"/>
      <c r="AZX141" s="11"/>
      <c r="AZY141" s="11"/>
      <c r="AZZ141" s="11"/>
      <c r="BAA141" s="11"/>
      <c r="BAB141" s="11"/>
      <c r="BAC141" s="11"/>
      <c r="BAD141" s="11"/>
      <c r="BAE141" s="11"/>
      <c r="BAF141" s="11"/>
      <c r="BAG141" s="11"/>
      <c r="BAH141" s="11"/>
      <c r="BAI141" s="11"/>
      <c r="BAJ141" s="11"/>
      <c r="BAK141" s="11"/>
      <c r="BAL141" s="11"/>
      <c r="BAM141" s="11"/>
      <c r="BAN141" s="11"/>
      <c r="BAO141" s="11"/>
      <c r="BAP141" s="11"/>
      <c r="BAQ141" s="11"/>
      <c r="BAR141" s="11"/>
      <c r="BAS141" s="11"/>
      <c r="BAT141" s="11"/>
      <c r="BAU141" s="11"/>
      <c r="BAV141" s="11"/>
      <c r="BAW141" s="11"/>
      <c r="BAX141" s="11"/>
      <c r="BAY141" s="11"/>
      <c r="BAZ141" s="11"/>
      <c r="BBA141" s="11"/>
      <c r="BBB141" s="11"/>
      <c r="BBC141" s="11"/>
      <c r="BBD141" s="11"/>
      <c r="BBE141" s="11"/>
      <c r="BBF141" s="11"/>
      <c r="BBG141" s="11"/>
      <c r="BBH141" s="11"/>
      <c r="BBI141" s="11"/>
      <c r="BBJ141" s="11"/>
      <c r="BBK141" s="11"/>
      <c r="BBL141" s="11"/>
      <c r="BBM141" s="11"/>
      <c r="BBN141" s="11"/>
      <c r="BBO141" s="11"/>
      <c r="BBP141" s="11"/>
      <c r="BBQ141" s="11"/>
      <c r="BBR141" s="11"/>
      <c r="BBS141" s="11"/>
      <c r="BBT141" s="11"/>
      <c r="BBU141" s="11"/>
      <c r="BBV141" s="11"/>
      <c r="BBW141" s="11"/>
      <c r="BBX141" s="11"/>
      <c r="BBY141" s="11"/>
      <c r="BBZ141" s="11"/>
      <c r="BCA141" s="11"/>
      <c r="BCB141" s="11"/>
      <c r="BCC141" s="11"/>
      <c r="BCD141" s="11"/>
      <c r="BCE141" s="11"/>
      <c r="BCF141" s="11"/>
      <c r="BCG141" s="11"/>
      <c r="BCH141" s="11"/>
      <c r="BCI141" s="11"/>
      <c r="BCJ141" s="11"/>
      <c r="BCK141" s="11"/>
      <c r="BCL141" s="11"/>
      <c r="BCM141" s="11"/>
      <c r="BCN141" s="11"/>
      <c r="BCO141" s="11"/>
      <c r="BCP141" s="11"/>
      <c r="BCQ141" s="11"/>
      <c r="BCR141" s="11"/>
      <c r="BCS141" s="11"/>
      <c r="BCT141" s="11"/>
      <c r="BCU141" s="11"/>
      <c r="BCV141" s="11"/>
      <c r="BCW141" s="11"/>
      <c r="BCX141" s="11"/>
      <c r="BCY141" s="11"/>
      <c r="BCZ141" s="11"/>
      <c r="BDA141" s="11"/>
      <c r="BDB141" s="11"/>
      <c r="BDC141" s="11"/>
      <c r="BDD141" s="11"/>
      <c r="BDE141" s="11"/>
      <c r="BDF141" s="11"/>
      <c r="BDG141" s="11"/>
      <c r="BDH141" s="11"/>
      <c r="BDI141" s="11"/>
      <c r="BDJ141" s="11"/>
      <c r="BDK141" s="11"/>
      <c r="BDL141" s="11"/>
      <c r="BDM141" s="11"/>
      <c r="BDN141" s="11"/>
      <c r="BDO141" s="11"/>
      <c r="BDP141" s="11"/>
      <c r="BDQ141" s="11"/>
      <c r="BDR141" s="11"/>
      <c r="BDS141" s="11"/>
      <c r="BDT141" s="11"/>
      <c r="BDU141" s="11"/>
      <c r="BDV141" s="11"/>
      <c r="BDW141" s="11"/>
      <c r="BDX141" s="11"/>
      <c r="BDY141" s="11"/>
      <c r="BDZ141" s="11"/>
      <c r="BEA141" s="11"/>
      <c r="BEB141" s="11"/>
      <c r="BEC141" s="11"/>
      <c r="BED141" s="11"/>
      <c r="BEE141" s="11"/>
      <c r="BEF141" s="11"/>
      <c r="BEG141" s="11"/>
      <c r="BEH141" s="11"/>
      <c r="BEI141" s="11"/>
      <c r="BEJ141" s="11"/>
      <c r="BEK141" s="11"/>
      <c r="BEL141" s="11"/>
      <c r="BEM141" s="11"/>
      <c r="BEN141" s="11"/>
      <c r="BEO141" s="11"/>
      <c r="BEP141" s="11"/>
      <c r="BEQ141" s="11"/>
      <c r="BER141" s="11"/>
      <c r="BES141" s="11"/>
      <c r="BET141" s="11"/>
      <c r="BEU141" s="11"/>
      <c r="BEV141" s="11"/>
      <c r="BEW141" s="11"/>
      <c r="BEX141" s="11"/>
      <c r="BEY141" s="11"/>
      <c r="BEZ141" s="11"/>
      <c r="BFA141" s="11"/>
      <c r="BFB141" s="11"/>
      <c r="BFC141" s="11"/>
      <c r="BFD141" s="11"/>
      <c r="BFE141" s="11"/>
      <c r="BFF141" s="11"/>
      <c r="BFG141" s="11"/>
      <c r="BFH141" s="11"/>
      <c r="BFI141" s="11"/>
      <c r="BFJ141" s="11"/>
      <c r="BFK141" s="11"/>
      <c r="BFL141" s="11"/>
      <c r="BFM141" s="11"/>
      <c r="BFN141" s="11"/>
      <c r="BFO141" s="11"/>
      <c r="BFP141" s="11"/>
      <c r="BFQ141" s="11"/>
      <c r="BFR141" s="11"/>
      <c r="BFS141" s="11"/>
      <c r="BFT141" s="11"/>
      <c r="BFU141" s="11"/>
      <c r="BFV141" s="11"/>
      <c r="BFW141" s="11"/>
      <c r="BFX141" s="11"/>
      <c r="BFY141" s="11"/>
      <c r="BFZ141" s="11"/>
      <c r="BGA141" s="11"/>
      <c r="BGB141" s="11"/>
      <c r="BGC141" s="11"/>
      <c r="BGD141" s="11"/>
      <c r="BGE141" s="11"/>
      <c r="BGF141" s="11"/>
      <c r="BGG141" s="11"/>
      <c r="BGH141" s="11"/>
      <c r="BGI141" s="11"/>
      <c r="BGJ141" s="11"/>
      <c r="BGK141" s="11"/>
      <c r="BGL141" s="11"/>
      <c r="BGM141" s="11"/>
      <c r="BGN141" s="11"/>
      <c r="BGO141" s="11"/>
      <c r="BGP141" s="11"/>
      <c r="BGQ141" s="11"/>
      <c r="BGR141" s="11"/>
      <c r="BGS141" s="11"/>
      <c r="BGT141" s="11"/>
      <c r="BGU141" s="11"/>
      <c r="BGV141" s="11"/>
      <c r="BGW141" s="11"/>
      <c r="BGX141" s="11"/>
      <c r="BGY141" s="11"/>
      <c r="BGZ141" s="11"/>
      <c r="BHA141" s="11"/>
      <c r="BHB141" s="11"/>
      <c r="BHC141" s="11"/>
      <c r="BHD141" s="11"/>
      <c r="BHE141" s="11"/>
      <c r="BHF141" s="11"/>
      <c r="BHG141" s="11"/>
      <c r="BHH141" s="11"/>
      <c r="BHI141" s="11"/>
      <c r="BHJ141" s="11"/>
      <c r="BHK141" s="11"/>
      <c r="BHL141" s="11"/>
      <c r="BHM141" s="11"/>
      <c r="BHN141" s="11"/>
      <c r="BHO141" s="11"/>
      <c r="BHP141" s="11"/>
      <c r="BHQ141" s="11"/>
      <c r="BHR141" s="11"/>
      <c r="BHS141" s="11"/>
      <c r="BHT141" s="11"/>
      <c r="BHU141" s="11"/>
      <c r="BHV141" s="11"/>
      <c r="BHW141" s="11"/>
      <c r="BHX141" s="11"/>
      <c r="BHY141" s="11"/>
      <c r="BHZ141" s="11"/>
      <c r="BIA141" s="11"/>
      <c r="BIB141" s="11"/>
      <c r="BIC141" s="11"/>
      <c r="BID141" s="11"/>
      <c r="BIE141" s="11"/>
      <c r="BIF141" s="11"/>
      <c r="BIG141" s="11"/>
      <c r="BIH141" s="11"/>
      <c r="BII141" s="11"/>
      <c r="BIJ141" s="11"/>
      <c r="BIK141" s="11"/>
      <c r="BIL141" s="11"/>
      <c r="BIM141" s="11"/>
      <c r="BIN141" s="11"/>
      <c r="BIO141" s="11"/>
      <c r="BIP141" s="11"/>
      <c r="BIQ141" s="11"/>
      <c r="BIR141" s="11"/>
      <c r="BIS141" s="11"/>
      <c r="BIT141" s="11"/>
      <c r="BIU141" s="11"/>
      <c r="BIV141" s="11"/>
      <c r="BIW141" s="11"/>
      <c r="BIX141" s="11"/>
      <c r="BIY141" s="11"/>
      <c r="BIZ141" s="11"/>
      <c r="BJA141" s="11"/>
      <c r="BJB141" s="11"/>
      <c r="BJC141" s="11"/>
      <c r="BJD141" s="11"/>
      <c r="BJE141" s="11"/>
      <c r="BJF141" s="11"/>
      <c r="BJG141" s="11"/>
      <c r="BJH141" s="11"/>
      <c r="BJI141" s="11"/>
      <c r="BJJ141" s="11"/>
      <c r="BJK141" s="11"/>
      <c r="BJL141" s="11"/>
      <c r="BJM141" s="11"/>
      <c r="BJN141" s="11"/>
      <c r="BJO141" s="11"/>
      <c r="BJP141" s="11"/>
      <c r="BJQ141" s="11"/>
      <c r="BJR141" s="11"/>
      <c r="BJS141" s="11"/>
      <c r="BJT141" s="11"/>
      <c r="BJU141" s="11"/>
      <c r="BJV141" s="11"/>
      <c r="BJW141" s="11"/>
      <c r="BJX141" s="11"/>
      <c r="BJY141" s="11"/>
      <c r="BJZ141" s="11"/>
      <c r="BKA141" s="11"/>
      <c r="BKB141" s="11"/>
      <c r="BKC141" s="11"/>
      <c r="BKD141" s="11"/>
      <c r="BKE141" s="11"/>
      <c r="BKF141" s="11"/>
      <c r="BKG141" s="11"/>
      <c r="BKH141" s="11"/>
      <c r="BKI141" s="11"/>
      <c r="BKJ141" s="11"/>
      <c r="BKK141" s="11"/>
      <c r="BKL141" s="11"/>
      <c r="BKM141" s="11"/>
      <c r="BKN141" s="11"/>
      <c r="BKO141" s="11"/>
      <c r="BKP141" s="11"/>
      <c r="BKQ141" s="11"/>
      <c r="BKR141" s="11"/>
      <c r="BKS141" s="11"/>
      <c r="BKT141" s="11"/>
      <c r="BKU141" s="11"/>
      <c r="BKV141" s="11"/>
      <c r="BKW141" s="11"/>
      <c r="BKX141" s="11"/>
      <c r="BKY141" s="11"/>
      <c r="BKZ141" s="11"/>
      <c r="BLA141" s="11"/>
      <c r="BLB141" s="11"/>
      <c r="BLC141" s="11"/>
      <c r="BLD141" s="11"/>
      <c r="BLE141" s="11"/>
      <c r="BLF141" s="11"/>
      <c r="BLG141" s="11"/>
      <c r="BLH141" s="11"/>
      <c r="BLI141" s="11"/>
      <c r="BLJ141" s="11"/>
      <c r="BLK141" s="11"/>
      <c r="BLL141" s="11"/>
      <c r="BLM141" s="11"/>
      <c r="BLN141" s="11"/>
      <c r="BLO141" s="11"/>
      <c r="BLP141" s="11"/>
      <c r="BLQ141" s="11"/>
      <c r="BLR141" s="11"/>
      <c r="BLS141" s="11"/>
      <c r="BLT141" s="11"/>
      <c r="BLU141" s="11"/>
      <c r="BLV141" s="11"/>
      <c r="BLW141" s="11"/>
      <c r="BLX141" s="11"/>
      <c r="BLY141" s="11"/>
      <c r="BLZ141" s="11"/>
      <c r="BMA141" s="11"/>
      <c r="BMB141" s="11"/>
      <c r="BMC141" s="11"/>
      <c r="BMD141" s="11"/>
      <c r="BME141" s="11"/>
      <c r="BMF141" s="11"/>
      <c r="BMG141" s="11"/>
      <c r="BMH141" s="11"/>
      <c r="BMI141" s="11"/>
      <c r="BMJ141" s="11"/>
      <c r="BMK141" s="11"/>
      <c r="BML141" s="11"/>
      <c r="BMM141" s="11"/>
      <c r="BMN141" s="11"/>
      <c r="BMO141" s="11"/>
      <c r="BMP141" s="11"/>
      <c r="BMQ141" s="11"/>
      <c r="BMR141" s="11"/>
      <c r="BMS141" s="11"/>
      <c r="BMT141" s="11"/>
      <c r="BMU141" s="11"/>
      <c r="BMV141" s="11"/>
      <c r="BMW141" s="11"/>
      <c r="BMX141" s="11"/>
      <c r="BMY141" s="11"/>
      <c r="BMZ141" s="11"/>
      <c r="BNA141" s="11"/>
      <c r="BNB141" s="11"/>
      <c r="BNC141" s="11"/>
      <c r="BND141" s="11"/>
      <c r="BNE141" s="11"/>
      <c r="BNF141" s="11"/>
      <c r="BNG141" s="11"/>
      <c r="BNH141" s="11"/>
      <c r="BNI141" s="11"/>
      <c r="BNJ141" s="11"/>
      <c r="BNK141" s="11"/>
      <c r="BNL141" s="11"/>
      <c r="BNM141" s="11"/>
      <c r="BNN141" s="11"/>
      <c r="BNO141" s="11"/>
      <c r="BNP141" s="11"/>
      <c r="BNQ141" s="11"/>
      <c r="BNR141" s="11"/>
      <c r="BNS141" s="11"/>
      <c r="BNT141" s="11"/>
      <c r="BNU141" s="11"/>
      <c r="BNV141" s="11"/>
      <c r="BNW141" s="11"/>
      <c r="BNX141" s="11"/>
      <c r="BNY141" s="11"/>
      <c r="BNZ141" s="11"/>
      <c r="BOA141" s="11"/>
      <c r="BOB141" s="11"/>
      <c r="BOC141" s="11"/>
      <c r="BOD141" s="11"/>
      <c r="BOE141" s="11"/>
      <c r="BOF141" s="11"/>
      <c r="BOG141" s="11"/>
      <c r="BOH141" s="11"/>
      <c r="BOI141" s="11"/>
      <c r="BOJ141" s="11"/>
      <c r="BOK141" s="11"/>
      <c r="BOL141" s="11"/>
      <c r="BOM141" s="11"/>
      <c r="BON141" s="11"/>
      <c r="BOO141" s="11"/>
      <c r="BOP141" s="11"/>
      <c r="BOQ141" s="11"/>
      <c r="BOR141" s="11"/>
      <c r="BOS141" s="11"/>
      <c r="BOT141" s="11"/>
      <c r="BOU141" s="11"/>
      <c r="BOV141" s="11"/>
      <c r="BOW141" s="11"/>
      <c r="BOX141" s="11"/>
      <c r="BOY141" s="11"/>
      <c r="BOZ141" s="11"/>
      <c r="BPA141" s="11"/>
      <c r="BPB141" s="11"/>
      <c r="BPC141" s="11"/>
      <c r="BPD141" s="11"/>
      <c r="BPE141" s="11"/>
      <c r="BPF141" s="11"/>
      <c r="BPG141" s="11"/>
      <c r="BPH141" s="11"/>
      <c r="BPI141" s="11"/>
      <c r="BPJ141" s="11"/>
      <c r="BPK141" s="11"/>
      <c r="BPL141" s="11"/>
      <c r="BPM141" s="11"/>
      <c r="BPN141" s="11"/>
      <c r="BPO141" s="11"/>
      <c r="BPP141" s="11"/>
      <c r="BPQ141" s="11"/>
      <c r="BPR141" s="11"/>
      <c r="BPS141" s="11"/>
      <c r="BPT141" s="11"/>
      <c r="BPU141" s="11"/>
      <c r="BPV141" s="11"/>
      <c r="BPW141" s="11"/>
      <c r="BPX141" s="11"/>
      <c r="BPY141" s="11"/>
      <c r="BPZ141" s="11"/>
      <c r="BQA141" s="11"/>
      <c r="BQB141" s="11"/>
      <c r="BQC141" s="11"/>
      <c r="BQD141" s="11"/>
      <c r="BQE141" s="11"/>
      <c r="BQF141" s="11"/>
      <c r="BQG141" s="11"/>
      <c r="BQH141" s="11"/>
      <c r="BQI141" s="11"/>
      <c r="BQJ141" s="11"/>
      <c r="BQK141" s="11"/>
      <c r="BQL141" s="11"/>
      <c r="BQM141" s="11"/>
      <c r="BQN141" s="11"/>
      <c r="BQO141" s="11"/>
      <c r="BQP141" s="11"/>
      <c r="BQQ141" s="11"/>
      <c r="BQR141" s="11"/>
      <c r="BQS141" s="11"/>
      <c r="BQT141" s="11"/>
      <c r="BQU141" s="11"/>
      <c r="BQV141" s="11"/>
      <c r="BQW141" s="11"/>
      <c r="BQX141" s="11"/>
      <c r="BQY141" s="11"/>
      <c r="BQZ141" s="11"/>
      <c r="BRA141" s="11"/>
      <c r="BRB141" s="11"/>
      <c r="BRC141" s="11"/>
      <c r="BRD141" s="11"/>
      <c r="BRE141" s="11"/>
      <c r="BRF141" s="11"/>
      <c r="BRG141" s="11"/>
      <c r="BRH141" s="11"/>
      <c r="BRI141" s="11"/>
      <c r="BRJ141" s="11"/>
      <c r="BRK141" s="11"/>
      <c r="BRL141" s="11"/>
      <c r="BRM141" s="11"/>
      <c r="BRN141" s="11"/>
      <c r="BRO141" s="11"/>
      <c r="BRP141" s="11"/>
      <c r="BRQ141" s="11"/>
      <c r="BRR141" s="11"/>
      <c r="BRS141" s="11"/>
      <c r="BRT141" s="11"/>
      <c r="BRU141" s="11"/>
      <c r="BRV141" s="11"/>
      <c r="BRW141" s="11"/>
      <c r="BRX141" s="11"/>
      <c r="BRY141" s="11"/>
      <c r="BRZ141" s="11"/>
      <c r="BSA141" s="11"/>
      <c r="BSB141" s="11"/>
      <c r="BSC141" s="11"/>
      <c r="BSD141" s="11"/>
      <c r="BSE141" s="11"/>
      <c r="BSF141" s="11"/>
      <c r="BSG141" s="11"/>
      <c r="BSH141" s="11"/>
      <c r="BSI141" s="11"/>
      <c r="BSJ141" s="11"/>
      <c r="BSK141" s="11"/>
      <c r="BSL141" s="11"/>
      <c r="BSM141" s="11"/>
      <c r="BSN141" s="11"/>
      <c r="BSO141" s="11"/>
      <c r="BSP141" s="11"/>
      <c r="BSQ141" s="11"/>
      <c r="BSR141" s="11"/>
      <c r="BSS141" s="11"/>
      <c r="BST141" s="11"/>
      <c r="BSU141" s="11"/>
      <c r="BSV141" s="11"/>
      <c r="BSW141" s="11"/>
      <c r="BSX141" s="11"/>
      <c r="BSY141" s="11"/>
      <c r="BSZ141" s="11"/>
      <c r="BTA141" s="11"/>
      <c r="BTB141" s="11"/>
      <c r="BTC141" s="11"/>
      <c r="BTD141" s="11"/>
      <c r="BTE141" s="11"/>
      <c r="BTF141" s="11"/>
      <c r="BTG141" s="11"/>
      <c r="BTH141" s="11"/>
      <c r="BTI141" s="11"/>
      <c r="BTJ141" s="11"/>
      <c r="BTK141" s="11"/>
      <c r="BTL141" s="11"/>
      <c r="BTM141" s="11"/>
      <c r="BTN141" s="11"/>
      <c r="BTO141" s="11"/>
      <c r="BTP141" s="11"/>
      <c r="BTQ141" s="11"/>
      <c r="BTR141" s="11"/>
      <c r="BTS141" s="11"/>
      <c r="BTT141" s="11"/>
      <c r="BTU141" s="11"/>
      <c r="BTV141" s="11"/>
      <c r="BTW141" s="11"/>
      <c r="BTX141" s="11"/>
      <c r="BTY141" s="11"/>
      <c r="BTZ141" s="11"/>
      <c r="BUA141" s="11"/>
      <c r="BUB141" s="11"/>
      <c r="BUC141" s="11"/>
      <c r="BUD141" s="11"/>
      <c r="BUE141" s="11"/>
      <c r="BUF141" s="11"/>
      <c r="BUG141" s="11"/>
      <c r="BUH141" s="11"/>
      <c r="BUI141" s="11"/>
      <c r="BUJ141" s="11"/>
      <c r="BUK141" s="11"/>
      <c r="BUL141" s="11"/>
      <c r="BUM141" s="11"/>
      <c r="BUN141" s="11"/>
      <c r="BUO141" s="11"/>
      <c r="BUP141" s="11"/>
      <c r="BUQ141" s="11"/>
      <c r="BUR141" s="11"/>
      <c r="BUS141" s="11"/>
      <c r="BUT141" s="11"/>
      <c r="BUU141" s="11"/>
      <c r="BUV141" s="11"/>
      <c r="BUW141" s="11"/>
      <c r="BUX141" s="11"/>
      <c r="BUY141" s="11"/>
      <c r="BUZ141" s="11"/>
      <c r="BVA141" s="11"/>
      <c r="BVB141" s="11"/>
      <c r="BVC141" s="11"/>
      <c r="BVD141" s="11"/>
      <c r="BVE141" s="11"/>
      <c r="BVF141" s="11"/>
      <c r="BVG141" s="11"/>
      <c r="BVH141" s="11"/>
      <c r="BVI141" s="11"/>
      <c r="BVJ141" s="11"/>
      <c r="BVK141" s="11"/>
      <c r="BVL141" s="11"/>
      <c r="BVM141" s="11"/>
      <c r="BVN141" s="11"/>
      <c r="BVO141" s="11"/>
      <c r="BVP141" s="11"/>
      <c r="BVQ141" s="11"/>
      <c r="BVR141" s="11"/>
      <c r="BVS141" s="11"/>
      <c r="BVT141" s="11"/>
      <c r="BVU141" s="11"/>
      <c r="BVV141" s="11"/>
      <c r="BVW141" s="11"/>
      <c r="BVX141" s="11"/>
      <c r="BVY141" s="11"/>
      <c r="BVZ141" s="11"/>
      <c r="BWA141" s="11"/>
      <c r="BWB141" s="11"/>
      <c r="BWC141" s="11"/>
      <c r="BWD141" s="11"/>
      <c r="BWE141" s="11"/>
      <c r="BWF141" s="11"/>
      <c r="BWG141" s="11"/>
      <c r="BWH141" s="11"/>
      <c r="BWI141" s="11"/>
      <c r="BWJ141" s="11"/>
      <c r="BWK141" s="11"/>
      <c r="BWL141" s="11"/>
      <c r="BWM141" s="11"/>
      <c r="BWN141" s="11"/>
      <c r="BWO141" s="11"/>
      <c r="BWP141" s="11"/>
      <c r="BWQ141" s="11"/>
      <c r="BWR141" s="11"/>
      <c r="BWS141" s="11"/>
      <c r="BWT141" s="11"/>
      <c r="BWU141" s="11"/>
      <c r="BWV141" s="11"/>
      <c r="BWW141" s="11"/>
      <c r="BWX141" s="11"/>
      <c r="BWY141" s="11"/>
      <c r="BWZ141" s="11"/>
      <c r="BXA141" s="11"/>
      <c r="BXB141" s="11"/>
      <c r="BXC141" s="11"/>
      <c r="BXD141" s="11"/>
      <c r="BXE141" s="11"/>
      <c r="BXF141" s="11"/>
      <c r="BXG141" s="11"/>
      <c r="BXH141" s="11"/>
      <c r="BXI141" s="11"/>
      <c r="BXJ141" s="11"/>
      <c r="BXK141" s="11"/>
      <c r="BXL141" s="11"/>
      <c r="BXM141" s="11"/>
      <c r="BXN141" s="11"/>
      <c r="BXO141" s="11"/>
      <c r="BXP141" s="11"/>
      <c r="BXQ141" s="11"/>
      <c r="BXR141" s="11"/>
      <c r="BXS141" s="11"/>
      <c r="BXT141" s="11"/>
      <c r="BXU141" s="11"/>
      <c r="BXV141" s="11"/>
      <c r="BXW141" s="11"/>
      <c r="BXX141" s="11"/>
      <c r="BXY141" s="11"/>
      <c r="BXZ141" s="11"/>
      <c r="BYA141" s="11"/>
      <c r="BYB141" s="11"/>
      <c r="BYC141" s="11"/>
      <c r="BYD141" s="11"/>
      <c r="BYE141" s="11"/>
      <c r="BYF141" s="11"/>
      <c r="BYG141" s="11"/>
      <c r="BYH141" s="11"/>
      <c r="BYI141" s="11"/>
      <c r="BYJ141" s="11"/>
      <c r="BYK141" s="11"/>
      <c r="BYL141" s="11"/>
      <c r="BYM141" s="11"/>
      <c r="BYN141" s="11"/>
      <c r="BYO141" s="11"/>
      <c r="BYP141" s="11"/>
      <c r="BYQ141" s="11"/>
      <c r="BYR141" s="11"/>
      <c r="BYS141" s="11"/>
      <c r="BYT141" s="11"/>
      <c r="BYU141" s="11"/>
      <c r="BYV141" s="11"/>
      <c r="BYW141" s="11"/>
      <c r="BYX141" s="11"/>
      <c r="BYY141" s="11"/>
      <c r="BYZ141" s="11"/>
      <c r="BZA141" s="11"/>
      <c r="BZB141" s="11"/>
      <c r="BZC141" s="11"/>
      <c r="BZD141" s="11"/>
      <c r="BZE141" s="11"/>
      <c r="BZF141" s="11"/>
      <c r="BZG141" s="11"/>
      <c r="BZH141" s="11"/>
      <c r="BZI141" s="11"/>
      <c r="BZJ141" s="11"/>
      <c r="BZK141" s="11"/>
      <c r="BZL141" s="11"/>
      <c r="BZM141" s="11"/>
      <c r="BZN141" s="11"/>
      <c r="BZO141" s="11"/>
      <c r="BZP141" s="11"/>
      <c r="BZQ141" s="11"/>
      <c r="BZR141" s="11"/>
      <c r="BZS141" s="11"/>
      <c r="BZT141" s="11"/>
      <c r="BZU141" s="11"/>
      <c r="BZV141" s="11"/>
      <c r="BZW141" s="11"/>
      <c r="BZX141" s="11"/>
      <c r="BZY141" s="11"/>
      <c r="BZZ141" s="11"/>
      <c r="CAA141" s="11"/>
      <c r="CAB141" s="11"/>
      <c r="CAC141" s="11"/>
      <c r="CAD141" s="11"/>
      <c r="CAE141" s="11"/>
      <c r="CAF141" s="11"/>
      <c r="CAG141" s="11"/>
      <c r="CAH141" s="11"/>
      <c r="CAI141" s="11"/>
      <c r="CAJ141" s="11"/>
      <c r="CAK141" s="11"/>
      <c r="CAL141" s="11"/>
      <c r="CAM141" s="11"/>
      <c r="CAN141" s="11"/>
      <c r="CAO141" s="11"/>
      <c r="CAP141" s="11"/>
      <c r="CAQ141" s="11"/>
      <c r="CAR141" s="11"/>
      <c r="CAS141" s="11"/>
      <c r="CAT141" s="11"/>
      <c r="CAU141" s="11"/>
      <c r="CAV141" s="11"/>
      <c r="CAW141" s="11"/>
      <c r="CAX141" s="11"/>
      <c r="CAY141" s="11"/>
      <c r="CAZ141" s="11"/>
      <c r="CBA141" s="11"/>
      <c r="CBB141" s="11"/>
      <c r="CBC141" s="11"/>
      <c r="CBD141" s="11"/>
      <c r="CBE141" s="11"/>
      <c r="CBF141" s="11"/>
      <c r="CBG141" s="11"/>
      <c r="CBH141" s="11"/>
      <c r="CBI141" s="11"/>
      <c r="CBJ141" s="11"/>
      <c r="CBK141" s="11"/>
      <c r="CBL141" s="11"/>
      <c r="CBM141" s="11"/>
      <c r="CBN141" s="11"/>
      <c r="CBO141" s="11"/>
      <c r="CBP141" s="11"/>
      <c r="CBQ141" s="11"/>
      <c r="CBR141" s="11"/>
      <c r="CBS141" s="11"/>
      <c r="CBT141" s="11"/>
      <c r="CBU141" s="11"/>
      <c r="CBV141" s="11"/>
      <c r="CBW141" s="11"/>
      <c r="CBX141" s="11"/>
      <c r="CBY141" s="11"/>
      <c r="CBZ141" s="11"/>
      <c r="CCA141" s="11"/>
      <c r="CCB141" s="11"/>
      <c r="CCC141" s="11"/>
      <c r="CCD141" s="11"/>
      <c r="CCE141" s="11"/>
      <c r="CCF141" s="11"/>
      <c r="CCG141" s="11"/>
      <c r="CCH141" s="11"/>
      <c r="CCI141" s="11"/>
      <c r="CCJ141" s="11"/>
      <c r="CCK141" s="11"/>
      <c r="CCL141" s="11"/>
      <c r="CCM141" s="11"/>
      <c r="CCN141" s="11"/>
      <c r="CCO141" s="11"/>
      <c r="CCP141" s="11"/>
      <c r="CCQ141" s="11"/>
      <c r="CCR141" s="11"/>
      <c r="CCS141" s="11"/>
      <c r="CCT141" s="11"/>
      <c r="CCU141" s="11"/>
      <c r="CCV141" s="11"/>
      <c r="CCW141" s="11"/>
      <c r="CCX141" s="11"/>
      <c r="CCY141" s="11"/>
      <c r="CCZ141" s="11"/>
      <c r="CDA141" s="11"/>
      <c r="CDB141" s="11"/>
      <c r="CDC141" s="11"/>
      <c r="CDD141" s="11"/>
      <c r="CDE141" s="11"/>
      <c r="CDF141" s="11"/>
      <c r="CDG141" s="11"/>
      <c r="CDH141" s="11"/>
      <c r="CDI141" s="11"/>
      <c r="CDJ141" s="11"/>
      <c r="CDK141" s="11"/>
      <c r="CDL141" s="11"/>
      <c r="CDM141" s="11"/>
      <c r="CDN141" s="11"/>
      <c r="CDO141" s="11"/>
      <c r="CDP141" s="11"/>
      <c r="CDQ141" s="11"/>
      <c r="CDR141" s="11"/>
      <c r="CDS141" s="11"/>
      <c r="CDT141" s="11"/>
      <c r="CDU141" s="11"/>
      <c r="CDV141" s="11"/>
      <c r="CDW141" s="11"/>
      <c r="CDX141" s="11"/>
      <c r="CDY141" s="11"/>
      <c r="CDZ141" s="11"/>
      <c r="CEA141" s="11"/>
      <c r="CEB141" s="11"/>
      <c r="CEC141" s="11"/>
      <c r="CED141" s="11"/>
      <c r="CEE141" s="11"/>
      <c r="CEF141" s="11"/>
      <c r="CEG141" s="11"/>
      <c r="CEH141" s="11"/>
      <c r="CEI141" s="11"/>
      <c r="CEJ141" s="11"/>
      <c r="CEK141" s="11"/>
      <c r="CEL141" s="11"/>
      <c r="CEM141" s="11"/>
      <c r="CEN141" s="11"/>
      <c r="CEO141" s="11"/>
      <c r="CEP141" s="11"/>
      <c r="CEQ141" s="11"/>
      <c r="CER141" s="11"/>
      <c r="CES141" s="11"/>
      <c r="CET141" s="11"/>
      <c r="CEU141" s="11"/>
      <c r="CEV141" s="11"/>
      <c r="CEW141" s="11"/>
      <c r="CEX141" s="11"/>
      <c r="CEY141" s="11"/>
      <c r="CEZ141" s="11"/>
      <c r="CFA141" s="11"/>
      <c r="CFB141" s="11"/>
      <c r="CFC141" s="11"/>
      <c r="CFD141" s="11"/>
      <c r="CFE141" s="11"/>
      <c r="CFF141" s="11"/>
      <c r="CFG141" s="11"/>
      <c r="CFH141" s="11"/>
      <c r="CFI141" s="11"/>
      <c r="CFJ141" s="11"/>
      <c r="CFK141" s="11"/>
      <c r="CFL141" s="11"/>
      <c r="CFM141" s="11"/>
      <c r="CFN141" s="11"/>
      <c r="CFO141" s="11"/>
      <c r="CFP141" s="11"/>
      <c r="CFQ141" s="11"/>
      <c r="CFR141" s="11"/>
      <c r="CFS141" s="11"/>
      <c r="CFT141" s="11"/>
      <c r="CFU141" s="11"/>
      <c r="CFV141" s="11"/>
      <c r="CFW141" s="11"/>
      <c r="CFX141" s="11"/>
      <c r="CFY141" s="11"/>
      <c r="CFZ141" s="11"/>
      <c r="CGA141" s="11"/>
      <c r="CGB141" s="11"/>
      <c r="CGC141" s="11"/>
      <c r="CGD141" s="11"/>
      <c r="CGE141" s="11"/>
      <c r="CGF141" s="11"/>
      <c r="CGG141" s="11"/>
      <c r="CGH141" s="11"/>
      <c r="CGI141" s="11"/>
      <c r="CGJ141" s="11"/>
      <c r="CGK141" s="11"/>
      <c r="CGL141" s="11"/>
      <c r="CGM141" s="11"/>
      <c r="CGN141" s="11"/>
      <c r="CGO141" s="11"/>
      <c r="CGP141" s="11"/>
      <c r="CGQ141" s="11"/>
      <c r="CGR141" s="11"/>
      <c r="CGS141" s="11"/>
      <c r="CGT141" s="11"/>
      <c r="CGU141" s="11"/>
      <c r="CGV141" s="11"/>
      <c r="CGW141" s="11"/>
      <c r="CGX141" s="11"/>
      <c r="CGY141" s="11"/>
      <c r="CGZ141" s="11"/>
      <c r="CHA141" s="11"/>
      <c r="CHB141" s="11"/>
      <c r="CHC141" s="11"/>
      <c r="CHD141" s="11"/>
      <c r="CHE141" s="11"/>
      <c r="CHF141" s="11"/>
      <c r="CHG141" s="11"/>
      <c r="CHH141" s="11"/>
      <c r="CHI141" s="11"/>
      <c r="CHJ141" s="11"/>
      <c r="CHK141" s="11"/>
      <c r="CHL141" s="11"/>
      <c r="CHM141" s="11"/>
      <c r="CHN141" s="11"/>
      <c r="CHO141" s="11"/>
      <c r="CHP141" s="11"/>
      <c r="CHQ141" s="11"/>
      <c r="CHR141" s="11"/>
      <c r="CHS141" s="11"/>
      <c r="CHT141" s="11"/>
      <c r="CHU141" s="11"/>
      <c r="CHV141" s="11"/>
      <c r="CHW141" s="11"/>
      <c r="CHX141" s="11"/>
      <c r="CHY141" s="11"/>
      <c r="CHZ141" s="11"/>
      <c r="CIA141" s="11"/>
      <c r="CIB141" s="11"/>
      <c r="CIC141" s="11"/>
      <c r="CID141" s="11"/>
      <c r="CIE141" s="11"/>
      <c r="CIF141" s="11"/>
      <c r="CIG141" s="11"/>
      <c r="CIH141" s="11"/>
      <c r="CII141" s="11"/>
      <c r="CIJ141" s="11"/>
      <c r="CIK141" s="11"/>
      <c r="CIL141" s="11"/>
      <c r="CIM141" s="11"/>
      <c r="CIN141" s="11"/>
      <c r="CIO141" s="11"/>
      <c r="CIP141" s="11"/>
      <c r="CIQ141" s="11"/>
      <c r="CIR141" s="11"/>
      <c r="CIS141" s="11"/>
      <c r="CIT141" s="11"/>
      <c r="CIU141" s="11"/>
      <c r="CIV141" s="11"/>
      <c r="CIW141" s="11"/>
      <c r="CIX141" s="11"/>
      <c r="CIY141" s="11"/>
      <c r="CIZ141" s="11"/>
      <c r="CJA141" s="11"/>
      <c r="CJB141" s="11"/>
      <c r="CJC141" s="11"/>
      <c r="CJD141" s="11"/>
      <c r="CJE141" s="11"/>
      <c r="CJF141" s="11"/>
      <c r="CJG141" s="11"/>
      <c r="CJH141" s="11"/>
      <c r="CJI141" s="11"/>
      <c r="CJJ141" s="11"/>
      <c r="CJK141" s="11"/>
      <c r="CJL141" s="11"/>
      <c r="CJM141" s="11"/>
      <c r="CJN141" s="11"/>
      <c r="CJO141" s="11"/>
      <c r="CJP141" s="11"/>
      <c r="CJQ141" s="11"/>
      <c r="CJR141" s="11"/>
      <c r="CJS141" s="11"/>
      <c r="CJT141" s="11"/>
      <c r="CJU141" s="11"/>
      <c r="CJV141" s="11"/>
      <c r="CJW141" s="11"/>
      <c r="CJX141" s="11"/>
      <c r="CJY141" s="11"/>
      <c r="CJZ141" s="11"/>
      <c r="CKA141" s="11"/>
      <c r="CKB141" s="11"/>
      <c r="CKC141" s="11"/>
      <c r="CKD141" s="11"/>
      <c r="CKE141" s="11"/>
      <c r="CKF141" s="11"/>
      <c r="CKG141" s="11"/>
      <c r="CKH141" s="11"/>
      <c r="CKI141" s="11"/>
      <c r="CKJ141" s="11"/>
      <c r="CKK141" s="11"/>
      <c r="CKL141" s="11"/>
      <c r="CKM141" s="11"/>
      <c r="CKN141" s="11"/>
      <c r="CKO141" s="11"/>
      <c r="CKP141" s="11"/>
      <c r="CKQ141" s="11"/>
      <c r="CKR141" s="11"/>
      <c r="CKS141" s="11"/>
      <c r="CKT141" s="11"/>
      <c r="CKU141" s="11"/>
      <c r="CKV141" s="11"/>
      <c r="CKW141" s="11"/>
      <c r="CKX141" s="11"/>
      <c r="CKY141" s="11"/>
      <c r="CKZ141" s="11"/>
      <c r="CLA141" s="11"/>
      <c r="CLB141" s="11"/>
      <c r="CLC141" s="11"/>
      <c r="CLD141" s="11"/>
      <c r="CLE141" s="11"/>
      <c r="CLF141" s="11"/>
      <c r="CLG141" s="11"/>
      <c r="CLH141" s="11"/>
      <c r="CLI141" s="11"/>
      <c r="CLJ141" s="11"/>
      <c r="CLK141" s="11"/>
      <c r="CLL141" s="11"/>
      <c r="CLM141" s="11"/>
      <c r="CLN141" s="11"/>
      <c r="CLO141" s="11"/>
      <c r="CLP141" s="11"/>
      <c r="CLQ141" s="11"/>
      <c r="CLR141" s="11"/>
      <c r="CLS141" s="11"/>
      <c r="CLT141" s="11"/>
      <c r="CLU141" s="11"/>
      <c r="CLV141" s="11"/>
      <c r="CLW141" s="11"/>
      <c r="CLX141" s="11"/>
      <c r="CLY141" s="11"/>
      <c r="CLZ141" s="11"/>
      <c r="CMA141" s="11"/>
      <c r="CMB141" s="11"/>
      <c r="CMC141" s="11"/>
      <c r="CMD141" s="11"/>
      <c r="CME141" s="11"/>
      <c r="CMF141" s="11"/>
      <c r="CMG141" s="11"/>
      <c r="CMH141" s="11"/>
      <c r="CMI141" s="11"/>
      <c r="CMJ141" s="11"/>
      <c r="CMK141" s="11"/>
      <c r="CML141" s="11"/>
      <c r="CMM141" s="11"/>
      <c r="CMN141" s="11"/>
      <c r="CMO141" s="11"/>
      <c r="CMP141" s="11"/>
      <c r="CMQ141" s="11"/>
      <c r="CMR141" s="11"/>
      <c r="CMS141" s="11"/>
      <c r="CMT141" s="11"/>
      <c r="CMU141" s="11"/>
      <c r="CMV141" s="11"/>
      <c r="CMW141" s="11"/>
      <c r="CMX141" s="11"/>
      <c r="CMY141" s="11"/>
      <c r="CMZ141" s="11"/>
      <c r="CNA141" s="11"/>
      <c r="CNB141" s="11"/>
      <c r="CNC141" s="11"/>
      <c r="CND141" s="11"/>
      <c r="CNE141" s="11"/>
      <c r="CNF141" s="11"/>
      <c r="CNG141" s="11"/>
      <c r="CNH141" s="11"/>
      <c r="CNI141" s="11"/>
      <c r="CNJ141" s="11"/>
      <c r="CNK141" s="11"/>
      <c r="CNL141" s="11"/>
      <c r="CNM141" s="11"/>
      <c r="CNN141" s="11"/>
      <c r="CNO141" s="11"/>
      <c r="CNP141" s="11"/>
      <c r="CNQ141" s="11"/>
      <c r="CNR141" s="11"/>
      <c r="CNS141" s="11"/>
      <c r="CNT141" s="11"/>
      <c r="CNU141" s="11"/>
      <c r="CNV141" s="11"/>
      <c r="CNW141" s="11"/>
      <c r="CNX141" s="11"/>
      <c r="CNY141" s="11"/>
      <c r="CNZ141" s="11"/>
      <c r="COA141" s="11"/>
      <c r="COB141" s="11"/>
      <c r="COC141" s="11"/>
      <c r="COD141" s="11"/>
      <c r="COE141" s="11"/>
      <c r="COF141" s="11"/>
      <c r="COG141" s="11"/>
      <c r="COH141" s="11"/>
      <c r="COI141" s="11"/>
      <c r="COJ141" s="11"/>
      <c r="COK141" s="11"/>
      <c r="COL141" s="11"/>
      <c r="COM141" s="11"/>
      <c r="CON141" s="11"/>
      <c r="COO141" s="11"/>
      <c r="COP141" s="11"/>
      <c r="COQ141" s="11"/>
      <c r="COR141" s="11"/>
      <c r="COS141" s="11"/>
      <c r="COT141" s="11"/>
      <c r="COU141" s="11"/>
      <c r="COV141" s="11"/>
      <c r="COW141" s="11"/>
      <c r="COX141" s="11"/>
      <c r="COY141" s="11"/>
      <c r="COZ141" s="11"/>
      <c r="CPA141" s="11"/>
      <c r="CPB141" s="11"/>
      <c r="CPC141" s="11"/>
      <c r="CPD141" s="11"/>
      <c r="CPE141" s="11"/>
      <c r="CPF141" s="11"/>
      <c r="CPG141" s="11"/>
      <c r="CPH141" s="11"/>
      <c r="CPI141" s="11"/>
      <c r="CPJ141" s="11"/>
      <c r="CPK141" s="11"/>
      <c r="CPL141" s="11"/>
      <c r="CPM141" s="11"/>
      <c r="CPN141" s="11"/>
      <c r="CPO141" s="11"/>
      <c r="CPP141" s="11"/>
      <c r="CPQ141" s="11"/>
      <c r="CPR141" s="11"/>
      <c r="CPS141" s="11"/>
      <c r="CPT141" s="11"/>
      <c r="CPU141" s="11"/>
      <c r="CPV141" s="11"/>
      <c r="CPW141" s="11"/>
      <c r="CPX141" s="11"/>
      <c r="CPY141" s="11"/>
      <c r="CPZ141" s="11"/>
      <c r="CQA141" s="11"/>
      <c r="CQB141" s="11"/>
      <c r="CQC141" s="11"/>
      <c r="CQD141" s="11"/>
      <c r="CQE141" s="11"/>
      <c r="CQF141" s="11"/>
      <c r="CQG141" s="11"/>
      <c r="CQH141" s="11"/>
      <c r="CQI141" s="11"/>
      <c r="CQJ141" s="11"/>
      <c r="CQK141" s="11"/>
      <c r="CQL141" s="11"/>
      <c r="CQM141" s="11"/>
      <c r="CQN141" s="11"/>
      <c r="CQO141" s="11"/>
      <c r="CQP141" s="11"/>
      <c r="CQQ141" s="11"/>
      <c r="CQR141" s="11"/>
      <c r="CQS141" s="11"/>
      <c r="CQT141" s="11"/>
      <c r="CQU141" s="11"/>
      <c r="CQV141" s="11"/>
      <c r="CQW141" s="11"/>
      <c r="CQX141" s="11"/>
      <c r="CQY141" s="11"/>
      <c r="CQZ141" s="11"/>
      <c r="CRA141" s="11"/>
      <c r="CRB141" s="11"/>
      <c r="CRC141" s="11"/>
      <c r="CRD141" s="11"/>
      <c r="CRE141" s="11"/>
      <c r="CRF141" s="11"/>
      <c r="CRG141" s="11"/>
      <c r="CRH141" s="11"/>
      <c r="CRI141" s="11"/>
      <c r="CRJ141" s="11"/>
      <c r="CRK141" s="11"/>
      <c r="CRL141" s="11"/>
      <c r="CRM141" s="11"/>
      <c r="CRN141" s="11"/>
      <c r="CRO141" s="11"/>
      <c r="CRP141" s="11"/>
      <c r="CRQ141" s="11"/>
      <c r="CRR141" s="11"/>
      <c r="CRS141" s="11"/>
      <c r="CRT141" s="11"/>
      <c r="CRU141" s="11"/>
      <c r="CRV141" s="11"/>
      <c r="CRW141" s="11"/>
      <c r="CRX141" s="11"/>
      <c r="CRY141" s="11"/>
      <c r="CRZ141" s="11"/>
      <c r="CSA141" s="11"/>
      <c r="CSB141" s="11"/>
      <c r="CSC141" s="11"/>
      <c r="CSD141" s="11"/>
      <c r="CSE141" s="11"/>
      <c r="CSF141" s="11"/>
      <c r="CSG141" s="11"/>
      <c r="CSH141" s="11"/>
      <c r="CSI141" s="11"/>
      <c r="CSJ141" s="11"/>
      <c r="CSK141" s="11"/>
      <c r="CSL141" s="11"/>
      <c r="CSM141" s="11"/>
      <c r="CSN141" s="11"/>
      <c r="CSO141" s="11"/>
      <c r="CSP141" s="11"/>
      <c r="CSQ141" s="11"/>
      <c r="CSR141" s="11"/>
      <c r="CSS141" s="11"/>
      <c r="CST141" s="11"/>
      <c r="CSU141" s="11"/>
      <c r="CSV141" s="11"/>
      <c r="CSW141" s="11"/>
      <c r="CSX141" s="11"/>
      <c r="CSY141" s="11"/>
      <c r="CSZ141" s="11"/>
      <c r="CTA141" s="11"/>
      <c r="CTB141" s="11"/>
      <c r="CTC141" s="11"/>
      <c r="CTD141" s="11"/>
      <c r="CTE141" s="11"/>
      <c r="CTF141" s="11"/>
      <c r="CTG141" s="11"/>
      <c r="CTH141" s="11"/>
      <c r="CTI141" s="11"/>
      <c r="CTJ141" s="11"/>
      <c r="CTK141" s="11"/>
      <c r="CTL141" s="11"/>
      <c r="CTM141" s="11"/>
      <c r="CTN141" s="11"/>
      <c r="CTO141" s="11"/>
      <c r="CTP141" s="11"/>
      <c r="CTQ141" s="11"/>
      <c r="CTR141" s="11"/>
      <c r="CTS141" s="11"/>
      <c r="CTT141" s="11"/>
      <c r="CTU141" s="11"/>
      <c r="CTV141" s="11"/>
      <c r="CTW141" s="11"/>
      <c r="CTX141" s="11"/>
      <c r="CTY141" s="11"/>
      <c r="CTZ141" s="11"/>
      <c r="CUA141" s="11"/>
      <c r="CUB141" s="11"/>
      <c r="CUC141" s="11"/>
      <c r="CUD141" s="11"/>
      <c r="CUE141" s="11"/>
      <c r="CUF141" s="11"/>
      <c r="CUG141" s="11"/>
      <c r="CUH141" s="11"/>
      <c r="CUI141" s="11"/>
      <c r="CUJ141" s="11"/>
      <c r="CUK141" s="11"/>
      <c r="CUL141" s="11"/>
      <c r="CUM141" s="11"/>
      <c r="CUN141" s="11"/>
      <c r="CUO141" s="11"/>
      <c r="CUP141" s="11"/>
      <c r="CUQ141" s="11"/>
      <c r="CUR141" s="11"/>
      <c r="CUS141" s="11"/>
      <c r="CUT141" s="11"/>
      <c r="CUU141" s="11"/>
      <c r="CUV141" s="11"/>
      <c r="CUW141" s="11"/>
      <c r="CUX141" s="11"/>
      <c r="CUY141" s="11"/>
      <c r="CUZ141" s="11"/>
      <c r="CVA141" s="11"/>
      <c r="CVB141" s="11"/>
      <c r="CVC141" s="11"/>
      <c r="CVD141" s="11"/>
      <c r="CVE141" s="11"/>
      <c r="CVF141" s="11"/>
      <c r="CVG141" s="11"/>
      <c r="CVH141" s="11"/>
      <c r="CVI141" s="11"/>
      <c r="CVJ141" s="11"/>
      <c r="CVK141" s="11"/>
      <c r="CVL141" s="11"/>
      <c r="CVM141" s="11"/>
      <c r="CVN141" s="11"/>
      <c r="CVO141" s="11"/>
      <c r="CVP141" s="11"/>
      <c r="CVQ141" s="11"/>
      <c r="CVR141" s="11"/>
      <c r="CVS141" s="11"/>
      <c r="CVT141" s="11"/>
      <c r="CVU141" s="11"/>
      <c r="CVV141" s="11"/>
      <c r="CVW141" s="11"/>
      <c r="CVX141" s="11"/>
      <c r="CVY141" s="11"/>
      <c r="CVZ141" s="11"/>
      <c r="CWA141" s="11"/>
      <c r="CWB141" s="11"/>
      <c r="CWC141" s="11"/>
      <c r="CWD141" s="11"/>
      <c r="CWE141" s="11"/>
      <c r="CWF141" s="11"/>
      <c r="CWG141" s="11"/>
      <c r="CWH141" s="11"/>
      <c r="CWI141" s="11"/>
      <c r="CWJ141" s="11"/>
      <c r="CWK141" s="11"/>
      <c r="CWL141" s="11"/>
      <c r="CWM141" s="11"/>
      <c r="CWN141" s="11"/>
      <c r="CWO141" s="11"/>
      <c r="CWP141" s="11"/>
      <c r="CWQ141" s="11"/>
      <c r="CWR141" s="11"/>
      <c r="CWS141" s="11"/>
      <c r="CWT141" s="11"/>
      <c r="CWU141" s="11"/>
      <c r="CWV141" s="11"/>
      <c r="CWW141" s="11"/>
      <c r="CWX141" s="11"/>
      <c r="CWY141" s="11"/>
      <c r="CWZ141" s="11"/>
      <c r="CXA141" s="11"/>
      <c r="CXB141" s="11"/>
      <c r="CXC141" s="11"/>
      <c r="CXD141" s="11"/>
      <c r="CXE141" s="11"/>
      <c r="CXF141" s="11"/>
      <c r="CXG141" s="11"/>
      <c r="CXH141" s="11"/>
      <c r="CXI141" s="11"/>
      <c r="CXJ141" s="11"/>
      <c r="CXK141" s="11"/>
      <c r="CXL141" s="11"/>
      <c r="CXM141" s="11"/>
      <c r="CXN141" s="11"/>
      <c r="CXO141" s="11"/>
      <c r="CXP141" s="11"/>
      <c r="CXQ141" s="11"/>
      <c r="CXR141" s="11"/>
      <c r="CXS141" s="11"/>
      <c r="CXT141" s="11"/>
      <c r="CXU141" s="11"/>
      <c r="CXV141" s="11"/>
      <c r="CXW141" s="11"/>
      <c r="CXX141" s="11"/>
      <c r="CXY141" s="11"/>
      <c r="CXZ141" s="11"/>
      <c r="CYA141" s="11"/>
      <c r="CYB141" s="11"/>
      <c r="CYC141" s="11"/>
      <c r="CYD141" s="11"/>
      <c r="CYE141" s="11"/>
      <c r="CYF141" s="11"/>
      <c r="CYG141" s="11"/>
      <c r="CYH141" s="11"/>
      <c r="CYI141" s="11"/>
      <c r="CYJ141" s="11"/>
      <c r="CYK141" s="11"/>
      <c r="CYL141" s="11"/>
      <c r="CYM141" s="11"/>
      <c r="CYN141" s="11"/>
      <c r="CYO141" s="11"/>
      <c r="CYP141" s="11"/>
      <c r="CYQ141" s="11"/>
      <c r="CYR141" s="11"/>
      <c r="CYS141" s="11"/>
      <c r="CYT141" s="11"/>
      <c r="CYU141" s="11"/>
      <c r="CYV141" s="11"/>
      <c r="CYW141" s="11"/>
      <c r="CYX141" s="11"/>
      <c r="CYY141" s="11"/>
      <c r="CYZ141" s="11"/>
      <c r="CZA141" s="11"/>
      <c r="CZB141" s="11"/>
      <c r="CZC141" s="11"/>
      <c r="CZD141" s="11"/>
      <c r="CZE141" s="11"/>
      <c r="CZF141" s="11"/>
      <c r="CZG141" s="11"/>
      <c r="CZH141" s="11"/>
      <c r="CZI141" s="11"/>
      <c r="CZJ141" s="11"/>
      <c r="CZK141" s="11"/>
      <c r="CZL141" s="11"/>
      <c r="CZM141" s="11"/>
      <c r="CZN141" s="11"/>
      <c r="CZO141" s="11"/>
      <c r="CZP141" s="11"/>
      <c r="CZQ141" s="11"/>
      <c r="CZR141" s="11"/>
      <c r="CZS141" s="11"/>
      <c r="CZT141" s="11"/>
      <c r="CZU141" s="11"/>
      <c r="CZV141" s="11"/>
      <c r="CZW141" s="11"/>
      <c r="CZX141" s="11"/>
      <c r="CZY141" s="11"/>
      <c r="CZZ141" s="11"/>
      <c r="DAA141" s="11"/>
      <c r="DAB141" s="11"/>
      <c r="DAC141" s="11"/>
      <c r="DAD141" s="11"/>
      <c r="DAE141" s="11"/>
      <c r="DAF141" s="11"/>
      <c r="DAG141" s="11"/>
      <c r="DAH141" s="11"/>
      <c r="DAI141" s="11"/>
      <c r="DAJ141" s="11"/>
      <c r="DAK141" s="11"/>
      <c r="DAL141" s="11"/>
      <c r="DAM141" s="11"/>
      <c r="DAN141" s="11"/>
      <c r="DAO141" s="11"/>
      <c r="DAP141" s="11"/>
      <c r="DAQ141" s="11"/>
      <c r="DAR141" s="11"/>
      <c r="DAS141" s="11"/>
      <c r="DAT141" s="11"/>
      <c r="DAU141" s="11"/>
      <c r="DAV141" s="11"/>
      <c r="DAW141" s="11"/>
      <c r="DAX141" s="11"/>
      <c r="DAY141" s="11"/>
      <c r="DAZ141" s="11"/>
      <c r="DBA141" s="11"/>
      <c r="DBB141" s="11"/>
      <c r="DBC141" s="11"/>
      <c r="DBD141" s="11"/>
      <c r="DBE141" s="11"/>
      <c r="DBF141" s="11"/>
      <c r="DBG141" s="11"/>
      <c r="DBH141" s="11"/>
      <c r="DBI141" s="11"/>
      <c r="DBJ141" s="11"/>
      <c r="DBK141" s="11"/>
      <c r="DBL141" s="11"/>
      <c r="DBM141" s="11"/>
      <c r="DBN141" s="11"/>
      <c r="DBO141" s="11"/>
      <c r="DBP141" s="11"/>
      <c r="DBQ141" s="11"/>
      <c r="DBR141" s="11"/>
      <c r="DBS141" s="11"/>
      <c r="DBT141" s="11"/>
      <c r="DBU141" s="11"/>
      <c r="DBV141" s="11"/>
      <c r="DBW141" s="11"/>
      <c r="DBX141" s="11"/>
      <c r="DBY141" s="11"/>
      <c r="DBZ141" s="11"/>
      <c r="DCA141" s="11"/>
      <c r="DCB141" s="11"/>
      <c r="DCC141" s="11"/>
      <c r="DCD141" s="11"/>
      <c r="DCE141" s="11"/>
      <c r="DCF141" s="11"/>
      <c r="DCG141" s="11"/>
      <c r="DCH141" s="11"/>
      <c r="DCI141" s="11"/>
      <c r="DCJ141" s="11"/>
      <c r="DCK141" s="11"/>
      <c r="DCL141" s="11"/>
      <c r="DCM141" s="11"/>
      <c r="DCN141" s="11"/>
      <c r="DCO141" s="11"/>
      <c r="DCP141" s="11"/>
      <c r="DCQ141" s="11"/>
      <c r="DCR141" s="11"/>
      <c r="DCS141" s="11"/>
      <c r="DCT141" s="11"/>
      <c r="DCU141" s="11"/>
      <c r="DCV141" s="11"/>
      <c r="DCW141" s="11"/>
      <c r="DCX141" s="11"/>
      <c r="DCY141" s="11"/>
      <c r="DCZ141" s="11"/>
      <c r="DDA141" s="11"/>
      <c r="DDB141" s="11"/>
      <c r="DDC141" s="11"/>
      <c r="DDD141" s="11"/>
      <c r="DDE141" s="11"/>
      <c r="DDF141" s="11"/>
      <c r="DDG141" s="11"/>
      <c r="DDH141" s="11"/>
      <c r="DDI141" s="11"/>
      <c r="DDJ141" s="11"/>
      <c r="DDK141" s="11"/>
      <c r="DDL141" s="11"/>
      <c r="DDM141" s="11"/>
      <c r="DDN141" s="11"/>
      <c r="DDO141" s="11"/>
      <c r="DDP141" s="11"/>
      <c r="DDQ141" s="11"/>
      <c r="DDR141" s="11"/>
      <c r="DDS141" s="11"/>
      <c r="DDT141" s="11"/>
      <c r="DDU141" s="11"/>
      <c r="DDV141" s="11"/>
      <c r="DDW141" s="11"/>
      <c r="DDX141" s="11"/>
      <c r="DDY141" s="11"/>
      <c r="DDZ141" s="11"/>
      <c r="DEA141" s="11"/>
      <c r="DEB141" s="11"/>
      <c r="DEC141" s="11"/>
      <c r="DED141" s="11"/>
      <c r="DEE141" s="11"/>
      <c r="DEF141" s="11"/>
      <c r="DEG141" s="11"/>
      <c r="DEH141" s="11"/>
      <c r="DEI141" s="11"/>
      <c r="DEJ141" s="11"/>
      <c r="DEK141" s="11"/>
      <c r="DEL141" s="11"/>
      <c r="DEM141" s="11"/>
      <c r="DEN141" s="11"/>
      <c r="DEO141" s="11"/>
      <c r="DEP141" s="11"/>
      <c r="DEQ141" s="11"/>
      <c r="DER141" s="11"/>
      <c r="DES141" s="11"/>
      <c r="DET141" s="11"/>
      <c r="DEU141" s="11"/>
      <c r="DEV141" s="11"/>
      <c r="DEW141" s="11"/>
      <c r="DEX141" s="11"/>
      <c r="DEY141" s="11"/>
      <c r="DEZ141" s="11"/>
      <c r="DFA141" s="11"/>
      <c r="DFB141" s="11"/>
      <c r="DFC141" s="11"/>
      <c r="DFD141" s="11"/>
      <c r="DFE141" s="11"/>
      <c r="DFF141" s="11"/>
      <c r="DFG141" s="11"/>
      <c r="DFH141" s="11"/>
      <c r="DFI141" s="11"/>
      <c r="DFJ141" s="11"/>
      <c r="DFK141" s="11"/>
      <c r="DFL141" s="11"/>
      <c r="DFM141" s="11"/>
      <c r="DFN141" s="11"/>
      <c r="DFO141" s="11"/>
      <c r="DFP141" s="11"/>
      <c r="DFQ141" s="11"/>
      <c r="DFR141" s="11"/>
      <c r="DFS141" s="11"/>
      <c r="DFT141" s="11"/>
      <c r="DFU141" s="11"/>
      <c r="DFV141" s="11"/>
      <c r="DFW141" s="11"/>
      <c r="DFX141" s="11"/>
      <c r="DFY141" s="11"/>
      <c r="DFZ141" s="11"/>
      <c r="DGA141" s="11"/>
      <c r="DGB141" s="11"/>
      <c r="DGC141" s="11"/>
      <c r="DGD141" s="11"/>
      <c r="DGE141" s="11"/>
      <c r="DGF141" s="11"/>
      <c r="DGG141" s="11"/>
      <c r="DGH141" s="11"/>
      <c r="DGI141" s="11"/>
      <c r="DGJ141" s="11"/>
      <c r="DGK141" s="11"/>
      <c r="DGL141" s="11"/>
      <c r="DGM141" s="11"/>
      <c r="DGN141" s="11"/>
      <c r="DGO141" s="11"/>
      <c r="DGP141" s="11"/>
      <c r="DGQ141" s="11"/>
      <c r="DGR141" s="11"/>
      <c r="DGS141" s="11"/>
      <c r="DGT141" s="11"/>
      <c r="DGU141" s="11"/>
      <c r="DGV141" s="11"/>
      <c r="DGW141" s="11"/>
      <c r="DGX141" s="11"/>
      <c r="DGY141" s="11"/>
      <c r="DGZ141" s="11"/>
      <c r="DHA141" s="11"/>
      <c r="DHB141" s="11"/>
      <c r="DHC141" s="11"/>
      <c r="DHD141" s="11"/>
      <c r="DHE141" s="11"/>
      <c r="DHF141" s="11"/>
      <c r="DHG141" s="11"/>
      <c r="DHH141" s="11"/>
      <c r="DHI141" s="11"/>
      <c r="DHJ141" s="11"/>
      <c r="DHK141" s="11"/>
      <c r="DHL141" s="11"/>
      <c r="DHM141" s="11"/>
      <c r="DHN141" s="11"/>
      <c r="DHO141" s="11"/>
      <c r="DHP141" s="11"/>
      <c r="DHQ141" s="11"/>
      <c r="DHR141" s="11"/>
      <c r="DHS141" s="11"/>
      <c r="DHT141" s="11"/>
      <c r="DHU141" s="11"/>
      <c r="DHV141" s="11"/>
      <c r="DHW141" s="11"/>
      <c r="DHX141" s="11"/>
      <c r="DHY141" s="11"/>
      <c r="DHZ141" s="11"/>
      <c r="DIA141" s="11"/>
      <c r="DIB141" s="11"/>
      <c r="DIC141" s="11"/>
      <c r="DID141" s="11"/>
      <c r="DIE141" s="11"/>
      <c r="DIF141" s="11"/>
      <c r="DIG141" s="11"/>
      <c r="DIH141" s="11"/>
      <c r="DII141" s="11"/>
      <c r="DIJ141" s="11"/>
      <c r="DIK141" s="11"/>
      <c r="DIL141" s="11"/>
      <c r="DIM141" s="11"/>
      <c r="DIN141" s="11"/>
      <c r="DIO141" s="11"/>
      <c r="DIP141" s="11"/>
      <c r="DIQ141" s="11"/>
      <c r="DIR141" s="11"/>
      <c r="DIS141" s="11"/>
      <c r="DIT141" s="11"/>
      <c r="DIU141" s="11"/>
      <c r="DIV141" s="11"/>
      <c r="DIW141" s="11"/>
      <c r="DIX141" s="11"/>
      <c r="DIY141" s="11"/>
      <c r="DIZ141" s="11"/>
      <c r="DJA141" s="11"/>
      <c r="DJB141" s="11"/>
      <c r="DJC141" s="11"/>
      <c r="DJD141" s="11"/>
      <c r="DJE141" s="11"/>
      <c r="DJF141" s="11"/>
      <c r="DJG141" s="11"/>
      <c r="DJH141" s="11"/>
      <c r="DJI141" s="11"/>
      <c r="DJJ141" s="11"/>
      <c r="DJK141" s="11"/>
      <c r="DJL141" s="11"/>
      <c r="DJM141" s="11"/>
      <c r="DJN141" s="11"/>
      <c r="DJO141" s="11"/>
      <c r="DJP141" s="11"/>
      <c r="DJQ141" s="11"/>
      <c r="DJR141" s="11"/>
      <c r="DJS141" s="11"/>
      <c r="DJT141" s="11"/>
      <c r="DJU141" s="11"/>
      <c r="DJV141" s="11"/>
      <c r="DJW141" s="11"/>
      <c r="DJX141" s="11"/>
      <c r="DJY141" s="11"/>
      <c r="DJZ141" s="11"/>
      <c r="DKA141" s="11"/>
      <c r="DKB141" s="11"/>
      <c r="DKC141" s="11"/>
      <c r="DKD141" s="11"/>
      <c r="DKE141" s="11"/>
      <c r="DKF141" s="11"/>
      <c r="DKG141" s="11"/>
      <c r="DKH141" s="11"/>
      <c r="DKI141" s="11"/>
      <c r="DKJ141" s="11"/>
      <c r="DKK141" s="11"/>
      <c r="DKL141" s="11"/>
      <c r="DKM141" s="11"/>
      <c r="DKN141" s="11"/>
      <c r="DKO141" s="11"/>
      <c r="DKP141" s="11"/>
      <c r="DKQ141" s="11"/>
      <c r="DKR141" s="11"/>
      <c r="DKS141" s="11"/>
      <c r="DKT141" s="11"/>
      <c r="DKU141" s="11"/>
      <c r="DKV141" s="11"/>
      <c r="DKW141" s="11"/>
      <c r="DKX141" s="11"/>
      <c r="DKY141" s="11"/>
      <c r="DKZ141" s="11"/>
      <c r="DLA141" s="11"/>
      <c r="DLB141" s="11"/>
      <c r="DLC141" s="11"/>
      <c r="DLD141" s="11"/>
      <c r="DLE141" s="11"/>
      <c r="DLF141" s="11"/>
      <c r="DLG141" s="11"/>
      <c r="DLH141" s="11"/>
      <c r="DLI141" s="11"/>
      <c r="DLJ141" s="11"/>
      <c r="DLK141" s="11"/>
      <c r="DLL141" s="11"/>
      <c r="DLM141" s="11"/>
      <c r="DLN141" s="11"/>
      <c r="DLO141" s="11"/>
      <c r="DLP141" s="11"/>
      <c r="DLQ141" s="11"/>
      <c r="DLR141" s="11"/>
      <c r="DLS141" s="11"/>
      <c r="DLT141" s="11"/>
      <c r="DLU141" s="11"/>
      <c r="DLV141" s="11"/>
      <c r="DLW141" s="11"/>
      <c r="DLX141" s="11"/>
      <c r="DLY141" s="11"/>
      <c r="DLZ141" s="11"/>
      <c r="DMA141" s="11"/>
      <c r="DMB141" s="11"/>
      <c r="DMC141" s="11"/>
      <c r="DMD141" s="11"/>
      <c r="DME141" s="11"/>
      <c r="DMF141" s="11"/>
      <c r="DMG141" s="11"/>
      <c r="DMH141" s="11"/>
      <c r="DMI141" s="11"/>
      <c r="DMJ141" s="11"/>
      <c r="DMK141" s="11"/>
      <c r="DML141" s="11"/>
      <c r="DMM141" s="11"/>
      <c r="DMN141" s="11"/>
      <c r="DMO141" s="11"/>
      <c r="DMP141" s="11"/>
      <c r="DMQ141" s="11"/>
      <c r="DMR141" s="11"/>
      <c r="DMS141" s="11"/>
      <c r="DMT141" s="11"/>
      <c r="DMU141" s="11"/>
      <c r="DMV141" s="11"/>
      <c r="DMW141" s="11"/>
      <c r="DMX141" s="11"/>
      <c r="DMY141" s="11"/>
      <c r="DMZ141" s="11"/>
      <c r="DNA141" s="11"/>
      <c r="DNB141" s="11"/>
      <c r="DNC141" s="11"/>
      <c r="DND141" s="11"/>
      <c r="DNE141" s="11"/>
      <c r="DNF141" s="11"/>
      <c r="DNG141" s="11"/>
      <c r="DNH141" s="11"/>
      <c r="DNI141" s="11"/>
      <c r="DNJ141" s="11"/>
      <c r="DNK141" s="11"/>
      <c r="DNL141" s="11"/>
      <c r="DNM141" s="11"/>
      <c r="DNN141" s="11"/>
      <c r="DNO141" s="11"/>
      <c r="DNP141" s="11"/>
      <c r="DNQ141" s="11"/>
      <c r="DNR141" s="11"/>
      <c r="DNS141" s="11"/>
      <c r="DNT141" s="11"/>
      <c r="DNU141" s="11"/>
      <c r="DNV141" s="11"/>
      <c r="DNW141" s="11"/>
      <c r="DNX141" s="11"/>
      <c r="DNY141" s="11"/>
      <c r="DNZ141" s="11"/>
      <c r="DOA141" s="11"/>
      <c r="DOB141" s="11"/>
      <c r="DOC141" s="11"/>
      <c r="DOD141" s="11"/>
      <c r="DOE141" s="11"/>
      <c r="DOF141" s="11"/>
      <c r="DOG141" s="11"/>
      <c r="DOH141" s="11"/>
      <c r="DOI141" s="11"/>
      <c r="DOJ141" s="11"/>
      <c r="DOK141" s="11"/>
      <c r="DOL141" s="11"/>
      <c r="DOM141" s="11"/>
      <c r="DON141" s="11"/>
      <c r="DOO141" s="11"/>
      <c r="DOP141" s="11"/>
      <c r="DOQ141" s="11"/>
      <c r="DOR141" s="11"/>
      <c r="DOS141" s="11"/>
      <c r="DOT141" s="11"/>
      <c r="DOU141" s="11"/>
      <c r="DOV141" s="11"/>
      <c r="DOW141" s="11"/>
      <c r="DOX141" s="11"/>
      <c r="DOY141" s="11"/>
      <c r="DOZ141" s="11"/>
      <c r="DPA141" s="11"/>
      <c r="DPB141" s="11"/>
      <c r="DPC141" s="11"/>
      <c r="DPD141" s="11"/>
      <c r="DPE141" s="11"/>
      <c r="DPF141" s="11"/>
      <c r="DPG141" s="11"/>
      <c r="DPH141" s="11"/>
      <c r="DPI141" s="11"/>
      <c r="DPJ141" s="11"/>
      <c r="DPK141" s="11"/>
      <c r="DPL141" s="11"/>
      <c r="DPM141" s="11"/>
      <c r="DPN141" s="11"/>
      <c r="DPO141" s="11"/>
      <c r="DPP141" s="11"/>
      <c r="DPQ141" s="11"/>
      <c r="DPR141" s="11"/>
      <c r="DPS141" s="11"/>
      <c r="DPT141" s="11"/>
      <c r="DPU141" s="11"/>
      <c r="DPV141" s="11"/>
      <c r="DPW141" s="11"/>
      <c r="DPX141" s="11"/>
      <c r="DPY141" s="11"/>
      <c r="DPZ141" s="11"/>
      <c r="DQA141" s="11"/>
      <c r="DQB141" s="11"/>
      <c r="DQC141" s="11"/>
      <c r="DQD141" s="11"/>
      <c r="DQE141" s="11"/>
      <c r="DQF141" s="11"/>
      <c r="DQG141" s="11"/>
      <c r="DQH141" s="11"/>
      <c r="DQI141" s="11"/>
      <c r="DQJ141" s="11"/>
      <c r="DQK141" s="11"/>
      <c r="DQL141" s="11"/>
      <c r="DQM141" s="11"/>
      <c r="DQN141" s="11"/>
      <c r="DQO141" s="11"/>
      <c r="DQP141" s="11"/>
      <c r="DQQ141" s="11"/>
      <c r="DQR141" s="11"/>
      <c r="DQS141" s="11"/>
      <c r="DQT141" s="11"/>
      <c r="DQU141" s="11"/>
      <c r="DQV141" s="11"/>
      <c r="DQW141" s="11"/>
      <c r="DQX141" s="11"/>
      <c r="DQY141" s="11"/>
      <c r="DQZ141" s="11"/>
      <c r="DRA141" s="11"/>
      <c r="DRB141" s="11"/>
      <c r="DRC141" s="11"/>
      <c r="DRD141" s="11"/>
      <c r="DRE141" s="11"/>
      <c r="DRF141" s="11"/>
      <c r="DRG141" s="11"/>
      <c r="DRH141" s="11"/>
      <c r="DRI141" s="11"/>
      <c r="DRJ141" s="11"/>
      <c r="DRK141" s="11"/>
      <c r="DRL141" s="11"/>
      <c r="DRM141" s="11"/>
      <c r="DRN141" s="11"/>
      <c r="DRO141" s="11"/>
      <c r="DRP141" s="11"/>
      <c r="DRQ141" s="11"/>
      <c r="DRR141" s="11"/>
      <c r="DRS141" s="11"/>
      <c r="DRT141" s="11"/>
      <c r="DRU141" s="11"/>
      <c r="DRV141" s="11"/>
      <c r="DRW141" s="11"/>
      <c r="DRX141" s="11"/>
      <c r="DRY141" s="11"/>
      <c r="DRZ141" s="11"/>
      <c r="DSA141" s="11"/>
      <c r="DSB141" s="11"/>
      <c r="DSC141" s="11"/>
      <c r="DSD141" s="11"/>
      <c r="DSE141" s="11"/>
      <c r="DSF141" s="11"/>
      <c r="DSG141" s="11"/>
      <c r="DSH141" s="11"/>
      <c r="DSI141" s="11"/>
      <c r="DSJ141" s="11"/>
      <c r="DSK141" s="11"/>
      <c r="DSL141" s="11"/>
      <c r="DSM141" s="11"/>
      <c r="DSN141" s="11"/>
      <c r="DSO141" s="11"/>
      <c r="DSP141" s="11"/>
      <c r="DSQ141" s="11"/>
      <c r="DSR141" s="11"/>
      <c r="DSS141" s="11"/>
      <c r="DST141" s="11"/>
      <c r="DSU141" s="11"/>
      <c r="DSV141" s="11"/>
      <c r="DSW141" s="11"/>
      <c r="DSX141" s="11"/>
      <c r="DSY141" s="11"/>
      <c r="DSZ141" s="11"/>
      <c r="DTA141" s="11"/>
      <c r="DTB141" s="11"/>
      <c r="DTC141" s="11"/>
      <c r="DTD141" s="11"/>
      <c r="DTE141" s="11"/>
      <c r="DTF141" s="11"/>
      <c r="DTG141" s="11"/>
      <c r="DTH141" s="11"/>
      <c r="DTI141" s="11"/>
      <c r="DTJ141" s="11"/>
      <c r="DTK141" s="11"/>
      <c r="DTL141" s="11"/>
      <c r="DTM141" s="11"/>
      <c r="DTN141" s="11"/>
      <c r="DTO141" s="11"/>
      <c r="DTP141" s="11"/>
      <c r="DTQ141" s="11"/>
      <c r="DTR141" s="11"/>
      <c r="DTS141" s="11"/>
      <c r="DTT141" s="11"/>
      <c r="DTU141" s="11"/>
      <c r="DTV141" s="11"/>
      <c r="DTW141" s="11"/>
      <c r="DTX141" s="11"/>
      <c r="DTY141" s="11"/>
      <c r="DTZ141" s="11"/>
      <c r="DUA141" s="11"/>
      <c r="DUB141" s="11"/>
      <c r="DUC141" s="11"/>
      <c r="DUD141" s="11"/>
      <c r="DUE141" s="11"/>
      <c r="DUF141" s="11"/>
      <c r="DUG141" s="11"/>
      <c r="DUH141" s="11"/>
      <c r="DUI141" s="11"/>
      <c r="DUJ141" s="11"/>
      <c r="DUK141" s="11"/>
      <c r="DUL141" s="11"/>
      <c r="DUM141" s="11"/>
      <c r="DUN141" s="11"/>
      <c r="DUO141" s="11"/>
      <c r="DUP141" s="11"/>
      <c r="DUQ141" s="11"/>
      <c r="DUR141" s="11"/>
      <c r="DUS141" s="11"/>
      <c r="DUT141" s="11"/>
      <c r="DUU141" s="11"/>
      <c r="DUV141" s="11"/>
      <c r="DUW141" s="11"/>
      <c r="DUX141" s="11"/>
      <c r="DUY141" s="11"/>
      <c r="DUZ141" s="11"/>
      <c r="DVA141" s="11"/>
      <c r="DVB141" s="11"/>
      <c r="DVC141" s="11"/>
      <c r="DVD141" s="11"/>
      <c r="DVE141" s="11"/>
      <c r="DVF141" s="11"/>
      <c r="DVG141" s="11"/>
      <c r="DVH141" s="11"/>
      <c r="DVI141" s="11"/>
      <c r="DVJ141" s="11"/>
      <c r="DVK141" s="11"/>
      <c r="DVL141" s="11"/>
      <c r="DVM141" s="11"/>
      <c r="DVN141" s="11"/>
      <c r="DVO141" s="11"/>
      <c r="DVP141" s="11"/>
      <c r="DVQ141" s="11"/>
      <c r="DVR141" s="11"/>
      <c r="DVS141" s="11"/>
      <c r="DVT141" s="11"/>
      <c r="DVU141" s="11"/>
      <c r="DVV141" s="11"/>
      <c r="DVW141" s="11"/>
      <c r="DVX141" s="11"/>
      <c r="DVY141" s="11"/>
      <c r="DVZ141" s="11"/>
      <c r="DWA141" s="11"/>
      <c r="DWB141" s="11"/>
      <c r="DWC141" s="11"/>
      <c r="DWD141" s="11"/>
      <c r="DWE141" s="11"/>
      <c r="DWF141" s="11"/>
      <c r="DWG141" s="11"/>
      <c r="DWH141" s="11"/>
      <c r="DWI141" s="11"/>
      <c r="DWJ141" s="11"/>
      <c r="DWK141" s="11"/>
      <c r="DWL141" s="11"/>
      <c r="DWM141" s="11"/>
      <c r="DWN141" s="11"/>
      <c r="DWO141" s="11"/>
      <c r="DWP141" s="11"/>
      <c r="DWQ141" s="11"/>
      <c r="DWR141" s="11"/>
      <c r="DWS141" s="11"/>
      <c r="DWT141" s="11"/>
      <c r="DWU141" s="11"/>
      <c r="DWV141" s="11"/>
      <c r="DWW141" s="11"/>
      <c r="DWX141" s="11"/>
      <c r="DWY141" s="11"/>
      <c r="DWZ141" s="11"/>
      <c r="DXA141" s="11"/>
      <c r="DXB141" s="11"/>
      <c r="DXC141" s="11"/>
      <c r="DXD141" s="11"/>
      <c r="DXE141" s="11"/>
      <c r="DXF141" s="11"/>
      <c r="DXG141" s="11"/>
      <c r="DXH141" s="11"/>
      <c r="DXI141" s="11"/>
      <c r="DXJ141" s="11"/>
      <c r="DXK141" s="11"/>
      <c r="DXL141" s="11"/>
      <c r="DXM141" s="11"/>
      <c r="DXN141" s="11"/>
      <c r="DXO141" s="11"/>
      <c r="DXP141" s="11"/>
      <c r="DXQ141" s="11"/>
      <c r="DXR141" s="11"/>
      <c r="DXS141" s="11"/>
      <c r="DXT141" s="11"/>
      <c r="DXU141" s="11"/>
      <c r="DXV141" s="11"/>
      <c r="DXW141" s="11"/>
      <c r="DXX141" s="11"/>
      <c r="DXY141" s="11"/>
      <c r="DXZ141" s="11"/>
      <c r="DYA141" s="11"/>
      <c r="DYB141" s="11"/>
      <c r="DYC141" s="11"/>
      <c r="DYD141" s="11"/>
      <c r="DYE141" s="11"/>
      <c r="DYF141" s="11"/>
      <c r="DYG141" s="11"/>
      <c r="DYH141" s="11"/>
      <c r="DYI141" s="11"/>
      <c r="DYJ141" s="11"/>
      <c r="DYK141" s="11"/>
      <c r="DYL141" s="11"/>
      <c r="DYM141" s="11"/>
      <c r="DYN141" s="11"/>
      <c r="DYO141" s="11"/>
      <c r="DYP141" s="11"/>
      <c r="DYQ141" s="11"/>
      <c r="DYR141" s="11"/>
      <c r="DYS141" s="11"/>
      <c r="DYT141" s="11"/>
      <c r="DYU141" s="11"/>
      <c r="DYV141" s="11"/>
      <c r="DYW141" s="11"/>
      <c r="DYX141" s="11"/>
      <c r="DYY141" s="11"/>
      <c r="DYZ141" s="11"/>
      <c r="DZA141" s="11"/>
      <c r="DZB141" s="11"/>
      <c r="DZC141" s="11"/>
      <c r="DZD141" s="11"/>
      <c r="DZE141" s="11"/>
      <c r="DZF141" s="11"/>
      <c r="DZG141" s="11"/>
      <c r="DZH141" s="11"/>
      <c r="DZI141" s="11"/>
      <c r="DZJ141" s="11"/>
      <c r="DZK141" s="11"/>
      <c r="DZL141" s="11"/>
      <c r="DZM141" s="11"/>
      <c r="DZN141" s="11"/>
      <c r="DZO141" s="11"/>
      <c r="DZP141" s="11"/>
      <c r="DZQ141" s="11"/>
      <c r="DZR141" s="11"/>
      <c r="DZS141" s="11"/>
      <c r="DZT141" s="11"/>
      <c r="DZU141" s="11"/>
      <c r="DZV141" s="11"/>
      <c r="DZW141" s="11"/>
      <c r="DZX141" s="11"/>
      <c r="DZY141" s="11"/>
      <c r="DZZ141" s="11"/>
      <c r="EAA141" s="11"/>
      <c r="EAB141" s="11"/>
      <c r="EAC141" s="11"/>
      <c r="EAD141" s="11"/>
      <c r="EAE141" s="11"/>
      <c r="EAF141" s="11"/>
      <c r="EAG141" s="11"/>
      <c r="EAH141" s="11"/>
      <c r="EAI141" s="11"/>
      <c r="EAJ141" s="11"/>
      <c r="EAK141" s="11"/>
      <c r="EAL141" s="11"/>
      <c r="EAM141" s="11"/>
      <c r="EAN141" s="11"/>
      <c r="EAO141" s="11"/>
      <c r="EAP141" s="11"/>
      <c r="EAQ141" s="11"/>
      <c r="EAR141" s="11"/>
      <c r="EAS141" s="11"/>
      <c r="EAT141" s="11"/>
      <c r="EAU141" s="11"/>
      <c r="EAV141" s="11"/>
      <c r="EAW141" s="11"/>
      <c r="EAX141" s="11"/>
      <c r="EAY141" s="11"/>
      <c r="EAZ141" s="11"/>
      <c r="EBA141" s="11"/>
      <c r="EBB141" s="11"/>
      <c r="EBC141" s="11"/>
      <c r="EBD141" s="11"/>
      <c r="EBE141" s="11"/>
      <c r="EBF141" s="11"/>
      <c r="EBG141" s="11"/>
      <c r="EBH141" s="11"/>
      <c r="EBI141" s="11"/>
      <c r="EBJ141" s="11"/>
      <c r="EBK141" s="11"/>
      <c r="EBL141" s="11"/>
      <c r="EBM141" s="11"/>
      <c r="EBN141" s="11"/>
      <c r="EBO141" s="11"/>
      <c r="EBP141" s="11"/>
      <c r="EBQ141" s="11"/>
      <c r="EBR141" s="11"/>
      <c r="EBS141" s="11"/>
      <c r="EBT141" s="11"/>
      <c r="EBU141" s="11"/>
      <c r="EBV141" s="11"/>
      <c r="EBW141" s="11"/>
      <c r="EBX141" s="11"/>
      <c r="EBY141" s="11"/>
      <c r="EBZ141" s="11"/>
      <c r="ECA141" s="11"/>
      <c r="ECB141" s="11"/>
      <c r="ECC141" s="11"/>
      <c r="ECD141" s="11"/>
      <c r="ECE141" s="11"/>
      <c r="ECF141" s="11"/>
      <c r="ECG141" s="11"/>
      <c r="ECH141" s="11"/>
      <c r="ECI141" s="11"/>
      <c r="ECJ141" s="11"/>
      <c r="ECK141" s="11"/>
      <c r="ECL141" s="11"/>
      <c r="ECM141" s="11"/>
      <c r="ECN141" s="11"/>
      <c r="ECO141" s="11"/>
      <c r="ECP141" s="11"/>
      <c r="ECQ141" s="11"/>
      <c r="ECR141" s="11"/>
      <c r="ECS141" s="11"/>
      <c r="ECT141" s="11"/>
      <c r="ECU141" s="11"/>
      <c r="ECV141" s="11"/>
      <c r="ECW141" s="11"/>
      <c r="ECX141" s="11"/>
      <c r="ECY141" s="11"/>
      <c r="ECZ141" s="11"/>
      <c r="EDA141" s="11"/>
      <c r="EDB141" s="11"/>
      <c r="EDC141" s="11"/>
      <c r="EDD141" s="11"/>
      <c r="EDE141" s="11"/>
      <c r="EDF141" s="11"/>
      <c r="EDG141" s="11"/>
      <c r="EDH141" s="11"/>
      <c r="EDI141" s="11"/>
      <c r="EDJ141" s="11"/>
      <c r="EDK141" s="11"/>
      <c r="EDL141" s="11"/>
      <c r="EDM141" s="11"/>
      <c r="EDN141" s="11"/>
      <c r="EDO141" s="11"/>
      <c r="EDP141" s="11"/>
      <c r="EDQ141" s="11"/>
      <c r="EDR141" s="11"/>
      <c r="EDS141" s="11"/>
      <c r="EDT141" s="11"/>
      <c r="EDU141" s="11"/>
      <c r="EDV141" s="11"/>
      <c r="EDW141" s="11"/>
      <c r="EDX141" s="11"/>
      <c r="EDY141" s="11"/>
      <c r="EDZ141" s="11"/>
      <c r="EEA141" s="11"/>
      <c r="EEB141" s="11"/>
      <c r="EEC141" s="11"/>
      <c r="EED141" s="11"/>
      <c r="EEE141" s="11"/>
      <c r="EEF141" s="11"/>
      <c r="EEG141" s="11"/>
      <c r="EEH141" s="11"/>
      <c r="EEI141" s="11"/>
      <c r="EEJ141" s="11"/>
      <c r="EEK141" s="11"/>
      <c r="EEL141" s="11"/>
      <c r="EEM141" s="11"/>
      <c r="EEN141" s="11"/>
      <c r="EEO141" s="11"/>
      <c r="EEP141" s="11"/>
      <c r="EEQ141" s="11"/>
      <c r="EER141" s="11"/>
      <c r="EES141" s="11"/>
      <c r="EET141" s="11"/>
      <c r="EEU141" s="11"/>
      <c r="EEV141" s="11"/>
      <c r="EEW141" s="11"/>
      <c r="EEX141" s="11"/>
      <c r="EEY141" s="11"/>
      <c r="EEZ141" s="11"/>
      <c r="EFA141" s="11"/>
      <c r="EFB141" s="11"/>
      <c r="EFC141" s="11"/>
      <c r="EFD141" s="11"/>
      <c r="EFE141" s="11"/>
      <c r="EFF141" s="11"/>
      <c r="EFG141" s="11"/>
      <c r="EFH141" s="11"/>
      <c r="EFI141" s="11"/>
      <c r="EFJ141" s="11"/>
      <c r="EFK141" s="11"/>
      <c r="EFL141" s="11"/>
      <c r="EFM141" s="11"/>
      <c r="EFN141" s="11"/>
      <c r="EFO141" s="11"/>
      <c r="EFP141" s="11"/>
      <c r="EFQ141" s="11"/>
      <c r="EFR141" s="11"/>
      <c r="EFS141" s="11"/>
      <c r="EFT141" s="11"/>
      <c r="EFU141" s="11"/>
      <c r="EFV141" s="11"/>
      <c r="EFW141" s="11"/>
      <c r="EFX141" s="11"/>
      <c r="EFY141" s="11"/>
      <c r="EFZ141" s="11"/>
      <c r="EGA141" s="11"/>
      <c r="EGB141" s="11"/>
      <c r="EGC141" s="11"/>
      <c r="EGD141" s="11"/>
      <c r="EGE141" s="11"/>
      <c r="EGF141" s="11"/>
      <c r="EGG141" s="11"/>
      <c r="EGH141" s="11"/>
      <c r="EGI141" s="11"/>
      <c r="EGJ141" s="11"/>
      <c r="EGK141" s="11"/>
      <c r="EGL141" s="11"/>
      <c r="EGM141" s="11"/>
      <c r="EGN141" s="11"/>
      <c r="EGO141" s="11"/>
      <c r="EGP141" s="11"/>
      <c r="EGQ141" s="11"/>
      <c r="EGR141" s="11"/>
      <c r="EGS141" s="11"/>
      <c r="EGT141" s="11"/>
      <c r="EGU141" s="11"/>
      <c r="EGV141" s="11"/>
      <c r="EGW141" s="11"/>
      <c r="EGX141" s="11"/>
      <c r="EGY141" s="11"/>
      <c r="EGZ141" s="11"/>
      <c r="EHA141" s="11"/>
      <c r="EHB141" s="11"/>
      <c r="EHC141" s="11"/>
      <c r="EHD141" s="11"/>
      <c r="EHE141" s="11"/>
      <c r="EHF141" s="11"/>
      <c r="EHG141" s="11"/>
      <c r="EHH141" s="11"/>
      <c r="EHI141" s="11"/>
      <c r="EHJ141" s="11"/>
      <c r="EHK141" s="11"/>
      <c r="EHL141" s="11"/>
      <c r="EHM141" s="11"/>
      <c r="EHN141" s="11"/>
      <c r="EHO141" s="11"/>
      <c r="EHP141" s="11"/>
      <c r="EHQ141" s="11"/>
      <c r="EHR141" s="11"/>
      <c r="EHS141" s="11"/>
      <c r="EHT141" s="11"/>
      <c r="EHU141" s="11"/>
      <c r="EHV141" s="11"/>
      <c r="EHW141" s="11"/>
      <c r="EHX141" s="11"/>
      <c r="EHY141" s="11"/>
      <c r="EHZ141" s="11"/>
      <c r="EIA141" s="11"/>
      <c r="EIB141" s="11"/>
      <c r="EIC141" s="11"/>
      <c r="EID141" s="11"/>
      <c r="EIE141" s="11"/>
      <c r="EIF141" s="11"/>
      <c r="EIG141" s="11"/>
      <c r="EIH141" s="11"/>
      <c r="EII141" s="11"/>
      <c r="EIJ141" s="11"/>
      <c r="EIK141" s="11"/>
      <c r="EIL141" s="11"/>
      <c r="EIM141" s="11"/>
      <c r="EIN141" s="11"/>
      <c r="EIO141" s="11"/>
      <c r="EIP141" s="11"/>
      <c r="EIQ141" s="11"/>
      <c r="EIR141" s="11"/>
      <c r="EIS141" s="11"/>
      <c r="EIT141" s="11"/>
      <c r="EIU141" s="11"/>
      <c r="EIV141" s="11"/>
      <c r="EIW141" s="11"/>
      <c r="EIX141" s="11"/>
      <c r="EIY141" s="11"/>
      <c r="EIZ141" s="11"/>
      <c r="EJA141" s="11"/>
      <c r="EJB141" s="11"/>
      <c r="EJC141" s="11"/>
      <c r="EJD141" s="11"/>
      <c r="EJE141" s="11"/>
      <c r="EJF141" s="11"/>
      <c r="EJG141" s="11"/>
      <c r="EJH141" s="11"/>
      <c r="EJI141" s="11"/>
      <c r="EJJ141" s="11"/>
      <c r="EJK141" s="11"/>
      <c r="EJL141" s="11"/>
      <c r="EJM141" s="11"/>
      <c r="EJN141" s="11"/>
      <c r="EJO141" s="11"/>
      <c r="EJP141" s="11"/>
      <c r="EJQ141" s="11"/>
      <c r="EJR141" s="11"/>
      <c r="EJS141" s="11"/>
      <c r="EJT141" s="11"/>
      <c r="EJU141" s="11"/>
      <c r="EJV141" s="11"/>
      <c r="EJW141" s="11"/>
      <c r="EJX141" s="11"/>
      <c r="EJY141" s="11"/>
      <c r="EJZ141" s="11"/>
      <c r="EKA141" s="11"/>
      <c r="EKB141" s="11"/>
      <c r="EKC141" s="11"/>
      <c r="EKD141" s="11"/>
      <c r="EKE141" s="11"/>
      <c r="EKF141" s="11"/>
      <c r="EKG141" s="11"/>
      <c r="EKH141" s="11"/>
      <c r="EKI141" s="11"/>
      <c r="EKJ141" s="11"/>
      <c r="EKK141" s="11"/>
      <c r="EKL141" s="11"/>
      <c r="EKM141" s="11"/>
      <c r="EKN141" s="11"/>
      <c r="EKO141" s="11"/>
      <c r="EKP141" s="11"/>
      <c r="EKQ141" s="11"/>
      <c r="EKR141" s="11"/>
      <c r="EKS141" s="11"/>
      <c r="EKT141" s="11"/>
      <c r="EKU141" s="11"/>
      <c r="EKV141" s="11"/>
      <c r="EKW141" s="11"/>
      <c r="EKX141" s="11"/>
      <c r="EKY141" s="11"/>
      <c r="EKZ141" s="11"/>
      <c r="ELA141" s="11"/>
      <c r="ELB141" s="11"/>
      <c r="ELC141" s="11"/>
      <c r="ELD141" s="11"/>
      <c r="ELE141" s="11"/>
      <c r="ELF141" s="11"/>
      <c r="ELG141" s="11"/>
      <c r="ELH141" s="11"/>
      <c r="ELI141" s="11"/>
      <c r="ELJ141" s="11"/>
      <c r="ELK141" s="11"/>
      <c r="ELL141" s="11"/>
      <c r="ELM141" s="11"/>
      <c r="ELN141" s="11"/>
      <c r="ELO141" s="11"/>
      <c r="ELP141" s="11"/>
      <c r="ELQ141" s="11"/>
      <c r="ELR141" s="11"/>
      <c r="ELS141" s="11"/>
      <c r="ELT141" s="11"/>
      <c r="ELU141" s="11"/>
      <c r="ELV141" s="11"/>
      <c r="ELW141" s="11"/>
      <c r="ELX141" s="11"/>
      <c r="ELY141" s="11"/>
      <c r="ELZ141" s="11"/>
    </row>
    <row r="142" spans="1:346 1276:3718">
      <c r="A142" s="388"/>
      <c r="C142" s="166" t="s">
        <v>1035</v>
      </c>
      <c r="D142" s="223">
        <f t="shared" si="5"/>
        <v>0</v>
      </c>
      <c r="E142" s="88" t="s">
        <v>540</v>
      </c>
      <c r="F142" s="219"/>
      <c r="G142" s="92"/>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c r="HJ142" s="11"/>
      <c r="HK142" s="11"/>
      <c r="HL142" s="11"/>
      <c r="HM142" s="11"/>
      <c r="HN142" s="11"/>
      <c r="HO142" s="11"/>
      <c r="HP142" s="11"/>
      <c r="HQ142" s="11"/>
      <c r="HR142" s="11"/>
      <c r="HS142" s="11"/>
      <c r="HT142" s="11"/>
      <c r="HU142" s="11"/>
      <c r="HV142" s="11"/>
      <c r="HW142" s="11"/>
      <c r="HX142" s="11"/>
      <c r="HY142" s="11"/>
      <c r="HZ142" s="11"/>
      <c r="IA142" s="11"/>
      <c r="IB142" s="11"/>
      <c r="IC142" s="11"/>
      <c r="ID142" s="11"/>
      <c r="IE142" s="11"/>
      <c r="IF142" s="11"/>
      <c r="IG142" s="11"/>
      <c r="IH142" s="11"/>
      <c r="II142" s="11"/>
      <c r="IJ142" s="11"/>
      <c r="IK142" s="11"/>
      <c r="IL142" s="11"/>
      <c r="IM142" s="11"/>
      <c r="IN142" s="11"/>
      <c r="IO142" s="11"/>
      <c r="IP142" s="11"/>
      <c r="IQ142" s="11"/>
      <c r="IR142" s="11"/>
      <c r="IS142" s="11"/>
      <c r="IT142" s="11"/>
      <c r="IU142" s="11"/>
      <c r="IV142" s="11"/>
      <c r="IW142" s="11"/>
      <c r="IX142" s="11"/>
      <c r="IY142" s="11"/>
      <c r="IZ142" s="11"/>
      <c r="JA142" s="11"/>
      <c r="JB142" s="11"/>
      <c r="JC142" s="11"/>
      <c r="JD142" s="11"/>
      <c r="JE142" s="11"/>
      <c r="JF142" s="11"/>
      <c r="JG142" s="11"/>
      <c r="JH142" s="11"/>
      <c r="JI142" s="11"/>
      <c r="JJ142" s="11"/>
      <c r="JK142" s="11"/>
      <c r="JL142" s="11"/>
      <c r="JM142" s="11"/>
      <c r="JN142" s="11"/>
      <c r="JO142" s="11"/>
      <c r="JP142" s="11"/>
      <c r="JQ142" s="11"/>
      <c r="JR142" s="11"/>
      <c r="JS142" s="11"/>
      <c r="JT142" s="11"/>
      <c r="JU142" s="11"/>
      <c r="JV142" s="11"/>
      <c r="JW142" s="11"/>
      <c r="JX142" s="11"/>
      <c r="JY142" s="11"/>
      <c r="JZ142" s="11"/>
      <c r="KA142" s="11"/>
      <c r="KB142" s="11"/>
      <c r="KC142" s="11"/>
      <c r="KD142" s="11"/>
      <c r="KE142" s="11"/>
      <c r="KF142" s="11"/>
      <c r="KG142" s="11"/>
      <c r="KH142" s="11"/>
      <c r="KI142" s="11"/>
      <c r="KJ142" s="11"/>
      <c r="KK142" s="11"/>
      <c r="KL142" s="11"/>
      <c r="KM142" s="11"/>
      <c r="KN142" s="11"/>
      <c r="KO142" s="11"/>
      <c r="KP142" s="11"/>
      <c r="KQ142" s="11"/>
      <c r="KR142" s="11"/>
      <c r="KS142" s="11"/>
      <c r="KT142" s="11"/>
      <c r="KU142" s="11"/>
      <c r="KV142" s="11"/>
      <c r="KW142" s="11"/>
      <c r="KX142" s="11"/>
      <c r="KY142" s="11"/>
      <c r="KZ142" s="11"/>
      <c r="LA142" s="11"/>
      <c r="LB142" s="11"/>
      <c r="LC142" s="11"/>
      <c r="LD142" s="11"/>
      <c r="LE142" s="11"/>
      <c r="LF142" s="11"/>
      <c r="LG142" s="11"/>
      <c r="LH142" s="11"/>
      <c r="LI142" s="11"/>
      <c r="LJ142" s="11"/>
      <c r="LK142" s="11"/>
      <c r="LL142" s="11"/>
      <c r="LM142" s="11"/>
      <c r="LN142" s="11"/>
      <c r="LO142" s="11"/>
      <c r="LP142" s="11"/>
      <c r="LQ142" s="11"/>
      <c r="LR142" s="11"/>
      <c r="LS142" s="11"/>
      <c r="LT142" s="11"/>
      <c r="LU142" s="11"/>
      <c r="LV142" s="11"/>
      <c r="LW142" s="11"/>
      <c r="LX142" s="11"/>
      <c r="LY142" s="11"/>
      <c r="LZ142" s="11"/>
      <c r="MA142" s="11"/>
      <c r="MB142" s="11"/>
      <c r="MC142" s="11"/>
      <c r="MD142" s="11"/>
      <c r="ME142" s="11"/>
      <c r="MF142" s="11"/>
      <c r="MG142" s="11"/>
      <c r="MH142" s="11"/>
      <c r="AWB142" s="11"/>
      <c r="AWC142" s="11"/>
      <c r="AWD142" s="11"/>
      <c r="AWE142" s="11"/>
      <c r="AWF142" s="11"/>
      <c r="AWG142" s="11"/>
      <c r="AWH142" s="11"/>
      <c r="AWI142" s="11"/>
      <c r="AWJ142" s="11"/>
      <c r="AWK142" s="11"/>
      <c r="AWL142" s="11"/>
      <c r="AWM142" s="11"/>
      <c r="AWN142" s="11"/>
      <c r="AWO142" s="11"/>
      <c r="AWP142" s="11"/>
      <c r="AWQ142" s="11"/>
      <c r="AWR142" s="11"/>
      <c r="AWS142" s="11"/>
      <c r="AWT142" s="11"/>
      <c r="AWU142" s="11"/>
      <c r="AWV142" s="11"/>
      <c r="AWW142" s="11"/>
      <c r="AWX142" s="11"/>
      <c r="AWY142" s="11"/>
      <c r="AWZ142" s="11"/>
      <c r="AXA142" s="11"/>
      <c r="AXB142" s="11"/>
      <c r="AXC142" s="11"/>
      <c r="AXD142" s="11"/>
      <c r="AXE142" s="11"/>
      <c r="AXF142" s="11"/>
      <c r="AXG142" s="11"/>
      <c r="AXH142" s="11"/>
      <c r="AXI142" s="11"/>
      <c r="AXJ142" s="11"/>
      <c r="AXK142" s="11"/>
      <c r="AXL142" s="11"/>
      <c r="AXM142" s="11"/>
      <c r="AXN142" s="11"/>
      <c r="AXO142" s="11"/>
      <c r="AXP142" s="11"/>
      <c r="AXQ142" s="11"/>
      <c r="AXR142" s="11"/>
      <c r="AXS142" s="11"/>
      <c r="AXT142" s="11"/>
      <c r="AXU142" s="11"/>
      <c r="AXV142" s="11"/>
      <c r="AXW142" s="11"/>
      <c r="AXX142" s="11"/>
      <c r="AXY142" s="11"/>
      <c r="AXZ142" s="11"/>
      <c r="AYA142" s="11"/>
      <c r="AYB142" s="11"/>
      <c r="AYC142" s="11"/>
      <c r="AYD142" s="11"/>
      <c r="AYE142" s="11"/>
      <c r="AYF142" s="11"/>
      <c r="AYG142" s="11"/>
      <c r="AYH142" s="11"/>
      <c r="AYI142" s="11"/>
      <c r="AYJ142" s="11"/>
      <c r="AYK142" s="11"/>
      <c r="AYL142" s="11"/>
      <c r="AYM142" s="11"/>
      <c r="AYN142" s="11"/>
      <c r="AYO142" s="11"/>
      <c r="AYP142" s="11"/>
      <c r="AYQ142" s="11"/>
      <c r="AYR142" s="11"/>
      <c r="AYS142" s="11"/>
      <c r="AYT142" s="11"/>
      <c r="AYU142" s="11"/>
      <c r="AYV142" s="11"/>
      <c r="AYW142" s="11"/>
      <c r="AYX142" s="11"/>
      <c r="AYY142" s="11"/>
      <c r="AYZ142" s="11"/>
      <c r="AZA142" s="11"/>
      <c r="AZB142" s="11"/>
      <c r="AZC142" s="11"/>
      <c r="AZD142" s="11"/>
      <c r="AZE142" s="11"/>
      <c r="AZF142" s="11"/>
      <c r="AZG142" s="11"/>
      <c r="AZH142" s="11"/>
      <c r="AZI142" s="11"/>
      <c r="AZJ142" s="11"/>
      <c r="AZK142" s="11"/>
      <c r="AZL142" s="11"/>
      <c r="AZM142" s="11"/>
      <c r="AZN142" s="11"/>
      <c r="AZO142" s="11"/>
      <c r="AZP142" s="11"/>
      <c r="AZQ142" s="11"/>
      <c r="AZR142" s="11"/>
      <c r="AZS142" s="11"/>
      <c r="AZT142" s="11"/>
      <c r="AZU142" s="11"/>
      <c r="AZV142" s="11"/>
      <c r="AZW142" s="11"/>
      <c r="AZX142" s="11"/>
      <c r="AZY142" s="11"/>
      <c r="AZZ142" s="11"/>
      <c r="BAA142" s="11"/>
      <c r="BAB142" s="11"/>
      <c r="BAC142" s="11"/>
      <c r="BAD142" s="11"/>
      <c r="BAE142" s="11"/>
      <c r="BAF142" s="11"/>
      <c r="BAG142" s="11"/>
      <c r="BAH142" s="11"/>
      <c r="BAI142" s="11"/>
      <c r="BAJ142" s="11"/>
      <c r="BAK142" s="11"/>
      <c r="BAL142" s="11"/>
      <c r="BAM142" s="11"/>
      <c r="BAN142" s="11"/>
      <c r="BAO142" s="11"/>
      <c r="BAP142" s="11"/>
      <c r="BAQ142" s="11"/>
      <c r="BAR142" s="11"/>
      <c r="BAS142" s="11"/>
      <c r="BAT142" s="11"/>
      <c r="BAU142" s="11"/>
      <c r="BAV142" s="11"/>
      <c r="BAW142" s="11"/>
      <c r="BAX142" s="11"/>
      <c r="BAY142" s="11"/>
      <c r="BAZ142" s="11"/>
      <c r="BBA142" s="11"/>
      <c r="BBB142" s="11"/>
      <c r="BBC142" s="11"/>
      <c r="BBD142" s="11"/>
      <c r="BBE142" s="11"/>
      <c r="BBF142" s="11"/>
      <c r="BBG142" s="11"/>
      <c r="BBH142" s="11"/>
      <c r="BBI142" s="11"/>
      <c r="BBJ142" s="11"/>
      <c r="BBK142" s="11"/>
      <c r="BBL142" s="11"/>
      <c r="BBM142" s="11"/>
      <c r="BBN142" s="11"/>
      <c r="BBO142" s="11"/>
      <c r="BBP142" s="11"/>
      <c r="BBQ142" s="11"/>
      <c r="BBR142" s="11"/>
      <c r="BBS142" s="11"/>
      <c r="BBT142" s="11"/>
      <c r="BBU142" s="11"/>
      <c r="BBV142" s="11"/>
      <c r="BBW142" s="11"/>
      <c r="BBX142" s="11"/>
      <c r="BBY142" s="11"/>
      <c r="BBZ142" s="11"/>
      <c r="BCA142" s="11"/>
      <c r="BCB142" s="11"/>
      <c r="BCC142" s="11"/>
      <c r="BCD142" s="11"/>
      <c r="BCE142" s="11"/>
      <c r="BCF142" s="11"/>
      <c r="BCG142" s="11"/>
      <c r="BCH142" s="11"/>
      <c r="BCI142" s="11"/>
      <c r="BCJ142" s="11"/>
      <c r="BCK142" s="11"/>
      <c r="BCL142" s="11"/>
      <c r="BCM142" s="11"/>
      <c r="BCN142" s="11"/>
      <c r="BCO142" s="11"/>
      <c r="BCP142" s="11"/>
      <c r="BCQ142" s="11"/>
      <c r="BCR142" s="11"/>
      <c r="BCS142" s="11"/>
      <c r="BCT142" s="11"/>
      <c r="BCU142" s="11"/>
      <c r="BCV142" s="11"/>
      <c r="BCW142" s="11"/>
      <c r="BCX142" s="11"/>
      <c r="BCY142" s="11"/>
      <c r="BCZ142" s="11"/>
      <c r="BDA142" s="11"/>
      <c r="BDB142" s="11"/>
      <c r="BDC142" s="11"/>
      <c r="BDD142" s="11"/>
      <c r="BDE142" s="11"/>
      <c r="BDF142" s="11"/>
      <c r="BDG142" s="11"/>
      <c r="BDH142" s="11"/>
      <c r="BDI142" s="11"/>
      <c r="BDJ142" s="11"/>
      <c r="BDK142" s="11"/>
      <c r="BDL142" s="11"/>
      <c r="BDM142" s="11"/>
      <c r="BDN142" s="11"/>
      <c r="BDO142" s="11"/>
      <c r="BDP142" s="11"/>
      <c r="BDQ142" s="11"/>
      <c r="BDR142" s="11"/>
      <c r="BDS142" s="11"/>
      <c r="BDT142" s="11"/>
      <c r="BDU142" s="11"/>
      <c r="BDV142" s="11"/>
      <c r="BDW142" s="11"/>
      <c r="BDX142" s="11"/>
      <c r="BDY142" s="11"/>
      <c r="BDZ142" s="11"/>
      <c r="BEA142" s="11"/>
      <c r="BEB142" s="11"/>
      <c r="BEC142" s="11"/>
      <c r="BED142" s="11"/>
      <c r="BEE142" s="11"/>
      <c r="BEF142" s="11"/>
      <c r="BEG142" s="11"/>
      <c r="BEH142" s="11"/>
      <c r="BEI142" s="11"/>
      <c r="BEJ142" s="11"/>
      <c r="BEK142" s="11"/>
      <c r="BEL142" s="11"/>
      <c r="BEM142" s="11"/>
      <c r="BEN142" s="11"/>
      <c r="BEO142" s="11"/>
      <c r="BEP142" s="11"/>
      <c r="BEQ142" s="11"/>
      <c r="BER142" s="11"/>
      <c r="BES142" s="11"/>
      <c r="BET142" s="11"/>
      <c r="BEU142" s="11"/>
      <c r="BEV142" s="11"/>
      <c r="BEW142" s="11"/>
      <c r="BEX142" s="11"/>
      <c r="BEY142" s="11"/>
      <c r="BEZ142" s="11"/>
      <c r="BFA142" s="11"/>
      <c r="BFB142" s="11"/>
      <c r="BFC142" s="11"/>
      <c r="BFD142" s="11"/>
      <c r="BFE142" s="11"/>
      <c r="BFF142" s="11"/>
      <c r="BFG142" s="11"/>
      <c r="BFH142" s="11"/>
      <c r="BFI142" s="11"/>
      <c r="BFJ142" s="11"/>
      <c r="BFK142" s="11"/>
      <c r="BFL142" s="11"/>
      <c r="BFM142" s="11"/>
      <c r="BFN142" s="11"/>
      <c r="BFO142" s="11"/>
      <c r="BFP142" s="11"/>
      <c r="BFQ142" s="11"/>
      <c r="BFR142" s="11"/>
      <c r="BFS142" s="11"/>
      <c r="BFT142" s="11"/>
      <c r="BFU142" s="11"/>
      <c r="BFV142" s="11"/>
      <c r="BFW142" s="11"/>
      <c r="BFX142" s="11"/>
      <c r="BFY142" s="11"/>
      <c r="BFZ142" s="11"/>
      <c r="BGA142" s="11"/>
      <c r="BGB142" s="11"/>
      <c r="BGC142" s="11"/>
      <c r="BGD142" s="11"/>
      <c r="BGE142" s="11"/>
      <c r="BGF142" s="11"/>
      <c r="BGG142" s="11"/>
      <c r="BGH142" s="11"/>
      <c r="BGI142" s="11"/>
      <c r="BGJ142" s="11"/>
      <c r="BGK142" s="11"/>
      <c r="BGL142" s="11"/>
      <c r="BGM142" s="11"/>
      <c r="BGN142" s="11"/>
      <c r="BGO142" s="11"/>
      <c r="BGP142" s="11"/>
      <c r="BGQ142" s="11"/>
      <c r="BGR142" s="11"/>
      <c r="BGS142" s="11"/>
      <c r="BGT142" s="11"/>
      <c r="BGU142" s="11"/>
      <c r="BGV142" s="11"/>
      <c r="BGW142" s="11"/>
      <c r="BGX142" s="11"/>
      <c r="BGY142" s="11"/>
      <c r="BGZ142" s="11"/>
      <c r="BHA142" s="11"/>
      <c r="BHB142" s="11"/>
      <c r="BHC142" s="11"/>
      <c r="BHD142" s="11"/>
      <c r="BHE142" s="11"/>
      <c r="BHF142" s="11"/>
      <c r="BHG142" s="11"/>
      <c r="BHH142" s="11"/>
      <c r="BHI142" s="11"/>
      <c r="BHJ142" s="11"/>
      <c r="BHK142" s="11"/>
      <c r="BHL142" s="11"/>
      <c r="BHM142" s="11"/>
      <c r="BHN142" s="11"/>
      <c r="BHO142" s="11"/>
      <c r="BHP142" s="11"/>
      <c r="BHQ142" s="11"/>
      <c r="BHR142" s="11"/>
      <c r="BHS142" s="11"/>
      <c r="BHT142" s="11"/>
      <c r="BHU142" s="11"/>
      <c r="BHV142" s="11"/>
      <c r="BHW142" s="11"/>
      <c r="BHX142" s="11"/>
      <c r="BHY142" s="11"/>
      <c r="BHZ142" s="11"/>
      <c r="BIA142" s="11"/>
      <c r="BIB142" s="11"/>
      <c r="BIC142" s="11"/>
      <c r="BID142" s="11"/>
      <c r="BIE142" s="11"/>
      <c r="BIF142" s="11"/>
      <c r="BIG142" s="11"/>
      <c r="BIH142" s="11"/>
      <c r="BII142" s="11"/>
      <c r="BIJ142" s="11"/>
      <c r="BIK142" s="11"/>
      <c r="BIL142" s="11"/>
      <c r="BIM142" s="11"/>
      <c r="BIN142" s="11"/>
      <c r="BIO142" s="11"/>
      <c r="BIP142" s="11"/>
      <c r="BIQ142" s="11"/>
      <c r="BIR142" s="11"/>
      <c r="BIS142" s="11"/>
      <c r="BIT142" s="11"/>
      <c r="BIU142" s="11"/>
      <c r="BIV142" s="11"/>
      <c r="BIW142" s="11"/>
      <c r="BIX142" s="11"/>
      <c r="BIY142" s="11"/>
      <c r="BIZ142" s="11"/>
      <c r="BJA142" s="11"/>
      <c r="BJB142" s="11"/>
      <c r="BJC142" s="11"/>
      <c r="BJD142" s="11"/>
      <c r="BJE142" s="11"/>
      <c r="BJF142" s="11"/>
      <c r="BJG142" s="11"/>
      <c r="BJH142" s="11"/>
      <c r="BJI142" s="11"/>
      <c r="BJJ142" s="11"/>
      <c r="BJK142" s="11"/>
      <c r="BJL142" s="11"/>
      <c r="BJM142" s="11"/>
      <c r="BJN142" s="11"/>
      <c r="BJO142" s="11"/>
      <c r="BJP142" s="11"/>
      <c r="BJQ142" s="11"/>
      <c r="BJR142" s="11"/>
      <c r="BJS142" s="11"/>
      <c r="BJT142" s="11"/>
      <c r="BJU142" s="11"/>
      <c r="BJV142" s="11"/>
      <c r="BJW142" s="11"/>
      <c r="BJX142" s="11"/>
      <c r="BJY142" s="11"/>
      <c r="BJZ142" s="11"/>
      <c r="BKA142" s="11"/>
      <c r="BKB142" s="11"/>
      <c r="BKC142" s="11"/>
      <c r="BKD142" s="11"/>
      <c r="BKE142" s="11"/>
      <c r="BKF142" s="11"/>
      <c r="BKG142" s="11"/>
      <c r="BKH142" s="11"/>
      <c r="BKI142" s="11"/>
      <c r="BKJ142" s="11"/>
      <c r="BKK142" s="11"/>
      <c r="BKL142" s="11"/>
      <c r="BKM142" s="11"/>
      <c r="BKN142" s="11"/>
      <c r="BKO142" s="11"/>
      <c r="BKP142" s="11"/>
      <c r="BKQ142" s="11"/>
      <c r="BKR142" s="11"/>
      <c r="BKS142" s="11"/>
      <c r="BKT142" s="11"/>
      <c r="BKU142" s="11"/>
      <c r="BKV142" s="11"/>
      <c r="BKW142" s="11"/>
      <c r="BKX142" s="11"/>
      <c r="BKY142" s="11"/>
      <c r="BKZ142" s="11"/>
      <c r="BLA142" s="11"/>
      <c r="BLB142" s="11"/>
      <c r="BLC142" s="11"/>
      <c r="BLD142" s="11"/>
      <c r="BLE142" s="11"/>
      <c r="BLF142" s="11"/>
      <c r="BLG142" s="11"/>
      <c r="BLH142" s="11"/>
      <c r="BLI142" s="11"/>
      <c r="BLJ142" s="11"/>
      <c r="BLK142" s="11"/>
      <c r="BLL142" s="11"/>
      <c r="BLM142" s="11"/>
      <c r="BLN142" s="11"/>
      <c r="BLO142" s="11"/>
      <c r="BLP142" s="11"/>
      <c r="BLQ142" s="11"/>
      <c r="BLR142" s="11"/>
      <c r="BLS142" s="11"/>
      <c r="BLT142" s="11"/>
      <c r="BLU142" s="11"/>
      <c r="BLV142" s="11"/>
      <c r="BLW142" s="11"/>
      <c r="BLX142" s="11"/>
      <c r="BLY142" s="11"/>
      <c r="BLZ142" s="11"/>
      <c r="BMA142" s="11"/>
      <c r="BMB142" s="11"/>
      <c r="BMC142" s="11"/>
      <c r="BMD142" s="11"/>
      <c r="BME142" s="11"/>
      <c r="BMF142" s="11"/>
      <c r="BMG142" s="11"/>
      <c r="BMH142" s="11"/>
      <c r="BMI142" s="11"/>
      <c r="BMJ142" s="11"/>
      <c r="BMK142" s="11"/>
      <c r="BML142" s="11"/>
      <c r="BMM142" s="11"/>
      <c r="BMN142" s="11"/>
      <c r="BMO142" s="11"/>
      <c r="BMP142" s="11"/>
      <c r="BMQ142" s="11"/>
      <c r="BMR142" s="11"/>
      <c r="BMS142" s="11"/>
      <c r="BMT142" s="11"/>
      <c r="BMU142" s="11"/>
      <c r="BMV142" s="11"/>
      <c r="BMW142" s="11"/>
      <c r="BMX142" s="11"/>
      <c r="BMY142" s="11"/>
      <c r="BMZ142" s="11"/>
      <c r="BNA142" s="11"/>
      <c r="BNB142" s="11"/>
      <c r="BNC142" s="11"/>
      <c r="BND142" s="11"/>
      <c r="BNE142" s="11"/>
      <c r="BNF142" s="11"/>
      <c r="BNG142" s="11"/>
      <c r="BNH142" s="11"/>
      <c r="BNI142" s="11"/>
      <c r="BNJ142" s="11"/>
      <c r="BNK142" s="11"/>
      <c r="BNL142" s="11"/>
      <c r="BNM142" s="11"/>
      <c r="BNN142" s="11"/>
      <c r="BNO142" s="11"/>
      <c r="BNP142" s="11"/>
      <c r="BNQ142" s="11"/>
      <c r="BNR142" s="11"/>
      <c r="BNS142" s="11"/>
      <c r="BNT142" s="11"/>
      <c r="BNU142" s="11"/>
      <c r="BNV142" s="11"/>
      <c r="BNW142" s="11"/>
      <c r="BNX142" s="11"/>
      <c r="BNY142" s="11"/>
      <c r="BNZ142" s="11"/>
      <c r="BOA142" s="11"/>
      <c r="BOB142" s="11"/>
      <c r="BOC142" s="11"/>
      <c r="BOD142" s="11"/>
      <c r="BOE142" s="11"/>
      <c r="BOF142" s="11"/>
      <c r="BOG142" s="11"/>
      <c r="BOH142" s="11"/>
      <c r="BOI142" s="11"/>
      <c r="BOJ142" s="11"/>
      <c r="BOK142" s="11"/>
      <c r="BOL142" s="11"/>
      <c r="BOM142" s="11"/>
      <c r="BON142" s="11"/>
      <c r="BOO142" s="11"/>
      <c r="BOP142" s="11"/>
      <c r="BOQ142" s="11"/>
      <c r="BOR142" s="11"/>
      <c r="BOS142" s="11"/>
      <c r="BOT142" s="11"/>
      <c r="BOU142" s="11"/>
      <c r="BOV142" s="11"/>
      <c r="BOW142" s="11"/>
      <c r="BOX142" s="11"/>
      <c r="BOY142" s="11"/>
      <c r="BOZ142" s="11"/>
      <c r="BPA142" s="11"/>
      <c r="BPB142" s="11"/>
      <c r="BPC142" s="11"/>
      <c r="BPD142" s="11"/>
      <c r="BPE142" s="11"/>
      <c r="BPF142" s="11"/>
      <c r="BPG142" s="11"/>
      <c r="BPH142" s="11"/>
      <c r="BPI142" s="11"/>
      <c r="BPJ142" s="11"/>
      <c r="BPK142" s="11"/>
      <c r="BPL142" s="11"/>
      <c r="BPM142" s="11"/>
      <c r="BPN142" s="11"/>
      <c r="BPO142" s="11"/>
      <c r="BPP142" s="11"/>
      <c r="BPQ142" s="11"/>
      <c r="BPR142" s="11"/>
      <c r="BPS142" s="11"/>
      <c r="BPT142" s="11"/>
      <c r="BPU142" s="11"/>
      <c r="BPV142" s="11"/>
      <c r="BPW142" s="11"/>
      <c r="BPX142" s="11"/>
      <c r="BPY142" s="11"/>
      <c r="BPZ142" s="11"/>
      <c r="BQA142" s="11"/>
      <c r="BQB142" s="11"/>
      <c r="BQC142" s="11"/>
      <c r="BQD142" s="11"/>
      <c r="BQE142" s="11"/>
      <c r="BQF142" s="11"/>
      <c r="BQG142" s="11"/>
      <c r="BQH142" s="11"/>
      <c r="BQI142" s="11"/>
      <c r="BQJ142" s="11"/>
      <c r="BQK142" s="11"/>
      <c r="BQL142" s="11"/>
      <c r="BQM142" s="11"/>
      <c r="BQN142" s="11"/>
      <c r="BQO142" s="11"/>
      <c r="BQP142" s="11"/>
      <c r="BQQ142" s="11"/>
      <c r="BQR142" s="11"/>
      <c r="BQS142" s="11"/>
      <c r="BQT142" s="11"/>
      <c r="BQU142" s="11"/>
      <c r="BQV142" s="11"/>
      <c r="BQW142" s="11"/>
      <c r="BQX142" s="11"/>
      <c r="BQY142" s="11"/>
      <c r="BQZ142" s="11"/>
      <c r="BRA142" s="11"/>
      <c r="BRB142" s="11"/>
      <c r="BRC142" s="11"/>
      <c r="BRD142" s="11"/>
      <c r="BRE142" s="11"/>
      <c r="BRF142" s="11"/>
      <c r="BRG142" s="11"/>
      <c r="BRH142" s="11"/>
      <c r="BRI142" s="11"/>
      <c r="BRJ142" s="11"/>
      <c r="BRK142" s="11"/>
      <c r="BRL142" s="11"/>
      <c r="BRM142" s="11"/>
      <c r="BRN142" s="11"/>
      <c r="BRO142" s="11"/>
      <c r="BRP142" s="11"/>
      <c r="BRQ142" s="11"/>
      <c r="BRR142" s="11"/>
      <c r="BRS142" s="11"/>
      <c r="BRT142" s="11"/>
      <c r="BRU142" s="11"/>
      <c r="BRV142" s="11"/>
      <c r="BRW142" s="11"/>
      <c r="BRX142" s="11"/>
      <c r="BRY142" s="11"/>
      <c r="BRZ142" s="11"/>
      <c r="BSA142" s="11"/>
      <c r="BSB142" s="11"/>
      <c r="BSC142" s="11"/>
      <c r="BSD142" s="11"/>
      <c r="BSE142" s="11"/>
      <c r="BSF142" s="11"/>
      <c r="BSG142" s="11"/>
      <c r="BSH142" s="11"/>
      <c r="BSI142" s="11"/>
      <c r="BSJ142" s="11"/>
      <c r="BSK142" s="11"/>
      <c r="BSL142" s="11"/>
      <c r="BSM142" s="11"/>
      <c r="BSN142" s="11"/>
      <c r="BSO142" s="11"/>
      <c r="BSP142" s="11"/>
      <c r="BSQ142" s="11"/>
      <c r="BSR142" s="11"/>
      <c r="BSS142" s="11"/>
      <c r="BST142" s="11"/>
      <c r="BSU142" s="11"/>
      <c r="BSV142" s="11"/>
      <c r="BSW142" s="11"/>
      <c r="BSX142" s="11"/>
      <c r="BSY142" s="11"/>
      <c r="BSZ142" s="11"/>
      <c r="BTA142" s="11"/>
      <c r="BTB142" s="11"/>
      <c r="BTC142" s="11"/>
      <c r="BTD142" s="11"/>
      <c r="BTE142" s="11"/>
      <c r="BTF142" s="11"/>
      <c r="BTG142" s="11"/>
      <c r="BTH142" s="11"/>
      <c r="BTI142" s="11"/>
      <c r="BTJ142" s="11"/>
      <c r="BTK142" s="11"/>
      <c r="BTL142" s="11"/>
      <c r="BTM142" s="11"/>
      <c r="BTN142" s="11"/>
      <c r="BTO142" s="11"/>
      <c r="BTP142" s="11"/>
      <c r="BTQ142" s="11"/>
      <c r="BTR142" s="11"/>
      <c r="BTS142" s="11"/>
      <c r="BTT142" s="11"/>
      <c r="BTU142" s="11"/>
      <c r="BTV142" s="11"/>
      <c r="BTW142" s="11"/>
      <c r="BTX142" s="11"/>
      <c r="BTY142" s="11"/>
      <c r="BTZ142" s="11"/>
      <c r="BUA142" s="11"/>
      <c r="BUB142" s="11"/>
      <c r="BUC142" s="11"/>
      <c r="BUD142" s="11"/>
      <c r="BUE142" s="11"/>
      <c r="BUF142" s="11"/>
      <c r="BUG142" s="11"/>
      <c r="BUH142" s="11"/>
      <c r="BUI142" s="11"/>
      <c r="BUJ142" s="11"/>
      <c r="BUK142" s="11"/>
      <c r="BUL142" s="11"/>
      <c r="BUM142" s="11"/>
      <c r="BUN142" s="11"/>
      <c r="BUO142" s="11"/>
      <c r="BUP142" s="11"/>
      <c r="BUQ142" s="11"/>
      <c r="BUR142" s="11"/>
      <c r="BUS142" s="11"/>
      <c r="BUT142" s="11"/>
      <c r="BUU142" s="11"/>
      <c r="BUV142" s="11"/>
      <c r="BUW142" s="11"/>
      <c r="BUX142" s="11"/>
      <c r="BUY142" s="11"/>
      <c r="BUZ142" s="11"/>
      <c r="BVA142" s="11"/>
      <c r="BVB142" s="11"/>
      <c r="BVC142" s="11"/>
      <c r="BVD142" s="11"/>
      <c r="BVE142" s="11"/>
      <c r="BVF142" s="11"/>
      <c r="BVG142" s="11"/>
      <c r="BVH142" s="11"/>
      <c r="BVI142" s="11"/>
      <c r="BVJ142" s="11"/>
      <c r="BVK142" s="11"/>
      <c r="BVL142" s="11"/>
      <c r="BVM142" s="11"/>
      <c r="BVN142" s="11"/>
      <c r="BVO142" s="11"/>
      <c r="BVP142" s="11"/>
      <c r="BVQ142" s="11"/>
      <c r="BVR142" s="11"/>
      <c r="BVS142" s="11"/>
      <c r="BVT142" s="11"/>
      <c r="BVU142" s="11"/>
      <c r="BVV142" s="11"/>
      <c r="BVW142" s="11"/>
      <c r="BVX142" s="11"/>
      <c r="BVY142" s="11"/>
      <c r="BVZ142" s="11"/>
      <c r="BWA142" s="11"/>
      <c r="BWB142" s="11"/>
      <c r="BWC142" s="11"/>
      <c r="BWD142" s="11"/>
      <c r="BWE142" s="11"/>
      <c r="BWF142" s="11"/>
      <c r="BWG142" s="11"/>
      <c r="BWH142" s="11"/>
      <c r="BWI142" s="11"/>
      <c r="BWJ142" s="11"/>
      <c r="BWK142" s="11"/>
      <c r="BWL142" s="11"/>
      <c r="BWM142" s="11"/>
      <c r="BWN142" s="11"/>
      <c r="BWO142" s="11"/>
      <c r="BWP142" s="11"/>
      <c r="BWQ142" s="11"/>
      <c r="BWR142" s="11"/>
      <c r="BWS142" s="11"/>
      <c r="BWT142" s="11"/>
      <c r="BWU142" s="11"/>
      <c r="BWV142" s="11"/>
      <c r="BWW142" s="11"/>
      <c r="BWX142" s="11"/>
      <c r="BWY142" s="11"/>
      <c r="BWZ142" s="11"/>
      <c r="BXA142" s="11"/>
      <c r="BXB142" s="11"/>
      <c r="BXC142" s="11"/>
      <c r="BXD142" s="11"/>
      <c r="BXE142" s="11"/>
      <c r="BXF142" s="11"/>
      <c r="BXG142" s="11"/>
      <c r="BXH142" s="11"/>
      <c r="BXI142" s="11"/>
      <c r="BXJ142" s="11"/>
      <c r="BXK142" s="11"/>
      <c r="BXL142" s="11"/>
      <c r="BXM142" s="11"/>
      <c r="BXN142" s="11"/>
      <c r="BXO142" s="11"/>
      <c r="BXP142" s="11"/>
      <c r="BXQ142" s="11"/>
      <c r="BXR142" s="11"/>
      <c r="BXS142" s="11"/>
      <c r="BXT142" s="11"/>
      <c r="BXU142" s="11"/>
      <c r="BXV142" s="11"/>
      <c r="BXW142" s="11"/>
      <c r="BXX142" s="11"/>
      <c r="BXY142" s="11"/>
      <c r="BXZ142" s="11"/>
      <c r="BYA142" s="11"/>
      <c r="BYB142" s="11"/>
      <c r="BYC142" s="11"/>
      <c r="BYD142" s="11"/>
      <c r="BYE142" s="11"/>
      <c r="BYF142" s="11"/>
      <c r="BYG142" s="11"/>
      <c r="BYH142" s="11"/>
      <c r="BYI142" s="11"/>
      <c r="BYJ142" s="11"/>
      <c r="BYK142" s="11"/>
      <c r="BYL142" s="11"/>
      <c r="BYM142" s="11"/>
      <c r="BYN142" s="11"/>
      <c r="BYO142" s="11"/>
      <c r="BYP142" s="11"/>
      <c r="BYQ142" s="11"/>
      <c r="BYR142" s="11"/>
      <c r="BYS142" s="11"/>
      <c r="BYT142" s="11"/>
      <c r="BYU142" s="11"/>
      <c r="BYV142" s="11"/>
      <c r="BYW142" s="11"/>
      <c r="BYX142" s="11"/>
      <c r="BYY142" s="11"/>
      <c r="BYZ142" s="11"/>
      <c r="BZA142" s="11"/>
      <c r="BZB142" s="11"/>
      <c r="BZC142" s="11"/>
      <c r="BZD142" s="11"/>
      <c r="BZE142" s="11"/>
      <c r="BZF142" s="11"/>
      <c r="BZG142" s="11"/>
      <c r="BZH142" s="11"/>
      <c r="BZI142" s="11"/>
      <c r="BZJ142" s="11"/>
      <c r="BZK142" s="11"/>
      <c r="BZL142" s="11"/>
      <c r="BZM142" s="11"/>
      <c r="BZN142" s="11"/>
      <c r="BZO142" s="11"/>
      <c r="BZP142" s="11"/>
      <c r="BZQ142" s="11"/>
      <c r="BZR142" s="11"/>
      <c r="BZS142" s="11"/>
      <c r="BZT142" s="11"/>
      <c r="BZU142" s="11"/>
      <c r="BZV142" s="11"/>
      <c r="BZW142" s="11"/>
      <c r="BZX142" s="11"/>
      <c r="BZY142" s="11"/>
      <c r="BZZ142" s="11"/>
      <c r="CAA142" s="11"/>
      <c r="CAB142" s="11"/>
      <c r="CAC142" s="11"/>
      <c r="CAD142" s="11"/>
      <c r="CAE142" s="11"/>
      <c r="CAF142" s="11"/>
      <c r="CAG142" s="11"/>
      <c r="CAH142" s="11"/>
      <c r="CAI142" s="11"/>
      <c r="CAJ142" s="11"/>
      <c r="CAK142" s="11"/>
      <c r="CAL142" s="11"/>
      <c r="CAM142" s="11"/>
      <c r="CAN142" s="11"/>
      <c r="CAO142" s="11"/>
      <c r="CAP142" s="11"/>
      <c r="CAQ142" s="11"/>
      <c r="CAR142" s="11"/>
      <c r="CAS142" s="11"/>
      <c r="CAT142" s="11"/>
      <c r="CAU142" s="11"/>
      <c r="CAV142" s="11"/>
      <c r="CAW142" s="11"/>
      <c r="CAX142" s="11"/>
      <c r="CAY142" s="11"/>
      <c r="CAZ142" s="11"/>
      <c r="CBA142" s="11"/>
      <c r="CBB142" s="11"/>
      <c r="CBC142" s="11"/>
      <c r="CBD142" s="11"/>
      <c r="CBE142" s="11"/>
      <c r="CBF142" s="11"/>
      <c r="CBG142" s="11"/>
      <c r="CBH142" s="11"/>
      <c r="CBI142" s="11"/>
      <c r="CBJ142" s="11"/>
      <c r="CBK142" s="11"/>
      <c r="CBL142" s="11"/>
      <c r="CBM142" s="11"/>
      <c r="CBN142" s="11"/>
      <c r="CBO142" s="11"/>
      <c r="CBP142" s="11"/>
      <c r="CBQ142" s="11"/>
      <c r="CBR142" s="11"/>
      <c r="CBS142" s="11"/>
      <c r="CBT142" s="11"/>
      <c r="CBU142" s="11"/>
      <c r="CBV142" s="11"/>
      <c r="CBW142" s="11"/>
      <c r="CBX142" s="11"/>
      <c r="CBY142" s="11"/>
      <c r="CBZ142" s="11"/>
      <c r="CCA142" s="11"/>
      <c r="CCB142" s="11"/>
      <c r="CCC142" s="11"/>
      <c r="CCD142" s="11"/>
      <c r="CCE142" s="11"/>
      <c r="CCF142" s="11"/>
      <c r="CCG142" s="11"/>
      <c r="CCH142" s="11"/>
      <c r="CCI142" s="11"/>
      <c r="CCJ142" s="11"/>
      <c r="CCK142" s="11"/>
      <c r="CCL142" s="11"/>
      <c r="CCM142" s="11"/>
      <c r="CCN142" s="11"/>
      <c r="CCO142" s="11"/>
      <c r="CCP142" s="11"/>
      <c r="CCQ142" s="11"/>
      <c r="CCR142" s="11"/>
      <c r="CCS142" s="11"/>
      <c r="CCT142" s="11"/>
      <c r="CCU142" s="11"/>
      <c r="CCV142" s="11"/>
      <c r="CCW142" s="11"/>
      <c r="CCX142" s="11"/>
      <c r="CCY142" s="11"/>
      <c r="CCZ142" s="11"/>
      <c r="CDA142" s="11"/>
      <c r="CDB142" s="11"/>
      <c r="CDC142" s="11"/>
      <c r="CDD142" s="11"/>
      <c r="CDE142" s="11"/>
      <c r="CDF142" s="11"/>
      <c r="CDG142" s="11"/>
      <c r="CDH142" s="11"/>
      <c r="CDI142" s="11"/>
      <c r="CDJ142" s="11"/>
      <c r="CDK142" s="11"/>
      <c r="CDL142" s="11"/>
      <c r="CDM142" s="11"/>
      <c r="CDN142" s="11"/>
      <c r="CDO142" s="11"/>
      <c r="CDP142" s="11"/>
      <c r="CDQ142" s="11"/>
      <c r="CDR142" s="11"/>
      <c r="CDS142" s="11"/>
      <c r="CDT142" s="11"/>
      <c r="CDU142" s="11"/>
      <c r="CDV142" s="11"/>
      <c r="CDW142" s="11"/>
      <c r="CDX142" s="11"/>
      <c r="CDY142" s="11"/>
      <c r="CDZ142" s="11"/>
      <c r="CEA142" s="11"/>
      <c r="CEB142" s="11"/>
      <c r="CEC142" s="11"/>
      <c r="CED142" s="11"/>
      <c r="CEE142" s="11"/>
      <c r="CEF142" s="11"/>
      <c r="CEG142" s="11"/>
      <c r="CEH142" s="11"/>
      <c r="CEI142" s="11"/>
      <c r="CEJ142" s="11"/>
      <c r="CEK142" s="11"/>
      <c r="CEL142" s="11"/>
      <c r="CEM142" s="11"/>
      <c r="CEN142" s="11"/>
      <c r="CEO142" s="11"/>
      <c r="CEP142" s="11"/>
      <c r="CEQ142" s="11"/>
      <c r="CER142" s="11"/>
      <c r="CES142" s="11"/>
      <c r="CET142" s="11"/>
      <c r="CEU142" s="11"/>
      <c r="CEV142" s="11"/>
      <c r="CEW142" s="11"/>
      <c r="CEX142" s="11"/>
      <c r="CEY142" s="11"/>
      <c r="CEZ142" s="11"/>
      <c r="CFA142" s="11"/>
      <c r="CFB142" s="11"/>
      <c r="CFC142" s="11"/>
      <c r="CFD142" s="11"/>
      <c r="CFE142" s="11"/>
      <c r="CFF142" s="11"/>
      <c r="CFG142" s="11"/>
      <c r="CFH142" s="11"/>
      <c r="CFI142" s="11"/>
      <c r="CFJ142" s="11"/>
      <c r="CFK142" s="11"/>
      <c r="CFL142" s="11"/>
      <c r="CFM142" s="11"/>
      <c r="CFN142" s="11"/>
      <c r="CFO142" s="11"/>
      <c r="CFP142" s="11"/>
      <c r="CFQ142" s="11"/>
      <c r="CFR142" s="11"/>
      <c r="CFS142" s="11"/>
      <c r="CFT142" s="11"/>
      <c r="CFU142" s="11"/>
      <c r="CFV142" s="11"/>
      <c r="CFW142" s="11"/>
      <c r="CFX142" s="11"/>
      <c r="CFY142" s="11"/>
      <c r="CFZ142" s="11"/>
      <c r="CGA142" s="11"/>
      <c r="CGB142" s="11"/>
      <c r="CGC142" s="11"/>
      <c r="CGD142" s="11"/>
      <c r="CGE142" s="11"/>
      <c r="CGF142" s="11"/>
      <c r="CGG142" s="11"/>
      <c r="CGH142" s="11"/>
      <c r="CGI142" s="11"/>
      <c r="CGJ142" s="11"/>
      <c r="CGK142" s="11"/>
      <c r="CGL142" s="11"/>
      <c r="CGM142" s="11"/>
      <c r="CGN142" s="11"/>
      <c r="CGO142" s="11"/>
      <c r="CGP142" s="11"/>
      <c r="CGQ142" s="11"/>
      <c r="CGR142" s="11"/>
      <c r="CGS142" s="11"/>
      <c r="CGT142" s="11"/>
      <c r="CGU142" s="11"/>
      <c r="CGV142" s="11"/>
      <c r="CGW142" s="11"/>
      <c r="CGX142" s="11"/>
      <c r="CGY142" s="11"/>
      <c r="CGZ142" s="11"/>
      <c r="CHA142" s="11"/>
      <c r="CHB142" s="11"/>
      <c r="CHC142" s="11"/>
      <c r="CHD142" s="11"/>
      <c r="CHE142" s="11"/>
      <c r="CHF142" s="11"/>
      <c r="CHG142" s="11"/>
      <c r="CHH142" s="11"/>
      <c r="CHI142" s="11"/>
      <c r="CHJ142" s="11"/>
      <c r="CHK142" s="11"/>
      <c r="CHL142" s="11"/>
      <c r="CHM142" s="11"/>
      <c r="CHN142" s="11"/>
      <c r="CHO142" s="11"/>
      <c r="CHP142" s="11"/>
      <c r="CHQ142" s="11"/>
      <c r="CHR142" s="11"/>
      <c r="CHS142" s="11"/>
      <c r="CHT142" s="11"/>
      <c r="CHU142" s="11"/>
      <c r="CHV142" s="11"/>
      <c r="CHW142" s="11"/>
      <c r="CHX142" s="11"/>
      <c r="CHY142" s="11"/>
      <c r="CHZ142" s="11"/>
      <c r="CIA142" s="11"/>
      <c r="CIB142" s="11"/>
      <c r="CIC142" s="11"/>
      <c r="CID142" s="11"/>
      <c r="CIE142" s="11"/>
      <c r="CIF142" s="11"/>
      <c r="CIG142" s="11"/>
      <c r="CIH142" s="11"/>
      <c r="CII142" s="11"/>
      <c r="CIJ142" s="11"/>
      <c r="CIK142" s="11"/>
      <c r="CIL142" s="11"/>
      <c r="CIM142" s="11"/>
      <c r="CIN142" s="11"/>
      <c r="CIO142" s="11"/>
      <c r="CIP142" s="11"/>
      <c r="CIQ142" s="11"/>
      <c r="CIR142" s="11"/>
      <c r="CIS142" s="11"/>
      <c r="CIT142" s="11"/>
      <c r="CIU142" s="11"/>
      <c r="CIV142" s="11"/>
      <c r="CIW142" s="11"/>
      <c r="CIX142" s="11"/>
      <c r="CIY142" s="11"/>
      <c r="CIZ142" s="11"/>
      <c r="CJA142" s="11"/>
      <c r="CJB142" s="11"/>
      <c r="CJC142" s="11"/>
      <c r="CJD142" s="11"/>
      <c r="CJE142" s="11"/>
      <c r="CJF142" s="11"/>
      <c r="CJG142" s="11"/>
      <c r="CJH142" s="11"/>
      <c r="CJI142" s="11"/>
      <c r="CJJ142" s="11"/>
      <c r="CJK142" s="11"/>
      <c r="CJL142" s="11"/>
      <c r="CJM142" s="11"/>
      <c r="CJN142" s="11"/>
      <c r="CJO142" s="11"/>
      <c r="CJP142" s="11"/>
      <c r="CJQ142" s="11"/>
      <c r="CJR142" s="11"/>
      <c r="CJS142" s="11"/>
      <c r="CJT142" s="11"/>
      <c r="CJU142" s="11"/>
      <c r="CJV142" s="11"/>
      <c r="CJW142" s="11"/>
      <c r="CJX142" s="11"/>
      <c r="CJY142" s="11"/>
      <c r="CJZ142" s="11"/>
      <c r="CKA142" s="11"/>
      <c r="CKB142" s="11"/>
      <c r="CKC142" s="11"/>
      <c r="CKD142" s="11"/>
      <c r="CKE142" s="11"/>
      <c r="CKF142" s="11"/>
      <c r="CKG142" s="11"/>
      <c r="CKH142" s="11"/>
      <c r="CKI142" s="11"/>
      <c r="CKJ142" s="11"/>
      <c r="CKK142" s="11"/>
      <c r="CKL142" s="11"/>
      <c r="CKM142" s="11"/>
      <c r="CKN142" s="11"/>
      <c r="CKO142" s="11"/>
      <c r="CKP142" s="11"/>
      <c r="CKQ142" s="11"/>
      <c r="CKR142" s="11"/>
      <c r="CKS142" s="11"/>
      <c r="CKT142" s="11"/>
      <c r="CKU142" s="11"/>
      <c r="CKV142" s="11"/>
      <c r="CKW142" s="11"/>
      <c r="CKX142" s="11"/>
      <c r="CKY142" s="11"/>
      <c r="CKZ142" s="11"/>
      <c r="CLA142" s="11"/>
      <c r="CLB142" s="11"/>
      <c r="CLC142" s="11"/>
      <c r="CLD142" s="11"/>
      <c r="CLE142" s="11"/>
      <c r="CLF142" s="11"/>
      <c r="CLG142" s="11"/>
      <c r="CLH142" s="11"/>
      <c r="CLI142" s="11"/>
      <c r="CLJ142" s="11"/>
      <c r="CLK142" s="11"/>
      <c r="CLL142" s="11"/>
      <c r="CLM142" s="11"/>
      <c r="CLN142" s="11"/>
      <c r="CLO142" s="11"/>
      <c r="CLP142" s="11"/>
      <c r="CLQ142" s="11"/>
      <c r="CLR142" s="11"/>
      <c r="CLS142" s="11"/>
      <c r="CLT142" s="11"/>
      <c r="CLU142" s="11"/>
      <c r="CLV142" s="11"/>
      <c r="CLW142" s="11"/>
      <c r="CLX142" s="11"/>
      <c r="CLY142" s="11"/>
      <c r="CLZ142" s="11"/>
      <c r="CMA142" s="11"/>
      <c r="CMB142" s="11"/>
      <c r="CMC142" s="11"/>
      <c r="CMD142" s="11"/>
      <c r="CME142" s="11"/>
      <c r="CMF142" s="11"/>
      <c r="CMG142" s="11"/>
      <c r="CMH142" s="11"/>
      <c r="CMI142" s="11"/>
      <c r="CMJ142" s="11"/>
      <c r="CMK142" s="11"/>
      <c r="CML142" s="11"/>
      <c r="CMM142" s="11"/>
      <c r="CMN142" s="11"/>
      <c r="CMO142" s="11"/>
      <c r="CMP142" s="11"/>
      <c r="CMQ142" s="11"/>
      <c r="CMR142" s="11"/>
      <c r="CMS142" s="11"/>
      <c r="CMT142" s="11"/>
      <c r="CMU142" s="11"/>
      <c r="CMV142" s="11"/>
      <c r="CMW142" s="11"/>
      <c r="CMX142" s="11"/>
      <c r="CMY142" s="11"/>
      <c r="CMZ142" s="11"/>
      <c r="CNA142" s="11"/>
      <c r="CNB142" s="11"/>
      <c r="CNC142" s="11"/>
      <c r="CND142" s="11"/>
      <c r="CNE142" s="11"/>
      <c r="CNF142" s="11"/>
      <c r="CNG142" s="11"/>
      <c r="CNH142" s="11"/>
      <c r="CNI142" s="11"/>
      <c r="CNJ142" s="11"/>
      <c r="CNK142" s="11"/>
      <c r="CNL142" s="11"/>
      <c r="CNM142" s="11"/>
      <c r="CNN142" s="11"/>
      <c r="CNO142" s="11"/>
      <c r="CNP142" s="11"/>
      <c r="CNQ142" s="11"/>
      <c r="CNR142" s="11"/>
      <c r="CNS142" s="11"/>
      <c r="CNT142" s="11"/>
      <c r="CNU142" s="11"/>
      <c r="CNV142" s="11"/>
      <c r="CNW142" s="11"/>
      <c r="CNX142" s="11"/>
      <c r="CNY142" s="11"/>
      <c r="CNZ142" s="11"/>
      <c r="COA142" s="11"/>
      <c r="COB142" s="11"/>
      <c r="COC142" s="11"/>
      <c r="COD142" s="11"/>
      <c r="COE142" s="11"/>
      <c r="COF142" s="11"/>
      <c r="COG142" s="11"/>
      <c r="COH142" s="11"/>
      <c r="COI142" s="11"/>
      <c r="COJ142" s="11"/>
      <c r="COK142" s="11"/>
      <c r="COL142" s="11"/>
      <c r="COM142" s="11"/>
      <c r="CON142" s="11"/>
      <c r="COO142" s="11"/>
      <c r="COP142" s="11"/>
      <c r="COQ142" s="11"/>
      <c r="COR142" s="11"/>
      <c r="COS142" s="11"/>
      <c r="COT142" s="11"/>
      <c r="COU142" s="11"/>
      <c r="COV142" s="11"/>
      <c r="COW142" s="11"/>
      <c r="COX142" s="11"/>
      <c r="COY142" s="11"/>
      <c r="COZ142" s="11"/>
      <c r="CPA142" s="11"/>
      <c r="CPB142" s="11"/>
      <c r="CPC142" s="11"/>
      <c r="CPD142" s="11"/>
      <c r="CPE142" s="11"/>
      <c r="CPF142" s="11"/>
      <c r="CPG142" s="11"/>
      <c r="CPH142" s="11"/>
      <c r="CPI142" s="11"/>
      <c r="CPJ142" s="11"/>
      <c r="CPK142" s="11"/>
      <c r="CPL142" s="11"/>
      <c r="CPM142" s="11"/>
      <c r="CPN142" s="11"/>
      <c r="CPO142" s="11"/>
      <c r="CPP142" s="11"/>
      <c r="CPQ142" s="11"/>
      <c r="CPR142" s="11"/>
      <c r="CPS142" s="11"/>
      <c r="CPT142" s="11"/>
      <c r="CPU142" s="11"/>
      <c r="CPV142" s="11"/>
      <c r="CPW142" s="11"/>
      <c r="CPX142" s="11"/>
      <c r="CPY142" s="11"/>
      <c r="CPZ142" s="11"/>
      <c r="CQA142" s="11"/>
      <c r="CQB142" s="11"/>
      <c r="CQC142" s="11"/>
      <c r="CQD142" s="11"/>
      <c r="CQE142" s="11"/>
      <c r="CQF142" s="11"/>
      <c r="CQG142" s="11"/>
      <c r="CQH142" s="11"/>
      <c r="CQI142" s="11"/>
      <c r="CQJ142" s="11"/>
      <c r="CQK142" s="11"/>
      <c r="CQL142" s="11"/>
      <c r="CQM142" s="11"/>
      <c r="CQN142" s="11"/>
      <c r="CQO142" s="11"/>
      <c r="CQP142" s="11"/>
      <c r="CQQ142" s="11"/>
      <c r="CQR142" s="11"/>
      <c r="CQS142" s="11"/>
      <c r="CQT142" s="11"/>
      <c r="CQU142" s="11"/>
      <c r="CQV142" s="11"/>
      <c r="CQW142" s="11"/>
      <c r="CQX142" s="11"/>
      <c r="CQY142" s="11"/>
      <c r="CQZ142" s="11"/>
      <c r="CRA142" s="11"/>
      <c r="CRB142" s="11"/>
      <c r="CRC142" s="11"/>
      <c r="CRD142" s="11"/>
      <c r="CRE142" s="11"/>
      <c r="CRF142" s="11"/>
      <c r="CRG142" s="11"/>
      <c r="CRH142" s="11"/>
      <c r="CRI142" s="11"/>
      <c r="CRJ142" s="11"/>
      <c r="CRK142" s="11"/>
      <c r="CRL142" s="11"/>
      <c r="CRM142" s="11"/>
      <c r="CRN142" s="11"/>
      <c r="CRO142" s="11"/>
      <c r="CRP142" s="11"/>
      <c r="CRQ142" s="11"/>
      <c r="CRR142" s="11"/>
      <c r="CRS142" s="11"/>
      <c r="CRT142" s="11"/>
      <c r="CRU142" s="11"/>
      <c r="CRV142" s="11"/>
      <c r="CRW142" s="11"/>
      <c r="CRX142" s="11"/>
      <c r="CRY142" s="11"/>
      <c r="CRZ142" s="11"/>
      <c r="CSA142" s="11"/>
      <c r="CSB142" s="11"/>
      <c r="CSC142" s="11"/>
      <c r="CSD142" s="11"/>
      <c r="CSE142" s="11"/>
      <c r="CSF142" s="11"/>
      <c r="CSG142" s="11"/>
      <c r="CSH142" s="11"/>
      <c r="CSI142" s="11"/>
      <c r="CSJ142" s="11"/>
      <c r="CSK142" s="11"/>
      <c r="CSL142" s="11"/>
      <c r="CSM142" s="11"/>
      <c r="CSN142" s="11"/>
      <c r="CSO142" s="11"/>
      <c r="CSP142" s="11"/>
      <c r="CSQ142" s="11"/>
      <c r="CSR142" s="11"/>
      <c r="CSS142" s="11"/>
      <c r="CST142" s="11"/>
      <c r="CSU142" s="11"/>
      <c r="CSV142" s="11"/>
      <c r="CSW142" s="11"/>
      <c r="CSX142" s="11"/>
      <c r="CSY142" s="11"/>
      <c r="CSZ142" s="11"/>
      <c r="CTA142" s="11"/>
      <c r="CTB142" s="11"/>
      <c r="CTC142" s="11"/>
      <c r="CTD142" s="11"/>
      <c r="CTE142" s="11"/>
      <c r="CTF142" s="11"/>
      <c r="CTG142" s="11"/>
      <c r="CTH142" s="11"/>
      <c r="CTI142" s="11"/>
      <c r="CTJ142" s="11"/>
      <c r="CTK142" s="11"/>
      <c r="CTL142" s="11"/>
      <c r="CTM142" s="11"/>
      <c r="CTN142" s="11"/>
      <c r="CTO142" s="11"/>
      <c r="CTP142" s="11"/>
      <c r="CTQ142" s="11"/>
      <c r="CTR142" s="11"/>
      <c r="CTS142" s="11"/>
      <c r="CTT142" s="11"/>
      <c r="CTU142" s="11"/>
      <c r="CTV142" s="11"/>
      <c r="CTW142" s="11"/>
      <c r="CTX142" s="11"/>
      <c r="CTY142" s="11"/>
      <c r="CTZ142" s="11"/>
      <c r="CUA142" s="11"/>
      <c r="CUB142" s="11"/>
      <c r="CUC142" s="11"/>
      <c r="CUD142" s="11"/>
      <c r="CUE142" s="11"/>
      <c r="CUF142" s="11"/>
      <c r="CUG142" s="11"/>
      <c r="CUH142" s="11"/>
      <c r="CUI142" s="11"/>
      <c r="CUJ142" s="11"/>
      <c r="CUK142" s="11"/>
      <c r="CUL142" s="11"/>
      <c r="CUM142" s="11"/>
      <c r="CUN142" s="11"/>
      <c r="CUO142" s="11"/>
      <c r="CUP142" s="11"/>
      <c r="CUQ142" s="11"/>
      <c r="CUR142" s="11"/>
      <c r="CUS142" s="11"/>
      <c r="CUT142" s="11"/>
      <c r="CUU142" s="11"/>
      <c r="CUV142" s="11"/>
      <c r="CUW142" s="11"/>
      <c r="CUX142" s="11"/>
      <c r="CUY142" s="11"/>
      <c r="CUZ142" s="11"/>
      <c r="CVA142" s="11"/>
      <c r="CVB142" s="11"/>
      <c r="CVC142" s="11"/>
      <c r="CVD142" s="11"/>
      <c r="CVE142" s="11"/>
      <c r="CVF142" s="11"/>
      <c r="CVG142" s="11"/>
      <c r="CVH142" s="11"/>
      <c r="CVI142" s="11"/>
      <c r="CVJ142" s="11"/>
      <c r="CVK142" s="11"/>
      <c r="CVL142" s="11"/>
      <c r="CVM142" s="11"/>
      <c r="CVN142" s="11"/>
      <c r="CVO142" s="11"/>
      <c r="CVP142" s="11"/>
      <c r="CVQ142" s="11"/>
      <c r="CVR142" s="11"/>
      <c r="CVS142" s="11"/>
      <c r="CVT142" s="11"/>
      <c r="CVU142" s="11"/>
      <c r="CVV142" s="11"/>
      <c r="CVW142" s="11"/>
      <c r="CVX142" s="11"/>
      <c r="CVY142" s="11"/>
      <c r="CVZ142" s="11"/>
      <c r="CWA142" s="11"/>
      <c r="CWB142" s="11"/>
      <c r="CWC142" s="11"/>
      <c r="CWD142" s="11"/>
      <c r="CWE142" s="11"/>
      <c r="CWF142" s="11"/>
      <c r="CWG142" s="11"/>
      <c r="CWH142" s="11"/>
      <c r="CWI142" s="11"/>
      <c r="CWJ142" s="11"/>
      <c r="CWK142" s="11"/>
      <c r="CWL142" s="11"/>
      <c r="CWM142" s="11"/>
      <c r="CWN142" s="11"/>
      <c r="CWO142" s="11"/>
      <c r="CWP142" s="11"/>
      <c r="CWQ142" s="11"/>
      <c r="CWR142" s="11"/>
      <c r="CWS142" s="11"/>
      <c r="CWT142" s="11"/>
      <c r="CWU142" s="11"/>
      <c r="CWV142" s="11"/>
      <c r="CWW142" s="11"/>
      <c r="CWX142" s="11"/>
      <c r="CWY142" s="11"/>
      <c r="CWZ142" s="11"/>
      <c r="CXA142" s="11"/>
      <c r="CXB142" s="11"/>
      <c r="CXC142" s="11"/>
      <c r="CXD142" s="11"/>
      <c r="CXE142" s="11"/>
      <c r="CXF142" s="11"/>
      <c r="CXG142" s="11"/>
      <c r="CXH142" s="11"/>
      <c r="CXI142" s="11"/>
      <c r="CXJ142" s="11"/>
      <c r="CXK142" s="11"/>
      <c r="CXL142" s="11"/>
      <c r="CXM142" s="11"/>
      <c r="CXN142" s="11"/>
      <c r="CXO142" s="11"/>
      <c r="CXP142" s="11"/>
      <c r="CXQ142" s="11"/>
      <c r="CXR142" s="11"/>
      <c r="CXS142" s="11"/>
      <c r="CXT142" s="11"/>
      <c r="CXU142" s="11"/>
      <c r="CXV142" s="11"/>
      <c r="CXW142" s="11"/>
      <c r="CXX142" s="11"/>
      <c r="CXY142" s="11"/>
      <c r="CXZ142" s="11"/>
      <c r="CYA142" s="11"/>
      <c r="CYB142" s="11"/>
      <c r="CYC142" s="11"/>
      <c r="CYD142" s="11"/>
      <c r="CYE142" s="11"/>
      <c r="CYF142" s="11"/>
      <c r="CYG142" s="11"/>
      <c r="CYH142" s="11"/>
      <c r="CYI142" s="11"/>
      <c r="CYJ142" s="11"/>
      <c r="CYK142" s="11"/>
      <c r="CYL142" s="11"/>
      <c r="CYM142" s="11"/>
      <c r="CYN142" s="11"/>
      <c r="CYO142" s="11"/>
      <c r="CYP142" s="11"/>
      <c r="CYQ142" s="11"/>
      <c r="CYR142" s="11"/>
      <c r="CYS142" s="11"/>
      <c r="CYT142" s="11"/>
      <c r="CYU142" s="11"/>
      <c r="CYV142" s="11"/>
      <c r="CYW142" s="11"/>
      <c r="CYX142" s="11"/>
      <c r="CYY142" s="11"/>
      <c r="CYZ142" s="11"/>
      <c r="CZA142" s="11"/>
      <c r="CZB142" s="11"/>
      <c r="CZC142" s="11"/>
      <c r="CZD142" s="11"/>
      <c r="CZE142" s="11"/>
      <c r="CZF142" s="11"/>
      <c r="CZG142" s="11"/>
      <c r="CZH142" s="11"/>
      <c r="CZI142" s="11"/>
      <c r="CZJ142" s="11"/>
      <c r="CZK142" s="11"/>
      <c r="CZL142" s="11"/>
      <c r="CZM142" s="11"/>
      <c r="CZN142" s="11"/>
      <c r="CZO142" s="11"/>
      <c r="CZP142" s="11"/>
      <c r="CZQ142" s="11"/>
      <c r="CZR142" s="11"/>
      <c r="CZS142" s="11"/>
      <c r="CZT142" s="11"/>
      <c r="CZU142" s="11"/>
      <c r="CZV142" s="11"/>
      <c r="CZW142" s="11"/>
      <c r="CZX142" s="11"/>
      <c r="CZY142" s="11"/>
      <c r="CZZ142" s="11"/>
      <c r="DAA142" s="11"/>
      <c r="DAB142" s="11"/>
      <c r="DAC142" s="11"/>
      <c r="DAD142" s="11"/>
      <c r="DAE142" s="11"/>
      <c r="DAF142" s="11"/>
      <c r="DAG142" s="11"/>
      <c r="DAH142" s="11"/>
      <c r="DAI142" s="11"/>
      <c r="DAJ142" s="11"/>
      <c r="DAK142" s="11"/>
      <c r="DAL142" s="11"/>
      <c r="DAM142" s="11"/>
      <c r="DAN142" s="11"/>
      <c r="DAO142" s="11"/>
      <c r="DAP142" s="11"/>
      <c r="DAQ142" s="11"/>
      <c r="DAR142" s="11"/>
      <c r="DAS142" s="11"/>
      <c r="DAT142" s="11"/>
      <c r="DAU142" s="11"/>
      <c r="DAV142" s="11"/>
      <c r="DAW142" s="11"/>
      <c r="DAX142" s="11"/>
      <c r="DAY142" s="11"/>
      <c r="DAZ142" s="11"/>
      <c r="DBA142" s="11"/>
      <c r="DBB142" s="11"/>
      <c r="DBC142" s="11"/>
      <c r="DBD142" s="11"/>
      <c r="DBE142" s="11"/>
      <c r="DBF142" s="11"/>
      <c r="DBG142" s="11"/>
      <c r="DBH142" s="11"/>
      <c r="DBI142" s="11"/>
      <c r="DBJ142" s="11"/>
      <c r="DBK142" s="11"/>
      <c r="DBL142" s="11"/>
      <c r="DBM142" s="11"/>
      <c r="DBN142" s="11"/>
      <c r="DBO142" s="11"/>
      <c r="DBP142" s="11"/>
      <c r="DBQ142" s="11"/>
      <c r="DBR142" s="11"/>
      <c r="DBS142" s="11"/>
      <c r="DBT142" s="11"/>
      <c r="DBU142" s="11"/>
      <c r="DBV142" s="11"/>
      <c r="DBW142" s="11"/>
      <c r="DBX142" s="11"/>
      <c r="DBY142" s="11"/>
      <c r="DBZ142" s="11"/>
      <c r="DCA142" s="11"/>
      <c r="DCB142" s="11"/>
      <c r="DCC142" s="11"/>
      <c r="DCD142" s="11"/>
      <c r="DCE142" s="11"/>
      <c r="DCF142" s="11"/>
      <c r="DCG142" s="11"/>
      <c r="DCH142" s="11"/>
      <c r="DCI142" s="11"/>
      <c r="DCJ142" s="11"/>
      <c r="DCK142" s="11"/>
      <c r="DCL142" s="11"/>
      <c r="DCM142" s="11"/>
      <c r="DCN142" s="11"/>
      <c r="DCO142" s="11"/>
      <c r="DCP142" s="11"/>
      <c r="DCQ142" s="11"/>
      <c r="DCR142" s="11"/>
      <c r="DCS142" s="11"/>
      <c r="DCT142" s="11"/>
      <c r="DCU142" s="11"/>
      <c r="DCV142" s="11"/>
      <c r="DCW142" s="11"/>
      <c r="DCX142" s="11"/>
      <c r="DCY142" s="11"/>
      <c r="DCZ142" s="11"/>
      <c r="DDA142" s="11"/>
      <c r="DDB142" s="11"/>
      <c r="DDC142" s="11"/>
      <c r="DDD142" s="11"/>
      <c r="DDE142" s="11"/>
      <c r="DDF142" s="11"/>
      <c r="DDG142" s="11"/>
      <c r="DDH142" s="11"/>
      <c r="DDI142" s="11"/>
      <c r="DDJ142" s="11"/>
      <c r="DDK142" s="11"/>
      <c r="DDL142" s="11"/>
      <c r="DDM142" s="11"/>
      <c r="DDN142" s="11"/>
      <c r="DDO142" s="11"/>
      <c r="DDP142" s="11"/>
      <c r="DDQ142" s="11"/>
      <c r="DDR142" s="11"/>
      <c r="DDS142" s="11"/>
      <c r="DDT142" s="11"/>
      <c r="DDU142" s="11"/>
      <c r="DDV142" s="11"/>
      <c r="DDW142" s="11"/>
      <c r="DDX142" s="11"/>
      <c r="DDY142" s="11"/>
      <c r="DDZ142" s="11"/>
      <c r="DEA142" s="11"/>
      <c r="DEB142" s="11"/>
      <c r="DEC142" s="11"/>
      <c r="DED142" s="11"/>
      <c r="DEE142" s="11"/>
      <c r="DEF142" s="11"/>
      <c r="DEG142" s="11"/>
      <c r="DEH142" s="11"/>
      <c r="DEI142" s="11"/>
      <c r="DEJ142" s="11"/>
      <c r="DEK142" s="11"/>
      <c r="DEL142" s="11"/>
      <c r="DEM142" s="11"/>
      <c r="DEN142" s="11"/>
      <c r="DEO142" s="11"/>
      <c r="DEP142" s="11"/>
      <c r="DEQ142" s="11"/>
      <c r="DER142" s="11"/>
      <c r="DES142" s="11"/>
      <c r="DET142" s="11"/>
      <c r="DEU142" s="11"/>
      <c r="DEV142" s="11"/>
      <c r="DEW142" s="11"/>
      <c r="DEX142" s="11"/>
      <c r="DEY142" s="11"/>
      <c r="DEZ142" s="11"/>
      <c r="DFA142" s="11"/>
      <c r="DFB142" s="11"/>
      <c r="DFC142" s="11"/>
      <c r="DFD142" s="11"/>
      <c r="DFE142" s="11"/>
      <c r="DFF142" s="11"/>
      <c r="DFG142" s="11"/>
      <c r="DFH142" s="11"/>
      <c r="DFI142" s="11"/>
      <c r="DFJ142" s="11"/>
      <c r="DFK142" s="11"/>
      <c r="DFL142" s="11"/>
      <c r="DFM142" s="11"/>
      <c r="DFN142" s="11"/>
      <c r="DFO142" s="11"/>
      <c r="DFP142" s="11"/>
      <c r="DFQ142" s="11"/>
      <c r="DFR142" s="11"/>
      <c r="DFS142" s="11"/>
      <c r="DFT142" s="11"/>
      <c r="DFU142" s="11"/>
      <c r="DFV142" s="11"/>
      <c r="DFW142" s="11"/>
      <c r="DFX142" s="11"/>
      <c r="DFY142" s="11"/>
      <c r="DFZ142" s="11"/>
      <c r="DGA142" s="11"/>
      <c r="DGB142" s="11"/>
      <c r="DGC142" s="11"/>
      <c r="DGD142" s="11"/>
      <c r="DGE142" s="11"/>
      <c r="DGF142" s="11"/>
      <c r="DGG142" s="11"/>
      <c r="DGH142" s="11"/>
      <c r="DGI142" s="11"/>
      <c r="DGJ142" s="11"/>
      <c r="DGK142" s="11"/>
      <c r="DGL142" s="11"/>
      <c r="DGM142" s="11"/>
      <c r="DGN142" s="11"/>
      <c r="DGO142" s="11"/>
      <c r="DGP142" s="11"/>
      <c r="DGQ142" s="11"/>
      <c r="DGR142" s="11"/>
      <c r="DGS142" s="11"/>
      <c r="DGT142" s="11"/>
      <c r="DGU142" s="11"/>
      <c r="DGV142" s="11"/>
      <c r="DGW142" s="11"/>
      <c r="DGX142" s="11"/>
      <c r="DGY142" s="11"/>
      <c r="DGZ142" s="11"/>
      <c r="DHA142" s="11"/>
      <c r="DHB142" s="11"/>
      <c r="DHC142" s="11"/>
      <c r="DHD142" s="11"/>
      <c r="DHE142" s="11"/>
      <c r="DHF142" s="11"/>
      <c r="DHG142" s="11"/>
      <c r="DHH142" s="11"/>
      <c r="DHI142" s="11"/>
      <c r="DHJ142" s="11"/>
      <c r="DHK142" s="11"/>
      <c r="DHL142" s="11"/>
      <c r="DHM142" s="11"/>
      <c r="DHN142" s="11"/>
      <c r="DHO142" s="11"/>
      <c r="DHP142" s="11"/>
      <c r="DHQ142" s="11"/>
      <c r="DHR142" s="11"/>
      <c r="DHS142" s="11"/>
      <c r="DHT142" s="11"/>
      <c r="DHU142" s="11"/>
      <c r="DHV142" s="11"/>
      <c r="DHW142" s="11"/>
      <c r="DHX142" s="11"/>
      <c r="DHY142" s="11"/>
      <c r="DHZ142" s="11"/>
      <c r="DIA142" s="11"/>
      <c r="DIB142" s="11"/>
      <c r="DIC142" s="11"/>
      <c r="DID142" s="11"/>
      <c r="DIE142" s="11"/>
      <c r="DIF142" s="11"/>
      <c r="DIG142" s="11"/>
      <c r="DIH142" s="11"/>
      <c r="DII142" s="11"/>
      <c r="DIJ142" s="11"/>
      <c r="DIK142" s="11"/>
      <c r="DIL142" s="11"/>
      <c r="DIM142" s="11"/>
      <c r="DIN142" s="11"/>
      <c r="DIO142" s="11"/>
      <c r="DIP142" s="11"/>
      <c r="DIQ142" s="11"/>
      <c r="DIR142" s="11"/>
      <c r="DIS142" s="11"/>
      <c r="DIT142" s="11"/>
      <c r="DIU142" s="11"/>
      <c r="DIV142" s="11"/>
      <c r="DIW142" s="11"/>
      <c r="DIX142" s="11"/>
      <c r="DIY142" s="11"/>
      <c r="DIZ142" s="11"/>
      <c r="DJA142" s="11"/>
      <c r="DJB142" s="11"/>
      <c r="DJC142" s="11"/>
      <c r="DJD142" s="11"/>
      <c r="DJE142" s="11"/>
      <c r="DJF142" s="11"/>
      <c r="DJG142" s="11"/>
      <c r="DJH142" s="11"/>
      <c r="DJI142" s="11"/>
      <c r="DJJ142" s="11"/>
      <c r="DJK142" s="11"/>
      <c r="DJL142" s="11"/>
      <c r="DJM142" s="11"/>
      <c r="DJN142" s="11"/>
      <c r="DJO142" s="11"/>
      <c r="DJP142" s="11"/>
      <c r="DJQ142" s="11"/>
      <c r="DJR142" s="11"/>
      <c r="DJS142" s="11"/>
      <c r="DJT142" s="11"/>
      <c r="DJU142" s="11"/>
      <c r="DJV142" s="11"/>
      <c r="DJW142" s="11"/>
      <c r="DJX142" s="11"/>
      <c r="DJY142" s="11"/>
      <c r="DJZ142" s="11"/>
      <c r="DKA142" s="11"/>
      <c r="DKB142" s="11"/>
      <c r="DKC142" s="11"/>
      <c r="DKD142" s="11"/>
      <c r="DKE142" s="11"/>
      <c r="DKF142" s="11"/>
      <c r="DKG142" s="11"/>
      <c r="DKH142" s="11"/>
      <c r="DKI142" s="11"/>
      <c r="DKJ142" s="11"/>
      <c r="DKK142" s="11"/>
      <c r="DKL142" s="11"/>
      <c r="DKM142" s="11"/>
      <c r="DKN142" s="11"/>
      <c r="DKO142" s="11"/>
      <c r="DKP142" s="11"/>
      <c r="DKQ142" s="11"/>
      <c r="DKR142" s="11"/>
      <c r="DKS142" s="11"/>
      <c r="DKT142" s="11"/>
      <c r="DKU142" s="11"/>
      <c r="DKV142" s="11"/>
      <c r="DKW142" s="11"/>
      <c r="DKX142" s="11"/>
      <c r="DKY142" s="11"/>
      <c r="DKZ142" s="11"/>
      <c r="DLA142" s="11"/>
      <c r="DLB142" s="11"/>
      <c r="DLC142" s="11"/>
      <c r="DLD142" s="11"/>
      <c r="DLE142" s="11"/>
      <c r="DLF142" s="11"/>
      <c r="DLG142" s="11"/>
      <c r="DLH142" s="11"/>
      <c r="DLI142" s="11"/>
      <c r="DLJ142" s="11"/>
      <c r="DLK142" s="11"/>
      <c r="DLL142" s="11"/>
      <c r="DLM142" s="11"/>
      <c r="DLN142" s="11"/>
      <c r="DLO142" s="11"/>
      <c r="DLP142" s="11"/>
      <c r="DLQ142" s="11"/>
      <c r="DLR142" s="11"/>
      <c r="DLS142" s="11"/>
      <c r="DLT142" s="11"/>
      <c r="DLU142" s="11"/>
      <c r="DLV142" s="11"/>
      <c r="DLW142" s="11"/>
      <c r="DLX142" s="11"/>
      <c r="DLY142" s="11"/>
      <c r="DLZ142" s="11"/>
      <c r="DMA142" s="11"/>
      <c r="DMB142" s="11"/>
      <c r="DMC142" s="11"/>
      <c r="DMD142" s="11"/>
      <c r="DME142" s="11"/>
      <c r="DMF142" s="11"/>
      <c r="DMG142" s="11"/>
      <c r="DMH142" s="11"/>
      <c r="DMI142" s="11"/>
      <c r="DMJ142" s="11"/>
      <c r="DMK142" s="11"/>
      <c r="DML142" s="11"/>
      <c r="DMM142" s="11"/>
      <c r="DMN142" s="11"/>
      <c r="DMO142" s="11"/>
      <c r="DMP142" s="11"/>
      <c r="DMQ142" s="11"/>
      <c r="DMR142" s="11"/>
      <c r="DMS142" s="11"/>
      <c r="DMT142" s="11"/>
      <c r="DMU142" s="11"/>
      <c r="DMV142" s="11"/>
      <c r="DMW142" s="11"/>
      <c r="DMX142" s="11"/>
      <c r="DMY142" s="11"/>
      <c r="DMZ142" s="11"/>
      <c r="DNA142" s="11"/>
      <c r="DNB142" s="11"/>
      <c r="DNC142" s="11"/>
      <c r="DND142" s="11"/>
      <c r="DNE142" s="11"/>
      <c r="DNF142" s="11"/>
      <c r="DNG142" s="11"/>
      <c r="DNH142" s="11"/>
      <c r="DNI142" s="11"/>
      <c r="DNJ142" s="11"/>
      <c r="DNK142" s="11"/>
      <c r="DNL142" s="11"/>
      <c r="DNM142" s="11"/>
      <c r="DNN142" s="11"/>
      <c r="DNO142" s="11"/>
      <c r="DNP142" s="11"/>
      <c r="DNQ142" s="11"/>
      <c r="DNR142" s="11"/>
      <c r="DNS142" s="11"/>
      <c r="DNT142" s="11"/>
      <c r="DNU142" s="11"/>
      <c r="DNV142" s="11"/>
      <c r="DNW142" s="11"/>
      <c r="DNX142" s="11"/>
      <c r="DNY142" s="11"/>
      <c r="DNZ142" s="11"/>
      <c r="DOA142" s="11"/>
      <c r="DOB142" s="11"/>
      <c r="DOC142" s="11"/>
      <c r="DOD142" s="11"/>
      <c r="DOE142" s="11"/>
      <c r="DOF142" s="11"/>
      <c r="DOG142" s="11"/>
      <c r="DOH142" s="11"/>
      <c r="DOI142" s="11"/>
      <c r="DOJ142" s="11"/>
      <c r="DOK142" s="11"/>
      <c r="DOL142" s="11"/>
      <c r="DOM142" s="11"/>
      <c r="DON142" s="11"/>
      <c r="DOO142" s="11"/>
      <c r="DOP142" s="11"/>
      <c r="DOQ142" s="11"/>
      <c r="DOR142" s="11"/>
      <c r="DOS142" s="11"/>
      <c r="DOT142" s="11"/>
      <c r="DOU142" s="11"/>
      <c r="DOV142" s="11"/>
      <c r="DOW142" s="11"/>
      <c r="DOX142" s="11"/>
      <c r="DOY142" s="11"/>
      <c r="DOZ142" s="11"/>
      <c r="DPA142" s="11"/>
      <c r="DPB142" s="11"/>
      <c r="DPC142" s="11"/>
      <c r="DPD142" s="11"/>
      <c r="DPE142" s="11"/>
      <c r="DPF142" s="11"/>
      <c r="DPG142" s="11"/>
      <c r="DPH142" s="11"/>
      <c r="DPI142" s="11"/>
      <c r="DPJ142" s="11"/>
      <c r="DPK142" s="11"/>
      <c r="DPL142" s="11"/>
      <c r="DPM142" s="11"/>
      <c r="DPN142" s="11"/>
      <c r="DPO142" s="11"/>
      <c r="DPP142" s="11"/>
      <c r="DPQ142" s="11"/>
      <c r="DPR142" s="11"/>
      <c r="DPS142" s="11"/>
      <c r="DPT142" s="11"/>
      <c r="DPU142" s="11"/>
      <c r="DPV142" s="11"/>
      <c r="DPW142" s="11"/>
      <c r="DPX142" s="11"/>
      <c r="DPY142" s="11"/>
      <c r="DPZ142" s="11"/>
      <c r="DQA142" s="11"/>
      <c r="DQB142" s="11"/>
      <c r="DQC142" s="11"/>
      <c r="DQD142" s="11"/>
      <c r="DQE142" s="11"/>
      <c r="DQF142" s="11"/>
      <c r="DQG142" s="11"/>
      <c r="DQH142" s="11"/>
      <c r="DQI142" s="11"/>
      <c r="DQJ142" s="11"/>
      <c r="DQK142" s="11"/>
      <c r="DQL142" s="11"/>
      <c r="DQM142" s="11"/>
      <c r="DQN142" s="11"/>
      <c r="DQO142" s="11"/>
      <c r="DQP142" s="11"/>
      <c r="DQQ142" s="11"/>
      <c r="DQR142" s="11"/>
      <c r="DQS142" s="11"/>
      <c r="DQT142" s="11"/>
      <c r="DQU142" s="11"/>
      <c r="DQV142" s="11"/>
      <c r="DQW142" s="11"/>
      <c r="DQX142" s="11"/>
      <c r="DQY142" s="11"/>
      <c r="DQZ142" s="11"/>
      <c r="DRA142" s="11"/>
      <c r="DRB142" s="11"/>
      <c r="DRC142" s="11"/>
      <c r="DRD142" s="11"/>
      <c r="DRE142" s="11"/>
      <c r="DRF142" s="11"/>
      <c r="DRG142" s="11"/>
      <c r="DRH142" s="11"/>
      <c r="DRI142" s="11"/>
      <c r="DRJ142" s="11"/>
      <c r="DRK142" s="11"/>
      <c r="DRL142" s="11"/>
      <c r="DRM142" s="11"/>
      <c r="DRN142" s="11"/>
      <c r="DRO142" s="11"/>
      <c r="DRP142" s="11"/>
      <c r="DRQ142" s="11"/>
      <c r="DRR142" s="11"/>
      <c r="DRS142" s="11"/>
      <c r="DRT142" s="11"/>
      <c r="DRU142" s="11"/>
      <c r="DRV142" s="11"/>
      <c r="DRW142" s="11"/>
      <c r="DRX142" s="11"/>
      <c r="DRY142" s="11"/>
      <c r="DRZ142" s="11"/>
      <c r="DSA142" s="11"/>
      <c r="DSB142" s="11"/>
      <c r="DSC142" s="11"/>
      <c r="DSD142" s="11"/>
      <c r="DSE142" s="11"/>
      <c r="DSF142" s="11"/>
      <c r="DSG142" s="11"/>
      <c r="DSH142" s="11"/>
      <c r="DSI142" s="11"/>
      <c r="DSJ142" s="11"/>
      <c r="DSK142" s="11"/>
      <c r="DSL142" s="11"/>
      <c r="DSM142" s="11"/>
      <c r="DSN142" s="11"/>
      <c r="DSO142" s="11"/>
      <c r="DSP142" s="11"/>
      <c r="DSQ142" s="11"/>
      <c r="DSR142" s="11"/>
      <c r="DSS142" s="11"/>
      <c r="DST142" s="11"/>
      <c r="DSU142" s="11"/>
      <c r="DSV142" s="11"/>
      <c r="DSW142" s="11"/>
      <c r="DSX142" s="11"/>
      <c r="DSY142" s="11"/>
      <c r="DSZ142" s="11"/>
      <c r="DTA142" s="11"/>
      <c r="DTB142" s="11"/>
      <c r="DTC142" s="11"/>
      <c r="DTD142" s="11"/>
      <c r="DTE142" s="11"/>
      <c r="DTF142" s="11"/>
      <c r="DTG142" s="11"/>
      <c r="DTH142" s="11"/>
      <c r="DTI142" s="11"/>
      <c r="DTJ142" s="11"/>
      <c r="DTK142" s="11"/>
      <c r="DTL142" s="11"/>
      <c r="DTM142" s="11"/>
      <c r="DTN142" s="11"/>
      <c r="DTO142" s="11"/>
      <c r="DTP142" s="11"/>
      <c r="DTQ142" s="11"/>
      <c r="DTR142" s="11"/>
      <c r="DTS142" s="11"/>
      <c r="DTT142" s="11"/>
      <c r="DTU142" s="11"/>
      <c r="DTV142" s="11"/>
      <c r="DTW142" s="11"/>
      <c r="DTX142" s="11"/>
      <c r="DTY142" s="11"/>
      <c r="DTZ142" s="11"/>
      <c r="DUA142" s="11"/>
      <c r="DUB142" s="11"/>
      <c r="DUC142" s="11"/>
      <c r="DUD142" s="11"/>
      <c r="DUE142" s="11"/>
      <c r="DUF142" s="11"/>
      <c r="DUG142" s="11"/>
      <c r="DUH142" s="11"/>
      <c r="DUI142" s="11"/>
      <c r="DUJ142" s="11"/>
      <c r="DUK142" s="11"/>
      <c r="DUL142" s="11"/>
      <c r="DUM142" s="11"/>
      <c r="DUN142" s="11"/>
      <c r="DUO142" s="11"/>
      <c r="DUP142" s="11"/>
      <c r="DUQ142" s="11"/>
      <c r="DUR142" s="11"/>
      <c r="DUS142" s="11"/>
      <c r="DUT142" s="11"/>
      <c r="DUU142" s="11"/>
      <c r="DUV142" s="11"/>
      <c r="DUW142" s="11"/>
      <c r="DUX142" s="11"/>
      <c r="DUY142" s="11"/>
      <c r="DUZ142" s="11"/>
      <c r="DVA142" s="11"/>
      <c r="DVB142" s="11"/>
      <c r="DVC142" s="11"/>
      <c r="DVD142" s="11"/>
      <c r="DVE142" s="11"/>
      <c r="DVF142" s="11"/>
      <c r="DVG142" s="11"/>
      <c r="DVH142" s="11"/>
      <c r="DVI142" s="11"/>
      <c r="DVJ142" s="11"/>
      <c r="DVK142" s="11"/>
      <c r="DVL142" s="11"/>
      <c r="DVM142" s="11"/>
      <c r="DVN142" s="11"/>
      <c r="DVO142" s="11"/>
      <c r="DVP142" s="11"/>
      <c r="DVQ142" s="11"/>
      <c r="DVR142" s="11"/>
      <c r="DVS142" s="11"/>
      <c r="DVT142" s="11"/>
      <c r="DVU142" s="11"/>
      <c r="DVV142" s="11"/>
      <c r="DVW142" s="11"/>
      <c r="DVX142" s="11"/>
      <c r="DVY142" s="11"/>
      <c r="DVZ142" s="11"/>
      <c r="DWA142" s="11"/>
      <c r="DWB142" s="11"/>
      <c r="DWC142" s="11"/>
      <c r="DWD142" s="11"/>
      <c r="DWE142" s="11"/>
      <c r="DWF142" s="11"/>
      <c r="DWG142" s="11"/>
      <c r="DWH142" s="11"/>
      <c r="DWI142" s="11"/>
      <c r="DWJ142" s="11"/>
      <c r="DWK142" s="11"/>
      <c r="DWL142" s="11"/>
      <c r="DWM142" s="11"/>
      <c r="DWN142" s="11"/>
      <c r="DWO142" s="11"/>
      <c r="DWP142" s="11"/>
      <c r="DWQ142" s="11"/>
      <c r="DWR142" s="11"/>
      <c r="DWS142" s="11"/>
      <c r="DWT142" s="11"/>
      <c r="DWU142" s="11"/>
      <c r="DWV142" s="11"/>
      <c r="DWW142" s="11"/>
      <c r="DWX142" s="11"/>
      <c r="DWY142" s="11"/>
      <c r="DWZ142" s="11"/>
      <c r="DXA142" s="11"/>
      <c r="DXB142" s="11"/>
      <c r="DXC142" s="11"/>
      <c r="DXD142" s="11"/>
      <c r="DXE142" s="11"/>
      <c r="DXF142" s="11"/>
      <c r="DXG142" s="11"/>
      <c r="DXH142" s="11"/>
      <c r="DXI142" s="11"/>
      <c r="DXJ142" s="11"/>
      <c r="DXK142" s="11"/>
      <c r="DXL142" s="11"/>
      <c r="DXM142" s="11"/>
      <c r="DXN142" s="11"/>
      <c r="DXO142" s="11"/>
      <c r="DXP142" s="11"/>
      <c r="DXQ142" s="11"/>
      <c r="DXR142" s="11"/>
      <c r="DXS142" s="11"/>
      <c r="DXT142" s="11"/>
      <c r="DXU142" s="11"/>
      <c r="DXV142" s="11"/>
      <c r="DXW142" s="11"/>
      <c r="DXX142" s="11"/>
      <c r="DXY142" s="11"/>
      <c r="DXZ142" s="11"/>
      <c r="DYA142" s="11"/>
      <c r="DYB142" s="11"/>
      <c r="DYC142" s="11"/>
      <c r="DYD142" s="11"/>
      <c r="DYE142" s="11"/>
      <c r="DYF142" s="11"/>
      <c r="DYG142" s="11"/>
      <c r="DYH142" s="11"/>
      <c r="DYI142" s="11"/>
      <c r="DYJ142" s="11"/>
      <c r="DYK142" s="11"/>
      <c r="DYL142" s="11"/>
      <c r="DYM142" s="11"/>
      <c r="DYN142" s="11"/>
      <c r="DYO142" s="11"/>
      <c r="DYP142" s="11"/>
      <c r="DYQ142" s="11"/>
      <c r="DYR142" s="11"/>
      <c r="DYS142" s="11"/>
      <c r="DYT142" s="11"/>
      <c r="DYU142" s="11"/>
      <c r="DYV142" s="11"/>
      <c r="DYW142" s="11"/>
      <c r="DYX142" s="11"/>
      <c r="DYY142" s="11"/>
      <c r="DYZ142" s="11"/>
      <c r="DZA142" s="11"/>
      <c r="DZB142" s="11"/>
      <c r="DZC142" s="11"/>
      <c r="DZD142" s="11"/>
      <c r="DZE142" s="11"/>
      <c r="DZF142" s="11"/>
      <c r="DZG142" s="11"/>
      <c r="DZH142" s="11"/>
      <c r="DZI142" s="11"/>
      <c r="DZJ142" s="11"/>
      <c r="DZK142" s="11"/>
      <c r="DZL142" s="11"/>
      <c r="DZM142" s="11"/>
      <c r="DZN142" s="11"/>
      <c r="DZO142" s="11"/>
      <c r="DZP142" s="11"/>
      <c r="DZQ142" s="11"/>
      <c r="DZR142" s="11"/>
      <c r="DZS142" s="11"/>
      <c r="DZT142" s="11"/>
      <c r="DZU142" s="11"/>
      <c r="DZV142" s="11"/>
      <c r="DZW142" s="11"/>
      <c r="DZX142" s="11"/>
      <c r="DZY142" s="11"/>
      <c r="DZZ142" s="11"/>
      <c r="EAA142" s="11"/>
      <c r="EAB142" s="11"/>
      <c r="EAC142" s="11"/>
      <c r="EAD142" s="11"/>
      <c r="EAE142" s="11"/>
      <c r="EAF142" s="11"/>
      <c r="EAG142" s="11"/>
      <c r="EAH142" s="11"/>
      <c r="EAI142" s="11"/>
      <c r="EAJ142" s="11"/>
      <c r="EAK142" s="11"/>
      <c r="EAL142" s="11"/>
      <c r="EAM142" s="11"/>
      <c r="EAN142" s="11"/>
      <c r="EAO142" s="11"/>
      <c r="EAP142" s="11"/>
      <c r="EAQ142" s="11"/>
      <c r="EAR142" s="11"/>
      <c r="EAS142" s="11"/>
      <c r="EAT142" s="11"/>
      <c r="EAU142" s="11"/>
      <c r="EAV142" s="11"/>
      <c r="EAW142" s="11"/>
      <c r="EAX142" s="11"/>
      <c r="EAY142" s="11"/>
      <c r="EAZ142" s="11"/>
      <c r="EBA142" s="11"/>
      <c r="EBB142" s="11"/>
      <c r="EBC142" s="11"/>
      <c r="EBD142" s="11"/>
      <c r="EBE142" s="11"/>
      <c r="EBF142" s="11"/>
      <c r="EBG142" s="11"/>
      <c r="EBH142" s="11"/>
      <c r="EBI142" s="11"/>
      <c r="EBJ142" s="11"/>
      <c r="EBK142" s="11"/>
      <c r="EBL142" s="11"/>
      <c r="EBM142" s="11"/>
      <c r="EBN142" s="11"/>
      <c r="EBO142" s="11"/>
      <c r="EBP142" s="11"/>
      <c r="EBQ142" s="11"/>
      <c r="EBR142" s="11"/>
      <c r="EBS142" s="11"/>
      <c r="EBT142" s="11"/>
      <c r="EBU142" s="11"/>
      <c r="EBV142" s="11"/>
      <c r="EBW142" s="11"/>
      <c r="EBX142" s="11"/>
      <c r="EBY142" s="11"/>
      <c r="EBZ142" s="11"/>
      <c r="ECA142" s="11"/>
      <c r="ECB142" s="11"/>
      <c r="ECC142" s="11"/>
      <c r="ECD142" s="11"/>
      <c r="ECE142" s="11"/>
      <c r="ECF142" s="11"/>
      <c r="ECG142" s="11"/>
      <c r="ECH142" s="11"/>
      <c r="ECI142" s="11"/>
      <c r="ECJ142" s="11"/>
      <c r="ECK142" s="11"/>
      <c r="ECL142" s="11"/>
      <c r="ECM142" s="11"/>
      <c r="ECN142" s="11"/>
      <c r="ECO142" s="11"/>
      <c r="ECP142" s="11"/>
      <c r="ECQ142" s="11"/>
      <c r="ECR142" s="11"/>
      <c r="ECS142" s="11"/>
      <c r="ECT142" s="11"/>
      <c r="ECU142" s="11"/>
      <c r="ECV142" s="11"/>
      <c r="ECW142" s="11"/>
      <c r="ECX142" s="11"/>
      <c r="ECY142" s="11"/>
      <c r="ECZ142" s="11"/>
      <c r="EDA142" s="11"/>
      <c r="EDB142" s="11"/>
      <c r="EDC142" s="11"/>
      <c r="EDD142" s="11"/>
      <c r="EDE142" s="11"/>
      <c r="EDF142" s="11"/>
      <c r="EDG142" s="11"/>
      <c r="EDH142" s="11"/>
      <c r="EDI142" s="11"/>
      <c r="EDJ142" s="11"/>
      <c r="EDK142" s="11"/>
      <c r="EDL142" s="11"/>
      <c r="EDM142" s="11"/>
      <c r="EDN142" s="11"/>
      <c r="EDO142" s="11"/>
      <c r="EDP142" s="11"/>
      <c r="EDQ142" s="11"/>
      <c r="EDR142" s="11"/>
      <c r="EDS142" s="11"/>
      <c r="EDT142" s="11"/>
      <c r="EDU142" s="11"/>
      <c r="EDV142" s="11"/>
      <c r="EDW142" s="11"/>
      <c r="EDX142" s="11"/>
      <c r="EDY142" s="11"/>
      <c r="EDZ142" s="11"/>
      <c r="EEA142" s="11"/>
      <c r="EEB142" s="11"/>
      <c r="EEC142" s="11"/>
      <c r="EED142" s="11"/>
      <c r="EEE142" s="11"/>
      <c r="EEF142" s="11"/>
      <c r="EEG142" s="11"/>
      <c r="EEH142" s="11"/>
      <c r="EEI142" s="11"/>
      <c r="EEJ142" s="11"/>
      <c r="EEK142" s="11"/>
      <c r="EEL142" s="11"/>
      <c r="EEM142" s="11"/>
      <c r="EEN142" s="11"/>
      <c r="EEO142" s="11"/>
      <c r="EEP142" s="11"/>
      <c r="EEQ142" s="11"/>
      <c r="EER142" s="11"/>
      <c r="EES142" s="11"/>
      <c r="EET142" s="11"/>
      <c r="EEU142" s="11"/>
      <c r="EEV142" s="11"/>
      <c r="EEW142" s="11"/>
      <c r="EEX142" s="11"/>
      <c r="EEY142" s="11"/>
      <c r="EEZ142" s="11"/>
      <c r="EFA142" s="11"/>
      <c r="EFB142" s="11"/>
      <c r="EFC142" s="11"/>
      <c r="EFD142" s="11"/>
      <c r="EFE142" s="11"/>
      <c r="EFF142" s="11"/>
      <c r="EFG142" s="11"/>
      <c r="EFH142" s="11"/>
      <c r="EFI142" s="11"/>
      <c r="EFJ142" s="11"/>
      <c r="EFK142" s="11"/>
      <c r="EFL142" s="11"/>
      <c r="EFM142" s="11"/>
      <c r="EFN142" s="11"/>
      <c r="EFO142" s="11"/>
      <c r="EFP142" s="11"/>
      <c r="EFQ142" s="11"/>
      <c r="EFR142" s="11"/>
      <c r="EFS142" s="11"/>
      <c r="EFT142" s="11"/>
      <c r="EFU142" s="11"/>
      <c r="EFV142" s="11"/>
      <c r="EFW142" s="11"/>
      <c r="EFX142" s="11"/>
      <c r="EFY142" s="11"/>
      <c r="EFZ142" s="11"/>
      <c r="EGA142" s="11"/>
      <c r="EGB142" s="11"/>
      <c r="EGC142" s="11"/>
      <c r="EGD142" s="11"/>
      <c r="EGE142" s="11"/>
      <c r="EGF142" s="11"/>
      <c r="EGG142" s="11"/>
      <c r="EGH142" s="11"/>
      <c r="EGI142" s="11"/>
      <c r="EGJ142" s="11"/>
      <c r="EGK142" s="11"/>
      <c r="EGL142" s="11"/>
      <c r="EGM142" s="11"/>
      <c r="EGN142" s="11"/>
      <c r="EGO142" s="11"/>
      <c r="EGP142" s="11"/>
      <c r="EGQ142" s="11"/>
      <c r="EGR142" s="11"/>
      <c r="EGS142" s="11"/>
      <c r="EGT142" s="11"/>
      <c r="EGU142" s="11"/>
      <c r="EGV142" s="11"/>
      <c r="EGW142" s="11"/>
      <c r="EGX142" s="11"/>
      <c r="EGY142" s="11"/>
      <c r="EGZ142" s="11"/>
      <c r="EHA142" s="11"/>
      <c r="EHB142" s="11"/>
      <c r="EHC142" s="11"/>
      <c r="EHD142" s="11"/>
      <c r="EHE142" s="11"/>
      <c r="EHF142" s="11"/>
      <c r="EHG142" s="11"/>
      <c r="EHH142" s="11"/>
      <c r="EHI142" s="11"/>
      <c r="EHJ142" s="11"/>
      <c r="EHK142" s="11"/>
      <c r="EHL142" s="11"/>
      <c r="EHM142" s="11"/>
      <c r="EHN142" s="11"/>
      <c r="EHO142" s="11"/>
      <c r="EHP142" s="11"/>
      <c r="EHQ142" s="11"/>
      <c r="EHR142" s="11"/>
      <c r="EHS142" s="11"/>
      <c r="EHT142" s="11"/>
      <c r="EHU142" s="11"/>
      <c r="EHV142" s="11"/>
      <c r="EHW142" s="11"/>
      <c r="EHX142" s="11"/>
      <c r="EHY142" s="11"/>
      <c r="EHZ142" s="11"/>
      <c r="EIA142" s="11"/>
      <c r="EIB142" s="11"/>
      <c r="EIC142" s="11"/>
      <c r="EID142" s="11"/>
      <c r="EIE142" s="11"/>
      <c r="EIF142" s="11"/>
      <c r="EIG142" s="11"/>
      <c r="EIH142" s="11"/>
      <c r="EII142" s="11"/>
      <c r="EIJ142" s="11"/>
      <c r="EIK142" s="11"/>
      <c r="EIL142" s="11"/>
      <c r="EIM142" s="11"/>
      <c r="EIN142" s="11"/>
      <c r="EIO142" s="11"/>
      <c r="EIP142" s="11"/>
      <c r="EIQ142" s="11"/>
      <c r="EIR142" s="11"/>
      <c r="EIS142" s="11"/>
      <c r="EIT142" s="11"/>
      <c r="EIU142" s="11"/>
      <c r="EIV142" s="11"/>
      <c r="EIW142" s="11"/>
      <c r="EIX142" s="11"/>
      <c r="EIY142" s="11"/>
      <c r="EIZ142" s="11"/>
      <c r="EJA142" s="11"/>
      <c r="EJB142" s="11"/>
      <c r="EJC142" s="11"/>
      <c r="EJD142" s="11"/>
      <c r="EJE142" s="11"/>
      <c r="EJF142" s="11"/>
      <c r="EJG142" s="11"/>
      <c r="EJH142" s="11"/>
      <c r="EJI142" s="11"/>
      <c r="EJJ142" s="11"/>
      <c r="EJK142" s="11"/>
      <c r="EJL142" s="11"/>
      <c r="EJM142" s="11"/>
      <c r="EJN142" s="11"/>
      <c r="EJO142" s="11"/>
      <c r="EJP142" s="11"/>
      <c r="EJQ142" s="11"/>
      <c r="EJR142" s="11"/>
      <c r="EJS142" s="11"/>
      <c r="EJT142" s="11"/>
      <c r="EJU142" s="11"/>
      <c r="EJV142" s="11"/>
      <c r="EJW142" s="11"/>
      <c r="EJX142" s="11"/>
      <c r="EJY142" s="11"/>
      <c r="EJZ142" s="11"/>
      <c r="EKA142" s="11"/>
      <c r="EKB142" s="11"/>
      <c r="EKC142" s="11"/>
      <c r="EKD142" s="11"/>
      <c r="EKE142" s="11"/>
      <c r="EKF142" s="11"/>
      <c r="EKG142" s="11"/>
      <c r="EKH142" s="11"/>
      <c r="EKI142" s="11"/>
      <c r="EKJ142" s="11"/>
      <c r="EKK142" s="11"/>
      <c r="EKL142" s="11"/>
      <c r="EKM142" s="11"/>
      <c r="EKN142" s="11"/>
      <c r="EKO142" s="11"/>
      <c r="EKP142" s="11"/>
      <c r="EKQ142" s="11"/>
      <c r="EKR142" s="11"/>
      <c r="EKS142" s="11"/>
      <c r="EKT142" s="11"/>
      <c r="EKU142" s="11"/>
      <c r="EKV142" s="11"/>
      <c r="EKW142" s="11"/>
      <c r="EKX142" s="11"/>
      <c r="EKY142" s="11"/>
      <c r="EKZ142" s="11"/>
      <c r="ELA142" s="11"/>
      <c r="ELB142" s="11"/>
      <c r="ELC142" s="11"/>
      <c r="ELD142" s="11"/>
      <c r="ELE142" s="11"/>
      <c r="ELF142" s="11"/>
      <c r="ELG142" s="11"/>
      <c r="ELH142" s="11"/>
      <c r="ELI142" s="11"/>
      <c r="ELJ142" s="11"/>
      <c r="ELK142" s="11"/>
      <c r="ELL142" s="11"/>
      <c r="ELM142" s="11"/>
      <c r="ELN142" s="11"/>
      <c r="ELO142" s="11"/>
      <c r="ELP142" s="11"/>
      <c r="ELQ142" s="11"/>
      <c r="ELR142" s="11"/>
      <c r="ELS142" s="11"/>
      <c r="ELT142" s="11"/>
      <c r="ELU142" s="11"/>
      <c r="ELV142" s="11"/>
      <c r="ELW142" s="11"/>
      <c r="ELX142" s="11"/>
      <c r="ELY142" s="11"/>
      <c r="ELZ142" s="11"/>
    </row>
    <row r="143" spans="1:346 1276:3718">
      <c r="A143" s="388"/>
      <c r="C143" s="166" t="s">
        <v>1036</v>
      </c>
      <c r="D143" s="223">
        <f t="shared" si="5"/>
        <v>0</v>
      </c>
      <c r="E143" s="88" t="s">
        <v>540</v>
      </c>
      <c r="F143" s="219"/>
      <c r="G143" s="92"/>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c r="HJ143" s="11"/>
      <c r="HK143" s="11"/>
      <c r="HL143" s="11"/>
      <c r="HM143" s="11"/>
      <c r="HN143" s="11"/>
      <c r="HO143" s="11"/>
      <c r="HP143" s="11"/>
      <c r="HQ143" s="11"/>
      <c r="HR143" s="11"/>
      <c r="HS143" s="11"/>
      <c r="HT143" s="11"/>
      <c r="HU143" s="11"/>
      <c r="HV143" s="11"/>
      <c r="HW143" s="11"/>
      <c r="HX143" s="11"/>
      <c r="HY143" s="11"/>
      <c r="HZ143" s="11"/>
      <c r="IA143" s="11"/>
      <c r="IB143" s="11"/>
      <c r="IC143" s="11"/>
      <c r="ID143" s="11"/>
      <c r="IE143" s="11"/>
      <c r="IF143" s="11"/>
      <c r="IG143" s="11"/>
      <c r="IH143" s="11"/>
      <c r="II143" s="11"/>
      <c r="IJ143" s="11"/>
      <c r="IK143" s="11"/>
      <c r="IL143" s="11"/>
      <c r="IM143" s="11"/>
      <c r="IN143" s="11"/>
      <c r="IO143" s="11"/>
      <c r="IP143" s="11"/>
      <c r="IQ143" s="11"/>
      <c r="IR143" s="11"/>
      <c r="IS143" s="11"/>
      <c r="IT143" s="11"/>
      <c r="IU143" s="11"/>
      <c r="IV143" s="11"/>
      <c r="IW143" s="11"/>
      <c r="IX143" s="11"/>
      <c r="IY143" s="11"/>
      <c r="IZ143" s="11"/>
      <c r="JA143" s="11"/>
      <c r="JB143" s="11"/>
      <c r="JC143" s="11"/>
      <c r="JD143" s="11"/>
      <c r="JE143" s="11"/>
      <c r="JF143" s="11"/>
      <c r="JG143" s="11"/>
      <c r="JH143" s="11"/>
      <c r="JI143" s="11"/>
      <c r="JJ143" s="11"/>
      <c r="JK143" s="11"/>
      <c r="JL143" s="11"/>
      <c r="JM143" s="11"/>
      <c r="JN143" s="11"/>
      <c r="JO143" s="11"/>
      <c r="JP143" s="11"/>
      <c r="JQ143" s="11"/>
      <c r="JR143" s="11"/>
      <c r="JS143" s="11"/>
      <c r="JT143" s="11"/>
      <c r="JU143" s="11"/>
      <c r="JV143" s="11"/>
      <c r="JW143" s="11"/>
      <c r="JX143" s="11"/>
      <c r="JY143" s="11"/>
      <c r="JZ143" s="11"/>
      <c r="KA143" s="11"/>
      <c r="KB143" s="11"/>
      <c r="KC143" s="11"/>
      <c r="KD143" s="11"/>
      <c r="KE143" s="11"/>
      <c r="KF143" s="11"/>
      <c r="KG143" s="11"/>
      <c r="KH143" s="11"/>
      <c r="KI143" s="11"/>
      <c r="KJ143" s="11"/>
      <c r="KK143" s="11"/>
      <c r="KL143" s="11"/>
      <c r="KM143" s="11"/>
      <c r="KN143" s="11"/>
      <c r="KO143" s="11"/>
      <c r="KP143" s="11"/>
      <c r="KQ143" s="11"/>
      <c r="KR143" s="11"/>
      <c r="KS143" s="11"/>
      <c r="KT143" s="11"/>
      <c r="KU143" s="11"/>
      <c r="KV143" s="11"/>
      <c r="KW143" s="11"/>
      <c r="KX143" s="11"/>
      <c r="KY143" s="11"/>
      <c r="KZ143" s="11"/>
      <c r="LA143" s="11"/>
      <c r="LB143" s="11"/>
      <c r="LC143" s="11"/>
      <c r="LD143" s="11"/>
      <c r="LE143" s="11"/>
      <c r="LF143" s="11"/>
      <c r="LG143" s="11"/>
      <c r="LH143" s="11"/>
      <c r="LI143" s="11"/>
      <c r="LJ143" s="11"/>
      <c r="LK143" s="11"/>
      <c r="LL143" s="11"/>
      <c r="LM143" s="11"/>
      <c r="LN143" s="11"/>
      <c r="LO143" s="11"/>
      <c r="LP143" s="11"/>
      <c r="LQ143" s="11"/>
      <c r="LR143" s="11"/>
      <c r="LS143" s="11"/>
      <c r="LT143" s="11"/>
      <c r="LU143" s="11"/>
      <c r="LV143" s="11"/>
      <c r="LW143" s="11"/>
      <c r="LX143" s="11"/>
      <c r="LY143" s="11"/>
      <c r="LZ143" s="11"/>
      <c r="MA143" s="11"/>
      <c r="MB143" s="11"/>
      <c r="MC143" s="11"/>
      <c r="MD143" s="11"/>
      <c r="ME143" s="11"/>
      <c r="MF143" s="11"/>
      <c r="MG143" s="11"/>
      <c r="MH143" s="11"/>
      <c r="AWB143" s="11"/>
      <c r="AWC143" s="11"/>
      <c r="AWD143" s="11"/>
      <c r="AWE143" s="11"/>
      <c r="AWF143" s="11"/>
      <c r="AWG143" s="11"/>
      <c r="AWH143" s="11"/>
      <c r="AWI143" s="11"/>
      <c r="AWJ143" s="11"/>
      <c r="AWK143" s="11"/>
      <c r="AWL143" s="11"/>
      <c r="AWM143" s="11"/>
      <c r="AWN143" s="11"/>
      <c r="AWO143" s="11"/>
      <c r="AWP143" s="11"/>
      <c r="AWQ143" s="11"/>
      <c r="AWR143" s="11"/>
      <c r="AWS143" s="11"/>
      <c r="AWT143" s="11"/>
      <c r="AWU143" s="11"/>
      <c r="AWV143" s="11"/>
      <c r="AWW143" s="11"/>
      <c r="AWX143" s="11"/>
      <c r="AWY143" s="11"/>
      <c r="AWZ143" s="11"/>
      <c r="AXA143" s="11"/>
      <c r="AXB143" s="11"/>
      <c r="AXC143" s="11"/>
      <c r="AXD143" s="11"/>
      <c r="AXE143" s="11"/>
      <c r="AXF143" s="11"/>
      <c r="AXG143" s="11"/>
      <c r="AXH143" s="11"/>
      <c r="AXI143" s="11"/>
      <c r="AXJ143" s="11"/>
      <c r="AXK143" s="11"/>
      <c r="AXL143" s="11"/>
      <c r="AXM143" s="11"/>
      <c r="AXN143" s="11"/>
      <c r="AXO143" s="11"/>
      <c r="AXP143" s="11"/>
      <c r="AXQ143" s="11"/>
      <c r="AXR143" s="11"/>
      <c r="AXS143" s="11"/>
      <c r="AXT143" s="11"/>
      <c r="AXU143" s="11"/>
      <c r="AXV143" s="11"/>
      <c r="AXW143" s="11"/>
      <c r="AXX143" s="11"/>
      <c r="AXY143" s="11"/>
      <c r="AXZ143" s="11"/>
      <c r="AYA143" s="11"/>
      <c r="AYB143" s="11"/>
      <c r="AYC143" s="11"/>
      <c r="AYD143" s="11"/>
      <c r="AYE143" s="11"/>
      <c r="AYF143" s="11"/>
      <c r="AYG143" s="11"/>
      <c r="AYH143" s="11"/>
      <c r="AYI143" s="11"/>
      <c r="AYJ143" s="11"/>
      <c r="AYK143" s="11"/>
      <c r="AYL143" s="11"/>
      <c r="AYM143" s="11"/>
      <c r="AYN143" s="11"/>
      <c r="AYO143" s="11"/>
      <c r="AYP143" s="11"/>
      <c r="AYQ143" s="11"/>
      <c r="AYR143" s="11"/>
      <c r="AYS143" s="11"/>
      <c r="AYT143" s="11"/>
      <c r="AYU143" s="11"/>
      <c r="AYV143" s="11"/>
      <c r="AYW143" s="11"/>
      <c r="AYX143" s="11"/>
      <c r="AYY143" s="11"/>
      <c r="AYZ143" s="11"/>
      <c r="AZA143" s="11"/>
      <c r="AZB143" s="11"/>
      <c r="AZC143" s="11"/>
      <c r="AZD143" s="11"/>
      <c r="AZE143" s="11"/>
      <c r="AZF143" s="11"/>
      <c r="AZG143" s="11"/>
      <c r="AZH143" s="11"/>
      <c r="AZI143" s="11"/>
      <c r="AZJ143" s="11"/>
      <c r="AZK143" s="11"/>
      <c r="AZL143" s="11"/>
      <c r="AZM143" s="11"/>
      <c r="AZN143" s="11"/>
      <c r="AZO143" s="11"/>
      <c r="AZP143" s="11"/>
      <c r="AZQ143" s="11"/>
      <c r="AZR143" s="11"/>
      <c r="AZS143" s="11"/>
      <c r="AZT143" s="11"/>
      <c r="AZU143" s="11"/>
      <c r="AZV143" s="11"/>
      <c r="AZW143" s="11"/>
      <c r="AZX143" s="11"/>
      <c r="AZY143" s="11"/>
      <c r="AZZ143" s="11"/>
      <c r="BAA143" s="11"/>
      <c r="BAB143" s="11"/>
      <c r="BAC143" s="11"/>
      <c r="BAD143" s="11"/>
      <c r="BAE143" s="11"/>
      <c r="BAF143" s="11"/>
      <c r="BAG143" s="11"/>
      <c r="BAH143" s="11"/>
      <c r="BAI143" s="11"/>
      <c r="BAJ143" s="11"/>
      <c r="BAK143" s="11"/>
      <c r="BAL143" s="11"/>
      <c r="BAM143" s="11"/>
      <c r="BAN143" s="11"/>
      <c r="BAO143" s="11"/>
      <c r="BAP143" s="11"/>
      <c r="BAQ143" s="11"/>
      <c r="BAR143" s="11"/>
      <c r="BAS143" s="11"/>
      <c r="BAT143" s="11"/>
      <c r="BAU143" s="11"/>
      <c r="BAV143" s="11"/>
      <c r="BAW143" s="11"/>
      <c r="BAX143" s="11"/>
      <c r="BAY143" s="11"/>
      <c r="BAZ143" s="11"/>
      <c r="BBA143" s="11"/>
      <c r="BBB143" s="11"/>
      <c r="BBC143" s="11"/>
      <c r="BBD143" s="11"/>
      <c r="BBE143" s="11"/>
      <c r="BBF143" s="11"/>
      <c r="BBG143" s="11"/>
      <c r="BBH143" s="11"/>
      <c r="BBI143" s="11"/>
      <c r="BBJ143" s="11"/>
      <c r="BBK143" s="11"/>
      <c r="BBL143" s="11"/>
      <c r="BBM143" s="11"/>
      <c r="BBN143" s="11"/>
      <c r="BBO143" s="11"/>
      <c r="BBP143" s="11"/>
      <c r="BBQ143" s="11"/>
      <c r="BBR143" s="11"/>
      <c r="BBS143" s="11"/>
      <c r="BBT143" s="11"/>
      <c r="BBU143" s="11"/>
      <c r="BBV143" s="11"/>
      <c r="BBW143" s="11"/>
      <c r="BBX143" s="11"/>
      <c r="BBY143" s="11"/>
      <c r="BBZ143" s="11"/>
      <c r="BCA143" s="11"/>
      <c r="BCB143" s="11"/>
      <c r="BCC143" s="11"/>
      <c r="BCD143" s="11"/>
      <c r="BCE143" s="11"/>
      <c r="BCF143" s="11"/>
      <c r="BCG143" s="11"/>
      <c r="BCH143" s="11"/>
      <c r="BCI143" s="11"/>
      <c r="BCJ143" s="11"/>
      <c r="BCK143" s="11"/>
      <c r="BCL143" s="11"/>
      <c r="BCM143" s="11"/>
      <c r="BCN143" s="11"/>
      <c r="BCO143" s="11"/>
      <c r="BCP143" s="11"/>
      <c r="BCQ143" s="11"/>
      <c r="BCR143" s="11"/>
      <c r="BCS143" s="11"/>
      <c r="BCT143" s="11"/>
      <c r="BCU143" s="11"/>
      <c r="BCV143" s="11"/>
      <c r="BCW143" s="11"/>
      <c r="BCX143" s="11"/>
      <c r="BCY143" s="11"/>
      <c r="BCZ143" s="11"/>
      <c r="BDA143" s="11"/>
      <c r="BDB143" s="11"/>
      <c r="BDC143" s="11"/>
      <c r="BDD143" s="11"/>
      <c r="BDE143" s="11"/>
      <c r="BDF143" s="11"/>
      <c r="BDG143" s="11"/>
      <c r="BDH143" s="11"/>
      <c r="BDI143" s="11"/>
      <c r="BDJ143" s="11"/>
      <c r="BDK143" s="11"/>
      <c r="BDL143" s="11"/>
      <c r="BDM143" s="11"/>
      <c r="BDN143" s="11"/>
      <c r="BDO143" s="11"/>
      <c r="BDP143" s="11"/>
      <c r="BDQ143" s="11"/>
      <c r="BDR143" s="11"/>
      <c r="BDS143" s="11"/>
      <c r="BDT143" s="11"/>
      <c r="BDU143" s="11"/>
      <c r="BDV143" s="11"/>
      <c r="BDW143" s="11"/>
      <c r="BDX143" s="11"/>
      <c r="BDY143" s="11"/>
      <c r="BDZ143" s="11"/>
      <c r="BEA143" s="11"/>
      <c r="BEB143" s="11"/>
      <c r="BEC143" s="11"/>
      <c r="BED143" s="11"/>
      <c r="BEE143" s="11"/>
      <c r="BEF143" s="11"/>
      <c r="BEG143" s="11"/>
      <c r="BEH143" s="11"/>
      <c r="BEI143" s="11"/>
      <c r="BEJ143" s="11"/>
      <c r="BEK143" s="11"/>
      <c r="BEL143" s="11"/>
      <c r="BEM143" s="11"/>
      <c r="BEN143" s="11"/>
      <c r="BEO143" s="11"/>
      <c r="BEP143" s="11"/>
      <c r="BEQ143" s="11"/>
      <c r="BER143" s="11"/>
      <c r="BES143" s="11"/>
      <c r="BET143" s="11"/>
      <c r="BEU143" s="11"/>
      <c r="BEV143" s="11"/>
      <c r="BEW143" s="11"/>
      <c r="BEX143" s="11"/>
      <c r="BEY143" s="11"/>
      <c r="BEZ143" s="11"/>
      <c r="BFA143" s="11"/>
      <c r="BFB143" s="11"/>
      <c r="BFC143" s="11"/>
      <c r="BFD143" s="11"/>
      <c r="BFE143" s="11"/>
      <c r="BFF143" s="11"/>
      <c r="BFG143" s="11"/>
      <c r="BFH143" s="11"/>
      <c r="BFI143" s="11"/>
      <c r="BFJ143" s="11"/>
      <c r="BFK143" s="11"/>
      <c r="BFL143" s="11"/>
      <c r="BFM143" s="11"/>
      <c r="BFN143" s="11"/>
      <c r="BFO143" s="11"/>
      <c r="BFP143" s="11"/>
      <c r="BFQ143" s="11"/>
      <c r="BFR143" s="11"/>
      <c r="BFS143" s="11"/>
      <c r="BFT143" s="11"/>
      <c r="BFU143" s="11"/>
      <c r="BFV143" s="11"/>
      <c r="BFW143" s="11"/>
      <c r="BFX143" s="11"/>
      <c r="BFY143" s="11"/>
      <c r="BFZ143" s="11"/>
      <c r="BGA143" s="11"/>
      <c r="BGB143" s="11"/>
      <c r="BGC143" s="11"/>
      <c r="BGD143" s="11"/>
      <c r="BGE143" s="11"/>
      <c r="BGF143" s="11"/>
      <c r="BGG143" s="11"/>
      <c r="BGH143" s="11"/>
      <c r="BGI143" s="11"/>
      <c r="BGJ143" s="11"/>
      <c r="BGK143" s="11"/>
      <c r="BGL143" s="11"/>
      <c r="BGM143" s="11"/>
      <c r="BGN143" s="11"/>
      <c r="BGO143" s="11"/>
      <c r="BGP143" s="11"/>
      <c r="BGQ143" s="11"/>
      <c r="BGR143" s="11"/>
      <c r="BGS143" s="11"/>
      <c r="BGT143" s="11"/>
      <c r="BGU143" s="11"/>
      <c r="BGV143" s="11"/>
      <c r="BGW143" s="11"/>
      <c r="BGX143" s="11"/>
      <c r="BGY143" s="11"/>
      <c r="BGZ143" s="11"/>
      <c r="BHA143" s="11"/>
      <c r="BHB143" s="11"/>
      <c r="BHC143" s="11"/>
      <c r="BHD143" s="11"/>
      <c r="BHE143" s="11"/>
      <c r="BHF143" s="11"/>
      <c r="BHG143" s="11"/>
      <c r="BHH143" s="11"/>
      <c r="BHI143" s="11"/>
      <c r="BHJ143" s="11"/>
      <c r="BHK143" s="11"/>
      <c r="BHL143" s="11"/>
      <c r="BHM143" s="11"/>
      <c r="BHN143" s="11"/>
      <c r="BHO143" s="11"/>
      <c r="BHP143" s="11"/>
      <c r="BHQ143" s="11"/>
      <c r="BHR143" s="11"/>
      <c r="BHS143" s="11"/>
      <c r="BHT143" s="11"/>
      <c r="BHU143" s="11"/>
      <c r="BHV143" s="11"/>
      <c r="BHW143" s="11"/>
      <c r="BHX143" s="11"/>
      <c r="BHY143" s="11"/>
      <c r="BHZ143" s="11"/>
      <c r="BIA143" s="11"/>
      <c r="BIB143" s="11"/>
      <c r="BIC143" s="11"/>
      <c r="BID143" s="11"/>
      <c r="BIE143" s="11"/>
      <c r="BIF143" s="11"/>
      <c r="BIG143" s="11"/>
      <c r="BIH143" s="11"/>
      <c r="BII143" s="11"/>
      <c r="BIJ143" s="11"/>
      <c r="BIK143" s="11"/>
      <c r="BIL143" s="11"/>
      <c r="BIM143" s="11"/>
      <c r="BIN143" s="11"/>
      <c r="BIO143" s="11"/>
      <c r="BIP143" s="11"/>
      <c r="BIQ143" s="11"/>
      <c r="BIR143" s="11"/>
      <c r="BIS143" s="11"/>
      <c r="BIT143" s="11"/>
      <c r="BIU143" s="11"/>
      <c r="BIV143" s="11"/>
      <c r="BIW143" s="11"/>
      <c r="BIX143" s="11"/>
      <c r="BIY143" s="11"/>
      <c r="BIZ143" s="11"/>
      <c r="BJA143" s="11"/>
      <c r="BJB143" s="11"/>
      <c r="BJC143" s="11"/>
      <c r="BJD143" s="11"/>
      <c r="BJE143" s="11"/>
      <c r="BJF143" s="11"/>
      <c r="BJG143" s="11"/>
      <c r="BJH143" s="11"/>
      <c r="BJI143" s="11"/>
      <c r="BJJ143" s="11"/>
      <c r="BJK143" s="11"/>
      <c r="BJL143" s="11"/>
      <c r="BJM143" s="11"/>
      <c r="BJN143" s="11"/>
      <c r="BJO143" s="11"/>
      <c r="BJP143" s="11"/>
      <c r="BJQ143" s="11"/>
      <c r="BJR143" s="11"/>
      <c r="BJS143" s="11"/>
      <c r="BJT143" s="11"/>
      <c r="BJU143" s="11"/>
      <c r="BJV143" s="11"/>
      <c r="BJW143" s="11"/>
      <c r="BJX143" s="11"/>
      <c r="BJY143" s="11"/>
      <c r="BJZ143" s="11"/>
      <c r="BKA143" s="11"/>
      <c r="BKB143" s="11"/>
      <c r="BKC143" s="11"/>
      <c r="BKD143" s="11"/>
      <c r="BKE143" s="11"/>
      <c r="BKF143" s="11"/>
      <c r="BKG143" s="11"/>
      <c r="BKH143" s="11"/>
      <c r="BKI143" s="11"/>
      <c r="BKJ143" s="11"/>
      <c r="BKK143" s="11"/>
      <c r="BKL143" s="11"/>
      <c r="BKM143" s="11"/>
      <c r="BKN143" s="11"/>
      <c r="BKO143" s="11"/>
      <c r="BKP143" s="11"/>
      <c r="BKQ143" s="11"/>
      <c r="BKR143" s="11"/>
      <c r="BKS143" s="11"/>
      <c r="BKT143" s="11"/>
      <c r="BKU143" s="11"/>
      <c r="BKV143" s="11"/>
      <c r="BKW143" s="11"/>
      <c r="BKX143" s="11"/>
      <c r="BKY143" s="11"/>
      <c r="BKZ143" s="11"/>
      <c r="BLA143" s="11"/>
      <c r="BLB143" s="11"/>
      <c r="BLC143" s="11"/>
      <c r="BLD143" s="11"/>
      <c r="BLE143" s="11"/>
      <c r="BLF143" s="11"/>
      <c r="BLG143" s="11"/>
      <c r="BLH143" s="11"/>
      <c r="BLI143" s="11"/>
      <c r="BLJ143" s="11"/>
      <c r="BLK143" s="11"/>
      <c r="BLL143" s="11"/>
      <c r="BLM143" s="11"/>
      <c r="BLN143" s="11"/>
      <c r="BLO143" s="11"/>
      <c r="BLP143" s="11"/>
      <c r="BLQ143" s="11"/>
      <c r="BLR143" s="11"/>
      <c r="BLS143" s="11"/>
      <c r="BLT143" s="11"/>
      <c r="BLU143" s="11"/>
      <c r="BLV143" s="11"/>
      <c r="BLW143" s="11"/>
      <c r="BLX143" s="11"/>
      <c r="BLY143" s="11"/>
      <c r="BLZ143" s="11"/>
      <c r="BMA143" s="11"/>
      <c r="BMB143" s="11"/>
      <c r="BMC143" s="11"/>
      <c r="BMD143" s="11"/>
      <c r="BME143" s="11"/>
      <c r="BMF143" s="11"/>
      <c r="BMG143" s="11"/>
      <c r="BMH143" s="11"/>
      <c r="BMI143" s="11"/>
      <c r="BMJ143" s="11"/>
      <c r="BMK143" s="11"/>
      <c r="BML143" s="11"/>
      <c r="BMM143" s="11"/>
      <c r="BMN143" s="11"/>
      <c r="BMO143" s="11"/>
      <c r="BMP143" s="11"/>
      <c r="BMQ143" s="11"/>
      <c r="BMR143" s="11"/>
      <c r="BMS143" s="11"/>
      <c r="BMT143" s="11"/>
      <c r="BMU143" s="11"/>
      <c r="BMV143" s="11"/>
      <c r="BMW143" s="11"/>
      <c r="BMX143" s="11"/>
      <c r="BMY143" s="11"/>
      <c r="BMZ143" s="11"/>
      <c r="BNA143" s="11"/>
      <c r="BNB143" s="11"/>
      <c r="BNC143" s="11"/>
      <c r="BND143" s="11"/>
      <c r="BNE143" s="11"/>
      <c r="BNF143" s="11"/>
      <c r="BNG143" s="11"/>
      <c r="BNH143" s="11"/>
      <c r="BNI143" s="11"/>
      <c r="BNJ143" s="11"/>
      <c r="BNK143" s="11"/>
      <c r="BNL143" s="11"/>
      <c r="BNM143" s="11"/>
      <c r="BNN143" s="11"/>
      <c r="BNO143" s="11"/>
      <c r="BNP143" s="11"/>
      <c r="BNQ143" s="11"/>
      <c r="BNR143" s="11"/>
      <c r="BNS143" s="11"/>
      <c r="BNT143" s="11"/>
      <c r="BNU143" s="11"/>
      <c r="BNV143" s="11"/>
      <c r="BNW143" s="11"/>
      <c r="BNX143" s="11"/>
      <c r="BNY143" s="11"/>
      <c r="BNZ143" s="11"/>
      <c r="BOA143" s="11"/>
      <c r="BOB143" s="11"/>
      <c r="BOC143" s="11"/>
      <c r="BOD143" s="11"/>
      <c r="BOE143" s="11"/>
      <c r="BOF143" s="11"/>
      <c r="BOG143" s="11"/>
      <c r="BOH143" s="11"/>
      <c r="BOI143" s="11"/>
      <c r="BOJ143" s="11"/>
      <c r="BOK143" s="11"/>
      <c r="BOL143" s="11"/>
      <c r="BOM143" s="11"/>
      <c r="BON143" s="11"/>
      <c r="BOO143" s="11"/>
      <c r="BOP143" s="11"/>
      <c r="BOQ143" s="11"/>
      <c r="BOR143" s="11"/>
      <c r="BOS143" s="11"/>
      <c r="BOT143" s="11"/>
      <c r="BOU143" s="11"/>
      <c r="BOV143" s="11"/>
      <c r="BOW143" s="11"/>
      <c r="BOX143" s="11"/>
      <c r="BOY143" s="11"/>
      <c r="BOZ143" s="11"/>
      <c r="BPA143" s="11"/>
      <c r="BPB143" s="11"/>
      <c r="BPC143" s="11"/>
      <c r="BPD143" s="11"/>
      <c r="BPE143" s="11"/>
      <c r="BPF143" s="11"/>
      <c r="BPG143" s="11"/>
      <c r="BPH143" s="11"/>
      <c r="BPI143" s="11"/>
      <c r="BPJ143" s="11"/>
      <c r="BPK143" s="11"/>
      <c r="BPL143" s="11"/>
      <c r="BPM143" s="11"/>
      <c r="BPN143" s="11"/>
      <c r="BPO143" s="11"/>
      <c r="BPP143" s="11"/>
      <c r="BPQ143" s="11"/>
      <c r="BPR143" s="11"/>
      <c r="BPS143" s="11"/>
      <c r="BPT143" s="11"/>
      <c r="BPU143" s="11"/>
      <c r="BPV143" s="11"/>
      <c r="BPW143" s="11"/>
      <c r="BPX143" s="11"/>
      <c r="BPY143" s="11"/>
      <c r="BPZ143" s="11"/>
      <c r="BQA143" s="11"/>
      <c r="BQB143" s="11"/>
      <c r="BQC143" s="11"/>
      <c r="BQD143" s="11"/>
      <c r="BQE143" s="11"/>
      <c r="BQF143" s="11"/>
      <c r="BQG143" s="11"/>
      <c r="BQH143" s="11"/>
      <c r="BQI143" s="11"/>
      <c r="BQJ143" s="11"/>
      <c r="BQK143" s="11"/>
      <c r="BQL143" s="11"/>
      <c r="BQM143" s="11"/>
      <c r="BQN143" s="11"/>
      <c r="BQO143" s="11"/>
      <c r="BQP143" s="11"/>
      <c r="BQQ143" s="11"/>
      <c r="BQR143" s="11"/>
      <c r="BQS143" s="11"/>
      <c r="BQT143" s="11"/>
      <c r="BQU143" s="11"/>
      <c r="BQV143" s="11"/>
      <c r="BQW143" s="11"/>
      <c r="BQX143" s="11"/>
      <c r="BQY143" s="11"/>
      <c r="BQZ143" s="11"/>
      <c r="BRA143" s="11"/>
      <c r="BRB143" s="11"/>
      <c r="BRC143" s="11"/>
      <c r="BRD143" s="11"/>
      <c r="BRE143" s="11"/>
      <c r="BRF143" s="11"/>
      <c r="BRG143" s="11"/>
      <c r="BRH143" s="11"/>
      <c r="BRI143" s="11"/>
      <c r="BRJ143" s="11"/>
      <c r="BRK143" s="11"/>
      <c r="BRL143" s="11"/>
      <c r="BRM143" s="11"/>
      <c r="BRN143" s="11"/>
      <c r="BRO143" s="11"/>
      <c r="BRP143" s="11"/>
      <c r="BRQ143" s="11"/>
      <c r="BRR143" s="11"/>
      <c r="BRS143" s="11"/>
      <c r="BRT143" s="11"/>
      <c r="BRU143" s="11"/>
      <c r="BRV143" s="11"/>
      <c r="BRW143" s="11"/>
      <c r="BRX143" s="11"/>
      <c r="BRY143" s="11"/>
      <c r="BRZ143" s="11"/>
      <c r="BSA143" s="11"/>
      <c r="BSB143" s="11"/>
      <c r="BSC143" s="11"/>
      <c r="BSD143" s="11"/>
      <c r="BSE143" s="11"/>
      <c r="BSF143" s="11"/>
      <c r="BSG143" s="11"/>
      <c r="BSH143" s="11"/>
      <c r="BSI143" s="11"/>
      <c r="BSJ143" s="11"/>
      <c r="BSK143" s="11"/>
      <c r="BSL143" s="11"/>
      <c r="BSM143" s="11"/>
      <c r="BSN143" s="11"/>
      <c r="BSO143" s="11"/>
      <c r="BSP143" s="11"/>
      <c r="BSQ143" s="11"/>
      <c r="BSR143" s="11"/>
      <c r="BSS143" s="11"/>
      <c r="BST143" s="11"/>
      <c r="BSU143" s="11"/>
      <c r="BSV143" s="11"/>
      <c r="BSW143" s="11"/>
      <c r="BSX143" s="11"/>
      <c r="BSY143" s="11"/>
      <c r="BSZ143" s="11"/>
      <c r="BTA143" s="11"/>
      <c r="BTB143" s="11"/>
      <c r="BTC143" s="11"/>
      <c r="BTD143" s="11"/>
      <c r="BTE143" s="11"/>
      <c r="BTF143" s="11"/>
      <c r="BTG143" s="11"/>
      <c r="BTH143" s="11"/>
      <c r="BTI143" s="11"/>
      <c r="BTJ143" s="11"/>
      <c r="BTK143" s="11"/>
      <c r="BTL143" s="11"/>
      <c r="BTM143" s="11"/>
      <c r="BTN143" s="11"/>
      <c r="BTO143" s="11"/>
      <c r="BTP143" s="11"/>
      <c r="BTQ143" s="11"/>
      <c r="BTR143" s="11"/>
      <c r="BTS143" s="11"/>
      <c r="BTT143" s="11"/>
      <c r="BTU143" s="11"/>
      <c r="BTV143" s="11"/>
      <c r="BTW143" s="11"/>
      <c r="BTX143" s="11"/>
      <c r="BTY143" s="11"/>
      <c r="BTZ143" s="11"/>
      <c r="BUA143" s="11"/>
      <c r="BUB143" s="11"/>
      <c r="BUC143" s="11"/>
      <c r="BUD143" s="11"/>
      <c r="BUE143" s="11"/>
      <c r="BUF143" s="11"/>
      <c r="BUG143" s="11"/>
      <c r="BUH143" s="11"/>
      <c r="BUI143" s="11"/>
      <c r="BUJ143" s="11"/>
      <c r="BUK143" s="11"/>
      <c r="BUL143" s="11"/>
      <c r="BUM143" s="11"/>
      <c r="BUN143" s="11"/>
      <c r="BUO143" s="11"/>
      <c r="BUP143" s="11"/>
      <c r="BUQ143" s="11"/>
      <c r="BUR143" s="11"/>
      <c r="BUS143" s="11"/>
      <c r="BUT143" s="11"/>
      <c r="BUU143" s="11"/>
      <c r="BUV143" s="11"/>
      <c r="BUW143" s="11"/>
      <c r="BUX143" s="11"/>
      <c r="BUY143" s="11"/>
      <c r="BUZ143" s="11"/>
      <c r="BVA143" s="11"/>
      <c r="BVB143" s="11"/>
      <c r="BVC143" s="11"/>
      <c r="BVD143" s="11"/>
      <c r="BVE143" s="11"/>
      <c r="BVF143" s="11"/>
      <c r="BVG143" s="11"/>
      <c r="BVH143" s="11"/>
      <c r="BVI143" s="11"/>
      <c r="BVJ143" s="11"/>
      <c r="BVK143" s="11"/>
      <c r="BVL143" s="11"/>
      <c r="BVM143" s="11"/>
      <c r="BVN143" s="11"/>
      <c r="BVO143" s="11"/>
      <c r="BVP143" s="11"/>
      <c r="BVQ143" s="11"/>
      <c r="BVR143" s="11"/>
      <c r="BVS143" s="11"/>
      <c r="BVT143" s="11"/>
      <c r="BVU143" s="11"/>
      <c r="BVV143" s="11"/>
      <c r="BVW143" s="11"/>
      <c r="BVX143" s="11"/>
      <c r="BVY143" s="11"/>
      <c r="BVZ143" s="11"/>
      <c r="BWA143" s="11"/>
      <c r="BWB143" s="11"/>
      <c r="BWC143" s="11"/>
      <c r="BWD143" s="11"/>
      <c r="BWE143" s="11"/>
      <c r="BWF143" s="11"/>
      <c r="BWG143" s="11"/>
      <c r="BWH143" s="11"/>
      <c r="BWI143" s="11"/>
      <c r="BWJ143" s="11"/>
      <c r="BWK143" s="11"/>
      <c r="BWL143" s="11"/>
      <c r="BWM143" s="11"/>
      <c r="BWN143" s="11"/>
      <c r="BWO143" s="11"/>
      <c r="BWP143" s="11"/>
      <c r="BWQ143" s="11"/>
      <c r="BWR143" s="11"/>
      <c r="BWS143" s="11"/>
      <c r="BWT143" s="11"/>
      <c r="BWU143" s="11"/>
      <c r="BWV143" s="11"/>
      <c r="BWW143" s="11"/>
      <c r="BWX143" s="11"/>
      <c r="BWY143" s="11"/>
      <c r="BWZ143" s="11"/>
      <c r="BXA143" s="11"/>
      <c r="BXB143" s="11"/>
      <c r="BXC143" s="11"/>
      <c r="BXD143" s="11"/>
      <c r="BXE143" s="11"/>
      <c r="BXF143" s="11"/>
      <c r="BXG143" s="11"/>
      <c r="BXH143" s="11"/>
      <c r="BXI143" s="11"/>
      <c r="BXJ143" s="11"/>
      <c r="BXK143" s="11"/>
      <c r="BXL143" s="11"/>
      <c r="BXM143" s="11"/>
      <c r="BXN143" s="11"/>
      <c r="BXO143" s="11"/>
      <c r="BXP143" s="11"/>
      <c r="BXQ143" s="11"/>
      <c r="BXR143" s="11"/>
      <c r="BXS143" s="11"/>
      <c r="BXT143" s="11"/>
      <c r="BXU143" s="11"/>
      <c r="BXV143" s="11"/>
      <c r="BXW143" s="11"/>
      <c r="BXX143" s="11"/>
      <c r="BXY143" s="11"/>
      <c r="BXZ143" s="11"/>
      <c r="BYA143" s="11"/>
      <c r="BYB143" s="11"/>
      <c r="BYC143" s="11"/>
      <c r="BYD143" s="11"/>
      <c r="BYE143" s="11"/>
      <c r="BYF143" s="11"/>
      <c r="BYG143" s="11"/>
      <c r="BYH143" s="11"/>
      <c r="BYI143" s="11"/>
      <c r="BYJ143" s="11"/>
      <c r="BYK143" s="11"/>
      <c r="BYL143" s="11"/>
      <c r="BYM143" s="11"/>
      <c r="BYN143" s="11"/>
      <c r="BYO143" s="11"/>
      <c r="BYP143" s="11"/>
      <c r="BYQ143" s="11"/>
      <c r="BYR143" s="11"/>
      <c r="BYS143" s="11"/>
      <c r="BYT143" s="11"/>
      <c r="BYU143" s="11"/>
      <c r="BYV143" s="11"/>
      <c r="BYW143" s="11"/>
      <c r="BYX143" s="11"/>
      <c r="BYY143" s="11"/>
      <c r="BYZ143" s="11"/>
      <c r="BZA143" s="11"/>
      <c r="BZB143" s="11"/>
      <c r="BZC143" s="11"/>
      <c r="BZD143" s="11"/>
      <c r="BZE143" s="11"/>
      <c r="BZF143" s="11"/>
      <c r="BZG143" s="11"/>
      <c r="BZH143" s="11"/>
      <c r="BZI143" s="11"/>
      <c r="BZJ143" s="11"/>
      <c r="BZK143" s="11"/>
      <c r="BZL143" s="11"/>
      <c r="BZM143" s="11"/>
      <c r="BZN143" s="11"/>
      <c r="BZO143" s="11"/>
      <c r="BZP143" s="11"/>
      <c r="BZQ143" s="11"/>
      <c r="BZR143" s="11"/>
      <c r="BZS143" s="11"/>
      <c r="BZT143" s="11"/>
      <c r="BZU143" s="11"/>
      <c r="BZV143" s="11"/>
      <c r="BZW143" s="11"/>
      <c r="BZX143" s="11"/>
      <c r="BZY143" s="11"/>
      <c r="BZZ143" s="11"/>
      <c r="CAA143" s="11"/>
      <c r="CAB143" s="11"/>
      <c r="CAC143" s="11"/>
      <c r="CAD143" s="11"/>
      <c r="CAE143" s="11"/>
      <c r="CAF143" s="11"/>
      <c r="CAG143" s="11"/>
      <c r="CAH143" s="11"/>
      <c r="CAI143" s="11"/>
      <c r="CAJ143" s="11"/>
      <c r="CAK143" s="11"/>
      <c r="CAL143" s="11"/>
      <c r="CAM143" s="11"/>
      <c r="CAN143" s="11"/>
      <c r="CAO143" s="11"/>
      <c r="CAP143" s="11"/>
      <c r="CAQ143" s="11"/>
      <c r="CAR143" s="11"/>
      <c r="CAS143" s="11"/>
      <c r="CAT143" s="11"/>
      <c r="CAU143" s="11"/>
      <c r="CAV143" s="11"/>
      <c r="CAW143" s="11"/>
      <c r="CAX143" s="11"/>
      <c r="CAY143" s="11"/>
      <c r="CAZ143" s="11"/>
      <c r="CBA143" s="11"/>
      <c r="CBB143" s="11"/>
      <c r="CBC143" s="11"/>
      <c r="CBD143" s="11"/>
      <c r="CBE143" s="11"/>
      <c r="CBF143" s="11"/>
      <c r="CBG143" s="11"/>
      <c r="CBH143" s="11"/>
      <c r="CBI143" s="11"/>
      <c r="CBJ143" s="11"/>
      <c r="CBK143" s="11"/>
      <c r="CBL143" s="11"/>
      <c r="CBM143" s="11"/>
      <c r="CBN143" s="11"/>
      <c r="CBO143" s="11"/>
      <c r="CBP143" s="11"/>
      <c r="CBQ143" s="11"/>
      <c r="CBR143" s="11"/>
      <c r="CBS143" s="11"/>
      <c r="CBT143" s="11"/>
      <c r="CBU143" s="11"/>
      <c r="CBV143" s="11"/>
      <c r="CBW143" s="11"/>
      <c r="CBX143" s="11"/>
      <c r="CBY143" s="11"/>
      <c r="CBZ143" s="11"/>
      <c r="CCA143" s="11"/>
      <c r="CCB143" s="11"/>
      <c r="CCC143" s="11"/>
      <c r="CCD143" s="11"/>
      <c r="CCE143" s="11"/>
      <c r="CCF143" s="11"/>
      <c r="CCG143" s="11"/>
      <c r="CCH143" s="11"/>
      <c r="CCI143" s="11"/>
      <c r="CCJ143" s="11"/>
      <c r="CCK143" s="11"/>
      <c r="CCL143" s="11"/>
      <c r="CCM143" s="11"/>
      <c r="CCN143" s="11"/>
      <c r="CCO143" s="11"/>
      <c r="CCP143" s="11"/>
      <c r="CCQ143" s="11"/>
      <c r="CCR143" s="11"/>
      <c r="CCS143" s="11"/>
      <c r="CCT143" s="11"/>
      <c r="CCU143" s="11"/>
      <c r="CCV143" s="11"/>
      <c r="CCW143" s="11"/>
      <c r="CCX143" s="11"/>
      <c r="CCY143" s="11"/>
      <c r="CCZ143" s="11"/>
      <c r="CDA143" s="11"/>
      <c r="CDB143" s="11"/>
      <c r="CDC143" s="11"/>
      <c r="CDD143" s="11"/>
      <c r="CDE143" s="11"/>
      <c r="CDF143" s="11"/>
      <c r="CDG143" s="11"/>
      <c r="CDH143" s="11"/>
      <c r="CDI143" s="11"/>
      <c r="CDJ143" s="11"/>
      <c r="CDK143" s="11"/>
      <c r="CDL143" s="11"/>
      <c r="CDM143" s="11"/>
      <c r="CDN143" s="11"/>
      <c r="CDO143" s="11"/>
      <c r="CDP143" s="11"/>
      <c r="CDQ143" s="11"/>
      <c r="CDR143" s="11"/>
      <c r="CDS143" s="11"/>
      <c r="CDT143" s="11"/>
      <c r="CDU143" s="11"/>
      <c r="CDV143" s="11"/>
      <c r="CDW143" s="11"/>
      <c r="CDX143" s="11"/>
      <c r="CDY143" s="11"/>
      <c r="CDZ143" s="11"/>
      <c r="CEA143" s="11"/>
      <c r="CEB143" s="11"/>
      <c r="CEC143" s="11"/>
      <c r="CED143" s="11"/>
      <c r="CEE143" s="11"/>
      <c r="CEF143" s="11"/>
      <c r="CEG143" s="11"/>
      <c r="CEH143" s="11"/>
      <c r="CEI143" s="11"/>
      <c r="CEJ143" s="11"/>
      <c r="CEK143" s="11"/>
      <c r="CEL143" s="11"/>
      <c r="CEM143" s="11"/>
      <c r="CEN143" s="11"/>
      <c r="CEO143" s="11"/>
      <c r="CEP143" s="11"/>
      <c r="CEQ143" s="11"/>
      <c r="CER143" s="11"/>
      <c r="CES143" s="11"/>
      <c r="CET143" s="11"/>
      <c r="CEU143" s="11"/>
      <c r="CEV143" s="11"/>
      <c r="CEW143" s="11"/>
      <c r="CEX143" s="11"/>
      <c r="CEY143" s="11"/>
      <c r="CEZ143" s="11"/>
      <c r="CFA143" s="11"/>
      <c r="CFB143" s="11"/>
      <c r="CFC143" s="11"/>
      <c r="CFD143" s="11"/>
      <c r="CFE143" s="11"/>
      <c r="CFF143" s="11"/>
      <c r="CFG143" s="11"/>
      <c r="CFH143" s="11"/>
      <c r="CFI143" s="11"/>
      <c r="CFJ143" s="11"/>
      <c r="CFK143" s="11"/>
      <c r="CFL143" s="11"/>
      <c r="CFM143" s="11"/>
      <c r="CFN143" s="11"/>
      <c r="CFO143" s="11"/>
      <c r="CFP143" s="11"/>
      <c r="CFQ143" s="11"/>
      <c r="CFR143" s="11"/>
      <c r="CFS143" s="11"/>
      <c r="CFT143" s="11"/>
      <c r="CFU143" s="11"/>
      <c r="CFV143" s="11"/>
      <c r="CFW143" s="11"/>
      <c r="CFX143" s="11"/>
      <c r="CFY143" s="11"/>
      <c r="CFZ143" s="11"/>
      <c r="CGA143" s="11"/>
      <c r="CGB143" s="11"/>
      <c r="CGC143" s="11"/>
      <c r="CGD143" s="11"/>
      <c r="CGE143" s="11"/>
      <c r="CGF143" s="11"/>
      <c r="CGG143" s="11"/>
      <c r="CGH143" s="11"/>
      <c r="CGI143" s="11"/>
      <c r="CGJ143" s="11"/>
      <c r="CGK143" s="11"/>
      <c r="CGL143" s="11"/>
      <c r="CGM143" s="11"/>
      <c r="CGN143" s="11"/>
      <c r="CGO143" s="11"/>
      <c r="CGP143" s="11"/>
      <c r="CGQ143" s="11"/>
      <c r="CGR143" s="11"/>
      <c r="CGS143" s="11"/>
      <c r="CGT143" s="11"/>
      <c r="CGU143" s="11"/>
      <c r="CGV143" s="11"/>
      <c r="CGW143" s="11"/>
      <c r="CGX143" s="11"/>
      <c r="CGY143" s="11"/>
      <c r="CGZ143" s="11"/>
      <c r="CHA143" s="11"/>
      <c r="CHB143" s="11"/>
      <c r="CHC143" s="11"/>
      <c r="CHD143" s="11"/>
      <c r="CHE143" s="11"/>
      <c r="CHF143" s="11"/>
      <c r="CHG143" s="11"/>
      <c r="CHH143" s="11"/>
      <c r="CHI143" s="11"/>
      <c r="CHJ143" s="11"/>
      <c r="CHK143" s="11"/>
      <c r="CHL143" s="11"/>
      <c r="CHM143" s="11"/>
      <c r="CHN143" s="11"/>
      <c r="CHO143" s="11"/>
      <c r="CHP143" s="11"/>
      <c r="CHQ143" s="11"/>
      <c r="CHR143" s="11"/>
      <c r="CHS143" s="11"/>
      <c r="CHT143" s="11"/>
      <c r="CHU143" s="11"/>
      <c r="CHV143" s="11"/>
      <c r="CHW143" s="11"/>
      <c r="CHX143" s="11"/>
      <c r="CHY143" s="11"/>
      <c r="CHZ143" s="11"/>
      <c r="CIA143" s="11"/>
      <c r="CIB143" s="11"/>
      <c r="CIC143" s="11"/>
      <c r="CID143" s="11"/>
      <c r="CIE143" s="11"/>
      <c r="CIF143" s="11"/>
      <c r="CIG143" s="11"/>
      <c r="CIH143" s="11"/>
      <c r="CII143" s="11"/>
      <c r="CIJ143" s="11"/>
      <c r="CIK143" s="11"/>
      <c r="CIL143" s="11"/>
      <c r="CIM143" s="11"/>
      <c r="CIN143" s="11"/>
      <c r="CIO143" s="11"/>
      <c r="CIP143" s="11"/>
      <c r="CIQ143" s="11"/>
      <c r="CIR143" s="11"/>
      <c r="CIS143" s="11"/>
      <c r="CIT143" s="11"/>
      <c r="CIU143" s="11"/>
      <c r="CIV143" s="11"/>
      <c r="CIW143" s="11"/>
      <c r="CIX143" s="11"/>
      <c r="CIY143" s="11"/>
      <c r="CIZ143" s="11"/>
      <c r="CJA143" s="11"/>
      <c r="CJB143" s="11"/>
      <c r="CJC143" s="11"/>
      <c r="CJD143" s="11"/>
      <c r="CJE143" s="11"/>
      <c r="CJF143" s="11"/>
      <c r="CJG143" s="11"/>
      <c r="CJH143" s="11"/>
      <c r="CJI143" s="11"/>
      <c r="CJJ143" s="11"/>
      <c r="CJK143" s="11"/>
      <c r="CJL143" s="11"/>
      <c r="CJM143" s="11"/>
      <c r="CJN143" s="11"/>
      <c r="CJO143" s="11"/>
      <c r="CJP143" s="11"/>
      <c r="CJQ143" s="11"/>
      <c r="CJR143" s="11"/>
      <c r="CJS143" s="11"/>
      <c r="CJT143" s="11"/>
      <c r="CJU143" s="11"/>
      <c r="CJV143" s="11"/>
      <c r="CJW143" s="11"/>
      <c r="CJX143" s="11"/>
      <c r="CJY143" s="11"/>
      <c r="CJZ143" s="11"/>
      <c r="CKA143" s="11"/>
      <c r="CKB143" s="11"/>
      <c r="CKC143" s="11"/>
      <c r="CKD143" s="11"/>
      <c r="CKE143" s="11"/>
      <c r="CKF143" s="11"/>
      <c r="CKG143" s="11"/>
      <c r="CKH143" s="11"/>
      <c r="CKI143" s="11"/>
      <c r="CKJ143" s="11"/>
      <c r="CKK143" s="11"/>
      <c r="CKL143" s="11"/>
      <c r="CKM143" s="11"/>
      <c r="CKN143" s="11"/>
      <c r="CKO143" s="11"/>
      <c r="CKP143" s="11"/>
      <c r="CKQ143" s="11"/>
      <c r="CKR143" s="11"/>
      <c r="CKS143" s="11"/>
      <c r="CKT143" s="11"/>
      <c r="CKU143" s="11"/>
      <c r="CKV143" s="11"/>
      <c r="CKW143" s="11"/>
      <c r="CKX143" s="11"/>
      <c r="CKY143" s="11"/>
      <c r="CKZ143" s="11"/>
      <c r="CLA143" s="11"/>
      <c r="CLB143" s="11"/>
      <c r="CLC143" s="11"/>
      <c r="CLD143" s="11"/>
      <c r="CLE143" s="11"/>
      <c r="CLF143" s="11"/>
      <c r="CLG143" s="11"/>
      <c r="CLH143" s="11"/>
      <c r="CLI143" s="11"/>
      <c r="CLJ143" s="11"/>
      <c r="CLK143" s="11"/>
      <c r="CLL143" s="11"/>
      <c r="CLM143" s="11"/>
      <c r="CLN143" s="11"/>
      <c r="CLO143" s="11"/>
      <c r="CLP143" s="11"/>
      <c r="CLQ143" s="11"/>
      <c r="CLR143" s="11"/>
      <c r="CLS143" s="11"/>
      <c r="CLT143" s="11"/>
      <c r="CLU143" s="11"/>
      <c r="CLV143" s="11"/>
      <c r="CLW143" s="11"/>
      <c r="CLX143" s="11"/>
      <c r="CLY143" s="11"/>
      <c r="CLZ143" s="11"/>
      <c r="CMA143" s="11"/>
      <c r="CMB143" s="11"/>
      <c r="CMC143" s="11"/>
      <c r="CMD143" s="11"/>
      <c r="CME143" s="11"/>
      <c r="CMF143" s="11"/>
      <c r="CMG143" s="11"/>
      <c r="CMH143" s="11"/>
      <c r="CMI143" s="11"/>
      <c r="CMJ143" s="11"/>
      <c r="CMK143" s="11"/>
      <c r="CML143" s="11"/>
      <c r="CMM143" s="11"/>
      <c r="CMN143" s="11"/>
      <c r="CMO143" s="11"/>
      <c r="CMP143" s="11"/>
      <c r="CMQ143" s="11"/>
      <c r="CMR143" s="11"/>
      <c r="CMS143" s="11"/>
      <c r="CMT143" s="11"/>
      <c r="CMU143" s="11"/>
      <c r="CMV143" s="11"/>
      <c r="CMW143" s="11"/>
      <c r="CMX143" s="11"/>
      <c r="CMY143" s="11"/>
      <c r="CMZ143" s="11"/>
      <c r="CNA143" s="11"/>
      <c r="CNB143" s="11"/>
      <c r="CNC143" s="11"/>
      <c r="CND143" s="11"/>
      <c r="CNE143" s="11"/>
      <c r="CNF143" s="11"/>
      <c r="CNG143" s="11"/>
      <c r="CNH143" s="11"/>
      <c r="CNI143" s="11"/>
      <c r="CNJ143" s="11"/>
      <c r="CNK143" s="11"/>
      <c r="CNL143" s="11"/>
      <c r="CNM143" s="11"/>
      <c r="CNN143" s="11"/>
      <c r="CNO143" s="11"/>
      <c r="CNP143" s="11"/>
      <c r="CNQ143" s="11"/>
      <c r="CNR143" s="11"/>
      <c r="CNS143" s="11"/>
      <c r="CNT143" s="11"/>
      <c r="CNU143" s="11"/>
      <c r="CNV143" s="11"/>
      <c r="CNW143" s="11"/>
      <c r="CNX143" s="11"/>
      <c r="CNY143" s="11"/>
      <c r="CNZ143" s="11"/>
      <c r="COA143" s="11"/>
      <c r="COB143" s="11"/>
      <c r="COC143" s="11"/>
      <c r="COD143" s="11"/>
      <c r="COE143" s="11"/>
      <c r="COF143" s="11"/>
      <c r="COG143" s="11"/>
      <c r="COH143" s="11"/>
      <c r="COI143" s="11"/>
      <c r="COJ143" s="11"/>
      <c r="COK143" s="11"/>
      <c r="COL143" s="11"/>
      <c r="COM143" s="11"/>
      <c r="CON143" s="11"/>
      <c r="COO143" s="11"/>
      <c r="COP143" s="11"/>
      <c r="COQ143" s="11"/>
      <c r="COR143" s="11"/>
      <c r="COS143" s="11"/>
      <c r="COT143" s="11"/>
      <c r="COU143" s="11"/>
      <c r="COV143" s="11"/>
      <c r="COW143" s="11"/>
      <c r="COX143" s="11"/>
      <c r="COY143" s="11"/>
      <c r="COZ143" s="11"/>
      <c r="CPA143" s="11"/>
      <c r="CPB143" s="11"/>
      <c r="CPC143" s="11"/>
      <c r="CPD143" s="11"/>
      <c r="CPE143" s="11"/>
      <c r="CPF143" s="11"/>
      <c r="CPG143" s="11"/>
      <c r="CPH143" s="11"/>
      <c r="CPI143" s="11"/>
      <c r="CPJ143" s="11"/>
      <c r="CPK143" s="11"/>
      <c r="CPL143" s="11"/>
      <c r="CPM143" s="11"/>
      <c r="CPN143" s="11"/>
      <c r="CPO143" s="11"/>
      <c r="CPP143" s="11"/>
      <c r="CPQ143" s="11"/>
      <c r="CPR143" s="11"/>
      <c r="CPS143" s="11"/>
      <c r="CPT143" s="11"/>
      <c r="CPU143" s="11"/>
      <c r="CPV143" s="11"/>
      <c r="CPW143" s="11"/>
      <c r="CPX143" s="11"/>
      <c r="CPY143" s="11"/>
      <c r="CPZ143" s="11"/>
      <c r="CQA143" s="11"/>
      <c r="CQB143" s="11"/>
      <c r="CQC143" s="11"/>
      <c r="CQD143" s="11"/>
      <c r="CQE143" s="11"/>
      <c r="CQF143" s="11"/>
      <c r="CQG143" s="11"/>
      <c r="CQH143" s="11"/>
      <c r="CQI143" s="11"/>
      <c r="CQJ143" s="11"/>
      <c r="CQK143" s="11"/>
      <c r="CQL143" s="11"/>
      <c r="CQM143" s="11"/>
      <c r="CQN143" s="11"/>
      <c r="CQO143" s="11"/>
      <c r="CQP143" s="11"/>
      <c r="CQQ143" s="11"/>
      <c r="CQR143" s="11"/>
      <c r="CQS143" s="11"/>
      <c r="CQT143" s="11"/>
      <c r="CQU143" s="11"/>
      <c r="CQV143" s="11"/>
      <c r="CQW143" s="11"/>
      <c r="CQX143" s="11"/>
      <c r="CQY143" s="11"/>
      <c r="CQZ143" s="11"/>
      <c r="CRA143" s="11"/>
      <c r="CRB143" s="11"/>
      <c r="CRC143" s="11"/>
      <c r="CRD143" s="11"/>
      <c r="CRE143" s="11"/>
      <c r="CRF143" s="11"/>
      <c r="CRG143" s="11"/>
      <c r="CRH143" s="11"/>
      <c r="CRI143" s="11"/>
      <c r="CRJ143" s="11"/>
      <c r="CRK143" s="11"/>
      <c r="CRL143" s="11"/>
      <c r="CRM143" s="11"/>
      <c r="CRN143" s="11"/>
      <c r="CRO143" s="11"/>
      <c r="CRP143" s="11"/>
      <c r="CRQ143" s="11"/>
      <c r="CRR143" s="11"/>
      <c r="CRS143" s="11"/>
      <c r="CRT143" s="11"/>
      <c r="CRU143" s="11"/>
      <c r="CRV143" s="11"/>
      <c r="CRW143" s="11"/>
      <c r="CRX143" s="11"/>
      <c r="CRY143" s="11"/>
      <c r="CRZ143" s="11"/>
      <c r="CSA143" s="11"/>
      <c r="CSB143" s="11"/>
      <c r="CSC143" s="11"/>
      <c r="CSD143" s="11"/>
      <c r="CSE143" s="11"/>
      <c r="CSF143" s="11"/>
      <c r="CSG143" s="11"/>
      <c r="CSH143" s="11"/>
      <c r="CSI143" s="11"/>
      <c r="CSJ143" s="11"/>
      <c r="CSK143" s="11"/>
      <c r="CSL143" s="11"/>
      <c r="CSM143" s="11"/>
      <c r="CSN143" s="11"/>
      <c r="CSO143" s="11"/>
      <c r="CSP143" s="11"/>
      <c r="CSQ143" s="11"/>
      <c r="CSR143" s="11"/>
      <c r="CSS143" s="11"/>
      <c r="CST143" s="11"/>
      <c r="CSU143" s="11"/>
      <c r="CSV143" s="11"/>
      <c r="CSW143" s="11"/>
      <c r="CSX143" s="11"/>
      <c r="CSY143" s="11"/>
      <c r="CSZ143" s="11"/>
      <c r="CTA143" s="11"/>
      <c r="CTB143" s="11"/>
      <c r="CTC143" s="11"/>
      <c r="CTD143" s="11"/>
      <c r="CTE143" s="11"/>
      <c r="CTF143" s="11"/>
      <c r="CTG143" s="11"/>
      <c r="CTH143" s="11"/>
      <c r="CTI143" s="11"/>
      <c r="CTJ143" s="11"/>
      <c r="CTK143" s="11"/>
      <c r="CTL143" s="11"/>
      <c r="CTM143" s="11"/>
      <c r="CTN143" s="11"/>
      <c r="CTO143" s="11"/>
      <c r="CTP143" s="11"/>
      <c r="CTQ143" s="11"/>
      <c r="CTR143" s="11"/>
      <c r="CTS143" s="11"/>
      <c r="CTT143" s="11"/>
      <c r="CTU143" s="11"/>
      <c r="CTV143" s="11"/>
      <c r="CTW143" s="11"/>
      <c r="CTX143" s="11"/>
      <c r="CTY143" s="11"/>
      <c r="CTZ143" s="11"/>
      <c r="CUA143" s="11"/>
      <c r="CUB143" s="11"/>
      <c r="CUC143" s="11"/>
      <c r="CUD143" s="11"/>
      <c r="CUE143" s="11"/>
      <c r="CUF143" s="11"/>
      <c r="CUG143" s="11"/>
      <c r="CUH143" s="11"/>
      <c r="CUI143" s="11"/>
      <c r="CUJ143" s="11"/>
      <c r="CUK143" s="11"/>
      <c r="CUL143" s="11"/>
      <c r="CUM143" s="11"/>
      <c r="CUN143" s="11"/>
      <c r="CUO143" s="11"/>
      <c r="CUP143" s="11"/>
      <c r="CUQ143" s="11"/>
      <c r="CUR143" s="11"/>
      <c r="CUS143" s="11"/>
      <c r="CUT143" s="11"/>
      <c r="CUU143" s="11"/>
      <c r="CUV143" s="11"/>
      <c r="CUW143" s="11"/>
      <c r="CUX143" s="11"/>
      <c r="CUY143" s="11"/>
      <c r="CUZ143" s="11"/>
      <c r="CVA143" s="11"/>
      <c r="CVB143" s="11"/>
      <c r="CVC143" s="11"/>
      <c r="CVD143" s="11"/>
      <c r="CVE143" s="11"/>
      <c r="CVF143" s="11"/>
      <c r="CVG143" s="11"/>
      <c r="CVH143" s="11"/>
      <c r="CVI143" s="11"/>
      <c r="CVJ143" s="11"/>
      <c r="CVK143" s="11"/>
      <c r="CVL143" s="11"/>
      <c r="CVM143" s="11"/>
      <c r="CVN143" s="11"/>
      <c r="CVO143" s="11"/>
      <c r="CVP143" s="11"/>
      <c r="CVQ143" s="11"/>
      <c r="CVR143" s="11"/>
      <c r="CVS143" s="11"/>
      <c r="CVT143" s="11"/>
      <c r="CVU143" s="11"/>
      <c r="CVV143" s="11"/>
      <c r="CVW143" s="11"/>
      <c r="CVX143" s="11"/>
      <c r="CVY143" s="11"/>
      <c r="CVZ143" s="11"/>
      <c r="CWA143" s="11"/>
      <c r="CWB143" s="11"/>
      <c r="CWC143" s="11"/>
      <c r="CWD143" s="11"/>
      <c r="CWE143" s="11"/>
      <c r="CWF143" s="11"/>
      <c r="CWG143" s="11"/>
      <c r="CWH143" s="11"/>
      <c r="CWI143" s="11"/>
      <c r="CWJ143" s="11"/>
      <c r="CWK143" s="11"/>
      <c r="CWL143" s="11"/>
      <c r="CWM143" s="11"/>
      <c r="CWN143" s="11"/>
      <c r="CWO143" s="11"/>
      <c r="CWP143" s="11"/>
      <c r="CWQ143" s="11"/>
      <c r="CWR143" s="11"/>
      <c r="CWS143" s="11"/>
      <c r="CWT143" s="11"/>
      <c r="CWU143" s="11"/>
      <c r="CWV143" s="11"/>
      <c r="CWW143" s="11"/>
      <c r="CWX143" s="11"/>
      <c r="CWY143" s="11"/>
      <c r="CWZ143" s="11"/>
      <c r="CXA143" s="11"/>
      <c r="CXB143" s="11"/>
      <c r="CXC143" s="11"/>
      <c r="CXD143" s="11"/>
      <c r="CXE143" s="11"/>
      <c r="CXF143" s="11"/>
      <c r="CXG143" s="11"/>
      <c r="CXH143" s="11"/>
      <c r="CXI143" s="11"/>
      <c r="CXJ143" s="11"/>
      <c r="CXK143" s="11"/>
      <c r="CXL143" s="11"/>
      <c r="CXM143" s="11"/>
      <c r="CXN143" s="11"/>
      <c r="CXO143" s="11"/>
      <c r="CXP143" s="11"/>
      <c r="CXQ143" s="11"/>
      <c r="CXR143" s="11"/>
      <c r="CXS143" s="11"/>
      <c r="CXT143" s="11"/>
      <c r="CXU143" s="11"/>
      <c r="CXV143" s="11"/>
      <c r="CXW143" s="11"/>
      <c r="CXX143" s="11"/>
      <c r="CXY143" s="11"/>
      <c r="CXZ143" s="11"/>
      <c r="CYA143" s="11"/>
      <c r="CYB143" s="11"/>
      <c r="CYC143" s="11"/>
      <c r="CYD143" s="11"/>
      <c r="CYE143" s="11"/>
      <c r="CYF143" s="11"/>
      <c r="CYG143" s="11"/>
      <c r="CYH143" s="11"/>
      <c r="CYI143" s="11"/>
      <c r="CYJ143" s="11"/>
      <c r="CYK143" s="11"/>
      <c r="CYL143" s="11"/>
      <c r="CYM143" s="11"/>
      <c r="CYN143" s="11"/>
      <c r="CYO143" s="11"/>
      <c r="CYP143" s="11"/>
      <c r="CYQ143" s="11"/>
      <c r="CYR143" s="11"/>
      <c r="CYS143" s="11"/>
      <c r="CYT143" s="11"/>
      <c r="CYU143" s="11"/>
      <c r="CYV143" s="11"/>
      <c r="CYW143" s="11"/>
      <c r="CYX143" s="11"/>
      <c r="CYY143" s="11"/>
      <c r="CYZ143" s="11"/>
      <c r="CZA143" s="11"/>
      <c r="CZB143" s="11"/>
      <c r="CZC143" s="11"/>
      <c r="CZD143" s="11"/>
      <c r="CZE143" s="11"/>
      <c r="CZF143" s="11"/>
      <c r="CZG143" s="11"/>
      <c r="CZH143" s="11"/>
      <c r="CZI143" s="11"/>
      <c r="CZJ143" s="11"/>
      <c r="CZK143" s="11"/>
      <c r="CZL143" s="11"/>
      <c r="CZM143" s="11"/>
      <c r="CZN143" s="11"/>
      <c r="CZO143" s="11"/>
      <c r="CZP143" s="11"/>
      <c r="CZQ143" s="11"/>
      <c r="CZR143" s="11"/>
      <c r="CZS143" s="11"/>
      <c r="CZT143" s="11"/>
      <c r="CZU143" s="11"/>
      <c r="CZV143" s="11"/>
      <c r="CZW143" s="11"/>
      <c r="CZX143" s="11"/>
      <c r="CZY143" s="11"/>
      <c r="CZZ143" s="11"/>
      <c r="DAA143" s="11"/>
      <c r="DAB143" s="11"/>
      <c r="DAC143" s="11"/>
      <c r="DAD143" s="11"/>
      <c r="DAE143" s="11"/>
      <c r="DAF143" s="11"/>
      <c r="DAG143" s="11"/>
      <c r="DAH143" s="11"/>
      <c r="DAI143" s="11"/>
      <c r="DAJ143" s="11"/>
      <c r="DAK143" s="11"/>
      <c r="DAL143" s="11"/>
      <c r="DAM143" s="11"/>
      <c r="DAN143" s="11"/>
      <c r="DAO143" s="11"/>
      <c r="DAP143" s="11"/>
      <c r="DAQ143" s="11"/>
      <c r="DAR143" s="11"/>
      <c r="DAS143" s="11"/>
      <c r="DAT143" s="11"/>
      <c r="DAU143" s="11"/>
      <c r="DAV143" s="11"/>
      <c r="DAW143" s="11"/>
      <c r="DAX143" s="11"/>
      <c r="DAY143" s="11"/>
      <c r="DAZ143" s="11"/>
      <c r="DBA143" s="11"/>
      <c r="DBB143" s="11"/>
      <c r="DBC143" s="11"/>
      <c r="DBD143" s="11"/>
      <c r="DBE143" s="11"/>
      <c r="DBF143" s="11"/>
      <c r="DBG143" s="11"/>
      <c r="DBH143" s="11"/>
      <c r="DBI143" s="11"/>
      <c r="DBJ143" s="11"/>
      <c r="DBK143" s="11"/>
      <c r="DBL143" s="11"/>
      <c r="DBM143" s="11"/>
      <c r="DBN143" s="11"/>
      <c r="DBO143" s="11"/>
      <c r="DBP143" s="11"/>
      <c r="DBQ143" s="11"/>
      <c r="DBR143" s="11"/>
      <c r="DBS143" s="11"/>
      <c r="DBT143" s="11"/>
      <c r="DBU143" s="11"/>
      <c r="DBV143" s="11"/>
      <c r="DBW143" s="11"/>
      <c r="DBX143" s="11"/>
      <c r="DBY143" s="11"/>
      <c r="DBZ143" s="11"/>
      <c r="DCA143" s="11"/>
      <c r="DCB143" s="11"/>
      <c r="DCC143" s="11"/>
      <c r="DCD143" s="11"/>
      <c r="DCE143" s="11"/>
      <c r="DCF143" s="11"/>
      <c r="DCG143" s="11"/>
      <c r="DCH143" s="11"/>
      <c r="DCI143" s="11"/>
      <c r="DCJ143" s="11"/>
      <c r="DCK143" s="11"/>
      <c r="DCL143" s="11"/>
      <c r="DCM143" s="11"/>
      <c r="DCN143" s="11"/>
      <c r="DCO143" s="11"/>
      <c r="DCP143" s="11"/>
      <c r="DCQ143" s="11"/>
      <c r="DCR143" s="11"/>
      <c r="DCS143" s="11"/>
      <c r="DCT143" s="11"/>
      <c r="DCU143" s="11"/>
      <c r="DCV143" s="11"/>
      <c r="DCW143" s="11"/>
      <c r="DCX143" s="11"/>
      <c r="DCY143" s="11"/>
      <c r="DCZ143" s="11"/>
      <c r="DDA143" s="11"/>
      <c r="DDB143" s="11"/>
      <c r="DDC143" s="11"/>
      <c r="DDD143" s="11"/>
      <c r="DDE143" s="11"/>
      <c r="DDF143" s="11"/>
      <c r="DDG143" s="11"/>
      <c r="DDH143" s="11"/>
      <c r="DDI143" s="11"/>
      <c r="DDJ143" s="11"/>
      <c r="DDK143" s="11"/>
      <c r="DDL143" s="11"/>
      <c r="DDM143" s="11"/>
      <c r="DDN143" s="11"/>
      <c r="DDO143" s="11"/>
      <c r="DDP143" s="11"/>
      <c r="DDQ143" s="11"/>
      <c r="DDR143" s="11"/>
      <c r="DDS143" s="11"/>
      <c r="DDT143" s="11"/>
      <c r="DDU143" s="11"/>
      <c r="DDV143" s="11"/>
      <c r="DDW143" s="11"/>
      <c r="DDX143" s="11"/>
      <c r="DDY143" s="11"/>
      <c r="DDZ143" s="11"/>
      <c r="DEA143" s="11"/>
      <c r="DEB143" s="11"/>
      <c r="DEC143" s="11"/>
      <c r="DED143" s="11"/>
      <c r="DEE143" s="11"/>
      <c r="DEF143" s="11"/>
      <c r="DEG143" s="11"/>
      <c r="DEH143" s="11"/>
      <c r="DEI143" s="11"/>
      <c r="DEJ143" s="11"/>
      <c r="DEK143" s="11"/>
      <c r="DEL143" s="11"/>
      <c r="DEM143" s="11"/>
      <c r="DEN143" s="11"/>
      <c r="DEO143" s="11"/>
      <c r="DEP143" s="11"/>
      <c r="DEQ143" s="11"/>
      <c r="DER143" s="11"/>
      <c r="DES143" s="11"/>
      <c r="DET143" s="11"/>
      <c r="DEU143" s="11"/>
      <c r="DEV143" s="11"/>
      <c r="DEW143" s="11"/>
      <c r="DEX143" s="11"/>
      <c r="DEY143" s="11"/>
      <c r="DEZ143" s="11"/>
      <c r="DFA143" s="11"/>
      <c r="DFB143" s="11"/>
      <c r="DFC143" s="11"/>
      <c r="DFD143" s="11"/>
      <c r="DFE143" s="11"/>
      <c r="DFF143" s="11"/>
      <c r="DFG143" s="11"/>
      <c r="DFH143" s="11"/>
      <c r="DFI143" s="11"/>
      <c r="DFJ143" s="11"/>
      <c r="DFK143" s="11"/>
      <c r="DFL143" s="11"/>
      <c r="DFM143" s="11"/>
      <c r="DFN143" s="11"/>
      <c r="DFO143" s="11"/>
      <c r="DFP143" s="11"/>
      <c r="DFQ143" s="11"/>
      <c r="DFR143" s="11"/>
      <c r="DFS143" s="11"/>
      <c r="DFT143" s="11"/>
      <c r="DFU143" s="11"/>
      <c r="DFV143" s="11"/>
      <c r="DFW143" s="11"/>
      <c r="DFX143" s="11"/>
      <c r="DFY143" s="11"/>
      <c r="DFZ143" s="11"/>
      <c r="DGA143" s="11"/>
      <c r="DGB143" s="11"/>
      <c r="DGC143" s="11"/>
      <c r="DGD143" s="11"/>
      <c r="DGE143" s="11"/>
      <c r="DGF143" s="11"/>
      <c r="DGG143" s="11"/>
      <c r="DGH143" s="11"/>
      <c r="DGI143" s="11"/>
      <c r="DGJ143" s="11"/>
      <c r="DGK143" s="11"/>
      <c r="DGL143" s="11"/>
      <c r="DGM143" s="11"/>
      <c r="DGN143" s="11"/>
      <c r="DGO143" s="11"/>
      <c r="DGP143" s="11"/>
      <c r="DGQ143" s="11"/>
      <c r="DGR143" s="11"/>
      <c r="DGS143" s="11"/>
      <c r="DGT143" s="11"/>
      <c r="DGU143" s="11"/>
      <c r="DGV143" s="11"/>
      <c r="DGW143" s="11"/>
      <c r="DGX143" s="11"/>
      <c r="DGY143" s="11"/>
      <c r="DGZ143" s="11"/>
      <c r="DHA143" s="11"/>
      <c r="DHB143" s="11"/>
      <c r="DHC143" s="11"/>
      <c r="DHD143" s="11"/>
      <c r="DHE143" s="11"/>
      <c r="DHF143" s="11"/>
      <c r="DHG143" s="11"/>
      <c r="DHH143" s="11"/>
      <c r="DHI143" s="11"/>
      <c r="DHJ143" s="11"/>
      <c r="DHK143" s="11"/>
      <c r="DHL143" s="11"/>
      <c r="DHM143" s="11"/>
      <c r="DHN143" s="11"/>
      <c r="DHO143" s="11"/>
      <c r="DHP143" s="11"/>
      <c r="DHQ143" s="11"/>
      <c r="DHR143" s="11"/>
      <c r="DHS143" s="11"/>
      <c r="DHT143" s="11"/>
      <c r="DHU143" s="11"/>
      <c r="DHV143" s="11"/>
      <c r="DHW143" s="11"/>
      <c r="DHX143" s="11"/>
      <c r="DHY143" s="11"/>
      <c r="DHZ143" s="11"/>
      <c r="DIA143" s="11"/>
      <c r="DIB143" s="11"/>
      <c r="DIC143" s="11"/>
      <c r="DID143" s="11"/>
      <c r="DIE143" s="11"/>
      <c r="DIF143" s="11"/>
      <c r="DIG143" s="11"/>
      <c r="DIH143" s="11"/>
      <c r="DII143" s="11"/>
      <c r="DIJ143" s="11"/>
      <c r="DIK143" s="11"/>
      <c r="DIL143" s="11"/>
      <c r="DIM143" s="11"/>
      <c r="DIN143" s="11"/>
      <c r="DIO143" s="11"/>
      <c r="DIP143" s="11"/>
      <c r="DIQ143" s="11"/>
      <c r="DIR143" s="11"/>
      <c r="DIS143" s="11"/>
      <c r="DIT143" s="11"/>
      <c r="DIU143" s="11"/>
      <c r="DIV143" s="11"/>
      <c r="DIW143" s="11"/>
      <c r="DIX143" s="11"/>
      <c r="DIY143" s="11"/>
      <c r="DIZ143" s="11"/>
      <c r="DJA143" s="11"/>
      <c r="DJB143" s="11"/>
      <c r="DJC143" s="11"/>
      <c r="DJD143" s="11"/>
      <c r="DJE143" s="11"/>
      <c r="DJF143" s="11"/>
      <c r="DJG143" s="11"/>
      <c r="DJH143" s="11"/>
      <c r="DJI143" s="11"/>
      <c r="DJJ143" s="11"/>
      <c r="DJK143" s="11"/>
      <c r="DJL143" s="11"/>
      <c r="DJM143" s="11"/>
      <c r="DJN143" s="11"/>
      <c r="DJO143" s="11"/>
      <c r="DJP143" s="11"/>
      <c r="DJQ143" s="11"/>
      <c r="DJR143" s="11"/>
      <c r="DJS143" s="11"/>
      <c r="DJT143" s="11"/>
      <c r="DJU143" s="11"/>
      <c r="DJV143" s="11"/>
      <c r="DJW143" s="11"/>
      <c r="DJX143" s="11"/>
      <c r="DJY143" s="11"/>
      <c r="DJZ143" s="11"/>
      <c r="DKA143" s="11"/>
      <c r="DKB143" s="11"/>
      <c r="DKC143" s="11"/>
      <c r="DKD143" s="11"/>
      <c r="DKE143" s="11"/>
      <c r="DKF143" s="11"/>
      <c r="DKG143" s="11"/>
      <c r="DKH143" s="11"/>
      <c r="DKI143" s="11"/>
      <c r="DKJ143" s="11"/>
      <c r="DKK143" s="11"/>
      <c r="DKL143" s="11"/>
      <c r="DKM143" s="11"/>
      <c r="DKN143" s="11"/>
      <c r="DKO143" s="11"/>
      <c r="DKP143" s="11"/>
      <c r="DKQ143" s="11"/>
      <c r="DKR143" s="11"/>
      <c r="DKS143" s="11"/>
      <c r="DKT143" s="11"/>
      <c r="DKU143" s="11"/>
      <c r="DKV143" s="11"/>
      <c r="DKW143" s="11"/>
      <c r="DKX143" s="11"/>
      <c r="DKY143" s="11"/>
      <c r="DKZ143" s="11"/>
      <c r="DLA143" s="11"/>
      <c r="DLB143" s="11"/>
      <c r="DLC143" s="11"/>
      <c r="DLD143" s="11"/>
      <c r="DLE143" s="11"/>
      <c r="DLF143" s="11"/>
      <c r="DLG143" s="11"/>
      <c r="DLH143" s="11"/>
      <c r="DLI143" s="11"/>
      <c r="DLJ143" s="11"/>
      <c r="DLK143" s="11"/>
      <c r="DLL143" s="11"/>
      <c r="DLM143" s="11"/>
      <c r="DLN143" s="11"/>
      <c r="DLO143" s="11"/>
      <c r="DLP143" s="11"/>
      <c r="DLQ143" s="11"/>
      <c r="DLR143" s="11"/>
      <c r="DLS143" s="11"/>
      <c r="DLT143" s="11"/>
      <c r="DLU143" s="11"/>
      <c r="DLV143" s="11"/>
      <c r="DLW143" s="11"/>
      <c r="DLX143" s="11"/>
      <c r="DLY143" s="11"/>
      <c r="DLZ143" s="11"/>
      <c r="DMA143" s="11"/>
      <c r="DMB143" s="11"/>
      <c r="DMC143" s="11"/>
      <c r="DMD143" s="11"/>
      <c r="DME143" s="11"/>
      <c r="DMF143" s="11"/>
      <c r="DMG143" s="11"/>
      <c r="DMH143" s="11"/>
      <c r="DMI143" s="11"/>
      <c r="DMJ143" s="11"/>
      <c r="DMK143" s="11"/>
      <c r="DML143" s="11"/>
      <c r="DMM143" s="11"/>
      <c r="DMN143" s="11"/>
      <c r="DMO143" s="11"/>
      <c r="DMP143" s="11"/>
      <c r="DMQ143" s="11"/>
      <c r="DMR143" s="11"/>
      <c r="DMS143" s="11"/>
      <c r="DMT143" s="11"/>
      <c r="DMU143" s="11"/>
      <c r="DMV143" s="11"/>
      <c r="DMW143" s="11"/>
      <c r="DMX143" s="11"/>
      <c r="DMY143" s="11"/>
      <c r="DMZ143" s="11"/>
      <c r="DNA143" s="11"/>
      <c r="DNB143" s="11"/>
      <c r="DNC143" s="11"/>
      <c r="DND143" s="11"/>
      <c r="DNE143" s="11"/>
      <c r="DNF143" s="11"/>
      <c r="DNG143" s="11"/>
      <c r="DNH143" s="11"/>
      <c r="DNI143" s="11"/>
      <c r="DNJ143" s="11"/>
      <c r="DNK143" s="11"/>
      <c r="DNL143" s="11"/>
      <c r="DNM143" s="11"/>
      <c r="DNN143" s="11"/>
      <c r="DNO143" s="11"/>
      <c r="DNP143" s="11"/>
      <c r="DNQ143" s="11"/>
      <c r="DNR143" s="11"/>
      <c r="DNS143" s="11"/>
      <c r="DNT143" s="11"/>
      <c r="DNU143" s="11"/>
      <c r="DNV143" s="11"/>
      <c r="DNW143" s="11"/>
      <c r="DNX143" s="11"/>
      <c r="DNY143" s="11"/>
      <c r="DNZ143" s="11"/>
      <c r="DOA143" s="11"/>
      <c r="DOB143" s="11"/>
      <c r="DOC143" s="11"/>
      <c r="DOD143" s="11"/>
      <c r="DOE143" s="11"/>
      <c r="DOF143" s="11"/>
      <c r="DOG143" s="11"/>
      <c r="DOH143" s="11"/>
      <c r="DOI143" s="11"/>
      <c r="DOJ143" s="11"/>
      <c r="DOK143" s="11"/>
      <c r="DOL143" s="11"/>
      <c r="DOM143" s="11"/>
      <c r="DON143" s="11"/>
      <c r="DOO143" s="11"/>
      <c r="DOP143" s="11"/>
      <c r="DOQ143" s="11"/>
      <c r="DOR143" s="11"/>
      <c r="DOS143" s="11"/>
      <c r="DOT143" s="11"/>
      <c r="DOU143" s="11"/>
      <c r="DOV143" s="11"/>
      <c r="DOW143" s="11"/>
      <c r="DOX143" s="11"/>
      <c r="DOY143" s="11"/>
      <c r="DOZ143" s="11"/>
      <c r="DPA143" s="11"/>
      <c r="DPB143" s="11"/>
      <c r="DPC143" s="11"/>
      <c r="DPD143" s="11"/>
      <c r="DPE143" s="11"/>
      <c r="DPF143" s="11"/>
      <c r="DPG143" s="11"/>
      <c r="DPH143" s="11"/>
      <c r="DPI143" s="11"/>
      <c r="DPJ143" s="11"/>
      <c r="DPK143" s="11"/>
      <c r="DPL143" s="11"/>
      <c r="DPM143" s="11"/>
      <c r="DPN143" s="11"/>
      <c r="DPO143" s="11"/>
      <c r="DPP143" s="11"/>
      <c r="DPQ143" s="11"/>
      <c r="DPR143" s="11"/>
      <c r="DPS143" s="11"/>
      <c r="DPT143" s="11"/>
      <c r="DPU143" s="11"/>
      <c r="DPV143" s="11"/>
      <c r="DPW143" s="11"/>
      <c r="DPX143" s="11"/>
      <c r="DPY143" s="11"/>
      <c r="DPZ143" s="11"/>
      <c r="DQA143" s="11"/>
      <c r="DQB143" s="11"/>
      <c r="DQC143" s="11"/>
      <c r="DQD143" s="11"/>
      <c r="DQE143" s="11"/>
      <c r="DQF143" s="11"/>
      <c r="DQG143" s="11"/>
      <c r="DQH143" s="11"/>
      <c r="DQI143" s="11"/>
      <c r="DQJ143" s="11"/>
      <c r="DQK143" s="11"/>
      <c r="DQL143" s="11"/>
      <c r="DQM143" s="11"/>
      <c r="DQN143" s="11"/>
      <c r="DQO143" s="11"/>
      <c r="DQP143" s="11"/>
      <c r="DQQ143" s="11"/>
      <c r="DQR143" s="11"/>
      <c r="DQS143" s="11"/>
      <c r="DQT143" s="11"/>
      <c r="DQU143" s="11"/>
      <c r="DQV143" s="11"/>
      <c r="DQW143" s="11"/>
      <c r="DQX143" s="11"/>
      <c r="DQY143" s="11"/>
      <c r="DQZ143" s="11"/>
      <c r="DRA143" s="11"/>
      <c r="DRB143" s="11"/>
      <c r="DRC143" s="11"/>
      <c r="DRD143" s="11"/>
      <c r="DRE143" s="11"/>
      <c r="DRF143" s="11"/>
      <c r="DRG143" s="11"/>
      <c r="DRH143" s="11"/>
      <c r="DRI143" s="11"/>
      <c r="DRJ143" s="11"/>
      <c r="DRK143" s="11"/>
      <c r="DRL143" s="11"/>
      <c r="DRM143" s="11"/>
      <c r="DRN143" s="11"/>
      <c r="DRO143" s="11"/>
      <c r="DRP143" s="11"/>
      <c r="DRQ143" s="11"/>
      <c r="DRR143" s="11"/>
      <c r="DRS143" s="11"/>
      <c r="DRT143" s="11"/>
      <c r="DRU143" s="11"/>
      <c r="DRV143" s="11"/>
      <c r="DRW143" s="11"/>
      <c r="DRX143" s="11"/>
      <c r="DRY143" s="11"/>
      <c r="DRZ143" s="11"/>
      <c r="DSA143" s="11"/>
      <c r="DSB143" s="11"/>
      <c r="DSC143" s="11"/>
      <c r="DSD143" s="11"/>
      <c r="DSE143" s="11"/>
      <c r="DSF143" s="11"/>
      <c r="DSG143" s="11"/>
      <c r="DSH143" s="11"/>
      <c r="DSI143" s="11"/>
      <c r="DSJ143" s="11"/>
      <c r="DSK143" s="11"/>
      <c r="DSL143" s="11"/>
      <c r="DSM143" s="11"/>
      <c r="DSN143" s="11"/>
      <c r="DSO143" s="11"/>
      <c r="DSP143" s="11"/>
      <c r="DSQ143" s="11"/>
      <c r="DSR143" s="11"/>
      <c r="DSS143" s="11"/>
      <c r="DST143" s="11"/>
      <c r="DSU143" s="11"/>
      <c r="DSV143" s="11"/>
      <c r="DSW143" s="11"/>
      <c r="DSX143" s="11"/>
      <c r="DSY143" s="11"/>
      <c r="DSZ143" s="11"/>
      <c r="DTA143" s="11"/>
      <c r="DTB143" s="11"/>
      <c r="DTC143" s="11"/>
      <c r="DTD143" s="11"/>
      <c r="DTE143" s="11"/>
      <c r="DTF143" s="11"/>
      <c r="DTG143" s="11"/>
      <c r="DTH143" s="11"/>
      <c r="DTI143" s="11"/>
      <c r="DTJ143" s="11"/>
      <c r="DTK143" s="11"/>
      <c r="DTL143" s="11"/>
      <c r="DTM143" s="11"/>
      <c r="DTN143" s="11"/>
      <c r="DTO143" s="11"/>
      <c r="DTP143" s="11"/>
      <c r="DTQ143" s="11"/>
      <c r="DTR143" s="11"/>
      <c r="DTS143" s="11"/>
      <c r="DTT143" s="11"/>
      <c r="DTU143" s="11"/>
      <c r="DTV143" s="11"/>
      <c r="DTW143" s="11"/>
      <c r="DTX143" s="11"/>
      <c r="DTY143" s="11"/>
      <c r="DTZ143" s="11"/>
      <c r="DUA143" s="11"/>
      <c r="DUB143" s="11"/>
      <c r="DUC143" s="11"/>
      <c r="DUD143" s="11"/>
      <c r="DUE143" s="11"/>
      <c r="DUF143" s="11"/>
      <c r="DUG143" s="11"/>
      <c r="DUH143" s="11"/>
      <c r="DUI143" s="11"/>
      <c r="DUJ143" s="11"/>
      <c r="DUK143" s="11"/>
      <c r="DUL143" s="11"/>
      <c r="DUM143" s="11"/>
      <c r="DUN143" s="11"/>
      <c r="DUO143" s="11"/>
      <c r="DUP143" s="11"/>
      <c r="DUQ143" s="11"/>
      <c r="DUR143" s="11"/>
      <c r="DUS143" s="11"/>
      <c r="DUT143" s="11"/>
      <c r="DUU143" s="11"/>
      <c r="DUV143" s="11"/>
      <c r="DUW143" s="11"/>
      <c r="DUX143" s="11"/>
      <c r="DUY143" s="11"/>
      <c r="DUZ143" s="11"/>
      <c r="DVA143" s="11"/>
      <c r="DVB143" s="11"/>
      <c r="DVC143" s="11"/>
      <c r="DVD143" s="11"/>
      <c r="DVE143" s="11"/>
      <c r="DVF143" s="11"/>
      <c r="DVG143" s="11"/>
      <c r="DVH143" s="11"/>
      <c r="DVI143" s="11"/>
      <c r="DVJ143" s="11"/>
      <c r="DVK143" s="11"/>
      <c r="DVL143" s="11"/>
      <c r="DVM143" s="11"/>
      <c r="DVN143" s="11"/>
      <c r="DVO143" s="11"/>
      <c r="DVP143" s="11"/>
      <c r="DVQ143" s="11"/>
      <c r="DVR143" s="11"/>
      <c r="DVS143" s="11"/>
      <c r="DVT143" s="11"/>
      <c r="DVU143" s="11"/>
      <c r="DVV143" s="11"/>
      <c r="DVW143" s="11"/>
      <c r="DVX143" s="11"/>
      <c r="DVY143" s="11"/>
      <c r="DVZ143" s="11"/>
      <c r="DWA143" s="11"/>
      <c r="DWB143" s="11"/>
      <c r="DWC143" s="11"/>
      <c r="DWD143" s="11"/>
      <c r="DWE143" s="11"/>
      <c r="DWF143" s="11"/>
      <c r="DWG143" s="11"/>
      <c r="DWH143" s="11"/>
      <c r="DWI143" s="11"/>
      <c r="DWJ143" s="11"/>
      <c r="DWK143" s="11"/>
      <c r="DWL143" s="11"/>
      <c r="DWM143" s="11"/>
      <c r="DWN143" s="11"/>
      <c r="DWO143" s="11"/>
      <c r="DWP143" s="11"/>
      <c r="DWQ143" s="11"/>
      <c r="DWR143" s="11"/>
      <c r="DWS143" s="11"/>
      <c r="DWT143" s="11"/>
      <c r="DWU143" s="11"/>
      <c r="DWV143" s="11"/>
      <c r="DWW143" s="11"/>
      <c r="DWX143" s="11"/>
      <c r="DWY143" s="11"/>
      <c r="DWZ143" s="11"/>
      <c r="DXA143" s="11"/>
      <c r="DXB143" s="11"/>
      <c r="DXC143" s="11"/>
      <c r="DXD143" s="11"/>
      <c r="DXE143" s="11"/>
      <c r="DXF143" s="11"/>
      <c r="DXG143" s="11"/>
      <c r="DXH143" s="11"/>
      <c r="DXI143" s="11"/>
      <c r="DXJ143" s="11"/>
      <c r="DXK143" s="11"/>
      <c r="DXL143" s="11"/>
      <c r="DXM143" s="11"/>
      <c r="DXN143" s="11"/>
      <c r="DXO143" s="11"/>
      <c r="DXP143" s="11"/>
      <c r="DXQ143" s="11"/>
      <c r="DXR143" s="11"/>
      <c r="DXS143" s="11"/>
      <c r="DXT143" s="11"/>
      <c r="DXU143" s="11"/>
      <c r="DXV143" s="11"/>
      <c r="DXW143" s="11"/>
      <c r="DXX143" s="11"/>
      <c r="DXY143" s="11"/>
      <c r="DXZ143" s="11"/>
      <c r="DYA143" s="11"/>
      <c r="DYB143" s="11"/>
      <c r="DYC143" s="11"/>
      <c r="DYD143" s="11"/>
      <c r="DYE143" s="11"/>
      <c r="DYF143" s="11"/>
      <c r="DYG143" s="11"/>
      <c r="DYH143" s="11"/>
      <c r="DYI143" s="11"/>
      <c r="DYJ143" s="11"/>
      <c r="DYK143" s="11"/>
      <c r="DYL143" s="11"/>
      <c r="DYM143" s="11"/>
      <c r="DYN143" s="11"/>
      <c r="DYO143" s="11"/>
      <c r="DYP143" s="11"/>
      <c r="DYQ143" s="11"/>
      <c r="DYR143" s="11"/>
      <c r="DYS143" s="11"/>
      <c r="DYT143" s="11"/>
      <c r="DYU143" s="11"/>
      <c r="DYV143" s="11"/>
      <c r="DYW143" s="11"/>
      <c r="DYX143" s="11"/>
      <c r="DYY143" s="11"/>
      <c r="DYZ143" s="11"/>
      <c r="DZA143" s="11"/>
      <c r="DZB143" s="11"/>
      <c r="DZC143" s="11"/>
      <c r="DZD143" s="11"/>
      <c r="DZE143" s="11"/>
      <c r="DZF143" s="11"/>
      <c r="DZG143" s="11"/>
      <c r="DZH143" s="11"/>
      <c r="DZI143" s="11"/>
      <c r="DZJ143" s="11"/>
      <c r="DZK143" s="11"/>
      <c r="DZL143" s="11"/>
      <c r="DZM143" s="11"/>
      <c r="DZN143" s="11"/>
      <c r="DZO143" s="11"/>
      <c r="DZP143" s="11"/>
      <c r="DZQ143" s="11"/>
      <c r="DZR143" s="11"/>
      <c r="DZS143" s="11"/>
      <c r="DZT143" s="11"/>
      <c r="DZU143" s="11"/>
      <c r="DZV143" s="11"/>
      <c r="DZW143" s="11"/>
      <c r="DZX143" s="11"/>
      <c r="DZY143" s="11"/>
      <c r="DZZ143" s="11"/>
      <c r="EAA143" s="11"/>
      <c r="EAB143" s="11"/>
      <c r="EAC143" s="11"/>
      <c r="EAD143" s="11"/>
      <c r="EAE143" s="11"/>
      <c r="EAF143" s="11"/>
      <c r="EAG143" s="11"/>
      <c r="EAH143" s="11"/>
      <c r="EAI143" s="11"/>
      <c r="EAJ143" s="11"/>
      <c r="EAK143" s="11"/>
      <c r="EAL143" s="11"/>
      <c r="EAM143" s="11"/>
      <c r="EAN143" s="11"/>
      <c r="EAO143" s="11"/>
      <c r="EAP143" s="11"/>
      <c r="EAQ143" s="11"/>
      <c r="EAR143" s="11"/>
      <c r="EAS143" s="11"/>
      <c r="EAT143" s="11"/>
      <c r="EAU143" s="11"/>
      <c r="EAV143" s="11"/>
      <c r="EAW143" s="11"/>
      <c r="EAX143" s="11"/>
      <c r="EAY143" s="11"/>
      <c r="EAZ143" s="11"/>
      <c r="EBA143" s="11"/>
      <c r="EBB143" s="11"/>
      <c r="EBC143" s="11"/>
      <c r="EBD143" s="11"/>
      <c r="EBE143" s="11"/>
      <c r="EBF143" s="11"/>
      <c r="EBG143" s="11"/>
      <c r="EBH143" s="11"/>
      <c r="EBI143" s="11"/>
      <c r="EBJ143" s="11"/>
      <c r="EBK143" s="11"/>
      <c r="EBL143" s="11"/>
      <c r="EBM143" s="11"/>
      <c r="EBN143" s="11"/>
      <c r="EBO143" s="11"/>
      <c r="EBP143" s="11"/>
      <c r="EBQ143" s="11"/>
      <c r="EBR143" s="11"/>
      <c r="EBS143" s="11"/>
      <c r="EBT143" s="11"/>
      <c r="EBU143" s="11"/>
      <c r="EBV143" s="11"/>
      <c r="EBW143" s="11"/>
      <c r="EBX143" s="11"/>
      <c r="EBY143" s="11"/>
      <c r="EBZ143" s="11"/>
      <c r="ECA143" s="11"/>
      <c r="ECB143" s="11"/>
      <c r="ECC143" s="11"/>
      <c r="ECD143" s="11"/>
      <c r="ECE143" s="11"/>
      <c r="ECF143" s="11"/>
      <c r="ECG143" s="11"/>
      <c r="ECH143" s="11"/>
      <c r="ECI143" s="11"/>
      <c r="ECJ143" s="11"/>
      <c r="ECK143" s="11"/>
      <c r="ECL143" s="11"/>
      <c r="ECM143" s="11"/>
      <c r="ECN143" s="11"/>
      <c r="ECO143" s="11"/>
      <c r="ECP143" s="11"/>
      <c r="ECQ143" s="11"/>
      <c r="ECR143" s="11"/>
      <c r="ECS143" s="11"/>
      <c r="ECT143" s="11"/>
      <c r="ECU143" s="11"/>
      <c r="ECV143" s="11"/>
      <c r="ECW143" s="11"/>
      <c r="ECX143" s="11"/>
      <c r="ECY143" s="11"/>
      <c r="ECZ143" s="11"/>
      <c r="EDA143" s="11"/>
      <c r="EDB143" s="11"/>
      <c r="EDC143" s="11"/>
      <c r="EDD143" s="11"/>
      <c r="EDE143" s="11"/>
      <c r="EDF143" s="11"/>
      <c r="EDG143" s="11"/>
      <c r="EDH143" s="11"/>
      <c r="EDI143" s="11"/>
      <c r="EDJ143" s="11"/>
      <c r="EDK143" s="11"/>
      <c r="EDL143" s="11"/>
      <c r="EDM143" s="11"/>
      <c r="EDN143" s="11"/>
      <c r="EDO143" s="11"/>
      <c r="EDP143" s="11"/>
      <c r="EDQ143" s="11"/>
      <c r="EDR143" s="11"/>
      <c r="EDS143" s="11"/>
      <c r="EDT143" s="11"/>
      <c r="EDU143" s="11"/>
      <c r="EDV143" s="11"/>
      <c r="EDW143" s="11"/>
      <c r="EDX143" s="11"/>
      <c r="EDY143" s="11"/>
      <c r="EDZ143" s="11"/>
      <c r="EEA143" s="11"/>
      <c r="EEB143" s="11"/>
      <c r="EEC143" s="11"/>
      <c r="EED143" s="11"/>
      <c r="EEE143" s="11"/>
      <c r="EEF143" s="11"/>
      <c r="EEG143" s="11"/>
      <c r="EEH143" s="11"/>
      <c r="EEI143" s="11"/>
      <c r="EEJ143" s="11"/>
      <c r="EEK143" s="11"/>
      <c r="EEL143" s="11"/>
      <c r="EEM143" s="11"/>
      <c r="EEN143" s="11"/>
      <c r="EEO143" s="11"/>
      <c r="EEP143" s="11"/>
      <c r="EEQ143" s="11"/>
      <c r="EER143" s="11"/>
      <c r="EES143" s="11"/>
      <c r="EET143" s="11"/>
      <c r="EEU143" s="11"/>
      <c r="EEV143" s="11"/>
      <c r="EEW143" s="11"/>
      <c r="EEX143" s="11"/>
      <c r="EEY143" s="11"/>
      <c r="EEZ143" s="11"/>
      <c r="EFA143" s="11"/>
      <c r="EFB143" s="11"/>
      <c r="EFC143" s="11"/>
      <c r="EFD143" s="11"/>
      <c r="EFE143" s="11"/>
      <c r="EFF143" s="11"/>
      <c r="EFG143" s="11"/>
      <c r="EFH143" s="11"/>
      <c r="EFI143" s="11"/>
      <c r="EFJ143" s="11"/>
      <c r="EFK143" s="11"/>
      <c r="EFL143" s="11"/>
      <c r="EFM143" s="11"/>
      <c r="EFN143" s="11"/>
      <c r="EFO143" s="11"/>
      <c r="EFP143" s="11"/>
      <c r="EFQ143" s="11"/>
      <c r="EFR143" s="11"/>
      <c r="EFS143" s="11"/>
      <c r="EFT143" s="11"/>
      <c r="EFU143" s="11"/>
      <c r="EFV143" s="11"/>
      <c r="EFW143" s="11"/>
      <c r="EFX143" s="11"/>
      <c r="EFY143" s="11"/>
      <c r="EFZ143" s="11"/>
      <c r="EGA143" s="11"/>
      <c r="EGB143" s="11"/>
      <c r="EGC143" s="11"/>
      <c r="EGD143" s="11"/>
      <c r="EGE143" s="11"/>
      <c r="EGF143" s="11"/>
      <c r="EGG143" s="11"/>
      <c r="EGH143" s="11"/>
      <c r="EGI143" s="11"/>
      <c r="EGJ143" s="11"/>
      <c r="EGK143" s="11"/>
      <c r="EGL143" s="11"/>
      <c r="EGM143" s="11"/>
      <c r="EGN143" s="11"/>
      <c r="EGO143" s="11"/>
      <c r="EGP143" s="11"/>
      <c r="EGQ143" s="11"/>
      <c r="EGR143" s="11"/>
      <c r="EGS143" s="11"/>
      <c r="EGT143" s="11"/>
      <c r="EGU143" s="11"/>
      <c r="EGV143" s="11"/>
      <c r="EGW143" s="11"/>
      <c r="EGX143" s="11"/>
      <c r="EGY143" s="11"/>
      <c r="EGZ143" s="11"/>
      <c r="EHA143" s="11"/>
      <c r="EHB143" s="11"/>
      <c r="EHC143" s="11"/>
      <c r="EHD143" s="11"/>
      <c r="EHE143" s="11"/>
      <c r="EHF143" s="11"/>
      <c r="EHG143" s="11"/>
      <c r="EHH143" s="11"/>
      <c r="EHI143" s="11"/>
      <c r="EHJ143" s="11"/>
      <c r="EHK143" s="11"/>
      <c r="EHL143" s="11"/>
      <c r="EHM143" s="11"/>
      <c r="EHN143" s="11"/>
      <c r="EHO143" s="11"/>
      <c r="EHP143" s="11"/>
      <c r="EHQ143" s="11"/>
      <c r="EHR143" s="11"/>
      <c r="EHS143" s="11"/>
      <c r="EHT143" s="11"/>
      <c r="EHU143" s="11"/>
      <c r="EHV143" s="11"/>
      <c r="EHW143" s="11"/>
      <c r="EHX143" s="11"/>
      <c r="EHY143" s="11"/>
      <c r="EHZ143" s="11"/>
      <c r="EIA143" s="11"/>
      <c r="EIB143" s="11"/>
      <c r="EIC143" s="11"/>
      <c r="EID143" s="11"/>
      <c r="EIE143" s="11"/>
      <c r="EIF143" s="11"/>
      <c r="EIG143" s="11"/>
      <c r="EIH143" s="11"/>
      <c r="EII143" s="11"/>
      <c r="EIJ143" s="11"/>
      <c r="EIK143" s="11"/>
      <c r="EIL143" s="11"/>
      <c r="EIM143" s="11"/>
      <c r="EIN143" s="11"/>
      <c r="EIO143" s="11"/>
      <c r="EIP143" s="11"/>
      <c r="EIQ143" s="11"/>
      <c r="EIR143" s="11"/>
      <c r="EIS143" s="11"/>
      <c r="EIT143" s="11"/>
      <c r="EIU143" s="11"/>
      <c r="EIV143" s="11"/>
      <c r="EIW143" s="11"/>
      <c r="EIX143" s="11"/>
      <c r="EIY143" s="11"/>
      <c r="EIZ143" s="11"/>
      <c r="EJA143" s="11"/>
      <c r="EJB143" s="11"/>
      <c r="EJC143" s="11"/>
      <c r="EJD143" s="11"/>
      <c r="EJE143" s="11"/>
      <c r="EJF143" s="11"/>
      <c r="EJG143" s="11"/>
      <c r="EJH143" s="11"/>
      <c r="EJI143" s="11"/>
      <c r="EJJ143" s="11"/>
      <c r="EJK143" s="11"/>
      <c r="EJL143" s="11"/>
      <c r="EJM143" s="11"/>
      <c r="EJN143" s="11"/>
      <c r="EJO143" s="11"/>
      <c r="EJP143" s="11"/>
      <c r="EJQ143" s="11"/>
      <c r="EJR143" s="11"/>
      <c r="EJS143" s="11"/>
      <c r="EJT143" s="11"/>
      <c r="EJU143" s="11"/>
      <c r="EJV143" s="11"/>
      <c r="EJW143" s="11"/>
      <c r="EJX143" s="11"/>
      <c r="EJY143" s="11"/>
      <c r="EJZ143" s="11"/>
      <c r="EKA143" s="11"/>
      <c r="EKB143" s="11"/>
      <c r="EKC143" s="11"/>
      <c r="EKD143" s="11"/>
      <c r="EKE143" s="11"/>
      <c r="EKF143" s="11"/>
      <c r="EKG143" s="11"/>
      <c r="EKH143" s="11"/>
      <c r="EKI143" s="11"/>
      <c r="EKJ143" s="11"/>
      <c r="EKK143" s="11"/>
      <c r="EKL143" s="11"/>
      <c r="EKM143" s="11"/>
      <c r="EKN143" s="11"/>
      <c r="EKO143" s="11"/>
      <c r="EKP143" s="11"/>
      <c r="EKQ143" s="11"/>
      <c r="EKR143" s="11"/>
      <c r="EKS143" s="11"/>
      <c r="EKT143" s="11"/>
      <c r="EKU143" s="11"/>
      <c r="EKV143" s="11"/>
      <c r="EKW143" s="11"/>
      <c r="EKX143" s="11"/>
      <c r="EKY143" s="11"/>
      <c r="EKZ143" s="11"/>
      <c r="ELA143" s="11"/>
      <c r="ELB143" s="11"/>
      <c r="ELC143" s="11"/>
      <c r="ELD143" s="11"/>
      <c r="ELE143" s="11"/>
      <c r="ELF143" s="11"/>
      <c r="ELG143" s="11"/>
      <c r="ELH143" s="11"/>
      <c r="ELI143" s="11"/>
      <c r="ELJ143" s="11"/>
      <c r="ELK143" s="11"/>
      <c r="ELL143" s="11"/>
      <c r="ELM143" s="11"/>
      <c r="ELN143" s="11"/>
      <c r="ELO143" s="11"/>
      <c r="ELP143" s="11"/>
      <c r="ELQ143" s="11"/>
      <c r="ELR143" s="11"/>
      <c r="ELS143" s="11"/>
      <c r="ELT143" s="11"/>
      <c r="ELU143" s="11"/>
      <c r="ELV143" s="11"/>
      <c r="ELW143" s="11"/>
      <c r="ELX143" s="11"/>
      <c r="ELY143" s="11"/>
      <c r="ELZ143" s="11"/>
    </row>
    <row r="144" spans="1:346 1276:3718">
      <c r="A144" s="388"/>
      <c r="C144" s="166" t="s">
        <v>1037</v>
      </c>
      <c r="D144" s="223">
        <f t="shared" ref="D144:D163" si="6">SUM(F144:K144)</f>
        <v>0</v>
      </c>
      <c r="E144" s="88" t="s">
        <v>540</v>
      </c>
      <c r="F144" s="219"/>
      <c r="G144" s="92"/>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c r="HJ144" s="11"/>
      <c r="HK144" s="11"/>
      <c r="HL144" s="11"/>
      <c r="HM144" s="11"/>
      <c r="HN144" s="11"/>
      <c r="HO144" s="11"/>
      <c r="HP144" s="11"/>
      <c r="HQ144" s="11"/>
      <c r="HR144" s="11"/>
      <c r="HS144" s="11"/>
      <c r="HT144" s="11"/>
      <c r="HU144" s="11"/>
      <c r="HV144" s="11"/>
      <c r="HW144" s="11"/>
      <c r="HX144" s="11"/>
      <c r="HY144" s="11"/>
      <c r="HZ144" s="11"/>
      <c r="IA144" s="11"/>
      <c r="IB144" s="11"/>
      <c r="IC144" s="11"/>
      <c r="ID144" s="11"/>
      <c r="IE144" s="11"/>
      <c r="IF144" s="11"/>
      <c r="IG144" s="11"/>
      <c r="IH144" s="11"/>
      <c r="II144" s="11"/>
      <c r="IJ144" s="11"/>
      <c r="IK144" s="11"/>
      <c r="IL144" s="11"/>
      <c r="IM144" s="11"/>
      <c r="IN144" s="11"/>
      <c r="IO144" s="11"/>
      <c r="IP144" s="11"/>
      <c r="IQ144" s="11"/>
      <c r="IR144" s="11"/>
      <c r="IS144" s="11"/>
      <c r="IT144" s="11"/>
      <c r="IU144" s="11"/>
      <c r="IV144" s="11"/>
      <c r="IW144" s="11"/>
      <c r="IX144" s="11"/>
      <c r="IY144" s="11"/>
      <c r="IZ144" s="11"/>
      <c r="JA144" s="11"/>
      <c r="JB144" s="11"/>
      <c r="JC144" s="11"/>
      <c r="JD144" s="11"/>
      <c r="JE144" s="11"/>
      <c r="JF144" s="11"/>
      <c r="JG144" s="11"/>
      <c r="JH144" s="11"/>
      <c r="JI144" s="11"/>
      <c r="JJ144" s="11"/>
      <c r="JK144" s="11"/>
      <c r="JL144" s="11"/>
      <c r="JM144" s="11"/>
      <c r="JN144" s="11"/>
      <c r="JO144" s="11"/>
      <c r="JP144" s="11"/>
      <c r="JQ144" s="11"/>
      <c r="JR144" s="11"/>
      <c r="JS144" s="11"/>
      <c r="JT144" s="11"/>
      <c r="JU144" s="11"/>
      <c r="JV144" s="11"/>
      <c r="JW144" s="11"/>
      <c r="JX144" s="11"/>
      <c r="JY144" s="11"/>
      <c r="JZ144" s="11"/>
      <c r="KA144" s="11"/>
      <c r="KB144" s="11"/>
      <c r="KC144" s="11"/>
      <c r="KD144" s="11"/>
      <c r="KE144" s="11"/>
      <c r="KF144" s="11"/>
      <c r="KG144" s="11"/>
      <c r="KH144" s="11"/>
      <c r="KI144" s="11"/>
      <c r="KJ144" s="11"/>
      <c r="KK144" s="11"/>
      <c r="KL144" s="11"/>
      <c r="KM144" s="11"/>
      <c r="KN144" s="11"/>
      <c r="KO144" s="11"/>
      <c r="KP144" s="11"/>
      <c r="KQ144" s="11"/>
      <c r="KR144" s="11"/>
      <c r="KS144" s="11"/>
      <c r="KT144" s="11"/>
      <c r="KU144" s="11"/>
      <c r="KV144" s="11"/>
      <c r="KW144" s="11"/>
      <c r="KX144" s="11"/>
      <c r="KY144" s="11"/>
      <c r="KZ144" s="11"/>
      <c r="LA144" s="11"/>
      <c r="LB144" s="11"/>
      <c r="LC144" s="11"/>
      <c r="LD144" s="11"/>
      <c r="LE144" s="11"/>
      <c r="LF144" s="11"/>
      <c r="LG144" s="11"/>
      <c r="LH144" s="11"/>
      <c r="LI144" s="11"/>
      <c r="LJ144" s="11"/>
      <c r="LK144" s="11"/>
      <c r="LL144" s="11"/>
      <c r="LM144" s="11"/>
      <c r="LN144" s="11"/>
      <c r="LO144" s="11"/>
      <c r="LP144" s="11"/>
      <c r="LQ144" s="11"/>
      <c r="LR144" s="11"/>
      <c r="LS144" s="11"/>
      <c r="LT144" s="11"/>
      <c r="LU144" s="11"/>
      <c r="LV144" s="11"/>
      <c r="LW144" s="11"/>
      <c r="LX144" s="11"/>
      <c r="LY144" s="11"/>
      <c r="LZ144" s="11"/>
      <c r="MA144" s="11"/>
      <c r="MB144" s="11"/>
      <c r="MC144" s="11"/>
      <c r="MD144" s="11"/>
      <c r="ME144" s="11"/>
      <c r="MF144" s="11"/>
      <c r="MG144" s="11"/>
      <c r="MH144" s="11"/>
      <c r="AWB144" s="11"/>
      <c r="AWC144" s="11"/>
      <c r="AWD144" s="11"/>
      <c r="AWE144" s="11"/>
      <c r="AWF144" s="11"/>
      <c r="AWG144" s="11"/>
      <c r="AWH144" s="11"/>
      <c r="AWI144" s="11"/>
      <c r="AWJ144" s="11"/>
      <c r="AWK144" s="11"/>
      <c r="AWL144" s="11"/>
      <c r="AWM144" s="11"/>
      <c r="AWN144" s="11"/>
      <c r="AWO144" s="11"/>
      <c r="AWP144" s="11"/>
      <c r="AWQ144" s="11"/>
      <c r="AWR144" s="11"/>
      <c r="AWS144" s="11"/>
      <c r="AWT144" s="11"/>
      <c r="AWU144" s="11"/>
      <c r="AWV144" s="11"/>
      <c r="AWW144" s="11"/>
      <c r="AWX144" s="11"/>
      <c r="AWY144" s="11"/>
      <c r="AWZ144" s="11"/>
      <c r="AXA144" s="11"/>
      <c r="AXB144" s="11"/>
      <c r="AXC144" s="11"/>
      <c r="AXD144" s="11"/>
      <c r="AXE144" s="11"/>
      <c r="AXF144" s="11"/>
      <c r="AXG144" s="11"/>
      <c r="AXH144" s="11"/>
      <c r="AXI144" s="11"/>
      <c r="AXJ144" s="11"/>
      <c r="AXK144" s="11"/>
      <c r="AXL144" s="11"/>
      <c r="AXM144" s="11"/>
      <c r="AXN144" s="11"/>
      <c r="AXO144" s="11"/>
      <c r="AXP144" s="11"/>
      <c r="AXQ144" s="11"/>
      <c r="AXR144" s="11"/>
      <c r="AXS144" s="11"/>
      <c r="AXT144" s="11"/>
      <c r="AXU144" s="11"/>
      <c r="AXV144" s="11"/>
      <c r="AXW144" s="11"/>
      <c r="AXX144" s="11"/>
      <c r="AXY144" s="11"/>
      <c r="AXZ144" s="11"/>
      <c r="AYA144" s="11"/>
      <c r="AYB144" s="11"/>
      <c r="AYC144" s="11"/>
      <c r="AYD144" s="11"/>
      <c r="AYE144" s="11"/>
      <c r="AYF144" s="11"/>
      <c r="AYG144" s="11"/>
      <c r="AYH144" s="11"/>
      <c r="AYI144" s="11"/>
      <c r="AYJ144" s="11"/>
      <c r="AYK144" s="11"/>
      <c r="AYL144" s="11"/>
      <c r="AYM144" s="11"/>
      <c r="AYN144" s="11"/>
      <c r="AYO144" s="11"/>
      <c r="AYP144" s="11"/>
      <c r="AYQ144" s="11"/>
      <c r="AYR144" s="11"/>
      <c r="AYS144" s="11"/>
      <c r="AYT144" s="11"/>
      <c r="AYU144" s="11"/>
      <c r="AYV144" s="11"/>
      <c r="AYW144" s="11"/>
      <c r="AYX144" s="11"/>
      <c r="AYY144" s="11"/>
      <c r="AYZ144" s="11"/>
      <c r="AZA144" s="11"/>
      <c r="AZB144" s="11"/>
      <c r="AZC144" s="11"/>
      <c r="AZD144" s="11"/>
      <c r="AZE144" s="11"/>
      <c r="AZF144" s="11"/>
      <c r="AZG144" s="11"/>
      <c r="AZH144" s="11"/>
      <c r="AZI144" s="11"/>
      <c r="AZJ144" s="11"/>
      <c r="AZK144" s="11"/>
      <c r="AZL144" s="11"/>
      <c r="AZM144" s="11"/>
      <c r="AZN144" s="11"/>
      <c r="AZO144" s="11"/>
      <c r="AZP144" s="11"/>
      <c r="AZQ144" s="11"/>
      <c r="AZR144" s="11"/>
      <c r="AZS144" s="11"/>
      <c r="AZT144" s="11"/>
      <c r="AZU144" s="11"/>
      <c r="AZV144" s="11"/>
      <c r="AZW144" s="11"/>
      <c r="AZX144" s="11"/>
      <c r="AZY144" s="11"/>
      <c r="AZZ144" s="11"/>
      <c r="BAA144" s="11"/>
      <c r="BAB144" s="11"/>
      <c r="BAC144" s="11"/>
      <c r="BAD144" s="11"/>
      <c r="BAE144" s="11"/>
      <c r="BAF144" s="11"/>
      <c r="BAG144" s="11"/>
      <c r="BAH144" s="11"/>
      <c r="BAI144" s="11"/>
      <c r="BAJ144" s="11"/>
      <c r="BAK144" s="11"/>
      <c r="BAL144" s="11"/>
      <c r="BAM144" s="11"/>
      <c r="BAN144" s="11"/>
      <c r="BAO144" s="11"/>
      <c r="BAP144" s="11"/>
      <c r="BAQ144" s="11"/>
      <c r="BAR144" s="11"/>
      <c r="BAS144" s="11"/>
      <c r="BAT144" s="11"/>
      <c r="BAU144" s="11"/>
      <c r="BAV144" s="11"/>
      <c r="BAW144" s="11"/>
      <c r="BAX144" s="11"/>
      <c r="BAY144" s="11"/>
      <c r="BAZ144" s="11"/>
      <c r="BBA144" s="11"/>
      <c r="BBB144" s="11"/>
      <c r="BBC144" s="11"/>
      <c r="BBD144" s="11"/>
      <c r="BBE144" s="11"/>
      <c r="BBF144" s="11"/>
      <c r="BBG144" s="11"/>
      <c r="BBH144" s="11"/>
      <c r="BBI144" s="11"/>
      <c r="BBJ144" s="11"/>
      <c r="BBK144" s="11"/>
      <c r="BBL144" s="11"/>
      <c r="BBM144" s="11"/>
      <c r="BBN144" s="11"/>
      <c r="BBO144" s="11"/>
      <c r="BBP144" s="11"/>
      <c r="BBQ144" s="11"/>
      <c r="BBR144" s="11"/>
      <c r="BBS144" s="11"/>
      <c r="BBT144" s="11"/>
      <c r="BBU144" s="11"/>
      <c r="BBV144" s="11"/>
      <c r="BBW144" s="11"/>
      <c r="BBX144" s="11"/>
      <c r="BBY144" s="11"/>
      <c r="BBZ144" s="11"/>
      <c r="BCA144" s="11"/>
      <c r="BCB144" s="11"/>
      <c r="BCC144" s="11"/>
      <c r="BCD144" s="11"/>
      <c r="BCE144" s="11"/>
      <c r="BCF144" s="11"/>
      <c r="BCG144" s="11"/>
      <c r="BCH144" s="11"/>
      <c r="BCI144" s="11"/>
      <c r="BCJ144" s="11"/>
      <c r="BCK144" s="11"/>
      <c r="BCL144" s="11"/>
      <c r="BCM144" s="11"/>
      <c r="BCN144" s="11"/>
      <c r="BCO144" s="11"/>
      <c r="BCP144" s="11"/>
      <c r="BCQ144" s="11"/>
      <c r="BCR144" s="11"/>
      <c r="BCS144" s="11"/>
      <c r="BCT144" s="11"/>
      <c r="BCU144" s="11"/>
      <c r="BCV144" s="11"/>
      <c r="BCW144" s="11"/>
      <c r="BCX144" s="11"/>
      <c r="BCY144" s="11"/>
      <c r="BCZ144" s="11"/>
      <c r="BDA144" s="11"/>
      <c r="BDB144" s="11"/>
      <c r="BDC144" s="11"/>
      <c r="BDD144" s="11"/>
      <c r="BDE144" s="11"/>
      <c r="BDF144" s="11"/>
      <c r="BDG144" s="11"/>
      <c r="BDH144" s="11"/>
      <c r="BDI144" s="11"/>
      <c r="BDJ144" s="11"/>
      <c r="BDK144" s="11"/>
      <c r="BDL144" s="11"/>
      <c r="BDM144" s="11"/>
      <c r="BDN144" s="11"/>
      <c r="BDO144" s="11"/>
      <c r="BDP144" s="11"/>
      <c r="BDQ144" s="11"/>
      <c r="BDR144" s="11"/>
      <c r="BDS144" s="11"/>
      <c r="BDT144" s="11"/>
      <c r="BDU144" s="11"/>
      <c r="BDV144" s="11"/>
      <c r="BDW144" s="11"/>
      <c r="BDX144" s="11"/>
      <c r="BDY144" s="11"/>
      <c r="BDZ144" s="11"/>
      <c r="BEA144" s="11"/>
      <c r="BEB144" s="11"/>
      <c r="BEC144" s="11"/>
      <c r="BED144" s="11"/>
      <c r="BEE144" s="11"/>
      <c r="BEF144" s="11"/>
      <c r="BEG144" s="11"/>
      <c r="BEH144" s="11"/>
      <c r="BEI144" s="11"/>
      <c r="BEJ144" s="11"/>
      <c r="BEK144" s="11"/>
      <c r="BEL144" s="11"/>
      <c r="BEM144" s="11"/>
      <c r="BEN144" s="11"/>
      <c r="BEO144" s="11"/>
      <c r="BEP144" s="11"/>
      <c r="BEQ144" s="11"/>
      <c r="BER144" s="11"/>
      <c r="BES144" s="11"/>
      <c r="BET144" s="11"/>
      <c r="BEU144" s="11"/>
      <c r="BEV144" s="11"/>
      <c r="BEW144" s="11"/>
      <c r="BEX144" s="11"/>
      <c r="BEY144" s="11"/>
      <c r="BEZ144" s="11"/>
      <c r="BFA144" s="11"/>
      <c r="BFB144" s="11"/>
      <c r="BFC144" s="11"/>
      <c r="BFD144" s="11"/>
      <c r="BFE144" s="11"/>
      <c r="BFF144" s="11"/>
      <c r="BFG144" s="11"/>
      <c r="BFH144" s="11"/>
      <c r="BFI144" s="11"/>
      <c r="BFJ144" s="11"/>
      <c r="BFK144" s="11"/>
      <c r="BFL144" s="11"/>
      <c r="BFM144" s="11"/>
      <c r="BFN144" s="11"/>
      <c r="BFO144" s="11"/>
      <c r="BFP144" s="11"/>
      <c r="BFQ144" s="11"/>
      <c r="BFR144" s="11"/>
      <c r="BFS144" s="11"/>
      <c r="BFT144" s="11"/>
      <c r="BFU144" s="11"/>
      <c r="BFV144" s="11"/>
      <c r="BFW144" s="11"/>
      <c r="BFX144" s="11"/>
      <c r="BFY144" s="11"/>
      <c r="BFZ144" s="11"/>
      <c r="BGA144" s="11"/>
      <c r="BGB144" s="11"/>
      <c r="BGC144" s="11"/>
      <c r="BGD144" s="11"/>
      <c r="BGE144" s="11"/>
      <c r="BGF144" s="11"/>
      <c r="BGG144" s="11"/>
      <c r="BGH144" s="11"/>
      <c r="BGI144" s="11"/>
      <c r="BGJ144" s="11"/>
      <c r="BGK144" s="11"/>
      <c r="BGL144" s="11"/>
      <c r="BGM144" s="11"/>
      <c r="BGN144" s="11"/>
      <c r="BGO144" s="11"/>
      <c r="BGP144" s="11"/>
      <c r="BGQ144" s="11"/>
      <c r="BGR144" s="11"/>
      <c r="BGS144" s="11"/>
      <c r="BGT144" s="11"/>
      <c r="BGU144" s="11"/>
      <c r="BGV144" s="11"/>
      <c r="BGW144" s="11"/>
      <c r="BGX144" s="11"/>
      <c r="BGY144" s="11"/>
      <c r="BGZ144" s="11"/>
      <c r="BHA144" s="11"/>
      <c r="BHB144" s="11"/>
      <c r="BHC144" s="11"/>
      <c r="BHD144" s="11"/>
      <c r="BHE144" s="11"/>
      <c r="BHF144" s="11"/>
      <c r="BHG144" s="11"/>
      <c r="BHH144" s="11"/>
      <c r="BHI144" s="11"/>
      <c r="BHJ144" s="11"/>
      <c r="BHK144" s="11"/>
      <c r="BHL144" s="11"/>
      <c r="BHM144" s="11"/>
      <c r="BHN144" s="11"/>
      <c r="BHO144" s="11"/>
      <c r="BHP144" s="11"/>
      <c r="BHQ144" s="11"/>
      <c r="BHR144" s="11"/>
      <c r="BHS144" s="11"/>
      <c r="BHT144" s="11"/>
      <c r="BHU144" s="11"/>
      <c r="BHV144" s="11"/>
      <c r="BHW144" s="11"/>
      <c r="BHX144" s="11"/>
      <c r="BHY144" s="11"/>
      <c r="BHZ144" s="11"/>
      <c r="BIA144" s="11"/>
      <c r="BIB144" s="11"/>
      <c r="BIC144" s="11"/>
      <c r="BID144" s="11"/>
      <c r="BIE144" s="11"/>
      <c r="BIF144" s="11"/>
      <c r="BIG144" s="11"/>
      <c r="BIH144" s="11"/>
      <c r="BII144" s="11"/>
      <c r="BIJ144" s="11"/>
      <c r="BIK144" s="11"/>
      <c r="BIL144" s="11"/>
      <c r="BIM144" s="11"/>
      <c r="BIN144" s="11"/>
      <c r="BIO144" s="11"/>
      <c r="BIP144" s="11"/>
      <c r="BIQ144" s="11"/>
      <c r="BIR144" s="11"/>
      <c r="BIS144" s="11"/>
      <c r="BIT144" s="11"/>
      <c r="BIU144" s="11"/>
      <c r="BIV144" s="11"/>
      <c r="BIW144" s="11"/>
      <c r="BIX144" s="11"/>
      <c r="BIY144" s="11"/>
      <c r="BIZ144" s="11"/>
      <c r="BJA144" s="11"/>
      <c r="BJB144" s="11"/>
      <c r="BJC144" s="11"/>
      <c r="BJD144" s="11"/>
      <c r="BJE144" s="11"/>
      <c r="BJF144" s="11"/>
      <c r="BJG144" s="11"/>
      <c r="BJH144" s="11"/>
      <c r="BJI144" s="11"/>
      <c r="BJJ144" s="11"/>
      <c r="BJK144" s="11"/>
      <c r="BJL144" s="11"/>
      <c r="BJM144" s="11"/>
      <c r="BJN144" s="11"/>
      <c r="BJO144" s="11"/>
      <c r="BJP144" s="11"/>
      <c r="BJQ144" s="11"/>
      <c r="BJR144" s="11"/>
      <c r="BJS144" s="11"/>
      <c r="BJT144" s="11"/>
      <c r="BJU144" s="11"/>
      <c r="BJV144" s="11"/>
      <c r="BJW144" s="11"/>
      <c r="BJX144" s="11"/>
      <c r="BJY144" s="11"/>
      <c r="BJZ144" s="11"/>
      <c r="BKA144" s="11"/>
      <c r="BKB144" s="11"/>
      <c r="BKC144" s="11"/>
      <c r="BKD144" s="11"/>
      <c r="BKE144" s="11"/>
      <c r="BKF144" s="11"/>
      <c r="BKG144" s="11"/>
      <c r="BKH144" s="11"/>
      <c r="BKI144" s="11"/>
      <c r="BKJ144" s="11"/>
      <c r="BKK144" s="11"/>
      <c r="BKL144" s="11"/>
      <c r="BKM144" s="11"/>
      <c r="BKN144" s="11"/>
      <c r="BKO144" s="11"/>
      <c r="BKP144" s="11"/>
      <c r="BKQ144" s="11"/>
      <c r="BKR144" s="11"/>
      <c r="BKS144" s="11"/>
      <c r="BKT144" s="11"/>
      <c r="BKU144" s="11"/>
      <c r="BKV144" s="11"/>
      <c r="BKW144" s="11"/>
      <c r="BKX144" s="11"/>
      <c r="BKY144" s="11"/>
      <c r="BKZ144" s="11"/>
      <c r="BLA144" s="11"/>
      <c r="BLB144" s="11"/>
      <c r="BLC144" s="11"/>
      <c r="BLD144" s="11"/>
      <c r="BLE144" s="11"/>
      <c r="BLF144" s="11"/>
      <c r="BLG144" s="11"/>
      <c r="BLH144" s="11"/>
      <c r="BLI144" s="11"/>
      <c r="BLJ144" s="11"/>
      <c r="BLK144" s="11"/>
      <c r="BLL144" s="11"/>
      <c r="BLM144" s="11"/>
      <c r="BLN144" s="11"/>
      <c r="BLO144" s="11"/>
      <c r="BLP144" s="11"/>
      <c r="BLQ144" s="11"/>
      <c r="BLR144" s="11"/>
      <c r="BLS144" s="11"/>
      <c r="BLT144" s="11"/>
      <c r="BLU144" s="11"/>
      <c r="BLV144" s="11"/>
      <c r="BLW144" s="11"/>
      <c r="BLX144" s="11"/>
      <c r="BLY144" s="11"/>
      <c r="BLZ144" s="11"/>
      <c r="BMA144" s="11"/>
      <c r="BMB144" s="11"/>
      <c r="BMC144" s="11"/>
      <c r="BMD144" s="11"/>
      <c r="BME144" s="11"/>
      <c r="BMF144" s="11"/>
      <c r="BMG144" s="11"/>
      <c r="BMH144" s="11"/>
      <c r="BMI144" s="11"/>
      <c r="BMJ144" s="11"/>
      <c r="BMK144" s="11"/>
      <c r="BML144" s="11"/>
      <c r="BMM144" s="11"/>
      <c r="BMN144" s="11"/>
      <c r="BMO144" s="11"/>
      <c r="BMP144" s="11"/>
      <c r="BMQ144" s="11"/>
      <c r="BMR144" s="11"/>
      <c r="BMS144" s="11"/>
      <c r="BMT144" s="11"/>
      <c r="BMU144" s="11"/>
      <c r="BMV144" s="11"/>
      <c r="BMW144" s="11"/>
      <c r="BMX144" s="11"/>
      <c r="BMY144" s="11"/>
      <c r="BMZ144" s="11"/>
      <c r="BNA144" s="11"/>
      <c r="BNB144" s="11"/>
      <c r="BNC144" s="11"/>
      <c r="BND144" s="11"/>
      <c r="BNE144" s="11"/>
      <c r="BNF144" s="11"/>
      <c r="BNG144" s="11"/>
      <c r="BNH144" s="11"/>
      <c r="BNI144" s="11"/>
      <c r="BNJ144" s="11"/>
      <c r="BNK144" s="11"/>
      <c r="BNL144" s="11"/>
      <c r="BNM144" s="11"/>
      <c r="BNN144" s="11"/>
      <c r="BNO144" s="11"/>
      <c r="BNP144" s="11"/>
      <c r="BNQ144" s="11"/>
      <c r="BNR144" s="11"/>
      <c r="BNS144" s="11"/>
      <c r="BNT144" s="11"/>
      <c r="BNU144" s="11"/>
      <c r="BNV144" s="11"/>
      <c r="BNW144" s="11"/>
      <c r="BNX144" s="11"/>
      <c r="BNY144" s="11"/>
      <c r="BNZ144" s="11"/>
      <c r="BOA144" s="11"/>
      <c r="BOB144" s="11"/>
      <c r="BOC144" s="11"/>
      <c r="BOD144" s="11"/>
      <c r="BOE144" s="11"/>
      <c r="BOF144" s="11"/>
      <c r="BOG144" s="11"/>
      <c r="BOH144" s="11"/>
      <c r="BOI144" s="11"/>
      <c r="BOJ144" s="11"/>
      <c r="BOK144" s="11"/>
      <c r="BOL144" s="11"/>
      <c r="BOM144" s="11"/>
      <c r="BON144" s="11"/>
      <c r="BOO144" s="11"/>
      <c r="BOP144" s="11"/>
      <c r="BOQ144" s="11"/>
      <c r="BOR144" s="11"/>
      <c r="BOS144" s="11"/>
      <c r="BOT144" s="11"/>
      <c r="BOU144" s="11"/>
      <c r="BOV144" s="11"/>
      <c r="BOW144" s="11"/>
      <c r="BOX144" s="11"/>
      <c r="BOY144" s="11"/>
      <c r="BOZ144" s="11"/>
      <c r="BPA144" s="11"/>
      <c r="BPB144" s="11"/>
      <c r="BPC144" s="11"/>
      <c r="BPD144" s="11"/>
      <c r="BPE144" s="11"/>
      <c r="BPF144" s="11"/>
      <c r="BPG144" s="11"/>
      <c r="BPH144" s="11"/>
      <c r="BPI144" s="11"/>
      <c r="BPJ144" s="11"/>
      <c r="BPK144" s="11"/>
      <c r="BPL144" s="11"/>
      <c r="BPM144" s="11"/>
      <c r="BPN144" s="11"/>
      <c r="BPO144" s="11"/>
      <c r="BPP144" s="11"/>
      <c r="BPQ144" s="11"/>
      <c r="BPR144" s="11"/>
      <c r="BPS144" s="11"/>
      <c r="BPT144" s="11"/>
      <c r="BPU144" s="11"/>
      <c r="BPV144" s="11"/>
      <c r="BPW144" s="11"/>
      <c r="BPX144" s="11"/>
      <c r="BPY144" s="11"/>
      <c r="BPZ144" s="11"/>
      <c r="BQA144" s="11"/>
      <c r="BQB144" s="11"/>
      <c r="BQC144" s="11"/>
      <c r="BQD144" s="11"/>
      <c r="BQE144" s="11"/>
      <c r="BQF144" s="11"/>
      <c r="BQG144" s="11"/>
      <c r="BQH144" s="11"/>
      <c r="BQI144" s="11"/>
      <c r="BQJ144" s="11"/>
      <c r="BQK144" s="11"/>
      <c r="BQL144" s="11"/>
      <c r="BQM144" s="11"/>
      <c r="BQN144" s="11"/>
      <c r="BQO144" s="11"/>
      <c r="BQP144" s="11"/>
      <c r="BQQ144" s="11"/>
      <c r="BQR144" s="11"/>
      <c r="BQS144" s="11"/>
      <c r="BQT144" s="11"/>
      <c r="BQU144" s="11"/>
      <c r="BQV144" s="11"/>
      <c r="BQW144" s="11"/>
      <c r="BQX144" s="11"/>
      <c r="BQY144" s="11"/>
      <c r="BQZ144" s="11"/>
      <c r="BRA144" s="11"/>
      <c r="BRB144" s="11"/>
      <c r="BRC144" s="11"/>
      <c r="BRD144" s="11"/>
      <c r="BRE144" s="11"/>
      <c r="BRF144" s="11"/>
      <c r="BRG144" s="11"/>
      <c r="BRH144" s="11"/>
      <c r="BRI144" s="11"/>
      <c r="BRJ144" s="11"/>
      <c r="BRK144" s="11"/>
      <c r="BRL144" s="11"/>
      <c r="BRM144" s="11"/>
      <c r="BRN144" s="11"/>
      <c r="BRO144" s="11"/>
      <c r="BRP144" s="11"/>
      <c r="BRQ144" s="11"/>
      <c r="BRR144" s="11"/>
      <c r="BRS144" s="11"/>
      <c r="BRT144" s="11"/>
      <c r="BRU144" s="11"/>
      <c r="BRV144" s="11"/>
      <c r="BRW144" s="11"/>
      <c r="BRX144" s="11"/>
      <c r="BRY144" s="11"/>
      <c r="BRZ144" s="11"/>
      <c r="BSA144" s="11"/>
      <c r="BSB144" s="11"/>
      <c r="BSC144" s="11"/>
      <c r="BSD144" s="11"/>
      <c r="BSE144" s="11"/>
      <c r="BSF144" s="11"/>
      <c r="BSG144" s="11"/>
      <c r="BSH144" s="11"/>
      <c r="BSI144" s="11"/>
      <c r="BSJ144" s="11"/>
      <c r="BSK144" s="11"/>
      <c r="BSL144" s="11"/>
      <c r="BSM144" s="11"/>
      <c r="BSN144" s="11"/>
      <c r="BSO144" s="11"/>
      <c r="BSP144" s="11"/>
      <c r="BSQ144" s="11"/>
      <c r="BSR144" s="11"/>
      <c r="BSS144" s="11"/>
      <c r="BST144" s="11"/>
      <c r="BSU144" s="11"/>
      <c r="BSV144" s="11"/>
      <c r="BSW144" s="11"/>
      <c r="BSX144" s="11"/>
      <c r="BSY144" s="11"/>
      <c r="BSZ144" s="11"/>
      <c r="BTA144" s="11"/>
      <c r="BTB144" s="11"/>
      <c r="BTC144" s="11"/>
      <c r="BTD144" s="11"/>
      <c r="BTE144" s="11"/>
      <c r="BTF144" s="11"/>
      <c r="BTG144" s="11"/>
      <c r="BTH144" s="11"/>
      <c r="BTI144" s="11"/>
      <c r="BTJ144" s="11"/>
      <c r="BTK144" s="11"/>
      <c r="BTL144" s="11"/>
      <c r="BTM144" s="11"/>
      <c r="BTN144" s="11"/>
      <c r="BTO144" s="11"/>
      <c r="BTP144" s="11"/>
      <c r="BTQ144" s="11"/>
      <c r="BTR144" s="11"/>
      <c r="BTS144" s="11"/>
      <c r="BTT144" s="11"/>
      <c r="BTU144" s="11"/>
      <c r="BTV144" s="11"/>
      <c r="BTW144" s="11"/>
      <c r="BTX144" s="11"/>
      <c r="BTY144" s="11"/>
      <c r="BTZ144" s="11"/>
      <c r="BUA144" s="11"/>
      <c r="BUB144" s="11"/>
      <c r="BUC144" s="11"/>
      <c r="BUD144" s="11"/>
      <c r="BUE144" s="11"/>
      <c r="BUF144" s="11"/>
      <c r="BUG144" s="11"/>
      <c r="BUH144" s="11"/>
      <c r="BUI144" s="11"/>
      <c r="BUJ144" s="11"/>
      <c r="BUK144" s="11"/>
      <c r="BUL144" s="11"/>
      <c r="BUM144" s="11"/>
      <c r="BUN144" s="11"/>
      <c r="BUO144" s="11"/>
      <c r="BUP144" s="11"/>
      <c r="BUQ144" s="11"/>
      <c r="BUR144" s="11"/>
      <c r="BUS144" s="11"/>
      <c r="BUT144" s="11"/>
      <c r="BUU144" s="11"/>
      <c r="BUV144" s="11"/>
      <c r="BUW144" s="11"/>
      <c r="BUX144" s="11"/>
      <c r="BUY144" s="11"/>
      <c r="BUZ144" s="11"/>
      <c r="BVA144" s="11"/>
      <c r="BVB144" s="11"/>
      <c r="BVC144" s="11"/>
      <c r="BVD144" s="11"/>
      <c r="BVE144" s="11"/>
      <c r="BVF144" s="11"/>
      <c r="BVG144" s="11"/>
      <c r="BVH144" s="11"/>
      <c r="BVI144" s="11"/>
      <c r="BVJ144" s="11"/>
      <c r="BVK144" s="11"/>
      <c r="BVL144" s="11"/>
      <c r="BVM144" s="11"/>
      <c r="BVN144" s="11"/>
      <c r="BVO144" s="11"/>
      <c r="BVP144" s="11"/>
      <c r="BVQ144" s="11"/>
      <c r="BVR144" s="11"/>
      <c r="BVS144" s="11"/>
      <c r="BVT144" s="11"/>
      <c r="BVU144" s="11"/>
      <c r="BVV144" s="11"/>
      <c r="BVW144" s="11"/>
      <c r="BVX144" s="11"/>
      <c r="BVY144" s="11"/>
      <c r="BVZ144" s="11"/>
      <c r="BWA144" s="11"/>
      <c r="BWB144" s="11"/>
      <c r="BWC144" s="11"/>
      <c r="BWD144" s="11"/>
      <c r="BWE144" s="11"/>
      <c r="BWF144" s="11"/>
      <c r="BWG144" s="11"/>
      <c r="BWH144" s="11"/>
      <c r="BWI144" s="11"/>
      <c r="BWJ144" s="11"/>
      <c r="BWK144" s="11"/>
      <c r="BWL144" s="11"/>
      <c r="BWM144" s="11"/>
      <c r="BWN144" s="11"/>
      <c r="BWO144" s="11"/>
      <c r="BWP144" s="11"/>
      <c r="BWQ144" s="11"/>
      <c r="BWR144" s="11"/>
      <c r="BWS144" s="11"/>
      <c r="BWT144" s="11"/>
      <c r="BWU144" s="11"/>
      <c r="BWV144" s="11"/>
      <c r="BWW144" s="11"/>
      <c r="BWX144" s="11"/>
      <c r="BWY144" s="11"/>
      <c r="BWZ144" s="11"/>
      <c r="BXA144" s="11"/>
      <c r="BXB144" s="11"/>
      <c r="BXC144" s="11"/>
      <c r="BXD144" s="11"/>
      <c r="BXE144" s="11"/>
      <c r="BXF144" s="11"/>
      <c r="BXG144" s="11"/>
      <c r="BXH144" s="11"/>
      <c r="BXI144" s="11"/>
      <c r="BXJ144" s="11"/>
      <c r="BXK144" s="11"/>
      <c r="BXL144" s="11"/>
      <c r="BXM144" s="11"/>
      <c r="BXN144" s="11"/>
      <c r="BXO144" s="11"/>
      <c r="BXP144" s="11"/>
      <c r="BXQ144" s="11"/>
      <c r="BXR144" s="11"/>
      <c r="BXS144" s="11"/>
      <c r="BXT144" s="11"/>
      <c r="BXU144" s="11"/>
      <c r="BXV144" s="11"/>
      <c r="BXW144" s="11"/>
      <c r="BXX144" s="11"/>
      <c r="BXY144" s="11"/>
      <c r="BXZ144" s="11"/>
      <c r="BYA144" s="11"/>
      <c r="BYB144" s="11"/>
      <c r="BYC144" s="11"/>
      <c r="BYD144" s="11"/>
      <c r="BYE144" s="11"/>
      <c r="BYF144" s="11"/>
      <c r="BYG144" s="11"/>
      <c r="BYH144" s="11"/>
      <c r="BYI144" s="11"/>
      <c r="BYJ144" s="11"/>
      <c r="BYK144" s="11"/>
      <c r="BYL144" s="11"/>
      <c r="BYM144" s="11"/>
      <c r="BYN144" s="11"/>
      <c r="BYO144" s="11"/>
      <c r="BYP144" s="11"/>
      <c r="BYQ144" s="11"/>
      <c r="BYR144" s="11"/>
      <c r="BYS144" s="11"/>
      <c r="BYT144" s="11"/>
      <c r="BYU144" s="11"/>
      <c r="BYV144" s="11"/>
      <c r="BYW144" s="11"/>
      <c r="BYX144" s="11"/>
      <c r="BYY144" s="11"/>
      <c r="BYZ144" s="11"/>
      <c r="BZA144" s="11"/>
      <c r="BZB144" s="11"/>
      <c r="BZC144" s="11"/>
      <c r="BZD144" s="11"/>
      <c r="BZE144" s="11"/>
      <c r="BZF144" s="11"/>
      <c r="BZG144" s="11"/>
      <c r="BZH144" s="11"/>
      <c r="BZI144" s="11"/>
      <c r="BZJ144" s="11"/>
      <c r="BZK144" s="11"/>
      <c r="BZL144" s="11"/>
      <c r="BZM144" s="11"/>
      <c r="BZN144" s="11"/>
      <c r="BZO144" s="11"/>
      <c r="BZP144" s="11"/>
      <c r="BZQ144" s="11"/>
      <c r="BZR144" s="11"/>
      <c r="BZS144" s="11"/>
      <c r="BZT144" s="11"/>
      <c r="BZU144" s="11"/>
      <c r="BZV144" s="11"/>
      <c r="BZW144" s="11"/>
      <c r="BZX144" s="11"/>
      <c r="BZY144" s="11"/>
      <c r="BZZ144" s="11"/>
      <c r="CAA144" s="11"/>
      <c r="CAB144" s="11"/>
      <c r="CAC144" s="11"/>
      <c r="CAD144" s="11"/>
      <c r="CAE144" s="11"/>
      <c r="CAF144" s="11"/>
      <c r="CAG144" s="11"/>
      <c r="CAH144" s="11"/>
      <c r="CAI144" s="11"/>
      <c r="CAJ144" s="11"/>
      <c r="CAK144" s="11"/>
      <c r="CAL144" s="11"/>
      <c r="CAM144" s="11"/>
      <c r="CAN144" s="11"/>
      <c r="CAO144" s="11"/>
      <c r="CAP144" s="11"/>
      <c r="CAQ144" s="11"/>
      <c r="CAR144" s="11"/>
      <c r="CAS144" s="11"/>
      <c r="CAT144" s="11"/>
      <c r="CAU144" s="11"/>
      <c r="CAV144" s="11"/>
      <c r="CAW144" s="11"/>
      <c r="CAX144" s="11"/>
      <c r="CAY144" s="11"/>
      <c r="CAZ144" s="11"/>
      <c r="CBA144" s="11"/>
      <c r="CBB144" s="11"/>
      <c r="CBC144" s="11"/>
      <c r="CBD144" s="11"/>
      <c r="CBE144" s="11"/>
      <c r="CBF144" s="11"/>
      <c r="CBG144" s="11"/>
      <c r="CBH144" s="11"/>
      <c r="CBI144" s="11"/>
      <c r="CBJ144" s="11"/>
      <c r="CBK144" s="11"/>
      <c r="CBL144" s="11"/>
      <c r="CBM144" s="11"/>
      <c r="CBN144" s="11"/>
      <c r="CBO144" s="11"/>
      <c r="CBP144" s="11"/>
      <c r="CBQ144" s="11"/>
      <c r="CBR144" s="11"/>
      <c r="CBS144" s="11"/>
      <c r="CBT144" s="11"/>
      <c r="CBU144" s="11"/>
      <c r="CBV144" s="11"/>
      <c r="CBW144" s="11"/>
      <c r="CBX144" s="11"/>
      <c r="CBY144" s="11"/>
      <c r="CBZ144" s="11"/>
      <c r="CCA144" s="11"/>
      <c r="CCB144" s="11"/>
      <c r="CCC144" s="11"/>
      <c r="CCD144" s="11"/>
      <c r="CCE144" s="11"/>
      <c r="CCF144" s="11"/>
      <c r="CCG144" s="11"/>
      <c r="CCH144" s="11"/>
      <c r="CCI144" s="11"/>
      <c r="CCJ144" s="11"/>
      <c r="CCK144" s="11"/>
      <c r="CCL144" s="11"/>
      <c r="CCM144" s="11"/>
      <c r="CCN144" s="11"/>
      <c r="CCO144" s="11"/>
      <c r="CCP144" s="11"/>
      <c r="CCQ144" s="11"/>
      <c r="CCR144" s="11"/>
      <c r="CCS144" s="11"/>
      <c r="CCT144" s="11"/>
      <c r="CCU144" s="11"/>
      <c r="CCV144" s="11"/>
      <c r="CCW144" s="11"/>
      <c r="CCX144" s="11"/>
      <c r="CCY144" s="11"/>
      <c r="CCZ144" s="11"/>
      <c r="CDA144" s="11"/>
      <c r="CDB144" s="11"/>
      <c r="CDC144" s="11"/>
      <c r="CDD144" s="11"/>
      <c r="CDE144" s="11"/>
      <c r="CDF144" s="11"/>
      <c r="CDG144" s="11"/>
      <c r="CDH144" s="11"/>
      <c r="CDI144" s="11"/>
      <c r="CDJ144" s="11"/>
      <c r="CDK144" s="11"/>
      <c r="CDL144" s="11"/>
      <c r="CDM144" s="11"/>
      <c r="CDN144" s="11"/>
      <c r="CDO144" s="11"/>
      <c r="CDP144" s="11"/>
      <c r="CDQ144" s="11"/>
      <c r="CDR144" s="11"/>
      <c r="CDS144" s="11"/>
      <c r="CDT144" s="11"/>
      <c r="CDU144" s="11"/>
      <c r="CDV144" s="11"/>
      <c r="CDW144" s="11"/>
      <c r="CDX144" s="11"/>
      <c r="CDY144" s="11"/>
      <c r="CDZ144" s="11"/>
      <c r="CEA144" s="11"/>
      <c r="CEB144" s="11"/>
      <c r="CEC144" s="11"/>
      <c r="CED144" s="11"/>
      <c r="CEE144" s="11"/>
      <c r="CEF144" s="11"/>
      <c r="CEG144" s="11"/>
      <c r="CEH144" s="11"/>
      <c r="CEI144" s="11"/>
      <c r="CEJ144" s="11"/>
      <c r="CEK144" s="11"/>
      <c r="CEL144" s="11"/>
      <c r="CEM144" s="11"/>
      <c r="CEN144" s="11"/>
      <c r="CEO144" s="11"/>
      <c r="CEP144" s="11"/>
      <c r="CEQ144" s="11"/>
      <c r="CER144" s="11"/>
      <c r="CES144" s="11"/>
      <c r="CET144" s="11"/>
      <c r="CEU144" s="11"/>
      <c r="CEV144" s="11"/>
      <c r="CEW144" s="11"/>
      <c r="CEX144" s="11"/>
      <c r="CEY144" s="11"/>
      <c r="CEZ144" s="11"/>
      <c r="CFA144" s="11"/>
      <c r="CFB144" s="11"/>
      <c r="CFC144" s="11"/>
      <c r="CFD144" s="11"/>
      <c r="CFE144" s="11"/>
      <c r="CFF144" s="11"/>
      <c r="CFG144" s="11"/>
      <c r="CFH144" s="11"/>
      <c r="CFI144" s="11"/>
      <c r="CFJ144" s="11"/>
      <c r="CFK144" s="11"/>
      <c r="CFL144" s="11"/>
      <c r="CFM144" s="11"/>
      <c r="CFN144" s="11"/>
      <c r="CFO144" s="11"/>
      <c r="CFP144" s="11"/>
      <c r="CFQ144" s="11"/>
      <c r="CFR144" s="11"/>
      <c r="CFS144" s="11"/>
      <c r="CFT144" s="11"/>
      <c r="CFU144" s="11"/>
      <c r="CFV144" s="11"/>
      <c r="CFW144" s="11"/>
      <c r="CFX144" s="11"/>
      <c r="CFY144" s="11"/>
      <c r="CFZ144" s="11"/>
      <c r="CGA144" s="11"/>
      <c r="CGB144" s="11"/>
      <c r="CGC144" s="11"/>
      <c r="CGD144" s="11"/>
      <c r="CGE144" s="11"/>
      <c r="CGF144" s="11"/>
      <c r="CGG144" s="11"/>
      <c r="CGH144" s="11"/>
      <c r="CGI144" s="11"/>
      <c r="CGJ144" s="11"/>
      <c r="CGK144" s="11"/>
      <c r="CGL144" s="11"/>
      <c r="CGM144" s="11"/>
      <c r="CGN144" s="11"/>
      <c r="CGO144" s="11"/>
      <c r="CGP144" s="11"/>
      <c r="CGQ144" s="11"/>
      <c r="CGR144" s="11"/>
      <c r="CGS144" s="11"/>
      <c r="CGT144" s="11"/>
      <c r="CGU144" s="11"/>
      <c r="CGV144" s="11"/>
      <c r="CGW144" s="11"/>
      <c r="CGX144" s="11"/>
      <c r="CGY144" s="11"/>
      <c r="CGZ144" s="11"/>
      <c r="CHA144" s="11"/>
      <c r="CHB144" s="11"/>
      <c r="CHC144" s="11"/>
      <c r="CHD144" s="11"/>
      <c r="CHE144" s="11"/>
      <c r="CHF144" s="11"/>
      <c r="CHG144" s="11"/>
      <c r="CHH144" s="11"/>
      <c r="CHI144" s="11"/>
      <c r="CHJ144" s="11"/>
      <c r="CHK144" s="11"/>
      <c r="CHL144" s="11"/>
      <c r="CHM144" s="11"/>
      <c r="CHN144" s="11"/>
      <c r="CHO144" s="11"/>
      <c r="CHP144" s="11"/>
      <c r="CHQ144" s="11"/>
      <c r="CHR144" s="11"/>
      <c r="CHS144" s="11"/>
      <c r="CHT144" s="11"/>
      <c r="CHU144" s="11"/>
      <c r="CHV144" s="11"/>
      <c r="CHW144" s="11"/>
      <c r="CHX144" s="11"/>
      <c r="CHY144" s="11"/>
      <c r="CHZ144" s="11"/>
      <c r="CIA144" s="11"/>
      <c r="CIB144" s="11"/>
      <c r="CIC144" s="11"/>
      <c r="CID144" s="11"/>
      <c r="CIE144" s="11"/>
      <c r="CIF144" s="11"/>
      <c r="CIG144" s="11"/>
      <c r="CIH144" s="11"/>
      <c r="CII144" s="11"/>
      <c r="CIJ144" s="11"/>
      <c r="CIK144" s="11"/>
      <c r="CIL144" s="11"/>
      <c r="CIM144" s="11"/>
      <c r="CIN144" s="11"/>
      <c r="CIO144" s="11"/>
      <c r="CIP144" s="11"/>
      <c r="CIQ144" s="11"/>
      <c r="CIR144" s="11"/>
      <c r="CIS144" s="11"/>
      <c r="CIT144" s="11"/>
      <c r="CIU144" s="11"/>
      <c r="CIV144" s="11"/>
      <c r="CIW144" s="11"/>
      <c r="CIX144" s="11"/>
      <c r="CIY144" s="11"/>
      <c r="CIZ144" s="11"/>
      <c r="CJA144" s="11"/>
      <c r="CJB144" s="11"/>
      <c r="CJC144" s="11"/>
      <c r="CJD144" s="11"/>
      <c r="CJE144" s="11"/>
      <c r="CJF144" s="11"/>
      <c r="CJG144" s="11"/>
      <c r="CJH144" s="11"/>
      <c r="CJI144" s="11"/>
      <c r="CJJ144" s="11"/>
      <c r="CJK144" s="11"/>
      <c r="CJL144" s="11"/>
      <c r="CJM144" s="11"/>
      <c r="CJN144" s="11"/>
      <c r="CJO144" s="11"/>
      <c r="CJP144" s="11"/>
      <c r="CJQ144" s="11"/>
      <c r="CJR144" s="11"/>
      <c r="CJS144" s="11"/>
      <c r="CJT144" s="11"/>
      <c r="CJU144" s="11"/>
      <c r="CJV144" s="11"/>
      <c r="CJW144" s="11"/>
      <c r="CJX144" s="11"/>
      <c r="CJY144" s="11"/>
      <c r="CJZ144" s="11"/>
      <c r="CKA144" s="11"/>
      <c r="CKB144" s="11"/>
      <c r="CKC144" s="11"/>
      <c r="CKD144" s="11"/>
      <c r="CKE144" s="11"/>
      <c r="CKF144" s="11"/>
      <c r="CKG144" s="11"/>
      <c r="CKH144" s="11"/>
      <c r="CKI144" s="11"/>
      <c r="CKJ144" s="11"/>
      <c r="CKK144" s="11"/>
      <c r="CKL144" s="11"/>
      <c r="CKM144" s="11"/>
      <c r="CKN144" s="11"/>
      <c r="CKO144" s="11"/>
      <c r="CKP144" s="11"/>
      <c r="CKQ144" s="11"/>
      <c r="CKR144" s="11"/>
      <c r="CKS144" s="11"/>
      <c r="CKT144" s="11"/>
      <c r="CKU144" s="11"/>
      <c r="CKV144" s="11"/>
      <c r="CKW144" s="11"/>
      <c r="CKX144" s="11"/>
      <c r="CKY144" s="11"/>
      <c r="CKZ144" s="11"/>
      <c r="CLA144" s="11"/>
      <c r="CLB144" s="11"/>
      <c r="CLC144" s="11"/>
      <c r="CLD144" s="11"/>
      <c r="CLE144" s="11"/>
      <c r="CLF144" s="11"/>
      <c r="CLG144" s="11"/>
      <c r="CLH144" s="11"/>
      <c r="CLI144" s="11"/>
      <c r="CLJ144" s="11"/>
      <c r="CLK144" s="11"/>
      <c r="CLL144" s="11"/>
      <c r="CLM144" s="11"/>
      <c r="CLN144" s="11"/>
      <c r="CLO144" s="11"/>
      <c r="CLP144" s="11"/>
      <c r="CLQ144" s="11"/>
      <c r="CLR144" s="11"/>
      <c r="CLS144" s="11"/>
      <c r="CLT144" s="11"/>
      <c r="CLU144" s="11"/>
      <c r="CLV144" s="11"/>
      <c r="CLW144" s="11"/>
      <c r="CLX144" s="11"/>
      <c r="CLY144" s="11"/>
      <c r="CLZ144" s="11"/>
      <c r="CMA144" s="11"/>
      <c r="CMB144" s="11"/>
      <c r="CMC144" s="11"/>
      <c r="CMD144" s="11"/>
      <c r="CME144" s="11"/>
      <c r="CMF144" s="11"/>
      <c r="CMG144" s="11"/>
      <c r="CMH144" s="11"/>
      <c r="CMI144" s="11"/>
      <c r="CMJ144" s="11"/>
      <c r="CMK144" s="11"/>
      <c r="CML144" s="11"/>
      <c r="CMM144" s="11"/>
      <c r="CMN144" s="11"/>
      <c r="CMO144" s="11"/>
      <c r="CMP144" s="11"/>
      <c r="CMQ144" s="11"/>
      <c r="CMR144" s="11"/>
      <c r="CMS144" s="11"/>
      <c r="CMT144" s="11"/>
      <c r="CMU144" s="11"/>
      <c r="CMV144" s="11"/>
      <c r="CMW144" s="11"/>
      <c r="CMX144" s="11"/>
      <c r="CMY144" s="11"/>
      <c r="CMZ144" s="11"/>
      <c r="CNA144" s="11"/>
      <c r="CNB144" s="11"/>
      <c r="CNC144" s="11"/>
      <c r="CND144" s="11"/>
      <c r="CNE144" s="11"/>
      <c r="CNF144" s="11"/>
      <c r="CNG144" s="11"/>
      <c r="CNH144" s="11"/>
      <c r="CNI144" s="11"/>
      <c r="CNJ144" s="11"/>
      <c r="CNK144" s="11"/>
      <c r="CNL144" s="11"/>
      <c r="CNM144" s="11"/>
      <c r="CNN144" s="11"/>
      <c r="CNO144" s="11"/>
      <c r="CNP144" s="11"/>
      <c r="CNQ144" s="11"/>
      <c r="CNR144" s="11"/>
      <c r="CNS144" s="11"/>
      <c r="CNT144" s="11"/>
      <c r="CNU144" s="11"/>
      <c r="CNV144" s="11"/>
      <c r="CNW144" s="11"/>
      <c r="CNX144" s="11"/>
      <c r="CNY144" s="11"/>
      <c r="CNZ144" s="11"/>
      <c r="COA144" s="11"/>
      <c r="COB144" s="11"/>
      <c r="COC144" s="11"/>
      <c r="COD144" s="11"/>
      <c r="COE144" s="11"/>
      <c r="COF144" s="11"/>
      <c r="COG144" s="11"/>
      <c r="COH144" s="11"/>
      <c r="COI144" s="11"/>
      <c r="COJ144" s="11"/>
      <c r="COK144" s="11"/>
      <c r="COL144" s="11"/>
      <c r="COM144" s="11"/>
      <c r="CON144" s="11"/>
      <c r="COO144" s="11"/>
      <c r="COP144" s="11"/>
      <c r="COQ144" s="11"/>
      <c r="COR144" s="11"/>
      <c r="COS144" s="11"/>
      <c r="COT144" s="11"/>
      <c r="COU144" s="11"/>
      <c r="COV144" s="11"/>
      <c r="COW144" s="11"/>
      <c r="COX144" s="11"/>
      <c r="COY144" s="11"/>
      <c r="COZ144" s="11"/>
      <c r="CPA144" s="11"/>
      <c r="CPB144" s="11"/>
      <c r="CPC144" s="11"/>
      <c r="CPD144" s="11"/>
      <c r="CPE144" s="11"/>
      <c r="CPF144" s="11"/>
      <c r="CPG144" s="11"/>
      <c r="CPH144" s="11"/>
      <c r="CPI144" s="11"/>
      <c r="CPJ144" s="11"/>
      <c r="CPK144" s="11"/>
      <c r="CPL144" s="11"/>
      <c r="CPM144" s="11"/>
      <c r="CPN144" s="11"/>
      <c r="CPO144" s="11"/>
      <c r="CPP144" s="11"/>
      <c r="CPQ144" s="11"/>
      <c r="CPR144" s="11"/>
      <c r="CPS144" s="11"/>
      <c r="CPT144" s="11"/>
      <c r="CPU144" s="11"/>
      <c r="CPV144" s="11"/>
      <c r="CPW144" s="11"/>
      <c r="CPX144" s="11"/>
      <c r="CPY144" s="11"/>
      <c r="CPZ144" s="11"/>
      <c r="CQA144" s="11"/>
      <c r="CQB144" s="11"/>
      <c r="CQC144" s="11"/>
      <c r="CQD144" s="11"/>
      <c r="CQE144" s="11"/>
      <c r="CQF144" s="11"/>
      <c r="CQG144" s="11"/>
      <c r="CQH144" s="11"/>
      <c r="CQI144" s="11"/>
      <c r="CQJ144" s="11"/>
      <c r="CQK144" s="11"/>
      <c r="CQL144" s="11"/>
      <c r="CQM144" s="11"/>
      <c r="CQN144" s="11"/>
      <c r="CQO144" s="11"/>
      <c r="CQP144" s="11"/>
      <c r="CQQ144" s="11"/>
      <c r="CQR144" s="11"/>
      <c r="CQS144" s="11"/>
      <c r="CQT144" s="11"/>
      <c r="CQU144" s="11"/>
      <c r="CQV144" s="11"/>
      <c r="CQW144" s="11"/>
      <c r="CQX144" s="11"/>
      <c r="CQY144" s="11"/>
      <c r="CQZ144" s="11"/>
      <c r="CRA144" s="11"/>
      <c r="CRB144" s="11"/>
      <c r="CRC144" s="11"/>
      <c r="CRD144" s="11"/>
      <c r="CRE144" s="11"/>
      <c r="CRF144" s="11"/>
      <c r="CRG144" s="11"/>
      <c r="CRH144" s="11"/>
      <c r="CRI144" s="11"/>
      <c r="CRJ144" s="11"/>
      <c r="CRK144" s="11"/>
      <c r="CRL144" s="11"/>
      <c r="CRM144" s="11"/>
      <c r="CRN144" s="11"/>
      <c r="CRO144" s="11"/>
      <c r="CRP144" s="11"/>
      <c r="CRQ144" s="11"/>
      <c r="CRR144" s="11"/>
      <c r="CRS144" s="11"/>
      <c r="CRT144" s="11"/>
      <c r="CRU144" s="11"/>
      <c r="CRV144" s="11"/>
      <c r="CRW144" s="11"/>
      <c r="CRX144" s="11"/>
      <c r="CRY144" s="11"/>
      <c r="CRZ144" s="11"/>
      <c r="CSA144" s="11"/>
      <c r="CSB144" s="11"/>
      <c r="CSC144" s="11"/>
      <c r="CSD144" s="11"/>
      <c r="CSE144" s="11"/>
      <c r="CSF144" s="11"/>
      <c r="CSG144" s="11"/>
      <c r="CSH144" s="11"/>
      <c r="CSI144" s="11"/>
      <c r="CSJ144" s="11"/>
      <c r="CSK144" s="11"/>
      <c r="CSL144" s="11"/>
      <c r="CSM144" s="11"/>
      <c r="CSN144" s="11"/>
      <c r="CSO144" s="11"/>
      <c r="CSP144" s="11"/>
      <c r="CSQ144" s="11"/>
      <c r="CSR144" s="11"/>
      <c r="CSS144" s="11"/>
      <c r="CST144" s="11"/>
      <c r="CSU144" s="11"/>
      <c r="CSV144" s="11"/>
      <c r="CSW144" s="11"/>
      <c r="CSX144" s="11"/>
      <c r="CSY144" s="11"/>
      <c r="CSZ144" s="11"/>
      <c r="CTA144" s="11"/>
      <c r="CTB144" s="11"/>
      <c r="CTC144" s="11"/>
      <c r="CTD144" s="11"/>
      <c r="CTE144" s="11"/>
      <c r="CTF144" s="11"/>
      <c r="CTG144" s="11"/>
      <c r="CTH144" s="11"/>
      <c r="CTI144" s="11"/>
      <c r="CTJ144" s="11"/>
      <c r="CTK144" s="11"/>
      <c r="CTL144" s="11"/>
      <c r="CTM144" s="11"/>
      <c r="CTN144" s="11"/>
      <c r="CTO144" s="11"/>
      <c r="CTP144" s="11"/>
      <c r="CTQ144" s="11"/>
      <c r="CTR144" s="11"/>
      <c r="CTS144" s="11"/>
      <c r="CTT144" s="11"/>
      <c r="CTU144" s="11"/>
      <c r="CTV144" s="11"/>
      <c r="CTW144" s="11"/>
      <c r="CTX144" s="11"/>
      <c r="CTY144" s="11"/>
      <c r="CTZ144" s="11"/>
      <c r="CUA144" s="11"/>
      <c r="CUB144" s="11"/>
      <c r="CUC144" s="11"/>
      <c r="CUD144" s="11"/>
      <c r="CUE144" s="11"/>
      <c r="CUF144" s="11"/>
      <c r="CUG144" s="11"/>
      <c r="CUH144" s="11"/>
      <c r="CUI144" s="11"/>
      <c r="CUJ144" s="11"/>
      <c r="CUK144" s="11"/>
      <c r="CUL144" s="11"/>
      <c r="CUM144" s="11"/>
      <c r="CUN144" s="11"/>
      <c r="CUO144" s="11"/>
      <c r="CUP144" s="11"/>
      <c r="CUQ144" s="11"/>
      <c r="CUR144" s="11"/>
      <c r="CUS144" s="11"/>
      <c r="CUT144" s="11"/>
      <c r="CUU144" s="11"/>
      <c r="CUV144" s="11"/>
      <c r="CUW144" s="11"/>
      <c r="CUX144" s="11"/>
      <c r="CUY144" s="11"/>
      <c r="CUZ144" s="11"/>
      <c r="CVA144" s="11"/>
      <c r="CVB144" s="11"/>
      <c r="CVC144" s="11"/>
      <c r="CVD144" s="11"/>
      <c r="CVE144" s="11"/>
      <c r="CVF144" s="11"/>
      <c r="CVG144" s="11"/>
      <c r="CVH144" s="11"/>
      <c r="CVI144" s="11"/>
      <c r="CVJ144" s="11"/>
      <c r="CVK144" s="11"/>
      <c r="CVL144" s="11"/>
      <c r="CVM144" s="11"/>
      <c r="CVN144" s="11"/>
      <c r="CVO144" s="11"/>
      <c r="CVP144" s="11"/>
      <c r="CVQ144" s="11"/>
      <c r="CVR144" s="11"/>
      <c r="CVS144" s="11"/>
      <c r="CVT144" s="11"/>
      <c r="CVU144" s="11"/>
      <c r="CVV144" s="11"/>
      <c r="CVW144" s="11"/>
      <c r="CVX144" s="11"/>
      <c r="CVY144" s="11"/>
      <c r="CVZ144" s="11"/>
      <c r="CWA144" s="11"/>
      <c r="CWB144" s="11"/>
      <c r="CWC144" s="11"/>
      <c r="CWD144" s="11"/>
      <c r="CWE144" s="11"/>
      <c r="CWF144" s="11"/>
      <c r="CWG144" s="11"/>
      <c r="CWH144" s="11"/>
      <c r="CWI144" s="11"/>
      <c r="CWJ144" s="11"/>
      <c r="CWK144" s="11"/>
      <c r="CWL144" s="11"/>
      <c r="CWM144" s="11"/>
      <c r="CWN144" s="11"/>
      <c r="CWO144" s="11"/>
      <c r="CWP144" s="11"/>
      <c r="CWQ144" s="11"/>
      <c r="CWR144" s="11"/>
      <c r="CWS144" s="11"/>
      <c r="CWT144" s="11"/>
      <c r="CWU144" s="11"/>
      <c r="CWV144" s="11"/>
      <c r="CWW144" s="11"/>
      <c r="CWX144" s="11"/>
      <c r="CWY144" s="11"/>
      <c r="CWZ144" s="11"/>
      <c r="CXA144" s="11"/>
      <c r="CXB144" s="11"/>
      <c r="CXC144" s="11"/>
      <c r="CXD144" s="11"/>
      <c r="CXE144" s="11"/>
      <c r="CXF144" s="11"/>
      <c r="CXG144" s="11"/>
      <c r="CXH144" s="11"/>
      <c r="CXI144" s="11"/>
      <c r="CXJ144" s="11"/>
      <c r="CXK144" s="11"/>
      <c r="CXL144" s="11"/>
      <c r="CXM144" s="11"/>
      <c r="CXN144" s="11"/>
      <c r="CXO144" s="11"/>
      <c r="CXP144" s="11"/>
      <c r="CXQ144" s="11"/>
      <c r="CXR144" s="11"/>
      <c r="CXS144" s="11"/>
      <c r="CXT144" s="11"/>
      <c r="CXU144" s="11"/>
      <c r="CXV144" s="11"/>
      <c r="CXW144" s="11"/>
      <c r="CXX144" s="11"/>
      <c r="CXY144" s="11"/>
      <c r="CXZ144" s="11"/>
      <c r="CYA144" s="11"/>
      <c r="CYB144" s="11"/>
      <c r="CYC144" s="11"/>
      <c r="CYD144" s="11"/>
      <c r="CYE144" s="11"/>
      <c r="CYF144" s="11"/>
      <c r="CYG144" s="11"/>
      <c r="CYH144" s="11"/>
      <c r="CYI144" s="11"/>
      <c r="CYJ144" s="11"/>
      <c r="CYK144" s="11"/>
      <c r="CYL144" s="11"/>
      <c r="CYM144" s="11"/>
      <c r="CYN144" s="11"/>
      <c r="CYO144" s="11"/>
      <c r="CYP144" s="11"/>
      <c r="CYQ144" s="11"/>
      <c r="CYR144" s="11"/>
      <c r="CYS144" s="11"/>
      <c r="CYT144" s="11"/>
      <c r="CYU144" s="11"/>
      <c r="CYV144" s="11"/>
      <c r="CYW144" s="11"/>
      <c r="CYX144" s="11"/>
      <c r="CYY144" s="11"/>
      <c r="CYZ144" s="11"/>
      <c r="CZA144" s="11"/>
      <c r="CZB144" s="11"/>
      <c r="CZC144" s="11"/>
      <c r="CZD144" s="11"/>
      <c r="CZE144" s="11"/>
      <c r="CZF144" s="11"/>
      <c r="CZG144" s="11"/>
      <c r="CZH144" s="11"/>
      <c r="CZI144" s="11"/>
      <c r="CZJ144" s="11"/>
      <c r="CZK144" s="11"/>
      <c r="CZL144" s="11"/>
      <c r="CZM144" s="11"/>
      <c r="CZN144" s="11"/>
      <c r="CZO144" s="11"/>
      <c r="CZP144" s="11"/>
      <c r="CZQ144" s="11"/>
      <c r="CZR144" s="11"/>
      <c r="CZS144" s="11"/>
      <c r="CZT144" s="11"/>
      <c r="CZU144" s="11"/>
      <c r="CZV144" s="11"/>
      <c r="CZW144" s="11"/>
      <c r="CZX144" s="11"/>
      <c r="CZY144" s="11"/>
      <c r="CZZ144" s="11"/>
      <c r="DAA144" s="11"/>
      <c r="DAB144" s="11"/>
      <c r="DAC144" s="11"/>
      <c r="DAD144" s="11"/>
      <c r="DAE144" s="11"/>
      <c r="DAF144" s="11"/>
      <c r="DAG144" s="11"/>
      <c r="DAH144" s="11"/>
      <c r="DAI144" s="11"/>
      <c r="DAJ144" s="11"/>
      <c r="DAK144" s="11"/>
      <c r="DAL144" s="11"/>
      <c r="DAM144" s="11"/>
      <c r="DAN144" s="11"/>
      <c r="DAO144" s="11"/>
      <c r="DAP144" s="11"/>
      <c r="DAQ144" s="11"/>
      <c r="DAR144" s="11"/>
      <c r="DAS144" s="11"/>
      <c r="DAT144" s="11"/>
      <c r="DAU144" s="11"/>
      <c r="DAV144" s="11"/>
      <c r="DAW144" s="11"/>
      <c r="DAX144" s="11"/>
      <c r="DAY144" s="11"/>
      <c r="DAZ144" s="11"/>
      <c r="DBA144" s="11"/>
      <c r="DBB144" s="11"/>
      <c r="DBC144" s="11"/>
      <c r="DBD144" s="11"/>
      <c r="DBE144" s="11"/>
      <c r="DBF144" s="11"/>
      <c r="DBG144" s="11"/>
      <c r="DBH144" s="11"/>
      <c r="DBI144" s="11"/>
      <c r="DBJ144" s="11"/>
      <c r="DBK144" s="11"/>
      <c r="DBL144" s="11"/>
      <c r="DBM144" s="11"/>
      <c r="DBN144" s="11"/>
      <c r="DBO144" s="11"/>
      <c r="DBP144" s="11"/>
      <c r="DBQ144" s="11"/>
      <c r="DBR144" s="11"/>
      <c r="DBS144" s="11"/>
      <c r="DBT144" s="11"/>
      <c r="DBU144" s="11"/>
      <c r="DBV144" s="11"/>
      <c r="DBW144" s="11"/>
      <c r="DBX144" s="11"/>
      <c r="DBY144" s="11"/>
      <c r="DBZ144" s="11"/>
      <c r="DCA144" s="11"/>
      <c r="DCB144" s="11"/>
      <c r="DCC144" s="11"/>
      <c r="DCD144" s="11"/>
      <c r="DCE144" s="11"/>
      <c r="DCF144" s="11"/>
      <c r="DCG144" s="11"/>
      <c r="DCH144" s="11"/>
      <c r="DCI144" s="11"/>
      <c r="DCJ144" s="11"/>
      <c r="DCK144" s="11"/>
      <c r="DCL144" s="11"/>
      <c r="DCM144" s="11"/>
      <c r="DCN144" s="11"/>
      <c r="DCO144" s="11"/>
      <c r="DCP144" s="11"/>
      <c r="DCQ144" s="11"/>
      <c r="DCR144" s="11"/>
      <c r="DCS144" s="11"/>
      <c r="DCT144" s="11"/>
      <c r="DCU144" s="11"/>
      <c r="DCV144" s="11"/>
      <c r="DCW144" s="11"/>
      <c r="DCX144" s="11"/>
      <c r="DCY144" s="11"/>
      <c r="DCZ144" s="11"/>
      <c r="DDA144" s="11"/>
      <c r="DDB144" s="11"/>
      <c r="DDC144" s="11"/>
      <c r="DDD144" s="11"/>
      <c r="DDE144" s="11"/>
      <c r="DDF144" s="11"/>
      <c r="DDG144" s="11"/>
      <c r="DDH144" s="11"/>
      <c r="DDI144" s="11"/>
      <c r="DDJ144" s="11"/>
      <c r="DDK144" s="11"/>
      <c r="DDL144" s="11"/>
      <c r="DDM144" s="11"/>
      <c r="DDN144" s="11"/>
      <c r="DDO144" s="11"/>
      <c r="DDP144" s="11"/>
      <c r="DDQ144" s="11"/>
      <c r="DDR144" s="11"/>
      <c r="DDS144" s="11"/>
      <c r="DDT144" s="11"/>
      <c r="DDU144" s="11"/>
      <c r="DDV144" s="11"/>
      <c r="DDW144" s="11"/>
      <c r="DDX144" s="11"/>
      <c r="DDY144" s="11"/>
      <c r="DDZ144" s="11"/>
      <c r="DEA144" s="11"/>
      <c r="DEB144" s="11"/>
      <c r="DEC144" s="11"/>
      <c r="DED144" s="11"/>
      <c r="DEE144" s="11"/>
      <c r="DEF144" s="11"/>
      <c r="DEG144" s="11"/>
      <c r="DEH144" s="11"/>
      <c r="DEI144" s="11"/>
      <c r="DEJ144" s="11"/>
      <c r="DEK144" s="11"/>
      <c r="DEL144" s="11"/>
      <c r="DEM144" s="11"/>
      <c r="DEN144" s="11"/>
      <c r="DEO144" s="11"/>
      <c r="DEP144" s="11"/>
      <c r="DEQ144" s="11"/>
      <c r="DER144" s="11"/>
      <c r="DES144" s="11"/>
      <c r="DET144" s="11"/>
      <c r="DEU144" s="11"/>
      <c r="DEV144" s="11"/>
      <c r="DEW144" s="11"/>
      <c r="DEX144" s="11"/>
      <c r="DEY144" s="11"/>
      <c r="DEZ144" s="11"/>
      <c r="DFA144" s="11"/>
      <c r="DFB144" s="11"/>
      <c r="DFC144" s="11"/>
      <c r="DFD144" s="11"/>
      <c r="DFE144" s="11"/>
      <c r="DFF144" s="11"/>
      <c r="DFG144" s="11"/>
      <c r="DFH144" s="11"/>
      <c r="DFI144" s="11"/>
      <c r="DFJ144" s="11"/>
      <c r="DFK144" s="11"/>
      <c r="DFL144" s="11"/>
      <c r="DFM144" s="11"/>
      <c r="DFN144" s="11"/>
      <c r="DFO144" s="11"/>
      <c r="DFP144" s="11"/>
      <c r="DFQ144" s="11"/>
      <c r="DFR144" s="11"/>
      <c r="DFS144" s="11"/>
      <c r="DFT144" s="11"/>
      <c r="DFU144" s="11"/>
      <c r="DFV144" s="11"/>
      <c r="DFW144" s="11"/>
      <c r="DFX144" s="11"/>
      <c r="DFY144" s="11"/>
      <c r="DFZ144" s="11"/>
      <c r="DGA144" s="11"/>
      <c r="DGB144" s="11"/>
      <c r="DGC144" s="11"/>
      <c r="DGD144" s="11"/>
      <c r="DGE144" s="11"/>
      <c r="DGF144" s="11"/>
      <c r="DGG144" s="11"/>
      <c r="DGH144" s="11"/>
      <c r="DGI144" s="11"/>
      <c r="DGJ144" s="11"/>
      <c r="DGK144" s="11"/>
      <c r="DGL144" s="11"/>
      <c r="DGM144" s="11"/>
      <c r="DGN144" s="11"/>
      <c r="DGO144" s="11"/>
      <c r="DGP144" s="11"/>
      <c r="DGQ144" s="11"/>
      <c r="DGR144" s="11"/>
      <c r="DGS144" s="11"/>
      <c r="DGT144" s="11"/>
      <c r="DGU144" s="11"/>
      <c r="DGV144" s="11"/>
      <c r="DGW144" s="11"/>
      <c r="DGX144" s="11"/>
      <c r="DGY144" s="11"/>
      <c r="DGZ144" s="11"/>
      <c r="DHA144" s="11"/>
      <c r="DHB144" s="11"/>
      <c r="DHC144" s="11"/>
      <c r="DHD144" s="11"/>
      <c r="DHE144" s="11"/>
      <c r="DHF144" s="11"/>
      <c r="DHG144" s="11"/>
      <c r="DHH144" s="11"/>
      <c r="DHI144" s="11"/>
      <c r="DHJ144" s="11"/>
      <c r="DHK144" s="11"/>
      <c r="DHL144" s="11"/>
      <c r="DHM144" s="11"/>
      <c r="DHN144" s="11"/>
      <c r="DHO144" s="11"/>
      <c r="DHP144" s="11"/>
      <c r="DHQ144" s="11"/>
      <c r="DHR144" s="11"/>
      <c r="DHS144" s="11"/>
      <c r="DHT144" s="11"/>
      <c r="DHU144" s="11"/>
      <c r="DHV144" s="11"/>
      <c r="DHW144" s="11"/>
      <c r="DHX144" s="11"/>
      <c r="DHY144" s="11"/>
      <c r="DHZ144" s="11"/>
      <c r="DIA144" s="11"/>
      <c r="DIB144" s="11"/>
      <c r="DIC144" s="11"/>
      <c r="DID144" s="11"/>
      <c r="DIE144" s="11"/>
      <c r="DIF144" s="11"/>
      <c r="DIG144" s="11"/>
      <c r="DIH144" s="11"/>
      <c r="DII144" s="11"/>
      <c r="DIJ144" s="11"/>
      <c r="DIK144" s="11"/>
      <c r="DIL144" s="11"/>
      <c r="DIM144" s="11"/>
      <c r="DIN144" s="11"/>
      <c r="DIO144" s="11"/>
      <c r="DIP144" s="11"/>
      <c r="DIQ144" s="11"/>
      <c r="DIR144" s="11"/>
      <c r="DIS144" s="11"/>
      <c r="DIT144" s="11"/>
      <c r="DIU144" s="11"/>
      <c r="DIV144" s="11"/>
      <c r="DIW144" s="11"/>
      <c r="DIX144" s="11"/>
      <c r="DIY144" s="11"/>
      <c r="DIZ144" s="11"/>
      <c r="DJA144" s="11"/>
      <c r="DJB144" s="11"/>
      <c r="DJC144" s="11"/>
      <c r="DJD144" s="11"/>
      <c r="DJE144" s="11"/>
      <c r="DJF144" s="11"/>
      <c r="DJG144" s="11"/>
      <c r="DJH144" s="11"/>
      <c r="DJI144" s="11"/>
      <c r="DJJ144" s="11"/>
      <c r="DJK144" s="11"/>
      <c r="DJL144" s="11"/>
      <c r="DJM144" s="11"/>
      <c r="DJN144" s="11"/>
      <c r="DJO144" s="11"/>
      <c r="DJP144" s="11"/>
      <c r="DJQ144" s="11"/>
      <c r="DJR144" s="11"/>
      <c r="DJS144" s="11"/>
      <c r="DJT144" s="11"/>
      <c r="DJU144" s="11"/>
      <c r="DJV144" s="11"/>
      <c r="DJW144" s="11"/>
      <c r="DJX144" s="11"/>
      <c r="DJY144" s="11"/>
      <c r="DJZ144" s="11"/>
      <c r="DKA144" s="11"/>
      <c r="DKB144" s="11"/>
      <c r="DKC144" s="11"/>
      <c r="DKD144" s="11"/>
      <c r="DKE144" s="11"/>
      <c r="DKF144" s="11"/>
      <c r="DKG144" s="11"/>
      <c r="DKH144" s="11"/>
      <c r="DKI144" s="11"/>
      <c r="DKJ144" s="11"/>
      <c r="DKK144" s="11"/>
      <c r="DKL144" s="11"/>
      <c r="DKM144" s="11"/>
      <c r="DKN144" s="11"/>
      <c r="DKO144" s="11"/>
      <c r="DKP144" s="11"/>
      <c r="DKQ144" s="11"/>
      <c r="DKR144" s="11"/>
      <c r="DKS144" s="11"/>
      <c r="DKT144" s="11"/>
      <c r="DKU144" s="11"/>
      <c r="DKV144" s="11"/>
      <c r="DKW144" s="11"/>
      <c r="DKX144" s="11"/>
      <c r="DKY144" s="11"/>
      <c r="DKZ144" s="11"/>
      <c r="DLA144" s="11"/>
      <c r="DLB144" s="11"/>
      <c r="DLC144" s="11"/>
      <c r="DLD144" s="11"/>
      <c r="DLE144" s="11"/>
      <c r="DLF144" s="11"/>
      <c r="DLG144" s="11"/>
      <c r="DLH144" s="11"/>
      <c r="DLI144" s="11"/>
      <c r="DLJ144" s="11"/>
      <c r="DLK144" s="11"/>
      <c r="DLL144" s="11"/>
      <c r="DLM144" s="11"/>
      <c r="DLN144" s="11"/>
      <c r="DLO144" s="11"/>
      <c r="DLP144" s="11"/>
      <c r="DLQ144" s="11"/>
      <c r="DLR144" s="11"/>
      <c r="DLS144" s="11"/>
      <c r="DLT144" s="11"/>
      <c r="DLU144" s="11"/>
      <c r="DLV144" s="11"/>
      <c r="DLW144" s="11"/>
      <c r="DLX144" s="11"/>
      <c r="DLY144" s="11"/>
      <c r="DLZ144" s="11"/>
      <c r="DMA144" s="11"/>
      <c r="DMB144" s="11"/>
      <c r="DMC144" s="11"/>
      <c r="DMD144" s="11"/>
      <c r="DME144" s="11"/>
      <c r="DMF144" s="11"/>
      <c r="DMG144" s="11"/>
      <c r="DMH144" s="11"/>
      <c r="DMI144" s="11"/>
      <c r="DMJ144" s="11"/>
      <c r="DMK144" s="11"/>
      <c r="DML144" s="11"/>
      <c r="DMM144" s="11"/>
      <c r="DMN144" s="11"/>
      <c r="DMO144" s="11"/>
      <c r="DMP144" s="11"/>
      <c r="DMQ144" s="11"/>
      <c r="DMR144" s="11"/>
      <c r="DMS144" s="11"/>
      <c r="DMT144" s="11"/>
      <c r="DMU144" s="11"/>
      <c r="DMV144" s="11"/>
      <c r="DMW144" s="11"/>
      <c r="DMX144" s="11"/>
      <c r="DMY144" s="11"/>
      <c r="DMZ144" s="11"/>
      <c r="DNA144" s="11"/>
      <c r="DNB144" s="11"/>
      <c r="DNC144" s="11"/>
      <c r="DND144" s="11"/>
      <c r="DNE144" s="11"/>
      <c r="DNF144" s="11"/>
      <c r="DNG144" s="11"/>
      <c r="DNH144" s="11"/>
      <c r="DNI144" s="11"/>
      <c r="DNJ144" s="11"/>
      <c r="DNK144" s="11"/>
      <c r="DNL144" s="11"/>
      <c r="DNM144" s="11"/>
      <c r="DNN144" s="11"/>
      <c r="DNO144" s="11"/>
      <c r="DNP144" s="11"/>
      <c r="DNQ144" s="11"/>
      <c r="DNR144" s="11"/>
      <c r="DNS144" s="11"/>
      <c r="DNT144" s="11"/>
      <c r="DNU144" s="11"/>
      <c r="DNV144" s="11"/>
      <c r="DNW144" s="11"/>
      <c r="DNX144" s="11"/>
      <c r="DNY144" s="11"/>
      <c r="DNZ144" s="11"/>
      <c r="DOA144" s="11"/>
      <c r="DOB144" s="11"/>
      <c r="DOC144" s="11"/>
      <c r="DOD144" s="11"/>
      <c r="DOE144" s="11"/>
      <c r="DOF144" s="11"/>
      <c r="DOG144" s="11"/>
      <c r="DOH144" s="11"/>
      <c r="DOI144" s="11"/>
      <c r="DOJ144" s="11"/>
      <c r="DOK144" s="11"/>
      <c r="DOL144" s="11"/>
      <c r="DOM144" s="11"/>
      <c r="DON144" s="11"/>
      <c r="DOO144" s="11"/>
      <c r="DOP144" s="11"/>
      <c r="DOQ144" s="11"/>
      <c r="DOR144" s="11"/>
      <c r="DOS144" s="11"/>
      <c r="DOT144" s="11"/>
      <c r="DOU144" s="11"/>
      <c r="DOV144" s="11"/>
      <c r="DOW144" s="11"/>
      <c r="DOX144" s="11"/>
      <c r="DOY144" s="11"/>
      <c r="DOZ144" s="11"/>
      <c r="DPA144" s="11"/>
      <c r="DPB144" s="11"/>
      <c r="DPC144" s="11"/>
      <c r="DPD144" s="11"/>
      <c r="DPE144" s="11"/>
      <c r="DPF144" s="11"/>
      <c r="DPG144" s="11"/>
      <c r="DPH144" s="11"/>
      <c r="DPI144" s="11"/>
      <c r="DPJ144" s="11"/>
      <c r="DPK144" s="11"/>
      <c r="DPL144" s="11"/>
      <c r="DPM144" s="11"/>
      <c r="DPN144" s="11"/>
      <c r="DPO144" s="11"/>
      <c r="DPP144" s="11"/>
      <c r="DPQ144" s="11"/>
      <c r="DPR144" s="11"/>
      <c r="DPS144" s="11"/>
      <c r="DPT144" s="11"/>
      <c r="DPU144" s="11"/>
      <c r="DPV144" s="11"/>
      <c r="DPW144" s="11"/>
      <c r="DPX144" s="11"/>
      <c r="DPY144" s="11"/>
      <c r="DPZ144" s="11"/>
      <c r="DQA144" s="11"/>
      <c r="DQB144" s="11"/>
      <c r="DQC144" s="11"/>
      <c r="DQD144" s="11"/>
      <c r="DQE144" s="11"/>
      <c r="DQF144" s="11"/>
      <c r="DQG144" s="11"/>
      <c r="DQH144" s="11"/>
      <c r="DQI144" s="11"/>
      <c r="DQJ144" s="11"/>
      <c r="DQK144" s="11"/>
      <c r="DQL144" s="11"/>
      <c r="DQM144" s="11"/>
      <c r="DQN144" s="11"/>
      <c r="DQO144" s="11"/>
      <c r="DQP144" s="11"/>
      <c r="DQQ144" s="11"/>
      <c r="DQR144" s="11"/>
      <c r="DQS144" s="11"/>
      <c r="DQT144" s="11"/>
      <c r="DQU144" s="11"/>
      <c r="DQV144" s="11"/>
      <c r="DQW144" s="11"/>
      <c r="DQX144" s="11"/>
      <c r="DQY144" s="11"/>
      <c r="DQZ144" s="11"/>
      <c r="DRA144" s="11"/>
      <c r="DRB144" s="11"/>
      <c r="DRC144" s="11"/>
      <c r="DRD144" s="11"/>
      <c r="DRE144" s="11"/>
      <c r="DRF144" s="11"/>
      <c r="DRG144" s="11"/>
      <c r="DRH144" s="11"/>
      <c r="DRI144" s="11"/>
      <c r="DRJ144" s="11"/>
      <c r="DRK144" s="11"/>
      <c r="DRL144" s="11"/>
      <c r="DRM144" s="11"/>
      <c r="DRN144" s="11"/>
      <c r="DRO144" s="11"/>
      <c r="DRP144" s="11"/>
      <c r="DRQ144" s="11"/>
      <c r="DRR144" s="11"/>
      <c r="DRS144" s="11"/>
      <c r="DRT144" s="11"/>
      <c r="DRU144" s="11"/>
      <c r="DRV144" s="11"/>
      <c r="DRW144" s="11"/>
      <c r="DRX144" s="11"/>
      <c r="DRY144" s="11"/>
      <c r="DRZ144" s="11"/>
      <c r="DSA144" s="11"/>
      <c r="DSB144" s="11"/>
      <c r="DSC144" s="11"/>
      <c r="DSD144" s="11"/>
      <c r="DSE144" s="11"/>
      <c r="DSF144" s="11"/>
      <c r="DSG144" s="11"/>
      <c r="DSH144" s="11"/>
      <c r="DSI144" s="11"/>
      <c r="DSJ144" s="11"/>
      <c r="DSK144" s="11"/>
      <c r="DSL144" s="11"/>
      <c r="DSM144" s="11"/>
      <c r="DSN144" s="11"/>
      <c r="DSO144" s="11"/>
      <c r="DSP144" s="11"/>
      <c r="DSQ144" s="11"/>
      <c r="DSR144" s="11"/>
      <c r="DSS144" s="11"/>
      <c r="DST144" s="11"/>
      <c r="DSU144" s="11"/>
      <c r="DSV144" s="11"/>
      <c r="DSW144" s="11"/>
      <c r="DSX144" s="11"/>
      <c r="DSY144" s="11"/>
      <c r="DSZ144" s="11"/>
      <c r="DTA144" s="11"/>
      <c r="DTB144" s="11"/>
      <c r="DTC144" s="11"/>
      <c r="DTD144" s="11"/>
      <c r="DTE144" s="11"/>
      <c r="DTF144" s="11"/>
      <c r="DTG144" s="11"/>
      <c r="DTH144" s="11"/>
      <c r="DTI144" s="11"/>
      <c r="DTJ144" s="11"/>
      <c r="DTK144" s="11"/>
      <c r="DTL144" s="11"/>
      <c r="DTM144" s="11"/>
      <c r="DTN144" s="11"/>
      <c r="DTO144" s="11"/>
      <c r="DTP144" s="11"/>
      <c r="DTQ144" s="11"/>
      <c r="DTR144" s="11"/>
      <c r="DTS144" s="11"/>
      <c r="DTT144" s="11"/>
      <c r="DTU144" s="11"/>
      <c r="DTV144" s="11"/>
      <c r="DTW144" s="11"/>
      <c r="DTX144" s="11"/>
      <c r="DTY144" s="11"/>
      <c r="DTZ144" s="11"/>
      <c r="DUA144" s="11"/>
      <c r="DUB144" s="11"/>
      <c r="DUC144" s="11"/>
      <c r="DUD144" s="11"/>
      <c r="DUE144" s="11"/>
      <c r="DUF144" s="11"/>
      <c r="DUG144" s="11"/>
      <c r="DUH144" s="11"/>
      <c r="DUI144" s="11"/>
      <c r="DUJ144" s="11"/>
      <c r="DUK144" s="11"/>
      <c r="DUL144" s="11"/>
      <c r="DUM144" s="11"/>
      <c r="DUN144" s="11"/>
      <c r="DUO144" s="11"/>
      <c r="DUP144" s="11"/>
      <c r="DUQ144" s="11"/>
      <c r="DUR144" s="11"/>
      <c r="DUS144" s="11"/>
      <c r="DUT144" s="11"/>
      <c r="DUU144" s="11"/>
      <c r="DUV144" s="11"/>
      <c r="DUW144" s="11"/>
      <c r="DUX144" s="11"/>
      <c r="DUY144" s="11"/>
      <c r="DUZ144" s="11"/>
      <c r="DVA144" s="11"/>
      <c r="DVB144" s="11"/>
      <c r="DVC144" s="11"/>
      <c r="DVD144" s="11"/>
      <c r="DVE144" s="11"/>
      <c r="DVF144" s="11"/>
      <c r="DVG144" s="11"/>
      <c r="DVH144" s="11"/>
      <c r="DVI144" s="11"/>
      <c r="DVJ144" s="11"/>
      <c r="DVK144" s="11"/>
      <c r="DVL144" s="11"/>
      <c r="DVM144" s="11"/>
      <c r="DVN144" s="11"/>
      <c r="DVO144" s="11"/>
      <c r="DVP144" s="11"/>
      <c r="DVQ144" s="11"/>
      <c r="DVR144" s="11"/>
      <c r="DVS144" s="11"/>
      <c r="DVT144" s="11"/>
      <c r="DVU144" s="11"/>
      <c r="DVV144" s="11"/>
      <c r="DVW144" s="11"/>
      <c r="DVX144" s="11"/>
      <c r="DVY144" s="11"/>
      <c r="DVZ144" s="11"/>
      <c r="DWA144" s="11"/>
      <c r="DWB144" s="11"/>
      <c r="DWC144" s="11"/>
      <c r="DWD144" s="11"/>
      <c r="DWE144" s="11"/>
      <c r="DWF144" s="11"/>
      <c r="DWG144" s="11"/>
      <c r="DWH144" s="11"/>
      <c r="DWI144" s="11"/>
      <c r="DWJ144" s="11"/>
      <c r="DWK144" s="11"/>
      <c r="DWL144" s="11"/>
      <c r="DWM144" s="11"/>
      <c r="DWN144" s="11"/>
      <c r="DWO144" s="11"/>
      <c r="DWP144" s="11"/>
      <c r="DWQ144" s="11"/>
      <c r="DWR144" s="11"/>
      <c r="DWS144" s="11"/>
      <c r="DWT144" s="11"/>
      <c r="DWU144" s="11"/>
      <c r="DWV144" s="11"/>
      <c r="DWW144" s="11"/>
      <c r="DWX144" s="11"/>
      <c r="DWY144" s="11"/>
      <c r="DWZ144" s="11"/>
      <c r="DXA144" s="11"/>
      <c r="DXB144" s="11"/>
      <c r="DXC144" s="11"/>
      <c r="DXD144" s="11"/>
      <c r="DXE144" s="11"/>
      <c r="DXF144" s="11"/>
      <c r="DXG144" s="11"/>
      <c r="DXH144" s="11"/>
      <c r="DXI144" s="11"/>
      <c r="DXJ144" s="11"/>
      <c r="DXK144" s="11"/>
      <c r="DXL144" s="11"/>
      <c r="DXM144" s="11"/>
      <c r="DXN144" s="11"/>
      <c r="DXO144" s="11"/>
      <c r="DXP144" s="11"/>
      <c r="DXQ144" s="11"/>
      <c r="DXR144" s="11"/>
      <c r="DXS144" s="11"/>
      <c r="DXT144" s="11"/>
      <c r="DXU144" s="11"/>
      <c r="DXV144" s="11"/>
      <c r="DXW144" s="11"/>
      <c r="DXX144" s="11"/>
      <c r="DXY144" s="11"/>
      <c r="DXZ144" s="11"/>
      <c r="DYA144" s="11"/>
      <c r="DYB144" s="11"/>
      <c r="DYC144" s="11"/>
      <c r="DYD144" s="11"/>
      <c r="DYE144" s="11"/>
      <c r="DYF144" s="11"/>
      <c r="DYG144" s="11"/>
      <c r="DYH144" s="11"/>
      <c r="DYI144" s="11"/>
      <c r="DYJ144" s="11"/>
      <c r="DYK144" s="11"/>
      <c r="DYL144" s="11"/>
      <c r="DYM144" s="11"/>
      <c r="DYN144" s="11"/>
      <c r="DYO144" s="11"/>
      <c r="DYP144" s="11"/>
      <c r="DYQ144" s="11"/>
      <c r="DYR144" s="11"/>
      <c r="DYS144" s="11"/>
      <c r="DYT144" s="11"/>
      <c r="DYU144" s="11"/>
      <c r="DYV144" s="11"/>
      <c r="DYW144" s="11"/>
      <c r="DYX144" s="11"/>
      <c r="DYY144" s="11"/>
      <c r="DYZ144" s="11"/>
      <c r="DZA144" s="11"/>
      <c r="DZB144" s="11"/>
      <c r="DZC144" s="11"/>
      <c r="DZD144" s="11"/>
      <c r="DZE144" s="11"/>
      <c r="DZF144" s="11"/>
      <c r="DZG144" s="11"/>
      <c r="DZH144" s="11"/>
      <c r="DZI144" s="11"/>
      <c r="DZJ144" s="11"/>
      <c r="DZK144" s="11"/>
      <c r="DZL144" s="11"/>
      <c r="DZM144" s="11"/>
      <c r="DZN144" s="11"/>
      <c r="DZO144" s="11"/>
      <c r="DZP144" s="11"/>
      <c r="DZQ144" s="11"/>
      <c r="DZR144" s="11"/>
      <c r="DZS144" s="11"/>
      <c r="DZT144" s="11"/>
      <c r="DZU144" s="11"/>
      <c r="DZV144" s="11"/>
      <c r="DZW144" s="11"/>
      <c r="DZX144" s="11"/>
      <c r="DZY144" s="11"/>
      <c r="DZZ144" s="11"/>
      <c r="EAA144" s="11"/>
      <c r="EAB144" s="11"/>
      <c r="EAC144" s="11"/>
      <c r="EAD144" s="11"/>
      <c r="EAE144" s="11"/>
      <c r="EAF144" s="11"/>
      <c r="EAG144" s="11"/>
      <c r="EAH144" s="11"/>
      <c r="EAI144" s="11"/>
      <c r="EAJ144" s="11"/>
      <c r="EAK144" s="11"/>
      <c r="EAL144" s="11"/>
      <c r="EAM144" s="11"/>
      <c r="EAN144" s="11"/>
      <c r="EAO144" s="11"/>
      <c r="EAP144" s="11"/>
      <c r="EAQ144" s="11"/>
      <c r="EAR144" s="11"/>
      <c r="EAS144" s="11"/>
      <c r="EAT144" s="11"/>
      <c r="EAU144" s="11"/>
      <c r="EAV144" s="11"/>
      <c r="EAW144" s="11"/>
      <c r="EAX144" s="11"/>
      <c r="EAY144" s="11"/>
      <c r="EAZ144" s="11"/>
      <c r="EBA144" s="11"/>
      <c r="EBB144" s="11"/>
      <c r="EBC144" s="11"/>
      <c r="EBD144" s="11"/>
      <c r="EBE144" s="11"/>
      <c r="EBF144" s="11"/>
      <c r="EBG144" s="11"/>
      <c r="EBH144" s="11"/>
      <c r="EBI144" s="11"/>
      <c r="EBJ144" s="11"/>
      <c r="EBK144" s="11"/>
      <c r="EBL144" s="11"/>
      <c r="EBM144" s="11"/>
      <c r="EBN144" s="11"/>
      <c r="EBO144" s="11"/>
      <c r="EBP144" s="11"/>
      <c r="EBQ144" s="11"/>
      <c r="EBR144" s="11"/>
      <c r="EBS144" s="11"/>
      <c r="EBT144" s="11"/>
      <c r="EBU144" s="11"/>
      <c r="EBV144" s="11"/>
      <c r="EBW144" s="11"/>
      <c r="EBX144" s="11"/>
      <c r="EBY144" s="11"/>
      <c r="EBZ144" s="11"/>
      <c r="ECA144" s="11"/>
      <c r="ECB144" s="11"/>
      <c r="ECC144" s="11"/>
      <c r="ECD144" s="11"/>
      <c r="ECE144" s="11"/>
      <c r="ECF144" s="11"/>
      <c r="ECG144" s="11"/>
      <c r="ECH144" s="11"/>
      <c r="ECI144" s="11"/>
      <c r="ECJ144" s="11"/>
      <c r="ECK144" s="11"/>
      <c r="ECL144" s="11"/>
      <c r="ECM144" s="11"/>
      <c r="ECN144" s="11"/>
      <c r="ECO144" s="11"/>
      <c r="ECP144" s="11"/>
      <c r="ECQ144" s="11"/>
      <c r="ECR144" s="11"/>
      <c r="ECS144" s="11"/>
      <c r="ECT144" s="11"/>
      <c r="ECU144" s="11"/>
      <c r="ECV144" s="11"/>
      <c r="ECW144" s="11"/>
      <c r="ECX144" s="11"/>
      <c r="ECY144" s="11"/>
      <c r="ECZ144" s="11"/>
      <c r="EDA144" s="11"/>
      <c r="EDB144" s="11"/>
      <c r="EDC144" s="11"/>
      <c r="EDD144" s="11"/>
      <c r="EDE144" s="11"/>
      <c r="EDF144" s="11"/>
      <c r="EDG144" s="11"/>
      <c r="EDH144" s="11"/>
      <c r="EDI144" s="11"/>
      <c r="EDJ144" s="11"/>
      <c r="EDK144" s="11"/>
      <c r="EDL144" s="11"/>
      <c r="EDM144" s="11"/>
      <c r="EDN144" s="11"/>
      <c r="EDO144" s="11"/>
      <c r="EDP144" s="11"/>
      <c r="EDQ144" s="11"/>
      <c r="EDR144" s="11"/>
      <c r="EDS144" s="11"/>
      <c r="EDT144" s="11"/>
      <c r="EDU144" s="11"/>
      <c r="EDV144" s="11"/>
      <c r="EDW144" s="11"/>
      <c r="EDX144" s="11"/>
      <c r="EDY144" s="11"/>
      <c r="EDZ144" s="11"/>
      <c r="EEA144" s="11"/>
      <c r="EEB144" s="11"/>
      <c r="EEC144" s="11"/>
      <c r="EED144" s="11"/>
      <c r="EEE144" s="11"/>
      <c r="EEF144" s="11"/>
      <c r="EEG144" s="11"/>
      <c r="EEH144" s="11"/>
      <c r="EEI144" s="11"/>
      <c r="EEJ144" s="11"/>
      <c r="EEK144" s="11"/>
      <c r="EEL144" s="11"/>
      <c r="EEM144" s="11"/>
      <c r="EEN144" s="11"/>
      <c r="EEO144" s="11"/>
      <c r="EEP144" s="11"/>
      <c r="EEQ144" s="11"/>
      <c r="EER144" s="11"/>
      <c r="EES144" s="11"/>
      <c r="EET144" s="11"/>
      <c r="EEU144" s="11"/>
      <c r="EEV144" s="11"/>
      <c r="EEW144" s="11"/>
      <c r="EEX144" s="11"/>
      <c r="EEY144" s="11"/>
      <c r="EEZ144" s="11"/>
      <c r="EFA144" s="11"/>
      <c r="EFB144" s="11"/>
      <c r="EFC144" s="11"/>
      <c r="EFD144" s="11"/>
      <c r="EFE144" s="11"/>
      <c r="EFF144" s="11"/>
      <c r="EFG144" s="11"/>
      <c r="EFH144" s="11"/>
      <c r="EFI144" s="11"/>
      <c r="EFJ144" s="11"/>
      <c r="EFK144" s="11"/>
      <c r="EFL144" s="11"/>
      <c r="EFM144" s="11"/>
      <c r="EFN144" s="11"/>
      <c r="EFO144" s="11"/>
      <c r="EFP144" s="11"/>
      <c r="EFQ144" s="11"/>
      <c r="EFR144" s="11"/>
      <c r="EFS144" s="11"/>
      <c r="EFT144" s="11"/>
      <c r="EFU144" s="11"/>
      <c r="EFV144" s="11"/>
      <c r="EFW144" s="11"/>
      <c r="EFX144" s="11"/>
      <c r="EFY144" s="11"/>
      <c r="EFZ144" s="11"/>
      <c r="EGA144" s="11"/>
      <c r="EGB144" s="11"/>
      <c r="EGC144" s="11"/>
      <c r="EGD144" s="11"/>
      <c r="EGE144" s="11"/>
      <c r="EGF144" s="11"/>
      <c r="EGG144" s="11"/>
      <c r="EGH144" s="11"/>
      <c r="EGI144" s="11"/>
      <c r="EGJ144" s="11"/>
      <c r="EGK144" s="11"/>
      <c r="EGL144" s="11"/>
      <c r="EGM144" s="11"/>
      <c r="EGN144" s="11"/>
      <c r="EGO144" s="11"/>
      <c r="EGP144" s="11"/>
      <c r="EGQ144" s="11"/>
      <c r="EGR144" s="11"/>
      <c r="EGS144" s="11"/>
      <c r="EGT144" s="11"/>
      <c r="EGU144" s="11"/>
      <c r="EGV144" s="11"/>
      <c r="EGW144" s="11"/>
      <c r="EGX144" s="11"/>
      <c r="EGY144" s="11"/>
      <c r="EGZ144" s="11"/>
      <c r="EHA144" s="11"/>
      <c r="EHB144" s="11"/>
      <c r="EHC144" s="11"/>
      <c r="EHD144" s="11"/>
      <c r="EHE144" s="11"/>
      <c r="EHF144" s="11"/>
      <c r="EHG144" s="11"/>
      <c r="EHH144" s="11"/>
      <c r="EHI144" s="11"/>
      <c r="EHJ144" s="11"/>
      <c r="EHK144" s="11"/>
      <c r="EHL144" s="11"/>
      <c r="EHM144" s="11"/>
      <c r="EHN144" s="11"/>
      <c r="EHO144" s="11"/>
      <c r="EHP144" s="11"/>
      <c r="EHQ144" s="11"/>
      <c r="EHR144" s="11"/>
      <c r="EHS144" s="11"/>
      <c r="EHT144" s="11"/>
      <c r="EHU144" s="11"/>
      <c r="EHV144" s="11"/>
      <c r="EHW144" s="11"/>
      <c r="EHX144" s="11"/>
      <c r="EHY144" s="11"/>
      <c r="EHZ144" s="11"/>
      <c r="EIA144" s="11"/>
      <c r="EIB144" s="11"/>
      <c r="EIC144" s="11"/>
      <c r="EID144" s="11"/>
      <c r="EIE144" s="11"/>
      <c r="EIF144" s="11"/>
      <c r="EIG144" s="11"/>
      <c r="EIH144" s="11"/>
      <c r="EII144" s="11"/>
      <c r="EIJ144" s="11"/>
      <c r="EIK144" s="11"/>
      <c r="EIL144" s="11"/>
      <c r="EIM144" s="11"/>
      <c r="EIN144" s="11"/>
      <c r="EIO144" s="11"/>
      <c r="EIP144" s="11"/>
      <c r="EIQ144" s="11"/>
      <c r="EIR144" s="11"/>
      <c r="EIS144" s="11"/>
      <c r="EIT144" s="11"/>
      <c r="EIU144" s="11"/>
      <c r="EIV144" s="11"/>
      <c r="EIW144" s="11"/>
      <c r="EIX144" s="11"/>
      <c r="EIY144" s="11"/>
      <c r="EIZ144" s="11"/>
      <c r="EJA144" s="11"/>
      <c r="EJB144" s="11"/>
      <c r="EJC144" s="11"/>
      <c r="EJD144" s="11"/>
      <c r="EJE144" s="11"/>
      <c r="EJF144" s="11"/>
      <c r="EJG144" s="11"/>
      <c r="EJH144" s="11"/>
      <c r="EJI144" s="11"/>
      <c r="EJJ144" s="11"/>
      <c r="EJK144" s="11"/>
      <c r="EJL144" s="11"/>
      <c r="EJM144" s="11"/>
      <c r="EJN144" s="11"/>
      <c r="EJO144" s="11"/>
      <c r="EJP144" s="11"/>
      <c r="EJQ144" s="11"/>
      <c r="EJR144" s="11"/>
      <c r="EJS144" s="11"/>
      <c r="EJT144" s="11"/>
      <c r="EJU144" s="11"/>
      <c r="EJV144" s="11"/>
      <c r="EJW144" s="11"/>
      <c r="EJX144" s="11"/>
      <c r="EJY144" s="11"/>
      <c r="EJZ144" s="11"/>
      <c r="EKA144" s="11"/>
      <c r="EKB144" s="11"/>
      <c r="EKC144" s="11"/>
      <c r="EKD144" s="11"/>
      <c r="EKE144" s="11"/>
      <c r="EKF144" s="11"/>
      <c r="EKG144" s="11"/>
      <c r="EKH144" s="11"/>
      <c r="EKI144" s="11"/>
      <c r="EKJ144" s="11"/>
      <c r="EKK144" s="11"/>
      <c r="EKL144" s="11"/>
      <c r="EKM144" s="11"/>
      <c r="EKN144" s="11"/>
      <c r="EKO144" s="11"/>
      <c r="EKP144" s="11"/>
      <c r="EKQ144" s="11"/>
      <c r="EKR144" s="11"/>
      <c r="EKS144" s="11"/>
      <c r="EKT144" s="11"/>
      <c r="EKU144" s="11"/>
      <c r="EKV144" s="11"/>
      <c r="EKW144" s="11"/>
      <c r="EKX144" s="11"/>
      <c r="EKY144" s="11"/>
      <c r="EKZ144" s="11"/>
      <c r="ELA144" s="11"/>
      <c r="ELB144" s="11"/>
      <c r="ELC144" s="11"/>
      <c r="ELD144" s="11"/>
      <c r="ELE144" s="11"/>
      <c r="ELF144" s="11"/>
      <c r="ELG144" s="11"/>
      <c r="ELH144" s="11"/>
      <c r="ELI144" s="11"/>
      <c r="ELJ144" s="11"/>
      <c r="ELK144" s="11"/>
      <c r="ELL144" s="11"/>
      <c r="ELM144" s="11"/>
      <c r="ELN144" s="11"/>
      <c r="ELO144" s="11"/>
      <c r="ELP144" s="11"/>
      <c r="ELQ144" s="11"/>
      <c r="ELR144" s="11"/>
      <c r="ELS144" s="11"/>
      <c r="ELT144" s="11"/>
      <c r="ELU144" s="11"/>
      <c r="ELV144" s="11"/>
      <c r="ELW144" s="11"/>
      <c r="ELX144" s="11"/>
      <c r="ELY144" s="11"/>
      <c r="ELZ144" s="11"/>
    </row>
    <row r="145" spans="1:346 1276:3718">
      <c r="A145" s="388"/>
      <c r="C145" s="166" t="s">
        <v>519</v>
      </c>
      <c r="D145" s="223">
        <f t="shared" si="6"/>
        <v>0</v>
      </c>
      <c r="E145" s="88" t="s">
        <v>540</v>
      </c>
      <c r="F145" s="219"/>
      <c r="G145" s="92"/>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c r="HJ145" s="11"/>
      <c r="HK145" s="11"/>
      <c r="HL145" s="11"/>
      <c r="HM145" s="11"/>
      <c r="HN145" s="11"/>
      <c r="HO145" s="11"/>
      <c r="HP145" s="11"/>
      <c r="HQ145" s="11"/>
      <c r="HR145" s="11"/>
      <c r="HS145" s="11"/>
      <c r="HT145" s="11"/>
      <c r="HU145" s="11"/>
      <c r="HV145" s="11"/>
      <c r="HW145" s="11"/>
      <c r="HX145" s="11"/>
      <c r="HY145" s="11"/>
      <c r="HZ145" s="11"/>
      <c r="IA145" s="11"/>
      <c r="IB145" s="11"/>
      <c r="IC145" s="11"/>
      <c r="ID145" s="11"/>
      <c r="IE145" s="11"/>
      <c r="IF145" s="11"/>
      <c r="IG145" s="11"/>
      <c r="IH145" s="11"/>
      <c r="II145" s="11"/>
      <c r="IJ145" s="11"/>
      <c r="IK145" s="11"/>
      <c r="IL145" s="11"/>
      <c r="IM145" s="11"/>
      <c r="IN145" s="11"/>
      <c r="IO145" s="11"/>
      <c r="IP145" s="11"/>
      <c r="IQ145" s="11"/>
      <c r="IR145" s="11"/>
      <c r="IS145" s="11"/>
      <c r="IT145" s="11"/>
      <c r="IU145" s="11"/>
      <c r="IV145" s="11"/>
      <c r="IW145" s="11"/>
      <c r="IX145" s="11"/>
      <c r="IY145" s="11"/>
      <c r="IZ145" s="11"/>
      <c r="JA145" s="11"/>
      <c r="JB145" s="11"/>
      <c r="JC145" s="11"/>
      <c r="JD145" s="11"/>
      <c r="JE145" s="11"/>
      <c r="JF145" s="11"/>
      <c r="JG145" s="11"/>
      <c r="JH145" s="11"/>
      <c r="JI145" s="11"/>
      <c r="JJ145" s="11"/>
      <c r="JK145" s="11"/>
      <c r="JL145" s="11"/>
      <c r="JM145" s="11"/>
      <c r="JN145" s="11"/>
      <c r="JO145" s="11"/>
      <c r="JP145" s="11"/>
      <c r="JQ145" s="11"/>
      <c r="JR145" s="11"/>
      <c r="JS145" s="11"/>
      <c r="JT145" s="11"/>
      <c r="JU145" s="11"/>
      <c r="JV145" s="11"/>
      <c r="JW145" s="11"/>
      <c r="JX145" s="11"/>
      <c r="JY145" s="11"/>
      <c r="JZ145" s="11"/>
      <c r="KA145" s="11"/>
      <c r="KB145" s="11"/>
      <c r="KC145" s="11"/>
      <c r="KD145" s="11"/>
      <c r="KE145" s="11"/>
      <c r="KF145" s="11"/>
      <c r="KG145" s="11"/>
      <c r="KH145" s="11"/>
      <c r="KI145" s="11"/>
      <c r="KJ145" s="11"/>
      <c r="KK145" s="11"/>
      <c r="KL145" s="11"/>
      <c r="KM145" s="11"/>
      <c r="KN145" s="11"/>
      <c r="KO145" s="11"/>
      <c r="KP145" s="11"/>
      <c r="KQ145" s="11"/>
      <c r="KR145" s="11"/>
      <c r="KS145" s="11"/>
      <c r="KT145" s="11"/>
      <c r="KU145" s="11"/>
      <c r="KV145" s="11"/>
      <c r="KW145" s="11"/>
      <c r="KX145" s="11"/>
      <c r="KY145" s="11"/>
      <c r="KZ145" s="11"/>
      <c r="LA145" s="11"/>
      <c r="LB145" s="11"/>
      <c r="LC145" s="11"/>
      <c r="LD145" s="11"/>
      <c r="LE145" s="11"/>
      <c r="LF145" s="11"/>
      <c r="LG145" s="11"/>
      <c r="LH145" s="11"/>
      <c r="LI145" s="11"/>
      <c r="LJ145" s="11"/>
      <c r="LK145" s="11"/>
      <c r="LL145" s="11"/>
      <c r="LM145" s="11"/>
      <c r="LN145" s="11"/>
      <c r="LO145" s="11"/>
      <c r="LP145" s="11"/>
      <c r="LQ145" s="11"/>
      <c r="LR145" s="11"/>
      <c r="LS145" s="11"/>
      <c r="LT145" s="11"/>
      <c r="LU145" s="11"/>
      <c r="LV145" s="11"/>
      <c r="LW145" s="11"/>
      <c r="LX145" s="11"/>
      <c r="LY145" s="11"/>
      <c r="LZ145" s="11"/>
      <c r="MA145" s="11"/>
      <c r="MB145" s="11"/>
      <c r="MC145" s="11"/>
      <c r="MD145" s="11"/>
      <c r="ME145" s="11"/>
      <c r="MF145" s="11"/>
      <c r="MG145" s="11"/>
      <c r="MH145" s="11"/>
      <c r="AWB145" s="11"/>
      <c r="AWC145" s="11"/>
      <c r="AWD145" s="11"/>
      <c r="AWE145" s="11"/>
      <c r="AWF145" s="11"/>
      <c r="AWG145" s="11"/>
      <c r="AWH145" s="11"/>
      <c r="AWI145" s="11"/>
      <c r="AWJ145" s="11"/>
      <c r="AWK145" s="11"/>
      <c r="AWL145" s="11"/>
      <c r="AWM145" s="11"/>
      <c r="AWN145" s="11"/>
      <c r="AWO145" s="11"/>
      <c r="AWP145" s="11"/>
      <c r="AWQ145" s="11"/>
      <c r="AWR145" s="11"/>
      <c r="AWS145" s="11"/>
      <c r="AWT145" s="11"/>
      <c r="AWU145" s="11"/>
      <c r="AWV145" s="11"/>
      <c r="AWW145" s="11"/>
      <c r="AWX145" s="11"/>
      <c r="AWY145" s="11"/>
      <c r="AWZ145" s="11"/>
      <c r="AXA145" s="11"/>
      <c r="AXB145" s="11"/>
      <c r="AXC145" s="11"/>
      <c r="AXD145" s="11"/>
      <c r="AXE145" s="11"/>
      <c r="AXF145" s="11"/>
      <c r="AXG145" s="11"/>
      <c r="AXH145" s="11"/>
      <c r="AXI145" s="11"/>
      <c r="AXJ145" s="11"/>
      <c r="AXK145" s="11"/>
      <c r="AXL145" s="11"/>
      <c r="AXM145" s="11"/>
      <c r="AXN145" s="11"/>
      <c r="AXO145" s="11"/>
      <c r="AXP145" s="11"/>
      <c r="AXQ145" s="11"/>
      <c r="AXR145" s="11"/>
      <c r="AXS145" s="11"/>
      <c r="AXT145" s="11"/>
      <c r="AXU145" s="11"/>
      <c r="AXV145" s="11"/>
      <c r="AXW145" s="11"/>
      <c r="AXX145" s="11"/>
      <c r="AXY145" s="11"/>
      <c r="AXZ145" s="11"/>
      <c r="AYA145" s="11"/>
      <c r="AYB145" s="11"/>
      <c r="AYC145" s="11"/>
      <c r="AYD145" s="11"/>
      <c r="AYE145" s="11"/>
      <c r="AYF145" s="11"/>
      <c r="AYG145" s="11"/>
      <c r="AYH145" s="11"/>
      <c r="AYI145" s="11"/>
      <c r="AYJ145" s="11"/>
      <c r="AYK145" s="11"/>
      <c r="AYL145" s="11"/>
      <c r="AYM145" s="11"/>
      <c r="AYN145" s="11"/>
      <c r="AYO145" s="11"/>
      <c r="AYP145" s="11"/>
      <c r="AYQ145" s="11"/>
      <c r="AYR145" s="11"/>
      <c r="AYS145" s="11"/>
      <c r="AYT145" s="11"/>
      <c r="AYU145" s="11"/>
      <c r="AYV145" s="11"/>
      <c r="AYW145" s="11"/>
      <c r="AYX145" s="11"/>
      <c r="AYY145" s="11"/>
      <c r="AYZ145" s="11"/>
      <c r="AZA145" s="11"/>
      <c r="AZB145" s="11"/>
      <c r="AZC145" s="11"/>
      <c r="AZD145" s="11"/>
      <c r="AZE145" s="11"/>
      <c r="AZF145" s="11"/>
      <c r="AZG145" s="11"/>
      <c r="AZH145" s="11"/>
      <c r="AZI145" s="11"/>
      <c r="AZJ145" s="11"/>
      <c r="AZK145" s="11"/>
      <c r="AZL145" s="11"/>
      <c r="AZM145" s="11"/>
      <c r="AZN145" s="11"/>
      <c r="AZO145" s="11"/>
      <c r="AZP145" s="11"/>
      <c r="AZQ145" s="11"/>
      <c r="AZR145" s="11"/>
      <c r="AZS145" s="11"/>
      <c r="AZT145" s="11"/>
      <c r="AZU145" s="11"/>
      <c r="AZV145" s="11"/>
      <c r="AZW145" s="11"/>
      <c r="AZX145" s="11"/>
      <c r="AZY145" s="11"/>
      <c r="AZZ145" s="11"/>
      <c r="BAA145" s="11"/>
      <c r="BAB145" s="11"/>
      <c r="BAC145" s="11"/>
      <c r="BAD145" s="11"/>
      <c r="BAE145" s="11"/>
      <c r="BAF145" s="11"/>
      <c r="BAG145" s="11"/>
      <c r="BAH145" s="11"/>
      <c r="BAI145" s="11"/>
      <c r="BAJ145" s="11"/>
      <c r="BAK145" s="11"/>
      <c r="BAL145" s="11"/>
      <c r="BAM145" s="11"/>
      <c r="BAN145" s="11"/>
      <c r="BAO145" s="11"/>
      <c r="BAP145" s="11"/>
      <c r="BAQ145" s="11"/>
      <c r="BAR145" s="11"/>
      <c r="BAS145" s="11"/>
      <c r="BAT145" s="11"/>
      <c r="BAU145" s="11"/>
      <c r="BAV145" s="11"/>
      <c r="BAW145" s="11"/>
      <c r="BAX145" s="11"/>
      <c r="BAY145" s="11"/>
      <c r="BAZ145" s="11"/>
      <c r="BBA145" s="11"/>
      <c r="BBB145" s="11"/>
      <c r="BBC145" s="11"/>
      <c r="BBD145" s="11"/>
      <c r="BBE145" s="11"/>
      <c r="BBF145" s="11"/>
      <c r="BBG145" s="11"/>
      <c r="BBH145" s="11"/>
      <c r="BBI145" s="11"/>
      <c r="BBJ145" s="11"/>
      <c r="BBK145" s="11"/>
      <c r="BBL145" s="11"/>
      <c r="BBM145" s="11"/>
      <c r="BBN145" s="11"/>
      <c r="BBO145" s="11"/>
      <c r="BBP145" s="11"/>
      <c r="BBQ145" s="11"/>
      <c r="BBR145" s="11"/>
      <c r="BBS145" s="11"/>
      <c r="BBT145" s="11"/>
      <c r="BBU145" s="11"/>
      <c r="BBV145" s="11"/>
      <c r="BBW145" s="11"/>
      <c r="BBX145" s="11"/>
      <c r="BBY145" s="11"/>
      <c r="BBZ145" s="11"/>
      <c r="BCA145" s="11"/>
      <c r="BCB145" s="11"/>
      <c r="BCC145" s="11"/>
      <c r="BCD145" s="11"/>
      <c r="BCE145" s="11"/>
      <c r="BCF145" s="11"/>
      <c r="BCG145" s="11"/>
      <c r="BCH145" s="11"/>
      <c r="BCI145" s="11"/>
      <c r="BCJ145" s="11"/>
      <c r="BCK145" s="11"/>
      <c r="BCL145" s="11"/>
      <c r="BCM145" s="11"/>
      <c r="BCN145" s="11"/>
      <c r="BCO145" s="11"/>
      <c r="BCP145" s="11"/>
      <c r="BCQ145" s="11"/>
      <c r="BCR145" s="11"/>
      <c r="BCS145" s="11"/>
      <c r="BCT145" s="11"/>
      <c r="BCU145" s="11"/>
      <c r="BCV145" s="11"/>
      <c r="BCW145" s="11"/>
      <c r="BCX145" s="11"/>
      <c r="BCY145" s="11"/>
      <c r="BCZ145" s="11"/>
      <c r="BDA145" s="11"/>
      <c r="BDB145" s="11"/>
      <c r="BDC145" s="11"/>
      <c r="BDD145" s="11"/>
      <c r="BDE145" s="11"/>
      <c r="BDF145" s="11"/>
      <c r="BDG145" s="11"/>
      <c r="BDH145" s="11"/>
      <c r="BDI145" s="11"/>
      <c r="BDJ145" s="11"/>
      <c r="BDK145" s="11"/>
      <c r="BDL145" s="11"/>
      <c r="BDM145" s="11"/>
      <c r="BDN145" s="11"/>
      <c r="BDO145" s="11"/>
      <c r="BDP145" s="11"/>
      <c r="BDQ145" s="11"/>
      <c r="BDR145" s="11"/>
      <c r="BDS145" s="11"/>
      <c r="BDT145" s="11"/>
      <c r="BDU145" s="11"/>
      <c r="BDV145" s="11"/>
      <c r="BDW145" s="11"/>
      <c r="BDX145" s="11"/>
      <c r="BDY145" s="11"/>
      <c r="BDZ145" s="11"/>
      <c r="BEA145" s="11"/>
      <c r="BEB145" s="11"/>
      <c r="BEC145" s="11"/>
      <c r="BED145" s="11"/>
      <c r="BEE145" s="11"/>
      <c r="BEF145" s="11"/>
      <c r="BEG145" s="11"/>
      <c r="BEH145" s="11"/>
      <c r="BEI145" s="11"/>
      <c r="BEJ145" s="11"/>
      <c r="BEK145" s="11"/>
      <c r="BEL145" s="11"/>
      <c r="BEM145" s="11"/>
      <c r="BEN145" s="11"/>
      <c r="BEO145" s="11"/>
      <c r="BEP145" s="11"/>
      <c r="BEQ145" s="11"/>
      <c r="BER145" s="11"/>
      <c r="BES145" s="11"/>
      <c r="BET145" s="11"/>
      <c r="BEU145" s="11"/>
      <c r="BEV145" s="11"/>
      <c r="BEW145" s="11"/>
      <c r="BEX145" s="11"/>
      <c r="BEY145" s="11"/>
      <c r="BEZ145" s="11"/>
      <c r="BFA145" s="11"/>
      <c r="BFB145" s="11"/>
      <c r="BFC145" s="11"/>
      <c r="BFD145" s="11"/>
      <c r="BFE145" s="11"/>
      <c r="BFF145" s="11"/>
      <c r="BFG145" s="11"/>
      <c r="BFH145" s="11"/>
      <c r="BFI145" s="11"/>
      <c r="BFJ145" s="11"/>
      <c r="BFK145" s="11"/>
      <c r="BFL145" s="11"/>
      <c r="BFM145" s="11"/>
      <c r="BFN145" s="11"/>
      <c r="BFO145" s="11"/>
      <c r="BFP145" s="11"/>
      <c r="BFQ145" s="11"/>
      <c r="BFR145" s="11"/>
      <c r="BFS145" s="11"/>
      <c r="BFT145" s="11"/>
      <c r="BFU145" s="11"/>
      <c r="BFV145" s="11"/>
      <c r="BFW145" s="11"/>
      <c r="BFX145" s="11"/>
      <c r="BFY145" s="11"/>
      <c r="BFZ145" s="11"/>
      <c r="BGA145" s="11"/>
      <c r="BGB145" s="11"/>
      <c r="BGC145" s="11"/>
      <c r="BGD145" s="11"/>
      <c r="BGE145" s="11"/>
      <c r="BGF145" s="11"/>
      <c r="BGG145" s="11"/>
      <c r="BGH145" s="11"/>
      <c r="BGI145" s="11"/>
      <c r="BGJ145" s="11"/>
      <c r="BGK145" s="11"/>
      <c r="BGL145" s="11"/>
      <c r="BGM145" s="11"/>
      <c r="BGN145" s="11"/>
      <c r="BGO145" s="11"/>
      <c r="BGP145" s="11"/>
      <c r="BGQ145" s="11"/>
      <c r="BGR145" s="11"/>
      <c r="BGS145" s="11"/>
      <c r="BGT145" s="11"/>
      <c r="BGU145" s="11"/>
      <c r="BGV145" s="11"/>
      <c r="BGW145" s="11"/>
      <c r="BGX145" s="11"/>
      <c r="BGY145" s="11"/>
      <c r="BGZ145" s="11"/>
      <c r="BHA145" s="11"/>
      <c r="BHB145" s="11"/>
      <c r="BHC145" s="11"/>
      <c r="BHD145" s="11"/>
      <c r="BHE145" s="11"/>
      <c r="BHF145" s="11"/>
      <c r="BHG145" s="11"/>
      <c r="BHH145" s="11"/>
      <c r="BHI145" s="11"/>
      <c r="BHJ145" s="11"/>
      <c r="BHK145" s="11"/>
      <c r="BHL145" s="11"/>
      <c r="BHM145" s="11"/>
      <c r="BHN145" s="11"/>
      <c r="BHO145" s="11"/>
      <c r="BHP145" s="11"/>
      <c r="BHQ145" s="11"/>
      <c r="BHR145" s="11"/>
      <c r="BHS145" s="11"/>
      <c r="BHT145" s="11"/>
      <c r="BHU145" s="11"/>
      <c r="BHV145" s="11"/>
      <c r="BHW145" s="11"/>
      <c r="BHX145" s="11"/>
      <c r="BHY145" s="11"/>
      <c r="BHZ145" s="11"/>
      <c r="BIA145" s="11"/>
      <c r="BIB145" s="11"/>
      <c r="BIC145" s="11"/>
      <c r="BID145" s="11"/>
      <c r="BIE145" s="11"/>
      <c r="BIF145" s="11"/>
      <c r="BIG145" s="11"/>
      <c r="BIH145" s="11"/>
      <c r="BII145" s="11"/>
      <c r="BIJ145" s="11"/>
      <c r="BIK145" s="11"/>
      <c r="BIL145" s="11"/>
      <c r="BIM145" s="11"/>
      <c r="BIN145" s="11"/>
      <c r="BIO145" s="11"/>
      <c r="BIP145" s="11"/>
      <c r="BIQ145" s="11"/>
      <c r="BIR145" s="11"/>
      <c r="BIS145" s="11"/>
      <c r="BIT145" s="11"/>
      <c r="BIU145" s="11"/>
      <c r="BIV145" s="11"/>
      <c r="BIW145" s="11"/>
      <c r="BIX145" s="11"/>
      <c r="BIY145" s="11"/>
      <c r="BIZ145" s="11"/>
      <c r="BJA145" s="11"/>
      <c r="BJB145" s="11"/>
      <c r="BJC145" s="11"/>
      <c r="BJD145" s="11"/>
      <c r="BJE145" s="11"/>
      <c r="BJF145" s="11"/>
      <c r="BJG145" s="11"/>
      <c r="BJH145" s="11"/>
      <c r="BJI145" s="11"/>
      <c r="BJJ145" s="11"/>
      <c r="BJK145" s="11"/>
      <c r="BJL145" s="11"/>
      <c r="BJM145" s="11"/>
      <c r="BJN145" s="11"/>
      <c r="BJO145" s="11"/>
      <c r="BJP145" s="11"/>
      <c r="BJQ145" s="11"/>
      <c r="BJR145" s="11"/>
      <c r="BJS145" s="11"/>
      <c r="BJT145" s="11"/>
      <c r="BJU145" s="11"/>
      <c r="BJV145" s="11"/>
      <c r="BJW145" s="11"/>
      <c r="BJX145" s="11"/>
      <c r="BJY145" s="11"/>
      <c r="BJZ145" s="11"/>
      <c r="BKA145" s="11"/>
      <c r="BKB145" s="11"/>
      <c r="BKC145" s="11"/>
      <c r="BKD145" s="11"/>
      <c r="BKE145" s="11"/>
      <c r="BKF145" s="11"/>
      <c r="BKG145" s="11"/>
      <c r="BKH145" s="11"/>
      <c r="BKI145" s="11"/>
      <c r="BKJ145" s="11"/>
      <c r="BKK145" s="11"/>
      <c r="BKL145" s="11"/>
      <c r="BKM145" s="11"/>
      <c r="BKN145" s="11"/>
      <c r="BKO145" s="11"/>
      <c r="BKP145" s="11"/>
      <c r="BKQ145" s="11"/>
      <c r="BKR145" s="11"/>
      <c r="BKS145" s="11"/>
      <c r="BKT145" s="11"/>
      <c r="BKU145" s="11"/>
      <c r="BKV145" s="11"/>
      <c r="BKW145" s="11"/>
      <c r="BKX145" s="11"/>
      <c r="BKY145" s="11"/>
      <c r="BKZ145" s="11"/>
      <c r="BLA145" s="11"/>
      <c r="BLB145" s="11"/>
      <c r="BLC145" s="11"/>
      <c r="BLD145" s="11"/>
      <c r="BLE145" s="11"/>
      <c r="BLF145" s="11"/>
      <c r="BLG145" s="11"/>
      <c r="BLH145" s="11"/>
      <c r="BLI145" s="11"/>
      <c r="BLJ145" s="11"/>
      <c r="BLK145" s="11"/>
      <c r="BLL145" s="11"/>
      <c r="BLM145" s="11"/>
      <c r="BLN145" s="11"/>
      <c r="BLO145" s="11"/>
      <c r="BLP145" s="11"/>
      <c r="BLQ145" s="11"/>
      <c r="BLR145" s="11"/>
      <c r="BLS145" s="11"/>
      <c r="BLT145" s="11"/>
      <c r="BLU145" s="11"/>
      <c r="BLV145" s="11"/>
      <c r="BLW145" s="11"/>
      <c r="BLX145" s="11"/>
      <c r="BLY145" s="11"/>
      <c r="BLZ145" s="11"/>
      <c r="BMA145" s="11"/>
      <c r="BMB145" s="11"/>
      <c r="BMC145" s="11"/>
      <c r="BMD145" s="11"/>
      <c r="BME145" s="11"/>
      <c r="BMF145" s="11"/>
      <c r="BMG145" s="11"/>
      <c r="BMH145" s="11"/>
      <c r="BMI145" s="11"/>
      <c r="BMJ145" s="11"/>
      <c r="BMK145" s="11"/>
      <c r="BML145" s="11"/>
      <c r="BMM145" s="11"/>
      <c r="BMN145" s="11"/>
      <c r="BMO145" s="11"/>
      <c r="BMP145" s="11"/>
      <c r="BMQ145" s="11"/>
      <c r="BMR145" s="11"/>
      <c r="BMS145" s="11"/>
      <c r="BMT145" s="11"/>
      <c r="BMU145" s="11"/>
      <c r="BMV145" s="11"/>
      <c r="BMW145" s="11"/>
      <c r="BMX145" s="11"/>
      <c r="BMY145" s="11"/>
      <c r="BMZ145" s="11"/>
      <c r="BNA145" s="11"/>
      <c r="BNB145" s="11"/>
      <c r="BNC145" s="11"/>
      <c r="BND145" s="11"/>
      <c r="BNE145" s="11"/>
      <c r="BNF145" s="11"/>
      <c r="BNG145" s="11"/>
      <c r="BNH145" s="11"/>
      <c r="BNI145" s="11"/>
      <c r="BNJ145" s="11"/>
      <c r="BNK145" s="11"/>
      <c r="BNL145" s="11"/>
      <c r="BNM145" s="11"/>
      <c r="BNN145" s="11"/>
      <c r="BNO145" s="11"/>
      <c r="BNP145" s="11"/>
      <c r="BNQ145" s="11"/>
      <c r="BNR145" s="11"/>
      <c r="BNS145" s="11"/>
      <c r="BNT145" s="11"/>
      <c r="BNU145" s="11"/>
      <c r="BNV145" s="11"/>
      <c r="BNW145" s="11"/>
      <c r="BNX145" s="11"/>
      <c r="BNY145" s="11"/>
      <c r="BNZ145" s="11"/>
      <c r="BOA145" s="11"/>
      <c r="BOB145" s="11"/>
      <c r="BOC145" s="11"/>
      <c r="BOD145" s="11"/>
      <c r="BOE145" s="11"/>
      <c r="BOF145" s="11"/>
      <c r="BOG145" s="11"/>
      <c r="BOH145" s="11"/>
      <c r="BOI145" s="11"/>
      <c r="BOJ145" s="11"/>
      <c r="BOK145" s="11"/>
      <c r="BOL145" s="11"/>
      <c r="BOM145" s="11"/>
      <c r="BON145" s="11"/>
      <c r="BOO145" s="11"/>
      <c r="BOP145" s="11"/>
      <c r="BOQ145" s="11"/>
      <c r="BOR145" s="11"/>
      <c r="BOS145" s="11"/>
      <c r="BOT145" s="11"/>
      <c r="BOU145" s="11"/>
      <c r="BOV145" s="11"/>
      <c r="BOW145" s="11"/>
      <c r="BOX145" s="11"/>
      <c r="BOY145" s="11"/>
      <c r="BOZ145" s="11"/>
      <c r="BPA145" s="11"/>
      <c r="BPB145" s="11"/>
      <c r="BPC145" s="11"/>
      <c r="BPD145" s="11"/>
      <c r="BPE145" s="11"/>
      <c r="BPF145" s="11"/>
      <c r="BPG145" s="11"/>
      <c r="BPH145" s="11"/>
      <c r="BPI145" s="11"/>
      <c r="BPJ145" s="11"/>
      <c r="BPK145" s="11"/>
      <c r="BPL145" s="11"/>
      <c r="BPM145" s="11"/>
      <c r="BPN145" s="11"/>
      <c r="BPO145" s="11"/>
      <c r="BPP145" s="11"/>
      <c r="BPQ145" s="11"/>
      <c r="BPR145" s="11"/>
      <c r="BPS145" s="11"/>
      <c r="BPT145" s="11"/>
      <c r="BPU145" s="11"/>
      <c r="BPV145" s="11"/>
      <c r="BPW145" s="11"/>
      <c r="BPX145" s="11"/>
      <c r="BPY145" s="11"/>
      <c r="BPZ145" s="11"/>
      <c r="BQA145" s="11"/>
      <c r="BQB145" s="11"/>
      <c r="BQC145" s="11"/>
      <c r="BQD145" s="11"/>
      <c r="BQE145" s="11"/>
      <c r="BQF145" s="11"/>
      <c r="BQG145" s="11"/>
      <c r="BQH145" s="11"/>
      <c r="BQI145" s="11"/>
      <c r="BQJ145" s="11"/>
      <c r="BQK145" s="11"/>
      <c r="BQL145" s="11"/>
      <c r="BQM145" s="11"/>
      <c r="BQN145" s="11"/>
      <c r="BQO145" s="11"/>
      <c r="BQP145" s="11"/>
      <c r="BQQ145" s="11"/>
      <c r="BQR145" s="11"/>
      <c r="BQS145" s="11"/>
      <c r="BQT145" s="11"/>
      <c r="BQU145" s="11"/>
      <c r="BQV145" s="11"/>
      <c r="BQW145" s="11"/>
      <c r="BQX145" s="11"/>
      <c r="BQY145" s="11"/>
      <c r="BQZ145" s="11"/>
      <c r="BRA145" s="11"/>
      <c r="BRB145" s="11"/>
      <c r="BRC145" s="11"/>
      <c r="BRD145" s="11"/>
      <c r="BRE145" s="11"/>
      <c r="BRF145" s="11"/>
      <c r="BRG145" s="11"/>
      <c r="BRH145" s="11"/>
      <c r="BRI145" s="11"/>
      <c r="BRJ145" s="11"/>
      <c r="BRK145" s="11"/>
      <c r="BRL145" s="11"/>
      <c r="BRM145" s="11"/>
      <c r="BRN145" s="11"/>
      <c r="BRO145" s="11"/>
      <c r="BRP145" s="11"/>
      <c r="BRQ145" s="11"/>
      <c r="BRR145" s="11"/>
      <c r="BRS145" s="11"/>
      <c r="BRT145" s="11"/>
      <c r="BRU145" s="11"/>
      <c r="BRV145" s="11"/>
      <c r="BRW145" s="11"/>
      <c r="BRX145" s="11"/>
      <c r="BRY145" s="11"/>
      <c r="BRZ145" s="11"/>
      <c r="BSA145" s="11"/>
      <c r="BSB145" s="11"/>
      <c r="BSC145" s="11"/>
      <c r="BSD145" s="11"/>
      <c r="BSE145" s="11"/>
      <c r="BSF145" s="11"/>
      <c r="BSG145" s="11"/>
      <c r="BSH145" s="11"/>
      <c r="BSI145" s="11"/>
      <c r="BSJ145" s="11"/>
      <c r="BSK145" s="11"/>
      <c r="BSL145" s="11"/>
      <c r="BSM145" s="11"/>
      <c r="BSN145" s="11"/>
      <c r="BSO145" s="11"/>
      <c r="BSP145" s="11"/>
      <c r="BSQ145" s="11"/>
      <c r="BSR145" s="11"/>
      <c r="BSS145" s="11"/>
      <c r="BST145" s="11"/>
      <c r="BSU145" s="11"/>
      <c r="BSV145" s="11"/>
      <c r="BSW145" s="11"/>
      <c r="BSX145" s="11"/>
      <c r="BSY145" s="11"/>
      <c r="BSZ145" s="11"/>
      <c r="BTA145" s="11"/>
      <c r="BTB145" s="11"/>
      <c r="BTC145" s="11"/>
      <c r="BTD145" s="11"/>
      <c r="BTE145" s="11"/>
      <c r="BTF145" s="11"/>
      <c r="BTG145" s="11"/>
      <c r="BTH145" s="11"/>
      <c r="BTI145" s="11"/>
      <c r="BTJ145" s="11"/>
      <c r="BTK145" s="11"/>
      <c r="BTL145" s="11"/>
      <c r="BTM145" s="11"/>
      <c r="BTN145" s="11"/>
      <c r="BTO145" s="11"/>
      <c r="BTP145" s="11"/>
      <c r="BTQ145" s="11"/>
      <c r="BTR145" s="11"/>
      <c r="BTS145" s="11"/>
      <c r="BTT145" s="11"/>
      <c r="BTU145" s="11"/>
      <c r="BTV145" s="11"/>
      <c r="BTW145" s="11"/>
      <c r="BTX145" s="11"/>
      <c r="BTY145" s="11"/>
      <c r="BTZ145" s="11"/>
      <c r="BUA145" s="11"/>
      <c r="BUB145" s="11"/>
      <c r="BUC145" s="11"/>
      <c r="BUD145" s="11"/>
      <c r="BUE145" s="11"/>
      <c r="BUF145" s="11"/>
      <c r="BUG145" s="11"/>
      <c r="BUH145" s="11"/>
      <c r="BUI145" s="11"/>
      <c r="BUJ145" s="11"/>
      <c r="BUK145" s="11"/>
      <c r="BUL145" s="11"/>
      <c r="BUM145" s="11"/>
      <c r="BUN145" s="11"/>
      <c r="BUO145" s="11"/>
      <c r="BUP145" s="11"/>
      <c r="BUQ145" s="11"/>
      <c r="BUR145" s="11"/>
      <c r="BUS145" s="11"/>
      <c r="BUT145" s="11"/>
      <c r="BUU145" s="11"/>
      <c r="BUV145" s="11"/>
      <c r="BUW145" s="11"/>
      <c r="BUX145" s="11"/>
      <c r="BUY145" s="11"/>
      <c r="BUZ145" s="11"/>
      <c r="BVA145" s="11"/>
      <c r="BVB145" s="11"/>
      <c r="BVC145" s="11"/>
      <c r="BVD145" s="11"/>
      <c r="BVE145" s="11"/>
      <c r="BVF145" s="11"/>
      <c r="BVG145" s="11"/>
      <c r="BVH145" s="11"/>
      <c r="BVI145" s="11"/>
      <c r="BVJ145" s="11"/>
      <c r="BVK145" s="11"/>
      <c r="BVL145" s="11"/>
      <c r="BVM145" s="11"/>
      <c r="BVN145" s="11"/>
      <c r="BVO145" s="11"/>
      <c r="BVP145" s="11"/>
      <c r="BVQ145" s="11"/>
      <c r="BVR145" s="11"/>
      <c r="BVS145" s="11"/>
      <c r="BVT145" s="11"/>
      <c r="BVU145" s="11"/>
      <c r="BVV145" s="11"/>
      <c r="BVW145" s="11"/>
      <c r="BVX145" s="11"/>
      <c r="BVY145" s="11"/>
      <c r="BVZ145" s="11"/>
      <c r="BWA145" s="11"/>
      <c r="BWB145" s="11"/>
      <c r="BWC145" s="11"/>
      <c r="BWD145" s="11"/>
      <c r="BWE145" s="11"/>
      <c r="BWF145" s="11"/>
      <c r="BWG145" s="11"/>
      <c r="BWH145" s="11"/>
      <c r="BWI145" s="11"/>
      <c r="BWJ145" s="11"/>
      <c r="BWK145" s="11"/>
      <c r="BWL145" s="11"/>
      <c r="BWM145" s="11"/>
      <c r="BWN145" s="11"/>
      <c r="BWO145" s="11"/>
      <c r="BWP145" s="11"/>
      <c r="BWQ145" s="11"/>
      <c r="BWR145" s="11"/>
      <c r="BWS145" s="11"/>
      <c r="BWT145" s="11"/>
      <c r="BWU145" s="11"/>
      <c r="BWV145" s="11"/>
      <c r="BWW145" s="11"/>
      <c r="BWX145" s="11"/>
      <c r="BWY145" s="11"/>
      <c r="BWZ145" s="11"/>
      <c r="BXA145" s="11"/>
      <c r="BXB145" s="11"/>
      <c r="BXC145" s="11"/>
      <c r="BXD145" s="11"/>
      <c r="BXE145" s="11"/>
      <c r="BXF145" s="11"/>
      <c r="BXG145" s="11"/>
      <c r="BXH145" s="11"/>
      <c r="BXI145" s="11"/>
      <c r="BXJ145" s="11"/>
      <c r="BXK145" s="11"/>
      <c r="BXL145" s="11"/>
      <c r="BXM145" s="11"/>
      <c r="BXN145" s="11"/>
      <c r="BXO145" s="11"/>
      <c r="BXP145" s="11"/>
      <c r="BXQ145" s="11"/>
      <c r="BXR145" s="11"/>
      <c r="BXS145" s="11"/>
      <c r="BXT145" s="11"/>
      <c r="BXU145" s="11"/>
      <c r="BXV145" s="11"/>
      <c r="BXW145" s="11"/>
      <c r="BXX145" s="11"/>
      <c r="BXY145" s="11"/>
      <c r="BXZ145" s="11"/>
      <c r="BYA145" s="11"/>
      <c r="BYB145" s="11"/>
      <c r="BYC145" s="11"/>
      <c r="BYD145" s="11"/>
      <c r="BYE145" s="11"/>
      <c r="BYF145" s="11"/>
      <c r="BYG145" s="11"/>
      <c r="BYH145" s="11"/>
      <c r="BYI145" s="11"/>
      <c r="BYJ145" s="11"/>
      <c r="BYK145" s="11"/>
      <c r="BYL145" s="11"/>
      <c r="BYM145" s="11"/>
      <c r="BYN145" s="11"/>
      <c r="BYO145" s="11"/>
      <c r="BYP145" s="11"/>
      <c r="BYQ145" s="11"/>
      <c r="BYR145" s="11"/>
      <c r="BYS145" s="11"/>
      <c r="BYT145" s="11"/>
      <c r="BYU145" s="11"/>
      <c r="BYV145" s="11"/>
      <c r="BYW145" s="11"/>
      <c r="BYX145" s="11"/>
      <c r="BYY145" s="11"/>
      <c r="BYZ145" s="11"/>
      <c r="BZA145" s="11"/>
      <c r="BZB145" s="11"/>
      <c r="BZC145" s="11"/>
      <c r="BZD145" s="11"/>
      <c r="BZE145" s="11"/>
      <c r="BZF145" s="11"/>
      <c r="BZG145" s="11"/>
      <c r="BZH145" s="11"/>
      <c r="BZI145" s="11"/>
      <c r="BZJ145" s="11"/>
      <c r="BZK145" s="11"/>
      <c r="BZL145" s="11"/>
      <c r="BZM145" s="11"/>
      <c r="BZN145" s="11"/>
      <c r="BZO145" s="11"/>
      <c r="BZP145" s="11"/>
      <c r="BZQ145" s="11"/>
      <c r="BZR145" s="11"/>
      <c r="BZS145" s="11"/>
      <c r="BZT145" s="11"/>
      <c r="BZU145" s="11"/>
      <c r="BZV145" s="11"/>
      <c r="BZW145" s="11"/>
      <c r="BZX145" s="11"/>
      <c r="BZY145" s="11"/>
      <c r="BZZ145" s="11"/>
      <c r="CAA145" s="11"/>
      <c r="CAB145" s="11"/>
      <c r="CAC145" s="11"/>
      <c r="CAD145" s="11"/>
      <c r="CAE145" s="11"/>
      <c r="CAF145" s="11"/>
      <c r="CAG145" s="11"/>
      <c r="CAH145" s="11"/>
      <c r="CAI145" s="11"/>
      <c r="CAJ145" s="11"/>
      <c r="CAK145" s="11"/>
      <c r="CAL145" s="11"/>
      <c r="CAM145" s="11"/>
      <c r="CAN145" s="11"/>
      <c r="CAO145" s="11"/>
      <c r="CAP145" s="11"/>
      <c r="CAQ145" s="11"/>
      <c r="CAR145" s="11"/>
      <c r="CAS145" s="11"/>
      <c r="CAT145" s="11"/>
      <c r="CAU145" s="11"/>
      <c r="CAV145" s="11"/>
      <c r="CAW145" s="11"/>
      <c r="CAX145" s="11"/>
      <c r="CAY145" s="11"/>
      <c r="CAZ145" s="11"/>
      <c r="CBA145" s="11"/>
      <c r="CBB145" s="11"/>
      <c r="CBC145" s="11"/>
      <c r="CBD145" s="11"/>
      <c r="CBE145" s="11"/>
      <c r="CBF145" s="11"/>
      <c r="CBG145" s="11"/>
      <c r="CBH145" s="11"/>
      <c r="CBI145" s="11"/>
      <c r="CBJ145" s="11"/>
      <c r="CBK145" s="11"/>
      <c r="CBL145" s="11"/>
      <c r="CBM145" s="11"/>
      <c r="CBN145" s="11"/>
      <c r="CBO145" s="11"/>
      <c r="CBP145" s="11"/>
      <c r="CBQ145" s="11"/>
      <c r="CBR145" s="11"/>
      <c r="CBS145" s="11"/>
      <c r="CBT145" s="11"/>
      <c r="CBU145" s="11"/>
      <c r="CBV145" s="11"/>
      <c r="CBW145" s="11"/>
      <c r="CBX145" s="11"/>
      <c r="CBY145" s="11"/>
      <c r="CBZ145" s="11"/>
      <c r="CCA145" s="11"/>
      <c r="CCB145" s="11"/>
      <c r="CCC145" s="11"/>
      <c r="CCD145" s="11"/>
      <c r="CCE145" s="11"/>
      <c r="CCF145" s="11"/>
      <c r="CCG145" s="11"/>
      <c r="CCH145" s="11"/>
      <c r="CCI145" s="11"/>
      <c r="CCJ145" s="11"/>
      <c r="CCK145" s="11"/>
      <c r="CCL145" s="11"/>
      <c r="CCM145" s="11"/>
      <c r="CCN145" s="11"/>
      <c r="CCO145" s="11"/>
      <c r="CCP145" s="11"/>
      <c r="CCQ145" s="11"/>
      <c r="CCR145" s="11"/>
      <c r="CCS145" s="11"/>
      <c r="CCT145" s="11"/>
      <c r="CCU145" s="11"/>
      <c r="CCV145" s="11"/>
      <c r="CCW145" s="11"/>
      <c r="CCX145" s="11"/>
      <c r="CCY145" s="11"/>
      <c r="CCZ145" s="11"/>
      <c r="CDA145" s="11"/>
      <c r="CDB145" s="11"/>
      <c r="CDC145" s="11"/>
      <c r="CDD145" s="11"/>
      <c r="CDE145" s="11"/>
      <c r="CDF145" s="11"/>
      <c r="CDG145" s="11"/>
      <c r="CDH145" s="11"/>
      <c r="CDI145" s="11"/>
      <c r="CDJ145" s="11"/>
      <c r="CDK145" s="11"/>
      <c r="CDL145" s="11"/>
      <c r="CDM145" s="11"/>
      <c r="CDN145" s="11"/>
      <c r="CDO145" s="11"/>
      <c r="CDP145" s="11"/>
      <c r="CDQ145" s="11"/>
      <c r="CDR145" s="11"/>
      <c r="CDS145" s="11"/>
      <c r="CDT145" s="11"/>
      <c r="CDU145" s="11"/>
      <c r="CDV145" s="11"/>
      <c r="CDW145" s="11"/>
      <c r="CDX145" s="11"/>
      <c r="CDY145" s="11"/>
      <c r="CDZ145" s="11"/>
      <c r="CEA145" s="11"/>
      <c r="CEB145" s="11"/>
      <c r="CEC145" s="11"/>
      <c r="CED145" s="11"/>
      <c r="CEE145" s="11"/>
      <c r="CEF145" s="11"/>
      <c r="CEG145" s="11"/>
      <c r="CEH145" s="11"/>
      <c r="CEI145" s="11"/>
      <c r="CEJ145" s="11"/>
      <c r="CEK145" s="11"/>
      <c r="CEL145" s="11"/>
      <c r="CEM145" s="11"/>
      <c r="CEN145" s="11"/>
      <c r="CEO145" s="11"/>
      <c r="CEP145" s="11"/>
      <c r="CEQ145" s="11"/>
      <c r="CER145" s="11"/>
      <c r="CES145" s="11"/>
      <c r="CET145" s="11"/>
      <c r="CEU145" s="11"/>
      <c r="CEV145" s="11"/>
      <c r="CEW145" s="11"/>
      <c r="CEX145" s="11"/>
      <c r="CEY145" s="11"/>
      <c r="CEZ145" s="11"/>
      <c r="CFA145" s="11"/>
      <c r="CFB145" s="11"/>
      <c r="CFC145" s="11"/>
      <c r="CFD145" s="11"/>
      <c r="CFE145" s="11"/>
      <c r="CFF145" s="11"/>
      <c r="CFG145" s="11"/>
      <c r="CFH145" s="11"/>
      <c r="CFI145" s="11"/>
      <c r="CFJ145" s="11"/>
      <c r="CFK145" s="11"/>
      <c r="CFL145" s="11"/>
      <c r="CFM145" s="11"/>
      <c r="CFN145" s="11"/>
      <c r="CFO145" s="11"/>
      <c r="CFP145" s="11"/>
      <c r="CFQ145" s="11"/>
      <c r="CFR145" s="11"/>
      <c r="CFS145" s="11"/>
      <c r="CFT145" s="11"/>
      <c r="CFU145" s="11"/>
      <c r="CFV145" s="11"/>
      <c r="CFW145" s="11"/>
      <c r="CFX145" s="11"/>
      <c r="CFY145" s="11"/>
      <c r="CFZ145" s="11"/>
      <c r="CGA145" s="11"/>
      <c r="CGB145" s="11"/>
      <c r="CGC145" s="11"/>
      <c r="CGD145" s="11"/>
      <c r="CGE145" s="11"/>
      <c r="CGF145" s="11"/>
      <c r="CGG145" s="11"/>
      <c r="CGH145" s="11"/>
      <c r="CGI145" s="11"/>
      <c r="CGJ145" s="11"/>
      <c r="CGK145" s="11"/>
      <c r="CGL145" s="11"/>
      <c r="CGM145" s="11"/>
      <c r="CGN145" s="11"/>
      <c r="CGO145" s="11"/>
      <c r="CGP145" s="11"/>
      <c r="CGQ145" s="11"/>
      <c r="CGR145" s="11"/>
      <c r="CGS145" s="11"/>
      <c r="CGT145" s="11"/>
      <c r="CGU145" s="11"/>
      <c r="CGV145" s="11"/>
      <c r="CGW145" s="11"/>
      <c r="CGX145" s="11"/>
      <c r="CGY145" s="11"/>
      <c r="CGZ145" s="11"/>
      <c r="CHA145" s="11"/>
      <c r="CHB145" s="11"/>
      <c r="CHC145" s="11"/>
      <c r="CHD145" s="11"/>
      <c r="CHE145" s="11"/>
      <c r="CHF145" s="11"/>
      <c r="CHG145" s="11"/>
      <c r="CHH145" s="11"/>
      <c r="CHI145" s="11"/>
      <c r="CHJ145" s="11"/>
      <c r="CHK145" s="11"/>
      <c r="CHL145" s="11"/>
      <c r="CHM145" s="11"/>
      <c r="CHN145" s="11"/>
      <c r="CHO145" s="11"/>
      <c r="CHP145" s="11"/>
      <c r="CHQ145" s="11"/>
      <c r="CHR145" s="11"/>
      <c r="CHS145" s="11"/>
      <c r="CHT145" s="11"/>
      <c r="CHU145" s="11"/>
      <c r="CHV145" s="11"/>
      <c r="CHW145" s="11"/>
      <c r="CHX145" s="11"/>
      <c r="CHY145" s="11"/>
      <c r="CHZ145" s="11"/>
      <c r="CIA145" s="11"/>
      <c r="CIB145" s="11"/>
      <c r="CIC145" s="11"/>
      <c r="CID145" s="11"/>
      <c r="CIE145" s="11"/>
      <c r="CIF145" s="11"/>
      <c r="CIG145" s="11"/>
      <c r="CIH145" s="11"/>
      <c r="CII145" s="11"/>
      <c r="CIJ145" s="11"/>
      <c r="CIK145" s="11"/>
      <c r="CIL145" s="11"/>
      <c r="CIM145" s="11"/>
      <c r="CIN145" s="11"/>
      <c r="CIO145" s="11"/>
      <c r="CIP145" s="11"/>
      <c r="CIQ145" s="11"/>
      <c r="CIR145" s="11"/>
      <c r="CIS145" s="11"/>
      <c r="CIT145" s="11"/>
      <c r="CIU145" s="11"/>
      <c r="CIV145" s="11"/>
      <c r="CIW145" s="11"/>
      <c r="CIX145" s="11"/>
      <c r="CIY145" s="11"/>
      <c r="CIZ145" s="11"/>
      <c r="CJA145" s="11"/>
      <c r="CJB145" s="11"/>
      <c r="CJC145" s="11"/>
      <c r="CJD145" s="11"/>
      <c r="CJE145" s="11"/>
      <c r="CJF145" s="11"/>
      <c r="CJG145" s="11"/>
      <c r="CJH145" s="11"/>
      <c r="CJI145" s="11"/>
      <c r="CJJ145" s="11"/>
      <c r="CJK145" s="11"/>
      <c r="CJL145" s="11"/>
      <c r="CJM145" s="11"/>
      <c r="CJN145" s="11"/>
      <c r="CJO145" s="11"/>
      <c r="CJP145" s="11"/>
      <c r="CJQ145" s="11"/>
      <c r="CJR145" s="11"/>
      <c r="CJS145" s="11"/>
      <c r="CJT145" s="11"/>
      <c r="CJU145" s="11"/>
      <c r="CJV145" s="11"/>
      <c r="CJW145" s="11"/>
      <c r="CJX145" s="11"/>
      <c r="CJY145" s="11"/>
      <c r="CJZ145" s="11"/>
      <c r="CKA145" s="11"/>
      <c r="CKB145" s="11"/>
      <c r="CKC145" s="11"/>
      <c r="CKD145" s="11"/>
      <c r="CKE145" s="11"/>
      <c r="CKF145" s="11"/>
      <c r="CKG145" s="11"/>
      <c r="CKH145" s="11"/>
      <c r="CKI145" s="11"/>
      <c r="CKJ145" s="11"/>
      <c r="CKK145" s="11"/>
      <c r="CKL145" s="11"/>
      <c r="CKM145" s="11"/>
      <c r="CKN145" s="11"/>
      <c r="CKO145" s="11"/>
      <c r="CKP145" s="11"/>
      <c r="CKQ145" s="11"/>
      <c r="CKR145" s="11"/>
      <c r="CKS145" s="11"/>
      <c r="CKT145" s="11"/>
      <c r="CKU145" s="11"/>
      <c r="CKV145" s="11"/>
      <c r="CKW145" s="11"/>
      <c r="CKX145" s="11"/>
      <c r="CKY145" s="11"/>
      <c r="CKZ145" s="11"/>
      <c r="CLA145" s="11"/>
      <c r="CLB145" s="11"/>
      <c r="CLC145" s="11"/>
      <c r="CLD145" s="11"/>
      <c r="CLE145" s="11"/>
      <c r="CLF145" s="11"/>
      <c r="CLG145" s="11"/>
      <c r="CLH145" s="11"/>
      <c r="CLI145" s="11"/>
      <c r="CLJ145" s="11"/>
      <c r="CLK145" s="11"/>
      <c r="CLL145" s="11"/>
      <c r="CLM145" s="11"/>
      <c r="CLN145" s="11"/>
      <c r="CLO145" s="11"/>
      <c r="CLP145" s="11"/>
      <c r="CLQ145" s="11"/>
      <c r="CLR145" s="11"/>
      <c r="CLS145" s="11"/>
      <c r="CLT145" s="11"/>
      <c r="CLU145" s="11"/>
      <c r="CLV145" s="11"/>
      <c r="CLW145" s="11"/>
      <c r="CLX145" s="11"/>
      <c r="CLY145" s="11"/>
      <c r="CLZ145" s="11"/>
      <c r="CMA145" s="11"/>
      <c r="CMB145" s="11"/>
      <c r="CMC145" s="11"/>
      <c r="CMD145" s="11"/>
      <c r="CME145" s="11"/>
      <c r="CMF145" s="11"/>
      <c r="CMG145" s="11"/>
      <c r="CMH145" s="11"/>
      <c r="CMI145" s="11"/>
      <c r="CMJ145" s="11"/>
      <c r="CMK145" s="11"/>
      <c r="CML145" s="11"/>
      <c r="CMM145" s="11"/>
      <c r="CMN145" s="11"/>
      <c r="CMO145" s="11"/>
      <c r="CMP145" s="11"/>
      <c r="CMQ145" s="11"/>
      <c r="CMR145" s="11"/>
      <c r="CMS145" s="11"/>
      <c r="CMT145" s="11"/>
      <c r="CMU145" s="11"/>
      <c r="CMV145" s="11"/>
      <c r="CMW145" s="11"/>
      <c r="CMX145" s="11"/>
      <c r="CMY145" s="11"/>
      <c r="CMZ145" s="11"/>
      <c r="CNA145" s="11"/>
      <c r="CNB145" s="11"/>
      <c r="CNC145" s="11"/>
      <c r="CND145" s="11"/>
      <c r="CNE145" s="11"/>
      <c r="CNF145" s="11"/>
      <c r="CNG145" s="11"/>
      <c r="CNH145" s="11"/>
      <c r="CNI145" s="11"/>
      <c r="CNJ145" s="11"/>
      <c r="CNK145" s="11"/>
      <c r="CNL145" s="11"/>
      <c r="CNM145" s="11"/>
      <c r="CNN145" s="11"/>
      <c r="CNO145" s="11"/>
      <c r="CNP145" s="11"/>
      <c r="CNQ145" s="11"/>
      <c r="CNR145" s="11"/>
      <c r="CNS145" s="11"/>
      <c r="CNT145" s="11"/>
      <c r="CNU145" s="11"/>
      <c r="CNV145" s="11"/>
      <c r="CNW145" s="11"/>
      <c r="CNX145" s="11"/>
      <c r="CNY145" s="11"/>
      <c r="CNZ145" s="11"/>
      <c r="COA145" s="11"/>
      <c r="COB145" s="11"/>
      <c r="COC145" s="11"/>
      <c r="COD145" s="11"/>
      <c r="COE145" s="11"/>
      <c r="COF145" s="11"/>
      <c r="COG145" s="11"/>
      <c r="COH145" s="11"/>
      <c r="COI145" s="11"/>
      <c r="COJ145" s="11"/>
      <c r="COK145" s="11"/>
      <c r="COL145" s="11"/>
      <c r="COM145" s="11"/>
      <c r="CON145" s="11"/>
      <c r="COO145" s="11"/>
      <c r="COP145" s="11"/>
      <c r="COQ145" s="11"/>
      <c r="COR145" s="11"/>
      <c r="COS145" s="11"/>
      <c r="COT145" s="11"/>
      <c r="COU145" s="11"/>
      <c r="COV145" s="11"/>
      <c r="COW145" s="11"/>
      <c r="COX145" s="11"/>
      <c r="COY145" s="11"/>
      <c r="COZ145" s="11"/>
      <c r="CPA145" s="11"/>
      <c r="CPB145" s="11"/>
      <c r="CPC145" s="11"/>
      <c r="CPD145" s="11"/>
      <c r="CPE145" s="11"/>
      <c r="CPF145" s="11"/>
      <c r="CPG145" s="11"/>
      <c r="CPH145" s="11"/>
      <c r="CPI145" s="11"/>
      <c r="CPJ145" s="11"/>
      <c r="CPK145" s="11"/>
      <c r="CPL145" s="11"/>
      <c r="CPM145" s="11"/>
      <c r="CPN145" s="11"/>
      <c r="CPO145" s="11"/>
      <c r="CPP145" s="11"/>
      <c r="CPQ145" s="11"/>
      <c r="CPR145" s="11"/>
      <c r="CPS145" s="11"/>
      <c r="CPT145" s="11"/>
      <c r="CPU145" s="11"/>
      <c r="CPV145" s="11"/>
      <c r="CPW145" s="11"/>
      <c r="CPX145" s="11"/>
      <c r="CPY145" s="11"/>
      <c r="CPZ145" s="11"/>
      <c r="CQA145" s="11"/>
      <c r="CQB145" s="11"/>
      <c r="CQC145" s="11"/>
      <c r="CQD145" s="11"/>
      <c r="CQE145" s="11"/>
      <c r="CQF145" s="11"/>
      <c r="CQG145" s="11"/>
      <c r="CQH145" s="11"/>
      <c r="CQI145" s="11"/>
      <c r="CQJ145" s="11"/>
      <c r="CQK145" s="11"/>
      <c r="CQL145" s="11"/>
      <c r="CQM145" s="11"/>
      <c r="CQN145" s="11"/>
      <c r="CQO145" s="11"/>
      <c r="CQP145" s="11"/>
      <c r="CQQ145" s="11"/>
      <c r="CQR145" s="11"/>
      <c r="CQS145" s="11"/>
      <c r="CQT145" s="11"/>
      <c r="CQU145" s="11"/>
      <c r="CQV145" s="11"/>
      <c r="CQW145" s="11"/>
      <c r="CQX145" s="11"/>
      <c r="CQY145" s="11"/>
      <c r="CQZ145" s="11"/>
      <c r="CRA145" s="11"/>
      <c r="CRB145" s="11"/>
      <c r="CRC145" s="11"/>
      <c r="CRD145" s="11"/>
      <c r="CRE145" s="11"/>
      <c r="CRF145" s="11"/>
      <c r="CRG145" s="11"/>
      <c r="CRH145" s="11"/>
      <c r="CRI145" s="11"/>
      <c r="CRJ145" s="11"/>
      <c r="CRK145" s="11"/>
      <c r="CRL145" s="11"/>
      <c r="CRM145" s="11"/>
      <c r="CRN145" s="11"/>
      <c r="CRO145" s="11"/>
      <c r="CRP145" s="11"/>
      <c r="CRQ145" s="11"/>
      <c r="CRR145" s="11"/>
      <c r="CRS145" s="11"/>
      <c r="CRT145" s="11"/>
      <c r="CRU145" s="11"/>
      <c r="CRV145" s="11"/>
      <c r="CRW145" s="11"/>
      <c r="CRX145" s="11"/>
      <c r="CRY145" s="11"/>
      <c r="CRZ145" s="11"/>
      <c r="CSA145" s="11"/>
      <c r="CSB145" s="11"/>
      <c r="CSC145" s="11"/>
      <c r="CSD145" s="11"/>
      <c r="CSE145" s="11"/>
      <c r="CSF145" s="11"/>
      <c r="CSG145" s="11"/>
      <c r="CSH145" s="11"/>
      <c r="CSI145" s="11"/>
      <c r="CSJ145" s="11"/>
      <c r="CSK145" s="11"/>
      <c r="CSL145" s="11"/>
      <c r="CSM145" s="11"/>
      <c r="CSN145" s="11"/>
      <c r="CSO145" s="11"/>
      <c r="CSP145" s="11"/>
      <c r="CSQ145" s="11"/>
      <c r="CSR145" s="11"/>
      <c r="CSS145" s="11"/>
      <c r="CST145" s="11"/>
      <c r="CSU145" s="11"/>
      <c r="CSV145" s="11"/>
      <c r="CSW145" s="11"/>
      <c r="CSX145" s="11"/>
      <c r="CSY145" s="11"/>
      <c r="CSZ145" s="11"/>
      <c r="CTA145" s="11"/>
      <c r="CTB145" s="11"/>
      <c r="CTC145" s="11"/>
      <c r="CTD145" s="11"/>
      <c r="CTE145" s="11"/>
      <c r="CTF145" s="11"/>
      <c r="CTG145" s="11"/>
      <c r="CTH145" s="11"/>
      <c r="CTI145" s="11"/>
      <c r="CTJ145" s="11"/>
      <c r="CTK145" s="11"/>
      <c r="CTL145" s="11"/>
      <c r="CTM145" s="11"/>
      <c r="CTN145" s="11"/>
      <c r="CTO145" s="11"/>
      <c r="CTP145" s="11"/>
      <c r="CTQ145" s="11"/>
      <c r="CTR145" s="11"/>
      <c r="CTS145" s="11"/>
      <c r="CTT145" s="11"/>
      <c r="CTU145" s="11"/>
      <c r="CTV145" s="11"/>
      <c r="CTW145" s="11"/>
      <c r="CTX145" s="11"/>
      <c r="CTY145" s="11"/>
      <c r="CTZ145" s="11"/>
      <c r="CUA145" s="11"/>
      <c r="CUB145" s="11"/>
      <c r="CUC145" s="11"/>
      <c r="CUD145" s="11"/>
      <c r="CUE145" s="11"/>
      <c r="CUF145" s="11"/>
      <c r="CUG145" s="11"/>
      <c r="CUH145" s="11"/>
      <c r="CUI145" s="11"/>
      <c r="CUJ145" s="11"/>
      <c r="CUK145" s="11"/>
      <c r="CUL145" s="11"/>
      <c r="CUM145" s="11"/>
      <c r="CUN145" s="11"/>
      <c r="CUO145" s="11"/>
      <c r="CUP145" s="11"/>
      <c r="CUQ145" s="11"/>
      <c r="CUR145" s="11"/>
      <c r="CUS145" s="11"/>
      <c r="CUT145" s="11"/>
      <c r="CUU145" s="11"/>
      <c r="CUV145" s="11"/>
      <c r="CUW145" s="11"/>
      <c r="CUX145" s="11"/>
      <c r="CUY145" s="11"/>
      <c r="CUZ145" s="11"/>
      <c r="CVA145" s="11"/>
      <c r="CVB145" s="11"/>
      <c r="CVC145" s="11"/>
      <c r="CVD145" s="11"/>
      <c r="CVE145" s="11"/>
      <c r="CVF145" s="11"/>
      <c r="CVG145" s="11"/>
      <c r="CVH145" s="11"/>
      <c r="CVI145" s="11"/>
      <c r="CVJ145" s="11"/>
      <c r="CVK145" s="11"/>
      <c r="CVL145" s="11"/>
      <c r="CVM145" s="11"/>
      <c r="CVN145" s="11"/>
      <c r="CVO145" s="11"/>
      <c r="CVP145" s="11"/>
      <c r="CVQ145" s="11"/>
      <c r="CVR145" s="11"/>
      <c r="CVS145" s="11"/>
      <c r="CVT145" s="11"/>
      <c r="CVU145" s="11"/>
      <c r="CVV145" s="11"/>
      <c r="CVW145" s="11"/>
      <c r="CVX145" s="11"/>
      <c r="CVY145" s="11"/>
      <c r="CVZ145" s="11"/>
      <c r="CWA145" s="11"/>
      <c r="CWB145" s="11"/>
      <c r="CWC145" s="11"/>
      <c r="CWD145" s="11"/>
      <c r="CWE145" s="11"/>
      <c r="CWF145" s="11"/>
      <c r="CWG145" s="11"/>
      <c r="CWH145" s="11"/>
      <c r="CWI145" s="11"/>
      <c r="CWJ145" s="11"/>
      <c r="CWK145" s="11"/>
      <c r="CWL145" s="11"/>
      <c r="CWM145" s="11"/>
      <c r="CWN145" s="11"/>
      <c r="CWO145" s="11"/>
      <c r="CWP145" s="11"/>
      <c r="CWQ145" s="11"/>
      <c r="CWR145" s="11"/>
      <c r="CWS145" s="11"/>
      <c r="CWT145" s="11"/>
      <c r="CWU145" s="11"/>
      <c r="CWV145" s="11"/>
      <c r="CWW145" s="11"/>
      <c r="CWX145" s="11"/>
      <c r="CWY145" s="11"/>
      <c r="CWZ145" s="11"/>
      <c r="CXA145" s="11"/>
      <c r="CXB145" s="11"/>
      <c r="CXC145" s="11"/>
      <c r="CXD145" s="11"/>
      <c r="CXE145" s="11"/>
      <c r="CXF145" s="11"/>
      <c r="CXG145" s="11"/>
      <c r="CXH145" s="11"/>
      <c r="CXI145" s="11"/>
      <c r="CXJ145" s="11"/>
      <c r="CXK145" s="11"/>
      <c r="CXL145" s="11"/>
      <c r="CXM145" s="11"/>
      <c r="CXN145" s="11"/>
      <c r="CXO145" s="11"/>
      <c r="CXP145" s="11"/>
      <c r="CXQ145" s="11"/>
      <c r="CXR145" s="11"/>
      <c r="CXS145" s="11"/>
      <c r="CXT145" s="11"/>
      <c r="CXU145" s="11"/>
      <c r="CXV145" s="11"/>
      <c r="CXW145" s="11"/>
      <c r="CXX145" s="11"/>
      <c r="CXY145" s="11"/>
      <c r="CXZ145" s="11"/>
      <c r="CYA145" s="11"/>
      <c r="CYB145" s="11"/>
      <c r="CYC145" s="11"/>
      <c r="CYD145" s="11"/>
      <c r="CYE145" s="11"/>
      <c r="CYF145" s="11"/>
      <c r="CYG145" s="11"/>
      <c r="CYH145" s="11"/>
      <c r="CYI145" s="11"/>
      <c r="CYJ145" s="11"/>
      <c r="CYK145" s="11"/>
      <c r="CYL145" s="11"/>
      <c r="CYM145" s="11"/>
      <c r="CYN145" s="11"/>
      <c r="CYO145" s="11"/>
      <c r="CYP145" s="11"/>
      <c r="CYQ145" s="11"/>
      <c r="CYR145" s="11"/>
      <c r="CYS145" s="11"/>
      <c r="CYT145" s="11"/>
      <c r="CYU145" s="11"/>
      <c r="CYV145" s="11"/>
      <c r="CYW145" s="11"/>
      <c r="CYX145" s="11"/>
      <c r="CYY145" s="11"/>
      <c r="CYZ145" s="11"/>
      <c r="CZA145" s="11"/>
      <c r="CZB145" s="11"/>
      <c r="CZC145" s="11"/>
      <c r="CZD145" s="11"/>
      <c r="CZE145" s="11"/>
      <c r="CZF145" s="11"/>
      <c r="CZG145" s="11"/>
      <c r="CZH145" s="11"/>
      <c r="CZI145" s="11"/>
      <c r="CZJ145" s="11"/>
      <c r="CZK145" s="11"/>
      <c r="CZL145" s="11"/>
      <c r="CZM145" s="11"/>
      <c r="CZN145" s="11"/>
      <c r="CZO145" s="11"/>
      <c r="CZP145" s="11"/>
      <c r="CZQ145" s="11"/>
      <c r="CZR145" s="11"/>
      <c r="CZS145" s="11"/>
      <c r="CZT145" s="11"/>
      <c r="CZU145" s="11"/>
      <c r="CZV145" s="11"/>
      <c r="CZW145" s="11"/>
      <c r="CZX145" s="11"/>
      <c r="CZY145" s="11"/>
      <c r="CZZ145" s="11"/>
      <c r="DAA145" s="11"/>
      <c r="DAB145" s="11"/>
      <c r="DAC145" s="11"/>
      <c r="DAD145" s="11"/>
      <c r="DAE145" s="11"/>
      <c r="DAF145" s="11"/>
      <c r="DAG145" s="11"/>
      <c r="DAH145" s="11"/>
      <c r="DAI145" s="11"/>
      <c r="DAJ145" s="11"/>
      <c r="DAK145" s="11"/>
      <c r="DAL145" s="11"/>
      <c r="DAM145" s="11"/>
      <c r="DAN145" s="11"/>
      <c r="DAO145" s="11"/>
      <c r="DAP145" s="11"/>
      <c r="DAQ145" s="11"/>
      <c r="DAR145" s="11"/>
      <c r="DAS145" s="11"/>
      <c r="DAT145" s="11"/>
      <c r="DAU145" s="11"/>
      <c r="DAV145" s="11"/>
      <c r="DAW145" s="11"/>
      <c r="DAX145" s="11"/>
      <c r="DAY145" s="11"/>
      <c r="DAZ145" s="11"/>
      <c r="DBA145" s="11"/>
      <c r="DBB145" s="11"/>
      <c r="DBC145" s="11"/>
      <c r="DBD145" s="11"/>
      <c r="DBE145" s="11"/>
      <c r="DBF145" s="11"/>
      <c r="DBG145" s="11"/>
      <c r="DBH145" s="11"/>
      <c r="DBI145" s="11"/>
      <c r="DBJ145" s="11"/>
      <c r="DBK145" s="11"/>
      <c r="DBL145" s="11"/>
      <c r="DBM145" s="11"/>
      <c r="DBN145" s="11"/>
      <c r="DBO145" s="11"/>
      <c r="DBP145" s="11"/>
      <c r="DBQ145" s="11"/>
      <c r="DBR145" s="11"/>
      <c r="DBS145" s="11"/>
      <c r="DBT145" s="11"/>
      <c r="DBU145" s="11"/>
      <c r="DBV145" s="11"/>
      <c r="DBW145" s="11"/>
      <c r="DBX145" s="11"/>
      <c r="DBY145" s="11"/>
      <c r="DBZ145" s="11"/>
      <c r="DCA145" s="11"/>
      <c r="DCB145" s="11"/>
      <c r="DCC145" s="11"/>
      <c r="DCD145" s="11"/>
      <c r="DCE145" s="11"/>
      <c r="DCF145" s="11"/>
      <c r="DCG145" s="11"/>
      <c r="DCH145" s="11"/>
      <c r="DCI145" s="11"/>
      <c r="DCJ145" s="11"/>
      <c r="DCK145" s="11"/>
      <c r="DCL145" s="11"/>
      <c r="DCM145" s="11"/>
      <c r="DCN145" s="11"/>
      <c r="DCO145" s="11"/>
      <c r="DCP145" s="11"/>
      <c r="DCQ145" s="11"/>
      <c r="DCR145" s="11"/>
      <c r="DCS145" s="11"/>
      <c r="DCT145" s="11"/>
      <c r="DCU145" s="11"/>
      <c r="DCV145" s="11"/>
      <c r="DCW145" s="11"/>
      <c r="DCX145" s="11"/>
      <c r="DCY145" s="11"/>
      <c r="DCZ145" s="11"/>
      <c r="DDA145" s="11"/>
      <c r="DDB145" s="11"/>
      <c r="DDC145" s="11"/>
      <c r="DDD145" s="11"/>
      <c r="DDE145" s="11"/>
      <c r="DDF145" s="11"/>
      <c r="DDG145" s="11"/>
      <c r="DDH145" s="11"/>
      <c r="DDI145" s="11"/>
      <c r="DDJ145" s="11"/>
      <c r="DDK145" s="11"/>
      <c r="DDL145" s="11"/>
      <c r="DDM145" s="11"/>
      <c r="DDN145" s="11"/>
      <c r="DDO145" s="11"/>
      <c r="DDP145" s="11"/>
      <c r="DDQ145" s="11"/>
      <c r="DDR145" s="11"/>
      <c r="DDS145" s="11"/>
      <c r="DDT145" s="11"/>
      <c r="DDU145" s="11"/>
      <c r="DDV145" s="11"/>
      <c r="DDW145" s="11"/>
      <c r="DDX145" s="11"/>
      <c r="DDY145" s="11"/>
      <c r="DDZ145" s="11"/>
      <c r="DEA145" s="11"/>
      <c r="DEB145" s="11"/>
      <c r="DEC145" s="11"/>
      <c r="DED145" s="11"/>
      <c r="DEE145" s="11"/>
      <c r="DEF145" s="11"/>
      <c r="DEG145" s="11"/>
      <c r="DEH145" s="11"/>
      <c r="DEI145" s="11"/>
      <c r="DEJ145" s="11"/>
      <c r="DEK145" s="11"/>
      <c r="DEL145" s="11"/>
      <c r="DEM145" s="11"/>
      <c r="DEN145" s="11"/>
      <c r="DEO145" s="11"/>
      <c r="DEP145" s="11"/>
      <c r="DEQ145" s="11"/>
      <c r="DER145" s="11"/>
      <c r="DES145" s="11"/>
      <c r="DET145" s="11"/>
      <c r="DEU145" s="11"/>
      <c r="DEV145" s="11"/>
      <c r="DEW145" s="11"/>
      <c r="DEX145" s="11"/>
      <c r="DEY145" s="11"/>
      <c r="DEZ145" s="11"/>
      <c r="DFA145" s="11"/>
      <c r="DFB145" s="11"/>
      <c r="DFC145" s="11"/>
      <c r="DFD145" s="11"/>
      <c r="DFE145" s="11"/>
      <c r="DFF145" s="11"/>
      <c r="DFG145" s="11"/>
      <c r="DFH145" s="11"/>
      <c r="DFI145" s="11"/>
      <c r="DFJ145" s="11"/>
      <c r="DFK145" s="11"/>
      <c r="DFL145" s="11"/>
      <c r="DFM145" s="11"/>
      <c r="DFN145" s="11"/>
      <c r="DFO145" s="11"/>
      <c r="DFP145" s="11"/>
      <c r="DFQ145" s="11"/>
      <c r="DFR145" s="11"/>
      <c r="DFS145" s="11"/>
      <c r="DFT145" s="11"/>
      <c r="DFU145" s="11"/>
      <c r="DFV145" s="11"/>
      <c r="DFW145" s="11"/>
      <c r="DFX145" s="11"/>
      <c r="DFY145" s="11"/>
      <c r="DFZ145" s="11"/>
      <c r="DGA145" s="11"/>
      <c r="DGB145" s="11"/>
      <c r="DGC145" s="11"/>
      <c r="DGD145" s="11"/>
      <c r="DGE145" s="11"/>
      <c r="DGF145" s="11"/>
      <c r="DGG145" s="11"/>
      <c r="DGH145" s="11"/>
      <c r="DGI145" s="11"/>
      <c r="DGJ145" s="11"/>
      <c r="DGK145" s="11"/>
      <c r="DGL145" s="11"/>
      <c r="DGM145" s="11"/>
      <c r="DGN145" s="11"/>
      <c r="DGO145" s="11"/>
      <c r="DGP145" s="11"/>
      <c r="DGQ145" s="11"/>
      <c r="DGR145" s="11"/>
      <c r="DGS145" s="11"/>
      <c r="DGT145" s="11"/>
      <c r="DGU145" s="11"/>
      <c r="DGV145" s="11"/>
      <c r="DGW145" s="11"/>
      <c r="DGX145" s="11"/>
      <c r="DGY145" s="11"/>
      <c r="DGZ145" s="11"/>
      <c r="DHA145" s="11"/>
      <c r="DHB145" s="11"/>
      <c r="DHC145" s="11"/>
      <c r="DHD145" s="11"/>
      <c r="DHE145" s="11"/>
      <c r="DHF145" s="11"/>
      <c r="DHG145" s="11"/>
      <c r="DHH145" s="11"/>
      <c r="DHI145" s="11"/>
      <c r="DHJ145" s="11"/>
      <c r="DHK145" s="11"/>
      <c r="DHL145" s="11"/>
      <c r="DHM145" s="11"/>
      <c r="DHN145" s="11"/>
      <c r="DHO145" s="11"/>
      <c r="DHP145" s="11"/>
      <c r="DHQ145" s="11"/>
      <c r="DHR145" s="11"/>
      <c r="DHS145" s="11"/>
      <c r="DHT145" s="11"/>
      <c r="DHU145" s="11"/>
      <c r="DHV145" s="11"/>
      <c r="DHW145" s="11"/>
      <c r="DHX145" s="11"/>
      <c r="DHY145" s="11"/>
      <c r="DHZ145" s="11"/>
      <c r="DIA145" s="11"/>
      <c r="DIB145" s="11"/>
      <c r="DIC145" s="11"/>
      <c r="DID145" s="11"/>
      <c r="DIE145" s="11"/>
      <c r="DIF145" s="11"/>
      <c r="DIG145" s="11"/>
      <c r="DIH145" s="11"/>
      <c r="DII145" s="11"/>
      <c r="DIJ145" s="11"/>
      <c r="DIK145" s="11"/>
      <c r="DIL145" s="11"/>
      <c r="DIM145" s="11"/>
      <c r="DIN145" s="11"/>
      <c r="DIO145" s="11"/>
      <c r="DIP145" s="11"/>
      <c r="DIQ145" s="11"/>
      <c r="DIR145" s="11"/>
      <c r="DIS145" s="11"/>
      <c r="DIT145" s="11"/>
      <c r="DIU145" s="11"/>
      <c r="DIV145" s="11"/>
      <c r="DIW145" s="11"/>
      <c r="DIX145" s="11"/>
      <c r="DIY145" s="11"/>
      <c r="DIZ145" s="11"/>
      <c r="DJA145" s="11"/>
      <c r="DJB145" s="11"/>
      <c r="DJC145" s="11"/>
      <c r="DJD145" s="11"/>
      <c r="DJE145" s="11"/>
      <c r="DJF145" s="11"/>
      <c r="DJG145" s="11"/>
      <c r="DJH145" s="11"/>
      <c r="DJI145" s="11"/>
      <c r="DJJ145" s="11"/>
      <c r="DJK145" s="11"/>
      <c r="DJL145" s="11"/>
      <c r="DJM145" s="11"/>
      <c r="DJN145" s="11"/>
      <c r="DJO145" s="11"/>
      <c r="DJP145" s="11"/>
      <c r="DJQ145" s="11"/>
      <c r="DJR145" s="11"/>
      <c r="DJS145" s="11"/>
      <c r="DJT145" s="11"/>
      <c r="DJU145" s="11"/>
      <c r="DJV145" s="11"/>
      <c r="DJW145" s="11"/>
      <c r="DJX145" s="11"/>
      <c r="DJY145" s="11"/>
      <c r="DJZ145" s="11"/>
      <c r="DKA145" s="11"/>
      <c r="DKB145" s="11"/>
      <c r="DKC145" s="11"/>
      <c r="DKD145" s="11"/>
      <c r="DKE145" s="11"/>
      <c r="DKF145" s="11"/>
      <c r="DKG145" s="11"/>
      <c r="DKH145" s="11"/>
      <c r="DKI145" s="11"/>
      <c r="DKJ145" s="11"/>
      <c r="DKK145" s="11"/>
      <c r="DKL145" s="11"/>
      <c r="DKM145" s="11"/>
      <c r="DKN145" s="11"/>
      <c r="DKO145" s="11"/>
      <c r="DKP145" s="11"/>
      <c r="DKQ145" s="11"/>
      <c r="DKR145" s="11"/>
      <c r="DKS145" s="11"/>
      <c r="DKT145" s="11"/>
      <c r="DKU145" s="11"/>
      <c r="DKV145" s="11"/>
      <c r="DKW145" s="11"/>
      <c r="DKX145" s="11"/>
      <c r="DKY145" s="11"/>
      <c r="DKZ145" s="11"/>
      <c r="DLA145" s="11"/>
      <c r="DLB145" s="11"/>
      <c r="DLC145" s="11"/>
      <c r="DLD145" s="11"/>
      <c r="DLE145" s="11"/>
      <c r="DLF145" s="11"/>
      <c r="DLG145" s="11"/>
      <c r="DLH145" s="11"/>
      <c r="DLI145" s="11"/>
      <c r="DLJ145" s="11"/>
      <c r="DLK145" s="11"/>
      <c r="DLL145" s="11"/>
      <c r="DLM145" s="11"/>
      <c r="DLN145" s="11"/>
      <c r="DLO145" s="11"/>
      <c r="DLP145" s="11"/>
      <c r="DLQ145" s="11"/>
      <c r="DLR145" s="11"/>
      <c r="DLS145" s="11"/>
      <c r="DLT145" s="11"/>
      <c r="DLU145" s="11"/>
      <c r="DLV145" s="11"/>
      <c r="DLW145" s="11"/>
      <c r="DLX145" s="11"/>
      <c r="DLY145" s="11"/>
      <c r="DLZ145" s="11"/>
      <c r="DMA145" s="11"/>
      <c r="DMB145" s="11"/>
      <c r="DMC145" s="11"/>
      <c r="DMD145" s="11"/>
      <c r="DME145" s="11"/>
      <c r="DMF145" s="11"/>
      <c r="DMG145" s="11"/>
      <c r="DMH145" s="11"/>
      <c r="DMI145" s="11"/>
      <c r="DMJ145" s="11"/>
      <c r="DMK145" s="11"/>
      <c r="DML145" s="11"/>
      <c r="DMM145" s="11"/>
      <c r="DMN145" s="11"/>
      <c r="DMO145" s="11"/>
      <c r="DMP145" s="11"/>
      <c r="DMQ145" s="11"/>
      <c r="DMR145" s="11"/>
      <c r="DMS145" s="11"/>
      <c r="DMT145" s="11"/>
      <c r="DMU145" s="11"/>
      <c r="DMV145" s="11"/>
      <c r="DMW145" s="11"/>
      <c r="DMX145" s="11"/>
      <c r="DMY145" s="11"/>
      <c r="DMZ145" s="11"/>
      <c r="DNA145" s="11"/>
      <c r="DNB145" s="11"/>
      <c r="DNC145" s="11"/>
      <c r="DND145" s="11"/>
      <c r="DNE145" s="11"/>
      <c r="DNF145" s="11"/>
      <c r="DNG145" s="11"/>
      <c r="DNH145" s="11"/>
      <c r="DNI145" s="11"/>
      <c r="DNJ145" s="11"/>
      <c r="DNK145" s="11"/>
      <c r="DNL145" s="11"/>
      <c r="DNM145" s="11"/>
      <c r="DNN145" s="11"/>
      <c r="DNO145" s="11"/>
      <c r="DNP145" s="11"/>
      <c r="DNQ145" s="11"/>
      <c r="DNR145" s="11"/>
      <c r="DNS145" s="11"/>
      <c r="DNT145" s="11"/>
      <c r="DNU145" s="11"/>
      <c r="DNV145" s="11"/>
      <c r="DNW145" s="11"/>
      <c r="DNX145" s="11"/>
      <c r="DNY145" s="11"/>
      <c r="DNZ145" s="11"/>
      <c r="DOA145" s="11"/>
      <c r="DOB145" s="11"/>
      <c r="DOC145" s="11"/>
      <c r="DOD145" s="11"/>
      <c r="DOE145" s="11"/>
      <c r="DOF145" s="11"/>
      <c r="DOG145" s="11"/>
      <c r="DOH145" s="11"/>
      <c r="DOI145" s="11"/>
      <c r="DOJ145" s="11"/>
      <c r="DOK145" s="11"/>
      <c r="DOL145" s="11"/>
      <c r="DOM145" s="11"/>
      <c r="DON145" s="11"/>
      <c r="DOO145" s="11"/>
      <c r="DOP145" s="11"/>
      <c r="DOQ145" s="11"/>
      <c r="DOR145" s="11"/>
      <c r="DOS145" s="11"/>
      <c r="DOT145" s="11"/>
      <c r="DOU145" s="11"/>
      <c r="DOV145" s="11"/>
      <c r="DOW145" s="11"/>
      <c r="DOX145" s="11"/>
      <c r="DOY145" s="11"/>
      <c r="DOZ145" s="11"/>
      <c r="DPA145" s="11"/>
      <c r="DPB145" s="11"/>
      <c r="DPC145" s="11"/>
      <c r="DPD145" s="11"/>
      <c r="DPE145" s="11"/>
      <c r="DPF145" s="11"/>
      <c r="DPG145" s="11"/>
      <c r="DPH145" s="11"/>
      <c r="DPI145" s="11"/>
      <c r="DPJ145" s="11"/>
      <c r="DPK145" s="11"/>
      <c r="DPL145" s="11"/>
      <c r="DPM145" s="11"/>
      <c r="DPN145" s="11"/>
      <c r="DPO145" s="11"/>
      <c r="DPP145" s="11"/>
      <c r="DPQ145" s="11"/>
      <c r="DPR145" s="11"/>
      <c r="DPS145" s="11"/>
      <c r="DPT145" s="11"/>
      <c r="DPU145" s="11"/>
      <c r="DPV145" s="11"/>
      <c r="DPW145" s="11"/>
      <c r="DPX145" s="11"/>
      <c r="DPY145" s="11"/>
      <c r="DPZ145" s="11"/>
      <c r="DQA145" s="11"/>
      <c r="DQB145" s="11"/>
      <c r="DQC145" s="11"/>
      <c r="DQD145" s="11"/>
      <c r="DQE145" s="11"/>
      <c r="DQF145" s="11"/>
      <c r="DQG145" s="11"/>
      <c r="DQH145" s="11"/>
      <c r="DQI145" s="11"/>
      <c r="DQJ145" s="11"/>
      <c r="DQK145" s="11"/>
      <c r="DQL145" s="11"/>
      <c r="DQM145" s="11"/>
      <c r="DQN145" s="11"/>
      <c r="DQO145" s="11"/>
      <c r="DQP145" s="11"/>
      <c r="DQQ145" s="11"/>
      <c r="DQR145" s="11"/>
      <c r="DQS145" s="11"/>
      <c r="DQT145" s="11"/>
      <c r="DQU145" s="11"/>
      <c r="DQV145" s="11"/>
      <c r="DQW145" s="11"/>
      <c r="DQX145" s="11"/>
      <c r="DQY145" s="11"/>
      <c r="DQZ145" s="11"/>
      <c r="DRA145" s="11"/>
      <c r="DRB145" s="11"/>
      <c r="DRC145" s="11"/>
      <c r="DRD145" s="11"/>
      <c r="DRE145" s="11"/>
      <c r="DRF145" s="11"/>
      <c r="DRG145" s="11"/>
      <c r="DRH145" s="11"/>
      <c r="DRI145" s="11"/>
      <c r="DRJ145" s="11"/>
      <c r="DRK145" s="11"/>
      <c r="DRL145" s="11"/>
      <c r="DRM145" s="11"/>
      <c r="DRN145" s="11"/>
      <c r="DRO145" s="11"/>
      <c r="DRP145" s="11"/>
      <c r="DRQ145" s="11"/>
      <c r="DRR145" s="11"/>
      <c r="DRS145" s="11"/>
      <c r="DRT145" s="11"/>
      <c r="DRU145" s="11"/>
      <c r="DRV145" s="11"/>
      <c r="DRW145" s="11"/>
      <c r="DRX145" s="11"/>
      <c r="DRY145" s="11"/>
      <c r="DRZ145" s="11"/>
      <c r="DSA145" s="11"/>
      <c r="DSB145" s="11"/>
      <c r="DSC145" s="11"/>
      <c r="DSD145" s="11"/>
      <c r="DSE145" s="11"/>
      <c r="DSF145" s="11"/>
      <c r="DSG145" s="11"/>
      <c r="DSH145" s="11"/>
      <c r="DSI145" s="11"/>
      <c r="DSJ145" s="11"/>
      <c r="DSK145" s="11"/>
      <c r="DSL145" s="11"/>
      <c r="DSM145" s="11"/>
      <c r="DSN145" s="11"/>
      <c r="DSO145" s="11"/>
      <c r="DSP145" s="11"/>
      <c r="DSQ145" s="11"/>
      <c r="DSR145" s="11"/>
      <c r="DSS145" s="11"/>
      <c r="DST145" s="11"/>
      <c r="DSU145" s="11"/>
      <c r="DSV145" s="11"/>
      <c r="DSW145" s="11"/>
      <c r="DSX145" s="11"/>
      <c r="DSY145" s="11"/>
      <c r="DSZ145" s="11"/>
      <c r="DTA145" s="11"/>
      <c r="DTB145" s="11"/>
      <c r="DTC145" s="11"/>
      <c r="DTD145" s="11"/>
      <c r="DTE145" s="11"/>
      <c r="DTF145" s="11"/>
      <c r="DTG145" s="11"/>
      <c r="DTH145" s="11"/>
      <c r="DTI145" s="11"/>
      <c r="DTJ145" s="11"/>
      <c r="DTK145" s="11"/>
      <c r="DTL145" s="11"/>
      <c r="DTM145" s="11"/>
      <c r="DTN145" s="11"/>
      <c r="DTO145" s="11"/>
      <c r="DTP145" s="11"/>
      <c r="DTQ145" s="11"/>
      <c r="DTR145" s="11"/>
      <c r="DTS145" s="11"/>
      <c r="DTT145" s="11"/>
      <c r="DTU145" s="11"/>
      <c r="DTV145" s="11"/>
      <c r="DTW145" s="11"/>
      <c r="DTX145" s="11"/>
      <c r="DTY145" s="11"/>
      <c r="DTZ145" s="11"/>
      <c r="DUA145" s="11"/>
      <c r="DUB145" s="11"/>
      <c r="DUC145" s="11"/>
      <c r="DUD145" s="11"/>
      <c r="DUE145" s="11"/>
      <c r="DUF145" s="11"/>
      <c r="DUG145" s="11"/>
      <c r="DUH145" s="11"/>
      <c r="DUI145" s="11"/>
      <c r="DUJ145" s="11"/>
      <c r="DUK145" s="11"/>
      <c r="DUL145" s="11"/>
      <c r="DUM145" s="11"/>
      <c r="DUN145" s="11"/>
      <c r="DUO145" s="11"/>
      <c r="DUP145" s="11"/>
      <c r="DUQ145" s="11"/>
      <c r="DUR145" s="11"/>
      <c r="DUS145" s="11"/>
      <c r="DUT145" s="11"/>
      <c r="DUU145" s="11"/>
      <c r="DUV145" s="11"/>
      <c r="DUW145" s="11"/>
      <c r="DUX145" s="11"/>
      <c r="DUY145" s="11"/>
      <c r="DUZ145" s="11"/>
      <c r="DVA145" s="11"/>
      <c r="DVB145" s="11"/>
      <c r="DVC145" s="11"/>
      <c r="DVD145" s="11"/>
      <c r="DVE145" s="11"/>
      <c r="DVF145" s="11"/>
      <c r="DVG145" s="11"/>
      <c r="DVH145" s="11"/>
      <c r="DVI145" s="11"/>
      <c r="DVJ145" s="11"/>
      <c r="DVK145" s="11"/>
      <c r="DVL145" s="11"/>
      <c r="DVM145" s="11"/>
      <c r="DVN145" s="11"/>
      <c r="DVO145" s="11"/>
      <c r="DVP145" s="11"/>
      <c r="DVQ145" s="11"/>
      <c r="DVR145" s="11"/>
      <c r="DVS145" s="11"/>
      <c r="DVT145" s="11"/>
      <c r="DVU145" s="11"/>
      <c r="DVV145" s="11"/>
      <c r="DVW145" s="11"/>
      <c r="DVX145" s="11"/>
      <c r="DVY145" s="11"/>
      <c r="DVZ145" s="11"/>
      <c r="DWA145" s="11"/>
      <c r="DWB145" s="11"/>
      <c r="DWC145" s="11"/>
      <c r="DWD145" s="11"/>
      <c r="DWE145" s="11"/>
      <c r="DWF145" s="11"/>
      <c r="DWG145" s="11"/>
      <c r="DWH145" s="11"/>
      <c r="DWI145" s="11"/>
      <c r="DWJ145" s="11"/>
      <c r="DWK145" s="11"/>
      <c r="DWL145" s="11"/>
      <c r="DWM145" s="11"/>
      <c r="DWN145" s="11"/>
      <c r="DWO145" s="11"/>
      <c r="DWP145" s="11"/>
      <c r="DWQ145" s="11"/>
      <c r="DWR145" s="11"/>
      <c r="DWS145" s="11"/>
      <c r="DWT145" s="11"/>
      <c r="DWU145" s="11"/>
      <c r="DWV145" s="11"/>
      <c r="DWW145" s="11"/>
      <c r="DWX145" s="11"/>
      <c r="DWY145" s="11"/>
      <c r="DWZ145" s="11"/>
      <c r="DXA145" s="11"/>
      <c r="DXB145" s="11"/>
      <c r="DXC145" s="11"/>
      <c r="DXD145" s="11"/>
      <c r="DXE145" s="11"/>
      <c r="DXF145" s="11"/>
      <c r="DXG145" s="11"/>
      <c r="DXH145" s="11"/>
      <c r="DXI145" s="11"/>
      <c r="DXJ145" s="11"/>
      <c r="DXK145" s="11"/>
      <c r="DXL145" s="11"/>
      <c r="DXM145" s="11"/>
      <c r="DXN145" s="11"/>
      <c r="DXO145" s="11"/>
      <c r="DXP145" s="11"/>
      <c r="DXQ145" s="11"/>
      <c r="DXR145" s="11"/>
      <c r="DXS145" s="11"/>
      <c r="DXT145" s="11"/>
      <c r="DXU145" s="11"/>
      <c r="DXV145" s="11"/>
      <c r="DXW145" s="11"/>
      <c r="DXX145" s="11"/>
      <c r="DXY145" s="11"/>
      <c r="DXZ145" s="11"/>
      <c r="DYA145" s="11"/>
      <c r="DYB145" s="11"/>
      <c r="DYC145" s="11"/>
      <c r="DYD145" s="11"/>
      <c r="DYE145" s="11"/>
      <c r="DYF145" s="11"/>
      <c r="DYG145" s="11"/>
      <c r="DYH145" s="11"/>
      <c r="DYI145" s="11"/>
      <c r="DYJ145" s="11"/>
      <c r="DYK145" s="11"/>
      <c r="DYL145" s="11"/>
      <c r="DYM145" s="11"/>
      <c r="DYN145" s="11"/>
      <c r="DYO145" s="11"/>
      <c r="DYP145" s="11"/>
      <c r="DYQ145" s="11"/>
      <c r="DYR145" s="11"/>
      <c r="DYS145" s="11"/>
      <c r="DYT145" s="11"/>
      <c r="DYU145" s="11"/>
      <c r="DYV145" s="11"/>
      <c r="DYW145" s="11"/>
      <c r="DYX145" s="11"/>
      <c r="DYY145" s="11"/>
      <c r="DYZ145" s="11"/>
      <c r="DZA145" s="11"/>
      <c r="DZB145" s="11"/>
      <c r="DZC145" s="11"/>
      <c r="DZD145" s="11"/>
      <c r="DZE145" s="11"/>
      <c r="DZF145" s="11"/>
      <c r="DZG145" s="11"/>
      <c r="DZH145" s="11"/>
      <c r="DZI145" s="11"/>
      <c r="DZJ145" s="11"/>
      <c r="DZK145" s="11"/>
      <c r="DZL145" s="11"/>
      <c r="DZM145" s="11"/>
      <c r="DZN145" s="11"/>
      <c r="DZO145" s="11"/>
      <c r="DZP145" s="11"/>
      <c r="DZQ145" s="11"/>
      <c r="DZR145" s="11"/>
      <c r="DZS145" s="11"/>
      <c r="DZT145" s="11"/>
      <c r="DZU145" s="11"/>
      <c r="DZV145" s="11"/>
      <c r="DZW145" s="11"/>
      <c r="DZX145" s="11"/>
      <c r="DZY145" s="11"/>
      <c r="DZZ145" s="11"/>
      <c r="EAA145" s="11"/>
      <c r="EAB145" s="11"/>
      <c r="EAC145" s="11"/>
      <c r="EAD145" s="11"/>
      <c r="EAE145" s="11"/>
      <c r="EAF145" s="11"/>
      <c r="EAG145" s="11"/>
      <c r="EAH145" s="11"/>
      <c r="EAI145" s="11"/>
      <c r="EAJ145" s="11"/>
      <c r="EAK145" s="11"/>
      <c r="EAL145" s="11"/>
      <c r="EAM145" s="11"/>
      <c r="EAN145" s="11"/>
      <c r="EAO145" s="11"/>
      <c r="EAP145" s="11"/>
      <c r="EAQ145" s="11"/>
      <c r="EAR145" s="11"/>
      <c r="EAS145" s="11"/>
      <c r="EAT145" s="11"/>
      <c r="EAU145" s="11"/>
      <c r="EAV145" s="11"/>
      <c r="EAW145" s="11"/>
      <c r="EAX145" s="11"/>
      <c r="EAY145" s="11"/>
      <c r="EAZ145" s="11"/>
      <c r="EBA145" s="11"/>
      <c r="EBB145" s="11"/>
      <c r="EBC145" s="11"/>
      <c r="EBD145" s="11"/>
      <c r="EBE145" s="11"/>
      <c r="EBF145" s="11"/>
      <c r="EBG145" s="11"/>
      <c r="EBH145" s="11"/>
      <c r="EBI145" s="11"/>
      <c r="EBJ145" s="11"/>
      <c r="EBK145" s="11"/>
      <c r="EBL145" s="11"/>
      <c r="EBM145" s="11"/>
      <c r="EBN145" s="11"/>
      <c r="EBO145" s="11"/>
      <c r="EBP145" s="11"/>
      <c r="EBQ145" s="11"/>
      <c r="EBR145" s="11"/>
      <c r="EBS145" s="11"/>
      <c r="EBT145" s="11"/>
      <c r="EBU145" s="11"/>
      <c r="EBV145" s="11"/>
      <c r="EBW145" s="11"/>
      <c r="EBX145" s="11"/>
      <c r="EBY145" s="11"/>
      <c r="EBZ145" s="11"/>
      <c r="ECA145" s="11"/>
      <c r="ECB145" s="11"/>
      <c r="ECC145" s="11"/>
      <c r="ECD145" s="11"/>
      <c r="ECE145" s="11"/>
      <c r="ECF145" s="11"/>
      <c r="ECG145" s="11"/>
      <c r="ECH145" s="11"/>
      <c r="ECI145" s="11"/>
      <c r="ECJ145" s="11"/>
      <c r="ECK145" s="11"/>
      <c r="ECL145" s="11"/>
      <c r="ECM145" s="11"/>
      <c r="ECN145" s="11"/>
      <c r="ECO145" s="11"/>
      <c r="ECP145" s="11"/>
      <c r="ECQ145" s="11"/>
      <c r="ECR145" s="11"/>
      <c r="ECS145" s="11"/>
      <c r="ECT145" s="11"/>
      <c r="ECU145" s="11"/>
      <c r="ECV145" s="11"/>
      <c r="ECW145" s="11"/>
      <c r="ECX145" s="11"/>
      <c r="ECY145" s="11"/>
      <c r="ECZ145" s="11"/>
      <c r="EDA145" s="11"/>
      <c r="EDB145" s="11"/>
      <c r="EDC145" s="11"/>
      <c r="EDD145" s="11"/>
      <c r="EDE145" s="11"/>
      <c r="EDF145" s="11"/>
      <c r="EDG145" s="11"/>
      <c r="EDH145" s="11"/>
      <c r="EDI145" s="11"/>
      <c r="EDJ145" s="11"/>
      <c r="EDK145" s="11"/>
      <c r="EDL145" s="11"/>
      <c r="EDM145" s="11"/>
      <c r="EDN145" s="11"/>
      <c r="EDO145" s="11"/>
      <c r="EDP145" s="11"/>
      <c r="EDQ145" s="11"/>
      <c r="EDR145" s="11"/>
      <c r="EDS145" s="11"/>
      <c r="EDT145" s="11"/>
      <c r="EDU145" s="11"/>
      <c r="EDV145" s="11"/>
      <c r="EDW145" s="11"/>
      <c r="EDX145" s="11"/>
      <c r="EDY145" s="11"/>
      <c r="EDZ145" s="11"/>
      <c r="EEA145" s="11"/>
      <c r="EEB145" s="11"/>
      <c r="EEC145" s="11"/>
      <c r="EED145" s="11"/>
      <c r="EEE145" s="11"/>
      <c r="EEF145" s="11"/>
      <c r="EEG145" s="11"/>
      <c r="EEH145" s="11"/>
      <c r="EEI145" s="11"/>
      <c r="EEJ145" s="11"/>
      <c r="EEK145" s="11"/>
      <c r="EEL145" s="11"/>
      <c r="EEM145" s="11"/>
      <c r="EEN145" s="11"/>
      <c r="EEO145" s="11"/>
      <c r="EEP145" s="11"/>
      <c r="EEQ145" s="11"/>
      <c r="EER145" s="11"/>
      <c r="EES145" s="11"/>
      <c r="EET145" s="11"/>
      <c r="EEU145" s="11"/>
      <c r="EEV145" s="11"/>
      <c r="EEW145" s="11"/>
      <c r="EEX145" s="11"/>
      <c r="EEY145" s="11"/>
      <c r="EEZ145" s="11"/>
      <c r="EFA145" s="11"/>
      <c r="EFB145" s="11"/>
      <c r="EFC145" s="11"/>
      <c r="EFD145" s="11"/>
      <c r="EFE145" s="11"/>
      <c r="EFF145" s="11"/>
      <c r="EFG145" s="11"/>
      <c r="EFH145" s="11"/>
      <c r="EFI145" s="11"/>
      <c r="EFJ145" s="11"/>
      <c r="EFK145" s="11"/>
      <c r="EFL145" s="11"/>
      <c r="EFM145" s="11"/>
      <c r="EFN145" s="11"/>
      <c r="EFO145" s="11"/>
      <c r="EFP145" s="11"/>
      <c r="EFQ145" s="11"/>
      <c r="EFR145" s="11"/>
      <c r="EFS145" s="11"/>
      <c r="EFT145" s="11"/>
      <c r="EFU145" s="11"/>
      <c r="EFV145" s="11"/>
      <c r="EFW145" s="11"/>
      <c r="EFX145" s="11"/>
      <c r="EFY145" s="11"/>
      <c r="EFZ145" s="11"/>
      <c r="EGA145" s="11"/>
      <c r="EGB145" s="11"/>
      <c r="EGC145" s="11"/>
      <c r="EGD145" s="11"/>
      <c r="EGE145" s="11"/>
      <c r="EGF145" s="11"/>
      <c r="EGG145" s="11"/>
      <c r="EGH145" s="11"/>
      <c r="EGI145" s="11"/>
      <c r="EGJ145" s="11"/>
      <c r="EGK145" s="11"/>
      <c r="EGL145" s="11"/>
      <c r="EGM145" s="11"/>
      <c r="EGN145" s="11"/>
      <c r="EGO145" s="11"/>
      <c r="EGP145" s="11"/>
      <c r="EGQ145" s="11"/>
      <c r="EGR145" s="11"/>
      <c r="EGS145" s="11"/>
      <c r="EGT145" s="11"/>
      <c r="EGU145" s="11"/>
      <c r="EGV145" s="11"/>
      <c r="EGW145" s="11"/>
      <c r="EGX145" s="11"/>
      <c r="EGY145" s="11"/>
      <c r="EGZ145" s="11"/>
      <c r="EHA145" s="11"/>
      <c r="EHB145" s="11"/>
      <c r="EHC145" s="11"/>
      <c r="EHD145" s="11"/>
      <c r="EHE145" s="11"/>
      <c r="EHF145" s="11"/>
      <c r="EHG145" s="11"/>
      <c r="EHH145" s="11"/>
      <c r="EHI145" s="11"/>
      <c r="EHJ145" s="11"/>
      <c r="EHK145" s="11"/>
      <c r="EHL145" s="11"/>
      <c r="EHM145" s="11"/>
      <c r="EHN145" s="11"/>
      <c r="EHO145" s="11"/>
      <c r="EHP145" s="11"/>
      <c r="EHQ145" s="11"/>
      <c r="EHR145" s="11"/>
      <c r="EHS145" s="11"/>
      <c r="EHT145" s="11"/>
      <c r="EHU145" s="11"/>
      <c r="EHV145" s="11"/>
      <c r="EHW145" s="11"/>
      <c r="EHX145" s="11"/>
      <c r="EHY145" s="11"/>
      <c r="EHZ145" s="11"/>
      <c r="EIA145" s="11"/>
      <c r="EIB145" s="11"/>
      <c r="EIC145" s="11"/>
      <c r="EID145" s="11"/>
      <c r="EIE145" s="11"/>
      <c r="EIF145" s="11"/>
      <c r="EIG145" s="11"/>
      <c r="EIH145" s="11"/>
      <c r="EII145" s="11"/>
      <c r="EIJ145" s="11"/>
      <c r="EIK145" s="11"/>
      <c r="EIL145" s="11"/>
      <c r="EIM145" s="11"/>
      <c r="EIN145" s="11"/>
      <c r="EIO145" s="11"/>
      <c r="EIP145" s="11"/>
      <c r="EIQ145" s="11"/>
      <c r="EIR145" s="11"/>
      <c r="EIS145" s="11"/>
      <c r="EIT145" s="11"/>
      <c r="EIU145" s="11"/>
      <c r="EIV145" s="11"/>
      <c r="EIW145" s="11"/>
      <c r="EIX145" s="11"/>
      <c r="EIY145" s="11"/>
      <c r="EIZ145" s="11"/>
      <c r="EJA145" s="11"/>
      <c r="EJB145" s="11"/>
      <c r="EJC145" s="11"/>
      <c r="EJD145" s="11"/>
      <c r="EJE145" s="11"/>
      <c r="EJF145" s="11"/>
      <c r="EJG145" s="11"/>
      <c r="EJH145" s="11"/>
      <c r="EJI145" s="11"/>
      <c r="EJJ145" s="11"/>
      <c r="EJK145" s="11"/>
      <c r="EJL145" s="11"/>
      <c r="EJM145" s="11"/>
      <c r="EJN145" s="11"/>
      <c r="EJO145" s="11"/>
      <c r="EJP145" s="11"/>
      <c r="EJQ145" s="11"/>
      <c r="EJR145" s="11"/>
      <c r="EJS145" s="11"/>
      <c r="EJT145" s="11"/>
      <c r="EJU145" s="11"/>
      <c r="EJV145" s="11"/>
      <c r="EJW145" s="11"/>
      <c r="EJX145" s="11"/>
      <c r="EJY145" s="11"/>
      <c r="EJZ145" s="11"/>
      <c r="EKA145" s="11"/>
      <c r="EKB145" s="11"/>
      <c r="EKC145" s="11"/>
      <c r="EKD145" s="11"/>
      <c r="EKE145" s="11"/>
      <c r="EKF145" s="11"/>
      <c r="EKG145" s="11"/>
      <c r="EKH145" s="11"/>
      <c r="EKI145" s="11"/>
      <c r="EKJ145" s="11"/>
      <c r="EKK145" s="11"/>
      <c r="EKL145" s="11"/>
      <c r="EKM145" s="11"/>
      <c r="EKN145" s="11"/>
      <c r="EKO145" s="11"/>
      <c r="EKP145" s="11"/>
      <c r="EKQ145" s="11"/>
      <c r="EKR145" s="11"/>
      <c r="EKS145" s="11"/>
      <c r="EKT145" s="11"/>
      <c r="EKU145" s="11"/>
      <c r="EKV145" s="11"/>
      <c r="EKW145" s="11"/>
      <c r="EKX145" s="11"/>
      <c r="EKY145" s="11"/>
      <c r="EKZ145" s="11"/>
      <c r="ELA145" s="11"/>
      <c r="ELB145" s="11"/>
      <c r="ELC145" s="11"/>
      <c r="ELD145" s="11"/>
      <c r="ELE145" s="11"/>
      <c r="ELF145" s="11"/>
      <c r="ELG145" s="11"/>
      <c r="ELH145" s="11"/>
      <c r="ELI145" s="11"/>
      <c r="ELJ145" s="11"/>
      <c r="ELK145" s="11"/>
      <c r="ELL145" s="11"/>
      <c r="ELM145" s="11"/>
      <c r="ELN145" s="11"/>
      <c r="ELO145" s="11"/>
      <c r="ELP145" s="11"/>
      <c r="ELQ145" s="11"/>
      <c r="ELR145" s="11"/>
      <c r="ELS145" s="11"/>
      <c r="ELT145" s="11"/>
      <c r="ELU145" s="11"/>
      <c r="ELV145" s="11"/>
      <c r="ELW145" s="11"/>
      <c r="ELX145" s="11"/>
      <c r="ELY145" s="11"/>
      <c r="ELZ145" s="11"/>
    </row>
    <row r="146" spans="1:346 1276:3718">
      <c r="A146" s="388"/>
      <c r="C146" s="166" t="s">
        <v>511</v>
      </c>
      <c r="D146" s="223">
        <f t="shared" si="6"/>
        <v>0</v>
      </c>
      <c r="E146" s="88" t="s">
        <v>540</v>
      </c>
      <c r="F146" s="219"/>
      <c r="G146" s="92"/>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c r="HJ146" s="11"/>
      <c r="HK146" s="11"/>
      <c r="HL146" s="11"/>
      <c r="HM146" s="11"/>
      <c r="HN146" s="11"/>
      <c r="HO146" s="11"/>
      <c r="HP146" s="11"/>
      <c r="HQ146" s="11"/>
      <c r="HR146" s="11"/>
      <c r="HS146" s="11"/>
      <c r="HT146" s="11"/>
      <c r="HU146" s="11"/>
      <c r="HV146" s="11"/>
      <c r="HW146" s="11"/>
      <c r="HX146" s="11"/>
      <c r="HY146" s="11"/>
      <c r="HZ146" s="11"/>
      <c r="IA146" s="11"/>
      <c r="IB146" s="11"/>
      <c r="IC146" s="11"/>
      <c r="ID146" s="11"/>
      <c r="IE146" s="11"/>
      <c r="IF146" s="11"/>
      <c r="IG146" s="11"/>
      <c r="IH146" s="11"/>
      <c r="II146" s="11"/>
      <c r="IJ146" s="11"/>
      <c r="IK146" s="11"/>
      <c r="IL146" s="11"/>
      <c r="IM146" s="11"/>
      <c r="IN146" s="11"/>
      <c r="IO146" s="11"/>
      <c r="IP146" s="11"/>
      <c r="IQ146" s="11"/>
      <c r="IR146" s="11"/>
      <c r="IS146" s="11"/>
      <c r="IT146" s="11"/>
      <c r="IU146" s="11"/>
      <c r="IV146" s="11"/>
      <c r="IW146" s="11"/>
      <c r="IX146" s="11"/>
      <c r="IY146" s="11"/>
      <c r="IZ146" s="11"/>
      <c r="JA146" s="11"/>
      <c r="JB146" s="11"/>
      <c r="JC146" s="11"/>
      <c r="JD146" s="11"/>
      <c r="JE146" s="11"/>
      <c r="JF146" s="11"/>
      <c r="JG146" s="11"/>
      <c r="JH146" s="11"/>
      <c r="JI146" s="11"/>
      <c r="JJ146" s="11"/>
      <c r="JK146" s="11"/>
      <c r="JL146" s="11"/>
      <c r="JM146" s="11"/>
      <c r="JN146" s="11"/>
      <c r="JO146" s="11"/>
      <c r="JP146" s="11"/>
      <c r="JQ146" s="11"/>
      <c r="JR146" s="11"/>
      <c r="JS146" s="11"/>
      <c r="JT146" s="11"/>
      <c r="JU146" s="11"/>
      <c r="JV146" s="11"/>
      <c r="JW146" s="11"/>
      <c r="JX146" s="11"/>
      <c r="JY146" s="11"/>
      <c r="JZ146" s="11"/>
      <c r="KA146" s="11"/>
      <c r="KB146" s="11"/>
      <c r="KC146" s="11"/>
      <c r="KD146" s="11"/>
      <c r="KE146" s="11"/>
      <c r="KF146" s="11"/>
      <c r="KG146" s="11"/>
      <c r="KH146" s="11"/>
      <c r="KI146" s="11"/>
      <c r="KJ146" s="11"/>
      <c r="KK146" s="11"/>
      <c r="KL146" s="11"/>
      <c r="KM146" s="11"/>
      <c r="KN146" s="11"/>
      <c r="KO146" s="11"/>
      <c r="KP146" s="11"/>
      <c r="KQ146" s="11"/>
      <c r="KR146" s="11"/>
      <c r="KS146" s="11"/>
      <c r="KT146" s="11"/>
      <c r="KU146" s="11"/>
      <c r="KV146" s="11"/>
      <c r="KW146" s="11"/>
      <c r="KX146" s="11"/>
      <c r="KY146" s="11"/>
      <c r="KZ146" s="11"/>
      <c r="LA146" s="11"/>
      <c r="LB146" s="11"/>
      <c r="LC146" s="11"/>
      <c r="LD146" s="11"/>
      <c r="LE146" s="11"/>
      <c r="LF146" s="11"/>
      <c r="LG146" s="11"/>
      <c r="LH146" s="11"/>
      <c r="LI146" s="11"/>
      <c r="LJ146" s="11"/>
      <c r="LK146" s="11"/>
      <c r="LL146" s="11"/>
      <c r="LM146" s="11"/>
      <c r="LN146" s="11"/>
      <c r="LO146" s="11"/>
      <c r="LP146" s="11"/>
      <c r="LQ146" s="11"/>
      <c r="LR146" s="11"/>
      <c r="LS146" s="11"/>
      <c r="LT146" s="11"/>
      <c r="LU146" s="11"/>
      <c r="LV146" s="11"/>
      <c r="LW146" s="11"/>
      <c r="LX146" s="11"/>
      <c r="LY146" s="11"/>
      <c r="LZ146" s="11"/>
      <c r="MA146" s="11"/>
      <c r="MB146" s="11"/>
      <c r="MC146" s="11"/>
      <c r="MD146" s="11"/>
      <c r="ME146" s="11"/>
      <c r="MF146" s="11"/>
      <c r="MG146" s="11"/>
      <c r="MH146" s="11"/>
      <c r="AWB146" s="11"/>
      <c r="AWC146" s="11"/>
      <c r="AWD146" s="11"/>
      <c r="AWE146" s="11"/>
      <c r="AWF146" s="11"/>
      <c r="AWG146" s="11"/>
      <c r="AWH146" s="11"/>
      <c r="AWI146" s="11"/>
      <c r="AWJ146" s="11"/>
      <c r="AWK146" s="11"/>
      <c r="AWL146" s="11"/>
      <c r="AWM146" s="11"/>
      <c r="AWN146" s="11"/>
      <c r="AWO146" s="11"/>
      <c r="AWP146" s="11"/>
      <c r="AWQ146" s="11"/>
      <c r="AWR146" s="11"/>
      <c r="AWS146" s="11"/>
      <c r="AWT146" s="11"/>
      <c r="AWU146" s="11"/>
      <c r="AWV146" s="11"/>
      <c r="AWW146" s="11"/>
      <c r="AWX146" s="11"/>
      <c r="AWY146" s="11"/>
      <c r="AWZ146" s="11"/>
      <c r="AXA146" s="11"/>
      <c r="AXB146" s="11"/>
      <c r="AXC146" s="11"/>
      <c r="AXD146" s="11"/>
      <c r="AXE146" s="11"/>
      <c r="AXF146" s="11"/>
      <c r="AXG146" s="11"/>
      <c r="AXH146" s="11"/>
      <c r="AXI146" s="11"/>
      <c r="AXJ146" s="11"/>
      <c r="AXK146" s="11"/>
      <c r="AXL146" s="11"/>
      <c r="AXM146" s="11"/>
      <c r="AXN146" s="11"/>
      <c r="AXO146" s="11"/>
      <c r="AXP146" s="11"/>
      <c r="AXQ146" s="11"/>
      <c r="AXR146" s="11"/>
      <c r="AXS146" s="11"/>
      <c r="AXT146" s="11"/>
      <c r="AXU146" s="11"/>
      <c r="AXV146" s="11"/>
      <c r="AXW146" s="11"/>
      <c r="AXX146" s="11"/>
      <c r="AXY146" s="11"/>
      <c r="AXZ146" s="11"/>
      <c r="AYA146" s="11"/>
      <c r="AYB146" s="11"/>
      <c r="AYC146" s="11"/>
      <c r="AYD146" s="11"/>
      <c r="AYE146" s="11"/>
      <c r="AYF146" s="11"/>
      <c r="AYG146" s="11"/>
      <c r="AYH146" s="11"/>
      <c r="AYI146" s="11"/>
      <c r="AYJ146" s="11"/>
      <c r="AYK146" s="11"/>
      <c r="AYL146" s="11"/>
      <c r="AYM146" s="11"/>
      <c r="AYN146" s="11"/>
      <c r="AYO146" s="11"/>
      <c r="AYP146" s="11"/>
      <c r="AYQ146" s="11"/>
      <c r="AYR146" s="11"/>
      <c r="AYS146" s="11"/>
      <c r="AYT146" s="11"/>
      <c r="AYU146" s="11"/>
      <c r="AYV146" s="11"/>
      <c r="AYW146" s="11"/>
      <c r="AYX146" s="11"/>
      <c r="AYY146" s="11"/>
      <c r="AYZ146" s="11"/>
      <c r="AZA146" s="11"/>
      <c r="AZB146" s="11"/>
      <c r="AZC146" s="11"/>
      <c r="AZD146" s="11"/>
      <c r="AZE146" s="11"/>
      <c r="AZF146" s="11"/>
      <c r="AZG146" s="11"/>
      <c r="AZH146" s="11"/>
      <c r="AZI146" s="11"/>
      <c r="AZJ146" s="11"/>
      <c r="AZK146" s="11"/>
      <c r="AZL146" s="11"/>
      <c r="AZM146" s="11"/>
      <c r="AZN146" s="11"/>
      <c r="AZO146" s="11"/>
      <c r="AZP146" s="11"/>
      <c r="AZQ146" s="11"/>
      <c r="AZR146" s="11"/>
      <c r="AZS146" s="11"/>
      <c r="AZT146" s="11"/>
      <c r="AZU146" s="11"/>
      <c r="AZV146" s="11"/>
      <c r="AZW146" s="11"/>
      <c r="AZX146" s="11"/>
      <c r="AZY146" s="11"/>
      <c r="AZZ146" s="11"/>
      <c r="BAA146" s="11"/>
      <c r="BAB146" s="11"/>
      <c r="BAC146" s="11"/>
      <c r="BAD146" s="11"/>
      <c r="BAE146" s="11"/>
      <c r="BAF146" s="11"/>
      <c r="BAG146" s="11"/>
      <c r="BAH146" s="11"/>
      <c r="BAI146" s="11"/>
      <c r="BAJ146" s="11"/>
      <c r="BAK146" s="11"/>
      <c r="BAL146" s="11"/>
      <c r="BAM146" s="11"/>
      <c r="BAN146" s="11"/>
      <c r="BAO146" s="11"/>
      <c r="BAP146" s="11"/>
      <c r="BAQ146" s="11"/>
      <c r="BAR146" s="11"/>
      <c r="BAS146" s="11"/>
      <c r="BAT146" s="11"/>
      <c r="BAU146" s="11"/>
      <c r="BAV146" s="11"/>
      <c r="BAW146" s="11"/>
      <c r="BAX146" s="11"/>
      <c r="BAY146" s="11"/>
      <c r="BAZ146" s="11"/>
      <c r="BBA146" s="11"/>
      <c r="BBB146" s="11"/>
      <c r="BBC146" s="11"/>
      <c r="BBD146" s="11"/>
      <c r="BBE146" s="11"/>
      <c r="BBF146" s="11"/>
      <c r="BBG146" s="11"/>
      <c r="BBH146" s="11"/>
      <c r="BBI146" s="11"/>
      <c r="BBJ146" s="11"/>
      <c r="BBK146" s="11"/>
      <c r="BBL146" s="11"/>
      <c r="BBM146" s="11"/>
      <c r="BBN146" s="11"/>
      <c r="BBO146" s="11"/>
      <c r="BBP146" s="11"/>
      <c r="BBQ146" s="11"/>
      <c r="BBR146" s="11"/>
      <c r="BBS146" s="11"/>
      <c r="BBT146" s="11"/>
      <c r="BBU146" s="11"/>
      <c r="BBV146" s="11"/>
      <c r="BBW146" s="11"/>
      <c r="BBX146" s="11"/>
      <c r="BBY146" s="11"/>
      <c r="BBZ146" s="11"/>
      <c r="BCA146" s="11"/>
      <c r="BCB146" s="11"/>
      <c r="BCC146" s="11"/>
      <c r="BCD146" s="11"/>
      <c r="BCE146" s="11"/>
      <c r="BCF146" s="11"/>
      <c r="BCG146" s="11"/>
      <c r="BCH146" s="11"/>
      <c r="BCI146" s="11"/>
      <c r="BCJ146" s="11"/>
      <c r="BCK146" s="11"/>
      <c r="BCL146" s="11"/>
      <c r="BCM146" s="11"/>
      <c r="BCN146" s="11"/>
      <c r="BCO146" s="11"/>
      <c r="BCP146" s="11"/>
      <c r="BCQ146" s="11"/>
      <c r="BCR146" s="11"/>
      <c r="BCS146" s="11"/>
      <c r="BCT146" s="11"/>
      <c r="BCU146" s="11"/>
      <c r="BCV146" s="11"/>
      <c r="BCW146" s="11"/>
      <c r="BCX146" s="11"/>
      <c r="BCY146" s="11"/>
      <c r="BCZ146" s="11"/>
      <c r="BDA146" s="11"/>
      <c r="BDB146" s="11"/>
      <c r="BDC146" s="11"/>
      <c r="BDD146" s="11"/>
      <c r="BDE146" s="11"/>
      <c r="BDF146" s="11"/>
      <c r="BDG146" s="11"/>
      <c r="BDH146" s="11"/>
      <c r="BDI146" s="11"/>
      <c r="BDJ146" s="11"/>
      <c r="BDK146" s="11"/>
      <c r="BDL146" s="11"/>
      <c r="BDM146" s="11"/>
      <c r="BDN146" s="11"/>
      <c r="BDO146" s="11"/>
      <c r="BDP146" s="11"/>
      <c r="BDQ146" s="11"/>
      <c r="BDR146" s="11"/>
      <c r="BDS146" s="11"/>
      <c r="BDT146" s="11"/>
      <c r="BDU146" s="11"/>
      <c r="BDV146" s="11"/>
      <c r="BDW146" s="11"/>
      <c r="BDX146" s="11"/>
      <c r="BDY146" s="11"/>
      <c r="BDZ146" s="11"/>
      <c r="BEA146" s="11"/>
      <c r="BEB146" s="11"/>
      <c r="BEC146" s="11"/>
      <c r="BED146" s="11"/>
      <c r="BEE146" s="11"/>
      <c r="BEF146" s="11"/>
      <c r="BEG146" s="11"/>
      <c r="BEH146" s="11"/>
      <c r="BEI146" s="11"/>
      <c r="BEJ146" s="11"/>
      <c r="BEK146" s="11"/>
      <c r="BEL146" s="11"/>
      <c r="BEM146" s="11"/>
      <c r="BEN146" s="11"/>
      <c r="BEO146" s="11"/>
      <c r="BEP146" s="11"/>
      <c r="BEQ146" s="11"/>
      <c r="BER146" s="11"/>
      <c r="BES146" s="11"/>
      <c r="BET146" s="11"/>
      <c r="BEU146" s="11"/>
      <c r="BEV146" s="11"/>
      <c r="BEW146" s="11"/>
      <c r="BEX146" s="11"/>
      <c r="BEY146" s="11"/>
      <c r="BEZ146" s="11"/>
      <c r="BFA146" s="11"/>
      <c r="BFB146" s="11"/>
      <c r="BFC146" s="11"/>
      <c r="BFD146" s="11"/>
      <c r="BFE146" s="11"/>
      <c r="BFF146" s="11"/>
      <c r="BFG146" s="11"/>
      <c r="BFH146" s="11"/>
      <c r="BFI146" s="11"/>
      <c r="BFJ146" s="11"/>
      <c r="BFK146" s="11"/>
      <c r="BFL146" s="11"/>
      <c r="BFM146" s="11"/>
      <c r="BFN146" s="11"/>
      <c r="BFO146" s="11"/>
      <c r="BFP146" s="11"/>
      <c r="BFQ146" s="11"/>
      <c r="BFR146" s="11"/>
      <c r="BFS146" s="11"/>
      <c r="BFT146" s="11"/>
      <c r="BFU146" s="11"/>
      <c r="BFV146" s="11"/>
      <c r="BFW146" s="11"/>
      <c r="BFX146" s="11"/>
      <c r="BFY146" s="11"/>
      <c r="BFZ146" s="11"/>
      <c r="BGA146" s="11"/>
      <c r="BGB146" s="11"/>
      <c r="BGC146" s="11"/>
      <c r="BGD146" s="11"/>
      <c r="BGE146" s="11"/>
      <c r="BGF146" s="11"/>
      <c r="BGG146" s="11"/>
      <c r="BGH146" s="11"/>
      <c r="BGI146" s="11"/>
      <c r="BGJ146" s="11"/>
      <c r="BGK146" s="11"/>
      <c r="BGL146" s="11"/>
      <c r="BGM146" s="11"/>
      <c r="BGN146" s="11"/>
      <c r="BGO146" s="11"/>
      <c r="BGP146" s="11"/>
      <c r="BGQ146" s="11"/>
      <c r="BGR146" s="11"/>
      <c r="BGS146" s="11"/>
      <c r="BGT146" s="11"/>
      <c r="BGU146" s="11"/>
      <c r="BGV146" s="11"/>
      <c r="BGW146" s="11"/>
      <c r="BGX146" s="11"/>
      <c r="BGY146" s="11"/>
      <c r="BGZ146" s="11"/>
      <c r="BHA146" s="11"/>
      <c r="BHB146" s="11"/>
      <c r="BHC146" s="11"/>
      <c r="BHD146" s="11"/>
      <c r="BHE146" s="11"/>
      <c r="BHF146" s="11"/>
      <c r="BHG146" s="11"/>
      <c r="BHH146" s="11"/>
      <c r="BHI146" s="11"/>
      <c r="BHJ146" s="11"/>
      <c r="BHK146" s="11"/>
      <c r="BHL146" s="11"/>
      <c r="BHM146" s="11"/>
      <c r="BHN146" s="11"/>
      <c r="BHO146" s="11"/>
      <c r="BHP146" s="11"/>
      <c r="BHQ146" s="11"/>
      <c r="BHR146" s="11"/>
      <c r="BHS146" s="11"/>
      <c r="BHT146" s="11"/>
      <c r="BHU146" s="11"/>
      <c r="BHV146" s="11"/>
      <c r="BHW146" s="11"/>
      <c r="BHX146" s="11"/>
      <c r="BHY146" s="11"/>
      <c r="BHZ146" s="11"/>
      <c r="BIA146" s="11"/>
      <c r="BIB146" s="11"/>
      <c r="BIC146" s="11"/>
      <c r="BID146" s="11"/>
      <c r="BIE146" s="11"/>
      <c r="BIF146" s="11"/>
      <c r="BIG146" s="11"/>
      <c r="BIH146" s="11"/>
      <c r="BII146" s="11"/>
      <c r="BIJ146" s="11"/>
      <c r="BIK146" s="11"/>
      <c r="BIL146" s="11"/>
      <c r="BIM146" s="11"/>
      <c r="BIN146" s="11"/>
      <c r="BIO146" s="11"/>
      <c r="BIP146" s="11"/>
      <c r="BIQ146" s="11"/>
      <c r="BIR146" s="11"/>
      <c r="BIS146" s="11"/>
      <c r="BIT146" s="11"/>
      <c r="BIU146" s="11"/>
      <c r="BIV146" s="11"/>
      <c r="BIW146" s="11"/>
      <c r="BIX146" s="11"/>
      <c r="BIY146" s="11"/>
      <c r="BIZ146" s="11"/>
      <c r="BJA146" s="11"/>
      <c r="BJB146" s="11"/>
      <c r="BJC146" s="11"/>
      <c r="BJD146" s="11"/>
      <c r="BJE146" s="11"/>
      <c r="BJF146" s="11"/>
      <c r="BJG146" s="11"/>
      <c r="BJH146" s="11"/>
      <c r="BJI146" s="11"/>
      <c r="BJJ146" s="11"/>
      <c r="BJK146" s="11"/>
      <c r="BJL146" s="11"/>
      <c r="BJM146" s="11"/>
      <c r="BJN146" s="11"/>
      <c r="BJO146" s="11"/>
      <c r="BJP146" s="11"/>
      <c r="BJQ146" s="11"/>
      <c r="BJR146" s="11"/>
      <c r="BJS146" s="11"/>
      <c r="BJT146" s="11"/>
      <c r="BJU146" s="11"/>
      <c r="BJV146" s="11"/>
      <c r="BJW146" s="11"/>
      <c r="BJX146" s="11"/>
      <c r="BJY146" s="11"/>
      <c r="BJZ146" s="11"/>
      <c r="BKA146" s="11"/>
      <c r="BKB146" s="11"/>
      <c r="BKC146" s="11"/>
      <c r="BKD146" s="11"/>
      <c r="BKE146" s="11"/>
      <c r="BKF146" s="11"/>
      <c r="BKG146" s="11"/>
      <c r="BKH146" s="11"/>
      <c r="BKI146" s="11"/>
      <c r="BKJ146" s="11"/>
      <c r="BKK146" s="11"/>
      <c r="BKL146" s="11"/>
      <c r="BKM146" s="11"/>
      <c r="BKN146" s="11"/>
      <c r="BKO146" s="11"/>
      <c r="BKP146" s="11"/>
      <c r="BKQ146" s="11"/>
      <c r="BKR146" s="11"/>
      <c r="BKS146" s="11"/>
      <c r="BKT146" s="11"/>
      <c r="BKU146" s="11"/>
      <c r="BKV146" s="11"/>
      <c r="BKW146" s="11"/>
      <c r="BKX146" s="11"/>
      <c r="BKY146" s="11"/>
      <c r="BKZ146" s="11"/>
      <c r="BLA146" s="11"/>
      <c r="BLB146" s="11"/>
      <c r="BLC146" s="11"/>
      <c r="BLD146" s="11"/>
      <c r="BLE146" s="11"/>
      <c r="BLF146" s="11"/>
      <c r="BLG146" s="11"/>
      <c r="BLH146" s="11"/>
      <c r="BLI146" s="11"/>
      <c r="BLJ146" s="11"/>
      <c r="BLK146" s="11"/>
      <c r="BLL146" s="11"/>
      <c r="BLM146" s="11"/>
      <c r="BLN146" s="11"/>
      <c r="BLO146" s="11"/>
      <c r="BLP146" s="11"/>
      <c r="BLQ146" s="11"/>
      <c r="BLR146" s="11"/>
      <c r="BLS146" s="11"/>
      <c r="BLT146" s="11"/>
      <c r="BLU146" s="11"/>
      <c r="BLV146" s="11"/>
      <c r="BLW146" s="11"/>
      <c r="BLX146" s="11"/>
      <c r="BLY146" s="11"/>
      <c r="BLZ146" s="11"/>
      <c r="BMA146" s="11"/>
      <c r="BMB146" s="11"/>
      <c r="BMC146" s="11"/>
      <c r="BMD146" s="11"/>
      <c r="BME146" s="11"/>
      <c r="BMF146" s="11"/>
      <c r="BMG146" s="11"/>
      <c r="BMH146" s="11"/>
      <c r="BMI146" s="11"/>
      <c r="BMJ146" s="11"/>
      <c r="BMK146" s="11"/>
      <c r="BML146" s="11"/>
      <c r="BMM146" s="11"/>
      <c r="BMN146" s="11"/>
      <c r="BMO146" s="11"/>
      <c r="BMP146" s="11"/>
      <c r="BMQ146" s="11"/>
      <c r="BMR146" s="11"/>
      <c r="BMS146" s="11"/>
      <c r="BMT146" s="11"/>
      <c r="BMU146" s="11"/>
      <c r="BMV146" s="11"/>
      <c r="BMW146" s="11"/>
      <c r="BMX146" s="11"/>
      <c r="BMY146" s="11"/>
      <c r="BMZ146" s="11"/>
      <c r="BNA146" s="11"/>
      <c r="BNB146" s="11"/>
      <c r="BNC146" s="11"/>
      <c r="BND146" s="11"/>
      <c r="BNE146" s="11"/>
      <c r="BNF146" s="11"/>
      <c r="BNG146" s="11"/>
      <c r="BNH146" s="11"/>
      <c r="BNI146" s="11"/>
      <c r="BNJ146" s="11"/>
      <c r="BNK146" s="11"/>
      <c r="BNL146" s="11"/>
      <c r="BNM146" s="11"/>
      <c r="BNN146" s="11"/>
      <c r="BNO146" s="11"/>
      <c r="BNP146" s="11"/>
      <c r="BNQ146" s="11"/>
      <c r="BNR146" s="11"/>
      <c r="BNS146" s="11"/>
      <c r="BNT146" s="11"/>
      <c r="BNU146" s="11"/>
      <c r="BNV146" s="11"/>
      <c r="BNW146" s="11"/>
      <c r="BNX146" s="11"/>
      <c r="BNY146" s="11"/>
      <c r="BNZ146" s="11"/>
      <c r="BOA146" s="11"/>
      <c r="BOB146" s="11"/>
      <c r="BOC146" s="11"/>
      <c r="BOD146" s="11"/>
      <c r="BOE146" s="11"/>
      <c r="BOF146" s="11"/>
      <c r="BOG146" s="11"/>
      <c r="BOH146" s="11"/>
      <c r="BOI146" s="11"/>
      <c r="BOJ146" s="11"/>
      <c r="BOK146" s="11"/>
      <c r="BOL146" s="11"/>
      <c r="BOM146" s="11"/>
      <c r="BON146" s="11"/>
      <c r="BOO146" s="11"/>
      <c r="BOP146" s="11"/>
      <c r="BOQ146" s="11"/>
      <c r="BOR146" s="11"/>
      <c r="BOS146" s="11"/>
      <c r="BOT146" s="11"/>
      <c r="BOU146" s="11"/>
      <c r="BOV146" s="11"/>
      <c r="BOW146" s="11"/>
      <c r="BOX146" s="11"/>
      <c r="BOY146" s="11"/>
      <c r="BOZ146" s="11"/>
      <c r="BPA146" s="11"/>
      <c r="BPB146" s="11"/>
      <c r="BPC146" s="11"/>
      <c r="BPD146" s="11"/>
      <c r="BPE146" s="11"/>
      <c r="BPF146" s="11"/>
      <c r="BPG146" s="11"/>
      <c r="BPH146" s="11"/>
      <c r="BPI146" s="11"/>
      <c r="BPJ146" s="11"/>
      <c r="BPK146" s="11"/>
      <c r="BPL146" s="11"/>
      <c r="BPM146" s="11"/>
      <c r="BPN146" s="11"/>
      <c r="BPO146" s="11"/>
      <c r="BPP146" s="11"/>
      <c r="BPQ146" s="11"/>
      <c r="BPR146" s="11"/>
      <c r="BPS146" s="11"/>
      <c r="BPT146" s="11"/>
      <c r="BPU146" s="11"/>
      <c r="BPV146" s="11"/>
      <c r="BPW146" s="11"/>
      <c r="BPX146" s="11"/>
      <c r="BPY146" s="11"/>
      <c r="BPZ146" s="11"/>
      <c r="BQA146" s="11"/>
      <c r="BQB146" s="11"/>
      <c r="BQC146" s="11"/>
      <c r="BQD146" s="11"/>
      <c r="BQE146" s="11"/>
      <c r="BQF146" s="11"/>
      <c r="BQG146" s="11"/>
      <c r="BQH146" s="11"/>
      <c r="BQI146" s="11"/>
      <c r="BQJ146" s="11"/>
      <c r="BQK146" s="11"/>
      <c r="BQL146" s="11"/>
      <c r="BQM146" s="11"/>
      <c r="BQN146" s="11"/>
      <c r="BQO146" s="11"/>
      <c r="BQP146" s="11"/>
      <c r="BQQ146" s="11"/>
      <c r="BQR146" s="11"/>
      <c r="BQS146" s="11"/>
      <c r="BQT146" s="11"/>
      <c r="BQU146" s="11"/>
      <c r="BQV146" s="11"/>
      <c r="BQW146" s="11"/>
      <c r="BQX146" s="11"/>
      <c r="BQY146" s="11"/>
      <c r="BQZ146" s="11"/>
      <c r="BRA146" s="11"/>
      <c r="BRB146" s="11"/>
      <c r="BRC146" s="11"/>
      <c r="BRD146" s="11"/>
      <c r="BRE146" s="11"/>
      <c r="BRF146" s="11"/>
      <c r="BRG146" s="11"/>
      <c r="BRH146" s="11"/>
      <c r="BRI146" s="11"/>
      <c r="BRJ146" s="11"/>
      <c r="BRK146" s="11"/>
      <c r="BRL146" s="11"/>
      <c r="BRM146" s="11"/>
      <c r="BRN146" s="11"/>
      <c r="BRO146" s="11"/>
      <c r="BRP146" s="11"/>
      <c r="BRQ146" s="11"/>
      <c r="BRR146" s="11"/>
      <c r="BRS146" s="11"/>
      <c r="BRT146" s="11"/>
      <c r="BRU146" s="11"/>
      <c r="BRV146" s="11"/>
      <c r="BRW146" s="11"/>
      <c r="BRX146" s="11"/>
      <c r="BRY146" s="11"/>
      <c r="BRZ146" s="11"/>
      <c r="BSA146" s="11"/>
      <c r="BSB146" s="11"/>
      <c r="BSC146" s="11"/>
      <c r="BSD146" s="11"/>
      <c r="BSE146" s="11"/>
      <c r="BSF146" s="11"/>
      <c r="BSG146" s="11"/>
      <c r="BSH146" s="11"/>
      <c r="BSI146" s="11"/>
      <c r="BSJ146" s="11"/>
      <c r="BSK146" s="11"/>
      <c r="BSL146" s="11"/>
      <c r="BSM146" s="11"/>
      <c r="BSN146" s="11"/>
      <c r="BSO146" s="11"/>
      <c r="BSP146" s="11"/>
      <c r="BSQ146" s="11"/>
      <c r="BSR146" s="11"/>
      <c r="BSS146" s="11"/>
      <c r="BST146" s="11"/>
      <c r="BSU146" s="11"/>
      <c r="BSV146" s="11"/>
      <c r="BSW146" s="11"/>
      <c r="BSX146" s="11"/>
      <c r="BSY146" s="11"/>
      <c r="BSZ146" s="11"/>
      <c r="BTA146" s="11"/>
      <c r="BTB146" s="11"/>
      <c r="BTC146" s="11"/>
      <c r="BTD146" s="11"/>
      <c r="BTE146" s="11"/>
      <c r="BTF146" s="11"/>
      <c r="BTG146" s="11"/>
      <c r="BTH146" s="11"/>
      <c r="BTI146" s="11"/>
      <c r="BTJ146" s="11"/>
      <c r="BTK146" s="11"/>
      <c r="BTL146" s="11"/>
      <c r="BTM146" s="11"/>
      <c r="BTN146" s="11"/>
      <c r="BTO146" s="11"/>
      <c r="BTP146" s="11"/>
      <c r="BTQ146" s="11"/>
      <c r="BTR146" s="11"/>
      <c r="BTS146" s="11"/>
      <c r="BTT146" s="11"/>
      <c r="BTU146" s="11"/>
      <c r="BTV146" s="11"/>
      <c r="BTW146" s="11"/>
      <c r="BTX146" s="11"/>
      <c r="BTY146" s="11"/>
      <c r="BTZ146" s="11"/>
      <c r="BUA146" s="11"/>
      <c r="BUB146" s="11"/>
      <c r="BUC146" s="11"/>
      <c r="BUD146" s="11"/>
      <c r="BUE146" s="11"/>
      <c r="BUF146" s="11"/>
      <c r="BUG146" s="11"/>
      <c r="BUH146" s="11"/>
      <c r="BUI146" s="11"/>
      <c r="BUJ146" s="11"/>
      <c r="BUK146" s="11"/>
      <c r="BUL146" s="11"/>
      <c r="BUM146" s="11"/>
      <c r="BUN146" s="11"/>
      <c r="BUO146" s="11"/>
      <c r="BUP146" s="11"/>
      <c r="BUQ146" s="11"/>
      <c r="BUR146" s="11"/>
      <c r="BUS146" s="11"/>
      <c r="BUT146" s="11"/>
      <c r="BUU146" s="11"/>
      <c r="BUV146" s="11"/>
      <c r="BUW146" s="11"/>
      <c r="BUX146" s="11"/>
      <c r="BUY146" s="11"/>
      <c r="BUZ146" s="11"/>
      <c r="BVA146" s="11"/>
      <c r="BVB146" s="11"/>
      <c r="BVC146" s="11"/>
      <c r="BVD146" s="11"/>
      <c r="BVE146" s="11"/>
      <c r="BVF146" s="11"/>
      <c r="BVG146" s="11"/>
      <c r="BVH146" s="11"/>
      <c r="BVI146" s="11"/>
      <c r="BVJ146" s="11"/>
      <c r="BVK146" s="11"/>
      <c r="BVL146" s="11"/>
      <c r="BVM146" s="11"/>
      <c r="BVN146" s="11"/>
      <c r="BVO146" s="11"/>
      <c r="BVP146" s="11"/>
      <c r="BVQ146" s="11"/>
      <c r="BVR146" s="11"/>
      <c r="BVS146" s="11"/>
      <c r="BVT146" s="11"/>
      <c r="BVU146" s="11"/>
      <c r="BVV146" s="11"/>
      <c r="BVW146" s="11"/>
      <c r="BVX146" s="11"/>
      <c r="BVY146" s="11"/>
      <c r="BVZ146" s="11"/>
      <c r="BWA146" s="11"/>
      <c r="BWB146" s="11"/>
      <c r="BWC146" s="11"/>
      <c r="BWD146" s="11"/>
      <c r="BWE146" s="11"/>
      <c r="BWF146" s="11"/>
      <c r="BWG146" s="11"/>
      <c r="BWH146" s="11"/>
      <c r="BWI146" s="11"/>
      <c r="BWJ146" s="11"/>
      <c r="BWK146" s="11"/>
      <c r="BWL146" s="11"/>
      <c r="BWM146" s="11"/>
      <c r="BWN146" s="11"/>
      <c r="BWO146" s="11"/>
      <c r="BWP146" s="11"/>
      <c r="BWQ146" s="11"/>
      <c r="BWR146" s="11"/>
      <c r="BWS146" s="11"/>
      <c r="BWT146" s="11"/>
      <c r="BWU146" s="11"/>
      <c r="BWV146" s="11"/>
      <c r="BWW146" s="11"/>
      <c r="BWX146" s="11"/>
      <c r="BWY146" s="11"/>
      <c r="BWZ146" s="11"/>
      <c r="BXA146" s="11"/>
      <c r="BXB146" s="11"/>
      <c r="BXC146" s="11"/>
      <c r="BXD146" s="11"/>
      <c r="BXE146" s="11"/>
      <c r="BXF146" s="11"/>
      <c r="BXG146" s="11"/>
      <c r="BXH146" s="11"/>
      <c r="BXI146" s="11"/>
      <c r="BXJ146" s="11"/>
      <c r="BXK146" s="11"/>
      <c r="BXL146" s="11"/>
      <c r="BXM146" s="11"/>
      <c r="BXN146" s="11"/>
      <c r="BXO146" s="11"/>
      <c r="BXP146" s="11"/>
      <c r="BXQ146" s="11"/>
      <c r="BXR146" s="11"/>
      <c r="BXS146" s="11"/>
      <c r="BXT146" s="11"/>
      <c r="BXU146" s="11"/>
      <c r="BXV146" s="11"/>
      <c r="BXW146" s="11"/>
      <c r="BXX146" s="11"/>
      <c r="BXY146" s="11"/>
      <c r="BXZ146" s="11"/>
      <c r="BYA146" s="11"/>
      <c r="BYB146" s="11"/>
      <c r="BYC146" s="11"/>
      <c r="BYD146" s="11"/>
      <c r="BYE146" s="11"/>
      <c r="BYF146" s="11"/>
      <c r="BYG146" s="11"/>
      <c r="BYH146" s="11"/>
      <c r="BYI146" s="11"/>
      <c r="BYJ146" s="11"/>
      <c r="BYK146" s="11"/>
      <c r="BYL146" s="11"/>
      <c r="BYM146" s="11"/>
      <c r="BYN146" s="11"/>
      <c r="BYO146" s="11"/>
      <c r="BYP146" s="11"/>
      <c r="BYQ146" s="11"/>
      <c r="BYR146" s="11"/>
      <c r="BYS146" s="11"/>
      <c r="BYT146" s="11"/>
      <c r="BYU146" s="11"/>
      <c r="BYV146" s="11"/>
      <c r="BYW146" s="11"/>
      <c r="BYX146" s="11"/>
      <c r="BYY146" s="11"/>
      <c r="BYZ146" s="11"/>
      <c r="BZA146" s="11"/>
      <c r="BZB146" s="11"/>
      <c r="BZC146" s="11"/>
      <c r="BZD146" s="11"/>
      <c r="BZE146" s="11"/>
      <c r="BZF146" s="11"/>
      <c r="BZG146" s="11"/>
      <c r="BZH146" s="11"/>
      <c r="BZI146" s="11"/>
      <c r="BZJ146" s="11"/>
      <c r="BZK146" s="11"/>
      <c r="BZL146" s="11"/>
      <c r="BZM146" s="11"/>
      <c r="BZN146" s="11"/>
      <c r="BZO146" s="11"/>
      <c r="BZP146" s="11"/>
      <c r="BZQ146" s="11"/>
      <c r="BZR146" s="11"/>
      <c r="BZS146" s="11"/>
      <c r="BZT146" s="11"/>
      <c r="BZU146" s="11"/>
      <c r="BZV146" s="11"/>
      <c r="BZW146" s="11"/>
      <c r="BZX146" s="11"/>
      <c r="BZY146" s="11"/>
      <c r="BZZ146" s="11"/>
      <c r="CAA146" s="11"/>
      <c r="CAB146" s="11"/>
      <c r="CAC146" s="11"/>
      <c r="CAD146" s="11"/>
      <c r="CAE146" s="11"/>
      <c r="CAF146" s="11"/>
      <c r="CAG146" s="11"/>
      <c r="CAH146" s="11"/>
      <c r="CAI146" s="11"/>
      <c r="CAJ146" s="11"/>
      <c r="CAK146" s="11"/>
      <c r="CAL146" s="11"/>
      <c r="CAM146" s="11"/>
      <c r="CAN146" s="11"/>
      <c r="CAO146" s="11"/>
      <c r="CAP146" s="11"/>
      <c r="CAQ146" s="11"/>
      <c r="CAR146" s="11"/>
      <c r="CAS146" s="11"/>
      <c r="CAT146" s="11"/>
      <c r="CAU146" s="11"/>
      <c r="CAV146" s="11"/>
      <c r="CAW146" s="11"/>
      <c r="CAX146" s="11"/>
      <c r="CAY146" s="11"/>
      <c r="CAZ146" s="11"/>
      <c r="CBA146" s="11"/>
      <c r="CBB146" s="11"/>
      <c r="CBC146" s="11"/>
      <c r="CBD146" s="11"/>
      <c r="CBE146" s="11"/>
      <c r="CBF146" s="11"/>
      <c r="CBG146" s="11"/>
      <c r="CBH146" s="11"/>
      <c r="CBI146" s="11"/>
      <c r="CBJ146" s="11"/>
      <c r="CBK146" s="11"/>
      <c r="CBL146" s="11"/>
      <c r="CBM146" s="11"/>
      <c r="CBN146" s="11"/>
      <c r="CBO146" s="11"/>
      <c r="CBP146" s="11"/>
      <c r="CBQ146" s="11"/>
      <c r="CBR146" s="11"/>
      <c r="CBS146" s="11"/>
      <c r="CBT146" s="11"/>
      <c r="CBU146" s="11"/>
      <c r="CBV146" s="11"/>
      <c r="CBW146" s="11"/>
      <c r="CBX146" s="11"/>
      <c r="CBY146" s="11"/>
      <c r="CBZ146" s="11"/>
      <c r="CCA146" s="11"/>
      <c r="CCB146" s="11"/>
      <c r="CCC146" s="11"/>
      <c r="CCD146" s="11"/>
      <c r="CCE146" s="11"/>
      <c r="CCF146" s="11"/>
      <c r="CCG146" s="11"/>
      <c r="CCH146" s="11"/>
      <c r="CCI146" s="11"/>
      <c r="CCJ146" s="11"/>
      <c r="CCK146" s="11"/>
      <c r="CCL146" s="11"/>
      <c r="CCM146" s="11"/>
      <c r="CCN146" s="11"/>
      <c r="CCO146" s="11"/>
      <c r="CCP146" s="11"/>
      <c r="CCQ146" s="11"/>
      <c r="CCR146" s="11"/>
      <c r="CCS146" s="11"/>
      <c r="CCT146" s="11"/>
      <c r="CCU146" s="11"/>
      <c r="CCV146" s="11"/>
      <c r="CCW146" s="11"/>
      <c r="CCX146" s="11"/>
      <c r="CCY146" s="11"/>
      <c r="CCZ146" s="11"/>
      <c r="CDA146" s="11"/>
      <c r="CDB146" s="11"/>
      <c r="CDC146" s="11"/>
      <c r="CDD146" s="11"/>
      <c r="CDE146" s="11"/>
      <c r="CDF146" s="11"/>
      <c r="CDG146" s="11"/>
      <c r="CDH146" s="11"/>
      <c r="CDI146" s="11"/>
      <c r="CDJ146" s="11"/>
      <c r="CDK146" s="11"/>
      <c r="CDL146" s="11"/>
      <c r="CDM146" s="11"/>
      <c r="CDN146" s="11"/>
      <c r="CDO146" s="11"/>
      <c r="CDP146" s="11"/>
      <c r="CDQ146" s="11"/>
      <c r="CDR146" s="11"/>
      <c r="CDS146" s="11"/>
      <c r="CDT146" s="11"/>
      <c r="CDU146" s="11"/>
      <c r="CDV146" s="11"/>
      <c r="CDW146" s="11"/>
      <c r="CDX146" s="11"/>
      <c r="CDY146" s="11"/>
      <c r="CDZ146" s="11"/>
      <c r="CEA146" s="11"/>
      <c r="CEB146" s="11"/>
      <c r="CEC146" s="11"/>
      <c r="CED146" s="11"/>
      <c r="CEE146" s="11"/>
      <c r="CEF146" s="11"/>
      <c r="CEG146" s="11"/>
      <c r="CEH146" s="11"/>
      <c r="CEI146" s="11"/>
      <c r="CEJ146" s="11"/>
      <c r="CEK146" s="11"/>
      <c r="CEL146" s="11"/>
      <c r="CEM146" s="11"/>
      <c r="CEN146" s="11"/>
      <c r="CEO146" s="11"/>
      <c r="CEP146" s="11"/>
      <c r="CEQ146" s="11"/>
      <c r="CER146" s="11"/>
      <c r="CES146" s="11"/>
      <c r="CET146" s="11"/>
      <c r="CEU146" s="11"/>
      <c r="CEV146" s="11"/>
      <c r="CEW146" s="11"/>
      <c r="CEX146" s="11"/>
      <c r="CEY146" s="11"/>
      <c r="CEZ146" s="11"/>
      <c r="CFA146" s="11"/>
      <c r="CFB146" s="11"/>
      <c r="CFC146" s="11"/>
      <c r="CFD146" s="11"/>
      <c r="CFE146" s="11"/>
      <c r="CFF146" s="11"/>
      <c r="CFG146" s="11"/>
      <c r="CFH146" s="11"/>
      <c r="CFI146" s="11"/>
      <c r="CFJ146" s="11"/>
      <c r="CFK146" s="11"/>
      <c r="CFL146" s="11"/>
      <c r="CFM146" s="11"/>
      <c r="CFN146" s="11"/>
      <c r="CFO146" s="11"/>
      <c r="CFP146" s="11"/>
      <c r="CFQ146" s="11"/>
      <c r="CFR146" s="11"/>
      <c r="CFS146" s="11"/>
      <c r="CFT146" s="11"/>
      <c r="CFU146" s="11"/>
      <c r="CFV146" s="11"/>
      <c r="CFW146" s="11"/>
      <c r="CFX146" s="11"/>
      <c r="CFY146" s="11"/>
      <c r="CFZ146" s="11"/>
      <c r="CGA146" s="11"/>
      <c r="CGB146" s="11"/>
      <c r="CGC146" s="11"/>
      <c r="CGD146" s="11"/>
      <c r="CGE146" s="11"/>
      <c r="CGF146" s="11"/>
      <c r="CGG146" s="11"/>
      <c r="CGH146" s="11"/>
      <c r="CGI146" s="11"/>
      <c r="CGJ146" s="11"/>
      <c r="CGK146" s="11"/>
      <c r="CGL146" s="11"/>
      <c r="CGM146" s="11"/>
      <c r="CGN146" s="11"/>
      <c r="CGO146" s="11"/>
      <c r="CGP146" s="11"/>
      <c r="CGQ146" s="11"/>
      <c r="CGR146" s="11"/>
      <c r="CGS146" s="11"/>
      <c r="CGT146" s="11"/>
      <c r="CGU146" s="11"/>
      <c r="CGV146" s="11"/>
      <c r="CGW146" s="11"/>
      <c r="CGX146" s="11"/>
      <c r="CGY146" s="11"/>
      <c r="CGZ146" s="11"/>
      <c r="CHA146" s="11"/>
      <c r="CHB146" s="11"/>
      <c r="CHC146" s="11"/>
      <c r="CHD146" s="11"/>
      <c r="CHE146" s="11"/>
      <c r="CHF146" s="11"/>
      <c r="CHG146" s="11"/>
      <c r="CHH146" s="11"/>
      <c r="CHI146" s="11"/>
      <c r="CHJ146" s="11"/>
      <c r="CHK146" s="11"/>
      <c r="CHL146" s="11"/>
      <c r="CHM146" s="11"/>
      <c r="CHN146" s="11"/>
      <c r="CHO146" s="11"/>
      <c r="CHP146" s="11"/>
      <c r="CHQ146" s="11"/>
      <c r="CHR146" s="11"/>
      <c r="CHS146" s="11"/>
      <c r="CHT146" s="11"/>
      <c r="CHU146" s="11"/>
      <c r="CHV146" s="11"/>
      <c r="CHW146" s="11"/>
      <c r="CHX146" s="11"/>
      <c r="CHY146" s="11"/>
      <c r="CHZ146" s="11"/>
      <c r="CIA146" s="11"/>
      <c r="CIB146" s="11"/>
      <c r="CIC146" s="11"/>
      <c r="CID146" s="11"/>
      <c r="CIE146" s="11"/>
      <c r="CIF146" s="11"/>
      <c r="CIG146" s="11"/>
      <c r="CIH146" s="11"/>
      <c r="CII146" s="11"/>
      <c r="CIJ146" s="11"/>
      <c r="CIK146" s="11"/>
      <c r="CIL146" s="11"/>
      <c r="CIM146" s="11"/>
      <c r="CIN146" s="11"/>
      <c r="CIO146" s="11"/>
      <c r="CIP146" s="11"/>
      <c r="CIQ146" s="11"/>
      <c r="CIR146" s="11"/>
      <c r="CIS146" s="11"/>
      <c r="CIT146" s="11"/>
      <c r="CIU146" s="11"/>
      <c r="CIV146" s="11"/>
      <c r="CIW146" s="11"/>
      <c r="CIX146" s="11"/>
      <c r="CIY146" s="11"/>
      <c r="CIZ146" s="11"/>
      <c r="CJA146" s="11"/>
      <c r="CJB146" s="11"/>
      <c r="CJC146" s="11"/>
      <c r="CJD146" s="11"/>
      <c r="CJE146" s="11"/>
      <c r="CJF146" s="11"/>
      <c r="CJG146" s="11"/>
      <c r="CJH146" s="11"/>
      <c r="CJI146" s="11"/>
      <c r="CJJ146" s="11"/>
      <c r="CJK146" s="11"/>
      <c r="CJL146" s="11"/>
      <c r="CJM146" s="11"/>
      <c r="CJN146" s="11"/>
      <c r="CJO146" s="11"/>
      <c r="CJP146" s="11"/>
      <c r="CJQ146" s="11"/>
      <c r="CJR146" s="11"/>
      <c r="CJS146" s="11"/>
      <c r="CJT146" s="11"/>
      <c r="CJU146" s="11"/>
      <c r="CJV146" s="11"/>
      <c r="CJW146" s="11"/>
      <c r="CJX146" s="11"/>
      <c r="CJY146" s="11"/>
      <c r="CJZ146" s="11"/>
      <c r="CKA146" s="11"/>
      <c r="CKB146" s="11"/>
      <c r="CKC146" s="11"/>
      <c r="CKD146" s="11"/>
      <c r="CKE146" s="11"/>
      <c r="CKF146" s="11"/>
      <c r="CKG146" s="11"/>
      <c r="CKH146" s="11"/>
      <c r="CKI146" s="11"/>
      <c r="CKJ146" s="11"/>
      <c r="CKK146" s="11"/>
      <c r="CKL146" s="11"/>
      <c r="CKM146" s="11"/>
      <c r="CKN146" s="11"/>
      <c r="CKO146" s="11"/>
      <c r="CKP146" s="11"/>
      <c r="CKQ146" s="11"/>
      <c r="CKR146" s="11"/>
      <c r="CKS146" s="11"/>
      <c r="CKT146" s="11"/>
      <c r="CKU146" s="11"/>
      <c r="CKV146" s="11"/>
      <c r="CKW146" s="11"/>
      <c r="CKX146" s="11"/>
      <c r="CKY146" s="11"/>
      <c r="CKZ146" s="11"/>
      <c r="CLA146" s="11"/>
      <c r="CLB146" s="11"/>
      <c r="CLC146" s="11"/>
      <c r="CLD146" s="11"/>
      <c r="CLE146" s="11"/>
      <c r="CLF146" s="11"/>
      <c r="CLG146" s="11"/>
      <c r="CLH146" s="11"/>
      <c r="CLI146" s="11"/>
      <c r="CLJ146" s="11"/>
      <c r="CLK146" s="11"/>
      <c r="CLL146" s="11"/>
      <c r="CLM146" s="11"/>
      <c r="CLN146" s="11"/>
      <c r="CLO146" s="11"/>
      <c r="CLP146" s="11"/>
      <c r="CLQ146" s="11"/>
      <c r="CLR146" s="11"/>
      <c r="CLS146" s="11"/>
      <c r="CLT146" s="11"/>
      <c r="CLU146" s="11"/>
      <c r="CLV146" s="11"/>
      <c r="CLW146" s="11"/>
      <c r="CLX146" s="11"/>
      <c r="CLY146" s="11"/>
      <c r="CLZ146" s="11"/>
      <c r="CMA146" s="11"/>
      <c r="CMB146" s="11"/>
      <c r="CMC146" s="11"/>
      <c r="CMD146" s="11"/>
      <c r="CME146" s="11"/>
      <c r="CMF146" s="11"/>
      <c r="CMG146" s="11"/>
      <c r="CMH146" s="11"/>
      <c r="CMI146" s="11"/>
      <c r="CMJ146" s="11"/>
      <c r="CMK146" s="11"/>
      <c r="CML146" s="11"/>
      <c r="CMM146" s="11"/>
      <c r="CMN146" s="11"/>
      <c r="CMO146" s="11"/>
      <c r="CMP146" s="11"/>
      <c r="CMQ146" s="11"/>
      <c r="CMR146" s="11"/>
      <c r="CMS146" s="11"/>
      <c r="CMT146" s="11"/>
      <c r="CMU146" s="11"/>
      <c r="CMV146" s="11"/>
      <c r="CMW146" s="11"/>
      <c r="CMX146" s="11"/>
      <c r="CMY146" s="11"/>
      <c r="CMZ146" s="11"/>
      <c r="CNA146" s="11"/>
      <c r="CNB146" s="11"/>
      <c r="CNC146" s="11"/>
      <c r="CND146" s="11"/>
      <c r="CNE146" s="11"/>
      <c r="CNF146" s="11"/>
      <c r="CNG146" s="11"/>
      <c r="CNH146" s="11"/>
      <c r="CNI146" s="11"/>
      <c r="CNJ146" s="11"/>
      <c r="CNK146" s="11"/>
      <c r="CNL146" s="11"/>
      <c r="CNM146" s="11"/>
      <c r="CNN146" s="11"/>
      <c r="CNO146" s="11"/>
      <c r="CNP146" s="11"/>
      <c r="CNQ146" s="11"/>
      <c r="CNR146" s="11"/>
      <c r="CNS146" s="11"/>
      <c r="CNT146" s="11"/>
      <c r="CNU146" s="11"/>
      <c r="CNV146" s="11"/>
      <c r="CNW146" s="11"/>
      <c r="CNX146" s="11"/>
      <c r="CNY146" s="11"/>
      <c r="CNZ146" s="11"/>
      <c r="COA146" s="11"/>
      <c r="COB146" s="11"/>
      <c r="COC146" s="11"/>
      <c r="COD146" s="11"/>
      <c r="COE146" s="11"/>
      <c r="COF146" s="11"/>
      <c r="COG146" s="11"/>
      <c r="COH146" s="11"/>
      <c r="COI146" s="11"/>
      <c r="COJ146" s="11"/>
      <c r="COK146" s="11"/>
      <c r="COL146" s="11"/>
      <c r="COM146" s="11"/>
      <c r="CON146" s="11"/>
      <c r="COO146" s="11"/>
      <c r="COP146" s="11"/>
      <c r="COQ146" s="11"/>
      <c r="COR146" s="11"/>
      <c r="COS146" s="11"/>
      <c r="COT146" s="11"/>
      <c r="COU146" s="11"/>
      <c r="COV146" s="11"/>
      <c r="COW146" s="11"/>
      <c r="COX146" s="11"/>
      <c r="COY146" s="11"/>
      <c r="COZ146" s="11"/>
      <c r="CPA146" s="11"/>
      <c r="CPB146" s="11"/>
      <c r="CPC146" s="11"/>
      <c r="CPD146" s="11"/>
      <c r="CPE146" s="11"/>
      <c r="CPF146" s="11"/>
      <c r="CPG146" s="11"/>
      <c r="CPH146" s="11"/>
      <c r="CPI146" s="11"/>
      <c r="CPJ146" s="11"/>
      <c r="CPK146" s="11"/>
      <c r="CPL146" s="11"/>
      <c r="CPM146" s="11"/>
      <c r="CPN146" s="11"/>
      <c r="CPO146" s="11"/>
      <c r="CPP146" s="11"/>
      <c r="CPQ146" s="11"/>
      <c r="CPR146" s="11"/>
      <c r="CPS146" s="11"/>
      <c r="CPT146" s="11"/>
      <c r="CPU146" s="11"/>
      <c r="CPV146" s="11"/>
      <c r="CPW146" s="11"/>
      <c r="CPX146" s="11"/>
      <c r="CPY146" s="11"/>
      <c r="CPZ146" s="11"/>
      <c r="CQA146" s="11"/>
      <c r="CQB146" s="11"/>
      <c r="CQC146" s="11"/>
      <c r="CQD146" s="11"/>
      <c r="CQE146" s="11"/>
      <c r="CQF146" s="11"/>
      <c r="CQG146" s="11"/>
      <c r="CQH146" s="11"/>
      <c r="CQI146" s="11"/>
      <c r="CQJ146" s="11"/>
      <c r="CQK146" s="11"/>
      <c r="CQL146" s="11"/>
      <c r="CQM146" s="11"/>
      <c r="CQN146" s="11"/>
      <c r="CQO146" s="11"/>
      <c r="CQP146" s="11"/>
      <c r="CQQ146" s="11"/>
      <c r="CQR146" s="11"/>
      <c r="CQS146" s="11"/>
      <c r="CQT146" s="11"/>
      <c r="CQU146" s="11"/>
      <c r="CQV146" s="11"/>
      <c r="CQW146" s="11"/>
      <c r="CQX146" s="11"/>
      <c r="CQY146" s="11"/>
      <c r="CQZ146" s="11"/>
      <c r="CRA146" s="11"/>
      <c r="CRB146" s="11"/>
      <c r="CRC146" s="11"/>
      <c r="CRD146" s="11"/>
      <c r="CRE146" s="11"/>
      <c r="CRF146" s="11"/>
      <c r="CRG146" s="11"/>
      <c r="CRH146" s="11"/>
      <c r="CRI146" s="11"/>
      <c r="CRJ146" s="11"/>
      <c r="CRK146" s="11"/>
      <c r="CRL146" s="11"/>
      <c r="CRM146" s="11"/>
      <c r="CRN146" s="11"/>
      <c r="CRO146" s="11"/>
      <c r="CRP146" s="11"/>
      <c r="CRQ146" s="11"/>
      <c r="CRR146" s="11"/>
      <c r="CRS146" s="11"/>
      <c r="CRT146" s="11"/>
      <c r="CRU146" s="11"/>
      <c r="CRV146" s="11"/>
      <c r="CRW146" s="11"/>
      <c r="CRX146" s="11"/>
      <c r="CRY146" s="11"/>
      <c r="CRZ146" s="11"/>
      <c r="CSA146" s="11"/>
      <c r="CSB146" s="11"/>
      <c r="CSC146" s="11"/>
      <c r="CSD146" s="11"/>
      <c r="CSE146" s="11"/>
      <c r="CSF146" s="11"/>
      <c r="CSG146" s="11"/>
      <c r="CSH146" s="11"/>
      <c r="CSI146" s="11"/>
      <c r="CSJ146" s="11"/>
      <c r="CSK146" s="11"/>
      <c r="CSL146" s="11"/>
      <c r="CSM146" s="11"/>
      <c r="CSN146" s="11"/>
      <c r="CSO146" s="11"/>
      <c r="CSP146" s="11"/>
      <c r="CSQ146" s="11"/>
      <c r="CSR146" s="11"/>
      <c r="CSS146" s="11"/>
      <c r="CST146" s="11"/>
      <c r="CSU146" s="11"/>
      <c r="CSV146" s="11"/>
      <c r="CSW146" s="11"/>
      <c r="CSX146" s="11"/>
      <c r="CSY146" s="11"/>
      <c r="CSZ146" s="11"/>
      <c r="CTA146" s="11"/>
      <c r="CTB146" s="11"/>
      <c r="CTC146" s="11"/>
      <c r="CTD146" s="11"/>
      <c r="CTE146" s="11"/>
      <c r="CTF146" s="11"/>
      <c r="CTG146" s="11"/>
      <c r="CTH146" s="11"/>
      <c r="CTI146" s="11"/>
      <c r="CTJ146" s="11"/>
      <c r="CTK146" s="11"/>
      <c r="CTL146" s="11"/>
      <c r="CTM146" s="11"/>
      <c r="CTN146" s="11"/>
      <c r="CTO146" s="11"/>
      <c r="CTP146" s="11"/>
      <c r="CTQ146" s="11"/>
      <c r="CTR146" s="11"/>
      <c r="CTS146" s="11"/>
      <c r="CTT146" s="11"/>
      <c r="CTU146" s="11"/>
      <c r="CTV146" s="11"/>
      <c r="CTW146" s="11"/>
      <c r="CTX146" s="11"/>
      <c r="CTY146" s="11"/>
      <c r="CTZ146" s="11"/>
      <c r="CUA146" s="11"/>
      <c r="CUB146" s="11"/>
      <c r="CUC146" s="11"/>
      <c r="CUD146" s="11"/>
      <c r="CUE146" s="11"/>
      <c r="CUF146" s="11"/>
      <c r="CUG146" s="11"/>
      <c r="CUH146" s="11"/>
      <c r="CUI146" s="11"/>
      <c r="CUJ146" s="11"/>
      <c r="CUK146" s="11"/>
      <c r="CUL146" s="11"/>
      <c r="CUM146" s="11"/>
      <c r="CUN146" s="11"/>
      <c r="CUO146" s="11"/>
      <c r="CUP146" s="11"/>
      <c r="CUQ146" s="11"/>
      <c r="CUR146" s="11"/>
      <c r="CUS146" s="11"/>
      <c r="CUT146" s="11"/>
      <c r="CUU146" s="11"/>
      <c r="CUV146" s="11"/>
      <c r="CUW146" s="11"/>
      <c r="CUX146" s="11"/>
      <c r="CUY146" s="11"/>
      <c r="CUZ146" s="11"/>
      <c r="CVA146" s="11"/>
      <c r="CVB146" s="11"/>
      <c r="CVC146" s="11"/>
      <c r="CVD146" s="11"/>
      <c r="CVE146" s="11"/>
      <c r="CVF146" s="11"/>
      <c r="CVG146" s="11"/>
      <c r="CVH146" s="11"/>
      <c r="CVI146" s="11"/>
      <c r="CVJ146" s="11"/>
      <c r="CVK146" s="11"/>
      <c r="CVL146" s="11"/>
      <c r="CVM146" s="11"/>
      <c r="CVN146" s="11"/>
      <c r="CVO146" s="11"/>
      <c r="CVP146" s="11"/>
      <c r="CVQ146" s="11"/>
      <c r="CVR146" s="11"/>
      <c r="CVS146" s="11"/>
      <c r="CVT146" s="11"/>
      <c r="CVU146" s="11"/>
      <c r="CVV146" s="11"/>
      <c r="CVW146" s="11"/>
      <c r="CVX146" s="11"/>
      <c r="CVY146" s="11"/>
      <c r="CVZ146" s="11"/>
      <c r="CWA146" s="11"/>
      <c r="CWB146" s="11"/>
      <c r="CWC146" s="11"/>
      <c r="CWD146" s="11"/>
      <c r="CWE146" s="11"/>
      <c r="CWF146" s="11"/>
      <c r="CWG146" s="11"/>
      <c r="CWH146" s="11"/>
      <c r="CWI146" s="11"/>
      <c r="CWJ146" s="11"/>
      <c r="CWK146" s="11"/>
      <c r="CWL146" s="11"/>
      <c r="CWM146" s="11"/>
      <c r="CWN146" s="11"/>
      <c r="CWO146" s="11"/>
      <c r="CWP146" s="11"/>
      <c r="CWQ146" s="11"/>
      <c r="CWR146" s="11"/>
      <c r="CWS146" s="11"/>
      <c r="CWT146" s="11"/>
      <c r="CWU146" s="11"/>
      <c r="CWV146" s="11"/>
      <c r="CWW146" s="11"/>
      <c r="CWX146" s="11"/>
      <c r="CWY146" s="11"/>
      <c r="CWZ146" s="11"/>
      <c r="CXA146" s="11"/>
      <c r="CXB146" s="11"/>
      <c r="CXC146" s="11"/>
      <c r="CXD146" s="11"/>
      <c r="CXE146" s="11"/>
      <c r="CXF146" s="11"/>
      <c r="CXG146" s="11"/>
      <c r="CXH146" s="11"/>
      <c r="CXI146" s="11"/>
      <c r="CXJ146" s="11"/>
      <c r="CXK146" s="11"/>
      <c r="CXL146" s="11"/>
      <c r="CXM146" s="11"/>
      <c r="CXN146" s="11"/>
      <c r="CXO146" s="11"/>
      <c r="CXP146" s="11"/>
      <c r="CXQ146" s="11"/>
      <c r="CXR146" s="11"/>
      <c r="CXS146" s="11"/>
      <c r="CXT146" s="11"/>
      <c r="CXU146" s="11"/>
      <c r="CXV146" s="11"/>
      <c r="CXW146" s="11"/>
      <c r="CXX146" s="11"/>
      <c r="CXY146" s="11"/>
      <c r="CXZ146" s="11"/>
      <c r="CYA146" s="11"/>
      <c r="CYB146" s="11"/>
      <c r="CYC146" s="11"/>
      <c r="CYD146" s="11"/>
      <c r="CYE146" s="11"/>
      <c r="CYF146" s="11"/>
      <c r="CYG146" s="11"/>
      <c r="CYH146" s="11"/>
      <c r="CYI146" s="11"/>
      <c r="CYJ146" s="11"/>
      <c r="CYK146" s="11"/>
      <c r="CYL146" s="11"/>
      <c r="CYM146" s="11"/>
      <c r="CYN146" s="11"/>
      <c r="CYO146" s="11"/>
      <c r="CYP146" s="11"/>
      <c r="CYQ146" s="11"/>
      <c r="CYR146" s="11"/>
      <c r="CYS146" s="11"/>
      <c r="CYT146" s="11"/>
      <c r="CYU146" s="11"/>
      <c r="CYV146" s="11"/>
      <c r="CYW146" s="11"/>
      <c r="CYX146" s="11"/>
      <c r="CYY146" s="11"/>
      <c r="CYZ146" s="11"/>
      <c r="CZA146" s="11"/>
      <c r="CZB146" s="11"/>
      <c r="CZC146" s="11"/>
      <c r="CZD146" s="11"/>
      <c r="CZE146" s="11"/>
      <c r="CZF146" s="11"/>
      <c r="CZG146" s="11"/>
      <c r="CZH146" s="11"/>
      <c r="CZI146" s="11"/>
      <c r="CZJ146" s="11"/>
      <c r="CZK146" s="11"/>
      <c r="CZL146" s="11"/>
      <c r="CZM146" s="11"/>
      <c r="CZN146" s="11"/>
      <c r="CZO146" s="11"/>
      <c r="CZP146" s="11"/>
      <c r="CZQ146" s="11"/>
      <c r="CZR146" s="11"/>
      <c r="CZS146" s="11"/>
      <c r="CZT146" s="11"/>
      <c r="CZU146" s="11"/>
      <c r="CZV146" s="11"/>
      <c r="CZW146" s="11"/>
      <c r="CZX146" s="11"/>
      <c r="CZY146" s="11"/>
      <c r="CZZ146" s="11"/>
      <c r="DAA146" s="11"/>
      <c r="DAB146" s="11"/>
      <c r="DAC146" s="11"/>
      <c r="DAD146" s="11"/>
      <c r="DAE146" s="11"/>
      <c r="DAF146" s="11"/>
      <c r="DAG146" s="11"/>
      <c r="DAH146" s="11"/>
      <c r="DAI146" s="11"/>
      <c r="DAJ146" s="11"/>
      <c r="DAK146" s="11"/>
      <c r="DAL146" s="11"/>
      <c r="DAM146" s="11"/>
      <c r="DAN146" s="11"/>
      <c r="DAO146" s="11"/>
      <c r="DAP146" s="11"/>
      <c r="DAQ146" s="11"/>
      <c r="DAR146" s="11"/>
      <c r="DAS146" s="11"/>
      <c r="DAT146" s="11"/>
      <c r="DAU146" s="11"/>
      <c r="DAV146" s="11"/>
      <c r="DAW146" s="11"/>
      <c r="DAX146" s="11"/>
      <c r="DAY146" s="11"/>
      <c r="DAZ146" s="11"/>
      <c r="DBA146" s="11"/>
      <c r="DBB146" s="11"/>
      <c r="DBC146" s="11"/>
      <c r="DBD146" s="11"/>
      <c r="DBE146" s="11"/>
      <c r="DBF146" s="11"/>
      <c r="DBG146" s="11"/>
      <c r="DBH146" s="11"/>
      <c r="DBI146" s="11"/>
      <c r="DBJ146" s="11"/>
      <c r="DBK146" s="11"/>
      <c r="DBL146" s="11"/>
      <c r="DBM146" s="11"/>
      <c r="DBN146" s="11"/>
      <c r="DBO146" s="11"/>
      <c r="DBP146" s="11"/>
      <c r="DBQ146" s="11"/>
      <c r="DBR146" s="11"/>
      <c r="DBS146" s="11"/>
      <c r="DBT146" s="11"/>
      <c r="DBU146" s="11"/>
      <c r="DBV146" s="11"/>
      <c r="DBW146" s="11"/>
      <c r="DBX146" s="11"/>
      <c r="DBY146" s="11"/>
      <c r="DBZ146" s="11"/>
      <c r="DCA146" s="11"/>
      <c r="DCB146" s="11"/>
      <c r="DCC146" s="11"/>
      <c r="DCD146" s="11"/>
      <c r="DCE146" s="11"/>
      <c r="DCF146" s="11"/>
      <c r="DCG146" s="11"/>
      <c r="DCH146" s="11"/>
      <c r="DCI146" s="11"/>
      <c r="DCJ146" s="11"/>
      <c r="DCK146" s="11"/>
      <c r="DCL146" s="11"/>
      <c r="DCM146" s="11"/>
      <c r="DCN146" s="11"/>
      <c r="DCO146" s="11"/>
      <c r="DCP146" s="11"/>
      <c r="DCQ146" s="11"/>
      <c r="DCR146" s="11"/>
      <c r="DCS146" s="11"/>
      <c r="DCT146" s="11"/>
      <c r="DCU146" s="11"/>
      <c r="DCV146" s="11"/>
      <c r="DCW146" s="11"/>
      <c r="DCX146" s="11"/>
      <c r="DCY146" s="11"/>
      <c r="DCZ146" s="11"/>
      <c r="DDA146" s="11"/>
      <c r="DDB146" s="11"/>
      <c r="DDC146" s="11"/>
      <c r="DDD146" s="11"/>
      <c r="DDE146" s="11"/>
      <c r="DDF146" s="11"/>
      <c r="DDG146" s="11"/>
      <c r="DDH146" s="11"/>
      <c r="DDI146" s="11"/>
      <c r="DDJ146" s="11"/>
      <c r="DDK146" s="11"/>
      <c r="DDL146" s="11"/>
      <c r="DDM146" s="11"/>
      <c r="DDN146" s="11"/>
      <c r="DDO146" s="11"/>
      <c r="DDP146" s="11"/>
      <c r="DDQ146" s="11"/>
      <c r="DDR146" s="11"/>
      <c r="DDS146" s="11"/>
      <c r="DDT146" s="11"/>
      <c r="DDU146" s="11"/>
      <c r="DDV146" s="11"/>
      <c r="DDW146" s="11"/>
      <c r="DDX146" s="11"/>
      <c r="DDY146" s="11"/>
      <c r="DDZ146" s="11"/>
      <c r="DEA146" s="11"/>
      <c r="DEB146" s="11"/>
      <c r="DEC146" s="11"/>
      <c r="DED146" s="11"/>
      <c r="DEE146" s="11"/>
      <c r="DEF146" s="11"/>
      <c r="DEG146" s="11"/>
      <c r="DEH146" s="11"/>
      <c r="DEI146" s="11"/>
      <c r="DEJ146" s="11"/>
      <c r="DEK146" s="11"/>
      <c r="DEL146" s="11"/>
      <c r="DEM146" s="11"/>
      <c r="DEN146" s="11"/>
      <c r="DEO146" s="11"/>
      <c r="DEP146" s="11"/>
      <c r="DEQ146" s="11"/>
      <c r="DER146" s="11"/>
      <c r="DES146" s="11"/>
      <c r="DET146" s="11"/>
      <c r="DEU146" s="11"/>
      <c r="DEV146" s="11"/>
      <c r="DEW146" s="11"/>
      <c r="DEX146" s="11"/>
      <c r="DEY146" s="11"/>
      <c r="DEZ146" s="11"/>
      <c r="DFA146" s="11"/>
      <c r="DFB146" s="11"/>
      <c r="DFC146" s="11"/>
      <c r="DFD146" s="11"/>
      <c r="DFE146" s="11"/>
      <c r="DFF146" s="11"/>
      <c r="DFG146" s="11"/>
      <c r="DFH146" s="11"/>
      <c r="DFI146" s="11"/>
      <c r="DFJ146" s="11"/>
      <c r="DFK146" s="11"/>
      <c r="DFL146" s="11"/>
      <c r="DFM146" s="11"/>
      <c r="DFN146" s="11"/>
      <c r="DFO146" s="11"/>
      <c r="DFP146" s="11"/>
      <c r="DFQ146" s="11"/>
      <c r="DFR146" s="11"/>
      <c r="DFS146" s="11"/>
      <c r="DFT146" s="11"/>
      <c r="DFU146" s="11"/>
      <c r="DFV146" s="11"/>
      <c r="DFW146" s="11"/>
      <c r="DFX146" s="11"/>
      <c r="DFY146" s="11"/>
      <c r="DFZ146" s="11"/>
      <c r="DGA146" s="11"/>
      <c r="DGB146" s="11"/>
      <c r="DGC146" s="11"/>
      <c r="DGD146" s="11"/>
      <c r="DGE146" s="11"/>
      <c r="DGF146" s="11"/>
      <c r="DGG146" s="11"/>
      <c r="DGH146" s="11"/>
      <c r="DGI146" s="11"/>
      <c r="DGJ146" s="11"/>
      <c r="DGK146" s="11"/>
      <c r="DGL146" s="11"/>
      <c r="DGM146" s="11"/>
      <c r="DGN146" s="11"/>
      <c r="DGO146" s="11"/>
      <c r="DGP146" s="11"/>
      <c r="DGQ146" s="11"/>
      <c r="DGR146" s="11"/>
      <c r="DGS146" s="11"/>
      <c r="DGT146" s="11"/>
      <c r="DGU146" s="11"/>
      <c r="DGV146" s="11"/>
      <c r="DGW146" s="11"/>
      <c r="DGX146" s="11"/>
      <c r="DGY146" s="11"/>
      <c r="DGZ146" s="11"/>
      <c r="DHA146" s="11"/>
      <c r="DHB146" s="11"/>
      <c r="DHC146" s="11"/>
      <c r="DHD146" s="11"/>
      <c r="DHE146" s="11"/>
      <c r="DHF146" s="11"/>
      <c r="DHG146" s="11"/>
      <c r="DHH146" s="11"/>
      <c r="DHI146" s="11"/>
      <c r="DHJ146" s="11"/>
      <c r="DHK146" s="11"/>
      <c r="DHL146" s="11"/>
      <c r="DHM146" s="11"/>
      <c r="DHN146" s="11"/>
      <c r="DHO146" s="11"/>
      <c r="DHP146" s="11"/>
      <c r="DHQ146" s="11"/>
      <c r="DHR146" s="11"/>
      <c r="DHS146" s="11"/>
      <c r="DHT146" s="11"/>
      <c r="DHU146" s="11"/>
      <c r="DHV146" s="11"/>
      <c r="DHW146" s="11"/>
      <c r="DHX146" s="11"/>
      <c r="DHY146" s="11"/>
      <c r="DHZ146" s="11"/>
      <c r="DIA146" s="11"/>
      <c r="DIB146" s="11"/>
      <c r="DIC146" s="11"/>
      <c r="DID146" s="11"/>
      <c r="DIE146" s="11"/>
      <c r="DIF146" s="11"/>
      <c r="DIG146" s="11"/>
      <c r="DIH146" s="11"/>
      <c r="DII146" s="11"/>
      <c r="DIJ146" s="11"/>
      <c r="DIK146" s="11"/>
      <c r="DIL146" s="11"/>
      <c r="DIM146" s="11"/>
      <c r="DIN146" s="11"/>
      <c r="DIO146" s="11"/>
      <c r="DIP146" s="11"/>
      <c r="DIQ146" s="11"/>
      <c r="DIR146" s="11"/>
      <c r="DIS146" s="11"/>
      <c r="DIT146" s="11"/>
      <c r="DIU146" s="11"/>
      <c r="DIV146" s="11"/>
      <c r="DIW146" s="11"/>
      <c r="DIX146" s="11"/>
      <c r="DIY146" s="11"/>
      <c r="DIZ146" s="11"/>
      <c r="DJA146" s="11"/>
      <c r="DJB146" s="11"/>
      <c r="DJC146" s="11"/>
      <c r="DJD146" s="11"/>
      <c r="DJE146" s="11"/>
      <c r="DJF146" s="11"/>
      <c r="DJG146" s="11"/>
      <c r="DJH146" s="11"/>
      <c r="DJI146" s="11"/>
      <c r="DJJ146" s="11"/>
      <c r="DJK146" s="11"/>
      <c r="DJL146" s="11"/>
      <c r="DJM146" s="11"/>
      <c r="DJN146" s="11"/>
      <c r="DJO146" s="11"/>
      <c r="DJP146" s="11"/>
      <c r="DJQ146" s="11"/>
      <c r="DJR146" s="11"/>
      <c r="DJS146" s="11"/>
      <c r="DJT146" s="11"/>
      <c r="DJU146" s="11"/>
      <c r="DJV146" s="11"/>
      <c r="DJW146" s="11"/>
      <c r="DJX146" s="11"/>
      <c r="DJY146" s="11"/>
      <c r="DJZ146" s="11"/>
      <c r="DKA146" s="11"/>
      <c r="DKB146" s="11"/>
      <c r="DKC146" s="11"/>
      <c r="DKD146" s="11"/>
      <c r="DKE146" s="11"/>
      <c r="DKF146" s="11"/>
      <c r="DKG146" s="11"/>
      <c r="DKH146" s="11"/>
      <c r="DKI146" s="11"/>
      <c r="DKJ146" s="11"/>
      <c r="DKK146" s="11"/>
      <c r="DKL146" s="11"/>
      <c r="DKM146" s="11"/>
      <c r="DKN146" s="11"/>
      <c r="DKO146" s="11"/>
      <c r="DKP146" s="11"/>
      <c r="DKQ146" s="11"/>
      <c r="DKR146" s="11"/>
      <c r="DKS146" s="11"/>
      <c r="DKT146" s="11"/>
      <c r="DKU146" s="11"/>
      <c r="DKV146" s="11"/>
      <c r="DKW146" s="11"/>
      <c r="DKX146" s="11"/>
      <c r="DKY146" s="11"/>
      <c r="DKZ146" s="11"/>
      <c r="DLA146" s="11"/>
      <c r="DLB146" s="11"/>
      <c r="DLC146" s="11"/>
      <c r="DLD146" s="11"/>
      <c r="DLE146" s="11"/>
      <c r="DLF146" s="11"/>
      <c r="DLG146" s="11"/>
      <c r="DLH146" s="11"/>
      <c r="DLI146" s="11"/>
      <c r="DLJ146" s="11"/>
      <c r="DLK146" s="11"/>
      <c r="DLL146" s="11"/>
      <c r="DLM146" s="11"/>
      <c r="DLN146" s="11"/>
      <c r="DLO146" s="11"/>
      <c r="DLP146" s="11"/>
      <c r="DLQ146" s="11"/>
      <c r="DLR146" s="11"/>
      <c r="DLS146" s="11"/>
      <c r="DLT146" s="11"/>
      <c r="DLU146" s="11"/>
      <c r="DLV146" s="11"/>
      <c r="DLW146" s="11"/>
      <c r="DLX146" s="11"/>
      <c r="DLY146" s="11"/>
      <c r="DLZ146" s="11"/>
      <c r="DMA146" s="11"/>
      <c r="DMB146" s="11"/>
      <c r="DMC146" s="11"/>
      <c r="DMD146" s="11"/>
      <c r="DME146" s="11"/>
      <c r="DMF146" s="11"/>
      <c r="DMG146" s="11"/>
      <c r="DMH146" s="11"/>
      <c r="DMI146" s="11"/>
      <c r="DMJ146" s="11"/>
      <c r="DMK146" s="11"/>
      <c r="DML146" s="11"/>
      <c r="DMM146" s="11"/>
      <c r="DMN146" s="11"/>
      <c r="DMO146" s="11"/>
      <c r="DMP146" s="11"/>
      <c r="DMQ146" s="11"/>
      <c r="DMR146" s="11"/>
      <c r="DMS146" s="11"/>
      <c r="DMT146" s="11"/>
      <c r="DMU146" s="11"/>
      <c r="DMV146" s="11"/>
      <c r="DMW146" s="11"/>
      <c r="DMX146" s="11"/>
      <c r="DMY146" s="11"/>
      <c r="DMZ146" s="11"/>
      <c r="DNA146" s="11"/>
      <c r="DNB146" s="11"/>
      <c r="DNC146" s="11"/>
      <c r="DND146" s="11"/>
      <c r="DNE146" s="11"/>
      <c r="DNF146" s="11"/>
      <c r="DNG146" s="11"/>
      <c r="DNH146" s="11"/>
      <c r="DNI146" s="11"/>
      <c r="DNJ146" s="11"/>
      <c r="DNK146" s="11"/>
      <c r="DNL146" s="11"/>
      <c r="DNM146" s="11"/>
      <c r="DNN146" s="11"/>
      <c r="DNO146" s="11"/>
      <c r="DNP146" s="11"/>
      <c r="DNQ146" s="11"/>
      <c r="DNR146" s="11"/>
      <c r="DNS146" s="11"/>
      <c r="DNT146" s="11"/>
      <c r="DNU146" s="11"/>
      <c r="DNV146" s="11"/>
      <c r="DNW146" s="11"/>
      <c r="DNX146" s="11"/>
      <c r="DNY146" s="11"/>
      <c r="DNZ146" s="11"/>
      <c r="DOA146" s="11"/>
      <c r="DOB146" s="11"/>
      <c r="DOC146" s="11"/>
      <c r="DOD146" s="11"/>
      <c r="DOE146" s="11"/>
      <c r="DOF146" s="11"/>
      <c r="DOG146" s="11"/>
      <c r="DOH146" s="11"/>
      <c r="DOI146" s="11"/>
      <c r="DOJ146" s="11"/>
      <c r="DOK146" s="11"/>
      <c r="DOL146" s="11"/>
      <c r="DOM146" s="11"/>
      <c r="DON146" s="11"/>
      <c r="DOO146" s="11"/>
      <c r="DOP146" s="11"/>
      <c r="DOQ146" s="11"/>
      <c r="DOR146" s="11"/>
      <c r="DOS146" s="11"/>
      <c r="DOT146" s="11"/>
      <c r="DOU146" s="11"/>
      <c r="DOV146" s="11"/>
      <c r="DOW146" s="11"/>
      <c r="DOX146" s="11"/>
      <c r="DOY146" s="11"/>
      <c r="DOZ146" s="11"/>
      <c r="DPA146" s="11"/>
      <c r="DPB146" s="11"/>
      <c r="DPC146" s="11"/>
      <c r="DPD146" s="11"/>
      <c r="DPE146" s="11"/>
      <c r="DPF146" s="11"/>
      <c r="DPG146" s="11"/>
      <c r="DPH146" s="11"/>
      <c r="DPI146" s="11"/>
      <c r="DPJ146" s="11"/>
      <c r="DPK146" s="11"/>
      <c r="DPL146" s="11"/>
      <c r="DPM146" s="11"/>
      <c r="DPN146" s="11"/>
      <c r="DPO146" s="11"/>
      <c r="DPP146" s="11"/>
      <c r="DPQ146" s="11"/>
      <c r="DPR146" s="11"/>
      <c r="DPS146" s="11"/>
      <c r="DPT146" s="11"/>
      <c r="DPU146" s="11"/>
      <c r="DPV146" s="11"/>
      <c r="DPW146" s="11"/>
      <c r="DPX146" s="11"/>
      <c r="DPY146" s="11"/>
      <c r="DPZ146" s="11"/>
      <c r="DQA146" s="11"/>
      <c r="DQB146" s="11"/>
      <c r="DQC146" s="11"/>
      <c r="DQD146" s="11"/>
      <c r="DQE146" s="11"/>
      <c r="DQF146" s="11"/>
      <c r="DQG146" s="11"/>
      <c r="DQH146" s="11"/>
      <c r="DQI146" s="11"/>
      <c r="DQJ146" s="11"/>
      <c r="DQK146" s="11"/>
      <c r="DQL146" s="11"/>
      <c r="DQM146" s="11"/>
      <c r="DQN146" s="11"/>
      <c r="DQO146" s="11"/>
      <c r="DQP146" s="11"/>
      <c r="DQQ146" s="11"/>
      <c r="DQR146" s="11"/>
      <c r="DQS146" s="11"/>
      <c r="DQT146" s="11"/>
      <c r="DQU146" s="11"/>
      <c r="DQV146" s="11"/>
      <c r="DQW146" s="11"/>
      <c r="DQX146" s="11"/>
      <c r="DQY146" s="11"/>
      <c r="DQZ146" s="11"/>
      <c r="DRA146" s="11"/>
      <c r="DRB146" s="11"/>
      <c r="DRC146" s="11"/>
      <c r="DRD146" s="11"/>
      <c r="DRE146" s="11"/>
      <c r="DRF146" s="11"/>
      <c r="DRG146" s="11"/>
      <c r="DRH146" s="11"/>
      <c r="DRI146" s="11"/>
      <c r="DRJ146" s="11"/>
      <c r="DRK146" s="11"/>
      <c r="DRL146" s="11"/>
      <c r="DRM146" s="11"/>
      <c r="DRN146" s="11"/>
      <c r="DRO146" s="11"/>
      <c r="DRP146" s="11"/>
      <c r="DRQ146" s="11"/>
      <c r="DRR146" s="11"/>
      <c r="DRS146" s="11"/>
      <c r="DRT146" s="11"/>
      <c r="DRU146" s="11"/>
      <c r="DRV146" s="11"/>
      <c r="DRW146" s="11"/>
      <c r="DRX146" s="11"/>
      <c r="DRY146" s="11"/>
      <c r="DRZ146" s="11"/>
      <c r="DSA146" s="11"/>
      <c r="DSB146" s="11"/>
      <c r="DSC146" s="11"/>
      <c r="DSD146" s="11"/>
      <c r="DSE146" s="11"/>
      <c r="DSF146" s="11"/>
      <c r="DSG146" s="11"/>
      <c r="DSH146" s="11"/>
      <c r="DSI146" s="11"/>
      <c r="DSJ146" s="11"/>
      <c r="DSK146" s="11"/>
      <c r="DSL146" s="11"/>
      <c r="DSM146" s="11"/>
      <c r="DSN146" s="11"/>
      <c r="DSO146" s="11"/>
      <c r="DSP146" s="11"/>
      <c r="DSQ146" s="11"/>
      <c r="DSR146" s="11"/>
      <c r="DSS146" s="11"/>
      <c r="DST146" s="11"/>
      <c r="DSU146" s="11"/>
      <c r="DSV146" s="11"/>
      <c r="DSW146" s="11"/>
      <c r="DSX146" s="11"/>
      <c r="DSY146" s="11"/>
      <c r="DSZ146" s="11"/>
      <c r="DTA146" s="11"/>
      <c r="DTB146" s="11"/>
      <c r="DTC146" s="11"/>
      <c r="DTD146" s="11"/>
      <c r="DTE146" s="11"/>
      <c r="DTF146" s="11"/>
      <c r="DTG146" s="11"/>
      <c r="DTH146" s="11"/>
      <c r="DTI146" s="11"/>
      <c r="DTJ146" s="11"/>
      <c r="DTK146" s="11"/>
      <c r="DTL146" s="11"/>
      <c r="DTM146" s="11"/>
      <c r="DTN146" s="11"/>
      <c r="DTO146" s="11"/>
      <c r="DTP146" s="11"/>
      <c r="DTQ146" s="11"/>
      <c r="DTR146" s="11"/>
      <c r="DTS146" s="11"/>
      <c r="DTT146" s="11"/>
      <c r="DTU146" s="11"/>
      <c r="DTV146" s="11"/>
      <c r="DTW146" s="11"/>
      <c r="DTX146" s="11"/>
      <c r="DTY146" s="11"/>
      <c r="DTZ146" s="11"/>
      <c r="DUA146" s="11"/>
      <c r="DUB146" s="11"/>
      <c r="DUC146" s="11"/>
      <c r="DUD146" s="11"/>
      <c r="DUE146" s="11"/>
      <c r="DUF146" s="11"/>
      <c r="DUG146" s="11"/>
      <c r="DUH146" s="11"/>
      <c r="DUI146" s="11"/>
      <c r="DUJ146" s="11"/>
      <c r="DUK146" s="11"/>
      <c r="DUL146" s="11"/>
      <c r="DUM146" s="11"/>
      <c r="DUN146" s="11"/>
      <c r="DUO146" s="11"/>
      <c r="DUP146" s="11"/>
      <c r="DUQ146" s="11"/>
      <c r="DUR146" s="11"/>
      <c r="DUS146" s="11"/>
      <c r="DUT146" s="11"/>
      <c r="DUU146" s="11"/>
      <c r="DUV146" s="11"/>
      <c r="DUW146" s="11"/>
      <c r="DUX146" s="11"/>
      <c r="DUY146" s="11"/>
      <c r="DUZ146" s="11"/>
      <c r="DVA146" s="11"/>
      <c r="DVB146" s="11"/>
      <c r="DVC146" s="11"/>
      <c r="DVD146" s="11"/>
      <c r="DVE146" s="11"/>
      <c r="DVF146" s="11"/>
      <c r="DVG146" s="11"/>
      <c r="DVH146" s="11"/>
      <c r="DVI146" s="11"/>
      <c r="DVJ146" s="11"/>
      <c r="DVK146" s="11"/>
      <c r="DVL146" s="11"/>
      <c r="DVM146" s="11"/>
      <c r="DVN146" s="11"/>
      <c r="DVO146" s="11"/>
      <c r="DVP146" s="11"/>
      <c r="DVQ146" s="11"/>
      <c r="DVR146" s="11"/>
      <c r="DVS146" s="11"/>
      <c r="DVT146" s="11"/>
      <c r="DVU146" s="11"/>
      <c r="DVV146" s="11"/>
      <c r="DVW146" s="11"/>
      <c r="DVX146" s="11"/>
      <c r="DVY146" s="11"/>
      <c r="DVZ146" s="11"/>
      <c r="DWA146" s="11"/>
      <c r="DWB146" s="11"/>
      <c r="DWC146" s="11"/>
      <c r="DWD146" s="11"/>
      <c r="DWE146" s="11"/>
      <c r="DWF146" s="11"/>
      <c r="DWG146" s="11"/>
      <c r="DWH146" s="11"/>
      <c r="DWI146" s="11"/>
      <c r="DWJ146" s="11"/>
      <c r="DWK146" s="11"/>
      <c r="DWL146" s="11"/>
      <c r="DWM146" s="11"/>
      <c r="DWN146" s="11"/>
      <c r="DWO146" s="11"/>
      <c r="DWP146" s="11"/>
      <c r="DWQ146" s="11"/>
      <c r="DWR146" s="11"/>
      <c r="DWS146" s="11"/>
      <c r="DWT146" s="11"/>
      <c r="DWU146" s="11"/>
      <c r="DWV146" s="11"/>
      <c r="DWW146" s="11"/>
      <c r="DWX146" s="11"/>
      <c r="DWY146" s="11"/>
      <c r="DWZ146" s="11"/>
      <c r="DXA146" s="11"/>
      <c r="DXB146" s="11"/>
      <c r="DXC146" s="11"/>
      <c r="DXD146" s="11"/>
      <c r="DXE146" s="11"/>
      <c r="DXF146" s="11"/>
      <c r="DXG146" s="11"/>
      <c r="DXH146" s="11"/>
      <c r="DXI146" s="11"/>
      <c r="DXJ146" s="11"/>
      <c r="DXK146" s="11"/>
      <c r="DXL146" s="11"/>
      <c r="DXM146" s="11"/>
      <c r="DXN146" s="11"/>
      <c r="DXO146" s="11"/>
      <c r="DXP146" s="11"/>
      <c r="DXQ146" s="11"/>
      <c r="DXR146" s="11"/>
      <c r="DXS146" s="11"/>
      <c r="DXT146" s="11"/>
      <c r="DXU146" s="11"/>
      <c r="DXV146" s="11"/>
      <c r="DXW146" s="11"/>
      <c r="DXX146" s="11"/>
      <c r="DXY146" s="11"/>
      <c r="DXZ146" s="11"/>
      <c r="DYA146" s="11"/>
      <c r="DYB146" s="11"/>
      <c r="DYC146" s="11"/>
      <c r="DYD146" s="11"/>
      <c r="DYE146" s="11"/>
      <c r="DYF146" s="11"/>
      <c r="DYG146" s="11"/>
      <c r="DYH146" s="11"/>
      <c r="DYI146" s="11"/>
      <c r="DYJ146" s="11"/>
      <c r="DYK146" s="11"/>
      <c r="DYL146" s="11"/>
      <c r="DYM146" s="11"/>
      <c r="DYN146" s="11"/>
      <c r="DYO146" s="11"/>
      <c r="DYP146" s="11"/>
      <c r="DYQ146" s="11"/>
      <c r="DYR146" s="11"/>
      <c r="DYS146" s="11"/>
      <c r="DYT146" s="11"/>
      <c r="DYU146" s="11"/>
      <c r="DYV146" s="11"/>
      <c r="DYW146" s="11"/>
      <c r="DYX146" s="11"/>
      <c r="DYY146" s="11"/>
      <c r="DYZ146" s="11"/>
      <c r="DZA146" s="11"/>
      <c r="DZB146" s="11"/>
      <c r="DZC146" s="11"/>
      <c r="DZD146" s="11"/>
      <c r="DZE146" s="11"/>
      <c r="DZF146" s="11"/>
      <c r="DZG146" s="11"/>
      <c r="DZH146" s="11"/>
      <c r="DZI146" s="11"/>
      <c r="DZJ146" s="11"/>
      <c r="DZK146" s="11"/>
      <c r="DZL146" s="11"/>
      <c r="DZM146" s="11"/>
      <c r="DZN146" s="11"/>
      <c r="DZO146" s="11"/>
      <c r="DZP146" s="11"/>
      <c r="DZQ146" s="11"/>
      <c r="DZR146" s="11"/>
      <c r="DZS146" s="11"/>
      <c r="DZT146" s="11"/>
      <c r="DZU146" s="11"/>
      <c r="DZV146" s="11"/>
      <c r="DZW146" s="11"/>
      <c r="DZX146" s="11"/>
      <c r="DZY146" s="11"/>
      <c r="DZZ146" s="11"/>
      <c r="EAA146" s="11"/>
      <c r="EAB146" s="11"/>
      <c r="EAC146" s="11"/>
      <c r="EAD146" s="11"/>
      <c r="EAE146" s="11"/>
      <c r="EAF146" s="11"/>
      <c r="EAG146" s="11"/>
      <c r="EAH146" s="11"/>
      <c r="EAI146" s="11"/>
      <c r="EAJ146" s="11"/>
      <c r="EAK146" s="11"/>
      <c r="EAL146" s="11"/>
      <c r="EAM146" s="11"/>
      <c r="EAN146" s="11"/>
      <c r="EAO146" s="11"/>
      <c r="EAP146" s="11"/>
      <c r="EAQ146" s="11"/>
      <c r="EAR146" s="11"/>
      <c r="EAS146" s="11"/>
      <c r="EAT146" s="11"/>
      <c r="EAU146" s="11"/>
      <c r="EAV146" s="11"/>
      <c r="EAW146" s="11"/>
      <c r="EAX146" s="11"/>
      <c r="EAY146" s="11"/>
      <c r="EAZ146" s="11"/>
      <c r="EBA146" s="11"/>
      <c r="EBB146" s="11"/>
      <c r="EBC146" s="11"/>
      <c r="EBD146" s="11"/>
      <c r="EBE146" s="11"/>
      <c r="EBF146" s="11"/>
      <c r="EBG146" s="11"/>
      <c r="EBH146" s="11"/>
      <c r="EBI146" s="11"/>
      <c r="EBJ146" s="11"/>
      <c r="EBK146" s="11"/>
      <c r="EBL146" s="11"/>
      <c r="EBM146" s="11"/>
      <c r="EBN146" s="11"/>
      <c r="EBO146" s="11"/>
      <c r="EBP146" s="11"/>
      <c r="EBQ146" s="11"/>
      <c r="EBR146" s="11"/>
      <c r="EBS146" s="11"/>
      <c r="EBT146" s="11"/>
      <c r="EBU146" s="11"/>
      <c r="EBV146" s="11"/>
      <c r="EBW146" s="11"/>
      <c r="EBX146" s="11"/>
      <c r="EBY146" s="11"/>
      <c r="EBZ146" s="11"/>
      <c r="ECA146" s="11"/>
      <c r="ECB146" s="11"/>
      <c r="ECC146" s="11"/>
      <c r="ECD146" s="11"/>
      <c r="ECE146" s="11"/>
      <c r="ECF146" s="11"/>
      <c r="ECG146" s="11"/>
      <c r="ECH146" s="11"/>
      <c r="ECI146" s="11"/>
      <c r="ECJ146" s="11"/>
      <c r="ECK146" s="11"/>
      <c r="ECL146" s="11"/>
      <c r="ECM146" s="11"/>
      <c r="ECN146" s="11"/>
      <c r="ECO146" s="11"/>
      <c r="ECP146" s="11"/>
      <c r="ECQ146" s="11"/>
      <c r="ECR146" s="11"/>
      <c r="ECS146" s="11"/>
      <c r="ECT146" s="11"/>
      <c r="ECU146" s="11"/>
      <c r="ECV146" s="11"/>
      <c r="ECW146" s="11"/>
      <c r="ECX146" s="11"/>
      <c r="ECY146" s="11"/>
      <c r="ECZ146" s="11"/>
      <c r="EDA146" s="11"/>
      <c r="EDB146" s="11"/>
      <c r="EDC146" s="11"/>
      <c r="EDD146" s="11"/>
      <c r="EDE146" s="11"/>
      <c r="EDF146" s="11"/>
      <c r="EDG146" s="11"/>
      <c r="EDH146" s="11"/>
      <c r="EDI146" s="11"/>
      <c r="EDJ146" s="11"/>
      <c r="EDK146" s="11"/>
      <c r="EDL146" s="11"/>
      <c r="EDM146" s="11"/>
      <c r="EDN146" s="11"/>
      <c r="EDO146" s="11"/>
      <c r="EDP146" s="11"/>
      <c r="EDQ146" s="11"/>
      <c r="EDR146" s="11"/>
      <c r="EDS146" s="11"/>
      <c r="EDT146" s="11"/>
      <c r="EDU146" s="11"/>
      <c r="EDV146" s="11"/>
      <c r="EDW146" s="11"/>
      <c r="EDX146" s="11"/>
      <c r="EDY146" s="11"/>
      <c r="EDZ146" s="11"/>
      <c r="EEA146" s="11"/>
      <c r="EEB146" s="11"/>
      <c r="EEC146" s="11"/>
      <c r="EED146" s="11"/>
      <c r="EEE146" s="11"/>
      <c r="EEF146" s="11"/>
      <c r="EEG146" s="11"/>
      <c r="EEH146" s="11"/>
      <c r="EEI146" s="11"/>
      <c r="EEJ146" s="11"/>
      <c r="EEK146" s="11"/>
      <c r="EEL146" s="11"/>
      <c r="EEM146" s="11"/>
      <c r="EEN146" s="11"/>
      <c r="EEO146" s="11"/>
      <c r="EEP146" s="11"/>
      <c r="EEQ146" s="11"/>
      <c r="EER146" s="11"/>
      <c r="EES146" s="11"/>
      <c r="EET146" s="11"/>
      <c r="EEU146" s="11"/>
      <c r="EEV146" s="11"/>
      <c r="EEW146" s="11"/>
      <c r="EEX146" s="11"/>
      <c r="EEY146" s="11"/>
      <c r="EEZ146" s="11"/>
      <c r="EFA146" s="11"/>
      <c r="EFB146" s="11"/>
      <c r="EFC146" s="11"/>
      <c r="EFD146" s="11"/>
      <c r="EFE146" s="11"/>
      <c r="EFF146" s="11"/>
      <c r="EFG146" s="11"/>
      <c r="EFH146" s="11"/>
      <c r="EFI146" s="11"/>
      <c r="EFJ146" s="11"/>
      <c r="EFK146" s="11"/>
      <c r="EFL146" s="11"/>
      <c r="EFM146" s="11"/>
      <c r="EFN146" s="11"/>
      <c r="EFO146" s="11"/>
      <c r="EFP146" s="11"/>
      <c r="EFQ146" s="11"/>
      <c r="EFR146" s="11"/>
      <c r="EFS146" s="11"/>
      <c r="EFT146" s="11"/>
      <c r="EFU146" s="11"/>
      <c r="EFV146" s="11"/>
      <c r="EFW146" s="11"/>
      <c r="EFX146" s="11"/>
      <c r="EFY146" s="11"/>
      <c r="EFZ146" s="11"/>
      <c r="EGA146" s="11"/>
      <c r="EGB146" s="11"/>
      <c r="EGC146" s="11"/>
      <c r="EGD146" s="11"/>
      <c r="EGE146" s="11"/>
      <c r="EGF146" s="11"/>
      <c r="EGG146" s="11"/>
      <c r="EGH146" s="11"/>
      <c r="EGI146" s="11"/>
      <c r="EGJ146" s="11"/>
      <c r="EGK146" s="11"/>
      <c r="EGL146" s="11"/>
      <c r="EGM146" s="11"/>
      <c r="EGN146" s="11"/>
      <c r="EGO146" s="11"/>
      <c r="EGP146" s="11"/>
      <c r="EGQ146" s="11"/>
      <c r="EGR146" s="11"/>
      <c r="EGS146" s="11"/>
      <c r="EGT146" s="11"/>
      <c r="EGU146" s="11"/>
      <c r="EGV146" s="11"/>
      <c r="EGW146" s="11"/>
      <c r="EGX146" s="11"/>
      <c r="EGY146" s="11"/>
      <c r="EGZ146" s="11"/>
      <c r="EHA146" s="11"/>
      <c r="EHB146" s="11"/>
      <c r="EHC146" s="11"/>
      <c r="EHD146" s="11"/>
      <c r="EHE146" s="11"/>
      <c r="EHF146" s="11"/>
      <c r="EHG146" s="11"/>
      <c r="EHH146" s="11"/>
      <c r="EHI146" s="11"/>
      <c r="EHJ146" s="11"/>
      <c r="EHK146" s="11"/>
      <c r="EHL146" s="11"/>
      <c r="EHM146" s="11"/>
      <c r="EHN146" s="11"/>
      <c r="EHO146" s="11"/>
      <c r="EHP146" s="11"/>
      <c r="EHQ146" s="11"/>
      <c r="EHR146" s="11"/>
      <c r="EHS146" s="11"/>
      <c r="EHT146" s="11"/>
      <c r="EHU146" s="11"/>
      <c r="EHV146" s="11"/>
      <c r="EHW146" s="11"/>
      <c r="EHX146" s="11"/>
      <c r="EHY146" s="11"/>
      <c r="EHZ146" s="11"/>
      <c r="EIA146" s="11"/>
      <c r="EIB146" s="11"/>
      <c r="EIC146" s="11"/>
      <c r="EID146" s="11"/>
      <c r="EIE146" s="11"/>
      <c r="EIF146" s="11"/>
      <c r="EIG146" s="11"/>
      <c r="EIH146" s="11"/>
      <c r="EII146" s="11"/>
      <c r="EIJ146" s="11"/>
      <c r="EIK146" s="11"/>
      <c r="EIL146" s="11"/>
      <c r="EIM146" s="11"/>
      <c r="EIN146" s="11"/>
      <c r="EIO146" s="11"/>
      <c r="EIP146" s="11"/>
      <c r="EIQ146" s="11"/>
      <c r="EIR146" s="11"/>
      <c r="EIS146" s="11"/>
      <c r="EIT146" s="11"/>
      <c r="EIU146" s="11"/>
      <c r="EIV146" s="11"/>
      <c r="EIW146" s="11"/>
      <c r="EIX146" s="11"/>
      <c r="EIY146" s="11"/>
      <c r="EIZ146" s="11"/>
      <c r="EJA146" s="11"/>
      <c r="EJB146" s="11"/>
      <c r="EJC146" s="11"/>
      <c r="EJD146" s="11"/>
      <c r="EJE146" s="11"/>
      <c r="EJF146" s="11"/>
      <c r="EJG146" s="11"/>
      <c r="EJH146" s="11"/>
      <c r="EJI146" s="11"/>
      <c r="EJJ146" s="11"/>
      <c r="EJK146" s="11"/>
      <c r="EJL146" s="11"/>
      <c r="EJM146" s="11"/>
      <c r="EJN146" s="11"/>
      <c r="EJO146" s="11"/>
      <c r="EJP146" s="11"/>
      <c r="EJQ146" s="11"/>
      <c r="EJR146" s="11"/>
      <c r="EJS146" s="11"/>
      <c r="EJT146" s="11"/>
      <c r="EJU146" s="11"/>
      <c r="EJV146" s="11"/>
      <c r="EJW146" s="11"/>
      <c r="EJX146" s="11"/>
      <c r="EJY146" s="11"/>
      <c r="EJZ146" s="11"/>
      <c r="EKA146" s="11"/>
      <c r="EKB146" s="11"/>
      <c r="EKC146" s="11"/>
      <c r="EKD146" s="11"/>
      <c r="EKE146" s="11"/>
      <c r="EKF146" s="11"/>
      <c r="EKG146" s="11"/>
      <c r="EKH146" s="11"/>
      <c r="EKI146" s="11"/>
      <c r="EKJ146" s="11"/>
      <c r="EKK146" s="11"/>
      <c r="EKL146" s="11"/>
      <c r="EKM146" s="11"/>
      <c r="EKN146" s="11"/>
      <c r="EKO146" s="11"/>
      <c r="EKP146" s="11"/>
      <c r="EKQ146" s="11"/>
      <c r="EKR146" s="11"/>
      <c r="EKS146" s="11"/>
      <c r="EKT146" s="11"/>
      <c r="EKU146" s="11"/>
      <c r="EKV146" s="11"/>
      <c r="EKW146" s="11"/>
      <c r="EKX146" s="11"/>
      <c r="EKY146" s="11"/>
      <c r="EKZ146" s="11"/>
      <c r="ELA146" s="11"/>
      <c r="ELB146" s="11"/>
      <c r="ELC146" s="11"/>
      <c r="ELD146" s="11"/>
      <c r="ELE146" s="11"/>
      <c r="ELF146" s="11"/>
      <c r="ELG146" s="11"/>
      <c r="ELH146" s="11"/>
      <c r="ELI146" s="11"/>
      <c r="ELJ146" s="11"/>
      <c r="ELK146" s="11"/>
      <c r="ELL146" s="11"/>
      <c r="ELM146" s="11"/>
      <c r="ELN146" s="11"/>
      <c r="ELO146" s="11"/>
      <c r="ELP146" s="11"/>
      <c r="ELQ146" s="11"/>
      <c r="ELR146" s="11"/>
      <c r="ELS146" s="11"/>
      <c r="ELT146" s="11"/>
      <c r="ELU146" s="11"/>
      <c r="ELV146" s="11"/>
      <c r="ELW146" s="11"/>
      <c r="ELX146" s="11"/>
      <c r="ELY146" s="11"/>
      <c r="ELZ146" s="11"/>
    </row>
    <row r="147" spans="1:346 1276:3718">
      <c r="A147" s="388"/>
      <c r="C147" s="166" t="s">
        <v>512</v>
      </c>
      <c r="D147" s="223">
        <f t="shared" si="6"/>
        <v>0</v>
      </c>
      <c r="E147" s="88" t="s">
        <v>540</v>
      </c>
      <c r="F147" s="219"/>
      <c r="G147" s="92"/>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c r="HJ147" s="11"/>
      <c r="HK147" s="11"/>
      <c r="HL147" s="11"/>
      <c r="HM147" s="11"/>
      <c r="HN147" s="11"/>
      <c r="HO147" s="11"/>
      <c r="HP147" s="11"/>
      <c r="HQ147" s="11"/>
      <c r="HR147" s="11"/>
      <c r="HS147" s="11"/>
      <c r="HT147" s="11"/>
      <c r="HU147" s="11"/>
      <c r="HV147" s="11"/>
      <c r="HW147" s="11"/>
      <c r="HX147" s="11"/>
      <c r="HY147" s="11"/>
      <c r="HZ147" s="11"/>
      <c r="IA147" s="11"/>
      <c r="IB147" s="11"/>
      <c r="IC147" s="11"/>
      <c r="ID147" s="11"/>
      <c r="IE147" s="11"/>
      <c r="IF147" s="11"/>
      <c r="IG147" s="11"/>
      <c r="IH147" s="11"/>
      <c r="II147" s="11"/>
      <c r="IJ147" s="11"/>
      <c r="IK147" s="11"/>
      <c r="IL147" s="11"/>
      <c r="IM147" s="11"/>
      <c r="IN147" s="11"/>
      <c r="IO147" s="11"/>
      <c r="IP147" s="11"/>
      <c r="IQ147" s="11"/>
      <c r="IR147" s="11"/>
      <c r="IS147" s="11"/>
      <c r="IT147" s="11"/>
      <c r="IU147" s="11"/>
      <c r="IV147" s="11"/>
      <c r="IW147" s="11"/>
      <c r="IX147" s="11"/>
      <c r="IY147" s="11"/>
      <c r="IZ147" s="11"/>
      <c r="JA147" s="11"/>
      <c r="JB147" s="11"/>
      <c r="JC147" s="11"/>
      <c r="JD147" s="11"/>
      <c r="JE147" s="11"/>
      <c r="JF147" s="11"/>
      <c r="JG147" s="11"/>
      <c r="JH147" s="11"/>
      <c r="JI147" s="11"/>
      <c r="JJ147" s="11"/>
      <c r="JK147" s="11"/>
      <c r="JL147" s="11"/>
      <c r="JM147" s="11"/>
      <c r="JN147" s="11"/>
      <c r="JO147" s="11"/>
      <c r="JP147" s="11"/>
      <c r="JQ147" s="11"/>
      <c r="JR147" s="11"/>
      <c r="JS147" s="11"/>
      <c r="JT147" s="11"/>
      <c r="JU147" s="11"/>
      <c r="JV147" s="11"/>
      <c r="JW147" s="11"/>
      <c r="JX147" s="11"/>
      <c r="JY147" s="11"/>
      <c r="JZ147" s="11"/>
      <c r="KA147" s="11"/>
      <c r="KB147" s="11"/>
      <c r="KC147" s="11"/>
      <c r="KD147" s="11"/>
      <c r="KE147" s="11"/>
      <c r="KF147" s="11"/>
      <c r="KG147" s="11"/>
      <c r="KH147" s="11"/>
      <c r="KI147" s="11"/>
      <c r="KJ147" s="11"/>
      <c r="KK147" s="11"/>
      <c r="KL147" s="11"/>
      <c r="KM147" s="11"/>
      <c r="KN147" s="11"/>
      <c r="KO147" s="11"/>
      <c r="KP147" s="11"/>
      <c r="KQ147" s="11"/>
      <c r="KR147" s="11"/>
      <c r="KS147" s="11"/>
      <c r="KT147" s="11"/>
      <c r="KU147" s="11"/>
      <c r="KV147" s="11"/>
      <c r="KW147" s="11"/>
      <c r="KX147" s="11"/>
      <c r="KY147" s="11"/>
      <c r="KZ147" s="11"/>
      <c r="LA147" s="11"/>
      <c r="LB147" s="11"/>
      <c r="LC147" s="11"/>
      <c r="LD147" s="11"/>
      <c r="LE147" s="11"/>
      <c r="LF147" s="11"/>
      <c r="LG147" s="11"/>
      <c r="LH147" s="11"/>
      <c r="LI147" s="11"/>
      <c r="LJ147" s="11"/>
      <c r="LK147" s="11"/>
      <c r="LL147" s="11"/>
      <c r="LM147" s="11"/>
      <c r="LN147" s="11"/>
      <c r="LO147" s="11"/>
      <c r="LP147" s="11"/>
      <c r="LQ147" s="11"/>
      <c r="LR147" s="11"/>
      <c r="LS147" s="11"/>
      <c r="LT147" s="11"/>
      <c r="LU147" s="11"/>
      <c r="LV147" s="11"/>
      <c r="LW147" s="11"/>
      <c r="LX147" s="11"/>
      <c r="LY147" s="11"/>
      <c r="LZ147" s="11"/>
      <c r="MA147" s="11"/>
      <c r="MB147" s="11"/>
      <c r="MC147" s="11"/>
      <c r="MD147" s="11"/>
      <c r="ME147" s="11"/>
      <c r="MF147" s="11"/>
      <c r="MG147" s="11"/>
      <c r="MH147" s="11"/>
      <c r="AWB147" s="11"/>
      <c r="AWC147" s="11"/>
      <c r="AWD147" s="11"/>
      <c r="AWE147" s="11"/>
      <c r="AWF147" s="11"/>
      <c r="AWG147" s="11"/>
      <c r="AWH147" s="11"/>
      <c r="AWI147" s="11"/>
      <c r="AWJ147" s="11"/>
      <c r="AWK147" s="11"/>
      <c r="AWL147" s="11"/>
      <c r="AWM147" s="11"/>
      <c r="AWN147" s="11"/>
      <c r="AWO147" s="11"/>
      <c r="AWP147" s="11"/>
      <c r="AWQ147" s="11"/>
      <c r="AWR147" s="11"/>
      <c r="AWS147" s="11"/>
      <c r="AWT147" s="11"/>
      <c r="AWU147" s="11"/>
      <c r="AWV147" s="11"/>
      <c r="AWW147" s="11"/>
      <c r="AWX147" s="11"/>
      <c r="AWY147" s="11"/>
      <c r="AWZ147" s="11"/>
      <c r="AXA147" s="11"/>
      <c r="AXB147" s="11"/>
      <c r="AXC147" s="11"/>
      <c r="AXD147" s="11"/>
      <c r="AXE147" s="11"/>
      <c r="AXF147" s="11"/>
      <c r="AXG147" s="11"/>
      <c r="AXH147" s="11"/>
      <c r="AXI147" s="11"/>
      <c r="AXJ147" s="11"/>
      <c r="AXK147" s="11"/>
      <c r="AXL147" s="11"/>
      <c r="AXM147" s="11"/>
      <c r="AXN147" s="11"/>
      <c r="AXO147" s="11"/>
      <c r="AXP147" s="11"/>
      <c r="AXQ147" s="11"/>
      <c r="AXR147" s="11"/>
      <c r="AXS147" s="11"/>
      <c r="AXT147" s="11"/>
      <c r="AXU147" s="11"/>
      <c r="AXV147" s="11"/>
      <c r="AXW147" s="11"/>
      <c r="AXX147" s="11"/>
      <c r="AXY147" s="11"/>
      <c r="AXZ147" s="11"/>
      <c r="AYA147" s="11"/>
      <c r="AYB147" s="11"/>
      <c r="AYC147" s="11"/>
      <c r="AYD147" s="11"/>
      <c r="AYE147" s="11"/>
      <c r="AYF147" s="11"/>
      <c r="AYG147" s="11"/>
      <c r="AYH147" s="11"/>
      <c r="AYI147" s="11"/>
      <c r="AYJ147" s="11"/>
      <c r="AYK147" s="11"/>
      <c r="AYL147" s="11"/>
      <c r="AYM147" s="11"/>
      <c r="AYN147" s="11"/>
      <c r="AYO147" s="11"/>
      <c r="AYP147" s="11"/>
      <c r="AYQ147" s="11"/>
      <c r="AYR147" s="11"/>
      <c r="AYS147" s="11"/>
      <c r="AYT147" s="11"/>
      <c r="AYU147" s="11"/>
      <c r="AYV147" s="11"/>
      <c r="AYW147" s="11"/>
      <c r="AYX147" s="11"/>
      <c r="AYY147" s="11"/>
      <c r="AYZ147" s="11"/>
      <c r="AZA147" s="11"/>
      <c r="AZB147" s="11"/>
      <c r="AZC147" s="11"/>
      <c r="AZD147" s="11"/>
      <c r="AZE147" s="11"/>
      <c r="AZF147" s="11"/>
      <c r="AZG147" s="11"/>
      <c r="AZH147" s="11"/>
      <c r="AZI147" s="11"/>
      <c r="AZJ147" s="11"/>
      <c r="AZK147" s="11"/>
      <c r="AZL147" s="11"/>
      <c r="AZM147" s="11"/>
      <c r="AZN147" s="11"/>
      <c r="AZO147" s="11"/>
      <c r="AZP147" s="11"/>
      <c r="AZQ147" s="11"/>
      <c r="AZR147" s="11"/>
      <c r="AZS147" s="11"/>
      <c r="AZT147" s="11"/>
      <c r="AZU147" s="11"/>
      <c r="AZV147" s="11"/>
      <c r="AZW147" s="11"/>
      <c r="AZX147" s="11"/>
      <c r="AZY147" s="11"/>
      <c r="AZZ147" s="11"/>
      <c r="BAA147" s="11"/>
      <c r="BAB147" s="11"/>
      <c r="BAC147" s="11"/>
      <c r="BAD147" s="11"/>
      <c r="BAE147" s="11"/>
      <c r="BAF147" s="11"/>
      <c r="BAG147" s="11"/>
      <c r="BAH147" s="11"/>
      <c r="BAI147" s="11"/>
      <c r="BAJ147" s="11"/>
      <c r="BAK147" s="11"/>
      <c r="BAL147" s="11"/>
      <c r="BAM147" s="11"/>
      <c r="BAN147" s="11"/>
      <c r="BAO147" s="11"/>
      <c r="BAP147" s="11"/>
      <c r="BAQ147" s="11"/>
      <c r="BAR147" s="11"/>
      <c r="BAS147" s="11"/>
      <c r="BAT147" s="11"/>
      <c r="BAU147" s="11"/>
      <c r="BAV147" s="11"/>
      <c r="BAW147" s="11"/>
      <c r="BAX147" s="11"/>
      <c r="BAY147" s="11"/>
      <c r="BAZ147" s="11"/>
      <c r="BBA147" s="11"/>
      <c r="BBB147" s="11"/>
      <c r="BBC147" s="11"/>
      <c r="BBD147" s="11"/>
      <c r="BBE147" s="11"/>
      <c r="BBF147" s="11"/>
      <c r="BBG147" s="11"/>
      <c r="BBH147" s="11"/>
      <c r="BBI147" s="11"/>
      <c r="BBJ147" s="11"/>
      <c r="BBK147" s="11"/>
      <c r="BBL147" s="11"/>
      <c r="BBM147" s="11"/>
      <c r="BBN147" s="11"/>
      <c r="BBO147" s="11"/>
      <c r="BBP147" s="11"/>
      <c r="BBQ147" s="11"/>
      <c r="BBR147" s="11"/>
      <c r="BBS147" s="11"/>
      <c r="BBT147" s="11"/>
      <c r="BBU147" s="11"/>
      <c r="BBV147" s="11"/>
      <c r="BBW147" s="11"/>
      <c r="BBX147" s="11"/>
      <c r="BBY147" s="11"/>
      <c r="BBZ147" s="11"/>
      <c r="BCA147" s="11"/>
      <c r="BCB147" s="11"/>
      <c r="BCC147" s="11"/>
      <c r="BCD147" s="11"/>
      <c r="BCE147" s="11"/>
      <c r="BCF147" s="11"/>
      <c r="BCG147" s="11"/>
      <c r="BCH147" s="11"/>
      <c r="BCI147" s="11"/>
      <c r="BCJ147" s="11"/>
      <c r="BCK147" s="11"/>
      <c r="BCL147" s="11"/>
      <c r="BCM147" s="11"/>
      <c r="BCN147" s="11"/>
      <c r="BCO147" s="11"/>
      <c r="BCP147" s="11"/>
      <c r="BCQ147" s="11"/>
      <c r="BCR147" s="11"/>
      <c r="BCS147" s="11"/>
      <c r="BCT147" s="11"/>
      <c r="BCU147" s="11"/>
      <c r="BCV147" s="11"/>
      <c r="BCW147" s="11"/>
      <c r="BCX147" s="11"/>
      <c r="BCY147" s="11"/>
      <c r="BCZ147" s="11"/>
      <c r="BDA147" s="11"/>
      <c r="BDB147" s="11"/>
      <c r="BDC147" s="11"/>
      <c r="BDD147" s="11"/>
      <c r="BDE147" s="11"/>
      <c r="BDF147" s="11"/>
      <c r="BDG147" s="11"/>
      <c r="BDH147" s="11"/>
      <c r="BDI147" s="11"/>
      <c r="BDJ147" s="11"/>
      <c r="BDK147" s="11"/>
      <c r="BDL147" s="11"/>
      <c r="BDM147" s="11"/>
      <c r="BDN147" s="11"/>
      <c r="BDO147" s="11"/>
      <c r="BDP147" s="11"/>
      <c r="BDQ147" s="11"/>
      <c r="BDR147" s="11"/>
      <c r="BDS147" s="11"/>
      <c r="BDT147" s="11"/>
      <c r="BDU147" s="11"/>
      <c r="BDV147" s="11"/>
      <c r="BDW147" s="11"/>
      <c r="BDX147" s="11"/>
      <c r="BDY147" s="11"/>
      <c r="BDZ147" s="11"/>
      <c r="BEA147" s="11"/>
      <c r="BEB147" s="11"/>
      <c r="BEC147" s="11"/>
      <c r="BED147" s="11"/>
      <c r="BEE147" s="11"/>
      <c r="BEF147" s="11"/>
      <c r="BEG147" s="11"/>
      <c r="BEH147" s="11"/>
      <c r="BEI147" s="11"/>
      <c r="BEJ147" s="11"/>
      <c r="BEK147" s="11"/>
      <c r="BEL147" s="11"/>
      <c r="BEM147" s="11"/>
      <c r="BEN147" s="11"/>
      <c r="BEO147" s="11"/>
      <c r="BEP147" s="11"/>
      <c r="BEQ147" s="11"/>
      <c r="BER147" s="11"/>
      <c r="BES147" s="11"/>
      <c r="BET147" s="11"/>
      <c r="BEU147" s="11"/>
      <c r="BEV147" s="11"/>
      <c r="BEW147" s="11"/>
      <c r="BEX147" s="11"/>
      <c r="BEY147" s="11"/>
      <c r="BEZ147" s="11"/>
      <c r="BFA147" s="11"/>
      <c r="BFB147" s="11"/>
      <c r="BFC147" s="11"/>
      <c r="BFD147" s="11"/>
      <c r="BFE147" s="11"/>
      <c r="BFF147" s="11"/>
      <c r="BFG147" s="11"/>
      <c r="BFH147" s="11"/>
      <c r="BFI147" s="11"/>
      <c r="BFJ147" s="11"/>
      <c r="BFK147" s="11"/>
      <c r="BFL147" s="11"/>
      <c r="BFM147" s="11"/>
      <c r="BFN147" s="11"/>
      <c r="BFO147" s="11"/>
      <c r="BFP147" s="11"/>
      <c r="BFQ147" s="11"/>
      <c r="BFR147" s="11"/>
      <c r="BFS147" s="11"/>
      <c r="BFT147" s="11"/>
      <c r="BFU147" s="11"/>
      <c r="BFV147" s="11"/>
      <c r="BFW147" s="11"/>
      <c r="BFX147" s="11"/>
      <c r="BFY147" s="11"/>
      <c r="BFZ147" s="11"/>
      <c r="BGA147" s="11"/>
      <c r="BGB147" s="11"/>
      <c r="BGC147" s="11"/>
      <c r="BGD147" s="11"/>
      <c r="BGE147" s="11"/>
      <c r="BGF147" s="11"/>
      <c r="BGG147" s="11"/>
      <c r="BGH147" s="11"/>
      <c r="BGI147" s="11"/>
      <c r="BGJ147" s="11"/>
      <c r="BGK147" s="11"/>
      <c r="BGL147" s="11"/>
      <c r="BGM147" s="11"/>
      <c r="BGN147" s="11"/>
      <c r="BGO147" s="11"/>
      <c r="BGP147" s="11"/>
      <c r="BGQ147" s="11"/>
      <c r="BGR147" s="11"/>
      <c r="BGS147" s="11"/>
      <c r="BGT147" s="11"/>
      <c r="BGU147" s="11"/>
      <c r="BGV147" s="11"/>
      <c r="BGW147" s="11"/>
      <c r="BGX147" s="11"/>
      <c r="BGY147" s="11"/>
      <c r="BGZ147" s="11"/>
      <c r="BHA147" s="11"/>
      <c r="BHB147" s="11"/>
      <c r="BHC147" s="11"/>
      <c r="BHD147" s="11"/>
      <c r="BHE147" s="11"/>
      <c r="BHF147" s="11"/>
      <c r="BHG147" s="11"/>
      <c r="BHH147" s="11"/>
      <c r="BHI147" s="11"/>
      <c r="BHJ147" s="11"/>
      <c r="BHK147" s="11"/>
      <c r="BHL147" s="11"/>
      <c r="BHM147" s="11"/>
      <c r="BHN147" s="11"/>
      <c r="BHO147" s="11"/>
      <c r="BHP147" s="11"/>
      <c r="BHQ147" s="11"/>
      <c r="BHR147" s="11"/>
      <c r="BHS147" s="11"/>
      <c r="BHT147" s="11"/>
      <c r="BHU147" s="11"/>
      <c r="BHV147" s="11"/>
      <c r="BHW147" s="11"/>
      <c r="BHX147" s="11"/>
      <c r="BHY147" s="11"/>
      <c r="BHZ147" s="11"/>
      <c r="BIA147" s="11"/>
      <c r="BIB147" s="11"/>
      <c r="BIC147" s="11"/>
      <c r="BID147" s="11"/>
      <c r="BIE147" s="11"/>
      <c r="BIF147" s="11"/>
      <c r="BIG147" s="11"/>
      <c r="BIH147" s="11"/>
      <c r="BII147" s="11"/>
      <c r="BIJ147" s="11"/>
      <c r="BIK147" s="11"/>
      <c r="BIL147" s="11"/>
      <c r="BIM147" s="11"/>
      <c r="BIN147" s="11"/>
      <c r="BIO147" s="11"/>
      <c r="BIP147" s="11"/>
      <c r="BIQ147" s="11"/>
      <c r="BIR147" s="11"/>
      <c r="BIS147" s="11"/>
      <c r="BIT147" s="11"/>
      <c r="BIU147" s="11"/>
      <c r="BIV147" s="11"/>
      <c r="BIW147" s="11"/>
      <c r="BIX147" s="11"/>
      <c r="BIY147" s="11"/>
      <c r="BIZ147" s="11"/>
      <c r="BJA147" s="11"/>
      <c r="BJB147" s="11"/>
      <c r="BJC147" s="11"/>
      <c r="BJD147" s="11"/>
      <c r="BJE147" s="11"/>
      <c r="BJF147" s="11"/>
      <c r="BJG147" s="11"/>
      <c r="BJH147" s="11"/>
      <c r="BJI147" s="11"/>
      <c r="BJJ147" s="11"/>
      <c r="BJK147" s="11"/>
      <c r="BJL147" s="11"/>
      <c r="BJM147" s="11"/>
      <c r="BJN147" s="11"/>
      <c r="BJO147" s="11"/>
      <c r="BJP147" s="11"/>
      <c r="BJQ147" s="11"/>
      <c r="BJR147" s="11"/>
      <c r="BJS147" s="11"/>
      <c r="BJT147" s="11"/>
      <c r="BJU147" s="11"/>
      <c r="BJV147" s="11"/>
      <c r="BJW147" s="11"/>
      <c r="BJX147" s="11"/>
      <c r="BJY147" s="11"/>
      <c r="BJZ147" s="11"/>
      <c r="BKA147" s="11"/>
      <c r="BKB147" s="11"/>
      <c r="BKC147" s="11"/>
      <c r="BKD147" s="11"/>
      <c r="BKE147" s="11"/>
      <c r="BKF147" s="11"/>
      <c r="BKG147" s="11"/>
      <c r="BKH147" s="11"/>
      <c r="BKI147" s="11"/>
      <c r="BKJ147" s="11"/>
      <c r="BKK147" s="11"/>
      <c r="BKL147" s="11"/>
      <c r="BKM147" s="11"/>
      <c r="BKN147" s="11"/>
      <c r="BKO147" s="11"/>
      <c r="BKP147" s="11"/>
      <c r="BKQ147" s="11"/>
      <c r="BKR147" s="11"/>
      <c r="BKS147" s="11"/>
      <c r="BKT147" s="11"/>
      <c r="BKU147" s="11"/>
      <c r="BKV147" s="11"/>
      <c r="BKW147" s="11"/>
      <c r="BKX147" s="11"/>
      <c r="BKY147" s="11"/>
      <c r="BKZ147" s="11"/>
      <c r="BLA147" s="11"/>
      <c r="BLB147" s="11"/>
      <c r="BLC147" s="11"/>
      <c r="BLD147" s="11"/>
      <c r="BLE147" s="11"/>
      <c r="BLF147" s="11"/>
      <c r="BLG147" s="11"/>
      <c r="BLH147" s="11"/>
      <c r="BLI147" s="11"/>
      <c r="BLJ147" s="11"/>
      <c r="BLK147" s="11"/>
      <c r="BLL147" s="11"/>
      <c r="BLM147" s="11"/>
      <c r="BLN147" s="11"/>
      <c r="BLO147" s="11"/>
      <c r="BLP147" s="11"/>
      <c r="BLQ147" s="11"/>
      <c r="BLR147" s="11"/>
      <c r="BLS147" s="11"/>
      <c r="BLT147" s="11"/>
      <c r="BLU147" s="11"/>
      <c r="BLV147" s="11"/>
      <c r="BLW147" s="11"/>
      <c r="BLX147" s="11"/>
      <c r="BLY147" s="11"/>
      <c r="BLZ147" s="11"/>
      <c r="BMA147" s="11"/>
      <c r="BMB147" s="11"/>
      <c r="BMC147" s="11"/>
      <c r="BMD147" s="11"/>
      <c r="BME147" s="11"/>
      <c r="BMF147" s="11"/>
      <c r="BMG147" s="11"/>
      <c r="BMH147" s="11"/>
      <c r="BMI147" s="11"/>
      <c r="BMJ147" s="11"/>
      <c r="BMK147" s="11"/>
      <c r="BML147" s="11"/>
      <c r="BMM147" s="11"/>
      <c r="BMN147" s="11"/>
      <c r="BMO147" s="11"/>
      <c r="BMP147" s="11"/>
      <c r="BMQ147" s="11"/>
      <c r="BMR147" s="11"/>
      <c r="BMS147" s="11"/>
      <c r="BMT147" s="11"/>
      <c r="BMU147" s="11"/>
      <c r="BMV147" s="11"/>
      <c r="BMW147" s="11"/>
      <c r="BMX147" s="11"/>
      <c r="BMY147" s="11"/>
      <c r="BMZ147" s="11"/>
      <c r="BNA147" s="11"/>
      <c r="BNB147" s="11"/>
      <c r="BNC147" s="11"/>
      <c r="BND147" s="11"/>
      <c r="BNE147" s="11"/>
      <c r="BNF147" s="11"/>
      <c r="BNG147" s="11"/>
      <c r="BNH147" s="11"/>
      <c r="BNI147" s="11"/>
      <c r="BNJ147" s="11"/>
      <c r="BNK147" s="11"/>
      <c r="BNL147" s="11"/>
      <c r="BNM147" s="11"/>
      <c r="BNN147" s="11"/>
      <c r="BNO147" s="11"/>
      <c r="BNP147" s="11"/>
      <c r="BNQ147" s="11"/>
      <c r="BNR147" s="11"/>
      <c r="BNS147" s="11"/>
      <c r="BNT147" s="11"/>
      <c r="BNU147" s="11"/>
      <c r="BNV147" s="11"/>
      <c r="BNW147" s="11"/>
      <c r="BNX147" s="11"/>
      <c r="BNY147" s="11"/>
      <c r="BNZ147" s="11"/>
      <c r="BOA147" s="11"/>
      <c r="BOB147" s="11"/>
      <c r="BOC147" s="11"/>
      <c r="BOD147" s="11"/>
      <c r="BOE147" s="11"/>
      <c r="BOF147" s="11"/>
      <c r="BOG147" s="11"/>
      <c r="BOH147" s="11"/>
      <c r="BOI147" s="11"/>
      <c r="BOJ147" s="11"/>
      <c r="BOK147" s="11"/>
      <c r="BOL147" s="11"/>
      <c r="BOM147" s="11"/>
      <c r="BON147" s="11"/>
      <c r="BOO147" s="11"/>
      <c r="BOP147" s="11"/>
      <c r="BOQ147" s="11"/>
      <c r="BOR147" s="11"/>
      <c r="BOS147" s="11"/>
      <c r="BOT147" s="11"/>
      <c r="BOU147" s="11"/>
      <c r="BOV147" s="11"/>
      <c r="BOW147" s="11"/>
      <c r="BOX147" s="11"/>
      <c r="BOY147" s="11"/>
      <c r="BOZ147" s="11"/>
      <c r="BPA147" s="11"/>
      <c r="BPB147" s="11"/>
      <c r="BPC147" s="11"/>
      <c r="BPD147" s="11"/>
      <c r="BPE147" s="11"/>
      <c r="BPF147" s="11"/>
      <c r="BPG147" s="11"/>
      <c r="BPH147" s="11"/>
      <c r="BPI147" s="11"/>
      <c r="BPJ147" s="11"/>
      <c r="BPK147" s="11"/>
      <c r="BPL147" s="11"/>
      <c r="BPM147" s="11"/>
      <c r="BPN147" s="11"/>
      <c r="BPO147" s="11"/>
      <c r="BPP147" s="11"/>
      <c r="BPQ147" s="11"/>
      <c r="BPR147" s="11"/>
      <c r="BPS147" s="11"/>
      <c r="BPT147" s="11"/>
      <c r="BPU147" s="11"/>
      <c r="BPV147" s="11"/>
      <c r="BPW147" s="11"/>
      <c r="BPX147" s="11"/>
      <c r="BPY147" s="11"/>
      <c r="BPZ147" s="11"/>
      <c r="BQA147" s="11"/>
      <c r="BQB147" s="11"/>
      <c r="BQC147" s="11"/>
      <c r="BQD147" s="11"/>
      <c r="BQE147" s="11"/>
      <c r="BQF147" s="11"/>
      <c r="BQG147" s="11"/>
      <c r="BQH147" s="11"/>
      <c r="BQI147" s="11"/>
      <c r="BQJ147" s="11"/>
      <c r="BQK147" s="11"/>
      <c r="BQL147" s="11"/>
      <c r="BQM147" s="11"/>
      <c r="BQN147" s="11"/>
      <c r="BQO147" s="11"/>
      <c r="BQP147" s="11"/>
      <c r="BQQ147" s="11"/>
      <c r="BQR147" s="11"/>
      <c r="BQS147" s="11"/>
      <c r="BQT147" s="11"/>
      <c r="BQU147" s="11"/>
      <c r="BQV147" s="11"/>
      <c r="BQW147" s="11"/>
      <c r="BQX147" s="11"/>
      <c r="BQY147" s="11"/>
      <c r="BQZ147" s="11"/>
      <c r="BRA147" s="11"/>
      <c r="BRB147" s="11"/>
      <c r="BRC147" s="11"/>
      <c r="BRD147" s="11"/>
      <c r="BRE147" s="11"/>
      <c r="BRF147" s="11"/>
      <c r="BRG147" s="11"/>
      <c r="BRH147" s="11"/>
      <c r="BRI147" s="11"/>
      <c r="BRJ147" s="11"/>
      <c r="BRK147" s="11"/>
      <c r="BRL147" s="11"/>
      <c r="BRM147" s="11"/>
      <c r="BRN147" s="11"/>
      <c r="BRO147" s="11"/>
      <c r="BRP147" s="11"/>
      <c r="BRQ147" s="11"/>
      <c r="BRR147" s="11"/>
      <c r="BRS147" s="11"/>
      <c r="BRT147" s="11"/>
      <c r="BRU147" s="11"/>
      <c r="BRV147" s="11"/>
      <c r="BRW147" s="11"/>
      <c r="BRX147" s="11"/>
      <c r="BRY147" s="11"/>
      <c r="BRZ147" s="11"/>
      <c r="BSA147" s="11"/>
      <c r="BSB147" s="11"/>
      <c r="BSC147" s="11"/>
      <c r="BSD147" s="11"/>
      <c r="BSE147" s="11"/>
      <c r="BSF147" s="11"/>
      <c r="BSG147" s="11"/>
      <c r="BSH147" s="11"/>
      <c r="BSI147" s="11"/>
      <c r="BSJ147" s="11"/>
      <c r="BSK147" s="11"/>
      <c r="BSL147" s="11"/>
      <c r="BSM147" s="11"/>
      <c r="BSN147" s="11"/>
      <c r="BSO147" s="11"/>
      <c r="BSP147" s="11"/>
      <c r="BSQ147" s="11"/>
      <c r="BSR147" s="11"/>
      <c r="BSS147" s="11"/>
      <c r="BST147" s="11"/>
      <c r="BSU147" s="11"/>
      <c r="BSV147" s="11"/>
      <c r="BSW147" s="11"/>
      <c r="BSX147" s="11"/>
      <c r="BSY147" s="11"/>
      <c r="BSZ147" s="11"/>
      <c r="BTA147" s="11"/>
      <c r="BTB147" s="11"/>
      <c r="BTC147" s="11"/>
      <c r="BTD147" s="11"/>
      <c r="BTE147" s="11"/>
      <c r="BTF147" s="11"/>
      <c r="BTG147" s="11"/>
      <c r="BTH147" s="11"/>
      <c r="BTI147" s="11"/>
      <c r="BTJ147" s="11"/>
      <c r="BTK147" s="11"/>
      <c r="BTL147" s="11"/>
      <c r="BTM147" s="11"/>
      <c r="BTN147" s="11"/>
      <c r="BTO147" s="11"/>
      <c r="BTP147" s="11"/>
      <c r="BTQ147" s="11"/>
      <c r="BTR147" s="11"/>
      <c r="BTS147" s="11"/>
      <c r="BTT147" s="11"/>
      <c r="BTU147" s="11"/>
      <c r="BTV147" s="11"/>
      <c r="BTW147" s="11"/>
      <c r="BTX147" s="11"/>
      <c r="BTY147" s="11"/>
      <c r="BTZ147" s="11"/>
      <c r="BUA147" s="11"/>
      <c r="BUB147" s="11"/>
      <c r="BUC147" s="11"/>
      <c r="BUD147" s="11"/>
      <c r="BUE147" s="11"/>
      <c r="BUF147" s="11"/>
      <c r="BUG147" s="11"/>
      <c r="BUH147" s="11"/>
      <c r="BUI147" s="11"/>
      <c r="BUJ147" s="11"/>
      <c r="BUK147" s="11"/>
      <c r="BUL147" s="11"/>
      <c r="BUM147" s="11"/>
      <c r="BUN147" s="11"/>
      <c r="BUO147" s="11"/>
      <c r="BUP147" s="11"/>
      <c r="BUQ147" s="11"/>
      <c r="BUR147" s="11"/>
      <c r="BUS147" s="11"/>
      <c r="BUT147" s="11"/>
      <c r="BUU147" s="11"/>
      <c r="BUV147" s="11"/>
      <c r="BUW147" s="11"/>
      <c r="BUX147" s="11"/>
      <c r="BUY147" s="11"/>
      <c r="BUZ147" s="11"/>
      <c r="BVA147" s="11"/>
      <c r="BVB147" s="11"/>
      <c r="BVC147" s="11"/>
      <c r="BVD147" s="11"/>
      <c r="BVE147" s="11"/>
      <c r="BVF147" s="11"/>
      <c r="BVG147" s="11"/>
      <c r="BVH147" s="11"/>
      <c r="BVI147" s="11"/>
      <c r="BVJ147" s="11"/>
      <c r="BVK147" s="11"/>
      <c r="BVL147" s="11"/>
      <c r="BVM147" s="11"/>
      <c r="BVN147" s="11"/>
      <c r="BVO147" s="11"/>
      <c r="BVP147" s="11"/>
      <c r="BVQ147" s="11"/>
      <c r="BVR147" s="11"/>
      <c r="BVS147" s="11"/>
      <c r="BVT147" s="11"/>
      <c r="BVU147" s="11"/>
      <c r="BVV147" s="11"/>
      <c r="BVW147" s="11"/>
      <c r="BVX147" s="11"/>
      <c r="BVY147" s="11"/>
      <c r="BVZ147" s="11"/>
      <c r="BWA147" s="11"/>
      <c r="BWB147" s="11"/>
      <c r="BWC147" s="11"/>
      <c r="BWD147" s="11"/>
      <c r="BWE147" s="11"/>
      <c r="BWF147" s="11"/>
      <c r="BWG147" s="11"/>
      <c r="BWH147" s="11"/>
      <c r="BWI147" s="11"/>
      <c r="BWJ147" s="11"/>
      <c r="BWK147" s="11"/>
      <c r="BWL147" s="11"/>
      <c r="BWM147" s="11"/>
      <c r="BWN147" s="11"/>
      <c r="BWO147" s="11"/>
      <c r="BWP147" s="11"/>
      <c r="BWQ147" s="11"/>
      <c r="BWR147" s="11"/>
      <c r="BWS147" s="11"/>
      <c r="BWT147" s="11"/>
      <c r="BWU147" s="11"/>
      <c r="BWV147" s="11"/>
      <c r="BWW147" s="11"/>
      <c r="BWX147" s="11"/>
      <c r="BWY147" s="11"/>
      <c r="BWZ147" s="11"/>
      <c r="BXA147" s="11"/>
      <c r="BXB147" s="11"/>
      <c r="BXC147" s="11"/>
      <c r="BXD147" s="11"/>
      <c r="BXE147" s="11"/>
      <c r="BXF147" s="11"/>
      <c r="BXG147" s="11"/>
      <c r="BXH147" s="11"/>
      <c r="BXI147" s="11"/>
      <c r="BXJ147" s="11"/>
      <c r="BXK147" s="11"/>
      <c r="BXL147" s="11"/>
      <c r="BXM147" s="11"/>
      <c r="BXN147" s="11"/>
      <c r="BXO147" s="11"/>
      <c r="BXP147" s="11"/>
      <c r="BXQ147" s="11"/>
      <c r="BXR147" s="11"/>
      <c r="BXS147" s="11"/>
      <c r="BXT147" s="11"/>
      <c r="BXU147" s="11"/>
      <c r="BXV147" s="11"/>
      <c r="BXW147" s="11"/>
      <c r="BXX147" s="11"/>
      <c r="BXY147" s="11"/>
      <c r="BXZ147" s="11"/>
      <c r="BYA147" s="11"/>
      <c r="BYB147" s="11"/>
      <c r="BYC147" s="11"/>
      <c r="BYD147" s="11"/>
      <c r="BYE147" s="11"/>
      <c r="BYF147" s="11"/>
      <c r="BYG147" s="11"/>
      <c r="BYH147" s="11"/>
      <c r="BYI147" s="11"/>
      <c r="BYJ147" s="11"/>
      <c r="BYK147" s="11"/>
      <c r="BYL147" s="11"/>
      <c r="BYM147" s="11"/>
      <c r="BYN147" s="11"/>
      <c r="BYO147" s="11"/>
      <c r="BYP147" s="11"/>
      <c r="BYQ147" s="11"/>
      <c r="BYR147" s="11"/>
      <c r="BYS147" s="11"/>
      <c r="BYT147" s="11"/>
      <c r="BYU147" s="11"/>
      <c r="BYV147" s="11"/>
      <c r="BYW147" s="11"/>
      <c r="BYX147" s="11"/>
      <c r="BYY147" s="11"/>
      <c r="BYZ147" s="11"/>
      <c r="BZA147" s="11"/>
      <c r="BZB147" s="11"/>
      <c r="BZC147" s="11"/>
      <c r="BZD147" s="11"/>
      <c r="BZE147" s="11"/>
      <c r="BZF147" s="11"/>
      <c r="BZG147" s="11"/>
      <c r="BZH147" s="11"/>
      <c r="BZI147" s="11"/>
      <c r="BZJ147" s="11"/>
      <c r="BZK147" s="11"/>
      <c r="BZL147" s="11"/>
      <c r="BZM147" s="11"/>
      <c r="BZN147" s="11"/>
      <c r="BZO147" s="11"/>
      <c r="BZP147" s="11"/>
      <c r="BZQ147" s="11"/>
      <c r="BZR147" s="11"/>
      <c r="BZS147" s="11"/>
      <c r="BZT147" s="11"/>
      <c r="BZU147" s="11"/>
      <c r="BZV147" s="11"/>
      <c r="BZW147" s="11"/>
      <c r="BZX147" s="11"/>
      <c r="BZY147" s="11"/>
      <c r="BZZ147" s="11"/>
      <c r="CAA147" s="11"/>
      <c r="CAB147" s="11"/>
      <c r="CAC147" s="11"/>
      <c r="CAD147" s="11"/>
      <c r="CAE147" s="11"/>
      <c r="CAF147" s="11"/>
      <c r="CAG147" s="11"/>
      <c r="CAH147" s="11"/>
      <c r="CAI147" s="11"/>
      <c r="CAJ147" s="11"/>
      <c r="CAK147" s="11"/>
      <c r="CAL147" s="11"/>
      <c r="CAM147" s="11"/>
      <c r="CAN147" s="11"/>
      <c r="CAO147" s="11"/>
      <c r="CAP147" s="11"/>
      <c r="CAQ147" s="11"/>
      <c r="CAR147" s="11"/>
      <c r="CAS147" s="11"/>
      <c r="CAT147" s="11"/>
      <c r="CAU147" s="11"/>
      <c r="CAV147" s="11"/>
      <c r="CAW147" s="11"/>
      <c r="CAX147" s="11"/>
      <c r="CAY147" s="11"/>
      <c r="CAZ147" s="11"/>
      <c r="CBA147" s="11"/>
      <c r="CBB147" s="11"/>
      <c r="CBC147" s="11"/>
      <c r="CBD147" s="11"/>
      <c r="CBE147" s="11"/>
      <c r="CBF147" s="11"/>
      <c r="CBG147" s="11"/>
      <c r="CBH147" s="11"/>
      <c r="CBI147" s="11"/>
      <c r="CBJ147" s="11"/>
      <c r="CBK147" s="11"/>
      <c r="CBL147" s="11"/>
      <c r="CBM147" s="11"/>
      <c r="CBN147" s="11"/>
      <c r="CBO147" s="11"/>
      <c r="CBP147" s="11"/>
      <c r="CBQ147" s="11"/>
      <c r="CBR147" s="11"/>
      <c r="CBS147" s="11"/>
      <c r="CBT147" s="11"/>
      <c r="CBU147" s="11"/>
      <c r="CBV147" s="11"/>
      <c r="CBW147" s="11"/>
      <c r="CBX147" s="11"/>
      <c r="CBY147" s="11"/>
      <c r="CBZ147" s="11"/>
      <c r="CCA147" s="11"/>
      <c r="CCB147" s="11"/>
      <c r="CCC147" s="11"/>
      <c r="CCD147" s="11"/>
      <c r="CCE147" s="11"/>
      <c r="CCF147" s="11"/>
      <c r="CCG147" s="11"/>
      <c r="CCH147" s="11"/>
      <c r="CCI147" s="11"/>
      <c r="CCJ147" s="11"/>
      <c r="CCK147" s="11"/>
      <c r="CCL147" s="11"/>
      <c r="CCM147" s="11"/>
      <c r="CCN147" s="11"/>
      <c r="CCO147" s="11"/>
      <c r="CCP147" s="11"/>
      <c r="CCQ147" s="11"/>
      <c r="CCR147" s="11"/>
      <c r="CCS147" s="11"/>
      <c r="CCT147" s="11"/>
      <c r="CCU147" s="11"/>
      <c r="CCV147" s="11"/>
      <c r="CCW147" s="11"/>
      <c r="CCX147" s="11"/>
      <c r="CCY147" s="11"/>
      <c r="CCZ147" s="11"/>
      <c r="CDA147" s="11"/>
      <c r="CDB147" s="11"/>
      <c r="CDC147" s="11"/>
      <c r="CDD147" s="11"/>
      <c r="CDE147" s="11"/>
      <c r="CDF147" s="11"/>
      <c r="CDG147" s="11"/>
      <c r="CDH147" s="11"/>
      <c r="CDI147" s="11"/>
      <c r="CDJ147" s="11"/>
      <c r="CDK147" s="11"/>
      <c r="CDL147" s="11"/>
      <c r="CDM147" s="11"/>
      <c r="CDN147" s="11"/>
      <c r="CDO147" s="11"/>
      <c r="CDP147" s="11"/>
      <c r="CDQ147" s="11"/>
      <c r="CDR147" s="11"/>
      <c r="CDS147" s="11"/>
      <c r="CDT147" s="11"/>
      <c r="CDU147" s="11"/>
      <c r="CDV147" s="11"/>
      <c r="CDW147" s="11"/>
      <c r="CDX147" s="11"/>
      <c r="CDY147" s="11"/>
      <c r="CDZ147" s="11"/>
      <c r="CEA147" s="11"/>
      <c r="CEB147" s="11"/>
      <c r="CEC147" s="11"/>
      <c r="CED147" s="11"/>
      <c r="CEE147" s="11"/>
      <c r="CEF147" s="11"/>
      <c r="CEG147" s="11"/>
      <c r="CEH147" s="11"/>
      <c r="CEI147" s="11"/>
      <c r="CEJ147" s="11"/>
      <c r="CEK147" s="11"/>
      <c r="CEL147" s="11"/>
      <c r="CEM147" s="11"/>
      <c r="CEN147" s="11"/>
      <c r="CEO147" s="11"/>
      <c r="CEP147" s="11"/>
      <c r="CEQ147" s="11"/>
      <c r="CER147" s="11"/>
      <c r="CES147" s="11"/>
      <c r="CET147" s="11"/>
      <c r="CEU147" s="11"/>
      <c r="CEV147" s="11"/>
      <c r="CEW147" s="11"/>
      <c r="CEX147" s="11"/>
      <c r="CEY147" s="11"/>
      <c r="CEZ147" s="11"/>
      <c r="CFA147" s="11"/>
      <c r="CFB147" s="11"/>
      <c r="CFC147" s="11"/>
      <c r="CFD147" s="11"/>
      <c r="CFE147" s="11"/>
      <c r="CFF147" s="11"/>
      <c r="CFG147" s="11"/>
      <c r="CFH147" s="11"/>
      <c r="CFI147" s="11"/>
      <c r="CFJ147" s="11"/>
      <c r="CFK147" s="11"/>
      <c r="CFL147" s="11"/>
      <c r="CFM147" s="11"/>
      <c r="CFN147" s="11"/>
      <c r="CFO147" s="11"/>
      <c r="CFP147" s="11"/>
      <c r="CFQ147" s="11"/>
      <c r="CFR147" s="11"/>
      <c r="CFS147" s="11"/>
      <c r="CFT147" s="11"/>
      <c r="CFU147" s="11"/>
      <c r="CFV147" s="11"/>
      <c r="CFW147" s="11"/>
      <c r="CFX147" s="11"/>
      <c r="CFY147" s="11"/>
      <c r="CFZ147" s="11"/>
      <c r="CGA147" s="11"/>
      <c r="CGB147" s="11"/>
      <c r="CGC147" s="11"/>
      <c r="CGD147" s="11"/>
      <c r="CGE147" s="11"/>
      <c r="CGF147" s="11"/>
      <c r="CGG147" s="11"/>
      <c r="CGH147" s="11"/>
      <c r="CGI147" s="11"/>
      <c r="CGJ147" s="11"/>
      <c r="CGK147" s="11"/>
      <c r="CGL147" s="11"/>
      <c r="CGM147" s="11"/>
      <c r="CGN147" s="11"/>
      <c r="CGO147" s="11"/>
      <c r="CGP147" s="11"/>
      <c r="CGQ147" s="11"/>
      <c r="CGR147" s="11"/>
      <c r="CGS147" s="11"/>
      <c r="CGT147" s="11"/>
      <c r="CGU147" s="11"/>
      <c r="CGV147" s="11"/>
      <c r="CGW147" s="11"/>
      <c r="CGX147" s="11"/>
      <c r="CGY147" s="11"/>
      <c r="CGZ147" s="11"/>
      <c r="CHA147" s="11"/>
      <c r="CHB147" s="11"/>
      <c r="CHC147" s="11"/>
      <c r="CHD147" s="11"/>
      <c r="CHE147" s="11"/>
      <c r="CHF147" s="11"/>
      <c r="CHG147" s="11"/>
      <c r="CHH147" s="11"/>
      <c r="CHI147" s="11"/>
      <c r="CHJ147" s="11"/>
      <c r="CHK147" s="11"/>
      <c r="CHL147" s="11"/>
      <c r="CHM147" s="11"/>
      <c r="CHN147" s="11"/>
      <c r="CHO147" s="11"/>
      <c r="CHP147" s="11"/>
      <c r="CHQ147" s="11"/>
      <c r="CHR147" s="11"/>
      <c r="CHS147" s="11"/>
      <c r="CHT147" s="11"/>
      <c r="CHU147" s="11"/>
      <c r="CHV147" s="11"/>
      <c r="CHW147" s="11"/>
      <c r="CHX147" s="11"/>
      <c r="CHY147" s="11"/>
      <c r="CHZ147" s="11"/>
      <c r="CIA147" s="11"/>
      <c r="CIB147" s="11"/>
      <c r="CIC147" s="11"/>
      <c r="CID147" s="11"/>
      <c r="CIE147" s="11"/>
      <c r="CIF147" s="11"/>
      <c r="CIG147" s="11"/>
      <c r="CIH147" s="11"/>
      <c r="CII147" s="11"/>
      <c r="CIJ147" s="11"/>
      <c r="CIK147" s="11"/>
      <c r="CIL147" s="11"/>
      <c r="CIM147" s="11"/>
      <c r="CIN147" s="11"/>
      <c r="CIO147" s="11"/>
      <c r="CIP147" s="11"/>
      <c r="CIQ147" s="11"/>
      <c r="CIR147" s="11"/>
      <c r="CIS147" s="11"/>
      <c r="CIT147" s="11"/>
      <c r="CIU147" s="11"/>
      <c r="CIV147" s="11"/>
      <c r="CIW147" s="11"/>
      <c r="CIX147" s="11"/>
      <c r="CIY147" s="11"/>
      <c r="CIZ147" s="11"/>
      <c r="CJA147" s="11"/>
      <c r="CJB147" s="11"/>
      <c r="CJC147" s="11"/>
      <c r="CJD147" s="11"/>
      <c r="CJE147" s="11"/>
      <c r="CJF147" s="11"/>
      <c r="CJG147" s="11"/>
      <c r="CJH147" s="11"/>
      <c r="CJI147" s="11"/>
      <c r="CJJ147" s="11"/>
      <c r="CJK147" s="11"/>
      <c r="CJL147" s="11"/>
      <c r="CJM147" s="11"/>
      <c r="CJN147" s="11"/>
      <c r="CJO147" s="11"/>
      <c r="CJP147" s="11"/>
      <c r="CJQ147" s="11"/>
      <c r="CJR147" s="11"/>
      <c r="CJS147" s="11"/>
      <c r="CJT147" s="11"/>
      <c r="CJU147" s="11"/>
      <c r="CJV147" s="11"/>
      <c r="CJW147" s="11"/>
      <c r="CJX147" s="11"/>
      <c r="CJY147" s="11"/>
      <c r="CJZ147" s="11"/>
      <c r="CKA147" s="11"/>
      <c r="CKB147" s="11"/>
      <c r="CKC147" s="11"/>
      <c r="CKD147" s="11"/>
      <c r="CKE147" s="11"/>
      <c r="CKF147" s="11"/>
      <c r="CKG147" s="11"/>
      <c r="CKH147" s="11"/>
      <c r="CKI147" s="11"/>
      <c r="CKJ147" s="11"/>
      <c r="CKK147" s="11"/>
      <c r="CKL147" s="11"/>
      <c r="CKM147" s="11"/>
      <c r="CKN147" s="11"/>
      <c r="CKO147" s="11"/>
      <c r="CKP147" s="11"/>
      <c r="CKQ147" s="11"/>
      <c r="CKR147" s="11"/>
      <c r="CKS147" s="11"/>
      <c r="CKT147" s="11"/>
      <c r="CKU147" s="11"/>
      <c r="CKV147" s="11"/>
      <c r="CKW147" s="11"/>
      <c r="CKX147" s="11"/>
      <c r="CKY147" s="11"/>
      <c r="CKZ147" s="11"/>
      <c r="CLA147" s="11"/>
      <c r="CLB147" s="11"/>
      <c r="CLC147" s="11"/>
      <c r="CLD147" s="11"/>
      <c r="CLE147" s="11"/>
      <c r="CLF147" s="11"/>
      <c r="CLG147" s="11"/>
      <c r="CLH147" s="11"/>
      <c r="CLI147" s="11"/>
      <c r="CLJ147" s="11"/>
      <c r="CLK147" s="11"/>
      <c r="CLL147" s="11"/>
      <c r="CLM147" s="11"/>
      <c r="CLN147" s="11"/>
      <c r="CLO147" s="11"/>
      <c r="CLP147" s="11"/>
      <c r="CLQ147" s="11"/>
      <c r="CLR147" s="11"/>
      <c r="CLS147" s="11"/>
      <c r="CLT147" s="11"/>
      <c r="CLU147" s="11"/>
      <c r="CLV147" s="11"/>
      <c r="CLW147" s="11"/>
      <c r="CLX147" s="11"/>
      <c r="CLY147" s="11"/>
      <c r="CLZ147" s="11"/>
      <c r="CMA147" s="11"/>
      <c r="CMB147" s="11"/>
      <c r="CMC147" s="11"/>
      <c r="CMD147" s="11"/>
      <c r="CME147" s="11"/>
      <c r="CMF147" s="11"/>
      <c r="CMG147" s="11"/>
      <c r="CMH147" s="11"/>
      <c r="CMI147" s="11"/>
      <c r="CMJ147" s="11"/>
      <c r="CMK147" s="11"/>
      <c r="CML147" s="11"/>
      <c r="CMM147" s="11"/>
      <c r="CMN147" s="11"/>
      <c r="CMO147" s="11"/>
      <c r="CMP147" s="11"/>
      <c r="CMQ147" s="11"/>
      <c r="CMR147" s="11"/>
      <c r="CMS147" s="11"/>
      <c r="CMT147" s="11"/>
      <c r="CMU147" s="11"/>
      <c r="CMV147" s="11"/>
      <c r="CMW147" s="11"/>
      <c r="CMX147" s="11"/>
      <c r="CMY147" s="11"/>
      <c r="CMZ147" s="11"/>
      <c r="CNA147" s="11"/>
      <c r="CNB147" s="11"/>
      <c r="CNC147" s="11"/>
      <c r="CND147" s="11"/>
      <c r="CNE147" s="11"/>
      <c r="CNF147" s="11"/>
      <c r="CNG147" s="11"/>
      <c r="CNH147" s="11"/>
      <c r="CNI147" s="11"/>
      <c r="CNJ147" s="11"/>
      <c r="CNK147" s="11"/>
      <c r="CNL147" s="11"/>
      <c r="CNM147" s="11"/>
      <c r="CNN147" s="11"/>
      <c r="CNO147" s="11"/>
      <c r="CNP147" s="11"/>
      <c r="CNQ147" s="11"/>
      <c r="CNR147" s="11"/>
      <c r="CNS147" s="11"/>
      <c r="CNT147" s="11"/>
      <c r="CNU147" s="11"/>
      <c r="CNV147" s="11"/>
      <c r="CNW147" s="11"/>
      <c r="CNX147" s="11"/>
      <c r="CNY147" s="11"/>
      <c r="CNZ147" s="11"/>
      <c r="COA147" s="11"/>
      <c r="COB147" s="11"/>
      <c r="COC147" s="11"/>
      <c r="COD147" s="11"/>
      <c r="COE147" s="11"/>
      <c r="COF147" s="11"/>
      <c r="COG147" s="11"/>
      <c r="COH147" s="11"/>
      <c r="COI147" s="11"/>
      <c r="COJ147" s="11"/>
      <c r="COK147" s="11"/>
      <c r="COL147" s="11"/>
      <c r="COM147" s="11"/>
      <c r="CON147" s="11"/>
      <c r="COO147" s="11"/>
      <c r="COP147" s="11"/>
      <c r="COQ147" s="11"/>
      <c r="COR147" s="11"/>
      <c r="COS147" s="11"/>
      <c r="COT147" s="11"/>
      <c r="COU147" s="11"/>
      <c r="COV147" s="11"/>
      <c r="COW147" s="11"/>
      <c r="COX147" s="11"/>
      <c r="COY147" s="11"/>
      <c r="COZ147" s="11"/>
      <c r="CPA147" s="11"/>
      <c r="CPB147" s="11"/>
      <c r="CPC147" s="11"/>
      <c r="CPD147" s="11"/>
      <c r="CPE147" s="11"/>
      <c r="CPF147" s="11"/>
      <c r="CPG147" s="11"/>
      <c r="CPH147" s="11"/>
      <c r="CPI147" s="11"/>
      <c r="CPJ147" s="11"/>
      <c r="CPK147" s="11"/>
      <c r="CPL147" s="11"/>
      <c r="CPM147" s="11"/>
      <c r="CPN147" s="11"/>
      <c r="CPO147" s="11"/>
      <c r="CPP147" s="11"/>
      <c r="CPQ147" s="11"/>
      <c r="CPR147" s="11"/>
      <c r="CPS147" s="11"/>
      <c r="CPT147" s="11"/>
      <c r="CPU147" s="11"/>
      <c r="CPV147" s="11"/>
      <c r="CPW147" s="11"/>
      <c r="CPX147" s="11"/>
      <c r="CPY147" s="11"/>
      <c r="CPZ147" s="11"/>
      <c r="CQA147" s="11"/>
      <c r="CQB147" s="11"/>
      <c r="CQC147" s="11"/>
      <c r="CQD147" s="11"/>
      <c r="CQE147" s="11"/>
      <c r="CQF147" s="11"/>
      <c r="CQG147" s="11"/>
      <c r="CQH147" s="11"/>
      <c r="CQI147" s="11"/>
      <c r="CQJ147" s="11"/>
      <c r="CQK147" s="11"/>
      <c r="CQL147" s="11"/>
      <c r="CQM147" s="11"/>
      <c r="CQN147" s="11"/>
      <c r="CQO147" s="11"/>
      <c r="CQP147" s="11"/>
      <c r="CQQ147" s="11"/>
      <c r="CQR147" s="11"/>
      <c r="CQS147" s="11"/>
      <c r="CQT147" s="11"/>
      <c r="CQU147" s="11"/>
      <c r="CQV147" s="11"/>
      <c r="CQW147" s="11"/>
      <c r="CQX147" s="11"/>
      <c r="CQY147" s="11"/>
      <c r="CQZ147" s="11"/>
      <c r="CRA147" s="11"/>
      <c r="CRB147" s="11"/>
      <c r="CRC147" s="11"/>
      <c r="CRD147" s="11"/>
      <c r="CRE147" s="11"/>
      <c r="CRF147" s="11"/>
      <c r="CRG147" s="11"/>
      <c r="CRH147" s="11"/>
      <c r="CRI147" s="11"/>
      <c r="CRJ147" s="11"/>
      <c r="CRK147" s="11"/>
      <c r="CRL147" s="11"/>
      <c r="CRM147" s="11"/>
      <c r="CRN147" s="11"/>
      <c r="CRO147" s="11"/>
      <c r="CRP147" s="11"/>
      <c r="CRQ147" s="11"/>
      <c r="CRR147" s="11"/>
      <c r="CRS147" s="11"/>
      <c r="CRT147" s="11"/>
      <c r="CRU147" s="11"/>
      <c r="CRV147" s="11"/>
      <c r="CRW147" s="11"/>
      <c r="CRX147" s="11"/>
      <c r="CRY147" s="11"/>
      <c r="CRZ147" s="11"/>
      <c r="CSA147" s="11"/>
      <c r="CSB147" s="11"/>
      <c r="CSC147" s="11"/>
      <c r="CSD147" s="11"/>
      <c r="CSE147" s="11"/>
      <c r="CSF147" s="11"/>
      <c r="CSG147" s="11"/>
      <c r="CSH147" s="11"/>
      <c r="CSI147" s="11"/>
      <c r="CSJ147" s="11"/>
      <c r="CSK147" s="11"/>
      <c r="CSL147" s="11"/>
      <c r="CSM147" s="11"/>
      <c r="CSN147" s="11"/>
      <c r="CSO147" s="11"/>
      <c r="CSP147" s="11"/>
      <c r="CSQ147" s="11"/>
      <c r="CSR147" s="11"/>
      <c r="CSS147" s="11"/>
      <c r="CST147" s="11"/>
      <c r="CSU147" s="11"/>
      <c r="CSV147" s="11"/>
      <c r="CSW147" s="11"/>
      <c r="CSX147" s="11"/>
      <c r="CSY147" s="11"/>
      <c r="CSZ147" s="11"/>
      <c r="CTA147" s="11"/>
      <c r="CTB147" s="11"/>
      <c r="CTC147" s="11"/>
      <c r="CTD147" s="11"/>
      <c r="CTE147" s="11"/>
      <c r="CTF147" s="11"/>
      <c r="CTG147" s="11"/>
      <c r="CTH147" s="11"/>
      <c r="CTI147" s="11"/>
      <c r="CTJ147" s="11"/>
      <c r="CTK147" s="11"/>
      <c r="CTL147" s="11"/>
      <c r="CTM147" s="11"/>
      <c r="CTN147" s="11"/>
      <c r="CTO147" s="11"/>
      <c r="CTP147" s="11"/>
      <c r="CTQ147" s="11"/>
      <c r="CTR147" s="11"/>
      <c r="CTS147" s="11"/>
      <c r="CTT147" s="11"/>
      <c r="CTU147" s="11"/>
      <c r="CTV147" s="11"/>
      <c r="CTW147" s="11"/>
      <c r="CTX147" s="11"/>
      <c r="CTY147" s="11"/>
      <c r="CTZ147" s="11"/>
      <c r="CUA147" s="11"/>
      <c r="CUB147" s="11"/>
      <c r="CUC147" s="11"/>
      <c r="CUD147" s="11"/>
      <c r="CUE147" s="11"/>
      <c r="CUF147" s="11"/>
      <c r="CUG147" s="11"/>
      <c r="CUH147" s="11"/>
      <c r="CUI147" s="11"/>
      <c r="CUJ147" s="11"/>
      <c r="CUK147" s="11"/>
      <c r="CUL147" s="11"/>
      <c r="CUM147" s="11"/>
      <c r="CUN147" s="11"/>
      <c r="CUO147" s="11"/>
      <c r="CUP147" s="11"/>
      <c r="CUQ147" s="11"/>
      <c r="CUR147" s="11"/>
      <c r="CUS147" s="11"/>
      <c r="CUT147" s="11"/>
      <c r="CUU147" s="11"/>
      <c r="CUV147" s="11"/>
      <c r="CUW147" s="11"/>
      <c r="CUX147" s="11"/>
      <c r="CUY147" s="11"/>
      <c r="CUZ147" s="11"/>
      <c r="CVA147" s="11"/>
      <c r="CVB147" s="11"/>
      <c r="CVC147" s="11"/>
      <c r="CVD147" s="11"/>
      <c r="CVE147" s="11"/>
      <c r="CVF147" s="11"/>
      <c r="CVG147" s="11"/>
      <c r="CVH147" s="11"/>
      <c r="CVI147" s="11"/>
      <c r="CVJ147" s="11"/>
      <c r="CVK147" s="11"/>
      <c r="CVL147" s="11"/>
      <c r="CVM147" s="11"/>
      <c r="CVN147" s="11"/>
      <c r="CVO147" s="11"/>
      <c r="CVP147" s="11"/>
      <c r="CVQ147" s="11"/>
      <c r="CVR147" s="11"/>
      <c r="CVS147" s="11"/>
      <c r="CVT147" s="11"/>
      <c r="CVU147" s="11"/>
      <c r="CVV147" s="11"/>
      <c r="CVW147" s="11"/>
      <c r="CVX147" s="11"/>
      <c r="CVY147" s="11"/>
      <c r="CVZ147" s="11"/>
      <c r="CWA147" s="11"/>
      <c r="CWB147" s="11"/>
      <c r="CWC147" s="11"/>
      <c r="CWD147" s="11"/>
      <c r="CWE147" s="11"/>
      <c r="CWF147" s="11"/>
      <c r="CWG147" s="11"/>
      <c r="CWH147" s="11"/>
      <c r="CWI147" s="11"/>
      <c r="CWJ147" s="11"/>
      <c r="CWK147" s="11"/>
      <c r="CWL147" s="11"/>
      <c r="CWM147" s="11"/>
      <c r="CWN147" s="11"/>
      <c r="CWO147" s="11"/>
      <c r="CWP147" s="11"/>
      <c r="CWQ147" s="11"/>
      <c r="CWR147" s="11"/>
      <c r="CWS147" s="11"/>
      <c r="CWT147" s="11"/>
      <c r="CWU147" s="11"/>
      <c r="CWV147" s="11"/>
      <c r="CWW147" s="11"/>
      <c r="CWX147" s="11"/>
      <c r="CWY147" s="11"/>
      <c r="CWZ147" s="11"/>
      <c r="CXA147" s="11"/>
      <c r="CXB147" s="11"/>
      <c r="CXC147" s="11"/>
      <c r="CXD147" s="11"/>
      <c r="CXE147" s="11"/>
      <c r="CXF147" s="11"/>
      <c r="CXG147" s="11"/>
      <c r="CXH147" s="11"/>
      <c r="CXI147" s="11"/>
      <c r="CXJ147" s="11"/>
      <c r="CXK147" s="11"/>
      <c r="CXL147" s="11"/>
      <c r="CXM147" s="11"/>
      <c r="CXN147" s="11"/>
      <c r="CXO147" s="11"/>
      <c r="CXP147" s="11"/>
      <c r="CXQ147" s="11"/>
      <c r="CXR147" s="11"/>
      <c r="CXS147" s="11"/>
      <c r="CXT147" s="11"/>
      <c r="CXU147" s="11"/>
      <c r="CXV147" s="11"/>
      <c r="CXW147" s="11"/>
      <c r="CXX147" s="11"/>
      <c r="CXY147" s="11"/>
      <c r="CXZ147" s="11"/>
      <c r="CYA147" s="11"/>
      <c r="CYB147" s="11"/>
      <c r="CYC147" s="11"/>
      <c r="CYD147" s="11"/>
      <c r="CYE147" s="11"/>
      <c r="CYF147" s="11"/>
      <c r="CYG147" s="11"/>
      <c r="CYH147" s="11"/>
      <c r="CYI147" s="11"/>
      <c r="CYJ147" s="11"/>
      <c r="CYK147" s="11"/>
      <c r="CYL147" s="11"/>
      <c r="CYM147" s="11"/>
      <c r="CYN147" s="11"/>
      <c r="CYO147" s="11"/>
      <c r="CYP147" s="11"/>
      <c r="CYQ147" s="11"/>
      <c r="CYR147" s="11"/>
      <c r="CYS147" s="11"/>
      <c r="CYT147" s="11"/>
      <c r="CYU147" s="11"/>
      <c r="CYV147" s="11"/>
      <c r="CYW147" s="11"/>
      <c r="CYX147" s="11"/>
      <c r="CYY147" s="11"/>
      <c r="CYZ147" s="11"/>
      <c r="CZA147" s="11"/>
      <c r="CZB147" s="11"/>
      <c r="CZC147" s="11"/>
      <c r="CZD147" s="11"/>
      <c r="CZE147" s="11"/>
      <c r="CZF147" s="11"/>
      <c r="CZG147" s="11"/>
      <c r="CZH147" s="11"/>
      <c r="CZI147" s="11"/>
      <c r="CZJ147" s="11"/>
      <c r="CZK147" s="11"/>
      <c r="CZL147" s="11"/>
      <c r="CZM147" s="11"/>
      <c r="CZN147" s="11"/>
      <c r="CZO147" s="11"/>
      <c r="CZP147" s="11"/>
      <c r="CZQ147" s="11"/>
      <c r="CZR147" s="11"/>
      <c r="CZS147" s="11"/>
      <c r="CZT147" s="11"/>
      <c r="CZU147" s="11"/>
      <c r="CZV147" s="11"/>
      <c r="CZW147" s="11"/>
      <c r="CZX147" s="11"/>
      <c r="CZY147" s="11"/>
      <c r="CZZ147" s="11"/>
      <c r="DAA147" s="11"/>
      <c r="DAB147" s="11"/>
      <c r="DAC147" s="11"/>
      <c r="DAD147" s="11"/>
      <c r="DAE147" s="11"/>
      <c r="DAF147" s="11"/>
      <c r="DAG147" s="11"/>
      <c r="DAH147" s="11"/>
      <c r="DAI147" s="11"/>
      <c r="DAJ147" s="11"/>
      <c r="DAK147" s="11"/>
      <c r="DAL147" s="11"/>
      <c r="DAM147" s="11"/>
      <c r="DAN147" s="11"/>
      <c r="DAO147" s="11"/>
      <c r="DAP147" s="11"/>
      <c r="DAQ147" s="11"/>
      <c r="DAR147" s="11"/>
      <c r="DAS147" s="11"/>
      <c r="DAT147" s="11"/>
      <c r="DAU147" s="11"/>
      <c r="DAV147" s="11"/>
      <c r="DAW147" s="11"/>
      <c r="DAX147" s="11"/>
      <c r="DAY147" s="11"/>
      <c r="DAZ147" s="11"/>
      <c r="DBA147" s="11"/>
      <c r="DBB147" s="11"/>
      <c r="DBC147" s="11"/>
      <c r="DBD147" s="11"/>
      <c r="DBE147" s="11"/>
      <c r="DBF147" s="11"/>
      <c r="DBG147" s="11"/>
      <c r="DBH147" s="11"/>
      <c r="DBI147" s="11"/>
      <c r="DBJ147" s="11"/>
      <c r="DBK147" s="11"/>
      <c r="DBL147" s="11"/>
      <c r="DBM147" s="11"/>
      <c r="DBN147" s="11"/>
      <c r="DBO147" s="11"/>
      <c r="DBP147" s="11"/>
      <c r="DBQ147" s="11"/>
      <c r="DBR147" s="11"/>
      <c r="DBS147" s="11"/>
      <c r="DBT147" s="11"/>
      <c r="DBU147" s="11"/>
      <c r="DBV147" s="11"/>
      <c r="DBW147" s="11"/>
      <c r="DBX147" s="11"/>
      <c r="DBY147" s="11"/>
      <c r="DBZ147" s="11"/>
      <c r="DCA147" s="11"/>
      <c r="DCB147" s="11"/>
      <c r="DCC147" s="11"/>
      <c r="DCD147" s="11"/>
      <c r="DCE147" s="11"/>
      <c r="DCF147" s="11"/>
      <c r="DCG147" s="11"/>
      <c r="DCH147" s="11"/>
      <c r="DCI147" s="11"/>
      <c r="DCJ147" s="11"/>
      <c r="DCK147" s="11"/>
      <c r="DCL147" s="11"/>
      <c r="DCM147" s="11"/>
      <c r="DCN147" s="11"/>
      <c r="DCO147" s="11"/>
      <c r="DCP147" s="11"/>
      <c r="DCQ147" s="11"/>
      <c r="DCR147" s="11"/>
      <c r="DCS147" s="11"/>
      <c r="DCT147" s="11"/>
      <c r="DCU147" s="11"/>
      <c r="DCV147" s="11"/>
      <c r="DCW147" s="11"/>
      <c r="DCX147" s="11"/>
      <c r="DCY147" s="11"/>
      <c r="DCZ147" s="11"/>
      <c r="DDA147" s="11"/>
      <c r="DDB147" s="11"/>
      <c r="DDC147" s="11"/>
      <c r="DDD147" s="11"/>
      <c r="DDE147" s="11"/>
      <c r="DDF147" s="11"/>
      <c r="DDG147" s="11"/>
      <c r="DDH147" s="11"/>
      <c r="DDI147" s="11"/>
      <c r="DDJ147" s="11"/>
      <c r="DDK147" s="11"/>
      <c r="DDL147" s="11"/>
      <c r="DDM147" s="11"/>
      <c r="DDN147" s="11"/>
      <c r="DDO147" s="11"/>
      <c r="DDP147" s="11"/>
      <c r="DDQ147" s="11"/>
      <c r="DDR147" s="11"/>
      <c r="DDS147" s="11"/>
      <c r="DDT147" s="11"/>
      <c r="DDU147" s="11"/>
      <c r="DDV147" s="11"/>
      <c r="DDW147" s="11"/>
      <c r="DDX147" s="11"/>
      <c r="DDY147" s="11"/>
      <c r="DDZ147" s="11"/>
      <c r="DEA147" s="11"/>
      <c r="DEB147" s="11"/>
      <c r="DEC147" s="11"/>
      <c r="DED147" s="11"/>
      <c r="DEE147" s="11"/>
      <c r="DEF147" s="11"/>
      <c r="DEG147" s="11"/>
      <c r="DEH147" s="11"/>
      <c r="DEI147" s="11"/>
      <c r="DEJ147" s="11"/>
      <c r="DEK147" s="11"/>
      <c r="DEL147" s="11"/>
      <c r="DEM147" s="11"/>
      <c r="DEN147" s="11"/>
      <c r="DEO147" s="11"/>
      <c r="DEP147" s="11"/>
      <c r="DEQ147" s="11"/>
      <c r="DER147" s="11"/>
      <c r="DES147" s="11"/>
      <c r="DET147" s="11"/>
      <c r="DEU147" s="11"/>
      <c r="DEV147" s="11"/>
      <c r="DEW147" s="11"/>
      <c r="DEX147" s="11"/>
      <c r="DEY147" s="11"/>
      <c r="DEZ147" s="11"/>
      <c r="DFA147" s="11"/>
      <c r="DFB147" s="11"/>
      <c r="DFC147" s="11"/>
      <c r="DFD147" s="11"/>
      <c r="DFE147" s="11"/>
      <c r="DFF147" s="11"/>
      <c r="DFG147" s="11"/>
      <c r="DFH147" s="11"/>
      <c r="DFI147" s="11"/>
      <c r="DFJ147" s="11"/>
      <c r="DFK147" s="11"/>
      <c r="DFL147" s="11"/>
      <c r="DFM147" s="11"/>
      <c r="DFN147" s="11"/>
      <c r="DFO147" s="11"/>
      <c r="DFP147" s="11"/>
      <c r="DFQ147" s="11"/>
      <c r="DFR147" s="11"/>
      <c r="DFS147" s="11"/>
      <c r="DFT147" s="11"/>
      <c r="DFU147" s="11"/>
      <c r="DFV147" s="11"/>
      <c r="DFW147" s="11"/>
      <c r="DFX147" s="11"/>
      <c r="DFY147" s="11"/>
      <c r="DFZ147" s="11"/>
      <c r="DGA147" s="11"/>
      <c r="DGB147" s="11"/>
      <c r="DGC147" s="11"/>
      <c r="DGD147" s="11"/>
      <c r="DGE147" s="11"/>
      <c r="DGF147" s="11"/>
      <c r="DGG147" s="11"/>
      <c r="DGH147" s="11"/>
      <c r="DGI147" s="11"/>
      <c r="DGJ147" s="11"/>
      <c r="DGK147" s="11"/>
      <c r="DGL147" s="11"/>
      <c r="DGM147" s="11"/>
      <c r="DGN147" s="11"/>
      <c r="DGO147" s="11"/>
      <c r="DGP147" s="11"/>
      <c r="DGQ147" s="11"/>
      <c r="DGR147" s="11"/>
      <c r="DGS147" s="11"/>
      <c r="DGT147" s="11"/>
      <c r="DGU147" s="11"/>
      <c r="DGV147" s="11"/>
      <c r="DGW147" s="11"/>
      <c r="DGX147" s="11"/>
      <c r="DGY147" s="11"/>
      <c r="DGZ147" s="11"/>
      <c r="DHA147" s="11"/>
      <c r="DHB147" s="11"/>
      <c r="DHC147" s="11"/>
      <c r="DHD147" s="11"/>
      <c r="DHE147" s="11"/>
      <c r="DHF147" s="11"/>
      <c r="DHG147" s="11"/>
      <c r="DHH147" s="11"/>
      <c r="DHI147" s="11"/>
      <c r="DHJ147" s="11"/>
      <c r="DHK147" s="11"/>
      <c r="DHL147" s="11"/>
      <c r="DHM147" s="11"/>
      <c r="DHN147" s="11"/>
      <c r="DHO147" s="11"/>
      <c r="DHP147" s="11"/>
      <c r="DHQ147" s="11"/>
      <c r="DHR147" s="11"/>
      <c r="DHS147" s="11"/>
      <c r="DHT147" s="11"/>
      <c r="DHU147" s="11"/>
      <c r="DHV147" s="11"/>
      <c r="DHW147" s="11"/>
      <c r="DHX147" s="11"/>
      <c r="DHY147" s="11"/>
      <c r="DHZ147" s="11"/>
      <c r="DIA147" s="11"/>
      <c r="DIB147" s="11"/>
      <c r="DIC147" s="11"/>
      <c r="DID147" s="11"/>
      <c r="DIE147" s="11"/>
      <c r="DIF147" s="11"/>
      <c r="DIG147" s="11"/>
      <c r="DIH147" s="11"/>
      <c r="DII147" s="11"/>
      <c r="DIJ147" s="11"/>
      <c r="DIK147" s="11"/>
      <c r="DIL147" s="11"/>
      <c r="DIM147" s="11"/>
      <c r="DIN147" s="11"/>
      <c r="DIO147" s="11"/>
      <c r="DIP147" s="11"/>
      <c r="DIQ147" s="11"/>
      <c r="DIR147" s="11"/>
      <c r="DIS147" s="11"/>
      <c r="DIT147" s="11"/>
      <c r="DIU147" s="11"/>
      <c r="DIV147" s="11"/>
      <c r="DIW147" s="11"/>
      <c r="DIX147" s="11"/>
      <c r="DIY147" s="11"/>
      <c r="DIZ147" s="11"/>
      <c r="DJA147" s="11"/>
      <c r="DJB147" s="11"/>
      <c r="DJC147" s="11"/>
      <c r="DJD147" s="11"/>
      <c r="DJE147" s="11"/>
      <c r="DJF147" s="11"/>
      <c r="DJG147" s="11"/>
      <c r="DJH147" s="11"/>
      <c r="DJI147" s="11"/>
      <c r="DJJ147" s="11"/>
      <c r="DJK147" s="11"/>
      <c r="DJL147" s="11"/>
      <c r="DJM147" s="11"/>
      <c r="DJN147" s="11"/>
      <c r="DJO147" s="11"/>
      <c r="DJP147" s="11"/>
      <c r="DJQ147" s="11"/>
      <c r="DJR147" s="11"/>
      <c r="DJS147" s="11"/>
      <c r="DJT147" s="11"/>
      <c r="DJU147" s="11"/>
      <c r="DJV147" s="11"/>
      <c r="DJW147" s="11"/>
      <c r="DJX147" s="11"/>
      <c r="DJY147" s="11"/>
      <c r="DJZ147" s="11"/>
      <c r="DKA147" s="11"/>
      <c r="DKB147" s="11"/>
      <c r="DKC147" s="11"/>
      <c r="DKD147" s="11"/>
      <c r="DKE147" s="11"/>
      <c r="DKF147" s="11"/>
      <c r="DKG147" s="11"/>
      <c r="DKH147" s="11"/>
      <c r="DKI147" s="11"/>
      <c r="DKJ147" s="11"/>
      <c r="DKK147" s="11"/>
      <c r="DKL147" s="11"/>
      <c r="DKM147" s="11"/>
      <c r="DKN147" s="11"/>
      <c r="DKO147" s="11"/>
      <c r="DKP147" s="11"/>
      <c r="DKQ147" s="11"/>
      <c r="DKR147" s="11"/>
      <c r="DKS147" s="11"/>
      <c r="DKT147" s="11"/>
      <c r="DKU147" s="11"/>
      <c r="DKV147" s="11"/>
      <c r="DKW147" s="11"/>
      <c r="DKX147" s="11"/>
      <c r="DKY147" s="11"/>
      <c r="DKZ147" s="11"/>
      <c r="DLA147" s="11"/>
      <c r="DLB147" s="11"/>
      <c r="DLC147" s="11"/>
      <c r="DLD147" s="11"/>
      <c r="DLE147" s="11"/>
      <c r="DLF147" s="11"/>
      <c r="DLG147" s="11"/>
      <c r="DLH147" s="11"/>
      <c r="DLI147" s="11"/>
      <c r="DLJ147" s="11"/>
      <c r="DLK147" s="11"/>
      <c r="DLL147" s="11"/>
      <c r="DLM147" s="11"/>
      <c r="DLN147" s="11"/>
      <c r="DLO147" s="11"/>
      <c r="DLP147" s="11"/>
      <c r="DLQ147" s="11"/>
      <c r="DLR147" s="11"/>
      <c r="DLS147" s="11"/>
      <c r="DLT147" s="11"/>
      <c r="DLU147" s="11"/>
      <c r="DLV147" s="11"/>
      <c r="DLW147" s="11"/>
      <c r="DLX147" s="11"/>
      <c r="DLY147" s="11"/>
      <c r="DLZ147" s="11"/>
      <c r="DMA147" s="11"/>
      <c r="DMB147" s="11"/>
      <c r="DMC147" s="11"/>
      <c r="DMD147" s="11"/>
      <c r="DME147" s="11"/>
      <c r="DMF147" s="11"/>
      <c r="DMG147" s="11"/>
      <c r="DMH147" s="11"/>
      <c r="DMI147" s="11"/>
      <c r="DMJ147" s="11"/>
      <c r="DMK147" s="11"/>
      <c r="DML147" s="11"/>
      <c r="DMM147" s="11"/>
      <c r="DMN147" s="11"/>
      <c r="DMO147" s="11"/>
      <c r="DMP147" s="11"/>
      <c r="DMQ147" s="11"/>
      <c r="DMR147" s="11"/>
      <c r="DMS147" s="11"/>
      <c r="DMT147" s="11"/>
      <c r="DMU147" s="11"/>
      <c r="DMV147" s="11"/>
      <c r="DMW147" s="11"/>
      <c r="DMX147" s="11"/>
      <c r="DMY147" s="11"/>
      <c r="DMZ147" s="11"/>
      <c r="DNA147" s="11"/>
      <c r="DNB147" s="11"/>
      <c r="DNC147" s="11"/>
      <c r="DND147" s="11"/>
      <c r="DNE147" s="11"/>
      <c r="DNF147" s="11"/>
      <c r="DNG147" s="11"/>
      <c r="DNH147" s="11"/>
      <c r="DNI147" s="11"/>
      <c r="DNJ147" s="11"/>
      <c r="DNK147" s="11"/>
      <c r="DNL147" s="11"/>
      <c r="DNM147" s="11"/>
      <c r="DNN147" s="11"/>
      <c r="DNO147" s="11"/>
      <c r="DNP147" s="11"/>
      <c r="DNQ147" s="11"/>
      <c r="DNR147" s="11"/>
      <c r="DNS147" s="11"/>
      <c r="DNT147" s="11"/>
      <c r="DNU147" s="11"/>
      <c r="DNV147" s="11"/>
      <c r="DNW147" s="11"/>
      <c r="DNX147" s="11"/>
      <c r="DNY147" s="11"/>
      <c r="DNZ147" s="11"/>
      <c r="DOA147" s="11"/>
      <c r="DOB147" s="11"/>
      <c r="DOC147" s="11"/>
      <c r="DOD147" s="11"/>
      <c r="DOE147" s="11"/>
      <c r="DOF147" s="11"/>
      <c r="DOG147" s="11"/>
      <c r="DOH147" s="11"/>
      <c r="DOI147" s="11"/>
      <c r="DOJ147" s="11"/>
      <c r="DOK147" s="11"/>
      <c r="DOL147" s="11"/>
      <c r="DOM147" s="11"/>
      <c r="DON147" s="11"/>
      <c r="DOO147" s="11"/>
      <c r="DOP147" s="11"/>
      <c r="DOQ147" s="11"/>
      <c r="DOR147" s="11"/>
      <c r="DOS147" s="11"/>
      <c r="DOT147" s="11"/>
      <c r="DOU147" s="11"/>
      <c r="DOV147" s="11"/>
      <c r="DOW147" s="11"/>
      <c r="DOX147" s="11"/>
      <c r="DOY147" s="11"/>
      <c r="DOZ147" s="11"/>
      <c r="DPA147" s="11"/>
      <c r="DPB147" s="11"/>
      <c r="DPC147" s="11"/>
      <c r="DPD147" s="11"/>
      <c r="DPE147" s="11"/>
      <c r="DPF147" s="11"/>
      <c r="DPG147" s="11"/>
      <c r="DPH147" s="11"/>
      <c r="DPI147" s="11"/>
      <c r="DPJ147" s="11"/>
      <c r="DPK147" s="11"/>
      <c r="DPL147" s="11"/>
      <c r="DPM147" s="11"/>
      <c r="DPN147" s="11"/>
      <c r="DPO147" s="11"/>
      <c r="DPP147" s="11"/>
      <c r="DPQ147" s="11"/>
      <c r="DPR147" s="11"/>
      <c r="DPS147" s="11"/>
      <c r="DPT147" s="11"/>
      <c r="DPU147" s="11"/>
      <c r="DPV147" s="11"/>
      <c r="DPW147" s="11"/>
      <c r="DPX147" s="11"/>
      <c r="DPY147" s="11"/>
      <c r="DPZ147" s="11"/>
      <c r="DQA147" s="11"/>
      <c r="DQB147" s="11"/>
      <c r="DQC147" s="11"/>
      <c r="DQD147" s="11"/>
      <c r="DQE147" s="11"/>
      <c r="DQF147" s="11"/>
      <c r="DQG147" s="11"/>
      <c r="DQH147" s="11"/>
      <c r="DQI147" s="11"/>
      <c r="DQJ147" s="11"/>
      <c r="DQK147" s="11"/>
      <c r="DQL147" s="11"/>
      <c r="DQM147" s="11"/>
      <c r="DQN147" s="11"/>
      <c r="DQO147" s="11"/>
      <c r="DQP147" s="11"/>
      <c r="DQQ147" s="11"/>
      <c r="DQR147" s="11"/>
      <c r="DQS147" s="11"/>
      <c r="DQT147" s="11"/>
      <c r="DQU147" s="11"/>
      <c r="DQV147" s="11"/>
      <c r="DQW147" s="11"/>
      <c r="DQX147" s="11"/>
      <c r="DQY147" s="11"/>
      <c r="DQZ147" s="11"/>
      <c r="DRA147" s="11"/>
      <c r="DRB147" s="11"/>
      <c r="DRC147" s="11"/>
      <c r="DRD147" s="11"/>
      <c r="DRE147" s="11"/>
      <c r="DRF147" s="11"/>
      <c r="DRG147" s="11"/>
      <c r="DRH147" s="11"/>
      <c r="DRI147" s="11"/>
      <c r="DRJ147" s="11"/>
      <c r="DRK147" s="11"/>
      <c r="DRL147" s="11"/>
      <c r="DRM147" s="11"/>
      <c r="DRN147" s="11"/>
      <c r="DRO147" s="11"/>
      <c r="DRP147" s="11"/>
      <c r="DRQ147" s="11"/>
      <c r="DRR147" s="11"/>
      <c r="DRS147" s="11"/>
      <c r="DRT147" s="11"/>
      <c r="DRU147" s="11"/>
      <c r="DRV147" s="11"/>
      <c r="DRW147" s="11"/>
      <c r="DRX147" s="11"/>
      <c r="DRY147" s="11"/>
      <c r="DRZ147" s="11"/>
      <c r="DSA147" s="11"/>
      <c r="DSB147" s="11"/>
      <c r="DSC147" s="11"/>
      <c r="DSD147" s="11"/>
      <c r="DSE147" s="11"/>
      <c r="DSF147" s="11"/>
      <c r="DSG147" s="11"/>
      <c r="DSH147" s="11"/>
      <c r="DSI147" s="11"/>
      <c r="DSJ147" s="11"/>
      <c r="DSK147" s="11"/>
      <c r="DSL147" s="11"/>
      <c r="DSM147" s="11"/>
      <c r="DSN147" s="11"/>
      <c r="DSO147" s="11"/>
      <c r="DSP147" s="11"/>
      <c r="DSQ147" s="11"/>
      <c r="DSR147" s="11"/>
      <c r="DSS147" s="11"/>
      <c r="DST147" s="11"/>
      <c r="DSU147" s="11"/>
      <c r="DSV147" s="11"/>
      <c r="DSW147" s="11"/>
      <c r="DSX147" s="11"/>
      <c r="DSY147" s="11"/>
      <c r="DSZ147" s="11"/>
      <c r="DTA147" s="11"/>
      <c r="DTB147" s="11"/>
      <c r="DTC147" s="11"/>
      <c r="DTD147" s="11"/>
      <c r="DTE147" s="11"/>
      <c r="DTF147" s="11"/>
      <c r="DTG147" s="11"/>
      <c r="DTH147" s="11"/>
      <c r="DTI147" s="11"/>
      <c r="DTJ147" s="11"/>
      <c r="DTK147" s="11"/>
      <c r="DTL147" s="11"/>
      <c r="DTM147" s="11"/>
      <c r="DTN147" s="11"/>
      <c r="DTO147" s="11"/>
      <c r="DTP147" s="11"/>
      <c r="DTQ147" s="11"/>
      <c r="DTR147" s="11"/>
      <c r="DTS147" s="11"/>
      <c r="DTT147" s="11"/>
      <c r="DTU147" s="11"/>
      <c r="DTV147" s="11"/>
      <c r="DTW147" s="11"/>
      <c r="DTX147" s="11"/>
      <c r="DTY147" s="11"/>
      <c r="DTZ147" s="11"/>
      <c r="DUA147" s="11"/>
      <c r="DUB147" s="11"/>
      <c r="DUC147" s="11"/>
      <c r="DUD147" s="11"/>
      <c r="DUE147" s="11"/>
      <c r="DUF147" s="11"/>
      <c r="DUG147" s="11"/>
      <c r="DUH147" s="11"/>
      <c r="DUI147" s="11"/>
      <c r="DUJ147" s="11"/>
      <c r="DUK147" s="11"/>
      <c r="DUL147" s="11"/>
      <c r="DUM147" s="11"/>
      <c r="DUN147" s="11"/>
      <c r="DUO147" s="11"/>
      <c r="DUP147" s="11"/>
      <c r="DUQ147" s="11"/>
      <c r="DUR147" s="11"/>
      <c r="DUS147" s="11"/>
      <c r="DUT147" s="11"/>
      <c r="DUU147" s="11"/>
      <c r="DUV147" s="11"/>
      <c r="DUW147" s="11"/>
      <c r="DUX147" s="11"/>
      <c r="DUY147" s="11"/>
      <c r="DUZ147" s="11"/>
      <c r="DVA147" s="11"/>
      <c r="DVB147" s="11"/>
      <c r="DVC147" s="11"/>
      <c r="DVD147" s="11"/>
      <c r="DVE147" s="11"/>
      <c r="DVF147" s="11"/>
      <c r="DVG147" s="11"/>
      <c r="DVH147" s="11"/>
      <c r="DVI147" s="11"/>
      <c r="DVJ147" s="11"/>
      <c r="DVK147" s="11"/>
      <c r="DVL147" s="11"/>
      <c r="DVM147" s="11"/>
      <c r="DVN147" s="11"/>
      <c r="DVO147" s="11"/>
      <c r="DVP147" s="11"/>
      <c r="DVQ147" s="11"/>
      <c r="DVR147" s="11"/>
      <c r="DVS147" s="11"/>
      <c r="DVT147" s="11"/>
      <c r="DVU147" s="11"/>
      <c r="DVV147" s="11"/>
      <c r="DVW147" s="11"/>
      <c r="DVX147" s="11"/>
      <c r="DVY147" s="11"/>
      <c r="DVZ147" s="11"/>
      <c r="DWA147" s="11"/>
      <c r="DWB147" s="11"/>
      <c r="DWC147" s="11"/>
      <c r="DWD147" s="11"/>
      <c r="DWE147" s="11"/>
      <c r="DWF147" s="11"/>
      <c r="DWG147" s="11"/>
      <c r="DWH147" s="11"/>
      <c r="DWI147" s="11"/>
      <c r="DWJ147" s="11"/>
      <c r="DWK147" s="11"/>
      <c r="DWL147" s="11"/>
      <c r="DWM147" s="11"/>
      <c r="DWN147" s="11"/>
      <c r="DWO147" s="11"/>
      <c r="DWP147" s="11"/>
      <c r="DWQ147" s="11"/>
      <c r="DWR147" s="11"/>
      <c r="DWS147" s="11"/>
      <c r="DWT147" s="11"/>
      <c r="DWU147" s="11"/>
      <c r="DWV147" s="11"/>
      <c r="DWW147" s="11"/>
      <c r="DWX147" s="11"/>
      <c r="DWY147" s="11"/>
      <c r="DWZ147" s="11"/>
      <c r="DXA147" s="11"/>
      <c r="DXB147" s="11"/>
      <c r="DXC147" s="11"/>
      <c r="DXD147" s="11"/>
      <c r="DXE147" s="11"/>
      <c r="DXF147" s="11"/>
      <c r="DXG147" s="11"/>
      <c r="DXH147" s="11"/>
      <c r="DXI147" s="11"/>
      <c r="DXJ147" s="11"/>
      <c r="DXK147" s="11"/>
      <c r="DXL147" s="11"/>
      <c r="DXM147" s="11"/>
      <c r="DXN147" s="11"/>
      <c r="DXO147" s="11"/>
      <c r="DXP147" s="11"/>
      <c r="DXQ147" s="11"/>
      <c r="DXR147" s="11"/>
      <c r="DXS147" s="11"/>
      <c r="DXT147" s="11"/>
      <c r="DXU147" s="11"/>
      <c r="DXV147" s="11"/>
      <c r="DXW147" s="11"/>
      <c r="DXX147" s="11"/>
      <c r="DXY147" s="11"/>
      <c r="DXZ147" s="11"/>
      <c r="DYA147" s="11"/>
      <c r="DYB147" s="11"/>
      <c r="DYC147" s="11"/>
      <c r="DYD147" s="11"/>
      <c r="DYE147" s="11"/>
      <c r="DYF147" s="11"/>
      <c r="DYG147" s="11"/>
      <c r="DYH147" s="11"/>
      <c r="DYI147" s="11"/>
      <c r="DYJ147" s="11"/>
      <c r="DYK147" s="11"/>
      <c r="DYL147" s="11"/>
      <c r="DYM147" s="11"/>
      <c r="DYN147" s="11"/>
      <c r="DYO147" s="11"/>
      <c r="DYP147" s="11"/>
      <c r="DYQ147" s="11"/>
      <c r="DYR147" s="11"/>
      <c r="DYS147" s="11"/>
      <c r="DYT147" s="11"/>
      <c r="DYU147" s="11"/>
      <c r="DYV147" s="11"/>
      <c r="DYW147" s="11"/>
      <c r="DYX147" s="11"/>
      <c r="DYY147" s="11"/>
      <c r="DYZ147" s="11"/>
      <c r="DZA147" s="11"/>
      <c r="DZB147" s="11"/>
      <c r="DZC147" s="11"/>
      <c r="DZD147" s="11"/>
      <c r="DZE147" s="11"/>
      <c r="DZF147" s="11"/>
      <c r="DZG147" s="11"/>
      <c r="DZH147" s="11"/>
      <c r="DZI147" s="11"/>
      <c r="DZJ147" s="11"/>
      <c r="DZK147" s="11"/>
      <c r="DZL147" s="11"/>
      <c r="DZM147" s="11"/>
      <c r="DZN147" s="11"/>
      <c r="DZO147" s="11"/>
      <c r="DZP147" s="11"/>
      <c r="DZQ147" s="11"/>
      <c r="DZR147" s="11"/>
      <c r="DZS147" s="11"/>
      <c r="DZT147" s="11"/>
      <c r="DZU147" s="11"/>
      <c r="DZV147" s="11"/>
      <c r="DZW147" s="11"/>
      <c r="DZX147" s="11"/>
      <c r="DZY147" s="11"/>
      <c r="DZZ147" s="11"/>
      <c r="EAA147" s="11"/>
      <c r="EAB147" s="11"/>
      <c r="EAC147" s="11"/>
      <c r="EAD147" s="11"/>
      <c r="EAE147" s="11"/>
      <c r="EAF147" s="11"/>
      <c r="EAG147" s="11"/>
      <c r="EAH147" s="11"/>
      <c r="EAI147" s="11"/>
      <c r="EAJ147" s="11"/>
      <c r="EAK147" s="11"/>
      <c r="EAL147" s="11"/>
      <c r="EAM147" s="11"/>
      <c r="EAN147" s="11"/>
      <c r="EAO147" s="11"/>
      <c r="EAP147" s="11"/>
      <c r="EAQ147" s="11"/>
      <c r="EAR147" s="11"/>
      <c r="EAS147" s="11"/>
      <c r="EAT147" s="11"/>
      <c r="EAU147" s="11"/>
      <c r="EAV147" s="11"/>
      <c r="EAW147" s="11"/>
      <c r="EAX147" s="11"/>
      <c r="EAY147" s="11"/>
      <c r="EAZ147" s="11"/>
      <c r="EBA147" s="11"/>
      <c r="EBB147" s="11"/>
      <c r="EBC147" s="11"/>
      <c r="EBD147" s="11"/>
      <c r="EBE147" s="11"/>
      <c r="EBF147" s="11"/>
      <c r="EBG147" s="11"/>
      <c r="EBH147" s="11"/>
      <c r="EBI147" s="11"/>
      <c r="EBJ147" s="11"/>
      <c r="EBK147" s="11"/>
      <c r="EBL147" s="11"/>
      <c r="EBM147" s="11"/>
      <c r="EBN147" s="11"/>
      <c r="EBO147" s="11"/>
      <c r="EBP147" s="11"/>
      <c r="EBQ147" s="11"/>
      <c r="EBR147" s="11"/>
      <c r="EBS147" s="11"/>
      <c r="EBT147" s="11"/>
      <c r="EBU147" s="11"/>
      <c r="EBV147" s="11"/>
      <c r="EBW147" s="11"/>
      <c r="EBX147" s="11"/>
      <c r="EBY147" s="11"/>
      <c r="EBZ147" s="11"/>
      <c r="ECA147" s="11"/>
      <c r="ECB147" s="11"/>
      <c r="ECC147" s="11"/>
      <c r="ECD147" s="11"/>
      <c r="ECE147" s="11"/>
      <c r="ECF147" s="11"/>
      <c r="ECG147" s="11"/>
      <c r="ECH147" s="11"/>
      <c r="ECI147" s="11"/>
      <c r="ECJ147" s="11"/>
      <c r="ECK147" s="11"/>
      <c r="ECL147" s="11"/>
      <c r="ECM147" s="11"/>
      <c r="ECN147" s="11"/>
      <c r="ECO147" s="11"/>
      <c r="ECP147" s="11"/>
      <c r="ECQ147" s="11"/>
      <c r="ECR147" s="11"/>
      <c r="ECS147" s="11"/>
      <c r="ECT147" s="11"/>
      <c r="ECU147" s="11"/>
      <c r="ECV147" s="11"/>
      <c r="ECW147" s="11"/>
      <c r="ECX147" s="11"/>
      <c r="ECY147" s="11"/>
      <c r="ECZ147" s="11"/>
      <c r="EDA147" s="11"/>
      <c r="EDB147" s="11"/>
      <c r="EDC147" s="11"/>
      <c r="EDD147" s="11"/>
      <c r="EDE147" s="11"/>
      <c r="EDF147" s="11"/>
      <c r="EDG147" s="11"/>
      <c r="EDH147" s="11"/>
      <c r="EDI147" s="11"/>
      <c r="EDJ147" s="11"/>
      <c r="EDK147" s="11"/>
      <c r="EDL147" s="11"/>
      <c r="EDM147" s="11"/>
      <c r="EDN147" s="11"/>
      <c r="EDO147" s="11"/>
      <c r="EDP147" s="11"/>
      <c r="EDQ147" s="11"/>
      <c r="EDR147" s="11"/>
      <c r="EDS147" s="11"/>
      <c r="EDT147" s="11"/>
      <c r="EDU147" s="11"/>
      <c r="EDV147" s="11"/>
      <c r="EDW147" s="11"/>
      <c r="EDX147" s="11"/>
      <c r="EDY147" s="11"/>
      <c r="EDZ147" s="11"/>
      <c r="EEA147" s="11"/>
      <c r="EEB147" s="11"/>
      <c r="EEC147" s="11"/>
      <c r="EED147" s="11"/>
      <c r="EEE147" s="11"/>
      <c r="EEF147" s="11"/>
      <c r="EEG147" s="11"/>
      <c r="EEH147" s="11"/>
      <c r="EEI147" s="11"/>
      <c r="EEJ147" s="11"/>
      <c r="EEK147" s="11"/>
      <c r="EEL147" s="11"/>
      <c r="EEM147" s="11"/>
      <c r="EEN147" s="11"/>
      <c r="EEO147" s="11"/>
      <c r="EEP147" s="11"/>
      <c r="EEQ147" s="11"/>
      <c r="EER147" s="11"/>
      <c r="EES147" s="11"/>
      <c r="EET147" s="11"/>
      <c r="EEU147" s="11"/>
      <c r="EEV147" s="11"/>
      <c r="EEW147" s="11"/>
      <c r="EEX147" s="11"/>
      <c r="EEY147" s="11"/>
      <c r="EEZ147" s="11"/>
      <c r="EFA147" s="11"/>
      <c r="EFB147" s="11"/>
      <c r="EFC147" s="11"/>
      <c r="EFD147" s="11"/>
      <c r="EFE147" s="11"/>
      <c r="EFF147" s="11"/>
      <c r="EFG147" s="11"/>
      <c r="EFH147" s="11"/>
      <c r="EFI147" s="11"/>
      <c r="EFJ147" s="11"/>
      <c r="EFK147" s="11"/>
      <c r="EFL147" s="11"/>
      <c r="EFM147" s="11"/>
      <c r="EFN147" s="11"/>
      <c r="EFO147" s="11"/>
      <c r="EFP147" s="11"/>
      <c r="EFQ147" s="11"/>
      <c r="EFR147" s="11"/>
      <c r="EFS147" s="11"/>
      <c r="EFT147" s="11"/>
      <c r="EFU147" s="11"/>
      <c r="EFV147" s="11"/>
      <c r="EFW147" s="11"/>
      <c r="EFX147" s="11"/>
      <c r="EFY147" s="11"/>
      <c r="EFZ147" s="11"/>
      <c r="EGA147" s="11"/>
      <c r="EGB147" s="11"/>
      <c r="EGC147" s="11"/>
      <c r="EGD147" s="11"/>
      <c r="EGE147" s="11"/>
      <c r="EGF147" s="11"/>
      <c r="EGG147" s="11"/>
      <c r="EGH147" s="11"/>
      <c r="EGI147" s="11"/>
      <c r="EGJ147" s="11"/>
      <c r="EGK147" s="11"/>
      <c r="EGL147" s="11"/>
      <c r="EGM147" s="11"/>
      <c r="EGN147" s="11"/>
      <c r="EGO147" s="11"/>
      <c r="EGP147" s="11"/>
      <c r="EGQ147" s="11"/>
      <c r="EGR147" s="11"/>
      <c r="EGS147" s="11"/>
      <c r="EGT147" s="11"/>
      <c r="EGU147" s="11"/>
      <c r="EGV147" s="11"/>
      <c r="EGW147" s="11"/>
      <c r="EGX147" s="11"/>
      <c r="EGY147" s="11"/>
      <c r="EGZ147" s="11"/>
      <c r="EHA147" s="11"/>
      <c r="EHB147" s="11"/>
      <c r="EHC147" s="11"/>
      <c r="EHD147" s="11"/>
      <c r="EHE147" s="11"/>
      <c r="EHF147" s="11"/>
      <c r="EHG147" s="11"/>
      <c r="EHH147" s="11"/>
      <c r="EHI147" s="11"/>
      <c r="EHJ147" s="11"/>
      <c r="EHK147" s="11"/>
      <c r="EHL147" s="11"/>
      <c r="EHM147" s="11"/>
      <c r="EHN147" s="11"/>
      <c r="EHO147" s="11"/>
      <c r="EHP147" s="11"/>
      <c r="EHQ147" s="11"/>
      <c r="EHR147" s="11"/>
      <c r="EHS147" s="11"/>
      <c r="EHT147" s="11"/>
      <c r="EHU147" s="11"/>
      <c r="EHV147" s="11"/>
      <c r="EHW147" s="11"/>
      <c r="EHX147" s="11"/>
      <c r="EHY147" s="11"/>
      <c r="EHZ147" s="11"/>
      <c r="EIA147" s="11"/>
      <c r="EIB147" s="11"/>
      <c r="EIC147" s="11"/>
      <c r="EID147" s="11"/>
      <c r="EIE147" s="11"/>
      <c r="EIF147" s="11"/>
      <c r="EIG147" s="11"/>
      <c r="EIH147" s="11"/>
      <c r="EII147" s="11"/>
      <c r="EIJ147" s="11"/>
      <c r="EIK147" s="11"/>
      <c r="EIL147" s="11"/>
      <c r="EIM147" s="11"/>
      <c r="EIN147" s="11"/>
      <c r="EIO147" s="11"/>
      <c r="EIP147" s="11"/>
      <c r="EIQ147" s="11"/>
      <c r="EIR147" s="11"/>
      <c r="EIS147" s="11"/>
      <c r="EIT147" s="11"/>
      <c r="EIU147" s="11"/>
      <c r="EIV147" s="11"/>
      <c r="EIW147" s="11"/>
      <c r="EIX147" s="11"/>
      <c r="EIY147" s="11"/>
      <c r="EIZ147" s="11"/>
      <c r="EJA147" s="11"/>
      <c r="EJB147" s="11"/>
      <c r="EJC147" s="11"/>
      <c r="EJD147" s="11"/>
      <c r="EJE147" s="11"/>
      <c r="EJF147" s="11"/>
      <c r="EJG147" s="11"/>
      <c r="EJH147" s="11"/>
      <c r="EJI147" s="11"/>
      <c r="EJJ147" s="11"/>
      <c r="EJK147" s="11"/>
      <c r="EJL147" s="11"/>
      <c r="EJM147" s="11"/>
      <c r="EJN147" s="11"/>
      <c r="EJO147" s="11"/>
      <c r="EJP147" s="11"/>
      <c r="EJQ147" s="11"/>
      <c r="EJR147" s="11"/>
      <c r="EJS147" s="11"/>
      <c r="EJT147" s="11"/>
      <c r="EJU147" s="11"/>
      <c r="EJV147" s="11"/>
      <c r="EJW147" s="11"/>
      <c r="EJX147" s="11"/>
      <c r="EJY147" s="11"/>
      <c r="EJZ147" s="11"/>
      <c r="EKA147" s="11"/>
      <c r="EKB147" s="11"/>
      <c r="EKC147" s="11"/>
      <c r="EKD147" s="11"/>
      <c r="EKE147" s="11"/>
      <c r="EKF147" s="11"/>
      <c r="EKG147" s="11"/>
      <c r="EKH147" s="11"/>
      <c r="EKI147" s="11"/>
      <c r="EKJ147" s="11"/>
      <c r="EKK147" s="11"/>
      <c r="EKL147" s="11"/>
      <c r="EKM147" s="11"/>
      <c r="EKN147" s="11"/>
      <c r="EKO147" s="11"/>
      <c r="EKP147" s="11"/>
      <c r="EKQ147" s="11"/>
      <c r="EKR147" s="11"/>
      <c r="EKS147" s="11"/>
      <c r="EKT147" s="11"/>
      <c r="EKU147" s="11"/>
      <c r="EKV147" s="11"/>
      <c r="EKW147" s="11"/>
      <c r="EKX147" s="11"/>
      <c r="EKY147" s="11"/>
      <c r="EKZ147" s="11"/>
      <c r="ELA147" s="11"/>
      <c r="ELB147" s="11"/>
      <c r="ELC147" s="11"/>
      <c r="ELD147" s="11"/>
      <c r="ELE147" s="11"/>
      <c r="ELF147" s="11"/>
      <c r="ELG147" s="11"/>
      <c r="ELH147" s="11"/>
      <c r="ELI147" s="11"/>
      <c r="ELJ147" s="11"/>
      <c r="ELK147" s="11"/>
      <c r="ELL147" s="11"/>
      <c r="ELM147" s="11"/>
      <c r="ELN147" s="11"/>
      <c r="ELO147" s="11"/>
      <c r="ELP147" s="11"/>
      <c r="ELQ147" s="11"/>
      <c r="ELR147" s="11"/>
      <c r="ELS147" s="11"/>
      <c r="ELT147" s="11"/>
      <c r="ELU147" s="11"/>
      <c r="ELV147" s="11"/>
      <c r="ELW147" s="11"/>
      <c r="ELX147" s="11"/>
      <c r="ELY147" s="11"/>
      <c r="ELZ147" s="11"/>
    </row>
    <row r="148" spans="1:346 1276:3718">
      <c r="A148" s="388"/>
      <c r="C148" s="166" t="s">
        <v>521</v>
      </c>
      <c r="D148" s="223">
        <f t="shared" si="6"/>
        <v>0</v>
      </c>
      <c r="E148" s="88" t="s">
        <v>540</v>
      </c>
      <c r="F148" s="219"/>
      <c r="G148" s="92"/>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c r="HJ148" s="11"/>
      <c r="HK148" s="11"/>
      <c r="HL148" s="11"/>
      <c r="HM148" s="11"/>
      <c r="HN148" s="11"/>
      <c r="HO148" s="11"/>
      <c r="HP148" s="11"/>
      <c r="HQ148" s="11"/>
      <c r="HR148" s="11"/>
      <c r="HS148" s="11"/>
      <c r="HT148" s="11"/>
      <c r="HU148" s="11"/>
      <c r="HV148" s="11"/>
      <c r="HW148" s="11"/>
      <c r="HX148" s="11"/>
      <c r="HY148" s="11"/>
      <c r="HZ148" s="11"/>
      <c r="IA148" s="11"/>
      <c r="IB148" s="11"/>
      <c r="IC148" s="11"/>
      <c r="ID148" s="11"/>
      <c r="IE148" s="11"/>
      <c r="IF148" s="11"/>
      <c r="IG148" s="11"/>
      <c r="IH148" s="11"/>
      <c r="II148" s="11"/>
      <c r="IJ148" s="11"/>
      <c r="IK148" s="11"/>
      <c r="IL148" s="11"/>
      <c r="IM148" s="11"/>
      <c r="IN148" s="11"/>
      <c r="IO148" s="11"/>
      <c r="IP148" s="11"/>
      <c r="IQ148" s="11"/>
      <c r="IR148" s="11"/>
      <c r="IS148" s="11"/>
      <c r="IT148" s="11"/>
      <c r="IU148" s="11"/>
      <c r="IV148" s="11"/>
      <c r="IW148" s="11"/>
      <c r="IX148" s="11"/>
      <c r="IY148" s="11"/>
      <c r="IZ148" s="11"/>
      <c r="JA148" s="11"/>
      <c r="JB148" s="11"/>
      <c r="JC148" s="11"/>
      <c r="JD148" s="11"/>
      <c r="JE148" s="11"/>
      <c r="JF148" s="11"/>
      <c r="JG148" s="11"/>
      <c r="JH148" s="11"/>
      <c r="JI148" s="11"/>
      <c r="JJ148" s="11"/>
      <c r="JK148" s="11"/>
      <c r="JL148" s="11"/>
      <c r="JM148" s="11"/>
      <c r="JN148" s="11"/>
      <c r="JO148" s="11"/>
      <c r="JP148" s="11"/>
      <c r="JQ148" s="11"/>
      <c r="JR148" s="11"/>
      <c r="JS148" s="11"/>
      <c r="JT148" s="11"/>
      <c r="JU148" s="11"/>
      <c r="JV148" s="11"/>
      <c r="JW148" s="11"/>
      <c r="JX148" s="11"/>
      <c r="JY148" s="11"/>
      <c r="JZ148" s="11"/>
      <c r="KA148" s="11"/>
      <c r="KB148" s="11"/>
      <c r="KC148" s="11"/>
      <c r="KD148" s="11"/>
      <c r="KE148" s="11"/>
      <c r="KF148" s="11"/>
      <c r="KG148" s="11"/>
      <c r="KH148" s="11"/>
      <c r="KI148" s="11"/>
      <c r="KJ148" s="11"/>
      <c r="KK148" s="11"/>
      <c r="KL148" s="11"/>
      <c r="KM148" s="11"/>
      <c r="KN148" s="11"/>
      <c r="KO148" s="11"/>
      <c r="KP148" s="11"/>
      <c r="KQ148" s="11"/>
      <c r="KR148" s="11"/>
      <c r="KS148" s="11"/>
      <c r="KT148" s="11"/>
      <c r="KU148" s="11"/>
      <c r="KV148" s="11"/>
      <c r="KW148" s="11"/>
      <c r="KX148" s="11"/>
      <c r="KY148" s="11"/>
      <c r="KZ148" s="11"/>
      <c r="LA148" s="11"/>
      <c r="LB148" s="11"/>
      <c r="LC148" s="11"/>
      <c r="LD148" s="11"/>
      <c r="LE148" s="11"/>
      <c r="LF148" s="11"/>
      <c r="LG148" s="11"/>
      <c r="LH148" s="11"/>
      <c r="LI148" s="11"/>
      <c r="LJ148" s="11"/>
      <c r="LK148" s="11"/>
      <c r="LL148" s="11"/>
      <c r="LM148" s="11"/>
      <c r="LN148" s="11"/>
      <c r="LO148" s="11"/>
      <c r="LP148" s="11"/>
      <c r="LQ148" s="11"/>
      <c r="LR148" s="11"/>
      <c r="LS148" s="11"/>
      <c r="LT148" s="11"/>
      <c r="LU148" s="11"/>
      <c r="LV148" s="11"/>
      <c r="LW148" s="11"/>
      <c r="LX148" s="11"/>
      <c r="LY148" s="11"/>
      <c r="LZ148" s="11"/>
      <c r="MA148" s="11"/>
      <c r="MB148" s="11"/>
      <c r="MC148" s="11"/>
      <c r="MD148" s="11"/>
      <c r="ME148" s="11"/>
      <c r="MF148" s="11"/>
      <c r="MG148" s="11"/>
      <c r="MH148" s="11"/>
      <c r="AWB148" s="11"/>
      <c r="AWC148" s="11"/>
      <c r="AWD148" s="11"/>
      <c r="AWE148" s="11"/>
      <c r="AWF148" s="11"/>
      <c r="AWG148" s="11"/>
      <c r="AWH148" s="11"/>
      <c r="AWI148" s="11"/>
      <c r="AWJ148" s="11"/>
      <c r="AWK148" s="11"/>
      <c r="AWL148" s="11"/>
      <c r="AWM148" s="11"/>
      <c r="AWN148" s="11"/>
      <c r="AWO148" s="11"/>
      <c r="AWP148" s="11"/>
      <c r="AWQ148" s="11"/>
      <c r="AWR148" s="11"/>
      <c r="AWS148" s="11"/>
      <c r="AWT148" s="11"/>
      <c r="AWU148" s="11"/>
      <c r="AWV148" s="11"/>
      <c r="AWW148" s="11"/>
      <c r="AWX148" s="11"/>
      <c r="AWY148" s="11"/>
      <c r="AWZ148" s="11"/>
      <c r="AXA148" s="11"/>
      <c r="AXB148" s="11"/>
      <c r="AXC148" s="11"/>
      <c r="AXD148" s="11"/>
      <c r="AXE148" s="11"/>
      <c r="AXF148" s="11"/>
      <c r="AXG148" s="11"/>
      <c r="AXH148" s="11"/>
      <c r="AXI148" s="11"/>
      <c r="AXJ148" s="11"/>
      <c r="AXK148" s="11"/>
      <c r="AXL148" s="11"/>
      <c r="AXM148" s="11"/>
      <c r="AXN148" s="11"/>
      <c r="AXO148" s="11"/>
      <c r="AXP148" s="11"/>
      <c r="AXQ148" s="11"/>
      <c r="AXR148" s="11"/>
      <c r="AXS148" s="11"/>
      <c r="AXT148" s="11"/>
      <c r="AXU148" s="11"/>
      <c r="AXV148" s="11"/>
      <c r="AXW148" s="11"/>
      <c r="AXX148" s="11"/>
      <c r="AXY148" s="11"/>
      <c r="AXZ148" s="11"/>
      <c r="AYA148" s="11"/>
      <c r="AYB148" s="11"/>
      <c r="AYC148" s="11"/>
      <c r="AYD148" s="11"/>
      <c r="AYE148" s="11"/>
      <c r="AYF148" s="11"/>
      <c r="AYG148" s="11"/>
      <c r="AYH148" s="11"/>
      <c r="AYI148" s="11"/>
      <c r="AYJ148" s="11"/>
      <c r="AYK148" s="11"/>
      <c r="AYL148" s="11"/>
      <c r="AYM148" s="11"/>
      <c r="AYN148" s="11"/>
      <c r="AYO148" s="11"/>
      <c r="AYP148" s="11"/>
      <c r="AYQ148" s="11"/>
      <c r="AYR148" s="11"/>
      <c r="AYS148" s="11"/>
      <c r="AYT148" s="11"/>
      <c r="AYU148" s="11"/>
      <c r="AYV148" s="11"/>
      <c r="AYW148" s="11"/>
      <c r="AYX148" s="11"/>
      <c r="AYY148" s="11"/>
      <c r="AYZ148" s="11"/>
      <c r="AZA148" s="11"/>
      <c r="AZB148" s="11"/>
      <c r="AZC148" s="11"/>
      <c r="AZD148" s="11"/>
      <c r="AZE148" s="11"/>
      <c r="AZF148" s="11"/>
      <c r="AZG148" s="11"/>
      <c r="AZH148" s="11"/>
      <c r="AZI148" s="11"/>
      <c r="AZJ148" s="11"/>
      <c r="AZK148" s="11"/>
      <c r="AZL148" s="11"/>
      <c r="AZM148" s="11"/>
      <c r="AZN148" s="11"/>
      <c r="AZO148" s="11"/>
      <c r="AZP148" s="11"/>
      <c r="AZQ148" s="11"/>
      <c r="AZR148" s="11"/>
      <c r="AZS148" s="11"/>
      <c r="AZT148" s="11"/>
      <c r="AZU148" s="11"/>
      <c r="AZV148" s="11"/>
      <c r="AZW148" s="11"/>
      <c r="AZX148" s="11"/>
      <c r="AZY148" s="11"/>
      <c r="AZZ148" s="11"/>
      <c r="BAA148" s="11"/>
      <c r="BAB148" s="11"/>
      <c r="BAC148" s="11"/>
      <c r="BAD148" s="11"/>
      <c r="BAE148" s="11"/>
      <c r="BAF148" s="11"/>
      <c r="BAG148" s="11"/>
      <c r="BAH148" s="11"/>
      <c r="BAI148" s="11"/>
      <c r="BAJ148" s="11"/>
      <c r="BAK148" s="11"/>
      <c r="BAL148" s="11"/>
      <c r="BAM148" s="11"/>
      <c r="BAN148" s="11"/>
      <c r="BAO148" s="11"/>
      <c r="BAP148" s="11"/>
      <c r="BAQ148" s="11"/>
      <c r="BAR148" s="11"/>
      <c r="BAS148" s="11"/>
      <c r="BAT148" s="11"/>
      <c r="BAU148" s="11"/>
      <c r="BAV148" s="11"/>
      <c r="BAW148" s="11"/>
      <c r="BAX148" s="11"/>
      <c r="BAY148" s="11"/>
      <c r="BAZ148" s="11"/>
      <c r="BBA148" s="11"/>
      <c r="BBB148" s="11"/>
      <c r="BBC148" s="11"/>
      <c r="BBD148" s="11"/>
      <c r="BBE148" s="11"/>
      <c r="BBF148" s="11"/>
      <c r="BBG148" s="11"/>
      <c r="BBH148" s="11"/>
      <c r="BBI148" s="11"/>
      <c r="BBJ148" s="11"/>
      <c r="BBK148" s="11"/>
      <c r="BBL148" s="11"/>
      <c r="BBM148" s="11"/>
      <c r="BBN148" s="11"/>
      <c r="BBO148" s="11"/>
      <c r="BBP148" s="11"/>
      <c r="BBQ148" s="11"/>
      <c r="BBR148" s="11"/>
      <c r="BBS148" s="11"/>
      <c r="BBT148" s="11"/>
      <c r="BBU148" s="11"/>
      <c r="BBV148" s="11"/>
      <c r="BBW148" s="11"/>
      <c r="BBX148" s="11"/>
      <c r="BBY148" s="11"/>
      <c r="BBZ148" s="11"/>
      <c r="BCA148" s="11"/>
      <c r="BCB148" s="11"/>
      <c r="BCC148" s="11"/>
      <c r="BCD148" s="11"/>
      <c r="BCE148" s="11"/>
      <c r="BCF148" s="11"/>
      <c r="BCG148" s="11"/>
      <c r="BCH148" s="11"/>
      <c r="BCI148" s="11"/>
      <c r="BCJ148" s="11"/>
      <c r="BCK148" s="11"/>
      <c r="BCL148" s="11"/>
      <c r="BCM148" s="11"/>
      <c r="BCN148" s="11"/>
      <c r="BCO148" s="11"/>
      <c r="BCP148" s="11"/>
      <c r="BCQ148" s="11"/>
      <c r="BCR148" s="11"/>
      <c r="BCS148" s="11"/>
      <c r="BCT148" s="11"/>
      <c r="BCU148" s="11"/>
      <c r="BCV148" s="11"/>
      <c r="BCW148" s="11"/>
      <c r="BCX148" s="11"/>
      <c r="BCY148" s="11"/>
      <c r="BCZ148" s="11"/>
      <c r="BDA148" s="11"/>
      <c r="BDB148" s="11"/>
      <c r="BDC148" s="11"/>
      <c r="BDD148" s="11"/>
      <c r="BDE148" s="11"/>
      <c r="BDF148" s="11"/>
      <c r="BDG148" s="11"/>
      <c r="BDH148" s="11"/>
      <c r="BDI148" s="11"/>
      <c r="BDJ148" s="11"/>
      <c r="BDK148" s="11"/>
      <c r="BDL148" s="11"/>
      <c r="BDM148" s="11"/>
      <c r="BDN148" s="11"/>
      <c r="BDO148" s="11"/>
      <c r="BDP148" s="11"/>
      <c r="BDQ148" s="11"/>
      <c r="BDR148" s="11"/>
      <c r="BDS148" s="11"/>
      <c r="BDT148" s="11"/>
      <c r="BDU148" s="11"/>
      <c r="BDV148" s="11"/>
      <c r="BDW148" s="11"/>
      <c r="BDX148" s="11"/>
      <c r="BDY148" s="11"/>
      <c r="BDZ148" s="11"/>
      <c r="BEA148" s="11"/>
      <c r="BEB148" s="11"/>
      <c r="BEC148" s="11"/>
      <c r="BED148" s="11"/>
      <c r="BEE148" s="11"/>
      <c r="BEF148" s="11"/>
      <c r="BEG148" s="11"/>
      <c r="BEH148" s="11"/>
      <c r="BEI148" s="11"/>
      <c r="BEJ148" s="11"/>
      <c r="BEK148" s="11"/>
      <c r="BEL148" s="11"/>
      <c r="BEM148" s="11"/>
      <c r="BEN148" s="11"/>
      <c r="BEO148" s="11"/>
      <c r="BEP148" s="11"/>
      <c r="BEQ148" s="11"/>
      <c r="BER148" s="11"/>
      <c r="BES148" s="11"/>
      <c r="BET148" s="11"/>
      <c r="BEU148" s="11"/>
      <c r="BEV148" s="11"/>
      <c r="BEW148" s="11"/>
      <c r="BEX148" s="11"/>
      <c r="BEY148" s="11"/>
      <c r="BEZ148" s="11"/>
      <c r="BFA148" s="11"/>
      <c r="BFB148" s="11"/>
      <c r="BFC148" s="11"/>
      <c r="BFD148" s="11"/>
      <c r="BFE148" s="11"/>
      <c r="BFF148" s="11"/>
      <c r="BFG148" s="11"/>
      <c r="BFH148" s="11"/>
      <c r="BFI148" s="11"/>
      <c r="BFJ148" s="11"/>
      <c r="BFK148" s="11"/>
      <c r="BFL148" s="11"/>
      <c r="BFM148" s="11"/>
      <c r="BFN148" s="11"/>
      <c r="BFO148" s="11"/>
      <c r="BFP148" s="11"/>
      <c r="BFQ148" s="11"/>
      <c r="BFR148" s="11"/>
      <c r="BFS148" s="11"/>
      <c r="BFT148" s="11"/>
      <c r="BFU148" s="11"/>
      <c r="BFV148" s="11"/>
      <c r="BFW148" s="11"/>
      <c r="BFX148" s="11"/>
      <c r="BFY148" s="11"/>
      <c r="BFZ148" s="11"/>
      <c r="BGA148" s="11"/>
      <c r="BGB148" s="11"/>
      <c r="BGC148" s="11"/>
      <c r="BGD148" s="11"/>
      <c r="BGE148" s="11"/>
      <c r="BGF148" s="11"/>
      <c r="BGG148" s="11"/>
      <c r="BGH148" s="11"/>
      <c r="BGI148" s="11"/>
      <c r="BGJ148" s="11"/>
      <c r="BGK148" s="11"/>
      <c r="BGL148" s="11"/>
      <c r="BGM148" s="11"/>
      <c r="BGN148" s="11"/>
      <c r="BGO148" s="11"/>
      <c r="BGP148" s="11"/>
      <c r="BGQ148" s="11"/>
      <c r="BGR148" s="11"/>
      <c r="BGS148" s="11"/>
      <c r="BGT148" s="11"/>
      <c r="BGU148" s="11"/>
      <c r="BGV148" s="11"/>
      <c r="BGW148" s="11"/>
      <c r="BGX148" s="11"/>
      <c r="BGY148" s="11"/>
      <c r="BGZ148" s="11"/>
      <c r="BHA148" s="11"/>
      <c r="BHB148" s="11"/>
      <c r="BHC148" s="11"/>
      <c r="BHD148" s="11"/>
      <c r="BHE148" s="11"/>
      <c r="BHF148" s="11"/>
      <c r="BHG148" s="11"/>
      <c r="BHH148" s="11"/>
      <c r="BHI148" s="11"/>
      <c r="BHJ148" s="11"/>
      <c r="BHK148" s="11"/>
      <c r="BHL148" s="11"/>
      <c r="BHM148" s="11"/>
      <c r="BHN148" s="11"/>
      <c r="BHO148" s="11"/>
      <c r="BHP148" s="11"/>
      <c r="BHQ148" s="11"/>
      <c r="BHR148" s="11"/>
      <c r="BHS148" s="11"/>
      <c r="BHT148" s="11"/>
      <c r="BHU148" s="11"/>
      <c r="BHV148" s="11"/>
      <c r="BHW148" s="11"/>
      <c r="BHX148" s="11"/>
      <c r="BHY148" s="11"/>
      <c r="BHZ148" s="11"/>
      <c r="BIA148" s="11"/>
      <c r="BIB148" s="11"/>
      <c r="BIC148" s="11"/>
      <c r="BID148" s="11"/>
      <c r="BIE148" s="11"/>
      <c r="BIF148" s="11"/>
      <c r="BIG148" s="11"/>
      <c r="BIH148" s="11"/>
      <c r="BII148" s="11"/>
      <c r="BIJ148" s="11"/>
      <c r="BIK148" s="11"/>
      <c r="BIL148" s="11"/>
      <c r="BIM148" s="11"/>
      <c r="BIN148" s="11"/>
      <c r="BIO148" s="11"/>
      <c r="BIP148" s="11"/>
      <c r="BIQ148" s="11"/>
      <c r="BIR148" s="11"/>
      <c r="BIS148" s="11"/>
      <c r="BIT148" s="11"/>
      <c r="BIU148" s="11"/>
      <c r="BIV148" s="11"/>
      <c r="BIW148" s="11"/>
      <c r="BIX148" s="11"/>
      <c r="BIY148" s="11"/>
      <c r="BIZ148" s="11"/>
      <c r="BJA148" s="11"/>
      <c r="BJB148" s="11"/>
      <c r="BJC148" s="11"/>
      <c r="BJD148" s="11"/>
      <c r="BJE148" s="11"/>
      <c r="BJF148" s="11"/>
      <c r="BJG148" s="11"/>
      <c r="BJH148" s="11"/>
      <c r="BJI148" s="11"/>
      <c r="BJJ148" s="11"/>
      <c r="BJK148" s="11"/>
      <c r="BJL148" s="11"/>
      <c r="BJM148" s="11"/>
      <c r="BJN148" s="11"/>
      <c r="BJO148" s="11"/>
      <c r="BJP148" s="11"/>
      <c r="BJQ148" s="11"/>
      <c r="BJR148" s="11"/>
      <c r="BJS148" s="11"/>
      <c r="BJT148" s="11"/>
      <c r="BJU148" s="11"/>
      <c r="BJV148" s="11"/>
      <c r="BJW148" s="11"/>
      <c r="BJX148" s="11"/>
      <c r="BJY148" s="11"/>
      <c r="BJZ148" s="11"/>
      <c r="BKA148" s="11"/>
      <c r="BKB148" s="11"/>
      <c r="BKC148" s="11"/>
      <c r="BKD148" s="11"/>
      <c r="BKE148" s="11"/>
      <c r="BKF148" s="11"/>
      <c r="BKG148" s="11"/>
      <c r="BKH148" s="11"/>
      <c r="BKI148" s="11"/>
      <c r="BKJ148" s="11"/>
      <c r="BKK148" s="11"/>
      <c r="BKL148" s="11"/>
      <c r="BKM148" s="11"/>
      <c r="BKN148" s="11"/>
      <c r="BKO148" s="11"/>
      <c r="BKP148" s="11"/>
      <c r="BKQ148" s="11"/>
      <c r="BKR148" s="11"/>
      <c r="BKS148" s="11"/>
      <c r="BKT148" s="11"/>
      <c r="BKU148" s="11"/>
      <c r="BKV148" s="11"/>
      <c r="BKW148" s="11"/>
      <c r="BKX148" s="11"/>
      <c r="BKY148" s="11"/>
      <c r="BKZ148" s="11"/>
      <c r="BLA148" s="11"/>
      <c r="BLB148" s="11"/>
      <c r="BLC148" s="11"/>
      <c r="BLD148" s="11"/>
      <c r="BLE148" s="11"/>
      <c r="BLF148" s="11"/>
      <c r="BLG148" s="11"/>
      <c r="BLH148" s="11"/>
      <c r="BLI148" s="11"/>
      <c r="BLJ148" s="11"/>
      <c r="BLK148" s="11"/>
      <c r="BLL148" s="11"/>
      <c r="BLM148" s="11"/>
      <c r="BLN148" s="11"/>
      <c r="BLO148" s="11"/>
      <c r="BLP148" s="11"/>
      <c r="BLQ148" s="11"/>
      <c r="BLR148" s="11"/>
      <c r="BLS148" s="11"/>
      <c r="BLT148" s="11"/>
      <c r="BLU148" s="11"/>
      <c r="BLV148" s="11"/>
      <c r="BLW148" s="11"/>
      <c r="BLX148" s="11"/>
      <c r="BLY148" s="11"/>
      <c r="BLZ148" s="11"/>
      <c r="BMA148" s="11"/>
      <c r="BMB148" s="11"/>
      <c r="BMC148" s="11"/>
      <c r="BMD148" s="11"/>
      <c r="BME148" s="11"/>
      <c r="BMF148" s="11"/>
      <c r="BMG148" s="11"/>
      <c r="BMH148" s="11"/>
      <c r="BMI148" s="11"/>
      <c r="BMJ148" s="11"/>
      <c r="BMK148" s="11"/>
      <c r="BML148" s="11"/>
      <c r="BMM148" s="11"/>
      <c r="BMN148" s="11"/>
      <c r="BMO148" s="11"/>
      <c r="BMP148" s="11"/>
      <c r="BMQ148" s="11"/>
      <c r="BMR148" s="11"/>
      <c r="BMS148" s="11"/>
      <c r="BMT148" s="11"/>
      <c r="BMU148" s="11"/>
      <c r="BMV148" s="11"/>
      <c r="BMW148" s="11"/>
      <c r="BMX148" s="11"/>
      <c r="BMY148" s="11"/>
      <c r="BMZ148" s="11"/>
      <c r="BNA148" s="11"/>
      <c r="BNB148" s="11"/>
      <c r="BNC148" s="11"/>
      <c r="BND148" s="11"/>
      <c r="BNE148" s="11"/>
      <c r="BNF148" s="11"/>
      <c r="BNG148" s="11"/>
      <c r="BNH148" s="11"/>
      <c r="BNI148" s="11"/>
      <c r="BNJ148" s="11"/>
      <c r="BNK148" s="11"/>
      <c r="BNL148" s="11"/>
      <c r="BNM148" s="11"/>
      <c r="BNN148" s="11"/>
      <c r="BNO148" s="11"/>
      <c r="BNP148" s="11"/>
      <c r="BNQ148" s="11"/>
      <c r="BNR148" s="11"/>
      <c r="BNS148" s="11"/>
      <c r="BNT148" s="11"/>
      <c r="BNU148" s="11"/>
      <c r="BNV148" s="11"/>
      <c r="BNW148" s="11"/>
      <c r="BNX148" s="11"/>
      <c r="BNY148" s="11"/>
      <c r="BNZ148" s="11"/>
      <c r="BOA148" s="11"/>
      <c r="BOB148" s="11"/>
      <c r="BOC148" s="11"/>
      <c r="BOD148" s="11"/>
      <c r="BOE148" s="11"/>
      <c r="BOF148" s="11"/>
      <c r="BOG148" s="11"/>
      <c r="BOH148" s="11"/>
      <c r="BOI148" s="11"/>
      <c r="BOJ148" s="11"/>
      <c r="BOK148" s="11"/>
      <c r="BOL148" s="11"/>
      <c r="BOM148" s="11"/>
      <c r="BON148" s="11"/>
      <c r="BOO148" s="11"/>
      <c r="BOP148" s="11"/>
      <c r="BOQ148" s="11"/>
      <c r="BOR148" s="11"/>
      <c r="BOS148" s="11"/>
      <c r="BOT148" s="11"/>
      <c r="BOU148" s="11"/>
      <c r="BOV148" s="11"/>
      <c r="BOW148" s="11"/>
      <c r="BOX148" s="11"/>
      <c r="BOY148" s="11"/>
      <c r="BOZ148" s="11"/>
      <c r="BPA148" s="11"/>
      <c r="BPB148" s="11"/>
      <c r="BPC148" s="11"/>
      <c r="BPD148" s="11"/>
      <c r="BPE148" s="11"/>
      <c r="BPF148" s="11"/>
      <c r="BPG148" s="11"/>
      <c r="BPH148" s="11"/>
      <c r="BPI148" s="11"/>
      <c r="BPJ148" s="11"/>
      <c r="BPK148" s="11"/>
      <c r="BPL148" s="11"/>
      <c r="BPM148" s="11"/>
      <c r="BPN148" s="11"/>
      <c r="BPO148" s="11"/>
      <c r="BPP148" s="11"/>
      <c r="BPQ148" s="11"/>
      <c r="BPR148" s="11"/>
      <c r="BPS148" s="11"/>
      <c r="BPT148" s="11"/>
      <c r="BPU148" s="11"/>
      <c r="BPV148" s="11"/>
      <c r="BPW148" s="11"/>
      <c r="BPX148" s="11"/>
      <c r="BPY148" s="11"/>
      <c r="BPZ148" s="11"/>
      <c r="BQA148" s="11"/>
      <c r="BQB148" s="11"/>
      <c r="BQC148" s="11"/>
      <c r="BQD148" s="11"/>
      <c r="BQE148" s="11"/>
      <c r="BQF148" s="11"/>
      <c r="BQG148" s="11"/>
      <c r="BQH148" s="11"/>
      <c r="BQI148" s="11"/>
      <c r="BQJ148" s="11"/>
      <c r="BQK148" s="11"/>
      <c r="BQL148" s="11"/>
      <c r="BQM148" s="11"/>
      <c r="BQN148" s="11"/>
      <c r="BQO148" s="11"/>
      <c r="BQP148" s="11"/>
      <c r="BQQ148" s="11"/>
      <c r="BQR148" s="11"/>
      <c r="BQS148" s="11"/>
      <c r="BQT148" s="11"/>
      <c r="BQU148" s="11"/>
      <c r="BQV148" s="11"/>
      <c r="BQW148" s="11"/>
      <c r="BQX148" s="11"/>
      <c r="BQY148" s="11"/>
      <c r="BQZ148" s="11"/>
      <c r="BRA148" s="11"/>
      <c r="BRB148" s="11"/>
      <c r="BRC148" s="11"/>
      <c r="BRD148" s="11"/>
      <c r="BRE148" s="11"/>
      <c r="BRF148" s="11"/>
      <c r="BRG148" s="11"/>
      <c r="BRH148" s="11"/>
      <c r="BRI148" s="11"/>
      <c r="BRJ148" s="11"/>
      <c r="BRK148" s="11"/>
      <c r="BRL148" s="11"/>
      <c r="BRM148" s="11"/>
      <c r="BRN148" s="11"/>
      <c r="BRO148" s="11"/>
      <c r="BRP148" s="11"/>
      <c r="BRQ148" s="11"/>
      <c r="BRR148" s="11"/>
      <c r="BRS148" s="11"/>
      <c r="BRT148" s="11"/>
      <c r="BRU148" s="11"/>
      <c r="BRV148" s="11"/>
      <c r="BRW148" s="11"/>
      <c r="BRX148" s="11"/>
      <c r="BRY148" s="11"/>
      <c r="BRZ148" s="11"/>
      <c r="BSA148" s="11"/>
      <c r="BSB148" s="11"/>
      <c r="BSC148" s="11"/>
      <c r="BSD148" s="11"/>
      <c r="BSE148" s="11"/>
      <c r="BSF148" s="11"/>
      <c r="BSG148" s="11"/>
      <c r="BSH148" s="11"/>
      <c r="BSI148" s="11"/>
      <c r="BSJ148" s="11"/>
      <c r="BSK148" s="11"/>
      <c r="BSL148" s="11"/>
      <c r="BSM148" s="11"/>
      <c r="BSN148" s="11"/>
      <c r="BSO148" s="11"/>
      <c r="BSP148" s="11"/>
      <c r="BSQ148" s="11"/>
      <c r="BSR148" s="11"/>
      <c r="BSS148" s="11"/>
      <c r="BST148" s="11"/>
      <c r="BSU148" s="11"/>
      <c r="BSV148" s="11"/>
      <c r="BSW148" s="11"/>
      <c r="BSX148" s="11"/>
      <c r="BSY148" s="11"/>
      <c r="BSZ148" s="11"/>
      <c r="BTA148" s="11"/>
      <c r="BTB148" s="11"/>
      <c r="BTC148" s="11"/>
      <c r="BTD148" s="11"/>
      <c r="BTE148" s="11"/>
      <c r="BTF148" s="11"/>
      <c r="BTG148" s="11"/>
      <c r="BTH148" s="11"/>
      <c r="BTI148" s="11"/>
      <c r="BTJ148" s="11"/>
      <c r="BTK148" s="11"/>
      <c r="BTL148" s="11"/>
      <c r="BTM148" s="11"/>
      <c r="BTN148" s="11"/>
      <c r="BTO148" s="11"/>
      <c r="BTP148" s="11"/>
      <c r="BTQ148" s="11"/>
      <c r="BTR148" s="11"/>
      <c r="BTS148" s="11"/>
      <c r="BTT148" s="11"/>
      <c r="BTU148" s="11"/>
      <c r="BTV148" s="11"/>
      <c r="BTW148" s="11"/>
      <c r="BTX148" s="11"/>
      <c r="BTY148" s="11"/>
      <c r="BTZ148" s="11"/>
      <c r="BUA148" s="11"/>
      <c r="BUB148" s="11"/>
      <c r="BUC148" s="11"/>
      <c r="BUD148" s="11"/>
      <c r="BUE148" s="11"/>
      <c r="BUF148" s="11"/>
      <c r="BUG148" s="11"/>
      <c r="BUH148" s="11"/>
      <c r="BUI148" s="11"/>
      <c r="BUJ148" s="11"/>
      <c r="BUK148" s="11"/>
      <c r="BUL148" s="11"/>
      <c r="BUM148" s="11"/>
      <c r="BUN148" s="11"/>
      <c r="BUO148" s="11"/>
      <c r="BUP148" s="11"/>
      <c r="BUQ148" s="11"/>
      <c r="BUR148" s="11"/>
      <c r="BUS148" s="11"/>
      <c r="BUT148" s="11"/>
      <c r="BUU148" s="11"/>
      <c r="BUV148" s="11"/>
      <c r="BUW148" s="11"/>
      <c r="BUX148" s="11"/>
      <c r="BUY148" s="11"/>
      <c r="BUZ148" s="11"/>
      <c r="BVA148" s="11"/>
      <c r="BVB148" s="11"/>
      <c r="BVC148" s="11"/>
      <c r="BVD148" s="11"/>
      <c r="BVE148" s="11"/>
      <c r="BVF148" s="11"/>
      <c r="BVG148" s="11"/>
      <c r="BVH148" s="11"/>
      <c r="BVI148" s="11"/>
      <c r="BVJ148" s="11"/>
      <c r="BVK148" s="11"/>
      <c r="BVL148" s="11"/>
      <c r="BVM148" s="11"/>
      <c r="BVN148" s="11"/>
      <c r="BVO148" s="11"/>
      <c r="BVP148" s="11"/>
      <c r="BVQ148" s="11"/>
      <c r="BVR148" s="11"/>
      <c r="BVS148" s="11"/>
      <c r="BVT148" s="11"/>
      <c r="BVU148" s="11"/>
      <c r="BVV148" s="11"/>
      <c r="BVW148" s="11"/>
      <c r="BVX148" s="11"/>
      <c r="BVY148" s="11"/>
      <c r="BVZ148" s="11"/>
      <c r="BWA148" s="11"/>
      <c r="BWB148" s="11"/>
      <c r="BWC148" s="11"/>
      <c r="BWD148" s="11"/>
      <c r="BWE148" s="11"/>
      <c r="BWF148" s="11"/>
      <c r="BWG148" s="11"/>
      <c r="BWH148" s="11"/>
      <c r="BWI148" s="11"/>
      <c r="BWJ148" s="11"/>
      <c r="BWK148" s="11"/>
      <c r="BWL148" s="11"/>
      <c r="BWM148" s="11"/>
      <c r="BWN148" s="11"/>
      <c r="BWO148" s="11"/>
      <c r="BWP148" s="11"/>
      <c r="BWQ148" s="11"/>
      <c r="BWR148" s="11"/>
      <c r="BWS148" s="11"/>
      <c r="BWT148" s="11"/>
      <c r="BWU148" s="11"/>
      <c r="BWV148" s="11"/>
      <c r="BWW148" s="11"/>
      <c r="BWX148" s="11"/>
      <c r="BWY148" s="11"/>
      <c r="BWZ148" s="11"/>
      <c r="BXA148" s="11"/>
      <c r="BXB148" s="11"/>
      <c r="BXC148" s="11"/>
      <c r="BXD148" s="11"/>
      <c r="BXE148" s="11"/>
      <c r="BXF148" s="11"/>
      <c r="BXG148" s="11"/>
      <c r="BXH148" s="11"/>
      <c r="BXI148" s="11"/>
      <c r="BXJ148" s="11"/>
      <c r="BXK148" s="11"/>
      <c r="BXL148" s="11"/>
      <c r="BXM148" s="11"/>
      <c r="BXN148" s="11"/>
      <c r="BXO148" s="11"/>
      <c r="BXP148" s="11"/>
      <c r="BXQ148" s="11"/>
      <c r="BXR148" s="11"/>
      <c r="BXS148" s="11"/>
      <c r="BXT148" s="11"/>
      <c r="BXU148" s="11"/>
      <c r="BXV148" s="11"/>
      <c r="BXW148" s="11"/>
      <c r="BXX148" s="11"/>
      <c r="BXY148" s="11"/>
      <c r="BXZ148" s="11"/>
      <c r="BYA148" s="11"/>
      <c r="BYB148" s="11"/>
      <c r="BYC148" s="11"/>
      <c r="BYD148" s="11"/>
      <c r="BYE148" s="11"/>
      <c r="BYF148" s="11"/>
      <c r="BYG148" s="11"/>
      <c r="BYH148" s="11"/>
      <c r="BYI148" s="11"/>
      <c r="BYJ148" s="11"/>
      <c r="BYK148" s="11"/>
      <c r="BYL148" s="11"/>
      <c r="BYM148" s="11"/>
      <c r="BYN148" s="11"/>
      <c r="BYO148" s="11"/>
      <c r="BYP148" s="11"/>
      <c r="BYQ148" s="11"/>
      <c r="BYR148" s="11"/>
      <c r="BYS148" s="11"/>
      <c r="BYT148" s="11"/>
      <c r="BYU148" s="11"/>
      <c r="BYV148" s="11"/>
      <c r="BYW148" s="11"/>
      <c r="BYX148" s="11"/>
      <c r="BYY148" s="11"/>
      <c r="BYZ148" s="11"/>
      <c r="BZA148" s="11"/>
      <c r="BZB148" s="11"/>
      <c r="BZC148" s="11"/>
      <c r="BZD148" s="11"/>
      <c r="BZE148" s="11"/>
      <c r="BZF148" s="11"/>
      <c r="BZG148" s="11"/>
      <c r="BZH148" s="11"/>
      <c r="BZI148" s="11"/>
      <c r="BZJ148" s="11"/>
      <c r="BZK148" s="11"/>
      <c r="BZL148" s="11"/>
      <c r="BZM148" s="11"/>
      <c r="BZN148" s="11"/>
      <c r="BZO148" s="11"/>
      <c r="BZP148" s="11"/>
      <c r="BZQ148" s="11"/>
      <c r="BZR148" s="11"/>
      <c r="BZS148" s="11"/>
      <c r="BZT148" s="11"/>
      <c r="BZU148" s="11"/>
      <c r="BZV148" s="11"/>
      <c r="BZW148" s="11"/>
      <c r="BZX148" s="11"/>
      <c r="BZY148" s="11"/>
      <c r="BZZ148" s="11"/>
      <c r="CAA148" s="11"/>
      <c r="CAB148" s="11"/>
      <c r="CAC148" s="11"/>
      <c r="CAD148" s="11"/>
      <c r="CAE148" s="11"/>
      <c r="CAF148" s="11"/>
      <c r="CAG148" s="11"/>
      <c r="CAH148" s="11"/>
      <c r="CAI148" s="11"/>
      <c r="CAJ148" s="11"/>
      <c r="CAK148" s="11"/>
      <c r="CAL148" s="11"/>
      <c r="CAM148" s="11"/>
      <c r="CAN148" s="11"/>
      <c r="CAO148" s="11"/>
      <c r="CAP148" s="11"/>
      <c r="CAQ148" s="11"/>
      <c r="CAR148" s="11"/>
      <c r="CAS148" s="11"/>
      <c r="CAT148" s="11"/>
      <c r="CAU148" s="11"/>
      <c r="CAV148" s="11"/>
      <c r="CAW148" s="11"/>
      <c r="CAX148" s="11"/>
      <c r="CAY148" s="11"/>
      <c r="CAZ148" s="11"/>
      <c r="CBA148" s="11"/>
      <c r="CBB148" s="11"/>
      <c r="CBC148" s="11"/>
      <c r="CBD148" s="11"/>
      <c r="CBE148" s="11"/>
      <c r="CBF148" s="11"/>
      <c r="CBG148" s="11"/>
      <c r="CBH148" s="11"/>
      <c r="CBI148" s="11"/>
      <c r="CBJ148" s="11"/>
      <c r="CBK148" s="11"/>
      <c r="CBL148" s="11"/>
      <c r="CBM148" s="11"/>
      <c r="CBN148" s="11"/>
      <c r="CBO148" s="11"/>
      <c r="CBP148" s="11"/>
      <c r="CBQ148" s="11"/>
      <c r="CBR148" s="11"/>
      <c r="CBS148" s="11"/>
      <c r="CBT148" s="11"/>
      <c r="CBU148" s="11"/>
      <c r="CBV148" s="11"/>
      <c r="CBW148" s="11"/>
      <c r="CBX148" s="11"/>
      <c r="CBY148" s="11"/>
      <c r="CBZ148" s="11"/>
      <c r="CCA148" s="11"/>
      <c r="CCB148" s="11"/>
      <c r="CCC148" s="11"/>
      <c r="CCD148" s="11"/>
      <c r="CCE148" s="11"/>
      <c r="CCF148" s="11"/>
      <c r="CCG148" s="11"/>
      <c r="CCH148" s="11"/>
      <c r="CCI148" s="11"/>
      <c r="CCJ148" s="11"/>
      <c r="CCK148" s="11"/>
      <c r="CCL148" s="11"/>
      <c r="CCM148" s="11"/>
      <c r="CCN148" s="11"/>
      <c r="CCO148" s="11"/>
      <c r="CCP148" s="11"/>
      <c r="CCQ148" s="11"/>
      <c r="CCR148" s="11"/>
      <c r="CCS148" s="11"/>
      <c r="CCT148" s="11"/>
      <c r="CCU148" s="11"/>
      <c r="CCV148" s="11"/>
      <c r="CCW148" s="11"/>
      <c r="CCX148" s="11"/>
      <c r="CCY148" s="11"/>
      <c r="CCZ148" s="11"/>
      <c r="CDA148" s="11"/>
      <c r="CDB148" s="11"/>
      <c r="CDC148" s="11"/>
      <c r="CDD148" s="11"/>
      <c r="CDE148" s="11"/>
      <c r="CDF148" s="11"/>
      <c r="CDG148" s="11"/>
      <c r="CDH148" s="11"/>
      <c r="CDI148" s="11"/>
      <c r="CDJ148" s="11"/>
      <c r="CDK148" s="11"/>
      <c r="CDL148" s="11"/>
      <c r="CDM148" s="11"/>
      <c r="CDN148" s="11"/>
      <c r="CDO148" s="11"/>
      <c r="CDP148" s="11"/>
      <c r="CDQ148" s="11"/>
      <c r="CDR148" s="11"/>
      <c r="CDS148" s="11"/>
      <c r="CDT148" s="11"/>
      <c r="CDU148" s="11"/>
      <c r="CDV148" s="11"/>
      <c r="CDW148" s="11"/>
      <c r="CDX148" s="11"/>
      <c r="CDY148" s="11"/>
      <c r="CDZ148" s="11"/>
      <c r="CEA148" s="11"/>
      <c r="CEB148" s="11"/>
      <c r="CEC148" s="11"/>
      <c r="CED148" s="11"/>
      <c r="CEE148" s="11"/>
      <c r="CEF148" s="11"/>
      <c r="CEG148" s="11"/>
      <c r="CEH148" s="11"/>
      <c r="CEI148" s="11"/>
      <c r="CEJ148" s="11"/>
      <c r="CEK148" s="11"/>
      <c r="CEL148" s="11"/>
      <c r="CEM148" s="11"/>
      <c r="CEN148" s="11"/>
      <c r="CEO148" s="11"/>
      <c r="CEP148" s="11"/>
      <c r="CEQ148" s="11"/>
      <c r="CER148" s="11"/>
      <c r="CES148" s="11"/>
      <c r="CET148" s="11"/>
      <c r="CEU148" s="11"/>
      <c r="CEV148" s="11"/>
      <c r="CEW148" s="11"/>
      <c r="CEX148" s="11"/>
      <c r="CEY148" s="11"/>
      <c r="CEZ148" s="11"/>
      <c r="CFA148" s="11"/>
      <c r="CFB148" s="11"/>
      <c r="CFC148" s="11"/>
      <c r="CFD148" s="11"/>
      <c r="CFE148" s="11"/>
      <c r="CFF148" s="11"/>
      <c r="CFG148" s="11"/>
      <c r="CFH148" s="11"/>
      <c r="CFI148" s="11"/>
      <c r="CFJ148" s="11"/>
      <c r="CFK148" s="11"/>
      <c r="CFL148" s="11"/>
      <c r="CFM148" s="11"/>
      <c r="CFN148" s="11"/>
      <c r="CFO148" s="11"/>
      <c r="CFP148" s="11"/>
      <c r="CFQ148" s="11"/>
      <c r="CFR148" s="11"/>
      <c r="CFS148" s="11"/>
      <c r="CFT148" s="11"/>
      <c r="CFU148" s="11"/>
      <c r="CFV148" s="11"/>
      <c r="CFW148" s="11"/>
      <c r="CFX148" s="11"/>
      <c r="CFY148" s="11"/>
      <c r="CFZ148" s="11"/>
      <c r="CGA148" s="11"/>
      <c r="CGB148" s="11"/>
      <c r="CGC148" s="11"/>
      <c r="CGD148" s="11"/>
      <c r="CGE148" s="11"/>
      <c r="CGF148" s="11"/>
      <c r="CGG148" s="11"/>
      <c r="CGH148" s="11"/>
      <c r="CGI148" s="11"/>
      <c r="CGJ148" s="11"/>
      <c r="CGK148" s="11"/>
      <c r="CGL148" s="11"/>
      <c r="CGM148" s="11"/>
      <c r="CGN148" s="11"/>
      <c r="CGO148" s="11"/>
      <c r="CGP148" s="11"/>
      <c r="CGQ148" s="11"/>
      <c r="CGR148" s="11"/>
      <c r="CGS148" s="11"/>
      <c r="CGT148" s="11"/>
      <c r="CGU148" s="11"/>
      <c r="CGV148" s="11"/>
      <c r="CGW148" s="11"/>
      <c r="CGX148" s="11"/>
      <c r="CGY148" s="11"/>
      <c r="CGZ148" s="11"/>
      <c r="CHA148" s="11"/>
      <c r="CHB148" s="11"/>
      <c r="CHC148" s="11"/>
      <c r="CHD148" s="11"/>
      <c r="CHE148" s="11"/>
      <c r="CHF148" s="11"/>
      <c r="CHG148" s="11"/>
      <c r="CHH148" s="11"/>
      <c r="CHI148" s="11"/>
      <c r="CHJ148" s="11"/>
      <c r="CHK148" s="11"/>
      <c r="CHL148" s="11"/>
      <c r="CHM148" s="11"/>
      <c r="CHN148" s="11"/>
      <c r="CHO148" s="11"/>
      <c r="CHP148" s="11"/>
      <c r="CHQ148" s="11"/>
      <c r="CHR148" s="11"/>
      <c r="CHS148" s="11"/>
      <c r="CHT148" s="11"/>
      <c r="CHU148" s="11"/>
      <c r="CHV148" s="11"/>
      <c r="CHW148" s="11"/>
      <c r="CHX148" s="11"/>
      <c r="CHY148" s="11"/>
      <c r="CHZ148" s="11"/>
      <c r="CIA148" s="11"/>
      <c r="CIB148" s="11"/>
      <c r="CIC148" s="11"/>
      <c r="CID148" s="11"/>
      <c r="CIE148" s="11"/>
      <c r="CIF148" s="11"/>
      <c r="CIG148" s="11"/>
      <c r="CIH148" s="11"/>
      <c r="CII148" s="11"/>
      <c r="CIJ148" s="11"/>
      <c r="CIK148" s="11"/>
      <c r="CIL148" s="11"/>
      <c r="CIM148" s="11"/>
      <c r="CIN148" s="11"/>
      <c r="CIO148" s="11"/>
      <c r="CIP148" s="11"/>
      <c r="CIQ148" s="11"/>
      <c r="CIR148" s="11"/>
      <c r="CIS148" s="11"/>
      <c r="CIT148" s="11"/>
      <c r="CIU148" s="11"/>
      <c r="CIV148" s="11"/>
      <c r="CIW148" s="11"/>
      <c r="CIX148" s="11"/>
      <c r="CIY148" s="11"/>
      <c r="CIZ148" s="11"/>
      <c r="CJA148" s="11"/>
      <c r="CJB148" s="11"/>
      <c r="CJC148" s="11"/>
      <c r="CJD148" s="11"/>
      <c r="CJE148" s="11"/>
      <c r="CJF148" s="11"/>
      <c r="CJG148" s="11"/>
      <c r="CJH148" s="11"/>
      <c r="CJI148" s="11"/>
      <c r="CJJ148" s="11"/>
      <c r="CJK148" s="11"/>
      <c r="CJL148" s="11"/>
      <c r="CJM148" s="11"/>
      <c r="CJN148" s="11"/>
      <c r="CJO148" s="11"/>
      <c r="CJP148" s="11"/>
      <c r="CJQ148" s="11"/>
      <c r="CJR148" s="11"/>
      <c r="CJS148" s="11"/>
      <c r="CJT148" s="11"/>
      <c r="CJU148" s="11"/>
      <c r="CJV148" s="11"/>
      <c r="CJW148" s="11"/>
      <c r="CJX148" s="11"/>
      <c r="CJY148" s="11"/>
      <c r="CJZ148" s="11"/>
      <c r="CKA148" s="11"/>
      <c r="CKB148" s="11"/>
      <c r="CKC148" s="11"/>
      <c r="CKD148" s="11"/>
      <c r="CKE148" s="11"/>
      <c r="CKF148" s="11"/>
      <c r="CKG148" s="11"/>
      <c r="CKH148" s="11"/>
      <c r="CKI148" s="11"/>
      <c r="CKJ148" s="11"/>
      <c r="CKK148" s="11"/>
      <c r="CKL148" s="11"/>
      <c r="CKM148" s="11"/>
      <c r="CKN148" s="11"/>
      <c r="CKO148" s="11"/>
      <c r="CKP148" s="11"/>
      <c r="CKQ148" s="11"/>
      <c r="CKR148" s="11"/>
      <c r="CKS148" s="11"/>
      <c r="CKT148" s="11"/>
      <c r="CKU148" s="11"/>
      <c r="CKV148" s="11"/>
      <c r="CKW148" s="11"/>
      <c r="CKX148" s="11"/>
      <c r="CKY148" s="11"/>
      <c r="CKZ148" s="11"/>
      <c r="CLA148" s="11"/>
      <c r="CLB148" s="11"/>
      <c r="CLC148" s="11"/>
      <c r="CLD148" s="11"/>
      <c r="CLE148" s="11"/>
      <c r="CLF148" s="11"/>
      <c r="CLG148" s="11"/>
      <c r="CLH148" s="11"/>
      <c r="CLI148" s="11"/>
      <c r="CLJ148" s="11"/>
      <c r="CLK148" s="11"/>
      <c r="CLL148" s="11"/>
      <c r="CLM148" s="11"/>
      <c r="CLN148" s="11"/>
      <c r="CLO148" s="11"/>
      <c r="CLP148" s="11"/>
      <c r="CLQ148" s="11"/>
      <c r="CLR148" s="11"/>
      <c r="CLS148" s="11"/>
      <c r="CLT148" s="11"/>
      <c r="CLU148" s="11"/>
      <c r="CLV148" s="11"/>
      <c r="CLW148" s="11"/>
      <c r="CLX148" s="11"/>
      <c r="CLY148" s="11"/>
      <c r="CLZ148" s="11"/>
      <c r="CMA148" s="11"/>
      <c r="CMB148" s="11"/>
      <c r="CMC148" s="11"/>
      <c r="CMD148" s="11"/>
      <c r="CME148" s="11"/>
      <c r="CMF148" s="11"/>
      <c r="CMG148" s="11"/>
      <c r="CMH148" s="11"/>
      <c r="CMI148" s="11"/>
      <c r="CMJ148" s="11"/>
      <c r="CMK148" s="11"/>
      <c r="CML148" s="11"/>
      <c r="CMM148" s="11"/>
      <c r="CMN148" s="11"/>
      <c r="CMO148" s="11"/>
      <c r="CMP148" s="11"/>
      <c r="CMQ148" s="11"/>
      <c r="CMR148" s="11"/>
      <c r="CMS148" s="11"/>
      <c r="CMT148" s="11"/>
      <c r="CMU148" s="11"/>
      <c r="CMV148" s="11"/>
      <c r="CMW148" s="11"/>
      <c r="CMX148" s="11"/>
      <c r="CMY148" s="11"/>
      <c r="CMZ148" s="11"/>
      <c r="CNA148" s="11"/>
      <c r="CNB148" s="11"/>
      <c r="CNC148" s="11"/>
      <c r="CND148" s="11"/>
      <c r="CNE148" s="11"/>
      <c r="CNF148" s="11"/>
      <c r="CNG148" s="11"/>
      <c r="CNH148" s="11"/>
      <c r="CNI148" s="11"/>
      <c r="CNJ148" s="11"/>
      <c r="CNK148" s="11"/>
      <c r="CNL148" s="11"/>
      <c r="CNM148" s="11"/>
      <c r="CNN148" s="11"/>
      <c r="CNO148" s="11"/>
      <c r="CNP148" s="11"/>
      <c r="CNQ148" s="11"/>
      <c r="CNR148" s="11"/>
      <c r="CNS148" s="11"/>
      <c r="CNT148" s="11"/>
      <c r="CNU148" s="11"/>
      <c r="CNV148" s="11"/>
      <c r="CNW148" s="11"/>
      <c r="CNX148" s="11"/>
      <c r="CNY148" s="11"/>
      <c r="CNZ148" s="11"/>
      <c r="COA148" s="11"/>
      <c r="COB148" s="11"/>
      <c r="COC148" s="11"/>
      <c r="COD148" s="11"/>
      <c r="COE148" s="11"/>
      <c r="COF148" s="11"/>
      <c r="COG148" s="11"/>
      <c r="COH148" s="11"/>
      <c r="COI148" s="11"/>
      <c r="COJ148" s="11"/>
      <c r="COK148" s="11"/>
      <c r="COL148" s="11"/>
      <c r="COM148" s="11"/>
      <c r="CON148" s="11"/>
      <c r="COO148" s="11"/>
      <c r="COP148" s="11"/>
      <c r="COQ148" s="11"/>
      <c r="COR148" s="11"/>
      <c r="COS148" s="11"/>
      <c r="COT148" s="11"/>
      <c r="COU148" s="11"/>
      <c r="COV148" s="11"/>
      <c r="COW148" s="11"/>
      <c r="COX148" s="11"/>
      <c r="COY148" s="11"/>
      <c r="COZ148" s="11"/>
      <c r="CPA148" s="11"/>
      <c r="CPB148" s="11"/>
      <c r="CPC148" s="11"/>
      <c r="CPD148" s="11"/>
      <c r="CPE148" s="11"/>
      <c r="CPF148" s="11"/>
      <c r="CPG148" s="11"/>
      <c r="CPH148" s="11"/>
      <c r="CPI148" s="11"/>
      <c r="CPJ148" s="11"/>
      <c r="CPK148" s="11"/>
      <c r="CPL148" s="11"/>
      <c r="CPM148" s="11"/>
      <c r="CPN148" s="11"/>
      <c r="CPO148" s="11"/>
      <c r="CPP148" s="11"/>
      <c r="CPQ148" s="11"/>
      <c r="CPR148" s="11"/>
      <c r="CPS148" s="11"/>
      <c r="CPT148" s="11"/>
      <c r="CPU148" s="11"/>
      <c r="CPV148" s="11"/>
      <c r="CPW148" s="11"/>
      <c r="CPX148" s="11"/>
      <c r="CPY148" s="11"/>
      <c r="CPZ148" s="11"/>
      <c r="CQA148" s="11"/>
      <c r="CQB148" s="11"/>
      <c r="CQC148" s="11"/>
      <c r="CQD148" s="11"/>
      <c r="CQE148" s="11"/>
      <c r="CQF148" s="11"/>
      <c r="CQG148" s="11"/>
      <c r="CQH148" s="11"/>
      <c r="CQI148" s="11"/>
      <c r="CQJ148" s="11"/>
      <c r="CQK148" s="11"/>
      <c r="CQL148" s="11"/>
      <c r="CQM148" s="11"/>
      <c r="CQN148" s="11"/>
      <c r="CQO148" s="11"/>
      <c r="CQP148" s="11"/>
      <c r="CQQ148" s="11"/>
      <c r="CQR148" s="11"/>
      <c r="CQS148" s="11"/>
      <c r="CQT148" s="11"/>
      <c r="CQU148" s="11"/>
      <c r="CQV148" s="11"/>
      <c r="CQW148" s="11"/>
      <c r="CQX148" s="11"/>
      <c r="CQY148" s="11"/>
      <c r="CQZ148" s="11"/>
      <c r="CRA148" s="11"/>
      <c r="CRB148" s="11"/>
      <c r="CRC148" s="11"/>
      <c r="CRD148" s="11"/>
      <c r="CRE148" s="11"/>
      <c r="CRF148" s="11"/>
      <c r="CRG148" s="11"/>
      <c r="CRH148" s="11"/>
      <c r="CRI148" s="11"/>
      <c r="CRJ148" s="11"/>
      <c r="CRK148" s="11"/>
      <c r="CRL148" s="11"/>
      <c r="CRM148" s="11"/>
      <c r="CRN148" s="11"/>
      <c r="CRO148" s="11"/>
      <c r="CRP148" s="11"/>
      <c r="CRQ148" s="11"/>
      <c r="CRR148" s="11"/>
      <c r="CRS148" s="11"/>
      <c r="CRT148" s="11"/>
      <c r="CRU148" s="11"/>
      <c r="CRV148" s="11"/>
      <c r="CRW148" s="11"/>
      <c r="CRX148" s="11"/>
      <c r="CRY148" s="11"/>
      <c r="CRZ148" s="11"/>
      <c r="CSA148" s="11"/>
      <c r="CSB148" s="11"/>
      <c r="CSC148" s="11"/>
      <c r="CSD148" s="11"/>
      <c r="CSE148" s="11"/>
      <c r="CSF148" s="11"/>
      <c r="CSG148" s="11"/>
      <c r="CSH148" s="11"/>
      <c r="CSI148" s="11"/>
      <c r="CSJ148" s="11"/>
      <c r="CSK148" s="11"/>
      <c r="CSL148" s="11"/>
      <c r="CSM148" s="11"/>
      <c r="CSN148" s="11"/>
      <c r="CSO148" s="11"/>
      <c r="CSP148" s="11"/>
      <c r="CSQ148" s="11"/>
      <c r="CSR148" s="11"/>
      <c r="CSS148" s="11"/>
      <c r="CST148" s="11"/>
      <c r="CSU148" s="11"/>
      <c r="CSV148" s="11"/>
      <c r="CSW148" s="11"/>
      <c r="CSX148" s="11"/>
      <c r="CSY148" s="11"/>
      <c r="CSZ148" s="11"/>
      <c r="CTA148" s="11"/>
      <c r="CTB148" s="11"/>
      <c r="CTC148" s="11"/>
      <c r="CTD148" s="11"/>
      <c r="CTE148" s="11"/>
      <c r="CTF148" s="11"/>
      <c r="CTG148" s="11"/>
      <c r="CTH148" s="11"/>
      <c r="CTI148" s="11"/>
      <c r="CTJ148" s="11"/>
      <c r="CTK148" s="11"/>
      <c r="CTL148" s="11"/>
      <c r="CTM148" s="11"/>
      <c r="CTN148" s="11"/>
      <c r="CTO148" s="11"/>
      <c r="CTP148" s="11"/>
      <c r="CTQ148" s="11"/>
      <c r="CTR148" s="11"/>
      <c r="CTS148" s="11"/>
      <c r="CTT148" s="11"/>
      <c r="CTU148" s="11"/>
      <c r="CTV148" s="11"/>
      <c r="CTW148" s="11"/>
      <c r="CTX148" s="11"/>
      <c r="CTY148" s="11"/>
      <c r="CTZ148" s="11"/>
      <c r="CUA148" s="11"/>
      <c r="CUB148" s="11"/>
      <c r="CUC148" s="11"/>
      <c r="CUD148" s="11"/>
      <c r="CUE148" s="11"/>
      <c r="CUF148" s="11"/>
      <c r="CUG148" s="11"/>
      <c r="CUH148" s="11"/>
      <c r="CUI148" s="11"/>
      <c r="CUJ148" s="11"/>
      <c r="CUK148" s="11"/>
      <c r="CUL148" s="11"/>
      <c r="CUM148" s="11"/>
      <c r="CUN148" s="11"/>
      <c r="CUO148" s="11"/>
      <c r="CUP148" s="11"/>
      <c r="CUQ148" s="11"/>
      <c r="CUR148" s="11"/>
      <c r="CUS148" s="11"/>
      <c r="CUT148" s="11"/>
      <c r="CUU148" s="11"/>
      <c r="CUV148" s="11"/>
      <c r="CUW148" s="11"/>
      <c r="CUX148" s="11"/>
      <c r="CUY148" s="11"/>
      <c r="CUZ148" s="11"/>
      <c r="CVA148" s="11"/>
      <c r="CVB148" s="11"/>
      <c r="CVC148" s="11"/>
      <c r="CVD148" s="11"/>
      <c r="CVE148" s="11"/>
      <c r="CVF148" s="11"/>
      <c r="CVG148" s="11"/>
      <c r="CVH148" s="11"/>
      <c r="CVI148" s="11"/>
      <c r="CVJ148" s="11"/>
      <c r="CVK148" s="11"/>
      <c r="CVL148" s="11"/>
      <c r="CVM148" s="11"/>
      <c r="CVN148" s="11"/>
      <c r="CVO148" s="11"/>
      <c r="CVP148" s="11"/>
      <c r="CVQ148" s="11"/>
      <c r="CVR148" s="11"/>
      <c r="CVS148" s="11"/>
      <c r="CVT148" s="11"/>
      <c r="CVU148" s="11"/>
      <c r="CVV148" s="11"/>
      <c r="CVW148" s="11"/>
      <c r="CVX148" s="11"/>
      <c r="CVY148" s="11"/>
      <c r="CVZ148" s="11"/>
      <c r="CWA148" s="11"/>
      <c r="CWB148" s="11"/>
      <c r="CWC148" s="11"/>
      <c r="CWD148" s="11"/>
      <c r="CWE148" s="11"/>
      <c r="CWF148" s="11"/>
      <c r="CWG148" s="11"/>
      <c r="CWH148" s="11"/>
      <c r="CWI148" s="11"/>
      <c r="CWJ148" s="11"/>
      <c r="CWK148" s="11"/>
      <c r="CWL148" s="11"/>
      <c r="CWM148" s="11"/>
      <c r="CWN148" s="11"/>
      <c r="CWO148" s="11"/>
      <c r="CWP148" s="11"/>
      <c r="CWQ148" s="11"/>
      <c r="CWR148" s="11"/>
      <c r="CWS148" s="11"/>
      <c r="CWT148" s="11"/>
      <c r="CWU148" s="11"/>
      <c r="CWV148" s="11"/>
      <c r="CWW148" s="11"/>
      <c r="CWX148" s="11"/>
      <c r="CWY148" s="11"/>
      <c r="CWZ148" s="11"/>
      <c r="CXA148" s="11"/>
      <c r="CXB148" s="11"/>
      <c r="CXC148" s="11"/>
      <c r="CXD148" s="11"/>
      <c r="CXE148" s="11"/>
      <c r="CXF148" s="11"/>
      <c r="CXG148" s="11"/>
      <c r="CXH148" s="11"/>
      <c r="CXI148" s="11"/>
      <c r="CXJ148" s="11"/>
      <c r="CXK148" s="11"/>
      <c r="CXL148" s="11"/>
      <c r="CXM148" s="11"/>
      <c r="CXN148" s="11"/>
      <c r="CXO148" s="11"/>
      <c r="CXP148" s="11"/>
      <c r="CXQ148" s="11"/>
      <c r="CXR148" s="11"/>
      <c r="CXS148" s="11"/>
      <c r="CXT148" s="11"/>
      <c r="CXU148" s="11"/>
      <c r="CXV148" s="11"/>
      <c r="CXW148" s="11"/>
      <c r="CXX148" s="11"/>
      <c r="CXY148" s="11"/>
      <c r="CXZ148" s="11"/>
      <c r="CYA148" s="11"/>
      <c r="CYB148" s="11"/>
      <c r="CYC148" s="11"/>
      <c r="CYD148" s="11"/>
      <c r="CYE148" s="11"/>
      <c r="CYF148" s="11"/>
      <c r="CYG148" s="11"/>
      <c r="CYH148" s="11"/>
      <c r="CYI148" s="11"/>
      <c r="CYJ148" s="11"/>
      <c r="CYK148" s="11"/>
      <c r="CYL148" s="11"/>
      <c r="CYM148" s="11"/>
      <c r="CYN148" s="11"/>
      <c r="CYO148" s="11"/>
      <c r="CYP148" s="11"/>
      <c r="CYQ148" s="11"/>
      <c r="CYR148" s="11"/>
      <c r="CYS148" s="11"/>
      <c r="CYT148" s="11"/>
      <c r="CYU148" s="11"/>
      <c r="CYV148" s="11"/>
      <c r="CYW148" s="11"/>
      <c r="CYX148" s="11"/>
      <c r="CYY148" s="11"/>
      <c r="CYZ148" s="11"/>
      <c r="CZA148" s="11"/>
      <c r="CZB148" s="11"/>
      <c r="CZC148" s="11"/>
      <c r="CZD148" s="11"/>
      <c r="CZE148" s="11"/>
      <c r="CZF148" s="11"/>
      <c r="CZG148" s="11"/>
      <c r="CZH148" s="11"/>
      <c r="CZI148" s="11"/>
      <c r="CZJ148" s="11"/>
      <c r="CZK148" s="11"/>
      <c r="CZL148" s="11"/>
      <c r="CZM148" s="11"/>
      <c r="CZN148" s="11"/>
      <c r="CZO148" s="11"/>
      <c r="CZP148" s="11"/>
      <c r="CZQ148" s="11"/>
      <c r="CZR148" s="11"/>
      <c r="CZS148" s="11"/>
      <c r="CZT148" s="11"/>
      <c r="CZU148" s="11"/>
      <c r="CZV148" s="11"/>
      <c r="CZW148" s="11"/>
      <c r="CZX148" s="11"/>
      <c r="CZY148" s="11"/>
      <c r="CZZ148" s="11"/>
      <c r="DAA148" s="11"/>
      <c r="DAB148" s="11"/>
      <c r="DAC148" s="11"/>
      <c r="DAD148" s="11"/>
      <c r="DAE148" s="11"/>
      <c r="DAF148" s="11"/>
      <c r="DAG148" s="11"/>
      <c r="DAH148" s="11"/>
      <c r="DAI148" s="11"/>
      <c r="DAJ148" s="11"/>
      <c r="DAK148" s="11"/>
      <c r="DAL148" s="11"/>
      <c r="DAM148" s="11"/>
      <c r="DAN148" s="11"/>
      <c r="DAO148" s="11"/>
      <c r="DAP148" s="11"/>
      <c r="DAQ148" s="11"/>
      <c r="DAR148" s="11"/>
      <c r="DAS148" s="11"/>
      <c r="DAT148" s="11"/>
      <c r="DAU148" s="11"/>
      <c r="DAV148" s="11"/>
      <c r="DAW148" s="11"/>
      <c r="DAX148" s="11"/>
      <c r="DAY148" s="11"/>
      <c r="DAZ148" s="11"/>
      <c r="DBA148" s="11"/>
      <c r="DBB148" s="11"/>
      <c r="DBC148" s="11"/>
      <c r="DBD148" s="11"/>
      <c r="DBE148" s="11"/>
      <c r="DBF148" s="11"/>
      <c r="DBG148" s="11"/>
      <c r="DBH148" s="11"/>
      <c r="DBI148" s="11"/>
      <c r="DBJ148" s="11"/>
      <c r="DBK148" s="11"/>
      <c r="DBL148" s="11"/>
      <c r="DBM148" s="11"/>
      <c r="DBN148" s="11"/>
      <c r="DBO148" s="11"/>
      <c r="DBP148" s="11"/>
      <c r="DBQ148" s="11"/>
      <c r="DBR148" s="11"/>
      <c r="DBS148" s="11"/>
      <c r="DBT148" s="11"/>
      <c r="DBU148" s="11"/>
      <c r="DBV148" s="11"/>
      <c r="DBW148" s="11"/>
      <c r="DBX148" s="11"/>
      <c r="DBY148" s="11"/>
      <c r="DBZ148" s="11"/>
      <c r="DCA148" s="11"/>
      <c r="DCB148" s="11"/>
      <c r="DCC148" s="11"/>
      <c r="DCD148" s="11"/>
      <c r="DCE148" s="11"/>
      <c r="DCF148" s="11"/>
      <c r="DCG148" s="11"/>
      <c r="DCH148" s="11"/>
      <c r="DCI148" s="11"/>
      <c r="DCJ148" s="11"/>
      <c r="DCK148" s="11"/>
      <c r="DCL148" s="11"/>
      <c r="DCM148" s="11"/>
      <c r="DCN148" s="11"/>
      <c r="DCO148" s="11"/>
      <c r="DCP148" s="11"/>
      <c r="DCQ148" s="11"/>
      <c r="DCR148" s="11"/>
      <c r="DCS148" s="11"/>
      <c r="DCT148" s="11"/>
      <c r="DCU148" s="11"/>
      <c r="DCV148" s="11"/>
      <c r="DCW148" s="11"/>
      <c r="DCX148" s="11"/>
      <c r="DCY148" s="11"/>
      <c r="DCZ148" s="11"/>
      <c r="DDA148" s="11"/>
      <c r="DDB148" s="11"/>
      <c r="DDC148" s="11"/>
      <c r="DDD148" s="11"/>
      <c r="DDE148" s="11"/>
      <c r="DDF148" s="11"/>
      <c r="DDG148" s="11"/>
      <c r="DDH148" s="11"/>
      <c r="DDI148" s="11"/>
      <c r="DDJ148" s="11"/>
      <c r="DDK148" s="11"/>
      <c r="DDL148" s="11"/>
      <c r="DDM148" s="11"/>
      <c r="DDN148" s="11"/>
      <c r="DDO148" s="11"/>
      <c r="DDP148" s="11"/>
      <c r="DDQ148" s="11"/>
      <c r="DDR148" s="11"/>
      <c r="DDS148" s="11"/>
      <c r="DDT148" s="11"/>
      <c r="DDU148" s="11"/>
      <c r="DDV148" s="11"/>
      <c r="DDW148" s="11"/>
      <c r="DDX148" s="11"/>
      <c r="DDY148" s="11"/>
      <c r="DDZ148" s="11"/>
      <c r="DEA148" s="11"/>
      <c r="DEB148" s="11"/>
      <c r="DEC148" s="11"/>
      <c r="DED148" s="11"/>
      <c r="DEE148" s="11"/>
      <c r="DEF148" s="11"/>
      <c r="DEG148" s="11"/>
      <c r="DEH148" s="11"/>
      <c r="DEI148" s="11"/>
      <c r="DEJ148" s="11"/>
      <c r="DEK148" s="11"/>
      <c r="DEL148" s="11"/>
      <c r="DEM148" s="11"/>
      <c r="DEN148" s="11"/>
      <c r="DEO148" s="11"/>
      <c r="DEP148" s="11"/>
      <c r="DEQ148" s="11"/>
      <c r="DER148" s="11"/>
      <c r="DES148" s="11"/>
      <c r="DET148" s="11"/>
      <c r="DEU148" s="11"/>
      <c r="DEV148" s="11"/>
      <c r="DEW148" s="11"/>
      <c r="DEX148" s="11"/>
      <c r="DEY148" s="11"/>
      <c r="DEZ148" s="11"/>
      <c r="DFA148" s="11"/>
      <c r="DFB148" s="11"/>
      <c r="DFC148" s="11"/>
      <c r="DFD148" s="11"/>
      <c r="DFE148" s="11"/>
      <c r="DFF148" s="11"/>
      <c r="DFG148" s="11"/>
      <c r="DFH148" s="11"/>
      <c r="DFI148" s="11"/>
      <c r="DFJ148" s="11"/>
      <c r="DFK148" s="11"/>
      <c r="DFL148" s="11"/>
      <c r="DFM148" s="11"/>
      <c r="DFN148" s="11"/>
      <c r="DFO148" s="11"/>
      <c r="DFP148" s="11"/>
      <c r="DFQ148" s="11"/>
      <c r="DFR148" s="11"/>
      <c r="DFS148" s="11"/>
      <c r="DFT148" s="11"/>
      <c r="DFU148" s="11"/>
      <c r="DFV148" s="11"/>
      <c r="DFW148" s="11"/>
      <c r="DFX148" s="11"/>
      <c r="DFY148" s="11"/>
      <c r="DFZ148" s="11"/>
      <c r="DGA148" s="11"/>
      <c r="DGB148" s="11"/>
      <c r="DGC148" s="11"/>
      <c r="DGD148" s="11"/>
      <c r="DGE148" s="11"/>
      <c r="DGF148" s="11"/>
      <c r="DGG148" s="11"/>
      <c r="DGH148" s="11"/>
      <c r="DGI148" s="11"/>
      <c r="DGJ148" s="11"/>
      <c r="DGK148" s="11"/>
      <c r="DGL148" s="11"/>
      <c r="DGM148" s="11"/>
      <c r="DGN148" s="11"/>
      <c r="DGO148" s="11"/>
      <c r="DGP148" s="11"/>
      <c r="DGQ148" s="11"/>
      <c r="DGR148" s="11"/>
      <c r="DGS148" s="11"/>
      <c r="DGT148" s="11"/>
      <c r="DGU148" s="11"/>
      <c r="DGV148" s="11"/>
      <c r="DGW148" s="11"/>
      <c r="DGX148" s="11"/>
      <c r="DGY148" s="11"/>
      <c r="DGZ148" s="11"/>
      <c r="DHA148" s="11"/>
      <c r="DHB148" s="11"/>
      <c r="DHC148" s="11"/>
      <c r="DHD148" s="11"/>
      <c r="DHE148" s="11"/>
      <c r="DHF148" s="11"/>
      <c r="DHG148" s="11"/>
      <c r="DHH148" s="11"/>
      <c r="DHI148" s="11"/>
      <c r="DHJ148" s="11"/>
      <c r="DHK148" s="11"/>
      <c r="DHL148" s="11"/>
      <c r="DHM148" s="11"/>
      <c r="DHN148" s="11"/>
      <c r="DHO148" s="11"/>
      <c r="DHP148" s="11"/>
      <c r="DHQ148" s="11"/>
      <c r="DHR148" s="11"/>
      <c r="DHS148" s="11"/>
      <c r="DHT148" s="11"/>
      <c r="DHU148" s="11"/>
      <c r="DHV148" s="11"/>
      <c r="DHW148" s="11"/>
      <c r="DHX148" s="11"/>
      <c r="DHY148" s="11"/>
      <c r="DHZ148" s="11"/>
      <c r="DIA148" s="11"/>
      <c r="DIB148" s="11"/>
      <c r="DIC148" s="11"/>
      <c r="DID148" s="11"/>
      <c r="DIE148" s="11"/>
      <c r="DIF148" s="11"/>
      <c r="DIG148" s="11"/>
      <c r="DIH148" s="11"/>
      <c r="DII148" s="11"/>
      <c r="DIJ148" s="11"/>
      <c r="DIK148" s="11"/>
      <c r="DIL148" s="11"/>
      <c r="DIM148" s="11"/>
      <c r="DIN148" s="11"/>
      <c r="DIO148" s="11"/>
      <c r="DIP148" s="11"/>
      <c r="DIQ148" s="11"/>
      <c r="DIR148" s="11"/>
      <c r="DIS148" s="11"/>
      <c r="DIT148" s="11"/>
      <c r="DIU148" s="11"/>
      <c r="DIV148" s="11"/>
      <c r="DIW148" s="11"/>
      <c r="DIX148" s="11"/>
      <c r="DIY148" s="11"/>
      <c r="DIZ148" s="11"/>
      <c r="DJA148" s="11"/>
      <c r="DJB148" s="11"/>
      <c r="DJC148" s="11"/>
      <c r="DJD148" s="11"/>
      <c r="DJE148" s="11"/>
      <c r="DJF148" s="11"/>
      <c r="DJG148" s="11"/>
      <c r="DJH148" s="11"/>
      <c r="DJI148" s="11"/>
      <c r="DJJ148" s="11"/>
      <c r="DJK148" s="11"/>
      <c r="DJL148" s="11"/>
      <c r="DJM148" s="11"/>
      <c r="DJN148" s="11"/>
      <c r="DJO148" s="11"/>
      <c r="DJP148" s="11"/>
      <c r="DJQ148" s="11"/>
      <c r="DJR148" s="11"/>
      <c r="DJS148" s="11"/>
      <c r="DJT148" s="11"/>
      <c r="DJU148" s="11"/>
      <c r="DJV148" s="11"/>
      <c r="DJW148" s="11"/>
      <c r="DJX148" s="11"/>
      <c r="DJY148" s="11"/>
      <c r="DJZ148" s="11"/>
      <c r="DKA148" s="11"/>
      <c r="DKB148" s="11"/>
      <c r="DKC148" s="11"/>
      <c r="DKD148" s="11"/>
      <c r="DKE148" s="11"/>
      <c r="DKF148" s="11"/>
      <c r="DKG148" s="11"/>
      <c r="DKH148" s="11"/>
      <c r="DKI148" s="11"/>
      <c r="DKJ148" s="11"/>
      <c r="DKK148" s="11"/>
      <c r="DKL148" s="11"/>
      <c r="DKM148" s="11"/>
      <c r="DKN148" s="11"/>
      <c r="DKO148" s="11"/>
      <c r="DKP148" s="11"/>
      <c r="DKQ148" s="11"/>
      <c r="DKR148" s="11"/>
      <c r="DKS148" s="11"/>
      <c r="DKT148" s="11"/>
      <c r="DKU148" s="11"/>
      <c r="DKV148" s="11"/>
      <c r="DKW148" s="11"/>
      <c r="DKX148" s="11"/>
      <c r="DKY148" s="11"/>
      <c r="DKZ148" s="11"/>
      <c r="DLA148" s="11"/>
      <c r="DLB148" s="11"/>
      <c r="DLC148" s="11"/>
      <c r="DLD148" s="11"/>
      <c r="DLE148" s="11"/>
      <c r="DLF148" s="11"/>
      <c r="DLG148" s="11"/>
      <c r="DLH148" s="11"/>
      <c r="DLI148" s="11"/>
      <c r="DLJ148" s="11"/>
      <c r="DLK148" s="11"/>
      <c r="DLL148" s="11"/>
      <c r="DLM148" s="11"/>
      <c r="DLN148" s="11"/>
      <c r="DLO148" s="11"/>
      <c r="DLP148" s="11"/>
      <c r="DLQ148" s="11"/>
      <c r="DLR148" s="11"/>
      <c r="DLS148" s="11"/>
      <c r="DLT148" s="11"/>
      <c r="DLU148" s="11"/>
      <c r="DLV148" s="11"/>
      <c r="DLW148" s="11"/>
      <c r="DLX148" s="11"/>
      <c r="DLY148" s="11"/>
      <c r="DLZ148" s="11"/>
      <c r="DMA148" s="11"/>
      <c r="DMB148" s="11"/>
      <c r="DMC148" s="11"/>
      <c r="DMD148" s="11"/>
      <c r="DME148" s="11"/>
      <c r="DMF148" s="11"/>
      <c r="DMG148" s="11"/>
      <c r="DMH148" s="11"/>
      <c r="DMI148" s="11"/>
      <c r="DMJ148" s="11"/>
      <c r="DMK148" s="11"/>
      <c r="DML148" s="11"/>
      <c r="DMM148" s="11"/>
      <c r="DMN148" s="11"/>
      <c r="DMO148" s="11"/>
      <c r="DMP148" s="11"/>
      <c r="DMQ148" s="11"/>
      <c r="DMR148" s="11"/>
      <c r="DMS148" s="11"/>
      <c r="DMT148" s="11"/>
      <c r="DMU148" s="11"/>
      <c r="DMV148" s="11"/>
      <c r="DMW148" s="11"/>
      <c r="DMX148" s="11"/>
      <c r="DMY148" s="11"/>
      <c r="DMZ148" s="11"/>
      <c r="DNA148" s="11"/>
      <c r="DNB148" s="11"/>
      <c r="DNC148" s="11"/>
      <c r="DND148" s="11"/>
      <c r="DNE148" s="11"/>
      <c r="DNF148" s="11"/>
      <c r="DNG148" s="11"/>
      <c r="DNH148" s="11"/>
      <c r="DNI148" s="11"/>
      <c r="DNJ148" s="11"/>
      <c r="DNK148" s="11"/>
      <c r="DNL148" s="11"/>
      <c r="DNM148" s="11"/>
      <c r="DNN148" s="11"/>
      <c r="DNO148" s="11"/>
      <c r="DNP148" s="11"/>
      <c r="DNQ148" s="11"/>
      <c r="DNR148" s="11"/>
      <c r="DNS148" s="11"/>
      <c r="DNT148" s="11"/>
      <c r="DNU148" s="11"/>
      <c r="DNV148" s="11"/>
      <c r="DNW148" s="11"/>
      <c r="DNX148" s="11"/>
      <c r="DNY148" s="11"/>
      <c r="DNZ148" s="11"/>
      <c r="DOA148" s="11"/>
      <c r="DOB148" s="11"/>
      <c r="DOC148" s="11"/>
      <c r="DOD148" s="11"/>
      <c r="DOE148" s="11"/>
      <c r="DOF148" s="11"/>
      <c r="DOG148" s="11"/>
      <c r="DOH148" s="11"/>
      <c r="DOI148" s="11"/>
      <c r="DOJ148" s="11"/>
      <c r="DOK148" s="11"/>
      <c r="DOL148" s="11"/>
      <c r="DOM148" s="11"/>
      <c r="DON148" s="11"/>
      <c r="DOO148" s="11"/>
      <c r="DOP148" s="11"/>
      <c r="DOQ148" s="11"/>
      <c r="DOR148" s="11"/>
      <c r="DOS148" s="11"/>
      <c r="DOT148" s="11"/>
      <c r="DOU148" s="11"/>
      <c r="DOV148" s="11"/>
      <c r="DOW148" s="11"/>
      <c r="DOX148" s="11"/>
      <c r="DOY148" s="11"/>
      <c r="DOZ148" s="11"/>
      <c r="DPA148" s="11"/>
      <c r="DPB148" s="11"/>
      <c r="DPC148" s="11"/>
      <c r="DPD148" s="11"/>
      <c r="DPE148" s="11"/>
      <c r="DPF148" s="11"/>
      <c r="DPG148" s="11"/>
      <c r="DPH148" s="11"/>
      <c r="DPI148" s="11"/>
      <c r="DPJ148" s="11"/>
      <c r="DPK148" s="11"/>
      <c r="DPL148" s="11"/>
      <c r="DPM148" s="11"/>
      <c r="DPN148" s="11"/>
      <c r="DPO148" s="11"/>
      <c r="DPP148" s="11"/>
      <c r="DPQ148" s="11"/>
      <c r="DPR148" s="11"/>
      <c r="DPS148" s="11"/>
      <c r="DPT148" s="11"/>
      <c r="DPU148" s="11"/>
      <c r="DPV148" s="11"/>
      <c r="DPW148" s="11"/>
      <c r="DPX148" s="11"/>
      <c r="DPY148" s="11"/>
      <c r="DPZ148" s="11"/>
      <c r="DQA148" s="11"/>
      <c r="DQB148" s="11"/>
      <c r="DQC148" s="11"/>
      <c r="DQD148" s="11"/>
      <c r="DQE148" s="11"/>
      <c r="DQF148" s="11"/>
      <c r="DQG148" s="11"/>
      <c r="DQH148" s="11"/>
      <c r="DQI148" s="11"/>
      <c r="DQJ148" s="11"/>
      <c r="DQK148" s="11"/>
      <c r="DQL148" s="11"/>
      <c r="DQM148" s="11"/>
      <c r="DQN148" s="11"/>
      <c r="DQO148" s="11"/>
      <c r="DQP148" s="11"/>
      <c r="DQQ148" s="11"/>
      <c r="DQR148" s="11"/>
      <c r="DQS148" s="11"/>
      <c r="DQT148" s="11"/>
      <c r="DQU148" s="11"/>
      <c r="DQV148" s="11"/>
      <c r="DQW148" s="11"/>
      <c r="DQX148" s="11"/>
      <c r="DQY148" s="11"/>
      <c r="DQZ148" s="11"/>
      <c r="DRA148" s="11"/>
      <c r="DRB148" s="11"/>
      <c r="DRC148" s="11"/>
      <c r="DRD148" s="11"/>
      <c r="DRE148" s="11"/>
      <c r="DRF148" s="11"/>
      <c r="DRG148" s="11"/>
      <c r="DRH148" s="11"/>
      <c r="DRI148" s="11"/>
      <c r="DRJ148" s="11"/>
      <c r="DRK148" s="11"/>
      <c r="DRL148" s="11"/>
      <c r="DRM148" s="11"/>
      <c r="DRN148" s="11"/>
      <c r="DRO148" s="11"/>
      <c r="DRP148" s="11"/>
      <c r="DRQ148" s="11"/>
      <c r="DRR148" s="11"/>
      <c r="DRS148" s="11"/>
      <c r="DRT148" s="11"/>
      <c r="DRU148" s="11"/>
      <c r="DRV148" s="11"/>
      <c r="DRW148" s="11"/>
      <c r="DRX148" s="11"/>
      <c r="DRY148" s="11"/>
      <c r="DRZ148" s="11"/>
      <c r="DSA148" s="11"/>
      <c r="DSB148" s="11"/>
      <c r="DSC148" s="11"/>
      <c r="DSD148" s="11"/>
      <c r="DSE148" s="11"/>
      <c r="DSF148" s="11"/>
      <c r="DSG148" s="11"/>
      <c r="DSH148" s="11"/>
      <c r="DSI148" s="11"/>
      <c r="DSJ148" s="11"/>
      <c r="DSK148" s="11"/>
      <c r="DSL148" s="11"/>
      <c r="DSM148" s="11"/>
      <c r="DSN148" s="11"/>
      <c r="DSO148" s="11"/>
      <c r="DSP148" s="11"/>
      <c r="DSQ148" s="11"/>
      <c r="DSR148" s="11"/>
      <c r="DSS148" s="11"/>
      <c r="DST148" s="11"/>
      <c r="DSU148" s="11"/>
      <c r="DSV148" s="11"/>
      <c r="DSW148" s="11"/>
      <c r="DSX148" s="11"/>
      <c r="DSY148" s="11"/>
      <c r="DSZ148" s="11"/>
      <c r="DTA148" s="11"/>
      <c r="DTB148" s="11"/>
      <c r="DTC148" s="11"/>
      <c r="DTD148" s="11"/>
      <c r="DTE148" s="11"/>
      <c r="DTF148" s="11"/>
      <c r="DTG148" s="11"/>
      <c r="DTH148" s="11"/>
      <c r="DTI148" s="11"/>
      <c r="DTJ148" s="11"/>
      <c r="DTK148" s="11"/>
      <c r="DTL148" s="11"/>
      <c r="DTM148" s="11"/>
      <c r="DTN148" s="11"/>
      <c r="DTO148" s="11"/>
      <c r="DTP148" s="11"/>
      <c r="DTQ148" s="11"/>
      <c r="DTR148" s="11"/>
      <c r="DTS148" s="11"/>
      <c r="DTT148" s="11"/>
      <c r="DTU148" s="11"/>
      <c r="DTV148" s="11"/>
      <c r="DTW148" s="11"/>
      <c r="DTX148" s="11"/>
      <c r="DTY148" s="11"/>
      <c r="DTZ148" s="11"/>
      <c r="DUA148" s="11"/>
      <c r="DUB148" s="11"/>
      <c r="DUC148" s="11"/>
      <c r="DUD148" s="11"/>
      <c r="DUE148" s="11"/>
      <c r="DUF148" s="11"/>
      <c r="DUG148" s="11"/>
      <c r="DUH148" s="11"/>
      <c r="DUI148" s="11"/>
      <c r="DUJ148" s="11"/>
      <c r="DUK148" s="11"/>
      <c r="DUL148" s="11"/>
      <c r="DUM148" s="11"/>
      <c r="DUN148" s="11"/>
      <c r="DUO148" s="11"/>
      <c r="DUP148" s="11"/>
      <c r="DUQ148" s="11"/>
      <c r="DUR148" s="11"/>
      <c r="DUS148" s="11"/>
      <c r="DUT148" s="11"/>
      <c r="DUU148" s="11"/>
      <c r="DUV148" s="11"/>
      <c r="DUW148" s="11"/>
      <c r="DUX148" s="11"/>
      <c r="DUY148" s="11"/>
      <c r="DUZ148" s="11"/>
      <c r="DVA148" s="11"/>
      <c r="DVB148" s="11"/>
      <c r="DVC148" s="11"/>
      <c r="DVD148" s="11"/>
      <c r="DVE148" s="11"/>
      <c r="DVF148" s="11"/>
      <c r="DVG148" s="11"/>
      <c r="DVH148" s="11"/>
      <c r="DVI148" s="11"/>
      <c r="DVJ148" s="11"/>
      <c r="DVK148" s="11"/>
      <c r="DVL148" s="11"/>
      <c r="DVM148" s="11"/>
      <c r="DVN148" s="11"/>
      <c r="DVO148" s="11"/>
      <c r="DVP148" s="11"/>
      <c r="DVQ148" s="11"/>
      <c r="DVR148" s="11"/>
      <c r="DVS148" s="11"/>
      <c r="DVT148" s="11"/>
      <c r="DVU148" s="11"/>
      <c r="DVV148" s="11"/>
      <c r="DVW148" s="11"/>
      <c r="DVX148" s="11"/>
      <c r="DVY148" s="11"/>
      <c r="DVZ148" s="11"/>
      <c r="DWA148" s="11"/>
      <c r="DWB148" s="11"/>
      <c r="DWC148" s="11"/>
      <c r="DWD148" s="11"/>
      <c r="DWE148" s="11"/>
      <c r="DWF148" s="11"/>
      <c r="DWG148" s="11"/>
      <c r="DWH148" s="11"/>
      <c r="DWI148" s="11"/>
      <c r="DWJ148" s="11"/>
      <c r="DWK148" s="11"/>
      <c r="DWL148" s="11"/>
      <c r="DWM148" s="11"/>
      <c r="DWN148" s="11"/>
      <c r="DWO148" s="11"/>
      <c r="DWP148" s="11"/>
      <c r="DWQ148" s="11"/>
      <c r="DWR148" s="11"/>
      <c r="DWS148" s="11"/>
      <c r="DWT148" s="11"/>
      <c r="DWU148" s="11"/>
      <c r="DWV148" s="11"/>
      <c r="DWW148" s="11"/>
      <c r="DWX148" s="11"/>
      <c r="DWY148" s="11"/>
      <c r="DWZ148" s="11"/>
      <c r="DXA148" s="11"/>
      <c r="DXB148" s="11"/>
      <c r="DXC148" s="11"/>
      <c r="DXD148" s="11"/>
      <c r="DXE148" s="11"/>
      <c r="DXF148" s="11"/>
      <c r="DXG148" s="11"/>
      <c r="DXH148" s="11"/>
      <c r="DXI148" s="11"/>
      <c r="DXJ148" s="11"/>
      <c r="DXK148" s="11"/>
      <c r="DXL148" s="11"/>
      <c r="DXM148" s="11"/>
      <c r="DXN148" s="11"/>
      <c r="DXO148" s="11"/>
      <c r="DXP148" s="11"/>
      <c r="DXQ148" s="11"/>
      <c r="DXR148" s="11"/>
      <c r="DXS148" s="11"/>
      <c r="DXT148" s="11"/>
      <c r="DXU148" s="11"/>
      <c r="DXV148" s="11"/>
      <c r="DXW148" s="11"/>
      <c r="DXX148" s="11"/>
      <c r="DXY148" s="11"/>
      <c r="DXZ148" s="11"/>
      <c r="DYA148" s="11"/>
      <c r="DYB148" s="11"/>
      <c r="DYC148" s="11"/>
      <c r="DYD148" s="11"/>
      <c r="DYE148" s="11"/>
      <c r="DYF148" s="11"/>
      <c r="DYG148" s="11"/>
      <c r="DYH148" s="11"/>
      <c r="DYI148" s="11"/>
      <c r="DYJ148" s="11"/>
      <c r="DYK148" s="11"/>
      <c r="DYL148" s="11"/>
      <c r="DYM148" s="11"/>
      <c r="DYN148" s="11"/>
      <c r="DYO148" s="11"/>
      <c r="DYP148" s="11"/>
      <c r="DYQ148" s="11"/>
      <c r="DYR148" s="11"/>
      <c r="DYS148" s="11"/>
      <c r="DYT148" s="11"/>
      <c r="DYU148" s="11"/>
      <c r="DYV148" s="11"/>
      <c r="DYW148" s="11"/>
      <c r="DYX148" s="11"/>
      <c r="DYY148" s="11"/>
      <c r="DYZ148" s="11"/>
      <c r="DZA148" s="11"/>
      <c r="DZB148" s="11"/>
      <c r="DZC148" s="11"/>
      <c r="DZD148" s="11"/>
      <c r="DZE148" s="11"/>
      <c r="DZF148" s="11"/>
      <c r="DZG148" s="11"/>
      <c r="DZH148" s="11"/>
      <c r="DZI148" s="11"/>
      <c r="DZJ148" s="11"/>
      <c r="DZK148" s="11"/>
      <c r="DZL148" s="11"/>
      <c r="DZM148" s="11"/>
      <c r="DZN148" s="11"/>
      <c r="DZO148" s="11"/>
      <c r="DZP148" s="11"/>
      <c r="DZQ148" s="11"/>
      <c r="DZR148" s="11"/>
      <c r="DZS148" s="11"/>
      <c r="DZT148" s="11"/>
      <c r="DZU148" s="11"/>
      <c r="DZV148" s="11"/>
      <c r="DZW148" s="11"/>
      <c r="DZX148" s="11"/>
      <c r="DZY148" s="11"/>
      <c r="DZZ148" s="11"/>
      <c r="EAA148" s="11"/>
      <c r="EAB148" s="11"/>
      <c r="EAC148" s="11"/>
      <c r="EAD148" s="11"/>
      <c r="EAE148" s="11"/>
      <c r="EAF148" s="11"/>
      <c r="EAG148" s="11"/>
      <c r="EAH148" s="11"/>
      <c r="EAI148" s="11"/>
      <c r="EAJ148" s="11"/>
      <c r="EAK148" s="11"/>
      <c r="EAL148" s="11"/>
      <c r="EAM148" s="11"/>
      <c r="EAN148" s="11"/>
      <c r="EAO148" s="11"/>
      <c r="EAP148" s="11"/>
      <c r="EAQ148" s="11"/>
      <c r="EAR148" s="11"/>
      <c r="EAS148" s="11"/>
      <c r="EAT148" s="11"/>
      <c r="EAU148" s="11"/>
      <c r="EAV148" s="11"/>
      <c r="EAW148" s="11"/>
      <c r="EAX148" s="11"/>
      <c r="EAY148" s="11"/>
      <c r="EAZ148" s="11"/>
      <c r="EBA148" s="11"/>
      <c r="EBB148" s="11"/>
      <c r="EBC148" s="11"/>
      <c r="EBD148" s="11"/>
      <c r="EBE148" s="11"/>
      <c r="EBF148" s="11"/>
      <c r="EBG148" s="11"/>
      <c r="EBH148" s="11"/>
      <c r="EBI148" s="11"/>
      <c r="EBJ148" s="11"/>
      <c r="EBK148" s="11"/>
      <c r="EBL148" s="11"/>
      <c r="EBM148" s="11"/>
      <c r="EBN148" s="11"/>
      <c r="EBO148" s="11"/>
      <c r="EBP148" s="11"/>
      <c r="EBQ148" s="11"/>
      <c r="EBR148" s="11"/>
      <c r="EBS148" s="11"/>
      <c r="EBT148" s="11"/>
      <c r="EBU148" s="11"/>
      <c r="EBV148" s="11"/>
      <c r="EBW148" s="11"/>
      <c r="EBX148" s="11"/>
      <c r="EBY148" s="11"/>
      <c r="EBZ148" s="11"/>
      <c r="ECA148" s="11"/>
      <c r="ECB148" s="11"/>
      <c r="ECC148" s="11"/>
      <c r="ECD148" s="11"/>
      <c r="ECE148" s="11"/>
      <c r="ECF148" s="11"/>
      <c r="ECG148" s="11"/>
      <c r="ECH148" s="11"/>
      <c r="ECI148" s="11"/>
      <c r="ECJ148" s="11"/>
      <c r="ECK148" s="11"/>
      <c r="ECL148" s="11"/>
      <c r="ECM148" s="11"/>
      <c r="ECN148" s="11"/>
      <c r="ECO148" s="11"/>
      <c r="ECP148" s="11"/>
      <c r="ECQ148" s="11"/>
      <c r="ECR148" s="11"/>
      <c r="ECS148" s="11"/>
      <c r="ECT148" s="11"/>
      <c r="ECU148" s="11"/>
      <c r="ECV148" s="11"/>
      <c r="ECW148" s="11"/>
      <c r="ECX148" s="11"/>
      <c r="ECY148" s="11"/>
      <c r="ECZ148" s="11"/>
      <c r="EDA148" s="11"/>
      <c r="EDB148" s="11"/>
      <c r="EDC148" s="11"/>
      <c r="EDD148" s="11"/>
      <c r="EDE148" s="11"/>
      <c r="EDF148" s="11"/>
      <c r="EDG148" s="11"/>
      <c r="EDH148" s="11"/>
      <c r="EDI148" s="11"/>
      <c r="EDJ148" s="11"/>
      <c r="EDK148" s="11"/>
      <c r="EDL148" s="11"/>
      <c r="EDM148" s="11"/>
      <c r="EDN148" s="11"/>
      <c r="EDO148" s="11"/>
      <c r="EDP148" s="11"/>
      <c r="EDQ148" s="11"/>
      <c r="EDR148" s="11"/>
      <c r="EDS148" s="11"/>
      <c r="EDT148" s="11"/>
      <c r="EDU148" s="11"/>
      <c r="EDV148" s="11"/>
      <c r="EDW148" s="11"/>
      <c r="EDX148" s="11"/>
      <c r="EDY148" s="11"/>
      <c r="EDZ148" s="11"/>
      <c r="EEA148" s="11"/>
      <c r="EEB148" s="11"/>
      <c r="EEC148" s="11"/>
      <c r="EED148" s="11"/>
      <c r="EEE148" s="11"/>
      <c r="EEF148" s="11"/>
      <c r="EEG148" s="11"/>
      <c r="EEH148" s="11"/>
      <c r="EEI148" s="11"/>
      <c r="EEJ148" s="11"/>
      <c r="EEK148" s="11"/>
      <c r="EEL148" s="11"/>
      <c r="EEM148" s="11"/>
      <c r="EEN148" s="11"/>
      <c r="EEO148" s="11"/>
      <c r="EEP148" s="11"/>
      <c r="EEQ148" s="11"/>
      <c r="EER148" s="11"/>
      <c r="EES148" s="11"/>
      <c r="EET148" s="11"/>
      <c r="EEU148" s="11"/>
      <c r="EEV148" s="11"/>
      <c r="EEW148" s="11"/>
      <c r="EEX148" s="11"/>
      <c r="EEY148" s="11"/>
      <c r="EEZ148" s="11"/>
      <c r="EFA148" s="11"/>
      <c r="EFB148" s="11"/>
      <c r="EFC148" s="11"/>
      <c r="EFD148" s="11"/>
      <c r="EFE148" s="11"/>
      <c r="EFF148" s="11"/>
      <c r="EFG148" s="11"/>
      <c r="EFH148" s="11"/>
      <c r="EFI148" s="11"/>
      <c r="EFJ148" s="11"/>
      <c r="EFK148" s="11"/>
      <c r="EFL148" s="11"/>
      <c r="EFM148" s="11"/>
      <c r="EFN148" s="11"/>
      <c r="EFO148" s="11"/>
      <c r="EFP148" s="11"/>
      <c r="EFQ148" s="11"/>
      <c r="EFR148" s="11"/>
      <c r="EFS148" s="11"/>
      <c r="EFT148" s="11"/>
      <c r="EFU148" s="11"/>
      <c r="EFV148" s="11"/>
      <c r="EFW148" s="11"/>
      <c r="EFX148" s="11"/>
      <c r="EFY148" s="11"/>
      <c r="EFZ148" s="11"/>
      <c r="EGA148" s="11"/>
      <c r="EGB148" s="11"/>
      <c r="EGC148" s="11"/>
      <c r="EGD148" s="11"/>
      <c r="EGE148" s="11"/>
      <c r="EGF148" s="11"/>
      <c r="EGG148" s="11"/>
      <c r="EGH148" s="11"/>
      <c r="EGI148" s="11"/>
      <c r="EGJ148" s="11"/>
      <c r="EGK148" s="11"/>
      <c r="EGL148" s="11"/>
      <c r="EGM148" s="11"/>
      <c r="EGN148" s="11"/>
      <c r="EGO148" s="11"/>
      <c r="EGP148" s="11"/>
      <c r="EGQ148" s="11"/>
      <c r="EGR148" s="11"/>
      <c r="EGS148" s="11"/>
      <c r="EGT148" s="11"/>
      <c r="EGU148" s="11"/>
      <c r="EGV148" s="11"/>
      <c r="EGW148" s="11"/>
      <c r="EGX148" s="11"/>
      <c r="EGY148" s="11"/>
      <c r="EGZ148" s="11"/>
      <c r="EHA148" s="11"/>
      <c r="EHB148" s="11"/>
      <c r="EHC148" s="11"/>
      <c r="EHD148" s="11"/>
      <c r="EHE148" s="11"/>
      <c r="EHF148" s="11"/>
      <c r="EHG148" s="11"/>
      <c r="EHH148" s="11"/>
      <c r="EHI148" s="11"/>
      <c r="EHJ148" s="11"/>
      <c r="EHK148" s="11"/>
      <c r="EHL148" s="11"/>
      <c r="EHM148" s="11"/>
      <c r="EHN148" s="11"/>
      <c r="EHO148" s="11"/>
      <c r="EHP148" s="11"/>
      <c r="EHQ148" s="11"/>
      <c r="EHR148" s="11"/>
      <c r="EHS148" s="11"/>
      <c r="EHT148" s="11"/>
      <c r="EHU148" s="11"/>
      <c r="EHV148" s="11"/>
      <c r="EHW148" s="11"/>
      <c r="EHX148" s="11"/>
      <c r="EHY148" s="11"/>
      <c r="EHZ148" s="11"/>
      <c r="EIA148" s="11"/>
      <c r="EIB148" s="11"/>
      <c r="EIC148" s="11"/>
      <c r="EID148" s="11"/>
      <c r="EIE148" s="11"/>
      <c r="EIF148" s="11"/>
      <c r="EIG148" s="11"/>
      <c r="EIH148" s="11"/>
      <c r="EII148" s="11"/>
      <c r="EIJ148" s="11"/>
      <c r="EIK148" s="11"/>
      <c r="EIL148" s="11"/>
      <c r="EIM148" s="11"/>
      <c r="EIN148" s="11"/>
      <c r="EIO148" s="11"/>
      <c r="EIP148" s="11"/>
      <c r="EIQ148" s="11"/>
      <c r="EIR148" s="11"/>
      <c r="EIS148" s="11"/>
      <c r="EIT148" s="11"/>
      <c r="EIU148" s="11"/>
      <c r="EIV148" s="11"/>
      <c r="EIW148" s="11"/>
      <c r="EIX148" s="11"/>
      <c r="EIY148" s="11"/>
      <c r="EIZ148" s="11"/>
      <c r="EJA148" s="11"/>
      <c r="EJB148" s="11"/>
      <c r="EJC148" s="11"/>
      <c r="EJD148" s="11"/>
      <c r="EJE148" s="11"/>
      <c r="EJF148" s="11"/>
      <c r="EJG148" s="11"/>
      <c r="EJH148" s="11"/>
      <c r="EJI148" s="11"/>
      <c r="EJJ148" s="11"/>
      <c r="EJK148" s="11"/>
      <c r="EJL148" s="11"/>
      <c r="EJM148" s="11"/>
      <c r="EJN148" s="11"/>
      <c r="EJO148" s="11"/>
      <c r="EJP148" s="11"/>
      <c r="EJQ148" s="11"/>
      <c r="EJR148" s="11"/>
      <c r="EJS148" s="11"/>
      <c r="EJT148" s="11"/>
      <c r="EJU148" s="11"/>
      <c r="EJV148" s="11"/>
      <c r="EJW148" s="11"/>
      <c r="EJX148" s="11"/>
      <c r="EJY148" s="11"/>
      <c r="EJZ148" s="11"/>
      <c r="EKA148" s="11"/>
      <c r="EKB148" s="11"/>
      <c r="EKC148" s="11"/>
      <c r="EKD148" s="11"/>
      <c r="EKE148" s="11"/>
      <c r="EKF148" s="11"/>
      <c r="EKG148" s="11"/>
      <c r="EKH148" s="11"/>
      <c r="EKI148" s="11"/>
      <c r="EKJ148" s="11"/>
      <c r="EKK148" s="11"/>
      <c r="EKL148" s="11"/>
      <c r="EKM148" s="11"/>
      <c r="EKN148" s="11"/>
      <c r="EKO148" s="11"/>
      <c r="EKP148" s="11"/>
      <c r="EKQ148" s="11"/>
      <c r="EKR148" s="11"/>
      <c r="EKS148" s="11"/>
      <c r="EKT148" s="11"/>
      <c r="EKU148" s="11"/>
      <c r="EKV148" s="11"/>
      <c r="EKW148" s="11"/>
      <c r="EKX148" s="11"/>
      <c r="EKY148" s="11"/>
      <c r="EKZ148" s="11"/>
      <c r="ELA148" s="11"/>
      <c r="ELB148" s="11"/>
      <c r="ELC148" s="11"/>
      <c r="ELD148" s="11"/>
      <c r="ELE148" s="11"/>
      <c r="ELF148" s="11"/>
      <c r="ELG148" s="11"/>
      <c r="ELH148" s="11"/>
      <c r="ELI148" s="11"/>
      <c r="ELJ148" s="11"/>
      <c r="ELK148" s="11"/>
      <c r="ELL148" s="11"/>
      <c r="ELM148" s="11"/>
      <c r="ELN148" s="11"/>
      <c r="ELO148" s="11"/>
      <c r="ELP148" s="11"/>
      <c r="ELQ148" s="11"/>
      <c r="ELR148" s="11"/>
      <c r="ELS148" s="11"/>
      <c r="ELT148" s="11"/>
      <c r="ELU148" s="11"/>
      <c r="ELV148" s="11"/>
      <c r="ELW148" s="11"/>
      <c r="ELX148" s="11"/>
      <c r="ELY148" s="11"/>
      <c r="ELZ148" s="11"/>
    </row>
    <row r="149" spans="1:346 1276:3718">
      <c r="A149" s="388"/>
      <c r="C149" s="166" t="s">
        <v>1038</v>
      </c>
      <c r="D149" s="223">
        <f t="shared" si="6"/>
        <v>0</v>
      </c>
      <c r="E149" s="88" t="s">
        <v>540</v>
      </c>
      <c r="F149" s="219"/>
      <c r="G149" s="92"/>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c r="HJ149" s="11"/>
      <c r="HK149" s="11"/>
      <c r="HL149" s="11"/>
      <c r="HM149" s="11"/>
      <c r="HN149" s="11"/>
      <c r="HO149" s="11"/>
      <c r="HP149" s="11"/>
      <c r="HQ149" s="11"/>
      <c r="HR149" s="11"/>
      <c r="HS149" s="11"/>
      <c r="HT149" s="11"/>
      <c r="HU149" s="11"/>
      <c r="HV149" s="11"/>
      <c r="HW149" s="11"/>
      <c r="HX149" s="11"/>
      <c r="HY149" s="11"/>
      <c r="HZ149" s="11"/>
      <c r="IA149" s="11"/>
      <c r="IB149" s="11"/>
      <c r="IC149" s="11"/>
      <c r="ID149" s="11"/>
      <c r="IE149" s="11"/>
      <c r="IF149" s="11"/>
      <c r="IG149" s="11"/>
      <c r="IH149" s="11"/>
      <c r="II149" s="11"/>
      <c r="IJ149" s="11"/>
      <c r="IK149" s="11"/>
      <c r="IL149" s="11"/>
      <c r="IM149" s="11"/>
      <c r="IN149" s="11"/>
      <c r="IO149" s="11"/>
      <c r="IP149" s="11"/>
      <c r="IQ149" s="11"/>
      <c r="IR149" s="11"/>
      <c r="IS149" s="11"/>
      <c r="IT149" s="11"/>
      <c r="IU149" s="11"/>
      <c r="IV149" s="11"/>
      <c r="IW149" s="11"/>
      <c r="IX149" s="11"/>
      <c r="IY149" s="11"/>
      <c r="IZ149" s="11"/>
      <c r="JA149" s="11"/>
      <c r="JB149" s="11"/>
      <c r="JC149" s="11"/>
      <c r="JD149" s="11"/>
      <c r="JE149" s="11"/>
      <c r="JF149" s="11"/>
      <c r="JG149" s="11"/>
      <c r="JH149" s="11"/>
      <c r="JI149" s="11"/>
      <c r="JJ149" s="11"/>
      <c r="JK149" s="11"/>
      <c r="JL149" s="11"/>
      <c r="JM149" s="11"/>
      <c r="JN149" s="11"/>
      <c r="JO149" s="11"/>
      <c r="JP149" s="11"/>
      <c r="JQ149" s="11"/>
      <c r="JR149" s="11"/>
      <c r="JS149" s="11"/>
      <c r="JT149" s="11"/>
      <c r="JU149" s="11"/>
      <c r="JV149" s="11"/>
      <c r="JW149" s="11"/>
      <c r="JX149" s="11"/>
      <c r="JY149" s="11"/>
      <c r="JZ149" s="11"/>
      <c r="KA149" s="11"/>
      <c r="KB149" s="11"/>
      <c r="KC149" s="11"/>
      <c r="KD149" s="11"/>
      <c r="KE149" s="11"/>
      <c r="KF149" s="11"/>
      <c r="KG149" s="11"/>
      <c r="KH149" s="11"/>
      <c r="KI149" s="11"/>
      <c r="KJ149" s="11"/>
      <c r="KK149" s="11"/>
      <c r="KL149" s="11"/>
      <c r="KM149" s="11"/>
      <c r="KN149" s="11"/>
      <c r="KO149" s="11"/>
      <c r="KP149" s="11"/>
      <c r="KQ149" s="11"/>
      <c r="KR149" s="11"/>
      <c r="KS149" s="11"/>
      <c r="KT149" s="11"/>
      <c r="KU149" s="11"/>
      <c r="KV149" s="11"/>
      <c r="KW149" s="11"/>
      <c r="KX149" s="11"/>
      <c r="KY149" s="11"/>
      <c r="KZ149" s="11"/>
      <c r="LA149" s="11"/>
      <c r="LB149" s="11"/>
      <c r="LC149" s="11"/>
      <c r="LD149" s="11"/>
      <c r="LE149" s="11"/>
      <c r="LF149" s="11"/>
      <c r="LG149" s="11"/>
      <c r="LH149" s="11"/>
      <c r="LI149" s="11"/>
      <c r="LJ149" s="11"/>
      <c r="LK149" s="11"/>
      <c r="LL149" s="11"/>
      <c r="LM149" s="11"/>
      <c r="LN149" s="11"/>
      <c r="LO149" s="11"/>
      <c r="LP149" s="11"/>
      <c r="LQ149" s="11"/>
      <c r="LR149" s="11"/>
      <c r="LS149" s="11"/>
      <c r="LT149" s="11"/>
      <c r="LU149" s="11"/>
      <c r="LV149" s="11"/>
      <c r="LW149" s="11"/>
      <c r="LX149" s="11"/>
      <c r="LY149" s="11"/>
      <c r="LZ149" s="11"/>
      <c r="MA149" s="11"/>
      <c r="MB149" s="11"/>
      <c r="MC149" s="11"/>
      <c r="MD149" s="11"/>
      <c r="ME149" s="11"/>
      <c r="MF149" s="11"/>
      <c r="MG149" s="11"/>
      <c r="MH149" s="11"/>
      <c r="AWB149" s="11"/>
      <c r="AWC149" s="11"/>
      <c r="AWD149" s="11"/>
      <c r="AWE149" s="11"/>
      <c r="AWF149" s="11"/>
      <c r="AWG149" s="11"/>
      <c r="AWH149" s="11"/>
      <c r="AWI149" s="11"/>
      <c r="AWJ149" s="11"/>
      <c r="AWK149" s="11"/>
      <c r="AWL149" s="11"/>
      <c r="AWM149" s="11"/>
      <c r="AWN149" s="11"/>
      <c r="AWO149" s="11"/>
      <c r="AWP149" s="11"/>
      <c r="AWQ149" s="11"/>
      <c r="AWR149" s="11"/>
      <c r="AWS149" s="11"/>
      <c r="AWT149" s="11"/>
      <c r="AWU149" s="11"/>
      <c r="AWV149" s="11"/>
      <c r="AWW149" s="11"/>
      <c r="AWX149" s="11"/>
      <c r="AWY149" s="11"/>
      <c r="AWZ149" s="11"/>
      <c r="AXA149" s="11"/>
      <c r="AXB149" s="11"/>
      <c r="AXC149" s="11"/>
      <c r="AXD149" s="11"/>
      <c r="AXE149" s="11"/>
      <c r="AXF149" s="11"/>
      <c r="AXG149" s="11"/>
      <c r="AXH149" s="11"/>
      <c r="AXI149" s="11"/>
      <c r="AXJ149" s="11"/>
      <c r="AXK149" s="11"/>
      <c r="AXL149" s="11"/>
      <c r="AXM149" s="11"/>
      <c r="AXN149" s="11"/>
      <c r="AXO149" s="11"/>
      <c r="AXP149" s="11"/>
      <c r="AXQ149" s="11"/>
      <c r="AXR149" s="11"/>
      <c r="AXS149" s="11"/>
      <c r="AXT149" s="11"/>
      <c r="AXU149" s="11"/>
      <c r="AXV149" s="11"/>
      <c r="AXW149" s="11"/>
      <c r="AXX149" s="11"/>
      <c r="AXY149" s="11"/>
      <c r="AXZ149" s="11"/>
      <c r="AYA149" s="11"/>
      <c r="AYB149" s="11"/>
      <c r="AYC149" s="11"/>
      <c r="AYD149" s="11"/>
      <c r="AYE149" s="11"/>
      <c r="AYF149" s="11"/>
      <c r="AYG149" s="11"/>
      <c r="AYH149" s="11"/>
      <c r="AYI149" s="11"/>
      <c r="AYJ149" s="11"/>
      <c r="AYK149" s="11"/>
      <c r="AYL149" s="11"/>
      <c r="AYM149" s="11"/>
      <c r="AYN149" s="11"/>
      <c r="AYO149" s="11"/>
      <c r="AYP149" s="11"/>
      <c r="AYQ149" s="11"/>
      <c r="AYR149" s="11"/>
      <c r="AYS149" s="11"/>
      <c r="AYT149" s="11"/>
      <c r="AYU149" s="11"/>
      <c r="AYV149" s="11"/>
      <c r="AYW149" s="11"/>
      <c r="AYX149" s="11"/>
      <c r="AYY149" s="11"/>
      <c r="AYZ149" s="11"/>
      <c r="AZA149" s="11"/>
      <c r="AZB149" s="11"/>
      <c r="AZC149" s="11"/>
      <c r="AZD149" s="11"/>
      <c r="AZE149" s="11"/>
      <c r="AZF149" s="11"/>
      <c r="AZG149" s="11"/>
      <c r="AZH149" s="11"/>
      <c r="AZI149" s="11"/>
      <c r="AZJ149" s="11"/>
      <c r="AZK149" s="11"/>
      <c r="AZL149" s="11"/>
      <c r="AZM149" s="11"/>
      <c r="AZN149" s="11"/>
      <c r="AZO149" s="11"/>
      <c r="AZP149" s="11"/>
      <c r="AZQ149" s="11"/>
      <c r="AZR149" s="11"/>
      <c r="AZS149" s="11"/>
      <c r="AZT149" s="11"/>
      <c r="AZU149" s="11"/>
      <c r="AZV149" s="11"/>
      <c r="AZW149" s="11"/>
      <c r="AZX149" s="11"/>
      <c r="AZY149" s="11"/>
      <c r="AZZ149" s="11"/>
      <c r="BAA149" s="11"/>
      <c r="BAB149" s="11"/>
      <c r="BAC149" s="11"/>
      <c r="BAD149" s="11"/>
      <c r="BAE149" s="11"/>
      <c r="BAF149" s="11"/>
      <c r="BAG149" s="11"/>
      <c r="BAH149" s="11"/>
      <c r="BAI149" s="11"/>
      <c r="BAJ149" s="11"/>
      <c r="BAK149" s="11"/>
      <c r="BAL149" s="11"/>
      <c r="BAM149" s="11"/>
      <c r="BAN149" s="11"/>
      <c r="BAO149" s="11"/>
      <c r="BAP149" s="11"/>
      <c r="BAQ149" s="11"/>
      <c r="BAR149" s="11"/>
      <c r="BAS149" s="11"/>
      <c r="BAT149" s="11"/>
      <c r="BAU149" s="11"/>
      <c r="BAV149" s="11"/>
      <c r="BAW149" s="11"/>
      <c r="BAX149" s="11"/>
      <c r="BAY149" s="11"/>
      <c r="BAZ149" s="11"/>
      <c r="BBA149" s="11"/>
      <c r="BBB149" s="11"/>
      <c r="BBC149" s="11"/>
      <c r="BBD149" s="11"/>
      <c r="BBE149" s="11"/>
      <c r="BBF149" s="11"/>
      <c r="BBG149" s="11"/>
      <c r="BBH149" s="11"/>
      <c r="BBI149" s="11"/>
      <c r="BBJ149" s="11"/>
      <c r="BBK149" s="11"/>
      <c r="BBL149" s="11"/>
      <c r="BBM149" s="11"/>
      <c r="BBN149" s="11"/>
      <c r="BBO149" s="11"/>
      <c r="BBP149" s="11"/>
      <c r="BBQ149" s="11"/>
      <c r="BBR149" s="11"/>
      <c r="BBS149" s="11"/>
      <c r="BBT149" s="11"/>
      <c r="BBU149" s="11"/>
      <c r="BBV149" s="11"/>
      <c r="BBW149" s="11"/>
      <c r="BBX149" s="11"/>
      <c r="BBY149" s="11"/>
      <c r="BBZ149" s="11"/>
      <c r="BCA149" s="11"/>
      <c r="BCB149" s="11"/>
      <c r="BCC149" s="11"/>
      <c r="BCD149" s="11"/>
      <c r="BCE149" s="11"/>
      <c r="BCF149" s="11"/>
      <c r="BCG149" s="11"/>
      <c r="BCH149" s="11"/>
      <c r="BCI149" s="11"/>
      <c r="BCJ149" s="11"/>
      <c r="BCK149" s="11"/>
      <c r="BCL149" s="11"/>
      <c r="BCM149" s="11"/>
      <c r="BCN149" s="11"/>
      <c r="BCO149" s="11"/>
      <c r="BCP149" s="11"/>
      <c r="BCQ149" s="11"/>
      <c r="BCR149" s="11"/>
      <c r="BCS149" s="11"/>
      <c r="BCT149" s="11"/>
      <c r="BCU149" s="11"/>
      <c r="BCV149" s="11"/>
      <c r="BCW149" s="11"/>
      <c r="BCX149" s="11"/>
      <c r="BCY149" s="11"/>
      <c r="BCZ149" s="11"/>
      <c r="BDA149" s="11"/>
      <c r="BDB149" s="11"/>
      <c r="BDC149" s="11"/>
      <c r="BDD149" s="11"/>
      <c r="BDE149" s="11"/>
      <c r="BDF149" s="11"/>
      <c r="BDG149" s="11"/>
      <c r="BDH149" s="11"/>
      <c r="BDI149" s="11"/>
      <c r="BDJ149" s="11"/>
      <c r="BDK149" s="11"/>
      <c r="BDL149" s="11"/>
      <c r="BDM149" s="11"/>
      <c r="BDN149" s="11"/>
      <c r="BDO149" s="11"/>
      <c r="BDP149" s="11"/>
      <c r="BDQ149" s="11"/>
      <c r="BDR149" s="11"/>
      <c r="BDS149" s="11"/>
      <c r="BDT149" s="11"/>
      <c r="BDU149" s="11"/>
      <c r="BDV149" s="11"/>
      <c r="BDW149" s="11"/>
      <c r="BDX149" s="11"/>
      <c r="BDY149" s="11"/>
      <c r="BDZ149" s="11"/>
      <c r="BEA149" s="11"/>
      <c r="BEB149" s="11"/>
      <c r="BEC149" s="11"/>
      <c r="BED149" s="11"/>
      <c r="BEE149" s="11"/>
      <c r="BEF149" s="11"/>
      <c r="BEG149" s="11"/>
      <c r="BEH149" s="11"/>
      <c r="BEI149" s="11"/>
      <c r="BEJ149" s="11"/>
      <c r="BEK149" s="11"/>
      <c r="BEL149" s="11"/>
      <c r="BEM149" s="11"/>
      <c r="BEN149" s="11"/>
      <c r="BEO149" s="11"/>
      <c r="BEP149" s="11"/>
      <c r="BEQ149" s="11"/>
      <c r="BER149" s="11"/>
      <c r="BES149" s="11"/>
      <c r="BET149" s="11"/>
      <c r="BEU149" s="11"/>
      <c r="BEV149" s="11"/>
      <c r="BEW149" s="11"/>
      <c r="BEX149" s="11"/>
      <c r="BEY149" s="11"/>
      <c r="BEZ149" s="11"/>
      <c r="BFA149" s="11"/>
      <c r="BFB149" s="11"/>
      <c r="BFC149" s="11"/>
      <c r="BFD149" s="11"/>
      <c r="BFE149" s="11"/>
      <c r="BFF149" s="11"/>
      <c r="BFG149" s="11"/>
      <c r="BFH149" s="11"/>
      <c r="BFI149" s="11"/>
      <c r="BFJ149" s="11"/>
      <c r="BFK149" s="11"/>
      <c r="BFL149" s="11"/>
      <c r="BFM149" s="11"/>
      <c r="BFN149" s="11"/>
      <c r="BFO149" s="11"/>
      <c r="BFP149" s="11"/>
      <c r="BFQ149" s="11"/>
      <c r="BFR149" s="11"/>
      <c r="BFS149" s="11"/>
      <c r="BFT149" s="11"/>
      <c r="BFU149" s="11"/>
      <c r="BFV149" s="11"/>
      <c r="BFW149" s="11"/>
      <c r="BFX149" s="11"/>
      <c r="BFY149" s="11"/>
      <c r="BFZ149" s="11"/>
      <c r="BGA149" s="11"/>
      <c r="BGB149" s="11"/>
      <c r="BGC149" s="11"/>
      <c r="BGD149" s="11"/>
      <c r="BGE149" s="11"/>
      <c r="BGF149" s="11"/>
      <c r="BGG149" s="11"/>
      <c r="BGH149" s="11"/>
      <c r="BGI149" s="11"/>
      <c r="BGJ149" s="11"/>
      <c r="BGK149" s="11"/>
      <c r="BGL149" s="11"/>
      <c r="BGM149" s="11"/>
      <c r="BGN149" s="11"/>
      <c r="BGO149" s="11"/>
      <c r="BGP149" s="11"/>
      <c r="BGQ149" s="11"/>
      <c r="BGR149" s="11"/>
      <c r="BGS149" s="11"/>
      <c r="BGT149" s="11"/>
      <c r="BGU149" s="11"/>
      <c r="BGV149" s="11"/>
      <c r="BGW149" s="11"/>
      <c r="BGX149" s="11"/>
      <c r="BGY149" s="11"/>
      <c r="BGZ149" s="11"/>
      <c r="BHA149" s="11"/>
      <c r="BHB149" s="11"/>
      <c r="BHC149" s="11"/>
      <c r="BHD149" s="11"/>
      <c r="BHE149" s="11"/>
      <c r="BHF149" s="11"/>
      <c r="BHG149" s="11"/>
      <c r="BHH149" s="11"/>
      <c r="BHI149" s="11"/>
      <c r="BHJ149" s="11"/>
      <c r="BHK149" s="11"/>
      <c r="BHL149" s="11"/>
      <c r="BHM149" s="11"/>
      <c r="BHN149" s="11"/>
      <c r="BHO149" s="11"/>
      <c r="BHP149" s="11"/>
      <c r="BHQ149" s="11"/>
      <c r="BHR149" s="11"/>
      <c r="BHS149" s="11"/>
      <c r="BHT149" s="11"/>
      <c r="BHU149" s="11"/>
      <c r="BHV149" s="11"/>
      <c r="BHW149" s="11"/>
      <c r="BHX149" s="11"/>
      <c r="BHY149" s="11"/>
      <c r="BHZ149" s="11"/>
      <c r="BIA149" s="11"/>
      <c r="BIB149" s="11"/>
      <c r="BIC149" s="11"/>
      <c r="BID149" s="11"/>
      <c r="BIE149" s="11"/>
      <c r="BIF149" s="11"/>
      <c r="BIG149" s="11"/>
      <c r="BIH149" s="11"/>
      <c r="BII149" s="11"/>
      <c r="BIJ149" s="11"/>
      <c r="BIK149" s="11"/>
      <c r="BIL149" s="11"/>
      <c r="BIM149" s="11"/>
      <c r="BIN149" s="11"/>
      <c r="BIO149" s="11"/>
      <c r="BIP149" s="11"/>
      <c r="BIQ149" s="11"/>
      <c r="BIR149" s="11"/>
      <c r="BIS149" s="11"/>
      <c r="BIT149" s="11"/>
      <c r="BIU149" s="11"/>
      <c r="BIV149" s="11"/>
      <c r="BIW149" s="11"/>
      <c r="BIX149" s="11"/>
      <c r="BIY149" s="11"/>
      <c r="BIZ149" s="11"/>
      <c r="BJA149" s="11"/>
      <c r="BJB149" s="11"/>
      <c r="BJC149" s="11"/>
      <c r="BJD149" s="11"/>
      <c r="BJE149" s="11"/>
      <c r="BJF149" s="11"/>
      <c r="BJG149" s="11"/>
      <c r="BJH149" s="11"/>
      <c r="BJI149" s="11"/>
      <c r="BJJ149" s="11"/>
      <c r="BJK149" s="11"/>
      <c r="BJL149" s="11"/>
      <c r="BJM149" s="11"/>
      <c r="BJN149" s="11"/>
      <c r="BJO149" s="11"/>
      <c r="BJP149" s="11"/>
      <c r="BJQ149" s="11"/>
      <c r="BJR149" s="11"/>
      <c r="BJS149" s="11"/>
      <c r="BJT149" s="11"/>
      <c r="BJU149" s="11"/>
      <c r="BJV149" s="11"/>
      <c r="BJW149" s="11"/>
      <c r="BJX149" s="11"/>
      <c r="BJY149" s="11"/>
      <c r="BJZ149" s="11"/>
      <c r="BKA149" s="11"/>
      <c r="BKB149" s="11"/>
      <c r="BKC149" s="11"/>
      <c r="BKD149" s="11"/>
      <c r="BKE149" s="11"/>
      <c r="BKF149" s="11"/>
      <c r="BKG149" s="11"/>
      <c r="BKH149" s="11"/>
      <c r="BKI149" s="11"/>
      <c r="BKJ149" s="11"/>
      <c r="BKK149" s="11"/>
      <c r="BKL149" s="11"/>
      <c r="BKM149" s="11"/>
      <c r="BKN149" s="11"/>
      <c r="BKO149" s="11"/>
      <c r="BKP149" s="11"/>
      <c r="BKQ149" s="11"/>
      <c r="BKR149" s="11"/>
      <c r="BKS149" s="11"/>
      <c r="BKT149" s="11"/>
      <c r="BKU149" s="11"/>
      <c r="BKV149" s="11"/>
      <c r="BKW149" s="11"/>
      <c r="BKX149" s="11"/>
      <c r="BKY149" s="11"/>
      <c r="BKZ149" s="11"/>
      <c r="BLA149" s="11"/>
      <c r="BLB149" s="11"/>
      <c r="BLC149" s="11"/>
      <c r="BLD149" s="11"/>
      <c r="BLE149" s="11"/>
      <c r="BLF149" s="11"/>
      <c r="BLG149" s="11"/>
      <c r="BLH149" s="11"/>
      <c r="BLI149" s="11"/>
      <c r="BLJ149" s="11"/>
      <c r="BLK149" s="11"/>
      <c r="BLL149" s="11"/>
      <c r="BLM149" s="11"/>
      <c r="BLN149" s="11"/>
      <c r="BLO149" s="11"/>
      <c r="BLP149" s="11"/>
      <c r="BLQ149" s="11"/>
      <c r="BLR149" s="11"/>
      <c r="BLS149" s="11"/>
      <c r="BLT149" s="11"/>
      <c r="BLU149" s="11"/>
      <c r="BLV149" s="11"/>
      <c r="BLW149" s="11"/>
      <c r="BLX149" s="11"/>
      <c r="BLY149" s="11"/>
      <c r="BLZ149" s="11"/>
      <c r="BMA149" s="11"/>
      <c r="BMB149" s="11"/>
      <c r="BMC149" s="11"/>
      <c r="BMD149" s="11"/>
      <c r="BME149" s="11"/>
      <c r="BMF149" s="11"/>
      <c r="BMG149" s="11"/>
      <c r="BMH149" s="11"/>
      <c r="BMI149" s="11"/>
      <c r="BMJ149" s="11"/>
      <c r="BMK149" s="11"/>
      <c r="BML149" s="11"/>
      <c r="BMM149" s="11"/>
      <c r="BMN149" s="11"/>
      <c r="BMO149" s="11"/>
      <c r="BMP149" s="11"/>
      <c r="BMQ149" s="11"/>
      <c r="BMR149" s="11"/>
      <c r="BMS149" s="11"/>
      <c r="BMT149" s="11"/>
      <c r="BMU149" s="11"/>
      <c r="BMV149" s="11"/>
      <c r="BMW149" s="11"/>
      <c r="BMX149" s="11"/>
      <c r="BMY149" s="11"/>
      <c r="BMZ149" s="11"/>
      <c r="BNA149" s="11"/>
      <c r="BNB149" s="11"/>
      <c r="BNC149" s="11"/>
      <c r="BND149" s="11"/>
      <c r="BNE149" s="11"/>
      <c r="BNF149" s="11"/>
      <c r="BNG149" s="11"/>
      <c r="BNH149" s="11"/>
      <c r="BNI149" s="11"/>
      <c r="BNJ149" s="11"/>
      <c r="BNK149" s="11"/>
      <c r="BNL149" s="11"/>
      <c r="BNM149" s="11"/>
      <c r="BNN149" s="11"/>
      <c r="BNO149" s="11"/>
      <c r="BNP149" s="11"/>
      <c r="BNQ149" s="11"/>
      <c r="BNR149" s="11"/>
      <c r="BNS149" s="11"/>
      <c r="BNT149" s="11"/>
      <c r="BNU149" s="11"/>
      <c r="BNV149" s="11"/>
      <c r="BNW149" s="11"/>
      <c r="BNX149" s="11"/>
      <c r="BNY149" s="11"/>
      <c r="BNZ149" s="11"/>
      <c r="BOA149" s="11"/>
      <c r="BOB149" s="11"/>
      <c r="BOC149" s="11"/>
      <c r="BOD149" s="11"/>
      <c r="BOE149" s="11"/>
      <c r="BOF149" s="11"/>
      <c r="BOG149" s="11"/>
      <c r="BOH149" s="11"/>
      <c r="BOI149" s="11"/>
      <c r="BOJ149" s="11"/>
      <c r="BOK149" s="11"/>
      <c r="BOL149" s="11"/>
      <c r="BOM149" s="11"/>
      <c r="BON149" s="11"/>
      <c r="BOO149" s="11"/>
      <c r="BOP149" s="11"/>
      <c r="BOQ149" s="11"/>
      <c r="BOR149" s="11"/>
      <c r="BOS149" s="11"/>
      <c r="BOT149" s="11"/>
      <c r="BOU149" s="11"/>
      <c r="BOV149" s="11"/>
      <c r="BOW149" s="11"/>
      <c r="BOX149" s="11"/>
      <c r="BOY149" s="11"/>
      <c r="BOZ149" s="11"/>
      <c r="BPA149" s="11"/>
      <c r="BPB149" s="11"/>
      <c r="BPC149" s="11"/>
      <c r="BPD149" s="11"/>
      <c r="BPE149" s="11"/>
      <c r="BPF149" s="11"/>
      <c r="BPG149" s="11"/>
      <c r="BPH149" s="11"/>
      <c r="BPI149" s="11"/>
      <c r="BPJ149" s="11"/>
      <c r="BPK149" s="11"/>
      <c r="BPL149" s="11"/>
      <c r="BPM149" s="11"/>
      <c r="BPN149" s="11"/>
      <c r="BPO149" s="11"/>
      <c r="BPP149" s="11"/>
      <c r="BPQ149" s="11"/>
      <c r="BPR149" s="11"/>
      <c r="BPS149" s="11"/>
      <c r="BPT149" s="11"/>
      <c r="BPU149" s="11"/>
      <c r="BPV149" s="11"/>
      <c r="BPW149" s="11"/>
      <c r="BPX149" s="11"/>
      <c r="BPY149" s="11"/>
      <c r="BPZ149" s="11"/>
      <c r="BQA149" s="11"/>
      <c r="BQB149" s="11"/>
      <c r="BQC149" s="11"/>
      <c r="BQD149" s="11"/>
      <c r="BQE149" s="11"/>
      <c r="BQF149" s="11"/>
      <c r="BQG149" s="11"/>
      <c r="BQH149" s="11"/>
      <c r="BQI149" s="11"/>
      <c r="BQJ149" s="11"/>
      <c r="BQK149" s="11"/>
      <c r="BQL149" s="11"/>
      <c r="BQM149" s="11"/>
      <c r="BQN149" s="11"/>
      <c r="BQO149" s="11"/>
      <c r="BQP149" s="11"/>
      <c r="BQQ149" s="11"/>
      <c r="BQR149" s="11"/>
      <c r="BQS149" s="11"/>
      <c r="BQT149" s="11"/>
      <c r="BQU149" s="11"/>
      <c r="BQV149" s="11"/>
      <c r="BQW149" s="11"/>
      <c r="BQX149" s="11"/>
      <c r="BQY149" s="11"/>
      <c r="BQZ149" s="11"/>
      <c r="BRA149" s="11"/>
      <c r="BRB149" s="11"/>
      <c r="BRC149" s="11"/>
      <c r="BRD149" s="11"/>
      <c r="BRE149" s="11"/>
      <c r="BRF149" s="11"/>
      <c r="BRG149" s="11"/>
      <c r="BRH149" s="11"/>
      <c r="BRI149" s="11"/>
      <c r="BRJ149" s="11"/>
      <c r="BRK149" s="11"/>
      <c r="BRL149" s="11"/>
      <c r="BRM149" s="11"/>
      <c r="BRN149" s="11"/>
      <c r="BRO149" s="11"/>
      <c r="BRP149" s="11"/>
      <c r="BRQ149" s="11"/>
      <c r="BRR149" s="11"/>
      <c r="BRS149" s="11"/>
      <c r="BRT149" s="11"/>
      <c r="BRU149" s="11"/>
      <c r="BRV149" s="11"/>
      <c r="BRW149" s="11"/>
      <c r="BRX149" s="11"/>
      <c r="BRY149" s="11"/>
      <c r="BRZ149" s="11"/>
      <c r="BSA149" s="11"/>
      <c r="BSB149" s="11"/>
      <c r="BSC149" s="11"/>
      <c r="BSD149" s="11"/>
      <c r="BSE149" s="11"/>
      <c r="BSF149" s="11"/>
      <c r="BSG149" s="11"/>
      <c r="BSH149" s="11"/>
      <c r="BSI149" s="11"/>
      <c r="BSJ149" s="11"/>
      <c r="BSK149" s="11"/>
      <c r="BSL149" s="11"/>
      <c r="BSM149" s="11"/>
      <c r="BSN149" s="11"/>
      <c r="BSO149" s="11"/>
      <c r="BSP149" s="11"/>
      <c r="BSQ149" s="11"/>
      <c r="BSR149" s="11"/>
      <c r="BSS149" s="11"/>
      <c r="BST149" s="11"/>
      <c r="BSU149" s="11"/>
      <c r="BSV149" s="11"/>
      <c r="BSW149" s="11"/>
      <c r="BSX149" s="11"/>
      <c r="BSY149" s="11"/>
      <c r="BSZ149" s="11"/>
      <c r="BTA149" s="11"/>
      <c r="BTB149" s="11"/>
      <c r="BTC149" s="11"/>
      <c r="BTD149" s="11"/>
      <c r="BTE149" s="11"/>
      <c r="BTF149" s="11"/>
      <c r="BTG149" s="11"/>
      <c r="BTH149" s="11"/>
      <c r="BTI149" s="11"/>
      <c r="BTJ149" s="11"/>
      <c r="BTK149" s="11"/>
      <c r="BTL149" s="11"/>
      <c r="BTM149" s="11"/>
      <c r="BTN149" s="11"/>
      <c r="BTO149" s="11"/>
      <c r="BTP149" s="11"/>
      <c r="BTQ149" s="11"/>
      <c r="BTR149" s="11"/>
      <c r="BTS149" s="11"/>
      <c r="BTT149" s="11"/>
      <c r="BTU149" s="11"/>
      <c r="BTV149" s="11"/>
      <c r="BTW149" s="11"/>
      <c r="BTX149" s="11"/>
      <c r="BTY149" s="11"/>
      <c r="BTZ149" s="11"/>
      <c r="BUA149" s="11"/>
      <c r="BUB149" s="11"/>
      <c r="BUC149" s="11"/>
      <c r="BUD149" s="11"/>
      <c r="BUE149" s="11"/>
      <c r="BUF149" s="11"/>
      <c r="BUG149" s="11"/>
      <c r="BUH149" s="11"/>
      <c r="BUI149" s="11"/>
      <c r="BUJ149" s="11"/>
      <c r="BUK149" s="11"/>
      <c r="BUL149" s="11"/>
      <c r="BUM149" s="11"/>
      <c r="BUN149" s="11"/>
      <c r="BUO149" s="11"/>
      <c r="BUP149" s="11"/>
      <c r="BUQ149" s="11"/>
      <c r="BUR149" s="11"/>
      <c r="BUS149" s="11"/>
      <c r="BUT149" s="11"/>
      <c r="BUU149" s="11"/>
      <c r="BUV149" s="11"/>
      <c r="BUW149" s="11"/>
      <c r="BUX149" s="11"/>
      <c r="BUY149" s="11"/>
      <c r="BUZ149" s="11"/>
      <c r="BVA149" s="11"/>
      <c r="BVB149" s="11"/>
      <c r="BVC149" s="11"/>
      <c r="BVD149" s="11"/>
      <c r="BVE149" s="11"/>
      <c r="BVF149" s="11"/>
      <c r="BVG149" s="11"/>
      <c r="BVH149" s="11"/>
      <c r="BVI149" s="11"/>
      <c r="BVJ149" s="11"/>
      <c r="BVK149" s="11"/>
      <c r="BVL149" s="11"/>
      <c r="BVM149" s="11"/>
      <c r="BVN149" s="11"/>
      <c r="BVO149" s="11"/>
      <c r="BVP149" s="11"/>
      <c r="BVQ149" s="11"/>
      <c r="BVR149" s="11"/>
      <c r="BVS149" s="11"/>
      <c r="BVT149" s="11"/>
      <c r="BVU149" s="11"/>
      <c r="BVV149" s="11"/>
      <c r="BVW149" s="11"/>
      <c r="BVX149" s="11"/>
      <c r="BVY149" s="11"/>
      <c r="BVZ149" s="11"/>
      <c r="BWA149" s="11"/>
      <c r="BWB149" s="11"/>
      <c r="BWC149" s="11"/>
      <c r="BWD149" s="11"/>
      <c r="BWE149" s="11"/>
      <c r="BWF149" s="11"/>
      <c r="BWG149" s="11"/>
      <c r="BWH149" s="11"/>
      <c r="BWI149" s="11"/>
      <c r="BWJ149" s="11"/>
      <c r="BWK149" s="11"/>
      <c r="BWL149" s="11"/>
      <c r="BWM149" s="11"/>
      <c r="BWN149" s="11"/>
      <c r="BWO149" s="11"/>
      <c r="BWP149" s="11"/>
      <c r="BWQ149" s="11"/>
      <c r="BWR149" s="11"/>
      <c r="BWS149" s="11"/>
      <c r="BWT149" s="11"/>
      <c r="BWU149" s="11"/>
      <c r="BWV149" s="11"/>
      <c r="BWW149" s="11"/>
      <c r="BWX149" s="11"/>
      <c r="BWY149" s="11"/>
      <c r="BWZ149" s="11"/>
      <c r="BXA149" s="11"/>
      <c r="BXB149" s="11"/>
      <c r="BXC149" s="11"/>
      <c r="BXD149" s="11"/>
      <c r="BXE149" s="11"/>
      <c r="BXF149" s="11"/>
      <c r="BXG149" s="11"/>
      <c r="BXH149" s="11"/>
      <c r="BXI149" s="11"/>
      <c r="BXJ149" s="11"/>
      <c r="BXK149" s="11"/>
      <c r="BXL149" s="11"/>
      <c r="BXM149" s="11"/>
      <c r="BXN149" s="11"/>
      <c r="BXO149" s="11"/>
      <c r="BXP149" s="11"/>
      <c r="BXQ149" s="11"/>
      <c r="BXR149" s="11"/>
      <c r="BXS149" s="11"/>
      <c r="BXT149" s="11"/>
      <c r="BXU149" s="11"/>
      <c r="BXV149" s="11"/>
      <c r="BXW149" s="11"/>
      <c r="BXX149" s="11"/>
      <c r="BXY149" s="11"/>
      <c r="BXZ149" s="11"/>
      <c r="BYA149" s="11"/>
      <c r="BYB149" s="11"/>
      <c r="BYC149" s="11"/>
      <c r="BYD149" s="11"/>
      <c r="BYE149" s="11"/>
      <c r="BYF149" s="11"/>
      <c r="BYG149" s="11"/>
      <c r="BYH149" s="11"/>
      <c r="BYI149" s="11"/>
      <c r="BYJ149" s="11"/>
      <c r="BYK149" s="11"/>
      <c r="BYL149" s="11"/>
      <c r="BYM149" s="11"/>
      <c r="BYN149" s="11"/>
      <c r="BYO149" s="11"/>
      <c r="BYP149" s="11"/>
      <c r="BYQ149" s="11"/>
      <c r="BYR149" s="11"/>
      <c r="BYS149" s="11"/>
      <c r="BYT149" s="11"/>
      <c r="BYU149" s="11"/>
      <c r="BYV149" s="11"/>
      <c r="BYW149" s="11"/>
      <c r="BYX149" s="11"/>
      <c r="BYY149" s="11"/>
      <c r="BYZ149" s="11"/>
      <c r="BZA149" s="11"/>
      <c r="BZB149" s="11"/>
      <c r="BZC149" s="11"/>
      <c r="BZD149" s="11"/>
      <c r="BZE149" s="11"/>
      <c r="BZF149" s="11"/>
      <c r="BZG149" s="11"/>
      <c r="BZH149" s="11"/>
      <c r="BZI149" s="11"/>
      <c r="BZJ149" s="11"/>
      <c r="BZK149" s="11"/>
      <c r="BZL149" s="11"/>
      <c r="BZM149" s="11"/>
      <c r="BZN149" s="11"/>
      <c r="BZO149" s="11"/>
      <c r="BZP149" s="11"/>
      <c r="BZQ149" s="11"/>
      <c r="BZR149" s="11"/>
      <c r="BZS149" s="11"/>
      <c r="BZT149" s="11"/>
      <c r="BZU149" s="11"/>
      <c r="BZV149" s="11"/>
      <c r="BZW149" s="11"/>
      <c r="BZX149" s="11"/>
      <c r="BZY149" s="11"/>
      <c r="BZZ149" s="11"/>
      <c r="CAA149" s="11"/>
      <c r="CAB149" s="11"/>
      <c r="CAC149" s="11"/>
      <c r="CAD149" s="11"/>
      <c r="CAE149" s="11"/>
      <c r="CAF149" s="11"/>
      <c r="CAG149" s="11"/>
      <c r="CAH149" s="11"/>
      <c r="CAI149" s="11"/>
      <c r="CAJ149" s="11"/>
      <c r="CAK149" s="11"/>
      <c r="CAL149" s="11"/>
      <c r="CAM149" s="11"/>
      <c r="CAN149" s="11"/>
      <c r="CAO149" s="11"/>
      <c r="CAP149" s="11"/>
      <c r="CAQ149" s="11"/>
      <c r="CAR149" s="11"/>
      <c r="CAS149" s="11"/>
      <c r="CAT149" s="11"/>
      <c r="CAU149" s="11"/>
      <c r="CAV149" s="11"/>
      <c r="CAW149" s="11"/>
      <c r="CAX149" s="11"/>
      <c r="CAY149" s="11"/>
      <c r="CAZ149" s="11"/>
      <c r="CBA149" s="11"/>
      <c r="CBB149" s="11"/>
      <c r="CBC149" s="11"/>
      <c r="CBD149" s="11"/>
      <c r="CBE149" s="11"/>
      <c r="CBF149" s="11"/>
      <c r="CBG149" s="11"/>
      <c r="CBH149" s="11"/>
      <c r="CBI149" s="11"/>
      <c r="CBJ149" s="11"/>
      <c r="CBK149" s="11"/>
      <c r="CBL149" s="11"/>
      <c r="CBM149" s="11"/>
      <c r="CBN149" s="11"/>
      <c r="CBO149" s="11"/>
      <c r="CBP149" s="11"/>
      <c r="CBQ149" s="11"/>
      <c r="CBR149" s="11"/>
      <c r="CBS149" s="11"/>
      <c r="CBT149" s="11"/>
      <c r="CBU149" s="11"/>
      <c r="CBV149" s="11"/>
      <c r="CBW149" s="11"/>
      <c r="CBX149" s="11"/>
      <c r="CBY149" s="11"/>
      <c r="CBZ149" s="11"/>
      <c r="CCA149" s="11"/>
      <c r="CCB149" s="11"/>
      <c r="CCC149" s="11"/>
      <c r="CCD149" s="11"/>
      <c r="CCE149" s="11"/>
      <c r="CCF149" s="11"/>
      <c r="CCG149" s="11"/>
      <c r="CCH149" s="11"/>
      <c r="CCI149" s="11"/>
      <c r="CCJ149" s="11"/>
      <c r="CCK149" s="11"/>
      <c r="CCL149" s="11"/>
      <c r="CCM149" s="11"/>
      <c r="CCN149" s="11"/>
      <c r="CCO149" s="11"/>
      <c r="CCP149" s="11"/>
      <c r="CCQ149" s="11"/>
      <c r="CCR149" s="11"/>
      <c r="CCS149" s="11"/>
      <c r="CCT149" s="11"/>
      <c r="CCU149" s="11"/>
      <c r="CCV149" s="11"/>
      <c r="CCW149" s="11"/>
      <c r="CCX149" s="11"/>
      <c r="CCY149" s="11"/>
      <c r="CCZ149" s="11"/>
      <c r="CDA149" s="11"/>
      <c r="CDB149" s="11"/>
      <c r="CDC149" s="11"/>
      <c r="CDD149" s="11"/>
      <c r="CDE149" s="11"/>
      <c r="CDF149" s="11"/>
      <c r="CDG149" s="11"/>
      <c r="CDH149" s="11"/>
      <c r="CDI149" s="11"/>
      <c r="CDJ149" s="11"/>
      <c r="CDK149" s="11"/>
      <c r="CDL149" s="11"/>
      <c r="CDM149" s="11"/>
      <c r="CDN149" s="11"/>
      <c r="CDO149" s="11"/>
      <c r="CDP149" s="11"/>
      <c r="CDQ149" s="11"/>
      <c r="CDR149" s="11"/>
      <c r="CDS149" s="11"/>
      <c r="CDT149" s="11"/>
      <c r="CDU149" s="11"/>
      <c r="CDV149" s="11"/>
      <c r="CDW149" s="11"/>
      <c r="CDX149" s="11"/>
      <c r="CDY149" s="11"/>
      <c r="CDZ149" s="11"/>
      <c r="CEA149" s="11"/>
      <c r="CEB149" s="11"/>
      <c r="CEC149" s="11"/>
      <c r="CED149" s="11"/>
      <c r="CEE149" s="11"/>
      <c r="CEF149" s="11"/>
      <c r="CEG149" s="11"/>
      <c r="CEH149" s="11"/>
      <c r="CEI149" s="11"/>
      <c r="CEJ149" s="11"/>
      <c r="CEK149" s="11"/>
      <c r="CEL149" s="11"/>
      <c r="CEM149" s="11"/>
      <c r="CEN149" s="11"/>
      <c r="CEO149" s="11"/>
      <c r="CEP149" s="11"/>
      <c r="CEQ149" s="11"/>
      <c r="CER149" s="11"/>
      <c r="CES149" s="11"/>
      <c r="CET149" s="11"/>
      <c r="CEU149" s="11"/>
      <c r="CEV149" s="11"/>
      <c r="CEW149" s="11"/>
      <c r="CEX149" s="11"/>
      <c r="CEY149" s="11"/>
      <c r="CEZ149" s="11"/>
      <c r="CFA149" s="11"/>
      <c r="CFB149" s="11"/>
      <c r="CFC149" s="11"/>
      <c r="CFD149" s="11"/>
      <c r="CFE149" s="11"/>
      <c r="CFF149" s="11"/>
      <c r="CFG149" s="11"/>
      <c r="CFH149" s="11"/>
      <c r="CFI149" s="11"/>
      <c r="CFJ149" s="11"/>
      <c r="CFK149" s="11"/>
      <c r="CFL149" s="11"/>
      <c r="CFM149" s="11"/>
      <c r="CFN149" s="11"/>
      <c r="CFO149" s="11"/>
      <c r="CFP149" s="11"/>
      <c r="CFQ149" s="11"/>
      <c r="CFR149" s="11"/>
      <c r="CFS149" s="11"/>
      <c r="CFT149" s="11"/>
      <c r="CFU149" s="11"/>
      <c r="CFV149" s="11"/>
      <c r="CFW149" s="11"/>
      <c r="CFX149" s="11"/>
      <c r="CFY149" s="11"/>
      <c r="CFZ149" s="11"/>
      <c r="CGA149" s="11"/>
      <c r="CGB149" s="11"/>
      <c r="CGC149" s="11"/>
      <c r="CGD149" s="11"/>
      <c r="CGE149" s="11"/>
      <c r="CGF149" s="11"/>
      <c r="CGG149" s="11"/>
      <c r="CGH149" s="11"/>
      <c r="CGI149" s="11"/>
      <c r="CGJ149" s="11"/>
      <c r="CGK149" s="11"/>
      <c r="CGL149" s="11"/>
      <c r="CGM149" s="11"/>
      <c r="CGN149" s="11"/>
      <c r="CGO149" s="11"/>
      <c r="CGP149" s="11"/>
      <c r="CGQ149" s="11"/>
      <c r="CGR149" s="11"/>
      <c r="CGS149" s="11"/>
      <c r="CGT149" s="11"/>
      <c r="CGU149" s="11"/>
      <c r="CGV149" s="11"/>
      <c r="CGW149" s="11"/>
      <c r="CGX149" s="11"/>
      <c r="CGY149" s="11"/>
      <c r="CGZ149" s="11"/>
      <c r="CHA149" s="11"/>
      <c r="CHB149" s="11"/>
      <c r="CHC149" s="11"/>
      <c r="CHD149" s="11"/>
      <c r="CHE149" s="11"/>
      <c r="CHF149" s="11"/>
      <c r="CHG149" s="11"/>
      <c r="CHH149" s="11"/>
      <c r="CHI149" s="11"/>
      <c r="CHJ149" s="11"/>
      <c r="CHK149" s="11"/>
      <c r="CHL149" s="11"/>
      <c r="CHM149" s="11"/>
      <c r="CHN149" s="11"/>
      <c r="CHO149" s="11"/>
      <c r="CHP149" s="11"/>
      <c r="CHQ149" s="11"/>
      <c r="CHR149" s="11"/>
      <c r="CHS149" s="11"/>
      <c r="CHT149" s="11"/>
      <c r="CHU149" s="11"/>
      <c r="CHV149" s="11"/>
      <c r="CHW149" s="11"/>
      <c r="CHX149" s="11"/>
      <c r="CHY149" s="11"/>
      <c r="CHZ149" s="11"/>
      <c r="CIA149" s="11"/>
      <c r="CIB149" s="11"/>
      <c r="CIC149" s="11"/>
      <c r="CID149" s="11"/>
      <c r="CIE149" s="11"/>
      <c r="CIF149" s="11"/>
      <c r="CIG149" s="11"/>
      <c r="CIH149" s="11"/>
      <c r="CII149" s="11"/>
      <c r="CIJ149" s="11"/>
      <c r="CIK149" s="11"/>
      <c r="CIL149" s="11"/>
      <c r="CIM149" s="11"/>
      <c r="CIN149" s="11"/>
      <c r="CIO149" s="11"/>
      <c r="CIP149" s="11"/>
      <c r="CIQ149" s="11"/>
      <c r="CIR149" s="11"/>
      <c r="CIS149" s="11"/>
      <c r="CIT149" s="11"/>
      <c r="CIU149" s="11"/>
      <c r="CIV149" s="11"/>
      <c r="CIW149" s="11"/>
      <c r="CIX149" s="11"/>
      <c r="CIY149" s="11"/>
      <c r="CIZ149" s="11"/>
      <c r="CJA149" s="11"/>
      <c r="CJB149" s="11"/>
      <c r="CJC149" s="11"/>
      <c r="CJD149" s="11"/>
      <c r="CJE149" s="11"/>
      <c r="CJF149" s="11"/>
      <c r="CJG149" s="11"/>
      <c r="CJH149" s="11"/>
      <c r="CJI149" s="11"/>
      <c r="CJJ149" s="11"/>
      <c r="CJK149" s="11"/>
      <c r="CJL149" s="11"/>
      <c r="CJM149" s="11"/>
      <c r="CJN149" s="11"/>
      <c r="CJO149" s="11"/>
      <c r="CJP149" s="11"/>
      <c r="CJQ149" s="11"/>
      <c r="CJR149" s="11"/>
      <c r="CJS149" s="11"/>
      <c r="CJT149" s="11"/>
      <c r="CJU149" s="11"/>
      <c r="CJV149" s="11"/>
      <c r="CJW149" s="11"/>
      <c r="CJX149" s="11"/>
      <c r="CJY149" s="11"/>
      <c r="CJZ149" s="11"/>
      <c r="CKA149" s="11"/>
      <c r="CKB149" s="11"/>
      <c r="CKC149" s="11"/>
      <c r="CKD149" s="11"/>
      <c r="CKE149" s="11"/>
      <c r="CKF149" s="11"/>
      <c r="CKG149" s="11"/>
      <c r="CKH149" s="11"/>
      <c r="CKI149" s="11"/>
      <c r="CKJ149" s="11"/>
      <c r="CKK149" s="11"/>
      <c r="CKL149" s="11"/>
      <c r="CKM149" s="11"/>
      <c r="CKN149" s="11"/>
      <c r="CKO149" s="11"/>
      <c r="CKP149" s="11"/>
      <c r="CKQ149" s="11"/>
      <c r="CKR149" s="11"/>
      <c r="CKS149" s="11"/>
      <c r="CKT149" s="11"/>
      <c r="CKU149" s="11"/>
      <c r="CKV149" s="11"/>
      <c r="CKW149" s="11"/>
      <c r="CKX149" s="11"/>
      <c r="CKY149" s="11"/>
      <c r="CKZ149" s="11"/>
      <c r="CLA149" s="11"/>
      <c r="CLB149" s="11"/>
      <c r="CLC149" s="11"/>
      <c r="CLD149" s="11"/>
      <c r="CLE149" s="11"/>
      <c r="CLF149" s="11"/>
      <c r="CLG149" s="11"/>
      <c r="CLH149" s="11"/>
      <c r="CLI149" s="11"/>
      <c r="CLJ149" s="11"/>
      <c r="CLK149" s="11"/>
      <c r="CLL149" s="11"/>
      <c r="CLM149" s="11"/>
      <c r="CLN149" s="11"/>
      <c r="CLO149" s="11"/>
      <c r="CLP149" s="11"/>
      <c r="CLQ149" s="11"/>
      <c r="CLR149" s="11"/>
      <c r="CLS149" s="11"/>
      <c r="CLT149" s="11"/>
      <c r="CLU149" s="11"/>
      <c r="CLV149" s="11"/>
      <c r="CLW149" s="11"/>
      <c r="CLX149" s="11"/>
      <c r="CLY149" s="11"/>
      <c r="CLZ149" s="11"/>
      <c r="CMA149" s="11"/>
      <c r="CMB149" s="11"/>
      <c r="CMC149" s="11"/>
      <c r="CMD149" s="11"/>
      <c r="CME149" s="11"/>
      <c r="CMF149" s="11"/>
      <c r="CMG149" s="11"/>
      <c r="CMH149" s="11"/>
      <c r="CMI149" s="11"/>
      <c r="CMJ149" s="11"/>
      <c r="CMK149" s="11"/>
      <c r="CML149" s="11"/>
      <c r="CMM149" s="11"/>
      <c r="CMN149" s="11"/>
      <c r="CMO149" s="11"/>
      <c r="CMP149" s="11"/>
      <c r="CMQ149" s="11"/>
      <c r="CMR149" s="11"/>
      <c r="CMS149" s="11"/>
      <c r="CMT149" s="11"/>
      <c r="CMU149" s="11"/>
      <c r="CMV149" s="11"/>
      <c r="CMW149" s="11"/>
      <c r="CMX149" s="11"/>
      <c r="CMY149" s="11"/>
      <c r="CMZ149" s="11"/>
      <c r="CNA149" s="11"/>
      <c r="CNB149" s="11"/>
      <c r="CNC149" s="11"/>
      <c r="CND149" s="11"/>
      <c r="CNE149" s="11"/>
      <c r="CNF149" s="11"/>
      <c r="CNG149" s="11"/>
      <c r="CNH149" s="11"/>
      <c r="CNI149" s="11"/>
      <c r="CNJ149" s="11"/>
      <c r="CNK149" s="11"/>
      <c r="CNL149" s="11"/>
      <c r="CNM149" s="11"/>
      <c r="CNN149" s="11"/>
      <c r="CNO149" s="11"/>
      <c r="CNP149" s="11"/>
      <c r="CNQ149" s="11"/>
      <c r="CNR149" s="11"/>
      <c r="CNS149" s="11"/>
      <c r="CNT149" s="11"/>
      <c r="CNU149" s="11"/>
      <c r="CNV149" s="11"/>
      <c r="CNW149" s="11"/>
      <c r="CNX149" s="11"/>
      <c r="CNY149" s="11"/>
      <c r="CNZ149" s="11"/>
      <c r="COA149" s="11"/>
      <c r="COB149" s="11"/>
      <c r="COC149" s="11"/>
      <c r="COD149" s="11"/>
      <c r="COE149" s="11"/>
      <c r="COF149" s="11"/>
      <c r="COG149" s="11"/>
      <c r="COH149" s="11"/>
      <c r="COI149" s="11"/>
      <c r="COJ149" s="11"/>
      <c r="COK149" s="11"/>
      <c r="COL149" s="11"/>
      <c r="COM149" s="11"/>
      <c r="CON149" s="11"/>
      <c r="COO149" s="11"/>
      <c r="COP149" s="11"/>
      <c r="COQ149" s="11"/>
      <c r="COR149" s="11"/>
      <c r="COS149" s="11"/>
      <c r="COT149" s="11"/>
      <c r="COU149" s="11"/>
      <c r="COV149" s="11"/>
      <c r="COW149" s="11"/>
      <c r="COX149" s="11"/>
      <c r="COY149" s="11"/>
      <c r="COZ149" s="11"/>
      <c r="CPA149" s="11"/>
      <c r="CPB149" s="11"/>
      <c r="CPC149" s="11"/>
      <c r="CPD149" s="11"/>
      <c r="CPE149" s="11"/>
      <c r="CPF149" s="11"/>
      <c r="CPG149" s="11"/>
      <c r="CPH149" s="11"/>
      <c r="CPI149" s="11"/>
      <c r="CPJ149" s="11"/>
      <c r="CPK149" s="11"/>
      <c r="CPL149" s="11"/>
      <c r="CPM149" s="11"/>
      <c r="CPN149" s="11"/>
      <c r="CPO149" s="11"/>
      <c r="CPP149" s="11"/>
      <c r="CPQ149" s="11"/>
      <c r="CPR149" s="11"/>
      <c r="CPS149" s="11"/>
      <c r="CPT149" s="11"/>
      <c r="CPU149" s="11"/>
      <c r="CPV149" s="11"/>
      <c r="CPW149" s="11"/>
      <c r="CPX149" s="11"/>
      <c r="CPY149" s="11"/>
      <c r="CPZ149" s="11"/>
      <c r="CQA149" s="11"/>
      <c r="CQB149" s="11"/>
      <c r="CQC149" s="11"/>
      <c r="CQD149" s="11"/>
      <c r="CQE149" s="11"/>
      <c r="CQF149" s="11"/>
      <c r="CQG149" s="11"/>
      <c r="CQH149" s="11"/>
      <c r="CQI149" s="11"/>
      <c r="CQJ149" s="11"/>
      <c r="CQK149" s="11"/>
      <c r="CQL149" s="11"/>
      <c r="CQM149" s="11"/>
      <c r="CQN149" s="11"/>
      <c r="CQO149" s="11"/>
      <c r="CQP149" s="11"/>
      <c r="CQQ149" s="11"/>
      <c r="CQR149" s="11"/>
      <c r="CQS149" s="11"/>
      <c r="CQT149" s="11"/>
      <c r="CQU149" s="11"/>
      <c r="CQV149" s="11"/>
      <c r="CQW149" s="11"/>
      <c r="CQX149" s="11"/>
      <c r="CQY149" s="11"/>
      <c r="CQZ149" s="11"/>
      <c r="CRA149" s="11"/>
      <c r="CRB149" s="11"/>
      <c r="CRC149" s="11"/>
      <c r="CRD149" s="11"/>
      <c r="CRE149" s="11"/>
      <c r="CRF149" s="11"/>
      <c r="CRG149" s="11"/>
      <c r="CRH149" s="11"/>
      <c r="CRI149" s="11"/>
      <c r="CRJ149" s="11"/>
      <c r="CRK149" s="11"/>
      <c r="CRL149" s="11"/>
      <c r="CRM149" s="11"/>
      <c r="CRN149" s="11"/>
      <c r="CRO149" s="11"/>
      <c r="CRP149" s="11"/>
      <c r="CRQ149" s="11"/>
      <c r="CRR149" s="11"/>
      <c r="CRS149" s="11"/>
      <c r="CRT149" s="11"/>
      <c r="CRU149" s="11"/>
      <c r="CRV149" s="11"/>
      <c r="CRW149" s="11"/>
      <c r="CRX149" s="11"/>
      <c r="CRY149" s="11"/>
      <c r="CRZ149" s="11"/>
      <c r="CSA149" s="11"/>
      <c r="CSB149" s="11"/>
      <c r="CSC149" s="11"/>
      <c r="CSD149" s="11"/>
      <c r="CSE149" s="11"/>
      <c r="CSF149" s="11"/>
      <c r="CSG149" s="11"/>
      <c r="CSH149" s="11"/>
      <c r="CSI149" s="11"/>
      <c r="CSJ149" s="11"/>
      <c r="CSK149" s="11"/>
      <c r="CSL149" s="11"/>
      <c r="CSM149" s="11"/>
      <c r="CSN149" s="11"/>
      <c r="CSO149" s="11"/>
      <c r="CSP149" s="11"/>
      <c r="CSQ149" s="11"/>
      <c r="CSR149" s="11"/>
      <c r="CSS149" s="11"/>
      <c r="CST149" s="11"/>
      <c r="CSU149" s="11"/>
      <c r="CSV149" s="11"/>
      <c r="CSW149" s="11"/>
      <c r="CSX149" s="11"/>
      <c r="CSY149" s="11"/>
      <c r="CSZ149" s="11"/>
      <c r="CTA149" s="11"/>
      <c r="CTB149" s="11"/>
      <c r="CTC149" s="11"/>
      <c r="CTD149" s="11"/>
      <c r="CTE149" s="11"/>
      <c r="CTF149" s="11"/>
      <c r="CTG149" s="11"/>
      <c r="CTH149" s="11"/>
      <c r="CTI149" s="11"/>
      <c r="CTJ149" s="11"/>
      <c r="CTK149" s="11"/>
      <c r="CTL149" s="11"/>
      <c r="CTM149" s="11"/>
      <c r="CTN149" s="11"/>
      <c r="CTO149" s="11"/>
      <c r="CTP149" s="11"/>
      <c r="CTQ149" s="11"/>
      <c r="CTR149" s="11"/>
      <c r="CTS149" s="11"/>
      <c r="CTT149" s="11"/>
      <c r="CTU149" s="11"/>
      <c r="CTV149" s="11"/>
      <c r="CTW149" s="11"/>
      <c r="CTX149" s="11"/>
      <c r="CTY149" s="11"/>
      <c r="CTZ149" s="11"/>
      <c r="CUA149" s="11"/>
      <c r="CUB149" s="11"/>
      <c r="CUC149" s="11"/>
      <c r="CUD149" s="11"/>
      <c r="CUE149" s="11"/>
      <c r="CUF149" s="11"/>
      <c r="CUG149" s="11"/>
      <c r="CUH149" s="11"/>
      <c r="CUI149" s="11"/>
      <c r="CUJ149" s="11"/>
      <c r="CUK149" s="11"/>
      <c r="CUL149" s="11"/>
      <c r="CUM149" s="11"/>
      <c r="CUN149" s="11"/>
      <c r="CUO149" s="11"/>
      <c r="CUP149" s="11"/>
      <c r="CUQ149" s="11"/>
      <c r="CUR149" s="11"/>
      <c r="CUS149" s="11"/>
      <c r="CUT149" s="11"/>
      <c r="CUU149" s="11"/>
      <c r="CUV149" s="11"/>
      <c r="CUW149" s="11"/>
      <c r="CUX149" s="11"/>
      <c r="CUY149" s="11"/>
      <c r="CUZ149" s="11"/>
      <c r="CVA149" s="11"/>
      <c r="CVB149" s="11"/>
      <c r="CVC149" s="11"/>
      <c r="CVD149" s="11"/>
      <c r="CVE149" s="11"/>
      <c r="CVF149" s="11"/>
      <c r="CVG149" s="11"/>
      <c r="CVH149" s="11"/>
      <c r="CVI149" s="11"/>
      <c r="CVJ149" s="11"/>
      <c r="CVK149" s="11"/>
      <c r="CVL149" s="11"/>
      <c r="CVM149" s="11"/>
      <c r="CVN149" s="11"/>
      <c r="CVO149" s="11"/>
      <c r="CVP149" s="11"/>
      <c r="CVQ149" s="11"/>
      <c r="CVR149" s="11"/>
      <c r="CVS149" s="11"/>
      <c r="CVT149" s="11"/>
      <c r="CVU149" s="11"/>
      <c r="CVV149" s="11"/>
      <c r="CVW149" s="11"/>
      <c r="CVX149" s="11"/>
      <c r="CVY149" s="11"/>
      <c r="CVZ149" s="11"/>
      <c r="CWA149" s="11"/>
      <c r="CWB149" s="11"/>
      <c r="CWC149" s="11"/>
      <c r="CWD149" s="11"/>
      <c r="CWE149" s="11"/>
      <c r="CWF149" s="11"/>
      <c r="CWG149" s="11"/>
      <c r="CWH149" s="11"/>
      <c r="CWI149" s="11"/>
      <c r="CWJ149" s="11"/>
      <c r="CWK149" s="11"/>
      <c r="CWL149" s="11"/>
      <c r="CWM149" s="11"/>
      <c r="CWN149" s="11"/>
      <c r="CWO149" s="11"/>
      <c r="CWP149" s="11"/>
      <c r="CWQ149" s="11"/>
      <c r="CWR149" s="11"/>
      <c r="CWS149" s="11"/>
      <c r="CWT149" s="11"/>
      <c r="CWU149" s="11"/>
      <c r="CWV149" s="11"/>
      <c r="CWW149" s="11"/>
      <c r="CWX149" s="11"/>
      <c r="CWY149" s="11"/>
      <c r="CWZ149" s="11"/>
      <c r="CXA149" s="11"/>
      <c r="CXB149" s="11"/>
      <c r="CXC149" s="11"/>
      <c r="CXD149" s="11"/>
      <c r="CXE149" s="11"/>
      <c r="CXF149" s="11"/>
      <c r="CXG149" s="11"/>
      <c r="CXH149" s="11"/>
      <c r="CXI149" s="11"/>
      <c r="CXJ149" s="11"/>
      <c r="CXK149" s="11"/>
      <c r="CXL149" s="11"/>
      <c r="CXM149" s="11"/>
      <c r="CXN149" s="11"/>
      <c r="CXO149" s="11"/>
      <c r="CXP149" s="11"/>
      <c r="CXQ149" s="11"/>
      <c r="CXR149" s="11"/>
      <c r="CXS149" s="11"/>
      <c r="CXT149" s="11"/>
      <c r="CXU149" s="11"/>
      <c r="CXV149" s="11"/>
      <c r="CXW149" s="11"/>
      <c r="CXX149" s="11"/>
      <c r="CXY149" s="11"/>
      <c r="CXZ149" s="11"/>
      <c r="CYA149" s="11"/>
      <c r="CYB149" s="11"/>
      <c r="CYC149" s="11"/>
      <c r="CYD149" s="11"/>
      <c r="CYE149" s="11"/>
      <c r="CYF149" s="11"/>
      <c r="CYG149" s="11"/>
      <c r="CYH149" s="11"/>
      <c r="CYI149" s="11"/>
      <c r="CYJ149" s="11"/>
      <c r="CYK149" s="11"/>
      <c r="CYL149" s="11"/>
      <c r="CYM149" s="11"/>
      <c r="CYN149" s="11"/>
      <c r="CYO149" s="11"/>
      <c r="CYP149" s="11"/>
      <c r="CYQ149" s="11"/>
      <c r="CYR149" s="11"/>
      <c r="CYS149" s="11"/>
      <c r="CYT149" s="11"/>
      <c r="CYU149" s="11"/>
      <c r="CYV149" s="11"/>
      <c r="CYW149" s="11"/>
      <c r="CYX149" s="11"/>
      <c r="CYY149" s="11"/>
      <c r="CYZ149" s="11"/>
      <c r="CZA149" s="11"/>
      <c r="CZB149" s="11"/>
      <c r="CZC149" s="11"/>
      <c r="CZD149" s="11"/>
      <c r="CZE149" s="11"/>
      <c r="CZF149" s="11"/>
      <c r="CZG149" s="11"/>
      <c r="CZH149" s="11"/>
      <c r="CZI149" s="11"/>
      <c r="CZJ149" s="11"/>
      <c r="CZK149" s="11"/>
      <c r="CZL149" s="11"/>
      <c r="CZM149" s="11"/>
      <c r="CZN149" s="11"/>
      <c r="CZO149" s="11"/>
      <c r="CZP149" s="11"/>
      <c r="CZQ149" s="11"/>
      <c r="CZR149" s="11"/>
      <c r="CZS149" s="11"/>
      <c r="CZT149" s="11"/>
      <c r="CZU149" s="11"/>
      <c r="CZV149" s="11"/>
      <c r="CZW149" s="11"/>
      <c r="CZX149" s="11"/>
      <c r="CZY149" s="11"/>
      <c r="CZZ149" s="11"/>
      <c r="DAA149" s="11"/>
      <c r="DAB149" s="11"/>
      <c r="DAC149" s="11"/>
      <c r="DAD149" s="11"/>
      <c r="DAE149" s="11"/>
      <c r="DAF149" s="11"/>
      <c r="DAG149" s="11"/>
      <c r="DAH149" s="11"/>
      <c r="DAI149" s="11"/>
      <c r="DAJ149" s="11"/>
      <c r="DAK149" s="11"/>
      <c r="DAL149" s="11"/>
      <c r="DAM149" s="11"/>
      <c r="DAN149" s="11"/>
      <c r="DAO149" s="11"/>
      <c r="DAP149" s="11"/>
      <c r="DAQ149" s="11"/>
      <c r="DAR149" s="11"/>
      <c r="DAS149" s="11"/>
      <c r="DAT149" s="11"/>
      <c r="DAU149" s="11"/>
      <c r="DAV149" s="11"/>
      <c r="DAW149" s="11"/>
      <c r="DAX149" s="11"/>
      <c r="DAY149" s="11"/>
      <c r="DAZ149" s="11"/>
      <c r="DBA149" s="11"/>
      <c r="DBB149" s="11"/>
      <c r="DBC149" s="11"/>
      <c r="DBD149" s="11"/>
      <c r="DBE149" s="11"/>
      <c r="DBF149" s="11"/>
      <c r="DBG149" s="11"/>
      <c r="DBH149" s="11"/>
      <c r="DBI149" s="11"/>
      <c r="DBJ149" s="11"/>
      <c r="DBK149" s="11"/>
      <c r="DBL149" s="11"/>
      <c r="DBM149" s="11"/>
      <c r="DBN149" s="11"/>
      <c r="DBO149" s="11"/>
      <c r="DBP149" s="11"/>
      <c r="DBQ149" s="11"/>
      <c r="DBR149" s="11"/>
      <c r="DBS149" s="11"/>
      <c r="DBT149" s="11"/>
      <c r="DBU149" s="11"/>
      <c r="DBV149" s="11"/>
      <c r="DBW149" s="11"/>
      <c r="DBX149" s="11"/>
      <c r="DBY149" s="11"/>
      <c r="DBZ149" s="11"/>
      <c r="DCA149" s="11"/>
      <c r="DCB149" s="11"/>
      <c r="DCC149" s="11"/>
      <c r="DCD149" s="11"/>
      <c r="DCE149" s="11"/>
      <c r="DCF149" s="11"/>
      <c r="DCG149" s="11"/>
      <c r="DCH149" s="11"/>
      <c r="DCI149" s="11"/>
      <c r="DCJ149" s="11"/>
      <c r="DCK149" s="11"/>
      <c r="DCL149" s="11"/>
      <c r="DCM149" s="11"/>
      <c r="DCN149" s="11"/>
      <c r="DCO149" s="11"/>
      <c r="DCP149" s="11"/>
      <c r="DCQ149" s="11"/>
      <c r="DCR149" s="11"/>
      <c r="DCS149" s="11"/>
      <c r="DCT149" s="11"/>
      <c r="DCU149" s="11"/>
      <c r="DCV149" s="11"/>
      <c r="DCW149" s="11"/>
      <c r="DCX149" s="11"/>
      <c r="DCY149" s="11"/>
      <c r="DCZ149" s="11"/>
      <c r="DDA149" s="11"/>
      <c r="DDB149" s="11"/>
      <c r="DDC149" s="11"/>
      <c r="DDD149" s="11"/>
      <c r="DDE149" s="11"/>
      <c r="DDF149" s="11"/>
      <c r="DDG149" s="11"/>
      <c r="DDH149" s="11"/>
      <c r="DDI149" s="11"/>
      <c r="DDJ149" s="11"/>
      <c r="DDK149" s="11"/>
      <c r="DDL149" s="11"/>
      <c r="DDM149" s="11"/>
      <c r="DDN149" s="11"/>
      <c r="DDO149" s="11"/>
      <c r="DDP149" s="11"/>
      <c r="DDQ149" s="11"/>
      <c r="DDR149" s="11"/>
      <c r="DDS149" s="11"/>
      <c r="DDT149" s="11"/>
      <c r="DDU149" s="11"/>
      <c r="DDV149" s="11"/>
      <c r="DDW149" s="11"/>
      <c r="DDX149" s="11"/>
      <c r="DDY149" s="11"/>
      <c r="DDZ149" s="11"/>
      <c r="DEA149" s="11"/>
      <c r="DEB149" s="11"/>
      <c r="DEC149" s="11"/>
      <c r="DED149" s="11"/>
      <c r="DEE149" s="11"/>
      <c r="DEF149" s="11"/>
      <c r="DEG149" s="11"/>
      <c r="DEH149" s="11"/>
      <c r="DEI149" s="11"/>
      <c r="DEJ149" s="11"/>
      <c r="DEK149" s="11"/>
      <c r="DEL149" s="11"/>
      <c r="DEM149" s="11"/>
      <c r="DEN149" s="11"/>
      <c r="DEO149" s="11"/>
      <c r="DEP149" s="11"/>
      <c r="DEQ149" s="11"/>
      <c r="DER149" s="11"/>
      <c r="DES149" s="11"/>
      <c r="DET149" s="11"/>
      <c r="DEU149" s="11"/>
      <c r="DEV149" s="11"/>
      <c r="DEW149" s="11"/>
      <c r="DEX149" s="11"/>
      <c r="DEY149" s="11"/>
      <c r="DEZ149" s="11"/>
      <c r="DFA149" s="11"/>
      <c r="DFB149" s="11"/>
      <c r="DFC149" s="11"/>
      <c r="DFD149" s="11"/>
      <c r="DFE149" s="11"/>
      <c r="DFF149" s="11"/>
      <c r="DFG149" s="11"/>
      <c r="DFH149" s="11"/>
      <c r="DFI149" s="11"/>
      <c r="DFJ149" s="11"/>
      <c r="DFK149" s="11"/>
      <c r="DFL149" s="11"/>
      <c r="DFM149" s="11"/>
      <c r="DFN149" s="11"/>
      <c r="DFO149" s="11"/>
      <c r="DFP149" s="11"/>
      <c r="DFQ149" s="11"/>
      <c r="DFR149" s="11"/>
      <c r="DFS149" s="11"/>
      <c r="DFT149" s="11"/>
      <c r="DFU149" s="11"/>
      <c r="DFV149" s="11"/>
      <c r="DFW149" s="11"/>
      <c r="DFX149" s="11"/>
      <c r="DFY149" s="11"/>
      <c r="DFZ149" s="11"/>
      <c r="DGA149" s="11"/>
      <c r="DGB149" s="11"/>
      <c r="DGC149" s="11"/>
      <c r="DGD149" s="11"/>
      <c r="DGE149" s="11"/>
      <c r="DGF149" s="11"/>
      <c r="DGG149" s="11"/>
      <c r="DGH149" s="11"/>
      <c r="DGI149" s="11"/>
      <c r="DGJ149" s="11"/>
      <c r="DGK149" s="11"/>
      <c r="DGL149" s="11"/>
      <c r="DGM149" s="11"/>
      <c r="DGN149" s="11"/>
      <c r="DGO149" s="11"/>
      <c r="DGP149" s="11"/>
      <c r="DGQ149" s="11"/>
      <c r="DGR149" s="11"/>
      <c r="DGS149" s="11"/>
      <c r="DGT149" s="11"/>
      <c r="DGU149" s="11"/>
      <c r="DGV149" s="11"/>
      <c r="DGW149" s="11"/>
      <c r="DGX149" s="11"/>
      <c r="DGY149" s="11"/>
      <c r="DGZ149" s="11"/>
      <c r="DHA149" s="11"/>
      <c r="DHB149" s="11"/>
      <c r="DHC149" s="11"/>
      <c r="DHD149" s="11"/>
      <c r="DHE149" s="11"/>
      <c r="DHF149" s="11"/>
      <c r="DHG149" s="11"/>
      <c r="DHH149" s="11"/>
      <c r="DHI149" s="11"/>
      <c r="DHJ149" s="11"/>
      <c r="DHK149" s="11"/>
      <c r="DHL149" s="11"/>
      <c r="DHM149" s="11"/>
      <c r="DHN149" s="11"/>
      <c r="DHO149" s="11"/>
      <c r="DHP149" s="11"/>
      <c r="DHQ149" s="11"/>
      <c r="DHR149" s="11"/>
      <c r="DHS149" s="11"/>
      <c r="DHT149" s="11"/>
      <c r="DHU149" s="11"/>
      <c r="DHV149" s="11"/>
      <c r="DHW149" s="11"/>
      <c r="DHX149" s="11"/>
      <c r="DHY149" s="11"/>
      <c r="DHZ149" s="11"/>
      <c r="DIA149" s="11"/>
      <c r="DIB149" s="11"/>
      <c r="DIC149" s="11"/>
      <c r="DID149" s="11"/>
      <c r="DIE149" s="11"/>
      <c r="DIF149" s="11"/>
      <c r="DIG149" s="11"/>
      <c r="DIH149" s="11"/>
      <c r="DII149" s="11"/>
      <c r="DIJ149" s="11"/>
      <c r="DIK149" s="11"/>
      <c r="DIL149" s="11"/>
      <c r="DIM149" s="11"/>
      <c r="DIN149" s="11"/>
      <c r="DIO149" s="11"/>
      <c r="DIP149" s="11"/>
      <c r="DIQ149" s="11"/>
      <c r="DIR149" s="11"/>
      <c r="DIS149" s="11"/>
      <c r="DIT149" s="11"/>
      <c r="DIU149" s="11"/>
      <c r="DIV149" s="11"/>
      <c r="DIW149" s="11"/>
      <c r="DIX149" s="11"/>
      <c r="DIY149" s="11"/>
      <c r="DIZ149" s="11"/>
      <c r="DJA149" s="11"/>
      <c r="DJB149" s="11"/>
      <c r="DJC149" s="11"/>
      <c r="DJD149" s="11"/>
      <c r="DJE149" s="11"/>
      <c r="DJF149" s="11"/>
      <c r="DJG149" s="11"/>
      <c r="DJH149" s="11"/>
      <c r="DJI149" s="11"/>
      <c r="DJJ149" s="11"/>
      <c r="DJK149" s="11"/>
      <c r="DJL149" s="11"/>
      <c r="DJM149" s="11"/>
      <c r="DJN149" s="11"/>
      <c r="DJO149" s="11"/>
      <c r="DJP149" s="11"/>
      <c r="DJQ149" s="11"/>
      <c r="DJR149" s="11"/>
      <c r="DJS149" s="11"/>
      <c r="DJT149" s="11"/>
      <c r="DJU149" s="11"/>
      <c r="DJV149" s="11"/>
      <c r="DJW149" s="11"/>
      <c r="DJX149" s="11"/>
      <c r="DJY149" s="11"/>
      <c r="DJZ149" s="11"/>
      <c r="DKA149" s="11"/>
      <c r="DKB149" s="11"/>
      <c r="DKC149" s="11"/>
      <c r="DKD149" s="11"/>
      <c r="DKE149" s="11"/>
      <c r="DKF149" s="11"/>
      <c r="DKG149" s="11"/>
      <c r="DKH149" s="11"/>
      <c r="DKI149" s="11"/>
      <c r="DKJ149" s="11"/>
      <c r="DKK149" s="11"/>
      <c r="DKL149" s="11"/>
      <c r="DKM149" s="11"/>
      <c r="DKN149" s="11"/>
      <c r="DKO149" s="11"/>
      <c r="DKP149" s="11"/>
      <c r="DKQ149" s="11"/>
      <c r="DKR149" s="11"/>
      <c r="DKS149" s="11"/>
      <c r="DKT149" s="11"/>
      <c r="DKU149" s="11"/>
      <c r="DKV149" s="11"/>
      <c r="DKW149" s="11"/>
      <c r="DKX149" s="11"/>
      <c r="DKY149" s="11"/>
      <c r="DKZ149" s="11"/>
      <c r="DLA149" s="11"/>
      <c r="DLB149" s="11"/>
      <c r="DLC149" s="11"/>
      <c r="DLD149" s="11"/>
      <c r="DLE149" s="11"/>
      <c r="DLF149" s="11"/>
      <c r="DLG149" s="11"/>
      <c r="DLH149" s="11"/>
      <c r="DLI149" s="11"/>
      <c r="DLJ149" s="11"/>
      <c r="DLK149" s="11"/>
      <c r="DLL149" s="11"/>
      <c r="DLM149" s="11"/>
      <c r="DLN149" s="11"/>
      <c r="DLO149" s="11"/>
      <c r="DLP149" s="11"/>
      <c r="DLQ149" s="11"/>
      <c r="DLR149" s="11"/>
      <c r="DLS149" s="11"/>
      <c r="DLT149" s="11"/>
      <c r="DLU149" s="11"/>
      <c r="DLV149" s="11"/>
      <c r="DLW149" s="11"/>
      <c r="DLX149" s="11"/>
      <c r="DLY149" s="11"/>
      <c r="DLZ149" s="11"/>
      <c r="DMA149" s="11"/>
      <c r="DMB149" s="11"/>
      <c r="DMC149" s="11"/>
      <c r="DMD149" s="11"/>
      <c r="DME149" s="11"/>
      <c r="DMF149" s="11"/>
      <c r="DMG149" s="11"/>
      <c r="DMH149" s="11"/>
      <c r="DMI149" s="11"/>
      <c r="DMJ149" s="11"/>
      <c r="DMK149" s="11"/>
      <c r="DML149" s="11"/>
      <c r="DMM149" s="11"/>
      <c r="DMN149" s="11"/>
      <c r="DMO149" s="11"/>
      <c r="DMP149" s="11"/>
      <c r="DMQ149" s="11"/>
      <c r="DMR149" s="11"/>
      <c r="DMS149" s="11"/>
      <c r="DMT149" s="11"/>
      <c r="DMU149" s="11"/>
      <c r="DMV149" s="11"/>
      <c r="DMW149" s="11"/>
      <c r="DMX149" s="11"/>
      <c r="DMY149" s="11"/>
      <c r="DMZ149" s="11"/>
      <c r="DNA149" s="11"/>
      <c r="DNB149" s="11"/>
      <c r="DNC149" s="11"/>
      <c r="DND149" s="11"/>
      <c r="DNE149" s="11"/>
      <c r="DNF149" s="11"/>
      <c r="DNG149" s="11"/>
      <c r="DNH149" s="11"/>
      <c r="DNI149" s="11"/>
      <c r="DNJ149" s="11"/>
      <c r="DNK149" s="11"/>
      <c r="DNL149" s="11"/>
      <c r="DNM149" s="11"/>
      <c r="DNN149" s="11"/>
      <c r="DNO149" s="11"/>
      <c r="DNP149" s="11"/>
      <c r="DNQ149" s="11"/>
      <c r="DNR149" s="11"/>
      <c r="DNS149" s="11"/>
      <c r="DNT149" s="11"/>
      <c r="DNU149" s="11"/>
      <c r="DNV149" s="11"/>
      <c r="DNW149" s="11"/>
      <c r="DNX149" s="11"/>
      <c r="DNY149" s="11"/>
      <c r="DNZ149" s="11"/>
      <c r="DOA149" s="11"/>
      <c r="DOB149" s="11"/>
      <c r="DOC149" s="11"/>
      <c r="DOD149" s="11"/>
      <c r="DOE149" s="11"/>
      <c r="DOF149" s="11"/>
      <c r="DOG149" s="11"/>
      <c r="DOH149" s="11"/>
      <c r="DOI149" s="11"/>
      <c r="DOJ149" s="11"/>
      <c r="DOK149" s="11"/>
      <c r="DOL149" s="11"/>
      <c r="DOM149" s="11"/>
      <c r="DON149" s="11"/>
      <c r="DOO149" s="11"/>
      <c r="DOP149" s="11"/>
      <c r="DOQ149" s="11"/>
      <c r="DOR149" s="11"/>
      <c r="DOS149" s="11"/>
      <c r="DOT149" s="11"/>
      <c r="DOU149" s="11"/>
      <c r="DOV149" s="11"/>
      <c r="DOW149" s="11"/>
      <c r="DOX149" s="11"/>
      <c r="DOY149" s="11"/>
      <c r="DOZ149" s="11"/>
      <c r="DPA149" s="11"/>
      <c r="DPB149" s="11"/>
      <c r="DPC149" s="11"/>
      <c r="DPD149" s="11"/>
      <c r="DPE149" s="11"/>
      <c r="DPF149" s="11"/>
      <c r="DPG149" s="11"/>
      <c r="DPH149" s="11"/>
      <c r="DPI149" s="11"/>
      <c r="DPJ149" s="11"/>
      <c r="DPK149" s="11"/>
      <c r="DPL149" s="11"/>
      <c r="DPM149" s="11"/>
      <c r="DPN149" s="11"/>
      <c r="DPO149" s="11"/>
      <c r="DPP149" s="11"/>
      <c r="DPQ149" s="11"/>
      <c r="DPR149" s="11"/>
      <c r="DPS149" s="11"/>
      <c r="DPT149" s="11"/>
      <c r="DPU149" s="11"/>
      <c r="DPV149" s="11"/>
      <c r="DPW149" s="11"/>
      <c r="DPX149" s="11"/>
      <c r="DPY149" s="11"/>
      <c r="DPZ149" s="11"/>
      <c r="DQA149" s="11"/>
      <c r="DQB149" s="11"/>
      <c r="DQC149" s="11"/>
      <c r="DQD149" s="11"/>
      <c r="DQE149" s="11"/>
      <c r="DQF149" s="11"/>
      <c r="DQG149" s="11"/>
      <c r="DQH149" s="11"/>
      <c r="DQI149" s="11"/>
      <c r="DQJ149" s="11"/>
      <c r="DQK149" s="11"/>
      <c r="DQL149" s="11"/>
      <c r="DQM149" s="11"/>
      <c r="DQN149" s="11"/>
      <c r="DQO149" s="11"/>
      <c r="DQP149" s="11"/>
      <c r="DQQ149" s="11"/>
      <c r="DQR149" s="11"/>
      <c r="DQS149" s="11"/>
      <c r="DQT149" s="11"/>
      <c r="DQU149" s="11"/>
      <c r="DQV149" s="11"/>
      <c r="DQW149" s="11"/>
      <c r="DQX149" s="11"/>
      <c r="DQY149" s="11"/>
      <c r="DQZ149" s="11"/>
      <c r="DRA149" s="11"/>
      <c r="DRB149" s="11"/>
      <c r="DRC149" s="11"/>
      <c r="DRD149" s="11"/>
      <c r="DRE149" s="11"/>
      <c r="DRF149" s="11"/>
      <c r="DRG149" s="11"/>
      <c r="DRH149" s="11"/>
      <c r="DRI149" s="11"/>
      <c r="DRJ149" s="11"/>
      <c r="DRK149" s="11"/>
      <c r="DRL149" s="11"/>
      <c r="DRM149" s="11"/>
      <c r="DRN149" s="11"/>
      <c r="DRO149" s="11"/>
      <c r="DRP149" s="11"/>
      <c r="DRQ149" s="11"/>
      <c r="DRR149" s="11"/>
      <c r="DRS149" s="11"/>
      <c r="DRT149" s="11"/>
      <c r="DRU149" s="11"/>
      <c r="DRV149" s="11"/>
      <c r="DRW149" s="11"/>
      <c r="DRX149" s="11"/>
      <c r="DRY149" s="11"/>
      <c r="DRZ149" s="11"/>
      <c r="DSA149" s="11"/>
      <c r="DSB149" s="11"/>
      <c r="DSC149" s="11"/>
      <c r="DSD149" s="11"/>
      <c r="DSE149" s="11"/>
      <c r="DSF149" s="11"/>
      <c r="DSG149" s="11"/>
      <c r="DSH149" s="11"/>
      <c r="DSI149" s="11"/>
      <c r="DSJ149" s="11"/>
      <c r="DSK149" s="11"/>
      <c r="DSL149" s="11"/>
      <c r="DSM149" s="11"/>
      <c r="DSN149" s="11"/>
      <c r="DSO149" s="11"/>
      <c r="DSP149" s="11"/>
      <c r="DSQ149" s="11"/>
      <c r="DSR149" s="11"/>
      <c r="DSS149" s="11"/>
      <c r="DST149" s="11"/>
      <c r="DSU149" s="11"/>
      <c r="DSV149" s="11"/>
      <c r="DSW149" s="11"/>
      <c r="DSX149" s="11"/>
      <c r="DSY149" s="11"/>
      <c r="DSZ149" s="11"/>
      <c r="DTA149" s="11"/>
      <c r="DTB149" s="11"/>
      <c r="DTC149" s="11"/>
      <c r="DTD149" s="11"/>
      <c r="DTE149" s="11"/>
      <c r="DTF149" s="11"/>
      <c r="DTG149" s="11"/>
      <c r="DTH149" s="11"/>
      <c r="DTI149" s="11"/>
      <c r="DTJ149" s="11"/>
      <c r="DTK149" s="11"/>
      <c r="DTL149" s="11"/>
      <c r="DTM149" s="11"/>
      <c r="DTN149" s="11"/>
      <c r="DTO149" s="11"/>
      <c r="DTP149" s="11"/>
      <c r="DTQ149" s="11"/>
      <c r="DTR149" s="11"/>
      <c r="DTS149" s="11"/>
      <c r="DTT149" s="11"/>
      <c r="DTU149" s="11"/>
      <c r="DTV149" s="11"/>
      <c r="DTW149" s="11"/>
      <c r="DTX149" s="11"/>
      <c r="DTY149" s="11"/>
      <c r="DTZ149" s="11"/>
      <c r="DUA149" s="11"/>
      <c r="DUB149" s="11"/>
      <c r="DUC149" s="11"/>
      <c r="DUD149" s="11"/>
      <c r="DUE149" s="11"/>
      <c r="DUF149" s="11"/>
      <c r="DUG149" s="11"/>
      <c r="DUH149" s="11"/>
      <c r="DUI149" s="11"/>
      <c r="DUJ149" s="11"/>
      <c r="DUK149" s="11"/>
      <c r="DUL149" s="11"/>
      <c r="DUM149" s="11"/>
      <c r="DUN149" s="11"/>
      <c r="DUO149" s="11"/>
      <c r="DUP149" s="11"/>
      <c r="DUQ149" s="11"/>
      <c r="DUR149" s="11"/>
      <c r="DUS149" s="11"/>
      <c r="DUT149" s="11"/>
      <c r="DUU149" s="11"/>
      <c r="DUV149" s="11"/>
      <c r="DUW149" s="11"/>
      <c r="DUX149" s="11"/>
      <c r="DUY149" s="11"/>
      <c r="DUZ149" s="11"/>
      <c r="DVA149" s="11"/>
      <c r="DVB149" s="11"/>
      <c r="DVC149" s="11"/>
      <c r="DVD149" s="11"/>
      <c r="DVE149" s="11"/>
      <c r="DVF149" s="11"/>
      <c r="DVG149" s="11"/>
      <c r="DVH149" s="11"/>
      <c r="DVI149" s="11"/>
      <c r="DVJ149" s="11"/>
      <c r="DVK149" s="11"/>
      <c r="DVL149" s="11"/>
      <c r="DVM149" s="11"/>
      <c r="DVN149" s="11"/>
      <c r="DVO149" s="11"/>
      <c r="DVP149" s="11"/>
      <c r="DVQ149" s="11"/>
      <c r="DVR149" s="11"/>
      <c r="DVS149" s="11"/>
      <c r="DVT149" s="11"/>
      <c r="DVU149" s="11"/>
      <c r="DVV149" s="11"/>
      <c r="DVW149" s="11"/>
      <c r="DVX149" s="11"/>
      <c r="DVY149" s="11"/>
      <c r="DVZ149" s="11"/>
      <c r="DWA149" s="11"/>
      <c r="DWB149" s="11"/>
      <c r="DWC149" s="11"/>
      <c r="DWD149" s="11"/>
      <c r="DWE149" s="11"/>
      <c r="DWF149" s="11"/>
      <c r="DWG149" s="11"/>
      <c r="DWH149" s="11"/>
      <c r="DWI149" s="11"/>
      <c r="DWJ149" s="11"/>
      <c r="DWK149" s="11"/>
      <c r="DWL149" s="11"/>
      <c r="DWM149" s="11"/>
      <c r="DWN149" s="11"/>
      <c r="DWO149" s="11"/>
      <c r="DWP149" s="11"/>
      <c r="DWQ149" s="11"/>
      <c r="DWR149" s="11"/>
      <c r="DWS149" s="11"/>
      <c r="DWT149" s="11"/>
      <c r="DWU149" s="11"/>
      <c r="DWV149" s="11"/>
      <c r="DWW149" s="11"/>
      <c r="DWX149" s="11"/>
      <c r="DWY149" s="11"/>
      <c r="DWZ149" s="11"/>
      <c r="DXA149" s="11"/>
      <c r="DXB149" s="11"/>
      <c r="DXC149" s="11"/>
      <c r="DXD149" s="11"/>
      <c r="DXE149" s="11"/>
      <c r="DXF149" s="11"/>
      <c r="DXG149" s="11"/>
      <c r="DXH149" s="11"/>
      <c r="DXI149" s="11"/>
      <c r="DXJ149" s="11"/>
      <c r="DXK149" s="11"/>
      <c r="DXL149" s="11"/>
      <c r="DXM149" s="11"/>
      <c r="DXN149" s="11"/>
      <c r="DXO149" s="11"/>
      <c r="DXP149" s="11"/>
      <c r="DXQ149" s="11"/>
      <c r="DXR149" s="11"/>
      <c r="DXS149" s="11"/>
      <c r="DXT149" s="11"/>
      <c r="DXU149" s="11"/>
      <c r="DXV149" s="11"/>
      <c r="DXW149" s="11"/>
      <c r="DXX149" s="11"/>
      <c r="DXY149" s="11"/>
      <c r="DXZ149" s="11"/>
      <c r="DYA149" s="11"/>
      <c r="DYB149" s="11"/>
      <c r="DYC149" s="11"/>
      <c r="DYD149" s="11"/>
      <c r="DYE149" s="11"/>
      <c r="DYF149" s="11"/>
      <c r="DYG149" s="11"/>
      <c r="DYH149" s="11"/>
      <c r="DYI149" s="11"/>
      <c r="DYJ149" s="11"/>
      <c r="DYK149" s="11"/>
      <c r="DYL149" s="11"/>
      <c r="DYM149" s="11"/>
      <c r="DYN149" s="11"/>
      <c r="DYO149" s="11"/>
      <c r="DYP149" s="11"/>
      <c r="DYQ149" s="11"/>
      <c r="DYR149" s="11"/>
      <c r="DYS149" s="11"/>
      <c r="DYT149" s="11"/>
      <c r="DYU149" s="11"/>
      <c r="DYV149" s="11"/>
      <c r="DYW149" s="11"/>
      <c r="DYX149" s="11"/>
      <c r="DYY149" s="11"/>
      <c r="DYZ149" s="11"/>
      <c r="DZA149" s="11"/>
      <c r="DZB149" s="11"/>
      <c r="DZC149" s="11"/>
      <c r="DZD149" s="11"/>
      <c r="DZE149" s="11"/>
      <c r="DZF149" s="11"/>
      <c r="DZG149" s="11"/>
      <c r="DZH149" s="11"/>
      <c r="DZI149" s="11"/>
      <c r="DZJ149" s="11"/>
      <c r="DZK149" s="11"/>
      <c r="DZL149" s="11"/>
      <c r="DZM149" s="11"/>
      <c r="DZN149" s="11"/>
      <c r="DZO149" s="11"/>
      <c r="DZP149" s="11"/>
      <c r="DZQ149" s="11"/>
      <c r="DZR149" s="11"/>
      <c r="DZS149" s="11"/>
      <c r="DZT149" s="11"/>
      <c r="DZU149" s="11"/>
      <c r="DZV149" s="11"/>
      <c r="DZW149" s="11"/>
      <c r="DZX149" s="11"/>
      <c r="DZY149" s="11"/>
      <c r="DZZ149" s="11"/>
      <c r="EAA149" s="11"/>
      <c r="EAB149" s="11"/>
      <c r="EAC149" s="11"/>
      <c r="EAD149" s="11"/>
      <c r="EAE149" s="11"/>
      <c r="EAF149" s="11"/>
      <c r="EAG149" s="11"/>
      <c r="EAH149" s="11"/>
      <c r="EAI149" s="11"/>
      <c r="EAJ149" s="11"/>
      <c r="EAK149" s="11"/>
      <c r="EAL149" s="11"/>
      <c r="EAM149" s="11"/>
      <c r="EAN149" s="11"/>
      <c r="EAO149" s="11"/>
      <c r="EAP149" s="11"/>
      <c r="EAQ149" s="11"/>
      <c r="EAR149" s="11"/>
      <c r="EAS149" s="11"/>
      <c r="EAT149" s="11"/>
      <c r="EAU149" s="11"/>
      <c r="EAV149" s="11"/>
      <c r="EAW149" s="11"/>
      <c r="EAX149" s="11"/>
      <c r="EAY149" s="11"/>
      <c r="EAZ149" s="11"/>
      <c r="EBA149" s="11"/>
      <c r="EBB149" s="11"/>
      <c r="EBC149" s="11"/>
      <c r="EBD149" s="11"/>
      <c r="EBE149" s="11"/>
      <c r="EBF149" s="11"/>
      <c r="EBG149" s="11"/>
      <c r="EBH149" s="11"/>
      <c r="EBI149" s="11"/>
      <c r="EBJ149" s="11"/>
      <c r="EBK149" s="11"/>
      <c r="EBL149" s="11"/>
      <c r="EBM149" s="11"/>
      <c r="EBN149" s="11"/>
      <c r="EBO149" s="11"/>
      <c r="EBP149" s="11"/>
      <c r="EBQ149" s="11"/>
      <c r="EBR149" s="11"/>
      <c r="EBS149" s="11"/>
      <c r="EBT149" s="11"/>
      <c r="EBU149" s="11"/>
      <c r="EBV149" s="11"/>
      <c r="EBW149" s="11"/>
      <c r="EBX149" s="11"/>
      <c r="EBY149" s="11"/>
      <c r="EBZ149" s="11"/>
      <c r="ECA149" s="11"/>
      <c r="ECB149" s="11"/>
      <c r="ECC149" s="11"/>
      <c r="ECD149" s="11"/>
      <c r="ECE149" s="11"/>
      <c r="ECF149" s="11"/>
      <c r="ECG149" s="11"/>
      <c r="ECH149" s="11"/>
      <c r="ECI149" s="11"/>
      <c r="ECJ149" s="11"/>
      <c r="ECK149" s="11"/>
      <c r="ECL149" s="11"/>
      <c r="ECM149" s="11"/>
      <c r="ECN149" s="11"/>
      <c r="ECO149" s="11"/>
      <c r="ECP149" s="11"/>
      <c r="ECQ149" s="11"/>
      <c r="ECR149" s="11"/>
      <c r="ECS149" s="11"/>
      <c r="ECT149" s="11"/>
      <c r="ECU149" s="11"/>
      <c r="ECV149" s="11"/>
      <c r="ECW149" s="11"/>
      <c r="ECX149" s="11"/>
      <c r="ECY149" s="11"/>
      <c r="ECZ149" s="11"/>
      <c r="EDA149" s="11"/>
      <c r="EDB149" s="11"/>
      <c r="EDC149" s="11"/>
      <c r="EDD149" s="11"/>
      <c r="EDE149" s="11"/>
      <c r="EDF149" s="11"/>
      <c r="EDG149" s="11"/>
      <c r="EDH149" s="11"/>
      <c r="EDI149" s="11"/>
      <c r="EDJ149" s="11"/>
      <c r="EDK149" s="11"/>
      <c r="EDL149" s="11"/>
      <c r="EDM149" s="11"/>
      <c r="EDN149" s="11"/>
      <c r="EDO149" s="11"/>
      <c r="EDP149" s="11"/>
      <c r="EDQ149" s="11"/>
      <c r="EDR149" s="11"/>
      <c r="EDS149" s="11"/>
      <c r="EDT149" s="11"/>
      <c r="EDU149" s="11"/>
      <c r="EDV149" s="11"/>
      <c r="EDW149" s="11"/>
      <c r="EDX149" s="11"/>
      <c r="EDY149" s="11"/>
      <c r="EDZ149" s="11"/>
      <c r="EEA149" s="11"/>
      <c r="EEB149" s="11"/>
      <c r="EEC149" s="11"/>
      <c r="EED149" s="11"/>
      <c r="EEE149" s="11"/>
      <c r="EEF149" s="11"/>
      <c r="EEG149" s="11"/>
      <c r="EEH149" s="11"/>
      <c r="EEI149" s="11"/>
      <c r="EEJ149" s="11"/>
      <c r="EEK149" s="11"/>
      <c r="EEL149" s="11"/>
      <c r="EEM149" s="11"/>
      <c r="EEN149" s="11"/>
      <c r="EEO149" s="11"/>
      <c r="EEP149" s="11"/>
      <c r="EEQ149" s="11"/>
      <c r="EER149" s="11"/>
      <c r="EES149" s="11"/>
      <c r="EET149" s="11"/>
      <c r="EEU149" s="11"/>
      <c r="EEV149" s="11"/>
      <c r="EEW149" s="11"/>
      <c r="EEX149" s="11"/>
      <c r="EEY149" s="11"/>
      <c r="EEZ149" s="11"/>
      <c r="EFA149" s="11"/>
      <c r="EFB149" s="11"/>
      <c r="EFC149" s="11"/>
      <c r="EFD149" s="11"/>
      <c r="EFE149" s="11"/>
      <c r="EFF149" s="11"/>
      <c r="EFG149" s="11"/>
      <c r="EFH149" s="11"/>
      <c r="EFI149" s="11"/>
      <c r="EFJ149" s="11"/>
      <c r="EFK149" s="11"/>
      <c r="EFL149" s="11"/>
      <c r="EFM149" s="11"/>
      <c r="EFN149" s="11"/>
      <c r="EFO149" s="11"/>
      <c r="EFP149" s="11"/>
      <c r="EFQ149" s="11"/>
      <c r="EFR149" s="11"/>
      <c r="EFS149" s="11"/>
      <c r="EFT149" s="11"/>
      <c r="EFU149" s="11"/>
      <c r="EFV149" s="11"/>
      <c r="EFW149" s="11"/>
      <c r="EFX149" s="11"/>
      <c r="EFY149" s="11"/>
      <c r="EFZ149" s="11"/>
      <c r="EGA149" s="11"/>
      <c r="EGB149" s="11"/>
      <c r="EGC149" s="11"/>
      <c r="EGD149" s="11"/>
      <c r="EGE149" s="11"/>
      <c r="EGF149" s="11"/>
      <c r="EGG149" s="11"/>
      <c r="EGH149" s="11"/>
      <c r="EGI149" s="11"/>
      <c r="EGJ149" s="11"/>
      <c r="EGK149" s="11"/>
      <c r="EGL149" s="11"/>
      <c r="EGM149" s="11"/>
      <c r="EGN149" s="11"/>
      <c r="EGO149" s="11"/>
      <c r="EGP149" s="11"/>
      <c r="EGQ149" s="11"/>
      <c r="EGR149" s="11"/>
      <c r="EGS149" s="11"/>
      <c r="EGT149" s="11"/>
      <c r="EGU149" s="11"/>
      <c r="EGV149" s="11"/>
      <c r="EGW149" s="11"/>
      <c r="EGX149" s="11"/>
      <c r="EGY149" s="11"/>
      <c r="EGZ149" s="11"/>
      <c r="EHA149" s="11"/>
      <c r="EHB149" s="11"/>
      <c r="EHC149" s="11"/>
      <c r="EHD149" s="11"/>
      <c r="EHE149" s="11"/>
      <c r="EHF149" s="11"/>
      <c r="EHG149" s="11"/>
      <c r="EHH149" s="11"/>
      <c r="EHI149" s="11"/>
      <c r="EHJ149" s="11"/>
      <c r="EHK149" s="11"/>
      <c r="EHL149" s="11"/>
      <c r="EHM149" s="11"/>
      <c r="EHN149" s="11"/>
      <c r="EHO149" s="11"/>
      <c r="EHP149" s="11"/>
      <c r="EHQ149" s="11"/>
      <c r="EHR149" s="11"/>
      <c r="EHS149" s="11"/>
      <c r="EHT149" s="11"/>
      <c r="EHU149" s="11"/>
      <c r="EHV149" s="11"/>
      <c r="EHW149" s="11"/>
      <c r="EHX149" s="11"/>
      <c r="EHY149" s="11"/>
      <c r="EHZ149" s="11"/>
      <c r="EIA149" s="11"/>
      <c r="EIB149" s="11"/>
      <c r="EIC149" s="11"/>
      <c r="EID149" s="11"/>
      <c r="EIE149" s="11"/>
      <c r="EIF149" s="11"/>
      <c r="EIG149" s="11"/>
      <c r="EIH149" s="11"/>
      <c r="EII149" s="11"/>
      <c r="EIJ149" s="11"/>
      <c r="EIK149" s="11"/>
      <c r="EIL149" s="11"/>
      <c r="EIM149" s="11"/>
      <c r="EIN149" s="11"/>
      <c r="EIO149" s="11"/>
      <c r="EIP149" s="11"/>
      <c r="EIQ149" s="11"/>
      <c r="EIR149" s="11"/>
      <c r="EIS149" s="11"/>
      <c r="EIT149" s="11"/>
      <c r="EIU149" s="11"/>
      <c r="EIV149" s="11"/>
      <c r="EIW149" s="11"/>
      <c r="EIX149" s="11"/>
      <c r="EIY149" s="11"/>
      <c r="EIZ149" s="11"/>
      <c r="EJA149" s="11"/>
      <c r="EJB149" s="11"/>
      <c r="EJC149" s="11"/>
      <c r="EJD149" s="11"/>
      <c r="EJE149" s="11"/>
      <c r="EJF149" s="11"/>
      <c r="EJG149" s="11"/>
      <c r="EJH149" s="11"/>
      <c r="EJI149" s="11"/>
      <c r="EJJ149" s="11"/>
      <c r="EJK149" s="11"/>
      <c r="EJL149" s="11"/>
      <c r="EJM149" s="11"/>
      <c r="EJN149" s="11"/>
      <c r="EJO149" s="11"/>
      <c r="EJP149" s="11"/>
      <c r="EJQ149" s="11"/>
      <c r="EJR149" s="11"/>
      <c r="EJS149" s="11"/>
      <c r="EJT149" s="11"/>
      <c r="EJU149" s="11"/>
      <c r="EJV149" s="11"/>
      <c r="EJW149" s="11"/>
      <c r="EJX149" s="11"/>
      <c r="EJY149" s="11"/>
      <c r="EJZ149" s="11"/>
      <c r="EKA149" s="11"/>
      <c r="EKB149" s="11"/>
      <c r="EKC149" s="11"/>
      <c r="EKD149" s="11"/>
      <c r="EKE149" s="11"/>
      <c r="EKF149" s="11"/>
      <c r="EKG149" s="11"/>
      <c r="EKH149" s="11"/>
      <c r="EKI149" s="11"/>
      <c r="EKJ149" s="11"/>
      <c r="EKK149" s="11"/>
      <c r="EKL149" s="11"/>
      <c r="EKM149" s="11"/>
      <c r="EKN149" s="11"/>
      <c r="EKO149" s="11"/>
      <c r="EKP149" s="11"/>
      <c r="EKQ149" s="11"/>
      <c r="EKR149" s="11"/>
      <c r="EKS149" s="11"/>
      <c r="EKT149" s="11"/>
      <c r="EKU149" s="11"/>
      <c r="EKV149" s="11"/>
      <c r="EKW149" s="11"/>
      <c r="EKX149" s="11"/>
      <c r="EKY149" s="11"/>
      <c r="EKZ149" s="11"/>
      <c r="ELA149" s="11"/>
      <c r="ELB149" s="11"/>
      <c r="ELC149" s="11"/>
      <c r="ELD149" s="11"/>
      <c r="ELE149" s="11"/>
      <c r="ELF149" s="11"/>
      <c r="ELG149" s="11"/>
      <c r="ELH149" s="11"/>
      <c r="ELI149" s="11"/>
      <c r="ELJ149" s="11"/>
      <c r="ELK149" s="11"/>
      <c r="ELL149" s="11"/>
      <c r="ELM149" s="11"/>
      <c r="ELN149" s="11"/>
      <c r="ELO149" s="11"/>
      <c r="ELP149" s="11"/>
      <c r="ELQ149" s="11"/>
      <c r="ELR149" s="11"/>
      <c r="ELS149" s="11"/>
      <c r="ELT149" s="11"/>
      <c r="ELU149" s="11"/>
      <c r="ELV149" s="11"/>
      <c r="ELW149" s="11"/>
      <c r="ELX149" s="11"/>
      <c r="ELY149" s="11"/>
      <c r="ELZ149" s="11"/>
    </row>
    <row r="150" spans="1:346 1276:3718">
      <c r="A150" s="388"/>
      <c r="C150" s="166" t="s">
        <v>1039</v>
      </c>
      <c r="D150" s="223">
        <f t="shared" si="6"/>
        <v>0</v>
      </c>
      <c r="E150" s="88" t="s">
        <v>540</v>
      </c>
      <c r="F150" s="219"/>
      <c r="G150" s="92"/>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c r="HJ150" s="11"/>
      <c r="HK150" s="11"/>
      <c r="HL150" s="11"/>
      <c r="HM150" s="11"/>
      <c r="HN150" s="11"/>
      <c r="HO150" s="11"/>
      <c r="HP150" s="11"/>
      <c r="HQ150" s="11"/>
      <c r="HR150" s="11"/>
      <c r="HS150" s="11"/>
      <c r="HT150" s="11"/>
      <c r="HU150" s="11"/>
      <c r="HV150" s="11"/>
      <c r="HW150" s="11"/>
      <c r="HX150" s="11"/>
      <c r="HY150" s="11"/>
      <c r="HZ150" s="11"/>
      <c r="IA150" s="11"/>
      <c r="IB150" s="11"/>
      <c r="IC150" s="11"/>
      <c r="ID150" s="11"/>
      <c r="IE150" s="11"/>
      <c r="IF150" s="11"/>
      <c r="IG150" s="11"/>
      <c r="IH150" s="11"/>
      <c r="II150" s="11"/>
      <c r="IJ150" s="11"/>
      <c r="IK150" s="11"/>
      <c r="IL150" s="11"/>
      <c r="IM150" s="11"/>
      <c r="IN150" s="11"/>
      <c r="IO150" s="11"/>
      <c r="IP150" s="11"/>
      <c r="IQ150" s="11"/>
      <c r="IR150" s="11"/>
      <c r="IS150" s="11"/>
      <c r="IT150" s="11"/>
      <c r="IU150" s="11"/>
      <c r="IV150" s="11"/>
      <c r="IW150" s="11"/>
      <c r="IX150" s="11"/>
      <c r="IY150" s="11"/>
      <c r="IZ150" s="11"/>
      <c r="JA150" s="11"/>
      <c r="JB150" s="11"/>
      <c r="JC150" s="11"/>
      <c r="JD150" s="11"/>
      <c r="JE150" s="11"/>
      <c r="JF150" s="11"/>
      <c r="JG150" s="11"/>
      <c r="JH150" s="11"/>
      <c r="JI150" s="11"/>
      <c r="JJ150" s="11"/>
      <c r="JK150" s="11"/>
      <c r="JL150" s="11"/>
      <c r="JM150" s="11"/>
      <c r="JN150" s="11"/>
      <c r="JO150" s="11"/>
      <c r="JP150" s="11"/>
      <c r="JQ150" s="11"/>
      <c r="JR150" s="11"/>
      <c r="JS150" s="11"/>
      <c r="JT150" s="11"/>
      <c r="JU150" s="11"/>
      <c r="JV150" s="11"/>
      <c r="JW150" s="11"/>
      <c r="JX150" s="11"/>
      <c r="JY150" s="11"/>
      <c r="JZ150" s="11"/>
      <c r="KA150" s="11"/>
      <c r="KB150" s="11"/>
      <c r="KC150" s="11"/>
      <c r="KD150" s="11"/>
      <c r="KE150" s="11"/>
      <c r="KF150" s="11"/>
      <c r="KG150" s="11"/>
      <c r="KH150" s="11"/>
      <c r="KI150" s="11"/>
      <c r="KJ150" s="11"/>
      <c r="KK150" s="11"/>
      <c r="KL150" s="11"/>
      <c r="KM150" s="11"/>
      <c r="KN150" s="11"/>
      <c r="KO150" s="11"/>
      <c r="KP150" s="11"/>
      <c r="KQ150" s="11"/>
      <c r="KR150" s="11"/>
      <c r="KS150" s="11"/>
      <c r="KT150" s="11"/>
      <c r="KU150" s="11"/>
      <c r="KV150" s="11"/>
      <c r="KW150" s="11"/>
      <c r="KX150" s="11"/>
      <c r="KY150" s="11"/>
      <c r="KZ150" s="11"/>
      <c r="LA150" s="11"/>
      <c r="LB150" s="11"/>
      <c r="LC150" s="11"/>
      <c r="LD150" s="11"/>
      <c r="LE150" s="11"/>
      <c r="LF150" s="11"/>
      <c r="LG150" s="11"/>
      <c r="LH150" s="11"/>
      <c r="LI150" s="11"/>
      <c r="LJ150" s="11"/>
      <c r="LK150" s="11"/>
      <c r="LL150" s="11"/>
      <c r="LM150" s="11"/>
      <c r="LN150" s="11"/>
      <c r="LO150" s="11"/>
      <c r="LP150" s="11"/>
      <c r="LQ150" s="11"/>
      <c r="LR150" s="11"/>
      <c r="LS150" s="11"/>
      <c r="LT150" s="11"/>
      <c r="LU150" s="11"/>
      <c r="LV150" s="11"/>
      <c r="LW150" s="11"/>
      <c r="LX150" s="11"/>
      <c r="LY150" s="11"/>
      <c r="LZ150" s="11"/>
      <c r="MA150" s="11"/>
      <c r="MB150" s="11"/>
      <c r="MC150" s="11"/>
      <c r="MD150" s="11"/>
      <c r="ME150" s="11"/>
      <c r="MF150" s="11"/>
      <c r="MG150" s="11"/>
      <c r="MH150" s="11"/>
      <c r="AWB150" s="11"/>
      <c r="AWC150" s="11"/>
      <c r="AWD150" s="11"/>
      <c r="AWE150" s="11"/>
      <c r="AWF150" s="11"/>
      <c r="AWG150" s="11"/>
      <c r="AWH150" s="11"/>
      <c r="AWI150" s="11"/>
      <c r="AWJ150" s="11"/>
      <c r="AWK150" s="11"/>
      <c r="AWL150" s="11"/>
      <c r="AWM150" s="11"/>
      <c r="AWN150" s="11"/>
      <c r="AWO150" s="11"/>
      <c r="AWP150" s="11"/>
      <c r="AWQ150" s="11"/>
      <c r="AWR150" s="11"/>
      <c r="AWS150" s="11"/>
      <c r="AWT150" s="11"/>
      <c r="AWU150" s="11"/>
      <c r="AWV150" s="11"/>
      <c r="AWW150" s="11"/>
      <c r="AWX150" s="11"/>
      <c r="AWY150" s="11"/>
      <c r="AWZ150" s="11"/>
      <c r="AXA150" s="11"/>
      <c r="AXB150" s="11"/>
      <c r="AXC150" s="11"/>
      <c r="AXD150" s="11"/>
      <c r="AXE150" s="11"/>
      <c r="AXF150" s="11"/>
      <c r="AXG150" s="11"/>
      <c r="AXH150" s="11"/>
      <c r="AXI150" s="11"/>
      <c r="AXJ150" s="11"/>
      <c r="AXK150" s="11"/>
      <c r="AXL150" s="11"/>
      <c r="AXM150" s="11"/>
      <c r="AXN150" s="11"/>
      <c r="AXO150" s="11"/>
      <c r="AXP150" s="11"/>
      <c r="AXQ150" s="11"/>
      <c r="AXR150" s="11"/>
      <c r="AXS150" s="11"/>
      <c r="AXT150" s="11"/>
      <c r="AXU150" s="11"/>
      <c r="AXV150" s="11"/>
      <c r="AXW150" s="11"/>
      <c r="AXX150" s="11"/>
      <c r="AXY150" s="11"/>
      <c r="AXZ150" s="11"/>
      <c r="AYA150" s="11"/>
      <c r="AYB150" s="11"/>
      <c r="AYC150" s="11"/>
      <c r="AYD150" s="11"/>
      <c r="AYE150" s="11"/>
      <c r="AYF150" s="11"/>
      <c r="AYG150" s="11"/>
      <c r="AYH150" s="11"/>
      <c r="AYI150" s="11"/>
      <c r="AYJ150" s="11"/>
      <c r="AYK150" s="11"/>
      <c r="AYL150" s="11"/>
      <c r="AYM150" s="11"/>
      <c r="AYN150" s="11"/>
      <c r="AYO150" s="11"/>
      <c r="AYP150" s="11"/>
      <c r="AYQ150" s="11"/>
      <c r="AYR150" s="11"/>
      <c r="AYS150" s="11"/>
      <c r="AYT150" s="11"/>
      <c r="AYU150" s="11"/>
      <c r="AYV150" s="11"/>
      <c r="AYW150" s="11"/>
      <c r="AYX150" s="11"/>
      <c r="AYY150" s="11"/>
      <c r="AYZ150" s="11"/>
      <c r="AZA150" s="11"/>
      <c r="AZB150" s="11"/>
      <c r="AZC150" s="11"/>
      <c r="AZD150" s="11"/>
      <c r="AZE150" s="11"/>
      <c r="AZF150" s="11"/>
      <c r="AZG150" s="11"/>
      <c r="AZH150" s="11"/>
      <c r="AZI150" s="11"/>
      <c r="AZJ150" s="11"/>
      <c r="AZK150" s="11"/>
      <c r="AZL150" s="11"/>
      <c r="AZM150" s="11"/>
      <c r="AZN150" s="11"/>
      <c r="AZO150" s="11"/>
      <c r="AZP150" s="11"/>
      <c r="AZQ150" s="11"/>
      <c r="AZR150" s="11"/>
      <c r="AZS150" s="11"/>
      <c r="AZT150" s="11"/>
      <c r="AZU150" s="11"/>
      <c r="AZV150" s="11"/>
      <c r="AZW150" s="11"/>
      <c r="AZX150" s="11"/>
      <c r="AZY150" s="11"/>
      <c r="AZZ150" s="11"/>
      <c r="BAA150" s="11"/>
      <c r="BAB150" s="11"/>
      <c r="BAC150" s="11"/>
      <c r="BAD150" s="11"/>
      <c r="BAE150" s="11"/>
      <c r="BAF150" s="11"/>
      <c r="BAG150" s="11"/>
      <c r="BAH150" s="11"/>
      <c r="BAI150" s="11"/>
      <c r="BAJ150" s="11"/>
      <c r="BAK150" s="11"/>
      <c r="BAL150" s="11"/>
      <c r="BAM150" s="11"/>
      <c r="BAN150" s="11"/>
      <c r="BAO150" s="11"/>
      <c r="BAP150" s="11"/>
      <c r="BAQ150" s="11"/>
      <c r="BAR150" s="11"/>
      <c r="BAS150" s="11"/>
      <c r="BAT150" s="11"/>
      <c r="BAU150" s="11"/>
      <c r="BAV150" s="11"/>
      <c r="BAW150" s="11"/>
      <c r="BAX150" s="11"/>
      <c r="BAY150" s="11"/>
      <c r="BAZ150" s="11"/>
      <c r="BBA150" s="11"/>
      <c r="BBB150" s="11"/>
      <c r="BBC150" s="11"/>
      <c r="BBD150" s="11"/>
      <c r="BBE150" s="11"/>
      <c r="BBF150" s="11"/>
      <c r="BBG150" s="11"/>
      <c r="BBH150" s="11"/>
      <c r="BBI150" s="11"/>
      <c r="BBJ150" s="11"/>
      <c r="BBK150" s="11"/>
      <c r="BBL150" s="11"/>
      <c r="BBM150" s="11"/>
      <c r="BBN150" s="11"/>
      <c r="BBO150" s="11"/>
      <c r="BBP150" s="11"/>
      <c r="BBQ150" s="11"/>
      <c r="BBR150" s="11"/>
      <c r="BBS150" s="11"/>
      <c r="BBT150" s="11"/>
      <c r="BBU150" s="11"/>
      <c r="BBV150" s="11"/>
      <c r="BBW150" s="11"/>
      <c r="BBX150" s="11"/>
      <c r="BBY150" s="11"/>
      <c r="BBZ150" s="11"/>
      <c r="BCA150" s="11"/>
      <c r="BCB150" s="11"/>
      <c r="BCC150" s="11"/>
      <c r="BCD150" s="11"/>
      <c r="BCE150" s="11"/>
      <c r="BCF150" s="11"/>
      <c r="BCG150" s="11"/>
      <c r="BCH150" s="11"/>
      <c r="BCI150" s="11"/>
      <c r="BCJ150" s="11"/>
      <c r="BCK150" s="11"/>
      <c r="BCL150" s="11"/>
      <c r="BCM150" s="11"/>
      <c r="BCN150" s="11"/>
      <c r="BCO150" s="11"/>
      <c r="BCP150" s="11"/>
      <c r="BCQ150" s="11"/>
      <c r="BCR150" s="11"/>
      <c r="BCS150" s="11"/>
      <c r="BCT150" s="11"/>
      <c r="BCU150" s="11"/>
      <c r="BCV150" s="11"/>
      <c r="BCW150" s="11"/>
      <c r="BCX150" s="11"/>
      <c r="BCY150" s="11"/>
      <c r="BCZ150" s="11"/>
      <c r="BDA150" s="11"/>
      <c r="BDB150" s="11"/>
      <c r="BDC150" s="11"/>
      <c r="BDD150" s="11"/>
      <c r="BDE150" s="11"/>
      <c r="BDF150" s="11"/>
      <c r="BDG150" s="11"/>
      <c r="BDH150" s="11"/>
      <c r="BDI150" s="11"/>
      <c r="BDJ150" s="11"/>
      <c r="BDK150" s="11"/>
      <c r="BDL150" s="11"/>
      <c r="BDM150" s="11"/>
      <c r="BDN150" s="11"/>
      <c r="BDO150" s="11"/>
      <c r="BDP150" s="11"/>
      <c r="BDQ150" s="11"/>
      <c r="BDR150" s="11"/>
      <c r="BDS150" s="11"/>
      <c r="BDT150" s="11"/>
      <c r="BDU150" s="11"/>
      <c r="BDV150" s="11"/>
      <c r="BDW150" s="11"/>
      <c r="BDX150" s="11"/>
      <c r="BDY150" s="11"/>
      <c r="BDZ150" s="11"/>
      <c r="BEA150" s="11"/>
      <c r="BEB150" s="11"/>
      <c r="BEC150" s="11"/>
      <c r="BED150" s="11"/>
      <c r="BEE150" s="11"/>
      <c r="BEF150" s="11"/>
      <c r="BEG150" s="11"/>
      <c r="BEH150" s="11"/>
      <c r="BEI150" s="11"/>
      <c r="BEJ150" s="11"/>
      <c r="BEK150" s="11"/>
      <c r="BEL150" s="11"/>
      <c r="BEM150" s="11"/>
      <c r="BEN150" s="11"/>
      <c r="BEO150" s="11"/>
      <c r="BEP150" s="11"/>
      <c r="BEQ150" s="11"/>
      <c r="BER150" s="11"/>
      <c r="BES150" s="11"/>
      <c r="BET150" s="11"/>
      <c r="BEU150" s="11"/>
      <c r="BEV150" s="11"/>
      <c r="BEW150" s="11"/>
      <c r="BEX150" s="11"/>
      <c r="BEY150" s="11"/>
      <c r="BEZ150" s="11"/>
      <c r="BFA150" s="11"/>
      <c r="BFB150" s="11"/>
      <c r="BFC150" s="11"/>
      <c r="BFD150" s="11"/>
      <c r="BFE150" s="11"/>
      <c r="BFF150" s="11"/>
      <c r="BFG150" s="11"/>
      <c r="BFH150" s="11"/>
      <c r="BFI150" s="11"/>
      <c r="BFJ150" s="11"/>
      <c r="BFK150" s="11"/>
      <c r="BFL150" s="11"/>
      <c r="BFM150" s="11"/>
      <c r="BFN150" s="11"/>
      <c r="BFO150" s="11"/>
      <c r="BFP150" s="11"/>
      <c r="BFQ150" s="11"/>
      <c r="BFR150" s="11"/>
      <c r="BFS150" s="11"/>
      <c r="BFT150" s="11"/>
      <c r="BFU150" s="11"/>
      <c r="BFV150" s="11"/>
      <c r="BFW150" s="11"/>
      <c r="BFX150" s="11"/>
      <c r="BFY150" s="11"/>
      <c r="BFZ150" s="11"/>
      <c r="BGA150" s="11"/>
      <c r="BGB150" s="11"/>
      <c r="BGC150" s="11"/>
      <c r="BGD150" s="11"/>
      <c r="BGE150" s="11"/>
      <c r="BGF150" s="11"/>
      <c r="BGG150" s="11"/>
      <c r="BGH150" s="11"/>
      <c r="BGI150" s="11"/>
      <c r="BGJ150" s="11"/>
      <c r="BGK150" s="11"/>
      <c r="BGL150" s="11"/>
      <c r="BGM150" s="11"/>
      <c r="BGN150" s="11"/>
      <c r="BGO150" s="11"/>
      <c r="BGP150" s="11"/>
      <c r="BGQ150" s="11"/>
      <c r="BGR150" s="11"/>
      <c r="BGS150" s="11"/>
      <c r="BGT150" s="11"/>
      <c r="BGU150" s="11"/>
      <c r="BGV150" s="11"/>
      <c r="BGW150" s="11"/>
      <c r="BGX150" s="11"/>
      <c r="BGY150" s="11"/>
      <c r="BGZ150" s="11"/>
      <c r="BHA150" s="11"/>
      <c r="BHB150" s="11"/>
      <c r="BHC150" s="11"/>
      <c r="BHD150" s="11"/>
      <c r="BHE150" s="11"/>
      <c r="BHF150" s="11"/>
      <c r="BHG150" s="11"/>
      <c r="BHH150" s="11"/>
      <c r="BHI150" s="11"/>
      <c r="BHJ150" s="11"/>
      <c r="BHK150" s="11"/>
      <c r="BHL150" s="11"/>
      <c r="BHM150" s="11"/>
      <c r="BHN150" s="11"/>
      <c r="BHO150" s="11"/>
      <c r="BHP150" s="11"/>
      <c r="BHQ150" s="11"/>
      <c r="BHR150" s="11"/>
      <c r="BHS150" s="11"/>
      <c r="BHT150" s="11"/>
      <c r="BHU150" s="11"/>
      <c r="BHV150" s="11"/>
      <c r="BHW150" s="11"/>
      <c r="BHX150" s="11"/>
      <c r="BHY150" s="11"/>
      <c r="BHZ150" s="11"/>
      <c r="BIA150" s="11"/>
      <c r="BIB150" s="11"/>
      <c r="BIC150" s="11"/>
      <c r="BID150" s="11"/>
      <c r="BIE150" s="11"/>
      <c r="BIF150" s="11"/>
      <c r="BIG150" s="11"/>
      <c r="BIH150" s="11"/>
      <c r="BII150" s="11"/>
      <c r="BIJ150" s="11"/>
      <c r="BIK150" s="11"/>
      <c r="BIL150" s="11"/>
      <c r="BIM150" s="11"/>
      <c r="BIN150" s="11"/>
      <c r="BIO150" s="11"/>
      <c r="BIP150" s="11"/>
      <c r="BIQ150" s="11"/>
      <c r="BIR150" s="11"/>
      <c r="BIS150" s="11"/>
      <c r="BIT150" s="11"/>
      <c r="BIU150" s="11"/>
      <c r="BIV150" s="11"/>
      <c r="BIW150" s="11"/>
      <c r="BIX150" s="11"/>
      <c r="BIY150" s="11"/>
      <c r="BIZ150" s="11"/>
      <c r="BJA150" s="11"/>
      <c r="BJB150" s="11"/>
      <c r="BJC150" s="11"/>
      <c r="BJD150" s="11"/>
      <c r="BJE150" s="11"/>
      <c r="BJF150" s="11"/>
      <c r="BJG150" s="11"/>
      <c r="BJH150" s="11"/>
      <c r="BJI150" s="11"/>
      <c r="BJJ150" s="11"/>
      <c r="BJK150" s="11"/>
      <c r="BJL150" s="11"/>
      <c r="BJM150" s="11"/>
      <c r="BJN150" s="11"/>
      <c r="BJO150" s="11"/>
      <c r="BJP150" s="11"/>
      <c r="BJQ150" s="11"/>
      <c r="BJR150" s="11"/>
      <c r="BJS150" s="11"/>
      <c r="BJT150" s="11"/>
      <c r="BJU150" s="11"/>
      <c r="BJV150" s="11"/>
      <c r="BJW150" s="11"/>
      <c r="BJX150" s="11"/>
      <c r="BJY150" s="11"/>
      <c r="BJZ150" s="11"/>
      <c r="BKA150" s="11"/>
      <c r="BKB150" s="11"/>
      <c r="BKC150" s="11"/>
      <c r="BKD150" s="11"/>
      <c r="BKE150" s="11"/>
      <c r="BKF150" s="11"/>
      <c r="BKG150" s="11"/>
      <c r="BKH150" s="11"/>
      <c r="BKI150" s="11"/>
      <c r="BKJ150" s="11"/>
      <c r="BKK150" s="11"/>
      <c r="BKL150" s="11"/>
      <c r="BKM150" s="11"/>
      <c r="BKN150" s="11"/>
      <c r="BKO150" s="11"/>
      <c r="BKP150" s="11"/>
      <c r="BKQ150" s="11"/>
      <c r="BKR150" s="11"/>
      <c r="BKS150" s="11"/>
      <c r="BKT150" s="11"/>
      <c r="BKU150" s="11"/>
      <c r="BKV150" s="11"/>
      <c r="BKW150" s="11"/>
      <c r="BKX150" s="11"/>
      <c r="BKY150" s="11"/>
      <c r="BKZ150" s="11"/>
      <c r="BLA150" s="11"/>
      <c r="BLB150" s="11"/>
      <c r="BLC150" s="11"/>
      <c r="BLD150" s="11"/>
      <c r="BLE150" s="11"/>
      <c r="BLF150" s="11"/>
      <c r="BLG150" s="11"/>
      <c r="BLH150" s="11"/>
      <c r="BLI150" s="11"/>
      <c r="BLJ150" s="11"/>
      <c r="BLK150" s="11"/>
      <c r="BLL150" s="11"/>
      <c r="BLM150" s="11"/>
      <c r="BLN150" s="11"/>
      <c r="BLO150" s="11"/>
      <c r="BLP150" s="11"/>
      <c r="BLQ150" s="11"/>
      <c r="BLR150" s="11"/>
      <c r="BLS150" s="11"/>
      <c r="BLT150" s="11"/>
      <c r="BLU150" s="11"/>
      <c r="BLV150" s="11"/>
      <c r="BLW150" s="11"/>
      <c r="BLX150" s="11"/>
      <c r="BLY150" s="11"/>
      <c r="BLZ150" s="11"/>
      <c r="BMA150" s="11"/>
      <c r="BMB150" s="11"/>
      <c r="BMC150" s="11"/>
      <c r="BMD150" s="11"/>
      <c r="BME150" s="11"/>
      <c r="BMF150" s="11"/>
      <c r="BMG150" s="11"/>
      <c r="BMH150" s="11"/>
      <c r="BMI150" s="11"/>
      <c r="BMJ150" s="11"/>
      <c r="BMK150" s="11"/>
      <c r="BML150" s="11"/>
      <c r="BMM150" s="11"/>
      <c r="BMN150" s="11"/>
      <c r="BMO150" s="11"/>
      <c r="BMP150" s="11"/>
      <c r="BMQ150" s="11"/>
      <c r="BMR150" s="11"/>
      <c r="BMS150" s="11"/>
      <c r="BMT150" s="11"/>
      <c r="BMU150" s="11"/>
      <c r="BMV150" s="11"/>
      <c r="BMW150" s="11"/>
      <c r="BMX150" s="11"/>
      <c r="BMY150" s="11"/>
      <c r="BMZ150" s="11"/>
      <c r="BNA150" s="11"/>
      <c r="BNB150" s="11"/>
      <c r="BNC150" s="11"/>
      <c r="BND150" s="11"/>
      <c r="BNE150" s="11"/>
      <c r="BNF150" s="11"/>
      <c r="BNG150" s="11"/>
      <c r="BNH150" s="11"/>
      <c r="BNI150" s="11"/>
      <c r="BNJ150" s="11"/>
      <c r="BNK150" s="11"/>
      <c r="BNL150" s="11"/>
      <c r="BNM150" s="11"/>
      <c r="BNN150" s="11"/>
      <c r="BNO150" s="11"/>
      <c r="BNP150" s="11"/>
      <c r="BNQ150" s="11"/>
      <c r="BNR150" s="11"/>
      <c r="BNS150" s="11"/>
      <c r="BNT150" s="11"/>
      <c r="BNU150" s="11"/>
      <c r="BNV150" s="11"/>
      <c r="BNW150" s="11"/>
      <c r="BNX150" s="11"/>
      <c r="BNY150" s="11"/>
      <c r="BNZ150" s="11"/>
      <c r="BOA150" s="11"/>
      <c r="BOB150" s="11"/>
      <c r="BOC150" s="11"/>
      <c r="BOD150" s="11"/>
      <c r="BOE150" s="11"/>
      <c r="BOF150" s="11"/>
      <c r="BOG150" s="11"/>
      <c r="BOH150" s="11"/>
      <c r="BOI150" s="11"/>
      <c r="BOJ150" s="11"/>
      <c r="BOK150" s="11"/>
      <c r="BOL150" s="11"/>
      <c r="BOM150" s="11"/>
      <c r="BON150" s="11"/>
      <c r="BOO150" s="11"/>
      <c r="BOP150" s="11"/>
      <c r="BOQ150" s="11"/>
      <c r="BOR150" s="11"/>
      <c r="BOS150" s="11"/>
      <c r="BOT150" s="11"/>
      <c r="BOU150" s="11"/>
      <c r="BOV150" s="11"/>
      <c r="BOW150" s="11"/>
      <c r="BOX150" s="11"/>
      <c r="BOY150" s="11"/>
      <c r="BOZ150" s="11"/>
      <c r="BPA150" s="11"/>
      <c r="BPB150" s="11"/>
      <c r="BPC150" s="11"/>
      <c r="BPD150" s="11"/>
      <c r="BPE150" s="11"/>
      <c r="BPF150" s="11"/>
      <c r="BPG150" s="11"/>
      <c r="BPH150" s="11"/>
      <c r="BPI150" s="11"/>
      <c r="BPJ150" s="11"/>
      <c r="BPK150" s="11"/>
      <c r="BPL150" s="11"/>
      <c r="BPM150" s="11"/>
      <c r="BPN150" s="11"/>
      <c r="BPO150" s="11"/>
      <c r="BPP150" s="11"/>
      <c r="BPQ150" s="11"/>
      <c r="BPR150" s="11"/>
      <c r="BPS150" s="11"/>
      <c r="BPT150" s="11"/>
      <c r="BPU150" s="11"/>
      <c r="BPV150" s="11"/>
      <c r="BPW150" s="11"/>
      <c r="BPX150" s="11"/>
      <c r="BPY150" s="11"/>
      <c r="BPZ150" s="11"/>
      <c r="BQA150" s="11"/>
      <c r="BQB150" s="11"/>
      <c r="BQC150" s="11"/>
      <c r="BQD150" s="11"/>
      <c r="BQE150" s="11"/>
      <c r="BQF150" s="11"/>
      <c r="BQG150" s="11"/>
      <c r="BQH150" s="11"/>
      <c r="BQI150" s="11"/>
      <c r="BQJ150" s="11"/>
      <c r="BQK150" s="11"/>
      <c r="BQL150" s="11"/>
      <c r="BQM150" s="11"/>
      <c r="BQN150" s="11"/>
      <c r="BQO150" s="11"/>
      <c r="BQP150" s="11"/>
      <c r="BQQ150" s="11"/>
      <c r="BQR150" s="11"/>
      <c r="BQS150" s="11"/>
      <c r="BQT150" s="11"/>
      <c r="BQU150" s="11"/>
      <c r="BQV150" s="11"/>
      <c r="BQW150" s="11"/>
      <c r="BQX150" s="11"/>
      <c r="BQY150" s="11"/>
      <c r="BQZ150" s="11"/>
      <c r="BRA150" s="11"/>
      <c r="BRB150" s="11"/>
      <c r="BRC150" s="11"/>
      <c r="BRD150" s="11"/>
      <c r="BRE150" s="11"/>
      <c r="BRF150" s="11"/>
      <c r="BRG150" s="11"/>
      <c r="BRH150" s="11"/>
      <c r="BRI150" s="11"/>
      <c r="BRJ150" s="11"/>
      <c r="BRK150" s="11"/>
      <c r="BRL150" s="11"/>
      <c r="BRM150" s="11"/>
      <c r="BRN150" s="11"/>
      <c r="BRO150" s="11"/>
      <c r="BRP150" s="11"/>
      <c r="BRQ150" s="11"/>
      <c r="BRR150" s="11"/>
      <c r="BRS150" s="11"/>
      <c r="BRT150" s="11"/>
      <c r="BRU150" s="11"/>
      <c r="BRV150" s="11"/>
      <c r="BRW150" s="11"/>
      <c r="BRX150" s="11"/>
      <c r="BRY150" s="11"/>
      <c r="BRZ150" s="11"/>
      <c r="BSA150" s="11"/>
      <c r="BSB150" s="11"/>
      <c r="BSC150" s="11"/>
      <c r="BSD150" s="11"/>
      <c r="BSE150" s="11"/>
      <c r="BSF150" s="11"/>
      <c r="BSG150" s="11"/>
      <c r="BSH150" s="11"/>
      <c r="BSI150" s="11"/>
      <c r="BSJ150" s="11"/>
      <c r="BSK150" s="11"/>
      <c r="BSL150" s="11"/>
      <c r="BSM150" s="11"/>
      <c r="BSN150" s="11"/>
      <c r="BSO150" s="11"/>
      <c r="BSP150" s="11"/>
      <c r="BSQ150" s="11"/>
      <c r="BSR150" s="11"/>
      <c r="BSS150" s="11"/>
      <c r="BST150" s="11"/>
      <c r="BSU150" s="11"/>
      <c r="BSV150" s="11"/>
      <c r="BSW150" s="11"/>
      <c r="BSX150" s="11"/>
      <c r="BSY150" s="11"/>
      <c r="BSZ150" s="11"/>
      <c r="BTA150" s="11"/>
      <c r="BTB150" s="11"/>
      <c r="BTC150" s="11"/>
      <c r="BTD150" s="11"/>
      <c r="BTE150" s="11"/>
      <c r="BTF150" s="11"/>
      <c r="BTG150" s="11"/>
      <c r="BTH150" s="11"/>
      <c r="BTI150" s="11"/>
      <c r="BTJ150" s="11"/>
      <c r="BTK150" s="11"/>
      <c r="BTL150" s="11"/>
      <c r="BTM150" s="11"/>
      <c r="BTN150" s="11"/>
      <c r="BTO150" s="11"/>
      <c r="BTP150" s="11"/>
      <c r="BTQ150" s="11"/>
      <c r="BTR150" s="11"/>
      <c r="BTS150" s="11"/>
      <c r="BTT150" s="11"/>
      <c r="BTU150" s="11"/>
      <c r="BTV150" s="11"/>
      <c r="BTW150" s="11"/>
      <c r="BTX150" s="11"/>
      <c r="BTY150" s="11"/>
      <c r="BTZ150" s="11"/>
      <c r="BUA150" s="11"/>
      <c r="BUB150" s="11"/>
      <c r="BUC150" s="11"/>
      <c r="BUD150" s="11"/>
      <c r="BUE150" s="11"/>
      <c r="BUF150" s="11"/>
      <c r="BUG150" s="11"/>
      <c r="BUH150" s="11"/>
      <c r="BUI150" s="11"/>
      <c r="BUJ150" s="11"/>
      <c r="BUK150" s="11"/>
      <c r="BUL150" s="11"/>
      <c r="BUM150" s="11"/>
      <c r="BUN150" s="11"/>
      <c r="BUO150" s="11"/>
      <c r="BUP150" s="11"/>
      <c r="BUQ150" s="11"/>
      <c r="BUR150" s="11"/>
      <c r="BUS150" s="11"/>
      <c r="BUT150" s="11"/>
      <c r="BUU150" s="11"/>
      <c r="BUV150" s="11"/>
      <c r="BUW150" s="11"/>
      <c r="BUX150" s="11"/>
      <c r="BUY150" s="11"/>
      <c r="BUZ150" s="11"/>
      <c r="BVA150" s="11"/>
      <c r="BVB150" s="11"/>
      <c r="BVC150" s="11"/>
      <c r="BVD150" s="11"/>
      <c r="BVE150" s="11"/>
      <c r="BVF150" s="11"/>
      <c r="BVG150" s="11"/>
      <c r="BVH150" s="11"/>
      <c r="BVI150" s="11"/>
      <c r="BVJ150" s="11"/>
      <c r="BVK150" s="11"/>
      <c r="BVL150" s="11"/>
      <c r="BVM150" s="11"/>
      <c r="BVN150" s="11"/>
      <c r="BVO150" s="11"/>
      <c r="BVP150" s="11"/>
      <c r="BVQ150" s="11"/>
      <c r="BVR150" s="11"/>
      <c r="BVS150" s="11"/>
      <c r="BVT150" s="11"/>
      <c r="BVU150" s="11"/>
      <c r="BVV150" s="11"/>
      <c r="BVW150" s="11"/>
      <c r="BVX150" s="11"/>
      <c r="BVY150" s="11"/>
      <c r="BVZ150" s="11"/>
      <c r="BWA150" s="11"/>
      <c r="BWB150" s="11"/>
      <c r="BWC150" s="11"/>
      <c r="BWD150" s="11"/>
      <c r="BWE150" s="11"/>
      <c r="BWF150" s="11"/>
      <c r="BWG150" s="11"/>
      <c r="BWH150" s="11"/>
      <c r="BWI150" s="11"/>
      <c r="BWJ150" s="11"/>
      <c r="BWK150" s="11"/>
      <c r="BWL150" s="11"/>
      <c r="BWM150" s="11"/>
      <c r="BWN150" s="11"/>
      <c r="BWO150" s="11"/>
      <c r="BWP150" s="11"/>
      <c r="BWQ150" s="11"/>
      <c r="BWR150" s="11"/>
      <c r="BWS150" s="11"/>
      <c r="BWT150" s="11"/>
      <c r="BWU150" s="11"/>
      <c r="BWV150" s="11"/>
      <c r="BWW150" s="11"/>
      <c r="BWX150" s="11"/>
      <c r="BWY150" s="11"/>
      <c r="BWZ150" s="11"/>
      <c r="BXA150" s="11"/>
      <c r="BXB150" s="11"/>
      <c r="BXC150" s="11"/>
      <c r="BXD150" s="11"/>
      <c r="BXE150" s="11"/>
      <c r="BXF150" s="11"/>
      <c r="BXG150" s="11"/>
      <c r="BXH150" s="11"/>
      <c r="BXI150" s="11"/>
      <c r="BXJ150" s="11"/>
      <c r="BXK150" s="11"/>
      <c r="BXL150" s="11"/>
      <c r="BXM150" s="11"/>
      <c r="BXN150" s="11"/>
      <c r="BXO150" s="11"/>
      <c r="BXP150" s="11"/>
      <c r="BXQ150" s="11"/>
      <c r="BXR150" s="11"/>
      <c r="BXS150" s="11"/>
      <c r="BXT150" s="11"/>
      <c r="BXU150" s="11"/>
      <c r="BXV150" s="11"/>
      <c r="BXW150" s="11"/>
      <c r="BXX150" s="11"/>
      <c r="BXY150" s="11"/>
      <c r="BXZ150" s="11"/>
      <c r="BYA150" s="11"/>
      <c r="BYB150" s="11"/>
      <c r="BYC150" s="11"/>
      <c r="BYD150" s="11"/>
      <c r="BYE150" s="11"/>
      <c r="BYF150" s="11"/>
      <c r="BYG150" s="11"/>
      <c r="BYH150" s="11"/>
      <c r="BYI150" s="11"/>
      <c r="BYJ150" s="11"/>
      <c r="BYK150" s="11"/>
      <c r="BYL150" s="11"/>
      <c r="BYM150" s="11"/>
      <c r="BYN150" s="11"/>
      <c r="BYO150" s="11"/>
      <c r="BYP150" s="11"/>
      <c r="BYQ150" s="11"/>
      <c r="BYR150" s="11"/>
      <c r="BYS150" s="11"/>
      <c r="BYT150" s="11"/>
      <c r="BYU150" s="11"/>
      <c r="BYV150" s="11"/>
      <c r="BYW150" s="11"/>
      <c r="BYX150" s="11"/>
      <c r="BYY150" s="11"/>
      <c r="BYZ150" s="11"/>
      <c r="BZA150" s="11"/>
      <c r="BZB150" s="11"/>
      <c r="BZC150" s="11"/>
      <c r="BZD150" s="11"/>
      <c r="BZE150" s="11"/>
      <c r="BZF150" s="11"/>
      <c r="BZG150" s="11"/>
      <c r="BZH150" s="11"/>
      <c r="BZI150" s="11"/>
      <c r="BZJ150" s="11"/>
      <c r="BZK150" s="11"/>
      <c r="BZL150" s="11"/>
      <c r="BZM150" s="11"/>
      <c r="BZN150" s="11"/>
      <c r="BZO150" s="11"/>
      <c r="BZP150" s="11"/>
      <c r="BZQ150" s="11"/>
      <c r="BZR150" s="11"/>
      <c r="BZS150" s="11"/>
      <c r="BZT150" s="11"/>
      <c r="BZU150" s="11"/>
      <c r="BZV150" s="11"/>
      <c r="BZW150" s="11"/>
      <c r="BZX150" s="11"/>
      <c r="BZY150" s="11"/>
      <c r="BZZ150" s="11"/>
      <c r="CAA150" s="11"/>
      <c r="CAB150" s="11"/>
      <c r="CAC150" s="11"/>
      <c r="CAD150" s="11"/>
      <c r="CAE150" s="11"/>
      <c r="CAF150" s="11"/>
      <c r="CAG150" s="11"/>
      <c r="CAH150" s="11"/>
      <c r="CAI150" s="11"/>
      <c r="CAJ150" s="11"/>
      <c r="CAK150" s="11"/>
      <c r="CAL150" s="11"/>
      <c r="CAM150" s="11"/>
      <c r="CAN150" s="11"/>
      <c r="CAO150" s="11"/>
      <c r="CAP150" s="11"/>
      <c r="CAQ150" s="11"/>
      <c r="CAR150" s="11"/>
      <c r="CAS150" s="11"/>
      <c r="CAT150" s="11"/>
      <c r="CAU150" s="11"/>
      <c r="CAV150" s="11"/>
      <c r="CAW150" s="11"/>
      <c r="CAX150" s="11"/>
      <c r="CAY150" s="11"/>
      <c r="CAZ150" s="11"/>
      <c r="CBA150" s="11"/>
      <c r="CBB150" s="11"/>
      <c r="CBC150" s="11"/>
      <c r="CBD150" s="11"/>
      <c r="CBE150" s="11"/>
      <c r="CBF150" s="11"/>
      <c r="CBG150" s="11"/>
      <c r="CBH150" s="11"/>
      <c r="CBI150" s="11"/>
      <c r="CBJ150" s="11"/>
      <c r="CBK150" s="11"/>
      <c r="CBL150" s="11"/>
      <c r="CBM150" s="11"/>
      <c r="CBN150" s="11"/>
      <c r="CBO150" s="11"/>
      <c r="CBP150" s="11"/>
      <c r="CBQ150" s="11"/>
      <c r="CBR150" s="11"/>
      <c r="CBS150" s="11"/>
      <c r="CBT150" s="11"/>
      <c r="CBU150" s="11"/>
      <c r="CBV150" s="11"/>
      <c r="CBW150" s="11"/>
      <c r="CBX150" s="11"/>
      <c r="CBY150" s="11"/>
      <c r="CBZ150" s="11"/>
      <c r="CCA150" s="11"/>
      <c r="CCB150" s="11"/>
      <c r="CCC150" s="11"/>
      <c r="CCD150" s="11"/>
      <c r="CCE150" s="11"/>
      <c r="CCF150" s="11"/>
      <c r="CCG150" s="11"/>
      <c r="CCH150" s="11"/>
      <c r="CCI150" s="11"/>
      <c r="CCJ150" s="11"/>
      <c r="CCK150" s="11"/>
      <c r="CCL150" s="11"/>
      <c r="CCM150" s="11"/>
      <c r="CCN150" s="11"/>
      <c r="CCO150" s="11"/>
      <c r="CCP150" s="11"/>
      <c r="CCQ150" s="11"/>
      <c r="CCR150" s="11"/>
      <c r="CCS150" s="11"/>
      <c r="CCT150" s="11"/>
      <c r="CCU150" s="11"/>
      <c r="CCV150" s="11"/>
      <c r="CCW150" s="11"/>
      <c r="CCX150" s="11"/>
      <c r="CCY150" s="11"/>
      <c r="CCZ150" s="11"/>
      <c r="CDA150" s="11"/>
      <c r="CDB150" s="11"/>
      <c r="CDC150" s="11"/>
      <c r="CDD150" s="11"/>
      <c r="CDE150" s="11"/>
      <c r="CDF150" s="11"/>
      <c r="CDG150" s="11"/>
      <c r="CDH150" s="11"/>
      <c r="CDI150" s="11"/>
      <c r="CDJ150" s="11"/>
      <c r="CDK150" s="11"/>
      <c r="CDL150" s="11"/>
      <c r="CDM150" s="11"/>
      <c r="CDN150" s="11"/>
      <c r="CDO150" s="11"/>
      <c r="CDP150" s="11"/>
      <c r="CDQ150" s="11"/>
      <c r="CDR150" s="11"/>
      <c r="CDS150" s="11"/>
      <c r="CDT150" s="11"/>
      <c r="CDU150" s="11"/>
      <c r="CDV150" s="11"/>
      <c r="CDW150" s="11"/>
      <c r="CDX150" s="11"/>
      <c r="CDY150" s="11"/>
      <c r="CDZ150" s="11"/>
      <c r="CEA150" s="11"/>
      <c r="CEB150" s="11"/>
      <c r="CEC150" s="11"/>
      <c r="CED150" s="11"/>
      <c r="CEE150" s="11"/>
      <c r="CEF150" s="11"/>
      <c r="CEG150" s="11"/>
      <c r="CEH150" s="11"/>
      <c r="CEI150" s="11"/>
      <c r="CEJ150" s="11"/>
      <c r="CEK150" s="11"/>
      <c r="CEL150" s="11"/>
      <c r="CEM150" s="11"/>
      <c r="CEN150" s="11"/>
      <c r="CEO150" s="11"/>
      <c r="CEP150" s="11"/>
      <c r="CEQ150" s="11"/>
      <c r="CER150" s="11"/>
      <c r="CES150" s="11"/>
      <c r="CET150" s="11"/>
      <c r="CEU150" s="11"/>
      <c r="CEV150" s="11"/>
      <c r="CEW150" s="11"/>
      <c r="CEX150" s="11"/>
      <c r="CEY150" s="11"/>
      <c r="CEZ150" s="11"/>
      <c r="CFA150" s="11"/>
      <c r="CFB150" s="11"/>
      <c r="CFC150" s="11"/>
      <c r="CFD150" s="11"/>
      <c r="CFE150" s="11"/>
      <c r="CFF150" s="11"/>
      <c r="CFG150" s="11"/>
      <c r="CFH150" s="11"/>
      <c r="CFI150" s="11"/>
      <c r="CFJ150" s="11"/>
      <c r="CFK150" s="11"/>
      <c r="CFL150" s="11"/>
      <c r="CFM150" s="11"/>
      <c r="CFN150" s="11"/>
      <c r="CFO150" s="11"/>
      <c r="CFP150" s="11"/>
      <c r="CFQ150" s="11"/>
      <c r="CFR150" s="11"/>
      <c r="CFS150" s="11"/>
      <c r="CFT150" s="11"/>
      <c r="CFU150" s="11"/>
      <c r="CFV150" s="11"/>
      <c r="CFW150" s="11"/>
      <c r="CFX150" s="11"/>
      <c r="CFY150" s="11"/>
      <c r="CFZ150" s="11"/>
      <c r="CGA150" s="11"/>
      <c r="CGB150" s="11"/>
      <c r="CGC150" s="11"/>
      <c r="CGD150" s="11"/>
      <c r="CGE150" s="11"/>
      <c r="CGF150" s="11"/>
      <c r="CGG150" s="11"/>
      <c r="CGH150" s="11"/>
      <c r="CGI150" s="11"/>
      <c r="CGJ150" s="11"/>
      <c r="CGK150" s="11"/>
      <c r="CGL150" s="11"/>
      <c r="CGM150" s="11"/>
      <c r="CGN150" s="11"/>
      <c r="CGO150" s="11"/>
      <c r="CGP150" s="11"/>
      <c r="CGQ150" s="11"/>
      <c r="CGR150" s="11"/>
      <c r="CGS150" s="11"/>
      <c r="CGT150" s="11"/>
      <c r="CGU150" s="11"/>
      <c r="CGV150" s="11"/>
      <c r="CGW150" s="11"/>
      <c r="CGX150" s="11"/>
      <c r="CGY150" s="11"/>
      <c r="CGZ150" s="11"/>
      <c r="CHA150" s="11"/>
      <c r="CHB150" s="11"/>
      <c r="CHC150" s="11"/>
      <c r="CHD150" s="11"/>
      <c r="CHE150" s="11"/>
      <c r="CHF150" s="11"/>
      <c r="CHG150" s="11"/>
      <c r="CHH150" s="11"/>
      <c r="CHI150" s="11"/>
      <c r="CHJ150" s="11"/>
      <c r="CHK150" s="11"/>
      <c r="CHL150" s="11"/>
      <c r="CHM150" s="11"/>
      <c r="CHN150" s="11"/>
      <c r="CHO150" s="11"/>
      <c r="CHP150" s="11"/>
      <c r="CHQ150" s="11"/>
      <c r="CHR150" s="11"/>
      <c r="CHS150" s="11"/>
      <c r="CHT150" s="11"/>
      <c r="CHU150" s="11"/>
      <c r="CHV150" s="11"/>
      <c r="CHW150" s="11"/>
      <c r="CHX150" s="11"/>
      <c r="CHY150" s="11"/>
      <c r="CHZ150" s="11"/>
      <c r="CIA150" s="11"/>
      <c r="CIB150" s="11"/>
      <c r="CIC150" s="11"/>
      <c r="CID150" s="11"/>
      <c r="CIE150" s="11"/>
      <c r="CIF150" s="11"/>
      <c r="CIG150" s="11"/>
      <c r="CIH150" s="11"/>
      <c r="CII150" s="11"/>
      <c r="CIJ150" s="11"/>
      <c r="CIK150" s="11"/>
      <c r="CIL150" s="11"/>
      <c r="CIM150" s="11"/>
      <c r="CIN150" s="11"/>
      <c r="CIO150" s="11"/>
      <c r="CIP150" s="11"/>
      <c r="CIQ150" s="11"/>
      <c r="CIR150" s="11"/>
      <c r="CIS150" s="11"/>
      <c r="CIT150" s="11"/>
      <c r="CIU150" s="11"/>
      <c r="CIV150" s="11"/>
      <c r="CIW150" s="11"/>
      <c r="CIX150" s="11"/>
      <c r="CIY150" s="11"/>
      <c r="CIZ150" s="11"/>
      <c r="CJA150" s="11"/>
      <c r="CJB150" s="11"/>
      <c r="CJC150" s="11"/>
      <c r="CJD150" s="11"/>
      <c r="CJE150" s="11"/>
      <c r="CJF150" s="11"/>
      <c r="CJG150" s="11"/>
      <c r="CJH150" s="11"/>
      <c r="CJI150" s="11"/>
      <c r="CJJ150" s="11"/>
      <c r="CJK150" s="11"/>
      <c r="CJL150" s="11"/>
      <c r="CJM150" s="11"/>
      <c r="CJN150" s="11"/>
      <c r="CJO150" s="11"/>
      <c r="CJP150" s="11"/>
      <c r="CJQ150" s="11"/>
      <c r="CJR150" s="11"/>
      <c r="CJS150" s="11"/>
      <c r="CJT150" s="11"/>
      <c r="CJU150" s="11"/>
      <c r="CJV150" s="11"/>
      <c r="CJW150" s="11"/>
      <c r="CJX150" s="11"/>
      <c r="CJY150" s="11"/>
      <c r="CJZ150" s="11"/>
      <c r="CKA150" s="11"/>
      <c r="CKB150" s="11"/>
      <c r="CKC150" s="11"/>
      <c r="CKD150" s="11"/>
      <c r="CKE150" s="11"/>
      <c r="CKF150" s="11"/>
      <c r="CKG150" s="11"/>
      <c r="CKH150" s="11"/>
      <c r="CKI150" s="11"/>
      <c r="CKJ150" s="11"/>
      <c r="CKK150" s="11"/>
      <c r="CKL150" s="11"/>
      <c r="CKM150" s="11"/>
      <c r="CKN150" s="11"/>
      <c r="CKO150" s="11"/>
      <c r="CKP150" s="11"/>
      <c r="CKQ150" s="11"/>
      <c r="CKR150" s="11"/>
      <c r="CKS150" s="11"/>
      <c r="CKT150" s="11"/>
      <c r="CKU150" s="11"/>
      <c r="CKV150" s="11"/>
      <c r="CKW150" s="11"/>
      <c r="CKX150" s="11"/>
      <c r="CKY150" s="11"/>
      <c r="CKZ150" s="11"/>
      <c r="CLA150" s="11"/>
      <c r="CLB150" s="11"/>
      <c r="CLC150" s="11"/>
      <c r="CLD150" s="11"/>
      <c r="CLE150" s="11"/>
      <c r="CLF150" s="11"/>
      <c r="CLG150" s="11"/>
      <c r="CLH150" s="11"/>
      <c r="CLI150" s="11"/>
      <c r="CLJ150" s="11"/>
      <c r="CLK150" s="11"/>
      <c r="CLL150" s="11"/>
      <c r="CLM150" s="11"/>
      <c r="CLN150" s="11"/>
      <c r="CLO150" s="11"/>
      <c r="CLP150" s="11"/>
      <c r="CLQ150" s="11"/>
      <c r="CLR150" s="11"/>
      <c r="CLS150" s="11"/>
      <c r="CLT150" s="11"/>
      <c r="CLU150" s="11"/>
      <c r="CLV150" s="11"/>
      <c r="CLW150" s="11"/>
      <c r="CLX150" s="11"/>
      <c r="CLY150" s="11"/>
      <c r="CLZ150" s="11"/>
      <c r="CMA150" s="11"/>
      <c r="CMB150" s="11"/>
      <c r="CMC150" s="11"/>
      <c r="CMD150" s="11"/>
      <c r="CME150" s="11"/>
      <c r="CMF150" s="11"/>
      <c r="CMG150" s="11"/>
      <c r="CMH150" s="11"/>
      <c r="CMI150" s="11"/>
      <c r="CMJ150" s="11"/>
      <c r="CMK150" s="11"/>
      <c r="CML150" s="11"/>
      <c r="CMM150" s="11"/>
      <c r="CMN150" s="11"/>
      <c r="CMO150" s="11"/>
      <c r="CMP150" s="11"/>
      <c r="CMQ150" s="11"/>
      <c r="CMR150" s="11"/>
      <c r="CMS150" s="11"/>
      <c r="CMT150" s="11"/>
      <c r="CMU150" s="11"/>
      <c r="CMV150" s="11"/>
      <c r="CMW150" s="11"/>
      <c r="CMX150" s="11"/>
      <c r="CMY150" s="11"/>
      <c r="CMZ150" s="11"/>
      <c r="CNA150" s="11"/>
      <c r="CNB150" s="11"/>
      <c r="CNC150" s="11"/>
      <c r="CND150" s="11"/>
      <c r="CNE150" s="11"/>
      <c r="CNF150" s="11"/>
      <c r="CNG150" s="11"/>
      <c r="CNH150" s="11"/>
      <c r="CNI150" s="11"/>
      <c r="CNJ150" s="11"/>
      <c r="CNK150" s="11"/>
      <c r="CNL150" s="11"/>
      <c r="CNM150" s="11"/>
      <c r="CNN150" s="11"/>
      <c r="CNO150" s="11"/>
      <c r="CNP150" s="11"/>
      <c r="CNQ150" s="11"/>
      <c r="CNR150" s="11"/>
      <c r="CNS150" s="11"/>
      <c r="CNT150" s="11"/>
      <c r="CNU150" s="11"/>
      <c r="CNV150" s="11"/>
      <c r="CNW150" s="11"/>
      <c r="CNX150" s="11"/>
      <c r="CNY150" s="11"/>
      <c r="CNZ150" s="11"/>
      <c r="COA150" s="11"/>
      <c r="COB150" s="11"/>
      <c r="COC150" s="11"/>
      <c r="COD150" s="11"/>
      <c r="COE150" s="11"/>
      <c r="COF150" s="11"/>
      <c r="COG150" s="11"/>
      <c r="COH150" s="11"/>
      <c r="COI150" s="11"/>
      <c r="COJ150" s="11"/>
      <c r="COK150" s="11"/>
      <c r="COL150" s="11"/>
      <c r="COM150" s="11"/>
      <c r="CON150" s="11"/>
      <c r="COO150" s="11"/>
      <c r="COP150" s="11"/>
      <c r="COQ150" s="11"/>
      <c r="COR150" s="11"/>
      <c r="COS150" s="11"/>
      <c r="COT150" s="11"/>
      <c r="COU150" s="11"/>
      <c r="COV150" s="11"/>
      <c r="COW150" s="11"/>
      <c r="COX150" s="11"/>
      <c r="COY150" s="11"/>
      <c r="COZ150" s="11"/>
      <c r="CPA150" s="11"/>
      <c r="CPB150" s="11"/>
      <c r="CPC150" s="11"/>
      <c r="CPD150" s="11"/>
      <c r="CPE150" s="11"/>
      <c r="CPF150" s="11"/>
      <c r="CPG150" s="11"/>
      <c r="CPH150" s="11"/>
      <c r="CPI150" s="11"/>
      <c r="CPJ150" s="11"/>
      <c r="CPK150" s="11"/>
      <c r="CPL150" s="11"/>
      <c r="CPM150" s="11"/>
      <c r="CPN150" s="11"/>
      <c r="CPO150" s="11"/>
      <c r="CPP150" s="11"/>
      <c r="CPQ150" s="11"/>
      <c r="CPR150" s="11"/>
      <c r="CPS150" s="11"/>
      <c r="CPT150" s="11"/>
      <c r="CPU150" s="11"/>
      <c r="CPV150" s="11"/>
      <c r="CPW150" s="11"/>
      <c r="CPX150" s="11"/>
      <c r="CPY150" s="11"/>
      <c r="CPZ150" s="11"/>
      <c r="CQA150" s="11"/>
      <c r="CQB150" s="11"/>
      <c r="CQC150" s="11"/>
      <c r="CQD150" s="11"/>
      <c r="CQE150" s="11"/>
      <c r="CQF150" s="11"/>
      <c r="CQG150" s="11"/>
      <c r="CQH150" s="11"/>
      <c r="CQI150" s="11"/>
      <c r="CQJ150" s="11"/>
      <c r="CQK150" s="11"/>
      <c r="CQL150" s="11"/>
      <c r="CQM150" s="11"/>
      <c r="CQN150" s="11"/>
      <c r="CQO150" s="11"/>
      <c r="CQP150" s="11"/>
      <c r="CQQ150" s="11"/>
      <c r="CQR150" s="11"/>
      <c r="CQS150" s="11"/>
      <c r="CQT150" s="11"/>
      <c r="CQU150" s="11"/>
      <c r="CQV150" s="11"/>
      <c r="CQW150" s="11"/>
      <c r="CQX150" s="11"/>
      <c r="CQY150" s="11"/>
      <c r="CQZ150" s="11"/>
      <c r="CRA150" s="11"/>
      <c r="CRB150" s="11"/>
      <c r="CRC150" s="11"/>
      <c r="CRD150" s="11"/>
      <c r="CRE150" s="11"/>
      <c r="CRF150" s="11"/>
      <c r="CRG150" s="11"/>
      <c r="CRH150" s="11"/>
      <c r="CRI150" s="11"/>
      <c r="CRJ150" s="11"/>
      <c r="CRK150" s="11"/>
      <c r="CRL150" s="11"/>
      <c r="CRM150" s="11"/>
      <c r="CRN150" s="11"/>
      <c r="CRO150" s="11"/>
      <c r="CRP150" s="11"/>
      <c r="CRQ150" s="11"/>
      <c r="CRR150" s="11"/>
      <c r="CRS150" s="11"/>
      <c r="CRT150" s="11"/>
      <c r="CRU150" s="11"/>
      <c r="CRV150" s="11"/>
      <c r="CRW150" s="11"/>
      <c r="CRX150" s="11"/>
      <c r="CRY150" s="11"/>
      <c r="CRZ150" s="11"/>
      <c r="CSA150" s="11"/>
      <c r="CSB150" s="11"/>
      <c r="CSC150" s="11"/>
      <c r="CSD150" s="11"/>
      <c r="CSE150" s="11"/>
      <c r="CSF150" s="11"/>
      <c r="CSG150" s="11"/>
      <c r="CSH150" s="11"/>
      <c r="CSI150" s="11"/>
      <c r="CSJ150" s="11"/>
      <c r="CSK150" s="11"/>
      <c r="CSL150" s="11"/>
      <c r="CSM150" s="11"/>
      <c r="CSN150" s="11"/>
      <c r="CSO150" s="11"/>
      <c r="CSP150" s="11"/>
      <c r="CSQ150" s="11"/>
      <c r="CSR150" s="11"/>
      <c r="CSS150" s="11"/>
      <c r="CST150" s="11"/>
      <c r="CSU150" s="11"/>
      <c r="CSV150" s="11"/>
      <c r="CSW150" s="11"/>
      <c r="CSX150" s="11"/>
      <c r="CSY150" s="11"/>
      <c r="CSZ150" s="11"/>
      <c r="CTA150" s="11"/>
      <c r="CTB150" s="11"/>
      <c r="CTC150" s="11"/>
      <c r="CTD150" s="11"/>
      <c r="CTE150" s="11"/>
      <c r="CTF150" s="11"/>
      <c r="CTG150" s="11"/>
      <c r="CTH150" s="11"/>
      <c r="CTI150" s="11"/>
      <c r="CTJ150" s="11"/>
      <c r="CTK150" s="11"/>
      <c r="CTL150" s="11"/>
      <c r="CTM150" s="11"/>
      <c r="CTN150" s="11"/>
      <c r="CTO150" s="11"/>
      <c r="CTP150" s="11"/>
      <c r="CTQ150" s="11"/>
      <c r="CTR150" s="11"/>
      <c r="CTS150" s="11"/>
      <c r="CTT150" s="11"/>
      <c r="CTU150" s="11"/>
      <c r="CTV150" s="11"/>
      <c r="CTW150" s="11"/>
      <c r="CTX150" s="11"/>
      <c r="CTY150" s="11"/>
      <c r="CTZ150" s="11"/>
      <c r="CUA150" s="11"/>
      <c r="CUB150" s="11"/>
      <c r="CUC150" s="11"/>
      <c r="CUD150" s="11"/>
      <c r="CUE150" s="11"/>
      <c r="CUF150" s="11"/>
      <c r="CUG150" s="11"/>
      <c r="CUH150" s="11"/>
      <c r="CUI150" s="11"/>
      <c r="CUJ150" s="11"/>
      <c r="CUK150" s="11"/>
      <c r="CUL150" s="11"/>
      <c r="CUM150" s="11"/>
      <c r="CUN150" s="11"/>
      <c r="CUO150" s="11"/>
      <c r="CUP150" s="11"/>
      <c r="CUQ150" s="11"/>
      <c r="CUR150" s="11"/>
      <c r="CUS150" s="11"/>
      <c r="CUT150" s="11"/>
      <c r="CUU150" s="11"/>
      <c r="CUV150" s="11"/>
      <c r="CUW150" s="11"/>
      <c r="CUX150" s="11"/>
      <c r="CUY150" s="11"/>
      <c r="CUZ150" s="11"/>
      <c r="CVA150" s="11"/>
      <c r="CVB150" s="11"/>
      <c r="CVC150" s="11"/>
      <c r="CVD150" s="11"/>
      <c r="CVE150" s="11"/>
      <c r="CVF150" s="11"/>
      <c r="CVG150" s="11"/>
      <c r="CVH150" s="11"/>
      <c r="CVI150" s="11"/>
      <c r="CVJ150" s="11"/>
      <c r="CVK150" s="11"/>
      <c r="CVL150" s="11"/>
      <c r="CVM150" s="11"/>
      <c r="CVN150" s="11"/>
      <c r="CVO150" s="11"/>
      <c r="CVP150" s="11"/>
      <c r="CVQ150" s="11"/>
      <c r="CVR150" s="11"/>
      <c r="CVS150" s="11"/>
      <c r="CVT150" s="11"/>
      <c r="CVU150" s="11"/>
      <c r="CVV150" s="11"/>
      <c r="CVW150" s="11"/>
      <c r="CVX150" s="11"/>
      <c r="CVY150" s="11"/>
      <c r="CVZ150" s="11"/>
      <c r="CWA150" s="11"/>
      <c r="CWB150" s="11"/>
      <c r="CWC150" s="11"/>
      <c r="CWD150" s="11"/>
      <c r="CWE150" s="11"/>
      <c r="CWF150" s="11"/>
      <c r="CWG150" s="11"/>
      <c r="CWH150" s="11"/>
      <c r="CWI150" s="11"/>
      <c r="CWJ150" s="11"/>
      <c r="CWK150" s="11"/>
      <c r="CWL150" s="11"/>
      <c r="CWM150" s="11"/>
      <c r="CWN150" s="11"/>
      <c r="CWO150" s="11"/>
      <c r="CWP150" s="11"/>
      <c r="CWQ150" s="11"/>
      <c r="CWR150" s="11"/>
      <c r="CWS150" s="11"/>
      <c r="CWT150" s="11"/>
      <c r="CWU150" s="11"/>
      <c r="CWV150" s="11"/>
      <c r="CWW150" s="11"/>
      <c r="CWX150" s="11"/>
      <c r="CWY150" s="11"/>
      <c r="CWZ150" s="11"/>
      <c r="CXA150" s="11"/>
      <c r="CXB150" s="11"/>
      <c r="CXC150" s="11"/>
      <c r="CXD150" s="11"/>
      <c r="CXE150" s="11"/>
      <c r="CXF150" s="11"/>
      <c r="CXG150" s="11"/>
      <c r="CXH150" s="11"/>
      <c r="CXI150" s="11"/>
      <c r="CXJ150" s="11"/>
      <c r="CXK150" s="11"/>
      <c r="CXL150" s="11"/>
      <c r="CXM150" s="11"/>
      <c r="CXN150" s="11"/>
      <c r="CXO150" s="11"/>
      <c r="CXP150" s="11"/>
      <c r="CXQ150" s="11"/>
      <c r="CXR150" s="11"/>
      <c r="CXS150" s="11"/>
      <c r="CXT150" s="11"/>
      <c r="CXU150" s="11"/>
      <c r="CXV150" s="11"/>
      <c r="CXW150" s="11"/>
      <c r="CXX150" s="11"/>
      <c r="CXY150" s="11"/>
      <c r="CXZ150" s="11"/>
      <c r="CYA150" s="11"/>
      <c r="CYB150" s="11"/>
      <c r="CYC150" s="11"/>
      <c r="CYD150" s="11"/>
      <c r="CYE150" s="11"/>
      <c r="CYF150" s="11"/>
      <c r="CYG150" s="11"/>
      <c r="CYH150" s="11"/>
      <c r="CYI150" s="11"/>
      <c r="CYJ150" s="11"/>
      <c r="CYK150" s="11"/>
      <c r="CYL150" s="11"/>
      <c r="CYM150" s="11"/>
      <c r="CYN150" s="11"/>
      <c r="CYO150" s="11"/>
      <c r="CYP150" s="11"/>
      <c r="CYQ150" s="11"/>
      <c r="CYR150" s="11"/>
      <c r="CYS150" s="11"/>
      <c r="CYT150" s="11"/>
      <c r="CYU150" s="11"/>
      <c r="CYV150" s="11"/>
      <c r="CYW150" s="11"/>
      <c r="CYX150" s="11"/>
      <c r="CYY150" s="11"/>
      <c r="CYZ150" s="11"/>
      <c r="CZA150" s="11"/>
      <c r="CZB150" s="11"/>
      <c r="CZC150" s="11"/>
      <c r="CZD150" s="11"/>
      <c r="CZE150" s="11"/>
      <c r="CZF150" s="11"/>
      <c r="CZG150" s="11"/>
      <c r="CZH150" s="11"/>
      <c r="CZI150" s="11"/>
      <c r="CZJ150" s="11"/>
      <c r="CZK150" s="11"/>
      <c r="CZL150" s="11"/>
      <c r="CZM150" s="11"/>
      <c r="CZN150" s="11"/>
      <c r="CZO150" s="11"/>
      <c r="CZP150" s="11"/>
      <c r="CZQ150" s="11"/>
      <c r="CZR150" s="11"/>
      <c r="CZS150" s="11"/>
      <c r="CZT150" s="11"/>
      <c r="CZU150" s="11"/>
      <c r="CZV150" s="11"/>
      <c r="CZW150" s="11"/>
      <c r="CZX150" s="11"/>
      <c r="CZY150" s="11"/>
      <c r="CZZ150" s="11"/>
      <c r="DAA150" s="11"/>
      <c r="DAB150" s="11"/>
      <c r="DAC150" s="11"/>
      <c r="DAD150" s="11"/>
      <c r="DAE150" s="11"/>
      <c r="DAF150" s="11"/>
      <c r="DAG150" s="11"/>
      <c r="DAH150" s="11"/>
      <c r="DAI150" s="11"/>
      <c r="DAJ150" s="11"/>
      <c r="DAK150" s="11"/>
      <c r="DAL150" s="11"/>
      <c r="DAM150" s="11"/>
      <c r="DAN150" s="11"/>
      <c r="DAO150" s="11"/>
      <c r="DAP150" s="11"/>
      <c r="DAQ150" s="11"/>
      <c r="DAR150" s="11"/>
      <c r="DAS150" s="11"/>
      <c r="DAT150" s="11"/>
      <c r="DAU150" s="11"/>
      <c r="DAV150" s="11"/>
      <c r="DAW150" s="11"/>
      <c r="DAX150" s="11"/>
      <c r="DAY150" s="11"/>
      <c r="DAZ150" s="11"/>
      <c r="DBA150" s="11"/>
      <c r="DBB150" s="11"/>
      <c r="DBC150" s="11"/>
      <c r="DBD150" s="11"/>
      <c r="DBE150" s="11"/>
      <c r="DBF150" s="11"/>
      <c r="DBG150" s="11"/>
      <c r="DBH150" s="11"/>
      <c r="DBI150" s="11"/>
      <c r="DBJ150" s="11"/>
      <c r="DBK150" s="11"/>
      <c r="DBL150" s="11"/>
      <c r="DBM150" s="11"/>
      <c r="DBN150" s="11"/>
      <c r="DBO150" s="11"/>
      <c r="DBP150" s="11"/>
      <c r="DBQ150" s="11"/>
      <c r="DBR150" s="11"/>
      <c r="DBS150" s="11"/>
      <c r="DBT150" s="11"/>
      <c r="DBU150" s="11"/>
      <c r="DBV150" s="11"/>
      <c r="DBW150" s="11"/>
      <c r="DBX150" s="11"/>
      <c r="DBY150" s="11"/>
      <c r="DBZ150" s="11"/>
      <c r="DCA150" s="11"/>
      <c r="DCB150" s="11"/>
      <c r="DCC150" s="11"/>
      <c r="DCD150" s="11"/>
      <c r="DCE150" s="11"/>
      <c r="DCF150" s="11"/>
      <c r="DCG150" s="11"/>
      <c r="DCH150" s="11"/>
      <c r="DCI150" s="11"/>
      <c r="DCJ150" s="11"/>
      <c r="DCK150" s="11"/>
      <c r="DCL150" s="11"/>
      <c r="DCM150" s="11"/>
      <c r="DCN150" s="11"/>
      <c r="DCO150" s="11"/>
      <c r="DCP150" s="11"/>
      <c r="DCQ150" s="11"/>
      <c r="DCR150" s="11"/>
      <c r="DCS150" s="11"/>
      <c r="DCT150" s="11"/>
      <c r="DCU150" s="11"/>
      <c r="DCV150" s="11"/>
      <c r="DCW150" s="11"/>
      <c r="DCX150" s="11"/>
      <c r="DCY150" s="11"/>
      <c r="DCZ150" s="11"/>
      <c r="DDA150" s="11"/>
      <c r="DDB150" s="11"/>
      <c r="DDC150" s="11"/>
      <c r="DDD150" s="11"/>
      <c r="DDE150" s="11"/>
      <c r="DDF150" s="11"/>
      <c r="DDG150" s="11"/>
      <c r="DDH150" s="11"/>
      <c r="DDI150" s="11"/>
      <c r="DDJ150" s="11"/>
      <c r="DDK150" s="11"/>
      <c r="DDL150" s="11"/>
      <c r="DDM150" s="11"/>
      <c r="DDN150" s="11"/>
      <c r="DDO150" s="11"/>
      <c r="DDP150" s="11"/>
      <c r="DDQ150" s="11"/>
      <c r="DDR150" s="11"/>
      <c r="DDS150" s="11"/>
      <c r="DDT150" s="11"/>
      <c r="DDU150" s="11"/>
      <c r="DDV150" s="11"/>
      <c r="DDW150" s="11"/>
      <c r="DDX150" s="11"/>
      <c r="DDY150" s="11"/>
      <c r="DDZ150" s="11"/>
      <c r="DEA150" s="11"/>
      <c r="DEB150" s="11"/>
      <c r="DEC150" s="11"/>
      <c r="DED150" s="11"/>
      <c r="DEE150" s="11"/>
      <c r="DEF150" s="11"/>
      <c r="DEG150" s="11"/>
      <c r="DEH150" s="11"/>
      <c r="DEI150" s="11"/>
      <c r="DEJ150" s="11"/>
      <c r="DEK150" s="11"/>
      <c r="DEL150" s="11"/>
      <c r="DEM150" s="11"/>
      <c r="DEN150" s="11"/>
      <c r="DEO150" s="11"/>
      <c r="DEP150" s="11"/>
      <c r="DEQ150" s="11"/>
      <c r="DER150" s="11"/>
      <c r="DES150" s="11"/>
      <c r="DET150" s="11"/>
      <c r="DEU150" s="11"/>
      <c r="DEV150" s="11"/>
      <c r="DEW150" s="11"/>
      <c r="DEX150" s="11"/>
      <c r="DEY150" s="11"/>
      <c r="DEZ150" s="11"/>
      <c r="DFA150" s="11"/>
      <c r="DFB150" s="11"/>
      <c r="DFC150" s="11"/>
      <c r="DFD150" s="11"/>
      <c r="DFE150" s="11"/>
      <c r="DFF150" s="11"/>
      <c r="DFG150" s="11"/>
      <c r="DFH150" s="11"/>
      <c r="DFI150" s="11"/>
      <c r="DFJ150" s="11"/>
      <c r="DFK150" s="11"/>
      <c r="DFL150" s="11"/>
      <c r="DFM150" s="11"/>
      <c r="DFN150" s="11"/>
      <c r="DFO150" s="11"/>
      <c r="DFP150" s="11"/>
      <c r="DFQ150" s="11"/>
      <c r="DFR150" s="11"/>
      <c r="DFS150" s="11"/>
      <c r="DFT150" s="11"/>
      <c r="DFU150" s="11"/>
      <c r="DFV150" s="11"/>
      <c r="DFW150" s="11"/>
      <c r="DFX150" s="11"/>
      <c r="DFY150" s="11"/>
      <c r="DFZ150" s="11"/>
      <c r="DGA150" s="11"/>
      <c r="DGB150" s="11"/>
      <c r="DGC150" s="11"/>
      <c r="DGD150" s="11"/>
      <c r="DGE150" s="11"/>
      <c r="DGF150" s="11"/>
      <c r="DGG150" s="11"/>
      <c r="DGH150" s="11"/>
      <c r="DGI150" s="11"/>
      <c r="DGJ150" s="11"/>
      <c r="DGK150" s="11"/>
      <c r="DGL150" s="11"/>
      <c r="DGM150" s="11"/>
      <c r="DGN150" s="11"/>
      <c r="DGO150" s="11"/>
      <c r="DGP150" s="11"/>
      <c r="DGQ150" s="11"/>
      <c r="DGR150" s="11"/>
      <c r="DGS150" s="11"/>
      <c r="DGT150" s="11"/>
      <c r="DGU150" s="11"/>
      <c r="DGV150" s="11"/>
      <c r="DGW150" s="11"/>
      <c r="DGX150" s="11"/>
      <c r="DGY150" s="11"/>
      <c r="DGZ150" s="11"/>
      <c r="DHA150" s="11"/>
      <c r="DHB150" s="11"/>
      <c r="DHC150" s="11"/>
      <c r="DHD150" s="11"/>
      <c r="DHE150" s="11"/>
      <c r="DHF150" s="11"/>
      <c r="DHG150" s="11"/>
      <c r="DHH150" s="11"/>
      <c r="DHI150" s="11"/>
      <c r="DHJ150" s="11"/>
      <c r="DHK150" s="11"/>
      <c r="DHL150" s="11"/>
      <c r="DHM150" s="11"/>
      <c r="DHN150" s="11"/>
      <c r="DHO150" s="11"/>
      <c r="DHP150" s="11"/>
      <c r="DHQ150" s="11"/>
      <c r="DHR150" s="11"/>
      <c r="DHS150" s="11"/>
      <c r="DHT150" s="11"/>
      <c r="DHU150" s="11"/>
      <c r="DHV150" s="11"/>
      <c r="DHW150" s="11"/>
      <c r="DHX150" s="11"/>
      <c r="DHY150" s="11"/>
      <c r="DHZ150" s="11"/>
      <c r="DIA150" s="11"/>
      <c r="DIB150" s="11"/>
      <c r="DIC150" s="11"/>
      <c r="DID150" s="11"/>
      <c r="DIE150" s="11"/>
      <c r="DIF150" s="11"/>
      <c r="DIG150" s="11"/>
      <c r="DIH150" s="11"/>
      <c r="DII150" s="11"/>
      <c r="DIJ150" s="11"/>
      <c r="DIK150" s="11"/>
      <c r="DIL150" s="11"/>
      <c r="DIM150" s="11"/>
      <c r="DIN150" s="11"/>
      <c r="DIO150" s="11"/>
      <c r="DIP150" s="11"/>
      <c r="DIQ150" s="11"/>
      <c r="DIR150" s="11"/>
      <c r="DIS150" s="11"/>
      <c r="DIT150" s="11"/>
      <c r="DIU150" s="11"/>
      <c r="DIV150" s="11"/>
      <c r="DIW150" s="11"/>
      <c r="DIX150" s="11"/>
      <c r="DIY150" s="11"/>
      <c r="DIZ150" s="11"/>
      <c r="DJA150" s="11"/>
      <c r="DJB150" s="11"/>
      <c r="DJC150" s="11"/>
      <c r="DJD150" s="11"/>
      <c r="DJE150" s="11"/>
      <c r="DJF150" s="11"/>
      <c r="DJG150" s="11"/>
      <c r="DJH150" s="11"/>
      <c r="DJI150" s="11"/>
      <c r="DJJ150" s="11"/>
      <c r="DJK150" s="11"/>
      <c r="DJL150" s="11"/>
      <c r="DJM150" s="11"/>
      <c r="DJN150" s="11"/>
      <c r="DJO150" s="11"/>
      <c r="DJP150" s="11"/>
      <c r="DJQ150" s="11"/>
      <c r="DJR150" s="11"/>
      <c r="DJS150" s="11"/>
      <c r="DJT150" s="11"/>
      <c r="DJU150" s="11"/>
      <c r="DJV150" s="11"/>
      <c r="DJW150" s="11"/>
      <c r="DJX150" s="11"/>
      <c r="DJY150" s="11"/>
      <c r="DJZ150" s="11"/>
      <c r="DKA150" s="11"/>
      <c r="DKB150" s="11"/>
      <c r="DKC150" s="11"/>
      <c r="DKD150" s="11"/>
      <c r="DKE150" s="11"/>
      <c r="DKF150" s="11"/>
      <c r="DKG150" s="11"/>
      <c r="DKH150" s="11"/>
      <c r="DKI150" s="11"/>
      <c r="DKJ150" s="11"/>
      <c r="DKK150" s="11"/>
      <c r="DKL150" s="11"/>
      <c r="DKM150" s="11"/>
      <c r="DKN150" s="11"/>
      <c r="DKO150" s="11"/>
      <c r="DKP150" s="11"/>
      <c r="DKQ150" s="11"/>
      <c r="DKR150" s="11"/>
      <c r="DKS150" s="11"/>
      <c r="DKT150" s="11"/>
      <c r="DKU150" s="11"/>
      <c r="DKV150" s="11"/>
      <c r="DKW150" s="11"/>
      <c r="DKX150" s="11"/>
      <c r="DKY150" s="11"/>
      <c r="DKZ150" s="11"/>
      <c r="DLA150" s="11"/>
      <c r="DLB150" s="11"/>
      <c r="DLC150" s="11"/>
      <c r="DLD150" s="11"/>
      <c r="DLE150" s="11"/>
      <c r="DLF150" s="11"/>
      <c r="DLG150" s="11"/>
      <c r="DLH150" s="11"/>
      <c r="DLI150" s="11"/>
      <c r="DLJ150" s="11"/>
      <c r="DLK150" s="11"/>
      <c r="DLL150" s="11"/>
      <c r="DLM150" s="11"/>
      <c r="DLN150" s="11"/>
      <c r="DLO150" s="11"/>
      <c r="DLP150" s="11"/>
      <c r="DLQ150" s="11"/>
      <c r="DLR150" s="11"/>
      <c r="DLS150" s="11"/>
      <c r="DLT150" s="11"/>
      <c r="DLU150" s="11"/>
      <c r="DLV150" s="11"/>
      <c r="DLW150" s="11"/>
      <c r="DLX150" s="11"/>
      <c r="DLY150" s="11"/>
      <c r="DLZ150" s="11"/>
      <c r="DMA150" s="11"/>
      <c r="DMB150" s="11"/>
      <c r="DMC150" s="11"/>
      <c r="DMD150" s="11"/>
      <c r="DME150" s="11"/>
      <c r="DMF150" s="11"/>
      <c r="DMG150" s="11"/>
      <c r="DMH150" s="11"/>
      <c r="DMI150" s="11"/>
      <c r="DMJ150" s="11"/>
      <c r="DMK150" s="11"/>
      <c r="DML150" s="11"/>
      <c r="DMM150" s="11"/>
      <c r="DMN150" s="11"/>
      <c r="DMO150" s="11"/>
      <c r="DMP150" s="11"/>
      <c r="DMQ150" s="11"/>
      <c r="DMR150" s="11"/>
      <c r="DMS150" s="11"/>
      <c r="DMT150" s="11"/>
      <c r="DMU150" s="11"/>
      <c r="DMV150" s="11"/>
      <c r="DMW150" s="11"/>
      <c r="DMX150" s="11"/>
      <c r="DMY150" s="11"/>
      <c r="DMZ150" s="11"/>
      <c r="DNA150" s="11"/>
      <c r="DNB150" s="11"/>
      <c r="DNC150" s="11"/>
      <c r="DND150" s="11"/>
      <c r="DNE150" s="11"/>
      <c r="DNF150" s="11"/>
      <c r="DNG150" s="11"/>
      <c r="DNH150" s="11"/>
      <c r="DNI150" s="11"/>
      <c r="DNJ150" s="11"/>
      <c r="DNK150" s="11"/>
      <c r="DNL150" s="11"/>
      <c r="DNM150" s="11"/>
      <c r="DNN150" s="11"/>
      <c r="DNO150" s="11"/>
      <c r="DNP150" s="11"/>
      <c r="DNQ150" s="11"/>
      <c r="DNR150" s="11"/>
      <c r="DNS150" s="11"/>
      <c r="DNT150" s="11"/>
      <c r="DNU150" s="11"/>
      <c r="DNV150" s="11"/>
      <c r="DNW150" s="11"/>
      <c r="DNX150" s="11"/>
      <c r="DNY150" s="11"/>
      <c r="DNZ150" s="11"/>
      <c r="DOA150" s="11"/>
      <c r="DOB150" s="11"/>
      <c r="DOC150" s="11"/>
      <c r="DOD150" s="11"/>
      <c r="DOE150" s="11"/>
      <c r="DOF150" s="11"/>
      <c r="DOG150" s="11"/>
      <c r="DOH150" s="11"/>
      <c r="DOI150" s="11"/>
      <c r="DOJ150" s="11"/>
      <c r="DOK150" s="11"/>
      <c r="DOL150" s="11"/>
      <c r="DOM150" s="11"/>
      <c r="DON150" s="11"/>
      <c r="DOO150" s="11"/>
      <c r="DOP150" s="11"/>
      <c r="DOQ150" s="11"/>
      <c r="DOR150" s="11"/>
      <c r="DOS150" s="11"/>
      <c r="DOT150" s="11"/>
      <c r="DOU150" s="11"/>
      <c r="DOV150" s="11"/>
      <c r="DOW150" s="11"/>
      <c r="DOX150" s="11"/>
      <c r="DOY150" s="11"/>
      <c r="DOZ150" s="11"/>
      <c r="DPA150" s="11"/>
      <c r="DPB150" s="11"/>
      <c r="DPC150" s="11"/>
      <c r="DPD150" s="11"/>
      <c r="DPE150" s="11"/>
      <c r="DPF150" s="11"/>
      <c r="DPG150" s="11"/>
      <c r="DPH150" s="11"/>
      <c r="DPI150" s="11"/>
      <c r="DPJ150" s="11"/>
      <c r="DPK150" s="11"/>
      <c r="DPL150" s="11"/>
      <c r="DPM150" s="11"/>
      <c r="DPN150" s="11"/>
      <c r="DPO150" s="11"/>
      <c r="DPP150" s="11"/>
      <c r="DPQ150" s="11"/>
      <c r="DPR150" s="11"/>
      <c r="DPS150" s="11"/>
      <c r="DPT150" s="11"/>
      <c r="DPU150" s="11"/>
      <c r="DPV150" s="11"/>
      <c r="DPW150" s="11"/>
      <c r="DPX150" s="11"/>
      <c r="DPY150" s="11"/>
      <c r="DPZ150" s="11"/>
      <c r="DQA150" s="11"/>
      <c r="DQB150" s="11"/>
      <c r="DQC150" s="11"/>
      <c r="DQD150" s="11"/>
      <c r="DQE150" s="11"/>
      <c r="DQF150" s="11"/>
      <c r="DQG150" s="11"/>
      <c r="DQH150" s="11"/>
      <c r="DQI150" s="11"/>
      <c r="DQJ150" s="11"/>
      <c r="DQK150" s="11"/>
      <c r="DQL150" s="11"/>
      <c r="DQM150" s="11"/>
      <c r="DQN150" s="11"/>
      <c r="DQO150" s="11"/>
      <c r="DQP150" s="11"/>
      <c r="DQQ150" s="11"/>
      <c r="DQR150" s="11"/>
      <c r="DQS150" s="11"/>
      <c r="DQT150" s="11"/>
      <c r="DQU150" s="11"/>
      <c r="DQV150" s="11"/>
      <c r="DQW150" s="11"/>
      <c r="DQX150" s="11"/>
      <c r="DQY150" s="11"/>
      <c r="DQZ150" s="11"/>
      <c r="DRA150" s="11"/>
      <c r="DRB150" s="11"/>
      <c r="DRC150" s="11"/>
      <c r="DRD150" s="11"/>
      <c r="DRE150" s="11"/>
      <c r="DRF150" s="11"/>
      <c r="DRG150" s="11"/>
      <c r="DRH150" s="11"/>
      <c r="DRI150" s="11"/>
      <c r="DRJ150" s="11"/>
      <c r="DRK150" s="11"/>
      <c r="DRL150" s="11"/>
      <c r="DRM150" s="11"/>
      <c r="DRN150" s="11"/>
      <c r="DRO150" s="11"/>
      <c r="DRP150" s="11"/>
      <c r="DRQ150" s="11"/>
      <c r="DRR150" s="11"/>
      <c r="DRS150" s="11"/>
      <c r="DRT150" s="11"/>
      <c r="DRU150" s="11"/>
      <c r="DRV150" s="11"/>
      <c r="DRW150" s="11"/>
      <c r="DRX150" s="11"/>
      <c r="DRY150" s="11"/>
      <c r="DRZ150" s="11"/>
      <c r="DSA150" s="11"/>
      <c r="DSB150" s="11"/>
      <c r="DSC150" s="11"/>
      <c r="DSD150" s="11"/>
      <c r="DSE150" s="11"/>
      <c r="DSF150" s="11"/>
      <c r="DSG150" s="11"/>
      <c r="DSH150" s="11"/>
      <c r="DSI150" s="11"/>
      <c r="DSJ150" s="11"/>
      <c r="DSK150" s="11"/>
      <c r="DSL150" s="11"/>
      <c r="DSM150" s="11"/>
      <c r="DSN150" s="11"/>
      <c r="DSO150" s="11"/>
      <c r="DSP150" s="11"/>
      <c r="DSQ150" s="11"/>
      <c r="DSR150" s="11"/>
      <c r="DSS150" s="11"/>
      <c r="DST150" s="11"/>
      <c r="DSU150" s="11"/>
      <c r="DSV150" s="11"/>
      <c r="DSW150" s="11"/>
      <c r="DSX150" s="11"/>
      <c r="DSY150" s="11"/>
      <c r="DSZ150" s="11"/>
      <c r="DTA150" s="11"/>
      <c r="DTB150" s="11"/>
      <c r="DTC150" s="11"/>
      <c r="DTD150" s="11"/>
      <c r="DTE150" s="11"/>
      <c r="DTF150" s="11"/>
      <c r="DTG150" s="11"/>
      <c r="DTH150" s="11"/>
      <c r="DTI150" s="11"/>
      <c r="DTJ150" s="11"/>
      <c r="DTK150" s="11"/>
      <c r="DTL150" s="11"/>
      <c r="DTM150" s="11"/>
      <c r="DTN150" s="11"/>
      <c r="DTO150" s="11"/>
      <c r="DTP150" s="11"/>
      <c r="DTQ150" s="11"/>
      <c r="DTR150" s="11"/>
      <c r="DTS150" s="11"/>
      <c r="DTT150" s="11"/>
      <c r="DTU150" s="11"/>
      <c r="DTV150" s="11"/>
      <c r="DTW150" s="11"/>
      <c r="DTX150" s="11"/>
      <c r="DTY150" s="11"/>
      <c r="DTZ150" s="11"/>
      <c r="DUA150" s="11"/>
      <c r="DUB150" s="11"/>
      <c r="DUC150" s="11"/>
      <c r="DUD150" s="11"/>
      <c r="DUE150" s="11"/>
      <c r="DUF150" s="11"/>
      <c r="DUG150" s="11"/>
      <c r="DUH150" s="11"/>
      <c r="DUI150" s="11"/>
      <c r="DUJ150" s="11"/>
      <c r="DUK150" s="11"/>
      <c r="DUL150" s="11"/>
      <c r="DUM150" s="11"/>
      <c r="DUN150" s="11"/>
      <c r="DUO150" s="11"/>
      <c r="DUP150" s="11"/>
      <c r="DUQ150" s="11"/>
      <c r="DUR150" s="11"/>
      <c r="DUS150" s="11"/>
      <c r="DUT150" s="11"/>
      <c r="DUU150" s="11"/>
      <c r="DUV150" s="11"/>
      <c r="DUW150" s="11"/>
      <c r="DUX150" s="11"/>
      <c r="DUY150" s="11"/>
      <c r="DUZ150" s="11"/>
      <c r="DVA150" s="11"/>
      <c r="DVB150" s="11"/>
      <c r="DVC150" s="11"/>
      <c r="DVD150" s="11"/>
      <c r="DVE150" s="11"/>
      <c r="DVF150" s="11"/>
      <c r="DVG150" s="11"/>
      <c r="DVH150" s="11"/>
      <c r="DVI150" s="11"/>
      <c r="DVJ150" s="11"/>
      <c r="DVK150" s="11"/>
      <c r="DVL150" s="11"/>
      <c r="DVM150" s="11"/>
      <c r="DVN150" s="11"/>
      <c r="DVO150" s="11"/>
      <c r="DVP150" s="11"/>
      <c r="DVQ150" s="11"/>
      <c r="DVR150" s="11"/>
      <c r="DVS150" s="11"/>
      <c r="DVT150" s="11"/>
      <c r="DVU150" s="11"/>
      <c r="DVV150" s="11"/>
      <c r="DVW150" s="11"/>
      <c r="DVX150" s="11"/>
      <c r="DVY150" s="11"/>
      <c r="DVZ150" s="11"/>
      <c r="DWA150" s="11"/>
      <c r="DWB150" s="11"/>
      <c r="DWC150" s="11"/>
      <c r="DWD150" s="11"/>
      <c r="DWE150" s="11"/>
      <c r="DWF150" s="11"/>
      <c r="DWG150" s="11"/>
      <c r="DWH150" s="11"/>
      <c r="DWI150" s="11"/>
      <c r="DWJ150" s="11"/>
      <c r="DWK150" s="11"/>
      <c r="DWL150" s="11"/>
      <c r="DWM150" s="11"/>
      <c r="DWN150" s="11"/>
      <c r="DWO150" s="11"/>
      <c r="DWP150" s="11"/>
      <c r="DWQ150" s="11"/>
      <c r="DWR150" s="11"/>
      <c r="DWS150" s="11"/>
      <c r="DWT150" s="11"/>
      <c r="DWU150" s="11"/>
      <c r="DWV150" s="11"/>
      <c r="DWW150" s="11"/>
      <c r="DWX150" s="11"/>
      <c r="DWY150" s="11"/>
      <c r="DWZ150" s="11"/>
      <c r="DXA150" s="11"/>
      <c r="DXB150" s="11"/>
      <c r="DXC150" s="11"/>
      <c r="DXD150" s="11"/>
      <c r="DXE150" s="11"/>
      <c r="DXF150" s="11"/>
      <c r="DXG150" s="11"/>
      <c r="DXH150" s="11"/>
      <c r="DXI150" s="11"/>
      <c r="DXJ150" s="11"/>
      <c r="DXK150" s="11"/>
      <c r="DXL150" s="11"/>
      <c r="DXM150" s="11"/>
      <c r="DXN150" s="11"/>
      <c r="DXO150" s="11"/>
      <c r="DXP150" s="11"/>
      <c r="DXQ150" s="11"/>
      <c r="DXR150" s="11"/>
      <c r="DXS150" s="11"/>
      <c r="DXT150" s="11"/>
      <c r="DXU150" s="11"/>
      <c r="DXV150" s="11"/>
      <c r="DXW150" s="11"/>
      <c r="DXX150" s="11"/>
      <c r="DXY150" s="11"/>
      <c r="DXZ150" s="11"/>
      <c r="DYA150" s="11"/>
      <c r="DYB150" s="11"/>
      <c r="DYC150" s="11"/>
      <c r="DYD150" s="11"/>
      <c r="DYE150" s="11"/>
      <c r="DYF150" s="11"/>
      <c r="DYG150" s="11"/>
      <c r="DYH150" s="11"/>
      <c r="DYI150" s="11"/>
      <c r="DYJ150" s="11"/>
      <c r="DYK150" s="11"/>
      <c r="DYL150" s="11"/>
      <c r="DYM150" s="11"/>
      <c r="DYN150" s="11"/>
      <c r="DYO150" s="11"/>
      <c r="DYP150" s="11"/>
      <c r="DYQ150" s="11"/>
      <c r="DYR150" s="11"/>
      <c r="DYS150" s="11"/>
      <c r="DYT150" s="11"/>
      <c r="DYU150" s="11"/>
      <c r="DYV150" s="11"/>
      <c r="DYW150" s="11"/>
      <c r="DYX150" s="11"/>
      <c r="DYY150" s="11"/>
      <c r="DYZ150" s="11"/>
      <c r="DZA150" s="11"/>
      <c r="DZB150" s="11"/>
      <c r="DZC150" s="11"/>
      <c r="DZD150" s="11"/>
      <c r="DZE150" s="11"/>
      <c r="DZF150" s="11"/>
      <c r="DZG150" s="11"/>
      <c r="DZH150" s="11"/>
      <c r="DZI150" s="11"/>
      <c r="DZJ150" s="11"/>
      <c r="DZK150" s="11"/>
      <c r="DZL150" s="11"/>
      <c r="DZM150" s="11"/>
      <c r="DZN150" s="11"/>
      <c r="DZO150" s="11"/>
      <c r="DZP150" s="11"/>
      <c r="DZQ150" s="11"/>
      <c r="DZR150" s="11"/>
      <c r="DZS150" s="11"/>
      <c r="DZT150" s="11"/>
      <c r="DZU150" s="11"/>
      <c r="DZV150" s="11"/>
      <c r="DZW150" s="11"/>
      <c r="DZX150" s="11"/>
      <c r="DZY150" s="11"/>
      <c r="DZZ150" s="11"/>
      <c r="EAA150" s="11"/>
      <c r="EAB150" s="11"/>
      <c r="EAC150" s="11"/>
      <c r="EAD150" s="11"/>
      <c r="EAE150" s="11"/>
      <c r="EAF150" s="11"/>
      <c r="EAG150" s="11"/>
      <c r="EAH150" s="11"/>
      <c r="EAI150" s="11"/>
      <c r="EAJ150" s="11"/>
      <c r="EAK150" s="11"/>
      <c r="EAL150" s="11"/>
      <c r="EAM150" s="11"/>
      <c r="EAN150" s="11"/>
      <c r="EAO150" s="11"/>
      <c r="EAP150" s="11"/>
      <c r="EAQ150" s="11"/>
      <c r="EAR150" s="11"/>
      <c r="EAS150" s="11"/>
      <c r="EAT150" s="11"/>
      <c r="EAU150" s="11"/>
      <c r="EAV150" s="11"/>
      <c r="EAW150" s="11"/>
      <c r="EAX150" s="11"/>
      <c r="EAY150" s="11"/>
      <c r="EAZ150" s="11"/>
      <c r="EBA150" s="11"/>
      <c r="EBB150" s="11"/>
      <c r="EBC150" s="11"/>
      <c r="EBD150" s="11"/>
      <c r="EBE150" s="11"/>
      <c r="EBF150" s="11"/>
      <c r="EBG150" s="11"/>
      <c r="EBH150" s="11"/>
      <c r="EBI150" s="11"/>
      <c r="EBJ150" s="11"/>
      <c r="EBK150" s="11"/>
      <c r="EBL150" s="11"/>
      <c r="EBM150" s="11"/>
      <c r="EBN150" s="11"/>
      <c r="EBO150" s="11"/>
      <c r="EBP150" s="11"/>
      <c r="EBQ150" s="11"/>
      <c r="EBR150" s="11"/>
      <c r="EBS150" s="11"/>
      <c r="EBT150" s="11"/>
      <c r="EBU150" s="11"/>
      <c r="EBV150" s="11"/>
      <c r="EBW150" s="11"/>
      <c r="EBX150" s="11"/>
      <c r="EBY150" s="11"/>
      <c r="EBZ150" s="11"/>
      <c r="ECA150" s="11"/>
      <c r="ECB150" s="11"/>
      <c r="ECC150" s="11"/>
      <c r="ECD150" s="11"/>
      <c r="ECE150" s="11"/>
      <c r="ECF150" s="11"/>
      <c r="ECG150" s="11"/>
      <c r="ECH150" s="11"/>
      <c r="ECI150" s="11"/>
      <c r="ECJ150" s="11"/>
      <c r="ECK150" s="11"/>
      <c r="ECL150" s="11"/>
      <c r="ECM150" s="11"/>
      <c r="ECN150" s="11"/>
      <c r="ECO150" s="11"/>
      <c r="ECP150" s="11"/>
      <c r="ECQ150" s="11"/>
      <c r="ECR150" s="11"/>
      <c r="ECS150" s="11"/>
      <c r="ECT150" s="11"/>
      <c r="ECU150" s="11"/>
      <c r="ECV150" s="11"/>
      <c r="ECW150" s="11"/>
      <c r="ECX150" s="11"/>
      <c r="ECY150" s="11"/>
      <c r="ECZ150" s="11"/>
      <c r="EDA150" s="11"/>
      <c r="EDB150" s="11"/>
      <c r="EDC150" s="11"/>
      <c r="EDD150" s="11"/>
      <c r="EDE150" s="11"/>
      <c r="EDF150" s="11"/>
      <c r="EDG150" s="11"/>
      <c r="EDH150" s="11"/>
      <c r="EDI150" s="11"/>
      <c r="EDJ150" s="11"/>
      <c r="EDK150" s="11"/>
      <c r="EDL150" s="11"/>
      <c r="EDM150" s="11"/>
      <c r="EDN150" s="11"/>
      <c r="EDO150" s="11"/>
      <c r="EDP150" s="11"/>
      <c r="EDQ150" s="11"/>
      <c r="EDR150" s="11"/>
      <c r="EDS150" s="11"/>
      <c r="EDT150" s="11"/>
      <c r="EDU150" s="11"/>
      <c r="EDV150" s="11"/>
      <c r="EDW150" s="11"/>
      <c r="EDX150" s="11"/>
      <c r="EDY150" s="11"/>
      <c r="EDZ150" s="11"/>
      <c r="EEA150" s="11"/>
      <c r="EEB150" s="11"/>
      <c r="EEC150" s="11"/>
      <c r="EED150" s="11"/>
      <c r="EEE150" s="11"/>
      <c r="EEF150" s="11"/>
      <c r="EEG150" s="11"/>
      <c r="EEH150" s="11"/>
      <c r="EEI150" s="11"/>
      <c r="EEJ150" s="11"/>
      <c r="EEK150" s="11"/>
      <c r="EEL150" s="11"/>
      <c r="EEM150" s="11"/>
      <c r="EEN150" s="11"/>
      <c r="EEO150" s="11"/>
      <c r="EEP150" s="11"/>
      <c r="EEQ150" s="11"/>
      <c r="EER150" s="11"/>
      <c r="EES150" s="11"/>
      <c r="EET150" s="11"/>
      <c r="EEU150" s="11"/>
      <c r="EEV150" s="11"/>
      <c r="EEW150" s="11"/>
      <c r="EEX150" s="11"/>
      <c r="EEY150" s="11"/>
      <c r="EEZ150" s="11"/>
      <c r="EFA150" s="11"/>
      <c r="EFB150" s="11"/>
      <c r="EFC150" s="11"/>
      <c r="EFD150" s="11"/>
      <c r="EFE150" s="11"/>
      <c r="EFF150" s="11"/>
      <c r="EFG150" s="11"/>
      <c r="EFH150" s="11"/>
      <c r="EFI150" s="11"/>
      <c r="EFJ150" s="11"/>
      <c r="EFK150" s="11"/>
      <c r="EFL150" s="11"/>
      <c r="EFM150" s="11"/>
      <c r="EFN150" s="11"/>
      <c r="EFO150" s="11"/>
      <c r="EFP150" s="11"/>
      <c r="EFQ150" s="11"/>
      <c r="EFR150" s="11"/>
      <c r="EFS150" s="11"/>
      <c r="EFT150" s="11"/>
      <c r="EFU150" s="11"/>
      <c r="EFV150" s="11"/>
      <c r="EFW150" s="11"/>
      <c r="EFX150" s="11"/>
      <c r="EFY150" s="11"/>
      <c r="EFZ150" s="11"/>
      <c r="EGA150" s="11"/>
      <c r="EGB150" s="11"/>
      <c r="EGC150" s="11"/>
      <c r="EGD150" s="11"/>
      <c r="EGE150" s="11"/>
      <c r="EGF150" s="11"/>
      <c r="EGG150" s="11"/>
      <c r="EGH150" s="11"/>
      <c r="EGI150" s="11"/>
      <c r="EGJ150" s="11"/>
      <c r="EGK150" s="11"/>
      <c r="EGL150" s="11"/>
      <c r="EGM150" s="11"/>
      <c r="EGN150" s="11"/>
      <c r="EGO150" s="11"/>
      <c r="EGP150" s="11"/>
      <c r="EGQ150" s="11"/>
      <c r="EGR150" s="11"/>
      <c r="EGS150" s="11"/>
      <c r="EGT150" s="11"/>
      <c r="EGU150" s="11"/>
      <c r="EGV150" s="11"/>
      <c r="EGW150" s="11"/>
      <c r="EGX150" s="11"/>
      <c r="EGY150" s="11"/>
      <c r="EGZ150" s="11"/>
      <c r="EHA150" s="11"/>
      <c r="EHB150" s="11"/>
      <c r="EHC150" s="11"/>
      <c r="EHD150" s="11"/>
      <c r="EHE150" s="11"/>
      <c r="EHF150" s="11"/>
      <c r="EHG150" s="11"/>
      <c r="EHH150" s="11"/>
      <c r="EHI150" s="11"/>
      <c r="EHJ150" s="11"/>
      <c r="EHK150" s="11"/>
      <c r="EHL150" s="11"/>
      <c r="EHM150" s="11"/>
      <c r="EHN150" s="11"/>
      <c r="EHO150" s="11"/>
      <c r="EHP150" s="11"/>
      <c r="EHQ150" s="11"/>
      <c r="EHR150" s="11"/>
      <c r="EHS150" s="11"/>
      <c r="EHT150" s="11"/>
      <c r="EHU150" s="11"/>
      <c r="EHV150" s="11"/>
      <c r="EHW150" s="11"/>
      <c r="EHX150" s="11"/>
      <c r="EHY150" s="11"/>
      <c r="EHZ150" s="11"/>
      <c r="EIA150" s="11"/>
      <c r="EIB150" s="11"/>
      <c r="EIC150" s="11"/>
      <c r="EID150" s="11"/>
      <c r="EIE150" s="11"/>
      <c r="EIF150" s="11"/>
      <c r="EIG150" s="11"/>
      <c r="EIH150" s="11"/>
      <c r="EII150" s="11"/>
      <c r="EIJ150" s="11"/>
      <c r="EIK150" s="11"/>
      <c r="EIL150" s="11"/>
      <c r="EIM150" s="11"/>
      <c r="EIN150" s="11"/>
      <c r="EIO150" s="11"/>
      <c r="EIP150" s="11"/>
      <c r="EIQ150" s="11"/>
      <c r="EIR150" s="11"/>
      <c r="EIS150" s="11"/>
      <c r="EIT150" s="11"/>
      <c r="EIU150" s="11"/>
      <c r="EIV150" s="11"/>
      <c r="EIW150" s="11"/>
      <c r="EIX150" s="11"/>
      <c r="EIY150" s="11"/>
      <c r="EIZ150" s="11"/>
      <c r="EJA150" s="11"/>
      <c r="EJB150" s="11"/>
      <c r="EJC150" s="11"/>
      <c r="EJD150" s="11"/>
      <c r="EJE150" s="11"/>
      <c r="EJF150" s="11"/>
      <c r="EJG150" s="11"/>
      <c r="EJH150" s="11"/>
      <c r="EJI150" s="11"/>
      <c r="EJJ150" s="11"/>
      <c r="EJK150" s="11"/>
      <c r="EJL150" s="11"/>
      <c r="EJM150" s="11"/>
      <c r="EJN150" s="11"/>
      <c r="EJO150" s="11"/>
      <c r="EJP150" s="11"/>
      <c r="EJQ150" s="11"/>
      <c r="EJR150" s="11"/>
      <c r="EJS150" s="11"/>
      <c r="EJT150" s="11"/>
      <c r="EJU150" s="11"/>
      <c r="EJV150" s="11"/>
      <c r="EJW150" s="11"/>
      <c r="EJX150" s="11"/>
      <c r="EJY150" s="11"/>
      <c r="EJZ150" s="11"/>
      <c r="EKA150" s="11"/>
      <c r="EKB150" s="11"/>
      <c r="EKC150" s="11"/>
      <c r="EKD150" s="11"/>
      <c r="EKE150" s="11"/>
      <c r="EKF150" s="11"/>
      <c r="EKG150" s="11"/>
      <c r="EKH150" s="11"/>
      <c r="EKI150" s="11"/>
      <c r="EKJ150" s="11"/>
      <c r="EKK150" s="11"/>
      <c r="EKL150" s="11"/>
      <c r="EKM150" s="11"/>
      <c r="EKN150" s="11"/>
      <c r="EKO150" s="11"/>
      <c r="EKP150" s="11"/>
      <c r="EKQ150" s="11"/>
      <c r="EKR150" s="11"/>
      <c r="EKS150" s="11"/>
      <c r="EKT150" s="11"/>
      <c r="EKU150" s="11"/>
      <c r="EKV150" s="11"/>
      <c r="EKW150" s="11"/>
      <c r="EKX150" s="11"/>
      <c r="EKY150" s="11"/>
      <c r="EKZ150" s="11"/>
      <c r="ELA150" s="11"/>
      <c r="ELB150" s="11"/>
      <c r="ELC150" s="11"/>
      <c r="ELD150" s="11"/>
      <c r="ELE150" s="11"/>
      <c r="ELF150" s="11"/>
      <c r="ELG150" s="11"/>
      <c r="ELH150" s="11"/>
      <c r="ELI150" s="11"/>
      <c r="ELJ150" s="11"/>
      <c r="ELK150" s="11"/>
      <c r="ELL150" s="11"/>
      <c r="ELM150" s="11"/>
      <c r="ELN150" s="11"/>
      <c r="ELO150" s="11"/>
      <c r="ELP150" s="11"/>
      <c r="ELQ150" s="11"/>
      <c r="ELR150" s="11"/>
      <c r="ELS150" s="11"/>
      <c r="ELT150" s="11"/>
      <c r="ELU150" s="11"/>
      <c r="ELV150" s="11"/>
      <c r="ELW150" s="11"/>
      <c r="ELX150" s="11"/>
      <c r="ELY150" s="11"/>
      <c r="ELZ150" s="11"/>
    </row>
    <row r="151" spans="1:346 1276:3718">
      <c r="A151" s="388"/>
      <c r="C151" s="166" t="s">
        <v>520</v>
      </c>
      <c r="D151" s="223">
        <f t="shared" si="6"/>
        <v>0</v>
      </c>
      <c r="E151" s="88" t="s">
        <v>540</v>
      </c>
      <c r="F151" s="219"/>
      <c r="G151" s="92"/>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c r="HJ151" s="11"/>
      <c r="HK151" s="11"/>
      <c r="HL151" s="11"/>
      <c r="HM151" s="11"/>
      <c r="HN151" s="11"/>
      <c r="HO151" s="11"/>
      <c r="HP151" s="11"/>
      <c r="HQ151" s="11"/>
      <c r="HR151" s="11"/>
      <c r="HS151" s="11"/>
      <c r="HT151" s="11"/>
      <c r="HU151" s="11"/>
      <c r="HV151" s="11"/>
      <c r="HW151" s="11"/>
      <c r="HX151" s="11"/>
      <c r="HY151" s="11"/>
      <c r="HZ151" s="11"/>
      <c r="IA151" s="11"/>
      <c r="IB151" s="11"/>
      <c r="IC151" s="11"/>
      <c r="ID151" s="11"/>
      <c r="IE151" s="11"/>
      <c r="IF151" s="11"/>
      <c r="IG151" s="11"/>
      <c r="IH151" s="11"/>
      <c r="II151" s="11"/>
      <c r="IJ151" s="11"/>
      <c r="IK151" s="11"/>
      <c r="IL151" s="11"/>
      <c r="IM151" s="11"/>
      <c r="IN151" s="11"/>
      <c r="IO151" s="11"/>
      <c r="IP151" s="11"/>
      <c r="IQ151" s="11"/>
      <c r="IR151" s="11"/>
      <c r="IS151" s="11"/>
      <c r="IT151" s="11"/>
      <c r="IU151" s="11"/>
      <c r="IV151" s="11"/>
      <c r="IW151" s="11"/>
      <c r="IX151" s="11"/>
      <c r="IY151" s="11"/>
      <c r="IZ151" s="11"/>
      <c r="JA151" s="11"/>
      <c r="JB151" s="11"/>
      <c r="JC151" s="11"/>
      <c r="JD151" s="11"/>
      <c r="JE151" s="11"/>
      <c r="JF151" s="11"/>
      <c r="JG151" s="11"/>
      <c r="JH151" s="11"/>
      <c r="JI151" s="11"/>
      <c r="JJ151" s="11"/>
      <c r="JK151" s="11"/>
      <c r="JL151" s="11"/>
      <c r="JM151" s="11"/>
      <c r="JN151" s="11"/>
      <c r="JO151" s="11"/>
      <c r="JP151" s="11"/>
      <c r="JQ151" s="11"/>
      <c r="JR151" s="11"/>
      <c r="JS151" s="11"/>
      <c r="JT151" s="11"/>
      <c r="JU151" s="11"/>
      <c r="JV151" s="11"/>
      <c r="JW151" s="11"/>
      <c r="JX151" s="11"/>
      <c r="JY151" s="11"/>
      <c r="JZ151" s="11"/>
      <c r="KA151" s="11"/>
      <c r="KB151" s="11"/>
      <c r="KC151" s="11"/>
      <c r="KD151" s="11"/>
      <c r="KE151" s="11"/>
      <c r="KF151" s="11"/>
      <c r="KG151" s="11"/>
      <c r="KH151" s="11"/>
      <c r="KI151" s="11"/>
      <c r="KJ151" s="11"/>
      <c r="KK151" s="11"/>
      <c r="KL151" s="11"/>
      <c r="KM151" s="11"/>
      <c r="KN151" s="11"/>
      <c r="KO151" s="11"/>
      <c r="KP151" s="11"/>
      <c r="KQ151" s="11"/>
      <c r="KR151" s="11"/>
      <c r="KS151" s="11"/>
      <c r="KT151" s="11"/>
      <c r="KU151" s="11"/>
      <c r="KV151" s="11"/>
      <c r="KW151" s="11"/>
      <c r="KX151" s="11"/>
      <c r="KY151" s="11"/>
      <c r="KZ151" s="11"/>
      <c r="LA151" s="11"/>
      <c r="LB151" s="11"/>
      <c r="LC151" s="11"/>
      <c r="LD151" s="11"/>
      <c r="LE151" s="11"/>
      <c r="LF151" s="11"/>
      <c r="LG151" s="11"/>
      <c r="LH151" s="11"/>
      <c r="LI151" s="11"/>
      <c r="LJ151" s="11"/>
      <c r="LK151" s="11"/>
      <c r="LL151" s="11"/>
      <c r="LM151" s="11"/>
      <c r="LN151" s="11"/>
      <c r="LO151" s="11"/>
      <c r="LP151" s="11"/>
      <c r="LQ151" s="11"/>
      <c r="LR151" s="11"/>
      <c r="LS151" s="11"/>
      <c r="LT151" s="11"/>
      <c r="LU151" s="11"/>
      <c r="LV151" s="11"/>
      <c r="LW151" s="11"/>
      <c r="LX151" s="11"/>
      <c r="LY151" s="11"/>
      <c r="LZ151" s="11"/>
      <c r="MA151" s="11"/>
      <c r="MB151" s="11"/>
      <c r="MC151" s="11"/>
      <c r="MD151" s="11"/>
      <c r="ME151" s="11"/>
      <c r="MF151" s="11"/>
      <c r="MG151" s="11"/>
      <c r="MH151" s="11"/>
      <c r="AWB151" s="11"/>
      <c r="AWC151" s="11"/>
      <c r="AWD151" s="11"/>
      <c r="AWE151" s="11"/>
      <c r="AWF151" s="11"/>
      <c r="AWG151" s="11"/>
      <c r="AWH151" s="11"/>
      <c r="AWI151" s="11"/>
      <c r="AWJ151" s="11"/>
      <c r="AWK151" s="11"/>
      <c r="AWL151" s="11"/>
      <c r="AWM151" s="11"/>
      <c r="AWN151" s="11"/>
      <c r="AWO151" s="11"/>
      <c r="AWP151" s="11"/>
      <c r="AWQ151" s="11"/>
      <c r="AWR151" s="11"/>
      <c r="AWS151" s="11"/>
      <c r="AWT151" s="11"/>
      <c r="AWU151" s="11"/>
      <c r="AWV151" s="11"/>
      <c r="AWW151" s="11"/>
      <c r="AWX151" s="11"/>
      <c r="AWY151" s="11"/>
      <c r="AWZ151" s="11"/>
      <c r="AXA151" s="11"/>
      <c r="AXB151" s="11"/>
      <c r="AXC151" s="11"/>
      <c r="AXD151" s="11"/>
      <c r="AXE151" s="11"/>
      <c r="AXF151" s="11"/>
      <c r="AXG151" s="11"/>
      <c r="AXH151" s="11"/>
      <c r="AXI151" s="11"/>
      <c r="AXJ151" s="11"/>
      <c r="AXK151" s="11"/>
      <c r="AXL151" s="11"/>
      <c r="AXM151" s="11"/>
      <c r="AXN151" s="11"/>
      <c r="AXO151" s="11"/>
      <c r="AXP151" s="11"/>
      <c r="AXQ151" s="11"/>
      <c r="AXR151" s="11"/>
      <c r="AXS151" s="11"/>
      <c r="AXT151" s="11"/>
      <c r="AXU151" s="11"/>
      <c r="AXV151" s="11"/>
      <c r="AXW151" s="11"/>
      <c r="AXX151" s="11"/>
      <c r="AXY151" s="11"/>
      <c r="AXZ151" s="11"/>
      <c r="AYA151" s="11"/>
      <c r="AYB151" s="11"/>
      <c r="AYC151" s="11"/>
      <c r="AYD151" s="11"/>
      <c r="AYE151" s="11"/>
      <c r="AYF151" s="11"/>
      <c r="AYG151" s="11"/>
      <c r="AYH151" s="11"/>
      <c r="AYI151" s="11"/>
      <c r="AYJ151" s="11"/>
      <c r="AYK151" s="11"/>
      <c r="AYL151" s="11"/>
      <c r="AYM151" s="11"/>
      <c r="AYN151" s="11"/>
      <c r="AYO151" s="11"/>
      <c r="AYP151" s="11"/>
      <c r="AYQ151" s="11"/>
      <c r="AYR151" s="11"/>
      <c r="AYS151" s="11"/>
      <c r="AYT151" s="11"/>
      <c r="AYU151" s="11"/>
      <c r="AYV151" s="11"/>
      <c r="AYW151" s="11"/>
      <c r="AYX151" s="11"/>
      <c r="AYY151" s="11"/>
      <c r="AYZ151" s="11"/>
      <c r="AZA151" s="11"/>
      <c r="AZB151" s="11"/>
      <c r="AZC151" s="11"/>
      <c r="AZD151" s="11"/>
      <c r="AZE151" s="11"/>
      <c r="AZF151" s="11"/>
      <c r="AZG151" s="11"/>
      <c r="AZH151" s="11"/>
      <c r="AZI151" s="11"/>
      <c r="AZJ151" s="11"/>
      <c r="AZK151" s="11"/>
      <c r="AZL151" s="11"/>
      <c r="AZM151" s="11"/>
      <c r="AZN151" s="11"/>
      <c r="AZO151" s="11"/>
      <c r="AZP151" s="11"/>
      <c r="AZQ151" s="11"/>
      <c r="AZR151" s="11"/>
      <c r="AZS151" s="11"/>
      <c r="AZT151" s="11"/>
      <c r="AZU151" s="11"/>
      <c r="AZV151" s="11"/>
      <c r="AZW151" s="11"/>
      <c r="AZX151" s="11"/>
      <c r="AZY151" s="11"/>
      <c r="AZZ151" s="11"/>
      <c r="BAA151" s="11"/>
      <c r="BAB151" s="11"/>
      <c r="BAC151" s="11"/>
      <c r="BAD151" s="11"/>
      <c r="BAE151" s="11"/>
      <c r="BAF151" s="11"/>
      <c r="BAG151" s="11"/>
      <c r="BAH151" s="11"/>
      <c r="BAI151" s="11"/>
      <c r="BAJ151" s="11"/>
      <c r="BAK151" s="11"/>
      <c r="BAL151" s="11"/>
      <c r="BAM151" s="11"/>
      <c r="BAN151" s="11"/>
      <c r="BAO151" s="11"/>
      <c r="BAP151" s="11"/>
      <c r="BAQ151" s="11"/>
      <c r="BAR151" s="11"/>
      <c r="BAS151" s="11"/>
      <c r="BAT151" s="11"/>
      <c r="BAU151" s="11"/>
      <c r="BAV151" s="11"/>
      <c r="BAW151" s="11"/>
      <c r="BAX151" s="11"/>
      <c r="BAY151" s="11"/>
      <c r="BAZ151" s="11"/>
      <c r="BBA151" s="11"/>
      <c r="BBB151" s="11"/>
      <c r="BBC151" s="11"/>
      <c r="BBD151" s="11"/>
      <c r="BBE151" s="11"/>
      <c r="BBF151" s="11"/>
      <c r="BBG151" s="11"/>
      <c r="BBH151" s="11"/>
      <c r="BBI151" s="11"/>
      <c r="BBJ151" s="11"/>
      <c r="BBK151" s="11"/>
      <c r="BBL151" s="11"/>
      <c r="BBM151" s="11"/>
      <c r="BBN151" s="11"/>
      <c r="BBO151" s="11"/>
      <c r="BBP151" s="11"/>
      <c r="BBQ151" s="11"/>
      <c r="BBR151" s="11"/>
      <c r="BBS151" s="11"/>
      <c r="BBT151" s="11"/>
      <c r="BBU151" s="11"/>
      <c r="BBV151" s="11"/>
      <c r="BBW151" s="11"/>
      <c r="BBX151" s="11"/>
      <c r="BBY151" s="11"/>
      <c r="BBZ151" s="11"/>
      <c r="BCA151" s="11"/>
      <c r="BCB151" s="11"/>
      <c r="BCC151" s="11"/>
      <c r="BCD151" s="11"/>
      <c r="BCE151" s="11"/>
      <c r="BCF151" s="11"/>
      <c r="BCG151" s="11"/>
      <c r="BCH151" s="11"/>
      <c r="BCI151" s="11"/>
      <c r="BCJ151" s="11"/>
      <c r="BCK151" s="11"/>
      <c r="BCL151" s="11"/>
      <c r="BCM151" s="11"/>
      <c r="BCN151" s="11"/>
      <c r="BCO151" s="11"/>
      <c r="BCP151" s="11"/>
      <c r="BCQ151" s="11"/>
      <c r="BCR151" s="11"/>
      <c r="BCS151" s="11"/>
      <c r="BCT151" s="11"/>
      <c r="BCU151" s="11"/>
      <c r="BCV151" s="11"/>
      <c r="BCW151" s="11"/>
      <c r="BCX151" s="11"/>
      <c r="BCY151" s="11"/>
      <c r="BCZ151" s="11"/>
      <c r="BDA151" s="11"/>
      <c r="BDB151" s="11"/>
      <c r="BDC151" s="11"/>
      <c r="BDD151" s="11"/>
      <c r="BDE151" s="11"/>
      <c r="BDF151" s="11"/>
      <c r="BDG151" s="11"/>
      <c r="BDH151" s="11"/>
      <c r="BDI151" s="11"/>
      <c r="BDJ151" s="11"/>
      <c r="BDK151" s="11"/>
      <c r="BDL151" s="11"/>
      <c r="BDM151" s="11"/>
      <c r="BDN151" s="11"/>
      <c r="BDO151" s="11"/>
      <c r="BDP151" s="11"/>
      <c r="BDQ151" s="11"/>
      <c r="BDR151" s="11"/>
      <c r="BDS151" s="11"/>
      <c r="BDT151" s="11"/>
      <c r="BDU151" s="11"/>
      <c r="BDV151" s="11"/>
      <c r="BDW151" s="11"/>
      <c r="BDX151" s="11"/>
      <c r="BDY151" s="11"/>
      <c r="BDZ151" s="11"/>
      <c r="BEA151" s="11"/>
      <c r="BEB151" s="11"/>
      <c r="BEC151" s="11"/>
      <c r="BED151" s="11"/>
      <c r="BEE151" s="11"/>
      <c r="BEF151" s="11"/>
      <c r="BEG151" s="11"/>
      <c r="BEH151" s="11"/>
      <c r="BEI151" s="11"/>
      <c r="BEJ151" s="11"/>
      <c r="BEK151" s="11"/>
      <c r="BEL151" s="11"/>
      <c r="BEM151" s="11"/>
      <c r="BEN151" s="11"/>
      <c r="BEO151" s="11"/>
      <c r="BEP151" s="11"/>
      <c r="BEQ151" s="11"/>
      <c r="BER151" s="11"/>
      <c r="BES151" s="11"/>
      <c r="BET151" s="11"/>
      <c r="BEU151" s="11"/>
      <c r="BEV151" s="11"/>
      <c r="BEW151" s="11"/>
      <c r="BEX151" s="11"/>
      <c r="BEY151" s="11"/>
      <c r="BEZ151" s="11"/>
      <c r="BFA151" s="11"/>
      <c r="BFB151" s="11"/>
      <c r="BFC151" s="11"/>
      <c r="BFD151" s="11"/>
      <c r="BFE151" s="11"/>
      <c r="BFF151" s="11"/>
      <c r="BFG151" s="11"/>
      <c r="BFH151" s="11"/>
      <c r="BFI151" s="11"/>
      <c r="BFJ151" s="11"/>
      <c r="BFK151" s="11"/>
      <c r="BFL151" s="11"/>
      <c r="BFM151" s="11"/>
      <c r="BFN151" s="11"/>
      <c r="BFO151" s="11"/>
      <c r="BFP151" s="11"/>
      <c r="BFQ151" s="11"/>
      <c r="BFR151" s="11"/>
      <c r="BFS151" s="11"/>
      <c r="BFT151" s="11"/>
      <c r="BFU151" s="11"/>
      <c r="BFV151" s="11"/>
      <c r="BFW151" s="11"/>
      <c r="BFX151" s="11"/>
      <c r="BFY151" s="11"/>
      <c r="BFZ151" s="11"/>
      <c r="BGA151" s="11"/>
      <c r="BGB151" s="11"/>
      <c r="BGC151" s="11"/>
      <c r="BGD151" s="11"/>
      <c r="BGE151" s="11"/>
      <c r="BGF151" s="11"/>
      <c r="BGG151" s="11"/>
      <c r="BGH151" s="11"/>
      <c r="BGI151" s="11"/>
      <c r="BGJ151" s="11"/>
      <c r="BGK151" s="11"/>
      <c r="BGL151" s="11"/>
      <c r="BGM151" s="11"/>
      <c r="BGN151" s="11"/>
      <c r="BGO151" s="11"/>
      <c r="BGP151" s="11"/>
      <c r="BGQ151" s="11"/>
      <c r="BGR151" s="11"/>
      <c r="BGS151" s="11"/>
      <c r="BGT151" s="11"/>
      <c r="BGU151" s="11"/>
      <c r="BGV151" s="11"/>
      <c r="BGW151" s="11"/>
      <c r="BGX151" s="11"/>
      <c r="BGY151" s="11"/>
      <c r="BGZ151" s="11"/>
      <c r="BHA151" s="11"/>
      <c r="BHB151" s="11"/>
      <c r="BHC151" s="11"/>
      <c r="BHD151" s="11"/>
      <c r="BHE151" s="11"/>
      <c r="BHF151" s="11"/>
      <c r="BHG151" s="11"/>
      <c r="BHH151" s="11"/>
      <c r="BHI151" s="11"/>
      <c r="BHJ151" s="11"/>
      <c r="BHK151" s="11"/>
      <c r="BHL151" s="11"/>
      <c r="BHM151" s="11"/>
      <c r="BHN151" s="11"/>
      <c r="BHO151" s="11"/>
      <c r="BHP151" s="11"/>
      <c r="BHQ151" s="11"/>
      <c r="BHR151" s="11"/>
      <c r="BHS151" s="11"/>
      <c r="BHT151" s="11"/>
      <c r="BHU151" s="11"/>
      <c r="BHV151" s="11"/>
      <c r="BHW151" s="11"/>
      <c r="BHX151" s="11"/>
      <c r="BHY151" s="11"/>
      <c r="BHZ151" s="11"/>
      <c r="BIA151" s="11"/>
      <c r="BIB151" s="11"/>
      <c r="BIC151" s="11"/>
      <c r="BID151" s="11"/>
      <c r="BIE151" s="11"/>
      <c r="BIF151" s="11"/>
      <c r="BIG151" s="11"/>
      <c r="BIH151" s="11"/>
      <c r="BII151" s="11"/>
      <c r="BIJ151" s="11"/>
      <c r="BIK151" s="11"/>
      <c r="BIL151" s="11"/>
      <c r="BIM151" s="11"/>
      <c r="BIN151" s="11"/>
      <c r="BIO151" s="11"/>
      <c r="BIP151" s="11"/>
      <c r="BIQ151" s="11"/>
      <c r="BIR151" s="11"/>
      <c r="BIS151" s="11"/>
      <c r="BIT151" s="11"/>
      <c r="BIU151" s="11"/>
      <c r="BIV151" s="11"/>
      <c r="BIW151" s="11"/>
      <c r="BIX151" s="11"/>
      <c r="BIY151" s="11"/>
      <c r="BIZ151" s="11"/>
      <c r="BJA151" s="11"/>
      <c r="BJB151" s="11"/>
      <c r="BJC151" s="11"/>
      <c r="BJD151" s="11"/>
      <c r="BJE151" s="11"/>
      <c r="BJF151" s="11"/>
      <c r="BJG151" s="11"/>
      <c r="BJH151" s="11"/>
      <c r="BJI151" s="11"/>
      <c r="BJJ151" s="11"/>
      <c r="BJK151" s="11"/>
      <c r="BJL151" s="11"/>
      <c r="BJM151" s="11"/>
      <c r="BJN151" s="11"/>
      <c r="BJO151" s="11"/>
      <c r="BJP151" s="11"/>
      <c r="BJQ151" s="11"/>
      <c r="BJR151" s="11"/>
      <c r="BJS151" s="11"/>
      <c r="BJT151" s="11"/>
      <c r="BJU151" s="11"/>
      <c r="BJV151" s="11"/>
      <c r="BJW151" s="11"/>
      <c r="BJX151" s="11"/>
      <c r="BJY151" s="11"/>
      <c r="BJZ151" s="11"/>
      <c r="BKA151" s="11"/>
      <c r="BKB151" s="11"/>
      <c r="BKC151" s="11"/>
      <c r="BKD151" s="11"/>
      <c r="BKE151" s="11"/>
      <c r="BKF151" s="11"/>
      <c r="BKG151" s="11"/>
      <c r="BKH151" s="11"/>
      <c r="BKI151" s="11"/>
      <c r="BKJ151" s="11"/>
      <c r="BKK151" s="11"/>
      <c r="BKL151" s="11"/>
      <c r="BKM151" s="11"/>
      <c r="BKN151" s="11"/>
      <c r="BKO151" s="11"/>
      <c r="BKP151" s="11"/>
      <c r="BKQ151" s="11"/>
      <c r="BKR151" s="11"/>
      <c r="BKS151" s="11"/>
      <c r="BKT151" s="11"/>
      <c r="BKU151" s="11"/>
      <c r="BKV151" s="11"/>
      <c r="BKW151" s="11"/>
      <c r="BKX151" s="11"/>
      <c r="BKY151" s="11"/>
      <c r="BKZ151" s="11"/>
      <c r="BLA151" s="11"/>
      <c r="BLB151" s="11"/>
      <c r="BLC151" s="11"/>
      <c r="BLD151" s="11"/>
      <c r="BLE151" s="11"/>
      <c r="BLF151" s="11"/>
      <c r="BLG151" s="11"/>
      <c r="BLH151" s="11"/>
      <c r="BLI151" s="11"/>
      <c r="BLJ151" s="11"/>
      <c r="BLK151" s="11"/>
      <c r="BLL151" s="11"/>
      <c r="BLM151" s="11"/>
      <c r="BLN151" s="11"/>
      <c r="BLO151" s="11"/>
      <c r="BLP151" s="11"/>
      <c r="BLQ151" s="11"/>
      <c r="BLR151" s="11"/>
      <c r="BLS151" s="11"/>
      <c r="BLT151" s="11"/>
      <c r="BLU151" s="11"/>
      <c r="BLV151" s="11"/>
      <c r="BLW151" s="11"/>
      <c r="BLX151" s="11"/>
      <c r="BLY151" s="11"/>
      <c r="BLZ151" s="11"/>
      <c r="BMA151" s="11"/>
      <c r="BMB151" s="11"/>
      <c r="BMC151" s="11"/>
      <c r="BMD151" s="11"/>
      <c r="BME151" s="11"/>
      <c r="BMF151" s="11"/>
      <c r="BMG151" s="11"/>
      <c r="BMH151" s="11"/>
      <c r="BMI151" s="11"/>
      <c r="BMJ151" s="11"/>
      <c r="BMK151" s="11"/>
      <c r="BML151" s="11"/>
      <c r="BMM151" s="11"/>
      <c r="BMN151" s="11"/>
      <c r="BMO151" s="11"/>
      <c r="BMP151" s="11"/>
      <c r="BMQ151" s="11"/>
      <c r="BMR151" s="11"/>
      <c r="BMS151" s="11"/>
      <c r="BMT151" s="11"/>
      <c r="BMU151" s="11"/>
      <c r="BMV151" s="11"/>
      <c r="BMW151" s="11"/>
      <c r="BMX151" s="11"/>
      <c r="BMY151" s="11"/>
      <c r="BMZ151" s="11"/>
      <c r="BNA151" s="11"/>
      <c r="BNB151" s="11"/>
      <c r="BNC151" s="11"/>
      <c r="BND151" s="11"/>
      <c r="BNE151" s="11"/>
      <c r="BNF151" s="11"/>
      <c r="BNG151" s="11"/>
      <c r="BNH151" s="11"/>
      <c r="BNI151" s="11"/>
      <c r="BNJ151" s="11"/>
      <c r="BNK151" s="11"/>
      <c r="BNL151" s="11"/>
      <c r="BNM151" s="11"/>
      <c r="BNN151" s="11"/>
      <c r="BNO151" s="11"/>
      <c r="BNP151" s="11"/>
      <c r="BNQ151" s="11"/>
      <c r="BNR151" s="11"/>
      <c r="BNS151" s="11"/>
      <c r="BNT151" s="11"/>
      <c r="BNU151" s="11"/>
      <c r="BNV151" s="11"/>
      <c r="BNW151" s="11"/>
      <c r="BNX151" s="11"/>
      <c r="BNY151" s="11"/>
      <c r="BNZ151" s="11"/>
      <c r="BOA151" s="11"/>
      <c r="BOB151" s="11"/>
      <c r="BOC151" s="11"/>
      <c r="BOD151" s="11"/>
      <c r="BOE151" s="11"/>
      <c r="BOF151" s="11"/>
      <c r="BOG151" s="11"/>
      <c r="BOH151" s="11"/>
      <c r="BOI151" s="11"/>
      <c r="BOJ151" s="11"/>
      <c r="BOK151" s="11"/>
      <c r="BOL151" s="11"/>
      <c r="BOM151" s="11"/>
      <c r="BON151" s="11"/>
      <c r="BOO151" s="11"/>
      <c r="BOP151" s="11"/>
      <c r="BOQ151" s="11"/>
      <c r="BOR151" s="11"/>
      <c r="BOS151" s="11"/>
      <c r="BOT151" s="11"/>
      <c r="BOU151" s="11"/>
      <c r="BOV151" s="11"/>
      <c r="BOW151" s="11"/>
      <c r="BOX151" s="11"/>
      <c r="BOY151" s="11"/>
      <c r="BOZ151" s="11"/>
      <c r="BPA151" s="11"/>
      <c r="BPB151" s="11"/>
      <c r="BPC151" s="11"/>
      <c r="BPD151" s="11"/>
      <c r="BPE151" s="11"/>
      <c r="BPF151" s="11"/>
      <c r="BPG151" s="11"/>
      <c r="BPH151" s="11"/>
      <c r="BPI151" s="11"/>
      <c r="BPJ151" s="11"/>
      <c r="BPK151" s="11"/>
      <c r="BPL151" s="11"/>
      <c r="BPM151" s="11"/>
      <c r="BPN151" s="11"/>
      <c r="BPO151" s="11"/>
      <c r="BPP151" s="11"/>
      <c r="BPQ151" s="11"/>
      <c r="BPR151" s="11"/>
      <c r="BPS151" s="11"/>
      <c r="BPT151" s="11"/>
      <c r="BPU151" s="11"/>
      <c r="BPV151" s="11"/>
      <c r="BPW151" s="11"/>
      <c r="BPX151" s="11"/>
      <c r="BPY151" s="11"/>
      <c r="BPZ151" s="11"/>
      <c r="BQA151" s="11"/>
      <c r="BQB151" s="11"/>
      <c r="BQC151" s="11"/>
      <c r="BQD151" s="11"/>
      <c r="BQE151" s="11"/>
      <c r="BQF151" s="11"/>
      <c r="BQG151" s="11"/>
      <c r="BQH151" s="11"/>
      <c r="BQI151" s="11"/>
      <c r="BQJ151" s="11"/>
      <c r="BQK151" s="11"/>
      <c r="BQL151" s="11"/>
      <c r="BQM151" s="11"/>
      <c r="BQN151" s="11"/>
      <c r="BQO151" s="11"/>
      <c r="BQP151" s="11"/>
      <c r="BQQ151" s="11"/>
      <c r="BQR151" s="11"/>
      <c r="BQS151" s="11"/>
      <c r="BQT151" s="11"/>
      <c r="BQU151" s="11"/>
      <c r="BQV151" s="11"/>
      <c r="BQW151" s="11"/>
      <c r="BQX151" s="11"/>
      <c r="BQY151" s="11"/>
      <c r="BQZ151" s="11"/>
      <c r="BRA151" s="11"/>
      <c r="BRB151" s="11"/>
      <c r="BRC151" s="11"/>
      <c r="BRD151" s="11"/>
      <c r="BRE151" s="11"/>
      <c r="BRF151" s="11"/>
      <c r="BRG151" s="11"/>
      <c r="BRH151" s="11"/>
      <c r="BRI151" s="11"/>
      <c r="BRJ151" s="11"/>
      <c r="BRK151" s="11"/>
      <c r="BRL151" s="11"/>
      <c r="BRM151" s="11"/>
      <c r="BRN151" s="11"/>
      <c r="BRO151" s="11"/>
      <c r="BRP151" s="11"/>
      <c r="BRQ151" s="11"/>
      <c r="BRR151" s="11"/>
      <c r="BRS151" s="11"/>
      <c r="BRT151" s="11"/>
      <c r="BRU151" s="11"/>
      <c r="BRV151" s="11"/>
      <c r="BRW151" s="11"/>
      <c r="BRX151" s="11"/>
      <c r="BRY151" s="11"/>
      <c r="BRZ151" s="11"/>
      <c r="BSA151" s="11"/>
      <c r="BSB151" s="11"/>
      <c r="BSC151" s="11"/>
      <c r="BSD151" s="11"/>
      <c r="BSE151" s="11"/>
      <c r="BSF151" s="11"/>
      <c r="BSG151" s="11"/>
      <c r="BSH151" s="11"/>
      <c r="BSI151" s="11"/>
      <c r="BSJ151" s="11"/>
      <c r="BSK151" s="11"/>
      <c r="BSL151" s="11"/>
      <c r="BSM151" s="11"/>
      <c r="BSN151" s="11"/>
      <c r="BSO151" s="11"/>
      <c r="BSP151" s="11"/>
      <c r="BSQ151" s="11"/>
      <c r="BSR151" s="11"/>
      <c r="BSS151" s="11"/>
      <c r="BST151" s="11"/>
      <c r="BSU151" s="11"/>
      <c r="BSV151" s="11"/>
      <c r="BSW151" s="11"/>
      <c r="BSX151" s="11"/>
      <c r="BSY151" s="11"/>
      <c r="BSZ151" s="11"/>
      <c r="BTA151" s="11"/>
      <c r="BTB151" s="11"/>
      <c r="BTC151" s="11"/>
      <c r="BTD151" s="11"/>
      <c r="BTE151" s="11"/>
      <c r="BTF151" s="11"/>
      <c r="BTG151" s="11"/>
      <c r="BTH151" s="11"/>
      <c r="BTI151" s="11"/>
      <c r="BTJ151" s="11"/>
      <c r="BTK151" s="11"/>
      <c r="BTL151" s="11"/>
      <c r="BTM151" s="11"/>
      <c r="BTN151" s="11"/>
      <c r="BTO151" s="11"/>
      <c r="BTP151" s="11"/>
      <c r="BTQ151" s="11"/>
      <c r="BTR151" s="11"/>
      <c r="BTS151" s="11"/>
      <c r="BTT151" s="11"/>
      <c r="BTU151" s="11"/>
      <c r="BTV151" s="11"/>
      <c r="BTW151" s="11"/>
      <c r="BTX151" s="11"/>
      <c r="BTY151" s="11"/>
      <c r="BTZ151" s="11"/>
      <c r="BUA151" s="11"/>
      <c r="BUB151" s="11"/>
      <c r="BUC151" s="11"/>
      <c r="BUD151" s="11"/>
      <c r="BUE151" s="11"/>
      <c r="BUF151" s="11"/>
      <c r="BUG151" s="11"/>
      <c r="BUH151" s="11"/>
      <c r="BUI151" s="11"/>
      <c r="BUJ151" s="11"/>
      <c r="BUK151" s="11"/>
      <c r="BUL151" s="11"/>
      <c r="BUM151" s="11"/>
      <c r="BUN151" s="11"/>
      <c r="BUO151" s="11"/>
      <c r="BUP151" s="11"/>
      <c r="BUQ151" s="11"/>
      <c r="BUR151" s="11"/>
      <c r="BUS151" s="11"/>
      <c r="BUT151" s="11"/>
      <c r="BUU151" s="11"/>
      <c r="BUV151" s="11"/>
      <c r="BUW151" s="11"/>
      <c r="BUX151" s="11"/>
      <c r="BUY151" s="11"/>
      <c r="BUZ151" s="11"/>
      <c r="BVA151" s="11"/>
      <c r="BVB151" s="11"/>
      <c r="BVC151" s="11"/>
      <c r="BVD151" s="11"/>
      <c r="BVE151" s="11"/>
      <c r="BVF151" s="11"/>
      <c r="BVG151" s="11"/>
      <c r="BVH151" s="11"/>
      <c r="BVI151" s="11"/>
      <c r="BVJ151" s="11"/>
      <c r="BVK151" s="11"/>
      <c r="BVL151" s="11"/>
      <c r="BVM151" s="11"/>
      <c r="BVN151" s="11"/>
      <c r="BVO151" s="11"/>
      <c r="BVP151" s="11"/>
      <c r="BVQ151" s="11"/>
      <c r="BVR151" s="11"/>
      <c r="BVS151" s="11"/>
      <c r="BVT151" s="11"/>
      <c r="BVU151" s="11"/>
      <c r="BVV151" s="11"/>
      <c r="BVW151" s="11"/>
      <c r="BVX151" s="11"/>
      <c r="BVY151" s="11"/>
      <c r="BVZ151" s="11"/>
      <c r="BWA151" s="11"/>
      <c r="BWB151" s="11"/>
      <c r="BWC151" s="11"/>
      <c r="BWD151" s="11"/>
      <c r="BWE151" s="11"/>
      <c r="BWF151" s="11"/>
      <c r="BWG151" s="11"/>
      <c r="BWH151" s="11"/>
      <c r="BWI151" s="11"/>
      <c r="BWJ151" s="11"/>
      <c r="BWK151" s="11"/>
      <c r="BWL151" s="11"/>
      <c r="BWM151" s="11"/>
      <c r="BWN151" s="11"/>
      <c r="BWO151" s="11"/>
      <c r="BWP151" s="11"/>
      <c r="BWQ151" s="11"/>
      <c r="BWR151" s="11"/>
      <c r="BWS151" s="11"/>
      <c r="BWT151" s="11"/>
      <c r="BWU151" s="11"/>
      <c r="BWV151" s="11"/>
      <c r="BWW151" s="11"/>
      <c r="BWX151" s="11"/>
      <c r="BWY151" s="11"/>
      <c r="BWZ151" s="11"/>
      <c r="BXA151" s="11"/>
      <c r="BXB151" s="11"/>
      <c r="BXC151" s="11"/>
      <c r="BXD151" s="11"/>
      <c r="BXE151" s="11"/>
      <c r="BXF151" s="11"/>
      <c r="BXG151" s="11"/>
      <c r="BXH151" s="11"/>
      <c r="BXI151" s="11"/>
      <c r="BXJ151" s="11"/>
      <c r="BXK151" s="11"/>
      <c r="BXL151" s="11"/>
      <c r="BXM151" s="11"/>
      <c r="BXN151" s="11"/>
      <c r="BXO151" s="11"/>
      <c r="BXP151" s="11"/>
      <c r="BXQ151" s="11"/>
      <c r="BXR151" s="11"/>
      <c r="BXS151" s="11"/>
      <c r="BXT151" s="11"/>
      <c r="BXU151" s="11"/>
      <c r="BXV151" s="11"/>
      <c r="BXW151" s="11"/>
      <c r="BXX151" s="11"/>
      <c r="BXY151" s="11"/>
      <c r="BXZ151" s="11"/>
      <c r="BYA151" s="11"/>
      <c r="BYB151" s="11"/>
      <c r="BYC151" s="11"/>
      <c r="BYD151" s="11"/>
      <c r="BYE151" s="11"/>
      <c r="BYF151" s="11"/>
      <c r="BYG151" s="11"/>
      <c r="BYH151" s="11"/>
      <c r="BYI151" s="11"/>
      <c r="BYJ151" s="11"/>
      <c r="BYK151" s="11"/>
      <c r="BYL151" s="11"/>
      <c r="BYM151" s="11"/>
      <c r="BYN151" s="11"/>
      <c r="BYO151" s="11"/>
      <c r="BYP151" s="11"/>
      <c r="BYQ151" s="11"/>
      <c r="BYR151" s="11"/>
      <c r="BYS151" s="11"/>
      <c r="BYT151" s="11"/>
      <c r="BYU151" s="11"/>
      <c r="BYV151" s="11"/>
      <c r="BYW151" s="11"/>
      <c r="BYX151" s="11"/>
      <c r="BYY151" s="11"/>
      <c r="BYZ151" s="11"/>
      <c r="BZA151" s="11"/>
      <c r="BZB151" s="11"/>
      <c r="BZC151" s="11"/>
      <c r="BZD151" s="11"/>
      <c r="BZE151" s="11"/>
      <c r="BZF151" s="11"/>
      <c r="BZG151" s="11"/>
      <c r="BZH151" s="11"/>
      <c r="BZI151" s="11"/>
      <c r="BZJ151" s="11"/>
      <c r="BZK151" s="11"/>
      <c r="BZL151" s="11"/>
      <c r="BZM151" s="11"/>
      <c r="BZN151" s="11"/>
      <c r="BZO151" s="11"/>
      <c r="BZP151" s="11"/>
      <c r="BZQ151" s="11"/>
      <c r="BZR151" s="11"/>
      <c r="BZS151" s="11"/>
      <c r="BZT151" s="11"/>
      <c r="BZU151" s="11"/>
      <c r="BZV151" s="11"/>
      <c r="BZW151" s="11"/>
      <c r="BZX151" s="11"/>
      <c r="BZY151" s="11"/>
      <c r="BZZ151" s="11"/>
      <c r="CAA151" s="11"/>
      <c r="CAB151" s="11"/>
      <c r="CAC151" s="11"/>
      <c r="CAD151" s="11"/>
      <c r="CAE151" s="11"/>
      <c r="CAF151" s="11"/>
      <c r="CAG151" s="11"/>
      <c r="CAH151" s="11"/>
      <c r="CAI151" s="11"/>
      <c r="CAJ151" s="11"/>
      <c r="CAK151" s="11"/>
      <c r="CAL151" s="11"/>
      <c r="CAM151" s="11"/>
      <c r="CAN151" s="11"/>
      <c r="CAO151" s="11"/>
      <c r="CAP151" s="11"/>
      <c r="CAQ151" s="11"/>
      <c r="CAR151" s="11"/>
      <c r="CAS151" s="11"/>
      <c r="CAT151" s="11"/>
      <c r="CAU151" s="11"/>
      <c r="CAV151" s="11"/>
      <c r="CAW151" s="11"/>
      <c r="CAX151" s="11"/>
      <c r="CAY151" s="11"/>
      <c r="CAZ151" s="11"/>
      <c r="CBA151" s="11"/>
      <c r="CBB151" s="11"/>
      <c r="CBC151" s="11"/>
      <c r="CBD151" s="11"/>
      <c r="CBE151" s="11"/>
      <c r="CBF151" s="11"/>
      <c r="CBG151" s="11"/>
      <c r="CBH151" s="11"/>
      <c r="CBI151" s="11"/>
      <c r="CBJ151" s="11"/>
      <c r="CBK151" s="11"/>
      <c r="CBL151" s="11"/>
      <c r="CBM151" s="11"/>
      <c r="CBN151" s="11"/>
      <c r="CBO151" s="11"/>
      <c r="CBP151" s="11"/>
      <c r="CBQ151" s="11"/>
      <c r="CBR151" s="11"/>
      <c r="CBS151" s="11"/>
      <c r="CBT151" s="11"/>
      <c r="CBU151" s="11"/>
      <c r="CBV151" s="11"/>
      <c r="CBW151" s="11"/>
      <c r="CBX151" s="11"/>
      <c r="CBY151" s="11"/>
      <c r="CBZ151" s="11"/>
      <c r="CCA151" s="11"/>
      <c r="CCB151" s="11"/>
      <c r="CCC151" s="11"/>
      <c r="CCD151" s="11"/>
      <c r="CCE151" s="11"/>
      <c r="CCF151" s="11"/>
      <c r="CCG151" s="11"/>
      <c r="CCH151" s="11"/>
      <c r="CCI151" s="11"/>
      <c r="CCJ151" s="11"/>
      <c r="CCK151" s="11"/>
      <c r="CCL151" s="11"/>
      <c r="CCM151" s="11"/>
      <c r="CCN151" s="11"/>
      <c r="CCO151" s="11"/>
      <c r="CCP151" s="11"/>
      <c r="CCQ151" s="11"/>
      <c r="CCR151" s="11"/>
      <c r="CCS151" s="11"/>
      <c r="CCT151" s="11"/>
      <c r="CCU151" s="11"/>
      <c r="CCV151" s="11"/>
      <c r="CCW151" s="11"/>
      <c r="CCX151" s="11"/>
      <c r="CCY151" s="11"/>
      <c r="CCZ151" s="11"/>
      <c r="CDA151" s="11"/>
      <c r="CDB151" s="11"/>
      <c r="CDC151" s="11"/>
      <c r="CDD151" s="11"/>
      <c r="CDE151" s="11"/>
      <c r="CDF151" s="11"/>
      <c r="CDG151" s="11"/>
      <c r="CDH151" s="11"/>
      <c r="CDI151" s="11"/>
      <c r="CDJ151" s="11"/>
      <c r="CDK151" s="11"/>
      <c r="CDL151" s="11"/>
      <c r="CDM151" s="11"/>
      <c r="CDN151" s="11"/>
      <c r="CDO151" s="11"/>
      <c r="CDP151" s="11"/>
      <c r="CDQ151" s="11"/>
      <c r="CDR151" s="11"/>
      <c r="CDS151" s="11"/>
      <c r="CDT151" s="11"/>
      <c r="CDU151" s="11"/>
      <c r="CDV151" s="11"/>
      <c r="CDW151" s="11"/>
      <c r="CDX151" s="11"/>
      <c r="CDY151" s="11"/>
      <c r="CDZ151" s="11"/>
      <c r="CEA151" s="11"/>
      <c r="CEB151" s="11"/>
      <c r="CEC151" s="11"/>
      <c r="CED151" s="11"/>
      <c r="CEE151" s="11"/>
      <c r="CEF151" s="11"/>
      <c r="CEG151" s="11"/>
      <c r="CEH151" s="11"/>
      <c r="CEI151" s="11"/>
      <c r="CEJ151" s="11"/>
      <c r="CEK151" s="11"/>
      <c r="CEL151" s="11"/>
      <c r="CEM151" s="11"/>
      <c r="CEN151" s="11"/>
      <c r="CEO151" s="11"/>
      <c r="CEP151" s="11"/>
      <c r="CEQ151" s="11"/>
      <c r="CER151" s="11"/>
      <c r="CES151" s="11"/>
      <c r="CET151" s="11"/>
      <c r="CEU151" s="11"/>
      <c r="CEV151" s="11"/>
      <c r="CEW151" s="11"/>
      <c r="CEX151" s="11"/>
      <c r="CEY151" s="11"/>
      <c r="CEZ151" s="11"/>
      <c r="CFA151" s="11"/>
      <c r="CFB151" s="11"/>
      <c r="CFC151" s="11"/>
      <c r="CFD151" s="11"/>
      <c r="CFE151" s="11"/>
      <c r="CFF151" s="11"/>
      <c r="CFG151" s="11"/>
      <c r="CFH151" s="11"/>
      <c r="CFI151" s="11"/>
      <c r="CFJ151" s="11"/>
      <c r="CFK151" s="11"/>
      <c r="CFL151" s="11"/>
      <c r="CFM151" s="11"/>
      <c r="CFN151" s="11"/>
      <c r="CFO151" s="11"/>
      <c r="CFP151" s="11"/>
      <c r="CFQ151" s="11"/>
      <c r="CFR151" s="11"/>
      <c r="CFS151" s="11"/>
      <c r="CFT151" s="11"/>
      <c r="CFU151" s="11"/>
      <c r="CFV151" s="11"/>
      <c r="CFW151" s="11"/>
      <c r="CFX151" s="11"/>
      <c r="CFY151" s="11"/>
      <c r="CFZ151" s="11"/>
      <c r="CGA151" s="11"/>
      <c r="CGB151" s="11"/>
      <c r="CGC151" s="11"/>
      <c r="CGD151" s="11"/>
      <c r="CGE151" s="11"/>
      <c r="CGF151" s="11"/>
      <c r="CGG151" s="11"/>
      <c r="CGH151" s="11"/>
      <c r="CGI151" s="11"/>
      <c r="CGJ151" s="11"/>
      <c r="CGK151" s="11"/>
      <c r="CGL151" s="11"/>
      <c r="CGM151" s="11"/>
      <c r="CGN151" s="11"/>
      <c r="CGO151" s="11"/>
      <c r="CGP151" s="11"/>
      <c r="CGQ151" s="11"/>
      <c r="CGR151" s="11"/>
      <c r="CGS151" s="11"/>
      <c r="CGT151" s="11"/>
      <c r="CGU151" s="11"/>
      <c r="CGV151" s="11"/>
      <c r="CGW151" s="11"/>
      <c r="CGX151" s="11"/>
      <c r="CGY151" s="11"/>
      <c r="CGZ151" s="11"/>
      <c r="CHA151" s="11"/>
      <c r="CHB151" s="11"/>
      <c r="CHC151" s="11"/>
      <c r="CHD151" s="11"/>
      <c r="CHE151" s="11"/>
      <c r="CHF151" s="11"/>
      <c r="CHG151" s="11"/>
      <c r="CHH151" s="11"/>
      <c r="CHI151" s="11"/>
      <c r="CHJ151" s="11"/>
      <c r="CHK151" s="11"/>
      <c r="CHL151" s="11"/>
      <c r="CHM151" s="11"/>
      <c r="CHN151" s="11"/>
      <c r="CHO151" s="11"/>
      <c r="CHP151" s="11"/>
      <c r="CHQ151" s="11"/>
      <c r="CHR151" s="11"/>
      <c r="CHS151" s="11"/>
      <c r="CHT151" s="11"/>
      <c r="CHU151" s="11"/>
      <c r="CHV151" s="11"/>
      <c r="CHW151" s="11"/>
      <c r="CHX151" s="11"/>
      <c r="CHY151" s="11"/>
      <c r="CHZ151" s="11"/>
      <c r="CIA151" s="11"/>
      <c r="CIB151" s="11"/>
      <c r="CIC151" s="11"/>
      <c r="CID151" s="11"/>
      <c r="CIE151" s="11"/>
      <c r="CIF151" s="11"/>
      <c r="CIG151" s="11"/>
      <c r="CIH151" s="11"/>
      <c r="CII151" s="11"/>
      <c r="CIJ151" s="11"/>
      <c r="CIK151" s="11"/>
      <c r="CIL151" s="11"/>
      <c r="CIM151" s="11"/>
      <c r="CIN151" s="11"/>
      <c r="CIO151" s="11"/>
      <c r="CIP151" s="11"/>
      <c r="CIQ151" s="11"/>
      <c r="CIR151" s="11"/>
      <c r="CIS151" s="11"/>
      <c r="CIT151" s="11"/>
      <c r="CIU151" s="11"/>
      <c r="CIV151" s="11"/>
      <c r="CIW151" s="11"/>
      <c r="CIX151" s="11"/>
      <c r="CIY151" s="11"/>
      <c r="CIZ151" s="11"/>
      <c r="CJA151" s="11"/>
      <c r="CJB151" s="11"/>
      <c r="CJC151" s="11"/>
      <c r="CJD151" s="11"/>
      <c r="CJE151" s="11"/>
      <c r="CJF151" s="11"/>
      <c r="CJG151" s="11"/>
      <c r="CJH151" s="11"/>
      <c r="CJI151" s="11"/>
      <c r="CJJ151" s="11"/>
      <c r="CJK151" s="11"/>
      <c r="CJL151" s="11"/>
      <c r="CJM151" s="11"/>
      <c r="CJN151" s="11"/>
      <c r="CJO151" s="11"/>
      <c r="CJP151" s="11"/>
      <c r="CJQ151" s="11"/>
      <c r="CJR151" s="11"/>
      <c r="CJS151" s="11"/>
      <c r="CJT151" s="11"/>
      <c r="CJU151" s="11"/>
      <c r="CJV151" s="11"/>
      <c r="CJW151" s="11"/>
      <c r="CJX151" s="11"/>
      <c r="CJY151" s="11"/>
      <c r="CJZ151" s="11"/>
      <c r="CKA151" s="11"/>
      <c r="CKB151" s="11"/>
      <c r="CKC151" s="11"/>
      <c r="CKD151" s="11"/>
      <c r="CKE151" s="11"/>
      <c r="CKF151" s="11"/>
      <c r="CKG151" s="11"/>
      <c r="CKH151" s="11"/>
      <c r="CKI151" s="11"/>
      <c r="CKJ151" s="11"/>
      <c r="CKK151" s="11"/>
      <c r="CKL151" s="11"/>
      <c r="CKM151" s="11"/>
      <c r="CKN151" s="11"/>
      <c r="CKO151" s="11"/>
      <c r="CKP151" s="11"/>
      <c r="CKQ151" s="11"/>
      <c r="CKR151" s="11"/>
      <c r="CKS151" s="11"/>
      <c r="CKT151" s="11"/>
      <c r="CKU151" s="11"/>
      <c r="CKV151" s="11"/>
      <c r="CKW151" s="11"/>
      <c r="CKX151" s="11"/>
      <c r="CKY151" s="11"/>
      <c r="CKZ151" s="11"/>
      <c r="CLA151" s="11"/>
      <c r="CLB151" s="11"/>
      <c r="CLC151" s="11"/>
      <c r="CLD151" s="11"/>
      <c r="CLE151" s="11"/>
      <c r="CLF151" s="11"/>
      <c r="CLG151" s="11"/>
      <c r="CLH151" s="11"/>
      <c r="CLI151" s="11"/>
      <c r="CLJ151" s="11"/>
      <c r="CLK151" s="11"/>
      <c r="CLL151" s="11"/>
      <c r="CLM151" s="11"/>
      <c r="CLN151" s="11"/>
      <c r="CLO151" s="11"/>
      <c r="CLP151" s="11"/>
      <c r="CLQ151" s="11"/>
      <c r="CLR151" s="11"/>
      <c r="CLS151" s="11"/>
      <c r="CLT151" s="11"/>
      <c r="CLU151" s="11"/>
      <c r="CLV151" s="11"/>
      <c r="CLW151" s="11"/>
      <c r="CLX151" s="11"/>
      <c r="CLY151" s="11"/>
      <c r="CLZ151" s="11"/>
      <c r="CMA151" s="11"/>
      <c r="CMB151" s="11"/>
      <c r="CMC151" s="11"/>
      <c r="CMD151" s="11"/>
      <c r="CME151" s="11"/>
      <c r="CMF151" s="11"/>
      <c r="CMG151" s="11"/>
      <c r="CMH151" s="11"/>
      <c r="CMI151" s="11"/>
      <c r="CMJ151" s="11"/>
      <c r="CMK151" s="11"/>
      <c r="CML151" s="11"/>
      <c r="CMM151" s="11"/>
      <c r="CMN151" s="11"/>
      <c r="CMO151" s="11"/>
      <c r="CMP151" s="11"/>
      <c r="CMQ151" s="11"/>
      <c r="CMR151" s="11"/>
      <c r="CMS151" s="11"/>
      <c r="CMT151" s="11"/>
      <c r="CMU151" s="11"/>
      <c r="CMV151" s="11"/>
      <c r="CMW151" s="11"/>
      <c r="CMX151" s="11"/>
      <c r="CMY151" s="11"/>
      <c r="CMZ151" s="11"/>
      <c r="CNA151" s="11"/>
      <c r="CNB151" s="11"/>
      <c r="CNC151" s="11"/>
      <c r="CND151" s="11"/>
      <c r="CNE151" s="11"/>
      <c r="CNF151" s="11"/>
      <c r="CNG151" s="11"/>
      <c r="CNH151" s="11"/>
      <c r="CNI151" s="11"/>
      <c r="CNJ151" s="11"/>
      <c r="CNK151" s="11"/>
      <c r="CNL151" s="11"/>
      <c r="CNM151" s="11"/>
      <c r="CNN151" s="11"/>
      <c r="CNO151" s="11"/>
      <c r="CNP151" s="11"/>
      <c r="CNQ151" s="11"/>
      <c r="CNR151" s="11"/>
      <c r="CNS151" s="11"/>
      <c r="CNT151" s="11"/>
      <c r="CNU151" s="11"/>
      <c r="CNV151" s="11"/>
      <c r="CNW151" s="11"/>
      <c r="CNX151" s="11"/>
      <c r="CNY151" s="11"/>
      <c r="CNZ151" s="11"/>
      <c r="COA151" s="11"/>
      <c r="COB151" s="11"/>
      <c r="COC151" s="11"/>
      <c r="COD151" s="11"/>
      <c r="COE151" s="11"/>
      <c r="COF151" s="11"/>
      <c r="COG151" s="11"/>
      <c r="COH151" s="11"/>
      <c r="COI151" s="11"/>
      <c r="COJ151" s="11"/>
      <c r="COK151" s="11"/>
      <c r="COL151" s="11"/>
      <c r="COM151" s="11"/>
      <c r="CON151" s="11"/>
      <c r="COO151" s="11"/>
      <c r="COP151" s="11"/>
      <c r="COQ151" s="11"/>
      <c r="COR151" s="11"/>
      <c r="COS151" s="11"/>
      <c r="COT151" s="11"/>
      <c r="COU151" s="11"/>
      <c r="COV151" s="11"/>
      <c r="COW151" s="11"/>
      <c r="COX151" s="11"/>
      <c r="COY151" s="11"/>
      <c r="COZ151" s="11"/>
      <c r="CPA151" s="11"/>
      <c r="CPB151" s="11"/>
      <c r="CPC151" s="11"/>
      <c r="CPD151" s="11"/>
      <c r="CPE151" s="11"/>
      <c r="CPF151" s="11"/>
      <c r="CPG151" s="11"/>
      <c r="CPH151" s="11"/>
      <c r="CPI151" s="11"/>
      <c r="CPJ151" s="11"/>
      <c r="CPK151" s="11"/>
      <c r="CPL151" s="11"/>
      <c r="CPM151" s="11"/>
      <c r="CPN151" s="11"/>
      <c r="CPO151" s="11"/>
      <c r="CPP151" s="11"/>
      <c r="CPQ151" s="11"/>
      <c r="CPR151" s="11"/>
      <c r="CPS151" s="11"/>
      <c r="CPT151" s="11"/>
      <c r="CPU151" s="11"/>
      <c r="CPV151" s="11"/>
      <c r="CPW151" s="11"/>
      <c r="CPX151" s="11"/>
      <c r="CPY151" s="11"/>
      <c r="CPZ151" s="11"/>
      <c r="CQA151" s="11"/>
      <c r="CQB151" s="11"/>
      <c r="CQC151" s="11"/>
      <c r="CQD151" s="11"/>
      <c r="CQE151" s="11"/>
      <c r="CQF151" s="11"/>
      <c r="CQG151" s="11"/>
      <c r="CQH151" s="11"/>
      <c r="CQI151" s="11"/>
      <c r="CQJ151" s="11"/>
      <c r="CQK151" s="11"/>
      <c r="CQL151" s="11"/>
      <c r="CQM151" s="11"/>
      <c r="CQN151" s="11"/>
      <c r="CQO151" s="11"/>
      <c r="CQP151" s="11"/>
      <c r="CQQ151" s="11"/>
      <c r="CQR151" s="11"/>
      <c r="CQS151" s="11"/>
      <c r="CQT151" s="11"/>
      <c r="CQU151" s="11"/>
      <c r="CQV151" s="11"/>
      <c r="CQW151" s="11"/>
      <c r="CQX151" s="11"/>
      <c r="CQY151" s="11"/>
      <c r="CQZ151" s="11"/>
      <c r="CRA151" s="11"/>
      <c r="CRB151" s="11"/>
      <c r="CRC151" s="11"/>
      <c r="CRD151" s="11"/>
      <c r="CRE151" s="11"/>
      <c r="CRF151" s="11"/>
      <c r="CRG151" s="11"/>
      <c r="CRH151" s="11"/>
      <c r="CRI151" s="11"/>
      <c r="CRJ151" s="11"/>
      <c r="CRK151" s="11"/>
      <c r="CRL151" s="11"/>
      <c r="CRM151" s="11"/>
      <c r="CRN151" s="11"/>
      <c r="CRO151" s="11"/>
      <c r="CRP151" s="11"/>
      <c r="CRQ151" s="11"/>
      <c r="CRR151" s="11"/>
      <c r="CRS151" s="11"/>
      <c r="CRT151" s="11"/>
      <c r="CRU151" s="11"/>
      <c r="CRV151" s="11"/>
      <c r="CRW151" s="11"/>
      <c r="CRX151" s="11"/>
      <c r="CRY151" s="11"/>
      <c r="CRZ151" s="11"/>
      <c r="CSA151" s="11"/>
      <c r="CSB151" s="11"/>
      <c r="CSC151" s="11"/>
      <c r="CSD151" s="11"/>
      <c r="CSE151" s="11"/>
      <c r="CSF151" s="11"/>
      <c r="CSG151" s="11"/>
      <c r="CSH151" s="11"/>
      <c r="CSI151" s="11"/>
      <c r="CSJ151" s="11"/>
      <c r="CSK151" s="11"/>
      <c r="CSL151" s="11"/>
      <c r="CSM151" s="11"/>
      <c r="CSN151" s="11"/>
      <c r="CSO151" s="11"/>
      <c r="CSP151" s="11"/>
      <c r="CSQ151" s="11"/>
      <c r="CSR151" s="11"/>
      <c r="CSS151" s="11"/>
      <c r="CST151" s="11"/>
      <c r="CSU151" s="11"/>
      <c r="CSV151" s="11"/>
      <c r="CSW151" s="11"/>
      <c r="CSX151" s="11"/>
      <c r="CSY151" s="11"/>
      <c r="CSZ151" s="11"/>
      <c r="CTA151" s="11"/>
      <c r="CTB151" s="11"/>
      <c r="CTC151" s="11"/>
      <c r="CTD151" s="11"/>
      <c r="CTE151" s="11"/>
      <c r="CTF151" s="11"/>
      <c r="CTG151" s="11"/>
      <c r="CTH151" s="11"/>
      <c r="CTI151" s="11"/>
      <c r="CTJ151" s="11"/>
      <c r="CTK151" s="11"/>
      <c r="CTL151" s="11"/>
      <c r="CTM151" s="11"/>
      <c r="CTN151" s="11"/>
      <c r="CTO151" s="11"/>
      <c r="CTP151" s="11"/>
      <c r="CTQ151" s="11"/>
      <c r="CTR151" s="11"/>
      <c r="CTS151" s="11"/>
      <c r="CTT151" s="11"/>
      <c r="CTU151" s="11"/>
      <c r="CTV151" s="11"/>
      <c r="CTW151" s="11"/>
      <c r="CTX151" s="11"/>
      <c r="CTY151" s="11"/>
      <c r="CTZ151" s="11"/>
      <c r="CUA151" s="11"/>
      <c r="CUB151" s="11"/>
      <c r="CUC151" s="11"/>
      <c r="CUD151" s="11"/>
      <c r="CUE151" s="11"/>
      <c r="CUF151" s="11"/>
      <c r="CUG151" s="11"/>
      <c r="CUH151" s="11"/>
      <c r="CUI151" s="11"/>
      <c r="CUJ151" s="11"/>
      <c r="CUK151" s="11"/>
      <c r="CUL151" s="11"/>
      <c r="CUM151" s="11"/>
      <c r="CUN151" s="11"/>
      <c r="CUO151" s="11"/>
      <c r="CUP151" s="11"/>
      <c r="CUQ151" s="11"/>
      <c r="CUR151" s="11"/>
      <c r="CUS151" s="11"/>
      <c r="CUT151" s="11"/>
      <c r="CUU151" s="11"/>
      <c r="CUV151" s="11"/>
      <c r="CUW151" s="11"/>
      <c r="CUX151" s="11"/>
      <c r="CUY151" s="11"/>
      <c r="CUZ151" s="11"/>
      <c r="CVA151" s="11"/>
      <c r="CVB151" s="11"/>
      <c r="CVC151" s="11"/>
      <c r="CVD151" s="11"/>
      <c r="CVE151" s="11"/>
      <c r="CVF151" s="11"/>
      <c r="CVG151" s="11"/>
      <c r="CVH151" s="11"/>
      <c r="CVI151" s="11"/>
      <c r="CVJ151" s="11"/>
      <c r="CVK151" s="11"/>
      <c r="CVL151" s="11"/>
      <c r="CVM151" s="11"/>
      <c r="CVN151" s="11"/>
      <c r="CVO151" s="11"/>
      <c r="CVP151" s="11"/>
      <c r="CVQ151" s="11"/>
      <c r="CVR151" s="11"/>
      <c r="CVS151" s="11"/>
      <c r="CVT151" s="11"/>
      <c r="CVU151" s="11"/>
      <c r="CVV151" s="11"/>
      <c r="CVW151" s="11"/>
      <c r="CVX151" s="11"/>
      <c r="CVY151" s="11"/>
      <c r="CVZ151" s="11"/>
      <c r="CWA151" s="11"/>
      <c r="CWB151" s="11"/>
      <c r="CWC151" s="11"/>
      <c r="CWD151" s="11"/>
      <c r="CWE151" s="11"/>
      <c r="CWF151" s="11"/>
      <c r="CWG151" s="11"/>
      <c r="CWH151" s="11"/>
      <c r="CWI151" s="11"/>
      <c r="CWJ151" s="11"/>
      <c r="CWK151" s="11"/>
      <c r="CWL151" s="11"/>
      <c r="CWM151" s="11"/>
      <c r="CWN151" s="11"/>
      <c r="CWO151" s="11"/>
      <c r="CWP151" s="11"/>
      <c r="CWQ151" s="11"/>
      <c r="CWR151" s="11"/>
      <c r="CWS151" s="11"/>
      <c r="CWT151" s="11"/>
      <c r="CWU151" s="11"/>
      <c r="CWV151" s="11"/>
      <c r="CWW151" s="11"/>
      <c r="CWX151" s="11"/>
      <c r="CWY151" s="11"/>
      <c r="CWZ151" s="11"/>
      <c r="CXA151" s="11"/>
      <c r="CXB151" s="11"/>
      <c r="CXC151" s="11"/>
      <c r="CXD151" s="11"/>
      <c r="CXE151" s="11"/>
      <c r="CXF151" s="11"/>
      <c r="CXG151" s="11"/>
      <c r="CXH151" s="11"/>
      <c r="CXI151" s="11"/>
      <c r="CXJ151" s="11"/>
      <c r="CXK151" s="11"/>
      <c r="CXL151" s="11"/>
      <c r="CXM151" s="11"/>
      <c r="CXN151" s="11"/>
      <c r="CXO151" s="11"/>
      <c r="CXP151" s="11"/>
      <c r="CXQ151" s="11"/>
      <c r="CXR151" s="11"/>
      <c r="CXS151" s="11"/>
      <c r="CXT151" s="11"/>
      <c r="CXU151" s="11"/>
      <c r="CXV151" s="11"/>
      <c r="CXW151" s="11"/>
      <c r="CXX151" s="11"/>
      <c r="CXY151" s="11"/>
      <c r="CXZ151" s="11"/>
      <c r="CYA151" s="11"/>
      <c r="CYB151" s="11"/>
      <c r="CYC151" s="11"/>
      <c r="CYD151" s="11"/>
      <c r="CYE151" s="11"/>
      <c r="CYF151" s="11"/>
      <c r="CYG151" s="11"/>
      <c r="CYH151" s="11"/>
      <c r="CYI151" s="11"/>
      <c r="CYJ151" s="11"/>
      <c r="CYK151" s="11"/>
      <c r="CYL151" s="11"/>
      <c r="CYM151" s="11"/>
      <c r="CYN151" s="11"/>
      <c r="CYO151" s="11"/>
      <c r="CYP151" s="11"/>
      <c r="CYQ151" s="11"/>
      <c r="CYR151" s="11"/>
      <c r="CYS151" s="11"/>
      <c r="CYT151" s="11"/>
      <c r="CYU151" s="11"/>
      <c r="CYV151" s="11"/>
      <c r="CYW151" s="11"/>
      <c r="CYX151" s="11"/>
      <c r="CYY151" s="11"/>
      <c r="CYZ151" s="11"/>
      <c r="CZA151" s="11"/>
      <c r="CZB151" s="11"/>
      <c r="CZC151" s="11"/>
      <c r="CZD151" s="11"/>
      <c r="CZE151" s="11"/>
      <c r="CZF151" s="11"/>
      <c r="CZG151" s="11"/>
      <c r="CZH151" s="11"/>
      <c r="CZI151" s="11"/>
      <c r="CZJ151" s="11"/>
      <c r="CZK151" s="11"/>
      <c r="CZL151" s="11"/>
      <c r="CZM151" s="11"/>
      <c r="CZN151" s="11"/>
      <c r="CZO151" s="11"/>
      <c r="CZP151" s="11"/>
      <c r="CZQ151" s="11"/>
      <c r="CZR151" s="11"/>
      <c r="CZS151" s="11"/>
      <c r="CZT151" s="11"/>
      <c r="CZU151" s="11"/>
      <c r="CZV151" s="11"/>
      <c r="CZW151" s="11"/>
      <c r="CZX151" s="11"/>
      <c r="CZY151" s="11"/>
      <c r="CZZ151" s="11"/>
      <c r="DAA151" s="11"/>
      <c r="DAB151" s="11"/>
      <c r="DAC151" s="11"/>
      <c r="DAD151" s="11"/>
      <c r="DAE151" s="11"/>
      <c r="DAF151" s="11"/>
      <c r="DAG151" s="11"/>
      <c r="DAH151" s="11"/>
      <c r="DAI151" s="11"/>
      <c r="DAJ151" s="11"/>
      <c r="DAK151" s="11"/>
      <c r="DAL151" s="11"/>
      <c r="DAM151" s="11"/>
      <c r="DAN151" s="11"/>
      <c r="DAO151" s="11"/>
      <c r="DAP151" s="11"/>
      <c r="DAQ151" s="11"/>
      <c r="DAR151" s="11"/>
      <c r="DAS151" s="11"/>
      <c r="DAT151" s="11"/>
      <c r="DAU151" s="11"/>
      <c r="DAV151" s="11"/>
      <c r="DAW151" s="11"/>
      <c r="DAX151" s="11"/>
      <c r="DAY151" s="11"/>
      <c r="DAZ151" s="11"/>
      <c r="DBA151" s="11"/>
      <c r="DBB151" s="11"/>
      <c r="DBC151" s="11"/>
      <c r="DBD151" s="11"/>
      <c r="DBE151" s="11"/>
      <c r="DBF151" s="11"/>
      <c r="DBG151" s="11"/>
      <c r="DBH151" s="11"/>
      <c r="DBI151" s="11"/>
      <c r="DBJ151" s="11"/>
      <c r="DBK151" s="11"/>
      <c r="DBL151" s="11"/>
      <c r="DBM151" s="11"/>
      <c r="DBN151" s="11"/>
      <c r="DBO151" s="11"/>
      <c r="DBP151" s="11"/>
      <c r="DBQ151" s="11"/>
      <c r="DBR151" s="11"/>
      <c r="DBS151" s="11"/>
      <c r="DBT151" s="11"/>
      <c r="DBU151" s="11"/>
      <c r="DBV151" s="11"/>
      <c r="DBW151" s="11"/>
      <c r="DBX151" s="11"/>
      <c r="DBY151" s="11"/>
      <c r="DBZ151" s="11"/>
      <c r="DCA151" s="11"/>
      <c r="DCB151" s="11"/>
      <c r="DCC151" s="11"/>
      <c r="DCD151" s="11"/>
      <c r="DCE151" s="11"/>
      <c r="DCF151" s="11"/>
      <c r="DCG151" s="11"/>
      <c r="DCH151" s="11"/>
      <c r="DCI151" s="11"/>
      <c r="DCJ151" s="11"/>
      <c r="DCK151" s="11"/>
      <c r="DCL151" s="11"/>
      <c r="DCM151" s="11"/>
      <c r="DCN151" s="11"/>
      <c r="DCO151" s="11"/>
      <c r="DCP151" s="11"/>
      <c r="DCQ151" s="11"/>
      <c r="DCR151" s="11"/>
      <c r="DCS151" s="11"/>
      <c r="DCT151" s="11"/>
      <c r="DCU151" s="11"/>
      <c r="DCV151" s="11"/>
      <c r="DCW151" s="11"/>
      <c r="DCX151" s="11"/>
      <c r="DCY151" s="11"/>
      <c r="DCZ151" s="11"/>
      <c r="DDA151" s="11"/>
      <c r="DDB151" s="11"/>
      <c r="DDC151" s="11"/>
      <c r="DDD151" s="11"/>
      <c r="DDE151" s="11"/>
      <c r="DDF151" s="11"/>
      <c r="DDG151" s="11"/>
      <c r="DDH151" s="11"/>
      <c r="DDI151" s="11"/>
      <c r="DDJ151" s="11"/>
      <c r="DDK151" s="11"/>
      <c r="DDL151" s="11"/>
      <c r="DDM151" s="11"/>
      <c r="DDN151" s="11"/>
      <c r="DDO151" s="11"/>
      <c r="DDP151" s="11"/>
      <c r="DDQ151" s="11"/>
      <c r="DDR151" s="11"/>
      <c r="DDS151" s="11"/>
      <c r="DDT151" s="11"/>
      <c r="DDU151" s="11"/>
      <c r="DDV151" s="11"/>
      <c r="DDW151" s="11"/>
      <c r="DDX151" s="11"/>
      <c r="DDY151" s="11"/>
      <c r="DDZ151" s="11"/>
      <c r="DEA151" s="11"/>
      <c r="DEB151" s="11"/>
      <c r="DEC151" s="11"/>
      <c r="DED151" s="11"/>
      <c r="DEE151" s="11"/>
      <c r="DEF151" s="11"/>
      <c r="DEG151" s="11"/>
      <c r="DEH151" s="11"/>
      <c r="DEI151" s="11"/>
      <c r="DEJ151" s="11"/>
      <c r="DEK151" s="11"/>
      <c r="DEL151" s="11"/>
      <c r="DEM151" s="11"/>
      <c r="DEN151" s="11"/>
      <c r="DEO151" s="11"/>
      <c r="DEP151" s="11"/>
      <c r="DEQ151" s="11"/>
      <c r="DER151" s="11"/>
      <c r="DES151" s="11"/>
      <c r="DET151" s="11"/>
      <c r="DEU151" s="11"/>
      <c r="DEV151" s="11"/>
      <c r="DEW151" s="11"/>
      <c r="DEX151" s="11"/>
      <c r="DEY151" s="11"/>
      <c r="DEZ151" s="11"/>
      <c r="DFA151" s="11"/>
      <c r="DFB151" s="11"/>
      <c r="DFC151" s="11"/>
      <c r="DFD151" s="11"/>
      <c r="DFE151" s="11"/>
      <c r="DFF151" s="11"/>
      <c r="DFG151" s="11"/>
      <c r="DFH151" s="11"/>
      <c r="DFI151" s="11"/>
      <c r="DFJ151" s="11"/>
      <c r="DFK151" s="11"/>
      <c r="DFL151" s="11"/>
      <c r="DFM151" s="11"/>
      <c r="DFN151" s="11"/>
      <c r="DFO151" s="11"/>
      <c r="DFP151" s="11"/>
      <c r="DFQ151" s="11"/>
      <c r="DFR151" s="11"/>
      <c r="DFS151" s="11"/>
      <c r="DFT151" s="11"/>
      <c r="DFU151" s="11"/>
      <c r="DFV151" s="11"/>
      <c r="DFW151" s="11"/>
      <c r="DFX151" s="11"/>
      <c r="DFY151" s="11"/>
      <c r="DFZ151" s="11"/>
      <c r="DGA151" s="11"/>
      <c r="DGB151" s="11"/>
      <c r="DGC151" s="11"/>
      <c r="DGD151" s="11"/>
      <c r="DGE151" s="11"/>
      <c r="DGF151" s="11"/>
      <c r="DGG151" s="11"/>
      <c r="DGH151" s="11"/>
      <c r="DGI151" s="11"/>
      <c r="DGJ151" s="11"/>
      <c r="DGK151" s="11"/>
      <c r="DGL151" s="11"/>
      <c r="DGM151" s="11"/>
      <c r="DGN151" s="11"/>
      <c r="DGO151" s="11"/>
      <c r="DGP151" s="11"/>
      <c r="DGQ151" s="11"/>
      <c r="DGR151" s="11"/>
      <c r="DGS151" s="11"/>
      <c r="DGT151" s="11"/>
      <c r="DGU151" s="11"/>
      <c r="DGV151" s="11"/>
      <c r="DGW151" s="11"/>
      <c r="DGX151" s="11"/>
      <c r="DGY151" s="11"/>
      <c r="DGZ151" s="11"/>
      <c r="DHA151" s="11"/>
      <c r="DHB151" s="11"/>
      <c r="DHC151" s="11"/>
      <c r="DHD151" s="11"/>
      <c r="DHE151" s="11"/>
      <c r="DHF151" s="11"/>
      <c r="DHG151" s="11"/>
      <c r="DHH151" s="11"/>
      <c r="DHI151" s="11"/>
      <c r="DHJ151" s="11"/>
      <c r="DHK151" s="11"/>
      <c r="DHL151" s="11"/>
      <c r="DHM151" s="11"/>
      <c r="DHN151" s="11"/>
      <c r="DHO151" s="11"/>
      <c r="DHP151" s="11"/>
      <c r="DHQ151" s="11"/>
      <c r="DHR151" s="11"/>
      <c r="DHS151" s="11"/>
      <c r="DHT151" s="11"/>
      <c r="DHU151" s="11"/>
      <c r="DHV151" s="11"/>
      <c r="DHW151" s="11"/>
      <c r="DHX151" s="11"/>
      <c r="DHY151" s="11"/>
      <c r="DHZ151" s="11"/>
      <c r="DIA151" s="11"/>
      <c r="DIB151" s="11"/>
      <c r="DIC151" s="11"/>
      <c r="DID151" s="11"/>
      <c r="DIE151" s="11"/>
      <c r="DIF151" s="11"/>
      <c r="DIG151" s="11"/>
      <c r="DIH151" s="11"/>
      <c r="DII151" s="11"/>
      <c r="DIJ151" s="11"/>
      <c r="DIK151" s="11"/>
      <c r="DIL151" s="11"/>
      <c r="DIM151" s="11"/>
      <c r="DIN151" s="11"/>
      <c r="DIO151" s="11"/>
      <c r="DIP151" s="11"/>
      <c r="DIQ151" s="11"/>
      <c r="DIR151" s="11"/>
      <c r="DIS151" s="11"/>
      <c r="DIT151" s="11"/>
      <c r="DIU151" s="11"/>
      <c r="DIV151" s="11"/>
      <c r="DIW151" s="11"/>
      <c r="DIX151" s="11"/>
      <c r="DIY151" s="11"/>
      <c r="DIZ151" s="11"/>
      <c r="DJA151" s="11"/>
      <c r="DJB151" s="11"/>
      <c r="DJC151" s="11"/>
      <c r="DJD151" s="11"/>
      <c r="DJE151" s="11"/>
      <c r="DJF151" s="11"/>
      <c r="DJG151" s="11"/>
      <c r="DJH151" s="11"/>
      <c r="DJI151" s="11"/>
      <c r="DJJ151" s="11"/>
      <c r="DJK151" s="11"/>
      <c r="DJL151" s="11"/>
      <c r="DJM151" s="11"/>
      <c r="DJN151" s="11"/>
      <c r="DJO151" s="11"/>
      <c r="DJP151" s="11"/>
      <c r="DJQ151" s="11"/>
      <c r="DJR151" s="11"/>
      <c r="DJS151" s="11"/>
      <c r="DJT151" s="11"/>
      <c r="DJU151" s="11"/>
      <c r="DJV151" s="11"/>
      <c r="DJW151" s="11"/>
      <c r="DJX151" s="11"/>
      <c r="DJY151" s="11"/>
      <c r="DJZ151" s="11"/>
      <c r="DKA151" s="11"/>
      <c r="DKB151" s="11"/>
      <c r="DKC151" s="11"/>
      <c r="DKD151" s="11"/>
      <c r="DKE151" s="11"/>
      <c r="DKF151" s="11"/>
      <c r="DKG151" s="11"/>
      <c r="DKH151" s="11"/>
      <c r="DKI151" s="11"/>
      <c r="DKJ151" s="11"/>
      <c r="DKK151" s="11"/>
      <c r="DKL151" s="11"/>
      <c r="DKM151" s="11"/>
      <c r="DKN151" s="11"/>
      <c r="DKO151" s="11"/>
      <c r="DKP151" s="11"/>
      <c r="DKQ151" s="11"/>
      <c r="DKR151" s="11"/>
      <c r="DKS151" s="11"/>
      <c r="DKT151" s="11"/>
      <c r="DKU151" s="11"/>
      <c r="DKV151" s="11"/>
      <c r="DKW151" s="11"/>
      <c r="DKX151" s="11"/>
      <c r="DKY151" s="11"/>
      <c r="DKZ151" s="11"/>
      <c r="DLA151" s="11"/>
      <c r="DLB151" s="11"/>
      <c r="DLC151" s="11"/>
      <c r="DLD151" s="11"/>
      <c r="DLE151" s="11"/>
      <c r="DLF151" s="11"/>
      <c r="DLG151" s="11"/>
      <c r="DLH151" s="11"/>
      <c r="DLI151" s="11"/>
      <c r="DLJ151" s="11"/>
      <c r="DLK151" s="11"/>
      <c r="DLL151" s="11"/>
      <c r="DLM151" s="11"/>
      <c r="DLN151" s="11"/>
      <c r="DLO151" s="11"/>
      <c r="DLP151" s="11"/>
      <c r="DLQ151" s="11"/>
      <c r="DLR151" s="11"/>
      <c r="DLS151" s="11"/>
      <c r="DLT151" s="11"/>
      <c r="DLU151" s="11"/>
      <c r="DLV151" s="11"/>
      <c r="DLW151" s="11"/>
      <c r="DLX151" s="11"/>
      <c r="DLY151" s="11"/>
      <c r="DLZ151" s="11"/>
      <c r="DMA151" s="11"/>
      <c r="DMB151" s="11"/>
      <c r="DMC151" s="11"/>
      <c r="DMD151" s="11"/>
      <c r="DME151" s="11"/>
      <c r="DMF151" s="11"/>
      <c r="DMG151" s="11"/>
      <c r="DMH151" s="11"/>
      <c r="DMI151" s="11"/>
      <c r="DMJ151" s="11"/>
      <c r="DMK151" s="11"/>
      <c r="DML151" s="11"/>
      <c r="DMM151" s="11"/>
      <c r="DMN151" s="11"/>
      <c r="DMO151" s="11"/>
      <c r="DMP151" s="11"/>
      <c r="DMQ151" s="11"/>
      <c r="DMR151" s="11"/>
      <c r="DMS151" s="11"/>
      <c r="DMT151" s="11"/>
      <c r="DMU151" s="11"/>
      <c r="DMV151" s="11"/>
      <c r="DMW151" s="11"/>
      <c r="DMX151" s="11"/>
      <c r="DMY151" s="11"/>
      <c r="DMZ151" s="11"/>
      <c r="DNA151" s="11"/>
      <c r="DNB151" s="11"/>
      <c r="DNC151" s="11"/>
      <c r="DND151" s="11"/>
      <c r="DNE151" s="11"/>
      <c r="DNF151" s="11"/>
      <c r="DNG151" s="11"/>
      <c r="DNH151" s="11"/>
      <c r="DNI151" s="11"/>
      <c r="DNJ151" s="11"/>
      <c r="DNK151" s="11"/>
      <c r="DNL151" s="11"/>
      <c r="DNM151" s="11"/>
      <c r="DNN151" s="11"/>
      <c r="DNO151" s="11"/>
      <c r="DNP151" s="11"/>
      <c r="DNQ151" s="11"/>
      <c r="DNR151" s="11"/>
      <c r="DNS151" s="11"/>
      <c r="DNT151" s="11"/>
      <c r="DNU151" s="11"/>
      <c r="DNV151" s="11"/>
      <c r="DNW151" s="11"/>
      <c r="DNX151" s="11"/>
      <c r="DNY151" s="11"/>
      <c r="DNZ151" s="11"/>
      <c r="DOA151" s="11"/>
      <c r="DOB151" s="11"/>
      <c r="DOC151" s="11"/>
      <c r="DOD151" s="11"/>
      <c r="DOE151" s="11"/>
      <c r="DOF151" s="11"/>
      <c r="DOG151" s="11"/>
      <c r="DOH151" s="11"/>
      <c r="DOI151" s="11"/>
      <c r="DOJ151" s="11"/>
      <c r="DOK151" s="11"/>
      <c r="DOL151" s="11"/>
      <c r="DOM151" s="11"/>
      <c r="DON151" s="11"/>
      <c r="DOO151" s="11"/>
      <c r="DOP151" s="11"/>
      <c r="DOQ151" s="11"/>
      <c r="DOR151" s="11"/>
      <c r="DOS151" s="11"/>
      <c r="DOT151" s="11"/>
      <c r="DOU151" s="11"/>
      <c r="DOV151" s="11"/>
      <c r="DOW151" s="11"/>
      <c r="DOX151" s="11"/>
      <c r="DOY151" s="11"/>
      <c r="DOZ151" s="11"/>
      <c r="DPA151" s="11"/>
      <c r="DPB151" s="11"/>
      <c r="DPC151" s="11"/>
      <c r="DPD151" s="11"/>
      <c r="DPE151" s="11"/>
      <c r="DPF151" s="11"/>
      <c r="DPG151" s="11"/>
      <c r="DPH151" s="11"/>
      <c r="DPI151" s="11"/>
      <c r="DPJ151" s="11"/>
      <c r="DPK151" s="11"/>
      <c r="DPL151" s="11"/>
      <c r="DPM151" s="11"/>
      <c r="DPN151" s="11"/>
      <c r="DPO151" s="11"/>
      <c r="DPP151" s="11"/>
      <c r="DPQ151" s="11"/>
      <c r="DPR151" s="11"/>
      <c r="DPS151" s="11"/>
      <c r="DPT151" s="11"/>
      <c r="DPU151" s="11"/>
      <c r="DPV151" s="11"/>
      <c r="DPW151" s="11"/>
      <c r="DPX151" s="11"/>
      <c r="DPY151" s="11"/>
      <c r="DPZ151" s="11"/>
      <c r="DQA151" s="11"/>
      <c r="DQB151" s="11"/>
      <c r="DQC151" s="11"/>
      <c r="DQD151" s="11"/>
      <c r="DQE151" s="11"/>
      <c r="DQF151" s="11"/>
      <c r="DQG151" s="11"/>
      <c r="DQH151" s="11"/>
      <c r="DQI151" s="11"/>
      <c r="DQJ151" s="11"/>
      <c r="DQK151" s="11"/>
      <c r="DQL151" s="11"/>
      <c r="DQM151" s="11"/>
      <c r="DQN151" s="11"/>
      <c r="DQO151" s="11"/>
      <c r="DQP151" s="11"/>
      <c r="DQQ151" s="11"/>
      <c r="DQR151" s="11"/>
      <c r="DQS151" s="11"/>
      <c r="DQT151" s="11"/>
      <c r="DQU151" s="11"/>
      <c r="DQV151" s="11"/>
      <c r="DQW151" s="11"/>
      <c r="DQX151" s="11"/>
      <c r="DQY151" s="11"/>
      <c r="DQZ151" s="11"/>
      <c r="DRA151" s="11"/>
      <c r="DRB151" s="11"/>
      <c r="DRC151" s="11"/>
      <c r="DRD151" s="11"/>
      <c r="DRE151" s="11"/>
      <c r="DRF151" s="11"/>
      <c r="DRG151" s="11"/>
      <c r="DRH151" s="11"/>
      <c r="DRI151" s="11"/>
      <c r="DRJ151" s="11"/>
      <c r="DRK151" s="11"/>
      <c r="DRL151" s="11"/>
      <c r="DRM151" s="11"/>
      <c r="DRN151" s="11"/>
      <c r="DRO151" s="11"/>
      <c r="DRP151" s="11"/>
      <c r="DRQ151" s="11"/>
      <c r="DRR151" s="11"/>
      <c r="DRS151" s="11"/>
      <c r="DRT151" s="11"/>
      <c r="DRU151" s="11"/>
      <c r="DRV151" s="11"/>
      <c r="DRW151" s="11"/>
      <c r="DRX151" s="11"/>
      <c r="DRY151" s="11"/>
      <c r="DRZ151" s="11"/>
      <c r="DSA151" s="11"/>
      <c r="DSB151" s="11"/>
      <c r="DSC151" s="11"/>
      <c r="DSD151" s="11"/>
      <c r="DSE151" s="11"/>
      <c r="DSF151" s="11"/>
      <c r="DSG151" s="11"/>
      <c r="DSH151" s="11"/>
      <c r="DSI151" s="11"/>
      <c r="DSJ151" s="11"/>
      <c r="DSK151" s="11"/>
      <c r="DSL151" s="11"/>
      <c r="DSM151" s="11"/>
      <c r="DSN151" s="11"/>
      <c r="DSO151" s="11"/>
      <c r="DSP151" s="11"/>
      <c r="DSQ151" s="11"/>
      <c r="DSR151" s="11"/>
      <c r="DSS151" s="11"/>
      <c r="DST151" s="11"/>
      <c r="DSU151" s="11"/>
      <c r="DSV151" s="11"/>
      <c r="DSW151" s="11"/>
      <c r="DSX151" s="11"/>
      <c r="DSY151" s="11"/>
      <c r="DSZ151" s="11"/>
      <c r="DTA151" s="11"/>
      <c r="DTB151" s="11"/>
      <c r="DTC151" s="11"/>
      <c r="DTD151" s="11"/>
      <c r="DTE151" s="11"/>
      <c r="DTF151" s="11"/>
      <c r="DTG151" s="11"/>
      <c r="DTH151" s="11"/>
      <c r="DTI151" s="11"/>
      <c r="DTJ151" s="11"/>
      <c r="DTK151" s="11"/>
      <c r="DTL151" s="11"/>
      <c r="DTM151" s="11"/>
      <c r="DTN151" s="11"/>
      <c r="DTO151" s="11"/>
      <c r="DTP151" s="11"/>
      <c r="DTQ151" s="11"/>
      <c r="DTR151" s="11"/>
      <c r="DTS151" s="11"/>
      <c r="DTT151" s="11"/>
      <c r="DTU151" s="11"/>
      <c r="DTV151" s="11"/>
      <c r="DTW151" s="11"/>
      <c r="DTX151" s="11"/>
      <c r="DTY151" s="11"/>
      <c r="DTZ151" s="11"/>
      <c r="DUA151" s="11"/>
      <c r="DUB151" s="11"/>
      <c r="DUC151" s="11"/>
      <c r="DUD151" s="11"/>
      <c r="DUE151" s="11"/>
      <c r="DUF151" s="11"/>
      <c r="DUG151" s="11"/>
      <c r="DUH151" s="11"/>
      <c r="DUI151" s="11"/>
      <c r="DUJ151" s="11"/>
      <c r="DUK151" s="11"/>
      <c r="DUL151" s="11"/>
      <c r="DUM151" s="11"/>
      <c r="DUN151" s="11"/>
      <c r="DUO151" s="11"/>
      <c r="DUP151" s="11"/>
      <c r="DUQ151" s="11"/>
      <c r="DUR151" s="11"/>
      <c r="DUS151" s="11"/>
      <c r="DUT151" s="11"/>
      <c r="DUU151" s="11"/>
      <c r="DUV151" s="11"/>
      <c r="DUW151" s="11"/>
      <c r="DUX151" s="11"/>
      <c r="DUY151" s="11"/>
      <c r="DUZ151" s="11"/>
      <c r="DVA151" s="11"/>
      <c r="DVB151" s="11"/>
      <c r="DVC151" s="11"/>
      <c r="DVD151" s="11"/>
      <c r="DVE151" s="11"/>
      <c r="DVF151" s="11"/>
      <c r="DVG151" s="11"/>
      <c r="DVH151" s="11"/>
      <c r="DVI151" s="11"/>
      <c r="DVJ151" s="11"/>
      <c r="DVK151" s="11"/>
      <c r="DVL151" s="11"/>
      <c r="DVM151" s="11"/>
      <c r="DVN151" s="11"/>
      <c r="DVO151" s="11"/>
      <c r="DVP151" s="11"/>
      <c r="DVQ151" s="11"/>
      <c r="DVR151" s="11"/>
      <c r="DVS151" s="11"/>
      <c r="DVT151" s="11"/>
      <c r="DVU151" s="11"/>
      <c r="DVV151" s="11"/>
      <c r="DVW151" s="11"/>
      <c r="DVX151" s="11"/>
      <c r="DVY151" s="11"/>
      <c r="DVZ151" s="11"/>
      <c r="DWA151" s="11"/>
      <c r="DWB151" s="11"/>
      <c r="DWC151" s="11"/>
      <c r="DWD151" s="11"/>
      <c r="DWE151" s="11"/>
      <c r="DWF151" s="11"/>
      <c r="DWG151" s="11"/>
      <c r="DWH151" s="11"/>
      <c r="DWI151" s="11"/>
      <c r="DWJ151" s="11"/>
      <c r="DWK151" s="11"/>
      <c r="DWL151" s="11"/>
      <c r="DWM151" s="11"/>
      <c r="DWN151" s="11"/>
      <c r="DWO151" s="11"/>
      <c r="DWP151" s="11"/>
      <c r="DWQ151" s="11"/>
      <c r="DWR151" s="11"/>
      <c r="DWS151" s="11"/>
      <c r="DWT151" s="11"/>
      <c r="DWU151" s="11"/>
      <c r="DWV151" s="11"/>
      <c r="DWW151" s="11"/>
      <c r="DWX151" s="11"/>
      <c r="DWY151" s="11"/>
      <c r="DWZ151" s="11"/>
      <c r="DXA151" s="11"/>
      <c r="DXB151" s="11"/>
      <c r="DXC151" s="11"/>
      <c r="DXD151" s="11"/>
      <c r="DXE151" s="11"/>
      <c r="DXF151" s="11"/>
      <c r="DXG151" s="11"/>
      <c r="DXH151" s="11"/>
      <c r="DXI151" s="11"/>
      <c r="DXJ151" s="11"/>
      <c r="DXK151" s="11"/>
      <c r="DXL151" s="11"/>
      <c r="DXM151" s="11"/>
      <c r="DXN151" s="11"/>
      <c r="DXO151" s="11"/>
      <c r="DXP151" s="11"/>
      <c r="DXQ151" s="11"/>
      <c r="DXR151" s="11"/>
      <c r="DXS151" s="11"/>
      <c r="DXT151" s="11"/>
      <c r="DXU151" s="11"/>
      <c r="DXV151" s="11"/>
      <c r="DXW151" s="11"/>
      <c r="DXX151" s="11"/>
      <c r="DXY151" s="11"/>
      <c r="DXZ151" s="11"/>
      <c r="DYA151" s="11"/>
      <c r="DYB151" s="11"/>
      <c r="DYC151" s="11"/>
      <c r="DYD151" s="11"/>
      <c r="DYE151" s="11"/>
      <c r="DYF151" s="11"/>
      <c r="DYG151" s="11"/>
      <c r="DYH151" s="11"/>
      <c r="DYI151" s="11"/>
      <c r="DYJ151" s="11"/>
      <c r="DYK151" s="11"/>
      <c r="DYL151" s="11"/>
      <c r="DYM151" s="11"/>
      <c r="DYN151" s="11"/>
      <c r="DYO151" s="11"/>
      <c r="DYP151" s="11"/>
      <c r="DYQ151" s="11"/>
      <c r="DYR151" s="11"/>
      <c r="DYS151" s="11"/>
      <c r="DYT151" s="11"/>
      <c r="DYU151" s="11"/>
      <c r="DYV151" s="11"/>
      <c r="DYW151" s="11"/>
      <c r="DYX151" s="11"/>
      <c r="DYY151" s="11"/>
      <c r="DYZ151" s="11"/>
      <c r="DZA151" s="11"/>
      <c r="DZB151" s="11"/>
      <c r="DZC151" s="11"/>
      <c r="DZD151" s="11"/>
      <c r="DZE151" s="11"/>
      <c r="DZF151" s="11"/>
      <c r="DZG151" s="11"/>
      <c r="DZH151" s="11"/>
      <c r="DZI151" s="11"/>
      <c r="DZJ151" s="11"/>
      <c r="DZK151" s="11"/>
      <c r="DZL151" s="11"/>
      <c r="DZM151" s="11"/>
      <c r="DZN151" s="11"/>
      <c r="DZO151" s="11"/>
      <c r="DZP151" s="11"/>
      <c r="DZQ151" s="11"/>
      <c r="DZR151" s="11"/>
      <c r="DZS151" s="11"/>
      <c r="DZT151" s="11"/>
      <c r="DZU151" s="11"/>
      <c r="DZV151" s="11"/>
      <c r="DZW151" s="11"/>
      <c r="DZX151" s="11"/>
      <c r="DZY151" s="11"/>
      <c r="DZZ151" s="11"/>
      <c r="EAA151" s="11"/>
      <c r="EAB151" s="11"/>
      <c r="EAC151" s="11"/>
      <c r="EAD151" s="11"/>
      <c r="EAE151" s="11"/>
      <c r="EAF151" s="11"/>
      <c r="EAG151" s="11"/>
      <c r="EAH151" s="11"/>
      <c r="EAI151" s="11"/>
      <c r="EAJ151" s="11"/>
      <c r="EAK151" s="11"/>
      <c r="EAL151" s="11"/>
      <c r="EAM151" s="11"/>
      <c r="EAN151" s="11"/>
      <c r="EAO151" s="11"/>
      <c r="EAP151" s="11"/>
      <c r="EAQ151" s="11"/>
      <c r="EAR151" s="11"/>
      <c r="EAS151" s="11"/>
      <c r="EAT151" s="11"/>
      <c r="EAU151" s="11"/>
      <c r="EAV151" s="11"/>
      <c r="EAW151" s="11"/>
      <c r="EAX151" s="11"/>
      <c r="EAY151" s="11"/>
      <c r="EAZ151" s="11"/>
      <c r="EBA151" s="11"/>
      <c r="EBB151" s="11"/>
      <c r="EBC151" s="11"/>
      <c r="EBD151" s="11"/>
      <c r="EBE151" s="11"/>
      <c r="EBF151" s="11"/>
      <c r="EBG151" s="11"/>
      <c r="EBH151" s="11"/>
      <c r="EBI151" s="11"/>
      <c r="EBJ151" s="11"/>
      <c r="EBK151" s="11"/>
      <c r="EBL151" s="11"/>
      <c r="EBM151" s="11"/>
      <c r="EBN151" s="11"/>
      <c r="EBO151" s="11"/>
      <c r="EBP151" s="11"/>
      <c r="EBQ151" s="11"/>
      <c r="EBR151" s="11"/>
      <c r="EBS151" s="11"/>
      <c r="EBT151" s="11"/>
      <c r="EBU151" s="11"/>
      <c r="EBV151" s="11"/>
      <c r="EBW151" s="11"/>
      <c r="EBX151" s="11"/>
      <c r="EBY151" s="11"/>
      <c r="EBZ151" s="11"/>
      <c r="ECA151" s="11"/>
      <c r="ECB151" s="11"/>
      <c r="ECC151" s="11"/>
      <c r="ECD151" s="11"/>
      <c r="ECE151" s="11"/>
      <c r="ECF151" s="11"/>
      <c r="ECG151" s="11"/>
      <c r="ECH151" s="11"/>
      <c r="ECI151" s="11"/>
      <c r="ECJ151" s="11"/>
      <c r="ECK151" s="11"/>
      <c r="ECL151" s="11"/>
      <c r="ECM151" s="11"/>
      <c r="ECN151" s="11"/>
      <c r="ECO151" s="11"/>
      <c r="ECP151" s="11"/>
      <c r="ECQ151" s="11"/>
      <c r="ECR151" s="11"/>
      <c r="ECS151" s="11"/>
      <c r="ECT151" s="11"/>
      <c r="ECU151" s="11"/>
      <c r="ECV151" s="11"/>
      <c r="ECW151" s="11"/>
      <c r="ECX151" s="11"/>
      <c r="ECY151" s="11"/>
      <c r="ECZ151" s="11"/>
      <c r="EDA151" s="11"/>
      <c r="EDB151" s="11"/>
      <c r="EDC151" s="11"/>
      <c r="EDD151" s="11"/>
      <c r="EDE151" s="11"/>
      <c r="EDF151" s="11"/>
      <c r="EDG151" s="11"/>
      <c r="EDH151" s="11"/>
      <c r="EDI151" s="11"/>
      <c r="EDJ151" s="11"/>
      <c r="EDK151" s="11"/>
      <c r="EDL151" s="11"/>
      <c r="EDM151" s="11"/>
      <c r="EDN151" s="11"/>
      <c r="EDO151" s="11"/>
      <c r="EDP151" s="11"/>
      <c r="EDQ151" s="11"/>
      <c r="EDR151" s="11"/>
      <c r="EDS151" s="11"/>
      <c r="EDT151" s="11"/>
      <c r="EDU151" s="11"/>
      <c r="EDV151" s="11"/>
      <c r="EDW151" s="11"/>
      <c r="EDX151" s="11"/>
      <c r="EDY151" s="11"/>
      <c r="EDZ151" s="11"/>
      <c r="EEA151" s="11"/>
      <c r="EEB151" s="11"/>
      <c r="EEC151" s="11"/>
      <c r="EED151" s="11"/>
      <c r="EEE151" s="11"/>
      <c r="EEF151" s="11"/>
      <c r="EEG151" s="11"/>
      <c r="EEH151" s="11"/>
      <c r="EEI151" s="11"/>
      <c r="EEJ151" s="11"/>
      <c r="EEK151" s="11"/>
      <c r="EEL151" s="11"/>
      <c r="EEM151" s="11"/>
      <c r="EEN151" s="11"/>
      <c r="EEO151" s="11"/>
      <c r="EEP151" s="11"/>
      <c r="EEQ151" s="11"/>
      <c r="EER151" s="11"/>
      <c r="EES151" s="11"/>
      <c r="EET151" s="11"/>
      <c r="EEU151" s="11"/>
      <c r="EEV151" s="11"/>
      <c r="EEW151" s="11"/>
      <c r="EEX151" s="11"/>
      <c r="EEY151" s="11"/>
      <c r="EEZ151" s="11"/>
      <c r="EFA151" s="11"/>
      <c r="EFB151" s="11"/>
      <c r="EFC151" s="11"/>
      <c r="EFD151" s="11"/>
      <c r="EFE151" s="11"/>
      <c r="EFF151" s="11"/>
      <c r="EFG151" s="11"/>
      <c r="EFH151" s="11"/>
      <c r="EFI151" s="11"/>
      <c r="EFJ151" s="11"/>
      <c r="EFK151" s="11"/>
      <c r="EFL151" s="11"/>
      <c r="EFM151" s="11"/>
      <c r="EFN151" s="11"/>
      <c r="EFO151" s="11"/>
      <c r="EFP151" s="11"/>
      <c r="EFQ151" s="11"/>
      <c r="EFR151" s="11"/>
      <c r="EFS151" s="11"/>
      <c r="EFT151" s="11"/>
      <c r="EFU151" s="11"/>
      <c r="EFV151" s="11"/>
      <c r="EFW151" s="11"/>
      <c r="EFX151" s="11"/>
      <c r="EFY151" s="11"/>
      <c r="EFZ151" s="11"/>
      <c r="EGA151" s="11"/>
      <c r="EGB151" s="11"/>
      <c r="EGC151" s="11"/>
      <c r="EGD151" s="11"/>
      <c r="EGE151" s="11"/>
      <c r="EGF151" s="11"/>
      <c r="EGG151" s="11"/>
      <c r="EGH151" s="11"/>
      <c r="EGI151" s="11"/>
      <c r="EGJ151" s="11"/>
      <c r="EGK151" s="11"/>
      <c r="EGL151" s="11"/>
      <c r="EGM151" s="11"/>
      <c r="EGN151" s="11"/>
      <c r="EGO151" s="11"/>
      <c r="EGP151" s="11"/>
      <c r="EGQ151" s="11"/>
      <c r="EGR151" s="11"/>
      <c r="EGS151" s="11"/>
      <c r="EGT151" s="11"/>
      <c r="EGU151" s="11"/>
      <c r="EGV151" s="11"/>
      <c r="EGW151" s="11"/>
      <c r="EGX151" s="11"/>
      <c r="EGY151" s="11"/>
      <c r="EGZ151" s="11"/>
      <c r="EHA151" s="11"/>
      <c r="EHB151" s="11"/>
      <c r="EHC151" s="11"/>
      <c r="EHD151" s="11"/>
      <c r="EHE151" s="11"/>
      <c r="EHF151" s="11"/>
      <c r="EHG151" s="11"/>
      <c r="EHH151" s="11"/>
      <c r="EHI151" s="11"/>
      <c r="EHJ151" s="11"/>
      <c r="EHK151" s="11"/>
      <c r="EHL151" s="11"/>
      <c r="EHM151" s="11"/>
      <c r="EHN151" s="11"/>
      <c r="EHO151" s="11"/>
      <c r="EHP151" s="11"/>
      <c r="EHQ151" s="11"/>
      <c r="EHR151" s="11"/>
      <c r="EHS151" s="11"/>
      <c r="EHT151" s="11"/>
      <c r="EHU151" s="11"/>
      <c r="EHV151" s="11"/>
      <c r="EHW151" s="11"/>
      <c r="EHX151" s="11"/>
      <c r="EHY151" s="11"/>
      <c r="EHZ151" s="11"/>
      <c r="EIA151" s="11"/>
      <c r="EIB151" s="11"/>
      <c r="EIC151" s="11"/>
      <c r="EID151" s="11"/>
      <c r="EIE151" s="11"/>
      <c r="EIF151" s="11"/>
      <c r="EIG151" s="11"/>
      <c r="EIH151" s="11"/>
      <c r="EII151" s="11"/>
      <c r="EIJ151" s="11"/>
      <c r="EIK151" s="11"/>
      <c r="EIL151" s="11"/>
      <c r="EIM151" s="11"/>
      <c r="EIN151" s="11"/>
      <c r="EIO151" s="11"/>
      <c r="EIP151" s="11"/>
      <c r="EIQ151" s="11"/>
      <c r="EIR151" s="11"/>
      <c r="EIS151" s="11"/>
      <c r="EIT151" s="11"/>
      <c r="EIU151" s="11"/>
      <c r="EIV151" s="11"/>
      <c r="EIW151" s="11"/>
      <c r="EIX151" s="11"/>
      <c r="EIY151" s="11"/>
      <c r="EIZ151" s="11"/>
      <c r="EJA151" s="11"/>
      <c r="EJB151" s="11"/>
      <c r="EJC151" s="11"/>
      <c r="EJD151" s="11"/>
      <c r="EJE151" s="11"/>
      <c r="EJF151" s="11"/>
      <c r="EJG151" s="11"/>
      <c r="EJH151" s="11"/>
      <c r="EJI151" s="11"/>
      <c r="EJJ151" s="11"/>
      <c r="EJK151" s="11"/>
      <c r="EJL151" s="11"/>
      <c r="EJM151" s="11"/>
      <c r="EJN151" s="11"/>
      <c r="EJO151" s="11"/>
      <c r="EJP151" s="11"/>
      <c r="EJQ151" s="11"/>
      <c r="EJR151" s="11"/>
      <c r="EJS151" s="11"/>
      <c r="EJT151" s="11"/>
      <c r="EJU151" s="11"/>
      <c r="EJV151" s="11"/>
      <c r="EJW151" s="11"/>
      <c r="EJX151" s="11"/>
      <c r="EJY151" s="11"/>
      <c r="EJZ151" s="11"/>
      <c r="EKA151" s="11"/>
      <c r="EKB151" s="11"/>
      <c r="EKC151" s="11"/>
      <c r="EKD151" s="11"/>
      <c r="EKE151" s="11"/>
      <c r="EKF151" s="11"/>
      <c r="EKG151" s="11"/>
      <c r="EKH151" s="11"/>
      <c r="EKI151" s="11"/>
      <c r="EKJ151" s="11"/>
      <c r="EKK151" s="11"/>
      <c r="EKL151" s="11"/>
      <c r="EKM151" s="11"/>
      <c r="EKN151" s="11"/>
      <c r="EKO151" s="11"/>
      <c r="EKP151" s="11"/>
      <c r="EKQ151" s="11"/>
      <c r="EKR151" s="11"/>
      <c r="EKS151" s="11"/>
      <c r="EKT151" s="11"/>
      <c r="EKU151" s="11"/>
      <c r="EKV151" s="11"/>
      <c r="EKW151" s="11"/>
      <c r="EKX151" s="11"/>
      <c r="EKY151" s="11"/>
      <c r="EKZ151" s="11"/>
      <c r="ELA151" s="11"/>
      <c r="ELB151" s="11"/>
      <c r="ELC151" s="11"/>
      <c r="ELD151" s="11"/>
      <c r="ELE151" s="11"/>
      <c r="ELF151" s="11"/>
      <c r="ELG151" s="11"/>
      <c r="ELH151" s="11"/>
      <c r="ELI151" s="11"/>
      <c r="ELJ151" s="11"/>
      <c r="ELK151" s="11"/>
      <c r="ELL151" s="11"/>
      <c r="ELM151" s="11"/>
      <c r="ELN151" s="11"/>
      <c r="ELO151" s="11"/>
      <c r="ELP151" s="11"/>
      <c r="ELQ151" s="11"/>
      <c r="ELR151" s="11"/>
      <c r="ELS151" s="11"/>
      <c r="ELT151" s="11"/>
      <c r="ELU151" s="11"/>
      <c r="ELV151" s="11"/>
      <c r="ELW151" s="11"/>
      <c r="ELX151" s="11"/>
      <c r="ELY151" s="11"/>
      <c r="ELZ151" s="11"/>
    </row>
    <row r="152" spans="1:346 1276:3718">
      <c r="A152" s="388"/>
      <c r="C152" s="166" t="s">
        <v>1040</v>
      </c>
      <c r="D152" s="223">
        <f t="shared" si="6"/>
        <v>0</v>
      </c>
      <c r="E152" s="88" t="s">
        <v>540</v>
      </c>
      <c r="F152" s="219"/>
      <c r="G152" s="92"/>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c r="HJ152" s="11"/>
      <c r="HK152" s="11"/>
      <c r="HL152" s="11"/>
      <c r="HM152" s="11"/>
      <c r="HN152" s="11"/>
      <c r="HO152" s="11"/>
      <c r="HP152" s="11"/>
      <c r="HQ152" s="11"/>
      <c r="HR152" s="11"/>
      <c r="HS152" s="11"/>
      <c r="HT152" s="11"/>
      <c r="HU152" s="11"/>
      <c r="HV152" s="11"/>
      <c r="HW152" s="11"/>
      <c r="HX152" s="11"/>
      <c r="HY152" s="11"/>
      <c r="HZ152" s="11"/>
      <c r="IA152" s="11"/>
      <c r="IB152" s="11"/>
      <c r="IC152" s="11"/>
      <c r="ID152" s="11"/>
      <c r="IE152" s="11"/>
      <c r="IF152" s="11"/>
      <c r="IG152" s="11"/>
      <c r="IH152" s="11"/>
      <c r="II152" s="11"/>
      <c r="IJ152" s="11"/>
      <c r="IK152" s="11"/>
      <c r="IL152" s="11"/>
      <c r="IM152" s="11"/>
      <c r="IN152" s="11"/>
      <c r="IO152" s="11"/>
      <c r="IP152" s="11"/>
      <c r="IQ152" s="11"/>
      <c r="IR152" s="11"/>
      <c r="IS152" s="11"/>
      <c r="IT152" s="11"/>
      <c r="IU152" s="11"/>
      <c r="IV152" s="11"/>
      <c r="IW152" s="11"/>
      <c r="IX152" s="11"/>
      <c r="IY152" s="11"/>
      <c r="IZ152" s="11"/>
      <c r="JA152" s="11"/>
      <c r="JB152" s="11"/>
      <c r="JC152" s="11"/>
      <c r="JD152" s="11"/>
      <c r="JE152" s="11"/>
      <c r="JF152" s="11"/>
      <c r="JG152" s="11"/>
      <c r="JH152" s="11"/>
      <c r="JI152" s="11"/>
      <c r="JJ152" s="11"/>
      <c r="JK152" s="11"/>
      <c r="JL152" s="11"/>
      <c r="JM152" s="11"/>
      <c r="JN152" s="11"/>
      <c r="JO152" s="11"/>
      <c r="JP152" s="11"/>
      <c r="JQ152" s="11"/>
      <c r="JR152" s="11"/>
      <c r="JS152" s="11"/>
      <c r="JT152" s="11"/>
      <c r="JU152" s="11"/>
      <c r="JV152" s="11"/>
      <c r="JW152" s="11"/>
      <c r="JX152" s="11"/>
      <c r="JY152" s="11"/>
      <c r="JZ152" s="11"/>
      <c r="KA152" s="11"/>
      <c r="KB152" s="11"/>
      <c r="KC152" s="11"/>
      <c r="KD152" s="11"/>
      <c r="KE152" s="11"/>
      <c r="KF152" s="11"/>
      <c r="KG152" s="11"/>
      <c r="KH152" s="11"/>
      <c r="KI152" s="11"/>
      <c r="KJ152" s="11"/>
      <c r="KK152" s="11"/>
      <c r="KL152" s="11"/>
      <c r="KM152" s="11"/>
      <c r="KN152" s="11"/>
      <c r="KO152" s="11"/>
      <c r="KP152" s="11"/>
      <c r="KQ152" s="11"/>
      <c r="KR152" s="11"/>
      <c r="KS152" s="11"/>
      <c r="KT152" s="11"/>
      <c r="KU152" s="11"/>
      <c r="KV152" s="11"/>
      <c r="KW152" s="11"/>
      <c r="KX152" s="11"/>
      <c r="KY152" s="11"/>
      <c r="KZ152" s="11"/>
      <c r="LA152" s="11"/>
      <c r="LB152" s="11"/>
      <c r="LC152" s="11"/>
      <c r="LD152" s="11"/>
      <c r="LE152" s="11"/>
      <c r="LF152" s="11"/>
      <c r="LG152" s="11"/>
      <c r="LH152" s="11"/>
      <c r="LI152" s="11"/>
      <c r="LJ152" s="11"/>
      <c r="LK152" s="11"/>
      <c r="LL152" s="11"/>
      <c r="LM152" s="11"/>
      <c r="LN152" s="11"/>
      <c r="LO152" s="11"/>
      <c r="LP152" s="11"/>
      <c r="LQ152" s="11"/>
      <c r="LR152" s="11"/>
      <c r="LS152" s="11"/>
      <c r="LT152" s="11"/>
      <c r="LU152" s="11"/>
      <c r="LV152" s="11"/>
      <c r="LW152" s="11"/>
      <c r="LX152" s="11"/>
      <c r="LY152" s="11"/>
      <c r="LZ152" s="11"/>
      <c r="MA152" s="11"/>
      <c r="MB152" s="11"/>
      <c r="MC152" s="11"/>
      <c r="MD152" s="11"/>
      <c r="ME152" s="11"/>
      <c r="MF152" s="11"/>
      <c r="MG152" s="11"/>
      <c r="MH152" s="11"/>
      <c r="AWB152" s="11"/>
      <c r="AWC152" s="11"/>
      <c r="AWD152" s="11"/>
      <c r="AWE152" s="11"/>
      <c r="AWF152" s="11"/>
      <c r="AWG152" s="11"/>
      <c r="AWH152" s="11"/>
      <c r="AWI152" s="11"/>
      <c r="AWJ152" s="11"/>
      <c r="AWK152" s="11"/>
      <c r="AWL152" s="11"/>
      <c r="AWM152" s="11"/>
      <c r="AWN152" s="11"/>
      <c r="AWO152" s="11"/>
      <c r="AWP152" s="11"/>
      <c r="AWQ152" s="11"/>
      <c r="AWR152" s="11"/>
      <c r="AWS152" s="11"/>
      <c r="AWT152" s="11"/>
      <c r="AWU152" s="11"/>
      <c r="AWV152" s="11"/>
      <c r="AWW152" s="11"/>
      <c r="AWX152" s="11"/>
      <c r="AWY152" s="11"/>
      <c r="AWZ152" s="11"/>
      <c r="AXA152" s="11"/>
      <c r="AXB152" s="11"/>
      <c r="AXC152" s="11"/>
      <c r="AXD152" s="11"/>
      <c r="AXE152" s="11"/>
      <c r="AXF152" s="11"/>
      <c r="AXG152" s="11"/>
      <c r="AXH152" s="11"/>
      <c r="AXI152" s="11"/>
      <c r="AXJ152" s="11"/>
      <c r="AXK152" s="11"/>
      <c r="AXL152" s="11"/>
      <c r="AXM152" s="11"/>
      <c r="AXN152" s="11"/>
      <c r="AXO152" s="11"/>
      <c r="AXP152" s="11"/>
      <c r="AXQ152" s="11"/>
      <c r="AXR152" s="11"/>
      <c r="AXS152" s="11"/>
      <c r="AXT152" s="11"/>
      <c r="AXU152" s="11"/>
      <c r="AXV152" s="11"/>
      <c r="AXW152" s="11"/>
      <c r="AXX152" s="11"/>
      <c r="AXY152" s="11"/>
      <c r="AXZ152" s="11"/>
      <c r="AYA152" s="11"/>
      <c r="AYB152" s="11"/>
      <c r="AYC152" s="11"/>
      <c r="AYD152" s="11"/>
      <c r="AYE152" s="11"/>
      <c r="AYF152" s="11"/>
      <c r="AYG152" s="11"/>
      <c r="AYH152" s="11"/>
      <c r="AYI152" s="11"/>
      <c r="AYJ152" s="11"/>
      <c r="AYK152" s="11"/>
      <c r="AYL152" s="11"/>
      <c r="AYM152" s="11"/>
      <c r="AYN152" s="11"/>
      <c r="AYO152" s="11"/>
      <c r="AYP152" s="11"/>
      <c r="AYQ152" s="11"/>
      <c r="AYR152" s="11"/>
      <c r="AYS152" s="11"/>
      <c r="AYT152" s="11"/>
      <c r="AYU152" s="11"/>
      <c r="AYV152" s="11"/>
      <c r="AYW152" s="11"/>
      <c r="AYX152" s="11"/>
      <c r="AYY152" s="11"/>
      <c r="AYZ152" s="11"/>
      <c r="AZA152" s="11"/>
      <c r="AZB152" s="11"/>
      <c r="AZC152" s="11"/>
      <c r="AZD152" s="11"/>
      <c r="AZE152" s="11"/>
      <c r="AZF152" s="11"/>
      <c r="AZG152" s="11"/>
      <c r="AZH152" s="11"/>
      <c r="AZI152" s="11"/>
      <c r="AZJ152" s="11"/>
      <c r="AZK152" s="11"/>
      <c r="AZL152" s="11"/>
      <c r="AZM152" s="11"/>
      <c r="AZN152" s="11"/>
      <c r="AZO152" s="11"/>
      <c r="AZP152" s="11"/>
      <c r="AZQ152" s="11"/>
      <c r="AZR152" s="11"/>
      <c r="AZS152" s="11"/>
      <c r="AZT152" s="11"/>
      <c r="AZU152" s="11"/>
      <c r="AZV152" s="11"/>
      <c r="AZW152" s="11"/>
      <c r="AZX152" s="11"/>
      <c r="AZY152" s="11"/>
      <c r="AZZ152" s="11"/>
      <c r="BAA152" s="11"/>
      <c r="BAB152" s="11"/>
      <c r="BAC152" s="11"/>
      <c r="BAD152" s="11"/>
      <c r="BAE152" s="11"/>
      <c r="BAF152" s="11"/>
      <c r="BAG152" s="11"/>
      <c r="BAH152" s="11"/>
      <c r="BAI152" s="11"/>
      <c r="BAJ152" s="11"/>
      <c r="BAK152" s="11"/>
      <c r="BAL152" s="11"/>
      <c r="BAM152" s="11"/>
      <c r="BAN152" s="11"/>
      <c r="BAO152" s="11"/>
      <c r="BAP152" s="11"/>
      <c r="BAQ152" s="11"/>
      <c r="BAR152" s="11"/>
      <c r="BAS152" s="11"/>
      <c r="BAT152" s="11"/>
      <c r="BAU152" s="11"/>
      <c r="BAV152" s="11"/>
      <c r="BAW152" s="11"/>
      <c r="BAX152" s="11"/>
      <c r="BAY152" s="11"/>
      <c r="BAZ152" s="11"/>
      <c r="BBA152" s="11"/>
      <c r="BBB152" s="11"/>
      <c r="BBC152" s="11"/>
      <c r="BBD152" s="11"/>
      <c r="BBE152" s="11"/>
      <c r="BBF152" s="11"/>
      <c r="BBG152" s="11"/>
      <c r="BBH152" s="11"/>
      <c r="BBI152" s="11"/>
      <c r="BBJ152" s="11"/>
      <c r="BBK152" s="11"/>
      <c r="BBL152" s="11"/>
      <c r="BBM152" s="11"/>
      <c r="BBN152" s="11"/>
      <c r="BBO152" s="11"/>
      <c r="BBP152" s="11"/>
      <c r="BBQ152" s="11"/>
      <c r="BBR152" s="11"/>
      <c r="BBS152" s="11"/>
      <c r="BBT152" s="11"/>
      <c r="BBU152" s="11"/>
      <c r="BBV152" s="11"/>
      <c r="BBW152" s="11"/>
      <c r="BBX152" s="11"/>
      <c r="BBY152" s="11"/>
      <c r="BBZ152" s="11"/>
      <c r="BCA152" s="11"/>
      <c r="BCB152" s="11"/>
      <c r="BCC152" s="11"/>
      <c r="BCD152" s="11"/>
      <c r="BCE152" s="11"/>
      <c r="BCF152" s="11"/>
      <c r="BCG152" s="11"/>
      <c r="BCH152" s="11"/>
      <c r="BCI152" s="11"/>
      <c r="BCJ152" s="11"/>
      <c r="BCK152" s="11"/>
      <c r="BCL152" s="11"/>
      <c r="BCM152" s="11"/>
      <c r="BCN152" s="11"/>
      <c r="BCO152" s="11"/>
      <c r="BCP152" s="11"/>
      <c r="BCQ152" s="11"/>
      <c r="BCR152" s="11"/>
      <c r="BCS152" s="11"/>
      <c r="BCT152" s="11"/>
      <c r="BCU152" s="11"/>
      <c r="BCV152" s="11"/>
      <c r="BCW152" s="11"/>
      <c r="BCX152" s="11"/>
      <c r="BCY152" s="11"/>
      <c r="BCZ152" s="11"/>
      <c r="BDA152" s="11"/>
      <c r="BDB152" s="11"/>
      <c r="BDC152" s="11"/>
      <c r="BDD152" s="11"/>
      <c r="BDE152" s="11"/>
      <c r="BDF152" s="11"/>
      <c r="BDG152" s="11"/>
      <c r="BDH152" s="11"/>
      <c r="BDI152" s="11"/>
      <c r="BDJ152" s="11"/>
      <c r="BDK152" s="11"/>
      <c r="BDL152" s="11"/>
      <c r="BDM152" s="11"/>
      <c r="BDN152" s="11"/>
      <c r="BDO152" s="11"/>
      <c r="BDP152" s="11"/>
      <c r="BDQ152" s="11"/>
      <c r="BDR152" s="11"/>
      <c r="BDS152" s="11"/>
      <c r="BDT152" s="11"/>
      <c r="BDU152" s="11"/>
      <c r="BDV152" s="11"/>
      <c r="BDW152" s="11"/>
      <c r="BDX152" s="11"/>
      <c r="BDY152" s="11"/>
      <c r="BDZ152" s="11"/>
      <c r="BEA152" s="11"/>
      <c r="BEB152" s="11"/>
      <c r="BEC152" s="11"/>
      <c r="BED152" s="11"/>
      <c r="BEE152" s="11"/>
      <c r="BEF152" s="11"/>
      <c r="BEG152" s="11"/>
      <c r="BEH152" s="11"/>
      <c r="BEI152" s="11"/>
      <c r="BEJ152" s="11"/>
      <c r="BEK152" s="11"/>
      <c r="BEL152" s="11"/>
      <c r="BEM152" s="11"/>
      <c r="BEN152" s="11"/>
      <c r="BEO152" s="11"/>
      <c r="BEP152" s="11"/>
      <c r="BEQ152" s="11"/>
      <c r="BER152" s="11"/>
      <c r="BES152" s="11"/>
      <c r="BET152" s="11"/>
      <c r="BEU152" s="11"/>
      <c r="BEV152" s="11"/>
      <c r="BEW152" s="11"/>
      <c r="BEX152" s="11"/>
      <c r="BEY152" s="11"/>
      <c r="BEZ152" s="11"/>
      <c r="BFA152" s="11"/>
      <c r="BFB152" s="11"/>
      <c r="BFC152" s="11"/>
      <c r="BFD152" s="11"/>
      <c r="BFE152" s="11"/>
      <c r="BFF152" s="11"/>
      <c r="BFG152" s="11"/>
      <c r="BFH152" s="11"/>
      <c r="BFI152" s="11"/>
      <c r="BFJ152" s="11"/>
      <c r="BFK152" s="11"/>
      <c r="BFL152" s="11"/>
      <c r="BFM152" s="11"/>
      <c r="BFN152" s="11"/>
      <c r="BFO152" s="11"/>
      <c r="BFP152" s="11"/>
      <c r="BFQ152" s="11"/>
      <c r="BFR152" s="11"/>
      <c r="BFS152" s="11"/>
      <c r="BFT152" s="11"/>
      <c r="BFU152" s="11"/>
      <c r="BFV152" s="11"/>
      <c r="BFW152" s="11"/>
      <c r="BFX152" s="11"/>
      <c r="BFY152" s="11"/>
      <c r="BFZ152" s="11"/>
      <c r="BGA152" s="11"/>
      <c r="BGB152" s="11"/>
      <c r="BGC152" s="11"/>
      <c r="BGD152" s="11"/>
      <c r="BGE152" s="11"/>
      <c r="BGF152" s="11"/>
      <c r="BGG152" s="11"/>
      <c r="BGH152" s="11"/>
      <c r="BGI152" s="11"/>
      <c r="BGJ152" s="11"/>
      <c r="BGK152" s="11"/>
      <c r="BGL152" s="11"/>
      <c r="BGM152" s="11"/>
      <c r="BGN152" s="11"/>
      <c r="BGO152" s="11"/>
      <c r="BGP152" s="11"/>
      <c r="BGQ152" s="11"/>
      <c r="BGR152" s="11"/>
      <c r="BGS152" s="11"/>
      <c r="BGT152" s="11"/>
      <c r="BGU152" s="11"/>
      <c r="BGV152" s="11"/>
      <c r="BGW152" s="11"/>
      <c r="BGX152" s="11"/>
      <c r="BGY152" s="11"/>
      <c r="BGZ152" s="11"/>
      <c r="BHA152" s="11"/>
      <c r="BHB152" s="11"/>
      <c r="BHC152" s="11"/>
      <c r="BHD152" s="11"/>
      <c r="BHE152" s="11"/>
      <c r="BHF152" s="11"/>
      <c r="BHG152" s="11"/>
      <c r="BHH152" s="11"/>
      <c r="BHI152" s="11"/>
      <c r="BHJ152" s="11"/>
      <c r="BHK152" s="11"/>
      <c r="BHL152" s="11"/>
      <c r="BHM152" s="11"/>
      <c r="BHN152" s="11"/>
      <c r="BHO152" s="11"/>
      <c r="BHP152" s="11"/>
      <c r="BHQ152" s="11"/>
      <c r="BHR152" s="11"/>
      <c r="BHS152" s="11"/>
      <c r="BHT152" s="11"/>
      <c r="BHU152" s="11"/>
      <c r="BHV152" s="11"/>
      <c r="BHW152" s="11"/>
      <c r="BHX152" s="11"/>
      <c r="BHY152" s="11"/>
      <c r="BHZ152" s="11"/>
      <c r="BIA152" s="11"/>
      <c r="BIB152" s="11"/>
      <c r="BIC152" s="11"/>
      <c r="BID152" s="11"/>
      <c r="BIE152" s="11"/>
      <c r="BIF152" s="11"/>
      <c r="BIG152" s="11"/>
      <c r="BIH152" s="11"/>
      <c r="BII152" s="11"/>
      <c r="BIJ152" s="11"/>
      <c r="BIK152" s="11"/>
      <c r="BIL152" s="11"/>
      <c r="BIM152" s="11"/>
      <c r="BIN152" s="11"/>
      <c r="BIO152" s="11"/>
      <c r="BIP152" s="11"/>
      <c r="BIQ152" s="11"/>
      <c r="BIR152" s="11"/>
      <c r="BIS152" s="11"/>
      <c r="BIT152" s="11"/>
      <c r="BIU152" s="11"/>
      <c r="BIV152" s="11"/>
      <c r="BIW152" s="11"/>
      <c r="BIX152" s="11"/>
      <c r="BIY152" s="11"/>
      <c r="BIZ152" s="11"/>
      <c r="BJA152" s="11"/>
      <c r="BJB152" s="11"/>
      <c r="BJC152" s="11"/>
      <c r="BJD152" s="11"/>
      <c r="BJE152" s="11"/>
      <c r="BJF152" s="11"/>
      <c r="BJG152" s="11"/>
      <c r="BJH152" s="11"/>
      <c r="BJI152" s="11"/>
      <c r="BJJ152" s="11"/>
      <c r="BJK152" s="11"/>
      <c r="BJL152" s="11"/>
      <c r="BJM152" s="11"/>
      <c r="BJN152" s="11"/>
      <c r="BJO152" s="11"/>
      <c r="BJP152" s="11"/>
      <c r="BJQ152" s="11"/>
      <c r="BJR152" s="11"/>
      <c r="BJS152" s="11"/>
      <c r="BJT152" s="11"/>
      <c r="BJU152" s="11"/>
      <c r="BJV152" s="11"/>
      <c r="BJW152" s="11"/>
      <c r="BJX152" s="11"/>
      <c r="BJY152" s="11"/>
      <c r="BJZ152" s="11"/>
      <c r="BKA152" s="11"/>
      <c r="BKB152" s="11"/>
      <c r="BKC152" s="11"/>
      <c r="BKD152" s="11"/>
      <c r="BKE152" s="11"/>
      <c r="BKF152" s="11"/>
      <c r="BKG152" s="11"/>
      <c r="BKH152" s="11"/>
      <c r="BKI152" s="11"/>
      <c r="BKJ152" s="11"/>
      <c r="BKK152" s="11"/>
      <c r="BKL152" s="11"/>
      <c r="BKM152" s="11"/>
      <c r="BKN152" s="11"/>
      <c r="BKO152" s="11"/>
      <c r="BKP152" s="11"/>
      <c r="BKQ152" s="11"/>
      <c r="BKR152" s="11"/>
      <c r="BKS152" s="11"/>
      <c r="BKT152" s="11"/>
      <c r="BKU152" s="11"/>
      <c r="BKV152" s="11"/>
      <c r="BKW152" s="11"/>
      <c r="BKX152" s="11"/>
      <c r="BKY152" s="11"/>
      <c r="BKZ152" s="11"/>
      <c r="BLA152" s="11"/>
      <c r="BLB152" s="11"/>
      <c r="BLC152" s="11"/>
      <c r="BLD152" s="11"/>
      <c r="BLE152" s="11"/>
      <c r="BLF152" s="11"/>
      <c r="BLG152" s="11"/>
      <c r="BLH152" s="11"/>
      <c r="BLI152" s="11"/>
      <c r="BLJ152" s="11"/>
      <c r="BLK152" s="11"/>
      <c r="BLL152" s="11"/>
      <c r="BLM152" s="11"/>
      <c r="BLN152" s="11"/>
      <c r="BLO152" s="11"/>
      <c r="BLP152" s="11"/>
      <c r="BLQ152" s="11"/>
      <c r="BLR152" s="11"/>
      <c r="BLS152" s="11"/>
      <c r="BLT152" s="11"/>
      <c r="BLU152" s="11"/>
      <c r="BLV152" s="11"/>
      <c r="BLW152" s="11"/>
      <c r="BLX152" s="11"/>
      <c r="BLY152" s="11"/>
      <c r="BLZ152" s="11"/>
      <c r="BMA152" s="11"/>
      <c r="BMB152" s="11"/>
      <c r="BMC152" s="11"/>
      <c r="BMD152" s="11"/>
      <c r="BME152" s="11"/>
      <c r="BMF152" s="11"/>
      <c r="BMG152" s="11"/>
      <c r="BMH152" s="11"/>
      <c r="BMI152" s="11"/>
      <c r="BMJ152" s="11"/>
      <c r="BMK152" s="11"/>
      <c r="BML152" s="11"/>
      <c r="BMM152" s="11"/>
      <c r="BMN152" s="11"/>
      <c r="BMO152" s="11"/>
      <c r="BMP152" s="11"/>
      <c r="BMQ152" s="11"/>
      <c r="BMR152" s="11"/>
      <c r="BMS152" s="11"/>
      <c r="BMT152" s="11"/>
      <c r="BMU152" s="11"/>
      <c r="BMV152" s="11"/>
      <c r="BMW152" s="11"/>
      <c r="BMX152" s="11"/>
      <c r="BMY152" s="11"/>
      <c r="BMZ152" s="11"/>
      <c r="BNA152" s="11"/>
      <c r="BNB152" s="11"/>
      <c r="BNC152" s="11"/>
      <c r="BND152" s="11"/>
      <c r="BNE152" s="11"/>
      <c r="BNF152" s="11"/>
      <c r="BNG152" s="11"/>
      <c r="BNH152" s="11"/>
      <c r="BNI152" s="11"/>
      <c r="BNJ152" s="11"/>
      <c r="BNK152" s="11"/>
      <c r="BNL152" s="11"/>
      <c r="BNM152" s="11"/>
      <c r="BNN152" s="11"/>
      <c r="BNO152" s="11"/>
      <c r="BNP152" s="11"/>
      <c r="BNQ152" s="11"/>
      <c r="BNR152" s="11"/>
      <c r="BNS152" s="11"/>
      <c r="BNT152" s="11"/>
      <c r="BNU152" s="11"/>
      <c r="BNV152" s="11"/>
      <c r="BNW152" s="11"/>
      <c r="BNX152" s="11"/>
      <c r="BNY152" s="11"/>
      <c r="BNZ152" s="11"/>
      <c r="BOA152" s="11"/>
      <c r="BOB152" s="11"/>
      <c r="BOC152" s="11"/>
      <c r="BOD152" s="11"/>
      <c r="BOE152" s="11"/>
      <c r="BOF152" s="11"/>
      <c r="BOG152" s="11"/>
      <c r="BOH152" s="11"/>
      <c r="BOI152" s="11"/>
      <c r="BOJ152" s="11"/>
      <c r="BOK152" s="11"/>
      <c r="BOL152" s="11"/>
      <c r="BOM152" s="11"/>
      <c r="BON152" s="11"/>
      <c r="BOO152" s="11"/>
      <c r="BOP152" s="11"/>
      <c r="BOQ152" s="11"/>
      <c r="BOR152" s="11"/>
      <c r="BOS152" s="11"/>
      <c r="BOT152" s="11"/>
      <c r="BOU152" s="11"/>
      <c r="BOV152" s="11"/>
      <c r="BOW152" s="11"/>
      <c r="BOX152" s="11"/>
      <c r="BOY152" s="11"/>
      <c r="BOZ152" s="11"/>
      <c r="BPA152" s="11"/>
      <c r="BPB152" s="11"/>
      <c r="BPC152" s="11"/>
      <c r="BPD152" s="11"/>
      <c r="BPE152" s="11"/>
      <c r="BPF152" s="11"/>
      <c r="BPG152" s="11"/>
      <c r="BPH152" s="11"/>
      <c r="BPI152" s="11"/>
      <c r="BPJ152" s="11"/>
      <c r="BPK152" s="11"/>
      <c r="BPL152" s="11"/>
      <c r="BPM152" s="11"/>
      <c r="BPN152" s="11"/>
      <c r="BPO152" s="11"/>
      <c r="BPP152" s="11"/>
      <c r="BPQ152" s="11"/>
      <c r="BPR152" s="11"/>
      <c r="BPS152" s="11"/>
      <c r="BPT152" s="11"/>
      <c r="BPU152" s="11"/>
      <c r="BPV152" s="11"/>
      <c r="BPW152" s="11"/>
      <c r="BPX152" s="11"/>
      <c r="BPY152" s="11"/>
      <c r="BPZ152" s="11"/>
      <c r="BQA152" s="11"/>
      <c r="BQB152" s="11"/>
      <c r="BQC152" s="11"/>
      <c r="BQD152" s="11"/>
      <c r="BQE152" s="11"/>
      <c r="BQF152" s="11"/>
      <c r="BQG152" s="11"/>
      <c r="BQH152" s="11"/>
      <c r="BQI152" s="11"/>
      <c r="BQJ152" s="11"/>
      <c r="BQK152" s="11"/>
      <c r="BQL152" s="11"/>
      <c r="BQM152" s="11"/>
      <c r="BQN152" s="11"/>
      <c r="BQO152" s="11"/>
      <c r="BQP152" s="11"/>
      <c r="BQQ152" s="11"/>
      <c r="BQR152" s="11"/>
      <c r="BQS152" s="11"/>
      <c r="BQT152" s="11"/>
      <c r="BQU152" s="11"/>
      <c r="BQV152" s="11"/>
      <c r="BQW152" s="11"/>
      <c r="BQX152" s="11"/>
      <c r="BQY152" s="11"/>
      <c r="BQZ152" s="11"/>
      <c r="BRA152" s="11"/>
      <c r="BRB152" s="11"/>
      <c r="BRC152" s="11"/>
      <c r="BRD152" s="11"/>
      <c r="BRE152" s="11"/>
      <c r="BRF152" s="11"/>
      <c r="BRG152" s="11"/>
      <c r="BRH152" s="11"/>
      <c r="BRI152" s="11"/>
      <c r="BRJ152" s="11"/>
      <c r="BRK152" s="11"/>
      <c r="BRL152" s="11"/>
      <c r="BRM152" s="11"/>
      <c r="BRN152" s="11"/>
      <c r="BRO152" s="11"/>
      <c r="BRP152" s="11"/>
      <c r="BRQ152" s="11"/>
      <c r="BRR152" s="11"/>
      <c r="BRS152" s="11"/>
      <c r="BRT152" s="11"/>
      <c r="BRU152" s="11"/>
      <c r="BRV152" s="11"/>
      <c r="BRW152" s="11"/>
      <c r="BRX152" s="11"/>
      <c r="BRY152" s="11"/>
      <c r="BRZ152" s="11"/>
      <c r="BSA152" s="11"/>
      <c r="BSB152" s="11"/>
      <c r="BSC152" s="11"/>
      <c r="BSD152" s="11"/>
      <c r="BSE152" s="11"/>
      <c r="BSF152" s="11"/>
      <c r="BSG152" s="11"/>
      <c r="BSH152" s="11"/>
      <c r="BSI152" s="11"/>
      <c r="BSJ152" s="11"/>
      <c r="BSK152" s="11"/>
      <c r="BSL152" s="11"/>
      <c r="BSM152" s="11"/>
      <c r="BSN152" s="11"/>
      <c r="BSO152" s="11"/>
      <c r="BSP152" s="11"/>
      <c r="BSQ152" s="11"/>
      <c r="BSR152" s="11"/>
      <c r="BSS152" s="11"/>
      <c r="BST152" s="11"/>
      <c r="BSU152" s="11"/>
      <c r="BSV152" s="11"/>
      <c r="BSW152" s="11"/>
      <c r="BSX152" s="11"/>
      <c r="BSY152" s="11"/>
      <c r="BSZ152" s="11"/>
      <c r="BTA152" s="11"/>
      <c r="BTB152" s="11"/>
      <c r="BTC152" s="11"/>
      <c r="BTD152" s="11"/>
      <c r="BTE152" s="11"/>
      <c r="BTF152" s="11"/>
      <c r="BTG152" s="11"/>
      <c r="BTH152" s="11"/>
      <c r="BTI152" s="11"/>
      <c r="BTJ152" s="11"/>
      <c r="BTK152" s="11"/>
      <c r="BTL152" s="11"/>
      <c r="BTM152" s="11"/>
      <c r="BTN152" s="11"/>
      <c r="BTO152" s="11"/>
      <c r="BTP152" s="11"/>
      <c r="BTQ152" s="11"/>
      <c r="BTR152" s="11"/>
      <c r="BTS152" s="11"/>
      <c r="BTT152" s="11"/>
      <c r="BTU152" s="11"/>
      <c r="BTV152" s="11"/>
      <c r="BTW152" s="11"/>
      <c r="BTX152" s="11"/>
      <c r="BTY152" s="11"/>
      <c r="BTZ152" s="11"/>
      <c r="BUA152" s="11"/>
      <c r="BUB152" s="11"/>
      <c r="BUC152" s="11"/>
      <c r="BUD152" s="11"/>
      <c r="BUE152" s="11"/>
      <c r="BUF152" s="11"/>
      <c r="BUG152" s="11"/>
      <c r="BUH152" s="11"/>
      <c r="BUI152" s="11"/>
      <c r="BUJ152" s="11"/>
      <c r="BUK152" s="11"/>
      <c r="BUL152" s="11"/>
      <c r="BUM152" s="11"/>
      <c r="BUN152" s="11"/>
      <c r="BUO152" s="11"/>
      <c r="BUP152" s="11"/>
      <c r="BUQ152" s="11"/>
      <c r="BUR152" s="11"/>
      <c r="BUS152" s="11"/>
      <c r="BUT152" s="11"/>
      <c r="BUU152" s="11"/>
      <c r="BUV152" s="11"/>
      <c r="BUW152" s="11"/>
      <c r="BUX152" s="11"/>
      <c r="BUY152" s="11"/>
      <c r="BUZ152" s="11"/>
      <c r="BVA152" s="11"/>
      <c r="BVB152" s="11"/>
      <c r="BVC152" s="11"/>
      <c r="BVD152" s="11"/>
      <c r="BVE152" s="11"/>
      <c r="BVF152" s="11"/>
      <c r="BVG152" s="11"/>
      <c r="BVH152" s="11"/>
      <c r="BVI152" s="11"/>
      <c r="BVJ152" s="11"/>
      <c r="BVK152" s="11"/>
      <c r="BVL152" s="11"/>
      <c r="BVM152" s="11"/>
      <c r="BVN152" s="11"/>
      <c r="BVO152" s="11"/>
      <c r="BVP152" s="11"/>
      <c r="BVQ152" s="11"/>
      <c r="BVR152" s="11"/>
      <c r="BVS152" s="11"/>
      <c r="BVT152" s="11"/>
      <c r="BVU152" s="11"/>
      <c r="BVV152" s="11"/>
      <c r="BVW152" s="11"/>
      <c r="BVX152" s="11"/>
      <c r="BVY152" s="11"/>
      <c r="BVZ152" s="11"/>
      <c r="BWA152" s="11"/>
      <c r="BWB152" s="11"/>
      <c r="BWC152" s="11"/>
      <c r="BWD152" s="11"/>
      <c r="BWE152" s="11"/>
      <c r="BWF152" s="11"/>
      <c r="BWG152" s="11"/>
      <c r="BWH152" s="11"/>
      <c r="BWI152" s="11"/>
      <c r="BWJ152" s="11"/>
      <c r="BWK152" s="11"/>
      <c r="BWL152" s="11"/>
      <c r="BWM152" s="11"/>
      <c r="BWN152" s="11"/>
      <c r="BWO152" s="11"/>
      <c r="BWP152" s="11"/>
      <c r="BWQ152" s="11"/>
      <c r="BWR152" s="11"/>
      <c r="BWS152" s="11"/>
      <c r="BWT152" s="11"/>
      <c r="BWU152" s="11"/>
      <c r="BWV152" s="11"/>
      <c r="BWW152" s="11"/>
      <c r="BWX152" s="11"/>
      <c r="BWY152" s="11"/>
      <c r="BWZ152" s="11"/>
      <c r="BXA152" s="11"/>
      <c r="BXB152" s="11"/>
      <c r="BXC152" s="11"/>
      <c r="BXD152" s="11"/>
      <c r="BXE152" s="11"/>
      <c r="BXF152" s="11"/>
      <c r="BXG152" s="11"/>
      <c r="BXH152" s="11"/>
      <c r="BXI152" s="11"/>
      <c r="BXJ152" s="11"/>
      <c r="BXK152" s="11"/>
      <c r="BXL152" s="11"/>
      <c r="BXM152" s="11"/>
      <c r="BXN152" s="11"/>
      <c r="BXO152" s="11"/>
      <c r="BXP152" s="11"/>
      <c r="BXQ152" s="11"/>
      <c r="BXR152" s="11"/>
      <c r="BXS152" s="11"/>
      <c r="BXT152" s="11"/>
      <c r="BXU152" s="11"/>
      <c r="BXV152" s="11"/>
      <c r="BXW152" s="11"/>
      <c r="BXX152" s="11"/>
      <c r="BXY152" s="11"/>
      <c r="BXZ152" s="11"/>
      <c r="BYA152" s="11"/>
      <c r="BYB152" s="11"/>
      <c r="BYC152" s="11"/>
      <c r="BYD152" s="11"/>
      <c r="BYE152" s="11"/>
      <c r="BYF152" s="11"/>
      <c r="BYG152" s="11"/>
      <c r="BYH152" s="11"/>
      <c r="BYI152" s="11"/>
      <c r="BYJ152" s="11"/>
      <c r="BYK152" s="11"/>
      <c r="BYL152" s="11"/>
      <c r="BYM152" s="11"/>
      <c r="BYN152" s="11"/>
      <c r="BYO152" s="11"/>
      <c r="BYP152" s="11"/>
      <c r="BYQ152" s="11"/>
      <c r="BYR152" s="11"/>
      <c r="BYS152" s="11"/>
      <c r="BYT152" s="11"/>
      <c r="BYU152" s="11"/>
      <c r="BYV152" s="11"/>
      <c r="BYW152" s="11"/>
      <c r="BYX152" s="11"/>
      <c r="BYY152" s="11"/>
      <c r="BYZ152" s="11"/>
      <c r="BZA152" s="11"/>
      <c r="BZB152" s="11"/>
      <c r="BZC152" s="11"/>
      <c r="BZD152" s="11"/>
      <c r="BZE152" s="11"/>
      <c r="BZF152" s="11"/>
      <c r="BZG152" s="11"/>
      <c r="BZH152" s="11"/>
      <c r="BZI152" s="11"/>
      <c r="BZJ152" s="11"/>
      <c r="BZK152" s="11"/>
      <c r="BZL152" s="11"/>
      <c r="BZM152" s="11"/>
      <c r="BZN152" s="11"/>
      <c r="BZO152" s="11"/>
      <c r="BZP152" s="11"/>
      <c r="BZQ152" s="11"/>
      <c r="BZR152" s="11"/>
      <c r="BZS152" s="11"/>
      <c r="BZT152" s="11"/>
      <c r="BZU152" s="11"/>
      <c r="BZV152" s="11"/>
      <c r="BZW152" s="11"/>
      <c r="BZX152" s="11"/>
      <c r="BZY152" s="11"/>
      <c r="BZZ152" s="11"/>
      <c r="CAA152" s="11"/>
      <c r="CAB152" s="11"/>
      <c r="CAC152" s="11"/>
      <c r="CAD152" s="11"/>
      <c r="CAE152" s="11"/>
      <c r="CAF152" s="11"/>
      <c r="CAG152" s="11"/>
      <c r="CAH152" s="11"/>
      <c r="CAI152" s="11"/>
      <c r="CAJ152" s="11"/>
      <c r="CAK152" s="11"/>
      <c r="CAL152" s="11"/>
      <c r="CAM152" s="11"/>
      <c r="CAN152" s="11"/>
      <c r="CAO152" s="11"/>
      <c r="CAP152" s="11"/>
      <c r="CAQ152" s="11"/>
      <c r="CAR152" s="11"/>
      <c r="CAS152" s="11"/>
      <c r="CAT152" s="11"/>
      <c r="CAU152" s="11"/>
      <c r="CAV152" s="11"/>
      <c r="CAW152" s="11"/>
      <c r="CAX152" s="11"/>
      <c r="CAY152" s="11"/>
      <c r="CAZ152" s="11"/>
      <c r="CBA152" s="11"/>
      <c r="CBB152" s="11"/>
      <c r="CBC152" s="11"/>
      <c r="CBD152" s="11"/>
      <c r="CBE152" s="11"/>
      <c r="CBF152" s="11"/>
      <c r="CBG152" s="11"/>
      <c r="CBH152" s="11"/>
      <c r="CBI152" s="11"/>
      <c r="CBJ152" s="11"/>
      <c r="CBK152" s="11"/>
      <c r="CBL152" s="11"/>
      <c r="CBM152" s="11"/>
      <c r="CBN152" s="11"/>
      <c r="CBO152" s="11"/>
      <c r="CBP152" s="11"/>
      <c r="CBQ152" s="11"/>
      <c r="CBR152" s="11"/>
      <c r="CBS152" s="11"/>
      <c r="CBT152" s="11"/>
      <c r="CBU152" s="11"/>
      <c r="CBV152" s="11"/>
      <c r="CBW152" s="11"/>
      <c r="CBX152" s="11"/>
      <c r="CBY152" s="11"/>
      <c r="CBZ152" s="11"/>
      <c r="CCA152" s="11"/>
      <c r="CCB152" s="11"/>
      <c r="CCC152" s="11"/>
      <c r="CCD152" s="11"/>
      <c r="CCE152" s="11"/>
      <c r="CCF152" s="11"/>
      <c r="CCG152" s="11"/>
      <c r="CCH152" s="11"/>
      <c r="CCI152" s="11"/>
      <c r="CCJ152" s="11"/>
      <c r="CCK152" s="11"/>
      <c r="CCL152" s="11"/>
      <c r="CCM152" s="11"/>
      <c r="CCN152" s="11"/>
      <c r="CCO152" s="11"/>
      <c r="CCP152" s="11"/>
      <c r="CCQ152" s="11"/>
      <c r="CCR152" s="11"/>
      <c r="CCS152" s="11"/>
      <c r="CCT152" s="11"/>
      <c r="CCU152" s="11"/>
      <c r="CCV152" s="11"/>
      <c r="CCW152" s="11"/>
      <c r="CCX152" s="11"/>
      <c r="CCY152" s="11"/>
      <c r="CCZ152" s="11"/>
      <c r="CDA152" s="11"/>
      <c r="CDB152" s="11"/>
      <c r="CDC152" s="11"/>
      <c r="CDD152" s="11"/>
      <c r="CDE152" s="11"/>
      <c r="CDF152" s="11"/>
      <c r="CDG152" s="11"/>
      <c r="CDH152" s="11"/>
      <c r="CDI152" s="11"/>
      <c r="CDJ152" s="11"/>
      <c r="CDK152" s="11"/>
      <c r="CDL152" s="11"/>
      <c r="CDM152" s="11"/>
      <c r="CDN152" s="11"/>
      <c r="CDO152" s="11"/>
      <c r="CDP152" s="11"/>
      <c r="CDQ152" s="11"/>
      <c r="CDR152" s="11"/>
      <c r="CDS152" s="11"/>
      <c r="CDT152" s="11"/>
      <c r="CDU152" s="11"/>
      <c r="CDV152" s="11"/>
      <c r="CDW152" s="11"/>
      <c r="CDX152" s="11"/>
      <c r="CDY152" s="11"/>
      <c r="CDZ152" s="11"/>
      <c r="CEA152" s="11"/>
      <c r="CEB152" s="11"/>
      <c r="CEC152" s="11"/>
      <c r="CED152" s="11"/>
      <c r="CEE152" s="11"/>
      <c r="CEF152" s="11"/>
      <c r="CEG152" s="11"/>
      <c r="CEH152" s="11"/>
      <c r="CEI152" s="11"/>
      <c r="CEJ152" s="11"/>
      <c r="CEK152" s="11"/>
      <c r="CEL152" s="11"/>
      <c r="CEM152" s="11"/>
      <c r="CEN152" s="11"/>
      <c r="CEO152" s="11"/>
      <c r="CEP152" s="11"/>
      <c r="CEQ152" s="11"/>
      <c r="CER152" s="11"/>
      <c r="CES152" s="11"/>
      <c r="CET152" s="11"/>
      <c r="CEU152" s="11"/>
      <c r="CEV152" s="11"/>
      <c r="CEW152" s="11"/>
      <c r="CEX152" s="11"/>
      <c r="CEY152" s="11"/>
      <c r="CEZ152" s="11"/>
      <c r="CFA152" s="11"/>
      <c r="CFB152" s="11"/>
      <c r="CFC152" s="11"/>
      <c r="CFD152" s="11"/>
      <c r="CFE152" s="11"/>
      <c r="CFF152" s="11"/>
      <c r="CFG152" s="11"/>
      <c r="CFH152" s="11"/>
      <c r="CFI152" s="11"/>
      <c r="CFJ152" s="11"/>
      <c r="CFK152" s="11"/>
      <c r="CFL152" s="11"/>
      <c r="CFM152" s="11"/>
      <c r="CFN152" s="11"/>
      <c r="CFO152" s="11"/>
      <c r="CFP152" s="11"/>
      <c r="CFQ152" s="11"/>
      <c r="CFR152" s="11"/>
      <c r="CFS152" s="11"/>
      <c r="CFT152" s="11"/>
      <c r="CFU152" s="11"/>
      <c r="CFV152" s="11"/>
      <c r="CFW152" s="11"/>
      <c r="CFX152" s="11"/>
      <c r="CFY152" s="11"/>
      <c r="CFZ152" s="11"/>
      <c r="CGA152" s="11"/>
      <c r="CGB152" s="11"/>
      <c r="CGC152" s="11"/>
      <c r="CGD152" s="11"/>
      <c r="CGE152" s="11"/>
      <c r="CGF152" s="11"/>
      <c r="CGG152" s="11"/>
      <c r="CGH152" s="11"/>
      <c r="CGI152" s="11"/>
      <c r="CGJ152" s="11"/>
      <c r="CGK152" s="11"/>
      <c r="CGL152" s="11"/>
      <c r="CGM152" s="11"/>
      <c r="CGN152" s="11"/>
      <c r="CGO152" s="11"/>
      <c r="CGP152" s="11"/>
      <c r="CGQ152" s="11"/>
      <c r="CGR152" s="11"/>
      <c r="CGS152" s="11"/>
      <c r="CGT152" s="11"/>
      <c r="CGU152" s="11"/>
      <c r="CGV152" s="11"/>
      <c r="CGW152" s="11"/>
      <c r="CGX152" s="11"/>
      <c r="CGY152" s="11"/>
      <c r="CGZ152" s="11"/>
      <c r="CHA152" s="11"/>
      <c r="CHB152" s="11"/>
      <c r="CHC152" s="11"/>
      <c r="CHD152" s="11"/>
      <c r="CHE152" s="11"/>
      <c r="CHF152" s="11"/>
      <c r="CHG152" s="11"/>
      <c r="CHH152" s="11"/>
      <c r="CHI152" s="11"/>
      <c r="CHJ152" s="11"/>
      <c r="CHK152" s="11"/>
      <c r="CHL152" s="11"/>
      <c r="CHM152" s="11"/>
      <c r="CHN152" s="11"/>
      <c r="CHO152" s="11"/>
      <c r="CHP152" s="11"/>
      <c r="CHQ152" s="11"/>
      <c r="CHR152" s="11"/>
      <c r="CHS152" s="11"/>
      <c r="CHT152" s="11"/>
      <c r="CHU152" s="11"/>
      <c r="CHV152" s="11"/>
      <c r="CHW152" s="11"/>
      <c r="CHX152" s="11"/>
      <c r="CHY152" s="11"/>
      <c r="CHZ152" s="11"/>
      <c r="CIA152" s="11"/>
      <c r="CIB152" s="11"/>
      <c r="CIC152" s="11"/>
      <c r="CID152" s="11"/>
      <c r="CIE152" s="11"/>
      <c r="CIF152" s="11"/>
      <c r="CIG152" s="11"/>
      <c r="CIH152" s="11"/>
      <c r="CII152" s="11"/>
      <c r="CIJ152" s="11"/>
      <c r="CIK152" s="11"/>
      <c r="CIL152" s="11"/>
      <c r="CIM152" s="11"/>
      <c r="CIN152" s="11"/>
      <c r="CIO152" s="11"/>
      <c r="CIP152" s="11"/>
      <c r="CIQ152" s="11"/>
      <c r="CIR152" s="11"/>
      <c r="CIS152" s="11"/>
      <c r="CIT152" s="11"/>
      <c r="CIU152" s="11"/>
      <c r="CIV152" s="11"/>
      <c r="CIW152" s="11"/>
      <c r="CIX152" s="11"/>
      <c r="CIY152" s="11"/>
      <c r="CIZ152" s="11"/>
      <c r="CJA152" s="11"/>
      <c r="CJB152" s="11"/>
      <c r="CJC152" s="11"/>
      <c r="CJD152" s="11"/>
      <c r="CJE152" s="11"/>
      <c r="CJF152" s="11"/>
      <c r="CJG152" s="11"/>
      <c r="CJH152" s="11"/>
      <c r="CJI152" s="11"/>
      <c r="CJJ152" s="11"/>
      <c r="CJK152" s="11"/>
      <c r="CJL152" s="11"/>
      <c r="CJM152" s="11"/>
      <c r="CJN152" s="11"/>
      <c r="CJO152" s="11"/>
      <c r="CJP152" s="11"/>
      <c r="CJQ152" s="11"/>
      <c r="CJR152" s="11"/>
      <c r="CJS152" s="11"/>
      <c r="CJT152" s="11"/>
      <c r="CJU152" s="11"/>
      <c r="CJV152" s="11"/>
      <c r="CJW152" s="11"/>
      <c r="CJX152" s="11"/>
      <c r="CJY152" s="11"/>
      <c r="CJZ152" s="11"/>
      <c r="CKA152" s="11"/>
      <c r="CKB152" s="11"/>
      <c r="CKC152" s="11"/>
      <c r="CKD152" s="11"/>
      <c r="CKE152" s="11"/>
      <c r="CKF152" s="11"/>
      <c r="CKG152" s="11"/>
      <c r="CKH152" s="11"/>
      <c r="CKI152" s="11"/>
      <c r="CKJ152" s="11"/>
      <c r="CKK152" s="11"/>
      <c r="CKL152" s="11"/>
      <c r="CKM152" s="11"/>
      <c r="CKN152" s="11"/>
      <c r="CKO152" s="11"/>
      <c r="CKP152" s="11"/>
      <c r="CKQ152" s="11"/>
      <c r="CKR152" s="11"/>
      <c r="CKS152" s="11"/>
      <c r="CKT152" s="11"/>
      <c r="CKU152" s="11"/>
      <c r="CKV152" s="11"/>
      <c r="CKW152" s="11"/>
      <c r="CKX152" s="11"/>
      <c r="CKY152" s="11"/>
      <c r="CKZ152" s="11"/>
      <c r="CLA152" s="11"/>
      <c r="CLB152" s="11"/>
      <c r="CLC152" s="11"/>
      <c r="CLD152" s="11"/>
      <c r="CLE152" s="11"/>
      <c r="CLF152" s="11"/>
      <c r="CLG152" s="11"/>
      <c r="CLH152" s="11"/>
      <c r="CLI152" s="11"/>
      <c r="CLJ152" s="11"/>
      <c r="CLK152" s="11"/>
      <c r="CLL152" s="11"/>
      <c r="CLM152" s="11"/>
      <c r="CLN152" s="11"/>
      <c r="CLO152" s="11"/>
      <c r="CLP152" s="11"/>
      <c r="CLQ152" s="11"/>
      <c r="CLR152" s="11"/>
      <c r="CLS152" s="11"/>
      <c r="CLT152" s="11"/>
      <c r="CLU152" s="11"/>
      <c r="CLV152" s="11"/>
      <c r="CLW152" s="11"/>
      <c r="CLX152" s="11"/>
      <c r="CLY152" s="11"/>
      <c r="CLZ152" s="11"/>
      <c r="CMA152" s="11"/>
      <c r="CMB152" s="11"/>
      <c r="CMC152" s="11"/>
      <c r="CMD152" s="11"/>
      <c r="CME152" s="11"/>
      <c r="CMF152" s="11"/>
      <c r="CMG152" s="11"/>
      <c r="CMH152" s="11"/>
      <c r="CMI152" s="11"/>
      <c r="CMJ152" s="11"/>
      <c r="CMK152" s="11"/>
      <c r="CML152" s="11"/>
      <c r="CMM152" s="11"/>
      <c r="CMN152" s="11"/>
      <c r="CMO152" s="11"/>
      <c r="CMP152" s="11"/>
      <c r="CMQ152" s="11"/>
      <c r="CMR152" s="11"/>
      <c r="CMS152" s="11"/>
      <c r="CMT152" s="11"/>
      <c r="CMU152" s="11"/>
      <c r="CMV152" s="11"/>
      <c r="CMW152" s="11"/>
      <c r="CMX152" s="11"/>
      <c r="CMY152" s="11"/>
      <c r="CMZ152" s="11"/>
      <c r="CNA152" s="11"/>
      <c r="CNB152" s="11"/>
      <c r="CNC152" s="11"/>
      <c r="CND152" s="11"/>
      <c r="CNE152" s="11"/>
      <c r="CNF152" s="11"/>
      <c r="CNG152" s="11"/>
      <c r="CNH152" s="11"/>
      <c r="CNI152" s="11"/>
      <c r="CNJ152" s="11"/>
      <c r="CNK152" s="11"/>
      <c r="CNL152" s="11"/>
      <c r="CNM152" s="11"/>
      <c r="CNN152" s="11"/>
      <c r="CNO152" s="11"/>
      <c r="CNP152" s="11"/>
      <c r="CNQ152" s="11"/>
      <c r="CNR152" s="11"/>
      <c r="CNS152" s="11"/>
      <c r="CNT152" s="11"/>
      <c r="CNU152" s="11"/>
      <c r="CNV152" s="11"/>
      <c r="CNW152" s="11"/>
      <c r="CNX152" s="11"/>
      <c r="CNY152" s="11"/>
      <c r="CNZ152" s="11"/>
      <c r="COA152" s="11"/>
      <c r="COB152" s="11"/>
      <c r="COC152" s="11"/>
      <c r="COD152" s="11"/>
      <c r="COE152" s="11"/>
      <c r="COF152" s="11"/>
      <c r="COG152" s="11"/>
      <c r="COH152" s="11"/>
      <c r="COI152" s="11"/>
      <c r="COJ152" s="11"/>
      <c r="COK152" s="11"/>
      <c r="COL152" s="11"/>
      <c r="COM152" s="11"/>
      <c r="CON152" s="11"/>
      <c r="COO152" s="11"/>
      <c r="COP152" s="11"/>
      <c r="COQ152" s="11"/>
      <c r="COR152" s="11"/>
      <c r="COS152" s="11"/>
      <c r="COT152" s="11"/>
      <c r="COU152" s="11"/>
      <c r="COV152" s="11"/>
      <c r="COW152" s="11"/>
      <c r="COX152" s="11"/>
      <c r="COY152" s="11"/>
      <c r="COZ152" s="11"/>
      <c r="CPA152" s="11"/>
      <c r="CPB152" s="11"/>
      <c r="CPC152" s="11"/>
      <c r="CPD152" s="11"/>
      <c r="CPE152" s="11"/>
      <c r="CPF152" s="11"/>
      <c r="CPG152" s="11"/>
      <c r="CPH152" s="11"/>
      <c r="CPI152" s="11"/>
      <c r="CPJ152" s="11"/>
      <c r="CPK152" s="11"/>
      <c r="CPL152" s="11"/>
      <c r="CPM152" s="11"/>
      <c r="CPN152" s="11"/>
      <c r="CPO152" s="11"/>
      <c r="CPP152" s="11"/>
      <c r="CPQ152" s="11"/>
      <c r="CPR152" s="11"/>
      <c r="CPS152" s="11"/>
      <c r="CPT152" s="11"/>
      <c r="CPU152" s="11"/>
      <c r="CPV152" s="11"/>
      <c r="CPW152" s="11"/>
      <c r="CPX152" s="11"/>
      <c r="CPY152" s="11"/>
      <c r="CPZ152" s="11"/>
      <c r="CQA152" s="11"/>
      <c r="CQB152" s="11"/>
      <c r="CQC152" s="11"/>
      <c r="CQD152" s="11"/>
      <c r="CQE152" s="11"/>
      <c r="CQF152" s="11"/>
      <c r="CQG152" s="11"/>
      <c r="CQH152" s="11"/>
      <c r="CQI152" s="11"/>
      <c r="CQJ152" s="11"/>
      <c r="CQK152" s="11"/>
      <c r="CQL152" s="11"/>
      <c r="CQM152" s="11"/>
      <c r="CQN152" s="11"/>
      <c r="CQO152" s="11"/>
      <c r="CQP152" s="11"/>
      <c r="CQQ152" s="11"/>
      <c r="CQR152" s="11"/>
      <c r="CQS152" s="11"/>
      <c r="CQT152" s="11"/>
      <c r="CQU152" s="11"/>
      <c r="CQV152" s="11"/>
      <c r="CQW152" s="11"/>
      <c r="CQX152" s="11"/>
      <c r="CQY152" s="11"/>
      <c r="CQZ152" s="11"/>
      <c r="CRA152" s="11"/>
      <c r="CRB152" s="11"/>
      <c r="CRC152" s="11"/>
      <c r="CRD152" s="11"/>
      <c r="CRE152" s="11"/>
      <c r="CRF152" s="11"/>
      <c r="CRG152" s="11"/>
      <c r="CRH152" s="11"/>
      <c r="CRI152" s="11"/>
      <c r="CRJ152" s="11"/>
      <c r="CRK152" s="11"/>
      <c r="CRL152" s="11"/>
      <c r="CRM152" s="11"/>
      <c r="CRN152" s="11"/>
      <c r="CRO152" s="11"/>
      <c r="CRP152" s="11"/>
      <c r="CRQ152" s="11"/>
      <c r="CRR152" s="11"/>
      <c r="CRS152" s="11"/>
      <c r="CRT152" s="11"/>
      <c r="CRU152" s="11"/>
      <c r="CRV152" s="11"/>
      <c r="CRW152" s="11"/>
      <c r="CRX152" s="11"/>
      <c r="CRY152" s="11"/>
      <c r="CRZ152" s="11"/>
      <c r="CSA152" s="11"/>
      <c r="CSB152" s="11"/>
      <c r="CSC152" s="11"/>
      <c r="CSD152" s="11"/>
      <c r="CSE152" s="11"/>
      <c r="CSF152" s="11"/>
      <c r="CSG152" s="11"/>
      <c r="CSH152" s="11"/>
      <c r="CSI152" s="11"/>
      <c r="CSJ152" s="11"/>
      <c r="CSK152" s="11"/>
      <c r="CSL152" s="11"/>
      <c r="CSM152" s="11"/>
      <c r="CSN152" s="11"/>
      <c r="CSO152" s="11"/>
      <c r="CSP152" s="11"/>
      <c r="CSQ152" s="11"/>
      <c r="CSR152" s="11"/>
      <c r="CSS152" s="11"/>
      <c r="CST152" s="11"/>
      <c r="CSU152" s="11"/>
      <c r="CSV152" s="11"/>
      <c r="CSW152" s="11"/>
      <c r="CSX152" s="11"/>
      <c r="CSY152" s="11"/>
      <c r="CSZ152" s="11"/>
      <c r="CTA152" s="11"/>
      <c r="CTB152" s="11"/>
      <c r="CTC152" s="11"/>
      <c r="CTD152" s="11"/>
      <c r="CTE152" s="11"/>
      <c r="CTF152" s="11"/>
      <c r="CTG152" s="11"/>
      <c r="CTH152" s="11"/>
      <c r="CTI152" s="11"/>
      <c r="CTJ152" s="11"/>
      <c r="CTK152" s="11"/>
      <c r="CTL152" s="11"/>
      <c r="CTM152" s="11"/>
      <c r="CTN152" s="11"/>
      <c r="CTO152" s="11"/>
      <c r="CTP152" s="11"/>
      <c r="CTQ152" s="11"/>
      <c r="CTR152" s="11"/>
      <c r="CTS152" s="11"/>
      <c r="CTT152" s="11"/>
      <c r="CTU152" s="11"/>
      <c r="CTV152" s="11"/>
      <c r="CTW152" s="11"/>
      <c r="CTX152" s="11"/>
      <c r="CTY152" s="11"/>
      <c r="CTZ152" s="11"/>
      <c r="CUA152" s="11"/>
      <c r="CUB152" s="11"/>
      <c r="CUC152" s="11"/>
      <c r="CUD152" s="11"/>
      <c r="CUE152" s="11"/>
      <c r="CUF152" s="11"/>
      <c r="CUG152" s="11"/>
      <c r="CUH152" s="11"/>
      <c r="CUI152" s="11"/>
      <c r="CUJ152" s="11"/>
      <c r="CUK152" s="11"/>
      <c r="CUL152" s="11"/>
      <c r="CUM152" s="11"/>
      <c r="CUN152" s="11"/>
      <c r="CUO152" s="11"/>
      <c r="CUP152" s="11"/>
      <c r="CUQ152" s="11"/>
      <c r="CUR152" s="11"/>
      <c r="CUS152" s="11"/>
      <c r="CUT152" s="11"/>
      <c r="CUU152" s="11"/>
      <c r="CUV152" s="11"/>
      <c r="CUW152" s="11"/>
      <c r="CUX152" s="11"/>
      <c r="CUY152" s="11"/>
      <c r="CUZ152" s="11"/>
      <c r="CVA152" s="11"/>
      <c r="CVB152" s="11"/>
      <c r="CVC152" s="11"/>
      <c r="CVD152" s="11"/>
      <c r="CVE152" s="11"/>
      <c r="CVF152" s="11"/>
      <c r="CVG152" s="11"/>
      <c r="CVH152" s="11"/>
      <c r="CVI152" s="11"/>
      <c r="CVJ152" s="11"/>
      <c r="CVK152" s="11"/>
      <c r="CVL152" s="11"/>
      <c r="CVM152" s="11"/>
      <c r="CVN152" s="11"/>
      <c r="CVO152" s="11"/>
      <c r="CVP152" s="11"/>
      <c r="CVQ152" s="11"/>
      <c r="CVR152" s="11"/>
      <c r="CVS152" s="11"/>
      <c r="CVT152" s="11"/>
      <c r="CVU152" s="11"/>
      <c r="CVV152" s="11"/>
      <c r="CVW152" s="11"/>
      <c r="CVX152" s="11"/>
      <c r="CVY152" s="11"/>
      <c r="CVZ152" s="11"/>
      <c r="CWA152" s="11"/>
      <c r="CWB152" s="11"/>
      <c r="CWC152" s="11"/>
      <c r="CWD152" s="11"/>
      <c r="CWE152" s="11"/>
      <c r="CWF152" s="11"/>
      <c r="CWG152" s="11"/>
      <c r="CWH152" s="11"/>
      <c r="CWI152" s="11"/>
      <c r="CWJ152" s="11"/>
      <c r="CWK152" s="11"/>
      <c r="CWL152" s="11"/>
      <c r="CWM152" s="11"/>
      <c r="CWN152" s="11"/>
      <c r="CWO152" s="11"/>
      <c r="CWP152" s="11"/>
      <c r="CWQ152" s="11"/>
      <c r="CWR152" s="11"/>
      <c r="CWS152" s="11"/>
      <c r="CWT152" s="11"/>
      <c r="CWU152" s="11"/>
      <c r="CWV152" s="11"/>
      <c r="CWW152" s="11"/>
      <c r="CWX152" s="11"/>
      <c r="CWY152" s="11"/>
      <c r="CWZ152" s="11"/>
      <c r="CXA152" s="11"/>
      <c r="CXB152" s="11"/>
      <c r="CXC152" s="11"/>
      <c r="CXD152" s="11"/>
      <c r="CXE152" s="11"/>
      <c r="CXF152" s="11"/>
      <c r="CXG152" s="11"/>
      <c r="CXH152" s="11"/>
      <c r="CXI152" s="11"/>
      <c r="CXJ152" s="11"/>
      <c r="CXK152" s="11"/>
      <c r="CXL152" s="11"/>
      <c r="CXM152" s="11"/>
      <c r="CXN152" s="11"/>
      <c r="CXO152" s="11"/>
      <c r="CXP152" s="11"/>
      <c r="CXQ152" s="11"/>
      <c r="CXR152" s="11"/>
      <c r="CXS152" s="11"/>
      <c r="CXT152" s="11"/>
      <c r="CXU152" s="11"/>
      <c r="CXV152" s="11"/>
      <c r="CXW152" s="11"/>
      <c r="CXX152" s="11"/>
      <c r="CXY152" s="11"/>
      <c r="CXZ152" s="11"/>
      <c r="CYA152" s="11"/>
      <c r="CYB152" s="11"/>
      <c r="CYC152" s="11"/>
      <c r="CYD152" s="11"/>
      <c r="CYE152" s="11"/>
      <c r="CYF152" s="11"/>
      <c r="CYG152" s="11"/>
      <c r="CYH152" s="11"/>
      <c r="CYI152" s="11"/>
      <c r="CYJ152" s="11"/>
      <c r="CYK152" s="11"/>
      <c r="CYL152" s="11"/>
      <c r="CYM152" s="11"/>
      <c r="CYN152" s="11"/>
      <c r="CYO152" s="11"/>
      <c r="CYP152" s="11"/>
      <c r="CYQ152" s="11"/>
      <c r="CYR152" s="11"/>
      <c r="CYS152" s="11"/>
      <c r="CYT152" s="11"/>
      <c r="CYU152" s="11"/>
      <c r="CYV152" s="11"/>
      <c r="CYW152" s="11"/>
      <c r="CYX152" s="11"/>
      <c r="CYY152" s="11"/>
      <c r="CYZ152" s="11"/>
      <c r="CZA152" s="11"/>
      <c r="CZB152" s="11"/>
      <c r="CZC152" s="11"/>
      <c r="CZD152" s="11"/>
      <c r="CZE152" s="11"/>
      <c r="CZF152" s="11"/>
      <c r="CZG152" s="11"/>
      <c r="CZH152" s="11"/>
      <c r="CZI152" s="11"/>
      <c r="CZJ152" s="11"/>
      <c r="CZK152" s="11"/>
      <c r="CZL152" s="11"/>
      <c r="CZM152" s="11"/>
      <c r="CZN152" s="11"/>
      <c r="CZO152" s="11"/>
      <c r="CZP152" s="11"/>
      <c r="CZQ152" s="11"/>
      <c r="CZR152" s="11"/>
      <c r="CZS152" s="11"/>
      <c r="CZT152" s="11"/>
      <c r="CZU152" s="11"/>
      <c r="CZV152" s="11"/>
      <c r="CZW152" s="11"/>
      <c r="CZX152" s="11"/>
      <c r="CZY152" s="11"/>
      <c r="CZZ152" s="11"/>
      <c r="DAA152" s="11"/>
      <c r="DAB152" s="11"/>
      <c r="DAC152" s="11"/>
      <c r="DAD152" s="11"/>
      <c r="DAE152" s="11"/>
      <c r="DAF152" s="11"/>
      <c r="DAG152" s="11"/>
      <c r="DAH152" s="11"/>
      <c r="DAI152" s="11"/>
      <c r="DAJ152" s="11"/>
      <c r="DAK152" s="11"/>
      <c r="DAL152" s="11"/>
      <c r="DAM152" s="11"/>
      <c r="DAN152" s="11"/>
      <c r="DAO152" s="11"/>
      <c r="DAP152" s="11"/>
      <c r="DAQ152" s="11"/>
      <c r="DAR152" s="11"/>
      <c r="DAS152" s="11"/>
      <c r="DAT152" s="11"/>
      <c r="DAU152" s="11"/>
      <c r="DAV152" s="11"/>
      <c r="DAW152" s="11"/>
      <c r="DAX152" s="11"/>
      <c r="DAY152" s="11"/>
      <c r="DAZ152" s="11"/>
      <c r="DBA152" s="11"/>
      <c r="DBB152" s="11"/>
      <c r="DBC152" s="11"/>
      <c r="DBD152" s="11"/>
      <c r="DBE152" s="11"/>
      <c r="DBF152" s="11"/>
      <c r="DBG152" s="11"/>
      <c r="DBH152" s="11"/>
      <c r="DBI152" s="11"/>
      <c r="DBJ152" s="11"/>
      <c r="DBK152" s="11"/>
      <c r="DBL152" s="11"/>
      <c r="DBM152" s="11"/>
      <c r="DBN152" s="11"/>
      <c r="DBO152" s="11"/>
      <c r="DBP152" s="11"/>
      <c r="DBQ152" s="11"/>
      <c r="DBR152" s="11"/>
      <c r="DBS152" s="11"/>
      <c r="DBT152" s="11"/>
      <c r="DBU152" s="11"/>
      <c r="DBV152" s="11"/>
      <c r="DBW152" s="11"/>
      <c r="DBX152" s="11"/>
      <c r="DBY152" s="11"/>
      <c r="DBZ152" s="11"/>
      <c r="DCA152" s="11"/>
      <c r="DCB152" s="11"/>
      <c r="DCC152" s="11"/>
      <c r="DCD152" s="11"/>
      <c r="DCE152" s="11"/>
      <c r="DCF152" s="11"/>
      <c r="DCG152" s="11"/>
      <c r="DCH152" s="11"/>
      <c r="DCI152" s="11"/>
      <c r="DCJ152" s="11"/>
      <c r="DCK152" s="11"/>
      <c r="DCL152" s="11"/>
      <c r="DCM152" s="11"/>
      <c r="DCN152" s="11"/>
      <c r="DCO152" s="11"/>
      <c r="DCP152" s="11"/>
      <c r="DCQ152" s="11"/>
      <c r="DCR152" s="11"/>
      <c r="DCS152" s="11"/>
      <c r="DCT152" s="11"/>
      <c r="DCU152" s="11"/>
      <c r="DCV152" s="11"/>
      <c r="DCW152" s="11"/>
      <c r="DCX152" s="11"/>
      <c r="DCY152" s="11"/>
      <c r="DCZ152" s="11"/>
      <c r="DDA152" s="11"/>
      <c r="DDB152" s="11"/>
      <c r="DDC152" s="11"/>
      <c r="DDD152" s="11"/>
      <c r="DDE152" s="11"/>
      <c r="DDF152" s="11"/>
      <c r="DDG152" s="11"/>
      <c r="DDH152" s="11"/>
      <c r="DDI152" s="11"/>
      <c r="DDJ152" s="11"/>
      <c r="DDK152" s="11"/>
      <c r="DDL152" s="11"/>
      <c r="DDM152" s="11"/>
      <c r="DDN152" s="11"/>
      <c r="DDO152" s="11"/>
      <c r="DDP152" s="11"/>
      <c r="DDQ152" s="11"/>
      <c r="DDR152" s="11"/>
      <c r="DDS152" s="11"/>
      <c r="DDT152" s="11"/>
      <c r="DDU152" s="11"/>
      <c r="DDV152" s="11"/>
      <c r="DDW152" s="11"/>
      <c r="DDX152" s="11"/>
      <c r="DDY152" s="11"/>
      <c r="DDZ152" s="11"/>
      <c r="DEA152" s="11"/>
      <c r="DEB152" s="11"/>
      <c r="DEC152" s="11"/>
      <c r="DED152" s="11"/>
      <c r="DEE152" s="11"/>
      <c r="DEF152" s="11"/>
      <c r="DEG152" s="11"/>
      <c r="DEH152" s="11"/>
      <c r="DEI152" s="11"/>
      <c r="DEJ152" s="11"/>
      <c r="DEK152" s="11"/>
      <c r="DEL152" s="11"/>
      <c r="DEM152" s="11"/>
      <c r="DEN152" s="11"/>
      <c r="DEO152" s="11"/>
      <c r="DEP152" s="11"/>
      <c r="DEQ152" s="11"/>
      <c r="DER152" s="11"/>
      <c r="DES152" s="11"/>
      <c r="DET152" s="11"/>
      <c r="DEU152" s="11"/>
      <c r="DEV152" s="11"/>
      <c r="DEW152" s="11"/>
      <c r="DEX152" s="11"/>
      <c r="DEY152" s="11"/>
      <c r="DEZ152" s="11"/>
      <c r="DFA152" s="11"/>
      <c r="DFB152" s="11"/>
      <c r="DFC152" s="11"/>
      <c r="DFD152" s="11"/>
      <c r="DFE152" s="11"/>
      <c r="DFF152" s="11"/>
      <c r="DFG152" s="11"/>
      <c r="DFH152" s="11"/>
      <c r="DFI152" s="11"/>
      <c r="DFJ152" s="11"/>
      <c r="DFK152" s="11"/>
      <c r="DFL152" s="11"/>
      <c r="DFM152" s="11"/>
      <c r="DFN152" s="11"/>
      <c r="DFO152" s="11"/>
      <c r="DFP152" s="11"/>
      <c r="DFQ152" s="11"/>
      <c r="DFR152" s="11"/>
      <c r="DFS152" s="11"/>
      <c r="DFT152" s="11"/>
      <c r="DFU152" s="11"/>
      <c r="DFV152" s="11"/>
      <c r="DFW152" s="11"/>
      <c r="DFX152" s="11"/>
      <c r="DFY152" s="11"/>
      <c r="DFZ152" s="11"/>
      <c r="DGA152" s="11"/>
      <c r="DGB152" s="11"/>
      <c r="DGC152" s="11"/>
      <c r="DGD152" s="11"/>
      <c r="DGE152" s="11"/>
      <c r="DGF152" s="11"/>
      <c r="DGG152" s="11"/>
      <c r="DGH152" s="11"/>
      <c r="DGI152" s="11"/>
      <c r="DGJ152" s="11"/>
      <c r="DGK152" s="11"/>
      <c r="DGL152" s="11"/>
      <c r="DGM152" s="11"/>
      <c r="DGN152" s="11"/>
      <c r="DGO152" s="11"/>
      <c r="DGP152" s="11"/>
      <c r="DGQ152" s="11"/>
      <c r="DGR152" s="11"/>
      <c r="DGS152" s="11"/>
      <c r="DGT152" s="11"/>
      <c r="DGU152" s="11"/>
      <c r="DGV152" s="11"/>
      <c r="DGW152" s="11"/>
      <c r="DGX152" s="11"/>
      <c r="DGY152" s="11"/>
      <c r="DGZ152" s="11"/>
      <c r="DHA152" s="11"/>
      <c r="DHB152" s="11"/>
      <c r="DHC152" s="11"/>
      <c r="DHD152" s="11"/>
      <c r="DHE152" s="11"/>
      <c r="DHF152" s="11"/>
      <c r="DHG152" s="11"/>
      <c r="DHH152" s="11"/>
      <c r="DHI152" s="11"/>
      <c r="DHJ152" s="11"/>
      <c r="DHK152" s="11"/>
      <c r="DHL152" s="11"/>
      <c r="DHM152" s="11"/>
      <c r="DHN152" s="11"/>
      <c r="DHO152" s="11"/>
      <c r="DHP152" s="11"/>
      <c r="DHQ152" s="11"/>
      <c r="DHR152" s="11"/>
      <c r="DHS152" s="11"/>
      <c r="DHT152" s="11"/>
      <c r="DHU152" s="11"/>
      <c r="DHV152" s="11"/>
      <c r="DHW152" s="11"/>
      <c r="DHX152" s="11"/>
      <c r="DHY152" s="11"/>
      <c r="DHZ152" s="11"/>
      <c r="DIA152" s="11"/>
      <c r="DIB152" s="11"/>
      <c r="DIC152" s="11"/>
      <c r="DID152" s="11"/>
      <c r="DIE152" s="11"/>
      <c r="DIF152" s="11"/>
      <c r="DIG152" s="11"/>
      <c r="DIH152" s="11"/>
      <c r="DII152" s="11"/>
      <c r="DIJ152" s="11"/>
      <c r="DIK152" s="11"/>
      <c r="DIL152" s="11"/>
      <c r="DIM152" s="11"/>
      <c r="DIN152" s="11"/>
      <c r="DIO152" s="11"/>
      <c r="DIP152" s="11"/>
      <c r="DIQ152" s="11"/>
      <c r="DIR152" s="11"/>
      <c r="DIS152" s="11"/>
      <c r="DIT152" s="11"/>
      <c r="DIU152" s="11"/>
      <c r="DIV152" s="11"/>
      <c r="DIW152" s="11"/>
      <c r="DIX152" s="11"/>
      <c r="DIY152" s="11"/>
      <c r="DIZ152" s="11"/>
      <c r="DJA152" s="11"/>
      <c r="DJB152" s="11"/>
      <c r="DJC152" s="11"/>
      <c r="DJD152" s="11"/>
      <c r="DJE152" s="11"/>
      <c r="DJF152" s="11"/>
      <c r="DJG152" s="11"/>
      <c r="DJH152" s="11"/>
      <c r="DJI152" s="11"/>
      <c r="DJJ152" s="11"/>
      <c r="DJK152" s="11"/>
      <c r="DJL152" s="11"/>
      <c r="DJM152" s="11"/>
      <c r="DJN152" s="11"/>
      <c r="DJO152" s="11"/>
      <c r="DJP152" s="11"/>
      <c r="DJQ152" s="11"/>
      <c r="DJR152" s="11"/>
      <c r="DJS152" s="11"/>
      <c r="DJT152" s="11"/>
      <c r="DJU152" s="11"/>
      <c r="DJV152" s="11"/>
      <c r="DJW152" s="11"/>
      <c r="DJX152" s="11"/>
      <c r="DJY152" s="11"/>
      <c r="DJZ152" s="11"/>
      <c r="DKA152" s="11"/>
      <c r="DKB152" s="11"/>
      <c r="DKC152" s="11"/>
      <c r="DKD152" s="11"/>
      <c r="DKE152" s="11"/>
      <c r="DKF152" s="11"/>
      <c r="DKG152" s="11"/>
      <c r="DKH152" s="11"/>
      <c r="DKI152" s="11"/>
      <c r="DKJ152" s="11"/>
      <c r="DKK152" s="11"/>
      <c r="DKL152" s="11"/>
      <c r="DKM152" s="11"/>
      <c r="DKN152" s="11"/>
      <c r="DKO152" s="11"/>
      <c r="DKP152" s="11"/>
      <c r="DKQ152" s="11"/>
      <c r="DKR152" s="11"/>
      <c r="DKS152" s="11"/>
      <c r="DKT152" s="11"/>
      <c r="DKU152" s="11"/>
      <c r="DKV152" s="11"/>
      <c r="DKW152" s="11"/>
      <c r="DKX152" s="11"/>
      <c r="DKY152" s="11"/>
      <c r="DKZ152" s="11"/>
      <c r="DLA152" s="11"/>
      <c r="DLB152" s="11"/>
      <c r="DLC152" s="11"/>
      <c r="DLD152" s="11"/>
      <c r="DLE152" s="11"/>
      <c r="DLF152" s="11"/>
      <c r="DLG152" s="11"/>
      <c r="DLH152" s="11"/>
      <c r="DLI152" s="11"/>
      <c r="DLJ152" s="11"/>
      <c r="DLK152" s="11"/>
      <c r="DLL152" s="11"/>
      <c r="DLM152" s="11"/>
      <c r="DLN152" s="11"/>
      <c r="DLO152" s="11"/>
      <c r="DLP152" s="11"/>
      <c r="DLQ152" s="11"/>
      <c r="DLR152" s="11"/>
      <c r="DLS152" s="11"/>
      <c r="DLT152" s="11"/>
      <c r="DLU152" s="11"/>
      <c r="DLV152" s="11"/>
      <c r="DLW152" s="11"/>
      <c r="DLX152" s="11"/>
      <c r="DLY152" s="11"/>
      <c r="DLZ152" s="11"/>
      <c r="DMA152" s="11"/>
      <c r="DMB152" s="11"/>
      <c r="DMC152" s="11"/>
      <c r="DMD152" s="11"/>
      <c r="DME152" s="11"/>
      <c r="DMF152" s="11"/>
      <c r="DMG152" s="11"/>
      <c r="DMH152" s="11"/>
      <c r="DMI152" s="11"/>
      <c r="DMJ152" s="11"/>
      <c r="DMK152" s="11"/>
      <c r="DML152" s="11"/>
      <c r="DMM152" s="11"/>
      <c r="DMN152" s="11"/>
      <c r="DMO152" s="11"/>
      <c r="DMP152" s="11"/>
      <c r="DMQ152" s="11"/>
      <c r="DMR152" s="11"/>
      <c r="DMS152" s="11"/>
      <c r="DMT152" s="11"/>
      <c r="DMU152" s="11"/>
      <c r="DMV152" s="11"/>
      <c r="DMW152" s="11"/>
      <c r="DMX152" s="11"/>
      <c r="DMY152" s="11"/>
      <c r="DMZ152" s="11"/>
      <c r="DNA152" s="11"/>
      <c r="DNB152" s="11"/>
      <c r="DNC152" s="11"/>
      <c r="DND152" s="11"/>
      <c r="DNE152" s="11"/>
      <c r="DNF152" s="11"/>
      <c r="DNG152" s="11"/>
      <c r="DNH152" s="11"/>
      <c r="DNI152" s="11"/>
      <c r="DNJ152" s="11"/>
      <c r="DNK152" s="11"/>
      <c r="DNL152" s="11"/>
      <c r="DNM152" s="11"/>
      <c r="DNN152" s="11"/>
      <c r="DNO152" s="11"/>
      <c r="DNP152" s="11"/>
      <c r="DNQ152" s="11"/>
      <c r="DNR152" s="11"/>
      <c r="DNS152" s="11"/>
      <c r="DNT152" s="11"/>
      <c r="DNU152" s="11"/>
      <c r="DNV152" s="11"/>
      <c r="DNW152" s="11"/>
      <c r="DNX152" s="11"/>
      <c r="DNY152" s="11"/>
      <c r="DNZ152" s="11"/>
      <c r="DOA152" s="11"/>
      <c r="DOB152" s="11"/>
      <c r="DOC152" s="11"/>
      <c r="DOD152" s="11"/>
      <c r="DOE152" s="11"/>
      <c r="DOF152" s="11"/>
      <c r="DOG152" s="11"/>
      <c r="DOH152" s="11"/>
      <c r="DOI152" s="11"/>
      <c r="DOJ152" s="11"/>
      <c r="DOK152" s="11"/>
      <c r="DOL152" s="11"/>
      <c r="DOM152" s="11"/>
      <c r="DON152" s="11"/>
      <c r="DOO152" s="11"/>
      <c r="DOP152" s="11"/>
      <c r="DOQ152" s="11"/>
      <c r="DOR152" s="11"/>
      <c r="DOS152" s="11"/>
      <c r="DOT152" s="11"/>
      <c r="DOU152" s="11"/>
      <c r="DOV152" s="11"/>
      <c r="DOW152" s="11"/>
      <c r="DOX152" s="11"/>
      <c r="DOY152" s="11"/>
      <c r="DOZ152" s="11"/>
      <c r="DPA152" s="11"/>
      <c r="DPB152" s="11"/>
      <c r="DPC152" s="11"/>
      <c r="DPD152" s="11"/>
      <c r="DPE152" s="11"/>
      <c r="DPF152" s="11"/>
      <c r="DPG152" s="11"/>
      <c r="DPH152" s="11"/>
      <c r="DPI152" s="11"/>
      <c r="DPJ152" s="11"/>
      <c r="DPK152" s="11"/>
      <c r="DPL152" s="11"/>
      <c r="DPM152" s="11"/>
      <c r="DPN152" s="11"/>
      <c r="DPO152" s="11"/>
      <c r="DPP152" s="11"/>
      <c r="DPQ152" s="11"/>
      <c r="DPR152" s="11"/>
      <c r="DPS152" s="11"/>
      <c r="DPT152" s="11"/>
      <c r="DPU152" s="11"/>
      <c r="DPV152" s="11"/>
      <c r="DPW152" s="11"/>
      <c r="DPX152" s="11"/>
      <c r="DPY152" s="11"/>
      <c r="DPZ152" s="11"/>
      <c r="DQA152" s="11"/>
      <c r="DQB152" s="11"/>
      <c r="DQC152" s="11"/>
      <c r="DQD152" s="11"/>
      <c r="DQE152" s="11"/>
      <c r="DQF152" s="11"/>
      <c r="DQG152" s="11"/>
      <c r="DQH152" s="11"/>
      <c r="DQI152" s="11"/>
      <c r="DQJ152" s="11"/>
      <c r="DQK152" s="11"/>
      <c r="DQL152" s="11"/>
      <c r="DQM152" s="11"/>
      <c r="DQN152" s="11"/>
      <c r="DQO152" s="11"/>
      <c r="DQP152" s="11"/>
      <c r="DQQ152" s="11"/>
      <c r="DQR152" s="11"/>
      <c r="DQS152" s="11"/>
      <c r="DQT152" s="11"/>
      <c r="DQU152" s="11"/>
      <c r="DQV152" s="11"/>
      <c r="DQW152" s="11"/>
      <c r="DQX152" s="11"/>
      <c r="DQY152" s="11"/>
      <c r="DQZ152" s="11"/>
      <c r="DRA152" s="11"/>
      <c r="DRB152" s="11"/>
      <c r="DRC152" s="11"/>
      <c r="DRD152" s="11"/>
      <c r="DRE152" s="11"/>
      <c r="DRF152" s="11"/>
      <c r="DRG152" s="11"/>
      <c r="DRH152" s="11"/>
      <c r="DRI152" s="11"/>
      <c r="DRJ152" s="11"/>
      <c r="DRK152" s="11"/>
      <c r="DRL152" s="11"/>
      <c r="DRM152" s="11"/>
      <c r="DRN152" s="11"/>
      <c r="DRO152" s="11"/>
      <c r="DRP152" s="11"/>
      <c r="DRQ152" s="11"/>
      <c r="DRR152" s="11"/>
      <c r="DRS152" s="11"/>
      <c r="DRT152" s="11"/>
      <c r="DRU152" s="11"/>
      <c r="DRV152" s="11"/>
      <c r="DRW152" s="11"/>
      <c r="DRX152" s="11"/>
      <c r="DRY152" s="11"/>
      <c r="DRZ152" s="11"/>
      <c r="DSA152" s="11"/>
      <c r="DSB152" s="11"/>
      <c r="DSC152" s="11"/>
      <c r="DSD152" s="11"/>
      <c r="DSE152" s="11"/>
      <c r="DSF152" s="11"/>
      <c r="DSG152" s="11"/>
      <c r="DSH152" s="11"/>
      <c r="DSI152" s="11"/>
      <c r="DSJ152" s="11"/>
      <c r="DSK152" s="11"/>
      <c r="DSL152" s="11"/>
      <c r="DSM152" s="11"/>
      <c r="DSN152" s="11"/>
      <c r="DSO152" s="11"/>
      <c r="DSP152" s="11"/>
      <c r="DSQ152" s="11"/>
      <c r="DSR152" s="11"/>
      <c r="DSS152" s="11"/>
      <c r="DST152" s="11"/>
      <c r="DSU152" s="11"/>
      <c r="DSV152" s="11"/>
      <c r="DSW152" s="11"/>
      <c r="DSX152" s="11"/>
      <c r="DSY152" s="11"/>
      <c r="DSZ152" s="11"/>
      <c r="DTA152" s="11"/>
      <c r="DTB152" s="11"/>
      <c r="DTC152" s="11"/>
      <c r="DTD152" s="11"/>
      <c r="DTE152" s="11"/>
      <c r="DTF152" s="11"/>
      <c r="DTG152" s="11"/>
      <c r="DTH152" s="11"/>
      <c r="DTI152" s="11"/>
      <c r="DTJ152" s="11"/>
      <c r="DTK152" s="11"/>
      <c r="DTL152" s="11"/>
      <c r="DTM152" s="11"/>
      <c r="DTN152" s="11"/>
      <c r="DTO152" s="11"/>
      <c r="DTP152" s="11"/>
      <c r="DTQ152" s="11"/>
      <c r="DTR152" s="11"/>
      <c r="DTS152" s="11"/>
      <c r="DTT152" s="11"/>
      <c r="DTU152" s="11"/>
      <c r="DTV152" s="11"/>
      <c r="DTW152" s="11"/>
      <c r="DTX152" s="11"/>
      <c r="DTY152" s="11"/>
      <c r="DTZ152" s="11"/>
      <c r="DUA152" s="11"/>
      <c r="DUB152" s="11"/>
      <c r="DUC152" s="11"/>
      <c r="DUD152" s="11"/>
      <c r="DUE152" s="11"/>
      <c r="DUF152" s="11"/>
      <c r="DUG152" s="11"/>
      <c r="DUH152" s="11"/>
      <c r="DUI152" s="11"/>
      <c r="DUJ152" s="11"/>
      <c r="DUK152" s="11"/>
      <c r="DUL152" s="11"/>
      <c r="DUM152" s="11"/>
      <c r="DUN152" s="11"/>
      <c r="DUO152" s="11"/>
      <c r="DUP152" s="11"/>
      <c r="DUQ152" s="11"/>
      <c r="DUR152" s="11"/>
      <c r="DUS152" s="11"/>
      <c r="DUT152" s="11"/>
      <c r="DUU152" s="11"/>
      <c r="DUV152" s="11"/>
      <c r="DUW152" s="11"/>
      <c r="DUX152" s="11"/>
      <c r="DUY152" s="11"/>
      <c r="DUZ152" s="11"/>
      <c r="DVA152" s="11"/>
      <c r="DVB152" s="11"/>
      <c r="DVC152" s="11"/>
      <c r="DVD152" s="11"/>
      <c r="DVE152" s="11"/>
      <c r="DVF152" s="11"/>
      <c r="DVG152" s="11"/>
      <c r="DVH152" s="11"/>
      <c r="DVI152" s="11"/>
      <c r="DVJ152" s="11"/>
      <c r="DVK152" s="11"/>
      <c r="DVL152" s="11"/>
      <c r="DVM152" s="11"/>
      <c r="DVN152" s="11"/>
      <c r="DVO152" s="11"/>
      <c r="DVP152" s="11"/>
      <c r="DVQ152" s="11"/>
      <c r="DVR152" s="11"/>
      <c r="DVS152" s="11"/>
      <c r="DVT152" s="11"/>
      <c r="DVU152" s="11"/>
      <c r="DVV152" s="11"/>
      <c r="DVW152" s="11"/>
      <c r="DVX152" s="11"/>
      <c r="DVY152" s="11"/>
      <c r="DVZ152" s="11"/>
      <c r="DWA152" s="11"/>
      <c r="DWB152" s="11"/>
      <c r="DWC152" s="11"/>
      <c r="DWD152" s="11"/>
      <c r="DWE152" s="11"/>
      <c r="DWF152" s="11"/>
      <c r="DWG152" s="11"/>
      <c r="DWH152" s="11"/>
      <c r="DWI152" s="11"/>
      <c r="DWJ152" s="11"/>
      <c r="DWK152" s="11"/>
      <c r="DWL152" s="11"/>
      <c r="DWM152" s="11"/>
      <c r="DWN152" s="11"/>
      <c r="DWO152" s="11"/>
      <c r="DWP152" s="11"/>
      <c r="DWQ152" s="11"/>
      <c r="DWR152" s="11"/>
      <c r="DWS152" s="11"/>
      <c r="DWT152" s="11"/>
      <c r="DWU152" s="11"/>
      <c r="DWV152" s="11"/>
      <c r="DWW152" s="11"/>
      <c r="DWX152" s="11"/>
      <c r="DWY152" s="11"/>
      <c r="DWZ152" s="11"/>
      <c r="DXA152" s="11"/>
      <c r="DXB152" s="11"/>
      <c r="DXC152" s="11"/>
      <c r="DXD152" s="11"/>
      <c r="DXE152" s="11"/>
      <c r="DXF152" s="11"/>
      <c r="DXG152" s="11"/>
      <c r="DXH152" s="11"/>
      <c r="DXI152" s="11"/>
      <c r="DXJ152" s="11"/>
      <c r="DXK152" s="11"/>
      <c r="DXL152" s="11"/>
      <c r="DXM152" s="11"/>
      <c r="DXN152" s="11"/>
      <c r="DXO152" s="11"/>
      <c r="DXP152" s="11"/>
      <c r="DXQ152" s="11"/>
      <c r="DXR152" s="11"/>
      <c r="DXS152" s="11"/>
      <c r="DXT152" s="11"/>
      <c r="DXU152" s="11"/>
      <c r="DXV152" s="11"/>
      <c r="DXW152" s="11"/>
      <c r="DXX152" s="11"/>
      <c r="DXY152" s="11"/>
      <c r="DXZ152" s="11"/>
      <c r="DYA152" s="11"/>
      <c r="DYB152" s="11"/>
      <c r="DYC152" s="11"/>
      <c r="DYD152" s="11"/>
      <c r="DYE152" s="11"/>
      <c r="DYF152" s="11"/>
      <c r="DYG152" s="11"/>
      <c r="DYH152" s="11"/>
      <c r="DYI152" s="11"/>
      <c r="DYJ152" s="11"/>
      <c r="DYK152" s="11"/>
      <c r="DYL152" s="11"/>
      <c r="DYM152" s="11"/>
      <c r="DYN152" s="11"/>
      <c r="DYO152" s="11"/>
      <c r="DYP152" s="11"/>
      <c r="DYQ152" s="11"/>
      <c r="DYR152" s="11"/>
      <c r="DYS152" s="11"/>
      <c r="DYT152" s="11"/>
      <c r="DYU152" s="11"/>
      <c r="DYV152" s="11"/>
      <c r="DYW152" s="11"/>
      <c r="DYX152" s="11"/>
      <c r="DYY152" s="11"/>
      <c r="DYZ152" s="11"/>
      <c r="DZA152" s="11"/>
      <c r="DZB152" s="11"/>
      <c r="DZC152" s="11"/>
      <c r="DZD152" s="11"/>
      <c r="DZE152" s="11"/>
      <c r="DZF152" s="11"/>
      <c r="DZG152" s="11"/>
      <c r="DZH152" s="11"/>
      <c r="DZI152" s="11"/>
      <c r="DZJ152" s="11"/>
      <c r="DZK152" s="11"/>
      <c r="DZL152" s="11"/>
      <c r="DZM152" s="11"/>
      <c r="DZN152" s="11"/>
      <c r="DZO152" s="11"/>
      <c r="DZP152" s="11"/>
      <c r="DZQ152" s="11"/>
      <c r="DZR152" s="11"/>
      <c r="DZS152" s="11"/>
      <c r="DZT152" s="11"/>
      <c r="DZU152" s="11"/>
      <c r="DZV152" s="11"/>
      <c r="DZW152" s="11"/>
      <c r="DZX152" s="11"/>
      <c r="DZY152" s="11"/>
      <c r="DZZ152" s="11"/>
      <c r="EAA152" s="11"/>
      <c r="EAB152" s="11"/>
      <c r="EAC152" s="11"/>
      <c r="EAD152" s="11"/>
      <c r="EAE152" s="11"/>
      <c r="EAF152" s="11"/>
      <c r="EAG152" s="11"/>
      <c r="EAH152" s="11"/>
      <c r="EAI152" s="11"/>
      <c r="EAJ152" s="11"/>
      <c r="EAK152" s="11"/>
      <c r="EAL152" s="11"/>
      <c r="EAM152" s="11"/>
      <c r="EAN152" s="11"/>
      <c r="EAO152" s="11"/>
      <c r="EAP152" s="11"/>
      <c r="EAQ152" s="11"/>
      <c r="EAR152" s="11"/>
      <c r="EAS152" s="11"/>
      <c r="EAT152" s="11"/>
      <c r="EAU152" s="11"/>
      <c r="EAV152" s="11"/>
      <c r="EAW152" s="11"/>
      <c r="EAX152" s="11"/>
      <c r="EAY152" s="11"/>
      <c r="EAZ152" s="11"/>
      <c r="EBA152" s="11"/>
      <c r="EBB152" s="11"/>
      <c r="EBC152" s="11"/>
      <c r="EBD152" s="11"/>
      <c r="EBE152" s="11"/>
      <c r="EBF152" s="11"/>
      <c r="EBG152" s="11"/>
      <c r="EBH152" s="11"/>
      <c r="EBI152" s="11"/>
      <c r="EBJ152" s="11"/>
      <c r="EBK152" s="11"/>
      <c r="EBL152" s="11"/>
      <c r="EBM152" s="11"/>
      <c r="EBN152" s="11"/>
      <c r="EBO152" s="11"/>
      <c r="EBP152" s="11"/>
      <c r="EBQ152" s="11"/>
      <c r="EBR152" s="11"/>
      <c r="EBS152" s="11"/>
      <c r="EBT152" s="11"/>
      <c r="EBU152" s="11"/>
      <c r="EBV152" s="11"/>
      <c r="EBW152" s="11"/>
      <c r="EBX152" s="11"/>
      <c r="EBY152" s="11"/>
      <c r="EBZ152" s="11"/>
      <c r="ECA152" s="11"/>
      <c r="ECB152" s="11"/>
      <c r="ECC152" s="11"/>
      <c r="ECD152" s="11"/>
      <c r="ECE152" s="11"/>
      <c r="ECF152" s="11"/>
      <c r="ECG152" s="11"/>
      <c r="ECH152" s="11"/>
      <c r="ECI152" s="11"/>
      <c r="ECJ152" s="11"/>
      <c r="ECK152" s="11"/>
      <c r="ECL152" s="11"/>
      <c r="ECM152" s="11"/>
      <c r="ECN152" s="11"/>
      <c r="ECO152" s="11"/>
      <c r="ECP152" s="11"/>
      <c r="ECQ152" s="11"/>
      <c r="ECR152" s="11"/>
      <c r="ECS152" s="11"/>
      <c r="ECT152" s="11"/>
      <c r="ECU152" s="11"/>
      <c r="ECV152" s="11"/>
      <c r="ECW152" s="11"/>
      <c r="ECX152" s="11"/>
      <c r="ECY152" s="11"/>
      <c r="ECZ152" s="11"/>
      <c r="EDA152" s="11"/>
      <c r="EDB152" s="11"/>
      <c r="EDC152" s="11"/>
      <c r="EDD152" s="11"/>
      <c r="EDE152" s="11"/>
      <c r="EDF152" s="11"/>
      <c r="EDG152" s="11"/>
      <c r="EDH152" s="11"/>
      <c r="EDI152" s="11"/>
      <c r="EDJ152" s="11"/>
      <c r="EDK152" s="11"/>
      <c r="EDL152" s="11"/>
      <c r="EDM152" s="11"/>
      <c r="EDN152" s="11"/>
      <c r="EDO152" s="11"/>
      <c r="EDP152" s="11"/>
      <c r="EDQ152" s="11"/>
      <c r="EDR152" s="11"/>
      <c r="EDS152" s="11"/>
      <c r="EDT152" s="11"/>
      <c r="EDU152" s="11"/>
      <c r="EDV152" s="11"/>
      <c r="EDW152" s="11"/>
      <c r="EDX152" s="11"/>
      <c r="EDY152" s="11"/>
      <c r="EDZ152" s="11"/>
      <c r="EEA152" s="11"/>
      <c r="EEB152" s="11"/>
      <c r="EEC152" s="11"/>
      <c r="EED152" s="11"/>
      <c r="EEE152" s="11"/>
      <c r="EEF152" s="11"/>
      <c r="EEG152" s="11"/>
      <c r="EEH152" s="11"/>
      <c r="EEI152" s="11"/>
      <c r="EEJ152" s="11"/>
      <c r="EEK152" s="11"/>
      <c r="EEL152" s="11"/>
      <c r="EEM152" s="11"/>
      <c r="EEN152" s="11"/>
      <c r="EEO152" s="11"/>
      <c r="EEP152" s="11"/>
      <c r="EEQ152" s="11"/>
      <c r="EER152" s="11"/>
      <c r="EES152" s="11"/>
      <c r="EET152" s="11"/>
      <c r="EEU152" s="11"/>
      <c r="EEV152" s="11"/>
      <c r="EEW152" s="11"/>
      <c r="EEX152" s="11"/>
      <c r="EEY152" s="11"/>
      <c r="EEZ152" s="11"/>
      <c r="EFA152" s="11"/>
      <c r="EFB152" s="11"/>
      <c r="EFC152" s="11"/>
      <c r="EFD152" s="11"/>
      <c r="EFE152" s="11"/>
      <c r="EFF152" s="11"/>
      <c r="EFG152" s="11"/>
      <c r="EFH152" s="11"/>
      <c r="EFI152" s="11"/>
      <c r="EFJ152" s="11"/>
      <c r="EFK152" s="11"/>
      <c r="EFL152" s="11"/>
      <c r="EFM152" s="11"/>
      <c r="EFN152" s="11"/>
      <c r="EFO152" s="11"/>
      <c r="EFP152" s="11"/>
      <c r="EFQ152" s="11"/>
      <c r="EFR152" s="11"/>
      <c r="EFS152" s="11"/>
      <c r="EFT152" s="11"/>
      <c r="EFU152" s="11"/>
      <c r="EFV152" s="11"/>
      <c r="EFW152" s="11"/>
      <c r="EFX152" s="11"/>
      <c r="EFY152" s="11"/>
      <c r="EFZ152" s="11"/>
      <c r="EGA152" s="11"/>
      <c r="EGB152" s="11"/>
      <c r="EGC152" s="11"/>
      <c r="EGD152" s="11"/>
      <c r="EGE152" s="11"/>
      <c r="EGF152" s="11"/>
      <c r="EGG152" s="11"/>
      <c r="EGH152" s="11"/>
      <c r="EGI152" s="11"/>
      <c r="EGJ152" s="11"/>
      <c r="EGK152" s="11"/>
      <c r="EGL152" s="11"/>
      <c r="EGM152" s="11"/>
      <c r="EGN152" s="11"/>
      <c r="EGO152" s="11"/>
      <c r="EGP152" s="11"/>
      <c r="EGQ152" s="11"/>
      <c r="EGR152" s="11"/>
      <c r="EGS152" s="11"/>
      <c r="EGT152" s="11"/>
      <c r="EGU152" s="11"/>
      <c r="EGV152" s="11"/>
      <c r="EGW152" s="11"/>
      <c r="EGX152" s="11"/>
      <c r="EGY152" s="11"/>
      <c r="EGZ152" s="11"/>
      <c r="EHA152" s="11"/>
      <c r="EHB152" s="11"/>
      <c r="EHC152" s="11"/>
      <c r="EHD152" s="11"/>
      <c r="EHE152" s="11"/>
      <c r="EHF152" s="11"/>
      <c r="EHG152" s="11"/>
      <c r="EHH152" s="11"/>
      <c r="EHI152" s="11"/>
      <c r="EHJ152" s="11"/>
      <c r="EHK152" s="11"/>
      <c r="EHL152" s="11"/>
      <c r="EHM152" s="11"/>
      <c r="EHN152" s="11"/>
      <c r="EHO152" s="11"/>
      <c r="EHP152" s="11"/>
      <c r="EHQ152" s="11"/>
      <c r="EHR152" s="11"/>
      <c r="EHS152" s="11"/>
      <c r="EHT152" s="11"/>
      <c r="EHU152" s="11"/>
      <c r="EHV152" s="11"/>
      <c r="EHW152" s="11"/>
      <c r="EHX152" s="11"/>
      <c r="EHY152" s="11"/>
      <c r="EHZ152" s="11"/>
      <c r="EIA152" s="11"/>
      <c r="EIB152" s="11"/>
      <c r="EIC152" s="11"/>
      <c r="EID152" s="11"/>
      <c r="EIE152" s="11"/>
      <c r="EIF152" s="11"/>
      <c r="EIG152" s="11"/>
      <c r="EIH152" s="11"/>
      <c r="EII152" s="11"/>
      <c r="EIJ152" s="11"/>
      <c r="EIK152" s="11"/>
      <c r="EIL152" s="11"/>
      <c r="EIM152" s="11"/>
      <c r="EIN152" s="11"/>
      <c r="EIO152" s="11"/>
      <c r="EIP152" s="11"/>
      <c r="EIQ152" s="11"/>
      <c r="EIR152" s="11"/>
      <c r="EIS152" s="11"/>
      <c r="EIT152" s="11"/>
      <c r="EIU152" s="11"/>
      <c r="EIV152" s="11"/>
      <c r="EIW152" s="11"/>
      <c r="EIX152" s="11"/>
      <c r="EIY152" s="11"/>
      <c r="EIZ152" s="11"/>
      <c r="EJA152" s="11"/>
      <c r="EJB152" s="11"/>
      <c r="EJC152" s="11"/>
      <c r="EJD152" s="11"/>
      <c r="EJE152" s="11"/>
      <c r="EJF152" s="11"/>
      <c r="EJG152" s="11"/>
      <c r="EJH152" s="11"/>
      <c r="EJI152" s="11"/>
      <c r="EJJ152" s="11"/>
      <c r="EJK152" s="11"/>
      <c r="EJL152" s="11"/>
      <c r="EJM152" s="11"/>
      <c r="EJN152" s="11"/>
      <c r="EJO152" s="11"/>
      <c r="EJP152" s="11"/>
      <c r="EJQ152" s="11"/>
      <c r="EJR152" s="11"/>
      <c r="EJS152" s="11"/>
      <c r="EJT152" s="11"/>
      <c r="EJU152" s="11"/>
      <c r="EJV152" s="11"/>
      <c r="EJW152" s="11"/>
      <c r="EJX152" s="11"/>
      <c r="EJY152" s="11"/>
      <c r="EJZ152" s="11"/>
      <c r="EKA152" s="11"/>
      <c r="EKB152" s="11"/>
      <c r="EKC152" s="11"/>
      <c r="EKD152" s="11"/>
      <c r="EKE152" s="11"/>
      <c r="EKF152" s="11"/>
      <c r="EKG152" s="11"/>
      <c r="EKH152" s="11"/>
      <c r="EKI152" s="11"/>
      <c r="EKJ152" s="11"/>
      <c r="EKK152" s="11"/>
      <c r="EKL152" s="11"/>
      <c r="EKM152" s="11"/>
      <c r="EKN152" s="11"/>
      <c r="EKO152" s="11"/>
      <c r="EKP152" s="11"/>
      <c r="EKQ152" s="11"/>
      <c r="EKR152" s="11"/>
      <c r="EKS152" s="11"/>
      <c r="EKT152" s="11"/>
      <c r="EKU152" s="11"/>
      <c r="EKV152" s="11"/>
      <c r="EKW152" s="11"/>
      <c r="EKX152" s="11"/>
      <c r="EKY152" s="11"/>
      <c r="EKZ152" s="11"/>
      <c r="ELA152" s="11"/>
      <c r="ELB152" s="11"/>
      <c r="ELC152" s="11"/>
      <c r="ELD152" s="11"/>
      <c r="ELE152" s="11"/>
      <c r="ELF152" s="11"/>
      <c r="ELG152" s="11"/>
      <c r="ELH152" s="11"/>
      <c r="ELI152" s="11"/>
      <c r="ELJ152" s="11"/>
      <c r="ELK152" s="11"/>
      <c r="ELL152" s="11"/>
      <c r="ELM152" s="11"/>
      <c r="ELN152" s="11"/>
      <c r="ELO152" s="11"/>
      <c r="ELP152" s="11"/>
      <c r="ELQ152" s="11"/>
      <c r="ELR152" s="11"/>
      <c r="ELS152" s="11"/>
      <c r="ELT152" s="11"/>
      <c r="ELU152" s="11"/>
      <c r="ELV152" s="11"/>
      <c r="ELW152" s="11"/>
      <c r="ELX152" s="11"/>
      <c r="ELY152" s="11"/>
      <c r="ELZ152" s="11"/>
    </row>
    <row r="153" spans="1:346 1276:3718">
      <c r="A153" s="388"/>
      <c r="C153" s="166" t="s">
        <v>514</v>
      </c>
      <c r="D153" s="223">
        <f t="shared" si="6"/>
        <v>0</v>
      </c>
      <c r="E153" s="88" t="s">
        <v>540</v>
      </c>
      <c r="F153" s="219"/>
      <c r="G153" s="92"/>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c r="HJ153" s="11"/>
      <c r="HK153" s="11"/>
      <c r="HL153" s="11"/>
      <c r="HM153" s="11"/>
      <c r="HN153" s="11"/>
      <c r="HO153" s="11"/>
      <c r="HP153" s="11"/>
      <c r="HQ153" s="11"/>
      <c r="HR153" s="11"/>
      <c r="HS153" s="11"/>
      <c r="HT153" s="11"/>
      <c r="HU153" s="11"/>
      <c r="HV153" s="11"/>
      <c r="HW153" s="11"/>
      <c r="HX153" s="11"/>
      <c r="HY153" s="11"/>
      <c r="HZ153" s="11"/>
      <c r="IA153" s="11"/>
      <c r="IB153" s="11"/>
      <c r="IC153" s="11"/>
      <c r="ID153" s="11"/>
      <c r="IE153" s="11"/>
      <c r="IF153" s="11"/>
      <c r="IG153" s="11"/>
      <c r="IH153" s="11"/>
      <c r="II153" s="11"/>
      <c r="IJ153" s="11"/>
      <c r="IK153" s="11"/>
      <c r="IL153" s="11"/>
      <c r="IM153" s="11"/>
      <c r="IN153" s="11"/>
      <c r="IO153" s="11"/>
      <c r="IP153" s="11"/>
      <c r="IQ153" s="11"/>
      <c r="IR153" s="11"/>
      <c r="IS153" s="11"/>
      <c r="IT153" s="11"/>
      <c r="IU153" s="11"/>
      <c r="IV153" s="11"/>
      <c r="IW153" s="11"/>
      <c r="IX153" s="11"/>
      <c r="IY153" s="11"/>
      <c r="IZ153" s="11"/>
      <c r="JA153" s="11"/>
      <c r="JB153" s="11"/>
      <c r="JC153" s="11"/>
      <c r="JD153" s="11"/>
      <c r="JE153" s="11"/>
      <c r="JF153" s="11"/>
      <c r="JG153" s="11"/>
      <c r="JH153" s="11"/>
      <c r="JI153" s="11"/>
      <c r="JJ153" s="11"/>
      <c r="JK153" s="11"/>
      <c r="JL153" s="11"/>
      <c r="JM153" s="11"/>
      <c r="JN153" s="11"/>
      <c r="JO153" s="11"/>
      <c r="JP153" s="11"/>
      <c r="JQ153" s="11"/>
      <c r="JR153" s="11"/>
      <c r="JS153" s="11"/>
      <c r="JT153" s="11"/>
      <c r="JU153" s="11"/>
      <c r="JV153" s="11"/>
      <c r="JW153" s="11"/>
      <c r="JX153" s="11"/>
      <c r="JY153" s="11"/>
      <c r="JZ153" s="11"/>
      <c r="KA153" s="11"/>
      <c r="KB153" s="11"/>
      <c r="KC153" s="11"/>
      <c r="KD153" s="11"/>
      <c r="KE153" s="11"/>
      <c r="KF153" s="11"/>
      <c r="KG153" s="11"/>
      <c r="KH153" s="11"/>
      <c r="KI153" s="11"/>
      <c r="KJ153" s="11"/>
      <c r="KK153" s="11"/>
      <c r="KL153" s="11"/>
      <c r="KM153" s="11"/>
      <c r="KN153" s="11"/>
      <c r="KO153" s="11"/>
      <c r="KP153" s="11"/>
      <c r="KQ153" s="11"/>
      <c r="KR153" s="11"/>
      <c r="KS153" s="11"/>
      <c r="KT153" s="11"/>
      <c r="KU153" s="11"/>
      <c r="KV153" s="11"/>
      <c r="KW153" s="11"/>
      <c r="KX153" s="11"/>
      <c r="KY153" s="11"/>
      <c r="KZ153" s="11"/>
      <c r="LA153" s="11"/>
      <c r="LB153" s="11"/>
      <c r="LC153" s="11"/>
      <c r="LD153" s="11"/>
      <c r="LE153" s="11"/>
      <c r="LF153" s="11"/>
      <c r="LG153" s="11"/>
      <c r="LH153" s="11"/>
      <c r="LI153" s="11"/>
      <c r="LJ153" s="11"/>
      <c r="LK153" s="11"/>
      <c r="LL153" s="11"/>
      <c r="LM153" s="11"/>
      <c r="LN153" s="11"/>
      <c r="LO153" s="11"/>
      <c r="LP153" s="11"/>
      <c r="LQ153" s="11"/>
      <c r="LR153" s="11"/>
      <c r="LS153" s="11"/>
      <c r="LT153" s="11"/>
      <c r="LU153" s="11"/>
      <c r="LV153" s="11"/>
      <c r="LW153" s="11"/>
      <c r="LX153" s="11"/>
      <c r="LY153" s="11"/>
      <c r="LZ153" s="11"/>
      <c r="MA153" s="11"/>
      <c r="MB153" s="11"/>
      <c r="MC153" s="11"/>
      <c r="MD153" s="11"/>
      <c r="ME153" s="11"/>
      <c r="MF153" s="11"/>
      <c r="MG153" s="11"/>
      <c r="MH153" s="11"/>
      <c r="AWB153" s="11"/>
      <c r="AWC153" s="11"/>
      <c r="AWD153" s="11"/>
      <c r="AWE153" s="11"/>
      <c r="AWF153" s="11"/>
      <c r="AWG153" s="11"/>
      <c r="AWH153" s="11"/>
      <c r="AWI153" s="11"/>
      <c r="AWJ153" s="11"/>
      <c r="AWK153" s="11"/>
      <c r="AWL153" s="11"/>
      <c r="AWM153" s="11"/>
      <c r="AWN153" s="11"/>
      <c r="AWO153" s="11"/>
      <c r="AWP153" s="11"/>
      <c r="AWQ153" s="11"/>
      <c r="AWR153" s="11"/>
      <c r="AWS153" s="11"/>
      <c r="AWT153" s="11"/>
      <c r="AWU153" s="11"/>
      <c r="AWV153" s="11"/>
      <c r="AWW153" s="11"/>
      <c r="AWX153" s="11"/>
      <c r="AWY153" s="11"/>
      <c r="AWZ153" s="11"/>
      <c r="AXA153" s="11"/>
      <c r="AXB153" s="11"/>
      <c r="AXC153" s="11"/>
      <c r="AXD153" s="11"/>
      <c r="AXE153" s="11"/>
      <c r="AXF153" s="11"/>
      <c r="AXG153" s="11"/>
      <c r="AXH153" s="11"/>
      <c r="AXI153" s="11"/>
      <c r="AXJ153" s="11"/>
      <c r="AXK153" s="11"/>
      <c r="AXL153" s="11"/>
      <c r="AXM153" s="11"/>
      <c r="AXN153" s="11"/>
      <c r="AXO153" s="11"/>
      <c r="AXP153" s="11"/>
      <c r="AXQ153" s="11"/>
      <c r="AXR153" s="11"/>
      <c r="AXS153" s="11"/>
      <c r="AXT153" s="11"/>
      <c r="AXU153" s="11"/>
      <c r="AXV153" s="11"/>
      <c r="AXW153" s="11"/>
      <c r="AXX153" s="11"/>
      <c r="AXY153" s="11"/>
      <c r="AXZ153" s="11"/>
      <c r="AYA153" s="11"/>
      <c r="AYB153" s="11"/>
      <c r="AYC153" s="11"/>
      <c r="AYD153" s="11"/>
      <c r="AYE153" s="11"/>
      <c r="AYF153" s="11"/>
      <c r="AYG153" s="11"/>
      <c r="AYH153" s="11"/>
      <c r="AYI153" s="11"/>
      <c r="AYJ153" s="11"/>
      <c r="AYK153" s="11"/>
      <c r="AYL153" s="11"/>
      <c r="AYM153" s="11"/>
      <c r="AYN153" s="11"/>
      <c r="AYO153" s="11"/>
      <c r="AYP153" s="11"/>
      <c r="AYQ153" s="11"/>
      <c r="AYR153" s="11"/>
      <c r="AYS153" s="11"/>
      <c r="AYT153" s="11"/>
      <c r="AYU153" s="11"/>
      <c r="AYV153" s="11"/>
      <c r="AYW153" s="11"/>
      <c r="AYX153" s="11"/>
      <c r="AYY153" s="11"/>
      <c r="AYZ153" s="11"/>
      <c r="AZA153" s="11"/>
      <c r="AZB153" s="11"/>
      <c r="AZC153" s="11"/>
      <c r="AZD153" s="11"/>
      <c r="AZE153" s="11"/>
      <c r="AZF153" s="11"/>
      <c r="AZG153" s="11"/>
      <c r="AZH153" s="11"/>
      <c r="AZI153" s="11"/>
      <c r="AZJ153" s="11"/>
      <c r="AZK153" s="11"/>
      <c r="AZL153" s="11"/>
      <c r="AZM153" s="11"/>
      <c r="AZN153" s="11"/>
      <c r="AZO153" s="11"/>
      <c r="AZP153" s="11"/>
      <c r="AZQ153" s="11"/>
      <c r="AZR153" s="11"/>
      <c r="AZS153" s="11"/>
      <c r="AZT153" s="11"/>
      <c r="AZU153" s="11"/>
      <c r="AZV153" s="11"/>
      <c r="AZW153" s="11"/>
      <c r="AZX153" s="11"/>
      <c r="AZY153" s="11"/>
      <c r="AZZ153" s="11"/>
      <c r="BAA153" s="11"/>
      <c r="BAB153" s="11"/>
      <c r="BAC153" s="11"/>
      <c r="BAD153" s="11"/>
      <c r="BAE153" s="11"/>
      <c r="BAF153" s="11"/>
      <c r="BAG153" s="11"/>
      <c r="BAH153" s="11"/>
      <c r="BAI153" s="11"/>
      <c r="BAJ153" s="11"/>
      <c r="BAK153" s="11"/>
      <c r="BAL153" s="11"/>
      <c r="BAM153" s="11"/>
      <c r="BAN153" s="11"/>
      <c r="BAO153" s="11"/>
      <c r="BAP153" s="11"/>
      <c r="BAQ153" s="11"/>
      <c r="BAR153" s="11"/>
      <c r="BAS153" s="11"/>
      <c r="BAT153" s="11"/>
      <c r="BAU153" s="11"/>
      <c r="BAV153" s="11"/>
      <c r="BAW153" s="11"/>
      <c r="BAX153" s="11"/>
      <c r="BAY153" s="11"/>
      <c r="BAZ153" s="11"/>
      <c r="BBA153" s="11"/>
      <c r="BBB153" s="11"/>
      <c r="BBC153" s="11"/>
      <c r="BBD153" s="11"/>
      <c r="BBE153" s="11"/>
      <c r="BBF153" s="11"/>
      <c r="BBG153" s="11"/>
      <c r="BBH153" s="11"/>
      <c r="BBI153" s="11"/>
      <c r="BBJ153" s="11"/>
      <c r="BBK153" s="11"/>
      <c r="BBL153" s="11"/>
      <c r="BBM153" s="11"/>
      <c r="BBN153" s="11"/>
      <c r="BBO153" s="11"/>
      <c r="BBP153" s="11"/>
      <c r="BBQ153" s="11"/>
      <c r="BBR153" s="11"/>
      <c r="BBS153" s="11"/>
      <c r="BBT153" s="11"/>
      <c r="BBU153" s="11"/>
      <c r="BBV153" s="11"/>
      <c r="BBW153" s="11"/>
      <c r="BBX153" s="11"/>
      <c r="BBY153" s="11"/>
      <c r="BBZ153" s="11"/>
      <c r="BCA153" s="11"/>
      <c r="BCB153" s="11"/>
      <c r="BCC153" s="11"/>
      <c r="BCD153" s="11"/>
      <c r="BCE153" s="11"/>
      <c r="BCF153" s="11"/>
      <c r="BCG153" s="11"/>
      <c r="BCH153" s="11"/>
      <c r="BCI153" s="11"/>
      <c r="BCJ153" s="11"/>
      <c r="BCK153" s="11"/>
      <c r="BCL153" s="11"/>
      <c r="BCM153" s="11"/>
      <c r="BCN153" s="11"/>
      <c r="BCO153" s="11"/>
      <c r="BCP153" s="11"/>
      <c r="BCQ153" s="11"/>
      <c r="BCR153" s="11"/>
      <c r="BCS153" s="11"/>
      <c r="BCT153" s="11"/>
      <c r="BCU153" s="11"/>
      <c r="BCV153" s="11"/>
      <c r="BCW153" s="11"/>
      <c r="BCX153" s="11"/>
      <c r="BCY153" s="11"/>
      <c r="BCZ153" s="11"/>
      <c r="BDA153" s="11"/>
      <c r="BDB153" s="11"/>
      <c r="BDC153" s="11"/>
      <c r="BDD153" s="11"/>
      <c r="BDE153" s="11"/>
      <c r="BDF153" s="11"/>
      <c r="BDG153" s="11"/>
      <c r="BDH153" s="11"/>
      <c r="BDI153" s="11"/>
      <c r="BDJ153" s="11"/>
      <c r="BDK153" s="11"/>
      <c r="BDL153" s="11"/>
      <c r="BDM153" s="11"/>
      <c r="BDN153" s="11"/>
      <c r="BDO153" s="11"/>
      <c r="BDP153" s="11"/>
      <c r="BDQ153" s="11"/>
      <c r="BDR153" s="11"/>
      <c r="BDS153" s="11"/>
      <c r="BDT153" s="11"/>
      <c r="BDU153" s="11"/>
      <c r="BDV153" s="11"/>
      <c r="BDW153" s="11"/>
      <c r="BDX153" s="11"/>
      <c r="BDY153" s="11"/>
      <c r="BDZ153" s="11"/>
      <c r="BEA153" s="11"/>
      <c r="BEB153" s="11"/>
      <c r="BEC153" s="11"/>
      <c r="BED153" s="11"/>
      <c r="BEE153" s="11"/>
      <c r="BEF153" s="11"/>
      <c r="BEG153" s="11"/>
      <c r="BEH153" s="11"/>
      <c r="BEI153" s="11"/>
      <c r="BEJ153" s="11"/>
      <c r="BEK153" s="11"/>
      <c r="BEL153" s="11"/>
      <c r="BEM153" s="11"/>
      <c r="BEN153" s="11"/>
      <c r="BEO153" s="11"/>
      <c r="BEP153" s="11"/>
      <c r="BEQ153" s="11"/>
      <c r="BER153" s="11"/>
      <c r="BES153" s="11"/>
      <c r="BET153" s="11"/>
      <c r="BEU153" s="11"/>
      <c r="BEV153" s="11"/>
      <c r="BEW153" s="11"/>
      <c r="BEX153" s="11"/>
      <c r="BEY153" s="11"/>
      <c r="BEZ153" s="11"/>
      <c r="BFA153" s="11"/>
      <c r="BFB153" s="11"/>
      <c r="BFC153" s="11"/>
      <c r="BFD153" s="11"/>
      <c r="BFE153" s="11"/>
      <c r="BFF153" s="11"/>
      <c r="BFG153" s="11"/>
      <c r="BFH153" s="11"/>
      <c r="BFI153" s="11"/>
      <c r="BFJ153" s="11"/>
      <c r="BFK153" s="11"/>
      <c r="BFL153" s="11"/>
      <c r="BFM153" s="11"/>
      <c r="BFN153" s="11"/>
      <c r="BFO153" s="11"/>
      <c r="BFP153" s="11"/>
      <c r="BFQ153" s="11"/>
      <c r="BFR153" s="11"/>
      <c r="BFS153" s="11"/>
      <c r="BFT153" s="11"/>
      <c r="BFU153" s="11"/>
      <c r="BFV153" s="11"/>
      <c r="BFW153" s="11"/>
      <c r="BFX153" s="11"/>
      <c r="BFY153" s="11"/>
      <c r="BFZ153" s="11"/>
      <c r="BGA153" s="11"/>
      <c r="BGB153" s="11"/>
      <c r="BGC153" s="11"/>
      <c r="BGD153" s="11"/>
      <c r="BGE153" s="11"/>
      <c r="BGF153" s="11"/>
      <c r="BGG153" s="11"/>
      <c r="BGH153" s="11"/>
      <c r="BGI153" s="11"/>
      <c r="BGJ153" s="11"/>
      <c r="BGK153" s="11"/>
      <c r="BGL153" s="11"/>
      <c r="BGM153" s="11"/>
      <c r="BGN153" s="11"/>
      <c r="BGO153" s="11"/>
      <c r="BGP153" s="11"/>
      <c r="BGQ153" s="11"/>
      <c r="BGR153" s="11"/>
      <c r="BGS153" s="11"/>
      <c r="BGT153" s="11"/>
      <c r="BGU153" s="11"/>
      <c r="BGV153" s="11"/>
      <c r="BGW153" s="11"/>
      <c r="BGX153" s="11"/>
      <c r="BGY153" s="11"/>
      <c r="BGZ153" s="11"/>
      <c r="BHA153" s="11"/>
      <c r="BHB153" s="11"/>
      <c r="BHC153" s="11"/>
      <c r="BHD153" s="11"/>
      <c r="BHE153" s="11"/>
      <c r="BHF153" s="11"/>
      <c r="BHG153" s="11"/>
      <c r="BHH153" s="11"/>
      <c r="BHI153" s="11"/>
      <c r="BHJ153" s="11"/>
      <c r="BHK153" s="11"/>
      <c r="BHL153" s="11"/>
      <c r="BHM153" s="11"/>
      <c r="BHN153" s="11"/>
      <c r="BHO153" s="11"/>
      <c r="BHP153" s="11"/>
      <c r="BHQ153" s="11"/>
      <c r="BHR153" s="11"/>
      <c r="BHS153" s="11"/>
      <c r="BHT153" s="11"/>
      <c r="BHU153" s="11"/>
      <c r="BHV153" s="11"/>
      <c r="BHW153" s="11"/>
      <c r="BHX153" s="11"/>
      <c r="BHY153" s="11"/>
      <c r="BHZ153" s="11"/>
      <c r="BIA153" s="11"/>
      <c r="BIB153" s="11"/>
      <c r="BIC153" s="11"/>
      <c r="BID153" s="11"/>
      <c r="BIE153" s="11"/>
      <c r="BIF153" s="11"/>
      <c r="BIG153" s="11"/>
      <c r="BIH153" s="11"/>
      <c r="BII153" s="11"/>
      <c r="BIJ153" s="11"/>
      <c r="BIK153" s="11"/>
      <c r="BIL153" s="11"/>
      <c r="BIM153" s="11"/>
      <c r="BIN153" s="11"/>
      <c r="BIO153" s="11"/>
      <c r="BIP153" s="11"/>
      <c r="BIQ153" s="11"/>
      <c r="BIR153" s="11"/>
      <c r="BIS153" s="11"/>
      <c r="BIT153" s="11"/>
      <c r="BIU153" s="11"/>
      <c r="BIV153" s="11"/>
      <c r="BIW153" s="11"/>
      <c r="BIX153" s="11"/>
      <c r="BIY153" s="11"/>
      <c r="BIZ153" s="11"/>
      <c r="BJA153" s="11"/>
      <c r="BJB153" s="11"/>
      <c r="BJC153" s="11"/>
      <c r="BJD153" s="11"/>
      <c r="BJE153" s="11"/>
      <c r="BJF153" s="11"/>
      <c r="BJG153" s="11"/>
      <c r="BJH153" s="11"/>
      <c r="BJI153" s="11"/>
      <c r="BJJ153" s="11"/>
      <c r="BJK153" s="11"/>
      <c r="BJL153" s="11"/>
      <c r="BJM153" s="11"/>
      <c r="BJN153" s="11"/>
      <c r="BJO153" s="11"/>
      <c r="BJP153" s="11"/>
      <c r="BJQ153" s="11"/>
      <c r="BJR153" s="11"/>
      <c r="BJS153" s="11"/>
      <c r="BJT153" s="11"/>
      <c r="BJU153" s="11"/>
      <c r="BJV153" s="11"/>
      <c r="BJW153" s="11"/>
      <c r="BJX153" s="11"/>
      <c r="BJY153" s="11"/>
      <c r="BJZ153" s="11"/>
      <c r="BKA153" s="11"/>
      <c r="BKB153" s="11"/>
      <c r="BKC153" s="11"/>
      <c r="BKD153" s="11"/>
      <c r="BKE153" s="11"/>
      <c r="BKF153" s="11"/>
      <c r="BKG153" s="11"/>
      <c r="BKH153" s="11"/>
      <c r="BKI153" s="11"/>
      <c r="BKJ153" s="11"/>
      <c r="BKK153" s="11"/>
      <c r="BKL153" s="11"/>
      <c r="BKM153" s="11"/>
      <c r="BKN153" s="11"/>
      <c r="BKO153" s="11"/>
      <c r="BKP153" s="11"/>
      <c r="BKQ153" s="11"/>
      <c r="BKR153" s="11"/>
      <c r="BKS153" s="11"/>
      <c r="BKT153" s="11"/>
      <c r="BKU153" s="11"/>
      <c r="BKV153" s="11"/>
      <c r="BKW153" s="11"/>
      <c r="BKX153" s="11"/>
      <c r="BKY153" s="11"/>
      <c r="BKZ153" s="11"/>
      <c r="BLA153" s="11"/>
      <c r="BLB153" s="11"/>
      <c r="BLC153" s="11"/>
      <c r="BLD153" s="11"/>
      <c r="BLE153" s="11"/>
      <c r="BLF153" s="11"/>
      <c r="BLG153" s="11"/>
      <c r="BLH153" s="11"/>
      <c r="BLI153" s="11"/>
      <c r="BLJ153" s="11"/>
      <c r="BLK153" s="11"/>
      <c r="BLL153" s="11"/>
      <c r="BLM153" s="11"/>
      <c r="BLN153" s="11"/>
      <c r="BLO153" s="11"/>
      <c r="BLP153" s="11"/>
      <c r="BLQ153" s="11"/>
      <c r="BLR153" s="11"/>
      <c r="BLS153" s="11"/>
      <c r="BLT153" s="11"/>
      <c r="BLU153" s="11"/>
      <c r="BLV153" s="11"/>
      <c r="BLW153" s="11"/>
      <c r="BLX153" s="11"/>
      <c r="BLY153" s="11"/>
      <c r="BLZ153" s="11"/>
      <c r="BMA153" s="11"/>
      <c r="BMB153" s="11"/>
      <c r="BMC153" s="11"/>
      <c r="BMD153" s="11"/>
      <c r="BME153" s="11"/>
      <c r="BMF153" s="11"/>
      <c r="BMG153" s="11"/>
      <c r="BMH153" s="11"/>
      <c r="BMI153" s="11"/>
      <c r="BMJ153" s="11"/>
      <c r="BMK153" s="11"/>
      <c r="BML153" s="11"/>
      <c r="BMM153" s="11"/>
      <c r="BMN153" s="11"/>
      <c r="BMO153" s="11"/>
      <c r="BMP153" s="11"/>
      <c r="BMQ153" s="11"/>
      <c r="BMR153" s="11"/>
      <c r="BMS153" s="11"/>
      <c r="BMT153" s="11"/>
      <c r="BMU153" s="11"/>
      <c r="BMV153" s="11"/>
      <c r="BMW153" s="11"/>
      <c r="BMX153" s="11"/>
      <c r="BMY153" s="11"/>
      <c r="BMZ153" s="11"/>
      <c r="BNA153" s="11"/>
      <c r="BNB153" s="11"/>
      <c r="BNC153" s="11"/>
      <c r="BND153" s="11"/>
      <c r="BNE153" s="11"/>
      <c r="BNF153" s="11"/>
      <c r="BNG153" s="11"/>
      <c r="BNH153" s="11"/>
      <c r="BNI153" s="11"/>
      <c r="BNJ153" s="11"/>
      <c r="BNK153" s="11"/>
      <c r="BNL153" s="11"/>
      <c r="BNM153" s="11"/>
      <c r="BNN153" s="11"/>
      <c r="BNO153" s="11"/>
      <c r="BNP153" s="11"/>
      <c r="BNQ153" s="11"/>
      <c r="BNR153" s="11"/>
      <c r="BNS153" s="11"/>
      <c r="BNT153" s="11"/>
      <c r="BNU153" s="11"/>
      <c r="BNV153" s="11"/>
      <c r="BNW153" s="11"/>
      <c r="BNX153" s="11"/>
      <c r="BNY153" s="11"/>
      <c r="BNZ153" s="11"/>
      <c r="BOA153" s="11"/>
      <c r="BOB153" s="11"/>
      <c r="BOC153" s="11"/>
      <c r="BOD153" s="11"/>
      <c r="BOE153" s="11"/>
      <c r="BOF153" s="11"/>
      <c r="BOG153" s="11"/>
      <c r="BOH153" s="11"/>
      <c r="BOI153" s="11"/>
      <c r="BOJ153" s="11"/>
      <c r="BOK153" s="11"/>
      <c r="BOL153" s="11"/>
      <c r="BOM153" s="11"/>
      <c r="BON153" s="11"/>
      <c r="BOO153" s="11"/>
      <c r="BOP153" s="11"/>
      <c r="BOQ153" s="11"/>
      <c r="BOR153" s="11"/>
      <c r="BOS153" s="11"/>
      <c r="BOT153" s="11"/>
      <c r="BOU153" s="11"/>
      <c r="BOV153" s="11"/>
      <c r="BOW153" s="11"/>
      <c r="BOX153" s="11"/>
      <c r="BOY153" s="11"/>
      <c r="BOZ153" s="11"/>
      <c r="BPA153" s="11"/>
      <c r="BPB153" s="11"/>
      <c r="BPC153" s="11"/>
      <c r="BPD153" s="11"/>
      <c r="BPE153" s="11"/>
      <c r="BPF153" s="11"/>
      <c r="BPG153" s="11"/>
      <c r="BPH153" s="11"/>
      <c r="BPI153" s="11"/>
      <c r="BPJ153" s="11"/>
      <c r="BPK153" s="11"/>
      <c r="BPL153" s="11"/>
      <c r="BPM153" s="11"/>
      <c r="BPN153" s="11"/>
      <c r="BPO153" s="11"/>
      <c r="BPP153" s="11"/>
      <c r="BPQ153" s="11"/>
      <c r="BPR153" s="11"/>
      <c r="BPS153" s="11"/>
      <c r="BPT153" s="11"/>
      <c r="BPU153" s="11"/>
      <c r="BPV153" s="11"/>
      <c r="BPW153" s="11"/>
      <c r="BPX153" s="11"/>
      <c r="BPY153" s="11"/>
      <c r="BPZ153" s="11"/>
      <c r="BQA153" s="11"/>
      <c r="BQB153" s="11"/>
      <c r="BQC153" s="11"/>
      <c r="BQD153" s="11"/>
      <c r="BQE153" s="11"/>
      <c r="BQF153" s="11"/>
      <c r="BQG153" s="11"/>
      <c r="BQH153" s="11"/>
      <c r="BQI153" s="11"/>
      <c r="BQJ153" s="11"/>
      <c r="BQK153" s="11"/>
      <c r="BQL153" s="11"/>
      <c r="BQM153" s="11"/>
      <c r="BQN153" s="11"/>
      <c r="BQO153" s="11"/>
      <c r="BQP153" s="11"/>
      <c r="BQQ153" s="11"/>
      <c r="BQR153" s="11"/>
      <c r="BQS153" s="11"/>
      <c r="BQT153" s="11"/>
      <c r="BQU153" s="11"/>
      <c r="BQV153" s="11"/>
      <c r="BQW153" s="11"/>
      <c r="BQX153" s="11"/>
      <c r="BQY153" s="11"/>
      <c r="BQZ153" s="11"/>
      <c r="BRA153" s="11"/>
      <c r="BRB153" s="11"/>
      <c r="BRC153" s="11"/>
      <c r="BRD153" s="11"/>
      <c r="BRE153" s="11"/>
      <c r="BRF153" s="11"/>
      <c r="BRG153" s="11"/>
      <c r="BRH153" s="11"/>
      <c r="BRI153" s="11"/>
      <c r="BRJ153" s="11"/>
      <c r="BRK153" s="11"/>
      <c r="BRL153" s="11"/>
      <c r="BRM153" s="11"/>
      <c r="BRN153" s="11"/>
      <c r="BRO153" s="11"/>
      <c r="BRP153" s="11"/>
      <c r="BRQ153" s="11"/>
      <c r="BRR153" s="11"/>
      <c r="BRS153" s="11"/>
      <c r="BRT153" s="11"/>
      <c r="BRU153" s="11"/>
      <c r="BRV153" s="11"/>
      <c r="BRW153" s="11"/>
      <c r="BRX153" s="11"/>
      <c r="BRY153" s="11"/>
      <c r="BRZ153" s="11"/>
      <c r="BSA153" s="11"/>
      <c r="BSB153" s="11"/>
      <c r="BSC153" s="11"/>
      <c r="BSD153" s="11"/>
      <c r="BSE153" s="11"/>
      <c r="BSF153" s="11"/>
      <c r="BSG153" s="11"/>
      <c r="BSH153" s="11"/>
      <c r="BSI153" s="11"/>
      <c r="BSJ153" s="11"/>
      <c r="BSK153" s="11"/>
      <c r="BSL153" s="11"/>
      <c r="BSM153" s="11"/>
      <c r="BSN153" s="11"/>
      <c r="BSO153" s="11"/>
      <c r="BSP153" s="11"/>
      <c r="BSQ153" s="11"/>
      <c r="BSR153" s="11"/>
      <c r="BSS153" s="11"/>
      <c r="BST153" s="11"/>
      <c r="BSU153" s="11"/>
      <c r="BSV153" s="11"/>
      <c r="BSW153" s="11"/>
      <c r="BSX153" s="11"/>
      <c r="BSY153" s="11"/>
      <c r="BSZ153" s="11"/>
      <c r="BTA153" s="11"/>
      <c r="BTB153" s="11"/>
      <c r="BTC153" s="11"/>
      <c r="BTD153" s="11"/>
      <c r="BTE153" s="11"/>
      <c r="BTF153" s="11"/>
      <c r="BTG153" s="11"/>
      <c r="BTH153" s="11"/>
      <c r="BTI153" s="11"/>
      <c r="BTJ153" s="11"/>
      <c r="BTK153" s="11"/>
      <c r="BTL153" s="11"/>
      <c r="BTM153" s="11"/>
      <c r="BTN153" s="11"/>
      <c r="BTO153" s="11"/>
      <c r="BTP153" s="11"/>
      <c r="BTQ153" s="11"/>
      <c r="BTR153" s="11"/>
      <c r="BTS153" s="11"/>
      <c r="BTT153" s="11"/>
      <c r="BTU153" s="11"/>
      <c r="BTV153" s="11"/>
      <c r="BTW153" s="11"/>
      <c r="BTX153" s="11"/>
      <c r="BTY153" s="11"/>
      <c r="BTZ153" s="11"/>
      <c r="BUA153" s="11"/>
      <c r="BUB153" s="11"/>
      <c r="BUC153" s="11"/>
      <c r="BUD153" s="11"/>
      <c r="BUE153" s="11"/>
      <c r="BUF153" s="11"/>
      <c r="BUG153" s="11"/>
      <c r="BUH153" s="11"/>
      <c r="BUI153" s="11"/>
      <c r="BUJ153" s="11"/>
      <c r="BUK153" s="11"/>
      <c r="BUL153" s="11"/>
      <c r="BUM153" s="11"/>
      <c r="BUN153" s="11"/>
      <c r="BUO153" s="11"/>
      <c r="BUP153" s="11"/>
      <c r="BUQ153" s="11"/>
      <c r="BUR153" s="11"/>
      <c r="BUS153" s="11"/>
      <c r="BUT153" s="11"/>
      <c r="BUU153" s="11"/>
      <c r="BUV153" s="11"/>
      <c r="BUW153" s="11"/>
      <c r="BUX153" s="11"/>
      <c r="BUY153" s="11"/>
      <c r="BUZ153" s="11"/>
      <c r="BVA153" s="11"/>
      <c r="BVB153" s="11"/>
      <c r="BVC153" s="11"/>
      <c r="BVD153" s="11"/>
      <c r="BVE153" s="11"/>
      <c r="BVF153" s="11"/>
      <c r="BVG153" s="11"/>
      <c r="BVH153" s="11"/>
      <c r="BVI153" s="11"/>
      <c r="BVJ153" s="11"/>
      <c r="BVK153" s="11"/>
      <c r="BVL153" s="11"/>
      <c r="BVM153" s="11"/>
      <c r="BVN153" s="11"/>
      <c r="BVO153" s="11"/>
      <c r="BVP153" s="11"/>
      <c r="BVQ153" s="11"/>
      <c r="BVR153" s="11"/>
      <c r="BVS153" s="11"/>
      <c r="BVT153" s="11"/>
      <c r="BVU153" s="11"/>
      <c r="BVV153" s="11"/>
      <c r="BVW153" s="11"/>
      <c r="BVX153" s="11"/>
      <c r="BVY153" s="11"/>
      <c r="BVZ153" s="11"/>
      <c r="BWA153" s="11"/>
      <c r="BWB153" s="11"/>
      <c r="BWC153" s="11"/>
      <c r="BWD153" s="11"/>
      <c r="BWE153" s="11"/>
      <c r="BWF153" s="11"/>
      <c r="BWG153" s="11"/>
      <c r="BWH153" s="11"/>
      <c r="BWI153" s="11"/>
      <c r="BWJ153" s="11"/>
      <c r="BWK153" s="11"/>
      <c r="BWL153" s="11"/>
      <c r="BWM153" s="11"/>
      <c r="BWN153" s="11"/>
      <c r="BWO153" s="11"/>
      <c r="BWP153" s="11"/>
      <c r="BWQ153" s="11"/>
      <c r="BWR153" s="11"/>
      <c r="BWS153" s="11"/>
      <c r="BWT153" s="11"/>
      <c r="BWU153" s="11"/>
      <c r="BWV153" s="11"/>
      <c r="BWW153" s="11"/>
      <c r="BWX153" s="11"/>
      <c r="BWY153" s="11"/>
      <c r="BWZ153" s="11"/>
      <c r="BXA153" s="11"/>
      <c r="BXB153" s="11"/>
      <c r="BXC153" s="11"/>
      <c r="BXD153" s="11"/>
      <c r="BXE153" s="11"/>
      <c r="BXF153" s="11"/>
      <c r="BXG153" s="11"/>
      <c r="BXH153" s="11"/>
      <c r="BXI153" s="11"/>
      <c r="BXJ153" s="11"/>
      <c r="BXK153" s="11"/>
      <c r="BXL153" s="11"/>
      <c r="BXM153" s="11"/>
      <c r="BXN153" s="11"/>
      <c r="BXO153" s="11"/>
      <c r="BXP153" s="11"/>
      <c r="BXQ153" s="11"/>
      <c r="BXR153" s="11"/>
      <c r="BXS153" s="11"/>
      <c r="BXT153" s="11"/>
      <c r="BXU153" s="11"/>
      <c r="BXV153" s="11"/>
      <c r="BXW153" s="11"/>
      <c r="BXX153" s="11"/>
      <c r="BXY153" s="11"/>
      <c r="BXZ153" s="11"/>
      <c r="BYA153" s="11"/>
      <c r="BYB153" s="11"/>
      <c r="BYC153" s="11"/>
      <c r="BYD153" s="11"/>
      <c r="BYE153" s="11"/>
      <c r="BYF153" s="11"/>
      <c r="BYG153" s="11"/>
      <c r="BYH153" s="11"/>
      <c r="BYI153" s="11"/>
      <c r="BYJ153" s="11"/>
      <c r="BYK153" s="11"/>
      <c r="BYL153" s="11"/>
      <c r="BYM153" s="11"/>
      <c r="BYN153" s="11"/>
      <c r="BYO153" s="11"/>
      <c r="BYP153" s="11"/>
      <c r="BYQ153" s="11"/>
      <c r="BYR153" s="11"/>
      <c r="BYS153" s="11"/>
      <c r="BYT153" s="11"/>
      <c r="BYU153" s="11"/>
      <c r="BYV153" s="11"/>
      <c r="BYW153" s="11"/>
      <c r="BYX153" s="11"/>
      <c r="BYY153" s="11"/>
      <c r="BYZ153" s="11"/>
      <c r="BZA153" s="11"/>
      <c r="BZB153" s="11"/>
      <c r="BZC153" s="11"/>
      <c r="BZD153" s="11"/>
      <c r="BZE153" s="11"/>
      <c r="BZF153" s="11"/>
      <c r="BZG153" s="11"/>
      <c r="BZH153" s="11"/>
      <c r="BZI153" s="11"/>
      <c r="BZJ153" s="11"/>
      <c r="BZK153" s="11"/>
      <c r="BZL153" s="11"/>
      <c r="BZM153" s="11"/>
      <c r="BZN153" s="11"/>
      <c r="BZO153" s="11"/>
      <c r="BZP153" s="11"/>
      <c r="BZQ153" s="11"/>
      <c r="BZR153" s="11"/>
      <c r="BZS153" s="11"/>
      <c r="BZT153" s="11"/>
      <c r="BZU153" s="11"/>
      <c r="BZV153" s="11"/>
      <c r="BZW153" s="11"/>
      <c r="BZX153" s="11"/>
      <c r="BZY153" s="11"/>
      <c r="BZZ153" s="11"/>
      <c r="CAA153" s="11"/>
      <c r="CAB153" s="11"/>
      <c r="CAC153" s="11"/>
      <c r="CAD153" s="11"/>
      <c r="CAE153" s="11"/>
      <c r="CAF153" s="11"/>
      <c r="CAG153" s="11"/>
      <c r="CAH153" s="11"/>
      <c r="CAI153" s="11"/>
      <c r="CAJ153" s="11"/>
      <c r="CAK153" s="11"/>
      <c r="CAL153" s="11"/>
      <c r="CAM153" s="11"/>
      <c r="CAN153" s="11"/>
      <c r="CAO153" s="11"/>
      <c r="CAP153" s="11"/>
      <c r="CAQ153" s="11"/>
      <c r="CAR153" s="11"/>
      <c r="CAS153" s="11"/>
      <c r="CAT153" s="11"/>
      <c r="CAU153" s="11"/>
      <c r="CAV153" s="11"/>
      <c r="CAW153" s="11"/>
      <c r="CAX153" s="11"/>
      <c r="CAY153" s="11"/>
      <c r="CAZ153" s="11"/>
      <c r="CBA153" s="11"/>
      <c r="CBB153" s="11"/>
      <c r="CBC153" s="11"/>
      <c r="CBD153" s="11"/>
      <c r="CBE153" s="11"/>
      <c r="CBF153" s="11"/>
      <c r="CBG153" s="11"/>
      <c r="CBH153" s="11"/>
      <c r="CBI153" s="11"/>
      <c r="CBJ153" s="11"/>
      <c r="CBK153" s="11"/>
      <c r="CBL153" s="11"/>
      <c r="CBM153" s="11"/>
      <c r="CBN153" s="11"/>
      <c r="CBO153" s="11"/>
      <c r="CBP153" s="11"/>
      <c r="CBQ153" s="11"/>
      <c r="CBR153" s="11"/>
      <c r="CBS153" s="11"/>
      <c r="CBT153" s="11"/>
      <c r="CBU153" s="11"/>
      <c r="CBV153" s="11"/>
      <c r="CBW153" s="11"/>
      <c r="CBX153" s="11"/>
      <c r="CBY153" s="11"/>
      <c r="CBZ153" s="11"/>
      <c r="CCA153" s="11"/>
      <c r="CCB153" s="11"/>
      <c r="CCC153" s="11"/>
      <c r="CCD153" s="11"/>
      <c r="CCE153" s="11"/>
      <c r="CCF153" s="11"/>
      <c r="CCG153" s="11"/>
      <c r="CCH153" s="11"/>
      <c r="CCI153" s="11"/>
      <c r="CCJ153" s="11"/>
      <c r="CCK153" s="11"/>
      <c r="CCL153" s="11"/>
      <c r="CCM153" s="11"/>
      <c r="CCN153" s="11"/>
      <c r="CCO153" s="11"/>
      <c r="CCP153" s="11"/>
      <c r="CCQ153" s="11"/>
      <c r="CCR153" s="11"/>
      <c r="CCS153" s="11"/>
      <c r="CCT153" s="11"/>
      <c r="CCU153" s="11"/>
      <c r="CCV153" s="11"/>
      <c r="CCW153" s="11"/>
      <c r="CCX153" s="11"/>
      <c r="CCY153" s="11"/>
      <c r="CCZ153" s="11"/>
      <c r="CDA153" s="11"/>
      <c r="CDB153" s="11"/>
      <c r="CDC153" s="11"/>
      <c r="CDD153" s="11"/>
      <c r="CDE153" s="11"/>
      <c r="CDF153" s="11"/>
      <c r="CDG153" s="11"/>
      <c r="CDH153" s="11"/>
      <c r="CDI153" s="11"/>
      <c r="CDJ153" s="11"/>
      <c r="CDK153" s="11"/>
      <c r="CDL153" s="11"/>
      <c r="CDM153" s="11"/>
      <c r="CDN153" s="11"/>
      <c r="CDO153" s="11"/>
      <c r="CDP153" s="11"/>
      <c r="CDQ153" s="11"/>
      <c r="CDR153" s="11"/>
      <c r="CDS153" s="11"/>
      <c r="CDT153" s="11"/>
      <c r="CDU153" s="11"/>
      <c r="CDV153" s="11"/>
      <c r="CDW153" s="11"/>
      <c r="CDX153" s="11"/>
      <c r="CDY153" s="11"/>
      <c r="CDZ153" s="11"/>
      <c r="CEA153" s="11"/>
      <c r="CEB153" s="11"/>
      <c r="CEC153" s="11"/>
      <c r="CED153" s="11"/>
      <c r="CEE153" s="11"/>
      <c r="CEF153" s="11"/>
      <c r="CEG153" s="11"/>
      <c r="CEH153" s="11"/>
      <c r="CEI153" s="11"/>
      <c r="CEJ153" s="11"/>
      <c r="CEK153" s="11"/>
      <c r="CEL153" s="11"/>
      <c r="CEM153" s="11"/>
      <c r="CEN153" s="11"/>
      <c r="CEO153" s="11"/>
      <c r="CEP153" s="11"/>
      <c r="CEQ153" s="11"/>
      <c r="CER153" s="11"/>
      <c r="CES153" s="11"/>
      <c r="CET153" s="11"/>
      <c r="CEU153" s="11"/>
      <c r="CEV153" s="11"/>
      <c r="CEW153" s="11"/>
      <c r="CEX153" s="11"/>
      <c r="CEY153" s="11"/>
      <c r="CEZ153" s="11"/>
      <c r="CFA153" s="11"/>
      <c r="CFB153" s="11"/>
      <c r="CFC153" s="11"/>
      <c r="CFD153" s="11"/>
      <c r="CFE153" s="11"/>
      <c r="CFF153" s="11"/>
      <c r="CFG153" s="11"/>
      <c r="CFH153" s="11"/>
      <c r="CFI153" s="11"/>
      <c r="CFJ153" s="11"/>
      <c r="CFK153" s="11"/>
      <c r="CFL153" s="11"/>
      <c r="CFM153" s="11"/>
      <c r="CFN153" s="11"/>
      <c r="CFO153" s="11"/>
      <c r="CFP153" s="11"/>
      <c r="CFQ153" s="11"/>
      <c r="CFR153" s="11"/>
      <c r="CFS153" s="11"/>
      <c r="CFT153" s="11"/>
      <c r="CFU153" s="11"/>
      <c r="CFV153" s="11"/>
      <c r="CFW153" s="11"/>
      <c r="CFX153" s="11"/>
      <c r="CFY153" s="11"/>
      <c r="CFZ153" s="11"/>
      <c r="CGA153" s="11"/>
      <c r="CGB153" s="11"/>
      <c r="CGC153" s="11"/>
      <c r="CGD153" s="11"/>
      <c r="CGE153" s="11"/>
      <c r="CGF153" s="11"/>
      <c r="CGG153" s="11"/>
      <c r="CGH153" s="11"/>
      <c r="CGI153" s="11"/>
      <c r="CGJ153" s="11"/>
      <c r="CGK153" s="11"/>
      <c r="CGL153" s="11"/>
      <c r="CGM153" s="11"/>
      <c r="CGN153" s="11"/>
      <c r="CGO153" s="11"/>
      <c r="CGP153" s="11"/>
      <c r="CGQ153" s="11"/>
      <c r="CGR153" s="11"/>
      <c r="CGS153" s="11"/>
      <c r="CGT153" s="11"/>
      <c r="CGU153" s="11"/>
      <c r="CGV153" s="11"/>
      <c r="CGW153" s="11"/>
      <c r="CGX153" s="11"/>
      <c r="CGY153" s="11"/>
      <c r="CGZ153" s="11"/>
      <c r="CHA153" s="11"/>
      <c r="CHB153" s="11"/>
      <c r="CHC153" s="11"/>
      <c r="CHD153" s="11"/>
      <c r="CHE153" s="11"/>
      <c r="CHF153" s="11"/>
      <c r="CHG153" s="11"/>
      <c r="CHH153" s="11"/>
      <c r="CHI153" s="11"/>
      <c r="CHJ153" s="11"/>
      <c r="CHK153" s="11"/>
      <c r="CHL153" s="11"/>
      <c r="CHM153" s="11"/>
      <c r="CHN153" s="11"/>
      <c r="CHO153" s="11"/>
      <c r="CHP153" s="11"/>
      <c r="CHQ153" s="11"/>
      <c r="CHR153" s="11"/>
      <c r="CHS153" s="11"/>
      <c r="CHT153" s="11"/>
      <c r="CHU153" s="11"/>
      <c r="CHV153" s="11"/>
      <c r="CHW153" s="11"/>
      <c r="CHX153" s="11"/>
      <c r="CHY153" s="11"/>
      <c r="CHZ153" s="11"/>
      <c r="CIA153" s="11"/>
      <c r="CIB153" s="11"/>
      <c r="CIC153" s="11"/>
      <c r="CID153" s="11"/>
      <c r="CIE153" s="11"/>
      <c r="CIF153" s="11"/>
      <c r="CIG153" s="11"/>
      <c r="CIH153" s="11"/>
      <c r="CII153" s="11"/>
      <c r="CIJ153" s="11"/>
      <c r="CIK153" s="11"/>
      <c r="CIL153" s="11"/>
      <c r="CIM153" s="11"/>
      <c r="CIN153" s="11"/>
      <c r="CIO153" s="11"/>
      <c r="CIP153" s="11"/>
      <c r="CIQ153" s="11"/>
      <c r="CIR153" s="11"/>
      <c r="CIS153" s="11"/>
      <c r="CIT153" s="11"/>
      <c r="CIU153" s="11"/>
      <c r="CIV153" s="11"/>
      <c r="CIW153" s="11"/>
      <c r="CIX153" s="11"/>
      <c r="CIY153" s="11"/>
      <c r="CIZ153" s="11"/>
      <c r="CJA153" s="11"/>
      <c r="CJB153" s="11"/>
      <c r="CJC153" s="11"/>
      <c r="CJD153" s="11"/>
      <c r="CJE153" s="11"/>
      <c r="CJF153" s="11"/>
      <c r="CJG153" s="11"/>
      <c r="CJH153" s="11"/>
      <c r="CJI153" s="11"/>
      <c r="CJJ153" s="11"/>
      <c r="CJK153" s="11"/>
      <c r="CJL153" s="11"/>
      <c r="CJM153" s="11"/>
      <c r="CJN153" s="11"/>
      <c r="CJO153" s="11"/>
      <c r="CJP153" s="11"/>
      <c r="CJQ153" s="11"/>
      <c r="CJR153" s="11"/>
      <c r="CJS153" s="11"/>
      <c r="CJT153" s="11"/>
      <c r="CJU153" s="11"/>
      <c r="CJV153" s="11"/>
      <c r="CJW153" s="11"/>
      <c r="CJX153" s="11"/>
      <c r="CJY153" s="11"/>
      <c r="CJZ153" s="11"/>
      <c r="CKA153" s="11"/>
      <c r="CKB153" s="11"/>
      <c r="CKC153" s="11"/>
      <c r="CKD153" s="11"/>
      <c r="CKE153" s="11"/>
      <c r="CKF153" s="11"/>
      <c r="CKG153" s="11"/>
      <c r="CKH153" s="11"/>
      <c r="CKI153" s="11"/>
      <c r="CKJ153" s="11"/>
      <c r="CKK153" s="11"/>
      <c r="CKL153" s="11"/>
      <c r="CKM153" s="11"/>
      <c r="CKN153" s="11"/>
      <c r="CKO153" s="11"/>
      <c r="CKP153" s="11"/>
      <c r="CKQ153" s="11"/>
      <c r="CKR153" s="11"/>
      <c r="CKS153" s="11"/>
      <c r="CKT153" s="11"/>
      <c r="CKU153" s="11"/>
      <c r="CKV153" s="11"/>
      <c r="CKW153" s="11"/>
      <c r="CKX153" s="11"/>
      <c r="CKY153" s="11"/>
      <c r="CKZ153" s="11"/>
      <c r="CLA153" s="11"/>
      <c r="CLB153" s="11"/>
      <c r="CLC153" s="11"/>
      <c r="CLD153" s="11"/>
      <c r="CLE153" s="11"/>
      <c r="CLF153" s="11"/>
      <c r="CLG153" s="11"/>
      <c r="CLH153" s="11"/>
      <c r="CLI153" s="11"/>
      <c r="CLJ153" s="11"/>
      <c r="CLK153" s="11"/>
      <c r="CLL153" s="11"/>
      <c r="CLM153" s="11"/>
      <c r="CLN153" s="11"/>
      <c r="CLO153" s="11"/>
      <c r="CLP153" s="11"/>
      <c r="CLQ153" s="11"/>
      <c r="CLR153" s="11"/>
      <c r="CLS153" s="11"/>
      <c r="CLT153" s="11"/>
      <c r="CLU153" s="11"/>
      <c r="CLV153" s="11"/>
      <c r="CLW153" s="11"/>
      <c r="CLX153" s="11"/>
      <c r="CLY153" s="11"/>
      <c r="CLZ153" s="11"/>
      <c r="CMA153" s="11"/>
      <c r="CMB153" s="11"/>
      <c r="CMC153" s="11"/>
      <c r="CMD153" s="11"/>
      <c r="CME153" s="11"/>
      <c r="CMF153" s="11"/>
      <c r="CMG153" s="11"/>
      <c r="CMH153" s="11"/>
      <c r="CMI153" s="11"/>
      <c r="CMJ153" s="11"/>
      <c r="CMK153" s="11"/>
      <c r="CML153" s="11"/>
      <c r="CMM153" s="11"/>
      <c r="CMN153" s="11"/>
      <c r="CMO153" s="11"/>
      <c r="CMP153" s="11"/>
      <c r="CMQ153" s="11"/>
      <c r="CMR153" s="11"/>
      <c r="CMS153" s="11"/>
      <c r="CMT153" s="11"/>
      <c r="CMU153" s="11"/>
      <c r="CMV153" s="11"/>
      <c r="CMW153" s="11"/>
      <c r="CMX153" s="11"/>
      <c r="CMY153" s="11"/>
      <c r="CMZ153" s="11"/>
      <c r="CNA153" s="11"/>
      <c r="CNB153" s="11"/>
      <c r="CNC153" s="11"/>
      <c r="CND153" s="11"/>
      <c r="CNE153" s="11"/>
      <c r="CNF153" s="11"/>
      <c r="CNG153" s="11"/>
      <c r="CNH153" s="11"/>
      <c r="CNI153" s="11"/>
      <c r="CNJ153" s="11"/>
      <c r="CNK153" s="11"/>
      <c r="CNL153" s="11"/>
      <c r="CNM153" s="11"/>
      <c r="CNN153" s="11"/>
      <c r="CNO153" s="11"/>
      <c r="CNP153" s="11"/>
      <c r="CNQ153" s="11"/>
      <c r="CNR153" s="11"/>
      <c r="CNS153" s="11"/>
      <c r="CNT153" s="11"/>
      <c r="CNU153" s="11"/>
      <c r="CNV153" s="11"/>
      <c r="CNW153" s="11"/>
      <c r="CNX153" s="11"/>
      <c r="CNY153" s="11"/>
      <c r="CNZ153" s="11"/>
      <c r="COA153" s="11"/>
      <c r="COB153" s="11"/>
      <c r="COC153" s="11"/>
      <c r="COD153" s="11"/>
      <c r="COE153" s="11"/>
      <c r="COF153" s="11"/>
      <c r="COG153" s="11"/>
      <c r="COH153" s="11"/>
      <c r="COI153" s="11"/>
      <c r="COJ153" s="11"/>
      <c r="COK153" s="11"/>
      <c r="COL153" s="11"/>
      <c r="COM153" s="11"/>
      <c r="CON153" s="11"/>
      <c r="COO153" s="11"/>
      <c r="COP153" s="11"/>
      <c r="COQ153" s="11"/>
      <c r="COR153" s="11"/>
      <c r="COS153" s="11"/>
      <c r="COT153" s="11"/>
      <c r="COU153" s="11"/>
      <c r="COV153" s="11"/>
      <c r="COW153" s="11"/>
      <c r="COX153" s="11"/>
      <c r="COY153" s="11"/>
      <c r="COZ153" s="11"/>
      <c r="CPA153" s="11"/>
      <c r="CPB153" s="11"/>
      <c r="CPC153" s="11"/>
      <c r="CPD153" s="11"/>
      <c r="CPE153" s="11"/>
      <c r="CPF153" s="11"/>
      <c r="CPG153" s="11"/>
      <c r="CPH153" s="11"/>
      <c r="CPI153" s="11"/>
      <c r="CPJ153" s="11"/>
      <c r="CPK153" s="11"/>
      <c r="CPL153" s="11"/>
      <c r="CPM153" s="11"/>
      <c r="CPN153" s="11"/>
      <c r="CPO153" s="11"/>
      <c r="CPP153" s="11"/>
      <c r="CPQ153" s="11"/>
      <c r="CPR153" s="11"/>
      <c r="CPS153" s="11"/>
      <c r="CPT153" s="11"/>
      <c r="CPU153" s="11"/>
      <c r="CPV153" s="11"/>
      <c r="CPW153" s="11"/>
      <c r="CPX153" s="11"/>
      <c r="CPY153" s="11"/>
      <c r="CPZ153" s="11"/>
      <c r="CQA153" s="11"/>
      <c r="CQB153" s="11"/>
      <c r="CQC153" s="11"/>
      <c r="CQD153" s="11"/>
      <c r="CQE153" s="11"/>
      <c r="CQF153" s="11"/>
      <c r="CQG153" s="11"/>
      <c r="CQH153" s="11"/>
      <c r="CQI153" s="11"/>
      <c r="CQJ153" s="11"/>
      <c r="CQK153" s="11"/>
      <c r="CQL153" s="11"/>
      <c r="CQM153" s="11"/>
      <c r="CQN153" s="11"/>
      <c r="CQO153" s="11"/>
      <c r="CQP153" s="11"/>
      <c r="CQQ153" s="11"/>
      <c r="CQR153" s="11"/>
      <c r="CQS153" s="11"/>
      <c r="CQT153" s="11"/>
      <c r="CQU153" s="11"/>
      <c r="CQV153" s="11"/>
      <c r="CQW153" s="11"/>
      <c r="CQX153" s="11"/>
      <c r="CQY153" s="11"/>
      <c r="CQZ153" s="11"/>
      <c r="CRA153" s="11"/>
      <c r="CRB153" s="11"/>
      <c r="CRC153" s="11"/>
      <c r="CRD153" s="11"/>
      <c r="CRE153" s="11"/>
      <c r="CRF153" s="11"/>
      <c r="CRG153" s="11"/>
      <c r="CRH153" s="11"/>
      <c r="CRI153" s="11"/>
      <c r="CRJ153" s="11"/>
      <c r="CRK153" s="11"/>
      <c r="CRL153" s="11"/>
      <c r="CRM153" s="11"/>
      <c r="CRN153" s="11"/>
      <c r="CRO153" s="11"/>
      <c r="CRP153" s="11"/>
      <c r="CRQ153" s="11"/>
      <c r="CRR153" s="11"/>
      <c r="CRS153" s="11"/>
      <c r="CRT153" s="11"/>
      <c r="CRU153" s="11"/>
      <c r="CRV153" s="11"/>
      <c r="CRW153" s="11"/>
      <c r="CRX153" s="11"/>
      <c r="CRY153" s="11"/>
      <c r="CRZ153" s="11"/>
      <c r="CSA153" s="11"/>
      <c r="CSB153" s="11"/>
      <c r="CSC153" s="11"/>
      <c r="CSD153" s="11"/>
      <c r="CSE153" s="11"/>
      <c r="CSF153" s="11"/>
      <c r="CSG153" s="11"/>
      <c r="CSH153" s="11"/>
      <c r="CSI153" s="11"/>
      <c r="CSJ153" s="11"/>
      <c r="CSK153" s="11"/>
      <c r="CSL153" s="11"/>
      <c r="CSM153" s="11"/>
      <c r="CSN153" s="11"/>
      <c r="CSO153" s="11"/>
      <c r="CSP153" s="11"/>
      <c r="CSQ153" s="11"/>
      <c r="CSR153" s="11"/>
      <c r="CSS153" s="11"/>
      <c r="CST153" s="11"/>
      <c r="CSU153" s="11"/>
      <c r="CSV153" s="11"/>
      <c r="CSW153" s="11"/>
      <c r="CSX153" s="11"/>
      <c r="CSY153" s="11"/>
      <c r="CSZ153" s="11"/>
      <c r="CTA153" s="11"/>
      <c r="CTB153" s="11"/>
      <c r="CTC153" s="11"/>
      <c r="CTD153" s="11"/>
      <c r="CTE153" s="11"/>
      <c r="CTF153" s="11"/>
      <c r="CTG153" s="11"/>
      <c r="CTH153" s="11"/>
      <c r="CTI153" s="11"/>
      <c r="CTJ153" s="11"/>
      <c r="CTK153" s="11"/>
      <c r="CTL153" s="11"/>
      <c r="CTM153" s="11"/>
      <c r="CTN153" s="11"/>
      <c r="CTO153" s="11"/>
      <c r="CTP153" s="11"/>
      <c r="CTQ153" s="11"/>
      <c r="CTR153" s="11"/>
      <c r="CTS153" s="11"/>
      <c r="CTT153" s="11"/>
      <c r="CTU153" s="11"/>
      <c r="CTV153" s="11"/>
      <c r="CTW153" s="11"/>
      <c r="CTX153" s="11"/>
      <c r="CTY153" s="11"/>
      <c r="CTZ153" s="11"/>
      <c r="CUA153" s="11"/>
      <c r="CUB153" s="11"/>
      <c r="CUC153" s="11"/>
      <c r="CUD153" s="11"/>
      <c r="CUE153" s="11"/>
      <c r="CUF153" s="11"/>
      <c r="CUG153" s="11"/>
      <c r="CUH153" s="11"/>
      <c r="CUI153" s="11"/>
      <c r="CUJ153" s="11"/>
      <c r="CUK153" s="11"/>
      <c r="CUL153" s="11"/>
      <c r="CUM153" s="11"/>
      <c r="CUN153" s="11"/>
      <c r="CUO153" s="11"/>
      <c r="CUP153" s="11"/>
      <c r="CUQ153" s="11"/>
      <c r="CUR153" s="11"/>
      <c r="CUS153" s="11"/>
      <c r="CUT153" s="11"/>
      <c r="CUU153" s="11"/>
      <c r="CUV153" s="11"/>
      <c r="CUW153" s="11"/>
      <c r="CUX153" s="11"/>
      <c r="CUY153" s="11"/>
      <c r="CUZ153" s="11"/>
      <c r="CVA153" s="11"/>
      <c r="CVB153" s="11"/>
      <c r="CVC153" s="11"/>
      <c r="CVD153" s="11"/>
      <c r="CVE153" s="11"/>
      <c r="CVF153" s="11"/>
      <c r="CVG153" s="11"/>
      <c r="CVH153" s="11"/>
      <c r="CVI153" s="11"/>
      <c r="CVJ153" s="11"/>
      <c r="CVK153" s="11"/>
      <c r="CVL153" s="11"/>
      <c r="CVM153" s="11"/>
      <c r="CVN153" s="11"/>
      <c r="CVO153" s="11"/>
      <c r="CVP153" s="11"/>
      <c r="CVQ153" s="11"/>
      <c r="CVR153" s="11"/>
      <c r="CVS153" s="11"/>
      <c r="CVT153" s="11"/>
      <c r="CVU153" s="11"/>
      <c r="CVV153" s="11"/>
      <c r="CVW153" s="11"/>
      <c r="CVX153" s="11"/>
      <c r="CVY153" s="11"/>
      <c r="CVZ153" s="11"/>
      <c r="CWA153" s="11"/>
      <c r="CWB153" s="11"/>
      <c r="CWC153" s="11"/>
      <c r="CWD153" s="11"/>
      <c r="CWE153" s="11"/>
      <c r="CWF153" s="11"/>
      <c r="CWG153" s="11"/>
      <c r="CWH153" s="11"/>
      <c r="CWI153" s="11"/>
      <c r="CWJ153" s="11"/>
      <c r="CWK153" s="11"/>
      <c r="CWL153" s="11"/>
      <c r="CWM153" s="11"/>
      <c r="CWN153" s="11"/>
      <c r="CWO153" s="11"/>
      <c r="CWP153" s="11"/>
      <c r="CWQ153" s="11"/>
      <c r="CWR153" s="11"/>
      <c r="CWS153" s="11"/>
      <c r="CWT153" s="11"/>
      <c r="CWU153" s="11"/>
      <c r="CWV153" s="11"/>
      <c r="CWW153" s="11"/>
      <c r="CWX153" s="11"/>
      <c r="CWY153" s="11"/>
      <c r="CWZ153" s="11"/>
      <c r="CXA153" s="11"/>
      <c r="CXB153" s="11"/>
      <c r="CXC153" s="11"/>
      <c r="CXD153" s="11"/>
      <c r="CXE153" s="11"/>
      <c r="CXF153" s="11"/>
      <c r="CXG153" s="11"/>
      <c r="CXH153" s="11"/>
      <c r="CXI153" s="11"/>
      <c r="CXJ153" s="11"/>
      <c r="CXK153" s="11"/>
      <c r="CXL153" s="11"/>
      <c r="CXM153" s="11"/>
      <c r="CXN153" s="11"/>
      <c r="CXO153" s="11"/>
      <c r="CXP153" s="11"/>
      <c r="CXQ153" s="11"/>
      <c r="CXR153" s="11"/>
      <c r="CXS153" s="11"/>
      <c r="CXT153" s="11"/>
      <c r="CXU153" s="11"/>
      <c r="CXV153" s="11"/>
      <c r="CXW153" s="11"/>
      <c r="CXX153" s="11"/>
      <c r="CXY153" s="11"/>
      <c r="CXZ153" s="11"/>
      <c r="CYA153" s="11"/>
      <c r="CYB153" s="11"/>
      <c r="CYC153" s="11"/>
      <c r="CYD153" s="11"/>
      <c r="CYE153" s="11"/>
      <c r="CYF153" s="11"/>
      <c r="CYG153" s="11"/>
      <c r="CYH153" s="11"/>
      <c r="CYI153" s="11"/>
      <c r="CYJ153" s="11"/>
      <c r="CYK153" s="11"/>
      <c r="CYL153" s="11"/>
      <c r="CYM153" s="11"/>
      <c r="CYN153" s="11"/>
      <c r="CYO153" s="11"/>
      <c r="CYP153" s="11"/>
      <c r="CYQ153" s="11"/>
      <c r="CYR153" s="11"/>
      <c r="CYS153" s="11"/>
      <c r="CYT153" s="11"/>
      <c r="CYU153" s="11"/>
      <c r="CYV153" s="11"/>
      <c r="CYW153" s="11"/>
      <c r="CYX153" s="11"/>
      <c r="CYY153" s="11"/>
      <c r="CYZ153" s="11"/>
      <c r="CZA153" s="11"/>
      <c r="CZB153" s="11"/>
      <c r="CZC153" s="11"/>
      <c r="CZD153" s="11"/>
      <c r="CZE153" s="11"/>
      <c r="CZF153" s="11"/>
      <c r="CZG153" s="11"/>
      <c r="CZH153" s="11"/>
      <c r="CZI153" s="11"/>
      <c r="CZJ153" s="11"/>
      <c r="CZK153" s="11"/>
      <c r="CZL153" s="11"/>
      <c r="CZM153" s="11"/>
      <c r="CZN153" s="11"/>
      <c r="CZO153" s="11"/>
      <c r="CZP153" s="11"/>
      <c r="CZQ153" s="11"/>
      <c r="CZR153" s="11"/>
      <c r="CZS153" s="11"/>
      <c r="CZT153" s="11"/>
      <c r="CZU153" s="11"/>
      <c r="CZV153" s="11"/>
      <c r="CZW153" s="11"/>
      <c r="CZX153" s="11"/>
      <c r="CZY153" s="11"/>
      <c r="CZZ153" s="11"/>
      <c r="DAA153" s="11"/>
      <c r="DAB153" s="11"/>
      <c r="DAC153" s="11"/>
      <c r="DAD153" s="11"/>
      <c r="DAE153" s="11"/>
      <c r="DAF153" s="11"/>
      <c r="DAG153" s="11"/>
      <c r="DAH153" s="11"/>
      <c r="DAI153" s="11"/>
      <c r="DAJ153" s="11"/>
      <c r="DAK153" s="11"/>
      <c r="DAL153" s="11"/>
      <c r="DAM153" s="11"/>
      <c r="DAN153" s="11"/>
      <c r="DAO153" s="11"/>
      <c r="DAP153" s="11"/>
      <c r="DAQ153" s="11"/>
      <c r="DAR153" s="11"/>
      <c r="DAS153" s="11"/>
      <c r="DAT153" s="11"/>
      <c r="DAU153" s="11"/>
      <c r="DAV153" s="11"/>
      <c r="DAW153" s="11"/>
      <c r="DAX153" s="11"/>
      <c r="DAY153" s="11"/>
      <c r="DAZ153" s="11"/>
      <c r="DBA153" s="11"/>
      <c r="DBB153" s="11"/>
      <c r="DBC153" s="11"/>
      <c r="DBD153" s="11"/>
      <c r="DBE153" s="11"/>
      <c r="DBF153" s="11"/>
      <c r="DBG153" s="11"/>
      <c r="DBH153" s="11"/>
      <c r="DBI153" s="11"/>
      <c r="DBJ153" s="11"/>
      <c r="DBK153" s="11"/>
      <c r="DBL153" s="11"/>
      <c r="DBM153" s="11"/>
      <c r="DBN153" s="11"/>
      <c r="DBO153" s="11"/>
      <c r="DBP153" s="11"/>
      <c r="DBQ153" s="11"/>
      <c r="DBR153" s="11"/>
      <c r="DBS153" s="11"/>
      <c r="DBT153" s="11"/>
      <c r="DBU153" s="11"/>
      <c r="DBV153" s="11"/>
      <c r="DBW153" s="11"/>
      <c r="DBX153" s="11"/>
      <c r="DBY153" s="11"/>
      <c r="DBZ153" s="11"/>
      <c r="DCA153" s="11"/>
      <c r="DCB153" s="11"/>
      <c r="DCC153" s="11"/>
      <c r="DCD153" s="11"/>
      <c r="DCE153" s="11"/>
      <c r="DCF153" s="11"/>
      <c r="DCG153" s="11"/>
      <c r="DCH153" s="11"/>
      <c r="DCI153" s="11"/>
      <c r="DCJ153" s="11"/>
      <c r="DCK153" s="11"/>
      <c r="DCL153" s="11"/>
      <c r="DCM153" s="11"/>
      <c r="DCN153" s="11"/>
      <c r="DCO153" s="11"/>
      <c r="DCP153" s="11"/>
      <c r="DCQ153" s="11"/>
      <c r="DCR153" s="11"/>
      <c r="DCS153" s="11"/>
      <c r="DCT153" s="11"/>
      <c r="DCU153" s="11"/>
      <c r="DCV153" s="11"/>
      <c r="DCW153" s="11"/>
      <c r="DCX153" s="11"/>
      <c r="DCY153" s="11"/>
      <c r="DCZ153" s="11"/>
      <c r="DDA153" s="11"/>
      <c r="DDB153" s="11"/>
      <c r="DDC153" s="11"/>
      <c r="DDD153" s="11"/>
      <c r="DDE153" s="11"/>
      <c r="DDF153" s="11"/>
      <c r="DDG153" s="11"/>
      <c r="DDH153" s="11"/>
      <c r="DDI153" s="11"/>
      <c r="DDJ153" s="11"/>
      <c r="DDK153" s="11"/>
      <c r="DDL153" s="11"/>
      <c r="DDM153" s="11"/>
      <c r="DDN153" s="11"/>
      <c r="DDO153" s="11"/>
      <c r="DDP153" s="11"/>
      <c r="DDQ153" s="11"/>
      <c r="DDR153" s="11"/>
      <c r="DDS153" s="11"/>
      <c r="DDT153" s="11"/>
      <c r="DDU153" s="11"/>
      <c r="DDV153" s="11"/>
      <c r="DDW153" s="11"/>
      <c r="DDX153" s="11"/>
      <c r="DDY153" s="11"/>
      <c r="DDZ153" s="11"/>
      <c r="DEA153" s="11"/>
      <c r="DEB153" s="11"/>
      <c r="DEC153" s="11"/>
      <c r="DED153" s="11"/>
      <c r="DEE153" s="11"/>
      <c r="DEF153" s="11"/>
      <c r="DEG153" s="11"/>
      <c r="DEH153" s="11"/>
      <c r="DEI153" s="11"/>
      <c r="DEJ153" s="11"/>
      <c r="DEK153" s="11"/>
      <c r="DEL153" s="11"/>
      <c r="DEM153" s="11"/>
      <c r="DEN153" s="11"/>
      <c r="DEO153" s="11"/>
      <c r="DEP153" s="11"/>
      <c r="DEQ153" s="11"/>
      <c r="DER153" s="11"/>
      <c r="DES153" s="11"/>
      <c r="DET153" s="11"/>
      <c r="DEU153" s="11"/>
      <c r="DEV153" s="11"/>
      <c r="DEW153" s="11"/>
      <c r="DEX153" s="11"/>
      <c r="DEY153" s="11"/>
      <c r="DEZ153" s="11"/>
      <c r="DFA153" s="11"/>
      <c r="DFB153" s="11"/>
      <c r="DFC153" s="11"/>
      <c r="DFD153" s="11"/>
      <c r="DFE153" s="11"/>
      <c r="DFF153" s="11"/>
      <c r="DFG153" s="11"/>
      <c r="DFH153" s="11"/>
      <c r="DFI153" s="11"/>
      <c r="DFJ153" s="11"/>
      <c r="DFK153" s="11"/>
      <c r="DFL153" s="11"/>
      <c r="DFM153" s="11"/>
      <c r="DFN153" s="11"/>
      <c r="DFO153" s="11"/>
      <c r="DFP153" s="11"/>
      <c r="DFQ153" s="11"/>
      <c r="DFR153" s="11"/>
      <c r="DFS153" s="11"/>
      <c r="DFT153" s="11"/>
      <c r="DFU153" s="11"/>
      <c r="DFV153" s="11"/>
      <c r="DFW153" s="11"/>
      <c r="DFX153" s="11"/>
      <c r="DFY153" s="11"/>
      <c r="DFZ153" s="11"/>
      <c r="DGA153" s="11"/>
      <c r="DGB153" s="11"/>
      <c r="DGC153" s="11"/>
      <c r="DGD153" s="11"/>
      <c r="DGE153" s="11"/>
      <c r="DGF153" s="11"/>
      <c r="DGG153" s="11"/>
      <c r="DGH153" s="11"/>
      <c r="DGI153" s="11"/>
      <c r="DGJ153" s="11"/>
      <c r="DGK153" s="11"/>
      <c r="DGL153" s="11"/>
      <c r="DGM153" s="11"/>
      <c r="DGN153" s="11"/>
      <c r="DGO153" s="11"/>
      <c r="DGP153" s="11"/>
      <c r="DGQ153" s="11"/>
      <c r="DGR153" s="11"/>
      <c r="DGS153" s="11"/>
      <c r="DGT153" s="11"/>
      <c r="DGU153" s="11"/>
      <c r="DGV153" s="11"/>
      <c r="DGW153" s="11"/>
      <c r="DGX153" s="11"/>
      <c r="DGY153" s="11"/>
      <c r="DGZ153" s="11"/>
      <c r="DHA153" s="11"/>
      <c r="DHB153" s="11"/>
      <c r="DHC153" s="11"/>
      <c r="DHD153" s="11"/>
      <c r="DHE153" s="11"/>
      <c r="DHF153" s="11"/>
      <c r="DHG153" s="11"/>
      <c r="DHH153" s="11"/>
      <c r="DHI153" s="11"/>
      <c r="DHJ153" s="11"/>
      <c r="DHK153" s="11"/>
      <c r="DHL153" s="11"/>
      <c r="DHM153" s="11"/>
      <c r="DHN153" s="11"/>
      <c r="DHO153" s="11"/>
      <c r="DHP153" s="11"/>
      <c r="DHQ153" s="11"/>
      <c r="DHR153" s="11"/>
      <c r="DHS153" s="11"/>
      <c r="DHT153" s="11"/>
      <c r="DHU153" s="11"/>
      <c r="DHV153" s="11"/>
      <c r="DHW153" s="11"/>
      <c r="DHX153" s="11"/>
      <c r="DHY153" s="11"/>
      <c r="DHZ153" s="11"/>
      <c r="DIA153" s="11"/>
      <c r="DIB153" s="11"/>
      <c r="DIC153" s="11"/>
      <c r="DID153" s="11"/>
      <c r="DIE153" s="11"/>
      <c r="DIF153" s="11"/>
      <c r="DIG153" s="11"/>
      <c r="DIH153" s="11"/>
      <c r="DII153" s="11"/>
      <c r="DIJ153" s="11"/>
      <c r="DIK153" s="11"/>
      <c r="DIL153" s="11"/>
      <c r="DIM153" s="11"/>
      <c r="DIN153" s="11"/>
      <c r="DIO153" s="11"/>
      <c r="DIP153" s="11"/>
      <c r="DIQ153" s="11"/>
      <c r="DIR153" s="11"/>
      <c r="DIS153" s="11"/>
      <c r="DIT153" s="11"/>
      <c r="DIU153" s="11"/>
      <c r="DIV153" s="11"/>
      <c r="DIW153" s="11"/>
      <c r="DIX153" s="11"/>
      <c r="DIY153" s="11"/>
      <c r="DIZ153" s="11"/>
      <c r="DJA153" s="11"/>
      <c r="DJB153" s="11"/>
      <c r="DJC153" s="11"/>
      <c r="DJD153" s="11"/>
      <c r="DJE153" s="11"/>
      <c r="DJF153" s="11"/>
      <c r="DJG153" s="11"/>
      <c r="DJH153" s="11"/>
      <c r="DJI153" s="11"/>
      <c r="DJJ153" s="11"/>
      <c r="DJK153" s="11"/>
      <c r="DJL153" s="11"/>
      <c r="DJM153" s="11"/>
      <c r="DJN153" s="11"/>
      <c r="DJO153" s="11"/>
      <c r="DJP153" s="11"/>
      <c r="DJQ153" s="11"/>
      <c r="DJR153" s="11"/>
      <c r="DJS153" s="11"/>
      <c r="DJT153" s="11"/>
      <c r="DJU153" s="11"/>
      <c r="DJV153" s="11"/>
      <c r="DJW153" s="11"/>
      <c r="DJX153" s="11"/>
      <c r="DJY153" s="11"/>
      <c r="DJZ153" s="11"/>
      <c r="DKA153" s="11"/>
      <c r="DKB153" s="11"/>
      <c r="DKC153" s="11"/>
      <c r="DKD153" s="11"/>
      <c r="DKE153" s="11"/>
      <c r="DKF153" s="11"/>
      <c r="DKG153" s="11"/>
      <c r="DKH153" s="11"/>
      <c r="DKI153" s="11"/>
      <c r="DKJ153" s="11"/>
      <c r="DKK153" s="11"/>
      <c r="DKL153" s="11"/>
      <c r="DKM153" s="11"/>
      <c r="DKN153" s="11"/>
      <c r="DKO153" s="11"/>
      <c r="DKP153" s="11"/>
      <c r="DKQ153" s="11"/>
      <c r="DKR153" s="11"/>
      <c r="DKS153" s="11"/>
      <c r="DKT153" s="11"/>
      <c r="DKU153" s="11"/>
      <c r="DKV153" s="11"/>
      <c r="DKW153" s="11"/>
      <c r="DKX153" s="11"/>
      <c r="DKY153" s="11"/>
      <c r="DKZ153" s="11"/>
      <c r="DLA153" s="11"/>
      <c r="DLB153" s="11"/>
      <c r="DLC153" s="11"/>
      <c r="DLD153" s="11"/>
      <c r="DLE153" s="11"/>
      <c r="DLF153" s="11"/>
      <c r="DLG153" s="11"/>
      <c r="DLH153" s="11"/>
      <c r="DLI153" s="11"/>
      <c r="DLJ153" s="11"/>
      <c r="DLK153" s="11"/>
      <c r="DLL153" s="11"/>
      <c r="DLM153" s="11"/>
      <c r="DLN153" s="11"/>
      <c r="DLO153" s="11"/>
      <c r="DLP153" s="11"/>
      <c r="DLQ153" s="11"/>
      <c r="DLR153" s="11"/>
      <c r="DLS153" s="11"/>
      <c r="DLT153" s="11"/>
      <c r="DLU153" s="11"/>
      <c r="DLV153" s="11"/>
      <c r="DLW153" s="11"/>
      <c r="DLX153" s="11"/>
      <c r="DLY153" s="11"/>
      <c r="DLZ153" s="11"/>
      <c r="DMA153" s="11"/>
      <c r="DMB153" s="11"/>
      <c r="DMC153" s="11"/>
      <c r="DMD153" s="11"/>
      <c r="DME153" s="11"/>
      <c r="DMF153" s="11"/>
      <c r="DMG153" s="11"/>
      <c r="DMH153" s="11"/>
      <c r="DMI153" s="11"/>
      <c r="DMJ153" s="11"/>
      <c r="DMK153" s="11"/>
      <c r="DML153" s="11"/>
      <c r="DMM153" s="11"/>
      <c r="DMN153" s="11"/>
      <c r="DMO153" s="11"/>
      <c r="DMP153" s="11"/>
      <c r="DMQ153" s="11"/>
      <c r="DMR153" s="11"/>
      <c r="DMS153" s="11"/>
      <c r="DMT153" s="11"/>
      <c r="DMU153" s="11"/>
      <c r="DMV153" s="11"/>
      <c r="DMW153" s="11"/>
      <c r="DMX153" s="11"/>
      <c r="DMY153" s="11"/>
      <c r="DMZ153" s="11"/>
      <c r="DNA153" s="11"/>
      <c r="DNB153" s="11"/>
      <c r="DNC153" s="11"/>
      <c r="DND153" s="11"/>
      <c r="DNE153" s="11"/>
      <c r="DNF153" s="11"/>
      <c r="DNG153" s="11"/>
      <c r="DNH153" s="11"/>
      <c r="DNI153" s="11"/>
      <c r="DNJ153" s="11"/>
      <c r="DNK153" s="11"/>
      <c r="DNL153" s="11"/>
      <c r="DNM153" s="11"/>
      <c r="DNN153" s="11"/>
      <c r="DNO153" s="11"/>
      <c r="DNP153" s="11"/>
      <c r="DNQ153" s="11"/>
      <c r="DNR153" s="11"/>
      <c r="DNS153" s="11"/>
      <c r="DNT153" s="11"/>
      <c r="DNU153" s="11"/>
      <c r="DNV153" s="11"/>
      <c r="DNW153" s="11"/>
      <c r="DNX153" s="11"/>
      <c r="DNY153" s="11"/>
      <c r="DNZ153" s="11"/>
      <c r="DOA153" s="11"/>
      <c r="DOB153" s="11"/>
      <c r="DOC153" s="11"/>
      <c r="DOD153" s="11"/>
      <c r="DOE153" s="11"/>
      <c r="DOF153" s="11"/>
      <c r="DOG153" s="11"/>
      <c r="DOH153" s="11"/>
      <c r="DOI153" s="11"/>
      <c r="DOJ153" s="11"/>
      <c r="DOK153" s="11"/>
      <c r="DOL153" s="11"/>
      <c r="DOM153" s="11"/>
      <c r="DON153" s="11"/>
      <c r="DOO153" s="11"/>
      <c r="DOP153" s="11"/>
      <c r="DOQ153" s="11"/>
      <c r="DOR153" s="11"/>
      <c r="DOS153" s="11"/>
      <c r="DOT153" s="11"/>
      <c r="DOU153" s="11"/>
      <c r="DOV153" s="11"/>
      <c r="DOW153" s="11"/>
      <c r="DOX153" s="11"/>
      <c r="DOY153" s="11"/>
      <c r="DOZ153" s="11"/>
      <c r="DPA153" s="11"/>
      <c r="DPB153" s="11"/>
      <c r="DPC153" s="11"/>
      <c r="DPD153" s="11"/>
      <c r="DPE153" s="11"/>
      <c r="DPF153" s="11"/>
      <c r="DPG153" s="11"/>
      <c r="DPH153" s="11"/>
      <c r="DPI153" s="11"/>
      <c r="DPJ153" s="11"/>
      <c r="DPK153" s="11"/>
      <c r="DPL153" s="11"/>
      <c r="DPM153" s="11"/>
      <c r="DPN153" s="11"/>
      <c r="DPO153" s="11"/>
      <c r="DPP153" s="11"/>
      <c r="DPQ153" s="11"/>
      <c r="DPR153" s="11"/>
      <c r="DPS153" s="11"/>
      <c r="DPT153" s="11"/>
      <c r="DPU153" s="11"/>
      <c r="DPV153" s="11"/>
      <c r="DPW153" s="11"/>
      <c r="DPX153" s="11"/>
      <c r="DPY153" s="11"/>
      <c r="DPZ153" s="11"/>
      <c r="DQA153" s="11"/>
      <c r="DQB153" s="11"/>
      <c r="DQC153" s="11"/>
      <c r="DQD153" s="11"/>
      <c r="DQE153" s="11"/>
      <c r="DQF153" s="11"/>
      <c r="DQG153" s="11"/>
      <c r="DQH153" s="11"/>
      <c r="DQI153" s="11"/>
      <c r="DQJ153" s="11"/>
      <c r="DQK153" s="11"/>
      <c r="DQL153" s="11"/>
      <c r="DQM153" s="11"/>
      <c r="DQN153" s="11"/>
      <c r="DQO153" s="11"/>
      <c r="DQP153" s="11"/>
      <c r="DQQ153" s="11"/>
      <c r="DQR153" s="11"/>
      <c r="DQS153" s="11"/>
      <c r="DQT153" s="11"/>
      <c r="DQU153" s="11"/>
      <c r="DQV153" s="11"/>
      <c r="DQW153" s="11"/>
      <c r="DQX153" s="11"/>
      <c r="DQY153" s="11"/>
      <c r="DQZ153" s="11"/>
      <c r="DRA153" s="11"/>
      <c r="DRB153" s="11"/>
      <c r="DRC153" s="11"/>
      <c r="DRD153" s="11"/>
      <c r="DRE153" s="11"/>
      <c r="DRF153" s="11"/>
      <c r="DRG153" s="11"/>
      <c r="DRH153" s="11"/>
      <c r="DRI153" s="11"/>
      <c r="DRJ153" s="11"/>
      <c r="DRK153" s="11"/>
      <c r="DRL153" s="11"/>
      <c r="DRM153" s="11"/>
      <c r="DRN153" s="11"/>
      <c r="DRO153" s="11"/>
      <c r="DRP153" s="11"/>
      <c r="DRQ153" s="11"/>
      <c r="DRR153" s="11"/>
      <c r="DRS153" s="11"/>
      <c r="DRT153" s="11"/>
      <c r="DRU153" s="11"/>
      <c r="DRV153" s="11"/>
      <c r="DRW153" s="11"/>
      <c r="DRX153" s="11"/>
      <c r="DRY153" s="11"/>
      <c r="DRZ153" s="11"/>
      <c r="DSA153" s="11"/>
      <c r="DSB153" s="11"/>
      <c r="DSC153" s="11"/>
      <c r="DSD153" s="11"/>
      <c r="DSE153" s="11"/>
      <c r="DSF153" s="11"/>
      <c r="DSG153" s="11"/>
      <c r="DSH153" s="11"/>
      <c r="DSI153" s="11"/>
      <c r="DSJ153" s="11"/>
      <c r="DSK153" s="11"/>
      <c r="DSL153" s="11"/>
      <c r="DSM153" s="11"/>
      <c r="DSN153" s="11"/>
      <c r="DSO153" s="11"/>
      <c r="DSP153" s="11"/>
      <c r="DSQ153" s="11"/>
      <c r="DSR153" s="11"/>
      <c r="DSS153" s="11"/>
      <c r="DST153" s="11"/>
      <c r="DSU153" s="11"/>
      <c r="DSV153" s="11"/>
      <c r="DSW153" s="11"/>
      <c r="DSX153" s="11"/>
      <c r="DSY153" s="11"/>
      <c r="DSZ153" s="11"/>
      <c r="DTA153" s="11"/>
      <c r="DTB153" s="11"/>
      <c r="DTC153" s="11"/>
      <c r="DTD153" s="11"/>
      <c r="DTE153" s="11"/>
      <c r="DTF153" s="11"/>
      <c r="DTG153" s="11"/>
      <c r="DTH153" s="11"/>
      <c r="DTI153" s="11"/>
      <c r="DTJ153" s="11"/>
      <c r="DTK153" s="11"/>
      <c r="DTL153" s="11"/>
      <c r="DTM153" s="11"/>
      <c r="DTN153" s="11"/>
      <c r="DTO153" s="11"/>
      <c r="DTP153" s="11"/>
      <c r="DTQ153" s="11"/>
      <c r="DTR153" s="11"/>
      <c r="DTS153" s="11"/>
      <c r="DTT153" s="11"/>
      <c r="DTU153" s="11"/>
      <c r="DTV153" s="11"/>
      <c r="DTW153" s="11"/>
      <c r="DTX153" s="11"/>
      <c r="DTY153" s="11"/>
      <c r="DTZ153" s="11"/>
      <c r="DUA153" s="11"/>
      <c r="DUB153" s="11"/>
      <c r="DUC153" s="11"/>
      <c r="DUD153" s="11"/>
      <c r="DUE153" s="11"/>
      <c r="DUF153" s="11"/>
      <c r="DUG153" s="11"/>
      <c r="DUH153" s="11"/>
      <c r="DUI153" s="11"/>
      <c r="DUJ153" s="11"/>
      <c r="DUK153" s="11"/>
      <c r="DUL153" s="11"/>
      <c r="DUM153" s="11"/>
      <c r="DUN153" s="11"/>
      <c r="DUO153" s="11"/>
      <c r="DUP153" s="11"/>
      <c r="DUQ153" s="11"/>
      <c r="DUR153" s="11"/>
      <c r="DUS153" s="11"/>
      <c r="DUT153" s="11"/>
      <c r="DUU153" s="11"/>
      <c r="DUV153" s="11"/>
      <c r="DUW153" s="11"/>
      <c r="DUX153" s="11"/>
      <c r="DUY153" s="11"/>
      <c r="DUZ153" s="11"/>
      <c r="DVA153" s="11"/>
      <c r="DVB153" s="11"/>
      <c r="DVC153" s="11"/>
      <c r="DVD153" s="11"/>
      <c r="DVE153" s="11"/>
      <c r="DVF153" s="11"/>
      <c r="DVG153" s="11"/>
      <c r="DVH153" s="11"/>
      <c r="DVI153" s="11"/>
      <c r="DVJ153" s="11"/>
      <c r="DVK153" s="11"/>
      <c r="DVL153" s="11"/>
      <c r="DVM153" s="11"/>
      <c r="DVN153" s="11"/>
      <c r="DVO153" s="11"/>
      <c r="DVP153" s="11"/>
      <c r="DVQ153" s="11"/>
      <c r="DVR153" s="11"/>
      <c r="DVS153" s="11"/>
      <c r="DVT153" s="11"/>
      <c r="DVU153" s="11"/>
      <c r="DVV153" s="11"/>
      <c r="DVW153" s="11"/>
      <c r="DVX153" s="11"/>
      <c r="DVY153" s="11"/>
      <c r="DVZ153" s="11"/>
      <c r="DWA153" s="11"/>
      <c r="DWB153" s="11"/>
      <c r="DWC153" s="11"/>
      <c r="DWD153" s="11"/>
      <c r="DWE153" s="11"/>
      <c r="DWF153" s="11"/>
      <c r="DWG153" s="11"/>
      <c r="DWH153" s="11"/>
      <c r="DWI153" s="11"/>
      <c r="DWJ153" s="11"/>
      <c r="DWK153" s="11"/>
      <c r="DWL153" s="11"/>
      <c r="DWM153" s="11"/>
      <c r="DWN153" s="11"/>
      <c r="DWO153" s="11"/>
      <c r="DWP153" s="11"/>
      <c r="DWQ153" s="11"/>
      <c r="DWR153" s="11"/>
      <c r="DWS153" s="11"/>
      <c r="DWT153" s="11"/>
      <c r="DWU153" s="11"/>
      <c r="DWV153" s="11"/>
      <c r="DWW153" s="11"/>
      <c r="DWX153" s="11"/>
      <c r="DWY153" s="11"/>
      <c r="DWZ153" s="11"/>
      <c r="DXA153" s="11"/>
      <c r="DXB153" s="11"/>
      <c r="DXC153" s="11"/>
      <c r="DXD153" s="11"/>
      <c r="DXE153" s="11"/>
      <c r="DXF153" s="11"/>
      <c r="DXG153" s="11"/>
      <c r="DXH153" s="11"/>
      <c r="DXI153" s="11"/>
      <c r="DXJ153" s="11"/>
      <c r="DXK153" s="11"/>
      <c r="DXL153" s="11"/>
      <c r="DXM153" s="11"/>
      <c r="DXN153" s="11"/>
      <c r="DXO153" s="11"/>
      <c r="DXP153" s="11"/>
      <c r="DXQ153" s="11"/>
      <c r="DXR153" s="11"/>
      <c r="DXS153" s="11"/>
      <c r="DXT153" s="11"/>
      <c r="DXU153" s="11"/>
      <c r="DXV153" s="11"/>
      <c r="DXW153" s="11"/>
      <c r="DXX153" s="11"/>
      <c r="DXY153" s="11"/>
      <c r="DXZ153" s="11"/>
      <c r="DYA153" s="11"/>
      <c r="DYB153" s="11"/>
      <c r="DYC153" s="11"/>
      <c r="DYD153" s="11"/>
      <c r="DYE153" s="11"/>
      <c r="DYF153" s="11"/>
      <c r="DYG153" s="11"/>
      <c r="DYH153" s="11"/>
      <c r="DYI153" s="11"/>
      <c r="DYJ153" s="11"/>
      <c r="DYK153" s="11"/>
      <c r="DYL153" s="11"/>
      <c r="DYM153" s="11"/>
      <c r="DYN153" s="11"/>
      <c r="DYO153" s="11"/>
      <c r="DYP153" s="11"/>
      <c r="DYQ153" s="11"/>
      <c r="DYR153" s="11"/>
      <c r="DYS153" s="11"/>
      <c r="DYT153" s="11"/>
      <c r="DYU153" s="11"/>
      <c r="DYV153" s="11"/>
      <c r="DYW153" s="11"/>
      <c r="DYX153" s="11"/>
      <c r="DYY153" s="11"/>
      <c r="DYZ153" s="11"/>
      <c r="DZA153" s="11"/>
      <c r="DZB153" s="11"/>
      <c r="DZC153" s="11"/>
      <c r="DZD153" s="11"/>
      <c r="DZE153" s="11"/>
      <c r="DZF153" s="11"/>
      <c r="DZG153" s="11"/>
      <c r="DZH153" s="11"/>
      <c r="DZI153" s="11"/>
      <c r="DZJ153" s="11"/>
      <c r="DZK153" s="11"/>
      <c r="DZL153" s="11"/>
      <c r="DZM153" s="11"/>
      <c r="DZN153" s="11"/>
      <c r="DZO153" s="11"/>
      <c r="DZP153" s="11"/>
      <c r="DZQ153" s="11"/>
      <c r="DZR153" s="11"/>
      <c r="DZS153" s="11"/>
      <c r="DZT153" s="11"/>
      <c r="DZU153" s="11"/>
      <c r="DZV153" s="11"/>
      <c r="DZW153" s="11"/>
      <c r="DZX153" s="11"/>
      <c r="DZY153" s="11"/>
      <c r="DZZ153" s="11"/>
      <c r="EAA153" s="11"/>
      <c r="EAB153" s="11"/>
      <c r="EAC153" s="11"/>
      <c r="EAD153" s="11"/>
      <c r="EAE153" s="11"/>
      <c r="EAF153" s="11"/>
      <c r="EAG153" s="11"/>
      <c r="EAH153" s="11"/>
      <c r="EAI153" s="11"/>
      <c r="EAJ153" s="11"/>
      <c r="EAK153" s="11"/>
      <c r="EAL153" s="11"/>
      <c r="EAM153" s="11"/>
      <c r="EAN153" s="11"/>
      <c r="EAO153" s="11"/>
      <c r="EAP153" s="11"/>
      <c r="EAQ153" s="11"/>
      <c r="EAR153" s="11"/>
      <c r="EAS153" s="11"/>
      <c r="EAT153" s="11"/>
      <c r="EAU153" s="11"/>
      <c r="EAV153" s="11"/>
      <c r="EAW153" s="11"/>
      <c r="EAX153" s="11"/>
      <c r="EAY153" s="11"/>
      <c r="EAZ153" s="11"/>
      <c r="EBA153" s="11"/>
      <c r="EBB153" s="11"/>
      <c r="EBC153" s="11"/>
      <c r="EBD153" s="11"/>
      <c r="EBE153" s="11"/>
      <c r="EBF153" s="11"/>
      <c r="EBG153" s="11"/>
      <c r="EBH153" s="11"/>
      <c r="EBI153" s="11"/>
      <c r="EBJ153" s="11"/>
      <c r="EBK153" s="11"/>
      <c r="EBL153" s="11"/>
      <c r="EBM153" s="11"/>
      <c r="EBN153" s="11"/>
      <c r="EBO153" s="11"/>
      <c r="EBP153" s="11"/>
      <c r="EBQ153" s="11"/>
      <c r="EBR153" s="11"/>
      <c r="EBS153" s="11"/>
      <c r="EBT153" s="11"/>
      <c r="EBU153" s="11"/>
      <c r="EBV153" s="11"/>
      <c r="EBW153" s="11"/>
      <c r="EBX153" s="11"/>
      <c r="EBY153" s="11"/>
      <c r="EBZ153" s="11"/>
      <c r="ECA153" s="11"/>
      <c r="ECB153" s="11"/>
      <c r="ECC153" s="11"/>
      <c r="ECD153" s="11"/>
      <c r="ECE153" s="11"/>
      <c r="ECF153" s="11"/>
      <c r="ECG153" s="11"/>
      <c r="ECH153" s="11"/>
      <c r="ECI153" s="11"/>
      <c r="ECJ153" s="11"/>
      <c r="ECK153" s="11"/>
      <c r="ECL153" s="11"/>
      <c r="ECM153" s="11"/>
      <c r="ECN153" s="11"/>
      <c r="ECO153" s="11"/>
      <c r="ECP153" s="11"/>
      <c r="ECQ153" s="11"/>
      <c r="ECR153" s="11"/>
      <c r="ECS153" s="11"/>
      <c r="ECT153" s="11"/>
      <c r="ECU153" s="11"/>
      <c r="ECV153" s="11"/>
      <c r="ECW153" s="11"/>
      <c r="ECX153" s="11"/>
      <c r="ECY153" s="11"/>
      <c r="ECZ153" s="11"/>
      <c r="EDA153" s="11"/>
      <c r="EDB153" s="11"/>
      <c r="EDC153" s="11"/>
      <c r="EDD153" s="11"/>
      <c r="EDE153" s="11"/>
      <c r="EDF153" s="11"/>
      <c r="EDG153" s="11"/>
      <c r="EDH153" s="11"/>
      <c r="EDI153" s="11"/>
      <c r="EDJ153" s="11"/>
      <c r="EDK153" s="11"/>
      <c r="EDL153" s="11"/>
      <c r="EDM153" s="11"/>
      <c r="EDN153" s="11"/>
      <c r="EDO153" s="11"/>
      <c r="EDP153" s="11"/>
      <c r="EDQ153" s="11"/>
      <c r="EDR153" s="11"/>
      <c r="EDS153" s="11"/>
      <c r="EDT153" s="11"/>
      <c r="EDU153" s="11"/>
      <c r="EDV153" s="11"/>
      <c r="EDW153" s="11"/>
      <c r="EDX153" s="11"/>
      <c r="EDY153" s="11"/>
      <c r="EDZ153" s="11"/>
      <c r="EEA153" s="11"/>
      <c r="EEB153" s="11"/>
      <c r="EEC153" s="11"/>
      <c r="EED153" s="11"/>
      <c r="EEE153" s="11"/>
      <c r="EEF153" s="11"/>
      <c r="EEG153" s="11"/>
      <c r="EEH153" s="11"/>
      <c r="EEI153" s="11"/>
      <c r="EEJ153" s="11"/>
      <c r="EEK153" s="11"/>
      <c r="EEL153" s="11"/>
      <c r="EEM153" s="11"/>
      <c r="EEN153" s="11"/>
      <c r="EEO153" s="11"/>
      <c r="EEP153" s="11"/>
      <c r="EEQ153" s="11"/>
      <c r="EER153" s="11"/>
      <c r="EES153" s="11"/>
      <c r="EET153" s="11"/>
      <c r="EEU153" s="11"/>
      <c r="EEV153" s="11"/>
      <c r="EEW153" s="11"/>
      <c r="EEX153" s="11"/>
      <c r="EEY153" s="11"/>
      <c r="EEZ153" s="11"/>
      <c r="EFA153" s="11"/>
      <c r="EFB153" s="11"/>
      <c r="EFC153" s="11"/>
      <c r="EFD153" s="11"/>
      <c r="EFE153" s="11"/>
      <c r="EFF153" s="11"/>
      <c r="EFG153" s="11"/>
      <c r="EFH153" s="11"/>
      <c r="EFI153" s="11"/>
      <c r="EFJ153" s="11"/>
      <c r="EFK153" s="11"/>
      <c r="EFL153" s="11"/>
      <c r="EFM153" s="11"/>
      <c r="EFN153" s="11"/>
      <c r="EFO153" s="11"/>
      <c r="EFP153" s="11"/>
      <c r="EFQ153" s="11"/>
      <c r="EFR153" s="11"/>
      <c r="EFS153" s="11"/>
      <c r="EFT153" s="11"/>
      <c r="EFU153" s="11"/>
      <c r="EFV153" s="11"/>
      <c r="EFW153" s="11"/>
      <c r="EFX153" s="11"/>
      <c r="EFY153" s="11"/>
      <c r="EFZ153" s="11"/>
      <c r="EGA153" s="11"/>
      <c r="EGB153" s="11"/>
      <c r="EGC153" s="11"/>
      <c r="EGD153" s="11"/>
      <c r="EGE153" s="11"/>
      <c r="EGF153" s="11"/>
      <c r="EGG153" s="11"/>
      <c r="EGH153" s="11"/>
      <c r="EGI153" s="11"/>
      <c r="EGJ153" s="11"/>
      <c r="EGK153" s="11"/>
      <c r="EGL153" s="11"/>
      <c r="EGM153" s="11"/>
      <c r="EGN153" s="11"/>
      <c r="EGO153" s="11"/>
      <c r="EGP153" s="11"/>
      <c r="EGQ153" s="11"/>
      <c r="EGR153" s="11"/>
      <c r="EGS153" s="11"/>
      <c r="EGT153" s="11"/>
      <c r="EGU153" s="11"/>
      <c r="EGV153" s="11"/>
      <c r="EGW153" s="11"/>
      <c r="EGX153" s="11"/>
      <c r="EGY153" s="11"/>
      <c r="EGZ153" s="11"/>
      <c r="EHA153" s="11"/>
      <c r="EHB153" s="11"/>
      <c r="EHC153" s="11"/>
      <c r="EHD153" s="11"/>
      <c r="EHE153" s="11"/>
      <c r="EHF153" s="11"/>
      <c r="EHG153" s="11"/>
      <c r="EHH153" s="11"/>
      <c r="EHI153" s="11"/>
      <c r="EHJ153" s="11"/>
      <c r="EHK153" s="11"/>
      <c r="EHL153" s="11"/>
      <c r="EHM153" s="11"/>
      <c r="EHN153" s="11"/>
      <c r="EHO153" s="11"/>
      <c r="EHP153" s="11"/>
      <c r="EHQ153" s="11"/>
      <c r="EHR153" s="11"/>
      <c r="EHS153" s="11"/>
      <c r="EHT153" s="11"/>
      <c r="EHU153" s="11"/>
      <c r="EHV153" s="11"/>
      <c r="EHW153" s="11"/>
      <c r="EHX153" s="11"/>
      <c r="EHY153" s="11"/>
      <c r="EHZ153" s="11"/>
      <c r="EIA153" s="11"/>
      <c r="EIB153" s="11"/>
      <c r="EIC153" s="11"/>
      <c r="EID153" s="11"/>
      <c r="EIE153" s="11"/>
      <c r="EIF153" s="11"/>
      <c r="EIG153" s="11"/>
      <c r="EIH153" s="11"/>
      <c r="EII153" s="11"/>
      <c r="EIJ153" s="11"/>
      <c r="EIK153" s="11"/>
      <c r="EIL153" s="11"/>
      <c r="EIM153" s="11"/>
      <c r="EIN153" s="11"/>
      <c r="EIO153" s="11"/>
      <c r="EIP153" s="11"/>
      <c r="EIQ153" s="11"/>
      <c r="EIR153" s="11"/>
      <c r="EIS153" s="11"/>
      <c r="EIT153" s="11"/>
      <c r="EIU153" s="11"/>
      <c r="EIV153" s="11"/>
      <c r="EIW153" s="11"/>
      <c r="EIX153" s="11"/>
      <c r="EIY153" s="11"/>
      <c r="EIZ153" s="11"/>
      <c r="EJA153" s="11"/>
      <c r="EJB153" s="11"/>
      <c r="EJC153" s="11"/>
      <c r="EJD153" s="11"/>
      <c r="EJE153" s="11"/>
      <c r="EJF153" s="11"/>
      <c r="EJG153" s="11"/>
      <c r="EJH153" s="11"/>
      <c r="EJI153" s="11"/>
      <c r="EJJ153" s="11"/>
      <c r="EJK153" s="11"/>
      <c r="EJL153" s="11"/>
      <c r="EJM153" s="11"/>
      <c r="EJN153" s="11"/>
      <c r="EJO153" s="11"/>
      <c r="EJP153" s="11"/>
      <c r="EJQ153" s="11"/>
      <c r="EJR153" s="11"/>
      <c r="EJS153" s="11"/>
      <c r="EJT153" s="11"/>
      <c r="EJU153" s="11"/>
      <c r="EJV153" s="11"/>
      <c r="EJW153" s="11"/>
      <c r="EJX153" s="11"/>
      <c r="EJY153" s="11"/>
      <c r="EJZ153" s="11"/>
      <c r="EKA153" s="11"/>
      <c r="EKB153" s="11"/>
      <c r="EKC153" s="11"/>
      <c r="EKD153" s="11"/>
      <c r="EKE153" s="11"/>
      <c r="EKF153" s="11"/>
      <c r="EKG153" s="11"/>
      <c r="EKH153" s="11"/>
      <c r="EKI153" s="11"/>
      <c r="EKJ153" s="11"/>
      <c r="EKK153" s="11"/>
      <c r="EKL153" s="11"/>
      <c r="EKM153" s="11"/>
      <c r="EKN153" s="11"/>
      <c r="EKO153" s="11"/>
      <c r="EKP153" s="11"/>
      <c r="EKQ153" s="11"/>
      <c r="EKR153" s="11"/>
      <c r="EKS153" s="11"/>
      <c r="EKT153" s="11"/>
      <c r="EKU153" s="11"/>
      <c r="EKV153" s="11"/>
      <c r="EKW153" s="11"/>
      <c r="EKX153" s="11"/>
      <c r="EKY153" s="11"/>
      <c r="EKZ153" s="11"/>
      <c r="ELA153" s="11"/>
      <c r="ELB153" s="11"/>
      <c r="ELC153" s="11"/>
      <c r="ELD153" s="11"/>
      <c r="ELE153" s="11"/>
      <c r="ELF153" s="11"/>
      <c r="ELG153" s="11"/>
      <c r="ELH153" s="11"/>
      <c r="ELI153" s="11"/>
      <c r="ELJ153" s="11"/>
      <c r="ELK153" s="11"/>
      <c r="ELL153" s="11"/>
      <c r="ELM153" s="11"/>
      <c r="ELN153" s="11"/>
      <c r="ELO153" s="11"/>
      <c r="ELP153" s="11"/>
      <c r="ELQ153" s="11"/>
      <c r="ELR153" s="11"/>
      <c r="ELS153" s="11"/>
      <c r="ELT153" s="11"/>
      <c r="ELU153" s="11"/>
      <c r="ELV153" s="11"/>
      <c r="ELW153" s="11"/>
      <c r="ELX153" s="11"/>
      <c r="ELY153" s="11"/>
      <c r="ELZ153" s="11"/>
    </row>
    <row r="154" spans="1:346 1276:3718">
      <c r="A154" s="388"/>
      <c r="C154" s="166" t="s">
        <v>1041</v>
      </c>
      <c r="D154" s="223">
        <f t="shared" si="6"/>
        <v>0</v>
      </c>
      <c r="E154" s="88" t="s">
        <v>540</v>
      </c>
      <c r="F154" s="219"/>
      <c r="G154" s="92"/>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c r="HJ154" s="11"/>
      <c r="HK154" s="11"/>
      <c r="HL154" s="11"/>
      <c r="HM154" s="11"/>
      <c r="HN154" s="11"/>
      <c r="HO154" s="11"/>
      <c r="HP154" s="11"/>
      <c r="HQ154" s="11"/>
      <c r="HR154" s="11"/>
      <c r="HS154" s="11"/>
      <c r="HT154" s="11"/>
      <c r="HU154" s="11"/>
      <c r="HV154" s="11"/>
      <c r="HW154" s="11"/>
      <c r="HX154" s="11"/>
      <c r="HY154" s="11"/>
      <c r="HZ154" s="11"/>
      <c r="IA154" s="11"/>
      <c r="IB154" s="11"/>
      <c r="IC154" s="11"/>
      <c r="ID154" s="11"/>
      <c r="IE154" s="11"/>
      <c r="IF154" s="11"/>
      <c r="IG154" s="11"/>
      <c r="IH154" s="11"/>
      <c r="II154" s="11"/>
      <c r="IJ154" s="11"/>
      <c r="IK154" s="11"/>
      <c r="IL154" s="11"/>
      <c r="IM154" s="11"/>
      <c r="IN154" s="11"/>
      <c r="IO154" s="11"/>
      <c r="IP154" s="11"/>
      <c r="IQ154" s="11"/>
      <c r="IR154" s="11"/>
      <c r="IS154" s="11"/>
      <c r="IT154" s="11"/>
      <c r="IU154" s="11"/>
      <c r="IV154" s="11"/>
      <c r="IW154" s="11"/>
      <c r="IX154" s="11"/>
      <c r="IY154" s="11"/>
      <c r="IZ154" s="11"/>
      <c r="JA154" s="11"/>
      <c r="JB154" s="11"/>
      <c r="JC154" s="11"/>
      <c r="JD154" s="11"/>
      <c r="JE154" s="11"/>
      <c r="JF154" s="11"/>
      <c r="JG154" s="11"/>
      <c r="JH154" s="11"/>
      <c r="JI154" s="11"/>
      <c r="JJ154" s="11"/>
      <c r="JK154" s="11"/>
      <c r="JL154" s="11"/>
      <c r="JM154" s="11"/>
      <c r="JN154" s="11"/>
      <c r="JO154" s="11"/>
      <c r="JP154" s="11"/>
      <c r="JQ154" s="11"/>
      <c r="JR154" s="11"/>
      <c r="JS154" s="11"/>
      <c r="JT154" s="11"/>
      <c r="JU154" s="11"/>
      <c r="JV154" s="11"/>
      <c r="JW154" s="11"/>
      <c r="JX154" s="11"/>
      <c r="JY154" s="11"/>
      <c r="JZ154" s="11"/>
      <c r="KA154" s="11"/>
      <c r="KB154" s="11"/>
      <c r="KC154" s="11"/>
      <c r="KD154" s="11"/>
      <c r="KE154" s="11"/>
      <c r="KF154" s="11"/>
      <c r="KG154" s="11"/>
      <c r="KH154" s="11"/>
      <c r="KI154" s="11"/>
      <c r="KJ154" s="11"/>
      <c r="KK154" s="11"/>
      <c r="KL154" s="11"/>
      <c r="KM154" s="11"/>
      <c r="KN154" s="11"/>
      <c r="KO154" s="11"/>
      <c r="KP154" s="11"/>
      <c r="KQ154" s="11"/>
      <c r="KR154" s="11"/>
      <c r="KS154" s="11"/>
      <c r="KT154" s="11"/>
      <c r="KU154" s="11"/>
      <c r="KV154" s="11"/>
      <c r="KW154" s="11"/>
      <c r="KX154" s="11"/>
      <c r="KY154" s="11"/>
      <c r="KZ154" s="11"/>
      <c r="LA154" s="11"/>
      <c r="LB154" s="11"/>
      <c r="LC154" s="11"/>
      <c r="LD154" s="11"/>
      <c r="LE154" s="11"/>
      <c r="LF154" s="11"/>
      <c r="LG154" s="11"/>
      <c r="LH154" s="11"/>
      <c r="LI154" s="11"/>
      <c r="LJ154" s="11"/>
      <c r="LK154" s="11"/>
      <c r="LL154" s="11"/>
      <c r="LM154" s="11"/>
      <c r="LN154" s="11"/>
      <c r="LO154" s="11"/>
      <c r="LP154" s="11"/>
      <c r="LQ154" s="11"/>
      <c r="LR154" s="11"/>
      <c r="LS154" s="11"/>
      <c r="LT154" s="11"/>
      <c r="LU154" s="11"/>
      <c r="LV154" s="11"/>
      <c r="LW154" s="11"/>
      <c r="LX154" s="11"/>
      <c r="LY154" s="11"/>
      <c r="LZ154" s="11"/>
      <c r="MA154" s="11"/>
      <c r="MB154" s="11"/>
      <c r="MC154" s="11"/>
      <c r="MD154" s="11"/>
      <c r="ME154" s="11"/>
      <c r="MF154" s="11"/>
      <c r="MG154" s="11"/>
      <c r="MH154" s="11"/>
      <c r="AWB154" s="11"/>
      <c r="AWC154" s="11"/>
      <c r="AWD154" s="11"/>
      <c r="AWE154" s="11"/>
      <c r="AWF154" s="11"/>
      <c r="AWG154" s="11"/>
      <c r="AWH154" s="11"/>
      <c r="AWI154" s="11"/>
      <c r="AWJ154" s="11"/>
      <c r="AWK154" s="11"/>
      <c r="AWL154" s="11"/>
      <c r="AWM154" s="11"/>
      <c r="AWN154" s="11"/>
      <c r="AWO154" s="11"/>
      <c r="AWP154" s="11"/>
      <c r="AWQ154" s="11"/>
      <c r="AWR154" s="11"/>
      <c r="AWS154" s="11"/>
      <c r="AWT154" s="11"/>
      <c r="AWU154" s="11"/>
      <c r="AWV154" s="11"/>
      <c r="AWW154" s="11"/>
      <c r="AWX154" s="11"/>
      <c r="AWY154" s="11"/>
      <c r="AWZ154" s="11"/>
      <c r="AXA154" s="11"/>
      <c r="AXB154" s="11"/>
      <c r="AXC154" s="11"/>
      <c r="AXD154" s="11"/>
      <c r="AXE154" s="11"/>
      <c r="AXF154" s="11"/>
      <c r="AXG154" s="11"/>
      <c r="AXH154" s="11"/>
      <c r="AXI154" s="11"/>
      <c r="AXJ154" s="11"/>
      <c r="AXK154" s="11"/>
      <c r="AXL154" s="11"/>
      <c r="AXM154" s="11"/>
      <c r="AXN154" s="11"/>
      <c r="AXO154" s="11"/>
      <c r="AXP154" s="11"/>
      <c r="AXQ154" s="11"/>
      <c r="AXR154" s="11"/>
      <c r="AXS154" s="11"/>
      <c r="AXT154" s="11"/>
      <c r="AXU154" s="11"/>
      <c r="AXV154" s="11"/>
      <c r="AXW154" s="11"/>
      <c r="AXX154" s="11"/>
      <c r="AXY154" s="11"/>
      <c r="AXZ154" s="11"/>
      <c r="AYA154" s="11"/>
      <c r="AYB154" s="11"/>
      <c r="AYC154" s="11"/>
      <c r="AYD154" s="11"/>
      <c r="AYE154" s="11"/>
      <c r="AYF154" s="11"/>
      <c r="AYG154" s="11"/>
      <c r="AYH154" s="11"/>
      <c r="AYI154" s="11"/>
      <c r="AYJ154" s="11"/>
      <c r="AYK154" s="11"/>
      <c r="AYL154" s="11"/>
      <c r="AYM154" s="11"/>
      <c r="AYN154" s="11"/>
      <c r="AYO154" s="11"/>
      <c r="AYP154" s="11"/>
      <c r="AYQ154" s="11"/>
      <c r="AYR154" s="11"/>
      <c r="AYS154" s="11"/>
      <c r="AYT154" s="11"/>
      <c r="AYU154" s="11"/>
      <c r="AYV154" s="11"/>
      <c r="AYW154" s="11"/>
      <c r="AYX154" s="11"/>
      <c r="AYY154" s="11"/>
      <c r="AYZ154" s="11"/>
      <c r="AZA154" s="11"/>
      <c r="AZB154" s="11"/>
      <c r="AZC154" s="11"/>
      <c r="AZD154" s="11"/>
      <c r="AZE154" s="11"/>
      <c r="AZF154" s="11"/>
      <c r="AZG154" s="11"/>
      <c r="AZH154" s="11"/>
      <c r="AZI154" s="11"/>
      <c r="AZJ154" s="11"/>
      <c r="AZK154" s="11"/>
      <c r="AZL154" s="11"/>
      <c r="AZM154" s="11"/>
      <c r="AZN154" s="11"/>
      <c r="AZO154" s="11"/>
      <c r="AZP154" s="11"/>
      <c r="AZQ154" s="11"/>
      <c r="AZR154" s="11"/>
      <c r="AZS154" s="11"/>
      <c r="AZT154" s="11"/>
      <c r="AZU154" s="11"/>
      <c r="AZV154" s="11"/>
      <c r="AZW154" s="11"/>
      <c r="AZX154" s="11"/>
      <c r="AZY154" s="11"/>
      <c r="AZZ154" s="11"/>
      <c r="BAA154" s="11"/>
      <c r="BAB154" s="11"/>
      <c r="BAC154" s="11"/>
      <c r="BAD154" s="11"/>
      <c r="BAE154" s="11"/>
      <c r="BAF154" s="11"/>
      <c r="BAG154" s="11"/>
      <c r="BAH154" s="11"/>
      <c r="BAI154" s="11"/>
      <c r="BAJ154" s="11"/>
      <c r="BAK154" s="11"/>
      <c r="BAL154" s="11"/>
      <c r="BAM154" s="11"/>
      <c r="BAN154" s="11"/>
      <c r="BAO154" s="11"/>
      <c r="BAP154" s="11"/>
      <c r="BAQ154" s="11"/>
      <c r="BAR154" s="11"/>
      <c r="BAS154" s="11"/>
      <c r="BAT154" s="11"/>
      <c r="BAU154" s="11"/>
      <c r="BAV154" s="11"/>
      <c r="BAW154" s="11"/>
      <c r="BAX154" s="11"/>
      <c r="BAY154" s="11"/>
      <c r="BAZ154" s="11"/>
      <c r="BBA154" s="11"/>
      <c r="BBB154" s="11"/>
      <c r="BBC154" s="11"/>
      <c r="BBD154" s="11"/>
      <c r="BBE154" s="11"/>
      <c r="BBF154" s="11"/>
      <c r="BBG154" s="11"/>
      <c r="BBH154" s="11"/>
      <c r="BBI154" s="11"/>
      <c r="BBJ154" s="11"/>
      <c r="BBK154" s="11"/>
      <c r="BBL154" s="11"/>
      <c r="BBM154" s="11"/>
      <c r="BBN154" s="11"/>
      <c r="BBO154" s="11"/>
      <c r="BBP154" s="11"/>
      <c r="BBQ154" s="11"/>
      <c r="BBR154" s="11"/>
      <c r="BBS154" s="11"/>
      <c r="BBT154" s="11"/>
      <c r="BBU154" s="11"/>
      <c r="BBV154" s="11"/>
      <c r="BBW154" s="11"/>
      <c r="BBX154" s="11"/>
      <c r="BBY154" s="11"/>
      <c r="BBZ154" s="11"/>
      <c r="BCA154" s="11"/>
      <c r="BCB154" s="11"/>
      <c r="BCC154" s="11"/>
      <c r="BCD154" s="11"/>
      <c r="BCE154" s="11"/>
      <c r="BCF154" s="11"/>
      <c r="BCG154" s="11"/>
      <c r="BCH154" s="11"/>
      <c r="BCI154" s="11"/>
      <c r="BCJ154" s="11"/>
      <c r="BCK154" s="11"/>
      <c r="BCL154" s="11"/>
      <c r="BCM154" s="11"/>
      <c r="BCN154" s="11"/>
      <c r="BCO154" s="11"/>
      <c r="BCP154" s="11"/>
      <c r="BCQ154" s="11"/>
      <c r="BCR154" s="11"/>
      <c r="BCS154" s="11"/>
      <c r="BCT154" s="11"/>
      <c r="BCU154" s="11"/>
      <c r="BCV154" s="11"/>
      <c r="BCW154" s="11"/>
      <c r="BCX154" s="11"/>
      <c r="BCY154" s="11"/>
      <c r="BCZ154" s="11"/>
      <c r="BDA154" s="11"/>
      <c r="BDB154" s="11"/>
      <c r="BDC154" s="11"/>
      <c r="BDD154" s="11"/>
      <c r="BDE154" s="11"/>
      <c r="BDF154" s="11"/>
      <c r="BDG154" s="11"/>
      <c r="BDH154" s="11"/>
      <c r="BDI154" s="11"/>
      <c r="BDJ154" s="11"/>
      <c r="BDK154" s="11"/>
      <c r="BDL154" s="11"/>
      <c r="BDM154" s="11"/>
      <c r="BDN154" s="11"/>
      <c r="BDO154" s="11"/>
      <c r="BDP154" s="11"/>
      <c r="BDQ154" s="11"/>
      <c r="BDR154" s="11"/>
      <c r="BDS154" s="11"/>
      <c r="BDT154" s="11"/>
      <c r="BDU154" s="11"/>
      <c r="BDV154" s="11"/>
      <c r="BDW154" s="11"/>
      <c r="BDX154" s="11"/>
      <c r="BDY154" s="11"/>
      <c r="BDZ154" s="11"/>
      <c r="BEA154" s="11"/>
      <c r="BEB154" s="11"/>
      <c r="BEC154" s="11"/>
      <c r="BED154" s="11"/>
      <c r="BEE154" s="11"/>
      <c r="BEF154" s="11"/>
      <c r="BEG154" s="11"/>
      <c r="BEH154" s="11"/>
      <c r="BEI154" s="11"/>
      <c r="BEJ154" s="11"/>
      <c r="BEK154" s="11"/>
      <c r="BEL154" s="11"/>
      <c r="BEM154" s="11"/>
      <c r="BEN154" s="11"/>
      <c r="BEO154" s="11"/>
      <c r="BEP154" s="11"/>
      <c r="BEQ154" s="11"/>
      <c r="BER154" s="11"/>
      <c r="BES154" s="11"/>
      <c r="BET154" s="11"/>
      <c r="BEU154" s="11"/>
      <c r="BEV154" s="11"/>
      <c r="BEW154" s="11"/>
      <c r="BEX154" s="11"/>
      <c r="BEY154" s="11"/>
      <c r="BEZ154" s="11"/>
      <c r="BFA154" s="11"/>
      <c r="BFB154" s="11"/>
      <c r="BFC154" s="11"/>
      <c r="BFD154" s="11"/>
      <c r="BFE154" s="11"/>
      <c r="BFF154" s="11"/>
      <c r="BFG154" s="11"/>
      <c r="BFH154" s="11"/>
      <c r="BFI154" s="11"/>
      <c r="BFJ154" s="11"/>
      <c r="BFK154" s="11"/>
      <c r="BFL154" s="11"/>
      <c r="BFM154" s="11"/>
      <c r="BFN154" s="11"/>
      <c r="BFO154" s="11"/>
      <c r="BFP154" s="11"/>
      <c r="BFQ154" s="11"/>
      <c r="BFR154" s="11"/>
      <c r="BFS154" s="11"/>
      <c r="BFT154" s="11"/>
      <c r="BFU154" s="11"/>
      <c r="BFV154" s="11"/>
      <c r="BFW154" s="11"/>
      <c r="BFX154" s="11"/>
      <c r="BFY154" s="11"/>
      <c r="BFZ154" s="11"/>
      <c r="BGA154" s="11"/>
      <c r="BGB154" s="11"/>
      <c r="BGC154" s="11"/>
      <c r="BGD154" s="11"/>
      <c r="BGE154" s="11"/>
      <c r="BGF154" s="11"/>
      <c r="BGG154" s="11"/>
      <c r="BGH154" s="11"/>
      <c r="BGI154" s="11"/>
      <c r="BGJ154" s="11"/>
      <c r="BGK154" s="11"/>
      <c r="BGL154" s="11"/>
      <c r="BGM154" s="11"/>
      <c r="BGN154" s="11"/>
      <c r="BGO154" s="11"/>
      <c r="BGP154" s="11"/>
      <c r="BGQ154" s="11"/>
      <c r="BGR154" s="11"/>
      <c r="BGS154" s="11"/>
      <c r="BGT154" s="11"/>
      <c r="BGU154" s="11"/>
      <c r="BGV154" s="11"/>
      <c r="BGW154" s="11"/>
      <c r="BGX154" s="11"/>
      <c r="BGY154" s="11"/>
      <c r="BGZ154" s="11"/>
      <c r="BHA154" s="11"/>
      <c r="BHB154" s="11"/>
      <c r="BHC154" s="11"/>
      <c r="BHD154" s="11"/>
      <c r="BHE154" s="11"/>
      <c r="BHF154" s="11"/>
      <c r="BHG154" s="11"/>
      <c r="BHH154" s="11"/>
      <c r="BHI154" s="11"/>
      <c r="BHJ154" s="11"/>
      <c r="BHK154" s="11"/>
      <c r="BHL154" s="11"/>
      <c r="BHM154" s="11"/>
      <c r="BHN154" s="11"/>
      <c r="BHO154" s="11"/>
      <c r="BHP154" s="11"/>
      <c r="BHQ154" s="11"/>
      <c r="BHR154" s="11"/>
      <c r="BHS154" s="11"/>
      <c r="BHT154" s="11"/>
      <c r="BHU154" s="11"/>
      <c r="BHV154" s="11"/>
      <c r="BHW154" s="11"/>
      <c r="BHX154" s="11"/>
      <c r="BHY154" s="11"/>
      <c r="BHZ154" s="11"/>
      <c r="BIA154" s="11"/>
      <c r="BIB154" s="11"/>
      <c r="BIC154" s="11"/>
      <c r="BID154" s="11"/>
      <c r="BIE154" s="11"/>
      <c r="BIF154" s="11"/>
      <c r="BIG154" s="11"/>
      <c r="BIH154" s="11"/>
      <c r="BII154" s="11"/>
      <c r="BIJ154" s="11"/>
      <c r="BIK154" s="11"/>
      <c r="BIL154" s="11"/>
      <c r="BIM154" s="11"/>
      <c r="BIN154" s="11"/>
      <c r="BIO154" s="11"/>
      <c r="BIP154" s="11"/>
      <c r="BIQ154" s="11"/>
      <c r="BIR154" s="11"/>
      <c r="BIS154" s="11"/>
      <c r="BIT154" s="11"/>
      <c r="BIU154" s="11"/>
      <c r="BIV154" s="11"/>
      <c r="BIW154" s="11"/>
      <c r="BIX154" s="11"/>
      <c r="BIY154" s="11"/>
      <c r="BIZ154" s="11"/>
      <c r="BJA154" s="11"/>
      <c r="BJB154" s="11"/>
      <c r="BJC154" s="11"/>
      <c r="BJD154" s="11"/>
      <c r="BJE154" s="11"/>
      <c r="BJF154" s="11"/>
      <c r="BJG154" s="11"/>
      <c r="BJH154" s="11"/>
      <c r="BJI154" s="11"/>
      <c r="BJJ154" s="11"/>
      <c r="BJK154" s="11"/>
      <c r="BJL154" s="11"/>
      <c r="BJM154" s="11"/>
      <c r="BJN154" s="11"/>
      <c r="BJO154" s="11"/>
      <c r="BJP154" s="11"/>
      <c r="BJQ154" s="11"/>
      <c r="BJR154" s="11"/>
      <c r="BJS154" s="11"/>
      <c r="BJT154" s="11"/>
      <c r="BJU154" s="11"/>
      <c r="BJV154" s="11"/>
      <c r="BJW154" s="11"/>
      <c r="BJX154" s="11"/>
      <c r="BJY154" s="11"/>
      <c r="BJZ154" s="11"/>
      <c r="BKA154" s="11"/>
      <c r="BKB154" s="11"/>
      <c r="BKC154" s="11"/>
      <c r="BKD154" s="11"/>
      <c r="BKE154" s="11"/>
      <c r="BKF154" s="11"/>
      <c r="BKG154" s="11"/>
      <c r="BKH154" s="11"/>
      <c r="BKI154" s="11"/>
      <c r="BKJ154" s="11"/>
      <c r="BKK154" s="11"/>
      <c r="BKL154" s="11"/>
      <c r="BKM154" s="11"/>
      <c r="BKN154" s="11"/>
      <c r="BKO154" s="11"/>
      <c r="BKP154" s="11"/>
      <c r="BKQ154" s="11"/>
      <c r="BKR154" s="11"/>
      <c r="BKS154" s="11"/>
      <c r="BKT154" s="11"/>
      <c r="BKU154" s="11"/>
      <c r="BKV154" s="11"/>
      <c r="BKW154" s="11"/>
      <c r="BKX154" s="11"/>
      <c r="BKY154" s="11"/>
      <c r="BKZ154" s="11"/>
      <c r="BLA154" s="11"/>
      <c r="BLB154" s="11"/>
      <c r="BLC154" s="11"/>
      <c r="BLD154" s="11"/>
      <c r="BLE154" s="11"/>
      <c r="BLF154" s="11"/>
      <c r="BLG154" s="11"/>
      <c r="BLH154" s="11"/>
      <c r="BLI154" s="11"/>
      <c r="BLJ154" s="11"/>
      <c r="BLK154" s="11"/>
      <c r="BLL154" s="11"/>
      <c r="BLM154" s="11"/>
      <c r="BLN154" s="11"/>
      <c r="BLO154" s="11"/>
      <c r="BLP154" s="11"/>
      <c r="BLQ154" s="11"/>
      <c r="BLR154" s="11"/>
      <c r="BLS154" s="11"/>
      <c r="BLT154" s="11"/>
      <c r="BLU154" s="11"/>
      <c r="BLV154" s="11"/>
      <c r="BLW154" s="11"/>
      <c r="BLX154" s="11"/>
      <c r="BLY154" s="11"/>
      <c r="BLZ154" s="11"/>
      <c r="BMA154" s="11"/>
      <c r="BMB154" s="11"/>
      <c r="BMC154" s="11"/>
      <c r="BMD154" s="11"/>
      <c r="BME154" s="11"/>
      <c r="BMF154" s="11"/>
      <c r="BMG154" s="11"/>
      <c r="BMH154" s="11"/>
      <c r="BMI154" s="11"/>
      <c r="BMJ154" s="11"/>
      <c r="BMK154" s="11"/>
      <c r="BML154" s="11"/>
      <c r="BMM154" s="11"/>
      <c r="BMN154" s="11"/>
      <c r="BMO154" s="11"/>
      <c r="BMP154" s="11"/>
      <c r="BMQ154" s="11"/>
      <c r="BMR154" s="11"/>
      <c r="BMS154" s="11"/>
      <c r="BMT154" s="11"/>
      <c r="BMU154" s="11"/>
      <c r="BMV154" s="11"/>
      <c r="BMW154" s="11"/>
      <c r="BMX154" s="11"/>
      <c r="BMY154" s="11"/>
      <c r="BMZ154" s="11"/>
      <c r="BNA154" s="11"/>
      <c r="BNB154" s="11"/>
      <c r="BNC154" s="11"/>
      <c r="BND154" s="11"/>
      <c r="BNE154" s="11"/>
      <c r="BNF154" s="11"/>
      <c r="BNG154" s="11"/>
      <c r="BNH154" s="11"/>
      <c r="BNI154" s="11"/>
      <c r="BNJ154" s="11"/>
      <c r="BNK154" s="11"/>
      <c r="BNL154" s="11"/>
      <c r="BNM154" s="11"/>
      <c r="BNN154" s="11"/>
      <c r="BNO154" s="11"/>
      <c r="BNP154" s="11"/>
      <c r="BNQ154" s="11"/>
      <c r="BNR154" s="11"/>
      <c r="BNS154" s="11"/>
      <c r="BNT154" s="11"/>
      <c r="BNU154" s="11"/>
      <c r="BNV154" s="11"/>
      <c r="BNW154" s="11"/>
      <c r="BNX154" s="11"/>
      <c r="BNY154" s="11"/>
      <c r="BNZ154" s="11"/>
      <c r="BOA154" s="11"/>
      <c r="BOB154" s="11"/>
      <c r="BOC154" s="11"/>
      <c r="BOD154" s="11"/>
      <c r="BOE154" s="11"/>
      <c r="BOF154" s="11"/>
      <c r="BOG154" s="11"/>
      <c r="BOH154" s="11"/>
      <c r="BOI154" s="11"/>
      <c r="BOJ154" s="11"/>
      <c r="BOK154" s="11"/>
      <c r="BOL154" s="11"/>
      <c r="BOM154" s="11"/>
      <c r="BON154" s="11"/>
      <c r="BOO154" s="11"/>
      <c r="BOP154" s="11"/>
      <c r="BOQ154" s="11"/>
      <c r="BOR154" s="11"/>
      <c r="BOS154" s="11"/>
      <c r="BOT154" s="11"/>
      <c r="BOU154" s="11"/>
      <c r="BOV154" s="11"/>
      <c r="BOW154" s="11"/>
      <c r="BOX154" s="11"/>
      <c r="BOY154" s="11"/>
      <c r="BOZ154" s="11"/>
      <c r="BPA154" s="11"/>
      <c r="BPB154" s="11"/>
      <c r="BPC154" s="11"/>
      <c r="BPD154" s="11"/>
      <c r="BPE154" s="11"/>
      <c r="BPF154" s="11"/>
      <c r="BPG154" s="11"/>
      <c r="BPH154" s="11"/>
      <c r="BPI154" s="11"/>
      <c r="BPJ154" s="11"/>
      <c r="BPK154" s="11"/>
      <c r="BPL154" s="11"/>
      <c r="BPM154" s="11"/>
      <c r="BPN154" s="11"/>
      <c r="BPO154" s="11"/>
      <c r="BPP154" s="11"/>
      <c r="BPQ154" s="11"/>
      <c r="BPR154" s="11"/>
      <c r="BPS154" s="11"/>
      <c r="BPT154" s="11"/>
      <c r="BPU154" s="11"/>
      <c r="BPV154" s="11"/>
      <c r="BPW154" s="11"/>
      <c r="BPX154" s="11"/>
      <c r="BPY154" s="11"/>
      <c r="BPZ154" s="11"/>
      <c r="BQA154" s="11"/>
      <c r="BQB154" s="11"/>
      <c r="BQC154" s="11"/>
      <c r="BQD154" s="11"/>
      <c r="BQE154" s="11"/>
      <c r="BQF154" s="11"/>
      <c r="BQG154" s="11"/>
      <c r="BQH154" s="11"/>
      <c r="BQI154" s="11"/>
      <c r="BQJ154" s="11"/>
      <c r="BQK154" s="11"/>
      <c r="BQL154" s="11"/>
      <c r="BQM154" s="11"/>
      <c r="BQN154" s="11"/>
      <c r="BQO154" s="11"/>
      <c r="BQP154" s="11"/>
      <c r="BQQ154" s="11"/>
      <c r="BQR154" s="11"/>
      <c r="BQS154" s="11"/>
      <c r="BQT154" s="11"/>
      <c r="BQU154" s="11"/>
      <c r="BQV154" s="11"/>
      <c r="BQW154" s="11"/>
      <c r="BQX154" s="11"/>
      <c r="BQY154" s="11"/>
      <c r="BQZ154" s="11"/>
      <c r="BRA154" s="11"/>
      <c r="BRB154" s="11"/>
      <c r="BRC154" s="11"/>
      <c r="BRD154" s="11"/>
      <c r="BRE154" s="11"/>
      <c r="BRF154" s="11"/>
      <c r="BRG154" s="11"/>
      <c r="BRH154" s="11"/>
      <c r="BRI154" s="11"/>
      <c r="BRJ154" s="11"/>
      <c r="BRK154" s="11"/>
      <c r="BRL154" s="11"/>
      <c r="BRM154" s="11"/>
      <c r="BRN154" s="11"/>
      <c r="BRO154" s="11"/>
      <c r="BRP154" s="11"/>
      <c r="BRQ154" s="11"/>
      <c r="BRR154" s="11"/>
      <c r="BRS154" s="11"/>
      <c r="BRT154" s="11"/>
      <c r="BRU154" s="11"/>
      <c r="BRV154" s="11"/>
      <c r="BRW154" s="11"/>
      <c r="BRX154" s="11"/>
      <c r="BRY154" s="11"/>
      <c r="BRZ154" s="11"/>
      <c r="BSA154" s="11"/>
      <c r="BSB154" s="11"/>
      <c r="BSC154" s="11"/>
      <c r="BSD154" s="11"/>
      <c r="BSE154" s="11"/>
      <c r="BSF154" s="11"/>
      <c r="BSG154" s="11"/>
      <c r="BSH154" s="11"/>
      <c r="BSI154" s="11"/>
      <c r="BSJ154" s="11"/>
      <c r="BSK154" s="11"/>
      <c r="BSL154" s="11"/>
      <c r="BSM154" s="11"/>
      <c r="BSN154" s="11"/>
      <c r="BSO154" s="11"/>
      <c r="BSP154" s="11"/>
      <c r="BSQ154" s="11"/>
      <c r="BSR154" s="11"/>
      <c r="BSS154" s="11"/>
      <c r="BST154" s="11"/>
      <c r="BSU154" s="11"/>
      <c r="BSV154" s="11"/>
      <c r="BSW154" s="11"/>
      <c r="BSX154" s="11"/>
      <c r="BSY154" s="11"/>
      <c r="BSZ154" s="11"/>
      <c r="BTA154" s="11"/>
      <c r="BTB154" s="11"/>
      <c r="BTC154" s="11"/>
      <c r="BTD154" s="11"/>
      <c r="BTE154" s="11"/>
      <c r="BTF154" s="11"/>
      <c r="BTG154" s="11"/>
      <c r="BTH154" s="11"/>
      <c r="BTI154" s="11"/>
      <c r="BTJ154" s="11"/>
      <c r="BTK154" s="11"/>
      <c r="BTL154" s="11"/>
      <c r="BTM154" s="11"/>
      <c r="BTN154" s="11"/>
      <c r="BTO154" s="11"/>
      <c r="BTP154" s="11"/>
      <c r="BTQ154" s="11"/>
      <c r="BTR154" s="11"/>
      <c r="BTS154" s="11"/>
      <c r="BTT154" s="11"/>
      <c r="BTU154" s="11"/>
      <c r="BTV154" s="11"/>
      <c r="BTW154" s="11"/>
      <c r="BTX154" s="11"/>
      <c r="BTY154" s="11"/>
      <c r="BTZ154" s="11"/>
      <c r="BUA154" s="11"/>
      <c r="BUB154" s="11"/>
      <c r="BUC154" s="11"/>
      <c r="BUD154" s="11"/>
      <c r="BUE154" s="11"/>
      <c r="BUF154" s="11"/>
      <c r="BUG154" s="11"/>
      <c r="BUH154" s="11"/>
      <c r="BUI154" s="11"/>
      <c r="BUJ154" s="11"/>
      <c r="BUK154" s="11"/>
      <c r="BUL154" s="11"/>
      <c r="BUM154" s="11"/>
      <c r="BUN154" s="11"/>
      <c r="BUO154" s="11"/>
      <c r="BUP154" s="11"/>
      <c r="BUQ154" s="11"/>
      <c r="BUR154" s="11"/>
      <c r="BUS154" s="11"/>
      <c r="BUT154" s="11"/>
      <c r="BUU154" s="11"/>
      <c r="BUV154" s="11"/>
      <c r="BUW154" s="11"/>
      <c r="BUX154" s="11"/>
      <c r="BUY154" s="11"/>
      <c r="BUZ154" s="11"/>
      <c r="BVA154" s="11"/>
      <c r="BVB154" s="11"/>
      <c r="BVC154" s="11"/>
      <c r="BVD154" s="11"/>
      <c r="BVE154" s="11"/>
      <c r="BVF154" s="11"/>
      <c r="BVG154" s="11"/>
      <c r="BVH154" s="11"/>
      <c r="BVI154" s="11"/>
      <c r="BVJ154" s="11"/>
      <c r="BVK154" s="11"/>
      <c r="BVL154" s="11"/>
      <c r="BVM154" s="11"/>
      <c r="BVN154" s="11"/>
      <c r="BVO154" s="11"/>
      <c r="BVP154" s="11"/>
      <c r="BVQ154" s="11"/>
      <c r="BVR154" s="11"/>
      <c r="BVS154" s="11"/>
      <c r="BVT154" s="11"/>
      <c r="BVU154" s="11"/>
      <c r="BVV154" s="11"/>
      <c r="BVW154" s="11"/>
      <c r="BVX154" s="11"/>
      <c r="BVY154" s="11"/>
      <c r="BVZ154" s="11"/>
      <c r="BWA154" s="11"/>
      <c r="BWB154" s="11"/>
      <c r="BWC154" s="11"/>
      <c r="BWD154" s="11"/>
      <c r="BWE154" s="11"/>
      <c r="BWF154" s="11"/>
      <c r="BWG154" s="11"/>
      <c r="BWH154" s="11"/>
      <c r="BWI154" s="11"/>
      <c r="BWJ154" s="11"/>
      <c r="BWK154" s="11"/>
      <c r="BWL154" s="11"/>
      <c r="BWM154" s="11"/>
      <c r="BWN154" s="11"/>
      <c r="BWO154" s="11"/>
      <c r="BWP154" s="11"/>
      <c r="BWQ154" s="11"/>
      <c r="BWR154" s="11"/>
      <c r="BWS154" s="11"/>
      <c r="BWT154" s="11"/>
      <c r="BWU154" s="11"/>
      <c r="BWV154" s="11"/>
      <c r="BWW154" s="11"/>
      <c r="BWX154" s="11"/>
      <c r="BWY154" s="11"/>
      <c r="BWZ154" s="11"/>
      <c r="BXA154" s="11"/>
      <c r="BXB154" s="11"/>
      <c r="BXC154" s="11"/>
      <c r="BXD154" s="11"/>
      <c r="BXE154" s="11"/>
      <c r="BXF154" s="11"/>
      <c r="BXG154" s="11"/>
      <c r="BXH154" s="11"/>
      <c r="BXI154" s="11"/>
      <c r="BXJ154" s="11"/>
      <c r="BXK154" s="11"/>
      <c r="BXL154" s="11"/>
      <c r="BXM154" s="11"/>
      <c r="BXN154" s="11"/>
      <c r="BXO154" s="11"/>
      <c r="BXP154" s="11"/>
      <c r="BXQ154" s="11"/>
      <c r="BXR154" s="11"/>
      <c r="BXS154" s="11"/>
      <c r="BXT154" s="11"/>
      <c r="BXU154" s="11"/>
      <c r="BXV154" s="11"/>
      <c r="BXW154" s="11"/>
      <c r="BXX154" s="11"/>
      <c r="BXY154" s="11"/>
      <c r="BXZ154" s="11"/>
      <c r="BYA154" s="11"/>
      <c r="BYB154" s="11"/>
      <c r="BYC154" s="11"/>
      <c r="BYD154" s="11"/>
      <c r="BYE154" s="11"/>
      <c r="BYF154" s="11"/>
      <c r="BYG154" s="11"/>
      <c r="BYH154" s="11"/>
      <c r="BYI154" s="11"/>
      <c r="BYJ154" s="11"/>
      <c r="BYK154" s="11"/>
      <c r="BYL154" s="11"/>
      <c r="BYM154" s="11"/>
      <c r="BYN154" s="11"/>
      <c r="BYO154" s="11"/>
      <c r="BYP154" s="11"/>
      <c r="BYQ154" s="11"/>
      <c r="BYR154" s="11"/>
      <c r="BYS154" s="11"/>
      <c r="BYT154" s="11"/>
      <c r="BYU154" s="11"/>
      <c r="BYV154" s="11"/>
      <c r="BYW154" s="11"/>
      <c r="BYX154" s="11"/>
      <c r="BYY154" s="11"/>
      <c r="BYZ154" s="11"/>
      <c r="BZA154" s="11"/>
      <c r="BZB154" s="11"/>
      <c r="BZC154" s="11"/>
      <c r="BZD154" s="11"/>
      <c r="BZE154" s="11"/>
      <c r="BZF154" s="11"/>
      <c r="BZG154" s="11"/>
      <c r="BZH154" s="11"/>
      <c r="BZI154" s="11"/>
      <c r="BZJ154" s="11"/>
      <c r="BZK154" s="11"/>
      <c r="BZL154" s="11"/>
      <c r="BZM154" s="11"/>
      <c r="BZN154" s="11"/>
      <c r="BZO154" s="11"/>
      <c r="BZP154" s="11"/>
      <c r="BZQ154" s="11"/>
      <c r="BZR154" s="11"/>
      <c r="BZS154" s="11"/>
      <c r="BZT154" s="11"/>
      <c r="BZU154" s="11"/>
      <c r="BZV154" s="11"/>
      <c r="BZW154" s="11"/>
      <c r="BZX154" s="11"/>
      <c r="BZY154" s="11"/>
      <c r="BZZ154" s="11"/>
      <c r="CAA154" s="11"/>
      <c r="CAB154" s="11"/>
      <c r="CAC154" s="11"/>
      <c r="CAD154" s="11"/>
      <c r="CAE154" s="11"/>
      <c r="CAF154" s="11"/>
      <c r="CAG154" s="11"/>
      <c r="CAH154" s="11"/>
      <c r="CAI154" s="11"/>
      <c r="CAJ154" s="11"/>
      <c r="CAK154" s="11"/>
      <c r="CAL154" s="11"/>
      <c r="CAM154" s="11"/>
      <c r="CAN154" s="11"/>
      <c r="CAO154" s="11"/>
      <c r="CAP154" s="11"/>
      <c r="CAQ154" s="11"/>
      <c r="CAR154" s="11"/>
      <c r="CAS154" s="11"/>
      <c r="CAT154" s="11"/>
      <c r="CAU154" s="11"/>
      <c r="CAV154" s="11"/>
      <c r="CAW154" s="11"/>
      <c r="CAX154" s="11"/>
      <c r="CAY154" s="11"/>
      <c r="CAZ154" s="11"/>
      <c r="CBA154" s="11"/>
      <c r="CBB154" s="11"/>
      <c r="CBC154" s="11"/>
      <c r="CBD154" s="11"/>
      <c r="CBE154" s="11"/>
      <c r="CBF154" s="11"/>
      <c r="CBG154" s="11"/>
      <c r="CBH154" s="11"/>
      <c r="CBI154" s="11"/>
      <c r="CBJ154" s="11"/>
      <c r="CBK154" s="11"/>
      <c r="CBL154" s="11"/>
      <c r="CBM154" s="11"/>
      <c r="CBN154" s="11"/>
      <c r="CBO154" s="11"/>
      <c r="CBP154" s="11"/>
      <c r="CBQ154" s="11"/>
      <c r="CBR154" s="11"/>
      <c r="CBS154" s="11"/>
      <c r="CBT154" s="11"/>
      <c r="CBU154" s="11"/>
      <c r="CBV154" s="11"/>
      <c r="CBW154" s="11"/>
      <c r="CBX154" s="11"/>
      <c r="CBY154" s="11"/>
      <c r="CBZ154" s="11"/>
      <c r="CCA154" s="11"/>
      <c r="CCB154" s="11"/>
      <c r="CCC154" s="11"/>
      <c r="CCD154" s="11"/>
      <c r="CCE154" s="11"/>
      <c r="CCF154" s="11"/>
      <c r="CCG154" s="11"/>
      <c r="CCH154" s="11"/>
      <c r="CCI154" s="11"/>
      <c r="CCJ154" s="11"/>
      <c r="CCK154" s="11"/>
      <c r="CCL154" s="11"/>
      <c r="CCM154" s="11"/>
      <c r="CCN154" s="11"/>
      <c r="CCO154" s="11"/>
      <c r="CCP154" s="11"/>
      <c r="CCQ154" s="11"/>
      <c r="CCR154" s="11"/>
      <c r="CCS154" s="11"/>
      <c r="CCT154" s="11"/>
      <c r="CCU154" s="11"/>
      <c r="CCV154" s="11"/>
      <c r="CCW154" s="11"/>
      <c r="CCX154" s="11"/>
      <c r="CCY154" s="11"/>
      <c r="CCZ154" s="11"/>
      <c r="CDA154" s="11"/>
      <c r="CDB154" s="11"/>
      <c r="CDC154" s="11"/>
      <c r="CDD154" s="11"/>
      <c r="CDE154" s="11"/>
      <c r="CDF154" s="11"/>
      <c r="CDG154" s="11"/>
      <c r="CDH154" s="11"/>
      <c r="CDI154" s="11"/>
      <c r="CDJ154" s="11"/>
      <c r="CDK154" s="11"/>
      <c r="CDL154" s="11"/>
      <c r="CDM154" s="11"/>
      <c r="CDN154" s="11"/>
      <c r="CDO154" s="11"/>
      <c r="CDP154" s="11"/>
      <c r="CDQ154" s="11"/>
      <c r="CDR154" s="11"/>
      <c r="CDS154" s="11"/>
      <c r="CDT154" s="11"/>
      <c r="CDU154" s="11"/>
      <c r="CDV154" s="11"/>
      <c r="CDW154" s="11"/>
      <c r="CDX154" s="11"/>
      <c r="CDY154" s="11"/>
      <c r="CDZ154" s="11"/>
      <c r="CEA154" s="11"/>
      <c r="CEB154" s="11"/>
      <c r="CEC154" s="11"/>
      <c r="CED154" s="11"/>
      <c r="CEE154" s="11"/>
      <c r="CEF154" s="11"/>
      <c r="CEG154" s="11"/>
      <c r="CEH154" s="11"/>
      <c r="CEI154" s="11"/>
      <c r="CEJ154" s="11"/>
      <c r="CEK154" s="11"/>
      <c r="CEL154" s="11"/>
      <c r="CEM154" s="11"/>
      <c r="CEN154" s="11"/>
      <c r="CEO154" s="11"/>
      <c r="CEP154" s="11"/>
      <c r="CEQ154" s="11"/>
      <c r="CER154" s="11"/>
      <c r="CES154" s="11"/>
      <c r="CET154" s="11"/>
      <c r="CEU154" s="11"/>
      <c r="CEV154" s="11"/>
      <c r="CEW154" s="11"/>
      <c r="CEX154" s="11"/>
      <c r="CEY154" s="11"/>
      <c r="CEZ154" s="11"/>
      <c r="CFA154" s="11"/>
      <c r="CFB154" s="11"/>
      <c r="CFC154" s="11"/>
      <c r="CFD154" s="11"/>
      <c r="CFE154" s="11"/>
      <c r="CFF154" s="11"/>
      <c r="CFG154" s="11"/>
      <c r="CFH154" s="11"/>
      <c r="CFI154" s="11"/>
      <c r="CFJ154" s="11"/>
      <c r="CFK154" s="11"/>
      <c r="CFL154" s="11"/>
      <c r="CFM154" s="11"/>
      <c r="CFN154" s="11"/>
      <c r="CFO154" s="11"/>
      <c r="CFP154" s="11"/>
      <c r="CFQ154" s="11"/>
      <c r="CFR154" s="11"/>
      <c r="CFS154" s="11"/>
      <c r="CFT154" s="11"/>
      <c r="CFU154" s="11"/>
      <c r="CFV154" s="11"/>
      <c r="CFW154" s="11"/>
      <c r="CFX154" s="11"/>
      <c r="CFY154" s="11"/>
      <c r="CFZ154" s="11"/>
      <c r="CGA154" s="11"/>
      <c r="CGB154" s="11"/>
      <c r="CGC154" s="11"/>
      <c r="CGD154" s="11"/>
      <c r="CGE154" s="11"/>
      <c r="CGF154" s="11"/>
      <c r="CGG154" s="11"/>
      <c r="CGH154" s="11"/>
      <c r="CGI154" s="11"/>
      <c r="CGJ154" s="11"/>
      <c r="CGK154" s="11"/>
      <c r="CGL154" s="11"/>
      <c r="CGM154" s="11"/>
      <c r="CGN154" s="11"/>
      <c r="CGO154" s="11"/>
      <c r="CGP154" s="11"/>
      <c r="CGQ154" s="11"/>
      <c r="CGR154" s="11"/>
      <c r="CGS154" s="11"/>
      <c r="CGT154" s="11"/>
      <c r="CGU154" s="11"/>
      <c r="CGV154" s="11"/>
      <c r="CGW154" s="11"/>
      <c r="CGX154" s="11"/>
      <c r="CGY154" s="11"/>
      <c r="CGZ154" s="11"/>
      <c r="CHA154" s="11"/>
      <c r="CHB154" s="11"/>
      <c r="CHC154" s="11"/>
      <c r="CHD154" s="11"/>
      <c r="CHE154" s="11"/>
      <c r="CHF154" s="11"/>
      <c r="CHG154" s="11"/>
      <c r="CHH154" s="11"/>
      <c r="CHI154" s="11"/>
      <c r="CHJ154" s="11"/>
      <c r="CHK154" s="11"/>
      <c r="CHL154" s="11"/>
      <c r="CHM154" s="11"/>
      <c r="CHN154" s="11"/>
      <c r="CHO154" s="11"/>
      <c r="CHP154" s="11"/>
      <c r="CHQ154" s="11"/>
      <c r="CHR154" s="11"/>
      <c r="CHS154" s="11"/>
      <c r="CHT154" s="11"/>
      <c r="CHU154" s="11"/>
      <c r="CHV154" s="11"/>
      <c r="CHW154" s="11"/>
      <c r="CHX154" s="11"/>
      <c r="CHY154" s="11"/>
      <c r="CHZ154" s="11"/>
      <c r="CIA154" s="11"/>
      <c r="CIB154" s="11"/>
      <c r="CIC154" s="11"/>
      <c r="CID154" s="11"/>
      <c r="CIE154" s="11"/>
      <c r="CIF154" s="11"/>
      <c r="CIG154" s="11"/>
      <c r="CIH154" s="11"/>
      <c r="CII154" s="11"/>
      <c r="CIJ154" s="11"/>
      <c r="CIK154" s="11"/>
      <c r="CIL154" s="11"/>
      <c r="CIM154" s="11"/>
      <c r="CIN154" s="11"/>
      <c r="CIO154" s="11"/>
      <c r="CIP154" s="11"/>
      <c r="CIQ154" s="11"/>
      <c r="CIR154" s="11"/>
      <c r="CIS154" s="11"/>
      <c r="CIT154" s="11"/>
      <c r="CIU154" s="11"/>
      <c r="CIV154" s="11"/>
      <c r="CIW154" s="11"/>
      <c r="CIX154" s="11"/>
      <c r="CIY154" s="11"/>
      <c r="CIZ154" s="11"/>
      <c r="CJA154" s="11"/>
      <c r="CJB154" s="11"/>
      <c r="CJC154" s="11"/>
      <c r="CJD154" s="11"/>
      <c r="CJE154" s="11"/>
      <c r="CJF154" s="11"/>
      <c r="CJG154" s="11"/>
      <c r="CJH154" s="11"/>
      <c r="CJI154" s="11"/>
      <c r="CJJ154" s="11"/>
      <c r="CJK154" s="11"/>
      <c r="CJL154" s="11"/>
      <c r="CJM154" s="11"/>
      <c r="CJN154" s="11"/>
      <c r="CJO154" s="11"/>
      <c r="CJP154" s="11"/>
      <c r="CJQ154" s="11"/>
      <c r="CJR154" s="11"/>
      <c r="CJS154" s="11"/>
      <c r="CJT154" s="11"/>
      <c r="CJU154" s="11"/>
      <c r="CJV154" s="11"/>
      <c r="CJW154" s="11"/>
      <c r="CJX154" s="11"/>
      <c r="CJY154" s="11"/>
      <c r="CJZ154" s="11"/>
      <c r="CKA154" s="11"/>
      <c r="CKB154" s="11"/>
      <c r="CKC154" s="11"/>
      <c r="CKD154" s="11"/>
      <c r="CKE154" s="11"/>
      <c r="CKF154" s="11"/>
      <c r="CKG154" s="11"/>
      <c r="CKH154" s="11"/>
      <c r="CKI154" s="11"/>
      <c r="CKJ154" s="11"/>
      <c r="CKK154" s="11"/>
      <c r="CKL154" s="11"/>
      <c r="CKM154" s="11"/>
      <c r="CKN154" s="11"/>
      <c r="CKO154" s="11"/>
      <c r="CKP154" s="11"/>
      <c r="CKQ154" s="11"/>
      <c r="CKR154" s="11"/>
      <c r="CKS154" s="11"/>
      <c r="CKT154" s="11"/>
      <c r="CKU154" s="11"/>
      <c r="CKV154" s="11"/>
      <c r="CKW154" s="11"/>
      <c r="CKX154" s="11"/>
      <c r="CKY154" s="11"/>
      <c r="CKZ154" s="11"/>
      <c r="CLA154" s="11"/>
      <c r="CLB154" s="11"/>
      <c r="CLC154" s="11"/>
      <c r="CLD154" s="11"/>
      <c r="CLE154" s="11"/>
      <c r="CLF154" s="11"/>
      <c r="CLG154" s="11"/>
      <c r="CLH154" s="11"/>
      <c r="CLI154" s="11"/>
      <c r="CLJ154" s="11"/>
      <c r="CLK154" s="11"/>
      <c r="CLL154" s="11"/>
      <c r="CLM154" s="11"/>
      <c r="CLN154" s="11"/>
      <c r="CLO154" s="11"/>
      <c r="CLP154" s="11"/>
      <c r="CLQ154" s="11"/>
      <c r="CLR154" s="11"/>
      <c r="CLS154" s="11"/>
      <c r="CLT154" s="11"/>
      <c r="CLU154" s="11"/>
      <c r="CLV154" s="11"/>
      <c r="CLW154" s="11"/>
      <c r="CLX154" s="11"/>
      <c r="CLY154" s="11"/>
      <c r="CLZ154" s="11"/>
      <c r="CMA154" s="11"/>
      <c r="CMB154" s="11"/>
      <c r="CMC154" s="11"/>
      <c r="CMD154" s="11"/>
      <c r="CME154" s="11"/>
      <c r="CMF154" s="11"/>
      <c r="CMG154" s="11"/>
      <c r="CMH154" s="11"/>
      <c r="CMI154" s="11"/>
      <c r="CMJ154" s="11"/>
      <c r="CMK154" s="11"/>
      <c r="CML154" s="11"/>
      <c r="CMM154" s="11"/>
      <c r="CMN154" s="11"/>
      <c r="CMO154" s="11"/>
      <c r="CMP154" s="11"/>
      <c r="CMQ154" s="11"/>
      <c r="CMR154" s="11"/>
      <c r="CMS154" s="11"/>
      <c r="CMT154" s="11"/>
      <c r="CMU154" s="11"/>
      <c r="CMV154" s="11"/>
      <c r="CMW154" s="11"/>
      <c r="CMX154" s="11"/>
      <c r="CMY154" s="11"/>
      <c r="CMZ154" s="11"/>
      <c r="CNA154" s="11"/>
      <c r="CNB154" s="11"/>
      <c r="CNC154" s="11"/>
      <c r="CND154" s="11"/>
      <c r="CNE154" s="11"/>
      <c r="CNF154" s="11"/>
      <c r="CNG154" s="11"/>
      <c r="CNH154" s="11"/>
      <c r="CNI154" s="11"/>
      <c r="CNJ154" s="11"/>
      <c r="CNK154" s="11"/>
      <c r="CNL154" s="11"/>
      <c r="CNM154" s="11"/>
      <c r="CNN154" s="11"/>
      <c r="CNO154" s="11"/>
      <c r="CNP154" s="11"/>
      <c r="CNQ154" s="11"/>
      <c r="CNR154" s="11"/>
      <c r="CNS154" s="11"/>
      <c r="CNT154" s="11"/>
      <c r="CNU154" s="11"/>
      <c r="CNV154" s="11"/>
      <c r="CNW154" s="11"/>
      <c r="CNX154" s="11"/>
      <c r="CNY154" s="11"/>
      <c r="CNZ154" s="11"/>
      <c r="COA154" s="11"/>
      <c r="COB154" s="11"/>
      <c r="COC154" s="11"/>
      <c r="COD154" s="11"/>
      <c r="COE154" s="11"/>
      <c r="COF154" s="11"/>
      <c r="COG154" s="11"/>
      <c r="COH154" s="11"/>
      <c r="COI154" s="11"/>
      <c r="COJ154" s="11"/>
      <c r="COK154" s="11"/>
      <c r="COL154" s="11"/>
      <c r="COM154" s="11"/>
      <c r="CON154" s="11"/>
      <c r="COO154" s="11"/>
      <c r="COP154" s="11"/>
      <c r="COQ154" s="11"/>
      <c r="COR154" s="11"/>
      <c r="COS154" s="11"/>
      <c r="COT154" s="11"/>
      <c r="COU154" s="11"/>
      <c r="COV154" s="11"/>
      <c r="COW154" s="11"/>
      <c r="COX154" s="11"/>
      <c r="COY154" s="11"/>
      <c r="COZ154" s="11"/>
      <c r="CPA154" s="11"/>
      <c r="CPB154" s="11"/>
      <c r="CPC154" s="11"/>
      <c r="CPD154" s="11"/>
      <c r="CPE154" s="11"/>
      <c r="CPF154" s="11"/>
      <c r="CPG154" s="11"/>
      <c r="CPH154" s="11"/>
      <c r="CPI154" s="11"/>
      <c r="CPJ154" s="11"/>
      <c r="CPK154" s="11"/>
      <c r="CPL154" s="11"/>
      <c r="CPM154" s="11"/>
      <c r="CPN154" s="11"/>
      <c r="CPO154" s="11"/>
      <c r="CPP154" s="11"/>
      <c r="CPQ154" s="11"/>
      <c r="CPR154" s="11"/>
      <c r="CPS154" s="11"/>
      <c r="CPT154" s="11"/>
      <c r="CPU154" s="11"/>
      <c r="CPV154" s="11"/>
      <c r="CPW154" s="11"/>
      <c r="CPX154" s="11"/>
      <c r="CPY154" s="11"/>
      <c r="CPZ154" s="11"/>
      <c r="CQA154" s="11"/>
      <c r="CQB154" s="11"/>
      <c r="CQC154" s="11"/>
      <c r="CQD154" s="11"/>
      <c r="CQE154" s="11"/>
      <c r="CQF154" s="11"/>
      <c r="CQG154" s="11"/>
      <c r="CQH154" s="11"/>
      <c r="CQI154" s="11"/>
      <c r="CQJ154" s="11"/>
      <c r="CQK154" s="11"/>
      <c r="CQL154" s="11"/>
      <c r="CQM154" s="11"/>
      <c r="CQN154" s="11"/>
      <c r="CQO154" s="11"/>
      <c r="CQP154" s="11"/>
      <c r="CQQ154" s="11"/>
      <c r="CQR154" s="11"/>
      <c r="CQS154" s="11"/>
      <c r="CQT154" s="11"/>
      <c r="CQU154" s="11"/>
      <c r="CQV154" s="11"/>
      <c r="CQW154" s="11"/>
      <c r="CQX154" s="11"/>
      <c r="CQY154" s="11"/>
      <c r="CQZ154" s="11"/>
      <c r="CRA154" s="11"/>
      <c r="CRB154" s="11"/>
      <c r="CRC154" s="11"/>
      <c r="CRD154" s="11"/>
      <c r="CRE154" s="11"/>
      <c r="CRF154" s="11"/>
      <c r="CRG154" s="11"/>
      <c r="CRH154" s="11"/>
      <c r="CRI154" s="11"/>
      <c r="CRJ154" s="11"/>
      <c r="CRK154" s="11"/>
      <c r="CRL154" s="11"/>
      <c r="CRM154" s="11"/>
      <c r="CRN154" s="11"/>
      <c r="CRO154" s="11"/>
      <c r="CRP154" s="11"/>
      <c r="CRQ154" s="11"/>
      <c r="CRR154" s="11"/>
      <c r="CRS154" s="11"/>
      <c r="CRT154" s="11"/>
      <c r="CRU154" s="11"/>
      <c r="CRV154" s="11"/>
      <c r="CRW154" s="11"/>
      <c r="CRX154" s="11"/>
      <c r="CRY154" s="11"/>
      <c r="CRZ154" s="11"/>
      <c r="CSA154" s="11"/>
      <c r="CSB154" s="11"/>
      <c r="CSC154" s="11"/>
      <c r="CSD154" s="11"/>
      <c r="CSE154" s="11"/>
      <c r="CSF154" s="11"/>
      <c r="CSG154" s="11"/>
      <c r="CSH154" s="11"/>
      <c r="CSI154" s="11"/>
      <c r="CSJ154" s="11"/>
      <c r="CSK154" s="11"/>
      <c r="CSL154" s="11"/>
      <c r="CSM154" s="11"/>
      <c r="CSN154" s="11"/>
      <c r="CSO154" s="11"/>
      <c r="CSP154" s="11"/>
      <c r="CSQ154" s="11"/>
      <c r="CSR154" s="11"/>
      <c r="CSS154" s="11"/>
      <c r="CST154" s="11"/>
      <c r="CSU154" s="11"/>
      <c r="CSV154" s="11"/>
      <c r="CSW154" s="11"/>
      <c r="CSX154" s="11"/>
      <c r="CSY154" s="11"/>
      <c r="CSZ154" s="11"/>
      <c r="CTA154" s="11"/>
      <c r="CTB154" s="11"/>
      <c r="CTC154" s="11"/>
      <c r="CTD154" s="11"/>
      <c r="CTE154" s="11"/>
      <c r="CTF154" s="11"/>
      <c r="CTG154" s="11"/>
      <c r="CTH154" s="11"/>
      <c r="CTI154" s="11"/>
      <c r="CTJ154" s="11"/>
      <c r="CTK154" s="11"/>
      <c r="CTL154" s="11"/>
      <c r="CTM154" s="11"/>
      <c r="CTN154" s="11"/>
      <c r="CTO154" s="11"/>
      <c r="CTP154" s="11"/>
      <c r="CTQ154" s="11"/>
      <c r="CTR154" s="11"/>
      <c r="CTS154" s="11"/>
      <c r="CTT154" s="11"/>
      <c r="CTU154" s="11"/>
      <c r="CTV154" s="11"/>
      <c r="CTW154" s="11"/>
      <c r="CTX154" s="11"/>
      <c r="CTY154" s="11"/>
      <c r="CTZ154" s="11"/>
      <c r="CUA154" s="11"/>
      <c r="CUB154" s="11"/>
      <c r="CUC154" s="11"/>
      <c r="CUD154" s="11"/>
      <c r="CUE154" s="11"/>
      <c r="CUF154" s="11"/>
      <c r="CUG154" s="11"/>
      <c r="CUH154" s="11"/>
      <c r="CUI154" s="11"/>
      <c r="CUJ154" s="11"/>
      <c r="CUK154" s="11"/>
      <c r="CUL154" s="11"/>
      <c r="CUM154" s="11"/>
      <c r="CUN154" s="11"/>
      <c r="CUO154" s="11"/>
      <c r="CUP154" s="11"/>
      <c r="CUQ154" s="11"/>
      <c r="CUR154" s="11"/>
      <c r="CUS154" s="11"/>
      <c r="CUT154" s="11"/>
      <c r="CUU154" s="11"/>
      <c r="CUV154" s="11"/>
      <c r="CUW154" s="11"/>
      <c r="CUX154" s="11"/>
      <c r="CUY154" s="11"/>
      <c r="CUZ154" s="11"/>
      <c r="CVA154" s="11"/>
      <c r="CVB154" s="11"/>
      <c r="CVC154" s="11"/>
      <c r="CVD154" s="11"/>
      <c r="CVE154" s="11"/>
      <c r="CVF154" s="11"/>
      <c r="CVG154" s="11"/>
      <c r="CVH154" s="11"/>
      <c r="CVI154" s="11"/>
      <c r="CVJ154" s="11"/>
      <c r="CVK154" s="11"/>
      <c r="CVL154" s="11"/>
      <c r="CVM154" s="11"/>
      <c r="CVN154" s="11"/>
      <c r="CVO154" s="11"/>
      <c r="CVP154" s="11"/>
      <c r="CVQ154" s="11"/>
      <c r="CVR154" s="11"/>
      <c r="CVS154" s="11"/>
      <c r="CVT154" s="11"/>
      <c r="CVU154" s="11"/>
      <c r="CVV154" s="11"/>
      <c r="CVW154" s="11"/>
      <c r="CVX154" s="11"/>
      <c r="CVY154" s="11"/>
      <c r="CVZ154" s="11"/>
      <c r="CWA154" s="11"/>
      <c r="CWB154" s="11"/>
      <c r="CWC154" s="11"/>
      <c r="CWD154" s="11"/>
      <c r="CWE154" s="11"/>
      <c r="CWF154" s="11"/>
      <c r="CWG154" s="11"/>
      <c r="CWH154" s="11"/>
      <c r="CWI154" s="11"/>
      <c r="CWJ154" s="11"/>
      <c r="CWK154" s="11"/>
      <c r="CWL154" s="11"/>
      <c r="CWM154" s="11"/>
      <c r="CWN154" s="11"/>
      <c r="CWO154" s="11"/>
      <c r="CWP154" s="11"/>
      <c r="CWQ154" s="11"/>
      <c r="CWR154" s="11"/>
      <c r="CWS154" s="11"/>
      <c r="CWT154" s="11"/>
      <c r="CWU154" s="11"/>
      <c r="CWV154" s="11"/>
      <c r="CWW154" s="11"/>
      <c r="CWX154" s="11"/>
      <c r="CWY154" s="11"/>
      <c r="CWZ154" s="11"/>
      <c r="CXA154" s="11"/>
      <c r="CXB154" s="11"/>
      <c r="CXC154" s="11"/>
      <c r="CXD154" s="11"/>
      <c r="CXE154" s="11"/>
      <c r="CXF154" s="11"/>
      <c r="CXG154" s="11"/>
      <c r="CXH154" s="11"/>
      <c r="CXI154" s="11"/>
      <c r="CXJ154" s="11"/>
      <c r="CXK154" s="11"/>
      <c r="CXL154" s="11"/>
      <c r="CXM154" s="11"/>
      <c r="CXN154" s="11"/>
      <c r="CXO154" s="11"/>
      <c r="CXP154" s="11"/>
      <c r="CXQ154" s="11"/>
      <c r="CXR154" s="11"/>
      <c r="CXS154" s="11"/>
      <c r="CXT154" s="11"/>
      <c r="CXU154" s="11"/>
      <c r="CXV154" s="11"/>
      <c r="CXW154" s="11"/>
      <c r="CXX154" s="11"/>
      <c r="CXY154" s="11"/>
      <c r="CXZ154" s="11"/>
      <c r="CYA154" s="11"/>
      <c r="CYB154" s="11"/>
      <c r="CYC154" s="11"/>
      <c r="CYD154" s="11"/>
      <c r="CYE154" s="11"/>
      <c r="CYF154" s="11"/>
      <c r="CYG154" s="11"/>
      <c r="CYH154" s="11"/>
      <c r="CYI154" s="11"/>
      <c r="CYJ154" s="11"/>
      <c r="CYK154" s="11"/>
      <c r="CYL154" s="11"/>
      <c r="CYM154" s="11"/>
      <c r="CYN154" s="11"/>
      <c r="CYO154" s="11"/>
      <c r="CYP154" s="11"/>
      <c r="CYQ154" s="11"/>
      <c r="CYR154" s="11"/>
      <c r="CYS154" s="11"/>
      <c r="CYT154" s="11"/>
      <c r="CYU154" s="11"/>
      <c r="CYV154" s="11"/>
      <c r="CYW154" s="11"/>
      <c r="CYX154" s="11"/>
      <c r="CYY154" s="11"/>
      <c r="CYZ154" s="11"/>
      <c r="CZA154" s="11"/>
      <c r="CZB154" s="11"/>
      <c r="CZC154" s="11"/>
      <c r="CZD154" s="11"/>
      <c r="CZE154" s="11"/>
      <c r="CZF154" s="11"/>
      <c r="CZG154" s="11"/>
      <c r="CZH154" s="11"/>
      <c r="CZI154" s="11"/>
      <c r="CZJ154" s="11"/>
      <c r="CZK154" s="11"/>
      <c r="CZL154" s="11"/>
      <c r="CZM154" s="11"/>
      <c r="CZN154" s="11"/>
      <c r="CZO154" s="11"/>
      <c r="CZP154" s="11"/>
      <c r="CZQ154" s="11"/>
      <c r="CZR154" s="11"/>
      <c r="CZS154" s="11"/>
      <c r="CZT154" s="11"/>
      <c r="CZU154" s="11"/>
      <c r="CZV154" s="11"/>
      <c r="CZW154" s="11"/>
      <c r="CZX154" s="11"/>
      <c r="CZY154" s="11"/>
      <c r="CZZ154" s="11"/>
      <c r="DAA154" s="11"/>
      <c r="DAB154" s="11"/>
      <c r="DAC154" s="11"/>
      <c r="DAD154" s="11"/>
      <c r="DAE154" s="11"/>
      <c r="DAF154" s="11"/>
      <c r="DAG154" s="11"/>
      <c r="DAH154" s="11"/>
      <c r="DAI154" s="11"/>
      <c r="DAJ154" s="11"/>
      <c r="DAK154" s="11"/>
      <c r="DAL154" s="11"/>
      <c r="DAM154" s="11"/>
      <c r="DAN154" s="11"/>
      <c r="DAO154" s="11"/>
      <c r="DAP154" s="11"/>
      <c r="DAQ154" s="11"/>
      <c r="DAR154" s="11"/>
      <c r="DAS154" s="11"/>
      <c r="DAT154" s="11"/>
      <c r="DAU154" s="11"/>
      <c r="DAV154" s="11"/>
      <c r="DAW154" s="11"/>
      <c r="DAX154" s="11"/>
      <c r="DAY154" s="11"/>
      <c r="DAZ154" s="11"/>
      <c r="DBA154" s="11"/>
      <c r="DBB154" s="11"/>
      <c r="DBC154" s="11"/>
      <c r="DBD154" s="11"/>
      <c r="DBE154" s="11"/>
      <c r="DBF154" s="11"/>
      <c r="DBG154" s="11"/>
      <c r="DBH154" s="11"/>
      <c r="DBI154" s="11"/>
      <c r="DBJ154" s="11"/>
      <c r="DBK154" s="11"/>
      <c r="DBL154" s="11"/>
      <c r="DBM154" s="11"/>
      <c r="DBN154" s="11"/>
      <c r="DBO154" s="11"/>
      <c r="DBP154" s="11"/>
      <c r="DBQ154" s="11"/>
      <c r="DBR154" s="11"/>
      <c r="DBS154" s="11"/>
      <c r="DBT154" s="11"/>
      <c r="DBU154" s="11"/>
      <c r="DBV154" s="11"/>
      <c r="DBW154" s="11"/>
      <c r="DBX154" s="11"/>
      <c r="DBY154" s="11"/>
      <c r="DBZ154" s="11"/>
      <c r="DCA154" s="11"/>
      <c r="DCB154" s="11"/>
      <c r="DCC154" s="11"/>
      <c r="DCD154" s="11"/>
      <c r="DCE154" s="11"/>
      <c r="DCF154" s="11"/>
      <c r="DCG154" s="11"/>
      <c r="DCH154" s="11"/>
      <c r="DCI154" s="11"/>
      <c r="DCJ154" s="11"/>
      <c r="DCK154" s="11"/>
      <c r="DCL154" s="11"/>
      <c r="DCM154" s="11"/>
      <c r="DCN154" s="11"/>
      <c r="DCO154" s="11"/>
      <c r="DCP154" s="11"/>
      <c r="DCQ154" s="11"/>
      <c r="DCR154" s="11"/>
      <c r="DCS154" s="11"/>
      <c r="DCT154" s="11"/>
      <c r="DCU154" s="11"/>
      <c r="DCV154" s="11"/>
      <c r="DCW154" s="11"/>
      <c r="DCX154" s="11"/>
      <c r="DCY154" s="11"/>
      <c r="DCZ154" s="11"/>
      <c r="DDA154" s="11"/>
      <c r="DDB154" s="11"/>
      <c r="DDC154" s="11"/>
      <c r="DDD154" s="11"/>
      <c r="DDE154" s="11"/>
      <c r="DDF154" s="11"/>
      <c r="DDG154" s="11"/>
      <c r="DDH154" s="11"/>
      <c r="DDI154" s="11"/>
      <c r="DDJ154" s="11"/>
      <c r="DDK154" s="11"/>
      <c r="DDL154" s="11"/>
      <c r="DDM154" s="11"/>
      <c r="DDN154" s="11"/>
      <c r="DDO154" s="11"/>
      <c r="DDP154" s="11"/>
      <c r="DDQ154" s="11"/>
      <c r="DDR154" s="11"/>
      <c r="DDS154" s="11"/>
      <c r="DDT154" s="11"/>
      <c r="DDU154" s="11"/>
      <c r="DDV154" s="11"/>
      <c r="DDW154" s="11"/>
      <c r="DDX154" s="11"/>
      <c r="DDY154" s="11"/>
      <c r="DDZ154" s="11"/>
      <c r="DEA154" s="11"/>
      <c r="DEB154" s="11"/>
      <c r="DEC154" s="11"/>
      <c r="DED154" s="11"/>
      <c r="DEE154" s="11"/>
      <c r="DEF154" s="11"/>
      <c r="DEG154" s="11"/>
      <c r="DEH154" s="11"/>
      <c r="DEI154" s="11"/>
      <c r="DEJ154" s="11"/>
      <c r="DEK154" s="11"/>
      <c r="DEL154" s="11"/>
      <c r="DEM154" s="11"/>
      <c r="DEN154" s="11"/>
      <c r="DEO154" s="11"/>
      <c r="DEP154" s="11"/>
      <c r="DEQ154" s="11"/>
      <c r="DER154" s="11"/>
      <c r="DES154" s="11"/>
      <c r="DET154" s="11"/>
      <c r="DEU154" s="11"/>
      <c r="DEV154" s="11"/>
      <c r="DEW154" s="11"/>
      <c r="DEX154" s="11"/>
      <c r="DEY154" s="11"/>
      <c r="DEZ154" s="11"/>
      <c r="DFA154" s="11"/>
      <c r="DFB154" s="11"/>
      <c r="DFC154" s="11"/>
      <c r="DFD154" s="11"/>
      <c r="DFE154" s="11"/>
      <c r="DFF154" s="11"/>
      <c r="DFG154" s="11"/>
      <c r="DFH154" s="11"/>
      <c r="DFI154" s="11"/>
      <c r="DFJ154" s="11"/>
      <c r="DFK154" s="11"/>
      <c r="DFL154" s="11"/>
      <c r="DFM154" s="11"/>
      <c r="DFN154" s="11"/>
      <c r="DFO154" s="11"/>
      <c r="DFP154" s="11"/>
      <c r="DFQ154" s="11"/>
      <c r="DFR154" s="11"/>
      <c r="DFS154" s="11"/>
      <c r="DFT154" s="11"/>
      <c r="DFU154" s="11"/>
      <c r="DFV154" s="11"/>
      <c r="DFW154" s="11"/>
      <c r="DFX154" s="11"/>
      <c r="DFY154" s="11"/>
      <c r="DFZ154" s="11"/>
      <c r="DGA154" s="11"/>
      <c r="DGB154" s="11"/>
      <c r="DGC154" s="11"/>
      <c r="DGD154" s="11"/>
      <c r="DGE154" s="11"/>
      <c r="DGF154" s="11"/>
      <c r="DGG154" s="11"/>
      <c r="DGH154" s="11"/>
      <c r="DGI154" s="11"/>
      <c r="DGJ154" s="11"/>
      <c r="DGK154" s="11"/>
      <c r="DGL154" s="11"/>
      <c r="DGM154" s="11"/>
      <c r="DGN154" s="11"/>
      <c r="DGO154" s="11"/>
      <c r="DGP154" s="11"/>
      <c r="DGQ154" s="11"/>
      <c r="DGR154" s="11"/>
      <c r="DGS154" s="11"/>
      <c r="DGT154" s="11"/>
      <c r="DGU154" s="11"/>
      <c r="DGV154" s="11"/>
      <c r="DGW154" s="11"/>
      <c r="DGX154" s="11"/>
      <c r="DGY154" s="11"/>
      <c r="DGZ154" s="11"/>
      <c r="DHA154" s="11"/>
      <c r="DHB154" s="11"/>
      <c r="DHC154" s="11"/>
      <c r="DHD154" s="11"/>
      <c r="DHE154" s="11"/>
      <c r="DHF154" s="11"/>
      <c r="DHG154" s="11"/>
      <c r="DHH154" s="11"/>
      <c r="DHI154" s="11"/>
      <c r="DHJ154" s="11"/>
      <c r="DHK154" s="11"/>
      <c r="DHL154" s="11"/>
      <c r="DHM154" s="11"/>
      <c r="DHN154" s="11"/>
      <c r="DHO154" s="11"/>
      <c r="DHP154" s="11"/>
      <c r="DHQ154" s="11"/>
      <c r="DHR154" s="11"/>
      <c r="DHS154" s="11"/>
      <c r="DHT154" s="11"/>
      <c r="DHU154" s="11"/>
      <c r="DHV154" s="11"/>
      <c r="DHW154" s="11"/>
      <c r="DHX154" s="11"/>
      <c r="DHY154" s="11"/>
      <c r="DHZ154" s="11"/>
      <c r="DIA154" s="11"/>
      <c r="DIB154" s="11"/>
      <c r="DIC154" s="11"/>
      <c r="DID154" s="11"/>
      <c r="DIE154" s="11"/>
      <c r="DIF154" s="11"/>
      <c r="DIG154" s="11"/>
      <c r="DIH154" s="11"/>
      <c r="DII154" s="11"/>
      <c r="DIJ154" s="11"/>
      <c r="DIK154" s="11"/>
      <c r="DIL154" s="11"/>
      <c r="DIM154" s="11"/>
      <c r="DIN154" s="11"/>
      <c r="DIO154" s="11"/>
      <c r="DIP154" s="11"/>
      <c r="DIQ154" s="11"/>
      <c r="DIR154" s="11"/>
      <c r="DIS154" s="11"/>
      <c r="DIT154" s="11"/>
      <c r="DIU154" s="11"/>
      <c r="DIV154" s="11"/>
      <c r="DIW154" s="11"/>
      <c r="DIX154" s="11"/>
      <c r="DIY154" s="11"/>
      <c r="DIZ154" s="11"/>
      <c r="DJA154" s="11"/>
      <c r="DJB154" s="11"/>
      <c r="DJC154" s="11"/>
      <c r="DJD154" s="11"/>
      <c r="DJE154" s="11"/>
      <c r="DJF154" s="11"/>
      <c r="DJG154" s="11"/>
      <c r="DJH154" s="11"/>
      <c r="DJI154" s="11"/>
      <c r="DJJ154" s="11"/>
      <c r="DJK154" s="11"/>
      <c r="DJL154" s="11"/>
      <c r="DJM154" s="11"/>
      <c r="DJN154" s="11"/>
      <c r="DJO154" s="11"/>
      <c r="DJP154" s="11"/>
      <c r="DJQ154" s="11"/>
      <c r="DJR154" s="11"/>
      <c r="DJS154" s="11"/>
      <c r="DJT154" s="11"/>
      <c r="DJU154" s="11"/>
      <c r="DJV154" s="11"/>
      <c r="DJW154" s="11"/>
      <c r="DJX154" s="11"/>
      <c r="DJY154" s="11"/>
      <c r="DJZ154" s="11"/>
      <c r="DKA154" s="11"/>
      <c r="DKB154" s="11"/>
      <c r="DKC154" s="11"/>
      <c r="DKD154" s="11"/>
      <c r="DKE154" s="11"/>
      <c r="DKF154" s="11"/>
      <c r="DKG154" s="11"/>
      <c r="DKH154" s="11"/>
      <c r="DKI154" s="11"/>
      <c r="DKJ154" s="11"/>
      <c r="DKK154" s="11"/>
      <c r="DKL154" s="11"/>
      <c r="DKM154" s="11"/>
      <c r="DKN154" s="11"/>
      <c r="DKO154" s="11"/>
      <c r="DKP154" s="11"/>
      <c r="DKQ154" s="11"/>
      <c r="DKR154" s="11"/>
      <c r="DKS154" s="11"/>
      <c r="DKT154" s="11"/>
      <c r="DKU154" s="11"/>
      <c r="DKV154" s="11"/>
      <c r="DKW154" s="11"/>
      <c r="DKX154" s="11"/>
      <c r="DKY154" s="11"/>
      <c r="DKZ154" s="11"/>
      <c r="DLA154" s="11"/>
      <c r="DLB154" s="11"/>
      <c r="DLC154" s="11"/>
      <c r="DLD154" s="11"/>
      <c r="DLE154" s="11"/>
      <c r="DLF154" s="11"/>
      <c r="DLG154" s="11"/>
      <c r="DLH154" s="11"/>
      <c r="DLI154" s="11"/>
      <c r="DLJ154" s="11"/>
      <c r="DLK154" s="11"/>
      <c r="DLL154" s="11"/>
      <c r="DLM154" s="11"/>
      <c r="DLN154" s="11"/>
      <c r="DLO154" s="11"/>
      <c r="DLP154" s="11"/>
      <c r="DLQ154" s="11"/>
      <c r="DLR154" s="11"/>
      <c r="DLS154" s="11"/>
      <c r="DLT154" s="11"/>
      <c r="DLU154" s="11"/>
      <c r="DLV154" s="11"/>
      <c r="DLW154" s="11"/>
      <c r="DLX154" s="11"/>
      <c r="DLY154" s="11"/>
      <c r="DLZ154" s="11"/>
      <c r="DMA154" s="11"/>
      <c r="DMB154" s="11"/>
      <c r="DMC154" s="11"/>
      <c r="DMD154" s="11"/>
      <c r="DME154" s="11"/>
      <c r="DMF154" s="11"/>
      <c r="DMG154" s="11"/>
      <c r="DMH154" s="11"/>
      <c r="DMI154" s="11"/>
      <c r="DMJ154" s="11"/>
      <c r="DMK154" s="11"/>
      <c r="DML154" s="11"/>
      <c r="DMM154" s="11"/>
      <c r="DMN154" s="11"/>
      <c r="DMO154" s="11"/>
      <c r="DMP154" s="11"/>
      <c r="DMQ154" s="11"/>
      <c r="DMR154" s="11"/>
      <c r="DMS154" s="11"/>
      <c r="DMT154" s="11"/>
      <c r="DMU154" s="11"/>
      <c r="DMV154" s="11"/>
      <c r="DMW154" s="11"/>
      <c r="DMX154" s="11"/>
      <c r="DMY154" s="11"/>
      <c r="DMZ154" s="11"/>
      <c r="DNA154" s="11"/>
      <c r="DNB154" s="11"/>
      <c r="DNC154" s="11"/>
      <c r="DND154" s="11"/>
      <c r="DNE154" s="11"/>
      <c r="DNF154" s="11"/>
      <c r="DNG154" s="11"/>
      <c r="DNH154" s="11"/>
      <c r="DNI154" s="11"/>
      <c r="DNJ154" s="11"/>
      <c r="DNK154" s="11"/>
      <c r="DNL154" s="11"/>
      <c r="DNM154" s="11"/>
      <c r="DNN154" s="11"/>
      <c r="DNO154" s="11"/>
      <c r="DNP154" s="11"/>
      <c r="DNQ154" s="11"/>
      <c r="DNR154" s="11"/>
      <c r="DNS154" s="11"/>
      <c r="DNT154" s="11"/>
      <c r="DNU154" s="11"/>
      <c r="DNV154" s="11"/>
      <c r="DNW154" s="11"/>
      <c r="DNX154" s="11"/>
      <c r="DNY154" s="11"/>
      <c r="DNZ154" s="11"/>
      <c r="DOA154" s="11"/>
      <c r="DOB154" s="11"/>
      <c r="DOC154" s="11"/>
      <c r="DOD154" s="11"/>
      <c r="DOE154" s="11"/>
      <c r="DOF154" s="11"/>
      <c r="DOG154" s="11"/>
      <c r="DOH154" s="11"/>
      <c r="DOI154" s="11"/>
      <c r="DOJ154" s="11"/>
      <c r="DOK154" s="11"/>
      <c r="DOL154" s="11"/>
      <c r="DOM154" s="11"/>
      <c r="DON154" s="11"/>
      <c r="DOO154" s="11"/>
      <c r="DOP154" s="11"/>
      <c r="DOQ154" s="11"/>
      <c r="DOR154" s="11"/>
      <c r="DOS154" s="11"/>
      <c r="DOT154" s="11"/>
      <c r="DOU154" s="11"/>
      <c r="DOV154" s="11"/>
      <c r="DOW154" s="11"/>
      <c r="DOX154" s="11"/>
      <c r="DOY154" s="11"/>
      <c r="DOZ154" s="11"/>
      <c r="DPA154" s="11"/>
      <c r="DPB154" s="11"/>
      <c r="DPC154" s="11"/>
      <c r="DPD154" s="11"/>
      <c r="DPE154" s="11"/>
      <c r="DPF154" s="11"/>
      <c r="DPG154" s="11"/>
      <c r="DPH154" s="11"/>
      <c r="DPI154" s="11"/>
      <c r="DPJ154" s="11"/>
      <c r="DPK154" s="11"/>
      <c r="DPL154" s="11"/>
      <c r="DPM154" s="11"/>
      <c r="DPN154" s="11"/>
      <c r="DPO154" s="11"/>
      <c r="DPP154" s="11"/>
      <c r="DPQ154" s="11"/>
      <c r="DPR154" s="11"/>
      <c r="DPS154" s="11"/>
      <c r="DPT154" s="11"/>
      <c r="DPU154" s="11"/>
      <c r="DPV154" s="11"/>
      <c r="DPW154" s="11"/>
      <c r="DPX154" s="11"/>
      <c r="DPY154" s="11"/>
      <c r="DPZ154" s="11"/>
      <c r="DQA154" s="11"/>
      <c r="DQB154" s="11"/>
      <c r="DQC154" s="11"/>
      <c r="DQD154" s="11"/>
      <c r="DQE154" s="11"/>
      <c r="DQF154" s="11"/>
      <c r="DQG154" s="11"/>
      <c r="DQH154" s="11"/>
      <c r="DQI154" s="11"/>
      <c r="DQJ154" s="11"/>
      <c r="DQK154" s="11"/>
      <c r="DQL154" s="11"/>
      <c r="DQM154" s="11"/>
      <c r="DQN154" s="11"/>
      <c r="DQO154" s="11"/>
      <c r="DQP154" s="11"/>
      <c r="DQQ154" s="11"/>
      <c r="DQR154" s="11"/>
      <c r="DQS154" s="11"/>
      <c r="DQT154" s="11"/>
      <c r="DQU154" s="11"/>
      <c r="DQV154" s="11"/>
      <c r="DQW154" s="11"/>
      <c r="DQX154" s="11"/>
      <c r="DQY154" s="11"/>
      <c r="DQZ154" s="11"/>
      <c r="DRA154" s="11"/>
      <c r="DRB154" s="11"/>
      <c r="DRC154" s="11"/>
      <c r="DRD154" s="11"/>
      <c r="DRE154" s="11"/>
      <c r="DRF154" s="11"/>
      <c r="DRG154" s="11"/>
      <c r="DRH154" s="11"/>
      <c r="DRI154" s="11"/>
      <c r="DRJ154" s="11"/>
      <c r="DRK154" s="11"/>
      <c r="DRL154" s="11"/>
      <c r="DRM154" s="11"/>
      <c r="DRN154" s="11"/>
      <c r="DRO154" s="11"/>
      <c r="DRP154" s="11"/>
      <c r="DRQ154" s="11"/>
      <c r="DRR154" s="11"/>
      <c r="DRS154" s="11"/>
      <c r="DRT154" s="11"/>
      <c r="DRU154" s="11"/>
      <c r="DRV154" s="11"/>
      <c r="DRW154" s="11"/>
      <c r="DRX154" s="11"/>
      <c r="DRY154" s="11"/>
      <c r="DRZ154" s="11"/>
      <c r="DSA154" s="11"/>
      <c r="DSB154" s="11"/>
      <c r="DSC154" s="11"/>
      <c r="DSD154" s="11"/>
      <c r="DSE154" s="11"/>
      <c r="DSF154" s="11"/>
      <c r="DSG154" s="11"/>
      <c r="DSH154" s="11"/>
      <c r="DSI154" s="11"/>
      <c r="DSJ154" s="11"/>
      <c r="DSK154" s="11"/>
      <c r="DSL154" s="11"/>
      <c r="DSM154" s="11"/>
      <c r="DSN154" s="11"/>
      <c r="DSO154" s="11"/>
      <c r="DSP154" s="11"/>
      <c r="DSQ154" s="11"/>
      <c r="DSR154" s="11"/>
      <c r="DSS154" s="11"/>
      <c r="DST154" s="11"/>
      <c r="DSU154" s="11"/>
      <c r="DSV154" s="11"/>
      <c r="DSW154" s="11"/>
      <c r="DSX154" s="11"/>
      <c r="DSY154" s="11"/>
      <c r="DSZ154" s="11"/>
      <c r="DTA154" s="11"/>
      <c r="DTB154" s="11"/>
      <c r="DTC154" s="11"/>
      <c r="DTD154" s="11"/>
      <c r="DTE154" s="11"/>
      <c r="DTF154" s="11"/>
      <c r="DTG154" s="11"/>
      <c r="DTH154" s="11"/>
      <c r="DTI154" s="11"/>
      <c r="DTJ154" s="11"/>
      <c r="DTK154" s="11"/>
      <c r="DTL154" s="11"/>
      <c r="DTM154" s="11"/>
      <c r="DTN154" s="11"/>
      <c r="DTO154" s="11"/>
      <c r="DTP154" s="11"/>
      <c r="DTQ154" s="11"/>
      <c r="DTR154" s="11"/>
      <c r="DTS154" s="11"/>
      <c r="DTT154" s="11"/>
      <c r="DTU154" s="11"/>
      <c r="DTV154" s="11"/>
      <c r="DTW154" s="11"/>
      <c r="DTX154" s="11"/>
      <c r="DTY154" s="11"/>
      <c r="DTZ154" s="11"/>
      <c r="DUA154" s="11"/>
      <c r="DUB154" s="11"/>
      <c r="DUC154" s="11"/>
      <c r="DUD154" s="11"/>
      <c r="DUE154" s="11"/>
      <c r="DUF154" s="11"/>
      <c r="DUG154" s="11"/>
      <c r="DUH154" s="11"/>
      <c r="DUI154" s="11"/>
      <c r="DUJ154" s="11"/>
      <c r="DUK154" s="11"/>
      <c r="DUL154" s="11"/>
      <c r="DUM154" s="11"/>
      <c r="DUN154" s="11"/>
      <c r="DUO154" s="11"/>
      <c r="DUP154" s="11"/>
      <c r="DUQ154" s="11"/>
      <c r="DUR154" s="11"/>
      <c r="DUS154" s="11"/>
      <c r="DUT154" s="11"/>
      <c r="DUU154" s="11"/>
      <c r="DUV154" s="11"/>
      <c r="DUW154" s="11"/>
      <c r="DUX154" s="11"/>
      <c r="DUY154" s="11"/>
      <c r="DUZ154" s="11"/>
      <c r="DVA154" s="11"/>
      <c r="DVB154" s="11"/>
      <c r="DVC154" s="11"/>
      <c r="DVD154" s="11"/>
      <c r="DVE154" s="11"/>
      <c r="DVF154" s="11"/>
      <c r="DVG154" s="11"/>
      <c r="DVH154" s="11"/>
      <c r="DVI154" s="11"/>
      <c r="DVJ154" s="11"/>
      <c r="DVK154" s="11"/>
      <c r="DVL154" s="11"/>
      <c r="DVM154" s="11"/>
      <c r="DVN154" s="11"/>
      <c r="DVO154" s="11"/>
      <c r="DVP154" s="11"/>
      <c r="DVQ154" s="11"/>
      <c r="DVR154" s="11"/>
      <c r="DVS154" s="11"/>
      <c r="DVT154" s="11"/>
      <c r="DVU154" s="11"/>
      <c r="DVV154" s="11"/>
      <c r="DVW154" s="11"/>
      <c r="DVX154" s="11"/>
      <c r="DVY154" s="11"/>
      <c r="DVZ154" s="11"/>
      <c r="DWA154" s="11"/>
      <c r="DWB154" s="11"/>
      <c r="DWC154" s="11"/>
      <c r="DWD154" s="11"/>
      <c r="DWE154" s="11"/>
      <c r="DWF154" s="11"/>
      <c r="DWG154" s="11"/>
      <c r="DWH154" s="11"/>
      <c r="DWI154" s="11"/>
      <c r="DWJ154" s="11"/>
      <c r="DWK154" s="11"/>
      <c r="DWL154" s="11"/>
      <c r="DWM154" s="11"/>
      <c r="DWN154" s="11"/>
      <c r="DWO154" s="11"/>
      <c r="DWP154" s="11"/>
      <c r="DWQ154" s="11"/>
      <c r="DWR154" s="11"/>
      <c r="DWS154" s="11"/>
      <c r="DWT154" s="11"/>
      <c r="DWU154" s="11"/>
      <c r="DWV154" s="11"/>
      <c r="DWW154" s="11"/>
      <c r="DWX154" s="11"/>
      <c r="DWY154" s="11"/>
      <c r="DWZ154" s="11"/>
      <c r="DXA154" s="11"/>
      <c r="DXB154" s="11"/>
      <c r="DXC154" s="11"/>
      <c r="DXD154" s="11"/>
      <c r="DXE154" s="11"/>
      <c r="DXF154" s="11"/>
      <c r="DXG154" s="11"/>
      <c r="DXH154" s="11"/>
      <c r="DXI154" s="11"/>
      <c r="DXJ154" s="11"/>
      <c r="DXK154" s="11"/>
      <c r="DXL154" s="11"/>
      <c r="DXM154" s="11"/>
      <c r="DXN154" s="11"/>
      <c r="DXO154" s="11"/>
      <c r="DXP154" s="11"/>
      <c r="DXQ154" s="11"/>
      <c r="DXR154" s="11"/>
      <c r="DXS154" s="11"/>
      <c r="DXT154" s="11"/>
      <c r="DXU154" s="11"/>
      <c r="DXV154" s="11"/>
      <c r="DXW154" s="11"/>
      <c r="DXX154" s="11"/>
      <c r="DXY154" s="11"/>
      <c r="DXZ154" s="11"/>
      <c r="DYA154" s="11"/>
      <c r="DYB154" s="11"/>
      <c r="DYC154" s="11"/>
      <c r="DYD154" s="11"/>
      <c r="DYE154" s="11"/>
      <c r="DYF154" s="11"/>
      <c r="DYG154" s="11"/>
      <c r="DYH154" s="11"/>
      <c r="DYI154" s="11"/>
      <c r="DYJ154" s="11"/>
      <c r="DYK154" s="11"/>
      <c r="DYL154" s="11"/>
      <c r="DYM154" s="11"/>
      <c r="DYN154" s="11"/>
      <c r="DYO154" s="11"/>
      <c r="DYP154" s="11"/>
      <c r="DYQ154" s="11"/>
      <c r="DYR154" s="11"/>
      <c r="DYS154" s="11"/>
      <c r="DYT154" s="11"/>
      <c r="DYU154" s="11"/>
      <c r="DYV154" s="11"/>
      <c r="DYW154" s="11"/>
      <c r="DYX154" s="11"/>
      <c r="DYY154" s="11"/>
      <c r="DYZ154" s="11"/>
      <c r="DZA154" s="11"/>
      <c r="DZB154" s="11"/>
      <c r="DZC154" s="11"/>
      <c r="DZD154" s="11"/>
      <c r="DZE154" s="11"/>
      <c r="DZF154" s="11"/>
      <c r="DZG154" s="11"/>
      <c r="DZH154" s="11"/>
      <c r="DZI154" s="11"/>
      <c r="DZJ154" s="11"/>
      <c r="DZK154" s="11"/>
      <c r="DZL154" s="11"/>
      <c r="DZM154" s="11"/>
      <c r="DZN154" s="11"/>
      <c r="DZO154" s="11"/>
      <c r="DZP154" s="11"/>
      <c r="DZQ154" s="11"/>
      <c r="DZR154" s="11"/>
      <c r="DZS154" s="11"/>
      <c r="DZT154" s="11"/>
      <c r="DZU154" s="11"/>
      <c r="DZV154" s="11"/>
      <c r="DZW154" s="11"/>
      <c r="DZX154" s="11"/>
      <c r="DZY154" s="11"/>
      <c r="DZZ154" s="11"/>
      <c r="EAA154" s="11"/>
      <c r="EAB154" s="11"/>
      <c r="EAC154" s="11"/>
      <c r="EAD154" s="11"/>
      <c r="EAE154" s="11"/>
      <c r="EAF154" s="11"/>
      <c r="EAG154" s="11"/>
      <c r="EAH154" s="11"/>
      <c r="EAI154" s="11"/>
      <c r="EAJ154" s="11"/>
      <c r="EAK154" s="11"/>
      <c r="EAL154" s="11"/>
      <c r="EAM154" s="11"/>
      <c r="EAN154" s="11"/>
      <c r="EAO154" s="11"/>
      <c r="EAP154" s="11"/>
      <c r="EAQ154" s="11"/>
      <c r="EAR154" s="11"/>
      <c r="EAS154" s="11"/>
      <c r="EAT154" s="11"/>
      <c r="EAU154" s="11"/>
      <c r="EAV154" s="11"/>
      <c r="EAW154" s="11"/>
      <c r="EAX154" s="11"/>
      <c r="EAY154" s="11"/>
      <c r="EAZ154" s="11"/>
      <c r="EBA154" s="11"/>
      <c r="EBB154" s="11"/>
      <c r="EBC154" s="11"/>
      <c r="EBD154" s="11"/>
      <c r="EBE154" s="11"/>
      <c r="EBF154" s="11"/>
      <c r="EBG154" s="11"/>
      <c r="EBH154" s="11"/>
      <c r="EBI154" s="11"/>
      <c r="EBJ154" s="11"/>
      <c r="EBK154" s="11"/>
      <c r="EBL154" s="11"/>
      <c r="EBM154" s="11"/>
      <c r="EBN154" s="11"/>
      <c r="EBO154" s="11"/>
      <c r="EBP154" s="11"/>
      <c r="EBQ154" s="11"/>
      <c r="EBR154" s="11"/>
      <c r="EBS154" s="11"/>
      <c r="EBT154" s="11"/>
      <c r="EBU154" s="11"/>
      <c r="EBV154" s="11"/>
      <c r="EBW154" s="11"/>
      <c r="EBX154" s="11"/>
      <c r="EBY154" s="11"/>
      <c r="EBZ154" s="11"/>
      <c r="ECA154" s="11"/>
      <c r="ECB154" s="11"/>
      <c r="ECC154" s="11"/>
      <c r="ECD154" s="11"/>
      <c r="ECE154" s="11"/>
      <c r="ECF154" s="11"/>
      <c r="ECG154" s="11"/>
      <c r="ECH154" s="11"/>
      <c r="ECI154" s="11"/>
      <c r="ECJ154" s="11"/>
      <c r="ECK154" s="11"/>
      <c r="ECL154" s="11"/>
      <c r="ECM154" s="11"/>
      <c r="ECN154" s="11"/>
      <c r="ECO154" s="11"/>
      <c r="ECP154" s="11"/>
      <c r="ECQ154" s="11"/>
      <c r="ECR154" s="11"/>
      <c r="ECS154" s="11"/>
      <c r="ECT154" s="11"/>
      <c r="ECU154" s="11"/>
      <c r="ECV154" s="11"/>
      <c r="ECW154" s="11"/>
      <c r="ECX154" s="11"/>
      <c r="ECY154" s="11"/>
      <c r="ECZ154" s="11"/>
      <c r="EDA154" s="11"/>
      <c r="EDB154" s="11"/>
      <c r="EDC154" s="11"/>
      <c r="EDD154" s="11"/>
      <c r="EDE154" s="11"/>
      <c r="EDF154" s="11"/>
      <c r="EDG154" s="11"/>
      <c r="EDH154" s="11"/>
      <c r="EDI154" s="11"/>
      <c r="EDJ154" s="11"/>
      <c r="EDK154" s="11"/>
      <c r="EDL154" s="11"/>
      <c r="EDM154" s="11"/>
      <c r="EDN154" s="11"/>
      <c r="EDO154" s="11"/>
      <c r="EDP154" s="11"/>
      <c r="EDQ154" s="11"/>
      <c r="EDR154" s="11"/>
      <c r="EDS154" s="11"/>
      <c r="EDT154" s="11"/>
      <c r="EDU154" s="11"/>
      <c r="EDV154" s="11"/>
      <c r="EDW154" s="11"/>
      <c r="EDX154" s="11"/>
      <c r="EDY154" s="11"/>
      <c r="EDZ154" s="11"/>
      <c r="EEA154" s="11"/>
      <c r="EEB154" s="11"/>
      <c r="EEC154" s="11"/>
      <c r="EED154" s="11"/>
      <c r="EEE154" s="11"/>
      <c r="EEF154" s="11"/>
      <c r="EEG154" s="11"/>
      <c r="EEH154" s="11"/>
      <c r="EEI154" s="11"/>
      <c r="EEJ154" s="11"/>
      <c r="EEK154" s="11"/>
      <c r="EEL154" s="11"/>
      <c r="EEM154" s="11"/>
      <c r="EEN154" s="11"/>
      <c r="EEO154" s="11"/>
      <c r="EEP154" s="11"/>
      <c r="EEQ154" s="11"/>
      <c r="EER154" s="11"/>
      <c r="EES154" s="11"/>
      <c r="EET154" s="11"/>
      <c r="EEU154" s="11"/>
      <c r="EEV154" s="11"/>
      <c r="EEW154" s="11"/>
      <c r="EEX154" s="11"/>
      <c r="EEY154" s="11"/>
      <c r="EEZ154" s="11"/>
      <c r="EFA154" s="11"/>
      <c r="EFB154" s="11"/>
      <c r="EFC154" s="11"/>
      <c r="EFD154" s="11"/>
      <c r="EFE154" s="11"/>
      <c r="EFF154" s="11"/>
      <c r="EFG154" s="11"/>
      <c r="EFH154" s="11"/>
      <c r="EFI154" s="11"/>
      <c r="EFJ154" s="11"/>
      <c r="EFK154" s="11"/>
      <c r="EFL154" s="11"/>
      <c r="EFM154" s="11"/>
      <c r="EFN154" s="11"/>
      <c r="EFO154" s="11"/>
      <c r="EFP154" s="11"/>
      <c r="EFQ154" s="11"/>
      <c r="EFR154" s="11"/>
      <c r="EFS154" s="11"/>
      <c r="EFT154" s="11"/>
      <c r="EFU154" s="11"/>
      <c r="EFV154" s="11"/>
      <c r="EFW154" s="11"/>
      <c r="EFX154" s="11"/>
      <c r="EFY154" s="11"/>
      <c r="EFZ154" s="11"/>
      <c r="EGA154" s="11"/>
      <c r="EGB154" s="11"/>
      <c r="EGC154" s="11"/>
      <c r="EGD154" s="11"/>
      <c r="EGE154" s="11"/>
      <c r="EGF154" s="11"/>
      <c r="EGG154" s="11"/>
      <c r="EGH154" s="11"/>
      <c r="EGI154" s="11"/>
      <c r="EGJ154" s="11"/>
      <c r="EGK154" s="11"/>
      <c r="EGL154" s="11"/>
      <c r="EGM154" s="11"/>
      <c r="EGN154" s="11"/>
      <c r="EGO154" s="11"/>
      <c r="EGP154" s="11"/>
      <c r="EGQ154" s="11"/>
      <c r="EGR154" s="11"/>
      <c r="EGS154" s="11"/>
      <c r="EGT154" s="11"/>
      <c r="EGU154" s="11"/>
      <c r="EGV154" s="11"/>
      <c r="EGW154" s="11"/>
      <c r="EGX154" s="11"/>
      <c r="EGY154" s="11"/>
      <c r="EGZ154" s="11"/>
      <c r="EHA154" s="11"/>
      <c r="EHB154" s="11"/>
      <c r="EHC154" s="11"/>
      <c r="EHD154" s="11"/>
      <c r="EHE154" s="11"/>
      <c r="EHF154" s="11"/>
      <c r="EHG154" s="11"/>
      <c r="EHH154" s="11"/>
      <c r="EHI154" s="11"/>
      <c r="EHJ154" s="11"/>
      <c r="EHK154" s="11"/>
      <c r="EHL154" s="11"/>
      <c r="EHM154" s="11"/>
      <c r="EHN154" s="11"/>
      <c r="EHO154" s="11"/>
      <c r="EHP154" s="11"/>
      <c r="EHQ154" s="11"/>
      <c r="EHR154" s="11"/>
      <c r="EHS154" s="11"/>
      <c r="EHT154" s="11"/>
      <c r="EHU154" s="11"/>
      <c r="EHV154" s="11"/>
      <c r="EHW154" s="11"/>
      <c r="EHX154" s="11"/>
      <c r="EHY154" s="11"/>
      <c r="EHZ154" s="11"/>
      <c r="EIA154" s="11"/>
      <c r="EIB154" s="11"/>
      <c r="EIC154" s="11"/>
      <c r="EID154" s="11"/>
      <c r="EIE154" s="11"/>
      <c r="EIF154" s="11"/>
      <c r="EIG154" s="11"/>
      <c r="EIH154" s="11"/>
      <c r="EII154" s="11"/>
      <c r="EIJ154" s="11"/>
      <c r="EIK154" s="11"/>
      <c r="EIL154" s="11"/>
      <c r="EIM154" s="11"/>
      <c r="EIN154" s="11"/>
      <c r="EIO154" s="11"/>
      <c r="EIP154" s="11"/>
      <c r="EIQ154" s="11"/>
      <c r="EIR154" s="11"/>
      <c r="EIS154" s="11"/>
      <c r="EIT154" s="11"/>
      <c r="EIU154" s="11"/>
      <c r="EIV154" s="11"/>
      <c r="EIW154" s="11"/>
      <c r="EIX154" s="11"/>
      <c r="EIY154" s="11"/>
      <c r="EIZ154" s="11"/>
      <c r="EJA154" s="11"/>
      <c r="EJB154" s="11"/>
      <c r="EJC154" s="11"/>
      <c r="EJD154" s="11"/>
      <c r="EJE154" s="11"/>
      <c r="EJF154" s="11"/>
      <c r="EJG154" s="11"/>
      <c r="EJH154" s="11"/>
      <c r="EJI154" s="11"/>
      <c r="EJJ154" s="11"/>
      <c r="EJK154" s="11"/>
      <c r="EJL154" s="11"/>
      <c r="EJM154" s="11"/>
      <c r="EJN154" s="11"/>
      <c r="EJO154" s="11"/>
      <c r="EJP154" s="11"/>
      <c r="EJQ154" s="11"/>
      <c r="EJR154" s="11"/>
      <c r="EJS154" s="11"/>
      <c r="EJT154" s="11"/>
      <c r="EJU154" s="11"/>
      <c r="EJV154" s="11"/>
      <c r="EJW154" s="11"/>
      <c r="EJX154" s="11"/>
      <c r="EJY154" s="11"/>
      <c r="EJZ154" s="11"/>
      <c r="EKA154" s="11"/>
      <c r="EKB154" s="11"/>
      <c r="EKC154" s="11"/>
      <c r="EKD154" s="11"/>
      <c r="EKE154" s="11"/>
      <c r="EKF154" s="11"/>
      <c r="EKG154" s="11"/>
      <c r="EKH154" s="11"/>
      <c r="EKI154" s="11"/>
      <c r="EKJ154" s="11"/>
      <c r="EKK154" s="11"/>
      <c r="EKL154" s="11"/>
      <c r="EKM154" s="11"/>
      <c r="EKN154" s="11"/>
      <c r="EKO154" s="11"/>
      <c r="EKP154" s="11"/>
      <c r="EKQ154" s="11"/>
      <c r="EKR154" s="11"/>
      <c r="EKS154" s="11"/>
      <c r="EKT154" s="11"/>
      <c r="EKU154" s="11"/>
      <c r="EKV154" s="11"/>
      <c r="EKW154" s="11"/>
      <c r="EKX154" s="11"/>
      <c r="EKY154" s="11"/>
      <c r="EKZ154" s="11"/>
      <c r="ELA154" s="11"/>
      <c r="ELB154" s="11"/>
      <c r="ELC154" s="11"/>
      <c r="ELD154" s="11"/>
      <c r="ELE154" s="11"/>
      <c r="ELF154" s="11"/>
      <c r="ELG154" s="11"/>
      <c r="ELH154" s="11"/>
      <c r="ELI154" s="11"/>
      <c r="ELJ154" s="11"/>
      <c r="ELK154" s="11"/>
      <c r="ELL154" s="11"/>
      <c r="ELM154" s="11"/>
      <c r="ELN154" s="11"/>
      <c r="ELO154" s="11"/>
      <c r="ELP154" s="11"/>
      <c r="ELQ154" s="11"/>
      <c r="ELR154" s="11"/>
      <c r="ELS154" s="11"/>
      <c r="ELT154" s="11"/>
      <c r="ELU154" s="11"/>
      <c r="ELV154" s="11"/>
      <c r="ELW154" s="11"/>
      <c r="ELX154" s="11"/>
      <c r="ELY154" s="11"/>
      <c r="ELZ154" s="11"/>
    </row>
    <row r="155" spans="1:346 1276:3718">
      <c r="A155" s="388"/>
      <c r="C155" s="166" t="s">
        <v>1042</v>
      </c>
      <c r="D155" s="223">
        <f t="shared" si="6"/>
        <v>0</v>
      </c>
      <c r="E155" s="88" t="s">
        <v>540</v>
      </c>
      <c r="F155" s="219"/>
      <c r="G155" s="92"/>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c r="HJ155" s="11"/>
      <c r="HK155" s="11"/>
      <c r="HL155" s="11"/>
      <c r="HM155" s="11"/>
      <c r="HN155" s="11"/>
      <c r="HO155" s="11"/>
      <c r="HP155" s="11"/>
      <c r="HQ155" s="11"/>
      <c r="HR155" s="11"/>
      <c r="HS155" s="11"/>
      <c r="HT155" s="11"/>
      <c r="HU155" s="11"/>
      <c r="HV155" s="11"/>
      <c r="HW155" s="11"/>
      <c r="HX155" s="11"/>
      <c r="HY155" s="11"/>
      <c r="HZ155" s="11"/>
      <c r="IA155" s="11"/>
      <c r="IB155" s="11"/>
      <c r="IC155" s="11"/>
      <c r="ID155" s="11"/>
      <c r="IE155" s="11"/>
      <c r="IF155" s="11"/>
      <c r="IG155" s="11"/>
      <c r="IH155" s="11"/>
      <c r="II155" s="11"/>
      <c r="IJ155" s="11"/>
      <c r="IK155" s="11"/>
      <c r="IL155" s="11"/>
      <c r="IM155" s="11"/>
      <c r="IN155" s="11"/>
      <c r="IO155" s="11"/>
      <c r="IP155" s="11"/>
      <c r="IQ155" s="11"/>
      <c r="IR155" s="11"/>
      <c r="IS155" s="11"/>
      <c r="IT155" s="11"/>
      <c r="IU155" s="11"/>
      <c r="IV155" s="11"/>
      <c r="IW155" s="11"/>
      <c r="IX155" s="11"/>
      <c r="IY155" s="11"/>
      <c r="IZ155" s="11"/>
      <c r="JA155" s="11"/>
      <c r="JB155" s="11"/>
      <c r="JC155" s="11"/>
      <c r="JD155" s="11"/>
      <c r="JE155" s="11"/>
      <c r="JF155" s="11"/>
      <c r="JG155" s="11"/>
      <c r="JH155" s="11"/>
      <c r="JI155" s="11"/>
      <c r="JJ155" s="11"/>
      <c r="JK155" s="11"/>
      <c r="JL155" s="11"/>
      <c r="JM155" s="11"/>
      <c r="JN155" s="11"/>
      <c r="JO155" s="11"/>
      <c r="JP155" s="11"/>
      <c r="JQ155" s="11"/>
      <c r="JR155" s="11"/>
      <c r="JS155" s="11"/>
      <c r="JT155" s="11"/>
      <c r="JU155" s="11"/>
      <c r="JV155" s="11"/>
      <c r="JW155" s="11"/>
      <c r="JX155" s="11"/>
      <c r="JY155" s="11"/>
      <c r="JZ155" s="11"/>
      <c r="KA155" s="11"/>
      <c r="KB155" s="11"/>
      <c r="KC155" s="11"/>
      <c r="KD155" s="11"/>
      <c r="KE155" s="11"/>
      <c r="KF155" s="11"/>
      <c r="KG155" s="11"/>
      <c r="KH155" s="11"/>
      <c r="KI155" s="11"/>
      <c r="KJ155" s="11"/>
      <c r="KK155" s="11"/>
      <c r="KL155" s="11"/>
      <c r="KM155" s="11"/>
      <c r="KN155" s="11"/>
      <c r="KO155" s="11"/>
      <c r="KP155" s="11"/>
      <c r="KQ155" s="11"/>
      <c r="KR155" s="11"/>
      <c r="KS155" s="11"/>
      <c r="KT155" s="11"/>
      <c r="KU155" s="11"/>
      <c r="KV155" s="11"/>
      <c r="KW155" s="11"/>
      <c r="KX155" s="11"/>
      <c r="KY155" s="11"/>
      <c r="KZ155" s="11"/>
      <c r="LA155" s="11"/>
      <c r="LB155" s="11"/>
      <c r="LC155" s="11"/>
      <c r="LD155" s="11"/>
      <c r="LE155" s="11"/>
      <c r="LF155" s="11"/>
      <c r="LG155" s="11"/>
      <c r="LH155" s="11"/>
      <c r="LI155" s="11"/>
      <c r="LJ155" s="11"/>
      <c r="LK155" s="11"/>
      <c r="LL155" s="11"/>
      <c r="LM155" s="11"/>
      <c r="LN155" s="11"/>
      <c r="LO155" s="11"/>
      <c r="LP155" s="11"/>
      <c r="LQ155" s="11"/>
      <c r="LR155" s="11"/>
      <c r="LS155" s="11"/>
      <c r="LT155" s="11"/>
      <c r="LU155" s="11"/>
      <c r="LV155" s="11"/>
      <c r="LW155" s="11"/>
      <c r="LX155" s="11"/>
      <c r="LY155" s="11"/>
      <c r="LZ155" s="11"/>
      <c r="MA155" s="11"/>
      <c r="MB155" s="11"/>
      <c r="MC155" s="11"/>
      <c r="MD155" s="11"/>
      <c r="ME155" s="11"/>
      <c r="MF155" s="11"/>
      <c r="MG155" s="11"/>
      <c r="MH155" s="11"/>
      <c r="AWB155" s="11"/>
      <c r="AWC155" s="11"/>
      <c r="AWD155" s="11"/>
      <c r="AWE155" s="11"/>
      <c r="AWF155" s="11"/>
      <c r="AWG155" s="11"/>
      <c r="AWH155" s="11"/>
      <c r="AWI155" s="11"/>
      <c r="AWJ155" s="11"/>
      <c r="AWK155" s="11"/>
      <c r="AWL155" s="11"/>
      <c r="AWM155" s="11"/>
      <c r="AWN155" s="11"/>
      <c r="AWO155" s="11"/>
      <c r="AWP155" s="11"/>
      <c r="AWQ155" s="11"/>
      <c r="AWR155" s="11"/>
      <c r="AWS155" s="11"/>
      <c r="AWT155" s="11"/>
      <c r="AWU155" s="11"/>
      <c r="AWV155" s="11"/>
      <c r="AWW155" s="11"/>
      <c r="AWX155" s="11"/>
      <c r="AWY155" s="11"/>
      <c r="AWZ155" s="11"/>
      <c r="AXA155" s="11"/>
      <c r="AXB155" s="11"/>
      <c r="AXC155" s="11"/>
      <c r="AXD155" s="11"/>
      <c r="AXE155" s="11"/>
      <c r="AXF155" s="11"/>
      <c r="AXG155" s="11"/>
      <c r="AXH155" s="11"/>
      <c r="AXI155" s="11"/>
      <c r="AXJ155" s="11"/>
      <c r="AXK155" s="11"/>
      <c r="AXL155" s="11"/>
      <c r="AXM155" s="11"/>
      <c r="AXN155" s="11"/>
      <c r="AXO155" s="11"/>
      <c r="AXP155" s="11"/>
      <c r="AXQ155" s="11"/>
      <c r="AXR155" s="11"/>
      <c r="AXS155" s="11"/>
      <c r="AXT155" s="11"/>
      <c r="AXU155" s="11"/>
      <c r="AXV155" s="11"/>
      <c r="AXW155" s="11"/>
      <c r="AXX155" s="11"/>
      <c r="AXY155" s="11"/>
      <c r="AXZ155" s="11"/>
      <c r="AYA155" s="11"/>
      <c r="AYB155" s="11"/>
      <c r="AYC155" s="11"/>
      <c r="AYD155" s="11"/>
      <c r="AYE155" s="11"/>
      <c r="AYF155" s="11"/>
      <c r="AYG155" s="11"/>
      <c r="AYH155" s="11"/>
      <c r="AYI155" s="11"/>
      <c r="AYJ155" s="11"/>
      <c r="AYK155" s="11"/>
      <c r="AYL155" s="11"/>
      <c r="AYM155" s="11"/>
      <c r="AYN155" s="11"/>
      <c r="AYO155" s="11"/>
      <c r="AYP155" s="11"/>
      <c r="AYQ155" s="11"/>
      <c r="AYR155" s="11"/>
      <c r="AYS155" s="11"/>
      <c r="AYT155" s="11"/>
      <c r="AYU155" s="11"/>
      <c r="AYV155" s="11"/>
      <c r="AYW155" s="11"/>
      <c r="AYX155" s="11"/>
      <c r="AYY155" s="11"/>
      <c r="AYZ155" s="11"/>
      <c r="AZA155" s="11"/>
      <c r="AZB155" s="11"/>
      <c r="AZC155" s="11"/>
      <c r="AZD155" s="11"/>
      <c r="AZE155" s="11"/>
      <c r="AZF155" s="11"/>
      <c r="AZG155" s="11"/>
      <c r="AZH155" s="11"/>
      <c r="AZI155" s="11"/>
      <c r="AZJ155" s="11"/>
      <c r="AZK155" s="11"/>
      <c r="AZL155" s="11"/>
      <c r="AZM155" s="11"/>
      <c r="AZN155" s="11"/>
      <c r="AZO155" s="11"/>
      <c r="AZP155" s="11"/>
      <c r="AZQ155" s="11"/>
      <c r="AZR155" s="11"/>
      <c r="AZS155" s="11"/>
      <c r="AZT155" s="11"/>
      <c r="AZU155" s="11"/>
      <c r="AZV155" s="11"/>
      <c r="AZW155" s="11"/>
      <c r="AZX155" s="11"/>
      <c r="AZY155" s="11"/>
      <c r="AZZ155" s="11"/>
      <c r="BAA155" s="11"/>
      <c r="BAB155" s="11"/>
      <c r="BAC155" s="11"/>
      <c r="BAD155" s="11"/>
      <c r="BAE155" s="11"/>
      <c r="BAF155" s="11"/>
      <c r="BAG155" s="11"/>
      <c r="BAH155" s="11"/>
      <c r="BAI155" s="11"/>
      <c r="BAJ155" s="11"/>
      <c r="BAK155" s="11"/>
      <c r="BAL155" s="11"/>
      <c r="BAM155" s="11"/>
      <c r="BAN155" s="11"/>
      <c r="BAO155" s="11"/>
      <c r="BAP155" s="11"/>
      <c r="BAQ155" s="11"/>
      <c r="BAR155" s="11"/>
      <c r="BAS155" s="11"/>
      <c r="BAT155" s="11"/>
      <c r="BAU155" s="11"/>
      <c r="BAV155" s="11"/>
      <c r="BAW155" s="11"/>
      <c r="BAX155" s="11"/>
      <c r="BAY155" s="11"/>
      <c r="BAZ155" s="11"/>
      <c r="BBA155" s="11"/>
      <c r="BBB155" s="11"/>
      <c r="BBC155" s="11"/>
      <c r="BBD155" s="11"/>
      <c r="BBE155" s="11"/>
      <c r="BBF155" s="11"/>
      <c r="BBG155" s="11"/>
      <c r="BBH155" s="11"/>
      <c r="BBI155" s="11"/>
      <c r="BBJ155" s="11"/>
      <c r="BBK155" s="11"/>
      <c r="BBL155" s="11"/>
      <c r="BBM155" s="11"/>
      <c r="BBN155" s="11"/>
      <c r="BBO155" s="11"/>
      <c r="BBP155" s="11"/>
      <c r="BBQ155" s="11"/>
      <c r="BBR155" s="11"/>
      <c r="BBS155" s="11"/>
      <c r="BBT155" s="11"/>
      <c r="BBU155" s="11"/>
      <c r="BBV155" s="11"/>
      <c r="BBW155" s="11"/>
      <c r="BBX155" s="11"/>
      <c r="BBY155" s="11"/>
      <c r="BBZ155" s="11"/>
      <c r="BCA155" s="11"/>
      <c r="BCB155" s="11"/>
      <c r="BCC155" s="11"/>
      <c r="BCD155" s="11"/>
      <c r="BCE155" s="11"/>
      <c r="BCF155" s="11"/>
      <c r="BCG155" s="11"/>
      <c r="BCH155" s="11"/>
      <c r="BCI155" s="11"/>
      <c r="BCJ155" s="11"/>
      <c r="BCK155" s="11"/>
      <c r="BCL155" s="11"/>
      <c r="BCM155" s="11"/>
      <c r="BCN155" s="11"/>
      <c r="BCO155" s="11"/>
      <c r="BCP155" s="11"/>
      <c r="BCQ155" s="11"/>
      <c r="BCR155" s="11"/>
      <c r="BCS155" s="11"/>
      <c r="BCT155" s="11"/>
      <c r="BCU155" s="11"/>
      <c r="BCV155" s="11"/>
      <c r="BCW155" s="11"/>
      <c r="BCX155" s="11"/>
      <c r="BCY155" s="11"/>
      <c r="BCZ155" s="11"/>
      <c r="BDA155" s="11"/>
      <c r="BDB155" s="11"/>
      <c r="BDC155" s="11"/>
      <c r="BDD155" s="11"/>
      <c r="BDE155" s="11"/>
      <c r="BDF155" s="11"/>
      <c r="BDG155" s="11"/>
      <c r="BDH155" s="11"/>
      <c r="BDI155" s="11"/>
      <c r="BDJ155" s="11"/>
      <c r="BDK155" s="11"/>
      <c r="BDL155" s="11"/>
      <c r="BDM155" s="11"/>
      <c r="BDN155" s="11"/>
      <c r="BDO155" s="11"/>
      <c r="BDP155" s="11"/>
      <c r="BDQ155" s="11"/>
      <c r="BDR155" s="11"/>
      <c r="BDS155" s="11"/>
      <c r="BDT155" s="11"/>
      <c r="BDU155" s="11"/>
      <c r="BDV155" s="11"/>
      <c r="BDW155" s="11"/>
      <c r="BDX155" s="11"/>
      <c r="BDY155" s="11"/>
      <c r="BDZ155" s="11"/>
      <c r="BEA155" s="11"/>
      <c r="BEB155" s="11"/>
      <c r="BEC155" s="11"/>
      <c r="BED155" s="11"/>
      <c r="BEE155" s="11"/>
      <c r="BEF155" s="11"/>
      <c r="BEG155" s="11"/>
      <c r="BEH155" s="11"/>
      <c r="BEI155" s="11"/>
      <c r="BEJ155" s="11"/>
      <c r="BEK155" s="11"/>
      <c r="BEL155" s="11"/>
      <c r="BEM155" s="11"/>
      <c r="BEN155" s="11"/>
      <c r="BEO155" s="11"/>
      <c r="BEP155" s="11"/>
      <c r="BEQ155" s="11"/>
      <c r="BER155" s="11"/>
      <c r="BES155" s="11"/>
      <c r="BET155" s="11"/>
      <c r="BEU155" s="11"/>
      <c r="BEV155" s="11"/>
      <c r="BEW155" s="11"/>
      <c r="BEX155" s="11"/>
      <c r="BEY155" s="11"/>
      <c r="BEZ155" s="11"/>
      <c r="BFA155" s="11"/>
      <c r="BFB155" s="11"/>
      <c r="BFC155" s="11"/>
      <c r="BFD155" s="11"/>
      <c r="BFE155" s="11"/>
      <c r="BFF155" s="11"/>
      <c r="BFG155" s="11"/>
      <c r="BFH155" s="11"/>
      <c r="BFI155" s="11"/>
      <c r="BFJ155" s="11"/>
      <c r="BFK155" s="11"/>
      <c r="BFL155" s="11"/>
      <c r="BFM155" s="11"/>
      <c r="BFN155" s="11"/>
      <c r="BFO155" s="11"/>
      <c r="BFP155" s="11"/>
      <c r="BFQ155" s="11"/>
      <c r="BFR155" s="11"/>
      <c r="BFS155" s="11"/>
      <c r="BFT155" s="11"/>
      <c r="BFU155" s="11"/>
      <c r="BFV155" s="11"/>
      <c r="BFW155" s="11"/>
      <c r="BFX155" s="11"/>
      <c r="BFY155" s="11"/>
      <c r="BFZ155" s="11"/>
      <c r="BGA155" s="11"/>
      <c r="BGB155" s="11"/>
      <c r="BGC155" s="11"/>
      <c r="BGD155" s="11"/>
      <c r="BGE155" s="11"/>
      <c r="BGF155" s="11"/>
      <c r="BGG155" s="11"/>
      <c r="BGH155" s="11"/>
      <c r="BGI155" s="11"/>
      <c r="BGJ155" s="11"/>
      <c r="BGK155" s="11"/>
      <c r="BGL155" s="11"/>
      <c r="BGM155" s="11"/>
      <c r="BGN155" s="11"/>
      <c r="BGO155" s="11"/>
      <c r="BGP155" s="11"/>
      <c r="BGQ155" s="11"/>
      <c r="BGR155" s="11"/>
      <c r="BGS155" s="11"/>
      <c r="BGT155" s="11"/>
      <c r="BGU155" s="11"/>
      <c r="BGV155" s="11"/>
      <c r="BGW155" s="11"/>
      <c r="BGX155" s="11"/>
      <c r="BGY155" s="11"/>
      <c r="BGZ155" s="11"/>
      <c r="BHA155" s="11"/>
      <c r="BHB155" s="11"/>
      <c r="BHC155" s="11"/>
      <c r="BHD155" s="11"/>
      <c r="BHE155" s="11"/>
      <c r="BHF155" s="11"/>
      <c r="BHG155" s="11"/>
      <c r="BHH155" s="11"/>
      <c r="BHI155" s="11"/>
      <c r="BHJ155" s="11"/>
      <c r="BHK155" s="11"/>
      <c r="BHL155" s="11"/>
      <c r="BHM155" s="11"/>
      <c r="BHN155" s="11"/>
      <c r="BHO155" s="11"/>
      <c r="BHP155" s="11"/>
      <c r="BHQ155" s="11"/>
      <c r="BHR155" s="11"/>
      <c r="BHS155" s="11"/>
      <c r="BHT155" s="11"/>
      <c r="BHU155" s="11"/>
      <c r="BHV155" s="11"/>
      <c r="BHW155" s="11"/>
      <c r="BHX155" s="11"/>
      <c r="BHY155" s="11"/>
      <c r="BHZ155" s="11"/>
      <c r="BIA155" s="11"/>
      <c r="BIB155" s="11"/>
      <c r="BIC155" s="11"/>
      <c r="BID155" s="11"/>
      <c r="BIE155" s="11"/>
      <c r="BIF155" s="11"/>
      <c r="BIG155" s="11"/>
      <c r="BIH155" s="11"/>
      <c r="BII155" s="11"/>
      <c r="BIJ155" s="11"/>
      <c r="BIK155" s="11"/>
      <c r="BIL155" s="11"/>
      <c r="BIM155" s="11"/>
      <c r="BIN155" s="11"/>
      <c r="BIO155" s="11"/>
      <c r="BIP155" s="11"/>
      <c r="BIQ155" s="11"/>
      <c r="BIR155" s="11"/>
      <c r="BIS155" s="11"/>
      <c r="BIT155" s="11"/>
      <c r="BIU155" s="11"/>
      <c r="BIV155" s="11"/>
      <c r="BIW155" s="11"/>
      <c r="BIX155" s="11"/>
      <c r="BIY155" s="11"/>
      <c r="BIZ155" s="11"/>
      <c r="BJA155" s="11"/>
      <c r="BJB155" s="11"/>
      <c r="BJC155" s="11"/>
      <c r="BJD155" s="11"/>
      <c r="BJE155" s="11"/>
      <c r="BJF155" s="11"/>
      <c r="BJG155" s="11"/>
      <c r="BJH155" s="11"/>
      <c r="BJI155" s="11"/>
      <c r="BJJ155" s="11"/>
      <c r="BJK155" s="11"/>
      <c r="BJL155" s="11"/>
      <c r="BJM155" s="11"/>
      <c r="BJN155" s="11"/>
      <c r="BJO155" s="11"/>
      <c r="BJP155" s="11"/>
      <c r="BJQ155" s="11"/>
      <c r="BJR155" s="11"/>
      <c r="BJS155" s="11"/>
      <c r="BJT155" s="11"/>
      <c r="BJU155" s="11"/>
      <c r="BJV155" s="11"/>
      <c r="BJW155" s="11"/>
      <c r="BJX155" s="11"/>
      <c r="BJY155" s="11"/>
      <c r="BJZ155" s="11"/>
      <c r="BKA155" s="11"/>
      <c r="BKB155" s="11"/>
      <c r="BKC155" s="11"/>
      <c r="BKD155" s="11"/>
      <c r="BKE155" s="11"/>
      <c r="BKF155" s="11"/>
      <c r="BKG155" s="11"/>
      <c r="BKH155" s="11"/>
      <c r="BKI155" s="11"/>
      <c r="BKJ155" s="11"/>
      <c r="BKK155" s="11"/>
      <c r="BKL155" s="11"/>
      <c r="BKM155" s="11"/>
      <c r="BKN155" s="11"/>
      <c r="BKO155" s="11"/>
      <c r="BKP155" s="11"/>
      <c r="BKQ155" s="11"/>
      <c r="BKR155" s="11"/>
      <c r="BKS155" s="11"/>
      <c r="BKT155" s="11"/>
      <c r="BKU155" s="11"/>
      <c r="BKV155" s="11"/>
      <c r="BKW155" s="11"/>
      <c r="BKX155" s="11"/>
      <c r="BKY155" s="11"/>
      <c r="BKZ155" s="11"/>
      <c r="BLA155" s="11"/>
      <c r="BLB155" s="11"/>
      <c r="BLC155" s="11"/>
      <c r="BLD155" s="11"/>
      <c r="BLE155" s="11"/>
      <c r="BLF155" s="11"/>
      <c r="BLG155" s="11"/>
      <c r="BLH155" s="11"/>
      <c r="BLI155" s="11"/>
      <c r="BLJ155" s="11"/>
      <c r="BLK155" s="11"/>
      <c r="BLL155" s="11"/>
      <c r="BLM155" s="11"/>
      <c r="BLN155" s="11"/>
      <c r="BLO155" s="11"/>
      <c r="BLP155" s="11"/>
      <c r="BLQ155" s="11"/>
      <c r="BLR155" s="11"/>
      <c r="BLS155" s="11"/>
      <c r="BLT155" s="11"/>
      <c r="BLU155" s="11"/>
      <c r="BLV155" s="11"/>
      <c r="BLW155" s="11"/>
      <c r="BLX155" s="11"/>
      <c r="BLY155" s="11"/>
      <c r="BLZ155" s="11"/>
      <c r="BMA155" s="11"/>
      <c r="BMB155" s="11"/>
      <c r="BMC155" s="11"/>
      <c r="BMD155" s="11"/>
      <c r="BME155" s="11"/>
      <c r="BMF155" s="11"/>
      <c r="BMG155" s="11"/>
      <c r="BMH155" s="11"/>
      <c r="BMI155" s="11"/>
      <c r="BMJ155" s="11"/>
      <c r="BMK155" s="11"/>
      <c r="BML155" s="11"/>
      <c r="BMM155" s="11"/>
      <c r="BMN155" s="11"/>
      <c r="BMO155" s="11"/>
      <c r="BMP155" s="11"/>
      <c r="BMQ155" s="11"/>
      <c r="BMR155" s="11"/>
      <c r="BMS155" s="11"/>
      <c r="BMT155" s="11"/>
      <c r="BMU155" s="11"/>
      <c r="BMV155" s="11"/>
      <c r="BMW155" s="11"/>
      <c r="BMX155" s="11"/>
      <c r="BMY155" s="11"/>
      <c r="BMZ155" s="11"/>
      <c r="BNA155" s="11"/>
      <c r="BNB155" s="11"/>
      <c r="BNC155" s="11"/>
      <c r="BND155" s="11"/>
      <c r="BNE155" s="11"/>
      <c r="BNF155" s="11"/>
      <c r="BNG155" s="11"/>
      <c r="BNH155" s="11"/>
      <c r="BNI155" s="11"/>
      <c r="BNJ155" s="11"/>
      <c r="BNK155" s="11"/>
      <c r="BNL155" s="11"/>
      <c r="BNM155" s="11"/>
      <c r="BNN155" s="11"/>
      <c r="BNO155" s="11"/>
      <c r="BNP155" s="11"/>
      <c r="BNQ155" s="11"/>
      <c r="BNR155" s="11"/>
      <c r="BNS155" s="11"/>
      <c r="BNT155" s="11"/>
      <c r="BNU155" s="11"/>
      <c r="BNV155" s="11"/>
      <c r="BNW155" s="11"/>
      <c r="BNX155" s="11"/>
      <c r="BNY155" s="11"/>
      <c r="BNZ155" s="11"/>
      <c r="BOA155" s="11"/>
      <c r="BOB155" s="11"/>
      <c r="BOC155" s="11"/>
      <c r="BOD155" s="11"/>
      <c r="BOE155" s="11"/>
      <c r="BOF155" s="11"/>
      <c r="BOG155" s="11"/>
      <c r="BOH155" s="11"/>
      <c r="BOI155" s="11"/>
      <c r="BOJ155" s="11"/>
      <c r="BOK155" s="11"/>
      <c r="BOL155" s="11"/>
      <c r="BOM155" s="11"/>
      <c r="BON155" s="11"/>
      <c r="BOO155" s="11"/>
      <c r="BOP155" s="11"/>
      <c r="BOQ155" s="11"/>
      <c r="BOR155" s="11"/>
      <c r="BOS155" s="11"/>
      <c r="BOT155" s="11"/>
      <c r="BOU155" s="11"/>
      <c r="BOV155" s="11"/>
      <c r="BOW155" s="11"/>
      <c r="BOX155" s="11"/>
      <c r="BOY155" s="11"/>
      <c r="BOZ155" s="11"/>
      <c r="BPA155" s="11"/>
      <c r="BPB155" s="11"/>
      <c r="BPC155" s="11"/>
      <c r="BPD155" s="11"/>
      <c r="BPE155" s="11"/>
      <c r="BPF155" s="11"/>
      <c r="BPG155" s="11"/>
      <c r="BPH155" s="11"/>
      <c r="BPI155" s="11"/>
      <c r="BPJ155" s="11"/>
      <c r="BPK155" s="11"/>
      <c r="BPL155" s="11"/>
      <c r="BPM155" s="11"/>
      <c r="BPN155" s="11"/>
      <c r="BPO155" s="11"/>
      <c r="BPP155" s="11"/>
      <c r="BPQ155" s="11"/>
      <c r="BPR155" s="11"/>
      <c r="BPS155" s="11"/>
      <c r="BPT155" s="11"/>
      <c r="BPU155" s="11"/>
      <c r="BPV155" s="11"/>
      <c r="BPW155" s="11"/>
      <c r="BPX155" s="11"/>
      <c r="BPY155" s="11"/>
      <c r="BPZ155" s="11"/>
      <c r="BQA155" s="11"/>
      <c r="BQB155" s="11"/>
      <c r="BQC155" s="11"/>
      <c r="BQD155" s="11"/>
      <c r="BQE155" s="11"/>
      <c r="BQF155" s="11"/>
      <c r="BQG155" s="11"/>
      <c r="BQH155" s="11"/>
      <c r="BQI155" s="11"/>
      <c r="BQJ155" s="11"/>
      <c r="BQK155" s="11"/>
      <c r="BQL155" s="11"/>
      <c r="BQM155" s="11"/>
      <c r="BQN155" s="11"/>
      <c r="BQO155" s="11"/>
      <c r="BQP155" s="11"/>
      <c r="BQQ155" s="11"/>
      <c r="BQR155" s="11"/>
      <c r="BQS155" s="11"/>
      <c r="BQT155" s="11"/>
      <c r="BQU155" s="11"/>
      <c r="BQV155" s="11"/>
      <c r="BQW155" s="11"/>
      <c r="BQX155" s="11"/>
      <c r="BQY155" s="11"/>
      <c r="BQZ155" s="11"/>
      <c r="BRA155" s="11"/>
      <c r="BRB155" s="11"/>
      <c r="BRC155" s="11"/>
      <c r="BRD155" s="11"/>
      <c r="BRE155" s="11"/>
      <c r="BRF155" s="11"/>
      <c r="BRG155" s="11"/>
      <c r="BRH155" s="11"/>
      <c r="BRI155" s="11"/>
      <c r="BRJ155" s="11"/>
      <c r="BRK155" s="11"/>
      <c r="BRL155" s="11"/>
      <c r="BRM155" s="11"/>
      <c r="BRN155" s="11"/>
      <c r="BRO155" s="11"/>
      <c r="BRP155" s="11"/>
      <c r="BRQ155" s="11"/>
      <c r="BRR155" s="11"/>
      <c r="BRS155" s="11"/>
      <c r="BRT155" s="11"/>
      <c r="BRU155" s="11"/>
      <c r="BRV155" s="11"/>
      <c r="BRW155" s="11"/>
      <c r="BRX155" s="11"/>
      <c r="BRY155" s="11"/>
      <c r="BRZ155" s="11"/>
      <c r="BSA155" s="11"/>
      <c r="BSB155" s="11"/>
      <c r="BSC155" s="11"/>
      <c r="BSD155" s="11"/>
      <c r="BSE155" s="11"/>
      <c r="BSF155" s="11"/>
      <c r="BSG155" s="11"/>
      <c r="BSH155" s="11"/>
      <c r="BSI155" s="11"/>
      <c r="BSJ155" s="11"/>
      <c r="BSK155" s="11"/>
      <c r="BSL155" s="11"/>
      <c r="BSM155" s="11"/>
      <c r="BSN155" s="11"/>
      <c r="BSO155" s="11"/>
      <c r="BSP155" s="11"/>
      <c r="BSQ155" s="11"/>
      <c r="BSR155" s="11"/>
      <c r="BSS155" s="11"/>
      <c r="BST155" s="11"/>
      <c r="BSU155" s="11"/>
      <c r="BSV155" s="11"/>
      <c r="BSW155" s="11"/>
      <c r="BSX155" s="11"/>
      <c r="BSY155" s="11"/>
      <c r="BSZ155" s="11"/>
      <c r="BTA155" s="11"/>
      <c r="BTB155" s="11"/>
      <c r="BTC155" s="11"/>
      <c r="BTD155" s="11"/>
      <c r="BTE155" s="11"/>
      <c r="BTF155" s="11"/>
      <c r="BTG155" s="11"/>
      <c r="BTH155" s="11"/>
      <c r="BTI155" s="11"/>
      <c r="BTJ155" s="11"/>
      <c r="BTK155" s="11"/>
      <c r="BTL155" s="11"/>
      <c r="BTM155" s="11"/>
      <c r="BTN155" s="11"/>
      <c r="BTO155" s="11"/>
      <c r="BTP155" s="11"/>
      <c r="BTQ155" s="11"/>
      <c r="BTR155" s="11"/>
      <c r="BTS155" s="11"/>
      <c r="BTT155" s="11"/>
      <c r="BTU155" s="11"/>
      <c r="BTV155" s="11"/>
      <c r="BTW155" s="11"/>
      <c r="BTX155" s="11"/>
      <c r="BTY155" s="11"/>
      <c r="BTZ155" s="11"/>
      <c r="BUA155" s="11"/>
      <c r="BUB155" s="11"/>
      <c r="BUC155" s="11"/>
      <c r="BUD155" s="11"/>
      <c r="BUE155" s="11"/>
      <c r="BUF155" s="11"/>
      <c r="BUG155" s="11"/>
      <c r="BUH155" s="11"/>
      <c r="BUI155" s="11"/>
      <c r="BUJ155" s="11"/>
      <c r="BUK155" s="11"/>
      <c r="BUL155" s="11"/>
      <c r="BUM155" s="11"/>
      <c r="BUN155" s="11"/>
      <c r="BUO155" s="11"/>
      <c r="BUP155" s="11"/>
      <c r="BUQ155" s="11"/>
      <c r="BUR155" s="11"/>
      <c r="BUS155" s="11"/>
      <c r="BUT155" s="11"/>
      <c r="BUU155" s="11"/>
      <c r="BUV155" s="11"/>
      <c r="BUW155" s="11"/>
      <c r="BUX155" s="11"/>
      <c r="BUY155" s="11"/>
      <c r="BUZ155" s="11"/>
      <c r="BVA155" s="11"/>
      <c r="BVB155" s="11"/>
      <c r="BVC155" s="11"/>
      <c r="BVD155" s="11"/>
      <c r="BVE155" s="11"/>
      <c r="BVF155" s="11"/>
      <c r="BVG155" s="11"/>
      <c r="BVH155" s="11"/>
      <c r="BVI155" s="11"/>
      <c r="BVJ155" s="11"/>
      <c r="BVK155" s="11"/>
      <c r="BVL155" s="11"/>
      <c r="BVM155" s="11"/>
      <c r="BVN155" s="11"/>
      <c r="BVO155" s="11"/>
      <c r="BVP155" s="11"/>
      <c r="BVQ155" s="11"/>
      <c r="BVR155" s="11"/>
      <c r="BVS155" s="11"/>
      <c r="BVT155" s="11"/>
      <c r="BVU155" s="11"/>
      <c r="BVV155" s="11"/>
      <c r="BVW155" s="11"/>
      <c r="BVX155" s="11"/>
      <c r="BVY155" s="11"/>
      <c r="BVZ155" s="11"/>
      <c r="BWA155" s="11"/>
      <c r="BWB155" s="11"/>
      <c r="BWC155" s="11"/>
      <c r="BWD155" s="11"/>
      <c r="BWE155" s="11"/>
      <c r="BWF155" s="11"/>
      <c r="BWG155" s="11"/>
      <c r="BWH155" s="11"/>
      <c r="BWI155" s="11"/>
      <c r="BWJ155" s="11"/>
      <c r="BWK155" s="11"/>
      <c r="BWL155" s="11"/>
      <c r="BWM155" s="11"/>
      <c r="BWN155" s="11"/>
      <c r="BWO155" s="11"/>
      <c r="BWP155" s="11"/>
      <c r="BWQ155" s="11"/>
      <c r="BWR155" s="11"/>
      <c r="BWS155" s="11"/>
      <c r="BWT155" s="11"/>
      <c r="BWU155" s="11"/>
      <c r="BWV155" s="11"/>
      <c r="BWW155" s="11"/>
      <c r="BWX155" s="11"/>
      <c r="BWY155" s="11"/>
      <c r="BWZ155" s="11"/>
      <c r="BXA155" s="11"/>
      <c r="BXB155" s="11"/>
      <c r="BXC155" s="11"/>
      <c r="BXD155" s="11"/>
      <c r="BXE155" s="11"/>
      <c r="BXF155" s="11"/>
      <c r="BXG155" s="11"/>
      <c r="BXH155" s="11"/>
      <c r="BXI155" s="11"/>
      <c r="BXJ155" s="11"/>
      <c r="BXK155" s="11"/>
      <c r="BXL155" s="11"/>
      <c r="BXM155" s="11"/>
      <c r="BXN155" s="11"/>
      <c r="BXO155" s="11"/>
      <c r="BXP155" s="11"/>
      <c r="BXQ155" s="11"/>
      <c r="BXR155" s="11"/>
      <c r="BXS155" s="11"/>
      <c r="BXT155" s="11"/>
      <c r="BXU155" s="11"/>
      <c r="BXV155" s="11"/>
      <c r="BXW155" s="11"/>
      <c r="BXX155" s="11"/>
      <c r="BXY155" s="11"/>
      <c r="BXZ155" s="11"/>
      <c r="BYA155" s="11"/>
      <c r="BYB155" s="11"/>
      <c r="BYC155" s="11"/>
      <c r="BYD155" s="11"/>
      <c r="BYE155" s="11"/>
      <c r="BYF155" s="11"/>
      <c r="BYG155" s="11"/>
      <c r="BYH155" s="11"/>
      <c r="BYI155" s="11"/>
      <c r="BYJ155" s="11"/>
      <c r="BYK155" s="11"/>
      <c r="BYL155" s="11"/>
      <c r="BYM155" s="11"/>
      <c r="BYN155" s="11"/>
      <c r="BYO155" s="11"/>
      <c r="BYP155" s="11"/>
      <c r="BYQ155" s="11"/>
      <c r="BYR155" s="11"/>
      <c r="BYS155" s="11"/>
      <c r="BYT155" s="11"/>
      <c r="BYU155" s="11"/>
      <c r="BYV155" s="11"/>
      <c r="BYW155" s="11"/>
      <c r="BYX155" s="11"/>
      <c r="BYY155" s="11"/>
      <c r="BYZ155" s="11"/>
      <c r="BZA155" s="11"/>
      <c r="BZB155" s="11"/>
      <c r="BZC155" s="11"/>
      <c r="BZD155" s="11"/>
      <c r="BZE155" s="11"/>
      <c r="BZF155" s="11"/>
      <c r="BZG155" s="11"/>
      <c r="BZH155" s="11"/>
      <c r="BZI155" s="11"/>
      <c r="BZJ155" s="11"/>
      <c r="BZK155" s="11"/>
      <c r="BZL155" s="11"/>
      <c r="BZM155" s="11"/>
      <c r="BZN155" s="11"/>
      <c r="BZO155" s="11"/>
      <c r="BZP155" s="11"/>
      <c r="BZQ155" s="11"/>
      <c r="BZR155" s="11"/>
      <c r="BZS155" s="11"/>
      <c r="BZT155" s="11"/>
      <c r="BZU155" s="11"/>
      <c r="BZV155" s="11"/>
      <c r="BZW155" s="11"/>
      <c r="BZX155" s="11"/>
      <c r="BZY155" s="11"/>
      <c r="BZZ155" s="11"/>
      <c r="CAA155" s="11"/>
      <c r="CAB155" s="11"/>
      <c r="CAC155" s="11"/>
      <c r="CAD155" s="11"/>
      <c r="CAE155" s="11"/>
      <c r="CAF155" s="11"/>
      <c r="CAG155" s="11"/>
      <c r="CAH155" s="11"/>
      <c r="CAI155" s="11"/>
      <c r="CAJ155" s="11"/>
      <c r="CAK155" s="11"/>
      <c r="CAL155" s="11"/>
      <c r="CAM155" s="11"/>
      <c r="CAN155" s="11"/>
      <c r="CAO155" s="11"/>
      <c r="CAP155" s="11"/>
      <c r="CAQ155" s="11"/>
      <c r="CAR155" s="11"/>
      <c r="CAS155" s="11"/>
      <c r="CAT155" s="11"/>
      <c r="CAU155" s="11"/>
      <c r="CAV155" s="11"/>
      <c r="CAW155" s="11"/>
      <c r="CAX155" s="11"/>
      <c r="CAY155" s="11"/>
      <c r="CAZ155" s="11"/>
      <c r="CBA155" s="11"/>
      <c r="CBB155" s="11"/>
      <c r="CBC155" s="11"/>
      <c r="CBD155" s="11"/>
      <c r="CBE155" s="11"/>
      <c r="CBF155" s="11"/>
      <c r="CBG155" s="11"/>
      <c r="CBH155" s="11"/>
      <c r="CBI155" s="11"/>
      <c r="CBJ155" s="11"/>
      <c r="CBK155" s="11"/>
      <c r="CBL155" s="11"/>
      <c r="CBM155" s="11"/>
      <c r="CBN155" s="11"/>
      <c r="CBO155" s="11"/>
      <c r="CBP155" s="11"/>
      <c r="CBQ155" s="11"/>
      <c r="CBR155" s="11"/>
      <c r="CBS155" s="11"/>
      <c r="CBT155" s="11"/>
      <c r="CBU155" s="11"/>
      <c r="CBV155" s="11"/>
      <c r="CBW155" s="11"/>
      <c r="CBX155" s="11"/>
      <c r="CBY155" s="11"/>
      <c r="CBZ155" s="11"/>
      <c r="CCA155" s="11"/>
      <c r="CCB155" s="11"/>
      <c r="CCC155" s="11"/>
      <c r="CCD155" s="11"/>
      <c r="CCE155" s="11"/>
      <c r="CCF155" s="11"/>
      <c r="CCG155" s="11"/>
      <c r="CCH155" s="11"/>
      <c r="CCI155" s="11"/>
      <c r="CCJ155" s="11"/>
      <c r="CCK155" s="11"/>
      <c r="CCL155" s="11"/>
      <c r="CCM155" s="11"/>
      <c r="CCN155" s="11"/>
      <c r="CCO155" s="11"/>
      <c r="CCP155" s="11"/>
      <c r="CCQ155" s="11"/>
      <c r="CCR155" s="11"/>
      <c r="CCS155" s="11"/>
      <c r="CCT155" s="11"/>
      <c r="CCU155" s="11"/>
      <c r="CCV155" s="11"/>
      <c r="CCW155" s="11"/>
      <c r="CCX155" s="11"/>
      <c r="CCY155" s="11"/>
      <c r="CCZ155" s="11"/>
      <c r="CDA155" s="11"/>
      <c r="CDB155" s="11"/>
      <c r="CDC155" s="11"/>
      <c r="CDD155" s="11"/>
      <c r="CDE155" s="11"/>
      <c r="CDF155" s="11"/>
      <c r="CDG155" s="11"/>
      <c r="CDH155" s="11"/>
      <c r="CDI155" s="11"/>
      <c r="CDJ155" s="11"/>
      <c r="CDK155" s="11"/>
      <c r="CDL155" s="11"/>
      <c r="CDM155" s="11"/>
      <c r="CDN155" s="11"/>
      <c r="CDO155" s="11"/>
      <c r="CDP155" s="11"/>
      <c r="CDQ155" s="11"/>
      <c r="CDR155" s="11"/>
      <c r="CDS155" s="11"/>
      <c r="CDT155" s="11"/>
      <c r="CDU155" s="11"/>
      <c r="CDV155" s="11"/>
      <c r="CDW155" s="11"/>
      <c r="CDX155" s="11"/>
      <c r="CDY155" s="11"/>
      <c r="CDZ155" s="11"/>
      <c r="CEA155" s="11"/>
      <c r="CEB155" s="11"/>
      <c r="CEC155" s="11"/>
      <c r="CED155" s="11"/>
      <c r="CEE155" s="11"/>
      <c r="CEF155" s="11"/>
      <c r="CEG155" s="11"/>
      <c r="CEH155" s="11"/>
      <c r="CEI155" s="11"/>
      <c r="CEJ155" s="11"/>
      <c r="CEK155" s="11"/>
      <c r="CEL155" s="11"/>
      <c r="CEM155" s="11"/>
      <c r="CEN155" s="11"/>
      <c r="CEO155" s="11"/>
      <c r="CEP155" s="11"/>
      <c r="CEQ155" s="11"/>
      <c r="CER155" s="11"/>
      <c r="CES155" s="11"/>
      <c r="CET155" s="11"/>
      <c r="CEU155" s="11"/>
      <c r="CEV155" s="11"/>
      <c r="CEW155" s="11"/>
      <c r="CEX155" s="11"/>
      <c r="CEY155" s="11"/>
      <c r="CEZ155" s="11"/>
      <c r="CFA155" s="11"/>
      <c r="CFB155" s="11"/>
      <c r="CFC155" s="11"/>
      <c r="CFD155" s="11"/>
      <c r="CFE155" s="11"/>
      <c r="CFF155" s="11"/>
      <c r="CFG155" s="11"/>
      <c r="CFH155" s="11"/>
      <c r="CFI155" s="11"/>
      <c r="CFJ155" s="11"/>
      <c r="CFK155" s="11"/>
      <c r="CFL155" s="11"/>
      <c r="CFM155" s="11"/>
      <c r="CFN155" s="11"/>
      <c r="CFO155" s="11"/>
      <c r="CFP155" s="11"/>
      <c r="CFQ155" s="11"/>
      <c r="CFR155" s="11"/>
      <c r="CFS155" s="11"/>
      <c r="CFT155" s="11"/>
      <c r="CFU155" s="11"/>
      <c r="CFV155" s="11"/>
      <c r="CFW155" s="11"/>
      <c r="CFX155" s="11"/>
      <c r="CFY155" s="11"/>
      <c r="CFZ155" s="11"/>
      <c r="CGA155" s="11"/>
      <c r="CGB155" s="11"/>
      <c r="CGC155" s="11"/>
      <c r="CGD155" s="11"/>
      <c r="CGE155" s="11"/>
      <c r="CGF155" s="11"/>
      <c r="CGG155" s="11"/>
      <c r="CGH155" s="11"/>
      <c r="CGI155" s="11"/>
      <c r="CGJ155" s="11"/>
      <c r="CGK155" s="11"/>
      <c r="CGL155" s="11"/>
      <c r="CGM155" s="11"/>
      <c r="CGN155" s="11"/>
      <c r="CGO155" s="11"/>
      <c r="CGP155" s="11"/>
      <c r="CGQ155" s="11"/>
      <c r="CGR155" s="11"/>
      <c r="CGS155" s="11"/>
      <c r="CGT155" s="11"/>
      <c r="CGU155" s="11"/>
      <c r="CGV155" s="11"/>
      <c r="CGW155" s="11"/>
      <c r="CGX155" s="11"/>
      <c r="CGY155" s="11"/>
      <c r="CGZ155" s="11"/>
      <c r="CHA155" s="11"/>
      <c r="CHB155" s="11"/>
      <c r="CHC155" s="11"/>
      <c r="CHD155" s="11"/>
      <c r="CHE155" s="11"/>
      <c r="CHF155" s="11"/>
      <c r="CHG155" s="11"/>
      <c r="CHH155" s="11"/>
      <c r="CHI155" s="11"/>
      <c r="CHJ155" s="11"/>
      <c r="CHK155" s="11"/>
      <c r="CHL155" s="11"/>
      <c r="CHM155" s="11"/>
      <c r="CHN155" s="11"/>
      <c r="CHO155" s="11"/>
      <c r="CHP155" s="11"/>
      <c r="CHQ155" s="11"/>
      <c r="CHR155" s="11"/>
      <c r="CHS155" s="11"/>
      <c r="CHT155" s="11"/>
      <c r="CHU155" s="11"/>
      <c r="CHV155" s="11"/>
      <c r="CHW155" s="11"/>
      <c r="CHX155" s="11"/>
      <c r="CHY155" s="11"/>
      <c r="CHZ155" s="11"/>
      <c r="CIA155" s="11"/>
      <c r="CIB155" s="11"/>
      <c r="CIC155" s="11"/>
      <c r="CID155" s="11"/>
      <c r="CIE155" s="11"/>
      <c r="CIF155" s="11"/>
      <c r="CIG155" s="11"/>
      <c r="CIH155" s="11"/>
      <c r="CII155" s="11"/>
      <c r="CIJ155" s="11"/>
      <c r="CIK155" s="11"/>
      <c r="CIL155" s="11"/>
      <c r="CIM155" s="11"/>
      <c r="CIN155" s="11"/>
      <c r="CIO155" s="11"/>
      <c r="CIP155" s="11"/>
      <c r="CIQ155" s="11"/>
      <c r="CIR155" s="11"/>
      <c r="CIS155" s="11"/>
      <c r="CIT155" s="11"/>
      <c r="CIU155" s="11"/>
      <c r="CIV155" s="11"/>
      <c r="CIW155" s="11"/>
      <c r="CIX155" s="11"/>
      <c r="CIY155" s="11"/>
      <c r="CIZ155" s="11"/>
      <c r="CJA155" s="11"/>
      <c r="CJB155" s="11"/>
      <c r="CJC155" s="11"/>
      <c r="CJD155" s="11"/>
      <c r="CJE155" s="11"/>
      <c r="CJF155" s="11"/>
      <c r="CJG155" s="11"/>
      <c r="CJH155" s="11"/>
      <c r="CJI155" s="11"/>
      <c r="CJJ155" s="11"/>
      <c r="CJK155" s="11"/>
      <c r="CJL155" s="11"/>
      <c r="CJM155" s="11"/>
      <c r="CJN155" s="11"/>
      <c r="CJO155" s="11"/>
      <c r="CJP155" s="11"/>
      <c r="CJQ155" s="11"/>
      <c r="CJR155" s="11"/>
      <c r="CJS155" s="11"/>
      <c r="CJT155" s="11"/>
      <c r="CJU155" s="11"/>
      <c r="CJV155" s="11"/>
      <c r="CJW155" s="11"/>
      <c r="CJX155" s="11"/>
      <c r="CJY155" s="11"/>
      <c r="CJZ155" s="11"/>
      <c r="CKA155" s="11"/>
      <c r="CKB155" s="11"/>
      <c r="CKC155" s="11"/>
      <c r="CKD155" s="11"/>
      <c r="CKE155" s="11"/>
      <c r="CKF155" s="11"/>
      <c r="CKG155" s="11"/>
      <c r="CKH155" s="11"/>
      <c r="CKI155" s="11"/>
      <c r="CKJ155" s="11"/>
      <c r="CKK155" s="11"/>
      <c r="CKL155" s="11"/>
      <c r="CKM155" s="11"/>
      <c r="CKN155" s="11"/>
      <c r="CKO155" s="11"/>
      <c r="CKP155" s="11"/>
      <c r="CKQ155" s="11"/>
      <c r="CKR155" s="11"/>
      <c r="CKS155" s="11"/>
      <c r="CKT155" s="11"/>
      <c r="CKU155" s="11"/>
      <c r="CKV155" s="11"/>
      <c r="CKW155" s="11"/>
      <c r="CKX155" s="11"/>
      <c r="CKY155" s="11"/>
      <c r="CKZ155" s="11"/>
      <c r="CLA155" s="11"/>
      <c r="CLB155" s="11"/>
      <c r="CLC155" s="11"/>
      <c r="CLD155" s="11"/>
      <c r="CLE155" s="11"/>
      <c r="CLF155" s="11"/>
      <c r="CLG155" s="11"/>
      <c r="CLH155" s="11"/>
      <c r="CLI155" s="11"/>
      <c r="CLJ155" s="11"/>
      <c r="CLK155" s="11"/>
      <c r="CLL155" s="11"/>
      <c r="CLM155" s="11"/>
      <c r="CLN155" s="11"/>
      <c r="CLO155" s="11"/>
      <c r="CLP155" s="11"/>
      <c r="CLQ155" s="11"/>
      <c r="CLR155" s="11"/>
      <c r="CLS155" s="11"/>
      <c r="CLT155" s="11"/>
      <c r="CLU155" s="11"/>
      <c r="CLV155" s="11"/>
      <c r="CLW155" s="11"/>
      <c r="CLX155" s="11"/>
      <c r="CLY155" s="11"/>
      <c r="CLZ155" s="11"/>
      <c r="CMA155" s="11"/>
      <c r="CMB155" s="11"/>
      <c r="CMC155" s="11"/>
      <c r="CMD155" s="11"/>
      <c r="CME155" s="11"/>
      <c r="CMF155" s="11"/>
      <c r="CMG155" s="11"/>
      <c r="CMH155" s="11"/>
      <c r="CMI155" s="11"/>
      <c r="CMJ155" s="11"/>
      <c r="CMK155" s="11"/>
      <c r="CML155" s="11"/>
      <c r="CMM155" s="11"/>
      <c r="CMN155" s="11"/>
      <c r="CMO155" s="11"/>
      <c r="CMP155" s="11"/>
      <c r="CMQ155" s="11"/>
      <c r="CMR155" s="11"/>
      <c r="CMS155" s="11"/>
      <c r="CMT155" s="11"/>
      <c r="CMU155" s="11"/>
      <c r="CMV155" s="11"/>
      <c r="CMW155" s="11"/>
      <c r="CMX155" s="11"/>
      <c r="CMY155" s="11"/>
      <c r="CMZ155" s="11"/>
      <c r="CNA155" s="11"/>
      <c r="CNB155" s="11"/>
      <c r="CNC155" s="11"/>
      <c r="CND155" s="11"/>
      <c r="CNE155" s="11"/>
      <c r="CNF155" s="11"/>
      <c r="CNG155" s="11"/>
      <c r="CNH155" s="11"/>
      <c r="CNI155" s="11"/>
      <c r="CNJ155" s="11"/>
      <c r="CNK155" s="11"/>
      <c r="CNL155" s="11"/>
      <c r="CNM155" s="11"/>
      <c r="CNN155" s="11"/>
      <c r="CNO155" s="11"/>
      <c r="CNP155" s="11"/>
      <c r="CNQ155" s="11"/>
      <c r="CNR155" s="11"/>
      <c r="CNS155" s="11"/>
      <c r="CNT155" s="11"/>
      <c r="CNU155" s="11"/>
      <c r="CNV155" s="11"/>
      <c r="CNW155" s="11"/>
      <c r="CNX155" s="11"/>
      <c r="CNY155" s="11"/>
      <c r="CNZ155" s="11"/>
      <c r="COA155" s="11"/>
      <c r="COB155" s="11"/>
      <c r="COC155" s="11"/>
      <c r="COD155" s="11"/>
      <c r="COE155" s="11"/>
      <c r="COF155" s="11"/>
      <c r="COG155" s="11"/>
      <c r="COH155" s="11"/>
      <c r="COI155" s="11"/>
      <c r="COJ155" s="11"/>
      <c r="COK155" s="11"/>
      <c r="COL155" s="11"/>
      <c r="COM155" s="11"/>
      <c r="CON155" s="11"/>
      <c r="COO155" s="11"/>
      <c r="COP155" s="11"/>
      <c r="COQ155" s="11"/>
      <c r="COR155" s="11"/>
      <c r="COS155" s="11"/>
      <c r="COT155" s="11"/>
      <c r="COU155" s="11"/>
      <c r="COV155" s="11"/>
      <c r="COW155" s="11"/>
      <c r="COX155" s="11"/>
      <c r="COY155" s="11"/>
      <c r="COZ155" s="11"/>
      <c r="CPA155" s="11"/>
      <c r="CPB155" s="11"/>
      <c r="CPC155" s="11"/>
      <c r="CPD155" s="11"/>
      <c r="CPE155" s="11"/>
      <c r="CPF155" s="11"/>
      <c r="CPG155" s="11"/>
      <c r="CPH155" s="11"/>
      <c r="CPI155" s="11"/>
      <c r="CPJ155" s="11"/>
      <c r="CPK155" s="11"/>
      <c r="CPL155" s="11"/>
      <c r="CPM155" s="11"/>
      <c r="CPN155" s="11"/>
      <c r="CPO155" s="11"/>
      <c r="CPP155" s="11"/>
      <c r="CPQ155" s="11"/>
      <c r="CPR155" s="11"/>
      <c r="CPS155" s="11"/>
      <c r="CPT155" s="11"/>
      <c r="CPU155" s="11"/>
      <c r="CPV155" s="11"/>
      <c r="CPW155" s="11"/>
      <c r="CPX155" s="11"/>
      <c r="CPY155" s="11"/>
      <c r="CPZ155" s="11"/>
      <c r="CQA155" s="11"/>
      <c r="CQB155" s="11"/>
      <c r="CQC155" s="11"/>
      <c r="CQD155" s="11"/>
      <c r="CQE155" s="11"/>
      <c r="CQF155" s="11"/>
      <c r="CQG155" s="11"/>
      <c r="CQH155" s="11"/>
      <c r="CQI155" s="11"/>
      <c r="CQJ155" s="11"/>
      <c r="CQK155" s="11"/>
      <c r="CQL155" s="11"/>
      <c r="CQM155" s="11"/>
      <c r="CQN155" s="11"/>
      <c r="CQO155" s="11"/>
      <c r="CQP155" s="11"/>
      <c r="CQQ155" s="11"/>
      <c r="CQR155" s="11"/>
      <c r="CQS155" s="11"/>
      <c r="CQT155" s="11"/>
      <c r="CQU155" s="11"/>
      <c r="CQV155" s="11"/>
      <c r="CQW155" s="11"/>
      <c r="CQX155" s="11"/>
      <c r="CQY155" s="11"/>
      <c r="CQZ155" s="11"/>
      <c r="CRA155" s="11"/>
      <c r="CRB155" s="11"/>
      <c r="CRC155" s="11"/>
      <c r="CRD155" s="11"/>
      <c r="CRE155" s="11"/>
      <c r="CRF155" s="11"/>
      <c r="CRG155" s="11"/>
      <c r="CRH155" s="11"/>
      <c r="CRI155" s="11"/>
      <c r="CRJ155" s="11"/>
      <c r="CRK155" s="11"/>
      <c r="CRL155" s="11"/>
      <c r="CRM155" s="11"/>
      <c r="CRN155" s="11"/>
      <c r="CRO155" s="11"/>
      <c r="CRP155" s="11"/>
      <c r="CRQ155" s="11"/>
      <c r="CRR155" s="11"/>
      <c r="CRS155" s="11"/>
      <c r="CRT155" s="11"/>
      <c r="CRU155" s="11"/>
      <c r="CRV155" s="11"/>
      <c r="CRW155" s="11"/>
      <c r="CRX155" s="11"/>
      <c r="CRY155" s="11"/>
      <c r="CRZ155" s="11"/>
      <c r="CSA155" s="11"/>
      <c r="CSB155" s="11"/>
      <c r="CSC155" s="11"/>
      <c r="CSD155" s="11"/>
      <c r="CSE155" s="11"/>
      <c r="CSF155" s="11"/>
      <c r="CSG155" s="11"/>
      <c r="CSH155" s="11"/>
      <c r="CSI155" s="11"/>
      <c r="CSJ155" s="11"/>
      <c r="CSK155" s="11"/>
      <c r="CSL155" s="11"/>
      <c r="CSM155" s="11"/>
      <c r="CSN155" s="11"/>
      <c r="CSO155" s="11"/>
      <c r="CSP155" s="11"/>
      <c r="CSQ155" s="11"/>
      <c r="CSR155" s="11"/>
      <c r="CSS155" s="11"/>
      <c r="CST155" s="11"/>
      <c r="CSU155" s="11"/>
      <c r="CSV155" s="11"/>
      <c r="CSW155" s="11"/>
      <c r="CSX155" s="11"/>
      <c r="CSY155" s="11"/>
      <c r="CSZ155" s="11"/>
      <c r="CTA155" s="11"/>
      <c r="CTB155" s="11"/>
      <c r="CTC155" s="11"/>
      <c r="CTD155" s="11"/>
      <c r="CTE155" s="11"/>
      <c r="CTF155" s="11"/>
      <c r="CTG155" s="11"/>
      <c r="CTH155" s="11"/>
      <c r="CTI155" s="11"/>
      <c r="CTJ155" s="11"/>
      <c r="CTK155" s="11"/>
      <c r="CTL155" s="11"/>
      <c r="CTM155" s="11"/>
      <c r="CTN155" s="11"/>
      <c r="CTO155" s="11"/>
      <c r="CTP155" s="11"/>
      <c r="CTQ155" s="11"/>
      <c r="CTR155" s="11"/>
      <c r="CTS155" s="11"/>
      <c r="CTT155" s="11"/>
      <c r="CTU155" s="11"/>
      <c r="CTV155" s="11"/>
      <c r="CTW155" s="11"/>
      <c r="CTX155" s="11"/>
      <c r="CTY155" s="11"/>
      <c r="CTZ155" s="11"/>
      <c r="CUA155" s="11"/>
      <c r="CUB155" s="11"/>
      <c r="CUC155" s="11"/>
      <c r="CUD155" s="11"/>
      <c r="CUE155" s="11"/>
      <c r="CUF155" s="11"/>
      <c r="CUG155" s="11"/>
      <c r="CUH155" s="11"/>
      <c r="CUI155" s="11"/>
      <c r="CUJ155" s="11"/>
      <c r="CUK155" s="11"/>
      <c r="CUL155" s="11"/>
      <c r="CUM155" s="11"/>
      <c r="CUN155" s="11"/>
      <c r="CUO155" s="11"/>
      <c r="CUP155" s="11"/>
      <c r="CUQ155" s="11"/>
      <c r="CUR155" s="11"/>
      <c r="CUS155" s="11"/>
      <c r="CUT155" s="11"/>
      <c r="CUU155" s="11"/>
      <c r="CUV155" s="11"/>
      <c r="CUW155" s="11"/>
      <c r="CUX155" s="11"/>
      <c r="CUY155" s="11"/>
      <c r="CUZ155" s="11"/>
      <c r="CVA155" s="11"/>
      <c r="CVB155" s="11"/>
      <c r="CVC155" s="11"/>
      <c r="CVD155" s="11"/>
      <c r="CVE155" s="11"/>
      <c r="CVF155" s="11"/>
      <c r="CVG155" s="11"/>
      <c r="CVH155" s="11"/>
      <c r="CVI155" s="11"/>
      <c r="CVJ155" s="11"/>
      <c r="CVK155" s="11"/>
      <c r="CVL155" s="11"/>
      <c r="CVM155" s="11"/>
      <c r="CVN155" s="11"/>
      <c r="CVO155" s="11"/>
      <c r="CVP155" s="11"/>
      <c r="CVQ155" s="11"/>
      <c r="CVR155" s="11"/>
      <c r="CVS155" s="11"/>
      <c r="CVT155" s="11"/>
      <c r="CVU155" s="11"/>
      <c r="CVV155" s="11"/>
      <c r="CVW155" s="11"/>
      <c r="CVX155" s="11"/>
      <c r="CVY155" s="11"/>
      <c r="CVZ155" s="11"/>
      <c r="CWA155" s="11"/>
      <c r="CWB155" s="11"/>
      <c r="CWC155" s="11"/>
      <c r="CWD155" s="11"/>
      <c r="CWE155" s="11"/>
      <c r="CWF155" s="11"/>
      <c r="CWG155" s="11"/>
      <c r="CWH155" s="11"/>
      <c r="CWI155" s="11"/>
      <c r="CWJ155" s="11"/>
      <c r="CWK155" s="11"/>
      <c r="CWL155" s="11"/>
      <c r="CWM155" s="11"/>
      <c r="CWN155" s="11"/>
      <c r="CWO155" s="11"/>
      <c r="CWP155" s="11"/>
      <c r="CWQ155" s="11"/>
      <c r="CWR155" s="11"/>
      <c r="CWS155" s="11"/>
      <c r="CWT155" s="11"/>
      <c r="CWU155" s="11"/>
      <c r="CWV155" s="11"/>
      <c r="CWW155" s="11"/>
      <c r="CWX155" s="11"/>
      <c r="CWY155" s="11"/>
      <c r="CWZ155" s="11"/>
      <c r="CXA155" s="11"/>
      <c r="CXB155" s="11"/>
      <c r="CXC155" s="11"/>
      <c r="CXD155" s="11"/>
      <c r="CXE155" s="11"/>
      <c r="CXF155" s="11"/>
      <c r="CXG155" s="11"/>
      <c r="CXH155" s="11"/>
      <c r="CXI155" s="11"/>
      <c r="CXJ155" s="11"/>
      <c r="CXK155" s="11"/>
      <c r="CXL155" s="11"/>
      <c r="CXM155" s="11"/>
      <c r="CXN155" s="11"/>
      <c r="CXO155" s="11"/>
      <c r="CXP155" s="11"/>
      <c r="CXQ155" s="11"/>
      <c r="CXR155" s="11"/>
      <c r="CXS155" s="11"/>
      <c r="CXT155" s="11"/>
      <c r="CXU155" s="11"/>
      <c r="CXV155" s="11"/>
      <c r="CXW155" s="11"/>
      <c r="CXX155" s="11"/>
      <c r="CXY155" s="11"/>
      <c r="CXZ155" s="11"/>
      <c r="CYA155" s="11"/>
      <c r="CYB155" s="11"/>
      <c r="CYC155" s="11"/>
      <c r="CYD155" s="11"/>
      <c r="CYE155" s="11"/>
      <c r="CYF155" s="11"/>
      <c r="CYG155" s="11"/>
      <c r="CYH155" s="11"/>
      <c r="CYI155" s="11"/>
      <c r="CYJ155" s="11"/>
      <c r="CYK155" s="11"/>
      <c r="CYL155" s="11"/>
      <c r="CYM155" s="11"/>
      <c r="CYN155" s="11"/>
      <c r="CYO155" s="11"/>
      <c r="CYP155" s="11"/>
      <c r="CYQ155" s="11"/>
      <c r="CYR155" s="11"/>
      <c r="CYS155" s="11"/>
      <c r="CYT155" s="11"/>
      <c r="CYU155" s="11"/>
      <c r="CYV155" s="11"/>
      <c r="CYW155" s="11"/>
      <c r="CYX155" s="11"/>
      <c r="CYY155" s="11"/>
      <c r="CYZ155" s="11"/>
      <c r="CZA155" s="11"/>
      <c r="CZB155" s="11"/>
      <c r="CZC155" s="11"/>
      <c r="CZD155" s="11"/>
      <c r="CZE155" s="11"/>
      <c r="CZF155" s="11"/>
      <c r="CZG155" s="11"/>
      <c r="CZH155" s="11"/>
      <c r="CZI155" s="11"/>
      <c r="CZJ155" s="11"/>
      <c r="CZK155" s="11"/>
      <c r="CZL155" s="11"/>
      <c r="CZM155" s="11"/>
      <c r="CZN155" s="11"/>
      <c r="CZO155" s="11"/>
      <c r="CZP155" s="11"/>
      <c r="CZQ155" s="11"/>
      <c r="CZR155" s="11"/>
      <c r="CZS155" s="11"/>
      <c r="CZT155" s="11"/>
      <c r="CZU155" s="11"/>
      <c r="CZV155" s="11"/>
      <c r="CZW155" s="11"/>
      <c r="CZX155" s="11"/>
      <c r="CZY155" s="11"/>
      <c r="CZZ155" s="11"/>
      <c r="DAA155" s="11"/>
      <c r="DAB155" s="11"/>
      <c r="DAC155" s="11"/>
      <c r="DAD155" s="11"/>
      <c r="DAE155" s="11"/>
      <c r="DAF155" s="11"/>
      <c r="DAG155" s="11"/>
      <c r="DAH155" s="11"/>
      <c r="DAI155" s="11"/>
      <c r="DAJ155" s="11"/>
      <c r="DAK155" s="11"/>
      <c r="DAL155" s="11"/>
      <c r="DAM155" s="11"/>
      <c r="DAN155" s="11"/>
      <c r="DAO155" s="11"/>
      <c r="DAP155" s="11"/>
      <c r="DAQ155" s="11"/>
      <c r="DAR155" s="11"/>
      <c r="DAS155" s="11"/>
      <c r="DAT155" s="11"/>
      <c r="DAU155" s="11"/>
      <c r="DAV155" s="11"/>
      <c r="DAW155" s="11"/>
      <c r="DAX155" s="11"/>
      <c r="DAY155" s="11"/>
      <c r="DAZ155" s="11"/>
      <c r="DBA155" s="11"/>
      <c r="DBB155" s="11"/>
      <c r="DBC155" s="11"/>
      <c r="DBD155" s="11"/>
      <c r="DBE155" s="11"/>
      <c r="DBF155" s="11"/>
      <c r="DBG155" s="11"/>
      <c r="DBH155" s="11"/>
      <c r="DBI155" s="11"/>
      <c r="DBJ155" s="11"/>
      <c r="DBK155" s="11"/>
      <c r="DBL155" s="11"/>
      <c r="DBM155" s="11"/>
      <c r="DBN155" s="11"/>
      <c r="DBO155" s="11"/>
      <c r="DBP155" s="11"/>
      <c r="DBQ155" s="11"/>
      <c r="DBR155" s="11"/>
      <c r="DBS155" s="11"/>
      <c r="DBT155" s="11"/>
      <c r="DBU155" s="11"/>
      <c r="DBV155" s="11"/>
      <c r="DBW155" s="11"/>
      <c r="DBX155" s="11"/>
      <c r="DBY155" s="11"/>
      <c r="DBZ155" s="11"/>
      <c r="DCA155" s="11"/>
      <c r="DCB155" s="11"/>
      <c r="DCC155" s="11"/>
      <c r="DCD155" s="11"/>
      <c r="DCE155" s="11"/>
      <c r="DCF155" s="11"/>
      <c r="DCG155" s="11"/>
      <c r="DCH155" s="11"/>
      <c r="DCI155" s="11"/>
      <c r="DCJ155" s="11"/>
      <c r="DCK155" s="11"/>
      <c r="DCL155" s="11"/>
      <c r="DCM155" s="11"/>
      <c r="DCN155" s="11"/>
      <c r="DCO155" s="11"/>
      <c r="DCP155" s="11"/>
      <c r="DCQ155" s="11"/>
      <c r="DCR155" s="11"/>
      <c r="DCS155" s="11"/>
      <c r="DCT155" s="11"/>
      <c r="DCU155" s="11"/>
      <c r="DCV155" s="11"/>
      <c r="DCW155" s="11"/>
      <c r="DCX155" s="11"/>
      <c r="DCY155" s="11"/>
      <c r="DCZ155" s="11"/>
      <c r="DDA155" s="11"/>
      <c r="DDB155" s="11"/>
      <c r="DDC155" s="11"/>
      <c r="DDD155" s="11"/>
      <c r="DDE155" s="11"/>
      <c r="DDF155" s="11"/>
      <c r="DDG155" s="11"/>
      <c r="DDH155" s="11"/>
      <c r="DDI155" s="11"/>
      <c r="DDJ155" s="11"/>
      <c r="DDK155" s="11"/>
      <c r="DDL155" s="11"/>
      <c r="DDM155" s="11"/>
      <c r="DDN155" s="11"/>
      <c r="DDO155" s="11"/>
      <c r="DDP155" s="11"/>
      <c r="DDQ155" s="11"/>
      <c r="DDR155" s="11"/>
      <c r="DDS155" s="11"/>
      <c r="DDT155" s="11"/>
      <c r="DDU155" s="11"/>
      <c r="DDV155" s="11"/>
      <c r="DDW155" s="11"/>
      <c r="DDX155" s="11"/>
      <c r="DDY155" s="11"/>
      <c r="DDZ155" s="11"/>
      <c r="DEA155" s="11"/>
      <c r="DEB155" s="11"/>
      <c r="DEC155" s="11"/>
      <c r="DED155" s="11"/>
      <c r="DEE155" s="11"/>
      <c r="DEF155" s="11"/>
      <c r="DEG155" s="11"/>
      <c r="DEH155" s="11"/>
      <c r="DEI155" s="11"/>
      <c r="DEJ155" s="11"/>
      <c r="DEK155" s="11"/>
      <c r="DEL155" s="11"/>
      <c r="DEM155" s="11"/>
      <c r="DEN155" s="11"/>
      <c r="DEO155" s="11"/>
      <c r="DEP155" s="11"/>
      <c r="DEQ155" s="11"/>
      <c r="DER155" s="11"/>
      <c r="DES155" s="11"/>
      <c r="DET155" s="11"/>
      <c r="DEU155" s="11"/>
      <c r="DEV155" s="11"/>
      <c r="DEW155" s="11"/>
      <c r="DEX155" s="11"/>
      <c r="DEY155" s="11"/>
      <c r="DEZ155" s="11"/>
      <c r="DFA155" s="11"/>
      <c r="DFB155" s="11"/>
      <c r="DFC155" s="11"/>
      <c r="DFD155" s="11"/>
      <c r="DFE155" s="11"/>
      <c r="DFF155" s="11"/>
      <c r="DFG155" s="11"/>
      <c r="DFH155" s="11"/>
      <c r="DFI155" s="11"/>
      <c r="DFJ155" s="11"/>
      <c r="DFK155" s="11"/>
      <c r="DFL155" s="11"/>
      <c r="DFM155" s="11"/>
      <c r="DFN155" s="11"/>
      <c r="DFO155" s="11"/>
      <c r="DFP155" s="11"/>
      <c r="DFQ155" s="11"/>
      <c r="DFR155" s="11"/>
      <c r="DFS155" s="11"/>
      <c r="DFT155" s="11"/>
      <c r="DFU155" s="11"/>
      <c r="DFV155" s="11"/>
      <c r="DFW155" s="11"/>
      <c r="DFX155" s="11"/>
      <c r="DFY155" s="11"/>
      <c r="DFZ155" s="11"/>
      <c r="DGA155" s="11"/>
      <c r="DGB155" s="11"/>
      <c r="DGC155" s="11"/>
      <c r="DGD155" s="11"/>
      <c r="DGE155" s="11"/>
      <c r="DGF155" s="11"/>
      <c r="DGG155" s="11"/>
      <c r="DGH155" s="11"/>
      <c r="DGI155" s="11"/>
      <c r="DGJ155" s="11"/>
      <c r="DGK155" s="11"/>
      <c r="DGL155" s="11"/>
      <c r="DGM155" s="11"/>
      <c r="DGN155" s="11"/>
      <c r="DGO155" s="11"/>
      <c r="DGP155" s="11"/>
      <c r="DGQ155" s="11"/>
      <c r="DGR155" s="11"/>
      <c r="DGS155" s="11"/>
      <c r="DGT155" s="11"/>
      <c r="DGU155" s="11"/>
      <c r="DGV155" s="11"/>
      <c r="DGW155" s="11"/>
      <c r="DGX155" s="11"/>
      <c r="DGY155" s="11"/>
      <c r="DGZ155" s="11"/>
      <c r="DHA155" s="11"/>
      <c r="DHB155" s="11"/>
      <c r="DHC155" s="11"/>
      <c r="DHD155" s="11"/>
      <c r="DHE155" s="11"/>
      <c r="DHF155" s="11"/>
      <c r="DHG155" s="11"/>
      <c r="DHH155" s="11"/>
      <c r="DHI155" s="11"/>
      <c r="DHJ155" s="11"/>
      <c r="DHK155" s="11"/>
      <c r="DHL155" s="11"/>
      <c r="DHM155" s="11"/>
      <c r="DHN155" s="11"/>
      <c r="DHO155" s="11"/>
      <c r="DHP155" s="11"/>
      <c r="DHQ155" s="11"/>
      <c r="DHR155" s="11"/>
      <c r="DHS155" s="11"/>
      <c r="DHT155" s="11"/>
      <c r="DHU155" s="11"/>
      <c r="DHV155" s="11"/>
      <c r="DHW155" s="11"/>
      <c r="DHX155" s="11"/>
      <c r="DHY155" s="11"/>
      <c r="DHZ155" s="11"/>
      <c r="DIA155" s="11"/>
      <c r="DIB155" s="11"/>
      <c r="DIC155" s="11"/>
      <c r="DID155" s="11"/>
      <c r="DIE155" s="11"/>
      <c r="DIF155" s="11"/>
      <c r="DIG155" s="11"/>
      <c r="DIH155" s="11"/>
      <c r="DII155" s="11"/>
      <c r="DIJ155" s="11"/>
      <c r="DIK155" s="11"/>
      <c r="DIL155" s="11"/>
      <c r="DIM155" s="11"/>
      <c r="DIN155" s="11"/>
      <c r="DIO155" s="11"/>
      <c r="DIP155" s="11"/>
      <c r="DIQ155" s="11"/>
      <c r="DIR155" s="11"/>
      <c r="DIS155" s="11"/>
      <c r="DIT155" s="11"/>
      <c r="DIU155" s="11"/>
      <c r="DIV155" s="11"/>
      <c r="DIW155" s="11"/>
      <c r="DIX155" s="11"/>
      <c r="DIY155" s="11"/>
      <c r="DIZ155" s="11"/>
      <c r="DJA155" s="11"/>
      <c r="DJB155" s="11"/>
      <c r="DJC155" s="11"/>
      <c r="DJD155" s="11"/>
      <c r="DJE155" s="11"/>
      <c r="DJF155" s="11"/>
      <c r="DJG155" s="11"/>
      <c r="DJH155" s="11"/>
      <c r="DJI155" s="11"/>
      <c r="DJJ155" s="11"/>
      <c r="DJK155" s="11"/>
      <c r="DJL155" s="11"/>
      <c r="DJM155" s="11"/>
      <c r="DJN155" s="11"/>
      <c r="DJO155" s="11"/>
      <c r="DJP155" s="11"/>
      <c r="DJQ155" s="11"/>
      <c r="DJR155" s="11"/>
      <c r="DJS155" s="11"/>
      <c r="DJT155" s="11"/>
      <c r="DJU155" s="11"/>
      <c r="DJV155" s="11"/>
      <c r="DJW155" s="11"/>
      <c r="DJX155" s="11"/>
      <c r="DJY155" s="11"/>
      <c r="DJZ155" s="11"/>
      <c r="DKA155" s="11"/>
      <c r="DKB155" s="11"/>
      <c r="DKC155" s="11"/>
      <c r="DKD155" s="11"/>
      <c r="DKE155" s="11"/>
      <c r="DKF155" s="11"/>
      <c r="DKG155" s="11"/>
      <c r="DKH155" s="11"/>
      <c r="DKI155" s="11"/>
      <c r="DKJ155" s="11"/>
      <c r="DKK155" s="11"/>
      <c r="DKL155" s="11"/>
      <c r="DKM155" s="11"/>
      <c r="DKN155" s="11"/>
      <c r="DKO155" s="11"/>
      <c r="DKP155" s="11"/>
      <c r="DKQ155" s="11"/>
      <c r="DKR155" s="11"/>
      <c r="DKS155" s="11"/>
      <c r="DKT155" s="11"/>
      <c r="DKU155" s="11"/>
      <c r="DKV155" s="11"/>
      <c r="DKW155" s="11"/>
      <c r="DKX155" s="11"/>
      <c r="DKY155" s="11"/>
      <c r="DKZ155" s="11"/>
      <c r="DLA155" s="11"/>
      <c r="DLB155" s="11"/>
      <c r="DLC155" s="11"/>
      <c r="DLD155" s="11"/>
      <c r="DLE155" s="11"/>
      <c r="DLF155" s="11"/>
      <c r="DLG155" s="11"/>
      <c r="DLH155" s="11"/>
      <c r="DLI155" s="11"/>
      <c r="DLJ155" s="11"/>
      <c r="DLK155" s="11"/>
      <c r="DLL155" s="11"/>
      <c r="DLM155" s="11"/>
      <c r="DLN155" s="11"/>
      <c r="DLO155" s="11"/>
      <c r="DLP155" s="11"/>
      <c r="DLQ155" s="11"/>
      <c r="DLR155" s="11"/>
      <c r="DLS155" s="11"/>
      <c r="DLT155" s="11"/>
      <c r="DLU155" s="11"/>
      <c r="DLV155" s="11"/>
      <c r="DLW155" s="11"/>
      <c r="DLX155" s="11"/>
      <c r="DLY155" s="11"/>
      <c r="DLZ155" s="11"/>
      <c r="DMA155" s="11"/>
      <c r="DMB155" s="11"/>
      <c r="DMC155" s="11"/>
      <c r="DMD155" s="11"/>
      <c r="DME155" s="11"/>
      <c r="DMF155" s="11"/>
      <c r="DMG155" s="11"/>
      <c r="DMH155" s="11"/>
      <c r="DMI155" s="11"/>
      <c r="DMJ155" s="11"/>
      <c r="DMK155" s="11"/>
      <c r="DML155" s="11"/>
      <c r="DMM155" s="11"/>
      <c r="DMN155" s="11"/>
      <c r="DMO155" s="11"/>
      <c r="DMP155" s="11"/>
      <c r="DMQ155" s="11"/>
      <c r="DMR155" s="11"/>
      <c r="DMS155" s="11"/>
      <c r="DMT155" s="11"/>
      <c r="DMU155" s="11"/>
      <c r="DMV155" s="11"/>
      <c r="DMW155" s="11"/>
      <c r="DMX155" s="11"/>
      <c r="DMY155" s="11"/>
      <c r="DMZ155" s="11"/>
      <c r="DNA155" s="11"/>
      <c r="DNB155" s="11"/>
      <c r="DNC155" s="11"/>
      <c r="DND155" s="11"/>
      <c r="DNE155" s="11"/>
      <c r="DNF155" s="11"/>
      <c r="DNG155" s="11"/>
      <c r="DNH155" s="11"/>
      <c r="DNI155" s="11"/>
      <c r="DNJ155" s="11"/>
      <c r="DNK155" s="11"/>
      <c r="DNL155" s="11"/>
      <c r="DNM155" s="11"/>
      <c r="DNN155" s="11"/>
      <c r="DNO155" s="11"/>
      <c r="DNP155" s="11"/>
      <c r="DNQ155" s="11"/>
      <c r="DNR155" s="11"/>
      <c r="DNS155" s="11"/>
      <c r="DNT155" s="11"/>
      <c r="DNU155" s="11"/>
      <c r="DNV155" s="11"/>
      <c r="DNW155" s="11"/>
      <c r="DNX155" s="11"/>
      <c r="DNY155" s="11"/>
      <c r="DNZ155" s="11"/>
      <c r="DOA155" s="11"/>
      <c r="DOB155" s="11"/>
      <c r="DOC155" s="11"/>
      <c r="DOD155" s="11"/>
      <c r="DOE155" s="11"/>
      <c r="DOF155" s="11"/>
      <c r="DOG155" s="11"/>
      <c r="DOH155" s="11"/>
      <c r="DOI155" s="11"/>
      <c r="DOJ155" s="11"/>
      <c r="DOK155" s="11"/>
      <c r="DOL155" s="11"/>
      <c r="DOM155" s="11"/>
      <c r="DON155" s="11"/>
      <c r="DOO155" s="11"/>
      <c r="DOP155" s="11"/>
      <c r="DOQ155" s="11"/>
      <c r="DOR155" s="11"/>
      <c r="DOS155" s="11"/>
      <c r="DOT155" s="11"/>
      <c r="DOU155" s="11"/>
      <c r="DOV155" s="11"/>
      <c r="DOW155" s="11"/>
      <c r="DOX155" s="11"/>
      <c r="DOY155" s="11"/>
      <c r="DOZ155" s="11"/>
      <c r="DPA155" s="11"/>
      <c r="DPB155" s="11"/>
      <c r="DPC155" s="11"/>
      <c r="DPD155" s="11"/>
      <c r="DPE155" s="11"/>
      <c r="DPF155" s="11"/>
      <c r="DPG155" s="11"/>
      <c r="DPH155" s="11"/>
      <c r="DPI155" s="11"/>
      <c r="DPJ155" s="11"/>
      <c r="DPK155" s="11"/>
      <c r="DPL155" s="11"/>
      <c r="DPM155" s="11"/>
      <c r="DPN155" s="11"/>
      <c r="DPO155" s="11"/>
      <c r="DPP155" s="11"/>
      <c r="DPQ155" s="11"/>
      <c r="DPR155" s="11"/>
      <c r="DPS155" s="11"/>
      <c r="DPT155" s="11"/>
      <c r="DPU155" s="11"/>
      <c r="DPV155" s="11"/>
      <c r="DPW155" s="11"/>
      <c r="DPX155" s="11"/>
      <c r="DPY155" s="11"/>
      <c r="DPZ155" s="11"/>
      <c r="DQA155" s="11"/>
      <c r="DQB155" s="11"/>
      <c r="DQC155" s="11"/>
      <c r="DQD155" s="11"/>
      <c r="DQE155" s="11"/>
      <c r="DQF155" s="11"/>
      <c r="DQG155" s="11"/>
      <c r="DQH155" s="11"/>
      <c r="DQI155" s="11"/>
      <c r="DQJ155" s="11"/>
      <c r="DQK155" s="11"/>
      <c r="DQL155" s="11"/>
      <c r="DQM155" s="11"/>
      <c r="DQN155" s="11"/>
      <c r="DQO155" s="11"/>
      <c r="DQP155" s="11"/>
      <c r="DQQ155" s="11"/>
      <c r="DQR155" s="11"/>
      <c r="DQS155" s="11"/>
      <c r="DQT155" s="11"/>
      <c r="DQU155" s="11"/>
      <c r="DQV155" s="11"/>
      <c r="DQW155" s="11"/>
      <c r="DQX155" s="11"/>
      <c r="DQY155" s="11"/>
      <c r="DQZ155" s="11"/>
      <c r="DRA155" s="11"/>
      <c r="DRB155" s="11"/>
      <c r="DRC155" s="11"/>
      <c r="DRD155" s="11"/>
      <c r="DRE155" s="11"/>
      <c r="DRF155" s="11"/>
      <c r="DRG155" s="11"/>
      <c r="DRH155" s="11"/>
      <c r="DRI155" s="11"/>
      <c r="DRJ155" s="11"/>
      <c r="DRK155" s="11"/>
      <c r="DRL155" s="11"/>
      <c r="DRM155" s="11"/>
      <c r="DRN155" s="11"/>
      <c r="DRO155" s="11"/>
      <c r="DRP155" s="11"/>
      <c r="DRQ155" s="11"/>
      <c r="DRR155" s="11"/>
      <c r="DRS155" s="11"/>
      <c r="DRT155" s="11"/>
      <c r="DRU155" s="11"/>
      <c r="DRV155" s="11"/>
      <c r="DRW155" s="11"/>
      <c r="DRX155" s="11"/>
      <c r="DRY155" s="11"/>
      <c r="DRZ155" s="11"/>
      <c r="DSA155" s="11"/>
      <c r="DSB155" s="11"/>
      <c r="DSC155" s="11"/>
      <c r="DSD155" s="11"/>
      <c r="DSE155" s="11"/>
      <c r="DSF155" s="11"/>
      <c r="DSG155" s="11"/>
      <c r="DSH155" s="11"/>
      <c r="DSI155" s="11"/>
      <c r="DSJ155" s="11"/>
      <c r="DSK155" s="11"/>
      <c r="DSL155" s="11"/>
      <c r="DSM155" s="11"/>
      <c r="DSN155" s="11"/>
      <c r="DSO155" s="11"/>
      <c r="DSP155" s="11"/>
      <c r="DSQ155" s="11"/>
      <c r="DSR155" s="11"/>
      <c r="DSS155" s="11"/>
      <c r="DST155" s="11"/>
      <c r="DSU155" s="11"/>
      <c r="DSV155" s="11"/>
      <c r="DSW155" s="11"/>
      <c r="DSX155" s="11"/>
      <c r="DSY155" s="11"/>
      <c r="DSZ155" s="11"/>
      <c r="DTA155" s="11"/>
      <c r="DTB155" s="11"/>
      <c r="DTC155" s="11"/>
      <c r="DTD155" s="11"/>
      <c r="DTE155" s="11"/>
      <c r="DTF155" s="11"/>
      <c r="DTG155" s="11"/>
      <c r="DTH155" s="11"/>
      <c r="DTI155" s="11"/>
      <c r="DTJ155" s="11"/>
      <c r="DTK155" s="11"/>
      <c r="DTL155" s="11"/>
      <c r="DTM155" s="11"/>
      <c r="DTN155" s="11"/>
      <c r="DTO155" s="11"/>
      <c r="DTP155" s="11"/>
      <c r="DTQ155" s="11"/>
      <c r="DTR155" s="11"/>
      <c r="DTS155" s="11"/>
      <c r="DTT155" s="11"/>
      <c r="DTU155" s="11"/>
      <c r="DTV155" s="11"/>
      <c r="DTW155" s="11"/>
      <c r="DTX155" s="11"/>
      <c r="DTY155" s="11"/>
      <c r="DTZ155" s="11"/>
      <c r="DUA155" s="11"/>
      <c r="DUB155" s="11"/>
      <c r="DUC155" s="11"/>
      <c r="DUD155" s="11"/>
      <c r="DUE155" s="11"/>
      <c r="DUF155" s="11"/>
      <c r="DUG155" s="11"/>
      <c r="DUH155" s="11"/>
      <c r="DUI155" s="11"/>
      <c r="DUJ155" s="11"/>
      <c r="DUK155" s="11"/>
      <c r="DUL155" s="11"/>
      <c r="DUM155" s="11"/>
      <c r="DUN155" s="11"/>
      <c r="DUO155" s="11"/>
      <c r="DUP155" s="11"/>
      <c r="DUQ155" s="11"/>
      <c r="DUR155" s="11"/>
      <c r="DUS155" s="11"/>
      <c r="DUT155" s="11"/>
      <c r="DUU155" s="11"/>
      <c r="DUV155" s="11"/>
      <c r="DUW155" s="11"/>
      <c r="DUX155" s="11"/>
      <c r="DUY155" s="11"/>
      <c r="DUZ155" s="11"/>
      <c r="DVA155" s="11"/>
      <c r="DVB155" s="11"/>
      <c r="DVC155" s="11"/>
      <c r="DVD155" s="11"/>
      <c r="DVE155" s="11"/>
      <c r="DVF155" s="11"/>
      <c r="DVG155" s="11"/>
      <c r="DVH155" s="11"/>
      <c r="DVI155" s="11"/>
      <c r="DVJ155" s="11"/>
      <c r="DVK155" s="11"/>
      <c r="DVL155" s="11"/>
      <c r="DVM155" s="11"/>
      <c r="DVN155" s="11"/>
      <c r="DVO155" s="11"/>
      <c r="DVP155" s="11"/>
      <c r="DVQ155" s="11"/>
      <c r="DVR155" s="11"/>
      <c r="DVS155" s="11"/>
      <c r="DVT155" s="11"/>
      <c r="DVU155" s="11"/>
      <c r="DVV155" s="11"/>
      <c r="DVW155" s="11"/>
      <c r="DVX155" s="11"/>
      <c r="DVY155" s="11"/>
      <c r="DVZ155" s="11"/>
      <c r="DWA155" s="11"/>
      <c r="DWB155" s="11"/>
      <c r="DWC155" s="11"/>
      <c r="DWD155" s="11"/>
      <c r="DWE155" s="11"/>
      <c r="DWF155" s="11"/>
      <c r="DWG155" s="11"/>
      <c r="DWH155" s="11"/>
      <c r="DWI155" s="11"/>
      <c r="DWJ155" s="11"/>
      <c r="DWK155" s="11"/>
      <c r="DWL155" s="11"/>
      <c r="DWM155" s="11"/>
      <c r="DWN155" s="11"/>
      <c r="DWO155" s="11"/>
      <c r="DWP155" s="11"/>
      <c r="DWQ155" s="11"/>
      <c r="DWR155" s="11"/>
      <c r="DWS155" s="11"/>
      <c r="DWT155" s="11"/>
      <c r="DWU155" s="11"/>
      <c r="DWV155" s="11"/>
      <c r="DWW155" s="11"/>
      <c r="DWX155" s="11"/>
      <c r="DWY155" s="11"/>
      <c r="DWZ155" s="11"/>
      <c r="DXA155" s="11"/>
      <c r="DXB155" s="11"/>
      <c r="DXC155" s="11"/>
      <c r="DXD155" s="11"/>
      <c r="DXE155" s="11"/>
      <c r="DXF155" s="11"/>
      <c r="DXG155" s="11"/>
      <c r="DXH155" s="11"/>
      <c r="DXI155" s="11"/>
      <c r="DXJ155" s="11"/>
      <c r="DXK155" s="11"/>
      <c r="DXL155" s="11"/>
      <c r="DXM155" s="11"/>
      <c r="DXN155" s="11"/>
      <c r="DXO155" s="11"/>
      <c r="DXP155" s="11"/>
      <c r="DXQ155" s="11"/>
      <c r="DXR155" s="11"/>
      <c r="DXS155" s="11"/>
      <c r="DXT155" s="11"/>
      <c r="DXU155" s="11"/>
      <c r="DXV155" s="11"/>
      <c r="DXW155" s="11"/>
      <c r="DXX155" s="11"/>
      <c r="DXY155" s="11"/>
      <c r="DXZ155" s="11"/>
      <c r="DYA155" s="11"/>
      <c r="DYB155" s="11"/>
      <c r="DYC155" s="11"/>
      <c r="DYD155" s="11"/>
      <c r="DYE155" s="11"/>
      <c r="DYF155" s="11"/>
      <c r="DYG155" s="11"/>
      <c r="DYH155" s="11"/>
      <c r="DYI155" s="11"/>
      <c r="DYJ155" s="11"/>
      <c r="DYK155" s="11"/>
      <c r="DYL155" s="11"/>
      <c r="DYM155" s="11"/>
      <c r="DYN155" s="11"/>
      <c r="DYO155" s="11"/>
      <c r="DYP155" s="11"/>
      <c r="DYQ155" s="11"/>
      <c r="DYR155" s="11"/>
      <c r="DYS155" s="11"/>
      <c r="DYT155" s="11"/>
      <c r="DYU155" s="11"/>
      <c r="DYV155" s="11"/>
      <c r="DYW155" s="11"/>
      <c r="DYX155" s="11"/>
      <c r="DYY155" s="11"/>
      <c r="DYZ155" s="11"/>
      <c r="DZA155" s="11"/>
      <c r="DZB155" s="11"/>
      <c r="DZC155" s="11"/>
      <c r="DZD155" s="11"/>
      <c r="DZE155" s="11"/>
      <c r="DZF155" s="11"/>
      <c r="DZG155" s="11"/>
      <c r="DZH155" s="11"/>
      <c r="DZI155" s="11"/>
      <c r="DZJ155" s="11"/>
      <c r="DZK155" s="11"/>
      <c r="DZL155" s="11"/>
      <c r="DZM155" s="11"/>
      <c r="DZN155" s="11"/>
      <c r="DZO155" s="11"/>
      <c r="DZP155" s="11"/>
      <c r="DZQ155" s="11"/>
      <c r="DZR155" s="11"/>
      <c r="DZS155" s="11"/>
      <c r="DZT155" s="11"/>
      <c r="DZU155" s="11"/>
      <c r="DZV155" s="11"/>
      <c r="DZW155" s="11"/>
      <c r="DZX155" s="11"/>
      <c r="DZY155" s="11"/>
      <c r="DZZ155" s="11"/>
      <c r="EAA155" s="11"/>
      <c r="EAB155" s="11"/>
      <c r="EAC155" s="11"/>
      <c r="EAD155" s="11"/>
      <c r="EAE155" s="11"/>
      <c r="EAF155" s="11"/>
      <c r="EAG155" s="11"/>
      <c r="EAH155" s="11"/>
      <c r="EAI155" s="11"/>
      <c r="EAJ155" s="11"/>
      <c r="EAK155" s="11"/>
      <c r="EAL155" s="11"/>
      <c r="EAM155" s="11"/>
      <c r="EAN155" s="11"/>
      <c r="EAO155" s="11"/>
      <c r="EAP155" s="11"/>
      <c r="EAQ155" s="11"/>
      <c r="EAR155" s="11"/>
      <c r="EAS155" s="11"/>
      <c r="EAT155" s="11"/>
      <c r="EAU155" s="11"/>
      <c r="EAV155" s="11"/>
      <c r="EAW155" s="11"/>
      <c r="EAX155" s="11"/>
      <c r="EAY155" s="11"/>
      <c r="EAZ155" s="11"/>
      <c r="EBA155" s="11"/>
      <c r="EBB155" s="11"/>
      <c r="EBC155" s="11"/>
      <c r="EBD155" s="11"/>
      <c r="EBE155" s="11"/>
      <c r="EBF155" s="11"/>
      <c r="EBG155" s="11"/>
      <c r="EBH155" s="11"/>
      <c r="EBI155" s="11"/>
      <c r="EBJ155" s="11"/>
      <c r="EBK155" s="11"/>
      <c r="EBL155" s="11"/>
      <c r="EBM155" s="11"/>
      <c r="EBN155" s="11"/>
      <c r="EBO155" s="11"/>
      <c r="EBP155" s="11"/>
      <c r="EBQ155" s="11"/>
      <c r="EBR155" s="11"/>
      <c r="EBS155" s="11"/>
      <c r="EBT155" s="11"/>
      <c r="EBU155" s="11"/>
      <c r="EBV155" s="11"/>
      <c r="EBW155" s="11"/>
      <c r="EBX155" s="11"/>
      <c r="EBY155" s="11"/>
      <c r="EBZ155" s="11"/>
      <c r="ECA155" s="11"/>
      <c r="ECB155" s="11"/>
      <c r="ECC155" s="11"/>
      <c r="ECD155" s="11"/>
      <c r="ECE155" s="11"/>
      <c r="ECF155" s="11"/>
      <c r="ECG155" s="11"/>
      <c r="ECH155" s="11"/>
      <c r="ECI155" s="11"/>
      <c r="ECJ155" s="11"/>
      <c r="ECK155" s="11"/>
      <c r="ECL155" s="11"/>
      <c r="ECM155" s="11"/>
      <c r="ECN155" s="11"/>
      <c r="ECO155" s="11"/>
      <c r="ECP155" s="11"/>
      <c r="ECQ155" s="11"/>
      <c r="ECR155" s="11"/>
      <c r="ECS155" s="11"/>
      <c r="ECT155" s="11"/>
      <c r="ECU155" s="11"/>
      <c r="ECV155" s="11"/>
      <c r="ECW155" s="11"/>
      <c r="ECX155" s="11"/>
      <c r="ECY155" s="11"/>
      <c r="ECZ155" s="11"/>
      <c r="EDA155" s="11"/>
      <c r="EDB155" s="11"/>
      <c r="EDC155" s="11"/>
      <c r="EDD155" s="11"/>
      <c r="EDE155" s="11"/>
      <c r="EDF155" s="11"/>
      <c r="EDG155" s="11"/>
      <c r="EDH155" s="11"/>
      <c r="EDI155" s="11"/>
      <c r="EDJ155" s="11"/>
      <c r="EDK155" s="11"/>
      <c r="EDL155" s="11"/>
      <c r="EDM155" s="11"/>
      <c r="EDN155" s="11"/>
      <c r="EDO155" s="11"/>
      <c r="EDP155" s="11"/>
      <c r="EDQ155" s="11"/>
      <c r="EDR155" s="11"/>
      <c r="EDS155" s="11"/>
      <c r="EDT155" s="11"/>
      <c r="EDU155" s="11"/>
      <c r="EDV155" s="11"/>
      <c r="EDW155" s="11"/>
      <c r="EDX155" s="11"/>
      <c r="EDY155" s="11"/>
      <c r="EDZ155" s="11"/>
      <c r="EEA155" s="11"/>
      <c r="EEB155" s="11"/>
      <c r="EEC155" s="11"/>
      <c r="EED155" s="11"/>
      <c r="EEE155" s="11"/>
      <c r="EEF155" s="11"/>
      <c r="EEG155" s="11"/>
      <c r="EEH155" s="11"/>
      <c r="EEI155" s="11"/>
      <c r="EEJ155" s="11"/>
      <c r="EEK155" s="11"/>
      <c r="EEL155" s="11"/>
      <c r="EEM155" s="11"/>
      <c r="EEN155" s="11"/>
      <c r="EEO155" s="11"/>
      <c r="EEP155" s="11"/>
      <c r="EEQ155" s="11"/>
      <c r="EER155" s="11"/>
      <c r="EES155" s="11"/>
      <c r="EET155" s="11"/>
      <c r="EEU155" s="11"/>
      <c r="EEV155" s="11"/>
      <c r="EEW155" s="11"/>
      <c r="EEX155" s="11"/>
      <c r="EEY155" s="11"/>
      <c r="EEZ155" s="11"/>
      <c r="EFA155" s="11"/>
      <c r="EFB155" s="11"/>
      <c r="EFC155" s="11"/>
      <c r="EFD155" s="11"/>
      <c r="EFE155" s="11"/>
      <c r="EFF155" s="11"/>
      <c r="EFG155" s="11"/>
      <c r="EFH155" s="11"/>
      <c r="EFI155" s="11"/>
      <c r="EFJ155" s="11"/>
      <c r="EFK155" s="11"/>
      <c r="EFL155" s="11"/>
      <c r="EFM155" s="11"/>
      <c r="EFN155" s="11"/>
      <c r="EFO155" s="11"/>
      <c r="EFP155" s="11"/>
      <c r="EFQ155" s="11"/>
      <c r="EFR155" s="11"/>
      <c r="EFS155" s="11"/>
      <c r="EFT155" s="11"/>
      <c r="EFU155" s="11"/>
      <c r="EFV155" s="11"/>
      <c r="EFW155" s="11"/>
      <c r="EFX155" s="11"/>
      <c r="EFY155" s="11"/>
      <c r="EFZ155" s="11"/>
      <c r="EGA155" s="11"/>
      <c r="EGB155" s="11"/>
      <c r="EGC155" s="11"/>
      <c r="EGD155" s="11"/>
      <c r="EGE155" s="11"/>
      <c r="EGF155" s="11"/>
      <c r="EGG155" s="11"/>
      <c r="EGH155" s="11"/>
      <c r="EGI155" s="11"/>
      <c r="EGJ155" s="11"/>
      <c r="EGK155" s="11"/>
      <c r="EGL155" s="11"/>
      <c r="EGM155" s="11"/>
      <c r="EGN155" s="11"/>
      <c r="EGO155" s="11"/>
      <c r="EGP155" s="11"/>
      <c r="EGQ155" s="11"/>
      <c r="EGR155" s="11"/>
      <c r="EGS155" s="11"/>
      <c r="EGT155" s="11"/>
      <c r="EGU155" s="11"/>
      <c r="EGV155" s="11"/>
      <c r="EGW155" s="11"/>
      <c r="EGX155" s="11"/>
      <c r="EGY155" s="11"/>
      <c r="EGZ155" s="11"/>
      <c r="EHA155" s="11"/>
      <c r="EHB155" s="11"/>
      <c r="EHC155" s="11"/>
      <c r="EHD155" s="11"/>
      <c r="EHE155" s="11"/>
      <c r="EHF155" s="11"/>
      <c r="EHG155" s="11"/>
      <c r="EHH155" s="11"/>
      <c r="EHI155" s="11"/>
      <c r="EHJ155" s="11"/>
      <c r="EHK155" s="11"/>
      <c r="EHL155" s="11"/>
      <c r="EHM155" s="11"/>
      <c r="EHN155" s="11"/>
      <c r="EHO155" s="11"/>
      <c r="EHP155" s="11"/>
      <c r="EHQ155" s="11"/>
      <c r="EHR155" s="11"/>
      <c r="EHS155" s="11"/>
      <c r="EHT155" s="11"/>
      <c r="EHU155" s="11"/>
      <c r="EHV155" s="11"/>
      <c r="EHW155" s="11"/>
      <c r="EHX155" s="11"/>
      <c r="EHY155" s="11"/>
      <c r="EHZ155" s="11"/>
      <c r="EIA155" s="11"/>
      <c r="EIB155" s="11"/>
      <c r="EIC155" s="11"/>
      <c r="EID155" s="11"/>
      <c r="EIE155" s="11"/>
      <c r="EIF155" s="11"/>
      <c r="EIG155" s="11"/>
      <c r="EIH155" s="11"/>
      <c r="EII155" s="11"/>
      <c r="EIJ155" s="11"/>
      <c r="EIK155" s="11"/>
      <c r="EIL155" s="11"/>
      <c r="EIM155" s="11"/>
      <c r="EIN155" s="11"/>
      <c r="EIO155" s="11"/>
      <c r="EIP155" s="11"/>
      <c r="EIQ155" s="11"/>
      <c r="EIR155" s="11"/>
      <c r="EIS155" s="11"/>
      <c r="EIT155" s="11"/>
      <c r="EIU155" s="11"/>
      <c r="EIV155" s="11"/>
      <c r="EIW155" s="11"/>
      <c r="EIX155" s="11"/>
      <c r="EIY155" s="11"/>
      <c r="EIZ155" s="11"/>
      <c r="EJA155" s="11"/>
      <c r="EJB155" s="11"/>
      <c r="EJC155" s="11"/>
      <c r="EJD155" s="11"/>
      <c r="EJE155" s="11"/>
      <c r="EJF155" s="11"/>
      <c r="EJG155" s="11"/>
      <c r="EJH155" s="11"/>
      <c r="EJI155" s="11"/>
      <c r="EJJ155" s="11"/>
      <c r="EJK155" s="11"/>
      <c r="EJL155" s="11"/>
      <c r="EJM155" s="11"/>
      <c r="EJN155" s="11"/>
      <c r="EJO155" s="11"/>
      <c r="EJP155" s="11"/>
      <c r="EJQ155" s="11"/>
      <c r="EJR155" s="11"/>
      <c r="EJS155" s="11"/>
      <c r="EJT155" s="11"/>
      <c r="EJU155" s="11"/>
      <c r="EJV155" s="11"/>
      <c r="EJW155" s="11"/>
      <c r="EJX155" s="11"/>
      <c r="EJY155" s="11"/>
      <c r="EJZ155" s="11"/>
      <c r="EKA155" s="11"/>
      <c r="EKB155" s="11"/>
      <c r="EKC155" s="11"/>
      <c r="EKD155" s="11"/>
      <c r="EKE155" s="11"/>
      <c r="EKF155" s="11"/>
      <c r="EKG155" s="11"/>
      <c r="EKH155" s="11"/>
      <c r="EKI155" s="11"/>
      <c r="EKJ155" s="11"/>
      <c r="EKK155" s="11"/>
      <c r="EKL155" s="11"/>
      <c r="EKM155" s="11"/>
      <c r="EKN155" s="11"/>
      <c r="EKO155" s="11"/>
      <c r="EKP155" s="11"/>
      <c r="EKQ155" s="11"/>
      <c r="EKR155" s="11"/>
      <c r="EKS155" s="11"/>
      <c r="EKT155" s="11"/>
      <c r="EKU155" s="11"/>
      <c r="EKV155" s="11"/>
      <c r="EKW155" s="11"/>
      <c r="EKX155" s="11"/>
      <c r="EKY155" s="11"/>
      <c r="EKZ155" s="11"/>
      <c r="ELA155" s="11"/>
      <c r="ELB155" s="11"/>
      <c r="ELC155" s="11"/>
      <c r="ELD155" s="11"/>
      <c r="ELE155" s="11"/>
      <c r="ELF155" s="11"/>
      <c r="ELG155" s="11"/>
      <c r="ELH155" s="11"/>
      <c r="ELI155" s="11"/>
      <c r="ELJ155" s="11"/>
      <c r="ELK155" s="11"/>
      <c r="ELL155" s="11"/>
      <c r="ELM155" s="11"/>
      <c r="ELN155" s="11"/>
      <c r="ELO155" s="11"/>
      <c r="ELP155" s="11"/>
      <c r="ELQ155" s="11"/>
      <c r="ELR155" s="11"/>
      <c r="ELS155" s="11"/>
      <c r="ELT155" s="11"/>
      <c r="ELU155" s="11"/>
      <c r="ELV155" s="11"/>
      <c r="ELW155" s="11"/>
      <c r="ELX155" s="11"/>
      <c r="ELY155" s="11"/>
      <c r="ELZ155" s="11"/>
    </row>
    <row r="156" spans="1:346 1276:3718">
      <c r="A156" s="388"/>
      <c r="C156" s="166" t="s">
        <v>1043</v>
      </c>
      <c r="D156" s="223">
        <f t="shared" si="6"/>
        <v>0</v>
      </c>
      <c r="E156" s="88" t="s">
        <v>540</v>
      </c>
      <c r="F156" s="219"/>
      <c r="G156" s="92"/>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c r="HJ156" s="11"/>
      <c r="HK156" s="11"/>
      <c r="HL156" s="11"/>
      <c r="HM156" s="11"/>
      <c r="HN156" s="11"/>
      <c r="HO156" s="11"/>
      <c r="HP156" s="11"/>
      <c r="HQ156" s="11"/>
      <c r="HR156" s="11"/>
      <c r="HS156" s="11"/>
      <c r="HT156" s="11"/>
      <c r="HU156" s="11"/>
      <c r="HV156" s="11"/>
      <c r="HW156" s="11"/>
      <c r="HX156" s="11"/>
      <c r="HY156" s="11"/>
      <c r="HZ156" s="11"/>
      <c r="IA156" s="11"/>
      <c r="IB156" s="11"/>
      <c r="IC156" s="11"/>
      <c r="ID156" s="11"/>
      <c r="IE156" s="11"/>
      <c r="IF156" s="11"/>
      <c r="IG156" s="11"/>
      <c r="IH156" s="11"/>
      <c r="II156" s="11"/>
      <c r="IJ156" s="11"/>
      <c r="IK156" s="11"/>
      <c r="IL156" s="11"/>
      <c r="IM156" s="11"/>
      <c r="IN156" s="11"/>
      <c r="IO156" s="11"/>
      <c r="IP156" s="11"/>
      <c r="IQ156" s="11"/>
      <c r="IR156" s="11"/>
      <c r="IS156" s="11"/>
      <c r="IT156" s="11"/>
      <c r="IU156" s="11"/>
      <c r="IV156" s="11"/>
      <c r="IW156" s="11"/>
      <c r="IX156" s="11"/>
      <c r="IY156" s="11"/>
      <c r="IZ156" s="11"/>
      <c r="JA156" s="11"/>
      <c r="JB156" s="11"/>
      <c r="JC156" s="11"/>
      <c r="JD156" s="11"/>
      <c r="JE156" s="11"/>
      <c r="JF156" s="11"/>
      <c r="JG156" s="11"/>
      <c r="JH156" s="11"/>
      <c r="JI156" s="11"/>
      <c r="JJ156" s="11"/>
      <c r="JK156" s="11"/>
      <c r="JL156" s="11"/>
      <c r="JM156" s="11"/>
      <c r="JN156" s="11"/>
      <c r="JO156" s="11"/>
      <c r="JP156" s="11"/>
      <c r="JQ156" s="11"/>
      <c r="JR156" s="11"/>
      <c r="JS156" s="11"/>
      <c r="JT156" s="11"/>
      <c r="JU156" s="11"/>
      <c r="JV156" s="11"/>
      <c r="JW156" s="11"/>
      <c r="JX156" s="11"/>
      <c r="JY156" s="11"/>
      <c r="JZ156" s="11"/>
      <c r="KA156" s="11"/>
      <c r="KB156" s="11"/>
      <c r="KC156" s="11"/>
      <c r="KD156" s="11"/>
      <c r="KE156" s="11"/>
      <c r="KF156" s="11"/>
      <c r="KG156" s="11"/>
      <c r="KH156" s="11"/>
      <c r="KI156" s="11"/>
      <c r="KJ156" s="11"/>
      <c r="KK156" s="11"/>
      <c r="KL156" s="11"/>
      <c r="KM156" s="11"/>
      <c r="KN156" s="11"/>
      <c r="KO156" s="11"/>
      <c r="KP156" s="11"/>
      <c r="KQ156" s="11"/>
      <c r="KR156" s="11"/>
      <c r="KS156" s="11"/>
      <c r="KT156" s="11"/>
      <c r="KU156" s="11"/>
      <c r="KV156" s="11"/>
      <c r="KW156" s="11"/>
      <c r="KX156" s="11"/>
      <c r="KY156" s="11"/>
      <c r="KZ156" s="11"/>
      <c r="LA156" s="11"/>
      <c r="LB156" s="11"/>
      <c r="LC156" s="11"/>
      <c r="LD156" s="11"/>
      <c r="LE156" s="11"/>
      <c r="LF156" s="11"/>
      <c r="LG156" s="11"/>
      <c r="LH156" s="11"/>
      <c r="LI156" s="11"/>
      <c r="LJ156" s="11"/>
      <c r="LK156" s="11"/>
      <c r="LL156" s="11"/>
      <c r="LM156" s="11"/>
      <c r="LN156" s="11"/>
      <c r="LO156" s="11"/>
      <c r="LP156" s="11"/>
      <c r="LQ156" s="11"/>
      <c r="LR156" s="11"/>
      <c r="LS156" s="11"/>
      <c r="LT156" s="11"/>
      <c r="LU156" s="11"/>
      <c r="LV156" s="11"/>
      <c r="LW156" s="11"/>
      <c r="LX156" s="11"/>
      <c r="LY156" s="11"/>
      <c r="LZ156" s="11"/>
      <c r="MA156" s="11"/>
      <c r="MB156" s="11"/>
      <c r="MC156" s="11"/>
      <c r="MD156" s="11"/>
      <c r="ME156" s="11"/>
      <c r="MF156" s="11"/>
      <c r="MG156" s="11"/>
      <c r="MH156" s="11"/>
      <c r="AWB156" s="11"/>
      <c r="AWC156" s="11"/>
      <c r="AWD156" s="11"/>
      <c r="AWE156" s="11"/>
      <c r="AWF156" s="11"/>
      <c r="AWG156" s="11"/>
      <c r="AWH156" s="11"/>
      <c r="AWI156" s="11"/>
      <c r="AWJ156" s="11"/>
      <c r="AWK156" s="11"/>
      <c r="AWL156" s="11"/>
      <c r="AWM156" s="11"/>
      <c r="AWN156" s="11"/>
      <c r="AWO156" s="11"/>
      <c r="AWP156" s="11"/>
      <c r="AWQ156" s="11"/>
      <c r="AWR156" s="11"/>
      <c r="AWS156" s="11"/>
      <c r="AWT156" s="11"/>
      <c r="AWU156" s="11"/>
      <c r="AWV156" s="11"/>
      <c r="AWW156" s="11"/>
      <c r="AWX156" s="11"/>
      <c r="AWY156" s="11"/>
      <c r="AWZ156" s="11"/>
      <c r="AXA156" s="11"/>
      <c r="AXB156" s="11"/>
      <c r="AXC156" s="11"/>
      <c r="AXD156" s="11"/>
      <c r="AXE156" s="11"/>
      <c r="AXF156" s="11"/>
      <c r="AXG156" s="11"/>
      <c r="AXH156" s="11"/>
      <c r="AXI156" s="11"/>
      <c r="AXJ156" s="11"/>
      <c r="AXK156" s="11"/>
      <c r="AXL156" s="11"/>
      <c r="AXM156" s="11"/>
      <c r="AXN156" s="11"/>
      <c r="AXO156" s="11"/>
      <c r="AXP156" s="11"/>
      <c r="AXQ156" s="11"/>
      <c r="AXR156" s="11"/>
      <c r="AXS156" s="11"/>
      <c r="AXT156" s="11"/>
      <c r="AXU156" s="11"/>
      <c r="AXV156" s="11"/>
      <c r="AXW156" s="11"/>
      <c r="AXX156" s="11"/>
      <c r="AXY156" s="11"/>
      <c r="AXZ156" s="11"/>
      <c r="AYA156" s="11"/>
      <c r="AYB156" s="11"/>
      <c r="AYC156" s="11"/>
      <c r="AYD156" s="11"/>
      <c r="AYE156" s="11"/>
      <c r="AYF156" s="11"/>
      <c r="AYG156" s="11"/>
      <c r="AYH156" s="11"/>
      <c r="AYI156" s="11"/>
      <c r="AYJ156" s="11"/>
      <c r="AYK156" s="11"/>
      <c r="AYL156" s="11"/>
      <c r="AYM156" s="11"/>
      <c r="AYN156" s="11"/>
      <c r="AYO156" s="11"/>
      <c r="AYP156" s="11"/>
      <c r="AYQ156" s="11"/>
      <c r="AYR156" s="11"/>
      <c r="AYS156" s="11"/>
      <c r="AYT156" s="11"/>
      <c r="AYU156" s="11"/>
      <c r="AYV156" s="11"/>
      <c r="AYW156" s="11"/>
      <c r="AYX156" s="11"/>
      <c r="AYY156" s="11"/>
      <c r="AYZ156" s="11"/>
      <c r="AZA156" s="11"/>
      <c r="AZB156" s="11"/>
      <c r="AZC156" s="11"/>
      <c r="AZD156" s="11"/>
      <c r="AZE156" s="11"/>
      <c r="AZF156" s="11"/>
      <c r="AZG156" s="11"/>
      <c r="AZH156" s="11"/>
      <c r="AZI156" s="11"/>
      <c r="AZJ156" s="11"/>
      <c r="AZK156" s="11"/>
      <c r="AZL156" s="11"/>
      <c r="AZM156" s="11"/>
      <c r="AZN156" s="11"/>
      <c r="AZO156" s="11"/>
      <c r="AZP156" s="11"/>
      <c r="AZQ156" s="11"/>
      <c r="AZR156" s="11"/>
      <c r="AZS156" s="11"/>
      <c r="AZT156" s="11"/>
      <c r="AZU156" s="11"/>
      <c r="AZV156" s="11"/>
      <c r="AZW156" s="11"/>
      <c r="AZX156" s="11"/>
      <c r="AZY156" s="11"/>
      <c r="AZZ156" s="11"/>
      <c r="BAA156" s="11"/>
      <c r="BAB156" s="11"/>
      <c r="BAC156" s="11"/>
      <c r="BAD156" s="11"/>
      <c r="BAE156" s="11"/>
      <c r="BAF156" s="11"/>
      <c r="BAG156" s="11"/>
      <c r="BAH156" s="11"/>
      <c r="BAI156" s="11"/>
      <c r="BAJ156" s="11"/>
      <c r="BAK156" s="11"/>
      <c r="BAL156" s="11"/>
      <c r="BAM156" s="11"/>
      <c r="BAN156" s="11"/>
      <c r="BAO156" s="11"/>
      <c r="BAP156" s="11"/>
      <c r="BAQ156" s="11"/>
      <c r="BAR156" s="11"/>
      <c r="BAS156" s="11"/>
      <c r="BAT156" s="11"/>
      <c r="BAU156" s="11"/>
      <c r="BAV156" s="11"/>
      <c r="BAW156" s="11"/>
      <c r="BAX156" s="11"/>
      <c r="BAY156" s="11"/>
      <c r="BAZ156" s="11"/>
      <c r="BBA156" s="11"/>
      <c r="BBB156" s="11"/>
      <c r="BBC156" s="11"/>
      <c r="BBD156" s="11"/>
      <c r="BBE156" s="11"/>
      <c r="BBF156" s="11"/>
      <c r="BBG156" s="11"/>
      <c r="BBH156" s="11"/>
      <c r="BBI156" s="11"/>
      <c r="BBJ156" s="11"/>
      <c r="BBK156" s="11"/>
      <c r="BBL156" s="11"/>
      <c r="BBM156" s="11"/>
      <c r="BBN156" s="11"/>
      <c r="BBO156" s="11"/>
      <c r="BBP156" s="11"/>
      <c r="BBQ156" s="11"/>
      <c r="BBR156" s="11"/>
      <c r="BBS156" s="11"/>
      <c r="BBT156" s="11"/>
      <c r="BBU156" s="11"/>
      <c r="BBV156" s="11"/>
      <c r="BBW156" s="11"/>
      <c r="BBX156" s="11"/>
      <c r="BBY156" s="11"/>
      <c r="BBZ156" s="11"/>
      <c r="BCA156" s="11"/>
      <c r="BCB156" s="11"/>
      <c r="BCC156" s="11"/>
      <c r="BCD156" s="11"/>
      <c r="BCE156" s="11"/>
      <c r="BCF156" s="11"/>
      <c r="BCG156" s="11"/>
      <c r="BCH156" s="11"/>
      <c r="BCI156" s="11"/>
      <c r="BCJ156" s="11"/>
      <c r="BCK156" s="11"/>
      <c r="BCL156" s="11"/>
      <c r="BCM156" s="11"/>
      <c r="BCN156" s="11"/>
      <c r="BCO156" s="11"/>
      <c r="BCP156" s="11"/>
      <c r="BCQ156" s="11"/>
      <c r="BCR156" s="11"/>
      <c r="BCS156" s="11"/>
      <c r="BCT156" s="11"/>
      <c r="BCU156" s="11"/>
      <c r="BCV156" s="11"/>
      <c r="BCW156" s="11"/>
      <c r="BCX156" s="11"/>
      <c r="BCY156" s="11"/>
      <c r="BCZ156" s="11"/>
      <c r="BDA156" s="11"/>
      <c r="BDB156" s="11"/>
      <c r="BDC156" s="11"/>
      <c r="BDD156" s="11"/>
      <c r="BDE156" s="11"/>
      <c r="BDF156" s="11"/>
      <c r="BDG156" s="11"/>
      <c r="BDH156" s="11"/>
      <c r="BDI156" s="11"/>
      <c r="BDJ156" s="11"/>
      <c r="BDK156" s="11"/>
      <c r="BDL156" s="11"/>
      <c r="BDM156" s="11"/>
      <c r="BDN156" s="11"/>
      <c r="BDO156" s="11"/>
      <c r="BDP156" s="11"/>
      <c r="BDQ156" s="11"/>
      <c r="BDR156" s="11"/>
      <c r="BDS156" s="11"/>
      <c r="BDT156" s="11"/>
      <c r="BDU156" s="11"/>
      <c r="BDV156" s="11"/>
      <c r="BDW156" s="11"/>
      <c r="BDX156" s="11"/>
      <c r="BDY156" s="11"/>
      <c r="BDZ156" s="11"/>
      <c r="BEA156" s="11"/>
      <c r="BEB156" s="11"/>
      <c r="BEC156" s="11"/>
      <c r="BED156" s="11"/>
      <c r="BEE156" s="11"/>
      <c r="BEF156" s="11"/>
      <c r="BEG156" s="11"/>
      <c r="BEH156" s="11"/>
      <c r="BEI156" s="11"/>
      <c r="BEJ156" s="11"/>
      <c r="BEK156" s="11"/>
      <c r="BEL156" s="11"/>
      <c r="BEM156" s="11"/>
      <c r="BEN156" s="11"/>
      <c r="BEO156" s="11"/>
      <c r="BEP156" s="11"/>
      <c r="BEQ156" s="11"/>
      <c r="BER156" s="11"/>
      <c r="BES156" s="11"/>
      <c r="BET156" s="11"/>
      <c r="BEU156" s="11"/>
      <c r="BEV156" s="11"/>
      <c r="BEW156" s="11"/>
      <c r="BEX156" s="11"/>
      <c r="BEY156" s="11"/>
      <c r="BEZ156" s="11"/>
      <c r="BFA156" s="11"/>
      <c r="BFB156" s="11"/>
      <c r="BFC156" s="11"/>
      <c r="BFD156" s="11"/>
      <c r="BFE156" s="11"/>
      <c r="BFF156" s="11"/>
      <c r="BFG156" s="11"/>
      <c r="BFH156" s="11"/>
      <c r="BFI156" s="11"/>
      <c r="BFJ156" s="11"/>
      <c r="BFK156" s="11"/>
      <c r="BFL156" s="11"/>
      <c r="BFM156" s="11"/>
      <c r="BFN156" s="11"/>
      <c r="BFO156" s="11"/>
      <c r="BFP156" s="11"/>
      <c r="BFQ156" s="11"/>
      <c r="BFR156" s="11"/>
      <c r="BFS156" s="11"/>
      <c r="BFT156" s="11"/>
      <c r="BFU156" s="11"/>
      <c r="BFV156" s="11"/>
      <c r="BFW156" s="11"/>
      <c r="BFX156" s="11"/>
      <c r="BFY156" s="11"/>
      <c r="BFZ156" s="11"/>
      <c r="BGA156" s="11"/>
      <c r="BGB156" s="11"/>
      <c r="BGC156" s="11"/>
      <c r="BGD156" s="11"/>
      <c r="BGE156" s="11"/>
      <c r="BGF156" s="11"/>
      <c r="BGG156" s="11"/>
      <c r="BGH156" s="11"/>
      <c r="BGI156" s="11"/>
      <c r="BGJ156" s="11"/>
      <c r="BGK156" s="11"/>
      <c r="BGL156" s="11"/>
      <c r="BGM156" s="11"/>
      <c r="BGN156" s="11"/>
      <c r="BGO156" s="11"/>
      <c r="BGP156" s="11"/>
      <c r="BGQ156" s="11"/>
      <c r="BGR156" s="11"/>
      <c r="BGS156" s="11"/>
      <c r="BGT156" s="11"/>
      <c r="BGU156" s="11"/>
      <c r="BGV156" s="11"/>
      <c r="BGW156" s="11"/>
      <c r="BGX156" s="11"/>
      <c r="BGY156" s="11"/>
      <c r="BGZ156" s="11"/>
      <c r="BHA156" s="11"/>
      <c r="BHB156" s="11"/>
      <c r="BHC156" s="11"/>
      <c r="BHD156" s="11"/>
      <c r="BHE156" s="11"/>
      <c r="BHF156" s="11"/>
      <c r="BHG156" s="11"/>
      <c r="BHH156" s="11"/>
      <c r="BHI156" s="11"/>
      <c r="BHJ156" s="11"/>
      <c r="BHK156" s="11"/>
      <c r="BHL156" s="11"/>
      <c r="BHM156" s="11"/>
      <c r="BHN156" s="11"/>
      <c r="BHO156" s="11"/>
      <c r="BHP156" s="11"/>
      <c r="BHQ156" s="11"/>
      <c r="BHR156" s="11"/>
      <c r="BHS156" s="11"/>
      <c r="BHT156" s="11"/>
      <c r="BHU156" s="11"/>
      <c r="BHV156" s="11"/>
      <c r="BHW156" s="11"/>
      <c r="BHX156" s="11"/>
      <c r="BHY156" s="11"/>
      <c r="BHZ156" s="11"/>
      <c r="BIA156" s="11"/>
      <c r="BIB156" s="11"/>
      <c r="BIC156" s="11"/>
      <c r="BID156" s="11"/>
      <c r="BIE156" s="11"/>
      <c r="BIF156" s="11"/>
      <c r="BIG156" s="11"/>
      <c r="BIH156" s="11"/>
      <c r="BII156" s="11"/>
      <c r="BIJ156" s="11"/>
      <c r="BIK156" s="11"/>
      <c r="BIL156" s="11"/>
      <c r="BIM156" s="11"/>
      <c r="BIN156" s="11"/>
      <c r="BIO156" s="11"/>
      <c r="BIP156" s="11"/>
      <c r="BIQ156" s="11"/>
      <c r="BIR156" s="11"/>
      <c r="BIS156" s="11"/>
      <c r="BIT156" s="11"/>
      <c r="BIU156" s="11"/>
      <c r="BIV156" s="11"/>
      <c r="BIW156" s="11"/>
      <c r="BIX156" s="11"/>
      <c r="BIY156" s="11"/>
      <c r="BIZ156" s="11"/>
      <c r="BJA156" s="11"/>
      <c r="BJB156" s="11"/>
      <c r="BJC156" s="11"/>
      <c r="BJD156" s="11"/>
      <c r="BJE156" s="11"/>
      <c r="BJF156" s="11"/>
      <c r="BJG156" s="11"/>
      <c r="BJH156" s="11"/>
      <c r="BJI156" s="11"/>
      <c r="BJJ156" s="11"/>
      <c r="BJK156" s="11"/>
      <c r="BJL156" s="11"/>
      <c r="BJM156" s="11"/>
      <c r="BJN156" s="11"/>
      <c r="BJO156" s="11"/>
      <c r="BJP156" s="11"/>
      <c r="BJQ156" s="11"/>
      <c r="BJR156" s="11"/>
      <c r="BJS156" s="11"/>
      <c r="BJT156" s="11"/>
      <c r="BJU156" s="11"/>
      <c r="BJV156" s="11"/>
      <c r="BJW156" s="11"/>
      <c r="BJX156" s="11"/>
      <c r="BJY156" s="11"/>
      <c r="BJZ156" s="11"/>
      <c r="BKA156" s="11"/>
      <c r="BKB156" s="11"/>
      <c r="BKC156" s="11"/>
      <c r="BKD156" s="11"/>
      <c r="BKE156" s="11"/>
      <c r="BKF156" s="11"/>
      <c r="BKG156" s="11"/>
      <c r="BKH156" s="11"/>
      <c r="BKI156" s="11"/>
      <c r="BKJ156" s="11"/>
      <c r="BKK156" s="11"/>
      <c r="BKL156" s="11"/>
      <c r="BKM156" s="11"/>
      <c r="BKN156" s="11"/>
      <c r="BKO156" s="11"/>
      <c r="BKP156" s="11"/>
      <c r="BKQ156" s="11"/>
      <c r="BKR156" s="11"/>
      <c r="BKS156" s="11"/>
      <c r="BKT156" s="11"/>
      <c r="BKU156" s="11"/>
      <c r="BKV156" s="11"/>
      <c r="BKW156" s="11"/>
      <c r="BKX156" s="11"/>
      <c r="BKY156" s="11"/>
      <c r="BKZ156" s="11"/>
      <c r="BLA156" s="11"/>
      <c r="BLB156" s="11"/>
      <c r="BLC156" s="11"/>
      <c r="BLD156" s="11"/>
      <c r="BLE156" s="11"/>
      <c r="BLF156" s="11"/>
      <c r="BLG156" s="11"/>
      <c r="BLH156" s="11"/>
      <c r="BLI156" s="11"/>
      <c r="BLJ156" s="11"/>
      <c r="BLK156" s="11"/>
      <c r="BLL156" s="11"/>
      <c r="BLM156" s="11"/>
      <c r="BLN156" s="11"/>
      <c r="BLO156" s="11"/>
      <c r="BLP156" s="11"/>
      <c r="BLQ156" s="11"/>
      <c r="BLR156" s="11"/>
      <c r="BLS156" s="11"/>
      <c r="BLT156" s="11"/>
      <c r="BLU156" s="11"/>
      <c r="BLV156" s="11"/>
      <c r="BLW156" s="11"/>
      <c r="BLX156" s="11"/>
      <c r="BLY156" s="11"/>
      <c r="BLZ156" s="11"/>
      <c r="BMA156" s="11"/>
      <c r="BMB156" s="11"/>
      <c r="BMC156" s="11"/>
      <c r="BMD156" s="11"/>
      <c r="BME156" s="11"/>
      <c r="BMF156" s="11"/>
      <c r="BMG156" s="11"/>
      <c r="BMH156" s="11"/>
      <c r="BMI156" s="11"/>
      <c r="BMJ156" s="11"/>
      <c r="BMK156" s="11"/>
      <c r="BML156" s="11"/>
      <c r="BMM156" s="11"/>
      <c r="BMN156" s="11"/>
      <c r="BMO156" s="11"/>
      <c r="BMP156" s="11"/>
      <c r="BMQ156" s="11"/>
      <c r="BMR156" s="11"/>
      <c r="BMS156" s="11"/>
      <c r="BMT156" s="11"/>
      <c r="BMU156" s="11"/>
      <c r="BMV156" s="11"/>
      <c r="BMW156" s="11"/>
      <c r="BMX156" s="11"/>
      <c r="BMY156" s="11"/>
      <c r="BMZ156" s="11"/>
      <c r="BNA156" s="11"/>
      <c r="BNB156" s="11"/>
      <c r="BNC156" s="11"/>
      <c r="BND156" s="11"/>
      <c r="BNE156" s="11"/>
      <c r="BNF156" s="11"/>
      <c r="BNG156" s="11"/>
      <c r="BNH156" s="11"/>
      <c r="BNI156" s="11"/>
      <c r="BNJ156" s="11"/>
      <c r="BNK156" s="11"/>
      <c r="BNL156" s="11"/>
      <c r="BNM156" s="11"/>
      <c r="BNN156" s="11"/>
      <c r="BNO156" s="11"/>
      <c r="BNP156" s="11"/>
      <c r="BNQ156" s="11"/>
      <c r="BNR156" s="11"/>
      <c r="BNS156" s="11"/>
      <c r="BNT156" s="11"/>
      <c r="BNU156" s="11"/>
      <c r="BNV156" s="11"/>
      <c r="BNW156" s="11"/>
      <c r="BNX156" s="11"/>
      <c r="BNY156" s="11"/>
      <c r="BNZ156" s="11"/>
      <c r="BOA156" s="11"/>
      <c r="BOB156" s="11"/>
      <c r="BOC156" s="11"/>
      <c r="BOD156" s="11"/>
      <c r="BOE156" s="11"/>
      <c r="BOF156" s="11"/>
      <c r="BOG156" s="11"/>
      <c r="BOH156" s="11"/>
      <c r="BOI156" s="11"/>
      <c r="BOJ156" s="11"/>
      <c r="BOK156" s="11"/>
      <c r="BOL156" s="11"/>
      <c r="BOM156" s="11"/>
      <c r="BON156" s="11"/>
      <c r="BOO156" s="11"/>
      <c r="BOP156" s="11"/>
      <c r="BOQ156" s="11"/>
      <c r="BOR156" s="11"/>
      <c r="BOS156" s="11"/>
      <c r="BOT156" s="11"/>
      <c r="BOU156" s="11"/>
      <c r="BOV156" s="11"/>
      <c r="BOW156" s="11"/>
      <c r="BOX156" s="11"/>
      <c r="BOY156" s="11"/>
      <c r="BOZ156" s="11"/>
      <c r="BPA156" s="11"/>
      <c r="BPB156" s="11"/>
      <c r="BPC156" s="11"/>
      <c r="BPD156" s="11"/>
      <c r="BPE156" s="11"/>
      <c r="BPF156" s="11"/>
      <c r="BPG156" s="11"/>
      <c r="BPH156" s="11"/>
      <c r="BPI156" s="11"/>
      <c r="BPJ156" s="11"/>
      <c r="BPK156" s="11"/>
      <c r="BPL156" s="11"/>
      <c r="BPM156" s="11"/>
      <c r="BPN156" s="11"/>
      <c r="BPO156" s="11"/>
      <c r="BPP156" s="11"/>
      <c r="BPQ156" s="11"/>
      <c r="BPR156" s="11"/>
      <c r="BPS156" s="11"/>
      <c r="BPT156" s="11"/>
      <c r="BPU156" s="11"/>
      <c r="BPV156" s="11"/>
      <c r="BPW156" s="11"/>
      <c r="BPX156" s="11"/>
      <c r="BPY156" s="11"/>
      <c r="BPZ156" s="11"/>
      <c r="BQA156" s="11"/>
      <c r="BQB156" s="11"/>
      <c r="BQC156" s="11"/>
      <c r="BQD156" s="11"/>
      <c r="BQE156" s="11"/>
      <c r="BQF156" s="11"/>
      <c r="BQG156" s="11"/>
      <c r="BQH156" s="11"/>
      <c r="BQI156" s="11"/>
      <c r="BQJ156" s="11"/>
      <c r="BQK156" s="11"/>
      <c r="BQL156" s="11"/>
      <c r="BQM156" s="11"/>
      <c r="BQN156" s="11"/>
      <c r="BQO156" s="11"/>
      <c r="BQP156" s="11"/>
      <c r="BQQ156" s="11"/>
      <c r="BQR156" s="11"/>
      <c r="BQS156" s="11"/>
      <c r="BQT156" s="11"/>
      <c r="BQU156" s="11"/>
      <c r="BQV156" s="11"/>
      <c r="BQW156" s="11"/>
      <c r="BQX156" s="11"/>
      <c r="BQY156" s="11"/>
      <c r="BQZ156" s="11"/>
      <c r="BRA156" s="11"/>
      <c r="BRB156" s="11"/>
      <c r="BRC156" s="11"/>
      <c r="BRD156" s="11"/>
      <c r="BRE156" s="11"/>
      <c r="BRF156" s="11"/>
      <c r="BRG156" s="11"/>
      <c r="BRH156" s="11"/>
      <c r="BRI156" s="11"/>
      <c r="BRJ156" s="11"/>
      <c r="BRK156" s="11"/>
      <c r="BRL156" s="11"/>
      <c r="BRM156" s="11"/>
      <c r="BRN156" s="11"/>
      <c r="BRO156" s="11"/>
      <c r="BRP156" s="11"/>
      <c r="BRQ156" s="11"/>
      <c r="BRR156" s="11"/>
      <c r="BRS156" s="11"/>
      <c r="BRT156" s="11"/>
      <c r="BRU156" s="11"/>
      <c r="BRV156" s="11"/>
      <c r="BRW156" s="11"/>
      <c r="BRX156" s="11"/>
      <c r="BRY156" s="11"/>
      <c r="BRZ156" s="11"/>
      <c r="BSA156" s="11"/>
      <c r="BSB156" s="11"/>
      <c r="BSC156" s="11"/>
      <c r="BSD156" s="11"/>
      <c r="BSE156" s="11"/>
      <c r="BSF156" s="11"/>
      <c r="BSG156" s="11"/>
      <c r="BSH156" s="11"/>
      <c r="BSI156" s="11"/>
      <c r="BSJ156" s="11"/>
      <c r="BSK156" s="11"/>
      <c r="BSL156" s="11"/>
      <c r="BSM156" s="11"/>
      <c r="BSN156" s="11"/>
      <c r="BSO156" s="11"/>
      <c r="BSP156" s="11"/>
      <c r="BSQ156" s="11"/>
      <c r="BSR156" s="11"/>
      <c r="BSS156" s="11"/>
      <c r="BST156" s="11"/>
      <c r="BSU156" s="11"/>
      <c r="BSV156" s="11"/>
      <c r="BSW156" s="11"/>
      <c r="BSX156" s="11"/>
      <c r="BSY156" s="11"/>
      <c r="BSZ156" s="11"/>
      <c r="BTA156" s="11"/>
      <c r="BTB156" s="11"/>
      <c r="BTC156" s="11"/>
      <c r="BTD156" s="11"/>
      <c r="BTE156" s="11"/>
      <c r="BTF156" s="11"/>
      <c r="BTG156" s="11"/>
      <c r="BTH156" s="11"/>
      <c r="BTI156" s="11"/>
      <c r="BTJ156" s="11"/>
      <c r="BTK156" s="11"/>
      <c r="BTL156" s="11"/>
      <c r="BTM156" s="11"/>
      <c r="BTN156" s="11"/>
      <c r="BTO156" s="11"/>
      <c r="BTP156" s="11"/>
      <c r="BTQ156" s="11"/>
      <c r="BTR156" s="11"/>
      <c r="BTS156" s="11"/>
      <c r="BTT156" s="11"/>
      <c r="BTU156" s="11"/>
      <c r="BTV156" s="11"/>
      <c r="BTW156" s="11"/>
      <c r="BTX156" s="11"/>
      <c r="BTY156" s="11"/>
      <c r="BTZ156" s="11"/>
      <c r="BUA156" s="11"/>
      <c r="BUB156" s="11"/>
      <c r="BUC156" s="11"/>
      <c r="BUD156" s="11"/>
      <c r="BUE156" s="11"/>
      <c r="BUF156" s="11"/>
      <c r="BUG156" s="11"/>
      <c r="BUH156" s="11"/>
      <c r="BUI156" s="11"/>
      <c r="BUJ156" s="11"/>
      <c r="BUK156" s="11"/>
      <c r="BUL156" s="11"/>
      <c r="BUM156" s="11"/>
      <c r="BUN156" s="11"/>
      <c r="BUO156" s="11"/>
      <c r="BUP156" s="11"/>
      <c r="BUQ156" s="11"/>
      <c r="BUR156" s="11"/>
      <c r="BUS156" s="11"/>
      <c r="BUT156" s="11"/>
      <c r="BUU156" s="11"/>
      <c r="BUV156" s="11"/>
      <c r="BUW156" s="11"/>
      <c r="BUX156" s="11"/>
      <c r="BUY156" s="11"/>
      <c r="BUZ156" s="11"/>
      <c r="BVA156" s="11"/>
      <c r="BVB156" s="11"/>
      <c r="BVC156" s="11"/>
      <c r="BVD156" s="11"/>
      <c r="BVE156" s="11"/>
      <c r="BVF156" s="11"/>
      <c r="BVG156" s="11"/>
      <c r="BVH156" s="11"/>
      <c r="BVI156" s="11"/>
      <c r="BVJ156" s="11"/>
      <c r="BVK156" s="11"/>
      <c r="BVL156" s="11"/>
      <c r="BVM156" s="11"/>
      <c r="BVN156" s="11"/>
      <c r="BVO156" s="11"/>
      <c r="BVP156" s="11"/>
      <c r="BVQ156" s="11"/>
      <c r="BVR156" s="11"/>
      <c r="BVS156" s="11"/>
      <c r="BVT156" s="11"/>
      <c r="BVU156" s="11"/>
      <c r="BVV156" s="11"/>
      <c r="BVW156" s="11"/>
      <c r="BVX156" s="11"/>
      <c r="BVY156" s="11"/>
      <c r="BVZ156" s="11"/>
      <c r="BWA156" s="11"/>
      <c r="BWB156" s="11"/>
      <c r="BWC156" s="11"/>
      <c r="BWD156" s="11"/>
      <c r="BWE156" s="11"/>
      <c r="BWF156" s="11"/>
      <c r="BWG156" s="11"/>
      <c r="BWH156" s="11"/>
      <c r="BWI156" s="11"/>
      <c r="BWJ156" s="11"/>
      <c r="BWK156" s="11"/>
      <c r="BWL156" s="11"/>
      <c r="BWM156" s="11"/>
      <c r="BWN156" s="11"/>
      <c r="BWO156" s="11"/>
      <c r="BWP156" s="11"/>
      <c r="BWQ156" s="11"/>
      <c r="BWR156" s="11"/>
      <c r="BWS156" s="11"/>
      <c r="BWT156" s="11"/>
      <c r="BWU156" s="11"/>
      <c r="BWV156" s="11"/>
      <c r="BWW156" s="11"/>
      <c r="BWX156" s="11"/>
      <c r="BWY156" s="11"/>
      <c r="BWZ156" s="11"/>
      <c r="BXA156" s="11"/>
      <c r="BXB156" s="11"/>
      <c r="BXC156" s="11"/>
      <c r="BXD156" s="11"/>
      <c r="BXE156" s="11"/>
      <c r="BXF156" s="11"/>
      <c r="BXG156" s="11"/>
      <c r="BXH156" s="11"/>
      <c r="BXI156" s="11"/>
      <c r="BXJ156" s="11"/>
      <c r="BXK156" s="11"/>
      <c r="BXL156" s="11"/>
      <c r="BXM156" s="11"/>
      <c r="BXN156" s="11"/>
      <c r="BXO156" s="11"/>
      <c r="BXP156" s="11"/>
      <c r="BXQ156" s="11"/>
      <c r="BXR156" s="11"/>
      <c r="BXS156" s="11"/>
      <c r="BXT156" s="11"/>
      <c r="BXU156" s="11"/>
      <c r="BXV156" s="11"/>
      <c r="BXW156" s="11"/>
      <c r="BXX156" s="11"/>
      <c r="BXY156" s="11"/>
      <c r="BXZ156" s="11"/>
      <c r="BYA156" s="11"/>
      <c r="BYB156" s="11"/>
      <c r="BYC156" s="11"/>
      <c r="BYD156" s="11"/>
      <c r="BYE156" s="11"/>
      <c r="BYF156" s="11"/>
      <c r="BYG156" s="11"/>
      <c r="BYH156" s="11"/>
      <c r="BYI156" s="11"/>
      <c r="BYJ156" s="11"/>
      <c r="BYK156" s="11"/>
      <c r="BYL156" s="11"/>
      <c r="BYM156" s="11"/>
      <c r="BYN156" s="11"/>
      <c r="BYO156" s="11"/>
      <c r="BYP156" s="11"/>
      <c r="BYQ156" s="11"/>
      <c r="BYR156" s="11"/>
      <c r="BYS156" s="11"/>
      <c r="BYT156" s="11"/>
      <c r="BYU156" s="11"/>
      <c r="BYV156" s="11"/>
      <c r="BYW156" s="11"/>
      <c r="BYX156" s="11"/>
      <c r="BYY156" s="11"/>
      <c r="BYZ156" s="11"/>
      <c r="BZA156" s="11"/>
      <c r="BZB156" s="11"/>
      <c r="BZC156" s="11"/>
      <c r="BZD156" s="11"/>
      <c r="BZE156" s="11"/>
      <c r="BZF156" s="11"/>
      <c r="BZG156" s="11"/>
      <c r="BZH156" s="11"/>
      <c r="BZI156" s="11"/>
      <c r="BZJ156" s="11"/>
      <c r="BZK156" s="11"/>
      <c r="BZL156" s="11"/>
      <c r="BZM156" s="11"/>
      <c r="BZN156" s="11"/>
      <c r="BZO156" s="11"/>
      <c r="BZP156" s="11"/>
      <c r="BZQ156" s="11"/>
      <c r="BZR156" s="11"/>
      <c r="BZS156" s="11"/>
      <c r="BZT156" s="11"/>
      <c r="BZU156" s="11"/>
      <c r="BZV156" s="11"/>
      <c r="BZW156" s="11"/>
      <c r="BZX156" s="11"/>
      <c r="BZY156" s="11"/>
      <c r="BZZ156" s="11"/>
      <c r="CAA156" s="11"/>
      <c r="CAB156" s="11"/>
      <c r="CAC156" s="11"/>
      <c r="CAD156" s="11"/>
      <c r="CAE156" s="11"/>
      <c r="CAF156" s="11"/>
      <c r="CAG156" s="11"/>
      <c r="CAH156" s="11"/>
      <c r="CAI156" s="11"/>
      <c r="CAJ156" s="11"/>
      <c r="CAK156" s="11"/>
      <c r="CAL156" s="11"/>
      <c r="CAM156" s="11"/>
      <c r="CAN156" s="11"/>
      <c r="CAO156" s="11"/>
      <c r="CAP156" s="11"/>
      <c r="CAQ156" s="11"/>
      <c r="CAR156" s="11"/>
      <c r="CAS156" s="11"/>
      <c r="CAT156" s="11"/>
      <c r="CAU156" s="11"/>
      <c r="CAV156" s="11"/>
      <c r="CAW156" s="11"/>
      <c r="CAX156" s="11"/>
      <c r="CAY156" s="11"/>
      <c r="CAZ156" s="11"/>
      <c r="CBA156" s="11"/>
      <c r="CBB156" s="11"/>
      <c r="CBC156" s="11"/>
      <c r="CBD156" s="11"/>
      <c r="CBE156" s="11"/>
      <c r="CBF156" s="11"/>
      <c r="CBG156" s="11"/>
      <c r="CBH156" s="11"/>
      <c r="CBI156" s="11"/>
      <c r="CBJ156" s="11"/>
      <c r="CBK156" s="11"/>
      <c r="CBL156" s="11"/>
      <c r="CBM156" s="11"/>
      <c r="CBN156" s="11"/>
      <c r="CBO156" s="11"/>
      <c r="CBP156" s="11"/>
      <c r="CBQ156" s="11"/>
      <c r="CBR156" s="11"/>
      <c r="CBS156" s="11"/>
      <c r="CBT156" s="11"/>
      <c r="CBU156" s="11"/>
      <c r="CBV156" s="11"/>
      <c r="CBW156" s="11"/>
      <c r="CBX156" s="11"/>
      <c r="CBY156" s="11"/>
      <c r="CBZ156" s="11"/>
      <c r="CCA156" s="11"/>
      <c r="CCB156" s="11"/>
      <c r="CCC156" s="11"/>
      <c r="CCD156" s="11"/>
      <c r="CCE156" s="11"/>
      <c r="CCF156" s="11"/>
      <c r="CCG156" s="11"/>
      <c r="CCH156" s="11"/>
      <c r="CCI156" s="11"/>
      <c r="CCJ156" s="11"/>
      <c r="CCK156" s="11"/>
      <c r="CCL156" s="11"/>
      <c r="CCM156" s="11"/>
      <c r="CCN156" s="11"/>
      <c r="CCO156" s="11"/>
      <c r="CCP156" s="11"/>
      <c r="CCQ156" s="11"/>
      <c r="CCR156" s="11"/>
      <c r="CCS156" s="11"/>
      <c r="CCT156" s="11"/>
      <c r="CCU156" s="11"/>
      <c r="CCV156" s="11"/>
      <c r="CCW156" s="11"/>
      <c r="CCX156" s="11"/>
      <c r="CCY156" s="11"/>
      <c r="CCZ156" s="11"/>
      <c r="CDA156" s="11"/>
      <c r="CDB156" s="11"/>
      <c r="CDC156" s="11"/>
      <c r="CDD156" s="11"/>
      <c r="CDE156" s="11"/>
      <c r="CDF156" s="11"/>
      <c r="CDG156" s="11"/>
      <c r="CDH156" s="11"/>
      <c r="CDI156" s="11"/>
      <c r="CDJ156" s="11"/>
      <c r="CDK156" s="11"/>
      <c r="CDL156" s="11"/>
      <c r="CDM156" s="11"/>
      <c r="CDN156" s="11"/>
      <c r="CDO156" s="11"/>
      <c r="CDP156" s="11"/>
      <c r="CDQ156" s="11"/>
      <c r="CDR156" s="11"/>
      <c r="CDS156" s="11"/>
      <c r="CDT156" s="11"/>
      <c r="CDU156" s="11"/>
      <c r="CDV156" s="11"/>
      <c r="CDW156" s="11"/>
      <c r="CDX156" s="11"/>
      <c r="CDY156" s="11"/>
      <c r="CDZ156" s="11"/>
      <c r="CEA156" s="11"/>
      <c r="CEB156" s="11"/>
      <c r="CEC156" s="11"/>
      <c r="CED156" s="11"/>
      <c r="CEE156" s="11"/>
      <c r="CEF156" s="11"/>
      <c r="CEG156" s="11"/>
      <c r="CEH156" s="11"/>
      <c r="CEI156" s="11"/>
      <c r="CEJ156" s="11"/>
      <c r="CEK156" s="11"/>
      <c r="CEL156" s="11"/>
      <c r="CEM156" s="11"/>
      <c r="CEN156" s="11"/>
      <c r="CEO156" s="11"/>
      <c r="CEP156" s="11"/>
      <c r="CEQ156" s="11"/>
      <c r="CER156" s="11"/>
      <c r="CES156" s="11"/>
      <c r="CET156" s="11"/>
      <c r="CEU156" s="11"/>
      <c r="CEV156" s="11"/>
      <c r="CEW156" s="11"/>
      <c r="CEX156" s="11"/>
      <c r="CEY156" s="11"/>
      <c r="CEZ156" s="11"/>
      <c r="CFA156" s="11"/>
      <c r="CFB156" s="11"/>
      <c r="CFC156" s="11"/>
      <c r="CFD156" s="11"/>
      <c r="CFE156" s="11"/>
      <c r="CFF156" s="11"/>
      <c r="CFG156" s="11"/>
      <c r="CFH156" s="11"/>
      <c r="CFI156" s="11"/>
      <c r="CFJ156" s="11"/>
      <c r="CFK156" s="11"/>
      <c r="CFL156" s="11"/>
      <c r="CFM156" s="11"/>
      <c r="CFN156" s="11"/>
      <c r="CFO156" s="11"/>
      <c r="CFP156" s="11"/>
      <c r="CFQ156" s="11"/>
      <c r="CFR156" s="11"/>
      <c r="CFS156" s="11"/>
      <c r="CFT156" s="11"/>
      <c r="CFU156" s="11"/>
      <c r="CFV156" s="11"/>
      <c r="CFW156" s="11"/>
      <c r="CFX156" s="11"/>
      <c r="CFY156" s="11"/>
      <c r="CFZ156" s="11"/>
      <c r="CGA156" s="11"/>
      <c r="CGB156" s="11"/>
      <c r="CGC156" s="11"/>
      <c r="CGD156" s="11"/>
      <c r="CGE156" s="11"/>
      <c r="CGF156" s="11"/>
      <c r="CGG156" s="11"/>
      <c r="CGH156" s="11"/>
      <c r="CGI156" s="11"/>
      <c r="CGJ156" s="11"/>
      <c r="CGK156" s="11"/>
      <c r="CGL156" s="11"/>
      <c r="CGM156" s="11"/>
      <c r="CGN156" s="11"/>
      <c r="CGO156" s="11"/>
      <c r="CGP156" s="11"/>
      <c r="CGQ156" s="11"/>
      <c r="CGR156" s="11"/>
      <c r="CGS156" s="11"/>
      <c r="CGT156" s="11"/>
      <c r="CGU156" s="11"/>
      <c r="CGV156" s="11"/>
      <c r="CGW156" s="11"/>
      <c r="CGX156" s="11"/>
      <c r="CGY156" s="11"/>
      <c r="CGZ156" s="11"/>
      <c r="CHA156" s="11"/>
      <c r="CHB156" s="11"/>
      <c r="CHC156" s="11"/>
      <c r="CHD156" s="11"/>
      <c r="CHE156" s="11"/>
      <c r="CHF156" s="11"/>
      <c r="CHG156" s="11"/>
      <c r="CHH156" s="11"/>
      <c r="CHI156" s="11"/>
      <c r="CHJ156" s="11"/>
      <c r="CHK156" s="11"/>
      <c r="CHL156" s="11"/>
      <c r="CHM156" s="11"/>
      <c r="CHN156" s="11"/>
      <c r="CHO156" s="11"/>
      <c r="CHP156" s="11"/>
      <c r="CHQ156" s="11"/>
      <c r="CHR156" s="11"/>
      <c r="CHS156" s="11"/>
      <c r="CHT156" s="11"/>
      <c r="CHU156" s="11"/>
      <c r="CHV156" s="11"/>
      <c r="CHW156" s="11"/>
      <c r="CHX156" s="11"/>
      <c r="CHY156" s="11"/>
      <c r="CHZ156" s="11"/>
      <c r="CIA156" s="11"/>
      <c r="CIB156" s="11"/>
      <c r="CIC156" s="11"/>
      <c r="CID156" s="11"/>
      <c r="CIE156" s="11"/>
      <c r="CIF156" s="11"/>
      <c r="CIG156" s="11"/>
      <c r="CIH156" s="11"/>
      <c r="CII156" s="11"/>
      <c r="CIJ156" s="11"/>
      <c r="CIK156" s="11"/>
      <c r="CIL156" s="11"/>
      <c r="CIM156" s="11"/>
      <c r="CIN156" s="11"/>
      <c r="CIO156" s="11"/>
      <c r="CIP156" s="11"/>
      <c r="CIQ156" s="11"/>
      <c r="CIR156" s="11"/>
      <c r="CIS156" s="11"/>
      <c r="CIT156" s="11"/>
      <c r="CIU156" s="11"/>
      <c r="CIV156" s="11"/>
      <c r="CIW156" s="11"/>
      <c r="CIX156" s="11"/>
      <c r="CIY156" s="11"/>
      <c r="CIZ156" s="11"/>
      <c r="CJA156" s="11"/>
      <c r="CJB156" s="11"/>
      <c r="CJC156" s="11"/>
      <c r="CJD156" s="11"/>
      <c r="CJE156" s="11"/>
      <c r="CJF156" s="11"/>
      <c r="CJG156" s="11"/>
      <c r="CJH156" s="11"/>
      <c r="CJI156" s="11"/>
      <c r="CJJ156" s="11"/>
      <c r="CJK156" s="11"/>
      <c r="CJL156" s="11"/>
      <c r="CJM156" s="11"/>
      <c r="CJN156" s="11"/>
      <c r="CJO156" s="11"/>
      <c r="CJP156" s="11"/>
      <c r="CJQ156" s="11"/>
      <c r="CJR156" s="11"/>
      <c r="CJS156" s="11"/>
      <c r="CJT156" s="11"/>
      <c r="CJU156" s="11"/>
      <c r="CJV156" s="11"/>
      <c r="CJW156" s="11"/>
      <c r="CJX156" s="11"/>
      <c r="CJY156" s="11"/>
      <c r="CJZ156" s="11"/>
      <c r="CKA156" s="11"/>
      <c r="CKB156" s="11"/>
      <c r="CKC156" s="11"/>
      <c r="CKD156" s="11"/>
      <c r="CKE156" s="11"/>
      <c r="CKF156" s="11"/>
      <c r="CKG156" s="11"/>
      <c r="CKH156" s="11"/>
      <c r="CKI156" s="11"/>
      <c r="CKJ156" s="11"/>
      <c r="CKK156" s="11"/>
      <c r="CKL156" s="11"/>
      <c r="CKM156" s="11"/>
      <c r="CKN156" s="11"/>
      <c r="CKO156" s="11"/>
      <c r="CKP156" s="11"/>
      <c r="CKQ156" s="11"/>
      <c r="CKR156" s="11"/>
      <c r="CKS156" s="11"/>
      <c r="CKT156" s="11"/>
      <c r="CKU156" s="11"/>
      <c r="CKV156" s="11"/>
      <c r="CKW156" s="11"/>
      <c r="CKX156" s="11"/>
      <c r="CKY156" s="11"/>
      <c r="CKZ156" s="11"/>
      <c r="CLA156" s="11"/>
      <c r="CLB156" s="11"/>
      <c r="CLC156" s="11"/>
      <c r="CLD156" s="11"/>
      <c r="CLE156" s="11"/>
      <c r="CLF156" s="11"/>
      <c r="CLG156" s="11"/>
      <c r="CLH156" s="11"/>
      <c r="CLI156" s="11"/>
      <c r="CLJ156" s="11"/>
      <c r="CLK156" s="11"/>
      <c r="CLL156" s="11"/>
      <c r="CLM156" s="11"/>
      <c r="CLN156" s="11"/>
      <c r="CLO156" s="11"/>
      <c r="CLP156" s="11"/>
      <c r="CLQ156" s="11"/>
      <c r="CLR156" s="11"/>
      <c r="CLS156" s="11"/>
      <c r="CLT156" s="11"/>
      <c r="CLU156" s="11"/>
      <c r="CLV156" s="11"/>
      <c r="CLW156" s="11"/>
      <c r="CLX156" s="11"/>
      <c r="CLY156" s="11"/>
      <c r="CLZ156" s="11"/>
      <c r="CMA156" s="11"/>
      <c r="CMB156" s="11"/>
      <c r="CMC156" s="11"/>
      <c r="CMD156" s="11"/>
      <c r="CME156" s="11"/>
      <c r="CMF156" s="11"/>
      <c r="CMG156" s="11"/>
      <c r="CMH156" s="11"/>
      <c r="CMI156" s="11"/>
      <c r="CMJ156" s="11"/>
      <c r="CMK156" s="11"/>
      <c r="CML156" s="11"/>
      <c r="CMM156" s="11"/>
      <c r="CMN156" s="11"/>
      <c r="CMO156" s="11"/>
      <c r="CMP156" s="11"/>
      <c r="CMQ156" s="11"/>
      <c r="CMR156" s="11"/>
      <c r="CMS156" s="11"/>
      <c r="CMT156" s="11"/>
      <c r="CMU156" s="11"/>
      <c r="CMV156" s="11"/>
      <c r="CMW156" s="11"/>
      <c r="CMX156" s="11"/>
      <c r="CMY156" s="11"/>
      <c r="CMZ156" s="11"/>
      <c r="CNA156" s="11"/>
      <c r="CNB156" s="11"/>
      <c r="CNC156" s="11"/>
      <c r="CND156" s="11"/>
      <c r="CNE156" s="11"/>
      <c r="CNF156" s="11"/>
      <c r="CNG156" s="11"/>
      <c r="CNH156" s="11"/>
      <c r="CNI156" s="11"/>
      <c r="CNJ156" s="11"/>
      <c r="CNK156" s="11"/>
      <c r="CNL156" s="11"/>
      <c r="CNM156" s="11"/>
      <c r="CNN156" s="11"/>
      <c r="CNO156" s="11"/>
      <c r="CNP156" s="11"/>
      <c r="CNQ156" s="11"/>
      <c r="CNR156" s="11"/>
      <c r="CNS156" s="11"/>
      <c r="CNT156" s="11"/>
      <c r="CNU156" s="11"/>
      <c r="CNV156" s="11"/>
      <c r="CNW156" s="11"/>
      <c r="CNX156" s="11"/>
      <c r="CNY156" s="11"/>
      <c r="CNZ156" s="11"/>
      <c r="COA156" s="11"/>
      <c r="COB156" s="11"/>
      <c r="COC156" s="11"/>
      <c r="COD156" s="11"/>
      <c r="COE156" s="11"/>
      <c r="COF156" s="11"/>
      <c r="COG156" s="11"/>
      <c r="COH156" s="11"/>
      <c r="COI156" s="11"/>
      <c r="COJ156" s="11"/>
      <c r="COK156" s="11"/>
      <c r="COL156" s="11"/>
      <c r="COM156" s="11"/>
      <c r="CON156" s="11"/>
      <c r="COO156" s="11"/>
      <c r="COP156" s="11"/>
      <c r="COQ156" s="11"/>
      <c r="COR156" s="11"/>
      <c r="COS156" s="11"/>
      <c r="COT156" s="11"/>
      <c r="COU156" s="11"/>
      <c r="COV156" s="11"/>
      <c r="COW156" s="11"/>
      <c r="COX156" s="11"/>
      <c r="COY156" s="11"/>
      <c r="COZ156" s="11"/>
      <c r="CPA156" s="11"/>
      <c r="CPB156" s="11"/>
      <c r="CPC156" s="11"/>
      <c r="CPD156" s="11"/>
      <c r="CPE156" s="11"/>
      <c r="CPF156" s="11"/>
      <c r="CPG156" s="11"/>
      <c r="CPH156" s="11"/>
      <c r="CPI156" s="11"/>
      <c r="CPJ156" s="11"/>
      <c r="CPK156" s="11"/>
      <c r="CPL156" s="11"/>
      <c r="CPM156" s="11"/>
      <c r="CPN156" s="11"/>
      <c r="CPO156" s="11"/>
      <c r="CPP156" s="11"/>
      <c r="CPQ156" s="11"/>
      <c r="CPR156" s="11"/>
      <c r="CPS156" s="11"/>
      <c r="CPT156" s="11"/>
      <c r="CPU156" s="11"/>
      <c r="CPV156" s="11"/>
      <c r="CPW156" s="11"/>
      <c r="CPX156" s="11"/>
      <c r="CPY156" s="11"/>
      <c r="CPZ156" s="11"/>
      <c r="CQA156" s="11"/>
      <c r="CQB156" s="11"/>
      <c r="CQC156" s="11"/>
      <c r="CQD156" s="11"/>
      <c r="CQE156" s="11"/>
      <c r="CQF156" s="11"/>
      <c r="CQG156" s="11"/>
      <c r="CQH156" s="11"/>
      <c r="CQI156" s="11"/>
      <c r="CQJ156" s="11"/>
      <c r="CQK156" s="11"/>
      <c r="CQL156" s="11"/>
      <c r="CQM156" s="11"/>
      <c r="CQN156" s="11"/>
      <c r="CQO156" s="11"/>
      <c r="CQP156" s="11"/>
      <c r="CQQ156" s="11"/>
      <c r="CQR156" s="11"/>
      <c r="CQS156" s="11"/>
      <c r="CQT156" s="11"/>
      <c r="CQU156" s="11"/>
      <c r="CQV156" s="11"/>
      <c r="CQW156" s="11"/>
      <c r="CQX156" s="11"/>
      <c r="CQY156" s="11"/>
      <c r="CQZ156" s="11"/>
      <c r="CRA156" s="11"/>
      <c r="CRB156" s="11"/>
      <c r="CRC156" s="11"/>
      <c r="CRD156" s="11"/>
      <c r="CRE156" s="11"/>
      <c r="CRF156" s="11"/>
      <c r="CRG156" s="11"/>
      <c r="CRH156" s="11"/>
      <c r="CRI156" s="11"/>
      <c r="CRJ156" s="11"/>
      <c r="CRK156" s="11"/>
      <c r="CRL156" s="11"/>
      <c r="CRM156" s="11"/>
      <c r="CRN156" s="11"/>
      <c r="CRO156" s="11"/>
      <c r="CRP156" s="11"/>
      <c r="CRQ156" s="11"/>
      <c r="CRR156" s="11"/>
      <c r="CRS156" s="11"/>
      <c r="CRT156" s="11"/>
      <c r="CRU156" s="11"/>
      <c r="CRV156" s="11"/>
      <c r="CRW156" s="11"/>
      <c r="CRX156" s="11"/>
      <c r="CRY156" s="11"/>
      <c r="CRZ156" s="11"/>
      <c r="CSA156" s="11"/>
      <c r="CSB156" s="11"/>
      <c r="CSC156" s="11"/>
      <c r="CSD156" s="11"/>
      <c r="CSE156" s="11"/>
      <c r="CSF156" s="11"/>
      <c r="CSG156" s="11"/>
      <c r="CSH156" s="11"/>
      <c r="CSI156" s="11"/>
      <c r="CSJ156" s="11"/>
      <c r="CSK156" s="11"/>
      <c r="CSL156" s="11"/>
      <c r="CSM156" s="11"/>
      <c r="CSN156" s="11"/>
      <c r="CSO156" s="11"/>
      <c r="CSP156" s="11"/>
      <c r="CSQ156" s="11"/>
      <c r="CSR156" s="11"/>
      <c r="CSS156" s="11"/>
      <c r="CST156" s="11"/>
      <c r="CSU156" s="11"/>
      <c r="CSV156" s="11"/>
      <c r="CSW156" s="11"/>
      <c r="CSX156" s="11"/>
      <c r="CSY156" s="11"/>
      <c r="CSZ156" s="11"/>
      <c r="CTA156" s="11"/>
      <c r="CTB156" s="11"/>
      <c r="CTC156" s="11"/>
      <c r="CTD156" s="11"/>
      <c r="CTE156" s="11"/>
      <c r="CTF156" s="11"/>
      <c r="CTG156" s="11"/>
      <c r="CTH156" s="11"/>
      <c r="CTI156" s="11"/>
      <c r="CTJ156" s="11"/>
      <c r="CTK156" s="11"/>
      <c r="CTL156" s="11"/>
      <c r="CTM156" s="11"/>
      <c r="CTN156" s="11"/>
      <c r="CTO156" s="11"/>
      <c r="CTP156" s="11"/>
      <c r="CTQ156" s="11"/>
      <c r="CTR156" s="11"/>
      <c r="CTS156" s="11"/>
      <c r="CTT156" s="11"/>
      <c r="CTU156" s="11"/>
      <c r="CTV156" s="11"/>
      <c r="CTW156" s="11"/>
      <c r="CTX156" s="11"/>
      <c r="CTY156" s="11"/>
      <c r="CTZ156" s="11"/>
      <c r="CUA156" s="11"/>
      <c r="CUB156" s="11"/>
      <c r="CUC156" s="11"/>
      <c r="CUD156" s="11"/>
      <c r="CUE156" s="11"/>
      <c r="CUF156" s="11"/>
      <c r="CUG156" s="11"/>
      <c r="CUH156" s="11"/>
      <c r="CUI156" s="11"/>
      <c r="CUJ156" s="11"/>
      <c r="CUK156" s="11"/>
      <c r="CUL156" s="11"/>
      <c r="CUM156" s="11"/>
      <c r="CUN156" s="11"/>
      <c r="CUO156" s="11"/>
      <c r="CUP156" s="11"/>
      <c r="CUQ156" s="11"/>
      <c r="CUR156" s="11"/>
      <c r="CUS156" s="11"/>
      <c r="CUT156" s="11"/>
      <c r="CUU156" s="11"/>
      <c r="CUV156" s="11"/>
      <c r="CUW156" s="11"/>
      <c r="CUX156" s="11"/>
      <c r="CUY156" s="11"/>
      <c r="CUZ156" s="11"/>
      <c r="CVA156" s="11"/>
      <c r="CVB156" s="11"/>
      <c r="CVC156" s="11"/>
      <c r="CVD156" s="11"/>
      <c r="CVE156" s="11"/>
      <c r="CVF156" s="11"/>
      <c r="CVG156" s="11"/>
      <c r="CVH156" s="11"/>
      <c r="CVI156" s="11"/>
      <c r="CVJ156" s="11"/>
      <c r="CVK156" s="11"/>
      <c r="CVL156" s="11"/>
      <c r="CVM156" s="11"/>
      <c r="CVN156" s="11"/>
      <c r="CVO156" s="11"/>
      <c r="CVP156" s="11"/>
      <c r="CVQ156" s="11"/>
      <c r="CVR156" s="11"/>
      <c r="CVS156" s="11"/>
      <c r="CVT156" s="11"/>
      <c r="CVU156" s="11"/>
      <c r="CVV156" s="11"/>
      <c r="CVW156" s="11"/>
      <c r="CVX156" s="11"/>
      <c r="CVY156" s="11"/>
      <c r="CVZ156" s="11"/>
      <c r="CWA156" s="11"/>
      <c r="CWB156" s="11"/>
      <c r="CWC156" s="11"/>
      <c r="CWD156" s="11"/>
      <c r="CWE156" s="11"/>
      <c r="CWF156" s="11"/>
      <c r="CWG156" s="11"/>
      <c r="CWH156" s="11"/>
      <c r="CWI156" s="11"/>
      <c r="CWJ156" s="11"/>
      <c r="CWK156" s="11"/>
      <c r="CWL156" s="11"/>
      <c r="CWM156" s="11"/>
      <c r="CWN156" s="11"/>
      <c r="CWO156" s="11"/>
      <c r="CWP156" s="11"/>
      <c r="CWQ156" s="11"/>
      <c r="CWR156" s="11"/>
      <c r="CWS156" s="11"/>
      <c r="CWT156" s="11"/>
      <c r="CWU156" s="11"/>
      <c r="CWV156" s="11"/>
      <c r="CWW156" s="11"/>
      <c r="CWX156" s="11"/>
      <c r="CWY156" s="11"/>
      <c r="CWZ156" s="11"/>
      <c r="CXA156" s="11"/>
      <c r="CXB156" s="11"/>
      <c r="CXC156" s="11"/>
      <c r="CXD156" s="11"/>
      <c r="CXE156" s="11"/>
      <c r="CXF156" s="11"/>
      <c r="CXG156" s="11"/>
      <c r="CXH156" s="11"/>
      <c r="CXI156" s="11"/>
      <c r="CXJ156" s="11"/>
      <c r="CXK156" s="11"/>
      <c r="CXL156" s="11"/>
      <c r="CXM156" s="11"/>
      <c r="CXN156" s="11"/>
      <c r="CXO156" s="11"/>
      <c r="CXP156" s="11"/>
      <c r="CXQ156" s="11"/>
      <c r="CXR156" s="11"/>
      <c r="CXS156" s="11"/>
      <c r="CXT156" s="11"/>
      <c r="CXU156" s="11"/>
      <c r="CXV156" s="11"/>
      <c r="CXW156" s="11"/>
      <c r="CXX156" s="11"/>
      <c r="CXY156" s="11"/>
      <c r="CXZ156" s="11"/>
      <c r="CYA156" s="11"/>
      <c r="CYB156" s="11"/>
      <c r="CYC156" s="11"/>
      <c r="CYD156" s="11"/>
      <c r="CYE156" s="11"/>
      <c r="CYF156" s="11"/>
      <c r="CYG156" s="11"/>
      <c r="CYH156" s="11"/>
      <c r="CYI156" s="11"/>
      <c r="CYJ156" s="11"/>
      <c r="CYK156" s="11"/>
      <c r="CYL156" s="11"/>
      <c r="CYM156" s="11"/>
      <c r="CYN156" s="11"/>
      <c r="CYO156" s="11"/>
      <c r="CYP156" s="11"/>
      <c r="CYQ156" s="11"/>
      <c r="CYR156" s="11"/>
      <c r="CYS156" s="11"/>
      <c r="CYT156" s="11"/>
      <c r="CYU156" s="11"/>
      <c r="CYV156" s="11"/>
      <c r="CYW156" s="11"/>
      <c r="CYX156" s="11"/>
      <c r="CYY156" s="11"/>
      <c r="CYZ156" s="11"/>
      <c r="CZA156" s="11"/>
      <c r="CZB156" s="11"/>
      <c r="CZC156" s="11"/>
      <c r="CZD156" s="11"/>
      <c r="CZE156" s="11"/>
      <c r="CZF156" s="11"/>
      <c r="CZG156" s="11"/>
      <c r="CZH156" s="11"/>
      <c r="CZI156" s="11"/>
      <c r="CZJ156" s="11"/>
      <c r="CZK156" s="11"/>
      <c r="CZL156" s="11"/>
      <c r="CZM156" s="11"/>
      <c r="CZN156" s="11"/>
      <c r="CZO156" s="11"/>
      <c r="CZP156" s="11"/>
      <c r="CZQ156" s="11"/>
      <c r="CZR156" s="11"/>
      <c r="CZS156" s="11"/>
      <c r="CZT156" s="11"/>
      <c r="CZU156" s="11"/>
      <c r="CZV156" s="11"/>
      <c r="CZW156" s="11"/>
      <c r="CZX156" s="11"/>
      <c r="CZY156" s="11"/>
      <c r="CZZ156" s="11"/>
      <c r="DAA156" s="11"/>
      <c r="DAB156" s="11"/>
      <c r="DAC156" s="11"/>
      <c r="DAD156" s="11"/>
      <c r="DAE156" s="11"/>
      <c r="DAF156" s="11"/>
      <c r="DAG156" s="11"/>
      <c r="DAH156" s="11"/>
      <c r="DAI156" s="11"/>
      <c r="DAJ156" s="11"/>
      <c r="DAK156" s="11"/>
      <c r="DAL156" s="11"/>
      <c r="DAM156" s="11"/>
      <c r="DAN156" s="11"/>
      <c r="DAO156" s="11"/>
      <c r="DAP156" s="11"/>
      <c r="DAQ156" s="11"/>
      <c r="DAR156" s="11"/>
      <c r="DAS156" s="11"/>
      <c r="DAT156" s="11"/>
      <c r="DAU156" s="11"/>
      <c r="DAV156" s="11"/>
      <c r="DAW156" s="11"/>
      <c r="DAX156" s="11"/>
      <c r="DAY156" s="11"/>
      <c r="DAZ156" s="11"/>
      <c r="DBA156" s="11"/>
      <c r="DBB156" s="11"/>
      <c r="DBC156" s="11"/>
      <c r="DBD156" s="11"/>
      <c r="DBE156" s="11"/>
      <c r="DBF156" s="11"/>
      <c r="DBG156" s="11"/>
      <c r="DBH156" s="11"/>
      <c r="DBI156" s="11"/>
      <c r="DBJ156" s="11"/>
      <c r="DBK156" s="11"/>
      <c r="DBL156" s="11"/>
      <c r="DBM156" s="11"/>
      <c r="DBN156" s="11"/>
      <c r="DBO156" s="11"/>
      <c r="DBP156" s="11"/>
      <c r="DBQ156" s="11"/>
      <c r="DBR156" s="11"/>
      <c r="DBS156" s="11"/>
      <c r="DBT156" s="11"/>
      <c r="DBU156" s="11"/>
      <c r="DBV156" s="11"/>
      <c r="DBW156" s="11"/>
      <c r="DBX156" s="11"/>
      <c r="DBY156" s="11"/>
      <c r="DBZ156" s="11"/>
      <c r="DCA156" s="11"/>
      <c r="DCB156" s="11"/>
      <c r="DCC156" s="11"/>
      <c r="DCD156" s="11"/>
      <c r="DCE156" s="11"/>
      <c r="DCF156" s="11"/>
      <c r="DCG156" s="11"/>
      <c r="DCH156" s="11"/>
      <c r="DCI156" s="11"/>
      <c r="DCJ156" s="11"/>
      <c r="DCK156" s="11"/>
      <c r="DCL156" s="11"/>
      <c r="DCM156" s="11"/>
      <c r="DCN156" s="11"/>
      <c r="DCO156" s="11"/>
      <c r="DCP156" s="11"/>
      <c r="DCQ156" s="11"/>
      <c r="DCR156" s="11"/>
      <c r="DCS156" s="11"/>
      <c r="DCT156" s="11"/>
      <c r="DCU156" s="11"/>
      <c r="DCV156" s="11"/>
      <c r="DCW156" s="11"/>
      <c r="DCX156" s="11"/>
      <c r="DCY156" s="11"/>
      <c r="DCZ156" s="11"/>
      <c r="DDA156" s="11"/>
      <c r="DDB156" s="11"/>
      <c r="DDC156" s="11"/>
      <c r="DDD156" s="11"/>
      <c r="DDE156" s="11"/>
      <c r="DDF156" s="11"/>
      <c r="DDG156" s="11"/>
      <c r="DDH156" s="11"/>
      <c r="DDI156" s="11"/>
      <c r="DDJ156" s="11"/>
      <c r="DDK156" s="11"/>
      <c r="DDL156" s="11"/>
      <c r="DDM156" s="11"/>
      <c r="DDN156" s="11"/>
      <c r="DDO156" s="11"/>
      <c r="DDP156" s="11"/>
      <c r="DDQ156" s="11"/>
      <c r="DDR156" s="11"/>
      <c r="DDS156" s="11"/>
      <c r="DDT156" s="11"/>
      <c r="DDU156" s="11"/>
      <c r="DDV156" s="11"/>
      <c r="DDW156" s="11"/>
      <c r="DDX156" s="11"/>
      <c r="DDY156" s="11"/>
      <c r="DDZ156" s="11"/>
      <c r="DEA156" s="11"/>
      <c r="DEB156" s="11"/>
      <c r="DEC156" s="11"/>
      <c r="DED156" s="11"/>
      <c r="DEE156" s="11"/>
      <c r="DEF156" s="11"/>
      <c r="DEG156" s="11"/>
      <c r="DEH156" s="11"/>
      <c r="DEI156" s="11"/>
      <c r="DEJ156" s="11"/>
      <c r="DEK156" s="11"/>
      <c r="DEL156" s="11"/>
      <c r="DEM156" s="11"/>
      <c r="DEN156" s="11"/>
      <c r="DEO156" s="11"/>
      <c r="DEP156" s="11"/>
      <c r="DEQ156" s="11"/>
      <c r="DER156" s="11"/>
      <c r="DES156" s="11"/>
      <c r="DET156" s="11"/>
      <c r="DEU156" s="11"/>
      <c r="DEV156" s="11"/>
      <c r="DEW156" s="11"/>
      <c r="DEX156" s="11"/>
      <c r="DEY156" s="11"/>
      <c r="DEZ156" s="11"/>
      <c r="DFA156" s="11"/>
      <c r="DFB156" s="11"/>
      <c r="DFC156" s="11"/>
      <c r="DFD156" s="11"/>
      <c r="DFE156" s="11"/>
      <c r="DFF156" s="11"/>
      <c r="DFG156" s="11"/>
      <c r="DFH156" s="11"/>
      <c r="DFI156" s="11"/>
      <c r="DFJ156" s="11"/>
      <c r="DFK156" s="11"/>
      <c r="DFL156" s="11"/>
      <c r="DFM156" s="11"/>
      <c r="DFN156" s="11"/>
      <c r="DFO156" s="11"/>
      <c r="DFP156" s="11"/>
      <c r="DFQ156" s="11"/>
      <c r="DFR156" s="11"/>
      <c r="DFS156" s="11"/>
      <c r="DFT156" s="11"/>
      <c r="DFU156" s="11"/>
      <c r="DFV156" s="11"/>
      <c r="DFW156" s="11"/>
      <c r="DFX156" s="11"/>
      <c r="DFY156" s="11"/>
      <c r="DFZ156" s="11"/>
      <c r="DGA156" s="11"/>
      <c r="DGB156" s="11"/>
      <c r="DGC156" s="11"/>
      <c r="DGD156" s="11"/>
      <c r="DGE156" s="11"/>
      <c r="DGF156" s="11"/>
      <c r="DGG156" s="11"/>
      <c r="DGH156" s="11"/>
      <c r="DGI156" s="11"/>
      <c r="DGJ156" s="11"/>
      <c r="DGK156" s="11"/>
      <c r="DGL156" s="11"/>
      <c r="DGM156" s="11"/>
      <c r="DGN156" s="11"/>
      <c r="DGO156" s="11"/>
      <c r="DGP156" s="11"/>
      <c r="DGQ156" s="11"/>
      <c r="DGR156" s="11"/>
      <c r="DGS156" s="11"/>
      <c r="DGT156" s="11"/>
      <c r="DGU156" s="11"/>
      <c r="DGV156" s="11"/>
      <c r="DGW156" s="11"/>
      <c r="DGX156" s="11"/>
      <c r="DGY156" s="11"/>
      <c r="DGZ156" s="11"/>
      <c r="DHA156" s="11"/>
      <c r="DHB156" s="11"/>
      <c r="DHC156" s="11"/>
      <c r="DHD156" s="11"/>
      <c r="DHE156" s="11"/>
      <c r="DHF156" s="11"/>
      <c r="DHG156" s="11"/>
      <c r="DHH156" s="11"/>
      <c r="DHI156" s="11"/>
      <c r="DHJ156" s="11"/>
      <c r="DHK156" s="11"/>
      <c r="DHL156" s="11"/>
      <c r="DHM156" s="11"/>
      <c r="DHN156" s="11"/>
      <c r="DHO156" s="11"/>
      <c r="DHP156" s="11"/>
      <c r="DHQ156" s="11"/>
      <c r="DHR156" s="11"/>
      <c r="DHS156" s="11"/>
      <c r="DHT156" s="11"/>
      <c r="DHU156" s="11"/>
      <c r="DHV156" s="11"/>
      <c r="DHW156" s="11"/>
      <c r="DHX156" s="11"/>
      <c r="DHY156" s="11"/>
      <c r="DHZ156" s="11"/>
      <c r="DIA156" s="11"/>
      <c r="DIB156" s="11"/>
      <c r="DIC156" s="11"/>
      <c r="DID156" s="11"/>
      <c r="DIE156" s="11"/>
      <c r="DIF156" s="11"/>
      <c r="DIG156" s="11"/>
      <c r="DIH156" s="11"/>
      <c r="DII156" s="11"/>
      <c r="DIJ156" s="11"/>
      <c r="DIK156" s="11"/>
      <c r="DIL156" s="11"/>
      <c r="DIM156" s="11"/>
      <c r="DIN156" s="11"/>
      <c r="DIO156" s="11"/>
      <c r="DIP156" s="11"/>
      <c r="DIQ156" s="11"/>
      <c r="DIR156" s="11"/>
      <c r="DIS156" s="11"/>
      <c r="DIT156" s="11"/>
      <c r="DIU156" s="11"/>
      <c r="DIV156" s="11"/>
      <c r="DIW156" s="11"/>
      <c r="DIX156" s="11"/>
      <c r="DIY156" s="11"/>
      <c r="DIZ156" s="11"/>
      <c r="DJA156" s="11"/>
      <c r="DJB156" s="11"/>
      <c r="DJC156" s="11"/>
      <c r="DJD156" s="11"/>
      <c r="DJE156" s="11"/>
      <c r="DJF156" s="11"/>
      <c r="DJG156" s="11"/>
      <c r="DJH156" s="11"/>
      <c r="DJI156" s="11"/>
      <c r="DJJ156" s="11"/>
      <c r="DJK156" s="11"/>
      <c r="DJL156" s="11"/>
      <c r="DJM156" s="11"/>
      <c r="DJN156" s="11"/>
      <c r="DJO156" s="11"/>
      <c r="DJP156" s="11"/>
      <c r="DJQ156" s="11"/>
      <c r="DJR156" s="11"/>
      <c r="DJS156" s="11"/>
      <c r="DJT156" s="11"/>
      <c r="DJU156" s="11"/>
      <c r="DJV156" s="11"/>
      <c r="DJW156" s="11"/>
      <c r="DJX156" s="11"/>
      <c r="DJY156" s="11"/>
      <c r="DJZ156" s="11"/>
      <c r="DKA156" s="11"/>
      <c r="DKB156" s="11"/>
      <c r="DKC156" s="11"/>
      <c r="DKD156" s="11"/>
      <c r="DKE156" s="11"/>
      <c r="DKF156" s="11"/>
      <c r="DKG156" s="11"/>
      <c r="DKH156" s="11"/>
      <c r="DKI156" s="11"/>
      <c r="DKJ156" s="11"/>
      <c r="DKK156" s="11"/>
      <c r="DKL156" s="11"/>
      <c r="DKM156" s="11"/>
      <c r="DKN156" s="11"/>
      <c r="DKO156" s="11"/>
      <c r="DKP156" s="11"/>
      <c r="DKQ156" s="11"/>
      <c r="DKR156" s="11"/>
      <c r="DKS156" s="11"/>
      <c r="DKT156" s="11"/>
      <c r="DKU156" s="11"/>
      <c r="DKV156" s="11"/>
      <c r="DKW156" s="11"/>
      <c r="DKX156" s="11"/>
      <c r="DKY156" s="11"/>
      <c r="DKZ156" s="11"/>
      <c r="DLA156" s="11"/>
      <c r="DLB156" s="11"/>
      <c r="DLC156" s="11"/>
      <c r="DLD156" s="11"/>
      <c r="DLE156" s="11"/>
      <c r="DLF156" s="11"/>
      <c r="DLG156" s="11"/>
      <c r="DLH156" s="11"/>
      <c r="DLI156" s="11"/>
      <c r="DLJ156" s="11"/>
      <c r="DLK156" s="11"/>
      <c r="DLL156" s="11"/>
      <c r="DLM156" s="11"/>
      <c r="DLN156" s="11"/>
      <c r="DLO156" s="11"/>
      <c r="DLP156" s="11"/>
      <c r="DLQ156" s="11"/>
      <c r="DLR156" s="11"/>
      <c r="DLS156" s="11"/>
      <c r="DLT156" s="11"/>
      <c r="DLU156" s="11"/>
      <c r="DLV156" s="11"/>
      <c r="DLW156" s="11"/>
      <c r="DLX156" s="11"/>
      <c r="DLY156" s="11"/>
      <c r="DLZ156" s="11"/>
      <c r="DMA156" s="11"/>
      <c r="DMB156" s="11"/>
      <c r="DMC156" s="11"/>
      <c r="DMD156" s="11"/>
      <c r="DME156" s="11"/>
      <c r="DMF156" s="11"/>
      <c r="DMG156" s="11"/>
      <c r="DMH156" s="11"/>
      <c r="DMI156" s="11"/>
      <c r="DMJ156" s="11"/>
      <c r="DMK156" s="11"/>
      <c r="DML156" s="11"/>
      <c r="DMM156" s="11"/>
      <c r="DMN156" s="11"/>
      <c r="DMO156" s="11"/>
      <c r="DMP156" s="11"/>
      <c r="DMQ156" s="11"/>
      <c r="DMR156" s="11"/>
      <c r="DMS156" s="11"/>
      <c r="DMT156" s="11"/>
      <c r="DMU156" s="11"/>
      <c r="DMV156" s="11"/>
      <c r="DMW156" s="11"/>
      <c r="DMX156" s="11"/>
      <c r="DMY156" s="11"/>
      <c r="DMZ156" s="11"/>
      <c r="DNA156" s="11"/>
      <c r="DNB156" s="11"/>
      <c r="DNC156" s="11"/>
      <c r="DND156" s="11"/>
      <c r="DNE156" s="11"/>
      <c r="DNF156" s="11"/>
      <c r="DNG156" s="11"/>
      <c r="DNH156" s="11"/>
      <c r="DNI156" s="11"/>
      <c r="DNJ156" s="11"/>
      <c r="DNK156" s="11"/>
      <c r="DNL156" s="11"/>
      <c r="DNM156" s="11"/>
      <c r="DNN156" s="11"/>
      <c r="DNO156" s="11"/>
      <c r="DNP156" s="11"/>
      <c r="DNQ156" s="11"/>
      <c r="DNR156" s="11"/>
      <c r="DNS156" s="11"/>
      <c r="DNT156" s="11"/>
      <c r="DNU156" s="11"/>
      <c r="DNV156" s="11"/>
      <c r="DNW156" s="11"/>
      <c r="DNX156" s="11"/>
      <c r="DNY156" s="11"/>
      <c r="DNZ156" s="11"/>
      <c r="DOA156" s="11"/>
      <c r="DOB156" s="11"/>
      <c r="DOC156" s="11"/>
      <c r="DOD156" s="11"/>
      <c r="DOE156" s="11"/>
      <c r="DOF156" s="11"/>
      <c r="DOG156" s="11"/>
      <c r="DOH156" s="11"/>
      <c r="DOI156" s="11"/>
      <c r="DOJ156" s="11"/>
      <c r="DOK156" s="11"/>
      <c r="DOL156" s="11"/>
      <c r="DOM156" s="11"/>
      <c r="DON156" s="11"/>
      <c r="DOO156" s="11"/>
      <c r="DOP156" s="11"/>
      <c r="DOQ156" s="11"/>
      <c r="DOR156" s="11"/>
      <c r="DOS156" s="11"/>
      <c r="DOT156" s="11"/>
      <c r="DOU156" s="11"/>
      <c r="DOV156" s="11"/>
      <c r="DOW156" s="11"/>
      <c r="DOX156" s="11"/>
      <c r="DOY156" s="11"/>
      <c r="DOZ156" s="11"/>
      <c r="DPA156" s="11"/>
      <c r="DPB156" s="11"/>
      <c r="DPC156" s="11"/>
      <c r="DPD156" s="11"/>
      <c r="DPE156" s="11"/>
      <c r="DPF156" s="11"/>
      <c r="DPG156" s="11"/>
      <c r="DPH156" s="11"/>
      <c r="DPI156" s="11"/>
      <c r="DPJ156" s="11"/>
      <c r="DPK156" s="11"/>
      <c r="DPL156" s="11"/>
      <c r="DPM156" s="11"/>
      <c r="DPN156" s="11"/>
      <c r="DPO156" s="11"/>
      <c r="DPP156" s="11"/>
      <c r="DPQ156" s="11"/>
      <c r="DPR156" s="11"/>
      <c r="DPS156" s="11"/>
      <c r="DPT156" s="11"/>
      <c r="DPU156" s="11"/>
      <c r="DPV156" s="11"/>
      <c r="DPW156" s="11"/>
      <c r="DPX156" s="11"/>
      <c r="DPY156" s="11"/>
      <c r="DPZ156" s="11"/>
      <c r="DQA156" s="11"/>
      <c r="DQB156" s="11"/>
      <c r="DQC156" s="11"/>
      <c r="DQD156" s="11"/>
      <c r="DQE156" s="11"/>
      <c r="DQF156" s="11"/>
      <c r="DQG156" s="11"/>
      <c r="DQH156" s="11"/>
      <c r="DQI156" s="11"/>
      <c r="DQJ156" s="11"/>
      <c r="DQK156" s="11"/>
      <c r="DQL156" s="11"/>
      <c r="DQM156" s="11"/>
      <c r="DQN156" s="11"/>
      <c r="DQO156" s="11"/>
      <c r="DQP156" s="11"/>
      <c r="DQQ156" s="11"/>
      <c r="DQR156" s="11"/>
      <c r="DQS156" s="11"/>
      <c r="DQT156" s="11"/>
      <c r="DQU156" s="11"/>
      <c r="DQV156" s="11"/>
      <c r="DQW156" s="11"/>
      <c r="DQX156" s="11"/>
      <c r="DQY156" s="11"/>
      <c r="DQZ156" s="11"/>
      <c r="DRA156" s="11"/>
      <c r="DRB156" s="11"/>
      <c r="DRC156" s="11"/>
      <c r="DRD156" s="11"/>
      <c r="DRE156" s="11"/>
      <c r="DRF156" s="11"/>
      <c r="DRG156" s="11"/>
      <c r="DRH156" s="11"/>
      <c r="DRI156" s="11"/>
      <c r="DRJ156" s="11"/>
      <c r="DRK156" s="11"/>
      <c r="DRL156" s="11"/>
      <c r="DRM156" s="11"/>
      <c r="DRN156" s="11"/>
      <c r="DRO156" s="11"/>
      <c r="DRP156" s="11"/>
      <c r="DRQ156" s="11"/>
      <c r="DRR156" s="11"/>
      <c r="DRS156" s="11"/>
      <c r="DRT156" s="11"/>
      <c r="DRU156" s="11"/>
      <c r="DRV156" s="11"/>
      <c r="DRW156" s="11"/>
      <c r="DRX156" s="11"/>
      <c r="DRY156" s="11"/>
      <c r="DRZ156" s="11"/>
      <c r="DSA156" s="11"/>
      <c r="DSB156" s="11"/>
      <c r="DSC156" s="11"/>
      <c r="DSD156" s="11"/>
      <c r="DSE156" s="11"/>
      <c r="DSF156" s="11"/>
      <c r="DSG156" s="11"/>
      <c r="DSH156" s="11"/>
      <c r="DSI156" s="11"/>
      <c r="DSJ156" s="11"/>
      <c r="DSK156" s="11"/>
      <c r="DSL156" s="11"/>
      <c r="DSM156" s="11"/>
      <c r="DSN156" s="11"/>
      <c r="DSO156" s="11"/>
      <c r="DSP156" s="11"/>
      <c r="DSQ156" s="11"/>
      <c r="DSR156" s="11"/>
      <c r="DSS156" s="11"/>
      <c r="DST156" s="11"/>
      <c r="DSU156" s="11"/>
      <c r="DSV156" s="11"/>
      <c r="DSW156" s="11"/>
      <c r="DSX156" s="11"/>
      <c r="DSY156" s="11"/>
      <c r="DSZ156" s="11"/>
      <c r="DTA156" s="11"/>
      <c r="DTB156" s="11"/>
      <c r="DTC156" s="11"/>
      <c r="DTD156" s="11"/>
      <c r="DTE156" s="11"/>
      <c r="DTF156" s="11"/>
      <c r="DTG156" s="11"/>
      <c r="DTH156" s="11"/>
      <c r="DTI156" s="11"/>
      <c r="DTJ156" s="11"/>
      <c r="DTK156" s="11"/>
      <c r="DTL156" s="11"/>
      <c r="DTM156" s="11"/>
      <c r="DTN156" s="11"/>
      <c r="DTO156" s="11"/>
      <c r="DTP156" s="11"/>
      <c r="DTQ156" s="11"/>
      <c r="DTR156" s="11"/>
      <c r="DTS156" s="11"/>
      <c r="DTT156" s="11"/>
      <c r="DTU156" s="11"/>
      <c r="DTV156" s="11"/>
      <c r="DTW156" s="11"/>
      <c r="DTX156" s="11"/>
      <c r="DTY156" s="11"/>
      <c r="DTZ156" s="11"/>
      <c r="DUA156" s="11"/>
      <c r="DUB156" s="11"/>
      <c r="DUC156" s="11"/>
      <c r="DUD156" s="11"/>
      <c r="DUE156" s="11"/>
      <c r="DUF156" s="11"/>
      <c r="DUG156" s="11"/>
      <c r="DUH156" s="11"/>
      <c r="DUI156" s="11"/>
      <c r="DUJ156" s="11"/>
      <c r="DUK156" s="11"/>
      <c r="DUL156" s="11"/>
      <c r="DUM156" s="11"/>
      <c r="DUN156" s="11"/>
      <c r="DUO156" s="11"/>
      <c r="DUP156" s="11"/>
      <c r="DUQ156" s="11"/>
      <c r="DUR156" s="11"/>
      <c r="DUS156" s="11"/>
      <c r="DUT156" s="11"/>
      <c r="DUU156" s="11"/>
      <c r="DUV156" s="11"/>
      <c r="DUW156" s="11"/>
      <c r="DUX156" s="11"/>
      <c r="DUY156" s="11"/>
      <c r="DUZ156" s="11"/>
      <c r="DVA156" s="11"/>
      <c r="DVB156" s="11"/>
      <c r="DVC156" s="11"/>
      <c r="DVD156" s="11"/>
      <c r="DVE156" s="11"/>
      <c r="DVF156" s="11"/>
      <c r="DVG156" s="11"/>
      <c r="DVH156" s="11"/>
      <c r="DVI156" s="11"/>
      <c r="DVJ156" s="11"/>
      <c r="DVK156" s="11"/>
      <c r="DVL156" s="11"/>
      <c r="DVM156" s="11"/>
      <c r="DVN156" s="11"/>
      <c r="DVO156" s="11"/>
      <c r="DVP156" s="11"/>
      <c r="DVQ156" s="11"/>
      <c r="DVR156" s="11"/>
      <c r="DVS156" s="11"/>
      <c r="DVT156" s="11"/>
      <c r="DVU156" s="11"/>
      <c r="DVV156" s="11"/>
      <c r="DVW156" s="11"/>
      <c r="DVX156" s="11"/>
      <c r="DVY156" s="11"/>
      <c r="DVZ156" s="11"/>
      <c r="DWA156" s="11"/>
      <c r="DWB156" s="11"/>
      <c r="DWC156" s="11"/>
      <c r="DWD156" s="11"/>
      <c r="DWE156" s="11"/>
      <c r="DWF156" s="11"/>
      <c r="DWG156" s="11"/>
      <c r="DWH156" s="11"/>
      <c r="DWI156" s="11"/>
      <c r="DWJ156" s="11"/>
      <c r="DWK156" s="11"/>
      <c r="DWL156" s="11"/>
      <c r="DWM156" s="11"/>
      <c r="DWN156" s="11"/>
      <c r="DWO156" s="11"/>
      <c r="DWP156" s="11"/>
      <c r="DWQ156" s="11"/>
      <c r="DWR156" s="11"/>
      <c r="DWS156" s="11"/>
      <c r="DWT156" s="11"/>
      <c r="DWU156" s="11"/>
      <c r="DWV156" s="11"/>
      <c r="DWW156" s="11"/>
      <c r="DWX156" s="11"/>
      <c r="DWY156" s="11"/>
      <c r="DWZ156" s="11"/>
      <c r="DXA156" s="11"/>
      <c r="DXB156" s="11"/>
      <c r="DXC156" s="11"/>
      <c r="DXD156" s="11"/>
      <c r="DXE156" s="11"/>
      <c r="DXF156" s="11"/>
      <c r="DXG156" s="11"/>
      <c r="DXH156" s="11"/>
      <c r="DXI156" s="11"/>
      <c r="DXJ156" s="11"/>
      <c r="DXK156" s="11"/>
      <c r="DXL156" s="11"/>
      <c r="DXM156" s="11"/>
      <c r="DXN156" s="11"/>
      <c r="DXO156" s="11"/>
      <c r="DXP156" s="11"/>
      <c r="DXQ156" s="11"/>
      <c r="DXR156" s="11"/>
      <c r="DXS156" s="11"/>
      <c r="DXT156" s="11"/>
      <c r="DXU156" s="11"/>
      <c r="DXV156" s="11"/>
      <c r="DXW156" s="11"/>
      <c r="DXX156" s="11"/>
      <c r="DXY156" s="11"/>
      <c r="DXZ156" s="11"/>
      <c r="DYA156" s="11"/>
      <c r="DYB156" s="11"/>
      <c r="DYC156" s="11"/>
      <c r="DYD156" s="11"/>
      <c r="DYE156" s="11"/>
      <c r="DYF156" s="11"/>
      <c r="DYG156" s="11"/>
      <c r="DYH156" s="11"/>
      <c r="DYI156" s="11"/>
      <c r="DYJ156" s="11"/>
      <c r="DYK156" s="11"/>
      <c r="DYL156" s="11"/>
      <c r="DYM156" s="11"/>
      <c r="DYN156" s="11"/>
      <c r="DYO156" s="11"/>
      <c r="DYP156" s="11"/>
      <c r="DYQ156" s="11"/>
      <c r="DYR156" s="11"/>
      <c r="DYS156" s="11"/>
      <c r="DYT156" s="11"/>
      <c r="DYU156" s="11"/>
      <c r="DYV156" s="11"/>
      <c r="DYW156" s="11"/>
      <c r="DYX156" s="11"/>
      <c r="DYY156" s="11"/>
      <c r="DYZ156" s="11"/>
      <c r="DZA156" s="11"/>
      <c r="DZB156" s="11"/>
      <c r="DZC156" s="11"/>
      <c r="DZD156" s="11"/>
      <c r="DZE156" s="11"/>
      <c r="DZF156" s="11"/>
      <c r="DZG156" s="11"/>
      <c r="DZH156" s="11"/>
      <c r="DZI156" s="11"/>
      <c r="DZJ156" s="11"/>
      <c r="DZK156" s="11"/>
      <c r="DZL156" s="11"/>
      <c r="DZM156" s="11"/>
      <c r="DZN156" s="11"/>
      <c r="DZO156" s="11"/>
      <c r="DZP156" s="11"/>
      <c r="DZQ156" s="11"/>
      <c r="DZR156" s="11"/>
      <c r="DZS156" s="11"/>
      <c r="DZT156" s="11"/>
      <c r="DZU156" s="11"/>
      <c r="DZV156" s="11"/>
      <c r="DZW156" s="11"/>
      <c r="DZX156" s="11"/>
      <c r="DZY156" s="11"/>
      <c r="DZZ156" s="11"/>
      <c r="EAA156" s="11"/>
      <c r="EAB156" s="11"/>
      <c r="EAC156" s="11"/>
      <c r="EAD156" s="11"/>
      <c r="EAE156" s="11"/>
      <c r="EAF156" s="11"/>
      <c r="EAG156" s="11"/>
      <c r="EAH156" s="11"/>
      <c r="EAI156" s="11"/>
      <c r="EAJ156" s="11"/>
      <c r="EAK156" s="11"/>
      <c r="EAL156" s="11"/>
      <c r="EAM156" s="11"/>
      <c r="EAN156" s="11"/>
      <c r="EAO156" s="11"/>
      <c r="EAP156" s="11"/>
      <c r="EAQ156" s="11"/>
      <c r="EAR156" s="11"/>
      <c r="EAS156" s="11"/>
      <c r="EAT156" s="11"/>
      <c r="EAU156" s="11"/>
      <c r="EAV156" s="11"/>
      <c r="EAW156" s="11"/>
      <c r="EAX156" s="11"/>
      <c r="EAY156" s="11"/>
      <c r="EAZ156" s="11"/>
      <c r="EBA156" s="11"/>
      <c r="EBB156" s="11"/>
      <c r="EBC156" s="11"/>
      <c r="EBD156" s="11"/>
      <c r="EBE156" s="11"/>
      <c r="EBF156" s="11"/>
      <c r="EBG156" s="11"/>
      <c r="EBH156" s="11"/>
      <c r="EBI156" s="11"/>
      <c r="EBJ156" s="11"/>
      <c r="EBK156" s="11"/>
      <c r="EBL156" s="11"/>
      <c r="EBM156" s="11"/>
      <c r="EBN156" s="11"/>
      <c r="EBO156" s="11"/>
      <c r="EBP156" s="11"/>
      <c r="EBQ156" s="11"/>
      <c r="EBR156" s="11"/>
      <c r="EBS156" s="11"/>
      <c r="EBT156" s="11"/>
      <c r="EBU156" s="11"/>
      <c r="EBV156" s="11"/>
      <c r="EBW156" s="11"/>
      <c r="EBX156" s="11"/>
      <c r="EBY156" s="11"/>
      <c r="EBZ156" s="11"/>
      <c r="ECA156" s="11"/>
      <c r="ECB156" s="11"/>
      <c r="ECC156" s="11"/>
      <c r="ECD156" s="11"/>
      <c r="ECE156" s="11"/>
      <c r="ECF156" s="11"/>
      <c r="ECG156" s="11"/>
      <c r="ECH156" s="11"/>
      <c r="ECI156" s="11"/>
      <c r="ECJ156" s="11"/>
      <c r="ECK156" s="11"/>
      <c r="ECL156" s="11"/>
      <c r="ECM156" s="11"/>
      <c r="ECN156" s="11"/>
      <c r="ECO156" s="11"/>
      <c r="ECP156" s="11"/>
      <c r="ECQ156" s="11"/>
      <c r="ECR156" s="11"/>
      <c r="ECS156" s="11"/>
      <c r="ECT156" s="11"/>
      <c r="ECU156" s="11"/>
      <c r="ECV156" s="11"/>
      <c r="ECW156" s="11"/>
      <c r="ECX156" s="11"/>
      <c r="ECY156" s="11"/>
      <c r="ECZ156" s="11"/>
      <c r="EDA156" s="11"/>
      <c r="EDB156" s="11"/>
      <c r="EDC156" s="11"/>
      <c r="EDD156" s="11"/>
      <c r="EDE156" s="11"/>
      <c r="EDF156" s="11"/>
      <c r="EDG156" s="11"/>
      <c r="EDH156" s="11"/>
      <c r="EDI156" s="11"/>
      <c r="EDJ156" s="11"/>
      <c r="EDK156" s="11"/>
      <c r="EDL156" s="11"/>
      <c r="EDM156" s="11"/>
      <c r="EDN156" s="11"/>
      <c r="EDO156" s="11"/>
      <c r="EDP156" s="11"/>
      <c r="EDQ156" s="11"/>
      <c r="EDR156" s="11"/>
      <c r="EDS156" s="11"/>
      <c r="EDT156" s="11"/>
      <c r="EDU156" s="11"/>
      <c r="EDV156" s="11"/>
      <c r="EDW156" s="11"/>
      <c r="EDX156" s="11"/>
      <c r="EDY156" s="11"/>
      <c r="EDZ156" s="11"/>
      <c r="EEA156" s="11"/>
      <c r="EEB156" s="11"/>
      <c r="EEC156" s="11"/>
      <c r="EED156" s="11"/>
      <c r="EEE156" s="11"/>
      <c r="EEF156" s="11"/>
      <c r="EEG156" s="11"/>
      <c r="EEH156" s="11"/>
      <c r="EEI156" s="11"/>
      <c r="EEJ156" s="11"/>
      <c r="EEK156" s="11"/>
      <c r="EEL156" s="11"/>
      <c r="EEM156" s="11"/>
      <c r="EEN156" s="11"/>
      <c r="EEO156" s="11"/>
      <c r="EEP156" s="11"/>
      <c r="EEQ156" s="11"/>
      <c r="EER156" s="11"/>
      <c r="EES156" s="11"/>
      <c r="EET156" s="11"/>
      <c r="EEU156" s="11"/>
      <c r="EEV156" s="11"/>
      <c r="EEW156" s="11"/>
      <c r="EEX156" s="11"/>
      <c r="EEY156" s="11"/>
      <c r="EEZ156" s="11"/>
      <c r="EFA156" s="11"/>
      <c r="EFB156" s="11"/>
      <c r="EFC156" s="11"/>
      <c r="EFD156" s="11"/>
      <c r="EFE156" s="11"/>
      <c r="EFF156" s="11"/>
      <c r="EFG156" s="11"/>
      <c r="EFH156" s="11"/>
      <c r="EFI156" s="11"/>
      <c r="EFJ156" s="11"/>
      <c r="EFK156" s="11"/>
      <c r="EFL156" s="11"/>
      <c r="EFM156" s="11"/>
      <c r="EFN156" s="11"/>
      <c r="EFO156" s="11"/>
      <c r="EFP156" s="11"/>
      <c r="EFQ156" s="11"/>
      <c r="EFR156" s="11"/>
      <c r="EFS156" s="11"/>
      <c r="EFT156" s="11"/>
      <c r="EFU156" s="11"/>
      <c r="EFV156" s="11"/>
      <c r="EFW156" s="11"/>
      <c r="EFX156" s="11"/>
      <c r="EFY156" s="11"/>
      <c r="EFZ156" s="11"/>
      <c r="EGA156" s="11"/>
      <c r="EGB156" s="11"/>
      <c r="EGC156" s="11"/>
      <c r="EGD156" s="11"/>
      <c r="EGE156" s="11"/>
      <c r="EGF156" s="11"/>
      <c r="EGG156" s="11"/>
      <c r="EGH156" s="11"/>
      <c r="EGI156" s="11"/>
      <c r="EGJ156" s="11"/>
      <c r="EGK156" s="11"/>
      <c r="EGL156" s="11"/>
      <c r="EGM156" s="11"/>
      <c r="EGN156" s="11"/>
      <c r="EGO156" s="11"/>
      <c r="EGP156" s="11"/>
      <c r="EGQ156" s="11"/>
      <c r="EGR156" s="11"/>
      <c r="EGS156" s="11"/>
      <c r="EGT156" s="11"/>
      <c r="EGU156" s="11"/>
      <c r="EGV156" s="11"/>
      <c r="EGW156" s="11"/>
      <c r="EGX156" s="11"/>
      <c r="EGY156" s="11"/>
      <c r="EGZ156" s="11"/>
      <c r="EHA156" s="11"/>
      <c r="EHB156" s="11"/>
      <c r="EHC156" s="11"/>
      <c r="EHD156" s="11"/>
      <c r="EHE156" s="11"/>
      <c r="EHF156" s="11"/>
      <c r="EHG156" s="11"/>
      <c r="EHH156" s="11"/>
      <c r="EHI156" s="11"/>
      <c r="EHJ156" s="11"/>
      <c r="EHK156" s="11"/>
      <c r="EHL156" s="11"/>
      <c r="EHM156" s="11"/>
      <c r="EHN156" s="11"/>
      <c r="EHO156" s="11"/>
      <c r="EHP156" s="11"/>
      <c r="EHQ156" s="11"/>
      <c r="EHR156" s="11"/>
      <c r="EHS156" s="11"/>
      <c r="EHT156" s="11"/>
      <c r="EHU156" s="11"/>
      <c r="EHV156" s="11"/>
      <c r="EHW156" s="11"/>
      <c r="EHX156" s="11"/>
      <c r="EHY156" s="11"/>
      <c r="EHZ156" s="11"/>
      <c r="EIA156" s="11"/>
      <c r="EIB156" s="11"/>
      <c r="EIC156" s="11"/>
      <c r="EID156" s="11"/>
      <c r="EIE156" s="11"/>
      <c r="EIF156" s="11"/>
      <c r="EIG156" s="11"/>
      <c r="EIH156" s="11"/>
      <c r="EII156" s="11"/>
      <c r="EIJ156" s="11"/>
      <c r="EIK156" s="11"/>
      <c r="EIL156" s="11"/>
      <c r="EIM156" s="11"/>
      <c r="EIN156" s="11"/>
      <c r="EIO156" s="11"/>
      <c r="EIP156" s="11"/>
      <c r="EIQ156" s="11"/>
      <c r="EIR156" s="11"/>
      <c r="EIS156" s="11"/>
      <c r="EIT156" s="11"/>
      <c r="EIU156" s="11"/>
      <c r="EIV156" s="11"/>
      <c r="EIW156" s="11"/>
      <c r="EIX156" s="11"/>
      <c r="EIY156" s="11"/>
      <c r="EIZ156" s="11"/>
      <c r="EJA156" s="11"/>
      <c r="EJB156" s="11"/>
      <c r="EJC156" s="11"/>
      <c r="EJD156" s="11"/>
      <c r="EJE156" s="11"/>
      <c r="EJF156" s="11"/>
      <c r="EJG156" s="11"/>
      <c r="EJH156" s="11"/>
      <c r="EJI156" s="11"/>
      <c r="EJJ156" s="11"/>
      <c r="EJK156" s="11"/>
      <c r="EJL156" s="11"/>
      <c r="EJM156" s="11"/>
      <c r="EJN156" s="11"/>
      <c r="EJO156" s="11"/>
      <c r="EJP156" s="11"/>
      <c r="EJQ156" s="11"/>
      <c r="EJR156" s="11"/>
      <c r="EJS156" s="11"/>
      <c r="EJT156" s="11"/>
      <c r="EJU156" s="11"/>
      <c r="EJV156" s="11"/>
      <c r="EJW156" s="11"/>
      <c r="EJX156" s="11"/>
      <c r="EJY156" s="11"/>
      <c r="EJZ156" s="11"/>
      <c r="EKA156" s="11"/>
      <c r="EKB156" s="11"/>
      <c r="EKC156" s="11"/>
      <c r="EKD156" s="11"/>
      <c r="EKE156" s="11"/>
      <c r="EKF156" s="11"/>
      <c r="EKG156" s="11"/>
      <c r="EKH156" s="11"/>
      <c r="EKI156" s="11"/>
      <c r="EKJ156" s="11"/>
      <c r="EKK156" s="11"/>
      <c r="EKL156" s="11"/>
      <c r="EKM156" s="11"/>
      <c r="EKN156" s="11"/>
      <c r="EKO156" s="11"/>
      <c r="EKP156" s="11"/>
      <c r="EKQ156" s="11"/>
      <c r="EKR156" s="11"/>
      <c r="EKS156" s="11"/>
      <c r="EKT156" s="11"/>
      <c r="EKU156" s="11"/>
      <c r="EKV156" s="11"/>
      <c r="EKW156" s="11"/>
      <c r="EKX156" s="11"/>
      <c r="EKY156" s="11"/>
      <c r="EKZ156" s="11"/>
      <c r="ELA156" s="11"/>
      <c r="ELB156" s="11"/>
      <c r="ELC156" s="11"/>
      <c r="ELD156" s="11"/>
      <c r="ELE156" s="11"/>
      <c r="ELF156" s="11"/>
      <c r="ELG156" s="11"/>
      <c r="ELH156" s="11"/>
      <c r="ELI156" s="11"/>
      <c r="ELJ156" s="11"/>
      <c r="ELK156" s="11"/>
      <c r="ELL156" s="11"/>
      <c r="ELM156" s="11"/>
      <c r="ELN156" s="11"/>
      <c r="ELO156" s="11"/>
      <c r="ELP156" s="11"/>
      <c r="ELQ156" s="11"/>
      <c r="ELR156" s="11"/>
      <c r="ELS156" s="11"/>
      <c r="ELT156" s="11"/>
      <c r="ELU156" s="11"/>
      <c r="ELV156" s="11"/>
      <c r="ELW156" s="11"/>
      <c r="ELX156" s="11"/>
      <c r="ELY156" s="11"/>
      <c r="ELZ156" s="11"/>
    </row>
    <row r="157" spans="1:346 1276:3718">
      <c r="A157" s="388"/>
      <c r="C157" s="166" t="s">
        <v>1044</v>
      </c>
      <c r="D157" s="223">
        <f t="shared" si="6"/>
        <v>0</v>
      </c>
      <c r="E157" s="88" t="s">
        <v>540</v>
      </c>
      <c r="F157" s="219"/>
      <c r="G157" s="92"/>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c r="HJ157" s="11"/>
      <c r="HK157" s="11"/>
      <c r="HL157" s="11"/>
      <c r="HM157" s="11"/>
      <c r="HN157" s="11"/>
      <c r="HO157" s="11"/>
      <c r="HP157" s="11"/>
      <c r="HQ157" s="11"/>
      <c r="HR157" s="11"/>
      <c r="HS157" s="11"/>
      <c r="HT157" s="11"/>
      <c r="HU157" s="11"/>
      <c r="HV157" s="11"/>
      <c r="HW157" s="11"/>
      <c r="HX157" s="11"/>
      <c r="HY157" s="11"/>
      <c r="HZ157" s="11"/>
      <c r="IA157" s="11"/>
      <c r="IB157" s="11"/>
      <c r="IC157" s="11"/>
      <c r="ID157" s="11"/>
      <c r="IE157" s="11"/>
      <c r="IF157" s="11"/>
      <c r="IG157" s="11"/>
      <c r="IH157" s="11"/>
      <c r="II157" s="11"/>
      <c r="IJ157" s="11"/>
      <c r="IK157" s="11"/>
      <c r="IL157" s="11"/>
      <c r="IM157" s="11"/>
      <c r="IN157" s="11"/>
      <c r="IO157" s="11"/>
      <c r="IP157" s="11"/>
      <c r="IQ157" s="11"/>
      <c r="IR157" s="11"/>
      <c r="IS157" s="11"/>
      <c r="IT157" s="11"/>
      <c r="IU157" s="11"/>
      <c r="IV157" s="11"/>
      <c r="IW157" s="11"/>
      <c r="IX157" s="11"/>
      <c r="IY157" s="11"/>
      <c r="IZ157" s="11"/>
      <c r="JA157" s="11"/>
      <c r="JB157" s="11"/>
      <c r="JC157" s="11"/>
      <c r="JD157" s="11"/>
      <c r="JE157" s="11"/>
      <c r="JF157" s="11"/>
      <c r="JG157" s="11"/>
      <c r="JH157" s="11"/>
      <c r="JI157" s="11"/>
      <c r="JJ157" s="11"/>
      <c r="JK157" s="11"/>
      <c r="JL157" s="11"/>
      <c r="JM157" s="11"/>
      <c r="JN157" s="11"/>
      <c r="JO157" s="11"/>
      <c r="JP157" s="11"/>
      <c r="JQ157" s="11"/>
      <c r="JR157" s="11"/>
      <c r="JS157" s="11"/>
      <c r="JT157" s="11"/>
      <c r="JU157" s="11"/>
      <c r="JV157" s="11"/>
      <c r="JW157" s="11"/>
      <c r="JX157" s="11"/>
      <c r="JY157" s="11"/>
      <c r="JZ157" s="11"/>
      <c r="KA157" s="11"/>
      <c r="KB157" s="11"/>
      <c r="KC157" s="11"/>
      <c r="KD157" s="11"/>
      <c r="KE157" s="11"/>
      <c r="KF157" s="11"/>
      <c r="KG157" s="11"/>
      <c r="KH157" s="11"/>
      <c r="KI157" s="11"/>
      <c r="KJ157" s="11"/>
      <c r="KK157" s="11"/>
      <c r="KL157" s="11"/>
      <c r="KM157" s="11"/>
      <c r="KN157" s="11"/>
      <c r="KO157" s="11"/>
      <c r="KP157" s="11"/>
      <c r="KQ157" s="11"/>
      <c r="KR157" s="11"/>
      <c r="KS157" s="11"/>
      <c r="KT157" s="11"/>
      <c r="KU157" s="11"/>
      <c r="KV157" s="11"/>
      <c r="KW157" s="11"/>
      <c r="KX157" s="11"/>
      <c r="KY157" s="11"/>
      <c r="KZ157" s="11"/>
      <c r="LA157" s="11"/>
      <c r="LB157" s="11"/>
      <c r="LC157" s="11"/>
      <c r="LD157" s="11"/>
      <c r="LE157" s="11"/>
      <c r="LF157" s="11"/>
      <c r="LG157" s="11"/>
      <c r="LH157" s="11"/>
      <c r="LI157" s="11"/>
      <c r="LJ157" s="11"/>
      <c r="LK157" s="11"/>
      <c r="LL157" s="11"/>
      <c r="LM157" s="11"/>
      <c r="LN157" s="11"/>
      <c r="LO157" s="11"/>
      <c r="LP157" s="11"/>
      <c r="LQ157" s="11"/>
      <c r="LR157" s="11"/>
      <c r="LS157" s="11"/>
      <c r="LT157" s="11"/>
      <c r="LU157" s="11"/>
      <c r="LV157" s="11"/>
      <c r="LW157" s="11"/>
      <c r="LX157" s="11"/>
      <c r="LY157" s="11"/>
      <c r="LZ157" s="11"/>
      <c r="MA157" s="11"/>
      <c r="MB157" s="11"/>
      <c r="MC157" s="11"/>
      <c r="MD157" s="11"/>
      <c r="ME157" s="11"/>
      <c r="MF157" s="11"/>
      <c r="MG157" s="11"/>
      <c r="MH157" s="11"/>
      <c r="AWB157" s="11"/>
      <c r="AWC157" s="11"/>
      <c r="AWD157" s="11"/>
      <c r="AWE157" s="11"/>
      <c r="AWF157" s="11"/>
      <c r="AWG157" s="11"/>
      <c r="AWH157" s="11"/>
      <c r="AWI157" s="11"/>
      <c r="AWJ157" s="11"/>
      <c r="AWK157" s="11"/>
      <c r="AWL157" s="11"/>
      <c r="AWM157" s="11"/>
      <c r="AWN157" s="11"/>
      <c r="AWO157" s="11"/>
      <c r="AWP157" s="11"/>
      <c r="AWQ157" s="11"/>
      <c r="AWR157" s="11"/>
      <c r="AWS157" s="11"/>
      <c r="AWT157" s="11"/>
      <c r="AWU157" s="11"/>
      <c r="AWV157" s="11"/>
      <c r="AWW157" s="11"/>
      <c r="AWX157" s="11"/>
      <c r="AWY157" s="11"/>
      <c r="AWZ157" s="11"/>
      <c r="AXA157" s="11"/>
      <c r="AXB157" s="11"/>
      <c r="AXC157" s="11"/>
      <c r="AXD157" s="11"/>
      <c r="AXE157" s="11"/>
      <c r="AXF157" s="11"/>
      <c r="AXG157" s="11"/>
      <c r="AXH157" s="11"/>
      <c r="AXI157" s="11"/>
      <c r="AXJ157" s="11"/>
      <c r="AXK157" s="11"/>
      <c r="AXL157" s="11"/>
      <c r="AXM157" s="11"/>
      <c r="AXN157" s="11"/>
      <c r="AXO157" s="11"/>
      <c r="AXP157" s="11"/>
      <c r="AXQ157" s="11"/>
      <c r="AXR157" s="11"/>
      <c r="AXS157" s="11"/>
      <c r="AXT157" s="11"/>
      <c r="AXU157" s="11"/>
      <c r="AXV157" s="11"/>
      <c r="AXW157" s="11"/>
      <c r="AXX157" s="11"/>
      <c r="AXY157" s="11"/>
      <c r="AXZ157" s="11"/>
      <c r="AYA157" s="11"/>
      <c r="AYB157" s="11"/>
      <c r="AYC157" s="11"/>
      <c r="AYD157" s="11"/>
      <c r="AYE157" s="11"/>
      <c r="AYF157" s="11"/>
      <c r="AYG157" s="11"/>
      <c r="AYH157" s="11"/>
      <c r="AYI157" s="11"/>
      <c r="AYJ157" s="11"/>
      <c r="AYK157" s="11"/>
      <c r="AYL157" s="11"/>
      <c r="AYM157" s="11"/>
      <c r="AYN157" s="11"/>
      <c r="AYO157" s="11"/>
      <c r="AYP157" s="11"/>
      <c r="AYQ157" s="11"/>
      <c r="AYR157" s="11"/>
      <c r="AYS157" s="11"/>
      <c r="AYT157" s="11"/>
      <c r="AYU157" s="11"/>
      <c r="AYV157" s="11"/>
      <c r="AYW157" s="11"/>
      <c r="AYX157" s="11"/>
      <c r="AYY157" s="11"/>
      <c r="AYZ157" s="11"/>
      <c r="AZA157" s="11"/>
      <c r="AZB157" s="11"/>
      <c r="AZC157" s="11"/>
      <c r="AZD157" s="11"/>
      <c r="AZE157" s="11"/>
      <c r="AZF157" s="11"/>
      <c r="AZG157" s="11"/>
      <c r="AZH157" s="11"/>
      <c r="AZI157" s="11"/>
      <c r="AZJ157" s="11"/>
      <c r="AZK157" s="11"/>
      <c r="AZL157" s="11"/>
      <c r="AZM157" s="11"/>
      <c r="AZN157" s="11"/>
      <c r="AZO157" s="11"/>
      <c r="AZP157" s="11"/>
      <c r="AZQ157" s="11"/>
      <c r="AZR157" s="11"/>
      <c r="AZS157" s="11"/>
      <c r="AZT157" s="11"/>
      <c r="AZU157" s="11"/>
      <c r="AZV157" s="11"/>
      <c r="AZW157" s="11"/>
      <c r="AZX157" s="11"/>
      <c r="AZY157" s="11"/>
      <c r="AZZ157" s="11"/>
      <c r="BAA157" s="11"/>
      <c r="BAB157" s="11"/>
      <c r="BAC157" s="11"/>
      <c r="BAD157" s="11"/>
      <c r="BAE157" s="11"/>
      <c r="BAF157" s="11"/>
      <c r="BAG157" s="11"/>
      <c r="BAH157" s="11"/>
      <c r="BAI157" s="11"/>
      <c r="BAJ157" s="11"/>
      <c r="BAK157" s="11"/>
      <c r="BAL157" s="11"/>
      <c r="BAM157" s="11"/>
      <c r="BAN157" s="11"/>
      <c r="BAO157" s="11"/>
      <c r="BAP157" s="11"/>
      <c r="BAQ157" s="11"/>
      <c r="BAR157" s="11"/>
      <c r="BAS157" s="11"/>
      <c r="BAT157" s="11"/>
      <c r="BAU157" s="11"/>
      <c r="BAV157" s="11"/>
      <c r="BAW157" s="11"/>
      <c r="BAX157" s="11"/>
      <c r="BAY157" s="11"/>
      <c r="BAZ157" s="11"/>
      <c r="BBA157" s="11"/>
      <c r="BBB157" s="11"/>
      <c r="BBC157" s="11"/>
      <c r="BBD157" s="11"/>
      <c r="BBE157" s="11"/>
      <c r="BBF157" s="11"/>
      <c r="BBG157" s="11"/>
      <c r="BBH157" s="11"/>
      <c r="BBI157" s="11"/>
      <c r="BBJ157" s="11"/>
      <c r="BBK157" s="11"/>
      <c r="BBL157" s="11"/>
      <c r="BBM157" s="11"/>
      <c r="BBN157" s="11"/>
      <c r="BBO157" s="11"/>
      <c r="BBP157" s="11"/>
      <c r="BBQ157" s="11"/>
      <c r="BBR157" s="11"/>
      <c r="BBS157" s="11"/>
      <c r="BBT157" s="11"/>
      <c r="BBU157" s="11"/>
      <c r="BBV157" s="11"/>
      <c r="BBW157" s="11"/>
      <c r="BBX157" s="11"/>
      <c r="BBY157" s="11"/>
      <c r="BBZ157" s="11"/>
      <c r="BCA157" s="11"/>
      <c r="BCB157" s="11"/>
      <c r="BCC157" s="11"/>
      <c r="BCD157" s="11"/>
      <c r="BCE157" s="11"/>
      <c r="BCF157" s="11"/>
      <c r="BCG157" s="11"/>
      <c r="BCH157" s="11"/>
      <c r="BCI157" s="11"/>
      <c r="BCJ157" s="11"/>
      <c r="BCK157" s="11"/>
      <c r="BCL157" s="11"/>
      <c r="BCM157" s="11"/>
      <c r="BCN157" s="11"/>
      <c r="BCO157" s="11"/>
      <c r="BCP157" s="11"/>
      <c r="BCQ157" s="11"/>
      <c r="BCR157" s="11"/>
      <c r="BCS157" s="11"/>
      <c r="BCT157" s="11"/>
      <c r="BCU157" s="11"/>
      <c r="BCV157" s="11"/>
      <c r="BCW157" s="11"/>
      <c r="BCX157" s="11"/>
      <c r="BCY157" s="11"/>
      <c r="BCZ157" s="11"/>
      <c r="BDA157" s="11"/>
      <c r="BDB157" s="11"/>
      <c r="BDC157" s="11"/>
      <c r="BDD157" s="11"/>
      <c r="BDE157" s="11"/>
      <c r="BDF157" s="11"/>
      <c r="BDG157" s="11"/>
      <c r="BDH157" s="11"/>
      <c r="BDI157" s="11"/>
      <c r="BDJ157" s="11"/>
      <c r="BDK157" s="11"/>
      <c r="BDL157" s="11"/>
      <c r="BDM157" s="11"/>
      <c r="BDN157" s="11"/>
      <c r="BDO157" s="11"/>
      <c r="BDP157" s="11"/>
      <c r="BDQ157" s="11"/>
      <c r="BDR157" s="11"/>
      <c r="BDS157" s="11"/>
      <c r="BDT157" s="11"/>
      <c r="BDU157" s="11"/>
      <c r="BDV157" s="11"/>
      <c r="BDW157" s="11"/>
      <c r="BDX157" s="11"/>
      <c r="BDY157" s="11"/>
      <c r="BDZ157" s="11"/>
      <c r="BEA157" s="11"/>
      <c r="BEB157" s="11"/>
      <c r="BEC157" s="11"/>
      <c r="BED157" s="11"/>
      <c r="BEE157" s="11"/>
      <c r="BEF157" s="11"/>
      <c r="BEG157" s="11"/>
      <c r="BEH157" s="11"/>
      <c r="BEI157" s="11"/>
      <c r="BEJ157" s="11"/>
      <c r="BEK157" s="11"/>
      <c r="BEL157" s="11"/>
      <c r="BEM157" s="11"/>
      <c r="BEN157" s="11"/>
      <c r="BEO157" s="11"/>
      <c r="BEP157" s="11"/>
      <c r="BEQ157" s="11"/>
      <c r="BER157" s="11"/>
      <c r="BES157" s="11"/>
      <c r="BET157" s="11"/>
      <c r="BEU157" s="11"/>
      <c r="BEV157" s="11"/>
      <c r="BEW157" s="11"/>
      <c r="BEX157" s="11"/>
      <c r="BEY157" s="11"/>
      <c r="BEZ157" s="11"/>
      <c r="BFA157" s="11"/>
      <c r="BFB157" s="11"/>
      <c r="BFC157" s="11"/>
      <c r="BFD157" s="11"/>
      <c r="BFE157" s="11"/>
      <c r="BFF157" s="11"/>
      <c r="BFG157" s="11"/>
      <c r="BFH157" s="11"/>
      <c r="BFI157" s="11"/>
      <c r="BFJ157" s="11"/>
      <c r="BFK157" s="11"/>
      <c r="BFL157" s="11"/>
      <c r="BFM157" s="11"/>
      <c r="BFN157" s="11"/>
      <c r="BFO157" s="11"/>
      <c r="BFP157" s="11"/>
      <c r="BFQ157" s="11"/>
      <c r="BFR157" s="11"/>
      <c r="BFS157" s="11"/>
      <c r="BFT157" s="11"/>
      <c r="BFU157" s="11"/>
      <c r="BFV157" s="11"/>
      <c r="BFW157" s="11"/>
      <c r="BFX157" s="11"/>
      <c r="BFY157" s="11"/>
      <c r="BFZ157" s="11"/>
      <c r="BGA157" s="11"/>
      <c r="BGB157" s="11"/>
      <c r="BGC157" s="11"/>
      <c r="BGD157" s="11"/>
      <c r="BGE157" s="11"/>
      <c r="BGF157" s="11"/>
      <c r="BGG157" s="11"/>
      <c r="BGH157" s="11"/>
      <c r="BGI157" s="11"/>
      <c r="BGJ157" s="11"/>
      <c r="BGK157" s="11"/>
      <c r="BGL157" s="11"/>
      <c r="BGM157" s="11"/>
      <c r="BGN157" s="11"/>
      <c r="BGO157" s="11"/>
      <c r="BGP157" s="11"/>
      <c r="BGQ157" s="11"/>
      <c r="BGR157" s="11"/>
      <c r="BGS157" s="11"/>
      <c r="BGT157" s="11"/>
      <c r="BGU157" s="11"/>
      <c r="BGV157" s="11"/>
      <c r="BGW157" s="11"/>
      <c r="BGX157" s="11"/>
      <c r="BGY157" s="11"/>
      <c r="BGZ157" s="11"/>
      <c r="BHA157" s="11"/>
      <c r="BHB157" s="11"/>
      <c r="BHC157" s="11"/>
      <c r="BHD157" s="11"/>
      <c r="BHE157" s="11"/>
      <c r="BHF157" s="11"/>
      <c r="BHG157" s="11"/>
      <c r="BHH157" s="11"/>
      <c r="BHI157" s="11"/>
      <c r="BHJ157" s="11"/>
      <c r="BHK157" s="11"/>
      <c r="BHL157" s="11"/>
      <c r="BHM157" s="11"/>
      <c r="BHN157" s="11"/>
      <c r="BHO157" s="11"/>
      <c r="BHP157" s="11"/>
      <c r="BHQ157" s="11"/>
      <c r="BHR157" s="11"/>
      <c r="BHS157" s="11"/>
      <c r="BHT157" s="11"/>
      <c r="BHU157" s="11"/>
      <c r="BHV157" s="11"/>
      <c r="BHW157" s="11"/>
      <c r="BHX157" s="11"/>
      <c r="BHY157" s="11"/>
      <c r="BHZ157" s="11"/>
      <c r="BIA157" s="11"/>
      <c r="BIB157" s="11"/>
      <c r="BIC157" s="11"/>
      <c r="BID157" s="11"/>
      <c r="BIE157" s="11"/>
      <c r="BIF157" s="11"/>
      <c r="BIG157" s="11"/>
      <c r="BIH157" s="11"/>
      <c r="BII157" s="11"/>
      <c r="BIJ157" s="11"/>
      <c r="BIK157" s="11"/>
      <c r="BIL157" s="11"/>
      <c r="BIM157" s="11"/>
      <c r="BIN157" s="11"/>
      <c r="BIO157" s="11"/>
      <c r="BIP157" s="11"/>
      <c r="BIQ157" s="11"/>
      <c r="BIR157" s="11"/>
      <c r="BIS157" s="11"/>
      <c r="BIT157" s="11"/>
      <c r="BIU157" s="11"/>
      <c r="BIV157" s="11"/>
      <c r="BIW157" s="11"/>
      <c r="BIX157" s="11"/>
      <c r="BIY157" s="11"/>
      <c r="BIZ157" s="11"/>
      <c r="BJA157" s="11"/>
      <c r="BJB157" s="11"/>
      <c r="BJC157" s="11"/>
      <c r="BJD157" s="11"/>
      <c r="BJE157" s="11"/>
      <c r="BJF157" s="11"/>
      <c r="BJG157" s="11"/>
      <c r="BJH157" s="11"/>
      <c r="BJI157" s="11"/>
      <c r="BJJ157" s="11"/>
      <c r="BJK157" s="11"/>
      <c r="BJL157" s="11"/>
      <c r="BJM157" s="11"/>
      <c r="BJN157" s="11"/>
      <c r="BJO157" s="11"/>
      <c r="BJP157" s="11"/>
      <c r="BJQ157" s="11"/>
      <c r="BJR157" s="11"/>
      <c r="BJS157" s="11"/>
      <c r="BJT157" s="11"/>
      <c r="BJU157" s="11"/>
      <c r="BJV157" s="11"/>
      <c r="BJW157" s="11"/>
      <c r="BJX157" s="11"/>
      <c r="BJY157" s="11"/>
      <c r="BJZ157" s="11"/>
      <c r="BKA157" s="11"/>
      <c r="BKB157" s="11"/>
      <c r="BKC157" s="11"/>
      <c r="BKD157" s="11"/>
      <c r="BKE157" s="11"/>
      <c r="BKF157" s="11"/>
      <c r="BKG157" s="11"/>
      <c r="BKH157" s="11"/>
      <c r="BKI157" s="11"/>
      <c r="BKJ157" s="11"/>
      <c r="BKK157" s="11"/>
      <c r="BKL157" s="11"/>
      <c r="BKM157" s="11"/>
      <c r="BKN157" s="11"/>
      <c r="BKO157" s="11"/>
      <c r="BKP157" s="11"/>
      <c r="BKQ157" s="11"/>
      <c r="BKR157" s="11"/>
      <c r="BKS157" s="11"/>
      <c r="BKT157" s="11"/>
      <c r="BKU157" s="11"/>
      <c r="BKV157" s="11"/>
      <c r="BKW157" s="11"/>
      <c r="BKX157" s="11"/>
      <c r="BKY157" s="11"/>
      <c r="BKZ157" s="11"/>
      <c r="BLA157" s="11"/>
      <c r="BLB157" s="11"/>
      <c r="BLC157" s="11"/>
      <c r="BLD157" s="11"/>
      <c r="BLE157" s="11"/>
      <c r="BLF157" s="11"/>
      <c r="BLG157" s="11"/>
      <c r="BLH157" s="11"/>
      <c r="BLI157" s="11"/>
      <c r="BLJ157" s="11"/>
      <c r="BLK157" s="11"/>
      <c r="BLL157" s="11"/>
      <c r="BLM157" s="11"/>
      <c r="BLN157" s="11"/>
      <c r="BLO157" s="11"/>
      <c r="BLP157" s="11"/>
      <c r="BLQ157" s="11"/>
      <c r="BLR157" s="11"/>
      <c r="BLS157" s="11"/>
      <c r="BLT157" s="11"/>
      <c r="BLU157" s="11"/>
      <c r="BLV157" s="11"/>
      <c r="BLW157" s="11"/>
      <c r="BLX157" s="11"/>
      <c r="BLY157" s="11"/>
      <c r="BLZ157" s="11"/>
      <c r="BMA157" s="11"/>
      <c r="BMB157" s="11"/>
      <c r="BMC157" s="11"/>
      <c r="BMD157" s="11"/>
      <c r="BME157" s="11"/>
      <c r="BMF157" s="11"/>
      <c r="BMG157" s="11"/>
      <c r="BMH157" s="11"/>
      <c r="BMI157" s="11"/>
      <c r="BMJ157" s="11"/>
      <c r="BMK157" s="11"/>
      <c r="BML157" s="11"/>
      <c r="BMM157" s="11"/>
      <c r="BMN157" s="11"/>
      <c r="BMO157" s="11"/>
      <c r="BMP157" s="11"/>
      <c r="BMQ157" s="11"/>
      <c r="BMR157" s="11"/>
      <c r="BMS157" s="11"/>
      <c r="BMT157" s="11"/>
      <c r="BMU157" s="11"/>
      <c r="BMV157" s="11"/>
      <c r="BMW157" s="11"/>
      <c r="BMX157" s="11"/>
      <c r="BMY157" s="11"/>
      <c r="BMZ157" s="11"/>
      <c r="BNA157" s="11"/>
      <c r="BNB157" s="11"/>
      <c r="BNC157" s="11"/>
      <c r="BND157" s="11"/>
      <c r="BNE157" s="11"/>
      <c r="BNF157" s="11"/>
      <c r="BNG157" s="11"/>
      <c r="BNH157" s="11"/>
      <c r="BNI157" s="11"/>
      <c r="BNJ157" s="11"/>
      <c r="BNK157" s="11"/>
      <c r="BNL157" s="11"/>
      <c r="BNM157" s="11"/>
      <c r="BNN157" s="11"/>
      <c r="BNO157" s="11"/>
      <c r="BNP157" s="11"/>
      <c r="BNQ157" s="11"/>
      <c r="BNR157" s="11"/>
      <c r="BNS157" s="11"/>
      <c r="BNT157" s="11"/>
      <c r="BNU157" s="11"/>
      <c r="BNV157" s="11"/>
      <c r="BNW157" s="11"/>
      <c r="BNX157" s="11"/>
      <c r="BNY157" s="11"/>
      <c r="BNZ157" s="11"/>
      <c r="BOA157" s="11"/>
      <c r="BOB157" s="11"/>
      <c r="BOC157" s="11"/>
      <c r="BOD157" s="11"/>
      <c r="BOE157" s="11"/>
      <c r="BOF157" s="11"/>
      <c r="BOG157" s="11"/>
      <c r="BOH157" s="11"/>
      <c r="BOI157" s="11"/>
      <c r="BOJ157" s="11"/>
      <c r="BOK157" s="11"/>
      <c r="BOL157" s="11"/>
      <c r="BOM157" s="11"/>
      <c r="BON157" s="11"/>
      <c r="BOO157" s="11"/>
      <c r="BOP157" s="11"/>
      <c r="BOQ157" s="11"/>
      <c r="BOR157" s="11"/>
      <c r="BOS157" s="11"/>
      <c r="BOT157" s="11"/>
      <c r="BOU157" s="11"/>
      <c r="BOV157" s="11"/>
      <c r="BOW157" s="11"/>
      <c r="BOX157" s="11"/>
      <c r="BOY157" s="11"/>
      <c r="BOZ157" s="11"/>
      <c r="BPA157" s="11"/>
      <c r="BPB157" s="11"/>
      <c r="BPC157" s="11"/>
      <c r="BPD157" s="11"/>
      <c r="BPE157" s="11"/>
      <c r="BPF157" s="11"/>
      <c r="BPG157" s="11"/>
      <c r="BPH157" s="11"/>
      <c r="BPI157" s="11"/>
      <c r="BPJ157" s="11"/>
      <c r="BPK157" s="11"/>
      <c r="BPL157" s="11"/>
      <c r="BPM157" s="11"/>
      <c r="BPN157" s="11"/>
      <c r="BPO157" s="11"/>
      <c r="BPP157" s="11"/>
      <c r="BPQ157" s="11"/>
      <c r="BPR157" s="11"/>
      <c r="BPS157" s="11"/>
      <c r="BPT157" s="11"/>
      <c r="BPU157" s="11"/>
      <c r="BPV157" s="11"/>
      <c r="BPW157" s="11"/>
      <c r="BPX157" s="11"/>
      <c r="BPY157" s="11"/>
      <c r="BPZ157" s="11"/>
      <c r="BQA157" s="11"/>
      <c r="BQB157" s="11"/>
      <c r="BQC157" s="11"/>
      <c r="BQD157" s="11"/>
      <c r="BQE157" s="11"/>
      <c r="BQF157" s="11"/>
      <c r="BQG157" s="11"/>
      <c r="BQH157" s="11"/>
      <c r="BQI157" s="11"/>
      <c r="BQJ157" s="11"/>
      <c r="BQK157" s="11"/>
      <c r="BQL157" s="11"/>
      <c r="BQM157" s="11"/>
      <c r="BQN157" s="11"/>
      <c r="BQO157" s="11"/>
      <c r="BQP157" s="11"/>
      <c r="BQQ157" s="11"/>
      <c r="BQR157" s="11"/>
      <c r="BQS157" s="11"/>
      <c r="BQT157" s="11"/>
      <c r="BQU157" s="11"/>
      <c r="BQV157" s="11"/>
      <c r="BQW157" s="11"/>
      <c r="BQX157" s="11"/>
      <c r="BQY157" s="11"/>
      <c r="BQZ157" s="11"/>
      <c r="BRA157" s="11"/>
      <c r="BRB157" s="11"/>
      <c r="BRC157" s="11"/>
      <c r="BRD157" s="11"/>
      <c r="BRE157" s="11"/>
      <c r="BRF157" s="11"/>
      <c r="BRG157" s="11"/>
      <c r="BRH157" s="11"/>
      <c r="BRI157" s="11"/>
      <c r="BRJ157" s="11"/>
      <c r="BRK157" s="11"/>
      <c r="BRL157" s="11"/>
      <c r="BRM157" s="11"/>
      <c r="BRN157" s="11"/>
      <c r="BRO157" s="11"/>
      <c r="BRP157" s="11"/>
      <c r="BRQ157" s="11"/>
      <c r="BRR157" s="11"/>
      <c r="BRS157" s="11"/>
      <c r="BRT157" s="11"/>
      <c r="BRU157" s="11"/>
      <c r="BRV157" s="11"/>
      <c r="BRW157" s="11"/>
      <c r="BRX157" s="11"/>
      <c r="BRY157" s="11"/>
      <c r="BRZ157" s="11"/>
      <c r="BSA157" s="11"/>
      <c r="BSB157" s="11"/>
      <c r="BSC157" s="11"/>
      <c r="BSD157" s="11"/>
      <c r="BSE157" s="11"/>
      <c r="BSF157" s="11"/>
      <c r="BSG157" s="11"/>
      <c r="BSH157" s="11"/>
      <c r="BSI157" s="11"/>
      <c r="BSJ157" s="11"/>
      <c r="BSK157" s="11"/>
      <c r="BSL157" s="11"/>
      <c r="BSM157" s="11"/>
      <c r="BSN157" s="11"/>
      <c r="BSO157" s="11"/>
      <c r="BSP157" s="11"/>
      <c r="BSQ157" s="11"/>
      <c r="BSR157" s="11"/>
      <c r="BSS157" s="11"/>
      <c r="BST157" s="11"/>
      <c r="BSU157" s="11"/>
      <c r="BSV157" s="11"/>
      <c r="BSW157" s="11"/>
      <c r="BSX157" s="11"/>
      <c r="BSY157" s="11"/>
      <c r="BSZ157" s="11"/>
      <c r="BTA157" s="11"/>
      <c r="BTB157" s="11"/>
      <c r="BTC157" s="11"/>
      <c r="BTD157" s="11"/>
      <c r="BTE157" s="11"/>
      <c r="BTF157" s="11"/>
      <c r="BTG157" s="11"/>
      <c r="BTH157" s="11"/>
      <c r="BTI157" s="11"/>
      <c r="BTJ157" s="11"/>
      <c r="BTK157" s="11"/>
      <c r="BTL157" s="11"/>
      <c r="BTM157" s="11"/>
      <c r="BTN157" s="11"/>
      <c r="BTO157" s="11"/>
      <c r="BTP157" s="11"/>
      <c r="BTQ157" s="11"/>
      <c r="BTR157" s="11"/>
      <c r="BTS157" s="11"/>
      <c r="BTT157" s="11"/>
      <c r="BTU157" s="11"/>
      <c r="BTV157" s="11"/>
      <c r="BTW157" s="11"/>
      <c r="BTX157" s="11"/>
      <c r="BTY157" s="11"/>
      <c r="BTZ157" s="11"/>
      <c r="BUA157" s="11"/>
      <c r="BUB157" s="11"/>
      <c r="BUC157" s="11"/>
      <c r="BUD157" s="11"/>
      <c r="BUE157" s="11"/>
      <c r="BUF157" s="11"/>
      <c r="BUG157" s="11"/>
      <c r="BUH157" s="11"/>
      <c r="BUI157" s="11"/>
      <c r="BUJ157" s="11"/>
      <c r="BUK157" s="11"/>
      <c r="BUL157" s="11"/>
      <c r="BUM157" s="11"/>
      <c r="BUN157" s="11"/>
      <c r="BUO157" s="11"/>
      <c r="BUP157" s="11"/>
      <c r="BUQ157" s="11"/>
      <c r="BUR157" s="11"/>
      <c r="BUS157" s="11"/>
      <c r="BUT157" s="11"/>
      <c r="BUU157" s="11"/>
      <c r="BUV157" s="11"/>
      <c r="BUW157" s="11"/>
      <c r="BUX157" s="11"/>
      <c r="BUY157" s="11"/>
      <c r="BUZ157" s="11"/>
      <c r="BVA157" s="11"/>
      <c r="BVB157" s="11"/>
      <c r="BVC157" s="11"/>
      <c r="BVD157" s="11"/>
      <c r="BVE157" s="11"/>
      <c r="BVF157" s="11"/>
      <c r="BVG157" s="11"/>
      <c r="BVH157" s="11"/>
      <c r="BVI157" s="11"/>
      <c r="BVJ157" s="11"/>
      <c r="BVK157" s="11"/>
      <c r="BVL157" s="11"/>
      <c r="BVM157" s="11"/>
      <c r="BVN157" s="11"/>
      <c r="BVO157" s="11"/>
      <c r="BVP157" s="11"/>
      <c r="BVQ157" s="11"/>
      <c r="BVR157" s="11"/>
      <c r="BVS157" s="11"/>
      <c r="BVT157" s="11"/>
      <c r="BVU157" s="11"/>
      <c r="BVV157" s="11"/>
      <c r="BVW157" s="11"/>
      <c r="BVX157" s="11"/>
      <c r="BVY157" s="11"/>
      <c r="BVZ157" s="11"/>
      <c r="BWA157" s="11"/>
      <c r="BWB157" s="11"/>
      <c r="BWC157" s="11"/>
      <c r="BWD157" s="11"/>
      <c r="BWE157" s="11"/>
      <c r="BWF157" s="11"/>
      <c r="BWG157" s="11"/>
      <c r="BWH157" s="11"/>
      <c r="BWI157" s="11"/>
      <c r="BWJ157" s="11"/>
      <c r="BWK157" s="11"/>
      <c r="BWL157" s="11"/>
      <c r="BWM157" s="11"/>
      <c r="BWN157" s="11"/>
      <c r="BWO157" s="11"/>
      <c r="BWP157" s="11"/>
      <c r="BWQ157" s="11"/>
      <c r="BWR157" s="11"/>
      <c r="BWS157" s="11"/>
      <c r="BWT157" s="11"/>
      <c r="BWU157" s="11"/>
      <c r="BWV157" s="11"/>
      <c r="BWW157" s="11"/>
      <c r="BWX157" s="11"/>
      <c r="BWY157" s="11"/>
      <c r="BWZ157" s="11"/>
      <c r="BXA157" s="11"/>
      <c r="BXB157" s="11"/>
      <c r="BXC157" s="11"/>
      <c r="BXD157" s="11"/>
      <c r="BXE157" s="11"/>
      <c r="BXF157" s="11"/>
      <c r="BXG157" s="11"/>
      <c r="BXH157" s="11"/>
      <c r="BXI157" s="11"/>
      <c r="BXJ157" s="11"/>
      <c r="BXK157" s="11"/>
      <c r="BXL157" s="11"/>
      <c r="BXM157" s="11"/>
      <c r="BXN157" s="11"/>
      <c r="BXO157" s="11"/>
      <c r="BXP157" s="11"/>
      <c r="BXQ157" s="11"/>
      <c r="BXR157" s="11"/>
      <c r="BXS157" s="11"/>
      <c r="BXT157" s="11"/>
      <c r="BXU157" s="11"/>
      <c r="BXV157" s="11"/>
      <c r="BXW157" s="11"/>
      <c r="BXX157" s="11"/>
      <c r="BXY157" s="11"/>
      <c r="BXZ157" s="11"/>
      <c r="BYA157" s="11"/>
      <c r="BYB157" s="11"/>
      <c r="BYC157" s="11"/>
      <c r="BYD157" s="11"/>
      <c r="BYE157" s="11"/>
      <c r="BYF157" s="11"/>
      <c r="BYG157" s="11"/>
      <c r="BYH157" s="11"/>
      <c r="BYI157" s="11"/>
      <c r="BYJ157" s="11"/>
      <c r="BYK157" s="11"/>
      <c r="BYL157" s="11"/>
      <c r="BYM157" s="11"/>
      <c r="BYN157" s="11"/>
      <c r="BYO157" s="11"/>
      <c r="BYP157" s="11"/>
      <c r="BYQ157" s="11"/>
      <c r="BYR157" s="11"/>
      <c r="BYS157" s="11"/>
      <c r="BYT157" s="11"/>
      <c r="BYU157" s="11"/>
      <c r="BYV157" s="11"/>
      <c r="BYW157" s="11"/>
      <c r="BYX157" s="11"/>
      <c r="BYY157" s="11"/>
      <c r="BYZ157" s="11"/>
      <c r="BZA157" s="11"/>
      <c r="BZB157" s="11"/>
      <c r="BZC157" s="11"/>
      <c r="BZD157" s="11"/>
      <c r="BZE157" s="11"/>
      <c r="BZF157" s="11"/>
      <c r="BZG157" s="11"/>
      <c r="BZH157" s="11"/>
      <c r="BZI157" s="11"/>
      <c r="BZJ157" s="11"/>
      <c r="BZK157" s="11"/>
      <c r="BZL157" s="11"/>
      <c r="BZM157" s="11"/>
      <c r="BZN157" s="11"/>
      <c r="BZO157" s="11"/>
      <c r="BZP157" s="11"/>
      <c r="BZQ157" s="11"/>
      <c r="BZR157" s="11"/>
      <c r="BZS157" s="11"/>
      <c r="BZT157" s="11"/>
      <c r="BZU157" s="11"/>
      <c r="BZV157" s="11"/>
      <c r="BZW157" s="11"/>
      <c r="BZX157" s="11"/>
      <c r="BZY157" s="11"/>
      <c r="BZZ157" s="11"/>
      <c r="CAA157" s="11"/>
      <c r="CAB157" s="11"/>
      <c r="CAC157" s="11"/>
      <c r="CAD157" s="11"/>
      <c r="CAE157" s="11"/>
      <c r="CAF157" s="11"/>
      <c r="CAG157" s="11"/>
      <c r="CAH157" s="11"/>
      <c r="CAI157" s="11"/>
      <c r="CAJ157" s="11"/>
      <c r="CAK157" s="11"/>
      <c r="CAL157" s="11"/>
      <c r="CAM157" s="11"/>
      <c r="CAN157" s="11"/>
      <c r="CAO157" s="11"/>
      <c r="CAP157" s="11"/>
      <c r="CAQ157" s="11"/>
      <c r="CAR157" s="11"/>
      <c r="CAS157" s="11"/>
      <c r="CAT157" s="11"/>
      <c r="CAU157" s="11"/>
      <c r="CAV157" s="11"/>
      <c r="CAW157" s="11"/>
      <c r="CAX157" s="11"/>
      <c r="CAY157" s="11"/>
      <c r="CAZ157" s="11"/>
      <c r="CBA157" s="11"/>
      <c r="CBB157" s="11"/>
      <c r="CBC157" s="11"/>
      <c r="CBD157" s="11"/>
      <c r="CBE157" s="11"/>
      <c r="CBF157" s="11"/>
      <c r="CBG157" s="11"/>
      <c r="CBH157" s="11"/>
      <c r="CBI157" s="11"/>
      <c r="CBJ157" s="11"/>
      <c r="CBK157" s="11"/>
      <c r="CBL157" s="11"/>
      <c r="CBM157" s="11"/>
      <c r="CBN157" s="11"/>
      <c r="CBO157" s="11"/>
      <c r="CBP157" s="11"/>
      <c r="CBQ157" s="11"/>
      <c r="CBR157" s="11"/>
      <c r="CBS157" s="11"/>
      <c r="CBT157" s="11"/>
      <c r="CBU157" s="11"/>
      <c r="CBV157" s="11"/>
      <c r="CBW157" s="11"/>
      <c r="CBX157" s="11"/>
      <c r="CBY157" s="11"/>
      <c r="CBZ157" s="11"/>
      <c r="CCA157" s="11"/>
      <c r="CCB157" s="11"/>
      <c r="CCC157" s="11"/>
      <c r="CCD157" s="11"/>
      <c r="CCE157" s="11"/>
      <c r="CCF157" s="11"/>
      <c r="CCG157" s="11"/>
      <c r="CCH157" s="11"/>
      <c r="CCI157" s="11"/>
      <c r="CCJ157" s="11"/>
      <c r="CCK157" s="11"/>
      <c r="CCL157" s="11"/>
      <c r="CCM157" s="11"/>
      <c r="CCN157" s="11"/>
      <c r="CCO157" s="11"/>
      <c r="CCP157" s="11"/>
      <c r="CCQ157" s="11"/>
      <c r="CCR157" s="11"/>
      <c r="CCS157" s="11"/>
      <c r="CCT157" s="11"/>
      <c r="CCU157" s="11"/>
      <c r="CCV157" s="11"/>
      <c r="CCW157" s="11"/>
      <c r="CCX157" s="11"/>
      <c r="CCY157" s="11"/>
      <c r="CCZ157" s="11"/>
      <c r="CDA157" s="11"/>
      <c r="CDB157" s="11"/>
      <c r="CDC157" s="11"/>
      <c r="CDD157" s="11"/>
      <c r="CDE157" s="11"/>
      <c r="CDF157" s="11"/>
      <c r="CDG157" s="11"/>
      <c r="CDH157" s="11"/>
      <c r="CDI157" s="11"/>
      <c r="CDJ157" s="11"/>
      <c r="CDK157" s="11"/>
      <c r="CDL157" s="11"/>
      <c r="CDM157" s="11"/>
      <c r="CDN157" s="11"/>
      <c r="CDO157" s="11"/>
      <c r="CDP157" s="11"/>
      <c r="CDQ157" s="11"/>
      <c r="CDR157" s="11"/>
      <c r="CDS157" s="11"/>
      <c r="CDT157" s="11"/>
      <c r="CDU157" s="11"/>
      <c r="CDV157" s="11"/>
      <c r="CDW157" s="11"/>
      <c r="CDX157" s="11"/>
      <c r="CDY157" s="11"/>
      <c r="CDZ157" s="11"/>
      <c r="CEA157" s="11"/>
      <c r="CEB157" s="11"/>
      <c r="CEC157" s="11"/>
      <c r="CED157" s="11"/>
      <c r="CEE157" s="11"/>
      <c r="CEF157" s="11"/>
      <c r="CEG157" s="11"/>
      <c r="CEH157" s="11"/>
      <c r="CEI157" s="11"/>
      <c r="CEJ157" s="11"/>
      <c r="CEK157" s="11"/>
      <c r="CEL157" s="11"/>
      <c r="CEM157" s="11"/>
      <c r="CEN157" s="11"/>
      <c r="CEO157" s="11"/>
      <c r="CEP157" s="11"/>
      <c r="CEQ157" s="11"/>
      <c r="CER157" s="11"/>
      <c r="CES157" s="11"/>
      <c r="CET157" s="11"/>
      <c r="CEU157" s="11"/>
      <c r="CEV157" s="11"/>
      <c r="CEW157" s="11"/>
      <c r="CEX157" s="11"/>
      <c r="CEY157" s="11"/>
      <c r="CEZ157" s="11"/>
      <c r="CFA157" s="11"/>
      <c r="CFB157" s="11"/>
      <c r="CFC157" s="11"/>
      <c r="CFD157" s="11"/>
      <c r="CFE157" s="11"/>
      <c r="CFF157" s="11"/>
      <c r="CFG157" s="11"/>
      <c r="CFH157" s="11"/>
      <c r="CFI157" s="11"/>
      <c r="CFJ157" s="11"/>
      <c r="CFK157" s="11"/>
      <c r="CFL157" s="11"/>
      <c r="CFM157" s="11"/>
      <c r="CFN157" s="11"/>
      <c r="CFO157" s="11"/>
      <c r="CFP157" s="11"/>
      <c r="CFQ157" s="11"/>
      <c r="CFR157" s="11"/>
      <c r="CFS157" s="11"/>
      <c r="CFT157" s="11"/>
      <c r="CFU157" s="11"/>
      <c r="CFV157" s="11"/>
      <c r="CFW157" s="11"/>
      <c r="CFX157" s="11"/>
      <c r="CFY157" s="11"/>
      <c r="CFZ157" s="11"/>
      <c r="CGA157" s="11"/>
      <c r="CGB157" s="11"/>
      <c r="CGC157" s="11"/>
      <c r="CGD157" s="11"/>
      <c r="CGE157" s="11"/>
      <c r="CGF157" s="11"/>
      <c r="CGG157" s="11"/>
      <c r="CGH157" s="11"/>
      <c r="CGI157" s="11"/>
      <c r="CGJ157" s="11"/>
      <c r="CGK157" s="11"/>
      <c r="CGL157" s="11"/>
      <c r="CGM157" s="11"/>
      <c r="CGN157" s="11"/>
      <c r="CGO157" s="11"/>
      <c r="CGP157" s="11"/>
      <c r="CGQ157" s="11"/>
      <c r="CGR157" s="11"/>
      <c r="CGS157" s="11"/>
      <c r="CGT157" s="11"/>
      <c r="CGU157" s="11"/>
      <c r="CGV157" s="11"/>
      <c r="CGW157" s="11"/>
      <c r="CGX157" s="11"/>
      <c r="CGY157" s="11"/>
      <c r="CGZ157" s="11"/>
      <c r="CHA157" s="11"/>
      <c r="CHB157" s="11"/>
      <c r="CHC157" s="11"/>
      <c r="CHD157" s="11"/>
      <c r="CHE157" s="11"/>
      <c r="CHF157" s="11"/>
      <c r="CHG157" s="11"/>
      <c r="CHH157" s="11"/>
      <c r="CHI157" s="11"/>
      <c r="CHJ157" s="11"/>
      <c r="CHK157" s="11"/>
      <c r="CHL157" s="11"/>
      <c r="CHM157" s="11"/>
      <c r="CHN157" s="11"/>
      <c r="CHO157" s="11"/>
      <c r="CHP157" s="11"/>
      <c r="CHQ157" s="11"/>
      <c r="CHR157" s="11"/>
      <c r="CHS157" s="11"/>
      <c r="CHT157" s="11"/>
      <c r="CHU157" s="11"/>
      <c r="CHV157" s="11"/>
      <c r="CHW157" s="11"/>
      <c r="CHX157" s="11"/>
      <c r="CHY157" s="11"/>
      <c r="CHZ157" s="11"/>
      <c r="CIA157" s="11"/>
      <c r="CIB157" s="11"/>
      <c r="CIC157" s="11"/>
      <c r="CID157" s="11"/>
      <c r="CIE157" s="11"/>
      <c r="CIF157" s="11"/>
      <c r="CIG157" s="11"/>
      <c r="CIH157" s="11"/>
      <c r="CII157" s="11"/>
      <c r="CIJ157" s="11"/>
      <c r="CIK157" s="11"/>
      <c r="CIL157" s="11"/>
      <c r="CIM157" s="11"/>
      <c r="CIN157" s="11"/>
      <c r="CIO157" s="11"/>
      <c r="CIP157" s="11"/>
      <c r="CIQ157" s="11"/>
      <c r="CIR157" s="11"/>
      <c r="CIS157" s="11"/>
      <c r="CIT157" s="11"/>
      <c r="CIU157" s="11"/>
      <c r="CIV157" s="11"/>
      <c r="CIW157" s="11"/>
      <c r="CIX157" s="11"/>
      <c r="CIY157" s="11"/>
      <c r="CIZ157" s="11"/>
      <c r="CJA157" s="11"/>
      <c r="CJB157" s="11"/>
      <c r="CJC157" s="11"/>
      <c r="CJD157" s="11"/>
      <c r="CJE157" s="11"/>
      <c r="CJF157" s="11"/>
      <c r="CJG157" s="11"/>
      <c r="CJH157" s="11"/>
      <c r="CJI157" s="11"/>
      <c r="CJJ157" s="11"/>
      <c r="CJK157" s="11"/>
      <c r="CJL157" s="11"/>
      <c r="CJM157" s="11"/>
      <c r="CJN157" s="11"/>
      <c r="CJO157" s="11"/>
      <c r="CJP157" s="11"/>
      <c r="CJQ157" s="11"/>
      <c r="CJR157" s="11"/>
      <c r="CJS157" s="11"/>
      <c r="CJT157" s="11"/>
      <c r="CJU157" s="11"/>
      <c r="CJV157" s="11"/>
      <c r="CJW157" s="11"/>
      <c r="CJX157" s="11"/>
      <c r="CJY157" s="11"/>
      <c r="CJZ157" s="11"/>
      <c r="CKA157" s="11"/>
      <c r="CKB157" s="11"/>
      <c r="CKC157" s="11"/>
      <c r="CKD157" s="11"/>
      <c r="CKE157" s="11"/>
      <c r="CKF157" s="11"/>
      <c r="CKG157" s="11"/>
      <c r="CKH157" s="11"/>
      <c r="CKI157" s="11"/>
      <c r="CKJ157" s="11"/>
      <c r="CKK157" s="11"/>
      <c r="CKL157" s="11"/>
      <c r="CKM157" s="11"/>
      <c r="CKN157" s="11"/>
      <c r="CKO157" s="11"/>
      <c r="CKP157" s="11"/>
      <c r="CKQ157" s="11"/>
      <c r="CKR157" s="11"/>
      <c r="CKS157" s="11"/>
      <c r="CKT157" s="11"/>
      <c r="CKU157" s="11"/>
      <c r="CKV157" s="11"/>
      <c r="CKW157" s="11"/>
      <c r="CKX157" s="11"/>
      <c r="CKY157" s="11"/>
      <c r="CKZ157" s="11"/>
      <c r="CLA157" s="11"/>
      <c r="CLB157" s="11"/>
      <c r="CLC157" s="11"/>
      <c r="CLD157" s="11"/>
      <c r="CLE157" s="11"/>
      <c r="CLF157" s="11"/>
      <c r="CLG157" s="11"/>
      <c r="CLH157" s="11"/>
      <c r="CLI157" s="11"/>
      <c r="CLJ157" s="11"/>
      <c r="CLK157" s="11"/>
      <c r="CLL157" s="11"/>
      <c r="CLM157" s="11"/>
      <c r="CLN157" s="11"/>
      <c r="CLO157" s="11"/>
      <c r="CLP157" s="11"/>
      <c r="CLQ157" s="11"/>
      <c r="CLR157" s="11"/>
      <c r="CLS157" s="11"/>
      <c r="CLT157" s="11"/>
      <c r="CLU157" s="11"/>
      <c r="CLV157" s="11"/>
      <c r="CLW157" s="11"/>
      <c r="CLX157" s="11"/>
      <c r="CLY157" s="11"/>
      <c r="CLZ157" s="11"/>
      <c r="CMA157" s="11"/>
      <c r="CMB157" s="11"/>
      <c r="CMC157" s="11"/>
      <c r="CMD157" s="11"/>
      <c r="CME157" s="11"/>
      <c r="CMF157" s="11"/>
      <c r="CMG157" s="11"/>
      <c r="CMH157" s="11"/>
      <c r="CMI157" s="11"/>
      <c r="CMJ157" s="11"/>
      <c r="CMK157" s="11"/>
      <c r="CML157" s="11"/>
      <c r="CMM157" s="11"/>
      <c r="CMN157" s="11"/>
      <c r="CMO157" s="11"/>
      <c r="CMP157" s="11"/>
      <c r="CMQ157" s="11"/>
      <c r="CMR157" s="11"/>
      <c r="CMS157" s="11"/>
      <c r="CMT157" s="11"/>
      <c r="CMU157" s="11"/>
      <c r="CMV157" s="11"/>
      <c r="CMW157" s="11"/>
      <c r="CMX157" s="11"/>
      <c r="CMY157" s="11"/>
      <c r="CMZ157" s="11"/>
      <c r="CNA157" s="11"/>
      <c r="CNB157" s="11"/>
      <c r="CNC157" s="11"/>
      <c r="CND157" s="11"/>
      <c r="CNE157" s="11"/>
      <c r="CNF157" s="11"/>
      <c r="CNG157" s="11"/>
      <c r="CNH157" s="11"/>
      <c r="CNI157" s="11"/>
      <c r="CNJ157" s="11"/>
      <c r="CNK157" s="11"/>
      <c r="CNL157" s="11"/>
      <c r="CNM157" s="11"/>
      <c r="CNN157" s="11"/>
      <c r="CNO157" s="11"/>
      <c r="CNP157" s="11"/>
      <c r="CNQ157" s="11"/>
      <c r="CNR157" s="11"/>
      <c r="CNS157" s="11"/>
      <c r="CNT157" s="11"/>
      <c r="CNU157" s="11"/>
      <c r="CNV157" s="11"/>
      <c r="CNW157" s="11"/>
      <c r="CNX157" s="11"/>
      <c r="CNY157" s="11"/>
      <c r="CNZ157" s="11"/>
      <c r="COA157" s="11"/>
      <c r="COB157" s="11"/>
      <c r="COC157" s="11"/>
      <c r="COD157" s="11"/>
      <c r="COE157" s="11"/>
      <c r="COF157" s="11"/>
      <c r="COG157" s="11"/>
      <c r="COH157" s="11"/>
      <c r="COI157" s="11"/>
      <c r="COJ157" s="11"/>
      <c r="COK157" s="11"/>
      <c r="COL157" s="11"/>
      <c r="COM157" s="11"/>
      <c r="CON157" s="11"/>
      <c r="COO157" s="11"/>
      <c r="COP157" s="11"/>
      <c r="COQ157" s="11"/>
      <c r="COR157" s="11"/>
      <c r="COS157" s="11"/>
      <c r="COT157" s="11"/>
      <c r="COU157" s="11"/>
      <c r="COV157" s="11"/>
      <c r="COW157" s="11"/>
      <c r="COX157" s="11"/>
      <c r="COY157" s="11"/>
      <c r="COZ157" s="11"/>
      <c r="CPA157" s="11"/>
      <c r="CPB157" s="11"/>
      <c r="CPC157" s="11"/>
      <c r="CPD157" s="11"/>
      <c r="CPE157" s="11"/>
      <c r="CPF157" s="11"/>
      <c r="CPG157" s="11"/>
      <c r="CPH157" s="11"/>
      <c r="CPI157" s="11"/>
      <c r="CPJ157" s="11"/>
      <c r="CPK157" s="11"/>
      <c r="CPL157" s="11"/>
      <c r="CPM157" s="11"/>
      <c r="CPN157" s="11"/>
      <c r="CPO157" s="11"/>
      <c r="CPP157" s="11"/>
      <c r="CPQ157" s="11"/>
      <c r="CPR157" s="11"/>
      <c r="CPS157" s="11"/>
      <c r="CPT157" s="11"/>
      <c r="CPU157" s="11"/>
      <c r="CPV157" s="11"/>
      <c r="CPW157" s="11"/>
      <c r="CPX157" s="11"/>
      <c r="CPY157" s="11"/>
      <c r="CPZ157" s="11"/>
      <c r="CQA157" s="11"/>
      <c r="CQB157" s="11"/>
      <c r="CQC157" s="11"/>
      <c r="CQD157" s="11"/>
      <c r="CQE157" s="11"/>
      <c r="CQF157" s="11"/>
      <c r="CQG157" s="11"/>
      <c r="CQH157" s="11"/>
      <c r="CQI157" s="11"/>
      <c r="CQJ157" s="11"/>
      <c r="CQK157" s="11"/>
      <c r="CQL157" s="11"/>
      <c r="CQM157" s="11"/>
      <c r="CQN157" s="11"/>
      <c r="CQO157" s="11"/>
      <c r="CQP157" s="11"/>
      <c r="CQQ157" s="11"/>
      <c r="CQR157" s="11"/>
      <c r="CQS157" s="11"/>
      <c r="CQT157" s="11"/>
      <c r="CQU157" s="11"/>
      <c r="CQV157" s="11"/>
      <c r="CQW157" s="11"/>
      <c r="CQX157" s="11"/>
      <c r="CQY157" s="11"/>
      <c r="CQZ157" s="11"/>
      <c r="CRA157" s="11"/>
      <c r="CRB157" s="11"/>
      <c r="CRC157" s="11"/>
      <c r="CRD157" s="11"/>
      <c r="CRE157" s="11"/>
      <c r="CRF157" s="11"/>
      <c r="CRG157" s="11"/>
      <c r="CRH157" s="11"/>
      <c r="CRI157" s="11"/>
      <c r="CRJ157" s="11"/>
      <c r="CRK157" s="11"/>
      <c r="CRL157" s="11"/>
      <c r="CRM157" s="11"/>
      <c r="CRN157" s="11"/>
      <c r="CRO157" s="11"/>
      <c r="CRP157" s="11"/>
      <c r="CRQ157" s="11"/>
      <c r="CRR157" s="11"/>
      <c r="CRS157" s="11"/>
      <c r="CRT157" s="11"/>
      <c r="CRU157" s="11"/>
      <c r="CRV157" s="11"/>
      <c r="CRW157" s="11"/>
      <c r="CRX157" s="11"/>
      <c r="CRY157" s="11"/>
      <c r="CRZ157" s="11"/>
      <c r="CSA157" s="11"/>
      <c r="CSB157" s="11"/>
      <c r="CSC157" s="11"/>
      <c r="CSD157" s="11"/>
      <c r="CSE157" s="11"/>
      <c r="CSF157" s="11"/>
      <c r="CSG157" s="11"/>
      <c r="CSH157" s="11"/>
      <c r="CSI157" s="11"/>
      <c r="CSJ157" s="11"/>
      <c r="CSK157" s="11"/>
      <c r="CSL157" s="11"/>
      <c r="CSM157" s="11"/>
      <c r="CSN157" s="11"/>
      <c r="CSO157" s="11"/>
      <c r="CSP157" s="11"/>
      <c r="CSQ157" s="11"/>
      <c r="CSR157" s="11"/>
      <c r="CSS157" s="11"/>
      <c r="CST157" s="11"/>
      <c r="CSU157" s="11"/>
      <c r="CSV157" s="11"/>
      <c r="CSW157" s="11"/>
      <c r="CSX157" s="11"/>
      <c r="CSY157" s="11"/>
      <c r="CSZ157" s="11"/>
      <c r="CTA157" s="11"/>
      <c r="CTB157" s="11"/>
      <c r="CTC157" s="11"/>
      <c r="CTD157" s="11"/>
      <c r="CTE157" s="11"/>
      <c r="CTF157" s="11"/>
      <c r="CTG157" s="11"/>
      <c r="CTH157" s="11"/>
      <c r="CTI157" s="11"/>
      <c r="CTJ157" s="11"/>
      <c r="CTK157" s="11"/>
      <c r="CTL157" s="11"/>
      <c r="CTM157" s="11"/>
      <c r="CTN157" s="11"/>
      <c r="CTO157" s="11"/>
      <c r="CTP157" s="11"/>
      <c r="CTQ157" s="11"/>
      <c r="CTR157" s="11"/>
      <c r="CTS157" s="11"/>
      <c r="CTT157" s="11"/>
      <c r="CTU157" s="11"/>
      <c r="CTV157" s="11"/>
      <c r="CTW157" s="11"/>
      <c r="CTX157" s="11"/>
      <c r="CTY157" s="11"/>
      <c r="CTZ157" s="11"/>
      <c r="CUA157" s="11"/>
      <c r="CUB157" s="11"/>
      <c r="CUC157" s="11"/>
      <c r="CUD157" s="11"/>
      <c r="CUE157" s="11"/>
      <c r="CUF157" s="11"/>
      <c r="CUG157" s="11"/>
      <c r="CUH157" s="11"/>
      <c r="CUI157" s="11"/>
      <c r="CUJ157" s="11"/>
      <c r="CUK157" s="11"/>
      <c r="CUL157" s="11"/>
      <c r="CUM157" s="11"/>
      <c r="CUN157" s="11"/>
      <c r="CUO157" s="11"/>
      <c r="CUP157" s="11"/>
      <c r="CUQ157" s="11"/>
      <c r="CUR157" s="11"/>
      <c r="CUS157" s="11"/>
      <c r="CUT157" s="11"/>
      <c r="CUU157" s="11"/>
      <c r="CUV157" s="11"/>
      <c r="CUW157" s="11"/>
      <c r="CUX157" s="11"/>
      <c r="CUY157" s="11"/>
      <c r="CUZ157" s="11"/>
      <c r="CVA157" s="11"/>
      <c r="CVB157" s="11"/>
      <c r="CVC157" s="11"/>
      <c r="CVD157" s="11"/>
      <c r="CVE157" s="11"/>
      <c r="CVF157" s="11"/>
      <c r="CVG157" s="11"/>
      <c r="CVH157" s="11"/>
      <c r="CVI157" s="11"/>
      <c r="CVJ157" s="11"/>
      <c r="CVK157" s="11"/>
      <c r="CVL157" s="11"/>
      <c r="CVM157" s="11"/>
      <c r="CVN157" s="11"/>
      <c r="CVO157" s="11"/>
      <c r="CVP157" s="11"/>
      <c r="CVQ157" s="11"/>
      <c r="CVR157" s="11"/>
      <c r="CVS157" s="11"/>
      <c r="CVT157" s="11"/>
      <c r="CVU157" s="11"/>
      <c r="CVV157" s="11"/>
      <c r="CVW157" s="11"/>
      <c r="CVX157" s="11"/>
      <c r="CVY157" s="11"/>
      <c r="CVZ157" s="11"/>
      <c r="CWA157" s="11"/>
      <c r="CWB157" s="11"/>
      <c r="CWC157" s="11"/>
      <c r="CWD157" s="11"/>
      <c r="CWE157" s="11"/>
      <c r="CWF157" s="11"/>
      <c r="CWG157" s="11"/>
      <c r="CWH157" s="11"/>
      <c r="CWI157" s="11"/>
      <c r="CWJ157" s="11"/>
      <c r="CWK157" s="11"/>
      <c r="CWL157" s="11"/>
      <c r="CWM157" s="11"/>
      <c r="CWN157" s="11"/>
      <c r="CWO157" s="11"/>
      <c r="CWP157" s="11"/>
      <c r="CWQ157" s="11"/>
      <c r="CWR157" s="11"/>
      <c r="CWS157" s="11"/>
      <c r="CWT157" s="11"/>
      <c r="CWU157" s="11"/>
      <c r="CWV157" s="11"/>
      <c r="CWW157" s="11"/>
      <c r="CWX157" s="11"/>
      <c r="CWY157" s="11"/>
      <c r="CWZ157" s="11"/>
      <c r="CXA157" s="11"/>
      <c r="CXB157" s="11"/>
      <c r="CXC157" s="11"/>
      <c r="CXD157" s="11"/>
      <c r="CXE157" s="11"/>
      <c r="CXF157" s="11"/>
      <c r="CXG157" s="11"/>
      <c r="CXH157" s="11"/>
      <c r="CXI157" s="11"/>
      <c r="CXJ157" s="11"/>
      <c r="CXK157" s="11"/>
      <c r="CXL157" s="11"/>
      <c r="CXM157" s="11"/>
      <c r="CXN157" s="11"/>
      <c r="CXO157" s="11"/>
      <c r="CXP157" s="11"/>
      <c r="CXQ157" s="11"/>
      <c r="CXR157" s="11"/>
      <c r="CXS157" s="11"/>
      <c r="CXT157" s="11"/>
      <c r="CXU157" s="11"/>
      <c r="CXV157" s="11"/>
      <c r="CXW157" s="11"/>
      <c r="CXX157" s="11"/>
      <c r="CXY157" s="11"/>
      <c r="CXZ157" s="11"/>
      <c r="CYA157" s="11"/>
      <c r="CYB157" s="11"/>
      <c r="CYC157" s="11"/>
      <c r="CYD157" s="11"/>
      <c r="CYE157" s="11"/>
      <c r="CYF157" s="11"/>
      <c r="CYG157" s="11"/>
      <c r="CYH157" s="11"/>
      <c r="CYI157" s="11"/>
      <c r="CYJ157" s="11"/>
      <c r="CYK157" s="11"/>
      <c r="CYL157" s="11"/>
      <c r="CYM157" s="11"/>
      <c r="CYN157" s="11"/>
      <c r="CYO157" s="11"/>
      <c r="CYP157" s="11"/>
      <c r="CYQ157" s="11"/>
      <c r="CYR157" s="11"/>
      <c r="CYS157" s="11"/>
      <c r="CYT157" s="11"/>
      <c r="CYU157" s="11"/>
      <c r="CYV157" s="11"/>
      <c r="CYW157" s="11"/>
      <c r="CYX157" s="11"/>
      <c r="CYY157" s="11"/>
      <c r="CYZ157" s="11"/>
      <c r="CZA157" s="11"/>
      <c r="CZB157" s="11"/>
      <c r="CZC157" s="11"/>
      <c r="CZD157" s="11"/>
      <c r="CZE157" s="11"/>
      <c r="CZF157" s="11"/>
      <c r="CZG157" s="11"/>
      <c r="CZH157" s="11"/>
      <c r="CZI157" s="11"/>
      <c r="CZJ157" s="11"/>
      <c r="CZK157" s="11"/>
      <c r="CZL157" s="11"/>
      <c r="CZM157" s="11"/>
      <c r="CZN157" s="11"/>
      <c r="CZO157" s="11"/>
      <c r="CZP157" s="11"/>
      <c r="CZQ157" s="11"/>
      <c r="CZR157" s="11"/>
      <c r="CZS157" s="11"/>
      <c r="CZT157" s="11"/>
      <c r="CZU157" s="11"/>
      <c r="CZV157" s="11"/>
      <c r="CZW157" s="11"/>
      <c r="CZX157" s="11"/>
      <c r="CZY157" s="11"/>
      <c r="CZZ157" s="11"/>
      <c r="DAA157" s="11"/>
      <c r="DAB157" s="11"/>
      <c r="DAC157" s="11"/>
      <c r="DAD157" s="11"/>
      <c r="DAE157" s="11"/>
      <c r="DAF157" s="11"/>
      <c r="DAG157" s="11"/>
      <c r="DAH157" s="11"/>
      <c r="DAI157" s="11"/>
      <c r="DAJ157" s="11"/>
      <c r="DAK157" s="11"/>
      <c r="DAL157" s="11"/>
      <c r="DAM157" s="11"/>
      <c r="DAN157" s="11"/>
      <c r="DAO157" s="11"/>
      <c r="DAP157" s="11"/>
      <c r="DAQ157" s="11"/>
      <c r="DAR157" s="11"/>
      <c r="DAS157" s="11"/>
      <c r="DAT157" s="11"/>
      <c r="DAU157" s="11"/>
      <c r="DAV157" s="11"/>
      <c r="DAW157" s="11"/>
      <c r="DAX157" s="11"/>
      <c r="DAY157" s="11"/>
      <c r="DAZ157" s="11"/>
      <c r="DBA157" s="11"/>
      <c r="DBB157" s="11"/>
      <c r="DBC157" s="11"/>
      <c r="DBD157" s="11"/>
      <c r="DBE157" s="11"/>
      <c r="DBF157" s="11"/>
      <c r="DBG157" s="11"/>
      <c r="DBH157" s="11"/>
      <c r="DBI157" s="11"/>
      <c r="DBJ157" s="11"/>
      <c r="DBK157" s="11"/>
      <c r="DBL157" s="11"/>
      <c r="DBM157" s="11"/>
      <c r="DBN157" s="11"/>
      <c r="DBO157" s="11"/>
      <c r="DBP157" s="11"/>
      <c r="DBQ157" s="11"/>
      <c r="DBR157" s="11"/>
      <c r="DBS157" s="11"/>
      <c r="DBT157" s="11"/>
      <c r="DBU157" s="11"/>
      <c r="DBV157" s="11"/>
      <c r="DBW157" s="11"/>
      <c r="DBX157" s="11"/>
      <c r="DBY157" s="11"/>
      <c r="DBZ157" s="11"/>
      <c r="DCA157" s="11"/>
      <c r="DCB157" s="11"/>
      <c r="DCC157" s="11"/>
      <c r="DCD157" s="11"/>
      <c r="DCE157" s="11"/>
      <c r="DCF157" s="11"/>
      <c r="DCG157" s="11"/>
      <c r="DCH157" s="11"/>
      <c r="DCI157" s="11"/>
      <c r="DCJ157" s="11"/>
      <c r="DCK157" s="11"/>
      <c r="DCL157" s="11"/>
      <c r="DCM157" s="11"/>
      <c r="DCN157" s="11"/>
      <c r="DCO157" s="11"/>
      <c r="DCP157" s="11"/>
      <c r="DCQ157" s="11"/>
      <c r="DCR157" s="11"/>
      <c r="DCS157" s="11"/>
      <c r="DCT157" s="11"/>
      <c r="DCU157" s="11"/>
      <c r="DCV157" s="11"/>
      <c r="DCW157" s="11"/>
      <c r="DCX157" s="11"/>
      <c r="DCY157" s="11"/>
      <c r="DCZ157" s="11"/>
      <c r="DDA157" s="11"/>
      <c r="DDB157" s="11"/>
      <c r="DDC157" s="11"/>
      <c r="DDD157" s="11"/>
      <c r="DDE157" s="11"/>
      <c r="DDF157" s="11"/>
      <c r="DDG157" s="11"/>
      <c r="DDH157" s="11"/>
      <c r="DDI157" s="11"/>
      <c r="DDJ157" s="11"/>
      <c r="DDK157" s="11"/>
      <c r="DDL157" s="11"/>
      <c r="DDM157" s="11"/>
      <c r="DDN157" s="11"/>
      <c r="DDO157" s="11"/>
      <c r="DDP157" s="11"/>
      <c r="DDQ157" s="11"/>
      <c r="DDR157" s="11"/>
      <c r="DDS157" s="11"/>
      <c r="DDT157" s="11"/>
      <c r="DDU157" s="11"/>
      <c r="DDV157" s="11"/>
      <c r="DDW157" s="11"/>
      <c r="DDX157" s="11"/>
      <c r="DDY157" s="11"/>
      <c r="DDZ157" s="11"/>
      <c r="DEA157" s="11"/>
      <c r="DEB157" s="11"/>
      <c r="DEC157" s="11"/>
      <c r="DED157" s="11"/>
      <c r="DEE157" s="11"/>
      <c r="DEF157" s="11"/>
      <c r="DEG157" s="11"/>
      <c r="DEH157" s="11"/>
      <c r="DEI157" s="11"/>
      <c r="DEJ157" s="11"/>
      <c r="DEK157" s="11"/>
      <c r="DEL157" s="11"/>
      <c r="DEM157" s="11"/>
      <c r="DEN157" s="11"/>
      <c r="DEO157" s="11"/>
      <c r="DEP157" s="11"/>
      <c r="DEQ157" s="11"/>
      <c r="DER157" s="11"/>
      <c r="DES157" s="11"/>
      <c r="DET157" s="11"/>
      <c r="DEU157" s="11"/>
      <c r="DEV157" s="11"/>
      <c r="DEW157" s="11"/>
      <c r="DEX157" s="11"/>
      <c r="DEY157" s="11"/>
      <c r="DEZ157" s="11"/>
      <c r="DFA157" s="11"/>
      <c r="DFB157" s="11"/>
      <c r="DFC157" s="11"/>
      <c r="DFD157" s="11"/>
      <c r="DFE157" s="11"/>
      <c r="DFF157" s="11"/>
      <c r="DFG157" s="11"/>
      <c r="DFH157" s="11"/>
      <c r="DFI157" s="11"/>
      <c r="DFJ157" s="11"/>
      <c r="DFK157" s="11"/>
      <c r="DFL157" s="11"/>
      <c r="DFM157" s="11"/>
      <c r="DFN157" s="11"/>
      <c r="DFO157" s="11"/>
      <c r="DFP157" s="11"/>
      <c r="DFQ157" s="11"/>
      <c r="DFR157" s="11"/>
      <c r="DFS157" s="11"/>
      <c r="DFT157" s="11"/>
      <c r="DFU157" s="11"/>
      <c r="DFV157" s="11"/>
      <c r="DFW157" s="11"/>
      <c r="DFX157" s="11"/>
      <c r="DFY157" s="11"/>
      <c r="DFZ157" s="11"/>
      <c r="DGA157" s="11"/>
      <c r="DGB157" s="11"/>
      <c r="DGC157" s="11"/>
      <c r="DGD157" s="11"/>
      <c r="DGE157" s="11"/>
      <c r="DGF157" s="11"/>
      <c r="DGG157" s="11"/>
      <c r="DGH157" s="11"/>
      <c r="DGI157" s="11"/>
      <c r="DGJ157" s="11"/>
      <c r="DGK157" s="11"/>
      <c r="DGL157" s="11"/>
      <c r="DGM157" s="11"/>
      <c r="DGN157" s="11"/>
      <c r="DGO157" s="11"/>
      <c r="DGP157" s="11"/>
      <c r="DGQ157" s="11"/>
      <c r="DGR157" s="11"/>
      <c r="DGS157" s="11"/>
      <c r="DGT157" s="11"/>
      <c r="DGU157" s="11"/>
      <c r="DGV157" s="11"/>
      <c r="DGW157" s="11"/>
      <c r="DGX157" s="11"/>
      <c r="DGY157" s="11"/>
      <c r="DGZ157" s="11"/>
      <c r="DHA157" s="11"/>
      <c r="DHB157" s="11"/>
      <c r="DHC157" s="11"/>
      <c r="DHD157" s="11"/>
      <c r="DHE157" s="11"/>
      <c r="DHF157" s="11"/>
      <c r="DHG157" s="11"/>
      <c r="DHH157" s="11"/>
      <c r="DHI157" s="11"/>
      <c r="DHJ157" s="11"/>
      <c r="DHK157" s="11"/>
      <c r="DHL157" s="11"/>
      <c r="DHM157" s="11"/>
      <c r="DHN157" s="11"/>
      <c r="DHO157" s="11"/>
      <c r="DHP157" s="11"/>
      <c r="DHQ157" s="11"/>
      <c r="DHR157" s="11"/>
      <c r="DHS157" s="11"/>
      <c r="DHT157" s="11"/>
      <c r="DHU157" s="11"/>
      <c r="DHV157" s="11"/>
      <c r="DHW157" s="11"/>
      <c r="DHX157" s="11"/>
      <c r="DHY157" s="11"/>
      <c r="DHZ157" s="11"/>
      <c r="DIA157" s="11"/>
      <c r="DIB157" s="11"/>
      <c r="DIC157" s="11"/>
      <c r="DID157" s="11"/>
      <c r="DIE157" s="11"/>
      <c r="DIF157" s="11"/>
      <c r="DIG157" s="11"/>
      <c r="DIH157" s="11"/>
      <c r="DII157" s="11"/>
      <c r="DIJ157" s="11"/>
      <c r="DIK157" s="11"/>
      <c r="DIL157" s="11"/>
      <c r="DIM157" s="11"/>
      <c r="DIN157" s="11"/>
      <c r="DIO157" s="11"/>
      <c r="DIP157" s="11"/>
      <c r="DIQ157" s="11"/>
      <c r="DIR157" s="11"/>
      <c r="DIS157" s="11"/>
      <c r="DIT157" s="11"/>
      <c r="DIU157" s="11"/>
      <c r="DIV157" s="11"/>
      <c r="DIW157" s="11"/>
      <c r="DIX157" s="11"/>
      <c r="DIY157" s="11"/>
      <c r="DIZ157" s="11"/>
      <c r="DJA157" s="11"/>
      <c r="DJB157" s="11"/>
      <c r="DJC157" s="11"/>
      <c r="DJD157" s="11"/>
      <c r="DJE157" s="11"/>
      <c r="DJF157" s="11"/>
      <c r="DJG157" s="11"/>
      <c r="DJH157" s="11"/>
      <c r="DJI157" s="11"/>
      <c r="DJJ157" s="11"/>
      <c r="DJK157" s="11"/>
      <c r="DJL157" s="11"/>
      <c r="DJM157" s="11"/>
      <c r="DJN157" s="11"/>
      <c r="DJO157" s="11"/>
      <c r="DJP157" s="11"/>
      <c r="DJQ157" s="11"/>
      <c r="DJR157" s="11"/>
      <c r="DJS157" s="11"/>
      <c r="DJT157" s="11"/>
      <c r="DJU157" s="11"/>
      <c r="DJV157" s="11"/>
      <c r="DJW157" s="11"/>
      <c r="DJX157" s="11"/>
      <c r="DJY157" s="11"/>
      <c r="DJZ157" s="11"/>
      <c r="DKA157" s="11"/>
      <c r="DKB157" s="11"/>
      <c r="DKC157" s="11"/>
      <c r="DKD157" s="11"/>
      <c r="DKE157" s="11"/>
      <c r="DKF157" s="11"/>
      <c r="DKG157" s="11"/>
      <c r="DKH157" s="11"/>
      <c r="DKI157" s="11"/>
      <c r="DKJ157" s="11"/>
      <c r="DKK157" s="11"/>
      <c r="DKL157" s="11"/>
      <c r="DKM157" s="11"/>
      <c r="DKN157" s="11"/>
      <c r="DKO157" s="11"/>
      <c r="DKP157" s="11"/>
      <c r="DKQ157" s="11"/>
      <c r="DKR157" s="11"/>
      <c r="DKS157" s="11"/>
      <c r="DKT157" s="11"/>
      <c r="DKU157" s="11"/>
      <c r="DKV157" s="11"/>
      <c r="DKW157" s="11"/>
      <c r="DKX157" s="11"/>
      <c r="DKY157" s="11"/>
      <c r="DKZ157" s="11"/>
      <c r="DLA157" s="11"/>
      <c r="DLB157" s="11"/>
      <c r="DLC157" s="11"/>
      <c r="DLD157" s="11"/>
      <c r="DLE157" s="11"/>
      <c r="DLF157" s="11"/>
      <c r="DLG157" s="11"/>
      <c r="DLH157" s="11"/>
      <c r="DLI157" s="11"/>
      <c r="DLJ157" s="11"/>
      <c r="DLK157" s="11"/>
      <c r="DLL157" s="11"/>
      <c r="DLM157" s="11"/>
      <c r="DLN157" s="11"/>
      <c r="DLO157" s="11"/>
      <c r="DLP157" s="11"/>
      <c r="DLQ157" s="11"/>
      <c r="DLR157" s="11"/>
      <c r="DLS157" s="11"/>
      <c r="DLT157" s="11"/>
      <c r="DLU157" s="11"/>
      <c r="DLV157" s="11"/>
      <c r="DLW157" s="11"/>
      <c r="DLX157" s="11"/>
      <c r="DLY157" s="11"/>
      <c r="DLZ157" s="11"/>
      <c r="DMA157" s="11"/>
      <c r="DMB157" s="11"/>
      <c r="DMC157" s="11"/>
      <c r="DMD157" s="11"/>
      <c r="DME157" s="11"/>
      <c r="DMF157" s="11"/>
      <c r="DMG157" s="11"/>
      <c r="DMH157" s="11"/>
      <c r="DMI157" s="11"/>
      <c r="DMJ157" s="11"/>
      <c r="DMK157" s="11"/>
      <c r="DML157" s="11"/>
      <c r="DMM157" s="11"/>
      <c r="DMN157" s="11"/>
      <c r="DMO157" s="11"/>
      <c r="DMP157" s="11"/>
      <c r="DMQ157" s="11"/>
      <c r="DMR157" s="11"/>
      <c r="DMS157" s="11"/>
      <c r="DMT157" s="11"/>
      <c r="DMU157" s="11"/>
      <c r="DMV157" s="11"/>
      <c r="DMW157" s="11"/>
      <c r="DMX157" s="11"/>
      <c r="DMY157" s="11"/>
      <c r="DMZ157" s="11"/>
      <c r="DNA157" s="11"/>
      <c r="DNB157" s="11"/>
      <c r="DNC157" s="11"/>
      <c r="DND157" s="11"/>
      <c r="DNE157" s="11"/>
      <c r="DNF157" s="11"/>
      <c r="DNG157" s="11"/>
      <c r="DNH157" s="11"/>
      <c r="DNI157" s="11"/>
      <c r="DNJ157" s="11"/>
      <c r="DNK157" s="11"/>
      <c r="DNL157" s="11"/>
      <c r="DNM157" s="11"/>
      <c r="DNN157" s="11"/>
      <c r="DNO157" s="11"/>
      <c r="DNP157" s="11"/>
      <c r="DNQ157" s="11"/>
      <c r="DNR157" s="11"/>
      <c r="DNS157" s="11"/>
      <c r="DNT157" s="11"/>
      <c r="DNU157" s="11"/>
      <c r="DNV157" s="11"/>
      <c r="DNW157" s="11"/>
      <c r="DNX157" s="11"/>
      <c r="DNY157" s="11"/>
      <c r="DNZ157" s="11"/>
      <c r="DOA157" s="11"/>
      <c r="DOB157" s="11"/>
      <c r="DOC157" s="11"/>
      <c r="DOD157" s="11"/>
      <c r="DOE157" s="11"/>
      <c r="DOF157" s="11"/>
      <c r="DOG157" s="11"/>
      <c r="DOH157" s="11"/>
      <c r="DOI157" s="11"/>
      <c r="DOJ157" s="11"/>
      <c r="DOK157" s="11"/>
      <c r="DOL157" s="11"/>
      <c r="DOM157" s="11"/>
      <c r="DON157" s="11"/>
      <c r="DOO157" s="11"/>
      <c r="DOP157" s="11"/>
      <c r="DOQ157" s="11"/>
      <c r="DOR157" s="11"/>
      <c r="DOS157" s="11"/>
      <c r="DOT157" s="11"/>
      <c r="DOU157" s="11"/>
      <c r="DOV157" s="11"/>
      <c r="DOW157" s="11"/>
      <c r="DOX157" s="11"/>
      <c r="DOY157" s="11"/>
      <c r="DOZ157" s="11"/>
      <c r="DPA157" s="11"/>
      <c r="DPB157" s="11"/>
      <c r="DPC157" s="11"/>
      <c r="DPD157" s="11"/>
      <c r="DPE157" s="11"/>
      <c r="DPF157" s="11"/>
      <c r="DPG157" s="11"/>
      <c r="DPH157" s="11"/>
      <c r="DPI157" s="11"/>
      <c r="DPJ157" s="11"/>
      <c r="DPK157" s="11"/>
      <c r="DPL157" s="11"/>
      <c r="DPM157" s="11"/>
      <c r="DPN157" s="11"/>
      <c r="DPO157" s="11"/>
      <c r="DPP157" s="11"/>
      <c r="DPQ157" s="11"/>
      <c r="DPR157" s="11"/>
      <c r="DPS157" s="11"/>
      <c r="DPT157" s="11"/>
      <c r="DPU157" s="11"/>
      <c r="DPV157" s="11"/>
      <c r="DPW157" s="11"/>
      <c r="DPX157" s="11"/>
      <c r="DPY157" s="11"/>
      <c r="DPZ157" s="11"/>
      <c r="DQA157" s="11"/>
      <c r="DQB157" s="11"/>
      <c r="DQC157" s="11"/>
      <c r="DQD157" s="11"/>
      <c r="DQE157" s="11"/>
      <c r="DQF157" s="11"/>
      <c r="DQG157" s="11"/>
      <c r="DQH157" s="11"/>
      <c r="DQI157" s="11"/>
      <c r="DQJ157" s="11"/>
      <c r="DQK157" s="11"/>
      <c r="DQL157" s="11"/>
      <c r="DQM157" s="11"/>
      <c r="DQN157" s="11"/>
      <c r="DQO157" s="11"/>
      <c r="DQP157" s="11"/>
      <c r="DQQ157" s="11"/>
      <c r="DQR157" s="11"/>
      <c r="DQS157" s="11"/>
      <c r="DQT157" s="11"/>
      <c r="DQU157" s="11"/>
      <c r="DQV157" s="11"/>
      <c r="DQW157" s="11"/>
      <c r="DQX157" s="11"/>
      <c r="DQY157" s="11"/>
      <c r="DQZ157" s="11"/>
      <c r="DRA157" s="11"/>
      <c r="DRB157" s="11"/>
      <c r="DRC157" s="11"/>
      <c r="DRD157" s="11"/>
      <c r="DRE157" s="11"/>
      <c r="DRF157" s="11"/>
      <c r="DRG157" s="11"/>
      <c r="DRH157" s="11"/>
      <c r="DRI157" s="11"/>
      <c r="DRJ157" s="11"/>
      <c r="DRK157" s="11"/>
      <c r="DRL157" s="11"/>
      <c r="DRM157" s="11"/>
      <c r="DRN157" s="11"/>
      <c r="DRO157" s="11"/>
      <c r="DRP157" s="11"/>
      <c r="DRQ157" s="11"/>
      <c r="DRR157" s="11"/>
      <c r="DRS157" s="11"/>
      <c r="DRT157" s="11"/>
      <c r="DRU157" s="11"/>
      <c r="DRV157" s="11"/>
      <c r="DRW157" s="11"/>
      <c r="DRX157" s="11"/>
      <c r="DRY157" s="11"/>
      <c r="DRZ157" s="11"/>
      <c r="DSA157" s="11"/>
      <c r="DSB157" s="11"/>
      <c r="DSC157" s="11"/>
      <c r="DSD157" s="11"/>
      <c r="DSE157" s="11"/>
      <c r="DSF157" s="11"/>
      <c r="DSG157" s="11"/>
      <c r="DSH157" s="11"/>
      <c r="DSI157" s="11"/>
      <c r="DSJ157" s="11"/>
      <c r="DSK157" s="11"/>
      <c r="DSL157" s="11"/>
      <c r="DSM157" s="11"/>
      <c r="DSN157" s="11"/>
      <c r="DSO157" s="11"/>
      <c r="DSP157" s="11"/>
      <c r="DSQ157" s="11"/>
      <c r="DSR157" s="11"/>
      <c r="DSS157" s="11"/>
      <c r="DST157" s="11"/>
      <c r="DSU157" s="11"/>
      <c r="DSV157" s="11"/>
      <c r="DSW157" s="11"/>
      <c r="DSX157" s="11"/>
      <c r="DSY157" s="11"/>
      <c r="DSZ157" s="11"/>
      <c r="DTA157" s="11"/>
      <c r="DTB157" s="11"/>
      <c r="DTC157" s="11"/>
      <c r="DTD157" s="11"/>
      <c r="DTE157" s="11"/>
      <c r="DTF157" s="11"/>
      <c r="DTG157" s="11"/>
      <c r="DTH157" s="11"/>
      <c r="DTI157" s="11"/>
      <c r="DTJ157" s="11"/>
      <c r="DTK157" s="11"/>
      <c r="DTL157" s="11"/>
      <c r="DTM157" s="11"/>
      <c r="DTN157" s="11"/>
      <c r="DTO157" s="11"/>
      <c r="DTP157" s="11"/>
      <c r="DTQ157" s="11"/>
      <c r="DTR157" s="11"/>
      <c r="DTS157" s="11"/>
      <c r="DTT157" s="11"/>
      <c r="DTU157" s="11"/>
      <c r="DTV157" s="11"/>
      <c r="DTW157" s="11"/>
      <c r="DTX157" s="11"/>
      <c r="DTY157" s="11"/>
      <c r="DTZ157" s="11"/>
      <c r="DUA157" s="11"/>
      <c r="DUB157" s="11"/>
      <c r="DUC157" s="11"/>
      <c r="DUD157" s="11"/>
      <c r="DUE157" s="11"/>
      <c r="DUF157" s="11"/>
      <c r="DUG157" s="11"/>
      <c r="DUH157" s="11"/>
      <c r="DUI157" s="11"/>
      <c r="DUJ157" s="11"/>
      <c r="DUK157" s="11"/>
      <c r="DUL157" s="11"/>
      <c r="DUM157" s="11"/>
      <c r="DUN157" s="11"/>
      <c r="DUO157" s="11"/>
      <c r="DUP157" s="11"/>
      <c r="DUQ157" s="11"/>
      <c r="DUR157" s="11"/>
      <c r="DUS157" s="11"/>
      <c r="DUT157" s="11"/>
      <c r="DUU157" s="11"/>
      <c r="DUV157" s="11"/>
      <c r="DUW157" s="11"/>
      <c r="DUX157" s="11"/>
      <c r="DUY157" s="11"/>
      <c r="DUZ157" s="11"/>
      <c r="DVA157" s="11"/>
      <c r="DVB157" s="11"/>
      <c r="DVC157" s="11"/>
      <c r="DVD157" s="11"/>
      <c r="DVE157" s="11"/>
      <c r="DVF157" s="11"/>
      <c r="DVG157" s="11"/>
      <c r="DVH157" s="11"/>
      <c r="DVI157" s="11"/>
      <c r="DVJ157" s="11"/>
      <c r="DVK157" s="11"/>
      <c r="DVL157" s="11"/>
      <c r="DVM157" s="11"/>
      <c r="DVN157" s="11"/>
      <c r="DVO157" s="11"/>
      <c r="DVP157" s="11"/>
      <c r="DVQ157" s="11"/>
      <c r="DVR157" s="11"/>
      <c r="DVS157" s="11"/>
      <c r="DVT157" s="11"/>
      <c r="DVU157" s="11"/>
      <c r="DVV157" s="11"/>
      <c r="DVW157" s="11"/>
      <c r="DVX157" s="11"/>
      <c r="DVY157" s="11"/>
      <c r="DVZ157" s="11"/>
      <c r="DWA157" s="11"/>
      <c r="DWB157" s="11"/>
      <c r="DWC157" s="11"/>
      <c r="DWD157" s="11"/>
      <c r="DWE157" s="11"/>
      <c r="DWF157" s="11"/>
      <c r="DWG157" s="11"/>
      <c r="DWH157" s="11"/>
      <c r="DWI157" s="11"/>
      <c r="DWJ157" s="11"/>
      <c r="DWK157" s="11"/>
      <c r="DWL157" s="11"/>
      <c r="DWM157" s="11"/>
      <c r="DWN157" s="11"/>
      <c r="DWO157" s="11"/>
      <c r="DWP157" s="11"/>
      <c r="DWQ157" s="11"/>
      <c r="DWR157" s="11"/>
      <c r="DWS157" s="11"/>
      <c r="DWT157" s="11"/>
      <c r="DWU157" s="11"/>
      <c r="DWV157" s="11"/>
      <c r="DWW157" s="11"/>
      <c r="DWX157" s="11"/>
      <c r="DWY157" s="11"/>
      <c r="DWZ157" s="11"/>
      <c r="DXA157" s="11"/>
      <c r="DXB157" s="11"/>
      <c r="DXC157" s="11"/>
      <c r="DXD157" s="11"/>
      <c r="DXE157" s="11"/>
      <c r="DXF157" s="11"/>
      <c r="DXG157" s="11"/>
      <c r="DXH157" s="11"/>
      <c r="DXI157" s="11"/>
      <c r="DXJ157" s="11"/>
      <c r="DXK157" s="11"/>
      <c r="DXL157" s="11"/>
      <c r="DXM157" s="11"/>
      <c r="DXN157" s="11"/>
      <c r="DXO157" s="11"/>
      <c r="DXP157" s="11"/>
      <c r="DXQ157" s="11"/>
      <c r="DXR157" s="11"/>
      <c r="DXS157" s="11"/>
      <c r="DXT157" s="11"/>
      <c r="DXU157" s="11"/>
      <c r="DXV157" s="11"/>
      <c r="DXW157" s="11"/>
      <c r="DXX157" s="11"/>
      <c r="DXY157" s="11"/>
      <c r="DXZ157" s="11"/>
      <c r="DYA157" s="11"/>
      <c r="DYB157" s="11"/>
      <c r="DYC157" s="11"/>
      <c r="DYD157" s="11"/>
      <c r="DYE157" s="11"/>
      <c r="DYF157" s="11"/>
      <c r="DYG157" s="11"/>
      <c r="DYH157" s="11"/>
      <c r="DYI157" s="11"/>
      <c r="DYJ157" s="11"/>
      <c r="DYK157" s="11"/>
      <c r="DYL157" s="11"/>
      <c r="DYM157" s="11"/>
      <c r="DYN157" s="11"/>
      <c r="DYO157" s="11"/>
      <c r="DYP157" s="11"/>
      <c r="DYQ157" s="11"/>
      <c r="DYR157" s="11"/>
      <c r="DYS157" s="11"/>
      <c r="DYT157" s="11"/>
      <c r="DYU157" s="11"/>
      <c r="DYV157" s="11"/>
      <c r="DYW157" s="11"/>
      <c r="DYX157" s="11"/>
      <c r="DYY157" s="11"/>
      <c r="DYZ157" s="11"/>
      <c r="DZA157" s="11"/>
      <c r="DZB157" s="11"/>
      <c r="DZC157" s="11"/>
      <c r="DZD157" s="11"/>
      <c r="DZE157" s="11"/>
      <c r="DZF157" s="11"/>
      <c r="DZG157" s="11"/>
      <c r="DZH157" s="11"/>
      <c r="DZI157" s="11"/>
      <c r="DZJ157" s="11"/>
      <c r="DZK157" s="11"/>
      <c r="DZL157" s="11"/>
      <c r="DZM157" s="11"/>
      <c r="DZN157" s="11"/>
      <c r="DZO157" s="11"/>
      <c r="DZP157" s="11"/>
      <c r="DZQ157" s="11"/>
      <c r="DZR157" s="11"/>
      <c r="DZS157" s="11"/>
      <c r="DZT157" s="11"/>
      <c r="DZU157" s="11"/>
      <c r="DZV157" s="11"/>
      <c r="DZW157" s="11"/>
      <c r="DZX157" s="11"/>
      <c r="DZY157" s="11"/>
      <c r="DZZ157" s="11"/>
      <c r="EAA157" s="11"/>
      <c r="EAB157" s="11"/>
      <c r="EAC157" s="11"/>
      <c r="EAD157" s="11"/>
      <c r="EAE157" s="11"/>
      <c r="EAF157" s="11"/>
      <c r="EAG157" s="11"/>
      <c r="EAH157" s="11"/>
      <c r="EAI157" s="11"/>
      <c r="EAJ157" s="11"/>
      <c r="EAK157" s="11"/>
      <c r="EAL157" s="11"/>
      <c r="EAM157" s="11"/>
      <c r="EAN157" s="11"/>
      <c r="EAO157" s="11"/>
      <c r="EAP157" s="11"/>
      <c r="EAQ157" s="11"/>
      <c r="EAR157" s="11"/>
      <c r="EAS157" s="11"/>
      <c r="EAT157" s="11"/>
      <c r="EAU157" s="11"/>
      <c r="EAV157" s="11"/>
      <c r="EAW157" s="11"/>
      <c r="EAX157" s="11"/>
      <c r="EAY157" s="11"/>
      <c r="EAZ157" s="11"/>
      <c r="EBA157" s="11"/>
      <c r="EBB157" s="11"/>
      <c r="EBC157" s="11"/>
      <c r="EBD157" s="11"/>
      <c r="EBE157" s="11"/>
      <c r="EBF157" s="11"/>
      <c r="EBG157" s="11"/>
      <c r="EBH157" s="11"/>
      <c r="EBI157" s="11"/>
      <c r="EBJ157" s="11"/>
      <c r="EBK157" s="11"/>
      <c r="EBL157" s="11"/>
      <c r="EBM157" s="11"/>
      <c r="EBN157" s="11"/>
      <c r="EBO157" s="11"/>
      <c r="EBP157" s="11"/>
      <c r="EBQ157" s="11"/>
      <c r="EBR157" s="11"/>
      <c r="EBS157" s="11"/>
      <c r="EBT157" s="11"/>
      <c r="EBU157" s="11"/>
      <c r="EBV157" s="11"/>
      <c r="EBW157" s="11"/>
      <c r="EBX157" s="11"/>
      <c r="EBY157" s="11"/>
      <c r="EBZ157" s="11"/>
      <c r="ECA157" s="11"/>
      <c r="ECB157" s="11"/>
      <c r="ECC157" s="11"/>
      <c r="ECD157" s="11"/>
      <c r="ECE157" s="11"/>
      <c r="ECF157" s="11"/>
      <c r="ECG157" s="11"/>
      <c r="ECH157" s="11"/>
      <c r="ECI157" s="11"/>
      <c r="ECJ157" s="11"/>
      <c r="ECK157" s="11"/>
      <c r="ECL157" s="11"/>
      <c r="ECM157" s="11"/>
      <c r="ECN157" s="11"/>
      <c r="ECO157" s="11"/>
      <c r="ECP157" s="11"/>
      <c r="ECQ157" s="11"/>
      <c r="ECR157" s="11"/>
      <c r="ECS157" s="11"/>
      <c r="ECT157" s="11"/>
      <c r="ECU157" s="11"/>
      <c r="ECV157" s="11"/>
      <c r="ECW157" s="11"/>
      <c r="ECX157" s="11"/>
      <c r="ECY157" s="11"/>
      <c r="ECZ157" s="11"/>
      <c r="EDA157" s="11"/>
      <c r="EDB157" s="11"/>
      <c r="EDC157" s="11"/>
      <c r="EDD157" s="11"/>
      <c r="EDE157" s="11"/>
      <c r="EDF157" s="11"/>
      <c r="EDG157" s="11"/>
      <c r="EDH157" s="11"/>
      <c r="EDI157" s="11"/>
      <c r="EDJ157" s="11"/>
      <c r="EDK157" s="11"/>
      <c r="EDL157" s="11"/>
      <c r="EDM157" s="11"/>
      <c r="EDN157" s="11"/>
      <c r="EDO157" s="11"/>
      <c r="EDP157" s="11"/>
      <c r="EDQ157" s="11"/>
      <c r="EDR157" s="11"/>
      <c r="EDS157" s="11"/>
      <c r="EDT157" s="11"/>
      <c r="EDU157" s="11"/>
      <c r="EDV157" s="11"/>
      <c r="EDW157" s="11"/>
      <c r="EDX157" s="11"/>
      <c r="EDY157" s="11"/>
      <c r="EDZ157" s="11"/>
      <c r="EEA157" s="11"/>
      <c r="EEB157" s="11"/>
      <c r="EEC157" s="11"/>
      <c r="EED157" s="11"/>
      <c r="EEE157" s="11"/>
      <c r="EEF157" s="11"/>
      <c r="EEG157" s="11"/>
      <c r="EEH157" s="11"/>
      <c r="EEI157" s="11"/>
      <c r="EEJ157" s="11"/>
      <c r="EEK157" s="11"/>
      <c r="EEL157" s="11"/>
      <c r="EEM157" s="11"/>
      <c r="EEN157" s="11"/>
      <c r="EEO157" s="11"/>
      <c r="EEP157" s="11"/>
      <c r="EEQ157" s="11"/>
      <c r="EER157" s="11"/>
      <c r="EES157" s="11"/>
      <c r="EET157" s="11"/>
      <c r="EEU157" s="11"/>
      <c r="EEV157" s="11"/>
      <c r="EEW157" s="11"/>
      <c r="EEX157" s="11"/>
      <c r="EEY157" s="11"/>
      <c r="EEZ157" s="11"/>
      <c r="EFA157" s="11"/>
      <c r="EFB157" s="11"/>
      <c r="EFC157" s="11"/>
      <c r="EFD157" s="11"/>
      <c r="EFE157" s="11"/>
      <c r="EFF157" s="11"/>
      <c r="EFG157" s="11"/>
      <c r="EFH157" s="11"/>
      <c r="EFI157" s="11"/>
      <c r="EFJ157" s="11"/>
      <c r="EFK157" s="11"/>
      <c r="EFL157" s="11"/>
      <c r="EFM157" s="11"/>
      <c r="EFN157" s="11"/>
      <c r="EFO157" s="11"/>
      <c r="EFP157" s="11"/>
      <c r="EFQ157" s="11"/>
      <c r="EFR157" s="11"/>
      <c r="EFS157" s="11"/>
      <c r="EFT157" s="11"/>
      <c r="EFU157" s="11"/>
      <c r="EFV157" s="11"/>
      <c r="EFW157" s="11"/>
      <c r="EFX157" s="11"/>
      <c r="EFY157" s="11"/>
      <c r="EFZ157" s="11"/>
      <c r="EGA157" s="11"/>
      <c r="EGB157" s="11"/>
      <c r="EGC157" s="11"/>
      <c r="EGD157" s="11"/>
      <c r="EGE157" s="11"/>
      <c r="EGF157" s="11"/>
      <c r="EGG157" s="11"/>
      <c r="EGH157" s="11"/>
      <c r="EGI157" s="11"/>
      <c r="EGJ157" s="11"/>
      <c r="EGK157" s="11"/>
      <c r="EGL157" s="11"/>
      <c r="EGM157" s="11"/>
      <c r="EGN157" s="11"/>
      <c r="EGO157" s="11"/>
      <c r="EGP157" s="11"/>
      <c r="EGQ157" s="11"/>
      <c r="EGR157" s="11"/>
      <c r="EGS157" s="11"/>
      <c r="EGT157" s="11"/>
      <c r="EGU157" s="11"/>
      <c r="EGV157" s="11"/>
      <c r="EGW157" s="11"/>
      <c r="EGX157" s="11"/>
      <c r="EGY157" s="11"/>
      <c r="EGZ157" s="11"/>
      <c r="EHA157" s="11"/>
      <c r="EHB157" s="11"/>
      <c r="EHC157" s="11"/>
      <c r="EHD157" s="11"/>
      <c r="EHE157" s="11"/>
      <c r="EHF157" s="11"/>
      <c r="EHG157" s="11"/>
      <c r="EHH157" s="11"/>
      <c r="EHI157" s="11"/>
      <c r="EHJ157" s="11"/>
      <c r="EHK157" s="11"/>
      <c r="EHL157" s="11"/>
      <c r="EHM157" s="11"/>
      <c r="EHN157" s="11"/>
      <c r="EHO157" s="11"/>
      <c r="EHP157" s="11"/>
      <c r="EHQ157" s="11"/>
      <c r="EHR157" s="11"/>
      <c r="EHS157" s="11"/>
      <c r="EHT157" s="11"/>
      <c r="EHU157" s="11"/>
      <c r="EHV157" s="11"/>
      <c r="EHW157" s="11"/>
      <c r="EHX157" s="11"/>
      <c r="EHY157" s="11"/>
      <c r="EHZ157" s="11"/>
      <c r="EIA157" s="11"/>
      <c r="EIB157" s="11"/>
      <c r="EIC157" s="11"/>
      <c r="EID157" s="11"/>
      <c r="EIE157" s="11"/>
      <c r="EIF157" s="11"/>
      <c r="EIG157" s="11"/>
      <c r="EIH157" s="11"/>
      <c r="EII157" s="11"/>
      <c r="EIJ157" s="11"/>
      <c r="EIK157" s="11"/>
      <c r="EIL157" s="11"/>
      <c r="EIM157" s="11"/>
      <c r="EIN157" s="11"/>
      <c r="EIO157" s="11"/>
      <c r="EIP157" s="11"/>
      <c r="EIQ157" s="11"/>
      <c r="EIR157" s="11"/>
      <c r="EIS157" s="11"/>
      <c r="EIT157" s="11"/>
      <c r="EIU157" s="11"/>
      <c r="EIV157" s="11"/>
      <c r="EIW157" s="11"/>
      <c r="EIX157" s="11"/>
      <c r="EIY157" s="11"/>
      <c r="EIZ157" s="11"/>
      <c r="EJA157" s="11"/>
      <c r="EJB157" s="11"/>
      <c r="EJC157" s="11"/>
      <c r="EJD157" s="11"/>
      <c r="EJE157" s="11"/>
      <c r="EJF157" s="11"/>
      <c r="EJG157" s="11"/>
      <c r="EJH157" s="11"/>
      <c r="EJI157" s="11"/>
      <c r="EJJ157" s="11"/>
      <c r="EJK157" s="11"/>
      <c r="EJL157" s="11"/>
      <c r="EJM157" s="11"/>
      <c r="EJN157" s="11"/>
      <c r="EJO157" s="11"/>
      <c r="EJP157" s="11"/>
      <c r="EJQ157" s="11"/>
      <c r="EJR157" s="11"/>
      <c r="EJS157" s="11"/>
      <c r="EJT157" s="11"/>
      <c r="EJU157" s="11"/>
      <c r="EJV157" s="11"/>
      <c r="EJW157" s="11"/>
      <c r="EJX157" s="11"/>
      <c r="EJY157" s="11"/>
      <c r="EJZ157" s="11"/>
      <c r="EKA157" s="11"/>
      <c r="EKB157" s="11"/>
      <c r="EKC157" s="11"/>
      <c r="EKD157" s="11"/>
      <c r="EKE157" s="11"/>
      <c r="EKF157" s="11"/>
      <c r="EKG157" s="11"/>
      <c r="EKH157" s="11"/>
      <c r="EKI157" s="11"/>
      <c r="EKJ157" s="11"/>
      <c r="EKK157" s="11"/>
      <c r="EKL157" s="11"/>
      <c r="EKM157" s="11"/>
      <c r="EKN157" s="11"/>
      <c r="EKO157" s="11"/>
      <c r="EKP157" s="11"/>
      <c r="EKQ157" s="11"/>
      <c r="EKR157" s="11"/>
      <c r="EKS157" s="11"/>
      <c r="EKT157" s="11"/>
      <c r="EKU157" s="11"/>
      <c r="EKV157" s="11"/>
      <c r="EKW157" s="11"/>
      <c r="EKX157" s="11"/>
      <c r="EKY157" s="11"/>
      <c r="EKZ157" s="11"/>
      <c r="ELA157" s="11"/>
      <c r="ELB157" s="11"/>
      <c r="ELC157" s="11"/>
      <c r="ELD157" s="11"/>
      <c r="ELE157" s="11"/>
      <c r="ELF157" s="11"/>
      <c r="ELG157" s="11"/>
      <c r="ELH157" s="11"/>
      <c r="ELI157" s="11"/>
      <c r="ELJ157" s="11"/>
      <c r="ELK157" s="11"/>
      <c r="ELL157" s="11"/>
      <c r="ELM157" s="11"/>
      <c r="ELN157" s="11"/>
      <c r="ELO157" s="11"/>
      <c r="ELP157" s="11"/>
      <c r="ELQ157" s="11"/>
      <c r="ELR157" s="11"/>
      <c r="ELS157" s="11"/>
      <c r="ELT157" s="11"/>
      <c r="ELU157" s="11"/>
      <c r="ELV157" s="11"/>
      <c r="ELW157" s="11"/>
      <c r="ELX157" s="11"/>
      <c r="ELY157" s="11"/>
      <c r="ELZ157" s="11"/>
    </row>
    <row r="158" spans="1:346 1276:3718">
      <c r="A158" s="388"/>
      <c r="C158" s="166" t="s">
        <v>1045</v>
      </c>
      <c r="D158" s="223">
        <f t="shared" si="6"/>
        <v>0</v>
      </c>
      <c r="E158" s="88" t="s">
        <v>540</v>
      </c>
      <c r="F158" s="219"/>
      <c r="G158" s="92"/>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c r="HJ158" s="11"/>
      <c r="HK158" s="11"/>
      <c r="HL158" s="11"/>
      <c r="HM158" s="11"/>
      <c r="HN158" s="11"/>
      <c r="HO158" s="11"/>
      <c r="HP158" s="11"/>
      <c r="HQ158" s="11"/>
      <c r="HR158" s="11"/>
      <c r="HS158" s="11"/>
      <c r="HT158" s="11"/>
      <c r="HU158" s="11"/>
      <c r="HV158" s="11"/>
      <c r="HW158" s="11"/>
      <c r="HX158" s="11"/>
      <c r="HY158" s="11"/>
      <c r="HZ158" s="11"/>
      <c r="IA158" s="11"/>
      <c r="IB158" s="11"/>
      <c r="IC158" s="11"/>
      <c r="ID158" s="11"/>
      <c r="IE158" s="11"/>
      <c r="IF158" s="11"/>
      <c r="IG158" s="11"/>
      <c r="IH158" s="11"/>
      <c r="II158" s="11"/>
      <c r="IJ158" s="11"/>
      <c r="IK158" s="11"/>
      <c r="IL158" s="11"/>
      <c r="IM158" s="11"/>
      <c r="IN158" s="11"/>
      <c r="IO158" s="11"/>
      <c r="IP158" s="11"/>
      <c r="IQ158" s="11"/>
      <c r="IR158" s="11"/>
      <c r="IS158" s="11"/>
      <c r="IT158" s="11"/>
      <c r="IU158" s="11"/>
      <c r="IV158" s="11"/>
      <c r="IW158" s="11"/>
      <c r="IX158" s="11"/>
      <c r="IY158" s="11"/>
      <c r="IZ158" s="11"/>
      <c r="JA158" s="11"/>
      <c r="JB158" s="11"/>
      <c r="JC158" s="11"/>
      <c r="JD158" s="11"/>
      <c r="JE158" s="11"/>
      <c r="JF158" s="11"/>
      <c r="JG158" s="11"/>
      <c r="JH158" s="11"/>
      <c r="JI158" s="11"/>
      <c r="JJ158" s="11"/>
      <c r="JK158" s="11"/>
      <c r="JL158" s="11"/>
      <c r="JM158" s="11"/>
      <c r="JN158" s="11"/>
      <c r="JO158" s="11"/>
      <c r="JP158" s="11"/>
      <c r="JQ158" s="11"/>
      <c r="JR158" s="11"/>
      <c r="JS158" s="11"/>
      <c r="JT158" s="11"/>
      <c r="JU158" s="11"/>
      <c r="JV158" s="11"/>
      <c r="JW158" s="11"/>
      <c r="JX158" s="11"/>
      <c r="JY158" s="11"/>
      <c r="JZ158" s="11"/>
      <c r="KA158" s="11"/>
      <c r="KB158" s="11"/>
      <c r="KC158" s="11"/>
      <c r="KD158" s="11"/>
      <c r="KE158" s="11"/>
      <c r="KF158" s="11"/>
      <c r="KG158" s="11"/>
      <c r="KH158" s="11"/>
      <c r="KI158" s="11"/>
      <c r="KJ158" s="11"/>
      <c r="KK158" s="11"/>
      <c r="KL158" s="11"/>
      <c r="KM158" s="11"/>
      <c r="KN158" s="11"/>
      <c r="KO158" s="11"/>
      <c r="KP158" s="11"/>
      <c r="KQ158" s="11"/>
      <c r="KR158" s="11"/>
      <c r="KS158" s="11"/>
      <c r="KT158" s="11"/>
      <c r="KU158" s="11"/>
      <c r="KV158" s="11"/>
      <c r="KW158" s="11"/>
      <c r="KX158" s="11"/>
      <c r="KY158" s="11"/>
      <c r="KZ158" s="11"/>
      <c r="LA158" s="11"/>
      <c r="LB158" s="11"/>
      <c r="LC158" s="11"/>
      <c r="LD158" s="11"/>
      <c r="LE158" s="11"/>
      <c r="LF158" s="11"/>
      <c r="LG158" s="11"/>
      <c r="LH158" s="11"/>
      <c r="LI158" s="11"/>
      <c r="LJ158" s="11"/>
      <c r="LK158" s="11"/>
      <c r="LL158" s="11"/>
      <c r="LM158" s="11"/>
      <c r="LN158" s="11"/>
      <c r="LO158" s="11"/>
      <c r="LP158" s="11"/>
      <c r="LQ158" s="11"/>
      <c r="LR158" s="11"/>
      <c r="LS158" s="11"/>
      <c r="LT158" s="11"/>
      <c r="LU158" s="11"/>
      <c r="LV158" s="11"/>
      <c r="LW158" s="11"/>
      <c r="LX158" s="11"/>
      <c r="LY158" s="11"/>
      <c r="LZ158" s="11"/>
      <c r="MA158" s="11"/>
      <c r="MB158" s="11"/>
      <c r="MC158" s="11"/>
      <c r="MD158" s="11"/>
      <c r="ME158" s="11"/>
      <c r="MF158" s="11"/>
      <c r="MG158" s="11"/>
      <c r="MH158" s="11"/>
      <c r="AWB158" s="11"/>
      <c r="AWC158" s="11"/>
      <c r="AWD158" s="11"/>
      <c r="AWE158" s="11"/>
      <c r="AWF158" s="11"/>
      <c r="AWG158" s="11"/>
      <c r="AWH158" s="11"/>
      <c r="AWI158" s="11"/>
      <c r="AWJ158" s="11"/>
      <c r="AWK158" s="11"/>
      <c r="AWL158" s="11"/>
      <c r="AWM158" s="11"/>
      <c r="AWN158" s="11"/>
      <c r="AWO158" s="11"/>
      <c r="AWP158" s="11"/>
      <c r="AWQ158" s="11"/>
      <c r="AWR158" s="11"/>
      <c r="AWS158" s="11"/>
      <c r="AWT158" s="11"/>
      <c r="AWU158" s="11"/>
      <c r="AWV158" s="11"/>
      <c r="AWW158" s="11"/>
      <c r="AWX158" s="11"/>
      <c r="AWY158" s="11"/>
      <c r="AWZ158" s="11"/>
      <c r="AXA158" s="11"/>
      <c r="AXB158" s="11"/>
      <c r="AXC158" s="11"/>
      <c r="AXD158" s="11"/>
      <c r="AXE158" s="11"/>
      <c r="AXF158" s="11"/>
      <c r="AXG158" s="11"/>
      <c r="AXH158" s="11"/>
      <c r="AXI158" s="11"/>
      <c r="AXJ158" s="11"/>
      <c r="AXK158" s="11"/>
      <c r="AXL158" s="11"/>
      <c r="AXM158" s="11"/>
      <c r="AXN158" s="11"/>
      <c r="AXO158" s="11"/>
      <c r="AXP158" s="11"/>
      <c r="AXQ158" s="11"/>
      <c r="AXR158" s="11"/>
      <c r="AXS158" s="11"/>
      <c r="AXT158" s="11"/>
      <c r="AXU158" s="11"/>
      <c r="AXV158" s="11"/>
      <c r="AXW158" s="11"/>
      <c r="AXX158" s="11"/>
      <c r="AXY158" s="11"/>
      <c r="AXZ158" s="11"/>
      <c r="AYA158" s="11"/>
      <c r="AYB158" s="11"/>
      <c r="AYC158" s="11"/>
      <c r="AYD158" s="11"/>
      <c r="AYE158" s="11"/>
      <c r="AYF158" s="11"/>
      <c r="AYG158" s="11"/>
      <c r="AYH158" s="11"/>
      <c r="AYI158" s="11"/>
      <c r="AYJ158" s="11"/>
      <c r="AYK158" s="11"/>
      <c r="AYL158" s="11"/>
      <c r="AYM158" s="11"/>
      <c r="AYN158" s="11"/>
      <c r="AYO158" s="11"/>
      <c r="AYP158" s="11"/>
      <c r="AYQ158" s="11"/>
      <c r="AYR158" s="11"/>
      <c r="AYS158" s="11"/>
      <c r="AYT158" s="11"/>
      <c r="AYU158" s="11"/>
      <c r="AYV158" s="11"/>
      <c r="AYW158" s="11"/>
      <c r="AYX158" s="11"/>
      <c r="AYY158" s="11"/>
      <c r="AYZ158" s="11"/>
      <c r="AZA158" s="11"/>
      <c r="AZB158" s="11"/>
      <c r="AZC158" s="11"/>
      <c r="AZD158" s="11"/>
      <c r="AZE158" s="11"/>
      <c r="AZF158" s="11"/>
      <c r="AZG158" s="11"/>
      <c r="AZH158" s="11"/>
      <c r="AZI158" s="11"/>
      <c r="AZJ158" s="11"/>
      <c r="AZK158" s="11"/>
      <c r="AZL158" s="11"/>
      <c r="AZM158" s="11"/>
      <c r="AZN158" s="11"/>
      <c r="AZO158" s="11"/>
      <c r="AZP158" s="11"/>
      <c r="AZQ158" s="11"/>
      <c r="AZR158" s="11"/>
      <c r="AZS158" s="11"/>
      <c r="AZT158" s="11"/>
      <c r="AZU158" s="11"/>
      <c r="AZV158" s="11"/>
      <c r="AZW158" s="11"/>
      <c r="AZX158" s="11"/>
      <c r="AZY158" s="11"/>
      <c r="AZZ158" s="11"/>
      <c r="BAA158" s="11"/>
      <c r="BAB158" s="11"/>
      <c r="BAC158" s="11"/>
      <c r="BAD158" s="11"/>
      <c r="BAE158" s="11"/>
      <c r="BAF158" s="11"/>
      <c r="BAG158" s="11"/>
      <c r="BAH158" s="11"/>
      <c r="BAI158" s="11"/>
      <c r="BAJ158" s="11"/>
      <c r="BAK158" s="11"/>
      <c r="BAL158" s="11"/>
      <c r="BAM158" s="11"/>
      <c r="BAN158" s="11"/>
      <c r="BAO158" s="11"/>
      <c r="BAP158" s="11"/>
      <c r="BAQ158" s="11"/>
      <c r="BAR158" s="11"/>
      <c r="BAS158" s="11"/>
      <c r="BAT158" s="11"/>
      <c r="BAU158" s="11"/>
      <c r="BAV158" s="11"/>
      <c r="BAW158" s="11"/>
      <c r="BAX158" s="11"/>
      <c r="BAY158" s="11"/>
      <c r="BAZ158" s="11"/>
      <c r="BBA158" s="11"/>
      <c r="BBB158" s="11"/>
      <c r="BBC158" s="11"/>
      <c r="BBD158" s="11"/>
      <c r="BBE158" s="11"/>
      <c r="BBF158" s="11"/>
      <c r="BBG158" s="11"/>
      <c r="BBH158" s="11"/>
      <c r="BBI158" s="11"/>
      <c r="BBJ158" s="11"/>
      <c r="BBK158" s="11"/>
      <c r="BBL158" s="11"/>
      <c r="BBM158" s="11"/>
      <c r="BBN158" s="11"/>
      <c r="BBO158" s="11"/>
      <c r="BBP158" s="11"/>
      <c r="BBQ158" s="11"/>
      <c r="BBR158" s="11"/>
      <c r="BBS158" s="11"/>
      <c r="BBT158" s="11"/>
      <c r="BBU158" s="11"/>
      <c r="BBV158" s="11"/>
      <c r="BBW158" s="11"/>
      <c r="BBX158" s="11"/>
      <c r="BBY158" s="11"/>
      <c r="BBZ158" s="11"/>
      <c r="BCA158" s="11"/>
      <c r="BCB158" s="11"/>
      <c r="BCC158" s="11"/>
      <c r="BCD158" s="11"/>
      <c r="BCE158" s="11"/>
      <c r="BCF158" s="11"/>
      <c r="BCG158" s="11"/>
      <c r="BCH158" s="11"/>
      <c r="BCI158" s="11"/>
      <c r="BCJ158" s="11"/>
      <c r="BCK158" s="11"/>
      <c r="BCL158" s="11"/>
      <c r="BCM158" s="11"/>
      <c r="BCN158" s="11"/>
      <c r="BCO158" s="11"/>
      <c r="BCP158" s="11"/>
      <c r="BCQ158" s="11"/>
      <c r="BCR158" s="11"/>
      <c r="BCS158" s="11"/>
      <c r="BCT158" s="11"/>
      <c r="BCU158" s="11"/>
      <c r="BCV158" s="11"/>
      <c r="BCW158" s="11"/>
      <c r="BCX158" s="11"/>
      <c r="BCY158" s="11"/>
      <c r="BCZ158" s="11"/>
      <c r="BDA158" s="11"/>
      <c r="BDB158" s="11"/>
      <c r="BDC158" s="11"/>
      <c r="BDD158" s="11"/>
      <c r="BDE158" s="11"/>
      <c r="BDF158" s="11"/>
      <c r="BDG158" s="11"/>
      <c r="BDH158" s="11"/>
      <c r="BDI158" s="11"/>
      <c r="BDJ158" s="11"/>
      <c r="BDK158" s="11"/>
      <c r="BDL158" s="11"/>
      <c r="BDM158" s="11"/>
      <c r="BDN158" s="11"/>
      <c r="BDO158" s="11"/>
      <c r="BDP158" s="11"/>
      <c r="BDQ158" s="11"/>
      <c r="BDR158" s="11"/>
      <c r="BDS158" s="11"/>
      <c r="BDT158" s="11"/>
      <c r="BDU158" s="11"/>
      <c r="BDV158" s="11"/>
      <c r="BDW158" s="11"/>
      <c r="BDX158" s="11"/>
      <c r="BDY158" s="11"/>
      <c r="BDZ158" s="11"/>
      <c r="BEA158" s="11"/>
      <c r="BEB158" s="11"/>
      <c r="BEC158" s="11"/>
      <c r="BED158" s="11"/>
      <c r="BEE158" s="11"/>
      <c r="BEF158" s="11"/>
      <c r="BEG158" s="11"/>
      <c r="BEH158" s="11"/>
      <c r="BEI158" s="11"/>
      <c r="BEJ158" s="11"/>
      <c r="BEK158" s="11"/>
      <c r="BEL158" s="11"/>
      <c r="BEM158" s="11"/>
      <c r="BEN158" s="11"/>
      <c r="BEO158" s="11"/>
      <c r="BEP158" s="11"/>
      <c r="BEQ158" s="11"/>
      <c r="BER158" s="11"/>
      <c r="BES158" s="11"/>
      <c r="BET158" s="11"/>
      <c r="BEU158" s="11"/>
      <c r="BEV158" s="11"/>
      <c r="BEW158" s="11"/>
      <c r="BEX158" s="11"/>
      <c r="BEY158" s="11"/>
      <c r="BEZ158" s="11"/>
      <c r="BFA158" s="11"/>
      <c r="BFB158" s="11"/>
      <c r="BFC158" s="11"/>
      <c r="BFD158" s="11"/>
      <c r="BFE158" s="11"/>
      <c r="BFF158" s="11"/>
      <c r="BFG158" s="11"/>
      <c r="BFH158" s="11"/>
      <c r="BFI158" s="11"/>
      <c r="BFJ158" s="11"/>
      <c r="BFK158" s="11"/>
      <c r="BFL158" s="11"/>
      <c r="BFM158" s="11"/>
      <c r="BFN158" s="11"/>
      <c r="BFO158" s="11"/>
      <c r="BFP158" s="11"/>
      <c r="BFQ158" s="11"/>
      <c r="BFR158" s="11"/>
      <c r="BFS158" s="11"/>
      <c r="BFT158" s="11"/>
      <c r="BFU158" s="11"/>
      <c r="BFV158" s="11"/>
      <c r="BFW158" s="11"/>
      <c r="BFX158" s="11"/>
      <c r="BFY158" s="11"/>
      <c r="BFZ158" s="11"/>
      <c r="BGA158" s="11"/>
      <c r="BGB158" s="11"/>
      <c r="BGC158" s="11"/>
      <c r="BGD158" s="11"/>
      <c r="BGE158" s="11"/>
      <c r="BGF158" s="11"/>
      <c r="BGG158" s="11"/>
      <c r="BGH158" s="11"/>
      <c r="BGI158" s="11"/>
      <c r="BGJ158" s="11"/>
      <c r="BGK158" s="11"/>
      <c r="BGL158" s="11"/>
      <c r="BGM158" s="11"/>
      <c r="BGN158" s="11"/>
      <c r="BGO158" s="11"/>
      <c r="BGP158" s="11"/>
      <c r="BGQ158" s="11"/>
      <c r="BGR158" s="11"/>
      <c r="BGS158" s="11"/>
      <c r="BGT158" s="11"/>
      <c r="BGU158" s="11"/>
      <c r="BGV158" s="11"/>
      <c r="BGW158" s="11"/>
      <c r="BGX158" s="11"/>
      <c r="BGY158" s="11"/>
      <c r="BGZ158" s="11"/>
      <c r="BHA158" s="11"/>
      <c r="BHB158" s="11"/>
      <c r="BHC158" s="11"/>
      <c r="BHD158" s="11"/>
      <c r="BHE158" s="11"/>
      <c r="BHF158" s="11"/>
      <c r="BHG158" s="11"/>
      <c r="BHH158" s="11"/>
      <c r="BHI158" s="11"/>
      <c r="BHJ158" s="11"/>
      <c r="BHK158" s="11"/>
      <c r="BHL158" s="11"/>
      <c r="BHM158" s="11"/>
      <c r="BHN158" s="11"/>
      <c r="BHO158" s="11"/>
      <c r="BHP158" s="11"/>
      <c r="BHQ158" s="11"/>
      <c r="BHR158" s="11"/>
      <c r="BHS158" s="11"/>
      <c r="BHT158" s="11"/>
      <c r="BHU158" s="11"/>
      <c r="BHV158" s="11"/>
      <c r="BHW158" s="11"/>
      <c r="BHX158" s="11"/>
      <c r="BHY158" s="11"/>
      <c r="BHZ158" s="11"/>
      <c r="BIA158" s="11"/>
      <c r="BIB158" s="11"/>
      <c r="BIC158" s="11"/>
      <c r="BID158" s="11"/>
      <c r="BIE158" s="11"/>
      <c r="BIF158" s="11"/>
      <c r="BIG158" s="11"/>
      <c r="BIH158" s="11"/>
      <c r="BII158" s="11"/>
      <c r="BIJ158" s="11"/>
      <c r="BIK158" s="11"/>
      <c r="BIL158" s="11"/>
      <c r="BIM158" s="11"/>
      <c r="BIN158" s="11"/>
      <c r="BIO158" s="11"/>
      <c r="BIP158" s="11"/>
      <c r="BIQ158" s="11"/>
      <c r="BIR158" s="11"/>
      <c r="BIS158" s="11"/>
      <c r="BIT158" s="11"/>
      <c r="BIU158" s="11"/>
      <c r="BIV158" s="11"/>
      <c r="BIW158" s="11"/>
      <c r="BIX158" s="11"/>
      <c r="BIY158" s="11"/>
      <c r="BIZ158" s="11"/>
      <c r="BJA158" s="11"/>
      <c r="BJB158" s="11"/>
      <c r="BJC158" s="11"/>
      <c r="BJD158" s="11"/>
      <c r="BJE158" s="11"/>
      <c r="BJF158" s="11"/>
      <c r="BJG158" s="11"/>
      <c r="BJH158" s="11"/>
      <c r="BJI158" s="11"/>
      <c r="BJJ158" s="11"/>
      <c r="BJK158" s="11"/>
      <c r="BJL158" s="11"/>
      <c r="BJM158" s="11"/>
      <c r="BJN158" s="11"/>
      <c r="BJO158" s="11"/>
      <c r="BJP158" s="11"/>
      <c r="BJQ158" s="11"/>
      <c r="BJR158" s="11"/>
      <c r="BJS158" s="11"/>
      <c r="BJT158" s="11"/>
      <c r="BJU158" s="11"/>
      <c r="BJV158" s="11"/>
      <c r="BJW158" s="11"/>
      <c r="BJX158" s="11"/>
      <c r="BJY158" s="11"/>
      <c r="BJZ158" s="11"/>
      <c r="BKA158" s="11"/>
      <c r="BKB158" s="11"/>
      <c r="BKC158" s="11"/>
      <c r="BKD158" s="11"/>
      <c r="BKE158" s="11"/>
      <c r="BKF158" s="11"/>
      <c r="BKG158" s="11"/>
      <c r="BKH158" s="11"/>
      <c r="BKI158" s="11"/>
      <c r="BKJ158" s="11"/>
      <c r="BKK158" s="11"/>
      <c r="BKL158" s="11"/>
      <c r="BKM158" s="11"/>
      <c r="BKN158" s="11"/>
      <c r="BKO158" s="11"/>
      <c r="BKP158" s="11"/>
      <c r="BKQ158" s="11"/>
      <c r="BKR158" s="11"/>
      <c r="BKS158" s="11"/>
      <c r="BKT158" s="11"/>
      <c r="BKU158" s="11"/>
      <c r="BKV158" s="11"/>
      <c r="BKW158" s="11"/>
      <c r="BKX158" s="11"/>
      <c r="BKY158" s="11"/>
      <c r="BKZ158" s="11"/>
      <c r="BLA158" s="11"/>
      <c r="BLB158" s="11"/>
      <c r="BLC158" s="11"/>
      <c r="BLD158" s="11"/>
      <c r="BLE158" s="11"/>
      <c r="BLF158" s="11"/>
      <c r="BLG158" s="11"/>
      <c r="BLH158" s="11"/>
      <c r="BLI158" s="11"/>
      <c r="BLJ158" s="11"/>
      <c r="BLK158" s="11"/>
      <c r="BLL158" s="11"/>
      <c r="BLM158" s="11"/>
      <c r="BLN158" s="11"/>
      <c r="BLO158" s="11"/>
      <c r="BLP158" s="11"/>
      <c r="BLQ158" s="11"/>
      <c r="BLR158" s="11"/>
      <c r="BLS158" s="11"/>
      <c r="BLT158" s="11"/>
      <c r="BLU158" s="11"/>
      <c r="BLV158" s="11"/>
      <c r="BLW158" s="11"/>
      <c r="BLX158" s="11"/>
      <c r="BLY158" s="11"/>
      <c r="BLZ158" s="11"/>
      <c r="BMA158" s="11"/>
      <c r="BMB158" s="11"/>
      <c r="BMC158" s="11"/>
      <c r="BMD158" s="11"/>
      <c r="BME158" s="11"/>
      <c r="BMF158" s="11"/>
      <c r="BMG158" s="11"/>
      <c r="BMH158" s="11"/>
      <c r="BMI158" s="11"/>
      <c r="BMJ158" s="11"/>
      <c r="BMK158" s="11"/>
      <c r="BML158" s="11"/>
      <c r="BMM158" s="11"/>
      <c r="BMN158" s="11"/>
      <c r="BMO158" s="11"/>
      <c r="BMP158" s="11"/>
      <c r="BMQ158" s="11"/>
      <c r="BMR158" s="11"/>
      <c r="BMS158" s="11"/>
      <c r="BMT158" s="11"/>
      <c r="BMU158" s="11"/>
      <c r="BMV158" s="11"/>
      <c r="BMW158" s="11"/>
      <c r="BMX158" s="11"/>
      <c r="BMY158" s="11"/>
      <c r="BMZ158" s="11"/>
      <c r="BNA158" s="11"/>
      <c r="BNB158" s="11"/>
      <c r="BNC158" s="11"/>
      <c r="BND158" s="11"/>
      <c r="BNE158" s="11"/>
      <c r="BNF158" s="11"/>
      <c r="BNG158" s="11"/>
      <c r="BNH158" s="11"/>
      <c r="BNI158" s="11"/>
      <c r="BNJ158" s="11"/>
      <c r="BNK158" s="11"/>
      <c r="BNL158" s="11"/>
      <c r="BNM158" s="11"/>
      <c r="BNN158" s="11"/>
      <c r="BNO158" s="11"/>
      <c r="BNP158" s="11"/>
      <c r="BNQ158" s="11"/>
      <c r="BNR158" s="11"/>
      <c r="BNS158" s="11"/>
      <c r="BNT158" s="11"/>
      <c r="BNU158" s="11"/>
      <c r="BNV158" s="11"/>
      <c r="BNW158" s="11"/>
      <c r="BNX158" s="11"/>
      <c r="BNY158" s="11"/>
      <c r="BNZ158" s="11"/>
      <c r="BOA158" s="11"/>
      <c r="BOB158" s="11"/>
      <c r="BOC158" s="11"/>
      <c r="BOD158" s="11"/>
      <c r="BOE158" s="11"/>
      <c r="BOF158" s="11"/>
      <c r="BOG158" s="11"/>
      <c r="BOH158" s="11"/>
      <c r="BOI158" s="11"/>
      <c r="BOJ158" s="11"/>
      <c r="BOK158" s="11"/>
      <c r="BOL158" s="11"/>
      <c r="BOM158" s="11"/>
      <c r="BON158" s="11"/>
      <c r="BOO158" s="11"/>
      <c r="BOP158" s="11"/>
      <c r="BOQ158" s="11"/>
      <c r="BOR158" s="11"/>
      <c r="BOS158" s="11"/>
      <c r="BOT158" s="11"/>
      <c r="BOU158" s="11"/>
      <c r="BOV158" s="11"/>
      <c r="BOW158" s="11"/>
      <c r="BOX158" s="11"/>
      <c r="BOY158" s="11"/>
      <c r="BOZ158" s="11"/>
      <c r="BPA158" s="11"/>
      <c r="BPB158" s="11"/>
      <c r="BPC158" s="11"/>
      <c r="BPD158" s="11"/>
      <c r="BPE158" s="11"/>
      <c r="BPF158" s="11"/>
      <c r="BPG158" s="11"/>
      <c r="BPH158" s="11"/>
      <c r="BPI158" s="11"/>
      <c r="BPJ158" s="11"/>
      <c r="BPK158" s="11"/>
      <c r="BPL158" s="11"/>
      <c r="BPM158" s="11"/>
      <c r="BPN158" s="11"/>
      <c r="BPO158" s="11"/>
      <c r="BPP158" s="11"/>
      <c r="BPQ158" s="11"/>
      <c r="BPR158" s="11"/>
      <c r="BPS158" s="11"/>
      <c r="BPT158" s="11"/>
      <c r="BPU158" s="11"/>
      <c r="BPV158" s="11"/>
      <c r="BPW158" s="11"/>
      <c r="BPX158" s="11"/>
      <c r="BPY158" s="11"/>
      <c r="BPZ158" s="11"/>
      <c r="BQA158" s="11"/>
      <c r="BQB158" s="11"/>
      <c r="BQC158" s="11"/>
      <c r="BQD158" s="11"/>
      <c r="BQE158" s="11"/>
      <c r="BQF158" s="11"/>
      <c r="BQG158" s="11"/>
      <c r="BQH158" s="11"/>
      <c r="BQI158" s="11"/>
      <c r="BQJ158" s="11"/>
      <c r="BQK158" s="11"/>
      <c r="BQL158" s="11"/>
      <c r="BQM158" s="11"/>
      <c r="BQN158" s="11"/>
      <c r="BQO158" s="11"/>
      <c r="BQP158" s="11"/>
      <c r="BQQ158" s="11"/>
      <c r="BQR158" s="11"/>
      <c r="BQS158" s="11"/>
      <c r="BQT158" s="11"/>
      <c r="BQU158" s="11"/>
      <c r="BQV158" s="11"/>
      <c r="BQW158" s="11"/>
      <c r="BQX158" s="11"/>
      <c r="BQY158" s="11"/>
      <c r="BQZ158" s="11"/>
      <c r="BRA158" s="11"/>
      <c r="BRB158" s="11"/>
      <c r="BRC158" s="11"/>
      <c r="BRD158" s="11"/>
      <c r="BRE158" s="11"/>
      <c r="BRF158" s="11"/>
      <c r="BRG158" s="11"/>
      <c r="BRH158" s="11"/>
      <c r="BRI158" s="11"/>
      <c r="BRJ158" s="11"/>
      <c r="BRK158" s="11"/>
      <c r="BRL158" s="11"/>
      <c r="BRM158" s="11"/>
      <c r="BRN158" s="11"/>
      <c r="BRO158" s="11"/>
      <c r="BRP158" s="11"/>
      <c r="BRQ158" s="11"/>
      <c r="BRR158" s="11"/>
      <c r="BRS158" s="11"/>
      <c r="BRT158" s="11"/>
      <c r="BRU158" s="11"/>
      <c r="BRV158" s="11"/>
      <c r="BRW158" s="11"/>
      <c r="BRX158" s="11"/>
      <c r="BRY158" s="11"/>
      <c r="BRZ158" s="11"/>
      <c r="BSA158" s="11"/>
      <c r="BSB158" s="11"/>
      <c r="BSC158" s="11"/>
      <c r="BSD158" s="11"/>
      <c r="BSE158" s="11"/>
      <c r="BSF158" s="11"/>
      <c r="BSG158" s="11"/>
      <c r="BSH158" s="11"/>
      <c r="BSI158" s="11"/>
      <c r="BSJ158" s="11"/>
      <c r="BSK158" s="11"/>
      <c r="BSL158" s="11"/>
      <c r="BSM158" s="11"/>
      <c r="BSN158" s="11"/>
      <c r="BSO158" s="11"/>
      <c r="BSP158" s="11"/>
      <c r="BSQ158" s="11"/>
      <c r="BSR158" s="11"/>
      <c r="BSS158" s="11"/>
      <c r="BST158" s="11"/>
      <c r="BSU158" s="11"/>
      <c r="BSV158" s="11"/>
      <c r="BSW158" s="11"/>
      <c r="BSX158" s="11"/>
      <c r="BSY158" s="11"/>
      <c r="BSZ158" s="11"/>
      <c r="BTA158" s="11"/>
      <c r="BTB158" s="11"/>
      <c r="BTC158" s="11"/>
      <c r="BTD158" s="11"/>
      <c r="BTE158" s="11"/>
      <c r="BTF158" s="11"/>
      <c r="BTG158" s="11"/>
      <c r="BTH158" s="11"/>
      <c r="BTI158" s="11"/>
      <c r="BTJ158" s="11"/>
      <c r="BTK158" s="11"/>
      <c r="BTL158" s="11"/>
      <c r="BTM158" s="11"/>
      <c r="BTN158" s="11"/>
      <c r="BTO158" s="11"/>
      <c r="BTP158" s="11"/>
      <c r="BTQ158" s="11"/>
      <c r="BTR158" s="11"/>
      <c r="BTS158" s="11"/>
      <c r="BTT158" s="11"/>
      <c r="BTU158" s="11"/>
      <c r="BTV158" s="11"/>
      <c r="BTW158" s="11"/>
      <c r="BTX158" s="11"/>
      <c r="BTY158" s="11"/>
      <c r="BTZ158" s="11"/>
      <c r="BUA158" s="11"/>
      <c r="BUB158" s="11"/>
      <c r="BUC158" s="11"/>
      <c r="BUD158" s="11"/>
      <c r="BUE158" s="11"/>
      <c r="BUF158" s="11"/>
      <c r="BUG158" s="11"/>
      <c r="BUH158" s="11"/>
      <c r="BUI158" s="11"/>
      <c r="BUJ158" s="11"/>
      <c r="BUK158" s="11"/>
      <c r="BUL158" s="11"/>
      <c r="BUM158" s="11"/>
      <c r="BUN158" s="11"/>
      <c r="BUO158" s="11"/>
      <c r="BUP158" s="11"/>
      <c r="BUQ158" s="11"/>
      <c r="BUR158" s="11"/>
      <c r="BUS158" s="11"/>
      <c r="BUT158" s="11"/>
      <c r="BUU158" s="11"/>
      <c r="BUV158" s="11"/>
      <c r="BUW158" s="11"/>
      <c r="BUX158" s="11"/>
      <c r="BUY158" s="11"/>
      <c r="BUZ158" s="11"/>
      <c r="BVA158" s="11"/>
      <c r="BVB158" s="11"/>
      <c r="BVC158" s="11"/>
      <c r="BVD158" s="11"/>
      <c r="BVE158" s="11"/>
      <c r="BVF158" s="11"/>
      <c r="BVG158" s="11"/>
      <c r="BVH158" s="11"/>
      <c r="BVI158" s="11"/>
      <c r="BVJ158" s="11"/>
      <c r="BVK158" s="11"/>
      <c r="BVL158" s="11"/>
      <c r="BVM158" s="11"/>
      <c r="BVN158" s="11"/>
      <c r="BVO158" s="11"/>
      <c r="BVP158" s="11"/>
      <c r="BVQ158" s="11"/>
      <c r="BVR158" s="11"/>
      <c r="BVS158" s="11"/>
      <c r="BVT158" s="11"/>
      <c r="BVU158" s="11"/>
      <c r="BVV158" s="11"/>
      <c r="BVW158" s="11"/>
      <c r="BVX158" s="11"/>
      <c r="BVY158" s="11"/>
      <c r="BVZ158" s="11"/>
      <c r="BWA158" s="11"/>
      <c r="BWB158" s="11"/>
      <c r="BWC158" s="11"/>
      <c r="BWD158" s="11"/>
      <c r="BWE158" s="11"/>
      <c r="BWF158" s="11"/>
      <c r="BWG158" s="11"/>
      <c r="BWH158" s="11"/>
      <c r="BWI158" s="11"/>
      <c r="BWJ158" s="11"/>
      <c r="BWK158" s="11"/>
      <c r="BWL158" s="11"/>
      <c r="BWM158" s="11"/>
      <c r="BWN158" s="11"/>
      <c r="BWO158" s="11"/>
      <c r="BWP158" s="11"/>
      <c r="BWQ158" s="11"/>
      <c r="BWR158" s="11"/>
      <c r="BWS158" s="11"/>
      <c r="BWT158" s="11"/>
      <c r="BWU158" s="11"/>
      <c r="BWV158" s="11"/>
      <c r="BWW158" s="11"/>
      <c r="BWX158" s="11"/>
      <c r="BWY158" s="11"/>
      <c r="BWZ158" s="11"/>
      <c r="BXA158" s="11"/>
      <c r="BXB158" s="11"/>
      <c r="BXC158" s="11"/>
      <c r="BXD158" s="11"/>
      <c r="BXE158" s="11"/>
      <c r="BXF158" s="11"/>
      <c r="BXG158" s="11"/>
      <c r="BXH158" s="11"/>
      <c r="BXI158" s="11"/>
      <c r="BXJ158" s="11"/>
      <c r="BXK158" s="11"/>
      <c r="BXL158" s="11"/>
      <c r="BXM158" s="11"/>
      <c r="BXN158" s="11"/>
      <c r="BXO158" s="11"/>
      <c r="BXP158" s="11"/>
      <c r="BXQ158" s="11"/>
      <c r="BXR158" s="11"/>
      <c r="BXS158" s="11"/>
      <c r="BXT158" s="11"/>
      <c r="BXU158" s="11"/>
      <c r="BXV158" s="11"/>
      <c r="BXW158" s="11"/>
      <c r="BXX158" s="11"/>
      <c r="BXY158" s="11"/>
      <c r="BXZ158" s="11"/>
      <c r="BYA158" s="11"/>
      <c r="BYB158" s="11"/>
      <c r="BYC158" s="11"/>
      <c r="BYD158" s="11"/>
      <c r="BYE158" s="11"/>
      <c r="BYF158" s="11"/>
      <c r="BYG158" s="11"/>
      <c r="BYH158" s="11"/>
      <c r="BYI158" s="11"/>
      <c r="BYJ158" s="11"/>
      <c r="BYK158" s="11"/>
      <c r="BYL158" s="11"/>
      <c r="BYM158" s="11"/>
      <c r="BYN158" s="11"/>
      <c r="BYO158" s="11"/>
      <c r="BYP158" s="11"/>
      <c r="BYQ158" s="11"/>
      <c r="BYR158" s="11"/>
      <c r="BYS158" s="11"/>
      <c r="BYT158" s="11"/>
      <c r="BYU158" s="11"/>
      <c r="BYV158" s="11"/>
      <c r="BYW158" s="11"/>
      <c r="BYX158" s="11"/>
      <c r="BYY158" s="11"/>
      <c r="BYZ158" s="11"/>
      <c r="BZA158" s="11"/>
      <c r="BZB158" s="11"/>
      <c r="BZC158" s="11"/>
      <c r="BZD158" s="11"/>
      <c r="BZE158" s="11"/>
      <c r="BZF158" s="11"/>
      <c r="BZG158" s="11"/>
      <c r="BZH158" s="11"/>
      <c r="BZI158" s="11"/>
      <c r="BZJ158" s="11"/>
      <c r="BZK158" s="11"/>
      <c r="BZL158" s="11"/>
      <c r="BZM158" s="11"/>
      <c r="BZN158" s="11"/>
      <c r="BZO158" s="11"/>
      <c r="BZP158" s="11"/>
      <c r="BZQ158" s="11"/>
      <c r="BZR158" s="11"/>
      <c r="BZS158" s="11"/>
      <c r="BZT158" s="11"/>
      <c r="BZU158" s="11"/>
      <c r="BZV158" s="11"/>
      <c r="BZW158" s="11"/>
      <c r="BZX158" s="11"/>
      <c r="BZY158" s="11"/>
      <c r="BZZ158" s="11"/>
      <c r="CAA158" s="11"/>
      <c r="CAB158" s="11"/>
      <c r="CAC158" s="11"/>
      <c r="CAD158" s="11"/>
      <c r="CAE158" s="11"/>
      <c r="CAF158" s="11"/>
      <c r="CAG158" s="11"/>
      <c r="CAH158" s="11"/>
      <c r="CAI158" s="11"/>
      <c r="CAJ158" s="11"/>
      <c r="CAK158" s="11"/>
      <c r="CAL158" s="11"/>
      <c r="CAM158" s="11"/>
      <c r="CAN158" s="11"/>
      <c r="CAO158" s="11"/>
      <c r="CAP158" s="11"/>
      <c r="CAQ158" s="11"/>
      <c r="CAR158" s="11"/>
      <c r="CAS158" s="11"/>
      <c r="CAT158" s="11"/>
      <c r="CAU158" s="11"/>
      <c r="CAV158" s="11"/>
      <c r="CAW158" s="11"/>
      <c r="CAX158" s="11"/>
      <c r="CAY158" s="11"/>
      <c r="CAZ158" s="11"/>
      <c r="CBA158" s="11"/>
      <c r="CBB158" s="11"/>
      <c r="CBC158" s="11"/>
      <c r="CBD158" s="11"/>
      <c r="CBE158" s="11"/>
      <c r="CBF158" s="11"/>
      <c r="CBG158" s="11"/>
      <c r="CBH158" s="11"/>
      <c r="CBI158" s="11"/>
      <c r="CBJ158" s="11"/>
      <c r="CBK158" s="11"/>
      <c r="CBL158" s="11"/>
      <c r="CBM158" s="11"/>
      <c r="CBN158" s="11"/>
      <c r="CBO158" s="11"/>
      <c r="CBP158" s="11"/>
      <c r="CBQ158" s="11"/>
      <c r="CBR158" s="11"/>
      <c r="CBS158" s="11"/>
      <c r="CBT158" s="11"/>
      <c r="CBU158" s="11"/>
      <c r="CBV158" s="11"/>
      <c r="CBW158" s="11"/>
      <c r="CBX158" s="11"/>
      <c r="CBY158" s="11"/>
      <c r="CBZ158" s="11"/>
      <c r="CCA158" s="11"/>
      <c r="CCB158" s="11"/>
      <c r="CCC158" s="11"/>
      <c r="CCD158" s="11"/>
      <c r="CCE158" s="11"/>
      <c r="CCF158" s="11"/>
      <c r="CCG158" s="11"/>
      <c r="CCH158" s="11"/>
      <c r="CCI158" s="11"/>
      <c r="CCJ158" s="11"/>
      <c r="CCK158" s="11"/>
      <c r="CCL158" s="11"/>
      <c r="CCM158" s="11"/>
      <c r="CCN158" s="11"/>
      <c r="CCO158" s="11"/>
      <c r="CCP158" s="11"/>
      <c r="CCQ158" s="11"/>
      <c r="CCR158" s="11"/>
      <c r="CCS158" s="11"/>
      <c r="CCT158" s="11"/>
      <c r="CCU158" s="11"/>
      <c r="CCV158" s="11"/>
      <c r="CCW158" s="11"/>
      <c r="CCX158" s="11"/>
      <c r="CCY158" s="11"/>
      <c r="CCZ158" s="11"/>
      <c r="CDA158" s="11"/>
      <c r="CDB158" s="11"/>
      <c r="CDC158" s="11"/>
      <c r="CDD158" s="11"/>
      <c r="CDE158" s="11"/>
      <c r="CDF158" s="11"/>
      <c r="CDG158" s="11"/>
      <c r="CDH158" s="11"/>
      <c r="CDI158" s="11"/>
      <c r="CDJ158" s="11"/>
      <c r="CDK158" s="11"/>
      <c r="CDL158" s="11"/>
      <c r="CDM158" s="11"/>
      <c r="CDN158" s="11"/>
      <c r="CDO158" s="11"/>
      <c r="CDP158" s="11"/>
      <c r="CDQ158" s="11"/>
      <c r="CDR158" s="11"/>
      <c r="CDS158" s="11"/>
      <c r="CDT158" s="11"/>
      <c r="CDU158" s="11"/>
      <c r="CDV158" s="11"/>
      <c r="CDW158" s="11"/>
      <c r="CDX158" s="11"/>
      <c r="CDY158" s="11"/>
      <c r="CDZ158" s="11"/>
      <c r="CEA158" s="11"/>
      <c r="CEB158" s="11"/>
      <c r="CEC158" s="11"/>
      <c r="CED158" s="11"/>
      <c r="CEE158" s="11"/>
      <c r="CEF158" s="11"/>
      <c r="CEG158" s="11"/>
      <c r="CEH158" s="11"/>
      <c r="CEI158" s="11"/>
      <c r="CEJ158" s="11"/>
      <c r="CEK158" s="11"/>
      <c r="CEL158" s="11"/>
      <c r="CEM158" s="11"/>
      <c r="CEN158" s="11"/>
      <c r="CEO158" s="11"/>
      <c r="CEP158" s="11"/>
      <c r="CEQ158" s="11"/>
      <c r="CER158" s="11"/>
      <c r="CES158" s="11"/>
      <c r="CET158" s="11"/>
      <c r="CEU158" s="11"/>
      <c r="CEV158" s="11"/>
      <c r="CEW158" s="11"/>
      <c r="CEX158" s="11"/>
      <c r="CEY158" s="11"/>
      <c r="CEZ158" s="11"/>
      <c r="CFA158" s="11"/>
      <c r="CFB158" s="11"/>
      <c r="CFC158" s="11"/>
      <c r="CFD158" s="11"/>
      <c r="CFE158" s="11"/>
      <c r="CFF158" s="11"/>
      <c r="CFG158" s="11"/>
      <c r="CFH158" s="11"/>
      <c r="CFI158" s="11"/>
      <c r="CFJ158" s="11"/>
      <c r="CFK158" s="11"/>
      <c r="CFL158" s="11"/>
      <c r="CFM158" s="11"/>
      <c r="CFN158" s="11"/>
      <c r="CFO158" s="11"/>
      <c r="CFP158" s="11"/>
      <c r="CFQ158" s="11"/>
      <c r="CFR158" s="11"/>
      <c r="CFS158" s="11"/>
      <c r="CFT158" s="11"/>
      <c r="CFU158" s="11"/>
      <c r="CFV158" s="11"/>
      <c r="CFW158" s="11"/>
      <c r="CFX158" s="11"/>
      <c r="CFY158" s="11"/>
      <c r="CFZ158" s="11"/>
      <c r="CGA158" s="11"/>
      <c r="CGB158" s="11"/>
      <c r="CGC158" s="11"/>
      <c r="CGD158" s="11"/>
      <c r="CGE158" s="11"/>
      <c r="CGF158" s="11"/>
      <c r="CGG158" s="11"/>
      <c r="CGH158" s="11"/>
      <c r="CGI158" s="11"/>
      <c r="CGJ158" s="11"/>
      <c r="CGK158" s="11"/>
      <c r="CGL158" s="11"/>
      <c r="CGM158" s="11"/>
      <c r="CGN158" s="11"/>
      <c r="CGO158" s="11"/>
      <c r="CGP158" s="11"/>
      <c r="CGQ158" s="11"/>
      <c r="CGR158" s="11"/>
      <c r="CGS158" s="11"/>
      <c r="CGT158" s="11"/>
      <c r="CGU158" s="11"/>
      <c r="CGV158" s="11"/>
      <c r="CGW158" s="11"/>
      <c r="CGX158" s="11"/>
      <c r="CGY158" s="11"/>
      <c r="CGZ158" s="11"/>
      <c r="CHA158" s="11"/>
      <c r="CHB158" s="11"/>
      <c r="CHC158" s="11"/>
      <c r="CHD158" s="11"/>
      <c r="CHE158" s="11"/>
      <c r="CHF158" s="11"/>
      <c r="CHG158" s="11"/>
      <c r="CHH158" s="11"/>
      <c r="CHI158" s="11"/>
      <c r="CHJ158" s="11"/>
      <c r="CHK158" s="11"/>
      <c r="CHL158" s="11"/>
      <c r="CHM158" s="11"/>
      <c r="CHN158" s="11"/>
      <c r="CHO158" s="11"/>
      <c r="CHP158" s="11"/>
      <c r="CHQ158" s="11"/>
      <c r="CHR158" s="11"/>
      <c r="CHS158" s="11"/>
      <c r="CHT158" s="11"/>
      <c r="CHU158" s="11"/>
      <c r="CHV158" s="11"/>
      <c r="CHW158" s="11"/>
      <c r="CHX158" s="11"/>
      <c r="CHY158" s="11"/>
      <c r="CHZ158" s="11"/>
      <c r="CIA158" s="11"/>
      <c r="CIB158" s="11"/>
      <c r="CIC158" s="11"/>
      <c r="CID158" s="11"/>
      <c r="CIE158" s="11"/>
      <c r="CIF158" s="11"/>
      <c r="CIG158" s="11"/>
      <c r="CIH158" s="11"/>
      <c r="CII158" s="11"/>
      <c r="CIJ158" s="11"/>
      <c r="CIK158" s="11"/>
      <c r="CIL158" s="11"/>
      <c r="CIM158" s="11"/>
      <c r="CIN158" s="11"/>
      <c r="CIO158" s="11"/>
      <c r="CIP158" s="11"/>
      <c r="CIQ158" s="11"/>
      <c r="CIR158" s="11"/>
      <c r="CIS158" s="11"/>
      <c r="CIT158" s="11"/>
      <c r="CIU158" s="11"/>
      <c r="CIV158" s="11"/>
      <c r="CIW158" s="11"/>
      <c r="CIX158" s="11"/>
      <c r="CIY158" s="11"/>
      <c r="CIZ158" s="11"/>
      <c r="CJA158" s="11"/>
      <c r="CJB158" s="11"/>
      <c r="CJC158" s="11"/>
      <c r="CJD158" s="11"/>
      <c r="CJE158" s="11"/>
      <c r="CJF158" s="11"/>
      <c r="CJG158" s="11"/>
      <c r="CJH158" s="11"/>
      <c r="CJI158" s="11"/>
      <c r="CJJ158" s="11"/>
      <c r="CJK158" s="11"/>
      <c r="CJL158" s="11"/>
      <c r="CJM158" s="11"/>
      <c r="CJN158" s="11"/>
      <c r="CJO158" s="11"/>
      <c r="CJP158" s="11"/>
      <c r="CJQ158" s="11"/>
      <c r="CJR158" s="11"/>
      <c r="CJS158" s="11"/>
      <c r="CJT158" s="11"/>
      <c r="CJU158" s="11"/>
      <c r="CJV158" s="11"/>
      <c r="CJW158" s="11"/>
      <c r="CJX158" s="11"/>
      <c r="CJY158" s="11"/>
      <c r="CJZ158" s="11"/>
      <c r="CKA158" s="11"/>
      <c r="CKB158" s="11"/>
      <c r="CKC158" s="11"/>
      <c r="CKD158" s="11"/>
      <c r="CKE158" s="11"/>
      <c r="CKF158" s="11"/>
      <c r="CKG158" s="11"/>
      <c r="CKH158" s="11"/>
      <c r="CKI158" s="11"/>
      <c r="CKJ158" s="11"/>
      <c r="CKK158" s="11"/>
      <c r="CKL158" s="11"/>
      <c r="CKM158" s="11"/>
      <c r="CKN158" s="11"/>
      <c r="CKO158" s="11"/>
      <c r="CKP158" s="11"/>
      <c r="CKQ158" s="11"/>
      <c r="CKR158" s="11"/>
      <c r="CKS158" s="11"/>
      <c r="CKT158" s="11"/>
      <c r="CKU158" s="11"/>
      <c r="CKV158" s="11"/>
      <c r="CKW158" s="11"/>
      <c r="CKX158" s="11"/>
      <c r="CKY158" s="11"/>
      <c r="CKZ158" s="11"/>
      <c r="CLA158" s="11"/>
      <c r="CLB158" s="11"/>
      <c r="CLC158" s="11"/>
      <c r="CLD158" s="11"/>
      <c r="CLE158" s="11"/>
      <c r="CLF158" s="11"/>
      <c r="CLG158" s="11"/>
      <c r="CLH158" s="11"/>
      <c r="CLI158" s="11"/>
      <c r="CLJ158" s="11"/>
      <c r="CLK158" s="11"/>
      <c r="CLL158" s="11"/>
      <c r="CLM158" s="11"/>
      <c r="CLN158" s="11"/>
      <c r="CLO158" s="11"/>
      <c r="CLP158" s="11"/>
      <c r="CLQ158" s="11"/>
      <c r="CLR158" s="11"/>
      <c r="CLS158" s="11"/>
      <c r="CLT158" s="11"/>
      <c r="CLU158" s="11"/>
      <c r="CLV158" s="11"/>
      <c r="CLW158" s="11"/>
      <c r="CLX158" s="11"/>
      <c r="CLY158" s="11"/>
      <c r="CLZ158" s="11"/>
      <c r="CMA158" s="11"/>
      <c r="CMB158" s="11"/>
      <c r="CMC158" s="11"/>
      <c r="CMD158" s="11"/>
      <c r="CME158" s="11"/>
      <c r="CMF158" s="11"/>
      <c r="CMG158" s="11"/>
      <c r="CMH158" s="11"/>
      <c r="CMI158" s="11"/>
      <c r="CMJ158" s="11"/>
      <c r="CMK158" s="11"/>
      <c r="CML158" s="11"/>
      <c r="CMM158" s="11"/>
      <c r="CMN158" s="11"/>
      <c r="CMO158" s="11"/>
      <c r="CMP158" s="11"/>
      <c r="CMQ158" s="11"/>
      <c r="CMR158" s="11"/>
      <c r="CMS158" s="11"/>
      <c r="CMT158" s="11"/>
      <c r="CMU158" s="11"/>
      <c r="CMV158" s="11"/>
      <c r="CMW158" s="11"/>
      <c r="CMX158" s="11"/>
      <c r="CMY158" s="11"/>
      <c r="CMZ158" s="11"/>
      <c r="CNA158" s="11"/>
      <c r="CNB158" s="11"/>
      <c r="CNC158" s="11"/>
      <c r="CND158" s="11"/>
      <c r="CNE158" s="11"/>
      <c r="CNF158" s="11"/>
      <c r="CNG158" s="11"/>
      <c r="CNH158" s="11"/>
      <c r="CNI158" s="11"/>
      <c r="CNJ158" s="11"/>
      <c r="CNK158" s="11"/>
      <c r="CNL158" s="11"/>
      <c r="CNM158" s="11"/>
      <c r="CNN158" s="11"/>
      <c r="CNO158" s="11"/>
      <c r="CNP158" s="11"/>
      <c r="CNQ158" s="11"/>
      <c r="CNR158" s="11"/>
      <c r="CNS158" s="11"/>
      <c r="CNT158" s="11"/>
      <c r="CNU158" s="11"/>
      <c r="CNV158" s="11"/>
      <c r="CNW158" s="11"/>
      <c r="CNX158" s="11"/>
      <c r="CNY158" s="11"/>
      <c r="CNZ158" s="11"/>
      <c r="COA158" s="11"/>
      <c r="COB158" s="11"/>
      <c r="COC158" s="11"/>
      <c r="COD158" s="11"/>
      <c r="COE158" s="11"/>
      <c r="COF158" s="11"/>
      <c r="COG158" s="11"/>
      <c r="COH158" s="11"/>
      <c r="COI158" s="11"/>
      <c r="COJ158" s="11"/>
      <c r="COK158" s="11"/>
      <c r="COL158" s="11"/>
      <c r="COM158" s="11"/>
      <c r="CON158" s="11"/>
      <c r="COO158" s="11"/>
      <c r="COP158" s="11"/>
      <c r="COQ158" s="11"/>
      <c r="COR158" s="11"/>
      <c r="COS158" s="11"/>
      <c r="COT158" s="11"/>
      <c r="COU158" s="11"/>
      <c r="COV158" s="11"/>
      <c r="COW158" s="11"/>
      <c r="COX158" s="11"/>
      <c r="COY158" s="11"/>
      <c r="COZ158" s="11"/>
      <c r="CPA158" s="11"/>
      <c r="CPB158" s="11"/>
      <c r="CPC158" s="11"/>
      <c r="CPD158" s="11"/>
      <c r="CPE158" s="11"/>
      <c r="CPF158" s="11"/>
      <c r="CPG158" s="11"/>
      <c r="CPH158" s="11"/>
      <c r="CPI158" s="11"/>
      <c r="CPJ158" s="11"/>
      <c r="CPK158" s="11"/>
      <c r="CPL158" s="11"/>
      <c r="CPM158" s="11"/>
      <c r="CPN158" s="11"/>
      <c r="CPO158" s="11"/>
      <c r="CPP158" s="11"/>
      <c r="CPQ158" s="11"/>
      <c r="CPR158" s="11"/>
      <c r="CPS158" s="11"/>
      <c r="CPT158" s="11"/>
      <c r="CPU158" s="11"/>
      <c r="CPV158" s="11"/>
      <c r="CPW158" s="11"/>
      <c r="CPX158" s="11"/>
      <c r="CPY158" s="11"/>
      <c r="CPZ158" s="11"/>
      <c r="CQA158" s="11"/>
      <c r="CQB158" s="11"/>
      <c r="CQC158" s="11"/>
      <c r="CQD158" s="11"/>
      <c r="CQE158" s="11"/>
      <c r="CQF158" s="11"/>
      <c r="CQG158" s="11"/>
      <c r="CQH158" s="11"/>
      <c r="CQI158" s="11"/>
      <c r="CQJ158" s="11"/>
      <c r="CQK158" s="11"/>
      <c r="CQL158" s="11"/>
      <c r="CQM158" s="11"/>
      <c r="CQN158" s="11"/>
      <c r="CQO158" s="11"/>
      <c r="CQP158" s="11"/>
      <c r="CQQ158" s="11"/>
      <c r="CQR158" s="11"/>
      <c r="CQS158" s="11"/>
      <c r="CQT158" s="11"/>
      <c r="CQU158" s="11"/>
      <c r="CQV158" s="11"/>
      <c r="CQW158" s="11"/>
      <c r="CQX158" s="11"/>
      <c r="CQY158" s="11"/>
      <c r="CQZ158" s="11"/>
      <c r="CRA158" s="11"/>
      <c r="CRB158" s="11"/>
      <c r="CRC158" s="11"/>
      <c r="CRD158" s="11"/>
      <c r="CRE158" s="11"/>
      <c r="CRF158" s="11"/>
      <c r="CRG158" s="11"/>
      <c r="CRH158" s="11"/>
      <c r="CRI158" s="11"/>
      <c r="CRJ158" s="11"/>
      <c r="CRK158" s="11"/>
      <c r="CRL158" s="11"/>
      <c r="CRM158" s="11"/>
      <c r="CRN158" s="11"/>
      <c r="CRO158" s="11"/>
      <c r="CRP158" s="11"/>
      <c r="CRQ158" s="11"/>
      <c r="CRR158" s="11"/>
      <c r="CRS158" s="11"/>
      <c r="CRT158" s="11"/>
      <c r="CRU158" s="11"/>
      <c r="CRV158" s="11"/>
      <c r="CRW158" s="11"/>
      <c r="CRX158" s="11"/>
      <c r="CRY158" s="11"/>
      <c r="CRZ158" s="11"/>
      <c r="CSA158" s="11"/>
      <c r="CSB158" s="11"/>
      <c r="CSC158" s="11"/>
      <c r="CSD158" s="11"/>
      <c r="CSE158" s="11"/>
      <c r="CSF158" s="11"/>
      <c r="CSG158" s="11"/>
      <c r="CSH158" s="11"/>
      <c r="CSI158" s="11"/>
      <c r="CSJ158" s="11"/>
      <c r="CSK158" s="11"/>
      <c r="CSL158" s="11"/>
      <c r="CSM158" s="11"/>
      <c r="CSN158" s="11"/>
      <c r="CSO158" s="11"/>
      <c r="CSP158" s="11"/>
      <c r="CSQ158" s="11"/>
      <c r="CSR158" s="11"/>
      <c r="CSS158" s="11"/>
      <c r="CST158" s="11"/>
      <c r="CSU158" s="11"/>
      <c r="CSV158" s="11"/>
      <c r="CSW158" s="11"/>
      <c r="CSX158" s="11"/>
      <c r="CSY158" s="11"/>
      <c r="CSZ158" s="11"/>
      <c r="CTA158" s="11"/>
      <c r="CTB158" s="11"/>
      <c r="CTC158" s="11"/>
      <c r="CTD158" s="11"/>
      <c r="CTE158" s="11"/>
      <c r="CTF158" s="11"/>
      <c r="CTG158" s="11"/>
      <c r="CTH158" s="11"/>
      <c r="CTI158" s="11"/>
      <c r="CTJ158" s="11"/>
      <c r="CTK158" s="11"/>
      <c r="CTL158" s="11"/>
      <c r="CTM158" s="11"/>
      <c r="CTN158" s="11"/>
      <c r="CTO158" s="11"/>
      <c r="CTP158" s="11"/>
      <c r="CTQ158" s="11"/>
      <c r="CTR158" s="11"/>
      <c r="CTS158" s="11"/>
      <c r="CTT158" s="11"/>
      <c r="CTU158" s="11"/>
      <c r="CTV158" s="11"/>
      <c r="CTW158" s="11"/>
      <c r="CTX158" s="11"/>
      <c r="CTY158" s="11"/>
      <c r="CTZ158" s="11"/>
      <c r="CUA158" s="11"/>
      <c r="CUB158" s="11"/>
      <c r="CUC158" s="11"/>
      <c r="CUD158" s="11"/>
      <c r="CUE158" s="11"/>
      <c r="CUF158" s="11"/>
      <c r="CUG158" s="11"/>
      <c r="CUH158" s="11"/>
      <c r="CUI158" s="11"/>
      <c r="CUJ158" s="11"/>
      <c r="CUK158" s="11"/>
      <c r="CUL158" s="11"/>
      <c r="CUM158" s="11"/>
      <c r="CUN158" s="11"/>
      <c r="CUO158" s="11"/>
      <c r="CUP158" s="11"/>
      <c r="CUQ158" s="11"/>
      <c r="CUR158" s="11"/>
      <c r="CUS158" s="11"/>
      <c r="CUT158" s="11"/>
      <c r="CUU158" s="11"/>
      <c r="CUV158" s="11"/>
      <c r="CUW158" s="11"/>
      <c r="CUX158" s="11"/>
      <c r="CUY158" s="11"/>
      <c r="CUZ158" s="11"/>
      <c r="CVA158" s="11"/>
      <c r="CVB158" s="11"/>
      <c r="CVC158" s="11"/>
      <c r="CVD158" s="11"/>
      <c r="CVE158" s="11"/>
      <c r="CVF158" s="11"/>
      <c r="CVG158" s="11"/>
      <c r="CVH158" s="11"/>
      <c r="CVI158" s="11"/>
      <c r="CVJ158" s="11"/>
      <c r="CVK158" s="11"/>
      <c r="CVL158" s="11"/>
      <c r="CVM158" s="11"/>
      <c r="CVN158" s="11"/>
      <c r="CVO158" s="11"/>
      <c r="CVP158" s="11"/>
      <c r="CVQ158" s="11"/>
      <c r="CVR158" s="11"/>
      <c r="CVS158" s="11"/>
      <c r="CVT158" s="11"/>
      <c r="CVU158" s="11"/>
      <c r="CVV158" s="11"/>
      <c r="CVW158" s="11"/>
      <c r="CVX158" s="11"/>
      <c r="CVY158" s="11"/>
      <c r="CVZ158" s="11"/>
      <c r="CWA158" s="11"/>
      <c r="CWB158" s="11"/>
      <c r="CWC158" s="11"/>
      <c r="CWD158" s="11"/>
      <c r="CWE158" s="11"/>
      <c r="CWF158" s="11"/>
      <c r="CWG158" s="11"/>
      <c r="CWH158" s="11"/>
      <c r="CWI158" s="11"/>
      <c r="CWJ158" s="11"/>
      <c r="CWK158" s="11"/>
      <c r="CWL158" s="11"/>
      <c r="CWM158" s="11"/>
      <c r="CWN158" s="11"/>
      <c r="CWO158" s="11"/>
      <c r="CWP158" s="11"/>
      <c r="CWQ158" s="11"/>
      <c r="CWR158" s="11"/>
      <c r="CWS158" s="11"/>
      <c r="CWT158" s="11"/>
      <c r="CWU158" s="11"/>
      <c r="CWV158" s="11"/>
      <c r="CWW158" s="11"/>
      <c r="CWX158" s="11"/>
      <c r="CWY158" s="11"/>
      <c r="CWZ158" s="11"/>
      <c r="CXA158" s="11"/>
      <c r="CXB158" s="11"/>
      <c r="CXC158" s="11"/>
      <c r="CXD158" s="11"/>
      <c r="CXE158" s="11"/>
      <c r="CXF158" s="11"/>
      <c r="CXG158" s="11"/>
      <c r="CXH158" s="11"/>
      <c r="CXI158" s="11"/>
      <c r="CXJ158" s="11"/>
      <c r="CXK158" s="11"/>
      <c r="CXL158" s="11"/>
      <c r="CXM158" s="11"/>
      <c r="CXN158" s="11"/>
      <c r="CXO158" s="11"/>
      <c r="CXP158" s="11"/>
      <c r="CXQ158" s="11"/>
      <c r="CXR158" s="11"/>
      <c r="CXS158" s="11"/>
      <c r="CXT158" s="11"/>
      <c r="CXU158" s="11"/>
      <c r="CXV158" s="11"/>
      <c r="CXW158" s="11"/>
      <c r="CXX158" s="11"/>
      <c r="CXY158" s="11"/>
      <c r="CXZ158" s="11"/>
      <c r="CYA158" s="11"/>
      <c r="CYB158" s="11"/>
      <c r="CYC158" s="11"/>
      <c r="CYD158" s="11"/>
      <c r="CYE158" s="11"/>
      <c r="CYF158" s="11"/>
      <c r="CYG158" s="11"/>
      <c r="CYH158" s="11"/>
      <c r="CYI158" s="11"/>
      <c r="CYJ158" s="11"/>
      <c r="CYK158" s="11"/>
      <c r="CYL158" s="11"/>
      <c r="CYM158" s="11"/>
      <c r="CYN158" s="11"/>
      <c r="CYO158" s="11"/>
      <c r="CYP158" s="11"/>
      <c r="CYQ158" s="11"/>
      <c r="CYR158" s="11"/>
      <c r="CYS158" s="11"/>
      <c r="CYT158" s="11"/>
      <c r="CYU158" s="11"/>
      <c r="CYV158" s="11"/>
      <c r="CYW158" s="11"/>
      <c r="CYX158" s="11"/>
      <c r="CYY158" s="11"/>
      <c r="CYZ158" s="11"/>
      <c r="CZA158" s="11"/>
      <c r="CZB158" s="11"/>
      <c r="CZC158" s="11"/>
      <c r="CZD158" s="11"/>
      <c r="CZE158" s="11"/>
      <c r="CZF158" s="11"/>
      <c r="CZG158" s="11"/>
      <c r="CZH158" s="11"/>
      <c r="CZI158" s="11"/>
      <c r="CZJ158" s="11"/>
      <c r="CZK158" s="11"/>
      <c r="CZL158" s="11"/>
      <c r="CZM158" s="11"/>
      <c r="CZN158" s="11"/>
      <c r="CZO158" s="11"/>
      <c r="CZP158" s="11"/>
      <c r="CZQ158" s="11"/>
      <c r="CZR158" s="11"/>
      <c r="CZS158" s="11"/>
      <c r="CZT158" s="11"/>
      <c r="CZU158" s="11"/>
      <c r="CZV158" s="11"/>
      <c r="CZW158" s="11"/>
      <c r="CZX158" s="11"/>
      <c r="CZY158" s="11"/>
      <c r="CZZ158" s="11"/>
      <c r="DAA158" s="11"/>
      <c r="DAB158" s="11"/>
      <c r="DAC158" s="11"/>
      <c r="DAD158" s="11"/>
      <c r="DAE158" s="11"/>
      <c r="DAF158" s="11"/>
      <c r="DAG158" s="11"/>
      <c r="DAH158" s="11"/>
      <c r="DAI158" s="11"/>
      <c r="DAJ158" s="11"/>
      <c r="DAK158" s="11"/>
      <c r="DAL158" s="11"/>
      <c r="DAM158" s="11"/>
      <c r="DAN158" s="11"/>
      <c r="DAO158" s="11"/>
      <c r="DAP158" s="11"/>
      <c r="DAQ158" s="11"/>
      <c r="DAR158" s="11"/>
      <c r="DAS158" s="11"/>
      <c r="DAT158" s="11"/>
      <c r="DAU158" s="11"/>
      <c r="DAV158" s="11"/>
      <c r="DAW158" s="11"/>
      <c r="DAX158" s="11"/>
      <c r="DAY158" s="11"/>
      <c r="DAZ158" s="11"/>
      <c r="DBA158" s="11"/>
      <c r="DBB158" s="11"/>
      <c r="DBC158" s="11"/>
      <c r="DBD158" s="11"/>
      <c r="DBE158" s="11"/>
      <c r="DBF158" s="11"/>
      <c r="DBG158" s="11"/>
      <c r="DBH158" s="11"/>
      <c r="DBI158" s="11"/>
      <c r="DBJ158" s="11"/>
      <c r="DBK158" s="11"/>
      <c r="DBL158" s="11"/>
      <c r="DBM158" s="11"/>
      <c r="DBN158" s="11"/>
      <c r="DBO158" s="11"/>
      <c r="DBP158" s="11"/>
      <c r="DBQ158" s="11"/>
      <c r="DBR158" s="11"/>
      <c r="DBS158" s="11"/>
      <c r="DBT158" s="11"/>
      <c r="DBU158" s="11"/>
      <c r="DBV158" s="11"/>
      <c r="DBW158" s="11"/>
      <c r="DBX158" s="11"/>
      <c r="DBY158" s="11"/>
      <c r="DBZ158" s="11"/>
      <c r="DCA158" s="11"/>
      <c r="DCB158" s="11"/>
      <c r="DCC158" s="11"/>
      <c r="DCD158" s="11"/>
      <c r="DCE158" s="11"/>
      <c r="DCF158" s="11"/>
      <c r="DCG158" s="11"/>
      <c r="DCH158" s="11"/>
      <c r="DCI158" s="11"/>
      <c r="DCJ158" s="11"/>
      <c r="DCK158" s="11"/>
      <c r="DCL158" s="11"/>
      <c r="DCM158" s="11"/>
      <c r="DCN158" s="11"/>
      <c r="DCO158" s="11"/>
      <c r="DCP158" s="11"/>
      <c r="DCQ158" s="11"/>
      <c r="DCR158" s="11"/>
      <c r="DCS158" s="11"/>
      <c r="DCT158" s="11"/>
      <c r="DCU158" s="11"/>
      <c r="DCV158" s="11"/>
      <c r="DCW158" s="11"/>
      <c r="DCX158" s="11"/>
      <c r="DCY158" s="11"/>
      <c r="DCZ158" s="11"/>
      <c r="DDA158" s="11"/>
      <c r="DDB158" s="11"/>
      <c r="DDC158" s="11"/>
      <c r="DDD158" s="11"/>
      <c r="DDE158" s="11"/>
      <c r="DDF158" s="11"/>
      <c r="DDG158" s="11"/>
      <c r="DDH158" s="11"/>
      <c r="DDI158" s="11"/>
      <c r="DDJ158" s="11"/>
      <c r="DDK158" s="11"/>
      <c r="DDL158" s="11"/>
      <c r="DDM158" s="11"/>
      <c r="DDN158" s="11"/>
      <c r="DDO158" s="11"/>
      <c r="DDP158" s="11"/>
      <c r="DDQ158" s="11"/>
      <c r="DDR158" s="11"/>
      <c r="DDS158" s="11"/>
      <c r="DDT158" s="11"/>
      <c r="DDU158" s="11"/>
      <c r="DDV158" s="11"/>
      <c r="DDW158" s="11"/>
      <c r="DDX158" s="11"/>
      <c r="DDY158" s="11"/>
      <c r="DDZ158" s="11"/>
      <c r="DEA158" s="11"/>
      <c r="DEB158" s="11"/>
      <c r="DEC158" s="11"/>
      <c r="DED158" s="11"/>
      <c r="DEE158" s="11"/>
      <c r="DEF158" s="11"/>
      <c r="DEG158" s="11"/>
      <c r="DEH158" s="11"/>
      <c r="DEI158" s="11"/>
      <c r="DEJ158" s="11"/>
      <c r="DEK158" s="11"/>
      <c r="DEL158" s="11"/>
      <c r="DEM158" s="11"/>
      <c r="DEN158" s="11"/>
      <c r="DEO158" s="11"/>
      <c r="DEP158" s="11"/>
      <c r="DEQ158" s="11"/>
      <c r="DER158" s="11"/>
      <c r="DES158" s="11"/>
      <c r="DET158" s="11"/>
      <c r="DEU158" s="11"/>
      <c r="DEV158" s="11"/>
      <c r="DEW158" s="11"/>
      <c r="DEX158" s="11"/>
      <c r="DEY158" s="11"/>
      <c r="DEZ158" s="11"/>
      <c r="DFA158" s="11"/>
      <c r="DFB158" s="11"/>
      <c r="DFC158" s="11"/>
      <c r="DFD158" s="11"/>
      <c r="DFE158" s="11"/>
      <c r="DFF158" s="11"/>
      <c r="DFG158" s="11"/>
      <c r="DFH158" s="11"/>
      <c r="DFI158" s="11"/>
      <c r="DFJ158" s="11"/>
      <c r="DFK158" s="11"/>
      <c r="DFL158" s="11"/>
      <c r="DFM158" s="11"/>
      <c r="DFN158" s="11"/>
      <c r="DFO158" s="11"/>
      <c r="DFP158" s="11"/>
      <c r="DFQ158" s="11"/>
      <c r="DFR158" s="11"/>
      <c r="DFS158" s="11"/>
      <c r="DFT158" s="11"/>
      <c r="DFU158" s="11"/>
      <c r="DFV158" s="11"/>
      <c r="DFW158" s="11"/>
      <c r="DFX158" s="11"/>
      <c r="DFY158" s="11"/>
      <c r="DFZ158" s="11"/>
      <c r="DGA158" s="11"/>
      <c r="DGB158" s="11"/>
      <c r="DGC158" s="11"/>
      <c r="DGD158" s="11"/>
      <c r="DGE158" s="11"/>
      <c r="DGF158" s="11"/>
      <c r="DGG158" s="11"/>
      <c r="DGH158" s="11"/>
      <c r="DGI158" s="11"/>
      <c r="DGJ158" s="11"/>
      <c r="DGK158" s="11"/>
      <c r="DGL158" s="11"/>
      <c r="DGM158" s="11"/>
      <c r="DGN158" s="11"/>
      <c r="DGO158" s="11"/>
      <c r="DGP158" s="11"/>
      <c r="DGQ158" s="11"/>
      <c r="DGR158" s="11"/>
      <c r="DGS158" s="11"/>
      <c r="DGT158" s="11"/>
      <c r="DGU158" s="11"/>
      <c r="DGV158" s="11"/>
      <c r="DGW158" s="11"/>
      <c r="DGX158" s="11"/>
      <c r="DGY158" s="11"/>
      <c r="DGZ158" s="11"/>
      <c r="DHA158" s="11"/>
      <c r="DHB158" s="11"/>
      <c r="DHC158" s="11"/>
      <c r="DHD158" s="11"/>
      <c r="DHE158" s="11"/>
      <c r="DHF158" s="11"/>
      <c r="DHG158" s="11"/>
      <c r="DHH158" s="11"/>
      <c r="DHI158" s="11"/>
      <c r="DHJ158" s="11"/>
      <c r="DHK158" s="11"/>
      <c r="DHL158" s="11"/>
      <c r="DHM158" s="11"/>
      <c r="DHN158" s="11"/>
      <c r="DHO158" s="11"/>
      <c r="DHP158" s="11"/>
      <c r="DHQ158" s="11"/>
      <c r="DHR158" s="11"/>
      <c r="DHS158" s="11"/>
      <c r="DHT158" s="11"/>
      <c r="DHU158" s="11"/>
      <c r="DHV158" s="11"/>
      <c r="DHW158" s="11"/>
      <c r="DHX158" s="11"/>
      <c r="DHY158" s="11"/>
      <c r="DHZ158" s="11"/>
      <c r="DIA158" s="11"/>
      <c r="DIB158" s="11"/>
      <c r="DIC158" s="11"/>
      <c r="DID158" s="11"/>
      <c r="DIE158" s="11"/>
      <c r="DIF158" s="11"/>
      <c r="DIG158" s="11"/>
      <c r="DIH158" s="11"/>
      <c r="DII158" s="11"/>
      <c r="DIJ158" s="11"/>
      <c r="DIK158" s="11"/>
      <c r="DIL158" s="11"/>
      <c r="DIM158" s="11"/>
      <c r="DIN158" s="11"/>
      <c r="DIO158" s="11"/>
      <c r="DIP158" s="11"/>
      <c r="DIQ158" s="11"/>
      <c r="DIR158" s="11"/>
      <c r="DIS158" s="11"/>
      <c r="DIT158" s="11"/>
      <c r="DIU158" s="11"/>
      <c r="DIV158" s="11"/>
      <c r="DIW158" s="11"/>
      <c r="DIX158" s="11"/>
      <c r="DIY158" s="11"/>
      <c r="DIZ158" s="11"/>
      <c r="DJA158" s="11"/>
      <c r="DJB158" s="11"/>
      <c r="DJC158" s="11"/>
      <c r="DJD158" s="11"/>
      <c r="DJE158" s="11"/>
      <c r="DJF158" s="11"/>
      <c r="DJG158" s="11"/>
      <c r="DJH158" s="11"/>
      <c r="DJI158" s="11"/>
      <c r="DJJ158" s="11"/>
      <c r="DJK158" s="11"/>
      <c r="DJL158" s="11"/>
      <c r="DJM158" s="11"/>
      <c r="DJN158" s="11"/>
      <c r="DJO158" s="11"/>
      <c r="DJP158" s="11"/>
      <c r="DJQ158" s="11"/>
      <c r="DJR158" s="11"/>
      <c r="DJS158" s="11"/>
      <c r="DJT158" s="11"/>
      <c r="DJU158" s="11"/>
      <c r="DJV158" s="11"/>
      <c r="DJW158" s="11"/>
      <c r="DJX158" s="11"/>
      <c r="DJY158" s="11"/>
      <c r="DJZ158" s="11"/>
      <c r="DKA158" s="11"/>
      <c r="DKB158" s="11"/>
      <c r="DKC158" s="11"/>
      <c r="DKD158" s="11"/>
      <c r="DKE158" s="11"/>
      <c r="DKF158" s="11"/>
      <c r="DKG158" s="11"/>
      <c r="DKH158" s="11"/>
      <c r="DKI158" s="11"/>
      <c r="DKJ158" s="11"/>
      <c r="DKK158" s="11"/>
      <c r="DKL158" s="11"/>
      <c r="DKM158" s="11"/>
      <c r="DKN158" s="11"/>
      <c r="DKO158" s="11"/>
      <c r="DKP158" s="11"/>
      <c r="DKQ158" s="11"/>
      <c r="DKR158" s="11"/>
      <c r="DKS158" s="11"/>
      <c r="DKT158" s="11"/>
      <c r="DKU158" s="11"/>
      <c r="DKV158" s="11"/>
      <c r="DKW158" s="11"/>
      <c r="DKX158" s="11"/>
      <c r="DKY158" s="11"/>
      <c r="DKZ158" s="11"/>
      <c r="DLA158" s="11"/>
      <c r="DLB158" s="11"/>
      <c r="DLC158" s="11"/>
      <c r="DLD158" s="11"/>
      <c r="DLE158" s="11"/>
      <c r="DLF158" s="11"/>
      <c r="DLG158" s="11"/>
      <c r="DLH158" s="11"/>
      <c r="DLI158" s="11"/>
      <c r="DLJ158" s="11"/>
      <c r="DLK158" s="11"/>
      <c r="DLL158" s="11"/>
      <c r="DLM158" s="11"/>
      <c r="DLN158" s="11"/>
      <c r="DLO158" s="11"/>
      <c r="DLP158" s="11"/>
      <c r="DLQ158" s="11"/>
      <c r="DLR158" s="11"/>
      <c r="DLS158" s="11"/>
      <c r="DLT158" s="11"/>
      <c r="DLU158" s="11"/>
      <c r="DLV158" s="11"/>
      <c r="DLW158" s="11"/>
      <c r="DLX158" s="11"/>
      <c r="DLY158" s="11"/>
      <c r="DLZ158" s="11"/>
      <c r="DMA158" s="11"/>
      <c r="DMB158" s="11"/>
      <c r="DMC158" s="11"/>
      <c r="DMD158" s="11"/>
      <c r="DME158" s="11"/>
      <c r="DMF158" s="11"/>
      <c r="DMG158" s="11"/>
      <c r="DMH158" s="11"/>
      <c r="DMI158" s="11"/>
      <c r="DMJ158" s="11"/>
      <c r="DMK158" s="11"/>
      <c r="DML158" s="11"/>
      <c r="DMM158" s="11"/>
      <c r="DMN158" s="11"/>
      <c r="DMO158" s="11"/>
      <c r="DMP158" s="11"/>
      <c r="DMQ158" s="11"/>
      <c r="DMR158" s="11"/>
      <c r="DMS158" s="11"/>
      <c r="DMT158" s="11"/>
      <c r="DMU158" s="11"/>
      <c r="DMV158" s="11"/>
      <c r="DMW158" s="11"/>
      <c r="DMX158" s="11"/>
      <c r="DMY158" s="11"/>
      <c r="DMZ158" s="11"/>
      <c r="DNA158" s="11"/>
      <c r="DNB158" s="11"/>
      <c r="DNC158" s="11"/>
      <c r="DND158" s="11"/>
      <c r="DNE158" s="11"/>
      <c r="DNF158" s="11"/>
      <c r="DNG158" s="11"/>
      <c r="DNH158" s="11"/>
      <c r="DNI158" s="11"/>
      <c r="DNJ158" s="11"/>
      <c r="DNK158" s="11"/>
      <c r="DNL158" s="11"/>
      <c r="DNM158" s="11"/>
      <c r="DNN158" s="11"/>
      <c r="DNO158" s="11"/>
      <c r="DNP158" s="11"/>
      <c r="DNQ158" s="11"/>
      <c r="DNR158" s="11"/>
      <c r="DNS158" s="11"/>
      <c r="DNT158" s="11"/>
      <c r="DNU158" s="11"/>
      <c r="DNV158" s="11"/>
      <c r="DNW158" s="11"/>
      <c r="DNX158" s="11"/>
      <c r="DNY158" s="11"/>
      <c r="DNZ158" s="11"/>
      <c r="DOA158" s="11"/>
      <c r="DOB158" s="11"/>
      <c r="DOC158" s="11"/>
      <c r="DOD158" s="11"/>
      <c r="DOE158" s="11"/>
      <c r="DOF158" s="11"/>
      <c r="DOG158" s="11"/>
      <c r="DOH158" s="11"/>
      <c r="DOI158" s="11"/>
      <c r="DOJ158" s="11"/>
      <c r="DOK158" s="11"/>
      <c r="DOL158" s="11"/>
      <c r="DOM158" s="11"/>
      <c r="DON158" s="11"/>
      <c r="DOO158" s="11"/>
      <c r="DOP158" s="11"/>
      <c r="DOQ158" s="11"/>
      <c r="DOR158" s="11"/>
      <c r="DOS158" s="11"/>
      <c r="DOT158" s="11"/>
      <c r="DOU158" s="11"/>
      <c r="DOV158" s="11"/>
      <c r="DOW158" s="11"/>
      <c r="DOX158" s="11"/>
      <c r="DOY158" s="11"/>
      <c r="DOZ158" s="11"/>
      <c r="DPA158" s="11"/>
      <c r="DPB158" s="11"/>
      <c r="DPC158" s="11"/>
      <c r="DPD158" s="11"/>
      <c r="DPE158" s="11"/>
      <c r="DPF158" s="11"/>
      <c r="DPG158" s="11"/>
      <c r="DPH158" s="11"/>
      <c r="DPI158" s="11"/>
      <c r="DPJ158" s="11"/>
      <c r="DPK158" s="11"/>
      <c r="DPL158" s="11"/>
      <c r="DPM158" s="11"/>
      <c r="DPN158" s="11"/>
      <c r="DPO158" s="11"/>
      <c r="DPP158" s="11"/>
      <c r="DPQ158" s="11"/>
      <c r="DPR158" s="11"/>
      <c r="DPS158" s="11"/>
      <c r="DPT158" s="11"/>
      <c r="DPU158" s="11"/>
      <c r="DPV158" s="11"/>
      <c r="DPW158" s="11"/>
      <c r="DPX158" s="11"/>
      <c r="DPY158" s="11"/>
      <c r="DPZ158" s="11"/>
      <c r="DQA158" s="11"/>
      <c r="DQB158" s="11"/>
      <c r="DQC158" s="11"/>
      <c r="DQD158" s="11"/>
      <c r="DQE158" s="11"/>
      <c r="DQF158" s="11"/>
      <c r="DQG158" s="11"/>
      <c r="DQH158" s="11"/>
      <c r="DQI158" s="11"/>
      <c r="DQJ158" s="11"/>
      <c r="DQK158" s="11"/>
      <c r="DQL158" s="11"/>
      <c r="DQM158" s="11"/>
      <c r="DQN158" s="11"/>
      <c r="DQO158" s="11"/>
      <c r="DQP158" s="11"/>
      <c r="DQQ158" s="11"/>
      <c r="DQR158" s="11"/>
      <c r="DQS158" s="11"/>
      <c r="DQT158" s="11"/>
      <c r="DQU158" s="11"/>
      <c r="DQV158" s="11"/>
      <c r="DQW158" s="11"/>
      <c r="DQX158" s="11"/>
      <c r="DQY158" s="11"/>
      <c r="DQZ158" s="11"/>
      <c r="DRA158" s="11"/>
      <c r="DRB158" s="11"/>
      <c r="DRC158" s="11"/>
      <c r="DRD158" s="11"/>
      <c r="DRE158" s="11"/>
      <c r="DRF158" s="11"/>
      <c r="DRG158" s="11"/>
      <c r="DRH158" s="11"/>
      <c r="DRI158" s="11"/>
      <c r="DRJ158" s="11"/>
      <c r="DRK158" s="11"/>
      <c r="DRL158" s="11"/>
      <c r="DRM158" s="11"/>
      <c r="DRN158" s="11"/>
      <c r="DRO158" s="11"/>
      <c r="DRP158" s="11"/>
      <c r="DRQ158" s="11"/>
      <c r="DRR158" s="11"/>
      <c r="DRS158" s="11"/>
      <c r="DRT158" s="11"/>
      <c r="DRU158" s="11"/>
      <c r="DRV158" s="11"/>
      <c r="DRW158" s="11"/>
      <c r="DRX158" s="11"/>
      <c r="DRY158" s="11"/>
      <c r="DRZ158" s="11"/>
      <c r="DSA158" s="11"/>
      <c r="DSB158" s="11"/>
      <c r="DSC158" s="11"/>
      <c r="DSD158" s="11"/>
      <c r="DSE158" s="11"/>
      <c r="DSF158" s="11"/>
      <c r="DSG158" s="11"/>
      <c r="DSH158" s="11"/>
      <c r="DSI158" s="11"/>
      <c r="DSJ158" s="11"/>
      <c r="DSK158" s="11"/>
      <c r="DSL158" s="11"/>
      <c r="DSM158" s="11"/>
      <c r="DSN158" s="11"/>
      <c r="DSO158" s="11"/>
      <c r="DSP158" s="11"/>
      <c r="DSQ158" s="11"/>
      <c r="DSR158" s="11"/>
      <c r="DSS158" s="11"/>
      <c r="DST158" s="11"/>
      <c r="DSU158" s="11"/>
      <c r="DSV158" s="11"/>
      <c r="DSW158" s="11"/>
      <c r="DSX158" s="11"/>
      <c r="DSY158" s="11"/>
      <c r="DSZ158" s="11"/>
      <c r="DTA158" s="11"/>
      <c r="DTB158" s="11"/>
      <c r="DTC158" s="11"/>
      <c r="DTD158" s="11"/>
      <c r="DTE158" s="11"/>
      <c r="DTF158" s="11"/>
      <c r="DTG158" s="11"/>
      <c r="DTH158" s="11"/>
      <c r="DTI158" s="11"/>
      <c r="DTJ158" s="11"/>
      <c r="DTK158" s="11"/>
      <c r="DTL158" s="11"/>
      <c r="DTM158" s="11"/>
      <c r="DTN158" s="11"/>
      <c r="DTO158" s="11"/>
      <c r="DTP158" s="11"/>
      <c r="DTQ158" s="11"/>
      <c r="DTR158" s="11"/>
      <c r="DTS158" s="11"/>
      <c r="DTT158" s="11"/>
      <c r="DTU158" s="11"/>
      <c r="DTV158" s="11"/>
      <c r="DTW158" s="11"/>
      <c r="DTX158" s="11"/>
      <c r="DTY158" s="11"/>
      <c r="DTZ158" s="11"/>
      <c r="DUA158" s="11"/>
      <c r="DUB158" s="11"/>
      <c r="DUC158" s="11"/>
      <c r="DUD158" s="11"/>
      <c r="DUE158" s="11"/>
      <c r="DUF158" s="11"/>
      <c r="DUG158" s="11"/>
      <c r="DUH158" s="11"/>
      <c r="DUI158" s="11"/>
      <c r="DUJ158" s="11"/>
      <c r="DUK158" s="11"/>
      <c r="DUL158" s="11"/>
      <c r="DUM158" s="11"/>
      <c r="DUN158" s="11"/>
      <c r="DUO158" s="11"/>
      <c r="DUP158" s="11"/>
      <c r="DUQ158" s="11"/>
      <c r="DUR158" s="11"/>
      <c r="DUS158" s="11"/>
      <c r="DUT158" s="11"/>
      <c r="DUU158" s="11"/>
      <c r="DUV158" s="11"/>
      <c r="DUW158" s="11"/>
      <c r="DUX158" s="11"/>
      <c r="DUY158" s="11"/>
      <c r="DUZ158" s="11"/>
      <c r="DVA158" s="11"/>
      <c r="DVB158" s="11"/>
      <c r="DVC158" s="11"/>
      <c r="DVD158" s="11"/>
      <c r="DVE158" s="11"/>
      <c r="DVF158" s="11"/>
      <c r="DVG158" s="11"/>
      <c r="DVH158" s="11"/>
      <c r="DVI158" s="11"/>
      <c r="DVJ158" s="11"/>
      <c r="DVK158" s="11"/>
      <c r="DVL158" s="11"/>
      <c r="DVM158" s="11"/>
      <c r="DVN158" s="11"/>
      <c r="DVO158" s="11"/>
      <c r="DVP158" s="11"/>
      <c r="DVQ158" s="11"/>
      <c r="DVR158" s="11"/>
      <c r="DVS158" s="11"/>
      <c r="DVT158" s="11"/>
      <c r="DVU158" s="11"/>
      <c r="DVV158" s="11"/>
      <c r="DVW158" s="11"/>
      <c r="DVX158" s="11"/>
      <c r="DVY158" s="11"/>
      <c r="DVZ158" s="11"/>
      <c r="DWA158" s="11"/>
      <c r="DWB158" s="11"/>
      <c r="DWC158" s="11"/>
      <c r="DWD158" s="11"/>
      <c r="DWE158" s="11"/>
      <c r="DWF158" s="11"/>
      <c r="DWG158" s="11"/>
      <c r="DWH158" s="11"/>
      <c r="DWI158" s="11"/>
      <c r="DWJ158" s="11"/>
      <c r="DWK158" s="11"/>
      <c r="DWL158" s="11"/>
      <c r="DWM158" s="11"/>
      <c r="DWN158" s="11"/>
      <c r="DWO158" s="11"/>
      <c r="DWP158" s="11"/>
      <c r="DWQ158" s="11"/>
      <c r="DWR158" s="11"/>
      <c r="DWS158" s="11"/>
      <c r="DWT158" s="11"/>
      <c r="DWU158" s="11"/>
      <c r="DWV158" s="11"/>
      <c r="DWW158" s="11"/>
      <c r="DWX158" s="11"/>
      <c r="DWY158" s="11"/>
      <c r="DWZ158" s="11"/>
      <c r="DXA158" s="11"/>
      <c r="DXB158" s="11"/>
      <c r="DXC158" s="11"/>
      <c r="DXD158" s="11"/>
      <c r="DXE158" s="11"/>
      <c r="DXF158" s="11"/>
      <c r="DXG158" s="11"/>
      <c r="DXH158" s="11"/>
      <c r="DXI158" s="11"/>
      <c r="DXJ158" s="11"/>
      <c r="DXK158" s="11"/>
      <c r="DXL158" s="11"/>
      <c r="DXM158" s="11"/>
      <c r="DXN158" s="11"/>
      <c r="DXO158" s="11"/>
      <c r="DXP158" s="11"/>
      <c r="DXQ158" s="11"/>
      <c r="DXR158" s="11"/>
      <c r="DXS158" s="11"/>
      <c r="DXT158" s="11"/>
      <c r="DXU158" s="11"/>
      <c r="DXV158" s="11"/>
      <c r="DXW158" s="11"/>
      <c r="DXX158" s="11"/>
      <c r="DXY158" s="11"/>
      <c r="DXZ158" s="11"/>
      <c r="DYA158" s="11"/>
      <c r="DYB158" s="11"/>
      <c r="DYC158" s="11"/>
      <c r="DYD158" s="11"/>
      <c r="DYE158" s="11"/>
      <c r="DYF158" s="11"/>
      <c r="DYG158" s="11"/>
      <c r="DYH158" s="11"/>
      <c r="DYI158" s="11"/>
      <c r="DYJ158" s="11"/>
      <c r="DYK158" s="11"/>
      <c r="DYL158" s="11"/>
      <c r="DYM158" s="11"/>
      <c r="DYN158" s="11"/>
      <c r="DYO158" s="11"/>
      <c r="DYP158" s="11"/>
      <c r="DYQ158" s="11"/>
      <c r="DYR158" s="11"/>
      <c r="DYS158" s="11"/>
      <c r="DYT158" s="11"/>
      <c r="DYU158" s="11"/>
      <c r="DYV158" s="11"/>
      <c r="DYW158" s="11"/>
      <c r="DYX158" s="11"/>
      <c r="DYY158" s="11"/>
      <c r="DYZ158" s="11"/>
      <c r="DZA158" s="11"/>
      <c r="DZB158" s="11"/>
      <c r="DZC158" s="11"/>
      <c r="DZD158" s="11"/>
      <c r="DZE158" s="11"/>
      <c r="DZF158" s="11"/>
      <c r="DZG158" s="11"/>
      <c r="DZH158" s="11"/>
      <c r="DZI158" s="11"/>
      <c r="DZJ158" s="11"/>
      <c r="DZK158" s="11"/>
      <c r="DZL158" s="11"/>
      <c r="DZM158" s="11"/>
      <c r="DZN158" s="11"/>
      <c r="DZO158" s="11"/>
      <c r="DZP158" s="11"/>
      <c r="DZQ158" s="11"/>
      <c r="DZR158" s="11"/>
      <c r="DZS158" s="11"/>
      <c r="DZT158" s="11"/>
      <c r="DZU158" s="11"/>
      <c r="DZV158" s="11"/>
      <c r="DZW158" s="11"/>
      <c r="DZX158" s="11"/>
      <c r="DZY158" s="11"/>
      <c r="DZZ158" s="11"/>
      <c r="EAA158" s="11"/>
      <c r="EAB158" s="11"/>
      <c r="EAC158" s="11"/>
      <c r="EAD158" s="11"/>
      <c r="EAE158" s="11"/>
      <c r="EAF158" s="11"/>
      <c r="EAG158" s="11"/>
      <c r="EAH158" s="11"/>
      <c r="EAI158" s="11"/>
      <c r="EAJ158" s="11"/>
      <c r="EAK158" s="11"/>
      <c r="EAL158" s="11"/>
      <c r="EAM158" s="11"/>
      <c r="EAN158" s="11"/>
      <c r="EAO158" s="11"/>
      <c r="EAP158" s="11"/>
      <c r="EAQ158" s="11"/>
      <c r="EAR158" s="11"/>
      <c r="EAS158" s="11"/>
      <c r="EAT158" s="11"/>
      <c r="EAU158" s="11"/>
      <c r="EAV158" s="11"/>
      <c r="EAW158" s="11"/>
      <c r="EAX158" s="11"/>
      <c r="EAY158" s="11"/>
      <c r="EAZ158" s="11"/>
      <c r="EBA158" s="11"/>
      <c r="EBB158" s="11"/>
      <c r="EBC158" s="11"/>
      <c r="EBD158" s="11"/>
      <c r="EBE158" s="11"/>
      <c r="EBF158" s="11"/>
      <c r="EBG158" s="11"/>
      <c r="EBH158" s="11"/>
      <c r="EBI158" s="11"/>
      <c r="EBJ158" s="11"/>
      <c r="EBK158" s="11"/>
      <c r="EBL158" s="11"/>
      <c r="EBM158" s="11"/>
      <c r="EBN158" s="11"/>
      <c r="EBO158" s="11"/>
      <c r="EBP158" s="11"/>
      <c r="EBQ158" s="11"/>
      <c r="EBR158" s="11"/>
      <c r="EBS158" s="11"/>
      <c r="EBT158" s="11"/>
      <c r="EBU158" s="11"/>
      <c r="EBV158" s="11"/>
      <c r="EBW158" s="11"/>
      <c r="EBX158" s="11"/>
      <c r="EBY158" s="11"/>
      <c r="EBZ158" s="11"/>
      <c r="ECA158" s="11"/>
      <c r="ECB158" s="11"/>
      <c r="ECC158" s="11"/>
      <c r="ECD158" s="11"/>
      <c r="ECE158" s="11"/>
      <c r="ECF158" s="11"/>
      <c r="ECG158" s="11"/>
      <c r="ECH158" s="11"/>
      <c r="ECI158" s="11"/>
      <c r="ECJ158" s="11"/>
      <c r="ECK158" s="11"/>
      <c r="ECL158" s="11"/>
      <c r="ECM158" s="11"/>
      <c r="ECN158" s="11"/>
      <c r="ECO158" s="11"/>
      <c r="ECP158" s="11"/>
      <c r="ECQ158" s="11"/>
      <c r="ECR158" s="11"/>
      <c r="ECS158" s="11"/>
      <c r="ECT158" s="11"/>
      <c r="ECU158" s="11"/>
      <c r="ECV158" s="11"/>
      <c r="ECW158" s="11"/>
      <c r="ECX158" s="11"/>
      <c r="ECY158" s="11"/>
      <c r="ECZ158" s="11"/>
      <c r="EDA158" s="11"/>
      <c r="EDB158" s="11"/>
      <c r="EDC158" s="11"/>
      <c r="EDD158" s="11"/>
      <c r="EDE158" s="11"/>
      <c r="EDF158" s="11"/>
      <c r="EDG158" s="11"/>
      <c r="EDH158" s="11"/>
      <c r="EDI158" s="11"/>
      <c r="EDJ158" s="11"/>
      <c r="EDK158" s="11"/>
      <c r="EDL158" s="11"/>
      <c r="EDM158" s="11"/>
      <c r="EDN158" s="11"/>
      <c r="EDO158" s="11"/>
      <c r="EDP158" s="11"/>
      <c r="EDQ158" s="11"/>
      <c r="EDR158" s="11"/>
      <c r="EDS158" s="11"/>
      <c r="EDT158" s="11"/>
      <c r="EDU158" s="11"/>
      <c r="EDV158" s="11"/>
      <c r="EDW158" s="11"/>
      <c r="EDX158" s="11"/>
      <c r="EDY158" s="11"/>
      <c r="EDZ158" s="11"/>
      <c r="EEA158" s="11"/>
      <c r="EEB158" s="11"/>
      <c r="EEC158" s="11"/>
      <c r="EED158" s="11"/>
      <c r="EEE158" s="11"/>
      <c r="EEF158" s="11"/>
      <c r="EEG158" s="11"/>
      <c r="EEH158" s="11"/>
      <c r="EEI158" s="11"/>
      <c r="EEJ158" s="11"/>
      <c r="EEK158" s="11"/>
      <c r="EEL158" s="11"/>
      <c r="EEM158" s="11"/>
      <c r="EEN158" s="11"/>
      <c r="EEO158" s="11"/>
      <c r="EEP158" s="11"/>
      <c r="EEQ158" s="11"/>
      <c r="EER158" s="11"/>
      <c r="EES158" s="11"/>
      <c r="EET158" s="11"/>
      <c r="EEU158" s="11"/>
      <c r="EEV158" s="11"/>
      <c r="EEW158" s="11"/>
      <c r="EEX158" s="11"/>
      <c r="EEY158" s="11"/>
      <c r="EEZ158" s="11"/>
      <c r="EFA158" s="11"/>
      <c r="EFB158" s="11"/>
      <c r="EFC158" s="11"/>
      <c r="EFD158" s="11"/>
      <c r="EFE158" s="11"/>
      <c r="EFF158" s="11"/>
      <c r="EFG158" s="11"/>
      <c r="EFH158" s="11"/>
      <c r="EFI158" s="11"/>
      <c r="EFJ158" s="11"/>
      <c r="EFK158" s="11"/>
      <c r="EFL158" s="11"/>
      <c r="EFM158" s="11"/>
      <c r="EFN158" s="11"/>
      <c r="EFO158" s="11"/>
      <c r="EFP158" s="11"/>
      <c r="EFQ158" s="11"/>
      <c r="EFR158" s="11"/>
      <c r="EFS158" s="11"/>
      <c r="EFT158" s="11"/>
      <c r="EFU158" s="11"/>
      <c r="EFV158" s="11"/>
      <c r="EFW158" s="11"/>
      <c r="EFX158" s="11"/>
      <c r="EFY158" s="11"/>
      <c r="EFZ158" s="11"/>
      <c r="EGA158" s="11"/>
      <c r="EGB158" s="11"/>
      <c r="EGC158" s="11"/>
      <c r="EGD158" s="11"/>
      <c r="EGE158" s="11"/>
      <c r="EGF158" s="11"/>
      <c r="EGG158" s="11"/>
      <c r="EGH158" s="11"/>
      <c r="EGI158" s="11"/>
      <c r="EGJ158" s="11"/>
      <c r="EGK158" s="11"/>
      <c r="EGL158" s="11"/>
      <c r="EGM158" s="11"/>
      <c r="EGN158" s="11"/>
      <c r="EGO158" s="11"/>
      <c r="EGP158" s="11"/>
      <c r="EGQ158" s="11"/>
      <c r="EGR158" s="11"/>
      <c r="EGS158" s="11"/>
      <c r="EGT158" s="11"/>
      <c r="EGU158" s="11"/>
      <c r="EGV158" s="11"/>
      <c r="EGW158" s="11"/>
      <c r="EGX158" s="11"/>
      <c r="EGY158" s="11"/>
      <c r="EGZ158" s="11"/>
      <c r="EHA158" s="11"/>
      <c r="EHB158" s="11"/>
      <c r="EHC158" s="11"/>
      <c r="EHD158" s="11"/>
      <c r="EHE158" s="11"/>
      <c r="EHF158" s="11"/>
      <c r="EHG158" s="11"/>
      <c r="EHH158" s="11"/>
      <c r="EHI158" s="11"/>
      <c r="EHJ158" s="11"/>
      <c r="EHK158" s="11"/>
      <c r="EHL158" s="11"/>
      <c r="EHM158" s="11"/>
      <c r="EHN158" s="11"/>
      <c r="EHO158" s="11"/>
      <c r="EHP158" s="11"/>
      <c r="EHQ158" s="11"/>
      <c r="EHR158" s="11"/>
      <c r="EHS158" s="11"/>
      <c r="EHT158" s="11"/>
      <c r="EHU158" s="11"/>
      <c r="EHV158" s="11"/>
      <c r="EHW158" s="11"/>
      <c r="EHX158" s="11"/>
      <c r="EHY158" s="11"/>
      <c r="EHZ158" s="11"/>
      <c r="EIA158" s="11"/>
      <c r="EIB158" s="11"/>
      <c r="EIC158" s="11"/>
      <c r="EID158" s="11"/>
      <c r="EIE158" s="11"/>
      <c r="EIF158" s="11"/>
      <c r="EIG158" s="11"/>
      <c r="EIH158" s="11"/>
      <c r="EII158" s="11"/>
      <c r="EIJ158" s="11"/>
      <c r="EIK158" s="11"/>
      <c r="EIL158" s="11"/>
      <c r="EIM158" s="11"/>
      <c r="EIN158" s="11"/>
      <c r="EIO158" s="11"/>
      <c r="EIP158" s="11"/>
      <c r="EIQ158" s="11"/>
      <c r="EIR158" s="11"/>
      <c r="EIS158" s="11"/>
      <c r="EIT158" s="11"/>
      <c r="EIU158" s="11"/>
      <c r="EIV158" s="11"/>
      <c r="EIW158" s="11"/>
      <c r="EIX158" s="11"/>
      <c r="EIY158" s="11"/>
      <c r="EIZ158" s="11"/>
      <c r="EJA158" s="11"/>
      <c r="EJB158" s="11"/>
      <c r="EJC158" s="11"/>
      <c r="EJD158" s="11"/>
      <c r="EJE158" s="11"/>
      <c r="EJF158" s="11"/>
      <c r="EJG158" s="11"/>
      <c r="EJH158" s="11"/>
      <c r="EJI158" s="11"/>
      <c r="EJJ158" s="11"/>
      <c r="EJK158" s="11"/>
      <c r="EJL158" s="11"/>
      <c r="EJM158" s="11"/>
      <c r="EJN158" s="11"/>
      <c r="EJO158" s="11"/>
      <c r="EJP158" s="11"/>
      <c r="EJQ158" s="11"/>
      <c r="EJR158" s="11"/>
      <c r="EJS158" s="11"/>
      <c r="EJT158" s="11"/>
      <c r="EJU158" s="11"/>
      <c r="EJV158" s="11"/>
      <c r="EJW158" s="11"/>
      <c r="EJX158" s="11"/>
      <c r="EJY158" s="11"/>
      <c r="EJZ158" s="11"/>
      <c r="EKA158" s="11"/>
      <c r="EKB158" s="11"/>
      <c r="EKC158" s="11"/>
      <c r="EKD158" s="11"/>
      <c r="EKE158" s="11"/>
      <c r="EKF158" s="11"/>
      <c r="EKG158" s="11"/>
      <c r="EKH158" s="11"/>
      <c r="EKI158" s="11"/>
      <c r="EKJ158" s="11"/>
      <c r="EKK158" s="11"/>
      <c r="EKL158" s="11"/>
      <c r="EKM158" s="11"/>
      <c r="EKN158" s="11"/>
      <c r="EKO158" s="11"/>
      <c r="EKP158" s="11"/>
      <c r="EKQ158" s="11"/>
      <c r="EKR158" s="11"/>
      <c r="EKS158" s="11"/>
      <c r="EKT158" s="11"/>
      <c r="EKU158" s="11"/>
      <c r="EKV158" s="11"/>
      <c r="EKW158" s="11"/>
      <c r="EKX158" s="11"/>
      <c r="EKY158" s="11"/>
      <c r="EKZ158" s="11"/>
      <c r="ELA158" s="11"/>
      <c r="ELB158" s="11"/>
      <c r="ELC158" s="11"/>
      <c r="ELD158" s="11"/>
      <c r="ELE158" s="11"/>
      <c r="ELF158" s="11"/>
      <c r="ELG158" s="11"/>
      <c r="ELH158" s="11"/>
      <c r="ELI158" s="11"/>
      <c r="ELJ158" s="11"/>
      <c r="ELK158" s="11"/>
      <c r="ELL158" s="11"/>
      <c r="ELM158" s="11"/>
      <c r="ELN158" s="11"/>
      <c r="ELO158" s="11"/>
      <c r="ELP158" s="11"/>
      <c r="ELQ158" s="11"/>
      <c r="ELR158" s="11"/>
      <c r="ELS158" s="11"/>
      <c r="ELT158" s="11"/>
      <c r="ELU158" s="11"/>
      <c r="ELV158" s="11"/>
      <c r="ELW158" s="11"/>
      <c r="ELX158" s="11"/>
      <c r="ELY158" s="11"/>
      <c r="ELZ158" s="11"/>
    </row>
    <row r="159" spans="1:346 1276:3718">
      <c r="A159" s="388"/>
      <c r="C159" s="166" t="s">
        <v>1046</v>
      </c>
      <c r="D159" s="223">
        <f t="shared" si="6"/>
        <v>0</v>
      </c>
      <c r="E159" s="88" t="s">
        <v>540</v>
      </c>
      <c r="F159" s="219"/>
      <c r="G159" s="92"/>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c r="HJ159" s="11"/>
      <c r="HK159" s="11"/>
      <c r="HL159" s="11"/>
      <c r="HM159" s="11"/>
      <c r="HN159" s="11"/>
      <c r="HO159" s="11"/>
      <c r="HP159" s="11"/>
      <c r="HQ159" s="11"/>
      <c r="HR159" s="11"/>
      <c r="HS159" s="11"/>
      <c r="HT159" s="11"/>
      <c r="HU159" s="11"/>
      <c r="HV159" s="11"/>
      <c r="HW159" s="11"/>
      <c r="HX159" s="11"/>
      <c r="HY159" s="11"/>
      <c r="HZ159" s="11"/>
      <c r="IA159" s="11"/>
      <c r="IB159" s="11"/>
      <c r="IC159" s="11"/>
      <c r="ID159" s="11"/>
      <c r="IE159" s="11"/>
      <c r="IF159" s="11"/>
      <c r="IG159" s="11"/>
      <c r="IH159" s="11"/>
      <c r="II159" s="11"/>
      <c r="IJ159" s="11"/>
      <c r="IK159" s="11"/>
      <c r="IL159" s="11"/>
      <c r="IM159" s="11"/>
      <c r="IN159" s="11"/>
      <c r="IO159" s="11"/>
      <c r="IP159" s="11"/>
      <c r="IQ159" s="11"/>
      <c r="IR159" s="11"/>
      <c r="IS159" s="11"/>
      <c r="IT159" s="11"/>
      <c r="IU159" s="11"/>
      <c r="IV159" s="11"/>
      <c r="IW159" s="11"/>
      <c r="IX159" s="11"/>
      <c r="IY159" s="11"/>
      <c r="IZ159" s="11"/>
      <c r="JA159" s="11"/>
      <c r="JB159" s="11"/>
      <c r="JC159" s="11"/>
      <c r="JD159" s="11"/>
      <c r="JE159" s="11"/>
      <c r="JF159" s="11"/>
      <c r="JG159" s="11"/>
      <c r="JH159" s="11"/>
      <c r="JI159" s="11"/>
      <c r="JJ159" s="11"/>
      <c r="JK159" s="11"/>
      <c r="JL159" s="11"/>
      <c r="JM159" s="11"/>
      <c r="JN159" s="11"/>
      <c r="JO159" s="11"/>
      <c r="JP159" s="11"/>
      <c r="JQ159" s="11"/>
      <c r="JR159" s="11"/>
      <c r="JS159" s="11"/>
      <c r="JT159" s="11"/>
      <c r="JU159" s="11"/>
      <c r="JV159" s="11"/>
      <c r="JW159" s="11"/>
      <c r="JX159" s="11"/>
      <c r="JY159" s="11"/>
      <c r="JZ159" s="11"/>
      <c r="KA159" s="11"/>
      <c r="KB159" s="11"/>
      <c r="KC159" s="11"/>
      <c r="KD159" s="11"/>
      <c r="KE159" s="11"/>
      <c r="KF159" s="11"/>
      <c r="KG159" s="11"/>
      <c r="KH159" s="11"/>
      <c r="KI159" s="11"/>
      <c r="KJ159" s="11"/>
      <c r="KK159" s="11"/>
      <c r="KL159" s="11"/>
      <c r="KM159" s="11"/>
      <c r="KN159" s="11"/>
      <c r="KO159" s="11"/>
      <c r="KP159" s="11"/>
      <c r="KQ159" s="11"/>
      <c r="KR159" s="11"/>
      <c r="KS159" s="11"/>
      <c r="KT159" s="11"/>
      <c r="KU159" s="11"/>
      <c r="KV159" s="11"/>
      <c r="KW159" s="11"/>
      <c r="KX159" s="11"/>
      <c r="KY159" s="11"/>
      <c r="KZ159" s="11"/>
      <c r="LA159" s="11"/>
      <c r="LB159" s="11"/>
      <c r="LC159" s="11"/>
      <c r="LD159" s="11"/>
      <c r="LE159" s="11"/>
      <c r="LF159" s="11"/>
      <c r="LG159" s="11"/>
      <c r="LH159" s="11"/>
      <c r="LI159" s="11"/>
      <c r="LJ159" s="11"/>
      <c r="LK159" s="11"/>
      <c r="LL159" s="11"/>
      <c r="LM159" s="11"/>
      <c r="LN159" s="11"/>
      <c r="LO159" s="11"/>
      <c r="LP159" s="11"/>
      <c r="LQ159" s="11"/>
      <c r="LR159" s="11"/>
      <c r="LS159" s="11"/>
      <c r="LT159" s="11"/>
      <c r="LU159" s="11"/>
      <c r="LV159" s="11"/>
      <c r="LW159" s="11"/>
      <c r="LX159" s="11"/>
      <c r="LY159" s="11"/>
      <c r="LZ159" s="11"/>
      <c r="MA159" s="11"/>
      <c r="MB159" s="11"/>
      <c r="MC159" s="11"/>
      <c r="MD159" s="11"/>
      <c r="ME159" s="11"/>
      <c r="MF159" s="11"/>
      <c r="MG159" s="11"/>
      <c r="MH159" s="11"/>
      <c r="AWB159" s="11"/>
      <c r="AWC159" s="11"/>
      <c r="AWD159" s="11"/>
      <c r="AWE159" s="11"/>
      <c r="AWF159" s="11"/>
      <c r="AWG159" s="11"/>
      <c r="AWH159" s="11"/>
      <c r="AWI159" s="11"/>
      <c r="AWJ159" s="11"/>
      <c r="AWK159" s="11"/>
      <c r="AWL159" s="11"/>
      <c r="AWM159" s="11"/>
      <c r="AWN159" s="11"/>
      <c r="AWO159" s="11"/>
      <c r="AWP159" s="11"/>
      <c r="AWQ159" s="11"/>
      <c r="AWR159" s="11"/>
      <c r="AWS159" s="11"/>
      <c r="AWT159" s="11"/>
      <c r="AWU159" s="11"/>
      <c r="AWV159" s="11"/>
      <c r="AWW159" s="11"/>
      <c r="AWX159" s="11"/>
      <c r="AWY159" s="11"/>
      <c r="AWZ159" s="11"/>
      <c r="AXA159" s="11"/>
      <c r="AXB159" s="11"/>
      <c r="AXC159" s="11"/>
      <c r="AXD159" s="11"/>
      <c r="AXE159" s="11"/>
      <c r="AXF159" s="11"/>
      <c r="AXG159" s="11"/>
      <c r="AXH159" s="11"/>
      <c r="AXI159" s="11"/>
      <c r="AXJ159" s="11"/>
      <c r="AXK159" s="11"/>
      <c r="AXL159" s="11"/>
      <c r="AXM159" s="11"/>
      <c r="AXN159" s="11"/>
      <c r="AXO159" s="11"/>
      <c r="AXP159" s="11"/>
      <c r="AXQ159" s="11"/>
      <c r="AXR159" s="11"/>
      <c r="AXS159" s="11"/>
      <c r="AXT159" s="11"/>
      <c r="AXU159" s="11"/>
      <c r="AXV159" s="11"/>
      <c r="AXW159" s="11"/>
      <c r="AXX159" s="11"/>
      <c r="AXY159" s="11"/>
      <c r="AXZ159" s="11"/>
      <c r="AYA159" s="11"/>
      <c r="AYB159" s="11"/>
      <c r="AYC159" s="11"/>
      <c r="AYD159" s="11"/>
      <c r="AYE159" s="11"/>
      <c r="AYF159" s="11"/>
      <c r="AYG159" s="11"/>
      <c r="AYH159" s="11"/>
      <c r="AYI159" s="11"/>
      <c r="AYJ159" s="11"/>
      <c r="AYK159" s="11"/>
      <c r="AYL159" s="11"/>
      <c r="AYM159" s="11"/>
      <c r="AYN159" s="11"/>
      <c r="AYO159" s="11"/>
      <c r="AYP159" s="11"/>
      <c r="AYQ159" s="11"/>
      <c r="AYR159" s="11"/>
      <c r="AYS159" s="11"/>
      <c r="AYT159" s="11"/>
      <c r="AYU159" s="11"/>
      <c r="AYV159" s="11"/>
      <c r="AYW159" s="11"/>
      <c r="AYX159" s="11"/>
      <c r="AYY159" s="11"/>
      <c r="AYZ159" s="11"/>
      <c r="AZA159" s="11"/>
      <c r="AZB159" s="11"/>
      <c r="AZC159" s="11"/>
      <c r="AZD159" s="11"/>
      <c r="AZE159" s="11"/>
      <c r="AZF159" s="11"/>
      <c r="AZG159" s="11"/>
      <c r="AZH159" s="11"/>
      <c r="AZI159" s="11"/>
      <c r="AZJ159" s="11"/>
      <c r="AZK159" s="11"/>
      <c r="AZL159" s="11"/>
      <c r="AZM159" s="11"/>
      <c r="AZN159" s="11"/>
      <c r="AZO159" s="11"/>
      <c r="AZP159" s="11"/>
      <c r="AZQ159" s="11"/>
      <c r="AZR159" s="11"/>
      <c r="AZS159" s="11"/>
      <c r="AZT159" s="11"/>
      <c r="AZU159" s="11"/>
      <c r="AZV159" s="11"/>
      <c r="AZW159" s="11"/>
      <c r="AZX159" s="11"/>
      <c r="AZY159" s="11"/>
      <c r="AZZ159" s="11"/>
      <c r="BAA159" s="11"/>
      <c r="BAB159" s="11"/>
      <c r="BAC159" s="11"/>
      <c r="BAD159" s="11"/>
      <c r="BAE159" s="11"/>
      <c r="BAF159" s="11"/>
      <c r="BAG159" s="11"/>
      <c r="BAH159" s="11"/>
      <c r="BAI159" s="11"/>
      <c r="BAJ159" s="11"/>
      <c r="BAK159" s="11"/>
      <c r="BAL159" s="11"/>
      <c r="BAM159" s="11"/>
      <c r="BAN159" s="11"/>
      <c r="BAO159" s="11"/>
      <c r="BAP159" s="11"/>
      <c r="BAQ159" s="11"/>
      <c r="BAR159" s="11"/>
      <c r="BAS159" s="11"/>
      <c r="BAT159" s="11"/>
      <c r="BAU159" s="11"/>
      <c r="BAV159" s="11"/>
      <c r="BAW159" s="11"/>
      <c r="BAX159" s="11"/>
      <c r="BAY159" s="11"/>
      <c r="BAZ159" s="11"/>
      <c r="BBA159" s="11"/>
      <c r="BBB159" s="11"/>
      <c r="BBC159" s="11"/>
      <c r="BBD159" s="11"/>
      <c r="BBE159" s="11"/>
      <c r="BBF159" s="11"/>
      <c r="BBG159" s="11"/>
      <c r="BBH159" s="11"/>
      <c r="BBI159" s="11"/>
      <c r="BBJ159" s="11"/>
      <c r="BBK159" s="11"/>
      <c r="BBL159" s="11"/>
      <c r="BBM159" s="11"/>
      <c r="BBN159" s="11"/>
      <c r="BBO159" s="11"/>
      <c r="BBP159" s="11"/>
      <c r="BBQ159" s="11"/>
      <c r="BBR159" s="11"/>
      <c r="BBS159" s="11"/>
      <c r="BBT159" s="11"/>
      <c r="BBU159" s="11"/>
      <c r="BBV159" s="11"/>
      <c r="BBW159" s="11"/>
      <c r="BBX159" s="11"/>
      <c r="BBY159" s="11"/>
      <c r="BBZ159" s="11"/>
      <c r="BCA159" s="11"/>
      <c r="BCB159" s="11"/>
      <c r="BCC159" s="11"/>
      <c r="BCD159" s="11"/>
      <c r="BCE159" s="11"/>
      <c r="BCF159" s="11"/>
      <c r="BCG159" s="11"/>
      <c r="BCH159" s="11"/>
      <c r="BCI159" s="11"/>
      <c r="BCJ159" s="11"/>
      <c r="BCK159" s="11"/>
      <c r="BCL159" s="11"/>
      <c r="BCM159" s="11"/>
      <c r="BCN159" s="11"/>
      <c r="BCO159" s="11"/>
      <c r="BCP159" s="11"/>
      <c r="BCQ159" s="11"/>
      <c r="BCR159" s="11"/>
      <c r="BCS159" s="11"/>
      <c r="BCT159" s="11"/>
      <c r="BCU159" s="11"/>
      <c r="BCV159" s="11"/>
      <c r="BCW159" s="11"/>
      <c r="BCX159" s="11"/>
      <c r="BCY159" s="11"/>
      <c r="BCZ159" s="11"/>
      <c r="BDA159" s="11"/>
      <c r="BDB159" s="11"/>
      <c r="BDC159" s="11"/>
      <c r="BDD159" s="11"/>
      <c r="BDE159" s="11"/>
      <c r="BDF159" s="11"/>
      <c r="BDG159" s="11"/>
      <c r="BDH159" s="11"/>
      <c r="BDI159" s="11"/>
      <c r="BDJ159" s="11"/>
      <c r="BDK159" s="11"/>
      <c r="BDL159" s="11"/>
      <c r="BDM159" s="11"/>
      <c r="BDN159" s="11"/>
      <c r="BDO159" s="11"/>
      <c r="BDP159" s="11"/>
      <c r="BDQ159" s="11"/>
      <c r="BDR159" s="11"/>
      <c r="BDS159" s="11"/>
      <c r="BDT159" s="11"/>
      <c r="BDU159" s="11"/>
      <c r="BDV159" s="11"/>
      <c r="BDW159" s="11"/>
      <c r="BDX159" s="11"/>
      <c r="BDY159" s="11"/>
      <c r="BDZ159" s="11"/>
      <c r="BEA159" s="11"/>
      <c r="BEB159" s="11"/>
      <c r="BEC159" s="11"/>
      <c r="BED159" s="11"/>
      <c r="BEE159" s="11"/>
      <c r="BEF159" s="11"/>
      <c r="BEG159" s="11"/>
      <c r="BEH159" s="11"/>
      <c r="BEI159" s="11"/>
      <c r="BEJ159" s="11"/>
      <c r="BEK159" s="11"/>
      <c r="BEL159" s="11"/>
      <c r="BEM159" s="11"/>
      <c r="BEN159" s="11"/>
      <c r="BEO159" s="11"/>
      <c r="BEP159" s="11"/>
      <c r="BEQ159" s="11"/>
      <c r="BER159" s="11"/>
      <c r="BES159" s="11"/>
      <c r="BET159" s="11"/>
      <c r="BEU159" s="11"/>
      <c r="BEV159" s="11"/>
      <c r="BEW159" s="11"/>
      <c r="BEX159" s="11"/>
      <c r="BEY159" s="11"/>
      <c r="BEZ159" s="11"/>
      <c r="BFA159" s="11"/>
      <c r="BFB159" s="11"/>
      <c r="BFC159" s="11"/>
      <c r="BFD159" s="11"/>
      <c r="BFE159" s="11"/>
      <c r="BFF159" s="11"/>
      <c r="BFG159" s="11"/>
      <c r="BFH159" s="11"/>
      <c r="BFI159" s="11"/>
      <c r="BFJ159" s="11"/>
      <c r="BFK159" s="11"/>
      <c r="BFL159" s="11"/>
      <c r="BFM159" s="11"/>
      <c r="BFN159" s="11"/>
      <c r="BFO159" s="11"/>
      <c r="BFP159" s="11"/>
      <c r="BFQ159" s="11"/>
      <c r="BFR159" s="11"/>
      <c r="BFS159" s="11"/>
      <c r="BFT159" s="11"/>
      <c r="BFU159" s="11"/>
      <c r="BFV159" s="11"/>
      <c r="BFW159" s="11"/>
      <c r="BFX159" s="11"/>
      <c r="BFY159" s="11"/>
      <c r="BFZ159" s="11"/>
      <c r="BGA159" s="11"/>
      <c r="BGB159" s="11"/>
      <c r="BGC159" s="11"/>
      <c r="BGD159" s="11"/>
      <c r="BGE159" s="11"/>
      <c r="BGF159" s="11"/>
      <c r="BGG159" s="11"/>
      <c r="BGH159" s="11"/>
      <c r="BGI159" s="11"/>
      <c r="BGJ159" s="11"/>
      <c r="BGK159" s="11"/>
      <c r="BGL159" s="11"/>
      <c r="BGM159" s="11"/>
      <c r="BGN159" s="11"/>
      <c r="BGO159" s="11"/>
      <c r="BGP159" s="11"/>
      <c r="BGQ159" s="11"/>
      <c r="BGR159" s="11"/>
      <c r="BGS159" s="11"/>
      <c r="BGT159" s="11"/>
      <c r="BGU159" s="11"/>
      <c r="BGV159" s="11"/>
      <c r="BGW159" s="11"/>
      <c r="BGX159" s="11"/>
      <c r="BGY159" s="11"/>
      <c r="BGZ159" s="11"/>
      <c r="BHA159" s="11"/>
      <c r="BHB159" s="11"/>
      <c r="BHC159" s="11"/>
      <c r="BHD159" s="11"/>
      <c r="BHE159" s="11"/>
      <c r="BHF159" s="11"/>
      <c r="BHG159" s="11"/>
      <c r="BHH159" s="11"/>
      <c r="BHI159" s="11"/>
      <c r="BHJ159" s="11"/>
      <c r="BHK159" s="11"/>
      <c r="BHL159" s="11"/>
      <c r="BHM159" s="11"/>
      <c r="BHN159" s="11"/>
      <c r="BHO159" s="11"/>
      <c r="BHP159" s="11"/>
      <c r="BHQ159" s="11"/>
      <c r="BHR159" s="11"/>
      <c r="BHS159" s="11"/>
      <c r="BHT159" s="11"/>
      <c r="BHU159" s="11"/>
      <c r="BHV159" s="11"/>
      <c r="BHW159" s="11"/>
      <c r="BHX159" s="11"/>
      <c r="BHY159" s="11"/>
      <c r="BHZ159" s="11"/>
      <c r="BIA159" s="11"/>
      <c r="BIB159" s="11"/>
      <c r="BIC159" s="11"/>
      <c r="BID159" s="11"/>
      <c r="BIE159" s="11"/>
      <c r="BIF159" s="11"/>
      <c r="BIG159" s="11"/>
      <c r="BIH159" s="11"/>
      <c r="BII159" s="11"/>
      <c r="BIJ159" s="11"/>
      <c r="BIK159" s="11"/>
      <c r="BIL159" s="11"/>
      <c r="BIM159" s="11"/>
      <c r="BIN159" s="11"/>
      <c r="BIO159" s="11"/>
      <c r="BIP159" s="11"/>
      <c r="BIQ159" s="11"/>
      <c r="BIR159" s="11"/>
      <c r="BIS159" s="11"/>
      <c r="BIT159" s="11"/>
      <c r="BIU159" s="11"/>
      <c r="BIV159" s="11"/>
      <c r="BIW159" s="11"/>
      <c r="BIX159" s="11"/>
      <c r="BIY159" s="11"/>
      <c r="BIZ159" s="11"/>
      <c r="BJA159" s="11"/>
      <c r="BJB159" s="11"/>
      <c r="BJC159" s="11"/>
      <c r="BJD159" s="11"/>
      <c r="BJE159" s="11"/>
      <c r="BJF159" s="11"/>
      <c r="BJG159" s="11"/>
      <c r="BJH159" s="11"/>
      <c r="BJI159" s="11"/>
      <c r="BJJ159" s="11"/>
      <c r="BJK159" s="11"/>
      <c r="BJL159" s="11"/>
      <c r="BJM159" s="11"/>
      <c r="BJN159" s="11"/>
      <c r="BJO159" s="11"/>
      <c r="BJP159" s="11"/>
      <c r="BJQ159" s="11"/>
      <c r="BJR159" s="11"/>
      <c r="BJS159" s="11"/>
      <c r="BJT159" s="11"/>
      <c r="BJU159" s="11"/>
      <c r="BJV159" s="11"/>
      <c r="BJW159" s="11"/>
      <c r="BJX159" s="11"/>
      <c r="BJY159" s="11"/>
      <c r="BJZ159" s="11"/>
      <c r="BKA159" s="11"/>
      <c r="BKB159" s="11"/>
      <c r="BKC159" s="11"/>
      <c r="BKD159" s="11"/>
      <c r="BKE159" s="11"/>
      <c r="BKF159" s="11"/>
      <c r="BKG159" s="11"/>
      <c r="BKH159" s="11"/>
      <c r="BKI159" s="11"/>
      <c r="BKJ159" s="11"/>
      <c r="BKK159" s="11"/>
      <c r="BKL159" s="11"/>
      <c r="BKM159" s="11"/>
      <c r="BKN159" s="11"/>
      <c r="BKO159" s="11"/>
      <c r="BKP159" s="11"/>
      <c r="BKQ159" s="11"/>
      <c r="BKR159" s="11"/>
      <c r="BKS159" s="11"/>
      <c r="BKT159" s="11"/>
      <c r="BKU159" s="11"/>
      <c r="BKV159" s="11"/>
      <c r="BKW159" s="11"/>
      <c r="BKX159" s="11"/>
      <c r="BKY159" s="11"/>
      <c r="BKZ159" s="11"/>
      <c r="BLA159" s="11"/>
      <c r="BLB159" s="11"/>
      <c r="BLC159" s="11"/>
      <c r="BLD159" s="11"/>
      <c r="BLE159" s="11"/>
      <c r="BLF159" s="11"/>
      <c r="BLG159" s="11"/>
      <c r="BLH159" s="11"/>
      <c r="BLI159" s="11"/>
      <c r="BLJ159" s="11"/>
      <c r="BLK159" s="11"/>
      <c r="BLL159" s="11"/>
      <c r="BLM159" s="11"/>
      <c r="BLN159" s="11"/>
      <c r="BLO159" s="11"/>
      <c r="BLP159" s="11"/>
      <c r="BLQ159" s="11"/>
      <c r="BLR159" s="11"/>
      <c r="BLS159" s="11"/>
      <c r="BLT159" s="11"/>
      <c r="BLU159" s="11"/>
      <c r="BLV159" s="11"/>
      <c r="BLW159" s="11"/>
      <c r="BLX159" s="11"/>
      <c r="BLY159" s="11"/>
      <c r="BLZ159" s="11"/>
      <c r="BMA159" s="11"/>
      <c r="BMB159" s="11"/>
      <c r="BMC159" s="11"/>
      <c r="BMD159" s="11"/>
      <c r="BME159" s="11"/>
      <c r="BMF159" s="11"/>
      <c r="BMG159" s="11"/>
      <c r="BMH159" s="11"/>
      <c r="BMI159" s="11"/>
      <c r="BMJ159" s="11"/>
      <c r="BMK159" s="11"/>
      <c r="BML159" s="11"/>
      <c r="BMM159" s="11"/>
      <c r="BMN159" s="11"/>
      <c r="BMO159" s="11"/>
      <c r="BMP159" s="11"/>
      <c r="BMQ159" s="11"/>
      <c r="BMR159" s="11"/>
      <c r="BMS159" s="11"/>
      <c r="BMT159" s="11"/>
      <c r="BMU159" s="11"/>
      <c r="BMV159" s="11"/>
      <c r="BMW159" s="11"/>
      <c r="BMX159" s="11"/>
      <c r="BMY159" s="11"/>
      <c r="BMZ159" s="11"/>
      <c r="BNA159" s="11"/>
      <c r="BNB159" s="11"/>
      <c r="BNC159" s="11"/>
      <c r="BND159" s="11"/>
      <c r="BNE159" s="11"/>
      <c r="BNF159" s="11"/>
      <c r="BNG159" s="11"/>
      <c r="BNH159" s="11"/>
      <c r="BNI159" s="11"/>
      <c r="BNJ159" s="11"/>
      <c r="BNK159" s="11"/>
      <c r="BNL159" s="11"/>
      <c r="BNM159" s="11"/>
      <c r="BNN159" s="11"/>
      <c r="BNO159" s="11"/>
      <c r="BNP159" s="11"/>
      <c r="BNQ159" s="11"/>
      <c r="BNR159" s="11"/>
      <c r="BNS159" s="11"/>
      <c r="BNT159" s="11"/>
      <c r="BNU159" s="11"/>
      <c r="BNV159" s="11"/>
      <c r="BNW159" s="11"/>
      <c r="BNX159" s="11"/>
      <c r="BNY159" s="11"/>
      <c r="BNZ159" s="11"/>
      <c r="BOA159" s="11"/>
      <c r="BOB159" s="11"/>
      <c r="BOC159" s="11"/>
      <c r="BOD159" s="11"/>
      <c r="BOE159" s="11"/>
      <c r="BOF159" s="11"/>
      <c r="BOG159" s="11"/>
      <c r="BOH159" s="11"/>
      <c r="BOI159" s="11"/>
      <c r="BOJ159" s="11"/>
      <c r="BOK159" s="11"/>
      <c r="BOL159" s="11"/>
      <c r="BOM159" s="11"/>
      <c r="BON159" s="11"/>
      <c r="BOO159" s="11"/>
      <c r="BOP159" s="11"/>
      <c r="BOQ159" s="11"/>
      <c r="BOR159" s="11"/>
      <c r="BOS159" s="11"/>
      <c r="BOT159" s="11"/>
      <c r="BOU159" s="11"/>
      <c r="BOV159" s="11"/>
      <c r="BOW159" s="11"/>
      <c r="BOX159" s="11"/>
      <c r="BOY159" s="11"/>
      <c r="BOZ159" s="11"/>
      <c r="BPA159" s="11"/>
      <c r="BPB159" s="11"/>
      <c r="BPC159" s="11"/>
      <c r="BPD159" s="11"/>
      <c r="BPE159" s="11"/>
      <c r="BPF159" s="11"/>
      <c r="BPG159" s="11"/>
      <c r="BPH159" s="11"/>
      <c r="BPI159" s="11"/>
      <c r="BPJ159" s="11"/>
      <c r="BPK159" s="11"/>
      <c r="BPL159" s="11"/>
      <c r="BPM159" s="11"/>
      <c r="BPN159" s="11"/>
      <c r="BPO159" s="11"/>
      <c r="BPP159" s="11"/>
      <c r="BPQ159" s="11"/>
      <c r="BPR159" s="11"/>
      <c r="BPS159" s="11"/>
      <c r="BPT159" s="11"/>
      <c r="BPU159" s="11"/>
      <c r="BPV159" s="11"/>
      <c r="BPW159" s="11"/>
      <c r="BPX159" s="11"/>
      <c r="BPY159" s="11"/>
      <c r="BPZ159" s="11"/>
      <c r="BQA159" s="11"/>
      <c r="BQB159" s="11"/>
      <c r="BQC159" s="11"/>
      <c r="BQD159" s="11"/>
      <c r="BQE159" s="11"/>
      <c r="BQF159" s="11"/>
      <c r="BQG159" s="11"/>
      <c r="BQH159" s="11"/>
      <c r="BQI159" s="11"/>
      <c r="BQJ159" s="11"/>
      <c r="BQK159" s="11"/>
      <c r="BQL159" s="11"/>
      <c r="BQM159" s="11"/>
      <c r="BQN159" s="11"/>
      <c r="BQO159" s="11"/>
      <c r="BQP159" s="11"/>
      <c r="BQQ159" s="11"/>
      <c r="BQR159" s="11"/>
      <c r="BQS159" s="11"/>
      <c r="BQT159" s="11"/>
      <c r="BQU159" s="11"/>
      <c r="BQV159" s="11"/>
      <c r="BQW159" s="11"/>
      <c r="BQX159" s="11"/>
      <c r="BQY159" s="11"/>
      <c r="BQZ159" s="11"/>
      <c r="BRA159" s="11"/>
      <c r="BRB159" s="11"/>
      <c r="BRC159" s="11"/>
      <c r="BRD159" s="11"/>
      <c r="BRE159" s="11"/>
      <c r="BRF159" s="11"/>
      <c r="BRG159" s="11"/>
      <c r="BRH159" s="11"/>
      <c r="BRI159" s="11"/>
      <c r="BRJ159" s="11"/>
      <c r="BRK159" s="11"/>
      <c r="BRL159" s="11"/>
      <c r="BRM159" s="11"/>
      <c r="BRN159" s="11"/>
      <c r="BRO159" s="11"/>
      <c r="BRP159" s="11"/>
      <c r="BRQ159" s="11"/>
      <c r="BRR159" s="11"/>
      <c r="BRS159" s="11"/>
      <c r="BRT159" s="11"/>
      <c r="BRU159" s="11"/>
      <c r="BRV159" s="11"/>
      <c r="BRW159" s="11"/>
      <c r="BRX159" s="11"/>
      <c r="BRY159" s="11"/>
      <c r="BRZ159" s="11"/>
      <c r="BSA159" s="11"/>
      <c r="BSB159" s="11"/>
      <c r="BSC159" s="11"/>
      <c r="BSD159" s="11"/>
      <c r="BSE159" s="11"/>
      <c r="BSF159" s="11"/>
      <c r="BSG159" s="11"/>
      <c r="BSH159" s="11"/>
      <c r="BSI159" s="11"/>
      <c r="BSJ159" s="11"/>
      <c r="BSK159" s="11"/>
      <c r="BSL159" s="11"/>
      <c r="BSM159" s="11"/>
      <c r="BSN159" s="11"/>
      <c r="BSO159" s="11"/>
      <c r="BSP159" s="11"/>
      <c r="BSQ159" s="11"/>
      <c r="BSR159" s="11"/>
      <c r="BSS159" s="11"/>
      <c r="BST159" s="11"/>
      <c r="BSU159" s="11"/>
      <c r="BSV159" s="11"/>
      <c r="BSW159" s="11"/>
      <c r="BSX159" s="11"/>
      <c r="BSY159" s="11"/>
      <c r="BSZ159" s="11"/>
      <c r="BTA159" s="11"/>
      <c r="BTB159" s="11"/>
      <c r="BTC159" s="11"/>
      <c r="BTD159" s="11"/>
      <c r="BTE159" s="11"/>
      <c r="BTF159" s="11"/>
      <c r="BTG159" s="11"/>
      <c r="BTH159" s="11"/>
      <c r="BTI159" s="11"/>
      <c r="BTJ159" s="11"/>
      <c r="BTK159" s="11"/>
      <c r="BTL159" s="11"/>
      <c r="BTM159" s="11"/>
      <c r="BTN159" s="11"/>
      <c r="BTO159" s="11"/>
      <c r="BTP159" s="11"/>
      <c r="BTQ159" s="11"/>
      <c r="BTR159" s="11"/>
      <c r="BTS159" s="11"/>
      <c r="BTT159" s="11"/>
      <c r="BTU159" s="11"/>
      <c r="BTV159" s="11"/>
      <c r="BTW159" s="11"/>
      <c r="BTX159" s="11"/>
      <c r="BTY159" s="11"/>
      <c r="BTZ159" s="11"/>
      <c r="BUA159" s="11"/>
      <c r="BUB159" s="11"/>
      <c r="BUC159" s="11"/>
      <c r="BUD159" s="11"/>
      <c r="BUE159" s="11"/>
      <c r="BUF159" s="11"/>
      <c r="BUG159" s="11"/>
      <c r="BUH159" s="11"/>
      <c r="BUI159" s="11"/>
      <c r="BUJ159" s="11"/>
      <c r="BUK159" s="11"/>
      <c r="BUL159" s="11"/>
      <c r="BUM159" s="11"/>
      <c r="BUN159" s="11"/>
      <c r="BUO159" s="11"/>
      <c r="BUP159" s="11"/>
      <c r="BUQ159" s="11"/>
      <c r="BUR159" s="11"/>
      <c r="BUS159" s="11"/>
      <c r="BUT159" s="11"/>
      <c r="BUU159" s="11"/>
      <c r="BUV159" s="11"/>
      <c r="BUW159" s="11"/>
      <c r="BUX159" s="11"/>
      <c r="BUY159" s="11"/>
      <c r="BUZ159" s="11"/>
      <c r="BVA159" s="11"/>
      <c r="BVB159" s="11"/>
      <c r="BVC159" s="11"/>
      <c r="BVD159" s="11"/>
      <c r="BVE159" s="11"/>
      <c r="BVF159" s="11"/>
      <c r="BVG159" s="11"/>
      <c r="BVH159" s="11"/>
      <c r="BVI159" s="11"/>
      <c r="BVJ159" s="11"/>
      <c r="BVK159" s="11"/>
      <c r="BVL159" s="11"/>
      <c r="BVM159" s="11"/>
      <c r="BVN159" s="11"/>
      <c r="BVO159" s="11"/>
      <c r="BVP159" s="11"/>
      <c r="BVQ159" s="11"/>
      <c r="BVR159" s="11"/>
      <c r="BVS159" s="11"/>
      <c r="BVT159" s="11"/>
      <c r="BVU159" s="11"/>
      <c r="BVV159" s="11"/>
      <c r="BVW159" s="11"/>
      <c r="BVX159" s="11"/>
      <c r="BVY159" s="11"/>
      <c r="BVZ159" s="11"/>
      <c r="BWA159" s="11"/>
      <c r="BWB159" s="11"/>
      <c r="BWC159" s="11"/>
      <c r="BWD159" s="11"/>
      <c r="BWE159" s="11"/>
      <c r="BWF159" s="11"/>
      <c r="BWG159" s="11"/>
      <c r="BWH159" s="11"/>
      <c r="BWI159" s="11"/>
      <c r="BWJ159" s="11"/>
      <c r="BWK159" s="11"/>
      <c r="BWL159" s="11"/>
      <c r="BWM159" s="11"/>
      <c r="BWN159" s="11"/>
      <c r="BWO159" s="11"/>
      <c r="BWP159" s="11"/>
      <c r="BWQ159" s="11"/>
      <c r="BWR159" s="11"/>
      <c r="BWS159" s="11"/>
      <c r="BWT159" s="11"/>
      <c r="BWU159" s="11"/>
      <c r="BWV159" s="11"/>
      <c r="BWW159" s="11"/>
      <c r="BWX159" s="11"/>
      <c r="BWY159" s="11"/>
      <c r="BWZ159" s="11"/>
      <c r="BXA159" s="11"/>
      <c r="BXB159" s="11"/>
      <c r="BXC159" s="11"/>
      <c r="BXD159" s="11"/>
      <c r="BXE159" s="11"/>
      <c r="BXF159" s="11"/>
      <c r="BXG159" s="11"/>
      <c r="BXH159" s="11"/>
      <c r="BXI159" s="11"/>
      <c r="BXJ159" s="11"/>
      <c r="BXK159" s="11"/>
      <c r="BXL159" s="11"/>
      <c r="BXM159" s="11"/>
      <c r="BXN159" s="11"/>
      <c r="BXO159" s="11"/>
      <c r="BXP159" s="11"/>
      <c r="BXQ159" s="11"/>
      <c r="BXR159" s="11"/>
      <c r="BXS159" s="11"/>
      <c r="BXT159" s="11"/>
      <c r="BXU159" s="11"/>
      <c r="BXV159" s="11"/>
      <c r="BXW159" s="11"/>
      <c r="BXX159" s="11"/>
      <c r="BXY159" s="11"/>
      <c r="BXZ159" s="11"/>
      <c r="BYA159" s="11"/>
      <c r="BYB159" s="11"/>
      <c r="BYC159" s="11"/>
      <c r="BYD159" s="11"/>
      <c r="BYE159" s="11"/>
      <c r="BYF159" s="11"/>
      <c r="BYG159" s="11"/>
      <c r="BYH159" s="11"/>
      <c r="BYI159" s="11"/>
      <c r="BYJ159" s="11"/>
      <c r="BYK159" s="11"/>
      <c r="BYL159" s="11"/>
      <c r="BYM159" s="11"/>
      <c r="BYN159" s="11"/>
      <c r="BYO159" s="11"/>
      <c r="BYP159" s="11"/>
      <c r="BYQ159" s="11"/>
      <c r="BYR159" s="11"/>
      <c r="BYS159" s="11"/>
      <c r="BYT159" s="11"/>
      <c r="BYU159" s="11"/>
      <c r="BYV159" s="11"/>
      <c r="BYW159" s="11"/>
      <c r="BYX159" s="11"/>
      <c r="BYY159" s="11"/>
      <c r="BYZ159" s="11"/>
      <c r="BZA159" s="11"/>
      <c r="BZB159" s="11"/>
      <c r="BZC159" s="11"/>
      <c r="BZD159" s="11"/>
      <c r="BZE159" s="11"/>
      <c r="BZF159" s="11"/>
      <c r="BZG159" s="11"/>
      <c r="BZH159" s="11"/>
      <c r="BZI159" s="11"/>
      <c r="BZJ159" s="11"/>
      <c r="BZK159" s="11"/>
      <c r="BZL159" s="11"/>
      <c r="BZM159" s="11"/>
      <c r="BZN159" s="11"/>
      <c r="BZO159" s="11"/>
      <c r="BZP159" s="11"/>
      <c r="BZQ159" s="11"/>
      <c r="BZR159" s="11"/>
      <c r="BZS159" s="11"/>
      <c r="BZT159" s="11"/>
      <c r="BZU159" s="11"/>
      <c r="BZV159" s="11"/>
      <c r="BZW159" s="11"/>
      <c r="BZX159" s="11"/>
      <c r="BZY159" s="11"/>
      <c r="BZZ159" s="11"/>
      <c r="CAA159" s="11"/>
      <c r="CAB159" s="11"/>
      <c r="CAC159" s="11"/>
      <c r="CAD159" s="11"/>
      <c r="CAE159" s="11"/>
      <c r="CAF159" s="11"/>
      <c r="CAG159" s="11"/>
      <c r="CAH159" s="11"/>
      <c r="CAI159" s="11"/>
      <c r="CAJ159" s="11"/>
      <c r="CAK159" s="11"/>
      <c r="CAL159" s="11"/>
      <c r="CAM159" s="11"/>
      <c r="CAN159" s="11"/>
      <c r="CAO159" s="11"/>
      <c r="CAP159" s="11"/>
      <c r="CAQ159" s="11"/>
      <c r="CAR159" s="11"/>
      <c r="CAS159" s="11"/>
      <c r="CAT159" s="11"/>
      <c r="CAU159" s="11"/>
      <c r="CAV159" s="11"/>
      <c r="CAW159" s="11"/>
      <c r="CAX159" s="11"/>
      <c r="CAY159" s="11"/>
      <c r="CAZ159" s="11"/>
      <c r="CBA159" s="11"/>
      <c r="CBB159" s="11"/>
      <c r="CBC159" s="11"/>
      <c r="CBD159" s="11"/>
      <c r="CBE159" s="11"/>
      <c r="CBF159" s="11"/>
      <c r="CBG159" s="11"/>
      <c r="CBH159" s="11"/>
      <c r="CBI159" s="11"/>
      <c r="CBJ159" s="11"/>
      <c r="CBK159" s="11"/>
      <c r="CBL159" s="11"/>
      <c r="CBM159" s="11"/>
      <c r="CBN159" s="11"/>
      <c r="CBO159" s="11"/>
      <c r="CBP159" s="11"/>
      <c r="CBQ159" s="11"/>
      <c r="CBR159" s="11"/>
      <c r="CBS159" s="11"/>
      <c r="CBT159" s="11"/>
      <c r="CBU159" s="11"/>
      <c r="CBV159" s="11"/>
      <c r="CBW159" s="11"/>
      <c r="CBX159" s="11"/>
      <c r="CBY159" s="11"/>
      <c r="CBZ159" s="11"/>
      <c r="CCA159" s="11"/>
      <c r="CCB159" s="11"/>
      <c r="CCC159" s="11"/>
      <c r="CCD159" s="11"/>
      <c r="CCE159" s="11"/>
      <c r="CCF159" s="11"/>
      <c r="CCG159" s="11"/>
      <c r="CCH159" s="11"/>
      <c r="CCI159" s="11"/>
      <c r="CCJ159" s="11"/>
      <c r="CCK159" s="11"/>
      <c r="CCL159" s="11"/>
      <c r="CCM159" s="11"/>
      <c r="CCN159" s="11"/>
      <c r="CCO159" s="11"/>
      <c r="CCP159" s="11"/>
      <c r="CCQ159" s="11"/>
      <c r="CCR159" s="11"/>
      <c r="CCS159" s="11"/>
      <c r="CCT159" s="11"/>
      <c r="CCU159" s="11"/>
      <c r="CCV159" s="11"/>
      <c r="CCW159" s="11"/>
      <c r="CCX159" s="11"/>
      <c r="CCY159" s="11"/>
      <c r="CCZ159" s="11"/>
      <c r="CDA159" s="11"/>
      <c r="CDB159" s="11"/>
      <c r="CDC159" s="11"/>
      <c r="CDD159" s="11"/>
      <c r="CDE159" s="11"/>
      <c r="CDF159" s="11"/>
      <c r="CDG159" s="11"/>
      <c r="CDH159" s="11"/>
      <c r="CDI159" s="11"/>
      <c r="CDJ159" s="11"/>
      <c r="CDK159" s="11"/>
      <c r="CDL159" s="11"/>
      <c r="CDM159" s="11"/>
      <c r="CDN159" s="11"/>
      <c r="CDO159" s="11"/>
      <c r="CDP159" s="11"/>
      <c r="CDQ159" s="11"/>
      <c r="CDR159" s="11"/>
      <c r="CDS159" s="11"/>
      <c r="CDT159" s="11"/>
      <c r="CDU159" s="11"/>
      <c r="CDV159" s="11"/>
      <c r="CDW159" s="11"/>
      <c r="CDX159" s="11"/>
      <c r="CDY159" s="11"/>
      <c r="CDZ159" s="11"/>
      <c r="CEA159" s="11"/>
      <c r="CEB159" s="11"/>
      <c r="CEC159" s="11"/>
      <c r="CED159" s="11"/>
      <c r="CEE159" s="11"/>
      <c r="CEF159" s="11"/>
      <c r="CEG159" s="11"/>
      <c r="CEH159" s="11"/>
      <c r="CEI159" s="11"/>
      <c r="CEJ159" s="11"/>
      <c r="CEK159" s="11"/>
      <c r="CEL159" s="11"/>
      <c r="CEM159" s="11"/>
      <c r="CEN159" s="11"/>
      <c r="CEO159" s="11"/>
      <c r="CEP159" s="11"/>
      <c r="CEQ159" s="11"/>
      <c r="CER159" s="11"/>
      <c r="CES159" s="11"/>
      <c r="CET159" s="11"/>
      <c r="CEU159" s="11"/>
      <c r="CEV159" s="11"/>
      <c r="CEW159" s="11"/>
      <c r="CEX159" s="11"/>
      <c r="CEY159" s="11"/>
      <c r="CEZ159" s="11"/>
      <c r="CFA159" s="11"/>
      <c r="CFB159" s="11"/>
      <c r="CFC159" s="11"/>
      <c r="CFD159" s="11"/>
      <c r="CFE159" s="11"/>
      <c r="CFF159" s="11"/>
      <c r="CFG159" s="11"/>
      <c r="CFH159" s="11"/>
      <c r="CFI159" s="11"/>
      <c r="CFJ159" s="11"/>
      <c r="CFK159" s="11"/>
      <c r="CFL159" s="11"/>
      <c r="CFM159" s="11"/>
      <c r="CFN159" s="11"/>
      <c r="CFO159" s="11"/>
      <c r="CFP159" s="11"/>
      <c r="CFQ159" s="11"/>
      <c r="CFR159" s="11"/>
      <c r="CFS159" s="11"/>
      <c r="CFT159" s="11"/>
      <c r="CFU159" s="11"/>
      <c r="CFV159" s="11"/>
      <c r="CFW159" s="11"/>
      <c r="CFX159" s="11"/>
      <c r="CFY159" s="11"/>
      <c r="CFZ159" s="11"/>
      <c r="CGA159" s="11"/>
      <c r="CGB159" s="11"/>
      <c r="CGC159" s="11"/>
      <c r="CGD159" s="11"/>
      <c r="CGE159" s="11"/>
      <c r="CGF159" s="11"/>
      <c r="CGG159" s="11"/>
      <c r="CGH159" s="11"/>
      <c r="CGI159" s="11"/>
      <c r="CGJ159" s="11"/>
      <c r="CGK159" s="11"/>
      <c r="CGL159" s="11"/>
      <c r="CGM159" s="11"/>
      <c r="CGN159" s="11"/>
      <c r="CGO159" s="11"/>
      <c r="CGP159" s="11"/>
      <c r="CGQ159" s="11"/>
      <c r="CGR159" s="11"/>
      <c r="CGS159" s="11"/>
      <c r="CGT159" s="11"/>
      <c r="CGU159" s="11"/>
      <c r="CGV159" s="11"/>
      <c r="CGW159" s="11"/>
      <c r="CGX159" s="11"/>
      <c r="CGY159" s="11"/>
      <c r="CGZ159" s="11"/>
      <c r="CHA159" s="11"/>
      <c r="CHB159" s="11"/>
      <c r="CHC159" s="11"/>
      <c r="CHD159" s="11"/>
      <c r="CHE159" s="11"/>
      <c r="CHF159" s="11"/>
      <c r="CHG159" s="11"/>
      <c r="CHH159" s="11"/>
      <c r="CHI159" s="11"/>
      <c r="CHJ159" s="11"/>
      <c r="CHK159" s="11"/>
      <c r="CHL159" s="11"/>
      <c r="CHM159" s="11"/>
      <c r="CHN159" s="11"/>
      <c r="CHO159" s="11"/>
      <c r="CHP159" s="11"/>
      <c r="CHQ159" s="11"/>
      <c r="CHR159" s="11"/>
      <c r="CHS159" s="11"/>
      <c r="CHT159" s="11"/>
      <c r="CHU159" s="11"/>
      <c r="CHV159" s="11"/>
      <c r="CHW159" s="11"/>
      <c r="CHX159" s="11"/>
      <c r="CHY159" s="11"/>
      <c r="CHZ159" s="11"/>
      <c r="CIA159" s="11"/>
      <c r="CIB159" s="11"/>
      <c r="CIC159" s="11"/>
      <c r="CID159" s="11"/>
      <c r="CIE159" s="11"/>
      <c r="CIF159" s="11"/>
      <c r="CIG159" s="11"/>
      <c r="CIH159" s="11"/>
      <c r="CII159" s="11"/>
      <c r="CIJ159" s="11"/>
      <c r="CIK159" s="11"/>
      <c r="CIL159" s="11"/>
      <c r="CIM159" s="11"/>
      <c r="CIN159" s="11"/>
      <c r="CIO159" s="11"/>
      <c r="CIP159" s="11"/>
      <c r="CIQ159" s="11"/>
      <c r="CIR159" s="11"/>
      <c r="CIS159" s="11"/>
      <c r="CIT159" s="11"/>
      <c r="CIU159" s="11"/>
      <c r="CIV159" s="11"/>
      <c r="CIW159" s="11"/>
      <c r="CIX159" s="11"/>
      <c r="CIY159" s="11"/>
      <c r="CIZ159" s="11"/>
      <c r="CJA159" s="11"/>
      <c r="CJB159" s="11"/>
      <c r="CJC159" s="11"/>
      <c r="CJD159" s="11"/>
      <c r="CJE159" s="11"/>
      <c r="CJF159" s="11"/>
      <c r="CJG159" s="11"/>
      <c r="CJH159" s="11"/>
      <c r="CJI159" s="11"/>
      <c r="CJJ159" s="11"/>
      <c r="CJK159" s="11"/>
      <c r="CJL159" s="11"/>
      <c r="CJM159" s="11"/>
      <c r="CJN159" s="11"/>
      <c r="CJO159" s="11"/>
      <c r="CJP159" s="11"/>
      <c r="CJQ159" s="11"/>
      <c r="CJR159" s="11"/>
      <c r="CJS159" s="11"/>
      <c r="CJT159" s="11"/>
      <c r="CJU159" s="11"/>
      <c r="CJV159" s="11"/>
      <c r="CJW159" s="11"/>
      <c r="CJX159" s="11"/>
      <c r="CJY159" s="11"/>
      <c r="CJZ159" s="11"/>
      <c r="CKA159" s="11"/>
      <c r="CKB159" s="11"/>
      <c r="CKC159" s="11"/>
      <c r="CKD159" s="11"/>
      <c r="CKE159" s="11"/>
      <c r="CKF159" s="11"/>
      <c r="CKG159" s="11"/>
      <c r="CKH159" s="11"/>
      <c r="CKI159" s="11"/>
      <c r="CKJ159" s="11"/>
      <c r="CKK159" s="11"/>
      <c r="CKL159" s="11"/>
      <c r="CKM159" s="11"/>
      <c r="CKN159" s="11"/>
      <c r="CKO159" s="11"/>
      <c r="CKP159" s="11"/>
      <c r="CKQ159" s="11"/>
      <c r="CKR159" s="11"/>
      <c r="CKS159" s="11"/>
      <c r="CKT159" s="11"/>
      <c r="CKU159" s="11"/>
      <c r="CKV159" s="11"/>
      <c r="CKW159" s="11"/>
      <c r="CKX159" s="11"/>
      <c r="CKY159" s="11"/>
      <c r="CKZ159" s="11"/>
      <c r="CLA159" s="11"/>
      <c r="CLB159" s="11"/>
      <c r="CLC159" s="11"/>
      <c r="CLD159" s="11"/>
      <c r="CLE159" s="11"/>
      <c r="CLF159" s="11"/>
      <c r="CLG159" s="11"/>
      <c r="CLH159" s="11"/>
      <c r="CLI159" s="11"/>
      <c r="CLJ159" s="11"/>
      <c r="CLK159" s="11"/>
      <c r="CLL159" s="11"/>
      <c r="CLM159" s="11"/>
      <c r="CLN159" s="11"/>
      <c r="CLO159" s="11"/>
      <c r="CLP159" s="11"/>
      <c r="CLQ159" s="11"/>
      <c r="CLR159" s="11"/>
      <c r="CLS159" s="11"/>
      <c r="CLT159" s="11"/>
      <c r="CLU159" s="11"/>
      <c r="CLV159" s="11"/>
      <c r="CLW159" s="11"/>
      <c r="CLX159" s="11"/>
      <c r="CLY159" s="11"/>
      <c r="CLZ159" s="11"/>
      <c r="CMA159" s="11"/>
      <c r="CMB159" s="11"/>
      <c r="CMC159" s="11"/>
      <c r="CMD159" s="11"/>
      <c r="CME159" s="11"/>
      <c r="CMF159" s="11"/>
      <c r="CMG159" s="11"/>
      <c r="CMH159" s="11"/>
      <c r="CMI159" s="11"/>
      <c r="CMJ159" s="11"/>
      <c r="CMK159" s="11"/>
      <c r="CML159" s="11"/>
      <c r="CMM159" s="11"/>
      <c r="CMN159" s="11"/>
      <c r="CMO159" s="11"/>
      <c r="CMP159" s="11"/>
      <c r="CMQ159" s="11"/>
      <c r="CMR159" s="11"/>
      <c r="CMS159" s="11"/>
      <c r="CMT159" s="11"/>
      <c r="CMU159" s="11"/>
      <c r="CMV159" s="11"/>
      <c r="CMW159" s="11"/>
      <c r="CMX159" s="11"/>
      <c r="CMY159" s="11"/>
      <c r="CMZ159" s="11"/>
      <c r="CNA159" s="11"/>
      <c r="CNB159" s="11"/>
      <c r="CNC159" s="11"/>
      <c r="CND159" s="11"/>
      <c r="CNE159" s="11"/>
      <c r="CNF159" s="11"/>
      <c r="CNG159" s="11"/>
      <c r="CNH159" s="11"/>
      <c r="CNI159" s="11"/>
      <c r="CNJ159" s="11"/>
      <c r="CNK159" s="11"/>
      <c r="CNL159" s="11"/>
      <c r="CNM159" s="11"/>
      <c r="CNN159" s="11"/>
      <c r="CNO159" s="11"/>
      <c r="CNP159" s="11"/>
      <c r="CNQ159" s="11"/>
      <c r="CNR159" s="11"/>
      <c r="CNS159" s="11"/>
      <c r="CNT159" s="11"/>
      <c r="CNU159" s="11"/>
      <c r="CNV159" s="11"/>
      <c r="CNW159" s="11"/>
      <c r="CNX159" s="11"/>
      <c r="CNY159" s="11"/>
      <c r="CNZ159" s="11"/>
      <c r="COA159" s="11"/>
      <c r="COB159" s="11"/>
      <c r="COC159" s="11"/>
      <c r="COD159" s="11"/>
      <c r="COE159" s="11"/>
      <c r="COF159" s="11"/>
      <c r="COG159" s="11"/>
      <c r="COH159" s="11"/>
      <c r="COI159" s="11"/>
      <c r="COJ159" s="11"/>
      <c r="COK159" s="11"/>
      <c r="COL159" s="11"/>
      <c r="COM159" s="11"/>
      <c r="CON159" s="11"/>
      <c r="COO159" s="11"/>
      <c r="COP159" s="11"/>
      <c r="COQ159" s="11"/>
      <c r="COR159" s="11"/>
      <c r="COS159" s="11"/>
      <c r="COT159" s="11"/>
      <c r="COU159" s="11"/>
      <c r="COV159" s="11"/>
      <c r="COW159" s="11"/>
      <c r="COX159" s="11"/>
      <c r="COY159" s="11"/>
      <c r="COZ159" s="11"/>
      <c r="CPA159" s="11"/>
      <c r="CPB159" s="11"/>
      <c r="CPC159" s="11"/>
      <c r="CPD159" s="11"/>
      <c r="CPE159" s="11"/>
      <c r="CPF159" s="11"/>
      <c r="CPG159" s="11"/>
      <c r="CPH159" s="11"/>
      <c r="CPI159" s="11"/>
      <c r="CPJ159" s="11"/>
      <c r="CPK159" s="11"/>
      <c r="CPL159" s="11"/>
      <c r="CPM159" s="11"/>
      <c r="CPN159" s="11"/>
      <c r="CPO159" s="11"/>
      <c r="CPP159" s="11"/>
      <c r="CPQ159" s="11"/>
      <c r="CPR159" s="11"/>
      <c r="CPS159" s="11"/>
      <c r="CPT159" s="11"/>
      <c r="CPU159" s="11"/>
      <c r="CPV159" s="11"/>
      <c r="CPW159" s="11"/>
      <c r="CPX159" s="11"/>
      <c r="CPY159" s="11"/>
      <c r="CPZ159" s="11"/>
      <c r="CQA159" s="11"/>
      <c r="CQB159" s="11"/>
      <c r="CQC159" s="11"/>
      <c r="CQD159" s="11"/>
      <c r="CQE159" s="11"/>
      <c r="CQF159" s="11"/>
      <c r="CQG159" s="11"/>
      <c r="CQH159" s="11"/>
      <c r="CQI159" s="11"/>
      <c r="CQJ159" s="11"/>
      <c r="CQK159" s="11"/>
      <c r="CQL159" s="11"/>
      <c r="CQM159" s="11"/>
      <c r="CQN159" s="11"/>
      <c r="CQO159" s="11"/>
      <c r="CQP159" s="11"/>
      <c r="CQQ159" s="11"/>
      <c r="CQR159" s="11"/>
      <c r="CQS159" s="11"/>
      <c r="CQT159" s="11"/>
      <c r="CQU159" s="11"/>
      <c r="CQV159" s="11"/>
      <c r="CQW159" s="11"/>
      <c r="CQX159" s="11"/>
      <c r="CQY159" s="11"/>
      <c r="CQZ159" s="11"/>
      <c r="CRA159" s="11"/>
      <c r="CRB159" s="11"/>
      <c r="CRC159" s="11"/>
      <c r="CRD159" s="11"/>
      <c r="CRE159" s="11"/>
      <c r="CRF159" s="11"/>
      <c r="CRG159" s="11"/>
      <c r="CRH159" s="11"/>
      <c r="CRI159" s="11"/>
      <c r="CRJ159" s="11"/>
      <c r="CRK159" s="11"/>
      <c r="CRL159" s="11"/>
      <c r="CRM159" s="11"/>
      <c r="CRN159" s="11"/>
      <c r="CRO159" s="11"/>
      <c r="CRP159" s="11"/>
      <c r="CRQ159" s="11"/>
      <c r="CRR159" s="11"/>
      <c r="CRS159" s="11"/>
      <c r="CRT159" s="11"/>
      <c r="CRU159" s="11"/>
      <c r="CRV159" s="11"/>
      <c r="CRW159" s="11"/>
      <c r="CRX159" s="11"/>
      <c r="CRY159" s="11"/>
      <c r="CRZ159" s="11"/>
      <c r="CSA159" s="11"/>
      <c r="CSB159" s="11"/>
      <c r="CSC159" s="11"/>
      <c r="CSD159" s="11"/>
      <c r="CSE159" s="11"/>
      <c r="CSF159" s="11"/>
      <c r="CSG159" s="11"/>
      <c r="CSH159" s="11"/>
      <c r="CSI159" s="11"/>
      <c r="CSJ159" s="11"/>
      <c r="CSK159" s="11"/>
      <c r="CSL159" s="11"/>
      <c r="CSM159" s="11"/>
      <c r="CSN159" s="11"/>
      <c r="CSO159" s="11"/>
      <c r="CSP159" s="11"/>
      <c r="CSQ159" s="11"/>
      <c r="CSR159" s="11"/>
      <c r="CSS159" s="11"/>
      <c r="CST159" s="11"/>
      <c r="CSU159" s="11"/>
      <c r="CSV159" s="11"/>
      <c r="CSW159" s="11"/>
      <c r="CSX159" s="11"/>
      <c r="CSY159" s="11"/>
      <c r="CSZ159" s="11"/>
      <c r="CTA159" s="11"/>
      <c r="CTB159" s="11"/>
      <c r="CTC159" s="11"/>
      <c r="CTD159" s="11"/>
      <c r="CTE159" s="11"/>
      <c r="CTF159" s="11"/>
      <c r="CTG159" s="11"/>
      <c r="CTH159" s="11"/>
      <c r="CTI159" s="11"/>
      <c r="CTJ159" s="11"/>
      <c r="CTK159" s="11"/>
      <c r="CTL159" s="11"/>
      <c r="CTM159" s="11"/>
      <c r="CTN159" s="11"/>
      <c r="CTO159" s="11"/>
      <c r="CTP159" s="11"/>
      <c r="CTQ159" s="11"/>
      <c r="CTR159" s="11"/>
      <c r="CTS159" s="11"/>
      <c r="CTT159" s="11"/>
      <c r="CTU159" s="11"/>
      <c r="CTV159" s="11"/>
      <c r="CTW159" s="11"/>
      <c r="CTX159" s="11"/>
      <c r="CTY159" s="11"/>
      <c r="CTZ159" s="11"/>
      <c r="CUA159" s="11"/>
      <c r="CUB159" s="11"/>
      <c r="CUC159" s="11"/>
      <c r="CUD159" s="11"/>
      <c r="CUE159" s="11"/>
      <c r="CUF159" s="11"/>
      <c r="CUG159" s="11"/>
      <c r="CUH159" s="11"/>
      <c r="CUI159" s="11"/>
      <c r="CUJ159" s="11"/>
      <c r="CUK159" s="11"/>
      <c r="CUL159" s="11"/>
      <c r="CUM159" s="11"/>
      <c r="CUN159" s="11"/>
      <c r="CUO159" s="11"/>
      <c r="CUP159" s="11"/>
      <c r="CUQ159" s="11"/>
      <c r="CUR159" s="11"/>
      <c r="CUS159" s="11"/>
      <c r="CUT159" s="11"/>
      <c r="CUU159" s="11"/>
      <c r="CUV159" s="11"/>
      <c r="CUW159" s="11"/>
      <c r="CUX159" s="11"/>
      <c r="CUY159" s="11"/>
      <c r="CUZ159" s="11"/>
      <c r="CVA159" s="11"/>
      <c r="CVB159" s="11"/>
      <c r="CVC159" s="11"/>
      <c r="CVD159" s="11"/>
      <c r="CVE159" s="11"/>
      <c r="CVF159" s="11"/>
      <c r="CVG159" s="11"/>
      <c r="CVH159" s="11"/>
      <c r="CVI159" s="11"/>
      <c r="CVJ159" s="11"/>
      <c r="CVK159" s="11"/>
      <c r="CVL159" s="11"/>
      <c r="CVM159" s="11"/>
      <c r="CVN159" s="11"/>
      <c r="CVO159" s="11"/>
      <c r="CVP159" s="11"/>
      <c r="CVQ159" s="11"/>
      <c r="CVR159" s="11"/>
      <c r="CVS159" s="11"/>
      <c r="CVT159" s="11"/>
      <c r="CVU159" s="11"/>
      <c r="CVV159" s="11"/>
      <c r="CVW159" s="11"/>
      <c r="CVX159" s="11"/>
      <c r="CVY159" s="11"/>
      <c r="CVZ159" s="11"/>
      <c r="CWA159" s="11"/>
      <c r="CWB159" s="11"/>
      <c r="CWC159" s="11"/>
      <c r="CWD159" s="11"/>
      <c r="CWE159" s="11"/>
      <c r="CWF159" s="11"/>
      <c r="CWG159" s="11"/>
      <c r="CWH159" s="11"/>
      <c r="CWI159" s="11"/>
      <c r="CWJ159" s="11"/>
      <c r="CWK159" s="11"/>
      <c r="CWL159" s="11"/>
      <c r="CWM159" s="11"/>
      <c r="CWN159" s="11"/>
      <c r="CWO159" s="11"/>
      <c r="CWP159" s="11"/>
      <c r="CWQ159" s="11"/>
      <c r="CWR159" s="11"/>
      <c r="CWS159" s="11"/>
      <c r="CWT159" s="11"/>
      <c r="CWU159" s="11"/>
      <c r="CWV159" s="11"/>
      <c r="CWW159" s="11"/>
      <c r="CWX159" s="11"/>
      <c r="CWY159" s="11"/>
      <c r="CWZ159" s="11"/>
      <c r="CXA159" s="11"/>
      <c r="CXB159" s="11"/>
      <c r="CXC159" s="11"/>
      <c r="CXD159" s="11"/>
      <c r="CXE159" s="11"/>
      <c r="CXF159" s="11"/>
      <c r="CXG159" s="11"/>
      <c r="CXH159" s="11"/>
      <c r="CXI159" s="11"/>
      <c r="CXJ159" s="11"/>
      <c r="CXK159" s="11"/>
      <c r="CXL159" s="11"/>
      <c r="CXM159" s="11"/>
      <c r="CXN159" s="11"/>
      <c r="CXO159" s="11"/>
      <c r="CXP159" s="11"/>
      <c r="CXQ159" s="11"/>
      <c r="CXR159" s="11"/>
      <c r="CXS159" s="11"/>
      <c r="CXT159" s="11"/>
      <c r="CXU159" s="11"/>
      <c r="CXV159" s="11"/>
      <c r="CXW159" s="11"/>
      <c r="CXX159" s="11"/>
      <c r="CXY159" s="11"/>
      <c r="CXZ159" s="11"/>
      <c r="CYA159" s="11"/>
      <c r="CYB159" s="11"/>
      <c r="CYC159" s="11"/>
      <c r="CYD159" s="11"/>
      <c r="CYE159" s="11"/>
      <c r="CYF159" s="11"/>
      <c r="CYG159" s="11"/>
      <c r="CYH159" s="11"/>
      <c r="CYI159" s="11"/>
      <c r="CYJ159" s="11"/>
      <c r="CYK159" s="11"/>
      <c r="CYL159" s="11"/>
      <c r="CYM159" s="11"/>
      <c r="CYN159" s="11"/>
      <c r="CYO159" s="11"/>
      <c r="CYP159" s="11"/>
      <c r="CYQ159" s="11"/>
      <c r="CYR159" s="11"/>
      <c r="CYS159" s="11"/>
      <c r="CYT159" s="11"/>
      <c r="CYU159" s="11"/>
      <c r="CYV159" s="11"/>
      <c r="CYW159" s="11"/>
      <c r="CYX159" s="11"/>
      <c r="CYY159" s="11"/>
      <c r="CYZ159" s="11"/>
      <c r="CZA159" s="11"/>
      <c r="CZB159" s="11"/>
      <c r="CZC159" s="11"/>
      <c r="CZD159" s="11"/>
      <c r="CZE159" s="11"/>
      <c r="CZF159" s="11"/>
      <c r="CZG159" s="11"/>
      <c r="CZH159" s="11"/>
      <c r="CZI159" s="11"/>
      <c r="CZJ159" s="11"/>
      <c r="CZK159" s="11"/>
      <c r="CZL159" s="11"/>
      <c r="CZM159" s="11"/>
      <c r="CZN159" s="11"/>
      <c r="CZO159" s="11"/>
      <c r="CZP159" s="11"/>
      <c r="CZQ159" s="11"/>
      <c r="CZR159" s="11"/>
      <c r="CZS159" s="11"/>
      <c r="CZT159" s="11"/>
      <c r="CZU159" s="11"/>
      <c r="CZV159" s="11"/>
      <c r="CZW159" s="11"/>
      <c r="CZX159" s="11"/>
      <c r="CZY159" s="11"/>
      <c r="CZZ159" s="11"/>
      <c r="DAA159" s="11"/>
      <c r="DAB159" s="11"/>
      <c r="DAC159" s="11"/>
      <c r="DAD159" s="11"/>
      <c r="DAE159" s="11"/>
      <c r="DAF159" s="11"/>
      <c r="DAG159" s="11"/>
      <c r="DAH159" s="11"/>
      <c r="DAI159" s="11"/>
      <c r="DAJ159" s="11"/>
      <c r="DAK159" s="11"/>
      <c r="DAL159" s="11"/>
      <c r="DAM159" s="11"/>
      <c r="DAN159" s="11"/>
      <c r="DAO159" s="11"/>
      <c r="DAP159" s="11"/>
      <c r="DAQ159" s="11"/>
      <c r="DAR159" s="11"/>
      <c r="DAS159" s="11"/>
      <c r="DAT159" s="11"/>
      <c r="DAU159" s="11"/>
      <c r="DAV159" s="11"/>
      <c r="DAW159" s="11"/>
      <c r="DAX159" s="11"/>
      <c r="DAY159" s="11"/>
      <c r="DAZ159" s="11"/>
      <c r="DBA159" s="11"/>
      <c r="DBB159" s="11"/>
      <c r="DBC159" s="11"/>
      <c r="DBD159" s="11"/>
      <c r="DBE159" s="11"/>
      <c r="DBF159" s="11"/>
      <c r="DBG159" s="11"/>
      <c r="DBH159" s="11"/>
      <c r="DBI159" s="11"/>
      <c r="DBJ159" s="11"/>
      <c r="DBK159" s="11"/>
      <c r="DBL159" s="11"/>
      <c r="DBM159" s="11"/>
      <c r="DBN159" s="11"/>
      <c r="DBO159" s="11"/>
      <c r="DBP159" s="11"/>
      <c r="DBQ159" s="11"/>
      <c r="DBR159" s="11"/>
      <c r="DBS159" s="11"/>
      <c r="DBT159" s="11"/>
      <c r="DBU159" s="11"/>
      <c r="DBV159" s="11"/>
      <c r="DBW159" s="11"/>
      <c r="DBX159" s="11"/>
      <c r="DBY159" s="11"/>
      <c r="DBZ159" s="11"/>
      <c r="DCA159" s="11"/>
      <c r="DCB159" s="11"/>
      <c r="DCC159" s="11"/>
      <c r="DCD159" s="11"/>
      <c r="DCE159" s="11"/>
      <c r="DCF159" s="11"/>
      <c r="DCG159" s="11"/>
      <c r="DCH159" s="11"/>
      <c r="DCI159" s="11"/>
      <c r="DCJ159" s="11"/>
      <c r="DCK159" s="11"/>
      <c r="DCL159" s="11"/>
      <c r="DCM159" s="11"/>
      <c r="DCN159" s="11"/>
      <c r="DCO159" s="11"/>
      <c r="DCP159" s="11"/>
      <c r="DCQ159" s="11"/>
      <c r="DCR159" s="11"/>
      <c r="DCS159" s="11"/>
      <c r="DCT159" s="11"/>
      <c r="DCU159" s="11"/>
      <c r="DCV159" s="11"/>
      <c r="DCW159" s="11"/>
      <c r="DCX159" s="11"/>
      <c r="DCY159" s="11"/>
      <c r="DCZ159" s="11"/>
      <c r="DDA159" s="11"/>
      <c r="DDB159" s="11"/>
      <c r="DDC159" s="11"/>
      <c r="DDD159" s="11"/>
      <c r="DDE159" s="11"/>
      <c r="DDF159" s="11"/>
      <c r="DDG159" s="11"/>
      <c r="DDH159" s="11"/>
      <c r="DDI159" s="11"/>
      <c r="DDJ159" s="11"/>
      <c r="DDK159" s="11"/>
      <c r="DDL159" s="11"/>
      <c r="DDM159" s="11"/>
      <c r="DDN159" s="11"/>
      <c r="DDO159" s="11"/>
      <c r="DDP159" s="11"/>
      <c r="DDQ159" s="11"/>
      <c r="DDR159" s="11"/>
      <c r="DDS159" s="11"/>
      <c r="DDT159" s="11"/>
      <c r="DDU159" s="11"/>
      <c r="DDV159" s="11"/>
      <c r="DDW159" s="11"/>
      <c r="DDX159" s="11"/>
      <c r="DDY159" s="11"/>
      <c r="DDZ159" s="11"/>
      <c r="DEA159" s="11"/>
      <c r="DEB159" s="11"/>
      <c r="DEC159" s="11"/>
      <c r="DED159" s="11"/>
      <c r="DEE159" s="11"/>
      <c r="DEF159" s="11"/>
      <c r="DEG159" s="11"/>
      <c r="DEH159" s="11"/>
      <c r="DEI159" s="11"/>
      <c r="DEJ159" s="11"/>
      <c r="DEK159" s="11"/>
      <c r="DEL159" s="11"/>
      <c r="DEM159" s="11"/>
      <c r="DEN159" s="11"/>
      <c r="DEO159" s="11"/>
      <c r="DEP159" s="11"/>
      <c r="DEQ159" s="11"/>
      <c r="DER159" s="11"/>
      <c r="DES159" s="11"/>
      <c r="DET159" s="11"/>
      <c r="DEU159" s="11"/>
      <c r="DEV159" s="11"/>
      <c r="DEW159" s="11"/>
      <c r="DEX159" s="11"/>
      <c r="DEY159" s="11"/>
      <c r="DEZ159" s="11"/>
      <c r="DFA159" s="11"/>
      <c r="DFB159" s="11"/>
      <c r="DFC159" s="11"/>
      <c r="DFD159" s="11"/>
      <c r="DFE159" s="11"/>
      <c r="DFF159" s="11"/>
      <c r="DFG159" s="11"/>
      <c r="DFH159" s="11"/>
      <c r="DFI159" s="11"/>
      <c r="DFJ159" s="11"/>
      <c r="DFK159" s="11"/>
      <c r="DFL159" s="11"/>
      <c r="DFM159" s="11"/>
      <c r="DFN159" s="11"/>
      <c r="DFO159" s="11"/>
      <c r="DFP159" s="11"/>
      <c r="DFQ159" s="11"/>
      <c r="DFR159" s="11"/>
      <c r="DFS159" s="11"/>
      <c r="DFT159" s="11"/>
      <c r="DFU159" s="11"/>
      <c r="DFV159" s="11"/>
      <c r="DFW159" s="11"/>
      <c r="DFX159" s="11"/>
      <c r="DFY159" s="11"/>
      <c r="DFZ159" s="11"/>
      <c r="DGA159" s="11"/>
      <c r="DGB159" s="11"/>
      <c r="DGC159" s="11"/>
      <c r="DGD159" s="11"/>
      <c r="DGE159" s="11"/>
      <c r="DGF159" s="11"/>
      <c r="DGG159" s="11"/>
      <c r="DGH159" s="11"/>
      <c r="DGI159" s="11"/>
      <c r="DGJ159" s="11"/>
      <c r="DGK159" s="11"/>
      <c r="DGL159" s="11"/>
      <c r="DGM159" s="11"/>
      <c r="DGN159" s="11"/>
      <c r="DGO159" s="11"/>
      <c r="DGP159" s="11"/>
      <c r="DGQ159" s="11"/>
      <c r="DGR159" s="11"/>
      <c r="DGS159" s="11"/>
      <c r="DGT159" s="11"/>
      <c r="DGU159" s="11"/>
      <c r="DGV159" s="11"/>
      <c r="DGW159" s="11"/>
      <c r="DGX159" s="11"/>
      <c r="DGY159" s="11"/>
      <c r="DGZ159" s="11"/>
      <c r="DHA159" s="11"/>
      <c r="DHB159" s="11"/>
      <c r="DHC159" s="11"/>
      <c r="DHD159" s="11"/>
      <c r="DHE159" s="11"/>
      <c r="DHF159" s="11"/>
      <c r="DHG159" s="11"/>
      <c r="DHH159" s="11"/>
      <c r="DHI159" s="11"/>
      <c r="DHJ159" s="11"/>
      <c r="DHK159" s="11"/>
      <c r="DHL159" s="11"/>
      <c r="DHM159" s="11"/>
      <c r="DHN159" s="11"/>
      <c r="DHO159" s="11"/>
      <c r="DHP159" s="11"/>
      <c r="DHQ159" s="11"/>
      <c r="DHR159" s="11"/>
      <c r="DHS159" s="11"/>
      <c r="DHT159" s="11"/>
      <c r="DHU159" s="11"/>
      <c r="DHV159" s="11"/>
      <c r="DHW159" s="11"/>
      <c r="DHX159" s="11"/>
      <c r="DHY159" s="11"/>
      <c r="DHZ159" s="11"/>
      <c r="DIA159" s="11"/>
      <c r="DIB159" s="11"/>
      <c r="DIC159" s="11"/>
      <c r="DID159" s="11"/>
      <c r="DIE159" s="11"/>
      <c r="DIF159" s="11"/>
      <c r="DIG159" s="11"/>
      <c r="DIH159" s="11"/>
      <c r="DII159" s="11"/>
      <c r="DIJ159" s="11"/>
      <c r="DIK159" s="11"/>
      <c r="DIL159" s="11"/>
      <c r="DIM159" s="11"/>
      <c r="DIN159" s="11"/>
      <c r="DIO159" s="11"/>
      <c r="DIP159" s="11"/>
      <c r="DIQ159" s="11"/>
      <c r="DIR159" s="11"/>
      <c r="DIS159" s="11"/>
      <c r="DIT159" s="11"/>
      <c r="DIU159" s="11"/>
      <c r="DIV159" s="11"/>
      <c r="DIW159" s="11"/>
      <c r="DIX159" s="11"/>
      <c r="DIY159" s="11"/>
      <c r="DIZ159" s="11"/>
      <c r="DJA159" s="11"/>
      <c r="DJB159" s="11"/>
      <c r="DJC159" s="11"/>
      <c r="DJD159" s="11"/>
      <c r="DJE159" s="11"/>
      <c r="DJF159" s="11"/>
      <c r="DJG159" s="11"/>
      <c r="DJH159" s="11"/>
      <c r="DJI159" s="11"/>
      <c r="DJJ159" s="11"/>
      <c r="DJK159" s="11"/>
      <c r="DJL159" s="11"/>
      <c r="DJM159" s="11"/>
      <c r="DJN159" s="11"/>
      <c r="DJO159" s="11"/>
      <c r="DJP159" s="11"/>
      <c r="DJQ159" s="11"/>
      <c r="DJR159" s="11"/>
      <c r="DJS159" s="11"/>
      <c r="DJT159" s="11"/>
      <c r="DJU159" s="11"/>
      <c r="DJV159" s="11"/>
      <c r="DJW159" s="11"/>
      <c r="DJX159" s="11"/>
      <c r="DJY159" s="11"/>
      <c r="DJZ159" s="11"/>
      <c r="DKA159" s="11"/>
      <c r="DKB159" s="11"/>
      <c r="DKC159" s="11"/>
      <c r="DKD159" s="11"/>
      <c r="DKE159" s="11"/>
      <c r="DKF159" s="11"/>
      <c r="DKG159" s="11"/>
      <c r="DKH159" s="11"/>
      <c r="DKI159" s="11"/>
      <c r="DKJ159" s="11"/>
      <c r="DKK159" s="11"/>
      <c r="DKL159" s="11"/>
      <c r="DKM159" s="11"/>
      <c r="DKN159" s="11"/>
      <c r="DKO159" s="11"/>
      <c r="DKP159" s="11"/>
      <c r="DKQ159" s="11"/>
      <c r="DKR159" s="11"/>
      <c r="DKS159" s="11"/>
      <c r="DKT159" s="11"/>
      <c r="DKU159" s="11"/>
      <c r="DKV159" s="11"/>
      <c r="DKW159" s="11"/>
      <c r="DKX159" s="11"/>
      <c r="DKY159" s="11"/>
      <c r="DKZ159" s="11"/>
      <c r="DLA159" s="11"/>
      <c r="DLB159" s="11"/>
      <c r="DLC159" s="11"/>
      <c r="DLD159" s="11"/>
      <c r="DLE159" s="11"/>
      <c r="DLF159" s="11"/>
      <c r="DLG159" s="11"/>
      <c r="DLH159" s="11"/>
      <c r="DLI159" s="11"/>
      <c r="DLJ159" s="11"/>
      <c r="DLK159" s="11"/>
      <c r="DLL159" s="11"/>
      <c r="DLM159" s="11"/>
      <c r="DLN159" s="11"/>
      <c r="DLO159" s="11"/>
      <c r="DLP159" s="11"/>
      <c r="DLQ159" s="11"/>
      <c r="DLR159" s="11"/>
      <c r="DLS159" s="11"/>
      <c r="DLT159" s="11"/>
      <c r="DLU159" s="11"/>
      <c r="DLV159" s="11"/>
      <c r="DLW159" s="11"/>
      <c r="DLX159" s="11"/>
      <c r="DLY159" s="11"/>
      <c r="DLZ159" s="11"/>
      <c r="DMA159" s="11"/>
      <c r="DMB159" s="11"/>
      <c r="DMC159" s="11"/>
      <c r="DMD159" s="11"/>
      <c r="DME159" s="11"/>
      <c r="DMF159" s="11"/>
      <c r="DMG159" s="11"/>
      <c r="DMH159" s="11"/>
      <c r="DMI159" s="11"/>
      <c r="DMJ159" s="11"/>
      <c r="DMK159" s="11"/>
      <c r="DML159" s="11"/>
      <c r="DMM159" s="11"/>
      <c r="DMN159" s="11"/>
      <c r="DMO159" s="11"/>
      <c r="DMP159" s="11"/>
      <c r="DMQ159" s="11"/>
      <c r="DMR159" s="11"/>
      <c r="DMS159" s="11"/>
      <c r="DMT159" s="11"/>
      <c r="DMU159" s="11"/>
      <c r="DMV159" s="11"/>
      <c r="DMW159" s="11"/>
      <c r="DMX159" s="11"/>
      <c r="DMY159" s="11"/>
      <c r="DMZ159" s="11"/>
      <c r="DNA159" s="11"/>
      <c r="DNB159" s="11"/>
      <c r="DNC159" s="11"/>
      <c r="DND159" s="11"/>
      <c r="DNE159" s="11"/>
      <c r="DNF159" s="11"/>
      <c r="DNG159" s="11"/>
      <c r="DNH159" s="11"/>
      <c r="DNI159" s="11"/>
      <c r="DNJ159" s="11"/>
      <c r="DNK159" s="11"/>
      <c r="DNL159" s="11"/>
      <c r="DNM159" s="11"/>
      <c r="DNN159" s="11"/>
      <c r="DNO159" s="11"/>
      <c r="DNP159" s="11"/>
      <c r="DNQ159" s="11"/>
      <c r="DNR159" s="11"/>
      <c r="DNS159" s="11"/>
      <c r="DNT159" s="11"/>
      <c r="DNU159" s="11"/>
      <c r="DNV159" s="11"/>
      <c r="DNW159" s="11"/>
      <c r="DNX159" s="11"/>
      <c r="DNY159" s="11"/>
      <c r="DNZ159" s="11"/>
      <c r="DOA159" s="11"/>
      <c r="DOB159" s="11"/>
      <c r="DOC159" s="11"/>
      <c r="DOD159" s="11"/>
      <c r="DOE159" s="11"/>
      <c r="DOF159" s="11"/>
      <c r="DOG159" s="11"/>
      <c r="DOH159" s="11"/>
      <c r="DOI159" s="11"/>
      <c r="DOJ159" s="11"/>
      <c r="DOK159" s="11"/>
      <c r="DOL159" s="11"/>
      <c r="DOM159" s="11"/>
      <c r="DON159" s="11"/>
      <c r="DOO159" s="11"/>
      <c r="DOP159" s="11"/>
      <c r="DOQ159" s="11"/>
      <c r="DOR159" s="11"/>
      <c r="DOS159" s="11"/>
      <c r="DOT159" s="11"/>
      <c r="DOU159" s="11"/>
      <c r="DOV159" s="11"/>
      <c r="DOW159" s="11"/>
      <c r="DOX159" s="11"/>
      <c r="DOY159" s="11"/>
      <c r="DOZ159" s="11"/>
      <c r="DPA159" s="11"/>
      <c r="DPB159" s="11"/>
      <c r="DPC159" s="11"/>
      <c r="DPD159" s="11"/>
      <c r="DPE159" s="11"/>
      <c r="DPF159" s="11"/>
      <c r="DPG159" s="11"/>
      <c r="DPH159" s="11"/>
      <c r="DPI159" s="11"/>
      <c r="DPJ159" s="11"/>
      <c r="DPK159" s="11"/>
      <c r="DPL159" s="11"/>
      <c r="DPM159" s="11"/>
      <c r="DPN159" s="11"/>
      <c r="DPO159" s="11"/>
      <c r="DPP159" s="11"/>
      <c r="DPQ159" s="11"/>
      <c r="DPR159" s="11"/>
      <c r="DPS159" s="11"/>
      <c r="DPT159" s="11"/>
      <c r="DPU159" s="11"/>
      <c r="DPV159" s="11"/>
      <c r="DPW159" s="11"/>
      <c r="DPX159" s="11"/>
      <c r="DPY159" s="11"/>
      <c r="DPZ159" s="11"/>
      <c r="DQA159" s="11"/>
      <c r="DQB159" s="11"/>
      <c r="DQC159" s="11"/>
      <c r="DQD159" s="11"/>
      <c r="DQE159" s="11"/>
      <c r="DQF159" s="11"/>
      <c r="DQG159" s="11"/>
      <c r="DQH159" s="11"/>
      <c r="DQI159" s="11"/>
      <c r="DQJ159" s="11"/>
      <c r="DQK159" s="11"/>
      <c r="DQL159" s="11"/>
      <c r="DQM159" s="11"/>
      <c r="DQN159" s="11"/>
      <c r="DQO159" s="11"/>
      <c r="DQP159" s="11"/>
      <c r="DQQ159" s="11"/>
      <c r="DQR159" s="11"/>
      <c r="DQS159" s="11"/>
      <c r="DQT159" s="11"/>
      <c r="DQU159" s="11"/>
      <c r="DQV159" s="11"/>
      <c r="DQW159" s="11"/>
      <c r="DQX159" s="11"/>
      <c r="DQY159" s="11"/>
      <c r="DQZ159" s="11"/>
      <c r="DRA159" s="11"/>
      <c r="DRB159" s="11"/>
      <c r="DRC159" s="11"/>
      <c r="DRD159" s="11"/>
      <c r="DRE159" s="11"/>
      <c r="DRF159" s="11"/>
      <c r="DRG159" s="11"/>
      <c r="DRH159" s="11"/>
      <c r="DRI159" s="11"/>
      <c r="DRJ159" s="11"/>
      <c r="DRK159" s="11"/>
      <c r="DRL159" s="11"/>
      <c r="DRM159" s="11"/>
      <c r="DRN159" s="11"/>
      <c r="DRO159" s="11"/>
      <c r="DRP159" s="11"/>
      <c r="DRQ159" s="11"/>
      <c r="DRR159" s="11"/>
      <c r="DRS159" s="11"/>
      <c r="DRT159" s="11"/>
      <c r="DRU159" s="11"/>
      <c r="DRV159" s="11"/>
      <c r="DRW159" s="11"/>
      <c r="DRX159" s="11"/>
      <c r="DRY159" s="11"/>
      <c r="DRZ159" s="11"/>
      <c r="DSA159" s="11"/>
      <c r="DSB159" s="11"/>
      <c r="DSC159" s="11"/>
      <c r="DSD159" s="11"/>
      <c r="DSE159" s="11"/>
      <c r="DSF159" s="11"/>
      <c r="DSG159" s="11"/>
      <c r="DSH159" s="11"/>
      <c r="DSI159" s="11"/>
      <c r="DSJ159" s="11"/>
      <c r="DSK159" s="11"/>
      <c r="DSL159" s="11"/>
      <c r="DSM159" s="11"/>
      <c r="DSN159" s="11"/>
      <c r="DSO159" s="11"/>
      <c r="DSP159" s="11"/>
      <c r="DSQ159" s="11"/>
      <c r="DSR159" s="11"/>
      <c r="DSS159" s="11"/>
      <c r="DST159" s="11"/>
      <c r="DSU159" s="11"/>
      <c r="DSV159" s="11"/>
      <c r="DSW159" s="11"/>
      <c r="DSX159" s="11"/>
      <c r="DSY159" s="11"/>
      <c r="DSZ159" s="11"/>
      <c r="DTA159" s="11"/>
      <c r="DTB159" s="11"/>
      <c r="DTC159" s="11"/>
      <c r="DTD159" s="11"/>
      <c r="DTE159" s="11"/>
      <c r="DTF159" s="11"/>
      <c r="DTG159" s="11"/>
      <c r="DTH159" s="11"/>
      <c r="DTI159" s="11"/>
      <c r="DTJ159" s="11"/>
      <c r="DTK159" s="11"/>
      <c r="DTL159" s="11"/>
      <c r="DTM159" s="11"/>
      <c r="DTN159" s="11"/>
      <c r="DTO159" s="11"/>
      <c r="DTP159" s="11"/>
      <c r="DTQ159" s="11"/>
      <c r="DTR159" s="11"/>
      <c r="DTS159" s="11"/>
      <c r="DTT159" s="11"/>
      <c r="DTU159" s="11"/>
      <c r="DTV159" s="11"/>
      <c r="DTW159" s="11"/>
      <c r="DTX159" s="11"/>
      <c r="DTY159" s="11"/>
      <c r="DTZ159" s="11"/>
      <c r="DUA159" s="11"/>
      <c r="DUB159" s="11"/>
      <c r="DUC159" s="11"/>
      <c r="DUD159" s="11"/>
      <c r="DUE159" s="11"/>
      <c r="DUF159" s="11"/>
      <c r="DUG159" s="11"/>
      <c r="DUH159" s="11"/>
      <c r="DUI159" s="11"/>
      <c r="DUJ159" s="11"/>
      <c r="DUK159" s="11"/>
      <c r="DUL159" s="11"/>
      <c r="DUM159" s="11"/>
      <c r="DUN159" s="11"/>
      <c r="DUO159" s="11"/>
      <c r="DUP159" s="11"/>
      <c r="DUQ159" s="11"/>
      <c r="DUR159" s="11"/>
      <c r="DUS159" s="11"/>
      <c r="DUT159" s="11"/>
      <c r="DUU159" s="11"/>
      <c r="DUV159" s="11"/>
      <c r="DUW159" s="11"/>
      <c r="DUX159" s="11"/>
      <c r="DUY159" s="11"/>
      <c r="DUZ159" s="11"/>
      <c r="DVA159" s="11"/>
      <c r="DVB159" s="11"/>
      <c r="DVC159" s="11"/>
      <c r="DVD159" s="11"/>
      <c r="DVE159" s="11"/>
      <c r="DVF159" s="11"/>
      <c r="DVG159" s="11"/>
      <c r="DVH159" s="11"/>
      <c r="DVI159" s="11"/>
      <c r="DVJ159" s="11"/>
      <c r="DVK159" s="11"/>
      <c r="DVL159" s="11"/>
      <c r="DVM159" s="11"/>
      <c r="DVN159" s="11"/>
      <c r="DVO159" s="11"/>
      <c r="DVP159" s="11"/>
      <c r="DVQ159" s="11"/>
      <c r="DVR159" s="11"/>
      <c r="DVS159" s="11"/>
      <c r="DVT159" s="11"/>
      <c r="DVU159" s="11"/>
      <c r="DVV159" s="11"/>
      <c r="DVW159" s="11"/>
      <c r="DVX159" s="11"/>
      <c r="DVY159" s="11"/>
      <c r="DVZ159" s="11"/>
      <c r="DWA159" s="11"/>
      <c r="DWB159" s="11"/>
      <c r="DWC159" s="11"/>
      <c r="DWD159" s="11"/>
      <c r="DWE159" s="11"/>
      <c r="DWF159" s="11"/>
      <c r="DWG159" s="11"/>
      <c r="DWH159" s="11"/>
      <c r="DWI159" s="11"/>
      <c r="DWJ159" s="11"/>
      <c r="DWK159" s="11"/>
      <c r="DWL159" s="11"/>
      <c r="DWM159" s="11"/>
      <c r="DWN159" s="11"/>
      <c r="DWO159" s="11"/>
      <c r="DWP159" s="11"/>
      <c r="DWQ159" s="11"/>
      <c r="DWR159" s="11"/>
      <c r="DWS159" s="11"/>
      <c r="DWT159" s="11"/>
      <c r="DWU159" s="11"/>
      <c r="DWV159" s="11"/>
      <c r="DWW159" s="11"/>
      <c r="DWX159" s="11"/>
      <c r="DWY159" s="11"/>
      <c r="DWZ159" s="11"/>
      <c r="DXA159" s="11"/>
      <c r="DXB159" s="11"/>
      <c r="DXC159" s="11"/>
      <c r="DXD159" s="11"/>
      <c r="DXE159" s="11"/>
      <c r="DXF159" s="11"/>
      <c r="DXG159" s="11"/>
      <c r="DXH159" s="11"/>
      <c r="DXI159" s="11"/>
      <c r="DXJ159" s="11"/>
      <c r="DXK159" s="11"/>
      <c r="DXL159" s="11"/>
      <c r="DXM159" s="11"/>
      <c r="DXN159" s="11"/>
      <c r="DXO159" s="11"/>
      <c r="DXP159" s="11"/>
      <c r="DXQ159" s="11"/>
      <c r="DXR159" s="11"/>
      <c r="DXS159" s="11"/>
      <c r="DXT159" s="11"/>
      <c r="DXU159" s="11"/>
      <c r="DXV159" s="11"/>
      <c r="DXW159" s="11"/>
      <c r="DXX159" s="11"/>
      <c r="DXY159" s="11"/>
      <c r="DXZ159" s="11"/>
      <c r="DYA159" s="11"/>
      <c r="DYB159" s="11"/>
      <c r="DYC159" s="11"/>
      <c r="DYD159" s="11"/>
      <c r="DYE159" s="11"/>
      <c r="DYF159" s="11"/>
      <c r="DYG159" s="11"/>
      <c r="DYH159" s="11"/>
      <c r="DYI159" s="11"/>
      <c r="DYJ159" s="11"/>
      <c r="DYK159" s="11"/>
      <c r="DYL159" s="11"/>
      <c r="DYM159" s="11"/>
      <c r="DYN159" s="11"/>
      <c r="DYO159" s="11"/>
      <c r="DYP159" s="11"/>
      <c r="DYQ159" s="11"/>
      <c r="DYR159" s="11"/>
      <c r="DYS159" s="11"/>
      <c r="DYT159" s="11"/>
      <c r="DYU159" s="11"/>
      <c r="DYV159" s="11"/>
      <c r="DYW159" s="11"/>
      <c r="DYX159" s="11"/>
      <c r="DYY159" s="11"/>
      <c r="DYZ159" s="11"/>
      <c r="DZA159" s="11"/>
      <c r="DZB159" s="11"/>
      <c r="DZC159" s="11"/>
      <c r="DZD159" s="11"/>
      <c r="DZE159" s="11"/>
      <c r="DZF159" s="11"/>
      <c r="DZG159" s="11"/>
      <c r="DZH159" s="11"/>
      <c r="DZI159" s="11"/>
      <c r="DZJ159" s="11"/>
      <c r="DZK159" s="11"/>
      <c r="DZL159" s="11"/>
      <c r="DZM159" s="11"/>
      <c r="DZN159" s="11"/>
      <c r="DZO159" s="11"/>
      <c r="DZP159" s="11"/>
      <c r="DZQ159" s="11"/>
      <c r="DZR159" s="11"/>
      <c r="DZS159" s="11"/>
      <c r="DZT159" s="11"/>
      <c r="DZU159" s="11"/>
      <c r="DZV159" s="11"/>
      <c r="DZW159" s="11"/>
      <c r="DZX159" s="11"/>
      <c r="DZY159" s="11"/>
      <c r="DZZ159" s="11"/>
      <c r="EAA159" s="11"/>
      <c r="EAB159" s="11"/>
      <c r="EAC159" s="11"/>
      <c r="EAD159" s="11"/>
      <c r="EAE159" s="11"/>
      <c r="EAF159" s="11"/>
      <c r="EAG159" s="11"/>
      <c r="EAH159" s="11"/>
      <c r="EAI159" s="11"/>
      <c r="EAJ159" s="11"/>
      <c r="EAK159" s="11"/>
      <c r="EAL159" s="11"/>
      <c r="EAM159" s="11"/>
      <c r="EAN159" s="11"/>
      <c r="EAO159" s="11"/>
      <c r="EAP159" s="11"/>
      <c r="EAQ159" s="11"/>
      <c r="EAR159" s="11"/>
      <c r="EAS159" s="11"/>
      <c r="EAT159" s="11"/>
      <c r="EAU159" s="11"/>
      <c r="EAV159" s="11"/>
      <c r="EAW159" s="11"/>
      <c r="EAX159" s="11"/>
      <c r="EAY159" s="11"/>
      <c r="EAZ159" s="11"/>
      <c r="EBA159" s="11"/>
      <c r="EBB159" s="11"/>
      <c r="EBC159" s="11"/>
      <c r="EBD159" s="11"/>
      <c r="EBE159" s="11"/>
      <c r="EBF159" s="11"/>
      <c r="EBG159" s="11"/>
      <c r="EBH159" s="11"/>
      <c r="EBI159" s="11"/>
      <c r="EBJ159" s="11"/>
      <c r="EBK159" s="11"/>
      <c r="EBL159" s="11"/>
      <c r="EBM159" s="11"/>
      <c r="EBN159" s="11"/>
      <c r="EBO159" s="11"/>
      <c r="EBP159" s="11"/>
      <c r="EBQ159" s="11"/>
      <c r="EBR159" s="11"/>
      <c r="EBS159" s="11"/>
      <c r="EBT159" s="11"/>
      <c r="EBU159" s="11"/>
      <c r="EBV159" s="11"/>
      <c r="EBW159" s="11"/>
      <c r="EBX159" s="11"/>
      <c r="EBY159" s="11"/>
      <c r="EBZ159" s="11"/>
      <c r="ECA159" s="11"/>
      <c r="ECB159" s="11"/>
      <c r="ECC159" s="11"/>
      <c r="ECD159" s="11"/>
      <c r="ECE159" s="11"/>
      <c r="ECF159" s="11"/>
      <c r="ECG159" s="11"/>
      <c r="ECH159" s="11"/>
      <c r="ECI159" s="11"/>
      <c r="ECJ159" s="11"/>
      <c r="ECK159" s="11"/>
      <c r="ECL159" s="11"/>
      <c r="ECM159" s="11"/>
      <c r="ECN159" s="11"/>
      <c r="ECO159" s="11"/>
      <c r="ECP159" s="11"/>
      <c r="ECQ159" s="11"/>
      <c r="ECR159" s="11"/>
      <c r="ECS159" s="11"/>
      <c r="ECT159" s="11"/>
      <c r="ECU159" s="11"/>
      <c r="ECV159" s="11"/>
      <c r="ECW159" s="11"/>
      <c r="ECX159" s="11"/>
      <c r="ECY159" s="11"/>
      <c r="ECZ159" s="11"/>
      <c r="EDA159" s="11"/>
      <c r="EDB159" s="11"/>
      <c r="EDC159" s="11"/>
      <c r="EDD159" s="11"/>
      <c r="EDE159" s="11"/>
      <c r="EDF159" s="11"/>
      <c r="EDG159" s="11"/>
      <c r="EDH159" s="11"/>
      <c r="EDI159" s="11"/>
      <c r="EDJ159" s="11"/>
      <c r="EDK159" s="11"/>
      <c r="EDL159" s="11"/>
      <c r="EDM159" s="11"/>
      <c r="EDN159" s="11"/>
      <c r="EDO159" s="11"/>
      <c r="EDP159" s="11"/>
      <c r="EDQ159" s="11"/>
      <c r="EDR159" s="11"/>
      <c r="EDS159" s="11"/>
      <c r="EDT159" s="11"/>
      <c r="EDU159" s="11"/>
      <c r="EDV159" s="11"/>
      <c r="EDW159" s="11"/>
      <c r="EDX159" s="11"/>
      <c r="EDY159" s="11"/>
      <c r="EDZ159" s="11"/>
      <c r="EEA159" s="11"/>
      <c r="EEB159" s="11"/>
      <c r="EEC159" s="11"/>
      <c r="EED159" s="11"/>
      <c r="EEE159" s="11"/>
      <c r="EEF159" s="11"/>
      <c r="EEG159" s="11"/>
      <c r="EEH159" s="11"/>
      <c r="EEI159" s="11"/>
      <c r="EEJ159" s="11"/>
      <c r="EEK159" s="11"/>
      <c r="EEL159" s="11"/>
      <c r="EEM159" s="11"/>
      <c r="EEN159" s="11"/>
      <c r="EEO159" s="11"/>
      <c r="EEP159" s="11"/>
      <c r="EEQ159" s="11"/>
      <c r="EER159" s="11"/>
      <c r="EES159" s="11"/>
      <c r="EET159" s="11"/>
      <c r="EEU159" s="11"/>
      <c r="EEV159" s="11"/>
      <c r="EEW159" s="11"/>
      <c r="EEX159" s="11"/>
      <c r="EEY159" s="11"/>
      <c r="EEZ159" s="11"/>
      <c r="EFA159" s="11"/>
      <c r="EFB159" s="11"/>
      <c r="EFC159" s="11"/>
      <c r="EFD159" s="11"/>
      <c r="EFE159" s="11"/>
      <c r="EFF159" s="11"/>
      <c r="EFG159" s="11"/>
      <c r="EFH159" s="11"/>
      <c r="EFI159" s="11"/>
      <c r="EFJ159" s="11"/>
      <c r="EFK159" s="11"/>
      <c r="EFL159" s="11"/>
      <c r="EFM159" s="11"/>
      <c r="EFN159" s="11"/>
      <c r="EFO159" s="11"/>
      <c r="EFP159" s="11"/>
      <c r="EFQ159" s="11"/>
      <c r="EFR159" s="11"/>
      <c r="EFS159" s="11"/>
      <c r="EFT159" s="11"/>
      <c r="EFU159" s="11"/>
      <c r="EFV159" s="11"/>
      <c r="EFW159" s="11"/>
      <c r="EFX159" s="11"/>
      <c r="EFY159" s="11"/>
      <c r="EFZ159" s="11"/>
      <c r="EGA159" s="11"/>
      <c r="EGB159" s="11"/>
      <c r="EGC159" s="11"/>
      <c r="EGD159" s="11"/>
      <c r="EGE159" s="11"/>
      <c r="EGF159" s="11"/>
      <c r="EGG159" s="11"/>
      <c r="EGH159" s="11"/>
      <c r="EGI159" s="11"/>
      <c r="EGJ159" s="11"/>
      <c r="EGK159" s="11"/>
      <c r="EGL159" s="11"/>
      <c r="EGM159" s="11"/>
      <c r="EGN159" s="11"/>
      <c r="EGO159" s="11"/>
      <c r="EGP159" s="11"/>
      <c r="EGQ159" s="11"/>
      <c r="EGR159" s="11"/>
      <c r="EGS159" s="11"/>
      <c r="EGT159" s="11"/>
      <c r="EGU159" s="11"/>
      <c r="EGV159" s="11"/>
      <c r="EGW159" s="11"/>
      <c r="EGX159" s="11"/>
      <c r="EGY159" s="11"/>
      <c r="EGZ159" s="11"/>
      <c r="EHA159" s="11"/>
      <c r="EHB159" s="11"/>
      <c r="EHC159" s="11"/>
      <c r="EHD159" s="11"/>
      <c r="EHE159" s="11"/>
      <c r="EHF159" s="11"/>
      <c r="EHG159" s="11"/>
      <c r="EHH159" s="11"/>
      <c r="EHI159" s="11"/>
      <c r="EHJ159" s="11"/>
      <c r="EHK159" s="11"/>
      <c r="EHL159" s="11"/>
      <c r="EHM159" s="11"/>
      <c r="EHN159" s="11"/>
      <c r="EHO159" s="11"/>
      <c r="EHP159" s="11"/>
      <c r="EHQ159" s="11"/>
      <c r="EHR159" s="11"/>
      <c r="EHS159" s="11"/>
      <c r="EHT159" s="11"/>
      <c r="EHU159" s="11"/>
      <c r="EHV159" s="11"/>
      <c r="EHW159" s="11"/>
      <c r="EHX159" s="11"/>
      <c r="EHY159" s="11"/>
      <c r="EHZ159" s="11"/>
      <c r="EIA159" s="11"/>
      <c r="EIB159" s="11"/>
      <c r="EIC159" s="11"/>
      <c r="EID159" s="11"/>
      <c r="EIE159" s="11"/>
      <c r="EIF159" s="11"/>
      <c r="EIG159" s="11"/>
      <c r="EIH159" s="11"/>
      <c r="EII159" s="11"/>
      <c r="EIJ159" s="11"/>
      <c r="EIK159" s="11"/>
      <c r="EIL159" s="11"/>
      <c r="EIM159" s="11"/>
      <c r="EIN159" s="11"/>
      <c r="EIO159" s="11"/>
      <c r="EIP159" s="11"/>
      <c r="EIQ159" s="11"/>
      <c r="EIR159" s="11"/>
      <c r="EIS159" s="11"/>
      <c r="EIT159" s="11"/>
      <c r="EIU159" s="11"/>
      <c r="EIV159" s="11"/>
      <c r="EIW159" s="11"/>
      <c r="EIX159" s="11"/>
      <c r="EIY159" s="11"/>
      <c r="EIZ159" s="11"/>
      <c r="EJA159" s="11"/>
      <c r="EJB159" s="11"/>
      <c r="EJC159" s="11"/>
      <c r="EJD159" s="11"/>
      <c r="EJE159" s="11"/>
      <c r="EJF159" s="11"/>
      <c r="EJG159" s="11"/>
      <c r="EJH159" s="11"/>
      <c r="EJI159" s="11"/>
      <c r="EJJ159" s="11"/>
      <c r="EJK159" s="11"/>
      <c r="EJL159" s="11"/>
      <c r="EJM159" s="11"/>
      <c r="EJN159" s="11"/>
      <c r="EJO159" s="11"/>
      <c r="EJP159" s="11"/>
      <c r="EJQ159" s="11"/>
      <c r="EJR159" s="11"/>
      <c r="EJS159" s="11"/>
      <c r="EJT159" s="11"/>
      <c r="EJU159" s="11"/>
      <c r="EJV159" s="11"/>
      <c r="EJW159" s="11"/>
      <c r="EJX159" s="11"/>
      <c r="EJY159" s="11"/>
      <c r="EJZ159" s="11"/>
      <c r="EKA159" s="11"/>
      <c r="EKB159" s="11"/>
      <c r="EKC159" s="11"/>
      <c r="EKD159" s="11"/>
      <c r="EKE159" s="11"/>
      <c r="EKF159" s="11"/>
      <c r="EKG159" s="11"/>
      <c r="EKH159" s="11"/>
      <c r="EKI159" s="11"/>
      <c r="EKJ159" s="11"/>
      <c r="EKK159" s="11"/>
      <c r="EKL159" s="11"/>
      <c r="EKM159" s="11"/>
      <c r="EKN159" s="11"/>
      <c r="EKO159" s="11"/>
      <c r="EKP159" s="11"/>
      <c r="EKQ159" s="11"/>
      <c r="EKR159" s="11"/>
      <c r="EKS159" s="11"/>
      <c r="EKT159" s="11"/>
      <c r="EKU159" s="11"/>
      <c r="EKV159" s="11"/>
      <c r="EKW159" s="11"/>
      <c r="EKX159" s="11"/>
      <c r="EKY159" s="11"/>
      <c r="EKZ159" s="11"/>
      <c r="ELA159" s="11"/>
      <c r="ELB159" s="11"/>
      <c r="ELC159" s="11"/>
      <c r="ELD159" s="11"/>
      <c r="ELE159" s="11"/>
      <c r="ELF159" s="11"/>
      <c r="ELG159" s="11"/>
      <c r="ELH159" s="11"/>
      <c r="ELI159" s="11"/>
      <c r="ELJ159" s="11"/>
      <c r="ELK159" s="11"/>
      <c r="ELL159" s="11"/>
      <c r="ELM159" s="11"/>
      <c r="ELN159" s="11"/>
      <c r="ELO159" s="11"/>
      <c r="ELP159" s="11"/>
      <c r="ELQ159" s="11"/>
      <c r="ELR159" s="11"/>
      <c r="ELS159" s="11"/>
      <c r="ELT159" s="11"/>
      <c r="ELU159" s="11"/>
      <c r="ELV159" s="11"/>
      <c r="ELW159" s="11"/>
      <c r="ELX159" s="11"/>
      <c r="ELY159" s="11"/>
      <c r="ELZ159" s="11"/>
    </row>
    <row r="160" spans="1:346 1276:3718">
      <c r="A160" s="388"/>
      <c r="C160" s="166" t="s">
        <v>1047</v>
      </c>
      <c r="D160" s="223">
        <f t="shared" si="6"/>
        <v>0</v>
      </c>
      <c r="E160" s="88" t="s">
        <v>540</v>
      </c>
      <c r="F160" s="219"/>
      <c r="G160" s="92"/>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c r="HJ160" s="11"/>
      <c r="HK160" s="11"/>
      <c r="HL160" s="11"/>
      <c r="HM160" s="11"/>
      <c r="HN160" s="11"/>
      <c r="HO160" s="11"/>
      <c r="HP160" s="11"/>
      <c r="HQ160" s="11"/>
      <c r="HR160" s="11"/>
      <c r="HS160" s="11"/>
      <c r="HT160" s="11"/>
      <c r="HU160" s="11"/>
      <c r="HV160" s="11"/>
      <c r="HW160" s="11"/>
      <c r="HX160" s="11"/>
      <c r="HY160" s="11"/>
      <c r="HZ160" s="11"/>
      <c r="IA160" s="11"/>
      <c r="IB160" s="11"/>
      <c r="IC160" s="11"/>
      <c r="ID160" s="11"/>
      <c r="IE160" s="11"/>
      <c r="IF160" s="11"/>
      <c r="IG160" s="11"/>
      <c r="IH160" s="11"/>
      <c r="II160" s="11"/>
      <c r="IJ160" s="11"/>
      <c r="IK160" s="11"/>
      <c r="IL160" s="11"/>
      <c r="IM160" s="11"/>
      <c r="IN160" s="11"/>
      <c r="IO160" s="11"/>
      <c r="IP160" s="11"/>
      <c r="IQ160" s="11"/>
      <c r="IR160" s="11"/>
      <c r="IS160" s="11"/>
      <c r="IT160" s="11"/>
      <c r="IU160" s="11"/>
      <c r="IV160" s="11"/>
      <c r="IW160" s="11"/>
      <c r="IX160" s="11"/>
      <c r="IY160" s="11"/>
      <c r="IZ160" s="11"/>
      <c r="JA160" s="11"/>
      <c r="JB160" s="11"/>
      <c r="JC160" s="11"/>
      <c r="JD160" s="11"/>
      <c r="JE160" s="11"/>
      <c r="JF160" s="11"/>
      <c r="JG160" s="11"/>
      <c r="JH160" s="11"/>
      <c r="JI160" s="11"/>
      <c r="JJ160" s="11"/>
      <c r="JK160" s="11"/>
      <c r="JL160" s="11"/>
      <c r="JM160" s="11"/>
      <c r="JN160" s="11"/>
      <c r="JO160" s="11"/>
      <c r="JP160" s="11"/>
      <c r="JQ160" s="11"/>
      <c r="JR160" s="11"/>
      <c r="JS160" s="11"/>
      <c r="JT160" s="11"/>
      <c r="JU160" s="11"/>
      <c r="JV160" s="11"/>
      <c r="JW160" s="11"/>
      <c r="JX160" s="11"/>
      <c r="JY160" s="11"/>
      <c r="JZ160" s="11"/>
      <c r="KA160" s="11"/>
      <c r="KB160" s="11"/>
      <c r="KC160" s="11"/>
      <c r="KD160" s="11"/>
      <c r="KE160" s="11"/>
      <c r="KF160" s="11"/>
      <c r="KG160" s="11"/>
      <c r="KH160" s="11"/>
      <c r="KI160" s="11"/>
      <c r="KJ160" s="11"/>
      <c r="KK160" s="11"/>
      <c r="KL160" s="11"/>
      <c r="KM160" s="11"/>
      <c r="KN160" s="11"/>
      <c r="KO160" s="11"/>
      <c r="KP160" s="11"/>
      <c r="KQ160" s="11"/>
      <c r="KR160" s="11"/>
      <c r="KS160" s="11"/>
      <c r="KT160" s="11"/>
      <c r="KU160" s="11"/>
      <c r="KV160" s="11"/>
      <c r="KW160" s="11"/>
      <c r="KX160" s="11"/>
      <c r="KY160" s="11"/>
      <c r="KZ160" s="11"/>
      <c r="LA160" s="11"/>
      <c r="LB160" s="11"/>
      <c r="LC160" s="11"/>
      <c r="LD160" s="11"/>
      <c r="LE160" s="11"/>
      <c r="LF160" s="11"/>
      <c r="LG160" s="11"/>
      <c r="LH160" s="11"/>
      <c r="LI160" s="11"/>
      <c r="LJ160" s="11"/>
      <c r="LK160" s="11"/>
      <c r="LL160" s="11"/>
      <c r="LM160" s="11"/>
      <c r="LN160" s="11"/>
      <c r="LO160" s="11"/>
      <c r="LP160" s="11"/>
      <c r="LQ160" s="11"/>
      <c r="LR160" s="11"/>
      <c r="LS160" s="11"/>
      <c r="LT160" s="11"/>
      <c r="LU160" s="11"/>
      <c r="LV160" s="11"/>
      <c r="LW160" s="11"/>
      <c r="LX160" s="11"/>
      <c r="LY160" s="11"/>
      <c r="LZ160" s="11"/>
      <c r="MA160" s="11"/>
      <c r="MB160" s="11"/>
      <c r="MC160" s="11"/>
      <c r="MD160" s="11"/>
      <c r="ME160" s="11"/>
      <c r="MF160" s="11"/>
      <c r="MG160" s="11"/>
      <c r="MH160" s="11"/>
      <c r="AWB160" s="11"/>
      <c r="AWC160" s="11"/>
      <c r="AWD160" s="11"/>
      <c r="AWE160" s="11"/>
      <c r="AWF160" s="11"/>
      <c r="AWG160" s="11"/>
      <c r="AWH160" s="11"/>
      <c r="AWI160" s="11"/>
      <c r="AWJ160" s="11"/>
      <c r="AWK160" s="11"/>
      <c r="AWL160" s="11"/>
      <c r="AWM160" s="11"/>
      <c r="AWN160" s="11"/>
      <c r="AWO160" s="11"/>
      <c r="AWP160" s="11"/>
      <c r="AWQ160" s="11"/>
      <c r="AWR160" s="11"/>
      <c r="AWS160" s="11"/>
      <c r="AWT160" s="11"/>
      <c r="AWU160" s="11"/>
      <c r="AWV160" s="11"/>
      <c r="AWW160" s="11"/>
      <c r="AWX160" s="11"/>
      <c r="AWY160" s="11"/>
      <c r="AWZ160" s="11"/>
      <c r="AXA160" s="11"/>
      <c r="AXB160" s="11"/>
      <c r="AXC160" s="11"/>
      <c r="AXD160" s="11"/>
      <c r="AXE160" s="11"/>
      <c r="AXF160" s="11"/>
      <c r="AXG160" s="11"/>
      <c r="AXH160" s="11"/>
      <c r="AXI160" s="11"/>
      <c r="AXJ160" s="11"/>
      <c r="AXK160" s="11"/>
      <c r="AXL160" s="11"/>
      <c r="AXM160" s="11"/>
      <c r="AXN160" s="11"/>
      <c r="AXO160" s="11"/>
      <c r="AXP160" s="11"/>
      <c r="AXQ160" s="11"/>
      <c r="AXR160" s="11"/>
      <c r="AXS160" s="11"/>
      <c r="AXT160" s="11"/>
      <c r="AXU160" s="11"/>
      <c r="AXV160" s="11"/>
      <c r="AXW160" s="11"/>
      <c r="AXX160" s="11"/>
      <c r="AXY160" s="11"/>
      <c r="AXZ160" s="11"/>
      <c r="AYA160" s="11"/>
      <c r="AYB160" s="11"/>
      <c r="AYC160" s="11"/>
      <c r="AYD160" s="11"/>
      <c r="AYE160" s="11"/>
      <c r="AYF160" s="11"/>
      <c r="AYG160" s="11"/>
      <c r="AYH160" s="11"/>
      <c r="AYI160" s="11"/>
      <c r="AYJ160" s="11"/>
      <c r="AYK160" s="11"/>
      <c r="AYL160" s="11"/>
      <c r="AYM160" s="11"/>
      <c r="AYN160" s="11"/>
      <c r="AYO160" s="11"/>
      <c r="AYP160" s="11"/>
      <c r="AYQ160" s="11"/>
      <c r="AYR160" s="11"/>
      <c r="AYS160" s="11"/>
      <c r="AYT160" s="11"/>
      <c r="AYU160" s="11"/>
      <c r="AYV160" s="11"/>
      <c r="AYW160" s="11"/>
      <c r="AYX160" s="11"/>
      <c r="AYY160" s="11"/>
      <c r="AYZ160" s="11"/>
      <c r="AZA160" s="11"/>
      <c r="AZB160" s="11"/>
      <c r="AZC160" s="11"/>
      <c r="AZD160" s="11"/>
      <c r="AZE160" s="11"/>
      <c r="AZF160" s="11"/>
      <c r="AZG160" s="11"/>
      <c r="AZH160" s="11"/>
      <c r="AZI160" s="11"/>
      <c r="AZJ160" s="11"/>
      <c r="AZK160" s="11"/>
      <c r="AZL160" s="11"/>
      <c r="AZM160" s="11"/>
      <c r="AZN160" s="11"/>
      <c r="AZO160" s="11"/>
      <c r="AZP160" s="11"/>
      <c r="AZQ160" s="11"/>
      <c r="AZR160" s="11"/>
      <c r="AZS160" s="11"/>
      <c r="AZT160" s="11"/>
      <c r="AZU160" s="11"/>
      <c r="AZV160" s="11"/>
      <c r="AZW160" s="11"/>
      <c r="AZX160" s="11"/>
      <c r="AZY160" s="11"/>
      <c r="AZZ160" s="11"/>
      <c r="BAA160" s="11"/>
      <c r="BAB160" s="11"/>
      <c r="BAC160" s="11"/>
      <c r="BAD160" s="11"/>
      <c r="BAE160" s="11"/>
      <c r="BAF160" s="11"/>
      <c r="BAG160" s="11"/>
      <c r="BAH160" s="11"/>
      <c r="BAI160" s="11"/>
      <c r="BAJ160" s="11"/>
      <c r="BAK160" s="11"/>
      <c r="BAL160" s="11"/>
      <c r="BAM160" s="11"/>
      <c r="BAN160" s="11"/>
      <c r="BAO160" s="11"/>
      <c r="BAP160" s="11"/>
      <c r="BAQ160" s="11"/>
      <c r="BAR160" s="11"/>
      <c r="BAS160" s="11"/>
      <c r="BAT160" s="11"/>
      <c r="BAU160" s="11"/>
      <c r="BAV160" s="11"/>
      <c r="BAW160" s="11"/>
      <c r="BAX160" s="11"/>
      <c r="BAY160" s="11"/>
      <c r="BAZ160" s="11"/>
      <c r="BBA160" s="11"/>
      <c r="BBB160" s="11"/>
      <c r="BBC160" s="11"/>
      <c r="BBD160" s="11"/>
      <c r="BBE160" s="11"/>
      <c r="BBF160" s="11"/>
      <c r="BBG160" s="11"/>
      <c r="BBH160" s="11"/>
      <c r="BBI160" s="11"/>
      <c r="BBJ160" s="11"/>
      <c r="BBK160" s="11"/>
      <c r="BBL160" s="11"/>
      <c r="BBM160" s="11"/>
      <c r="BBN160" s="11"/>
      <c r="BBO160" s="11"/>
      <c r="BBP160" s="11"/>
      <c r="BBQ160" s="11"/>
      <c r="BBR160" s="11"/>
      <c r="BBS160" s="11"/>
      <c r="BBT160" s="11"/>
      <c r="BBU160" s="11"/>
      <c r="BBV160" s="11"/>
      <c r="BBW160" s="11"/>
      <c r="BBX160" s="11"/>
      <c r="BBY160" s="11"/>
      <c r="BBZ160" s="11"/>
      <c r="BCA160" s="11"/>
      <c r="BCB160" s="11"/>
      <c r="BCC160" s="11"/>
      <c r="BCD160" s="11"/>
      <c r="BCE160" s="11"/>
      <c r="BCF160" s="11"/>
      <c r="BCG160" s="11"/>
      <c r="BCH160" s="11"/>
      <c r="BCI160" s="11"/>
      <c r="BCJ160" s="11"/>
      <c r="BCK160" s="11"/>
      <c r="BCL160" s="11"/>
      <c r="BCM160" s="11"/>
      <c r="BCN160" s="11"/>
      <c r="BCO160" s="11"/>
      <c r="BCP160" s="11"/>
      <c r="BCQ160" s="11"/>
      <c r="BCR160" s="11"/>
      <c r="BCS160" s="11"/>
      <c r="BCT160" s="11"/>
      <c r="BCU160" s="11"/>
      <c r="BCV160" s="11"/>
      <c r="BCW160" s="11"/>
      <c r="BCX160" s="11"/>
      <c r="BCY160" s="11"/>
      <c r="BCZ160" s="11"/>
      <c r="BDA160" s="11"/>
      <c r="BDB160" s="11"/>
      <c r="BDC160" s="11"/>
      <c r="BDD160" s="11"/>
      <c r="BDE160" s="11"/>
      <c r="BDF160" s="11"/>
      <c r="BDG160" s="11"/>
      <c r="BDH160" s="11"/>
      <c r="BDI160" s="11"/>
      <c r="BDJ160" s="11"/>
      <c r="BDK160" s="11"/>
      <c r="BDL160" s="11"/>
      <c r="BDM160" s="11"/>
      <c r="BDN160" s="11"/>
      <c r="BDO160" s="11"/>
      <c r="BDP160" s="11"/>
      <c r="BDQ160" s="11"/>
      <c r="BDR160" s="11"/>
      <c r="BDS160" s="11"/>
      <c r="BDT160" s="11"/>
      <c r="BDU160" s="11"/>
      <c r="BDV160" s="11"/>
      <c r="BDW160" s="11"/>
      <c r="BDX160" s="11"/>
      <c r="BDY160" s="11"/>
      <c r="BDZ160" s="11"/>
      <c r="BEA160" s="11"/>
      <c r="BEB160" s="11"/>
      <c r="BEC160" s="11"/>
      <c r="BED160" s="11"/>
      <c r="BEE160" s="11"/>
      <c r="BEF160" s="11"/>
      <c r="BEG160" s="11"/>
      <c r="BEH160" s="11"/>
      <c r="BEI160" s="11"/>
      <c r="BEJ160" s="11"/>
      <c r="BEK160" s="11"/>
      <c r="BEL160" s="11"/>
      <c r="BEM160" s="11"/>
      <c r="BEN160" s="11"/>
      <c r="BEO160" s="11"/>
      <c r="BEP160" s="11"/>
      <c r="BEQ160" s="11"/>
      <c r="BER160" s="11"/>
      <c r="BES160" s="11"/>
      <c r="BET160" s="11"/>
      <c r="BEU160" s="11"/>
      <c r="BEV160" s="11"/>
      <c r="BEW160" s="11"/>
      <c r="BEX160" s="11"/>
      <c r="BEY160" s="11"/>
      <c r="BEZ160" s="11"/>
      <c r="BFA160" s="11"/>
      <c r="BFB160" s="11"/>
      <c r="BFC160" s="11"/>
      <c r="BFD160" s="11"/>
      <c r="BFE160" s="11"/>
      <c r="BFF160" s="11"/>
      <c r="BFG160" s="11"/>
      <c r="BFH160" s="11"/>
      <c r="BFI160" s="11"/>
      <c r="BFJ160" s="11"/>
      <c r="BFK160" s="11"/>
      <c r="BFL160" s="11"/>
      <c r="BFM160" s="11"/>
      <c r="BFN160" s="11"/>
      <c r="BFO160" s="11"/>
      <c r="BFP160" s="11"/>
      <c r="BFQ160" s="11"/>
      <c r="BFR160" s="11"/>
      <c r="BFS160" s="11"/>
      <c r="BFT160" s="11"/>
      <c r="BFU160" s="11"/>
      <c r="BFV160" s="11"/>
      <c r="BFW160" s="11"/>
      <c r="BFX160" s="11"/>
      <c r="BFY160" s="11"/>
      <c r="BFZ160" s="11"/>
      <c r="BGA160" s="11"/>
      <c r="BGB160" s="11"/>
      <c r="BGC160" s="11"/>
      <c r="BGD160" s="11"/>
      <c r="BGE160" s="11"/>
      <c r="BGF160" s="11"/>
      <c r="BGG160" s="11"/>
      <c r="BGH160" s="11"/>
      <c r="BGI160" s="11"/>
      <c r="BGJ160" s="11"/>
      <c r="BGK160" s="11"/>
      <c r="BGL160" s="11"/>
      <c r="BGM160" s="11"/>
      <c r="BGN160" s="11"/>
      <c r="BGO160" s="11"/>
      <c r="BGP160" s="11"/>
      <c r="BGQ160" s="11"/>
      <c r="BGR160" s="11"/>
      <c r="BGS160" s="11"/>
      <c r="BGT160" s="11"/>
      <c r="BGU160" s="11"/>
      <c r="BGV160" s="11"/>
      <c r="BGW160" s="11"/>
      <c r="BGX160" s="11"/>
      <c r="BGY160" s="11"/>
      <c r="BGZ160" s="11"/>
      <c r="BHA160" s="11"/>
      <c r="BHB160" s="11"/>
      <c r="BHC160" s="11"/>
      <c r="BHD160" s="11"/>
      <c r="BHE160" s="11"/>
      <c r="BHF160" s="11"/>
      <c r="BHG160" s="11"/>
      <c r="BHH160" s="11"/>
      <c r="BHI160" s="11"/>
      <c r="BHJ160" s="11"/>
      <c r="BHK160" s="11"/>
      <c r="BHL160" s="11"/>
      <c r="BHM160" s="11"/>
      <c r="BHN160" s="11"/>
      <c r="BHO160" s="11"/>
      <c r="BHP160" s="11"/>
      <c r="BHQ160" s="11"/>
      <c r="BHR160" s="11"/>
      <c r="BHS160" s="11"/>
      <c r="BHT160" s="11"/>
      <c r="BHU160" s="11"/>
      <c r="BHV160" s="11"/>
      <c r="BHW160" s="11"/>
      <c r="BHX160" s="11"/>
      <c r="BHY160" s="11"/>
      <c r="BHZ160" s="11"/>
      <c r="BIA160" s="11"/>
      <c r="BIB160" s="11"/>
      <c r="BIC160" s="11"/>
      <c r="BID160" s="11"/>
      <c r="BIE160" s="11"/>
      <c r="BIF160" s="11"/>
      <c r="BIG160" s="11"/>
      <c r="BIH160" s="11"/>
      <c r="BII160" s="11"/>
      <c r="BIJ160" s="11"/>
      <c r="BIK160" s="11"/>
      <c r="BIL160" s="11"/>
      <c r="BIM160" s="11"/>
      <c r="BIN160" s="11"/>
      <c r="BIO160" s="11"/>
      <c r="BIP160" s="11"/>
      <c r="BIQ160" s="11"/>
      <c r="BIR160" s="11"/>
      <c r="BIS160" s="11"/>
      <c r="BIT160" s="11"/>
      <c r="BIU160" s="11"/>
      <c r="BIV160" s="11"/>
      <c r="BIW160" s="11"/>
      <c r="BIX160" s="11"/>
      <c r="BIY160" s="11"/>
      <c r="BIZ160" s="11"/>
      <c r="BJA160" s="11"/>
      <c r="BJB160" s="11"/>
      <c r="BJC160" s="11"/>
      <c r="BJD160" s="11"/>
      <c r="BJE160" s="11"/>
      <c r="BJF160" s="11"/>
      <c r="BJG160" s="11"/>
      <c r="BJH160" s="11"/>
      <c r="BJI160" s="11"/>
      <c r="BJJ160" s="11"/>
      <c r="BJK160" s="11"/>
      <c r="BJL160" s="11"/>
      <c r="BJM160" s="11"/>
      <c r="BJN160" s="11"/>
      <c r="BJO160" s="11"/>
      <c r="BJP160" s="11"/>
      <c r="BJQ160" s="11"/>
      <c r="BJR160" s="11"/>
      <c r="BJS160" s="11"/>
      <c r="BJT160" s="11"/>
      <c r="BJU160" s="11"/>
      <c r="BJV160" s="11"/>
      <c r="BJW160" s="11"/>
      <c r="BJX160" s="11"/>
      <c r="BJY160" s="11"/>
      <c r="BJZ160" s="11"/>
      <c r="BKA160" s="11"/>
      <c r="BKB160" s="11"/>
      <c r="BKC160" s="11"/>
      <c r="BKD160" s="11"/>
      <c r="BKE160" s="11"/>
      <c r="BKF160" s="11"/>
      <c r="BKG160" s="11"/>
      <c r="BKH160" s="11"/>
      <c r="BKI160" s="11"/>
      <c r="BKJ160" s="11"/>
      <c r="BKK160" s="11"/>
      <c r="BKL160" s="11"/>
      <c r="BKM160" s="11"/>
      <c r="BKN160" s="11"/>
      <c r="BKO160" s="11"/>
      <c r="BKP160" s="11"/>
      <c r="BKQ160" s="11"/>
      <c r="BKR160" s="11"/>
      <c r="BKS160" s="11"/>
      <c r="BKT160" s="11"/>
      <c r="BKU160" s="11"/>
      <c r="BKV160" s="11"/>
      <c r="BKW160" s="11"/>
      <c r="BKX160" s="11"/>
      <c r="BKY160" s="11"/>
      <c r="BKZ160" s="11"/>
      <c r="BLA160" s="11"/>
      <c r="BLB160" s="11"/>
      <c r="BLC160" s="11"/>
      <c r="BLD160" s="11"/>
      <c r="BLE160" s="11"/>
      <c r="BLF160" s="11"/>
      <c r="BLG160" s="11"/>
      <c r="BLH160" s="11"/>
      <c r="BLI160" s="11"/>
      <c r="BLJ160" s="11"/>
      <c r="BLK160" s="11"/>
      <c r="BLL160" s="11"/>
      <c r="BLM160" s="11"/>
      <c r="BLN160" s="11"/>
      <c r="BLO160" s="11"/>
      <c r="BLP160" s="11"/>
      <c r="BLQ160" s="11"/>
      <c r="BLR160" s="11"/>
      <c r="BLS160" s="11"/>
      <c r="BLT160" s="11"/>
      <c r="BLU160" s="11"/>
      <c r="BLV160" s="11"/>
      <c r="BLW160" s="11"/>
      <c r="BLX160" s="11"/>
      <c r="BLY160" s="11"/>
      <c r="BLZ160" s="11"/>
      <c r="BMA160" s="11"/>
      <c r="BMB160" s="11"/>
      <c r="BMC160" s="11"/>
      <c r="BMD160" s="11"/>
      <c r="BME160" s="11"/>
      <c r="BMF160" s="11"/>
      <c r="BMG160" s="11"/>
      <c r="BMH160" s="11"/>
      <c r="BMI160" s="11"/>
      <c r="BMJ160" s="11"/>
      <c r="BMK160" s="11"/>
      <c r="BML160" s="11"/>
      <c r="BMM160" s="11"/>
      <c r="BMN160" s="11"/>
      <c r="BMO160" s="11"/>
      <c r="BMP160" s="11"/>
      <c r="BMQ160" s="11"/>
      <c r="BMR160" s="11"/>
      <c r="BMS160" s="11"/>
      <c r="BMT160" s="11"/>
      <c r="BMU160" s="11"/>
      <c r="BMV160" s="11"/>
      <c r="BMW160" s="11"/>
      <c r="BMX160" s="11"/>
      <c r="BMY160" s="11"/>
      <c r="BMZ160" s="11"/>
      <c r="BNA160" s="11"/>
      <c r="BNB160" s="11"/>
      <c r="BNC160" s="11"/>
      <c r="BND160" s="11"/>
      <c r="BNE160" s="11"/>
      <c r="BNF160" s="11"/>
      <c r="BNG160" s="11"/>
      <c r="BNH160" s="11"/>
      <c r="BNI160" s="11"/>
      <c r="BNJ160" s="11"/>
      <c r="BNK160" s="11"/>
      <c r="BNL160" s="11"/>
      <c r="BNM160" s="11"/>
      <c r="BNN160" s="11"/>
      <c r="BNO160" s="11"/>
      <c r="BNP160" s="11"/>
      <c r="BNQ160" s="11"/>
      <c r="BNR160" s="11"/>
      <c r="BNS160" s="11"/>
      <c r="BNT160" s="11"/>
      <c r="BNU160" s="11"/>
      <c r="BNV160" s="11"/>
      <c r="BNW160" s="11"/>
      <c r="BNX160" s="11"/>
      <c r="BNY160" s="11"/>
      <c r="BNZ160" s="11"/>
      <c r="BOA160" s="11"/>
      <c r="BOB160" s="11"/>
      <c r="BOC160" s="11"/>
      <c r="BOD160" s="11"/>
      <c r="BOE160" s="11"/>
      <c r="BOF160" s="11"/>
      <c r="BOG160" s="11"/>
      <c r="BOH160" s="11"/>
      <c r="BOI160" s="11"/>
      <c r="BOJ160" s="11"/>
      <c r="BOK160" s="11"/>
      <c r="BOL160" s="11"/>
      <c r="BOM160" s="11"/>
      <c r="BON160" s="11"/>
      <c r="BOO160" s="11"/>
      <c r="BOP160" s="11"/>
      <c r="BOQ160" s="11"/>
      <c r="BOR160" s="11"/>
      <c r="BOS160" s="11"/>
      <c r="BOT160" s="11"/>
      <c r="BOU160" s="11"/>
      <c r="BOV160" s="11"/>
      <c r="BOW160" s="11"/>
      <c r="BOX160" s="11"/>
      <c r="BOY160" s="11"/>
      <c r="BOZ160" s="11"/>
      <c r="BPA160" s="11"/>
      <c r="BPB160" s="11"/>
      <c r="BPC160" s="11"/>
      <c r="BPD160" s="11"/>
      <c r="BPE160" s="11"/>
      <c r="BPF160" s="11"/>
      <c r="BPG160" s="11"/>
      <c r="BPH160" s="11"/>
      <c r="BPI160" s="11"/>
      <c r="BPJ160" s="11"/>
      <c r="BPK160" s="11"/>
      <c r="BPL160" s="11"/>
      <c r="BPM160" s="11"/>
      <c r="BPN160" s="11"/>
      <c r="BPO160" s="11"/>
      <c r="BPP160" s="11"/>
      <c r="BPQ160" s="11"/>
      <c r="BPR160" s="11"/>
      <c r="BPS160" s="11"/>
      <c r="BPT160" s="11"/>
      <c r="BPU160" s="11"/>
      <c r="BPV160" s="11"/>
      <c r="BPW160" s="11"/>
      <c r="BPX160" s="11"/>
      <c r="BPY160" s="11"/>
      <c r="BPZ160" s="11"/>
      <c r="BQA160" s="11"/>
      <c r="BQB160" s="11"/>
      <c r="BQC160" s="11"/>
      <c r="BQD160" s="11"/>
      <c r="BQE160" s="11"/>
      <c r="BQF160" s="11"/>
      <c r="BQG160" s="11"/>
      <c r="BQH160" s="11"/>
      <c r="BQI160" s="11"/>
      <c r="BQJ160" s="11"/>
      <c r="BQK160" s="11"/>
      <c r="BQL160" s="11"/>
      <c r="BQM160" s="11"/>
      <c r="BQN160" s="11"/>
      <c r="BQO160" s="11"/>
      <c r="BQP160" s="11"/>
      <c r="BQQ160" s="11"/>
      <c r="BQR160" s="11"/>
      <c r="BQS160" s="11"/>
      <c r="BQT160" s="11"/>
      <c r="BQU160" s="11"/>
      <c r="BQV160" s="11"/>
      <c r="BQW160" s="11"/>
      <c r="BQX160" s="11"/>
      <c r="BQY160" s="11"/>
      <c r="BQZ160" s="11"/>
      <c r="BRA160" s="11"/>
      <c r="BRB160" s="11"/>
      <c r="BRC160" s="11"/>
      <c r="BRD160" s="11"/>
      <c r="BRE160" s="11"/>
      <c r="BRF160" s="11"/>
      <c r="BRG160" s="11"/>
      <c r="BRH160" s="11"/>
      <c r="BRI160" s="11"/>
      <c r="BRJ160" s="11"/>
      <c r="BRK160" s="11"/>
      <c r="BRL160" s="11"/>
      <c r="BRM160" s="11"/>
      <c r="BRN160" s="11"/>
      <c r="BRO160" s="11"/>
      <c r="BRP160" s="11"/>
      <c r="BRQ160" s="11"/>
      <c r="BRR160" s="11"/>
      <c r="BRS160" s="11"/>
      <c r="BRT160" s="11"/>
      <c r="BRU160" s="11"/>
      <c r="BRV160" s="11"/>
      <c r="BRW160" s="11"/>
      <c r="BRX160" s="11"/>
      <c r="BRY160" s="11"/>
      <c r="BRZ160" s="11"/>
      <c r="BSA160" s="11"/>
      <c r="BSB160" s="11"/>
      <c r="BSC160" s="11"/>
      <c r="BSD160" s="11"/>
      <c r="BSE160" s="11"/>
      <c r="BSF160" s="11"/>
      <c r="BSG160" s="11"/>
      <c r="BSH160" s="11"/>
      <c r="BSI160" s="11"/>
      <c r="BSJ160" s="11"/>
      <c r="BSK160" s="11"/>
      <c r="BSL160" s="11"/>
      <c r="BSM160" s="11"/>
      <c r="BSN160" s="11"/>
      <c r="BSO160" s="11"/>
      <c r="BSP160" s="11"/>
      <c r="BSQ160" s="11"/>
      <c r="BSR160" s="11"/>
      <c r="BSS160" s="11"/>
      <c r="BST160" s="11"/>
      <c r="BSU160" s="11"/>
      <c r="BSV160" s="11"/>
      <c r="BSW160" s="11"/>
      <c r="BSX160" s="11"/>
      <c r="BSY160" s="11"/>
      <c r="BSZ160" s="11"/>
      <c r="BTA160" s="11"/>
      <c r="BTB160" s="11"/>
      <c r="BTC160" s="11"/>
      <c r="BTD160" s="11"/>
      <c r="BTE160" s="11"/>
      <c r="BTF160" s="11"/>
      <c r="BTG160" s="11"/>
      <c r="BTH160" s="11"/>
      <c r="BTI160" s="11"/>
      <c r="BTJ160" s="11"/>
      <c r="BTK160" s="11"/>
      <c r="BTL160" s="11"/>
      <c r="BTM160" s="11"/>
      <c r="BTN160" s="11"/>
      <c r="BTO160" s="11"/>
      <c r="BTP160" s="11"/>
      <c r="BTQ160" s="11"/>
      <c r="BTR160" s="11"/>
      <c r="BTS160" s="11"/>
      <c r="BTT160" s="11"/>
      <c r="BTU160" s="11"/>
      <c r="BTV160" s="11"/>
      <c r="BTW160" s="11"/>
      <c r="BTX160" s="11"/>
      <c r="BTY160" s="11"/>
      <c r="BTZ160" s="11"/>
      <c r="BUA160" s="11"/>
      <c r="BUB160" s="11"/>
      <c r="BUC160" s="11"/>
      <c r="BUD160" s="11"/>
      <c r="BUE160" s="11"/>
      <c r="BUF160" s="11"/>
      <c r="BUG160" s="11"/>
      <c r="BUH160" s="11"/>
      <c r="BUI160" s="11"/>
      <c r="BUJ160" s="11"/>
      <c r="BUK160" s="11"/>
      <c r="BUL160" s="11"/>
      <c r="BUM160" s="11"/>
      <c r="BUN160" s="11"/>
      <c r="BUO160" s="11"/>
      <c r="BUP160" s="11"/>
      <c r="BUQ160" s="11"/>
      <c r="BUR160" s="11"/>
      <c r="BUS160" s="11"/>
      <c r="BUT160" s="11"/>
      <c r="BUU160" s="11"/>
      <c r="BUV160" s="11"/>
      <c r="BUW160" s="11"/>
      <c r="BUX160" s="11"/>
      <c r="BUY160" s="11"/>
      <c r="BUZ160" s="11"/>
      <c r="BVA160" s="11"/>
      <c r="BVB160" s="11"/>
      <c r="BVC160" s="11"/>
      <c r="BVD160" s="11"/>
      <c r="BVE160" s="11"/>
      <c r="BVF160" s="11"/>
      <c r="BVG160" s="11"/>
      <c r="BVH160" s="11"/>
      <c r="BVI160" s="11"/>
      <c r="BVJ160" s="11"/>
      <c r="BVK160" s="11"/>
      <c r="BVL160" s="11"/>
      <c r="BVM160" s="11"/>
      <c r="BVN160" s="11"/>
      <c r="BVO160" s="11"/>
      <c r="BVP160" s="11"/>
      <c r="BVQ160" s="11"/>
      <c r="BVR160" s="11"/>
      <c r="BVS160" s="11"/>
      <c r="BVT160" s="11"/>
      <c r="BVU160" s="11"/>
      <c r="BVV160" s="11"/>
      <c r="BVW160" s="11"/>
      <c r="BVX160" s="11"/>
      <c r="BVY160" s="11"/>
      <c r="BVZ160" s="11"/>
      <c r="BWA160" s="11"/>
      <c r="BWB160" s="11"/>
      <c r="BWC160" s="11"/>
      <c r="BWD160" s="11"/>
      <c r="BWE160" s="11"/>
      <c r="BWF160" s="11"/>
      <c r="BWG160" s="11"/>
      <c r="BWH160" s="11"/>
      <c r="BWI160" s="11"/>
      <c r="BWJ160" s="11"/>
      <c r="BWK160" s="11"/>
      <c r="BWL160" s="11"/>
      <c r="BWM160" s="11"/>
      <c r="BWN160" s="11"/>
      <c r="BWO160" s="11"/>
      <c r="BWP160" s="11"/>
      <c r="BWQ160" s="11"/>
      <c r="BWR160" s="11"/>
      <c r="BWS160" s="11"/>
      <c r="BWT160" s="11"/>
      <c r="BWU160" s="11"/>
      <c r="BWV160" s="11"/>
      <c r="BWW160" s="11"/>
      <c r="BWX160" s="11"/>
      <c r="BWY160" s="11"/>
      <c r="BWZ160" s="11"/>
      <c r="BXA160" s="11"/>
      <c r="BXB160" s="11"/>
      <c r="BXC160" s="11"/>
      <c r="BXD160" s="11"/>
      <c r="BXE160" s="11"/>
      <c r="BXF160" s="11"/>
      <c r="BXG160" s="11"/>
      <c r="BXH160" s="11"/>
      <c r="BXI160" s="11"/>
      <c r="BXJ160" s="11"/>
      <c r="BXK160" s="11"/>
      <c r="BXL160" s="11"/>
      <c r="BXM160" s="11"/>
      <c r="BXN160" s="11"/>
      <c r="BXO160" s="11"/>
      <c r="BXP160" s="11"/>
      <c r="BXQ160" s="11"/>
      <c r="BXR160" s="11"/>
      <c r="BXS160" s="11"/>
      <c r="BXT160" s="11"/>
      <c r="BXU160" s="11"/>
      <c r="BXV160" s="11"/>
      <c r="BXW160" s="11"/>
      <c r="BXX160" s="11"/>
      <c r="BXY160" s="11"/>
      <c r="BXZ160" s="11"/>
      <c r="BYA160" s="11"/>
      <c r="BYB160" s="11"/>
      <c r="BYC160" s="11"/>
      <c r="BYD160" s="11"/>
      <c r="BYE160" s="11"/>
      <c r="BYF160" s="11"/>
      <c r="BYG160" s="11"/>
      <c r="BYH160" s="11"/>
      <c r="BYI160" s="11"/>
      <c r="BYJ160" s="11"/>
      <c r="BYK160" s="11"/>
      <c r="BYL160" s="11"/>
      <c r="BYM160" s="11"/>
      <c r="BYN160" s="11"/>
      <c r="BYO160" s="11"/>
      <c r="BYP160" s="11"/>
      <c r="BYQ160" s="11"/>
      <c r="BYR160" s="11"/>
      <c r="BYS160" s="11"/>
      <c r="BYT160" s="11"/>
      <c r="BYU160" s="11"/>
      <c r="BYV160" s="11"/>
      <c r="BYW160" s="11"/>
      <c r="BYX160" s="11"/>
      <c r="BYY160" s="11"/>
      <c r="BYZ160" s="11"/>
      <c r="BZA160" s="11"/>
      <c r="BZB160" s="11"/>
      <c r="BZC160" s="11"/>
      <c r="BZD160" s="11"/>
      <c r="BZE160" s="11"/>
      <c r="BZF160" s="11"/>
      <c r="BZG160" s="11"/>
      <c r="BZH160" s="11"/>
      <c r="BZI160" s="11"/>
      <c r="BZJ160" s="11"/>
      <c r="BZK160" s="11"/>
      <c r="BZL160" s="11"/>
      <c r="BZM160" s="11"/>
      <c r="BZN160" s="11"/>
      <c r="BZO160" s="11"/>
      <c r="BZP160" s="11"/>
      <c r="BZQ160" s="11"/>
      <c r="BZR160" s="11"/>
      <c r="BZS160" s="11"/>
      <c r="BZT160" s="11"/>
      <c r="BZU160" s="11"/>
      <c r="BZV160" s="11"/>
      <c r="BZW160" s="11"/>
      <c r="BZX160" s="11"/>
      <c r="BZY160" s="11"/>
      <c r="BZZ160" s="11"/>
      <c r="CAA160" s="11"/>
      <c r="CAB160" s="11"/>
      <c r="CAC160" s="11"/>
      <c r="CAD160" s="11"/>
      <c r="CAE160" s="11"/>
      <c r="CAF160" s="11"/>
      <c r="CAG160" s="11"/>
      <c r="CAH160" s="11"/>
      <c r="CAI160" s="11"/>
      <c r="CAJ160" s="11"/>
      <c r="CAK160" s="11"/>
      <c r="CAL160" s="11"/>
      <c r="CAM160" s="11"/>
      <c r="CAN160" s="11"/>
      <c r="CAO160" s="11"/>
      <c r="CAP160" s="11"/>
      <c r="CAQ160" s="11"/>
      <c r="CAR160" s="11"/>
      <c r="CAS160" s="11"/>
      <c r="CAT160" s="11"/>
      <c r="CAU160" s="11"/>
      <c r="CAV160" s="11"/>
      <c r="CAW160" s="11"/>
      <c r="CAX160" s="11"/>
      <c r="CAY160" s="11"/>
      <c r="CAZ160" s="11"/>
      <c r="CBA160" s="11"/>
      <c r="CBB160" s="11"/>
      <c r="CBC160" s="11"/>
      <c r="CBD160" s="11"/>
      <c r="CBE160" s="11"/>
      <c r="CBF160" s="11"/>
      <c r="CBG160" s="11"/>
      <c r="CBH160" s="11"/>
      <c r="CBI160" s="11"/>
      <c r="CBJ160" s="11"/>
      <c r="CBK160" s="11"/>
      <c r="CBL160" s="11"/>
      <c r="CBM160" s="11"/>
      <c r="CBN160" s="11"/>
      <c r="CBO160" s="11"/>
      <c r="CBP160" s="11"/>
      <c r="CBQ160" s="11"/>
      <c r="CBR160" s="11"/>
      <c r="CBS160" s="11"/>
      <c r="CBT160" s="11"/>
      <c r="CBU160" s="11"/>
      <c r="CBV160" s="11"/>
      <c r="CBW160" s="11"/>
      <c r="CBX160" s="11"/>
      <c r="CBY160" s="11"/>
      <c r="CBZ160" s="11"/>
      <c r="CCA160" s="11"/>
      <c r="CCB160" s="11"/>
      <c r="CCC160" s="11"/>
      <c r="CCD160" s="11"/>
      <c r="CCE160" s="11"/>
      <c r="CCF160" s="11"/>
      <c r="CCG160" s="11"/>
      <c r="CCH160" s="11"/>
      <c r="CCI160" s="11"/>
      <c r="CCJ160" s="11"/>
      <c r="CCK160" s="11"/>
      <c r="CCL160" s="11"/>
      <c r="CCM160" s="11"/>
      <c r="CCN160" s="11"/>
      <c r="CCO160" s="11"/>
      <c r="CCP160" s="11"/>
      <c r="CCQ160" s="11"/>
      <c r="CCR160" s="11"/>
      <c r="CCS160" s="11"/>
      <c r="CCT160" s="11"/>
      <c r="CCU160" s="11"/>
      <c r="CCV160" s="11"/>
      <c r="CCW160" s="11"/>
      <c r="CCX160" s="11"/>
      <c r="CCY160" s="11"/>
      <c r="CCZ160" s="11"/>
      <c r="CDA160" s="11"/>
      <c r="CDB160" s="11"/>
      <c r="CDC160" s="11"/>
      <c r="CDD160" s="11"/>
      <c r="CDE160" s="11"/>
      <c r="CDF160" s="11"/>
      <c r="CDG160" s="11"/>
      <c r="CDH160" s="11"/>
      <c r="CDI160" s="11"/>
      <c r="CDJ160" s="11"/>
      <c r="CDK160" s="11"/>
      <c r="CDL160" s="11"/>
      <c r="CDM160" s="11"/>
      <c r="CDN160" s="11"/>
      <c r="CDO160" s="11"/>
      <c r="CDP160" s="11"/>
      <c r="CDQ160" s="11"/>
      <c r="CDR160" s="11"/>
      <c r="CDS160" s="11"/>
      <c r="CDT160" s="11"/>
      <c r="CDU160" s="11"/>
      <c r="CDV160" s="11"/>
      <c r="CDW160" s="11"/>
      <c r="CDX160" s="11"/>
      <c r="CDY160" s="11"/>
      <c r="CDZ160" s="11"/>
      <c r="CEA160" s="11"/>
      <c r="CEB160" s="11"/>
      <c r="CEC160" s="11"/>
      <c r="CED160" s="11"/>
      <c r="CEE160" s="11"/>
      <c r="CEF160" s="11"/>
      <c r="CEG160" s="11"/>
      <c r="CEH160" s="11"/>
      <c r="CEI160" s="11"/>
      <c r="CEJ160" s="11"/>
      <c r="CEK160" s="11"/>
      <c r="CEL160" s="11"/>
      <c r="CEM160" s="11"/>
      <c r="CEN160" s="11"/>
      <c r="CEO160" s="11"/>
      <c r="CEP160" s="11"/>
      <c r="CEQ160" s="11"/>
      <c r="CER160" s="11"/>
      <c r="CES160" s="11"/>
      <c r="CET160" s="11"/>
      <c r="CEU160" s="11"/>
      <c r="CEV160" s="11"/>
      <c r="CEW160" s="11"/>
      <c r="CEX160" s="11"/>
      <c r="CEY160" s="11"/>
      <c r="CEZ160" s="11"/>
      <c r="CFA160" s="11"/>
      <c r="CFB160" s="11"/>
      <c r="CFC160" s="11"/>
      <c r="CFD160" s="11"/>
      <c r="CFE160" s="11"/>
      <c r="CFF160" s="11"/>
      <c r="CFG160" s="11"/>
      <c r="CFH160" s="11"/>
      <c r="CFI160" s="11"/>
      <c r="CFJ160" s="11"/>
      <c r="CFK160" s="11"/>
      <c r="CFL160" s="11"/>
      <c r="CFM160" s="11"/>
      <c r="CFN160" s="11"/>
      <c r="CFO160" s="11"/>
      <c r="CFP160" s="11"/>
      <c r="CFQ160" s="11"/>
      <c r="CFR160" s="11"/>
      <c r="CFS160" s="11"/>
      <c r="CFT160" s="11"/>
      <c r="CFU160" s="11"/>
      <c r="CFV160" s="11"/>
      <c r="CFW160" s="11"/>
      <c r="CFX160" s="11"/>
      <c r="CFY160" s="11"/>
      <c r="CFZ160" s="11"/>
      <c r="CGA160" s="11"/>
      <c r="CGB160" s="11"/>
      <c r="CGC160" s="11"/>
      <c r="CGD160" s="11"/>
      <c r="CGE160" s="11"/>
      <c r="CGF160" s="11"/>
      <c r="CGG160" s="11"/>
      <c r="CGH160" s="11"/>
      <c r="CGI160" s="11"/>
      <c r="CGJ160" s="11"/>
      <c r="CGK160" s="11"/>
      <c r="CGL160" s="11"/>
      <c r="CGM160" s="11"/>
      <c r="CGN160" s="11"/>
      <c r="CGO160" s="11"/>
      <c r="CGP160" s="11"/>
      <c r="CGQ160" s="11"/>
      <c r="CGR160" s="11"/>
      <c r="CGS160" s="11"/>
      <c r="CGT160" s="11"/>
      <c r="CGU160" s="11"/>
      <c r="CGV160" s="11"/>
      <c r="CGW160" s="11"/>
      <c r="CGX160" s="11"/>
      <c r="CGY160" s="11"/>
      <c r="CGZ160" s="11"/>
      <c r="CHA160" s="11"/>
      <c r="CHB160" s="11"/>
      <c r="CHC160" s="11"/>
      <c r="CHD160" s="11"/>
      <c r="CHE160" s="11"/>
      <c r="CHF160" s="11"/>
      <c r="CHG160" s="11"/>
      <c r="CHH160" s="11"/>
      <c r="CHI160" s="11"/>
      <c r="CHJ160" s="11"/>
      <c r="CHK160" s="11"/>
      <c r="CHL160" s="11"/>
      <c r="CHM160" s="11"/>
      <c r="CHN160" s="11"/>
      <c r="CHO160" s="11"/>
      <c r="CHP160" s="11"/>
      <c r="CHQ160" s="11"/>
      <c r="CHR160" s="11"/>
      <c r="CHS160" s="11"/>
      <c r="CHT160" s="11"/>
      <c r="CHU160" s="11"/>
      <c r="CHV160" s="11"/>
      <c r="CHW160" s="11"/>
      <c r="CHX160" s="11"/>
      <c r="CHY160" s="11"/>
      <c r="CHZ160" s="11"/>
      <c r="CIA160" s="11"/>
      <c r="CIB160" s="11"/>
      <c r="CIC160" s="11"/>
      <c r="CID160" s="11"/>
      <c r="CIE160" s="11"/>
      <c r="CIF160" s="11"/>
      <c r="CIG160" s="11"/>
      <c r="CIH160" s="11"/>
      <c r="CII160" s="11"/>
      <c r="CIJ160" s="11"/>
      <c r="CIK160" s="11"/>
      <c r="CIL160" s="11"/>
      <c r="CIM160" s="11"/>
      <c r="CIN160" s="11"/>
      <c r="CIO160" s="11"/>
      <c r="CIP160" s="11"/>
      <c r="CIQ160" s="11"/>
      <c r="CIR160" s="11"/>
      <c r="CIS160" s="11"/>
      <c r="CIT160" s="11"/>
      <c r="CIU160" s="11"/>
      <c r="CIV160" s="11"/>
      <c r="CIW160" s="11"/>
      <c r="CIX160" s="11"/>
      <c r="CIY160" s="11"/>
      <c r="CIZ160" s="11"/>
      <c r="CJA160" s="11"/>
      <c r="CJB160" s="11"/>
      <c r="CJC160" s="11"/>
      <c r="CJD160" s="11"/>
      <c r="CJE160" s="11"/>
      <c r="CJF160" s="11"/>
      <c r="CJG160" s="11"/>
      <c r="CJH160" s="11"/>
      <c r="CJI160" s="11"/>
      <c r="CJJ160" s="11"/>
      <c r="CJK160" s="11"/>
      <c r="CJL160" s="11"/>
      <c r="CJM160" s="11"/>
      <c r="CJN160" s="11"/>
      <c r="CJO160" s="11"/>
      <c r="CJP160" s="11"/>
      <c r="CJQ160" s="11"/>
      <c r="CJR160" s="11"/>
      <c r="CJS160" s="11"/>
      <c r="CJT160" s="11"/>
      <c r="CJU160" s="11"/>
      <c r="CJV160" s="11"/>
      <c r="CJW160" s="11"/>
      <c r="CJX160" s="11"/>
      <c r="CJY160" s="11"/>
      <c r="CJZ160" s="11"/>
      <c r="CKA160" s="11"/>
      <c r="CKB160" s="11"/>
      <c r="CKC160" s="11"/>
      <c r="CKD160" s="11"/>
      <c r="CKE160" s="11"/>
      <c r="CKF160" s="11"/>
      <c r="CKG160" s="11"/>
      <c r="CKH160" s="11"/>
      <c r="CKI160" s="11"/>
      <c r="CKJ160" s="11"/>
      <c r="CKK160" s="11"/>
      <c r="CKL160" s="11"/>
      <c r="CKM160" s="11"/>
      <c r="CKN160" s="11"/>
      <c r="CKO160" s="11"/>
      <c r="CKP160" s="11"/>
      <c r="CKQ160" s="11"/>
      <c r="CKR160" s="11"/>
      <c r="CKS160" s="11"/>
      <c r="CKT160" s="11"/>
      <c r="CKU160" s="11"/>
      <c r="CKV160" s="11"/>
      <c r="CKW160" s="11"/>
      <c r="CKX160" s="11"/>
      <c r="CKY160" s="11"/>
      <c r="CKZ160" s="11"/>
      <c r="CLA160" s="11"/>
      <c r="CLB160" s="11"/>
      <c r="CLC160" s="11"/>
      <c r="CLD160" s="11"/>
      <c r="CLE160" s="11"/>
      <c r="CLF160" s="11"/>
      <c r="CLG160" s="11"/>
      <c r="CLH160" s="11"/>
      <c r="CLI160" s="11"/>
      <c r="CLJ160" s="11"/>
      <c r="CLK160" s="11"/>
      <c r="CLL160" s="11"/>
      <c r="CLM160" s="11"/>
      <c r="CLN160" s="11"/>
      <c r="CLO160" s="11"/>
      <c r="CLP160" s="11"/>
      <c r="CLQ160" s="11"/>
      <c r="CLR160" s="11"/>
      <c r="CLS160" s="11"/>
      <c r="CLT160" s="11"/>
      <c r="CLU160" s="11"/>
      <c r="CLV160" s="11"/>
      <c r="CLW160" s="11"/>
      <c r="CLX160" s="11"/>
      <c r="CLY160" s="11"/>
      <c r="CLZ160" s="11"/>
      <c r="CMA160" s="11"/>
      <c r="CMB160" s="11"/>
      <c r="CMC160" s="11"/>
      <c r="CMD160" s="11"/>
      <c r="CME160" s="11"/>
      <c r="CMF160" s="11"/>
      <c r="CMG160" s="11"/>
      <c r="CMH160" s="11"/>
      <c r="CMI160" s="11"/>
      <c r="CMJ160" s="11"/>
      <c r="CMK160" s="11"/>
      <c r="CML160" s="11"/>
      <c r="CMM160" s="11"/>
      <c r="CMN160" s="11"/>
      <c r="CMO160" s="11"/>
      <c r="CMP160" s="11"/>
      <c r="CMQ160" s="11"/>
      <c r="CMR160" s="11"/>
      <c r="CMS160" s="11"/>
      <c r="CMT160" s="11"/>
      <c r="CMU160" s="11"/>
      <c r="CMV160" s="11"/>
      <c r="CMW160" s="11"/>
      <c r="CMX160" s="11"/>
      <c r="CMY160" s="11"/>
      <c r="CMZ160" s="11"/>
      <c r="CNA160" s="11"/>
      <c r="CNB160" s="11"/>
      <c r="CNC160" s="11"/>
      <c r="CND160" s="11"/>
      <c r="CNE160" s="11"/>
      <c r="CNF160" s="11"/>
      <c r="CNG160" s="11"/>
      <c r="CNH160" s="11"/>
      <c r="CNI160" s="11"/>
      <c r="CNJ160" s="11"/>
      <c r="CNK160" s="11"/>
      <c r="CNL160" s="11"/>
      <c r="CNM160" s="11"/>
      <c r="CNN160" s="11"/>
      <c r="CNO160" s="11"/>
      <c r="CNP160" s="11"/>
      <c r="CNQ160" s="11"/>
      <c r="CNR160" s="11"/>
      <c r="CNS160" s="11"/>
      <c r="CNT160" s="11"/>
      <c r="CNU160" s="11"/>
      <c r="CNV160" s="11"/>
      <c r="CNW160" s="11"/>
      <c r="CNX160" s="11"/>
      <c r="CNY160" s="11"/>
      <c r="CNZ160" s="11"/>
      <c r="COA160" s="11"/>
      <c r="COB160" s="11"/>
      <c r="COC160" s="11"/>
      <c r="COD160" s="11"/>
      <c r="COE160" s="11"/>
      <c r="COF160" s="11"/>
      <c r="COG160" s="11"/>
      <c r="COH160" s="11"/>
      <c r="COI160" s="11"/>
      <c r="COJ160" s="11"/>
      <c r="COK160" s="11"/>
      <c r="COL160" s="11"/>
      <c r="COM160" s="11"/>
      <c r="CON160" s="11"/>
      <c r="COO160" s="11"/>
      <c r="COP160" s="11"/>
      <c r="COQ160" s="11"/>
      <c r="COR160" s="11"/>
      <c r="COS160" s="11"/>
      <c r="COT160" s="11"/>
      <c r="COU160" s="11"/>
      <c r="COV160" s="11"/>
      <c r="COW160" s="11"/>
      <c r="COX160" s="11"/>
      <c r="COY160" s="11"/>
      <c r="COZ160" s="11"/>
      <c r="CPA160" s="11"/>
      <c r="CPB160" s="11"/>
      <c r="CPC160" s="11"/>
      <c r="CPD160" s="11"/>
      <c r="CPE160" s="11"/>
      <c r="CPF160" s="11"/>
      <c r="CPG160" s="11"/>
      <c r="CPH160" s="11"/>
      <c r="CPI160" s="11"/>
      <c r="CPJ160" s="11"/>
      <c r="CPK160" s="11"/>
      <c r="CPL160" s="11"/>
      <c r="CPM160" s="11"/>
      <c r="CPN160" s="11"/>
      <c r="CPO160" s="11"/>
      <c r="CPP160" s="11"/>
      <c r="CPQ160" s="11"/>
      <c r="CPR160" s="11"/>
      <c r="CPS160" s="11"/>
      <c r="CPT160" s="11"/>
      <c r="CPU160" s="11"/>
      <c r="CPV160" s="11"/>
      <c r="CPW160" s="11"/>
      <c r="CPX160" s="11"/>
      <c r="CPY160" s="11"/>
      <c r="CPZ160" s="11"/>
      <c r="CQA160" s="11"/>
      <c r="CQB160" s="11"/>
      <c r="CQC160" s="11"/>
      <c r="CQD160" s="11"/>
      <c r="CQE160" s="11"/>
      <c r="CQF160" s="11"/>
      <c r="CQG160" s="11"/>
      <c r="CQH160" s="11"/>
      <c r="CQI160" s="11"/>
      <c r="CQJ160" s="11"/>
      <c r="CQK160" s="11"/>
      <c r="CQL160" s="11"/>
      <c r="CQM160" s="11"/>
      <c r="CQN160" s="11"/>
      <c r="CQO160" s="11"/>
      <c r="CQP160" s="11"/>
      <c r="CQQ160" s="11"/>
      <c r="CQR160" s="11"/>
      <c r="CQS160" s="11"/>
      <c r="CQT160" s="11"/>
      <c r="CQU160" s="11"/>
      <c r="CQV160" s="11"/>
      <c r="CQW160" s="11"/>
      <c r="CQX160" s="11"/>
      <c r="CQY160" s="11"/>
      <c r="CQZ160" s="11"/>
      <c r="CRA160" s="11"/>
      <c r="CRB160" s="11"/>
      <c r="CRC160" s="11"/>
      <c r="CRD160" s="11"/>
      <c r="CRE160" s="11"/>
      <c r="CRF160" s="11"/>
      <c r="CRG160" s="11"/>
      <c r="CRH160" s="11"/>
      <c r="CRI160" s="11"/>
      <c r="CRJ160" s="11"/>
      <c r="CRK160" s="11"/>
      <c r="CRL160" s="11"/>
      <c r="CRM160" s="11"/>
      <c r="CRN160" s="11"/>
      <c r="CRO160" s="11"/>
      <c r="CRP160" s="11"/>
      <c r="CRQ160" s="11"/>
      <c r="CRR160" s="11"/>
      <c r="CRS160" s="11"/>
      <c r="CRT160" s="11"/>
      <c r="CRU160" s="11"/>
      <c r="CRV160" s="11"/>
      <c r="CRW160" s="11"/>
      <c r="CRX160" s="11"/>
      <c r="CRY160" s="11"/>
      <c r="CRZ160" s="11"/>
      <c r="CSA160" s="11"/>
      <c r="CSB160" s="11"/>
      <c r="CSC160" s="11"/>
      <c r="CSD160" s="11"/>
      <c r="CSE160" s="11"/>
      <c r="CSF160" s="11"/>
      <c r="CSG160" s="11"/>
      <c r="CSH160" s="11"/>
      <c r="CSI160" s="11"/>
      <c r="CSJ160" s="11"/>
      <c r="CSK160" s="11"/>
      <c r="CSL160" s="11"/>
      <c r="CSM160" s="11"/>
      <c r="CSN160" s="11"/>
      <c r="CSO160" s="11"/>
      <c r="CSP160" s="11"/>
      <c r="CSQ160" s="11"/>
      <c r="CSR160" s="11"/>
      <c r="CSS160" s="11"/>
      <c r="CST160" s="11"/>
      <c r="CSU160" s="11"/>
      <c r="CSV160" s="11"/>
      <c r="CSW160" s="11"/>
      <c r="CSX160" s="11"/>
      <c r="CSY160" s="11"/>
      <c r="CSZ160" s="11"/>
      <c r="CTA160" s="11"/>
      <c r="CTB160" s="11"/>
      <c r="CTC160" s="11"/>
      <c r="CTD160" s="11"/>
      <c r="CTE160" s="11"/>
      <c r="CTF160" s="11"/>
      <c r="CTG160" s="11"/>
      <c r="CTH160" s="11"/>
      <c r="CTI160" s="11"/>
      <c r="CTJ160" s="11"/>
      <c r="CTK160" s="11"/>
      <c r="CTL160" s="11"/>
      <c r="CTM160" s="11"/>
      <c r="CTN160" s="11"/>
      <c r="CTO160" s="11"/>
      <c r="CTP160" s="11"/>
      <c r="CTQ160" s="11"/>
      <c r="CTR160" s="11"/>
      <c r="CTS160" s="11"/>
      <c r="CTT160" s="11"/>
      <c r="CTU160" s="11"/>
      <c r="CTV160" s="11"/>
      <c r="CTW160" s="11"/>
      <c r="CTX160" s="11"/>
      <c r="CTY160" s="11"/>
      <c r="CTZ160" s="11"/>
      <c r="CUA160" s="11"/>
      <c r="CUB160" s="11"/>
      <c r="CUC160" s="11"/>
      <c r="CUD160" s="11"/>
      <c r="CUE160" s="11"/>
      <c r="CUF160" s="11"/>
      <c r="CUG160" s="11"/>
      <c r="CUH160" s="11"/>
      <c r="CUI160" s="11"/>
      <c r="CUJ160" s="11"/>
      <c r="CUK160" s="11"/>
      <c r="CUL160" s="11"/>
      <c r="CUM160" s="11"/>
      <c r="CUN160" s="11"/>
      <c r="CUO160" s="11"/>
      <c r="CUP160" s="11"/>
      <c r="CUQ160" s="11"/>
      <c r="CUR160" s="11"/>
      <c r="CUS160" s="11"/>
      <c r="CUT160" s="11"/>
      <c r="CUU160" s="11"/>
      <c r="CUV160" s="11"/>
      <c r="CUW160" s="11"/>
      <c r="CUX160" s="11"/>
      <c r="CUY160" s="11"/>
      <c r="CUZ160" s="11"/>
      <c r="CVA160" s="11"/>
      <c r="CVB160" s="11"/>
      <c r="CVC160" s="11"/>
      <c r="CVD160" s="11"/>
      <c r="CVE160" s="11"/>
      <c r="CVF160" s="11"/>
      <c r="CVG160" s="11"/>
      <c r="CVH160" s="11"/>
      <c r="CVI160" s="11"/>
      <c r="CVJ160" s="11"/>
      <c r="CVK160" s="11"/>
      <c r="CVL160" s="11"/>
      <c r="CVM160" s="11"/>
      <c r="CVN160" s="11"/>
      <c r="CVO160" s="11"/>
      <c r="CVP160" s="11"/>
      <c r="CVQ160" s="11"/>
      <c r="CVR160" s="11"/>
      <c r="CVS160" s="11"/>
      <c r="CVT160" s="11"/>
      <c r="CVU160" s="11"/>
      <c r="CVV160" s="11"/>
      <c r="CVW160" s="11"/>
      <c r="CVX160" s="11"/>
      <c r="CVY160" s="11"/>
      <c r="CVZ160" s="11"/>
      <c r="CWA160" s="11"/>
      <c r="CWB160" s="11"/>
      <c r="CWC160" s="11"/>
      <c r="CWD160" s="11"/>
      <c r="CWE160" s="11"/>
      <c r="CWF160" s="11"/>
      <c r="CWG160" s="11"/>
      <c r="CWH160" s="11"/>
      <c r="CWI160" s="11"/>
      <c r="CWJ160" s="11"/>
      <c r="CWK160" s="11"/>
      <c r="CWL160" s="11"/>
      <c r="CWM160" s="11"/>
      <c r="CWN160" s="11"/>
      <c r="CWO160" s="11"/>
      <c r="CWP160" s="11"/>
      <c r="CWQ160" s="11"/>
      <c r="CWR160" s="11"/>
      <c r="CWS160" s="11"/>
      <c r="CWT160" s="11"/>
      <c r="CWU160" s="11"/>
      <c r="CWV160" s="11"/>
      <c r="CWW160" s="11"/>
      <c r="CWX160" s="11"/>
      <c r="CWY160" s="11"/>
      <c r="CWZ160" s="11"/>
      <c r="CXA160" s="11"/>
      <c r="CXB160" s="11"/>
      <c r="CXC160" s="11"/>
      <c r="CXD160" s="11"/>
      <c r="CXE160" s="11"/>
      <c r="CXF160" s="11"/>
      <c r="CXG160" s="11"/>
      <c r="CXH160" s="11"/>
      <c r="CXI160" s="11"/>
      <c r="CXJ160" s="11"/>
      <c r="CXK160" s="11"/>
      <c r="CXL160" s="11"/>
      <c r="CXM160" s="11"/>
      <c r="CXN160" s="11"/>
      <c r="CXO160" s="11"/>
      <c r="CXP160" s="11"/>
      <c r="CXQ160" s="11"/>
      <c r="CXR160" s="11"/>
      <c r="CXS160" s="11"/>
      <c r="CXT160" s="11"/>
      <c r="CXU160" s="11"/>
      <c r="CXV160" s="11"/>
      <c r="CXW160" s="11"/>
      <c r="CXX160" s="11"/>
      <c r="CXY160" s="11"/>
      <c r="CXZ160" s="11"/>
      <c r="CYA160" s="11"/>
      <c r="CYB160" s="11"/>
      <c r="CYC160" s="11"/>
      <c r="CYD160" s="11"/>
      <c r="CYE160" s="11"/>
      <c r="CYF160" s="11"/>
      <c r="CYG160" s="11"/>
      <c r="CYH160" s="11"/>
      <c r="CYI160" s="11"/>
      <c r="CYJ160" s="11"/>
      <c r="CYK160" s="11"/>
      <c r="CYL160" s="11"/>
      <c r="CYM160" s="11"/>
      <c r="CYN160" s="11"/>
      <c r="CYO160" s="11"/>
      <c r="CYP160" s="11"/>
      <c r="CYQ160" s="11"/>
      <c r="CYR160" s="11"/>
      <c r="CYS160" s="11"/>
      <c r="CYT160" s="11"/>
      <c r="CYU160" s="11"/>
      <c r="CYV160" s="11"/>
      <c r="CYW160" s="11"/>
      <c r="CYX160" s="11"/>
      <c r="CYY160" s="11"/>
      <c r="CYZ160" s="11"/>
      <c r="CZA160" s="11"/>
      <c r="CZB160" s="11"/>
      <c r="CZC160" s="11"/>
      <c r="CZD160" s="11"/>
      <c r="CZE160" s="11"/>
      <c r="CZF160" s="11"/>
      <c r="CZG160" s="11"/>
      <c r="CZH160" s="11"/>
      <c r="CZI160" s="11"/>
      <c r="CZJ160" s="11"/>
      <c r="CZK160" s="11"/>
      <c r="CZL160" s="11"/>
      <c r="CZM160" s="11"/>
      <c r="CZN160" s="11"/>
      <c r="CZO160" s="11"/>
      <c r="CZP160" s="11"/>
      <c r="CZQ160" s="11"/>
      <c r="CZR160" s="11"/>
      <c r="CZS160" s="11"/>
      <c r="CZT160" s="11"/>
      <c r="CZU160" s="11"/>
      <c r="CZV160" s="11"/>
      <c r="CZW160" s="11"/>
      <c r="CZX160" s="11"/>
      <c r="CZY160" s="11"/>
      <c r="CZZ160" s="11"/>
      <c r="DAA160" s="11"/>
      <c r="DAB160" s="11"/>
      <c r="DAC160" s="11"/>
      <c r="DAD160" s="11"/>
      <c r="DAE160" s="11"/>
      <c r="DAF160" s="11"/>
      <c r="DAG160" s="11"/>
      <c r="DAH160" s="11"/>
      <c r="DAI160" s="11"/>
      <c r="DAJ160" s="11"/>
      <c r="DAK160" s="11"/>
      <c r="DAL160" s="11"/>
      <c r="DAM160" s="11"/>
      <c r="DAN160" s="11"/>
      <c r="DAO160" s="11"/>
      <c r="DAP160" s="11"/>
      <c r="DAQ160" s="11"/>
      <c r="DAR160" s="11"/>
      <c r="DAS160" s="11"/>
      <c r="DAT160" s="11"/>
      <c r="DAU160" s="11"/>
      <c r="DAV160" s="11"/>
      <c r="DAW160" s="11"/>
      <c r="DAX160" s="11"/>
      <c r="DAY160" s="11"/>
      <c r="DAZ160" s="11"/>
      <c r="DBA160" s="11"/>
      <c r="DBB160" s="11"/>
      <c r="DBC160" s="11"/>
      <c r="DBD160" s="11"/>
      <c r="DBE160" s="11"/>
      <c r="DBF160" s="11"/>
      <c r="DBG160" s="11"/>
      <c r="DBH160" s="11"/>
      <c r="DBI160" s="11"/>
      <c r="DBJ160" s="11"/>
      <c r="DBK160" s="11"/>
      <c r="DBL160" s="11"/>
      <c r="DBM160" s="11"/>
      <c r="DBN160" s="11"/>
      <c r="DBO160" s="11"/>
      <c r="DBP160" s="11"/>
      <c r="DBQ160" s="11"/>
      <c r="DBR160" s="11"/>
      <c r="DBS160" s="11"/>
      <c r="DBT160" s="11"/>
      <c r="DBU160" s="11"/>
      <c r="DBV160" s="11"/>
      <c r="DBW160" s="11"/>
      <c r="DBX160" s="11"/>
      <c r="DBY160" s="11"/>
      <c r="DBZ160" s="11"/>
      <c r="DCA160" s="11"/>
      <c r="DCB160" s="11"/>
      <c r="DCC160" s="11"/>
      <c r="DCD160" s="11"/>
      <c r="DCE160" s="11"/>
      <c r="DCF160" s="11"/>
      <c r="DCG160" s="11"/>
      <c r="DCH160" s="11"/>
      <c r="DCI160" s="11"/>
      <c r="DCJ160" s="11"/>
      <c r="DCK160" s="11"/>
      <c r="DCL160" s="11"/>
      <c r="DCM160" s="11"/>
      <c r="DCN160" s="11"/>
      <c r="DCO160" s="11"/>
      <c r="DCP160" s="11"/>
      <c r="DCQ160" s="11"/>
      <c r="DCR160" s="11"/>
      <c r="DCS160" s="11"/>
      <c r="DCT160" s="11"/>
      <c r="DCU160" s="11"/>
      <c r="DCV160" s="11"/>
      <c r="DCW160" s="11"/>
      <c r="DCX160" s="11"/>
      <c r="DCY160" s="11"/>
      <c r="DCZ160" s="11"/>
      <c r="DDA160" s="11"/>
      <c r="DDB160" s="11"/>
      <c r="DDC160" s="11"/>
      <c r="DDD160" s="11"/>
      <c r="DDE160" s="11"/>
      <c r="DDF160" s="11"/>
      <c r="DDG160" s="11"/>
      <c r="DDH160" s="11"/>
      <c r="DDI160" s="11"/>
      <c r="DDJ160" s="11"/>
      <c r="DDK160" s="11"/>
      <c r="DDL160" s="11"/>
      <c r="DDM160" s="11"/>
      <c r="DDN160" s="11"/>
      <c r="DDO160" s="11"/>
      <c r="DDP160" s="11"/>
      <c r="DDQ160" s="11"/>
      <c r="DDR160" s="11"/>
      <c r="DDS160" s="11"/>
      <c r="DDT160" s="11"/>
      <c r="DDU160" s="11"/>
      <c r="DDV160" s="11"/>
      <c r="DDW160" s="11"/>
      <c r="DDX160" s="11"/>
      <c r="DDY160" s="11"/>
      <c r="DDZ160" s="11"/>
      <c r="DEA160" s="11"/>
      <c r="DEB160" s="11"/>
      <c r="DEC160" s="11"/>
      <c r="DED160" s="11"/>
      <c r="DEE160" s="11"/>
      <c r="DEF160" s="11"/>
      <c r="DEG160" s="11"/>
      <c r="DEH160" s="11"/>
      <c r="DEI160" s="11"/>
      <c r="DEJ160" s="11"/>
      <c r="DEK160" s="11"/>
      <c r="DEL160" s="11"/>
      <c r="DEM160" s="11"/>
      <c r="DEN160" s="11"/>
      <c r="DEO160" s="11"/>
      <c r="DEP160" s="11"/>
      <c r="DEQ160" s="11"/>
      <c r="DER160" s="11"/>
      <c r="DES160" s="11"/>
      <c r="DET160" s="11"/>
      <c r="DEU160" s="11"/>
      <c r="DEV160" s="11"/>
      <c r="DEW160" s="11"/>
      <c r="DEX160" s="11"/>
      <c r="DEY160" s="11"/>
      <c r="DEZ160" s="11"/>
      <c r="DFA160" s="11"/>
      <c r="DFB160" s="11"/>
      <c r="DFC160" s="11"/>
      <c r="DFD160" s="11"/>
      <c r="DFE160" s="11"/>
      <c r="DFF160" s="11"/>
      <c r="DFG160" s="11"/>
      <c r="DFH160" s="11"/>
      <c r="DFI160" s="11"/>
      <c r="DFJ160" s="11"/>
      <c r="DFK160" s="11"/>
      <c r="DFL160" s="11"/>
      <c r="DFM160" s="11"/>
      <c r="DFN160" s="11"/>
      <c r="DFO160" s="11"/>
      <c r="DFP160" s="11"/>
      <c r="DFQ160" s="11"/>
      <c r="DFR160" s="11"/>
      <c r="DFS160" s="11"/>
      <c r="DFT160" s="11"/>
      <c r="DFU160" s="11"/>
      <c r="DFV160" s="11"/>
      <c r="DFW160" s="11"/>
      <c r="DFX160" s="11"/>
      <c r="DFY160" s="11"/>
      <c r="DFZ160" s="11"/>
      <c r="DGA160" s="11"/>
      <c r="DGB160" s="11"/>
      <c r="DGC160" s="11"/>
      <c r="DGD160" s="11"/>
      <c r="DGE160" s="11"/>
      <c r="DGF160" s="11"/>
      <c r="DGG160" s="11"/>
      <c r="DGH160" s="11"/>
      <c r="DGI160" s="11"/>
      <c r="DGJ160" s="11"/>
      <c r="DGK160" s="11"/>
      <c r="DGL160" s="11"/>
      <c r="DGM160" s="11"/>
      <c r="DGN160" s="11"/>
      <c r="DGO160" s="11"/>
      <c r="DGP160" s="11"/>
      <c r="DGQ160" s="11"/>
      <c r="DGR160" s="11"/>
      <c r="DGS160" s="11"/>
      <c r="DGT160" s="11"/>
      <c r="DGU160" s="11"/>
      <c r="DGV160" s="11"/>
      <c r="DGW160" s="11"/>
      <c r="DGX160" s="11"/>
      <c r="DGY160" s="11"/>
      <c r="DGZ160" s="11"/>
      <c r="DHA160" s="11"/>
      <c r="DHB160" s="11"/>
      <c r="DHC160" s="11"/>
      <c r="DHD160" s="11"/>
      <c r="DHE160" s="11"/>
      <c r="DHF160" s="11"/>
      <c r="DHG160" s="11"/>
      <c r="DHH160" s="11"/>
      <c r="DHI160" s="11"/>
      <c r="DHJ160" s="11"/>
      <c r="DHK160" s="11"/>
      <c r="DHL160" s="11"/>
      <c r="DHM160" s="11"/>
      <c r="DHN160" s="11"/>
      <c r="DHO160" s="11"/>
      <c r="DHP160" s="11"/>
      <c r="DHQ160" s="11"/>
      <c r="DHR160" s="11"/>
      <c r="DHS160" s="11"/>
      <c r="DHT160" s="11"/>
      <c r="DHU160" s="11"/>
      <c r="DHV160" s="11"/>
      <c r="DHW160" s="11"/>
      <c r="DHX160" s="11"/>
      <c r="DHY160" s="11"/>
      <c r="DHZ160" s="11"/>
      <c r="DIA160" s="11"/>
      <c r="DIB160" s="11"/>
      <c r="DIC160" s="11"/>
      <c r="DID160" s="11"/>
      <c r="DIE160" s="11"/>
      <c r="DIF160" s="11"/>
      <c r="DIG160" s="11"/>
      <c r="DIH160" s="11"/>
      <c r="DII160" s="11"/>
      <c r="DIJ160" s="11"/>
      <c r="DIK160" s="11"/>
      <c r="DIL160" s="11"/>
      <c r="DIM160" s="11"/>
      <c r="DIN160" s="11"/>
      <c r="DIO160" s="11"/>
      <c r="DIP160" s="11"/>
      <c r="DIQ160" s="11"/>
      <c r="DIR160" s="11"/>
      <c r="DIS160" s="11"/>
      <c r="DIT160" s="11"/>
      <c r="DIU160" s="11"/>
      <c r="DIV160" s="11"/>
      <c r="DIW160" s="11"/>
      <c r="DIX160" s="11"/>
      <c r="DIY160" s="11"/>
      <c r="DIZ160" s="11"/>
      <c r="DJA160" s="11"/>
      <c r="DJB160" s="11"/>
      <c r="DJC160" s="11"/>
      <c r="DJD160" s="11"/>
      <c r="DJE160" s="11"/>
      <c r="DJF160" s="11"/>
      <c r="DJG160" s="11"/>
      <c r="DJH160" s="11"/>
      <c r="DJI160" s="11"/>
      <c r="DJJ160" s="11"/>
      <c r="DJK160" s="11"/>
      <c r="DJL160" s="11"/>
      <c r="DJM160" s="11"/>
      <c r="DJN160" s="11"/>
      <c r="DJO160" s="11"/>
      <c r="DJP160" s="11"/>
      <c r="DJQ160" s="11"/>
      <c r="DJR160" s="11"/>
      <c r="DJS160" s="11"/>
      <c r="DJT160" s="11"/>
      <c r="DJU160" s="11"/>
      <c r="DJV160" s="11"/>
      <c r="DJW160" s="11"/>
      <c r="DJX160" s="11"/>
      <c r="DJY160" s="11"/>
      <c r="DJZ160" s="11"/>
      <c r="DKA160" s="11"/>
      <c r="DKB160" s="11"/>
      <c r="DKC160" s="11"/>
      <c r="DKD160" s="11"/>
      <c r="DKE160" s="11"/>
      <c r="DKF160" s="11"/>
      <c r="DKG160" s="11"/>
      <c r="DKH160" s="11"/>
      <c r="DKI160" s="11"/>
      <c r="DKJ160" s="11"/>
      <c r="DKK160" s="11"/>
      <c r="DKL160" s="11"/>
      <c r="DKM160" s="11"/>
      <c r="DKN160" s="11"/>
      <c r="DKO160" s="11"/>
      <c r="DKP160" s="11"/>
      <c r="DKQ160" s="11"/>
      <c r="DKR160" s="11"/>
      <c r="DKS160" s="11"/>
      <c r="DKT160" s="11"/>
      <c r="DKU160" s="11"/>
      <c r="DKV160" s="11"/>
      <c r="DKW160" s="11"/>
      <c r="DKX160" s="11"/>
      <c r="DKY160" s="11"/>
      <c r="DKZ160" s="11"/>
      <c r="DLA160" s="11"/>
      <c r="DLB160" s="11"/>
      <c r="DLC160" s="11"/>
      <c r="DLD160" s="11"/>
      <c r="DLE160" s="11"/>
      <c r="DLF160" s="11"/>
      <c r="DLG160" s="11"/>
      <c r="DLH160" s="11"/>
      <c r="DLI160" s="11"/>
      <c r="DLJ160" s="11"/>
      <c r="DLK160" s="11"/>
      <c r="DLL160" s="11"/>
      <c r="DLM160" s="11"/>
      <c r="DLN160" s="11"/>
      <c r="DLO160" s="11"/>
      <c r="DLP160" s="11"/>
      <c r="DLQ160" s="11"/>
      <c r="DLR160" s="11"/>
      <c r="DLS160" s="11"/>
      <c r="DLT160" s="11"/>
      <c r="DLU160" s="11"/>
      <c r="DLV160" s="11"/>
      <c r="DLW160" s="11"/>
      <c r="DLX160" s="11"/>
      <c r="DLY160" s="11"/>
      <c r="DLZ160" s="11"/>
      <c r="DMA160" s="11"/>
      <c r="DMB160" s="11"/>
      <c r="DMC160" s="11"/>
      <c r="DMD160" s="11"/>
      <c r="DME160" s="11"/>
      <c r="DMF160" s="11"/>
      <c r="DMG160" s="11"/>
      <c r="DMH160" s="11"/>
      <c r="DMI160" s="11"/>
      <c r="DMJ160" s="11"/>
      <c r="DMK160" s="11"/>
      <c r="DML160" s="11"/>
      <c r="DMM160" s="11"/>
      <c r="DMN160" s="11"/>
      <c r="DMO160" s="11"/>
      <c r="DMP160" s="11"/>
      <c r="DMQ160" s="11"/>
      <c r="DMR160" s="11"/>
      <c r="DMS160" s="11"/>
      <c r="DMT160" s="11"/>
      <c r="DMU160" s="11"/>
      <c r="DMV160" s="11"/>
      <c r="DMW160" s="11"/>
      <c r="DMX160" s="11"/>
      <c r="DMY160" s="11"/>
      <c r="DMZ160" s="11"/>
      <c r="DNA160" s="11"/>
      <c r="DNB160" s="11"/>
      <c r="DNC160" s="11"/>
      <c r="DND160" s="11"/>
      <c r="DNE160" s="11"/>
      <c r="DNF160" s="11"/>
      <c r="DNG160" s="11"/>
      <c r="DNH160" s="11"/>
      <c r="DNI160" s="11"/>
      <c r="DNJ160" s="11"/>
      <c r="DNK160" s="11"/>
      <c r="DNL160" s="11"/>
      <c r="DNM160" s="11"/>
      <c r="DNN160" s="11"/>
      <c r="DNO160" s="11"/>
      <c r="DNP160" s="11"/>
      <c r="DNQ160" s="11"/>
      <c r="DNR160" s="11"/>
      <c r="DNS160" s="11"/>
      <c r="DNT160" s="11"/>
      <c r="DNU160" s="11"/>
      <c r="DNV160" s="11"/>
      <c r="DNW160" s="11"/>
      <c r="DNX160" s="11"/>
      <c r="DNY160" s="11"/>
      <c r="DNZ160" s="11"/>
      <c r="DOA160" s="11"/>
      <c r="DOB160" s="11"/>
      <c r="DOC160" s="11"/>
      <c r="DOD160" s="11"/>
      <c r="DOE160" s="11"/>
      <c r="DOF160" s="11"/>
      <c r="DOG160" s="11"/>
      <c r="DOH160" s="11"/>
      <c r="DOI160" s="11"/>
      <c r="DOJ160" s="11"/>
      <c r="DOK160" s="11"/>
      <c r="DOL160" s="11"/>
      <c r="DOM160" s="11"/>
      <c r="DON160" s="11"/>
      <c r="DOO160" s="11"/>
      <c r="DOP160" s="11"/>
      <c r="DOQ160" s="11"/>
      <c r="DOR160" s="11"/>
      <c r="DOS160" s="11"/>
      <c r="DOT160" s="11"/>
      <c r="DOU160" s="11"/>
      <c r="DOV160" s="11"/>
      <c r="DOW160" s="11"/>
      <c r="DOX160" s="11"/>
      <c r="DOY160" s="11"/>
      <c r="DOZ160" s="11"/>
      <c r="DPA160" s="11"/>
      <c r="DPB160" s="11"/>
      <c r="DPC160" s="11"/>
      <c r="DPD160" s="11"/>
      <c r="DPE160" s="11"/>
      <c r="DPF160" s="11"/>
      <c r="DPG160" s="11"/>
      <c r="DPH160" s="11"/>
      <c r="DPI160" s="11"/>
      <c r="DPJ160" s="11"/>
      <c r="DPK160" s="11"/>
      <c r="DPL160" s="11"/>
      <c r="DPM160" s="11"/>
      <c r="DPN160" s="11"/>
      <c r="DPO160" s="11"/>
      <c r="DPP160" s="11"/>
      <c r="DPQ160" s="11"/>
      <c r="DPR160" s="11"/>
      <c r="DPS160" s="11"/>
      <c r="DPT160" s="11"/>
      <c r="DPU160" s="11"/>
      <c r="DPV160" s="11"/>
      <c r="DPW160" s="11"/>
      <c r="DPX160" s="11"/>
      <c r="DPY160" s="11"/>
      <c r="DPZ160" s="11"/>
      <c r="DQA160" s="11"/>
      <c r="DQB160" s="11"/>
      <c r="DQC160" s="11"/>
      <c r="DQD160" s="11"/>
      <c r="DQE160" s="11"/>
      <c r="DQF160" s="11"/>
      <c r="DQG160" s="11"/>
      <c r="DQH160" s="11"/>
      <c r="DQI160" s="11"/>
      <c r="DQJ160" s="11"/>
      <c r="DQK160" s="11"/>
      <c r="DQL160" s="11"/>
      <c r="DQM160" s="11"/>
      <c r="DQN160" s="11"/>
      <c r="DQO160" s="11"/>
      <c r="DQP160" s="11"/>
      <c r="DQQ160" s="11"/>
      <c r="DQR160" s="11"/>
      <c r="DQS160" s="11"/>
      <c r="DQT160" s="11"/>
      <c r="DQU160" s="11"/>
      <c r="DQV160" s="11"/>
      <c r="DQW160" s="11"/>
      <c r="DQX160" s="11"/>
      <c r="DQY160" s="11"/>
      <c r="DQZ160" s="11"/>
      <c r="DRA160" s="11"/>
      <c r="DRB160" s="11"/>
      <c r="DRC160" s="11"/>
      <c r="DRD160" s="11"/>
      <c r="DRE160" s="11"/>
      <c r="DRF160" s="11"/>
      <c r="DRG160" s="11"/>
      <c r="DRH160" s="11"/>
      <c r="DRI160" s="11"/>
      <c r="DRJ160" s="11"/>
      <c r="DRK160" s="11"/>
      <c r="DRL160" s="11"/>
      <c r="DRM160" s="11"/>
      <c r="DRN160" s="11"/>
      <c r="DRO160" s="11"/>
      <c r="DRP160" s="11"/>
      <c r="DRQ160" s="11"/>
      <c r="DRR160" s="11"/>
      <c r="DRS160" s="11"/>
      <c r="DRT160" s="11"/>
      <c r="DRU160" s="11"/>
      <c r="DRV160" s="11"/>
      <c r="DRW160" s="11"/>
      <c r="DRX160" s="11"/>
      <c r="DRY160" s="11"/>
      <c r="DRZ160" s="11"/>
      <c r="DSA160" s="11"/>
      <c r="DSB160" s="11"/>
      <c r="DSC160" s="11"/>
      <c r="DSD160" s="11"/>
      <c r="DSE160" s="11"/>
      <c r="DSF160" s="11"/>
      <c r="DSG160" s="11"/>
      <c r="DSH160" s="11"/>
      <c r="DSI160" s="11"/>
      <c r="DSJ160" s="11"/>
      <c r="DSK160" s="11"/>
      <c r="DSL160" s="11"/>
      <c r="DSM160" s="11"/>
      <c r="DSN160" s="11"/>
      <c r="DSO160" s="11"/>
      <c r="DSP160" s="11"/>
      <c r="DSQ160" s="11"/>
      <c r="DSR160" s="11"/>
      <c r="DSS160" s="11"/>
      <c r="DST160" s="11"/>
      <c r="DSU160" s="11"/>
      <c r="DSV160" s="11"/>
      <c r="DSW160" s="11"/>
      <c r="DSX160" s="11"/>
      <c r="DSY160" s="11"/>
      <c r="DSZ160" s="11"/>
      <c r="DTA160" s="11"/>
      <c r="DTB160" s="11"/>
      <c r="DTC160" s="11"/>
      <c r="DTD160" s="11"/>
      <c r="DTE160" s="11"/>
      <c r="DTF160" s="11"/>
      <c r="DTG160" s="11"/>
      <c r="DTH160" s="11"/>
      <c r="DTI160" s="11"/>
      <c r="DTJ160" s="11"/>
      <c r="DTK160" s="11"/>
      <c r="DTL160" s="11"/>
      <c r="DTM160" s="11"/>
      <c r="DTN160" s="11"/>
      <c r="DTO160" s="11"/>
      <c r="DTP160" s="11"/>
      <c r="DTQ160" s="11"/>
      <c r="DTR160" s="11"/>
      <c r="DTS160" s="11"/>
      <c r="DTT160" s="11"/>
      <c r="DTU160" s="11"/>
      <c r="DTV160" s="11"/>
      <c r="DTW160" s="11"/>
      <c r="DTX160" s="11"/>
      <c r="DTY160" s="11"/>
      <c r="DTZ160" s="11"/>
      <c r="DUA160" s="11"/>
      <c r="DUB160" s="11"/>
      <c r="DUC160" s="11"/>
      <c r="DUD160" s="11"/>
      <c r="DUE160" s="11"/>
      <c r="DUF160" s="11"/>
      <c r="DUG160" s="11"/>
      <c r="DUH160" s="11"/>
      <c r="DUI160" s="11"/>
      <c r="DUJ160" s="11"/>
      <c r="DUK160" s="11"/>
      <c r="DUL160" s="11"/>
      <c r="DUM160" s="11"/>
      <c r="DUN160" s="11"/>
      <c r="DUO160" s="11"/>
      <c r="DUP160" s="11"/>
      <c r="DUQ160" s="11"/>
      <c r="DUR160" s="11"/>
      <c r="DUS160" s="11"/>
      <c r="DUT160" s="11"/>
      <c r="DUU160" s="11"/>
      <c r="DUV160" s="11"/>
      <c r="DUW160" s="11"/>
      <c r="DUX160" s="11"/>
      <c r="DUY160" s="11"/>
      <c r="DUZ160" s="11"/>
      <c r="DVA160" s="11"/>
      <c r="DVB160" s="11"/>
      <c r="DVC160" s="11"/>
      <c r="DVD160" s="11"/>
      <c r="DVE160" s="11"/>
      <c r="DVF160" s="11"/>
      <c r="DVG160" s="11"/>
      <c r="DVH160" s="11"/>
      <c r="DVI160" s="11"/>
      <c r="DVJ160" s="11"/>
      <c r="DVK160" s="11"/>
      <c r="DVL160" s="11"/>
      <c r="DVM160" s="11"/>
      <c r="DVN160" s="11"/>
      <c r="DVO160" s="11"/>
      <c r="DVP160" s="11"/>
      <c r="DVQ160" s="11"/>
      <c r="DVR160" s="11"/>
      <c r="DVS160" s="11"/>
      <c r="DVT160" s="11"/>
      <c r="DVU160" s="11"/>
      <c r="DVV160" s="11"/>
      <c r="DVW160" s="11"/>
      <c r="DVX160" s="11"/>
      <c r="DVY160" s="11"/>
      <c r="DVZ160" s="11"/>
      <c r="DWA160" s="11"/>
      <c r="DWB160" s="11"/>
      <c r="DWC160" s="11"/>
      <c r="DWD160" s="11"/>
      <c r="DWE160" s="11"/>
      <c r="DWF160" s="11"/>
      <c r="DWG160" s="11"/>
      <c r="DWH160" s="11"/>
      <c r="DWI160" s="11"/>
      <c r="DWJ160" s="11"/>
      <c r="DWK160" s="11"/>
      <c r="DWL160" s="11"/>
      <c r="DWM160" s="11"/>
      <c r="DWN160" s="11"/>
      <c r="DWO160" s="11"/>
      <c r="DWP160" s="11"/>
      <c r="DWQ160" s="11"/>
      <c r="DWR160" s="11"/>
      <c r="DWS160" s="11"/>
      <c r="DWT160" s="11"/>
      <c r="DWU160" s="11"/>
      <c r="DWV160" s="11"/>
      <c r="DWW160" s="11"/>
      <c r="DWX160" s="11"/>
      <c r="DWY160" s="11"/>
      <c r="DWZ160" s="11"/>
      <c r="DXA160" s="11"/>
      <c r="DXB160" s="11"/>
      <c r="DXC160" s="11"/>
      <c r="DXD160" s="11"/>
      <c r="DXE160" s="11"/>
      <c r="DXF160" s="11"/>
      <c r="DXG160" s="11"/>
      <c r="DXH160" s="11"/>
      <c r="DXI160" s="11"/>
      <c r="DXJ160" s="11"/>
      <c r="DXK160" s="11"/>
      <c r="DXL160" s="11"/>
      <c r="DXM160" s="11"/>
      <c r="DXN160" s="11"/>
      <c r="DXO160" s="11"/>
      <c r="DXP160" s="11"/>
      <c r="DXQ160" s="11"/>
      <c r="DXR160" s="11"/>
      <c r="DXS160" s="11"/>
      <c r="DXT160" s="11"/>
      <c r="DXU160" s="11"/>
      <c r="DXV160" s="11"/>
      <c r="DXW160" s="11"/>
      <c r="DXX160" s="11"/>
      <c r="DXY160" s="11"/>
      <c r="DXZ160" s="11"/>
      <c r="DYA160" s="11"/>
      <c r="DYB160" s="11"/>
      <c r="DYC160" s="11"/>
      <c r="DYD160" s="11"/>
      <c r="DYE160" s="11"/>
      <c r="DYF160" s="11"/>
      <c r="DYG160" s="11"/>
      <c r="DYH160" s="11"/>
      <c r="DYI160" s="11"/>
      <c r="DYJ160" s="11"/>
      <c r="DYK160" s="11"/>
      <c r="DYL160" s="11"/>
      <c r="DYM160" s="11"/>
      <c r="DYN160" s="11"/>
      <c r="DYO160" s="11"/>
      <c r="DYP160" s="11"/>
      <c r="DYQ160" s="11"/>
      <c r="DYR160" s="11"/>
      <c r="DYS160" s="11"/>
      <c r="DYT160" s="11"/>
      <c r="DYU160" s="11"/>
      <c r="DYV160" s="11"/>
      <c r="DYW160" s="11"/>
      <c r="DYX160" s="11"/>
      <c r="DYY160" s="11"/>
      <c r="DYZ160" s="11"/>
      <c r="DZA160" s="11"/>
      <c r="DZB160" s="11"/>
      <c r="DZC160" s="11"/>
      <c r="DZD160" s="11"/>
      <c r="DZE160" s="11"/>
      <c r="DZF160" s="11"/>
      <c r="DZG160" s="11"/>
      <c r="DZH160" s="11"/>
      <c r="DZI160" s="11"/>
      <c r="DZJ160" s="11"/>
      <c r="DZK160" s="11"/>
      <c r="DZL160" s="11"/>
      <c r="DZM160" s="11"/>
      <c r="DZN160" s="11"/>
      <c r="DZO160" s="11"/>
      <c r="DZP160" s="11"/>
      <c r="DZQ160" s="11"/>
      <c r="DZR160" s="11"/>
      <c r="DZS160" s="11"/>
      <c r="DZT160" s="11"/>
      <c r="DZU160" s="11"/>
      <c r="DZV160" s="11"/>
      <c r="DZW160" s="11"/>
      <c r="DZX160" s="11"/>
      <c r="DZY160" s="11"/>
      <c r="DZZ160" s="11"/>
      <c r="EAA160" s="11"/>
      <c r="EAB160" s="11"/>
      <c r="EAC160" s="11"/>
      <c r="EAD160" s="11"/>
      <c r="EAE160" s="11"/>
      <c r="EAF160" s="11"/>
      <c r="EAG160" s="11"/>
      <c r="EAH160" s="11"/>
      <c r="EAI160" s="11"/>
      <c r="EAJ160" s="11"/>
      <c r="EAK160" s="11"/>
      <c r="EAL160" s="11"/>
      <c r="EAM160" s="11"/>
      <c r="EAN160" s="11"/>
      <c r="EAO160" s="11"/>
      <c r="EAP160" s="11"/>
      <c r="EAQ160" s="11"/>
      <c r="EAR160" s="11"/>
      <c r="EAS160" s="11"/>
      <c r="EAT160" s="11"/>
      <c r="EAU160" s="11"/>
      <c r="EAV160" s="11"/>
      <c r="EAW160" s="11"/>
      <c r="EAX160" s="11"/>
      <c r="EAY160" s="11"/>
      <c r="EAZ160" s="11"/>
      <c r="EBA160" s="11"/>
      <c r="EBB160" s="11"/>
      <c r="EBC160" s="11"/>
      <c r="EBD160" s="11"/>
      <c r="EBE160" s="11"/>
      <c r="EBF160" s="11"/>
      <c r="EBG160" s="11"/>
      <c r="EBH160" s="11"/>
      <c r="EBI160" s="11"/>
      <c r="EBJ160" s="11"/>
      <c r="EBK160" s="11"/>
      <c r="EBL160" s="11"/>
      <c r="EBM160" s="11"/>
      <c r="EBN160" s="11"/>
      <c r="EBO160" s="11"/>
      <c r="EBP160" s="11"/>
      <c r="EBQ160" s="11"/>
      <c r="EBR160" s="11"/>
      <c r="EBS160" s="11"/>
      <c r="EBT160" s="11"/>
      <c r="EBU160" s="11"/>
      <c r="EBV160" s="11"/>
      <c r="EBW160" s="11"/>
      <c r="EBX160" s="11"/>
      <c r="EBY160" s="11"/>
      <c r="EBZ160" s="11"/>
      <c r="ECA160" s="11"/>
      <c r="ECB160" s="11"/>
      <c r="ECC160" s="11"/>
      <c r="ECD160" s="11"/>
      <c r="ECE160" s="11"/>
      <c r="ECF160" s="11"/>
      <c r="ECG160" s="11"/>
      <c r="ECH160" s="11"/>
      <c r="ECI160" s="11"/>
      <c r="ECJ160" s="11"/>
      <c r="ECK160" s="11"/>
      <c r="ECL160" s="11"/>
      <c r="ECM160" s="11"/>
      <c r="ECN160" s="11"/>
      <c r="ECO160" s="11"/>
      <c r="ECP160" s="11"/>
      <c r="ECQ160" s="11"/>
      <c r="ECR160" s="11"/>
      <c r="ECS160" s="11"/>
      <c r="ECT160" s="11"/>
      <c r="ECU160" s="11"/>
      <c r="ECV160" s="11"/>
      <c r="ECW160" s="11"/>
      <c r="ECX160" s="11"/>
      <c r="ECY160" s="11"/>
      <c r="ECZ160" s="11"/>
      <c r="EDA160" s="11"/>
      <c r="EDB160" s="11"/>
      <c r="EDC160" s="11"/>
      <c r="EDD160" s="11"/>
      <c r="EDE160" s="11"/>
      <c r="EDF160" s="11"/>
      <c r="EDG160" s="11"/>
      <c r="EDH160" s="11"/>
      <c r="EDI160" s="11"/>
      <c r="EDJ160" s="11"/>
      <c r="EDK160" s="11"/>
      <c r="EDL160" s="11"/>
      <c r="EDM160" s="11"/>
      <c r="EDN160" s="11"/>
      <c r="EDO160" s="11"/>
      <c r="EDP160" s="11"/>
      <c r="EDQ160" s="11"/>
      <c r="EDR160" s="11"/>
      <c r="EDS160" s="11"/>
      <c r="EDT160" s="11"/>
      <c r="EDU160" s="11"/>
      <c r="EDV160" s="11"/>
      <c r="EDW160" s="11"/>
      <c r="EDX160" s="11"/>
      <c r="EDY160" s="11"/>
      <c r="EDZ160" s="11"/>
      <c r="EEA160" s="11"/>
      <c r="EEB160" s="11"/>
      <c r="EEC160" s="11"/>
      <c r="EED160" s="11"/>
      <c r="EEE160" s="11"/>
      <c r="EEF160" s="11"/>
      <c r="EEG160" s="11"/>
      <c r="EEH160" s="11"/>
      <c r="EEI160" s="11"/>
      <c r="EEJ160" s="11"/>
      <c r="EEK160" s="11"/>
      <c r="EEL160" s="11"/>
      <c r="EEM160" s="11"/>
      <c r="EEN160" s="11"/>
      <c r="EEO160" s="11"/>
      <c r="EEP160" s="11"/>
      <c r="EEQ160" s="11"/>
      <c r="EER160" s="11"/>
      <c r="EES160" s="11"/>
      <c r="EET160" s="11"/>
      <c r="EEU160" s="11"/>
      <c r="EEV160" s="11"/>
      <c r="EEW160" s="11"/>
      <c r="EEX160" s="11"/>
      <c r="EEY160" s="11"/>
      <c r="EEZ160" s="11"/>
      <c r="EFA160" s="11"/>
      <c r="EFB160" s="11"/>
      <c r="EFC160" s="11"/>
      <c r="EFD160" s="11"/>
      <c r="EFE160" s="11"/>
      <c r="EFF160" s="11"/>
      <c r="EFG160" s="11"/>
      <c r="EFH160" s="11"/>
      <c r="EFI160" s="11"/>
      <c r="EFJ160" s="11"/>
      <c r="EFK160" s="11"/>
      <c r="EFL160" s="11"/>
      <c r="EFM160" s="11"/>
      <c r="EFN160" s="11"/>
      <c r="EFO160" s="11"/>
      <c r="EFP160" s="11"/>
      <c r="EFQ160" s="11"/>
      <c r="EFR160" s="11"/>
      <c r="EFS160" s="11"/>
      <c r="EFT160" s="11"/>
      <c r="EFU160" s="11"/>
      <c r="EFV160" s="11"/>
      <c r="EFW160" s="11"/>
      <c r="EFX160" s="11"/>
      <c r="EFY160" s="11"/>
      <c r="EFZ160" s="11"/>
      <c r="EGA160" s="11"/>
      <c r="EGB160" s="11"/>
      <c r="EGC160" s="11"/>
      <c r="EGD160" s="11"/>
      <c r="EGE160" s="11"/>
      <c r="EGF160" s="11"/>
      <c r="EGG160" s="11"/>
      <c r="EGH160" s="11"/>
      <c r="EGI160" s="11"/>
      <c r="EGJ160" s="11"/>
      <c r="EGK160" s="11"/>
      <c r="EGL160" s="11"/>
      <c r="EGM160" s="11"/>
      <c r="EGN160" s="11"/>
      <c r="EGO160" s="11"/>
      <c r="EGP160" s="11"/>
      <c r="EGQ160" s="11"/>
      <c r="EGR160" s="11"/>
      <c r="EGS160" s="11"/>
      <c r="EGT160" s="11"/>
      <c r="EGU160" s="11"/>
      <c r="EGV160" s="11"/>
      <c r="EGW160" s="11"/>
      <c r="EGX160" s="11"/>
      <c r="EGY160" s="11"/>
      <c r="EGZ160" s="11"/>
      <c r="EHA160" s="11"/>
      <c r="EHB160" s="11"/>
      <c r="EHC160" s="11"/>
      <c r="EHD160" s="11"/>
      <c r="EHE160" s="11"/>
      <c r="EHF160" s="11"/>
      <c r="EHG160" s="11"/>
      <c r="EHH160" s="11"/>
      <c r="EHI160" s="11"/>
      <c r="EHJ160" s="11"/>
      <c r="EHK160" s="11"/>
      <c r="EHL160" s="11"/>
      <c r="EHM160" s="11"/>
      <c r="EHN160" s="11"/>
      <c r="EHO160" s="11"/>
      <c r="EHP160" s="11"/>
      <c r="EHQ160" s="11"/>
      <c r="EHR160" s="11"/>
      <c r="EHS160" s="11"/>
      <c r="EHT160" s="11"/>
      <c r="EHU160" s="11"/>
      <c r="EHV160" s="11"/>
      <c r="EHW160" s="11"/>
      <c r="EHX160" s="11"/>
      <c r="EHY160" s="11"/>
      <c r="EHZ160" s="11"/>
      <c r="EIA160" s="11"/>
      <c r="EIB160" s="11"/>
      <c r="EIC160" s="11"/>
      <c r="EID160" s="11"/>
      <c r="EIE160" s="11"/>
      <c r="EIF160" s="11"/>
      <c r="EIG160" s="11"/>
      <c r="EIH160" s="11"/>
      <c r="EII160" s="11"/>
      <c r="EIJ160" s="11"/>
      <c r="EIK160" s="11"/>
      <c r="EIL160" s="11"/>
      <c r="EIM160" s="11"/>
      <c r="EIN160" s="11"/>
      <c r="EIO160" s="11"/>
      <c r="EIP160" s="11"/>
      <c r="EIQ160" s="11"/>
      <c r="EIR160" s="11"/>
      <c r="EIS160" s="11"/>
      <c r="EIT160" s="11"/>
      <c r="EIU160" s="11"/>
      <c r="EIV160" s="11"/>
      <c r="EIW160" s="11"/>
      <c r="EIX160" s="11"/>
      <c r="EIY160" s="11"/>
      <c r="EIZ160" s="11"/>
      <c r="EJA160" s="11"/>
      <c r="EJB160" s="11"/>
      <c r="EJC160" s="11"/>
      <c r="EJD160" s="11"/>
      <c r="EJE160" s="11"/>
      <c r="EJF160" s="11"/>
      <c r="EJG160" s="11"/>
      <c r="EJH160" s="11"/>
      <c r="EJI160" s="11"/>
      <c r="EJJ160" s="11"/>
      <c r="EJK160" s="11"/>
      <c r="EJL160" s="11"/>
      <c r="EJM160" s="11"/>
      <c r="EJN160" s="11"/>
      <c r="EJO160" s="11"/>
      <c r="EJP160" s="11"/>
      <c r="EJQ160" s="11"/>
      <c r="EJR160" s="11"/>
      <c r="EJS160" s="11"/>
      <c r="EJT160" s="11"/>
      <c r="EJU160" s="11"/>
      <c r="EJV160" s="11"/>
      <c r="EJW160" s="11"/>
      <c r="EJX160" s="11"/>
      <c r="EJY160" s="11"/>
      <c r="EJZ160" s="11"/>
      <c r="EKA160" s="11"/>
      <c r="EKB160" s="11"/>
      <c r="EKC160" s="11"/>
      <c r="EKD160" s="11"/>
      <c r="EKE160" s="11"/>
      <c r="EKF160" s="11"/>
      <c r="EKG160" s="11"/>
      <c r="EKH160" s="11"/>
      <c r="EKI160" s="11"/>
      <c r="EKJ160" s="11"/>
      <c r="EKK160" s="11"/>
      <c r="EKL160" s="11"/>
      <c r="EKM160" s="11"/>
      <c r="EKN160" s="11"/>
      <c r="EKO160" s="11"/>
      <c r="EKP160" s="11"/>
      <c r="EKQ160" s="11"/>
      <c r="EKR160" s="11"/>
      <c r="EKS160" s="11"/>
      <c r="EKT160" s="11"/>
      <c r="EKU160" s="11"/>
      <c r="EKV160" s="11"/>
      <c r="EKW160" s="11"/>
      <c r="EKX160" s="11"/>
      <c r="EKY160" s="11"/>
      <c r="EKZ160" s="11"/>
      <c r="ELA160" s="11"/>
      <c r="ELB160" s="11"/>
      <c r="ELC160" s="11"/>
      <c r="ELD160" s="11"/>
      <c r="ELE160" s="11"/>
      <c r="ELF160" s="11"/>
      <c r="ELG160" s="11"/>
      <c r="ELH160" s="11"/>
      <c r="ELI160" s="11"/>
      <c r="ELJ160" s="11"/>
      <c r="ELK160" s="11"/>
      <c r="ELL160" s="11"/>
      <c r="ELM160" s="11"/>
      <c r="ELN160" s="11"/>
      <c r="ELO160" s="11"/>
      <c r="ELP160" s="11"/>
      <c r="ELQ160" s="11"/>
      <c r="ELR160" s="11"/>
      <c r="ELS160" s="11"/>
      <c r="ELT160" s="11"/>
      <c r="ELU160" s="11"/>
      <c r="ELV160" s="11"/>
      <c r="ELW160" s="11"/>
      <c r="ELX160" s="11"/>
      <c r="ELY160" s="11"/>
      <c r="ELZ160" s="11"/>
    </row>
    <row r="161" spans="1:346 1276:3718">
      <c r="A161" s="388"/>
      <c r="C161" s="166" t="s">
        <v>1048</v>
      </c>
      <c r="D161" s="223">
        <f t="shared" si="6"/>
        <v>0</v>
      </c>
      <c r="E161" s="88" t="s">
        <v>540</v>
      </c>
      <c r="F161" s="219"/>
      <c r="G161" s="92"/>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c r="HJ161" s="11"/>
      <c r="HK161" s="11"/>
      <c r="HL161" s="11"/>
      <c r="HM161" s="11"/>
      <c r="HN161" s="11"/>
      <c r="HO161" s="11"/>
      <c r="HP161" s="11"/>
      <c r="HQ161" s="11"/>
      <c r="HR161" s="11"/>
      <c r="HS161" s="11"/>
      <c r="HT161" s="11"/>
      <c r="HU161" s="11"/>
      <c r="HV161" s="11"/>
      <c r="HW161" s="11"/>
      <c r="HX161" s="11"/>
      <c r="HY161" s="11"/>
      <c r="HZ161" s="11"/>
      <c r="IA161" s="11"/>
      <c r="IB161" s="11"/>
      <c r="IC161" s="11"/>
      <c r="ID161" s="11"/>
      <c r="IE161" s="11"/>
      <c r="IF161" s="11"/>
      <c r="IG161" s="11"/>
      <c r="IH161" s="11"/>
      <c r="II161" s="11"/>
      <c r="IJ161" s="11"/>
      <c r="IK161" s="11"/>
      <c r="IL161" s="11"/>
      <c r="IM161" s="11"/>
      <c r="IN161" s="11"/>
      <c r="IO161" s="11"/>
      <c r="IP161" s="11"/>
      <c r="IQ161" s="11"/>
      <c r="IR161" s="11"/>
      <c r="IS161" s="11"/>
      <c r="IT161" s="11"/>
      <c r="IU161" s="11"/>
      <c r="IV161" s="11"/>
      <c r="IW161" s="11"/>
      <c r="IX161" s="11"/>
      <c r="IY161" s="11"/>
      <c r="IZ161" s="11"/>
      <c r="JA161" s="11"/>
      <c r="JB161" s="11"/>
      <c r="JC161" s="11"/>
      <c r="JD161" s="11"/>
      <c r="JE161" s="11"/>
      <c r="JF161" s="11"/>
      <c r="JG161" s="11"/>
      <c r="JH161" s="11"/>
      <c r="JI161" s="11"/>
      <c r="JJ161" s="11"/>
      <c r="JK161" s="11"/>
      <c r="JL161" s="11"/>
      <c r="JM161" s="11"/>
      <c r="JN161" s="11"/>
      <c r="JO161" s="11"/>
      <c r="JP161" s="11"/>
      <c r="JQ161" s="11"/>
      <c r="JR161" s="11"/>
      <c r="JS161" s="11"/>
      <c r="JT161" s="11"/>
      <c r="JU161" s="11"/>
      <c r="JV161" s="11"/>
      <c r="JW161" s="11"/>
      <c r="JX161" s="11"/>
      <c r="JY161" s="11"/>
      <c r="JZ161" s="11"/>
      <c r="KA161" s="11"/>
      <c r="KB161" s="11"/>
      <c r="KC161" s="11"/>
      <c r="KD161" s="11"/>
      <c r="KE161" s="11"/>
      <c r="KF161" s="11"/>
      <c r="KG161" s="11"/>
      <c r="KH161" s="11"/>
      <c r="KI161" s="11"/>
      <c r="KJ161" s="11"/>
      <c r="KK161" s="11"/>
      <c r="KL161" s="11"/>
      <c r="KM161" s="11"/>
      <c r="KN161" s="11"/>
      <c r="KO161" s="11"/>
      <c r="KP161" s="11"/>
      <c r="KQ161" s="11"/>
      <c r="KR161" s="11"/>
      <c r="KS161" s="11"/>
      <c r="KT161" s="11"/>
      <c r="KU161" s="11"/>
      <c r="KV161" s="11"/>
      <c r="KW161" s="11"/>
      <c r="KX161" s="11"/>
      <c r="KY161" s="11"/>
      <c r="KZ161" s="11"/>
      <c r="LA161" s="11"/>
      <c r="LB161" s="11"/>
      <c r="LC161" s="11"/>
      <c r="LD161" s="11"/>
      <c r="LE161" s="11"/>
      <c r="LF161" s="11"/>
      <c r="LG161" s="11"/>
      <c r="LH161" s="11"/>
      <c r="LI161" s="11"/>
      <c r="LJ161" s="11"/>
      <c r="LK161" s="11"/>
      <c r="LL161" s="11"/>
      <c r="LM161" s="11"/>
      <c r="LN161" s="11"/>
      <c r="LO161" s="11"/>
      <c r="LP161" s="11"/>
      <c r="LQ161" s="11"/>
      <c r="LR161" s="11"/>
      <c r="LS161" s="11"/>
      <c r="LT161" s="11"/>
      <c r="LU161" s="11"/>
      <c r="LV161" s="11"/>
      <c r="LW161" s="11"/>
      <c r="LX161" s="11"/>
      <c r="LY161" s="11"/>
      <c r="LZ161" s="11"/>
      <c r="MA161" s="11"/>
      <c r="MB161" s="11"/>
      <c r="MC161" s="11"/>
      <c r="MD161" s="11"/>
      <c r="ME161" s="11"/>
      <c r="MF161" s="11"/>
      <c r="MG161" s="11"/>
      <c r="MH161" s="11"/>
      <c r="AWB161" s="11"/>
      <c r="AWC161" s="11"/>
      <c r="AWD161" s="11"/>
      <c r="AWE161" s="11"/>
      <c r="AWF161" s="11"/>
      <c r="AWG161" s="11"/>
      <c r="AWH161" s="11"/>
      <c r="AWI161" s="11"/>
      <c r="AWJ161" s="11"/>
      <c r="AWK161" s="11"/>
      <c r="AWL161" s="11"/>
      <c r="AWM161" s="11"/>
      <c r="AWN161" s="11"/>
      <c r="AWO161" s="11"/>
      <c r="AWP161" s="11"/>
      <c r="AWQ161" s="11"/>
      <c r="AWR161" s="11"/>
      <c r="AWS161" s="11"/>
      <c r="AWT161" s="11"/>
      <c r="AWU161" s="11"/>
      <c r="AWV161" s="11"/>
      <c r="AWW161" s="11"/>
      <c r="AWX161" s="11"/>
      <c r="AWY161" s="11"/>
      <c r="AWZ161" s="11"/>
      <c r="AXA161" s="11"/>
      <c r="AXB161" s="11"/>
      <c r="AXC161" s="11"/>
      <c r="AXD161" s="11"/>
      <c r="AXE161" s="11"/>
      <c r="AXF161" s="11"/>
      <c r="AXG161" s="11"/>
      <c r="AXH161" s="11"/>
      <c r="AXI161" s="11"/>
      <c r="AXJ161" s="11"/>
      <c r="AXK161" s="11"/>
      <c r="AXL161" s="11"/>
      <c r="AXM161" s="11"/>
      <c r="AXN161" s="11"/>
      <c r="AXO161" s="11"/>
      <c r="AXP161" s="11"/>
      <c r="AXQ161" s="11"/>
      <c r="AXR161" s="11"/>
      <c r="AXS161" s="11"/>
      <c r="AXT161" s="11"/>
      <c r="AXU161" s="11"/>
      <c r="AXV161" s="11"/>
      <c r="AXW161" s="11"/>
      <c r="AXX161" s="11"/>
      <c r="AXY161" s="11"/>
      <c r="AXZ161" s="11"/>
      <c r="AYA161" s="11"/>
      <c r="AYB161" s="11"/>
      <c r="AYC161" s="11"/>
      <c r="AYD161" s="11"/>
      <c r="AYE161" s="11"/>
      <c r="AYF161" s="11"/>
      <c r="AYG161" s="11"/>
      <c r="AYH161" s="11"/>
      <c r="AYI161" s="11"/>
      <c r="AYJ161" s="11"/>
      <c r="AYK161" s="11"/>
      <c r="AYL161" s="11"/>
      <c r="AYM161" s="11"/>
      <c r="AYN161" s="11"/>
      <c r="AYO161" s="11"/>
      <c r="AYP161" s="11"/>
      <c r="AYQ161" s="11"/>
      <c r="AYR161" s="11"/>
      <c r="AYS161" s="11"/>
      <c r="AYT161" s="11"/>
      <c r="AYU161" s="11"/>
      <c r="AYV161" s="11"/>
      <c r="AYW161" s="11"/>
      <c r="AYX161" s="11"/>
      <c r="AYY161" s="11"/>
      <c r="AYZ161" s="11"/>
      <c r="AZA161" s="11"/>
      <c r="AZB161" s="11"/>
      <c r="AZC161" s="11"/>
      <c r="AZD161" s="11"/>
      <c r="AZE161" s="11"/>
      <c r="AZF161" s="11"/>
      <c r="AZG161" s="11"/>
      <c r="AZH161" s="11"/>
      <c r="AZI161" s="11"/>
      <c r="AZJ161" s="11"/>
      <c r="AZK161" s="11"/>
      <c r="AZL161" s="11"/>
      <c r="AZM161" s="11"/>
      <c r="AZN161" s="11"/>
      <c r="AZO161" s="11"/>
      <c r="AZP161" s="11"/>
      <c r="AZQ161" s="11"/>
      <c r="AZR161" s="11"/>
      <c r="AZS161" s="11"/>
      <c r="AZT161" s="11"/>
      <c r="AZU161" s="11"/>
      <c r="AZV161" s="11"/>
      <c r="AZW161" s="11"/>
      <c r="AZX161" s="11"/>
      <c r="AZY161" s="11"/>
      <c r="AZZ161" s="11"/>
      <c r="BAA161" s="11"/>
      <c r="BAB161" s="11"/>
      <c r="BAC161" s="11"/>
      <c r="BAD161" s="11"/>
      <c r="BAE161" s="11"/>
      <c r="BAF161" s="11"/>
      <c r="BAG161" s="11"/>
      <c r="BAH161" s="11"/>
      <c r="BAI161" s="11"/>
      <c r="BAJ161" s="11"/>
      <c r="BAK161" s="11"/>
      <c r="BAL161" s="11"/>
      <c r="BAM161" s="11"/>
      <c r="BAN161" s="11"/>
      <c r="BAO161" s="11"/>
      <c r="BAP161" s="11"/>
      <c r="BAQ161" s="11"/>
      <c r="BAR161" s="11"/>
      <c r="BAS161" s="11"/>
      <c r="BAT161" s="11"/>
      <c r="BAU161" s="11"/>
      <c r="BAV161" s="11"/>
      <c r="BAW161" s="11"/>
      <c r="BAX161" s="11"/>
      <c r="BAY161" s="11"/>
      <c r="BAZ161" s="11"/>
      <c r="BBA161" s="11"/>
      <c r="BBB161" s="11"/>
      <c r="BBC161" s="11"/>
      <c r="BBD161" s="11"/>
      <c r="BBE161" s="11"/>
      <c r="BBF161" s="11"/>
      <c r="BBG161" s="11"/>
      <c r="BBH161" s="11"/>
      <c r="BBI161" s="11"/>
      <c r="BBJ161" s="11"/>
      <c r="BBK161" s="11"/>
      <c r="BBL161" s="11"/>
      <c r="BBM161" s="11"/>
      <c r="BBN161" s="11"/>
      <c r="BBO161" s="11"/>
      <c r="BBP161" s="11"/>
      <c r="BBQ161" s="11"/>
      <c r="BBR161" s="11"/>
      <c r="BBS161" s="11"/>
      <c r="BBT161" s="11"/>
      <c r="BBU161" s="11"/>
      <c r="BBV161" s="11"/>
      <c r="BBW161" s="11"/>
      <c r="BBX161" s="11"/>
      <c r="BBY161" s="11"/>
      <c r="BBZ161" s="11"/>
      <c r="BCA161" s="11"/>
      <c r="BCB161" s="11"/>
      <c r="BCC161" s="11"/>
      <c r="BCD161" s="11"/>
      <c r="BCE161" s="11"/>
      <c r="BCF161" s="11"/>
      <c r="BCG161" s="11"/>
      <c r="BCH161" s="11"/>
      <c r="BCI161" s="11"/>
      <c r="BCJ161" s="11"/>
      <c r="BCK161" s="11"/>
      <c r="BCL161" s="11"/>
      <c r="BCM161" s="11"/>
      <c r="BCN161" s="11"/>
      <c r="BCO161" s="11"/>
      <c r="BCP161" s="11"/>
      <c r="BCQ161" s="11"/>
      <c r="BCR161" s="11"/>
      <c r="BCS161" s="11"/>
      <c r="BCT161" s="11"/>
      <c r="BCU161" s="11"/>
      <c r="BCV161" s="11"/>
      <c r="BCW161" s="11"/>
      <c r="BCX161" s="11"/>
      <c r="BCY161" s="11"/>
      <c r="BCZ161" s="11"/>
      <c r="BDA161" s="11"/>
      <c r="BDB161" s="11"/>
      <c r="BDC161" s="11"/>
      <c r="BDD161" s="11"/>
      <c r="BDE161" s="11"/>
      <c r="BDF161" s="11"/>
      <c r="BDG161" s="11"/>
      <c r="BDH161" s="11"/>
      <c r="BDI161" s="11"/>
      <c r="BDJ161" s="11"/>
      <c r="BDK161" s="11"/>
      <c r="BDL161" s="11"/>
      <c r="BDM161" s="11"/>
      <c r="BDN161" s="11"/>
      <c r="BDO161" s="11"/>
      <c r="BDP161" s="11"/>
      <c r="BDQ161" s="11"/>
      <c r="BDR161" s="11"/>
      <c r="BDS161" s="11"/>
      <c r="BDT161" s="11"/>
      <c r="BDU161" s="11"/>
      <c r="BDV161" s="11"/>
      <c r="BDW161" s="11"/>
      <c r="BDX161" s="11"/>
      <c r="BDY161" s="11"/>
      <c r="BDZ161" s="11"/>
      <c r="BEA161" s="11"/>
      <c r="BEB161" s="11"/>
      <c r="BEC161" s="11"/>
      <c r="BED161" s="11"/>
      <c r="BEE161" s="11"/>
      <c r="BEF161" s="11"/>
      <c r="BEG161" s="11"/>
      <c r="BEH161" s="11"/>
      <c r="BEI161" s="11"/>
      <c r="BEJ161" s="11"/>
      <c r="BEK161" s="11"/>
      <c r="BEL161" s="11"/>
      <c r="BEM161" s="11"/>
      <c r="BEN161" s="11"/>
      <c r="BEO161" s="11"/>
      <c r="BEP161" s="11"/>
      <c r="BEQ161" s="11"/>
      <c r="BER161" s="11"/>
      <c r="BES161" s="11"/>
      <c r="BET161" s="11"/>
      <c r="BEU161" s="11"/>
      <c r="BEV161" s="11"/>
      <c r="BEW161" s="11"/>
      <c r="BEX161" s="11"/>
      <c r="BEY161" s="11"/>
      <c r="BEZ161" s="11"/>
      <c r="BFA161" s="11"/>
      <c r="BFB161" s="11"/>
      <c r="BFC161" s="11"/>
      <c r="BFD161" s="11"/>
      <c r="BFE161" s="11"/>
      <c r="BFF161" s="11"/>
      <c r="BFG161" s="11"/>
      <c r="BFH161" s="11"/>
      <c r="BFI161" s="11"/>
      <c r="BFJ161" s="11"/>
      <c r="BFK161" s="11"/>
      <c r="BFL161" s="11"/>
      <c r="BFM161" s="11"/>
      <c r="BFN161" s="11"/>
      <c r="BFO161" s="11"/>
      <c r="BFP161" s="11"/>
      <c r="BFQ161" s="11"/>
      <c r="BFR161" s="11"/>
      <c r="BFS161" s="11"/>
      <c r="BFT161" s="11"/>
      <c r="BFU161" s="11"/>
      <c r="BFV161" s="11"/>
      <c r="BFW161" s="11"/>
      <c r="BFX161" s="11"/>
      <c r="BFY161" s="11"/>
      <c r="BFZ161" s="11"/>
      <c r="BGA161" s="11"/>
      <c r="BGB161" s="11"/>
      <c r="BGC161" s="11"/>
      <c r="BGD161" s="11"/>
      <c r="BGE161" s="11"/>
      <c r="BGF161" s="11"/>
      <c r="BGG161" s="11"/>
      <c r="BGH161" s="11"/>
      <c r="BGI161" s="11"/>
      <c r="BGJ161" s="11"/>
      <c r="BGK161" s="11"/>
      <c r="BGL161" s="11"/>
      <c r="BGM161" s="11"/>
      <c r="BGN161" s="11"/>
      <c r="BGO161" s="11"/>
      <c r="BGP161" s="11"/>
      <c r="BGQ161" s="11"/>
      <c r="BGR161" s="11"/>
      <c r="BGS161" s="11"/>
      <c r="BGT161" s="11"/>
      <c r="BGU161" s="11"/>
      <c r="BGV161" s="11"/>
      <c r="BGW161" s="11"/>
      <c r="BGX161" s="11"/>
      <c r="BGY161" s="11"/>
      <c r="BGZ161" s="11"/>
      <c r="BHA161" s="11"/>
      <c r="BHB161" s="11"/>
      <c r="BHC161" s="11"/>
      <c r="BHD161" s="11"/>
      <c r="BHE161" s="11"/>
      <c r="BHF161" s="11"/>
      <c r="BHG161" s="11"/>
      <c r="BHH161" s="11"/>
      <c r="BHI161" s="11"/>
      <c r="BHJ161" s="11"/>
      <c r="BHK161" s="11"/>
      <c r="BHL161" s="11"/>
      <c r="BHM161" s="11"/>
      <c r="BHN161" s="11"/>
      <c r="BHO161" s="11"/>
      <c r="BHP161" s="11"/>
      <c r="BHQ161" s="11"/>
      <c r="BHR161" s="11"/>
      <c r="BHS161" s="11"/>
      <c r="BHT161" s="11"/>
      <c r="BHU161" s="11"/>
      <c r="BHV161" s="11"/>
      <c r="BHW161" s="11"/>
      <c r="BHX161" s="11"/>
      <c r="BHY161" s="11"/>
      <c r="BHZ161" s="11"/>
      <c r="BIA161" s="11"/>
      <c r="BIB161" s="11"/>
      <c r="BIC161" s="11"/>
      <c r="BID161" s="11"/>
      <c r="BIE161" s="11"/>
      <c r="BIF161" s="11"/>
      <c r="BIG161" s="11"/>
      <c r="BIH161" s="11"/>
      <c r="BII161" s="11"/>
      <c r="BIJ161" s="11"/>
      <c r="BIK161" s="11"/>
      <c r="BIL161" s="11"/>
      <c r="BIM161" s="11"/>
      <c r="BIN161" s="11"/>
      <c r="BIO161" s="11"/>
      <c r="BIP161" s="11"/>
      <c r="BIQ161" s="11"/>
      <c r="BIR161" s="11"/>
      <c r="BIS161" s="11"/>
      <c r="BIT161" s="11"/>
      <c r="BIU161" s="11"/>
      <c r="BIV161" s="11"/>
      <c r="BIW161" s="11"/>
      <c r="BIX161" s="11"/>
      <c r="BIY161" s="11"/>
      <c r="BIZ161" s="11"/>
      <c r="BJA161" s="11"/>
      <c r="BJB161" s="11"/>
      <c r="BJC161" s="11"/>
      <c r="BJD161" s="11"/>
      <c r="BJE161" s="11"/>
      <c r="BJF161" s="11"/>
      <c r="BJG161" s="11"/>
      <c r="BJH161" s="11"/>
      <c r="BJI161" s="11"/>
      <c r="BJJ161" s="11"/>
      <c r="BJK161" s="11"/>
      <c r="BJL161" s="11"/>
      <c r="BJM161" s="11"/>
      <c r="BJN161" s="11"/>
      <c r="BJO161" s="11"/>
      <c r="BJP161" s="11"/>
      <c r="BJQ161" s="11"/>
      <c r="BJR161" s="11"/>
      <c r="BJS161" s="11"/>
      <c r="BJT161" s="11"/>
      <c r="BJU161" s="11"/>
      <c r="BJV161" s="11"/>
      <c r="BJW161" s="11"/>
      <c r="BJX161" s="11"/>
      <c r="BJY161" s="11"/>
      <c r="BJZ161" s="11"/>
      <c r="BKA161" s="11"/>
      <c r="BKB161" s="11"/>
      <c r="BKC161" s="11"/>
      <c r="BKD161" s="11"/>
      <c r="BKE161" s="11"/>
      <c r="BKF161" s="11"/>
      <c r="BKG161" s="11"/>
      <c r="BKH161" s="11"/>
      <c r="BKI161" s="11"/>
      <c r="BKJ161" s="11"/>
      <c r="BKK161" s="11"/>
      <c r="BKL161" s="11"/>
      <c r="BKM161" s="11"/>
      <c r="BKN161" s="11"/>
      <c r="BKO161" s="11"/>
      <c r="BKP161" s="11"/>
      <c r="BKQ161" s="11"/>
      <c r="BKR161" s="11"/>
      <c r="BKS161" s="11"/>
      <c r="BKT161" s="11"/>
      <c r="BKU161" s="11"/>
      <c r="BKV161" s="11"/>
      <c r="BKW161" s="11"/>
      <c r="BKX161" s="11"/>
      <c r="BKY161" s="11"/>
      <c r="BKZ161" s="11"/>
      <c r="BLA161" s="11"/>
      <c r="BLB161" s="11"/>
      <c r="BLC161" s="11"/>
      <c r="BLD161" s="11"/>
      <c r="BLE161" s="11"/>
      <c r="BLF161" s="11"/>
      <c r="BLG161" s="11"/>
      <c r="BLH161" s="11"/>
      <c r="BLI161" s="11"/>
      <c r="BLJ161" s="11"/>
      <c r="BLK161" s="11"/>
      <c r="BLL161" s="11"/>
      <c r="BLM161" s="11"/>
      <c r="BLN161" s="11"/>
      <c r="BLO161" s="11"/>
      <c r="BLP161" s="11"/>
      <c r="BLQ161" s="11"/>
      <c r="BLR161" s="11"/>
      <c r="BLS161" s="11"/>
      <c r="BLT161" s="11"/>
      <c r="BLU161" s="11"/>
      <c r="BLV161" s="11"/>
      <c r="BLW161" s="11"/>
      <c r="BLX161" s="11"/>
      <c r="BLY161" s="11"/>
      <c r="BLZ161" s="11"/>
      <c r="BMA161" s="11"/>
      <c r="BMB161" s="11"/>
      <c r="BMC161" s="11"/>
      <c r="BMD161" s="11"/>
      <c r="BME161" s="11"/>
      <c r="BMF161" s="11"/>
      <c r="BMG161" s="11"/>
      <c r="BMH161" s="11"/>
      <c r="BMI161" s="11"/>
      <c r="BMJ161" s="11"/>
      <c r="BMK161" s="11"/>
      <c r="BML161" s="11"/>
      <c r="BMM161" s="11"/>
      <c r="BMN161" s="11"/>
      <c r="BMO161" s="11"/>
      <c r="BMP161" s="11"/>
      <c r="BMQ161" s="11"/>
      <c r="BMR161" s="11"/>
      <c r="BMS161" s="11"/>
      <c r="BMT161" s="11"/>
      <c r="BMU161" s="11"/>
      <c r="BMV161" s="11"/>
      <c r="BMW161" s="11"/>
      <c r="BMX161" s="11"/>
      <c r="BMY161" s="11"/>
      <c r="BMZ161" s="11"/>
      <c r="BNA161" s="11"/>
      <c r="BNB161" s="11"/>
      <c r="BNC161" s="11"/>
      <c r="BND161" s="11"/>
      <c r="BNE161" s="11"/>
      <c r="BNF161" s="11"/>
      <c r="BNG161" s="11"/>
      <c r="BNH161" s="11"/>
      <c r="BNI161" s="11"/>
      <c r="BNJ161" s="11"/>
      <c r="BNK161" s="11"/>
      <c r="BNL161" s="11"/>
      <c r="BNM161" s="11"/>
      <c r="BNN161" s="11"/>
      <c r="BNO161" s="11"/>
      <c r="BNP161" s="11"/>
      <c r="BNQ161" s="11"/>
      <c r="BNR161" s="11"/>
      <c r="BNS161" s="11"/>
      <c r="BNT161" s="11"/>
      <c r="BNU161" s="11"/>
      <c r="BNV161" s="11"/>
      <c r="BNW161" s="11"/>
      <c r="BNX161" s="11"/>
      <c r="BNY161" s="11"/>
      <c r="BNZ161" s="11"/>
      <c r="BOA161" s="11"/>
      <c r="BOB161" s="11"/>
      <c r="BOC161" s="11"/>
      <c r="BOD161" s="11"/>
      <c r="BOE161" s="11"/>
      <c r="BOF161" s="11"/>
      <c r="BOG161" s="11"/>
      <c r="BOH161" s="11"/>
      <c r="BOI161" s="11"/>
      <c r="BOJ161" s="11"/>
      <c r="BOK161" s="11"/>
      <c r="BOL161" s="11"/>
      <c r="BOM161" s="11"/>
      <c r="BON161" s="11"/>
      <c r="BOO161" s="11"/>
      <c r="BOP161" s="11"/>
      <c r="BOQ161" s="11"/>
      <c r="BOR161" s="11"/>
      <c r="BOS161" s="11"/>
      <c r="BOT161" s="11"/>
      <c r="BOU161" s="11"/>
      <c r="BOV161" s="11"/>
      <c r="BOW161" s="11"/>
      <c r="BOX161" s="11"/>
      <c r="BOY161" s="11"/>
      <c r="BOZ161" s="11"/>
      <c r="BPA161" s="11"/>
      <c r="BPB161" s="11"/>
      <c r="BPC161" s="11"/>
      <c r="BPD161" s="11"/>
      <c r="BPE161" s="11"/>
      <c r="BPF161" s="11"/>
      <c r="BPG161" s="11"/>
      <c r="BPH161" s="11"/>
      <c r="BPI161" s="11"/>
      <c r="BPJ161" s="11"/>
      <c r="BPK161" s="11"/>
      <c r="BPL161" s="11"/>
      <c r="BPM161" s="11"/>
      <c r="BPN161" s="11"/>
      <c r="BPO161" s="11"/>
      <c r="BPP161" s="11"/>
      <c r="BPQ161" s="11"/>
      <c r="BPR161" s="11"/>
      <c r="BPS161" s="11"/>
      <c r="BPT161" s="11"/>
      <c r="BPU161" s="11"/>
      <c r="BPV161" s="11"/>
      <c r="BPW161" s="11"/>
      <c r="BPX161" s="11"/>
      <c r="BPY161" s="11"/>
      <c r="BPZ161" s="11"/>
      <c r="BQA161" s="11"/>
      <c r="BQB161" s="11"/>
      <c r="BQC161" s="11"/>
      <c r="BQD161" s="11"/>
      <c r="BQE161" s="11"/>
      <c r="BQF161" s="11"/>
      <c r="BQG161" s="11"/>
      <c r="BQH161" s="11"/>
      <c r="BQI161" s="11"/>
      <c r="BQJ161" s="11"/>
      <c r="BQK161" s="11"/>
      <c r="BQL161" s="11"/>
      <c r="BQM161" s="11"/>
      <c r="BQN161" s="11"/>
      <c r="BQO161" s="11"/>
      <c r="BQP161" s="11"/>
      <c r="BQQ161" s="11"/>
      <c r="BQR161" s="11"/>
      <c r="BQS161" s="11"/>
      <c r="BQT161" s="11"/>
      <c r="BQU161" s="11"/>
      <c r="BQV161" s="11"/>
      <c r="BQW161" s="11"/>
      <c r="BQX161" s="11"/>
      <c r="BQY161" s="11"/>
      <c r="BQZ161" s="11"/>
      <c r="BRA161" s="11"/>
      <c r="BRB161" s="11"/>
      <c r="BRC161" s="11"/>
      <c r="BRD161" s="11"/>
      <c r="BRE161" s="11"/>
      <c r="BRF161" s="11"/>
      <c r="BRG161" s="11"/>
      <c r="BRH161" s="11"/>
      <c r="BRI161" s="11"/>
      <c r="BRJ161" s="11"/>
      <c r="BRK161" s="11"/>
      <c r="BRL161" s="11"/>
      <c r="BRM161" s="11"/>
      <c r="BRN161" s="11"/>
      <c r="BRO161" s="11"/>
      <c r="BRP161" s="11"/>
      <c r="BRQ161" s="11"/>
      <c r="BRR161" s="11"/>
      <c r="BRS161" s="11"/>
      <c r="BRT161" s="11"/>
      <c r="BRU161" s="11"/>
      <c r="BRV161" s="11"/>
      <c r="BRW161" s="11"/>
      <c r="BRX161" s="11"/>
      <c r="BRY161" s="11"/>
      <c r="BRZ161" s="11"/>
      <c r="BSA161" s="11"/>
      <c r="BSB161" s="11"/>
      <c r="BSC161" s="11"/>
      <c r="BSD161" s="11"/>
      <c r="BSE161" s="11"/>
      <c r="BSF161" s="11"/>
      <c r="BSG161" s="11"/>
      <c r="BSH161" s="11"/>
      <c r="BSI161" s="11"/>
      <c r="BSJ161" s="11"/>
      <c r="BSK161" s="11"/>
      <c r="BSL161" s="11"/>
      <c r="BSM161" s="11"/>
      <c r="BSN161" s="11"/>
      <c r="BSO161" s="11"/>
      <c r="BSP161" s="11"/>
      <c r="BSQ161" s="11"/>
      <c r="BSR161" s="11"/>
      <c r="BSS161" s="11"/>
      <c r="BST161" s="11"/>
      <c r="BSU161" s="11"/>
      <c r="BSV161" s="11"/>
      <c r="BSW161" s="11"/>
      <c r="BSX161" s="11"/>
      <c r="BSY161" s="11"/>
      <c r="BSZ161" s="11"/>
      <c r="BTA161" s="11"/>
      <c r="BTB161" s="11"/>
      <c r="BTC161" s="11"/>
      <c r="BTD161" s="11"/>
      <c r="BTE161" s="11"/>
      <c r="BTF161" s="11"/>
      <c r="BTG161" s="11"/>
      <c r="BTH161" s="11"/>
      <c r="BTI161" s="11"/>
      <c r="BTJ161" s="11"/>
      <c r="BTK161" s="11"/>
      <c r="BTL161" s="11"/>
      <c r="BTM161" s="11"/>
      <c r="BTN161" s="11"/>
      <c r="BTO161" s="11"/>
      <c r="BTP161" s="11"/>
      <c r="BTQ161" s="11"/>
      <c r="BTR161" s="11"/>
      <c r="BTS161" s="11"/>
      <c r="BTT161" s="11"/>
      <c r="BTU161" s="11"/>
      <c r="BTV161" s="11"/>
      <c r="BTW161" s="11"/>
      <c r="BTX161" s="11"/>
      <c r="BTY161" s="11"/>
      <c r="BTZ161" s="11"/>
      <c r="BUA161" s="11"/>
      <c r="BUB161" s="11"/>
      <c r="BUC161" s="11"/>
      <c r="BUD161" s="11"/>
      <c r="BUE161" s="11"/>
      <c r="BUF161" s="11"/>
      <c r="BUG161" s="11"/>
      <c r="BUH161" s="11"/>
      <c r="BUI161" s="11"/>
      <c r="BUJ161" s="11"/>
      <c r="BUK161" s="11"/>
      <c r="BUL161" s="11"/>
      <c r="BUM161" s="11"/>
      <c r="BUN161" s="11"/>
      <c r="BUO161" s="11"/>
      <c r="BUP161" s="11"/>
      <c r="BUQ161" s="11"/>
      <c r="BUR161" s="11"/>
      <c r="BUS161" s="11"/>
      <c r="BUT161" s="11"/>
      <c r="BUU161" s="11"/>
      <c r="BUV161" s="11"/>
      <c r="BUW161" s="11"/>
      <c r="BUX161" s="11"/>
      <c r="BUY161" s="11"/>
      <c r="BUZ161" s="11"/>
      <c r="BVA161" s="11"/>
      <c r="BVB161" s="11"/>
      <c r="BVC161" s="11"/>
      <c r="BVD161" s="11"/>
      <c r="BVE161" s="11"/>
      <c r="BVF161" s="11"/>
      <c r="BVG161" s="11"/>
      <c r="BVH161" s="11"/>
      <c r="BVI161" s="11"/>
      <c r="BVJ161" s="11"/>
      <c r="BVK161" s="11"/>
      <c r="BVL161" s="11"/>
      <c r="BVM161" s="11"/>
      <c r="BVN161" s="11"/>
      <c r="BVO161" s="11"/>
      <c r="BVP161" s="11"/>
      <c r="BVQ161" s="11"/>
      <c r="BVR161" s="11"/>
      <c r="BVS161" s="11"/>
      <c r="BVT161" s="11"/>
      <c r="BVU161" s="11"/>
      <c r="BVV161" s="11"/>
      <c r="BVW161" s="11"/>
      <c r="BVX161" s="11"/>
      <c r="BVY161" s="11"/>
      <c r="BVZ161" s="11"/>
      <c r="BWA161" s="11"/>
      <c r="BWB161" s="11"/>
      <c r="BWC161" s="11"/>
      <c r="BWD161" s="11"/>
      <c r="BWE161" s="11"/>
      <c r="BWF161" s="11"/>
      <c r="BWG161" s="11"/>
      <c r="BWH161" s="11"/>
      <c r="BWI161" s="11"/>
      <c r="BWJ161" s="11"/>
      <c r="BWK161" s="11"/>
      <c r="BWL161" s="11"/>
      <c r="BWM161" s="11"/>
      <c r="BWN161" s="11"/>
      <c r="BWO161" s="11"/>
      <c r="BWP161" s="11"/>
      <c r="BWQ161" s="11"/>
      <c r="BWR161" s="11"/>
      <c r="BWS161" s="11"/>
      <c r="BWT161" s="11"/>
      <c r="BWU161" s="11"/>
      <c r="BWV161" s="11"/>
      <c r="BWW161" s="11"/>
      <c r="BWX161" s="11"/>
      <c r="BWY161" s="11"/>
      <c r="BWZ161" s="11"/>
      <c r="BXA161" s="11"/>
      <c r="BXB161" s="11"/>
      <c r="BXC161" s="11"/>
      <c r="BXD161" s="11"/>
      <c r="BXE161" s="11"/>
      <c r="BXF161" s="11"/>
      <c r="BXG161" s="11"/>
      <c r="BXH161" s="11"/>
      <c r="BXI161" s="11"/>
      <c r="BXJ161" s="11"/>
      <c r="BXK161" s="11"/>
      <c r="BXL161" s="11"/>
      <c r="BXM161" s="11"/>
      <c r="BXN161" s="11"/>
      <c r="BXO161" s="11"/>
      <c r="BXP161" s="11"/>
      <c r="BXQ161" s="11"/>
      <c r="BXR161" s="11"/>
      <c r="BXS161" s="11"/>
      <c r="BXT161" s="11"/>
      <c r="BXU161" s="11"/>
      <c r="BXV161" s="11"/>
      <c r="BXW161" s="11"/>
      <c r="BXX161" s="11"/>
      <c r="BXY161" s="11"/>
      <c r="BXZ161" s="11"/>
      <c r="BYA161" s="11"/>
      <c r="BYB161" s="11"/>
      <c r="BYC161" s="11"/>
      <c r="BYD161" s="11"/>
      <c r="BYE161" s="11"/>
      <c r="BYF161" s="11"/>
      <c r="BYG161" s="11"/>
      <c r="BYH161" s="11"/>
      <c r="BYI161" s="11"/>
      <c r="BYJ161" s="11"/>
      <c r="BYK161" s="11"/>
      <c r="BYL161" s="11"/>
      <c r="BYM161" s="11"/>
      <c r="BYN161" s="11"/>
      <c r="BYO161" s="11"/>
      <c r="BYP161" s="11"/>
      <c r="BYQ161" s="11"/>
      <c r="BYR161" s="11"/>
      <c r="BYS161" s="11"/>
      <c r="BYT161" s="11"/>
      <c r="BYU161" s="11"/>
      <c r="BYV161" s="11"/>
      <c r="BYW161" s="11"/>
      <c r="BYX161" s="11"/>
      <c r="BYY161" s="11"/>
      <c r="BYZ161" s="11"/>
      <c r="BZA161" s="11"/>
      <c r="BZB161" s="11"/>
      <c r="BZC161" s="11"/>
      <c r="BZD161" s="11"/>
      <c r="BZE161" s="11"/>
      <c r="BZF161" s="11"/>
      <c r="BZG161" s="11"/>
      <c r="BZH161" s="11"/>
      <c r="BZI161" s="11"/>
      <c r="BZJ161" s="11"/>
      <c r="BZK161" s="11"/>
      <c r="BZL161" s="11"/>
      <c r="BZM161" s="11"/>
      <c r="BZN161" s="11"/>
      <c r="BZO161" s="11"/>
      <c r="BZP161" s="11"/>
      <c r="BZQ161" s="11"/>
      <c r="BZR161" s="11"/>
      <c r="BZS161" s="11"/>
      <c r="BZT161" s="11"/>
      <c r="BZU161" s="11"/>
      <c r="BZV161" s="11"/>
      <c r="BZW161" s="11"/>
      <c r="BZX161" s="11"/>
      <c r="BZY161" s="11"/>
      <c r="BZZ161" s="11"/>
      <c r="CAA161" s="11"/>
      <c r="CAB161" s="11"/>
      <c r="CAC161" s="11"/>
      <c r="CAD161" s="11"/>
      <c r="CAE161" s="11"/>
      <c r="CAF161" s="11"/>
      <c r="CAG161" s="11"/>
      <c r="CAH161" s="11"/>
      <c r="CAI161" s="11"/>
      <c r="CAJ161" s="11"/>
      <c r="CAK161" s="11"/>
      <c r="CAL161" s="11"/>
      <c r="CAM161" s="11"/>
      <c r="CAN161" s="11"/>
      <c r="CAO161" s="11"/>
      <c r="CAP161" s="11"/>
      <c r="CAQ161" s="11"/>
      <c r="CAR161" s="11"/>
      <c r="CAS161" s="11"/>
      <c r="CAT161" s="11"/>
      <c r="CAU161" s="11"/>
      <c r="CAV161" s="11"/>
      <c r="CAW161" s="11"/>
      <c r="CAX161" s="11"/>
      <c r="CAY161" s="11"/>
      <c r="CAZ161" s="11"/>
      <c r="CBA161" s="11"/>
      <c r="CBB161" s="11"/>
      <c r="CBC161" s="11"/>
      <c r="CBD161" s="11"/>
      <c r="CBE161" s="11"/>
      <c r="CBF161" s="11"/>
      <c r="CBG161" s="11"/>
      <c r="CBH161" s="11"/>
      <c r="CBI161" s="11"/>
      <c r="CBJ161" s="11"/>
      <c r="CBK161" s="11"/>
      <c r="CBL161" s="11"/>
      <c r="CBM161" s="11"/>
      <c r="CBN161" s="11"/>
      <c r="CBO161" s="11"/>
      <c r="CBP161" s="11"/>
      <c r="CBQ161" s="11"/>
      <c r="CBR161" s="11"/>
      <c r="CBS161" s="11"/>
      <c r="CBT161" s="11"/>
      <c r="CBU161" s="11"/>
      <c r="CBV161" s="11"/>
      <c r="CBW161" s="11"/>
      <c r="CBX161" s="11"/>
      <c r="CBY161" s="11"/>
      <c r="CBZ161" s="11"/>
      <c r="CCA161" s="11"/>
      <c r="CCB161" s="11"/>
      <c r="CCC161" s="11"/>
      <c r="CCD161" s="11"/>
      <c r="CCE161" s="11"/>
      <c r="CCF161" s="11"/>
      <c r="CCG161" s="11"/>
      <c r="CCH161" s="11"/>
      <c r="CCI161" s="11"/>
      <c r="CCJ161" s="11"/>
      <c r="CCK161" s="11"/>
      <c r="CCL161" s="11"/>
      <c r="CCM161" s="11"/>
      <c r="CCN161" s="11"/>
      <c r="CCO161" s="11"/>
      <c r="CCP161" s="11"/>
      <c r="CCQ161" s="11"/>
      <c r="CCR161" s="11"/>
      <c r="CCS161" s="11"/>
      <c r="CCT161" s="11"/>
      <c r="CCU161" s="11"/>
      <c r="CCV161" s="11"/>
      <c r="CCW161" s="11"/>
      <c r="CCX161" s="11"/>
      <c r="CCY161" s="11"/>
      <c r="CCZ161" s="11"/>
      <c r="CDA161" s="11"/>
      <c r="CDB161" s="11"/>
      <c r="CDC161" s="11"/>
      <c r="CDD161" s="11"/>
      <c r="CDE161" s="11"/>
      <c r="CDF161" s="11"/>
      <c r="CDG161" s="11"/>
      <c r="CDH161" s="11"/>
      <c r="CDI161" s="11"/>
      <c r="CDJ161" s="11"/>
      <c r="CDK161" s="11"/>
      <c r="CDL161" s="11"/>
      <c r="CDM161" s="11"/>
      <c r="CDN161" s="11"/>
      <c r="CDO161" s="11"/>
      <c r="CDP161" s="11"/>
      <c r="CDQ161" s="11"/>
      <c r="CDR161" s="11"/>
      <c r="CDS161" s="11"/>
      <c r="CDT161" s="11"/>
      <c r="CDU161" s="11"/>
      <c r="CDV161" s="11"/>
      <c r="CDW161" s="11"/>
      <c r="CDX161" s="11"/>
      <c r="CDY161" s="11"/>
      <c r="CDZ161" s="11"/>
      <c r="CEA161" s="11"/>
      <c r="CEB161" s="11"/>
      <c r="CEC161" s="11"/>
      <c r="CED161" s="11"/>
      <c r="CEE161" s="11"/>
      <c r="CEF161" s="11"/>
      <c r="CEG161" s="11"/>
      <c r="CEH161" s="11"/>
      <c r="CEI161" s="11"/>
      <c r="CEJ161" s="11"/>
      <c r="CEK161" s="11"/>
      <c r="CEL161" s="11"/>
      <c r="CEM161" s="11"/>
      <c r="CEN161" s="11"/>
      <c r="CEO161" s="11"/>
      <c r="CEP161" s="11"/>
      <c r="CEQ161" s="11"/>
      <c r="CER161" s="11"/>
      <c r="CES161" s="11"/>
      <c r="CET161" s="11"/>
      <c r="CEU161" s="11"/>
      <c r="CEV161" s="11"/>
      <c r="CEW161" s="11"/>
      <c r="CEX161" s="11"/>
      <c r="CEY161" s="11"/>
      <c r="CEZ161" s="11"/>
      <c r="CFA161" s="11"/>
      <c r="CFB161" s="11"/>
      <c r="CFC161" s="11"/>
      <c r="CFD161" s="11"/>
      <c r="CFE161" s="11"/>
      <c r="CFF161" s="11"/>
      <c r="CFG161" s="11"/>
      <c r="CFH161" s="11"/>
      <c r="CFI161" s="11"/>
      <c r="CFJ161" s="11"/>
      <c r="CFK161" s="11"/>
      <c r="CFL161" s="11"/>
      <c r="CFM161" s="11"/>
      <c r="CFN161" s="11"/>
      <c r="CFO161" s="11"/>
      <c r="CFP161" s="11"/>
      <c r="CFQ161" s="11"/>
      <c r="CFR161" s="11"/>
      <c r="CFS161" s="11"/>
      <c r="CFT161" s="11"/>
      <c r="CFU161" s="11"/>
      <c r="CFV161" s="11"/>
      <c r="CFW161" s="11"/>
      <c r="CFX161" s="11"/>
      <c r="CFY161" s="11"/>
      <c r="CFZ161" s="11"/>
      <c r="CGA161" s="11"/>
      <c r="CGB161" s="11"/>
      <c r="CGC161" s="11"/>
      <c r="CGD161" s="11"/>
      <c r="CGE161" s="11"/>
      <c r="CGF161" s="11"/>
      <c r="CGG161" s="11"/>
      <c r="CGH161" s="11"/>
      <c r="CGI161" s="11"/>
      <c r="CGJ161" s="11"/>
      <c r="CGK161" s="11"/>
      <c r="CGL161" s="11"/>
      <c r="CGM161" s="11"/>
      <c r="CGN161" s="11"/>
      <c r="CGO161" s="11"/>
      <c r="CGP161" s="11"/>
      <c r="CGQ161" s="11"/>
      <c r="CGR161" s="11"/>
      <c r="CGS161" s="11"/>
      <c r="CGT161" s="11"/>
      <c r="CGU161" s="11"/>
      <c r="CGV161" s="11"/>
      <c r="CGW161" s="11"/>
      <c r="CGX161" s="11"/>
      <c r="CGY161" s="11"/>
      <c r="CGZ161" s="11"/>
      <c r="CHA161" s="11"/>
      <c r="CHB161" s="11"/>
      <c r="CHC161" s="11"/>
      <c r="CHD161" s="11"/>
      <c r="CHE161" s="11"/>
      <c r="CHF161" s="11"/>
      <c r="CHG161" s="11"/>
      <c r="CHH161" s="11"/>
      <c r="CHI161" s="11"/>
      <c r="CHJ161" s="11"/>
      <c r="CHK161" s="11"/>
      <c r="CHL161" s="11"/>
      <c r="CHM161" s="11"/>
      <c r="CHN161" s="11"/>
      <c r="CHO161" s="11"/>
      <c r="CHP161" s="11"/>
      <c r="CHQ161" s="11"/>
      <c r="CHR161" s="11"/>
      <c r="CHS161" s="11"/>
      <c r="CHT161" s="11"/>
      <c r="CHU161" s="11"/>
      <c r="CHV161" s="11"/>
      <c r="CHW161" s="11"/>
      <c r="CHX161" s="11"/>
      <c r="CHY161" s="11"/>
      <c r="CHZ161" s="11"/>
      <c r="CIA161" s="11"/>
      <c r="CIB161" s="11"/>
      <c r="CIC161" s="11"/>
      <c r="CID161" s="11"/>
      <c r="CIE161" s="11"/>
      <c r="CIF161" s="11"/>
      <c r="CIG161" s="11"/>
      <c r="CIH161" s="11"/>
      <c r="CII161" s="11"/>
      <c r="CIJ161" s="11"/>
      <c r="CIK161" s="11"/>
      <c r="CIL161" s="11"/>
      <c r="CIM161" s="11"/>
      <c r="CIN161" s="11"/>
      <c r="CIO161" s="11"/>
      <c r="CIP161" s="11"/>
      <c r="CIQ161" s="11"/>
      <c r="CIR161" s="11"/>
      <c r="CIS161" s="11"/>
      <c r="CIT161" s="11"/>
      <c r="CIU161" s="11"/>
      <c r="CIV161" s="11"/>
      <c r="CIW161" s="11"/>
      <c r="CIX161" s="11"/>
      <c r="CIY161" s="11"/>
      <c r="CIZ161" s="11"/>
      <c r="CJA161" s="11"/>
      <c r="CJB161" s="11"/>
      <c r="CJC161" s="11"/>
      <c r="CJD161" s="11"/>
      <c r="CJE161" s="11"/>
      <c r="CJF161" s="11"/>
      <c r="CJG161" s="11"/>
      <c r="CJH161" s="11"/>
      <c r="CJI161" s="11"/>
      <c r="CJJ161" s="11"/>
      <c r="CJK161" s="11"/>
      <c r="CJL161" s="11"/>
      <c r="CJM161" s="11"/>
      <c r="CJN161" s="11"/>
      <c r="CJO161" s="11"/>
      <c r="CJP161" s="11"/>
      <c r="CJQ161" s="11"/>
      <c r="CJR161" s="11"/>
      <c r="CJS161" s="11"/>
      <c r="CJT161" s="11"/>
      <c r="CJU161" s="11"/>
      <c r="CJV161" s="11"/>
      <c r="CJW161" s="11"/>
      <c r="CJX161" s="11"/>
      <c r="CJY161" s="11"/>
      <c r="CJZ161" s="11"/>
      <c r="CKA161" s="11"/>
      <c r="CKB161" s="11"/>
      <c r="CKC161" s="11"/>
      <c r="CKD161" s="11"/>
      <c r="CKE161" s="11"/>
      <c r="CKF161" s="11"/>
      <c r="CKG161" s="11"/>
      <c r="CKH161" s="11"/>
      <c r="CKI161" s="11"/>
      <c r="CKJ161" s="11"/>
      <c r="CKK161" s="11"/>
      <c r="CKL161" s="11"/>
      <c r="CKM161" s="11"/>
      <c r="CKN161" s="11"/>
      <c r="CKO161" s="11"/>
      <c r="CKP161" s="11"/>
      <c r="CKQ161" s="11"/>
      <c r="CKR161" s="11"/>
      <c r="CKS161" s="11"/>
      <c r="CKT161" s="11"/>
      <c r="CKU161" s="11"/>
      <c r="CKV161" s="11"/>
      <c r="CKW161" s="11"/>
      <c r="CKX161" s="11"/>
      <c r="CKY161" s="11"/>
      <c r="CKZ161" s="11"/>
      <c r="CLA161" s="11"/>
      <c r="CLB161" s="11"/>
      <c r="CLC161" s="11"/>
      <c r="CLD161" s="11"/>
      <c r="CLE161" s="11"/>
      <c r="CLF161" s="11"/>
      <c r="CLG161" s="11"/>
      <c r="CLH161" s="11"/>
      <c r="CLI161" s="11"/>
      <c r="CLJ161" s="11"/>
      <c r="CLK161" s="11"/>
      <c r="CLL161" s="11"/>
      <c r="CLM161" s="11"/>
      <c r="CLN161" s="11"/>
      <c r="CLO161" s="11"/>
      <c r="CLP161" s="11"/>
      <c r="CLQ161" s="11"/>
      <c r="CLR161" s="11"/>
      <c r="CLS161" s="11"/>
      <c r="CLT161" s="11"/>
      <c r="CLU161" s="11"/>
      <c r="CLV161" s="11"/>
      <c r="CLW161" s="11"/>
      <c r="CLX161" s="11"/>
      <c r="CLY161" s="11"/>
      <c r="CLZ161" s="11"/>
      <c r="CMA161" s="11"/>
      <c r="CMB161" s="11"/>
      <c r="CMC161" s="11"/>
      <c r="CMD161" s="11"/>
      <c r="CME161" s="11"/>
      <c r="CMF161" s="11"/>
      <c r="CMG161" s="11"/>
      <c r="CMH161" s="11"/>
      <c r="CMI161" s="11"/>
      <c r="CMJ161" s="11"/>
      <c r="CMK161" s="11"/>
      <c r="CML161" s="11"/>
      <c r="CMM161" s="11"/>
      <c r="CMN161" s="11"/>
      <c r="CMO161" s="11"/>
      <c r="CMP161" s="11"/>
      <c r="CMQ161" s="11"/>
      <c r="CMR161" s="11"/>
      <c r="CMS161" s="11"/>
      <c r="CMT161" s="11"/>
      <c r="CMU161" s="11"/>
      <c r="CMV161" s="11"/>
      <c r="CMW161" s="11"/>
      <c r="CMX161" s="11"/>
      <c r="CMY161" s="11"/>
      <c r="CMZ161" s="11"/>
      <c r="CNA161" s="11"/>
      <c r="CNB161" s="11"/>
      <c r="CNC161" s="11"/>
      <c r="CND161" s="11"/>
      <c r="CNE161" s="11"/>
      <c r="CNF161" s="11"/>
      <c r="CNG161" s="11"/>
      <c r="CNH161" s="11"/>
      <c r="CNI161" s="11"/>
      <c r="CNJ161" s="11"/>
      <c r="CNK161" s="11"/>
      <c r="CNL161" s="11"/>
      <c r="CNM161" s="11"/>
      <c r="CNN161" s="11"/>
      <c r="CNO161" s="11"/>
      <c r="CNP161" s="11"/>
      <c r="CNQ161" s="11"/>
      <c r="CNR161" s="11"/>
      <c r="CNS161" s="11"/>
      <c r="CNT161" s="11"/>
      <c r="CNU161" s="11"/>
      <c r="CNV161" s="11"/>
      <c r="CNW161" s="11"/>
      <c r="CNX161" s="11"/>
      <c r="CNY161" s="11"/>
      <c r="CNZ161" s="11"/>
      <c r="COA161" s="11"/>
      <c r="COB161" s="11"/>
      <c r="COC161" s="11"/>
      <c r="COD161" s="11"/>
      <c r="COE161" s="11"/>
      <c r="COF161" s="11"/>
      <c r="COG161" s="11"/>
      <c r="COH161" s="11"/>
      <c r="COI161" s="11"/>
      <c r="COJ161" s="11"/>
      <c r="COK161" s="11"/>
      <c r="COL161" s="11"/>
      <c r="COM161" s="11"/>
      <c r="CON161" s="11"/>
      <c r="COO161" s="11"/>
      <c r="COP161" s="11"/>
      <c r="COQ161" s="11"/>
      <c r="COR161" s="11"/>
      <c r="COS161" s="11"/>
      <c r="COT161" s="11"/>
      <c r="COU161" s="11"/>
      <c r="COV161" s="11"/>
      <c r="COW161" s="11"/>
      <c r="COX161" s="11"/>
      <c r="COY161" s="11"/>
      <c r="COZ161" s="11"/>
      <c r="CPA161" s="11"/>
      <c r="CPB161" s="11"/>
      <c r="CPC161" s="11"/>
      <c r="CPD161" s="11"/>
      <c r="CPE161" s="11"/>
      <c r="CPF161" s="11"/>
      <c r="CPG161" s="11"/>
      <c r="CPH161" s="11"/>
      <c r="CPI161" s="11"/>
      <c r="CPJ161" s="11"/>
      <c r="CPK161" s="11"/>
      <c r="CPL161" s="11"/>
      <c r="CPM161" s="11"/>
      <c r="CPN161" s="11"/>
      <c r="CPO161" s="11"/>
      <c r="CPP161" s="11"/>
      <c r="CPQ161" s="11"/>
      <c r="CPR161" s="11"/>
      <c r="CPS161" s="11"/>
      <c r="CPT161" s="11"/>
      <c r="CPU161" s="11"/>
      <c r="CPV161" s="11"/>
      <c r="CPW161" s="11"/>
      <c r="CPX161" s="11"/>
      <c r="CPY161" s="11"/>
      <c r="CPZ161" s="11"/>
      <c r="CQA161" s="11"/>
      <c r="CQB161" s="11"/>
      <c r="CQC161" s="11"/>
      <c r="CQD161" s="11"/>
      <c r="CQE161" s="11"/>
      <c r="CQF161" s="11"/>
      <c r="CQG161" s="11"/>
      <c r="CQH161" s="11"/>
      <c r="CQI161" s="11"/>
      <c r="CQJ161" s="11"/>
      <c r="CQK161" s="11"/>
      <c r="CQL161" s="11"/>
      <c r="CQM161" s="11"/>
      <c r="CQN161" s="11"/>
      <c r="CQO161" s="11"/>
      <c r="CQP161" s="11"/>
      <c r="CQQ161" s="11"/>
      <c r="CQR161" s="11"/>
      <c r="CQS161" s="11"/>
      <c r="CQT161" s="11"/>
      <c r="CQU161" s="11"/>
      <c r="CQV161" s="11"/>
      <c r="CQW161" s="11"/>
      <c r="CQX161" s="11"/>
      <c r="CQY161" s="11"/>
      <c r="CQZ161" s="11"/>
      <c r="CRA161" s="11"/>
      <c r="CRB161" s="11"/>
      <c r="CRC161" s="11"/>
      <c r="CRD161" s="11"/>
      <c r="CRE161" s="11"/>
      <c r="CRF161" s="11"/>
      <c r="CRG161" s="11"/>
      <c r="CRH161" s="11"/>
      <c r="CRI161" s="11"/>
      <c r="CRJ161" s="11"/>
      <c r="CRK161" s="11"/>
      <c r="CRL161" s="11"/>
      <c r="CRM161" s="11"/>
      <c r="CRN161" s="11"/>
      <c r="CRO161" s="11"/>
      <c r="CRP161" s="11"/>
      <c r="CRQ161" s="11"/>
      <c r="CRR161" s="11"/>
      <c r="CRS161" s="11"/>
      <c r="CRT161" s="11"/>
      <c r="CRU161" s="11"/>
      <c r="CRV161" s="11"/>
      <c r="CRW161" s="11"/>
      <c r="CRX161" s="11"/>
      <c r="CRY161" s="11"/>
      <c r="CRZ161" s="11"/>
      <c r="CSA161" s="11"/>
      <c r="CSB161" s="11"/>
      <c r="CSC161" s="11"/>
      <c r="CSD161" s="11"/>
      <c r="CSE161" s="11"/>
      <c r="CSF161" s="11"/>
      <c r="CSG161" s="11"/>
      <c r="CSH161" s="11"/>
      <c r="CSI161" s="11"/>
      <c r="CSJ161" s="11"/>
      <c r="CSK161" s="11"/>
      <c r="CSL161" s="11"/>
      <c r="CSM161" s="11"/>
      <c r="CSN161" s="11"/>
      <c r="CSO161" s="11"/>
      <c r="CSP161" s="11"/>
      <c r="CSQ161" s="11"/>
      <c r="CSR161" s="11"/>
      <c r="CSS161" s="11"/>
      <c r="CST161" s="11"/>
      <c r="CSU161" s="11"/>
      <c r="CSV161" s="11"/>
      <c r="CSW161" s="11"/>
      <c r="CSX161" s="11"/>
      <c r="CSY161" s="11"/>
      <c r="CSZ161" s="11"/>
      <c r="CTA161" s="11"/>
      <c r="CTB161" s="11"/>
      <c r="CTC161" s="11"/>
      <c r="CTD161" s="11"/>
      <c r="CTE161" s="11"/>
      <c r="CTF161" s="11"/>
      <c r="CTG161" s="11"/>
      <c r="CTH161" s="11"/>
      <c r="CTI161" s="11"/>
      <c r="CTJ161" s="11"/>
      <c r="CTK161" s="11"/>
      <c r="CTL161" s="11"/>
      <c r="CTM161" s="11"/>
      <c r="CTN161" s="11"/>
      <c r="CTO161" s="11"/>
      <c r="CTP161" s="11"/>
      <c r="CTQ161" s="11"/>
      <c r="CTR161" s="11"/>
      <c r="CTS161" s="11"/>
      <c r="CTT161" s="11"/>
      <c r="CTU161" s="11"/>
      <c r="CTV161" s="11"/>
      <c r="CTW161" s="11"/>
      <c r="CTX161" s="11"/>
      <c r="CTY161" s="11"/>
      <c r="CTZ161" s="11"/>
      <c r="CUA161" s="11"/>
      <c r="CUB161" s="11"/>
      <c r="CUC161" s="11"/>
      <c r="CUD161" s="11"/>
      <c r="CUE161" s="11"/>
      <c r="CUF161" s="11"/>
      <c r="CUG161" s="11"/>
      <c r="CUH161" s="11"/>
      <c r="CUI161" s="11"/>
      <c r="CUJ161" s="11"/>
      <c r="CUK161" s="11"/>
      <c r="CUL161" s="11"/>
      <c r="CUM161" s="11"/>
      <c r="CUN161" s="11"/>
      <c r="CUO161" s="11"/>
      <c r="CUP161" s="11"/>
      <c r="CUQ161" s="11"/>
      <c r="CUR161" s="11"/>
      <c r="CUS161" s="11"/>
      <c r="CUT161" s="11"/>
      <c r="CUU161" s="11"/>
      <c r="CUV161" s="11"/>
      <c r="CUW161" s="11"/>
      <c r="CUX161" s="11"/>
      <c r="CUY161" s="11"/>
      <c r="CUZ161" s="11"/>
      <c r="CVA161" s="11"/>
      <c r="CVB161" s="11"/>
      <c r="CVC161" s="11"/>
      <c r="CVD161" s="11"/>
      <c r="CVE161" s="11"/>
      <c r="CVF161" s="11"/>
      <c r="CVG161" s="11"/>
      <c r="CVH161" s="11"/>
      <c r="CVI161" s="11"/>
      <c r="CVJ161" s="11"/>
      <c r="CVK161" s="11"/>
      <c r="CVL161" s="11"/>
      <c r="CVM161" s="11"/>
      <c r="CVN161" s="11"/>
      <c r="CVO161" s="11"/>
      <c r="CVP161" s="11"/>
      <c r="CVQ161" s="11"/>
      <c r="CVR161" s="11"/>
      <c r="CVS161" s="11"/>
      <c r="CVT161" s="11"/>
      <c r="CVU161" s="11"/>
      <c r="CVV161" s="11"/>
      <c r="CVW161" s="11"/>
      <c r="CVX161" s="11"/>
      <c r="CVY161" s="11"/>
      <c r="CVZ161" s="11"/>
      <c r="CWA161" s="11"/>
      <c r="CWB161" s="11"/>
      <c r="CWC161" s="11"/>
      <c r="CWD161" s="11"/>
      <c r="CWE161" s="11"/>
      <c r="CWF161" s="11"/>
      <c r="CWG161" s="11"/>
      <c r="CWH161" s="11"/>
      <c r="CWI161" s="11"/>
      <c r="CWJ161" s="11"/>
      <c r="CWK161" s="11"/>
      <c r="CWL161" s="11"/>
      <c r="CWM161" s="11"/>
      <c r="CWN161" s="11"/>
      <c r="CWO161" s="11"/>
      <c r="CWP161" s="11"/>
      <c r="CWQ161" s="11"/>
      <c r="CWR161" s="11"/>
      <c r="CWS161" s="11"/>
      <c r="CWT161" s="11"/>
      <c r="CWU161" s="11"/>
      <c r="CWV161" s="11"/>
      <c r="CWW161" s="11"/>
      <c r="CWX161" s="11"/>
      <c r="CWY161" s="11"/>
      <c r="CWZ161" s="11"/>
      <c r="CXA161" s="11"/>
      <c r="CXB161" s="11"/>
      <c r="CXC161" s="11"/>
      <c r="CXD161" s="11"/>
      <c r="CXE161" s="11"/>
      <c r="CXF161" s="11"/>
      <c r="CXG161" s="11"/>
      <c r="CXH161" s="11"/>
      <c r="CXI161" s="11"/>
      <c r="CXJ161" s="11"/>
      <c r="CXK161" s="11"/>
      <c r="CXL161" s="11"/>
      <c r="CXM161" s="11"/>
      <c r="CXN161" s="11"/>
      <c r="CXO161" s="11"/>
      <c r="CXP161" s="11"/>
      <c r="CXQ161" s="11"/>
      <c r="CXR161" s="11"/>
      <c r="CXS161" s="11"/>
      <c r="CXT161" s="11"/>
      <c r="CXU161" s="11"/>
      <c r="CXV161" s="11"/>
      <c r="CXW161" s="11"/>
      <c r="CXX161" s="11"/>
      <c r="CXY161" s="11"/>
      <c r="CXZ161" s="11"/>
      <c r="CYA161" s="11"/>
      <c r="CYB161" s="11"/>
      <c r="CYC161" s="11"/>
      <c r="CYD161" s="11"/>
      <c r="CYE161" s="11"/>
      <c r="CYF161" s="11"/>
      <c r="CYG161" s="11"/>
      <c r="CYH161" s="11"/>
      <c r="CYI161" s="11"/>
      <c r="CYJ161" s="11"/>
      <c r="CYK161" s="11"/>
      <c r="CYL161" s="11"/>
      <c r="CYM161" s="11"/>
      <c r="CYN161" s="11"/>
      <c r="CYO161" s="11"/>
      <c r="CYP161" s="11"/>
      <c r="CYQ161" s="11"/>
      <c r="CYR161" s="11"/>
      <c r="CYS161" s="11"/>
      <c r="CYT161" s="11"/>
      <c r="CYU161" s="11"/>
      <c r="CYV161" s="11"/>
      <c r="CYW161" s="11"/>
      <c r="CYX161" s="11"/>
      <c r="CYY161" s="11"/>
      <c r="CYZ161" s="11"/>
      <c r="CZA161" s="11"/>
      <c r="CZB161" s="11"/>
      <c r="CZC161" s="11"/>
      <c r="CZD161" s="11"/>
      <c r="CZE161" s="11"/>
      <c r="CZF161" s="11"/>
      <c r="CZG161" s="11"/>
      <c r="CZH161" s="11"/>
      <c r="CZI161" s="11"/>
      <c r="CZJ161" s="11"/>
      <c r="CZK161" s="11"/>
      <c r="CZL161" s="11"/>
      <c r="CZM161" s="11"/>
      <c r="CZN161" s="11"/>
      <c r="CZO161" s="11"/>
      <c r="CZP161" s="11"/>
      <c r="CZQ161" s="11"/>
      <c r="CZR161" s="11"/>
      <c r="CZS161" s="11"/>
      <c r="CZT161" s="11"/>
      <c r="CZU161" s="11"/>
      <c r="CZV161" s="11"/>
      <c r="CZW161" s="11"/>
      <c r="CZX161" s="11"/>
      <c r="CZY161" s="11"/>
      <c r="CZZ161" s="11"/>
      <c r="DAA161" s="11"/>
      <c r="DAB161" s="11"/>
      <c r="DAC161" s="11"/>
      <c r="DAD161" s="11"/>
      <c r="DAE161" s="11"/>
      <c r="DAF161" s="11"/>
      <c r="DAG161" s="11"/>
      <c r="DAH161" s="11"/>
      <c r="DAI161" s="11"/>
      <c r="DAJ161" s="11"/>
      <c r="DAK161" s="11"/>
      <c r="DAL161" s="11"/>
      <c r="DAM161" s="11"/>
      <c r="DAN161" s="11"/>
      <c r="DAO161" s="11"/>
      <c r="DAP161" s="11"/>
      <c r="DAQ161" s="11"/>
      <c r="DAR161" s="11"/>
      <c r="DAS161" s="11"/>
      <c r="DAT161" s="11"/>
      <c r="DAU161" s="11"/>
      <c r="DAV161" s="11"/>
      <c r="DAW161" s="11"/>
      <c r="DAX161" s="11"/>
      <c r="DAY161" s="11"/>
      <c r="DAZ161" s="11"/>
      <c r="DBA161" s="11"/>
      <c r="DBB161" s="11"/>
      <c r="DBC161" s="11"/>
      <c r="DBD161" s="11"/>
      <c r="DBE161" s="11"/>
      <c r="DBF161" s="11"/>
      <c r="DBG161" s="11"/>
      <c r="DBH161" s="11"/>
      <c r="DBI161" s="11"/>
      <c r="DBJ161" s="11"/>
      <c r="DBK161" s="11"/>
      <c r="DBL161" s="11"/>
      <c r="DBM161" s="11"/>
      <c r="DBN161" s="11"/>
      <c r="DBO161" s="11"/>
      <c r="DBP161" s="11"/>
      <c r="DBQ161" s="11"/>
      <c r="DBR161" s="11"/>
      <c r="DBS161" s="11"/>
      <c r="DBT161" s="11"/>
      <c r="DBU161" s="11"/>
      <c r="DBV161" s="11"/>
      <c r="DBW161" s="11"/>
      <c r="DBX161" s="11"/>
      <c r="DBY161" s="11"/>
      <c r="DBZ161" s="11"/>
      <c r="DCA161" s="11"/>
      <c r="DCB161" s="11"/>
      <c r="DCC161" s="11"/>
      <c r="DCD161" s="11"/>
      <c r="DCE161" s="11"/>
      <c r="DCF161" s="11"/>
      <c r="DCG161" s="11"/>
      <c r="DCH161" s="11"/>
      <c r="DCI161" s="11"/>
      <c r="DCJ161" s="11"/>
      <c r="DCK161" s="11"/>
      <c r="DCL161" s="11"/>
      <c r="DCM161" s="11"/>
      <c r="DCN161" s="11"/>
      <c r="DCO161" s="11"/>
      <c r="DCP161" s="11"/>
      <c r="DCQ161" s="11"/>
      <c r="DCR161" s="11"/>
      <c r="DCS161" s="11"/>
      <c r="DCT161" s="11"/>
      <c r="DCU161" s="11"/>
      <c r="DCV161" s="11"/>
      <c r="DCW161" s="11"/>
      <c r="DCX161" s="11"/>
      <c r="DCY161" s="11"/>
      <c r="DCZ161" s="11"/>
      <c r="DDA161" s="11"/>
      <c r="DDB161" s="11"/>
      <c r="DDC161" s="11"/>
      <c r="DDD161" s="11"/>
      <c r="DDE161" s="11"/>
      <c r="DDF161" s="11"/>
      <c r="DDG161" s="11"/>
      <c r="DDH161" s="11"/>
      <c r="DDI161" s="11"/>
      <c r="DDJ161" s="11"/>
      <c r="DDK161" s="11"/>
      <c r="DDL161" s="11"/>
      <c r="DDM161" s="11"/>
      <c r="DDN161" s="11"/>
      <c r="DDO161" s="11"/>
      <c r="DDP161" s="11"/>
      <c r="DDQ161" s="11"/>
      <c r="DDR161" s="11"/>
      <c r="DDS161" s="11"/>
      <c r="DDT161" s="11"/>
      <c r="DDU161" s="11"/>
      <c r="DDV161" s="11"/>
      <c r="DDW161" s="11"/>
      <c r="DDX161" s="11"/>
      <c r="DDY161" s="11"/>
      <c r="DDZ161" s="11"/>
      <c r="DEA161" s="11"/>
      <c r="DEB161" s="11"/>
      <c r="DEC161" s="11"/>
      <c r="DED161" s="11"/>
      <c r="DEE161" s="11"/>
      <c r="DEF161" s="11"/>
      <c r="DEG161" s="11"/>
      <c r="DEH161" s="11"/>
      <c r="DEI161" s="11"/>
      <c r="DEJ161" s="11"/>
      <c r="DEK161" s="11"/>
      <c r="DEL161" s="11"/>
      <c r="DEM161" s="11"/>
      <c r="DEN161" s="11"/>
      <c r="DEO161" s="11"/>
      <c r="DEP161" s="11"/>
      <c r="DEQ161" s="11"/>
      <c r="DER161" s="11"/>
      <c r="DES161" s="11"/>
      <c r="DET161" s="11"/>
      <c r="DEU161" s="11"/>
      <c r="DEV161" s="11"/>
      <c r="DEW161" s="11"/>
      <c r="DEX161" s="11"/>
      <c r="DEY161" s="11"/>
      <c r="DEZ161" s="11"/>
      <c r="DFA161" s="11"/>
      <c r="DFB161" s="11"/>
      <c r="DFC161" s="11"/>
      <c r="DFD161" s="11"/>
      <c r="DFE161" s="11"/>
      <c r="DFF161" s="11"/>
      <c r="DFG161" s="11"/>
      <c r="DFH161" s="11"/>
      <c r="DFI161" s="11"/>
      <c r="DFJ161" s="11"/>
      <c r="DFK161" s="11"/>
      <c r="DFL161" s="11"/>
      <c r="DFM161" s="11"/>
      <c r="DFN161" s="11"/>
      <c r="DFO161" s="11"/>
      <c r="DFP161" s="11"/>
      <c r="DFQ161" s="11"/>
      <c r="DFR161" s="11"/>
      <c r="DFS161" s="11"/>
      <c r="DFT161" s="11"/>
      <c r="DFU161" s="11"/>
      <c r="DFV161" s="11"/>
      <c r="DFW161" s="11"/>
      <c r="DFX161" s="11"/>
      <c r="DFY161" s="11"/>
      <c r="DFZ161" s="11"/>
      <c r="DGA161" s="11"/>
      <c r="DGB161" s="11"/>
      <c r="DGC161" s="11"/>
      <c r="DGD161" s="11"/>
      <c r="DGE161" s="11"/>
      <c r="DGF161" s="11"/>
      <c r="DGG161" s="11"/>
      <c r="DGH161" s="11"/>
      <c r="DGI161" s="11"/>
      <c r="DGJ161" s="11"/>
      <c r="DGK161" s="11"/>
      <c r="DGL161" s="11"/>
      <c r="DGM161" s="11"/>
      <c r="DGN161" s="11"/>
      <c r="DGO161" s="11"/>
      <c r="DGP161" s="11"/>
      <c r="DGQ161" s="11"/>
      <c r="DGR161" s="11"/>
      <c r="DGS161" s="11"/>
      <c r="DGT161" s="11"/>
      <c r="DGU161" s="11"/>
      <c r="DGV161" s="11"/>
      <c r="DGW161" s="11"/>
      <c r="DGX161" s="11"/>
      <c r="DGY161" s="11"/>
      <c r="DGZ161" s="11"/>
      <c r="DHA161" s="11"/>
      <c r="DHB161" s="11"/>
      <c r="DHC161" s="11"/>
      <c r="DHD161" s="11"/>
      <c r="DHE161" s="11"/>
      <c r="DHF161" s="11"/>
      <c r="DHG161" s="11"/>
      <c r="DHH161" s="11"/>
      <c r="DHI161" s="11"/>
      <c r="DHJ161" s="11"/>
      <c r="DHK161" s="11"/>
      <c r="DHL161" s="11"/>
      <c r="DHM161" s="11"/>
      <c r="DHN161" s="11"/>
      <c r="DHO161" s="11"/>
      <c r="DHP161" s="11"/>
      <c r="DHQ161" s="11"/>
      <c r="DHR161" s="11"/>
      <c r="DHS161" s="11"/>
      <c r="DHT161" s="11"/>
      <c r="DHU161" s="11"/>
      <c r="DHV161" s="11"/>
      <c r="DHW161" s="11"/>
      <c r="DHX161" s="11"/>
      <c r="DHY161" s="11"/>
      <c r="DHZ161" s="11"/>
      <c r="DIA161" s="11"/>
      <c r="DIB161" s="11"/>
      <c r="DIC161" s="11"/>
      <c r="DID161" s="11"/>
      <c r="DIE161" s="11"/>
      <c r="DIF161" s="11"/>
      <c r="DIG161" s="11"/>
      <c r="DIH161" s="11"/>
      <c r="DII161" s="11"/>
      <c r="DIJ161" s="11"/>
      <c r="DIK161" s="11"/>
      <c r="DIL161" s="11"/>
      <c r="DIM161" s="11"/>
      <c r="DIN161" s="11"/>
      <c r="DIO161" s="11"/>
      <c r="DIP161" s="11"/>
      <c r="DIQ161" s="11"/>
      <c r="DIR161" s="11"/>
      <c r="DIS161" s="11"/>
      <c r="DIT161" s="11"/>
      <c r="DIU161" s="11"/>
      <c r="DIV161" s="11"/>
      <c r="DIW161" s="11"/>
      <c r="DIX161" s="11"/>
      <c r="DIY161" s="11"/>
      <c r="DIZ161" s="11"/>
      <c r="DJA161" s="11"/>
      <c r="DJB161" s="11"/>
      <c r="DJC161" s="11"/>
      <c r="DJD161" s="11"/>
      <c r="DJE161" s="11"/>
      <c r="DJF161" s="11"/>
      <c r="DJG161" s="11"/>
      <c r="DJH161" s="11"/>
      <c r="DJI161" s="11"/>
      <c r="DJJ161" s="11"/>
      <c r="DJK161" s="11"/>
      <c r="DJL161" s="11"/>
      <c r="DJM161" s="11"/>
      <c r="DJN161" s="11"/>
      <c r="DJO161" s="11"/>
      <c r="DJP161" s="11"/>
      <c r="DJQ161" s="11"/>
      <c r="DJR161" s="11"/>
      <c r="DJS161" s="11"/>
      <c r="DJT161" s="11"/>
      <c r="DJU161" s="11"/>
      <c r="DJV161" s="11"/>
      <c r="DJW161" s="11"/>
      <c r="DJX161" s="11"/>
      <c r="DJY161" s="11"/>
      <c r="DJZ161" s="11"/>
      <c r="DKA161" s="11"/>
      <c r="DKB161" s="11"/>
      <c r="DKC161" s="11"/>
      <c r="DKD161" s="11"/>
      <c r="DKE161" s="11"/>
      <c r="DKF161" s="11"/>
      <c r="DKG161" s="11"/>
      <c r="DKH161" s="11"/>
      <c r="DKI161" s="11"/>
      <c r="DKJ161" s="11"/>
      <c r="DKK161" s="11"/>
      <c r="DKL161" s="11"/>
      <c r="DKM161" s="11"/>
      <c r="DKN161" s="11"/>
      <c r="DKO161" s="11"/>
      <c r="DKP161" s="11"/>
      <c r="DKQ161" s="11"/>
      <c r="DKR161" s="11"/>
      <c r="DKS161" s="11"/>
      <c r="DKT161" s="11"/>
      <c r="DKU161" s="11"/>
      <c r="DKV161" s="11"/>
      <c r="DKW161" s="11"/>
      <c r="DKX161" s="11"/>
      <c r="DKY161" s="11"/>
      <c r="DKZ161" s="11"/>
      <c r="DLA161" s="11"/>
      <c r="DLB161" s="11"/>
      <c r="DLC161" s="11"/>
      <c r="DLD161" s="11"/>
      <c r="DLE161" s="11"/>
      <c r="DLF161" s="11"/>
      <c r="DLG161" s="11"/>
      <c r="DLH161" s="11"/>
      <c r="DLI161" s="11"/>
      <c r="DLJ161" s="11"/>
      <c r="DLK161" s="11"/>
      <c r="DLL161" s="11"/>
      <c r="DLM161" s="11"/>
      <c r="DLN161" s="11"/>
      <c r="DLO161" s="11"/>
      <c r="DLP161" s="11"/>
      <c r="DLQ161" s="11"/>
      <c r="DLR161" s="11"/>
      <c r="DLS161" s="11"/>
      <c r="DLT161" s="11"/>
      <c r="DLU161" s="11"/>
      <c r="DLV161" s="11"/>
      <c r="DLW161" s="11"/>
      <c r="DLX161" s="11"/>
      <c r="DLY161" s="11"/>
      <c r="DLZ161" s="11"/>
      <c r="DMA161" s="11"/>
      <c r="DMB161" s="11"/>
      <c r="DMC161" s="11"/>
      <c r="DMD161" s="11"/>
      <c r="DME161" s="11"/>
      <c r="DMF161" s="11"/>
      <c r="DMG161" s="11"/>
      <c r="DMH161" s="11"/>
      <c r="DMI161" s="11"/>
      <c r="DMJ161" s="11"/>
      <c r="DMK161" s="11"/>
      <c r="DML161" s="11"/>
      <c r="DMM161" s="11"/>
      <c r="DMN161" s="11"/>
      <c r="DMO161" s="11"/>
      <c r="DMP161" s="11"/>
      <c r="DMQ161" s="11"/>
      <c r="DMR161" s="11"/>
      <c r="DMS161" s="11"/>
      <c r="DMT161" s="11"/>
      <c r="DMU161" s="11"/>
      <c r="DMV161" s="11"/>
      <c r="DMW161" s="11"/>
      <c r="DMX161" s="11"/>
      <c r="DMY161" s="11"/>
      <c r="DMZ161" s="11"/>
      <c r="DNA161" s="11"/>
      <c r="DNB161" s="11"/>
      <c r="DNC161" s="11"/>
      <c r="DND161" s="11"/>
      <c r="DNE161" s="11"/>
      <c r="DNF161" s="11"/>
      <c r="DNG161" s="11"/>
      <c r="DNH161" s="11"/>
      <c r="DNI161" s="11"/>
      <c r="DNJ161" s="11"/>
      <c r="DNK161" s="11"/>
      <c r="DNL161" s="11"/>
      <c r="DNM161" s="11"/>
      <c r="DNN161" s="11"/>
      <c r="DNO161" s="11"/>
      <c r="DNP161" s="11"/>
      <c r="DNQ161" s="11"/>
      <c r="DNR161" s="11"/>
      <c r="DNS161" s="11"/>
      <c r="DNT161" s="11"/>
      <c r="DNU161" s="11"/>
      <c r="DNV161" s="11"/>
      <c r="DNW161" s="11"/>
      <c r="DNX161" s="11"/>
      <c r="DNY161" s="11"/>
      <c r="DNZ161" s="11"/>
      <c r="DOA161" s="11"/>
      <c r="DOB161" s="11"/>
      <c r="DOC161" s="11"/>
      <c r="DOD161" s="11"/>
      <c r="DOE161" s="11"/>
      <c r="DOF161" s="11"/>
      <c r="DOG161" s="11"/>
      <c r="DOH161" s="11"/>
      <c r="DOI161" s="11"/>
      <c r="DOJ161" s="11"/>
      <c r="DOK161" s="11"/>
      <c r="DOL161" s="11"/>
      <c r="DOM161" s="11"/>
      <c r="DON161" s="11"/>
      <c r="DOO161" s="11"/>
      <c r="DOP161" s="11"/>
      <c r="DOQ161" s="11"/>
      <c r="DOR161" s="11"/>
      <c r="DOS161" s="11"/>
      <c r="DOT161" s="11"/>
      <c r="DOU161" s="11"/>
      <c r="DOV161" s="11"/>
      <c r="DOW161" s="11"/>
      <c r="DOX161" s="11"/>
      <c r="DOY161" s="11"/>
      <c r="DOZ161" s="11"/>
      <c r="DPA161" s="11"/>
      <c r="DPB161" s="11"/>
      <c r="DPC161" s="11"/>
      <c r="DPD161" s="11"/>
      <c r="DPE161" s="11"/>
      <c r="DPF161" s="11"/>
      <c r="DPG161" s="11"/>
      <c r="DPH161" s="11"/>
      <c r="DPI161" s="11"/>
      <c r="DPJ161" s="11"/>
      <c r="DPK161" s="11"/>
      <c r="DPL161" s="11"/>
      <c r="DPM161" s="11"/>
      <c r="DPN161" s="11"/>
      <c r="DPO161" s="11"/>
      <c r="DPP161" s="11"/>
      <c r="DPQ161" s="11"/>
      <c r="DPR161" s="11"/>
      <c r="DPS161" s="11"/>
      <c r="DPT161" s="11"/>
      <c r="DPU161" s="11"/>
      <c r="DPV161" s="11"/>
      <c r="DPW161" s="11"/>
      <c r="DPX161" s="11"/>
      <c r="DPY161" s="11"/>
      <c r="DPZ161" s="11"/>
      <c r="DQA161" s="11"/>
      <c r="DQB161" s="11"/>
      <c r="DQC161" s="11"/>
      <c r="DQD161" s="11"/>
      <c r="DQE161" s="11"/>
      <c r="DQF161" s="11"/>
      <c r="DQG161" s="11"/>
      <c r="DQH161" s="11"/>
      <c r="DQI161" s="11"/>
      <c r="DQJ161" s="11"/>
      <c r="DQK161" s="11"/>
      <c r="DQL161" s="11"/>
      <c r="DQM161" s="11"/>
      <c r="DQN161" s="11"/>
      <c r="DQO161" s="11"/>
      <c r="DQP161" s="11"/>
      <c r="DQQ161" s="11"/>
      <c r="DQR161" s="11"/>
      <c r="DQS161" s="11"/>
      <c r="DQT161" s="11"/>
      <c r="DQU161" s="11"/>
      <c r="DQV161" s="11"/>
      <c r="DQW161" s="11"/>
      <c r="DQX161" s="11"/>
      <c r="DQY161" s="11"/>
      <c r="DQZ161" s="11"/>
      <c r="DRA161" s="11"/>
      <c r="DRB161" s="11"/>
      <c r="DRC161" s="11"/>
      <c r="DRD161" s="11"/>
      <c r="DRE161" s="11"/>
      <c r="DRF161" s="11"/>
      <c r="DRG161" s="11"/>
      <c r="DRH161" s="11"/>
      <c r="DRI161" s="11"/>
      <c r="DRJ161" s="11"/>
      <c r="DRK161" s="11"/>
      <c r="DRL161" s="11"/>
      <c r="DRM161" s="11"/>
      <c r="DRN161" s="11"/>
      <c r="DRO161" s="11"/>
      <c r="DRP161" s="11"/>
      <c r="DRQ161" s="11"/>
      <c r="DRR161" s="11"/>
      <c r="DRS161" s="11"/>
      <c r="DRT161" s="11"/>
      <c r="DRU161" s="11"/>
      <c r="DRV161" s="11"/>
      <c r="DRW161" s="11"/>
      <c r="DRX161" s="11"/>
      <c r="DRY161" s="11"/>
      <c r="DRZ161" s="11"/>
      <c r="DSA161" s="11"/>
      <c r="DSB161" s="11"/>
      <c r="DSC161" s="11"/>
      <c r="DSD161" s="11"/>
      <c r="DSE161" s="11"/>
      <c r="DSF161" s="11"/>
      <c r="DSG161" s="11"/>
      <c r="DSH161" s="11"/>
      <c r="DSI161" s="11"/>
      <c r="DSJ161" s="11"/>
      <c r="DSK161" s="11"/>
      <c r="DSL161" s="11"/>
      <c r="DSM161" s="11"/>
      <c r="DSN161" s="11"/>
      <c r="DSO161" s="11"/>
      <c r="DSP161" s="11"/>
      <c r="DSQ161" s="11"/>
      <c r="DSR161" s="11"/>
      <c r="DSS161" s="11"/>
      <c r="DST161" s="11"/>
      <c r="DSU161" s="11"/>
      <c r="DSV161" s="11"/>
      <c r="DSW161" s="11"/>
      <c r="DSX161" s="11"/>
      <c r="DSY161" s="11"/>
      <c r="DSZ161" s="11"/>
      <c r="DTA161" s="11"/>
      <c r="DTB161" s="11"/>
      <c r="DTC161" s="11"/>
      <c r="DTD161" s="11"/>
      <c r="DTE161" s="11"/>
      <c r="DTF161" s="11"/>
      <c r="DTG161" s="11"/>
      <c r="DTH161" s="11"/>
      <c r="DTI161" s="11"/>
      <c r="DTJ161" s="11"/>
      <c r="DTK161" s="11"/>
      <c r="DTL161" s="11"/>
      <c r="DTM161" s="11"/>
      <c r="DTN161" s="11"/>
      <c r="DTO161" s="11"/>
      <c r="DTP161" s="11"/>
      <c r="DTQ161" s="11"/>
      <c r="DTR161" s="11"/>
      <c r="DTS161" s="11"/>
      <c r="DTT161" s="11"/>
      <c r="DTU161" s="11"/>
      <c r="DTV161" s="11"/>
      <c r="DTW161" s="11"/>
      <c r="DTX161" s="11"/>
      <c r="DTY161" s="11"/>
      <c r="DTZ161" s="11"/>
      <c r="DUA161" s="11"/>
      <c r="DUB161" s="11"/>
      <c r="DUC161" s="11"/>
      <c r="DUD161" s="11"/>
      <c r="DUE161" s="11"/>
      <c r="DUF161" s="11"/>
      <c r="DUG161" s="11"/>
      <c r="DUH161" s="11"/>
      <c r="DUI161" s="11"/>
      <c r="DUJ161" s="11"/>
      <c r="DUK161" s="11"/>
      <c r="DUL161" s="11"/>
      <c r="DUM161" s="11"/>
      <c r="DUN161" s="11"/>
      <c r="DUO161" s="11"/>
      <c r="DUP161" s="11"/>
      <c r="DUQ161" s="11"/>
      <c r="DUR161" s="11"/>
      <c r="DUS161" s="11"/>
      <c r="DUT161" s="11"/>
      <c r="DUU161" s="11"/>
      <c r="DUV161" s="11"/>
      <c r="DUW161" s="11"/>
      <c r="DUX161" s="11"/>
      <c r="DUY161" s="11"/>
      <c r="DUZ161" s="11"/>
      <c r="DVA161" s="11"/>
      <c r="DVB161" s="11"/>
      <c r="DVC161" s="11"/>
      <c r="DVD161" s="11"/>
      <c r="DVE161" s="11"/>
      <c r="DVF161" s="11"/>
      <c r="DVG161" s="11"/>
      <c r="DVH161" s="11"/>
      <c r="DVI161" s="11"/>
      <c r="DVJ161" s="11"/>
      <c r="DVK161" s="11"/>
      <c r="DVL161" s="11"/>
      <c r="DVM161" s="11"/>
      <c r="DVN161" s="11"/>
      <c r="DVO161" s="11"/>
      <c r="DVP161" s="11"/>
      <c r="DVQ161" s="11"/>
      <c r="DVR161" s="11"/>
      <c r="DVS161" s="11"/>
      <c r="DVT161" s="11"/>
      <c r="DVU161" s="11"/>
      <c r="DVV161" s="11"/>
      <c r="DVW161" s="11"/>
      <c r="DVX161" s="11"/>
      <c r="DVY161" s="11"/>
      <c r="DVZ161" s="11"/>
      <c r="DWA161" s="11"/>
      <c r="DWB161" s="11"/>
      <c r="DWC161" s="11"/>
      <c r="DWD161" s="11"/>
      <c r="DWE161" s="11"/>
      <c r="DWF161" s="11"/>
      <c r="DWG161" s="11"/>
      <c r="DWH161" s="11"/>
      <c r="DWI161" s="11"/>
      <c r="DWJ161" s="11"/>
      <c r="DWK161" s="11"/>
      <c r="DWL161" s="11"/>
      <c r="DWM161" s="11"/>
      <c r="DWN161" s="11"/>
      <c r="DWO161" s="11"/>
      <c r="DWP161" s="11"/>
      <c r="DWQ161" s="11"/>
      <c r="DWR161" s="11"/>
      <c r="DWS161" s="11"/>
      <c r="DWT161" s="11"/>
      <c r="DWU161" s="11"/>
      <c r="DWV161" s="11"/>
      <c r="DWW161" s="11"/>
      <c r="DWX161" s="11"/>
      <c r="DWY161" s="11"/>
      <c r="DWZ161" s="11"/>
      <c r="DXA161" s="11"/>
      <c r="DXB161" s="11"/>
      <c r="DXC161" s="11"/>
      <c r="DXD161" s="11"/>
      <c r="DXE161" s="11"/>
      <c r="DXF161" s="11"/>
      <c r="DXG161" s="11"/>
      <c r="DXH161" s="11"/>
      <c r="DXI161" s="11"/>
      <c r="DXJ161" s="11"/>
      <c r="DXK161" s="11"/>
      <c r="DXL161" s="11"/>
      <c r="DXM161" s="11"/>
      <c r="DXN161" s="11"/>
      <c r="DXO161" s="11"/>
      <c r="DXP161" s="11"/>
      <c r="DXQ161" s="11"/>
      <c r="DXR161" s="11"/>
      <c r="DXS161" s="11"/>
      <c r="DXT161" s="11"/>
      <c r="DXU161" s="11"/>
      <c r="DXV161" s="11"/>
      <c r="DXW161" s="11"/>
      <c r="DXX161" s="11"/>
      <c r="DXY161" s="11"/>
      <c r="DXZ161" s="11"/>
      <c r="DYA161" s="11"/>
      <c r="DYB161" s="11"/>
      <c r="DYC161" s="11"/>
      <c r="DYD161" s="11"/>
      <c r="DYE161" s="11"/>
      <c r="DYF161" s="11"/>
      <c r="DYG161" s="11"/>
      <c r="DYH161" s="11"/>
      <c r="DYI161" s="11"/>
      <c r="DYJ161" s="11"/>
      <c r="DYK161" s="11"/>
      <c r="DYL161" s="11"/>
      <c r="DYM161" s="11"/>
      <c r="DYN161" s="11"/>
      <c r="DYO161" s="11"/>
      <c r="DYP161" s="11"/>
      <c r="DYQ161" s="11"/>
      <c r="DYR161" s="11"/>
      <c r="DYS161" s="11"/>
      <c r="DYT161" s="11"/>
      <c r="DYU161" s="11"/>
      <c r="DYV161" s="11"/>
      <c r="DYW161" s="11"/>
      <c r="DYX161" s="11"/>
      <c r="DYY161" s="11"/>
      <c r="DYZ161" s="11"/>
      <c r="DZA161" s="11"/>
      <c r="DZB161" s="11"/>
      <c r="DZC161" s="11"/>
      <c r="DZD161" s="11"/>
      <c r="DZE161" s="11"/>
      <c r="DZF161" s="11"/>
      <c r="DZG161" s="11"/>
      <c r="DZH161" s="11"/>
      <c r="DZI161" s="11"/>
      <c r="DZJ161" s="11"/>
      <c r="DZK161" s="11"/>
      <c r="DZL161" s="11"/>
      <c r="DZM161" s="11"/>
      <c r="DZN161" s="11"/>
      <c r="DZO161" s="11"/>
      <c r="DZP161" s="11"/>
      <c r="DZQ161" s="11"/>
      <c r="DZR161" s="11"/>
      <c r="DZS161" s="11"/>
      <c r="DZT161" s="11"/>
      <c r="DZU161" s="11"/>
      <c r="DZV161" s="11"/>
      <c r="DZW161" s="11"/>
      <c r="DZX161" s="11"/>
      <c r="DZY161" s="11"/>
      <c r="DZZ161" s="11"/>
      <c r="EAA161" s="11"/>
      <c r="EAB161" s="11"/>
      <c r="EAC161" s="11"/>
      <c r="EAD161" s="11"/>
      <c r="EAE161" s="11"/>
      <c r="EAF161" s="11"/>
      <c r="EAG161" s="11"/>
      <c r="EAH161" s="11"/>
      <c r="EAI161" s="11"/>
      <c r="EAJ161" s="11"/>
      <c r="EAK161" s="11"/>
      <c r="EAL161" s="11"/>
      <c r="EAM161" s="11"/>
      <c r="EAN161" s="11"/>
      <c r="EAO161" s="11"/>
      <c r="EAP161" s="11"/>
      <c r="EAQ161" s="11"/>
      <c r="EAR161" s="11"/>
      <c r="EAS161" s="11"/>
      <c r="EAT161" s="11"/>
      <c r="EAU161" s="11"/>
      <c r="EAV161" s="11"/>
      <c r="EAW161" s="11"/>
      <c r="EAX161" s="11"/>
      <c r="EAY161" s="11"/>
      <c r="EAZ161" s="11"/>
      <c r="EBA161" s="11"/>
      <c r="EBB161" s="11"/>
      <c r="EBC161" s="11"/>
      <c r="EBD161" s="11"/>
      <c r="EBE161" s="11"/>
      <c r="EBF161" s="11"/>
      <c r="EBG161" s="11"/>
      <c r="EBH161" s="11"/>
      <c r="EBI161" s="11"/>
      <c r="EBJ161" s="11"/>
      <c r="EBK161" s="11"/>
      <c r="EBL161" s="11"/>
      <c r="EBM161" s="11"/>
      <c r="EBN161" s="11"/>
      <c r="EBO161" s="11"/>
      <c r="EBP161" s="11"/>
      <c r="EBQ161" s="11"/>
      <c r="EBR161" s="11"/>
      <c r="EBS161" s="11"/>
      <c r="EBT161" s="11"/>
      <c r="EBU161" s="11"/>
      <c r="EBV161" s="11"/>
      <c r="EBW161" s="11"/>
      <c r="EBX161" s="11"/>
      <c r="EBY161" s="11"/>
      <c r="EBZ161" s="11"/>
      <c r="ECA161" s="11"/>
      <c r="ECB161" s="11"/>
      <c r="ECC161" s="11"/>
      <c r="ECD161" s="11"/>
      <c r="ECE161" s="11"/>
      <c r="ECF161" s="11"/>
      <c r="ECG161" s="11"/>
      <c r="ECH161" s="11"/>
      <c r="ECI161" s="11"/>
      <c r="ECJ161" s="11"/>
      <c r="ECK161" s="11"/>
      <c r="ECL161" s="11"/>
      <c r="ECM161" s="11"/>
      <c r="ECN161" s="11"/>
      <c r="ECO161" s="11"/>
      <c r="ECP161" s="11"/>
      <c r="ECQ161" s="11"/>
      <c r="ECR161" s="11"/>
      <c r="ECS161" s="11"/>
      <c r="ECT161" s="11"/>
      <c r="ECU161" s="11"/>
      <c r="ECV161" s="11"/>
      <c r="ECW161" s="11"/>
      <c r="ECX161" s="11"/>
      <c r="ECY161" s="11"/>
      <c r="ECZ161" s="11"/>
      <c r="EDA161" s="11"/>
      <c r="EDB161" s="11"/>
      <c r="EDC161" s="11"/>
      <c r="EDD161" s="11"/>
      <c r="EDE161" s="11"/>
      <c r="EDF161" s="11"/>
      <c r="EDG161" s="11"/>
      <c r="EDH161" s="11"/>
      <c r="EDI161" s="11"/>
      <c r="EDJ161" s="11"/>
      <c r="EDK161" s="11"/>
      <c r="EDL161" s="11"/>
      <c r="EDM161" s="11"/>
      <c r="EDN161" s="11"/>
      <c r="EDO161" s="11"/>
      <c r="EDP161" s="11"/>
      <c r="EDQ161" s="11"/>
      <c r="EDR161" s="11"/>
      <c r="EDS161" s="11"/>
      <c r="EDT161" s="11"/>
      <c r="EDU161" s="11"/>
      <c r="EDV161" s="11"/>
      <c r="EDW161" s="11"/>
      <c r="EDX161" s="11"/>
      <c r="EDY161" s="11"/>
      <c r="EDZ161" s="11"/>
      <c r="EEA161" s="11"/>
      <c r="EEB161" s="11"/>
      <c r="EEC161" s="11"/>
      <c r="EED161" s="11"/>
      <c r="EEE161" s="11"/>
      <c r="EEF161" s="11"/>
      <c r="EEG161" s="11"/>
      <c r="EEH161" s="11"/>
      <c r="EEI161" s="11"/>
      <c r="EEJ161" s="11"/>
      <c r="EEK161" s="11"/>
      <c r="EEL161" s="11"/>
      <c r="EEM161" s="11"/>
      <c r="EEN161" s="11"/>
      <c r="EEO161" s="11"/>
      <c r="EEP161" s="11"/>
      <c r="EEQ161" s="11"/>
      <c r="EER161" s="11"/>
      <c r="EES161" s="11"/>
      <c r="EET161" s="11"/>
      <c r="EEU161" s="11"/>
      <c r="EEV161" s="11"/>
      <c r="EEW161" s="11"/>
      <c r="EEX161" s="11"/>
      <c r="EEY161" s="11"/>
      <c r="EEZ161" s="11"/>
      <c r="EFA161" s="11"/>
      <c r="EFB161" s="11"/>
      <c r="EFC161" s="11"/>
      <c r="EFD161" s="11"/>
      <c r="EFE161" s="11"/>
      <c r="EFF161" s="11"/>
      <c r="EFG161" s="11"/>
      <c r="EFH161" s="11"/>
      <c r="EFI161" s="11"/>
      <c r="EFJ161" s="11"/>
      <c r="EFK161" s="11"/>
      <c r="EFL161" s="11"/>
      <c r="EFM161" s="11"/>
      <c r="EFN161" s="11"/>
      <c r="EFO161" s="11"/>
      <c r="EFP161" s="11"/>
      <c r="EFQ161" s="11"/>
      <c r="EFR161" s="11"/>
      <c r="EFS161" s="11"/>
      <c r="EFT161" s="11"/>
      <c r="EFU161" s="11"/>
      <c r="EFV161" s="11"/>
      <c r="EFW161" s="11"/>
      <c r="EFX161" s="11"/>
      <c r="EFY161" s="11"/>
      <c r="EFZ161" s="11"/>
      <c r="EGA161" s="11"/>
      <c r="EGB161" s="11"/>
      <c r="EGC161" s="11"/>
      <c r="EGD161" s="11"/>
      <c r="EGE161" s="11"/>
      <c r="EGF161" s="11"/>
      <c r="EGG161" s="11"/>
      <c r="EGH161" s="11"/>
      <c r="EGI161" s="11"/>
      <c r="EGJ161" s="11"/>
      <c r="EGK161" s="11"/>
      <c r="EGL161" s="11"/>
      <c r="EGM161" s="11"/>
      <c r="EGN161" s="11"/>
      <c r="EGO161" s="11"/>
      <c r="EGP161" s="11"/>
      <c r="EGQ161" s="11"/>
      <c r="EGR161" s="11"/>
      <c r="EGS161" s="11"/>
      <c r="EGT161" s="11"/>
      <c r="EGU161" s="11"/>
      <c r="EGV161" s="11"/>
      <c r="EGW161" s="11"/>
      <c r="EGX161" s="11"/>
      <c r="EGY161" s="11"/>
      <c r="EGZ161" s="11"/>
      <c r="EHA161" s="11"/>
      <c r="EHB161" s="11"/>
      <c r="EHC161" s="11"/>
      <c r="EHD161" s="11"/>
      <c r="EHE161" s="11"/>
      <c r="EHF161" s="11"/>
      <c r="EHG161" s="11"/>
      <c r="EHH161" s="11"/>
      <c r="EHI161" s="11"/>
      <c r="EHJ161" s="11"/>
      <c r="EHK161" s="11"/>
      <c r="EHL161" s="11"/>
      <c r="EHM161" s="11"/>
      <c r="EHN161" s="11"/>
      <c r="EHO161" s="11"/>
      <c r="EHP161" s="11"/>
      <c r="EHQ161" s="11"/>
      <c r="EHR161" s="11"/>
      <c r="EHS161" s="11"/>
      <c r="EHT161" s="11"/>
      <c r="EHU161" s="11"/>
      <c r="EHV161" s="11"/>
      <c r="EHW161" s="11"/>
      <c r="EHX161" s="11"/>
      <c r="EHY161" s="11"/>
      <c r="EHZ161" s="11"/>
      <c r="EIA161" s="11"/>
      <c r="EIB161" s="11"/>
      <c r="EIC161" s="11"/>
      <c r="EID161" s="11"/>
      <c r="EIE161" s="11"/>
      <c r="EIF161" s="11"/>
      <c r="EIG161" s="11"/>
      <c r="EIH161" s="11"/>
      <c r="EII161" s="11"/>
      <c r="EIJ161" s="11"/>
      <c r="EIK161" s="11"/>
      <c r="EIL161" s="11"/>
      <c r="EIM161" s="11"/>
      <c r="EIN161" s="11"/>
      <c r="EIO161" s="11"/>
      <c r="EIP161" s="11"/>
      <c r="EIQ161" s="11"/>
      <c r="EIR161" s="11"/>
      <c r="EIS161" s="11"/>
      <c r="EIT161" s="11"/>
      <c r="EIU161" s="11"/>
      <c r="EIV161" s="11"/>
      <c r="EIW161" s="11"/>
      <c r="EIX161" s="11"/>
      <c r="EIY161" s="11"/>
      <c r="EIZ161" s="11"/>
      <c r="EJA161" s="11"/>
      <c r="EJB161" s="11"/>
      <c r="EJC161" s="11"/>
      <c r="EJD161" s="11"/>
      <c r="EJE161" s="11"/>
      <c r="EJF161" s="11"/>
      <c r="EJG161" s="11"/>
      <c r="EJH161" s="11"/>
      <c r="EJI161" s="11"/>
      <c r="EJJ161" s="11"/>
      <c r="EJK161" s="11"/>
      <c r="EJL161" s="11"/>
      <c r="EJM161" s="11"/>
      <c r="EJN161" s="11"/>
      <c r="EJO161" s="11"/>
      <c r="EJP161" s="11"/>
      <c r="EJQ161" s="11"/>
      <c r="EJR161" s="11"/>
      <c r="EJS161" s="11"/>
      <c r="EJT161" s="11"/>
      <c r="EJU161" s="11"/>
      <c r="EJV161" s="11"/>
      <c r="EJW161" s="11"/>
      <c r="EJX161" s="11"/>
      <c r="EJY161" s="11"/>
      <c r="EJZ161" s="11"/>
      <c r="EKA161" s="11"/>
      <c r="EKB161" s="11"/>
      <c r="EKC161" s="11"/>
      <c r="EKD161" s="11"/>
      <c r="EKE161" s="11"/>
      <c r="EKF161" s="11"/>
      <c r="EKG161" s="11"/>
      <c r="EKH161" s="11"/>
      <c r="EKI161" s="11"/>
      <c r="EKJ161" s="11"/>
      <c r="EKK161" s="11"/>
      <c r="EKL161" s="11"/>
      <c r="EKM161" s="11"/>
      <c r="EKN161" s="11"/>
      <c r="EKO161" s="11"/>
      <c r="EKP161" s="11"/>
      <c r="EKQ161" s="11"/>
      <c r="EKR161" s="11"/>
      <c r="EKS161" s="11"/>
      <c r="EKT161" s="11"/>
      <c r="EKU161" s="11"/>
      <c r="EKV161" s="11"/>
      <c r="EKW161" s="11"/>
      <c r="EKX161" s="11"/>
      <c r="EKY161" s="11"/>
      <c r="EKZ161" s="11"/>
      <c r="ELA161" s="11"/>
      <c r="ELB161" s="11"/>
      <c r="ELC161" s="11"/>
      <c r="ELD161" s="11"/>
      <c r="ELE161" s="11"/>
      <c r="ELF161" s="11"/>
      <c r="ELG161" s="11"/>
      <c r="ELH161" s="11"/>
      <c r="ELI161" s="11"/>
      <c r="ELJ161" s="11"/>
      <c r="ELK161" s="11"/>
      <c r="ELL161" s="11"/>
      <c r="ELM161" s="11"/>
      <c r="ELN161" s="11"/>
      <c r="ELO161" s="11"/>
      <c r="ELP161" s="11"/>
      <c r="ELQ161" s="11"/>
      <c r="ELR161" s="11"/>
      <c r="ELS161" s="11"/>
      <c r="ELT161" s="11"/>
      <c r="ELU161" s="11"/>
      <c r="ELV161" s="11"/>
      <c r="ELW161" s="11"/>
      <c r="ELX161" s="11"/>
      <c r="ELY161" s="11"/>
      <c r="ELZ161" s="11"/>
    </row>
    <row r="162" spans="1:346 1276:3718">
      <c r="A162" s="388"/>
      <c r="C162" s="166" t="s">
        <v>1049</v>
      </c>
      <c r="D162" s="223">
        <f t="shared" si="6"/>
        <v>0</v>
      </c>
      <c r="E162" s="88" t="s">
        <v>540</v>
      </c>
      <c r="F162" s="219"/>
      <c r="G162" s="92"/>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c r="HJ162" s="11"/>
      <c r="HK162" s="11"/>
      <c r="HL162" s="11"/>
      <c r="HM162" s="11"/>
      <c r="HN162" s="11"/>
      <c r="HO162" s="11"/>
      <c r="HP162" s="11"/>
      <c r="HQ162" s="11"/>
      <c r="HR162" s="11"/>
      <c r="HS162" s="11"/>
      <c r="HT162" s="11"/>
      <c r="HU162" s="11"/>
      <c r="HV162" s="11"/>
      <c r="HW162" s="11"/>
      <c r="HX162" s="11"/>
      <c r="HY162" s="11"/>
      <c r="HZ162" s="11"/>
      <c r="IA162" s="11"/>
      <c r="IB162" s="11"/>
      <c r="IC162" s="11"/>
      <c r="ID162" s="11"/>
      <c r="IE162" s="11"/>
      <c r="IF162" s="11"/>
      <c r="IG162" s="11"/>
      <c r="IH162" s="11"/>
      <c r="II162" s="11"/>
      <c r="IJ162" s="11"/>
      <c r="IK162" s="11"/>
      <c r="IL162" s="11"/>
      <c r="IM162" s="11"/>
      <c r="IN162" s="11"/>
      <c r="IO162" s="11"/>
      <c r="IP162" s="11"/>
      <c r="IQ162" s="11"/>
      <c r="IR162" s="11"/>
      <c r="IS162" s="11"/>
      <c r="IT162" s="11"/>
      <c r="IU162" s="11"/>
      <c r="IV162" s="11"/>
      <c r="IW162" s="11"/>
      <c r="IX162" s="11"/>
      <c r="IY162" s="11"/>
      <c r="IZ162" s="11"/>
      <c r="JA162" s="11"/>
      <c r="JB162" s="11"/>
      <c r="JC162" s="11"/>
      <c r="JD162" s="11"/>
      <c r="JE162" s="11"/>
      <c r="JF162" s="11"/>
      <c r="JG162" s="11"/>
      <c r="JH162" s="11"/>
      <c r="JI162" s="11"/>
      <c r="JJ162" s="11"/>
      <c r="JK162" s="11"/>
      <c r="JL162" s="11"/>
      <c r="JM162" s="11"/>
      <c r="JN162" s="11"/>
      <c r="JO162" s="11"/>
      <c r="JP162" s="11"/>
      <c r="JQ162" s="11"/>
      <c r="JR162" s="11"/>
      <c r="JS162" s="11"/>
      <c r="JT162" s="11"/>
      <c r="JU162" s="11"/>
      <c r="JV162" s="11"/>
      <c r="JW162" s="11"/>
      <c r="JX162" s="11"/>
      <c r="JY162" s="11"/>
      <c r="JZ162" s="11"/>
      <c r="KA162" s="11"/>
      <c r="KB162" s="11"/>
      <c r="KC162" s="11"/>
      <c r="KD162" s="11"/>
      <c r="KE162" s="11"/>
      <c r="KF162" s="11"/>
      <c r="KG162" s="11"/>
      <c r="KH162" s="11"/>
      <c r="KI162" s="11"/>
      <c r="KJ162" s="11"/>
      <c r="KK162" s="11"/>
      <c r="KL162" s="11"/>
      <c r="KM162" s="11"/>
      <c r="KN162" s="11"/>
      <c r="KO162" s="11"/>
      <c r="KP162" s="11"/>
      <c r="KQ162" s="11"/>
      <c r="KR162" s="11"/>
      <c r="KS162" s="11"/>
      <c r="KT162" s="11"/>
      <c r="KU162" s="11"/>
      <c r="KV162" s="11"/>
      <c r="KW162" s="11"/>
      <c r="KX162" s="11"/>
      <c r="KY162" s="11"/>
      <c r="KZ162" s="11"/>
      <c r="LA162" s="11"/>
      <c r="LB162" s="11"/>
      <c r="LC162" s="11"/>
      <c r="LD162" s="11"/>
      <c r="LE162" s="11"/>
      <c r="LF162" s="11"/>
      <c r="LG162" s="11"/>
      <c r="LH162" s="11"/>
      <c r="LI162" s="11"/>
      <c r="LJ162" s="11"/>
      <c r="LK162" s="11"/>
      <c r="LL162" s="11"/>
      <c r="LM162" s="11"/>
      <c r="LN162" s="11"/>
      <c r="LO162" s="11"/>
      <c r="LP162" s="11"/>
      <c r="LQ162" s="11"/>
      <c r="LR162" s="11"/>
      <c r="LS162" s="11"/>
      <c r="LT162" s="11"/>
      <c r="LU162" s="11"/>
      <c r="LV162" s="11"/>
      <c r="LW162" s="11"/>
      <c r="LX162" s="11"/>
      <c r="LY162" s="11"/>
      <c r="LZ162" s="11"/>
      <c r="MA162" s="11"/>
      <c r="MB162" s="11"/>
      <c r="MC162" s="11"/>
      <c r="MD162" s="11"/>
      <c r="ME162" s="11"/>
      <c r="MF162" s="11"/>
      <c r="MG162" s="11"/>
      <c r="MH162" s="11"/>
      <c r="AWB162" s="11"/>
      <c r="AWC162" s="11"/>
      <c r="AWD162" s="11"/>
      <c r="AWE162" s="11"/>
      <c r="AWF162" s="11"/>
      <c r="AWG162" s="11"/>
      <c r="AWH162" s="11"/>
      <c r="AWI162" s="11"/>
      <c r="AWJ162" s="11"/>
      <c r="AWK162" s="11"/>
      <c r="AWL162" s="11"/>
      <c r="AWM162" s="11"/>
      <c r="AWN162" s="11"/>
      <c r="AWO162" s="11"/>
      <c r="AWP162" s="11"/>
      <c r="AWQ162" s="11"/>
      <c r="AWR162" s="11"/>
      <c r="AWS162" s="11"/>
      <c r="AWT162" s="11"/>
      <c r="AWU162" s="11"/>
      <c r="AWV162" s="11"/>
      <c r="AWW162" s="11"/>
      <c r="AWX162" s="11"/>
      <c r="AWY162" s="11"/>
      <c r="AWZ162" s="11"/>
      <c r="AXA162" s="11"/>
      <c r="AXB162" s="11"/>
      <c r="AXC162" s="11"/>
      <c r="AXD162" s="11"/>
      <c r="AXE162" s="11"/>
      <c r="AXF162" s="11"/>
      <c r="AXG162" s="11"/>
      <c r="AXH162" s="11"/>
      <c r="AXI162" s="11"/>
      <c r="AXJ162" s="11"/>
      <c r="AXK162" s="11"/>
      <c r="AXL162" s="11"/>
      <c r="AXM162" s="11"/>
      <c r="AXN162" s="11"/>
      <c r="AXO162" s="11"/>
      <c r="AXP162" s="11"/>
      <c r="AXQ162" s="11"/>
      <c r="AXR162" s="11"/>
      <c r="AXS162" s="11"/>
      <c r="AXT162" s="11"/>
      <c r="AXU162" s="11"/>
      <c r="AXV162" s="11"/>
      <c r="AXW162" s="11"/>
      <c r="AXX162" s="11"/>
      <c r="AXY162" s="11"/>
      <c r="AXZ162" s="11"/>
      <c r="AYA162" s="11"/>
      <c r="AYB162" s="11"/>
      <c r="AYC162" s="11"/>
      <c r="AYD162" s="11"/>
      <c r="AYE162" s="11"/>
      <c r="AYF162" s="11"/>
      <c r="AYG162" s="11"/>
      <c r="AYH162" s="11"/>
      <c r="AYI162" s="11"/>
      <c r="AYJ162" s="11"/>
      <c r="AYK162" s="11"/>
      <c r="AYL162" s="11"/>
      <c r="AYM162" s="11"/>
      <c r="AYN162" s="11"/>
      <c r="AYO162" s="11"/>
      <c r="AYP162" s="11"/>
      <c r="AYQ162" s="11"/>
      <c r="AYR162" s="11"/>
      <c r="AYS162" s="11"/>
      <c r="AYT162" s="11"/>
      <c r="AYU162" s="11"/>
      <c r="AYV162" s="11"/>
      <c r="AYW162" s="11"/>
      <c r="AYX162" s="11"/>
      <c r="AYY162" s="11"/>
      <c r="AYZ162" s="11"/>
      <c r="AZA162" s="11"/>
      <c r="AZB162" s="11"/>
      <c r="AZC162" s="11"/>
      <c r="AZD162" s="11"/>
      <c r="AZE162" s="11"/>
      <c r="AZF162" s="11"/>
      <c r="AZG162" s="11"/>
      <c r="AZH162" s="11"/>
      <c r="AZI162" s="11"/>
      <c r="AZJ162" s="11"/>
      <c r="AZK162" s="11"/>
      <c r="AZL162" s="11"/>
      <c r="AZM162" s="11"/>
      <c r="AZN162" s="11"/>
      <c r="AZO162" s="11"/>
      <c r="AZP162" s="11"/>
      <c r="AZQ162" s="11"/>
      <c r="AZR162" s="11"/>
      <c r="AZS162" s="11"/>
      <c r="AZT162" s="11"/>
      <c r="AZU162" s="11"/>
      <c r="AZV162" s="11"/>
      <c r="AZW162" s="11"/>
      <c r="AZX162" s="11"/>
      <c r="AZY162" s="11"/>
      <c r="AZZ162" s="11"/>
      <c r="BAA162" s="11"/>
      <c r="BAB162" s="11"/>
      <c r="BAC162" s="11"/>
      <c r="BAD162" s="11"/>
      <c r="BAE162" s="11"/>
      <c r="BAF162" s="11"/>
      <c r="BAG162" s="11"/>
      <c r="BAH162" s="11"/>
      <c r="BAI162" s="11"/>
      <c r="BAJ162" s="11"/>
      <c r="BAK162" s="11"/>
      <c r="BAL162" s="11"/>
      <c r="BAM162" s="11"/>
      <c r="BAN162" s="11"/>
      <c r="BAO162" s="11"/>
      <c r="BAP162" s="11"/>
      <c r="BAQ162" s="11"/>
      <c r="BAR162" s="11"/>
      <c r="BAS162" s="11"/>
      <c r="BAT162" s="11"/>
      <c r="BAU162" s="11"/>
      <c r="BAV162" s="11"/>
      <c r="BAW162" s="11"/>
      <c r="BAX162" s="11"/>
      <c r="BAY162" s="11"/>
      <c r="BAZ162" s="11"/>
      <c r="BBA162" s="11"/>
      <c r="BBB162" s="11"/>
      <c r="BBC162" s="11"/>
      <c r="BBD162" s="11"/>
      <c r="BBE162" s="11"/>
      <c r="BBF162" s="11"/>
      <c r="BBG162" s="11"/>
      <c r="BBH162" s="11"/>
      <c r="BBI162" s="11"/>
      <c r="BBJ162" s="11"/>
      <c r="BBK162" s="11"/>
      <c r="BBL162" s="11"/>
      <c r="BBM162" s="11"/>
      <c r="BBN162" s="11"/>
      <c r="BBO162" s="11"/>
      <c r="BBP162" s="11"/>
      <c r="BBQ162" s="11"/>
      <c r="BBR162" s="11"/>
      <c r="BBS162" s="11"/>
      <c r="BBT162" s="11"/>
      <c r="BBU162" s="11"/>
      <c r="BBV162" s="11"/>
      <c r="BBW162" s="11"/>
      <c r="BBX162" s="11"/>
      <c r="BBY162" s="11"/>
      <c r="BBZ162" s="11"/>
      <c r="BCA162" s="11"/>
      <c r="BCB162" s="11"/>
      <c r="BCC162" s="11"/>
      <c r="BCD162" s="11"/>
      <c r="BCE162" s="11"/>
      <c r="BCF162" s="11"/>
      <c r="BCG162" s="11"/>
      <c r="BCH162" s="11"/>
      <c r="BCI162" s="11"/>
      <c r="BCJ162" s="11"/>
      <c r="BCK162" s="11"/>
      <c r="BCL162" s="11"/>
      <c r="BCM162" s="11"/>
      <c r="BCN162" s="11"/>
      <c r="BCO162" s="11"/>
      <c r="BCP162" s="11"/>
      <c r="BCQ162" s="11"/>
      <c r="BCR162" s="11"/>
      <c r="BCS162" s="11"/>
      <c r="BCT162" s="11"/>
      <c r="BCU162" s="11"/>
      <c r="BCV162" s="11"/>
      <c r="BCW162" s="11"/>
      <c r="BCX162" s="11"/>
      <c r="BCY162" s="11"/>
      <c r="BCZ162" s="11"/>
      <c r="BDA162" s="11"/>
      <c r="BDB162" s="11"/>
      <c r="BDC162" s="11"/>
      <c r="BDD162" s="11"/>
      <c r="BDE162" s="11"/>
      <c r="BDF162" s="11"/>
      <c r="BDG162" s="11"/>
      <c r="BDH162" s="11"/>
      <c r="BDI162" s="11"/>
      <c r="BDJ162" s="11"/>
      <c r="BDK162" s="11"/>
      <c r="BDL162" s="11"/>
      <c r="BDM162" s="11"/>
      <c r="BDN162" s="11"/>
      <c r="BDO162" s="11"/>
      <c r="BDP162" s="11"/>
      <c r="BDQ162" s="11"/>
      <c r="BDR162" s="11"/>
      <c r="BDS162" s="11"/>
      <c r="BDT162" s="11"/>
      <c r="BDU162" s="11"/>
      <c r="BDV162" s="11"/>
      <c r="BDW162" s="11"/>
      <c r="BDX162" s="11"/>
      <c r="BDY162" s="11"/>
      <c r="BDZ162" s="11"/>
      <c r="BEA162" s="11"/>
      <c r="BEB162" s="11"/>
      <c r="BEC162" s="11"/>
      <c r="BED162" s="11"/>
      <c r="BEE162" s="11"/>
      <c r="BEF162" s="11"/>
      <c r="BEG162" s="11"/>
      <c r="BEH162" s="11"/>
      <c r="BEI162" s="11"/>
      <c r="BEJ162" s="11"/>
      <c r="BEK162" s="11"/>
      <c r="BEL162" s="11"/>
      <c r="BEM162" s="11"/>
      <c r="BEN162" s="11"/>
      <c r="BEO162" s="11"/>
      <c r="BEP162" s="11"/>
      <c r="BEQ162" s="11"/>
      <c r="BER162" s="11"/>
      <c r="BES162" s="11"/>
      <c r="BET162" s="11"/>
      <c r="BEU162" s="11"/>
      <c r="BEV162" s="11"/>
      <c r="BEW162" s="11"/>
      <c r="BEX162" s="11"/>
      <c r="BEY162" s="11"/>
      <c r="BEZ162" s="11"/>
      <c r="BFA162" s="11"/>
      <c r="BFB162" s="11"/>
      <c r="BFC162" s="11"/>
      <c r="BFD162" s="11"/>
      <c r="BFE162" s="11"/>
      <c r="BFF162" s="11"/>
      <c r="BFG162" s="11"/>
      <c r="BFH162" s="11"/>
      <c r="BFI162" s="11"/>
      <c r="BFJ162" s="11"/>
      <c r="BFK162" s="11"/>
      <c r="BFL162" s="11"/>
      <c r="BFM162" s="11"/>
      <c r="BFN162" s="11"/>
      <c r="BFO162" s="11"/>
      <c r="BFP162" s="11"/>
      <c r="BFQ162" s="11"/>
      <c r="BFR162" s="11"/>
      <c r="BFS162" s="11"/>
      <c r="BFT162" s="11"/>
      <c r="BFU162" s="11"/>
      <c r="BFV162" s="11"/>
      <c r="BFW162" s="11"/>
      <c r="BFX162" s="11"/>
      <c r="BFY162" s="11"/>
      <c r="BFZ162" s="11"/>
      <c r="BGA162" s="11"/>
      <c r="BGB162" s="11"/>
      <c r="BGC162" s="11"/>
      <c r="BGD162" s="11"/>
      <c r="BGE162" s="11"/>
      <c r="BGF162" s="11"/>
      <c r="BGG162" s="11"/>
      <c r="BGH162" s="11"/>
      <c r="BGI162" s="11"/>
      <c r="BGJ162" s="11"/>
      <c r="BGK162" s="11"/>
      <c r="BGL162" s="11"/>
      <c r="BGM162" s="11"/>
      <c r="BGN162" s="11"/>
      <c r="BGO162" s="11"/>
      <c r="BGP162" s="11"/>
      <c r="BGQ162" s="11"/>
      <c r="BGR162" s="11"/>
      <c r="BGS162" s="11"/>
      <c r="BGT162" s="11"/>
      <c r="BGU162" s="11"/>
      <c r="BGV162" s="11"/>
      <c r="BGW162" s="11"/>
      <c r="BGX162" s="11"/>
      <c r="BGY162" s="11"/>
      <c r="BGZ162" s="11"/>
      <c r="BHA162" s="11"/>
      <c r="BHB162" s="11"/>
      <c r="BHC162" s="11"/>
      <c r="BHD162" s="11"/>
      <c r="BHE162" s="11"/>
      <c r="BHF162" s="11"/>
      <c r="BHG162" s="11"/>
      <c r="BHH162" s="11"/>
      <c r="BHI162" s="11"/>
      <c r="BHJ162" s="11"/>
      <c r="BHK162" s="11"/>
      <c r="BHL162" s="11"/>
      <c r="BHM162" s="11"/>
      <c r="BHN162" s="11"/>
      <c r="BHO162" s="11"/>
      <c r="BHP162" s="11"/>
      <c r="BHQ162" s="11"/>
      <c r="BHR162" s="11"/>
      <c r="BHS162" s="11"/>
      <c r="BHT162" s="11"/>
      <c r="BHU162" s="11"/>
      <c r="BHV162" s="11"/>
      <c r="BHW162" s="11"/>
      <c r="BHX162" s="11"/>
      <c r="BHY162" s="11"/>
      <c r="BHZ162" s="11"/>
      <c r="BIA162" s="11"/>
      <c r="BIB162" s="11"/>
      <c r="BIC162" s="11"/>
      <c r="BID162" s="11"/>
      <c r="BIE162" s="11"/>
      <c r="BIF162" s="11"/>
      <c r="BIG162" s="11"/>
      <c r="BIH162" s="11"/>
      <c r="BII162" s="11"/>
      <c r="BIJ162" s="11"/>
      <c r="BIK162" s="11"/>
      <c r="BIL162" s="11"/>
      <c r="BIM162" s="11"/>
      <c r="BIN162" s="11"/>
      <c r="BIO162" s="11"/>
      <c r="BIP162" s="11"/>
      <c r="BIQ162" s="11"/>
      <c r="BIR162" s="11"/>
      <c r="BIS162" s="11"/>
      <c r="BIT162" s="11"/>
      <c r="BIU162" s="11"/>
      <c r="BIV162" s="11"/>
      <c r="BIW162" s="11"/>
      <c r="BIX162" s="11"/>
      <c r="BIY162" s="11"/>
      <c r="BIZ162" s="11"/>
      <c r="BJA162" s="11"/>
      <c r="BJB162" s="11"/>
      <c r="BJC162" s="11"/>
      <c r="BJD162" s="11"/>
      <c r="BJE162" s="11"/>
      <c r="BJF162" s="11"/>
      <c r="BJG162" s="11"/>
      <c r="BJH162" s="11"/>
      <c r="BJI162" s="11"/>
      <c r="BJJ162" s="11"/>
      <c r="BJK162" s="11"/>
      <c r="BJL162" s="11"/>
      <c r="BJM162" s="11"/>
      <c r="BJN162" s="11"/>
      <c r="BJO162" s="11"/>
      <c r="BJP162" s="11"/>
      <c r="BJQ162" s="11"/>
      <c r="BJR162" s="11"/>
      <c r="BJS162" s="11"/>
      <c r="BJT162" s="11"/>
      <c r="BJU162" s="11"/>
      <c r="BJV162" s="11"/>
      <c r="BJW162" s="11"/>
      <c r="BJX162" s="11"/>
      <c r="BJY162" s="11"/>
      <c r="BJZ162" s="11"/>
      <c r="BKA162" s="11"/>
      <c r="BKB162" s="11"/>
      <c r="BKC162" s="11"/>
      <c r="BKD162" s="11"/>
      <c r="BKE162" s="11"/>
      <c r="BKF162" s="11"/>
      <c r="BKG162" s="11"/>
      <c r="BKH162" s="11"/>
      <c r="BKI162" s="11"/>
      <c r="BKJ162" s="11"/>
      <c r="BKK162" s="11"/>
      <c r="BKL162" s="11"/>
      <c r="BKM162" s="11"/>
      <c r="BKN162" s="11"/>
      <c r="BKO162" s="11"/>
      <c r="BKP162" s="11"/>
      <c r="BKQ162" s="11"/>
      <c r="BKR162" s="11"/>
      <c r="BKS162" s="11"/>
      <c r="BKT162" s="11"/>
      <c r="BKU162" s="11"/>
      <c r="BKV162" s="11"/>
      <c r="BKW162" s="11"/>
      <c r="BKX162" s="11"/>
      <c r="BKY162" s="11"/>
      <c r="BKZ162" s="11"/>
      <c r="BLA162" s="11"/>
      <c r="BLB162" s="11"/>
      <c r="BLC162" s="11"/>
      <c r="BLD162" s="11"/>
      <c r="BLE162" s="11"/>
      <c r="BLF162" s="11"/>
      <c r="BLG162" s="11"/>
      <c r="BLH162" s="11"/>
      <c r="BLI162" s="11"/>
      <c r="BLJ162" s="11"/>
      <c r="BLK162" s="11"/>
      <c r="BLL162" s="11"/>
      <c r="BLM162" s="11"/>
      <c r="BLN162" s="11"/>
      <c r="BLO162" s="11"/>
      <c r="BLP162" s="11"/>
      <c r="BLQ162" s="11"/>
      <c r="BLR162" s="11"/>
      <c r="BLS162" s="11"/>
      <c r="BLT162" s="11"/>
      <c r="BLU162" s="11"/>
      <c r="BLV162" s="11"/>
      <c r="BLW162" s="11"/>
      <c r="BLX162" s="11"/>
      <c r="BLY162" s="11"/>
      <c r="BLZ162" s="11"/>
      <c r="BMA162" s="11"/>
      <c r="BMB162" s="11"/>
      <c r="BMC162" s="11"/>
      <c r="BMD162" s="11"/>
      <c r="BME162" s="11"/>
      <c r="BMF162" s="11"/>
      <c r="BMG162" s="11"/>
      <c r="BMH162" s="11"/>
      <c r="BMI162" s="11"/>
      <c r="BMJ162" s="11"/>
      <c r="BMK162" s="11"/>
      <c r="BML162" s="11"/>
      <c r="BMM162" s="11"/>
      <c r="BMN162" s="11"/>
      <c r="BMO162" s="11"/>
      <c r="BMP162" s="11"/>
      <c r="BMQ162" s="11"/>
      <c r="BMR162" s="11"/>
      <c r="BMS162" s="11"/>
      <c r="BMT162" s="11"/>
      <c r="BMU162" s="11"/>
      <c r="BMV162" s="11"/>
      <c r="BMW162" s="11"/>
      <c r="BMX162" s="11"/>
      <c r="BMY162" s="11"/>
      <c r="BMZ162" s="11"/>
      <c r="BNA162" s="11"/>
      <c r="BNB162" s="11"/>
      <c r="BNC162" s="11"/>
      <c r="BND162" s="11"/>
      <c r="BNE162" s="11"/>
      <c r="BNF162" s="11"/>
      <c r="BNG162" s="11"/>
      <c r="BNH162" s="11"/>
      <c r="BNI162" s="11"/>
      <c r="BNJ162" s="11"/>
      <c r="BNK162" s="11"/>
      <c r="BNL162" s="11"/>
      <c r="BNM162" s="11"/>
      <c r="BNN162" s="11"/>
      <c r="BNO162" s="11"/>
      <c r="BNP162" s="11"/>
      <c r="BNQ162" s="11"/>
      <c r="BNR162" s="11"/>
      <c r="BNS162" s="11"/>
      <c r="BNT162" s="11"/>
      <c r="BNU162" s="11"/>
      <c r="BNV162" s="11"/>
      <c r="BNW162" s="11"/>
      <c r="BNX162" s="11"/>
      <c r="BNY162" s="11"/>
      <c r="BNZ162" s="11"/>
      <c r="BOA162" s="11"/>
      <c r="BOB162" s="11"/>
      <c r="BOC162" s="11"/>
      <c r="BOD162" s="11"/>
      <c r="BOE162" s="11"/>
      <c r="BOF162" s="11"/>
      <c r="BOG162" s="11"/>
      <c r="BOH162" s="11"/>
      <c r="BOI162" s="11"/>
      <c r="BOJ162" s="11"/>
      <c r="BOK162" s="11"/>
      <c r="BOL162" s="11"/>
      <c r="BOM162" s="11"/>
      <c r="BON162" s="11"/>
      <c r="BOO162" s="11"/>
      <c r="BOP162" s="11"/>
      <c r="BOQ162" s="11"/>
      <c r="BOR162" s="11"/>
      <c r="BOS162" s="11"/>
      <c r="BOT162" s="11"/>
      <c r="BOU162" s="11"/>
      <c r="BOV162" s="11"/>
      <c r="BOW162" s="11"/>
      <c r="BOX162" s="11"/>
      <c r="BOY162" s="11"/>
      <c r="BOZ162" s="11"/>
      <c r="BPA162" s="11"/>
      <c r="BPB162" s="11"/>
      <c r="BPC162" s="11"/>
      <c r="BPD162" s="11"/>
      <c r="BPE162" s="11"/>
      <c r="BPF162" s="11"/>
      <c r="BPG162" s="11"/>
      <c r="BPH162" s="11"/>
      <c r="BPI162" s="11"/>
      <c r="BPJ162" s="11"/>
      <c r="BPK162" s="11"/>
      <c r="BPL162" s="11"/>
      <c r="BPM162" s="11"/>
      <c r="BPN162" s="11"/>
      <c r="BPO162" s="11"/>
      <c r="BPP162" s="11"/>
      <c r="BPQ162" s="11"/>
      <c r="BPR162" s="11"/>
      <c r="BPS162" s="11"/>
      <c r="BPT162" s="11"/>
      <c r="BPU162" s="11"/>
      <c r="BPV162" s="11"/>
      <c r="BPW162" s="11"/>
      <c r="BPX162" s="11"/>
      <c r="BPY162" s="11"/>
      <c r="BPZ162" s="11"/>
      <c r="BQA162" s="11"/>
      <c r="BQB162" s="11"/>
      <c r="BQC162" s="11"/>
      <c r="BQD162" s="11"/>
      <c r="BQE162" s="11"/>
      <c r="BQF162" s="11"/>
      <c r="BQG162" s="11"/>
      <c r="BQH162" s="11"/>
      <c r="BQI162" s="11"/>
      <c r="BQJ162" s="11"/>
      <c r="BQK162" s="11"/>
      <c r="BQL162" s="11"/>
      <c r="BQM162" s="11"/>
      <c r="BQN162" s="11"/>
      <c r="BQO162" s="11"/>
      <c r="BQP162" s="11"/>
      <c r="BQQ162" s="11"/>
      <c r="BQR162" s="11"/>
      <c r="BQS162" s="11"/>
      <c r="BQT162" s="11"/>
      <c r="BQU162" s="11"/>
      <c r="BQV162" s="11"/>
      <c r="BQW162" s="11"/>
      <c r="BQX162" s="11"/>
      <c r="BQY162" s="11"/>
      <c r="BQZ162" s="11"/>
      <c r="BRA162" s="11"/>
      <c r="BRB162" s="11"/>
      <c r="BRC162" s="11"/>
      <c r="BRD162" s="11"/>
      <c r="BRE162" s="11"/>
      <c r="BRF162" s="11"/>
      <c r="BRG162" s="11"/>
      <c r="BRH162" s="11"/>
      <c r="BRI162" s="11"/>
      <c r="BRJ162" s="11"/>
      <c r="BRK162" s="11"/>
      <c r="BRL162" s="11"/>
      <c r="BRM162" s="11"/>
      <c r="BRN162" s="11"/>
      <c r="BRO162" s="11"/>
      <c r="BRP162" s="11"/>
      <c r="BRQ162" s="11"/>
      <c r="BRR162" s="11"/>
      <c r="BRS162" s="11"/>
      <c r="BRT162" s="11"/>
      <c r="BRU162" s="11"/>
      <c r="BRV162" s="11"/>
      <c r="BRW162" s="11"/>
      <c r="BRX162" s="11"/>
      <c r="BRY162" s="11"/>
      <c r="BRZ162" s="11"/>
      <c r="BSA162" s="11"/>
      <c r="BSB162" s="11"/>
      <c r="BSC162" s="11"/>
      <c r="BSD162" s="11"/>
      <c r="BSE162" s="11"/>
      <c r="BSF162" s="11"/>
      <c r="BSG162" s="11"/>
      <c r="BSH162" s="11"/>
      <c r="BSI162" s="11"/>
      <c r="BSJ162" s="11"/>
      <c r="BSK162" s="11"/>
      <c r="BSL162" s="11"/>
      <c r="BSM162" s="11"/>
      <c r="BSN162" s="11"/>
      <c r="BSO162" s="11"/>
      <c r="BSP162" s="11"/>
      <c r="BSQ162" s="11"/>
      <c r="BSR162" s="11"/>
      <c r="BSS162" s="11"/>
      <c r="BST162" s="11"/>
      <c r="BSU162" s="11"/>
      <c r="BSV162" s="11"/>
      <c r="BSW162" s="11"/>
      <c r="BSX162" s="11"/>
      <c r="BSY162" s="11"/>
      <c r="BSZ162" s="11"/>
      <c r="BTA162" s="11"/>
      <c r="BTB162" s="11"/>
      <c r="BTC162" s="11"/>
      <c r="BTD162" s="11"/>
      <c r="BTE162" s="11"/>
      <c r="BTF162" s="11"/>
      <c r="BTG162" s="11"/>
      <c r="BTH162" s="11"/>
      <c r="BTI162" s="11"/>
      <c r="BTJ162" s="11"/>
      <c r="BTK162" s="11"/>
      <c r="BTL162" s="11"/>
      <c r="BTM162" s="11"/>
      <c r="BTN162" s="11"/>
      <c r="BTO162" s="11"/>
      <c r="BTP162" s="11"/>
      <c r="BTQ162" s="11"/>
      <c r="BTR162" s="11"/>
      <c r="BTS162" s="11"/>
      <c r="BTT162" s="11"/>
      <c r="BTU162" s="11"/>
      <c r="BTV162" s="11"/>
      <c r="BTW162" s="11"/>
      <c r="BTX162" s="11"/>
      <c r="BTY162" s="11"/>
      <c r="BTZ162" s="11"/>
      <c r="BUA162" s="11"/>
      <c r="BUB162" s="11"/>
      <c r="BUC162" s="11"/>
      <c r="BUD162" s="11"/>
      <c r="BUE162" s="11"/>
      <c r="BUF162" s="11"/>
      <c r="BUG162" s="11"/>
      <c r="BUH162" s="11"/>
      <c r="BUI162" s="11"/>
      <c r="BUJ162" s="11"/>
      <c r="BUK162" s="11"/>
      <c r="BUL162" s="11"/>
      <c r="BUM162" s="11"/>
      <c r="BUN162" s="11"/>
      <c r="BUO162" s="11"/>
      <c r="BUP162" s="11"/>
      <c r="BUQ162" s="11"/>
      <c r="BUR162" s="11"/>
      <c r="BUS162" s="11"/>
      <c r="BUT162" s="11"/>
      <c r="BUU162" s="11"/>
      <c r="BUV162" s="11"/>
      <c r="BUW162" s="11"/>
      <c r="BUX162" s="11"/>
      <c r="BUY162" s="11"/>
      <c r="BUZ162" s="11"/>
      <c r="BVA162" s="11"/>
      <c r="BVB162" s="11"/>
      <c r="BVC162" s="11"/>
      <c r="BVD162" s="11"/>
      <c r="BVE162" s="11"/>
      <c r="BVF162" s="11"/>
      <c r="BVG162" s="11"/>
      <c r="BVH162" s="11"/>
      <c r="BVI162" s="11"/>
      <c r="BVJ162" s="11"/>
      <c r="BVK162" s="11"/>
      <c r="BVL162" s="11"/>
      <c r="BVM162" s="11"/>
      <c r="BVN162" s="11"/>
      <c r="BVO162" s="11"/>
      <c r="BVP162" s="11"/>
      <c r="BVQ162" s="11"/>
      <c r="BVR162" s="11"/>
      <c r="BVS162" s="11"/>
      <c r="BVT162" s="11"/>
      <c r="BVU162" s="11"/>
      <c r="BVV162" s="11"/>
      <c r="BVW162" s="11"/>
      <c r="BVX162" s="11"/>
      <c r="BVY162" s="11"/>
      <c r="BVZ162" s="11"/>
      <c r="BWA162" s="11"/>
      <c r="BWB162" s="11"/>
      <c r="BWC162" s="11"/>
      <c r="BWD162" s="11"/>
      <c r="BWE162" s="11"/>
      <c r="BWF162" s="11"/>
      <c r="BWG162" s="11"/>
      <c r="BWH162" s="11"/>
      <c r="BWI162" s="11"/>
      <c r="BWJ162" s="11"/>
      <c r="BWK162" s="11"/>
      <c r="BWL162" s="11"/>
      <c r="BWM162" s="11"/>
      <c r="BWN162" s="11"/>
      <c r="BWO162" s="11"/>
      <c r="BWP162" s="11"/>
      <c r="BWQ162" s="11"/>
      <c r="BWR162" s="11"/>
      <c r="BWS162" s="11"/>
      <c r="BWT162" s="11"/>
      <c r="BWU162" s="11"/>
      <c r="BWV162" s="11"/>
      <c r="BWW162" s="11"/>
      <c r="BWX162" s="11"/>
      <c r="BWY162" s="11"/>
      <c r="BWZ162" s="11"/>
      <c r="BXA162" s="11"/>
      <c r="BXB162" s="11"/>
      <c r="BXC162" s="11"/>
      <c r="BXD162" s="11"/>
      <c r="BXE162" s="11"/>
      <c r="BXF162" s="11"/>
      <c r="BXG162" s="11"/>
      <c r="BXH162" s="11"/>
      <c r="BXI162" s="11"/>
      <c r="BXJ162" s="11"/>
      <c r="BXK162" s="11"/>
      <c r="BXL162" s="11"/>
      <c r="BXM162" s="11"/>
      <c r="BXN162" s="11"/>
      <c r="BXO162" s="11"/>
      <c r="BXP162" s="11"/>
      <c r="BXQ162" s="11"/>
      <c r="BXR162" s="11"/>
      <c r="BXS162" s="11"/>
      <c r="BXT162" s="11"/>
      <c r="BXU162" s="11"/>
      <c r="BXV162" s="11"/>
      <c r="BXW162" s="11"/>
      <c r="BXX162" s="11"/>
      <c r="BXY162" s="11"/>
      <c r="BXZ162" s="11"/>
      <c r="BYA162" s="11"/>
      <c r="BYB162" s="11"/>
      <c r="BYC162" s="11"/>
      <c r="BYD162" s="11"/>
      <c r="BYE162" s="11"/>
      <c r="BYF162" s="11"/>
      <c r="BYG162" s="11"/>
      <c r="BYH162" s="11"/>
      <c r="BYI162" s="11"/>
      <c r="BYJ162" s="11"/>
      <c r="BYK162" s="11"/>
      <c r="BYL162" s="11"/>
      <c r="BYM162" s="11"/>
      <c r="BYN162" s="11"/>
      <c r="BYO162" s="11"/>
      <c r="BYP162" s="11"/>
      <c r="BYQ162" s="11"/>
      <c r="BYR162" s="11"/>
      <c r="BYS162" s="11"/>
      <c r="BYT162" s="11"/>
      <c r="BYU162" s="11"/>
      <c r="BYV162" s="11"/>
      <c r="BYW162" s="11"/>
      <c r="BYX162" s="11"/>
      <c r="BYY162" s="11"/>
      <c r="BYZ162" s="11"/>
      <c r="BZA162" s="11"/>
      <c r="BZB162" s="11"/>
      <c r="BZC162" s="11"/>
      <c r="BZD162" s="11"/>
      <c r="BZE162" s="11"/>
      <c r="BZF162" s="11"/>
      <c r="BZG162" s="11"/>
      <c r="BZH162" s="11"/>
      <c r="BZI162" s="11"/>
      <c r="BZJ162" s="11"/>
      <c r="BZK162" s="11"/>
      <c r="BZL162" s="11"/>
      <c r="BZM162" s="11"/>
      <c r="BZN162" s="11"/>
      <c r="BZO162" s="11"/>
      <c r="BZP162" s="11"/>
      <c r="BZQ162" s="11"/>
      <c r="BZR162" s="11"/>
      <c r="BZS162" s="11"/>
      <c r="BZT162" s="11"/>
      <c r="BZU162" s="11"/>
      <c r="BZV162" s="11"/>
      <c r="BZW162" s="11"/>
      <c r="BZX162" s="11"/>
      <c r="BZY162" s="11"/>
      <c r="BZZ162" s="11"/>
      <c r="CAA162" s="11"/>
      <c r="CAB162" s="11"/>
      <c r="CAC162" s="11"/>
      <c r="CAD162" s="11"/>
      <c r="CAE162" s="11"/>
      <c r="CAF162" s="11"/>
      <c r="CAG162" s="11"/>
      <c r="CAH162" s="11"/>
      <c r="CAI162" s="11"/>
      <c r="CAJ162" s="11"/>
      <c r="CAK162" s="11"/>
      <c r="CAL162" s="11"/>
      <c r="CAM162" s="11"/>
      <c r="CAN162" s="11"/>
      <c r="CAO162" s="11"/>
      <c r="CAP162" s="11"/>
      <c r="CAQ162" s="11"/>
      <c r="CAR162" s="11"/>
      <c r="CAS162" s="11"/>
      <c r="CAT162" s="11"/>
      <c r="CAU162" s="11"/>
      <c r="CAV162" s="11"/>
      <c r="CAW162" s="11"/>
      <c r="CAX162" s="11"/>
      <c r="CAY162" s="11"/>
      <c r="CAZ162" s="11"/>
      <c r="CBA162" s="11"/>
      <c r="CBB162" s="11"/>
      <c r="CBC162" s="11"/>
      <c r="CBD162" s="11"/>
      <c r="CBE162" s="11"/>
      <c r="CBF162" s="11"/>
      <c r="CBG162" s="11"/>
      <c r="CBH162" s="11"/>
      <c r="CBI162" s="11"/>
      <c r="CBJ162" s="11"/>
      <c r="CBK162" s="11"/>
      <c r="CBL162" s="11"/>
      <c r="CBM162" s="11"/>
      <c r="CBN162" s="11"/>
      <c r="CBO162" s="11"/>
      <c r="CBP162" s="11"/>
      <c r="CBQ162" s="11"/>
      <c r="CBR162" s="11"/>
      <c r="CBS162" s="11"/>
      <c r="CBT162" s="11"/>
      <c r="CBU162" s="11"/>
      <c r="CBV162" s="11"/>
      <c r="CBW162" s="11"/>
      <c r="CBX162" s="11"/>
      <c r="CBY162" s="11"/>
      <c r="CBZ162" s="11"/>
      <c r="CCA162" s="11"/>
      <c r="CCB162" s="11"/>
      <c r="CCC162" s="11"/>
      <c r="CCD162" s="11"/>
      <c r="CCE162" s="11"/>
      <c r="CCF162" s="11"/>
      <c r="CCG162" s="11"/>
      <c r="CCH162" s="11"/>
      <c r="CCI162" s="11"/>
      <c r="CCJ162" s="11"/>
      <c r="CCK162" s="11"/>
      <c r="CCL162" s="11"/>
      <c r="CCM162" s="11"/>
      <c r="CCN162" s="11"/>
      <c r="CCO162" s="11"/>
      <c r="CCP162" s="11"/>
      <c r="CCQ162" s="11"/>
      <c r="CCR162" s="11"/>
      <c r="CCS162" s="11"/>
      <c r="CCT162" s="11"/>
      <c r="CCU162" s="11"/>
      <c r="CCV162" s="11"/>
      <c r="CCW162" s="11"/>
      <c r="CCX162" s="11"/>
      <c r="CCY162" s="11"/>
      <c r="CCZ162" s="11"/>
      <c r="CDA162" s="11"/>
      <c r="CDB162" s="11"/>
      <c r="CDC162" s="11"/>
      <c r="CDD162" s="11"/>
      <c r="CDE162" s="11"/>
      <c r="CDF162" s="11"/>
      <c r="CDG162" s="11"/>
      <c r="CDH162" s="11"/>
      <c r="CDI162" s="11"/>
      <c r="CDJ162" s="11"/>
      <c r="CDK162" s="11"/>
      <c r="CDL162" s="11"/>
      <c r="CDM162" s="11"/>
      <c r="CDN162" s="11"/>
      <c r="CDO162" s="11"/>
      <c r="CDP162" s="11"/>
      <c r="CDQ162" s="11"/>
      <c r="CDR162" s="11"/>
      <c r="CDS162" s="11"/>
      <c r="CDT162" s="11"/>
      <c r="CDU162" s="11"/>
      <c r="CDV162" s="11"/>
      <c r="CDW162" s="11"/>
      <c r="CDX162" s="11"/>
      <c r="CDY162" s="11"/>
      <c r="CDZ162" s="11"/>
      <c r="CEA162" s="11"/>
      <c r="CEB162" s="11"/>
      <c r="CEC162" s="11"/>
      <c r="CED162" s="11"/>
      <c r="CEE162" s="11"/>
      <c r="CEF162" s="11"/>
      <c r="CEG162" s="11"/>
      <c r="CEH162" s="11"/>
      <c r="CEI162" s="11"/>
      <c r="CEJ162" s="11"/>
      <c r="CEK162" s="11"/>
      <c r="CEL162" s="11"/>
      <c r="CEM162" s="11"/>
      <c r="CEN162" s="11"/>
      <c r="CEO162" s="11"/>
      <c r="CEP162" s="11"/>
      <c r="CEQ162" s="11"/>
      <c r="CER162" s="11"/>
      <c r="CES162" s="11"/>
      <c r="CET162" s="11"/>
      <c r="CEU162" s="11"/>
      <c r="CEV162" s="11"/>
      <c r="CEW162" s="11"/>
      <c r="CEX162" s="11"/>
      <c r="CEY162" s="11"/>
      <c r="CEZ162" s="11"/>
      <c r="CFA162" s="11"/>
      <c r="CFB162" s="11"/>
      <c r="CFC162" s="11"/>
      <c r="CFD162" s="11"/>
      <c r="CFE162" s="11"/>
      <c r="CFF162" s="11"/>
      <c r="CFG162" s="11"/>
      <c r="CFH162" s="11"/>
      <c r="CFI162" s="11"/>
      <c r="CFJ162" s="11"/>
      <c r="CFK162" s="11"/>
      <c r="CFL162" s="11"/>
      <c r="CFM162" s="11"/>
      <c r="CFN162" s="11"/>
      <c r="CFO162" s="11"/>
      <c r="CFP162" s="11"/>
      <c r="CFQ162" s="11"/>
      <c r="CFR162" s="11"/>
      <c r="CFS162" s="11"/>
      <c r="CFT162" s="11"/>
      <c r="CFU162" s="11"/>
      <c r="CFV162" s="11"/>
      <c r="CFW162" s="11"/>
      <c r="CFX162" s="11"/>
      <c r="CFY162" s="11"/>
      <c r="CFZ162" s="11"/>
      <c r="CGA162" s="11"/>
      <c r="CGB162" s="11"/>
      <c r="CGC162" s="11"/>
      <c r="CGD162" s="11"/>
      <c r="CGE162" s="11"/>
      <c r="CGF162" s="11"/>
      <c r="CGG162" s="11"/>
      <c r="CGH162" s="11"/>
      <c r="CGI162" s="11"/>
      <c r="CGJ162" s="11"/>
      <c r="CGK162" s="11"/>
      <c r="CGL162" s="11"/>
      <c r="CGM162" s="11"/>
      <c r="CGN162" s="11"/>
      <c r="CGO162" s="11"/>
      <c r="CGP162" s="11"/>
      <c r="CGQ162" s="11"/>
      <c r="CGR162" s="11"/>
      <c r="CGS162" s="11"/>
      <c r="CGT162" s="11"/>
      <c r="CGU162" s="11"/>
      <c r="CGV162" s="11"/>
      <c r="CGW162" s="11"/>
      <c r="CGX162" s="11"/>
      <c r="CGY162" s="11"/>
      <c r="CGZ162" s="11"/>
      <c r="CHA162" s="11"/>
      <c r="CHB162" s="11"/>
      <c r="CHC162" s="11"/>
      <c r="CHD162" s="11"/>
      <c r="CHE162" s="11"/>
      <c r="CHF162" s="11"/>
      <c r="CHG162" s="11"/>
      <c r="CHH162" s="11"/>
      <c r="CHI162" s="11"/>
      <c r="CHJ162" s="11"/>
      <c r="CHK162" s="11"/>
      <c r="CHL162" s="11"/>
      <c r="CHM162" s="11"/>
      <c r="CHN162" s="11"/>
      <c r="CHO162" s="11"/>
      <c r="CHP162" s="11"/>
      <c r="CHQ162" s="11"/>
      <c r="CHR162" s="11"/>
      <c r="CHS162" s="11"/>
      <c r="CHT162" s="11"/>
      <c r="CHU162" s="11"/>
      <c r="CHV162" s="11"/>
      <c r="CHW162" s="11"/>
      <c r="CHX162" s="11"/>
      <c r="CHY162" s="11"/>
      <c r="CHZ162" s="11"/>
      <c r="CIA162" s="11"/>
      <c r="CIB162" s="11"/>
      <c r="CIC162" s="11"/>
      <c r="CID162" s="11"/>
      <c r="CIE162" s="11"/>
      <c r="CIF162" s="11"/>
      <c r="CIG162" s="11"/>
      <c r="CIH162" s="11"/>
      <c r="CII162" s="11"/>
      <c r="CIJ162" s="11"/>
      <c r="CIK162" s="11"/>
      <c r="CIL162" s="11"/>
      <c r="CIM162" s="11"/>
      <c r="CIN162" s="11"/>
      <c r="CIO162" s="11"/>
      <c r="CIP162" s="11"/>
      <c r="CIQ162" s="11"/>
      <c r="CIR162" s="11"/>
      <c r="CIS162" s="11"/>
      <c r="CIT162" s="11"/>
      <c r="CIU162" s="11"/>
      <c r="CIV162" s="11"/>
      <c r="CIW162" s="11"/>
      <c r="CIX162" s="11"/>
      <c r="CIY162" s="11"/>
      <c r="CIZ162" s="11"/>
      <c r="CJA162" s="11"/>
      <c r="CJB162" s="11"/>
      <c r="CJC162" s="11"/>
      <c r="CJD162" s="11"/>
      <c r="CJE162" s="11"/>
      <c r="CJF162" s="11"/>
      <c r="CJG162" s="11"/>
      <c r="CJH162" s="11"/>
      <c r="CJI162" s="11"/>
      <c r="CJJ162" s="11"/>
      <c r="CJK162" s="11"/>
      <c r="CJL162" s="11"/>
      <c r="CJM162" s="11"/>
      <c r="CJN162" s="11"/>
      <c r="CJO162" s="11"/>
      <c r="CJP162" s="11"/>
      <c r="CJQ162" s="11"/>
      <c r="CJR162" s="11"/>
      <c r="CJS162" s="11"/>
      <c r="CJT162" s="11"/>
      <c r="CJU162" s="11"/>
      <c r="CJV162" s="11"/>
      <c r="CJW162" s="11"/>
      <c r="CJX162" s="11"/>
      <c r="CJY162" s="11"/>
      <c r="CJZ162" s="11"/>
      <c r="CKA162" s="11"/>
      <c r="CKB162" s="11"/>
      <c r="CKC162" s="11"/>
      <c r="CKD162" s="11"/>
      <c r="CKE162" s="11"/>
      <c r="CKF162" s="11"/>
      <c r="CKG162" s="11"/>
      <c r="CKH162" s="11"/>
      <c r="CKI162" s="11"/>
      <c r="CKJ162" s="11"/>
      <c r="CKK162" s="11"/>
      <c r="CKL162" s="11"/>
      <c r="CKM162" s="11"/>
      <c r="CKN162" s="11"/>
      <c r="CKO162" s="11"/>
      <c r="CKP162" s="11"/>
      <c r="CKQ162" s="11"/>
      <c r="CKR162" s="11"/>
      <c r="CKS162" s="11"/>
      <c r="CKT162" s="11"/>
      <c r="CKU162" s="11"/>
      <c r="CKV162" s="11"/>
      <c r="CKW162" s="11"/>
      <c r="CKX162" s="11"/>
      <c r="CKY162" s="11"/>
      <c r="CKZ162" s="11"/>
      <c r="CLA162" s="11"/>
      <c r="CLB162" s="11"/>
      <c r="CLC162" s="11"/>
      <c r="CLD162" s="11"/>
      <c r="CLE162" s="11"/>
      <c r="CLF162" s="11"/>
      <c r="CLG162" s="11"/>
      <c r="CLH162" s="11"/>
      <c r="CLI162" s="11"/>
      <c r="CLJ162" s="11"/>
      <c r="CLK162" s="11"/>
      <c r="CLL162" s="11"/>
      <c r="CLM162" s="11"/>
      <c r="CLN162" s="11"/>
      <c r="CLO162" s="11"/>
      <c r="CLP162" s="11"/>
      <c r="CLQ162" s="11"/>
      <c r="CLR162" s="11"/>
      <c r="CLS162" s="11"/>
      <c r="CLT162" s="11"/>
      <c r="CLU162" s="11"/>
      <c r="CLV162" s="11"/>
      <c r="CLW162" s="11"/>
      <c r="CLX162" s="11"/>
      <c r="CLY162" s="11"/>
      <c r="CLZ162" s="11"/>
      <c r="CMA162" s="11"/>
      <c r="CMB162" s="11"/>
      <c r="CMC162" s="11"/>
      <c r="CMD162" s="11"/>
      <c r="CME162" s="11"/>
      <c r="CMF162" s="11"/>
      <c r="CMG162" s="11"/>
      <c r="CMH162" s="11"/>
      <c r="CMI162" s="11"/>
      <c r="CMJ162" s="11"/>
      <c r="CMK162" s="11"/>
      <c r="CML162" s="11"/>
      <c r="CMM162" s="11"/>
      <c r="CMN162" s="11"/>
      <c r="CMO162" s="11"/>
      <c r="CMP162" s="11"/>
      <c r="CMQ162" s="11"/>
      <c r="CMR162" s="11"/>
      <c r="CMS162" s="11"/>
      <c r="CMT162" s="11"/>
      <c r="CMU162" s="11"/>
      <c r="CMV162" s="11"/>
      <c r="CMW162" s="11"/>
      <c r="CMX162" s="11"/>
      <c r="CMY162" s="11"/>
      <c r="CMZ162" s="11"/>
      <c r="CNA162" s="11"/>
      <c r="CNB162" s="11"/>
      <c r="CNC162" s="11"/>
      <c r="CND162" s="11"/>
      <c r="CNE162" s="11"/>
      <c r="CNF162" s="11"/>
      <c r="CNG162" s="11"/>
      <c r="CNH162" s="11"/>
      <c r="CNI162" s="11"/>
      <c r="CNJ162" s="11"/>
      <c r="CNK162" s="11"/>
      <c r="CNL162" s="11"/>
      <c r="CNM162" s="11"/>
      <c r="CNN162" s="11"/>
      <c r="CNO162" s="11"/>
      <c r="CNP162" s="11"/>
      <c r="CNQ162" s="11"/>
      <c r="CNR162" s="11"/>
      <c r="CNS162" s="11"/>
      <c r="CNT162" s="11"/>
      <c r="CNU162" s="11"/>
      <c r="CNV162" s="11"/>
      <c r="CNW162" s="11"/>
      <c r="CNX162" s="11"/>
      <c r="CNY162" s="11"/>
      <c r="CNZ162" s="11"/>
      <c r="COA162" s="11"/>
      <c r="COB162" s="11"/>
      <c r="COC162" s="11"/>
      <c r="COD162" s="11"/>
      <c r="COE162" s="11"/>
      <c r="COF162" s="11"/>
      <c r="COG162" s="11"/>
      <c r="COH162" s="11"/>
      <c r="COI162" s="11"/>
      <c r="COJ162" s="11"/>
      <c r="COK162" s="11"/>
      <c r="COL162" s="11"/>
      <c r="COM162" s="11"/>
      <c r="CON162" s="11"/>
      <c r="COO162" s="11"/>
      <c r="COP162" s="11"/>
      <c r="COQ162" s="11"/>
      <c r="COR162" s="11"/>
      <c r="COS162" s="11"/>
      <c r="COT162" s="11"/>
      <c r="COU162" s="11"/>
      <c r="COV162" s="11"/>
      <c r="COW162" s="11"/>
      <c r="COX162" s="11"/>
      <c r="COY162" s="11"/>
      <c r="COZ162" s="11"/>
      <c r="CPA162" s="11"/>
      <c r="CPB162" s="11"/>
      <c r="CPC162" s="11"/>
      <c r="CPD162" s="11"/>
      <c r="CPE162" s="11"/>
      <c r="CPF162" s="11"/>
      <c r="CPG162" s="11"/>
      <c r="CPH162" s="11"/>
      <c r="CPI162" s="11"/>
      <c r="CPJ162" s="11"/>
      <c r="CPK162" s="11"/>
      <c r="CPL162" s="11"/>
      <c r="CPM162" s="11"/>
      <c r="CPN162" s="11"/>
      <c r="CPO162" s="11"/>
      <c r="CPP162" s="11"/>
      <c r="CPQ162" s="11"/>
      <c r="CPR162" s="11"/>
      <c r="CPS162" s="11"/>
      <c r="CPT162" s="11"/>
      <c r="CPU162" s="11"/>
      <c r="CPV162" s="11"/>
      <c r="CPW162" s="11"/>
      <c r="CPX162" s="11"/>
      <c r="CPY162" s="11"/>
      <c r="CPZ162" s="11"/>
      <c r="CQA162" s="11"/>
      <c r="CQB162" s="11"/>
      <c r="CQC162" s="11"/>
      <c r="CQD162" s="11"/>
      <c r="CQE162" s="11"/>
      <c r="CQF162" s="11"/>
      <c r="CQG162" s="11"/>
      <c r="CQH162" s="11"/>
      <c r="CQI162" s="11"/>
      <c r="CQJ162" s="11"/>
      <c r="CQK162" s="11"/>
      <c r="CQL162" s="11"/>
      <c r="CQM162" s="11"/>
      <c r="CQN162" s="11"/>
      <c r="CQO162" s="11"/>
      <c r="CQP162" s="11"/>
      <c r="CQQ162" s="11"/>
      <c r="CQR162" s="11"/>
      <c r="CQS162" s="11"/>
      <c r="CQT162" s="11"/>
      <c r="CQU162" s="11"/>
      <c r="CQV162" s="11"/>
      <c r="CQW162" s="11"/>
      <c r="CQX162" s="11"/>
      <c r="CQY162" s="11"/>
      <c r="CQZ162" s="11"/>
      <c r="CRA162" s="11"/>
      <c r="CRB162" s="11"/>
      <c r="CRC162" s="11"/>
      <c r="CRD162" s="11"/>
      <c r="CRE162" s="11"/>
      <c r="CRF162" s="11"/>
      <c r="CRG162" s="11"/>
      <c r="CRH162" s="11"/>
      <c r="CRI162" s="11"/>
      <c r="CRJ162" s="11"/>
      <c r="CRK162" s="11"/>
      <c r="CRL162" s="11"/>
      <c r="CRM162" s="11"/>
      <c r="CRN162" s="11"/>
      <c r="CRO162" s="11"/>
      <c r="CRP162" s="11"/>
      <c r="CRQ162" s="11"/>
      <c r="CRR162" s="11"/>
      <c r="CRS162" s="11"/>
      <c r="CRT162" s="11"/>
      <c r="CRU162" s="11"/>
      <c r="CRV162" s="11"/>
      <c r="CRW162" s="11"/>
      <c r="CRX162" s="11"/>
      <c r="CRY162" s="11"/>
      <c r="CRZ162" s="11"/>
      <c r="CSA162" s="11"/>
      <c r="CSB162" s="11"/>
      <c r="CSC162" s="11"/>
      <c r="CSD162" s="11"/>
      <c r="CSE162" s="11"/>
      <c r="CSF162" s="11"/>
      <c r="CSG162" s="11"/>
      <c r="CSH162" s="11"/>
      <c r="CSI162" s="11"/>
      <c r="CSJ162" s="11"/>
      <c r="CSK162" s="11"/>
      <c r="CSL162" s="11"/>
      <c r="CSM162" s="11"/>
      <c r="CSN162" s="11"/>
      <c r="CSO162" s="11"/>
      <c r="CSP162" s="11"/>
      <c r="CSQ162" s="11"/>
      <c r="CSR162" s="11"/>
      <c r="CSS162" s="11"/>
      <c r="CST162" s="11"/>
      <c r="CSU162" s="11"/>
      <c r="CSV162" s="11"/>
      <c r="CSW162" s="11"/>
      <c r="CSX162" s="11"/>
      <c r="CSY162" s="11"/>
      <c r="CSZ162" s="11"/>
      <c r="CTA162" s="11"/>
      <c r="CTB162" s="11"/>
      <c r="CTC162" s="11"/>
      <c r="CTD162" s="11"/>
      <c r="CTE162" s="11"/>
      <c r="CTF162" s="11"/>
      <c r="CTG162" s="11"/>
      <c r="CTH162" s="11"/>
      <c r="CTI162" s="11"/>
      <c r="CTJ162" s="11"/>
      <c r="CTK162" s="11"/>
      <c r="CTL162" s="11"/>
      <c r="CTM162" s="11"/>
      <c r="CTN162" s="11"/>
      <c r="CTO162" s="11"/>
      <c r="CTP162" s="11"/>
      <c r="CTQ162" s="11"/>
      <c r="CTR162" s="11"/>
      <c r="CTS162" s="11"/>
      <c r="CTT162" s="11"/>
      <c r="CTU162" s="11"/>
      <c r="CTV162" s="11"/>
      <c r="CTW162" s="11"/>
      <c r="CTX162" s="11"/>
      <c r="CTY162" s="11"/>
      <c r="CTZ162" s="11"/>
      <c r="CUA162" s="11"/>
      <c r="CUB162" s="11"/>
      <c r="CUC162" s="11"/>
      <c r="CUD162" s="11"/>
      <c r="CUE162" s="11"/>
      <c r="CUF162" s="11"/>
      <c r="CUG162" s="11"/>
      <c r="CUH162" s="11"/>
      <c r="CUI162" s="11"/>
      <c r="CUJ162" s="11"/>
      <c r="CUK162" s="11"/>
      <c r="CUL162" s="11"/>
      <c r="CUM162" s="11"/>
      <c r="CUN162" s="11"/>
      <c r="CUO162" s="11"/>
      <c r="CUP162" s="11"/>
      <c r="CUQ162" s="11"/>
      <c r="CUR162" s="11"/>
      <c r="CUS162" s="11"/>
      <c r="CUT162" s="11"/>
      <c r="CUU162" s="11"/>
      <c r="CUV162" s="11"/>
      <c r="CUW162" s="11"/>
      <c r="CUX162" s="11"/>
      <c r="CUY162" s="11"/>
      <c r="CUZ162" s="11"/>
      <c r="CVA162" s="11"/>
      <c r="CVB162" s="11"/>
      <c r="CVC162" s="11"/>
      <c r="CVD162" s="11"/>
      <c r="CVE162" s="11"/>
      <c r="CVF162" s="11"/>
      <c r="CVG162" s="11"/>
      <c r="CVH162" s="11"/>
      <c r="CVI162" s="11"/>
      <c r="CVJ162" s="11"/>
      <c r="CVK162" s="11"/>
      <c r="CVL162" s="11"/>
      <c r="CVM162" s="11"/>
      <c r="CVN162" s="11"/>
      <c r="CVO162" s="11"/>
      <c r="CVP162" s="11"/>
      <c r="CVQ162" s="11"/>
      <c r="CVR162" s="11"/>
      <c r="CVS162" s="11"/>
      <c r="CVT162" s="11"/>
      <c r="CVU162" s="11"/>
      <c r="CVV162" s="11"/>
      <c r="CVW162" s="11"/>
      <c r="CVX162" s="11"/>
      <c r="CVY162" s="11"/>
      <c r="CVZ162" s="11"/>
      <c r="CWA162" s="11"/>
      <c r="CWB162" s="11"/>
      <c r="CWC162" s="11"/>
      <c r="CWD162" s="11"/>
      <c r="CWE162" s="11"/>
      <c r="CWF162" s="11"/>
      <c r="CWG162" s="11"/>
      <c r="CWH162" s="11"/>
      <c r="CWI162" s="11"/>
      <c r="CWJ162" s="11"/>
      <c r="CWK162" s="11"/>
      <c r="CWL162" s="11"/>
      <c r="CWM162" s="11"/>
      <c r="CWN162" s="11"/>
      <c r="CWO162" s="11"/>
      <c r="CWP162" s="11"/>
      <c r="CWQ162" s="11"/>
      <c r="CWR162" s="11"/>
      <c r="CWS162" s="11"/>
      <c r="CWT162" s="11"/>
      <c r="CWU162" s="11"/>
      <c r="CWV162" s="11"/>
      <c r="CWW162" s="11"/>
      <c r="CWX162" s="11"/>
      <c r="CWY162" s="11"/>
      <c r="CWZ162" s="11"/>
      <c r="CXA162" s="11"/>
      <c r="CXB162" s="11"/>
      <c r="CXC162" s="11"/>
      <c r="CXD162" s="11"/>
      <c r="CXE162" s="11"/>
      <c r="CXF162" s="11"/>
      <c r="CXG162" s="11"/>
      <c r="CXH162" s="11"/>
      <c r="CXI162" s="11"/>
      <c r="CXJ162" s="11"/>
      <c r="CXK162" s="11"/>
      <c r="CXL162" s="11"/>
      <c r="CXM162" s="11"/>
      <c r="CXN162" s="11"/>
      <c r="CXO162" s="11"/>
      <c r="CXP162" s="11"/>
      <c r="CXQ162" s="11"/>
      <c r="CXR162" s="11"/>
      <c r="CXS162" s="11"/>
      <c r="CXT162" s="11"/>
      <c r="CXU162" s="11"/>
      <c r="CXV162" s="11"/>
      <c r="CXW162" s="11"/>
      <c r="CXX162" s="11"/>
      <c r="CXY162" s="11"/>
      <c r="CXZ162" s="11"/>
      <c r="CYA162" s="11"/>
      <c r="CYB162" s="11"/>
      <c r="CYC162" s="11"/>
      <c r="CYD162" s="11"/>
      <c r="CYE162" s="11"/>
      <c r="CYF162" s="11"/>
      <c r="CYG162" s="11"/>
      <c r="CYH162" s="11"/>
      <c r="CYI162" s="11"/>
      <c r="CYJ162" s="11"/>
      <c r="CYK162" s="11"/>
      <c r="CYL162" s="11"/>
      <c r="CYM162" s="11"/>
      <c r="CYN162" s="11"/>
      <c r="CYO162" s="11"/>
      <c r="CYP162" s="11"/>
      <c r="CYQ162" s="11"/>
      <c r="CYR162" s="11"/>
      <c r="CYS162" s="11"/>
      <c r="CYT162" s="11"/>
      <c r="CYU162" s="11"/>
      <c r="CYV162" s="11"/>
      <c r="CYW162" s="11"/>
      <c r="CYX162" s="11"/>
      <c r="CYY162" s="11"/>
      <c r="CYZ162" s="11"/>
      <c r="CZA162" s="11"/>
      <c r="CZB162" s="11"/>
      <c r="CZC162" s="11"/>
      <c r="CZD162" s="11"/>
      <c r="CZE162" s="11"/>
      <c r="CZF162" s="11"/>
      <c r="CZG162" s="11"/>
      <c r="CZH162" s="11"/>
      <c r="CZI162" s="11"/>
      <c r="CZJ162" s="11"/>
      <c r="CZK162" s="11"/>
      <c r="CZL162" s="11"/>
      <c r="CZM162" s="11"/>
      <c r="CZN162" s="11"/>
      <c r="CZO162" s="11"/>
      <c r="CZP162" s="11"/>
      <c r="CZQ162" s="11"/>
      <c r="CZR162" s="11"/>
      <c r="CZS162" s="11"/>
      <c r="CZT162" s="11"/>
      <c r="CZU162" s="11"/>
      <c r="CZV162" s="11"/>
      <c r="CZW162" s="11"/>
      <c r="CZX162" s="11"/>
      <c r="CZY162" s="11"/>
      <c r="CZZ162" s="11"/>
      <c r="DAA162" s="11"/>
      <c r="DAB162" s="11"/>
      <c r="DAC162" s="11"/>
      <c r="DAD162" s="11"/>
      <c r="DAE162" s="11"/>
      <c r="DAF162" s="11"/>
      <c r="DAG162" s="11"/>
      <c r="DAH162" s="11"/>
      <c r="DAI162" s="11"/>
      <c r="DAJ162" s="11"/>
      <c r="DAK162" s="11"/>
      <c r="DAL162" s="11"/>
      <c r="DAM162" s="11"/>
      <c r="DAN162" s="11"/>
      <c r="DAO162" s="11"/>
      <c r="DAP162" s="11"/>
      <c r="DAQ162" s="11"/>
      <c r="DAR162" s="11"/>
      <c r="DAS162" s="11"/>
      <c r="DAT162" s="11"/>
      <c r="DAU162" s="11"/>
      <c r="DAV162" s="11"/>
      <c r="DAW162" s="11"/>
      <c r="DAX162" s="11"/>
      <c r="DAY162" s="11"/>
      <c r="DAZ162" s="11"/>
      <c r="DBA162" s="11"/>
      <c r="DBB162" s="11"/>
      <c r="DBC162" s="11"/>
      <c r="DBD162" s="11"/>
      <c r="DBE162" s="11"/>
      <c r="DBF162" s="11"/>
      <c r="DBG162" s="11"/>
      <c r="DBH162" s="11"/>
      <c r="DBI162" s="11"/>
      <c r="DBJ162" s="11"/>
      <c r="DBK162" s="11"/>
      <c r="DBL162" s="11"/>
      <c r="DBM162" s="11"/>
      <c r="DBN162" s="11"/>
      <c r="DBO162" s="11"/>
      <c r="DBP162" s="11"/>
      <c r="DBQ162" s="11"/>
      <c r="DBR162" s="11"/>
      <c r="DBS162" s="11"/>
      <c r="DBT162" s="11"/>
      <c r="DBU162" s="11"/>
      <c r="DBV162" s="11"/>
      <c r="DBW162" s="11"/>
      <c r="DBX162" s="11"/>
      <c r="DBY162" s="11"/>
      <c r="DBZ162" s="11"/>
      <c r="DCA162" s="11"/>
      <c r="DCB162" s="11"/>
      <c r="DCC162" s="11"/>
      <c r="DCD162" s="11"/>
      <c r="DCE162" s="11"/>
      <c r="DCF162" s="11"/>
      <c r="DCG162" s="11"/>
      <c r="DCH162" s="11"/>
      <c r="DCI162" s="11"/>
      <c r="DCJ162" s="11"/>
      <c r="DCK162" s="11"/>
      <c r="DCL162" s="11"/>
      <c r="DCM162" s="11"/>
      <c r="DCN162" s="11"/>
      <c r="DCO162" s="11"/>
      <c r="DCP162" s="11"/>
      <c r="DCQ162" s="11"/>
      <c r="DCR162" s="11"/>
      <c r="DCS162" s="11"/>
      <c r="DCT162" s="11"/>
      <c r="DCU162" s="11"/>
      <c r="DCV162" s="11"/>
      <c r="DCW162" s="11"/>
      <c r="DCX162" s="11"/>
      <c r="DCY162" s="11"/>
      <c r="DCZ162" s="11"/>
      <c r="DDA162" s="11"/>
      <c r="DDB162" s="11"/>
      <c r="DDC162" s="11"/>
      <c r="DDD162" s="11"/>
      <c r="DDE162" s="11"/>
      <c r="DDF162" s="11"/>
      <c r="DDG162" s="11"/>
      <c r="DDH162" s="11"/>
      <c r="DDI162" s="11"/>
      <c r="DDJ162" s="11"/>
      <c r="DDK162" s="11"/>
      <c r="DDL162" s="11"/>
      <c r="DDM162" s="11"/>
      <c r="DDN162" s="11"/>
      <c r="DDO162" s="11"/>
      <c r="DDP162" s="11"/>
      <c r="DDQ162" s="11"/>
      <c r="DDR162" s="11"/>
      <c r="DDS162" s="11"/>
      <c r="DDT162" s="11"/>
      <c r="DDU162" s="11"/>
      <c r="DDV162" s="11"/>
      <c r="DDW162" s="11"/>
      <c r="DDX162" s="11"/>
      <c r="DDY162" s="11"/>
      <c r="DDZ162" s="11"/>
      <c r="DEA162" s="11"/>
      <c r="DEB162" s="11"/>
      <c r="DEC162" s="11"/>
      <c r="DED162" s="11"/>
      <c r="DEE162" s="11"/>
      <c r="DEF162" s="11"/>
      <c r="DEG162" s="11"/>
      <c r="DEH162" s="11"/>
      <c r="DEI162" s="11"/>
      <c r="DEJ162" s="11"/>
      <c r="DEK162" s="11"/>
      <c r="DEL162" s="11"/>
      <c r="DEM162" s="11"/>
      <c r="DEN162" s="11"/>
      <c r="DEO162" s="11"/>
      <c r="DEP162" s="11"/>
      <c r="DEQ162" s="11"/>
      <c r="DER162" s="11"/>
      <c r="DES162" s="11"/>
      <c r="DET162" s="11"/>
      <c r="DEU162" s="11"/>
      <c r="DEV162" s="11"/>
      <c r="DEW162" s="11"/>
      <c r="DEX162" s="11"/>
      <c r="DEY162" s="11"/>
      <c r="DEZ162" s="11"/>
      <c r="DFA162" s="11"/>
      <c r="DFB162" s="11"/>
      <c r="DFC162" s="11"/>
      <c r="DFD162" s="11"/>
      <c r="DFE162" s="11"/>
      <c r="DFF162" s="11"/>
      <c r="DFG162" s="11"/>
      <c r="DFH162" s="11"/>
      <c r="DFI162" s="11"/>
      <c r="DFJ162" s="11"/>
      <c r="DFK162" s="11"/>
      <c r="DFL162" s="11"/>
      <c r="DFM162" s="11"/>
      <c r="DFN162" s="11"/>
      <c r="DFO162" s="11"/>
      <c r="DFP162" s="11"/>
      <c r="DFQ162" s="11"/>
      <c r="DFR162" s="11"/>
      <c r="DFS162" s="11"/>
      <c r="DFT162" s="11"/>
      <c r="DFU162" s="11"/>
      <c r="DFV162" s="11"/>
      <c r="DFW162" s="11"/>
      <c r="DFX162" s="11"/>
      <c r="DFY162" s="11"/>
      <c r="DFZ162" s="11"/>
      <c r="DGA162" s="11"/>
      <c r="DGB162" s="11"/>
      <c r="DGC162" s="11"/>
      <c r="DGD162" s="11"/>
      <c r="DGE162" s="11"/>
      <c r="DGF162" s="11"/>
      <c r="DGG162" s="11"/>
      <c r="DGH162" s="11"/>
      <c r="DGI162" s="11"/>
      <c r="DGJ162" s="11"/>
      <c r="DGK162" s="11"/>
      <c r="DGL162" s="11"/>
      <c r="DGM162" s="11"/>
      <c r="DGN162" s="11"/>
      <c r="DGO162" s="11"/>
      <c r="DGP162" s="11"/>
      <c r="DGQ162" s="11"/>
      <c r="DGR162" s="11"/>
      <c r="DGS162" s="11"/>
      <c r="DGT162" s="11"/>
      <c r="DGU162" s="11"/>
      <c r="DGV162" s="11"/>
      <c r="DGW162" s="11"/>
      <c r="DGX162" s="11"/>
      <c r="DGY162" s="11"/>
      <c r="DGZ162" s="11"/>
      <c r="DHA162" s="11"/>
      <c r="DHB162" s="11"/>
      <c r="DHC162" s="11"/>
      <c r="DHD162" s="11"/>
      <c r="DHE162" s="11"/>
      <c r="DHF162" s="11"/>
      <c r="DHG162" s="11"/>
      <c r="DHH162" s="11"/>
      <c r="DHI162" s="11"/>
      <c r="DHJ162" s="11"/>
      <c r="DHK162" s="11"/>
      <c r="DHL162" s="11"/>
      <c r="DHM162" s="11"/>
      <c r="DHN162" s="11"/>
      <c r="DHO162" s="11"/>
      <c r="DHP162" s="11"/>
      <c r="DHQ162" s="11"/>
      <c r="DHR162" s="11"/>
      <c r="DHS162" s="11"/>
      <c r="DHT162" s="11"/>
      <c r="DHU162" s="11"/>
      <c r="DHV162" s="11"/>
      <c r="DHW162" s="11"/>
      <c r="DHX162" s="11"/>
      <c r="DHY162" s="11"/>
      <c r="DHZ162" s="11"/>
      <c r="DIA162" s="11"/>
      <c r="DIB162" s="11"/>
      <c r="DIC162" s="11"/>
      <c r="DID162" s="11"/>
      <c r="DIE162" s="11"/>
      <c r="DIF162" s="11"/>
      <c r="DIG162" s="11"/>
      <c r="DIH162" s="11"/>
      <c r="DII162" s="11"/>
      <c r="DIJ162" s="11"/>
      <c r="DIK162" s="11"/>
      <c r="DIL162" s="11"/>
      <c r="DIM162" s="11"/>
      <c r="DIN162" s="11"/>
      <c r="DIO162" s="11"/>
      <c r="DIP162" s="11"/>
      <c r="DIQ162" s="11"/>
      <c r="DIR162" s="11"/>
      <c r="DIS162" s="11"/>
      <c r="DIT162" s="11"/>
      <c r="DIU162" s="11"/>
      <c r="DIV162" s="11"/>
      <c r="DIW162" s="11"/>
      <c r="DIX162" s="11"/>
      <c r="DIY162" s="11"/>
      <c r="DIZ162" s="11"/>
      <c r="DJA162" s="11"/>
      <c r="DJB162" s="11"/>
      <c r="DJC162" s="11"/>
      <c r="DJD162" s="11"/>
      <c r="DJE162" s="11"/>
      <c r="DJF162" s="11"/>
      <c r="DJG162" s="11"/>
      <c r="DJH162" s="11"/>
      <c r="DJI162" s="11"/>
      <c r="DJJ162" s="11"/>
      <c r="DJK162" s="11"/>
      <c r="DJL162" s="11"/>
      <c r="DJM162" s="11"/>
      <c r="DJN162" s="11"/>
      <c r="DJO162" s="11"/>
      <c r="DJP162" s="11"/>
      <c r="DJQ162" s="11"/>
      <c r="DJR162" s="11"/>
      <c r="DJS162" s="11"/>
      <c r="DJT162" s="11"/>
      <c r="DJU162" s="11"/>
      <c r="DJV162" s="11"/>
      <c r="DJW162" s="11"/>
      <c r="DJX162" s="11"/>
      <c r="DJY162" s="11"/>
      <c r="DJZ162" s="11"/>
      <c r="DKA162" s="11"/>
      <c r="DKB162" s="11"/>
      <c r="DKC162" s="11"/>
      <c r="DKD162" s="11"/>
      <c r="DKE162" s="11"/>
      <c r="DKF162" s="11"/>
      <c r="DKG162" s="11"/>
      <c r="DKH162" s="11"/>
      <c r="DKI162" s="11"/>
      <c r="DKJ162" s="11"/>
      <c r="DKK162" s="11"/>
      <c r="DKL162" s="11"/>
      <c r="DKM162" s="11"/>
      <c r="DKN162" s="11"/>
      <c r="DKO162" s="11"/>
      <c r="DKP162" s="11"/>
      <c r="DKQ162" s="11"/>
      <c r="DKR162" s="11"/>
      <c r="DKS162" s="11"/>
      <c r="DKT162" s="11"/>
      <c r="DKU162" s="11"/>
      <c r="DKV162" s="11"/>
      <c r="DKW162" s="11"/>
      <c r="DKX162" s="11"/>
      <c r="DKY162" s="11"/>
      <c r="DKZ162" s="11"/>
      <c r="DLA162" s="11"/>
      <c r="DLB162" s="11"/>
      <c r="DLC162" s="11"/>
      <c r="DLD162" s="11"/>
      <c r="DLE162" s="11"/>
      <c r="DLF162" s="11"/>
      <c r="DLG162" s="11"/>
      <c r="DLH162" s="11"/>
      <c r="DLI162" s="11"/>
      <c r="DLJ162" s="11"/>
      <c r="DLK162" s="11"/>
      <c r="DLL162" s="11"/>
      <c r="DLM162" s="11"/>
      <c r="DLN162" s="11"/>
      <c r="DLO162" s="11"/>
      <c r="DLP162" s="11"/>
      <c r="DLQ162" s="11"/>
      <c r="DLR162" s="11"/>
      <c r="DLS162" s="11"/>
      <c r="DLT162" s="11"/>
      <c r="DLU162" s="11"/>
      <c r="DLV162" s="11"/>
      <c r="DLW162" s="11"/>
      <c r="DLX162" s="11"/>
      <c r="DLY162" s="11"/>
      <c r="DLZ162" s="11"/>
      <c r="DMA162" s="11"/>
      <c r="DMB162" s="11"/>
      <c r="DMC162" s="11"/>
      <c r="DMD162" s="11"/>
      <c r="DME162" s="11"/>
      <c r="DMF162" s="11"/>
      <c r="DMG162" s="11"/>
      <c r="DMH162" s="11"/>
      <c r="DMI162" s="11"/>
      <c r="DMJ162" s="11"/>
      <c r="DMK162" s="11"/>
      <c r="DML162" s="11"/>
      <c r="DMM162" s="11"/>
      <c r="DMN162" s="11"/>
      <c r="DMO162" s="11"/>
      <c r="DMP162" s="11"/>
      <c r="DMQ162" s="11"/>
      <c r="DMR162" s="11"/>
      <c r="DMS162" s="11"/>
      <c r="DMT162" s="11"/>
      <c r="DMU162" s="11"/>
      <c r="DMV162" s="11"/>
      <c r="DMW162" s="11"/>
      <c r="DMX162" s="11"/>
      <c r="DMY162" s="11"/>
      <c r="DMZ162" s="11"/>
      <c r="DNA162" s="11"/>
      <c r="DNB162" s="11"/>
      <c r="DNC162" s="11"/>
      <c r="DND162" s="11"/>
      <c r="DNE162" s="11"/>
      <c r="DNF162" s="11"/>
      <c r="DNG162" s="11"/>
      <c r="DNH162" s="11"/>
      <c r="DNI162" s="11"/>
      <c r="DNJ162" s="11"/>
      <c r="DNK162" s="11"/>
      <c r="DNL162" s="11"/>
      <c r="DNM162" s="11"/>
      <c r="DNN162" s="11"/>
      <c r="DNO162" s="11"/>
      <c r="DNP162" s="11"/>
      <c r="DNQ162" s="11"/>
      <c r="DNR162" s="11"/>
      <c r="DNS162" s="11"/>
      <c r="DNT162" s="11"/>
      <c r="DNU162" s="11"/>
      <c r="DNV162" s="11"/>
      <c r="DNW162" s="11"/>
      <c r="DNX162" s="11"/>
      <c r="DNY162" s="11"/>
      <c r="DNZ162" s="11"/>
      <c r="DOA162" s="11"/>
      <c r="DOB162" s="11"/>
      <c r="DOC162" s="11"/>
      <c r="DOD162" s="11"/>
      <c r="DOE162" s="11"/>
      <c r="DOF162" s="11"/>
      <c r="DOG162" s="11"/>
      <c r="DOH162" s="11"/>
      <c r="DOI162" s="11"/>
      <c r="DOJ162" s="11"/>
      <c r="DOK162" s="11"/>
      <c r="DOL162" s="11"/>
      <c r="DOM162" s="11"/>
      <c r="DON162" s="11"/>
      <c r="DOO162" s="11"/>
      <c r="DOP162" s="11"/>
      <c r="DOQ162" s="11"/>
      <c r="DOR162" s="11"/>
      <c r="DOS162" s="11"/>
      <c r="DOT162" s="11"/>
      <c r="DOU162" s="11"/>
      <c r="DOV162" s="11"/>
      <c r="DOW162" s="11"/>
      <c r="DOX162" s="11"/>
      <c r="DOY162" s="11"/>
      <c r="DOZ162" s="11"/>
      <c r="DPA162" s="11"/>
      <c r="DPB162" s="11"/>
      <c r="DPC162" s="11"/>
      <c r="DPD162" s="11"/>
      <c r="DPE162" s="11"/>
      <c r="DPF162" s="11"/>
      <c r="DPG162" s="11"/>
      <c r="DPH162" s="11"/>
      <c r="DPI162" s="11"/>
      <c r="DPJ162" s="11"/>
      <c r="DPK162" s="11"/>
      <c r="DPL162" s="11"/>
      <c r="DPM162" s="11"/>
      <c r="DPN162" s="11"/>
      <c r="DPO162" s="11"/>
      <c r="DPP162" s="11"/>
      <c r="DPQ162" s="11"/>
      <c r="DPR162" s="11"/>
      <c r="DPS162" s="11"/>
      <c r="DPT162" s="11"/>
      <c r="DPU162" s="11"/>
      <c r="DPV162" s="11"/>
      <c r="DPW162" s="11"/>
      <c r="DPX162" s="11"/>
      <c r="DPY162" s="11"/>
      <c r="DPZ162" s="11"/>
      <c r="DQA162" s="11"/>
      <c r="DQB162" s="11"/>
      <c r="DQC162" s="11"/>
      <c r="DQD162" s="11"/>
      <c r="DQE162" s="11"/>
      <c r="DQF162" s="11"/>
      <c r="DQG162" s="11"/>
      <c r="DQH162" s="11"/>
      <c r="DQI162" s="11"/>
      <c r="DQJ162" s="11"/>
      <c r="DQK162" s="11"/>
      <c r="DQL162" s="11"/>
      <c r="DQM162" s="11"/>
      <c r="DQN162" s="11"/>
      <c r="DQO162" s="11"/>
      <c r="DQP162" s="11"/>
      <c r="DQQ162" s="11"/>
      <c r="DQR162" s="11"/>
      <c r="DQS162" s="11"/>
      <c r="DQT162" s="11"/>
      <c r="DQU162" s="11"/>
      <c r="DQV162" s="11"/>
      <c r="DQW162" s="11"/>
      <c r="DQX162" s="11"/>
      <c r="DQY162" s="11"/>
      <c r="DQZ162" s="11"/>
      <c r="DRA162" s="11"/>
      <c r="DRB162" s="11"/>
      <c r="DRC162" s="11"/>
      <c r="DRD162" s="11"/>
      <c r="DRE162" s="11"/>
      <c r="DRF162" s="11"/>
      <c r="DRG162" s="11"/>
      <c r="DRH162" s="11"/>
      <c r="DRI162" s="11"/>
      <c r="DRJ162" s="11"/>
      <c r="DRK162" s="11"/>
      <c r="DRL162" s="11"/>
      <c r="DRM162" s="11"/>
      <c r="DRN162" s="11"/>
      <c r="DRO162" s="11"/>
      <c r="DRP162" s="11"/>
      <c r="DRQ162" s="11"/>
      <c r="DRR162" s="11"/>
      <c r="DRS162" s="11"/>
      <c r="DRT162" s="11"/>
      <c r="DRU162" s="11"/>
      <c r="DRV162" s="11"/>
      <c r="DRW162" s="11"/>
      <c r="DRX162" s="11"/>
      <c r="DRY162" s="11"/>
      <c r="DRZ162" s="11"/>
      <c r="DSA162" s="11"/>
      <c r="DSB162" s="11"/>
      <c r="DSC162" s="11"/>
      <c r="DSD162" s="11"/>
      <c r="DSE162" s="11"/>
      <c r="DSF162" s="11"/>
      <c r="DSG162" s="11"/>
      <c r="DSH162" s="11"/>
      <c r="DSI162" s="11"/>
      <c r="DSJ162" s="11"/>
      <c r="DSK162" s="11"/>
      <c r="DSL162" s="11"/>
      <c r="DSM162" s="11"/>
      <c r="DSN162" s="11"/>
      <c r="DSO162" s="11"/>
      <c r="DSP162" s="11"/>
      <c r="DSQ162" s="11"/>
      <c r="DSR162" s="11"/>
      <c r="DSS162" s="11"/>
      <c r="DST162" s="11"/>
      <c r="DSU162" s="11"/>
      <c r="DSV162" s="11"/>
      <c r="DSW162" s="11"/>
      <c r="DSX162" s="11"/>
      <c r="DSY162" s="11"/>
      <c r="DSZ162" s="11"/>
      <c r="DTA162" s="11"/>
      <c r="DTB162" s="11"/>
      <c r="DTC162" s="11"/>
      <c r="DTD162" s="11"/>
      <c r="DTE162" s="11"/>
      <c r="DTF162" s="11"/>
      <c r="DTG162" s="11"/>
      <c r="DTH162" s="11"/>
      <c r="DTI162" s="11"/>
      <c r="DTJ162" s="11"/>
      <c r="DTK162" s="11"/>
      <c r="DTL162" s="11"/>
      <c r="DTM162" s="11"/>
      <c r="DTN162" s="11"/>
      <c r="DTO162" s="11"/>
      <c r="DTP162" s="11"/>
      <c r="DTQ162" s="11"/>
      <c r="DTR162" s="11"/>
      <c r="DTS162" s="11"/>
      <c r="DTT162" s="11"/>
      <c r="DTU162" s="11"/>
      <c r="DTV162" s="11"/>
      <c r="DTW162" s="11"/>
      <c r="DTX162" s="11"/>
      <c r="DTY162" s="11"/>
      <c r="DTZ162" s="11"/>
      <c r="DUA162" s="11"/>
      <c r="DUB162" s="11"/>
      <c r="DUC162" s="11"/>
      <c r="DUD162" s="11"/>
      <c r="DUE162" s="11"/>
      <c r="DUF162" s="11"/>
      <c r="DUG162" s="11"/>
      <c r="DUH162" s="11"/>
      <c r="DUI162" s="11"/>
      <c r="DUJ162" s="11"/>
      <c r="DUK162" s="11"/>
      <c r="DUL162" s="11"/>
      <c r="DUM162" s="11"/>
      <c r="DUN162" s="11"/>
      <c r="DUO162" s="11"/>
      <c r="DUP162" s="11"/>
      <c r="DUQ162" s="11"/>
      <c r="DUR162" s="11"/>
      <c r="DUS162" s="11"/>
      <c r="DUT162" s="11"/>
      <c r="DUU162" s="11"/>
      <c r="DUV162" s="11"/>
      <c r="DUW162" s="11"/>
      <c r="DUX162" s="11"/>
      <c r="DUY162" s="11"/>
      <c r="DUZ162" s="11"/>
      <c r="DVA162" s="11"/>
      <c r="DVB162" s="11"/>
      <c r="DVC162" s="11"/>
      <c r="DVD162" s="11"/>
      <c r="DVE162" s="11"/>
      <c r="DVF162" s="11"/>
      <c r="DVG162" s="11"/>
      <c r="DVH162" s="11"/>
      <c r="DVI162" s="11"/>
      <c r="DVJ162" s="11"/>
      <c r="DVK162" s="11"/>
      <c r="DVL162" s="11"/>
      <c r="DVM162" s="11"/>
      <c r="DVN162" s="11"/>
      <c r="DVO162" s="11"/>
      <c r="DVP162" s="11"/>
      <c r="DVQ162" s="11"/>
      <c r="DVR162" s="11"/>
      <c r="DVS162" s="11"/>
      <c r="DVT162" s="11"/>
      <c r="DVU162" s="11"/>
      <c r="DVV162" s="11"/>
      <c r="DVW162" s="11"/>
      <c r="DVX162" s="11"/>
      <c r="DVY162" s="11"/>
      <c r="DVZ162" s="11"/>
      <c r="DWA162" s="11"/>
      <c r="DWB162" s="11"/>
      <c r="DWC162" s="11"/>
      <c r="DWD162" s="11"/>
      <c r="DWE162" s="11"/>
      <c r="DWF162" s="11"/>
      <c r="DWG162" s="11"/>
      <c r="DWH162" s="11"/>
      <c r="DWI162" s="11"/>
      <c r="DWJ162" s="11"/>
      <c r="DWK162" s="11"/>
      <c r="DWL162" s="11"/>
      <c r="DWM162" s="11"/>
      <c r="DWN162" s="11"/>
      <c r="DWO162" s="11"/>
      <c r="DWP162" s="11"/>
      <c r="DWQ162" s="11"/>
      <c r="DWR162" s="11"/>
      <c r="DWS162" s="11"/>
      <c r="DWT162" s="11"/>
      <c r="DWU162" s="11"/>
      <c r="DWV162" s="11"/>
      <c r="DWW162" s="11"/>
      <c r="DWX162" s="11"/>
      <c r="DWY162" s="11"/>
      <c r="DWZ162" s="11"/>
      <c r="DXA162" s="11"/>
      <c r="DXB162" s="11"/>
      <c r="DXC162" s="11"/>
      <c r="DXD162" s="11"/>
      <c r="DXE162" s="11"/>
      <c r="DXF162" s="11"/>
      <c r="DXG162" s="11"/>
      <c r="DXH162" s="11"/>
      <c r="DXI162" s="11"/>
      <c r="DXJ162" s="11"/>
      <c r="DXK162" s="11"/>
      <c r="DXL162" s="11"/>
      <c r="DXM162" s="11"/>
      <c r="DXN162" s="11"/>
      <c r="DXO162" s="11"/>
      <c r="DXP162" s="11"/>
      <c r="DXQ162" s="11"/>
      <c r="DXR162" s="11"/>
      <c r="DXS162" s="11"/>
      <c r="DXT162" s="11"/>
      <c r="DXU162" s="11"/>
      <c r="DXV162" s="11"/>
      <c r="DXW162" s="11"/>
      <c r="DXX162" s="11"/>
      <c r="DXY162" s="11"/>
      <c r="DXZ162" s="11"/>
      <c r="DYA162" s="11"/>
      <c r="DYB162" s="11"/>
      <c r="DYC162" s="11"/>
      <c r="DYD162" s="11"/>
      <c r="DYE162" s="11"/>
      <c r="DYF162" s="11"/>
      <c r="DYG162" s="11"/>
      <c r="DYH162" s="11"/>
      <c r="DYI162" s="11"/>
      <c r="DYJ162" s="11"/>
      <c r="DYK162" s="11"/>
      <c r="DYL162" s="11"/>
      <c r="DYM162" s="11"/>
      <c r="DYN162" s="11"/>
      <c r="DYO162" s="11"/>
      <c r="DYP162" s="11"/>
      <c r="DYQ162" s="11"/>
      <c r="DYR162" s="11"/>
      <c r="DYS162" s="11"/>
      <c r="DYT162" s="11"/>
      <c r="DYU162" s="11"/>
      <c r="DYV162" s="11"/>
      <c r="DYW162" s="11"/>
      <c r="DYX162" s="11"/>
      <c r="DYY162" s="11"/>
      <c r="DYZ162" s="11"/>
      <c r="DZA162" s="11"/>
      <c r="DZB162" s="11"/>
      <c r="DZC162" s="11"/>
      <c r="DZD162" s="11"/>
      <c r="DZE162" s="11"/>
      <c r="DZF162" s="11"/>
      <c r="DZG162" s="11"/>
      <c r="DZH162" s="11"/>
      <c r="DZI162" s="11"/>
      <c r="DZJ162" s="11"/>
      <c r="DZK162" s="11"/>
      <c r="DZL162" s="11"/>
      <c r="DZM162" s="11"/>
      <c r="DZN162" s="11"/>
      <c r="DZO162" s="11"/>
      <c r="DZP162" s="11"/>
      <c r="DZQ162" s="11"/>
      <c r="DZR162" s="11"/>
      <c r="DZS162" s="11"/>
      <c r="DZT162" s="11"/>
      <c r="DZU162" s="11"/>
      <c r="DZV162" s="11"/>
      <c r="DZW162" s="11"/>
      <c r="DZX162" s="11"/>
      <c r="DZY162" s="11"/>
      <c r="DZZ162" s="11"/>
      <c r="EAA162" s="11"/>
      <c r="EAB162" s="11"/>
      <c r="EAC162" s="11"/>
      <c r="EAD162" s="11"/>
      <c r="EAE162" s="11"/>
      <c r="EAF162" s="11"/>
      <c r="EAG162" s="11"/>
      <c r="EAH162" s="11"/>
      <c r="EAI162" s="11"/>
      <c r="EAJ162" s="11"/>
      <c r="EAK162" s="11"/>
      <c r="EAL162" s="11"/>
      <c r="EAM162" s="11"/>
      <c r="EAN162" s="11"/>
      <c r="EAO162" s="11"/>
      <c r="EAP162" s="11"/>
      <c r="EAQ162" s="11"/>
      <c r="EAR162" s="11"/>
      <c r="EAS162" s="11"/>
      <c r="EAT162" s="11"/>
      <c r="EAU162" s="11"/>
      <c r="EAV162" s="11"/>
      <c r="EAW162" s="11"/>
      <c r="EAX162" s="11"/>
      <c r="EAY162" s="11"/>
      <c r="EAZ162" s="11"/>
      <c r="EBA162" s="11"/>
      <c r="EBB162" s="11"/>
      <c r="EBC162" s="11"/>
      <c r="EBD162" s="11"/>
      <c r="EBE162" s="11"/>
      <c r="EBF162" s="11"/>
      <c r="EBG162" s="11"/>
      <c r="EBH162" s="11"/>
      <c r="EBI162" s="11"/>
      <c r="EBJ162" s="11"/>
      <c r="EBK162" s="11"/>
      <c r="EBL162" s="11"/>
      <c r="EBM162" s="11"/>
      <c r="EBN162" s="11"/>
      <c r="EBO162" s="11"/>
      <c r="EBP162" s="11"/>
      <c r="EBQ162" s="11"/>
      <c r="EBR162" s="11"/>
      <c r="EBS162" s="11"/>
      <c r="EBT162" s="11"/>
      <c r="EBU162" s="11"/>
      <c r="EBV162" s="11"/>
      <c r="EBW162" s="11"/>
      <c r="EBX162" s="11"/>
      <c r="EBY162" s="11"/>
      <c r="EBZ162" s="11"/>
      <c r="ECA162" s="11"/>
      <c r="ECB162" s="11"/>
      <c r="ECC162" s="11"/>
      <c r="ECD162" s="11"/>
      <c r="ECE162" s="11"/>
      <c r="ECF162" s="11"/>
      <c r="ECG162" s="11"/>
      <c r="ECH162" s="11"/>
      <c r="ECI162" s="11"/>
      <c r="ECJ162" s="11"/>
      <c r="ECK162" s="11"/>
      <c r="ECL162" s="11"/>
      <c r="ECM162" s="11"/>
      <c r="ECN162" s="11"/>
      <c r="ECO162" s="11"/>
      <c r="ECP162" s="11"/>
      <c r="ECQ162" s="11"/>
      <c r="ECR162" s="11"/>
      <c r="ECS162" s="11"/>
      <c r="ECT162" s="11"/>
      <c r="ECU162" s="11"/>
      <c r="ECV162" s="11"/>
      <c r="ECW162" s="11"/>
      <c r="ECX162" s="11"/>
      <c r="ECY162" s="11"/>
      <c r="ECZ162" s="11"/>
      <c r="EDA162" s="11"/>
      <c r="EDB162" s="11"/>
      <c r="EDC162" s="11"/>
      <c r="EDD162" s="11"/>
      <c r="EDE162" s="11"/>
      <c r="EDF162" s="11"/>
      <c r="EDG162" s="11"/>
      <c r="EDH162" s="11"/>
      <c r="EDI162" s="11"/>
      <c r="EDJ162" s="11"/>
      <c r="EDK162" s="11"/>
      <c r="EDL162" s="11"/>
      <c r="EDM162" s="11"/>
      <c r="EDN162" s="11"/>
      <c r="EDO162" s="11"/>
      <c r="EDP162" s="11"/>
      <c r="EDQ162" s="11"/>
      <c r="EDR162" s="11"/>
      <c r="EDS162" s="11"/>
      <c r="EDT162" s="11"/>
      <c r="EDU162" s="11"/>
      <c r="EDV162" s="11"/>
      <c r="EDW162" s="11"/>
      <c r="EDX162" s="11"/>
      <c r="EDY162" s="11"/>
      <c r="EDZ162" s="11"/>
      <c r="EEA162" s="11"/>
      <c r="EEB162" s="11"/>
      <c r="EEC162" s="11"/>
      <c r="EED162" s="11"/>
      <c r="EEE162" s="11"/>
      <c r="EEF162" s="11"/>
      <c r="EEG162" s="11"/>
      <c r="EEH162" s="11"/>
      <c r="EEI162" s="11"/>
      <c r="EEJ162" s="11"/>
      <c r="EEK162" s="11"/>
      <c r="EEL162" s="11"/>
      <c r="EEM162" s="11"/>
      <c r="EEN162" s="11"/>
      <c r="EEO162" s="11"/>
      <c r="EEP162" s="11"/>
      <c r="EEQ162" s="11"/>
      <c r="EER162" s="11"/>
      <c r="EES162" s="11"/>
      <c r="EET162" s="11"/>
      <c r="EEU162" s="11"/>
      <c r="EEV162" s="11"/>
      <c r="EEW162" s="11"/>
      <c r="EEX162" s="11"/>
      <c r="EEY162" s="11"/>
      <c r="EEZ162" s="11"/>
      <c r="EFA162" s="11"/>
      <c r="EFB162" s="11"/>
      <c r="EFC162" s="11"/>
      <c r="EFD162" s="11"/>
      <c r="EFE162" s="11"/>
      <c r="EFF162" s="11"/>
      <c r="EFG162" s="11"/>
      <c r="EFH162" s="11"/>
      <c r="EFI162" s="11"/>
      <c r="EFJ162" s="11"/>
      <c r="EFK162" s="11"/>
      <c r="EFL162" s="11"/>
      <c r="EFM162" s="11"/>
      <c r="EFN162" s="11"/>
      <c r="EFO162" s="11"/>
      <c r="EFP162" s="11"/>
      <c r="EFQ162" s="11"/>
      <c r="EFR162" s="11"/>
      <c r="EFS162" s="11"/>
      <c r="EFT162" s="11"/>
      <c r="EFU162" s="11"/>
      <c r="EFV162" s="11"/>
      <c r="EFW162" s="11"/>
      <c r="EFX162" s="11"/>
      <c r="EFY162" s="11"/>
      <c r="EFZ162" s="11"/>
      <c r="EGA162" s="11"/>
      <c r="EGB162" s="11"/>
      <c r="EGC162" s="11"/>
      <c r="EGD162" s="11"/>
      <c r="EGE162" s="11"/>
      <c r="EGF162" s="11"/>
      <c r="EGG162" s="11"/>
      <c r="EGH162" s="11"/>
      <c r="EGI162" s="11"/>
      <c r="EGJ162" s="11"/>
      <c r="EGK162" s="11"/>
      <c r="EGL162" s="11"/>
      <c r="EGM162" s="11"/>
      <c r="EGN162" s="11"/>
      <c r="EGO162" s="11"/>
      <c r="EGP162" s="11"/>
      <c r="EGQ162" s="11"/>
      <c r="EGR162" s="11"/>
      <c r="EGS162" s="11"/>
      <c r="EGT162" s="11"/>
      <c r="EGU162" s="11"/>
      <c r="EGV162" s="11"/>
      <c r="EGW162" s="11"/>
      <c r="EGX162" s="11"/>
      <c r="EGY162" s="11"/>
      <c r="EGZ162" s="11"/>
      <c r="EHA162" s="11"/>
      <c r="EHB162" s="11"/>
      <c r="EHC162" s="11"/>
      <c r="EHD162" s="11"/>
      <c r="EHE162" s="11"/>
      <c r="EHF162" s="11"/>
      <c r="EHG162" s="11"/>
      <c r="EHH162" s="11"/>
      <c r="EHI162" s="11"/>
      <c r="EHJ162" s="11"/>
      <c r="EHK162" s="11"/>
      <c r="EHL162" s="11"/>
      <c r="EHM162" s="11"/>
      <c r="EHN162" s="11"/>
      <c r="EHO162" s="11"/>
      <c r="EHP162" s="11"/>
      <c r="EHQ162" s="11"/>
      <c r="EHR162" s="11"/>
      <c r="EHS162" s="11"/>
      <c r="EHT162" s="11"/>
      <c r="EHU162" s="11"/>
      <c r="EHV162" s="11"/>
      <c r="EHW162" s="11"/>
      <c r="EHX162" s="11"/>
      <c r="EHY162" s="11"/>
      <c r="EHZ162" s="11"/>
      <c r="EIA162" s="11"/>
      <c r="EIB162" s="11"/>
      <c r="EIC162" s="11"/>
      <c r="EID162" s="11"/>
      <c r="EIE162" s="11"/>
      <c r="EIF162" s="11"/>
      <c r="EIG162" s="11"/>
      <c r="EIH162" s="11"/>
      <c r="EII162" s="11"/>
      <c r="EIJ162" s="11"/>
      <c r="EIK162" s="11"/>
      <c r="EIL162" s="11"/>
      <c r="EIM162" s="11"/>
      <c r="EIN162" s="11"/>
      <c r="EIO162" s="11"/>
      <c r="EIP162" s="11"/>
      <c r="EIQ162" s="11"/>
      <c r="EIR162" s="11"/>
      <c r="EIS162" s="11"/>
      <c r="EIT162" s="11"/>
      <c r="EIU162" s="11"/>
      <c r="EIV162" s="11"/>
      <c r="EIW162" s="11"/>
      <c r="EIX162" s="11"/>
      <c r="EIY162" s="11"/>
      <c r="EIZ162" s="11"/>
      <c r="EJA162" s="11"/>
      <c r="EJB162" s="11"/>
      <c r="EJC162" s="11"/>
      <c r="EJD162" s="11"/>
      <c r="EJE162" s="11"/>
      <c r="EJF162" s="11"/>
      <c r="EJG162" s="11"/>
      <c r="EJH162" s="11"/>
      <c r="EJI162" s="11"/>
      <c r="EJJ162" s="11"/>
      <c r="EJK162" s="11"/>
      <c r="EJL162" s="11"/>
      <c r="EJM162" s="11"/>
      <c r="EJN162" s="11"/>
      <c r="EJO162" s="11"/>
      <c r="EJP162" s="11"/>
      <c r="EJQ162" s="11"/>
      <c r="EJR162" s="11"/>
      <c r="EJS162" s="11"/>
      <c r="EJT162" s="11"/>
      <c r="EJU162" s="11"/>
      <c r="EJV162" s="11"/>
      <c r="EJW162" s="11"/>
      <c r="EJX162" s="11"/>
      <c r="EJY162" s="11"/>
      <c r="EJZ162" s="11"/>
      <c r="EKA162" s="11"/>
      <c r="EKB162" s="11"/>
      <c r="EKC162" s="11"/>
      <c r="EKD162" s="11"/>
      <c r="EKE162" s="11"/>
      <c r="EKF162" s="11"/>
      <c r="EKG162" s="11"/>
      <c r="EKH162" s="11"/>
      <c r="EKI162" s="11"/>
      <c r="EKJ162" s="11"/>
      <c r="EKK162" s="11"/>
      <c r="EKL162" s="11"/>
      <c r="EKM162" s="11"/>
      <c r="EKN162" s="11"/>
      <c r="EKO162" s="11"/>
      <c r="EKP162" s="11"/>
      <c r="EKQ162" s="11"/>
      <c r="EKR162" s="11"/>
      <c r="EKS162" s="11"/>
      <c r="EKT162" s="11"/>
      <c r="EKU162" s="11"/>
      <c r="EKV162" s="11"/>
      <c r="EKW162" s="11"/>
      <c r="EKX162" s="11"/>
      <c r="EKY162" s="11"/>
      <c r="EKZ162" s="11"/>
      <c r="ELA162" s="11"/>
      <c r="ELB162" s="11"/>
      <c r="ELC162" s="11"/>
      <c r="ELD162" s="11"/>
      <c r="ELE162" s="11"/>
      <c r="ELF162" s="11"/>
      <c r="ELG162" s="11"/>
      <c r="ELH162" s="11"/>
      <c r="ELI162" s="11"/>
      <c r="ELJ162" s="11"/>
      <c r="ELK162" s="11"/>
      <c r="ELL162" s="11"/>
      <c r="ELM162" s="11"/>
      <c r="ELN162" s="11"/>
      <c r="ELO162" s="11"/>
      <c r="ELP162" s="11"/>
      <c r="ELQ162" s="11"/>
      <c r="ELR162" s="11"/>
      <c r="ELS162" s="11"/>
      <c r="ELT162" s="11"/>
      <c r="ELU162" s="11"/>
      <c r="ELV162" s="11"/>
      <c r="ELW162" s="11"/>
      <c r="ELX162" s="11"/>
      <c r="ELY162" s="11"/>
      <c r="ELZ162" s="11"/>
    </row>
    <row r="163" spans="1:346 1276:3718">
      <c r="A163" s="388"/>
      <c r="C163" s="166" t="s">
        <v>1050</v>
      </c>
      <c r="D163" s="223">
        <f t="shared" si="6"/>
        <v>0</v>
      </c>
      <c r="E163" s="88" t="s">
        <v>540</v>
      </c>
      <c r="F163" s="219"/>
      <c r="G163" s="92"/>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c r="HJ163" s="11"/>
      <c r="HK163" s="11"/>
      <c r="HL163" s="11"/>
      <c r="HM163" s="11"/>
      <c r="HN163" s="11"/>
      <c r="HO163" s="11"/>
      <c r="HP163" s="11"/>
      <c r="HQ163" s="11"/>
      <c r="HR163" s="11"/>
      <c r="HS163" s="11"/>
      <c r="HT163" s="11"/>
      <c r="HU163" s="11"/>
      <c r="HV163" s="11"/>
      <c r="HW163" s="11"/>
      <c r="HX163" s="11"/>
      <c r="HY163" s="11"/>
      <c r="HZ163" s="11"/>
      <c r="IA163" s="11"/>
      <c r="IB163" s="11"/>
      <c r="IC163" s="11"/>
      <c r="ID163" s="11"/>
      <c r="IE163" s="11"/>
      <c r="IF163" s="11"/>
      <c r="IG163" s="11"/>
      <c r="IH163" s="11"/>
      <c r="II163" s="11"/>
      <c r="IJ163" s="11"/>
      <c r="IK163" s="11"/>
      <c r="IL163" s="11"/>
      <c r="IM163" s="11"/>
      <c r="IN163" s="11"/>
      <c r="IO163" s="11"/>
      <c r="IP163" s="11"/>
      <c r="IQ163" s="11"/>
      <c r="IR163" s="11"/>
      <c r="IS163" s="11"/>
      <c r="IT163" s="11"/>
      <c r="IU163" s="11"/>
      <c r="IV163" s="11"/>
      <c r="IW163" s="11"/>
      <c r="IX163" s="11"/>
      <c r="IY163" s="11"/>
      <c r="IZ163" s="11"/>
      <c r="JA163" s="11"/>
      <c r="JB163" s="11"/>
      <c r="JC163" s="11"/>
      <c r="JD163" s="11"/>
      <c r="JE163" s="11"/>
      <c r="JF163" s="11"/>
      <c r="JG163" s="11"/>
      <c r="JH163" s="11"/>
      <c r="JI163" s="11"/>
      <c r="JJ163" s="11"/>
      <c r="JK163" s="11"/>
      <c r="JL163" s="11"/>
      <c r="JM163" s="11"/>
      <c r="JN163" s="11"/>
      <c r="JO163" s="11"/>
      <c r="JP163" s="11"/>
      <c r="JQ163" s="11"/>
      <c r="JR163" s="11"/>
      <c r="JS163" s="11"/>
      <c r="JT163" s="11"/>
      <c r="JU163" s="11"/>
      <c r="JV163" s="11"/>
      <c r="JW163" s="11"/>
      <c r="JX163" s="11"/>
      <c r="JY163" s="11"/>
      <c r="JZ163" s="11"/>
      <c r="KA163" s="11"/>
      <c r="KB163" s="11"/>
      <c r="KC163" s="11"/>
      <c r="KD163" s="11"/>
      <c r="KE163" s="11"/>
      <c r="KF163" s="11"/>
      <c r="KG163" s="11"/>
      <c r="KH163" s="11"/>
      <c r="KI163" s="11"/>
      <c r="KJ163" s="11"/>
      <c r="KK163" s="11"/>
      <c r="KL163" s="11"/>
      <c r="KM163" s="11"/>
      <c r="KN163" s="11"/>
      <c r="KO163" s="11"/>
      <c r="KP163" s="11"/>
      <c r="KQ163" s="11"/>
      <c r="KR163" s="11"/>
      <c r="KS163" s="11"/>
      <c r="KT163" s="11"/>
      <c r="KU163" s="11"/>
      <c r="KV163" s="11"/>
      <c r="KW163" s="11"/>
      <c r="KX163" s="11"/>
      <c r="KY163" s="11"/>
      <c r="KZ163" s="11"/>
      <c r="LA163" s="11"/>
      <c r="LB163" s="11"/>
      <c r="LC163" s="11"/>
      <c r="LD163" s="11"/>
      <c r="LE163" s="11"/>
      <c r="LF163" s="11"/>
      <c r="LG163" s="11"/>
      <c r="LH163" s="11"/>
      <c r="LI163" s="11"/>
      <c r="LJ163" s="11"/>
      <c r="LK163" s="11"/>
      <c r="LL163" s="11"/>
      <c r="LM163" s="11"/>
      <c r="LN163" s="11"/>
      <c r="LO163" s="11"/>
      <c r="LP163" s="11"/>
      <c r="LQ163" s="11"/>
      <c r="LR163" s="11"/>
      <c r="LS163" s="11"/>
      <c r="LT163" s="11"/>
      <c r="LU163" s="11"/>
      <c r="LV163" s="11"/>
      <c r="LW163" s="11"/>
      <c r="LX163" s="11"/>
      <c r="LY163" s="11"/>
      <c r="LZ163" s="11"/>
      <c r="MA163" s="11"/>
      <c r="MB163" s="11"/>
      <c r="MC163" s="11"/>
      <c r="MD163" s="11"/>
      <c r="ME163" s="11"/>
      <c r="MF163" s="11"/>
      <c r="MG163" s="11"/>
      <c r="MH163" s="11"/>
      <c r="AWB163" s="11"/>
      <c r="AWC163" s="11"/>
      <c r="AWD163" s="11"/>
      <c r="AWE163" s="11"/>
      <c r="AWF163" s="11"/>
      <c r="AWG163" s="11"/>
      <c r="AWH163" s="11"/>
      <c r="AWI163" s="11"/>
      <c r="AWJ163" s="11"/>
      <c r="AWK163" s="11"/>
      <c r="AWL163" s="11"/>
      <c r="AWM163" s="11"/>
      <c r="AWN163" s="11"/>
      <c r="AWO163" s="11"/>
      <c r="AWP163" s="11"/>
      <c r="AWQ163" s="11"/>
      <c r="AWR163" s="11"/>
      <c r="AWS163" s="11"/>
      <c r="AWT163" s="11"/>
      <c r="AWU163" s="11"/>
      <c r="AWV163" s="11"/>
      <c r="AWW163" s="11"/>
      <c r="AWX163" s="11"/>
      <c r="AWY163" s="11"/>
      <c r="AWZ163" s="11"/>
      <c r="AXA163" s="11"/>
      <c r="AXB163" s="11"/>
      <c r="AXC163" s="11"/>
      <c r="AXD163" s="11"/>
      <c r="AXE163" s="11"/>
      <c r="AXF163" s="11"/>
      <c r="AXG163" s="11"/>
      <c r="AXH163" s="11"/>
      <c r="AXI163" s="11"/>
      <c r="AXJ163" s="11"/>
      <c r="AXK163" s="11"/>
      <c r="AXL163" s="11"/>
      <c r="AXM163" s="11"/>
      <c r="AXN163" s="11"/>
      <c r="AXO163" s="11"/>
      <c r="AXP163" s="11"/>
      <c r="AXQ163" s="11"/>
      <c r="AXR163" s="11"/>
      <c r="AXS163" s="11"/>
      <c r="AXT163" s="11"/>
      <c r="AXU163" s="11"/>
      <c r="AXV163" s="11"/>
      <c r="AXW163" s="11"/>
      <c r="AXX163" s="11"/>
      <c r="AXY163" s="11"/>
      <c r="AXZ163" s="11"/>
      <c r="AYA163" s="11"/>
      <c r="AYB163" s="11"/>
      <c r="AYC163" s="11"/>
      <c r="AYD163" s="11"/>
      <c r="AYE163" s="11"/>
      <c r="AYF163" s="11"/>
      <c r="AYG163" s="11"/>
      <c r="AYH163" s="11"/>
      <c r="AYI163" s="11"/>
      <c r="AYJ163" s="11"/>
      <c r="AYK163" s="11"/>
      <c r="AYL163" s="11"/>
      <c r="AYM163" s="11"/>
      <c r="AYN163" s="11"/>
      <c r="AYO163" s="11"/>
      <c r="AYP163" s="11"/>
      <c r="AYQ163" s="11"/>
      <c r="AYR163" s="11"/>
      <c r="AYS163" s="11"/>
      <c r="AYT163" s="11"/>
      <c r="AYU163" s="11"/>
      <c r="AYV163" s="11"/>
      <c r="AYW163" s="11"/>
      <c r="AYX163" s="11"/>
      <c r="AYY163" s="11"/>
      <c r="AYZ163" s="11"/>
      <c r="AZA163" s="11"/>
      <c r="AZB163" s="11"/>
      <c r="AZC163" s="11"/>
      <c r="AZD163" s="11"/>
      <c r="AZE163" s="11"/>
      <c r="AZF163" s="11"/>
      <c r="AZG163" s="11"/>
      <c r="AZH163" s="11"/>
      <c r="AZI163" s="11"/>
      <c r="AZJ163" s="11"/>
      <c r="AZK163" s="11"/>
      <c r="AZL163" s="11"/>
      <c r="AZM163" s="11"/>
      <c r="AZN163" s="11"/>
      <c r="AZO163" s="11"/>
      <c r="AZP163" s="11"/>
      <c r="AZQ163" s="11"/>
      <c r="AZR163" s="11"/>
      <c r="AZS163" s="11"/>
      <c r="AZT163" s="11"/>
      <c r="AZU163" s="11"/>
      <c r="AZV163" s="11"/>
      <c r="AZW163" s="11"/>
      <c r="AZX163" s="11"/>
      <c r="AZY163" s="11"/>
      <c r="AZZ163" s="11"/>
      <c r="BAA163" s="11"/>
      <c r="BAB163" s="11"/>
      <c r="BAC163" s="11"/>
      <c r="BAD163" s="11"/>
      <c r="BAE163" s="11"/>
      <c r="BAF163" s="11"/>
      <c r="BAG163" s="11"/>
      <c r="BAH163" s="11"/>
      <c r="BAI163" s="11"/>
      <c r="BAJ163" s="11"/>
      <c r="BAK163" s="11"/>
      <c r="BAL163" s="11"/>
      <c r="BAM163" s="11"/>
      <c r="BAN163" s="11"/>
      <c r="BAO163" s="11"/>
      <c r="BAP163" s="11"/>
      <c r="BAQ163" s="11"/>
      <c r="BAR163" s="11"/>
      <c r="BAS163" s="11"/>
      <c r="BAT163" s="11"/>
      <c r="BAU163" s="11"/>
      <c r="BAV163" s="11"/>
      <c r="BAW163" s="11"/>
      <c r="BAX163" s="11"/>
      <c r="BAY163" s="11"/>
      <c r="BAZ163" s="11"/>
      <c r="BBA163" s="11"/>
      <c r="BBB163" s="11"/>
      <c r="BBC163" s="11"/>
      <c r="BBD163" s="11"/>
      <c r="BBE163" s="11"/>
      <c r="BBF163" s="11"/>
      <c r="BBG163" s="11"/>
      <c r="BBH163" s="11"/>
      <c r="BBI163" s="11"/>
      <c r="BBJ163" s="11"/>
      <c r="BBK163" s="11"/>
      <c r="BBL163" s="11"/>
      <c r="BBM163" s="11"/>
      <c r="BBN163" s="11"/>
      <c r="BBO163" s="11"/>
      <c r="BBP163" s="11"/>
      <c r="BBQ163" s="11"/>
      <c r="BBR163" s="11"/>
      <c r="BBS163" s="11"/>
      <c r="BBT163" s="11"/>
      <c r="BBU163" s="11"/>
      <c r="BBV163" s="11"/>
      <c r="BBW163" s="11"/>
      <c r="BBX163" s="11"/>
      <c r="BBY163" s="11"/>
      <c r="BBZ163" s="11"/>
      <c r="BCA163" s="11"/>
      <c r="BCB163" s="11"/>
      <c r="BCC163" s="11"/>
      <c r="BCD163" s="11"/>
      <c r="BCE163" s="11"/>
      <c r="BCF163" s="11"/>
      <c r="BCG163" s="11"/>
      <c r="BCH163" s="11"/>
      <c r="BCI163" s="11"/>
      <c r="BCJ163" s="11"/>
      <c r="BCK163" s="11"/>
      <c r="BCL163" s="11"/>
      <c r="BCM163" s="11"/>
      <c r="BCN163" s="11"/>
      <c r="BCO163" s="11"/>
      <c r="BCP163" s="11"/>
      <c r="BCQ163" s="11"/>
      <c r="BCR163" s="11"/>
      <c r="BCS163" s="11"/>
      <c r="BCT163" s="11"/>
      <c r="BCU163" s="11"/>
      <c r="BCV163" s="11"/>
      <c r="BCW163" s="11"/>
      <c r="BCX163" s="11"/>
      <c r="BCY163" s="11"/>
      <c r="BCZ163" s="11"/>
      <c r="BDA163" s="11"/>
      <c r="BDB163" s="11"/>
      <c r="BDC163" s="11"/>
      <c r="BDD163" s="11"/>
      <c r="BDE163" s="11"/>
      <c r="BDF163" s="11"/>
      <c r="BDG163" s="11"/>
      <c r="BDH163" s="11"/>
      <c r="BDI163" s="11"/>
      <c r="BDJ163" s="11"/>
      <c r="BDK163" s="11"/>
      <c r="BDL163" s="11"/>
      <c r="BDM163" s="11"/>
      <c r="BDN163" s="11"/>
      <c r="BDO163" s="11"/>
      <c r="BDP163" s="11"/>
      <c r="BDQ163" s="11"/>
      <c r="BDR163" s="11"/>
      <c r="BDS163" s="11"/>
      <c r="BDT163" s="11"/>
      <c r="BDU163" s="11"/>
      <c r="BDV163" s="11"/>
      <c r="BDW163" s="11"/>
      <c r="BDX163" s="11"/>
      <c r="BDY163" s="11"/>
      <c r="BDZ163" s="11"/>
      <c r="BEA163" s="11"/>
      <c r="BEB163" s="11"/>
      <c r="BEC163" s="11"/>
      <c r="BED163" s="11"/>
      <c r="BEE163" s="11"/>
      <c r="BEF163" s="11"/>
      <c r="BEG163" s="11"/>
      <c r="BEH163" s="11"/>
      <c r="BEI163" s="11"/>
      <c r="BEJ163" s="11"/>
      <c r="BEK163" s="11"/>
      <c r="BEL163" s="11"/>
      <c r="BEM163" s="11"/>
      <c r="BEN163" s="11"/>
      <c r="BEO163" s="11"/>
      <c r="BEP163" s="11"/>
      <c r="BEQ163" s="11"/>
      <c r="BER163" s="11"/>
      <c r="BES163" s="11"/>
      <c r="BET163" s="11"/>
      <c r="BEU163" s="11"/>
      <c r="BEV163" s="11"/>
      <c r="BEW163" s="11"/>
      <c r="BEX163" s="11"/>
      <c r="BEY163" s="11"/>
      <c r="BEZ163" s="11"/>
      <c r="BFA163" s="11"/>
      <c r="BFB163" s="11"/>
      <c r="BFC163" s="11"/>
      <c r="BFD163" s="11"/>
      <c r="BFE163" s="11"/>
      <c r="BFF163" s="11"/>
      <c r="BFG163" s="11"/>
      <c r="BFH163" s="11"/>
      <c r="BFI163" s="11"/>
      <c r="BFJ163" s="11"/>
      <c r="BFK163" s="11"/>
      <c r="BFL163" s="11"/>
      <c r="BFM163" s="11"/>
      <c r="BFN163" s="11"/>
      <c r="BFO163" s="11"/>
      <c r="BFP163" s="11"/>
      <c r="BFQ163" s="11"/>
      <c r="BFR163" s="11"/>
      <c r="BFS163" s="11"/>
      <c r="BFT163" s="11"/>
      <c r="BFU163" s="11"/>
      <c r="BFV163" s="11"/>
      <c r="BFW163" s="11"/>
      <c r="BFX163" s="11"/>
      <c r="BFY163" s="11"/>
      <c r="BFZ163" s="11"/>
      <c r="BGA163" s="11"/>
      <c r="BGB163" s="11"/>
      <c r="BGC163" s="11"/>
      <c r="BGD163" s="11"/>
      <c r="BGE163" s="11"/>
      <c r="BGF163" s="11"/>
      <c r="BGG163" s="11"/>
      <c r="BGH163" s="11"/>
      <c r="BGI163" s="11"/>
      <c r="BGJ163" s="11"/>
      <c r="BGK163" s="11"/>
      <c r="BGL163" s="11"/>
      <c r="BGM163" s="11"/>
      <c r="BGN163" s="11"/>
      <c r="BGO163" s="11"/>
      <c r="BGP163" s="11"/>
      <c r="BGQ163" s="11"/>
      <c r="BGR163" s="11"/>
      <c r="BGS163" s="11"/>
      <c r="BGT163" s="11"/>
      <c r="BGU163" s="11"/>
      <c r="BGV163" s="11"/>
      <c r="BGW163" s="11"/>
      <c r="BGX163" s="11"/>
      <c r="BGY163" s="11"/>
      <c r="BGZ163" s="11"/>
      <c r="BHA163" s="11"/>
      <c r="BHB163" s="11"/>
      <c r="BHC163" s="11"/>
      <c r="BHD163" s="11"/>
      <c r="BHE163" s="11"/>
      <c r="BHF163" s="11"/>
      <c r="BHG163" s="11"/>
      <c r="BHH163" s="11"/>
      <c r="BHI163" s="11"/>
      <c r="BHJ163" s="11"/>
      <c r="BHK163" s="11"/>
      <c r="BHL163" s="11"/>
      <c r="BHM163" s="11"/>
      <c r="BHN163" s="11"/>
      <c r="BHO163" s="11"/>
      <c r="BHP163" s="11"/>
      <c r="BHQ163" s="11"/>
      <c r="BHR163" s="11"/>
      <c r="BHS163" s="11"/>
      <c r="BHT163" s="11"/>
      <c r="BHU163" s="11"/>
      <c r="BHV163" s="11"/>
      <c r="BHW163" s="11"/>
      <c r="BHX163" s="11"/>
      <c r="BHY163" s="11"/>
      <c r="BHZ163" s="11"/>
      <c r="BIA163" s="11"/>
      <c r="BIB163" s="11"/>
      <c r="BIC163" s="11"/>
      <c r="BID163" s="11"/>
      <c r="BIE163" s="11"/>
      <c r="BIF163" s="11"/>
      <c r="BIG163" s="11"/>
      <c r="BIH163" s="11"/>
      <c r="BII163" s="11"/>
      <c r="BIJ163" s="11"/>
      <c r="BIK163" s="11"/>
      <c r="BIL163" s="11"/>
      <c r="BIM163" s="11"/>
      <c r="BIN163" s="11"/>
      <c r="BIO163" s="11"/>
      <c r="BIP163" s="11"/>
      <c r="BIQ163" s="11"/>
      <c r="BIR163" s="11"/>
      <c r="BIS163" s="11"/>
      <c r="BIT163" s="11"/>
      <c r="BIU163" s="11"/>
      <c r="BIV163" s="11"/>
      <c r="BIW163" s="11"/>
      <c r="BIX163" s="11"/>
      <c r="BIY163" s="11"/>
      <c r="BIZ163" s="11"/>
      <c r="BJA163" s="11"/>
      <c r="BJB163" s="11"/>
      <c r="BJC163" s="11"/>
      <c r="BJD163" s="11"/>
      <c r="BJE163" s="11"/>
      <c r="BJF163" s="11"/>
      <c r="BJG163" s="11"/>
      <c r="BJH163" s="11"/>
      <c r="BJI163" s="11"/>
      <c r="BJJ163" s="11"/>
      <c r="BJK163" s="11"/>
      <c r="BJL163" s="11"/>
      <c r="BJM163" s="11"/>
      <c r="BJN163" s="11"/>
      <c r="BJO163" s="11"/>
      <c r="BJP163" s="11"/>
      <c r="BJQ163" s="11"/>
      <c r="BJR163" s="11"/>
      <c r="BJS163" s="11"/>
      <c r="BJT163" s="11"/>
      <c r="BJU163" s="11"/>
      <c r="BJV163" s="11"/>
      <c r="BJW163" s="11"/>
      <c r="BJX163" s="11"/>
      <c r="BJY163" s="11"/>
      <c r="BJZ163" s="11"/>
      <c r="BKA163" s="11"/>
      <c r="BKB163" s="11"/>
      <c r="BKC163" s="11"/>
      <c r="BKD163" s="11"/>
      <c r="BKE163" s="11"/>
      <c r="BKF163" s="11"/>
      <c r="BKG163" s="11"/>
      <c r="BKH163" s="11"/>
      <c r="BKI163" s="11"/>
      <c r="BKJ163" s="11"/>
      <c r="BKK163" s="11"/>
      <c r="BKL163" s="11"/>
      <c r="BKM163" s="11"/>
      <c r="BKN163" s="11"/>
      <c r="BKO163" s="11"/>
      <c r="BKP163" s="11"/>
      <c r="BKQ163" s="11"/>
      <c r="BKR163" s="11"/>
      <c r="BKS163" s="11"/>
      <c r="BKT163" s="11"/>
      <c r="BKU163" s="11"/>
      <c r="BKV163" s="11"/>
      <c r="BKW163" s="11"/>
      <c r="BKX163" s="11"/>
      <c r="BKY163" s="11"/>
      <c r="BKZ163" s="11"/>
      <c r="BLA163" s="11"/>
      <c r="BLB163" s="11"/>
      <c r="BLC163" s="11"/>
      <c r="BLD163" s="11"/>
      <c r="BLE163" s="11"/>
      <c r="BLF163" s="11"/>
      <c r="BLG163" s="11"/>
      <c r="BLH163" s="11"/>
      <c r="BLI163" s="11"/>
      <c r="BLJ163" s="11"/>
      <c r="BLK163" s="11"/>
      <c r="BLL163" s="11"/>
      <c r="BLM163" s="11"/>
      <c r="BLN163" s="11"/>
      <c r="BLO163" s="11"/>
      <c r="BLP163" s="11"/>
      <c r="BLQ163" s="11"/>
      <c r="BLR163" s="11"/>
      <c r="BLS163" s="11"/>
      <c r="BLT163" s="11"/>
      <c r="BLU163" s="11"/>
      <c r="BLV163" s="11"/>
      <c r="BLW163" s="11"/>
      <c r="BLX163" s="11"/>
      <c r="BLY163" s="11"/>
      <c r="BLZ163" s="11"/>
      <c r="BMA163" s="11"/>
      <c r="BMB163" s="11"/>
      <c r="BMC163" s="11"/>
      <c r="BMD163" s="11"/>
      <c r="BME163" s="11"/>
      <c r="BMF163" s="11"/>
      <c r="BMG163" s="11"/>
      <c r="BMH163" s="11"/>
      <c r="BMI163" s="11"/>
      <c r="BMJ163" s="11"/>
      <c r="BMK163" s="11"/>
      <c r="BML163" s="11"/>
      <c r="BMM163" s="11"/>
      <c r="BMN163" s="11"/>
      <c r="BMO163" s="11"/>
      <c r="BMP163" s="11"/>
      <c r="BMQ163" s="11"/>
      <c r="BMR163" s="11"/>
      <c r="BMS163" s="11"/>
      <c r="BMT163" s="11"/>
      <c r="BMU163" s="11"/>
      <c r="BMV163" s="11"/>
      <c r="BMW163" s="11"/>
      <c r="BMX163" s="11"/>
      <c r="BMY163" s="11"/>
      <c r="BMZ163" s="11"/>
      <c r="BNA163" s="11"/>
      <c r="BNB163" s="11"/>
      <c r="BNC163" s="11"/>
      <c r="BND163" s="11"/>
      <c r="BNE163" s="11"/>
      <c r="BNF163" s="11"/>
      <c r="BNG163" s="11"/>
      <c r="BNH163" s="11"/>
      <c r="BNI163" s="11"/>
      <c r="BNJ163" s="11"/>
      <c r="BNK163" s="11"/>
      <c r="BNL163" s="11"/>
      <c r="BNM163" s="11"/>
      <c r="BNN163" s="11"/>
      <c r="BNO163" s="11"/>
      <c r="BNP163" s="11"/>
      <c r="BNQ163" s="11"/>
      <c r="BNR163" s="11"/>
      <c r="BNS163" s="11"/>
      <c r="BNT163" s="11"/>
      <c r="BNU163" s="11"/>
      <c r="BNV163" s="11"/>
      <c r="BNW163" s="11"/>
      <c r="BNX163" s="11"/>
      <c r="BNY163" s="11"/>
      <c r="BNZ163" s="11"/>
      <c r="BOA163" s="11"/>
      <c r="BOB163" s="11"/>
      <c r="BOC163" s="11"/>
      <c r="BOD163" s="11"/>
      <c r="BOE163" s="11"/>
      <c r="BOF163" s="11"/>
      <c r="BOG163" s="11"/>
      <c r="BOH163" s="11"/>
      <c r="BOI163" s="11"/>
      <c r="BOJ163" s="11"/>
      <c r="BOK163" s="11"/>
      <c r="BOL163" s="11"/>
      <c r="BOM163" s="11"/>
      <c r="BON163" s="11"/>
      <c r="BOO163" s="11"/>
      <c r="BOP163" s="11"/>
      <c r="BOQ163" s="11"/>
      <c r="BOR163" s="11"/>
      <c r="BOS163" s="11"/>
      <c r="BOT163" s="11"/>
      <c r="BOU163" s="11"/>
      <c r="BOV163" s="11"/>
      <c r="BOW163" s="11"/>
      <c r="BOX163" s="11"/>
      <c r="BOY163" s="11"/>
      <c r="BOZ163" s="11"/>
      <c r="BPA163" s="11"/>
      <c r="BPB163" s="11"/>
      <c r="BPC163" s="11"/>
      <c r="BPD163" s="11"/>
      <c r="BPE163" s="11"/>
      <c r="BPF163" s="11"/>
      <c r="BPG163" s="11"/>
      <c r="BPH163" s="11"/>
      <c r="BPI163" s="11"/>
      <c r="BPJ163" s="11"/>
      <c r="BPK163" s="11"/>
      <c r="BPL163" s="11"/>
      <c r="BPM163" s="11"/>
      <c r="BPN163" s="11"/>
      <c r="BPO163" s="11"/>
      <c r="BPP163" s="11"/>
      <c r="BPQ163" s="11"/>
      <c r="BPR163" s="11"/>
      <c r="BPS163" s="11"/>
      <c r="BPT163" s="11"/>
      <c r="BPU163" s="11"/>
      <c r="BPV163" s="11"/>
      <c r="BPW163" s="11"/>
      <c r="BPX163" s="11"/>
      <c r="BPY163" s="11"/>
      <c r="BPZ163" s="11"/>
      <c r="BQA163" s="11"/>
      <c r="BQB163" s="11"/>
      <c r="BQC163" s="11"/>
      <c r="BQD163" s="11"/>
      <c r="BQE163" s="11"/>
      <c r="BQF163" s="11"/>
      <c r="BQG163" s="11"/>
      <c r="BQH163" s="11"/>
      <c r="BQI163" s="11"/>
      <c r="BQJ163" s="11"/>
      <c r="BQK163" s="11"/>
      <c r="BQL163" s="11"/>
      <c r="BQM163" s="11"/>
      <c r="BQN163" s="11"/>
      <c r="BQO163" s="11"/>
      <c r="BQP163" s="11"/>
      <c r="BQQ163" s="11"/>
      <c r="BQR163" s="11"/>
      <c r="BQS163" s="11"/>
      <c r="BQT163" s="11"/>
      <c r="BQU163" s="11"/>
      <c r="BQV163" s="11"/>
      <c r="BQW163" s="11"/>
      <c r="BQX163" s="11"/>
      <c r="BQY163" s="11"/>
      <c r="BQZ163" s="11"/>
      <c r="BRA163" s="11"/>
      <c r="BRB163" s="11"/>
      <c r="BRC163" s="11"/>
      <c r="BRD163" s="11"/>
      <c r="BRE163" s="11"/>
      <c r="BRF163" s="11"/>
      <c r="BRG163" s="11"/>
      <c r="BRH163" s="11"/>
      <c r="BRI163" s="11"/>
      <c r="BRJ163" s="11"/>
      <c r="BRK163" s="11"/>
      <c r="BRL163" s="11"/>
      <c r="BRM163" s="11"/>
      <c r="BRN163" s="11"/>
      <c r="BRO163" s="11"/>
      <c r="BRP163" s="11"/>
      <c r="BRQ163" s="11"/>
      <c r="BRR163" s="11"/>
      <c r="BRS163" s="11"/>
      <c r="BRT163" s="11"/>
      <c r="BRU163" s="11"/>
      <c r="BRV163" s="11"/>
      <c r="BRW163" s="11"/>
      <c r="BRX163" s="11"/>
      <c r="BRY163" s="11"/>
      <c r="BRZ163" s="11"/>
      <c r="BSA163" s="11"/>
      <c r="BSB163" s="11"/>
      <c r="BSC163" s="11"/>
      <c r="BSD163" s="11"/>
      <c r="BSE163" s="11"/>
      <c r="BSF163" s="11"/>
      <c r="BSG163" s="11"/>
      <c r="BSH163" s="11"/>
      <c r="BSI163" s="11"/>
      <c r="BSJ163" s="11"/>
      <c r="BSK163" s="11"/>
      <c r="BSL163" s="11"/>
      <c r="BSM163" s="11"/>
      <c r="BSN163" s="11"/>
      <c r="BSO163" s="11"/>
      <c r="BSP163" s="11"/>
      <c r="BSQ163" s="11"/>
      <c r="BSR163" s="11"/>
      <c r="BSS163" s="11"/>
      <c r="BST163" s="11"/>
      <c r="BSU163" s="11"/>
      <c r="BSV163" s="11"/>
      <c r="BSW163" s="11"/>
      <c r="BSX163" s="11"/>
      <c r="BSY163" s="11"/>
      <c r="BSZ163" s="11"/>
      <c r="BTA163" s="11"/>
      <c r="BTB163" s="11"/>
      <c r="BTC163" s="11"/>
      <c r="BTD163" s="11"/>
      <c r="BTE163" s="11"/>
      <c r="BTF163" s="11"/>
      <c r="BTG163" s="11"/>
      <c r="BTH163" s="11"/>
      <c r="BTI163" s="11"/>
      <c r="BTJ163" s="11"/>
      <c r="BTK163" s="11"/>
      <c r="BTL163" s="11"/>
      <c r="BTM163" s="11"/>
      <c r="BTN163" s="11"/>
      <c r="BTO163" s="11"/>
      <c r="BTP163" s="11"/>
      <c r="BTQ163" s="11"/>
      <c r="BTR163" s="11"/>
      <c r="BTS163" s="11"/>
      <c r="BTT163" s="11"/>
      <c r="BTU163" s="11"/>
      <c r="BTV163" s="11"/>
      <c r="BTW163" s="11"/>
      <c r="BTX163" s="11"/>
      <c r="BTY163" s="11"/>
      <c r="BTZ163" s="11"/>
      <c r="BUA163" s="11"/>
      <c r="BUB163" s="11"/>
      <c r="BUC163" s="11"/>
      <c r="BUD163" s="11"/>
      <c r="BUE163" s="11"/>
      <c r="BUF163" s="11"/>
      <c r="BUG163" s="11"/>
      <c r="BUH163" s="11"/>
      <c r="BUI163" s="11"/>
      <c r="BUJ163" s="11"/>
      <c r="BUK163" s="11"/>
      <c r="BUL163" s="11"/>
      <c r="BUM163" s="11"/>
      <c r="BUN163" s="11"/>
      <c r="BUO163" s="11"/>
      <c r="BUP163" s="11"/>
      <c r="BUQ163" s="11"/>
      <c r="BUR163" s="11"/>
      <c r="BUS163" s="11"/>
      <c r="BUT163" s="11"/>
      <c r="BUU163" s="11"/>
      <c r="BUV163" s="11"/>
      <c r="BUW163" s="11"/>
      <c r="BUX163" s="11"/>
      <c r="BUY163" s="11"/>
      <c r="BUZ163" s="11"/>
      <c r="BVA163" s="11"/>
      <c r="BVB163" s="11"/>
      <c r="BVC163" s="11"/>
      <c r="BVD163" s="11"/>
      <c r="BVE163" s="11"/>
      <c r="BVF163" s="11"/>
      <c r="BVG163" s="11"/>
      <c r="BVH163" s="11"/>
      <c r="BVI163" s="11"/>
      <c r="BVJ163" s="11"/>
      <c r="BVK163" s="11"/>
      <c r="BVL163" s="11"/>
      <c r="BVM163" s="11"/>
      <c r="BVN163" s="11"/>
      <c r="BVO163" s="11"/>
      <c r="BVP163" s="11"/>
      <c r="BVQ163" s="11"/>
      <c r="BVR163" s="11"/>
      <c r="BVS163" s="11"/>
      <c r="BVT163" s="11"/>
      <c r="BVU163" s="11"/>
      <c r="BVV163" s="11"/>
      <c r="BVW163" s="11"/>
      <c r="BVX163" s="11"/>
      <c r="BVY163" s="11"/>
      <c r="BVZ163" s="11"/>
      <c r="BWA163" s="11"/>
      <c r="BWB163" s="11"/>
      <c r="BWC163" s="11"/>
      <c r="BWD163" s="11"/>
      <c r="BWE163" s="11"/>
      <c r="BWF163" s="11"/>
      <c r="BWG163" s="11"/>
      <c r="BWH163" s="11"/>
      <c r="BWI163" s="11"/>
      <c r="BWJ163" s="11"/>
      <c r="BWK163" s="11"/>
      <c r="BWL163" s="11"/>
      <c r="BWM163" s="11"/>
      <c r="BWN163" s="11"/>
      <c r="BWO163" s="11"/>
      <c r="BWP163" s="11"/>
      <c r="BWQ163" s="11"/>
      <c r="BWR163" s="11"/>
      <c r="BWS163" s="11"/>
      <c r="BWT163" s="11"/>
      <c r="BWU163" s="11"/>
      <c r="BWV163" s="11"/>
      <c r="BWW163" s="11"/>
      <c r="BWX163" s="11"/>
      <c r="BWY163" s="11"/>
      <c r="BWZ163" s="11"/>
      <c r="BXA163" s="11"/>
      <c r="BXB163" s="11"/>
      <c r="BXC163" s="11"/>
      <c r="BXD163" s="11"/>
      <c r="BXE163" s="11"/>
      <c r="BXF163" s="11"/>
      <c r="BXG163" s="11"/>
      <c r="BXH163" s="11"/>
      <c r="BXI163" s="11"/>
      <c r="BXJ163" s="11"/>
      <c r="BXK163" s="11"/>
      <c r="BXL163" s="11"/>
      <c r="BXM163" s="11"/>
      <c r="BXN163" s="11"/>
      <c r="BXO163" s="11"/>
      <c r="BXP163" s="11"/>
      <c r="BXQ163" s="11"/>
      <c r="BXR163" s="11"/>
      <c r="BXS163" s="11"/>
      <c r="BXT163" s="11"/>
      <c r="BXU163" s="11"/>
      <c r="BXV163" s="11"/>
      <c r="BXW163" s="11"/>
      <c r="BXX163" s="11"/>
      <c r="BXY163" s="11"/>
      <c r="BXZ163" s="11"/>
      <c r="BYA163" s="11"/>
      <c r="BYB163" s="11"/>
      <c r="BYC163" s="11"/>
      <c r="BYD163" s="11"/>
      <c r="BYE163" s="11"/>
      <c r="BYF163" s="11"/>
      <c r="BYG163" s="11"/>
      <c r="BYH163" s="11"/>
      <c r="BYI163" s="11"/>
      <c r="BYJ163" s="11"/>
      <c r="BYK163" s="11"/>
      <c r="BYL163" s="11"/>
      <c r="BYM163" s="11"/>
      <c r="BYN163" s="11"/>
      <c r="BYO163" s="11"/>
      <c r="BYP163" s="11"/>
      <c r="BYQ163" s="11"/>
      <c r="BYR163" s="11"/>
      <c r="BYS163" s="11"/>
      <c r="BYT163" s="11"/>
      <c r="BYU163" s="11"/>
      <c r="BYV163" s="11"/>
      <c r="BYW163" s="11"/>
      <c r="BYX163" s="11"/>
      <c r="BYY163" s="11"/>
      <c r="BYZ163" s="11"/>
      <c r="BZA163" s="11"/>
      <c r="BZB163" s="11"/>
      <c r="BZC163" s="11"/>
      <c r="BZD163" s="11"/>
      <c r="BZE163" s="11"/>
      <c r="BZF163" s="11"/>
      <c r="BZG163" s="11"/>
      <c r="BZH163" s="11"/>
      <c r="BZI163" s="11"/>
      <c r="BZJ163" s="11"/>
      <c r="BZK163" s="11"/>
      <c r="BZL163" s="11"/>
      <c r="BZM163" s="11"/>
      <c r="BZN163" s="11"/>
      <c r="BZO163" s="11"/>
      <c r="BZP163" s="11"/>
      <c r="BZQ163" s="11"/>
      <c r="BZR163" s="11"/>
      <c r="BZS163" s="11"/>
      <c r="BZT163" s="11"/>
      <c r="BZU163" s="11"/>
      <c r="BZV163" s="11"/>
      <c r="BZW163" s="11"/>
      <c r="BZX163" s="11"/>
      <c r="BZY163" s="11"/>
      <c r="BZZ163" s="11"/>
      <c r="CAA163" s="11"/>
      <c r="CAB163" s="11"/>
      <c r="CAC163" s="11"/>
      <c r="CAD163" s="11"/>
      <c r="CAE163" s="11"/>
      <c r="CAF163" s="11"/>
      <c r="CAG163" s="11"/>
      <c r="CAH163" s="11"/>
      <c r="CAI163" s="11"/>
      <c r="CAJ163" s="11"/>
      <c r="CAK163" s="11"/>
      <c r="CAL163" s="11"/>
      <c r="CAM163" s="11"/>
      <c r="CAN163" s="11"/>
      <c r="CAO163" s="11"/>
      <c r="CAP163" s="11"/>
      <c r="CAQ163" s="11"/>
      <c r="CAR163" s="11"/>
      <c r="CAS163" s="11"/>
      <c r="CAT163" s="11"/>
      <c r="CAU163" s="11"/>
      <c r="CAV163" s="11"/>
      <c r="CAW163" s="11"/>
      <c r="CAX163" s="11"/>
      <c r="CAY163" s="11"/>
      <c r="CAZ163" s="11"/>
      <c r="CBA163" s="11"/>
      <c r="CBB163" s="11"/>
      <c r="CBC163" s="11"/>
      <c r="CBD163" s="11"/>
      <c r="CBE163" s="11"/>
      <c r="CBF163" s="11"/>
      <c r="CBG163" s="11"/>
      <c r="CBH163" s="11"/>
      <c r="CBI163" s="11"/>
      <c r="CBJ163" s="11"/>
      <c r="CBK163" s="11"/>
      <c r="CBL163" s="11"/>
      <c r="CBM163" s="11"/>
      <c r="CBN163" s="11"/>
      <c r="CBO163" s="11"/>
      <c r="CBP163" s="11"/>
      <c r="CBQ163" s="11"/>
      <c r="CBR163" s="11"/>
      <c r="CBS163" s="11"/>
      <c r="CBT163" s="11"/>
      <c r="CBU163" s="11"/>
      <c r="CBV163" s="11"/>
      <c r="CBW163" s="11"/>
      <c r="CBX163" s="11"/>
      <c r="CBY163" s="11"/>
      <c r="CBZ163" s="11"/>
      <c r="CCA163" s="11"/>
      <c r="CCB163" s="11"/>
      <c r="CCC163" s="11"/>
      <c r="CCD163" s="11"/>
      <c r="CCE163" s="11"/>
      <c r="CCF163" s="11"/>
      <c r="CCG163" s="11"/>
      <c r="CCH163" s="11"/>
      <c r="CCI163" s="11"/>
      <c r="CCJ163" s="11"/>
      <c r="CCK163" s="11"/>
      <c r="CCL163" s="11"/>
      <c r="CCM163" s="11"/>
      <c r="CCN163" s="11"/>
      <c r="CCO163" s="11"/>
      <c r="CCP163" s="11"/>
      <c r="CCQ163" s="11"/>
      <c r="CCR163" s="11"/>
      <c r="CCS163" s="11"/>
      <c r="CCT163" s="11"/>
      <c r="CCU163" s="11"/>
      <c r="CCV163" s="11"/>
      <c r="CCW163" s="11"/>
      <c r="CCX163" s="11"/>
      <c r="CCY163" s="11"/>
      <c r="CCZ163" s="11"/>
      <c r="CDA163" s="11"/>
      <c r="CDB163" s="11"/>
      <c r="CDC163" s="11"/>
      <c r="CDD163" s="11"/>
      <c r="CDE163" s="11"/>
      <c r="CDF163" s="11"/>
      <c r="CDG163" s="11"/>
      <c r="CDH163" s="11"/>
      <c r="CDI163" s="11"/>
      <c r="CDJ163" s="11"/>
      <c r="CDK163" s="11"/>
      <c r="CDL163" s="11"/>
      <c r="CDM163" s="11"/>
      <c r="CDN163" s="11"/>
      <c r="CDO163" s="11"/>
      <c r="CDP163" s="11"/>
      <c r="CDQ163" s="11"/>
      <c r="CDR163" s="11"/>
      <c r="CDS163" s="11"/>
      <c r="CDT163" s="11"/>
      <c r="CDU163" s="11"/>
      <c r="CDV163" s="11"/>
      <c r="CDW163" s="11"/>
      <c r="CDX163" s="11"/>
      <c r="CDY163" s="11"/>
      <c r="CDZ163" s="11"/>
      <c r="CEA163" s="11"/>
      <c r="CEB163" s="11"/>
      <c r="CEC163" s="11"/>
      <c r="CED163" s="11"/>
      <c r="CEE163" s="11"/>
      <c r="CEF163" s="11"/>
      <c r="CEG163" s="11"/>
      <c r="CEH163" s="11"/>
      <c r="CEI163" s="11"/>
      <c r="CEJ163" s="11"/>
      <c r="CEK163" s="11"/>
      <c r="CEL163" s="11"/>
      <c r="CEM163" s="11"/>
      <c r="CEN163" s="11"/>
      <c r="CEO163" s="11"/>
      <c r="CEP163" s="11"/>
      <c r="CEQ163" s="11"/>
      <c r="CER163" s="11"/>
      <c r="CES163" s="11"/>
      <c r="CET163" s="11"/>
      <c r="CEU163" s="11"/>
      <c r="CEV163" s="11"/>
      <c r="CEW163" s="11"/>
      <c r="CEX163" s="11"/>
      <c r="CEY163" s="11"/>
      <c r="CEZ163" s="11"/>
      <c r="CFA163" s="11"/>
      <c r="CFB163" s="11"/>
      <c r="CFC163" s="11"/>
      <c r="CFD163" s="11"/>
      <c r="CFE163" s="11"/>
      <c r="CFF163" s="11"/>
      <c r="CFG163" s="11"/>
      <c r="CFH163" s="11"/>
      <c r="CFI163" s="11"/>
      <c r="CFJ163" s="11"/>
      <c r="CFK163" s="11"/>
      <c r="CFL163" s="11"/>
      <c r="CFM163" s="11"/>
      <c r="CFN163" s="11"/>
      <c r="CFO163" s="11"/>
      <c r="CFP163" s="11"/>
      <c r="CFQ163" s="11"/>
      <c r="CFR163" s="11"/>
      <c r="CFS163" s="11"/>
      <c r="CFT163" s="11"/>
      <c r="CFU163" s="11"/>
      <c r="CFV163" s="11"/>
      <c r="CFW163" s="11"/>
      <c r="CFX163" s="11"/>
      <c r="CFY163" s="11"/>
      <c r="CFZ163" s="11"/>
      <c r="CGA163" s="11"/>
      <c r="CGB163" s="11"/>
      <c r="CGC163" s="11"/>
      <c r="CGD163" s="11"/>
      <c r="CGE163" s="11"/>
      <c r="CGF163" s="11"/>
      <c r="CGG163" s="11"/>
      <c r="CGH163" s="11"/>
      <c r="CGI163" s="11"/>
      <c r="CGJ163" s="11"/>
      <c r="CGK163" s="11"/>
      <c r="CGL163" s="11"/>
      <c r="CGM163" s="11"/>
      <c r="CGN163" s="11"/>
      <c r="CGO163" s="11"/>
      <c r="CGP163" s="11"/>
      <c r="CGQ163" s="11"/>
      <c r="CGR163" s="11"/>
      <c r="CGS163" s="11"/>
      <c r="CGT163" s="11"/>
      <c r="CGU163" s="11"/>
      <c r="CGV163" s="11"/>
      <c r="CGW163" s="11"/>
      <c r="CGX163" s="11"/>
      <c r="CGY163" s="11"/>
      <c r="CGZ163" s="11"/>
      <c r="CHA163" s="11"/>
      <c r="CHB163" s="11"/>
      <c r="CHC163" s="11"/>
      <c r="CHD163" s="11"/>
      <c r="CHE163" s="11"/>
      <c r="CHF163" s="11"/>
      <c r="CHG163" s="11"/>
      <c r="CHH163" s="11"/>
      <c r="CHI163" s="11"/>
      <c r="CHJ163" s="11"/>
      <c r="CHK163" s="11"/>
      <c r="CHL163" s="11"/>
      <c r="CHM163" s="11"/>
      <c r="CHN163" s="11"/>
      <c r="CHO163" s="11"/>
      <c r="CHP163" s="11"/>
      <c r="CHQ163" s="11"/>
      <c r="CHR163" s="11"/>
      <c r="CHS163" s="11"/>
      <c r="CHT163" s="11"/>
      <c r="CHU163" s="11"/>
      <c r="CHV163" s="11"/>
      <c r="CHW163" s="11"/>
      <c r="CHX163" s="11"/>
      <c r="CHY163" s="11"/>
      <c r="CHZ163" s="11"/>
      <c r="CIA163" s="11"/>
      <c r="CIB163" s="11"/>
      <c r="CIC163" s="11"/>
      <c r="CID163" s="11"/>
      <c r="CIE163" s="11"/>
      <c r="CIF163" s="11"/>
      <c r="CIG163" s="11"/>
      <c r="CIH163" s="11"/>
      <c r="CII163" s="11"/>
      <c r="CIJ163" s="11"/>
      <c r="CIK163" s="11"/>
      <c r="CIL163" s="11"/>
      <c r="CIM163" s="11"/>
      <c r="CIN163" s="11"/>
      <c r="CIO163" s="11"/>
      <c r="CIP163" s="11"/>
      <c r="CIQ163" s="11"/>
      <c r="CIR163" s="11"/>
      <c r="CIS163" s="11"/>
      <c r="CIT163" s="11"/>
      <c r="CIU163" s="11"/>
      <c r="CIV163" s="11"/>
      <c r="CIW163" s="11"/>
      <c r="CIX163" s="11"/>
      <c r="CIY163" s="11"/>
      <c r="CIZ163" s="11"/>
      <c r="CJA163" s="11"/>
      <c r="CJB163" s="11"/>
      <c r="CJC163" s="11"/>
      <c r="CJD163" s="11"/>
      <c r="CJE163" s="11"/>
      <c r="CJF163" s="11"/>
      <c r="CJG163" s="11"/>
      <c r="CJH163" s="11"/>
      <c r="CJI163" s="11"/>
      <c r="CJJ163" s="11"/>
      <c r="CJK163" s="11"/>
      <c r="CJL163" s="11"/>
      <c r="CJM163" s="11"/>
      <c r="CJN163" s="11"/>
      <c r="CJO163" s="11"/>
      <c r="CJP163" s="11"/>
      <c r="CJQ163" s="11"/>
      <c r="CJR163" s="11"/>
      <c r="CJS163" s="11"/>
      <c r="CJT163" s="11"/>
      <c r="CJU163" s="11"/>
      <c r="CJV163" s="11"/>
      <c r="CJW163" s="11"/>
      <c r="CJX163" s="11"/>
      <c r="CJY163" s="11"/>
      <c r="CJZ163" s="11"/>
      <c r="CKA163" s="11"/>
      <c r="CKB163" s="11"/>
      <c r="CKC163" s="11"/>
      <c r="CKD163" s="11"/>
      <c r="CKE163" s="11"/>
      <c r="CKF163" s="11"/>
      <c r="CKG163" s="11"/>
      <c r="CKH163" s="11"/>
      <c r="CKI163" s="11"/>
      <c r="CKJ163" s="11"/>
      <c r="CKK163" s="11"/>
      <c r="CKL163" s="11"/>
      <c r="CKM163" s="11"/>
      <c r="CKN163" s="11"/>
      <c r="CKO163" s="11"/>
      <c r="CKP163" s="11"/>
      <c r="CKQ163" s="11"/>
      <c r="CKR163" s="11"/>
      <c r="CKS163" s="11"/>
      <c r="CKT163" s="11"/>
      <c r="CKU163" s="11"/>
      <c r="CKV163" s="11"/>
      <c r="CKW163" s="11"/>
      <c r="CKX163" s="11"/>
      <c r="CKY163" s="11"/>
      <c r="CKZ163" s="11"/>
      <c r="CLA163" s="11"/>
      <c r="CLB163" s="11"/>
      <c r="CLC163" s="11"/>
      <c r="CLD163" s="11"/>
      <c r="CLE163" s="11"/>
      <c r="CLF163" s="11"/>
      <c r="CLG163" s="11"/>
      <c r="CLH163" s="11"/>
      <c r="CLI163" s="11"/>
      <c r="CLJ163" s="11"/>
      <c r="CLK163" s="11"/>
      <c r="CLL163" s="11"/>
      <c r="CLM163" s="11"/>
      <c r="CLN163" s="11"/>
      <c r="CLO163" s="11"/>
      <c r="CLP163" s="11"/>
      <c r="CLQ163" s="11"/>
      <c r="CLR163" s="11"/>
      <c r="CLS163" s="11"/>
      <c r="CLT163" s="11"/>
      <c r="CLU163" s="11"/>
      <c r="CLV163" s="11"/>
      <c r="CLW163" s="11"/>
      <c r="CLX163" s="11"/>
      <c r="CLY163" s="11"/>
      <c r="CLZ163" s="11"/>
      <c r="CMA163" s="11"/>
      <c r="CMB163" s="11"/>
      <c r="CMC163" s="11"/>
      <c r="CMD163" s="11"/>
      <c r="CME163" s="11"/>
      <c r="CMF163" s="11"/>
      <c r="CMG163" s="11"/>
      <c r="CMH163" s="11"/>
      <c r="CMI163" s="11"/>
      <c r="CMJ163" s="11"/>
      <c r="CMK163" s="11"/>
      <c r="CML163" s="11"/>
      <c r="CMM163" s="11"/>
      <c r="CMN163" s="11"/>
      <c r="CMO163" s="11"/>
      <c r="CMP163" s="11"/>
      <c r="CMQ163" s="11"/>
      <c r="CMR163" s="11"/>
      <c r="CMS163" s="11"/>
      <c r="CMT163" s="11"/>
      <c r="CMU163" s="11"/>
      <c r="CMV163" s="11"/>
      <c r="CMW163" s="11"/>
      <c r="CMX163" s="11"/>
      <c r="CMY163" s="11"/>
      <c r="CMZ163" s="11"/>
      <c r="CNA163" s="11"/>
      <c r="CNB163" s="11"/>
      <c r="CNC163" s="11"/>
      <c r="CND163" s="11"/>
      <c r="CNE163" s="11"/>
      <c r="CNF163" s="11"/>
      <c r="CNG163" s="11"/>
      <c r="CNH163" s="11"/>
      <c r="CNI163" s="11"/>
      <c r="CNJ163" s="11"/>
      <c r="CNK163" s="11"/>
      <c r="CNL163" s="11"/>
      <c r="CNM163" s="11"/>
      <c r="CNN163" s="11"/>
      <c r="CNO163" s="11"/>
      <c r="CNP163" s="11"/>
      <c r="CNQ163" s="11"/>
      <c r="CNR163" s="11"/>
      <c r="CNS163" s="11"/>
      <c r="CNT163" s="11"/>
      <c r="CNU163" s="11"/>
      <c r="CNV163" s="11"/>
      <c r="CNW163" s="11"/>
      <c r="CNX163" s="11"/>
      <c r="CNY163" s="11"/>
      <c r="CNZ163" s="11"/>
      <c r="COA163" s="11"/>
      <c r="COB163" s="11"/>
      <c r="COC163" s="11"/>
      <c r="COD163" s="11"/>
      <c r="COE163" s="11"/>
      <c r="COF163" s="11"/>
      <c r="COG163" s="11"/>
      <c r="COH163" s="11"/>
      <c r="COI163" s="11"/>
      <c r="COJ163" s="11"/>
      <c r="COK163" s="11"/>
      <c r="COL163" s="11"/>
      <c r="COM163" s="11"/>
      <c r="CON163" s="11"/>
      <c r="COO163" s="11"/>
      <c r="COP163" s="11"/>
      <c r="COQ163" s="11"/>
      <c r="COR163" s="11"/>
      <c r="COS163" s="11"/>
      <c r="COT163" s="11"/>
      <c r="COU163" s="11"/>
      <c r="COV163" s="11"/>
      <c r="COW163" s="11"/>
      <c r="COX163" s="11"/>
      <c r="COY163" s="11"/>
      <c r="COZ163" s="11"/>
      <c r="CPA163" s="11"/>
      <c r="CPB163" s="11"/>
      <c r="CPC163" s="11"/>
      <c r="CPD163" s="11"/>
      <c r="CPE163" s="11"/>
      <c r="CPF163" s="11"/>
      <c r="CPG163" s="11"/>
      <c r="CPH163" s="11"/>
      <c r="CPI163" s="11"/>
      <c r="CPJ163" s="11"/>
      <c r="CPK163" s="11"/>
      <c r="CPL163" s="11"/>
      <c r="CPM163" s="11"/>
      <c r="CPN163" s="11"/>
      <c r="CPO163" s="11"/>
      <c r="CPP163" s="11"/>
      <c r="CPQ163" s="11"/>
      <c r="CPR163" s="11"/>
      <c r="CPS163" s="11"/>
      <c r="CPT163" s="11"/>
      <c r="CPU163" s="11"/>
      <c r="CPV163" s="11"/>
      <c r="CPW163" s="11"/>
      <c r="CPX163" s="11"/>
      <c r="CPY163" s="11"/>
      <c r="CPZ163" s="11"/>
      <c r="CQA163" s="11"/>
      <c r="CQB163" s="11"/>
      <c r="CQC163" s="11"/>
      <c r="CQD163" s="11"/>
      <c r="CQE163" s="11"/>
      <c r="CQF163" s="11"/>
      <c r="CQG163" s="11"/>
      <c r="CQH163" s="11"/>
      <c r="CQI163" s="11"/>
      <c r="CQJ163" s="11"/>
      <c r="CQK163" s="11"/>
      <c r="CQL163" s="11"/>
      <c r="CQM163" s="11"/>
      <c r="CQN163" s="11"/>
      <c r="CQO163" s="11"/>
      <c r="CQP163" s="11"/>
      <c r="CQQ163" s="11"/>
      <c r="CQR163" s="11"/>
      <c r="CQS163" s="11"/>
      <c r="CQT163" s="11"/>
      <c r="CQU163" s="11"/>
      <c r="CQV163" s="11"/>
      <c r="CQW163" s="11"/>
      <c r="CQX163" s="11"/>
      <c r="CQY163" s="11"/>
      <c r="CQZ163" s="11"/>
      <c r="CRA163" s="11"/>
      <c r="CRB163" s="11"/>
      <c r="CRC163" s="11"/>
      <c r="CRD163" s="11"/>
      <c r="CRE163" s="11"/>
      <c r="CRF163" s="11"/>
      <c r="CRG163" s="11"/>
      <c r="CRH163" s="11"/>
      <c r="CRI163" s="11"/>
      <c r="CRJ163" s="11"/>
      <c r="CRK163" s="11"/>
      <c r="CRL163" s="11"/>
      <c r="CRM163" s="11"/>
      <c r="CRN163" s="11"/>
      <c r="CRO163" s="11"/>
      <c r="CRP163" s="11"/>
      <c r="CRQ163" s="11"/>
      <c r="CRR163" s="11"/>
      <c r="CRS163" s="11"/>
      <c r="CRT163" s="11"/>
      <c r="CRU163" s="11"/>
      <c r="CRV163" s="11"/>
      <c r="CRW163" s="11"/>
      <c r="CRX163" s="11"/>
      <c r="CRY163" s="11"/>
      <c r="CRZ163" s="11"/>
      <c r="CSA163" s="11"/>
      <c r="CSB163" s="11"/>
      <c r="CSC163" s="11"/>
      <c r="CSD163" s="11"/>
      <c r="CSE163" s="11"/>
      <c r="CSF163" s="11"/>
      <c r="CSG163" s="11"/>
      <c r="CSH163" s="11"/>
      <c r="CSI163" s="11"/>
      <c r="CSJ163" s="11"/>
      <c r="CSK163" s="11"/>
      <c r="CSL163" s="11"/>
      <c r="CSM163" s="11"/>
      <c r="CSN163" s="11"/>
      <c r="CSO163" s="11"/>
      <c r="CSP163" s="11"/>
      <c r="CSQ163" s="11"/>
      <c r="CSR163" s="11"/>
      <c r="CSS163" s="11"/>
      <c r="CST163" s="11"/>
      <c r="CSU163" s="11"/>
      <c r="CSV163" s="11"/>
      <c r="CSW163" s="11"/>
      <c r="CSX163" s="11"/>
      <c r="CSY163" s="11"/>
      <c r="CSZ163" s="11"/>
      <c r="CTA163" s="11"/>
      <c r="CTB163" s="11"/>
      <c r="CTC163" s="11"/>
      <c r="CTD163" s="11"/>
      <c r="CTE163" s="11"/>
      <c r="CTF163" s="11"/>
      <c r="CTG163" s="11"/>
      <c r="CTH163" s="11"/>
      <c r="CTI163" s="11"/>
      <c r="CTJ163" s="11"/>
      <c r="CTK163" s="11"/>
      <c r="CTL163" s="11"/>
      <c r="CTM163" s="11"/>
      <c r="CTN163" s="11"/>
      <c r="CTO163" s="11"/>
      <c r="CTP163" s="11"/>
      <c r="CTQ163" s="11"/>
      <c r="CTR163" s="11"/>
      <c r="CTS163" s="11"/>
      <c r="CTT163" s="11"/>
      <c r="CTU163" s="11"/>
      <c r="CTV163" s="11"/>
      <c r="CTW163" s="11"/>
      <c r="CTX163" s="11"/>
      <c r="CTY163" s="11"/>
      <c r="CTZ163" s="11"/>
      <c r="CUA163" s="11"/>
      <c r="CUB163" s="11"/>
      <c r="CUC163" s="11"/>
      <c r="CUD163" s="11"/>
      <c r="CUE163" s="11"/>
      <c r="CUF163" s="11"/>
      <c r="CUG163" s="11"/>
      <c r="CUH163" s="11"/>
      <c r="CUI163" s="11"/>
      <c r="CUJ163" s="11"/>
      <c r="CUK163" s="11"/>
      <c r="CUL163" s="11"/>
      <c r="CUM163" s="11"/>
      <c r="CUN163" s="11"/>
      <c r="CUO163" s="11"/>
      <c r="CUP163" s="11"/>
      <c r="CUQ163" s="11"/>
      <c r="CUR163" s="11"/>
      <c r="CUS163" s="11"/>
      <c r="CUT163" s="11"/>
      <c r="CUU163" s="11"/>
      <c r="CUV163" s="11"/>
      <c r="CUW163" s="11"/>
      <c r="CUX163" s="11"/>
      <c r="CUY163" s="11"/>
      <c r="CUZ163" s="11"/>
      <c r="CVA163" s="11"/>
      <c r="CVB163" s="11"/>
      <c r="CVC163" s="11"/>
      <c r="CVD163" s="11"/>
      <c r="CVE163" s="11"/>
      <c r="CVF163" s="11"/>
      <c r="CVG163" s="11"/>
      <c r="CVH163" s="11"/>
      <c r="CVI163" s="11"/>
      <c r="CVJ163" s="11"/>
      <c r="CVK163" s="11"/>
      <c r="CVL163" s="11"/>
      <c r="CVM163" s="11"/>
      <c r="CVN163" s="11"/>
      <c r="CVO163" s="11"/>
      <c r="CVP163" s="11"/>
      <c r="CVQ163" s="11"/>
      <c r="CVR163" s="11"/>
      <c r="CVS163" s="11"/>
      <c r="CVT163" s="11"/>
      <c r="CVU163" s="11"/>
      <c r="CVV163" s="11"/>
      <c r="CVW163" s="11"/>
      <c r="CVX163" s="11"/>
      <c r="CVY163" s="11"/>
      <c r="CVZ163" s="11"/>
      <c r="CWA163" s="11"/>
      <c r="CWB163" s="11"/>
      <c r="CWC163" s="11"/>
      <c r="CWD163" s="11"/>
      <c r="CWE163" s="11"/>
      <c r="CWF163" s="11"/>
      <c r="CWG163" s="11"/>
      <c r="CWH163" s="11"/>
      <c r="CWI163" s="11"/>
      <c r="CWJ163" s="11"/>
      <c r="CWK163" s="11"/>
      <c r="CWL163" s="11"/>
      <c r="CWM163" s="11"/>
      <c r="CWN163" s="11"/>
      <c r="CWO163" s="11"/>
      <c r="CWP163" s="11"/>
      <c r="CWQ163" s="11"/>
      <c r="CWR163" s="11"/>
      <c r="CWS163" s="11"/>
      <c r="CWT163" s="11"/>
      <c r="CWU163" s="11"/>
      <c r="CWV163" s="11"/>
      <c r="CWW163" s="11"/>
      <c r="CWX163" s="11"/>
      <c r="CWY163" s="11"/>
      <c r="CWZ163" s="11"/>
      <c r="CXA163" s="11"/>
      <c r="CXB163" s="11"/>
      <c r="CXC163" s="11"/>
      <c r="CXD163" s="11"/>
      <c r="CXE163" s="11"/>
      <c r="CXF163" s="11"/>
      <c r="CXG163" s="11"/>
      <c r="CXH163" s="11"/>
      <c r="CXI163" s="11"/>
      <c r="CXJ163" s="11"/>
      <c r="CXK163" s="11"/>
      <c r="CXL163" s="11"/>
      <c r="CXM163" s="11"/>
      <c r="CXN163" s="11"/>
      <c r="CXO163" s="11"/>
      <c r="CXP163" s="11"/>
      <c r="CXQ163" s="11"/>
      <c r="CXR163" s="11"/>
      <c r="CXS163" s="11"/>
      <c r="CXT163" s="11"/>
      <c r="CXU163" s="11"/>
      <c r="CXV163" s="11"/>
      <c r="CXW163" s="11"/>
      <c r="CXX163" s="11"/>
      <c r="CXY163" s="11"/>
      <c r="CXZ163" s="11"/>
      <c r="CYA163" s="11"/>
      <c r="CYB163" s="11"/>
      <c r="CYC163" s="11"/>
      <c r="CYD163" s="11"/>
      <c r="CYE163" s="11"/>
      <c r="CYF163" s="11"/>
      <c r="CYG163" s="11"/>
      <c r="CYH163" s="11"/>
      <c r="CYI163" s="11"/>
      <c r="CYJ163" s="11"/>
      <c r="CYK163" s="11"/>
      <c r="CYL163" s="11"/>
      <c r="CYM163" s="11"/>
      <c r="CYN163" s="11"/>
      <c r="CYO163" s="11"/>
      <c r="CYP163" s="11"/>
      <c r="CYQ163" s="11"/>
      <c r="CYR163" s="11"/>
      <c r="CYS163" s="11"/>
      <c r="CYT163" s="11"/>
      <c r="CYU163" s="11"/>
      <c r="CYV163" s="11"/>
      <c r="CYW163" s="11"/>
      <c r="CYX163" s="11"/>
      <c r="CYY163" s="11"/>
      <c r="CYZ163" s="11"/>
      <c r="CZA163" s="11"/>
      <c r="CZB163" s="11"/>
      <c r="CZC163" s="11"/>
      <c r="CZD163" s="11"/>
      <c r="CZE163" s="11"/>
      <c r="CZF163" s="11"/>
      <c r="CZG163" s="11"/>
      <c r="CZH163" s="11"/>
      <c r="CZI163" s="11"/>
      <c r="CZJ163" s="11"/>
      <c r="CZK163" s="11"/>
      <c r="CZL163" s="11"/>
      <c r="CZM163" s="11"/>
      <c r="CZN163" s="11"/>
      <c r="CZO163" s="11"/>
      <c r="CZP163" s="11"/>
      <c r="CZQ163" s="11"/>
      <c r="CZR163" s="11"/>
      <c r="CZS163" s="11"/>
      <c r="CZT163" s="11"/>
      <c r="CZU163" s="11"/>
      <c r="CZV163" s="11"/>
      <c r="CZW163" s="11"/>
      <c r="CZX163" s="11"/>
      <c r="CZY163" s="11"/>
      <c r="CZZ163" s="11"/>
      <c r="DAA163" s="11"/>
      <c r="DAB163" s="11"/>
      <c r="DAC163" s="11"/>
      <c r="DAD163" s="11"/>
      <c r="DAE163" s="11"/>
      <c r="DAF163" s="11"/>
      <c r="DAG163" s="11"/>
      <c r="DAH163" s="11"/>
      <c r="DAI163" s="11"/>
      <c r="DAJ163" s="11"/>
      <c r="DAK163" s="11"/>
      <c r="DAL163" s="11"/>
      <c r="DAM163" s="11"/>
      <c r="DAN163" s="11"/>
      <c r="DAO163" s="11"/>
      <c r="DAP163" s="11"/>
      <c r="DAQ163" s="11"/>
      <c r="DAR163" s="11"/>
      <c r="DAS163" s="11"/>
      <c r="DAT163" s="11"/>
      <c r="DAU163" s="11"/>
      <c r="DAV163" s="11"/>
      <c r="DAW163" s="11"/>
      <c r="DAX163" s="11"/>
      <c r="DAY163" s="11"/>
      <c r="DAZ163" s="11"/>
      <c r="DBA163" s="11"/>
      <c r="DBB163" s="11"/>
      <c r="DBC163" s="11"/>
      <c r="DBD163" s="11"/>
      <c r="DBE163" s="11"/>
      <c r="DBF163" s="11"/>
      <c r="DBG163" s="11"/>
      <c r="DBH163" s="11"/>
      <c r="DBI163" s="11"/>
      <c r="DBJ163" s="11"/>
      <c r="DBK163" s="11"/>
      <c r="DBL163" s="11"/>
      <c r="DBM163" s="11"/>
      <c r="DBN163" s="11"/>
      <c r="DBO163" s="11"/>
      <c r="DBP163" s="11"/>
      <c r="DBQ163" s="11"/>
      <c r="DBR163" s="11"/>
      <c r="DBS163" s="11"/>
      <c r="DBT163" s="11"/>
      <c r="DBU163" s="11"/>
      <c r="DBV163" s="11"/>
      <c r="DBW163" s="11"/>
      <c r="DBX163" s="11"/>
      <c r="DBY163" s="11"/>
      <c r="DBZ163" s="11"/>
      <c r="DCA163" s="11"/>
      <c r="DCB163" s="11"/>
      <c r="DCC163" s="11"/>
      <c r="DCD163" s="11"/>
      <c r="DCE163" s="11"/>
      <c r="DCF163" s="11"/>
      <c r="DCG163" s="11"/>
      <c r="DCH163" s="11"/>
      <c r="DCI163" s="11"/>
      <c r="DCJ163" s="11"/>
      <c r="DCK163" s="11"/>
      <c r="DCL163" s="11"/>
      <c r="DCM163" s="11"/>
      <c r="DCN163" s="11"/>
      <c r="DCO163" s="11"/>
      <c r="DCP163" s="11"/>
      <c r="DCQ163" s="11"/>
      <c r="DCR163" s="11"/>
      <c r="DCS163" s="11"/>
      <c r="DCT163" s="11"/>
      <c r="DCU163" s="11"/>
      <c r="DCV163" s="11"/>
      <c r="DCW163" s="11"/>
      <c r="DCX163" s="11"/>
      <c r="DCY163" s="11"/>
      <c r="DCZ163" s="11"/>
      <c r="DDA163" s="11"/>
      <c r="DDB163" s="11"/>
      <c r="DDC163" s="11"/>
      <c r="DDD163" s="11"/>
      <c r="DDE163" s="11"/>
      <c r="DDF163" s="11"/>
      <c r="DDG163" s="11"/>
      <c r="DDH163" s="11"/>
      <c r="DDI163" s="11"/>
      <c r="DDJ163" s="11"/>
      <c r="DDK163" s="11"/>
      <c r="DDL163" s="11"/>
      <c r="DDM163" s="11"/>
      <c r="DDN163" s="11"/>
      <c r="DDO163" s="11"/>
      <c r="DDP163" s="11"/>
      <c r="DDQ163" s="11"/>
      <c r="DDR163" s="11"/>
      <c r="DDS163" s="11"/>
      <c r="DDT163" s="11"/>
      <c r="DDU163" s="11"/>
      <c r="DDV163" s="11"/>
      <c r="DDW163" s="11"/>
      <c r="DDX163" s="11"/>
      <c r="DDY163" s="11"/>
      <c r="DDZ163" s="11"/>
      <c r="DEA163" s="11"/>
      <c r="DEB163" s="11"/>
      <c r="DEC163" s="11"/>
      <c r="DED163" s="11"/>
      <c r="DEE163" s="11"/>
      <c r="DEF163" s="11"/>
      <c r="DEG163" s="11"/>
      <c r="DEH163" s="11"/>
      <c r="DEI163" s="11"/>
      <c r="DEJ163" s="11"/>
      <c r="DEK163" s="11"/>
      <c r="DEL163" s="11"/>
      <c r="DEM163" s="11"/>
      <c r="DEN163" s="11"/>
      <c r="DEO163" s="11"/>
      <c r="DEP163" s="11"/>
      <c r="DEQ163" s="11"/>
      <c r="DER163" s="11"/>
      <c r="DES163" s="11"/>
      <c r="DET163" s="11"/>
      <c r="DEU163" s="11"/>
      <c r="DEV163" s="11"/>
      <c r="DEW163" s="11"/>
      <c r="DEX163" s="11"/>
      <c r="DEY163" s="11"/>
      <c r="DEZ163" s="11"/>
      <c r="DFA163" s="11"/>
      <c r="DFB163" s="11"/>
      <c r="DFC163" s="11"/>
      <c r="DFD163" s="11"/>
      <c r="DFE163" s="11"/>
      <c r="DFF163" s="11"/>
      <c r="DFG163" s="11"/>
      <c r="DFH163" s="11"/>
      <c r="DFI163" s="11"/>
      <c r="DFJ163" s="11"/>
      <c r="DFK163" s="11"/>
      <c r="DFL163" s="11"/>
      <c r="DFM163" s="11"/>
      <c r="DFN163" s="11"/>
      <c r="DFO163" s="11"/>
      <c r="DFP163" s="11"/>
      <c r="DFQ163" s="11"/>
      <c r="DFR163" s="11"/>
      <c r="DFS163" s="11"/>
      <c r="DFT163" s="11"/>
      <c r="DFU163" s="11"/>
      <c r="DFV163" s="11"/>
      <c r="DFW163" s="11"/>
      <c r="DFX163" s="11"/>
      <c r="DFY163" s="11"/>
      <c r="DFZ163" s="11"/>
      <c r="DGA163" s="11"/>
      <c r="DGB163" s="11"/>
      <c r="DGC163" s="11"/>
      <c r="DGD163" s="11"/>
      <c r="DGE163" s="11"/>
      <c r="DGF163" s="11"/>
      <c r="DGG163" s="11"/>
      <c r="DGH163" s="11"/>
      <c r="DGI163" s="11"/>
      <c r="DGJ163" s="11"/>
      <c r="DGK163" s="11"/>
      <c r="DGL163" s="11"/>
      <c r="DGM163" s="11"/>
      <c r="DGN163" s="11"/>
      <c r="DGO163" s="11"/>
      <c r="DGP163" s="11"/>
      <c r="DGQ163" s="11"/>
      <c r="DGR163" s="11"/>
      <c r="DGS163" s="11"/>
      <c r="DGT163" s="11"/>
      <c r="DGU163" s="11"/>
      <c r="DGV163" s="11"/>
      <c r="DGW163" s="11"/>
      <c r="DGX163" s="11"/>
      <c r="DGY163" s="11"/>
      <c r="DGZ163" s="11"/>
      <c r="DHA163" s="11"/>
      <c r="DHB163" s="11"/>
      <c r="DHC163" s="11"/>
      <c r="DHD163" s="11"/>
      <c r="DHE163" s="11"/>
      <c r="DHF163" s="11"/>
      <c r="DHG163" s="11"/>
      <c r="DHH163" s="11"/>
      <c r="DHI163" s="11"/>
      <c r="DHJ163" s="11"/>
      <c r="DHK163" s="11"/>
      <c r="DHL163" s="11"/>
      <c r="DHM163" s="11"/>
      <c r="DHN163" s="11"/>
      <c r="DHO163" s="11"/>
      <c r="DHP163" s="11"/>
      <c r="DHQ163" s="11"/>
      <c r="DHR163" s="11"/>
      <c r="DHS163" s="11"/>
      <c r="DHT163" s="11"/>
      <c r="DHU163" s="11"/>
      <c r="DHV163" s="11"/>
      <c r="DHW163" s="11"/>
      <c r="DHX163" s="11"/>
      <c r="DHY163" s="11"/>
      <c r="DHZ163" s="11"/>
      <c r="DIA163" s="11"/>
      <c r="DIB163" s="11"/>
      <c r="DIC163" s="11"/>
      <c r="DID163" s="11"/>
      <c r="DIE163" s="11"/>
      <c r="DIF163" s="11"/>
      <c r="DIG163" s="11"/>
      <c r="DIH163" s="11"/>
      <c r="DII163" s="11"/>
      <c r="DIJ163" s="11"/>
      <c r="DIK163" s="11"/>
      <c r="DIL163" s="11"/>
      <c r="DIM163" s="11"/>
      <c r="DIN163" s="11"/>
      <c r="DIO163" s="11"/>
      <c r="DIP163" s="11"/>
      <c r="DIQ163" s="11"/>
      <c r="DIR163" s="11"/>
      <c r="DIS163" s="11"/>
      <c r="DIT163" s="11"/>
      <c r="DIU163" s="11"/>
      <c r="DIV163" s="11"/>
      <c r="DIW163" s="11"/>
      <c r="DIX163" s="11"/>
      <c r="DIY163" s="11"/>
      <c r="DIZ163" s="11"/>
      <c r="DJA163" s="11"/>
      <c r="DJB163" s="11"/>
      <c r="DJC163" s="11"/>
      <c r="DJD163" s="11"/>
      <c r="DJE163" s="11"/>
      <c r="DJF163" s="11"/>
      <c r="DJG163" s="11"/>
      <c r="DJH163" s="11"/>
      <c r="DJI163" s="11"/>
      <c r="DJJ163" s="11"/>
      <c r="DJK163" s="11"/>
      <c r="DJL163" s="11"/>
      <c r="DJM163" s="11"/>
      <c r="DJN163" s="11"/>
      <c r="DJO163" s="11"/>
      <c r="DJP163" s="11"/>
      <c r="DJQ163" s="11"/>
      <c r="DJR163" s="11"/>
      <c r="DJS163" s="11"/>
      <c r="DJT163" s="11"/>
      <c r="DJU163" s="11"/>
      <c r="DJV163" s="11"/>
      <c r="DJW163" s="11"/>
      <c r="DJX163" s="11"/>
      <c r="DJY163" s="11"/>
      <c r="DJZ163" s="11"/>
      <c r="DKA163" s="11"/>
      <c r="DKB163" s="11"/>
      <c r="DKC163" s="11"/>
      <c r="DKD163" s="11"/>
      <c r="DKE163" s="11"/>
      <c r="DKF163" s="11"/>
      <c r="DKG163" s="11"/>
      <c r="DKH163" s="11"/>
      <c r="DKI163" s="11"/>
      <c r="DKJ163" s="11"/>
      <c r="DKK163" s="11"/>
      <c r="DKL163" s="11"/>
      <c r="DKM163" s="11"/>
      <c r="DKN163" s="11"/>
      <c r="DKO163" s="11"/>
      <c r="DKP163" s="11"/>
      <c r="DKQ163" s="11"/>
      <c r="DKR163" s="11"/>
      <c r="DKS163" s="11"/>
      <c r="DKT163" s="11"/>
      <c r="DKU163" s="11"/>
      <c r="DKV163" s="11"/>
      <c r="DKW163" s="11"/>
      <c r="DKX163" s="11"/>
      <c r="DKY163" s="11"/>
      <c r="DKZ163" s="11"/>
      <c r="DLA163" s="11"/>
      <c r="DLB163" s="11"/>
      <c r="DLC163" s="11"/>
      <c r="DLD163" s="11"/>
      <c r="DLE163" s="11"/>
      <c r="DLF163" s="11"/>
      <c r="DLG163" s="11"/>
      <c r="DLH163" s="11"/>
      <c r="DLI163" s="11"/>
      <c r="DLJ163" s="11"/>
      <c r="DLK163" s="11"/>
      <c r="DLL163" s="11"/>
      <c r="DLM163" s="11"/>
      <c r="DLN163" s="11"/>
      <c r="DLO163" s="11"/>
      <c r="DLP163" s="11"/>
      <c r="DLQ163" s="11"/>
      <c r="DLR163" s="11"/>
      <c r="DLS163" s="11"/>
      <c r="DLT163" s="11"/>
      <c r="DLU163" s="11"/>
      <c r="DLV163" s="11"/>
      <c r="DLW163" s="11"/>
      <c r="DLX163" s="11"/>
      <c r="DLY163" s="11"/>
      <c r="DLZ163" s="11"/>
      <c r="DMA163" s="11"/>
      <c r="DMB163" s="11"/>
      <c r="DMC163" s="11"/>
      <c r="DMD163" s="11"/>
      <c r="DME163" s="11"/>
      <c r="DMF163" s="11"/>
      <c r="DMG163" s="11"/>
      <c r="DMH163" s="11"/>
      <c r="DMI163" s="11"/>
      <c r="DMJ163" s="11"/>
      <c r="DMK163" s="11"/>
      <c r="DML163" s="11"/>
      <c r="DMM163" s="11"/>
      <c r="DMN163" s="11"/>
      <c r="DMO163" s="11"/>
      <c r="DMP163" s="11"/>
      <c r="DMQ163" s="11"/>
      <c r="DMR163" s="11"/>
      <c r="DMS163" s="11"/>
      <c r="DMT163" s="11"/>
      <c r="DMU163" s="11"/>
      <c r="DMV163" s="11"/>
      <c r="DMW163" s="11"/>
      <c r="DMX163" s="11"/>
      <c r="DMY163" s="11"/>
      <c r="DMZ163" s="11"/>
      <c r="DNA163" s="11"/>
      <c r="DNB163" s="11"/>
      <c r="DNC163" s="11"/>
      <c r="DND163" s="11"/>
      <c r="DNE163" s="11"/>
      <c r="DNF163" s="11"/>
      <c r="DNG163" s="11"/>
      <c r="DNH163" s="11"/>
      <c r="DNI163" s="11"/>
      <c r="DNJ163" s="11"/>
      <c r="DNK163" s="11"/>
      <c r="DNL163" s="11"/>
      <c r="DNM163" s="11"/>
      <c r="DNN163" s="11"/>
      <c r="DNO163" s="11"/>
      <c r="DNP163" s="11"/>
      <c r="DNQ163" s="11"/>
      <c r="DNR163" s="11"/>
      <c r="DNS163" s="11"/>
      <c r="DNT163" s="11"/>
      <c r="DNU163" s="11"/>
      <c r="DNV163" s="11"/>
      <c r="DNW163" s="11"/>
      <c r="DNX163" s="11"/>
      <c r="DNY163" s="11"/>
      <c r="DNZ163" s="11"/>
      <c r="DOA163" s="11"/>
      <c r="DOB163" s="11"/>
      <c r="DOC163" s="11"/>
      <c r="DOD163" s="11"/>
      <c r="DOE163" s="11"/>
      <c r="DOF163" s="11"/>
      <c r="DOG163" s="11"/>
      <c r="DOH163" s="11"/>
      <c r="DOI163" s="11"/>
      <c r="DOJ163" s="11"/>
      <c r="DOK163" s="11"/>
      <c r="DOL163" s="11"/>
      <c r="DOM163" s="11"/>
      <c r="DON163" s="11"/>
      <c r="DOO163" s="11"/>
      <c r="DOP163" s="11"/>
      <c r="DOQ163" s="11"/>
      <c r="DOR163" s="11"/>
      <c r="DOS163" s="11"/>
      <c r="DOT163" s="11"/>
      <c r="DOU163" s="11"/>
      <c r="DOV163" s="11"/>
      <c r="DOW163" s="11"/>
      <c r="DOX163" s="11"/>
      <c r="DOY163" s="11"/>
      <c r="DOZ163" s="11"/>
      <c r="DPA163" s="11"/>
      <c r="DPB163" s="11"/>
      <c r="DPC163" s="11"/>
      <c r="DPD163" s="11"/>
      <c r="DPE163" s="11"/>
      <c r="DPF163" s="11"/>
      <c r="DPG163" s="11"/>
      <c r="DPH163" s="11"/>
      <c r="DPI163" s="11"/>
      <c r="DPJ163" s="11"/>
      <c r="DPK163" s="11"/>
      <c r="DPL163" s="11"/>
      <c r="DPM163" s="11"/>
      <c r="DPN163" s="11"/>
      <c r="DPO163" s="11"/>
      <c r="DPP163" s="11"/>
      <c r="DPQ163" s="11"/>
      <c r="DPR163" s="11"/>
      <c r="DPS163" s="11"/>
      <c r="DPT163" s="11"/>
      <c r="DPU163" s="11"/>
      <c r="DPV163" s="11"/>
      <c r="DPW163" s="11"/>
      <c r="DPX163" s="11"/>
      <c r="DPY163" s="11"/>
      <c r="DPZ163" s="11"/>
      <c r="DQA163" s="11"/>
      <c r="DQB163" s="11"/>
      <c r="DQC163" s="11"/>
      <c r="DQD163" s="11"/>
      <c r="DQE163" s="11"/>
      <c r="DQF163" s="11"/>
      <c r="DQG163" s="11"/>
      <c r="DQH163" s="11"/>
      <c r="DQI163" s="11"/>
      <c r="DQJ163" s="11"/>
      <c r="DQK163" s="11"/>
      <c r="DQL163" s="11"/>
      <c r="DQM163" s="11"/>
      <c r="DQN163" s="11"/>
      <c r="DQO163" s="11"/>
      <c r="DQP163" s="11"/>
      <c r="DQQ163" s="11"/>
      <c r="DQR163" s="11"/>
      <c r="DQS163" s="11"/>
      <c r="DQT163" s="11"/>
      <c r="DQU163" s="11"/>
      <c r="DQV163" s="11"/>
      <c r="DQW163" s="11"/>
      <c r="DQX163" s="11"/>
      <c r="DQY163" s="11"/>
      <c r="DQZ163" s="11"/>
      <c r="DRA163" s="11"/>
      <c r="DRB163" s="11"/>
      <c r="DRC163" s="11"/>
      <c r="DRD163" s="11"/>
      <c r="DRE163" s="11"/>
      <c r="DRF163" s="11"/>
      <c r="DRG163" s="11"/>
      <c r="DRH163" s="11"/>
      <c r="DRI163" s="11"/>
      <c r="DRJ163" s="11"/>
      <c r="DRK163" s="11"/>
      <c r="DRL163" s="11"/>
      <c r="DRM163" s="11"/>
      <c r="DRN163" s="11"/>
      <c r="DRO163" s="11"/>
      <c r="DRP163" s="11"/>
      <c r="DRQ163" s="11"/>
      <c r="DRR163" s="11"/>
      <c r="DRS163" s="11"/>
      <c r="DRT163" s="11"/>
      <c r="DRU163" s="11"/>
      <c r="DRV163" s="11"/>
      <c r="DRW163" s="11"/>
      <c r="DRX163" s="11"/>
      <c r="DRY163" s="11"/>
      <c r="DRZ163" s="11"/>
      <c r="DSA163" s="11"/>
      <c r="DSB163" s="11"/>
      <c r="DSC163" s="11"/>
      <c r="DSD163" s="11"/>
      <c r="DSE163" s="11"/>
      <c r="DSF163" s="11"/>
      <c r="DSG163" s="11"/>
      <c r="DSH163" s="11"/>
      <c r="DSI163" s="11"/>
      <c r="DSJ163" s="11"/>
      <c r="DSK163" s="11"/>
      <c r="DSL163" s="11"/>
      <c r="DSM163" s="11"/>
      <c r="DSN163" s="11"/>
      <c r="DSO163" s="11"/>
      <c r="DSP163" s="11"/>
      <c r="DSQ163" s="11"/>
      <c r="DSR163" s="11"/>
      <c r="DSS163" s="11"/>
      <c r="DST163" s="11"/>
      <c r="DSU163" s="11"/>
      <c r="DSV163" s="11"/>
      <c r="DSW163" s="11"/>
      <c r="DSX163" s="11"/>
      <c r="DSY163" s="11"/>
      <c r="DSZ163" s="11"/>
      <c r="DTA163" s="11"/>
      <c r="DTB163" s="11"/>
      <c r="DTC163" s="11"/>
      <c r="DTD163" s="11"/>
      <c r="DTE163" s="11"/>
      <c r="DTF163" s="11"/>
      <c r="DTG163" s="11"/>
      <c r="DTH163" s="11"/>
      <c r="DTI163" s="11"/>
      <c r="DTJ163" s="11"/>
      <c r="DTK163" s="11"/>
      <c r="DTL163" s="11"/>
      <c r="DTM163" s="11"/>
      <c r="DTN163" s="11"/>
      <c r="DTO163" s="11"/>
      <c r="DTP163" s="11"/>
      <c r="DTQ163" s="11"/>
      <c r="DTR163" s="11"/>
      <c r="DTS163" s="11"/>
      <c r="DTT163" s="11"/>
      <c r="DTU163" s="11"/>
      <c r="DTV163" s="11"/>
      <c r="DTW163" s="11"/>
      <c r="DTX163" s="11"/>
      <c r="DTY163" s="11"/>
      <c r="DTZ163" s="11"/>
      <c r="DUA163" s="11"/>
      <c r="DUB163" s="11"/>
      <c r="DUC163" s="11"/>
      <c r="DUD163" s="11"/>
      <c r="DUE163" s="11"/>
      <c r="DUF163" s="11"/>
      <c r="DUG163" s="11"/>
      <c r="DUH163" s="11"/>
      <c r="DUI163" s="11"/>
      <c r="DUJ163" s="11"/>
      <c r="DUK163" s="11"/>
      <c r="DUL163" s="11"/>
      <c r="DUM163" s="11"/>
      <c r="DUN163" s="11"/>
      <c r="DUO163" s="11"/>
      <c r="DUP163" s="11"/>
      <c r="DUQ163" s="11"/>
      <c r="DUR163" s="11"/>
      <c r="DUS163" s="11"/>
      <c r="DUT163" s="11"/>
      <c r="DUU163" s="11"/>
      <c r="DUV163" s="11"/>
      <c r="DUW163" s="11"/>
      <c r="DUX163" s="11"/>
      <c r="DUY163" s="11"/>
      <c r="DUZ163" s="11"/>
      <c r="DVA163" s="11"/>
      <c r="DVB163" s="11"/>
      <c r="DVC163" s="11"/>
      <c r="DVD163" s="11"/>
      <c r="DVE163" s="11"/>
      <c r="DVF163" s="11"/>
      <c r="DVG163" s="11"/>
      <c r="DVH163" s="11"/>
      <c r="DVI163" s="11"/>
      <c r="DVJ163" s="11"/>
      <c r="DVK163" s="11"/>
      <c r="DVL163" s="11"/>
      <c r="DVM163" s="11"/>
      <c r="DVN163" s="11"/>
      <c r="DVO163" s="11"/>
      <c r="DVP163" s="11"/>
      <c r="DVQ163" s="11"/>
      <c r="DVR163" s="11"/>
      <c r="DVS163" s="11"/>
      <c r="DVT163" s="11"/>
      <c r="DVU163" s="11"/>
      <c r="DVV163" s="11"/>
      <c r="DVW163" s="11"/>
      <c r="DVX163" s="11"/>
      <c r="DVY163" s="11"/>
      <c r="DVZ163" s="11"/>
      <c r="DWA163" s="11"/>
      <c r="DWB163" s="11"/>
      <c r="DWC163" s="11"/>
      <c r="DWD163" s="11"/>
      <c r="DWE163" s="11"/>
      <c r="DWF163" s="11"/>
      <c r="DWG163" s="11"/>
      <c r="DWH163" s="11"/>
      <c r="DWI163" s="11"/>
      <c r="DWJ163" s="11"/>
      <c r="DWK163" s="11"/>
      <c r="DWL163" s="11"/>
      <c r="DWM163" s="11"/>
      <c r="DWN163" s="11"/>
      <c r="DWO163" s="11"/>
      <c r="DWP163" s="11"/>
      <c r="DWQ163" s="11"/>
      <c r="DWR163" s="11"/>
      <c r="DWS163" s="11"/>
      <c r="DWT163" s="11"/>
      <c r="DWU163" s="11"/>
      <c r="DWV163" s="11"/>
      <c r="DWW163" s="11"/>
      <c r="DWX163" s="11"/>
      <c r="DWY163" s="11"/>
      <c r="DWZ163" s="11"/>
      <c r="DXA163" s="11"/>
      <c r="DXB163" s="11"/>
      <c r="DXC163" s="11"/>
      <c r="DXD163" s="11"/>
      <c r="DXE163" s="11"/>
      <c r="DXF163" s="11"/>
      <c r="DXG163" s="11"/>
      <c r="DXH163" s="11"/>
      <c r="DXI163" s="11"/>
      <c r="DXJ163" s="11"/>
      <c r="DXK163" s="11"/>
      <c r="DXL163" s="11"/>
      <c r="DXM163" s="11"/>
      <c r="DXN163" s="11"/>
      <c r="DXO163" s="11"/>
      <c r="DXP163" s="11"/>
      <c r="DXQ163" s="11"/>
      <c r="DXR163" s="11"/>
      <c r="DXS163" s="11"/>
      <c r="DXT163" s="11"/>
      <c r="DXU163" s="11"/>
      <c r="DXV163" s="11"/>
      <c r="DXW163" s="11"/>
      <c r="DXX163" s="11"/>
      <c r="DXY163" s="11"/>
      <c r="DXZ163" s="11"/>
      <c r="DYA163" s="11"/>
      <c r="DYB163" s="11"/>
      <c r="DYC163" s="11"/>
      <c r="DYD163" s="11"/>
      <c r="DYE163" s="11"/>
      <c r="DYF163" s="11"/>
      <c r="DYG163" s="11"/>
      <c r="DYH163" s="11"/>
      <c r="DYI163" s="11"/>
      <c r="DYJ163" s="11"/>
      <c r="DYK163" s="11"/>
      <c r="DYL163" s="11"/>
      <c r="DYM163" s="11"/>
      <c r="DYN163" s="11"/>
      <c r="DYO163" s="11"/>
      <c r="DYP163" s="11"/>
      <c r="DYQ163" s="11"/>
      <c r="DYR163" s="11"/>
      <c r="DYS163" s="11"/>
      <c r="DYT163" s="11"/>
      <c r="DYU163" s="11"/>
      <c r="DYV163" s="11"/>
      <c r="DYW163" s="11"/>
      <c r="DYX163" s="11"/>
      <c r="DYY163" s="11"/>
      <c r="DYZ163" s="11"/>
      <c r="DZA163" s="11"/>
      <c r="DZB163" s="11"/>
      <c r="DZC163" s="11"/>
      <c r="DZD163" s="11"/>
      <c r="DZE163" s="11"/>
      <c r="DZF163" s="11"/>
      <c r="DZG163" s="11"/>
      <c r="DZH163" s="11"/>
      <c r="DZI163" s="11"/>
      <c r="DZJ163" s="11"/>
      <c r="DZK163" s="11"/>
      <c r="DZL163" s="11"/>
      <c r="DZM163" s="11"/>
      <c r="DZN163" s="11"/>
      <c r="DZO163" s="11"/>
      <c r="DZP163" s="11"/>
      <c r="DZQ163" s="11"/>
      <c r="DZR163" s="11"/>
      <c r="DZS163" s="11"/>
      <c r="DZT163" s="11"/>
      <c r="DZU163" s="11"/>
      <c r="DZV163" s="11"/>
      <c r="DZW163" s="11"/>
      <c r="DZX163" s="11"/>
      <c r="DZY163" s="11"/>
      <c r="DZZ163" s="11"/>
      <c r="EAA163" s="11"/>
      <c r="EAB163" s="11"/>
      <c r="EAC163" s="11"/>
      <c r="EAD163" s="11"/>
      <c r="EAE163" s="11"/>
      <c r="EAF163" s="11"/>
      <c r="EAG163" s="11"/>
      <c r="EAH163" s="11"/>
      <c r="EAI163" s="11"/>
      <c r="EAJ163" s="11"/>
      <c r="EAK163" s="11"/>
      <c r="EAL163" s="11"/>
      <c r="EAM163" s="11"/>
      <c r="EAN163" s="11"/>
      <c r="EAO163" s="11"/>
      <c r="EAP163" s="11"/>
      <c r="EAQ163" s="11"/>
      <c r="EAR163" s="11"/>
      <c r="EAS163" s="11"/>
      <c r="EAT163" s="11"/>
      <c r="EAU163" s="11"/>
      <c r="EAV163" s="11"/>
      <c r="EAW163" s="11"/>
      <c r="EAX163" s="11"/>
      <c r="EAY163" s="11"/>
      <c r="EAZ163" s="11"/>
      <c r="EBA163" s="11"/>
      <c r="EBB163" s="11"/>
      <c r="EBC163" s="11"/>
      <c r="EBD163" s="11"/>
      <c r="EBE163" s="11"/>
      <c r="EBF163" s="11"/>
      <c r="EBG163" s="11"/>
      <c r="EBH163" s="11"/>
      <c r="EBI163" s="11"/>
      <c r="EBJ163" s="11"/>
      <c r="EBK163" s="11"/>
      <c r="EBL163" s="11"/>
      <c r="EBM163" s="11"/>
      <c r="EBN163" s="11"/>
      <c r="EBO163" s="11"/>
      <c r="EBP163" s="11"/>
      <c r="EBQ163" s="11"/>
      <c r="EBR163" s="11"/>
      <c r="EBS163" s="11"/>
      <c r="EBT163" s="11"/>
      <c r="EBU163" s="11"/>
      <c r="EBV163" s="11"/>
      <c r="EBW163" s="11"/>
      <c r="EBX163" s="11"/>
      <c r="EBY163" s="11"/>
      <c r="EBZ163" s="11"/>
      <c r="ECA163" s="11"/>
      <c r="ECB163" s="11"/>
      <c r="ECC163" s="11"/>
      <c r="ECD163" s="11"/>
      <c r="ECE163" s="11"/>
      <c r="ECF163" s="11"/>
      <c r="ECG163" s="11"/>
      <c r="ECH163" s="11"/>
      <c r="ECI163" s="11"/>
      <c r="ECJ163" s="11"/>
      <c r="ECK163" s="11"/>
      <c r="ECL163" s="11"/>
      <c r="ECM163" s="11"/>
      <c r="ECN163" s="11"/>
      <c r="ECO163" s="11"/>
      <c r="ECP163" s="11"/>
      <c r="ECQ163" s="11"/>
      <c r="ECR163" s="11"/>
      <c r="ECS163" s="11"/>
      <c r="ECT163" s="11"/>
      <c r="ECU163" s="11"/>
      <c r="ECV163" s="11"/>
      <c r="ECW163" s="11"/>
      <c r="ECX163" s="11"/>
      <c r="ECY163" s="11"/>
      <c r="ECZ163" s="11"/>
      <c r="EDA163" s="11"/>
      <c r="EDB163" s="11"/>
      <c r="EDC163" s="11"/>
      <c r="EDD163" s="11"/>
      <c r="EDE163" s="11"/>
      <c r="EDF163" s="11"/>
      <c r="EDG163" s="11"/>
      <c r="EDH163" s="11"/>
      <c r="EDI163" s="11"/>
      <c r="EDJ163" s="11"/>
      <c r="EDK163" s="11"/>
      <c r="EDL163" s="11"/>
      <c r="EDM163" s="11"/>
      <c r="EDN163" s="11"/>
      <c r="EDO163" s="11"/>
      <c r="EDP163" s="11"/>
      <c r="EDQ163" s="11"/>
      <c r="EDR163" s="11"/>
      <c r="EDS163" s="11"/>
      <c r="EDT163" s="11"/>
      <c r="EDU163" s="11"/>
      <c r="EDV163" s="11"/>
      <c r="EDW163" s="11"/>
      <c r="EDX163" s="11"/>
      <c r="EDY163" s="11"/>
      <c r="EDZ163" s="11"/>
      <c r="EEA163" s="11"/>
      <c r="EEB163" s="11"/>
      <c r="EEC163" s="11"/>
      <c r="EED163" s="11"/>
      <c r="EEE163" s="11"/>
      <c r="EEF163" s="11"/>
      <c r="EEG163" s="11"/>
      <c r="EEH163" s="11"/>
      <c r="EEI163" s="11"/>
      <c r="EEJ163" s="11"/>
      <c r="EEK163" s="11"/>
      <c r="EEL163" s="11"/>
      <c r="EEM163" s="11"/>
      <c r="EEN163" s="11"/>
      <c r="EEO163" s="11"/>
      <c r="EEP163" s="11"/>
      <c r="EEQ163" s="11"/>
      <c r="EER163" s="11"/>
      <c r="EES163" s="11"/>
      <c r="EET163" s="11"/>
      <c r="EEU163" s="11"/>
      <c r="EEV163" s="11"/>
      <c r="EEW163" s="11"/>
      <c r="EEX163" s="11"/>
      <c r="EEY163" s="11"/>
      <c r="EEZ163" s="11"/>
      <c r="EFA163" s="11"/>
      <c r="EFB163" s="11"/>
      <c r="EFC163" s="11"/>
      <c r="EFD163" s="11"/>
      <c r="EFE163" s="11"/>
      <c r="EFF163" s="11"/>
      <c r="EFG163" s="11"/>
      <c r="EFH163" s="11"/>
      <c r="EFI163" s="11"/>
      <c r="EFJ163" s="11"/>
      <c r="EFK163" s="11"/>
      <c r="EFL163" s="11"/>
      <c r="EFM163" s="11"/>
      <c r="EFN163" s="11"/>
      <c r="EFO163" s="11"/>
      <c r="EFP163" s="11"/>
      <c r="EFQ163" s="11"/>
      <c r="EFR163" s="11"/>
      <c r="EFS163" s="11"/>
      <c r="EFT163" s="11"/>
      <c r="EFU163" s="11"/>
      <c r="EFV163" s="11"/>
      <c r="EFW163" s="11"/>
      <c r="EFX163" s="11"/>
      <c r="EFY163" s="11"/>
      <c r="EFZ163" s="11"/>
      <c r="EGA163" s="11"/>
      <c r="EGB163" s="11"/>
      <c r="EGC163" s="11"/>
      <c r="EGD163" s="11"/>
      <c r="EGE163" s="11"/>
      <c r="EGF163" s="11"/>
      <c r="EGG163" s="11"/>
      <c r="EGH163" s="11"/>
      <c r="EGI163" s="11"/>
      <c r="EGJ163" s="11"/>
      <c r="EGK163" s="11"/>
      <c r="EGL163" s="11"/>
      <c r="EGM163" s="11"/>
      <c r="EGN163" s="11"/>
      <c r="EGO163" s="11"/>
      <c r="EGP163" s="11"/>
      <c r="EGQ163" s="11"/>
      <c r="EGR163" s="11"/>
      <c r="EGS163" s="11"/>
      <c r="EGT163" s="11"/>
      <c r="EGU163" s="11"/>
      <c r="EGV163" s="11"/>
      <c r="EGW163" s="11"/>
      <c r="EGX163" s="11"/>
      <c r="EGY163" s="11"/>
      <c r="EGZ163" s="11"/>
      <c r="EHA163" s="11"/>
      <c r="EHB163" s="11"/>
      <c r="EHC163" s="11"/>
      <c r="EHD163" s="11"/>
      <c r="EHE163" s="11"/>
      <c r="EHF163" s="11"/>
      <c r="EHG163" s="11"/>
      <c r="EHH163" s="11"/>
      <c r="EHI163" s="11"/>
      <c r="EHJ163" s="11"/>
      <c r="EHK163" s="11"/>
      <c r="EHL163" s="11"/>
      <c r="EHM163" s="11"/>
      <c r="EHN163" s="11"/>
      <c r="EHO163" s="11"/>
      <c r="EHP163" s="11"/>
      <c r="EHQ163" s="11"/>
      <c r="EHR163" s="11"/>
      <c r="EHS163" s="11"/>
      <c r="EHT163" s="11"/>
      <c r="EHU163" s="11"/>
      <c r="EHV163" s="11"/>
      <c r="EHW163" s="11"/>
      <c r="EHX163" s="11"/>
      <c r="EHY163" s="11"/>
      <c r="EHZ163" s="11"/>
      <c r="EIA163" s="11"/>
      <c r="EIB163" s="11"/>
      <c r="EIC163" s="11"/>
      <c r="EID163" s="11"/>
      <c r="EIE163" s="11"/>
      <c r="EIF163" s="11"/>
      <c r="EIG163" s="11"/>
      <c r="EIH163" s="11"/>
      <c r="EII163" s="11"/>
      <c r="EIJ163" s="11"/>
      <c r="EIK163" s="11"/>
      <c r="EIL163" s="11"/>
      <c r="EIM163" s="11"/>
      <c r="EIN163" s="11"/>
      <c r="EIO163" s="11"/>
      <c r="EIP163" s="11"/>
      <c r="EIQ163" s="11"/>
      <c r="EIR163" s="11"/>
      <c r="EIS163" s="11"/>
      <c r="EIT163" s="11"/>
      <c r="EIU163" s="11"/>
      <c r="EIV163" s="11"/>
      <c r="EIW163" s="11"/>
      <c r="EIX163" s="11"/>
      <c r="EIY163" s="11"/>
      <c r="EIZ163" s="11"/>
      <c r="EJA163" s="11"/>
      <c r="EJB163" s="11"/>
      <c r="EJC163" s="11"/>
      <c r="EJD163" s="11"/>
      <c r="EJE163" s="11"/>
      <c r="EJF163" s="11"/>
      <c r="EJG163" s="11"/>
      <c r="EJH163" s="11"/>
      <c r="EJI163" s="11"/>
      <c r="EJJ163" s="11"/>
      <c r="EJK163" s="11"/>
      <c r="EJL163" s="11"/>
      <c r="EJM163" s="11"/>
      <c r="EJN163" s="11"/>
      <c r="EJO163" s="11"/>
      <c r="EJP163" s="11"/>
      <c r="EJQ163" s="11"/>
      <c r="EJR163" s="11"/>
      <c r="EJS163" s="11"/>
      <c r="EJT163" s="11"/>
      <c r="EJU163" s="11"/>
      <c r="EJV163" s="11"/>
      <c r="EJW163" s="11"/>
      <c r="EJX163" s="11"/>
      <c r="EJY163" s="11"/>
      <c r="EJZ163" s="11"/>
      <c r="EKA163" s="11"/>
      <c r="EKB163" s="11"/>
      <c r="EKC163" s="11"/>
      <c r="EKD163" s="11"/>
      <c r="EKE163" s="11"/>
      <c r="EKF163" s="11"/>
      <c r="EKG163" s="11"/>
      <c r="EKH163" s="11"/>
      <c r="EKI163" s="11"/>
      <c r="EKJ163" s="11"/>
      <c r="EKK163" s="11"/>
      <c r="EKL163" s="11"/>
      <c r="EKM163" s="11"/>
      <c r="EKN163" s="11"/>
      <c r="EKO163" s="11"/>
      <c r="EKP163" s="11"/>
      <c r="EKQ163" s="11"/>
      <c r="EKR163" s="11"/>
      <c r="EKS163" s="11"/>
      <c r="EKT163" s="11"/>
      <c r="EKU163" s="11"/>
      <c r="EKV163" s="11"/>
      <c r="EKW163" s="11"/>
      <c r="EKX163" s="11"/>
      <c r="EKY163" s="11"/>
      <c r="EKZ163" s="11"/>
      <c r="ELA163" s="11"/>
      <c r="ELB163" s="11"/>
      <c r="ELC163" s="11"/>
      <c r="ELD163" s="11"/>
      <c r="ELE163" s="11"/>
      <c r="ELF163" s="11"/>
      <c r="ELG163" s="11"/>
      <c r="ELH163" s="11"/>
      <c r="ELI163" s="11"/>
      <c r="ELJ163" s="11"/>
      <c r="ELK163" s="11"/>
      <c r="ELL163" s="11"/>
      <c r="ELM163" s="11"/>
      <c r="ELN163" s="11"/>
      <c r="ELO163" s="11"/>
      <c r="ELP163" s="11"/>
      <c r="ELQ163" s="11"/>
      <c r="ELR163" s="11"/>
      <c r="ELS163" s="11"/>
      <c r="ELT163" s="11"/>
      <c r="ELU163" s="11"/>
      <c r="ELV163" s="11"/>
      <c r="ELW163" s="11"/>
      <c r="ELX163" s="11"/>
      <c r="ELY163" s="11"/>
      <c r="ELZ163" s="11"/>
    </row>
    <row r="164" spans="1:346 1276:3718">
      <c r="A164" s="388"/>
    </row>
    <row r="165" spans="1:346 1276:3718" s="2" customFormat="1" ht="15.75" customHeight="1">
      <c r="A165" s="388"/>
      <c r="B165" s="37"/>
      <c r="C165" s="33" t="s">
        <v>554</v>
      </c>
      <c r="D165" s="33"/>
    </row>
    <row r="166" spans="1:346 1276:3718" ht="15.75" customHeight="1">
      <c r="A166" s="388"/>
      <c r="B166" s="11"/>
    </row>
    <row r="167" spans="1:346 1276:3718" s="11" customFormat="1">
      <c r="A167" s="388"/>
      <c r="C167" s="75" t="s">
        <v>545</v>
      </c>
      <c r="D167" s="73"/>
      <c r="E167" s="74"/>
      <c r="F167" s="74"/>
      <c r="G167" s="92"/>
      <c r="H167" s="1"/>
      <c r="I167" s="1"/>
      <c r="J167" s="1"/>
    </row>
    <row r="168" spans="1:346 1276:3718">
      <c r="A168" s="388"/>
      <c r="B168" s="11"/>
      <c r="C168" s="316" t="s">
        <v>502</v>
      </c>
      <c r="D168" s="316" t="s">
        <v>87</v>
      </c>
      <c r="E168" s="316" t="s">
        <v>9</v>
      </c>
      <c r="F168" s="165" t="str">
        <f>D168</f>
        <v>Dato de consumo</v>
      </c>
      <c r="G168" s="92"/>
      <c r="K168" s="29"/>
      <c r="L168" s="29"/>
      <c r="M168" s="29"/>
      <c r="N168" s="29"/>
      <c r="O168" s="29"/>
      <c r="P168" s="29"/>
      <c r="Q168" s="29"/>
    </row>
    <row r="169" spans="1:346 1276:3718">
      <c r="A169" s="388"/>
      <c r="B169" s="11"/>
      <c r="C169" s="214"/>
      <c r="D169" s="217" t="s">
        <v>538</v>
      </c>
      <c r="E169" s="215"/>
      <c r="F169" s="218" t="str">
        <f>'Datos generales organización'!$C$55</f>
        <v>Escribir nombre de centro</v>
      </c>
      <c r="G169" s="92"/>
      <c r="K169" s="29"/>
      <c r="L169" s="29"/>
      <c r="M169" s="29"/>
      <c r="N169" s="29"/>
      <c r="O169" s="29"/>
      <c r="P169" s="29"/>
      <c r="Q169" s="29"/>
    </row>
    <row r="170" spans="1:346 1276:3718">
      <c r="A170" s="388"/>
      <c r="B170" s="11"/>
      <c r="C170" s="71" t="s">
        <v>543</v>
      </c>
      <c r="D170" s="223">
        <f>SUM(F170:K170)</f>
        <v>0</v>
      </c>
      <c r="E170" s="88" t="s">
        <v>546</v>
      </c>
      <c r="F170" s="219"/>
      <c r="G170" s="92"/>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row>
    <row r="171" spans="1:346 1276:3718" ht="15.75" customHeight="1">
      <c r="A171" s="388"/>
      <c r="B171" s="11"/>
      <c r="G171" s="92"/>
    </row>
    <row r="172" spans="1:346 1276:3718" s="11" customFormat="1">
      <c r="A172" s="388"/>
      <c r="C172" s="75" t="s">
        <v>544</v>
      </c>
      <c r="D172" s="73"/>
      <c r="E172" s="74"/>
      <c r="F172" s="74"/>
      <c r="G172" s="92"/>
      <c r="H172" s="1"/>
      <c r="I172" s="1"/>
      <c r="J172" s="1"/>
    </row>
    <row r="173" spans="1:346 1276:3718">
      <c r="A173" s="388"/>
      <c r="B173" s="11"/>
      <c r="C173" s="316" t="s">
        <v>502</v>
      </c>
      <c r="D173" s="316" t="s">
        <v>87</v>
      </c>
      <c r="E173" s="316" t="s">
        <v>9</v>
      </c>
      <c r="F173" s="165" t="str">
        <f>D173</f>
        <v>Dato de consumo</v>
      </c>
      <c r="G173" s="92"/>
      <c r="K173" s="29"/>
      <c r="L173" s="29"/>
      <c r="M173" s="29"/>
      <c r="N173" s="29"/>
      <c r="O173" s="29"/>
      <c r="P173" s="29"/>
      <c r="Q173" s="29"/>
    </row>
    <row r="174" spans="1:346 1276:3718">
      <c r="A174" s="388"/>
      <c r="B174" s="11"/>
      <c r="C174" s="214"/>
      <c r="D174" s="217" t="s">
        <v>538</v>
      </c>
      <c r="E174" s="215"/>
      <c r="F174" s="218" t="str">
        <f>'Datos generales organización'!$C$55</f>
        <v>Escribir nombre de centro</v>
      </c>
      <c r="G174" s="92"/>
      <c r="K174" s="29"/>
      <c r="L174" s="29"/>
      <c r="M174" s="29"/>
      <c r="N174" s="29"/>
      <c r="O174" s="29"/>
      <c r="P174" s="29"/>
      <c r="Q174" s="29"/>
    </row>
    <row r="175" spans="1:346 1276:3718">
      <c r="B175" s="11"/>
      <c r="C175" s="71" t="s">
        <v>12</v>
      </c>
      <c r="D175" s="223">
        <f t="shared" ref="D175:D187" si="7">SUM(F175:K175)</f>
        <v>0</v>
      </c>
      <c r="E175" s="88" t="s">
        <v>52</v>
      </c>
      <c r="F175" s="219"/>
      <c r="G175" s="92"/>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row>
    <row r="176" spans="1:346 1276:3718">
      <c r="B176" s="11"/>
      <c r="C176" s="71" t="s">
        <v>13</v>
      </c>
      <c r="D176" s="223">
        <f t="shared" si="7"/>
        <v>0</v>
      </c>
      <c r="E176" s="88" t="s">
        <v>52</v>
      </c>
      <c r="F176" s="219"/>
      <c r="G176" s="92"/>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row>
    <row r="177" spans="1:76">
      <c r="B177" s="11"/>
      <c r="C177" s="71" t="s">
        <v>14</v>
      </c>
      <c r="D177" s="223">
        <f t="shared" si="7"/>
        <v>0</v>
      </c>
      <c r="E177" s="88" t="s">
        <v>52</v>
      </c>
      <c r="F177" s="219"/>
      <c r="G177" s="92"/>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row>
    <row r="178" spans="1:76">
      <c r="B178" s="11"/>
      <c r="C178" s="84" t="s">
        <v>251</v>
      </c>
      <c r="D178" s="223">
        <f t="shared" si="7"/>
        <v>0</v>
      </c>
      <c r="E178" s="88" t="s">
        <v>52</v>
      </c>
      <c r="F178" s="219"/>
      <c r="G178" s="92"/>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row>
    <row r="179" spans="1:76">
      <c r="B179" s="11"/>
      <c r="C179" s="84" t="s">
        <v>251</v>
      </c>
      <c r="D179" s="223">
        <f t="shared" si="7"/>
        <v>0</v>
      </c>
      <c r="E179" s="88" t="s">
        <v>52</v>
      </c>
      <c r="F179" s="219"/>
      <c r="G179" s="92"/>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row>
    <row r="180" spans="1:76">
      <c r="B180" s="11"/>
      <c r="C180" s="84" t="s">
        <v>251</v>
      </c>
      <c r="D180" s="223">
        <f t="shared" si="7"/>
        <v>0</v>
      </c>
      <c r="E180" s="88" t="s">
        <v>52</v>
      </c>
      <c r="F180" s="219"/>
      <c r="G180" s="92"/>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row>
    <row r="181" spans="1:76">
      <c r="B181" s="11"/>
      <c r="C181" s="84" t="s">
        <v>251</v>
      </c>
      <c r="D181" s="223">
        <f t="shared" si="7"/>
        <v>0</v>
      </c>
      <c r="E181" s="88" t="s">
        <v>52</v>
      </c>
      <c r="F181" s="219"/>
      <c r="G181" s="92"/>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row>
    <row r="182" spans="1:76" s="32" customFormat="1">
      <c r="A182" s="375"/>
      <c r="B182" s="26"/>
      <c r="C182" s="84" t="s">
        <v>251</v>
      </c>
      <c r="D182" s="223">
        <f t="shared" si="7"/>
        <v>0</v>
      </c>
      <c r="E182" s="88" t="s">
        <v>52</v>
      </c>
      <c r="F182" s="219"/>
      <c r="G182" s="92"/>
      <c r="H182" s="1"/>
      <c r="I182" s="1"/>
      <c r="J182" s="1"/>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row>
    <row r="183" spans="1:76">
      <c r="B183" s="11"/>
      <c r="C183" s="84" t="s">
        <v>251</v>
      </c>
      <c r="D183" s="223">
        <f t="shared" si="7"/>
        <v>0</v>
      </c>
      <c r="E183" s="88" t="s">
        <v>52</v>
      </c>
      <c r="F183" s="219"/>
      <c r="G183" s="92"/>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row>
    <row r="184" spans="1:76" s="11" customFormat="1">
      <c r="A184" s="375"/>
      <c r="C184" s="84" t="s">
        <v>251</v>
      </c>
      <c r="D184" s="223">
        <f t="shared" si="7"/>
        <v>0</v>
      </c>
      <c r="E184" s="88" t="s">
        <v>52</v>
      </c>
      <c r="F184" s="219"/>
      <c r="G184" s="92"/>
      <c r="H184" s="1"/>
      <c r="I184" s="1"/>
      <c r="J184" s="1"/>
    </row>
    <row r="185" spans="1:76" s="11" customFormat="1">
      <c r="A185" s="375"/>
      <c r="C185" s="84" t="s">
        <v>251</v>
      </c>
      <c r="D185" s="223">
        <f t="shared" si="7"/>
        <v>0</v>
      </c>
      <c r="E185" s="88" t="s">
        <v>52</v>
      </c>
      <c r="F185" s="219"/>
      <c r="G185" s="92"/>
      <c r="H185" s="1"/>
      <c r="I185" s="1"/>
      <c r="J185" s="1"/>
    </row>
    <row r="186" spans="1:76" s="11" customFormat="1">
      <c r="A186" s="375"/>
      <c r="C186" s="84" t="s">
        <v>251</v>
      </c>
      <c r="D186" s="223">
        <f t="shared" si="7"/>
        <v>0</v>
      </c>
      <c r="E186" s="88" t="s">
        <v>52</v>
      </c>
      <c r="F186" s="219"/>
      <c r="G186" s="92"/>
      <c r="H186" s="1"/>
      <c r="I186" s="1"/>
      <c r="J186" s="1"/>
    </row>
    <row r="187" spans="1:76" s="11" customFormat="1">
      <c r="A187" s="375"/>
      <c r="C187" s="84" t="s">
        <v>251</v>
      </c>
      <c r="D187" s="223">
        <f t="shared" si="7"/>
        <v>0</v>
      </c>
      <c r="E187" s="88" t="s">
        <v>52</v>
      </c>
      <c r="F187" s="219"/>
      <c r="G187" s="92"/>
      <c r="H187" s="1"/>
      <c r="I187" s="1"/>
      <c r="J187" s="1"/>
    </row>
    <row r="188" spans="1:76" s="11" customFormat="1">
      <c r="A188" s="375"/>
      <c r="C188" s="329"/>
      <c r="D188" s="329"/>
      <c r="E188" s="304"/>
      <c r="F188" s="304"/>
      <c r="G188" s="304"/>
    </row>
    <row r="189" spans="1:76" s="92" customFormat="1">
      <c r="A189" s="375"/>
      <c r="C189" s="234" t="s">
        <v>96</v>
      </c>
      <c r="D189" s="234"/>
      <c r="E189" s="279"/>
      <c r="F189" s="279"/>
      <c r="G189" s="279"/>
    </row>
    <row r="190" spans="1:76" s="92" customFormat="1">
      <c r="A190" s="375"/>
      <c r="C190" s="234"/>
      <c r="D190" s="234"/>
      <c r="E190" s="279"/>
      <c r="F190" s="279"/>
      <c r="G190" s="279"/>
    </row>
    <row r="191" spans="1:76" s="92" customFormat="1">
      <c r="A191" s="375"/>
      <c r="C191" s="144" t="s">
        <v>64</v>
      </c>
      <c r="D191" s="144" t="s">
        <v>249</v>
      </c>
      <c r="E191" s="143"/>
      <c r="F191" s="143"/>
      <c r="G191" s="279"/>
    </row>
    <row r="192" spans="1:76" s="92" customFormat="1">
      <c r="A192" s="375"/>
      <c r="C192" s="144"/>
      <c r="D192" s="144"/>
      <c r="E192" s="143"/>
      <c r="F192" s="143"/>
      <c r="G192" s="279"/>
    </row>
    <row r="193" spans="1:7" s="92" customFormat="1">
      <c r="A193" s="375"/>
      <c r="C193" s="144" t="s">
        <v>161</v>
      </c>
      <c r="D193" s="144" t="s">
        <v>36</v>
      </c>
      <c r="E193" s="143"/>
      <c r="F193" s="143"/>
      <c r="G193" s="279"/>
    </row>
    <row r="194" spans="1:7" s="92" customFormat="1">
      <c r="A194" s="375"/>
      <c r="C194" s="144" t="s">
        <v>164</v>
      </c>
      <c r="D194" s="144" t="s">
        <v>856</v>
      </c>
      <c r="E194" s="143"/>
      <c r="F194" s="143"/>
      <c r="G194" s="279"/>
    </row>
    <row r="195" spans="1:7" s="92" customFormat="1">
      <c r="A195" s="375"/>
      <c r="C195" s="144" t="s">
        <v>162</v>
      </c>
      <c r="D195" s="144" t="s">
        <v>95</v>
      </c>
      <c r="E195" s="143"/>
      <c r="F195" s="143"/>
      <c r="G195" s="279"/>
    </row>
    <row r="196" spans="1:7" s="92" customFormat="1">
      <c r="A196" s="375"/>
      <c r="C196" s="144" t="s">
        <v>163</v>
      </c>
      <c r="D196" s="143" t="s">
        <v>732</v>
      </c>
      <c r="E196" s="143"/>
      <c r="F196" s="143"/>
      <c r="G196" s="279"/>
    </row>
    <row r="197" spans="1:7" s="92" customFormat="1">
      <c r="A197" s="375"/>
      <c r="C197" s="144" t="s">
        <v>167</v>
      </c>
      <c r="D197" s="144" t="s">
        <v>173</v>
      </c>
      <c r="E197" s="143"/>
      <c r="F197" s="143"/>
      <c r="G197" s="279"/>
    </row>
    <row r="198" spans="1:7" s="92" customFormat="1">
      <c r="A198" s="375"/>
      <c r="C198" s="144" t="s">
        <v>165</v>
      </c>
      <c r="D198" s="144" t="s">
        <v>174</v>
      </c>
      <c r="E198" s="143"/>
      <c r="F198" s="143"/>
      <c r="G198" s="279"/>
    </row>
    <row r="199" spans="1:7" s="92" customFormat="1">
      <c r="A199" s="375"/>
      <c r="C199" s="144" t="s">
        <v>166</v>
      </c>
      <c r="D199" s="144" t="s">
        <v>32</v>
      </c>
      <c r="E199" s="143"/>
      <c r="F199" s="143"/>
      <c r="G199" s="279"/>
    </row>
    <row r="200" spans="1:7" s="92" customFormat="1">
      <c r="A200" s="375"/>
      <c r="C200" s="144" t="s">
        <v>63</v>
      </c>
      <c r="D200" s="342" t="s">
        <v>86</v>
      </c>
      <c r="E200" s="143"/>
      <c r="F200" s="143"/>
      <c r="G200" s="279"/>
    </row>
    <row r="201" spans="1:7" s="92" customFormat="1">
      <c r="A201" s="375"/>
      <c r="C201" s="144" t="s">
        <v>202</v>
      </c>
      <c r="D201" s="150" t="s">
        <v>85</v>
      </c>
      <c r="E201" s="143"/>
      <c r="F201" s="143"/>
      <c r="G201" s="279"/>
    </row>
    <row r="202" spans="1:7" s="92" customFormat="1">
      <c r="A202" s="375"/>
      <c r="C202" s="144" t="s">
        <v>168</v>
      </c>
      <c r="D202" s="342" t="s">
        <v>83</v>
      </c>
      <c r="E202" s="143"/>
      <c r="F202" s="143"/>
      <c r="G202" s="279"/>
    </row>
    <row r="203" spans="1:7" s="92" customFormat="1">
      <c r="A203" s="375"/>
      <c r="C203" s="144" t="s">
        <v>169</v>
      </c>
      <c r="D203" s="342" t="s">
        <v>84</v>
      </c>
      <c r="E203" s="143"/>
      <c r="F203" s="143"/>
      <c r="G203" s="279"/>
    </row>
    <row r="204" spans="1:7" s="92" customFormat="1">
      <c r="A204" s="375"/>
      <c r="C204" s="144" t="s">
        <v>170</v>
      </c>
      <c r="D204" s="342"/>
      <c r="E204" s="143"/>
      <c r="F204" s="143"/>
      <c r="G204" s="279"/>
    </row>
    <row r="205" spans="1:7" s="92" customFormat="1">
      <c r="A205" s="375"/>
      <c r="C205" s="144" t="s">
        <v>172</v>
      </c>
      <c r="D205" s="342"/>
      <c r="E205" s="143"/>
      <c r="F205" s="143"/>
      <c r="G205" s="279"/>
    </row>
    <row r="206" spans="1:7" s="92" customFormat="1">
      <c r="A206" s="375"/>
      <c r="C206" s="144" t="s">
        <v>171</v>
      </c>
      <c r="D206" s="342"/>
      <c r="E206" s="143"/>
      <c r="F206" s="143"/>
      <c r="G206" s="279"/>
    </row>
    <row r="207" spans="1:7" s="92" customFormat="1">
      <c r="A207" s="375"/>
      <c r="C207" s="144" t="s">
        <v>604</v>
      </c>
      <c r="D207" s="342"/>
      <c r="E207" s="143"/>
      <c r="F207" s="143"/>
      <c r="G207" s="279"/>
    </row>
    <row r="208" spans="1:7" s="92" customFormat="1">
      <c r="A208" s="375"/>
      <c r="C208" s="143"/>
      <c r="D208" s="342"/>
      <c r="E208" s="150"/>
      <c r="F208" s="143"/>
      <c r="G208" s="279"/>
    </row>
    <row r="209" spans="1:7" s="92" customFormat="1">
      <c r="A209" s="375"/>
      <c r="C209" s="343" t="s">
        <v>251</v>
      </c>
      <c r="D209" s="342"/>
      <c r="E209" s="150"/>
      <c r="F209" s="143"/>
      <c r="G209" s="279"/>
    </row>
    <row r="210" spans="1:7" s="92" customFormat="1">
      <c r="A210" s="375"/>
      <c r="C210" s="343"/>
      <c r="D210" s="342"/>
      <c r="E210" s="150"/>
      <c r="F210" s="143"/>
      <c r="G210" s="279"/>
    </row>
    <row r="211" spans="1:7" s="92" customFormat="1">
      <c r="A211" s="375"/>
      <c r="C211" s="343" t="s">
        <v>97</v>
      </c>
      <c r="D211" s="344"/>
      <c r="E211" s="345"/>
      <c r="F211" s="143"/>
      <c r="G211" s="279"/>
    </row>
    <row r="212" spans="1:7" s="92" customFormat="1">
      <c r="A212" s="375"/>
      <c r="C212" s="343" t="s">
        <v>98</v>
      </c>
      <c r="D212" s="344"/>
      <c r="E212" s="345"/>
      <c r="F212" s="143"/>
      <c r="G212" s="279"/>
    </row>
    <row r="213" spans="1:7" s="92" customFormat="1">
      <c r="A213" s="375"/>
      <c r="C213" s="343" t="s">
        <v>99</v>
      </c>
      <c r="D213" s="344"/>
      <c r="E213" s="345"/>
      <c r="F213" s="143"/>
    </row>
    <row r="214" spans="1:7" s="92" customFormat="1">
      <c r="A214" s="375"/>
      <c r="C214" s="343" t="s">
        <v>100</v>
      </c>
      <c r="D214" s="344"/>
      <c r="E214" s="345"/>
      <c r="F214" s="143"/>
    </row>
    <row r="215" spans="1:7" s="92" customFormat="1">
      <c r="A215" s="375"/>
      <c r="C215" s="343" t="s">
        <v>101</v>
      </c>
      <c r="D215" s="344"/>
      <c r="E215" s="345"/>
      <c r="F215" s="143"/>
    </row>
    <row r="216" spans="1:7" s="92" customFormat="1">
      <c r="A216" s="375"/>
      <c r="C216" s="343" t="s">
        <v>102</v>
      </c>
      <c r="D216" s="344"/>
      <c r="E216" s="345"/>
      <c r="F216" s="143"/>
    </row>
    <row r="217" spans="1:7" s="92" customFormat="1">
      <c r="A217" s="375"/>
      <c r="C217" s="343" t="s">
        <v>103</v>
      </c>
      <c r="D217" s="344"/>
      <c r="E217" s="345"/>
      <c r="F217" s="143"/>
    </row>
    <row r="218" spans="1:7" s="92" customFormat="1">
      <c r="A218" s="375"/>
      <c r="C218" s="343" t="s">
        <v>104</v>
      </c>
      <c r="D218" s="344"/>
      <c r="E218" s="345"/>
      <c r="F218" s="143"/>
    </row>
    <row r="219" spans="1:7" s="92" customFormat="1">
      <c r="A219" s="375"/>
      <c r="C219" s="280" t="s">
        <v>105</v>
      </c>
      <c r="D219" s="281"/>
      <c r="E219" s="327"/>
    </row>
    <row r="220" spans="1:7" s="92" customFormat="1">
      <c r="A220" s="375"/>
      <c r="C220" s="280" t="s">
        <v>106</v>
      </c>
      <c r="D220" s="281"/>
      <c r="E220" s="327"/>
    </row>
    <row r="221" spans="1:7" s="92" customFormat="1">
      <c r="A221" s="375"/>
      <c r="C221" s="280" t="s">
        <v>107</v>
      </c>
      <c r="D221" s="281"/>
      <c r="E221" s="327"/>
    </row>
    <row r="222" spans="1:7" s="92" customFormat="1">
      <c r="A222" s="375"/>
      <c r="C222" s="280" t="s">
        <v>108</v>
      </c>
      <c r="D222" s="281"/>
      <c r="E222" s="327"/>
    </row>
    <row r="223" spans="1:7" s="92" customFormat="1">
      <c r="A223" s="375"/>
      <c r="C223" s="280" t="s">
        <v>109</v>
      </c>
      <c r="D223" s="281"/>
      <c r="E223" s="327"/>
    </row>
    <row r="224" spans="1:7" s="92" customFormat="1">
      <c r="A224" s="375"/>
      <c r="C224" s="280" t="s">
        <v>110</v>
      </c>
      <c r="D224" s="281"/>
      <c r="E224" s="327"/>
    </row>
    <row r="225" spans="1:5" s="92" customFormat="1">
      <c r="A225" s="375"/>
      <c r="C225" s="280" t="s">
        <v>111</v>
      </c>
      <c r="D225" s="281"/>
      <c r="E225" s="327"/>
    </row>
    <row r="226" spans="1:5" s="92" customFormat="1">
      <c r="A226" s="375"/>
      <c r="C226" s="280" t="s">
        <v>112</v>
      </c>
      <c r="D226" s="281"/>
      <c r="E226" s="327"/>
    </row>
    <row r="227" spans="1:5" s="92" customFormat="1">
      <c r="A227" s="375"/>
      <c r="C227" s="280" t="s">
        <v>113</v>
      </c>
      <c r="D227" s="281"/>
      <c r="E227" s="327"/>
    </row>
    <row r="228" spans="1:5" s="92" customFormat="1">
      <c r="A228" s="375"/>
      <c r="C228" s="280" t="s">
        <v>114</v>
      </c>
      <c r="D228" s="281"/>
      <c r="E228" s="327"/>
    </row>
    <row r="229" spans="1:5" s="92" customFormat="1">
      <c r="A229" s="375"/>
      <c r="C229" s="280" t="s">
        <v>115</v>
      </c>
      <c r="D229" s="281"/>
      <c r="E229" s="327"/>
    </row>
    <row r="230" spans="1:5" s="92" customFormat="1">
      <c r="A230" s="375"/>
      <c r="C230" s="280" t="s">
        <v>116</v>
      </c>
      <c r="D230" s="281"/>
      <c r="E230" s="327"/>
    </row>
    <row r="231" spans="1:5" s="92" customFormat="1">
      <c r="A231" s="375"/>
      <c r="C231" s="280" t="s">
        <v>117</v>
      </c>
      <c r="D231" s="281"/>
      <c r="E231" s="327"/>
    </row>
    <row r="232" spans="1:5" s="92" customFormat="1">
      <c r="A232" s="375"/>
      <c r="C232" s="280" t="s">
        <v>118</v>
      </c>
      <c r="D232" s="281"/>
      <c r="E232" s="327"/>
    </row>
    <row r="233" spans="1:5" s="92" customFormat="1">
      <c r="A233" s="375"/>
      <c r="C233" s="280" t="s">
        <v>119</v>
      </c>
      <c r="D233" s="281"/>
      <c r="E233" s="327"/>
    </row>
    <row r="234" spans="1:5" s="92" customFormat="1">
      <c r="A234" s="375"/>
      <c r="C234" s="280" t="s">
        <v>120</v>
      </c>
      <c r="D234" s="281"/>
      <c r="E234" s="327"/>
    </row>
    <row r="235" spans="1:5" s="92" customFormat="1">
      <c r="A235" s="375"/>
      <c r="C235" s="280" t="s">
        <v>121</v>
      </c>
      <c r="D235" s="281"/>
      <c r="E235" s="327"/>
    </row>
    <row r="236" spans="1:5" s="92" customFormat="1">
      <c r="A236" s="375"/>
      <c r="C236" s="280" t="s">
        <v>122</v>
      </c>
      <c r="D236" s="281"/>
      <c r="E236" s="327"/>
    </row>
    <row r="237" spans="1:5" s="92" customFormat="1">
      <c r="A237" s="375"/>
      <c r="C237" s="280" t="s">
        <v>123</v>
      </c>
      <c r="D237" s="281"/>
      <c r="E237" s="327"/>
    </row>
    <row r="238" spans="1:5" s="92" customFormat="1">
      <c r="A238" s="375"/>
      <c r="C238" s="280" t="s">
        <v>124</v>
      </c>
      <c r="D238" s="281"/>
      <c r="E238" s="327"/>
    </row>
    <row r="239" spans="1:5" s="92" customFormat="1">
      <c r="A239" s="375"/>
      <c r="C239" s="280" t="s">
        <v>125</v>
      </c>
      <c r="D239" s="281"/>
      <c r="E239" s="327"/>
    </row>
    <row r="240" spans="1:5" s="92" customFormat="1">
      <c r="A240" s="375"/>
      <c r="C240" s="280" t="s">
        <v>126</v>
      </c>
      <c r="D240" s="281"/>
      <c r="E240" s="327"/>
    </row>
    <row r="241" spans="1:5" s="92" customFormat="1">
      <c r="A241" s="375"/>
      <c r="C241" s="280" t="s">
        <v>127</v>
      </c>
      <c r="D241" s="281"/>
      <c r="E241" s="327"/>
    </row>
    <row r="242" spans="1:5" s="92" customFormat="1">
      <c r="A242" s="375"/>
      <c r="C242" s="280" t="s">
        <v>128</v>
      </c>
      <c r="D242" s="281"/>
      <c r="E242" s="327"/>
    </row>
    <row r="243" spans="1:5" s="92" customFormat="1">
      <c r="A243" s="375"/>
      <c r="C243" s="280" t="s">
        <v>129</v>
      </c>
      <c r="D243" s="281"/>
      <c r="E243" s="327"/>
    </row>
    <row r="244" spans="1:5" s="92" customFormat="1">
      <c r="A244" s="375"/>
      <c r="C244" s="280" t="s">
        <v>130</v>
      </c>
      <c r="D244" s="281"/>
      <c r="E244" s="327"/>
    </row>
    <row r="245" spans="1:5" s="92" customFormat="1">
      <c r="A245" s="375"/>
      <c r="C245" s="280" t="s">
        <v>131</v>
      </c>
      <c r="D245" s="281"/>
      <c r="E245" s="327"/>
    </row>
    <row r="246" spans="1:5" s="92" customFormat="1">
      <c r="A246" s="375"/>
      <c r="C246" s="280" t="s">
        <v>132</v>
      </c>
      <c r="D246" s="281"/>
      <c r="E246" s="327"/>
    </row>
    <row r="247" spans="1:5" s="92" customFormat="1">
      <c r="A247" s="375"/>
      <c r="C247" s="280" t="s">
        <v>133</v>
      </c>
      <c r="D247" s="281"/>
      <c r="E247" s="327"/>
    </row>
    <row r="248" spans="1:5" s="92" customFormat="1">
      <c r="A248" s="375"/>
      <c r="C248" s="280" t="s">
        <v>134</v>
      </c>
      <c r="D248" s="281"/>
      <c r="E248" s="327"/>
    </row>
    <row r="249" spans="1:5" s="92" customFormat="1">
      <c r="A249" s="375"/>
      <c r="C249" s="280"/>
      <c r="D249" s="281"/>
      <c r="E249" s="327"/>
    </row>
    <row r="250" spans="1:5" s="92" customFormat="1">
      <c r="A250" s="375"/>
      <c r="C250" s="235"/>
      <c r="D250" s="235"/>
      <c r="E250" s="27"/>
    </row>
    <row r="251" spans="1:5" s="92" customFormat="1">
      <c r="A251" s="375"/>
      <c r="C251" s="234"/>
      <c r="D251" s="234"/>
    </row>
    <row r="252" spans="1:5" s="92" customFormat="1">
      <c r="A252" s="375"/>
      <c r="C252" s="234"/>
      <c r="D252" s="234"/>
    </row>
    <row r="253" spans="1:5" s="92" customFormat="1">
      <c r="A253" s="375"/>
      <c r="C253" s="234"/>
      <c r="D253" s="234"/>
    </row>
  </sheetData>
  <sortState xmlns:xlrd2="http://schemas.microsoft.com/office/spreadsheetml/2017/richdata2" ref="C20:E29">
    <sortCondition ref="C20:C29"/>
  </sortState>
  <dataValidations count="4">
    <dataValidation type="list" allowBlank="1" showInputMessage="1" showErrorMessage="1" sqref="C74" xr:uid="{00000000-0002-0000-0200-000000000000}">
      <formula1>$C$211:$C$249</formula1>
    </dataValidation>
    <dataValidation type="list" allowBlank="1" showInputMessage="1" showErrorMessage="1" sqref="C178:C187 C64:C73" xr:uid="{00000000-0002-0000-0200-000001000000}">
      <formula1>$C$209:$C$248</formula1>
    </dataValidation>
    <dataValidation type="list" allowBlank="1" showInputMessage="1" showErrorMessage="1" sqref="C37:C46" xr:uid="{00000000-0002-0000-0200-000002000000}">
      <formula1>$C$191:$C$207</formula1>
    </dataValidation>
    <dataValidation type="list" allowBlank="1" showInputMessage="1" showErrorMessage="1" sqref="D37:D46" xr:uid="{00000000-0002-0000-0200-000003000000}">
      <formula1>$D$191:$D$203</formula1>
    </dataValidation>
  </dataValidations>
  <hyperlinks>
    <hyperlink ref="A7" location="'Alcance 2'!A1" display="Alcance 2" xr:uid="{6EFA974D-C9D3-1241-94A0-E9EFFEB69851}"/>
    <hyperlink ref="A8" location="'Alcance 3'!A1" display="Alcance 3" xr:uid="{CE9E49D8-963E-9F49-B885-8EC161134F43}"/>
    <hyperlink ref="A9" location="'Hoja de registros'!A1" display="Hoja de registros" xr:uid="{761CDF65-845A-0E43-884F-BEEDCE850E40}"/>
    <hyperlink ref="A10" location="'Mi área de trabajo'!A1" display="Mi área de trabajo" xr:uid="{7B4E1A40-A282-054B-A668-FA8BC4254E73}"/>
    <hyperlink ref="A11" location="' Result- RVHdC Declarac'!A1" display="Resultados: RVHdC Declaración" xr:uid="{BEDAFC19-8433-7549-8B37-0B0CBB3A0A7C}"/>
    <hyperlink ref="A12" location="'Result- RVHdC Detalle'!A1" display="Resultados: RVHdC Detalle" xr:uid="{92AD2869-860C-F24F-AC59-33A2BA27306E}"/>
    <hyperlink ref="A13" location="'Result- SGMA'!A1" display="Resultados: SGMA" xr:uid="{15FE4484-7765-9346-809A-F5DE60693711}"/>
    <hyperlink ref="A14" location="'Result- REHdC'!A1" display="Resultados: REHdC" xr:uid="{20C4D2E1-90FA-2E45-82BC-14FDA67C9EB6}"/>
    <hyperlink ref="A15" location="Cálculos!A1" display="Cálculos" xr:uid="{DD59DF83-5450-8A4E-AAC1-6E934159769B}"/>
    <hyperlink ref="A16" location="'Datos 1-Factores emisión'!A1" display="Datos 1: Factores emisión" xr:uid="{F28A719E-FEFB-8A44-8C6C-F4C8C05AE1C9}"/>
    <hyperlink ref="A17" location="'Datos 2-Potenciales calent glob'!A1" display="Datos 2: Potenciales de calent. gl." xr:uid="{1753923E-B287-FE42-B48A-58A67422E456}"/>
    <hyperlink ref="A18" location="'Datos 3-Factores de convers'!A1" display="Datos 3: Factores de conversión" xr:uid="{CFB135F0-0B6A-0A44-A202-0B59A7BF45A4}"/>
    <hyperlink ref="A19" location="'Fuentes de datos'!A1" display="Fuentes de datos" xr:uid="{30516CD7-CE81-1B48-BC6A-04A149EC6138}"/>
    <hyperlink ref="A6" location="'Alcance 1'!A1" display="Alcance 1" xr:uid="{80B148EE-C321-DA45-9C2A-99031001C85E}"/>
    <hyperlink ref="A5" location="'Datos generales organización'!A1" display="Datos generales de la organización" xr:uid="{E8579017-4B98-C749-A369-8CC9E841DFB0}"/>
  </hyperlink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legacy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FFFF99"/>
  </sheetPr>
  <dimension ref="A1:BS570"/>
  <sheetViews>
    <sheetView zoomScale="70" zoomScaleNormal="70" workbookViewId="0">
      <selection activeCell="I11" sqref="I11"/>
    </sheetView>
  </sheetViews>
  <sheetFormatPr baseColWidth="10" defaultColWidth="11.42578125" defaultRowHeight="15"/>
  <cols>
    <col min="1" max="1" width="39.28515625" style="375" customWidth="1"/>
    <col min="2" max="2" width="16.42578125" style="1" customWidth="1"/>
    <col min="3" max="3" width="45.7109375" style="18" customWidth="1"/>
    <col min="4" max="4" width="40.28515625" style="18" customWidth="1"/>
    <col min="5" max="5" width="14.42578125" style="1" customWidth="1"/>
    <col min="6" max="6" width="49.28515625" style="1" customWidth="1"/>
    <col min="7" max="7" width="22.28515625" style="1" customWidth="1"/>
    <col min="8" max="8" width="14.42578125" style="1" customWidth="1"/>
    <col min="9" max="9" width="19.42578125" style="1" customWidth="1"/>
    <col min="10" max="10" width="11.42578125" style="1"/>
    <col min="11" max="11" width="12.7109375" style="1" customWidth="1"/>
    <col min="12" max="12" width="13" style="1" customWidth="1"/>
    <col min="13" max="13" width="21.7109375" style="1" customWidth="1"/>
    <col min="14" max="14" width="22.42578125" style="1" customWidth="1"/>
    <col min="15" max="16384" width="11.42578125" style="1"/>
  </cols>
  <sheetData>
    <row r="1" spans="1:71" s="28" customFormat="1" ht="87" customHeight="1">
      <c r="A1" s="380"/>
      <c r="B1" s="10"/>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71" s="28" customFormat="1" ht="23.25">
      <c r="A2" s="380"/>
      <c r="C2" s="385" t="s">
        <v>160</v>
      </c>
      <c r="D2" s="386"/>
      <c r="E2" s="386"/>
      <c r="F2" s="386"/>
      <c r="G2" s="386"/>
      <c r="H2" s="386"/>
      <c r="I2" s="386"/>
      <c r="J2" s="386"/>
      <c r="K2" s="386"/>
      <c r="L2" s="386"/>
      <c r="M2" s="386"/>
      <c r="N2" s="386"/>
      <c r="O2" s="386"/>
      <c r="P2" s="386"/>
      <c r="Q2" s="386"/>
      <c r="R2" s="386"/>
      <c r="S2" s="386"/>
      <c r="T2" s="386"/>
      <c r="U2" s="386"/>
    </row>
    <row r="3" spans="1:71" s="11" customFormat="1">
      <c r="A3" s="380"/>
      <c r="C3" s="38"/>
      <c r="D3" s="38"/>
    </row>
    <row r="4" spans="1:71" s="2" customFormat="1" ht="15.75" customHeight="1">
      <c r="A4" s="380"/>
      <c r="B4" s="37"/>
      <c r="C4" s="33" t="s">
        <v>361</v>
      </c>
      <c r="D4" s="33"/>
    </row>
    <row r="5" spans="1:71" ht="15.75" customHeight="1">
      <c r="A5" s="389" t="s">
        <v>861</v>
      </c>
      <c r="B5" s="11"/>
      <c r="C5" s="15"/>
      <c r="D5" s="15"/>
      <c r="E5" s="15"/>
      <c r="F5" s="15"/>
    </row>
    <row r="6" spans="1:71" ht="17.25">
      <c r="A6" s="377" t="s">
        <v>474</v>
      </c>
      <c r="B6" s="11"/>
      <c r="C6" s="62" t="s">
        <v>159</v>
      </c>
      <c r="D6" s="90" t="s">
        <v>87</v>
      </c>
      <c r="E6" s="90" t="s">
        <v>9</v>
      </c>
      <c r="F6" s="91" t="s">
        <v>300</v>
      </c>
      <c r="G6" s="222" t="str">
        <f>D6</f>
        <v>Dato de consumo</v>
      </c>
      <c r="L6" s="29"/>
    </row>
    <row r="7" spans="1:71" ht="17.25">
      <c r="A7" s="390" t="s">
        <v>481</v>
      </c>
      <c r="B7" s="11"/>
      <c r="C7" s="214"/>
      <c r="D7" s="217" t="s">
        <v>538</v>
      </c>
      <c r="E7" s="216"/>
      <c r="F7" s="216"/>
      <c r="G7" s="218" t="str">
        <f>'Datos generales organización'!$C$55</f>
        <v>Escribir nombre de centro</v>
      </c>
      <c r="L7" s="29"/>
    </row>
    <row r="8" spans="1:71" ht="17.25">
      <c r="A8" s="378" t="s">
        <v>486</v>
      </c>
      <c r="B8" s="11"/>
      <c r="C8" s="480" t="s">
        <v>34</v>
      </c>
      <c r="D8" s="223">
        <f>SUM(G8:L8)</f>
        <v>0</v>
      </c>
      <c r="E8" s="88" t="s">
        <v>35</v>
      </c>
      <c r="F8" s="89" t="s">
        <v>729</v>
      </c>
      <c r="G8" s="219"/>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row>
    <row r="9" spans="1:71" ht="17.25">
      <c r="A9" s="378" t="s">
        <v>862</v>
      </c>
      <c r="B9" s="11"/>
      <c r="C9" s="481"/>
      <c r="D9" s="223">
        <f>SUM(G9:L9)</f>
        <v>0</v>
      </c>
      <c r="E9" s="88" t="s">
        <v>35</v>
      </c>
      <c r="F9" s="89" t="s">
        <v>729</v>
      </c>
      <c r="G9" s="219"/>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row>
    <row r="10" spans="1:71" ht="17.25">
      <c r="A10" s="378" t="s">
        <v>863</v>
      </c>
      <c r="B10" s="11"/>
      <c r="C10" s="482"/>
      <c r="D10" s="223">
        <f>SUM(G10:L10)</f>
        <v>0</v>
      </c>
      <c r="E10" s="88" t="s">
        <v>35</v>
      </c>
      <c r="F10" s="89" t="s">
        <v>729</v>
      </c>
      <c r="G10" s="219"/>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row>
    <row r="11" spans="1:71" ht="17.25">
      <c r="A11" s="378" t="s">
        <v>893</v>
      </c>
      <c r="D11" s="1"/>
    </row>
    <row r="12" spans="1:71" s="2" customFormat="1" ht="15.75" customHeight="1">
      <c r="A12" s="378" t="s">
        <v>894</v>
      </c>
      <c r="B12" s="37"/>
      <c r="C12" s="33" t="s">
        <v>182</v>
      </c>
      <c r="D12" s="33"/>
    </row>
    <row r="13" spans="1:71" ht="17.25">
      <c r="A13" s="378" t="s">
        <v>895</v>
      </c>
      <c r="C13" s="1"/>
    </row>
    <row r="14" spans="1:71" ht="17.25">
      <c r="A14" s="379" t="s">
        <v>896</v>
      </c>
      <c r="C14" s="78" t="s">
        <v>158</v>
      </c>
      <c r="D14" s="80"/>
      <c r="E14" s="81"/>
      <c r="F14" s="81"/>
      <c r="G14" s="222"/>
    </row>
    <row r="15" spans="1:71" ht="17.25">
      <c r="A15" s="378" t="s">
        <v>868</v>
      </c>
      <c r="C15" s="69" t="s">
        <v>159</v>
      </c>
      <c r="D15" s="70" t="s">
        <v>87</v>
      </c>
      <c r="E15" s="70" t="s">
        <v>9</v>
      </c>
      <c r="F15" s="220" t="s">
        <v>300</v>
      </c>
      <c r="G15" s="221" t="str">
        <f>D15</f>
        <v>Dato de consumo</v>
      </c>
    </row>
    <row r="16" spans="1:71" ht="17.25">
      <c r="A16" s="378" t="s">
        <v>897</v>
      </c>
      <c r="C16" s="214"/>
      <c r="D16" s="217" t="s">
        <v>538</v>
      </c>
      <c r="E16" s="215"/>
      <c r="F16" s="215"/>
      <c r="G16" s="218" t="str">
        <f>'Datos generales organización'!$C$55</f>
        <v>Escribir nombre de centro</v>
      </c>
    </row>
    <row r="17" spans="1:12" ht="17.25">
      <c r="A17" s="378" t="s">
        <v>898</v>
      </c>
      <c r="C17" s="71" t="s">
        <v>34</v>
      </c>
      <c r="D17" s="223">
        <f>SUM(G17:L17)</f>
        <v>0</v>
      </c>
      <c r="E17" s="88" t="s">
        <v>35</v>
      </c>
      <c r="F17" s="89" t="s">
        <v>729</v>
      </c>
      <c r="G17" s="219"/>
      <c r="L17" s="279"/>
    </row>
    <row r="18" spans="1:12" ht="17.25">
      <c r="A18" s="378" t="s">
        <v>899</v>
      </c>
    </row>
    <row r="19" spans="1:12" ht="17.25">
      <c r="A19" s="378" t="s">
        <v>872</v>
      </c>
      <c r="C19" s="86" t="s">
        <v>156</v>
      </c>
      <c r="D19" s="63"/>
      <c r="E19" s="64"/>
      <c r="F19" s="81"/>
      <c r="G19" s="315"/>
    </row>
    <row r="20" spans="1:12">
      <c r="C20" s="83" t="s">
        <v>176</v>
      </c>
      <c r="D20" s="70" t="s">
        <v>88</v>
      </c>
      <c r="E20" s="220" t="s">
        <v>9</v>
      </c>
      <c r="F20" s="220" t="s">
        <v>300</v>
      </c>
      <c r="G20" s="221" t="str">
        <f>D20</f>
        <v>Distancia recorrida</v>
      </c>
    </row>
    <row r="21" spans="1:12">
      <c r="C21" s="214"/>
      <c r="D21" s="217" t="s">
        <v>538</v>
      </c>
      <c r="E21" s="215"/>
      <c r="F21" s="215"/>
      <c r="G21" s="218" t="str">
        <f>'Datos generales organización'!$C$55</f>
        <v>Escribir nombre de centro</v>
      </c>
    </row>
    <row r="22" spans="1:12">
      <c r="C22" s="84" t="s">
        <v>64</v>
      </c>
      <c r="D22" s="223">
        <f>SUM(G22:K22)</f>
        <v>0</v>
      </c>
      <c r="E22" s="88" t="s">
        <v>89</v>
      </c>
      <c r="F22" s="89" t="s">
        <v>729</v>
      </c>
      <c r="G22" s="219"/>
    </row>
    <row r="23" spans="1:12">
      <c r="C23" s="84" t="s">
        <v>64</v>
      </c>
      <c r="D23" s="223">
        <f>SUM(G23:K23)</f>
        <v>0</v>
      </c>
      <c r="E23" s="88" t="s">
        <v>89</v>
      </c>
      <c r="F23" s="89" t="s">
        <v>729</v>
      </c>
      <c r="G23" s="219"/>
    </row>
    <row r="24" spans="1:12">
      <c r="C24" s="84" t="s">
        <v>64</v>
      </c>
      <c r="D24" s="223">
        <f>SUM(G24:K24)</f>
        <v>0</v>
      </c>
      <c r="E24" s="88" t="s">
        <v>89</v>
      </c>
      <c r="F24" s="89" t="s">
        <v>729</v>
      </c>
      <c r="G24" s="219"/>
    </row>
    <row r="25" spans="1:12">
      <c r="C25" s="49"/>
    </row>
    <row r="26" spans="1:12" s="92" customFormat="1">
      <c r="A26" s="375"/>
      <c r="C26" s="287" t="s">
        <v>738</v>
      </c>
      <c r="D26" s="288"/>
      <c r="E26" s="289"/>
      <c r="F26" s="81"/>
    </row>
    <row r="27" spans="1:12" s="32" customFormat="1">
      <c r="A27" s="375"/>
      <c r="C27" s="290" t="s">
        <v>176</v>
      </c>
      <c r="D27" s="220" t="s">
        <v>88</v>
      </c>
      <c r="E27" s="291" t="s">
        <v>9</v>
      </c>
      <c r="F27" s="220" t="s">
        <v>300</v>
      </c>
    </row>
    <row r="28" spans="1:12" s="32" customFormat="1">
      <c r="A28" s="375"/>
      <c r="C28" s="292"/>
      <c r="D28" s="217" t="s">
        <v>538</v>
      </c>
      <c r="E28" s="293"/>
      <c r="F28" s="215"/>
    </row>
    <row r="29" spans="1:12" s="32" customFormat="1">
      <c r="A29" s="375"/>
      <c r="C29" s="294" t="s">
        <v>732</v>
      </c>
      <c r="D29" s="295">
        <f>IFERROR(VLOOKUP("Híbrido enchufable",'Alcance 1'!D37:E46,2,FALSE)*'Alcance 1'!D51,0)/(1-'Alcance 1'!D51)</f>
        <v>0</v>
      </c>
      <c r="E29" s="296" t="s">
        <v>89</v>
      </c>
      <c r="F29" s="89" t="s">
        <v>729</v>
      </c>
    </row>
    <row r="30" spans="1:12" s="32" customFormat="1">
      <c r="A30" s="375"/>
      <c r="D30" s="49"/>
    </row>
    <row r="31" spans="1:12" s="32" customFormat="1">
      <c r="A31" s="375"/>
      <c r="D31" s="49"/>
    </row>
    <row r="32" spans="1:12" s="32" customFormat="1">
      <c r="A32" s="375"/>
      <c r="D32" s="49"/>
    </row>
    <row r="33" spans="1:4" s="32" customFormat="1">
      <c r="A33" s="375"/>
      <c r="D33" s="49"/>
    </row>
    <row r="34" spans="1:4" s="32" customFormat="1">
      <c r="A34" s="375"/>
      <c r="C34" s="234" t="s">
        <v>180</v>
      </c>
      <c r="D34" s="49"/>
    </row>
    <row r="35" spans="1:4" s="32" customFormat="1">
      <c r="A35" s="375"/>
      <c r="C35" s="234" t="s">
        <v>179</v>
      </c>
      <c r="D35" s="49"/>
    </row>
    <row r="36" spans="1:4" s="32" customFormat="1">
      <c r="A36" s="375"/>
      <c r="C36" s="234" t="s">
        <v>181</v>
      </c>
      <c r="D36" s="49"/>
    </row>
    <row r="37" spans="1:4" s="32" customFormat="1">
      <c r="A37" s="375"/>
      <c r="C37" s="49"/>
      <c r="D37" s="49"/>
    </row>
    <row r="38" spans="1:4" s="32" customFormat="1">
      <c r="A38" s="375"/>
      <c r="C38" s="49"/>
      <c r="D38" s="49"/>
    </row>
    <row r="39" spans="1:4" s="32" customFormat="1">
      <c r="A39" s="375"/>
      <c r="C39" s="49"/>
      <c r="D39" s="49"/>
    </row>
    <row r="40" spans="1:4" s="32" customFormat="1">
      <c r="A40" s="375"/>
      <c r="C40" s="49"/>
      <c r="D40" s="49"/>
    </row>
    <row r="41" spans="1:4" s="32" customFormat="1">
      <c r="A41" s="375"/>
      <c r="C41" s="49"/>
      <c r="D41" s="49"/>
    </row>
    <row r="42" spans="1:4" s="32" customFormat="1">
      <c r="A42" s="375"/>
      <c r="C42" s="49"/>
      <c r="D42" s="49"/>
    </row>
    <row r="43" spans="1:4" s="32" customFormat="1">
      <c r="A43" s="375"/>
      <c r="C43" s="49"/>
      <c r="D43" s="49"/>
    </row>
    <row r="44" spans="1:4" s="32" customFormat="1">
      <c r="A44" s="375"/>
      <c r="C44" s="49"/>
      <c r="D44" s="49"/>
    </row>
    <row r="45" spans="1:4" s="32" customFormat="1">
      <c r="A45" s="375"/>
      <c r="C45" s="49"/>
      <c r="D45" s="49"/>
    </row>
    <row r="46" spans="1:4" s="32" customFormat="1">
      <c r="A46" s="375"/>
      <c r="C46" s="49"/>
      <c r="D46" s="49"/>
    </row>
    <row r="47" spans="1:4" s="32" customFormat="1">
      <c r="A47" s="375"/>
      <c r="C47" s="49"/>
      <c r="D47" s="49"/>
    </row>
    <row r="48" spans="1:4" s="32" customFormat="1">
      <c r="A48" s="375"/>
      <c r="C48" s="49"/>
      <c r="D48" s="49"/>
    </row>
    <row r="49" spans="1:4" s="32" customFormat="1">
      <c r="A49" s="375"/>
      <c r="C49" s="49"/>
      <c r="D49" s="49"/>
    </row>
    <row r="50" spans="1:4" s="32" customFormat="1">
      <c r="A50" s="375"/>
      <c r="C50" s="49"/>
      <c r="D50" s="49"/>
    </row>
    <row r="51" spans="1:4" s="32" customFormat="1">
      <c r="A51" s="375"/>
      <c r="C51" s="49"/>
      <c r="D51" s="49"/>
    </row>
    <row r="52" spans="1:4" s="32" customFormat="1">
      <c r="A52" s="375"/>
      <c r="C52" s="49"/>
      <c r="D52" s="49"/>
    </row>
    <row r="53" spans="1:4" s="32" customFormat="1">
      <c r="A53" s="375"/>
      <c r="C53" s="49"/>
      <c r="D53" s="49"/>
    </row>
    <row r="54" spans="1:4" s="32" customFormat="1">
      <c r="A54" s="375"/>
      <c r="C54" s="49"/>
      <c r="D54" s="49"/>
    </row>
    <row r="55" spans="1:4" s="32" customFormat="1">
      <c r="A55" s="375"/>
      <c r="C55" s="49"/>
      <c r="D55" s="49"/>
    </row>
    <row r="56" spans="1:4" s="32" customFormat="1">
      <c r="A56" s="375"/>
      <c r="C56" s="49"/>
      <c r="D56" s="49"/>
    </row>
    <row r="57" spans="1:4" s="32" customFormat="1">
      <c r="A57" s="375"/>
      <c r="C57" s="49"/>
      <c r="D57" s="49"/>
    </row>
    <row r="58" spans="1:4" s="32" customFormat="1">
      <c r="A58" s="375"/>
      <c r="C58" s="49"/>
      <c r="D58" s="49"/>
    </row>
    <row r="59" spans="1:4" s="32" customFormat="1">
      <c r="A59" s="375"/>
      <c r="C59" s="49"/>
      <c r="D59" s="49"/>
    </row>
    <row r="60" spans="1:4" s="32" customFormat="1">
      <c r="A60" s="375"/>
      <c r="C60" s="49"/>
      <c r="D60" s="49"/>
    </row>
    <row r="61" spans="1:4" s="32" customFormat="1">
      <c r="A61" s="375"/>
      <c r="C61" s="49"/>
      <c r="D61" s="49"/>
    </row>
    <row r="62" spans="1:4" s="32" customFormat="1">
      <c r="A62" s="375"/>
      <c r="C62" s="49"/>
      <c r="D62" s="49"/>
    </row>
    <row r="63" spans="1:4" s="32" customFormat="1">
      <c r="A63" s="375"/>
      <c r="C63" s="49"/>
      <c r="D63" s="49"/>
    </row>
    <row r="64" spans="1:4" s="32" customFormat="1">
      <c r="A64" s="375"/>
      <c r="C64" s="49"/>
      <c r="D64" s="49"/>
    </row>
    <row r="65" spans="1:4" s="32" customFormat="1">
      <c r="A65" s="375"/>
      <c r="C65" s="49"/>
      <c r="D65" s="49"/>
    </row>
    <row r="66" spans="1:4" s="32" customFormat="1">
      <c r="A66" s="375"/>
      <c r="C66" s="49"/>
      <c r="D66" s="49"/>
    </row>
    <row r="67" spans="1:4" s="32" customFormat="1">
      <c r="A67" s="375"/>
      <c r="C67" s="49"/>
      <c r="D67" s="49"/>
    </row>
    <row r="68" spans="1:4" s="32" customFormat="1">
      <c r="A68" s="375"/>
      <c r="C68" s="49"/>
      <c r="D68" s="49"/>
    </row>
    <row r="69" spans="1:4" s="32" customFormat="1">
      <c r="A69" s="375"/>
      <c r="C69" s="49"/>
      <c r="D69" s="49"/>
    </row>
    <row r="70" spans="1:4" s="32" customFormat="1">
      <c r="A70" s="375"/>
      <c r="C70" s="49"/>
      <c r="D70" s="49"/>
    </row>
    <row r="71" spans="1:4" s="32" customFormat="1">
      <c r="A71" s="375"/>
      <c r="C71" s="49"/>
      <c r="D71" s="49"/>
    </row>
    <row r="72" spans="1:4" s="32" customFormat="1">
      <c r="A72" s="375"/>
      <c r="C72" s="49"/>
      <c r="D72" s="49"/>
    </row>
    <row r="73" spans="1:4" s="32" customFormat="1">
      <c r="A73" s="375"/>
      <c r="C73" s="49"/>
      <c r="D73" s="49"/>
    </row>
    <row r="74" spans="1:4" s="32" customFormat="1">
      <c r="A74" s="375"/>
      <c r="C74" s="49"/>
      <c r="D74" s="49"/>
    </row>
    <row r="75" spans="1:4" s="32" customFormat="1">
      <c r="A75" s="375"/>
      <c r="C75" s="49"/>
      <c r="D75" s="49"/>
    </row>
    <row r="76" spans="1:4" s="32" customFormat="1">
      <c r="A76" s="375"/>
      <c r="C76" s="49"/>
      <c r="D76" s="49"/>
    </row>
    <row r="77" spans="1:4" s="32" customFormat="1">
      <c r="A77" s="375"/>
      <c r="C77" s="49"/>
      <c r="D77" s="49"/>
    </row>
    <row r="78" spans="1:4" s="32" customFormat="1">
      <c r="A78" s="375"/>
      <c r="C78" s="49"/>
      <c r="D78" s="49"/>
    </row>
    <row r="79" spans="1:4" s="32" customFormat="1">
      <c r="A79" s="375"/>
      <c r="C79" s="49"/>
      <c r="D79" s="49"/>
    </row>
    <row r="80" spans="1:4" s="32" customFormat="1">
      <c r="A80" s="375"/>
      <c r="C80" s="49"/>
      <c r="D80" s="49"/>
    </row>
    <row r="81" spans="1:4" s="32" customFormat="1">
      <c r="A81" s="375"/>
      <c r="C81" s="49"/>
      <c r="D81" s="49"/>
    </row>
    <row r="82" spans="1:4" s="32" customFormat="1">
      <c r="A82" s="375"/>
      <c r="C82" s="49"/>
      <c r="D82" s="49"/>
    </row>
    <row r="83" spans="1:4" s="32" customFormat="1">
      <c r="A83" s="375"/>
      <c r="C83" s="49"/>
      <c r="D83" s="49"/>
    </row>
    <row r="84" spans="1:4" s="32" customFormat="1">
      <c r="A84" s="375"/>
      <c r="C84" s="49"/>
      <c r="D84" s="49"/>
    </row>
    <row r="85" spans="1:4" s="32" customFormat="1">
      <c r="A85" s="375"/>
      <c r="C85" s="49"/>
      <c r="D85" s="49"/>
    </row>
    <row r="86" spans="1:4" s="32" customFormat="1">
      <c r="A86" s="375"/>
      <c r="C86" s="49"/>
      <c r="D86" s="49"/>
    </row>
    <row r="87" spans="1:4" s="32" customFormat="1">
      <c r="A87" s="375"/>
      <c r="C87" s="49"/>
      <c r="D87" s="49"/>
    </row>
    <row r="88" spans="1:4" s="32" customFormat="1">
      <c r="A88" s="375"/>
      <c r="C88" s="49"/>
      <c r="D88" s="49"/>
    </row>
    <row r="89" spans="1:4" s="32" customFormat="1">
      <c r="A89" s="375"/>
      <c r="C89" s="49"/>
      <c r="D89" s="49"/>
    </row>
    <row r="90" spans="1:4" s="32" customFormat="1">
      <c r="A90" s="375"/>
      <c r="C90" s="49"/>
      <c r="D90" s="49"/>
    </row>
    <row r="91" spans="1:4" s="32" customFormat="1">
      <c r="A91" s="375"/>
      <c r="C91" s="49"/>
      <c r="D91" s="49"/>
    </row>
    <row r="92" spans="1:4" s="32" customFormat="1">
      <c r="A92" s="375"/>
      <c r="C92" s="49"/>
      <c r="D92" s="49"/>
    </row>
    <row r="93" spans="1:4" s="32" customFormat="1">
      <c r="A93" s="375"/>
      <c r="C93" s="49"/>
      <c r="D93" s="49"/>
    </row>
    <row r="94" spans="1:4" s="32" customFormat="1">
      <c r="A94" s="375"/>
      <c r="C94" s="49"/>
      <c r="D94" s="49"/>
    </row>
    <row r="95" spans="1:4" s="32" customFormat="1">
      <c r="A95" s="375"/>
      <c r="C95" s="49"/>
      <c r="D95" s="49"/>
    </row>
    <row r="96" spans="1:4" s="32" customFormat="1">
      <c r="A96" s="375"/>
      <c r="C96" s="49"/>
      <c r="D96" s="49"/>
    </row>
    <row r="97" spans="1:4" s="32" customFormat="1">
      <c r="A97" s="375"/>
      <c r="C97" s="49"/>
      <c r="D97" s="49"/>
    </row>
    <row r="98" spans="1:4" s="32" customFormat="1">
      <c r="A98" s="375"/>
      <c r="C98" s="49"/>
      <c r="D98" s="49"/>
    </row>
    <row r="99" spans="1:4" s="32" customFormat="1">
      <c r="A99" s="375"/>
      <c r="C99" s="49"/>
      <c r="D99" s="49"/>
    </row>
    <row r="100" spans="1:4" s="32" customFormat="1">
      <c r="A100" s="375"/>
      <c r="C100" s="49"/>
      <c r="D100" s="49"/>
    </row>
    <row r="101" spans="1:4" s="32" customFormat="1">
      <c r="A101" s="375"/>
      <c r="C101" s="49"/>
      <c r="D101" s="49"/>
    </row>
    <row r="102" spans="1:4" s="32" customFormat="1">
      <c r="A102" s="375"/>
      <c r="C102" s="49"/>
      <c r="D102" s="49"/>
    </row>
    <row r="103" spans="1:4" s="32" customFormat="1">
      <c r="A103" s="375"/>
      <c r="C103" s="49"/>
      <c r="D103" s="49"/>
    </row>
    <row r="104" spans="1:4" s="32" customFormat="1">
      <c r="A104" s="375"/>
      <c r="C104" s="49"/>
      <c r="D104" s="49"/>
    </row>
    <row r="105" spans="1:4" s="32" customFormat="1">
      <c r="A105" s="375"/>
      <c r="C105" s="49"/>
      <c r="D105" s="49"/>
    </row>
    <row r="106" spans="1:4" s="32" customFormat="1">
      <c r="A106" s="375"/>
      <c r="C106" s="49"/>
      <c r="D106" s="49"/>
    </row>
    <row r="107" spans="1:4" s="32" customFormat="1">
      <c r="A107" s="375"/>
      <c r="C107" s="49"/>
      <c r="D107" s="49"/>
    </row>
    <row r="108" spans="1:4" s="32" customFormat="1">
      <c r="A108" s="375"/>
      <c r="C108" s="49"/>
      <c r="D108" s="49"/>
    </row>
    <row r="109" spans="1:4" s="32" customFormat="1">
      <c r="A109" s="375"/>
      <c r="C109" s="49"/>
      <c r="D109" s="49"/>
    </row>
    <row r="110" spans="1:4" s="32" customFormat="1">
      <c r="A110" s="375"/>
      <c r="C110" s="49"/>
      <c r="D110" s="49"/>
    </row>
    <row r="111" spans="1:4" s="32" customFormat="1">
      <c r="A111" s="375"/>
      <c r="C111" s="49"/>
      <c r="D111" s="49"/>
    </row>
    <row r="112" spans="1:4" s="32" customFormat="1">
      <c r="A112" s="375"/>
      <c r="C112" s="49"/>
      <c r="D112" s="49"/>
    </row>
    <row r="113" spans="1:4" s="32" customFormat="1">
      <c r="A113" s="375"/>
      <c r="C113" s="49"/>
      <c r="D113" s="49"/>
    </row>
    <row r="114" spans="1:4" s="32" customFormat="1">
      <c r="A114" s="375"/>
      <c r="C114" s="49"/>
      <c r="D114" s="49"/>
    </row>
    <row r="115" spans="1:4" s="32" customFormat="1">
      <c r="A115" s="375"/>
      <c r="C115" s="49"/>
      <c r="D115" s="49"/>
    </row>
    <row r="116" spans="1:4" s="32" customFormat="1">
      <c r="A116" s="375"/>
      <c r="C116" s="49"/>
      <c r="D116" s="49"/>
    </row>
    <row r="117" spans="1:4" s="32" customFormat="1">
      <c r="A117" s="375"/>
      <c r="C117" s="49"/>
      <c r="D117" s="49"/>
    </row>
    <row r="118" spans="1:4" s="32" customFormat="1">
      <c r="A118" s="375"/>
      <c r="C118" s="49"/>
      <c r="D118" s="49"/>
    </row>
    <row r="119" spans="1:4" s="32" customFormat="1">
      <c r="A119" s="375"/>
      <c r="C119" s="49"/>
      <c r="D119" s="49"/>
    </row>
    <row r="120" spans="1:4" s="32" customFormat="1">
      <c r="A120" s="375"/>
      <c r="C120" s="49"/>
      <c r="D120" s="49"/>
    </row>
    <row r="121" spans="1:4" s="32" customFormat="1">
      <c r="A121" s="375"/>
      <c r="C121" s="49"/>
      <c r="D121" s="49"/>
    </row>
    <row r="122" spans="1:4" s="32" customFormat="1">
      <c r="A122" s="375"/>
      <c r="C122" s="49"/>
      <c r="D122" s="49"/>
    </row>
    <row r="123" spans="1:4" s="32" customFormat="1">
      <c r="A123" s="375"/>
      <c r="C123" s="49"/>
      <c r="D123" s="49"/>
    </row>
    <row r="124" spans="1:4" s="32" customFormat="1">
      <c r="A124" s="375"/>
      <c r="C124" s="49"/>
      <c r="D124" s="49"/>
    </row>
    <row r="125" spans="1:4" s="32" customFormat="1">
      <c r="A125" s="375"/>
      <c r="C125" s="49"/>
      <c r="D125" s="49"/>
    </row>
    <row r="126" spans="1:4" s="32" customFormat="1">
      <c r="A126" s="375"/>
      <c r="C126" s="49"/>
      <c r="D126" s="49"/>
    </row>
    <row r="127" spans="1:4" s="32" customFormat="1">
      <c r="A127" s="387"/>
      <c r="C127" s="49"/>
      <c r="D127" s="49"/>
    </row>
    <row r="128" spans="1:4" s="32" customFormat="1">
      <c r="A128" s="387"/>
      <c r="C128" s="49"/>
      <c r="D128" s="49"/>
    </row>
    <row r="129" spans="1:4" s="32" customFormat="1">
      <c r="A129" s="388"/>
      <c r="C129" s="49"/>
      <c r="D129" s="49"/>
    </row>
    <row r="130" spans="1:4" s="32" customFormat="1">
      <c r="A130" s="387"/>
      <c r="C130" s="49"/>
      <c r="D130" s="49"/>
    </row>
    <row r="131" spans="1:4" s="32" customFormat="1">
      <c r="A131" s="388"/>
      <c r="C131" s="49"/>
      <c r="D131" s="49"/>
    </row>
    <row r="132" spans="1:4" s="32" customFormat="1">
      <c r="A132" s="388"/>
      <c r="C132" s="49"/>
      <c r="D132" s="49"/>
    </row>
    <row r="133" spans="1:4" s="32" customFormat="1">
      <c r="A133" s="388"/>
      <c r="C133" s="49"/>
      <c r="D133" s="49"/>
    </row>
    <row r="134" spans="1:4" s="32" customFormat="1">
      <c r="A134" s="388"/>
      <c r="C134" s="49"/>
      <c r="D134" s="49"/>
    </row>
    <row r="135" spans="1:4" s="32" customFormat="1">
      <c r="A135" s="388"/>
      <c r="C135" s="49"/>
      <c r="D135" s="49"/>
    </row>
    <row r="136" spans="1:4" s="32" customFormat="1">
      <c r="A136" s="388"/>
      <c r="C136" s="49"/>
      <c r="D136" s="49"/>
    </row>
    <row r="137" spans="1:4" s="32" customFormat="1">
      <c r="A137" s="388"/>
      <c r="C137" s="49"/>
      <c r="D137" s="49"/>
    </row>
    <row r="138" spans="1:4" s="32" customFormat="1">
      <c r="A138" s="388"/>
      <c r="C138" s="49"/>
      <c r="D138" s="49"/>
    </row>
    <row r="139" spans="1:4" s="32" customFormat="1">
      <c r="A139" s="388"/>
      <c r="C139" s="49"/>
      <c r="D139" s="49"/>
    </row>
    <row r="140" spans="1:4" s="32" customFormat="1">
      <c r="A140" s="388"/>
      <c r="C140" s="49"/>
      <c r="D140" s="49"/>
    </row>
    <row r="141" spans="1:4" s="32" customFormat="1">
      <c r="A141" s="388"/>
      <c r="C141" s="49"/>
      <c r="D141" s="49"/>
    </row>
    <row r="142" spans="1:4" s="32" customFormat="1">
      <c r="A142" s="388"/>
      <c r="C142" s="49"/>
      <c r="D142" s="49"/>
    </row>
    <row r="143" spans="1:4" s="32" customFormat="1">
      <c r="A143" s="388"/>
      <c r="C143" s="49"/>
      <c r="D143" s="49"/>
    </row>
    <row r="144" spans="1:4" s="32" customFormat="1">
      <c r="A144" s="388"/>
      <c r="C144" s="49"/>
      <c r="D144" s="49"/>
    </row>
    <row r="145" spans="1:4" s="32" customFormat="1">
      <c r="A145" s="388"/>
      <c r="C145" s="49"/>
      <c r="D145" s="49"/>
    </row>
    <row r="146" spans="1:4" s="32" customFormat="1">
      <c r="A146" s="388"/>
      <c r="C146" s="49"/>
      <c r="D146" s="49"/>
    </row>
    <row r="147" spans="1:4" s="32" customFormat="1">
      <c r="A147" s="388"/>
      <c r="C147" s="49"/>
      <c r="D147" s="49"/>
    </row>
    <row r="148" spans="1:4" s="32" customFormat="1">
      <c r="A148" s="388"/>
      <c r="C148" s="49"/>
      <c r="D148" s="49"/>
    </row>
    <row r="149" spans="1:4" s="32" customFormat="1">
      <c r="A149" s="388"/>
      <c r="C149" s="49"/>
      <c r="D149" s="49"/>
    </row>
    <row r="150" spans="1:4" s="32" customFormat="1">
      <c r="A150" s="388"/>
      <c r="C150" s="49"/>
      <c r="D150" s="49"/>
    </row>
    <row r="151" spans="1:4" s="32" customFormat="1">
      <c r="A151" s="388"/>
      <c r="C151" s="49"/>
      <c r="D151" s="49"/>
    </row>
    <row r="152" spans="1:4" s="32" customFormat="1">
      <c r="A152" s="388"/>
      <c r="C152" s="49"/>
      <c r="D152" s="49"/>
    </row>
    <row r="153" spans="1:4" s="32" customFormat="1">
      <c r="A153" s="388"/>
      <c r="C153" s="49"/>
      <c r="D153" s="49"/>
    </row>
    <row r="154" spans="1:4" s="32" customFormat="1">
      <c r="A154" s="388"/>
      <c r="C154" s="49"/>
      <c r="D154" s="49"/>
    </row>
    <row r="155" spans="1:4" s="32" customFormat="1">
      <c r="A155" s="388"/>
      <c r="C155" s="49"/>
      <c r="D155" s="49"/>
    </row>
    <row r="156" spans="1:4" s="32" customFormat="1">
      <c r="A156" s="388"/>
      <c r="C156" s="49"/>
      <c r="D156" s="49"/>
    </row>
    <row r="157" spans="1:4" s="32" customFormat="1">
      <c r="A157" s="388"/>
      <c r="C157" s="49"/>
      <c r="D157" s="49"/>
    </row>
    <row r="158" spans="1:4" s="32" customFormat="1">
      <c r="A158" s="388"/>
      <c r="C158" s="49"/>
      <c r="D158" s="49"/>
    </row>
    <row r="159" spans="1:4" s="32" customFormat="1">
      <c r="A159" s="388"/>
      <c r="C159" s="49"/>
      <c r="D159" s="49"/>
    </row>
    <row r="160" spans="1:4" s="32" customFormat="1">
      <c r="A160" s="388"/>
      <c r="C160" s="49"/>
      <c r="D160" s="49"/>
    </row>
    <row r="161" spans="1:4" s="32" customFormat="1">
      <c r="A161" s="388"/>
      <c r="C161" s="49"/>
      <c r="D161" s="49"/>
    </row>
    <row r="162" spans="1:4" s="32" customFormat="1">
      <c r="A162" s="388"/>
      <c r="C162" s="49"/>
      <c r="D162" s="49"/>
    </row>
    <row r="163" spans="1:4" s="32" customFormat="1">
      <c r="A163" s="388"/>
      <c r="C163" s="49"/>
      <c r="D163" s="49"/>
    </row>
    <row r="164" spans="1:4" s="32" customFormat="1">
      <c r="A164" s="388"/>
      <c r="C164" s="49"/>
      <c r="D164" s="49"/>
    </row>
    <row r="165" spans="1:4" s="32" customFormat="1">
      <c r="A165" s="388"/>
      <c r="C165" s="49"/>
      <c r="D165" s="49"/>
    </row>
    <row r="166" spans="1:4" s="32" customFormat="1">
      <c r="A166" s="388"/>
      <c r="C166" s="49"/>
      <c r="D166" s="49"/>
    </row>
    <row r="167" spans="1:4" s="32" customFormat="1">
      <c r="A167" s="388"/>
      <c r="C167" s="49"/>
      <c r="D167" s="49"/>
    </row>
    <row r="168" spans="1:4" s="32" customFormat="1">
      <c r="A168" s="388"/>
      <c r="C168" s="49"/>
      <c r="D168" s="49"/>
    </row>
    <row r="169" spans="1:4" s="32" customFormat="1">
      <c r="A169" s="388"/>
      <c r="C169" s="49"/>
      <c r="D169" s="49"/>
    </row>
    <row r="170" spans="1:4" s="32" customFormat="1">
      <c r="A170" s="388"/>
      <c r="C170" s="49"/>
      <c r="D170" s="49"/>
    </row>
    <row r="171" spans="1:4" s="32" customFormat="1">
      <c r="A171" s="388"/>
      <c r="C171" s="49"/>
      <c r="D171" s="49"/>
    </row>
    <row r="172" spans="1:4" s="32" customFormat="1">
      <c r="A172" s="388"/>
      <c r="C172" s="49"/>
      <c r="D172" s="49"/>
    </row>
    <row r="173" spans="1:4" s="32" customFormat="1">
      <c r="A173" s="388"/>
      <c r="C173" s="49"/>
      <c r="D173" s="49"/>
    </row>
    <row r="174" spans="1:4" s="32" customFormat="1">
      <c r="A174" s="388"/>
      <c r="C174" s="49"/>
      <c r="D174" s="49"/>
    </row>
    <row r="175" spans="1:4" s="32" customFormat="1">
      <c r="A175" s="375"/>
      <c r="C175" s="49"/>
      <c r="D175" s="49"/>
    </row>
    <row r="176" spans="1:4" s="32" customFormat="1">
      <c r="A176" s="375"/>
      <c r="C176" s="49"/>
      <c r="D176" s="49"/>
    </row>
    <row r="177" spans="1:4" s="32" customFormat="1">
      <c r="A177" s="375"/>
      <c r="C177" s="49"/>
      <c r="D177" s="49"/>
    </row>
    <row r="178" spans="1:4" s="32" customFormat="1">
      <c r="A178" s="375"/>
      <c r="C178" s="49"/>
      <c r="D178" s="49"/>
    </row>
    <row r="179" spans="1:4" s="32" customFormat="1">
      <c r="A179" s="375"/>
      <c r="C179" s="49"/>
      <c r="D179" s="49"/>
    </row>
    <row r="180" spans="1:4" s="32" customFormat="1">
      <c r="A180" s="375"/>
      <c r="C180" s="49"/>
      <c r="D180" s="49"/>
    </row>
    <row r="181" spans="1:4" s="32" customFormat="1">
      <c r="A181" s="375"/>
      <c r="C181" s="49"/>
      <c r="D181" s="49"/>
    </row>
    <row r="182" spans="1:4" s="32" customFormat="1">
      <c r="A182" s="375"/>
      <c r="C182" s="49"/>
      <c r="D182" s="49"/>
    </row>
    <row r="183" spans="1:4" s="32" customFormat="1">
      <c r="A183" s="375"/>
      <c r="C183" s="49"/>
      <c r="D183" s="49"/>
    </row>
    <row r="184" spans="1:4" s="32" customFormat="1">
      <c r="A184" s="375"/>
      <c r="C184" s="49"/>
      <c r="D184" s="49"/>
    </row>
    <row r="185" spans="1:4" s="32" customFormat="1">
      <c r="A185" s="375"/>
      <c r="C185" s="49"/>
      <c r="D185" s="49"/>
    </row>
    <row r="186" spans="1:4" s="32" customFormat="1">
      <c r="A186" s="375"/>
      <c r="C186" s="49"/>
      <c r="D186" s="49"/>
    </row>
    <row r="187" spans="1:4" s="32" customFormat="1">
      <c r="A187" s="375"/>
      <c r="C187" s="49"/>
      <c r="D187" s="49"/>
    </row>
    <row r="188" spans="1:4" s="32" customFormat="1">
      <c r="A188" s="375"/>
      <c r="C188" s="49"/>
      <c r="D188" s="49"/>
    </row>
    <row r="189" spans="1:4" s="32" customFormat="1">
      <c r="A189" s="375"/>
      <c r="C189" s="49"/>
      <c r="D189" s="49"/>
    </row>
    <row r="190" spans="1:4" s="32" customFormat="1">
      <c r="A190" s="375"/>
      <c r="C190" s="49"/>
      <c r="D190" s="49"/>
    </row>
    <row r="191" spans="1:4" s="32" customFormat="1">
      <c r="A191" s="375"/>
      <c r="C191" s="49"/>
      <c r="D191" s="49"/>
    </row>
    <row r="192" spans="1:4" s="32" customFormat="1">
      <c r="A192" s="375"/>
      <c r="C192" s="49"/>
      <c r="D192" s="49"/>
    </row>
    <row r="193" spans="1:4" s="32" customFormat="1">
      <c r="A193" s="375"/>
      <c r="C193" s="49"/>
      <c r="D193" s="49"/>
    </row>
    <row r="194" spans="1:4" s="32" customFormat="1">
      <c r="A194" s="375"/>
      <c r="C194" s="49"/>
      <c r="D194" s="49"/>
    </row>
    <row r="195" spans="1:4" s="32" customFormat="1">
      <c r="A195" s="375"/>
      <c r="C195" s="49"/>
      <c r="D195" s="49"/>
    </row>
    <row r="196" spans="1:4" s="32" customFormat="1">
      <c r="A196" s="375"/>
      <c r="C196" s="49"/>
      <c r="D196" s="49"/>
    </row>
    <row r="197" spans="1:4" s="32" customFormat="1">
      <c r="A197" s="375"/>
      <c r="C197" s="49"/>
      <c r="D197" s="49"/>
    </row>
    <row r="198" spans="1:4" s="32" customFormat="1">
      <c r="A198" s="375"/>
      <c r="C198" s="49"/>
      <c r="D198" s="49"/>
    </row>
    <row r="199" spans="1:4" s="32" customFormat="1">
      <c r="A199" s="375"/>
      <c r="C199" s="49"/>
      <c r="D199" s="49"/>
    </row>
    <row r="200" spans="1:4" s="32" customFormat="1">
      <c r="A200" s="375"/>
      <c r="C200" s="49"/>
      <c r="D200" s="49"/>
    </row>
    <row r="201" spans="1:4" s="32" customFormat="1">
      <c r="A201" s="375"/>
      <c r="C201" s="49"/>
      <c r="D201" s="49"/>
    </row>
    <row r="202" spans="1:4" s="32" customFormat="1">
      <c r="A202" s="375"/>
      <c r="C202" s="49"/>
      <c r="D202" s="49"/>
    </row>
    <row r="203" spans="1:4" s="32" customFormat="1">
      <c r="A203" s="375"/>
      <c r="C203" s="49"/>
      <c r="D203" s="49"/>
    </row>
    <row r="204" spans="1:4" s="32" customFormat="1">
      <c r="A204" s="375"/>
      <c r="C204" s="49"/>
      <c r="D204" s="49"/>
    </row>
    <row r="205" spans="1:4" s="32" customFormat="1">
      <c r="A205" s="375"/>
      <c r="C205" s="49"/>
      <c r="D205" s="49"/>
    </row>
    <row r="206" spans="1:4" s="32" customFormat="1">
      <c r="A206" s="375"/>
      <c r="C206" s="49"/>
      <c r="D206" s="49"/>
    </row>
    <row r="207" spans="1:4" s="32" customFormat="1">
      <c r="A207" s="375"/>
      <c r="C207" s="49"/>
      <c r="D207" s="49"/>
    </row>
    <row r="208" spans="1:4" s="32" customFormat="1">
      <c r="A208" s="375"/>
      <c r="C208" s="49"/>
      <c r="D208" s="49"/>
    </row>
    <row r="209" spans="1:4" s="32" customFormat="1">
      <c r="A209" s="375"/>
      <c r="C209" s="49"/>
      <c r="D209" s="49"/>
    </row>
    <row r="210" spans="1:4" s="32" customFormat="1">
      <c r="A210" s="375"/>
      <c r="C210" s="49"/>
      <c r="D210" s="49"/>
    </row>
    <row r="211" spans="1:4" s="32" customFormat="1">
      <c r="A211" s="375"/>
      <c r="C211" s="49"/>
      <c r="D211" s="49"/>
    </row>
    <row r="212" spans="1:4" s="32" customFormat="1">
      <c r="A212" s="375"/>
      <c r="C212" s="49"/>
      <c r="D212" s="49"/>
    </row>
    <row r="213" spans="1:4" s="32" customFormat="1">
      <c r="A213" s="375"/>
      <c r="C213" s="49"/>
      <c r="D213" s="49"/>
    </row>
    <row r="214" spans="1:4" s="32" customFormat="1">
      <c r="A214" s="375"/>
      <c r="C214" s="49"/>
      <c r="D214" s="49"/>
    </row>
    <row r="215" spans="1:4" s="32" customFormat="1">
      <c r="A215" s="375"/>
      <c r="C215" s="49"/>
      <c r="D215" s="49"/>
    </row>
    <row r="216" spans="1:4" s="32" customFormat="1">
      <c r="A216" s="375"/>
      <c r="C216" s="49"/>
      <c r="D216" s="49"/>
    </row>
    <row r="217" spans="1:4" s="32" customFormat="1">
      <c r="A217" s="375"/>
      <c r="C217" s="49"/>
      <c r="D217" s="49"/>
    </row>
    <row r="218" spans="1:4" s="32" customFormat="1">
      <c r="A218" s="375"/>
      <c r="C218" s="49"/>
      <c r="D218" s="49"/>
    </row>
    <row r="219" spans="1:4" s="32" customFormat="1">
      <c r="A219" s="375"/>
      <c r="C219" s="49"/>
      <c r="D219" s="49"/>
    </row>
    <row r="220" spans="1:4" s="32" customFormat="1">
      <c r="A220" s="375"/>
      <c r="C220" s="49"/>
      <c r="D220" s="49"/>
    </row>
    <row r="221" spans="1:4" s="32" customFormat="1">
      <c r="A221" s="375"/>
      <c r="C221" s="49"/>
      <c r="D221" s="49"/>
    </row>
    <row r="222" spans="1:4" s="32" customFormat="1">
      <c r="A222" s="375"/>
      <c r="C222" s="49"/>
      <c r="D222" s="49"/>
    </row>
    <row r="223" spans="1:4" s="32" customFormat="1">
      <c r="A223" s="375"/>
      <c r="C223" s="49"/>
      <c r="D223" s="49"/>
    </row>
    <row r="224" spans="1:4" s="32" customFormat="1">
      <c r="A224" s="375"/>
      <c r="C224" s="49"/>
      <c r="D224" s="49"/>
    </row>
    <row r="225" spans="1:4" s="32" customFormat="1">
      <c r="A225" s="375"/>
      <c r="C225" s="49"/>
      <c r="D225" s="49"/>
    </row>
    <row r="226" spans="1:4" s="32" customFormat="1">
      <c r="A226" s="375"/>
      <c r="C226" s="49"/>
      <c r="D226" s="49"/>
    </row>
    <row r="227" spans="1:4" s="32" customFormat="1">
      <c r="A227" s="375"/>
      <c r="C227" s="49"/>
      <c r="D227" s="49"/>
    </row>
    <row r="228" spans="1:4" s="32" customFormat="1">
      <c r="A228" s="375"/>
      <c r="C228" s="49"/>
      <c r="D228" s="49"/>
    </row>
    <row r="229" spans="1:4" s="32" customFormat="1">
      <c r="A229" s="375"/>
      <c r="C229" s="49"/>
      <c r="D229" s="49"/>
    </row>
    <row r="230" spans="1:4" s="32" customFormat="1">
      <c r="A230" s="375"/>
      <c r="C230" s="49"/>
      <c r="D230" s="49"/>
    </row>
    <row r="231" spans="1:4" s="32" customFormat="1">
      <c r="A231" s="375"/>
      <c r="C231" s="49"/>
      <c r="D231" s="49"/>
    </row>
    <row r="232" spans="1:4" s="32" customFormat="1">
      <c r="A232" s="375"/>
      <c r="C232" s="49"/>
      <c r="D232" s="49"/>
    </row>
    <row r="233" spans="1:4" s="32" customFormat="1">
      <c r="A233" s="375"/>
      <c r="C233" s="49"/>
      <c r="D233" s="49"/>
    </row>
    <row r="234" spans="1:4" s="32" customFormat="1">
      <c r="A234" s="375"/>
      <c r="C234" s="49"/>
      <c r="D234" s="49"/>
    </row>
    <row r="235" spans="1:4" s="32" customFormat="1">
      <c r="A235" s="375"/>
      <c r="C235" s="49"/>
      <c r="D235" s="49"/>
    </row>
    <row r="236" spans="1:4" s="32" customFormat="1">
      <c r="A236" s="375"/>
      <c r="C236" s="49"/>
      <c r="D236" s="49"/>
    </row>
    <row r="237" spans="1:4" s="32" customFormat="1">
      <c r="A237" s="375"/>
      <c r="C237" s="49"/>
      <c r="D237" s="49"/>
    </row>
    <row r="238" spans="1:4" s="32" customFormat="1">
      <c r="A238" s="375"/>
      <c r="C238" s="49"/>
      <c r="D238" s="49"/>
    </row>
    <row r="239" spans="1:4" s="32" customFormat="1">
      <c r="A239" s="375"/>
      <c r="C239" s="49"/>
      <c r="D239" s="49"/>
    </row>
    <row r="240" spans="1:4" s="32" customFormat="1">
      <c r="A240" s="375"/>
      <c r="C240" s="49"/>
      <c r="D240" s="49"/>
    </row>
    <row r="241" spans="1:4" s="32" customFormat="1">
      <c r="A241" s="375"/>
      <c r="C241" s="49"/>
      <c r="D241" s="49"/>
    </row>
    <row r="242" spans="1:4" s="32" customFormat="1">
      <c r="A242" s="375"/>
      <c r="C242" s="49"/>
      <c r="D242" s="49"/>
    </row>
    <row r="243" spans="1:4" s="32" customFormat="1">
      <c r="A243" s="375"/>
      <c r="C243" s="49"/>
      <c r="D243" s="49"/>
    </row>
    <row r="244" spans="1:4" s="32" customFormat="1">
      <c r="A244" s="375"/>
      <c r="C244" s="49"/>
      <c r="D244" s="49"/>
    </row>
    <row r="245" spans="1:4" s="32" customFormat="1">
      <c r="A245" s="375"/>
      <c r="C245" s="49"/>
      <c r="D245" s="49"/>
    </row>
    <row r="246" spans="1:4" s="32" customFormat="1">
      <c r="A246" s="375"/>
      <c r="C246" s="49"/>
      <c r="D246" s="49"/>
    </row>
    <row r="247" spans="1:4" s="32" customFormat="1">
      <c r="A247" s="375"/>
      <c r="C247" s="49"/>
      <c r="D247" s="49"/>
    </row>
    <row r="248" spans="1:4" s="32" customFormat="1">
      <c r="A248" s="375"/>
      <c r="C248" s="49"/>
      <c r="D248" s="49"/>
    </row>
    <row r="249" spans="1:4" s="32" customFormat="1">
      <c r="A249" s="375"/>
      <c r="C249" s="49"/>
      <c r="D249" s="49"/>
    </row>
    <row r="250" spans="1:4" s="32" customFormat="1">
      <c r="A250" s="375"/>
      <c r="C250" s="49"/>
      <c r="D250" s="49"/>
    </row>
    <row r="251" spans="1:4" s="32" customFormat="1">
      <c r="A251" s="375"/>
      <c r="C251" s="49"/>
      <c r="D251" s="49"/>
    </row>
    <row r="252" spans="1:4" s="32" customFormat="1">
      <c r="A252" s="375"/>
      <c r="C252" s="49"/>
      <c r="D252" s="49"/>
    </row>
    <row r="253" spans="1:4" s="32" customFormat="1">
      <c r="A253" s="375"/>
      <c r="C253" s="49"/>
      <c r="D253" s="49"/>
    </row>
    <row r="254" spans="1:4" s="32" customFormat="1">
      <c r="A254" s="375"/>
      <c r="C254" s="49"/>
      <c r="D254" s="49"/>
    </row>
    <row r="255" spans="1:4" s="32" customFormat="1">
      <c r="A255" s="375"/>
      <c r="C255" s="49"/>
      <c r="D255" s="49"/>
    </row>
    <row r="256" spans="1:4" s="32" customFormat="1">
      <c r="A256" s="375"/>
      <c r="C256" s="49"/>
      <c r="D256" s="49"/>
    </row>
    <row r="257" spans="1:4" s="32" customFormat="1">
      <c r="A257" s="375"/>
      <c r="C257" s="49"/>
      <c r="D257" s="49"/>
    </row>
    <row r="258" spans="1:4" s="32" customFormat="1">
      <c r="A258" s="375"/>
      <c r="C258" s="49"/>
      <c r="D258" s="49"/>
    </row>
    <row r="259" spans="1:4" s="32" customFormat="1">
      <c r="A259" s="375"/>
      <c r="C259" s="49"/>
      <c r="D259" s="49"/>
    </row>
    <row r="260" spans="1:4" s="32" customFormat="1">
      <c r="A260" s="375"/>
      <c r="C260" s="49"/>
      <c r="D260" s="49"/>
    </row>
    <row r="261" spans="1:4" s="32" customFormat="1">
      <c r="A261" s="375"/>
      <c r="C261" s="49"/>
      <c r="D261" s="49"/>
    </row>
    <row r="262" spans="1:4" s="32" customFormat="1">
      <c r="A262" s="375"/>
      <c r="C262" s="49"/>
      <c r="D262" s="49"/>
    </row>
    <row r="263" spans="1:4" s="32" customFormat="1">
      <c r="A263" s="375"/>
      <c r="C263" s="49"/>
      <c r="D263" s="49"/>
    </row>
    <row r="264" spans="1:4" s="32" customFormat="1">
      <c r="A264" s="375"/>
      <c r="C264" s="49"/>
      <c r="D264" s="49"/>
    </row>
    <row r="265" spans="1:4" s="32" customFormat="1">
      <c r="A265" s="375"/>
      <c r="C265" s="49"/>
      <c r="D265" s="49"/>
    </row>
    <row r="266" spans="1:4" s="32" customFormat="1">
      <c r="A266" s="375"/>
      <c r="C266" s="49"/>
      <c r="D266" s="49"/>
    </row>
    <row r="267" spans="1:4" s="32" customFormat="1">
      <c r="A267" s="375"/>
      <c r="C267" s="49"/>
      <c r="D267" s="49"/>
    </row>
    <row r="268" spans="1:4" s="32" customFormat="1">
      <c r="A268" s="375"/>
      <c r="C268" s="49"/>
      <c r="D268" s="49"/>
    </row>
    <row r="269" spans="1:4" s="32" customFormat="1">
      <c r="A269" s="375"/>
      <c r="C269" s="49"/>
      <c r="D269" s="49"/>
    </row>
    <row r="270" spans="1:4" s="32" customFormat="1">
      <c r="A270" s="375"/>
      <c r="C270" s="49"/>
      <c r="D270" s="49"/>
    </row>
    <row r="271" spans="1:4" s="32" customFormat="1">
      <c r="A271" s="375"/>
      <c r="C271" s="49"/>
      <c r="D271" s="49"/>
    </row>
    <row r="272" spans="1:4" s="32" customFormat="1">
      <c r="A272" s="375"/>
      <c r="C272" s="49"/>
      <c r="D272" s="49"/>
    </row>
    <row r="273" spans="1:4" s="32" customFormat="1">
      <c r="A273" s="375"/>
      <c r="C273" s="49"/>
      <c r="D273" s="49"/>
    </row>
    <row r="274" spans="1:4" s="32" customFormat="1">
      <c r="A274" s="375"/>
      <c r="C274" s="49"/>
      <c r="D274" s="49"/>
    </row>
    <row r="275" spans="1:4" s="32" customFormat="1">
      <c r="A275" s="375"/>
      <c r="C275" s="49"/>
      <c r="D275" s="49"/>
    </row>
    <row r="276" spans="1:4" s="32" customFormat="1">
      <c r="A276" s="375"/>
      <c r="C276" s="49"/>
      <c r="D276" s="49"/>
    </row>
    <row r="277" spans="1:4" s="32" customFormat="1">
      <c r="A277" s="375"/>
      <c r="C277" s="49"/>
      <c r="D277" s="49"/>
    </row>
    <row r="278" spans="1:4" s="32" customFormat="1">
      <c r="A278" s="375"/>
      <c r="C278" s="49"/>
      <c r="D278" s="49"/>
    </row>
    <row r="279" spans="1:4" s="32" customFormat="1">
      <c r="A279" s="375"/>
      <c r="C279" s="49"/>
      <c r="D279" s="49"/>
    </row>
    <row r="280" spans="1:4" s="32" customFormat="1">
      <c r="A280" s="375"/>
      <c r="C280" s="49"/>
      <c r="D280" s="49"/>
    </row>
    <row r="281" spans="1:4" s="32" customFormat="1">
      <c r="A281" s="375"/>
      <c r="C281" s="49"/>
      <c r="D281" s="49"/>
    </row>
    <row r="282" spans="1:4" s="32" customFormat="1">
      <c r="A282" s="375"/>
      <c r="C282" s="49"/>
      <c r="D282" s="49"/>
    </row>
    <row r="283" spans="1:4" s="32" customFormat="1">
      <c r="A283" s="375"/>
      <c r="C283" s="49"/>
      <c r="D283" s="49"/>
    </row>
    <row r="284" spans="1:4" s="32" customFormat="1">
      <c r="A284" s="375"/>
      <c r="C284" s="49"/>
      <c r="D284" s="49"/>
    </row>
    <row r="285" spans="1:4" s="32" customFormat="1">
      <c r="A285" s="375"/>
      <c r="C285" s="49"/>
      <c r="D285" s="49"/>
    </row>
    <row r="286" spans="1:4" s="32" customFormat="1">
      <c r="A286" s="375"/>
      <c r="C286" s="49"/>
      <c r="D286" s="49"/>
    </row>
    <row r="287" spans="1:4" s="32" customFormat="1">
      <c r="A287" s="375"/>
      <c r="C287" s="49"/>
      <c r="D287" s="49"/>
    </row>
    <row r="288" spans="1:4" s="32" customFormat="1">
      <c r="A288" s="375"/>
      <c r="C288" s="49"/>
      <c r="D288" s="49"/>
    </row>
    <row r="289" spans="1:6" s="32" customFormat="1">
      <c r="A289" s="375"/>
      <c r="C289" s="49"/>
      <c r="D289" s="49"/>
    </row>
    <row r="290" spans="1:6" s="32" customFormat="1">
      <c r="A290" s="375"/>
      <c r="C290" s="49"/>
      <c r="D290" s="49"/>
    </row>
    <row r="291" spans="1:6" s="32" customFormat="1">
      <c r="A291" s="375"/>
      <c r="C291" s="49"/>
      <c r="D291" s="49"/>
    </row>
    <row r="292" spans="1:6" s="32" customFormat="1">
      <c r="A292" s="375"/>
      <c r="C292" s="49"/>
      <c r="D292" s="49"/>
    </row>
    <row r="293" spans="1:6" s="32" customFormat="1">
      <c r="A293" s="375"/>
      <c r="C293" s="49"/>
      <c r="D293" s="49"/>
    </row>
    <row r="294" spans="1:6" s="32" customFormat="1">
      <c r="A294" s="375"/>
      <c r="C294" s="49"/>
      <c r="D294" s="49"/>
    </row>
    <row r="295" spans="1:6" s="32" customFormat="1">
      <c r="A295" s="375"/>
      <c r="C295" s="49"/>
      <c r="D295" s="49"/>
    </row>
    <row r="296" spans="1:6" s="32" customFormat="1">
      <c r="A296" s="375"/>
      <c r="C296" s="49"/>
      <c r="D296" s="49"/>
    </row>
    <row r="297" spans="1:6" s="32" customFormat="1">
      <c r="A297" s="375"/>
      <c r="C297" s="49"/>
      <c r="D297" s="49"/>
    </row>
    <row r="298" spans="1:6" s="32" customFormat="1">
      <c r="A298" s="375"/>
      <c r="C298" s="49"/>
      <c r="D298" s="49"/>
    </row>
    <row r="299" spans="1:6" s="32" customFormat="1">
      <c r="A299" s="375"/>
      <c r="C299" s="49"/>
      <c r="D299" s="49"/>
    </row>
    <row r="300" spans="1:6" s="32" customFormat="1">
      <c r="A300" s="375"/>
      <c r="C300" s="49"/>
      <c r="D300" s="49"/>
    </row>
    <row r="301" spans="1:6" s="32" customFormat="1">
      <c r="A301" s="375"/>
      <c r="C301" s="49"/>
      <c r="D301" s="49"/>
    </row>
    <row r="302" spans="1:6" s="32" customFormat="1">
      <c r="A302" s="375"/>
      <c r="C302" s="49"/>
      <c r="D302" s="49"/>
    </row>
    <row r="303" spans="1:6" s="32" customFormat="1">
      <c r="A303" s="375"/>
      <c r="C303" s="49"/>
      <c r="D303" s="49"/>
    </row>
    <row r="304" spans="1:6">
      <c r="F304" s="32"/>
    </row>
    <row r="305" spans="6:6">
      <c r="F305" s="32"/>
    </row>
    <row r="306" spans="6:6">
      <c r="F306" s="32"/>
    </row>
    <row r="307" spans="6:6">
      <c r="F307" s="32"/>
    </row>
    <row r="308" spans="6:6">
      <c r="F308" s="32"/>
    </row>
    <row r="309" spans="6:6">
      <c r="F309" s="32"/>
    </row>
    <row r="310" spans="6:6">
      <c r="F310" s="32"/>
    </row>
    <row r="311" spans="6:6">
      <c r="F311" s="32"/>
    </row>
    <row r="312" spans="6:6">
      <c r="F312" s="32"/>
    </row>
    <row r="313" spans="6:6">
      <c r="F313" s="32"/>
    </row>
    <row r="314" spans="6:6">
      <c r="F314" s="32"/>
    </row>
    <row r="315" spans="6:6">
      <c r="F315" s="32"/>
    </row>
    <row r="316" spans="6:6">
      <c r="F316" s="32"/>
    </row>
    <row r="317" spans="6:6">
      <c r="F317" s="32"/>
    </row>
    <row r="318" spans="6:6">
      <c r="F318" s="32"/>
    </row>
    <row r="319" spans="6:6">
      <c r="F319" s="32"/>
    </row>
    <row r="320" spans="6:6">
      <c r="F320" s="32"/>
    </row>
    <row r="321" spans="6:6">
      <c r="F321" s="32"/>
    </row>
    <row r="322" spans="6:6">
      <c r="F322" s="32"/>
    </row>
    <row r="323" spans="6:6">
      <c r="F323" s="32"/>
    </row>
    <row r="324" spans="6:6">
      <c r="F324" s="32"/>
    </row>
    <row r="325" spans="6:6">
      <c r="F325" s="32"/>
    </row>
    <row r="326" spans="6:6">
      <c r="F326" s="32"/>
    </row>
    <row r="327" spans="6:6">
      <c r="F327" s="32"/>
    </row>
    <row r="328" spans="6:6">
      <c r="F328" s="32"/>
    </row>
    <row r="329" spans="6:6">
      <c r="F329" s="32"/>
    </row>
    <row r="330" spans="6:6">
      <c r="F330" s="32"/>
    </row>
    <row r="331" spans="6:6">
      <c r="F331" s="32"/>
    </row>
    <row r="332" spans="6:6">
      <c r="F332" s="32"/>
    </row>
    <row r="333" spans="6:6">
      <c r="F333" s="32"/>
    </row>
    <row r="334" spans="6:6">
      <c r="F334" s="32"/>
    </row>
    <row r="335" spans="6:6">
      <c r="F335" s="32"/>
    </row>
    <row r="336" spans="6:6">
      <c r="F336" s="32"/>
    </row>
    <row r="337" spans="6:6">
      <c r="F337" s="32"/>
    </row>
    <row r="338" spans="6:6">
      <c r="F338" s="32"/>
    </row>
    <row r="339" spans="6:6">
      <c r="F339" s="32"/>
    </row>
    <row r="340" spans="6:6">
      <c r="F340" s="32"/>
    </row>
    <row r="341" spans="6:6">
      <c r="F341" s="32"/>
    </row>
    <row r="342" spans="6:6">
      <c r="F342" s="32"/>
    </row>
    <row r="343" spans="6:6">
      <c r="F343" s="32"/>
    </row>
    <row r="344" spans="6:6">
      <c r="F344" s="32"/>
    </row>
    <row r="345" spans="6:6">
      <c r="F345" s="32"/>
    </row>
    <row r="346" spans="6:6">
      <c r="F346" s="32"/>
    </row>
    <row r="347" spans="6:6">
      <c r="F347" s="32"/>
    </row>
    <row r="348" spans="6:6">
      <c r="F348" s="32"/>
    </row>
    <row r="349" spans="6:6">
      <c r="F349" s="32"/>
    </row>
    <row r="350" spans="6:6">
      <c r="F350" s="32"/>
    </row>
    <row r="351" spans="6:6">
      <c r="F351" s="32"/>
    </row>
    <row r="352" spans="6:6">
      <c r="F352" s="32"/>
    </row>
    <row r="353" spans="6:6">
      <c r="F353" s="32"/>
    </row>
    <row r="354" spans="6:6">
      <c r="F354" s="32"/>
    </row>
    <row r="355" spans="6:6">
      <c r="F355" s="32"/>
    </row>
    <row r="356" spans="6:6">
      <c r="F356" s="32"/>
    </row>
    <row r="357" spans="6:6">
      <c r="F357" s="32"/>
    </row>
    <row r="358" spans="6:6">
      <c r="F358" s="32"/>
    </row>
    <row r="359" spans="6:6">
      <c r="F359" s="32"/>
    </row>
    <row r="360" spans="6:6">
      <c r="F360" s="32"/>
    </row>
    <row r="361" spans="6:6">
      <c r="F361" s="32"/>
    </row>
    <row r="362" spans="6:6">
      <c r="F362" s="32"/>
    </row>
    <row r="363" spans="6:6">
      <c r="F363" s="32"/>
    </row>
    <row r="364" spans="6:6">
      <c r="F364" s="32"/>
    </row>
    <row r="365" spans="6:6">
      <c r="F365" s="32"/>
    </row>
    <row r="366" spans="6:6">
      <c r="F366" s="32"/>
    </row>
    <row r="367" spans="6:6">
      <c r="F367" s="32"/>
    </row>
    <row r="368" spans="6:6">
      <c r="F368" s="32"/>
    </row>
    <row r="369" spans="6:6">
      <c r="F369" s="32"/>
    </row>
    <row r="370" spans="6:6">
      <c r="F370" s="32"/>
    </row>
    <row r="371" spans="6:6">
      <c r="F371" s="32"/>
    </row>
    <row r="372" spans="6:6">
      <c r="F372" s="32"/>
    </row>
    <row r="373" spans="6:6">
      <c r="F373" s="32"/>
    </row>
    <row r="374" spans="6:6">
      <c r="F374" s="32"/>
    </row>
    <row r="375" spans="6:6">
      <c r="F375" s="32"/>
    </row>
    <row r="376" spans="6:6">
      <c r="F376" s="32"/>
    </row>
    <row r="377" spans="6:6">
      <c r="F377" s="32"/>
    </row>
    <row r="378" spans="6:6">
      <c r="F378" s="32"/>
    </row>
    <row r="379" spans="6:6">
      <c r="F379" s="32"/>
    </row>
    <row r="380" spans="6:6">
      <c r="F380" s="32"/>
    </row>
    <row r="381" spans="6:6">
      <c r="F381" s="32"/>
    </row>
    <row r="382" spans="6:6">
      <c r="F382" s="32"/>
    </row>
    <row r="383" spans="6:6">
      <c r="F383" s="32"/>
    </row>
    <row r="384" spans="6:6">
      <c r="F384" s="32"/>
    </row>
    <row r="385" spans="6:6">
      <c r="F385" s="32"/>
    </row>
    <row r="386" spans="6:6">
      <c r="F386" s="32"/>
    </row>
    <row r="387" spans="6:6">
      <c r="F387" s="32"/>
    </row>
    <row r="388" spans="6:6">
      <c r="F388" s="32"/>
    </row>
    <row r="389" spans="6:6">
      <c r="F389" s="32"/>
    </row>
    <row r="390" spans="6:6">
      <c r="F390" s="32"/>
    </row>
    <row r="391" spans="6:6">
      <c r="F391" s="32"/>
    </row>
    <row r="392" spans="6:6">
      <c r="F392" s="32"/>
    </row>
    <row r="393" spans="6:6">
      <c r="F393" s="32"/>
    </row>
    <row r="394" spans="6:6">
      <c r="F394" s="32"/>
    </row>
    <row r="395" spans="6:6">
      <c r="F395" s="32"/>
    </row>
    <row r="396" spans="6:6">
      <c r="F396" s="32"/>
    </row>
    <row r="397" spans="6:6">
      <c r="F397" s="32"/>
    </row>
    <row r="398" spans="6:6">
      <c r="F398" s="32"/>
    </row>
    <row r="399" spans="6:6">
      <c r="F399" s="32"/>
    </row>
    <row r="400" spans="6:6">
      <c r="F400" s="32"/>
    </row>
    <row r="401" spans="6:6">
      <c r="F401" s="32"/>
    </row>
    <row r="402" spans="6:6">
      <c r="F402" s="32"/>
    </row>
    <row r="403" spans="6:6">
      <c r="F403" s="32"/>
    </row>
    <row r="404" spans="6:6">
      <c r="F404" s="32"/>
    </row>
    <row r="405" spans="6:6">
      <c r="F405" s="32"/>
    </row>
    <row r="406" spans="6:6">
      <c r="F406" s="32"/>
    </row>
    <row r="407" spans="6:6">
      <c r="F407" s="32"/>
    </row>
    <row r="408" spans="6:6">
      <c r="F408" s="32"/>
    </row>
    <row r="409" spans="6:6">
      <c r="F409" s="32"/>
    </row>
    <row r="410" spans="6:6">
      <c r="F410" s="32"/>
    </row>
    <row r="411" spans="6:6">
      <c r="F411" s="32"/>
    </row>
    <row r="412" spans="6:6">
      <c r="F412" s="32"/>
    </row>
    <row r="413" spans="6:6">
      <c r="F413" s="32"/>
    </row>
    <row r="414" spans="6:6">
      <c r="F414" s="32"/>
    </row>
    <row r="415" spans="6:6">
      <c r="F415" s="32"/>
    </row>
    <row r="416" spans="6:6">
      <c r="F416" s="32"/>
    </row>
    <row r="417" spans="6:6">
      <c r="F417" s="32"/>
    </row>
    <row r="418" spans="6:6">
      <c r="F418" s="32"/>
    </row>
    <row r="419" spans="6:6">
      <c r="F419" s="32"/>
    </row>
    <row r="420" spans="6:6">
      <c r="F420" s="32"/>
    </row>
    <row r="421" spans="6:6">
      <c r="F421" s="32"/>
    </row>
    <row r="422" spans="6:6">
      <c r="F422" s="32"/>
    </row>
    <row r="423" spans="6:6">
      <c r="F423" s="32"/>
    </row>
    <row r="424" spans="6:6">
      <c r="F424" s="32"/>
    </row>
    <row r="425" spans="6:6">
      <c r="F425" s="32"/>
    </row>
    <row r="426" spans="6:6">
      <c r="F426" s="32"/>
    </row>
    <row r="427" spans="6:6">
      <c r="F427" s="32"/>
    </row>
    <row r="428" spans="6:6">
      <c r="F428" s="32"/>
    </row>
    <row r="429" spans="6:6">
      <c r="F429" s="32"/>
    </row>
    <row r="430" spans="6:6">
      <c r="F430" s="32"/>
    </row>
    <row r="431" spans="6:6">
      <c r="F431" s="32"/>
    </row>
    <row r="432" spans="6:6">
      <c r="F432" s="32"/>
    </row>
    <row r="433" spans="6:6">
      <c r="F433" s="32"/>
    </row>
    <row r="434" spans="6:6">
      <c r="F434" s="32"/>
    </row>
    <row r="435" spans="6:6">
      <c r="F435" s="32"/>
    </row>
    <row r="436" spans="6:6">
      <c r="F436" s="32"/>
    </row>
    <row r="437" spans="6:6">
      <c r="F437" s="32"/>
    </row>
    <row r="438" spans="6:6">
      <c r="F438" s="32"/>
    </row>
    <row r="439" spans="6:6">
      <c r="F439" s="32"/>
    </row>
    <row r="440" spans="6:6">
      <c r="F440" s="32"/>
    </row>
    <row r="441" spans="6:6">
      <c r="F441" s="32"/>
    </row>
    <row r="442" spans="6:6">
      <c r="F442" s="32"/>
    </row>
    <row r="443" spans="6:6">
      <c r="F443" s="32"/>
    </row>
    <row r="444" spans="6:6">
      <c r="F444" s="32"/>
    </row>
    <row r="445" spans="6:6">
      <c r="F445" s="32"/>
    </row>
    <row r="446" spans="6:6">
      <c r="F446" s="32"/>
    </row>
    <row r="447" spans="6:6">
      <c r="F447" s="32"/>
    </row>
    <row r="448" spans="6:6">
      <c r="F448" s="32"/>
    </row>
    <row r="449" spans="6:6">
      <c r="F449" s="32"/>
    </row>
    <row r="450" spans="6:6">
      <c r="F450" s="32"/>
    </row>
    <row r="451" spans="6:6">
      <c r="F451" s="32"/>
    </row>
    <row r="452" spans="6:6">
      <c r="F452" s="32"/>
    </row>
    <row r="453" spans="6:6">
      <c r="F453" s="32"/>
    </row>
    <row r="454" spans="6:6">
      <c r="F454" s="32"/>
    </row>
    <row r="455" spans="6:6">
      <c r="F455" s="32"/>
    </row>
    <row r="456" spans="6:6">
      <c r="F456" s="32"/>
    </row>
    <row r="457" spans="6:6">
      <c r="F457" s="32"/>
    </row>
    <row r="458" spans="6:6">
      <c r="F458" s="32"/>
    </row>
    <row r="459" spans="6:6">
      <c r="F459" s="32"/>
    </row>
    <row r="460" spans="6:6">
      <c r="F460" s="32"/>
    </row>
    <row r="461" spans="6:6">
      <c r="F461" s="32"/>
    </row>
    <row r="462" spans="6:6">
      <c r="F462" s="32"/>
    </row>
    <row r="463" spans="6:6">
      <c r="F463" s="32"/>
    </row>
    <row r="464" spans="6:6">
      <c r="F464" s="32"/>
    </row>
    <row r="465" spans="6:6">
      <c r="F465" s="32"/>
    </row>
    <row r="466" spans="6:6">
      <c r="F466" s="32"/>
    </row>
    <row r="467" spans="6:6">
      <c r="F467" s="32"/>
    </row>
    <row r="468" spans="6:6">
      <c r="F468" s="32"/>
    </row>
    <row r="469" spans="6:6">
      <c r="F469" s="32"/>
    </row>
    <row r="470" spans="6:6">
      <c r="F470" s="32"/>
    </row>
    <row r="471" spans="6:6">
      <c r="F471" s="32"/>
    </row>
    <row r="472" spans="6:6">
      <c r="F472" s="32"/>
    </row>
    <row r="473" spans="6:6">
      <c r="F473" s="32"/>
    </row>
    <row r="474" spans="6:6">
      <c r="F474" s="32"/>
    </row>
    <row r="475" spans="6:6">
      <c r="F475" s="32"/>
    </row>
    <row r="476" spans="6:6">
      <c r="F476" s="32"/>
    </row>
    <row r="477" spans="6:6">
      <c r="F477" s="32"/>
    </row>
    <row r="478" spans="6:6">
      <c r="F478" s="32"/>
    </row>
    <row r="479" spans="6:6">
      <c r="F479" s="32"/>
    </row>
    <row r="480" spans="6:6">
      <c r="F480" s="32"/>
    </row>
    <row r="481" spans="6:6">
      <c r="F481" s="32"/>
    </row>
    <row r="482" spans="6:6">
      <c r="F482" s="32"/>
    </row>
    <row r="483" spans="6:6">
      <c r="F483" s="32"/>
    </row>
    <row r="484" spans="6:6">
      <c r="F484" s="32"/>
    </row>
    <row r="485" spans="6:6">
      <c r="F485" s="32"/>
    </row>
    <row r="486" spans="6:6">
      <c r="F486" s="32"/>
    </row>
    <row r="487" spans="6:6">
      <c r="F487" s="32"/>
    </row>
    <row r="488" spans="6:6">
      <c r="F488" s="32"/>
    </row>
    <row r="489" spans="6:6">
      <c r="F489" s="32"/>
    </row>
    <row r="490" spans="6:6">
      <c r="F490" s="32"/>
    </row>
    <row r="491" spans="6:6">
      <c r="F491" s="32"/>
    </row>
    <row r="492" spans="6:6">
      <c r="F492" s="32"/>
    </row>
    <row r="493" spans="6:6">
      <c r="F493" s="32"/>
    </row>
    <row r="494" spans="6:6">
      <c r="F494" s="32"/>
    </row>
    <row r="495" spans="6:6">
      <c r="F495" s="32"/>
    </row>
    <row r="496" spans="6:6">
      <c r="F496" s="32"/>
    </row>
    <row r="497" spans="6:6">
      <c r="F497" s="32"/>
    </row>
    <row r="498" spans="6:6">
      <c r="F498" s="32"/>
    </row>
    <row r="499" spans="6:6">
      <c r="F499" s="32"/>
    </row>
    <row r="500" spans="6:6">
      <c r="F500" s="32"/>
    </row>
    <row r="501" spans="6:6">
      <c r="F501" s="32"/>
    </row>
    <row r="502" spans="6:6">
      <c r="F502" s="32"/>
    </row>
    <row r="503" spans="6:6">
      <c r="F503" s="32"/>
    </row>
    <row r="504" spans="6:6">
      <c r="F504" s="32"/>
    </row>
    <row r="505" spans="6:6">
      <c r="F505" s="32"/>
    </row>
    <row r="506" spans="6:6">
      <c r="F506" s="32"/>
    </row>
    <row r="507" spans="6:6">
      <c r="F507" s="32"/>
    </row>
    <row r="508" spans="6:6">
      <c r="F508" s="32"/>
    </row>
    <row r="509" spans="6:6">
      <c r="F509" s="32"/>
    </row>
    <row r="510" spans="6:6">
      <c r="F510" s="32"/>
    </row>
    <row r="511" spans="6:6">
      <c r="F511" s="32"/>
    </row>
    <row r="512" spans="6:6">
      <c r="F512" s="32"/>
    </row>
    <row r="513" spans="6:6">
      <c r="F513" s="32"/>
    </row>
    <row r="514" spans="6:6">
      <c r="F514" s="32"/>
    </row>
    <row r="515" spans="6:6">
      <c r="F515" s="32"/>
    </row>
    <row r="516" spans="6:6">
      <c r="F516" s="32"/>
    </row>
    <row r="517" spans="6:6">
      <c r="F517" s="32"/>
    </row>
    <row r="518" spans="6:6">
      <c r="F518" s="32"/>
    </row>
    <row r="519" spans="6:6">
      <c r="F519" s="32"/>
    </row>
    <row r="520" spans="6:6">
      <c r="F520" s="32"/>
    </row>
    <row r="521" spans="6:6">
      <c r="F521" s="32"/>
    </row>
    <row r="522" spans="6:6">
      <c r="F522" s="32"/>
    </row>
    <row r="523" spans="6:6">
      <c r="F523" s="32"/>
    </row>
    <row r="524" spans="6:6">
      <c r="F524" s="32"/>
    </row>
    <row r="525" spans="6:6">
      <c r="F525" s="32"/>
    </row>
    <row r="526" spans="6:6">
      <c r="F526" s="32"/>
    </row>
    <row r="527" spans="6:6">
      <c r="F527" s="32"/>
    </row>
    <row r="528" spans="6:6">
      <c r="F528" s="32"/>
    </row>
    <row r="529" spans="6:6">
      <c r="F529" s="32"/>
    </row>
    <row r="530" spans="6:6">
      <c r="F530" s="32"/>
    </row>
    <row r="531" spans="6:6">
      <c r="F531" s="32"/>
    </row>
    <row r="532" spans="6:6">
      <c r="F532" s="32"/>
    </row>
    <row r="533" spans="6:6">
      <c r="F533" s="32"/>
    </row>
    <row r="534" spans="6:6">
      <c r="F534" s="32"/>
    </row>
    <row r="535" spans="6:6">
      <c r="F535" s="32"/>
    </row>
    <row r="536" spans="6:6">
      <c r="F536" s="32"/>
    </row>
    <row r="537" spans="6:6">
      <c r="F537" s="32"/>
    </row>
    <row r="538" spans="6:6">
      <c r="F538" s="32"/>
    </row>
    <row r="539" spans="6:6">
      <c r="F539" s="32"/>
    </row>
    <row r="540" spans="6:6">
      <c r="F540" s="32"/>
    </row>
    <row r="541" spans="6:6">
      <c r="F541" s="32"/>
    </row>
    <row r="542" spans="6:6">
      <c r="F542" s="32"/>
    </row>
    <row r="543" spans="6:6">
      <c r="F543" s="32"/>
    </row>
    <row r="544" spans="6:6">
      <c r="F544" s="32"/>
    </row>
    <row r="545" spans="6:6">
      <c r="F545" s="32"/>
    </row>
    <row r="546" spans="6:6">
      <c r="F546" s="32"/>
    </row>
    <row r="547" spans="6:6">
      <c r="F547" s="32"/>
    </row>
    <row r="548" spans="6:6">
      <c r="F548" s="32"/>
    </row>
    <row r="549" spans="6:6">
      <c r="F549" s="32"/>
    </row>
    <row r="550" spans="6:6">
      <c r="F550" s="32"/>
    </row>
    <row r="551" spans="6:6">
      <c r="F551" s="32"/>
    </row>
    <row r="552" spans="6:6">
      <c r="F552" s="32"/>
    </row>
    <row r="553" spans="6:6">
      <c r="F553" s="32"/>
    </row>
    <row r="554" spans="6:6">
      <c r="F554" s="32"/>
    </row>
    <row r="555" spans="6:6">
      <c r="F555" s="32"/>
    </row>
    <row r="556" spans="6:6">
      <c r="F556" s="32"/>
    </row>
    <row r="557" spans="6:6">
      <c r="F557" s="32"/>
    </row>
    <row r="558" spans="6:6">
      <c r="F558" s="32"/>
    </row>
    <row r="559" spans="6:6">
      <c r="F559" s="32"/>
    </row>
    <row r="560" spans="6:6">
      <c r="F560" s="32"/>
    </row>
    <row r="561" spans="6:6">
      <c r="F561" s="32"/>
    </row>
    <row r="562" spans="6:6">
      <c r="F562" s="32"/>
    </row>
    <row r="563" spans="6:6">
      <c r="F563" s="32"/>
    </row>
    <row r="564" spans="6:6">
      <c r="F564" s="32"/>
    </row>
    <row r="565" spans="6:6">
      <c r="F565" s="32"/>
    </row>
    <row r="566" spans="6:6">
      <c r="F566" s="32"/>
    </row>
    <row r="567" spans="6:6">
      <c r="F567" s="32"/>
    </row>
    <row r="568" spans="6:6">
      <c r="F568" s="32"/>
    </row>
    <row r="569" spans="6:6">
      <c r="F569" s="32"/>
    </row>
    <row r="570" spans="6:6">
      <c r="F570" s="32"/>
    </row>
  </sheetData>
  <mergeCells count="1">
    <mergeCell ref="C8:C10"/>
  </mergeCells>
  <dataValidations count="1">
    <dataValidation type="list" allowBlank="1" showInputMessage="1" showErrorMessage="1" sqref="C22:C24" xr:uid="{00000000-0002-0000-0300-000000000000}">
      <formula1>$C$34:$C$36</formula1>
    </dataValidation>
  </dataValidations>
  <hyperlinks>
    <hyperlink ref="A7" location="'Alcance 2'!A1" display="Alcance 2" xr:uid="{3135741C-7A5F-7F44-BC2D-65FEEF40DE76}"/>
    <hyperlink ref="A8" location="'Alcance 3'!A1" display="Alcance 3" xr:uid="{172A5579-2D03-4C41-BBF2-5C879155FC04}"/>
    <hyperlink ref="A9" location="'Hoja de registros'!A1" display="Hoja de registros" xr:uid="{2C66DC90-2FE3-854C-90EB-5ECEB8EFC340}"/>
    <hyperlink ref="A10" location="'Mi área de trabajo'!A1" display="Mi área de trabajo" xr:uid="{872E1193-BA3A-484D-8A50-75CFB6714CDC}"/>
    <hyperlink ref="A11" location="' Result- RVHdC Declarac'!A1" display="Resultados: RVHdC Declaración" xr:uid="{6BDC9ACA-9E95-2B49-847A-A7CD6ECFBA35}"/>
    <hyperlink ref="A12" location="'Result- RVHdC Detalle'!A1" display="Resultados: RVHdC Detalle" xr:uid="{7203ED29-84FA-7341-BB2A-A65515E4409A}"/>
    <hyperlink ref="A13" location="'Result- SGMA'!A1" display="Resultados: SGMA" xr:uid="{B9A20154-181E-C348-BD35-7871FA7A1D62}"/>
    <hyperlink ref="A14" location="'Result- REHdC'!A1" display="Resultados: REHdC" xr:uid="{D7422CFE-E69C-374B-9AC0-1238D80BF2E2}"/>
    <hyperlink ref="A15" location="Cálculos!A1" display="Cálculos" xr:uid="{3F3EF6D9-F1BB-8E42-ACA0-07711F78DA65}"/>
    <hyperlink ref="A16" location="'Datos 1-Factores emisión'!A1" display="Datos 1: Factores emisión" xr:uid="{595FF99D-56A8-6247-9967-14BAD694A35D}"/>
    <hyperlink ref="A17" location="'Datos 2-Potenciales calent glob'!A1" display="Datos 2: Potenciales de calent. gl." xr:uid="{F3543AE2-01B7-524E-AAE3-2C0D9AFD3611}"/>
    <hyperlink ref="A18" location="'Datos 3-Factores de convers'!A1" display="Datos 3: Factores de conversión" xr:uid="{1CA63AB9-3C1E-9846-A9A5-12FAFD559AD1}"/>
    <hyperlink ref="A19" location="'Fuentes de datos'!A1" display="Fuentes de datos" xr:uid="{32EC152F-A79B-294C-8091-0A3D39B4E698}"/>
    <hyperlink ref="A5" location="'Datos generales organización'!A1" display="Datos generales de la organización" xr:uid="{0054E9C6-A005-F149-9DD4-4ED579C5930C}"/>
    <hyperlink ref="A6" location="'Alcance 1'!A1" display="Alcance 1" xr:uid="{1C8BE863-6F4E-A746-BC6C-25CDB8835E5C}"/>
  </hyperlink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'Datos 1-Factores emisión'!$B$357:$B$671</xm:f>
          </x14:formula1>
          <xm:sqref>F17 F29 F22:F24</xm:sqref>
        </x14:dataValidation>
        <x14:dataValidation type="list" allowBlank="1" showInputMessage="1" showErrorMessage="1" xr:uid="{00000000-0002-0000-0300-000002000000}">
          <x14:formula1>
            <xm:f>'Datos 1-Factores emisión'!$B$357:$B$669</xm:f>
          </x14:formula1>
          <xm:sqref>F8:F10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FFFF99"/>
  </sheetPr>
  <dimension ref="A1:BU214"/>
  <sheetViews>
    <sheetView zoomScale="70" zoomScaleNormal="70" workbookViewId="0"/>
  </sheetViews>
  <sheetFormatPr baseColWidth="10" defaultColWidth="11.42578125" defaultRowHeight="15"/>
  <cols>
    <col min="1" max="1" width="39.28515625" style="375" customWidth="1"/>
    <col min="2" max="2" width="11.42578125" style="1" customWidth="1"/>
    <col min="3" max="3" width="45.7109375" style="18" customWidth="1"/>
    <col min="4" max="4" width="40.28515625" style="18" customWidth="1"/>
    <col min="5" max="5" width="14.42578125" style="1" customWidth="1"/>
    <col min="6" max="7" width="24.7109375" style="1" bestFit="1" customWidth="1"/>
    <col min="8" max="9" width="24.7109375" style="1" customWidth="1"/>
    <col min="10" max="10" width="25.28515625" style="1" bestFit="1" customWidth="1"/>
    <col min="11" max="11" width="19.42578125" style="1" customWidth="1"/>
    <col min="12" max="12" width="11.42578125" style="1"/>
    <col min="13" max="13" width="12.7109375" style="1" customWidth="1"/>
    <col min="14" max="14" width="13" style="1" customWidth="1"/>
    <col min="15" max="15" width="21.7109375" style="1" customWidth="1"/>
    <col min="16" max="16" width="22.42578125" style="1" customWidth="1"/>
    <col min="17" max="16384" width="11.42578125" style="1"/>
  </cols>
  <sheetData>
    <row r="1" spans="1:22" s="28" customFormat="1" ht="87" customHeight="1">
      <c r="A1" s="380"/>
      <c r="B1" s="10"/>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398" customFormat="1" ht="23.25">
      <c r="A2" s="397"/>
      <c r="C2" s="399" t="s">
        <v>381</v>
      </c>
      <c r="D2" s="400"/>
      <c r="E2" s="400"/>
      <c r="F2" s="400"/>
      <c r="G2" s="400"/>
      <c r="H2" s="400"/>
      <c r="I2" s="400"/>
      <c r="J2" s="400"/>
      <c r="K2" s="400"/>
      <c r="L2" s="400"/>
      <c r="M2" s="400"/>
      <c r="N2" s="400"/>
      <c r="O2" s="400"/>
      <c r="P2" s="400"/>
      <c r="Q2" s="400"/>
      <c r="R2" s="400"/>
      <c r="S2" s="400"/>
      <c r="T2" s="400"/>
      <c r="U2" s="400"/>
    </row>
    <row r="3" spans="1:22" s="11" customFormat="1">
      <c r="A3" s="380"/>
      <c r="C3" s="38"/>
      <c r="D3" s="38"/>
    </row>
    <row r="4" spans="1:22" s="2" customFormat="1" ht="15.75" customHeight="1">
      <c r="A4" s="380"/>
      <c r="B4" s="37"/>
      <c r="C4" s="33" t="s">
        <v>362</v>
      </c>
      <c r="D4" s="33"/>
    </row>
    <row r="5" spans="1:22" s="52" customFormat="1" ht="15.75" customHeight="1">
      <c r="A5" s="389" t="s">
        <v>861</v>
      </c>
      <c r="B5" s="13"/>
      <c r="C5" s="51" t="s">
        <v>364</v>
      </c>
      <c r="D5" s="51"/>
    </row>
    <row r="6" spans="1:22" ht="15.75" customHeight="1">
      <c r="A6" s="377" t="s">
        <v>474</v>
      </c>
      <c r="B6" s="11"/>
    </row>
    <row r="7" spans="1:22" ht="15.75" customHeight="1">
      <c r="A7" s="378" t="s">
        <v>481</v>
      </c>
      <c r="B7" s="11"/>
      <c r="C7" s="78" t="s">
        <v>336</v>
      </c>
      <c r="D7" s="79"/>
      <c r="E7" s="80"/>
      <c r="F7" s="81"/>
      <c r="G7" s="81"/>
    </row>
    <row r="8" spans="1:22" ht="31.5" customHeight="1">
      <c r="A8" s="390" t="s">
        <v>486</v>
      </c>
      <c r="B8" s="11"/>
      <c r="C8" s="319" t="s">
        <v>176</v>
      </c>
      <c r="D8" s="320" t="s">
        <v>177</v>
      </c>
      <c r="E8" s="306" t="s">
        <v>88</v>
      </c>
      <c r="F8" s="306" t="s">
        <v>9</v>
      </c>
      <c r="G8" s="318" t="str">
        <f>E8</f>
        <v>Distancia recorrida</v>
      </c>
    </row>
    <row r="9" spans="1:22" ht="17.25">
      <c r="A9" s="378" t="s">
        <v>862</v>
      </c>
      <c r="B9" s="11"/>
      <c r="C9" s="322"/>
      <c r="D9" s="323"/>
      <c r="E9" s="323" t="s">
        <v>538</v>
      </c>
      <c r="F9" s="324"/>
      <c r="G9" s="325" t="str">
        <f>'Datos generales organización'!$C$55</f>
        <v>Escribir nombre de centro</v>
      </c>
    </row>
    <row r="10" spans="1:22" ht="15.75" customHeight="1">
      <c r="A10" s="378" t="s">
        <v>863</v>
      </c>
      <c r="B10" s="11"/>
      <c r="C10" s="84" t="s">
        <v>64</v>
      </c>
      <c r="D10" s="85" t="s">
        <v>249</v>
      </c>
      <c r="E10" s="223">
        <f t="shared" ref="E10:E18" si="0">SUM(G10:N10)</f>
        <v>0</v>
      </c>
      <c r="F10" s="88" t="s">
        <v>942</v>
      </c>
      <c r="G10" s="219"/>
    </row>
    <row r="11" spans="1:22" ht="15.75" customHeight="1">
      <c r="A11" s="378" t="s">
        <v>893</v>
      </c>
      <c r="B11" s="11"/>
      <c r="C11" s="84" t="s">
        <v>64</v>
      </c>
      <c r="D11" s="85" t="s">
        <v>249</v>
      </c>
      <c r="E11" s="223">
        <f t="shared" si="0"/>
        <v>0</v>
      </c>
      <c r="F11" s="88" t="s">
        <v>942</v>
      </c>
      <c r="G11" s="219"/>
    </row>
    <row r="12" spans="1:22" ht="15.75" customHeight="1">
      <c r="A12" s="378" t="s">
        <v>894</v>
      </c>
      <c r="B12" s="11"/>
      <c r="C12" s="84" t="s">
        <v>64</v>
      </c>
      <c r="D12" s="85" t="s">
        <v>249</v>
      </c>
      <c r="E12" s="223">
        <f t="shared" si="0"/>
        <v>0</v>
      </c>
      <c r="F12" s="88" t="s">
        <v>942</v>
      </c>
      <c r="G12" s="219"/>
    </row>
    <row r="13" spans="1:22" ht="15.75" customHeight="1">
      <c r="A13" s="378" t="s">
        <v>895</v>
      </c>
      <c r="B13" s="11"/>
      <c r="C13" s="84" t="s">
        <v>64</v>
      </c>
      <c r="D13" s="85" t="s">
        <v>249</v>
      </c>
      <c r="E13" s="223">
        <f t="shared" si="0"/>
        <v>0</v>
      </c>
      <c r="F13" s="88" t="s">
        <v>942</v>
      </c>
      <c r="G13" s="219"/>
    </row>
    <row r="14" spans="1:22" ht="15.75" customHeight="1">
      <c r="A14" s="379" t="s">
        <v>896</v>
      </c>
      <c r="B14" s="11"/>
      <c r="C14" s="84" t="s">
        <v>64</v>
      </c>
      <c r="D14" s="85" t="s">
        <v>249</v>
      </c>
      <c r="E14" s="223">
        <f t="shared" si="0"/>
        <v>0</v>
      </c>
      <c r="F14" s="88" t="s">
        <v>942</v>
      </c>
      <c r="G14" s="219"/>
    </row>
    <row r="15" spans="1:22" ht="15.75" customHeight="1">
      <c r="A15" s="378" t="s">
        <v>868</v>
      </c>
      <c r="B15" s="11"/>
      <c r="C15" s="84" t="s">
        <v>64</v>
      </c>
      <c r="D15" s="85" t="s">
        <v>249</v>
      </c>
      <c r="E15" s="223">
        <f t="shared" si="0"/>
        <v>0</v>
      </c>
      <c r="F15" s="88" t="s">
        <v>942</v>
      </c>
      <c r="G15" s="219"/>
    </row>
    <row r="16" spans="1:22" ht="15.75" customHeight="1">
      <c r="A16" s="378" t="s">
        <v>897</v>
      </c>
      <c r="B16" s="11"/>
      <c r="C16" s="84" t="s">
        <v>64</v>
      </c>
      <c r="D16" s="85" t="s">
        <v>249</v>
      </c>
      <c r="E16" s="223">
        <f t="shared" si="0"/>
        <v>0</v>
      </c>
      <c r="F16" s="88" t="s">
        <v>942</v>
      </c>
      <c r="G16" s="219"/>
    </row>
    <row r="17" spans="1:10" ht="15.75" customHeight="1">
      <c r="A17" s="378" t="s">
        <v>898</v>
      </c>
      <c r="B17" s="11"/>
      <c r="C17" s="84" t="s">
        <v>64</v>
      </c>
      <c r="D17" s="85" t="s">
        <v>249</v>
      </c>
      <c r="E17" s="223">
        <f t="shared" si="0"/>
        <v>0</v>
      </c>
      <c r="F17" s="88" t="s">
        <v>942</v>
      </c>
      <c r="G17" s="219"/>
    </row>
    <row r="18" spans="1:10" ht="15.75" customHeight="1">
      <c r="A18" s="378" t="s">
        <v>899</v>
      </c>
      <c r="B18" s="11"/>
      <c r="C18" s="84" t="s">
        <v>64</v>
      </c>
      <c r="D18" s="85" t="s">
        <v>249</v>
      </c>
      <c r="E18" s="223">
        <f t="shared" si="0"/>
        <v>0</v>
      </c>
      <c r="F18" s="88" t="s">
        <v>942</v>
      </c>
      <c r="G18" s="219"/>
    </row>
    <row r="19" spans="1:10" ht="15.75" customHeight="1">
      <c r="A19" s="378" t="s">
        <v>872</v>
      </c>
      <c r="B19" s="11"/>
    </row>
    <row r="20" spans="1:10" s="52" customFormat="1" ht="15.75" customHeight="1">
      <c r="A20" s="375"/>
      <c r="B20" s="13"/>
      <c r="C20" s="51" t="s">
        <v>365</v>
      </c>
      <c r="D20" s="51"/>
      <c r="G20" s="1"/>
      <c r="H20" s="1"/>
      <c r="I20" s="1"/>
      <c r="J20" s="1"/>
    </row>
    <row r="22" spans="1:10" ht="15.75" customHeight="1">
      <c r="B22" s="11"/>
      <c r="C22" s="78" t="s">
        <v>336</v>
      </c>
      <c r="D22" s="79"/>
      <c r="E22" s="95"/>
      <c r="F22" s="95"/>
    </row>
    <row r="23" spans="1:10">
      <c r="C23" s="319" t="s">
        <v>349</v>
      </c>
      <c r="D23" s="306" t="s">
        <v>88</v>
      </c>
      <c r="E23" s="306" t="s">
        <v>9</v>
      </c>
      <c r="F23" s="318" t="str">
        <f>D23</f>
        <v>Distancia recorrida</v>
      </c>
    </row>
    <row r="24" spans="1:10">
      <c r="C24" s="322"/>
      <c r="D24" s="323" t="s">
        <v>538</v>
      </c>
      <c r="E24" s="324"/>
      <c r="F24" s="325" t="str">
        <f>'Datos generales organización'!$C$55</f>
        <v>Escribir nombre de centro</v>
      </c>
    </row>
    <row r="25" spans="1:10">
      <c r="C25" s="84" t="s">
        <v>339</v>
      </c>
      <c r="D25" s="223">
        <f t="shared" ref="D25:D31" si="1">SUM(F25:K25)</f>
        <v>50</v>
      </c>
      <c r="E25" s="88" t="s">
        <v>942</v>
      </c>
      <c r="F25" s="219">
        <v>50</v>
      </c>
    </row>
    <row r="26" spans="1:10">
      <c r="C26" s="84" t="s">
        <v>348</v>
      </c>
      <c r="D26" s="223">
        <f t="shared" si="1"/>
        <v>0</v>
      </c>
      <c r="E26" s="88" t="s">
        <v>942</v>
      </c>
      <c r="F26" s="219"/>
    </row>
    <row r="27" spans="1:10">
      <c r="C27" s="84" t="s">
        <v>348</v>
      </c>
      <c r="D27" s="223">
        <f t="shared" si="1"/>
        <v>0</v>
      </c>
      <c r="E27" s="88" t="s">
        <v>942</v>
      </c>
      <c r="F27" s="219"/>
    </row>
    <row r="28" spans="1:10">
      <c r="C28" s="84" t="s">
        <v>348</v>
      </c>
      <c r="D28" s="223">
        <f t="shared" si="1"/>
        <v>0</v>
      </c>
      <c r="E28" s="88" t="s">
        <v>942</v>
      </c>
      <c r="F28" s="219"/>
    </row>
    <row r="29" spans="1:10">
      <c r="C29" s="84" t="s">
        <v>348</v>
      </c>
      <c r="D29" s="223">
        <f t="shared" si="1"/>
        <v>0</v>
      </c>
      <c r="E29" s="88" t="s">
        <v>942</v>
      </c>
      <c r="F29" s="219"/>
    </row>
    <row r="30" spans="1:10">
      <c r="C30" s="84" t="s">
        <v>348</v>
      </c>
      <c r="D30" s="223">
        <f t="shared" si="1"/>
        <v>0</v>
      </c>
      <c r="E30" s="88" t="s">
        <v>942</v>
      </c>
      <c r="F30" s="219"/>
    </row>
    <row r="31" spans="1:10">
      <c r="C31" s="84" t="s">
        <v>348</v>
      </c>
      <c r="D31" s="223">
        <f t="shared" si="1"/>
        <v>0</v>
      </c>
      <c r="E31" s="88" t="s">
        <v>942</v>
      </c>
      <c r="F31" s="219"/>
    </row>
    <row r="33" spans="1:13" s="2" customFormat="1" ht="15.75" customHeight="1">
      <c r="A33" s="375"/>
      <c r="B33" s="37"/>
      <c r="C33" s="33" t="s">
        <v>363</v>
      </c>
      <c r="D33" s="33"/>
    </row>
    <row r="34" spans="1:13" s="52" customFormat="1" ht="15.75" customHeight="1">
      <c r="A34" s="375"/>
      <c r="B34" s="13"/>
      <c r="C34" s="51" t="s">
        <v>366</v>
      </c>
      <c r="D34" s="51"/>
    </row>
    <row r="35" spans="1:13" ht="15.75" customHeight="1">
      <c r="B35" s="11"/>
    </row>
    <row r="36" spans="1:13" ht="15.75" customHeight="1">
      <c r="B36" s="11"/>
      <c r="C36" s="78" t="s">
        <v>336</v>
      </c>
      <c r="D36" s="79"/>
      <c r="E36" s="80"/>
      <c r="F36" s="81"/>
      <c r="G36" s="81"/>
    </row>
    <row r="37" spans="1:13" ht="28.5" customHeight="1">
      <c r="B37" s="11"/>
      <c r="C37" s="319" t="s">
        <v>176</v>
      </c>
      <c r="D37" s="320" t="s">
        <v>177</v>
      </c>
      <c r="E37" s="306" t="s">
        <v>88</v>
      </c>
      <c r="F37" s="306" t="s">
        <v>9</v>
      </c>
      <c r="G37" s="318" t="str">
        <f>E37</f>
        <v>Distancia recorrida</v>
      </c>
      <c r="L37" s="301"/>
      <c r="M37" s="301"/>
    </row>
    <row r="38" spans="1:13">
      <c r="B38" s="11"/>
      <c r="C38" s="322"/>
      <c r="D38" s="323"/>
      <c r="E38" s="323" t="s">
        <v>538</v>
      </c>
      <c r="F38" s="324"/>
      <c r="G38" s="325" t="str">
        <f>'Datos generales organización'!$C$55</f>
        <v>Escribir nombre de centro</v>
      </c>
      <c r="L38" s="50"/>
      <c r="M38" s="50"/>
    </row>
    <row r="39" spans="1:13" ht="15.75" customHeight="1">
      <c r="B39" s="11"/>
      <c r="C39" s="84" t="s">
        <v>64</v>
      </c>
      <c r="D39" s="85" t="s">
        <v>249</v>
      </c>
      <c r="E39" s="223">
        <f t="shared" ref="E39:E47" si="2">SUM(G39:N39)</f>
        <v>0</v>
      </c>
      <c r="F39" s="88" t="s">
        <v>89</v>
      </c>
      <c r="G39" s="219"/>
      <c r="L39" s="302"/>
      <c r="M39" s="302"/>
    </row>
    <row r="40" spans="1:13" ht="15.75" customHeight="1">
      <c r="B40" s="11"/>
      <c r="C40" s="84" t="s">
        <v>64</v>
      </c>
      <c r="D40" s="85" t="s">
        <v>249</v>
      </c>
      <c r="E40" s="223">
        <f t="shared" si="2"/>
        <v>0</v>
      </c>
      <c r="F40" s="88" t="s">
        <v>89</v>
      </c>
      <c r="G40" s="219"/>
      <c r="L40" s="302"/>
      <c r="M40" s="302"/>
    </row>
    <row r="41" spans="1:13" ht="15.75" customHeight="1">
      <c r="B41" s="11"/>
      <c r="C41" s="84" t="s">
        <v>64</v>
      </c>
      <c r="D41" s="85" t="s">
        <v>249</v>
      </c>
      <c r="E41" s="223">
        <f t="shared" si="2"/>
        <v>0</v>
      </c>
      <c r="F41" s="88" t="s">
        <v>89</v>
      </c>
      <c r="G41" s="219"/>
      <c r="L41" s="302"/>
      <c r="M41" s="302"/>
    </row>
    <row r="42" spans="1:13" ht="15.75" customHeight="1">
      <c r="B42" s="11"/>
      <c r="C42" s="84" t="s">
        <v>64</v>
      </c>
      <c r="D42" s="85" t="s">
        <v>249</v>
      </c>
      <c r="E42" s="223">
        <f t="shared" si="2"/>
        <v>0</v>
      </c>
      <c r="F42" s="88" t="s">
        <v>89</v>
      </c>
      <c r="G42" s="219"/>
      <c r="L42" s="302"/>
      <c r="M42" s="302"/>
    </row>
    <row r="43" spans="1:13" ht="15.75" customHeight="1">
      <c r="B43" s="11"/>
      <c r="C43" s="84" t="s">
        <v>64</v>
      </c>
      <c r="D43" s="85" t="s">
        <v>249</v>
      </c>
      <c r="E43" s="223">
        <f t="shared" si="2"/>
        <v>0</v>
      </c>
      <c r="F43" s="88" t="s">
        <v>89</v>
      </c>
      <c r="G43" s="219"/>
      <c r="L43" s="302"/>
      <c r="M43" s="302"/>
    </row>
    <row r="44" spans="1:13" ht="15.75" customHeight="1">
      <c r="B44" s="11"/>
      <c r="C44" s="84" t="s">
        <v>64</v>
      </c>
      <c r="D44" s="85" t="s">
        <v>249</v>
      </c>
      <c r="E44" s="223">
        <f t="shared" si="2"/>
        <v>0</v>
      </c>
      <c r="F44" s="88" t="s">
        <v>89</v>
      </c>
      <c r="G44" s="219"/>
      <c r="L44" s="302"/>
      <c r="M44" s="302"/>
    </row>
    <row r="45" spans="1:13" ht="15.75" customHeight="1">
      <c r="B45" s="11"/>
      <c r="C45" s="84" t="s">
        <v>64</v>
      </c>
      <c r="D45" s="85" t="s">
        <v>249</v>
      </c>
      <c r="E45" s="223">
        <f t="shared" si="2"/>
        <v>0</v>
      </c>
      <c r="F45" s="88" t="s">
        <v>89</v>
      </c>
      <c r="G45" s="219"/>
      <c r="L45" s="302"/>
      <c r="M45" s="302"/>
    </row>
    <row r="46" spans="1:13" ht="15.75" customHeight="1">
      <c r="B46" s="11"/>
      <c r="C46" s="84" t="s">
        <v>64</v>
      </c>
      <c r="D46" s="85" t="s">
        <v>249</v>
      </c>
      <c r="E46" s="223">
        <f t="shared" si="2"/>
        <v>0</v>
      </c>
      <c r="F46" s="88" t="s">
        <v>89</v>
      </c>
      <c r="G46" s="219"/>
      <c r="L46" s="302"/>
      <c r="M46" s="302"/>
    </row>
    <row r="47" spans="1:13" ht="15.75" customHeight="1">
      <c r="B47" s="11"/>
      <c r="C47" s="84" t="s">
        <v>64</v>
      </c>
      <c r="D47" s="85" t="s">
        <v>249</v>
      </c>
      <c r="E47" s="223">
        <f t="shared" si="2"/>
        <v>0</v>
      </c>
      <c r="F47" s="88" t="s">
        <v>89</v>
      </c>
      <c r="G47" s="219"/>
      <c r="L47" s="302"/>
      <c r="M47" s="302"/>
    </row>
    <row r="48" spans="1:13" ht="15.75" customHeight="1">
      <c r="B48" s="11"/>
    </row>
    <row r="49" spans="1:14" s="52" customFormat="1" ht="15.75" customHeight="1">
      <c r="A49" s="375"/>
      <c r="B49" s="13"/>
      <c r="C49" s="51" t="s">
        <v>367</v>
      </c>
      <c r="D49" s="51"/>
    </row>
    <row r="51" spans="1:14" ht="15.75" customHeight="1">
      <c r="B51" s="11"/>
      <c r="C51" s="78" t="s">
        <v>336</v>
      </c>
      <c r="D51" s="79"/>
      <c r="E51" s="95"/>
      <c r="F51" s="95"/>
    </row>
    <row r="52" spans="1:14">
      <c r="C52" s="316" t="s">
        <v>349</v>
      </c>
      <c r="D52" s="220" t="s">
        <v>88</v>
      </c>
      <c r="E52" s="220" t="s">
        <v>9</v>
      </c>
      <c r="F52" s="93" t="str">
        <f>D52</f>
        <v>Distancia recorrida</v>
      </c>
    </row>
    <row r="53" spans="1:14">
      <c r="C53" s="214"/>
      <c r="D53" s="217" t="s">
        <v>538</v>
      </c>
      <c r="E53" s="215"/>
      <c r="F53" s="218" t="str">
        <f>'Datos generales organización'!$C$55</f>
        <v>Escribir nombre de centro</v>
      </c>
    </row>
    <row r="54" spans="1:14">
      <c r="C54" s="84" t="s">
        <v>348</v>
      </c>
      <c r="D54" s="223">
        <f t="shared" ref="D54:D60" si="3">SUM(F54:K54)</f>
        <v>0</v>
      </c>
      <c r="E54" s="88" t="s">
        <v>89</v>
      </c>
      <c r="F54" s="219"/>
    </row>
    <row r="55" spans="1:14">
      <c r="C55" s="84" t="s">
        <v>348</v>
      </c>
      <c r="D55" s="223">
        <f t="shared" si="3"/>
        <v>0</v>
      </c>
      <c r="E55" s="88" t="s">
        <v>89</v>
      </c>
      <c r="F55" s="219"/>
    </row>
    <row r="56" spans="1:14">
      <c r="C56" s="84" t="s">
        <v>348</v>
      </c>
      <c r="D56" s="223">
        <f t="shared" si="3"/>
        <v>0</v>
      </c>
      <c r="E56" s="88" t="s">
        <v>89</v>
      </c>
      <c r="F56" s="219"/>
    </row>
    <row r="57" spans="1:14">
      <c r="C57" s="84" t="s">
        <v>348</v>
      </c>
      <c r="D57" s="223">
        <f t="shared" si="3"/>
        <v>0</v>
      </c>
      <c r="E57" s="88" t="s">
        <v>89</v>
      </c>
      <c r="F57" s="219"/>
    </row>
    <row r="58" spans="1:14">
      <c r="C58" s="84" t="s">
        <v>348</v>
      </c>
      <c r="D58" s="223">
        <f t="shared" si="3"/>
        <v>0</v>
      </c>
      <c r="E58" s="88" t="s">
        <v>89</v>
      </c>
      <c r="F58" s="219"/>
    </row>
    <row r="59" spans="1:14">
      <c r="C59" s="84" t="s">
        <v>348</v>
      </c>
      <c r="D59" s="223">
        <f t="shared" si="3"/>
        <v>0</v>
      </c>
      <c r="E59" s="88" t="s">
        <v>89</v>
      </c>
      <c r="F59" s="219"/>
    </row>
    <row r="60" spans="1:14">
      <c r="C60" s="84" t="s">
        <v>348</v>
      </c>
      <c r="D60" s="223">
        <f t="shared" si="3"/>
        <v>0</v>
      </c>
      <c r="E60" s="88" t="s">
        <v>89</v>
      </c>
      <c r="F60" s="219"/>
    </row>
    <row r="62" spans="1:14" s="2" customFormat="1" ht="15.75" customHeight="1">
      <c r="A62" s="375"/>
      <c r="B62" s="37"/>
      <c r="C62" s="33" t="s">
        <v>377</v>
      </c>
      <c r="D62" s="33"/>
    </row>
    <row r="63" spans="1:14" ht="15.75" customHeight="1">
      <c r="B63" s="11"/>
    </row>
    <row r="64" spans="1:14">
      <c r="B64" s="11"/>
      <c r="C64" s="316" t="s">
        <v>379</v>
      </c>
      <c r="D64" s="220" t="s">
        <v>378</v>
      </c>
      <c r="E64" s="220" t="s">
        <v>41</v>
      </c>
      <c r="F64" s="93" t="str">
        <f>D64</f>
        <v>Masa generada</v>
      </c>
      <c r="K64" s="29"/>
      <c r="L64" s="29"/>
      <c r="M64" s="29"/>
      <c r="N64" s="29"/>
    </row>
    <row r="65" spans="1:73">
      <c r="B65" s="11"/>
      <c r="C65" s="214"/>
      <c r="D65" s="217" t="s">
        <v>538</v>
      </c>
      <c r="E65" s="215"/>
      <c r="F65" s="218" t="str">
        <f>'Datos generales organización'!$C$55</f>
        <v>Escribir nombre de centro</v>
      </c>
      <c r="K65" s="29"/>
      <c r="L65" s="29"/>
      <c r="M65" s="29"/>
      <c r="N65" s="29"/>
    </row>
    <row r="66" spans="1:73">
      <c r="B66" s="11"/>
      <c r="C66" s="71" t="s">
        <v>369</v>
      </c>
      <c r="D66" s="223">
        <f t="shared" ref="D66:D73" si="4">SUM(F66:K66)</f>
        <v>0</v>
      </c>
      <c r="E66" s="88" t="s">
        <v>52</v>
      </c>
      <c r="F66" s="219"/>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row>
    <row r="67" spans="1:73">
      <c r="B67" s="11"/>
      <c r="C67" s="71" t="s">
        <v>370</v>
      </c>
      <c r="D67" s="223">
        <f t="shared" si="4"/>
        <v>0</v>
      </c>
      <c r="E67" s="88" t="s">
        <v>52</v>
      </c>
      <c r="F67" s="219"/>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row>
    <row r="68" spans="1:73">
      <c r="B68" s="11"/>
      <c r="C68" s="71" t="s">
        <v>371</v>
      </c>
      <c r="D68" s="223">
        <f t="shared" si="4"/>
        <v>0</v>
      </c>
      <c r="E68" s="88" t="s">
        <v>52</v>
      </c>
      <c r="F68" s="219"/>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row>
    <row r="69" spans="1:73">
      <c r="B69" s="11"/>
      <c r="C69" s="71" t="s">
        <v>372</v>
      </c>
      <c r="D69" s="223">
        <f t="shared" si="4"/>
        <v>0</v>
      </c>
      <c r="E69" s="88" t="s">
        <v>52</v>
      </c>
      <c r="F69" s="219"/>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row>
    <row r="70" spans="1:73">
      <c r="B70" s="11"/>
      <c r="C70" s="71" t="s">
        <v>373</v>
      </c>
      <c r="D70" s="223">
        <f t="shared" si="4"/>
        <v>0</v>
      </c>
      <c r="E70" s="88" t="s">
        <v>52</v>
      </c>
      <c r="F70" s="219"/>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row>
    <row r="71" spans="1:73">
      <c r="B71" s="11"/>
      <c r="C71" s="71" t="s">
        <v>374</v>
      </c>
      <c r="D71" s="223">
        <f t="shared" si="4"/>
        <v>0</v>
      </c>
      <c r="E71" s="88" t="s">
        <v>52</v>
      </c>
      <c r="F71" s="219"/>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row>
    <row r="72" spans="1:73">
      <c r="B72" s="11"/>
      <c r="C72" s="71" t="s">
        <v>375</v>
      </c>
      <c r="D72" s="223">
        <f t="shared" si="4"/>
        <v>0</v>
      </c>
      <c r="E72" s="88" t="s">
        <v>52</v>
      </c>
      <c r="F72" s="219"/>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row>
    <row r="73" spans="1:73">
      <c r="B73" s="11"/>
      <c r="C73" s="71" t="s">
        <v>376</v>
      </c>
      <c r="D73" s="223">
        <f t="shared" si="4"/>
        <v>0</v>
      </c>
      <c r="E73" s="88" t="s">
        <v>52</v>
      </c>
      <c r="F73" s="219"/>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row>
    <row r="75" spans="1:73" s="2" customFormat="1" ht="15.75" customHeight="1">
      <c r="A75" s="375"/>
      <c r="B75" s="37"/>
      <c r="C75" s="33" t="s">
        <v>501</v>
      </c>
      <c r="D75" s="33"/>
    </row>
    <row r="76" spans="1:73" ht="15.75" customHeight="1">
      <c r="B76" s="11"/>
    </row>
    <row r="77" spans="1:73">
      <c r="B77" s="11"/>
      <c r="C77" s="316" t="s">
        <v>502</v>
      </c>
      <c r="D77" s="220" t="s">
        <v>93</v>
      </c>
      <c r="E77" s="220" t="s">
        <v>41</v>
      </c>
      <c r="F77" s="93" t="str">
        <f>D77</f>
        <v>Consumo</v>
      </c>
      <c r="K77" s="29"/>
      <c r="L77" s="29"/>
      <c r="M77" s="29"/>
      <c r="N77" s="29"/>
    </row>
    <row r="78" spans="1:73">
      <c r="B78" s="11"/>
      <c r="C78" s="214"/>
      <c r="D78" s="217" t="s">
        <v>538</v>
      </c>
      <c r="E78" s="215"/>
      <c r="F78" s="218" t="str">
        <f>'Datos generales organización'!$C$55</f>
        <v>Escribir nombre de centro</v>
      </c>
      <c r="K78" s="29"/>
      <c r="L78" s="29"/>
      <c r="M78" s="29"/>
      <c r="N78" s="29"/>
    </row>
    <row r="79" spans="1:73">
      <c r="B79" s="11"/>
      <c r="C79" s="71" t="s">
        <v>539</v>
      </c>
      <c r="D79" s="223">
        <f>SUM(F79:K79)</f>
        <v>0</v>
      </c>
      <c r="E79" s="88" t="s">
        <v>43</v>
      </c>
      <c r="F79" s="219"/>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row>
    <row r="81" spans="1:73" s="2" customFormat="1" ht="15.75" customHeight="1">
      <c r="A81" s="375"/>
      <c r="B81" s="37"/>
      <c r="C81" s="33" t="s">
        <v>808</v>
      </c>
      <c r="D81" s="33"/>
    </row>
    <row r="82" spans="1:73" ht="15.75" customHeight="1">
      <c r="B82" s="11"/>
    </row>
    <row r="83" spans="1:73" ht="15.75" customHeight="1">
      <c r="B83" s="11"/>
      <c r="C83" s="316" t="s">
        <v>741</v>
      </c>
      <c r="D83" s="220" t="s">
        <v>742</v>
      </c>
      <c r="E83" s="220" t="s">
        <v>41</v>
      </c>
      <c r="F83" s="93" t="str">
        <f>D83</f>
        <v>Cantidad de materias</v>
      </c>
    </row>
    <row r="84" spans="1:73" ht="15.75" customHeight="1">
      <c r="B84" s="11"/>
      <c r="C84" s="214"/>
      <c r="D84" s="217" t="s">
        <v>538</v>
      </c>
      <c r="E84" s="215"/>
      <c r="F84" s="218" t="str">
        <f>'Datos generales organización'!C55</f>
        <v>Escribir nombre de centro</v>
      </c>
    </row>
    <row r="85" spans="1:73">
      <c r="B85" s="11"/>
      <c r="C85" s="71" t="s">
        <v>807</v>
      </c>
      <c r="D85" s="223">
        <f t="shared" ref="D85:D99" si="5">SUM(F85:K85)</f>
        <v>0</v>
      </c>
      <c r="E85" s="88" t="s">
        <v>768</v>
      </c>
      <c r="F85" s="219"/>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row>
    <row r="86" spans="1:73">
      <c r="B86" s="11"/>
      <c r="C86" s="71" t="s">
        <v>743</v>
      </c>
      <c r="D86" s="223">
        <f t="shared" si="5"/>
        <v>0</v>
      </c>
      <c r="E86" s="88" t="s">
        <v>52</v>
      </c>
      <c r="F86" s="219"/>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row>
    <row r="87" spans="1:73">
      <c r="B87" s="11"/>
      <c r="C87" s="71" t="s">
        <v>757</v>
      </c>
      <c r="D87" s="223">
        <f t="shared" si="5"/>
        <v>0</v>
      </c>
      <c r="E87" s="88" t="s">
        <v>768</v>
      </c>
      <c r="F87" s="219"/>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row>
    <row r="88" spans="1:73">
      <c r="B88" s="11"/>
      <c r="C88" s="71" t="s">
        <v>765</v>
      </c>
      <c r="D88" s="223">
        <f t="shared" si="5"/>
        <v>0</v>
      </c>
      <c r="E88" s="88" t="s">
        <v>768</v>
      </c>
      <c r="F88" s="219"/>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row>
    <row r="89" spans="1:73">
      <c r="B89" s="11"/>
      <c r="C89" s="71" t="s">
        <v>758</v>
      </c>
      <c r="D89" s="223">
        <f t="shared" si="5"/>
        <v>0</v>
      </c>
      <c r="E89" s="88" t="s">
        <v>768</v>
      </c>
      <c r="F89" s="219"/>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row>
    <row r="90" spans="1:73">
      <c r="B90" s="11"/>
      <c r="C90" s="71" t="s">
        <v>762</v>
      </c>
      <c r="D90" s="223">
        <f t="shared" si="5"/>
        <v>0</v>
      </c>
      <c r="E90" s="88" t="s">
        <v>768</v>
      </c>
      <c r="F90" s="219"/>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row>
    <row r="91" spans="1:73">
      <c r="B91" s="11"/>
      <c r="C91" s="71" t="s">
        <v>763</v>
      </c>
      <c r="D91" s="223">
        <f t="shared" si="5"/>
        <v>0</v>
      </c>
      <c r="E91" s="88" t="s">
        <v>768</v>
      </c>
      <c r="F91" s="219"/>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row>
    <row r="92" spans="1:73">
      <c r="B92" s="11"/>
      <c r="C92" s="82" t="s">
        <v>744</v>
      </c>
      <c r="D92" s="223">
        <f t="shared" si="5"/>
        <v>0</v>
      </c>
      <c r="E92" s="85"/>
      <c r="F92" s="219"/>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row>
    <row r="93" spans="1:73">
      <c r="B93" s="11"/>
      <c r="C93" s="82" t="s">
        <v>745</v>
      </c>
      <c r="D93" s="223">
        <f t="shared" si="5"/>
        <v>0</v>
      </c>
      <c r="E93" s="85"/>
      <c r="F93" s="219"/>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row>
    <row r="94" spans="1:73">
      <c r="B94" s="11"/>
      <c r="C94" s="82" t="s">
        <v>746</v>
      </c>
      <c r="D94" s="223">
        <f t="shared" si="5"/>
        <v>0</v>
      </c>
      <c r="E94" s="85"/>
      <c r="F94" s="219"/>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row>
    <row r="95" spans="1:73">
      <c r="B95" s="11"/>
      <c r="C95" s="82" t="s">
        <v>747</v>
      </c>
      <c r="D95" s="223">
        <f t="shared" si="5"/>
        <v>0</v>
      </c>
      <c r="E95" s="85"/>
      <c r="F95" s="219"/>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row>
    <row r="96" spans="1:73">
      <c r="B96" s="11"/>
      <c r="C96" s="82" t="s">
        <v>748</v>
      </c>
      <c r="D96" s="223">
        <f t="shared" si="5"/>
        <v>0</v>
      </c>
      <c r="E96" s="85"/>
      <c r="F96" s="219"/>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row>
    <row r="97" spans="1:73">
      <c r="B97" s="11"/>
      <c r="C97" s="82" t="s">
        <v>749</v>
      </c>
      <c r="D97" s="223">
        <f t="shared" si="5"/>
        <v>0</v>
      </c>
      <c r="E97" s="85"/>
      <c r="F97" s="219"/>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row>
    <row r="98" spans="1:73">
      <c r="B98" s="11"/>
      <c r="C98" s="82" t="s">
        <v>750</v>
      </c>
      <c r="D98" s="223">
        <f t="shared" si="5"/>
        <v>0</v>
      </c>
      <c r="E98" s="85"/>
      <c r="F98" s="219"/>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row>
    <row r="99" spans="1:73">
      <c r="B99" s="11"/>
      <c r="C99" s="82" t="s">
        <v>806</v>
      </c>
      <c r="D99" s="223">
        <f t="shared" si="5"/>
        <v>0</v>
      </c>
      <c r="E99" s="85"/>
      <c r="F99" s="219"/>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row>
    <row r="100" spans="1:73">
      <c r="C100" s="1"/>
      <c r="D100" s="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row>
    <row r="101" spans="1:73" s="2" customFormat="1" ht="15.75" customHeight="1">
      <c r="A101" s="375"/>
      <c r="B101" s="37"/>
      <c r="C101" s="33" t="s">
        <v>809</v>
      </c>
      <c r="D101" s="33"/>
    </row>
    <row r="102" spans="1:73" ht="15.75" customHeight="1">
      <c r="B102" s="11"/>
    </row>
    <row r="103" spans="1:73" ht="15.75" customHeight="1">
      <c r="B103" s="11"/>
      <c r="C103" s="78" t="s">
        <v>787</v>
      </c>
      <c r="D103" s="78"/>
      <c r="E103" s="80"/>
      <c r="F103" s="81"/>
      <c r="G103" s="78"/>
    </row>
    <row r="104" spans="1:73" ht="28.5" customHeight="1">
      <c r="B104" s="11"/>
      <c r="C104" s="319" t="s">
        <v>751</v>
      </c>
      <c r="D104" s="319" t="s">
        <v>176</v>
      </c>
      <c r="E104" s="306" t="s">
        <v>88</v>
      </c>
      <c r="F104" s="306" t="s">
        <v>9</v>
      </c>
      <c r="G104" s="306" t="s">
        <v>88</v>
      </c>
    </row>
    <row r="105" spans="1:73">
      <c r="B105" s="11"/>
      <c r="C105" s="214"/>
      <c r="D105" s="214"/>
      <c r="E105" s="217" t="s">
        <v>538</v>
      </c>
      <c r="F105" s="215"/>
      <c r="G105" s="218" t="str">
        <f>'Datos generales organización'!C55</f>
        <v>Escribir nombre de centro</v>
      </c>
    </row>
    <row r="106" spans="1:73" ht="15.75" customHeight="1">
      <c r="B106" s="11"/>
      <c r="C106" s="71" t="str">
        <f t="shared" ref="C106:C120" si="6">C85</f>
        <v>Router internet</v>
      </c>
      <c r="D106" s="84" t="s">
        <v>769</v>
      </c>
      <c r="E106" s="223">
        <f t="shared" ref="E106:E120" si="7">SUM(G106:L106)</f>
        <v>0</v>
      </c>
      <c r="F106" s="88" t="s">
        <v>89</v>
      </c>
      <c r="G106" s="219"/>
    </row>
    <row r="107" spans="1:73" ht="15.75" customHeight="1">
      <c r="B107" s="11"/>
      <c r="C107" s="71" t="str">
        <f t="shared" si="6"/>
        <v xml:space="preserve">Papel </v>
      </c>
      <c r="D107" s="84" t="s">
        <v>769</v>
      </c>
      <c r="E107" s="223">
        <f t="shared" si="7"/>
        <v>0</v>
      </c>
      <c r="F107" s="88" t="s">
        <v>89</v>
      </c>
      <c r="G107" s="219"/>
    </row>
    <row r="108" spans="1:73" ht="15.75" customHeight="1">
      <c r="B108" s="11"/>
      <c r="C108" s="71" t="str">
        <f t="shared" si="6"/>
        <v>Ordenador portátil</v>
      </c>
      <c r="D108" s="84" t="s">
        <v>769</v>
      </c>
      <c r="E108" s="223">
        <f t="shared" si="7"/>
        <v>0</v>
      </c>
      <c r="F108" s="88" t="s">
        <v>89</v>
      </c>
      <c r="G108" s="219"/>
    </row>
    <row r="109" spans="1:73" ht="15.75" customHeight="1">
      <c r="B109" s="11"/>
      <c r="C109" s="71" t="str">
        <f t="shared" si="6"/>
        <v>Mesa escritorio</v>
      </c>
      <c r="D109" s="84" t="s">
        <v>769</v>
      </c>
      <c r="E109" s="223">
        <f t="shared" si="7"/>
        <v>0</v>
      </c>
      <c r="F109" s="88" t="s">
        <v>89</v>
      </c>
      <c r="G109" s="219"/>
    </row>
    <row r="110" spans="1:73" ht="15.75" customHeight="1">
      <c r="B110" s="11"/>
      <c r="C110" s="71" t="str">
        <f t="shared" si="6"/>
        <v>Ordenador de mesa completo</v>
      </c>
      <c r="D110" s="84" t="s">
        <v>769</v>
      </c>
      <c r="E110" s="223">
        <f t="shared" si="7"/>
        <v>0</v>
      </c>
      <c r="F110" s="88" t="s">
        <v>89</v>
      </c>
      <c r="G110" s="219"/>
    </row>
    <row r="111" spans="1:73" ht="15.75" customHeight="1">
      <c r="B111" s="11"/>
      <c r="C111" s="71" t="str">
        <f t="shared" si="6"/>
        <v>Cartucho de impresora negro</v>
      </c>
      <c r="D111" s="84" t="s">
        <v>769</v>
      </c>
      <c r="E111" s="223">
        <f t="shared" si="7"/>
        <v>0</v>
      </c>
      <c r="F111" s="88" t="s">
        <v>89</v>
      </c>
      <c r="G111" s="219"/>
    </row>
    <row r="112" spans="1:73" ht="15.75" customHeight="1">
      <c r="B112" s="11"/>
      <c r="C112" s="71" t="str">
        <f t="shared" si="6"/>
        <v>Cartucho de impresora color</v>
      </c>
      <c r="D112" s="84" t="s">
        <v>769</v>
      </c>
      <c r="E112" s="223">
        <f t="shared" si="7"/>
        <v>0</v>
      </c>
      <c r="F112" s="88" t="s">
        <v>89</v>
      </c>
      <c r="G112" s="219"/>
    </row>
    <row r="113" spans="1:73" ht="15.75" customHeight="1">
      <c r="B113" s="11"/>
      <c r="C113" s="82" t="str">
        <f t="shared" si="6"/>
        <v>Material 1</v>
      </c>
      <c r="D113" s="84" t="s">
        <v>769</v>
      </c>
      <c r="E113" s="223">
        <f t="shared" si="7"/>
        <v>0</v>
      </c>
      <c r="F113" s="88" t="s">
        <v>89</v>
      </c>
      <c r="G113" s="219"/>
    </row>
    <row r="114" spans="1:73" ht="15.75" customHeight="1">
      <c r="B114" s="11"/>
      <c r="C114" s="82" t="str">
        <f t="shared" si="6"/>
        <v>Material 2</v>
      </c>
      <c r="D114" s="84" t="s">
        <v>769</v>
      </c>
      <c r="E114" s="223">
        <f t="shared" si="7"/>
        <v>0</v>
      </c>
      <c r="F114" s="88" t="s">
        <v>89</v>
      </c>
      <c r="G114" s="219"/>
    </row>
    <row r="115" spans="1:73" ht="15.75" customHeight="1">
      <c r="B115" s="11"/>
      <c r="C115" s="82" t="str">
        <f t="shared" si="6"/>
        <v>Material 3</v>
      </c>
      <c r="D115" s="84" t="s">
        <v>769</v>
      </c>
      <c r="E115" s="223">
        <f t="shared" si="7"/>
        <v>0</v>
      </c>
      <c r="F115" s="88" t="s">
        <v>89</v>
      </c>
      <c r="G115" s="219"/>
    </row>
    <row r="116" spans="1:73" ht="15.75" customHeight="1">
      <c r="B116" s="11"/>
      <c r="C116" s="82" t="str">
        <f t="shared" si="6"/>
        <v>Material 4</v>
      </c>
      <c r="D116" s="84" t="s">
        <v>769</v>
      </c>
      <c r="E116" s="223">
        <f t="shared" si="7"/>
        <v>0</v>
      </c>
      <c r="F116" s="88" t="s">
        <v>89</v>
      </c>
      <c r="G116" s="219"/>
    </row>
    <row r="117" spans="1:73" ht="15.75" customHeight="1">
      <c r="B117" s="11"/>
      <c r="C117" s="82" t="str">
        <f t="shared" si="6"/>
        <v>Material 5</v>
      </c>
      <c r="D117" s="84" t="s">
        <v>769</v>
      </c>
      <c r="E117" s="223">
        <f t="shared" si="7"/>
        <v>0</v>
      </c>
      <c r="F117" s="88" t="s">
        <v>89</v>
      </c>
      <c r="G117" s="219"/>
    </row>
    <row r="118" spans="1:73">
      <c r="C118" s="82" t="str">
        <f t="shared" si="6"/>
        <v>Material 6</v>
      </c>
      <c r="D118" s="84" t="s">
        <v>769</v>
      </c>
      <c r="E118" s="223">
        <f t="shared" si="7"/>
        <v>0</v>
      </c>
      <c r="F118" s="88" t="s">
        <v>89</v>
      </c>
      <c r="G118" s="219"/>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row>
    <row r="119" spans="1:73">
      <c r="C119" s="82" t="str">
        <f t="shared" si="6"/>
        <v>Material 7</v>
      </c>
      <c r="D119" s="84" t="s">
        <v>769</v>
      </c>
      <c r="E119" s="223">
        <f t="shared" si="7"/>
        <v>0</v>
      </c>
      <c r="F119" s="88" t="s">
        <v>89</v>
      </c>
      <c r="G119" s="219"/>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row>
    <row r="120" spans="1:73">
      <c r="C120" s="82" t="str">
        <f t="shared" si="6"/>
        <v>Material 8</v>
      </c>
      <c r="D120" s="84" t="s">
        <v>769</v>
      </c>
      <c r="E120" s="223">
        <f t="shared" si="7"/>
        <v>0</v>
      </c>
      <c r="F120" s="88" t="s">
        <v>89</v>
      </c>
      <c r="G120" s="219"/>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row>
    <row r="121" spans="1:73" ht="15.75" customHeight="1">
      <c r="B121" s="11"/>
    </row>
    <row r="122" spans="1:73" ht="15.75" customHeight="1">
      <c r="B122" s="11"/>
      <c r="C122" s="78" t="s">
        <v>787</v>
      </c>
      <c r="D122" s="78"/>
      <c r="E122" s="79"/>
      <c r="F122" s="79"/>
      <c r="G122" s="78"/>
    </row>
    <row r="123" spans="1:73" ht="28.5" customHeight="1">
      <c r="B123" s="11"/>
      <c r="C123" s="319" t="s">
        <v>751</v>
      </c>
      <c r="D123" s="319" t="s">
        <v>176</v>
      </c>
      <c r="E123" s="306" t="s">
        <v>785</v>
      </c>
      <c r="F123" s="306" t="s">
        <v>9</v>
      </c>
      <c r="G123" s="306" t="s">
        <v>785</v>
      </c>
    </row>
    <row r="124" spans="1:73">
      <c r="B124" s="11"/>
      <c r="C124" s="214"/>
      <c r="D124" s="214"/>
      <c r="E124" s="217" t="s">
        <v>538</v>
      </c>
      <c r="F124" s="215"/>
      <c r="G124" s="218" t="str">
        <f>'Datos generales organización'!C55</f>
        <v>Escribir nombre de centro</v>
      </c>
    </row>
    <row r="125" spans="1:73" ht="15.75" customHeight="1">
      <c r="B125" s="11"/>
      <c r="C125" s="71" t="str">
        <f t="shared" ref="C125:D131" si="8">C106</f>
        <v>Router internet</v>
      </c>
      <c r="D125" s="87" t="str">
        <f t="shared" si="8"/>
        <v>Tipo de transporte de carga</v>
      </c>
      <c r="E125" s="223">
        <f t="shared" ref="E125:E139" si="9">SUM(G125:L125)</f>
        <v>0</v>
      </c>
      <c r="F125" s="88" t="s">
        <v>786</v>
      </c>
      <c r="G125" s="219"/>
    </row>
    <row r="126" spans="1:73" ht="15.75" customHeight="1">
      <c r="B126" s="11"/>
      <c r="C126" s="71" t="str">
        <f t="shared" si="8"/>
        <v xml:space="preserve">Papel </v>
      </c>
      <c r="D126" s="87" t="str">
        <f t="shared" si="8"/>
        <v>Tipo de transporte de carga</v>
      </c>
      <c r="E126" s="223">
        <f t="shared" si="9"/>
        <v>0</v>
      </c>
      <c r="F126" s="88" t="s">
        <v>786</v>
      </c>
      <c r="G126" s="219"/>
    </row>
    <row r="127" spans="1:73" ht="15.75" customHeight="1">
      <c r="A127" s="387"/>
      <c r="B127" s="11"/>
      <c r="C127" s="71" t="str">
        <f t="shared" si="8"/>
        <v>Ordenador portátil</v>
      </c>
      <c r="D127" s="87" t="str">
        <f t="shared" si="8"/>
        <v>Tipo de transporte de carga</v>
      </c>
      <c r="E127" s="223">
        <f t="shared" si="9"/>
        <v>0</v>
      </c>
      <c r="F127" s="88" t="s">
        <v>786</v>
      </c>
      <c r="G127" s="219"/>
    </row>
    <row r="128" spans="1:73" ht="15.75" customHeight="1">
      <c r="A128" s="387"/>
      <c r="B128" s="11"/>
      <c r="C128" s="71" t="str">
        <f t="shared" si="8"/>
        <v>Mesa escritorio</v>
      </c>
      <c r="D128" s="87" t="str">
        <f t="shared" si="8"/>
        <v>Tipo de transporte de carga</v>
      </c>
      <c r="E128" s="223">
        <f t="shared" si="9"/>
        <v>0</v>
      </c>
      <c r="F128" s="88" t="s">
        <v>786</v>
      </c>
      <c r="G128" s="219"/>
    </row>
    <row r="129" spans="1:73" ht="15.75" customHeight="1">
      <c r="A129" s="388"/>
      <c r="B129" s="11"/>
      <c r="C129" s="71" t="str">
        <f t="shared" si="8"/>
        <v>Ordenador de mesa completo</v>
      </c>
      <c r="D129" s="87" t="str">
        <f t="shared" si="8"/>
        <v>Tipo de transporte de carga</v>
      </c>
      <c r="E129" s="223">
        <f t="shared" si="9"/>
        <v>0</v>
      </c>
      <c r="F129" s="88" t="s">
        <v>786</v>
      </c>
      <c r="G129" s="219"/>
    </row>
    <row r="130" spans="1:73" ht="15.75" customHeight="1">
      <c r="A130" s="387"/>
      <c r="B130" s="11"/>
      <c r="C130" s="71" t="str">
        <f t="shared" si="8"/>
        <v>Cartucho de impresora negro</v>
      </c>
      <c r="D130" s="87" t="str">
        <f t="shared" si="8"/>
        <v>Tipo de transporte de carga</v>
      </c>
      <c r="E130" s="223">
        <f t="shared" si="9"/>
        <v>0</v>
      </c>
      <c r="F130" s="88" t="s">
        <v>786</v>
      </c>
      <c r="G130" s="219"/>
    </row>
    <row r="131" spans="1:73" ht="15.75" customHeight="1">
      <c r="A131" s="388"/>
      <c r="B131" s="11"/>
      <c r="C131" s="71" t="str">
        <f t="shared" si="8"/>
        <v>Cartucho de impresora color</v>
      </c>
      <c r="D131" s="87" t="str">
        <f t="shared" si="8"/>
        <v>Tipo de transporte de carga</v>
      </c>
      <c r="E131" s="223">
        <f t="shared" si="9"/>
        <v>0</v>
      </c>
      <c r="F131" s="88" t="s">
        <v>786</v>
      </c>
      <c r="G131" s="219"/>
    </row>
    <row r="132" spans="1:73" ht="15.75" customHeight="1">
      <c r="A132" s="388"/>
      <c r="B132" s="11"/>
      <c r="C132" s="71" t="s">
        <v>744</v>
      </c>
      <c r="D132" s="87" t="str">
        <f t="shared" ref="D132:D139" si="10">D113</f>
        <v>Tipo de transporte de carga</v>
      </c>
      <c r="E132" s="223">
        <f t="shared" si="9"/>
        <v>0</v>
      </c>
      <c r="F132" s="88" t="s">
        <v>786</v>
      </c>
      <c r="G132" s="219"/>
    </row>
    <row r="133" spans="1:73" ht="15.75" customHeight="1">
      <c r="A133" s="388"/>
      <c r="B133" s="11"/>
      <c r="C133" s="71" t="s">
        <v>745</v>
      </c>
      <c r="D133" s="87" t="str">
        <f t="shared" si="10"/>
        <v>Tipo de transporte de carga</v>
      </c>
      <c r="E133" s="223">
        <f t="shared" si="9"/>
        <v>0</v>
      </c>
      <c r="F133" s="88" t="s">
        <v>786</v>
      </c>
      <c r="G133" s="219"/>
    </row>
    <row r="134" spans="1:73" ht="15.75" customHeight="1">
      <c r="A134" s="388"/>
      <c r="B134" s="11"/>
      <c r="C134" s="71" t="s">
        <v>746</v>
      </c>
      <c r="D134" s="87" t="str">
        <f t="shared" si="10"/>
        <v>Tipo de transporte de carga</v>
      </c>
      <c r="E134" s="223">
        <f t="shared" si="9"/>
        <v>0</v>
      </c>
      <c r="F134" s="88" t="s">
        <v>786</v>
      </c>
      <c r="G134" s="219"/>
    </row>
    <row r="135" spans="1:73" ht="15.75" customHeight="1">
      <c r="A135" s="388"/>
      <c r="B135" s="11"/>
      <c r="C135" s="71" t="s">
        <v>747</v>
      </c>
      <c r="D135" s="87" t="str">
        <f t="shared" si="10"/>
        <v>Tipo de transporte de carga</v>
      </c>
      <c r="E135" s="223">
        <f t="shared" si="9"/>
        <v>0</v>
      </c>
      <c r="F135" s="88" t="s">
        <v>786</v>
      </c>
      <c r="G135" s="219"/>
    </row>
    <row r="136" spans="1:73" ht="15.75" customHeight="1">
      <c r="A136" s="388"/>
      <c r="B136" s="11"/>
      <c r="C136" s="71" t="s">
        <v>748</v>
      </c>
      <c r="D136" s="87" t="str">
        <f t="shared" si="10"/>
        <v>Tipo de transporte de carga</v>
      </c>
      <c r="E136" s="223">
        <f t="shared" si="9"/>
        <v>0</v>
      </c>
      <c r="F136" s="88" t="s">
        <v>786</v>
      </c>
      <c r="G136" s="219"/>
    </row>
    <row r="137" spans="1:73">
      <c r="A137" s="388"/>
      <c r="C137" s="71" t="s">
        <v>749</v>
      </c>
      <c r="D137" s="87" t="str">
        <f t="shared" si="10"/>
        <v>Tipo de transporte de carga</v>
      </c>
      <c r="E137" s="223">
        <f t="shared" si="9"/>
        <v>0</v>
      </c>
      <c r="F137" s="88" t="s">
        <v>786</v>
      </c>
      <c r="G137" s="219"/>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row>
    <row r="138" spans="1:73">
      <c r="A138" s="388"/>
      <c r="C138" s="71" t="s">
        <v>750</v>
      </c>
      <c r="D138" s="87" t="str">
        <f t="shared" si="10"/>
        <v>Tipo de transporte de carga</v>
      </c>
      <c r="E138" s="223">
        <f t="shared" si="9"/>
        <v>0</v>
      </c>
      <c r="F138" s="88" t="s">
        <v>786</v>
      </c>
      <c r="G138" s="219"/>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row>
    <row r="139" spans="1:73">
      <c r="A139" s="388"/>
      <c r="C139" s="71" t="s">
        <v>806</v>
      </c>
      <c r="D139" s="87" t="str">
        <f t="shared" si="10"/>
        <v>Tipo de transporte de carga</v>
      </c>
      <c r="E139" s="223">
        <f t="shared" si="9"/>
        <v>0</v>
      </c>
      <c r="F139" s="88" t="s">
        <v>786</v>
      </c>
      <c r="G139" s="219"/>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row>
    <row r="140" spans="1:73">
      <c r="A140" s="388"/>
      <c r="C140" s="1"/>
      <c r="D140" s="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row>
    <row r="141" spans="1:73" s="2" customFormat="1" ht="15.75" customHeight="1">
      <c r="A141" s="388"/>
      <c r="B141" s="37"/>
      <c r="C141" s="33" t="s">
        <v>810</v>
      </c>
      <c r="D141" s="33"/>
    </row>
    <row r="142" spans="1:73" s="92" customFormat="1">
      <c r="A142" s="388"/>
      <c r="C142" s="234"/>
      <c r="D142" s="234"/>
    </row>
    <row r="143" spans="1:73" s="92" customFormat="1">
      <c r="A143" s="388"/>
      <c r="C143" s="78" t="s">
        <v>336</v>
      </c>
      <c r="D143" s="78"/>
      <c r="E143" s="80"/>
      <c r="F143" s="81"/>
      <c r="G143" s="78"/>
      <c r="H143" s="1"/>
      <c r="I143" s="1"/>
      <c r="J143" s="1"/>
      <c r="K143" s="1"/>
    </row>
    <row r="144" spans="1:73" s="92" customFormat="1" ht="30">
      <c r="A144" s="388"/>
      <c r="C144" s="319" t="s">
        <v>751</v>
      </c>
      <c r="D144" s="319" t="s">
        <v>176</v>
      </c>
      <c r="E144" s="306" t="s">
        <v>88</v>
      </c>
      <c r="F144" s="306" t="s">
        <v>9</v>
      </c>
      <c r="G144" s="306" t="s">
        <v>88</v>
      </c>
      <c r="H144" s="1"/>
      <c r="I144" s="1"/>
      <c r="J144" s="1"/>
      <c r="K144" s="1"/>
      <c r="L144" s="92" t="s">
        <v>9</v>
      </c>
      <c r="M144" s="92" t="str">
        <f>E144</f>
        <v>Distancia recorrida</v>
      </c>
      <c r="N144" s="92" t="s">
        <v>785</v>
      </c>
    </row>
    <row r="145" spans="1:14" s="92" customFormat="1">
      <c r="A145" s="388"/>
      <c r="C145" s="214"/>
      <c r="D145" s="214"/>
      <c r="E145" s="217" t="s">
        <v>538</v>
      </c>
      <c r="F145" s="215"/>
      <c r="G145" s="218" t="str">
        <f>'Datos generales organización'!C55</f>
        <v>Escribir nombre de centro</v>
      </c>
      <c r="H145" s="1"/>
      <c r="I145" s="1"/>
      <c r="J145" s="1"/>
      <c r="K145" s="1"/>
      <c r="M145" s="92" t="str">
        <f>'Datos generales organización'!C55</f>
        <v>Escribir nombre de centro</v>
      </c>
      <c r="N145" s="92" t="str">
        <f>'Datos generales organización'!C55</f>
        <v>Escribir nombre de centro</v>
      </c>
    </row>
    <row r="146" spans="1:14" s="92" customFormat="1">
      <c r="A146" s="388"/>
      <c r="C146" s="82" t="s">
        <v>788</v>
      </c>
      <c r="D146" s="84" t="s">
        <v>769</v>
      </c>
      <c r="E146" s="223">
        <f>SUM(G146:L146)</f>
        <v>0</v>
      </c>
      <c r="F146" s="88" t="s">
        <v>89</v>
      </c>
      <c r="G146" s="219"/>
      <c r="H146" s="1"/>
      <c r="I146" s="1"/>
      <c r="J146" s="1"/>
      <c r="K146" s="1"/>
      <c r="L146" s="92" t="s">
        <v>786</v>
      </c>
    </row>
    <row r="147" spans="1:14" s="92" customFormat="1">
      <c r="A147" s="388"/>
      <c r="C147" s="82" t="s">
        <v>788</v>
      </c>
      <c r="D147" s="84" t="s">
        <v>769</v>
      </c>
      <c r="E147" s="223">
        <f>SUM(G147:L147)</f>
        <v>0</v>
      </c>
      <c r="F147" s="88" t="s">
        <v>89</v>
      </c>
      <c r="G147" s="219"/>
      <c r="H147" s="1"/>
      <c r="I147" s="1"/>
      <c r="J147" s="1"/>
      <c r="K147" s="1"/>
      <c r="L147" s="92" t="s">
        <v>786</v>
      </c>
    </row>
    <row r="148" spans="1:14" s="92" customFormat="1">
      <c r="A148" s="388"/>
      <c r="C148" s="82" t="s">
        <v>788</v>
      </c>
      <c r="D148" s="84" t="s">
        <v>769</v>
      </c>
      <c r="E148" s="223">
        <f>SUM(G148:L148)</f>
        <v>0</v>
      </c>
      <c r="F148" s="88" t="s">
        <v>89</v>
      </c>
      <c r="G148" s="219"/>
      <c r="H148" s="1"/>
      <c r="I148" s="1"/>
      <c r="J148" s="1"/>
      <c r="K148" s="1"/>
      <c r="L148" s="92" t="s">
        <v>786</v>
      </c>
    </row>
    <row r="149" spans="1:14" s="92" customFormat="1">
      <c r="A149" s="388"/>
      <c r="C149" s="234"/>
      <c r="D149" s="234"/>
      <c r="H149" s="1"/>
      <c r="I149" s="1"/>
    </row>
    <row r="150" spans="1:14" s="92" customFormat="1">
      <c r="A150" s="388"/>
      <c r="C150" s="78" t="s">
        <v>805</v>
      </c>
      <c r="D150" s="78"/>
      <c r="E150" s="79"/>
      <c r="F150" s="79"/>
      <c r="G150" s="78"/>
      <c r="H150" s="1"/>
      <c r="I150" s="1"/>
      <c r="J150" s="1"/>
      <c r="K150" s="1"/>
    </row>
    <row r="151" spans="1:14" s="92" customFormat="1" ht="30">
      <c r="A151" s="388"/>
      <c r="C151" s="319" t="s">
        <v>751</v>
      </c>
      <c r="D151" s="319" t="s">
        <v>176</v>
      </c>
      <c r="E151" s="220" t="s">
        <v>785</v>
      </c>
      <c r="F151" s="306" t="s">
        <v>9</v>
      </c>
      <c r="G151" s="306" t="s">
        <v>785</v>
      </c>
      <c r="H151" s="1"/>
      <c r="I151" s="1"/>
      <c r="J151" s="1"/>
      <c r="K151" s="1"/>
      <c r="L151" s="92" t="s">
        <v>9</v>
      </c>
      <c r="M151" s="92" t="str">
        <f>E151</f>
        <v>Masa transportada</v>
      </c>
      <c r="N151" s="92" t="s">
        <v>785</v>
      </c>
    </row>
    <row r="152" spans="1:14" s="92" customFormat="1">
      <c r="A152" s="388"/>
      <c r="C152" s="214"/>
      <c r="D152" s="214"/>
      <c r="E152" s="217" t="s">
        <v>538</v>
      </c>
      <c r="F152" s="215"/>
      <c r="G152" s="218" t="str">
        <f>'Datos generales organización'!C55</f>
        <v>Escribir nombre de centro</v>
      </c>
      <c r="H152" s="1"/>
      <c r="I152" s="1"/>
      <c r="J152" s="1"/>
      <c r="K152" s="1"/>
      <c r="M152" s="92">
        <f>'Datos generales organización'!C64</f>
        <v>0</v>
      </c>
      <c r="N152" s="92">
        <f>'Datos generales organización'!C64</f>
        <v>0</v>
      </c>
    </row>
    <row r="153" spans="1:14" s="92" customFormat="1">
      <c r="A153" s="388"/>
      <c r="C153" s="71" t="str">
        <f>C146</f>
        <v>Producto</v>
      </c>
      <c r="D153" s="87" t="str">
        <f>D146</f>
        <v>Tipo de transporte de carga</v>
      </c>
      <c r="E153" s="223">
        <f>SUM(G153:L153)</f>
        <v>0</v>
      </c>
      <c r="F153" s="88" t="s">
        <v>786</v>
      </c>
      <c r="G153" s="219"/>
      <c r="H153" s="1"/>
      <c r="I153" s="1"/>
      <c r="J153" s="1"/>
      <c r="K153" s="1"/>
      <c r="L153" s="92" t="s">
        <v>786</v>
      </c>
    </row>
    <row r="154" spans="1:14" s="92" customFormat="1">
      <c r="A154" s="388"/>
      <c r="C154" s="71" t="str">
        <f t="shared" ref="C154:D155" si="11">C147</f>
        <v>Producto</v>
      </c>
      <c r="D154" s="87" t="str">
        <f t="shared" si="11"/>
        <v>Tipo de transporte de carga</v>
      </c>
      <c r="E154" s="223">
        <f>SUM(G154:L154)</f>
        <v>0</v>
      </c>
      <c r="F154" s="88" t="s">
        <v>786</v>
      </c>
      <c r="G154" s="219"/>
      <c r="H154" s="1"/>
      <c r="I154" s="1"/>
      <c r="J154" s="1"/>
      <c r="K154" s="1"/>
      <c r="L154" s="92" t="s">
        <v>786</v>
      </c>
    </row>
    <row r="155" spans="1:14" s="92" customFormat="1">
      <c r="A155" s="388"/>
      <c r="C155" s="71" t="str">
        <f t="shared" si="11"/>
        <v>Producto</v>
      </c>
      <c r="D155" s="87" t="str">
        <f t="shared" si="11"/>
        <v>Tipo de transporte de carga</v>
      </c>
      <c r="E155" s="223">
        <f>SUM(G155:L155)</f>
        <v>0</v>
      </c>
      <c r="F155" s="88" t="s">
        <v>786</v>
      </c>
      <c r="G155" s="219"/>
      <c r="H155" s="1"/>
      <c r="I155" s="1"/>
      <c r="J155" s="1"/>
      <c r="K155" s="1"/>
      <c r="L155" s="92" t="s">
        <v>786</v>
      </c>
    </row>
    <row r="156" spans="1:14">
      <c r="A156" s="388"/>
      <c r="B156" s="32"/>
      <c r="C156" s="49"/>
      <c r="D156" s="49"/>
    </row>
    <row r="157" spans="1:14" s="2" customFormat="1" ht="15.75" customHeight="1">
      <c r="A157" s="388"/>
      <c r="B157" s="37"/>
      <c r="C157" s="33" t="s">
        <v>811</v>
      </c>
      <c r="D157" s="33"/>
    </row>
    <row r="158" spans="1:14" ht="15.75" customHeight="1">
      <c r="A158" s="388"/>
      <c r="B158" s="11"/>
    </row>
    <row r="159" spans="1:14" ht="15.75" customHeight="1">
      <c r="A159" s="388"/>
      <c r="B159" s="11"/>
      <c r="C159" s="316" t="s">
        <v>380</v>
      </c>
      <c r="D159" s="220" t="s">
        <v>394</v>
      </c>
      <c r="E159" s="220" t="s">
        <v>41</v>
      </c>
      <c r="F159" s="93" t="str">
        <f>D159</f>
        <v>Emisiones calculadas</v>
      </c>
    </row>
    <row r="160" spans="1:14" ht="15.75" customHeight="1">
      <c r="A160" s="388"/>
      <c r="B160" s="11"/>
      <c r="C160" s="214"/>
      <c r="D160" s="217" t="s">
        <v>538</v>
      </c>
      <c r="E160" s="215"/>
      <c r="F160" s="218" t="str">
        <f>'Datos generales organización'!$C$55</f>
        <v>Escribir nombre de centro</v>
      </c>
    </row>
    <row r="161" spans="1:73">
      <c r="A161" s="388"/>
      <c r="B161" s="11"/>
      <c r="C161" s="82" t="s">
        <v>351</v>
      </c>
      <c r="D161" s="223">
        <f>SUM(F161:K161)</f>
        <v>0</v>
      </c>
      <c r="E161" s="88" t="s">
        <v>556</v>
      </c>
      <c r="F161" s="219"/>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row>
    <row r="162" spans="1:73">
      <c r="A162" s="388"/>
      <c r="B162" s="11"/>
      <c r="C162" s="82" t="s">
        <v>352</v>
      </c>
      <c r="D162" s="223">
        <f>SUM(F162:K162)</f>
        <v>0</v>
      </c>
      <c r="E162" s="88" t="s">
        <v>556</v>
      </c>
      <c r="F162" s="219"/>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row>
    <row r="163" spans="1:73">
      <c r="A163" s="388"/>
      <c r="B163" s="11"/>
      <c r="C163" s="82" t="s">
        <v>353</v>
      </c>
      <c r="D163" s="223">
        <f>SUM(F163:K163)</f>
        <v>0</v>
      </c>
      <c r="E163" s="88" t="s">
        <v>556</v>
      </c>
      <c r="F163" s="219"/>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row>
    <row r="164" spans="1:73" s="279" customFormat="1">
      <c r="A164" s="388"/>
      <c r="C164" s="326"/>
      <c r="D164" s="326"/>
    </row>
    <row r="165" spans="1:73" s="279" customFormat="1">
      <c r="A165" s="388"/>
      <c r="C165" s="326"/>
      <c r="D165" s="326"/>
    </row>
    <row r="166" spans="1:73" s="279" customFormat="1">
      <c r="A166" s="388"/>
      <c r="C166" s="326"/>
      <c r="D166" s="326"/>
    </row>
    <row r="167" spans="1:73" s="279" customFormat="1">
      <c r="A167" s="388"/>
      <c r="C167" s="326"/>
      <c r="D167" s="326"/>
    </row>
    <row r="168" spans="1:73" s="279" customFormat="1">
      <c r="A168" s="388"/>
      <c r="C168" s="326"/>
      <c r="D168" s="326"/>
    </row>
    <row r="169" spans="1:73" s="279" customFormat="1">
      <c r="A169" s="388"/>
      <c r="C169" s="326"/>
      <c r="D169" s="326"/>
    </row>
    <row r="170" spans="1:73" s="279" customFormat="1">
      <c r="A170" s="388"/>
      <c r="C170" s="326"/>
      <c r="D170" s="326"/>
    </row>
    <row r="171" spans="1:73" s="279" customFormat="1">
      <c r="A171" s="388"/>
      <c r="C171" s="326"/>
      <c r="D171" s="326"/>
    </row>
    <row r="172" spans="1:73" s="279" customFormat="1">
      <c r="A172" s="388"/>
      <c r="C172" s="326"/>
      <c r="D172" s="326"/>
    </row>
    <row r="173" spans="1:73" s="92" customFormat="1">
      <c r="A173" s="388"/>
      <c r="C173" s="234"/>
      <c r="D173" s="234"/>
    </row>
    <row r="174" spans="1:73" s="92" customFormat="1">
      <c r="A174" s="388"/>
      <c r="C174" s="235" t="s">
        <v>96</v>
      </c>
      <c r="D174" s="235"/>
    </row>
    <row r="175" spans="1:73" s="92" customFormat="1">
      <c r="A175" s="375"/>
      <c r="C175" s="235"/>
      <c r="D175" s="235"/>
    </row>
    <row r="176" spans="1:73" s="92" customFormat="1">
      <c r="A176" s="375"/>
      <c r="C176" s="235" t="s">
        <v>64</v>
      </c>
      <c r="D176" s="235" t="s">
        <v>249</v>
      </c>
    </row>
    <row r="177" spans="1:4" s="92" customFormat="1">
      <c r="A177" s="375"/>
      <c r="C177" s="235"/>
      <c r="D177" s="235"/>
    </row>
    <row r="178" spans="1:4" s="92" customFormat="1">
      <c r="A178" s="375"/>
      <c r="C178" s="235" t="s">
        <v>161</v>
      </c>
      <c r="D178" s="235" t="s">
        <v>36</v>
      </c>
    </row>
    <row r="179" spans="1:4" s="92" customFormat="1">
      <c r="A179" s="375"/>
      <c r="C179" s="235" t="s">
        <v>164</v>
      </c>
      <c r="D179" s="235" t="s">
        <v>856</v>
      </c>
    </row>
    <row r="180" spans="1:4" s="92" customFormat="1">
      <c r="A180" s="375"/>
      <c r="C180" s="235" t="s">
        <v>162</v>
      </c>
      <c r="D180" s="235" t="s">
        <v>95</v>
      </c>
    </row>
    <row r="181" spans="1:4" s="92" customFormat="1">
      <c r="A181" s="375"/>
      <c r="C181" s="235" t="s">
        <v>163</v>
      </c>
      <c r="D181" s="235" t="s">
        <v>173</v>
      </c>
    </row>
    <row r="182" spans="1:4" s="92" customFormat="1">
      <c r="A182" s="375"/>
      <c r="C182" s="235" t="s">
        <v>167</v>
      </c>
      <c r="D182" s="235" t="s">
        <v>174</v>
      </c>
    </row>
    <row r="183" spans="1:4" s="92" customFormat="1">
      <c r="A183" s="375"/>
      <c r="C183" s="235" t="s">
        <v>165</v>
      </c>
      <c r="D183" s="235" t="s">
        <v>32</v>
      </c>
    </row>
    <row r="184" spans="1:4" s="92" customFormat="1">
      <c r="A184" s="375"/>
      <c r="C184" s="235" t="s">
        <v>166</v>
      </c>
      <c r="D184" s="235" t="s">
        <v>86</v>
      </c>
    </row>
    <row r="185" spans="1:4" s="92" customFormat="1">
      <c r="A185" s="375"/>
      <c r="C185" s="235" t="s">
        <v>63</v>
      </c>
      <c r="D185" s="27" t="s">
        <v>85</v>
      </c>
    </row>
    <row r="186" spans="1:4" s="92" customFormat="1">
      <c r="A186" s="375"/>
      <c r="C186" s="235" t="s">
        <v>202</v>
      </c>
      <c r="D186" s="235" t="s">
        <v>83</v>
      </c>
    </row>
    <row r="187" spans="1:4" s="92" customFormat="1">
      <c r="A187" s="375"/>
      <c r="C187" s="27"/>
      <c r="D187" s="235" t="s">
        <v>84</v>
      </c>
    </row>
    <row r="188" spans="1:4" s="92" customFormat="1">
      <c r="A188" s="375"/>
      <c r="C188" s="235" t="s">
        <v>348</v>
      </c>
      <c r="D188" s="27"/>
    </row>
    <row r="189" spans="1:4" s="92" customFormat="1">
      <c r="A189" s="375"/>
      <c r="C189" s="27"/>
      <c r="D189" s="235" t="s">
        <v>769</v>
      </c>
    </row>
    <row r="190" spans="1:4" s="92" customFormat="1">
      <c r="A190" s="375"/>
      <c r="C190" s="27" t="s">
        <v>340</v>
      </c>
      <c r="D190" s="235"/>
    </row>
    <row r="191" spans="1:4" s="92" customFormat="1">
      <c r="A191" s="375"/>
      <c r="C191" s="27" t="s">
        <v>339</v>
      </c>
      <c r="D191" s="235" t="s">
        <v>770</v>
      </c>
    </row>
    <row r="192" spans="1:4" s="92" customFormat="1">
      <c r="A192" s="375"/>
      <c r="C192" s="27" t="s">
        <v>337</v>
      </c>
      <c r="D192" s="234" t="s">
        <v>773</v>
      </c>
    </row>
    <row r="193" spans="1:4" s="92" customFormat="1">
      <c r="A193" s="375"/>
      <c r="C193" s="27" t="s">
        <v>343</v>
      </c>
      <c r="D193" s="234" t="s">
        <v>774</v>
      </c>
    </row>
    <row r="194" spans="1:4" s="92" customFormat="1">
      <c r="A194" s="375"/>
      <c r="C194" s="27" t="s">
        <v>338</v>
      </c>
      <c r="D194" s="235" t="s">
        <v>771</v>
      </c>
    </row>
    <row r="195" spans="1:4" s="92" customFormat="1">
      <c r="A195" s="375"/>
      <c r="C195" s="27" t="s">
        <v>341</v>
      </c>
      <c r="D195" s="235" t="s">
        <v>772</v>
      </c>
    </row>
    <row r="196" spans="1:4" s="92" customFormat="1">
      <c r="A196" s="375"/>
      <c r="C196" s="27" t="s">
        <v>342</v>
      </c>
      <c r="D196" s="235" t="s">
        <v>775</v>
      </c>
    </row>
    <row r="197" spans="1:4" s="92" customFormat="1">
      <c r="A197" s="375"/>
      <c r="C197" s="27" t="s">
        <v>346</v>
      </c>
      <c r="D197" s="235" t="s">
        <v>776</v>
      </c>
    </row>
    <row r="198" spans="1:4" s="92" customFormat="1">
      <c r="A198" s="375"/>
      <c r="C198" s="27" t="s">
        <v>345</v>
      </c>
      <c r="D198" s="235" t="s">
        <v>778</v>
      </c>
    </row>
    <row r="199" spans="1:4" s="92" customFormat="1">
      <c r="A199" s="375"/>
      <c r="C199" s="27" t="s">
        <v>347</v>
      </c>
      <c r="D199" s="235" t="s">
        <v>777</v>
      </c>
    </row>
    <row r="200" spans="1:4" s="92" customFormat="1">
      <c r="A200" s="375"/>
      <c r="C200" s="234"/>
      <c r="D200" s="234" t="s">
        <v>779</v>
      </c>
    </row>
    <row r="201" spans="1:4" s="92" customFormat="1">
      <c r="A201" s="375"/>
      <c r="C201" s="234"/>
      <c r="D201" s="234" t="s">
        <v>780</v>
      </c>
    </row>
    <row r="202" spans="1:4" s="92" customFormat="1">
      <c r="A202" s="375"/>
      <c r="C202" s="234"/>
      <c r="D202" s="234" t="s">
        <v>781</v>
      </c>
    </row>
    <row r="203" spans="1:4" s="92" customFormat="1">
      <c r="A203" s="375"/>
      <c r="C203" s="234"/>
      <c r="D203" s="234"/>
    </row>
    <row r="204" spans="1:4" s="92" customFormat="1">
      <c r="A204" s="375"/>
      <c r="C204" s="234"/>
      <c r="D204" s="234"/>
    </row>
    <row r="205" spans="1:4" s="279" customFormat="1">
      <c r="A205" s="375"/>
      <c r="C205" s="326"/>
      <c r="D205" s="326"/>
    </row>
    <row r="206" spans="1:4" s="279" customFormat="1">
      <c r="A206" s="375"/>
      <c r="C206" s="326"/>
      <c r="D206" s="326"/>
    </row>
    <row r="207" spans="1:4">
      <c r="C207" s="234"/>
      <c r="D207" s="234"/>
    </row>
    <row r="208" spans="1:4">
      <c r="C208" s="234"/>
      <c r="D208" s="234"/>
    </row>
    <row r="209" spans="3:4">
      <c r="C209" s="234"/>
      <c r="D209" s="234"/>
    </row>
    <row r="210" spans="3:4">
      <c r="C210" s="234"/>
      <c r="D210" s="234"/>
    </row>
    <row r="211" spans="3:4">
      <c r="C211" s="234"/>
      <c r="D211" s="234"/>
    </row>
    <row r="212" spans="3:4">
      <c r="C212" s="234"/>
      <c r="D212" s="234"/>
    </row>
    <row r="213" spans="3:4">
      <c r="C213" s="234"/>
      <c r="D213" s="234"/>
    </row>
    <row r="214" spans="3:4">
      <c r="C214" s="234"/>
      <c r="D214" s="234"/>
    </row>
  </sheetData>
  <dataConsolidate/>
  <dataValidations count="5">
    <dataValidation type="list" allowBlank="1" showInputMessage="1" showErrorMessage="1" sqref="C26:C31" xr:uid="{00000000-0002-0000-0400-000000000000}">
      <formula1>$C$190:$C$199</formula1>
    </dataValidation>
    <dataValidation type="list" allowBlank="1" showInputMessage="1" showErrorMessage="1" sqref="C10:C18 C39:C47" xr:uid="{00000000-0002-0000-0400-000001000000}">
      <formula1>$C$176:$C$186</formula1>
    </dataValidation>
    <dataValidation type="list" allowBlank="1" showInputMessage="1" showErrorMessage="1" sqref="D10:D18 D39:D47" xr:uid="{00000000-0002-0000-0400-000002000000}">
      <formula1>$D$176:$D$187</formula1>
    </dataValidation>
    <dataValidation type="list" allowBlank="1" showInputMessage="1" showErrorMessage="1" sqref="C25 C54:C60" xr:uid="{00000000-0002-0000-0400-000003000000}">
      <formula1>$C$188:$C$199</formula1>
    </dataValidation>
    <dataValidation type="list" allowBlank="1" showInputMessage="1" showErrorMessage="1" sqref="D106:D120 D146:D148" xr:uid="{00000000-0002-0000-0400-000004000000}">
      <formula1>$D$189:$D$202</formula1>
    </dataValidation>
  </dataValidations>
  <hyperlinks>
    <hyperlink ref="A7" location="'Alcance 2'!A1" display="Alcance 2" xr:uid="{B3E0A422-7126-E849-B79D-6F771FE7B8FE}"/>
    <hyperlink ref="A8" location="'Alcance 3'!A1" display="Alcance 3" xr:uid="{272F3566-78B7-574C-B1C5-9406B202E899}"/>
    <hyperlink ref="A9" location="'Hoja de registros'!A1" display="Hoja de registros" xr:uid="{62D92DD9-A348-F545-A6AD-F8245D38B602}"/>
    <hyperlink ref="A10" location="'Mi área de trabajo'!A1" display="Mi área de trabajo" xr:uid="{4A4C7297-4A04-8245-8977-370A85A6C1DC}"/>
    <hyperlink ref="A11" location="' Result- RVHdC Declarac'!A1" display="Resultados: RVHdC Declaración" xr:uid="{DB2B8CA4-B334-FC4D-8CD2-DE99D5AB52F1}"/>
    <hyperlink ref="A12" location="'Result- RVHdC Detalle'!A1" display="Resultados: RVHdC Detalle" xr:uid="{E36898E0-9393-E543-A717-0099FF9FC08F}"/>
    <hyperlink ref="A13" location="'Result- SGMA'!A1" display="Resultados: SGMA" xr:uid="{73B88B0A-23A9-6846-813A-4DA6CFB27FA7}"/>
    <hyperlink ref="A14" location="'Result- REHdC'!A1" display="Resultados: REHdC" xr:uid="{9D258D6E-E7A4-E245-B5C4-CEB6A2801E86}"/>
    <hyperlink ref="A15" location="Cálculos!A1" display="Cálculos" xr:uid="{5CF1EF7A-BB6D-B847-B1C9-D6F1A68B459F}"/>
    <hyperlink ref="A16" location="'Datos 1-Factores emisión'!A1" display="Datos 1: Factores emisión" xr:uid="{E45BFC1A-99F7-AC45-8CC0-5DA96F6D2A82}"/>
    <hyperlink ref="A17" location="'Datos 2-Potenciales calent glob'!A1" display="Datos 2: Potenciales de calent. gl." xr:uid="{44326BE0-96F9-AF49-9B62-EA29DC1BBDFF}"/>
    <hyperlink ref="A18" location="'Datos 3-Factores de convers'!A1" display="Datos 3: Factores de conversión" xr:uid="{D8AAA8C4-BCAF-5340-941E-F5F43D515C3E}"/>
    <hyperlink ref="A19" location="'Fuentes de datos'!A1" display="Fuentes de datos" xr:uid="{94776496-F3EE-8E42-8FE4-2918331B3631}"/>
    <hyperlink ref="A5" location="'Datos generales organización'!A1" display="Datos generales de la organización" xr:uid="{993649C6-132D-824A-A619-45B79F2ECD75}"/>
    <hyperlink ref="A6" location="'Alcance 1'!A1" display="Alcance 1" xr:uid="{1D8FB673-B0DF-8149-8BB1-ADE6B353C41F}"/>
  </hyperlink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legacy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5">
    <tabColor rgb="FFFFFF99"/>
  </sheetPr>
  <dimension ref="A1:V174"/>
  <sheetViews>
    <sheetView zoomScale="70" zoomScaleNormal="70" workbookViewId="0">
      <selection activeCell="O17" sqref="O17"/>
    </sheetView>
  </sheetViews>
  <sheetFormatPr baseColWidth="10" defaultRowHeight="15"/>
  <cols>
    <col min="1" max="1" width="39.28515625" style="375" customWidth="1"/>
    <col min="3" max="4" width="30.28515625" customWidth="1"/>
    <col min="5" max="5" width="33.28515625" customWidth="1"/>
    <col min="6" max="6" width="37.7109375" customWidth="1"/>
    <col min="7" max="7" width="36.7109375" customWidth="1"/>
  </cols>
  <sheetData>
    <row r="1" spans="1:22" s="391" customFormat="1" ht="87" customHeight="1">
      <c r="A1" s="380"/>
      <c r="B1" s="10"/>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401" customFormat="1" ht="23.25">
      <c r="A2" s="397"/>
      <c r="C2" s="402" t="s">
        <v>594</v>
      </c>
      <c r="D2" s="402"/>
      <c r="E2" s="403"/>
      <c r="F2" s="403"/>
      <c r="G2" s="403"/>
      <c r="H2" s="403"/>
      <c r="I2" s="403"/>
      <c r="J2" s="403"/>
      <c r="K2" s="403"/>
      <c r="L2" s="404"/>
      <c r="M2" s="403"/>
      <c r="N2" s="403"/>
      <c r="O2" s="403"/>
      <c r="P2" s="403"/>
      <c r="Q2" s="403"/>
      <c r="R2" s="403"/>
      <c r="S2" s="403"/>
      <c r="T2" s="403"/>
      <c r="U2" s="403"/>
    </row>
    <row r="3" spans="1:22">
      <c r="A3" s="380"/>
    </row>
    <row r="4" spans="1:22" s="232" customFormat="1">
      <c r="A4" s="380"/>
      <c r="C4" s="233" t="s">
        <v>593</v>
      </c>
      <c r="D4" s="233"/>
    </row>
    <row r="5" spans="1:22">
      <c r="A5" s="389" t="s">
        <v>861</v>
      </c>
    </row>
    <row r="6" spans="1:22" ht="17.25">
      <c r="A6" s="377" t="s">
        <v>474</v>
      </c>
      <c r="C6" s="58" t="s">
        <v>592</v>
      </c>
      <c r="D6" s="58" t="s">
        <v>591</v>
      </c>
      <c r="E6" s="58" t="s">
        <v>590</v>
      </c>
      <c r="F6" s="58" t="s">
        <v>589</v>
      </c>
      <c r="G6" s="58" t="s">
        <v>7</v>
      </c>
    </row>
    <row r="7" spans="1:22" ht="17.25">
      <c r="A7" s="378" t="s">
        <v>481</v>
      </c>
      <c r="C7" s="55"/>
      <c r="D7" s="55"/>
      <c r="E7" s="55"/>
      <c r="F7" s="55"/>
      <c r="G7" s="55"/>
    </row>
    <row r="8" spans="1:22" ht="17.25">
      <c r="A8" s="378" t="s">
        <v>486</v>
      </c>
      <c r="C8" s="55"/>
      <c r="D8" s="55"/>
      <c r="E8" s="55"/>
      <c r="F8" s="55"/>
      <c r="G8" s="55"/>
    </row>
    <row r="9" spans="1:22" ht="17.25">
      <c r="A9" s="390" t="s">
        <v>862</v>
      </c>
      <c r="C9" s="55"/>
      <c r="D9" s="55"/>
      <c r="E9" s="55"/>
      <c r="F9" s="55"/>
      <c r="G9" s="55"/>
    </row>
    <row r="10" spans="1:22" ht="17.25">
      <c r="A10" s="378" t="s">
        <v>863</v>
      </c>
      <c r="C10" s="55"/>
      <c r="D10" s="55"/>
      <c r="E10" s="55"/>
      <c r="F10" s="55"/>
      <c r="G10" s="55"/>
    </row>
    <row r="11" spans="1:22" ht="17.25">
      <c r="A11" s="378" t="s">
        <v>893</v>
      </c>
      <c r="C11" s="55"/>
      <c r="D11" s="55"/>
      <c r="E11" s="55"/>
      <c r="F11" s="55"/>
      <c r="G11" s="55"/>
    </row>
    <row r="12" spans="1:22" ht="17.25">
      <c r="A12" s="378" t="s">
        <v>894</v>
      </c>
      <c r="C12" s="55"/>
      <c r="D12" s="55"/>
      <c r="E12" s="55"/>
      <c r="F12" s="55"/>
      <c r="G12" s="55"/>
    </row>
    <row r="13" spans="1:22" ht="17.25">
      <c r="A13" s="378" t="s">
        <v>895</v>
      </c>
      <c r="C13" s="55"/>
      <c r="D13" s="55"/>
      <c r="E13" s="55"/>
      <c r="F13" s="55"/>
      <c r="G13" s="55"/>
    </row>
    <row r="14" spans="1:22" ht="17.25">
      <c r="A14" s="379" t="s">
        <v>896</v>
      </c>
      <c r="C14" s="55"/>
      <c r="D14" s="55"/>
      <c r="E14" s="55"/>
      <c r="F14" s="55"/>
      <c r="G14" s="55"/>
    </row>
    <row r="15" spans="1:22" ht="17.25">
      <c r="A15" s="378" t="s">
        <v>868</v>
      </c>
      <c r="C15" s="55"/>
      <c r="D15" s="55"/>
      <c r="E15" s="55"/>
      <c r="F15" s="55"/>
      <c r="G15" s="55"/>
    </row>
    <row r="16" spans="1:22" ht="17.25">
      <c r="A16" s="378" t="s">
        <v>897</v>
      </c>
      <c r="C16" s="55"/>
      <c r="D16" s="55"/>
      <c r="E16" s="55"/>
      <c r="F16" s="55"/>
      <c r="G16" s="55"/>
    </row>
    <row r="17" spans="1:7" ht="17.25">
      <c r="A17" s="378" t="s">
        <v>898</v>
      </c>
      <c r="C17" s="55"/>
      <c r="D17" s="55"/>
      <c r="E17" s="55"/>
      <c r="F17" s="55"/>
      <c r="G17" s="55"/>
    </row>
    <row r="18" spans="1:7" ht="17.25">
      <c r="A18" s="378" t="s">
        <v>899</v>
      </c>
      <c r="C18" s="55"/>
      <c r="D18" s="55"/>
      <c r="E18" s="55"/>
      <c r="F18" s="55"/>
      <c r="G18" s="55"/>
    </row>
    <row r="19" spans="1:7" ht="17.25">
      <c r="A19" s="378" t="s">
        <v>872</v>
      </c>
      <c r="C19" s="55"/>
      <c r="D19" s="55"/>
      <c r="E19" s="55"/>
      <c r="F19" s="55"/>
      <c r="G19" s="55"/>
    </row>
    <row r="20" spans="1:7">
      <c r="C20" s="55"/>
      <c r="D20" s="55"/>
      <c r="E20" s="55"/>
      <c r="F20" s="55"/>
      <c r="G20" s="55"/>
    </row>
    <row r="21" spans="1:7">
      <c r="C21" s="55"/>
      <c r="D21" s="55"/>
      <c r="E21" s="55"/>
      <c r="F21" s="55"/>
      <c r="G21" s="55"/>
    </row>
    <row r="22" spans="1:7">
      <c r="C22" s="55"/>
      <c r="D22" s="55"/>
      <c r="E22" s="55"/>
      <c r="F22" s="55"/>
      <c r="G22" s="55"/>
    </row>
    <row r="23" spans="1:7">
      <c r="C23" s="55"/>
      <c r="D23" s="55"/>
      <c r="E23" s="55"/>
      <c r="F23" s="55"/>
      <c r="G23" s="55"/>
    </row>
    <row r="24" spans="1:7">
      <c r="C24" s="55"/>
      <c r="D24" s="55"/>
      <c r="E24" s="55"/>
      <c r="F24" s="55"/>
      <c r="G24" s="55"/>
    </row>
    <row r="25" spans="1:7">
      <c r="C25" s="55"/>
      <c r="D25" s="55"/>
      <c r="E25" s="55"/>
      <c r="F25" s="55"/>
      <c r="G25" s="55"/>
    </row>
    <row r="26" spans="1:7">
      <c r="C26" s="55"/>
      <c r="D26" s="55"/>
      <c r="E26" s="55"/>
      <c r="F26" s="55"/>
      <c r="G26" s="55"/>
    </row>
    <row r="27" spans="1:7">
      <c r="C27" s="55"/>
      <c r="D27" s="55"/>
      <c r="E27" s="55"/>
      <c r="F27" s="55"/>
      <c r="G27" s="55"/>
    </row>
    <row r="28" spans="1:7">
      <c r="C28" s="55"/>
      <c r="D28" s="55"/>
      <c r="E28" s="55"/>
      <c r="F28" s="55"/>
      <c r="G28" s="55"/>
    </row>
    <row r="29" spans="1:7">
      <c r="C29" s="55"/>
      <c r="D29" s="55"/>
      <c r="E29" s="55"/>
      <c r="F29" s="55"/>
      <c r="G29" s="55"/>
    </row>
    <row r="30" spans="1:7">
      <c r="C30" s="55"/>
      <c r="D30" s="55"/>
      <c r="E30" s="55"/>
      <c r="F30" s="55"/>
      <c r="G30" s="55"/>
    </row>
    <row r="31" spans="1:7">
      <c r="C31" s="55"/>
      <c r="D31" s="55"/>
      <c r="E31" s="55"/>
      <c r="F31" s="55"/>
      <c r="G31" s="55"/>
    </row>
    <row r="32" spans="1:7">
      <c r="C32" s="55"/>
      <c r="D32" s="55"/>
      <c r="E32" s="55"/>
      <c r="F32" s="55"/>
      <c r="G32" s="55"/>
    </row>
    <row r="34" spans="3:3">
      <c r="C34" t="s">
        <v>588</v>
      </c>
    </row>
    <row r="127" spans="1:1">
      <c r="A127" s="387"/>
    </row>
    <row r="128" spans="1:1">
      <c r="A128" s="387"/>
    </row>
    <row r="129" spans="1:1">
      <c r="A129" s="388"/>
    </row>
    <row r="130" spans="1:1">
      <c r="A130" s="387"/>
    </row>
    <row r="131" spans="1:1">
      <c r="A131" s="388"/>
    </row>
    <row r="132" spans="1:1">
      <c r="A132" s="388"/>
    </row>
    <row r="133" spans="1:1">
      <c r="A133" s="388"/>
    </row>
    <row r="134" spans="1:1">
      <c r="A134" s="388"/>
    </row>
    <row r="135" spans="1:1">
      <c r="A135" s="388"/>
    </row>
    <row r="136" spans="1:1">
      <c r="A136" s="388"/>
    </row>
    <row r="137" spans="1:1">
      <c r="A137" s="388"/>
    </row>
    <row r="138" spans="1:1">
      <c r="A138" s="388"/>
    </row>
    <row r="139" spans="1:1">
      <c r="A139" s="388"/>
    </row>
    <row r="140" spans="1:1">
      <c r="A140" s="388"/>
    </row>
    <row r="141" spans="1:1">
      <c r="A141" s="388"/>
    </row>
    <row r="142" spans="1:1">
      <c r="A142" s="388"/>
    </row>
    <row r="143" spans="1:1">
      <c r="A143" s="388"/>
    </row>
    <row r="144" spans="1:1">
      <c r="A144" s="388"/>
    </row>
    <row r="145" spans="1:1">
      <c r="A145" s="388"/>
    </row>
    <row r="146" spans="1:1">
      <c r="A146" s="388"/>
    </row>
    <row r="147" spans="1:1">
      <c r="A147" s="388"/>
    </row>
    <row r="148" spans="1:1">
      <c r="A148" s="388"/>
    </row>
    <row r="149" spans="1:1">
      <c r="A149" s="388"/>
    </row>
    <row r="150" spans="1:1">
      <c r="A150" s="388"/>
    </row>
    <row r="151" spans="1:1">
      <c r="A151" s="388"/>
    </row>
    <row r="152" spans="1:1">
      <c r="A152" s="388"/>
    </row>
    <row r="153" spans="1:1">
      <c r="A153" s="388"/>
    </row>
    <row r="154" spans="1:1">
      <c r="A154" s="388"/>
    </row>
    <row r="155" spans="1:1">
      <c r="A155" s="388"/>
    </row>
    <row r="156" spans="1:1">
      <c r="A156" s="388"/>
    </row>
    <row r="157" spans="1:1">
      <c r="A157" s="388"/>
    </row>
    <row r="158" spans="1:1">
      <c r="A158" s="388"/>
    </row>
    <row r="159" spans="1:1">
      <c r="A159" s="388"/>
    </row>
    <row r="160" spans="1:1">
      <c r="A160" s="388"/>
    </row>
    <row r="161" spans="1:1">
      <c r="A161" s="388"/>
    </row>
    <row r="162" spans="1:1">
      <c r="A162" s="388"/>
    </row>
    <row r="163" spans="1:1">
      <c r="A163" s="388"/>
    </row>
    <row r="164" spans="1:1">
      <c r="A164" s="388"/>
    </row>
    <row r="165" spans="1:1">
      <c r="A165" s="388"/>
    </row>
    <row r="166" spans="1:1">
      <c r="A166" s="388"/>
    </row>
    <row r="167" spans="1:1">
      <c r="A167" s="388"/>
    </row>
    <row r="168" spans="1:1">
      <c r="A168" s="388"/>
    </row>
    <row r="169" spans="1:1">
      <c r="A169" s="388"/>
    </row>
    <row r="170" spans="1:1">
      <c r="A170" s="388"/>
    </row>
    <row r="171" spans="1:1">
      <c r="A171" s="388"/>
    </row>
    <row r="172" spans="1:1">
      <c r="A172" s="388"/>
    </row>
    <row r="173" spans="1:1">
      <c r="A173" s="388"/>
    </row>
    <row r="174" spans="1:1">
      <c r="A174" s="388"/>
    </row>
  </sheetData>
  <hyperlinks>
    <hyperlink ref="A7" location="'Alcance 2'!A1" display="Alcance 2" xr:uid="{624BBCC8-115D-1F48-8AD4-579D82297D9C}"/>
    <hyperlink ref="A8" location="'Alcance 3'!A1" display="Alcance 3" xr:uid="{A62B2363-2C31-684A-B4A7-934430EC1F81}"/>
    <hyperlink ref="A9" location="'Hoja de registros'!A1" display="Hoja de registros" xr:uid="{E412495D-C041-A04A-9CB9-9A4EBE4ADFA0}"/>
    <hyperlink ref="A10" location="'Mi área de trabajo'!A1" display="Mi área de trabajo" xr:uid="{7C957FFB-DB57-9F44-8455-74BD2071E06F}"/>
    <hyperlink ref="A11" location="' Result- RVHdC Declarac'!A1" display="Resultados: RVHdC Declaración" xr:uid="{013382BB-8884-9948-83A8-868DD6FF3F30}"/>
    <hyperlink ref="A12" location="'Result- RVHdC Detalle'!A1" display="Resultados: RVHdC Detalle" xr:uid="{7DA0911C-898C-1745-8765-77207B05102F}"/>
    <hyperlink ref="A13" location="'Result- SGMA'!A1" display="Resultados: SGMA" xr:uid="{A223E078-BDBE-534C-8FBB-DD23201C69E3}"/>
    <hyperlink ref="A14" location="'Result- REHdC'!A1" display="Resultados: REHdC" xr:uid="{BBA6DCD7-3B70-EF48-AD9D-27FDE61656F6}"/>
    <hyperlink ref="A15" location="Cálculos!A1" display="Cálculos" xr:uid="{4CE69E2C-4D18-2F40-B8AC-820E5562194A}"/>
    <hyperlink ref="A16" location="'Datos 1-Factores emisión'!A1" display="Datos 1: Factores emisión" xr:uid="{0FA3D8BD-59FC-A84A-A7FB-01C0C221DAAF}"/>
    <hyperlink ref="A17" location="'Datos 2-Potenciales calent glob'!A1" display="Datos 2: Potenciales de calent. gl." xr:uid="{CB129D67-BE8A-604C-9C4D-FC6267CC4B12}"/>
    <hyperlink ref="A18" location="'Datos 3-Factores de convers'!A1" display="Datos 3: Factores de conversión" xr:uid="{2752F181-0776-F74E-8880-9E547D448F10}"/>
    <hyperlink ref="A19" location="'Fuentes de datos'!A1" display="Fuentes de datos" xr:uid="{FD17D913-3707-5E45-80D6-0CAA32169424}"/>
    <hyperlink ref="A5" location="'Datos generales organización'!A1" display="Datos generales de la organización" xr:uid="{1951BDEE-36EF-9C41-897F-B744E21DABFC}"/>
    <hyperlink ref="A6" location="'Alcance 1'!A1" display="Alcance 1" xr:uid="{E1447896-A7EB-6848-AAC3-3C81C2B4ED9A}"/>
  </hyperlinks>
  <pageMargins left="0.70866141732283472" right="0.70866141732283472" top="0.74803149606299213" bottom="0.74803149606299213" header="0.31496062992125984" footer="0.31496062992125984"/>
  <pageSetup paperSize="10" scale="70" orientation="landscape" verticalDpi="0" r:id="rId1"/>
  <customProperties>
    <customPr name="_pios_id" r:id="rId2"/>
  </customProperties>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7"/>
  <dimension ref="A1:V174"/>
  <sheetViews>
    <sheetView zoomScale="70" zoomScaleNormal="70" workbookViewId="0">
      <selection activeCell="C2" sqref="C2:U2"/>
    </sheetView>
  </sheetViews>
  <sheetFormatPr baseColWidth="10" defaultRowHeight="15"/>
  <cols>
    <col min="1" max="1" width="39.28515625" style="375" customWidth="1"/>
    <col min="3" max="3" width="30.28515625" customWidth="1"/>
    <col min="4" max="4" width="42.42578125" bestFit="1" customWidth="1"/>
    <col min="5" max="5" width="33.28515625" customWidth="1"/>
    <col min="6" max="6" width="37.7109375" customWidth="1"/>
    <col min="7" max="7" width="36.7109375" customWidth="1"/>
  </cols>
  <sheetData>
    <row r="1" spans="1:22" s="391" customFormat="1" ht="87" customHeight="1">
      <c r="A1" s="380"/>
      <c r="B1" s="10"/>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391" customFormat="1" ht="23.25">
      <c r="A2" s="380"/>
      <c r="C2" s="402" t="s">
        <v>596</v>
      </c>
      <c r="D2" s="405"/>
      <c r="E2" s="394"/>
      <c r="F2" s="394"/>
      <c r="G2" s="394"/>
      <c r="H2" s="394"/>
      <c r="I2" s="394"/>
      <c r="J2" s="394"/>
      <c r="K2" s="394"/>
      <c r="L2" s="396"/>
      <c r="M2" s="394"/>
      <c r="N2" s="394"/>
      <c r="O2" s="394"/>
      <c r="P2" s="394"/>
      <c r="Q2" s="394"/>
      <c r="R2" s="394"/>
      <c r="S2" s="394"/>
      <c r="T2" s="394"/>
      <c r="U2" s="394"/>
    </row>
    <row r="3" spans="1:22">
      <c r="A3" s="380"/>
    </row>
    <row r="4" spans="1:22" s="232" customFormat="1">
      <c r="A4" s="380"/>
      <c r="C4" s="233" t="s">
        <v>595</v>
      </c>
      <c r="D4" s="233"/>
    </row>
    <row r="5" spans="1:22">
      <c r="A5" s="389" t="s">
        <v>861</v>
      </c>
    </row>
    <row r="6" spans="1:22" ht="17.25">
      <c r="A6" s="377" t="s">
        <v>474</v>
      </c>
    </row>
    <row r="7" spans="1:22" ht="17.25">
      <c r="A7" s="378" t="s">
        <v>481</v>
      </c>
    </row>
    <row r="8" spans="1:22" ht="17.25">
      <c r="A8" s="378" t="s">
        <v>486</v>
      </c>
    </row>
    <row r="9" spans="1:22" ht="17.25">
      <c r="A9" s="378" t="s">
        <v>862</v>
      </c>
    </row>
    <row r="10" spans="1:22" ht="17.25">
      <c r="A10" s="390" t="s">
        <v>863</v>
      </c>
    </row>
    <row r="11" spans="1:22" ht="17.25">
      <c r="A11" s="378" t="s">
        <v>893</v>
      </c>
    </row>
    <row r="12" spans="1:22" ht="17.25">
      <c r="A12" s="378" t="s">
        <v>894</v>
      </c>
    </row>
    <row r="13" spans="1:22" ht="17.25">
      <c r="A13" s="378" t="s">
        <v>895</v>
      </c>
    </row>
    <row r="14" spans="1:22" ht="17.25">
      <c r="A14" s="379" t="s">
        <v>896</v>
      </c>
    </row>
    <row r="15" spans="1:22" ht="17.25">
      <c r="A15" s="378" t="s">
        <v>868</v>
      </c>
    </row>
    <row r="16" spans="1:22" ht="17.25">
      <c r="A16" s="378" t="s">
        <v>897</v>
      </c>
    </row>
    <row r="17" spans="1:1" ht="17.25">
      <c r="A17" s="378" t="s">
        <v>898</v>
      </c>
    </row>
    <row r="18" spans="1:1" ht="17.25">
      <c r="A18" s="378" t="s">
        <v>899</v>
      </c>
    </row>
    <row r="19" spans="1:1" ht="17.25">
      <c r="A19" s="378" t="s">
        <v>872</v>
      </c>
    </row>
    <row r="127" spans="1:1">
      <c r="A127" s="387"/>
    </row>
    <row r="128" spans="1:1">
      <c r="A128" s="387"/>
    </row>
    <row r="129" spans="1:1">
      <c r="A129" s="388"/>
    </row>
    <row r="130" spans="1:1">
      <c r="A130" s="387"/>
    </row>
    <row r="131" spans="1:1">
      <c r="A131" s="388"/>
    </row>
    <row r="132" spans="1:1">
      <c r="A132" s="388"/>
    </row>
    <row r="133" spans="1:1">
      <c r="A133" s="388"/>
    </row>
    <row r="134" spans="1:1">
      <c r="A134" s="388"/>
    </row>
    <row r="135" spans="1:1">
      <c r="A135" s="388"/>
    </row>
    <row r="136" spans="1:1">
      <c r="A136" s="388"/>
    </row>
    <row r="137" spans="1:1">
      <c r="A137" s="388"/>
    </row>
    <row r="138" spans="1:1">
      <c r="A138" s="388"/>
    </row>
    <row r="139" spans="1:1">
      <c r="A139" s="388"/>
    </row>
    <row r="140" spans="1:1">
      <c r="A140" s="388"/>
    </row>
    <row r="141" spans="1:1">
      <c r="A141" s="388"/>
    </row>
    <row r="142" spans="1:1">
      <c r="A142" s="388"/>
    </row>
    <row r="143" spans="1:1">
      <c r="A143" s="388"/>
    </row>
    <row r="144" spans="1:1">
      <c r="A144" s="388"/>
    </row>
    <row r="145" spans="1:1">
      <c r="A145" s="388"/>
    </row>
    <row r="146" spans="1:1">
      <c r="A146" s="388"/>
    </row>
    <row r="147" spans="1:1">
      <c r="A147" s="388"/>
    </row>
    <row r="148" spans="1:1">
      <c r="A148" s="388"/>
    </row>
    <row r="149" spans="1:1">
      <c r="A149" s="388"/>
    </row>
    <row r="150" spans="1:1">
      <c r="A150" s="388"/>
    </row>
    <row r="151" spans="1:1">
      <c r="A151" s="388"/>
    </row>
    <row r="152" spans="1:1">
      <c r="A152" s="388"/>
    </row>
    <row r="153" spans="1:1">
      <c r="A153" s="388"/>
    </row>
    <row r="154" spans="1:1">
      <c r="A154" s="388"/>
    </row>
    <row r="155" spans="1:1">
      <c r="A155" s="388"/>
    </row>
    <row r="156" spans="1:1">
      <c r="A156" s="388"/>
    </row>
    <row r="157" spans="1:1">
      <c r="A157" s="388"/>
    </row>
    <row r="158" spans="1:1">
      <c r="A158" s="388"/>
    </row>
    <row r="159" spans="1:1">
      <c r="A159" s="388"/>
    </row>
    <row r="160" spans="1:1">
      <c r="A160" s="388"/>
    </row>
    <row r="161" spans="1:1">
      <c r="A161" s="388"/>
    </row>
    <row r="162" spans="1:1">
      <c r="A162" s="388"/>
    </row>
    <row r="163" spans="1:1">
      <c r="A163" s="388"/>
    </row>
    <row r="164" spans="1:1">
      <c r="A164" s="388"/>
    </row>
    <row r="165" spans="1:1">
      <c r="A165" s="388"/>
    </row>
    <row r="166" spans="1:1">
      <c r="A166" s="388"/>
    </row>
    <row r="167" spans="1:1">
      <c r="A167" s="388"/>
    </row>
    <row r="168" spans="1:1">
      <c r="A168" s="388"/>
    </row>
    <row r="169" spans="1:1">
      <c r="A169" s="388"/>
    </row>
    <row r="170" spans="1:1">
      <c r="A170" s="388"/>
    </row>
    <row r="171" spans="1:1">
      <c r="A171" s="388"/>
    </row>
    <row r="172" spans="1:1">
      <c r="A172" s="388"/>
    </row>
    <row r="173" spans="1:1">
      <c r="A173" s="388"/>
    </row>
    <row r="174" spans="1:1">
      <c r="A174" s="388"/>
    </row>
  </sheetData>
  <hyperlinks>
    <hyperlink ref="A7" location="'Alcance 2'!A1" display="Alcance 2" xr:uid="{D866466D-298F-9E4E-9534-397B591932FE}"/>
    <hyperlink ref="A8" location="'Alcance 3'!A1" display="Alcance 3" xr:uid="{851F8718-5533-A54F-99BF-BBEEE6366BEE}"/>
    <hyperlink ref="A9" location="'Hoja de registros'!A1" display="Hoja de registros" xr:uid="{95F80F28-92F3-4448-B167-6658CE157B4A}"/>
    <hyperlink ref="A10" location="'Mi área de trabajo'!A1" display="Mi área de trabajo" xr:uid="{EB7B89B5-3BC6-A349-A5E3-EF5F88F9A7EC}"/>
    <hyperlink ref="A11" location="' Result- RVHdC Declarac'!A1" display="Resultados: RVHdC Declaración" xr:uid="{5ECC597C-2F9F-864D-B682-ACBA69F633D1}"/>
    <hyperlink ref="A12" location="'Result- RVHdC Detalle'!A1" display="Resultados: RVHdC Detalle" xr:uid="{12CB0671-2AEA-CB43-976A-0C82820DD299}"/>
    <hyperlink ref="A13" location="'Result- SGMA'!A1" display="Resultados: SGMA" xr:uid="{9030DF5D-2903-6749-B647-7EB07FCDDB9D}"/>
    <hyperlink ref="A14" location="'Result- REHdC'!A1" display="Resultados: REHdC" xr:uid="{C7B7CE81-BDB3-1746-AB78-80409590B541}"/>
    <hyperlink ref="A15" location="Cálculos!A1" display="Cálculos" xr:uid="{45438159-F0C8-FD45-9E88-8903AAE3EF26}"/>
    <hyperlink ref="A16" location="'Datos 1-Factores emisión'!A1" display="Datos 1: Factores emisión" xr:uid="{F1DE63C5-8887-FB43-BD24-8592A2ABE486}"/>
    <hyperlink ref="A17" location="'Datos 2-Potenciales calent glob'!A1" display="Datos 2: Potenciales de calent. gl." xr:uid="{D7369154-357B-BF4D-82A7-9A041755F21E}"/>
    <hyperlink ref="A18" location="'Datos 3-Factores de convers'!A1" display="Datos 3: Factores de conversión" xr:uid="{A57FFD9C-32C9-F14E-B5CD-A7424A6DA5F7}"/>
    <hyperlink ref="A19" location="'Fuentes de datos'!A1" display="Fuentes de datos" xr:uid="{47FDB7C8-0B69-A549-BA2F-E8A03CAECBFA}"/>
    <hyperlink ref="A5" location="'Datos generales organización'!A1" display="Datos generales de la organización" xr:uid="{F4B1E391-D724-634F-8BE7-058B9C9FD7E1}"/>
    <hyperlink ref="A6" location="'Alcance 1'!A1" display="Alcance 1" xr:uid="{A121AA8D-2A33-804E-A84E-10741E0798DD}"/>
  </hyperlink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theme="6"/>
  </sheetPr>
  <dimension ref="A1:V54"/>
  <sheetViews>
    <sheetView zoomScale="70" zoomScaleNormal="70" workbookViewId="0">
      <selection activeCell="D19" sqref="D19"/>
    </sheetView>
  </sheetViews>
  <sheetFormatPr baseColWidth="10" defaultColWidth="11.42578125" defaultRowHeight="15"/>
  <cols>
    <col min="1" max="1" width="11.42578125" style="1"/>
    <col min="2" max="2" width="40.28515625" style="18" customWidth="1"/>
    <col min="3" max="3" width="52.42578125" style="1" customWidth="1"/>
    <col min="4" max="5" width="22.28515625" style="1" customWidth="1"/>
    <col min="6" max="6" width="14.42578125" style="1" customWidth="1"/>
    <col min="7" max="7" width="19.42578125" style="1" customWidth="1"/>
    <col min="8" max="8" width="11.42578125" style="1"/>
    <col min="9" max="9" width="12.7109375" style="1" customWidth="1"/>
    <col min="10" max="10" width="13" style="1" customWidth="1"/>
    <col min="11" max="11" width="21.7109375" style="1" customWidth="1"/>
    <col min="12" max="12" width="22.42578125" style="1" customWidth="1"/>
    <col min="13" max="16384" width="11.42578125" style="1"/>
  </cols>
  <sheetData>
    <row r="1" spans="1:22"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391" customFormat="1" ht="18.75">
      <c r="A2" s="403"/>
      <c r="B2" s="406" t="s">
        <v>571</v>
      </c>
      <c r="C2" s="403"/>
      <c r="D2" s="403"/>
      <c r="E2" s="403"/>
      <c r="F2" s="403"/>
      <c r="G2" s="403"/>
      <c r="H2" s="403"/>
      <c r="I2" s="403"/>
      <c r="J2" s="404"/>
      <c r="K2" s="403"/>
      <c r="L2" s="403"/>
      <c r="M2" s="403"/>
      <c r="N2" s="403"/>
      <c r="O2" s="403"/>
      <c r="P2" s="403"/>
      <c r="Q2" s="403"/>
      <c r="R2" s="403"/>
      <c r="S2" s="403"/>
      <c r="T2" s="403"/>
      <c r="U2" s="403"/>
    </row>
    <row r="4" spans="1:22" s="32" customFormat="1" ht="16.5">
      <c r="B4" s="53" t="s">
        <v>72</v>
      </c>
      <c r="C4" s="60">
        <f>'Datos generales organización'!D5</f>
        <v>0</v>
      </c>
      <c r="D4" s="45"/>
      <c r="E4" s="45"/>
      <c r="F4" s="45"/>
      <c r="G4" s="45"/>
      <c r="H4" s="45"/>
      <c r="I4" s="45"/>
      <c r="J4" s="45"/>
      <c r="K4" s="45"/>
      <c r="L4" s="46"/>
      <c r="M4" s="46"/>
      <c r="N4" s="46"/>
      <c r="O4" s="46"/>
      <c r="P4" s="46"/>
      <c r="Q4" s="46"/>
      <c r="R4" s="45"/>
    </row>
    <row r="5" spans="1:22" s="32" customFormat="1">
      <c r="B5" s="138" t="s">
        <v>564</v>
      </c>
      <c r="C5" s="66" t="str">
        <f>'Datos generales organización'!C20</f>
        <v>Seleccionar índice</v>
      </c>
      <c r="D5" s="230">
        <f>'Datos generales organización'!E20</f>
        <v>0</v>
      </c>
    </row>
    <row r="6" spans="1:22" s="32" customFormat="1">
      <c r="B6" s="49"/>
    </row>
    <row r="7" spans="1:22" s="32" customFormat="1">
      <c r="B7" s="49"/>
    </row>
    <row r="8" spans="1:22" s="127" customFormat="1">
      <c r="B8" s="33" t="str">
        <f>CONCATENATE("A) HUELLA DE CARBONO  ",  'Datos generales organización'!D14,"  (t CO2e/", C5," )")</f>
        <v>A) HUELLA DE CARBONO  &lt;seleccionar año&gt;  (t CO2e/Seleccionar índice )</v>
      </c>
    </row>
    <row r="9" spans="1:22" s="129" customFormat="1">
      <c r="B9" s="130" t="s">
        <v>572</v>
      </c>
    </row>
    <row r="10" spans="1:22" s="32" customFormat="1">
      <c r="B10" s="49"/>
    </row>
    <row r="11" spans="1:22" s="32" customFormat="1"/>
    <row r="12" spans="1:22" s="32" customFormat="1">
      <c r="B12" s="49"/>
    </row>
    <row r="13" spans="1:22" s="32" customFormat="1">
      <c r="B13" s="49"/>
      <c r="D13" s="139" t="s">
        <v>245</v>
      </c>
    </row>
    <row r="14" spans="1:22" s="32" customFormat="1">
      <c r="B14" s="486" t="s">
        <v>311</v>
      </c>
      <c r="C14" s="146" t="s">
        <v>453</v>
      </c>
      <c r="D14" s="260">
        <f>IF(ISNUMBER(ROUND('Result- RVHdC Detalle'!D11/$D$5,3-(1+INT(LOG10(ABS('Result- RVHdC Detalle'!D11/$D$5))))))=TRUE,(ROUND('Result- RVHdC Detalle'!D11/$D$5,2-(1+INT(LOG10(ABS('Result- RVHdC Detalle'!D11/$D$5)))))),0)</f>
        <v>0</v>
      </c>
    </row>
    <row r="15" spans="1:22" s="32" customFormat="1">
      <c r="B15" s="487"/>
      <c r="C15" s="146" t="s">
        <v>161</v>
      </c>
      <c r="D15" s="260">
        <f>IF(ISNUMBER(ROUND('Result- RVHdC Detalle'!D12/$D$5,3-(1+INT(LOG10(ABS('Result- RVHdC Detalle'!D12/$D$5))))))=TRUE,(ROUND('Result- RVHdC Detalle'!D12/$D$5,2-(1+INT(LOG10(ABS('Result- RVHdC Detalle'!D12/$D$5)))))),0)</f>
        <v>0</v>
      </c>
    </row>
    <row r="16" spans="1:22" s="32" customFormat="1">
      <c r="B16" s="487"/>
      <c r="C16" s="146" t="s">
        <v>563</v>
      </c>
      <c r="D16" s="260">
        <f>IF(ISNUMBER(ROUND('Result- RVHdC Detalle'!D13/$D$5,2-(1+INT(LOG10(ABS('Result- RVHdC Detalle'!D13/$D$5))))))=TRUE,(ROUND('Result- RVHdC Detalle'!D13/$D$5,2-(1+INT(LOG10(ABS('Result- RVHdC Detalle'!D13/$D$5)))))),0)</f>
        <v>0</v>
      </c>
    </row>
    <row r="17" spans="2:9" s="32" customFormat="1">
      <c r="B17" s="488" t="s">
        <v>245</v>
      </c>
      <c r="C17" s="138" t="s">
        <v>405</v>
      </c>
      <c r="D17" s="268">
        <f>IF(ISNUMBER(ROUND('Result- RVHdC Detalle'!D14/$D$5,3-(1+INT(LOG10(ABS('Result- RVHdC Detalle'!D14/$D$5))))))=TRUE,(ROUND('Result- RVHdC Detalle'!D14/$D$5,2-(1+INT(LOG10(ABS('Result- RVHdC Detalle'!D14/$D$5)))))),0)</f>
        <v>0</v>
      </c>
    </row>
    <row r="18" spans="2:9" s="32" customFormat="1" ht="16.5">
      <c r="B18" s="47"/>
      <c r="C18" s="48"/>
      <c r="D18" s="261"/>
    </row>
    <row r="19" spans="2:9" s="32" customFormat="1">
      <c r="B19" s="486" t="s">
        <v>333</v>
      </c>
      <c r="C19" s="146" t="s">
        <v>565</v>
      </c>
      <c r="D19" s="260">
        <f>IF(ISNUMBER(ROUND('Result- RVHdC Detalle'!D16/$D$5,3-(1+INT(LOG10(ABS('Result- RVHdC Detalle'!D16/$D$5))))))=TRUE,(ROUND('Result- RVHdC Detalle'!D16/$D$5,2-(1+INT(LOG10(ABS('Result- RVHdC Detalle'!D16/$D$5)))))),0)</f>
        <v>0</v>
      </c>
    </row>
    <row r="20" spans="2:9" s="32" customFormat="1">
      <c r="B20" s="487"/>
      <c r="C20" s="146" t="s">
        <v>161</v>
      </c>
      <c r="D20" s="260">
        <f>IF(ISNUMBER(ROUND('Result- RVHdC Detalle'!D17/$D$5,3-(1+INT(LOG10(ABS('Result- RVHdC Detalle'!D17/$D$5))))))=TRUE,(ROUND('Result- RVHdC Detalle'!D17/$D$5,2-(1+INT(LOG10(ABS('Result- RVHdC Detalle'!D17/$D$5)))))),0)</f>
        <v>0</v>
      </c>
    </row>
    <row r="21" spans="2:9" s="32" customFormat="1">
      <c r="B21" s="488"/>
      <c r="C21" s="138" t="s">
        <v>405</v>
      </c>
      <c r="D21" s="268">
        <f>IF(ISNUMBER(ROUND('Result- RVHdC Detalle'!D18/$D$5,3-(1+INT(LOG10(ABS('Result- RVHdC Detalle'!D18/$D$5))))))=TRUE,(ROUND('Result- RVHdC Detalle'!D18/$D$5,2-(1+INT(LOG10(ABS('Result- RVHdC Detalle'!D18/$D$5)))))),0)</f>
        <v>0</v>
      </c>
    </row>
    <row r="22" spans="2:9" s="32" customFormat="1" ht="16.5">
      <c r="B22" s="47"/>
      <c r="C22" s="47"/>
      <c r="D22" s="261"/>
    </row>
    <row r="23" spans="2:9" s="32" customFormat="1" ht="45">
      <c r="B23" s="138" t="s">
        <v>319</v>
      </c>
      <c r="C23" s="138" t="s">
        <v>405</v>
      </c>
      <c r="D23" s="268">
        <f>IF(ISNUMBER(ROUND('Result- RVHdC Detalle'!D20/$D$5,3-(1+INT(LOG10(ABS('Result- RVHdC Detalle'!D20/$D$5))))))=TRUE,(ROUND('Result- RVHdC Detalle'!D20/$D$5,2-(1+INT(LOG10(ABS('Result- RVHdC Detalle'!D20/$D$5)))))),0)</f>
        <v>0</v>
      </c>
    </row>
    <row r="24" spans="2:9" s="32" customFormat="1">
      <c r="B24" s="18"/>
      <c r="C24" s="1"/>
      <c r="D24" s="263"/>
    </row>
    <row r="25" spans="2:9" s="32" customFormat="1">
      <c r="B25" s="138" t="s">
        <v>534</v>
      </c>
      <c r="C25" s="138" t="s">
        <v>405</v>
      </c>
      <c r="D25" s="260">
        <f>IF(ISNUMBER(ROUND('Result- RVHdC Detalle'!D22/$D$5,3-(1+INT(LOG10(ABS('Result- RVHdC Detalle'!D22/$D$5))))))=TRUE,(ROUND('Result- RVHdC Detalle'!D22/$D$5,2-(1+INT(LOG10(ABS('Result- RVHdC Detalle'!D22/$D$5)))))),0)</f>
        <v>0</v>
      </c>
    </row>
    <row r="26" spans="2:9" s="32" customFormat="1">
      <c r="B26" s="18"/>
      <c r="C26" s="1"/>
      <c r="D26" s="263"/>
    </row>
    <row r="27" spans="2:9" s="32" customFormat="1" ht="30">
      <c r="B27" s="138" t="s">
        <v>535</v>
      </c>
      <c r="C27" s="138" t="s">
        <v>405</v>
      </c>
      <c r="D27" s="268">
        <f>IF(ISNUMBER(ROUND('Result- RVHdC Detalle'!D24/$D$5,3-(1+INT(LOG10(ABS('Result- RVHdC Detalle'!D24/$D$5))))))=TRUE,(ROUND('Result- RVHdC Detalle'!D24/$D$5,2-(1+INT(LOG10(ABS('Result- RVHdC Detalle'!D24/$D$5)))))),0)</f>
        <v>0</v>
      </c>
    </row>
    <row r="28" spans="2:9" s="32" customFormat="1">
      <c r="B28" s="49"/>
      <c r="D28" s="263"/>
    </row>
    <row r="29" spans="2:9" s="129" customFormat="1">
      <c r="B29" s="130" t="s">
        <v>573</v>
      </c>
      <c r="D29" s="264"/>
    </row>
    <row r="30" spans="2:9" ht="17.25" customHeight="1">
      <c r="D30" s="263"/>
      <c r="E30" s="143"/>
      <c r="F30" s="143"/>
      <c r="G30" s="143"/>
      <c r="H30" s="143"/>
      <c r="I30" s="143"/>
    </row>
    <row r="31" spans="2:9" ht="29.25" customHeight="1">
      <c r="D31" s="265" t="s">
        <v>245</v>
      </c>
    </row>
    <row r="32" spans="2:9" ht="33" customHeight="1">
      <c r="B32" s="483" t="s">
        <v>395</v>
      </c>
      <c r="C32" s="146" t="str">
        <f>'Result- RVHdC Detalle'!C29</f>
        <v>Movilidad de los trabajadores</v>
      </c>
      <c r="D32" s="260">
        <f>IF(ISNUMBER(ROUND('Result- RVHdC Detalle'!D29/$D$5,3-(1+INT(LOG10(ABS('Result- RVHdC Detalle'!D29/$D$5))))))=TRUE,(ROUND('Result- RVHdC Detalle'!D29/$D$5,3-(1+INT(LOG10(ABS('Result- RVHdC Detalle'!D29/$D$5)))))),0)</f>
        <v>0</v>
      </c>
    </row>
    <row r="33" spans="2:11" ht="16.5" customHeight="1">
      <c r="B33" s="484"/>
      <c r="C33" s="146" t="str">
        <f>'Result- RVHdC Detalle'!C30</f>
        <v xml:space="preserve">Viajes de trabajo </v>
      </c>
      <c r="D33" s="260">
        <f>IF(ISNUMBER(ROUND('Result- RVHdC Detalle'!D30/$D$5,3-(1+INT(LOG10(ABS('Result- RVHdC Detalle'!D30/$D$5))))))=TRUE,(ROUND('Result- RVHdC Detalle'!D30/$D$5,3-(1+INT(LOG10(ABS('Result- RVHdC Detalle'!D30/$D$5)))))),0)</f>
        <v>0</v>
      </c>
    </row>
    <row r="34" spans="2:11" ht="16.5" customHeight="1">
      <c r="B34" s="484"/>
      <c r="C34" s="146" t="str">
        <f>'Result- RVHdC Detalle'!C31</f>
        <v>Gestión de residuos</v>
      </c>
      <c r="D34" s="260">
        <f>IF(ISNUMBER(ROUND('Result- RVHdC Detalle'!D31/$D$5,3-(1+INT(LOG10(ABS('Result- RVHdC Detalle'!D31/$D$5))))))=TRUE,(ROUND('Result- RVHdC Detalle'!D31/$D$5,3-(1+INT(LOG10(ABS('Result- RVHdC Detalle'!D31/$D$5)))))),0)</f>
        <v>0</v>
      </c>
    </row>
    <row r="35" spans="2:11" ht="16.5" customHeight="1">
      <c r="B35" s="484"/>
      <c r="C35" s="146" t="str">
        <f>'Result- RVHdC Detalle'!C32</f>
        <v>Consumo de agua</v>
      </c>
      <c r="D35" s="260">
        <f>IF(ISNUMBER(ROUND('Result- RVHdC Detalle'!D32/$D$5,3-(1+INT(LOG10(ABS('Result- RVHdC Detalle'!D32/$D$5))))))=TRUE,(ROUND('Result- RVHdC Detalle'!D32/$D$5,3-(1+INT(LOG10(ABS('Result- RVHdC Detalle'!D32/$D$5)))))),0)</f>
        <v>0</v>
      </c>
    </row>
    <row r="36" spans="2:11" ht="16.5" customHeight="1">
      <c r="B36" s="484"/>
      <c r="C36" s="146" t="str">
        <f>'Result- RVHdC Detalle'!C33</f>
        <v>Consumo de bienes y servicios</v>
      </c>
      <c r="D36" s="260">
        <f>IF(ISNUMBER(ROUND('Result- RVHdC Detalle'!D33/$D$5,3-(1+INT(LOG10(ABS('Result- RVHdC Detalle'!D33/$D$5))))))=TRUE,(ROUND('Result- RVHdC Detalle'!D33/$D$5,3-(1+INT(LOG10(ABS('Result- RVHdC Detalle'!D33/$D$5)))))),0)</f>
        <v>0</v>
      </c>
    </row>
    <row r="37" spans="2:11" ht="16.5" customHeight="1">
      <c r="B37" s="484"/>
      <c r="C37" s="146" t="str">
        <f>'Result- RVHdC Detalle'!C34</f>
        <v>Transporte desde proveedor</v>
      </c>
      <c r="D37" s="260">
        <f>IF(ISNUMBER(ROUND('Result- RVHdC Detalle'!D34/$D$5,3-(1+INT(LOG10(ABS('Result- RVHdC Detalle'!D34/$D$5))))))=TRUE,(ROUND('Result- RVHdC Detalle'!D34/$D$5,3-(1+INT(LOG10(ABS('Result- RVHdC Detalle'!D34/$D$5)))))),0)</f>
        <v>0</v>
      </c>
    </row>
    <row r="38" spans="2:11" ht="16.5" customHeight="1">
      <c r="B38" s="484"/>
      <c r="C38" s="146" t="str">
        <f>'Result- RVHdC Detalle'!C35</f>
        <v>Distribución de productos</v>
      </c>
      <c r="D38" s="260">
        <f>IF(ISNUMBER(ROUND('Result- RVHdC Detalle'!D35/$D$5,3-(1+INT(LOG10(ABS('Result- RVHdC Detalle'!D35/$D$5))))))=TRUE,(ROUND('Result- RVHdC Detalle'!D35/$D$5,3-(1+INT(LOG10(ABS('Result- RVHdC Detalle'!D35/$D$5)))))),0)</f>
        <v>0</v>
      </c>
    </row>
    <row r="39" spans="2:11" ht="16.5" customHeight="1">
      <c r="B39" s="485"/>
      <c r="C39" s="138" t="s">
        <v>405</v>
      </c>
      <c r="D39" s="266">
        <f>SUM(D32:D38)</f>
        <v>0</v>
      </c>
    </row>
    <row r="40" spans="2:11">
      <c r="D40" s="263"/>
    </row>
    <row r="41" spans="2:11" s="129" customFormat="1">
      <c r="B41" s="130" t="s">
        <v>574</v>
      </c>
      <c r="D41" s="264"/>
    </row>
    <row r="42" spans="2:11">
      <c r="D42" s="263"/>
    </row>
    <row r="43" spans="2:11" ht="29.25" customHeight="1">
      <c r="B43" s="138" t="s">
        <v>537</v>
      </c>
      <c r="C43" s="138" t="s">
        <v>405</v>
      </c>
      <c r="D43" s="262">
        <f>D27+D39</f>
        <v>0</v>
      </c>
      <c r="E43" s="143"/>
      <c r="F43" s="143"/>
      <c r="G43" s="143"/>
      <c r="H43" s="143"/>
      <c r="I43" s="143"/>
    </row>
    <row r="44" spans="2:11">
      <c r="D44" s="32"/>
    </row>
    <row r="46" spans="2:11" s="2" customFormat="1">
      <c r="B46" s="128" t="s">
        <v>575</v>
      </c>
      <c r="C46" s="127"/>
      <c r="D46" s="127"/>
    </row>
    <row r="47" spans="2:11">
      <c r="D47" s="32"/>
    </row>
    <row r="48" spans="2:11">
      <c r="D48" s="139" t="str">
        <f>'Datos generales organización'!D14</f>
        <v>&lt;seleccionar año&gt;</v>
      </c>
      <c r="E48" s="139" t="e">
        <f>IF('Datos generales organización'!E45&lt;&gt;"&lt;Año&gt;",'Datos generales organización'!E45,NA())</f>
        <v>#VALUE!</v>
      </c>
      <c r="F48" s="139" t="e">
        <f>IF('Datos generales organización'!F45&lt;&gt;"&lt;Año&gt;",'Datos generales organización'!F45,NA())</f>
        <v>#VALUE!</v>
      </c>
      <c r="G48" s="139" t="e">
        <f>IF('Datos generales organización'!G45&lt;&gt;"&lt;Año&gt;",'Datos generales organización'!G45,NA())</f>
        <v>#VALUE!</v>
      </c>
      <c r="H48" s="139" t="e">
        <f>IF('Datos generales organización'!H45&lt;&gt;"&lt;Año&gt;",'Datos generales organización'!H45,NA())</f>
        <v>#VALUE!</v>
      </c>
      <c r="I48" s="139" t="e">
        <f>IF('Datos generales organización'!I45&lt;&gt;"&lt;Año&gt;",'Datos generales organización'!I45,NA())</f>
        <v>#VALUE!</v>
      </c>
      <c r="J48" s="139" t="e">
        <f>IF('Datos generales organización'!J45&lt;&gt;"&lt;Año&gt;",'Datos generales organización'!J45,NA())</f>
        <v>#VALUE!</v>
      </c>
      <c r="K48" s="139" t="e">
        <f>IF('Datos generales organización'!K45&lt;&gt;"&lt;Año&gt;",'Datos generales organización'!K45,NA())</f>
        <v>#VALUE!</v>
      </c>
    </row>
    <row r="49" spans="2:11">
      <c r="B49" s="155" t="str">
        <f>CONCATENATE("Emisiones de alcance 1 / ",'Datos generales organización'!$C$20)</f>
        <v>Emisiones de alcance 1 / Seleccionar índice</v>
      </c>
      <c r="C49" s="155" t="str">
        <f>CONCATENATE("(t CO2e/ ",'Datos generales organización'!$D$20,"  )")</f>
        <v>(t CO2e/ unidades  )</v>
      </c>
      <c r="D49" s="267" t="e">
        <f>IF(ISNUMBER(D17)=TRUE,IF(D17=0,NA(),D17),NA())</f>
        <v>#N/A</v>
      </c>
      <c r="E49" s="267" t="e">
        <f>IF('Datos generales organización'!E46&lt;&gt;0,ROUND('Datos generales organización'!E46,2-(1+INT(LOG10(ABS('Datos generales organización'!E46))))),NA())</f>
        <v>#DIV/0!</v>
      </c>
      <c r="F49" s="267" t="e">
        <f>IF('Datos generales organización'!F46&lt;&gt;0,ROUND('Datos generales organización'!F46,2-(1+INT(LOG10(ABS('Datos generales organización'!F46))))),NA())</f>
        <v>#DIV/0!</v>
      </c>
      <c r="G49" s="267" t="e">
        <f>IF('Datos generales organización'!G46&lt;&gt;0,ROUND('Datos generales organización'!G46,2-(1+INT(LOG10(ABS('Datos generales organización'!G46))))),NA())</f>
        <v>#DIV/0!</v>
      </c>
      <c r="H49" s="267" t="e">
        <f>IF('Datos generales organización'!H46&lt;&gt;0,ROUND('Datos generales organización'!H46,2-(1+INT(LOG10(ABS('Datos generales organización'!H46))))),NA())</f>
        <v>#DIV/0!</v>
      </c>
      <c r="I49" s="267" t="e">
        <f>IF('Datos generales organización'!I46&lt;&gt;0,ROUND('Datos generales organización'!I46,2-(1+INT(LOG10(ABS('Datos generales organización'!I46))))),NA())</f>
        <v>#DIV/0!</v>
      </c>
      <c r="J49" s="267" t="e">
        <f>IF('Datos generales organización'!J46&lt;&gt;0,ROUND('Datos generales organización'!J46,2-(1+INT(LOG10(ABS('Datos generales organización'!J46))))),NA())</f>
        <v>#DIV/0!</v>
      </c>
      <c r="K49" s="267" t="e">
        <f>IF('Datos generales organización'!K46&lt;&gt;0,ROUND('Datos generales organización'!K46,2-(1+INT(LOG10(ABS('Datos generales organización'!K46))))),NA())</f>
        <v>#DIV/0!</v>
      </c>
    </row>
    <row r="50" spans="2:11">
      <c r="B50" s="155" t="str">
        <f>CONCATENATE("Emisiones de alcance 2 / ",'Datos generales organización'!$C$20)</f>
        <v>Emisiones de alcance 2 / Seleccionar índice</v>
      </c>
      <c r="C50" s="155" t="str">
        <f>CONCATENATE("(t CO2e/ ",'Datos generales organización'!$D$20,"  )")</f>
        <v>(t CO2e/ unidades  )</v>
      </c>
      <c r="D50" s="267" t="e">
        <f>IF(ISNUMBER(D21)=TRUE,IF(D21=0,NA(),D21),NA())</f>
        <v>#N/A</v>
      </c>
      <c r="E50" s="267" t="e">
        <f>IF('Datos generales organización'!E47&lt;&gt;0,ROUND('Datos generales organización'!E47,2-(1+INT(LOG10(ABS('Datos generales organización'!E47))))),NA())</f>
        <v>#DIV/0!</v>
      </c>
      <c r="F50" s="267" t="e">
        <f>IF('Datos generales organización'!F47&lt;&gt;0,ROUND('Datos generales organización'!F47,2-(1+INT(LOG10(ABS('Datos generales organización'!F47))))),NA())</f>
        <v>#DIV/0!</v>
      </c>
      <c r="G50" s="267" t="e">
        <f>IF('Datos generales organización'!G47&lt;&gt;0,ROUND('Datos generales organización'!G47,2-(1+INT(LOG10(ABS('Datos generales organización'!G47))))),NA())</f>
        <v>#DIV/0!</v>
      </c>
      <c r="H50" s="267" t="e">
        <f>IF('Datos generales organización'!H47&lt;&gt;0,ROUND('Datos generales organización'!H47,2-(1+INT(LOG10(ABS('Datos generales organización'!H47))))),NA())</f>
        <v>#DIV/0!</v>
      </c>
      <c r="I50" s="267" t="e">
        <f>IF('Datos generales organización'!I47&lt;&gt;0,ROUND('Datos generales organización'!I47,2-(1+INT(LOG10(ABS('Datos generales organización'!I47))))),NA())</f>
        <v>#DIV/0!</v>
      </c>
      <c r="J50" s="267" t="e">
        <f>IF('Datos generales organización'!J47&lt;&gt;0,ROUND('Datos generales organización'!J47,2-(1+INT(LOG10(ABS('Datos generales organización'!J47))))),NA())</f>
        <v>#DIV/0!</v>
      </c>
      <c r="K50" s="267" t="e">
        <f>IF('Datos generales organización'!K47&lt;&gt;0,ROUND('Datos generales organización'!K47,2-(1+INT(LOG10(ABS('Datos generales organización'!K47))))),NA())</f>
        <v>#DIV/0!</v>
      </c>
    </row>
    <row r="51" spans="2:11">
      <c r="B51" s="155" t="str">
        <f>CONCATENATE("Absorciones / ",'Datos generales organización'!$C$20)</f>
        <v>Absorciones / Seleccionar índice</v>
      </c>
      <c r="C51" s="155" t="str">
        <f>CONCATENATE("(t CO2e/ ",'Datos generales organización'!$D$20,"  )")</f>
        <v>(t CO2e/ unidades  )</v>
      </c>
      <c r="D51" s="267" t="e">
        <f>IF(ISNUMBER(D25)=TRUE,IF(D25=0,NA(),D25),NA())</f>
        <v>#N/A</v>
      </c>
      <c r="E51" s="267" t="e">
        <f>IF('Datos generales organización'!E49&lt;&gt;0,ROUND('Datos generales organización'!E49,2-(1+INT(LOG10(ABS('Datos generales organización'!E48))))),NA())</f>
        <v>#DIV/0!</v>
      </c>
      <c r="F51" s="267" t="e">
        <f>IF('Datos generales organización'!F49&lt;&gt;0,ROUND('Datos generales organización'!F49,2-(1+INT(LOG10(ABS('Datos generales organización'!F48))))),NA())</f>
        <v>#DIV/0!</v>
      </c>
      <c r="G51" s="267" t="e">
        <f>IF('Datos generales organización'!G49&lt;&gt;0,ROUND('Datos generales organización'!G49,2-(1+INT(LOG10(ABS('Datos generales organización'!G48))))),NA())</f>
        <v>#DIV/0!</v>
      </c>
      <c r="H51" s="267" t="e">
        <f>IF('Datos generales organización'!H49&lt;&gt;0,ROUND('Datos generales organización'!H49,2-(1+INT(LOG10(ABS('Datos generales organización'!H48))))),NA())</f>
        <v>#DIV/0!</v>
      </c>
      <c r="I51" s="267" t="e">
        <f>IF('Datos generales organización'!I49&lt;&gt;0,ROUND('Datos generales organización'!I49,2-(1+INT(LOG10(ABS('Datos generales organización'!I48))))),NA())</f>
        <v>#DIV/0!</v>
      </c>
      <c r="J51" s="267" t="e">
        <f>IF('Datos generales organización'!J49&lt;&gt;0,ROUND('Datos generales organización'!J49,2-(1+INT(LOG10(ABS('Datos generales organización'!J48))))),NA())</f>
        <v>#DIV/0!</v>
      </c>
      <c r="K51" s="267" t="e">
        <f>IF('Datos generales organización'!K49&lt;&gt;0,ROUND('Datos generales organización'!K49,2-(1+INT(LOG10(ABS('Datos generales organización'!K48))))),NA())</f>
        <v>#DIV/0!</v>
      </c>
    </row>
    <row r="52" spans="2:11" ht="30">
      <c r="B52" s="155" t="str">
        <f>CONCATENATE("Balance emisiones de alcance 1+2 / ",'Datos generales organización'!$C$20)</f>
        <v>Balance emisiones de alcance 1+2 / Seleccionar índice</v>
      </c>
      <c r="C52" s="155" t="str">
        <f>CONCATENATE("(t CO2e/ ",'Datos generales organización'!$D$20,"  )")</f>
        <v>(t CO2e/ unidades  )</v>
      </c>
      <c r="D52" s="267" t="e">
        <f>IF(ISNUMBER(D27)=TRUE,IF(D27=0,NA(),D27),NA())</f>
        <v>#N/A</v>
      </c>
      <c r="E52" s="267" t="e">
        <f>IF('Datos generales organización'!E50&lt;&gt;0,ROUND('Datos generales organización'!E50,2-(1+INT(LOG10(ABS('Datos generales organización'!E50))))),NA())</f>
        <v>#DIV/0!</v>
      </c>
      <c r="F52" s="267" t="e">
        <f>IF('Datos generales organización'!F50&lt;&gt;0,ROUND('Datos generales organización'!F50,2-(1+INT(LOG10(ABS('Datos generales organización'!F50))))),NA())</f>
        <v>#DIV/0!</v>
      </c>
      <c r="G52" s="267" t="e">
        <f>IF('Datos generales organización'!G50&lt;&gt;0,ROUND('Datos generales organización'!G50,2-(1+INT(LOG10(ABS('Datos generales organización'!G50))))),NA())</f>
        <v>#DIV/0!</v>
      </c>
      <c r="H52" s="267" t="e">
        <f>IF('Datos generales organización'!H50&lt;&gt;0,ROUND('Datos generales organización'!H50,2-(1+INT(LOG10(ABS('Datos generales organización'!H50))))),NA())</f>
        <v>#DIV/0!</v>
      </c>
      <c r="I52" s="267" t="e">
        <f>IF('Datos generales organización'!I50&lt;&gt;0,ROUND('Datos generales organización'!I50,2-(1+INT(LOG10(ABS('Datos generales organización'!I50))))),NA())</f>
        <v>#DIV/0!</v>
      </c>
      <c r="J52" s="267" t="e">
        <f>IF('Datos generales organización'!J50&lt;&gt;0,ROUND('Datos generales organización'!J50,2-(1+INT(LOG10(ABS('Datos generales organización'!J50))))),NA())</f>
        <v>#DIV/0!</v>
      </c>
      <c r="K52" s="267" t="e">
        <f>IF('Datos generales organización'!K50&lt;&gt;0,ROUND('Datos generales organización'!K50,2-(1+INT(LOG10(ABS('Datos generales organización'!K50))))),NA())</f>
        <v>#DIV/0!</v>
      </c>
    </row>
    <row r="53" spans="2:11">
      <c r="B53" s="155" t="str">
        <f>CONCATENATE("Emisiones de alcance 3 / ",'Datos generales organización'!$C$20)</f>
        <v>Emisiones de alcance 3 / Seleccionar índice</v>
      </c>
      <c r="C53" s="155" t="str">
        <f>CONCATENATE("(t CO2e/ ",'Datos generales organización'!$D$20,"  )")</f>
        <v>(t CO2e/ unidades  )</v>
      </c>
      <c r="D53" s="267" t="e">
        <f>IF(ISNUMBER(D39)=TRUE,IF(D39=0,NA(),D39),NA())</f>
        <v>#N/A</v>
      </c>
      <c r="E53" s="267" t="e">
        <f>IF('Datos generales organización'!E51&lt;&gt;0,ROUND('Datos generales organización'!E51,2-(1+INT(LOG10(ABS('Datos generales organización'!E51))))),NA())</f>
        <v>#DIV/0!</v>
      </c>
      <c r="F53" s="267" t="e">
        <f>IF('Datos generales organización'!F51&lt;&gt;0,ROUND('Datos generales organización'!F51,2-(1+INT(LOG10(ABS('Datos generales organización'!F51))))),NA())</f>
        <v>#DIV/0!</v>
      </c>
      <c r="G53" s="267" t="e">
        <f>IF('Datos generales organización'!G51&lt;&gt;0,ROUND('Datos generales organización'!G51,2-(1+INT(LOG10(ABS('Datos generales organización'!G51))))),NA())</f>
        <v>#DIV/0!</v>
      </c>
      <c r="H53" s="267" t="e">
        <f>IF('Datos generales organización'!H51&lt;&gt;0,ROUND('Datos generales organización'!H51,2-(1+INT(LOG10(ABS('Datos generales organización'!H51))))),NA())</f>
        <v>#DIV/0!</v>
      </c>
      <c r="I53" s="267" t="e">
        <f>IF('Datos generales organización'!I51&lt;&gt;0,ROUND('Datos generales organización'!I51,2-(1+INT(LOG10(ABS('Datos generales organización'!I51))))),NA())</f>
        <v>#DIV/0!</v>
      </c>
      <c r="J53" s="267" t="e">
        <f>IF('Datos generales organización'!J51&lt;&gt;0,ROUND('Datos generales organización'!J51,2-(1+INT(LOG10(ABS('Datos generales organización'!J51))))),NA())</f>
        <v>#DIV/0!</v>
      </c>
      <c r="K53" s="267" t="e">
        <f>IF('Datos generales organización'!K51&lt;&gt;0,ROUND('Datos generales organización'!K51,2-(1+INT(LOG10(ABS('Datos generales organización'!K51))))),NA())</f>
        <v>#DIV/0!</v>
      </c>
    </row>
    <row r="54" spans="2:11" ht="30" customHeight="1">
      <c r="B54" s="155" t="str">
        <f>CONCATENATE("Balance emisiones de alcance 1+2+3 / ",'Datos generales organización'!$C$20)</f>
        <v>Balance emisiones de alcance 1+2+3 / Seleccionar índice</v>
      </c>
      <c r="C54" s="155" t="str">
        <f>CONCATENATE("(t CO2e/ ",'Datos generales organización'!$D$20,"  )")</f>
        <v>(t CO2e/ unidades  )</v>
      </c>
      <c r="D54" s="267" t="e">
        <f>IF((D52+D53)&gt;0,(D52+D53),NA())</f>
        <v>#N/A</v>
      </c>
      <c r="E54" s="267" t="e">
        <f>IF((E52+E53)&gt;0,(E52+E53),NA())</f>
        <v>#DIV/0!</v>
      </c>
      <c r="F54" s="267" t="e">
        <f t="shared" ref="F54:I54" si="0">IF((F52+F53)&gt;0,(F52+F53),NA())</f>
        <v>#DIV/0!</v>
      </c>
      <c r="G54" s="267" t="e">
        <f t="shared" si="0"/>
        <v>#DIV/0!</v>
      </c>
      <c r="H54" s="267" t="e">
        <f t="shared" si="0"/>
        <v>#DIV/0!</v>
      </c>
      <c r="I54" s="267" t="e">
        <f t="shared" si="0"/>
        <v>#DIV/0!</v>
      </c>
      <c r="J54" s="267" t="e">
        <f t="shared" ref="J54:K54" si="1">IF((J52+J53)&gt;0,(J52+J53),NA())</f>
        <v>#DIV/0!</v>
      </c>
      <c r="K54" s="267" t="e">
        <f t="shared" si="1"/>
        <v>#DIV/0!</v>
      </c>
    </row>
  </sheetData>
  <mergeCells count="3">
    <mergeCell ref="B32:B39"/>
    <mergeCell ref="B14:B17"/>
    <mergeCell ref="B19:B21"/>
  </mergeCell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6">
    <tabColor theme="6"/>
  </sheetPr>
  <dimension ref="A1:V85"/>
  <sheetViews>
    <sheetView zoomScale="70" zoomScaleNormal="70" workbookViewId="0">
      <selection activeCell="I42" sqref="I42"/>
    </sheetView>
  </sheetViews>
  <sheetFormatPr baseColWidth="10" defaultColWidth="11.42578125" defaultRowHeight="15"/>
  <cols>
    <col min="1" max="1" width="11.42578125" style="1"/>
    <col min="2" max="2" width="40.28515625" style="18" customWidth="1"/>
    <col min="3" max="3" width="52.42578125" style="1" customWidth="1"/>
    <col min="4" max="5" width="22.28515625" style="1" customWidth="1"/>
    <col min="6" max="6" width="14.42578125" style="1" customWidth="1"/>
    <col min="7" max="7" width="19.42578125" style="1" customWidth="1"/>
    <col min="8" max="8" width="11.42578125" style="1"/>
    <col min="9" max="9" width="12.7109375" style="1" customWidth="1"/>
    <col min="10" max="10" width="13" style="1" customWidth="1"/>
    <col min="11" max="11" width="21.7109375" style="1" customWidth="1"/>
    <col min="12" max="12" width="22.42578125" style="1" customWidth="1"/>
    <col min="13" max="16384" width="11.42578125" style="1"/>
  </cols>
  <sheetData>
    <row r="1" spans="1:22"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401" customFormat="1" ht="19.5">
      <c r="A2" s="403"/>
      <c r="B2" s="407" t="s">
        <v>570</v>
      </c>
      <c r="C2" s="403"/>
      <c r="D2" s="403"/>
      <c r="E2" s="403"/>
      <c r="F2" s="403"/>
      <c r="G2" s="403"/>
      <c r="H2" s="403"/>
      <c r="I2" s="403"/>
      <c r="J2" s="404"/>
      <c r="K2" s="403"/>
      <c r="L2" s="403"/>
      <c r="M2" s="403"/>
      <c r="N2" s="403"/>
      <c r="O2" s="403"/>
      <c r="P2" s="403"/>
      <c r="Q2" s="403"/>
      <c r="R2" s="403"/>
      <c r="S2" s="403"/>
      <c r="T2" s="403"/>
      <c r="U2" s="403"/>
    </row>
    <row r="4" spans="1:22" s="32" customFormat="1" ht="16.5">
      <c r="B4" s="53" t="s">
        <v>72</v>
      </c>
      <c r="C4" s="60">
        <f>'Datos generales organización'!D5</f>
        <v>0</v>
      </c>
      <c r="D4" s="45"/>
      <c r="E4" s="45"/>
      <c r="F4" s="45"/>
      <c r="G4" s="45"/>
      <c r="H4" s="45"/>
      <c r="I4" s="45"/>
      <c r="J4" s="45"/>
      <c r="K4" s="45"/>
      <c r="L4" s="46"/>
      <c r="M4" s="46"/>
      <c r="N4" s="46"/>
      <c r="O4" s="46"/>
      <c r="P4" s="46"/>
      <c r="Q4" s="46"/>
      <c r="R4" s="45"/>
    </row>
    <row r="5" spans="1:22" s="32" customFormat="1">
      <c r="B5" s="49"/>
    </row>
    <row r="6" spans="1:22" s="32" customFormat="1">
      <c r="B6" s="49"/>
    </row>
    <row r="7" spans="1:22" s="127" customFormat="1">
      <c r="B7" s="33" t="str">
        <f>CONCATENATE("A) RESUMEN DE RESULTADOS DE ",'Datos generales organización'!D14,"   -FORMATO ISO 14064-1  - (t CO2e)")</f>
        <v>A) RESUMEN DE RESULTADOS DE &lt;seleccionar año&gt;   -FORMATO ISO 14064-1  - (t CO2e)</v>
      </c>
    </row>
    <row r="8" spans="1:22" s="129" customFormat="1">
      <c r="B8" s="130" t="s">
        <v>408</v>
      </c>
    </row>
    <row r="9" spans="1:22" s="32" customFormat="1">
      <c r="B9" s="49"/>
    </row>
    <row r="10" spans="1:22" s="32" customFormat="1" ht="30">
      <c r="B10" s="49"/>
      <c r="D10" s="139" t="s">
        <v>245</v>
      </c>
      <c r="E10" s="139" t="s">
        <v>12</v>
      </c>
      <c r="F10" s="139" t="s">
        <v>13</v>
      </c>
      <c r="G10" s="139" t="s">
        <v>14</v>
      </c>
      <c r="H10" s="139" t="s">
        <v>250</v>
      </c>
      <c r="I10" s="139" t="s">
        <v>195</v>
      </c>
    </row>
    <row r="11" spans="1:22" ht="15" customHeight="1">
      <c r="B11" s="486" t="s">
        <v>311</v>
      </c>
      <c r="C11" s="146" t="s">
        <v>335</v>
      </c>
      <c r="D11" s="148">
        <f>SUM(E11:H11)</f>
        <v>0</v>
      </c>
      <c r="E11" s="152">
        <f>(SUMIFS(Cálculos!AH$6:AH$228,Cálculos!$I$6:$I$228,1,Cálculos!$C$6:$C$228,"Fuente fija",Cálculos!$H$6:$H$228,"Ambos")+SUMIFS(Cálculos!AH$6:AH$228,Cálculos!$I$6:$I$228,1,Cálculos!$C$6:$C$228,"Fuente fija",Cálculos!$H$6:$H$228,"CAPV"))/1000</f>
        <v>0</v>
      </c>
      <c r="F11" s="152">
        <f>(SUMIFS(Cálculos!AI$6:AI$228,Cálculos!$I$6:$I$228,1,Cálculos!$C$6:$C$228,"Fuente fija",Cálculos!$H$6:$H$228,"Ambos")+SUMIFS(Cálculos!AI$6:AI$228,Cálculos!$I$6:$I$228,1,Cálculos!$C$6:$C$228,"Fuente fija",Cálculos!$H$6:$H$228,"CAPV"))/1000</f>
        <v>0</v>
      </c>
      <c r="G11" s="152">
        <f>(SUMIFS(Cálculos!AJ$6:AJ$228,Cálculos!$I$6:$I$228,1,Cálculos!$C$6:$C$228,"Fuente fija",Cálculos!$H$6:$H$228,"Ambos")+SUMIFS(Cálculos!AJ$6:AJ$228,Cálculos!$I$6:$I$228,1,Cálculos!$C$6:$C$228,"Fuente fija",Cálculos!$H$6:$H$228,"CAPV"))/1000</f>
        <v>0</v>
      </c>
      <c r="H11" s="152">
        <f>(SUMIFS(Cálculos!AK$6:AK$228,Cálculos!$I$6:$I$228,1,Cálculos!$C$6:$C$228,"Fuente fija",Cálculos!$H$6:$H$228,"Ambos")+SUMIFS(Cálculos!AK$6:AK$228,Cálculos!$I$6:$I$228,1,Cálculos!$C$6:$C$228,"Fuente fija",Cálculos!$H$6:$H$228,"CAPV"))/1000</f>
        <v>0</v>
      </c>
      <c r="I11" s="152">
        <f>(SUMIFS(Cálculos!AM$6:AM$228,Cálculos!$I$6:$I$228,1,Cálculos!$C$6:$C$228,"Fuente fija",Cálculos!$H$6:$H$228,"Ambos")+SUMIFS(Cálculos!AM$6:AM$228,Cálculos!$I$6:$I$228,1,Cálculos!$C$6:$C$228,"Fuente fija",Cálculos!$H$6:$H$228,"CAPV"))/1000</f>
        <v>0</v>
      </c>
    </row>
    <row r="12" spans="1:22" ht="15" customHeight="1">
      <c r="B12" s="487"/>
      <c r="C12" s="146" t="s">
        <v>334</v>
      </c>
      <c r="D12" s="148" t="e">
        <f>SUM(E12:H12)</f>
        <v>#N/A</v>
      </c>
      <c r="E12" s="152" t="e">
        <f>(SUMIFS(Cálculos!AH$6:AH$228,Cálculos!$I$6:$I$228,1,Cálculos!$C$6:$C$228,"Fuente móvil",Cálculos!$H$6:$H$228,"Ambos")+SUMIFS(Cálculos!AH$6:AH$228,Cálculos!$I$6:$I$228,1,Cálculos!$C$6:$C$228,"Fuente móvil",Cálculos!$H$6:$H$228,"CAPV"))/1000</f>
        <v>#N/A</v>
      </c>
      <c r="F12" s="152" t="e">
        <f>(SUMIFS(Cálculos!AI$6:AI$228,Cálculos!$I$6:$I$228,1,Cálculos!$C$6:$C$228,"Fuente móvil",Cálculos!$H$6:$H$228,"Ambos")+SUMIFS(Cálculos!AI$6:AI$228,Cálculos!$I$6:$I$228,1,Cálculos!$C$6:$C$228,"Fuente móvil",Cálculos!$H$6:$H$228,"CAPV"))/1000</f>
        <v>#N/A</v>
      </c>
      <c r="G12" s="152" t="e">
        <f>(SUMIFS(Cálculos!AJ$6:AJ$228,Cálculos!$I$6:$I$228,1,Cálculos!$C$6:$C$228,"Fuente móvil",Cálculos!$H$6:$H$228,"Ambos")+SUMIFS(Cálculos!AJ$6:AJ$228,Cálculos!$I$6:$I$228,1,Cálculos!$C$6:$C$228,"Fuente móvil",Cálculos!$H$6:$H$228,"CAPV"))/1000</f>
        <v>#N/A</v>
      </c>
      <c r="H12" s="152">
        <f>(SUMIFS(Cálculos!AK$6:AK$228,Cálculos!$I$6:$I$228,1,Cálculos!$C$6:$C$228,"Fuente móvil",Cálculos!$H$6:$H$228,"Ambos")+SUMIFS(Cálculos!AK$6:AK$228,Cálculos!$I$6:$I$228,1,Cálculos!$C$6:$C$228,"Fuente móvil",Cálculos!$H$6:$H$228,"CAPV"))/1000</f>
        <v>0</v>
      </c>
      <c r="I12" s="152" t="e">
        <f>(SUMIFS(Cálculos!AM$6:AM$228,Cálculos!$I$6:$I$228,1,Cálculos!$C$6:$C$228,"Fuente móvil",Cálculos!$H$6:$H$228,"Ambos")+SUMIFS(Cálculos!AM$6:AM$228,Cálculos!$I$6:$I$228,1,Cálculos!$C$6:$C$228,"Fuente móvil",Cálculos!$H$6:$H$228,"CAPV"))/1000</f>
        <v>#N/A</v>
      </c>
    </row>
    <row r="13" spans="1:22" ht="15" customHeight="1">
      <c r="B13" s="487"/>
      <c r="C13" s="146" t="s">
        <v>403</v>
      </c>
      <c r="D13" s="148">
        <f>SUM(E13:H13)</f>
        <v>0</v>
      </c>
      <c r="E13" s="152">
        <f>(SUMIFS(Cálculos!AH$6:AH$228,Cálculos!$I$6:$I$228,1,Cálculos!$C$6:$C$228,"Fuente difusa",Cálculos!$H$6:$H$228,"Ambos")+SUMIFS(Cálculos!AH$6:AH$228,Cálculos!$I$6:$I$228,1,Cálculos!$C$6:$C$228,"Fuente difusa",Cálculos!$H$6:$H$228,"CAPV"))/1000</f>
        <v>0</v>
      </c>
      <c r="F13" s="152">
        <f>(SUMIFS(Cálculos!AI$6:AI$228,Cálculos!$I$6:$I$228,1,Cálculos!$C$6:$C$228,"Fuente difusa",Cálculos!$H$6:$H$228,"Ambos")+SUMIFS(Cálculos!AI$6:AI$228,Cálculos!$I$6:$I$228,1,Cálculos!$C$6:$C$228,"Fuente difusa",Cálculos!$H$6:$H$228,"CAPV"))/1000</f>
        <v>0</v>
      </c>
      <c r="G13" s="152">
        <f>(SUMIFS(Cálculos!AJ$6:AJ$228,Cálculos!$I$6:$I$228,1,Cálculos!$C$6:$C$228,"Fuente difusa",Cálculos!$H$6:$H$228,"Ambos")+SUMIFS(Cálculos!AJ$6:AJ$228,Cálculos!$I$6:$I$228,1,Cálculos!$C$6:$C$228,"Fuente difusa",Cálculos!$H$6:$H$228,"CAPV"))/1000</f>
        <v>0</v>
      </c>
      <c r="H13" s="152">
        <f>(SUMIFS(Cálculos!AK$6:AK$228,Cálculos!$I$6:$I$228,1,Cálculos!$C$6:$C$228,"Fuente difusa",Cálculos!$H$6:$H$228,"Ambos")+SUMIFS(Cálculos!AK$6:AK$228,Cálculos!$I$6:$I$228,1,Cálculos!$C$6:$C$228,"Fuente difusa",Cálculos!$H$6:$H$228,"CAPV"))/1000</f>
        <v>0</v>
      </c>
      <c r="I13" s="152">
        <f>(SUMIFS(Cálculos!AM$6:AM$228,Cálculos!$I$6:$I$228,1,Cálculos!$C$6:$C$228,"Fuente difusa",Cálculos!$H$6:$H$228,"Ambos")+SUMIFS(Cálculos!AM$6:AM$228,Cálculos!$I$6:$I$228,1,Cálculos!$C$6:$C$228,"Fuente difusa",Cálculos!$H$6:$H$228,"CAPV"))/1000</f>
        <v>0</v>
      </c>
    </row>
    <row r="14" spans="1:22" ht="15" customHeight="1">
      <c r="B14" s="488" t="s">
        <v>245</v>
      </c>
      <c r="C14" s="138" t="s">
        <v>405</v>
      </c>
      <c r="D14" s="153" t="e">
        <f>D11+D12+D13</f>
        <v>#N/A</v>
      </c>
      <c r="E14" s="153" t="e">
        <f>E11+E12+E13</f>
        <v>#N/A</v>
      </c>
      <c r="F14" s="153" t="e">
        <f t="shared" ref="F14:I14" si="0">F11+F12+F13</f>
        <v>#N/A</v>
      </c>
      <c r="G14" s="153" t="e">
        <f t="shared" si="0"/>
        <v>#N/A</v>
      </c>
      <c r="H14" s="153">
        <f t="shared" si="0"/>
        <v>0</v>
      </c>
      <c r="I14" s="153" t="e">
        <f t="shared" si="0"/>
        <v>#N/A</v>
      </c>
    </row>
    <row r="15" spans="1:22" ht="6.75" customHeight="1">
      <c r="B15" s="47"/>
      <c r="C15" s="48"/>
      <c r="D15" s="185"/>
      <c r="E15" s="136"/>
      <c r="F15" s="143"/>
      <c r="G15" s="143"/>
      <c r="H15" s="143"/>
      <c r="I15" s="143"/>
    </row>
    <row r="16" spans="1:22" ht="18.75" customHeight="1">
      <c r="B16" s="486" t="s">
        <v>333</v>
      </c>
      <c r="C16" s="146" t="s">
        <v>335</v>
      </c>
      <c r="D16" s="152">
        <f>(SUMIFS(Cálculos!$AH$6:$AH$228,Cálculos!$I$6:$I$228,2,Cálculos!$C$6:$C$228,"Fuente fija",Cálculos!$H$6:$H$228,"Ambos")+SUMIFS(Cálculos!$AH$6:$AH$228,Cálculos!$I$6:$I$228,2,Cálculos!$C$6:$C$228,"Fuente fija",Cálculos!$H$6:$H$228,"CAPV"))/1000</f>
        <v>0</v>
      </c>
      <c r="E16" s="143"/>
      <c r="F16" s="143"/>
      <c r="G16" s="143"/>
      <c r="H16" s="143"/>
      <c r="I16" s="143"/>
    </row>
    <row r="17" spans="2:9" ht="18.75" customHeight="1">
      <c r="B17" s="487"/>
      <c r="C17" s="146" t="s">
        <v>404</v>
      </c>
      <c r="D17" s="152">
        <f>(SUMIFS(Cálculos!$AH$6:$AH$228,Cálculos!$I$6:$I$228,2,Cálculos!$C$6:$C$228,"Fuente móvil",Cálculos!$H$6:$H$228,"Ambos")+SUMIFS(Cálculos!$AH$6:$AH$228,Cálculos!$I$6:$I$228,2,Cálculos!$C$6:$C$228,"Fuente móvil",Cálculos!$H$6:$H$228,"CAPV"))/1000</f>
        <v>0</v>
      </c>
      <c r="E17" s="143"/>
      <c r="F17" s="143"/>
      <c r="G17" s="143"/>
      <c r="H17" s="143"/>
      <c r="I17" s="143"/>
    </row>
    <row r="18" spans="2:9" ht="21.75" customHeight="1">
      <c r="B18" s="488"/>
      <c r="C18" s="138" t="s">
        <v>405</v>
      </c>
      <c r="D18" s="153">
        <f>D16+D17</f>
        <v>0</v>
      </c>
      <c r="E18" s="143"/>
      <c r="F18" s="143"/>
      <c r="G18" s="143"/>
      <c r="H18" s="143"/>
      <c r="I18" s="143"/>
    </row>
    <row r="19" spans="2:9" ht="6.75" customHeight="1">
      <c r="B19" s="47"/>
      <c r="C19" s="47"/>
      <c r="D19" s="185"/>
      <c r="E19" s="136"/>
      <c r="F19" s="143"/>
      <c r="G19" s="143"/>
      <c r="H19" s="143"/>
      <c r="I19" s="143"/>
    </row>
    <row r="20" spans="2:9" ht="55.5" customHeight="1">
      <c r="B20" s="138" t="s">
        <v>319</v>
      </c>
      <c r="C20" s="138" t="s">
        <v>405</v>
      </c>
      <c r="D20" s="153" t="e">
        <f>D14+D18</f>
        <v>#N/A</v>
      </c>
      <c r="E20" s="151"/>
      <c r="F20" s="151"/>
      <c r="G20" s="151"/>
      <c r="H20" s="151"/>
      <c r="I20" s="151"/>
    </row>
    <row r="21" spans="2:9" ht="6.75" customHeight="1">
      <c r="D21" s="250"/>
      <c r="E21" s="143"/>
      <c r="F21" s="143"/>
      <c r="G21" s="143"/>
      <c r="H21" s="143"/>
      <c r="I21" s="143"/>
    </row>
    <row r="22" spans="2:9" ht="29.25" customHeight="1">
      <c r="B22" s="138" t="s">
        <v>534</v>
      </c>
      <c r="C22" s="138" t="s">
        <v>405</v>
      </c>
      <c r="D22" s="153" t="e">
        <f>SUM(Cálculos!AN6:AN228)/1000</f>
        <v>#N/A</v>
      </c>
      <c r="E22" s="143"/>
      <c r="F22" s="143"/>
      <c r="G22" s="143"/>
      <c r="H22" s="143"/>
      <c r="I22" s="143"/>
    </row>
    <row r="23" spans="2:9" ht="9" customHeight="1">
      <c r="D23" s="250"/>
      <c r="E23" s="143"/>
      <c r="F23" s="143"/>
      <c r="G23" s="143"/>
      <c r="H23" s="143"/>
      <c r="I23" s="143"/>
    </row>
    <row r="24" spans="2:9" ht="29.25" customHeight="1">
      <c r="B24" s="138" t="s">
        <v>535</v>
      </c>
      <c r="C24" s="138" t="s">
        <v>405</v>
      </c>
      <c r="D24" s="153" t="e">
        <f>D20+D22</f>
        <v>#N/A</v>
      </c>
      <c r="E24" s="143"/>
      <c r="F24" s="143"/>
      <c r="G24" s="143"/>
      <c r="H24" s="143"/>
      <c r="I24" s="143"/>
    </row>
    <row r="25" spans="2:9" ht="29.25" customHeight="1">
      <c r="D25" s="32"/>
      <c r="E25" s="143"/>
      <c r="F25" s="143"/>
      <c r="G25" s="143"/>
      <c r="H25" s="143"/>
      <c r="I25" s="143"/>
    </row>
    <row r="26" spans="2:9" s="129" customFormat="1">
      <c r="B26" s="130" t="s">
        <v>423</v>
      </c>
    </row>
    <row r="27" spans="2:9" ht="17.25" customHeight="1">
      <c r="D27" s="32"/>
      <c r="E27" s="143"/>
      <c r="F27" s="143"/>
      <c r="G27" s="143"/>
      <c r="H27" s="143"/>
      <c r="I27" s="143"/>
    </row>
    <row r="28" spans="2:9" ht="29.25" customHeight="1">
      <c r="D28" s="139" t="s">
        <v>245</v>
      </c>
      <c r="E28" s="139" t="s">
        <v>12</v>
      </c>
      <c r="F28" s="139" t="s">
        <v>13</v>
      </c>
      <c r="G28" s="139" t="s">
        <v>14</v>
      </c>
      <c r="H28" s="139" t="s">
        <v>250</v>
      </c>
      <c r="I28" s="139" t="s">
        <v>195</v>
      </c>
    </row>
    <row r="29" spans="2:9" ht="33" customHeight="1">
      <c r="B29" s="483" t="s">
        <v>395</v>
      </c>
      <c r="C29" s="146" t="s">
        <v>406</v>
      </c>
      <c r="D29" s="148">
        <f>SUM(E29:H29)</f>
        <v>1.7302499999999998E-2</v>
      </c>
      <c r="E29" s="152">
        <f>(SUMIFS(Cálculos!AH$6:AH$228,Cálculos!$I$6:$I$228,3,Cálculos!$G$6:$G$228,$C29,Cálculos!$H$6:$H$228,"Ambos")+SUMIFS(Cálculos!AH$6:AH$228,Cálculos!$I$6:$I$228,3,Cálculos!$G$6:$G$228,$C29,Cálculos!$H$6:$H$228,"CAPV"))/1000</f>
        <v>5.0720000000000001E-3</v>
      </c>
      <c r="F29" s="152">
        <f>(SUMIFS(Cálculos!AI$6:AI$228,Cálculos!$I$6:$I$228,3,Cálculos!$G$6:$G$228,$C29,Cálculos!$H$6:$H$228,"Ambos")+SUMIFS(Cálculos!AI$6:AI$228,Cálculos!$I$6:$I$228,3,Cálculos!$G$6:$G$228,$C29,Cálculos!$H$6:$H$228,"CAPV"))/1000</f>
        <v>1.2500000000000001E-5</v>
      </c>
      <c r="G29" s="152">
        <f>(SUMIFS(Cálculos!AJ$6:AJ$228,Cálculos!$I$6:$I$228,3,Cálculos!$G$6:$G$228,$C29,Cálculos!$H$6:$H$228,"Ambos")+SUMIFS(Cálculos!AJ$6:AJ$228,Cálculos!$I$6:$I$228,3,Cálculos!$G$6:$G$228,$C29,Cálculos!$H$6:$H$228,"CAPV"))/1000</f>
        <v>1.2218E-2</v>
      </c>
      <c r="H29" s="152">
        <f>(SUMIFS(Cálculos!AK$6:AK$228,Cálculos!$I$6:$I$228,3,Cálculos!$G$6:$G$228,$C29,Cálculos!$H$6:$H$228,"Ambos")+SUMIFS(Cálculos!AK$6:AK$228,Cálculos!$I$6:$I$228,3,Cálculos!$G$6:$G$228,$C29,Cálculos!$H$6:$H$228,"CAPV"))/1000</f>
        <v>0</v>
      </c>
      <c r="I29" s="152">
        <f>(SUMIFS(Cálculos!AL$6:AL$228,Cálculos!$I$6:$I$228,3,Cálculos!$G$6:$G$228,$C29,Cálculos!$H$6:$H$228,"Ambos")+SUMIFS(Cálculos!AL$6:AL$228,Cálculos!$I$6:$I$228,3,Cálculos!$G$6:$G$228,$C29,Cálculos!$H$6:$H$228,"CAPV"))/1000</f>
        <v>1.7302500000000002E-2</v>
      </c>
    </row>
    <row r="30" spans="2:9" ht="16.5" customHeight="1">
      <c r="B30" s="484"/>
      <c r="C30" s="146" t="s">
        <v>407</v>
      </c>
      <c r="D30" s="148">
        <f t="shared" ref="D30:D35" si="1">SUM(E30:H30)</f>
        <v>0</v>
      </c>
      <c r="E30" s="152">
        <f>(SUMIFS(Cálculos!AH$6:AH$228,Cálculos!$I$6:$I$228,3,Cálculos!$G$6:$G$228,$C30,Cálculos!$H$6:$H$228,"Ambos")+SUMIFS(Cálculos!AH$6:AH$228,Cálculos!$I$6:$I$228,3,Cálculos!$G$6:$G$228,$C30,Cálculos!$H$6:$H$228,"CAPV"))/1000</f>
        <v>0</v>
      </c>
      <c r="F30" s="152">
        <f>(SUMIFS(Cálculos!AI$6:AI$228,Cálculos!$I$6:$I$228,3,Cálculos!$G$6:$G$228,$C30,Cálculos!$H$6:$H$228,"Ambos")+SUMIFS(Cálculos!AI$6:AI$228,Cálculos!$I$6:$I$228,3,Cálculos!$G$6:$G$228,$C30,Cálculos!$H$6:$H$228,"CAPV"))/1000</f>
        <v>0</v>
      </c>
      <c r="G30" s="152">
        <f>(SUMIFS(Cálculos!AJ$6:AJ$228,Cálculos!$I$6:$I$228,3,Cálculos!$G$6:$G$228,$C30,Cálculos!$H$6:$H$228,"Ambos")+SUMIFS(Cálculos!AJ$6:AJ$228,Cálculos!$I$6:$I$228,3,Cálculos!$G$6:$G$228,$C30,Cálculos!$H$6:$H$228,"CAPV"))/1000</f>
        <v>0</v>
      </c>
      <c r="H30" s="152">
        <f>(SUMIFS(Cálculos!AK$6:AK$228,Cálculos!$I$6:$I$228,3,Cálculos!$G$6:$G$228,$C30,Cálculos!$H$6:$H$228,"Ambos")+SUMIFS(Cálculos!AK$6:AK$228,Cálculos!$I$6:$I$228,3,Cálculos!$G$6:$G$228,$C30,Cálculos!$H$6:$H$228,"CAPV"))/1000</f>
        <v>0</v>
      </c>
      <c r="I30" s="152">
        <f>(SUMIFS(Cálculos!AL$6:AL$228,Cálculos!$I$6:$I$228,3,Cálculos!$G$6:$G$228,$C30,Cálculos!$H$6:$H$228,"Ambos")+SUMIFS(Cálculos!AL$6:AL$228,Cálculos!$I$6:$I$228,3,Cálculos!$G$6:$G$228,$C30,Cálculos!$H$6:$H$228,"CAPV"))/1000</f>
        <v>0</v>
      </c>
    </row>
    <row r="31" spans="2:9" ht="16.5" customHeight="1">
      <c r="B31" s="484"/>
      <c r="C31" s="146" t="s">
        <v>350</v>
      </c>
      <c r="D31" s="148">
        <f t="shared" si="1"/>
        <v>0</v>
      </c>
      <c r="E31" s="152">
        <f>(SUMIFS(Cálculos!AH$6:AH$228,Cálculos!$I$6:$I$228,3,Cálculos!$G$6:$G$228,$C31,Cálculos!$H$6:$H$228,"Ambos")+SUMIFS(Cálculos!AH$6:AH$228,Cálculos!$I$6:$I$228,3,Cálculos!$G$6:$G$228,$C31,Cálculos!$H$6:$H$228,"CAPV"))/1000</f>
        <v>0</v>
      </c>
      <c r="F31" s="152">
        <f>(SUMIFS(Cálculos!AI$6:AI$228,Cálculos!$I$6:$I$228,3,Cálculos!$G$6:$G$228,$C31,Cálculos!$H$6:$H$228,"Ambos")+SUMIFS(Cálculos!AI$6:AI$228,Cálculos!$I$6:$I$228,3,Cálculos!$G$6:$G$228,$C31,Cálculos!$H$6:$H$228,"CAPV"))/1000</f>
        <v>0</v>
      </c>
      <c r="G31" s="152">
        <f>(SUMIFS(Cálculos!AJ$6:AJ$228,Cálculos!$I$6:$I$228,3,Cálculos!$G$6:$G$228,$C31,Cálculos!$H$6:$H$228,"Ambos")+SUMIFS(Cálculos!AJ$6:AJ$228,Cálculos!$I$6:$I$228,3,Cálculos!$G$6:$G$228,$C31,Cálculos!$H$6:$H$228,"CAPV"))/1000</f>
        <v>0</v>
      </c>
      <c r="H31" s="152">
        <f>(SUMIFS(Cálculos!AK$6:AK$228,Cálculos!$I$6:$I$228,3,Cálculos!$G$6:$G$228,$C31,Cálculos!$H$6:$H$228,"Ambos")+SUMIFS(Cálculos!AK$6:AK$228,Cálculos!$I$6:$I$228,3,Cálculos!$G$6:$G$228,$C31,Cálculos!$H$6:$H$228,"CAPV"))/1000</f>
        <v>0</v>
      </c>
      <c r="I31" s="152">
        <f>(SUMIFS(Cálculos!AL$6:AL$228,Cálculos!$I$6:$I$228,3,Cálculos!$G$6:$G$228,$C31,Cálculos!$H$6:$H$228,"Ambos")+SUMIFS(Cálculos!AL$6:AL$228,Cálculos!$I$6:$I$228,3,Cálculos!$G$6:$G$228,$C31,Cálculos!$H$6:$H$228,"CAPV"))/1000</f>
        <v>0</v>
      </c>
    </row>
    <row r="32" spans="2:9" ht="16.5" customHeight="1">
      <c r="B32" s="484"/>
      <c r="C32" s="146" t="s">
        <v>500</v>
      </c>
      <c r="D32" s="148">
        <f t="shared" si="1"/>
        <v>0</v>
      </c>
      <c r="E32" s="152">
        <f>(SUMIFS(Cálculos!AH$6:AH$228,Cálculos!$I$6:$I$228,3,Cálculos!$G$6:$G$228,$C32,Cálculos!$H$6:$H$228,"Ambos")+SUMIFS(Cálculos!AH$6:AH$228,Cálculos!$I$6:$I$228,3,Cálculos!$G$6:$G$228,$C32,Cálculos!$H$6:$H$228,"CAPV"))/1000</f>
        <v>0</v>
      </c>
      <c r="F32" s="152">
        <f>(SUMIFS(Cálculos!AI$6:AI$228,Cálculos!$I$6:$I$228,3,Cálculos!$G$6:$G$228,$C32,Cálculos!$H$6:$H$228,"Ambos")+SUMIFS(Cálculos!AI$6:AI$228,Cálculos!$I$6:$I$228,3,Cálculos!$G$6:$G$228,$C32,Cálculos!$H$6:$H$228,"CAPV"))/1000</f>
        <v>0</v>
      </c>
      <c r="G32" s="152">
        <f>(SUMIFS(Cálculos!AJ$6:AJ$228,Cálculos!$I$6:$I$228,3,Cálculos!$G$6:$G$228,$C32,Cálculos!$H$6:$H$228,"Ambos")+SUMIFS(Cálculos!AJ$6:AJ$228,Cálculos!$I$6:$I$228,3,Cálculos!$G$6:$G$228,$C32,Cálculos!$H$6:$H$228,"CAPV"))/1000</f>
        <v>0</v>
      </c>
      <c r="H32" s="152">
        <f>(SUMIFS(Cálculos!AK$6:AK$228,Cálculos!$I$6:$I$228,3,Cálculos!$G$6:$G$228,$C32,Cálculos!$H$6:$H$228,"Ambos")+SUMIFS(Cálculos!AK$6:AK$228,Cálculos!$I$6:$I$228,3,Cálculos!$G$6:$G$228,$C32,Cálculos!$H$6:$H$228,"CAPV"))/1000</f>
        <v>0</v>
      </c>
      <c r="I32" s="152">
        <f>(SUMIFS(Cálculos!AL$6:AL$228,Cálculos!$I$6:$I$228,3,Cálculos!$G$6:$G$228,$C32,Cálculos!$H$6:$H$228,"Ambos")+SUMIFS(Cálculos!AL$6:AL$228,Cálculos!$I$6:$I$228,3,Cálculos!$G$6:$G$228,$C32,Cálculos!$H$6:$H$228,"CAPV"))/1000</f>
        <v>0</v>
      </c>
    </row>
    <row r="33" spans="2:9" ht="16.5" customHeight="1">
      <c r="B33" s="484"/>
      <c r="C33" s="146" t="s">
        <v>803</v>
      </c>
      <c r="D33" s="148">
        <f t="shared" si="1"/>
        <v>0</v>
      </c>
      <c r="E33" s="152">
        <f>(SUMIFS(Cálculos!AH$6:AH$228,Cálculos!$I$6:$I$228,3,Cálculos!$G$6:$G$228,$C33,Cálculos!$H$6:$H$228,"Ambos")+SUMIFS(Cálculos!AH$6:AH$228,Cálculos!$I$6:$I$228,3,Cálculos!$G$6:$G$228,$C33,Cálculos!$H$6:$H$228,"CAPV"))/1000</f>
        <v>0</v>
      </c>
      <c r="F33" s="152">
        <f>(SUMIFS(Cálculos!AI$6:AI$228,Cálculos!$I$6:$I$228,3,Cálculos!$G$6:$G$228,$C33,Cálculos!$H$6:$H$228,"Ambos")+SUMIFS(Cálculos!AI$6:AI$228,Cálculos!$I$6:$I$228,3,Cálculos!$G$6:$G$228,$C33,Cálculos!$H$6:$H$228,"CAPV"))/1000</f>
        <v>0</v>
      </c>
      <c r="G33" s="152">
        <f>(SUMIFS(Cálculos!AJ$6:AJ$228,Cálculos!$I$6:$I$228,3,Cálculos!$G$6:$G$228,$C33,Cálculos!$H$6:$H$228,"Ambos")+SUMIFS(Cálculos!AJ$6:AJ$228,Cálculos!$I$6:$I$228,3,Cálculos!$G$6:$G$228,$C33,Cálculos!$H$6:$H$228,"CAPV"))/1000</f>
        <v>0</v>
      </c>
      <c r="H33" s="152">
        <f>(SUMIFS(Cálculos!AK$6:AK$228,Cálculos!$I$6:$I$228,3,Cálculos!$G$6:$G$228,$C33,Cálculos!$H$6:$H$228,"Ambos")+SUMIFS(Cálculos!AK$6:AK$228,Cálculos!$I$6:$I$228,3,Cálculos!$G$6:$G$228,$C33,Cálculos!$H$6:$H$228,"CAPV"))/1000</f>
        <v>0</v>
      </c>
      <c r="I33" s="152">
        <f>(SUMIFS(Cálculos!AL$6:AL$228,Cálculos!$I$6:$I$228,3,Cálculos!$G$6:$G$228,$C33,Cálculos!$H$6:$H$228,"Ambos")+SUMIFS(Cálculos!AL$6:AL$228,Cálculos!$I$6:$I$228,3,Cálculos!$G$6:$G$228,$C33,Cálculos!$H$6:$H$228,"CAPV"))/1000</f>
        <v>0</v>
      </c>
    </row>
    <row r="34" spans="2:9" ht="16.5" customHeight="1">
      <c r="B34" s="484"/>
      <c r="C34" s="146" t="s">
        <v>804</v>
      </c>
      <c r="D34" s="148">
        <f t="shared" si="1"/>
        <v>0</v>
      </c>
      <c r="E34" s="152">
        <f>(SUMIFS(Cálculos!AH$6:AH$228,Cálculos!$I$6:$I$228,3,Cálculos!$G$6:$G$228,$C34,Cálculos!$H$6:$H$228,"Ambos")+SUMIFS(Cálculos!AH$6:AH$228,Cálculos!$I$6:$I$228,3,Cálculos!$G$6:$G$228,$C34,Cálculos!$H$6:$H$228,"CAPV"))/1000</f>
        <v>0</v>
      </c>
      <c r="F34" s="152">
        <f>(SUMIFS(Cálculos!AI$6:AI$228,Cálculos!$I$6:$I$228,3,Cálculos!$G$6:$G$228,$C34,Cálculos!$H$6:$H$228,"Ambos")+SUMIFS(Cálculos!AI$6:AI$228,Cálculos!$I$6:$I$228,3,Cálculos!$G$6:$G$228,$C34,Cálculos!$H$6:$H$228,"CAPV"))/1000</f>
        <v>0</v>
      </c>
      <c r="G34" s="152">
        <f>(SUMIFS(Cálculos!AJ$6:AJ$228,Cálculos!$I$6:$I$228,3,Cálculos!$G$6:$G$228,$C34,Cálculos!$H$6:$H$228,"Ambos")+SUMIFS(Cálculos!AJ$6:AJ$228,Cálculos!$I$6:$I$228,3,Cálculos!$G$6:$G$228,$C34,Cálculos!$H$6:$H$228,"CAPV"))/1000</f>
        <v>0</v>
      </c>
      <c r="H34" s="152">
        <f>(SUMIFS(Cálculos!AK$6:AK$228,Cálculos!$I$6:$I$228,3,Cálculos!$G$6:$G$228,$C34,Cálculos!$H$6:$H$228,"Ambos")+SUMIFS(Cálculos!AK$6:AK$228,Cálculos!$I$6:$I$228,3,Cálculos!$G$6:$G$228,$C34,Cálculos!$H$6:$H$228,"CAPV"))/1000</f>
        <v>0</v>
      </c>
      <c r="I34" s="152">
        <f>(SUMIFS(Cálculos!AL$6:AL$228,Cálculos!$I$6:$I$228,3,Cálculos!$G$6:$G$228,$C34,Cálculos!$H$6:$H$228,"Ambos")+SUMIFS(Cálculos!AL$6:AL$228,Cálculos!$I$6:$I$228,3,Cálculos!$G$6:$G$228,$C34,Cálculos!$H$6:$H$228,"CAPV"))/1000</f>
        <v>0</v>
      </c>
    </row>
    <row r="35" spans="2:9" ht="16.5" customHeight="1">
      <c r="B35" s="484"/>
      <c r="C35" s="146" t="s">
        <v>801</v>
      </c>
      <c r="D35" s="148">
        <f t="shared" si="1"/>
        <v>0</v>
      </c>
      <c r="E35" s="152">
        <f>(SUMIFS(Cálculos!AH$6:AH$228,Cálculos!$I$6:$I$228,3,Cálculos!$G$6:$G$228,$C35,Cálculos!$H$6:$H$228,"Ambos")+SUMIFS(Cálculos!AH$6:AH$228,Cálculos!$I$6:$I$228,3,Cálculos!$G$6:$G$228,$C35,Cálculos!$H$6:$H$228,"CAPV"))/1000</f>
        <v>0</v>
      </c>
      <c r="F35" s="152">
        <f>(SUMIFS(Cálculos!AI$6:AI$228,Cálculos!$I$6:$I$228,3,Cálculos!$G$6:$G$228,$C35,Cálculos!$H$6:$H$228,"Ambos")+SUMIFS(Cálculos!AI$6:AI$228,Cálculos!$I$6:$I$228,3,Cálculos!$G$6:$G$228,$C35,Cálculos!$H$6:$H$228,"CAPV"))/1000</f>
        <v>0</v>
      </c>
      <c r="G35" s="152">
        <f>(SUMIFS(Cálculos!AJ$6:AJ$228,Cálculos!$I$6:$I$228,3,Cálculos!$G$6:$G$228,$C35,Cálculos!$H$6:$H$228,"Ambos")+SUMIFS(Cálculos!AJ$6:AJ$228,Cálculos!$I$6:$I$228,3,Cálculos!$G$6:$G$228,$C35,Cálculos!$H$6:$H$228,"CAPV"))/1000</f>
        <v>0</v>
      </c>
      <c r="H35" s="152">
        <f>(SUMIFS(Cálculos!AK$6:AK$228,Cálculos!$I$6:$I$228,3,Cálculos!$G$6:$G$228,$C35,Cálculos!$H$6:$H$228,"Ambos")+SUMIFS(Cálculos!AK$6:AK$228,Cálculos!$I$6:$I$228,3,Cálculos!$G$6:$G$228,$C35,Cálculos!$H$6:$H$228,"CAPV"))/1000</f>
        <v>0</v>
      </c>
      <c r="I35" s="152">
        <f>(SUMIFS(Cálculos!AL$6:AL$228,Cálculos!$I$6:$I$228,3,Cálculos!$G$6:$G$228,$C35,Cálculos!$H$6:$H$228,"Ambos")+SUMIFS(Cálculos!AL$6:AL$228,Cálculos!$I$6:$I$228,3,Cálculos!$G$6:$G$228,$C35,Cálculos!$H$6:$H$228,"CAPV"))/1000</f>
        <v>0</v>
      </c>
    </row>
    <row r="36" spans="2:9" ht="16.5" customHeight="1">
      <c r="B36" s="485"/>
      <c r="C36" s="138" t="s">
        <v>405</v>
      </c>
      <c r="D36" s="227">
        <f>SUM(D29:D35)</f>
        <v>1.7302499999999998E-2</v>
      </c>
      <c r="E36" s="227">
        <f t="shared" ref="E36:H36" si="2">SUM(E29:E35)</f>
        <v>5.0720000000000001E-3</v>
      </c>
      <c r="F36" s="227">
        <f t="shared" si="2"/>
        <v>1.2500000000000001E-5</v>
      </c>
      <c r="G36" s="227">
        <f t="shared" si="2"/>
        <v>1.2218E-2</v>
      </c>
      <c r="H36" s="227">
        <f t="shared" si="2"/>
        <v>0</v>
      </c>
      <c r="I36" s="227">
        <f>SUM(I29:I35)</f>
        <v>1.7302500000000002E-2</v>
      </c>
    </row>
    <row r="37" spans="2:9">
      <c r="D37" s="32"/>
    </row>
    <row r="38" spans="2:9" s="129" customFormat="1">
      <c r="B38" s="130" t="s">
        <v>536</v>
      </c>
    </row>
    <row r="39" spans="2:9">
      <c r="D39" s="32"/>
    </row>
    <row r="40" spans="2:9" ht="29.25" customHeight="1">
      <c r="B40" s="138" t="s">
        <v>537</v>
      </c>
      <c r="C40" s="138" t="s">
        <v>405</v>
      </c>
      <c r="D40" s="154" t="e">
        <f>D24+D36</f>
        <v>#N/A</v>
      </c>
      <c r="E40" s="143"/>
      <c r="F40" s="143"/>
      <c r="G40" s="143"/>
      <c r="H40" s="143"/>
      <c r="I40" s="143"/>
    </row>
    <row r="41" spans="2:9">
      <c r="D41" s="32"/>
    </row>
    <row r="42" spans="2:9">
      <c r="D42" s="32"/>
    </row>
    <row r="43" spans="2:9" s="127" customFormat="1">
      <c r="B43" s="128" t="str">
        <f>CONCATENATE("B) DETALLE DE RESULTADOS ABSOLUTOS EN EL AÑO ",'Datos generales organización'!$D$14," - (ALCANCE 1 +ALCANCE 2)","  (t CO2e)")</f>
        <v>B) DETALLE DE RESULTADOS ABSOLUTOS EN EL AÑO &lt;seleccionar año&gt; - (ALCANCE 1 +ALCANCE 2)  (t CO2e)</v>
      </c>
    </row>
    <row r="44" spans="2:9" s="32" customFormat="1">
      <c r="B44" s="49"/>
    </row>
    <row r="45" spans="2:9" s="32" customFormat="1" ht="30">
      <c r="B45" s="49"/>
      <c r="D45" s="139" t="s">
        <v>245</v>
      </c>
      <c r="E45" s="139" t="s">
        <v>12</v>
      </c>
      <c r="F45" s="139" t="s">
        <v>13</v>
      </c>
      <c r="G45" s="139" t="s">
        <v>14</v>
      </c>
      <c r="H45" s="139" t="s">
        <v>250</v>
      </c>
      <c r="I45" s="139" t="s">
        <v>195</v>
      </c>
    </row>
    <row r="46" spans="2:9" s="32" customFormat="1">
      <c r="B46" s="155" t="s">
        <v>3</v>
      </c>
      <c r="C46" s="142" t="s">
        <v>402</v>
      </c>
      <c r="D46" s="147">
        <f>SUM(E46:H46)</f>
        <v>0</v>
      </c>
      <c r="E46" s="149">
        <f>(SUMIFS(Cálculos!AH$6:AH$228,Cálculos!$E$6:$E$228,$C46,Cálculos!$H$6:$H$228,"Ambos",Cálculos!$I$6:$I$228,1)+SUMIFS(Cálculos!AH$6:AH$228,Cálculos!$E$6:$E$228,$C46,Cálculos!$H$6:$H$228,"CAPV",Cálculos!$I$6:$I$228,1))/1000</f>
        <v>0</v>
      </c>
      <c r="F46" s="149">
        <f>(SUMIFS(Cálculos!AI$6:AI$228,Cálculos!$E$6:$E$228,$C46,Cálculos!$H$6:$H$228,"Ambos",Cálculos!$I$6:$I$228,1)+SUMIFS(Cálculos!AI$6:AI$228,Cálculos!$E$6:$E$228,$C46,Cálculos!$H$6:$H$228,"CAPV",Cálculos!$I$6:$I$228,1))/1000</f>
        <v>0</v>
      </c>
      <c r="G46" s="149">
        <f>(SUMIFS(Cálculos!AJ$6:AJ$228,Cálculos!$E$6:$E$228,$C46,Cálculos!$H$6:$H$228,"Ambos",Cálculos!$I$6:$I$228,1)+SUMIFS(Cálculos!AJ$6:AJ$228,Cálculos!$E$6:$E$228,$C46,Cálculos!$H$6:$H$228,"CAPV",Cálculos!$I$6:$I$228,1))/1000</f>
        <v>0</v>
      </c>
      <c r="H46" s="149">
        <f>(SUMIFS(Cálculos!AK$6:AK$228,Cálculos!$E$6:$E$228,$C46,Cálculos!$H$6:$H$228,"Ambos",Cálculos!$I$6:$I$228,1)+SUMIFS(Cálculos!AK$6:AK$228,Cálculos!$E$6:$E$228,$C46,Cálculos!$H$6:$H$228,"CAPV",Cálculos!$I$6:$I$228,1))/1000</f>
        <v>0</v>
      </c>
      <c r="I46" s="149">
        <f>(SUMIFS(Cálculos!AL$6:AL$228,Cálculos!$E$6:$E$228,$C46,Cálculos!$H$6:$H$228,"Ambos",Cálculos!$I$6:$I$228,1)+SUMIFS(Cálculos!AL$6:AL$228,Cálculos!$E$6:$E$228,$C46,Cálculos!$H$6:$H$228,"CAPV",Cálculos!$I$6:$I$228,1))/1000</f>
        <v>0</v>
      </c>
    </row>
    <row r="47" spans="2:9" s="32" customFormat="1">
      <c r="B47" s="155" t="s">
        <v>3</v>
      </c>
      <c r="C47" s="142" t="s">
        <v>33</v>
      </c>
      <c r="D47" s="147">
        <f t="shared" ref="D47:D67" si="3">SUM(E47:H47)</f>
        <v>0</v>
      </c>
      <c r="E47" s="149">
        <f>(SUMIFS(Cálculos!AH$6:AH$228,Cálculos!$E$6:$E$228,$C47,Cálculos!$H$6:$H$228,"Ambos",Cálculos!$I$6:$I$228,1)+SUMIFS(Cálculos!AH$6:AH$228,Cálculos!$E$6:$E$228,$C47,Cálculos!$H$6:$H$228,"CAPV",Cálculos!$I$6:$I$228,1))/1000</f>
        <v>0</v>
      </c>
      <c r="F47" s="149">
        <f>(SUMIFS(Cálculos!AI$6:AI$228,Cálculos!$E$6:$E$228,$C47,Cálculos!$H$6:$H$228,"Ambos",Cálculos!$I$6:$I$228,1)+SUMIFS(Cálculos!AI$6:AI$228,Cálculos!$E$6:$E$228,$C47,Cálculos!$H$6:$H$228,"CAPV",Cálculos!$I$6:$I$228,1))/1000</f>
        <v>0</v>
      </c>
      <c r="G47" s="149">
        <f>(SUMIFS(Cálculos!AJ$6:AJ$228,Cálculos!$E$6:$E$228,$C47,Cálculos!$H$6:$H$228,"Ambos",Cálculos!$I$6:$I$228,1)+SUMIFS(Cálculos!AJ$6:AJ$228,Cálculos!$E$6:$E$228,$C47,Cálculos!$H$6:$H$228,"CAPV",Cálculos!$I$6:$I$228,1))/1000</f>
        <v>0</v>
      </c>
      <c r="H47" s="149">
        <f>(SUMIFS(Cálculos!AK$6:AK$228,Cálculos!$E$6:$E$228,$C47,Cálculos!$H$6:$H$228,"Ambos",Cálculos!$I$6:$I$228,1)+SUMIFS(Cálculos!AK$6:AK$228,Cálculos!$E$6:$E$228,$C47,Cálculos!$H$6:$H$228,"CAPV",Cálculos!$I$6:$I$228,1))/1000</f>
        <v>0</v>
      </c>
      <c r="I47" s="149">
        <f>(SUMIFS(Cálculos!AL$6:AL$228,Cálculos!$E$6:$E$228,$C47,Cálculos!$H$6:$H$228,"Ambos",Cálculos!$I$6:$I$228,1)+SUMIFS(Cálculos!AL$6:AL$228,Cálculos!$E$6:$E$228,$C47,Cálculos!$H$6:$H$228,"CAPV",Cálculos!$I$6:$I$228,1))/1000</f>
        <v>0</v>
      </c>
    </row>
    <row r="48" spans="2:9" s="32" customFormat="1">
      <c r="B48" s="155" t="s">
        <v>3</v>
      </c>
      <c r="C48" s="142" t="s">
        <v>80</v>
      </c>
      <c r="D48" s="147">
        <f t="shared" si="3"/>
        <v>0</v>
      </c>
      <c r="E48" s="149">
        <f>(SUMIFS(Cálculos!AH$6:AH$228,Cálculos!$E$6:$E$228,$C48,Cálculos!$H$6:$H$228,"Ambos",Cálculos!$I$6:$I$228,1)+SUMIFS(Cálculos!AH$6:AH$228,Cálculos!$E$6:$E$228,$C48,Cálculos!$H$6:$H$228,"CAPV",Cálculos!$I$6:$I$228,1))/1000</f>
        <v>0</v>
      </c>
      <c r="F48" s="149">
        <f>(SUMIFS(Cálculos!AI$6:AI$228,Cálculos!$E$6:$E$228,$C48,Cálculos!$H$6:$H$228,"Ambos",Cálculos!$I$6:$I$228,1)+SUMIFS(Cálculos!AI$6:AI$228,Cálculos!$E$6:$E$228,$C48,Cálculos!$H$6:$H$228,"CAPV",Cálculos!$I$6:$I$228,1))/1000</f>
        <v>0</v>
      </c>
      <c r="G48" s="149">
        <f>(SUMIFS(Cálculos!AJ$6:AJ$228,Cálculos!$E$6:$E$228,$C48,Cálculos!$H$6:$H$228,"Ambos",Cálculos!$I$6:$I$228,1)+SUMIFS(Cálculos!AJ$6:AJ$228,Cálculos!$E$6:$E$228,$C48,Cálculos!$H$6:$H$228,"CAPV",Cálculos!$I$6:$I$228,1))/1000</f>
        <v>0</v>
      </c>
      <c r="H48" s="149">
        <f>(SUMIFS(Cálculos!AK$6:AK$228,Cálculos!$E$6:$E$228,$C48,Cálculos!$H$6:$H$228,"Ambos",Cálculos!$I$6:$I$228,1)+SUMIFS(Cálculos!AK$6:AK$228,Cálculos!$E$6:$E$228,$C48,Cálculos!$H$6:$H$228,"CAPV",Cálculos!$I$6:$I$228,1))/1000</f>
        <v>0</v>
      </c>
      <c r="I48" s="149">
        <f>(SUMIFS(Cálculos!AL$6:AL$228,Cálculos!$E$6:$E$228,$C48,Cálculos!$H$6:$H$228,"Ambos",Cálculos!$I$6:$I$228,1)+SUMIFS(Cálculos!AL$6:AL$228,Cálculos!$E$6:$E$228,$C48,Cálculos!$H$6:$H$228,"CAPV",Cálculos!$I$6:$I$228,1))/1000</f>
        <v>0</v>
      </c>
    </row>
    <row r="49" spans="1:9" s="32" customFormat="1">
      <c r="B49" s="155" t="s">
        <v>3</v>
      </c>
      <c r="C49" s="142" t="s">
        <v>78</v>
      </c>
      <c r="D49" s="147">
        <f t="shared" si="3"/>
        <v>0</v>
      </c>
      <c r="E49" s="149">
        <f>(SUMIFS(Cálculos!AH$6:AH$228,Cálculos!$E$6:$E$228,$C49,Cálculos!$H$6:$H$228,"Ambos",Cálculos!$I$6:$I$228,1)+SUMIFS(Cálculos!AH$6:AH$228,Cálculos!$E$6:$E$228,$C49,Cálculos!$H$6:$H$228,"CAPV",Cálculos!$I$6:$I$228,1))/1000</f>
        <v>0</v>
      </c>
      <c r="F49" s="149">
        <f>(SUMIFS(Cálculos!AI$6:AI$228,Cálculos!$E$6:$E$228,$C49,Cálculos!$H$6:$H$228,"Ambos",Cálculos!$I$6:$I$228,1)+SUMIFS(Cálculos!AI$6:AI$228,Cálculos!$E$6:$E$228,$C49,Cálculos!$H$6:$H$228,"CAPV",Cálculos!$I$6:$I$228,1))/1000</f>
        <v>0</v>
      </c>
      <c r="G49" s="149">
        <f>(SUMIFS(Cálculos!AJ$6:AJ$228,Cálculos!$E$6:$E$228,$C49,Cálculos!$H$6:$H$228,"Ambos",Cálculos!$I$6:$I$228,1)+SUMIFS(Cálculos!AJ$6:AJ$228,Cálculos!$E$6:$E$228,$C49,Cálculos!$H$6:$H$228,"CAPV",Cálculos!$I$6:$I$228,1))/1000</f>
        <v>0</v>
      </c>
      <c r="H49" s="149">
        <f>(SUMIFS(Cálculos!AK$6:AK$228,Cálculos!$E$6:$E$228,$C49,Cálculos!$H$6:$H$228,"Ambos",Cálculos!$I$6:$I$228,1)+SUMIFS(Cálculos!AK$6:AK$228,Cálculos!$E$6:$E$228,$C49,Cálculos!$H$6:$H$228,"CAPV",Cálculos!$I$6:$I$228,1))/1000</f>
        <v>0</v>
      </c>
      <c r="I49" s="149">
        <f>(SUMIFS(Cálculos!AL$6:AL$228,Cálculos!$E$6:$E$228,$C49,Cálculos!$H$6:$H$228,"Ambos",Cálculos!$I$6:$I$228,1)+SUMIFS(Cálculos!AL$6:AL$228,Cálculos!$E$6:$E$228,$C49,Cálculos!$H$6:$H$228,"CAPV",Cálculos!$I$6:$I$228,1))/1000</f>
        <v>0</v>
      </c>
    </row>
    <row r="50" spans="1:9" s="32" customFormat="1">
      <c r="B50" s="155" t="s">
        <v>3</v>
      </c>
      <c r="C50" s="142" t="s">
        <v>76</v>
      </c>
      <c r="D50" s="147">
        <f t="shared" si="3"/>
        <v>0</v>
      </c>
      <c r="E50" s="149">
        <f>(SUMIFS(Cálculos!AH$6:AH$228,Cálculos!$E$6:$E$228,$C50,Cálculos!$H$6:$H$228,"Ambos",Cálculos!$I$6:$I$228,1)+SUMIFS(Cálculos!AH$6:AH$228,Cálculos!$E$6:$E$228,$C50,Cálculos!$H$6:$H$228,"CAPV",Cálculos!$I$6:$I$228,1))/1000</f>
        <v>0</v>
      </c>
      <c r="F50" s="149">
        <f>(SUMIFS(Cálculos!AI$6:AI$228,Cálculos!$E$6:$E$228,$C50,Cálculos!$H$6:$H$228,"Ambos",Cálculos!$I$6:$I$228,1)+SUMIFS(Cálculos!AI$6:AI$228,Cálculos!$E$6:$E$228,$C50,Cálculos!$H$6:$H$228,"CAPV",Cálculos!$I$6:$I$228,1))/1000</f>
        <v>0</v>
      </c>
      <c r="G50" s="149">
        <f>(SUMIFS(Cálculos!AJ$6:AJ$228,Cálculos!$E$6:$E$228,$C50,Cálculos!$H$6:$H$228,"Ambos",Cálculos!$I$6:$I$228,1)+SUMIFS(Cálculos!AJ$6:AJ$228,Cálculos!$E$6:$E$228,$C50,Cálculos!$H$6:$H$228,"CAPV",Cálculos!$I$6:$I$228,1))/1000</f>
        <v>0</v>
      </c>
      <c r="H50" s="149">
        <f>(SUMIFS(Cálculos!AK$6:AK$228,Cálculos!$E$6:$E$228,$C50,Cálculos!$H$6:$H$228,"Ambos",Cálculos!$I$6:$I$228,1)+SUMIFS(Cálculos!AK$6:AK$228,Cálculos!$E$6:$E$228,$C50,Cálculos!$H$6:$H$228,"CAPV",Cálculos!$I$6:$I$228,1))/1000</f>
        <v>0</v>
      </c>
      <c r="I50" s="149">
        <f>(SUMIFS(Cálculos!AL$6:AL$228,Cálculos!$E$6:$E$228,$C50,Cálculos!$H$6:$H$228,"Ambos",Cálculos!$I$6:$I$228,1)+SUMIFS(Cálculos!AL$6:AL$228,Cálculos!$E$6:$E$228,$C50,Cálculos!$H$6:$H$228,"CAPV",Cálculos!$I$6:$I$228,1))/1000</f>
        <v>0</v>
      </c>
    </row>
    <row r="51" spans="1:9" s="32" customFormat="1">
      <c r="B51" s="155" t="s">
        <v>3</v>
      </c>
      <c r="C51" s="142" t="s">
        <v>55</v>
      </c>
      <c r="D51" s="147">
        <f t="shared" si="3"/>
        <v>0</v>
      </c>
      <c r="E51" s="149">
        <f>(SUMIFS(Cálculos!AH$6:AH$228,Cálculos!$E$6:$E$228,$C51,Cálculos!$H$6:$H$228,"Ambos",Cálculos!$I$6:$I$228,1)+SUMIFS(Cálculos!AH$6:AH$228,Cálculos!$E$6:$E$228,$C51,Cálculos!$H$6:$H$228,"CAPV",Cálculos!$I$6:$I$228,1))/1000</f>
        <v>0</v>
      </c>
      <c r="F51" s="149">
        <f>(SUMIFS(Cálculos!AI$6:AI$228,Cálculos!$E$6:$E$228,$C51,Cálculos!$H$6:$H$228,"Ambos",Cálculos!$I$6:$I$228,1)+SUMIFS(Cálculos!AI$6:AI$228,Cálculos!$E$6:$E$228,$C51,Cálculos!$H$6:$H$228,"CAPV",Cálculos!$I$6:$I$228,1))/1000</f>
        <v>0</v>
      </c>
      <c r="G51" s="149">
        <f>(SUMIFS(Cálculos!AJ$6:AJ$228,Cálculos!$E$6:$E$228,$C51,Cálculos!$H$6:$H$228,"Ambos",Cálculos!$I$6:$I$228,1)+SUMIFS(Cálculos!AJ$6:AJ$228,Cálculos!$E$6:$E$228,$C51,Cálculos!$H$6:$H$228,"CAPV",Cálculos!$I$6:$I$228,1))/1000</f>
        <v>0</v>
      </c>
      <c r="H51" s="149">
        <f>(SUMIFS(Cálculos!AK$6:AK$228,Cálculos!$E$6:$E$228,$C51,Cálculos!$H$6:$H$228,"Ambos",Cálculos!$I$6:$I$228,1)+SUMIFS(Cálculos!AK$6:AK$228,Cálculos!$E$6:$E$228,$C51,Cálculos!$H$6:$H$228,"CAPV",Cálculos!$I$6:$I$228,1))/1000</f>
        <v>0</v>
      </c>
      <c r="I51" s="149">
        <f>(SUMIFS(Cálculos!AL$6:AL$228,Cálculos!$E$6:$E$228,$C51,Cálculos!$H$6:$H$228,"Ambos",Cálculos!$I$6:$I$228,1)+SUMIFS(Cálculos!AL$6:AL$228,Cálculos!$E$6:$E$228,$C51,Cálculos!$H$6:$H$228,"CAPV",Cálculos!$I$6:$I$228,1))/1000</f>
        <v>0</v>
      </c>
    </row>
    <row r="52" spans="1:9" s="32" customFormat="1">
      <c r="B52" s="155" t="s">
        <v>3</v>
      </c>
      <c r="C52" s="142" t="s">
        <v>77</v>
      </c>
      <c r="D52" s="147">
        <f t="shared" si="3"/>
        <v>0</v>
      </c>
      <c r="E52" s="149">
        <f>(SUMIFS(Cálculos!AH$6:AH$228,Cálculos!$E$6:$E$228,$C52,Cálculos!$H$6:$H$228,"Ambos",Cálculos!$I$6:$I$228,1)+SUMIFS(Cálculos!AH$6:AH$228,Cálculos!$E$6:$E$228,$C52,Cálculos!$H$6:$H$228,"CAPV",Cálculos!$I$6:$I$228,1))/1000</f>
        <v>0</v>
      </c>
      <c r="F52" s="149">
        <f>(SUMIFS(Cálculos!AI$6:AI$228,Cálculos!$E$6:$E$228,$C52,Cálculos!$H$6:$H$228,"Ambos",Cálculos!$I$6:$I$228,1)+SUMIFS(Cálculos!AI$6:AI$228,Cálculos!$E$6:$E$228,$C52,Cálculos!$H$6:$H$228,"CAPV",Cálculos!$I$6:$I$228,1))/1000</f>
        <v>0</v>
      </c>
      <c r="G52" s="149">
        <f>(SUMIFS(Cálculos!AJ$6:AJ$228,Cálculos!$E$6:$E$228,$C52,Cálculos!$H$6:$H$228,"Ambos",Cálculos!$I$6:$I$228,1)+SUMIFS(Cálculos!AJ$6:AJ$228,Cálculos!$E$6:$E$228,$C52,Cálculos!$H$6:$H$228,"CAPV",Cálculos!$I$6:$I$228,1))/1000</f>
        <v>0</v>
      </c>
      <c r="H52" s="149">
        <f>(SUMIFS(Cálculos!AK$6:AK$228,Cálculos!$E$6:$E$228,$C52,Cálculos!$H$6:$H$228,"Ambos",Cálculos!$I$6:$I$228,1)+SUMIFS(Cálculos!AK$6:AK$228,Cálculos!$E$6:$E$228,$C52,Cálculos!$H$6:$H$228,"CAPV",Cálculos!$I$6:$I$228,1))/1000</f>
        <v>0</v>
      </c>
      <c r="I52" s="149">
        <f>(SUMIFS(Cálculos!AL$6:AL$228,Cálculos!$E$6:$E$228,$C52,Cálculos!$H$6:$H$228,"Ambos",Cálculos!$I$6:$I$228,1)+SUMIFS(Cálculos!AL$6:AL$228,Cálculos!$E$6:$E$228,$C52,Cálculos!$H$6:$H$228,"CAPV",Cálculos!$I$6:$I$228,1))/1000</f>
        <v>0</v>
      </c>
    </row>
    <row r="53" spans="1:9" s="32" customFormat="1">
      <c r="B53" s="155" t="s">
        <v>3</v>
      </c>
      <c r="C53" s="142" t="s">
        <v>75</v>
      </c>
      <c r="D53" s="147">
        <f t="shared" si="3"/>
        <v>0</v>
      </c>
      <c r="E53" s="149">
        <f>(SUMIFS(Cálculos!AH$6:AH$228,Cálculos!$E$6:$E$228,$C53,Cálculos!$H$6:$H$228,"Ambos",Cálculos!$I$6:$I$228,1)+SUMIFS(Cálculos!AH$6:AH$228,Cálculos!$E$6:$E$228,$C53,Cálculos!$H$6:$H$228,"CAPV",Cálculos!$I$6:$I$228,1))/1000</f>
        <v>0</v>
      </c>
      <c r="F53" s="149">
        <f>(SUMIFS(Cálculos!AI$6:AI$228,Cálculos!$E$6:$E$228,$C53,Cálculos!$H$6:$H$228,"Ambos",Cálculos!$I$6:$I$228,1)+SUMIFS(Cálculos!AI$6:AI$228,Cálculos!$E$6:$E$228,$C53,Cálculos!$H$6:$H$228,"CAPV",Cálculos!$I$6:$I$228,1))/1000</f>
        <v>0</v>
      </c>
      <c r="G53" s="149">
        <f>(SUMIFS(Cálculos!AJ$6:AJ$228,Cálculos!$E$6:$E$228,$C53,Cálculos!$H$6:$H$228,"Ambos",Cálculos!$I$6:$I$228,1)+SUMIFS(Cálculos!AJ$6:AJ$228,Cálculos!$E$6:$E$228,$C53,Cálculos!$H$6:$H$228,"CAPV",Cálculos!$I$6:$I$228,1))/1000</f>
        <v>0</v>
      </c>
      <c r="H53" s="149">
        <f>(SUMIFS(Cálculos!AK$6:AK$228,Cálculos!$E$6:$E$228,$C53,Cálculos!$H$6:$H$228,"Ambos",Cálculos!$I$6:$I$228,1)+SUMIFS(Cálculos!AK$6:AK$228,Cálculos!$E$6:$E$228,$C53,Cálculos!$H$6:$H$228,"CAPV",Cálculos!$I$6:$I$228,1))/1000</f>
        <v>0</v>
      </c>
      <c r="I53" s="149">
        <f>(SUMIFS(Cálculos!AL$6:AL$228,Cálculos!$E$6:$E$228,$C53,Cálculos!$H$6:$H$228,"Ambos",Cálculos!$I$6:$I$228,1)+SUMIFS(Cálculos!AL$6:AL$228,Cálculos!$E$6:$E$228,$C53,Cálculos!$H$6:$H$228,"CAPV",Cálculos!$I$6:$I$228,1))/1000</f>
        <v>0</v>
      </c>
    </row>
    <row r="54" spans="1:9" s="32" customFormat="1">
      <c r="B54" s="155" t="s">
        <v>3</v>
      </c>
      <c r="C54" s="142" t="s">
        <v>79</v>
      </c>
      <c r="D54" s="147">
        <f t="shared" si="3"/>
        <v>0</v>
      </c>
      <c r="E54" s="149">
        <f>(SUMIFS(Cálculos!AH$6:AH$228,Cálculos!$E$6:$E$228,$C54,Cálculos!$H$6:$H$228,"Ambos",Cálculos!$I$6:$I$228,1)+SUMIFS(Cálculos!AH$6:AH$228,Cálculos!$E$6:$E$228,$C54,Cálculos!$H$6:$H$228,"CAPV",Cálculos!$I$6:$I$228,1))/1000</f>
        <v>0</v>
      </c>
      <c r="F54" s="149">
        <f>(SUMIFS(Cálculos!AI$6:AI$228,Cálculos!$E$6:$E$228,$C54,Cálculos!$H$6:$H$228,"Ambos",Cálculos!$I$6:$I$228,1)+SUMIFS(Cálculos!AI$6:AI$228,Cálculos!$E$6:$E$228,$C54,Cálculos!$H$6:$H$228,"CAPV",Cálculos!$I$6:$I$228,1))/1000</f>
        <v>0</v>
      </c>
      <c r="G54" s="149">
        <f>(SUMIFS(Cálculos!AJ$6:AJ$228,Cálculos!$E$6:$E$228,$C54,Cálculos!$H$6:$H$228,"Ambos",Cálculos!$I$6:$I$228,1)+SUMIFS(Cálculos!AJ$6:AJ$228,Cálculos!$E$6:$E$228,$C54,Cálculos!$H$6:$H$228,"CAPV",Cálculos!$I$6:$I$228,1))/1000</f>
        <v>0</v>
      </c>
      <c r="H54" s="149">
        <f>(SUMIFS(Cálculos!AK$6:AK$228,Cálculos!$E$6:$E$228,$C54,Cálculos!$H$6:$H$228,"Ambos",Cálculos!$I$6:$I$228,1)+SUMIFS(Cálculos!AK$6:AK$228,Cálculos!$E$6:$E$228,$C54,Cálculos!$H$6:$H$228,"CAPV",Cálculos!$I$6:$I$228,1))/1000</f>
        <v>0</v>
      </c>
      <c r="I54" s="149">
        <f>(SUMIFS(Cálculos!AL$6:AL$228,Cálculos!$E$6:$E$228,$C54,Cálculos!$H$6:$H$228,"Ambos",Cálculos!$I$6:$I$228,1)+SUMIFS(Cálculos!AL$6:AL$228,Cálculos!$E$6:$E$228,$C54,Cálculos!$H$6:$H$228,"CAPV",Cálculos!$I$6:$I$228,1))/1000</f>
        <v>0</v>
      </c>
    </row>
    <row r="55" spans="1:9" s="32" customFormat="1">
      <c r="B55" s="155" t="s">
        <v>3</v>
      </c>
      <c r="C55" s="142" t="s">
        <v>190</v>
      </c>
      <c r="D55" s="147">
        <f t="shared" si="3"/>
        <v>0</v>
      </c>
      <c r="E55" s="149">
        <f>(SUMIFS(Cálculos!AH$6:AH$228,Cálculos!$E$6:$E$228,$C55,Cálculos!$H$6:$H$228,"Ambos",Cálculos!$I$6:$I$228,1)+SUMIFS(Cálculos!AH$6:AH$228,Cálculos!$E$6:$E$228,$C55,Cálculos!$H$6:$H$228,"CAPV",Cálculos!$I$6:$I$228,1))/1000</f>
        <v>0</v>
      </c>
      <c r="F55" s="149">
        <f>(SUMIFS(Cálculos!AI$6:AI$228,Cálculos!$E$6:$E$228,$C55,Cálculos!$H$6:$H$228,"Ambos",Cálculos!$I$6:$I$228,1)+SUMIFS(Cálculos!AI$6:AI$228,Cálculos!$E$6:$E$228,$C55,Cálculos!$H$6:$H$228,"CAPV",Cálculos!$I$6:$I$228,1))/1000</f>
        <v>0</v>
      </c>
      <c r="G55" s="149">
        <f>(SUMIFS(Cálculos!AJ$6:AJ$228,Cálculos!$E$6:$E$228,$C55,Cálculos!$H$6:$H$228,"Ambos",Cálculos!$I$6:$I$228,1)+SUMIFS(Cálculos!AJ$6:AJ$228,Cálculos!$E$6:$E$228,$C55,Cálculos!$H$6:$H$228,"CAPV",Cálculos!$I$6:$I$228,1))/1000</f>
        <v>0</v>
      </c>
      <c r="H55" s="149">
        <f>(SUMIFS(Cálculos!AK$6:AK$228,Cálculos!$E$6:$E$228,$C55,Cálculos!$H$6:$H$228,"Ambos",Cálculos!$I$6:$I$228,1)+SUMIFS(Cálculos!AK$6:AK$228,Cálculos!$E$6:$E$228,$C55,Cálculos!$H$6:$H$228,"CAPV",Cálculos!$I$6:$I$228,1))/1000</f>
        <v>0</v>
      </c>
      <c r="I55" s="149">
        <f>(SUMIFS(Cálculos!AL$6:AL$228,Cálculos!$E$6:$E$228,$C55,Cálculos!$H$6:$H$228,"Ambos",Cálculos!$I$6:$I$228,1)+SUMIFS(Cálculos!AL$6:AL$228,Cálculos!$E$6:$E$228,$C55,Cálculos!$H$6:$H$228,"CAPV",Cálculos!$I$6:$I$228,1))/1000</f>
        <v>0</v>
      </c>
    </row>
    <row r="56" spans="1:9" s="32" customFormat="1">
      <c r="B56" s="155" t="s">
        <v>3</v>
      </c>
      <c r="C56" s="142" t="s">
        <v>199</v>
      </c>
      <c r="D56" s="147" t="e">
        <f t="shared" si="3"/>
        <v>#N/A</v>
      </c>
      <c r="E56" s="149" t="e">
        <f>(SUMIFS(Cálculos!AH$6:AH$228,Cálculos!$E$6:$E$228,$C56,Cálculos!$H$6:$H$228,"Ambos",Cálculos!$I$6:$I$228,1)+SUMIFS(Cálculos!AH$6:AH$228,Cálculos!$E$6:$E$228,$C56,Cálculos!$H$6:$H$228,"CAPV",Cálculos!$I$6:$I$228,1))/1000</f>
        <v>#N/A</v>
      </c>
      <c r="F56" s="149" t="e">
        <f>(SUMIFS(Cálculos!AI$6:AI$228,Cálculos!$E$6:$E$228,$C56,Cálculos!$H$6:$H$228,"Ambos",Cálculos!$I$6:$I$228,1)+SUMIFS(Cálculos!AI$6:AI$228,Cálculos!$E$6:$E$228,$C56,Cálculos!$H$6:$H$228,"CAPV",Cálculos!$I$6:$I$228,1))/1000</f>
        <v>#N/A</v>
      </c>
      <c r="G56" s="149" t="e">
        <f>(SUMIFS(Cálculos!AJ$6:AJ$228,Cálculos!$E$6:$E$228,$C56,Cálculos!$H$6:$H$228,"Ambos",Cálculos!$I$6:$I$228,1)+SUMIFS(Cálculos!AJ$6:AJ$228,Cálculos!$E$6:$E$228,$C56,Cálculos!$H$6:$H$228,"CAPV",Cálculos!$I$6:$I$228,1))/1000</f>
        <v>#N/A</v>
      </c>
      <c r="H56" s="149">
        <f>(SUMIFS(Cálculos!AK$6:AK$228,Cálculos!$E$6:$E$228,$C56,Cálculos!$H$6:$H$228,"Ambos",Cálculos!$I$6:$I$228,1)+SUMIFS(Cálculos!AK$6:AK$228,Cálculos!$E$6:$E$228,$C56,Cálculos!$H$6:$H$228,"CAPV",Cálculos!$I$6:$I$228,1))/1000</f>
        <v>0</v>
      </c>
      <c r="I56" s="149" t="e">
        <f>(SUMIFS(Cálculos!AL$6:AL$228,Cálculos!$E$6:$E$228,$C56,Cálculos!$H$6:$H$228,"Ambos",Cálculos!$I$6:$I$228,1)+SUMIFS(Cálculos!AL$6:AL$228,Cálculos!$E$6:$E$228,$C56,Cálculos!$H$6:$H$228,"CAPV",Cálculos!$I$6:$I$228,1))/1000</f>
        <v>#N/A</v>
      </c>
    </row>
    <row r="57" spans="1:9" s="32" customFormat="1">
      <c r="A57" s="92" t="s">
        <v>856</v>
      </c>
      <c r="B57" s="155" t="s">
        <v>3</v>
      </c>
      <c r="C57" s="142" t="s">
        <v>856</v>
      </c>
      <c r="D57" s="147" t="e">
        <f t="shared" si="3"/>
        <v>#N/A</v>
      </c>
      <c r="E57" s="149" t="e">
        <f>(SUMIFS(Cálculos!AH$6:AH$228,Cálculos!$E$6:$E$228,$C57,Cálculos!$H$6:$H$228,"Ambos",Cálculos!$I$6:$I$228,1)+SUMIFS(Cálculos!AH$6:AH$228,Cálculos!$E$6:$E$228,$C57,Cálculos!$H$6:$H$228,"CAPV",Cálculos!$I$6:$I$228,1))/1000</f>
        <v>#N/A</v>
      </c>
      <c r="F57" s="149" t="e">
        <f>(SUMIFS(Cálculos!AI$6:AI$228,Cálculos!$E$6:$E$228,$C57,Cálculos!$H$6:$H$228,"Ambos",Cálculos!$I$6:$I$228,1)+SUMIFS(Cálculos!AI$6:AI$228,Cálculos!$E$6:$E$228,$C57,Cálculos!$H$6:$H$228,"CAPV",Cálculos!$I$6:$I$228,1))/1000</f>
        <v>#N/A</v>
      </c>
      <c r="G57" s="149" t="e">
        <f>(SUMIFS(Cálculos!AJ$6:AJ$228,Cálculos!$E$6:$E$228,$C57,Cálculos!$H$6:$H$228,"Ambos",Cálculos!$I$6:$I$228,1)+SUMIFS(Cálculos!AJ$6:AJ$228,Cálculos!$E$6:$E$228,$C57,Cálculos!$H$6:$H$228,"CAPV",Cálculos!$I$6:$I$228,1))/1000</f>
        <v>#N/A</v>
      </c>
      <c r="H57" s="149">
        <f>(SUMIFS(Cálculos!AK$6:AK$228,Cálculos!$E$6:$E$228,$C57,Cálculos!$H$6:$H$228,"Ambos",Cálculos!$I$6:$I$228,1)+SUMIFS(Cálculos!AK$6:AK$228,Cálculos!$E$6:$E$228,$C57,Cálculos!$H$6:$H$228,"CAPV",Cálculos!$I$6:$I$228,1))/1000</f>
        <v>0</v>
      </c>
      <c r="I57" s="149" t="e">
        <f>(SUMIFS(Cálculos!AL$6:AL$228,Cálculos!$E$6:$E$228,$C57,Cálculos!$H$6:$H$228,"Ambos",Cálculos!$I$6:$I$228,1)+SUMIFS(Cálculos!AL$6:AL$228,Cálculos!$E$6:$E$228,$C57,Cálculos!$H$6:$H$228,"CAPV",Cálculos!$I$6:$I$228,1))/1000</f>
        <v>#N/A</v>
      </c>
    </row>
    <row r="58" spans="1:9" s="32" customFormat="1">
      <c r="B58" s="155" t="s">
        <v>3</v>
      </c>
      <c r="C58" s="142" t="s">
        <v>83</v>
      </c>
      <c r="D58" s="147">
        <f t="shared" si="3"/>
        <v>0</v>
      </c>
      <c r="E58" s="149">
        <f>(SUMIFS(Cálculos!AH$6:AH$228,Cálculos!$E$6:$E$228,$C58,Cálculos!$H$6:$H$228,"Ambos",Cálculos!$I$6:$I$228,1)+SUMIFS(Cálculos!AH$6:AH$228,Cálculos!$E$6:$E$228,$C58,Cálculos!$H$6:$H$228,"CAPV",Cálculos!$I$6:$I$228,1))/1000</f>
        <v>0</v>
      </c>
      <c r="F58" s="149">
        <f>(SUMIFS(Cálculos!AI$6:AI$228,Cálculos!$E$6:$E$228,$C58,Cálculos!$H$6:$H$228,"Ambos",Cálculos!$I$6:$I$228,1)+SUMIFS(Cálculos!AI$6:AI$228,Cálculos!$E$6:$E$228,$C58,Cálculos!$H$6:$H$228,"CAPV",Cálculos!$I$6:$I$228,1))/1000</f>
        <v>0</v>
      </c>
      <c r="G58" s="149">
        <f>(SUMIFS(Cálculos!AJ$6:AJ$228,Cálculos!$E$6:$E$228,$C58,Cálculos!$H$6:$H$228,"Ambos",Cálculos!$I$6:$I$228,1)+SUMIFS(Cálculos!AJ$6:AJ$228,Cálculos!$E$6:$E$228,$C58,Cálculos!$H$6:$H$228,"CAPV",Cálculos!$I$6:$I$228,1))/1000</f>
        <v>0</v>
      </c>
      <c r="H58" s="149">
        <f>(SUMIFS(Cálculos!AK$6:AK$228,Cálculos!$E$6:$E$228,$C58,Cálculos!$H$6:$H$228,"Ambos",Cálculos!$I$6:$I$228,1)+SUMIFS(Cálculos!AK$6:AK$228,Cálculos!$E$6:$E$228,$C58,Cálculos!$H$6:$H$228,"CAPV",Cálculos!$I$6:$I$228,1))/1000</f>
        <v>0</v>
      </c>
      <c r="I58" s="149">
        <f>(SUMIFS(Cálculos!AL$6:AL$228,Cálculos!$E$6:$E$228,$C58,Cálculos!$H$6:$H$228,"Ambos",Cálculos!$I$6:$I$228,1)+SUMIFS(Cálculos!AL$6:AL$228,Cálculos!$E$6:$E$228,$C58,Cálculos!$H$6:$H$228,"CAPV",Cálculos!$I$6:$I$228,1))/1000</f>
        <v>0</v>
      </c>
    </row>
    <row r="59" spans="1:9" s="32" customFormat="1">
      <c r="B59" s="155" t="s">
        <v>3</v>
      </c>
      <c r="C59" s="142" t="s">
        <v>84</v>
      </c>
      <c r="D59" s="147">
        <f t="shared" si="3"/>
        <v>0</v>
      </c>
      <c r="E59" s="149">
        <f>(SUMIFS(Cálculos!AH$6:AH$228,Cálculos!$E$6:$E$228,$C59,Cálculos!$H$6:$H$228,"Ambos",Cálculos!$I$6:$I$228,1)+SUMIFS(Cálculos!AH$6:AH$228,Cálculos!$E$6:$E$228,$C59,Cálculos!$H$6:$H$228,"CAPV",Cálculos!$I$6:$I$228,1))/1000</f>
        <v>0</v>
      </c>
      <c r="F59" s="149">
        <f>(SUMIFS(Cálculos!AI$6:AI$228,Cálculos!$E$6:$E$228,$C59,Cálculos!$H$6:$H$228,"Ambos",Cálculos!$I$6:$I$228,1)+SUMIFS(Cálculos!AI$6:AI$228,Cálculos!$E$6:$E$228,$C59,Cálculos!$H$6:$H$228,"CAPV",Cálculos!$I$6:$I$228,1))/1000</f>
        <v>0</v>
      </c>
      <c r="G59" s="149">
        <f>(SUMIFS(Cálculos!AJ$6:AJ$228,Cálculos!$E$6:$E$228,$C59,Cálculos!$H$6:$H$228,"Ambos",Cálculos!$I$6:$I$228,1)+SUMIFS(Cálculos!AJ$6:AJ$228,Cálculos!$E$6:$E$228,$C59,Cálculos!$H$6:$H$228,"CAPV",Cálculos!$I$6:$I$228,1))/1000</f>
        <v>0</v>
      </c>
      <c r="H59" s="149">
        <f>(SUMIFS(Cálculos!AK$6:AK$228,Cálculos!$E$6:$E$228,$C59,Cálculos!$H$6:$H$228,"Ambos",Cálculos!$I$6:$I$228,1)+SUMIFS(Cálculos!AK$6:AK$228,Cálculos!$E$6:$E$228,$C59,Cálculos!$H$6:$H$228,"CAPV",Cálculos!$I$6:$I$228,1))/1000</f>
        <v>0</v>
      </c>
      <c r="I59" s="149">
        <f>(SUMIFS(Cálculos!AL$6:AL$228,Cálculos!$E$6:$E$228,$C59,Cálculos!$H$6:$H$228,"Ambos",Cálculos!$I$6:$I$228,1)+SUMIFS(Cálculos!AL$6:AL$228,Cálculos!$E$6:$E$228,$C59,Cálculos!$H$6:$H$228,"CAPV",Cálculos!$I$6:$I$228,1))/1000</f>
        <v>0</v>
      </c>
    </row>
    <row r="60" spans="1:9" s="32" customFormat="1">
      <c r="B60" s="155" t="s">
        <v>3</v>
      </c>
      <c r="C60" s="142" t="s">
        <v>85</v>
      </c>
      <c r="D60" s="147">
        <f t="shared" si="3"/>
        <v>0</v>
      </c>
      <c r="E60" s="149">
        <f>(SUMIFS(Cálculos!AH$6:AH$228,Cálculos!$E$6:$E$228,$C60,Cálculos!$H$6:$H$228,"Ambos",Cálculos!$I$6:$I$228,1)+SUMIFS(Cálculos!AH$6:AH$228,Cálculos!$E$6:$E$228,$C60,Cálculos!$H$6:$H$228,"CAPV",Cálculos!$I$6:$I$228,1))/1000</f>
        <v>0</v>
      </c>
      <c r="F60" s="149">
        <f>(SUMIFS(Cálculos!AI$6:AI$228,Cálculos!$E$6:$E$228,$C60,Cálculos!$H$6:$H$228,"Ambos",Cálculos!$I$6:$I$228,1)+SUMIFS(Cálculos!AI$6:AI$228,Cálculos!$E$6:$E$228,$C60,Cálculos!$H$6:$H$228,"CAPV",Cálculos!$I$6:$I$228,1))/1000</f>
        <v>0</v>
      </c>
      <c r="G60" s="149">
        <f>(SUMIFS(Cálculos!AJ$6:AJ$228,Cálculos!$E$6:$E$228,$C60,Cálculos!$H$6:$H$228,"Ambos",Cálculos!$I$6:$I$228,1)+SUMIFS(Cálculos!AJ$6:AJ$228,Cálculos!$E$6:$E$228,$C60,Cálculos!$H$6:$H$228,"CAPV",Cálculos!$I$6:$I$228,1))/1000</f>
        <v>0</v>
      </c>
      <c r="H60" s="149">
        <f>(SUMIFS(Cálculos!AK$6:AK$228,Cálculos!$E$6:$E$228,$C60,Cálculos!$H$6:$H$228,"Ambos",Cálculos!$I$6:$I$228,1)+SUMIFS(Cálculos!AK$6:AK$228,Cálculos!$E$6:$E$228,$C60,Cálculos!$H$6:$H$228,"CAPV",Cálculos!$I$6:$I$228,1))/1000</f>
        <v>0</v>
      </c>
      <c r="I60" s="149">
        <f>(SUMIFS(Cálculos!AL$6:AL$228,Cálculos!$E$6:$E$228,$C60,Cálculos!$H$6:$H$228,"Ambos",Cálculos!$I$6:$I$228,1)+SUMIFS(Cálculos!AL$6:AL$228,Cálculos!$E$6:$E$228,$C60,Cálculos!$H$6:$H$228,"CAPV",Cálculos!$I$6:$I$228,1))/1000</f>
        <v>0</v>
      </c>
    </row>
    <row r="61" spans="1:9" s="32" customFormat="1">
      <c r="B61" s="155" t="s">
        <v>3</v>
      </c>
      <c r="C61" s="142" t="s">
        <v>86</v>
      </c>
      <c r="D61" s="147">
        <f t="shared" si="3"/>
        <v>0</v>
      </c>
      <c r="E61" s="149">
        <f>(SUMIFS(Cálculos!AH$6:AH$228,Cálculos!$E$6:$E$228,$C61,Cálculos!$H$6:$H$228,"Ambos",Cálculos!$I$6:$I$228,1)+SUMIFS(Cálculos!AH$6:AH$228,Cálculos!$E$6:$E$228,$C61,Cálculos!$H$6:$H$228,"CAPV",Cálculos!$I$6:$I$228,1))/1000</f>
        <v>0</v>
      </c>
      <c r="F61" s="149">
        <f>(SUMIFS(Cálculos!AI$6:AI$228,Cálculos!$E$6:$E$228,$C61,Cálculos!$H$6:$H$228,"Ambos",Cálculos!$I$6:$I$228,1)+SUMIFS(Cálculos!AI$6:AI$228,Cálculos!$E$6:$E$228,$C61,Cálculos!$H$6:$H$228,"CAPV",Cálculos!$I$6:$I$228,1))/1000</f>
        <v>0</v>
      </c>
      <c r="G61" s="149">
        <f>(SUMIFS(Cálculos!AJ$6:AJ$228,Cálculos!$E$6:$E$228,$C61,Cálculos!$H$6:$H$228,"Ambos",Cálculos!$I$6:$I$228,1)+SUMIFS(Cálculos!AJ$6:AJ$228,Cálculos!$E$6:$E$228,$C61,Cálculos!$H$6:$H$228,"CAPV",Cálculos!$I$6:$I$228,1))/1000</f>
        <v>0</v>
      </c>
      <c r="H61" s="149">
        <f>(SUMIFS(Cálculos!AK$6:AK$228,Cálculos!$E$6:$E$228,$C61,Cálculos!$H$6:$H$228,"Ambos",Cálculos!$I$6:$I$228,1)+SUMIFS(Cálculos!AK$6:AK$228,Cálculos!$E$6:$E$228,$C61,Cálculos!$H$6:$H$228,"CAPV",Cálculos!$I$6:$I$228,1))/1000</f>
        <v>0</v>
      </c>
      <c r="I61" s="149">
        <f>(SUMIFS(Cálculos!AL$6:AL$228,Cálculos!$E$6:$E$228,$C61,Cálculos!$H$6:$H$228,"Ambos",Cálculos!$I$6:$I$228,1)+SUMIFS(Cálculos!AL$6:AL$228,Cálculos!$E$6:$E$228,$C61,Cálculos!$H$6:$H$228,"CAPV",Cálculos!$I$6:$I$228,1))/1000</f>
        <v>0</v>
      </c>
    </row>
    <row r="62" spans="1:9" s="32" customFormat="1">
      <c r="B62" s="155" t="s">
        <v>3</v>
      </c>
      <c r="C62" s="142" t="s">
        <v>173</v>
      </c>
      <c r="D62" s="147">
        <f t="shared" si="3"/>
        <v>0</v>
      </c>
      <c r="E62" s="149">
        <f>(SUMIFS(Cálculos!AH$6:AH$228,Cálculos!$E$6:$E$228,$C62,Cálculos!$H$6:$H$228,"Ambos",Cálculos!$I$6:$I$228,1)+SUMIFS(Cálculos!AH$6:AH$228,Cálculos!$E$6:$E$228,$C62,Cálculos!$H$6:$H$228,"CAPV",Cálculos!$I$6:$I$228,1))/1000</f>
        <v>0</v>
      </c>
      <c r="F62" s="149">
        <f>(SUMIFS(Cálculos!AI$6:AI$228,Cálculos!$E$6:$E$228,$C62,Cálculos!$H$6:$H$228,"Ambos",Cálculos!$I$6:$I$228,1)+SUMIFS(Cálculos!AI$6:AI$228,Cálculos!$E$6:$E$228,$C62,Cálculos!$H$6:$H$228,"CAPV",Cálculos!$I$6:$I$228,1))/1000</f>
        <v>0</v>
      </c>
      <c r="G62" s="149">
        <f>(SUMIFS(Cálculos!AJ$6:AJ$228,Cálculos!$E$6:$E$228,$C62,Cálculos!$H$6:$H$228,"Ambos",Cálculos!$I$6:$I$228,1)+SUMIFS(Cálculos!AJ$6:AJ$228,Cálculos!$E$6:$E$228,$C62,Cálculos!$H$6:$H$228,"CAPV",Cálculos!$I$6:$I$228,1))/1000</f>
        <v>0</v>
      </c>
      <c r="H62" s="149">
        <f>(SUMIFS(Cálculos!AK$6:AK$228,Cálculos!$E$6:$E$228,$C62,Cálculos!$H$6:$H$228,"Ambos",Cálculos!$I$6:$I$228,1)+SUMIFS(Cálculos!AK$6:AK$228,Cálculos!$E$6:$E$228,$C62,Cálculos!$H$6:$H$228,"CAPV",Cálculos!$I$6:$I$228,1))/1000</f>
        <v>0</v>
      </c>
      <c r="I62" s="149">
        <f>(SUMIFS(Cálculos!AL$6:AL$228,Cálculos!$E$6:$E$228,$C62,Cálculos!$H$6:$H$228,"Ambos",Cálculos!$I$6:$I$228,1)+SUMIFS(Cálculos!AL$6:AL$228,Cálculos!$E$6:$E$228,$C62,Cálculos!$H$6:$H$228,"CAPV",Cálculos!$I$6:$I$228,1))/1000</f>
        <v>0</v>
      </c>
    </row>
    <row r="63" spans="1:9" s="32" customFormat="1">
      <c r="B63" s="155" t="s">
        <v>3</v>
      </c>
      <c r="C63" s="142" t="s">
        <v>174</v>
      </c>
      <c r="D63" s="147">
        <f t="shared" si="3"/>
        <v>0</v>
      </c>
      <c r="E63" s="149">
        <f>(SUMIFS(Cálculos!AH$6:AH$228,Cálculos!$E$6:$E$228,$C63,Cálculos!$H$6:$H$228,"Ambos",Cálculos!$I$6:$I$228,1)+SUMIFS(Cálculos!AH$6:AH$228,Cálculos!$E$6:$E$228,$C63,Cálculos!$H$6:$H$228,"CAPV",Cálculos!$I$6:$I$228,1))/1000</f>
        <v>0</v>
      </c>
      <c r="F63" s="149">
        <f>(SUMIFS(Cálculos!AI$6:AI$228,Cálculos!$E$6:$E$228,$C63,Cálculos!$H$6:$H$228,"Ambos",Cálculos!$I$6:$I$228,1)+SUMIFS(Cálculos!AI$6:AI$228,Cálculos!$E$6:$E$228,$C63,Cálculos!$H$6:$H$228,"CAPV",Cálculos!$I$6:$I$228,1))/1000</f>
        <v>0</v>
      </c>
      <c r="G63" s="149">
        <f>(SUMIFS(Cálculos!AJ$6:AJ$228,Cálculos!$E$6:$E$228,$C63,Cálculos!$H$6:$H$228,"Ambos",Cálculos!$I$6:$I$228,1)+SUMIFS(Cálculos!AJ$6:AJ$228,Cálculos!$E$6:$E$228,$C63,Cálculos!$H$6:$H$228,"CAPV",Cálculos!$I$6:$I$228,1))/1000</f>
        <v>0</v>
      </c>
      <c r="H63" s="149">
        <f>(SUMIFS(Cálculos!AK$6:AK$228,Cálculos!$E$6:$E$228,$C63,Cálculos!$H$6:$H$228,"Ambos",Cálculos!$I$6:$I$228,1)+SUMIFS(Cálculos!AK$6:AK$228,Cálculos!$E$6:$E$228,$C63,Cálculos!$H$6:$H$228,"CAPV",Cálculos!$I$6:$I$228,1))/1000</f>
        <v>0</v>
      </c>
      <c r="I63" s="149">
        <f>(SUMIFS(Cálculos!AL$6:AL$228,Cálculos!$E$6:$E$228,$C63,Cálculos!$H$6:$H$228,"Ambos",Cálculos!$I$6:$I$228,1)+SUMIFS(Cálculos!AL$6:AL$228,Cálculos!$E$6:$E$228,$C63,Cálculos!$H$6:$H$228,"CAPV",Cálculos!$I$6:$I$228,1))/1000</f>
        <v>0</v>
      </c>
    </row>
    <row r="64" spans="1:9" s="32" customFormat="1">
      <c r="B64" s="155" t="s">
        <v>3</v>
      </c>
      <c r="C64" s="142" t="s">
        <v>79</v>
      </c>
      <c r="D64" s="147">
        <f t="shared" si="3"/>
        <v>0</v>
      </c>
      <c r="E64" s="149">
        <f>(SUMIFS(Cálculos!AH$6:AH$228,Cálculos!$E$6:$E$228,$C64,Cálculos!$H$6:$H$228,"Ambos",Cálculos!$I$6:$I$228,1)+SUMIFS(Cálculos!AH$6:AH$228,Cálculos!$E$6:$E$228,$C64,Cálculos!$H$6:$H$228,"CAPV",Cálculos!$I$6:$I$228,1))/1000</f>
        <v>0</v>
      </c>
      <c r="F64" s="149">
        <f>(SUMIFS(Cálculos!AI$6:AI$228,Cálculos!$E$6:$E$228,$C64,Cálculos!$H$6:$H$228,"Ambos",Cálculos!$I$6:$I$228,1)+SUMIFS(Cálculos!AI$6:AI$228,Cálculos!$E$6:$E$228,$C64,Cálculos!$H$6:$H$228,"CAPV",Cálculos!$I$6:$I$228,1))/1000</f>
        <v>0</v>
      </c>
      <c r="G64" s="149">
        <f>(SUMIFS(Cálculos!AJ$6:AJ$228,Cálculos!$E$6:$E$228,$C64,Cálculos!$H$6:$H$228,"Ambos",Cálculos!$I$6:$I$228,1)+SUMIFS(Cálculos!AJ$6:AJ$228,Cálculos!$E$6:$E$228,$C64,Cálculos!$H$6:$H$228,"CAPV",Cálculos!$I$6:$I$228,1))/1000</f>
        <v>0</v>
      </c>
      <c r="H64" s="149">
        <f>(SUMIFS(Cálculos!AK$6:AK$228,Cálculos!$E$6:$E$228,$C64,Cálculos!$H$6:$H$228,"Ambos",Cálculos!$I$6:$I$228,1)+SUMIFS(Cálculos!AK$6:AK$228,Cálculos!$E$6:$E$228,$C64,Cálculos!$H$6:$H$228,"CAPV",Cálculos!$I$6:$I$228,1))/1000</f>
        <v>0</v>
      </c>
      <c r="I64" s="149">
        <f>(SUMIFS(Cálculos!AL$6:AL$228,Cálculos!$E$6:$E$228,$C64,Cálculos!$H$6:$H$228,"Ambos",Cálculos!$I$6:$I$228,1)+SUMIFS(Cálculos!AL$6:AL$228,Cálculos!$E$6:$E$228,$C64,Cálculos!$H$6:$H$228,"CAPV",Cálculos!$I$6:$I$228,1))/1000</f>
        <v>0</v>
      </c>
    </row>
    <row r="65" spans="2:11" s="32" customFormat="1">
      <c r="B65" s="155" t="s">
        <v>401</v>
      </c>
      <c r="C65" s="142" t="s">
        <v>65</v>
      </c>
      <c r="D65" s="147">
        <f t="shared" si="3"/>
        <v>0</v>
      </c>
      <c r="E65" s="149">
        <f>(SUMIFS(Cálculos!AH$6:AH$228,Cálculos!$E$6:$E$228,$C65,Cálculos!$H$6:$H$228,"Ambos",Cálculos!$I$6:$I$228,1)+SUMIFS(Cálculos!AH$6:AH$228,Cálculos!$E$6:$E$228,$C65,Cálculos!$H$6:$H$228,"CAPV",Cálculos!$I$6:$I$228,1))/1000</f>
        <v>0</v>
      </c>
      <c r="F65" s="149">
        <f>(SUMIFS(Cálculos!AI$6:AI$228,Cálculos!$E$6:$E$228,$C65,Cálculos!$H$6:$H$228,"Ambos",Cálculos!$I$6:$I$228,1)+SUMIFS(Cálculos!AI$6:AI$228,Cálculos!$E$6:$E$228,$C65,Cálculos!$H$6:$H$228,"CAPV",Cálculos!$I$6:$I$228,1))/1000</f>
        <v>0</v>
      </c>
      <c r="G65" s="149">
        <f>(SUMIFS(Cálculos!AJ$6:AJ$228,Cálculos!$E$6:$E$228,$C65,Cálculos!$H$6:$H$228,"Ambos",Cálculos!$I$6:$I$228,1)+SUMIFS(Cálculos!AJ$6:AJ$228,Cálculos!$E$6:$E$228,$C65,Cálculos!$H$6:$H$228,"CAPV",Cálculos!$I$6:$I$228,1))/1000</f>
        <v>0</v>
      </c>
      <c r="H65" s="149">
        <f>(SUMIFS(Cálculos!AK$6:AK$228,Cálculos!$E$6:$E$228,$C65,Cálculos!$H$6:$H$228,"Ambos",Cálculos!$I$6:$I$228,1)+SUMIFS(Cálculos!AK$6:AK$228,Cálculos!$E$6:$E$228,$C65,Cálculos!$H$6:$H$228,"CAPV",Cálculos!$I$6:$I$228,1))/1000</f>
        <v>0</v>
      </c>
      <c r="I65" s="149">
        <f>(SUMIFS(Cálculos!AL$6:AL$228,Cálculos!$E$6:$E$228,$C65,Cálculos!$H$6:$H$228,"Ambos",Cálculos!$I$6:$I$228,1)+SUMIFS(Cálculos!AL$6:AL$228,Cálculos!$E$6:$E$228,$C65,Cálculos!$H$6:$H$228,"CAPV",Cálculos!$I$6:$I$228,1))/1000</f>
        <v>0</v>
      </c>
    </row>
    <row r="66" spans="2:11" s="32" customFormat="1">
      <c r="B66" s="155" t="s">
        <v>401</v>
      </c>
      <c r="C66" s="142" t="s">
        <v>250</v>
      </c>
      <c r="D66" s="147">
        <f t="shared" si="3"/>
        <v>0</v>
      </c>
      <c r="E66" s="149">
        <f>(SUMIFS(Cálculos!AH$6:AH$228,Cálculos!$E$6:$E$228,$C66,Cálculos!$H$6:$H$228,"Ambos",Cálculos!$I$6:$I$228,1)+SUMIFS(Cálculos!AH$6:AH$228,Cálculos!$E$6:$E$228,$C66,Cálculos!$H$6:$H$228,"CAPV",Cálculos!$I$6:$I$228,1))/1000</f>
        <v>0</v>
      </c>
      <c r="F66" s="149">
        <f>(SUMIFS(Cálculos!AI$6:AI$228,Cálculos!$E$6:$E$228,$C66,Cálculos!$H$6:$H$228,"Ambos",Cálculos!$I$6:$I$228,1)+SUMIFS(Cálculos!AI$6:AI$228,Cálculos!$E$6:$E$228,$C66,Cálculos!$H$6:$H$228,"CAPV",Cálculos!$I$6:$I$228,1))/1000</f>
        <v>0</v>
      </c>
      <c r="G66" s="149">
        <f>(SUMIFS(Cálculos!AJ$6:AJ$228,Cálculos!$E$6:$E$228,$C66,Cálculos!$H$6:$H$228,"Ambos",Cálculos!$I$6:$I$228,1)+SUMIFS(Cálculos!AJ$6:AJ$228,Cálculos!$E$6:$E$228,$C66,Cálculos!$H$6:$H$228,"CAPV",Cálculos!$I$6:$I$228,1))/1000</f>
        <v>0</v>
      </c>
      <c r="H66" s="149">
        <f>(SUMIFS(Cálculos!AK$6:AK$228,Cálculos!$E$6:$E$228,$C66,Cálculos!$H$6:$H$228,"Ambos",Cálculos!$I$6:$I$228,1)+SUMIFS(Cálculos!AK$6:AK$228,Cálculos!$E$6:$E$228,$C66,Cálculos!$H$6:$H$228,"CAPV",Cálculos!$I$6:$I$228,1))/1000</f>
        <v>0</v>
      </c>
      <c r="I66" s="149">
        <f>(SUMIFS(Cálculos!AL$6:AL$228,Cálculos!$E$6:$E$228,$C66,Cálculos!$H$6:$H$228,"Ambos",Cálculos!$I$6:$I$228,1)+SUMIFS(Cálculos!AL$6:AL$228,Cálculos!$E$6:$E$228,$C66,Cálculos!$H$6:$H$228,"CAPV",Cálculos!$I$6:$I$228,1))/1000</f>
        <v>0</v>
      </c>
    </row>
    <row r="67" spans="2:11" s="32" customFormat="1">
      <c r="B67" s="155" t="s">
        <v>34</v>
      </c>
      <c r="C67" s="142" t="s">
        <v>34</v>
      </c>
      <c r="D67" s="147">
        <f t="shared" si="3"/>
        <v>0</v>
      </c>
      <c r="E67" s="149">
        <f>(SUMIFS(Cálculos!AH$6:AH$228,Cálculos!$E$6:$E$228,$C67,Cálculos!$H$6:$H$228,"Ambos",Cálculos!$I$6:$I$228,2)+SUMIFS(Cálculos!AH$6:AH$228,Cálculos!$E$6:$E$228,$C67,Cálculos!$H$6:$H$228,"CAPV",Cálculos!$I$6:$I$228,2))/1000</f>
        <v>0</v>
      </c>
      <c r="F67" s="149">
        <f>(SUMIFS(Cálculos!AI$6:AI$228,Cálculos!$E$6:$E$228,$C67,Cálculos!$H$6:$H$228,"Ambos",Cálculos!$I$6:$I$228,2)+SUMIFS(Cálculos!AI$6:AI$228,Cálculos!$E$6:$E$228,$C67,Cálculos!$H$6:$H$228,"CAPV",Cálculos!$I$6:$I$228,2))/1000</f>
        <v>0</v>
      </c>
      <c r="G67" s="149">
        <f>(SUMIFS(Cálculos!AJ$6:AJ$228,Cálculos!$E$6:$E$228,$C67,Cálculos!$H$6:$H$228,"Ambos",Cálculos!$I$6:$I$228,2)+SUMIFS(Cálculos!AJ$6:AJ$228,Cálculos!$E$6:$E$228,$C67,Cálculos!$H$6:$H$228,"CAPV",Cálculos!$I$6:$I$228,2))/1000</f>
        <v>0</v>
      </c>
      <c r="H67" s="149">
        <f>(SUMIFS(Cálculos!AK$6:AK$228,Cálculos!$E$6:$E$228,$C67,Cálculos!$H$6:$H$228,"Ambos",Cálculos!$I$6:$I$228,2)+SUMIFS(Cálculos!AK$6:AK$228,Cálculos!$E$6:$E$228,$C67,Cálculos!$H$6:$H$228,"CAPV",Cálculos!$I$6:$I$228,2))/1000</f>
        <v>0</v>
      </c>
      <c r="I67" s="149">
        <f>(SUMIFS(Cálculos!AL$6:AL$228,Cálculos!$E$6:$E$228,$C67,Cálculos!$H$6:$H$228,"Ambos",Cálculos!$I$6:$I$228,2)+SUMIFS(Cálculos!AL$6:AL$228,Cálculos!$E$6:$E$228,$C67,Cálculos!$H$6:$H$228,"CAPV",Cálculos!$I$6:$I$228,2))/1000</f>
        <v>0</v>
      </c>
    </row>
    <row r="68" spans="2:11" ht="16.5" customHeight="1">
      <c r="B68" s="47"/>
      <c r="C68" s="47"/>
      <c r="D68" s="11"/>
      <c r="E68" s="46"/>
    </row>
    <row r="69" spans="2:11" s="127" customFormat="1">
      <c r="B69" s="128" t="str">
        <f>CONCATENATE("D) RATIOS EN EL AÑO ",'Datos generales organización'!$D$14, " - (ALCANCE 1 +ALCANCE 2)")</f>
        <v>D) RATIOS EN EL AÑO &lt;seleccionar año&gt; - (ALCANCE 1 +ALCANCE 2)</v>
      </c>
    </row>
    <row r="70" spans="2:11">
      <c r="D70" s="32"/>
    </row>
    <row r="71" spans="2:11">
      <c r="B71" s="155" t="s">
        <v>322</v>
      </c>
      <c r="C71" s="155" t="s">
        <v>324</v>
      </c>
      <c r="D71" s="252" t="e">
        <f>$D$20/'Datos generales organización'!E22</f>
        <v>#N/A</v>
      </c>
    </row>
    <row r="72" spans="2:11">
      <c r="B72" s="155" t="s">
        <v>321</v>
      </c>
      <c r="C72" s="155" t="s">
        <v>325</v>
      </c>
      <c r="D72" s="252" t="e">
        <f>$D$20/'Datos generales organización'!E23</f>
        <v>#N/A</v>
      </c>
    </row>
    <row r="73" spans="2:11">
      <c r="B73" s="155" t="s">
        <v>323</v>
      </c>
      <c r="C73" s="155" t="s">
        <v>326</v>
      </c>
      <c r="D73" s="252" t="e">
        <f>$D$20/'Datos generales organización'!E24</f>
        <v>#N/A</v>
      </c>
    </row>
    <row r="74" spans="2:11">
      <c r="B74" s="155" t="str">
        <f>CONCATENATE("Emisiones/ ",'Datos generales organización'!C37)</f>
        <v>Emisiones/ Seleccionar índice</v>
      </c>
      <c r="C74" s="155" t="str">
        <f>CONCATENATE("tCO2e/ ", 'Datos generales organización'!D37)</f>
        <v>tCO2e/ unidades</v>
      </c>
      <c r="D74" s="252" t="e">
        <f>$D$20/'Datos generales organización'!E20</f>
        <v>#N/A</v>
      </c>
    </row>
    <row r="76" spans="2:11" s="2" customFormat="1">
      <c r="B76" s="128" t="s">
        <v>562</v>
      </c>
      <c r="C76" s="127"/>
      <c r="D76" s="127"/>
    </row>
    <row r="77" spans="2:11">
      <c r="D77" s="32"/>
    </row>
    <row r="78" spans="2:11">
      <c r="D78" s="139" t="str">
        <f>'Datos generales organización'!D14</f>
        <v>&lt;seleccionar año&gt;</v>
      </c>
      <c r="E78" s="139" t="e">
        <f>IF('Datos generales organización'!E45&lt;&gt;"&lt;Año&gt;",'Datos generales organización'!E45,NA())</f>
        <v>#VALUE!</v>
      </c>
      <c r="F78" s="139" t="e">
        <f>IF('Datos generales organización'!F45&lt;&gt;"&lt;Año&gt;",'Datos generales organización'!F45,NA())</f>
        <v>#VALUE!</v>
      </c>
      <c r="G78" s="139" t="e">
        <f>IF('Datos generales organización'!G45&lt;&gt;"&lt;Año&gt;",'Datos generales organización'!G45,NA())</f>
        <v>#VALUE!</v>
      </c>
      <c r="H78" s="139" t="e">
        <f>IF('Datos generales organización'!H45&lt;&gt;"&lt;Año&gt;",'Datos generales organización'!H45,NA())</f>
        <v>#VALUE!</v>
      </c>
      <c r="I78" s="139" t="e">
        <f>IF('Datos generales organización'!I45&lt;&gt;"&lt;Año&gt;",'Datos generales organización'!I45,NA())</f>
        <v>#VALUE!</v>
      </c>
      <c r="J78" s="139" t="e">
        <f>IF('Datos generales organización'!J45&lt;&gt;"&lt;Año&gt;",'Datos generales organización'!J45,NA())</f>
        <v>#VALUE!</v>
      </c>
      <c r="K78" s="139" t="e">
        <f>IF('Datos generales organización'!K45&lt;&gt;"&lt;Año&gt;",'Datos generales organización'!K45,NA())</f>
        <v>#VALUE!</v>
      </c>
    </row>
    <row r="79" spans="2:11">
      <c r="B79" s="155" t="s">
        <v>418</v>
      </c>
      <c r="C79" s="155" t="s">
        <v>421</v>
      </c>
      <c r="D79" s="149" t="e">
        <f>D14</f>
        <v>#N/A</v>
      </c>
      <c r="E79" s="149" t="e">
        <f>IF('Datos generales organización'!E46*'Datos generales organización'!E$37&lt;&gt;0,'Datos generales organización'!E46*'Datos generales organización'!E$37,NA())</f>
        <v>#DIV/0!</v>
      </c>
      <c r="F79" s="149" t="e">
        <f>IF('Datos generales organización'!F46*'Datos generales organización'!F$37&lt;&gt;0,'Datos generales organización'!F46*'Datos generales organización'!F$37,NA())</f>
        <v>#DIV/0!</v>
      </c>
      <c r="G79" s="149" t="e">
        <f>IF('Datos generales organización'!G46*'Datos generales organización'!G$37&lt;&gt;0,'Datos generales organización'!G46*'Datos generales organización'!G$37,NA())</f>
        <v>#DIV/0!</v>
      </c>
      <c r="H79" s="149" t="e">
        <f>IF('Datos generales organización'!H46*'Datos generales organización'!H$37&lt;&gt;0,'Datos generales organización'!H46*'Datos generales organización'!H$37,NA())</f>
        <v>#DIV/0!</v>
      </c>
      <c r="I79" s="149" t="e">
        <f>IF('Datos generales organización'!I46*'Datos generales organización'!I$37&lt;&gt;0,'Datos generales organización'!I46*'Datos generales organización'!I$37,NA())</f>
        <v>#DIV/0!</v>
      </c>
      <c r="J79" s="149" t="e">
        <f>IF('Datos generales organización'!J46*'Datos generales organización'!J$37&lt;&gt;0,'Datos generales organización'!J46*'Datos generales organización'!J$37,NA())</f>
        <v>#DIV/0!</v>
      </c>
      <c r="K79" s="149" t="e">
        <f>IF('Datos generales organización'!K46*'Datos generales organización'!K$37&lt;&gt;0,'Datos generales organización'!K46*'Datos generales organización'!K$37,NA())</f>
        <v>#DIV/0!</v>
      </c>
    </row>
    <row r="80" spans="2:11">
      <c r="B80" s="155" t="s">
        <v>419</v>
      </c>
      <c r="C80" s="155" t="s">
        <v>421</v>
      </c>
      <c r="D80" s="149">
        <f>D18</f>
        <v>0</v>
      </c>
      <c r="E80" s="149" t="e">
        <f>IF('Datos generales organización'!E47*'Datos generales organización'!E$37&lt;&gt;0,'Datos generales organización'!E47*'Datos generales organización'!E$37,NA())</f>
        <v>#DIV/0!</v>
      </c>
      <c r="F80" s="149" t="e">
        <f>IF('Datos generales organización'!F47*'Datos generales organización'!F$37&lt;&gt;0,'Datos generales organización'!F47*'Datos generales organización'!F$37,NA())</f>
        <v>#DIV/0!</v>
      </c>
      <c r="G80" s="149" t="e">
        <f>IF('Datos generales organización'!G47*'Datos generales organización'!G$37&lt;&gt;0,'Datos generales organización'!G47*'Datos generales organización'!G$37,NA())</f>
        <v>#DIV/0!</v>
      </c>
      <c r="H80" s="149" t="e">
        <f>IF('Datos generales organización'!H47*'Datos generales organización'!H$37&lt;&gt;0,'Datos generales organización'!H47*'Datos generales organización'!H$37,NA())</f>
        <v>#DIV/0!</v>
      </c>
      <c r="I80" s="149" t="e">
        <f>IF('Datos generales organización'!I47*'Datos generales organización'!I$37&lt;&gt;0,'Datos generales organización'!I47*'Datos generales organización'!I$37,NA())</f>
        <v>#DIV/0!</v>
      </c>
      <c r="J80" s="149" t="e">
        <f>IF('Datos generales organización'!J47*'Datos generales organización'!J$37&lt;&gt;0,'Datos generales organización'!J47*'Datos generales organización'!J$37,NA())</f>
        <v>#DIV/0!</v>
      </c>
      <c r="K80" s="149" t="e">
        <f>IF('Datos generales organización'!K47*'Datos generales organización'!K$37&lt;&gt;0,'Datos generales organización'!K47*'Datos generales organización'!K$37,NA())</f>
        <v>#DIV/0!</v>
      </c>
    </row>
    <row r="81" spans="2:11">
      <c r="B81" s="155" t="s">
        <v>420</v>
      </c>
      <c r="C81" s="155" t="s">
        <v>421</v>
      </c>
      <c r="D81" s="149" t="e">
        <f>D20</f>
        <v>#N/A</v>
      </c>
      <c r="E81" s="149" t="e">
        <f>IF('Datos generales organización'!E48*'Datos generales organización'!E$37&lt;&gt;0,'Datos generales organización'!E48*'Datos generales organización'!E$37,NA())</f>
        <v>#DIV/0!</v>
      </c>
      <c r="F81" s="149" t="e">
        <f>IF('Datos generales organización'!F48*'Datos generales organización'!F$37&lt;&gt;0,'Datos generales organización'!F48*'Datos generales organización'!F$37,NA())</f>
        <v>#DIV/0!</v>
      </c>
      <c r="G81" s="149" t="e">
        <f>IF('Datos generales organización'!G48*'Datos generales organización'!G$37&lt;&gt;0,'Datos generales organización'!G48*'Datos generales organización'!G$37,NA())</f>
        <v>#DIV/0!</v>
      </c>
      <c r="H81" s="149" t="e">
        <f>IF('Datos generales organización'!H48*'Datos generales organización'!H$37&lt;&gt;0,'Datos generales organización'!H48*'Datos generales organización'!H$37,NA())</f>
        <v>#DIV/0!</v>
      </c>
      <c r="I81" s="149" t="e">
        <f>IF('Datos generales organización'!I48*'Datos generales organización'!I$37&lt;&gt;0,'Datos generales organización'!I48*'Datos generales organización'!I$37,NA())</f>
        <v>#DIV/0!</v>
      </c>
      <c r="J81" s="149" t="e">
        <f>IF('Datos generales organización'!J48*'Datos generales organización'!J$37&lt;&gt;0,'Datos generales organización'!J48*'Datos generales organización'!J$37,NA())</f>
        <v>#DIV/0!</v>
      </c>
      <c r="K81" s="149" t="e">
        <f>IF('Datos generales organización'!K48*'Datos generales organización'!K$37&lt;&gt;0,'Datos generales organización'!K48*'Datos generales organización'!K$37,NA())</f>
        <v>#DIV/0!</v>
      </c>
    </row>
    <row r="82" spans="2:11">
      <c r="B82" s="155" t="s">
        <v>322</v>
      </c>
      <c r="C82" s="155" t="s">
        <v>327</v>
      </c>
      <c r="D82" s="251" t="e">
        <f>D$81/'Datos generales organización'!E22</f>
        <v>#N/A</v>
      </c>
      <c r="E82" s="251" t="e">
        <f>E$81/'Datos generales organización'!E40</f>
        <v>#DIV/0!</v>
      </c>
      <c r="F82" s="251" t="e">
        <f>F$81/'Datos generales organización'!F40</f>
        <v>#DIV/0!</v>
      </c>
      <c r="G82" s="251" t="e">
        <f>G$81/'Datos generales organización'!G40</f>
        <v>#DIV/0!</v>
      </c>
      <c r="H82" s="251" t="e">
        <f>H$81/'Datos generales organización'!H40</f>
        <v>#DIV/0!</v>
      </c>
      <c r="I82" s="251" t="e">
        <f>I$81/'Datos generales organización'!I40</f>
        <v>#DIV/0!</v>
      </c>
      <c r="J82" s="251" t="e">
        <f>J$81/'Datos generales organización'!J40</f>
        <v>#DIV/0!</v>
      </c>
      <c r="K82" s="251" t="e">
        <f>K$81/'Datos generales organización'!K40</f>
        <v>#DIV/0!</v>
      </c>
    </row>
    <row r="83" spans="2:11">
      <c r="B83" s="155" t="s">
        <v>330</v>
      </c>
      <c r="C83" s="155" t="s">
        <v>328</v>
      </c>
      <c r="D83" s="251" t="e">
        <f>D$81/'Datos generales organización'!E23</f>
        <v>#N/A</v>
      </c>
      <c r="E83" s="251" t="e">
        <f>E$81/'Datos generales organización'!E41</f>
        <v>#DIV/0!</v>
      </c>
      <c r="F83" s="251" t="e">
        <f>F$81/'Datos generales organización'!F41</f>
        <v>#DIV/0!</v>
      </c>
      <c r="G83" s="251" t="e">
        <f>G$81/'Datos generales organización'!G41</f>
        <v>#DIV/0!</v>
      </c>
      <c r="H83" s="251" t="e">
        <f>H$81/'Datos generales organización'!H41</f>
        <v>#DIV/0!</v>
      </c>
      <c r="I83" s="251" t="e">
        <f>I$81/'Datos generales organización'!I41</f>
        <v>#DIV/0!</v>
      </c>
      <c r="J83" s="251" t="e">
        <f>J$81/'Datos generales organización'!J41</f>
        <v>#DIV/0!</v>
      </c>
      <c r="K83" s="251" t="e">
        <f>K$81/'Datos generales organización'!K41</f>
        <v>#DIV/0!</v>
      </c>
    </row>
    <row r="84" spans="2:11">
      <c r="B84" s="155" t="s">
        <v>331</v>
      </c>
      <c r="C84" s="155" t="s">
        <v>329</v>
      </c>
      <c r="D84" s="251" t="e">
        <f>D$81/'Datos generales organización'!E24</f>
        <v>#N/A</v>
      </c>
      <c r="E84" s="251" t="e">
        <f>E$81/'Datos generales organización'!E42</f>
        <v>#DIV/0!</v>
      </c>
      <c r="F84" s="251" t="e">
        <f>F$81/'Datos generales organización'!F42</f>
        <v>#DIV/0!</v>
      </c>
      <c r="G84" s="251" t="e">
        <f>G$81/'Datos generales organización'!G42</f>
        <v>#DIV/0!</v>
      </c>
      <c r="H84" s="251" t="e">
        <f>H$81/'Datos generales organización'!H42</f>
        <v>#DIV/0!</v>
      </c>
      <c r="I84" s="251" t="e">
        <f>I$81/'Datos generales organización'!I42</f>
        <v>#DIV/0!</v>
      </c>
      <c r="J84" s="251" t="e">
        <f>J$81/'Datos generales organización'!J42</f>
        <v>#DIV/0!</v>
      </c>
      <c r="K84" s="251" t="e">
        <f>K$81/'Datos generales organización'!K42</f>
        <v>#DIV/0!</v>
      </c>
    </row>
    <row r="85" spans="2:11">
      <c r="B85" s="155" t="s">
        <v>330</v>
      </c>
      <c r="C85" s="155" t="str">
        <f>CONCATENATE("(tCO2e/ ",'Datos generales organización'!D37,")")</f>
        <v>(tCO2e/ unidades)</v>
      </c>
      <c r="D85" s="251" t="e">
        <f>D$81/'Datos generales organización'!E20</f>
        <v>#N/A</v>
      </c>
      <c r="E85" s="251" t="e">
        <f>E$81/'Datos generales organización'!E37</f>
        <v>#DIV/0!</v>
      </c>
      <c r="F85" s="251" t="e">
        <f>F$81/'Datos generales organización'!F37</f>
        <v>#DIV/0!</v>
      </c>
      <c r="G85" s="251" t="e">
        <f>G$81/'Datos generales organización'!G37</f>
        <v>#DIV/0!</v>
      </c>
      <c r="H85" s="251" t="e">
        <f>H$81/'Datos generales organización'!H37</f>
        <v>#DIV/0!</v>
      </c>
      <c r="I85" s="251" t="e">
        <f>I$81/'Datos generales organización'!I37</f>
        <v>#DIV/0!</v>
      </c>
      <c r="J85" s="251" t="e">
        <f>J$81/'Datos generales organización'!J37</f>
        <v>#DIV/0!</v>
      </c>
      <c r="K85" s="251" t="e">
        <f>K$81/'Datos generales organización'!K37</f>
        <v>#DIV/0!</v>
      </c>
    </row>
  </sheetData>
  <mergeCells count="3">
    <mergeCell ref="B11:B14"/>
    <mergeCell ref="B16:B18"/>
    <mergeCell ref="B29:B36"/>
  </mergeCell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8">
    <tabColor theme="6"/>
  </sheetPr>
  <dimension ref="A1:V63"/>
  <sheetViews>
    <sheetView zoomScale="70" zoomScaleNormal="70" workbookViewId="0">
      <selection activeCell="D8" sqref="D8"/>
    </sheetView>
  </sheetViews>
  <sheetFormatPr baseColWidth="10" defaultColWidth="11.42578125" defaultRowHeight="15"/>
  <cols>
    <col min="1" max="1" width="11.42578125" style="1"/>
    <col min="2" max="2" width="40.28515625" style="18" customWidth="1"/>
    <col min="3" max="3" width="31.42578125" style="1" customWidth="1"/>
    <col min="4" max="5" width="22.28515625" style="1" customWidth="1"/>
    <col min="6" max="6" width="14.42578125" style="1" customWidth="1"/>
    <col min="7" max="7" width="19.42578125" style="1" customWidth="1"/>
    <col min="8" max="8" width="11.42578125" style="1"/>
    <col min="9" max="9" width="12.7109375" style="1" customWidth="1"/>
    <col min="10" max="10" width="13" style="1" customWidth="1"/>
    <col min="11" max="11" width="21.7109375" style="1" customWidth="1"/>
    <col min="12" max="12" width="22.42578125" style="1" customWidth="1"/>
    <col min="13" max="16384" width="11.42578125" style="1"/>
  </cols>
  <sheetData>
    <row r="1" spans="1:22"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401" customFormat="1" ht="23.25">
      <c r="A2" s="403"/>
      <c r="B2" s="402" t="s">
        <v>422</v>
      </c>
      <c r="C2" s="403"/>
      <c r="D2" s="403"/>
      <c r="E2" s="403"/>
      <c r="F2" s="403"/>
      <c r="G2" s="403"/>
      <c r="H2" s="403"/>
      <c r="I2" s="403"/>
      <c r="J2" s="404"/>
      <c r="K2" s="403"/>
      <c r="L2" s="403"/>
      <c r="M2" s="403"/>
      <c r="N2" s="403"/>
      <c r="O2" s="403"/>
      <c r="P2" s="403"/>
      <c r="Q2" s="403"/>
      <c r="R2" s="403"/>
      <c r="S2" s="403"/>
      <c r="T2" s="403"/>
      <c r="U2" s="403"/>
    </row>
    <row r="4" spans="1:22" s="127" customFormat="1">
      <c r="B4" s="33" t="str">
        <f>CONCATENATE("A) HUELLA DE CARBONO  ",'Datos generales organización'!D14, " (t CO2e)")</f>
        <v>A) HUELLA DE CARBONO  &lt;seleccionar año&gt; (t CO2e)</v>
      </c>
    </row>
    <row r="5" spans="1:22" s="129" customFormat="1">
      <c r="B5" s="130" t="s">
        <v>408</v>
      </c>
    </row>
    <row r="6" spans="1:22" s="32" customFormat="1">
      <c r="B6" s="49"/>
      <c r="E6" s="26"/>
      <c r="F6" s="26"/>
      <c r="G6" s="26"/>
      <c r="H6" s="26"/>
      <c r="I6" s="26"/>
    </row>
    <row r="7" spans="1:22" s="32" customFormat="1">
      <c r="B7" s="49"/>
      <c r="D7" s="139" t="s">
        <v>245</v>
      </c>
      <c r="E7" s="181"/>
      <c r="F7" s="181"/>
      <c r="G7" s="181"/>
      <c r="H7" s="181"/>
      <c r="I7" s="181"/>
    </row>
    <row r="8" spans="1:22" ht="15" customHeight="1">
      <c r="B8" s="486" t="s">
        <v>311</v>
      </c>
      <c r="C8" s="146" t="s">
        <v>335</v>
      </c>
      <c r="D8" s="152">
        <f>(SUMIFS(Cálculos_5!$AL$6:$AL$228,Cálculos_5!$I$6:$I$228,1,Cálculos_5!$C$6:$C$228,"Fuente fija",Cálculos_5!$H$6:$H$228,"Ambos")+SUMIFS(Cálculos_5!$AL$6:$AL$228,Cálculos_5!$I$6:$I$228,1,Cálculos_5!$C$6:$C$228,"Fuente fija",Cálculos_5!$H$6:$H$228,"CAPV"))/1000</f>
        <v>0</v>
      </c>
      <c r="E8" s="182"/>
      <c r="F8" s="182"/>
      <c r="G8" s="182"/>
      <c r="H8" s="182"/>
      <c r="I8" s="182"/>
    </row>
    <row r="9" spans="1:22" ht="15" customHeight="1">
      <c r="B9" s="487"/>
      <c r="C9" s="146" t="s">
        <v>334</v>
      </c>
      <c r="D9" s="152" t="e">
        <f>(SUMIFS(Cálculos_5!$AL$6:$AL$228,Cálculos_5!$I$6:$I$228,1,Cálculos_5!$C$6:$C$228,"Fuente móvil",Cálculos_5!$H$6:$H$228,"Ambos")+SUMIFS(Cálculos_5!$AL$6:$AL$228,Cálculos_5!$I$6:$I$228,1,Cálculos_5!$C$6:$C$228,"Fuente móvil",Cálculos_5!$H$6:$H$228,"CAPV"))/1000</f>
        <v>#N/A</v>
      </c>
      <c r="E9" s="182"/>
      <c r="F9" s="182"/>
      <c r="G9" s="182"/>
      <c r="H9" s="182"/>
      <c r="I9" s="182"/>
    </row>
    <row r="10" spans="1:22" ht="15" customHeight="1">
      <c r="B10" s="487"/>
      <c r="C10" s="146" t="s">
        <v>403</v>
      </c>
      <c r="D10" s="152">
        <f>(SUMIFS(Cálculos_5!$AL$6:$AL$228,Cálculos_5!$I$6:$I$228,1,Cálculos_5!$C$6:$C$228,"Fuente difusa",Cálculos_5!$H$6:$H$228,"Ambos")+SUMIFS(Cálculos_5!$AL$6:$AL$228,Cálculos_5!$I$6:$I$228,1,Cálculos_5!$C$6:$C$228,"Fuente difusa",Cálculos_5!$H$6:$H$228,"CAPV"))/1000</f>
        <v>0</v>
      </c>
      <c r="E10" s="182"/>
      <c r="F10" s="182"/>
      <c r="G10" s="182"/>
      <c r="H10" s="182"/>
      <c r="I10" s="182"/>
    </row>
    <row r="11" spans="1:22" ht="15" customHeight="1">
      <c r="B11" s="488" t="s">
        <v>245</v>
      </c>
      <c r="C11" s="138" t="s">
        <v>405</v>
      </c>
      <c r="D11" s="152" t="e">
        <f>D8+D9+D10</f>
        <v>#N/A</v>
      </c>
      <c r="E11" s="183"/>
      <c r="F11" s="183"/>
      <c r="G11" s="183"/>
      <c r="H11" s="183"/>
      <c r="I11" s="183"/>
    </row>
    <row r="12" spans="1:22" ht="6.75" customHeight="1">
      <c r="B12" s="47"/>
      <c r="C12" s="48"/>
      <c r="D12" s="185"/>
      <c r="E12" s="136"/>
      <c r="F12" s="150"/>
      <c r="G12" s="150"/>
      <c r="H12" s="150"/>
      <c r="I12" s="150"/>
    </row>
    <row r="13" spans="1:22" ht="18.75" customHeight="1">
      <c r="B13" s="486" t="s">
        <v>333</v>
      </c>
      <c r="C13" s="146" t="s">
        <v>335</v>
      </c>
      <c r="D13" s="152">
        <f>(SUMIFS(Cálculos_5!$AH$6:$AH$228,Cálculos_5!$I$6:$I$228,2,Cálculos_5!$C$6:$C$228,"Fuente fija",Cálculos_5!$H$6:$H$228,"Ambos")+SUMIFS(Cálculos_5!$AH$6:$AH$228,Cálculos_5!$I$6:$I$228,2,Cálculos_5!$C$6:$C$228,"Fuente fija",Cálculos_5!$H$6:$H$228,"CAPV"))/1000</f>
        <v>0</v>
      </c>
      <c r="E13" s="150"/>
      <c r="F13" s="150"/>
      <c r="G13" s="150"/>
      <c r="H13" s="150"/>
      <c r="I13" s="150"/>
    </row>
    <row r="14" spans="1:22" ht="18.75" customHeight="1">
      <c r="B14" s="487"/>
      <c r="C14" s="146" t="s">
        <v>404</v>
      </c>
      <c r="D14" s="152">
        <f>(SUMIFS(Cálculos_5!$AH$6:$AH$228,Cálculos_5!$I$6:$I$228,2,Cálculos_5!$C$6:$C$228,"Fuente móvil",Cálculos_5!$H$6:$H$228,"Ambos")+SUMIFS(Cálculos_5!$AH$6:$AH$228,Cálculos_5!$I$6:$I$228,2,Cálculos_5!$C$6:$C$228,"Fuente móvil",Cálculos_5!$H$6:$H$228,"CAPV"))/1000</f>
        <v>0</v>
      </c>
      <c r="E14" s="143"/>
      <c r="F14" s="143"/>
      <c r="G14" s="143"/>
      <c r="H14" s="143"/>
      <c r="I14" s="143"/>
    </row>
    <row r="15" spans="1:22" ht="21.75" customHeight="1">
      <c r="B15" s="488"/>
      <c r="C15" s="138" t="s">
        <v>405</v>
      </c>
      <c r="D15" s="153">
        <f>D13+D14</f>
        <v>0</v>
      </c>
      <c r="E15" s="143"/>
      <c r="F15" s="143"/>
      <c r="G15" s="143"/>
      <c r="H15" s="143"/>
      <c r="I15" s="143"/>
    </row>
    <row r="16" spans="1:22" ht="6.75" customHeight="1">
      <c r="B16" s="47"/>
      <c r="C16" s="47"/>
      <c r="D16" s="185"/>
      <c r="E16" s="136"/>
      <c r="F16" s="143"/>
      <c r="G16" s="143"/>
      <c r="H16" s="143"/>
      <c r="I16" s="143"/>
    </row>
    <row r="17" spans="2:9" ht="55.5" customHeight="1">
      <c r="B17" s="138" t="s">
        <v>319</v>
      </c>
      <c r="C17" s="138" t="s">
        <v>405</v>
      </c>
      <c r="D17" s="153" t="e">
        <f>D11+D15</f>
        <v>#N/A</v>
      </c>
      <c r="E17" s="151"/>
      <c r="F17" s="151"/>
      <c r="G17" s="151"/>
      <c r="H17" s="151"/>
      <c r="I17" s="151"/>
    </row>
    <row r="18" spans="2:9" ht="29.25" customHeight="1">
      <c r="D18" s="32"/>
      <c r="E18" s="143"/>
      <c r="F18" s="143"/>
      <c r="G18" s="143"/>
      <c r="H18" s="143"/>
      <c r="I18" s="143"/>
    </row>
    <row r="19" spans="2:9" s="129" customFormat="1">
      <c r="B19" s="130" t="s">
        <v>423</v>
      </c>
    </row>
    <row r="20" spans="2:9" ht="17.25" customHeight="1">
      <c r="D20" s="32"/>
      <c r="E20" s="143"/>
      <c r="F20" s="143"/>
      <c r="G20" s="143"/>
      <c r="H20" s="143"/>
      <c r="I20" s="143"/>
    </row>
    <row r="21" spans="2:9" ht="29.25" customHeight="1">
      <c r="D21" s="139" t="s">
        <v>245</v>
      </c>
      <c r="E21" s="181"/>
      <c r="F21" s="181"/>
      <c r="G21" s="181"/>
      <c r="H21" s="181"/>
      <c r="I21" s="181"/>
    </row>
    <row r="22" spans="2:9" ht="33" customHeight="1">
      <c r="B22" s="483" t="s">
        <v>395</v>
      </c>
      <c r="C22" s="146" t="str">
        <f>'Result- RVHdC Detalle'!C29</f>
        <v>Movilidad de los trabajadores</v>
      </c>
      <c r="D22" s="149">
        <f>(SUMIFS(Cálculos_5!$AL$6:$AL$228,Cálculos_5!$I$6:$I$228,3,Cálculos_5!$G$6:$G$228,C22,Cálculos_5!$H$6:$H$228,"Ambos")+SUMIFS(Cálculos_5!$AL$6:$AL$228,Cálculos_5!$I$6:$I$228,3,Cálculos_5!$G$6:$G$228,C22,Cálculos_5!$H$6:$H$228,"CAPV"))/1000</f>
        <v>1.5951E-2</v>
      </c>
      <c r="E22" s="184"/>
      <c r="F22" s="184"/>
      <c r="G22" s="184"/>
      <c r="H22" s="184"/>
      <c r="I22" s="184"/>
    </row>
    <row r="23" spans="2:9" ht="16.5" customHeight="1">
      <c r="B23" s="484"/>
      <c r="C23" s="146" t="str">
        <f>'Result- RVHdC Detalle'!C30</f>
        <v xml:space="preserve">Viajes de trabajo </v>
      </c>
      <c r="D23" s="149">
        <f>(SUMIFS(Cálculos_5!$AL$6:$AL$228,Cálculos_5!$I$6:$I$228,3,Cálculos_5!$G$6:$G$228,C23,Cálculos_5!$H$6:$H$228,"Ambos")+SUMIFS(Cálculos_5!$AL$6:$AL$228,Cálculos_5!$I$6:$I$228,3,Cálculos_5!$G$6:$G$228,C23,Cálculos_5!$H$6:$H$228,"CAPV"))/1000</f>
        <v>0</v>
      </c>
      <c r="E23" s="184"/>
      <c r="F23" s="184"/>
      <c r="G23" s="184"/>
      <c r="H23" s="184"/>
      <c r="I23" s="184"/>
    </row>
    <row r="24" spans="2:9" ht="16.5" customHeight="1">
      <c r="B24" s="484"/>
      <c r="C24" s="146" t="str">
        <f>'Result- RVHdC Detalle'!C31</f>
        <v>Gestión de residuos</v>
      </c>
      <c r="D24" s="149">
        <f>(SUMIFS(Cálculos_5!$AL$6:$AL$228,Cálculos_5!$I$6:$I$228,3,Cálculos_5!$G$6:$G$228,C24,Cálculos_5!$H$6:$H$228,"Ambos")+SUMIFS(Cálculos_5!$AL$6:$AL$228,Cálculos_5!$I$6:$I$228,3,Cálculos_5!$G$6:$G$228,C24,Cálculos_5!$H$6:$H$228,"CAPV"))/1000</f>
        <v>0</v>
      </c>
      <c r="E24" s="184"/>
      <c r="F24" s="184"/>
      <c r="G24" s="184"/>
      <c r="H24" s="184"/>
      <c r="I24" s="184"/>
    </row>
    <row r="25" spans="2:9" ht="16.5" customHeight="1">
      <c r="B25" s="484"/>
      <c r="C25" s="146" t="str">
        <f>'Result- RVHdC Detalle'!C32</f>
        <v>Consumo de agua</v>
      </c>
      <c r="D25" s="149">
        <f>(SUMIFS(Cálculos_5!$AL$6:$AL$228,Cálculos_5!$I$6:$I$228,3,Cálculos_5!$G$6:$G$228,C25,Cálculos_5!$H$6:$H$228,"Ambos")+SUMIFS(Cálculos_5!$AL$6:$AL$228,Cálculos_5!$I$6:$I$228,3,Cálculos_5!$G$6:$G$228,C25,Cálculos_5!$H$6:$H$228,"CAPV"))/1000</f>
        <v>0</v>
      </c>
      <c r="E25" s="185"/>
      <c r="F25" s="185"/>
      <c r="G25" s="185"/>
      <c r="H25" s="185"/>
      <c r="I25" s="185"/>
    </row>
    <row r="26" spans="2:9" ht="16.5" customHeight="1">
      <c r="B26" s="484"/>
      <c r="C26" s="146" t="str">
        <f>'Result- RVHdC Detalle'!C33</f>
        <v>Consumo de bienes y servicios</v>
      </c>
      <c r="D26" s="149">
        <f>(SUMIFS(Cálculos_5!$AL$6:$AL$228,Cálculos_5!$I$6:$I$228,3,Cálculos_5!$G$6:$G$228,C26,Cálculos_5!$H$6:$H$228,"Ambos")+SUMIFS(Cálculos_5!$AL$6:$AL$228,Cálculos_5!$I$6:$I$228,3,Cálculos_5!$G$6:$G$228,C26,Cálculos_5!$H$6:$H$228,"CAPV"))/1000</f>
        <v>0</v>
      </c>
      <c r="E26" s="185"/>
      <c r="F26" s="185"/>
      <c r="G26" s="185"/>
      <c r="H26" s="185"/>
      <c r="I26" s="185"/>
    </row>
    <row r="27" spans="2:9" ht="16.5" customHeight="1">
      <c r="B27" s="484"/>
      <c r="C27" s="146" t="str">
        <f>'Result- RVHdC Detalle'!C34</f>
        <v>Transporte desde proveedor</v>
      </c>
      <c r="D27" s="149">
        <f>(SUMIFS(Cálculos_5!$AL$6:$AL$228,Cálculos_5!$I$6:$I$228,3,Cálculos_5!$G$6:$G$228,C27,Cálculos_5!$H$6:$H$228,"Ambos")+SUMIFS(Cálculos_5!$AL$6:$AL$228,Cálculos_5!$I$6:$I$228,3,Cálculos_5!$G$6:$G$228,C27,Cálculos_5!$H$6:$H$228,"CAPV"))/1000</f>
        <v>0</v>
      </c>
      <c r="E27" s="185"/>
      <c r="F27" s="185"/>
      <c r="G27" s="185"/>
      <c r="H27" s="185"/>
      <c r="I27" s="185"/>
    </row>
    <row r="28" spans="2:9" ht="16.5" customHeight="1">
      <c r="B28" s="484"/>
      <c r="C28" s="146" t="str">
        <f>'Result- RVHdC Detalle'!C35</f>
        <v>Distribución de productos</v>
      </c>
      <c r="D28" s="149">
        <f>(SUMIFS(Cálculos_5!$AL$6:$AL$228,Cálculos_5!$I$6:$I$228,3,Cálculos_5!$G$6:$G$228,C28,Cálculos_5!$H$6:$H$228,"Ambos")+SUMIFS(Cálculos_5!$AL$6:$AL$228,Cálculos_5!$I$6:$I$228,3,Cálculos_5!$G$6:$G$228,C28,Cálculos_5!$H$6:$H$228,"CAPV"))/1000</f>
        <v>0</v>
      </c>
      <c r="E28" s="185"/>
      <c r="F28" s="185"/>
      <c r="G28" s="185"/>
      <c r="H28" s="185"/>
      <c r="I28" s="185"/>
    </row>
    <row r="29" spans="2:9" ht="16.5" customHeight="1">
      <c r="B29" s="485"/>
      <c r="C29" s="138" t="s">
        <v>405</v>
      </c>
      <c r="D29" s="187">
        <f>SUM(D22:D28)</f>
        <v>1.5951E-2</v>
      </c>
      <c r="E29" s="186"/>
      <c r="F29" s="186"/>
      <c r="G29" s="186"/>
      <c r="H29" s="186"/>
      <c r="I29" s="186"/>
    </row>
    <row r="30" spans="2:9">
      <c r="D30" s="32"/>
    </row>
    <row r="31" spans="2:9" s="127" customFormat="1">
      <c r="B31" s="128" t="str">
        <f>CONCATENATE("B) CONSUMOS DE ENERGÍA  ",'Datos generales organización'!$D$14," - (ALCANCE 1 +ALCANCE 2)")</f>
        <v>B) CONSUMOS DE ENERGÍA  &lt;seleccionar año&gt; - (ALCANCE 1 +ALCANCE 2)</v>
      </c>
    </row>
    <row r="32" spans="2:9" s="32" customFormat="1">
      <c r="B32" s="49"/>
      <c r="E32" s="26"/>
      <c r="F32" s="26"/>
      <c r="G32" s="26"/>
      <c r="H32" s="26"/>
      <c r="I32" s="26"/>
    </row>
    <row r="33" spans="2:9" s="32" customFormat="1">
      <c r="B33" s="155" t="s">
        <v>402</v>
      </c>
      <c r="C33" s="189" t="str">
        <f>'Alcance 1'!E8</f>
        <v>kg</v>
      </c>
      <c r="D33" s="149">
        <f>'Alcance 1'!D8</f>
        <v>0</v>
      </c>
      <c r="E33" s="188"/>
      <c r="F33" s="188"/>
      <c r="G33" s="188"/>
      <c r="H33" s="188"/>
      <c r="I33" s="188"/>
    </row>
    <row r="34" spans="2:9" s="32" customFormat="1">
      <c r="B34" s="155" t="s">
        <v>33</v>
      </c>
      <c r="C34" s="189" t="str">
        <f>'Alcance 1'!E9</f>
        <v>kg</v>
      </c>
      <c r="D34" s="149">
        <f>'Alcance 1'!D9</f>
        <v>0</v>
      </c>
      <c r="E34" s="188"/>
      <c r="F34" s="188"/>
      <c r="G34" s="188"/>
      <c r="H34" s="188"/>
      <c r="I34" s="188"/>
    </row>
    <row r="35" spans="2:9" s="32" customFormat="1">
      <c r="B35" s="155" t="s">
        <v>80</v>
      </c>
      <c r="C35" s="189" t="str">
        <f>'Alcance 1'!E10</f>
        <v>kg</v>
      </c>
      <c r="D35" s="149">
        <f>'Alcance 1'!D10</f>
        <v>0</v>
      </c>
      <c r="E35" s="188"/>
      <c r="F35" s="188"/>
      <c r="G35" s="188"/>
      <c r="H35" s="188"/>
      <c r="I35" s="188"/>
    </row>
    <row r="36" spans="2:9" s="32" customFormat="1">
      <c r="B36" s="155" t="s">
        <v>78</v>
      </c>
      <c r="C36" s="189" t="str">
        <f>'Alcance 1'!E11</f>
        <v>L</v>
      </c>
      <c r="D36" s="149">
        <f>'Alcance 1'!D11</f>
        <v>0</v>
      </c>
      <c r="E36" s="188"/>
      <c r="F36" s="188"/>
      <c r="G36" s="188"/>
      <c r="H36" s="188"/>
      <c r="I36" s="188"/>
    </row>
    <row r="37" spans="2:9" s="32" customFormat="1">
      <c r="B37" s="155" t="s">
        <v>76</v>
      </c>
      <c r="C37" s="189" t="str">
        <f>'Alcance 1'!E12</f>
        <v>L</v>
      </c>
      <c r="D37" s="149">
        <f>'Alcance 1'!D12</f>
        <v>0</v>
      </c>
      <c r="E37" s="188"/>
      <c r="F37" s="188"/>
      <c r="G37" s="188"/>
      <c r="H37" s="188"/>
      <c r="I37" s="188"/>
    </row>
    <row r="38" spans="2:9" s="32" customFormat="1">
      <c r="B38" s="155" t="s">
        <v>55</v>
      </c>
      <c r="C38" s="189" t="str">
        <f>'Alcance 1'!E13</f>
        <v>Nm3</v>
      </c>
      <c r="D38" s="149">
        <f>'Alcance 1'!D13</f>
        <v>0</v>
      </c>
      <c r="E38" s="188"/>
      <c r="F38" s="188"/>
      <c r="G38" s="188"/>
      <c r="H38" s="188"/>
      <c r="I38" s="188"/>
    </row>
    <row r="39" spans="2:9" s="32" customFormat="1">
      <c r="B39" s="155" t="s">
        <v>77</v>
      </c>
      <c r="C39" s="189" t="str">
        <f>'Alcance 1'!E14</f>
        <v>L</v>
      </c>
      <c r="D39" s="149">
        <f>'Alcance 1'!D14</f>
        <v>0</v>
      </c>
      <c r="E39" s="188"/>
      <c r="F39" s="188"/>
      <c r="G39" s="188"/>
      <c r="H39" s="188"/>
      <c r="I39" s="188"/>
    </row>
    <row r="40" spans="2:9" s="32" customFormat="1">
      <c r="B40" s="155" t="s">
        <v>75</v>
      </c>
      <c r="C40" s="189" t="str">
        <f>'Alcance 1'!E15</f>
        <v>L</v>
      </c>
      <c r="D40" s="149">
        <f>'Alcance 1'!D15</f>
        <v>0</v>
      </c>
      <c r="E40" s="188"/>
      <c r="F40" s="188"/>
      <c r="G40" s="188"/>
      <c r="H40" s="188"/>
      <c r="I40" s="188"/>
    </row>
    <row r="41" spans="2:9" s="32" customFormat="1">
      <c r="B41" s="155" t="s">
        <v>79</v>
      </c>
      <c r="C41" s="189" t="str">
        <f>'Alcance 1'!E16</f>
        <v>L</v>
      </c>
      <c r="D41" s="149">
        <f>'Alcance 1'!D16</f>
        <v>0</v>
      </c>
      <c r="E41" s="188"/>
      <c r="F41" s="188"/>
      <c r="G41" s="188"/>
      <c r="H41" s="188"/>
      <c r="I41" s="188"/>
    </row>
    <row r="42" spans="2:9" s="32" customFormat="1">
      <c r="B42" s="155" t="s">
        <v>190</v>
      </c>
      <c r="C42" s="189" t="str">
        <f>'Alcance 1'!E17</f>
        <v>L</v>
      </c>
      <c r="D42" s="149">
        <f>'Alcance 1'!D17</f>
        <v>0</v>
      </c>
      <c r="E42" s="188"/>
      <c r="F42" s="188"/>
      <c r="G42" s="188"/>
      <c r="H42" s="188"/>
      <c r="I42" s="188"/>
    </row>
    <row r="43" spans="2:9" s="32" customFormat="1">
      <c r="B43" s="155" t="s">
        <v>199</v>
      </c>
      <c r="C43" s="145" t="str">
        <f>'Alcance 1'!E24</f>
        <v>L</v>
      </c>
      <c r="D43" s="149" t="e">
        <f>(SUMIFS(Cálculos_5!AL$20:AL$228,Cálculos_5!$E$20:$E$228,B43,Cálculos_5!$H$20:$H$228,"Ambos",Cálculos_5!$I$20:$I$228,1)+SUMIFS(Cálculos_5!AL$20:AL$228,Cálculos_5!$E$20:$E$228,B43,Cálculos_5!$H$20:$H$228,"CAPV",Cálculos_5!$I$20:$I$228,1))/SUMIF('Datos 1-Factores emisión'!$B$23:$B$33,'Result- SGMA'!B43,'Datos 1-Factores emisión'!$K$23:$K$33)</f>
        <v>#N/A</v>
      </c>
      <c r="E43" s="188"/>
      <c r="F43" s="188"/>
      <c r="G43" s="188"/>
      <c r="H43" s="188"/>
      <c r="I43" s="188"/>
    </row>
    <row r="44" spans="2:9" s="32" customFormat="1">
      <c r="B44" s="155" t="s">
        <v>856</v>
      </c>
      <c r="C44" s="145" t="str">
        <f>'Alcance 1'!E25</f>
        <v>L</v>
      </c>
      <c r="D44" s="149" t="e">
        <f>(SUMIFS(Cálculos_5!AL$20:AL$228,Cálculos_5!$E$20:$E$228,B44,Cálculos_5!$H$20:$H$228,"Ambos",Cálculos_5!$I$20:$I$228,1)+SUMIFS(Cálculos_5!AL$20:AL$228,Cálculos_5!$E$20:$E$228,B44,Cálculos_5!$H$20:$H$228,"CAPV",Cálculos_5!$I$20:$I$228,1))/SUMIF('Datos 1-Factores emisión'!$B$23:$B$33,'Result- SGMA'!B44,'Datos 1-Factores emisión'!$K$23:$K$33)</f>
        <v>#N/A</v>
      </c>
      <c r="E44" s="188"/>
      <c r="F44" s="188"/>
      <c r="G44" s="188"/>
      <c r="H44" s="188"/>
      <c r="I44" s="188"/>
    </row>
    <row r="45" spans="2:9" s="32" customFormat="1">
      <c r="B45" s="155" t="s">
        <v>83</v>
      </c>
      <c r="C45" s="145" t="str">
        <f>'Alcance 1'!E26</f>
        <v>L</v>
      </c>
      <c r="D45" s="149">
        <f>(SUMIFS(Cálculos_5!AL$20:AL$228,Cálculos_5!$E$20:$E$228,B45,Cálculos_5!$H$20:$H$228,"Ambos",Cálculos_5!$I$20:$I$228,1)+SUMIFS(Cálculos_5!AL$20:AL$228,Cálculos_5!$E$20:$E$228,B45,Cálculos_5!$H$20:$H$228,"CAPV",Cálculos_5!$I$20:$I$228,1))/SUMIF('Datos 1-Factores emisión'!$B$23:$B$33,'Result- SGMA'!B45,'Datos 1-Factores emisión'!$K$23:$K$33)</f>
        <v>0</v>
      </c>
      <c r="E45" s="188"/>
      <c r="F45" s="188"/>
      <c r="G45" s="188"/>
      <c r="H45" s="188"/>
      <c r="I45" s="188"/>
    </row>
    <row r="46" spans="2:9" s="32" customFormat="1">
      <c r="B46" s="155" t="s">
        <v>84</v>
      </c>
      <c r="C46" s="145" t="str">
        <f>'Alcance 1'!E27</f>
        <v>L</v>
      </c>
      <c r="D46" s="149">
        <f>(SUMIFS(Cálculos_5!AL$20:AL$228,Cálculos_5!$E$20:$E$228,B46,Cálculos_5!$H$20:$H$228,"Ambos",Cálculos_5!$I$20:$I$228,1)+SUMIFS(Cálculos_5!AL$20:AL$228,Cálculos_5!$E$20:$E$228,B46,Cálculos_5!$H$20:$H$228,"CAPV",Cálculos_5!$I$20:$I$228,1))/SUMIF('Datos 1-Factores emisión'!$B$23:$B$33,'Result- SGMA'!B46,'Datos 1-Factores emisión'!$K$23:$K$33)</f>
        <v>0</v>
      </c>
      <c r="E46" s="188"/>
      <c r="F46" s="188"/>
      <c r="G46" s="188"/>
      <c r="H46" s="188"/>
      <c r="I46" s="188"/>
    </row>
    <row r="47" spans="2:9" s="32" customFormat="1">
      <c r="B47" s="155" t="s">
        <v>85</v>
      </c>
      <c r="C47" s="145" t="str">
        <f>'Alcance 1'!E28</f>
        <v>L</v>
      </c>
      <c r="D47" s="149">
        <f>(SUMIFS(Cálculos_5!AL$20:AL$228,Cálculos_5!$E$20:$E$228,B47,Cálculos_5!$H$20:$H$228,"Ambos",Cálculos_5!$I$20:$I$228,1)+SUMIFS(Cálculos_5!AL$20:AL$228,Cálculos_5!$E$20:$E$228,B47,Cálculos_5!$H$20:$H$228,"CAPV",Cálculos_5!$I$20:$I$228,1))/SUMIF('Datos 1-Factores emisión'!$B$23:$B$33,'Result- SGMA'!B47,'Datos 1-Factores emisión'!$K$23:$K$33)</f>
        <v>0</v>
      </c>
      <c r="E47" s="188"/>
      <c r="F47" s="188"/>
      <c r="G47" s="188"/>
      <c r="H47" s="188"/>
      <c r="I47" s="188"/>
    </row>
    <row r="48" spans="2:9" s="32" customFormat="1">
      <c r="B48" s="155" t="s">
        <v>86</v>
      </c>
      <c r="C48" s="145" t="str">
        <f>'Alcance 1'!E29</f>
        <v>L</v>
      </c>
      <c r="D48" s="149">
        <f>(SUMIFS(Cálculos_5!AL$20:AL$228,Cálculos_5!$E$20:$E$228,B48,Cálculos_5!$H$20:$H$228,"Ambos",Cálculos_5!$I$20:$I$228,1)+SUMIFS(Cálculos_5!AL$20:AL$228,Cálculos_5!$E$20:$E$228,B48,Cálculos_5!$H$20:$H$228,"CAPV",Cálculos_5!$I$20:$I$228,1))/SUMIF('Datos 1-Factores emisión'!$B$23:$B$33,'Result- SGMA'!B48,'Datos 1-Factores emisión'!$K$23:$K$33)</f>
        <v>0</v>
      </c>
      <c r="E48" s="188"/>
      <c r="F48" s="188"/>
      <c r="G48" s="188"/>
      <c r="H48" s="188"/>
      <c r="I48" s="188"/>
    </row>
    <row r="49" spans="2:9" s="32" customFormat="1">
      <c r="B49" s="155" t="s">
        <v>173</v>
      </c>
      <c r="C49" s="145" t="str">
        <f>'Alcance 1'!E30</f>
        <v>Nm3</v>
      </c>
      <c r="D49" s="149">
        <f>(SUMIFS(Cálculos_5!AL$20:AL$228,Cálculos_5!$E$20:$E$228,B49,Cálculos_5!$H$20:$H$228,"Ambos",Cálculos_5!$I$20:$I$228,1)+SUMIFS(Cálculos_5!AL$20:AL$228,Cálculos_5!$E$20:$E$228,B49,Cálculos_5!$H$20:$H$228,"CAPV",Cálculos_5!$I$20:$I$228,1))/SUMIF('Datos 1-Factores emisión'!$B$23:$B$33,'Result- SGMA'!B49,'Datos 1-Factores emisión'!$K$23:$K$33)</f>
        <v>0</v>
      </c>
      <c r="E49" s="188"/>
      <c r="F49" s="188"/>
      <c r="G49" s="188"/>
      <c r="H49" s="188"/>
      <c r="I49" s="188"/>
    </row>
    <row r="50" spans="2:9" s="32" customFormat="1">
      <c r="B50" s="155" t="s">
        <v>174</v>
      </c>
      <c r="C50" s="145" t="str">
        <f>'Alcance 1'!E31</f>
        <v>L</v>
      </c>
      <c r="D50" s="149">
        <f>(SUMIFS(Cálculos_5!AL$20:AL$228,Cálculos_5!$E$20:$E$228,B50,Cálculos_5!$H$20:$H$228,"Ambos",Cálculos_5!$I$20:$I$228,1)+SUMIFS(Cálculos_5!AL$20:AL$228,Cálculos_5!$E$20:$E$228,B50,Cálculos_5!$H$20:$H$228,"CAPV",Cálculos_5!$I$20:$I$228,1))/SUMIF('Datos 1-Factores emisión'!$B$23:$B$33,'Result- SGMA'!B50,'Datos 1-Factores emisión'!$K$23:$K$33)</f>
        <v>0</v>
      </c>
      <c r="E50" s="188"/>
      <c r="F50" s="188"/>
      <c r="G50" s="188"/>
      <c r="H50" s="188"/>
      <c r="I50" s="188"/>
    </row>
    <row r="51" spans="2:9" s="32" customFormat="1">
      <c r="B51" s="155" t="s">
        <v>79</v>
      </c>
      <c r="C51" s="145" t="str">
        <f>'Alcance 1'!E32</f>
        <v>L</v>
      </c>
      <c r="D51" s="149">
        <f>(SUMIFS(Cálculos_5!AL$20:AL$228,Cálculos_5!$E$20:$E$228,B51,Cálculos_5!$H$20:$H$228,"Ambos",Cálculos_5!$I$20:$I$228,1)+SUMIFS(Cálculos_5!AL$20:AL$228,Cálculos_5!$E$20:$E$228,B51,Cálculos_5!$H$20:$H$228,"CAPV",Cálculos_5!$I$20:$I$228,1))/SUMIF('Datos 1-Factores emisión'!$B$23:$B$33,'Result- SGMA'!B51,'Datos 1-Factores emisión'!$K$23:$K$33)</f>
        <v>0</v>
      </c>
      <c r="E51" s="188"/>
      <c r="F51" s="188"/>
      <c r="G51" s="188"/>
      <c r="H51" s="188"/>
      <c r="I51" s="188"/>
    </row>
    <row r="52" spans="2:9" s="32" customFormat="1">
      <c r="B52" s="155" t="s">
        <v>34</v>
      </c>
      <c r="C52" s="145" t="s">
        <v>35</v>
      </c>
      <c r="D52" s="149">
        <f>(SUMIFS(Cálculos_5!O$20:O$228,Cálculos_5!$E$20:$E$228,B52,Cálculos_5!$H$20:$H$228,"Ambos",Cálculos_5!$I$20:$I$228,2)+SUMIFS(Cálculos_5!O$20:O$228,Cálculos_5!$E$20:$E$228,B52,Cálculos_5!$H$20:$H$228,"CAPV",Cálculos_5!$I$20:$I$228,2))</f>
        <v>0</v>
      </c>
      <c r="E52" s="188"/>
      <c r="F52" s="188"/>
      <c r="G52" s="188"/>
      <c r="H52" s="188"/>
      <c r="I52" s="188"/>
    </row>
    <row r="53" spans="2:9" ht="16.5" customHeight="1">
      <c r="B53" s="47"/>
      <c r="C53" s="47"/>
      <c r="D53" s="11"/>
      <c r="E53" s="46"/>
    </row>
    <row r="54" spans="2:9" s="127" customFormat="1">
      <c r="B54" s="128" t="str">
        <f>CONCATENATE("C) DATOS DE GENERACIÓN DE RESIDUOS EN EL AÑO ",'Datos generales organización'!$D$14)</f>
        <v>C) DATOS DE GENERACIÓN DE RESIDUOS EN EL AÑO &lt;seleccionar año&gt;</v>
      </c>
    </row>
    <row r="55" spans="2:9">
      <c r="D55" s="32"/>
    </row>
    <row r="56" spans="2:9">
      <c r="B56" s="155" t="s">
        <v>369</v>
      </c>
      <c r="C56" s="145" t="s">
        <v>29</v>
      </c>
      <c r="D56" s="149">
        <f>'Alcance 3'!D66</f>
        <v>0</v>
      </c>
    </row>
    <row r="57" spans="2:9">
      <c r="B57" s="155" t="s">
        <v>370</v>
      </c>
      <c r="C57" s="145" t="s">
        <v>29</v>
      </c>
      <c r="D57" s="149">
        <f>'Alcance 3'!D67</f>
        <v>0</v>
      </c>
    </row>
    <row r="58" spans="2:9" ht="30">
      <c r="B58" s="155" t="s">
        <v>371</v>
      </c>
      <c r="C58" s="145" t="s">
        <v>29</v>
      </c>
      <c r="D58" s="149">
        <f>'Alcance 3'!D68</f>
        <v>0</v>
      </c>
    </row>
    <row r="59" spans="2:9" ht="30">
      <c r="B59" s="155" t="s">
        <v>372</v>
      </c>
      <c r="C59" s="145" t="s">
        <v>29</v>
      </c>
      <c r="D59" s="149">
        <f>'Alcance 3'!D69</f>
        <v>0</v>
      </c>
    </row>
    <row r="60" spans="2:9">
      <c r="B60" s="155" t="s">
        <v>373</v>
      </c>
      <c r="C60" s="145" t="s">
        <v>29</v>
      </c>
      <c r="D60" s="149">
        <f>'Alcance 3'!D70</f>
        <v>0</v>
      </c>
    </row>
    <row r="61" spans="2:9">
      <c r="B61" s="155" t="s">
        <v>374</v>
      </c>
      <c r="C61" s="145" t="s">
        <v>29</v>
      </c>
      <c r="D61" s="149">
        <f>'Alcance 3'!D71</f>
        <v>0</v>
      </c>
    </row>
    <row r="62" spans="2:9">
      <c r="B62" s="155" t="s">
        <v>375</v>
      </c>
      <c r="C62" s="145" t="s">
        <v>29</v>
      </c>
      <c r="D62" s="149">
        <f>'Alcance 3'!D72</f>
        <v>0</v>
      </c>
    </row>
    <row r="63" spans="2:9">
      <c r="B63" s="155" t="s">
        <v>376</v>
      </c>
      <c r="C63" s="145" t="s">
        <v>29</v>
      </c>
      <c r="D63" s="149">
        <f>'Alcance 3'!D73</f>
        <v>0</v>
      </c>
    </row>
  </sheetData>
  <mergeCells count="3">
    <mergeCell ref="B8:B11"/>
    <mergeCell ref="B13:B15"/>
    <mergeCell ref="B22:B29"/>
  </mergeCell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9">
    <tabColor theme="6"/>
  </sheetPr>
  <dimension ref="A1:V26"/>
  <sheetViews>
    <sheetView zoomScale="70" zoomScaleNormal="70" workbookViewId="0">
      <selection activeCell="D12" sqref="D12"/>
    </sheetView>
  </sheetViews>
  <sheetFormatPr baseColWidth="10" defaultColWidth="11.42578125" defaultRowHeight="15"/>
  <cols>
    <col min="1" max="1" width="11.42578125" style="1"/>
    <col min="2" max="2" width="40.28515625" style="18" customWidth="1"/>
    <col min="3" max="3" width="52.42578125" style="1" customWidth="1"/>
    <col min="4" max="5" width="22.28515625" style="1" customWidth="1"/>
    <col min="6" max="6" width="14.42578125" style="1" customWidth="1"/>
    <col min="7" max="7" width="19.42578125" style="1" customWidth="1"/>
    <col min="8" max="8" width="11.42578125" style="1"/>
    <col min="9" max="9" width="12.7109375" style="1" customWidth="1"/>
    <col min="10" max="10" width="13" style="1" customWidth="1"/>
    <col min="11" max="11" width="21.7109375" style="1" customWidth="1"/>
    <col min="12" max="12" width="22.42578125" style="1" customWidth="1"/>
    <col min="13" max="16384" width="11.42578125" style="1"/>
  </cols>
  <sheetData>
    <row r="1" spans="1:22"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22" s="401" customFormat="1" ht="23.25">
      <c r="A2" s="403"/>
      <c r="B2" s="402" t="s">
        <v>398</v>
      </c>
      <c r="C2" s="403"/>
      <c r="D2" s="403"/>
      <c r="E2" s="403"/>
      <c r="F2" s="403"/>
      <c r="G2" s="403"/>
      <c r="H2" s="403"/>
      <c r="I2" s="403"/>
      <c r="J2" s="404"/>
      <c r="K2" s="403"/>
      <c r="L2" s="403"/>
      <c r="M2" s="403"/>
      <c r="N2" s="403"/>
      <c r="O2" s="403"/>
      <c r="P2" s="403"/>
      <c r="Q2" s="403"/>
      <c r="R2" s="403"/>
      <c r="S2" s="403"/>
      <c r="T2" s="403"/>
      <c r="U2" s="403"/>
    </row>
    <row r="4" spans="1:22" s="32" customFormat="1" ht="16.5">
      <c r="B4" s="53" t="s">
        <v>72</v>
      </c>
      <c r="C4" s="60">
        <f>'Datos generales organización'!D5</f>
        <v>0</v>
      </c>
      <c r="D4" s="45"/>
      <c r="E4" s="45"/>
      <c r="F4" s="45"/>
      <c r="G4" s="45"/>
      <c r="H4" s="45"/>
      <c r="I4" s="45"/>
      <c r="J4" s="45"/>
      <c r="K4" s="45"/>
      <c r="L4" s="46"/>
      <c r="M4" s="46"/>
      <c r="N4" s="46"/>
      <c r="O4" s="46"/>
      <c r="P4" s="46"/>
      <c r="Q4" s="46"/>
      <c r="R4" s="45"/>
    </row>
    <row r="5" spans="1:22" s="32" customFormat="1">
      <c r="B5" s="49"/>
    </row>
    <row r="6" spans="1:22" s="32" customFormat="1">
      <c r="B6" s="49"/>
    </row>
    <row r="7" spans="1:22" s="127" customFormat="1">
      <c r="B7" s="33" t="str">
        <f>CONCATENATE("RESULTADOS ABSOLUTOS EN ",'Datos generales organización'!D14)</f>
        <v>RESULTADOS ABSOLUTOS EN &lt;seleccionar año&gt;</v>
      </c>
    </row>
    <row r="8" spans="1:22" s="32" customFormat="1">
      <c r="B8" s="49"/>
    </row>
    <row r="9" spans="1:22" s="32" customFormat="1">
      <c r="B9" s="53" t="s">
        <v>301</v>
      </c>
      <c r="C9" s="131" t="str">
        <f>'Datos generales organización'!D14</f>
        <v>&lt;seleccionar año&gt;</v>
      </c>
    </row>
    <row r="10" spans="1:22" s="32" customFormat="1">
      <c r="B10" s="49"/>
    </row>
    <row r="11" spans="1:22" ht="15" customHeight="1">
      <c r="B11" s="486" t="s">
        <v>311</v>
      </c>
      <c r="C11" s="142" t="s">
        <v>313</v>
      </c>
      <c r="D11" s="132">
        <f>(SUMIFS(Cálculos!$AH$6:$AH$197,Cálculos!$I$6:$I$197,1,Cálculos!$C$6:$C$197,"Fuente fija",Cálculos!$H$6:$H$197,"Ambos")+SUMIFS(Cálculos!$AH$6:$AH$197,Cálculos!$I$6:$I$197,1,Cálculos!$C$6:$C$197,"Fuente fija",Cálculos!$H$6:$H$197,"España"))/1000</f>
        <v>0</v>
      </c>
    </row>
    <row r="12" spans="1:22" ht="15" customHeight="1">
      <c r="B12" s="487"/>
      <c r="C12" s="142" t="s">
        <v>314</v>
      </c>
      <c r="D12" s="132" t="e">
        <f>(SUMIFS(Cálculos!$AH$6:$AH$197,Cálculos!$I$6:$I$197,1,Cálculos!$C$6:$C$197,"Fuente móvil",Cálculos!$H$6:$H$197,"Ambos")+SUMIFS(Cálculos!$AH$6:$AH$197,Cálculos!$I$6:$I$197,1,Cálculos!$C$6:$C$197,"Fuente móvil",Cálculos!$H$6:$H$197,"España"))/1000</f>
        <v>#N/A</v>
      </c>
    </row>
    <row r="13" spans="1:22" ht="15" customHeight="1">
      <c r="B13" s="487"/>
      <c r="C13" s="142" t="s">
        <v>315</v>
      </c>
      <c r="D13" s="132">
        <f>(SUMIFS(Cálculos!$AK$6:$AK$197,Cálculos!$I$6:$I$197,1,Cálculos!$C$6:$C$197,"Fuente difusa",Cálculos!$H$6:$H$197,"Ambos")+SUMIFS(Cálculos!$AK$6:$AK$197,Cálculos!$I$6:$I$197,1,Cálculos!$C$6:$C$197,"Fuente difusa",Cálculos!$H$6:$H$197,"España"))/1000</f>
        <v>0</v>
      </c>
    </row>
    <row r="14" spans="1:22" ht="15" customHeight="1">
      <c r="B14" s="488"/>
      <c r="C14" s="138" t="s">
        <v>399</v>
      </c>
      <c r="D14" s="133" t="e">
        <f>D11+D12+D13</f>
        <v>#N/A</v>
      </c>
    </row>
    <row r="15" spans="1:22" ht="16.5" customHeight="1">
      <c r="B15" s="134"/>
      <c r="C15" s="134"/>
      <c r="D15" s="355"/>
    </row>
    <row r="16" spans="1:22" ht="36.75" customHeight="1">
      <c r="B16" s="135" t="s">
        <v>312</v>
      </c>
      <c r="C16" s="142" t="s">
        <v>316</v>
      </c>
      <c r="D16" s="133">
        <f>(SUMIFS(Cálculos!$AH$6:$AH$197,Cálculos!$I$6:$I$197,2,Cálculos!$H$6:$H$197,"Ambos")+SUMIFS(Cálculos!$AH$6:$AH$197,Cálculos!$I$6:$I$197,2,Cálculos!$H$6:$H$197,"España"))/1000</f>
        <v>0</v>
      </c>
    </row>
    <row r="17" spans="2:9" ht="16.5" customHeight="1">
      <c r="B17" s="134"/>
      <c r="C17" s="134"/>
      <c r="D17" s="136"/>
    </row>
    <row r="18" spans="2:9" ht="55.5" customHeight="1">
      <c r="B18" s="489" t="s">
        <v>400</v>
      </c>
      <c r="C18" s="490"/>
      <c r="D18" s="137" t="e">
        <f>D14+D16</f>
        <v>#N/A</v>
      </c>
    </row>
    <row r="19" spans="2:9">
      <c r="D19" s="32"/>
    </row>
    <row r="20" spans="2:9" s="2" customFormat="1">
      <c r="B20" s="128" t="str">
        <f>CONCATENATE("RATIOS AÑO DE CÁLCULO ",'Datos generales organización'!D14)</f>
        <v>RATIOS AÑO DE CÁLCULO &lt;seleccionar año&gt;</v>
      </c>
      <c r="C20" s="127"/>
      <c r="D20" s="127"/>
    </row>
    <row r="21" spans="2:9">
      <c r="D21" s="32"/>
    </row>
    <row r="22" spans="2:9">
      <c r="B22" s="141" t="s">
        <v>322</v>
      </c>
      <c r="C22" s="53" t="s">
        <v>324</v>
      </c>
      <c r="D22" s="253" t="e">
        <f>$D$18/'Datos generales organización'!E22</f>
        <v>#N/A</v>
      </c>
      <c r="E22" s="143"/>
      <c r="F22" s="143"/>
      <c r="G22" s="143"/>
      <c r="H22" s="143"/>
      <c r="I22" s="143"/>
    </row>
    <row r="23" spans="2:9">
      <c r="B23" s="141" t="s">
        <v>321</v>
      </c>
      <c r="C23" s="53" t="s">
        <v>325</v>
      </c>
      <c r="D23" s="253" t="e">
        <f>$D$18/'Datos generales organización'!E23</f>
        <v>#N/A</v>
      </c>
      <c r="E23" s="143"/>
      <c r="F23" s="143"/>
      <c r="G23" s="143"/>
      <c r="H23" s="143"/>
      <c r="I23" s="143"/>
    </row>
    <row r="24" spans="2:9">
      <c r="B24" s="141" t="s">
        <v>323</v>
      </c>
      <c r="C24" s="53" t="s">
        <v>326</v>
      </c>
      <c r="D24" s="253" t="e">
        <f>$D$18/'Datos generales organización'!E24</f>
        <v>#N/A</v>
      </c>
      <c r="E24" s="143"/>
      <c r="F24" s="143"/>
      <c r="G24" s="143"/>
      <c r="H24" s="143"/>
      <c r="I24" s="143"/>
    </row>
    <row r="25" spans="2:9">
      <c r="B25" s="141" t="str">
        <f>CONCATENATE("Emisiones/ ",'Datos generales organización'!C37)</f>
        <v>Emisiones/ Seleccionar índice</v>
      </c>
      <c r="C25" s="53" t="str">
        <f>CONCATENATE("tCO2e/ ", 'Datos generales organización'!D37)</f>
        <v>tCO2e/ unidades</v>
      </c>
      <c r="D25" s="253" t="e">
        <f>$D$18/'Datos generales organización'!E20</f>
        <v>#N/A</v>
      </c>
      <c r="E25" s="143"/>
      <c r="F25" s="143"/>
      <c r="G25" s="143"/>
      <c r="H25" s="143"/>
      <c r="I25" s="143"/>
    </row>
    <row r="26" spans="2:9">
      <c r="B26" s="144"/>
      <c r="C26" s="143"/>
      <c r="D26" s="143"/>
      <c r="E26" s="143"/>
      <c r="F26" s="143"/>
      <c r="G26" s="143"/>
      <c r="H26" s="143"/>
      <c r="I26" s="143"/>
    </row>
  </sheetData>
  <mergeCells count="2">
    <mergeCell ref="B18:C18"/>
    <mergeCell ref="B11:B14"/>
  </mergeCell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B52F8-D7F0-4D5B-ADC0-2BD4700F15A7}">
  <sheetPr codeName="Hoja19">
    <tabColor theme="9"/>
  </sheetPr>
  <dimension ref="A1:BZW345"/>
  <sheetViews>
    <sheetView topLeftCell="R1" zoomScale="70" zoomScaleNormal="70" workbookViewId="0">
      <selection activeCell="AP224" sqref="AP224"/>
    </sheetView>
  </sheetViews>
  <sheetFormatPr baseColWidth="10" defaultColWidth="13.28515625" defaultRowHeight="15"/>
  <cols>
    <col min="1" max="1" width="13.28515625" style="103"/>
    <col min="2" max="2" width="13.28515625" style="119"/>
    <col min="3" max="4" width="13.28515625" style="103"/>
    <col min="5" max="5" width="20.42578125" style="103" customWidth="1"/>
    <col min="6" max="6" width="21.7109375" style="103" customWidth="1"/>
    <col min="7" max="9" width="13.28515625" style="103" customWidth="1"/>
    <col min="10" max="10" width="15.7109375" style="105" customWidth="1"/>
    <col min="11" max="11" width="13.28515625" style="104" customWidth="1"/>
    <col min="12" max="13" width="13.28515625" style="103" customWidth="1"/>
    <col min="14" max="14" width="13.28515625" style="105" customWidth="1"/>
    <col min="15" max="15" width="15.42578125" style="103" bestFit="1" customWidth="1"/>
    <col min="16" max="16" width="10.42578125" style="103" bestFit="1" customWidth="1"/>
    <col min="17" max="17" width="15.42578125" style="103" customWidth="1"/>
    <col min="18" max="19" width="13.42578125" style="103" customWidth="1"/>
    <col min="20" max="21" width="14.7109375" style="103" customWidth="1"/>
    <col min="22" max="26" width="13.28515625" style="103" customWidth="1"/>
    <col min="27" max="27" width="14.7109375" style="103" customWidth="1"/>
    <col min="28" max="32" width="13.28515625" style="103" customWidth="1"/>
    <col min="33" max="33" width="14.7109375" style="103" customWidth="1"/>
    <col min="34" max="37" width="13.28515625" style="103" customWidth="1"/>
    <col min="38" max="38" width="14.28515625" style="103" customWidth="1"/>
    <col min="39" max="39" width="13.28515625" style="103"/>
    <col min="40" max="40" width="14.7109375" style="103" customWidth="1"/>
    <col min="41" max="16384" width="13.28515625" style="103"/>
  </cols>
  <sheetData>
    <row r="1" spans="1:2051"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384"/>
      <c r="W1" s="393"/>
      <c r="X1" s="393"/>
      <c r="Y1" s="393"/>
      <c r="Z1" s="393"/>
      <c r="AA1" s="393"/>
      <c r="AB1" s="393"/>
      <c r="AC1" s="393"/>
      <c r="AD1" s="393"/>
      <c r="AE1" s="393"/>
      <c r="AF1" s="393"/>
      <c r="AG1" s="393"/>
      <c r="AH1" s="393"/>
      <c r="AI1" s="393"/>
      <c r="AJ1" s="393"/>
      <c r="AK1" s="393"/>
      <c r="AL1" s="393"/>
      <c r="AM1" s="393"/>
      <c r="AN1" s="393"/>
      <c r="AO1" s="392"/>
      <c r="AP1" s="392"/>
      <c r="AQ1" s="392"/>
      <c r="AR1" s="392"/>
      <c r="AS1" s="392"/>
      <c r="AT1" s="392"/>
      <c r="AU1" s="392"/>
      <c r="AV1" s="392"/>
      <c r="AW1" s="392"/>
      <c r="AX1" s="392"/>
      <c r="AY1" s="392"/>
      <c r="AZ1" s="392"/>
      <c r="BA1" s="392"/>
      <c r="BB1" s="392"/>
      <c r="BC1" s="392"/>
      <c r="BD1" s="392"/>
      <c r="BE1" s="392"/>
      <c r="BF1" s="392"/>
      <c r="BG1" s="392"/>
      <c r="BH1" s="392"/>
      <c r="BI1" s="392"/>
      <c r="BJ1" s="392"/>
      <c r="BK1" s="392"/>
      <c r="BL1" s="392"/>
      <c r="BM1" s="392"/>
      <c r="BN1" s="392"/>
      <c r="BO1" s="392"/>
      <c r="BP1" s="392"/>
      <c r="BQ1" s="392"/>
      <c r="BR1" s="392"/>
      <c r="BS1" s="392"/>
      <c r="BT1" s="392"/>
      <c r="BU1" s="392"/>
      <c r="BV1" s="392"/>
      <c r="BW1" s="392"/>
      <c r="BX1" s="392"/>
      <c r="BY1" s="392"/>
      <c r="BZ1" s="392"/>
      <c r="CA1" s="392"/>
      <c r="CB1" s="392"/>
      <c r="CC1" s="392"/>
      <c r="CD1" s="392"/>
      <c r="CE1" s="392"/>
      <c r="CF1" s="392"/>
      <c r="CG1" s="392"/>
      <c r="CH1" s="392"/>
      <c r="CI1" s="392"/>
      <c r="CJ1" s="392"/>
      <c r="CK1" s="392"/>
      <c r="CL1" s="392"/>
      <c r="CM1" s="392"/>
      <c r="CN1" s="392"/>
      <c r="CO1" s="392"/>
      <c r="CP1" s="392"/>
      <c r="CQ1" s="392"/>
      <c r="CR1" s="392"/>
      <c r="CS1" s="392"/>
      <c r="CT1" s="392"/>
      <c r="CU1" s="392"/>
      <c r="CV1" s="392"/>
      <c r="CW1" s="392"/>
      <c r="CX1" s="392"/>
      <c r="CY1" s="392"/>
      <c r="CZ1" s="392"/>
      <c r="DA1" s="392"/>
      <c r="DB1" s="392"/>
      <c r="DC1" s="392"/>
      <c r="DD1" s="392"/>
      <c r="DE1" s="392"/>
      <c r="DF1" s="392"/>
      <c r="DG1" s="392"/>
      <c r="DH1" s="392"/>
      <c r="DI1" s="392"/>
      <c r="DJ1" s="392"/>
      <c r="DK1" s="392"/>
      <c r="DL1" s="392"/>
      <c r="DM1" s="392"/>
      <c r="DN1" s="392"/>
      <c r="DO1" s="392"/>
      <c r="DP1" s="392"/>
      <c r="DQ1" s="392"/>
      <c r="DR1" s="392"/>
      <c r="DS1" s="392"/>
      <c r="DT1" s="392"/>
      <c r="DU1" s="392"/>
      <c r="DV1" s="392"/>
      <c r="DW1" s="392"/>
      <c r="DX1" s="392"/>
      <c r="DY1" s="392"/>
      <c r="DZ1" s="392"/>
      <c r="EA1" s="392"/>
      <c r="EB1" s="392"/>
      <c r="EC1" s="392"/>
      <c r="ED1" s="392"/>
      <c r="EE1" s="392"/>
      <c r="EF1" s="392"/>
      <c r="EG1" s="392"/>
      <c r="EH1" s="392"/>
      <c r="EI1" s="392"/>
      <c r="EJ1" s="392"/>
      <c r="EK1" s="392"/>
      <c r="EL1" s="392"/>
      <c r="EM1" s="392"/>
      <c r="EN1" s="392"/>
      <c r="EO1" s="392"/>
      <c r="EP1" s="392"/>
      <c r="EQ1" s="392"/>
      <c r="ER1" s="392"/>
      <c r="ES1" s="392"/>
      <c r="ET1" s="392"/>
      <c r="EU1" s="392"/>
      <c r="EV1" s="392"/>
      <c r="EW1" s="392"/>
      <c r="EX1" s="392"/>
      <c r="EY1" s="392"/>
      <c r="EZ1" s="392"/>
      <c r="FA1" s="392"/>
      <c r="FB1" s="392"/>
      <c r="FC1" s="392"/>
      <c r="FD1" s="392"/>
      <c r="FE1" s="392"/>
      <c r="FF1" s="392"/>
      <c r="FG1" s="392"/>
      <c r="FH1" s="392"/>
      <c r="FI1" s="392"/>
      <c r="FJ1" s="392"/>
      <c r="FK1" s="392"/>
      <c r="FL1" s="392"/>
      <c r="FM1" s="392"/>
      <c r="FN1" s="392"/>
      <c r="FO1" s="392"/>
      <c r="FP1" s="392"/>
      <c r="FQ1" s="392"/>
      <c r="FR1" s="392"/>
      <c r="FS1" s="392"/>
      <c r="FT1" s="392"/>
      <c r="FU1" s="392"/>
      <c r="FV1" s="392"/>
      <c r="FW1" s="392"/>
      <c r="FX1" s="392"/>
      <c r="FY1" s="392"/>
      <c r="FZ1" s="392"/>
      <c r="GA1" s="392"/>
      <c r="GB1" s="392"/>
      <c r="GC1" s="392"/>
      <c r="GD1" s="392"/>
      <c r="GE1" s="392"/>
      <c r="GF1" s="392"/>
      <c r="GG1" s="392"/>
      <c r="GH1" s="392"/>
      <c r="GI1" s="392"/>
      <c r="GJ1" s="392"/>
      <c r="GK1" s="392"/>
      <c r="GL1" s="392"/>
      <c r="GM1" s="392"/>
      <c r="GN1" s="392"/>
      <c r="GO1" s="392"/>
      <c r="GP1" s="392"/>
      <c r="GQ1" s="392"/>
      <c r="GR1" s="392"/>
      <c r="GS1" s="392"/>
      <c r="GT1" s="392"/>
      <c r="GU1" s="392"/>
      <c r="GV1" s="392"/>
      <c r="GW1" s="392"/>
      <c r="GX1" s="392"/>
      <c r="GY1" s="392"/>
      <c r="GZ1" s="392"/>
      <c r="HA1" s="392"/>
      <c r="HB1" s="392"/>
      <c r="HC1" s="392"/>
      <c r="HD1" s="392"/>
      <c r="HE1" s="392"/>
      <c r="HF1" s="392"/>
      <c r="HG1" s="392"/>
      <c r="HH1" s="392"/>
      <c r="HI1" s="392"/>
      <c r="HJ1" s="392"/>
      <c r="HK1" s="392"/>
      <c r="HL1" s="392"/>
      <c r="HM1" s="392"/>
      <c r="HN1" s="392"/>
      <c r="HO1" s="392"/>
      <c r="HP1" s="392"/>
      <c r="HQ1" s="392"/>
      <c r="HR1" s="392"/>
      <c r="HS1" s="392"/>
      <c r="HT1" s="392"/>
      <c r="HU1" s="392"/>
      <c r="HV1" s="392"/>
      <c r="HW1" s="392"/>
      <c r="HX1" s="392"/>
      <c r="HY1" s="392"/>
      <c r="HZ1" s="392"/>
      <c r="IA1" s="392"/>
      <c r="IB1" s="392"/>
      <c r="IC1" s="392"/>
      <c r="ID1" s="392"/>
      <c r="IE1" s="392"/>
      <c r="IF1" s="392"/>
      <c r="IG1" s="392"/>
      <c r="IH1" s="392"/>
      <c r="II1" s="392"/>
      <c r="IJ1" s="392"/>
      <c r="IK1" s="392"/>
      <c r="IL1" s="392"/>
      <c r="IM1" s="392"/>
      <c r="IN1" s="392"/>
      <c r="IO1" s="392"/>
      <c r="IP1" s="392"/>
      <c r="IQ1" s="392"/>
      <c r="IR1" s="392"/>
      <c r="IS1" s="392"/>
      <c r="IT1" s="392"/>
      <c r="IU1" s="392"/>
      <c r="IV1" s="392"/>
      <c r="IW1" s="392"/>
      <c r="IX1" s="392"/>
      <c r="IY1" s="392"/>
      <c r="IZ1" s="392"/>
      <c r="JA1" s="392"/>
      <c r="JB1" s="392"/>
      <c r="JC1" s="392"/>
      <c r="JD1" s="392"/>
      <c r="JE1" s="392"/>
      <c r="JF1" s="392"/>
      <c r="JG1" s="392"/>
      <c r="JH1" s="392"/>
      <c r="JI1" s="392"/>
      <c r="JJ1" s="392"/>
      <c r="JK1" s="392"/>
      <c r="JL1" s="392"/>
      <c r="JM1" s="392"/>
      <c r="JN1" s="392"/>
      <c r="JO1" s="392"/>
      <c r="JP1" s="392"/>
      <c r="JQ1" s="392"/>
      <c r="JR1" s="392"/>
      <c r="JS1" s="392"/>
      <c r="JT1" s="392"/>
      <c r="JU1" s="392"/>
      <c r="JV1" s="392"/>
      <c r="JW1" s="392"/>
      <c r="JX1" s="392"/>
      <c r="JY1" s="392"/>
      <c r="JZ1" s="392"/>
      <c r="KA1" s="392"/>
      <c r="KB1" s="392"/>
      <c r="KC1" s="392"/>
      <c r="KD1" s="392"/>
      <c r="KE1" s="392"/>
      <c r="KF1" s="392"/>
      <c r="KG1" s="392"/>
      <c r="KH1" s="392"/>
      <c r="KI1" s="392"/>
      <c r="KJ1" s="392"/>
      <c r="KK1" s="392"/>
      <c r="KL1" s="392"/>
      <c r="KM1" s="392"/>
      <c r="KN1" s="392"/>
      <c r="KO1" s="392"/>
      <c r="KP1" s="392"/>
      <c r="KQ1" s="392"/>
      <c r="KR1" s="392"/>
      <c r="KS1" s="392"/>
      <c r="KT1" s="392"/>
      <c r="KU1" s="392"/>
      <c r="KV1" s="392"/>
      <c r="KW1" s="392"/>
      <c r="KX1" s="392"/>
      <c r="KY1" s="392"/>
      <c r="KZ1" s="392"/>
      <c r="LA1" s="392"/>
      <c r="LB1" s="392"/>
      <c r="LC1" s="392"/>
      <c r="LD1" s="392"/>
      <c r="LE1" s="392"/>
      <c r="LF1" s="392"/>
      <c r="LG1" s="392"/>
      <c r="LH1" s="392"/>
      <c r="LI1" s="392"/>
      <c r="LJ1" s="392"/>
      <c r="LK1" s="392"/>
      <c r="LL1" s="392"/>
      <c r="LM1" s="392"/>
      <c r="LN1" s="392"/>
      <c r="LO1" s="392"/>
      <c r="LP1" s="392"/>
      <c r="LQ1" s="392"/>
      <c r="LR1" s="392"/>
      <c r="LS1" s="392"/>
      <c r="LT1" s="392"/>
      <c r="LU1" s="392"/>
      <c r="LV1" s="392"/>
      <c r="LW1" s="392"/>
      <c r="LX1" s="392"/>
      <c r="LY1" s="392"/>
      <c r="LZ1" s="392"/>
      <c r="MA1" s="392"/>
      <c r="MB1" s="392"/>
      <c r="MC1" s="392"/>
      <c r="MD1" s="392"/>
      <c r="ME1" s="392"/>
      <c r="MF1" s="392"/>
      <c r="MG1" s="392"/>
      <c r="MH1" s="392"/>
      <c r="MI1" s="392"/>
      <c r="MJ1" s="392"/>
      <c r="MK1" s="392"/>
      <c r="ML1" s="392"/>
      <c r="MM1" s="392"/>
      <c r="MN1" s="392"/>
      <c r="MO1" s="392"/>
      <c r="MP1" s="392"/>
      <c r="MQ1" s="392"/>
      <c r="MR1" s="392"/>
      <c r="MS1" s="392"/>
      <c r="MT1" s="392"/>
      <c r="MU1" s="392"/>
      <c r="MV1" s="392"/>
      <c r="MW1" s="392"/>
      <c r="MX1" s="392"/>
      <c r="MY1" s="392"/>
      <c r="MZ1" s="392"/>
      <c r="NA1" s="392"/>
      <c r="NB1" s="392"/>
      <c r="NC1" s="392"/>
      <c r="ND1" s="392"/>
      <c r="NE1" s="392"/>
      <c r="NF1" s="392"/>
      <c r="NG1" s="392"/>
      <c r="NH1" s="392"/>
      <c r="NI1" s="392"/>
      <c r="NJ1" s="392"/>
      <c r="NK1" s="392"/>
      <c r="NL1" s="392"/>
      <c r="NM1" s="392"/>
      <c r="NN1" s="392"/>
      <c r="NO1" s="392"/>
      <c r="NP1" s="392"/>
      <c r="NQ1" s="392"/>
      <c r="NR1" s="392"/>
      <c r="NS1" s="392"/>
      <c r="NT1" s="392"/>
      <c r="NU1" s="392"/>
      <c r="NV1" s="392"/>
      <c r="NW1" s="392"/>
      <c r="NX1" s="392"/>
      <c r="NY1" s="392"/>
      <c r="NZ1" s="392"/>
      <c r="OA1" s="392"/>
      <c r="OB1" s="392"/>
      <c r="OC1" s="392"/>
      <c r="OD1" s="392"/>
      <c r="OE1" s="392"/>
      <c r="OF1" s="392"/>
      <c r="OG1" s="392"/>
      <c r="OH1" s="392"/>
      <c r="OI1" s="392"/>
      <c r="OJ1" s="392"/>
      <c r="OK1" s="392"/>
      <c r="OL1" s="392"/>
      <c r="OM1" s="392"/>
      <c r="ON1" s="392"/>
      <c r="OO1" s="392"/>
      <c r="OP1" s="392"/>
      <c r="OQ1" s="392"/>
      <c r="OR1" s="392"/>
      <c r="OS1" s="392"/>
      <c r="OT1" s="392"/>
      <c r="OU1" s="392"/>
      <c r="OV1" s="392"/>
      <c r="OW1" s="392"/>
      <c r="OX1" s="392"/>
      <c r="OY1" s="392"/>
      <c r="OZ1" s="392"/>
      <c r="PA1" s="392"/>
      <c r="PB1" s="392"/>
      <c r="PC1" s="392"/>
      <c r="PD1" s="392"/>
      <c r="PE1" s="392"/>
      <c r="PF1" s="392"/>
      <c r="PG1" s="392"/>
      <c r="PH1" s="392"/>
      <c r="PI1" s="392"/>
      <c r="PJ1" s="392"/>
      <c r="PK1" s="392"/>
      <c r="PL1" s="392"/>
      <c r="PM1" s="392"/>
      <c r="PN1" s="392"/>
      <c r="PO1" s="392"/>
      <c r="PP1" s="392"/>
      <c r="PQ1" s="392"/>
      <c r="PR1" s="392"/>
      <c r="PS1" s="392"/>
      <c r="PT1" s="392"/>
      <c r="PU1" s="392"/>
      <c r="PV1" s="392"/>
      <c r="PW1" s="392"/>
      <c r="PX1" s="392"/>
      <c r="PY1" s="392"/>
      <c r="PZ1" s="392"/>
      <c r="QA1" s="392"/>
      <c r="QB1" s="392"/>
      <c r="QC1" s="392"/>
      <c r="QD1" s="392"/>
      <c r="QE1" s="392"/>
      <c r="QF1" s="392"/>
      <c r="QG1" s="392"/>
      <c r="QH1" s="392"/>
      <c r="QI1" s="392"/>
      <c r="QJ1" s="392"/>
      <c r="QK1" s="392"/>
      <c r="QL1" s="392"/>
      <c r="QM1" s="392"/>
      <c r="QN1" s="392"/>
      <c r="QO1" s="392"/>
      <c r="QP1" s="392"/>
      <c r="QQ1" s="392"/>
      <c r="QR1" s="392"/>
      <c r="QS1" s="392"/>
      <c r="QT1" s="392"/>
      <c r="QU1" s="392"/>
      <c r="QV1" s="392"/>
      <c r="QW1" s="392"/>
      <c r="QX1" s="392"/>
      <c r="QY1" s="392"/>
      <c r="QZ1" s="392"/>
      <c r="RA1" s="392"/>
      <c r="RB1" s="392"/>
      <c r="RC1" s="392"/>
      <c r="RD1" s="392"/>
      <c r="RE1" s="392"/>
      <c r="RF1" s="392"/>
      <c r="RG1" s="392"/>
      <c r="RH1" s="392"/>
      <c r="RI1" s="392"/>
      <c r="RJ1" s="392"/>
      <c r="RK1" s="392"/>
      <c r="RL1" s="392"/>
      <c r="RM1" s="392"/>
      <c r="RN1" s="392"/>
      <c r="RO1" s="392"/>
      <c r="RP1" s="392"/>
      <c r="RQ1" s="392"/>
      <c r="RR1" s="392"/>
      <c r="RS1" s="392"/>
      <c r="RT1" s="392"/>
      <c r="RU1" s="392"/>
      <c r="RV1" s="392"/>
      <c r="RW1" s="392"/>
      <c r="RX1" s="392"/>
      <c r="RY1" s="392"/>
      <c r="RZ1" s="392"/>
      <c r="SA1" s="392"/>
      <c r="SB1" s="392"/>
      <c r="SC1" s="392"/>
      <c r="SD1" s="392"/>
      <c r="SE1" s="392"/>
      <c r="SF1" s="392"/>
      <c r="SG1" s="392"/>
      <c r="SH1" s="392"/>
      <c r="SI1" s="392"/>
      <c r="SJ1" s="392"/>
      <c r="SK1" s="392"/>
      <c r="SL1" s="392"/>
      <c r="SM1" s="392"/>
      <c r="SN1" s="392"/>
      <c r="SO1" s="392"/>
      <c r="SP1" s="392"/>
      <c r="SQ1" s="392"/>
      <c r="SR1" s="392"/>
      <c r="SS1" s="392"/>
      <c r="ST1" s="392"/>
      <c r="SU1" s="392"/>
      <c r="SV1" s="392"/>
      <c r="SW1" s="392"/>
      <c r="SX1" s="392"/>
      <c r="SY1" s="392"/>
      <c r="SZ1" s="392"/>
      <c r="TA1" s="392"/>
      <c r="TB1" s="392"/>
      <c r="TC1" s="392"/>
      <c r="TD1" s="392"/>
      <c r="TE1" s="392"/>
      <c r="TF1" s="392"/>
      <c r="TG1" s="392"/>
      <c r="TH1" s="392"/>
      <c r="TI1" s="392"/>
      <c r="TJ1" s="392"/>
      <c r="TK1" s="392"/>
      <c r="TL1" s="392"/>
      <c r="TM1" s="392"/>
      <c r="TN1" s="392"/>
      <c r="TO1" s="392"/>
      <c r="TP1" s="392"/>
      <c r="TQ1" s="392"/>
      <c r="TR1" s="392"/>
      <c r="TS1" s="392"/>
      <c r="TT1" s="392"/>
      <c r="TU1" s="392"/>
      <c r="TV1" s="392"/>
      <c r="TW1" s="392"/>
      <c r="TX1" s="392"/>
      <c r="TY1" s="392"/>
      <c r="TZ1" s="392"/>
      <c r="UA1" s="392"/>
      <c r="UB1" s="392"/>
      <c r="UC1" s="392"/>
      <c r="UD1" s="392"/>
      <c r="UE1" s="392"/>
      <c r="UF1" s="392"/>
      <c r="UG1" s="392"/>
      <c r="UH1" s="392"/>
      <c r="UI1" s="392"/>
      <c r="UJ1" s="392"/>
      <c r="UK1" s="392"/>
      <c r="UL1" s="392"/>
      <c r="UM1" s="392"/>
      <c r="UN1" s="392"/>
      <c r="UO1" s="392"/>
      <c r="UP1" s="392"/>
      <c r="UQ1" s="392"/>
      <c r="UR1" s="392"/>
      <c r="US1" s="392"/>
      <c r="UT1" s="392"/>
      <c r="UU1" s="392"/>
      <c r="UV1" s="392"/>
      <c r="UW1" s="392"/>
      <c r="UX1" s="392"/>
      <c r="UY1" s="392"/>
      <c r="UZ1" s="392"/>
      <c r="VA1" s="392"/>
      <c r="VB1" s="392"/>
      <c r="VC1" s="392"/>
      <c r="VD1" s="392"/>
      <c r="VE1" s="392"/>
      <c r="VF1" s="392"/>
      <c r="VG1" s="392"/>
      <c r="VH1" s="392"/>
      <c r="VI1" s="392"/>
      <c r="VJ1" s="392"/>
      <c r="VK1" s="392"/>
      <c r="VL1" s="392"/>
      <c r="VM1" s="392"/>
      <c r="VN1" s="392"/>
      <c r="VO1" s="392"/>
      <c r="VP1" s="392"/>
      <c r="VQ1" s="392"/>
      <c r="VR1" s="392"/>
      <c r="VS1" s="392"/>
      <c r="VT1" s="392"/>
      <c r="VU1" s="392"/>
      <c r="VV1" s="392"/>
      <c r="VW1" s="392"/>
      <c r="VX1" s="392"/>
      <c r="VY1" s="392"/>
      <c r="VZ1" s="392"/>
      <c r="WA1" s="392"/>
      <c r="WB1" s="392"/>
      <c r="WC1" s="392"/>
      <c r="WD1" s="392"/>
      <c r="WE1" s="392"/>
      <c r="WF1" s="392"/>
      <c r="WG1" s="392"/>
      <c r="WH1" s="392"/>
      <c r="WI1" s="392"/>
      <c r="WJ1" s="392"/>
      <c r="WK1" s="392"/>
      <c r="WL1" s="392"/>
      <c r="WM1" s="392"/>
      <c r="WN1" s="392"/>
      <c r="WO1" s="392"/>
      <c r="WP1" s="392"/>
      <c r="WQ1" s="392"/>
      <c r="WR1" s="392"/>
      <c r="WS1" s="392"/>
      <c r="WT1" s="392"/>
      <c r="WU1" s="392"/>
      <c r="WV1" s="392"/>
      <c r="WW1" s="392"/>
      <c r="WX1" s="392"/>
      <c r="WY1" s="392"/>
      <c r="WZ1" s="392"/>
      <c r="XA1" s="392"/>
      <c r="XB1" s="392"/>
      <c r="XC1" s="392"/>
      <c r="XD1" s="392"/>
      <c r="XE1" s="392"/>
      <c r="XF1" s="392"/>
      <c r="XG1" s="392"/>
      <c r="XH1" s="392"/>
      <c r="XI1" s="392"/>
      <c r="XJ1" s="392"/>
      <c r="XK1" s="392"/>
      <c r="XL1" s="392"/>
      <c r="XM1" s="392"/>
      <c r="XN1" s="392"/>
      <c r="XO1" s="392"/>
      <c r="XP1" s="392"/>
      <c r="XQ1" s="392"/>
      <c r="XR1" s="392"/>
      <c r="XS1" s="392"/>
      <c r="XT1" s="392"/>
      <c r="XU1" s="392"/>
      <c r="XV1" s="392"/>
      <c r="XW1" s="392"/>
      <c r="XX1" s="392"/>
      <c r="XY1" s="392"/>
      <c r="XZ1" s="392"/>
      <c r="YA1" s="392"/>
      <c r="YB1" s="392"/>
      <c r="YC1" s="392"/>
      <c r="YD1" s="392"/>
      <c r="YE1" s="392"/>
      <c r="YF1" s="392"/>
      <c r="YG1" s="392"/>
      <c r="YH1" s="392"/>
      <c r="YI1" s="392"/>
      <c r="YJ1" s="392"/>
      <c r="YK1" s="392"/>
      <c r="YL1" s="392"/>
      <c r="YM1" s="392"/>
      <c r="YN1" s="392"/>
      <c r="YO1" s="392"/>
      <c r="YP1" s="392"/>
      <c r="YQ1" s="392"/>
      <c r="YR1" s="392"/>
      <c r="YS1" s="392"/>
      <c r="YT1" s="392"/>
      <c r="YU1" s="392"/>
      <c r="YV1" s="392"/>
      <c r="YW1" s="392"/>
      <c r="YX1" s="392"/>
      <c r="YY1" s="392"/>
      <c r="YZ1" s="392"/>
      <c r="ZA1" s="392"/>
      <c r="ZB1" s="392"/>
      <c r="ZC1" s="392"/>
      <c r="ZD1" s="392"/>
      <c r="ZE1" s="392"/>
      <c r="ZF1" s="392"/>
      <c r="ZG1" s="392"/>
      <c r="ZH1" s="392"/>
      <c r="ZI1" s="392"/>
      <c r="ZJ1" s="392"/>
      <c r="ZK1" s="392"/>
      <c r="ZL1" s="392"/>
      <c r="ZM1" s="392"/>
      <c r="ZN1" s="392"/>
      <c r="ZO1" s="392"/>
      <c r="ZP1" s="392"/>
      <c r="ZQ1" s="392"/>
      <c r="ZR1" s="392"/>
      <c r="ZS1" s="392"/>
      <c r="ZT1" s="392"/>
      <c r="ZU1" s="392"/>
      <c r="ZV1" s="392"/>
      <c r="ZW1" s="392"/>
      <c r="ZX1" s="392"/>
      <c r="ZY1" s="392"/>
      <c r="ZZ1" s="392"/>
      <c r="AAA1" s="392"/>
      <c r="AAB1" s="392"/>
      <c r="AAC1" s="392"/>
      <c r="AAD1" s="392"/>
      <c r="AAE1" s="392"/>
      <c r="AAF1" s="392"/>
      <c r="AAG1" s="392"/>
      <c r="AAH1" s="392"/>
      <c r="AAI1" s="392"/>
      <c r="AAJ1" s="392"/>
      <c r="AAK1" s="392"/>
      <c r="AAL1" s="392"/>
      <c r="AAM1" s="392"/>
      <c r="AAN1" s="392"/>
      <c r="AAO1" s="392"/>
      <c r="AAP1" s="392"/>
      <c r="AAQ1" s="392"/>
      <c r="AAR1" s="392"/>
      <c r="AAS1" s="392"/>
      <c r="AAT1" s="392"/>
      <c r="AAU1" s="392"/>
      <c r="AAV1" s="392"/>
      <c r="AAW1" s="392"/>
      <c r="AAX1" s="392"/>
      <c r="AAY1" s="392"/>
      <c r="AAZ1" s="392"/>
      <c r="ABA1" s="392"/>
      <c r="ABB1" s="392"/>
      <c r="ABC1" s="392"/>
      <c r="ABD1" s="392"/>
      <c r="ABE1" s="392"/>
      <c r="ABF1" s="392"/>
      <c r="ABG1" s="392"/>
      <c r="ABH1" s="392"/>
      <c r="ABI1" s="392"/>
      <c r="ABJ1" s="392"/>
      <c r="ABK1" s="392"/>
      <c r="ABL1" s="392"/>
      <c r="ABM1" s="392"/>
      <c r="ABN1" s="392"/>
      <c r="ABO1" s="392"/>
      <c r="ABP1" s="392"/>
      <c r="ABQ1" s="392"/>
      <c r="ABR1" s="392"/>
      <c r="ABS1" s="392"/>
      <c r="ABT1" s="392"/>
      <c r="ABU1" s="392"/>
      <c r="ABV1" s="392"/>
      <c r="ABW1" s="392"/>
      <c r="ABX1" s="392"/>
      <c r="ABY1" s="392"/>
      <c r="ABZ1" s="392"/>
      <c r="ACA1" s="392"/>
      <c r="ACB1" s="392"/>
      <c r="ACC1" s="392"/>
      <c r="ACD1" s="392"/>
      <c r="ACE1" s="392"/>
      <c r="ACF1" s="392"/>
      <c r="ACG1" s="392"/>
      <c r="ACH1" s="392"/>
      <c r="ACI1" s="392"/>
      <c r="ACJ1" s="392"/>
      <c r="ACK1" s="392"/>
      <c r="ACL1" s="392"/>
      <c r="ACM1" s="392"/>
      <c r="ACN1" s="392"/>
      <c r="ACO1" s="392"/>
      <c r="ACP1" s="392"/>
      <c r="ACQ1" s="392"/>
      <c r="ACR1" s="392"/>
      <c r="ACS1" s="392"/>
      <c r="ACT1" s="392"/>
      <c r="ACU1" s="392"/>
      <c r="ACV1" s="392"/>
      <c r="ACW1" s="392"/>
      <c r="ACX1" s="392"/>
      <c r="ACY1" s="392"/>
      <c r="ACZ1" s="392"/>
      <c r="ADA1" s="392"/>
      <c r="ADB1" s="392"/>
      <c r="ADC1" s="392"/>
      <c r="ADD1" s="392"/>
      <c r="ADE1" s="392"/>
      <c r="ADF1" s="392"/>
      <c r="ADG1" s="392"/>
      <c r="ADH1" s="392"/>
      <c r="ADI1" s="392"/>
      <c r="ADJ1" s="392"/>
      <c r="ADK1" s="392"/>
      <c r="ADL1" s="392"/>
      <c r="ADM1" s="392"/>
      <c r="ADN1" s="392"/>
      <c r="ADO1" s="392"/>
      <c r="ADP1" s="392"/>
      <c r="ADQ1" s="392"/>
      <c r="ADR1" s="392"/>
      <c r="ADS1" s="392"/>
      <c r="ADT1" s="392"/>
      <c r="ADU1" s="392"/>
      <c r="ADV1" s="392"/>
      <c r="ADW1" s="392"/>
      <c r="ADX1" s="392"/>
      <c r="ADY1" s="392"/>
      <c r="ADZ1" s="392"/>
      <c r="AEA1" s="392"/>
      <c r="AEB1" s="392"/>
      <c r="AEC1" s="392"/>
      <c r="AED1" s="392"/>
      <c r="AEE1" s="392"/>
      <c r="AEF1" s="392"/>
      <c r="AEG1" s="392"/>
      <c r="AEH1" s="392"/>
      <c r="AEI1" s="392"/>
      <c r="AEJ1" s="392"/>
      <c r="AEK1" s="392"/>
      <c r="AEL1" s="392"/>
      <c r="AEM1" s="392"/>
      <c r="AEN1" s="392"/>
      <c r="AEO1" s="392"/>
      <c r="AEP1" s="392"/>
      <c r="AEQ1" s="392"/>
      <c r="AER1" s="392"/>
      <c r="AES1" s="392"/>
      <c r="AET1" s="392"/>
      <c r="AEU1" s="392"/>
      <c r="AEV1" s="392"/>
      <c r="AEW1" s="392"/>
      <c r="AEX1" s="392"/>
      <c r="AEY1" s="392"/>
      <c r="AEZ1" s="392"/>
      <c r="AFA1" s="392"/>
      <c r="AFB1" s="392"/>
      <c r="AFC1" s="392"/>
      <c r="AFD1" s="392"/>
      <c r="AFE1" s="392"/>
      <c r="AFF1" s="392"/>
      <c r="AFG1" s="392"/>
      <c r="AFH1" s="392"/>
      <c r="AFI1" s="392"/>
      <c r="AFJ1" s="392"/>
      <c r="AFK1" s="392"/>
      <c r="AFL1" s="392"/>
      <c r="AFM1" s="392"/>
      <c r="AFN1" s="392"/>
      <c r="AFO1" s="392"/>
      <c r="AFP1" s="392"/>
      <c r="AFQ1" s="392"/>
      <c r="AFR1" s="392"/>
      <c r="AFS1" s="392"/>
      <c r="AFT1" s="392"/>
      <c r="AFU1" s="392"/>
      <c r="AFV1" s="392"/>
      <c r="AFW1" s="392"/>
      <c r="AFX1" s="392"/>
      <c r="AFY1" s="392"/>
      <c r="AFZ1" s="392"/>
      <c r="AGA1" s="392"/>
      <c r="AGB1" s="392"/>
      <c r="AGC1" s="392"/>
      <c r="AGD1" s="392"/>
      <c r="AGE1" s="392"/>
      <c r="AGF1" s="392"/>
      <c r="AGG1" s="392"/>
      <c r="AGH1" s="392"/>
      <c r="AGI1" s="392"/>
      <c r="AGJ1" s="392"/>
      <c r="AGK1" s="392"/>
      <c r="AGL1" s="392"/>
      <c r="AGM1" s="392"/>
      <c r="AGN1" s="392"/>
      <c r="AGO1" s="392"/>
      <c r="AGP1" s="392"/>
      <c r="AGQ1" s="392"/>
      <c r="AGR1" s="392"/>
      <c r="AGS1" s="392"/>
      <c r="AGT1" s="392"/>
      <c r="AGU1" s="392"/>
      <c r="AGV1" s="392"/>
      <c r="AGW1" s="392"/>
      <c r="AGX1" s="392"/>
      <c r="AGY1" s="392"/>
      <c r="AGZ1" s="392"/>
      <c r="AHA1" s="392"/>
      <c r="AHB1" s="392"/>
      <c r="AHC1" s="392"/>
      <c r="AHD1" s="392"/>
      <c r="AHE1" s="392"/>
      <c r="AHF1" s="392"/>
      <c r="AHG1" s="392"/>
      <c r="AHH1" s="392"/>
      <c r="AHI1" s="392"/>
      <c r="AHJ1" s="392"/>
      <c r="AHK1" s="392"/>
      <c r="AHL1" s="392"/>
      <c r="AHM1" s="392"/>
      <c r="AHN1" s="392"/>
      <c r="AHO1" s="392"/>
      <c r="AHP1" s="392"/>
      <c r="AHQ1" s="392"/>
      <c r="AHR1" s="392"/>
      <c r="AHS1" s="392"/>
      <c r="AHT1" s="392"/>
      <c r="AHU1" s="392"/>
      <c r="AHV1" s="392"/>
      <c r="AHW1" s="392"/>
      <c r="AHX1" s="392"/>
      <c r="AHY1" s="392"/>
      <c r="AHZ1" s="392"/>
      <c r="AIA1" s="392"/>
      <c r="AIB1" s="392"/>
      <c r="AIC1" s="392"/>
      <c r="AID1" s="392"/>
      <c r="AIE1" s="392"/>
      <c r="AIF1" s="392"/>
      <c r="AIG1" s="392"/>
      <c r="AIH1" s="392"/>
      <c r="AII1" s="392"/>
      <c r="AIJ1" s="392"/>
      <c r="AIK1" s="392"/>
      <c r="AIL1" s="392"/>
      <c r="AIM1" s="392"/>
      <c r="AIN1" s="392"/>
      <c r="AIO1" s="392"/>
      <c r="AIP1" s="392"/>
      <c r="AIQ1" s="392"/>
      <c r="AIR1" s="392"/>
      <c r="AIS1" s="392"/>
      <c r="AIT1" s="392"/>
      <c r="AIU1" s="392"/>
      <c r="AIV1" s="392"/>
      <c r="AIW1" s="392"/>
      <c r="AIX1" s="392"/>
      <c r="AIY1" s="392"/>
      <c r="AIZ1" s="392"/>
      <c r="AJA1" s="392"/>
      <c r="AJB1" s="392"/>
      <c r="AJC1" s="392"/>
      <c r="AJD1" s="392"/>
      <c r="AJE1" s="392"/>
      <c r="AJF1" s="392"/>
      <c r="AJG1" s="392"/>
      <c r="AJH1" s="392"/>
      <c r="AJI1" s="392"/>
      <c r="AJJ1" s="392"/>
      <c r="AJK1" s="392"/>
      <c r="AJL1" s="392"/>
      <c r="AJM1" s="392"/>
      <c r="AJN1" s="392"/>
      <c r="AJO1" s="392"/>
      <c r="AJP1" s="392"/>
      <c r="AJQ1" s="392"/>
      <c r="AJR1" s="392"/>
      <c r="AJS1" s="392"/>
      <c r="AJT1" s="392"/>
      <c r="AJU1" s="392"/>
      <c r="AJV1" s="392"/>
      <c r="AJW1" s="392"/>
      <c r="AJX1" s="392"/>
      <c r="AJY1" s="392"/>
      <c r="AJZ1" s="392"/>
      <c r="AKA1" s="392"/>
      <c r="AKB1" s="392"/>
      <c r="AKC1" s="392"/>
      <c r="AKD1" s="392"/>
      <c r="AKE1" s="392"/>
      <c r="AKF1" s="392"/>
      <c r="AKG1" s="392"/>
      <c r="AKH1" s="392"/>
      <c r="AKI1" s="392"/>
      <c r="AKJ1" s="392"/>
      <c r="AKK1" s="392"/>
      <c r="AKL1" s="392"/>
      <c r="AKM1" s="392"/>
      <c r="AKN1" s="392"/>
      <c r="AKO1" s="392"/>
      <c r="AKP1" s="392"/>
      <c r="AKQ1" s="392"/>
      <c r="AKR1" s="392"/>
      <c r="AKS1" s="392"/>
      <c r="AKT1" s="392"/>
      <c r="AKU1" s="392"/>
      <c r="AKV1" s="392"/>
      <c r="AKW1" s="392"/>
      <c r="AKX1" s="392"/>
      <c r="AKY1" s="392"/>
      <c r="AKZ1" s="392"/>
      <c r="ALA1" s="392"/>
      <c r="ALB1" s="392"/>
      <c r="ALC1" s="392"/>
      <c r="ALD1" s="392"/>
      <c r="ALE1" s="392"/>
      <c r="ALF1" s="392"/>
      <c r="ALG1" s="392"/>
      <c r="ALH1" s="392"/>
      <c r="ALI1" s="392"/>
      <c r="ALJ1" s="392"/>
      <c r="ALK1" s="392"/>
      <c r="ALL1" s="392"/>
      <c r="ALM1" s="392"/>
      <c r="ALN1" s="392"/>
      <c r="ALO1" s="392"/>
      <c r="ALP1" s="392"/>
      <c r="ALQ1" s="392"/>
      <c r="ALR1" s="392"/>
      <c r="ALS1" s="392"/>
      <c r="ALT1" s="392"/>
      <c r="ALU1" s="392"/>
      <c r="ALV1" s="392"/>
      <c r="ALW1" s="392"/>
      <c r="ALX1" s="392"/>
      <c r="ALY1" s="392"/>
      <c r="ALZ1" s="392"/>
      <c r="AMA1" s="392"/>
      <c r="AMB1" s="392"/>
      <c r="AMC1" s="392"/>
      <c r="AMD1" s="392"/>
      <c r="AME1" s="392"/>
      <c r="AMF1" s="392"/>
      <c r="AMG1" s="392"/>
      <c r="AMH1" s="392"/>
      <c r="AMI1" s="392"/>
      <c r="AMJ1" s="392"/>
      <c r="AMK1" s="392"/>
      <c r="AML1" s="392"/>
      <c r="AMM1" s="392"/>
      <c r="AMN1" s="392"/>
      <c r="AMO1" s="392"/>
      <c r="AMP1" s="392"/>
      <c r="AMQ1" s="392"/>
      <c r="AMR1" s="392"/>
      <c r="AMS1" s="392"/>
      <c r="AMT1" s="392"/>
      <c r="AMU1" s="392"/>
      <c r="AMV1" s="392"/>
      <c r="AMW1" s="392"/>
      <c r="AMX1" s="392"/>
      <c r="AMY1" s="392"/>
      <c r="AMZ1" s="392"/>
      <c r="ANA1" s="392"/>
      <c r="ANB1" s="392"/>
      <c r="ANC1" s="392"/>
      <c r="AND1" s="392"/>
      <c r="ANE1" s="392"/>
      <c r="ANF1" s="392"/>
      <c r="ANG1" s="392"/>
      <c r="ANH1" s="392"/>
      <c r="ANI1" s="392"/>
      <c r="ANJ1" s="392"/>
      <c r="ANK1" s="392"/>
      <c r="ANL1" s="392"/>
      <c r="ANM1" s="392"/>
      <c r="ANN1" s="392"/>
      <c r="ANO1" s="392"/>
      <c r="ANP1" s="392"/>
      <c r="ANQ1" s="392"/>
      <c r="ANR1" s="392"/>
      <c r="ANS1" s="392"/>
      <c r="ANT1" s="392"/>
      <c r="ANU1" s="392"/>
      <c r="ANV1" s="392"/>
      <c r="ANW1" s="392"/>
      <c r="ANX1" s="392"/>
      <c r="ANY1" s="392"/>
      <c r="ANZ1" s="392"/>
      <c r="AOA1" s="392"/>
      <c r="AOB1" s="392"/>
      <c r="AOC1" s="392"/>
      <c r="AOD1" s="392"/>
      <c r="AOE1" s="392"/>
      <c r="AOF1" s="392"/>
      <c r="AOG1" s="392"/>
      <c r="AOH1" s="392"/>
      <c r="AOI1" s="392"/>
      <c r="AOJ1" s="392"/>
      <c r="AOK1" s="392"/>
      <c r="AOL1" s="392"/>
      <c r="AOM1" s="392"/>
      <c r="AON1" s="392"/>
      <c r="AOO1" s="392"/>
      <c r="AOP1" s="392"/>
      <c r="AOQ1" s="392"/>
      <c r="AOR1" s="392"/>
      <c r="AOS1" s="392"/>
      <c r="AOT1" s="392"/>
      <c r="AOU1" s="392"/>
      <c r="AOV1" s="392"/>
      <c r="AOW1" s="392"/>
      <c r="AOX1" s="392"/>
      <c r="AOY1" s="392"/>
      <c r="AOZ1" s="392"/>
      <c r="APA1" s="392"/>
      <c r="APB1" s="392"/>
      <c r="APC1" s="392"/>
      <c r="APD1" s="392"/>
      <c r="APE1" s="392"/>
      <c r="APF1" s="392"/>
      <c r="APG1" s="392"/>
      <c r="APH1" s="392"/>
      <c r="API1" s="392"/>
      <c r="APJ1" s="392"/>
      <c r="APK1" s="392"/>
      <c r="APL1" s="392"/>
      <c r="APM1" s="392"/>
      <c r="APN1" s="392"/>
      <c r="APO1" s="392"/>
      <c r="APP1" s="392"/>
      <c r="APQ1" s="392"/>
      <c r="APR1" s="392"/>
      <c r="APS1" s="392"/>
      <c r="APT1" s="392"/>
      <c r="APU1" s="392"/>
      <c r="APV1" s="392"/>
      <c r="APW1" s="392"/>
      <c r="APX1" s="392"/>
      <c r="APY1" s="392"/>
      <c r="APZ1" s="392"/>
      <c r="AQA1" s="392"/>
      <c r="AQB1" s="392"/>
      <c r="AQC1" s="392"/>
      <c r="AQD1" s="392"/>
      <c r="AQE1" s="392"/>
      <c r="AQF1" s="392"/>
      <c r="AQG1" s="392"/>
      <c r="AQH1" s="392"/>
      <c r="AQI1" s="392"/>
      <c r="AQJ1" s="392"/>
      <c r="AQK1" s="392"/>
      <c r="AQL1" s="392"/>
      <c r="AQM1" s="392"/>
      <c r="AQN1" s="392"/>
      <c r="AQO1" s="392"/>
      <c r="AQP1" s="392"/>
      <c r="AQQ1" s="392"/>
      <c r="AQR1" s="392"/>
      <c r="AQS1" s="392"/>
      <c r="AQT1" s="392"/>
      <c r="AQU1" s="392"/>
      <c r="AQV1" s="392"/>
      <c r="AQW1" s="392"/>
      <c r="AQX1" s="392"/>
      <c r="AQY1" s="392"/>
      <c r="AQZ1" s="392"/>
      <c r="ARA1" s="392"/>
      <c r="ARB1" s="392"/>
      <c r="ARC1" s="392"/>
      <c r="ARD1" s="392"/>
      <c r="ARE1" s="392"/>
      <c r="ARF1" s="392"/>
      <c r="ARG1" s="392"/>
      <c r="ARH1" s="392"/>
      <c r="ARI1" s="392"/>
      <c r="ARJ1" s="392"/>
      <c r="ARK1" s="392"/>
      <c r="ARL1" s="392"/>
      <c r="ARM1" s="392"/>
      <c r="ARN1" s="392"/>
      <c r="ARO1" s="392"/>
      <c r="ARP1" s="392"/>
      <c r="ARQ1" s="392"/>
      <c r="ARR1" s="392"/>
      <c r="ARS1" s="392"/>
      <c r="ART1" s="392"/>
      <c r="ARU1" s="392"/>
      <c r="ARV1" s="392"/>
      <c r="ARW1" s="392"/>
      <c r="ARX1" s="392"/>
      <c r="ARY1" s="392"/>
      <c r="ARZ1" s="392"/>
      <c r="ASA1" s="392"/>
      <c r="ASB1" s="392"/>
      <c r="ASC1" s="392"/>
      <c r="ASD1" s="392"/>
      <c r="ASE1" s="392"/>
      <c r="ASF1" s="392"/>
      <c r="ASG1" s="392"/>
      <c r="ASH1" s="392"/>
      <c r="ASI1" s="392"/>
      <c r="ASJ1" s="392"/>
      <c r="ASK1" s="392"/>
      <c r="ASL1" s="392"/>
      <c r="ASM1" s="392"/>
      <c r="ASN1" s="392"/>
      <c r="ASO1" s="392"/>
      <c r="ASP1" s="392"/>
      <c r="ASQ1" s="392"/>
      <c r="ASR1" s="392"/>
      <c r="ASS1" s="392"/>
      <c r="AST1" s="392"/>
      <c r="ASU1" s="392"/>
      <c r="ASV1" s="392"/>
      <c r="ASW1" s="392"/>
      <c r="ASX1" s="392"/>
      <c r="ASY1" s="392"/>
      <c r="ASZ1" s="392"/>
      <c r="ATA1" s="392"/>
      <c r="ATB1" s="392"/>
      <c r="ATC1" s="392"/>
      <c r="ATD1" s="392"/>
      <c r="ATE1" s="392"/>
      <c r="ATF1" s="392"/>
      <c r="ATG1" s="392"/>
      <c r="ATH1" s="392"/>
      <c r="ATI1" s="392"/>
      <c r="ATJ1" s="392"/>
      <c r="ATK1" s="392"/>
      <c r="ATL1" s="392"/>
      <c r="ATM1" s="392"/>
      <c r="ATN1" s="392"/>
      <c r="ATO1" s="392"/>
      <c r="ATP1" s="392"/>
      <c r="ATQ1" s="392"/>
      <c r="ATR1" s="392"/>
      <c r="ATS1" s="392"/>
      <c r="ATT1" s="392"/>
      <c r="ATU1" s="392"/>
      <c r="ATV1" s="392"/>
      <c r="ATW1" s="392"/>
      <c r="ATX1" s="392"/>
      <c r="ATY1" s="392"/>
      <c r="ATZ1" s="392"/>
      <c r="AUA1" s="392"/>
      <c r="AUB1" s="392"/>
      <c r="AUC1" s="392"/>
      <c r="AUD1" s="392"/>
      <c r="AUE1" s="392"/>
      <c r="AUF1" s="392"/>
      <c r="AUG1" s="392"/>
      <c r="AUH1" s="392"/>
      <c r="AUI1" s="392"/>
      <c r="AUJ1" s="392"/>
      <c r="AUK1" s="392"/>
      <c r="AUL1" s="392"/>
      <c r="AUM1" s="392"/>
      <c r="AUN1" s="392"/>
      <c r="AUO1" s="392"/>
      <c r="AUP1" s="392"/>
      <c r="AUQ1" s="392"/>
      <c r="AUR1" s="392"/>
      <c r="AUS1" s="392"/>
      <c r="AUT1" s="392"/>
      <c r="AUU1" s="392"/>
      <c r="AUV1" s="392"/>
      <c r="AUW1" s="392"/>
      <c r="AUX1" s="392"/>
      <c r="AUY1" s="392"/>
      <c r="AUZ1" s="392"/>
      <c r="AVA1" s="392"/>
      <c r="AVB1" s="392"/>
      <c r="AVC1" s="392"/>
      <c r="AVD1" s="392"/>
      <c r="AVE1" s="392"/>
      <c r="AVF1" s="392"/>
      <c r="AVG1" s="392"/>
      <c r="AVH1" s="392"/>
      <c r="AVI1" s="392"/>
      <c r="AVJ1" s="392"/>
      <c r="AVK1" s="392"/>
      <c r="AVL1" s="392"/>
      <c r="AVM1" s="392"/>
      <c r="AVN1" s="392"/>
      <c r="AVO1" s="392"/>
      <c r="AVP1" s="392"/>
      <c r="AVQ1" s="392"/>
      <c r="AVR1" s="392"/>
      <c r="AVS1" s="392"/>
      <c r="AVT1" s="392"/>
      <c r="AVU1" s="392"/>
      <c r="AVV1" s="392"/>
      <c r="AVW1" s="392"/>
      <c r="AVX1" s="392"/>
      <c r="AVY1" s="392"/>
      <c r="AVZ1" s="392"/>
      <c r="AWA1" s="392"/>
      <c r="AWB1" s="392"/>
      <c r="AWC1" s="392"/>
      <c r="AWD1" s="392"/>
      <c r="AWE1" s="392"/>
      <c r="AWF1" s="392"/>
      <c r="AWG1" s="392"/>
      <c r="AWH1" s="392"/>
      <c r="AWI1" s="392"/>
      <c r="AWJ1" s="392"/>
      <c r="AWK1" s="392"/>
      <c r="AWL1" s="392"/>
      <c r="AWM1" s="392"/>
      <c r="AWN1" s="392"/>
      <c r="AWO1" s="392"/>
      <c r="AWP1" s="392"/>
      <c r="AWQ1" s="392"/>
      <c r="AWR1" s="392"/>
      <c r="AWS1" s="392"/>
      <c r="AWT1" s="392"/>
      <c r="AWU1" s="392"/>
      <c r="AWV1" s="392"/>
      <c r="AWW1" s="392"/>
      <c r="AWX1" s="392"/>
      <c r="AWY1" s="392"/>
      <c r="AWZ1" s="392"/>
      <c r="AXA1" s="392"/>
      <c r="AXB1" s="392"/>
      <c r="AXC1" s="392"/>
      <c r="AXD1" s="392"/>
      <c r="AXE1" s="392"/>
      <c r="AXF1" s="392"/>
      <c r="AXG1" s="392"/>
      <c r="AXH1" s="392"/>
      <c r="AXI1" s="392"/>
      <c r="AXJ1" s="392"/>
      <c r="AXK1" s="392"/>
      <c r="AXL1" s="392"/>
      <c r="AXM1" s="392"/>
      <c r="AXN1" s="392"/>
      <c r="AXO1" s="392"/>
      <c r="AXP1" s="392"/>
      <c r="AXQ1" s="392"/>
      <c r="AXR1" s="392"/>
      <c r="AXS1" s="392"/>
      <c r="AXT1" s="392"/>
      <c r="AXU1" s="392"/>
      <c r="AXV1" s="392"/>
      <c r="AXW1" s="392"/>
      <c r="AXX1" s="392"/>
      <c r="AXY1" s="392"/>
      <c r="AXZ1" s="392"/>
      <c r="AYA1" s="392"/>
      <c r="AYB1" s="392"/>
      <c r="AYC1" s="392"/>
      <c r="AYD1" s="392"/>
      <c r="AYE1" s="392"/>
      <c r="AYF1" s="392"/>
      <c r="AYG1" s="392"/>
      <c r="AYH1" s="392"/>
      <c r="AYI1" s="392"/>
      <c r="AYJ1" s="392"/>
      <c r="AYK1" s="392"/>
      <c r="AYL1" s="392"/>
      <c r="AYM1" s="392"/>
      <c r="AYN1" s="392"/>
      <c r="AYO1" s="392"/>
      <c r="AYP1" s="392"/>
      <c r="AYQ1" s="392"/>
      <c r="AYR1" s="392"/>
      <c r="AYS1" s="392"/>
      <c r="AYT1" s="392"/>
      <c r="AYU1" s="392"/>
      <c r="AYV1" s="392"/>
      <c r="AYW1" s="392"/>
      <c r="AYX1" s="392"/>
      <c r="AYY1" s="392"/>
      <c r="AYZ1" s="392"/>
      <c r="AZA1" s="392"/>
      <c r="AZB1" s="392"/>
      <c r="AZC1" s="392"/>
      <c r="AZD1" s="392"/>
      <c r="AZE1" s="392"/>
      <c r="AZF1" s="392"/>
      <c r="AZG1" s="392"/>
      <c r="AZH1" s="392"/>
      <c r="AZI1" s="392"/>
      <c r="AZJ1" s="392"/>
      <c r="AZK1" s="392"/>
      <c r="AZL1" s="392"/>
      <c r="AZM1" s="392"/>
      <c r="AZN1" s="392"/>
      <c r="AZO1" s="392"/>
      <c r="AZP1" s="392"/>
      <c r="AZQ1" s="392"/>
      <c r="AZR1" s="392"/>
      <c r="AZS1" s="392"/>
      <c r="AZT1" s="392"/>
      <c r="AZU1" s="392"/>
      <c r="AZV1" s="392"/>
      <c r="AZW1" s="392"/>
      <c r="AZX1" s="392"/>
      <c r="AZY1" s="392"/>
      <c r="AZZ1" s="392"/>
      <c r="BAA1" s="392"/>
      <c r="BAB1" s="392"/>
      <c r="BAC1" s="392"/>
      <c r="BAD1" s="392"/>
      <c r="BAE1" s="392"/>
      <c r="BAF1" s="392"/>
      <c r="BAG1" s="392"/>
      <c r="BAH1" s="392"/>
      <c r="BAI1" s="392"/>
      <c r="BAJ1" s="392"/>
      <c r="BAK1" s="392"/>
      <c r="BAL1" s="392"/>
      <c r="BAM1" s="392"/>
      <c r="BAN1" s="392"/>
      <c r="BAO1" s="392"/>
      <c r="BAP1" s="392"/>
      <c r="BAQ1" s="392"/>
      <c r="BAR1" s="392"/>
      <c r="BAS1" s="392"/>
      <c r="BAT1" s="392"/>
      <c r="BAU1" s="392"/>
      <c r="BAV1" s="392"/>
      <c r="BAW1" s="392"/>
      <c r="BAX1" s="392"/>
      <c r="BAY1" s="392"/>
      <c r="BAZ1" s="392"/>
      <c r="BBA1" s="392"/>
      <c r="BBB1" s="392"/>
      <c r="BBC1" s="392"/>
      <c r="BBD1" s="392"/>
      <c r="BBE1" s="392"/>
      <c r="BBF1" s="392"/>
      <c r="BBG1" s="392"/>
      <c r="BBH1" s="392"/>
      <c r="BBI1" s="392"/>
      <c r="BBJ1" s="392"/>
      <c r="BBK1" s="392"/>
      <c r="BBL1" s="392"/>
      <c r="BBM1" s="392"/>
      <c r="BBN1" s="392"/>
      <c r="BBO1" s="392"/>
      <c r="BBP1" s="392"/>
      <c r="BBQ1" s="392"/>
      <c r="BBR1" s="392"/>
      <c r="BBS1" s="392"/>
      <c r="BBT1" s="392"/>
      <c r="BBU1" s="392"/>
      <c r="BBV1" s="392"/>
      <c r="BBW1" s="392"/>
      <c r="BBX1" s="392"/>
      <c r="BBY1" s="392"/>
      <c r="BBZ1" s="392"/>
      <c r="BCA1" s="392"/>
      <c r="BCB1" s="392"/>
      <c r="BCC1" s="392"/>
      <c r="BCD1" s="392"/>
      <c r="BCE1" s="392"/>
      <c r="BCF1" s="392"/>
      <c r="BCG1" s="392"/>
      <c r="BCH1" s="392"/>
      <c r="BCI1" s="392"/>
      <c r="BCJ1" s="392"/>
      <c r="BCK1" s="392"/>
      <c r="BCL1" s="392"/>
      <c r="BCM1" s="392"/>
      <c r="BCN1" s="392"/>
      <c r="BCO1" s="392"/>
      <c r="BCP1" s="392"/>
      <c r="BCQ1" s="392"/>
      <c r="BCR1" s="392"/>
      <c r="BCS1" s="392"/>
      <c r="BCT1" s="392"/>
      <c r="BCU1" s="392"/>
      <c r="BCV1" s="392"/>
      <c r="BCW1" s="392"/>
      <c r="BCX1" s="392"/>
      <c r="BCY1" s="392"/>
      <c r="BCZ1" s="392"/>
      <c r="BDA1" s="392"/>
      <c r="BDB1" s="392"/>
      <c r="BDC1" s="392"/>
      <c r="BDD1" s="392"/>
      <c r="BDE1" s="392"/>
      <c r="BDF1" s="392"/>
      <c r="BDG1" s="392"/>
      <c r="BDH1" s="392"/>
      <c r="BDI1" s="392"/>
      <c r="BDJ1" s="392"/>
      <c r="BDK1" s="392"/>
      <c r="BDL1" s="392"/>
      <c r="BDM1" s="392"/>
      <c r="BDN1" s="392"/>
      <c r="BDO1" s="392"/>
      <c r="BDP1" s="392"/>
      <c r="BDQ1" s="392"/>
      <c r="BDR1" s="392"/>
      <c r="BDS1" s="392"/>
      <c r="BDT1" s="392"/>
      <c r="BDU1" s="392"/>
      <c r="BDV1" s="392"/>
      <c r="BDW1" s="392"/>
      <c r="BDX1" s="392"/>
      <c r="BDY1" s="392"/>
      <c r="BDZ1" s="392"/>
      <c r="BEA1" s="392"/>
      <c r="BEB1" s="392"/>
      <c r="BEC1" s="392"/>
      <c r="BED1" s="392"/>
      <c r="BEE1" s="392"/>
      <c r="BEF1" s="392"/>
      <c r="BEG1" s="392"/>
      <c r="BEH1" s="392"/>
      <c r="BEI1" s="392"/>
      <c r="BEJ1" s="392"/>
      <c r="BEK1" s="392"/>
      <c r="BEL1" s="392"/>
      <c r="BEM1" s="392"/>
      <c r="BEN1" s="392"/>
      <c r="BEO1" s="392"/>
      <c r="BEP1" s="392"/>
      <c r="BEQ1" s="392"/>
      <c r="BER1" s="392"/>
      <c r="BES1" s="392"/>
      <c r="BET1" s="392"/>
      <c r="BEU1" s="392"/>
      <c r="BEV1" s="392"/>
      <c r="BEW1" s="392"/>
      <c r="BEX1" s="392"/>
      <c r="BEY1" s="392"/>
      <c r="BEZ1" s="392"/>
      <c r="BFA1" s="392"/>
      <c r="BFB1" s="392"/>
      <c r="BFC1" s="392"/>
      <c r="BFD1" s="392"/>
      <c r="BFE1" s="392"/>
      <c r="BFF1" s="392"/>
      <c r="BFG1" s="392"/>
      <c r="BFH1" s="392"/>
      <c r="BFI1" s="392"/>
      <c r="BFJ1" s="392"/>
      <c r="BFK1" s="392"/>
      <c r="BFL1" s="392"/>
      <c r="BFM1" s="392"/>
      <c r="BFN1" s="392"/>
      <c r="BFO1" s="392"/>
      <c r="BFP1" s="392"/>
      <c r="BFQ1" s="392"/>
      <c r="BFR1" s="392"/>
      <c r="BFS1" s="392"/>
      <c r="BFT1" s="392"/>
      <c r="BFU1" s="392"/>
      <c r="BFV1" s="392"/>
      <c r="BFW1" s="392"/>
      <c r="BFX1" s="392"/>
      <c r="BFY1" s="392"/>
      <c r="BFZ1" s="392"/>
      <c r="BGA1" s="392"/>
      <c r="BGB1" s="392"/>
      <c r="BGC1" s="392"/>
      <c r="BGD1" s="392"/>
      <c r="BGE1" s="392"/>
      <c r="BGF1" s="392"/>
      <c r="BGG1" s="392"/>
      <c r="BGH1" s="392"/>
      <c r="BGI1" s="392"/>
      <c r="BGJ1" s="392"/>
      <c r="BGK1" s="392"/>
      <c r="BGL1" s="392"/>
      <c r="BGM1" s="392"/>
      <c r="BGN1" s="392"/>
      <c r="BGO1" s="392"/>
      <c r="BGP1" s="392"/>
      <c r="BGQ1" s="392"/>
      <c r="BGR1" s="392"/>
      <c r="BGS1" s="392"/>
      <c r="BGT1" s="392"/>
      <c r="BGU1" s="392"/>
      <c r="BGV1" s="392"/>
      <c r="BGW1" s="392"/>
      <c r="BGX1" s="392"/>
      <c r="BGY1" s="392"/>
      <c r="BGZ1" s="392"/>
      <c r="BHA1" s="392"/>
      <c r="BHB1" s="392"/>
      <c r="BHC1" s="392"/>
      <c r="BHD1" s="392"/>
      <c r="BHE1" s="392"/>
      <c r="BHF1" s="392"/>
      <c r="BHG1" s="392"/>
      <c r="BHH1" s="392"/>
      <c r="BHI1" s="392"/>
      <c r="BHJ1" s="392"/>
      <c r="BHK1" s="392"/>
      <c r="BHL1" s="392"/>
      <c r="BHM1" s="392"/>
      <c r="BHN1" s="392"/>
      <c r="BHO1" s="392"/>
      <c r="BHP1" s="392"/>
      <c r="BHQ1" s="392"/>
      <c r="BHR1" s="392"/>
      <c r="BHS1" s="392"/>
      <c r="BHT1" s="392"/>
      <c r="BHU1" s="392"/>
      <c r="BHV1" s="392"/>
      <c r="BHW1" s="392"/>
      <c r="BHX1" s="392"/>
      <c r="BHY1" s="392"/>
      <c r="BHZ1" s="392"/>
      <c r="BIA1" s="392"/>
      <c r="BIB1" s="392"/>
      <c r="BIC1" s="392"/>
      <c r="BID1" s="392"/>
      <c r="BIE1" s="392"/>
      <c r="BIF1" s="392"/>
      <c r="BIG1" s="392"/>
      <c r="BIH1" s="392"/>
      <c r="BII1" s="392"/>
      <c r="BIJ1" s="392"/>
      <c r="BIK1" s="392"/>
      <c r="BIL1" s="392"/>
      <c r="BIM1" s="392"/>
      <c r="BIN1" s="392"/>
      <c r="BIO1" s="392"/>
      <c r="BIP1" s="392"/>
      <c r="BIQ1" s="392"/>
      <c r="BIR1" s="392"/>
      <c r="BIS1" s="392"/>
      <c r="BIT1" s="392"/>
      <c r="BIU1" s="392"/>
      <c r="BIV1" s="392"/>
      <c r="BIW1" s="392"/>
      <c r="BIX1" s="392"/>
      <c r="BIY1" s="392"/>
      <c r="BIZ1" s="392"/>
      <c r="BJA1" s="392"/>
      <c r="BJB1" s="392"/>
      <c r="BJC1" s="392"/>
      <c r="BJD1" s="392"/>
      <c r="BJE1" s="392"/>
      <c r="BJF1" s="392"/>
      <c r="BJG1" s="392"/>
      <c r="BJH1" s="392"/>
      <c r="BJI1" s="392"/>
      <c r="BJJ1" s="392"/>
      <c r="BJK1" s="392"/>
      <c r="BJL1" s="392"/>
      <c r="BJM1" s="392"/>
      <c r="BJN1" s="392"/>
      <c r="BJO1" s="392"/>
      <c r="BJP1" s="392"/>
      <c r="BJQ1" s="392"/>
      <c r="BJR1" s="392"/>
      <c r="BJS1" s="392"/>
      <c r="BJT1" s="392"/>
      <c r="BJU1" s="392"/>
      <c r="BJV1" s="392"/>
      <c r="BJW1" s="392"/>
      <c r="BJX1" s="392"/>
      <c r="BJY1" s="392"/>
      <c r="BJZ1" s="392"/>
      <c r="BKA1" s="392"/>
      <c r="BKB1" s="392"/>
      <c r="BKC1" s="392"/>
      <c r="BKD1" s="392"/>
      <c r="BKE1" s="392"/>
      <c r="BKF1" s="392"/>
      <c r="BKG1" s="392"/>
      <c r="BKH1" s="392"/>
      <c r="BKI1" s="392"/>
      <c r="BKJ1" s="392"/>
      <c r="BKK1" s="392"/>
      <c r="BKL1" s="392"/>
      <c r="BKM1" s="392"/>
      <c r="BKN1" s="392"/>
      <c r="BKO1" s="392"/>
      <c r="BKP1" s="392"/>
      <c r="BKQ1" s="392"/>
      <c r="BKR1" s="392"/>
      <c r="BKS1" s="392"/>
      <c r="BKT1" s="392"/>
      <c r="BKU1" s="392"/>
      <c r="BKV1" s="392"/>
      <c r="BKW1" s="392"/>
      <c r="BKX1" s="392"/>
      <c r="BKY1" s="392"/>
      <c r="BKZ1" s="392"/>
      <c r="BLA1" s="392"/>
      <c r="BLB1" s="392"/>
      <c r="BLC1" s="392"/>
      <c r="BLD1" s="392"/>
      <c r="BLE1" s="392"/>
      <c r="BLF1" s="392"/>
      <c r="BLG1" s="392"/>
      <c r="BLH1" s="392"/>
      <c r="BLI1" s="392"/>
      <c r="BLJ1" s="392"/>
      <c r="BLK1" s="392"/>
      <c r="BLL1" s="392"/>
      <c r="BLM1" s="392"/>
      <c r="BLN1" s="392"/>
      <c r="BLO1" s="392"/>
      <c r="BLP1" s="392"/>
      <c r="BLQ1" s="392"/>
      <c r="BLR1" s="392"/>
      <c r="BLS1" s="392"/>
      <c r="BLT1" s="392"/>
      <c r="BLU1" s="392"/>
      <c r="BLV1" s="392"/>
      <c r="BLW1" s="392"/>
      <c r="BLX1" s="392"/>
      <c r="BLY1" s="392"/>
      <c r="BLZ1" s="392"/>
      <c r="BMA1" s="392"/>
      <c r="BMB1" s="392"/>
      <c r="BMC1" s="392"/>
      <c r="BMD1" s="392"/>
      <c r="BME1" s="392"/>
      <c r="BMF1" s="392"/>
      <c r="BMG1" s="392"/>
      <c r="BMH1" s="392"/>
      <c r="BMI1" s="392"/>
      <c r="BMJ1" s="392"/>
      <c r="BMK1" s="392"/>
      <c r="BML1" s="392"/>
      <c r="BMM1" s="392"/>
      <c r="BMN1" s="392"/>
      <c r="BMO1" s="392"/>
      <c r="BMP1" s="392"/>
      <c r="BMQ1" s="392"/>
      <c r="BMR1" s="392"/>
      <c r="BMS1" s="392"/>
      <c r="BMT1" s="392"/>
      <c r="BMU1" s="392"/>
      <c r="BMV1" s="392"/>
      <c r="BMW1" s="392"/>
      <c r="BMX1" s="392"/>
      <c r="BMY1" s="392"/>
      <c r="BMZ1" s="392"/>
      <c r="BNA1" s="392"/>
      <c r="BNB1" s="392"/>
      <c r="BNC1" s="392"/>
      <c r="BND1" s="392"/>
      <c r="BNE1" s="392"/>
      <c r="BNF1" s="392"/>
      <c r="BNG1" s="392"/>
      <c r="BNH1" s="392"/>
      <c r="BNI1" s="392"/>
      <c r="BNJ1" s="392"/>
      <c r="BNK1" s="392"/>
      <c r="BNL1" s="392"/>
      <c r="BNM1" s="392"/>
      <c r="BNN1" s="392"/>
      <c r="BNO1" s="392"/>
      <c r="BNP1" s="392"/>
      <c r="BNQ1" s="392"/>
      <c r="BNR1" s="392"/>
      <c r="BNS1" s="392"/>
      <c r="BNT1" s="392"/>
      <c r="BNU1" s="392"/>
      <c r="BNV1" s="392"/>
      <c r="BNW1" s="392"/>
      <c r="BNX1" s="392"/>
      <c r="BNY1" s="392"/>
      <c r="BNZ1" s="392"/>
      <c r="BOA1" s="392"/>
      <c r="BOB1" s="392"/>
      <c r="BOC1" s="392"/>
      <c r="BOD1" s="392"/>
      <c r="BOE1" s="392"/>
      <c r="BOF1" s="392"/>
      <c r="BOG1" s="392"/>
      <c r="BOH1" s="392"/>
      <c r="BOI1" s="392"/>
      <c r="BOJ1" s="392"/>
      <c r="BOK1" s="392"/>
      <c r="BOL1" s="392"/>
      <c r="BOM1" s="392"/>
      <c r="BON1" s="392"/>
      <c r="BOO1" s="392"/>
      <c r="BOP1" s="392"/>
      <c r="BOQ1" s="392"/>
      <c r="BOR1" s="392"/>
      <c r="BOS1" s="392"/>
      <c r="BOT1" s="392"/>
      <c r="BOU1" s="392"/>
      <c r="BOV1" s="392"/>
      <c r="BOW1" s="392"/>
      <c r="BOX1" s="392"/>
      <c r="BOY1" s="392"/>
      <c r="BOZ1" s="392"/>
      <c r="BPA1" s="392"/>
      <c r="BPB1" s="392"/>
      <c r="BPC1" s="392"/>
      <c r="BPD1" s="392"/>
      <c r="BPE1" s="392"/>
      <c r="BPF1" s="392"/>
      <c r="BPG1" s="392"/>
      <c r="BPH1" s="392"/>
      <c r="BPI1" s="392"/>
      <c r="BPJ1" s="392"/>
      <c r="BPK1" s="392"/>
      <c r="BPL1" s="392"/>
      <c r="BPM1" s="392"/>
      <c r="BPN1" s="392"/>
      <c r="BPO1" s="392"/>
      <c r="BPP1" s="392"/>
      <c r="BPQ1" s="392"/>
      <c r="BPR1" s="392"/>
      <c r="BPS1" s="392"/>
      <c r="BPT1" s="392"/>
      <c r="BPU1" s="392"/>
      <c r="BPV1" s="392"/>
      <c r="BPW1" s="392"/>
      <c r="BPX1" s="392"/>
      <c r="BPY1" s="392"/>
      <c r="BPZ1" s="392"/>
      <c r="BQA1" s="392"/>
      <c r="BQB1" s="392"/>
      <c r="BQC1" s="392"/>
      <c r="BQD1" s="392"/>
      <c r="BQE1" s="392"/>
      <c r="BQF1" s="392"/>
      <c r="BQG1" s="392"/>
      <c r="BQH1" s="392"/>
      <c r="BQI1" s="392"/>
      <c r="BQJ1" s="392"/>
      <c r="BQK1" s="392"/>
      <c r="BQL1" s="392"/>
      <c r="BQM1" s="392"/>
      <c r="BQN1" s="392"/>
      <c r="BQO1" s="392"/>
      <c r="BQP1" s="392"/>
      <c r="BQQ1" s="392"/>
      <c r="BQR1" s="392"/>
      <c r="BQS1" s="392"/>
      <c r="BQT1" s="392"/>
      <c r="BQU1" s="392"/>
      <c r="BQV1" s="392"/>
      <c r="BQW1" s="392"/>
      <c r="BQX1" s="392"/>
      <c r="BQY1" s="392"/>
      <c r="BQZ1" s="392"/>
      <c r="BRA1" s="392"/>
      <c r="BRB1" s="392"/>
      <c r="BRC1" s="392"/>
      <c r="BRD1" s="392"/>
      <c r="BRE1" s="392"/>
      <c r="BRF1" s="392"/>
      <c r="BRG1" s="392"/>
      <c r="BRH1" s="392"/>
      <c r="BRI1" s="392"/>
      <c r="BRJ1" s="392"/>
      <c r="BRK1" s="392"/>
      <c r="BRL1" s="392"/>
      <c r="BRM1" s="392"/>
      <c r="BRN1" s="392"/>
      <c r="BRO1" s="392"/>
      <c r="BRP1" s="392"/>
      <c r="BRQ1" s="392"/>
      <c r="BRR1" s="392"/>
      <c r="BRS1" s="392"/>
      <c r="BRT1" s="392"/>
      <c r="BRU1" s="392"/>
      <c r="BRV1" s="392"/>
      <c r="BRW1" s="392"/>
      <c r="BRX1" s="392"/>
      <c r="BRY1" s="392"/>
      <c r="BRZ1" s="392"/>
      <c r="BSA1" s="392"/>
      <c r="BSB1" s="392"/>
      <c r="BSC1" s="392"/>
      <c r="BSD1" s="392"/>
      <c r="BSE1" s="392"/>
      <c r="BSF1" s="392"/>
      <c r="BSG1" s="392"/>
      <c r="BSH1" s="392"/>
      <c r="BSI1" s="392"/>
      <c r="BSJ1" s="392"/>
      <c r="BSK1" s="392"/>
      <c r="BSL1" s="392"/>
      <c r="BSM1" s="392"/>
      <c r="BSN1" s="392"/>
      <c r="BSO1" s="392"/>
      <c r="BSP1" s="392"/>
      <c r="BSQ1" s="392"/>
      <c r="BSR1" s="392"/>
      <c r="BSS1" s="392"/>
      <c r="BST1" s="392"/>
      <c r="BSU1" s="392"/>
      <c r="BSV1" s="392"/>
      <c r="BSW1" s="392"/>
      <c r="BSX1" s="392"/>
      <c r="BSY1" s="392"/>
      <c r="BSZ1" s="392"/>
      <c r="BTA1" s="392"/>
      <c r="BTB1" s="392"/>
      <c r="BTC1" s="392"/>
      <c r="BTD1" s="392"/>
      <c r="BTE1" s="392"/>
      <c r="BTF1" s="392"/>
      <c r="BTG1" s="392"/>
      <c r="BTH1" s="392"/>
      <c r="BTI1" s="392"/>
      <c r="BTJ1" s="392"/>
      <c r="BTK1" s="392"/>
      <c r="BTL1" s="392"/>
      <c r="BTM1" s="392"/>
      <c r="BTN1" s="392"/>
      <c r="BTO1" s="392"/>
      <c r="BTP1" s="392"/>
      <c r="BTQ1" s="392"/>
      <c r="BTR1" s="392"/>
      <c r="BTS1" s="392"/>
      <c r="BTT1" s="392"/>
      <c r="BTU1" s="392"/>
      <c r="BTV1" s="392"/>
      <c r="BTW1" s="392"/>
      <c r="BTX1" s="392"/>
      <c r="BTY1" s="392"/>
      <c r="BTZ1" s="392"/>
      <c r="BUA1" s="392"/>
      <c r="BUB1" s="392"/>
      <c r="BUC1" s="392"/>
      <c r="BUD1" s="392"/>
      <c r="BUE1" s="392"/>
      <c r="BUF1" s="392"/>
      <c r="BUG1" s="392"/>
      <c r="BUH1" s="392"/>
      <c r="BUI1" s="392"/>
      <c r="BUJ1" s="392"/>
      <c r="BUK1" s="392"/>
      <c r="BUL1" s="392"/>
      <c r="BUM1" s="392"/>
      <c r="BUN1" s="392"/>
      <c r="BUO1" s="392"/>
      <c r="BUP1" s="392"/>
      <c r="BUQ1" s="392"/>
      <c r="BUR1" s="392"/>
      <c r="BUS1" s="392"/>
      <c r="BUT1" s="392"/>
      <c r="BUU1" s="392"/>
      <c r="BUV1" s="392"/>
      <c r="BUW1" s="392"/>
      <c r="BUX1" s="392"/>
      <c r="BUY1" s="392"/>
      <c r="BUZ1" s="392"/>
      <c r="BVA1" s="392"/>
      <c r="BVB1" s="392"/>
      <c r="BVC1" s="392"/>
      <c r="BVD1" s="392"/>
      <c r="BVE1" s="392"/>
      <c r="BVF1" s="392"/>
      <c r="BVG1" s="392"/>
      <c r="BVH1" s="392"/>
      <c r="BVI1" s="392"/>
      <c r="BVJ1" s="392"/>
      <c r="BVK1" s="392"/>
      <c r="BVL1" s="392"/>
      <c r="BVM1" s="392"/>
      <c r="BVN1" s="392"/>
      <c r="BVO1" s="392"/>
      <c r="BVP1" s="392"/>
      <c r="BVQ1" s="392"/>
      <c r="BVR1" s="392"/>
      <c r="BVS1" s="392"/>
      <c r="BVT1" s="392"/>
      <c r="BVU1" s="392"/>
      <c r="BVV1" s="392"/>
      <c r="BVW1" s="392"/>
      <c r="BVX1" s="392"/>
      <c r="BVY1" s="392"/>
      <c r="BVZ1" s="392"/>
      <c r="BWA1" s="392"/>
      <c r="BWB1" s="392"/>
      <c r="BWC1" s="392"/>
      <c r="BWD1" s="392"/>
      <c r="BWE1" s="392"/>
      <c r="BWF1" s="392"/>
      <c r="BWG1" s="392"/>
      <c r="BWH1" s="392"/>
      <c r="BWI1" s="392"/>
      <c r="BWJ1" s="392"/>
      <c r="BWK1" s="392"/>
      <c r="BWL1" s="392"/>
      <c r="BWM1" s="392"/>
      <c r="BWN1" s="392"/>
      <c r="BWO1" s="392"/>
      <c r="BWP1" s="392"/>
      <c r="BWQ1" s="392"/>
      <c r="BWR1" s="392"/>
      <c r="BWS1" s="392"/>
      <c r="BWT1" s="392"/>
      <c r="BWU1" s="392"/>
      <c r="BWV1" s="392"/>
      <c r="BWW1" s="392"/>
      <c r="BWX1" s="392"/>
      <c r="BWY1" s="392"/>
      <c r="BWZ1" s="392"/>
      <c r="BXA1" s="392"/>
      <c r="BXB1" s="392"/>
      <c r="BXC1" s="392"/>
      <c r="BXD1" s="392"/>
      <c r="BXE1" s="392"/>
      <c r="BXF1" s="392"/>
      <c r="BXG1" s="392"/>
      <c r="BXH1" s="392"/>
      <c r="BXI1" s="392"/>
      <c r="BXJ1" s="392"/>
      <c r="BXK1" s="392"/>
      <c r="BXL1" s="392"/>
      <c r="BXM1" s="392"/>
      <c r="BXN1" s="392"/>
      <c r="BXO1" s="392"/>
      <c r="BXP1" s="392"/>
      <c r="BXQ1" s="392"/>
      <c r="BXR1" s="392"/>
      <c r="BXS1" s="392"/>
      <c r="BXT1" s="392"/>
      <c r="BXU1" s="392"/>
      <c r="BXV1" s="392"/>
      <c r="BXW1" s="392"/>
      <c r="BXX1" s="392"/>
      <c r="BXY1" s="392"/>
      <c r="BXZ1" s="392"/>
      <c r="BYA1" s="392"/>
      <c r="BYB1" s="392"/>
      <c r="BYC1" s="392"/>
      <c r="BYD1" s="392"/>
      <c r="BYE1" s="392"/>
      <c r="BYF1" s="392"/>
      <c r="BYG1" s="392"/>
      <c r="BYH1" s="392"/>
      <c r="BYI1" s="392"/>
      <c r="BYJ1" s="392"/>
      <c r="BYK1" s="392"/>
      <c r="BYL1" s="392"/>
      <c r="BYM1" s="392"/>
      <c r="BYN1" s="392"/>
      <c r="BYO1" s="392"/>
      <c r="BYP1" s="392"/>
      <c r="BYQ1" s="392"/>
      <c r="BYR1" s="392"/>
      <c r="BYS1" s="392"/>
      <c r="BYT1" s="392"/>
      <c r="BYU1" s="392"/>
      <c r="BYV1" s="392"/>
      <c r="BYW1" s="392"/>
      <c r="BYX1" s="392"/>
      <c r="BYY1" s="392"/>
      <c r="BYZ1" s="392"/>
      <c r="BZA1" s="392"/>
      <c r="BZB1" s="392"/>
      <c r="BZC1" s="392"/>
      <c r="BZD1" s="392"/>
      <c r="BZE1" s="392"/>
      <c r="BZF1" s="392"/>
      <c r="BZG1" s="392"/>
      <c r="BZH1" s="392"/>
      <c r="BZI1" s="392"/>
      <c r="BZJ1" s="392"/>
      <c r="BZK1" s="392"/>
      <c r="BZL1" s="392"/>
      <c r="BZM1" s="392"/>
      <c r="BZN1" s="392"/>
      <c r="BZO1" s="392"/>
      <c r="BZP1" s="392"/>
      <c r="BZQ1" s="392"/>
      <c r="BZR1" s="392"/>
      <c r="BZS1" s="392"/>
      <c r="BZT1" s="392"/>
      <c r="BZU1" s="392"/>
      <c r="BZV1" s="392"/>
      <c r="BZW1" s="392"/>
    </row>
    <row r="2" spans="1:2051" s="391" customFormat="1" ht="23.25">
      <c r="A2" s="394"/>
      <c r="B2" s="395" t="s">
        <v>5</v>
      </c>
      <c r="C2" s="394"/>
      <c r="D2" s="394"/>
      <c r="E2" s="394"/>
      <c r="F2" s="394"/>
      <c r="G2" s="394"/>
      <c r="H2" s="394"/>
      <c r="I2" s="394"/>
      <c r="J2" s="396"/>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c r="AL2" s="394"/>
      <c r="AM2" s="394"/>
      <c r="AN2" s="394"/>
      <c r="AO2" s="392"/>
      <c r="AP2" s="392"/>
      <c r="AQ2" s="392"/>
      <c r="AR2" s="392"/>
      <c r="AS2" s="392"/>
      <c r="AT2" s="392"/>
      <c r="AU2" s="392"/>
      <c r="AV2" s="392"/>
      <c r="AW2" s="392"/>
      <c r="AX2" s="392"/>
      <c r="AY2" s="392"/>
      <c r="AZ2" s="392"/>
      <c r="BA2" s="392"/>
      <c r="BB2" s="392"/>
      <c r="BC2" s="392"/>
      <c r="BD2" s="392"/>
      <c r="BE2" s="392"/>
      <c r="BF2" s="392"/>
      <c r="BG2" s="392"/>
      <c r="BH2" s="392"/>
      <c r="BI2" s="392"/>
      <c r="BJ2" s="392"/>
      <c r="BK2" s="392"/>
      <c r="BL2" s="392"/>
      <c r="BM2" s="392"/>
      <c r="BN2" s="392"/>
      <c r="BO2" s="392"/>
      <c r="BP2" s="392"/>
      <c r="BQ2" s="392"/>
      <c r="BR2" s="392"/>
      <c r="BS2" s="392"/>
      <c r="BT2" s="392"/>
      <c r="BU2" s="392"/>
      <c r="BV2" s="392"/>
      <c r="BW2" s="392"/>
      <c r="BX2" s="392"/>
      <c r="BY2" s="392"/>
      <c r="BZ2" s="392"/>
      <c r="CA2" s="392"/>
      <c r="CB2" s="392"/>
      <c r="CC2" s="392"/>
      <c r="CD2" s="392"/>
      <c r="CE2" s="392"/>
      <c r="CF2" s="392"/>
      <c r="CG2" s="392"/>
      <c r="CH2" s="392"/>
      <c r="CI2" s="392"/>
      <c r="CJ2" s="392"/>
      <c r="CK2" s="392"/>
      <c r="CL2" s="392"/>
      <c r="CM2" s="392"/>
      <c r="CN2" s="392"/>
      <c r="CO2" s="392"/>
      <c r="CP2" s="392"/>
      <c r="CQ2" s="392"/>
      <c r="CR2" s="392"/>
      <c r="CS2" s="392"/>
      <c r="CT2" s="392"/>
      <c r="CU2" s="392"/>
      <c r="CV2" s="392"/>
      <c r="CW2" s="392"/>
      <c r="CX2" s="392"/>
      <c r="CY2" s="392"/>
      <c r="CZ2" s="392"/>
      <c r="DA2" s="392"/>
      <c r="DB2" s="392"/>
      <c r="DC2" s="392"/>
      <c r="DD2" s="392"/>
      <c r="DE2" s="392"/>
      <c r="DF2" s="392"/>
      <c r="DG2" s="392"/>
      <c r="DH2" s="392"/>
      <c r="DI2" s="392"/>
      <c r="DJ2" s="392"/>
      <c r="DK2" s="392"/>
      <c r="DL2" s="392"/>
      <c r="DM2" s="392"/>
      <c r="DN2" s="392"/>
      <c r="DO2" s="392"/>
      <c r="DP2" s="392"/>
      <c r="DQ2" s="392"/>
      <c r="DR2" s="392"/>
      <c r="DS2" s="392"/>
      <c r="DT2" s="392"/>
      <c r="DU2" s="392"/>
      <c r="DV2" s="392"/>
      <c r="DW2" s="392"/>
      <c r="DX2" s="392"/>
      <c r="DY2" s="392"/>
      <c r="DZ2" s="392"/>
      <c r="EA2" s="392"/>
      <c r="EB2" s="392"/>
      <c r="EC2" s="392"/>
      <c r="ED2" s="392"/>
      <c r="EE2" s="392"/>
      <c r="EF2" s="392"/>
      <c r="EG2" s="392"/>
      <c r="EH2" s="392"/>
      <c r="EI2" s="392"/>
      <c r="EJ2" s="392"/>
      <c r="EK2" s="392"/>
      <c r="EL2" s="392"/>
      <c r="EM2" s="392"/>
      <c r="EN2" s="392"/>
      <c r="EO2" s="392"/>
      <c r="EP2" s="392"/>
      <c r="EQ2" s="392"/>
      <c r="ER2" s="392"/>
      <c r="ES2" s="392"/>
      <c r="ET2" s="392"/>
      <c r="EU2" s="392"/>
      <c r="EV2" s="392"/>
      <c r="EW2" s="392"/>
      <c r="EX2" s="392"/>
      <c r="EY2" s="392"/>
      <c r="EZ2" s="392"/>
      <c r="FA2" s="392"/>
      <c r="FB2" s="392"/>
      <c r="FC2" s="392"/>
      <c r="FD2" s="392"/>
      <c r="FE2" s="392"/>
      <c r="FF2" s="392"/>
      <c r="FG2" s="392"/>
      <c r="FH2" s="392"/>
      <c r="FI2" s="392"/>
      <c r="FJ2" s="392"/>
      <c r="FK2" s="392"/>
      <c r="FL2" s="392"/>
      <c r="FM2" s="392"/>
      <c r="FN2" s="392"/>
      <c r="FO2" s="392"/>
      <c r="FP2" s="392"/>
      <c r="FQ2" s="392"/>
      <c r="FR2" s="392"/>
      <c r="FS2" s="392"/>
      <c r="FT2" s="392"/>
      <c r="FU2" s="392"/>
      <c r="FV2" s="392"/>
      <c r="FW2" s="392"/>
      <c r="FX2" s="392"/>
      <c r="FY2" s="392"/>
      <c r="FZ2" s="392"/>
      <c r="GA2" s="392"/>
      <c r="GB2" s="392"/>
      <c r="GC2" s="392"/>
      <c r="GD2" s="392"/>
      <c r="GE2" s="392"/>
      <c r="GF2" s="392"/>
      <c r="GG2" s="392"/>
      <c r="GH2" s="392"/>
      <c r="GI2" s="392"/>
      <c r="GJ2" s="392"/>
      <c r="GK2" s="392"/>
      <c r="GL2" s="392"/>
      <c r="GM2" s="392"/>
      <c r="GN2" s="392"/>
      <c r="GO2" s="392"/>
      <c r="GP2" s="392"/>
      <c r="GQ2" s="392"/>
      <c r="GR2" s="392"/>
      <c r="GS2" s="392"/>
      <c r="GT2" s="392"/>
      <c r="GU2" s="392"/>
      <c r="GV2" s="392"/>
      <c r="GW2" s="392"/>
      <c r="GX2" s="392"/>
      <c r="GY2" s="392"/>
      <c r="GZ2" s="392"/>
      <c r="HA2" s="392"/>
      <c r="HB2" s="392"/>
      <c r="HC2" s="392"/>
      <c r="HD2" s="392"/>
      <c r="HE2" s="392"/>
      <c r="HF2" s="392"/>
      <c r="HG2" s="392"/>
      <c r="HH2" s="392"/>
      <c r="HI2" s="392"/>
      <c r="HJ2" s="392"/>
      <c r="HK2" s="392"/>
      <c r="HL2" s="392"/>
      <c r="HM2" s="392"/>
      <c r="HN2" s="392"/>
      <c r="HO2" s="392"/>
      <c r="HP2" s="392"/>
      <c r="HQ2" s="392"/>
      <c r="HR2" s="392"/>
      <c r="HS2" s="392"/>
      <c r="HT2" s="392"/>
      <c r="HU2" s="392"/>
      <c r="HV2" s="392"/>
      <c r="HW2" s="392"/>
      <c r="HX2" s="392"/>
      <c r="HY2" s="392"/>
      <c r="HZ2" s="392"/>
      <c r="IA2" s="392"/>
      <c r="IB2" s="392"/>
      <c r="IC2" s="392"/>
      <c r="ID2" s="392"/>
      <c r="IE2" s="392"/>
      <c r="IF2" s="392"/>
      <c r="IG2" s="392"/>
      <c r="IH2" s="392"/>
      <c r="II2" s="392"/>
      <c r="IJ2" s="392"/>
      <c r="IK2" s="392"/>
      <c r="IL2" s="392"/>
      <c r="IM2" s="392"/>
      <c r="IN2" s="392"/>
      <c r="IO2" s="392"/>
      <c r="IP2" s="392"/>
      <c r="IQ2" s="392"/>
      <c r="IR2" s="392"/>
      <c r="IS2" s="392"/>
      <c r="IT2" s="392"/>
      <c r="IU2" s="392"/>
      <c r="IV2" s="392"/>
      <c r="IW2" s="392"/>
      <c r="IX2" s="392"/>
      <c r="IY2" s="392"/>
      <c r="IZ2" s="392"/>
      <c r="JA2" s="392"/>
      <c r="JB2" s="392"/>
      <c r="JC2" s="392"/>
      <c r="JD2" s="392"/>
      <c r="JE2" s="392"/>
      <c r="JF2" s="392"/>
      <c r="JG2" s="392"/>
      <c r="JH2" s="392"/>
      <c r="JI2" s="392"/>
      <c r="JJ2" s="392"/>
      <c r="JK2" s="392"/>
      <c r="JL2" s="392"/>
      <c r="JM2" s="392"/>
      <c r="JN2" s="392"/>
      <c r="JO2" s="392"/>
      <c r="JP2" s="392"/>
      <c r="JQ2" s="392"/>
      <c r="JR2" s="392"/>
      <c r="JS2" s="392"/>
      <c r="JT2" s="392"/>
      <c r="JU2" s="392"/>
      <c r="JV2" s="392"/>
      <c r="JW2" s="392"/>
      <c r="JX2" s="392"/>
      <c r="JY2" s="392"/>
      <c r="JZ2" s="392"/>
      <c r="KA2" s="392"/>
      <c r="KB2" s="392"/>
      <c r="KC2" s="392"/>
      <c r="KD2" s="392"/>
      <c r="KE2" s="392"/>
      <c r="KF2" s="392"/>
      <c r="KG2" s="392"/>
      <c r="KH2" s="392"/>
      <c r="KI2" s="392"/>
      <c r="KJ2" s="392"/>
      <c r="KK2" s="392"/>
      <c r="KL2" s="392"/>
      <c r="KM2" s="392"/>
      <c r="KN2" s="392"/>
      <c r="KO2" s="392"/>
      <c r="KP2" s="392"/>
      <c r="KQ2" s="392"/>
      <c r="KR2" s="392"/>
      <c r="KS2" s="392"/>
      <c r="KT2" s="392"/>
      <c r="KU2" s="392"/>
      <c r="KV2" s="392"/>
      <c r="KW2" s="392"/>
      <c r="KX2" s="392"/>
      <c r="KY2" s="392"/>
      <c r="KZ2" s="392"/>
      <c r="LA2" s="392"/>
      <c r="LB2" s="392"/>
      <c r="LC2" s="392"/>
      <c r="LD2" s="392"/>
      <c r="LE2" s="392"/>
      <c r="LF2" s="392"/>
      <c r="LG2" s="392"/>
      <c r="LH2" s="392"/>
      <c r="LI2" s="392"/>
      <c r="LJ2" s="392"/>
      <c r="LK2" s="392"/>
      <c r="LL2" s="392"/>
      <c r="LM2" s="392"/>
      <c r="LN2" s="392"/>
      <c r="LO2" s="392"/>
      <c r="LP2" s="392"/>
      <c r="LQ2" s="392"/>
      <c r="LR2" s="392"/>
      <c r="LS2" s="392"/>
      <c r="LT2" s="392"/>
      <c r="LU2" s="392"/>
      <c r="LV2" s="392"/>
      <c r="LW2" s="392"/>
      <c r="LX2" s="392"/>
      <c r="LY2" s="392"/>
      <c r="LZ2" s="392"/>
      <c r="MA2" s="392"/>
      <c r="MB2" s="392"/>
      <c r="MC2" s="392"/>
      <c r="MD2" s="392"/>
      <c r="ME2" s="392"/>
      <c r="MF2" s="392"/>
      <c r="MG2" s="392"/>
      <c r="MH2" s="392"/>
      <c r="MI2" s="392"/>
      <c r="MJ2" s="392"/>
      <c r="MK2" s="392"/>
      <c r="ML2" s="392"/>
      <c r="MM2" s="392"/>
      <c r="MN2" s="392"/>
      <c r="MO2" s="392"/>
      <c r="MP2" s="392"/>
      <c r="MQ2" s="392"/>
      <c r="MR2" s="392"/>
      <c r="MS2" s="392"/>
      <c r="MT2" s="392"/>
      <c r="MU2" s="392"/>
      <c r="MV2" s="392"/>
      <c r="MW2" s="392"/>
      <c r="MX2" s="392"/>
      <c r="MY2" s="392"/>
      <c r="MZ2" s="392"/>
      <c r="NA2" s="392"/>
      <c r="NB2" s="392"/>
      <c r="NC2" s="392"/>
      <c r="ND2" s="392"/>
      <c r="NE2" s="392"/>
      <c r="NF2" s="392"/>
      <c r="NG2" s="392"/>
      <c r="NH2" s="392"/>
      <c r="NI2" s="392"/>
      <c r="NJ2" s="392"/>
      <c r="NK2" s="392"/>
      <c r="NL2" s="392"/>
      <c r="NM2" s="392"/>
      <c r="NN2" s="392"/>
      <c r="NO2" s="392"/>
      <c r="NP2" s="392"/>
      <c r="NQ2" s="392"/>
      <c r="NR2" s="392"/>
      <c r="NS2" s="392"/>
      <c r="NT2" s="392"/>
      <c r="NU2" s="392"/>
      <c r="NV2" s="392"/>
      <c r="NW2" s="392"/>
      <c r="NX2" s="392"/>
      <c r="NY2" s="392"/>
      <c r="NZ2" s="392"/>
      <c r="OA2" s="392"/>
      <c r="OB2" s="392"/>
      <c r="OC2" s="392"/>
      <c r="OD2" s="392"/>
      <c r="OE2" s="392"/>
      <c r="OF2" s="392"/>
      <c r="OG2" s="392"/>
      <c r="OH2" s="392"/>
      <c r="OI2" s="392"/>
      <c r="OJ2" s="392"/>
      <c r="OK2" s="392"/>
      <c r="OL2" s="392"/>
      <c r="OM2" s="392"/>
      <c r="ON2" s="392"/>
      <c r="OO2" s="392"/>
      <c r="OP2" s="392"/>
      <c r="OQ2" s="392"/>
      <c r="OR2" s="392"/>
      <c r="OS2" s="392"/>
      <c r="OT2" s="392"/>
      <c r="OU2" s="392"/>
      <c r="OV2" s="392"/>
      <c r="OW2" s="392"/>
      <c r="OX2" s="392"/>
      <c r="OY2" s="392"/>
      <c r="OZ2" s="392"/>
      <c r="PA2" s="392"/>
      <c r="PB2" s="392"/>
      <c r="PC2" s="392"/>
      <c r="PD2" s="392"/>
      <c r="PE2" s="392"/>
      <c r="PF2" s="392"/>
      <c r="PG2" s="392"/>
      <c r="PH2" s="392"/>
      <c r="PI2" s="392"/>
      <c r="PJ2" s="392"/>
      <c r="PK2" s="392"/>
      <c r="PL2" s="392"/>
      <c r="PM2" s="392"/>
      <c r="PN2" s="392"/>
      <c r="PO2" s="392"/>
      <c r="PP2" s="392"/>
      <c r="PQ2" s="392"/>
      <c r="PR2" s="392"/>
      <c r="PS2" s="392"/>
      <c r="PT2" s="392"/>
      <c r="PU2" s="392"/>
      <c r="PV2" s="392"/>
      <c r="PW2" s="392"/>
      <c r="PX2" s="392"/>
      <c r="PY2" s="392"/>
      <c r="PZ2" s="392"/>
      <c r="QA2" s="392"/>
      <c r="QB2" s="392"/>
      <c r="QC2" s="392"/>
      <c r="QD2" s="392"/>
      <c r="QE2" s="392"/>
      <c r="QF2" s="392"/>
      <c r="QG2" s="392"/>
      <c r="QH2" s="392"/>
      <c r="QI2" s="392"/>
      <c r="QJ2" s="392"/>
      <c r="QK2" s="392"/>
      <c r="QL2" s="392"/>
      <c r="QM2" s="392"/>
      <c r="QN2" s="392"/>
      <c r="QO2" s="392"/>
      <c r="QP2" s="392"/>
      <c r="QQ2" s="392"/>
      <c r="QR2" s="392"/>
      <c r="QS2" s="392"/>
      <c r="QT2" s="392"/>
      <c r="QU2" s="392"/>
      <c r="QV2" s="392"/>
      <c r="QW2" s="392"/>
      <c r="QX2" s="392"/>
      <c r="QY2" s="392"/>
      <c r="QZ2" s="392"/>
      <c r="RA2" s="392"/>
      <c r="RB2" s="392"/>
      <c r="RC2" s="392"/>
      <c r="RD2" s="392"/>
      <c r="RE2" s="392"/>
      <c r="RF2" s="392"/>
      <c r="RG2" s="392"/>
      <c r="RH2" s="392"/>
      <c r="RI2" s="392"/>
      <c r="RJ2" s="392"/>
      <c r="RK2" s="392"/>
      <c r="RL2" s="392"/>
      <c r="RM2" s="392"/>
      <c r="RN2" s="392"/>
      <c r="RO2" s="392"/>
      <c r="RP2" s="392"/>
      <c r="RQ2" s="392"/>
      <c r="RR2" s="392"/>
      <c r="RS2" s="392"/>
      <c r="RT2" s="392"/>
      <c r="RU2" s="392"/>
      <c r="RV2" s="392"/>
      <c r="RW2" s="392"/>
      <c r="RX2" s="392"/>
      <c r="RY2" s="392"/>
      <c r="RZ2" s="392"/>
      <c r="SA2" s="392"/>
      <c r="SB2" s="392"/>
      <c r="SC2" s="392"/>
      <c r="SD2" s="392"/>
      <c r="SE2" s="392"/>
      <c r="SF2" s="392"/>
      <c r="SG2" s="392"/>
      <c r="SH2" s="392"/>
      <c r="SI2" s="392"/>
      <c r="SJ2" s="392"/>
      <c r="SK2" s="392"/>
      <c r="SL2" s="392"/>
      <c r="SM2" s="392"/>
      <c r="SN2" s="392"/>
      <c r="SO2" s="392"/>
      <c r="SP2" s="392"/>
      <c r="SQ2" s="392"/>
      <c r="SR2" s="392"/>
      <c r="SS2" s="392"/>
      <c r="ST2" s="392"/>
      <c r="SU2" s="392"/>
      <c r="SV2" s="392"/>
      <c r="SW2" s="392"/>
      <c r="SX2" s="392"/>
      <c r="SY2" s="392"/>
      <c r="SZ2" s="392"/>
      <c r="TA2" s="392"/>
      <c r="TB2" s="392"/>
      <c r="TC2" s="392"/>
      <c r="TD2" s="392"/>
      <c r="TE2" s="392"/>
      <c r="TF2" s="392"/>
      <c r="TG2" s="392"/>
      <c r="TH2" s="392"/>
      <c r="TI2" s="392"/>
      <c r="TJ2" s="392"/>
      <c r="TK2" s="392"/>
      <c r="TL2" s="392"/>
      <c r="TM2" s="392"/>
      <c r="TN2" s="392"/>
      <c r="TO2" s="392"/>
      <c r="TP2" s="392"/>
      <c r="TQ2" s="392"/>
      <c r="TR2" s="392"/>
      <c r="TS2" s="392"/>
      <c r="TT2" s="392"/>
      <c r="TU2" s="392"/>
      <c r="TV2" s="392"/>
      <c r="TW2" s="392"/>
      <c r="TX2" s="392"/>
      <c r="TY2" s="392"/>
      <c r="TZ2" s="392"/>
      <c r="UA2" s="392"/>
      <c r="UB2" s="392"/>
      <c r="UC2" s="392"/>
      <c r="UD2" s="392"/>
      <c r="UE2" s="392"/>
      <c r="UF2" s="392"/>
      <c r="UG2" s="392"/>
      <c r="UH2" s="392"/>
      <c r="UI2" s="392"/>
      <c r="UJ2" s="392"/>
      <c r="UK2" s="392"/>
      <c r="UL2" s="392"/>
      <c r="UM2" s="392"/>
      <c r="UN2" s="392"/>
      <c r="UO2" s="392"/>
      <c r="UP2" s="392"/>
      <c r="UQ2" s="392"/>
      <c r="UR2" s="392"/>
      <c r="US2" s="392"/>
      <c r="UT2" s="392"/>
      <c r="UU2" s="392"/>
      <c r="UV2" s="392"/>
      <c r="UW2" s="392"/>
      <c r="UX2" s="392"/>
      <c r="UY2" s="392"/>
      <c r="UZ2" s="392"/>
      <c r="VA2" s="392"/>
      <c r="VB2" s="392"/>
      <c r="VC2" s="392"/>
      <c r="VD2" s="392"/>
      <c r="VE2" s="392"/>
      <c r="VF2" s="392"/>
      <c r="VG2" s="392"/>
      <c r="VH2" s="392"/>
      <c r="VI2" s="392"/>
      <c r="VJ2" s="392"/>
      <c r="VK2" s="392"/>
      <c r="VL2" s="392"/>
      <c r="VM2" s="392"/>
      <c r="VN2" s="392"/>
      <c r="VO2" s="392"/>
      <c r="VP2" s="392"/>
      <c r="VQ2" s="392"/>
      <c r="VR2" s="392"/>
      <c r="VS2" s="392"/>
      <c r="VT2" s="392"/>
      <c r="VU2" s="392"/>
      <c r="VV2" s="392"/>
      <c r="VW2" s="392"/>
      <c r="VX2" s="392"/>
      <c r="VY2" s="392"/>
      <c r="VZ2" s="392"/>
      <c r="WA2" s="392"/>
      <c r="WB2" s="392"/>
      <c r="WC2" s="392"/>
      <c r="WD2" s="392"/>
      <c r="WE2" s="392"/>
      <c r="WF2" s="392"/>
      <c r="WG2" s="392"/>
      <c r="WH2" s="392"/>
      <c r="WI2" s="392"/>
      <c r="WJ2" s="392"/>
      <c r="WK2" s="392"/>
      <c r="WL2" s="392"/>
      <c r="WM2" s="392"/>
      <c r="WN2" s="392"/>
      <c r="WO2" s="392"/>
      <c r="WP2" s="392"/>
      <c r="WQ2" s="392"/>
      <c r="WR2" s="392"/>
      <c r="WS2" s="392"/>
      <c r="WT2" s="392"/>
      <c r="WU2" s="392"/>
      <c r="WV2" s="392"/>
      <c r="WW2" s="392"/>
      <c r="WX2" s="392"/>
      <c r="WY2" s="392"/>
      <c r="WZ2" s="392"/>
      <c r="XA2" s="392"/>
      <c r="XB2" s="392"/>
      <c r="XC2" s="392"/>
      <c r="XD2" s="392"/>
      <c r="XE2" s="392"/>
      <c r="XF2" s="392"/>
      <c r="XG2" s="392"/>
      <c r="XH2" s="392"/>
      <c r="XI2" s="392"/>
      <c r="XJ2" s="392"/>
      <c r="XK2" s="392"/>
      <c r="XL2" s="392"/>
      <c r="XM2" s="392"/>
      <c r="XN2" s="392"/>
      <c r="XO2" s="392"/>
      <c r="XP2" s="392"/>
      <c r="XQ2" s="392"/>
      <c r="XR2" s="392"/>
      <c r="XS2" s="392"/>
      <c r="XT2" s="392"/>
      <c r="XU2" s="392"/>
      <c r="XV2" s="392"/>
      <c r="XW2" s="392"/>
      <c r="XX2" s="392"/>
      <c r="XY2" s="392"/>
      <c r="XZ2" s="392"/>
      <c r="YA2" s="392"/>
      <c r="YB2" s="392"/>
      <c r="YC2" s="392"/>
      <c r="YD2" s="392"/>
      <c r="YE2" s="392"/>
      <c r="YF2" s="392"/>
      <c r="YG2" s="392"/>
      <c r="YH2" s="392"/>
      <c r="YI2" s="392"/>
      <c r="YJ2" s="392"/>
      <c r="YK2" s="392"/>
      <c r="YL2" s="392"/>
      <c r="YM2" s="392"/>
      <c r="YN2" s="392"/>
      <c r="YO2" s="392"/>
      <c r="YP2" s="392"/>
      <c r="YQ2" s="392"/>
      <c r="YR2" s="392"/>
      <c r="YS2" s="392"/>
      <c r="YT2" s="392"/>
      <c r="YU2" s="392"/>
      <c r="YV2" s="392"/>
      <c r="YW2" s="392"/>
      <c r="YX2" s="392"/>
      <c r="YY2" s="392"/>
      <c r="YZ2" s="392"/>
      <c r="ZA2" s="392"/>
      <c r="ZB2" s="392"/>
      <c r="ZC2" s="392"/>
      <c r="ZD2" s="392"/>
      <c r="ZE2" s="392"/>
      <c r="ZF2" s="392"/>
      <c r="ZG2" s="392"/>
      <c r="ZH2" s="392"/>
      <c r="ZI2" s="392"/>
      <c r="ZJ2" s="392"/>
      <c r="ZK2" s="392"/>
      <c r="ZL2" s="392"/>
      <c r="ZM2" s="392"/>
      <c r="ZN2" s="392"/>
      <c r="ZO2" s="392"/>
      <c r="ZP2" s="392"/>
      <c r="ZQ2" s="392"/>
      <c r="ZR2" s="392"/>
      <c r="ZS2" s="392"/>
      <c r="ZT2" s="392"/>
      <c r="ZU2" s="392"/>
      <c r="ZV2" s="392"/>
      <c r="ZW2" s="392"/>
      <c r="ZX2" s="392"/>
      <c r="ZY2" s="392"/>
      <c r="ZZ2" s="392"/>
      <c r="AAA2" s="392"/>
      <c r="AAB2" s="392"/>
      <c r="AAC2" s="392"/>
      <c r="AAD2" s="392"/>
      <c r="AAE2" s="392"/>
      <c r="AAF2" s="392"/>
      <c r="AAG2" s="392"/>
      <c r="AAH2" s="392"/>
      <c r="AAI2" s="392"/>
      <c r="AAJ2" s="392"/>
      <c r="AAK2" s="392"/>
      <c r="AAL2" s="392"/>
      <c r="AAM2" s="392"/>
      <c r="AAN2" s="392"/>
      <c r="AAO2" s="392"/>
      <c r="AAP2" s="392"/>
      <c r="AAQ2" s="392"/>
      <c r="AAR2" s="392"/>
      <c r="AAS2" s="392"/>
      <c r="AAT2" s="392"/>
      <c r="AAU2" s="392"/>
      <c r="AAV2" s="392"/>
      <c r="AAW2" s="392"/>
      <c r="AAX2" s="392"/>
      <c r="AAY2" s="392"/>
      <c r="AAZ2" s="392"/>
      <c r="ABA2" s="392"/>
      <c r="ABB2" s="392"/>
      <c r="ABC2" s="392"/>
      <c r="ABD2" s="392"/>
      <c r="ABE2" s="392"/>
      <c r="ABF2" s="392"/>
      <c r="ABG2" s="392"/>
      <c r="ABH2" s="392"/>
      <c r="ABI2" s="392"/>
      <c r="ABJ2" s="392"/>
      <c r="ABK2" s="392"/>
      <c r="ABL2" s="392"/>
      <c r="ABM2" s="392"/>
      <c r="ABN2" s="392"/>
      <c r="ABO2" s="392"/>
      <c r="ABP2" s="392"/>
      <c r="ABQ2" s="392"/>
      <c r="ABR2" s="392"/>
      <c r="ABS2" s="392"/>
      <c r="ABT2" s="392"/>
      <c r="ABU2" s="392"/>
      <c r="ABV2" s="392"/>
      <c r="ABW2" s="392"/>
      <c r="ABX2" s="392"/>
      <c r="ABY2" s="392"/>
      <c r="ABZ2" s="392"/>
      <c r="ACA2" s="392"/>
      <c r="ACB2" s="392"/>
      <c r="ACC2" s="392"/>
      <c r="ACD2" s="392"/>
      <c r="ACE2" s="392"/>
      <c r="ACF2" s="392"/>
      <c r="ACG2" s="392"/>
      <c r="ACH2" s="392"/>
      <c r="ACI2" s="392"/>
      <c r="ACJ2" s="392"/>
      <c r="ACK2" s="392"/>
      <c r="ACL2" s="392"/>
      <c r="ACM2" s="392"/>
      <c r="ACN2" s="392"/>
      <c r="ACO2" s="392"/>
      <c r="ACP2" s="392"/>
      <c r="ACQ2" s="392"/>
      <c r="ACR2" s="392"/>
      <c r="ACS2" s="392"/>
      <c r="ACT2" s="392"/>
      <c r="ACU2" s="392"/>
      <c r="ACV2" s="392"/>
      <c r="ACW2" s="392"/>
      <c r="ACX2" s="392"/>
      <c r="ACY2" s="392"/>
      <c r="ACZ2" s="392"/>
      <c r="ADA2" s="392"/>
      <c r="ADB2" s="392"/>
      <c r="ADC2" s="392"/>
      <c r="ADD2" s="392"/>
      <c r="ADE2" s="392"/>
      <c r="ADF2" s="392"/>
      <c r="ADG2" s="392"/>
      <c r="ADH2" s="392"/>
      <c r="ADI2" s="392"/>
      <c r="ADJ2" s="392"/>
      <c r="ADK2" s="392"/>
      <c r="ADL2" s="392"/>
      <c r="ADM2" s="392"/>
      <c r="ADN2" s="392"/>
      <c r="ADO2" s="392"/>
      <c r="ADP2" s="392"/>
      <c r="ADQ2" s="392"/>
      <c r="ADR2" s="392"/>
      <c r="ADS2" s="392"/>
      <c r="ADT2" s="392"/>
      <c r="ADU2" s="392"/>
      <c r="ADV2" s="392"/>
      <c r="ADW2" s="392"/>
      <c r="ADX2" s="392"/>
      <c r="ADY2" s="392"/>
      <c r="ADZ2" s="392"/>
      <c r="AEA2" s="392"/>
      <c r="AEB2" s="392"/>
      <c r="AEC2" s="392"/>
      <c r="AED2" s="392"/>
      <c r="AEE2" s="392"/>
      <c r="AEF2" s="392"/>
      <c r="AEG2" s="392"/>
      <c r="AEH2" s="392"/>
      <c r="AEI2" s="392"/>
      <c r="AEJ2" s="392"/>
      <c r="AEK2" s="392"/>
      <c r="AEL2" s="392"/>
      <c r="AEM2" s="392"/>
      <c r="AEN2" s="392"/>
      <c r="AEO2" s="392"/>
      <c r="AEP2" s="392"/>
      <c r="AEQ2" s="392"/>
      <c r="AER2" s="392"/>
      <c r="AES2" s="392"/>
      <c r="AET2" s="392"/>
      <c r="AEU2" s="392"/>
      <c r="AEV2" s="392"/>
      <c r="AEW2" s="392"/>
      <c r="AEX2" s="392"/>
      <c r="AEY2" s="392"/>
      <c r="AEZ2" s="392"/>
      <c r="AFA2" s="392"/>
      <c r="AFB2" s="392"/>
      <c r="AFC2" s="392"/>
      <c r="AFD2" s="392"/>
      <c r="AFE2" s="392"/>
      <c r="AFF2" s="392"/>
      <c r="AFG2" s="392"/>
      <c r="AFH2" s="392"/>
      <c r="AFI2" s="392"/>
      <c r="AFJ2" s="392"/>
      <c r="AFK2" s="392"/>
      <c r="AFL2" s="392"/>
      <c r="AFM2" s="392"/>
      <c r="AFN2" s="392"/>
      <c r="AFO2" s="392"/>
      <c r="AFP2" s="392"/>
      <c r="AFQ2" s="392"/>
      <c r="AFR2" s="392"/>
      <c r="AFS2" s="392"/>
      <c r="AFT2" s="392"/>
      <c r="AFU2" s="392"/>
      <c r="AFV2" s="392"/>
      <c r="AFW2" s="392"/>
      <c r="AFX2" s="392"/>
      <c r="AFY2" s="392"/>
      <c r="AFZ2" s="392"/>
      <c r="AGA2" s="392"/>
      <c r="AGB2" s="392"/>
      <c r="AGC2" s="392"/>
      <c r="AGD2" s="392"/>
      <c r="AGE2" s="392"/>
      <c r="AGF2" s="392"/>
      <c r="AGG2" s="392"/>
      <c r="AGH2" s="392"/>
      <c r="AGI2" s="392"/>
      <c r="AGJ2" s="392"/>
      <c r="AGK2" s="392"/>
      <c r="AGL2" s="392"/>
      <c r="AGM2" s="392"/>
      <c r="AGN2" s="392"/>
      <c r="AGO2" s="392"/>
      <c r="AGP2" s="392"/>
      <c r="AGQ2" s="392"/>
      <c r="AGR2" s="392"/>
      <c r="AGS2" s="392"/>
      <c r="AGT2" s="392"/>
      <c r="AGU2" s="392"/>
      <c r="AGV2" s="392"/>
      <c r="AGW2" s="392"/>
      <c r="AGX2" s="392"/>
      <c r="AGY2" s="392"/>
      <c r="AGZ2" s="392"/>
      <c r="AHA2" s="392"/>
      <c r="AHB2" s="392"/>
      <c r="AHC2" s="392"/>
      <c r="AHD2" s="392"/>
      <c r="AHE2" s="392"/>
      <c r="AHF2" s="392"/>
      <c r="AHG2" s="392"/>
      <c r="AHH2" s="392"/>
      <c r="AHI2" s="392"/>
      <c r="AHJ2" s="392"/>
      <c r="AHK2" s="392"/>
      <c r="AHL2" s="392"/>
      <c r="AHM2" s="392"/>
      <c r="AHN2" s="392"/>
      <c r="AHO2" s="392"/>
      <c r="AHP2" s="392"/>
      <c r="AHQ2" s="392"/>
      <c r="AHR2" s="392"/>
      <c r="AHS2" s="392"/>
      <c r="AHT2" s="392"/>
      <c r="AHU2" s="392"/>
      <c r="AHV2" s="392"/>
      <c r="AHW2" s="392"/>
      <c r="AHX2" s="392"/>
      <c r="AHY2" s="392"/>
      <c r="AHZ2" s="392"/>
      <c r="AIA2" s="392"/>
      <c r="AIB2" s="392"/>
      <c r="AIC2" s="392"/>
      <c r="AID2" s="392"/>
      <c r="AIE2" s="392"/>
      <c r="AIF2" s="392"/>
      <c r="AIG2" s="392"/>
      <c r="AIH2" s="392"/>
      <c r="AII2" s="392"/>
      <c r="AIJ2" s="392"/>
      <c r="AIK2" s="392"/>
      <c r="AIL2" s="392"/>
      <c r="AIM2" s="392"/>
      <c r="AIN2" s="392"/>
      <c r="AIO2" s="392"/>
      <c r="AIP2" s="392"/>
      <c r="AIQ2" s="392"/>
      <c r="AIR2" s="392"/>
      <c r="AIS2" s="392"/>
      <c r="AIT2" s="392"/>
      <c r="AIU2" s="392"/>
      <c r="AIV2" s="392"/>
      <c r="AIW2" s="392"/>
      <c r="AIX2" s="392"/>
      <c r="AIY2" s="392"/>
      <c r="AIZ2" s="392"/>
      <c r="AJA2" s="392"/>
      <c r="AJB2" s="392"/>
      <c r="AJC2" s="392"/>
      <c r="AJD2" s="392"/>
      <c r="AJE2" s="392"/>
      <c r="AJF2" s="392"/>
      <c r="AJG2" s="392"/>
      <c r="AJH2" s="392"/>
      <c r="AJI2" s="392"/>
      <c r="AJJ2" s="392"/>
      <c r="AJK2" s="392"/>
      <c r="AJL2" s="392"/>
      <c r="AJM2" s="392"/>
      <c r="AJN2" s="392"/>
      <c r="AJO2" s="392"/>
      <c r="AJP2" s="392"/>
      <c r="AJQ2" s="392"/>
      <c r="AJR2" s="392"/>
      <c r="AJS2" s="392"/>
      <c r="AJT2" s="392"/>
      <c r="AJU2" s="392"/>
      <c r="AJV2" s="392"/>
      <c r="AJW2" s="392"/>
      <c r="AJX2" s="392"/>
      <c r="AJY2" s="392"/>
      <c r="AJZ2" s="392"/>
      <c r="AKA2" s="392"/>
      <c r="AKB2" s="392"/>
      <c r="AKC2" s="392"/>
      <c r="AKD2" s="392"/>
      <c r="AKE2" s="392"/>
      <c r="AKF2" s="392"/>
      <c r="AKG2" s="392"/>
      <c r="AKH2" s="392"/>
      <c r="AKI2" s="392"/>
      <c r="AKJ2" s="392"/>
      <c r="AKK2" s="392"/>
      <c r="AKL2" s="392"/>
      <c r="AKM2" s="392"/>
      <c r="AKN2" s="392"/>
      <c r="AKO2" s="392"/>
      <c r="AKP2" s="392"/>
      <c r="AKQ2" s="392"/>
      <c r="AKR2" s="392"/>
      <c r="AKS2" s="392"/>
      <c r="AKT2" s="392"/>
      <c r="AKU2" s="392"/>
      <c r="AKV2" s="392"/>
      <c r="AKW2" s="392"/>
      <c r="AKX2" s="392"/>
      <c r="AKY2" s="392"/>
      <c r="AKZ2" s="392"/>
      <c r="ALA2" s="392"/>
      <c r="ALB2" s="392"/>
      <c r="ALC2" s="392"/>
      <c r="ALD2" s="392"/>
      <c r="ALE2" s="392"/>
      <c r="ALF2" s="392"/>
      <c r="ALG2" s="392"/>
      <c r="ALH2" s="392"/>
      <c r="ALI2" s="392"/>
      <c r="ALJ2" s="392"/>
      <c r="ALK2" s="392"/>
      <c r="ALL2" s="392"/>
      <c r="ALM2" s="392"/>
      <c r="ALN2" s="392"/>
      <c r="ALO2" s="392"/>
      <c r="ALP2" s="392"/>
      <c r="ALQ2" s="392"/>
      <c r="ALR2" s="392"/>
      <c r="ALS2" s="392"/>
      <c r="ALT2" s="392"/>
      <c r="ALU2" s="392"/>
      <c r="ALV2" s="392"/>
      <c r="ALW2" s="392"/>
      <c r="ALX2" s="392"/>
      <c r="ALY2" s="392"/>
      <c r="ALZ2" s="392"/>
      <c r="AMA2" s="392"/>
      <c r="AMB2" s="392"/>
      <c r="AMC2" s="392"/>
      <c r="AMD2" s="392"/>
      <c r="AME2" s="392"/>
      <c r="AMF2" s="392"/>
      <c r="AMG2" s="392"/>
      <c r="AMH2" s="392"/>
      <c r="AMI2" s="392"/>
      <c r="AMJ2" s="392"/>
      <c r="AMK2" s="392"/>
      <c r="AML2" s="392"/>
      <c r="AMM2" s="392"/>
      <c r="AMN2" s="392"/>
      <c r="AMO2" s="392"/>
      <c r="AMP2" s="392"/>
      <c r="AMQ2" s="392"/>
      <c r="AMR2" s="392"/>
      <c r="AMS2" s="392"/>
      <c r="AMT2" s="392"/>
      <c r="AMU2" s="392"/>
      <c r="AMV2" s="392"/>
      <c r="AMW2" s="392"/>
      <c r="AMX2" s="392"/>
      <c r="AMY2" s="392"/>
      <c r="AMZ2" s="392"/>
      <c r="ANA2" s="392"/>
      <c r="ANB2" s="392"/>
      <c r="ANC2" s="392"/>
      <c r="AND2" s="392"/>
      <c r="ANE2" s="392"/>
      <c r="ANF2" s="392"/>
      <c r="ANG2" s="392"/>
      <c r="ANH2" s="392"/>
      <c r="ANI2" s="392"/>
      <c r="ANJ2" s="392"/>
      <c r="ANK2" s="392"/>
      <c r="ANL2" s="392"/>
      <c r="ANM2" s="392"/>
      <c r="ANN2" s="392"/>
      <c r="ANO2" s="392"/>
      <c r="ANP2" s="392"/>
      <c r="ANQ2" s="392"/>
      <c r="ANR2" s="392"/>
      <c r="ANS2" s="392"/>
      <c r="ANT2" s="392"/>
      <c r="ANU2" s="392"/>
      <c r="ANV2" s="392"/>
      <c r="ANW2" s="392"/>
      <c r="ANX2" s="392"/>
      <c r="ANY2" s="392"/>
      <c r="ANZ2" s="392"/>
      <c r="AOA2" s="392"/>
      <c r="AOB2" s="392"/>
      <c r="AOC2" s="392"/>
      <c r="AOD2" s="392"/>
      <c r="AOE2" s="392"/>
      <c r="AOF2" s="392"/>
      <c r="AOG2" s="392"/>
      <c r="AOH2" s="392"/>
      <c r="AOI2" s="392"/>
      <c r="AOJ2" s="392"/>
      <c r="AOK2" s="392"/>
      <c r="AOL2" s="392"/>
      <c r="AOM2" s="392"/>
      <c r="AON2" s="392"/>
      <c r="AOO2" s="392"/>
      <c r="AOP2" s="392"/>
      <c r="AOQ2" s="392"/>
      <c r="AOR2" s="392"/>
      <c r="AOS2" s="392"/>
      <c r="AOT2" s="392"/>
      <c r="AOU2" s="392"/>
      <c r="AOV2" s="392"/>
      <c r="AOW2" s="392"/>
      <c r="AOX2" s="392"/>
      <c r="AOY2" s="392"/>
      <c r="AOZ2" s="392"/>
      <c r="APA2" s="392"/>
      <c r="APB2" s="392"/>
      <c r="APC2" s="392"/>
      <c r="APD2" s="392"/>
      <c r="APE2" s="392"/>
      <c r="APF2" s="392"/>
      <c r="APG2" s="392"/>
      <c r="APH2" s="392"/>
      <c r="API2" s="392"/>
      <c r="APJ2" s="392"/>
      <c r="APK2" s="392"/>
      <c r="APL2" s="392"/>
      <c r="APM2" s="392"/>
      <c r="APN2" s="392"/>
      <c r="APO2" s="392"/>
      <c r="APP2" s="392"/>
      <c r="APQ2" s="392"/>
      <c r="APR2" s="392"/>
      <c r="APS2" s="392"/>
      <c r="APT2" s="392"/>
      <c r="APU2" s="392"/>
      <c r="APV2" s="392"/>
      <c r="APW2" s="392"/>
      <c r="APX2" s="392"/>
      <c r="APY2" s="392"/>
      <c r="APZ2" s="392"/>
      <c r="AQA2" s="392"/>
      <c r="AQB2" s="392"/>
      <c r="AQC2" s="392"/>
      <c r="AQD2" s="392"/>
      <c r="AQE2" s="392"/>
      <c r="AQF2" s="392"/>
      <c r="AQG2" s="392"/>
      <c r="AQH2" s="392"/>
      <c r="AQI2" s="392"/>
      <c r="AQJ2" s="392"/>
      <c r="AQK2" s="392"/>
      <c r="AQL2" s="392"/>
      <c r="AQM2" s="392"/>
      <c r="AQN2" s="392"/>
      <c r="AQO2" s="392"/>
      <c r="AQP2" s="392"/>
      <c r="AQQ2" s="392"/>
      <c r="AQR2" s="392"/>
      <c r="AQS2" s="392"/>
      <c r="AQT2" s="392"/>
      <c r="AQU2" s="392"/>
      <c r="AQV2" s="392"/>
      <c r="AQW2" s="392"/>
      <c r="AQX2" s="392"/>
      <c r="AQY2" s="392"/>
      <c r="AQZ2" s="392"/>
      <c r="ARA2" s="392"/>
      <c r="ARB2" s="392"/>
      <c r="ARC2" s="392"/>
      <c r="ARD2" s="392"/>
      <c r="ARE2" s="392"/>
      <c r="ARF2" s="392"/>
      <c r="ARG2" s="392"/>
      <c r="ARH2" s="392"/>
      <c r="ARI2" s="392"/>
      <c r="ARJ2" s="392"/>
      <c r="ARK2" s="392"/>
      <c r="ARL2" s="392"/>
      <c r="ARM2" s="392"/>
      <c r="ARN2" s="392"/>
      <c r="ARO2" s="392"/>
      <c r="ARP2" s="392"/>
      <c r="ARQ2" s="392"/>
      <c r="ARR2" s="392"/>
      <c r="ARS2" s="392"/>
      <c r="ART2" s="392"/>
      <c r="ARU2" s="392"/>
      <c r="ARV2" s="392"/>
      <c r="ARW2" s="392"/>
      <c r="ARX2" s="392"/>
      <c r="ARY2" s="392"/>
      <c r="ARZ2" s="392"/>
      <c r="ASA2" s="392"/>
      <c r="ASB2" s="392"/>
      <c r="ASC2" s="392"/>
      <c r="ASD2" s="392"/>
      <c r="ASE2" s="392"/>
      <c r="ASF2" s="392"/>
      <c r="ASG2" s="392"/>
      <c r="ASH2" s="392"/>
      <c r="ASI2" s="392"/>
      <c r="ASJ2" s="392"/>
      <c r="ASK2" s="392"/>
      <c r="ASL2" s="392"/>
      <c r="ASM2" s="392"/>
      <c r="ASN2" s="392"/>
      <c r="ASO2" s="392"/>
      <c r="ASP2" s="392"/>
      <c r="ASQ2" s="392"/>
      <c r="ASR2" s="392"/>
      <c r="ASS2" s="392"/>
      <c r="AST2" s="392"/>
      <c r="ASU2" s="392"/>
      <c r="ASV2" s="392"/>
      <c r="ASW2" s="392"/>
      <c r="ASX2" s="392"/>
      <c r="ASY2" s="392"/>
      <c r="ASZ2" s="392"/>
      <c r="ATA2" s="392"/>
      <c r="ATB2" s="392"/>
      <c r="ATC2" s="392"/>
      <c r="ATD2" s="392"/>
      <c r="ATE2" s="392"/>
      <c r="ATF2" s="392"/>
      <c r="ATG2" s="392"/>
      <c r="ATH2" s="392"/>
      <c r="ATI2" s="392"/>
      <c r="ATJ2" s="392"/>
      <c r="ATK2" s="392"/>
      <c r="ATL2" s="392"/>
      <c r="ATM2" s="392"/>
      <c r="ATN2" s="392"/>
      <c r="ATO2" s="392"/>
      <c r="ATP2" s="392"/>
      <c r="ATQ2" s="392"/>
      <c r="ATR2" s="392"/>
      <c r="ATS2" s="392"/>
      <c r="ATT2" s="392"/>
      <c r="ATU2" s="392"/>
      <c r="ATV2" s="392"/>
      <c r="ATW2" s="392"/>
      <c r="ATX2" s="392"/>
      <c r="ATY2" s="392"/>
      <c r="ATZ2" s="392"/>
      <c r="AUA2" s="392"/>
      <c r="AUB2" s="392"/>
      <c r="AUC2" s="392"/>
      <c r="AUD2" s="392"/>
      <c r="AUE2" s="392"/>
      <c r="AUF2" s="392"/>
      <c r="AUG2" s="392"/>
      <c r="AUH2" s="392"/>
      <c r="AUI2" s="392"/>
      <c r="AUJ2" s="392"/>
      <c r="AUK2" s="392"/>
      <c r="AUL2" s="392"/>
      <c r="AUM2" s="392"/>
      <c r="AUN2" s="392"/>
      <c r="AUO2" s="392"/>
      <c r="AUP2" s="392"/>
      <c r="AUQ2" s="392"/>
      <c r="AUR2" s="392"/>
      <c r="AUS2" s="392"/>
      <c r="AUT2" s="392"/>
      <c r="AUU2" s="392"/>
      <c r="AUV2" s="392"/>
      <c r="AUW2" s="392"/>
      <c r="AUX2" s="392"/>
      <c r="AUY2" s="392"/>
      <c r="AUZ2" s="392"/>
      <c r="AVA2" s="392"/>
      <c r="AVB2" s="392"/>
      <c r="AVC2" s="392"/>
      <c r="AVD2" s="392"/>
      <c r="AVE2" s="392"/>
      <c r="AVF2" s="392"/>
      <c r="AVG2" s="392"/>
      <c r="AVH2" s="392"/>
      <c r="AVI2" s="392"/>
      <c r="AVJ2" s="392"/>
      <c r="AVK2" s="392"/>
      <c r="AVL2" s="392"/>
      <c r="AVM2" s="392"/>
      <c r="AVN2" s="392"/>
      <c r="AVO2" s="392"/>
      <c r="AVP2" s="392"/>
      <c r="AVQ2" s="392"/>
      <c r="AVR2" s="392"/>
      <c r="AVS2" s="392"/>
      <c r="AVT2" s="392"/>
      <c r="AVU2" s="392"/>
      <c r="AVV2" s="392"/>
      <c r="AVW2" s="392"/>
      <c r="AVX2" s="392"/>
      <c r="AVY2" s="392"/>
      <c r="AVZ2" s="392"/>
      <c r="AWA2" s="392"/>
      <c r="AWB2" s="392"/>
      <c r="AWC2" s="392"/>
      <c r="AWD2" s="392"/>
      <c r="AWE2" s="392"/>
      <c r="AWF2" s="392"/>
      <c r="AWG2" s="392"/>
      <c r="AWH2" s="392"/>
      <c r="AWI2" s="392"/>
      <c r="AWJ2" s="392"/>
      <c r="AWK2" s="392"/>
      <c r="AWL2" s="392"/>
      <c r="AWM2" s="392"/>
      <c r="AWN2" s="392"/>
      <c r="AWO2" s="392"/>
      <c r="AWP2" s="392"/>
      <c r="AWQ2" s="392"/>
      <c r="AWR2" s="392"/>
      <c r="AWS2" s="392"/>
      <c r="AWT2" s="392"/>
      <c r="AWU2" s="392"/>
      <c r="AWV2" s="392"/>
      <c r="AWW2" s="392"/>
      <c r="AWX2" s="392"/>
      <c r="AWY2" s="392"/>
      <c r="AWZ2" s="392"/>
      <c r="AXA2" s="392"/>
      <c r="AXB2" s="392"/>
      <c r="AXC2" s="392"/>
      <c r="AXD2" s="392"/>
      <c r="AXE2" s="392"/>
      <c r="AXF2" s="392"/>
      <c r="AXG2" s="392"/>
      <c r="AXH2" s="392"/>
      <c r="AXI2" s="392"/>
      <c r="AXJ2" s="392"/>
      <c r="AXK2" s="392"/>
      <c r="AXL2" s="392"/>
      <c r="AXM2" s="392"/>
      <c r="AXN2" s="392"/>
      <c r="AXO2" s="392"/>
      <c r="AXP2" s="392"/>
      <c r="AXQ2" s="392"/>
      <c r="AXR2" s="392"/>
      <c r="AXS2" s="392"/>
      <c r="AXT2" s="392"/>
      <c r="AXU2" s="392"/>
      <c r="AXV2" s="392"/>
      <c r="AXW2" s="392"/>
      <c r="AXX2" s="392"/>
      <c r="AXY2" s="392"/>
      <c r="AXZ2" s="392"/>
      <c r="AYA2" s="392"/>
      <c r="AYB2" s="392"/>
      <c r="AYC2" s="392"/>
      <c r="AYD2" s="392"/>
      <c r="AYE2" s="392"/>
      <c r="AYF2" s="392"/>
      <c r="AYG2" s="392"/>
      <c r="AYH2" s="392"/>
      <c r="AYI2" s="392"/>
      <c r="AYJ2" s="392"/>
      <c r="AYK2" s="392"/>
      <c r="AYL2" s="392"/>
      <c r="AYM2" s="392"/>
      <c r="AYN2" s="392"/>
      <c r="AYO2" s="392"/>
      <c r="AYP2" s="392"/>
      <c r="AYQ2" s="392"/>
      <c r="AYR2" s="392"/>
      <c r="AYS2" s="392"/>
      <c r="AYT2" s="392"/>
      <c r="AYU2" s="392"/>
      <c r="AYV2" s="392"/>
      <c r="AYW2" s="392"/>
      <c r="AYX2" s="392"/>
      <c r="AYY2" s="392"/>
      <c r="AYZ2" s="392"/>
      <c r="AZA2" s="392"/>
      <c r="AZB2" s="392"/>
      <c r="AZC2" s="392"/>
      <c r="AZD2" s="392"/>
      <c r="AZE2" s="392"/>
      <c r="AZF2" s="392"/>
      <c r="AZG2" s="392"/>
      <c r="AZH2" s="392"/>
      <c r="AZI2" s="392"/>
      <c r="AZJ2" s="392"/>
      <c r="AZK2" s="392"/>
      <c r="AZL2" s="392"/>
      <c r="AZM2" s="392"/>
      <c r="AZN2" s="392"/>
      <c r="AZO2" s="392"/>
      <c r="AZP2" s="392"/>
      <c r="AZQ2" s="392"/>
      <c r="AZR2" s="392"/>
      <c r="AZS2" s="392"/>
      <c r="AZT2" s="392"/>
      <c r="AZU2" s="392"/>
      <c r="AZV2" s="392"/>
      <c r="AZW2" s="392"/>
      <c r="AZX2" s="392"/>
      <c r="AZY2" s="392"/>
      <c r="AZZ2" s="392"/>
      <c r="BAA2" s="392"/>
      <c r="BAB2" s="392"/>
      <c r="BAC2" s="392"/>
      <c r="BAD2" s="392"/>
      <c r="BAE2" s="392"/>
      <c r="BAF2" s="392"/>
      <c r="BAG2" s="392"/>
      <c r="BAH2" s="392"/>
      <c r="BAI2" s="392"/>
      <c r="BAJ2" s="392"/>
      <c r="BAK2" s="392"/>
      <c r="BAL2" s="392"/>
      <c r="BAM2" s="392"/>
      <c r="BAN2" s="392"/>
      <c r="BAO2" s="392"/>
      <c r="BAP2" s="392"/>
      <c r="BAQ2" s="392"/>
      <c r="BAR2" s="392"/>
      <c r="BAS2" s="392"/>
      <c r="BAT2" s="392"/>
      <c r="BAU2" s="392"/>
      <c r="BAV2" s="392"/>
      <c r="BAW2" s="392"/>
      <c r="BAX2" s="392"/>
      <c r="BAY2" s="392"/>
      <c r="BAZ2" s="392"/>
      <c r="BBA2" s="392"/>
      <c r="BBB2" s="392"/>
      <c r="BBC2" s="392"/>
      <c r="BBD2" s="392"/>
      <c r="BBE2" s="392"/>
      <c r="BBF2" s="392"/>
      <c r="BBG2" s="392"/>
      <c r="BBH2" s="392"/>
      <c r="BBI2" s="392"/>
      <c r="BBJ2" s="392"/>
      <c r="BBK2" s="392"/>
      <c r="BBL2" s="392"/>
      <c r="BBM2" s="392"/>
      <c r="BBN2" s="392"/>
      <c r="BBO2" s="392"/>
      <c r="BBP2" s="392"/>
      <c r="BBQ2" s="392"/>
      <c r="BBR2" s="392"/>
      <c r="BBS2" s="392"/>
      <c r="BBT2" s="392"/>
      <c r="BBU2" s="392"/>
      <c r="BBV2" s="392"/>
      <c r="BBW2" s="392"/>
      <c r="BBX2" s="392"/>
      <c r="BBY2" s="392"/>
      <c r="BBZ2" s="392"/>
      <c r="BCA2" s="392"/>
      <c r="BCB2" s="392"/>
      <c r="BCC2" s="392"/>
      <c r="BCD2" s="392"/>
      <c r="BCE2" s="392"/>
      <c r="BCF2" s="392"/>
      <c r="BCG2" s="392"/>
      <c r="BCH2" s="392"/>
      <c r="BCI2" s="392"/>
      <c r="BCJ2" s="392"/>
      <c r="BCK2" s="392"/>
      <c r="BCL2" s="392"/>
      <c r="BCM2" s="392"/>
      <c r="BCN2" s="392"/>
      <c r="BCO2" s="392"/>
      <c r="BCP2" s="392"/>
      <c r="BCQ2" s="392"/>
      <c r="BCR2" s="392"/>
      <c r="BCS2" s="392"/>
      <c r="BCT2" s="392"/>
      <c r="BCU2" s="392"/>
      <c r="BCV2" s="392"/>
      <c r="BCW2" s="392"/>
      <c r="BCX2" s="392"/>
      <c r="BCY2" s="392"/>
      <c r="BCZ2" s="392"/>
      <c r="BDA2" s="392"/>
      <c r="BDB2" s="392"/>
      <c r="BDC2" s="392"/>
      <c r="BDD2" s="392"/>
      <c r="BDE2" s="392"/>
      <c r="BDF2" s="392"/>
      <c r="BDG2" s="392"/>
      <c r="BDH2" s="392"/>
      <c r="BDI2" s="392"/>
      <c r="BDJ2" s="392"/>
      <c r="BDK2" s="392"/>
      <c r="BDL2" s="392"/>
      <c r="BDM2" s="392"/>
      <c r="BDN2" s="392"/>
      <c r="BDO2" s="392"/>
      <c r="BDP2" s="392"/>
      <c r="BDQ2" s="392"/>
      <c r="BDR2" s="392"/>
      <c r="BDS2" s="392"/>
      <c r="BDT2" s="392"/>
      <c r="BDU2" s="392"/>
      <c r="BDV2" s="392"/>
      <c r="BDW2" s="392"/>
      <c r="BDX2" s="392"/>
      <c r="BDY2" s="392"/>
      <c r="BDZ2" s="392"/>
      <c r="BEA2" s="392"/>
      <c r="BEB2" s="392"/>
      <c r="BEC2" s="392"/>
      <c r="BED2" s="392"/>
      <c r="BEE2" s="392"/>
      <c r="BEF2" s="392"/>
      <c r="BEG2" s="392"/>
      <c r="BEH2" s="392"/>
      <c r="BEI2" s="392"/>
      <c r="BEJ2" s="392"/>
      <c r="BEK2" s="392"/>
      <c r="BEL2" s="392"/>
      <c r="BEM2" s="392"/>
      <c r="BEN2" s="392"/>
      <c r="BEO2" s="392"/>
      <c r="BEP2" s="392"/>
      <c r="BEQ2" s="392"/>
      <c r="BER2" s="392"/>
      <c r="BES2" s="392"/>
      <c r="BET2" s="392"/>
      <c r="BEU2" s="392"/>
      <c r="BEV2" s="392"/>
      <c r="BEW2" s="392"/>
      <c r="BEX2" s="392"/>
      <c r="BEY2" s="392"/>
      <c r="BEZ2" s="392"/>
      <c r="BFA2" s="392"/>
      <c r="BFB2" s="392"/>
      <c r="BFC2" s="392"/>
      <c r="BFD2" s="392"/>
      <c r="BFE2" s="392"/>
      <c r="BFF2" s="392"/>
      <c r="BFG2" s="392"/>
      <c r="BFH2" s="392"/>
      <c r="BFI2" s="392"/>
      <c r="BFJ2" s="392"/>
      <c r="BFK2" s="392"/>
      <c r="BFL2" s="392"/>
      <c r="BFM2" s="392"/>
      <c r="BFN2" s="392"/>
      <c r="BFO2" s="392"/>
      <c r="BFP2" s="392"/>
      <c r="BFQ2" s="392"/>
      <c r="BFR2" s="392"/>
      <c r="BFS2" s="392"/>
      <c r="BFT2" s="392"/>
      <c r="BFU2" s="392"/>
      <c r="BFV2" s="392"/>
      <c r="BFW2" s="392"/>
      <c r="BFX2" s="392"/>
      <c r="BFY2" s="392"/>
      <c r="BFZ2" s="392"/>
      <c r="BGA2" s="392"/>
      <c r="BGB2" s="392"/>
      <c r="BGC2" s="392"/>
      <c r="BGD2" s="392"/>
      <c r="BGE2" s="392"/>
      <c r="BGF2" s="392"/>
      <c r="BGG2" s="392"/>
      <c r="BGH2" s="392"/>
      <c r="BGI2" s="392"/>
      <c r="BGJ2" s="392"/>
      <c r="BGK2" s="392"/>
      <c r="BGL2" s="392"/>
      <c r="BGM2" s="392"/>
      <c r="BGN2" s="392"/>
      <c r="BGO2" s="392"/>
      <c r="BGP2" s="392"/>
      <c r="BGQ2" s="392"/>
      <c r="BGR2" s="392"/>
      <c r="BGS2" s="392"/>
      <c r="BGT2" s="392"/>
      <c r="BGU2" s="392"/>
      <c r="BGV2" s="392"/>
      <c r="BGW2" s="392"/>
      <c r="BGX2" s="392"/>
      <c r="BGY2" s="392"/>
      <c r="BGZ2" s="392"/>
      <c r="BHA2" s="392"/>
      <c r="BHB2" s="392"/>
      <c r="BHC2" s="392"/>
      <c r="BHD2" s="392"/>
      <c r="BHE2" s="392"/>
      <c r="BHF2" s="392"/>
      <c r="BHG2" s="392"/>
      <c r="BHH2" s="392"/>
      <c r="BHI2" s="392"/>
      <c r="BHJ2" s="392"/>
      <c r="BHK2" s="392"/>
      <c r="BHL2" s="392"/>
      <c r="BHM2" s="392"/>
      <c r="BHN2" s="392"/>
      <c r="BHO2" s="392"/>
      <c r="BHP2" s="392"/>
      <c r="BHQ2" s="392"/>
      <c r="BHR2" s="392"/>
      <c r="BHS2" s="392"/>
      <c r="BHT2" s="392"/>
      <c r="BHU2" s="392"/>
      <c r="BHV2" s="392"/>
      <c r="BHW2" s="392"/>
      <c r="BHX2" s="392"/>
      <c r="BHY2" s="392"/>
      <c r="BHZ2" s="392"/>
      <c r="BIA2" s="392"/>
      <c r="BIB2" s="392"/>
      <c r="BIC2" s="392"/>
      <c r="BID2" s="392"/>
      <c r="BIE2" s="392"/>
      <c r="BIF2" s="392"/>
      <c r="BIG2" s="392"/>
      <c r="BIH2" s="392"/>
      <c r="BII2" s="392"/>
      <c r="BIJ2" s="392"/>
      <c r="BIK2" s="392"/>
      <c r="BIL2" s="392"/>
      <c r="BIM2" s="392"/>
      <c r="BIN2" s="392"/>
      <c r="BIO2" s="392"/>
      <c r="BIP2" s="392"/>
      <c r="BIQ2" s="392"/>
      <c r="BIR2" s="392"/>
      <c r="BIS2" s="392"/>
      <c r="BIT2" s="392"/>
      <c r="BIU2" s="392"/>
      <c r="BIV2" s="392"/>
      <c r="BIW2" s="392"/>
      <c r="BIX2" s="392"/>
      <c r="BIY2" s="392"/>
      <c r="BIZ2" s="392"/>
      <c r="BJA2" s="392"/>
      <c r="BJB2" s="392"/>
      <c r="BJC2" s="392"/>
      <c r="BJD2" s="392"/>
      <c r="BJE2" s="392"/>
      <c r="BJF2" s="392"/>
      <c r="BJG2" s="392"/>
      <c r="BJH2" s="392"/>
      <c r="BJI2" s="392"/>
      <c r="BJJ2" s="392"/>
      <c r="BJK2" s="392"/>
      <c r="BJL2" s="392"/>
      <c r="BJM2" s="392"/>
      <c r="BJN2" s="392"/>
      <c r="BJO2" s="392"/>
      <c r="BJP2" s="392"/>
      <c r="BJQ2" s="392"/>
      <c r="BJR2" s="392"/>
      <c r="BJS2" s="392"/>
      <c r="BJT2" s="392"/>
      <c r="BJU2" s="392"/>
      <c r="BJV2" s="392"/>
      <c r="BJW2" s="392"/>
      <c r="BJX2" s="392"/>
      <c r="BJY2" s="392"/>
      <c r="BJZ2" s="392"/>
      <c r="BKA2" s="392"/>
      <c r="BKB2" s="392"/>
      <c r="BKC2" s="392"/>
      <c r="BKD2" s="392"/>
      <c r="BKE2" s="392"/>
      <c r="BKF2" s="392"/>
      <c r="BKG2" s="392"/>
      <c r="BKH2" s="392"/>
      <c r="BKI2" s="392"/>
      <c r="BKJ2" s="392"/>
      <c r="BKK2" s="392"/>
      <c r="BKL2" s="392"/>
      <c r="BKM2" s="392"/>
      <c r="BKN2" s="392"/>
      <c r="BKO2" s="392"/>
      <c r="BKP2" s="392"/>
      <c r="BKQ2" s="392"/>
      <c r="BKR2" s="392"/>
      <c r="BKS2" s="392"/>
      <c r="BKT2" s="392"/>
      <c r="BKU2" s="392"/>
      <c r="BKV2" s="392"/>
      <c r="BKW2" s="392"/>
      <c r="BKX2" s="392"/>
      <c r="BKY2" s="392"/>
      <c r="BKZ2" s="392"/>
      <c r="BLA2" s="392"/>
      <c r="BLB2" s="392"/>
      <c r="BLC2" s="392"/>
      <c r="BLD2" s="392"/>
      <c r="BLE2" s="392"/>
      <c r="BLF2" s="392"/>
      <c r="BLG2" s="392"/>
      <c r="BLH2" s="392"/>
      <c r="BLI2" s="392"/>
      <c r="BLJ2" s="392"/>
      <c r="BLK2" s="392"/>
      <c r="BLL2" s="392"/>
      <c r="BLM2" s="392"/>
      <c r="BLN2" s="392"/>
      <c r="BLO2" s="392"/>
      <c r="BLP2" s="392"/>
      <c r="BLQ2" s="392"/>
      <c r="BLR2" s="392"/>
      <c r="BLS2" s="392"/>
      <c r="BLT2" s="392"/>
      <c r="BLU2" s="392"/>
      <c r="BLV2" s="392"/>
      <c r="BLW2" s="392"/>
      <c r="BLX2" s="392"/>
      <c r="BLY2" s="392"/>
      <c r="BLZ2" s="392"/>
      <c r="BMA2" s="392"/>
      <c r="BMB2" s="392"/>
      <c r="BMC2" s="392"/>
      <c r="BMD2" s="392"/>
      <c r="BME2" s="392"/>
      <c r="BMF2" s="392"/>
      <c r="BMG2" s="392"/>
      <c r="BMH2" s="392"/>
      <c r="BMI2" s="392"/>
      <c r="BMJ2" s="392"/>
      <c r="BMK2" s="392"/>
      <c r="BML2" s="392"/>
      <c r="BMM2" s="392"/>
      <c r="BMN2" s="392"/>
      <c r="BMO2" s="392"/>
      <c r="BMP2" s="392"/>
      <c r="BMQ2" s="392"/>
      <c r="BMR2" s="392"/>
      <c r="BMS2" s="392"/>
      <c r="BMT2" s="392"/>
      <c r="BMU2" s="392"/>
      <c r="BMV2" s="392"/>
      <c r="BMW2" s="392"/>
      <c r="BMX2" s="392"/>
      <c r="BMY2" s="392"/>
      <c r="BMZ2" s="392"/>
      <c r="BNA2" s="392"/>
      <c r="BNB2" s="392"/>
      <c r="BNC2" s="392"/>
      <c r="BND2" s="392"/>
      <c r="BNE2" s="392"/>
      <c r="BNF2" s="392"/>
      <c r="BNG2" s="392"/>
      <c r="BNH2" s="392"/>
      <c r="BNI2" s="392"/>
      <c r="BNJ2" s="392"/>
      <c r="BNK2" s="392"/>
      <c r="BNL2" s="392"/>
      <c r="BNM2" s="392"/>
      <c r="BNN2" s="392"/>
      <c r="BNO2" s="392"/>
      <c r="BNP2" s="392"/>
      <c r="BNQ2" s="392"/>
      <c r="BNR2" s="392"/>
      <c r="BNS2" s="392"/>
      <c r="BNT2" s="392"/>
      <c r="BNU2" s="392"/>
      <c r="BNV2" s="392"/>
      <c r="BNW2" s="392"/>
      <c r="BNX2" s="392"/>
      <c r="BNY2" s="392"/>
      <c r="BNZ2" s="392"/>
      <c r="BOA2" s="392"/>
      <c r="BOB2" s="392"/>
      <c r="BOC2" s="392"/>
      <c r="BOD2" s="392"/>
      <c r="BOE2" s="392"/>
      <c r="BOF2" s="392"/>
      <c r="BOG2" s="392"/>
      <c r="BOH2" s="392"/>
      <c r="BOI2" s="392"/>
      <c r="BOJ2" s="392"/>
      <c r="BOK2" s="392"/>
      <c r="BOL2" s="392"/>
      <c r="BOM2" s="392"/>
      <c r="BON2" s="392"/>
      <c r="BOO2" s="392"/>
      <c r="BOP2" s="392"/>
      <c r="BOQ2" s="392"/>
      <c r="BOR2" s="392"/>
      <c r="BOS2" s="392"/>
      <c r="BOT2" s="392"/>
      <c r="BOU2" s="392"/>
      <c r="BOV2" s="392"/>
      <c r="BOW2" s="392"/>
      <c r="BOX2" s="392"/>
      <c r="BOY2" s="392"/>
      <c r="BOZ2" s="392"/>
      <c r="BPA2" s="392"/>
      <c r="BPB2" s="392"/>
      <c r="BPC2" s="392"/>
      <c r="BPD2" s="392"/>
      <c r="BPE2" s="392"/>
      <c r="BPF2" s="392"/>
      <c r="BPG2" s="392"/>
      <c r="BPH2" s="392"/>
      <c r="BPI2" s="392"/>
      <c r="BPJ2" s="392"/>
      <c r="BPK2" s="392"/>
      <c r="BPL2" s="392"/>
      <c r="BPM2" s="392"/>
      <c r="BPN2" s="392"/>
      <c r="BPO2" s="392"/>
      <c r="BPP2" s="392"/>
      <c r="BPQ2" s="392"/>
      <c r="BPR2" s="392"/>
      <c r="BPS2" s="392"/>
      <c r="BPT2" s="392"/>
      <c r="BPU2" s="392"/>
      <c r="BPV2" s="392"/>
      <c r="BPW2" s="392"/>
      <c r="BPX2" s="392"/>
      <c r="BPY2" s="392"/>
      <c r="BPZ2" s="392"/>
      <c r="BQA2" s="392"/>
      <c r="BQB2" s="392"/>
      <c r="BQC2" s="392"/>
      <c r="BQD2" s="392"/>
      <c r="BQE2" s="392"/>
      <c r="BQF2" s="392"/>
      <c r="BQG2" s="392"/>
      <c r="BQH2" s="392"/>
      <c r="BQI2" s="392"/>
      <c r="BQJ2" s="392"/>
      <c r="BQK2" s="392"/>
      <c r="BQL2" s="392"/>
      <c r="BQM2" s="392"/>
      <c r="BQN2" s="392"/>
      <c r="BQO2" s="392"/>
      <c r="BQP2" s="392"/>
      <c r="BQQ2" s="392"/>
      <c r="BQR2" s="392"/>
      <c r="BQS2" s="392"/>
      <c r="BQT2" s="392"/>
      <c r="BQU2" s="392"/>
      <c r="BQV2" s="392"/>
      <c r="BQW2" s="392"/>
      <c r="BQX2" s="392"/>
      <c r="BQY2" s="392"/>
      <c r="BQZ2" s="392"/>
      <c r="BRA2" s="392"/>
      <c r="BRB2" s="392"/>
      <c r="BRC2" s="392"/>
      <c r="BRD2" s="392"/>
      <c r="BRE2" s="392"/>
      <c r="BRF2" s="392"/>
      <c r="BRG2" s="392"/>
      <c r="BRH2" s="392"/>
      <c r="BRI2" s="392"/>
      <c r="BRJ2" s="392"/>
      <c r="BRK2" s="392"/>
      <c r="BRL2" s="392"/>
      <c r="BRM2" s="392"/>
      <c r="BRN2" s="392"/>
      <c r="BRO2" s="392"/>
      <c r="BRP2" s="392"/>
      <c r="BRQ2" s="392"/>
      <c r="BRR2" s="392"/>
      <c r="BRS2" s="392"/>
      <c r="BRT2" s="392"/>
      <c r="BRU2" s="392"/>
      <c r="BRV2" s="392"/>
      <c r="BRW2" s="392"/>
      <c r="BRX2" s="392"/>
      <c r="BRY2" s="392"/>
      <c r="BRZ2" s="392"/>
      <c r="BSA2" s="392"/>
      <c r="BSB2" s="392"/>
      <c r="BSC2" s="392"/>
      <c r="BSD2" s="392"/>
      <c r="BSE2" s="392"/>
      <c r="BSF2" s="392"/>
      <c r="BSG2" s="392"/>
      <c r="BSH2" s="392"/>
      <c r="BSI2" s="392"/>
      <c r="BSJ2" s="392"/>
      <c r="BSK2" s="392"/>
      <c r="BSL2" s="392"/>
      <c r="BSM2" s="392"/>
      <c r="BSN2" s="392"/>
      <c r="BSO2" s="392"/>
      <c r="BSP2" s="392"/>
      <c r="BSQ2" s="392"/>
      <c r="BSR2" s="392"/>
      <c r="BSS2" s="392"/>
      <c r="BST2" s="392"/>
      <c r="BSU2" s="392"/>
      <c r="BSV2" s="392"/>
      <c r="BSW2" s="392"/>
      <c r="BSX2" s="392"/>
      <c r="BSY2" s="392"/>
      <c r="BSZ2" s="392"/>
      <c r="BTA2" s="392"/>
      <c r="BTB2" s="392"/>
      <c r="BTC2" s="392"/>
      <c r="BTD2" s="392"/>
      <c r="BTE2" s="392"/>
      <c r="BTF2" s="392"/>
      <c r="BTG2" s="392"/>
      <c r="BTH2" s="392"/>
      <c r="BTI2" s="392"/>
      <c r="BTJ2" s="392"/>
      <c r="BTK2" s="392"/>
      <c r="BTL2" s="392"/>
      <c r="BTM2" s="392"/>
      <c r="BTN2" s="392"/>
      <c r="BTO2" s="392"/>
      <c r="BTP2" s="392"/>
      <c r="BTQ2" s="392"/>
      <c r="BTR2" s="392"/>
      <c r="BTS2" s="392"/>
      <c r="BTT2" s="392"/>
      <c r="BTU2" s="392"/>
      <c r="BTV2" s="392"/>
      <c r="BTW2" s="392"/>
      <c r="BTX2" s="392"/>
      <c r="BTY2" s="392"/>
      <c r="BTZ2" s="392"/>
      <c r="BUA2" s="392"/>
      <c r="BUB2" s="392"/>
      <c r="BUC2" s="392"/>
      <c r="BUD2" s="392"/>
      <c r="BUE2" s="392"/>
      <c r="BUF2" s="392"/>
      <c r="BUG2" s="392"/>
      <c r="BUH2" s="392"/>
      <c r="BUI2" s="392"/>
      <c r="BUJ2" s="392"/>
      <c r="BUK2" s="392"/>
      <c r="BUL2" s="392"/>
      <c r="BUM2" s="392"/>
      <c r="BUN2" s="392"/>
      <c r="BUO2" s="392"/>
      <c r="BUP2" s="392"/>
      <c r="BUQ2" s="392"/>
      <c r="BUR2" s="392"/>
      <c r="BUS2" s="392"/>
      <c r="BUT2" s="392"/>
      <c r="BUU2" s="392"/>
      <c r="BUV2" s="392"/>
      <c r="BUW2" s="392"/>
      <c r="BUX2" s="392"/>
      <c r="BUY2" s="392"/>
      <c r="BUZ2" s="392"/>
      <c r="BVA2" s="392"/>
      <c r="BVB2" s="392"/>
      <c r="BVC2" s="392"/>
      <c r="BVD2" s="392"/>
      <c r="BVE2" s="392"/>
      <c r="BVF2" s="392"/>
      <c r="BVG2" s="392"/>
      <c r="BVH2" s="392"/>
      <c r="BVI2" s="392"/>
      <c r="BVJ2" s="392"/>
      <c r="BVK2" s="392"/>
      <c r="BVL2" s="392"/>
      <c r="BVM2" s="392"/>
      <c r="BVN2" s="392"/>
      <c r="BVO2" s="392"/>
      <c r="BVP2" s="392"/>
      <c r="BVQ2" s="392"/>
      <c r="BVR2" s="392"/>
      <c r="BVS2" s="392"/>
      <c r="BVT2" s="392"/>
      <c r="BVU2" s="392"/>
      <c r="BVV2" s="392"/>
      <c r="BVW2" s="392"/>
      <c r="BVX2" s="392"/>
      <c r="BVY2" s="392"/>
      <c r="BVZ2" s="392"/>
      <c r="BWA2" s="392"/>
      <c r="BWB2" s="392"/>
      <c r="BWC2" s="392"/>
      <c r="BWD2" s="392"/>
      <c r="BWE2" s="392"/>
      <c r="BWF2" s="392"/>
      <c r="BWG2" s="392"/>
      <c r="BWH2" s="392"/>
      <c r="BWI2" s="392"/>
      <c r="BWJ2" s="392"/>
      <c r="BWK2" s="392"/>
      <c r="BWL2" s="392"/>
      <c r="BWM2" s="392"/>
      <c r="BWN2" s="392"/>
      <c r="BWO2" s="392"/>
      <c r="BWP2" s="392"/>
      <c r="BWQ2" s="392"/>
      <c r="BWR2" s="392"/>
      <c r="BWS2" s="392"/>
      <c r="BWT2" s="392"/>
      <c r="BWU2" s="392"/>
      <c r="BWV2" s="392"/>
      <c r="BWW2" s="392"/>
      <c r="BWX2" s="392"/>
      <c r="BWY2" s="392"/>
      <c r="BWZ2" s="392"/>
      <c r="BXA2" s="392"/>
      <c r="BXB2" s="392"/>
      <c r="BXC2" s="392"/>
      <c r="BXD2" s="392"/>
      <c r="BXE2" s="392"/>
      <c r="BXF2" s="392"/>
      <c r="BXG2" s="392"/>
      <c r="BXH2" s="392"/>
      <c r="BXI2" s="392"/>
      <c r="BXJ2" s="392"/>
      <c r="BXK2" s="392"/>
      <c r="BXL2" s="392"/>
      <c r="BXM2" s="392"/>
      <c r="BXN2" s="392"/>
      <c r="BXO2" s="392"/>
      <c r="BXP2" s="392"/>
      <c r="BXQ2" s="392"/>
      <c r="BXR2" s="392"/>
      <c r="BXS2" s="392"/>
      <c r="BXT2" s="392"/>
      <c r="BXU2" s="392"/>
      <c r="BXV2" s="392"/>
      <c r="BXW2" s="392"/>
      <c r="BXX2" s="392"/>
      <c r="BXY2" s="392"/>
      <c r="BXZ2" s="392"/>
      <c r="BYA2" s="392"/>
      <c r="BYB2" s="392"/>
      <c r="BYC2" s="392"/>
      <c r="BYD2" s="392"/>
      <c r="BYE2" s="392"/>
      <c r="BYF2" s="392"/>
      <c r="BYG2" s="392"/>
      <c r="BYH2" s="392"/>
      <c r="BYI2" s="392"/>
      <c r="BYJ2" s="392"/>
      <c r="BYK2" s="392"/>
      <c r="BYL2" s="392"/>
      <c r="BYM2" s="392"/>
      <c r="BYN2" s="392"/>
      <c r="BYO2" s="392"/>
      <c r="BYP2" s="392"/>
      <c r="BYQ2" s="392"/>
      <c r="BYR2" s="392"/>
      <c r="BYS2" s="392"/>
      <c r="BYT2" s="392"/>
      <c r="BYU2" s="392"/>
      <c r="BYV2" s="392"/>
      <c r="BYW2" s="392"/>
      <c r="BYX2" s="392"/>
      <c r="BYY2" s="392"/>
      <c r="BYZ2" s="392"/>
      <c r="BZA2" s="392"/>
      <c r="BZB2" s="392"/>
      <c r="BZC2" s="392"/>
      <c r="BZD2" s="392"/>
      <c r="BZE2" s="392"/>
      <c r="BZF2" s="392"/>
      <c r="BZG2" s="392"/>
      <c r="BZH2" s="392"/>
      <c r="BZI2" s="392"/>
      <c r="BZJ2" s="392"/>
      <c r="BZK2" s="392"/>
      <c r="BZL2" s="392"/>
      <c r="BZM2" s="392"/>
      <c r="BZN2" s="392"/>
      <c r="BZO2" s="392"/>
      <c r="BZP2" s="392"/>
      <c r="BZQ2" s="392"/>
      <c r="BZR2" s="392"/>
      <c r="BZS2" s="392"/>
      <c r="BZT2" s="392"/>
      <c r="BZU2" s="392"/>
      <c r="BZV2" s="392"/>
      <c r="BZW2" s="392"/>
    </row>
    <row r="3" spans="1:2051">
      <c r="A3" s="102"/>
      <c r="B3" s="102"/>
    </row>
    <row r="4" spans="1:2051" s="106" customFormat="1" ht="15" customHeight="1">
      <c r="A4" s="102"/>
      <c r="B4" s="491" t="s">
        <v>11</v>
      </c>
      <c r="C4" s="492"/>
      <c r="D4" s="492"/>
      <c r="E4" s="492"/>
      <c r="F4" s="492"/>
      <c r="G4" s="492"/>
      <c r="H4" s="492"/>
      <c r="I4" s="493"/>
      <c r="J4" s="491" t="s">
        <v>396</v>
      </c>
      <c r="K4" s="492"/>
      <c r="L4" s="492"/>
      <c r="M4" s="492"/>
      <c r="N4" s="492"/>
      <c r="O4" s="492"/>
      <c r="P4" s="493"/>
      <c r="Q4" s="491" t="s">
        <v>530</v>
      </c>
      <c r="R4" s="492"/>
      <c r="S4" s="492"/>
      <c r="T4" s="492"/>
      <c r="U4" s="365"/>
      <c r="V4" s="491" t="s">
        <v>397</v>
      </c>
      <c r="W4" s="492"/>
      <c r="X4" s="492"/>
      <c r="Y4" s="492"/>
      <c r="Z4" s="492"/>
      <c r="AA4" s="365"/>
      <c r="AB4" s="491" t="s">
        <v>15</v>
      </c>
      <c r="AC4" s="492"/>
      <c r="AD4" s="492"/>
      <c r="AE4" s="492"/>
      <c r="AF4" s="492"/>
      <c r="AG4" s="365"/>
      <c r="AH4" s="491" t="s">
        <v>16</v>
      </c>
      <c r="AI4" s="492"/>
      <c r="AJ4" s="492"/>
      <c r="AK4" s="492"/>
      <c r="AL4" s="492"/>
      <c r="AM4" s="492"/>
      <c r="AN4" s="365"/>
      <c r="AO4" s="103"/>
      <c r="AP4" s="103"/>
      <c r="AQ4" s="103"/>
      <c r="AR4" s="103"/>
      <c r="AS4" s="103"/>
      <c r="AT4" s="103"/>
      <c r="AU4" s="103"/>
      <c r="AV4" s="103"/>
      <c r="AW4" s="103"/>
      <c r="AX4" s="103"/>
      <c r="AY4" s="103"/>
      <c r="AZ4" s="103"/>
      <c r="BA4" s="103"/>
      <c r="BB4" s="103"/>
      <c r="BC4" s="103"/>
      <c r="BD4" s="103"/>
      <c r="BE4" s="103"/>
      <c r="BF4" s="103"/>
      <c r="BG4" s="103"/>
      <c r="BH4" s="103"/>
      <c r="BI4" s="103"/>
      <c r="BJ4" s="103"/>
      <c r="BK4" s="103"/>
      <c r="BL4" s="103"/>
      <c r="BM4" s="103"/>
      <c r="BN4" s="103"/>
      <c r="BO4" s="103"/>
      <c r="BP4" s="103"/>
      <c r="BQ4" s="103"/>
      <c r="BR4" s="103"/>
      <c r="BS4" s="103"/>
      <c r="BT4" s="103"/>
      <c r="BU4" s="103"/>
      <c r="BV4" s="103"/>
      <c r="BW4" s="103"/>
      <c r="BX4" s="103"/>
      <c r="BY4" s="103"/>
      <c r="BZ4" s="103"/>
      <c r="CA4" s="103"/>
      <c r="CB4" s="103"/>
      <c r="CC4" s="103"/>
      <c r="CD4" s="103"/>
      <c r="CE4" s="103"/>
      <c r="CF4" s="103"/>
      <c r="CG4" s="103"/>
      <c r="CH4" s="103"/>
      <c r="CI4" s="103"/>
      <c r="CJ4" s="103"/>
      <c r="CK4" s="103"/>
      <c r="CL4" s="103"/>
      <c r="CM4" s="103"/>
      <c r="CN4" s="103"/>
      <c r="CO4" s="103"/>
      <c r="CP4" s="103"/>
      <c r="CQ4" s="103"/>
      <c r="CR4" s="103"/>
      <c r="CS4" s="103"/>
      <c r="CT4" s="103"/>
      <c r="CU4" s="103"/>
      <c r="CV4" s="103"/>
      <c r="CW4" s="103"/>
      <c r="CX4" s="103"/>
      <c r="CY4" s="103"/>
      <c r="CZ4" s="103"/>
      <c r="DA4" s="103"/>
      <c r="DB4" s="103"/>
      <c r="DC4" s="103"/>
      <c r="DD4" s="103"/>
      <c r="DE4" s="103"/>
      <c r="DF4" s="103"/>
      <c r="DG4" s="103"/>
      <c r="DH4" s="103"/>
      <c r="DI4" s="103"/>
      <c r="DJ4" s="103"/>
      <c r="DK4" s="103"/>
      <c r="DL4" s="103"/>
      <c r="DM4" s="103"/>
      <c r="DN4" s="103"/>
      <c r="DO4" s="103"/>
      <c r="DP4" s="103"/>
      <c r="DQ4" s="103"/>
      <c r="DR4" s="103"/>
      <c r="DS4" s="103"/>
      <c r="DT4" s="103"/>
      <c r="DU4" s="103"/>
      <c r="DV4" s="103"/>
      <c r="DW4" s="103"/>
      <c r="DX4" s="103"/>
      <c r="DY4" s="103"/>
      <c r="DZ4" s="103"/>
      <c r="EA4" s="103"/>
      <c r="EB4" s="103"/>
      <c r="EC4" s="103"/>
      <c r="ED4" s="103"/>
      <c r="EE4" s="103"/>
      <c r="EF4" s="103"/>
      <c r="EG4" s="103"/>
      <c r="EH4" s="103"/>
      <c r="EI4" s="103"/>
      <c r="EJ4" s="103"/>
      <c r="EK4" s="103"/>
      <c r="EL4" s="103"/>
      <c r="EM4" s="103"/>
      <c r="EN4" s="103"/>
      <c r="EO4" s="103"/>
      <c r="EP4" s="103"/>
      <c r="EQ4" s="103"/>
      <c r="ER4" s="103"/>
      <c r="ES4" s="103"/>
      <c r="ET4" s="103"/>
      <c r="EU4" s="103"/>
      <c r="EV4" s="103"/>
      <c r="EW4" s="103"/>
      <c r="EX4" s="103"/>
      <c r="EY4" s="103"/>
      <c r="EZ4" s="103"/>
      <c r="FA4" s="103"/>
      <c r="FB4" s="103"/>
      <c r="FC4" s="103"/>
      <c r="FD4" s="103"/>
      <c r="FE4" s="103"/>
      <c r="FF4" s="103"/>
      <c r="FG4" s="103"/>
      <c r="FH4" s="103"/>
      <c r="FI4" s="103"/>
      <c r="FJ4" s="103"/>
      <c r="FK4" s="103"/>
      <c r="FL4" s="103"/>
      <c r="FM4" s="103"/>
      <c r="FN4" s="103"/>
      <c r="FO4" s="103"/>
      <c r="FP4" s="103"/>
      <c r="FQ4" s="103"/>
      <c r="FR4" s="103"/>
      <c r="FS4" s="103"/>
      <c r="FT4" s="103"/>
      <c r="FU4" s="103"/>
      <c r="FV4" s="103"/>
      <c r="FW4" s="103"/>
      <c r="FX4" s="103"/>
      <c r="FY4" s="103"/>
      <c r="FZ4" s="103"/>
      <c r="GA4" s="103"/>
      <c r="GB4" s="103"/>
      <c r="GC4" s="103"/>
      <c r="GD4" s="103"/>
      <c r="GE4" s="103"/>
      <c r="GF4" s="103"/>
      <c r="GG4" s="103"/>
      <c r="GH4" s="103"/>
      <c r="GI4" s="103"/>
      <c r="GJ4" s="103"/>
      <c r="GK4" s="103"/>
      <c r="GL4" s="103"/>
      <c r="GM4" s="103"/>
      <c r="GN4" s="103"/>
      <c r="GO4" s="103"/>
      <c r="GP4" s="103"/>
      <c r="GQ4" s="103"/>
      <c r="GR4" s="103"/>
      <c r="GS4" s="103"/>
      <c r="GT4" s="103"/>
      <c r="GU4" s="103"/>
      <c r="GV4" s="103"/>
      <c r="GW4" s="103"/>
      <c r="GX4" s="103"/>
      <c r="GY4" s="103"/>
      <c r="GZ4" s="103"/>
      <c r="HA4" s="103"/>
      <c r="HB4" s="103"/>
      <c r="HC4" s="103"/>
      <c r="HD4" s="103"/>
      <c r="HE4" s="103"/>
      <c r="HF4" s="103"/>
      <c r="HG4" s="103"/>
      <c r="HH4" s="103"/>
      <c r="HI4" s="103"/>
      <c r="HJ4" s="103"/>
      <c r="HK4" s="103"/>
      <c r="HL4" s="103"/>
      <c r="HM4" s="103"/>
      <c r="HN4" s="103"/>
      <c r="HO4" s="103"/>
      <c r="HP4" s="103"/>
      <c r="HQ4" s="103"/>
      <c r="HR4" s="103"/>
      <c r="HS4" s="103"/>
      <c r="HT4" s="103"/>
      <c r="HU4" s="103"/>
      <c r="HV4" s="103"/>
      <c r="HW4" s="103"/>
      <c r="HX4" s="103"/>
      <c r="HY4" s="103"/>
      <c r="HZ4" s="103"/>
      <c r="IA4" s="103"/>
      <c r="IB4" s="103"/>
      <c r="IC4" s="103"/>
      <c r="ID4" s="103"/>
      <c r="IE4" s="103"/>
      <c r="IF4" s="103"/>
      <c r="IG4" s="103"/>
      <c r="IH4" s="103"/>
      <c r="II4" s="103"/>
      <c r="IJ4" s="103"/>
      <c r="IK4" s="103"/>
      <c r="IL4" s="103"/>
      <c r="IM4" s="103"/>
      <c r="IN4" s="103"/>
      <c r="IO4" s="103"/>
      <c r="IP4" s="103"/>
      <c r="IQ4" s="103"/>
      <c r="IR4" s="103"/>
      <c r="IS4" s="103"/>
      <c r="IT4" s="103"/>
      <c r="IU4" s="103"/>
      <c r="IV4" s="103"/>
      <c r="IW4" s="103"/>
      <c r="IX4" s="103"/>
      <c r="IY4" s="103"/>
      <c r="IZ4" s="103"/>
      <c r="JA4" s="103"/>
      <c r="JB4" s="103"/>
      <c r="JC4" s="103"/>
      <c r="JD4" s="103"/>
      <c r="JE4" s="103"/>
      <c r="JF4" s="103"/>
      <c r="JG4" s="103"/>
      <c r="JH4" s="103"/>
      <c r="JI4" s="103"/>
      <c r="JJ4" s="103"/>
      <c r="JK4" s="103"/>
      <c r="JL4" s="103"/>
      <c r="JM4" s="103"/>
      <c r="JN4" s="103"/>
      <c r="JO4" s="103"/>
      <c r="JP4" s="103"/>
      <c r="JQ4" s="103"/>
      <c r="JR4" s="103"/>
      <c r="JS4" s="103"/>
      <c r="JT4" s="103"/>
      <c r="JU4" s="103"/>
      <c r="JV4" s="103"/>
      <c r="JW4" s="103"/>
      <c r="JX4" s="103"/>
      <c r="JY4" s="103"/>
      <c r="JZ4" s="103"/>
      <c r="KA4" s="103"/>
      <c r="KB4" s="103"/>
      <c r="KC4" s="103"/>
      <c r="KD4" s="103"/>
      <c r="KE4" s="103"/>
      <c r="KF4" s="103"/>
      <c r="KG4" s="103"/>
      <c r="KH4" s="103"/>
      <c r="KI4" s="103"/>
      <c r="KJ4" s="103"/>
      <c r="KK4" s="103"/>
      <c r="KL4" s="103"/>
      <c r="KM4" s="103"/>
      <c r="KN4" s="103"/>
      <c r="KO4" s="103"/>
      <c r="KP4" s="103"/>
      <c r="KQ4" s="103"/>
      <c r="KR4" s="103"/>
      <c r="KS4" s="103"/>
      <c r="KT4" s="103"/>
      <c r="KU4" s="103"/>
      <c r="KV4" s="103"/>
      <c r="KW4" s="103"/>
      <c r="KX4" s="103"/>
      <c r="KY4" s="103"/>
      <c r="KZ4" s="103"/>
      <c r="LA4" s="103"/>
      <c r="LB4" s="103"/>
      <c r="LC4" s="103"/>
      <c r="LD4" s="103"/>
      <c r="LE4" s="103"/>
      <c r="LF4" s="103"/>
      <c r="LG4" s="103"/>
      <c r="LH4" s="103"/>
      <c r="LI4" s="103"/>
      <c r="LJ4" s="103"/>
      <c r="LK4" s="103"/>
      <c r="LL4" s="103"/>
      <c r="LM4" s="103"/>
      <c r="LN4" s="103"/>
      <c r="LO4" s="103"/>
      <c r="LP4" s="103"/>
      <c r="LQ4" s="103"/>
      <c r="LR4" s="103"/>
      <c r="LS4" s="103"/>
      <c r="LT4" s="103"/>
      <c r="LU4" s="103"/>
      <c r="LV4" s="103"/>
      <c r="LW4" s="103"/>
      <c r="LX4" s="103"/>
      <c r="LY4" s="103"/>
      <c r="LZ4" s="103"/>
      <c r="MA4" s="103"/>
      <c r="MB4" s="103"/>
      <c r="MC4" s="103"/>
      <c r="MD4" s="103"/>
      <c r="ME4" s="103"/>
      <c r="MF4" s="103"/>
      <c r="MG4" s="103"/>
      <c r="MH4" s="103"/>
      <c r="MI4" s="103"/>
      <c r="MJ4" s="103"/>
      <c r="MK4" s="103"/>
      <c r="ML4" s="103"/>
      <c r="MM4" s="103"/>
      <c r="MN4" s="103"/>
      <c r="MO4" s="103"/>
      <c r="MP4" s="103"/>
      <c r="MQ4" s="103"/>
      <c r="MR4" s="103"/>
      <c r="MS4" s="103"/>
      <c r="MT4" s="103"/>
      <c r="MU4" s="103"/>
      <c r="MV4" s="103"/>
      <c r="MW4" s="103"/>
      <c r="MX4" s="103"/>
      <c r="MY4" s="103"/>
      <c r="MZ4" s="103"/>
      <c r="NA4" s="103"/>
      <c r="NB4" s="103"/>
      <c r="NC4" s="103"/>
      <c r="ND4" s="103"/>
      <c r="NE4" s="103"/>
      <c r="NF4" s="103"/>
      <c r="NG4" s="103"/>
      <c r="NH4" s="103"/>
      <c r="NI4" s="103"/>
      <c r="NJ4" s="103"/>
      <c r="NK4" s="103"/>
      <c r="NL4" s="103"/>
      <c r="NM4" s="103"/>
      <c r="NN4" s="103"/>
      <c r="NO4" s="103"/>
      <c r="NP4" s="103"/>
      <c r="NQ4" s="103"/>
      <c r="NR4" s="103"/>
      <c r="NS4" s="103"/>
      <c r="NT4" s="103"/>
      <c r="NU4" s="103"/>
      <c r="NV4" s="103"/>
      <c r="NW4" s="103"/>
      <c r="NX4" s="103"/>
      <c r="NY4" s="103"/>
      <c r="NZ4" s="103"/>
      <c r="OA4" s="103"/>
      <c r="OB4" s="103"/>
      <c r="OC4" s="103"/>
      <c r="OD4" s="103"/>
      <c r="OE4" s="103"/>
      <c r="OF4" s="103"/>
      <c r="OG4" s="103"/>
      <c r="OH4" s="103"/>
      <c r="OI4" s="103"/>
      <c r="OJ4" s="103"/>
      <c r="OK4" s="103"/>
      <c r="OL4" s="103"/>
      <c r="OM4" s="103"/>
      <c r="ON4" s="103"/>
      <c r="OO4" s="103"/>
      <c r="OP4" s="103"/>
      <c r="OQ4" s="103"/>
      <c r="OR4" s="103"/>
      <c r="OS4" s="103"/>
      <c r="OT4" s="103"/>
      <c r="OU4" s="103"/>
      <c r="OV4" s="103"/>
      <c r="OW4" s="103"/>
      <c r="OX4" s="103"/>
      <c r="OY4" s="103"/>
      <c r="OZ4" s="103"/>
      <c r="PA4" s="103"/>
      <c r="PB4" s="103"/>
      <c r="PC4" s="103"/>
      <c r="PD4" s="103"/>
      <c r="PE4" s="103"/>
      <c r="PF4" s="103"/>
      <c r="PG4" s="103"/>
      <c r="PH4" s="103"/>
      <c r="PI4" s="103"/>
      <c r="PJ4" s="103"/>
      <c r="PK4" s="103"/>
      <c r="PL4" s="103"/>
      <c r="PM4" s="103"/>
      <c r="PN4" s="103"/>
      <c r="PO4" s="103"/>
      <c r="PP4" s="103"/>
      <c r="PQ4" s="103"/>
      <c r="PR4" s="103"/>
      <c r="PS4" s="103"/>
      <c r="PT4" s="103"/>
      <c r="PU4" s="103"/>
      <c r="PV4" s="103"/>
      <c r="PW4" s="103"/>
      <c r="PX4" s="103"/>
      <c r="PY4" s="103"/>
      <c r="PZ4" s="103"/>
      <c r="QA4" s="103"/>
      <c r="QB4" s="103"/>
      <c r="QC4" s="103"/>
      <c r="QD4" s="103"/>
      <c r="QE4" s="103"/>
      <c r="QF4" s="103"/>
      <c r="QG4" s="103"/>
      <c r="QH4" s="103"/>
      <c r="QI4" s="103"/>
      <c r="QJ4" s="103"/>
      <c r="QK4" s="103"/>
      <c r="QL4" s="103"/>
      <c r="QM4" s="103"/>
      <c r="QN4" s="103"/>
      <c r="QO4" s="103"/>
      <c r="QP4" s="103"/>
      <c r="QQ4" s="103"/>
      <c r="QR4" s="103"/>
      <c r="QS4" s="103"/>
      <c r="QT4" s="103"/>
      <c r="QU4" s="103"/>
      <c r="QV4" s="103"/>
      <c r="QW4" s="103"/>
      <c r="QX4" s="103"/>
      <c r="QY4" s="103"/>
      <c r="QZ4" s="103"/>
      <c r="RA4" s="103"/>
      <c r="RB4" s="103"/>
      <c r="RC4" s="103"/>
      <c r="RD4" s="103"/>
      <c r="RE4" s="103"/>
      <c r="RF4" s="103"/>
      <c r="RG4" s="103"/>
      <c r="RH4" s="103"/>
      <c r="RI4" s="103"/>
      <c r="RJ4" s="103"/>
      <c r="RK4" s="103"/>
      <c r="RL4" s="103"/>
      <c r="RM4" s="103"/>
      <c r="RN4" s="103"/>
      <c r="RO4" s="103"/>
      <c r="RP4" s="103"/>
      <c r="RQ4" s="103"/>
      <c r="RR4" s="103"/>
      <c r="RS4" s="103"/>
      <c r="RT4" s="103"/>
      <c r="RU4" s="103"/>
      <c r="RV4" s="103"/>
      <c r="RW4" s="103"/>
      <c r="RX4" s="103"/>
      <c r="RY4" s="103"/>
      <c r="RZ4" s="103"/>
      <c r="SA4" s="103"/>
      <c r="SB4" s="103"/>
      <c r="SC4" s="103"/>
      <c r="SD4" s="103"/>
      <c r="SE4" s="103"/>
      <c r="SF4" s="103"/>
      <c r="SG4" s="103"/>
      <c r="SH4" s="103"/>
      <c r="SI4" s="103"/>
      <c r="SJ4" s="103"/>
      <c r="SK4" s="103"/>
      <c r="SL4" s="103"/>
      <c r="SM4" s="103"/>
      <c r="SN4" s="103"/>
      <c r="SO4" s="103"/>
      <c r="SP4" s="103"/>
      <c r="SQ4" s="103"/>
      <c r="SR4" s="103"/>
      <c r="SS4" s="103"/>
      <c r="ST4" s="103"/>
      <c r="SU4" s="103"/>
      <c r="SV4" s="103"/>
      <c r="SW4" s="103"/>
      <c r="SX4" s="103"/>
      <c r="SY4" s="103"/>
      <c r="SZ4" s="103"/>
      <c r="TA4" s="103"/>
      <c r="TB4" s="103"/>
      <c r="TC4" s="103"/>
      <c r="TD4" s="103"/>
      <c r="TE4" s="103"/>
      <c r="TF4" s="103"/>
      <c r="TG4" s="103"/>
      <c r="TH4" s="103"/>
      <c r="TI4" s="103"/>
      <c r="TJ4" s="103"/>
      <c r="TK4" s="103"/>
      <c r="TL4" s="103"/>
      <c r="TM4" s="103"/>
      <c r="TN4" s="103"/>
      <c r="TO4" s="103"/>
      <c r="TP4" s="103"/>
      <c r="TQ4" s="103"/>
      <c r="TR4" s="103"/>
      <c r="TS4" s="103"/>
      <c r="TT4" s="103"/>
      <c r="TU4" s="103"/>
      <c r="TV4" s="103"/>
      <c r="TW4" s="103"/>
      <c r="TX4" s="103"/>
      <c r="TY4" s="103"/>
      <c r="TZ4" s="103"/>
      <c r="UA4" s="103"/>
      <c r="UB4" s="103"/>
      <c r="UC4" s="103"/>
      <c r="UD4" s="103"/>
      <c r="UE4" s="103"/>
      <c r="UF4" s="103"/>
      <c r="UG4" s="103"/>
      <c r="UH4" s="103"/>
      <c r="UI4" s="103"/>
      <c r="UJ4" s="103"/>
      <c r="UK4" s="103"/>
      <c r="UL4" s="103"/>
      <c r="UM4" s="103"/>
      <c r="UN4" s="103"/>
      <c r="UO4" s="103"/>
      <c r="UP4" s="103"/>
      <c r="UQ4" s="103"/>
      <c r="UR4" s="103"/>
      <c r="US4" s="103"/>
      <c r="UT4" s="103"/>
      <c r="UU4" s="103"/>
      <c r="UV4" s="103"/>
      <c r="UW4" s="103"/>
      <c r="UX4" s="103"/>
      <c r="UY4" s="103"/>
      <c r="UZ4" s="103"/>
      <c r="VA4" s="103"/>
      <c r="VB4" s="103"/>
      <c r="VC4" s="103"/>
      <c r="VD4" s="103"/>
      <c r="VE4" s="103"/>
      <c r="VF4" s="103"/>
      <c r="VG4" s="103"/>
      <c r="VH4" s="103"/>
      <c r="VI4" s="103"/>
      <c r="VJ4" s="103"/>
      <c r="VK4" s="103"/>
      <c r="VL4" s="103"/>
      <c r="VM4" s="103"/>
      <c r="VN4" s="103"/>
      <c r="VO4" s="103"/>
      <c r="VP4" s="103"/>
      <c r="VQ4" s="103"/>
      <c r="VR4" s="103"/>
      <c r="VS4" s="103"/>
      <c r="VT4" s="103"/>
      <c r="VU4" s="103"/>
      <c r="VV4" s="103"/>
      <c r="VW4" s="103"/>
      <c r="VX4" s="103"/>
      <c r="VY4" s="103"/>
      <c r="VZ4" s="103"/>
      <c r="WA4" s="103"/>
      <c r="WB4" s="103"/>
      <c r="WC4" s="103"/>
      <c r="WD4" s="103"/>
      <c r="WE4" s="103"/>
      <c r="WF4" s="103"/>
      <c r="WG4" s="103"/>
      <c r="WH4" s="103"/>
      <c r="WI4" s="103"/>
      <c r="WJ4" s="103"/>
      <c r="WK4" s="103"/>
      <c r="WL4" s="103"/>
      <c r="WM4" s="103"/>
      <c r="WN4" s="103"/>
      <c r="WO4" s="103"/>
      <c r="WP4" s="103"/>
      <c r="WQ4" s="103"/>
      <c r="WR4" s="103"/>
      <c r="WS4" s="103"/>
      <c r="WT4" s="103"/>
      <c r="WU4" s="103"/>
      <c r="WV4" s="103"/>
      <c r="WW4" s="103"/>
      <c r="WX4" s="103"/>
      <c r="WY4" s="103"/>
      <c r="WZ4" s="103"/>
      <c r="XA4" s="103"/>
      <c r="XB4" s="103"/>
      <c r="XC4" s="103"/>
      <c r="XD4" s="103"/>
      <c r="XE4" s="103"/>
      <c r="XF4" s="103"/>
      <c r="XG4" s="103"/>
      <c r="XH4" s="103"/>
      <c r="XI4" s="103"/>
      <c r="XJ4" s="103"/>
      <c r="XK4" s="103"/>
      <c r="XL4" s="103"/>
      <c r="XM4" s="103"/>
      <c r="XN4" s="103"/>
      <c r="XO4" s="103"/>
      <c r="XP4" s="103"/>
      <c r="XQ4" s="103"/>
      <c r="XR4" s="103"/>
      <c r="XS4" s="103"/>
      <c r="XT4" s="103"/>
      <c r="XU4" s="103"/>
      <c r="XV4" s="103"/>
      <c r="XW4" s="103"/>
      <c r="XX4" s="103"/>
      <c r="XY4" s="103"/>
      <c r="XZ4" s="103"/>
      <c r="YA4" s="103"/>
      <c r="YB4" s="103"/>
      <c r="YC4" s="103"/>
      <c r="YD4" s="103"/>
      <c r="YE4" s="103"/>
      <c r="YF4" s="103"/>
      <c r="YG4" s="103"/>
      <c r="YH4" s="103"/>
      <c r="YI4" s="103"/>
      <c r="YJ4" s="103"/>
      <c r="YK4" s="103"/>
      <c r="YL4" s="103"/>
      <c r="YM4" s="103"/>
      <c r="YN4" s="103"/>
      <c r="YO4" s="103"/>
      <c r="YP4" s="103"/>
      <c r="YQ4" s="103"/>
      <c r="YR4" s="103"/>
      <c r="YS4" s="103"/>
      <c r="YT4" s="103"/>
      <c r="YU4" s="103"/>
      <c r="YV4" s="103"/>
      <c r="YW4" s="103"/>
      <c r="YX4" s="103"/>
      <c r="YY4" s="103"/>
      <c r="YZ4" s="103"/>
      <c r="ZA4" s="103"/>
      <c r="ZB4" s="103"/>
      <c r="ZC4" s="103"/>
      <c r="ZD4" s="103"/>
      <c r="ZE4" s="103"/>
      <c r="ZF4" s="103"/>
      <c r="ZG4" s="103"/>
      <c r="ZH4" s="103"/>
      <c r="ZI4" s="103"/>
      <c r="ZJ4" s="103"/>
      <c r="ZK4" s="103"/>
      <c r="ZL4" s="103"/>
      <c r="ZM4" s="103"/>
      <c r="ZN4" s="103"/>
      <c r="ZO4" s="103"/>
      <c r="ZP4" s="103"/>
      <c r="ZQ4" s="103"/>
      <c r="ZR4" s="103"/>
      <c r="ZS4" s="103"/>
      <c r="ZT4" s="103"/>
      <c r="ZU4" s="103"/>
      <c r="ZV4" s="103"/>
      <c r="ZW4" s="103"/>
      <c r="ZX4" s="103"/>
      <c r="ZY4" s="103"/>
      <c r="ZZ4" s="103"/>
      <c r="AAA4" s="103"/>
      <c r="AAB4" s="103"/>
      <c r="AAC4" s="103"/>
      <c r="AAD4" s="103"/>
      <c r="AAE4" s="103"/>
      <c r="AAF4" s="103"/>
      <c r="AAG4" s="103"/>
      <c r="AAH4" s="103"/>
      <c r="AAI4" s="103"/>
      <c r="AAJ4" s="103"/>
      <c r="AAK4" s="103"/>
      <c r="AAL4" s="103"/>
      <c r="AAM4" s="103"/>
      <c r="AAN4" s="103"/>
      <c r="AAO4" s="103"/>
      <c r="AAP4" s="103"/>
      <c r="AAQ4" s="103"/>
      <c r="AAR4" s="103"/>
      <c r="AAS4" s="103"/>
      <c r="AAT4" s="103"/>
      <c r="AAU4" s="103"/>
      <c r="AAV4" s="103"/>
      <c r="AAW4" s="103"/>
      <c r="AAX4" s="103"/>
      <c r="AAY4" s="103"/>
      <c r="AAZ4" s="103"/>
      <c r="ABA4" s="103"/>
      <c r="ABB4" s="103"/>
      <c r="ABC4" s="103"/>
      <c r="ABD4" s="103"/>
      <c r="ABE4" s="103"/>
      <c r="ABF4" s="103"/>
      <c r="ABG4" s="103"/>
      <c r="ABH4" s="103"/>
      <c r="ABI4" s="103"/>
      <c r="ABJ4" s="103"/>
      <c r="ABK4" s="103"/>
      <c r="ABL4" s="103"/>
      <c r="ABM4" s="103"/>
      <c r="ABN4" s="103"/>
      <c r="ABO4" s="103"/>
      <c r="ABP4" s="103"/>
      <c r="ABQ4" s="103"/>
      <c r="ABR4" s="103"/>
      <c r="ABS4" s="103"/>
      <c r="ABT4" s="103"/>
      <c r="ABU4" s="103"/>
      <c r="ABV4" s="103"/>
      <c r="ABW4" s="103"/>
      <c r="ABX4" s="103"/>
      <c r="ABY4" s="103"/>
      <c r="ABZ4" s="103"/>
      <c r="ACA4" s="103"/>
      <c r="ACB4" s="103"/>
      <c r="ACC4" s="103"/>
      <c r="ACD4" s="103"/>
      <c r="ACE4" s="103"/>
      <c r="ACF4" s="103"/>
      <c r="ACG4" s="103"/>
      <c r="ACH4" s="103"/>
      <c r="ACI4" s="103"/>
      <c r="ACJ4" s="103"/>
      <c r="ACK4" s="103"/>
      <c r="ACL4" s="103"/>
      <c r="ACM4" s="103"/>
      <c r="ACN4" s="103"/>
      <c r="ACO4" s="103"/>
      <c r="ACP4" s="103"/>
      <c r="ACQ4" s="103"/>
      <c r="ACR4" s="103"/>
      <c r="ACS4" s="103"/>
      <c r="ACT4" s="103"/>
      <c r="ACU4" s="103"/>
      <c r="ACV4" s="103"/>
      <c r="ACW4" s="103"/>
      <c r="ACX4" s="103"/>
      <c r="ACY4" s="103"/>
      <c r="ACZ4" s="103"/>
      <c r="ADA4" s="103"/>
      <c r="ADB4" s="103"/>
      <c r="ADC4" s="103"/>
      <c r="ADD4" s="103"/>
      <c r="ADE4" s="103"/>
      <c r="ADF4" s="103"/>
      <c r="ADG4" s="103"/>
      <c r="ADH4" s="103"/>
      <c r="ADI4" s="103"/>
      <c r="ADJ4" s="103"/>
      <c r="ADK4" s="103"/>
      <c r="ADL4" s="103"/>
      <c r="ADM4" s="103"/>
      <c r="ADN4" s="103"/>
      <c r="ADO4" s="103"/>
      <c r="ADP4" s="103"/>
      <c r="ADQ4" s="103"/>
      <c r="ADR4" s="103"/>
      <c r="ADS4" s="103"/>
      <c r="ADT4" s="103"/>
      <c r="ADU4" s="103"/>
      <c r="ADV4" s="103"/>
      <c r="ADW4" s="103"/>
      <c r="ADX4" s="103"/>
      <c r="ADY4" s="103"/>
      <c r="ADZ4" s="103"/>
      <c r="AEA4" s="103"/>
      <c r="AEB4" s="103"/>
      <c r="AEC4" s="103"/>
      <c r="AED4" s="103"/>
      <c r="AEE4" s="103"/>
      <c r="AEF4" s="103"/>
      <c r="AEG4" s="103"/>
      <c r="AEH4" s="103"/>
      <c r="AEI4" s="103"/>
      <c r="AEJ4" s="103"/>
      <c r="AEK4" s="103"/>
      <c r="AEL4" s="103"/>
      <c r="AEM4" s="103"/>
      <c r="AEN4" s="103"/>
      <c r="AEO4" s="103"/>
      <c r="AEP4" s="103"/>
      <c r="AEQ4" s="103"/>
      <c r="AER4" s="103"/>
      <c r="AES4" s="103"/>
      <c r="AET4" s="103"/>
      <c r="AEU4" s="103"/>
      <c r="AEV4" s="103"/>
      <c r="AEW4" s="103"/>
      <c r="AEX4" s="103"/>
      <c r="AEY4" s="103"/>
      <c r="AEZ4" s="103"/>
      <c r="AFA4" s="103"/>
      <c r="AFB4" s="103"/>
      <c r="AFC4" s="103"/>
      <c r="AFD4" s="103"/>
      <c r="AFE4" s="103"/>
      <c r="AFF4" s="103"/>
      <c r="AFG4" s="103"/>
      <c r="AFH4" s="103"/>
      <c r="AFI4" s="103"/>
      <c r="AFJ4" s="103"/>
      <c r="AFK4" s="103"/>
      <c r="AFL4" s="103"/>
      <c r="AFM4" s="103"/>
      <c r="AFN4" s="103"/>
      <c r="AFO4" s="103"/>
      <c r="AFP4" s="103"/>
      <c r="AFQ4" s="103"/>
      <c r="AFR4" s="103"/>
      <c r="AFS4" s="103"/>
      <c r="AFT4" s="103"/>
      <c r="AFU4" s="103"/>
      <c r="AFV4" s="103"/>
      <c r="AFW4" s="103"/>
      <c r="AFX4" s="103"/>
      <c r="AFY4" s="103"/>
      <c r="AFZ4" s="103"/>
      <c r="AGA4" s="103"/>
      <c r="AGB4" s="103"/>
      <c r="AGC4" s="103"/>
      <c r="AGD4" s="103"/>
      <c r="AGE4" s="103"/>
      <c r="AGF4" s="103"/>
      <c r="AGG4" s="103"/>
      <c r="AGH4" s="103"/>
      <c r="AGI4" s="103"/>
      <c r="AGJ4" s="103"/>
      <c r="AGK4" s="103"/>
      <c r="AGL4" s="103"/>
      <c r="AGM4" s="103"/>
      <c r="AGN4" s="103"/>
      <c r="AGO4" s="103"/>
      <c r="AGP4" s="103"/>
      <c r="AGQ4" s="103"/>
      <c r="AGR4" s="103"/>
      <c r="AGS4" s="103"/>
      <c r="AGT4" s="103"/>
      <c r="AGU4" s="103"/>
      <c r="AGV4" s="103"/>
      <c r="AGW4" s="103"/>
      <c r="AGX4" s="103"/>
      <c r="AGY4" s="103"/>
      <c r="AGZ4" s="103"/>
      <c r="AHA4" s="103"/>
      <c r="AHB4" s="103"/>
      <c r="AHC4" s="103"/>
      <c r="AHD4" s="103"/>
      <c r="AHE4" s="103"/>
      <c r="AHF4" s="103"/>
      <c r="AHG4" s="103"/>
      <c r="AHH4" s="103"/>
      <c r="AHI4" s="103"/>
      <c r="AHJ4" s="103"/>
      <c r="AHK4" s="103"/>
      <c r="AHL4" s="103"/>
      <c r="AHM4" s="103"/>
      <c r="AHN4" s="103"/>
      <c r="AHO4" s="103"/>
      <c r="AHP4" s="103"/>
      <c r="AHQ4" s="103"/>
      <c r="AHR4" s="103"/>
      <c r="AHS4" s="103"/>
      <c r="AHT4" s="103"/>
      <c r="AHU4" s="103"/>
      <c r="AHV4" s="103"/>
      <c r="AHW4" s="103"/>
      <c r="AHX4" s="103"/>
      <c r="AHY4" s="103"/>
      <c r="AHZ4" s="103"/>
      <c r="AIA4" s="103"/>
      <c r="AIB4" s="103"/>
      <c r="AIC4" s="103"/>
      <c r="AID4" s="103"/>
      <c r="AIE4" s="103"/>
      <c r="AIF4" s="103"/>
      <c r="AIG4" s="103"/>
      <c r="AIH4" s="103"/>
      <c r="AII4" s="103"/>
      <c r="AIJ4" s="103"/>
      <c r="AIK4" s="103"/>
      <c r="AIL4" s="103"/>
      <c r="AIM4" s="103"/>
      <c r="AIN4" s="103"/>
      <c r="AIO4" s="103"/>
      <c r="AIP4" s="103"/>
      <c r="AIQ4" s="103"/>
      <c r="AIR4" s="103"/>
      <c r="AIS4" s="103"/>
      <c r="AIT4" s="103"/>
      <c r="AIU4" s="103"/>
      <c r="AIV4" s="103"/>
      <c r="AIW4" s="103"/>
      <c r="AIX4" s="103"/>
      <c r="AIY4" s="103"/>
      <c r="AIZ4" s="103"/>
      <c r="AJA4" s="103"/>
      <c r="AJB4" s="103"/>
      <c r="AJC4" s="103"/>
      <c r="AJD4" s="103"/>
      <c r="AJE4" s="103"/>
      <c r="AJF4" s="103"/>
      <c r="AJG4" s="103"/>
      <c r="AJH4" s="103"/>
      <c r="AJI4" s="103"/>
      <c r="AJJ4" s="103"/>
      <c r="AJK4" s="103"/>
      <c r="AJL4" s="103"/>
      <c r="AJM4" s="103"/>
      <c r="AJN4" s="103"/>
      <c r="AJO4" s="103"/>
      <c r="AJP4" s="103"/>
      <c r="AJQ4" s="103"/>
      <c r="AJR4" s="103"/>
      <c r="AJS4" s="103"/>
      <c r="AJT4" s="103"/>
      <c r="AJU4" s="103"/>
      <c r="AJV4" s="103"/>
      <c r="AJW4" s="103"/>
      <c r="AJX4" s="103"/>
      <c r="AJY4" s="103"/>
      <c r="AJZ4" s="103"/>
      <c r="AKA4" s="103"/>
      <c r="AKB4" s="103"/>
      <c r="AKC4" s="103"/>
      <c r="AKD4" s="103"/>
      <c r="AKE4" s="103"/>
      <c r="AKF4" s="103"/>
      <c r="AKG4" s="103"/>
      <c r="AKH4" s="103"/>
      <c r="AKI4" s="103"/>
      <c r="AKJ4" s="103"/>
      <c r="AKK4" s="103"/>
      <c r="AKL4" s="103"/>
      <c r="AKM4" s="103"/>
      <c r="AKN4" s="103"/>
      <c r="AKO4" s="103"/>
      <c r="AKP4" s="103"/>
      <c r="AKQ4" s="103"/>
      <c r="AKR4" s="103"/>
      <c r="AKS4" s="103"/>
      <c r="AKT4" s="103"/>
      <c r="AKU4" s="103"/>
      <c r="AKV4" s="103"/>
      <c r="AKW4" s="103"/>
      <c r="AKX4" s="103"/>
      <c r="AKY4" s="103"/>
      <c r="AKZ4" s="103"/>
      <c r="ALA4" s="103"/>
      <c r="ALB4" s="103"/>
      <c r="ALC4" s="103"/>
      <c r="ALD4" s="103"/>
      <c r="ALE4" s="103"/>
      <c r="ALF4" s="103"/>
      <c r="ALG4" s="103"/>
      <c r="ALH4" s="103"/>
      <c r="ALI4" s="103"/>
      <c r="ALJ4" s="103"/>
      <c r="ALK4" s="103"/>
      <c r="ALL4" s="103"/>
      <c r="ALM4" s="103"/>
      <c r="ALN4" s="103"/>
      <c r="ALO4" s="103"/>
      <c r="ALP4" s="103"/>
      <c r="ALQ4" s="103"/>
      <c r="ALR4" s="103"/>
      <c r="ALS4" s="103"/>
      <c r="ALT4" s="103"/>
      <c r="ALU4" s="103"/>
      <c r="ALV4" s="103"/>
      <c r="ALW4" s="103"/>
      <c r="ALX4" s="103"/>
      <c r="ALY4" s="103"/>
      <c r="ALZ4" s="103"/>
      <c r="AMA4" s="103"/>
      <c r="AMB4" s="103"/>
      <c r="AMC4" s="103"/>
      <c r="AMD4" s="103"/>
      <c r="AME4" s="103"/>
      <c r="AMF4" s="103"/>
      <c r="AMG4" s="103"/>
      <c r="AMH4" s="103"/>
      <c r="AMI4" s="103"/>
      <c r="AMJ4" s="103"/>
      <c r="AMK4" s="103"/>
      <c r="AML4" s="103"/>
      <c r="AMM4" s="103"/>
      <c r="AMN4" s="103"/>
      <c r="AMO4" s="103"/>
      <c r="AMP4" s="103"/>
      <c r="AMQ4" s="103"/>
      <c r="AMR4" s="103"/>
      <c r="AMS4" s="103"/>
      <c r="AMT4" s="103"/>
      <c r="AMU4" s="103"/>
      <c r="AMV4" s="103"/>
      <c r="AMW4" s="103"/>
      <c r="AMX4" s="103"/>
      <c r="AMY4" s="103"/>
      <c r="AMZ4" s="103"/>
      <c r="ANA4" s="103"/>
      <c r="ANB4" s="103"/>
      <c r="ANC4" s="103"/>
      <c r="AND4" s="103"/>
      <c r="ANE4" s="103"/>
      <c r="ANF4" s="103"/>
      <c r="ANG4" s="103"/>
      <c r="ANH4" s="103"/>
      <c r="ANI4" s="103"/>
      <c r="ANJ4" s="103"/>
      <c r="ANK4" s="103"/>
      <c r="ANL4" s="103"/>
      <c r="ANM4" s="103"/>
      <c r="ANN4" s="103"/>
      <c r="ANO4" s="103"/>
      <c r="ANP4" s="103"/>
      <c r="ANQ4" s="103"/>
      <c r="ANR4" s="103"/>
      <c r="ANS4" s="103"/>
      <c r="ANT4" s="103"/>
      <c r="ANU4" s="103"/>
      <c r="ANV4" s="103"/>
      <c r="ANW4" s="103"/>
      <c r="ANX4" s="103"/>
      <c r="ANY4" s="103"/>
      <c r="ANZ4" s="103"/>
      <c r="AOA4" s="103"/>
      <c r="AOB4" s="103"/>
      <c r="AOC4" s="103"/>
      <c r="AOD4" s="103"/>
      <c r="AOE4" s="103"/>
      <c r="AOF4" s="103"/>
      <c r="AOG4" s="103"/>
      <c r="AOH4" s="103"/>
      <c r="AOI4" s="103"/>
      <c r="AOJ4" s="103"/>
      <c r="AOK4" s="103"/>
      <c r="AOL4" s="103"/>
      <c r="AOM4" s="103"/>
      <c r="AON4" s="103"/>
      <c r="AOO4" s="103"/>
      <c r="AOP4" s="103"/>
      <c r="AOQ4" s="103"/>
      <c r="AOR4" s="103"/>
      <c r="AOS4" s="103"/>
      <c r="AOT4" s="103"/>
      <c r="AOU4" s="103"/>
      <c r="AOV4" s="103"/>
      <c r="AOW4" s="103"/>
      <c r="AOX4" s="103"/>
      <c r="AOY4" s="103"/>
      <c r="AOZ4" s="103"/>
      <c r="APA4" s="103"/>
      <c r="APB4" s="103"/>
      <c r="APC4" s="103"/>
      <c r="APD4" s="103"/>
      <c r="APE4" s="103"/>
      <c r="APF4" s="103"/>
      <c r="APG4" s="103"/>
      <c r="APH4" s="103"/>
      <c r="API4" s="103"/>
      <c r="APJ4" s="103"/>
      <c r="APK4" s="103"/>
      <c r="APL4" s="103"/>
      <c r="APM4" s="103"/>
      <c r="APN4" s="103"/>
      <c r="APO4" s="103"/>
      <c r="APP4" s="103"/>
      <c r="APQ4" s="103"/>
      <c r="APR4" s="103"/>
      <c r="APS4" s="103"/>
      <c r="APT4" s="103"/>
      <c r="APU4" s="103"/>
      <c r="APV4" s="103"/>
      <c r="APW4" s="103"/>
      <c r="APX4" s="103"/>
      <c r="APY4" s="103"/>
      <c r="APZ4" s="103"/>
      <c r="AQA4" s="103"/>
      <c r="AQB4" s="103"/>
      <c r="AQC4" s="103"/>
      <c r="AQD4" s="103"/>
      <c r="AQE4" s="103"/>
      <c r="AQF4" s="103"/>
      <c r="AQG4" s="103"/>
      <c r="AQH4" s="103"/>
      <c r="AQI4" s="103"/>
      <c r="AQJ4" s="103"/>
      <c r="AQK4" s="103"/>
      <c r="AQL4" s="103"/>
      <c r="AQM4" s="103"/>
      <c r="AQN4" s="103"/>
      <c r="AQO4" s="103"/>
      <c r="AQP4" s="103"/>
      <c r="AQQ4" s="103"/>
      <c r="AQR4" s="103"/>
      <c r="AQS4" s="103"/>
      <c r="AQT4" s="103"/>
      <c r="AQU4" s="103"/>
      <c r="AQV4" s="103"/>
      <c r="AQW4" s="103"/>
      <c r="AQX4" s="103"/>
      <c r="AQY4" s="103"/>
      <c r="AQZ4" s="103"/>
      <c r="ARA4" s="103"/>
      <c r="ARB4" s="103"/>
      <c r="ARC4" s="103"/>
      <c r="ARD4" s="103"/>
      <c r="ARE4" s="103"/>
      <c r="ARF4" s="103"/>
      <c r="ARG4" s="103"/>
      <c r="ARH4" s="103"/>
      <c r="ARI4" s="103"/>
      <c r="ARJ4" s="103"/>
      <c r="ARK4" s="103"/>
      <c r="ARL4" s="103"/>
      <c r="ARM4" s="103"/>
      <c r="ARN4" s="103"/>
      <c r="ARO4" s="103"/>
      <c r="ARP4" s="103"/>
      <c r="ARQ4" s="103"/>
      <c r="ARR4" s="103"/>
      <c r="ARS4" s="103"/>
      <c r="ART4" s="103"/>
      <c r="ARU4" s="103"/>
      <c r="ARV4" s="103"/>
      <c r="ARW4" s="103"/>
      <c r="ARX4" s="103"/>
      <c r="ARY4" s="103"/>
      <c r="ARZ4" s="103"/>
      <c r="ASA4" s="103"/>
      <c r="ASB4" s="103"/>
      <c r="ASC4" s="103"/>
      <c r="ASD4" s="103"/>
      <c r="ASE4" s="103"/>
      <c r="ASF4" s="103"/>
      <c r="ASG4" s="103"/>
      <c r="ASH4" s="103"/>
      <c r="ASI4" s="103"/>
      <c r="ASJ4" s="103"/>
      <c r="ASK4" s="103"/>
      <c r="ASL4" s="103"/>
      <c r="ASM4" s="103"/>
      <c r="ASN4" s="103"/>
      <c r="ASO4" s="103"/>
      <c r="ASP4" s="103"/>
      <c r="ASQ4" s="103"/>
      <c r="ASR4" s="103"/>
      <c r="ASS4" s="103"/>
      <c r="AST4" s="103"/>
      <c r="ASU4" s="103"/>
      <c r="ASV4" s="103"/>
      <c r="ASW4" s="103"/>
      <c r="ASX4" s="103"/>
      <c r="ASY4" s="103"/>
      <c r="ASZ4" s="103"/>
      <c r="ATA4" s="103"/>
      <c r="ATB4" s="103"/>
      <c r="ATC4" s="103"/>
      <c r="ATD4" s="103"/>
      <c r="ATE4" s="103"/>
      <c r="ATF4" s="103"/>
      <c r="ATG4" s="103"/>
      <c r="ATH4" s="103"/>
      <c r="ATI4" s="103"/>
      <c r="ATJ4" s="103"/>
      <c r="ATK4" s="103"/>
      <c r="ATL4" s="103"/>
      <c r="ATM4" s="103"/>
      <c r="ATN4" s="103"/>
      <c r="ATO4" s="103"/>
      <c r="ATP4" s="103"/>
      <c r="ATQ4" s="103"/>
      <c r="ATR4" s="103"/>
      <c r="ATS4" s="103"/>
      <c r="ATT4" s="103"/>
      <c r="ATU4" s="103"/>
      <c r="ATV4" s="103"/>
      <c r="ATW4" s="103"/>
      <c r="ATX4" s="103"/>
      <c r="ATY4" s="103"/>
      <c r="ATZ4" s="103"/>
      <c r="AUA4" s="103"/>
      <c r="AUB4" s="103"/>
      <c r="AUC4" s="103"/>
      <c r="AUD4" s="103"/>
      <c r="AUE4" s="103"/>
      <c r="AUF4" s="103"/>
      <c r="AUG4" s="103"/>
      <c r="AUH4" s="103"/>
      <c r="AUI4" s="103"/>
      <c r="AUJ4" s="103"/>
      <c r="AUK4" s="103"/>
      <c r="AUL4" s="103"/>
      <c r="AUM4" s="103"/>
      <c r="AUN4" s="103"/>
      <c r="AUO4" s="103"/>
      <c r="AUP4" s="103"/>
      <c r="AUQ4" s="103"/>
      <c r="AUR4" s="103"/>
      <c r="AUS4" s="103"/>
      <c r="AUT4" s="103"/>
      <c r="AUU4" s="103"/>
      <c r="AUV4" s="103"/>
      <c r="AUW4" s="103"/>
      <c r="AUX4" s="103"/>
      <c r="AUY4" s="103"/>
      <c r="AUZ4" s="103"/>
      <c r="AVA4" s="103"/>
      <c r="AVB4" s="103"/>
      <c r="AVC4" s="103"/>
      <c r="AVD4" s="103"/>
      <c r="AVE4" s="103"/>
      <c r="AVF4" s="103"/>
      <c r="AVG4" s="103"/>
      <c r="AVH4" s="103"/>
      <c r="AVI4" s="103"/>
      <c r="AVJ4" s="103"/>
      <c r="AVK4" s="103"/>
      <c r="AVL4" s="103"/>
      <c r="AVM4" s="103"/>
      <c r="AVN4" s="103"/>
      <c r="AVO4" s="103"/>
      <c r="AVP4" s="103"/>
      <c r="AVQ4" s="103"/>
      <c r="AVR4" s="103"/>
      <c r="AVS4" s="103"/>
      <c r="AVT4" s="103"/>
      <c r="AVU4" s="103"/>
      <c r="AVV4" s="103"/>
      <c r="AVW4" s="103"/>
      <c r="AVX4" s="103"/>
      <c r="AVY4" s="103"/>
      <c r="AVZ4" s="103"/>
      <c r="AWA4" s="103"/>
      <c r="AWB4" s="103"/>
      <c r="AWC4" s="103"/>
      <c r="AWD4" s="103"/>
      <c r="AWE4" s="103"/>
      <c r="AWF4" s="103"/>
      <c r="AWG4" s="103"/>
      <c r="AWH4" s="103"/>
      <c r="AWI4" s="103"/>
      <c r="AWJ4" s="103"/>
      <c r="AWK4" s="103"/>
      <c r="AWL4" s="103"/>
      <c r="AWM4" s="103"/>
      <c r="AWN4" s="103"/>
      <c r="AWO4" s="103"/>
      <c r="AWP4" s="103"/>
      <c r="AWQ4" s="103"/>
      <c r="AWR4" s="103"/>
      <c r="AWS4" s="103"/>
      <c r="AWT4" s="103"/>
      <c r="AWU4" s="103"/>
      <c r="AWV4" s="103"/>
      <c r="AWW4" s="103"/>
      <c r="AWX4" s="103"/>
      <c r="AWY4" s="103"/>
      <c r="AWZ4" s="103"/>
      <c r="AXA4" s="103"/>
      <c r="AXB4" s="103"/>
      <c r="AXC4" s="103"/>
      <c r="AXD4" s="103"/>
      <c r="AXE4" s="103"/>
      <c r="AXF4" s="103"/>
      <c r="AXG4" s="103"/>
      <c r="AXH4" s="103"/>
      <c r="AXI4" s="103"/>
      <c r="AXJ4" s="103"/>
      <c r="AXK4" s="103"/>
      <c r="AXL4" s="103"/>
      <c r="AXM4" s="103"/>
      <c r="AXN4" s="103"/>
      <c r="AXO4" s="103"/>
      <c r="AXP4" s="103"/>
      <c r="AXQ4" s="103"/>
      <c r="AXR4" s="103"/>
      <c r="AXS4" s="103"/>
      <c r="AXT4" s="103"/>
      <c r="AXU4" s="103"/>
      <c r="AXV4" s="103"/>
      <c r="AXW4" s="103"/>
      <c r="AXX4" s="103"/>
      <c r="AXY4" s="103"/>
      <c r="AXZ4" s="103"/>
      <c r="AYA4" s="103"/>
      <c r="AYB4" s="103"/>
      <c r="AYC4" s="103"/>
      <c r="AYD4" s="103"/>
      <c r="AYE4" s="103"/>
      <c r="AYF4" s="103"/>
      <c r="AYG4" s="103"/>
      <c r="AYH4" s="103"/>
      <c r="AYI4" s="103"/>
      <c r="AYJ4" s="103"/>
      <c r="AYK4" s="103"/>
      <c r="AYL4" s="103"/>
      <c r="AYM4" s="103"/>
      <c r="AYN4" s="103"/>
      <c r="AYO4" s="103"/>
      <c r="AYP4" s="103"/>
      <c r="AYQ4" s="103"/>
      <c r="AYR4" s="103"/>
      <c r="AYS4" s="103"/>
      <c r="AYT4" s="103"/>
      <c r="AYU4" s="103"/>
      <c r="AYV4" s="103"/>
      <c r="AYW4" s="103"/>
      <c r="AYX4" s="103"/>
      <c r="AYY4" s="103"/>
      <c r="AYZ4" s="103"/>
      <c r="AZA4" s="103"/>
      <c r="AZB4" s="103"/>
      <c r="AZC4" s="103"/>
      <c r="AZD4" s="103"/>
      <c r="AZE4" s="103"/>
      <c r="AZF4" s="103"/>
      <c r="AZG4" s="103"/>
      <c r="AZH4" s="103"/>
      <c r="AZI4" s="103"/>
      <c r="AZJ4" s="103"/>
      <c r="AZK4" s="103"/>
      <c r="AZL4" s="103"/>
      <c r="AZM4" s="103"/>
      <c r="AZN4" s="103"/>
      <c r="AZO4" s="103"/>
      <c r="AZP4" s="103"/>
      <c r="AZQ4" s="103"/>
      <c r="AZR4" s="103"/>
      <c r="AZS4" s="103"/>
      <c r="AZT4" s="103"/>
      <c r="AZU4" s="103"/>
      <c r="AZV4" s="103"/>
      <c r="AZW4" s="103"/>
      <c r="AZX4" s="103"/>
      <c r="AZY4" s="103"/>
      <c r="AZZ4" s="103"/>
      <c r="BAA4" s="103"/>
      <c r="BAB4" s="103"/>
      <c r="BAC4" s="103"/>
      <c r="BAD4" s="103"/>
      <c r="BAE4" s="103"/>
      <c r="BAF4" s="103"/>
      <c r="BAG4" s="103"/>
      <c r="BAH4" s="103"/>
      <c r="BAI4" s="103"/>
      <c r="BAJ4" s="103"/>
      <c r="BAK4" s="103"/>
      <c r="BAL4" s="103"/>
      <c r="BAM4" s="103"/>
      <c r="BAN4" s="103"/>
      <c r="BAO4" s="103"/>
      <c r="BAP4" s="103"/>
      <c r="BAQ4" s="103"/>
      <c r="BAR4" s="103"/>
      <c r="BAS4" s="103"/>
      <c r="BAT4" s="103"/>
      <c r="BAU4" s="103"/>
      <c r="BAV4" s="103"/>
      <c r="BAW4" s="103"/>
      <c r="BAX4" s="103"/>
      <c r="BAY4" s="103"/>
      <c r="BAZ4" s="103"/>
      <c r="BBA4" s="103"/>
      <c r="BBB4" s="103"/>
      <c r="BBC4" s="103"/>
      <c r="BBD4" s="103"/>
      <c r="BBE4" s="103"/>
      <c r="BBF4" s="103"/>
      <c r="BBG4" s="103"/>
      <c r="BBH4" s="103"/>
      <c r="BBI4" s="103"/>
      <c r="BBJ4" s="103"/>
      <c r="BBK4" s="103"/>
      <c r="BBL4" s="103"/>
      <c r="BBM4" s="103"/>
      <c r="BBN4" s="103"/>
      <c r="BBO4" s="103"/>
      <c r="BBP4" s="103"/>
      <c r="BBQ4" s="103"/>
      <c r="BBR4" s="103"/>
      <c r="BBS4" s="103"/>
      <c r="BBT4" s="103"/>
      <c r="BBU4" s="103"/>
      <c r="BBV4" s="103"/>
      <c r="BBW4" s="103"/>
      <c r="BBX4" s="103"/>
      <c r="BBY4" s="103"/>
      <c r="BBZ4" s="103"/>
      <c r="BCA4" s="103"/>
      <c r="BCB4" s="103"/>
      <c r="BCC4" s="103"/>
      <c r="BCD4" s="103"/>
      <c r="BCE4" s="103"/>
      <c r="BCF4" s="103"/>
      <c r="BCG4" s="103"/>
      <c r="BCH4" s="103"/>
      <c r="BCI4" s="103"/>
      <c r="BCJ4" s="103"/>
      <c r="BCK4" s="103"/>
      <c r="BCL4" s="103"/>
      <c r="BCM4" s="103"/>
      <c r="BCN4" s="103"/>
      <c r="BCO4" s="103"/>
      <c r="BCP4" s="103"/>
      <c r="BCQ4" s="103"/>
      <c r="BCR4" s="103"/>
      <c r="BCS4" s="103"/>
      <c r="BCT4" s="103"/>
      <c r="BCU4" s="103"/>
      <c r="BCV4" s="103"/>
      <c r="BCW4" s="103"/>
      <c r="BCX4" s="103"/>
      <c r="BCY4" s="103"/>
      <c r="BCZ4" s="103"/>
      <c r="BDA4" s="103"/>
      <c r="BDB4" s="103"/>
      <c r="BDC4" s="103"/>
      <c r="BDD4" s="103"/>
      <c r="BDE4" s="103"/>
      <c r="BDF4" s="103"/>
      <c r="BDG4" s="103"/>
      <c r="BDH4" s="103"/>
      <c r="BDI4" s="103"/>
      <c r="BDJ4" s="103"/>
      <c r="BDK4" s="103"/>
      <c r="BDL4" s="103"/>
      <c r="BDM4" s="103"/>
      <c r="BDN4" s="103"/>
      <c r="BDO4" s="103"/>
      <c r="BDP4" s="103"/>
      <c r="BDQ4" s="103"/>
      <c r="BDR4" s="103"/>
      <c r="BDS4" s="103"/>
      <c r="BDT4" s="103"/>
      <c r="BDU4" s="103"/>
      <c r="BDV4" s="103"/>
      <c r="BDW4" s="103"/>
      <c r="BDX4" s="103"/>
      <c r="BDY4" s="103"/>
      <c r="BDZ4" s="103"/>
      <c r="BEA4" s="103"/>
      <c r="BEB4" s="103"/>
      <c r="BEC4" s="103"/>
      <c r="BED4" s="103"/>
      <c r="BEE4" s="103"/>
      <c r="BEF4" s="103"/>
      <c r="BEG4" s="103"/>
      <c r="BEH4" s="103"/>
      <c r="BEI4" s="103"/>
      <c r="BEJ4" s="103"/>
      <c r="BEK4" s="103"/>
      <c r="BEL4" s="103"/>
      <c r="BEM4" s="103"/>
      <c r="BEN4" s="103"/>
      <c r="BEO4" s="103"/>
      <c r="BEP4" s="103"/>
      <c r="BEQ4" s="103"/>
      <c r="BER4" s="103"/>
      <c r="BES4" s="103"/>
      <c r="BET4" s="103"/>
      <c r="BEU4" s="103"/>
      <c r="BEV4" s="103"/>
      <c r="BEW4" s="103"/>
      <c r="BEX4" s="103"/>
      <c r="BEY4" s="103"/>
      <c r="BEZ4" s="103"/>
      <c r="BFA4" s="103"/>
      <c r="BFB4" s="103"/>
      <c r="BFC4" s="103"/>
      <c r="BFD4" s="103"/>
      <c r="BFE4" s="103"/>
      <c r="BFF4" s="103"/>
      <c r="BFG4" s="103"/>
      <c r="BFH4" s="103"/>
      <c r="BFI4" s="103"/>
      <c r="BFJ4" s="103"/>
      <c r="BFK4" s="103"/>
      <c r="BFL4" s="103"/>
      <c r="BFM4" s="103"/>
      <c r="BFN4" s="103"/>
      <c r="BFO4" s="103"/>
      <c r="BFP4" s="103"/>
      <c r="BFQ4" s="103"/>
      <c r="BFR4" s="103"/>
      <c r="BFS4" s="103"/>
      <c r="BFT4" s="103"/>
      <c r="BFU4" s="103"/>
      <c r="BFV4" s="103"/>
      <c r="BFW4" s="103"/>
      <c r="BFX4" s="103"/>
      <c r="BFY4" s="103"/>
      <c r="BFZ4" s="103"/>
      <c r="BGA4" s="103"/>
      <c r="BGB4" s="103"/>
      <c r="BGC4" s="103"/>
      <c r="BGD4" s="103"/>
      <c r="BGE4" s="103"/>
      <c r="BGF4" s="103"/>
      <c r="BGG4" s="103"/>
      <c r="BGH4" s="103"/>
      <c r="BGI4" s="103"/>
      <c r="BGJ4" s="103"/>
      <c r="BGK4" s="103"/>
      <c r="BGL4" s="103"/>
      <c r="BGM4" s="103"/>
      <c r="BGN4" s="103"/>
      <c r="BGO4" s="103"/>
      <c r="BGP4" s="103"/>
      <c r="BGQ4" s="103"/>
      <c r="BGR4" s="103"/>
      <c r="BGS4" s="103"/>
      <c r="BGT4" s="103"/>
      <c r="BGU4" s="103"/>
      <c r="BGV4" s="103"/>
      <c r="BGW4" s="103"/>
      <c r="BGX4" s="103"/>
      <c r="BGY4" s="103"/>
      <c r="BGZ4" s="103"/>
      <c r="BHA4" s="103"/>
      <c r="BHB4" s="103"/>
      <c r="BHC4" s="103"/>
      <c r="BHD4" s="103"/>
      <c r="BHE4" s="103"/>
      <c r="BHF4" s="103"/>
      <c r="BHG4" s="103"/>
      <c r="BHH4" s="103"/>
      <c r="BHI4" s="103"/>
      <c r="BHJ4" s="103"/>
      <c r="BHK4" s="103"/>
      <c r="BHL4" s="103"/>
      <c r="BHM4" s="103"/>
      <c r="BHN4" s="103"/>
      <c r="BHO4" s="103"/>
      <c r="BHP4" s="103"/>
      <c r="BHQ4" s="103"/>
      <c r="BHR4" s="103"/>
      <c r="BHS4" s="103"/>
      <c r="BHT4" s="103"/>
      <c r="BHU4" s="103"/>
      <c r="BHV4" s="103"/>
      <c r="BHW4" s="103"/>
      <c r="BHX4" s="103"/>
      <c r="BHY4" s="103"/>
      <c r="BHZ4" s="103"/>
      <c r="BIA4" s="103"/>
      <c r="BIB4" s="103"/>
      <c r="BIC4" s="103"/>
      <c r="BID4" s="103"/>
      <c r="BIE4" s="103"/>
      <c r="BIF4" s="103"/>
      <c r="BIG4" s="103"/>
      <c r="BIH4" s="103"/>
      <c r="BII4" s="103"/>
      <c r="BIJ4" s="103"/>
      <c r="BIK4" s="103"/>
      <c r="BIL4" s="103"/>
      <c r="BIM4" s="103"/>
      <c r="BIN4" s="103"/>
      <c r="BIO4" s="103"/>
      <c r="BIP4" s="103"/>
      <c r="BIQ4" s="103"/>
      <c r="BIR4" s="103"/>
      <c r="BIS4" s="103"/>
      <c r="BIT4" s="103"/>
      <c r="BIU4" s="103"/>
      <c r="BIV4" s="103"/>
      <c r="BIW4" s="103"/>
      <c r="BIX4" s="103"/>
      <c r="BIY4" s="103"/>
      <c r="BIZ4" s="103"/>
      <c r="BJA4" s="103"/>
      <c r="BJB4" s="103"/>
      <c r="BJC4" s="103"/>
      <c r="BJD4" s="103"/>
      <c r="BJE4" s="103"/>
      <c r="BJF4" s="103"/>
      <c r="BJG4" s="103"/>
      <c r="BJH4" s="103"/>
      <c r="BJI4" s="103"/>
      <c r="BJJ4" s="103"/>
      <c r="BJK4" s="103"/>
      <c r="BJL4" s="103"/>
      <c r="BJM4" s="103"/>
      <c r="BJN4" s="103"/>
      <c r="BJO4" s="103"/>
      <c r="BJP4" s="103"/>
      <c r="BJQ4" s="103"/>
      <c r="BJR4" s="103"/>
      <c r="BJS4" s="103"/>
      <c r="BJT4" s="103"/>
      <c r="BJU4" s="103"/>
      <c r="BJV4" s="103"/>
      <c r="BJW4" s="103"/>
      <c r="BJX4" s="103"/>
      <c r="BJY4" s="103"/>
      <c r="BJZ4" s="103"/>
      <c r="BKA4" s="103"/>
      <c r="BKB4" s="103"/>
      <c r="BKC4" s="103"/>
      <c r="BKD4" s="103"/>
      <c r="BKE4" s="103"/>
      <c r="BKF4" s="103"/>
      <c r="BKG4" s="103"/>
      <c r="BKH4" s="103"/>
      <c r="BKI4" s="103"/>
      <c r="BKJ4" s="103"/>
      <c r="BKK4" s="103"/>
      <c r="BKL4" s="103"/>
      <c r="BKM4" s="103"/>
      <c r="BKN4" s="103"/>
      <c r="BKO4" s="103"/>
      <c r="BKP4" s="103"/>
      <c r="BKQ4" s="103"/>
      <c r="BKR4" s="103"/>
      <c r="BKS4" s="103"/>
      <c r="BKT4" s="103"/>
      <c r="BKU4" s="103"/>
      <c r="BKV4" s="103"/>
      <c r="BKW4" s="103"/>
      <c r="BKX4" s="103"/>
      <c r="BKY4" s="103"/>
      <c r="BKZ4" s="103"/>
      <c r="BLA4" s="103"/>
      <c r="BLB4" s="103"/>
      <c r="BLC4" s="103"/>
      <c r="BLD4" s="103"/>
      <c r="BLE4" s="103"/>
      <c r="BLF4" s="103"/>
      <c r="BLG4" s="103"/>
      <c r="BLH4" s="103"/>
      <c r="BLI4" s="103"/>
      <c r="BLJ4" s="103"/>
      <c r="BLK4" s="103"/>
      <c r="BLL4" s="103"/>
      <c r="BLM4" s="103"/>
      <c r="BLN4" s="103"/>
      <c r="BLO4" s="103"/>
      <c r="BLP4" s="103"/>
      <c r="BLQ4" s="103"/>
      <c r="BLR4" s="103"/>
      <c r="BLS4" s="103"/>
      <c r="BLT4" s="103"/>
      <c r="BLU4" s="103"/>
      <c r="BLV4" s="103"/>
      <c r="BLW4" s="103"/>
      <c r="BLX4" s="103"/>
      <c r="BLY4" s="103"/>
      <c r="BLZ4" s="103"/>
      <c r="BMA4" s="103"/>
      <c r="BMB4" s="103"/>
      <c r="BMC4" s="103"/>
      <c r="BMD4" s="103"/>
      <c r="BME4" s="103"/>
      <c r="BMF4" s="103"/>
      <c r="BMG4" s="103"/>
      <c r="BMH4" s="103"/>
      <c r="BMI4" s="103"/>
      <c r="BMJ4" s="103"/>
      <c r="BMK4" s="103"/>
      <c r="BML4" s="103"/>
      <c r="BMM4" s="103"/>
      <c r="BMN4" s="103"/>
      <c r="BMO4" s="103"/>
      <c r="BMP4" s="103"/>
      <c r="BMQ4" s="103"/>
      <c r="BMR4" s="103"/>
      <c r="BMS4" s="103"/>
      <c r="BMT4" s="103"/>
      <c r="BMU4" s="103"/>
      <c r="BMV4" s="103"/>
      <c r="BMW4" s="103"/>
      <c r="BMX4" s="103"/>
      <c r="BMY4" s="103"/>
      <c r="BMZ4" s="103"/>
      <c r="BNA4" s="103"/>
      <c r="BNB4" s="103"/>
      <c r="BNC4" s="103"/>
      <c r="BND4" s="103"/>
      <c r="BNE4" s="103"/>
      <c r="BNF4" s="103"/>
      <c r="BNG4" s="103"/>
      <c r="BNH4" s="103"/>
      <c r="BNI4" s="103"/>
      <c r="BNJ4" s="103"/>
      <c r="BNK4" s="103"/>
      <c r="BNL4" s="103"/>
      <c r="BNM4" s="103"/>
      <c r="BNN4" s="103"/>
      <c r="BNO4" s="103"/>
      <c r="BNP4" s="103"/>
      <c r="BNQ4" s="103"/>
      <c r="BNR4" s="103"/>
      <c r="BNS4" s="103"/>
      <c r="BNT4" s="103"/>
      <c r="BNU4" s="103"/>
      <c r="BNV4" s="103"/>
      <c r="BNW4" s="103"/>
      <c r="BNX4" s="103"/>
      <c r="BNY4" s="103"/>
      <c r="BNZ4" s="103"/>
      <c r="BOA4" s="103"/>
      <c r="BOB4" s="103"/>
      <c r="BOC4" s="103"/>
      <c r="BOD4" s="103"/>
      <c r="BOE4" s="103"/>
      <c r="BOF4" s="103"/>
      <c r="BOG4" s="103"/>
      <c r="BOH4" s="103"/>
      <c r="BOI4" s="103"/>
      <c r="BOJ4" s="103"/>
      <c r="BOK4" s="103"/>
      <c r="BOL4" s="103"/>
      <c r="BOM4" s="103"/>
      <c r="BON4" s="103"/>
      <c r="BOO4" s="103"/>
      <c r="BOP4" s="103"/>
      <c r="BOQ4" s="103"/>
      <c r="BOR4" s="103"/>
      <c r="BOS4" s="103"/>
      <c r="BOT4" s="103"/>
      <c r="BOU4" s="103"/>
      <c r="BOV4" s="103"/>
      <c r="BOW4" s="103"/>
      <c r="BOX4" s="103"/>
      <c r="BOY4" s="103"/>
      <c r="BOZ4" s="103"/>
      <c r="BPA4" s="103"/>
      <c r="BPB4" s="103"/>
      <c r="BPC4" s="103"/>
      <c r="BPD4" s="103"/>
      <c r="BPE4" s="103"/>
      <c r="BPF4" s="103"/>
      <c r="BPG4" s="103"/>
      <c r="BPH4" s="103"/>
      <c r="BPI4" s="103"/>
      <c r="BPJ4" s="103"/>
      <c r="BPK4" s="103"/>
      <c r="BPL4" s="103"/>
      <c r="BPM4" s="103"/>
      <c r="BPN4" s="103"/>
      <c r="BPO4" s="103"/>
      <c r="BPP4" s="103"/>
      <c r="BPQ4" s="103"/>
      <c r="BPR4" s="103"/>
      <c r="BPS4" s="103"/>
      <c r="BPT4" s="103"/>
      <c r="BPU4" s="103"/>
      <c r="BPV4" s="103"/>
      <c r="BPW4" s="103"/>
      <c r="BPX4" s="103"/>
      <c r="BPY4" s="103"/>
      <c r="BPZ4" s="103"/>
      <c r="BQA4" s="103"/>
      <c r="BQB4" s="103"/>
      <c r="BQC4" s="103"/>
      <c r="BQD4" s="103"/>
      <c r="BQE4" s="103"/>
      <c r="BQF4" s="103"/>
      <c r="BQG4" s="103"/>
      <c r="BQH4" s="103"/>
      <c r="BQI4" s="103"/>
      <c r="BQJ4" s="103"/>
      <c r="BQK4" s="103"/>
      <c r="BQL4" s="103"/>
      <c r="BQM4" s="103"/>
      <c r="BQN4" s="103"/>
      <c r="BQO4" s="103"/>
      <c r="BQP4" s="103"/>
      <c r="BQQ4" s="103"/>
      <c r="BQR4" s="103"/>
      <c r="BQS4" s="103"/>
      <c r="BQT4" s="103"/>
      <c r="BQU4" s="103"/>
      <c r="BQV4" s="103"/>
      <c r="BQW4" s="103"/>
      <c r="BQX4" s="103"/>
      <c r="BQY4" s="103"/>
      <c r="BQZ4" s="103"/>
      <c r="BRA4" s="103"/>
      <c r="BRB4" s="103"/>
      <c r="BRC4" s="103"/>
      <c r="BRD4" s="103"/>
      <c r="BRE4" s="103"/>
      <c r="BRF4" s="103"/>
      <c r="BRG4" s="103"/>
      <c r="BRH4" s="103"/>
      <c r="BRI4" s="103"/>
      <c r="BRJ4" s="103"/>
      <c r="BRK4" s="103"/>
      <c r="BRL4" s="103"/>
      <c r="BRM4" s="103"/>
      <c r="BRN4" s="103"/>
      <c r="BRO4" s="103"/>
      <c r="BRP4" s="103"/>
      <c r="BRQ4" s="103"/>
      <c r="BRR4" s="103"/>
      <c r="BRS4" s="103"/>
      <c r="BRT4" s="103"/>
      <c r="BRU4" s="103"/>
      <c r="BRV4" s="103"/>
      <c r="BRW4" s="103"/>
      <c r="BRX4" s="103"/>
      <c r="BRY4" s="103"/>
      <c r="BRZ4" s="103"/>
      <c r="BSA4" s="103"/>
      <c r="BSB4" s="103"/>
      <c r="BSC4" s="103"/>
      <c r="BSD4" s="103"/>
      <c r="BSE4" s="103"/>
      <c r="BSF4" s="103"/>
      <c r="BSG4" s="103"/>
      <c r="BSH4" s="103"/>
      <c r="BSI4" s="103"/>
      <c r="BSJ4" s="103"/>
      <c r="BSK4" s="103"/>
      <c r="BSL4" s="103"/>
      <c r="BSM4" s="103"/>
      <c r="BSN4" s="103"/>
      <c r="BSO4" s="103"/>
      <c r="BSP4" s="103"/>
      <c r="BSQ4" s="103"/>
      <c r="BSR4" s="103"/>
      <c r="BSS4" s="103"/>
      <c r="BST4" s="103"/>
      <c r="BSU4" s="103"/>
      <c r="BSV4" s="103"/>
      <c r="BSW4" s="103"/>
      <c r="BSX4" s="103"/>
      <c r="BSY4" s="103"/>
      <c r="BSZ4" s="103"/>
      <c r="BTA4" s="103"/>
      <c r="BTB4" s="103"/>
      <c r="BTC4" s="103"/>
      <c r="BTD4" s="103"/>
      <c r="BTE4" s="103"/>
      <c r="BTF4" s="103"/>
      <c r="BTG4" s="103"/>
      <c r="BTH4" s="103"/>
      <c r="BTI4" s="103"/>
      <c r="BTJ4" s="103"/>
      <c r="BTK4" s="103"/>
      <c r="BTL4" s="103"/>
      <c r="BTM4" s="103"/>
      <c r="BTN4" s="103"/>
      <c r="BTO4" s="103"/>
      <c r="BTP4" s="103"/>
      <c r="BTQ4" s="103"/>
      <c r="BTR4" s="103"/>
      <c r="BTS4" s="103"/>
      <c r="BTT4" s="103"/>
      <c r="BTU4" s="103"/>
      <c r="BTV4" s="103"/>
      <c r="BTW4" s="103"/>
      <c r="BTX4" s="103"/>
      <c r="BTY4" s="103"/>
      <c r="BTZ4" s="103"/>
      <c r="BUA4" s="103"/>
      <c r="BUB4" s="103"/>
      <c r="BUC4" s="103"/>
      <c r="BUD4" s="103"/>
      <c r="BUE4" s="103"/>
      <c r="BUF4" s="103"/>
      <c r="BUG4" s="103"/>
      <c r="BUH4" s="103"/>
      <c r="BUI4" s="103"/>
      <c r="BUJ4" s="103"/>
      <c r="BUK4" s="103"/>
      <c r="BUL4" s="103"/>
      <c r="BUM4" s="103"/>
      <c r="BUN4" s="103"/>
      <c r="BUO4" s="103"/>
      <c r="BUP4" s="103"/>
      <c r="BUQ4" s="103"/>
      <c r="BUR4" s="103"/>
      <c r="BUS4" s="103"/>
      <c r="BUT4" s="103"/>
      <c r="BUU4" s="103"/>
      <c r="BUV4" s="103"/>
      <c r="BUW4" s="103"/>
      <c r="BUX4" s="103"/>
      <c r="BUY4" s="103"/>
      <c r="BUZ4" s="103"/>
      <c r="BVA4" s="103"/>
      <c r="BVB4" s="103"/>
      <c r="BVC4" s="103"/>
      <c r="BVD4" s="103"/>
      <c r="BVE4" s="103"/>
      <c r="BVF4" s="103"/>
      <c r="BVG4" s="103"/>
      <c r="BVH4" s="103"/>
      <c r="BVI4" s="103"/>
      <c r="BVJ4" s="103"/>
      <c r="BVK4" s="103"/>
      <c r="BVL4" s="103"/>
      <c r="BVM4" s="103"/>
      <c r="BVN4" s="103"/>
      <c r="BVO4" s="103"/>
      <c r="BVP4" s="103"/>
      <c r="BVQ4" s="103"/>
      <c r="BVR4" s="103"/>
      <c r="BVS4" s="103"/>
      <c r="BVT4" s="103"/>
      <c r="BVU4" s="103"/>
      <c r="BVV4" s="103"/>
      <c r="BVW4" s="103"/>
      <c r="BVX4" s="103"/>
      <c r="BVY4" s="103"/>
      <c r="BVZ4" s="103"/>
      <c r="BWA4" s="103"/>
      <c r="BWB4" s="103"/>
      <c r="BWC4" s="103"/>
      <c r="BWD4" s="103"/>
      <c r="BWE4" s="103"/>
      <c r="BWF4" s="103"/>
      <c r="BWG4" s="103"/>
      <c r="BWH4" s="103"/>
      <c r="BWI4" s="103"/>
      <c r="BWJ4" s="103"/>
      <c r="BWK4" s="103"/>
      <c r="BWL4" s="103"/>
      <c r="BWM4" s="103"/>
      <c r="BWN4" s="103"/>
      <c r="BWO4" s="103"/>
      <c r="BWP4" s="103"/>
      <c r="BWQ4" s="103"/>
      <c r="BWR4" s="103"/>
      <c r="BWS4" s="103"/>
      <c r="BWT4" s="103"/>
      <c r="BWU4" s="103"/>
      <c r="BWV4" s="103"/>
      <c r="BWW4" s="103"/>
      <c r="BWX4" s="103"/>
      <c r="BWY4" s="103"/>
      <c r="BWZ4" s="103"/>
      <c r="BXA4" s="103"/>
      <c r="BXB4" s="103"/>
      <c r="BXC4" s="103"/>
      <c r="BXD4" s="103"/>
      <c r="BXE4" s="103"/>
      <c r="BXF4" s="103"/>
      <c r="BXG4" s="103"/>
      <c r="BXH4" s="103"/>
      <c r="BXI4" s="103"/>
      <c r="BXJ4" s="103"/>
      <c r="BXK4" s="103"/>
      <c r="BXL4" s="103"/>
      <c r="BXM4" s="103"/>
      <c r="BXN4" s="103"/>
      <c r="BXO4" s="103"/>
      <c r="BXP4" s="103"/>
      <c r="BXQ4" s="103"/>
      <c r="BXR4" s="103"/>
      <c r="BXS4" s="103"/>
      <c r="BXT4" s="103"/>
      <c r="BXU4" s="103"/>
      <c r="BXV4" s="103"/>
      <c r="BXW4" s="103"/>
      <c r="BXX4" s="103"/>
      <c r="BXY4" s="103"/>
      <c r="BXZ4" s="103"/>
      <c r="BYA4" s="103"/>
      <c r="BYB4" s="103"/>
      <c r="BYC4" s="103"/>
      <c r="BYD4" s="103"/>
      <c r="BYE4" s="103"/>
      <c r="BYF4" s="103"/>
      <c r="BYG4" s="103"/>
      <c r="BYH4" s="103"/>
      <c r="BYI4" s="103"/>
      <c r="BYJ4" s="103"/>
      <c r="BYK4" s="103"/>
      <c r="BYL4" s="103"/>
      <c r="BYM4" s="103"/>
      <c r="BYN4" s="103"/>
      <c r="BYO4" s="103"/>
      <c r="BYP4" s="103"/>
      <c r="BYQ4" s="103"/>
      <c r="BYR4" s="103"/>
      <c r="BYS4" s="103"/>
      <c r="BYT4" s="103"/>
      <c r="BYU4" s="103"/>
      <c r="BYV4" s="103"/>
      <c r="BYW4" s="103"/>
      <c r="BYX4" s="103"/>
      <c r="BYY4" s="103"/>
      <c r="BYZ4" s="103"/>
      <c r="BZA4" s="103"/>
      <c r="BZB4" s="103"/>
      <c r="BZC4" s="103"/>
      <c r="BZD4" s="103"/>
      <c r="BZE4" s="103"/>
      <c r="BZF4" s="103"/>
      <c r="BZG4" s="103"/>
      <c r="BZH4" s="103"/>
      <c r="BZI4" s="103"/>
      <c r="BZJ4" s="103"/>
      <c r="BZK4" s="103"/>
      <c r="BZL4" s="103"/>
      <c r="BZM4" s="103"/>
      <c r="BZN4" s="103"/>
      <c r="BZO4" s="103"/>
      <c r="BZP4" s="103"/>
      <c r="BZQ4" s="103"/>
      <c r="BZR4" s="103"/>
      <c r="BZS4" s="103"/>
      <c r="BZT4" s="103"/>
      <c r="BZU4" s="103"/>
      <c r="BZV4" s="103"/>
      <c r="BZW4" s="103"/>
    </row>
    <row r="5" spans="1:2051" s="111" customFormat="1" ht="30">
      <c r="A5" s="102"/>
      <c r="B5" s="107" t="s">
        <v>232</v>
      </c>
      <c r="C5" s="108" t="s">
        <v>53</v>
      </c>
      <c r="D5" s="108" t="s">
        <v>0</v>
      </c>
      <c r="E5" s="108" t="s">
        <v>2</v>
      </c>
      <c r="F5" s="108" t="s">
        <v>424</v>
      </c>
      <c r="G5" s="108" t="s">
        <v>354</v>
      </c>
      <c r="H5" s="108" t="s">
        <v>237</v>
      </c>
      <c r="I5" s="109" t="s">
        <v>1</v>
      </c>
      <c r="J5" s="107" t="s">
        <v>42</v>
      </c>
      <c r="K5" s="110" t="s">
        <v>9</v>
      </c>
      <c r="L5" s="108" t="s">
        <v>7</v>
      </c>
      <c r="M5" s="108" t="s">
        <v>8</v>
      </c>
      <c r="N5" s="108" t="s">
        <v>9</v>
      </c>
      <c r="O5" s="108" t="s">
        <v>10</v>
      </c>
      <c r="P5" s="109" t="s">
        <v>9</v>
      </c>
      <c r="Q5" s="107" t="s">
        <v>12</v>
      </c>
      <c r="R5" s="108" t="s">
        <v>13</v>
      </c>
      <c r="S5" s="108" t="s">
        <v>14</v>
      </c>
      <c r="T5" s="108" t="s">
        <v>241</v>
      </c>
      <c r="U5" s="109" t="s">
        <v>531</v>
      </c>
      <c r="V5" s="107" t="s">
        <v>12</v>
      </c>
      <c r="W5" s="108" t="s">
        <v>13</v>
      </c>
      <c r="X5" s="108" t="s">
        <v>14</v>
      </c>
      <c r="Y5" s="108" t="s">
        <v>250</v>
      </c>
      <c r="Z5" s="108" t="s">
        <v>242</v>
      </c>
      <c r="AA5" s="109" t="s">
        <v>531</v>
      </c>
      <c r="AB5" s="107" t="s">
        <v>12</v>
      </c>
      <c r="AC5" s="108" t="s">
        <v>13</v>
      </c>
      <c r="AD5" s="108" t="s">
        <v>14</v>
      </c>
      <c r="AE5" s="108" t="str">
        <f>Y5</f>
        <v>Gases fluorados</v>
      </c>
      <c r="AF5" s="108" t="s">
        <v>242</v>
      </c>
      <c r="AG5" s="109" t="s">
        <v>531</v>
      </c>
      <c r="AH5" s="107" t="s">
        <v>12</v>
      </c>
      <c r="AI5" s="108" t="s">
        <v>13</v>
      </c>
      <c r="AJ5" s="108" t="s">
        <v>14</v>
      </c>
      <c r="AK5" s="108" t="str">
        <f>Y5</f>
        <v>Gases fluorados</v>
      </c>
      <c r="AL5" s="108" t="s">
        <v>508</v>
      </c>
      <c r="AM5" s="108" t="s">
        <v>242</v>
      </c>
      <c r="AN5" s="109" t="s">
        <v>531</v>
      </c>
      <c r="AO5" s="103"/>
      <c r="AP5" s="103"/>
      <c r="AQ5" s="103"/>
      <c r="AR5" s="103"/>
      <c r="AS5" s="103"/>
      <c r="AT5" s="103"/>
      <c r="AU5" s="103"/>
      <c r="AV5" s="103"/>
      <c r="AW5" s="103"/>
      <c r="AX5" s="103"/>
      <c r="AY5" s="103"/>
      <c r="AZ5" s="103"/>
      <c r="BA5" s="103"/>
      <c r="BB5" s="103"/>
      <c r="BC5" s="103"/>
      <c r="BD5" s="103"/>
      <c r="BE5" s="103"/>
      <c r="BF5" s="103"/>
      <c r="BG5" s="103"/>
      <c r="BH5" s="103"/>
      <c r="BI5" s="103"/>
      <c r="BJ5" s="103"/>
      <c r="BK5" s="103"/>
      <c r="BL5" s="103"/>
      <c r="BM5" s="103"/>
      <c r="BN5" s="103"/>
      <c r="BO5" s="103"/>
      <c r="BP5" s="103"/>
      <c r="BQ5" s="103"/>
      <c r="BR5" s="103"/>
      <c r="BS5" s="103"/>
      <c r="BT5" s="103"/>
      <c r="BU5" s="103"/>
      <c r="BV5" s="103"/>
      <c r="BW5" s="103"/>
      <c r="BX5" s="103"/>
      <c r="BY5" s="103"/>
      <c r="BZ5" s="103"/>
      <c r="CA5" s="103"/>
      <c r="CB5" s="103"/>
      <c r="CC5" s="103"/>
      <c r="CD5" s="103"/>
      <c r="CE5" s="103"/>
      <c r="CF5" s="103"/>
      <c r="CG5" s="103"/>
      <c r="CH5" s="103"/>
      <c r="CI5" s="103"/>
      <c r="CJ5" s="103"/>
      <c r="CK5" s="103"/>
      <c r="CL5" s="103"/>
      <c r="CM5" s="103"/>
      <c r="CN5" s="103"/>
      <c r="CO5" s="103"/>
      <c r="CP5" s="103"/>
      <c r="CQ5" s="103"/>
      <c r="CR5" s="103"/>
      <c r="CS5" s="103"/>
      <c r="CT5" s="103"/>
      <c r="CU5" s="103"/>
      <c r="CV5" s="103"/>
      <c r="CW5" s="103"/>
      <c r="CX5" s="103"/>
      <c r="CY5" s="103"/>
      <c r="CZ5" s="103"/>
      <c r="DA5" s="103"/>
      <c r="DB5" s="103"/>
      <c r="DC5" s="103"/>
      <c r="DD5" s="103"/>
      <c r="DE5" s="103"/>
      <c r="DF5" s="103"/>
      <c r="DG5" s="103"/>
      <c r="DH5" s="103"/>
      <c r="DI5" s="103"/>
      <c r="DJ5" s="103"/>
      <c r="DK5" s="103"/>
      <c r="DL5" s="103"/>
      <c r="DM5" s="103"/>
      <c r="DN5" s="103"/>
      <c r="DO5" s="103"/>
      <c r="DP5" s="103"/>
      <c r="DQ5" s="103"/>
      <c r="DR5" s="103"/>
      <c r="DS5" s="103"/>
      <c r="DT5" s="103"/>
      <c r="DU5" s="103"/>
      <c r="DV5" s="103"/>
      <c r="DW5" s="103"/>
      <c r="DX5" s="103"/>
      <c r="DY5" s="103"/>
      <c r="DZ5" s="103"/>
      <c r="EA5" s="103"/>
      <c r="EB5" s="103"/>
      <c r="EC5" s="103"/>
      <c r="ED5" s="103"/>
      <c r="EE5" s="103"/>
      <c r="EF5" s="103"/>
      <c r="EG5" s="103"/>
      <c r="EH5" s="103"/>
      <c r="EI5" s="103"/>
      <c r="EJ5" s="103"/>
      <c r="EK5" s="103"/>
      <c r="EL5" s="103"/>
      <c r="EM5" s="103"/>
      <c r="EN5" s="103"/>
      <c r="EO5" s="103"/>
      <c r="EP5" s="103"/>
      <c r="EQ5" s="103"/>
      <c r="ER5" s="103"/>
      <c r="ES5" s="103"/>
      <c r="ET5" s="103"/>
      <c r="EU5" s="103"/>
      <c r="EV5" s="103"/>
      <c r="EW5" s="103"/>
      <c r="EX5" s="103"/>
      <c r="EY5" s="103"/>
      <c r="EZ5" s="103"/>
      <c r="FA5" s="103"/>
      <c r="FB5" s="103"/>
      <c r="FC5" s="103"/>
      <c r="FD5" s="103"/>
      <c r="FE5" s="103"/>
      <c r="FF5" s="103"/>
      <c r="FG5" s="103"/>
      <c r="FH5" s="103"/>
      <c r="FI5" s="103"/>
      <c r="FJ5" s="103"/>
      <c r="FK5" s="103"/>
      <c r="FL5" s="103"/>
      <c r="FM5" s="103"/>
      <c r="FN5" s="103"/>
      <c r="FO5" s="103"/>
      <c r="FP5" s="103"/>
      <c r="FQ5" s="103"/>
      <c r="FR5" s="103"/>
      <c r="FS5" s="103"/>
      <c r="FT5" s="103"/>
      <c r="FU5" s="103"/>
      <c r="FV5" s="103"/>
      <c r="FW5" s="103"/>
      <c r="FX5" s="103"/>
      <c r="FY5" s="103"/>
      <c r="FZ5" s="103"/>
      <c r="GA5" s="103"/>
      <c r="GB5" s="103"/>
      <c r="GC5" s="103"/>
      <c r="GD5" s="103"/>
      <c r="GE5" s="103"/>
      <c r="GF5" s="103"/>
      <c r="GG5" s="103"/>
      <c r="GH5" s="103"/>
      <c r="GI5" s="103"/>
      <c r="GJ5" s="103"/>
      <c r="GK5" s="103"/>
      <c r="GL5" s="103"/>
      <c r="GM5" s="103"/>
      <c r="GN5" s="103"/>
      <c r="GO5" s="103"/>
      <c r="GP5" s="103"/>
      <c r="GQ5" s="103"/>
      <c r="GR5" s="103"/>
      <c r="GS5" s="103"/>
      <c r="GT5" s="103"/>
      <c r="GU5" s="103"/>
      <c r="GV5" s="103"/>
      <c r="GW5" s="103"/>
      <c r="GX5" s="103"/>
      <c r="GY5" s="103"/>
      <c r="GZ5" s="103"/>
      <c r="HA5" s="103"/>
      <c r="HB5" s="103"/>
      <c r="HC5" s="103"/>
      <c r="HD5" s="103"/>
      <c r="HE5" s="103"/>
      <c r="HF5" s="103"/>
      <c r="HG5" s="103"/>
      <c r="HH5" s="103"/>
      <c r="HI5" s="103"/>
      <c r="HJ5" s="103"/>
      <c r="HK5" s="103"/>
      <c r="HL5" s="103"/>
      <c r="HM5" s="103"/>
      <c r="HN5" s="103"/>
      <c r="HO5" s="103"/>
      <c r="HP5" s="103"/>
      <c r="HQ5" s="103"/>
      <c r="HR5" s="103"/>
      <c r="HS5" s="103"/>
      <c r="HT5" s="103"/>
      <c r="HU5" s="103"/>
      <c r="HV5" s="103"/>
      <c r="HW5" s="103"/>
      <c r="HX5" s="103"/>
      <c r="HY5" s="103"/>
      <c r="HZ5" s="103"/>
      <c r="IA5" s="103"/>
      <c r="IB5" s="103"/>
      <c r="IC5" s="103"/>
      <c r="ID5" s="103"/>
      <c r="IE5" s="103"/>
      <c r="IF5" s="103"/>
      <c r="IG5" s="103"/>
      <c r="IH5" s="103"/>
      <c r="II5" s="103"/>
      <c r="IJ5" s="103"/>
      <c r="IK5" s="103"/>
      <c r="IL5" s="103"/>
      <c r="IM5" s="103"/>
      <c r="IN5" s="103"/>
      <c r="IO5" s="103"/>
      <c r="IP5" s="103"/>
      <c r="IQ5" s="103"/>
      <c r="IR5" s="103"/>
      <c r="IS5" s="103"/>
      <c r="IT5" s="103"/>
      <c r="IU5" s="103"/>
      <c r="IV5" s="103"/>
      <c r="IW5" s="103"/>
      <c r="IX5" s="103"/>
      <c r="IY5" s="103"/>
      <c r="IZ5" s="103"/>
      <c r="JA5" s="103"/>
      <c r="JB5" s="103"/>
      <c r="JC5" s="103"/>
      <c r="JD5" s="103"/>
      <c r="JE5" s="103"/>
      <c r="JF5" s="103"/>
      <c r="JG5" s="103"/>
      <c r="JH5" s="103"/>
      <c r="JI5" s="103"/>
      <c r="JJ5" s="103"/>
      <c r="JK5" s="103"/>
      <c r="JL5" s="103"/>
      <c r="JM5" s="103"/>
      <c r="JN5" s="103"/>
      <c r="JO5" s="103"/>
      <c r="JP5" s="103"/>
      <c r="JQ5" s="103"/>
      <c r="JR5" s="103"/>
      <c r="JS5" s="103"/>
      <c r="JT5" s="103"/>
      <c r="JU5" s="103"/>
      <c r="JV5" s="103"/>
      <c r="JW5" s="103"/>
      <c r="JX5" s="103"/>
      <c r="JY5" s="103"/>
      <c r="JZ5" s="103"/>
      <c r="KA5" s="103"/>
      <c r="KB5" s="103"/>
      <c r="KC5" s="103"/>
      <c r="KD5" s="103"/>
      <c r="KE5" s="103"/>
      <c r="KF5" s="103"/>
      <c r="KG5" s="103"/>
      <c r="KH5" s="103"/>
      <c r="KI5" s="103"/>
      <c r="KJ5" s="103"/>
      <c r="KK5" s="103"/>
      <c r="KL5" s="103"/>
      <c r="KM5" s="103"/>
      <c r="KN5" s="103"/>
      <c r="KO5" s="103"/>
      <c r="KP5" s="103"/>
      <c r="KQ5" s="103"/>
      <c r="KR5" s="103"/>
      <c r="KS5" s="103"/>
      <c r="KT5" s="103"/>
      <c r="KU5" s="103"/>
      <c r="KV5" s="103"/>
      <c r="KW5" s="103"/>
      <c r="KX5" s="103"/>
      <c r="KY5" s="103"/>
      <c r="KZ5" s="103"/>
      <c r="LA5" s="103"/>
      <c r="LB5" s="103"/>
      <c r="LC5" s="103"/>
      <c r="LD5" s="103"/>
      <c r="LE5" s="103"/>
      <c r="LF5" s="103"/>
      <c r="LG5" s="103"/>
      <c r="LH5" s="103"/>
      <c r="LI5" s="103"/>
      <c r="LJ5" s="103"/>
      <c r="LK5" s="103"/>
      <c r="LL5" s="103"/>
      <c r="LM5" s="103"/>
      <c r="LN5" s="103"/>
      <c r="LO5" s="103"/>
      <c r="LP5" s="103"/>
      <c r="LQ5" s="103"/>
      <c r="LR5" s="103"/>
      <c r="LS5" s="103"/>
      <c r="LT5" s="103"/>
      <c r="LU5" s="103"/>
      <c r="LV5" s="103"/>
      <c r="LW5" s="103"/>
      <c r="LX5" s="103"/>
      <c r="LY5" s="103"/>
      <c r="LZ5" s="103"/>
      <c r="MA5" s="103"/>
      <c r="MB5" s="103"/>
      <c r="MC5" s="103"/>
      <c r="MD5" s="103"/>
      <c r="ME5" s="103"/>
      <c r="MF5" s="103"/>
      <c r="MG5" s="103"/>
      <c r="MH5" s="103"/>
      <c r="MI5" s="103"/>
      <c r="MJ5" s="103"/>
      <c r="MK5" s="103"/>
      <c r="ML5" s="103"/>
      <c r="MM5" s="103"/>
      <c r="MN5" s="103"/>
      <c r="MO5" s="103"/>
      <c r="MP5" s="103"/>
      <c r="MQ5" s="103"/>
      <c r="MR5" s="103"/>
      <c r="MS5" s="103"/>
      <c r="MT5" s="103"/>
      <c r="MU5" s="103"/>
      <c r="MV5" s="103"/>
      <c r="MW5" s="103"/>
      <c r="MX5" s="103"/>
      <c r="MY5" s="103"/>
      <c r="MZ5" s="103"/>
      <c r="NA5" s="103"/>
      <c r="NB5" s="103"/>
      <c r="NC5" s="103"/>
      <c r="ND5" s="103"/>
      <c r="NE5" s="103"/>
      <c r="NF5" s="103"/>
      <c r="NG5" s="103"/>
      <c r="NH5" s="103"/>
      <c r="NI5" s="103"/>
      <c r="NJ5" s="103"/>
      <c r="NK5" s="103"/>
      <c r="NL5" s="103"/>
      <c r="NM5" s="103"/>
      <c r="NN5" s="103"/>
      <c r="NO5" s="103"/>
      <c r="NP5" s="103"/>
      <c r="NQ5" s="103"/>
      <c r="NR5" s="103"/>
      <c r="NS5" s="103"/>
      <c r="NT5" s="103"/>
      <c r="NU5" s="103"/>
      <c r="NV5" s="103"/>
      <c r="NW5" s="103"/>
      <c r="NX5" s="103"/>
      <c r="NY5" s="103"/>
      <c r="NZ5" s="103"/>
      <c r="OA5" s="103"/>
      <c r="OB5" s="103"/>
      <c r="OC5" s="103"/>
      <c r="OD5" s="103"/>
      <c r="OE5" s="103"/>
      <c r="OF5" s="103"/>
      <c r="OG5" s="103"/>
      <c r="OH5" s="103"/>
      <c r="OI5" s="103"/>
      <c r="OJ5" s="103"/>
      <c r="OK5" s="103"/>
      <c r="OL5" s="103"/>
      <c r="OM5" s="103"/>
      <c r="ON5" s="103"/>
      <c r="OO5" s="103"/>
      <c r="OP5" s="103"/>
      <c r="OQ5" s="103"/>
      <c r="OR5" s="103"/>
      <c r="OS5" s="103"/>
      <c r="OT5" s="103"/>
      <c r="OU5" s="103"/>
      <c r="OV5" s="103"/>
      <c r="OW5" s="103"/>
      <c r="OX5" s="103"/>
      <c r="OY5" s="103"/>
      <c r="OZ5" s="103"/>
      <c r="PA5" s="103"/>
      <c r="PB5" s="103"/>
      <c r="PC5" s="103"/>
      <c r="PD5" s="103"/>
      <c r="PE5" s="103"/>
      <c r="PF5" s="103"/>
      <c r="PG5" s="103"/>
      <c r="PH5" s="103"/>
      <c r="PI5" s="103"/>
      <c r="PJ5" s="103"/>
      <c r="PK5" s="103"/>
      <c r="PL5" s="103"/>
      <c r="PM5" s="103"/>
      <c r="PN5" s="103"/>
      <c r="PO5" s="103"/>
      <c r="PP5" s="103"/>
      <c r="PQ5" s="103"/>
      <c r="PR5" s="103"/>
      <c r="PS5" s="103"/>
      <c r="PT5" s="103"/>
      <c r="PU5" s="103"/>
      <c r="PV5" s="103"/>
      <c r="PW5" s="103"/>
      <c r="PX5" s="103"/>
      <c r="PY5" s="103"/>
      <c r="PZ5" s="103"/>
      <c r="QA5" s="103"/>
      <c r="QB5" s="103"/>
      <c r="QC5" s="103"/>
      <c r="QD5" s="103"/>
      <c r="QE5" s="103"/>
      <c r="QF5" s="103"/>
      <c r="QG5" s="103"/>
      <c r="QH5" s="103"/>
      <c r="QI5" s="103"/>
      <c r="QJ5" s="103"/>
      <c r="QK5" s="103"/>
      <c r="QL5" s="103"/>
      <c r="QM5" s="103"/>
      <c r="QN5" s="103"/>
      <c r="QO5" s="103"/>
      <c r="QP5" s="103"/>
      <c r="QQ5" s="103"/>
      <c r="QR5" s="103"/>
      <c r="QS5" s="103"/>
      <c r="QT5" s="103"/>
      <c r="QU5" s="103"/>
      <c r="QV5" s="103"/>
      <c r="QW5" s="103"/>
      <c r="QX5" s="103"/>
      <c r="QY5" s="103"/>
      <c r="QZ5" s="103"/>
      <c r="RA5" s="103"/>
      <c r="RB5" s="103"/>
      <c r="RC5" s="103"/>
      <c r="RD5" s="103"/>
      <c r="RE5" s="103"/>
      <c r="RF5" s="103"/>
      <c r="RG5" s="103"/>
      <c r="RH5" s="103"/>
      <c r="RI5" s="103"/>
      <c r="RJ5" s="103"/>
      <c r="RK5" s="103"/>
      <c r="RL5" s="103"/>
      <c r="RM5" s="103"/>
      <c r="RN5" s="103"/>
      <c r="RO5" s="103"/>
      <c r="RP5" s="103"/>
      <c r="RQ5" s="103"/>
      <c r="RR5" s="103"/>
      <c r="RS5" s="103"/>
      <c r="RT5" s="103"/>
      <c r="RU5" s="103"/>
      <c r="RV5" s="103"/>
      <c r="RW5" s="103"/>
      <c r="RX5" s="103"/>
      <c r="RY5" s="103"/>
      <c r="RZ5" s="103"/>
      <c r="SA5" s="103"/>
      <c r="SB5" s="103"/>
      <c r="SC5" s="103"/>
      <c r="SD5" s="103"/>
      <c r="SE5" s="103"/>
      <c r="SF5" s="103"/>
      <c r="SG5" s="103"/>
      <c r="SH5" s="103"/>
      <c r="SI5" s="103"/>
      <c r="SJ5" s="103"/>
      <c r="SK5" s="103"/>
      <c r="SL5" s="103"/>
      <c r="SM5" s="103"/>
      <c r="SN5" s="103"/>
      <c r="SO5" s="103"/>
      <c r="SP5" s="103"/>
      <c r="SQ5" s="103"/>
      <c r="SR5" s="103"/>
      <c r="SS5" s="103"/>
      <c r="ST5" s="103"/>
      <c r="SU5" s="103"/>
      <c r="SV5" s="103"/>
      <c r="SW5" s="103"/>
      <c r="SX5" s="103"/>
      <c r="SY5" s="103"/>
      <c r="SZ5" s="103"/>
      <c r="TA5" s="103"/>
      <c r="TB5" s="103"/>
      <c r="TC5" s="103"/>
      <c r="TD5" s="103"/>
      <c r="TE5" s="103"/>
      <c r="TF5" s="103"/>
      <c r="TG5" s="103"/>
      <c r="TH5" s="103"/>
      <c r="TI5" s="103"/>
      <c r="TJ5" s="103"/>
      <c r="TK5" s="103"/>
      <c r="TL5" s="103"/>
      <c r="TM5" s="103"/>
      <c r="TN5" s="103"/>
      <c r="TO5" s="103"/>
      <c r="TP5" s="103"/>
      <c r="TQ5" s="103"/>
      <c r="TR5" s="103"/>
      <c r="TS5" s="103"/>
      <c r="TT5" s="103"/>
      <c r="TU5" s="103"/>
      <c r="TV5" s="103"/>
      <c r="TW5" s="103"/>
      <c r="TX5" s="103"/>
      <c r="TY5" s="103"/>
      <c r="TZ5" s="103"/>
      <c r="UA5" s="103"/>
      <c r="UB5" s="103"/>
      <c r="UC5" s="103"/>
      <c r="UD5" s="103"/>
      <c r="UE5" s="103"/>
      <c r="UF5" s="103"/>
      <c r="UG5" s="103"/>
      <c r="UH5" s="103"/>
      <c r="UI5" s="103"/>
      <c r="UJ5" s="103"/>
      <c r="UK5" s="103"/>
      <c r="UL5" s="103"/>
      <c r="UM5" s="103"/>
      <c r="UN5" s="103"/>
      <c r="UO5" s="103"/>
      <c r="UP5" s="103"/>
      <c r="UQ5" s="103"/>
      <c r="UR5" s="103"/>
      <c r="US5" s="103"/>
      <c r="UT5" s="103"/>
      <c r="UU5" s="103"/>
      <c r="UV5" s="103"/>
      <c r="UW5" s="103"/>
      <c r="UX5" s="103"/>
      <c r="UY5" s="103"/>
      <c r="UZ5" s="103"/>
      <c r="VA5" s="103"/>
      <c r="VB5" s="103"/>
      <c r="VC5" s="103"/>
      <c r="VD5" s="103"/>
      <c r="VE5" s="103"/>
      <c r="VF5" s="103"/>
      <c r="VG5" s="103"/>
      <c r="VH5" s="103"/>
      <c r="VI5" s="103"/>
      <c r="VJ5" s="103"/>
      <c r="VK5" s="103"/>
      <c r="VL5" s="103"/>
      <c r="VM5" s="103"/>
      <c r="VN5" s="103"/>
      <c r="VO5" s="103"/>
      <c r="VP5" s="103"/>
      <c r="VQ5" s="103"/>
      <c r="VR5" s="103"/>
      <c r="VS5" s="103"/>
      <c r="VT5" s="103"/>
      <c r="VU5" s="103"/>
      <c r="VV5" s="103"/>
      <c r="VW5" s="103"/>
      <c r="VX5" s="103"/>
      <c r="VY5" s="103"/>
      <c r="VZ5" s="103"/>
      <c r="WA5" s="103"/>
      <c r="WB5" s="103"/>
      <c r="WC5" s="103"/>
      <c r="WD5" s="103"/>
      <c r="WE5" s="103"/>
      <c r="WF5" s="103"/>
      <c r="WG5" s="103"/>
      <c r="WH5" s="103"/>
      <c r="WI5" s="103"/>
      <c r="WJ5" s="103"/>
      <c r="WK5" s="103"/>
      <c r="WL5" s="103"/>
      <c r="WM5" s="103"/>
      <c r="WN5" s="103"/>
      <c r="WO5" s="103"/>
      <c r="WP5" s="103"/>
      <c r="WQ5" s="103"/>
      <c r="WR5" s="103"/>
      <c r="WS5" s="103"/>
      <c r="WT5" s="103"/>
      <c r="WU5" s="103"/>
      <c r="WV5" s="103"/>
      <c r="WW5" s="103"/>
      <c r="WX5" s="103"/>
      <c r="WY5" s="103"/>
      <c r="WZ5" s="103"/>
      <c r="XA5" s="103"/>
      <c r="XB5" s="103"/>
      <c r="XC5" s="103"/>
      <c r="XD5" s="103"/>
      <c r="XE5" s="103"/>
      <c r="XF5" s="103"/>
      <c r="XG5" s="103"/>
      <c r="XH5" s="103"/>
      <c r="XI5" s="103"/>
      <c r="XJ5" s="103"/>
      <c r="XK5" s="103"/>
      <c r="XL5" s="103"/>
      <c r="XM5" s="103"/>
      <c r="XN5" s="103"/>
      <c r="XO5" s="103"/>
      <c r="XP5" s="103"/>
      <c r="XQ5" s="103"/>
      <c r="XR5" s="103"/>
      <c r="XS5" s="103"/>
      <c r="XT5" s="103"/>
      <c r="XU5" s="103"/>
      <c r="XV5" s="103"/>
      <c r="XW5" s="103"/>
      <c r="XX5" s="103"/>
      <c r="XY5" s="103"/>
      <c r="XZ5" s="103"/>
      <c r="YA5" s="103"/>
      <c r="YB5" s="103"/>
      <c r="YC5" s="103"/>
      <c r="YD5" s="103"/>
      <c r="YE5" s="103"/>
      <c r="YF5" s="103"/>
      <c r="YG5" s="103"/>
      <c r="YH5" s="103"/>
      <c r="YI5" s="103"/>
      <c r="YJ5" s="103"/>
      <c r="YK5" s="103"/>
      <c r="YL5" s="103"/>
      <c r="YM5" s="103"/>
      <c r="YN5" s="103"/>
      <c r="YO5" s="103"/>
      <c r="YP5" s="103"/>
      <c r="YQ5" s="103"/>
      <c r="YR5" s="103"/>
      <c r="YS5" s="103"/>
      <c r="YT5" s="103"/>
      <c r="YU5" s="103"/>
      <c r="YV5" s="103"/>
      <c r="YW5" s="103"/>
      <c r="YX5" s="103"/>
      <c r="YY5" s="103"/>
      <c r="YZ5" s="103"/>
      <c r="ZA5" s="103"/>
      <c r="ZB5" s="103"/>
      <c r="ZC5" s="103"/>
      <c r="ZD5" s="103"/>
      <c r="ZE5" s="103"/>
      <c r="ZF5" s="103"/>
      <c r="ZG5" s="103"/>
      <c r="ZH5" s="103"/>
      <c r="ZI5" s="103"/>
      <c r="ZJ5" s="103"/>
      <c r="ZK5" s="103"/>
      <c r="ZL5" s="103"/>
      <c r="ZM5" s="103"/>
      <c r="ZN5" s="103"/>
      <c r="ZO5" s="103"/>
      <c r="ZP5" s="103"/>
      <c r="ZQ5" s="103"/>
      <c r="ZR5" s="103"/>
      <c r="ZS5" s="103"/>
      <c r="ZT5" s="103"/>
      <c r="ZU5" s="103"/>
      <c r="ZV5" s="103"/>
      <c r="ZW5" s="103"/>
      <c r="ZX5" s="103"/>
      <c r="ZY5" s="103"/>
      <c r="ZZ5" s="103"/>
      <c r="AAA5" s="103"/>
      <c r="AAB5" s="103"/>
      <c r="AAC5" s="103"/>
      <c r="AAD5" s="103"/>
      <c r="AAE5" s="103"/>
      <c r="AAF5" s="103"/>
      <c r="AAG5" s="103"/>
      <c r="AAH5" s="103"/>
      <c r="AAI5" s="103"/>
      <c r="AAJ5" s="103"/>
      <c r="AAK5" s="103"/>
      <c r="AAL5" s="103"/>
      <c r="AAM5" s="103"/>
      <c r="AAN5" s="103"/>
      <c r="AAO5" s="103"/>
      <c r="AAP5" s="103"/>
      <c r="AAQ5" s="103"/>
      <c r="AAR5" s="103"/>
      <c r="AAS5" s="103"/>
      <c r="AAT5" s="103"/>
      <c r="AAU5" s="103"/>
      <c r="AAV5" s="103"/>
      <c r="AAW5" s="103"/>
      <c r="AAX5" s="103"/>
      <c r="AAY5" s="103"/>
      <c r="AAZ5" s="103"/>
      <c r="ABA5" s="103"/>
      <c r="ABB5" s="103"/>
      <c r="ABC5" s="103"/>
      <c r="ABD5" s="103"/>
      <c r="ABE5" s="103"/>
      <c r="ABF5" s="103"/>
      <c r="ABG5" s="103"/>
      <c r="ABH5" s="103"/>
      <c r="ABI5" s="103"/>
      <c r="ABJ5" s="103"/>
      <c r="ABK5" s="103"/>
      <c r="ABL5" s="103"/>
      <c r="ABM5" s="103"/>
      <c r="ABN5" s="103"/>
      <c r="ABO5" s="103"/>
      <c r="ABP5" s="103"/>
      <c r="ABQ5" s="103"/>
      <c r="ABR5" s="103"/>
      <c r="ABS5" s="103"/>
      <c r="ABT5" s="103"/>
      <c r="ABU5" s="103"/>
      <c r="ABV5" s="103"/>
      <c r="ABW5" s="103"/>
      <c r="ABX5" s="103"/>
      <c r="ABY5" s="103"/>
      <c r="ABZ5" s="103"/>
      <c r="ACA5" s="103"/>
      <c r="ACB5" s="103"/>
      <c r="ACC5" s="103"/>
      <c r="ACD5" s="103"/>
      <c r="ACE5" s="103"/>
      <c r="ACF5" s="103"/>
      <c r="ACG5" s="103"/>
      <c r="ACH5" s="103"/>
      <c r="ACI5" s="103"/>
      <c r="ACJ5" s="103"/>
      <c r="ACK5" s="103"/>
      <c r="ACL5" s="103"/>
      <c r="ACM5" s="103"/>
      <c r="ACN5" s="103"/>
      <c r="ACO5" s="103"/>
      <c r="ACP5" s="103"/>
      <c r="ACQ5" s="103"/>
      <c r="ACR5" s="103"/>
      <c r="ACS5" s="103"/>
      <c r="ACT5" s="103"/>
      <c r="ACU5" s="103"/>
      <c r="ACV5" s="103"/>
      <c r="ACW5" s="103"/>
      <c r="ACX5" s="103"/>
      <c r="ACY5" s="103"/>
      <c r="ACZ5" s="103"/>
      <c r="ADA5" s="103"/>
      <c r="ADB5" s="103"/>
      <c r="ADC5" s="103"/>
      <c r="ADD5" s="103"/>
      <c r="ADE5" s="103"/>
      <c r="ADF5" s="103"/>
      <c r="ADG5" s="103"/>
      <c r="ADH5" s="103"/>
      <c r="ADI5" s="103"/>
      <c r="ADJ5" s="103"/>
      <c r="ADK5" s="103"/>
      <c r="ADL5" s="103"/>
      <c r="ADM5" s="103"/>
      <c r="ADN5" s="103"/>
      <c r="ADO5" s="103"/>
      <c r="ADP5" s="103"/>
      <c r="ADQ5" s="103"/>
      <c r="ADR5" s="103"/>
      <c r="ADS5" s="103"/>
      <c r="ADT5" s="103"/>
      <c r="ADU5" s="103"/>
      <c r="ADV5" s="103"/>
      <c r="ADW5" s="103"/>
      <c r="ADX5" s="103"/>
      <c r="ADY5" s="103"/>
      <c r="ADZ5" s="103"/>
      <c r="AEA5" s="103"/>
      <c r="AEB5" s="103"/>
      <c r="AEC5" s="103"/>
      <c r="AED5" s="103"/>
      <c r="AEE5" s="103"/>
      <c r="AEF5" s="103"/>
      <c r="AEG5" s="103"/>
      <c r="AEH5" s="103"/>
      <c r="AEI5" s="103"/>
      <c r="AEJ5" s="103"/>
      <c r="AEK5" s="103"/>
      <c r="AEL5" s="103"/>
      <c r="AEM5" s="103"/>
      <c r="AEN5" s="103"/>
      <c r="AEO5" s="103"/>
      <c r="AEP5" s="103"/>
      <c r="AEQ5" s="103"/>
      <c r="AER5" s="103"/>
      <c r="AES5" s="103"/>
      <c r="AET5" s="103"/>
      <c r="AEU5" s="103"/>
      <c r="AEV5" s="103"/>
      <c r="AEW5" s="103"/>
      <c r="AEX5" s="103"/>
      <c r="AEY5" s="103"/>
      <c r="AEZ5" s="103"/>
      <c r="AFA5" s="103"/>
      <c r="AFB5" s="103"/>
      <c r="AFC5" s="103"/>
      <c r="AFD5" s="103"/>
      <c r="AFE5" s="103"/>
      <c r="AFF5" s="103"/>
      <c r="AFG5" s="103"/>
      <c r="AFH5" s="103"/>
      <c r="AFI5" s="103"/>
      <c r="AFJ5" s="103"/>
      <c r="AFK5" s="103"/>
      <c r="AFL5" s="103"/>
      <c r="AFM5" s="103"/>
      <c r="AFN5" s="103"/>
      <c r="AFO5" s="103"/>
      <c r="AFP5" s="103"/>
      <c r="AFQ5" s="103"/>
      <c r="AFR5" s="103"/>
      <c r="AFS5" s="103"/>
      <c r="AFT5" s="103"/>
      <c r="AFU5" s="103"/>
      <c r="AFV5" s="103"/>
      <c r="AFW5" s="103"/>
      <c r="AFX5" s="103"/>
      <c r="AFY5" s="103"/>
      <c r="AFZ5" s="103"/>
      <c r="AGA5" s="103"/>
      <c r="AGB5" s="103"/>
      <c r="AGC5" s="103"/>
      <c r="AGD5" s="103"/>
      <c r="AGE5" s="103"/>
      <c r="AGF5" s="103"/>
      <c r="AGG5" s="103"/>
      <c r="AGH5" s="103"/>
      <c r="AGI5" s="103"/>
      <c r="AGJ5" s="103"/>
      <c r="AGK5" s="103"/>
      <c r="AGL5" s="103"/>
      <c r="AGM5" s="103"/>
      <c r="AGN5" s="103"/>
      <c r="AGO5" s="103"/>
      <c r="AGP5" s="103"/>
      <c r="AGQ5" s="103"/>
      <c r="AGR5" s="103"/>
      <c r="AGS5" s="103"/>
      <c r="AGT5" s="103"/>
      <c r="AGU5" s="103"/>
      <c r="AGV5" s="103"/>
      <c r="AGW5" s="103"/>
      <c r="AGX5" s="103"/>
      <c r="AGY5" s="103"/>
      <c r="AGZ5" s="103"/>
      <c r="AHA5" s="103"/>
      <c r="AHB5" s="103"/>
      <c r="AHC5" s="103"/>
      <c r="AHD5" s="103"/>
      <c r="AHE5" s="103"/>
      <c r="AHF5" s="103"/>
      <c r="AHG5" s="103"/>
      <c r="AHH5" s="103"/>
      <c r="AHI5" s="103"/>
      <c r="AHJ5" s="103"/>
      <c r="AHK5" s="103"/>
      <c r="AHL5" s="103"/>
      <c r="AHM5" s="103"/>
      <c r="AHN5" s="103"/>
      <c r="AHO5" s="103"/>
      <c r="AHP5" s="103"/>
      <c r="AHQ5" s="103"/>
      <c r="AHR5" s="103"/>
      <c r="AHS5" s="103"/>
      <c r="AHT5" s="103"/>
      <c r="AHU5" s="103"/>
      <c r="AHV5" s="103"/>
      <c r="AHW5" s="103"/>
      <c r="AHX5" s="103"/>
      <c r="AHY5" s="103"/>
      <c r="AHZ5" s="103"/>
      <c r="AIA5" s="103"/>
      <c r="AIB5" s="103"/>
      <c r="AIC5" s="103"/>
      <c r="AID5" s="103"/>
      <c r="AIE5" s="103"/>
      <c r="AIF5" s="103"/>
      <c r="AIG5" s="103"/>
      <c r="AIH5" s="103"/>
      <c r="AII5" s="103"/>
      <c r="AIJ5" s="103"/>
      <c r="AIK5" s="103"/>
      <c r="AIL5" s="103"/>
      <c r="AIM5" s="103"/>
      <c r="AIN5" s="103"/>
      <c r="AIO5" s="103"/>
      <c r="AIP5" s="103"/>
      <c r="AIQ5" s="103"/>
      <c r="AIR5" s="103"/>
      <c r="AIS5" s="103"/>
      <c r="AIT5" s="103"/>
      <c r="AIU5" s="103"/>
      <c r="AIV5" s="103"/>
      <c r="AIW5" s="103"/>
      <c r="AIX5" s="103"/>
      <c r="AIY5" s="103"/>
      <c r="AIZ5" s="103"/>
      <c r="AJA5" s="103"/>
      <c r="AJB5" s="103"/>
      <c r="AJC5" s="103"/>
      <c r="AJD5" s="103"/>
      <c r="AJE5" s="103"/>
      <c r="AJF5" s="103"/>
      <c r="AJG5" s="103"/>
      <c r="AJH5" s="103"/>
      <c r="AJI5" s="103"/>
      <c r="AJJ5" s="103"/>
      <c r="AJK5" s="103"/>
      <c r="AJL5" s="103"/>
      <c r="AJM5" s="103"/>
      <c r="AJN5" s="103"/>
      <c r="AJO5" s="103"/>
      <c r="AJP5" s="103"/>
      <c r="AJQ5" s="103"/>
      <c r="AJR5" s="103"/>
      <c r="AJS5" s="103"/>
      <c r="AJT5" s="103"/>
      <c r="AJU5" s="103"/>
      <c r="AJV5" s="103"/>
      <c r="AJW5" s="103"/>
      <c r="AJX5" s="103"/>
      <c r="AJY5" s="103"/>
      <c r="AJZ5" s="103"/>
      <c r="AKA5" s="103"/>
      <c r="AKB5" s="103"/>
      <c r="AKC5" s="103"/>
      <c r="AKD5" s="103"/>
      <c r="AKE5" s="103"/>
      <c r="AKF5" s="103"/>
      <c r="AKG5" s="103"/>
      <c r="AKH5" s="103"/>
      <c r="AKI5" s="103"/>
      <c r="AKJ5" s="103"/>
      <c r="AKK5" s="103"/>
      <c r="AKL5" s="103"/>
      <c r="AKM5" s="103"/>
      <c r="AKN5" s="103"/>
      <c r="AKO5" s="103"/>
      <c r="AKP5" s="103"/>
      <c r="AKQ5" s="103"/>
      <c r="AKR5" s="103"/>
      <c r="AKS5" s="103"/>
      <c r="AKT5" s="103"/>
      <c r="AKU5" s="103"/>
      <c r="AKV5" s="103"/>
      <c r="AKW5" s="103"/>
      <c r="AKX5" s="103"/>
      <c r="AKY5" s="103"/>
      <c r="AKZ5" s="103"/>
      <c r="ALA5" s="103"/>
      <c r="ALB5" s="103"/>
      <c r="ALC5" s="103"/>
      <c r="ALD5" s="103"/>
      <c r="ALE5" s="103"/>
      <c r="ALF5" s="103"/>
      <c r="ALG5" s="103"/>
      <c r="ALH5" s="103"/>
      <c r="ALI5" s="103"/>
      <c r="ALJ5" s="103"/>
      <c r="ALK5" s="103"/>
      <c r="ALL5" s="103"/>
      <c r="ALM5" s="103"/>
      <c r="ALN5" s="103"/>
      <c r="ALO5" s="103"/>
      <c r="ALP5" s="103"/>
      <c r="ALQ5" s="103"/>
      <c r="ALR5" s="103"/>
      <c r="ALS5" s="103"/>
      <c r="ALT5" s="103"/>
      <c r="ALU5" s="103"/>
      <c r="ALV5" s="103"/>
      <c r="ALW5" s="103"/>
      <c r="ALX5" s="103"/>
      <c r="ALY5" s="103"/>
      <c r="ALZ5" s="103"/>
      <c r="AMA5" s="103"/>
      <c r="AMB5" s="103"/>
      <c r="AMC5" s="103"/>
      <c r="AMD5" s="103"/>
      <c r="AME5" s="103"/>
      <c r="AMF5" s="103"/>
      <c r="AMG5" s="103"/>
      <c r="AMH5" s="103"/>
      <c r="AMI5" s="103"/>
      <c r="AMJ5" s="103"/>
      <c r="AMK5" s="103"/>
      <c r="AML5" s="103"/>
      <c r="AMM5" s="103"/>
      <c r="AMN5" s="103"/>
      <c r="AMO5" s="103"/>
      <c r="AMP5" s="103"/>
      <c r="AMQ5" s="103"/>
      <c r="AMR5" s="103"/>
      <c r="AMS5" s="103"/>
      <c r="AMT5" s="103"/>
      <c r="AMU5" s="103"/>
      <c r="AMV5" s="103"/>
      <c r="AMW5" s="103"/>
      <c r="AMX5" s="103"/>
      <c r="AMY5" s="103"/>
      <c r="AMZ5" s="103"/>
      <c r="ANA5" s="103"/>
      <c r="ANB5" s="103"/>
      <c r="ANC5" s="103"/>
      <c r="AND5" s="103"/>
      <c r="ANE5" s="103"/>
      <c r="ANF5" s="103"/>
      <c r="ANG5" s="103"/>
      <c r="ANH5" s="103"/>
      <c r="ANI5" s="103"/>
      <c r="ANJ5" s="103"/>
      <c r="ANK5" s="103"/>
      <c r="ANL5" s="103"/>
      <c r="ANM5" s="103"/>
      <c r="ANN5" s="103"/>
      <c r="ANO5" s="103"/>
      <c r="ANP5" s="103"/>
      <c r="ANQ5" s="103"/>
      <c r="ANR5" s="103"/>
      <c r="ANS5" s="103"/>
      <c r="ANT5" s="103"/>
      <c r="ANU5" s="103"/>
      <c r="ANV5" s="103"/>
      <c r="ANW5" s="103"/>
      <c r="ANX5" s="103"/>
      <c r="ANY5" s="103"/>
      <c r="ANZ5" s="103"/>
      <c r="AOA5" s="103"/>
      <c r="AOB5" s="103"/>
      <c r="AOC5" s="103"/>
      <c r="AOD5" s="103"/>
      <c r="AOE5" s="103"/>
      <c r="AOF5" s="103"/>
      <c r="AOG5" s="103"/>
      <c r="AOH5" s="103"/>
      <c r="AOI5" s="103"/>
      <c r="AOJ5" s="103"/>
      <c r="AOK5" s="103"/>
      <c r="AOL5" s="103"/>
      <c r="AOM5" s="103"/>
      <c r="AON5" s="103"/>
      <c r="AOO5" s="103"/>
      <c r="AOP5" s="103"/>
      <c r="AOQ5" s="103"/>
      <c r="AOR5" s="103"/>
      <c r="AOS5" s="103"/>
      <c r="AOT5" s="103"/>
      <c r="AOU5" s="103"/>
      <c r="AOV5" s="103"/>
      <c r="AOW5" s="103"/>
      <c r="AOX5" s="103"/>
      <c r="AOY5" s="103"/>
      <c r="AOZ5" s="103"/>
      <c r="APA5" s="103"/>
      <c r="APB5" s="103"/>
      <c r="APC5" s="103"/>
      <c r="APD5" s="103"/>
      <c r="APE5" s="103"/>
      <c r="APF5" s="103"/>
      <c r="APG5" s="103"/>
      <c r="APH5" s="103"/>
      <c r="API5" s="103"/>
      <c r="APJ5" s="103"/>
      <c r="APK5" s="103"/>
      <c r="APL5" s="103"/>
      <c r="APM5" s="103"/>
      <c r="APN5" s="103"/>
      <c r="APO5" s="103"/>
      <c r="APP5" s="103"/>
      <c r="APQ5" s="103"/>
      <c r="APR5" s="103"/>
      <c r="APS5" s="103"/>
      <c r="APT5" s="103"/>
      <c r="APU5" s="103"/>
      <c r="APV5" s="103"/>
      <c r="APW5" s="103"/>
      <c r="APX5" s="103"/>
      <c r="APY5" s="103"/>
      <c r="APZ5" s="103"/>
      <c r="AQA5" s="103"/>
      <c r="AQB5" s="103"/>
      <c r="AQC5" s="103"/>
      <c r="AQD5" s="103"/>
      <c r="AQE5" s="103"/>
      <c r="AQF5" s="103"/>
      <c r="AQG5" s="103"/>
      <c r="AQH5" s="103"/>
      <c r="AQI5" s="103"/>
      <c r="AQJ5" s="103"/>
      <c r="AQK5" s="103"/>
      <c r="AQL5" s="103"/>
      <c r="AQM5" s="103"/>
      <c r="AQN5" s="103"/>
      <c r="AQO5" s="103"/>
      <c r="AQP5" s="103"/>
      <c r="AQQ5" s="103"/>
      <c r="AQR5" s="103"/>
      <c r="AQS5" s="103"/>
      <c r="AQT5" s="103"/>
      <c r="AQU5" s="103"/>
      <c r="AQV5" s="103"/>
      <c r="AQW5" s="103"/>
      <c r="AQX5" s="103"/>
      <c r="AQY5" s="103"/>
      <c r="AQZ5" s="103"/>
      <c r="ARA5" s="103"/>
      <c r="ARB5" s="103"/>
      <c r="ARC5" s="103"/>
      <c r="ARD5" s="103"/>
      <c r="ARE5" s="103"/>
      <c r="ARF5" s="103"/>
      <c r="ARG5" s="103"/>
      <c r="ARH5" s="103"/>
      <c r="ARI5" s="103"/>
      <c r="ARJ5" s="103"/>
      <c r="ARK5" s="103"/>
      <c r="ARL5" s="103"/>
      <c r="ARM5" s="103"/>
      <c r="ARN5" s="103"/>
      <c r="ARO5" s="103"/>
      <c r="ARP5" s="103"/>
      <c r="ARQ5" s="103"/>
      <c r="ARR5" s="103"/>
      <c r="ARS5" s="103"/>
      <c r="ART5" s="103"/>
      <c r="ARU5" s="103"/>
      <c r="ARV5" s="103"/>
      <c r="ARW5" s="103"/>
      <c r="ARX5" s="103"/>
      <c r="ARY5" s="103"/>
      <c r="ARZ5" s="103"/>
      <c r="ASA5" s="103"/>
      <c r="ASB5" s="103"/>
      <c r="ASC5" s="103"/>
      <c r="ASD5" s="103"/>
      <c r="ASE5" s="103"/>
      <c r="ASF5" s="103"/>
      <c r="ASG5" s="103"/>
      <c r="ASH5" s="103"/>
      <c r="ASI5" s="103"/>
      <c r="ASJ5" s="103"/>
      <c r="ASK5" s="103"/>
      <c r="ASL5" s="103"/>
      <c r="ASM5" s="103"/>
      <c r="ASN5" s="103"/>
      <c r="ASO5" s="103"/>
      <c r="ASP5" s="103"/>
      <c r="ASQ5" s="103"/>
      <c r="ASR5" s="103"/>
      <c r="ASS5" s="103"/>
      <c r="AST5" s="103"/>
      <c r="ASU5" s="103"/>
      <c r="ASV5" s="103"/>
      <c r="ASW5" s="103"/>
      <c r="ASX5" s="103"/>
      <c r="ASY5" s="103"/>
      <c r="ASZ5" s="103"/>
      <c r="ATA5" s="103"/>
      <c r="ATB5" s="103"/>
      <c r="ATC5" s="103"/>
      <c r="ATD5" s="103"/>
      <c r="ATE5" s="103"/>
      <c r="ATF5" s="103"/>
      <c r="ATG5" s="103"/>
      <c r="ATH5" s="103"/>
      <c r="ATI5" s="103"/>
      <c r="ATJ5" s="103"/>
      <c r="ATK5" s="103"/>
      <c r="ATL5" s="103"/>
      <c r="ATM5" s="103"/>
      <c r="ATN5" s="103"/>
      <c r="ATO5" s="103"/>
      <c r="ATP5" s="103"/>
      <c r="ATQ5" s="103"/>
      <c r="ATR5" s="103"/>
      <c r="ATS5" s="103"/>
      <c r="ATT5" s="103"/>
      <c r="ATU5" s="103"/>
      <c r="ATV5" s="103"/>
      <c r="ATW5" s="103"/>
      <c r="ATX5" s="103"/>
      <c r="ATY5" s="103"/>
      <c r="ATZ5" s="103"/>
      <c r="AUA5" s="103"/>
      <c r="AUB5" s="103"/>
      <c r="AUC5" s="103"/>
      <c r="AUD5" s="103"/>
      <c r="AUE5" s="103"/>
      <c r="AUF5" s="103"/>
      <c r="AUG5" s="103"/>
      <c r="AUH5" s="103"/>
      <c r="AUI5" s="103"/>
      <c r="AUJ5" s="103"/>
      <c r="AUK5" s="103"/>
      <c r="AUL5" s="103"/>
      <c r="AUM5" s="103"/>
      <c r="AUN5" s="103"/>
      <c r="AUO5" s="103"/>
      <c r="AUP5" s="103"/>
      <c r="AUQ5" s="103"/>
      <c r="AUR5" s="103"/>
      <c r="AUS5" s="103"/>
      <c r="AUT5" s="103"/>
      <c r="AUU5" s="103"/>
      <c r="AUV5" s="103"/>
      <c r="AUW5" s="103"/>
      <c r="AUX5" s="103"/>
      <c r="AUY5" s="103"/>
      <c r="AUZ5" s="103"/>
      <c r="AVA5" s="103"/>
      <c r="AVB5" s="103"/>
      <c r="AVC5" s="103"/>
      <c r="AVD5" s="103"/>
      <c r="AVE5" s="103"/>
      <c r="AVF5" s="103"/>
      <c r="AVG5" s="103"/>
      <c r="AVH5" s="103"/>
      <c r="AVI5" s="103"/>
      <c r="AVJ5" s="103"/>
      <c r="AVK5" s="103"/>
      <c r="AVL5" s="103"/>
      <c r="AVM5" s="103"/>
      <c r="AVN5" s="103"/>
      <c r="AVO5" s="103"/>
      <c r="AVP5" s="103"/>
      <c r="AVQ5" s="103"/>
      <c r="AVR5" s="103"/>
      <c r="AVS5" s="103"/>
      <c r="AVT5" s="103"/>
      <c r="AVU5" s="103"/>
      <c r="AVV5" s="103"/>
      <c r="AVW5" s="103"/>
      <c r="AVX5" s="103"/>
      <c r="AVY5" s="103"/>
      <c r="AVZ5" s="103"/>
      <c r="AWA5" s="103"/>
      <c r="AWB5" s="103"/>
      <c r="AWC5" s="103"/>
      <c r="AWD5" s="103"/>
      <c r="AWE5" s="103"/>
      <c r="AWF5" s="103"/>
      <c r="AWG5" s="103"/>
      <c r="AWH5" s="103"/>
      <c r="AWI5" s="103"/>
      <c r="AWJ5" s="103"/>
      <c r="AWK5" s="103"/>
      <c r="AWL5" s="103"/>
      <c r="AWM5" s="103"/>
      <c r="AWN5" s="103"/>
      <c r="AWO5" s="103"/>
      <c r="AWP5" s="103"/>
      <c r="AWQ5" s="103"/>
      <c r="AWR5" s="103"/>
      <c r="AWS5" s="103"/>
      <c r="AWT5" s="103"/>
      <c r="AWU5" s="103"/>
      <c r="AWV5" s="103"/>
      <c r="AWW5" s="103"/>
      <c r="AWX5" s="103"/>
      <c r="AWY5" s="103"/>
      <c r="AWZ5" s="103"/>
      <c r="AXA5" s="103"/>
      <c r="AXB5" s="103"/>
      <c r="AXC5" s="103"/>
      <c r="AXD5" s="103"/>
      <c r="AXE5" s="103"/>
      <c r="AXF5" s="103"/>
      <c r="AXG5" s="103"/>
      <c r="AXH5" s="103"/>
      <c r="AXI5" s="103"/>
      <c r="AXJ5" s="103"/>
      <c r="AXK5" s="103"/>
      <c r="AXL5" s="103"/>
      <c r="AXM5" s="103"/>
      <c r="AXN5" s="103"/>
      <c r="AXO5" s="103"/>
      <c r="AXP5" s="103"/>
      <c r="AXQ5" s="103"/>
      <c r="AXR5" s="103"/>
      <c r="AXS5" s="103"/>
      <c r="AXT5" s="103"/>
      <c r="AXU5" s="103"/>
      <c r="AXV5" s="103"/>
      <c r="AXW5" s="103"/>
      <c r="AXX5" s="103"/>
      <c r="AXY5" s="103"/>
      <c r="AXZ5" s="103"/>
      <c r="AYA5" s="103"/>
      <c r="AYB5" s="103"/>
      <c r="AYC5" s="103"/>
      <c r="AYD5" s="103"/>
      <c r="AYE5" s="103"/>
      <c r="AYF5" s="103"/>
      <c r="AYG5" s="103"/>
      <c r="AYH5" s="103"/>
      <c r="AYI5" s="103"/>
      <c r="AYJ5" s="103"/>
      <c r="AYK5" s="103"/>
      <c r="AYL5" s="103"/>
      <c r="AYM5" s="103"/>
      <c r="AYN5" s="103"/>
      <c r="AYO5" s="103"/>
      <c r="AYP5" s="103"/>
      <c r="AYQ5" s="103"/>
      <c r="AYR5" s="103"/>
      <c r="AYS5" s="103"/>
      <c r="AYT5" s="103"/>
      <c r="AYU5" s="103"/>
      <c r="AYV5" s="103"/>
      <c r="AYW5" s="103"/>
      <c r="AYX5" s="103"/>
      <c r="AYY5" s="103"/>
      <c r="AYZ5" s="103"/>
      <c r="AZA5" s="103"/>
      <c r="AZB5" s="103"/>
      <c r="AZC5" s="103"/>
      <c r="AZD5" s="103"/>
      <c r="AZE5" s="103"/>
      <c r="AZF5" s="103"/>
      <c r="AZG5" s="103"/>
      <c r="AZH5" s="103"/>
      <c r="AZI5" s="103"/>
      <c r="AZJ5" s="103"/>
      <c r="AZK5" s="103"/>
      <c r="AZL5" s="103"/>
      <c r="AZM5" s="103"/>
      <c r="AZN5" s="103"/>
      <c r="AZO5" s="103"/>
      <c r="AZP5" s="103"/>
      <c r="AZQ5" s="103"/>
      <c r="AZR5" s="103"/>
      <c r="AZS5" s="103"/>
      <c r="AZT5" s="103"/>
      <c r="AZU5" s="103"/>
      <c r="AZV5" s="103"/>
      <c r="AZW5" s="103"/>
      <c r="AZX5" s="103"/>
      <c r="AZY5" s="103"/>
      <c r="AZZ5" s="103"/>
      <c r="BAA5" s="103"/>
      <c r="BAB5" s="103"/>
      <c r="BAC5" s="103"/>
      <c r="BAD5" s="103"/>
      <c r="BAE5" s="103"/>
      <c r="BAF5" s="103"/>
      <c r="BAG5" s="103"/>
      <c r="BAH5" s="103"/>
      <c r="BAI5" s="103"/>
      <c r="BAJ5" s="103"/>
      <c r="BAK5" s="103"/>
      <c r="BAL5" s="103"/>
      <c r="BAM5" s="103"/>
      <c r="BAN5" s="103"/>
      <c r="BAO5" s="103"/>
      <c r="BAP5" s="103"/>
      <c r="BAQ5" s="103"/>
      <c r="BAR5" s="103"/>
      <c r="BAS5" s="103"/>
      <c r="BAT5" s="103"/>
      <c r="BAU5" s="103"/>
      <c r="BAV5" s="103"/>
      <c r="BAW5" s="103"/>
      <c r="BAX5" s="103"/>
      <c r="BAY5" s="103"/>
      <c r="BAZ5" s="103"/>
      <c r="BBA5" s="103"/>
      <c r="BBB5" s="103"/>
      <c r="BBC5" s="103"/>
      <c r="BBD5" s="103"/>
      <c r="BBE5" s="103"/>
      <c r="BBF5" s="103"/>
      <c r="BBG5" s="103"/>
      <c r="BBH5" s="103"/>
      <c r="BBI5" s="103"/>
      <c r="BBJ5" s="103"/>
      <c r="BBK5" s="103"/>
      <c r="BBL5" s="103"/>
      <c r="BBM5" s="103"/>
      <c r="BBN5" s="103"/>
      <c r="BBO5" s="103"/>
      <c r="BBP5" s="103"/>
      <c r="BBQ5" s="103"/>
      <c r="BBR5" s="103"/>
      <c r="BBS5" s="103"/>
      <c r="BBT5" s="103"/>
      <c r="BBU5" s="103"/>
      <c r="BBV5" s="103"/>
      <c r="BBW5" s="103"/>
      <c r="BBX5" s="103"/>
      <c r="BBY5" s="103"/>
      <c r="BBZ5" s="103"/>
      <c r="BCA5" s="103"/>
      <c r="BCB5" s="103"/>
      <c r="BCC5" s="103"/>
      <c r="BCD5" s="103"/>
      <c r="BCE5" s="103"/>
      <c r="BCF5" s="103"/>
      <c r="BCG5" s="103"/>
      <c r="BCH5" s="103"/>
      <c r="BCI5" s="103"/>
      <c r="BCJ5" s="103"/>
      <c r="BCK5" s="103"/>
      <c r="BCL5" s="103"/>
      <c r="BCM5" s="103"/>
      <c r="BCN5" s="103"/>
      <c r="BCO5" s="103"/>
      <c r="BCP5" s="103"/>
      <c r="BCQ5" s="103"/>
      <c r="BCR5" s="103"/>
      <c r="BCS5" s="103"/>
      <c r="BCT5" s="103"/>
      <c r="BCU5" s="103"/>
      <c r="BCV5" s="103"/>
      <c r="BCW5" s="103"/>
      <c r="BCX5" s="103"/>
      <c r="BCY5" s="103"/>
      <c r="BCZ5" s="103"/>
      <c r="BDA5" s="103"/>
      <c r="BDB5" s="103"/>
      <c r="BDC5" s="103"/>
      <c r="BDD5" s="103"/>
      <c r="BDE5" s="103"/>
      <c r="BDF5" s="103"/>
      <c r="BDG5" s="103"/>
      <c r="BDH5" s="103"/>
      <c r="BDI5" s="103"/>
      <c r="BDJ5" s="103"/>
      <c r="BDK5" s="103"/>
      <c r="BDL5" s="103"/>
      <c r="BDM5" s="103"/>
      <c r="BDN5" s="103"/>
      <c r="BDO5" s="103"/>
      <c r="BDP5" s="103"/>
      <c r="BDQ5" s="103"/>
      <c r="BDR5" s="103"/>
      <c r="BDS5" s="103"/>
      <c r="BDT5" s="103"/>
      <c r="BDU5" s="103"/>
      <c r="BDV5" s="103"/>
      <c r="BDW5" s="103"/>
      <c r="BDX5" s="103"/>
      <c r="BDY5" s="103"/>
      <c r="BDZ5" s="103"/>
      <c r="BEA5" s="103"/>
      <c r="BEB5" s="103"/>
      <c r="BEC5" s="103"/>
      <c r="BED5" s="103"/>
      <c r="BEE5" s="103"/>
      <c r="BEF5" s="103"/>
      <c r="BEG5" s="103"/>
      <c r="BEH5" s="103"/>
      <c r="BEI5" s="103"/>
      <c r="BEJ5" s="103"/>
      <c r="BEK5" s="103"/>
      <c r="BEL5" s="103"/>
      <c r="BEM5" s="103"/>
      <c r="BEN5" s="103"/>
      <c r="BEO5" s="103"/>
      <c r="BEP5" s="103"/>
      <c r="BEQ5" s="103"/>
      <c r="BER5" s="103"/>
      <c r="BES5" s="103"/>
      <c r="BET5" s="103"/>
      <c r="BEU5" s="103"/>
      <c r="BEV5" s="103"/>
      <c r="BEW5" s="103"/>
      <c r="BEX5" s="103"/>
      <c r="BEY5" s="103"/>
      <c r="BEZ5" s="103"/>
      <c r="BFA5" s="103"/>
      <c r="BFB5" s="103"/>
      <c r="BFC5" s="103"/>
      <c r="BFD5" s="103"/>
      <c r="BFE5" s="103"/>
      <c r="BFF5" s="103"/>
      <c r="BFG5" s="103"/>
      <c r="BFH5" s="103"/>
      <c r="BFI5" s="103"/>
      <c r="BFJ5" s="103"/>
      <c r="BFK5" s="103"/>
      <c r="BFL5" s="103"/>
      <c r="BFM5" s="103"/>
      <c r="BFN5" s="103"/>
      <c r="BFO5" s="103"/>
      <c r="BFP5" s="103"/>
      <c r="BFQ5" s="103"/>
      <c r="BFR5" s="103"/>
      <c r="BFS5" s="103"/>
      <c r="BFT5" s="103"/>
      <c r="BFU5" s="103"/>
      <c r="BFV5" s="103"/>
      <c r="BFW5" s="103"/>
      <c r="BFX5" s="103"/>
      <c r="BFY5" s="103"/>
      <c r="BFZ5" s="103"/>
      <c r="BGA5" s="103"/>
      <c r="BGB5" s="103"/>
      <c r="BGC5" s="103"/>
      <c r="BGD5" s="103"/>
      <c r="BGE5" s="103"/>
      <c r="BGF5" s="103"/>
      <c r="BGG5" s="103"/>
      <c r="BGH5" s="103"/>
      <c r="BGI5" s="103"/>
      <c r="BGJ5" s="103"/>
      <c r="BGK5" s="103"/>
      <c r="BGL5" s="103"/>
      <c r="BGM5" s="103"/>
      <c r="BGN5" s="103"/>
      <c r="BGO5" s="103"/>
      <c r="BGP5" s="103"/>
      <c r="BGQ5" s="103"/>
      <c r="BGR5" s="103"/>
      <c r="BGS5" s="103"/>
      <c r="BGT5" s="103"/>
      <c r="BGU5" s="103"/>
      <c r="BGV5" s="103"/>
      <c r="BGW5" s="103"/>
      <c r="BGX5" s="103"/>
      <c r="BGY5" s="103"/>
      <c r="BGZ5" s="103"/>
      <c r="BHA5" s="103"/>
      <c r="BHB5" s="103"/>
      <c r="BHC5" s="103"/>
      <c r="BHD5" s="103"/>
      <c r="BHE5" s="103"/>
      <c r="BHF5" s="103"/>
      <c r="BHG5" s="103"/>
      <c r="BHH5" s="103"/>
      <c r="BHI5" s="103"/>
      <c r="BHJ5" s="103"/>
      <c r="BHK5" s="103"/>
      <c r="BHL5" s="103"/>
      <c r="BHM5" s="103"/>
      <c r="BHN5" s="103"/>
      <c r="BHO5" s="103"/>
      <c r="BHP5" s="103"/>
      <c r="BHQ5" s="103"/>
      <c r="BHR5" s="103"/>
      <c r="BHS5" s="103"/>
      <c r="BHT5" s="103"/>
      <c r="BHU5" s="103"/>
      <c r="BHV5" s="103"/>
      <c r="BHW5" s="103"/>
      <c r="BHX5" s="103"/>
      <c r="BHY5" s="103"/>
      <c r="BHZ5" s="103"/>
      <c r="BIA5" s="103"/>
      <c r="BIB5" s="103"/>
      <c r="BIC5" s="103"/>
      <c r="BID5" s="103"/>
      <c r="BIE5" s="103"/>
      <c r="BIF5" s="103"/>
      <c r="BIG5" s="103"/>
      <c r="BIH5" s="103"/>
      <c r="BII5" s="103"/>
      <c r="BIJ5" s="103"/>
      <c r="BIK5" s="103"/>
      <c r="BIL5" s="103"/>
      <c r="BIM5" s="103"/>
      <c r="BIN5" s="103"/>
      <c r="BIO5" s="103"/>
      <c r="BIP5" s="103"/>
      <c r="BIQ5" s="103"/>
      <c r="BIR5" s="103"/>
      <c r="BIS5" s="103"/>
      <c r="BIT5" s="103"/>
      <c r="BIU5" s="103"/>
      <c r="BIV5" s="103"/>
      <c r="BIW5" s="103"/>
      <c r="BIX5" s="103"/>
      <c r="BIY5" s="103"/>
      <c r="BIZ5" s="103"/>
      <c r="BJA5" s="103"/>
      <c r="BJB5" s="103"/>
      <c r="BJC5" s="103"/>
      <c r="BJD5" s="103"/>
      <c r="BJE5" s="103"/>
      <c r="BJF5" s="103"/>
      <c r="BJG5" s="103"/>
      <c r="BJH5" s="103"/>
      <c r="BJI5" s="103"/>
      <c r="BJJ5" s="103"/>
      <c r="BJK5" s="103"/>
      <c r="BJL5" s="103"/>
      <c r="BJM5" s="103"/>
      <c r="BJN5" s="103"/>
      <c r="BJO5" s="103"/>
      <c r="BJP5" s="103"/>
      <c r="BJQ5" s="103"/>
      <c r="BJR5" s="103"/>
      <c r="BJS5" s="103"/>
      <c r="BJT5" s="103"/>
      <c r="BJU5" s="103"/>
      <c r="BJV5" s="103"/>
      <c r="BJW5" s="103"/>
      <c r="BJX5" s="103"/>
      <c r="BJY5" s="103"/>
      <c r="BJZ5" s="103"/>
      <c r="BKA5" s="103"/>
      <c r="BKB5" s="103"/>
      <c r="BKC5" s="103"/>
      <c r="BKD5" s="103"/>
      <c r="BKE5" s="103"/>
      <c r="BKF5" s="103"/>
      <c r="BKG5" s="103"/>
      <c r="BKH5" s="103"/>
      <c r="BKI5" s="103"/>
      <c r="BKJ5" s="103"/>
      <c r="BKK5" s="103"/>
      <c r="BKL5" s="103"/>
      <c r="BKM5" s="103"/>
      <c r="BKN5" s="103"/>
      <c r="BKO5" s="103"/>
      <c r="BKP5" s="103"/>
      <c r="BKQ5" s="103"/>
      <c r="BKR5" s="103"/>
      <c r="BKS5" s="103"/>
      <c r="BKT5" s="103"/>
      <c r="BKU5" s="103"/>
      <c r="BKV5" s="103"/>
      <c r="BKW5" s="103"/>
      <c r="BKX5" s="103"/>
      <c r="BKY5" s="103"/>
      <c r="BKZ5" s="103"/>
      <c r="BLA5" s="103"/>
      <c r="BLB5" s="103"/>
      <c r="BLC5" s="103"/>
      <c r="BLD5" s="103"/>
      <c r="BLE5" s="103"/>
      <c r="BLF5" s="103"/>
      <c r="BLG5" s="103"/>
      <c r="BLH5" s="103"/>
      <c r="BLI5" s="103"/>
      <c r="BLJ5" s="103"/>
      <c r="BLK5" s="103"/>
      <c r="BLL5" s="103"/>
      <c r="BLM5" s="103"/>
      <c r="BLN5" s="103"/>
      <c r="BLO5" s="103"/>
      <c r="BLP5" s="103"/>
      <c r="BLQ5" s="103"/>
      <c r="BLR5" s="103"/>
      <c r="BLS5" s="103"/>
      <c r="BLT5" s="103"/>
      <c r="BLU5" s="103"/>
      <c r="BLV5" s="103"/>
      <c r="BLW5" s="103"/>
      <c r="BLX5" s="103"/>
      <c r="BLY5" s="103"/>
      <c r="BLZ5" s="103"/>
      <c r="BMA5" s="103"/>
      <c r="BMB5" s="103"/>
      <c r="BMC5" s="103"/>
      <c r="BMD5" s="103"/>
      <c r="BME5" s="103"/>
      <c r="BMF5" s="103"/>
      <c r="BMG5" s="103"/>
      <c r="BMH5" s="103"/>
      <c r="BMI5" s="103"/>
      <c r="BMJ5" s="103"/>
      <c r="BMK5" s="103"/>
      <c r="BML5" s="103"/>
      <c r="BMM5" s="103"/>
      <c r="BMN5" s="103"/>
      <c r="BMO5" s="103"/>
      <c r="BMP5" s="103"/>
      <c r="BMQ5" s="103"/>
      <c r="BMR5" s="103"/>
      <c r="BMS5" s="103"/>
      <c r="BMT5" s="103"/>
      <c r="BMU5" s="103"/>
      <c r="BMV5" s="103"/>
      <c r="BMW5" s="103"/>
      <c r="BMX5" s="103"/>
      <c r="BMY5" s="103"/>
      <c r="BMZ5" s="103"/>
      <c r="BNA5" s="103"/>
      <c r="BNB5" s="103"/>
      <c r="BNC5" s="103"/>
      <c r="BND5" s="103"/>
      <c r="BNE5" s="103"/>
      <c r="BNF5" s="103"/>
      <c r="BNG5" s="103"/>
      <c r="BNH5" s="103"/>
      <c r="BNI5" s="103"/>
      <c r="BNJ5" s="103"/>
      <c r="BNK5" s="103"/>
      <c r="BNL5" s="103"/>
      <c r="BNM5" s="103"/>
      <c r="BNN5" s="103"/>
      <c r="BNO5" s="103"/>
      <c r="BNP5" s="103"/>
      <c r="BNQ5" s="103"/>
      <c r="BNR5" s="103"/>
      <c r="BNS5" s="103"/>
      <c r="BNT5" s="103"/>
      <c r="BNU5" s="103"/>
      <c r="BNV5" s="103"/>
      <c r="BNW5" s="103"/>
      <c r="BNX5" s="103"/>
      <c r="BNY5" s="103"/>
      <c r="BNZ5" s="103"/>
      <c r="BOA5" s="103"/>
      <c r="BOB5" s="103"/>
      <c r="BOC5" s="103"/>
      <c r="BOD5" s="103"/>
      <c r="BOE5" s="103"/>
      <c r="BOF5" s="103"/>
      <c r="BOG5" s="103"/>
      <c r="BOH5" s="103"/>
      <c r="BOI5" s="103"/>
      <c r="BOJ5" s="103"/>
      <c r="BOK5" s="103"/>
      <c r="BOL5" s="103"/>
      <c r="BOM5" s="103"/>
      <c r="BON5" s="103"/>
      <c r="BOO5" s="103"/>
      <c r="BOP5" s="103"/>
      <c r="BOQ5" s="103"/>
      <c r="BOR5" s="103"/>
      <c r="BOS5" s="103"/>
      <c r="BOT5" s="103"/>
      <c r="BOU5" s="103"/>
      <c r="BOV5" s="103"/>
      <c r="BOW5" s="103"/>
      <c r="BOX5" s="103"/>
      <c r="BOY5" s="103"/>
      <c r="BOZ5" s="103"/>
      <c r="BPA5" s="103"/>
      <c r="BPB5" s="103"/>
      <c r="BPC5" s="103"/>
      <c r="BPD5" s="103"/>
      <c r="BPE5" s="103"/>
      <c r="BPF5" s="103"/>
      <c r="BPG5" s="103"/>
      <c r="BPH5" s="103"/>
      <c r="BPI5" s="103"/>
      <c r="BPJ5" s="103"/>
      <c r="BPK5" s="103"/>
      <c r="BPL5" s="103"/>
      <c r="BPM5" s="103"/>
      <c r="BPN5" s="103"/>
      <c r="BPO5" s="103"/>
      <c r="BPP5" s="103"/>
      <c r="BPQ5" s="103"/>
      <c r="BPR5" s="103"/>
      <c r="BPS5" s="103"/>
      <c r="BPT5" s="103"/>
      <c r="BPU5" s="103"/>
      <c r="BPV5" s="103"/>
      <c r="BPW5" s="103"/>
      <c r="BPX5" s="103"/>
      <c r="BPY5" s="103"/>
      <c r="BPZ5" s="103"/>
      <c r="BQA5" s="103"/>
      <c r="BQB5" s="103"/>
      <c r="BQC5" s="103"/>
      <c r="BQD5" s="103"/>
      <c r="BQE5" s="103"/>
      <c r="BQF5" s="103"/>
      <c r="BQG5" s="103"/>
      <c r="BQH5" s="103"/>
      <c r="BQI5" s="103"/>
      <c r="BQJ5" s="103"/>
      <c r="BQK5" s="103"/>
      <c r="BQL5" s="103"/>
      <c r="BQM5" s="103"/>
      <c r="BQN5" s="103"/>
      <c r="BQO5" s="103"/>
      <c r="BQP5" s="103"/>
      <c r="BQQ5" s="103"/>
      <c r="BQR5" s="103"/>
      <c r="BQS5" s="103"/>
      <c r="BQT5" s="103"/>
      <c r="BQU5" s="103"/>
      <c r="BQV5" s="103"/>
      <c r="BQW5" s="103"/>
      <c r="BQX5" s="103"/>
      <c r="BQY5" s="103"/>
      <c r="BQZ5" s="103"/>
      <c r="BRA5" s="103"/>
      <c r="BRB5" s="103"/>
      <c r="BRC5" s="103"/>
      <c r="BRD5" s="103"/>
      <c r="BRE5" s="103"/>
      <c r="BRF5" s="103"/>
      <c r="BRG5" s="103"/>
      <c r="BRH5" s="103"/>
      <c r="BRI5" s="103"/>
      <c r="BRJ5" s="103"/>
      <c r="BRK5" s="103"/>
      <c r="BRL5" s="103"/>
      <c r="BRM5" s="103"/>
      <c r="BRN5" s="103"/>
      <c r="BRO5" s="103"/>
      <c r="BRP5" s="103"/>
      <c r="BRQ5" s="103"/>
      <c r="BRR5" s="103"/>
      <c r="BRS5" s="103"/>
      <c r="BRT5" s="103"/>
      <c r="BRU5" s="103"/>
      <c r="BRV5" s="103"/>
      <c r="BRW5" s="103"/>
      <c r="BRX5" s="103"/>
      <c r="BRY5" s="103"/>
      <c r="BRZ5" s="103"/>
      <c r="BSA5" s="103"/>
      <c r="BSB5" s="103"/>
      <c r="BSC5" s="103"/>
      <c r="BSD5" s="103"/>
      <c r="BSE5" s="103"/>
      <c r="BSF5" s="103"/>
      <c r="BSG5" s="103"/>
      <c r="BSH5" s="103"/>
      <c r="BSI5" s="103"/>
      <c r="BSJ5" s="103"/>
      <c r="BSK5" s="103"/>
      <c r="BSL5" s="103"/>
      <c r="BSM5" s="103"/>
      <c r="BSN5" s="103"/>
      <c r="BSO5" s="103"/>
      <c r="BSP5" s="103"/>
      <c r="BSQ5" s="103"/>
      <c r="BSR5" s="103"/>
      <c r="BSS5" s="103"/>
      <c r="BST5" s="103"/>
      <c r="BSU5" s="103"/>
      <c r="BSV5" s="103"/>
      <c r="BSW5" s="103"/>
      <c r="BSX5" s="103"/>
      <c r="BSY5" s="103"/>
      <c r="BSZ5" s="103"/>
      <c r="BTA5" s="103"/>
      <c r="BTB5" s="103"/>
      <c r="BTC5" s="103"/>
      <c r="BTD5" s="103"/>
      <c r="BTE5" s="103"/>
      <c r="BTF5" s="103"/>
      <c r="BTG5" s="103"/>
      <c r="BTH5" s="103"/>
      <c r="BTI5" s="103"/>
      <c r="BTJ5" s="103"/>
      <c r="BTK5" s="103"/>
      <c r="BTL5" s="103"/>
      <c r="BTM5" s="103"/>
      <c r="BTN5" s="103"/>
      <c r="BTO5" s="103"/>
      <c r="BTP5" s="103"/>
      <c r="BTQ5" s="103"/>
      <c r="BTR5" s="103"/>
      <c r="BTS5" s="103"/>
      <c r="BTT5" s="103"/>
      <c r="BTU5" s="103"/>
      <c r="BTV5" s="103"/>
      <c r="BTW5" s="103"/>
      <c r="BTX5" s="103"/>
      <c r="BTY5" s="103"/>
      <c r="BTZ5" s="103"/>
      <c r="BUA5" s="103"/>
      <c r="BUB5" s="103"/>
      <c r="BUC5" s="103"/>
      <c r="BUD5" s="103"/>
      <c r="BUE5" s="103"/>
      <c r="BUF5" s="103"/>
      <c r="BUG5" s="103"/>
      <c r="BUH5" s="103"/>
      <c r="BUI5" s="103"/>
      <c r="BUJ5" s="103"/>
      <c r="BUK5" s="103"/>
      <c r="BUL5" s="103"/>
      <c r="BUM5" s="103"/>
      <c r="BUN5" s="103"/>
      <c r="BUO5" s="103"/>
      <c r="BUP5" s="103"/>
      <c r="BUQ5" s="103"/>
      <c r="BUR5" s="103"/>
      <c r="BUS5" s="103"/>
      <c r="BUT5" s="103"/>
      <c r="BUU5" s="103"/>
      <c r="BUV5" s="103"/>
      <c r="BUW5" s="103"/>
      <c r="BUX5" s="103"/>
      <c r="BUY5" s="103"/>
      <c r="BUZ5" s="103"/>
      <c r="BVA5" s="103"/>
      <c r="BVB5" s="103"/>
      <c r="BVC5" s="103"/>
      <c r="BVD5" s="103"/>
      <c r="BVE5" s="103"/>
      <c r="BVF5" s="103"/>
      <c r="BVG5" s="103"/>
      <c r="BVH5" s="103"/>
      <c r="BVI5" s="103"/>
      <c r="BVJ5" s="103"/>
      <c r="BVK5" s="103"/>
      <c r="BVL5" s="103"/>
      <c r="BVM5" s="103"/>
      <c r="BVN5" s="103"/>
      <c r="BVO5" s="103"/>
      <c r="BVP5" s="103"/>
      <c r="BVQ5" s="103"/>
      <c r="BVR5" s="103"/>
      <c r="BVS5" s="103"/>
      <c r="BVT5" s="103"/>
      <c r="BVU5" s="103"/>
      <c r="BVV5" s="103"/>
      <c r="BVW5" s="103"/>
      <c r="BVX5" s="103"/>
      <c r="BVY5" s="103"/>
      <c r="BVZ5" s="103"/>
      <c r="BWA5" s="103"/>
      <c r="BWB5" s="103"/>
      <c r="BWC5" s="103"/>
      <c r="BWD5" s="103"/>
      <c r="BWE5" s="103"/>
      <c r="BWF5" s="103"/>
      <c r="BWG5" s="103"/>
      <c r="BWH5" s="103"/>
      <c r="BWI5" s="103"/>
      <c r="BWJ5" s="103"/>
      <c r="BWK5" s="103"/>
      <c r="BWL5" s="103"/>
      <c r="BWM5" s="103"/>
      <c r="BWN5" s="103"/>
      <c r="BWO5" s="103"/>
      <c r="BWP5" s="103"/>
      <c r="BWQ5" s="103"/>
      <c r="BWR5" s="103"/>
      <c r="BWS5" s="103"/>
      <c r="BWT5" s="103"/>
      <c r="BWU5" s="103"/>
      <c r="BWV5" s="103"/>
      <c r="BWW5" s="103"/>
      <c r="BWX5" s="103"/>
      <c r="BWY5" s="103"/>
      <c r="BWZ5" s="103"/>
      <c r="BXA5" s="103"/>
      <c r="BXB5" s="103"/>
      <c r="BXC5" s="103"/>
      <c r="BXD5" s="103"/>
      <c r="BXE5" s="103"/>
      <c r="BXF5" s="103"/>
      <c r="BXG5" s="103"/>
      <c r="BXH5" s="103"/>
      <c r="BXI5" s="103"/>
      <c r="BXJ5" s="103"/>
      <c r="BXK5" s="103"/>
      <c r="BXL5" s="103"/>
      <c r="BXM5" s="103"/>
      <c r="BXN5" s="103"/>
      <c r="BXO5" s="103"/>
      <c r="BXP5" s="103"/>
      <c r="BXQ5" s="103"/>
      <c r="BXR5" s="103"/>
      <c r="BXS5" s="103"/>
      <c r="BXT5" s="103"/>
      <c r="BXU5" s="103"/>
      <c r="BXV5" s="103"/>
      <c r="BXW5" s="103"/>
      <c r="BXX5" s="103"/>
      <c r="BXY5" s="103"/>
      <c r="BXZ5" s="103"/>
      <c r="BYA5" s="103"/>
      <c r="BYB5" s="103"/>
      <c r="BYC5" s="103"/>
      <c r="BYD5" s="103"/>
      <c r="BYE5" s="103"/>
      <c r="BYF5" s="103"/>
      <c r="BYG5" s="103"/>
      <c r="BYH5" s="103"/>
      <c r="BYI5" s="103"/>
      <c r="BYJ5" s="103"/>
      <c r="BYK5" s="103"/>
      <c r="BYL5" s="103"/>
      <c r="BYM5" s="103"/>
      <c r="BYN5" s="103"/>
      <c r="BYO5" s="103"/>
      <c r="BYP5" s="103"/>
      <c r="BYQ5" s="103"/>
      <c r="BYR5" s="103"/>
      <c r="BYS5" s="103"/>
      <c r="BYT5" s="103"/>
      <c r="BYU5" s="103"/>
      <c r="BYV5" s="103"/>
      <c r="BYW5" s="103"/>
      <c r="BYX5" s="103"/>
      <c r="BYY5" s="103"/>
      <c r="BYZ5" s="103"/>
      <c r="BZA5" s="103"/>
      <c r="BZB5" s="103"/>
      <c r="BZC5" s="103"/>
      <c r="BZD5" s="103"/>
      <c r="BZE5" s="103"/>
      <c r="BZF5" s="103"/>
      <c r="BZG5" s="103"/>
      <c r="BZH5" s="103"/>
      <c r="BZI5" s="103"/>
      <c r="BZJ5" s="103"/>
      <c r="BZK5" s="103"/>
      <c r="BZL5" s="103"/>
      <c r="BZM5" s="103"/>
      <c r="BZN5" s="103"/>
      <c r="BZO5" s="103"/>
      <c r="BZP5" s="103"/>
      <c r="BZQ5" s="103"/>
      <c r="BZR5" s="103"/>
      <c r="BZS5" s="103"/>
      <c r="BZT5" s="103"/>
      <c r="BZU5" s="103"/>
      <c r="BZV5" s="103"/>
      <c r="BZW5" s="103"/>
    </row>
    <row r="6" spans="1:2051">
      <c r="A6" s="102"/>
      <c r="B6" s="112" t="s">
        <v>234</v>
      </c>
      <c r="C6" s="113" t="s">
        <v>332</v>
      </c>
      <c r="D6" s="113" t="s">
        <v>4</v>
      </c>
      <c r="E6" s="226" t="str">
        <f>'Alcance 1'!C170</f>
        <v>CO2 e</v>
      </c>
      <c r="F6" s="226"/>
      <c r="G6" s="226"/>
      <c r="H6" s="113" t="s">
        <v>239</v>
      </c>
      <c r="I6" s="180">
        <v>1</v>
      </c>
      <c r="J6" s="225">
        <f>'Alcance 1'!D170</f>
        <v>0</v>
      </c>
      <c r="K6" s="114" t="str">
        <f>'Alcance 1'!E170</f>
        <v>kg CO2 e</v>
      </c>
      <c r="L6" s="226"/>
      <c r="M6" s="113">
        <v>1</v>
      </c>
      <c r="N6" s="113"/>
      <c r="O6" s="113">
        <f t="shared" ref="O6:O69" si="0">J6*M6</f>
        <v>0</v>
      </c>
      <c r="P6" s="115" t="str">
        <f>K6</f>
        <v>kg CO2 e</v>
      </c>
      <c r="Q6" s="120">
        <v>1</v>
      </c>
      <c r="R6" s="121">
        <v>0</v>
      </c>
      <c r="S6" s="121">
        <v>0</v>
      </c>
      <c r="T6" s="121">
        <f>LOOKUP($E6,'Datos 1-Factores emisión'!$B$9:$B$18,'Datos 1-Factores emisión'!$D$9:$D$18)</f>
        <v>0</v>
      </c>
      <c r="U6" s="121">
        <v>0</v>
      </c>
      <c r="V6" s="120">
        <f t="shared" ref="V6:X21" si="1">Q6*$O6</f>
        <v>0</v>
      </c>
      <c r="W6" s="121">
        <f t="shared" si="1"/>
        <v>0</v>
      </c>
      <c r="X6" s="121">
        <f t="shared" si="1"/>
        <v>0</v>
      </c>
      <c r="Y6" s="121">
        <v>0</v>
      </c>
      <c r="Z6" s="121">
        <f t="shared" ref="Z6:AA19" si="2">T6*$O6</f>
        <v>0</v>
      </c>
      <c r="AA6" s="121">
        <f t="shared" si="2"/>
        <v>0</v>
      </c>
      <c r="AB6" s="120">
        <f>'Datos 2-Potenciales calent glob'!$D$6</f>
        <v>1</v>
      </c>
      <c r="AC6" s="121">
        <f>'Datos 2-Potenciales calent glob'!$D$31</f>
        <v>25</v>
      </c>
      <c r="AD6" s="121">
        <f>'Datos 2-Potenciales calent glob'!$D$32</f>
        <v>298</v>
      </c>
      <c r="AE6" s="123">
        <f>SUMIF('Datos 2-Potenciales calent glob'!$B$6:$B$56,Cálculos!F6,'Datos 2-Potenciales calent glob'!$D$6:$D$56)</f>
        <v>0</v>
      </c>
      <c r="AF6" s="121">
        <f>'Datos 2-Potenciales calent glob'!$D$6</f>
        <v>1</v>
      </c>
      <c r="AG6" s="121">
        <f>'Datos 2-Potenciales calent glob'!$D$6</f>
        <v>1</v>
      </c>
      <c r="AH6" s="120">
        <f t="shared" ref="AH6:AK21" si="3">V6*AB6</f>
        <v>0</v>
      </c>
      <c r="AI6" s="121">
        <f t="shared" si="3"/>
        <v>0</v>
      </c>
      <c r="AJ6" s="121">
        <f t="shared" si="3"/>
        <v>0</v>
      </c>
      <c r="AK6" s="121">
        <f t="shared" si="3"/>
        <v>0</v>
      </c>
      <c r="AL6" s="124">
        <f t="shared" ref="AL6:AL60" si="4">SUM(AH6:AK6)</f>
        <v>0</v>
      </c>
      <c r="AM6" s="121">
        <f t="shared" ref="AM6:AN21" si="5">Z6*AF6</f>
        <v>0</v>
      </c>
      <c r="AN6" s="207">
        <f t="shared" si="5"/>
        <v>0</v>
      </c>
    </row>
    <row r="7" spans="1:2051">
      <c r="A7" s="102"/>
      <c r="B7" s="112" t="s">
        <v>234</v>
      </c>
      <c r="C7" s="113" t="s">
        <v>332</v>
      </c>
      <c r="D7" s="113" t="s">
        <v>4</v>
      </c>
      <c r="E7" s="226" t="str">
        <f>'Alcance 1'!C175</f>
        <v>CO2</v>
      </c>
      <c r="F7" s="226"/>
      <c r="G7" s="226"/>
      <c r="H7" s="113" t="s">
        <v>239</v>
      </c>
      <c r="I7" s="180">
        <v>1</v>
      </c>
      <c r="J7" s="225">
        <f>'Alcance 1'!D175</f>
        <v>0</v>
      </c>
      <c r="K7" s="114" t="str">
        <f>'Alcance 1'!E175</f>
        <v>kg</v>
      </c>
      <c r="L7" s="226"/>
      <c r="M7" s="113">
        <v>1</v>
      </c>
      <c r="N7" s="113"/>
      <c r="O7" s="113">
        <f t="shared" si="0"/>
        <v>0</v>
      </c>
      <c r="P7" s="115" t="str">
        <f>K7</f>
        <v>kg</v>
      </c>
      <c r="Q7" s="120">
        <v>1</v>
      </c>
      <c r="R7" s="121">
        <v>0</v>
      </c>
      <c r="S7" s="121">
        <v>0</v>
      </c>
      <c r="T7" s="121">
        <v>0</v>
      </c>
      <c r="U7" s="121">
        <v>0</v>
      </c>
      <c r="V7" s="120">
        <f t="shared" si="1"/>
        <v>0</v>
      </c>
      <c r="W7" s="121">
        <f t="shared" si="1"/>
        <v>0</v>
      </c>
      <c r="X7" s="121">
        <f t="shared" si="1"/>
        <v>0</v>
      </c>
      <c r="Y7" s="121">
        <v>0</v>
      </c>
      <c r="Z7" s="121">
        <f t="shared" si="2"/>
        <v>0</v>
      </c>
      <c r="AA7" s="121">
        <f t="shared" si="2"/>
        <v>0</v>
      </c>
      <c r="AB7" s="120">
        <f>'Datos 2-Potenciales calent glob'!$D$6</f>
        <v>1</v>
      </c>
      <c r="AC7" s="121">
        <f>'Datos 2-Potenciales calent glob'!$D$31</f>
        <v>25</v>
      </c>
      <c r="AD7" s="121">
        <f>'Datos 2-Potenciales calent glob'!$D$32</f>
        <v>298</v>
      </c>
      <c r="AE7" s="123">
        <f>SUMIF('Datos 2-Potenciales calent glob'!$B$6:$B$56,Cálculos!F7,'Datos 2-Potenciales calent glob'!$D$6:$D$56)</f>
        <v>0</v>
      </c>
      <c r="AF7" s="121">
        <f>'Datos 2-Potenciales calent glob'!$D$6</f>
        <v>1</v>
      </c>
      <c r="AG7" s="121">
        <f>'Datos 2-Potenciales calent glob'!$D$6</f>
        <v>1</v>
      </c>
      <c r="AH7" s="120">
        <f t="shared" si="3"/>
        <v>0</v>
      </c>
      <c r="AI7" s="121">
        <f t="shared" si="3"/>
        <v>0</v>
      </c>
      <c r="AJ7" s="121">
        <f t="shared" si="3"/>
        <v>0</v>
      </c>
      <c r="AK7" s="121">
        <f t="shared" si="3"/>
        <v>0</v>
      </c>
      <c r="AL7" s="124">
        <f t="shared" si="4"/>
        <v>0</v>
      </c>
      <c r="AM7" s="121">
        <f t="shared" si="5"/>
        <v>0</v>
      </c>
      <c r="AN7" s="207">
        <f t="shared" si="5"/>
        <v>0</v>
      </c>
    </row>
    <row r="8" spans="1:2051">
      <c r="A8" s="102"/>
      <c r="B8" s="112" t="s">
        <v>234</v>
      </c>
      <c r="C8" s="113" t="s">
        <v>332</v>
      </c>
      <c r="D8" s="113" t="s">
        <v>4</v>
      </c>
      <c r="E8" s="226" t="str">
        <f>'Alcance 1'!C176</f>
        <v>CH4</v>
      </c>
      <c r="F8" s="226"/>
      <c r="G8" s="226"/>
      <c r="H8" s="113" t="s">
        <v>239</v>
      </c>
      <c r="I8" s="180">
        <v>1</v>
      </c>
      <c r="J8" s="225">
        <f>'Alcance 1'!D176</f>
        <v>0</v>
      </c>
      <c r="K8" s="114" t="str">
        <f>'Alcance 1'!E176</f>
        <v>kg</v>
      </c>
      <c r="L8" s="226"/>
      <c r="M8" s="113">
        <v>1</v>
      </c>
      <c r="N8" s="113"/>
      <c r="O8" s="113">
        <f t="shared" si="0"/>
        <v>0</v>
      </c>
      <c r="P8" s="115" t="str">
        <f t="shared" ref="P8:P22" si="6">K8</f>
        <v>kg</v>
      </c>
      <c r="Q8" s="120">
        <v>0</v>
      </c>
      <c r="R8" s="121">
        <v>1</v>
      </c>
      <c r="S8" s="121">
        <v>0</v>
      </c>
      <c r="T8" s="121">
        <v>0</v>
      </c>
      <c r="U8" s="121">
        <v>0</v>
      </c>
      <c r="V8" s="120">
        <f t="shared" si="1"/>
        <v>0</v>
      </c>
      <c r="W8" s="121">
        <f t="shared" si="1"/>
        <v>0</v>
      </c>
      <c r="X8" s="121">
        <f t="shared" si="1"/>
        <v>0</v>
      </c>
      <c r="Y8" s="121">
        <v>0</v>
      </c>
      <c r="Z8" s="121">
        <f t="shared" si="2"/>
        <v>0</v>
      </c>
      <c r="AA8" s="121">
        <f t="shared" si="2"/>
        <v>0</v>
      </c>
      <c r="AB8" s="120">
        <f>'Datos 2-Potenciales calent glob'!$D$6</f>
        <v>1</v>
      </c>
      <c r="AC8" s="121">
        <f>'Datos 2-Potenciales calent glob'!$D$31</f>
        <v>25</v>
      </c>
      <c r="AD8" s="121">
        <f>'Datos 2-Potenciales calent glob'!$D$32</f>
        <v>298</v>
      </c>
      <c r="AE8" s="123">
        <f>SUMIF('Datos 2-Potenciales calent glob'!$B$6:$B$56,Cálculos!F8,'Datos 2-Potenciales calent glob'!$D$6:$D$56)</f>
        <v>0</v>
      </c>
      <c r="AF8" s="121">
        <f>'Datos 2-Potenciales calent glob'!$D$6</f>
        <v>1</v>
      </c>
      <c r="AG8" s="121">
        <f>'Datos 2-Potenciales calent glob'!$D$6</f>
        <v>1</v>
      </c>
      <c r="AH8" s="120">
        <f t="shared" si="3"/>
        <v>0</v>
      </c>
      <c r="AI8" s="121">
        <f t="shared" si="3"/>
        <v>0</v>
      </c>
      <c r="AJ8" s="121">
        <f t="shared" si="3"/>
        <v>0</v>
      </c>
      <c r="AK8" s="121">
        <f t="shared" si="3"/>
        <v>0</v>
      </c>
      <c r="AL8" s="124">
        <f t="shared" si="4"/>
        <v>0</v>
      </c>
      <c r="AM8" s="121">
        <f t="shared" si="5"/>
        <v>0</v>
      </c>
      <c r="AN8" s="207">
        <f t="shared" si="5"/>
        <v>0</v>
      </c>
    </row>
    <row r="9" spans="1:2051">
      <c r="A9" s="102"/>
      <c r="B9" s="112" t="s">
        <v>234</v>
      </c>
      <c r="C9" s="113" t="s">
        <v>332</v>
      </c>
      <c r="D9" s="113" t="s">
        <v>4</v>
      </c>
      <c r="E9" s="226" t="str">
        <f>'Alcance 1'!C177</f>
        <v>N2O</v>
      </c>
      <c r="F9" s="226"/>
      <c r="G9" s="226"/>
      <c r="H9" s="113" t="s">
        <v>239</v>
      </c>
      <c r="I9" s="180">
        <v>1</v>
      </c>
      <c r="J9" s="225">
        <f>'Alcance 1'!D177</f>
        <v>0</v>
      </c>
      <c r="K9" s="114" t="str">
        <f>'Alcance 1'!E177</f>
        <v>kg</v>
      </c>
      <c r="L9" s="226"/>
      <c r="M9" s="113">
        <v>1</v>
      </c>
      <c r="N9" s="113"/>
      <c r="O9" s="113">
        <f t="shared" si="0"/>
        <v>0</v>
      </c>
      <c r="P9" s="115" t="str">
        <f t="shared" si="6"/>
        <v>kg</v>
      </c>
      <c r="Q9" s="120">
        <v>0</v>
      </c>
      <c r="R9" s="121">
        <v>0</v>
      </c>
      <c r="S9" s="121">
        <v>1</v>
      </c>
      <c r="T9" s="121">
        <v>0</v>
      </c>
      <c r="U9" s="121">
        <v>0</v>
      </c>
      <c r="V9" s="120">
        <f t="shared" si="1"/>
        <v>0</v>
      </c>
      <c r="W9" s="121">
        <f t="shared" si="1"/>
        <v>0</v>
      </c>
      <c r="X9" s="121">
        <f t="shared" si="1"/>
        <v>0</v>
      </c>
      <c r="Y9" s="121">
        <v>0</v>
      </c>
      <c r="Z9" s="121">
        <f t="shared" si="2"/>
        <v>0</v>
      </c>
      <c r="AA9" s="121">
        <f t="shared" si="2"/>
        <v>0</v>
      </c>
      <c r="AB9" s="120">
        <f>'Datos 2-Potenciales calent glob'!$D$6</f>
        <v>1</v>
      </c>
      <c r="AC9" s="121">
        <f>'Datos 2-Potenciales calent glob'!$D$31</f>
        <v>25</v>
      </c>
      <c r="AD9" s="121">
        <f>'Datos 2-Potenciales calent glob'!$D$32</f>
        <v>298</v>
      </c>
      <c r="AE9" s="123">
        <f>SUMIF('Datos 2-Potenciales calent glob'!$B$6:$B$56,Cálculos!F9,'Datos 2-Potenciales calent glob'!$D$6:$D$56)</f>
        <v>0</v>
      </c>
      <c r="AF9" s="121">
        <f>'Datos 2-Potenciales calent glob'!$D$6</f>
        <v>1</v>
      </c>
      <c r="AG9" s="121">
        <f>'Datos 2-Potenciales calent glob'!$D$6</f>
        <v>1</v>
      </c>
      <c r="AH9" s="120">
        <f t="shared" si="3"/>
        <v>0</v>
      </c>
      <c r="AI9" s="121">
        <f t="shared" si="3"/>
        <v>0</v>
      </c>
      <c r="AJ9" s="121">
        <f t="shared" si="3"/>
        <v>0</v>
      </c>
      <c r="AK9" s="121">
        <f t="shared" si="3"/>
        <v>0</v>
      </c>
      <c r="AL9" s="124">
        <f t="shared" si="4"/>
        <v>0</v>
      </c>
      <c r="AM9" s="121">
        <f t="shared" si="5"/>
        <v>0</v>
      </c>
      <c r="AN9" s="207">
        <f t="shared" si="5"/>
        <v>0</v>
      </c>
    </row>
    <row r="10" spans="1:2051">
      <c r="A10" s="102"/>
      <c r="B10" s="112" t="s">
        <v>234</v>
      </c>
      <c r="C10" s="113" t="s">
        <v>332</v>
      </c>
      <c r="D10" s="113" t="s">
        <v>4</v>
      </c>
      <c r="E10" s="113" t="s">
        <v>250</v>
      </c>
      <c r="F10" s="226" t="str">
        <f>'Alcance 1'!C178</f>
        <v>Tipo de gas fluorado</v>
      </c>
      <c r="G10" s="226"/>
      <c r="H10" s="113" t="s">
        <v>239</v>
      </c>
      <c r="I10" s="180">
        <v>1</v>
      </c>
      <c r="J10" s="225">
        <f>'Alcance 1'!D178</f>
        <v>0</v>
      </c>
      <c r="K10" s="114" t="str">
        <f>'Alcance 1'!E178</f>
        <v>kg</v>
      </c>
      <c r="L10" s="226"/>
      <c r="M10" s="113">
        <v>1</v>
      </c>
      <c r="N10" s="113"/>
      <c r="O10" s="113">
        <f t="shared" si="0"/>
        <v>0</v>
      </c>
      <c r="P10" s="115" t="str">
        <f t="shared" si="6"/>
        <v>kg</v>
      </c>
      <c r="Q10" s="120">
        <v>0</v>
      </c>
      <c r="R10" s="121">
        <v>0</v>
      </c>
      <c r="S10" s="121">
        <v>0</v>
      </c>
      <c r="T10" s="121">
        <v>0</v>
      </c>
      <c r="U10" s="121">
        <v>0</v>
      </c>
      <c r="V10" s="120">
        <f t="shared" si="1"/>
        <v>0</v>
      </c>
      <c r="W10" s="121">
        <f t="shared" si="1"/>
        <v>0</v>
      </c>
      <c r="X10" s="121">
        <f t="shared" si="1"/>
        <v>0</v>
      </c>
      <c r="Y10" s="121">
        <f>O10</f>
        <v>0</v>
      </c>
      <c r="Z10" s="121">
        <f t="shared" si="2"/>
        <v>0</v>
      </c>
      <c r="AA10" s="121">
        <f t="shared" si="2"/>
        <v>0</v>
      </c>
      <c r="AB10" s="120">
        <f>'Datos 2-Potenciales calent glob'!$D$6</f>
        <v>1</v>
      </c>
      <c r="AC10" s="121">
        <f>'Datos 2-Potenciales calent glob'!$D$31</f>
        <v>25</v>
      </c>
      <c r="AD10" s="121">
        <f>'Datos 2-Potenciales calent glob'!$D$32</f>
        <v>298</v>
      </c>
      <c r="AE10" s="123">
        <f>SUMIF('Datos 2-Potenciales calent glob'!$B$6:$B$56,Cálculos!F10,'Datos 2-Potenciales calent glob'!$D$6:$D$56)</f>
        <v>0</v>
      </c>
      <c r="AF10" s="121">
        <f>'Datos 2-Potenciales calent glob'!$D$6</f>
        <v>1</v>
      </c>
      <c r="AG10" s="121">
        <f>'Datos 2-Potenciales calent glob'!$D$6</f>
        <v>1</v>
      </c>
      <c r="AH10" s="120">
        <f t="shared" si="3"/>
        <v>0</v>
      </c>
      <c r="AI10" s="121">
        <f t="shared" si="3"/>
        <v>0</v>
      </c>
      <c r="AJ10" s="121">
        <f t="shared" si="3"/>
        <v>0</v>
      </c>
      <c r="AK10" s="121">
        <f t="shared" si="3"/>
        <v>0</v>
      </c>
      <c r="AL10" s="124">
        <f t="shared" si="4"/>
        <v>0</v>
      </c>
      <c r="AM10" s="121">
        <f t="shared" si="5"/>
        <v>0</v>
      </c>
      <c r="AN10" s="207">
        <f t="shared" si="5"/>
        <v>0</v>
      </c>
    </row>
    <row r="11" spans="1:2051">
      <c r="A11" s="102"/>
      <c r="B11" s="112" t="s">
        <v>234</v>
      </c>
      <c r="C11" s="113" t="s">
        <v>332</v>
      </c>
      <c r="D11" s="113" t="s">
        <v>4</v>
      </c>
      <c r="E11" s="113" t="s">
        <v>250</v>
      </c>
      <c r="F11" s="226" t="str">
        <f>'Alcance 1'!C179</f>
        <v>Tipo de gas fluorado</v>
      </c>
      <c r="G11" s="226"/>
      <c r="H11" s="113" t="s">
        <v>239</v>
      </c>
      <c r="I11" s="180">
        <v>1</v>
      </c>
      <c r="J11" s="225">
        <f>'Alcance 1'!D179</f>
        <v>0</v>
      </c>
      <c r="K11" s="114" t="str">
        <f>'Alcance 1'!E179</f>
        <v>kg</v>
      </c>
      <c r="L11" s="226"/>
      <c r="M11" s="113">
        <v>1</v>
      </c>
      <c r="N11" s="113"/>
      <c r="O11" s="113">
        <f t="shared" si="0"/>
        <v>0</v>
      </c>
      <c r="P11" s="115" t="str">
        <f t="shared" si="6"/>
        <v>kg</v>
      </c>
      <c r="Q11" s="120">
        <v>0</v>
      </c>
      <c r="R11" s="121">
        <v>0</v>
      </c>
      <c r="S11" s="121">
        <v>0</v>
      </c>
      <c r="T11" s="121">
        <v>0</v>
      </c>
      <c r="U11" s="121">
        <v>0</v>
      </c>
      <c r="V11" s="120">
        <f t="shared" si="1"/>
        <v>0</v>
      </c>
      <c r="W11" s="121">
        <f t="shared" si="1"/>
        <v>0</v>
      </c>
      <c r="X11" s="121">
        <f t="shared" si="1"/>
        <v>0</v>
      </c>
      <c r="Y11" s="121">
        <f t="shared" ref="Y11:Y19" si="7">O11</f>
        <v>0</v>
      </c>
      <c r="Z11" s="121">
        <f t="shared" si="2"/>
        <v>0</v>
      </c>
      <c r="AA11" s="121">
        <f t="shared" si="2"/>
        <v>0</v>
      </c>
      <c r="AB11" s="120">
        <f>'Datos 2-Potenciales calent glob'!$D$6</f>
        <v>1</v>
      </c>
      <c r="AC11" s="121">
        <f>'Datos 2-Potenciales calent glob'!$D$31</f>
        <v>25</v>
      </c>
      <c r="AD11" s="121">
        <f>'Datos 2-Potenciales calent glob'!$D$32</f>
        <v>298</v>
      </c>
      <c r="AE11" s="123">
        <f>SUMIF('Datos 2-Potenciales calent glob'!$B$6:$B$56,Cálculos!F11,'Datos 2-Potenciales calent glob'!$D$6:$D$56)</f>
        <v>0</v>
      </c>
      <c r="AF11" s="121">
        <f>'Datos 2-Potenciales calent glob'!$D$6</f>
        <v>1</v>
      </c>
      <c r="AG11" s="121">
        <f>'Datos 2-Potenciales calent glob'!$D$6</f>
        <v>1</v>
      </c>
      <c r="AH11" s="120">
        <f t="shared" si="3"/>
        <v>0</v>
      </c>
      <c r="AI11" s="121">
        <f t="shared" si="3"/>
        <v>0</v>
      </c>
      <c r="AJ11" s="121">
        <f t="shared" si="3"/>
        <v>0</v>
      </c>
      <c r="AK11" s="121">
        <f t="shared" si="3"/>
        <v>0</v>
      </c>
      <c r="AL11" s="124">
        <f t="shared" si="4"/>
        <v>0</v>
      </c>
      <c r="AM11" s="121">
        <f t="shared" si="5"/>
        <v>0</v>
      </c>
      <c r="AN11" s="207">
        <f t="shared" si="5"/>
        <v>0</v>
      </c>
    </row>
    <row r="12" spans="1:2051">
      <c r="A12" s="102"/>
      <c r="B12" s="112" t="s">
        <v>234</v>
      </c>
      <c r="C12" s="113" t="s">
        <v>332</v>
      </c>
      <c r="D12" s="113" t="s">
        <v>4</v>
      </c>
      <c r="E12" s="113" t="s">
        <v>250</v>
      </c>
      <c r="F12" s="226" t="str">
        <f>'Alcance 1'!C180</f>
        <v>Tipo de gas fluorado</v>
      </c>
      <c r="G12" s="226"/>
      <c r="H12" s="113" t="s">
        <v>239</v>
      </c>
      <c r="I12" s="180">
        <v>1</v>
      </c>
      <c r="J12" s="225">
        <f>'Alcance 1'!D180</f>
        <v>0</v>
      </c>
      <c r="K12" s="114" t="str">
        <f>'Alcance 1'!E180</f>
        <v>kg</v>
      </c>
      <c r="L12" s="226"/>
      <c r="M12" s="113">
        <v>1</v>
      </c>
      <c r="N12" s="113"/>
      <c r="O12" s="113">
        <f t="shared" si="0"/>
        <v>0</v>
      </c>
      <c r="P12" s="115" t="str">
        <f t="shared" si="6"/>
        <v>kg</v>
      </c>
      <c r="Q12" s="120">
        <v>0</v>
      </c>
      <c r="R12" s="121">
        <v>0</v>
      </c>
      <c r="S12" s="121">
        <v>0</v>
      </c>
      <c r="T12" s="121">
        <v>0</v>
      </c>
      <c r="U12" s="121">
        <v>0</v>
      </c>
      <c r="V12" s="120">
        <f t="shared" si="1"/>
        <v>0</v>
      </c>
      <c r="W12" s="121">
        <f t="shared" si="1"/>
        <v>0</v>
      </c>
      <c r="X12" s="121">
        <f t="shared" si="1"/>
        <v>0</v>
      </c>
      <c r="Y12" s="121">
        <f t="shared" si="7"/>
        <v>0</v>
      </c>
      <c r="Z12" s="121">
        <f t="shared" si="2"/>
        <v>0</v>
      </c>
      <c r="AA12" s="121">
        <f t="shared" si="2"/>
        <v>0</v>
      </c>
      <c r="AB12" s="120">
        <f>'Datos 2-Potenciales calent glob'!$D$6</f>
        <v>1</v>
      </c>
      <c r="AC12" s="121">
        <f>'Datos 2-Potenciales calent glob'!$D$31</f>
        <v>25</v>
      </c>
      <c r="AD12" s="121">
        <f>'Datos 2-Potenciales calent glob'!$D$32</f>
        <v>298</v>
      </c>
      <c r="AE12" s="123">
        <f>SUMIF('Datos 2-Potenciales calent glob'!$B$6:$B$56,Cálculos!F12,'Datos 2-Potenciales calent glob'!$D$6:$D$56)</f>
        <v>0</v>
      </c>
      <c r="AF12" s="121">
        <f>'Datos 2-Potenciales calent glob'!$D$6</f>
        <v>1</v>
      </c>
      <c r="AG12" s="121">
        <f>'Datos 2-Potenciales calent glob'!$D$6</f>
        <v>1</v>
      </c>
      <c r="AH12" s="120">
        <f t="shared" si="3"/>
        <v>0</v>
      </c>
      <c r="AI12" s="121">
        <f t="shared" si="3"/>
        <v>0</v>
      </c>
      <c r="AJ12" s="121">
        <f t="shared" si="3"/>
        <v>0</v>
      </c>
      <c r="AK12" s="121">
        <f t="shared" si="3"/>
        <v>0</v>
      </c>
      <c r="AL12" s="124">
        <f t="shared" si="4"/>
        <v>0</v>
      </c>
      <c r="AM12" s="121">
        <f t="shared" si="5"/>
        <v>0</v>
      </c>
      <c r="AN12" s="207">
        <f t="shared" si="5"/>
        <v>0</v>
      </c>
    </row>
    <row r="13" spans="1:2051">
      <c r="A13" s="102"/>
      <c r="B13" s="112" t="s">
        <v>234</v>
      </c>
      <c r="C13" s="113" t="s">
        <v>332</v>
      </c>
      <c r="D13" s="113" t="s">
        <v>4</v>
      </c>
      <c r="E13" s="113" t="s">
        <v>250</v>
      </c>
      <c r="F13" s="226" t="str">
        <f>'Alcance 1'!C181</f>
        <v>Tipo de gas fluorado</v>
      </c>
      <c r="G13" s="226"/>
      <c r="H13" s="113" t="s">
        <v>239</v>
      </c>
      <c r="I13" s="180">
        <v>1</v>
      </c>
      <c r="J13" s="225">
        <f>'Alcance 1'!D181</f>
        <v>0</v>
      </c>
      <c r="K13" s="114" t="str">
        <f>'Alcance 1'!E181</f>
        <v>kg</v>
      </c>
      <c r="L13" s="226"/>
      <c r="M13" s="113">
        <v>1</v>
      </c>
      <c r="N13" s="113"/>
      <c r="O13" s="113">
        <f t="shared" si="0"/>
        <v>0</v>
      </c>
      <c r="P13" s="115" t="str">
        <f t="shared" si="6"/>
        <v>kg</v>
      </c>
      <c r="Q13" s="120">
        <v>0</v>
      </c>
      <c r="R13" s="121">
        <v>0</v>
      </c>
      <c r="S13" s="121">
        <v>0</v>
      </c>
      <c r="T13" s="121">
        <v>0</v>
      </c>
      <c r="U13" s="121">
        <v>0</v>
      </c>
      <c r="V13" s="120">
        <f t="shared" si="1"/>
        <v>0</v>
      </c>
      <c r="W13" s="121">
        <f t="shared" si="1"/>
        <v>0</v>
      </c>
      <c r="X13" s="121">
        <f t="shared" si="1"/>
        <v>0</v>
      </c>
      <c r="Y13" s="121">
        <f t="shared" si="7"/>
        <v>0</v>
      </c>
      <c r="Z13" s="121">
        <f t="shared" si="2"/>
        <v>0</v>
      </c>
      <c r="AA13" s="121">
        <f t="shared" si="2"/>
        <v>0</v>
      </c>
      <c r="AB13" s="120">
        <f>'Datos 2-Potenciales calent glob'!$D$6</f>
        <v>1</v>
      </c>
      <c r="AC13" s="121">
        <f>'Datos 2-Potenciales calent glob'!$D$31</f>
        <v>25</v>
      </c>
      <c r="AD13" s="121">
        <f>'Datos 2-Potenciales calent glob'!$D$32</f>
        <v>298</v>
      </c>
      <c r="AE13" s="123">
        <f>SUMIF('Datos 2-Potenciales calent glob'!$B$6:$B$56,Cálculos!F13,'Datos 2-Potenciales calent glob'!$D$6:$D$56)</f>
        <v>0</v>
      </c>
      <c r="AF13" s="121">
        <f>'Datos 2-Potenciales calent glob'!$D$6</f>
        <v>1</v>
      </c>
      <c r="AG13" s="121">
        <f>'Datos 2-Potenciales calent glob'!$D$6</f>
        <v>1</v>
      </c>
      <c r="AH13" s="120">
        <f t="shared" si="3"/>
        <v>0</v>
      </c>
      <c r="AI13" s="121">
        <f t="shared" si="3"/>
        <v>0</v>
      </c>
      <c r="AJ13" s="121">
        <f t="shared" si="3"/>
        <v>0</v>
      </c>
      <c r="AK13" s="121">
        <f t="shared" si="3"/>
        <v>0</v>
      </c>
      <c r="AL13" s="124">
        <f t="shared" si="4"/>
        <v>0</v>
      </c>
      <c r="AM13" s="121">
        <f t="shared" si="5"/>
        <v>0</v>
      </c>
      <c r="AN13" s="207">
        <f t="shared" si="5"/>
        <v>0</v>
      </c>
    </row>
    <row r="14" spans="1:2051">
      <c r="A14" s="102"/>
      <c r="B14" s="112" t="s">
        <v>234</v>
      </c>
      <c r="C14" s="113" t="s">
        <v>332</v>
      </c>
      <c r="D14" s="113" t="s">
        <v>4</v>
      </c>
      <c r="E14" s="113" t="s">
        <v>250</v>
      </c>
      <c r="F14" s="226" t="str">
        <f>'Alcance 1'!C182</f>
        <v>Tipo de gas fluorado</v>
      </c>
      <c r="G14" s="226"/>
      <c r="H14" s="113" t="s">
        <v>239</v>
      </c>
      <c r="I14" s="180">
        <v>1</v>
      </c>
      <c r="J14" s="225">
        <f>'Alcance 1'!D182</f>
        <v>0</v>
      </c>
      <c r="K14" s="114" t="str">
        <f>'Alcance 1'!E182</f>
        <v>kg</v>
      </c>
      <c r="L14" s="226"/>
      <c r="M14" s="113">
        <v>1</v>
      </c>
      <c r="N14" s="113"/>
      <c r="O14" s="113">
        <f t="shared" si="0"/>
        <v>0</v>
      </c>
      <c r="P14" s="115" t="str">
        <f t="shared" si="6"/>
        <v>kg</v>
      </c>
      <c r="Q14" s="120">
        <v>0</v>
      </c>
      <c r="R14" s="121">
        <v>0</v>
      </c>
      <c r="S14" s="121">
        <v>0</v>
      </c>
      <c r="T14" s="121">
        <v>0</v>
      </c>
      <c r="U14" s="121">
        <v>0</v>
      </c>
      <c r="V14" s="120">
        <f t="shared" si="1"/>
        <v>0</v>
      </c>
      <c r="W14" s="121">
        <f t="shared" si="1"/>
        <v>0</v>
      </c>
      <c r="X14" s="121">
        <f t="shared" si="1"/>
        <v>0</v>
      </c>
      <c r="Y14" s="121">
        <f t="shared" si="7"/>
        <v>0</v>
      </c>
      <c r="Z14" s="121">
        <f t="shared" si="2"/>
        <v>0</v>
      </c>
      <c r="AA14" s="121">
        <f t="shared" si="2"/>
        <v>0</v>
      </c>
      <c r="AB14" s="120">
        <f>'Datos 2-Potenciales calent glob'!$D$6</f>
        <v>1</v>
      </c>
      <c r="AC14" s="121">
        <f>'Datos 2-Potenciales calent glob'!$D$31</f>
        <v>25</v>
      </c>
      <c r="AD14" s="121">
        <f>'Datos 2-Potenciales calent glob'!$D$32</f>
        <v>298</v>
      </c>
      <c r="AE14" s="123">
        <f>SUMIF('Datos 2-Potenciales calent glob'!$B$6:$B$56,Cálculos!F14,'Datos 2-Potenciales calent glob'!$D$6:$D$56)</f>
        <v>0</v>
      </c>
      <c r="AF14" s="121">
        <f>'Datos 2-Potenciales calent glob'!$D$6</f>
        <v>1</v>
      </c>
      <c r="AG14" s="121">
        <f>'Datos 2-Potenciales calent glob'!$D$6</f>
        <v>1</v>
      </c>
      <c r="AH14" s="120">
        <f t="shared" si="3"/>
        <v>0</v>
      </c>
      <c r="AI14" s="121">
        <f t="shared" si="3"/>
        <v>0</v>
      </c>
      <c r="AJ14" s="121">
        <f t="shared" si="3"/>
        <v>0</v>
      </c>
      <c r="AK14" s="121">
        <f t="shared" si="3"/>
        <v>0</v>
      </c>
      <c r="AL14" s="124">
        <f t="shared" si="4"/>
        <v>0</v>
      </c>
      <c r="AM14" s="121">
        <f t="shared" si="5"/>
        <v>0</v>
      </c>
      <c r="AN14" s="207">
        <f t="shared" si="5"/>
        <v>0</v>
      </c>
    </row>
    <row r="15" spans="1:2051">
      <c r="A15" s="102"/>
      <c r="B15" s="112" t="s">
        <v>234</v>
      </c>
      <c r="C15" s="113" t="s">
        <v>332</v>
      </c>
      <c r="D15" s="113" t="s">
        <v>4</v>
      </c>
      <c r="E15" s="113" t="s">
        <v>250</v>
      </c>
      <c r="F15" s="226" t="str">
        <f>'Alcance 1'!C183</f>
        <v>Tipo de gas fluorado</v>
      </c>
      <c r="G15" s="226"/>
      <c r="H15" s="113" t="s">
        <v>239</v>
      </c>
      <c r="I15" s="180">
        <v>1</v>
      </c>
      <c r="J15" s="225">
        <f>'Alcance 1'!D183</f>
        <v>0</v>
      </c>
      <c r="K15" s="114" t="str">
        <f>'Alcance 1'!E183</f>
        <v>kg</v>
      </c>
      <c r="L15" s="226"/>
      <c r="M15" s="113">
        <v>1</v>
      </c>
      <c r="N15" s="113"/>
      <c r="O15" s="113">
        <f t="shared" si="0"/>
        <v>0</v>
      </c>
      <c r="P15" s="115" t="str">
        <f t="shared" si="6"/>
        <v>kg</v>
      </c>
      <c r="Q15" s="120">
        <v>0</v>
      </c>
      <c r="R15" s="121">
        <v>0</v>
      </c>
      <c r="S15" s="121">
        <v>0</v>
      </c>
      <c r="T15" s="121">
        <v>0</v>
      </c>
      <c r="U15" s="121">
        <v>0</v>
      </c>
      <c r="V15" s="120">
        <f t="shared" si="1"/>
        <v>0</v>
      </c>
      <c r="W15" s="121">
        <f t="shared" si="1"/>
        <v>0</v>
      </c>
      <c r="X15" s="121">
        <f t="shared" si="1"/>
        <v>0</v>
      </c>
      <c r="Y15" s="121">
        <f t="shared" si="7"/>
        <v>0</v>
      </c>
      <c r="Z15" s="121">
        <f t="shared" si="2"/>
        <v>0</v>
      </c>
      <c r="AA15" s="121">
        <f t="shared" si="2"/>
        <v>0</v>
      </c>
      <c r="AB15" s="120">
        <f>'Datos 2-Potenciales calent glob'!$D$6</f>
        <v>1</v>
      </c>
      <c r="AC15" s="121">
        <f>'Datos 2-Potenciales calent glob'!$D$31</f>
        <v>25</v>
      </c>
      <c r="AD15" s="121">
        <f>'Datos 2-Potenciales calent glob'!$D$32</f>
        <v>298</v>
      </c>
      <c r="AE15" s="123">
        <f>SUMIF('Datos 2-Potenciales calent glob'!$B$6:$B$56,Cálculos!F15,'Datos 2-Potenciales calent glob'!$D$6:$D$56)</f>
        <v>0</v>
      </c>
      <c r="AF15" s="121">
        <f>'Datos 2-Potenciales calent glob'!$D$6</f>
        <v>1</v>
      </c>
      <c r="AG15" s="121">
        <f>'Datos 2-Potenciales calent glob'!$D$6</f>
        <v>1</v>
      </c>
      <c r="AH15" s="120">
        <f t="shared" si="3"/>
        <v>0</v>
      </c>
      <c r="AI15" s="121">
        <f t="shared" si="3"/>
        <v>0</v>
      </c>
      <c r="AJ15" s="121">
        <f t="shared" si="3"/>
        <v>0</v>
      </c>
      <c r="AK15" s="121">
        <f t="shared" si="3"/>
        <v>0</v>
      </c>
      <c r="AL15" s="124">
        <f t="shared" si="4"/>
        <v>0</v>
      </c>
      <c r="AM15" s="121">
        <f t="shared" si="5"/>
        <v>0</v>
      </c>
      <c r="AN15" s="207">
        <f t="shared" si="5"/>
        <v>0</v>
      </c>
    </row>
    <row r="16" spans="1:2051">
      <c r="A16" s="102"/>
      <c r="B16" s="112" t="s">
        <v>234</v>
      </c>
      <c r="C16" s="113" t="s">
        <v>332</v>
      </c>
      <c r="D16" s="113" t="s">
        <v>4</v>
      </c>
      <c r="E16" s="113" t="s">
        <v>250</v>
      </c>
      <c r="F16" s="226" t="str">
        <f>'Alcance 1'!C184</f>
        <v>Tipo de gas fluorado</v>
      </c>
      <c r="G16" s="226"/>
      <c r="H16" s="113" t="s">
        <v>239</v>
      </c>
      <c r="I16" s="180">
        <v>1</v>
      </c>
      <c r="J16" s="225">
        <f>'Alcance 1'!D184</f>
        <v>0</v>
      </c>
      <c r="K16" s="114" t="str">
        <f>'Alcance 1'!E184</f>
        <v>kg</v>
      </c>
      <c r="L16" s="226"/>
      <c r="M16" s="113">
        <v>1</v>
      </c>
      <c r="N16" s="113"/>
      <c r="O16" s="113">
        <f t="shared" si="0"/>
        <v>0</v>
      </c>
      <c r="P16" s="115" t="str">
        <f t="shared" si="6"/>
        <v>kg</v>
      </c>
      <c r="Q16" s="120">
        <v>0</v>
      </c>
      <c r="R16" s="121">
        <v>0</v>
      </c>
      <c r="S16" s="121">
        <v>0</v>
      </c>
      <c r="T16" s="121">
        <v>0</v>
      </c>
      <c r="U16" s="121">
        <v>0</v>
      </c>
      <c r="V16" s="120">
        <f t="shared" si="1"/>
        <v>0</v>
      </c>
      <c r="W16" s="121">
        <f t="shared" si="1"/>
        <v>0</v>
      </c>
      <c r="X16" s="121">
        <f t="shared" si="1"/>
        <v>0</v>
      </c>
      <c r="Y16" s="121">
        <f t="shared" si="7"/>
        <v>0</v>
      </c>
      <c r="Z16" s="121">
        <f t="shared" si="2"/>
        <v>0</v>
      </c>
      <c r="AA16" s="121">
        <f t="shared" si="2"/>
        <v>0</v>
      </c>
      <c r="AB16" s="120">
        <f>'Datos 2-Potenciales calent glob'!$D$6</f>
        <v>1</v>
      </c>
      <c r="AC16" s="121">
        <f>'Datos 2-Potenciales calent glob'!$D$31</f>
        <v>25</v>
      </c>
      <c r="AD16" s="121">
        <f>'Datos 2-Potenciales calent glob'!$D$32</f>
        <v>298</v>
      </c>
      <c r="AE16" s="123">
        <f>SUMIF('Datos 2-Potenciales calent glob'!$B$6:$B$56,Cálculos!F16,'Datos 2-Potenciales calent glob'!$D$6:$D$56)</f>
        <v>0</v>
      </c>
      <c r="AF16" s="121">
        <f>'Datos 2-Potenciales calent glob'!$D$6</f>
        <v>1</v>
      </c>
      <c r="AG16" s="121">
        <f>'Datos 2-Potenciales calent glob'!$D$6</f>
        <v>1</v>
      </c>
      <c r="AH16" s="120">
        <f t="shared" si="3"/>
        <v>0</v>
      </c>
      <c r="AI16" s="121">
        <f t="shared" si="3"/>
        <v>0</v>
      </c>
      <c r="AJ16" s="121">
        <f t="shared" si="3"/>
        <v>0</v>
      </c>
      <c r="AK16" s="121">
        <f t="shared" si="3"/>
        <v>0</v>
      </c>
      <c r="AL16" s="124">
        <f t="shared" si="4"/>
        <v>0</v>
      </c>
      <c r="AM16" s="121">
        <f t="shared" si="5"/>
        <v>0</v>
      </c>
      <c r="AN16" s="207">
        <f t="shared" si="5"/>
        <v>0</v>
      </c>
    </row>
    <row r="17" spans="1:40">
      <c r="A17" s="102"/>
      <c r="B17" s="112" t="s">
        <v>234</v>
      </c>
      <c r="C17" s="113" t="s">
        <v>332</v>
      </c>
      <c r="D17" s="113" t="s">
        <v>4</v>
      </c>
      <c r="E17" s="113" t="s">
        <v>250</v>
      </c>
      <c r="F17" s="226" t="str">
        <f>'Alcance 1'!C185</f>
        <v>Tipo de gas fluorado</v>
      </c>
      <c r="G17" s="226"/>
      <c r="H17" s="113" t="s">
        <v>239</v>
      </c>
      <c r="I17" s="180">
        <v>1</v>
      </c>
      <c r="J17" s="225">
        <f>'Alcance 1'!D185</f>
        <v>0</v>
      </c>
      <c r="K17" s="114" t="str">
        <f>'Alcance 1'!E185</f>
        <v>kg</v>
      </c>
      <c r="L17" s="226"/>
      <c r="M17" s="113">
        <v>1</v>
      </c>
      <c r="N17" s="113"/>
      <c r="O17" s="113">
        <f t="shared" si="0"/>
        <v>0</v>
      </c>
      <c r="P17" s="115" t="str">
        <f t="shared" si="6"/>
        <v>kg</v>
      </c>
      <c r="Q17" s="120">
        <v>0</v>
      </c>
      <c r="R17" s="121">
        <v>0</v>
      </c>
      <c r="S17" s="121">
        <v>0</v>
      </c>
      <c r="T17" s="121">
        <v>0</v>
      </c>
      <c r="U17" s="121">
        <v>0</v>
      </c>
      <c r="V17" s="120">
        <f t="shared" si="1"/>
        <v>0</v>
      </c>
      <c r="W17" s="121">
        <f t="shared" si="1"/>
        <v>0</v>
      </c>
      <c r="X17" s="121">
        <f t="shared" si="1"/>
        <v>0</v>
      </c>
      <c r="Y17" s="121">
        <f t="shared" si="7"/>
        <v>0</v>
      </c>
      <c r="Z17" s="121">
        <f t="shared" si="2"/>
        <v>0</v>
      </c>
      <c r="AA17" s="121">
        <f t="shared" si="2"/>
        <v>0</v>
      </c>
      <c r="AB17" s="120">
        <f>'Datos 2-Potenciales calent glob'!$D$6</f>
        <v>1</v>
      </c>
      <c r="AC17" s="121">
        <f>'Datos 2-Potenciales calent glob'!$D$31</f>
        <v>25</v>
      </c>
      <c r="AD17" s="121">
        <f>'Datos 2-Potenciales calent glob'!$D$32</f>
        <v>298</v>
      </c>
      <c r="AE17" s="123">
        <f>SUMIF('Datos 2-Potenciales calent glob'!$B$6:$B$56,Cálculos!F17,'Datos 2-Potenciales calent glob'!$D$6:$D$56)</f>
        <v>0</v>
      </c>
      <c r="AF17" s="121">
        <f>'Datos 2-Potenciales calent glob'!$D$6</f>
        <v>1</v>
      </c>
      <c r="AG17" s="121">
        <f>'Datos 2-Potenciales calent glob'!$D$6</f>
        <v>1</v>
      </c>
      <c r="AH17" s="120">
        <f t="shared" si="3"/>
        <v>0</v>
      </c>
      <c r="AI17" s="121">
        <f t="shared" si="3"/>
        <v>0</v>
      </c>
      <c r="AJ17" s="121">
        <f t="shared" si="3"/>
        <v>0</v>
      </c>
      <c r="AK17" s="121">
        <f t="shared" si="3"/>
        <v>0</v>
      </c>
      <c r="AL17" s="124">
        <f t="shared" si="4"/>
        <v>0</v>
      </c>
      <c r="AM17" s="121">
        <f t="shared" si="5"/>
        <v>0</v>
      </c>
      <c r="AN17" s="207">
        <f t="shared" si="5"/>
        <v>0</v>
      </c>
    </row>
    <row r="18" spans="1:40">
      <c r="A18" s="102"/>
      <c r="B18" s="112" t="s">
        <v>234</v>
      </c>
      <c r="C18" s="113" t="s">
        <v>332</v>
      </c>
      <c r="D18" s="113" t="s">
        <v>4</v>
      </c>
      <c r="E18" s="113" t="s">
        <v>250</v>
      </c>
      <c r="F18" s="226" t="str">
        <f>'Alcance 1'!C186</f>
        <v>Tipo de gas fluorado</v>
      </c>
      <c r="G18" s="226"/>
      <c r="H18" s="113" t="s">
        <v>239</v>
      </c>
      <c r="I18" s="180">
        <v>1</v>
      </c>
      <c r="J18" s="225">
        <f>'Alcance 1'!D186</f>
        <v>0</v>
      </c>
      <c r="K18" s="114" t="str">
        <f>'Alcance 1'!E186</f>
        <v>kg</v>
      </c>
      <c r="L18" s="226"/>
      <c r="M18" s="113">
        <v>1</v>
      </c>
      <c r="N18" s="113"/>
      <c r="O18" s="113">
        <f t="shared" si="0"/>
        <v>0</v>
      </c>
      <c r="P18" s="115" t="str">
        <f t="shared" si="6"/>
        <v>kg</v>
      </c>
      <c r="Q18" s="120">
        <v>0</v>
      </c>
      <c r="R18" s="121">
        <v>0</v>
      </c>
      <c r="S18" s="121">
        <v>0</v>
      </c>
      <c r="T18" s="121">
        <v>0</v>
      </c>
      <c r="U18" s="121">
        <v>0</v>
      </c>
      <c r="V18" s="120">
        <f t="shared" si="1"/>
        <v>0</v>
      </c>
      <c r="W18" s="121">
        <f t="shared" si="1"/>
        <v>0</v>
      </c>
      <c r="X18" s="121">
        <f t="shared" si="1"/>
        <v>0</v>
      </c>
      <c r="Y18" s="121">
        <f t="shared" si="7"/>
        <v>0</v>
      </c>
      <c r="Z18" s="121">
        <f t="shared" si="2"/>
        <v>0</v>
      </c>
      <c r="AA18" s="121">
        <f t="shared" si="2"/>
        <v>0</v>
      </c>
      <c r="AB18" s="120">
        <f>'Datos 2-Potenciales calent glob'!$D$6</f>
        <v>1</v>
      </c>
      <c r="AC18" s="121">
        <f>'Datos 2-Potenciales calent glob'!$D$31</f>
        <v>25</v>
      </c>
      <c r="AD18" s="121">
        <f>'Datos 2-Potenciales calent glob'!$D$32</f>
        <v>298</v>
      </c>
      <c r="AE18" s="123">
        <f>SUMIF('Datos 2-Potenciales calent glob'!$B$6:$B$56,Cálculos!F18,'Datos 2-Potenciales calent glob'!$D$6:$D$56)</f>
        <v>0</v>
      </c>
      <c r="AF18" s="121">
        <f>'Datos 2-Potenciales calent glob'!$D$6</f>
        <v>1</v>
      </c>
      <c r="AG18" s="121">
        <f>'Datos 2-Potenciales calent glob'!$D$6</f>
        <v>1</v>
      </c>
      <c r="AH18" s="120">
        <f t="shared" si="3"/>
        <v>0</v>
      </c>
      <c r="AI18" s="121">
        <f t="shared" si="3"/>
        <v>0</v>
      </c>
      <c r="AJ18" s="121">
        <f t="shared" si="3"/>
        <v>0</v>
      </c>
      <c r="AK18" s="121">
        <f t="shared" si="3"/>
        <v>0</v>
      </c>
      <c r="AL18" s="124">
        <f t="shared" si="4"/>
        <v>0</v>
      </c>
      <c r="AM18" s="121">
        <f t="shared" si="5"/>
        <v>0</v>
      </c>
      <c r="AN18" s="207">
        <f t="shared" si="5"/>
        <v>0</v>
      </c>
    </row>
    <row r="19" spans="1:40">
      <c r="A19" s="102"/>
      <c r="B19" s="112" t="s">
        <v>234</v>
      </c>
      <c r="C19" s="113" t="s">
        <v>332</v>
      </c>
      <c r="D19" s="113" t="s">
        <v>4</v>
      </c>
      <c r="E19" s="113" t="s">
        <v>250</v>
      </c>
      <c r="F19" s="226" t="str">
        <f>'Alcance 1'!C187</f>
        <v>Tipo de gas fluorado</v>
      </c>
      <c r="G19" s="226"/>
      <c r="H19" s="113" t="s">
        <v>239</v>
      </c>
      <c r="I19" s="180">
        <v>1</v>
      </c>
      <c r="J19" s="225">
        <f>'Alcance 1'!D187</f>
        <v>0</v>
      </c>
      <c r="K19" s="114" t="str">
        <f>'Alcance 1'!E187</f>
        <v>kg</v>
      </c>
      <c r="L19" s="226"/>
      <c r="M19" s="113">
        <v>1</v>
      </c>
      <c r="N19" s="113"/>
      <c r="O19" s="113">
        <f t="shared" si="0"/>
        <v>0</v>
      </c>
      <c r="P19" s="115" t="str">
        <f t="shared" si="6"/>
        <v>kg</v>
      </c>
      <c r="Q19" s="120">
        <v>0</v>
      </c>
      <c r="R19" s="121">
        <v>0</v>
      </c>
      <c r="S19" s="121">
        <v>0</v>
      </c>
      <c r="T19" s="121">
        <v>0</v>
      </c>
      <c r="U19" s="121">
        <v>0</v>
      </c>
      <c r="V19" s="120">
        <f t="shared" si="1"/>
        <v>0</v>
      </c>
      <c r="W19" s="121">
        <f t="shared" si="1"/>
        <v>0</v>
      </c>
      <c r="X19" s="121">
        <f t="shared" si="1"/>
        <v>0</v>
      </c>
      <c r="Y19" s="121">
        <f t="shared" si="7"/>
        <v>0</v>
      </c>
      <c r="Z19" s="121">
        <f t="shared" si="2"/>
        <v>0</v>
      </c>
      <c r="AA19" s="121">
        <f t="shared" si="2"/>
        <v>0</v>
      </c>
      <c r="AB19" s="120">
        <f>'Datos 2-Potenciales calent glob'!$D$6</f>
        <v>1</v>
      </c>
      <c r="AC19" s="121">
        <f>'Datos 2-Potenciales calent glob'!$D$31</f>
        <v>25</v>
      </c>
      <c r="AD19" s="121">
        <f>'Datos 2-Potenciales calent glob'!$D$32</f>
        <v>298</v>
      </c>
      <c r="AE19" s="123">
        <f>SUMIF('Datos 2-Potenciales calent glob'!$B$6:$B$56,Cálculos!F19,'Datos 2-Potenciales calent glob'!$D$6:$D$56)</f>
        <v>0</v>
      </c>
      <c r="AF19" s="121">
        <f>'Datos 2-Potenciales calent glob'!$D$6</f>
        <v>1</v>
      </c>
      <c r="AG19" s="121">
        <f>'Datos 2-Potenciales calent glob'!$D$6</f>
        <v>1</v>
      </c>
      <c r="AH19" s="120">
        <f t="shared" si="3"/>
        <v>0</v>
      </c>
      <c r="AI19" s="121">
        <f t="shared" si="3"/>
        <v>0</v>
      </c>
      <c r="AJ19" s="121">
        <f t="shared" si="3"/>
        <v>0</v>
      </c>
      <c r="AK19" s="121">
        <f t="shared" si="3"/>
        <v>0</v>
      </c>
      <c r="AL19" s="124">
        <f t="shared" si="4"/>
        <v>0</v>
      </c>
      <c r="AM19" s="121">
        <f t="shared" si="5"/>
        <v>0</v>
      </c>
      <c r="AN19" s="207">
        <f t="shared" si="5"/>
        <v>0</v>
      </c>
    </row>
    <row r="20" spans="1:40" ht="13.5" customHeight="1">
      <c r="A20" s="102"/>
      <c r="B20" s="112" t="s">
        <v>233</v>
      </c>
      <c r="C20" s="113" t="s">
        <v>332</v>
      </c>
      <c r="D20" s="113" t="s">
        <v>3</v>
      </c>
      <c r="E20" s="113" t="s">
        <v>81</v>
      </c>
      <c r="F20" s="113"/>
      <c r="G20" s="226"/>
      <c r="H20" s="113" t="s">
        <v>239</v>
      </c>
      <c r="I20" s="180">
        <v>1</v>
      </c>
      <c r="J20" s="126">
        <f>'Alcance 1'!D8</f>
        <v>0</v>
      </c>
      <c r="K20" s="114" t="str">
        <f>'Alcance 1'!E8</f>
        <v>kg</v>
      </c>
      <c r="L20" s="113"/>
      <c r="M20" s="113">
        <f>LOOKUP($E20,'Datos 3-Factores de convers'!$B$29:$B$51,'Datos 3-Factores de convers'!$F$29:$F$51)</f>
        <v>1.56E-5</v>
      </c>
      <c r="N20" s="113" t="str">
        <f>LOOKUP($E20,'Datos 3-Factores de convers'!$B$29:$B$51,'Datos 3-Factores de convers'!$G$29:$G$51)</f>
        <v>TJ/kg</v>
      </c>
      <c r="O20" s="113">
        <f t="shared" si="0"/>
        <v>0</v>
      </c>
      <c r="P20" s="115" t="str">
        <f t="shared" si="6"/>
        <v>kg</v>
      </c>
      <c r="Q20" s="120">
        <f>LOOKUP($E20,'Datos 1-Factores emisión'!$B$9:$B$18,'Datos 1-Factores emisión'!$C$9:$C$18)</f>
        <v>0</v>
      </c>
      <c r="R20" s="121">
        <f>LOOKUP($E20,'Datos 1-Factores emisión'!$B$9:$B$18,'Datos 1-Factores emisión'!$E$9:$E$18)</f>
        <v>300</v>
      </c>
      <c r="S20" s="121">
        <f>LOOKUP($E20,'Datos 1-Factores emisión'!$B$9:$B$18,'Datos 1-Factores emisión'!$F$9:$F$18)</f>
        <v>4</v>
      </c>
      <c r="T20" s="121">
        <f>LOOKUP($E20,'Datos 1-Factores emisión'!$B$9:$B$18,'Datos 1-Factores emisión'!$D$9:$D$18)</f>
        <v>112000</v>
      </c>
      <c r="U20" s="121">
        <v>0</v>
      </c>
      <c r="V20" s="120">
        <f t="shared" si="1"/>
        <v>0</v>
      </c>
      <c r="W20" s="121">
        <f t="shared" si="1"/>
        <v>0</v>
      </c>
      <c r="X20" s="121">
        <f t="shared" si="1"/>
        <v>0</v>
      </c>
      <c r="Y20" s="121">
        <v>0</v>
      </c>
      <c r="Z20" s="121">
        <f>T20*$O20</f>
        <v>0</v>
      </c>
      <c r="AA20" s="121">
        <f>U20*$O20</f>
        <v>0</v>
      </c>
      <c r="AB20" s="120">
        <f>'Datos 2-Potenciales calent glob'!$D$6</f>
        <v>1</v>
      </c>
      <c r="AC20" s="121">
        <f>'Datos 2-Potenciales calent glob'!$D$31</f>
        <v>25</v>
      </c>
      <c r="AD20" s="121">
        <f>'Datos 2-Potenciales calent glob'!$D$32</f>
        <v>298</v>
      </c>
      <c r="AE20" s="123">
        <f>SUMIF('Datos 2-Potenciales calent glob'!$B$6:$B$56,Cálculos!F20,'Datos 2-Potenciales calent glob'!$D$6:$D$56)</f>
        <v>0</v>
      </c>
      <c r="AF20" s="121">
        <f>'Datos 2-Potenciales calent glob'!$D$6</f>
        <v>1</v>
      </c>
      <c r="AG20" s="121">
        <f>'Datos 2-Potenciales calent glob'!$D$6</f>
        <v>1</v>
      </c>
      <c r="AH20" s="120">
        <f t="shared" si="3"/>
        <v>0</v>
      </c>
      <c r="AI20" s="121">
        <f t="shared" si="3"/>
        <v>0</v>
      </c>
      <c r="AJ20" s="121">
        <f t="shared" si="3"/>
        <v>0</v>
      </c>
      <c r="AK20" s="121">
        <f t="shared" si="3"/>
        <v>0</v>
      </c>
      <c r="AL20" s="124">
        <f t="shared" si="4"/>
        <v>0</v>
      </c>
      <c r="AM20" s="121">
        <f t="shared" si="5"/>
        <v>0</v>
      </c>
      <c r="AN20" s="207">
        <f>AA20*AG20</f>
        <v>0</v>
      </c>
    </row>
    <row r="21" spans="1:40" ht="13.5" customHeight="1">
      <c r="A21" s="102"/>
      <c r="B21" s="112" t="s">
        <v>233</v>
      </c>
      <c r="C21" s="113" t="s">
        <v>332</v>
      </c>
      <c r="D21" s="113" t="s">
        <v>3</v>
      </c>
      <c r="E21" s="113" t="s">
        <v>33</v>
      </c>
      <c r="F21" s="113"/>
      <c r="G21" s="226"/>
      <c r="H21" s="113" t="s">
        <v>239</v>
      </c>
      <c r="I21" s="180">
        <v>1</v>
      </c>
      <c r="J21" s="126">
        <f>'Alcance 1'!D9</f>
        <v>0</v>
      </c>
      <c r="K21" s="114" t="str">
        <f>'Alcance 1'!E9</f>
        <v>kg</v>
      </c>
      <c r="L21" s="113"/>
      <c r="M21" s="113">
        <f>LOOKUP($E21,'Datos 3-Factores de convers'!$B$29:$B$51,'Datos 3-Factores de convers'!$F$29:$F$51)</f>
        <v>2.5163869999999999E-5</v>
      </c>
      <c r="N21" s="113" t="str">
        <f>LOOKUP($E21,'Datos 3-Factores de convers'!$B$29:$B$51,'Datos 3-Factores de convers'!$G$29:$G$51)</f>
        <v>TJ/kg</v>
      </c>
      <c r="O21" s="113">
        <f t="shared" si="0"/>
        <v>0</v>
      </c>
      <c r="P21" s="115" t="str">
        <f t="shared" si="6"/>
        <v>kg</v>
      </c>
      <c r="Q21" s="120">
        <f>LOOKUP($E21,'Datos 1-Factores emisión'!$B$9:$B$18,'Datos 1-Factores emisión'!$C$9:$C$18)</f>
        <v>99420</v>
      </c>
      <c r="R21" s="121">
        <f>LOOKUP($E21,'Datos 1-Factores emisión'!$B$9:$B$18,'Datos 1-Factores emisión'!$E$9:$E$18)</f>
        <v>10</v>
      </c>
      <c r="S21" s="121">
        <f>LOOKUP($E21,'Datos 1-Factores emisión'!$B$9:$B$18,'Datos 1-Factores emisión'!$F$9:$F$18)</f>
        <v>1.5</v>
      </c>
      <c r="T21" s="121">
        <f>LOOKUP($E21,'Datos 1-Factores emisión'!$B$9:$B$18,'Datos 1-Factores emisión'!$D$9:$D$18)</f>
        <v>0</v>
      </c>
      <c r="U21" s="121">
        <v>0</v>
      </c>
      <c r="V21" s="120">
        <f t="shared" si="1"/>
        <v>0</v>
      </c>
      <c r="W21" s="121">
        <f t="shared" si="1"/>
        <v>0</v>
      </c>
      <c r="X21" s="121">
        <f t="shared" si="1"/>
        <v>0</v>
      </c>
      <c r="Y21" s="121">
        <v>0</v>
      </c>
      <c r="Z21" s="121">
        <f t="shared" ref="Z21:AA38" si="8">T21*$O21</f>
        <v>0</v>
      </c>
      <c r="AA21" s="121">
        <f t="shared" si="8"/>
        <v>0</v>
      </c>
      <c r="AB21" s="120">
        <f>'Datos 2-Potenciales calent glob'!$D$6</f>
        <v>1</v>
      </c>
      <c r="AC21" s="121">
        <f>'Datos 2-Potenciales calent glob'!$D$31</f>
        <v>25</v>
      </c>
      <c r="AD21" s="121">
        <f>'Datos 2-Potenciales calent glob'!$D$32</f>
        <v>298</v>
      </c>
      <c r="AE21" s="123">
        <f>SUMIF('Datos 2-Potenciales calent glob'!$B$6:$B$56,Cálculos!F21,'Datos 2-Potenciales calent glob'!$D$6:$D$56)</f>
        <v>0</v>
      </c>
      <c r="AF21" s="121">
        <f>'Datos 2-Potenciales calent glob'!$D$6</f>
        <v>1</v>
      </c>
      <c r="AG21" s="121">
        <f>'Datos 2-Potenciales calent glob'!$D$6</f>
        <v>1</v>
      </c>
      <c r="AH21" s="120">
        <f t="shared" si="3"/>
        <v>0</v>
      </c>
      <c r="AI21" s="121">
        <f t="shared" si="3"/>
        <v>0</v>
      </c>
      <c r="AJ21" s="121">
        <f t="shared" si="3"/>
        <v>0</v>
      </c>
      <c r="AK21" s="121">
        <f t="shared" si="3"/>
        <v>0</v>
      </c>
      <c r="AL21" s="124">
        <f t="shared" si="4"/>
        <v>0</v>
      </c>
      <c r="AM21" s="121">
        <f t="shared" si="5"/>
        <v>0</v>
      </c>
      <c r="AN21" s="207">
        <f t="shared" si="5"/>
        <v>0</v>
      </c>
    </row>
    <row r="22" spans="1:40" ht="13.5" customHeight="1">
      <c r="A22" s="102"/>
      <c r="B22" s="112" t="s">
        <v>233</v>
      </c>
      <c r="C22" s="113" t="s">
        <v>332</v>
      </c>
      <c r="D22" s="113" t="s">
        <v>3</v>
      </c>
      <c r="E22" s="113" t="s">
        <v>80</v>
      </c>
      <c r="F22" s="113"/>
      <c r="G22" s="226"/>
      <c r="H22" s="113" t="s">
        <v>239</v>
      </c>
      <c r="I22" s="180">
        <v>1</v>
      </c>
      <c r="J22" s="126">
        <f>'Alcance 1'!D10</f>
        <v>0</v>
      </c>
      <c r="K22" s="114" t="str">
        <f>'Alcance 1'!E10</f>
        <v>kg</v>
      </c>
      <c r="L22" s="113"/>
      <c r="M22" s="113">
        <f>LOOKUP($E22,'Datos 3-Factores de convers'!$B$29:$B$51,'Datos 3-Factores de convers'!$F$29:$F$51)</f>
        <v>3.4961449999999997E-5</v>
      </c>
      <c r="N22" s="113" t="str">
        <f>LOOKUP($E22,'Datos 3-Factores de convers'!$B$29:$B$51,'Datos 3-Factores de convers'!$G$29:$G$51)</f>
        <v>TJ/kg</v>
      </c>
      <c r="O22" s="113">
        <f t="shared" si="0"/>
        <v>0</v>
      </c>
      <c r="P22" s="115" t="str">
        <f t="shared" si="6"/>
        <v>kg</v>
      </c>
      <c r="Q22" s="120">
        <f>LOOKUP($E22,'Datos 1-Factores emisión'!$B$9:$B$18,'Datos 1-Factores emisión'!$C$9:$C$18)</f>
        <v>97500</v>
      </c>
      <c r="R22" s="121">
        <f>LOOKUP($E22,'Datos 1-Factores emisión'!$B$9:$B$18,'Datos 1-Factores emisión'!$E$9:$E$18)</f>
        <v>10</v>
      </c>
      <c r="S22" s="121">
        <f>LOOKUP($E22,'Datos 1-Factores emisión'!$B$9:$B$18,'Datos 1-Factores emisión'!$F$9:$F$18)</f>
        <v>0.6</v>
      </c>
      <c r="T22" s="121">
        <f>LOOKUP($E22,'Datos 1-Factores emisión'!$B$9:$B$18,'Datos 1-Factores emisión'!$D$9:$D$18)</f>
        <v>0</v>
      </c>
      <c r="U22" s="121">
        <v>0</v>
      </c>
      <c r="V22" s="120">
        <f t="shared" ref="V22:X50" si="9">Q22*$O22</f>
        <v>0</v>
      </c>
      <c r="W22" s="121">
        <f t="shared" si="9"/>
        <v>0</v>
      </c>
      <c r="X22" s="121">
        <f t="shared" si="9"/>
        <v>0</v>
      </c>
      <c r="Y22" s="121">
        <v>0</v>
      </c>
      <c r="Z22" s="121">
        <f t="shared" si="8"/>
        <v>0</v>
      </c>
      <c r="AA22" s="121">
        <f t="shared" si="8"/>
        <v>0</v>
      </c>
      <c r="AB22" s="120">
        <f>'Datos 2-Potenciales calent glob'!$D$6</f>
        <v>1</v>
      </c>
      <c r="AC22" s="121">
        <f>'Datos 2-Potenciales calent glob'!$D$31</f>
        <v>25</v>
      </c>
      <c r="AD22" s="121">
        <f>'Datos 2-Potenciales calent glob'!$D$32</f>
        <v>298</v>
      </c>
      <c r="AE22" s="123">
        <f>SUMIF('Datos 2-Potenciales calent glob'!$B$6:$B$56,Cálculos!F22,'Datos 2-Potenciales calent glob'!$D$6:$D$56)</f>
        <v>0</v>
      </c>
      <c r="AF22" s="121">
        <f>'Datos 2-Potenciales calent glob'!$D$6</f>
        <v>1</v>
      </c>
      <c r="AG22" s="121">
        <f>'Datos 2-Potenciales calent glob'!$D$6</f>
        <v>1</v>
      </c>
      <c r="AH22" s="120">
        <f t="shared" ref="AH22:AK62" si="10">V22*AB22</f>
        <v>0</v>
      </c>
      <c r="AI22" s="121">
        <f t="shared" si="10"/>
        <v>0</v>
      </c>
      <c r="AJ22" s="121">
        <f t="shared" si="10"/>
        <v>0</v>
      </c>
      <c r="AK22" s="121">
        <f t="shared" si="10"/>
        <v>0</v>
      </c>
      <c r="AL22" s="124">
        <f t="shared" si="4"/>
        <v>0</v>
      </c>
      <c r="AM22" s="121">
        <f t="shared" ref="AM22:AN52" si="11">Z22*AF22</f>
        <v>0</v>
      </c>
      <c r="AN22" s="207">
        <f t="shared" si="11"/>
        <v>0</v>
      </c>
    </row>
    <row r="23" spans="1:40" ht="13.5" customHeight="1">
      <c r="A23" s="102"/>
      <c r="B23" s="112" t="s">
        <v>233</v>
      </c>
      <c r="C23" s="113" t="s">
        <v>332</v>
      </c>
      <c r="D23" s="113" t="s">
        <v>3</v>
      </c>
      <c r="E23" s="113" t="s">
        <v>78</v>
      </c>
      <c r="F23" s="113"/>
      <c r="G23" s="226"/>
      <c r="H23" s="113" t="s">
        <v>239</v>
      </c>
      <c r="I23" s="180">
        <v>1</v>
      </c>
      <c r="J23" s="126">
        <f>'Alcance 1'!D11</f>
        <v>0</v>
      </c>
      <c r="K23" s="114" t="str">
        <f>'Alcance 1'!E11</f>
        <v>L</v>
      </c>
      <c r="L23" s="113"/>
      <c r="M23" s="113">
        <f>LOOKUP($E23,'Datos 3-Factores de convers'!$B$29:$B$51,'Datos 3-Factores de convers'!$F$29:$F$51)</f>
        <v>3.1352255999999994E-5</v>
      </c>
      <c r="N23" s="113" t="str">
        <f>LOOKUP($E23,'Datos 3-Factores de convers'!$B$29:$B$51,'Datos 3-Factores de convers'!$G$29:$G$51)</f>
        <v>TJ/L</v>
      </c>
      <c r="O23" s="113">
        <f t="shared" si="0"/>
        <v>0</v>
      </c>
      <c r="P23" s="115" t="s">
        <v>37</v>
      </c>
      <c r="Q23" s="120">
        <f>LOOKUP($E23,'Datos 1-Factores emisión'!$B$9:$B$18,'Datos 1-Factores emisión'!$C$9:$C$18)</f>
        <v>77400</v>
      </c>
      <c r="R23" s="121">
        <f>LOOKUP($E23,'Datos 1-Factores emisión'!$B$9:$B$18,'Datos 1-Factores emisión'!$E$9:$E$18)</f>
        <v>10</v>
      </c>
      <c r="S23" s="121">
        <f>LOOKUP($E23,'Datos 1-Factores emisión'!$B$9:$B$18,'Datos 1-Factores emisión'!$F$9:$F$18)</f>
        <v>0.6</v>
      </c>
      <c r="T23" s="121">
        <f>LOOKUP($E23,'Datos 1-Factores emisión'!$B$9:$B$18,'Datos 1-Factores emisión'!$D$9:$D$18)</f>
        <v>0</v>
      </c>
      <c r="U23" s="121">
        <v>0</v>
      </c>
      <c r="V23" s="120">
        <f t="shared" si="9"/>
        <v>0</v>
      </c>
      <c r="W23" s="121">
        <f t="shared" si="9"/>
        <v>0</v>
      </c>
      <c r="X23" s="121">
        <f t="shared" si="9"/>
        <v>0</v>
      </c>
      <c r="Y23" s="121">
        <v>0</v>
      </c>
      <c r="Z23" s="121">
        <f t="shared" si="8"/>
        <v>0</v>
      </c>
      <c r="AA23" s="121">
        <f t="shared" si="8"/>
        <v>0</v>
      </c>
      <c r="AB23" s="120">
        <f>'Datos 2-Potenciales calent glob'!$D$6</f>
        <v>1</v>
      </c>
      <c r="AC23" s="121">
        <f>'Datos 2-Potenciales calent glob'!$D$31</f>
        <v>25</v>
      </c>
      <c r="AD23" s="121">
        <f>'Datos 2-Potenciales calent glob'!$D$32</f>
        <v>298</v>
      </c>
      <c r="AE23" s="123">
        <f>SUMIF('Datos 2-Potenciales calent glob'!$B$6:$B$56,Cálculos!F23,'Datos 2-Potenciales calent glob'!$D$6:$D$56)</f>
        <v>0</v>
      </c>
      <c r="AF23" s="121">
        <f>'Datos 2-Potenciales calent glob'!$D$6</f>
        <v>1</v>
      </c>
      <c r="AG23" s="121">
        <f>'Datos 2-Potenciales calent glob'!$D$6</f>
        <v>1</v>
      </c>
      <c r="AH23" s="120">
        <f t="shared" si="10"/>
        <v>0</v>
      </c>
      <c r="AI23" s="121">
        <f t="shared" si="10"/>
        <v>0</v>
      </c>
      <c r="AJ23" s="121">
        <f t="shared" si="10"/>
        <v>0</v>
      </c>
      <c r="AK23" s="121">
        <f t="shared" si="10"/>
        <v>0</v>
      </c>
      <c r="AL23" s="124">
        <f t="shared" si="4"/>
        <v>0</v>
      </c>
      <c r="AM23" s="121">
        <f t="shared" si="11"/>
        <v>0</v>
      </c>
      <c r="AN23" s="207">
        <f t="shared" si="11"/>
        <v>0</v>
      </c>
    </row>
    <row r="24" spans="1:40" ht="13.5" customHeight="1">
      <c r="A24" s="102"/>
      <c r="B24" s="112" t="s">
        <v>233</v>
      </c>
      <c r="C24" s="113" t="s">
        <v>332</v>
      </c>
      <c r="D24" s="113" t="s">
        <v>3</v>
      </c>
      <c r="E24" s="113" t="s">
        <v>76</v>
      </c>
      <c r="F24" s="113"/>
      <c r="G24" s="226"/>
      <c r="H24" s="113" t="s">
        <v>239</v>
      </c>
      <c r="I24" s="180">
        <v>1</v>
      </c>
      <c r="J24" s="126">
        <f>'Alcance 1'!D12</f>
        <v>0</v>
      </c>
      <c r="K24" s="114" t="str">
        <f>'Alcance 1'!E12</f>
        <v>L</v>
      </c>
      <c r="L24" s="113"/>
      <c r="M24" s="113">
        <f>LOOKUP($E24,'Datos 3-Factores de convers'!$B$29:$B$51,'Datos 3-Factores de convers'!$F$29:$F$51)</f>
        <v>2.6495335999999999E-5</v>
      </c>
      <c r="N24" s="113" t="str">
        <f>LOOKUP($E24,'Datos 3-Factores de convers'!$B$29:$B$51,'Datos 3-Factores de convers'!$G$29:$G$51)</f>
        <v>TJ/L</v>
      </c>
      <c r="O24" s="113">
        <f t="shared" si="0"/>
        <v>0</v>
      </c>
      <c r="P24" s="115" t="s">
        <v>37</v>
      </c>
      <c r="Q24" s="120">
        <f>LOOKUP($E24,'Datos 1-Factores emisión'!$B$9:$B$18,'Datos 1-Factores emisión'!$C$9:$C$18)</f>
        <v>66200</v>
      </c>
      <c r="R24" s="121">
        <f>LOOKUP($E24,'Datos 1-Factores emisión'!$B$9:$B$18,'Datos 1-Factores emisión'!$E$9:$E$18)</f>
        <v>5</v>
      </c>
      <c r="S24" s="121">
        <f>LOOKUP($E24,'Datos 1-Factores emisión'!$B$9:$B$18,'Datos 1-Factores emisión'!$F$9:$F$18)</f>
        <v>0.1</v>
      </c>
      <c r="T24" s="121">
        <f>LOOKUP($E24,'Datos 1-Factores emisión'!$B$9:$B$18,'Datos 1-Factores emisión'!$D$9:$D$18)</f>
        <v>0</v>
      </c>
      <c r="U24" s="121">
        <v>0</v>
      </c>
      <c r="V24" s="120">
        <f t="shared" si="9"/>
        <v>0</v>
      </c>
      <c r="W24" s="121">
        <f t="shared" si="9"/>
        <v>0</v>
      </c>
      <c r="X24" s="121">
        <f t="shared" si="9"/>
        <v>0</v>
      </c>
      <c r="Y24" s="121">
        <v>0</v>
      </c>
      <c r="Z24" s="121">
        <f t="shared" si="8"/>
        <v>0</v>
      </c>
      <c r="AA24" s="121">
        <f t="shared" si="8"/>
        <v>0</v>
      </c>
      <c r="AB24" s="120">
        <f>'Datos 2-Potenciales calent glob'!$D$6</f>
        <v>1</v>
      </c>
      <c r="AC24" s="121">
        <f>'Datos 2-Potenciales calent glob'!$D$31</f>
        <v>25</v>
      </c>
      <c r="AD24" s="121">
        <f>'Datos 2-Potenciales calent glob'!$D$32</f>
        <v>298</v>
      </c>
      <c r="AE24" s="123">
        <f>SUMIF('Datos 2-Potenciales calent glob'!$B$6:$B$56,Cálculos!F24,'Datos 2-Potenciales calent glob'!$D$6:$D$56)</f>
        <v>0</v>
      </c>
      <c r="AF24" s="121">
        <f>'Datos 2-Potenciales calent glob'!$D$6</f>
        <v>1</v>
      </c>
      <c r="AG24" s="121">
        <f>'Datos 2-Potenciales calent glob'!$D$6</f>
        <v>1</v>
      </c>
      <c r="AH24" s="120">
        <f t="shared" si="10"/>
        <v>0</v>
      </c>
      <c r="AI24" s="121">
        <f t="shared" si="10"/>
        <v>0</v>
      </c>
      <c r="AJ24" s="121">
        <f t="shared" si="10"/>
        <v>0</v>
      </c>
      <c r="AK24" s="121">
        <f t="shared" si="10"/>
        <v>0</v>
      </c>
      <c r="AL24" s="124">
        <f t="shared" si="4"/>
        <v>0</v>
      </c>
      <c r="AM24" s="121">
        <f t="shared" si="11"/>
        <v>0</v>
      </c>
      <c r="AN24" s="207">
        <f t="shared" si="11"/>
        <v>0</v>
      </c>
    </row>
    <row r="25" spans="1:40" ht="13.5" customHeight="1">
      <c r="A25" s="102"/>
      <c r="B25" s="112" t="s">
        <v>233</v>
      </c>
      <c r="C25" s="113" t="s">
        <v>332</v>
      </c>
      <c r="D25" s="113" t="s">
        <v>3</v>
      </c>
      <c r="E25" s="113" t="s">
        <v>55</v>
      </c>
      <c r="F25" s="113"/>
      <c r="G25" s="226"/>
      <c r="H25" s="113" t="s">
        <v>239</v>
      </c>
      <c r="I25" s="180">
        <v>1</v>
      </c>
      <c r="J25" s="126">
        <f>'Alcance 1'!D13</f>
        <v>0</v>
      </c>
      <c r="K25" s="114" t="str">
        <f>'Alcance 1'!E13</f>
        <v>Nm3</v>
      </c>
      <c r="L25" s="113"/>
      <c r="M25" s="113">
        <f>LOOKUP($E25,'Datos 3-Factores de convers'!$B$29:$B$51,'Datos 3-Factores de convers'!$F$29:$F$51)</f>
        <v>3.7845600000000002E-5</v>
      </c>
      <c r="N25" s="113" t="str">
        <f>LOOKUP($E25,'Datos 3-Factores de convers'!$B$29:$B$51,'Datos 3-Factores de convers'!$G$29:$G$51)</f>
        <v>TJ/Nm3</v>
      </c>
      <c r="O25" s="113">
        <f t="shared" si="0"/>
        <v>0</v>
      </c>
      <c r="P25" s="115" t="s">
        <v>37</v>
      </c>
      <c r="Q25" s="120">
        <f>LOOKUP($E25,'Datos 1-Factores emisión'!$B$9:$B$18,'Datos 1-Factores emisión'!$C$9:$C$18)</f>
        <v>56130</v>
      </c>
      <c r="R25" s="121">
        <f>LOOKUP($E25,'Datos 1-Factores emisión'!$B$9:$B$18,'Datos 1-Factores emisión'!$E$9:$E$18)</f>
        <v>5</v>
      </c>
      <c r="S25" s="121">
        <f>LOOKUP($E25,'Datos 1-Factores emisión'!$B$9:$B$18,'Datos 1-Factores emisión'!$F$9:$F$18)</f>
        <v>0.1</v>
      </c>
      <c r="T25" s="121">
        <f>LOOKUP($E25,'Datos 1-Factores emisión'!$B$9:$B$18,'Datos 1-Factores emisión'!$D$9:$D$18)</f>
        <v>0</v>
      </c>
      <c r="U25" s="121">
        <v>0</v>
      </c>
      <c r="V25" s="120">
        <f t="shared" si="9"/>
        <v>0</v>
      </c>
      <c r="W25" s="121">
        <f t="shared" si="9"/>
        <v>0</v>
      </c>
      <c r="X25" s="121">
        <f t="shared" si="9"/>
        <v>0</v>
      </c>
      <c r="Y25" s="121">
        <v>0</v>
      </c>
      <c r="Z25" s="121">
        <f t="shared" si="8"/>
        <v>0</v>
      </c>
      <c r="AA25" s="121">
        <f t="shared" si="8"/>
        <v>0</v>
      </c>
      <c r="AB25" s="120">
        <f>'Datos 2-Potenciales calent glob'!$D$6</f>
        <v>1</v>
      </c>
      <c r="AC25" s="121">
        <f>'Datos 2-Potenciales calent glob'!$D$31</f>
        <v>25</v>
      </c>
      <c r="AD25" s="121">
        <f>'Datos 2-Potenciales calent glob'!$D$32</f>
        <v>298</v>
      </c>
      <c r="AE25" s="123">
        <f>SUMIF('Datos 2-Potenciales calent glob'!$B$6:$B$56,Cálculos!F25,'Datos 2-Potenciales calent glob'!$D$6:$D$56)</f>
        <v>0</v>
      </c>
      <c r="AF25" s="121">
        <f>'Datos 2-Potenciales calent glob'!$D$6</f>
        <v>1</v>
      </c>
      <c r="AG25" s="121">
        <f>'Datos 2-Potenciales calent glob'!$D$6</f>
        <v>1</v>
      </c>
      <c r="AH25" s="120">
        <f t="shared" si="10"/>
        <v>0</v>
      </c>
      <c r="AI25" s="121">
        <f t="shared" si="10"/>
        <v>0</v>
      </c>
      <c r="AJ25" s="121">
        <f t="shared" si="10"/>
        <v>0</v>
      </c>
      <c r="AK25" s="121">
        <f t="shared" si="10"/>
        <v>0</v>
      </c>
      <c r="AL25" s="124">
        <f t="shared" si="4"/>
        <v>0</v>
      </c>
      <c r="AM25" s="121">
        <f t="shared" si="11"/>
        <v>0</v>
      </c>
      <c r="AN25" s="207">
        <f t="shared" si="11"/>
        <v>0</v>
      </c>
    </row>
    <row r="26" spans="1:40" ht="13.5" customHeight="1">
      <c r="A26" s="102"/>
      <c r="B26" s="112" t="s">
        <v>233</v>
      </c>
      <c r="C26" s="113" t="s">
        <v>332</v>
      </c>
      <c r="D26" s="113" t="s">
        <v>3</v>
      </c>
      <c r="E26" s="113" t="s">
        <v>77</v>
      </c>
      <c r="F26" s="113"/>
      <c r="G26" s="226"/>
      <c r="H26" s="113" t="s">
        <v>239</v>
      </c>
      <c r="I26" s="180">
        <v>1</v>
      </c>
      <c r="J26" s="126">
        <f>'Alcance 1'!D14</f>
        <v>0</v>
      </c>
      <c r="K26" s="114" t="str">
        <f>'Alcance 1'!E14</f>
        <v>L</v>
      </c>
      <c r="L26" s="113"/>
      <c r="M26" s="113">
        <f>LOOKUP($E26,'Datos 3-Factores de convers'!$B$29:$B$51,'Datos 3-Factores de convers'!$F$29:$F$51)</f>
        <v>2.453184234999999E-5</v>
      </c>
      <c r="N26" s="113" t="str">
        <f>LOOKUP($E26,'Datos 3-Factores de convers'!$B$29:$B$51,'Datos 3-Factores de convers'!$G$29:$G$51)</f>
        <v>TJ/L</v>
      </c>
      <c r="O26" s="113">
        <f t="shared" si="0"/>
        <v>0</v>
      </c>
      <c r="P26" s="115" t="s">
        <v>37</v>
      </c>
      <c r="Q26" s="120">
        <f>LOOKUP($E26,'Datos 1-Factores emisión'!$B$9:$B$18,'Datos 1-Factores emisión'!$C$9:$C$18)</f>
        <v>63600</v>
      </c>
      <c r="R26" s="121">
        <f>LOOKUP($E26,'Datos 1-Factores emisión'!$B$9:$B$18,'Datos 1-Factores emisión'!$E$9:$E$18)</f>
        <v>5</v>
      </c>
      <c r="S26" s="121">
        <f>LOOKUP($E26,'Datos 1-Factores emisión'!$B$9:$B$18,'Datos 1-Factores emisión'!$F$9:$F$18)</f>
        <v>0.1</v>
      </c>
      <c r="T26" s="121">
        <f>LOOKUP($E26,'Datos 1-Factores emisión'!$B$9:$B$18,'Datos 1-Factores emisión'!$D$9:$D$18)</f>
        <v>0</v>
      </c>
      <c r="U26" s="121">
        <v>0</v>
      </c>
      <c r="V26" s="120">
        <f t="shared" si="9"/>
        <v>0</v>
      </c>
      <c r="W26" s="121">
        <f t="shared" si="9"/>
        <v>0</v>
      </c>
      <c r="X26" s="121">
        <f t="shared" si="9"/>
        <v>0</v>
      </c>
      <c r="Y26" s="121">
        <v>0</v>
      </c>
      <c r="Z26" s="121">
        <f t="shared" si="8"/>
        <v>0</v>
      </c>
      <c r="AA26" s="121">
        <f t="shared" si="8"/>
        <v>0</v>
      </c>
      <c r="AB26" s="120">
        <f>'Datos 2-Potenciales calent glob'!$D$6</f>
        <v>1</v>
      </c>
      <c r="AC26" s="121">
        <f>'Datos 2-Potenciales calent glob'!$D$31</f>
        <v>25</v>
      </c>
      <c r="AD26" s="121">
        <f>'Datos 2-Potenciales calent glob'!$D$32</f>
        <v>298</v>
      </c>
      <c r="AE26" s="123">
        <f>SUMIF('Datos 2-Potenciales calent glob'!$B$6:$B$56,Cálculos!F26,'Datos 2-Potenciales calent glob'!$D$6:$D$56)</f>
        <v>0</v>
      </c>
      <c r="AF26" s="121">
        <f>'Datos 2-Potenciales calent glob'!$D$6</f>
        <v>1</v>
      </c>
      <c r="AG26" s="121">
        <f>'Datos 2-Potenciales calent glob'!$D$6</f>
        <v>1</v>
      </c>
      <c r="AH26" s="120">
        <f t="shared" si="10"/>
        <v>0</v>
      </c>
      <c r="AI26" s="121">
        <f t="shared" si="10"/>
        <v>0</v>
      </c>
      <c r="AJ26" s="121">
        <f t="shared" si="10"/>
        <v>0</v>
      </c>
      <c r="AK26" s="121">
        <f t="shared" si="10"/>
        <v>0</v>
      </c>
      <c r="AL26" s="124">
        <f t="shared" si="4"/>
        <v>0</v>
      </c>
      <c r="AM26" s="121">
        <f t="shared" si="11"/>
        <v>0</v>
      </c>
      <c r="AN26" s="207">
        <f t="shared" si="11"/>
        <v>0</v>
      </c>
    </row>
    <row r="27" spans="1:40" ht="13.5" customHeight="1">
      <c r="A27" s="102"/>
      <c r="B27" s="112" t="s">
        <v>233</v>
      </c>
      <c r="C27" s="113" t="s">
        <v>332</v>
      </c>
      <c r="D27" s="113" t="s">
        <v>3</v>
      </c>
      <c r="E27" s="113" t="s">
        <v>75</v>
      </c>
      <c r="F27" s="113"/>
      <c r="G27" s="226"/>
      <c r="H27" s="113" t="s">
        <v>239</v>
      </c>
      <c r="I27" s="180">
        <v>1</v>
      </c>
      <c r="J27" s="126">
        <f>'Alcance 1'!D15</f>
        <v>0</v>
      </c>
      <c r="K27" s="114" t="str">
        <f>'Alcance 1'!E15</f>
        <v>L</v>
      </c>
      <c r="L27" s="113"/>
      <c r="M27" s="113">
        <f>LOOKUP($E27,'Datos 3-Factores de convers'!$B$29:$B$51,'Datos 3-Factores de convers'!$F$29:$F$51)</f>
        <v>3.9001904999999983E-5</v>
      </c>
      <c r="N27" s="113" t="str">
        <f>LOOKUP($E27,'Datos 3-Factores de convers'!$B$29:$B$51,'Datos 3-Factores de convers'!$G$29:$G$51)</f>
        <v>TJ/L</v>
      </c>
      <c r="O27" s="113">
        <f t="shared" si="0"/>
        <v>0</v>
      </c>
      <c r="P27" s="115" t="s">
        <v>37</v>
      </c>
      <c r="Q27" s="120">
        <f>LOOKUP($E27,'Datos 1-Factores emisión'!$B$9:$B$18,'Datos 1-Factores emisión'!$C$9:$C$18)</f>
        <v>74100</v>
      </c>
      <c r="R27" s="121">
        <f>LOOKUP($E27,'Datos 1-Factores emisión'!$B$9:$B$18,'Datos 1-Factores emisión'!$E$9:$E$18)</f>
        <v>10</v>
      </c>
      <c r="S27" s="121">
        <f>LOOKUP($E27,'Datos 1-Factores emisión'!$B$9:$B$18,'Datos 1-Factores emisión'!$F$9:$F$18)</f>
        <v>0.6</v>
      </c>
      <c r="T27" s="121">
        <f>LOOKUP($E27,'Datos 1-Factores emisión'!$B$9:$B$18,'Datos 1-Factores emisión'!$D$9:$D$18)</f>
        <v>0</v>
      </c>
      <c r="U27" s="121">
        <v>0</v>
      </c>
      <c r="V27" s="120">
        <f t="shared" si="9"/>
        <v>0</v>
      </c>
      <c r="W27" s="121">
        <f t="shared" si="9"/>
        <v>0</v>
      </c>
      <c r="X27" s="121">
        <f t="shared" si="9"/>
        <v>0</v>
      </c>
      <c r="Y27" s="121">
        <v>0</v>
      </c>
      <c r="Z27" s="121">
        <f t="shared" si="8"/>
        <v>0</v>
      </c>
      <c r="AA27" s="121">
        <f t="shared" si="8"/>
        <v>0</v>
      </c>
      <c r="AB27" s="120">
        <f>'Datos 2-Potenciales calent glob'!$D$6</f>
        <v>1</v>
      </c>
      <c r="AC27" s="121">
        <f>'Datos 2-Potenciales calent glob'!$D$31</f>
        <v>25</v>
      </c>
      <c r="AD27" s="121">
        <f>'Datos 2-Potenciales calent glob'!$D$32</f>
        <v>298</v>
      </c>
      <c r="AE27" s="123">
        <f>SUMIF('Datos 2-Potenciales calent glob'!$B$6:$B$56,Cálculos!F27,'Datos 2-Potenciales calent glob'!$D$6:$D$56)</f>
        <v>0</v>
      </c>
      <c r="AF27" s="121">
        <f>'Datos 2-Potenciales calent glob'!$D$6</f>
        <v>1</v>
      </c>
      <c r="AG27" s="121">
        <f>'Datos 2-Potenciales calent glob'!$D$6</f>
        <v>1</v>
      </c>
      <c r="AH27" s="120">
        <f t="shared" si="10"/>
        <v>0</v>
      </c>
      <c r="AI27" s="121">
        <f t="shared" si="10"/>
        <v>0</v>
      </c>
      <c r="AJ27" s="121">
        <f t="shared" si="10"/>
        <v>0</v>
      </c>
      <c r="AK27" s="121">
        <f t="shared" si="10"/>
        <v>0</v>
      </c>
      <c r="AL27" s="124">
        <f t="shared" si="4"/>
        <v>0</v>
      </c>
      <c r="AM27" s="121">
        <f t="shared" si="11"/>
        <v>0</v>
      </c>
      <c r="AN27" s="207">
        <f t="shared" si="11"/>
        <v>0</v>
      </c>
    </row>
    <row r="28" spans="1:40" ht="13.5" customHeight="1">
      <c r="B28" s="112" t="s">
        <v>233</v>
      </c>
      <c r="C28" s="113" t="s">
        <v>332</v>
      </c>
      <c r="D28" s="113" t="s">
        <v>3</v>
      </c>
      <c r="E28" s="113" t="s">
        <v>79</v>
      </c>
      <c r="F28" s="113"/>
      <c r="G28" s="226"/>
      <c r="H28" s="113" t="s">
        <v>239</v>
      </c>
      <c r="I28" s="180">
        <v>1</v>
      </c>
      <c r="J28" s="126">
        <f>'Alcance 1'!D16</f>
        <v>0</v>
      </c>
      <c r="K28" s="114" t="str">
        <f>'Alcance 1'!E16</f>
        <v>L</v>
      </c>
      <c r="L28" s="113"/>
      <c r="M28" s="113">
        <f>LOOKUP($E28,'Datos 3-Factores de convers'!$B$29:$B$51,'Datos 3-Factores de convers'!$F$29:$F$51)</f>
        <v>2.6495336000000002E-5</v>
      </c>
      <c r="N28" s="113" t="str">
        <f>LOOKUP($E28,'Datos 3-Factores de convers'!$B$29:$B$51,'Datos 3-Factores de convers'!$G$29:$G$51)</f>
        <v>TJ/L</v>
      </c>
      <c r="O28" s="113">
        <f t="shared" si="0"/>
        <v>0</v>
      </c>
      <c r="P28" s="115" t="s">
        <v>37</v>
      </c>
      <c r="Q28" s="120">
        <f>LOOKUP($E28,'Datos 1-Factores emisión'!$B$9:$B$18,'Datos 1-Factores emisión'!$C$9:$C$18)</f>
        <v>63100</v>
      </c>
      <c r="R28" s="121">
        <f>LOOKUP($E28,'Datos 1-Factores emisión'!$B$9:$B$18,'Datos 1-Factores emisión'!$E$9:$E$18)</f>
        <v>5</v>
      </c>
      <c r="S28" s="121">
        <f>LOOKUP($E28,'Datos 1-Factores emisión'!$B$9:$B$18,'Datos 1-Factores emisión'!$F$9:$F$18)</f>
        <v>0.1</v>
      </c>
      <c r="T28" s="121">
        <f>LOOKUP($E28,'Datos 1-Factores emisión'!$B$9:$B$18,'Datos 1-Factores emisión'!$D$9:$D$18)</f>
        <v>0</v>
      </c>
      <c r="U28" s="121">
        <v>0</v>
      </c>
      <c r="V28" s="120">
        <f t="shared" si="9"/>
        <v>0</v>
      </c>
      <c r="W28" s="121">
        <f t="shared" si="9"/>
        <v>0</v>
      </c>
      <c r="X28" s="121">
        <f t="shared" si="9"/>
        <v>0</v>
      </c>
      <c r="Y28" s="121">
        <v>0</v>
      </c>
      <c r="Z28" s="121">
        <f t="shared" si="8"/>
        <v>0</v>
      </c>
      <c r="AA28" s="121">
        <f t="shared" si="8"/>
        <v>0</v>
      </c>
      <c r="AB28" s="120">
        <f>'Datos 2-Potenciales calent glob'!$D$6</f>
        <v>1</v>
      </c>
      <c r="AC28" s="121">
        <f>'Datos 2-Potenciales calent glob'!$D$31</f>
        <v>25</v>
      </c>
      <c r="AD28" s="121">
        <f>'Datos 2-Potenciales calent glob'!$D$32</f>
        <v>298</v>
      </c>
      <c r="AE28" s="123">
        <f>SUMIF('Datos 2-Potenciales calent glob'!$B$6:$B$56,Cálculos!F28,'Datos 2-Potenciales calent glob'!$D$6:$D$56)</f>
        <v>0</v>
      </c>
      <c r="AF28" s="121">
        <f>'Datos 2-Potenciales calent glob'!$D$6</f>
        <v>1</v>
      </c>
      <c r="AG28" s="121">
        <f>'Datos 2-Potenciales calent glob'!$D$6</f>
        <v>1</v>
      </c>
      <c r="AH28" s="120">
        <f t="shared" si="10"/>
        <v>0</v>
      </c>
      <c r="AI28" s="121">
        <f t="shared" si="10"/>
        <v>0</v>
      </c>
      <c r="AJ28" s="121">
        <f t="shared" si="10"/>
        <v>0</v>
      </c>
      <c r="AK28" s="121">
        <f t="shared" si="10"/>
        <v>0</v>
      </c>
      <c r="AL28" s="124">
        <f t="shared" si="4"/>
        <v>0</v>
      </c>
      <c r="AM28" s="121">
        <f t="shared" si="11"/>
        <v>0</v>
      </c>
      <c r="AN28" s="207">
        <f t="shared" si="11"/>
        <v>0</v>
      </c>
    </row>
    <row r="29" spans="1:40" ht="13.5" customHeight="1">
      <c r="B29" s="112" t="s">
        <v>233</v>
      </c>
      <c r="C29" s="113" t="s">
        <v>332</v>
      </c>
      <c r="D29" s="113" t="s">
        <v>3</v>
      </c>
      <c r="E29" s="113" t="s">
        <v>190</v>
      </c>
      <c r="F29" s="113"/>
      <c r="G29" s="226"/>
      <c r="H29" s="113" t="s">
        <v>239</v>
      </c>
      <c r="I29" s="180">
        <v>1</v>
      </c>
      <c r="J29" s="126">
        <f>'Alcance 1'!D17</f>
        <v>0</v>
      </c>
      <c r="K29" s="114" t="str">
        <f>'Alcance 1'!E17</f>
        <v>L</v>
      </c>
      <c r="L29" s="113"/>
      <c r="M29" s="113">
        <f>LOOKUP($E29,'Datos 3-Factores de convers'!$B$29:$B$51,'Datos 3-Factores de convers'!$F$29:$F$51)</f>
        <v>3.5673239999999992E-5</v>
      </c>
      <c r="N29" s="113" t="str">
        <f>LOOKUP($E29,'Datos 3-Factores de convers'!$B$29:$B$51,'Datos 3-Factores de convers'!$G$29:$G$51)</f>
        <v>TJ/L</v>
      </c>
      <c r="O29" s="113">
        <f t="shared" si="0"/>
        <v>0</v>
      </c>
      <c r="P29" s="115" t="s">
        <v>37</v>
      </c>
      <c r="Q29" s="120">
        <f>LOOKUP($E29,'Datos 1-Factores emisión'!$B$9:$B$18,'Datos 1-Factores emisión'!$C$9:$C$18)</f>
        <v>71900</v>
      </c>
      <c r="R29" s="121">
        <f>LOOKUP($E29,'Datos 1-Factores emisión'!$B$9:$B$18,'Datos 1-Factores emisión'!$E$9:$E$18)</f>
        <v>10</v>
      </c>
      <c r="S29" s="121">
        <f>LOOKUP($E29,'Datos 1-Factores emisión'!$B$9:$B$18,'Datos 1-Factores emisión'!$F$9:$F$18)</f>
        <v>0.6</v>
      </c>
      <c r="T29" s="121">
        <f>LOOKUP($E29,'Datos 1-Factores emisión'!$B$9:$B$18,'Datos 1-Factores emisión'!$D$9:$D$18)</f>
        <v>0</v>
      </c>
      <c r="U29" s="121">
        <v>0</v>
      </c>
      <c r="V29" s="120">
        <f t="shared" si="9"/>
        <v>0</v>
      </c>
      <c r="W29" s="121">
        <f t="shared" si="9"/>
        <v>0</v>
      </c>
      <c r="X29" s="121">
        <f t="shared" si="9"/>
        <v>0</v>
      </c>
      <c r="Y29" s="121">
        <v>0</v>
      </c>
      <c r="Z29" s="121">
        <f t="shared" si="8"/>
        <v>0</v>
      </c>
      <c r="AA29" s="121">
        <f t="shared" si="8"/>
        <v>0</v>
      </c>
      <c r="AB29" s="120">
        <f>'Datos 2-Potenciales calent glob'!$D$6</f>
        <v>1</v>
      </c>
      <c r="AC29" s="121">
        <f>'Datos 2-Potenciales calent glob'!$D$31</f>
        <v>25</v>
      </c>
      <c r="AD29" s="121">
        <f>'Datos 2-Potenciales calent glob'!$D$32</f>
        <v>298</v>
      </c>
      <c r="AE29" s="123">
        <f>SUMIF('Datos 2-Potenciales calent glob'!$B$6:$B$56,Cálculos!F29,'Datos 2-Potenciales calent glob'!$D$6:$D$56)</f>
        <v>0</v>
      </c>
      <c r="AF29" s="121">
        <f>'Datos 2-Potenciales calent glob'!$D$6</f>
        <v>1</v>
      </c>
      <c r="AG29" s="121">
        <f>'Datos 2-Potenciales calent glob'!$D$6</f>
        <v>1</v>
      </c>
      <c r="AH29" s="120">
        <f t="shared" si="10"/>
        <v>0</v>
      </c>
      <c r="AI29" s="121">
        <f t="shared" si="10"/>
        <v>0</v>
      </c>
      <c r="AJ29" s="121">
        <f t="shared" si="10"/>
        <v>0</v>
      </c>
      <c r="AK29" s="121">
        <f t="shared" si="10"/>
        <v>0</v>
      </c>
      <c r="AL29" s="124">
        <f t="shared" si="4"/>
        <v>0</v>
      </c>
      <c r="AM29" s="121">
        <f t="shared" si="11"/>
        <v>0</v>
      </c>
      <c r="AN29" s="207">
        <f t="shared" si="11"/>
        <v>0</v>
      </c>
    </row>
    <row r="30" spans="1:40" ht="13.5" customHeight="1">
      <c r="B30" s="112" t="s">
        <v>233</v>
      </c>
      <c r="C30" s="113" t="s">
        <v>235</v>
      </c>
      <c r="D30" s="113" t="s">
        <v>3</v>
      </c>
      <c r="E30" s="113" t="s">
        <v>199</v>
      </c>
      <c r="F30" s="113"/>
      <c r="G30" s="226"/>
      <c r="H30" s="113" t="s">
        <v>239</v>
      </c>
      <c r="I30" s="180">
        <v>1</v>
      </c>
      <c r="J30" s="126">
        <f>'Alcance 1'!D24</f>
        <v>0</v>
      </c>
      <c r="K30" s="113" t="str">
        <f>'Alcance 1'!E24</f>
        <v>L</v>
      </c>
      <c r="L30" s="113"/>
      <c r="M30" s="113">
        <f>LOOKUP($E30,'Datos 3-Factores de convers'!$B$29:$B$51,'Datos 3-Factores de convers'!$F$29:$F$51)</f>
        <v>3.6076762124999995E-5</v>
      </c>
      <c r="N30" s="113" t="str">
        <f>LOOKUP($E30,'Datos 3-Factores de convers'!$B$29:$B$51,'Datos 3-Factores de convers'!$G$29:$G$51)</f>
        <v>TJ/L</v>
      </c>
      <c r="O30" s="113">
        <f t="shared" si="0"/>
        <v>0</v>
      </c>
      <c r="P30" s="115" t="s">
        <v>37</v>
      </c>
      <c r="Q30" s="120" t="e">
        <f>LOOKUP($E30,'Datos 1-Factores emisión'!$B$23:$B$33,'Datos 1-Factores emisión'!$C$23:$C$33)</f>
        <v>#N/A</v>
      </c>
      <c r="R30" s="121" t="e">
        <f>LOOKUP($E30,'Datos 1-Factores emisión'!$B$23:$B$33,'Datos 1-Factores emisión'!$E$23:$E$33)</f>
        <v>#N/A</v>
      </c>
      <c r="S30" s="121" t="e">
        <f>LOOKUP($E30,'Datos 1-Factores emisión'!$B$23:$B$33,'Datos 1-Factores emisión'!$F$23:$F$33)</f>
        <v>#N/A</v>
      </c>
      <c r="T30" s="121" t="e">
        <f>LOOKUP($E30,'Datos 1-Factores emisión'!$B$23:$B$33,'Datos 1-Factores emisión'!$D$23:$D$33)</f>
        <v>#N/A</v>
      </c>
      <c r="U30" s="121">
        <v>0</v>
      </c>
      <c r="V30" s="120" t="e">
        <f t="shared" si="9"/>
        <v>#N/A</v>
      </c>
      <c r="W30" s="121" t="e">
        <f t="shared" si="9"/>
        <v>#N/A</v>
      </c>
      <c r="X30" s="121" t="e">
        <f t="shared" si="9"/>
        <v>#N/A</v>
      </c>
      <c r="Y30" s="121">
        <v>0</v>
      </c>
      <c r="Z30" s="121" t="e">
        <f t="shared" si="8"/>
        <v>#N/A</v>
      </c>
      <c r="AA30" s="121">
        <f t="shared" si="8"/>
        <v>0</v>
      </c>
      <c r="AB30" s="120">
        <f>'Datos 2-Potenciales calent glob'!$D$6</f>
        <v>1</v>
      </c>
      <c r="AC30" s="121">
        <f>'Datos 2-Potenciales calent glob'!$D$31</f>
        <v>25</v>
      </c>
      <c r="AD30" s="121">
        <f>'Datos 2-Potenciales calent glob'!$D$32</f>
        <v>298</v>
      </c>
      <c r="AE30" s="123">
        <f>SUMIF('Datos 2-Potenciales calent glob'!$B$6:$B$56,Cálculos!F30,'Datos 2-Potenciales calent glob'!$D$6:$D$56)</f>
        <v>0</v>
      </c>
      <c r="AF30" s="121">
        <f>'Datos 2-Potenciales calent glob'!$D$6</f>
        <v>1</v>
      </c>
      <c r="AG30" s="121">
        <f>'Datos 2-Potenciales calent glob'!$D$6</f>
        <v>1</v>
      </c>
      <c r="AH30" s="120" t="e">
        <f t="shared" si="10"/>
        <v>#N/A</v>
      </c>
      <c r="AI30" s="121" t="e">
        <f t="shared" si="10"/>
        <v>#N/A</v>
      </c>
      <c r="AJ30" s="121" t="e">
        <f t="shared" si="10"/>
        <v>#N/A</v>
      </c>
      <c r="AK30" s="121">
        <f t="shared" si="10"/>
        <v>0</v>
      </c>
      <c r="AL30" s="191" t="e">
        <f t="shared" si="4"/>
        <v>#N/A</v>
      </c>
      <c r="AM30" s="121" t="e">
        <f t="shared" si="11"/>
        <v>#N/A</v>
      </c>
      <c r="AN30" s="207">
        <f t="shared" si="11"/>
        <v>0</v>
      </c>
    </row>
    <row r="31" spans="1:40" ht="13.5" customHeight="1">
      <c r="B31" s="112" t="s">
        <v>233</v>
      </c>
      <c r="C31" s="113" t="s">
        <v>235</v>
      </c>
      <c r="D31" s="113" t="s">
        <v>3</v>
      </c>
      <c r="E31" s="113" t="s">
        <v>856</v>
      </c>
      <c r="F31" s="113"/>
      <c r="G31" s="226"/>
      <c r="H31" s="113" t="s">
        <v>239</v>
      </c>
      <c r="I31" s="180">
        <v>1</v>
      </c>
      <c r="J31" s="126">
        <f>'Alcance 1'!D25</f>
        <v>0</v>
      </c>
      <c r="K31" s="113" t="str">
        <f>'Alcance 1'!E25</f>
        <v>L</v>
      </c>
      <c r="L31" s="113"/>
      <c r="M31" s="113" t="e">
        <f>LOOKUP($E31,'Datos 3-Factores de convers'!$B$29:$B$51,'Datos 3-Factores de convers'!$F$29:$F$51)</f>
        <v>#N/A</v>
      </c>
      <c r="N31" s="113" t="str">
        <f>LOOKUP($E31,'Datos 3-Factores de convers'!$B$29:$B$51,'Datos 3-Factores de convers'!$G$29:$G$51)</f>
        <v>TJ/L</v>
      </c>
      <c r="O31" s="113" t="e">
        <f t="shared" si="0"/>
        <v>#N/A</v>
      </c>
      <c r="P31" s="115" t="s">
        <v>37</v>
      </c>
      <c r="Q31" s="120" t="e">
        <f>LOOKUP($E31,'Datos 1-Factores emisión'!$B$23:$B$33,'Datos 1-Factores emisión'!$C$23:$C$33)</f>
        <v>#N/A</v>
      </c>
      <c r="R31" s="121" t="e">
        <f>LOOKUP($E31,'Datos 1-Factores emisión'!$B$23:$B$33,'Datos 1-Factores emisión'!$E$23:$E$33)</f>
        <v>#N/A</v>
      </c>
      <c r="S31" s="121" t="e">
        <f>LOOKUP($E31,'Datos 1-Factores emisión'!$B$23:$B$33,'Datos 1-Factores emisión'!$F$23:$F$33)</f>
        <v>#N/A</v>
      </c>
      <c r="T31" s="121" t="e">
        <f>LOOKUP($E31,'Datos 1-Factores emisión'!$B$23:$B$33,'Datos 1-Factores emisión'!$D$23:$D$33)</f>
        <v>#N/A</v>
      </c>
      <c r="U31" s="121">
        <v>0</v>
      </c>
      <c r="V31" s="120" t="e">
        <f t="shared" si="9"/>
        <v>#N/A</v>
      </c>
      <c r="W31" s="121" t="e">
        <f t="shared" si="9"/>
        <v>#N/A</v>
      </c>
      <c r="X31" s="121" t="e">
        <f t="shared" si="9"/>
        <v>#N/A</v>
      </c>
      <c r="Y31" s="121">
        <v>0</v>
      </c>
      <c r="Z31" s="121" t="e">
        <f t="shared" si="8"/>
        <v>#N/A</v>
      </c>
      <c r="AA31" s="121" t="e">
        <f t="shared" si="8"/>
        <v>#N/A</v>
      </c>
      <c r="AB31" s="120">
        <f>'Datos 2-Potenciales calent glob'!$D$6</f>
        <v>1</v>
      </c>
      <c r="AC31" s="121">
        <f>'Datos 2-Potenciales calent glob'!$D$31</f>
        <v>25</v>
      </c>
      <c r="AD31" s="121">
        <f>'Datos 2-Potenciales calent glob'!$D$32</f>
        <v>298</v>
      </c>
      <c r="AE31" s="123">
        <f>SUMIF('Datos 2-Potenciales calent glob'!$B$6:$B$56,Cálculos!F31,'Datos 2-Potenciales calent glob'!$D$6:$D$56)</f>
        <v>0</v>
      </c>
      <c r="AF31" s="121">
        <f>'Datos 2-Potenciales calent glob'!$D$6</f>
        <v>1</v>
      </c>
      <c r="AG31" s="121">
        <f>'Datos 2-Potenciales calent glob'!$D$6</f>
        <v>1</v>
      </c>
      <c r="AH31" s="120" t="e">
        <f t="shared" si="10"/>
        <v>#N/A</v>
      </c>
      <c r="AI31" s="121" t="e">
        <f t="shared" si="10"/>
        <v>#N/A</v>
      </c>
      <c r="AJ31" s="121" t="e">
        <f t="shared" si="10"/>
        <v>#N/A</v>
      </c>
      <c r="AK31" s="121">
        <f t="shared" si="10"/>
        <v>0</v>
      </c>
      <c r="AL31" s="191" t="e">
        <f t="shared" si="4"/>
        <v>#N/A</v>
      </c>
      <c r="AM31" s="121" t="e">
        <f t="shared" si="11"/>
        <v>#N/A</v>
      </c>
      <c r="AN31" s="207" t="e">
        <f t="shared" si="11"/>
        <v>#N/A</v>
      </c>
    </row>
    <row r="32" spans="1:40" ht="13.5" customHeight="1">
      <c r="B32" s="112" t="s">
        <v>233</v>
      </c>
      <c r="C32" s="113" t="s">
        <v>235</v>
      </c>
      <c r="D32" s="113" t="s">
        <v>3</v>
      </c>
      <c r="E32" s="113" t="s">
        <v>83</v>
      </c>
      <c r="F32" s="113"/>
      <c r="G32" s="226"/>
      <c r="H32" s="113" t="s">
        <v>239</v>
      </c>
      <c r="I32" s="180">
        <v>1</v>
      </c>
      <c r="J32" s="126">
        <f>'Alcance 1'!D26</f>
        <v>0</v>
      </c>
      <c r="K32" s="113" t="str">
        <f>'Alcance 1'!E26</f>
        <v>L</v>
      </c>
      <c r="L32" s="113"/>
      <c r="M32" s="113">
        <f>LOOKUP($E32,'Datos 3-Factores de convers'!$B$29:$B$51,'Datos 3-Factores de convers'!$F$29:$F$51)</f>
        <v>3.2299805475000003E-5</v>
      </c>
      <c r="N32" s="113" t="str">
        <f>LOOKUP($E32,'Datos 3-Factores de convers'!$B$29:$B$51,'Datos 3-Factores de convers'!$G$29:$G$51)</f>
        <v>TJ/L</v>
      </c>
      <c r="O32" s="113">
        <f t="shared" si="0"/>
        <v>0</v>
      </c>
      <c r="P32" s="115" t="s">
        <v>37</v>
      </c>
      <c r="Q32" s="120">
        <f>LOOKUP($E32,'Datos 1-Factores emisión'!$B$23:$B$33,'Datos 1-Factores emisión'!$C$23:$C$33)</f>
        <v>62370</v>
      </c>
      <c r="R32" s="121">
        <f>LOOKUP($E32,'Datos 1-Factores emisión'!$B$23:$B$33,'Datos 1-Factores emisión'!$E$23:$E$33)</f>
        <v>30.09</v>
      </c>
      <c r="S32" s="121">
        <f>LOOKUP($E32,'Datos 1-Factores emisión'!$B$23:$B$33,'Datos 1-Factores emisión'!$F$23:$F$33)</f>
        <v>3.2700000000000005</v>
      </c>
      <c r="T32" s="121">
        <f>LOOKUP($E32,'Datos 1-Factores emisión'!$B$23:$B$33,'Datos 1-Factores emisión'!$D$23:$D$33)</f>
        <v>7080</v>
      </c>
      <c r="U32" s="121">
        <v>0</v>
      </c>
      <c r="V32" s="120">
        <f t="shared" si="9"/>
        <v>0</v>
      </c>
      <c r="W32" s="121">
        <f t="shared" si="9"/>
        <v>0</v>
      </c>
      <c r="X32" s="121">
        <f t="shared" si="9"/>
        <v>0</v>
      </c>
      <c r="Y32" s="121">
        <v>0</v>
      </c>
      <c r="Z32" s="121">
        <f t="shared" si="8"/>
        <v>0</v>
      </c>
      <c r="AA32" s="121">
        <f t="shared" si="8"/>
        <v>0</v>
      </c>
      <c r="AB32" s="120">
        <f>'Datos 2-Potenciales calent glob'!$D$6</f>
        <v>1</v>
      </c>
      <c r="AC32" s="121">
        <f>'Datos 2-Potenciales calent glob'!$D$31</f>
        <v>25</v>
      </c>
      <c r="AD32" s="121">
        <f>'Datos 2-Potenciales calent glob'!$D$32</f>
        <v>298</v>
      </c>
      <c r="AE32" s="123">
        <f>SUMIF('Datos 2-Potenciales calent glob'!$B$6:$B$56,Cálculos!F32,'Datos 2-Potenciales calent glob'!$D$6:$D$56)</f>
        <v>0</v>
      </c>
      <c r="AF32" s="121">
        <f>'Datos 2-Potenciales calent glob'!$D$6</f>
        <v>1</v>
      </c>
      <c r="AG32" s="121">
        <f>'Datos 2-Potenciales calent glob'!$D$6</f>
        <v>1</v>
      </c>
      <c r="AH32" s="120">
        <f t="shared" si="10"/>
        <v>0</v>
      </c>
      <c r="AI32" s="121">
        <f t="shared" si="10"/>
        <v>0</v>
      </c>
      <c r="AJ32" s="121">
        <f t="shared" si="10"/>
        <v>0</v>
      </c>
      <c r="AK32" s="121">
        <f t="shared" si="10"/>
        <v>0</v>
      </c>
      <c r="AL32" s="191">
        <f t="shared" si="4"/>
        <v>0</v>
      </c>
      <c r="AM32" s="121">
        <f t="shared" si="11"/>
        <v>0</v>
      </c>
      <c r="AN32" s="207">
        <f t="shared" si="11"/>
        <v>0</v>
      </c>
    </row>
    <row r="33" spans="2:40" ht="13.5" customHeight="1">
      <c r="B33" s="112" t="s">
        <v>233</v>
      </c>
      <c r="C33" s="113" t="s">
        <v>235</v>
      </c>
      <c r="D33" s="113" t="s">
        <v>3</v>
      </c>
      <c r="E33" s="113" t="s">
        <v>84</v>
      </c>
      <c r="F33" s="113"/>
      <c r="G33" s="226"/>
      <c r="H33" s="113" t="s">
        <v>239</v>
      </c>
      <c r="I33" s="180">
        <v>1</v>
      </c>
      <c r="J33" s="126">
        <f>'Alcance 1'!D27</f>
        <v>0</v>
      </c>
      <c r="K33" s="113" t="str">
        <f>'Alcance 1'!E27</f>
        <v>L</v>
      </c>
      <c r="L33" s="113"/>
      <c r="M33" s="113">
        <f>LOOKUP($E33,'Datos 3-Factores de convers'!$B$29:$B$51,'Datos 3-Factores de convers'!$F$29:$F$51)</f>
        <v>2.3383300912499999E-5</v>
      </c>
      <c r="N33" s="113" t="str">
        <f>LOOKUP($E33,'Datos 3-Factores de convers'!$B$29:$B$51,'Datos 3-Factores de convers'!$G$29:$G$51)</f>
        <v>TJ/L</v>
      </c>
      <c r="O33" s="113">
        <f t="shared" si="0"/>
        <v>0</v>
      </c>
      <c r="P33" s="115" t="s">
        <v>37</v>
      </c>
      <c r="Q33" s="120">
        <f>LOOKUP($E33,'Datos 1-Factores emisión'!$B$23:$B$33,'Datos 1-Factores emisión'!$C$23:$C$33)</f>
        <v>10395</v>
      </c>
      <c r="R33" s="121">
        <f>LOOKUP($E33,'Datos 1-Factores emisión'!$B$23:$B$33,'Datos 1-Factores emisión'!$E$23:$E$33)</f>
        <v>8.2650000000000006</v>
      </c>
      <c r="S33" s="121">
        <f>LOOKUP($E33,'Datos 1-Factores emisión'!$B$23:$B$33,'Datos 1-Factores emisión'!$F$23:$F$33)</f>
        <v>3.7949999999999999</v>
      </c>
      <c r="T33" s="121">
        <f>LOOKUP($E33,'Datos 1-Factores emisión'!$B$23:$B$33,'Datos 1-Factores emisión'!$D$23:$D$33)</f>
        <v>60180</v>
      </c>
      <c r="U33" s="121">
        <v>0</v>
      </c>
      <c r="V33" s="120">
        <f t="shared" si="9"/>
        <v>0</v>
      </c>
      <c r="W33" s="121">
        <f t="shared" si="9"/>
        <v>0</v>
      </c>
      <c r="X33" s="121">
        <f t="shared" si="9"/>
        <v>0</v>
      </c>
      <c r="Y33" s="121">
        <v>0</v>
      </c>
      <c r="Z33" s="121">
        <f t="shared" si="8"/>
        <v>0</v>
      </c>
      <c r="AA33" s="121">
        <f t="shared" si="8"/>
        <v>0</v>
      </c>
      <c r="AB33" s="120">
        <f>'Datos 2-Potenciales calent glob'!$D$6</f>
        <v>1</v>
      </c>
      <c r="AC33" s="121">
        <f>'Datos 2-Potenciales calent glob'!$D$31</f>
        <v>25</v>
      </c>
      <c r="AD33" s="121">
        <f>'Datos 2-Potenciales calent glob'!$D$32</f>
        <v>298</v>
      </c>
      <c r="AE33" s="123">
        <f>SUMIF('Datos 2-Potenciales calent glob'!$B$6:$B$56,Cálculos!F33,'Datos 2-Potenciales calent glob'!$D$6:$D$56)</f>
        <v>0</v>
      </c>
      <c r="AF33" s="121">
        <f>'Datos 2-Potenciales calent glob'!$D$6</f>
        <v>1</v>
      </c>
      <c r="AG33" s="121">
        <f>'Datos 2-Potenciales calent glob'!$D$6</f>
        <v>1</v>
      </c>
      <c r="AH33" s="120">
        <f t="shared" si="10"/>
        <v>0</v>
      </c>
      <c r="AI33" s="121">
        <f t="shared" si="10"/>
        <v>0</v>
      </c>
      <c r="AJ33" s="121">
        <f t="shared" si="10"/>
        <v>0</v>
      </c>
      <c r="AK33" s="121">
        <f t="shared" si="10"/>
        <v>0</v>
      </c>
      <c r="AL33" s="191">
        <f t="shared" si="4"/>
        <v>0</v>
      </c>
      <c r="AM33" s="121">
        <f t="shared" si="11"/>
        <v>0</v>
      </c>
      <c r="AN33" s="207">
        <f t="shared" si="11"/>
        <v>0</v>
      </c>
    </row>
    <row r="34" spans="2:40" ht="13.5" customHeight="1">
      <c r="B34" s="112" t="s">
        <v>233</v>
      </c>
      <c r="C34" s="113" t="s">
        <v>235</v>
      </c>
      <c r="D34" s="113" t="s">
        <v>3</v>
      </c>
      <c r="E34" s="113" t="s">
        <v>85</v>
      </c>
      <c r="F34" s="113"/>
      <c r="G34" s="226"/>
      <c r="H34" s="113" t="s">
        <v>239</v>
      </c>
      <c r="I34" s="180">
        <v>1</v>
      </c>
      <c r="J34" s="126">
        <f>'Alcance 1'!D28</f>
        <v>0</v>
      </c>
      <c r="K34" s="113" t="str">
        <f>'Alcance 1'!E28</f>
        <v>L</v>
      </c>
      <c r="L34" s="113"/>
      <c r="M34" s="113">
        <f>LOOKUP($E34,'Datos 3-Factores de convers'!$B$29:$B$51,'Datos 3-Factores de convers'!$F$29:$F$51)</f>
        <v>3.23817334875E-5</v>
      </c>
      <c r="N34" s="113" t="str">
        <f>LOOKUP($E34,'Datos 3-Factores de convers'!$B$29:$B$51,'Datos 3-Factores de convers'!$G$29:$G$51)</f>
        <v>TJ/L</v>
      </c>
      <c r="O34" s="113">
        <f t="shared" si="0"/>
        <v>0</v>
      </c>
      <c r="P34" s="115" t="s">
        <v>37</v>
      </c>
      <c r="Q34" s="120">
        <f>LOOKUP($E34,'Datos 1-Factores emisión'!$B$23:$B$33,'Datos 1-Factores emisión'!$C$23:$C$33)</f>
        <v>51870</v>
      </c>
      <c r="R34" s="121">
        <f>LOOKUP($E34,'Datos 1-Factores emisión'!$B$23:$B$33,'Datos 1-Factores emisión'!$E$23:$E$33)</f>
        <v>3.9</v>
      </c>
      <c r="S34" s="121">
        <f>LOOKUP($E34,'Datos 1-Factores emisión'!$B$23:$B$33,'Datos 1-Factores emisión'!$F$23:$F$33)</f>
        <v>3.9</v>
      </c>
      <c r="T34" s="121">
        <f>LOOKUP($E34,'Datos 1-Factores emisión'!$B$23:$B$33,'Datos 1-Factores emisión'!$D$23:$D$33)</f>
        <v>21240</v>
      </c>
      <c r="U34" s="121">
        <v>0</v>
      </c>
      <c r="V34" s="120">
        <f t="shared" si="9"/>
        <v>0</v>
      </c>
      <c r="W34" s="121">
        <f t="shared" si="9"/>
        <v>0</v>
      </c>
      <c r="X34" s="121">
        <f t="shared" si="9"/>
        <v>0</v>
      </c>
      <c r="Y34" s="121">
        <v>0</v>
      </c>
      <c r="Z34" s="121">
        <f t="shared" si="8"/>
        <v>0</v>
      </c>
      <c r="AA34" s="121">
        <f t="shared" si="8"/>
        <v>0</v>
      </c>
      <c r="AB34" s="120">
        <f>'Datos 2-Potenciales calent glob'!$D$6</f>
        <v>1</v>
      </c>
      <c r="AC34" s="121">
        <f>'Datos 2-Potenciales calent glob'!$D$31</f>
        <v>25</v>
      </c>
      <c r="AD34" s="121">
        <f>'Datos 2-Potenciales calent glob'!$D$32</f>
        <v>298</v>
      </c>
      <c r="AE34" s="123">
        <f>SUMIF('Datos 2-Potenciales calent glob'!$B$6:$B$56,Cálculos!F34,'Datos 2-Potenciales calent glob'!$D$6:$D$56)</f>
        <v>0</v>
      </c>
      <c r="AF34" s="121">
        <f>'Datos 2-Potenciales calent glob'!$D$6</f>
        <v>1</v>
      </c>
      <c r="AG34" s="121">
        <f>'Datos 2-Potenciales calent glob'!$D$6</f>
        <v>1</v>
      </c>
      <c r="AH34" s="120">
        <f t="shared" si="10"/>
        <v>0</v>
      </c>
      <c r="AI34" s="121">
        <f t="shared" si="10"/>
        <v>0</v>
      </c>
      <c r="AJ34" s="121">
        <f t="shared" si="10"/>
        <v>0</v>
      </c>
      <c r="AK34" s="121">
        <f t="shared" si="10"/>
        <v>0</v>
      </c>
      <c r="AL34" s="191">
        <f t="shared" si="4"/>
        <v>0</v>
      </c>
      <c r="AM34" s="121">
        <f t="shared" si="11"/>
        <v>0</v>
      </c>
      <c r="AN34" s="207">
        <f t="shared" si="11"/>
        <v>0</v>
      </c>
    </row>
    <row r="35" spans="2:40" ht="13.5" customHeight="1">
      <c r="B35" s="112" t="s">
        <v>233</v>
      </c>
      <c r="C35" s="113" t="s">
        <v>235</v>
      </c>
      <c r="D35" s="113" t="s">
        <v>3</v>
      </c>
      <c r="E35" s="113" t="s">
        <v>86</v>
      </c>
      <c r="F35" s="113"/>
      <c r="G35" s="226"/>
      <c r="H35" s="113" t="s">
        <v>239</v>
      </c>
      <c r="I35" s="180">
        <v>1</v>
      </c>
      <c r="J35" s="126">
        <f>'Alcance 1'!D29</f>
        <v>0</v>
      </c>
      <c r="K35" s="113" t="str">
        <f>'Alcance 1'!E29</f>
        <v>L</v>
      </c>
      <c r="L35" s="113"/>
      <c r="M35" s="113">
        <f>LOOKUP($E35,'Datos 3-Factores de convers'!$B$29:$B$51,'Datos 3-Factores de convers'!$F$29:$F$51)</f>
        <v>2.3760000000000003E-5</v>
      </c>
      <c r="N35" s="113" t="str">
        <f>LOOKUP($E35,'Datos 3-Factores de convers'!$B$29:$B$51,'Datos 3-Factores de convers'!$G$29:$G$51)</f>
        <v>TJ/L</v>
      </c>
      <c r="O35" s="113">
        <f t="shared" si="0"/>
        <v>0</v>
      </c>
      <c r="P35" s="115" t="s">
        <v>37</v>
      </c>
      <c r="Q35" s="120">
        <f>LOOKUP($E35,'Datos 1-Factores emisión'!$B$23:$B$33,'Datos 1-Factores emisión'!$C$23:$C$33)</f>
        <v>0</v>
      </c>
      <c r="R35" s="121">
        <f>LOOKUP($E35,'Datos 1-Factores emisión'!$B$23:$B$33,'Datos 1-Factores emisión'!$E$23:$E$33)</f>
        <v>3.9</v>
      </c>
      <c r="S35" s="121">
        <f>LOOKUP($E35,'Datos 1-Factores emisión'!$B$23:$B$33,'Datos 1-Factores emisión'!$F$23:$F$33)</f>
        <v>3.9</v>
      </c>
      <c r="T35" s="121">
        <f>LOOKUP($E35,'Datos 1-Factores emisión'!$B$23:$B$33,'Datos 1-Factores emisión'!$D$23:$D$33)</f>
        <v>70800</v>
      </c>
      <c r="U35" s="121">
        <v>0</v>
      </c>
      <c r="V35" s="120">
        <f t="shared" si="9"/>
        <v>0</v>
      </c>
      <c r="W35" s="121">
        <f t="shared" si="9"/>
        <v>0</v>
      </c>
      <c r="X35" s="121">
        <f t="shared" si="9"/>
        <v>0</v>
      </c>
      <c r="Y35" s="121">
        <v>0</v>
      </c>
      <c r="Z35" s="121">
        <f t="shared" si="8"/>
        <v>0</v>
      </c>
      <c r="AA35" s="121">
        <f t="shared" si="8"/>
        <v>0</v>
      </c>
      <c r="AB35" s="120">
        <f>'Datos 2-Potenciales calent glob'!$D$6</f>
        <v>1</v>
      </c>
      <c r="AC35" s="121">
        <f>'Datos 2-Potenciales calent glob'!$D$31</f>
        <v>25</v>
      </c>
      <c r="AD35" s="121">
        <f>'Datos 2-Potenciales calent glob'!$D$32</f>
        <v>298</v>
      </c>
      <c r="AE35" s="123">
        <f>SUMIF('Datos 2-Potenciales calent glob'!$B$6:$B$56,Cálculos!F35,'Datos 2-Potenciales calent glob'!$D$6:$D$56)</f>
        <v>0</v>
      </c>
      <c r="AF35" s="121">
        <f>'Datos 2-Potenciales calent glob'!$D$6</f>
        <v>1</v>
      </c>
      <c r="AG35" s="121">
        <f>'Datos 2-Potenciales calent glob'!$D$6</f>
        <v>1</v>
      </c>
      <c r="AH35" s="120">
        <f t="shared" si="10"/>
        <v>0</v>
      </c>
      <c r="AI35" s="121">
        <f t="shared" si="10"/>
        <v>0</v>
      </c>
      <c r="AJ35" s="121">
        <f t="shared" si="10"/>
        <v>0</v>
      </c>
      <c r="AK35" s="121">
        <f t="shared" si="10"/>
        <v>0</v>
      </c>
      <c r="AL35" s="191">
        <f t="shared" si="4"/>
        <v>0</v>
      </c>
      <c r="AM35" s="121">
        <f t="shared" si="11"/>
        <v>0</v>
      </c>
      <c r="AN35" s="207">
        <f t="shared" si="11"/>
        <v>0</v>
      </c>
    </row>
    <row r="36" spans="2:40" ht="13.5" customHeight="1">
      <c r="B36" s="112" t="s">
        <v>233</v>
      </c>
      <c r="C36" s="113" t="s">
        <v>235</v>
      </c>
      <c r="D36" s="113" t="s">
        <v>3</v>
      </c>
      <c r="E36" s="113" t="s">
        <v>173</v>
      </c>
      <c r="F36" s="113"/>
      <c r="G36" s="226"/>
      <c r="H36" s="113" t="s">
        <v>239</v>
      </c>
      <c r="I36" s="180">
        <v>1</v>
      </c>
      <c r="J36" s="126">
        <f>'Alcance 1'!D30</f>
        <v>0</v>
      </c>
      <c r="K36" s="113" t="str">
        <f>'Alcance 1'!E30</f>
        <v>Nm3</v>
      </c>
      <c r="L36" s="113"/>
      <c r="M36" s="113">
        <f>LOOKUP($E36,'Datos 3-Factores de convers'!$B$29:$B$51,'Datos 3-Factores de convers'!$F$29:$F$51)</f>
        <v>3.7845600000000002E-5</v>
      </c>
      <c r="N36" s="113" t="str">
        <f>LOOKUP($E36,'Datos 3-Factores de convers'!$B$29:$B$51,'Datos 3-Factores de convers'!$G$29:$G$51)</f>
        <v>TJ/Nm3</v>
      </c>
      <c r="O36" s="113">
        <f t="shared" si="0"/>
        <v>0</v>
      </c>
      <c r="P36" s="115" t="s">
        <v>37</v>
      </c>
      <c r="Q36" s="120">
        <f>LOOKUP($E36,'Datos 1-Factores emisión'!$B$23:$B$33,'Datos 1-Factores emisión'!$C$23:$C$33)</f>
        <v>56100</v>
      </c>
      <c r="R36" s="121">
        <f>LOOKUP($E36,'Datos 1-Factores emisión'!$B$23:$B$33,'Datos 1-Factores emisión'!$E$23:$E$33)</f>
        <v>92</v>
      </c>
      <c r="S36" s="121">
        <f>LOOKUP($E36,'Datos 1-Factores emisión'!$B$23:$B$33,'Datos 1-Factores emisión'!$F$23:$F$33)</f>
        <v>3</v>
      </c>
      <c r="T36" s="121">
        <f>LOOKUP($E36,'Datos 1-Factores emisión'!$B$23:$B$33,'Datos 1-Factores emisión'!$D$23:$D$33)</f>
        <v>0</v>
      </c>
      <c r="U36" s="121">
        <v>0</v>
      </c>
      <c r="V36" s="120">
        <f t="shared" si="9"/>
        <v>0</v>
      </c>
      <c r="W36" s="121">
        <f t="shared" si="9"/>
        <v>0</v>
      </c>
      <c r="X36" s="121">
        <f t="shared" si="9"/>
        <v>0</v>
      </c>
      <c r="Y36" s="121">
        <v>0</v>
      </c>
      <c r="Z36" s="121">
        <f t="shared" si="8"/>
        <v>0</v>
      </c>
      <c r="AA36" s="121">
        <f t="shared" si="8"/>
        <v>0</v>
      </c>
      <c r="AB36" s="120">
        <f>'Datos 2-Potenciales calent glob'!$D$6</f>
        <v>1</v>
      </c>
      <c r="AC36" s="121">
        <f>'Datos 2-Potenciales calent glob'!$D$31</f>
        <v>25</v>
      </c>
      <c r="AD36" s="121">
        <f>'Datos 2-Potenciales calent glob'!$D$32</f>
        <v>298</v>
      </c>
      <c r="AE36" s="123">
        <f>SUMIF('Datos 2-Potenciales calent glob'!$B$6:$B$56,Cálculos!F36,'Datos 2-Potenciales calent glob'!$D$6:$D$56)</f>
        <v>0</v>
      </c>
      <c r="AF36" s="121">
        <f>'Datos 2-Potenciales calent glob'!$D$6</f>
        <v>1</v>
      </c>
      <c r="AG36" s="121">
        <f>'Datos 2-Potenciales calent glob'!$D$6</f>
        <v>1</v>
      </c>
      <c r="AH36" s="120">
        <f t="shared" si="10"/>
        <v>0</v>
      </c>
      <c r="AI36" s="121">
        <f t="shared" si="10"/>
        <v>0</v>
      </c>
      <c r="AJ36" s="121">
        <f t="shared" si="10"/>
        <v>0</v>
      </c>
      <c r="AK36" s="121">
        <f t="shared" si="10"/>
        <v>0</v>
      </c>
      <c r="AL36" s="191">
        <f t="shared" si="4"/>
        <v>0</v>
      </c>
      <c r="AM36" s="121">
        <f t="shared" si="11"/>
        <v>0</v>
      </c>
      <c r="AN36" s="207">
        <f t="shared" si="11"/>
        <v>0</v>
      </c>
    </row>
    <row r="37" spans="2:40" ht="13.5" customHeight="1">
      <c r="B37" s="112" t="s">
        <v>233</v>
      </c>
      <c r="C37" s="113" t="s">
        <v>235</v>
      </c>
      <c r="D37" s="113" t="s">
        <v>3</v>
      </c>
      <c r="E37" s="113" t="s">
        <v>174</v>
      </c>
      <c r="F37" s="113"/>
      <c r="G37" s="226"/>
      <c r="H37" s="113" t="s">
        <v>239</v>
      </c>
      <c r="I37" s="180">
        <v>1</v>
      </c>
      <c r="J37" s="126">
        <f>'Alcance 1'!D31</f>
        <v>0</v>
      </c>
      <c r="K37" s="113" t="str">
        <f>'Alcance 1'!E31</f>
        <v>L</v>
      </c>
      <c r="L37" s="113"/>
      <c r="M37" s="113">
        <f>LOOKUP($E37,'Datos 3-Factores de convers'!$B$29:$B$51,'Datos 3-Factores de convers'!$F$29:$F$51)</f>
        <v>1.9890000000000001E-5</v>
      </c>
      <c r="N37" s="113" t="str">
        <f>LOOKUP($E37,'Datos 3-Factores de convers'!$B$29:$B$51,'Datos 3-Factores de convers'!$G$29:$G$51)</f>
        <v>TJ/L</v>
      </c>
      <c r="O37" s="113">
        <f t="shared" si="0"/>
        <v>0</v>
      </c>
      <c r="P37" s="115" t="s">
        <v>37</v>
      </c>
      <c r="Q37" s="120">
        <f>LOOKUP($E37,'Datos 1-Factores emisión'!$B$23:$B$33,'Datos 1-Factores emisión'!$C$23:$C$33)</f>
        <v>56100</v>
      </c>
      <c r="R37" s="121">
        <f>LOOKUP($E37,'Datos 1-Factores emisión'!$B$23:$B$33,'Datos 1-Factores emisión'!$E$23:$E$33)</f>
        <v>92</v>
      </c>
      <c r="S37" s="121">
        <f>LOOKUP($E37,'Datos 1-Factores emisión'!$B$23:$B$33,'Datos 1-Factores emisión'!$F$23:$F$33)</f>
        <v>3</v>
      </c>
      <c r="T37" s="121">
        <f>LOOKUP($E37,'Datos 1-Factores emisión'!$B$23:$B$33,'Datos 1-Factores emisión'!$D$23:$D$33)</f>
        <v>0</v>
      </c>
      <c r="U37" s="121">
        <v>0</v>
      </c>
      <c r="V37" s="120">
        <f t="shared" si="9"/>
        <v>0</v>
      </c>
      <c r="W37" s="121">
        <f t="shared" si="9"/>
        <v>0</v>
      </c>
      <c r="X37" s="121">
        <f t="shared" si="9"/>
        <v>0</v>
      </c>
      <c r="Y37" s="121">
        <v>0</v>
      </c>
      <c r="Z37" s="121">
        <f t="shared" si="8"/>
        <v>0</v>
      </c>
      <c r="AA37" s="121">
        <f t="shared" si="8"/>
        <v>0</v>
      </c>
      <c r="AB37" s="120">
        <f>'Datos 2-Potenciales calent glob'!$D$6</f>
        <v>1</v>
      </c>
      <c r="AC37" s="121">
        <f>'Datos 2-Potenciales calent glob'!$D$31</f>
        <v>25</v>
      </c>
      <c r="AD37" s="121">
        <f>'Datos 2-Potenciales calent glob'!$D$32</f>
        <v>298</v>
      </c>
      <c r="AE37" s="123">
        <f>SUMIF('Datos 2-Potenciales calent glob'!$B$6:$B$56,Cálculos!F37,'Datos 2-Potenciales calent glob'!$D$6:$D$56)</f>
        <v>0</v>
      </c>
      <c r="AF37" s="121">
        <f>'Datos 2-Potenciales calent glob'!$D$6</f>
        <v>1</v>
      </c>
      <c r="AG37" s="121">
        <f>'Datos 2-Potenciales calent glob'!$D$6</f>
        <v>1</v>
      </c>
      <c r="AH37" s="120">
        <f t="shared" si="10"/>
        <v>0</v>
      </c>
      <c r="AI37" s="121">
        <f t="shared" si="10"/>
        <v>0</v>
      </c>
      <c r="AJ37" s="121">
        <f t="shared" si="10"/>
        <v>0</v>
      </c>
      <c r="AK37" s="121">
        <f t="shared" si="10"/>
        <v>0</v>
      </c>
      <c r="AL37" s="191">
        <f t="shared" si="4"/>
        <v>0</v>
      </c>
      <c r="AM37" s="121">
        <f t="shared" si="11"/>
        <v>0</v>
      </c>
      <c r="AN37" s="207">
        <f t="shared" si="11"/>
        <v>0</v>
      </c>
    </row>
    <row r="38" spans="2:40" ht="13.5" customHeight="1">
      <c r="B38" s="112" t="s">
        <v>233</v>
      </c>
      <c r="C38" s="113" t="s">
        <v>235</v>
      </c>
      <c r="D38" s="113" t="s">
        <v>3</v>
      </c>
      <c r="E38" s="113" t="s">
        <v>79</v>
      </c>
      <c r="F38" s="113"/>
      <c r="G38" s="226"/>
      <c r="H38" s="113" t="s">
        <v>239</v>
      </c>
      <c r="I38" s="180">
        <v>1</v>
      </c>
      <c r="J38" s="126">
        <f>'Alcance 1'!D32</f>
        <v>0</v>
      </c>
      <c r="K38" s="113" t="str">
        <f>'Alcance 1'!E32</f>
        <v>L</v>
      </c>
      <c r="L38" s="113"/>
      <c r="M38" s="113">
        <f>LOOKUP($E38,'Datos 3-Factores de convers'!$B$29:$B$51,'Datos 3-Factores de convers'!$F$29:$F$51)</f>
        <v>2.6495336000000002E-5</v>
      </c>
      <c r="N38" s="113" t="str">
        <f>LOOKUP($E38,'Datos 3-Factores de convers'!$B$29:$B$51,'Datos 3-Factores de convers'!$G$29:$G$51)</f>
        <v>TJ/L</v>
      </c>
      <c r="O38" s="113">
        <f t="shared" si="0"/>
        <v>0</v>
      </c>
      <c r="P38" s="115" t="s">
        <v>37</v>
      </c>
      <c r="Q38" s="120">
        <f>LOOKUP($E38,'Datos 1-Factores emisión'!$B$23:$B$33,'Datos 1-Factores emisión'!$C$23:$C$33)</f>
        <v>63100</v>
      </c>
      <c r="R38" s="121">
        <f>LOOKUP($E38,'Datos 1-Factores emisión'!$B$23:$B$33,'Datos 1-Factores emisión'!$E$23:$E$33)</f>
        <v>62</v>
      </c>
      <c r="S38" s="121">
        <f>LOOKUP($E38,'Datos 1-Factores emisión'!$B$23:$B$33,'Datos 1-Factores emisión'!$F$23:$F$33)</f>
        <v>0.2</v>
      </c>
      <c r="T38" s="121">
        <f>LOOKUP($E38,'Datos 1-Factores emisión'!$B$23:$B$33,'Datos 1-Factores emisión'!$D$23:$D$33)</f>
        <v>0</v>
      </c>
      <c r="U38" s="121">
        <v>0</v>
      </c>
      <c r="V38" s="120">
        <f t="shared" si="9"/>
        <v>0</v>
      </c>
      <c r="W38" s="121">
        <f t="shared" si="9"/>
        <v>0</v>
      </c>
      <c r="X38" s="121">
        <f t="shared" si="9"/>
        <v>0</v>
      </c>
      <c r="Y38" s="121">
        <v>0</v>
      </c>
      <c r="Z38" s="121">
        <f t="shared" si="8"/>
        <v>0</v>
      </c>
      <c r="AA38" s="121">
        <f t="shared" si="8"/>
        <v>0</v>
      </c>
      <c r="AB38" s="120">
        <f>'Datos 2-Potenciales calent glob'!$D$6</f>
        <v>1</v>
      </c>
      <c r="AC38" s="121">
        <f>'Datos 2-Potenciales calent glob'!$D$31</f>
        <v>25</v>
      </c>
      <c r="AD38" s="121">
        <f>'Datos 2-Potenciales calent glob'!$D$32</f>
        <v>298</v>
      </c>
      <c r="AE38" s="123">
        <f>SUMIF('Datos 2-Potenciales calent glob'!$B$6:$B$56,Cálculos!F38,'Datos 2-Potenciales calent glob'!$D$6:$D$56)</f>
        <v>0</v>
      </c>
      <c r="AF38" s="121">
        <f>'Datos 2-Potenciales calent glob'!$D$6</f>
        <v>1</v>
      </c>
      <c r="AG38" s="121">
        <f>'Datos 2-Potenciales calent glob'!$D$6</f>
        <v>1</v>
      </c>
      <c r="AH38" s="120">
        <f t="shared" si="10"/>
        <v>0</v>
      </c>
      <c r="AI38" s="121">
        <f t="shared" si="10"/>
        <v>0</v>
      </c>
      <c r="AJ38" s="121">
        <f t="shared" si="10"/>
        <v>0</v>
      </c>
      <c r="AK38" s="121">
        <f t="shared" si="10"/>
        <v>0</v>
      </c>
      <c r="AL38" s="191">
        <f t="shared" si="4"/>
        <v>0</v>
      </c>
      <c r="AM38" s="121">
        <f t="shared" si="11"/>
        <v>0</v>
      </c>
      <c r="AN38" s="207">
        <f t="shared" si="11"/>
        <v>0</v>
      </c>
    </row>
    <row r="39" spans="2:40" ht="13.5" customHeight="1">
      <c r="B39" s="112" t="s">
        <v>233</v>
      </c>
      <c r="C39" s="113" t="s">
        <v>235</v>
      </c>
      <c r="D39" s="113" t="s">
        <v>3</v>
      </c>
      <c r="E39" s="113" t="str">
        <f>'Alcance 1'!D37</f>
        <v>Tipo de propulsión</v>
      </c>
      <c r="F39" s="113" t="str">
        <f>'Alcance 1'!C37</f>
        <v>Tipo de vehículo</v>
      </c>
      <c r="G39" s="226"/>
      <c r="H39" s="113" t="s">
        <v>239</v>
      </c>
      <c r="I39" s="180">
        <v>1</v>
      </c>
      <c r="J39" s="126">
        <f>'Alcance 1'!E37</f>
        <v>0</v>
      </c>
      <c r="K39" s="114" t="s">
        <v>89</v>
      </c>
      <c r="L39" s="113"/>
      <c r="M39" s="113">
        <v>1</v>
      </c>
      <c r="N39" s="117"/>
      <c r="O39" s="113">
        <f t="shared" si="0"/>
        <v>0</v>
      </c>
      <c r="P39" s="115" t="str">
        <f>K39</f>
        <v>km</v>
      </c>
      <c r="Q39" s="201">
        <f>SUMIFS('Datos 1-Factores emisión'!$E$43:$E$321,'Datos 1-Factores emisión'!$B$43:$B$321,Cálculos!$F39,'Datos 1-Factores emisión'!$C$43:$C$321,Cálculos!$E39,'Datos 1-Factores emisión'!$D$43:$D$321,Cálculos!Q$5)</f>
        <v>0</v>
      </c>
      <c r="R39" s="249">
        <f>SUMIFS('Datos 1-Factores emisión'!$E$43:$E$321,'Datos 1-Factores emisión'!$B$43:$B$321,Cálculos!$F39,'Datos 1-Factores emisión'!$C$43:$C$321,Cálculos!$E39,'Datos 1-Factores emisión'!$D$43:$D$321,Cálculos!R$5)</f>
        <v>0</v>
      </c>
      <c r="S39" s="249">
        <f>SUMIFS('Datos 1-Factores emisión'!$E$43:$E$321,'Datos 1-Factores emisión'!$B$43:$B$321,Cálculos!$F39,'Datos 1-Factores emisión'!$C$43:$C$321,Cálculos!$E39,'Datos 1-Factores emisión'!$D$43:$D$321,Cálculos!S$5)</f>
        <v>0</v>
      </c>
      <c r="T39" s="249">
        <f>SUMIFS('Datos 1-Factores emisión'!$E$43:$E$321,'Datos 1-Factores emisión'!$B$43:$B$321,Cálculos!$F39,'Datos 1-Factores emisión'!$C$43:$C$321,Cálculos!$E39,'Datos 1-Factores emisión'!$D$43:$D$321,Cálculos!T$5)</f>
        <v>0</v>
      </c>
      <c r="U39" s="121">
        <f>SUMIFS('Datos 1-Factores emisión'!$E$43:$E$321,'Datos 1-Factores emisión'!$B$43:$B$321,Cálculos!$F39,'Datos 1-Factores emisión'!$C$43:$C$321,Cálculos!$E39,'Datos 1-Factores emisión'!$D$43:$D$321,Cálculos!U$5)</f>
        <v>0</v>
      </c>
      <c r="V39" s="120">
        <f t="shared" si="9"/>
        <v>0</v>
      </c>
      <c r="W39" s="121">
        <f t="shared" si="9"/>
        <v>0</v>
      </c>
      <c r="X39" s="121">
        <f t="shared" si="9"/>
        <v>0</v>
      </c>
      <c r="Y39" s="121">
        <v>0</v>
      </c>
      <c r="Z39" s="121">
        <v>0</v>
      </c>
      <c r="AA39" s="121">
        <f t="shared" ref="AA39:AA52" si="12">U39*$O39</f>
        <v>0</v>
      </c>
      <c r="AB39" s="120">
        <f>'Datos 2-Potenciales calent glob'!$D$6</f>
        <v>1</v>
      </c>
      <c r="AC39" s="121">
        <f>'Datos 2-Potenciales calent glob'!$D$31</f>
        <v>25</v>
      </c>
      <c r="AD39" s="121">
        <f>'Datos 2-Potenciales calent glob'!$D$32</f>
        <v>298</v>
      </c>
      <c r="AE39" s="123">
        <f>SUMIF('Datos 2-Potenciales calent glob'!$B$6:$B$56,Cálculos!F39,'Datos 2-Potenciales calent glob'!$D$6:$D$56)</f>
        <v>0</v>
      </c>
      <c r="AF39" s="121">
        <f>'Datos 2-Potenciales calent glob'!$D$6</f>
        <v>1</v>
      </c>
      <c r="AG39" s="121">
        <f>'Datos 2-Potenciales calent glob'!$D$6</f>
        <v>1</v>
      </c>
      <c r="AH39" s="120">
        <f t="shared" si="10"/>
        <v>0</v>
      </c>
      <c r="AI39" s="121">
        <f t="shared" si="10"/>
        <v>0</v>
      </c>
      <c r="AJ39" s="121">
        <f t="shared" si="10"/>
        <v>0</v>
      </c>
      <c r="AK39" s="121">
        <f t="shared" si="10"/>
        <v>0</v>
      </c>
      <c r="AL39" s="124">
        <f t="shared" si="4"/>
        <v>0</v>
      </c>
      <c r="AM39" s="121">
        <f t="shared" si="11"/>
        <v>0</v>
      </c>
      <c r="AN39" s="207">
        <f t="shared" si="11"/>
        <v>0</v>
      </c>
    </row>
    <row r="40" spans="2:40" ht="13.5" customHeight="1">
      <c r="B40" s="112" t="s">
        <v>233</v>
      </c>
      <c r="C40" s="113" t="s">
        <v>235</v>
      </c>
      <c r="D40" s="113" t="s">
        <v>3</v>
      </c>
      <c r="E40" s="113" t="str">
        <f>'Alcance 1'!D38</f>
        <v>Tipo de propulsión</v>
      </c>
      <c r="F40" s="113" t="str">
        <f>'Alcance 1'!C38</f>
        <v>Tipo de vehículo</v>
      </c>
      <c r="G40" s="226"/>
      <c r="H40" s="113" t="s">
        <v>239</v>
      </c>
      <c r="I40" s="180">
        <v>1</v>
      </c>
      <c r="J40" s="126">
        <f>'Alcance 1'!E38</f>
        <v>0</v>
      </c>
      <c r="K40" s="114" t="s">
        <v>89</v>
      </c>
      <c r="L40" s="113"/>
      <c r="M40" s="113">
        <v>1</v>
      </c>
      <c r="N40" s="117"/>
      <c r="O40" s="113">
        <f t="shared" si="0"/>
        <v>0</v>
      </c>
      <c r="P40" s="115" t="str">
        <f t="shared" ref="P40:P48" si="13">K40</f>
        <v>km</v>
      </c>
      <c r="Q40" s="201">
        <f>SUMIFS('Datos 1-Factores emisión'!$E$43:$E$321,'Datos 1-Factores emisión'!$B$43:$B$321,Cálculos!$F40,'Datos 1-Factores emisión'!$C$43:$C$321,Cálculos!$E40,'Datos 1-Factores emisión'!$D$43:$D$321,Cálculos!Q$5)</f>
        <v>0</v>
      </c>
      <c r="R40" s="249">
        <f>SUMIFS('Datos 1-Factores emisión'!$E$43:$E$321,'Datos 1-Factores emisión'!$B$43:$B$321,Cálculos!$F40,'Datos 1-Factores emisión'!$C$43:$C$321,Cálculos!$E40,'Datos 1-Factores emisión'!$D$43:$D$321,Cálculos!R$5)</f>
        <v>0</v>
      </c>
      <c r="S40" s="249">
        <f>SUMIFS('Datos 1-Factores emisión'!$E$43:$E$321,'Datos 1-Factores emisión'!$B$43:$B$321,Cálculos!$F40,'Datos 1-Factores emisión'!$C$43:$C$321,Cálculos!$E40,'Datos 1-Factores emisión'!$D$43:$D$321,Cálculos!S$5)</f>
        <v>0</v>
      </c>
      <c r="T40" s="249">
        <f>SUMIFS('Datos 1-Factores emisión'!$E$43:$E$321,'Datos 1-Factores emisión'!$B$43:$B$321,Cálculos!$F40,'Datos 1-Factores emisión'!$C$43:$C$321,Cálculos!$E40,'Datos 1-Factores emisión'!$D$43:$D$321,Cálculos!T$5)</f>
        <v>0</v>
      </c>
      <c r="U40" s="121">
        <f>SUMIFS('Datos 1-Factores emisión'!$E$43:$E$321,'Datos 1-Factores emisión'!$B$43:$B$321,Cálculos!$F40,'Datos 1-Factores emisión'!$C$43:$C$321,Cálculos!$E40,'Datos 1-Factores emisión'!$D$43:$D$321,Cálculos!U$5)</f>
        <v>0</v>
      </c>
      <c r="V40" s="120">
        <f t="shared" si="9"/>
        <v>0</v>
      </c>
      <c r="W40" s="121">
        <f t="shared" si="9"/>
        <v>0</v>
      </c>
      <c r="X40" s="121">
        <f t="shared" si="9"/>
        <v>0</v>
      </c>
      <c r="Y40" s="121">
        <v>0</v>
      </c>
      <c r="Z40" s="121">
        <v>0</v>
      </c>
      <c r="AA40" s="121">
        <f t="shared" si="12"/>
        <v>0</v>
      </c>
      <c r="AB40" s="120">
        <f>'Datos 2-Potenciales calent glob'!$D$6</f>
        <v>1</v>
      </c>
      <c r="AC40" s="121">
        <f>'Datos 2-Potenciales calent glob'!$D$31</f>
        <v>25</v>
      </c>
      <c r="AD40" s="121">
        <f>'Datos 2-Potenciales calent glob'!$D$32</f>
        <v>298</v>
      </c>
      <c r="AE40" s="123">
        <f>SUMIF('Datos 2-Potenciales calent glob'!$B$6:$B$56,Cálculos!F40,'Datos 2-Potenciales calent glob'!$D$6:$D$56)</f>
        <v>0</v>
      </c>
      <c r="AF40" s="121">
        <f>'Datos 2-Potenciales calent glob'!$D$6</f>
        <v>1</v>
      </c>
      <c r="AG40" s="121">
        <f>'Datos 2-Potenciales calent glob'!$D$6</f>
        <v>1</v>
      </c>
      <c r="AH40" s="120">
        <f t="shared" si="10"/>
        <v>0</v>
      </c>
      <c r="AI40" s="121">
        <f t="shared" si="10"/>
        <v>0</v>
      </c>
      <c r="AJ40" s="121">
        <f t="shared" si="10"/>
        <v>0</v>
      </c>
      <c r="AK40" s="121">
        <f t="shared" si="10"/>
        <v>0</v>
      </c>
      <c r="AL40" s="124">
        <f t="shared" si="4"/>
        <v>0</v>
      </c>
      <c r="AM40" s="121">
        <f t="shared" si="11"/>
        <v>0</v>
      </c>
      <c r="AN40" s="207">
        <f t="shared" si="11"/>
        <v>0</v>
      </c>
    </row>
    <row r="41" spans="2:40" ht="13.5" customHeight="1">
      <c r="B41" s="112" t="s">
        <v>233</v>
      </c>
      <c r="C41" s="113" t="s">
        <v>235</v>
      </c>
      <c r="D41" s="113" t="s">
        <v>3</v>
      </c>
      <c r="E41" s="113" t="str">
        <f>'Alcance 1'!D39</f>
        <v>Tipo de propulsión</v>
      </c>
      <c r="F41" s="113" t="str">
        <f>'Alcance 1'!C39</f>
        <v>Tipo de vehículo</v>
      </c>
      <c r="G41" s="226"/>
      <c r="H41" s="113" t="s">
        <v>239</v>
      </c>
      <c r="I41" s="180">
        <v>1</v>
      </c>
      <c r="J41" s="126">
        <f>'Alcance 1'!E39</f>
        <v>0</v>
      </c>
      <c r="K41" s="114" t="s">
        <v>89</v>
      </c>
      <c r="L41" s="113"/>
      <c r="M41" s="113">
        <v>1</v>
      </c>
      <c r="N41" s="117"/>
      <c r="O41" s="113">
        <f t="shared" si="0"/>
        <v>0</v>
      </c>
      <c r="P41" s="115" t="str">
        <f t="shared" si="13"/>
        <v>km</v>
      </c>
      <c r="Q41" s="201">
        <f>SUMIFS('Datos 1-Factores emisión'!$E$43:$E$321,'Datos 1-Factores emisión'!$B$43:$B$321,Cálculos!$F41,'Datos 1-Factores emisión'!$C$43:$C$321,Cálculos!$E41,'Datos 1-Factores emisión'!$D$43:$D$321,Cálculos!Q$5)</f>
        <v>0</v>
      </c>
      <c r="R41" s="249">
        <f>SUMIFS('Datos 1-Factores emisión'!$E$43:$E$321,'Datos 1-Factores emisión'!$B$43:$B$321,Cálculos!$F41,'Datos 1-Factores emisión'!$C$43:$C$321,Cálculos!$E41,'Datos 1-Factores emisión'!$D$43:$D$321,Cálculos!R$5)</f>
        <v>0</v>
      </c>
      <c r="S41" s="249">
        <f>SUMIFS('Datos 1-Factores emisión'!$E$43:$E$321,'Datos 1-Factores emisión'!$B$43:$B$321,Cálculos!$F41,'Datos 1-Factores emisión'!$C$43:$C$321,Cálculos!$E41,'Datos 1-Factores emisión'!$D$43:$D$321,Cálculos!S$5)</f>
        <v>0</v>
      </c>
      <c r="T41" s="249">
        <f>SUMIFS('Datos 1-Factores emisión'!$E$43:$E$321,'Datos 1-Factores emisión'!$B$43:$B$321,Cálculos!$F41,'Datos 1-Factores emisión'!$C$43:$C$321,Cálculos!$E41,'Datos 1-Factores emisión'!$D$43:$D$321,Cálculos!T$5)</f>
        <v>0</v>
      </c>
      <c r="U41" s="121">
        <f>SUMIFS('Datos 1-Factores emisión'!$E$43:$E$321,'Datos 1-Factores emisión'!$B$43:$B$321,Cálculos!$F41,'Datos 1-Factores emisión'!$C$43:$C$321,Cálculos!$E41,'Datos 1-Factores emisión'!$D$43:$D$321,Cálculos!U$5)</f>
        <v>0</v>
      </c>
      <c r="V41" s="120">
        <f t="shared" si="9"/>
        <v>0</v>
      </c>
      <c r="W41" s="121">
        <f t="shared" si="9"/>
        <v>0</v>
      </c>
      <c r="X41" s="121">
        <f t="shared" si="9"/>
        <v>0</v>
      </c>
      <c r="Y41" s="121">
        <v>0</v>
      </c>
      <c r="Z41" s="121">
        <v>0</v>
      </c>
      <c r="AA41" s="121">
        <f t="shared" si="12"/>
        <v>0</v>
      </c>
      <c r="AB41" s="120">
        <f>'Datos 2-Potenciales calent glob'!$D$6</f>
        <v>1</v>
      </c>
      <c r="AC41" s="121">
        <f>'Datos 2-Potenciales calent glob'!$D$31</f>
        <v>25</v>
      </c>
      <c r="AD41" s="121">
        <f>'Datos 2-Potenciales calent glob'!$D$32</f>
        <v>298</v>
      </c>
      <c r="AE41" s="123">
        <f>SUMIF('Datos 2-Potenciales calent glob'!$B$6:$B$56,Cálculos!F41,'Datos 2-Potenciales calent glob'!$D$6:$D$56)</f>
        <v>0</v>
      </c>
      <c r="AF41" s="121">
        <f>'Datos 2-Potenciales calent glob'!$D$6</f>
        <v>1</v>
      </c>
      <c r="AG41" s="121">
        <f>'Datos 2-Potenciales calent glob'!$D$6</f>
        <v>1</v>
      </c>
      <c r="AH41" s="120">
        <f t="shared" si="10"/>
        <v>0</v>
      </c>
      <c r="AI41" s="121">
        <f t="shared" si="10"/>
        <v>0</v>
      </c>
      <c r="AJ41" s="121">
        <f t="shared" si="10"/>
        <v>0</v>
      </c>
      <c r="AK41" s="121">
        <f t="shared" si="10"/>
        <v>0</v>
      </c>
      <c r="AL41" s="124">
        <f t="shared" si="4"/>
        <v>0</v>
      </c>
      <c r="AM41" s="121">
        <f t="shared" si="11"/>
        <v>0</v>
      </c>
      <c r="AN41" s="207">
        <f t="shared" si="11"/>
        <v>0</v>
      </c>
    </row>
    <row r="42" spans="2:40" ht="13.5" customHeight="1">
      <c r="B42" s="112" t="s">
        <v>233</v>
      </c>
      <c r="C42" s="113" t="s">
        <v>235</v>
      </c>
      <c r="D42" s="113" t="s">
        <v>3</v>
      </c>
      <c r="E42" s="113" t="str">
        <f>'Alcance 1'!D40</f>
        <v>Tipo de propulsión</v>
      </c>
      <c r="F42" s="113" t="str">
        <f>'Alcance 1'!C40</f>
        <v>Tipo de vehículo</v>
      </c>
      <c r="G42" s="226"/>
      <c r="H42" s="113" t="s">
        <v>239</v>
      </c>
      <c r="I42" s="180">
        <v>1</v>
      </c>
      <c r="J42" s="126">
        <f>'Alcance 1'!E40</f>
        <v>0</v>
      </c>
      <c r="K42" s="114" t="s">
        <v>89</v>
      </c>
      <c r="L42" s="113"/>
      <c r="M42" s="113">
        <v>1</v>
      </c>
      <c r="N42" s="117"/>
      <c r="O42" s="113">
        <f t="shared" si="0"/>
        <v>0</v>
      </c>
      <c r="P42" s="115" t="str">
        <f t="shared" si="13"/>
        <v>km</v>
      </c>
      <c r="Q42" s="201">
        <f>SUMIFS('Datos 1-Factores emisión'!$E$43:$E$321,'Datos 1-Factores emisión'!$B$43:$B$321,Cálculos!$F42,'Datos 1-Factores emisión'!$C$43:$C$321,Cálculos!$E42,'Datos 1-Factores emisión'!$D$43:$D$321,Cálculos!Q$5)</f>
        <v>0</v>
      </c>
      <c r="R42" s="249">
        <f>SUMIFS('Datos 1-Factores emisión'!$E$43:$E$321,'Datos 1-Factores emisión'!$B$43:$B$321,Cálculos!$F42,'Datos 1-Factores emisión'!$C$43:$C$321,Cálculos!$E42,'Datos 1-Factores emisión'!$D$43:$D$321,Cálculos!R$5)</f>
        <v>0</v>
      </c>
      <c r="S42" s="249">
        <f>SUMIFS('Datos 1-Factores emisión'!$E$43:$E$321,'Datos 1-Factores emisión'!$B$43:$B$321,Cálculos!$F42,'Datos 1-Factores emisión'!$C$43:$C$321,Cálculos!$E42,'Datos 1-Factores emisión'!$D$43:$D$321,Cálculos!S$5)</f>
        <v>0</v>
      </c>
      <c r="T42" s="249">
        <f>SUMIFS('Datos 1-Factores emisión'!$E$43:$E$321,'Datos 1-Factores emisión'!$B$43:$B$321,Cálculos!$F42,'Datos 1-Factores emisión'!$C$43:$C$321,Cálculos!$E42,'Datos 1-Factores emisión'!$D$43:$D$321,Cálculos!T$5)</f>
        <v>0</v>
      </c>
      <c r="U42" s="121">
        <f>SUMIFS('Datos 1-Factores emisión'!$E$43:$E$321,'Datos 1-Factores emisión'!$B$43:$B$321,Cálculos!$F42,'Datos 1-Factores emisión'!$C$43:$C$321,Cálculos!$E42,'Datos 1-Factores emisión'!$D$43:$D$321,Cálculos!U$5)</f>
        <v>0</v>
      </c>
      <c r="V42" s="120">
        <f t="shared" si="9"/>
        <v>0</v>
      </c>
      <c r="W42" s="121">
        <f t="shared" si="9"/>
        <v>0</v>
      </c>
      <c r="X42" s="121">
        <f t="shared" si="9"/>
        <v>0</v>
      </c>
      <c r="Y42" s="121">
        <v>0</v>
      </c>
      <c r="Z42" s="121">
        <v>0</v>
      </c>
      <c r="AA42" s="121">
        <f t="shared" si="12"/>
        <v>0</v>
      </c>
      <c r="AB42" s="120">
        <f>'Datos 2-Potenciales calent glob'!$D$6</f>
        <v>1</v>
      </c>
      <c r="AC42" s="121">
        <f>'Datos 2-Potenciales calent glob'!$D$31</f>
        <v>25</v>
      </c>
      <c r="AD42" s="121">
        <f>'Datos 2-Potenciales calent glob'!$D$32</f>
        <v>298</v>
      </c>
      <c r="AE42" s="123">
        <f>SUMIF('Datos 2-Potenciales calent glob'!$B$6:$B$56,Cálculos!F42,'Datos 2-Potenciales calent glob'!$D$6:$D$56)</f>
        <v>0</v>
      </c>
      <c r="AF42" s="121">
        <f>'Datos 2-Potenciales calent glob'!$D$6</f>
        <v>1</v>
      </c>
      <c r="AG42" s="121">
        <f>'Datos 2-Potenciales calent glob'!$D$6</f>
        <v>1</v>
      </c>
      <c r="AH42" s="120">
        <f t="shared" si="10"/>
        <v>0</v>
      </c>
      <c r="AI42" s="121">
        <f t="shared" si="10"/>
        <v>0</v>
      </c>
      <c r="AJ42" s="121">
        <f t="shared" si="10"/>
        <v>0</v>
      </c>
      <c r="AK42" s="121">
        <f t="shared" si="10"/>
        <v>0</v>
      </c>
      <c r="AL42" s="124">
        <f t="shared" si="4"/>
        <v>0</v>
      </c>
      <c r="AM42" s="121">
        <f t="shared" si="11"/>
        <v>0</v>
      </c>
      <c r="AN42" s="207">
        <f t="shared" si="11"/>
        <v>0</v>
      </c>
    </row>
    <row r="43" spans="2:40" ht="13.5" customHeight="1">
      <c r="B43" s="112" t="s">
        <v>233</v>
      </c>
      <c r="C43" s="113" t="s">
        <v>235</v>
      </c>
      <c r="D43" s="113" t="s">
        <v>3</v>
      </c>
      <c r="E43" s="113" t="str">
        <f>'Alcance 1'!D41</f>
        <v>Tipo de propulsión</v>
      </c>
      <c r="F43" s="113" t="str">
        <f>'Alcance 1'!C41</f>
        <v>Tipo de vehículo</v>
      </c>
      <c r="G43" s="226"/>
      <c r="H43" s="113" t="s">
        <v>239</v>
      </c>
      <c r="I43" s="180">
        <v>1</v>
      </c>
      <c r="J43" s="126">
        <f>'Alcance 1'!E41</f>
        <v>0</v>
      </c>
      <c r="K43" s="114" t="s">
        <v>89</v>
      </c>
      <c r="L43" s="113"/>
      <c r="M43" s="113">
        <v>1</v>
      </c>
      <c r="N43" s="117"/>
      <c r="O43" s="113">
        <f t="shared" si="0"/>
        <v>0</v>
      </c>
      <c r="P43" s="115" t="str">
        <f t="shared" si="13"/>
        <v>km</v>
      </c>
      <c r="Q43" s="201">
        <f>SUMIFS('Datos 1-Factores emisión'!$E$43:$E$321,'Datos 1-Factores emisión'!$B$43:$B$321,Cálculos!$F43,'Datos 1-Factores emisión'!$C$43:$C$321,Cálculos!$E43,'Datos 1-Factores emisión'!$D$43:$D$321,Cálculos!Q$5)</f>
        <v>0</v>
      </c>
      <c r="R43" s="249">
        <f>SUMIFS('Datos 1-Factores emisión'!$E$43:$E$321,'Datos 1-Factores emisión'!$B$43:$B$321,Cálculos!$F43,'Datos 1-Factores emisión'!$C$43:$C$321,Cálculos!$E43,'Datos 1-Factores emisión'!$D$43:$D$321,Cálculos!R$5)</f>
        <v>0</v>
      </c>
      <c r="S43" s="249">
        <f>SUMIFS('Datos 1-Factores emisión'!$E$43:$E$321,'Datos 1-Factores emisión'!$B$43:$B$321,Cálculos!$F43,'Datos 1-Factores emisión'!$C$43:$C$321,Cálculos!$E43,'Datos 1-Factores emisión'!$D$43:$D$321,Cálculos!S$5)</f>
        <v>0</v>
      </c>
      <c r="T43" s="249">
        <f>SUMIFS('Datos 1-Factores emisión'!$E$43:$E$321,'Datos 1-Factores emisión'!$B$43:$B$321,Cálculos!$F43,'Datos 1-Factores emisión'!$C$43:$C$321,Cálculos!$E43,'Datos 1-Factores emisión'!$D$43:$D$321,Cálculos!T$5)</f>
        <v>0</v>
      </c>
      <c r="U43" s="121">
        <f>SUMIFS('Datos 1-Factores emisión'!$E$43:$E$321,'Datos 1-Factores emisión'!$B$43:$B$321,Cálculos!$F43,'Datos 1-Factores emisión'!$C$43:$C$321,Cálculos!$E43,'Datos 1-Factores emisión'!$D$43:$D$321,Cálculos!U$5)</f>
        <v>0</v>
      </c>
      <c r="V43" s="120">
        <f t="shared" si="9"/>
        <v>0</v>
      </c>
      <c r="W43" s="121">
        <f t="shared" si="9"/>
        <v>0</v>
      </c>
      <c r="X43" s="121">
        <f t="shared" si="9"/>
        <v>0</v>
      </c>
      <c r="Y43" s="121">
        <v>0</v>
      </c>
      <c r="Z43" s="121">
        <v>0</v>
      </c>
      <c r="AA43" s="121">
        <f t="shared" si="12"/>
        <v>0</v>
      </c>
      <c r="AB43" s="120">
        <f>'Datos 2-Potenciales calent glob'!$D$6</f>
        <v>1</v>
      </c>
      <c r="AC43" s="121">
        <f>'Datos 2-Potenciales calent glob'!$D$31</f>
        <v>25</v>
      </c>
      <c r="AD43" s="121">
        <f>'Datos 2-Potenciales calent glob'!$D$32</f>
        <v>298</v>
      </c>
      <c r="AE43" s="123">
        <f>SUMIF('Datos 2-Potenciales calent glob'!$B$6:$B$56,Cálculos!F43,'Datos 2-Potenciales calent glob'!$D$6:$D$56)</f>
        <v>0</v>
      </c>
      <c r="AF43" s="121">
        <f>'Datos 2-Potenciales calent glob'!$D$6</f>
        <v>1</v>
      </c>
      <c r="AG43" s="121">
        <f>'Datos 2-Potenciales calent glob'!$D$6</f>
        <v>1</v>
      </c>
      <c r="AH43" s="120">
        <f t="shared" si="10"/>
        <v>0</v>
      </c>
      <c r="AI43" s="121">
        <f t="shared" si="10"/>
        <v>0</v>
      </c>
      <c r="AJ43" s="121">
        <f t="shared" si="10"/>
        <v>0</v>
      </c>
      <c r="AK43" s="121">
        <f t="shared" si="10"/>
        <v>0</v>
      </c>
      <c r="AL43" s="124">
        <f t="shared" si="4"/>
        <v>0</v>
      </c>
      <c r="AM43" s="121">
        <f t="shared" si="11"/>
        <v>0</v>
      </c>
      <c r="AN43" s="207">
        <f t="shared" si="11"/>
        <v>0</v>
      </c>
    </row>
    <row r="44" spans="2:40" ht="13.5" customHeight="1">
      <c r="B44" s="112" t="s">
        <v>233</v>
      </c>
      <c r="C44" s="113" t="s">
        <v>235</v>
      </c>
      <c r="D44" s="113" t="s">
        <v>3</v>
      </c>
      <c r="E44" s="113" t="str">
        <f>'Alcance 1'!D42</f>
        <v>Tipo de propulsión</v>
      </c>
      <c r="F44" s="113" t="str">
        <f>'Alcance 1'!C42</f>
        <v>Tipo de vehículo</v>
      </c>
      <c r="G44" s="226"/>
      <c r="H44" s="113" t="s">
        <v>239</v>
      </c>
      <c r="I44" s="180">
        <v>1</v>
      </c>
      <c r="J44" s="126">
        <f>'Alcance 1'!E42</f>
        <v>0</v>
      </c>
      <c r="K44" s="114" t="s">
        <v>89</v>
      </c>
      <c r="L44" s="113"/>
      <c r="M44" s="113">
        <v>1</v>
      </c>
      <c r="N44" s="117"/>
      <c r="O44" s="113">
        <f t="shared" si="0"/>
        <v>0</v>
      </c>
      <c r="P44" s="115" t="str">
        <f t="shared" si="13"/>
        <v>km</v>
      </c>
      <c r="Q44" s="201">
        <f>SUMIFS('Datos 1-Factores emisión'!$E$43:$E$321,'Datos 1-Factores emisión'!$B$43:$B$321,Cálculos!$F44,'Datos 1-Factores emisión'!$C$43:$C$321,Cálculos!$E44,'Datos 1-Factores emisión'!$D$43:$D$321,Cálculos!Q$5)</f>
        <v>0</v>
      </c>
      <c r="R44" s="249">
        <f>SUMIFS('Datos 1-Factores emisión'!$E$43:$E$321,'Datos 1-Factores emisión'!$B$43:$B$321,Cálculos!$F44,'Datos 1-Factores emisión'!$C$43:$C$321,Cálculos!$E44,'Datos 1-Factores emisión'!$D$43:$D$321,Cálculos!R$5)</f>
        <v>0</v>
      </c>
      <c r="S44" s="249">
        <f>SUMIFS('Datos 1-Factores emisión'!$E$43:$E$321,'Datos 1-Factores emisión'!$B$43:$B$321,Cálculos!$F44,'Datos 1-Factores emisión'!$C$43:$C$321,Cálculos!$E44,'Datos 1-Factores emisión'!$D$43:$D$321,Cálculos!S$5)</f>
        <v>0</v>
      </c>
      <c r="T44" s="249">
        <f>SUMIFS('Datos 1-Factores emisión'!$E$43:$E$321,'Datos 1-Factores emisión'!$B$43:$B$321,Cálculos!$F44,'Datos 1-Factores emisión'!$C$43:$C$321,Cálculos!$E44,'Datos 1-Factores emisión'!$D$43:$D$321,Cálculos!T$5)</f>
        <v>0</v>
      </c>
      <c r="U44" s="121">
        <f>SUMIFS('Datos 1-Factores emisión'!$E$43:$E$321,'Datos 1-Factores emisión'!$B$43:$B$321,Cálculos!$F44,'Datos 1-Factores emisión'!$C$43:$C$321,Cálculos!$E44,'Datos 1-Factores emisión'!$D$43:$D$321,Cálculos!U$5)</f>
        <v>0</v>
      </c>
      <c r="V44" s="120">
        <f t="shared" si="9"/>
        <v>0</v>
      </c>
      <c r="W44" s="121">
        <f t="shared" si="9"/>
        <v>0</v>
      </c>
      <c r="X44" s="121">
        <f t="shared" si="9"/>
        <v>0</v>
      </c>
      <c r="Y44" s="121">
        <v>0</v>
      </c>
      <c r="Z44" s="121"/>
      <c r="AA44" s="121">
        <f t="shared" si="12"/>
        <v>0</v>
      </c>
      <c r="AB44" s="120">
        <f>'Datos 2-Potenciales calent glob'!$D$6</f>
        <v>1</v>
      </c>
      <c r="AC44" s="121">
        <f>'Datos 2-Potenciales calent glob'!$D$31</f>
        <v>25</v>
      </c>
      <c r="AD44" s="121">
        <f>'Datos 2-Potenciales calent glob'!$D$32</f>
        <v>298</v>
      </c>
      <c r="AE44" s="123">
        <f>SUMIF('Datos 2-Potenciales calent glob'!$B$6:$B$56,Cálculos!F44,'Datos 2-Potenciales calent glob'!$D$6:$D$56)</f>
        <v>0</v>
      </c>
      <c r="AF44" s="121">
        <f>'Datos 2-Potenciales calent glob'!$D$6</f>
        <v>1</v>
      </c>
      <c r="AG44" s="121">
        <f>'Datos 2-Potenciales calent glob'!$D$6</f>
        <v>1</v>
      </c>
      <c r="AH44" s="120">
        <f t="shared" si="10"/>
        <v>0</v>
      </c>
      <c r="AI44" s="121">
        <f t="shared" si="10"/>
        <v>0</v>
      </c>
      <c r="AJ44" s="121">
        <f t="shared" si="10"/>
        <v>0</v>
      </c>
      <c r="AK44" s="121">
        <f t="shared" si="10"/>
        <v>0</v>
      </c>
      <c r="AL44" s="124">
        <f t="shared" si="4"/>
        <v>0</v>
      </c>
      <c r="AM44" s="121">
        <f t="shared" si="11"/>
        <v>0</v>
      </c>
      <c r="AN44" s="207">
        <f t="shared" si="11"/>
        <v>0</v>
      </c>
    </row>
    <row r="45" spans="2:40" ht="13.5" customHeight="1">
      <c r="B45" s="112" t="s">
        <v>233</v>
      </c>
      <c r="C45" s="113" t="s">
        <v>235</v>
      </c>
      <c r="D45" s="113" t="s">
        <v>3</v>
      </c>
      <c r="E45" s="113" t="str">
        <f>'Alcance 1'!D43</f>
        <v>Tipo de propulsión</v>
      </c>
      <c r="F45" s="113" t="str">
        <f>'Alcance 1'!C43</f>
        <v>Tipo de vehículo</v>
      </c>
      <c r="G45" s="226"/>
      <c r="H45" s="113" t="s">
        <v>239</v>
      </c>
      <c r="I45" s="180">
        <v>1</v>
      </c>
      <c r="J45" s="126">
        <f>'Alcance 1'!E43</f>
        <v>0</v>
      </c>
      <c r="K45" s="114" t="s">
        <v>89</v>
      </c>
      <c r="L45" s="113"/>
      <c r="M45" s="203">
        <v>1</v>
      </c>
      <c r="N45" s="117"/>
      <c r="O45" s="113">
        <f t="shared" si="0"/>
        <v>0</v>
      </c>
      <c r="P45" s="115" t="str">
        <f t="shared" si="13"/>
        <v>km</v>
      </c>
      <c r="Q45" s="201">
        <f>SUMIFS('Datos 1-Factores emisión'!$E$43:$E$321,'Datos 1-Factores emisión'!$B$43:$B$321,Cálculos!$F45,'Datos 1-Factores emisión'!$C$43:$C$321,Cálculos!$E45,'Datos 1-Factores emisión'!$D$43:$D$321,Cálculos!Q$5)</f>
        <v>0</v>
      </c>
      <c r="R45" s="249">
        <f>SUMIFS('Datos 1-Factores emisión'!$E$43:$E$321,'Datos 1-Factores emisión'!$B$43:$B$321,Cálculos!$F45,'Datos 1-Factores emisión'!$C$43:$C$321,Cálculos!$E45,'Datos 1-Factores emisión'!$D$43:$D$321,Cálculos!R$5)</f>
        <v>0</v>
      </c>
      <c r="S45" s="249">
        <f>SUMIFS('Datos 1-Factores emisión'!$E$43:$E$321,'Datos 1-Factores emisión'!$B$43:$B$321,Cálculos!$F45,'Datos 1-Factores emisión'!$C$43:$C$321,Cálculos!$E45,'Datos 1-Factores emisión'!$D$43:$D$321,Cálculos!S$5)</f>
        <v>0</v>
      </c>
      <c r="T45" s="249">
        <f>SUMIFS('Datos 1-Factores emisión'!$E$43:$E$321,'Datos 1-Factores emisión'!$B$43:$B$321,Cálculos!$F45,'Datos 1-Factores emisión'!$C$43:$C$321,Cálculos!$E45,'Datos 1-Factores emisión'!$D$43:$D$321,Cálculos!T$5)</f>
        <v>0</v>
      </c>
      <c r="U45" s="121">
        <f>SUMIFS('Datos 1-Factores emisión'!$E$43:$E$321,'Datos 1-Factores emisión'!$B$43:$B$321,Cálculos!$F45,'Datos 1-Factores emisión'!$C$43:$C$321,Cálculos!$E45,'Datos 1-Factores emisión'!$D$43:$D$321,Cálculos!U$5)</f>
        <v>0</v>
      </c>
      <c r="V45" s="120">
        <f t="shared" si="9"/>
        <v>0</v>
      </c>
      <c r="W45" s="121">
        <f t="shared" si="9"/>
        <v>0</v>
      </c>
      <c r="X45" s="121">
        <f t="shared" si="9"/>
        <v>0</v>
      </c>
      <c r="Y45" s="121">
        <v>0</v>
      </c>
      <c r="Z45" s="121">
        <v>0</v>
      </c>
      <c r="AA45" s="121">
        <f t="shared" si="12"/>
        <v>0</v>
      </c>
      <c r="AB45" s="120">
        <f>'Datos 2-Potenciales calent glob'!$D$6</f>
        <v>1</v>
      </c>
      <c r="AC45" s="121">
        <f>'Datos 2-Potenciales calent glob'!$D$31</f>
        <v>25</v>
      </c>
      <c r="AD45" s="121">
        <f>'Datos 2-Potenciales calent glob'!$D$32</f>
        <v>298</v>
      </c>
      <c r="AE45" s="123">
        <f>SUMIF('Datos 2-Potenciales calent glob'!$B$6:$B$56,Cálculos!F45,'Datos 2-Potenciales calent glob'!$D$6:$D$56)</f>
        <v>0</v>
      </c>
      <c r="AF45" s="121">
        <f>'Datos 2-Potenciales calent glob'!$D$6</f>
        <v>1</v>
      </c>
      <c r="AG45" s="121">
        <f>'Datos 2-Potenciales calent glob'!$D$6</f>
        <v>1</v>
      </c>
      <c r="AH45" s="120">
        <f t="shared" si="10"/>
        <v>0</v>
      </c>
      <c r="AI45" s="121">
        <f t="shared" si="10"/>
        <v>0</v>
      </c>
      <c r="AJ45" s="121">
        <f t="shared" si="10"/>
        <v>0</v>
      </c>
      <c r="AK45" s="121">
        <f t="shared" si="10"/>
        <v>0</v>
      </c>
      <c r="AL45" s="124">
        <f t="shared" si="4"/>
        <v>0</v>
      </c>
      <c r="AM45" s="121">
        <f t="shared" si="11"/>
        <v>0</v>
      </c>
      <c r="AN45" s="207">
        <f t="shared" si="11"/>
        <v>0</v>
      </c>
    </row>
    <row r="46" spans="2:40" ht="13.5" customHeight="1">
      <c r="B46" s="112" t="s">
        <v>233</v>
      </c>
      <c r="C46" s="113" t="s">
        <v>235</v>
      </c>
      <c r="D46" s="113" t="s">
        <v>3</v>
      </c>
      <c r="E46" s="113" t="str">
        <f>'Alcance 1'!D44</f>
        <v>Tipo de propulsión</v>
      </c>
      <c r="F46" s="113" t="str">
        <f>'Alcance 1'!C44</f>
        <v>Tipo de vehículo</v>
      </c>
      <c r="G46" s="226"/>
      <c r="H46" s="113" t="s">
        <v>239</v>
      </c>
      <c r="I46" s="180">
        <v>1</v>
      </c>
      <c r="J46" s="126">
        <f>'Alcance 1'!E44</f>
        <v>0</v>
      </c>
      <c r="K46" s="114" t="s">
        <v>89</v>
      </c>
      <c r="L46" s="113"/>
      <c r="M46" s="203">
        <v>1</v>
      </c>
      <c r="N46" s="117"/>
      <c r="O46" s="113">
        <f t="shared" si="0"/>
        <v>0</v>
      </c>
      <c r="P46" s="115" t="str">
        <f t="shared" si="13"/>
        <v>km</v>
      </c>
      <c r="Q46" s="201">
        <f>SUMIFS('Datos 1-Factores emisión'!$E$43:$E$321,'Datos 1-Factores emisión'!$B$43:$B$321,Cálculos!$F46,'Datos 1-Factores emisión'!$C$43:$C$321,Cálculos!$E46,'Datos 1-Factores emisión'!$D$43:$D$321,Cálculos!Q$5)</f>
        <v>0</v>
      </c>
      <c r="R46" s="249">
        <f>SUMIFS('Datos 1-Factores emisión'!$E$43:$E$321,'Datos 1-Factores emisión'!$B$43:$B$321,Cálculos!$F46,'Datos 1-Factores emisión'!$C$43:$C$321,Cálculos!$E46,'Datos 1-Factores emisión'!$D$43:$D$321,Cálculos!R$5)</f>
        <v>0</v>
      </c>
      <c r="S46" s="249">
        <f>SUMIFS('Datos 1-Factores emisión'!$E$43:$E$321,'Datos 1-Factores emisión'!$B$43:$B$321,Cálculos!$F46,'Datos 1-Factores emisión'!$C$43:$C$321,Cálculos!$E46,'Datos 1-Factores emisión'!$D$43:$D$321,Cálculos!S$5)</f>
        <v>0</v>
      </c>
      <c r="T46" s="249">
        <f>SUMIFS('Datos 1-Factores emisión'!$E$43:$E$321,'Datos 1-Factores emisión'!$B$43:$B$321,Cálculos!$F46,'Datos 1-Factores emisión'!$C$43:$C$321,Cálculos!$E46,'Datos 1-Factores emisión'!$D$43:$D$321,Cálculos!T$5)</f>
        <v>0</v>
      </c>
      <c r="U46" s="121">
        <f>SUMIFS('Datos 1-Factores emisión'!$E$43:$E$321,'Datos 1-Factores emisión'!$B$43:$B$321,Cálculos!$F46,'Datos 1-Factores emisión'!$C$43:$C$321,Cálculos!$E46,'Datos 1-Factores emisión'!$D$43:$D$321,Cálculos!U$5)</f>
        <v>0</v>
      </c>
      <c r="V46" s="120">
        <f t="shared" si="9"/>
        <v>0</v>
      </c>
      <c r="W46" s="121">
        <f t="shared" si="9"/>
        <v>0</v>
      </c>
      <c r="X46" s="121">
        <f t="shared" si="9"/>
        <v>0</v>
      </c>
      <c r="Y46" s="121">
        <v>0</v>
      </c>
      <c r="Z46" s="121">
        <v>0</v>
      </c>
      <c r="AA46" s="121">
        <f t="shared" si="12"/>
        <v>0</v>
      </c>
      <c r="AB46" s="120">
        <f>'Datos 2-Potenciales calent glob'!$D$6</f>
        <v>1</v>
      </c>
      <c r="AC46" s="121">
        <f>'Datos 2-Potenciales calent glob'!$D$31</f>
        <v>25</v>
      </c>
      <c r="AD46" s="121">
        <f>'Datos 2-Potenciales calent glob'!$D$32</f>
        <v>298</v>
      </c>
      <c r="AE46" s="123">
        <f>SUMIF('Datos 2-Potenciales calent glob'!$B$6:$B$56,Cálculos!F46,'Datos 2-Potenciales calent glob'!$D$6:$D$56)</f>
        <v>0</v>
      </c>
      <c r="AF46" s="121">
        <f>'Datos 2-Potenciales calent glob'!$D$6</f>
        <v>1</v>
      </c>
      <c r="AG46" s="121">
        <f>'Datos 2-Potenciales calent glob'!$D$6</f>
        <v>1</v>
      </c>
      <c r="AH46" s="120">
        <f t="shared" si="10"/>
        <v>0</v>
      </c>
      <c r="AI46" s="121">
        <f t="shared" si="10"/>
        <v>0</v>
      </c>
      <c r="AJ46" s="121">
        <f t="shared" si="10"/>
        <v>0</v>
      </c>
      <c r="AK46" s="121">
        <f t="shared" si="10"/>
        <v>0</v>
      </c>
      <c r="AL46" s="124">
        <f t="shared" si="4"/>
        <v>0</v>
      </c>
      <c r="AM46" s="121">
        <f t="shared" si="11"/>
        <v>0</v>
      </c>
      <c r="AN46" s="207">
        <f t="shared" si="11"/>
        <v>0</v>
      </c>
    </row>
    <row r="47" spans="2:40" ht="13.5" customHeight="1">
      <c r="B47" s="112" t="s">
        <v>233</v>
      </c>
      <c r="C47" s="113" t="s">
        <v>235</v>
      </c>
      <c r="D47" s="113" t="s">
        <v>3</v>
      </c>
      <c r="E47" s="113" t="str">
        <f>'Alcance 1'!D45</f>
        <v>Tipo de propulsión</v>
      </c>
      <c r="F47" s="113" t="str">
        <f>'Alcance 1'!C45</f>
        <v>Tipo de vehículo</v>
      </c>
      <c r="G47" s="226"/>
      <c r="H47" s="113" t="s">
        <v>239</v>
      </c>
      <c r="I47" s="180">
        <v>1</v>
      </c>
      <c r="J47" s="126">
        <f>'Alcance 1'!E45</f>
        <v>0</v>
      </c>
      <c r="K47" s="114" t="s">
        <v>89</v>
      </c>
      <c r="L47" s="113"/>
      <c r="M47" s="203">
        <v>1</v>
      </c>
      <c r="N47" s="117"/>
      <c r="O47" s="113">
        <f t="shared" si="0"/>
        <v>0</v>
      </c>
      <c r="P47" s="115" t="str">
        <f t="shared" si="13"/>
        <v>km</v>
      </c>
      <c r="Q47" s="201">
        <f>SUMIFS('Datos 1-Factores emisión'!$E$43:$E$321,'Datos 1-Factores emisión'!$B$43:$B$321,Cálculos!$F47,'Datos 1-Factores emisión'!$C$43:$C$321,Cálculos!$E47,'Datos 1-Factores emisión'!$D$43:$D$321,Cálculos!Q$5)</f>
        <v>0</v>
      </c>
      <c r="R47" s="249">
        <f>SUMIFS('Datos 1-Factores emisión'!$E$43:$E$321,'Datos 1-Factores emisión'!$B$43:$B$321,Cálculos!$F47,'Datos 1-Factores emisión'!$C$43:$C$321,Cálculos!$E47,'Datos 1-Factores emisión'!$D$43:$D$321,Cálculos!R$5)</f>
        <v>0</v>
      </c>
      <c r="S47" s="249">
        <f>SUMIFS('Datos 1-Factores emisión'!$E$43:$E$321,'Datos 1-Factores emisión'!$B$43:$B$321,Cálculos!$F47,'Datos 1-Factores emisión'!$C$43:$C$321,Cálculos!$E47,'Datos 1-Factores emisión'!$D$43:$D$321,Cálculos!S$5)</f>
        <v>0</v>
      </c>
      <c r="T47" s="249">
        <f>SUMIFS('Datos 1-Factores emisión'!$E$43:$E$321,'Datos 1-Factores emisión'!$B$43:$B$321,Cálculos!$F47,'Datos 1-Factores emisión'!$C$43:$C$321,Cálculos!$E47,'Datos 1-Factores emisión'!$D$43:$D$321,Cálculos!T$5)</f>
        <v>0</v>
      </c>
      <c r="U47" s="121">
        <f>SUMIFS('Datos 1-Factores emisión'!$E$43:$E$321,'Datos 1-Factores emisión'!$B$43:$B$321,Cálculos!$F47,'Datos 1-Factores emisión'!$C$43:$C$321,Cálculos!$E47,'Datos 1-Factores emisión'!$D$43:$D$321,Cálculos!U$5)</f>
        <v>0</v>
      </c>
      <c r="V47" s="120">
        <f t="shared" si="9"/>
        <v>0</v>
      </c>
      <c r="W47" s="121">
        <f t="shared" si="9"/>
        <v>0</v>
      </c>
      <c r="X47" s="121">
        <f t="shared" si="9"/>
        <v>0</v>
      </c>
      <c r="Y47" s="121">
        <v>0</v>
      </c>
      <c r="Z47" s="121">
        <v>0</v>
      </c>
      <c r="AA47" s="121">
        <f t="shared" si="12"/>
        <v>0</v>
      </c>
      <c r="AB47" s="120">
        <f>'Datos 2-Potenciales calent glob'!$D$6</f>
        <v>1</v>
      </c>
      <c r="AC47" s="121">
        <f>'Datos 2-Potenciales calent glob'!$D$31</f>
        <v>25</v>
      </c>
      <c r="AD47" s="121">
        <f>'Datos 2-Potenciales calent glob'!$D$32</f>
        <v>298</v>
      </c>
      <c r="AE47" s="121">
        <f>SUMIF('Datos 2-Potenciales calent glob'!$B$6:$B$56,Cálculos!F47,'Datos 2-Potenciales calent glob'!$D$6:$D$56)</f>
        <v>0</v>
      </c>
      <c r="AF47" s="121">
        <f>'Datos 2-Potenciales calent glob'!$D$6</f>
        <v>1</v>
      </c>
      <c r="AG47" s="121">
        <f>'Datos 2-Potenciales calent glob'!$D$6</f>
        <v>1</v>
      </c>
      <c r="AH47" s="120">
        <f t="shared" si="10"/>
        <v>0</v>
      </c>
      <c r="AI47" s="121">
        <f t="shared" si="10"/>
        <v>0</v>
      </c>
      <c r="AJ47" s="121">
        <f t="shared" si="10"/>
        <v>0</v>
      </c>
      <c r="AK47" s="121">
        <f t="shared" si="10"/>
        <v>0</v>
      </c>
      <c r="AL47" s="124">
        <f t="shared" si="4"/>
        <v>0</v>
      </c>
      <c r="AM47" s="121">
        <f t="shared" si="11"/>
        <v>0</v>
      </c>
      <c r="AN47" s="207">
        <f t="shared" si="11"/>
        <v>0</v>
      </c>
    </row>
    <row r="48" spans="2:40" ht="13.5" customHeight="1">
      <c r="B48" s="112" t="s">
        <v>233</v>
      </c>
      <c r="C48" s="113" t="s">
        <v>235</v>
      </c>
      <c r="D48" s="113" t="s">
        <v>3</v>
      </c>
      <c r="E48" s="113" t="str">
        <f>'Alcance 1'!D46</f>
        <v>Tipo de propulsión</v>
      </c>
      <c r="F48" s="113" t="str">
        <f>'Alcance 1'!C46</f>
        <v>Tipo de vehículo</v>
      </c>
      <c r="G48" s="226"/>
      <c r="H48" s="113" t="s">
        <v>239</v>
      </c>
      <c r="I48" s="180">
        <v>1</v>
      </c>
      <c r="J48" s="126">
        <f>'Alcance 1'!E46</f>
        <v>0</v>
      </c>
      <c r="K48" s="114" t="s">
        <v>89</v>
      </c>
      <c r="L48" s="113"/>
      <c r="M48" s="203">
        <v>1</v>
      </c>
      <c r="N48" s="117"/>
      <c r="O48" s="113">
        <f t="shared" si="0"/>
        <v>0</v>
      </c>
      <c r="P48" s="115" t="str">
        <f t="shared" si="13"/>
        <v>km</v>
      </c>
      <c r="Q48" s="201">
        <f>SUMIFS('Datos 1-Factores emisión'!$E$43:$E$321,'Datos 1-Factores emisión'!$B$43:$B$321,Cálculos!$F48,'Datos 1-Factores emisión'!$C$43:$C$321,Cálculos!$E48,'Datos 1-Factores emisión'!$D$43:$D$321,Cálculos!Q$5)</f>
        <v>0</v>
      </c>
      <c r="R48" s="249">
        <f>SUMIFS('Datos 1-Factores emisión'!$E$43:$E$321,'Datos 1-Factores emisión'!$B$43:$B$321,Cálculos!$F48,'Datos 1-Factores emisión'!$C$43:$C$321,Cálculos!$E48,'Datos 1-Factores emisión'!$D$43:$D$321,Cálculos!R$5)</f>
        <v>0</v>
      </c>
      <c r="S48" s="249">
        <f>SUMIFS('Datos 1-Factores emisión'!$E$43:$E$321,'Datos 1-Factores emisión'!$B$43:$B$321,Cálculos!$F48,'Datos 1-Factores emisión'!$C$43:$C$321,Cálculos!$E48,'Datos 1-Factores emisión'!$D$43:$D$321,Cálculos!S$5)</f>
        <v>0</v>
      </c>
      <c r="T48" s="249">
        <f>SUMIFS('Datos 1-Factores emisión'!$E$43:$E$321,'Datos 1-Factores emisión'!$B$43:$B$321,Cálculos!$F48,'Datos 1-Factores emisión'!$C$43:$C$321,Cálculos!$E48,'Datos 1-Factores emisión'!$D$43:$D$321,Cálculos!T$5)</f>
        <v>0</v>
      </c>
      <c r="U48" s="121">
        <f>SUMIFS('Datos 1-Factores emisión'!$E$43:$E$321,'Datos 1-Factores emisión'!$B$43:$B$321,Cálculos!$F48,'Datos 1-Factores emisión'!$C$43:$C$321,Cálculos!$E48,'Datos 1-Factores emisión'!$D$43:$D$321,Cálculos!U$5)</f>
        <v>0</v>
      </c>
      <c r="V48" s="120">
        <f t="shared" si="9"/>
        <v>0</v>
      </c>
      <c r="W48" s="121">
        <f t="shared" si="9"/>
        <v>0</v>
      </c>
      <c r="X48" s="121">
        <f t="shared" si="9"/>
        <v>0</v>
      </c>
      <c r="Y48" s="121">
        <v>0</v>
      </c>
      <c r="Z48" s="121">
        <v>0</v>
      </c>
      <c r="AA48" s="121">
        <f t="shared" si="12"/>
        <v>0</v>
      </c>
      <c r="AB48" s="120">
        <f>'Datos 2-Potenciales calent glob'!$D$6</f>
        <v>1</v>
      </c>
      <c r="AC48" s="121">
        <f>'Datos 2-Potenciales calent glob'!$D$31</f>
        <v>25</v>
      </c>
      <c r="AD48" s="121">
        <f>'Datos 2-Potenciales calent glob'!$D$32</f>
        <v>298</v>
      </c>
      <c r="AE48" s="121">
        <f>SUMIF('Datos 2-Potenciales calent glob'!$B$6:$B$56,Cálculos!F48,'Datos 2-Potenciales calent glob'!$D$6:$D$56)</f>
        <v>0</v>
      </c>
      <c r="AF48" s="121">
        <f>'Datos 2-Potenciales calent glob'!$D$6</f>
        <v>1</v>
      </c>
      <c r="AG48" s="121">
        <f>'Datos 2-Potenciales calent glob'!$D$6</f>
        <v>1</v>
      </c>
      <c r="AH48" s="120">
        <f t="shared" si="10"/>
        <v>0</v>
      </c>
      <c r="AI48" s="121">
        <f t="shared" si="10"/>
        <v>0</v>
      </c>
      <c r="AJ48" s="121">
        <f t="shared" si="10"/>
        <v>0</v>
      </c>
      <c r="AK48" s="121">
        <f t="shared" si="10"/>
        <v>0</v>
      </c>
      <c r="AL48" s="124">
        <f t="shared" si="4"/>
        <v>0</v>
      </c>
      <c r="AM48" s="121">
        <f t="shared" si="11"/>
        <v>0</v>
      </c>
      <c r="AN48" s="207">
        <f t="shared" si="11"/>
        <v>0</v>
      </c>
    </row>
    <row r="49" spans="2:40" ht="13.5" customHeight="1">
      <c r="B49" s="112" t="s">
        <v>234</v>
      </c>
      <c r="C49" s="113" t="s">
        <v>236</v>
      </c>
      <c r="D49" s="113" t="s">
        <v>4</v>
      </c>
      <c r="E49" s="113" t="s">
        <v>65</v>
      </c>
      <c r="F49" s="113" t="s">
        <v>91</v>
      </c>
      <c r="G49" s="226"/>
      <c r="H49" s="113" t="s">
        <v>238</v>
      </c>
      <c r="I49" s="180">
        <v>1</v>
      </c>
      <c r="J49" s="126">
        <f>'Alcance 1'!D58</f>
        <v>0</v>
      </c>
      <c r="K49" s="113" t="str">
        <f>'Alcance 1'!E58</f>
        <v>L</v>
      </c>
      <c r="L49" s="113"/>
      <c r="M49" s="203">
        <f>LOOKUP($E49,'Datos 3-Factores de convers'!$B$29:$B$51,'Datos 3-Factores de convers'!$F$29:$F$51)</f>
        <v>3.5778000000000009E-5</v>
      </c>
      <c r="N49" s="113" t="str">
        <f>LOOKUP($E49,'Datos 3-Factores de convers'!$B$29:$B$51,'Datos 3-Factores de convers'!$G$29:$G$51)</f>
        <v>TJ/L</v>
      </c>
      <c r="O49" s="113">
        <f t="shared" si="0"/>
        <v>0</v>
      </c>
      <c r="P49" s="115" t="s">
        <v>37</v>
      </c>
      <c r="Q49" s="120">
        <f>'Datos 1-Factores emisión'!C763</f>
        <v>3666.6666666666665</v>
      </c>
      <c r="R49" s="121">
        <f>SUMIFS('Datos 1-Factores emisión'!$E$43:$E$309,'Datos 1-Factores emisión'!$B$43:$B$309,Cálculos!$F49,'Datos 1-Factores emisión'!$C$43:$C$309,Cálculos!$E49,'Datos 1-Factores emisión'!$D$43:$D$309,Cálculos!R$5)</f>
        <v>0</v>
      </c>
      <c r="S49" s="121">
        <f>SUMIFS('Datos 1-Factores emisión'!$E$43:$E$309,'Datos 1-Factores emisión'!$B$43:$B$309,Cálculos!$F49,'Datos 1-Factores emisión'!$C$43:$C$309,Cálculos!$E49,'Datos 1-Factores emisión'!$D$43:$D$309,Cálculos!S$5)</f>
        <v>0</v>
      </c>
      <c r="T49" s="121">
        <v>0</v>
      </c>
      <c r="U49" s="121">
        <v>0</v>
      </c>
      <c r="V49" s="120">
        <f t="shared" si="9"/>
        <v>0</v>
      </c>
      <c r="W49" s="121">
        <f t="shared" si="9"/>
        <v>0</v>
      </c>
      <c r="X49" s="121">
        <f t="shared" si="9"/>
        <v>0</v>
      </c>
      <c r="Y49" s="121">
        <f>T49*$O49</f>
        <v>0</v>
      </c>
      <c r="Z49" s="121">
        <v>0</v>
      </c>
      <c r="AA49" s="121">
        <f t="shared" si="12"/>
        <v>0</v>
      </c>
      <c r="AB49" s="120">
        <f>'Datos 2-Potenciales calent glob'!$D$6</f>
        <v>1</v>
      </c>
      <c r="AC49" s="121">
        <f>'Datos 2-Potenciales calent glob'!$D$31</f>
        <v>25</v>
      </c>
      <c r="AD49" s="121">
        <f>'Datos 2-Potenciales calent glob'!$D$32</f>
        <v>298</v>
      </c>
      <c r="AE49" s="121">
        <f>SUMIF('Datos 2-Potenciales calent glob'!$B$6:$B$56,Cálculos!F49,'Datos 2-Potenciales calent glob'!$D$6:$D$56)</f>
        <v>0</v>
      </c>
      <c r="AF49" s="121">
        <f>'Datos 2-Potenciales calent glob'!$D$6</f>
        <v>1</v>
      </c>
      <c r="AG49" s="121">
        <f>'Datos 2-Potenciales calent glob'!$D$6</f>
        <v>1</v>
      </c>
      <c r="AH49" s="120">
        <f t="shared" si="10"/>
        <v>0</v>
      </c>
      <c r="AI49" s="121">
        <f t="shared" si="10"/>
        <v>0</v>
      </c>
      <c r="AJ49" s="121">
        <f t="shared" si="10"/>
        <v>0</v>
      </c>
      <c r="AK49" s="121">
        <f t="shared" si="10"/>
        <v>0</v>
      </c>
      <c r="AL49" s="124">
        <f t="shared" si="4"/>
        <v>0</v>
      </c>
      <c r="AM49" s="121">
        <f t="shared" si="11"/>
        <v>0</v>
      </c>
      <c r="AN49" s="207">
        <f t="shared" si="11"/>
        <v>0</v>
      </c>
    </row>
    <row r="50" spans="2:40" ht="13.5" customHeight="1">
      <c r="B50" s="112" t="s">
        <v>234</v>
      </c>
      <c r="C50" s="113" t="s">
        <v>236</v>
      </c>
      <c r="D50" s="113" t="s">
        <v>4</v>
      </c>
      <c r="E50" s="113" t="s">
        <v>65</v>
      </c>
      <c r="F50" s="113" t="s">
        <v>92</v>
      </c>
      <c r="G50" s="226"/>
      <c r="H50" s="113" t="s">
        <v>238</v>
      </c>
      <c r="I50" s="180">
        <v>1</v>
      </c>
      <c r="J50" s="126">
        <f>'Alcance 1'!D59</f>
        <v>0</v>
      </c>
      <c r="K50" s="113" t="str">
        <f>'Alcance 1'!E59</f>
        <v>L</v>
      </c>
      <c r="L50" s="113"/>
      <c r="M50" s="203">
        <f>LOOKUP($E50,'Datos 3-Factores de convers'!$B$29:$B$51,'Datos 3-Factores de convers'!$F$29:$F$51)</f>
        <v>3.5778000000000009E-5</v>
      </c>
      <c r="N50" s="113" t="str">
        <f>LOOKUP($E50,'Datos 3-Factores de convers'!$B$29:$B$51,'Datos 3-Factores de convers'!$G$29:$G$51)</f>
        <v>TJ/L</v>
      </c>
      <c r="O50" s="113">
        <f t="shared" si="0"/>
        <v>0</v>
      </c>
      <c r="P50" s="115" t="s">
        <v>37</v>
      </c>
      <c r="Q50" s="120">
        <f>'Datos 1-Factores emisión'!C764</f>
        <v>14666.666666666666</v>
      </c>
      <c r="R50" s="121">
        <f>SUMIFS('Datos 1-Factores emisión'!$E$43:$E$309,'Datos 1-Factores emisión'!$B$43:$B$309,Cálculos!$F50,'Datos 1-Factores emisión'!$C$43:$C$309,Cálculos!$E50,'Datos 1-Factores emisión'!$D$43:$D$309,Cálculos!R$5)</f>
        <v>0</v>
      </c>
      <c r="S50" s="121">
        <f>SUMIFS('Datos 1-Factores emisión'!$E$43:$E$309,'Datos 1-Factores emisión'!$B$43:$B$309,Cálculos!$F50,'Datos 1-Factores emisión'!$C$43:$C$309,Cálculos!$E50,'Datos 1-Factores emisión'!$D$43:$D$309,Cálculos!S$5)</f>
        <v>0</v>
      </c>
      <c r="T50" s="121">
        <v>0</v>
      </c>
      <c r="U50" s="121">
        <v>0</v>
      </c>
      <c r="V50" s="120">
        <f t="shared" si="9"/>
        <v>0</v>
      </c>
      <c r="W50" s="121">
        <f t="shared" si="9"/>
        <v>0</v>
      </c>
      <c r="X50" s="121">
        <f t="shared" si="9"/>
        <v>0</v>
      </c>
      <c r="Y50" s="121">
        <f>T50*$O50</f>
        <v>0</v>
      </c>
      <c r="Z50" s="121">
        <f>U50*$O50</f>
        <v>0</v>
      </c>
      <c r="AA50" s="121">
        <f t="shared" si="12"/>
        <v>0</v>
      </c>
      <c r="AB50" s="120">
        <f>'Datos 2-Potenciales calent glob'!$D$6</f>
        <v>1</v>
      </c>
      <c r="AC50" s="121">
        <f>'Datos 2-Potenciales calent glob'!$D$31</f>
        <v>25</v>
      </c>
      <c r="AD50" s="121">
        <f>'Datos 2-Potenciales calent glob'!$D$32</f>
        <v>298</v>
      </c>
      <c r="AE50" s="121">
        <f>SUMIF('Datos 2-Potenciales calent glob'!$B$6:$B$56,Cálculos!F50,'Datos 2-Potenciales calent glob'!$D$6:$D$56)</f>
        <v>0</v>
      </c>
      <c r="AF50" s="121">
        <f>'Datos 2-Potenciales calent glob'!$D$6</f>
        <v>1</v>
      </c>
      <c r="AG50" s="121">
        <f>'Datos 2-Potenciales calent glob'!$D$6</f>
        <v>1</v>
      </c>
      <c r="AH50" s="120">
        <f t="shared" si="10"/>
        <v>0</v>
      </c>
      <c r="AI50" s="121">
        <f t="shared" si="10"/>
        <v>0</v>
      </c>
      <c r="AJ50" s="121">
        <f t="shared" si="10"/>
        <v>0</v>
      </c>
      <c r="AK50" s="121">
        <f t="shared" si="10"/>
        <v>0</v>
      </c>
      <c r="AL50" s="124">
        <f t="shared" si="4"/>
        <v>0</v>
      </c>
      <c r="AM50" s="121">
        <f t="shared" si="11"/>
        <v>0</v>
      </c>
      <c r="AN50" s="207">
        <f t="shared" si="11"/>
        <v>0</v>
      </c>
    </row>
    <row r="51" spans="2:40" ht="13.5" customHeight="1">
      <c r="B51" s="112" t="s">
        <v>234</v>
      </c>
      <c r="C51" s="113" t="s">
        <v>236</v>
      </c>
      <c r="D51" s="113" t="s">
        <v>4</v>
      </c>
      <c r="E51" s="113" t="s">
        <v>250</v>
      </c>
      <c r="F51" s="113" t="str">
        <f>'Alcance 1'!C64</f>
        <v>Tipo de gas fluorado</v>
      </c>
      <c r="G51" s="226"/>
      <c r="H51" s="113" t="s">
        <v>239</v>
      </c>
      <c r="I51" s="180">
        <v>1</v>
      </c>
      <c r="J51" s="126">
        <f>'Alcance 1'!D64</f>
        <v>0</v>
      </c>
      <c r="K51" s="113" t="str">
        <f>'Alcance 1'!E64</f>
        <v>kg</v>
      </c>
      <c r="L51" s="113"/>
      <c r="M51" s="203">
        <v>1</v>
      </c>
      <c r="N51" s="117"/>
      <c r="O51" s="113">
        <f t="shared" si="0"/>
        <v>0</v>
      </c>
      <c r="P51" s="115" t="str">
        <f t="shared" ref="P51:P148" si="14">K51</f>
        <v>kg</v>
      </c>
      <c r="Q51" s="120">
        <v>0</v>
      </c>
      <c r="R51" s="121">
        <v>0</v>
      </c>
      <c r="S51" s="121">
        <v>0</v>
      </c>
      <c r="T51" s="121">
        <v>0</v>
      </c>
      <c r="U51" s="121">
        <v>0</v>
      </c>
      <c r="V51" s="120">
        <v>0</v>
      </c>
      <c r="W51" s="121">
        <v>0</v>
      </c>
      <c r="X51" s="121">
        <v>0</v>
      </c>
      <c r="Y51" s="121">
        <f t="shared" ref="Y51:Y60" si="15">O51</f>
        <v>0</v>
      </c>
      <c r="Z51" s="121">
        <v>0</v>
      </c>
      <c r="AA51" s="121">
        <f t="shared" si="12"/>
        <v>0</v>
      </c>
      <c r="AB51" s="120">
        <f>'Datos 2-Potenciales calent glob'!$D$6</f>
        <v>1</v>
      </c>
      <c r="AC51" s="121">
        <f>'Datos 2-Potenciales calent glob'!$D$31</f>
        <v>25</v>
      </c>
      <c r="AD51" s="121">
        <f>'Datos 2-Potenciales calent glob'!$D$32</f>
        <v>298</v>
      </c>
      <c r="AE51" s="121">
        <f>SUMIF('Datos 2-Potenciales calent glob'!$B$6:$B$56,Cálculos!F51,'Datos 2-Potenciales calent glob'!$D$6:$D$56)</f>
        <v>0</v>
      </c>
      <c r="AF51" s="121">
        <f>'Datos 2-Potenciales calent glob'!$D$6</f>
        <v>1</v>
      </c>
      <c r="AG51" s="121">
        <f>'Datos 2-Potenciales calent glob'!$D$6</f>
        <v>1</v>
      </c>
      <c r="AH51" s="120">
        <f t="shared" si="10"/>
        <v>0</v>
      </c>
      <c r="AI51" s="121">
        <f t="shared" si="10"/>
        <v>0</v>
      </c>
      <c r="AJ51" s="121">
        <f t="shared" si="10"/>
        <v>0</v>
      </c>
      <c r="AK51" s="121">
        <f t="shared" si="10"/>
        <v>0</v>
      </c>
      <c r="AL51" s="124">
        <f t="shared" si="4"/>
        <v>0</v>
      </c>
      <c r="AM51" s="121">
        <f t="shared" si="11"/>
        <v>0</v>
      </c>
      <c r="AN51" s="207">
        <f t="shared" si="11"/>
        <v>0</v>
      </c>
    </row>
    <row r="52" spans="2:40" ht="13.5" customHeight="1">
      <c r="B52" s="112" t="s">
        <v>234</v>
      </c>
      <c r="C52" s="113" t="s">
        <v>236</v>
      </c>
      <c r="D52" s="113" t="s">
        <v>4</v>
      </c>
      <c r="E52" s="113" t="s">
        <v>250</v>
      </c>
      <c r="F52" s="113" t="str">
        <f>'Alcance 1'!C65</f>
        <v>Tipo de gas fluorado</v>
      </c>
      <c r="G52" s="226"/>
      <c r="H52" s="113" t="s">
        <v>239</v>
      </c>
      <c r="I52" s="180">
        <v>1</v>
      </c>
      <c r="J52" s="126">
        <f>'Alcance 1'!D65</f>
        <v>0</v>
      </c>
      <c r="K52" s="113" t="str">
        <f>'Alcance 1'!E65</f>
        <v>kg</v>
      </c>
      <c r="L52" s="113"/>
      <c r="M52" s="203">
        <v>1</v>
      </c>
      <c r="N52" s="117"/>
      <c r="O52" s="113">
        <f t="shared" si="0"/>
        <v>0</v>
      </c>
      <c r="P52" s="115" t="str">
        <f t="shared" si="14"/>
        <v>kg</v>
      </c>
      <c r="Q52" s="120">
        <v>0</v>
      </c>
      <c r="R52" s="121">
        <v>0</v>
      </c>
      <c r="S52" s="121">
        <v>0</v>
      </c>
      <c r="T52" s="121">
        <v>0</v>
      </c>
      <c r="U52" s="121">
        <v>0</v>
      </c>
      <c r="V52" s="120">
        <v>0</v>
      </c>
      <c r="W52" s="121">
        <v>0</v>
      </c>
      <c r="X52" s="121">
        <v>0</v>
      </c>
      <c r="Y52" s="121">
        <f t="shared" si="15"/>
        <v>0</v>
      </c>
      <c r="Z52" s="121">
        <v>0</v>
      </c>
      <c r="AA52" s="121">
        <f t="shared" si="12"/>
        <v>0</v>
      </c>
      <c r="AB52" s="120">
        <f>'Datos 2-Potenciales calent glob'!$D$6</f>
        <v>1</v>
      </c>
      <c r="AC52" s="121">
        <f>'Datos 2-Potenciales calent glob'!$D$31</f>
        <v>25</v>
      </c>
      <c r="AD52" s="121">
        <f>'Datos 2-Potenciales calent glob'!$D$32</f>
        <v>298</v>
      </c>
      <c r="AE52" s="121">
        <f>SUMIF('Datos 2-Potenciales calent glob'!$B$6:$B$56,Cálculos!F52,'Datos 2-Potenciales calent glob'!$D$6:$D$56)</f>
        <v>0</v>
      </c>
      <c r="AF52" s="121">
        <f>'Datos 2-Potenciales calent glob'!$D$6</f>
        <v>1</v>
      </c>
      <c r="AG52" s="121">
        <f>'Datos 2-Potenciales calent glob'!$D$6</f>
        <v>1</v>
      </c>
      <c r="AH52" s="120">
        <f t="shared" si="10"/>
        <v>0</v>
      </c>
      <c r="AI52" s="121">
        <f t="shared" si="10"/>
        <v>0</v>
      </c>
      <c r="AJ52" s="121">
        <f t="shared" si="10"/>
        <v>0</v>
      </c>
      <c r="AK52" s="121">
        <f t="shared" si="10"/>
        <v>0</v>
      </c>
      <c r="AL52" s="124">
        <f t="shared" si="4"/>
        <v>0</v>
      </c>
      <c r="AM52" s="121">
        <f t="shared" si="11"/>
        <v>0</v>
      </c>
      <c r="AN52" s="207">
        <f t="shared" si="11"/>
        <v>0</v>
      </c>
    </row>
    <row r="53" spans="2:40" ht="13.5" customHeight="1">
      <c r="B53" s="112" t="s">
        <v>234</v>
      </c>
      <c r="C53" s="113" t="s">
        <v>236</v>
      </c>
      <c r="D53" s="113" t="s">
        <v>4</v>
      </c>
      <c r="E53" s="113" t="s">
        <v>250</v>
      </c>
      <c r="F53" s="113" t="str">
        <f>'Alcance 1'!C66</f>
        <v>Tipo de gas fluorado</v>
      </c>
      <c r="G53" s="226"/>
      <c r="H53" s="113" t="s">
        <v>239</v>
      </c>
      <c r="I53" s="180">
        <v>1</v>
      </c>
      <c r="J53" s="126">
        <f>'Alcance 1'!D66</f>
        <v>0</v>
      </c>
      <c r="K53" s="113" t="str">
        <f>'Alcance 1'!E66</f>
        <v>kg</v>
      </c>
      <c r="L53" s="113"/>
      <c r="M53" s="203">
        <v>1</v>
      </c>
      <c r="N53" s="117"/>
      <c r="O53" s="113">
        <f t="shared" si="0"/>
        <v>0</v>
      </c>
      <c r="P53" s="115" t="str">
        <f t="shared" si="14"/>
        <v>kg</v>
      </c>
      <c r="Q53" s="120">
        <v>0</v>
      </c>
      <c r="R53" s="121">
        <v>0</v>
      </c>
      <c r="S53" s="121">
        <v>0</v>
      </c>
      <c r="T53" s="121">
        <v>0</v>
      </c>
      <c r="U53" s="121">
        <v>0</v>
      </c>
      <c r="V53" s="120">
        <v>0</v>
      </c>
      <c r="W53" s="121">
        <v>0</v>
      </c>
      <c r="X53" s="121">
        <v>0</v>
      </c>
      <c r="Y53" s="121">
        <f t="shared" si="15"/>
        <v>0</v>
      </c>
      <c r="Z53" s="121">
        <v>0</v>
      </c>
      <c r="AA53" s="121">
        <v>0</v>
      </c>
      <c r="AB53" s="120">
        <f>'Datos 2-Potenciales calent glob'!$D$6</f>
        <v>1</v>
      </c>
      <c r="AC53" s="121">
        <f>'Datos 2-Potenciales calent glob'!$D$31</f>
        <v>25</v>
      </c>
      <c r="AD53" s="121">
        <f>'Datos 2-Potenciales calent glob'!$D$32</f>
        <v>298</v>
      </c>
      <c r="AE53" s="121">
        <f>SUMIF('Datos 2-Potenciales calent glob'!$B$6:$B$56,Cálculos!F53,'Datos 2-Potenciales calent glob'!$D$6:$D$56)</f>
        <v>0</v>
      </c>
      <c r="AF53" s="121">
        <f>'Datos 2-Potenciales calent glob'!$D$6</f>
        <v>1</v>
      </c>
      <c r="AG53" s="121">
        <f>'Datos 2-Potenciales calent glob'!$D$6</f>
        <v>1</v>
      </c>
      <c r="AH53" s="120">
        <f t="shared" si="10"/>
        <v>0</v>
      </c>
      <c r="AI53" s="121">
        <f t="shared" si="10"/>
        <v>0</v>
      </c>
      <c r="AJ53" s="121">
        <f t="shared" si="10"/>
        <v>0</v>
      </c>
      <c r="AK53" s="121">
        <f t="shared" si="10"/>
        <v>0</v>
      </c>
      <c r="AL53" s="124">
        <f t="shared" si="4"/>
        <v>0</v>
      </c>
      <c r="AM53" s="121">
        <f t="shared" ref="AM53:AN68" si="16">Z53*AF53</f>
        <v>0</v>
      </c>
      <c r="AN53" s="207">
        <f t="shared" si="16"/>
        <v>0</v>
      </c>
    </row>
    <row r="54" spans="2:40" ht="13.5" customHeight="1">
      <c r="B54" s="112" t="s">
        <v>234</v>
      </c>
      <c r="C54" s="113" t="s">
        <v>236</v>
      </c>
      <c r="D54" s="113" t="s">
        <v>4</v>
      </c>
      <c r="E54" s="113" t="s">
        <v>250</v>
      </c>
      <c r="F54" s="113" t="str">
        <f>'Alcance 1'!C67</f>
        <v>Tipo de gas fluorado</v>
      </c>
      <c r="G54" s="226"/>
      <c r="H54" s="113" t="s">
        <v>239</v>
      </c>
      <c r="I54" s="180">
        <v>1</v>
      </c>
      <c r="J54" s="126">
        <f>'Alcance 1'!D67</f>
        <v>0</v>
      </c>
      <c r="K54" s="113" t="str">
        <f>'Alcance 1'!E67</f>
        <v>kg</v>
      </c>
      <c r="L54" s="113"/>
      <c r="M54" s="203">
        <v>1</v>
      </c>
      <c r="N54" s="117"/>
      <c r="O54" s="113">
        <f t="shared" si="0"/>
        <v>0</v>
      </c>
      <c r="P54" s="115" t="str">
        <f t="shared" si="14"/>
        <v>kg</v>
      </c>
      <c r="Q54" s="120">
        <v>0</v>
      </c>
      <c r="R54" s="121">
        <v>0</v>
      </c>
      <c r="S54" s="121">
        <v>0</v>
      </c>
      <c r="T54" s="121">
        <v>0</v>
      </c>
      <c r="U54" s="121">
        <v>0</v>
      </c>
      <c r="V54" s="120">
        <v>0</v>
      </c>
      <c r="W54" s="121">
        <v>0</v>
      </c>
      <c r="X54" s="121">
        <v>0</v>
      </c>
      <c r="Y54" s="121">
        <f t="shared" si="15"/>
        <v>0</v>
      </c>
      <c r="Z54" s="121">
        <v>0</v>
      </c>
      <c r="AA54" s="121">
        <v>0</v>
      </c>
      <c r="AB54" s="120">
        <f>'Datos 2-Potenciales calent glob'!$D$6</f>
        <v>1</v>
      </c>
      <c r="AC54" s="121">
        <f>'Datos 2-Potenciales calent glob'!$D$31</f>
        <v>25</v>
      </c>
      <c r="AD54" s="121">
        <f>'Datos 2-Potenciales calent glob'!$D$32</f>
        <v>298</v>
      </c>
      <c r="AE54" s="121">
        <f>SUMIF('Datos 2-Potenciales calent glob'!$B$6:$B$56,Cálculos!F54,'Datos 2-Potenciales calent glob'!$D$6:$D$56)</f>
        <v>0</v>
      </c>
      <c r="AF54" s="121">
        <f>'Datos 2-Potenciales calent glob'!$D$6</f>
        <v>1</v>
      </c>
      <c r="AG54" s="121">
        <f>'Datos 2-Potenciales calent glob'!$D$6</f>
        <v>1</v>
      </c>
      <c r="AH54" s="120">
        <f t="shared" si="10"/>
        <v>0</v>
      </c>
      <c r="AI54" s="121">
        <f t="shared" si="10"/>
        <v>0</v>
      </c>
      <c r="AJ54" s="121">
        <f t="shared" si="10"/>
        <v>0</v>
      </c>
      <c r="AK54" s="121">
        <f t="shared" si="10"/>
        <v>0</v>
      </c>
      <c r="AL54" s="124">
        <f t="shared" si="4"/>
        <v>0</v>
      </c>
      <c r="AM54" s="121">
        <f t="shared" si="16"/>
        <v>0</v>
      </c>
      <c r="AN54" s="207">
        <f t="shared" si="16"/>
        <v>0</v>
      </c>
    </row>
    <row r="55" spans="2:40" ht="13.5" customHeight="1">
      <c r="B55" s="112" t="s">
        <v>234</v>
      </c>
      <c r="C55" s="113" t="s">
        <v>236</v>
      </c>
      <c r="D55" s="113" t="s">
        <v>4</v>
      </c>
      <c r="E55" s="113" t="s">
        <v>250</v>
      </c>
      <c r="F55" s="113" t="str">
        <f>'Alcance 1'!C68</f>
        <v>Tipo de gas fluorado</v>
      </c>
      <c r="G55" s="226"/>
      <c r="H55" s="113" t="s">
        <v>239</v>
      </c>
      <c r="I55" s="180">
        <v>1</v>
      </c>
      <c r="J55" s="126">
        <f>'Alcance 1'!D68</f>
        <v>0</v>
      </c>
      <c r="K55" s="113" t="str">
        <f>'Alcance 1'!E68</f>
        <v>kg</v>
      </c>
      <c r="L55" s="113"/>
      <c r="M55" s="203">
        <v>1</v>
      </c>
      <c r="N55" s="117"/>
      <c r="O55" s="113">
        <f t="shared" si="0"/>
        <v>0</v>
      </c>
      <c r="P55" s="115" t="str">
        <f t="shared" si="14"/>
        <v>kg</v>
      </c>
      <c r="Q55" s="120">
        <v>0</v>
      </c>
      <c r="R55" s="121">
        <v>0</v>
      </c>
      <c r="S55" s="121">
        <v>0</v>
      </c>
      <c r="T55" s="121">
        <v>0</v>
      </c>
      <c r="U55" s="121">
        <v>0</v>
      </c>
      <c r="V55" s="120">
        <v>0</v>
      </c>
      <c r="W55" s="121">
        <v>0</v>
      </c>
      <c r="X55" s="121">
        <v>0</v>
      </c>
      <c r="Y55" s="121">
        <f t="shared" si="15"/>
        <v>0</v>
      </c>
      <c r="Z55" s="121">
        <v>0</v>
      </c>
      <c r="AA55" s="121">
        <v>0</v>
      </c>
      <c r="AB55" s="120">
        <f>'Datos 2-Potenciales calent glob'!$D$6</f>
        <v>1</v>
      </c>
      <c r="AC55" s="121">
        <f>'Datos 2-Potenciales calent glob'!$D$31</f>
        <v>25</v>
      </c>
      <c r="AD55" s="121">
        <f>'Datos 2-Potenciales calent glob'!$D$32</f>
        <v>298</v>
      </c>
      <c r="AE55" s="121">
        <f>SUMIF('Datos 2-Potenciales calent glob'!$B$6:$B$56,Cálculos!F55,'Datos 2-Potenciales calent glob'!$D$6:$D$56)</f>
        <v>0</v>
      </c>
      <c r="AF55" s="121">
        <f>'Datos 2-Potenciales calent glob'!$D$6</f>
        <v>1</v>
      </c>
      <c r="AG55" s="121">
        <f>'Datos 2-Potenciales calent glob'!$D$6</f>
        <v>1</v>
      </c>
      <c r="AH55" s="120">
        <f t="shared" si="10"/>
        <v>0</v>
      </c>
      <c r="AI55" s="121">
        <f t="shared" si="10"/>
        <v>0</v>
      </c>
      <c r="AJ55" s="121">
        <f t="shared" si="10"/>
        <v>0</v>
      </c>
      <c r="AK55" s="121">
        <f t="shared" si="10"/>
        <v>0</v>
      </c>
      <c r="AL55" s="124">
        <f t="shared" si="4"/>
        <v>0</v>
      </c>
      <c r="AM55" s="121">
        <f t="shared" si="16"/>
        <v>0</v>
      </c>
      <c r="AN55" s="207">
        <f t="shared" si="16"/>
        <v>0</v>
      </c>
    </row>
    <row r="56" spans="2:40" ht="13.5" customHeight="1">
      <c r="B56" s="112" t="s">
        <v>234</v>
      </c>
      <c r="C56" s="113" t="s">
        <v>236</v>
      </c>
      <c r="D56" s="113" t="s">
        <v>4</v>
      </c>
      <c r="E56" s="113" t="s">
        <v>250</v>
      </c>
      <c r="F56" s="113" t="str">
        <f>'Alcance 1'!C69</f>
        <v>Tipo de gas fluorado</v>
      </c>
      <c r="G56" s="226"/>
      <c r="H56" s="113" t="s">
        <v>239</v>
      </c>
      <c r="I56" s="180">
        <v>1</v>
      </c>
      <c r="J56" s="126">
        <f>'Alcance 1'!D69</f>
        <v>0</v>
      </c>
      <c r="K56" s="113" t="str">
        <f>'Alcance 1'!E69</f>
        <v>kg</v>
      </c>
      <c r="L56" s="113"/>
      <c r="M56" s="203">
        <v>1</v>
      </c>
      <c r="N56" s="117"/>
      <c r="O56" s="113">
        <f t="shared" si="0"/>
        <v>0</v>
      </c>
      <c r="P56" s="115" t="str">
        <f t="shared" si="14"/>
        <v>kg</v>
      </c>
      <c r="Q56" s="120">
        <v>0</v>
      </c>
      <c r="R56" s="121">
        <v>0</v>
      </c>
      <c r="S56" s="121">
        <v>0</v>
      </c>
      <c r="T56" s="121">
        <v>0</v>
      </c>
      <c r="U56" s="121">
        <v>0</v>
      </c>
      <c r="V56" s="120">
        <v>0</v>
      </c>
      <c r="W56" s="121">
        <v>0</v>
      </c>
      <c r="X56" s="121">
        <v>0</v>
      </c>
      <c r="Y56" s="121">
        <f t="shared" si="15"/>
        <v>0</v>
      </c>
      <c r="Z56" s="121">
        <v>0</v>
      </c>
      <c r="AA56" s="121">
        <v>0</v>
      </c>
      <c r="AB56" s="120">
        <f>'Datos 2-Potenciales calent glob'!$D$6</f>
        <v>1</v>
      </c>
      <c r="AC56" s="121">
        <f>'Datos 2-Potenciales calent glob'!$D$31</f>
        <v>25</v>
      </c>
      <c r="AD56" s="121">
        <f>'Datos 2-Potenciales calent glob'!$D$32</f>
        <v>298</v>
      </c>
      <c r="AE56" s="121">
        <f>SUMIF('Datos 2-Potenciales calent glob'!$B$6:$B$56,Cálculos!F56,'Datos 2-Potenciales calent glob'!$D$6:$D$56)</f>
        <v>0</v>
      </c>
      <c r="AF56" s="121">
        <f>'Datos 2-Potenciales calent glob'!$D$6</f>
        <v>1</v>
      </c>
      <c r="AG56" s="121">
        <f>'Datos 2-Potenciales calent glob'!$D$6</f>
        <v>1</v>
      </c>
      <c r="AH56" s="120">
        <f t="shared" si="10"/>
        <v>0</v>
      </c>
      <c r="AI56" s="121">
        <f t="shared" si="10"/>
        <v>0</v>
      </c>
      <c r="AJ56" s="121">
        <f t="shared" si="10"/>
        <v>0</v>
      </c>
      <c r="AK56" s="121">
        <f t="shared" si="10"/>
        <v>0</v>
      </c>
      <c r="AL56" s="124">
        <f t="shared" si="4"/>
        <v>0</v>
      </c>
      <c r="AM56" s="121">
        <f t="shared" si="16"/>
        <v>0</v>
      </c>
      <c r="AN56" s="207">
        <f t="shared" si="16"/>
        <v>0</v>
      </c>
    </row>
    <row r="57" spans="2:40" ht="13.5" customHeight="1">
      <c r="B57" s="112" t="s">
        <v>234</v>
      </c>
      <c r="C57" s="113" t="s">
        <v>236</v>
      </c>
      <c r="D57" s="113" t="s">
        <v>4</v>
      </c>
      <c r="E57" s="113" t="s">
        <v>250</v>
      </c>
      <c r="F57" s="113" t="str">
        <f>'Alcance 1'!C70</f>
        <v>Tipo de gas fluorado</v>
      </c>
      <c r="G57" s="226"/>
      <c r="H57" s="113" t="s">
        <v>239</v>
      </c>
      <c r="I57" s="180">
        <v>1</v>
      </c>
      <c r="J57" s="126">
        <f>'Alcance 1'!D70</f>
        <v>0</v>
      </c>
      <c r="K57" s="113" t="str">
        <f>'Alcance 1'!E70</f>
        <v>kg</v>
      </c>
      <c r="L57" s="113"/>
      <c r="M57" s="203">
        <v>1</v>
      </c>
      <c r="N57" s="117"/>
      <c r="O57" s="113">
        <f t="shared" si="0"/>
        <v>0</v>
      </c>
      <c r="P57" s="115" t="str">
        <f t="shared" si="14"/>
        <v>kg</v>
      </c>
      <c r="Q57" s="120">
        <v>0</v>
      </c>
      <c r="R57" s="121">
        <v>0</v>
      </c>
      <c r="S57" s="121">
        <v>0</v>
      </c>
      <c r="T57" s="121">
        <v>0</v>
      </c>
      <c r="U57" s="121">
        <v>0</v>
      </c>
      <c r="V57" s="120">
        <v>0</v>
      </c>
      <c r="W57" s="121">
        <v>0</v>
      </c>
      <c r="X57" s="121">
        <v>0</v>
      </c>
      <c r="Y57" s="121">
        <f t="shared" si="15"/>
        <v>0</v>
      </c>
      <c r="Z57" s="121">
        <v>0</v>
      </c>
      <c r="AA57" s="121">
        <v>0</v>
      </c>
      <c r="AB57" s="120">
        <f>'Datos 2-Potenciales calent glob'!$D$6</f>
        <v>1</v>
      </c>
      <c r="AC57" s="121">
        <f>'Datos 2-Potenciales calent glob'!$D$31</f>
        <v>25</v>
      </c>
      <c r="AD57" s="121">
        <f>'Datos 2-Potenciales calent glob'!$D$32</f>
        <v>298</v>
      </c>
      <c r="AE57" s="121">
        <f>SUMIF('Datos 2-Potenciales calent glob'!$B$6:$B$56,Cálculos!F57,'Datos 2-Potenciales calent glob'!$D$6:$D$56)</f>
        <v>0</v>
      </c>
      <c r="AF57" s="121">
        <f>'Datos 2-Potenciales calent glob'!$D$6</f>
        <v>1</v>
      </c>
      <c r="AG57" s="121">
        <f>'Datos 2-Potenciales calent glob'!$D$6</f>
        <v>1</v>
      </c>
      <c r="AH57" s="120">
        <f t="shared" si="10"/>
        <v>0</v>
      </c>
      <c r="AI57" s="121">
        <f t="shared" si="10"/>
        <v>0</v>
      </c>
      <c r="AJ57" s="121">
        <f t="shared" si="10"/>
        <v>0</v>
      </c>
      <c r="AK57" s="121">
        <f t="shared" si="10"/>
        <v>0</v>
      </c>
      <c r="AL57" s="124">
        <f t="shared" si="4"/>
        <v>0</v>
      </c>
      <c r="AM57" s="121">
        <f t="shared" si="16"/>
        <v>0</v>
      </c>
      <c r="AN57" s="207">
        <f t="shared" si="16"/>
        <v>0</v>
      </c>
    </row>
    <row r="58" spans="2:40" ht="13.5" customHeight="1">
      <c r="B58" s="112" t="s">
        <v>234</v>
      </c>
      <c r="C58" s="113" t="s">
        <v>236</v>
      </c>
      <c r="D58" s="113" t="s">
        <v>4</v>
      </c>
      <c r="E58" s="113" t="s">
        <v>250</v>
      </c>
      <c r="F58" s="113" t="str">
        <f>'Alcance 1'!C71</f>
        <v>Tipo de gas fluorado</v>
      </c>
      <c r="G58" s="226"/>
      <c r="H58" s="113" t="s">
        <v>239</v>
      </c>
      <c r="I58" s="180">
        <v>1</v>
      </c>
      <c r="J58" s="126">
        <f>'Alcance 1'!D71</f>
        <v>0</v>
      </c>
      <c r="K58" s="113" t="str">
        <f>'Alcance 1'!E71</f>
        <v>kg</v>
      </c>
      <c r="L58" s="113"/>
      <c r="M58" s="203">
        <v>1</v>
      </c>
      <c r="N58" s="117"/>
      <c r="O58" s="113">
        <f t="shared" si="0"/>
        <v>0</v>
      </c>
      <c r="P58" s="115" t="str">
        <f t="shared" si="14"/>
        <v>kg</v>
      </c>
      <c r="Q58" s="120">
        <v>0</v>
      </c>
      <c r="R58" s="121">
        <v>0</v>
      </c>
      <c r="S58" s="121">
        <v>0</v>
      </c>
      <c r="T58" s="121">
        <v>0</v>
      </c>
      <c r="U58" s="121">
        <v>0</v>
      </c>
      <c r="V58" s="120">
        <v>0</v>
      </c>
      <c r="W58" s="121">
        <v>0</v>
      </c>
      <c r="X58" s="121">
        <v>0</v>
      </c>
      <c r="Y58" s="121">
        <f t="shared" si="15"/>
        <v>0</v>
      </c>
      <c r="Z58" s="121">
        <v>0</v>
      </c>
      <c r="AA58" s="121">
        <v>0</v>
      </c>
      <c r="AB58" s="120">
        <f>'Datos 2-Potenciales calent glob'!$D$6</f>
        <v>1</v>
      </c>
      <c r="AC58" s="121">
        <f>'Datos 2-Potenciales calent glob'!$D$31</f>
        <v>25</v>
      </c>
      <c r="AD58" s="121">
        <f>'Datos 2-Potenciales calent glob'!$D$32</f>
        <v>298</v>
      </c>
      <c r="AE58" s="121">
        <f>SUMIF('Datos 2-Potenciales calent glob'!$B$6:$B$56,Cálculos!F58,'Datos 2-Potenciales calent glob'!$D$6:$D$56)</f>
        <v>0</v>
      </c>
      <c r="AF58" s="121">
        <f>'Datos 2-Potenciales calent glob'!$D$6</f>
        <v>1</v>
      </c>
      <c r="AG58" s="121">
        <f>'Datos 2-Potenciales calent glob'!$D$6</f>
        <v>1</v>
      </c>
      <c r="AH58" s="120">
        <f t="shared" si="10"/>
        <v>0</v>
      </c>
      <c r="AI58" s="121">
        <f t="shared" si="10"/>
        <v>0</v>
      </c>
      <c r="AJ58" s="121">
        <f t="shared" si="10"/>
        <v>0</v>
      </c>
      <c r="AK58" s="121">
        <f t="shared" si="10"/>
        <v>0</v>
      </c>
      <c r="AL58" s="124">
        <f t="shared" si="4"/>
        <v>0</v>
      </c>
      <c r="AM58" s="121">
        <f t="shared" si="16"/>
        <v>0</v>
      </c>
      <c r="AN58" s="207">
        <f t="shared" si="16"/>
        <v>0</v>
      </c>
    </row>
    <row r="59" spans="2:40" ht="13.5" customHeight="1">
      <c r="B59" s="112" t="s">
        <v>234</v>
      </c>
      <c r="C59" s="113" t="s">
        <v>236</v>
      </c>
      <c r="D59" s="113" t="s">
        <v>4</v>
      </c>
      <c r="E59" s="113" t="s">
        <v>250</v>
      </c>
      <c r="F59" s="113" t="str">
        <f>'Alcance 1'!C72</f>
        <v>Tipo de gas fluorado</v>
      </c>
      <c r="G59" s="226"/>
      <c r="H59" s="113" t="s">
        <v>239</v>
      </c>
      <c r="I59" s="180">
        <v>1</v>
      </c>
      <c r="J59" s="126">
        <f>'Alcance 1'!D72</f>
        <v>0</v>
      </c>
      <c r="K59" s="113" t="str">
        <f>'Alcance 1'!E72</f>
        <v>kg</v>
      </c>
      <c r="L59" s="113"/>
      <c r="M59" s="203">
        <v>1</v>
      </c>
      <c r="N59" s="117"/>
      <c r="O59" s="113">
        <f t="shared" si="0"/>
        <v>0</v>
      </c>
      <c r="P59" s="115" t="str">
        <f t="shared" si="14"/>
        <v>kg</v>
      </c>
      <c r="Q59" s="120">
        <v>0</v>
      </c>
      <c r="R59" s="121">
        <v>0</v>
      </c>
      <c r="S59" s="121">
        <v>0</v>
      </c>
      <c r="T59" s="121">
        <v>0</v>
      </c>
      <c r="U59" s="121">
        <v>0</v>
      </c>
      <c r="V59" s="120">
        <v>0</v>
      </c>
      <c r="W59" s="121">
        <v>0</v>
      </c>
      <c r="X59" s="121">
        <v>0</v>
      </c>
      <c r="Y59" s="121">
        <f t="shared" si="15"/>
        <v>0</v>
      </c>
      <c r="Z59" s="121">
        <v>0</v>
      </c>
      <c r="AA59" s="121">
        <v>0</v>
      </c>
      <c r="AB59" s="120">
        <f>'Datos 2-Potenciales calent glob'!$D$6</f>
        <v>1</v>
      </c>
      <c r="AC59" s="121">
        <f>'Datos 2-Potenciales calent glob'!$D$31</f>
        <v>25</v>
      </c>
      <c r="AD59" s="121">
        <f>'Datos 2-Potenciales calent glob'!$D$32</f>
        <v>298</v>
      </c>
      <c r="AE59" s="121">
        <f>SUMIF('Datos 2-Potenciales calent glob'!$B$6:$B$56,Cálculos!F59,'Datos 2-Potenciales calent glob'!$D$6:$D$56)</f>
        <v>0</v>
      </c>
      <c r="AF59" s="121">
        <f>'Datos 2-Potenciales calent glob'!$D$6</f>
        <v>1</v>
      </c>
      <c r="AG59" s="121">
        <f>'Datos 2-Potenciales calent glob'!$D$6</f>
        <v>1</v>
      </c>
      <c r="AH59" s="120">
        <f t="shared" si="10"/>
        <v>0</v>
      </c>
      <c r="AI59" s="121">
        <f t="shared" si="10"/>
        <v>0</v>
      </c>
      <c r="AJ59" s="121">
        <f t="shared" si="10"/>
        <v>0</v>
      </c>
      <c r="AK59" s="121">
        <f t="shared" si="10"/>
        <v>0</v>
      </c>
      <c r="AL59" s="124">
        <f t="shared" si="4"/>
        <v>0</v>
      </c>
      <c r="AM59" s="121">
        <f t="shared" si="16"/>
        <v>0</v>
      </c>
      <c r="AN59" s="207">
        <f t="shared" si="16"/>
        <v>0</v>
      </c>
    </row>
    <row r="60" spans="2:40" ht="13.5" customHeight="1">
      <c r="B60" s="112" t="s">
        <v>234</v>
      </c>
      <c r="C60" s="113" t="s">
        <v>236</v>
      </c>
      <c r="D60" s="113" t="s">
        <v>4</v>
      </c>
      <c r="E60" s="113" t="s">
        <v>250</v>
      </c>
      <c r="F60" s="113" t="str">
        <f>'Alcance 1'!C73</f>
        <v>Tipo de gas fluorado</v>
      </c>
      <c r="G60" s="226"/>
      <c r="H60" s="113" t="s">
        <v>239</v>
      </c>
      <c r="I60" s="180">
        <v>1</v>
      </c>
      <c r="J60" s="126">
        <f>'Alcance 1'!D73</f>
        <v>0</v>
      </c>
      <c r="K60" s="113" t="str">
        <f>'Alcance 1'!E73</f>
        <v>kg</v>
      </c>
      <c r="L60" s="113"/>
      <c r="M60" s="203">
        <v>1</v>
      </c>
      <c r="N60" s="117"/>
      <c r="O60" s="113">
        <f t="shared" si="0"/>
        <v>0</v>
      </c>
      <c r="P60" s="115" t="str">
        <f t="shared" si="14"/>
        <v>kg</v>
      </c>
      <c r="Q60" s="120">
        <v>0</v>
      </c>
      <c r="R60" s="121">
        <v>0</v>
      </c>
      <c r="S60" s="121">
        <v>0</v>
      </c>
      <c r="T60" s="121">
        <v>0</v>
      </c>
      <c r="U60" s="121">
        <v>0</v>
      </c>
      <c r="V60" s="120">
        <v>0</v>
      </c>
      <c r="W60" s="121">
        <v>0</v>
      </c>
      <c r="X60" s="121">
        <v>0</v>
      </c>
      <c r="Y60" s="121">
        <f t="shared" si="15"/>
        <v>0</v>
      </c>
      <c r="Z60" s="121">
        <v>0</v>
      </c>
      <c r="AA60" s="121">
        <v>0</v>
      </c>
      <c r="AB60" s="120">
        <f>'Datos 2-Potenciales calent glob'!$D$6</f>
        <v>1</v>
      </c>
      <c r="AC60" s="121">
        <f>'Datos 2-Potenciales calent glob'!$D$31</f>
        <v>25</v>
      </c>
      <c r="AD60" s="121">
        <f>'Datos 2-Potenciales calent glob'!$D$32</f>
        <v>298</v>
      </c>
      <c r="AE60" s="121">
        <f>SUMIF('Datos 2-Potenciales calent glob'!$B$6:$B$56,Cálculos!F60,'Datos 2-Potenciales calent glob'!$D$6:$D$56)</f>
        <v>0</v>
      </c>
      <c r="AF60" s="121">
        <f>'Datos 2-Potenciales calent glob'!$D$6</f>
        <v>1</v>
      </c>
      <c r="AG60" s="121">
        <f>'Datos 2-Potenciales calent glob'!$D$6</f>
        <v>1</v>
      </c>
      <c r="AH60" s="120">
        <f t="shared" si="10"/>
        <v>0</v>
      </c>
      <c r="AI60" s="121">
        <f t="shared" si="10"/>
        <v>0</v>
      </c>
      <c r="AJ60" s="121">
        <f t="shared" si="10"/>
        <v>0</v>
      </c>
      <c r="AK60" s="121">
        <f t="shared" si="10"/>
        <v>0</v>
      </c>
      <c r="AL60" s="124">
        <f t="shared" si="4"/>
        <v>0</v>
      </c>
      <c r="AM60" s="121">
        <f t="shared" si="16"/>
        <v>0</v>
      </c>
      <c r="AN60" s="207">
        <f t="shared" si="16"/>
        <v>0</v>
      </c>
    </row>
    <row r="61" spans="2:40" ht="13.5" customHeight="1">
      <c r="B61" s="112" t="s">
        <v>509</v>
      </c>
      <c r="C61" s="113" t="s">
        <v>332</v>
      </c>
      <c r="D61" s="113" t="s">
        <v>510</v>
      </c>
      <c r="E61" s="113" t="s">
        <v>522</v>
      </c>
      <c r="F61" s="113"/>
      <c r="G61" s="226"/>
      <c r="H61" s="113" t="s">
        <v>239</v>
      </c>
      <c r="I61" s="180">
        <v>1</v>
      </c>
      <c r="J61" s="126">
        <f>'Alcance 1'!D80</f>
        <v>0</v>
      </c>
      <c r="K61" s="113" t="str">
        <f>'Alcance 1'!E80</f>
        <v>árboles</v>
      </c>
      <c r="L61" s="113"/>
      <c r="M61" s="203">
        <v>1</v>
      </c>
      <c r="N61" s="117"/>
      <c r="O61" s="113">
        <f t="shared" si="0"/>
        <v>0</v>
      </c>
      <c r="P61" s="115" t="str">
        <f t="shared" si="14"/>
        <v>árboles</v>
      </c>
      <c r="Q61" s="120">
        <v>0</v>
      </c>
      <c r="R61" s="121">
        <v>0</v>
      </c>
      <c r="S61" s="121">
        <v>0</v>
      </c>
      <c r="T61" s="121">
        <v>0</v>
      </c>
      <c r="U61" s="372">
        <f>-'Datos 1-Factores emisión'!C674</f>
        <v>-3.1772407999999999</v>
      </c>
      <c r="V61" s="120">
        <f t="shared" ref="V61:X144" si="17">Q61*$O61</f>
        <v>0</v>
      </c>
      <c r="W61" s="121">
        <f t="shared" si="17"/>
        <v>0</v>
      </c>
      <c r="X61" s="121">
        <f t="shared" si="17"/>
        <v>0</v>
      </c>
      <c r="Y61" s="121">
        <v>0</v>
      </c>
      <c r="Z61" s="121">
        <f>T61*$O61</f>
        <v>0</v>
      </c>
      <c r="AA61" s="121">
        <f t="shared" ref="AA61:AA144" si="18">U61*$O61</f>
        <v>0</v>
      </c>
      <c r="AB61" s="120">
        <f>'Datos 2-Potenciales calent glob'!$E$6</f>
        <v>1</v>
      </c>
      <c r="AC61" s="121">
        <f>'Datos 2-Potenciales calent glob'!$E$31</f>
        <v>28</v>
      </c>
      <c r="AD61" s="121">
        <f>'Datos 2-Potenciales calent glob'!$E$32</f>
        <v>265</v>
      </c>
      <c r="AE61" s="123">
        <f>SUMIF('Datos 2-Potenciales calent glob'!$B$6:$B$56,Cálculos_5!F61,'Datos 2-Potenciales calent glob'!$E$6:$E$56)</f>
        <v>0</v>
      </c>
      <c r="AF61" s="121">
        <f>'Datos 2-Potenciales calent glob'!$E$6</f>
        <v>1</v>
      </c>
      <c r="AG61" s="121">
        <f>'Datos 2-Potenciales calent glob'!$E$6</f>
        <v>1</v>
      </c>
      <c r="AH61" s="120">
        <f t="shared" si="10"/>
        <v>0</v>
      </c>
      <c r="AI61" s="121">
        <f t="shared" si="10"/>
        <v>0</v>
      </c>
      <c r="AJ61" s="121">
        <f t="shared" si="10"/>
        <v>0</v>
      </c>
      <c r="AK61" s="121">
        <f t="shared" si="10"/>
        <v>0</v>
      </c>
      <c r="AL61" s="124">
        <f t="shared" ref="AL61:AL144" si="19">SUM(AH61:AK61)</f>
        <v>0</v>
      </c>
      <c r="AM61" s="121">
        <f t="shared" si="16"/>
        <v>0</v>
      </c>
      <c r="AN61" s="207">
        <f t="shared" si="16"/>
        <v>0</v>
      </c>
    </row>
    <row r="62" spans="2:40" ht="13.5" customHeight="1">
      <c r="B62" s="112" t="s">
        <v>509</v>
      </c>
      <c r="C62" s="113" t="s">
        <v>332</v>
      </c>
      <c r="D62" s="113" t="s">
        <v>510</v>
      </c>
      <c r="E62" s="113" t="s">
        <v>523</v>
      </c>
      <c r="F62" s="113"/>
      <c r="G62" s="226"/>
      <c r="H62" s="113" t="s">
        <v>239</v>
      </c>
      <c r="I62" s="180">
        <v>1</v>
      </c>
      <c r="J62" s="126">
        <f>'Alcance 1'!D81</f>
        <v>0</v>
      </c>
      <c r="K62" s="113" t="str">
        <f>'Alcance 1'!E81</f>
        <v>árboles</v>
      </c>
      <c r="L62" s="113"/>
      <c r="M62" s="203">
        <v>1</v>
      </c>
      <c r="N62" s="117"/>
      <c r="O62" s="113">
        <f t="shared" si="0"/>
        <v>0</v>
      </c>
      <c r="P62" s="115" t="str">
        <f t="shared" si="14"/>
        <v>árboles</v>
      </c>
      <c r="Q62" s="120">
        <v>0</v>
      </c>
      <c r="R62" s="121">
        <v>0</v>
      </c>
      <c r="S62" s="121">
        <v>0</v>
      </c>
      <c r="T62" s="121">
        <v>0</v>
      </c>
      <c r="U62" s="372">
        <f>-'Datos 1-Factores emisión'!C675</f>
        <v>-10.969548532999999</v>
      </c>
      <c r="V62" s="120">
        <f t="shared" si="17"/>
        <v>0</v>
      </c>
      <c r="W62" s="121">
        <f t="shared" si="17"/>
        <v>0</v>
      </c>
      <c r="X62" s="121">
        <f t="shared" si="17"/>
        <v>0</v>
      </c>
      <c r="Y62" s="121">
        <v>0</v>
      </c>
      <c r="Z62" s="121">
        <f t="shared" ref="Z62:Z144" si="20">T62*$O62</f>
        <v>0</v>
      </c>
      <c r="AA62" s="121">
        <f t="shared" si="18"/>
        <v>0</v>
      </c>
      <c r="AB62" s="120">
        <f>'Datos 2-Potenciales calent glob'!$E$6</f>
        <v>1</v>
      </c>
      <c r="AC62" s="121">
        <f>'Datos 2-Potenciales calent glob'!$E$31</f>
        <v>28</v>
      </c>
      <c r="AD62" s="121">
        <f>'Datos 2-Potenciales calent glob'!$E$32</f>
        <v>265</v>
      </c>
      <c r="AE62" s="123">
        <f>SUMIF('Datos 2-Potenciales calent glob'!$B$6:$B$56,Cálculos_5!F62,'Datos 2-Potenciales calent glob'!$E$6:$E$56)</f>
        <v>0</v>
      </c>
      <c r="AF62" s="121">
        <f>'Datos 2-Potenciales calent glob'!$E$6</f>
        <v>1</v>
      </c>
      <c r="AG62" s="121">
        <f>'Datos 2-Potenciales calent glob'!$E$6</f>
        <v>1</v>
      </c>
      <c r="AH62" s="120">
        <f t="shared" si="10"/>
        <v>0</v>
      </c>
      <c r="AI62" s="121">
        <f t="shared" si="10"/>
        <v>0</v>
      </c>
      <c r="AJ62" s="121">
        <f t="shared" si="10"/>
        <v>0</v>
      </c>
      <c r="AK62" s="121">
        <f t="shared" si="10"/>
        <v>0</v>
      </c>
      <c r="AL62" s="124">
        <f t="shared" si="19"/>
        <v>0</v>
      </c>
      <c r="AM62" s="121">
        <f t="shared" si="16"/>
        <v>0</v>
      </c>
      <c r="AN62" s="207">
        <f t="shared" si="16"/>
        <v>0</v>
      </c>
    </row>
    <row r="63" spans="2:40" ht="13.5" customHeight="1">
      <c r="B63" s="112" t="s">
        <v>509</v>
      </c>
      <c r="C63" s="113" t="s">
        <v>332</v>
      </c>
      <c r="D63" s="113" t="s">
        <v>510</v>
      </c>
      <c r="E63" s="113" t="s">
        <v>983</v>
      </c>
      <c r="F63" s="113"/>
      <c r="G63" s="226"/>
      <c r="H63" s="113" t="s">
        <v>239</v>
      </c>
      <c r="I63" s="180">
        <v>1</v>
      </c>
      <c r="J63" s="126">
        <f>'Alcance 1'!D82</f>
        <v>0</v>
      </c>
      <c r="K63" s="113" t="str">
        <f>'Alcance 1'!E82</f>
        <v>árboles</v>
      </c>
      <c r="L63" s="113"/>
      <c r="M63" s="203">
        <v>1</v>
      </c>
      <c r="N63" s="117"/>
      <c r="O63" s="113">
        <f t="shared" si="0"/>
        <v>0</v>
      </c>
      <c r="P63" s="115" t="str">
        <f t="shared" si="14"/>
        <v>árboles</v>
      </c>
      <c r="Q63" s="120">
        <v>0</v>
      </c>
      <c r="R63" s="121">
        <v>0</v>
      </c>
      <c r="S63" s="121">
        <v>0</v>
      </c>
      <c r="T63" s="121">
        <v>0</v>
      </c>
      <c r="U63" s="372">
        <f>-'Datos 1-Factores emisión'!C676</f>
        <v>-1.5274431310354604</v>
      </c>
      <c r="V63" s="120">
        <f t="shared" si="17"/>
        <v>0</v>
      </c>
      <c r="W63" s="121">
        <f t="shared" si="17"/>
        <v>0</v>
      </c>
      <c r="X63" s="121">
        <f t="shared" si="17"/>
        <v>0</v>
      </c>
      <c r="Y63" s="121">
        <v>0</v>
      </c>
      <c r="Z63" s="121">
        <f t="shared" si="20"/>
        <v>0</v>
      </c>
      <c r="AA63" s="121">
        <f t="shared" si="18"/>
        <v>0</v>
      </c>
      <c r="AB63" s="120">
        <f>'Datos 2-Potenciales calent glob'!$E$6</f>
        <v>1</v>
      </c>
      <c r="AC63" s="121">
        <f>'Datos 2-Potenciales calent glob'!$E$31</f>
        <v>28</v>
      </c>
      <c r="AD63" s="121">
        <f>'Datos 2-Potenciales calent glob'!$E$32</f>
        <v>265</v>
      </c>
      <c r="AE63" s="123">
        <f>SUMIF('Datos 2-Potenciales calent glob'!$B$6:$B$56,Cálculos_5!F63,'Datos 2-Potenciales calent glob'!$E$6:$E$56)</f>
        <v>0</v>
      </c>
      <c r="AF63" s="121">
        <f>'Datos 2-Potenciales calent glob'!$E$6</f>
        <v>1</v>
      </c>
      <c r="AG63" s="121">
        <f>'Datos 2-Potenciales calent glob'!$E$6</f>
        <v>1</v>
      </c>
      <c r="AH63" s="120">
        <f t="shared" ref="AH63:AK126" si="21">V63*AB63</f>
        <v>0</v>
      </c>
      <c r="AI63" s="121">
        <f t="shared" si="21"/>
        <v>0</v>
      </c>
      <c r="AJ63" s="121">
        <f t="shared" si="21"/>
        <v>0</v>
      </c>
      <c r="AK63" s="121">
        <f t="shared" si="21"/>
        <v>0</v>
      </c>
      <c r="AL63" s="124">
        <f t="shared" si="19"/>
        <v>0</v>
      </c>
      <c r="AM63" s="121">
        <f t="shared" si="16"/>
        <v>0</v>
      </c>
      <c r="AN63" s="207">
        <f t="shared" si="16"/>
        <v>0</v>
      </c>
    </row>
    <row r="64" spans="2:40" ht="13.5" customHeight="1">
      <c r="B64" s="112" t="s">
        <v>509</v>
      </c>
      <c r="C64" s="113" t="s">
        <v>332</v>
      </c>
      <c r="D64" s="113" t="s">
        <v>510</v>
      </c>
      <c r="E64" s="113" t="s">
        <v>984</v>
      </c>
      <c r="F64" s="113"/>
      <c r="G64" s="226"/>
      <c r="H64" s="113" t="s">
        <v>239</v>
      </c>
      <c r="I64" s="180">
        <v>1</v>
      </c>
      <c r="J64" s="126">
        <f>'Alcance 1'!D83</f>
        <v>0</v>
      </c>
      <c r="K64" s="113" t="str">
        <f>'Alcance 1'!E83</f>
        <v>árboles</v>
      </c>
      <c r="L64" s="113"/>
      <c r="M64" s="203">
        <v>1</v>
      </c>
      <c r="N64" s="117"/>
      <c r="O64" s="113">
        <f t="shared" si="0"/>
        <v>0</v>
      </c>
      <c r="P64" s="115" t="str">
        <f t="shared" si="14"/>
        <v>árboles</v>
      </c>
      <c r="Q64" s="120">
        <v>0</v>
      </c>
      <c r="R64" s="121">
        <v>0</v>
      </c>
      <c r="S64" s="121">
        <v>0</v>
      </c>
      <c r="T64" s="121">
        <v>0</v>
      </c>
      <c r="U64" s="372">
        <f>-'Datos 1-Factores emisión'!C677</f>
        <v>-7.4877680651170682</v>
      </c>
      <c r="V64" s="120">
        <f t="shared" si="17"/>
        <v>0</v>
      </c>
      <c r="W64" s="121">
        <f t="shared" si="17"/>
        <v>0</v>
      </c>
      <c r="X64" s="121">
        <f t="shared" si="17"/>
        <v>0</v>
      </c>
      <c r="Y64" s="121">
        <v>0</v>
      </c>
      <c r="Z64" s="121">
        <f t="shared" si="20"/>
        <v>0</v>
      </c>
      <c r="AA64" s="121">
        <f t="shared" si="18"/>
        <v>0</v>
      </c>
      <c r="AB64" s="120">
        <f>'Datos 2-Potenciales calent glob'!$E$6</f>
        <v>1</v>
      </c>
      <c r="AC64" s="121">
        <f>'Datos 2-Potenciales calent glob'!$E$31</f>
        <v>28</v>
      </c>
      <c r="AD64" s="121">
        <f>'Datos 2-Potenciales calent glob'!$E$32</f>
        <v>265</v>
      </c>
      <c r="AE64" s="123">
        <f>SUMIF('Datos 2-Potenciales calent glob'!$B$6:$B$56,Cálculos_5!F64,'Datos 2-Potenciales calent glob'!$E$6:$E$56)</f>
        <v>0</v>
      </c>
      <c r="AF64" s="121">
        <f>'Datos 2-Potenciales calent glob'!$E$6</f>
        <v>1</v>
      </c>
      <c r="AG64" s="121">
        <f>'Datos 2-Potenciales calent glob'!$E$6</f>
        <v>1</v>
      </c>
      <c r="AH64" s="120">
        <f t="shared" si="21"/>
        <v>0</v>
      </c>
      <c r="AI64" s="121">
        <f t="shared" si="21"/>
        <v>0</v>
      </c>
      <c r="AJ64" s="121">
        <f t="shared" si="21"/>
        <v>0</v>
      </c>
      <c r="AK64" s="121">
        <f t="shared" si="21"/>
        <v>0</v>
      </c>
      <c r="AL64" s="124">
        <f t="shared" si="19"/>
        <v>0</v>
      </c>
      <c r="AM64" s="121">
        <f t="shared" si="16"/>
        <v>0</v>
      </c>
      <c r="AN64" s="207">
        <f t="shared" si="16"/>
        <v>0</v>
      </c>
    </row>
    <row r="65" spans="2:40" ht="13.5" customHeight="1">
      <c r="B65" s="112" t="s">
        <v>509</v>
      </c>
      <c r="C65" s="113" t="s">
        <v>332</v>
      </c>
      <c r="D65" s="113" t="s">
        <v>510</v>
      </c>
      <c r="E65" s="113" t="s">
        <v>985</v>
      </c>
      <c r="F65" s="113"/>
      <c r="G65" s="226"/>
      <c r="H65" s="113" t="s">
        <v>239</v>
      </c>
      <c r="I65" s="180">
        <v>1</v>
      </c>
      <c r="J65" s="126">
        <f>'Alcance 1'!D84</f>
        <v>0</v>
      </c>
      <c r="K65" s="113" t="str">
        <f>'Alcance 1'!E84</f>
        <v>árboles</v>
      </c>
      <c r="L65" s="113"/>
      <c r="M65" s="203">
        <v>1</v>
      </c>
      <c r="N65" s="117"/>
      <c r="O65" s="113">
        <f t="shared" si="0"/>
        <v>0</v>
      </c>
      <c r="P65" s="115" t="str">
        <f t="shared" si="14"/>
        <v>árboles</v>
      </c>
      <c r="Q65" s="120">
        <v>0</v>
      </c>
      <c r="R65" s="121">
        <v>0</v>
      </c>
      <c r="S65" s="121">
        <v>0</v>
      </c>
      <c r="T65" s="121">
        <v>0</v>
      </c>
      <c r="U65" s="372">
        <f>-'Datos 1-Factores emisión'!C678</f>
        <v>-1.5274431310354604</v>
      </c>
      <c r="V65" s="120">
        <f t="shared" si="17"/>
        <v>0</v>
      </c>
      <c r="W65" s="121">
        <f t="shared" si="17"/>
        <v>0</v>
      </c>
      <c r="X65" s="121">
        <f t="shared" si="17"/>
        <v>0</v>
      </c>
      <c r="Y65" s="121">
        <v>0</v>
      </c>
      <c r="Z65" s="121">
        <f t="shared" si="20"/>
        <v>0</v>
      </c>
      <c r="AA65" s="121">
        <f t="shared" si="18"/>
        <v>0</v>
      </c>
      <c r="AB65" s="120">
        <f>'Datos 2-Potenciales calent glob'!$E$6</f>
        <v>1</v>
      </c>
      <c r="AC65" s="121">
        <f>'Datos 2-Potenciales calent glob'!$E$31</f>
        <v>28</v>
      </c>
      <c r="AD65" s="121">
        <f>'Datos 2-Potenciales calent glob'!$E$32</f>
        <v>265</v>
      </c>
      <c r="AE65" s="123">
        <f>SUMIF('Datos 2-Potenciales calent glob'!$B$6:$B$56,Cálculos_5!F65,'Datos 2-Potenciales calent glob'!$E$6:$E$56)</f>
        <v>0</v>
      </c>
      <c r="AF65" s="121">
        <f>'Datos 2-Potenciales calent glob'!$E$6</f>
        <v>1</v>
      </c>
      <c r="AG65" s="121">
        <f>'Datos 2-Potenciales calent glob'!$E$6</f>
        <v>1</v>
      </c>
      <c r="AH65" s="120">
        <f t="shared" si="21"/>
        <v>0</v>
      </c>
      <c r="AI65" s="121">
        <f t="shared" si="21"/>
        <v>0</v>
      </c>
      <c r="AJ65" s="121">
        <f t="shared" si="21"/>
        <v>0</v>
      </c>
      <c r="AK65" s="121">
        <f t="shared" si="21"/>
        <v>0</v>
      </c>
      <c r="AL65" s="124">
        <f t="shared" si="19"/>
        <v>0</v>
      </c>
      <c r="AM65" s="121">
        <f t="shared" si="16"/>
        <v>0</v>
      </c>
      <c r="AN65" s="207">
        <f t="shared" si="16"/>
        <v>0</v>
      </c>
    </row>
    <row r="66" spans="2:40" ht="13.5" customHeight="1">
      <c r="B66" s="112" t="s">
        <v>509</v>
      </c>
      <c r="C66" s="113" t="s">
        <v>332</v>
      </c>
      <c r="D66" s="113" t="s">
        <v>510</v>
      </c>
      <c r="E66" s="113" t="s">
        <v>986</v>
      </c>
      <c r="F66" s="113"/>
      <c r="G66" s="226"/>
      <c r="H66" s="113" t="s">
        <v>239</v>
      </c>
      <c r="I66" s="180">
        <v>1</v>
      </c>
      <c r="J66" s="126">
        <f>'Alcance 1'!D85</f>
        <v>0</v>
      </c>
      <c r="K66" s="113" t="str">
        <f>'Alcance 1'!E85</f>
        <v>árboles</v>
      </c>
      <c r="L66" s="113"/>
      <c r="M66" s="203">
        <v>1</v>
      </c>
      <c r="N66" s="117"/>
      <c r="O66" s="113">
        <f t="shared" si="0"/>
        <v>0</v>
      </c>
      <c r="P66" s="115" t="str">
        <f t="shared" si="14"/>
        <v>árboles</v>
      </c>
      <c r="Q66" s="120">
        <v>0</v>
      </c>
      <c r="R66" s="121">
        <v>0</v>
      </c>
      <c r="S66" s="121">
        <v>0</v>
      </c>
      <c r="T66" s="121">
        <v>0</v>
      </c>
      <c r="U66" s="372">
        <f>-'Datos 1-Factores emisión'!C679</f>
        <v>-5.4639403243265612</v>
      </c>
      <c r="V66" s="120">
        <f t="shared" si="17"/>
        <v>0</v>
      </c>
      <c r="W66" s="121">
        <f t="shared" si="17"/>
        <v>0</v>
      </c>
      <c r="X66" s="121">
        <f t="shared" si="17"/>
        <v>0</v>
      </c>
      <c r="Y66" s="121">
        <v>0</v>
      </c>
      <c r="Z66" s="121">
        <f t="shared" si="20"/>
        <v>0</v>
      </c>
      <c r="AA66" s="121">
        <f t="shared" si="18"/>
        <v>0</v>
      </c>
      <c r="AB66" s="120">
        <f>'Datos 2-Potenciales calent glob'!$E$6</f>
        <v>1</v>
      </c>
      <c r="AC66" s="121">
        <f>'Datos 2-Potenciales calent glob'!$E$31</f>
        <v>28</v>
      </c>
      <c r="AD66" s="121">
        <f>'Datos 2-Potenciales calent glob'!$E$32</f>
        <v>265</v>
      </c>
      <c r="AE66" s="123">
        <f>SUMIF('Datos 2-Potenciales calent glob'!$B$6:$B$56,Cálculos_5!F66,'Datos 2-Potenciales calent glob'!$E$6:$E$56)</f>
        <v>0</v>
      </c>
      <c r="AF66" s="121">
        <f>'Datos 2-Potenciales calent glob'!$E$6</f>
        <v>1</v>
      </c>
      <c r="AG66" s="121">
        <f>'Datos 2-Potenciales calent glob'!$E$6</f>
        <v>1</v>
      </c>
      <c r="AH66" s="120">
        <f t="shared" si="21"/>
        <v>0</v>
      </c>
      <c r="AI66" s="121">
        <f t="shared" si="21"/>
        <v>0</v>
      </c>
      <c r="AJ66" s="121">
        <f t="shared" si="21"/>
        <v>0</v>
      </c>
      <c r="AK66" s="121">
        <f t="shared" si="21"/>
        <v>0</v>
      </c>
      <c r="AL66" s="124">
        <f t="shared" si="19"/>
        <v>0</v>
      </c>
      <c r="AM66" s="121">
        <f t="shared" si="16"/>
        <v>0</v>
      </c>
      <c r="AN66" s="207">
        <f t="shared" si="16"/>
        <v>0</v>
      </c>
    </row>
    <row r="67" spans="2:40" ht="13.5" customHeight="1">
      <c r="B67" s="112" t="s">
        <v>509</v>
      </c>
      <c r="C67" s="113" t="s">
        <v>332</v>
      </c>
      <c r="D67" s="113" t="s">
        <v>510</v>
      </c>
      <c r="E67" s="113" t="s">
        <v>987</v>
      </c>
      <c r="F67" s="113"/>
      <c r="G67" s="226"/>
      <c r="H67" s="113" t="s">
        <v>239</v>
      </c>
      <c r="I67" s="180">
        <v>1</v>
      </c>
      <c r="J67" s="126">
        <f>'Alcance 1'!D86</f>
        <v>0</v>
      </c>
      <c r="K67" s="113" t="str">
        <f>'Alcance 1'!E86</f>
        <v>árboles</v>
      </c>
      <c r="L67" s="113"/>
      <c r="M67" s="203">
        <v>1</v>
      </c>
      <c r="N67" s="117"/>
      <c r="O67" s="113">
        <f t="shared" si="0"/>
        <v>0</v>
      </c>
      <c r="P67" s="115" t="str">
        <f t="shared" si="14"/>
        <v>árboles</v>
      </c>
      <c r="Q67" s="120">
        <v>0</v>
      </c>
      <c r="R67" s="121">
        <v>0</v>
      </c>
      <c r="S67" s="121">
        <v>0</v>
      </c>
      <c r="T67" s="121">
        <v>0</v>
      </c>
      <c r="U67" s="372">
        <f>-'Datos 1-Factores emisión'!C680</f>
        <v>-6.8388617226212753</v>
      </c>
      <c r="V67" s="120">
        <f t="shared" si="17"/>
        <v>0</v>
      </c>
      <c r="W67" s="121">
        <f t="shared" si="17"/>
        <v>0</v>
      </c>
      <c r="X67" s="121">
        <f t="shared" si="17"/>
        <v>0</v>
      </c>
      <c r="Y67" s="121">
        <v>0</v>
      </c>
      <c r="Z67" s="121">
        <f t="shared" si="20"/>
        <v>0</v>
      </c>
      <c r="AA67" s="121">
        <f t="shared" si="18"/>
        <v>0</v>
      </c>
      <c r="AB67" s="120">
        <f>'Datos 2-Potenciales calent glob'!$E$6</f>
        <v>1</v>
      </c>
      <c r="AC67" s="121">
        <f>'Datos 2-Potenciales calent glob'!$E$31</f>
        <v>28</v>
      </c>
      <c r="AD67" s="121">
        <f>'Datos 2-Potenciales calent glob'!$E$32</f>
        <v>265</v>
      </c>
      <c r="AE67" s="123">
        <f>SUMIF('Datos 2-Potenciales calent glob'!$B$6:$B$56,Cálculos_5!F67,'Datos 2-Potenciales calent glob'!$E$6:$E$56)</f>
        <v>0</v>
      </c>
      <c r="AF67" s="121">
        <f>'Datos 2-Potenciales calent glob'!$E$6</f>
        <v>1</v>
      </c>
      <c r="AG67" s="121">
        <f>'Datos 2-Potenciales calent glob'!$E$6</f>
        <v>1</v>
      </c>
      <c r="AH67" s="120">
        <f t="shared" si="21"/>
        <v>0</v>
      </c>
      <c r="AI67" s="121">
        <f t="shared" si="21"/>
        <v>0</v>
      </c>
      <c r="AJ67" s="121">
        <f t="shared" si="21"/>
        <v>0</v>
      </c>
      <c r="AK67" s="121">
        <f t="shared" si="21"/>
        <v>0</v>
      </c>
      <c r="AL67" s="124">
        <f t="shared" si="19"/>
        <v>0</v>
      </c>
      <c r="AM67" s="121">
        <f t="shared" si="16"/>
        <v>0</v>
      </c>
      <c r="AN67" s="207">
        <f t="shared" si="16"/>
        <v>0</v>
      </c>
    </row>
    <row r="68" spans="2:40" ht="13.5" customHeight="1">
      <c r="B68" s="112" t="s">
        <v>509</v>
      </c>
      <c r="C68" s="113" t="s">
        <v>332</v>
      </c>
      <c r="D68" s="113" t="s">
        <v>510</v>
      </c>
      <c r="E68" s="113" t="s">
        <v>988</v>
      </c>
      <c r="F68" s="113"/>
      <c r="G68" s="226"/>
      <c r="H68" s="113" t="s">
        <v>239</v>
      </c>
      <c r="I68" s="180">
        <v>1</v>
      </c>
      <c r="J68" s="126">
        <f>'Alcance 1'!D87</f>
        <v>0</v>
      </c>
      <c r="K68" s="113" t="str">
        <f>'Alcance 1'!E87</f>
        <v>árboles</v>
      </c>
      <c r="L68" s="113"/>
      <c r="M68" s="203">
        <v>1</v>
      </c>
      <c r="N68" s="117"/>
      <c r="O68" s="113">
        <f t="shared" si="0"/>
        <v>0</v>
      </c>
      <c r="P68" s="115" t="str">
        <f t="shared" si="14"/>
        <v>árboles</v>
      </c>
      <c r="Q68" s="120">
        <v>0</v>
      </c>
      <c r="R68" s="121">
        <v>0</v>
      </c>
      <c r="S68" s="121">
        <v>0</v>
      </c>
      <c r="T68" s="121">
        <v>0</v>
      </c>
      <c r="U68" s="372">
        <f>-'Datos 1-Factores emisión'!C681</f>
        <v>-2.9802258656182734</v>
      </c>
      <c r="V68" s="120">
        <f t="shared" si="17"/>
        <v>0</v>
      </c>
      <c r="W68" s="121">
        <f t="shared" si="17"/>
        <v>0</v>
      </c>
      <c r="X68" s="121">
        <f t="shared" si="17"/>
        <v>0</v>
      </c>
      <c r="Y68" s="121">
        <v>0</v>
      </c>
      <c r="Z68" s="121">
        <f t="shared" si="20"/>
        <v>0</v>
      </c>
      <c r="AA68" s="121">
        <f t="shared" si="18"/>
        <v>0</v>
      </c>
      <c r="AB68" s="120">
        <f>'Datos 2-Potenciales calent glob'!$E$6</f>
        <v>1</v>
      </c>
      <c r="AC68" s="121">
        <f>'Datos 2-Potenciales calent glob'!$E$31</f>
        <v>28</v>
      </c>
      <c r="AD68" s="121">
        <f>'Datos 2-Potenciales calent glob'!$E$32</f>
        <v>265</v>
      </c>
      <c r="AE68" s="123">
        <f>SUMIF('Datos 2-Potenciales calent glob'!$B$6:$B$56,Cálculos_5!F68,'Datos 2-Potenciales calent glob'!$E$6:$E$56)</f>
        <v>0</v>
      </c>
      <c r="AF68" s="121">
        <f>'Datos 2-Potenciales calent glob'!$E$6</f>
        <v>1</v>
      </c>
      <c r="AG68" s="121">
        <f>'Datos 2-Potenciales calent glob'!$E$6</f>
        <v>1</v>
      </c>
      <c r="AH68" s="120">
        <f t="shared" si="21"/>
        <v>0</v>
      </c>
      <c r="AI68" s="121">
        <f t="shared" si="21"/>
        <v>0</v>
      </c>
      <c r="AJ68" s="121">
        <f t="shared" si="21"/>
        <v>0</v>
      </c>
      <c r="AK68" s="121">
        <f t="shared" si="21"/>
        <v>0</v>
      </c>
      <c r="AL68" s="124">
        <f t="shared" si="19"/>
        <v>0</v>
      </c>
      <c r="AM68" s="121">
        <f t="shared" si="16"/>
        <v>0</v>
      </c>
      <c r="AN68" s="207">
        <f t="shared" si="16"/>
        <v>0</v>
      </c>
    </row>
    <row r="69" spans="2:40" ht="13.5" customHeight="1">
      <c r="B69" s="112" t="s">
        <v>509</v>
      </c>
      <c r="C69" s="113" t="s">
        <v>332</v>
      </c>
      <c r="D69" s="113" t="s">
        <v>510</v>
      </c>
      <c r="E69" s="113" t="s">
        <v>989</v>
      </c>
      <c r="F69" s="113"/>
      <c r="G69" s="226"/>
      <c r="H69" s="113" t="s">
        <v>239</v>
      </c>
      <c r="I69" s="180">
        <v>1</v>
      </c>
      <c r="J69" s="126">
        <f>'Alcance 1'!D88</f>
        <v>0</v>
      </c>
      <c r="K69" s="113" t="str">
        <f>'Alcance 1'!E88</f>
        <v>árboles</v>
      </c>
      <c r="L69" s="113"/>
      <c r="M69" s="203">
        <v>1</v>
      </c>
      <c r="N69" s="117"/>
      <c r="O69" s="113">
        <f t="shared" si="0"/>
        <v>0</v>
      </c>
      <c r="P69" s="115" t="str">
        <f t="shared" si="14"/>
        <v>árboles</v>
      </c>
      <c r="Q69" s="120">
        <v>0</v>
      </c>
      <c r="R69" s="121">
        <v>0</v>
      </c>
      <c r="S69" s="121">
        <v>0</v>
      </c>
      <c r="T69" s="121">
        <v>0</v>
      </c>
      <c r="U69" s="372">
        <f>-'Datos 1-Factores emisión'!C682</f>
        <v>-3.1139114485025972</v>
      </c>
      <c r="V69" s="120">
        <f t="shared" si="17"/>
        <v>0</v>
      </c>
      <c r="W69" s="121">
        <f t="shared" si="17"/>
        <v>0</v>
      </c>
      <c r="X69" s="121">
        <f t="shared" si="17"/>
        <v>0</v>
      </c>
      <c r="Y69" s="121">
        <v>0</v>
      </c>
      <c r="Z69" s="121">
        <f t="shared" si="20"/>
        <v>0</v>
      </c>
      <c r="AA69" s="121">
        <f t="shared" si="18"/>
        <v>0</v>
      </c>
      <c r="AB69" s="120">
        <f>'Datos 2-Potenciales calent glob'!$E$6</f>
        <v>1</v>
      </c>
      <c r="AC69" s="121">
        <f>'Datos 2-Potenciales calent glob'!$E$31</f>
        <v>28</v>
      </c>
      <c r="AD69" s="121">
        <f>'Datos 2-Potenciales calent glob'!$E$32</f>
        <v>265</v>
      </c>
      <c r="AE69" s="123">
        <f>SUMIF('Datos 2-Potenciales calent glob'!$B$6:$B$56,Cálculos_5!F69,'Datos 2-Potenciales calent glob'!$E$6:$E$56)</f>
        <v>0</v>
      </c>
      <c r="AF69" s="121">
        <f>'Datos 2-Potenciales calent glob'!$E$6</f>
        <v>1</v>
      </c>
      <c r="AG69" s="121">
        <f>'Datos 2-Potenciales calent glob'!$E$6</f>
        <v>1</v>
      </c>
      <c r="AH69" s="120">
        <f t="shared" si="21"/>
        <v>0</v>
      </c>
      <c r="AI69" s="121">
        <f t="shared" si="21"/>
        <v>0</v>
      </c>
      <c r="AJ69" s="121">
        <f t="shared" si="21"/>
        <v>0</v>
      </c>
      <c r="AK69" s="121">
        <f t="shared" si="21"/>
        <v>0</v>
      </c>
      <c r="AL69" s="124">
        <f t="shared" si="19"/>
        <v>0</v>
      </c>
      <c r="AM69" s="121">
        <f t="shared" ref="AM69:AN144" si="22">Z69*AF69</f>
        <v>0</v>
      </c>
      <c r="AN69" s="207">
        <f t="shared" si="22"/>
        <v>0</v>
      </c>
    </row>
    <row r="70" spans="2:40" ht="13.5" customHeight="1">
      <c r="B70" s="112" t="s">
        <v>509</v>
      </c>
      <c r="C70" s="113" t="s">
        <v>332</v>
      </c>
      <c r="D70" s="113" t="s">
        <v>510</v>
      </c>
      <c r="E70" s="113" t="s">
        <v>990</v>
      </c>
      <c r="F70" s="113"/>
      <c r="G70" s="226"/>
      <c r="H70" s="113" t="s">
        <v>239</v>
      </c>
      <c r="I70" s="180">
        <v>1</v>
      </c>
      <c r="J70" s="126">
        <f>'Alcance 1'!D89</f>
        <v>0</v>
      </c>
      <c r="K70" s="113" t="str">
        <f>'Alcance 1'!E89</f>
        <v>árboles</v>
      </c>
      <c r="L70" s="113"/>
      <c r="M70" s="203">
        <v>1</v>
      </c>
      <c r="N70" s="117"/>
      <c r="O70" s="113">
        <f t="shared" ref="O70:O144" si="23">J70*M70</f>
        <v>0</v>
      </c>
      <c r="P70" s="115" t="str">
        <f t="shared" si="14"/>
        <v>árboles</v>
      </c>
      <c r="Q70" s="120">
        <v>0</v>
      </c>
      <c r="R70" s="121">
        <v>0</v>
      </c>
      <c r="S70" s="121">
        <v>0</v>
      </c>
      <c r="T70" s="121">
        <v>0</v>
      </c>
      <c r="U70" s="372">
        <f>-'Datos 1-Factores emisión'!C683</f>
        <v>-3.1139114485025972</v>
      </c>
      <c r="V70" s="120">
        <f t="shared" si="17"/>
        <v>0</v>
      </c>
      <c r="W70" s="121">
        <f t="shared" si="17"/>
        <v>0</v>
      </c>
      <c r="X70" s="121">
        <f t="shared" si="17"/>
        <v>0</v>
      </c>
      <c r="Y70" s="121">
        <v>0</v>
      </c>
      <c r="Z70" s="121">
        <f t="shared" si="20"/>
        <v>0</v>
      </c>
      <c r="AA70" s="121">
        <f t="shared" si="18"/>
        <v>0</v>
      </c>
      <c r="AB70" s="120">
        <f>'Datos 2-Potenciales calent glob'!$E$6</f>
        <v>1</v>
      </c>
      <c r="AC70" s="121">
        <f>'Datos 2-Potenciales calent glob'!$E$31</f>
        <v>28</v>
      </c>
      <c r="AD70" s="121">
        <f>'Datos 2-Potenciales calent glob'!$E$32</f>
        <v>265</v>
      </c>
      <c r="AE70" s="123">
        <f>SUMIF('Datos 2-Potenciales calent glob'!$B$6:$B$56,Cálculos_5!F70,'Datos 2-Potenciales calent glob'!$E$6:$E$56)</f>
        <v>0</v>
      </c>
      <c r="AF70" s="121">
        <f>'Datos 2-Potenciales calent glob'!$E$6</f>
        <v>1</v>
      </c>
      <c r="AG70" s="121">
        <f>'Datos 2-Potenciales calent glob'!$E$6</f>
        <v>1</v>
      </c>
      <c r="AH70" s="120">
        <f t="shared" si="21"/>
        <v>0</v>
      </c>
      <c r="AI70" s="121">
        <f t="shared" si="21"/>
        <v>0</v>
      </c>
      <c r="AJ70" s="121">
        <f t="shared" si="21"/>
        <v>0</v>
      </c>
      <c r="AK70" s="121">
        <f t="shared" si="21"/>
        <v>0</v>
      </c>
      <c r="AL70" s="124">
        <f t="shared" si="19"/>
        <v>0</v>
      </c>
      <c r="AM70" s="121">
        <f t="shared" si="22"/>
        <v>0</v>
      </c>
      <c r="AN70" s="207">
        <f t="shared" si="22"/>
        <v>0</v>
      </c>
    </row>
    <row r="71" spans="2:40" ht="13.5" customHeight="1">
      <c r="B71" s="112" t="s">
        <v>509</v>
      </c>
      <c r="C71" s="113" t="s">
        <v>332</v>
      </c>
      <c r="D71" s="113" t="s">
        <v>510</v>
      </c>
      <c r="E71" s="113" t="s">
        <v>518</v>
      </c>
      <c r="F71" s="113"/>
      <c r="G71" s="226"/>
      <c r="H71" s="113" t="s">
        <v>239</v>
      </c>
      <c r="I71" s="180">
        <v>1</v>
      </c>
      <c r="J71" s="126">
        <f>'Alcance 1'!D90</f>
        <v>0</v>
      </c>
      <c r="K71" s="113" t="str">
        <f>'Alcance 1'!E90</f>
        <v>árboles</v>
      </c>
      <c r="L71" s="113"/>
      <c r="M71" s="203">
        <v>1</v>
      </c>
      <c r="N71" s="117"/>
      <c r="O71" s="113">
        <f t="shared" si="23"/>
        <v>0</v>
      </c>
      <c r="P71" s="115" t="str">
        <f t="shared" si="14"/>
        <v>árboles</v>
      </c>
      <c r="Q71" s="120">
        <v>0</v>
      </c>
      <c r="R71" s="121">
        <v>0</v>
      </c>
      <c r="S71" s="121">
        <v>0</v>
      </c>
      <c r="T71" s="121">
        <v>0</v>
      </c>
      <c r="U71" s="372">
        <f>-'Datos 1-Factores emisión'!C684</f>
        <v>-6.2059076975914902</v>
      </c>
      <c r="V71" s="120">
        <f t="shared" si="17"/>
        <v>0</v>
      </c>
      <c r="W71" s="121">
        <f t="shared" si="17"/>
        <v>0</v>
      </c>
      <c r="X71" s="121">
        <f t="shared" si="17"/>
        <v>0</v>
      </c>
      <c r="Y71" s="121">
        <v>0</v>
      </c>
      <c r="Z71" s="121">
        <f t="shared" si="20"/>
        <v>0</v>
      </c>
      <c r="AA71" s="121">
        <f t="shared" si="18"/>
        <v>0</v>
      </c>
      <c r="AB71" s="120">
        <f>'Datos 2-Potenciales calent glob'!$E$6</f>
        <v>1</v>
      </c>
      <c r="AC71" s="121">
        <f>'Datos 2-Potenciales calent glob'!$E$31</f>
        <v>28</v>
      </c>
      <c r="AD71" s="121">
        <f>'Datos 2-Potenciales calent glob'!$E$32</f>
        <v>265</v>
      </c>
      <c r="AE71" s="123">
        <f>SUMIF('Datos 2-Potenciales calent glob'!$B$6:$B$56,Cálculos_5!F71,'Datos 2-Potenciales calent glob'!$E$6:$E$56)</f>
        <v>0</v>
      </c>
      <c r="AF71" s="121">
        <f>'Datos 2-Potenciales calent glob'!$E$6</f>
        <v>1</v>
      </c>
      <c r="AG71" s="121">
        <f>'Datos 2-Potenciales calent glob'!$E$6</f>
        <v>1</v>
      </c>
      <c r="AH71" s="120">
        <f t="shared" si="21"/>
        <v>0</v>
      </c>
      <c r="AI71" s="121">
        <f t="shared" si="21"/>
        <v>0</v>
      </c>
      <c r="AJ71" s="121">
        <f t="shared" si="21"/>
        <v>0</v>
      </c>
      <c r="AK71" s="121">
        <f t="shared" si="21"/>
        <v>0</v>
      </c>
      <c r="AL71" s="124">
        <f t="shared" si="19"/>
        <v>0</v>
      </c>
      <c r="AM71" s="121">
        <f t="shared" si="22"/>
        <v>0</v>
      </c>
      <c r="AN71" s="207">
        <f t="shared" si="22"/>
        <v>0</v>
      </c>
    </row>
    <row r="72" spans="2:40" ht="13.5" customHeight="1">
      <c r="B72" s="112" t="s">
        <v>509</v>
      </c>
      <c r="C72" s="113" t="s">
        <v>332</v>
      </c>
      <c r="D72" s="113" t="s">
        <v>510</v>
      </c>
      <c r="E72" s="113" t="s">
        <v>526</v>
      </c>
      <c r="F72" s="113"/>
      <c r="G72" s="226"/>
      <c r="H72" s="113" t="s">
        <v>239</v>
      </c>
      <c r="I72" s="180">
        <v>1</v>
      </c>
      <c r="J72" s="126">
        <f>'Alcance 1'!D91</f>
        <v>0</v>
      </c>
      <c r="K72" s="113" t="str">
        <f>'Alcance 1'!E91</f>
        <v>árboles</v>
      </c>
      <c r="L72" s="113"/>
      <c r="M72" s="203">
        <v>1</v>
      </c>
      <c r="N72" s="117"/>
      <c r="O72" s="113">
        <f t="shared" si="23"/>
        <v>0</v>
      </c>
      <c r="P72" s="115" t="str">
        <f t="shared" si="14"/>
        <v>árboles</v>
      </c>
      <c r="Q72" s="120">
        <v>0</v>
      </c>
      <c r="R72" s="121">
        <v>0</v>
      </c>
      <c r="S72" s="121">
        <v>0</v>
      </c>
      <c r="T72" s="121">
        <v>0</v>
      </c>
      <c r="U72" s="372">
        <f>-'Datos 1-Factores emisión'!C685</f>
        <v>-3.0980229224587688</v>
      </c>
      <c r="V72" s="120">
        <f t="shared" si="17"/>
        <v>0</v>
      </c>
      <c r="W72" s="121">
        <f t="shared" si="17"/>
        <v>0</v>
      </c>
      <c r="X72" s="121">
        <f t="shared" si="17"/>
        <v>0</v>
      </c>
      <c r="Y72" s="121">
        <v>0</v>
      </c>
      <c r="Z72" s="121">
        <f t="shared" si="20"/>
        <v>0</v>
      </c>
      <c r="AA72" s="121">
        <f t="shared" si="18"/>
        <v>0</v>
      </c>
      <c r="AB72" s="120">
        <f>'Datos 2-Potenciales calent glob'!$E$6</f>
        <v>1</v>
      </c>
      <c r="AC72" s="121">
        <f>'Datos 2-Potenciales calent glob'!$E$31</f>
        <v>28</v>
      </c>
      <c r="AD72" s="121">
        <f>'Datos 2-Potenciales calent glob'!$E$32</f>
        <v>265</v>
      </c>
      <c r="AE72" s="123">
        <f>SUMIF('Datos 2-Potenciales calent glob'!$B$6:$B$56,Cálculos_5!F72,'Datos 2-Potenciales calent glob'!$E$6:$E$56)</f>
        <v>0</v>
      </c>
      <c r="AF72" s="121">
        <f>'Datos 2-Potenciales calent glob'!$E$6</f>
        <v>1</v>
      </c>
      <c r="AG72" s="121">
        <f>'Datos 2-Potenciales calent glob'!$E$6</f>
        <v>1</v>
      </c>
      <c r="AH72" s="120">
        <f t="shared" si="21"/>
        <v>0</v>
      </c>
      <c r="AI72" s="121">
        <f t="shared" si="21"/>
        <v>0</v>
      </c>
      <c r="AJ72" s="121">
        <f t="shared" si="21"/>
        <v>0</v>
      </c>
      <c r="AK72" s="121">
        <f t="shared" si="21"/>
        <v>0</v>
      </c>
      <c r="AL72" s="124">
        <f t="shared" si="19"/>
        <v>0</v>
      </c>
      <c r="AM72" s="121">
        <f t="shared" si="22"/>
        <v>0</v>
      </c>
      <c r="AN72" s="207">
        <f t="shared" si="22"/>
        <v>0</v>
      </c>
    </row>
    <row r="73" spans="2:40" ht="13.5" customHeight="1">
      <c r="B73" s="112" t="s">
        <v>509</v>
      </c>
      <c r="C73" s="113" t="s">
        <v>332</v>
      </c>
      <c r="D73" s="113" t="s">
        <v>510</v>
      </c>
      <c r="E73" s="113" t="s">
        <v>991</v>
      </c>
      <c r="F73" s="113"/>
      <c r="G73" s="226"/>
      <c r="H73" s="113" t="s">
        <v>239</v>
      </c>
      <c r="I73" s="180">
        <v>1</v>
      </c>
      <c r="J73" s="126">
        <f>'Alcance 1'!D92</f>
        <v>0</v>
      </c>
      <c r="K73" s="113" t="str">
        <f>'Alcance 1'!E92</f>
        <v>árboles</v>
      </c>
      <c r="L73" s="113"/>
      <c r="M73" s="203">
        <v>1</v>
      </c>
      <c r="N73" s="117"/>
      <c r="O73" s="113">
        <f t="shared" si="23"/>
        <v>0</v>
      </c>
      <c r="P73" s="115" t="str">
        <f t="shared" si="14"/>
        <v>árboles</v>
      </c>
      <c r="Q73" s="120">
        <v>0</v>
      </c>
      <c r="R73" s="121">
        <v>0</v>
      </c>
      <c r="S73" s="121">
        <v>0</v>
      </c>
      <c r="T73" s="121">
        <v>0</v>
      </c>
      <c r="U73" s="372">
        <f>-'Datos 1-Factores emisión'!C686</f>
        <v>-43.215604411883824</v>
      </c>
      <c r="V73" s="120">
        <f t="shared" si="17"/>
        <v>0</v>
      </c>
      <c r="W73" s="121">
        <f t="shared" si="17"/>
        <v>0</v>
      </c>
      <c r="X73" s="121">
        <f t="shared" si="17"/>
        <v>0</v>
      </c>
      <c r="Y73" s="121">
        <v>0</v>
      </c>
      <c r="Z73" s="121">
        <f t="shared" si="20"/>
        <v>0</v>
      </c>
      <c r="AA73" s="121">
        <f t="shared" si="18"/>
        <v>0</v>
      </c>
      <c r="AB73" s="120">
        <f>'Datos 2-Potenciales calent glob'!$E$6</f>
        <v>1</v>
      </c>
      <c r="AC73" s="121">
        <f>'Datos 2-Potenciales calent glob'!$E$31</f>
        <v>28</v>
      </c>
      <c r="AD73" s="121">
        <f>'Datos 2-Potenciales calent glob'!$E$32</f>
        <v>265</v>
      </c>
      <c r="AE73" s="123">
        <f>SUMIF('Datos 2-Potenciales calent glob'!$B$6:$B$56,Cálculos_5!F73,'Datos 2-Potenciales calent glob'!$E$6:$E$56)</f>
        <v>0</v>
      </c>
      <c r="AF73" s="121">
        <f>'Datos 2-Potenciales calent glob'!$E$6</f>
        <v>1</v>
      </c>
      <c r="AG73" s="121">
        <f>'Datos 2-Potenciales calent glob'!$E$6</f>
        <v>1</v>
      </c>
      <c r="AH73" s="120">
        <f t="shared" si="21"/>
        <v>0</v>
      </c>
      <c r="AI73" s="121">
        <f t="shared" si="21"/>
        <v>0</v>
      </c>
      <c r="AJ73" s="121">
        <f t="shared" si="21"/>
        <v>0</v>
      </c>
      <c r="AK73" s="121">
        <f t="shared" si="21"/>
        <v>0</v>
      </c>
      <c r="AL73" s="124">
        <f t="shared" si="19"/>
        <v>0</v>
      </c>
      <c r="AM73" s="121">
        <f t="shared" si="22"/>
        <v>0</v>
      </c>
      <c r="AN73" s="207">
        <f t="shared" si="22"/>
        <v>0</v>
      </c>
    </row>
    <row r="74" spans="2:40" ht="13.5" customHeight="1">
      <c r="B74" s="112" t="s">
        <v>509</v>
      </c>
      <c r="C74" s="113" t="s">
        <v>332</v>
      </c>
      <c r="D74" s="113" t="s">
        <v>510</v>
      </c>
      <c r="E74" s="113" t="s">
        <v>992</v>
      </c>
      <c r="F74" s="113"/>
      <c r="G74" s="226"/>
      <c r="H74" s="113" t="s">
        <v>239</v>
      </c>
      <c r="I74" s="180">
        <v>1</v>
      </c>
      <c r="J74" s="126">
        <f>'Alcance 1'!D93</f>
        <v>0</v>
      </c>
      <c r="K74" s="113" t="str">
        <f>'Alcance 1'!E93</f>
        <v>árboles</v>
      </c>
      <c r="L74" s="113"/>
      <c r="M74" s="203">
        <v>1</v>
      </c>
      <c r="N74" s="117"/>
      <c r="O74" s="113">
        <f t="shared" si="23"/>
        <v>0</v>
      </c>
      <c r="P74" s="115" t="str">
        <f t="shared" si="14"/>
        <v>árboles</v>
      </c>
      <c r="Q74" s="120">
        <v>0</v>
      </c>
      <c r="R74" s="121">
        <v>0</v>
      </c>
      <c r="S74" s="121">
        <v>0</v>
      </c>
      <c r="T74" s="121">
        <v>0</v>
      </c>
      <c r="U74" s="372">
        <f>-'Datos 1-Factores emisión'!C687</f>
        <v>-33.54816511050106</v>
      </c>
      <c r="V74" s="120">
        <f t="shared" si="17"/>
        <v>0</v>
      </c>
      <c r="W74" s="121">
        <f t="shared" si="17"/>
        <v>0</v>
      </c>
      <c r="X74" s="121">
        <f t="shared" si="17"/>
        <v>0</v>
      </c>
      <c r="Y74" s="121">
        <v>0</v>
      </c>
      <c r="Z74" s="121">
        <f t="shared" si="20"/>
        <v>0</v>
      </c>
      <c r="AA74" s="121">
        <f t="shared" si="18"/>
        <v>0</v>
      </c>
      <c r="AB74" s="120">
        <f>'Datos 2-Potenciales calent glob'!$E$6</f>
        <v>1</v>
      </c>
      <c r="AC74" s="121">
        <f>'Datos 2-Potenciales calent glob'!$E$31</f>
        <v>28</v>
      </c>
      <c r="AD74" s="121">
        <f>'Datos 2-Potenciales calent glob'!$E$32</f>
        <v>265</v>
      </c>
      <c r="AE74" s="123">
        <f>SUMIF('Datos 2-Potenciales calent glob'!$B$6:$B$56,Cálculos_5!F74,'Datos 2-Potenciales calent glob'!$E$6:$E$56)</f>
        <v>0</v>
      </c>
      <c r="AF74" s="121">
        <f>'Datos 2-Potenciales calent glob'!$E$6</f>
        <v>1</v>
      </c>
      <c r="AG74" s="121">
        <f>'Datos 2-Potenciales calent glob'!$E$6</f>
        <v>1</v>
      </c>
      <c r="AH74" s="120">
        <f t="shared" si="21"/>
        <v>0</v>
      </c>
      <c r="AI74" s="121">
        <f t="shared" si="21"/>
        <v>0</v>
      </c>
      <c r="AJ74" s="121">
        <f t="shared" si="21"/>
        <v>0</v>
      </c>
      <c r="AK74" s="121">
        <f t="shared" si="21"/>
        <v>0</v>
      </c>
      <c r="AL74" s="124">
        <f t="shared" si="19"/>
        <v>0</v>
      </c>
      <c r="AM74" s="121">
        <f t="shared" si="22"/>
        <v>0</v>
      </c>
      <c r="AN74" s="207">
        <f t="shared" si="22"/>
        <v>0</v>
      </c>
    </row>
    <row r="75" spans="2:40" ht="13.5" customHeight="1">
      <c r="B75" s="112" t="s">
        <v>509</v>
      </c>
      <c r="C75" s="113" t="s">
        <v>332</v>
      </c>
      <c r="D75" s="113" t="s">
        <v>510</v>
      </c>
      <c r="E75" s="113" t="s">
        <v>993</v>
      </c>
      <c r="F75" s="113"/>
      <c r="G75" s="226"/>
      <c r="H75" s="113" t="s">
        <v>239</v>
      </c>
      <c r="I75" s="180">
        <v>1</v>
      </c>
      <c r="J75" s="126">
        <f>'Alcance 1'!D94</f>
        <v>0</v>
      </c>
      <c r="K75" s="113" t="str">
        <f>'Alcance 1'!E94</f>
        <v>árboles</v>
      </c>
      <c r="L75" s="113"/>
      <c r="M75" s="203">
        <v>1</v>
      </c>
      <c r="N75" s="117"/>
      <c r="O75" s="113">
        <f t="shared" si="23"/>
        <v>0</v>
      </c>
      <c r="P75" s="115" t="str">
        <f t="shared" si="14"/>
        <v>árboles</v>
      </c>
      <c r="Q75" s="120">
        <v>0</v>
      </c>
      <c r="R75" s="121">
        <v>0</v>
      </c>
      <c r="S75" s="121">
        <v>0</v>
      </c>
      <c r="T75" s="121">
        <v>0</v>
      </c>
      <c r="U75" s="372">
        <f>-'Datos 1-Factores emisión'!C688</f>
        <v>-0.36451014816266286</v>
      </c>
      <c r="V75" s="120">
        <f t="shared" si="17"/>
        <v>0</v>
      </c>
      <c r="W75" s="121">
        <f t="shared" si="17"/>
        <v>0</v>
      </c>
      <c r="X75" s="121">
        <f t="shared" si="17"/>
        <v>0</v>
      </c>
      <c r="Y75" s="121">
        <v>0</v>
      </c>
      <c r="Z75" s="121">
        <f t="shared" si="20"/>
        <v>0</v>
      </c>
      <c r="AA75" s="121">
        <f t="shared" si="18"/>
        <v>0</v>
      </c>
      <c r="AB75" s="120">
        <f>'Datos 2-Potenciales calent glob'!$E$6</f>
        <v>1</v>
      </c>
      <c r="AC75" s="121">
        <f>'Datos 2-Potenciales calent glob'!$E$31</f>
        <v>28</v>
      </c>
      <c r="AD75" s="121">
        <f>'Datos 2-Potenciales calent glob'!$E$32</f>
        <v>265</v>
      </c>
      <c r="AE75" s="123">
        <f>SUMIF('Datos 2-Potenciales calent glob'!$B$6:$B$56,Cálculos_5!F75,'Datos 2-Potenciales calent glob'!$E$6:$E$56)</f>
        <v>0</v>
      </c>
      <c r="AF75" s="121">
        <f>'Datos 2-Potenciales calent glob'!$E$6</f>
        <v>1</v>
      </c>
      <c r="AG75" s="121">
        <f>'Datos 2-Potenciales calent glob'!$E$6</f>
        <v>1</v>
      </c>
      <c r="AH75" s="120">
        <f t="shared" si="21"/>
        <v>0</v>
      </c>
      <c r="AI75" s="121">
        <f t="shared" si="21"/>
        <v>0</v>
      </c>
      <c r="AJ75" s="121">
        <f t="shared" si="21"/>
        <v>0</v>
      </c>
      <c r="AK75" s="121">
        <f t="shared" si="21"/>
        <v>0</v>
      </c>
      <c r="AL75" s="124">
        <f t="shared" si="19"/>
        <v>0</v>
      </c>
      <c r="AM75" s="121">
        <f t="shared" si="22"/>
        <v>0</v>
      </c>
      <c r="AN75" s="207">
        <f t="shared" si="22"/>
        <v>0</v>
      </c>
    </row>
    <row r="76" spans="2:40" ht="13.5" customHeight="1">
      <c r="B76" s="112" t="s">
        <v>509</v>
      </c>
      <c r="C76" s="113" t="s">
        <v>332</v>
      </c>
      <c r="D76" s="113" t="s">
        <v>510</v>
      </c>
      <c r="E76" s="113" t="s">
        <v>994</v>
      </c>
      <c r="F76" s="113"/>
      <c r="G76" s="226"/>
      <c r="H76" s="113" t="s">
        <v>239</v>
      </c>
      <c r="I76" s="180">
        <v>1</v>
      </c>
      <c r="J76" s="126">
        <f>'Alcance 1'!D95</f>
        <v>0</v>
      </c>
      <c r="K76" s="113" t="str">
        <f>'Alcance 1'!E95</f>
        <v>árboles</v>
      </c>
      <c r="L76" s="113"/>
      <c r="M76" s="203">
        <v>1</v>
      </c>
      <c r="N76" s="117"/>
      <c r="O76" s="113">
        <f t="shared" si="23"/>
        <v>0</v>
      </c>
      <c r="P76" s="115" t="str">
        <f t="shared" si="14"/>
        <v>árboles</v>
      </c>
      <c r="Q76" s="120">
        <v>0</v>
      </c>
      <c r="R76" s="121">
        <v>0</v>
      </c>
      <c r="S76" s="121">
        <v>0</v>
      </c>
      <c r="T76" s="121">
        <v>0</v>
      </c>
      <c r="U76" s="372">
        <f>-'Datos 1-Factores emisión'!C689</f>
        <v>-6.8388617226212753</v>
      </c>
      <c r="V76" s="120">
        <f t="shared" si="17"/>
        <v>0</v>
      </c>
      <c r="W76" s="121">
        <f t="shared" si="17"/>
        <v>0</v>
      </c>
      <c r="X76" s="121">
        <f t="shared" si="17"/>
        <v>0</v>
      </c>
      <c r="Y76" s="121">
        <v>0</v>
      </c>
      <c r="Z76" s="121">
        <f t="shared" si="20"/>
        <v>0</v>
      </c>
      <c r="AA76" s="121">
        <f t="shared" si="18"/>
        <v>0</v>
      </c>
      <c r="AB76" s="120">
        <f>'Datos 2-Potenciales calent glob'!$E$6</f>
        <v>1</v>
      </c>
      <c r="AC76" s="121">
        <f>'Datos 2-Potenciales calent glob'!$E$31</f>
        <v>28</v>
      </c>
      <c r="AD76" s="121">
        <f>'Datos 2-Potenciales calent glob'!$E$32</f>
        <v>265</v>
      </c>
      <c r="AE76" s="123">
        <f>SUMIF('Datos 2-Potenciales calent glob'!$B$6:$B$56,Cálculos_5!F76,'Datos 2-Potenciales calent glob'!$E$6:$E$56)</f>
        <v>0</v>
      </c>
      <c r="AF76" s="121">
        <f>'Datos 2-Potenciales calent glob'!$E$6</f>
        <v>1</v>
      </c>
      <c r="AG76" s="121">
        <f>'Datos 2-Potenciales calent glob'!$E$6</f>
        <v>1</v>
      </c>
      <c r="AH76" s="120">
        <f t="shared" si="21"/>
        <v>0</v>
      </c>
      <c r="AI76" s="121">
        <f t="shared" si="21"/>
        <v>0</v>
      </c>
      <c r="AJ76" s="121">
        <f t="shared" si="21"/>
        <v>0</v>
      </c>
      <c r="AK76" s="121">
        <f t="shared" si="21"/>
        <v>0</v>
      </c>
      <c r="AL76" s="124">
        <f t="shared" si="19"/>
        <v>0</v>
      </c>
      <c r="AM76" s="121">
        <f t="shared" si="22"/>
        <v>0</v>
      </c>
      <c r="AN76" s="207">
        <f t="shared" si="22"/>
        <v>0</v>
      </c>
    </row>
    <row r="77" spans="2:40" ht="13.5" customHeight="1">
      <c r="B77" s="112" t="s">
        <v>509</v>
      </c>
      <c r="C77" s="113" t="s">
        <v>332</v>
      </c>
      <c r="D77" s="113" t="s">
        <v>510</v>
      </c>
      <c r="E77" s="113" t="s">
        <v>995</v>
      </c>
      <c r="F77" s="113"/>
      <c r="G77" s="226"/>
      <c r="H77" s="113" t="s">
        <v>239</v>
      </c>
      <c r="I77" s="180">
        <v>1</v>
      </c>
      <c r="J77" s="126">
        <f>'Alcance 1'!D96</f>
        <v>0</v>
      </c>
      <c r="K77" s="113" t="str">
        <f>'Alcance 1'!E96</f>
        <v>árboles</v>
      </c>
      <c r="L77" s="113"/>
      <c r="M77" s="203">
        <v>1</v>
      </c>
      <c r="N77" s="117"/>
      <c r="O77" s="113">
        <f t="shared" si="23"/>
        <v>0</v>
      </c>
      <c r="P77" s="115" t="str">
        <f t="shared" si="14"/>
        <v>árboles</v>
      </c>
      <c r="Q77" s="120">
        <v>0</v>
      </c>
      <c r="R77" s="121">
        <v>0</v>
      </c>
      <c r="S77" s="121">
        <v>0</v>
      </c>
      <c r="T77" s="121">
        <v>0</v>
      </c>
      <c r="U77" s="372">
        <f>-'Datos 1-Factores emisión'!C690</f>
        <v>-3.9176100218165013</v>
      </c>
      <c r="V77" s="120">
        <f t="shared" si="17"/>
        <v>0</v>
      </c>
      <c r="W77" s="121">
        <f t="shared" si="17"/>
        <v>0</v>
      </c>
      <c r="X77" s="121">
        <f t="shared" si="17"/>
        <v>0</v>
      </c>
      <c r="Y77" s="121">
        <v>0</v>
      </c>
      <c r="Z77" s="121">
        <f t="shared" si="20"/>
        <v>0</v>
      </c>
      <c r="AA77" s="121">
        <f t="shared" si="18"/>
        <v>0</v>
      </c>
      <c r="AB77" s="120">
        <f>'Datos 2-Potenciales calent glob'!$E$6</f>
        <v>1</v>
      </c>
      <c r="AC77" s="121">
        <f>'Datos 2-Potenciales calent glob'!$E$31</f>
        <v>28</v>
      </c>
      <c r="AD77" s="121">
        <f>'Datos 2-Potenciales calent glob'!$E$32</f>
        <v>265</v>
      </c>
      <c r="AE77" s="123">
        <f>SUMIF('Datos 2-Potenciales calent glob'!$B$6:$B$56,Cálculos_5!F77,'Datos 2-Potenciales calent glob'!$E$6:$E$56)</f>
        <v>0</v>
      </c>
      <c r="AF77" s="121">
        <f>'Datos 2-Potenciales calent glob'!$E$6</f>
        <v>1</v>
      </c>
      <c r="AG77" s="121">
        <f>'Datos 2-Potenciales calent glob'!$E$6</f>
        <v>1</v>
      </c>
      <c r="AH77" s="120">
        <f t="shared" si="21"/>
        <v>0</v>
      </c>
      <c r="AI77" s="121">
        <f t="shared" si="21"/>
        <v>0</v>
      </c>
      <c r="AJ77" s="121">
        <f t="shared" si="21"/>
        <v>0</v>
      </c>
      <c r="AK77" s="121">
        <f t="shared" si="21"/>
        <v>0</v>
      </c>
      <c r="AL77" s="124">
        <f t="shared" si="19"/>
        <v>0</v>
      </c>
      <c r="AM77" s="121">
        <f t="shared" si="22"/>
        <v>0</v>
      </c>
      <c r="AN77" s="207">
        <f t="shared" si="22"/>
        <v>0</v>
      </c>
    </row>
    <row r="78" spans="2:40" ht="13.5" customHeight="1">
      <c r="B78" s="112" t="s">
        <v>509</v>
      </c>
      <c r="C78" s="113" t="s">
        <v>332</v>
      </c>
      <c r="D78" s="113" t="s">
        <v>510</v>
      </c>
      <c r="E78" s="113" t="s">
        <v>996</v>
      </c>
      <c r="F78" s="113"/>
      <c r="G78" s="226"/>
      <c r="H78" s="113" t="s">
        <v>239</v>
      </c>
      <c r="I78" s="180">
        <v>1</v>
      </c>
      <c r="J78" s="126">
        <f>'Alcance 1'!D97</f>
        <v>0</v>
      </c>
      <c r="K78" s="113" t="str">
        <f>'Alcance 1'!E97</f>
        <v>árboles</v>
      </c>
      <c r="L78" s="113"/>
      <c r="M78" s="203">
        <v>1</v>
      </c>
      <c r="N78" s="117"/>
      <c r="O78" s="113">
        <f t="shared" si="23"/>
        <v>0</v>
      </c>
      <c r="P78" s="115" t="str">
        <f t="shared" si="14"/>
        <v>árboles</v>
      </c>
      <c r="Q78" s="120">
        <v>0</v>
      </c>
      <c r="R78" s="121">
        <v>0</v>
      </c>
      <c r="S78" s="121">
        <v>0</v>
      </c>
      <c r="T78" s="121">
        <v>0</v>
      </c>
      <c r="U78" s="372">
        <f>-'Datos 1-Factores emisión'!C691</f>
        <v>-6.8388617226212753</v>
      </c>
      <c r="V78" s="120">
        <f t="shared" si="17"/>
        <v>0</v>
      </c>
      <c r="W78" s="121">
        <f t="shared" si="17"/>
        <v>0</v>
      </c>
      <c r="X78" s="121">
        <f t="shared" si="17"/>
        <v>0</v>
      </c>
      <c r="Y78" s="121">
        <v>0</v>
      </c>
      <c r="Z78" s="121">
        <f t="shared" si="20"/>
        <v>0</v>
      </c>
      <c r="AA78" s="121">
        <f t="shared" si="18"/>
        <v>0</v>
      </c>
      <c r="AB78" s="120">
        <f>'Datos 2-Potenciales calent glob'!$E$6</f>
        <v>1</v>
      </c>
      <c r="AC78" s="121">
        <f>'Datos 2-Potenciales calent glob'!$E$31</f>
        <v>28</v>
      </c>
      <c r="AD78" s="121">
        <f>'Datos 2-Potenciales calent glob'!$E$32</f>
        <v>265</v>
      </c>
      <c r="AE78" s="123">
        <f>SUMIF('Datos 2-Potenciales calent glob'!$B$6:$B$56,Cálculos_5!F78,'Datos 2-Potenciales calent glob'!$E$6:$E$56)</f>
        <v>0</v>
      </c>
      <c r="AF78" s="121">
        <f>'Datos 2-Potenciales calent glob'!$E$6</f>
        <v>1</v>
      </c>
      <c r="AG78" s="121">
        <f>'Datos 2-Potenciales calent glob'!$E$6</f>
        <v>1</v>
      </c>
      <c r="AH78" s="120">
        <f t="shared" si="21"/>
        <v>0</v>
      </c>
      <c r="AI78" s="121">
        <f t="shared" si="21"/>
        <v>0</v>
      </c>
      <c r="AJ78" s="121">
        <f t="shared" si="21"/>
        <v>0</v>
      </c>
      <c r="AK78" s="121">
        <f t="shared" si="21"/>
        <v>0</v>
      </c>
      <c r="AL78" s="124">
        <f t="shared" si="19"/>
        <v>0</v>
      </c>
      <c r="AM78" s="121">
        <f t="shared" si="22"/>
        <v>0</v>
      </c>
      <c r="AN78" s="207">
        <f t="shared" si="22"/>
        <v>0</v>
      </c>
    </row>
    <row r="79" spans="2:40" ht="13.5" customHeight="1">
      <c r="B79" s="112" t="s">
        <v>509</v>
      </c>
      <c r="C79" s="113" t="s">
        <v>332</v>
      </c>
      <c r="D79" s="113" t="s">
        <v>510</v>
      </c>
      <c r="E79" s="113" t="s">
        <v>997</v>
      </c>
      <c r="F79" s="113"/>
      <c r="G79" s="226"/>
      <c r="H79" s="113" t="s">
        <v>239</v>
      </c>
      <c r="I79" s="180">
        <v>1</v>
      </c>
      <c r="J79" s="126">
        <f>'Alcance 1'!D98</f>
        <v>0</v>
      </c>
      <c r="K79" s="113" t="str">
        <f>'Alcance 1'!E98</f>
        <v>árboles</v>
      </c>
      <c r="L79" s="113"/>
      <c r="M79" s="203">
        <v>1</v>
      </c>
      <c r="N79" s="117"/>
      <c r="O79" s="113">
        <f t="shared" si="23"/>
        <v>0</v>
      </c>
      <c r="P79" s="115" t="str">
        <f t="shared" si="14"/>
        <v>árboles</v>
      </c>
      <c r="Q79" s="120">
        <v>0</v>
      </c>
      <c r="R79" s="121">
        <v>0</v>
      </c>
      <c r="S79" s="121">
        <v>0</v>
      </c>
      <c r="T79" s="121">
        <v>0</v>
      </c>
      <c r="U79" s="372">
        <f>-'Datos 1-Factores emisión'!C692</f>
        <v>-1.9326280185357239</v>
      </c>
      <c r="V79" s="120">
        <f t="shared" si="17"/>
        <v>0</v>
      </c>
      <c r="W79" s="121">
        <f t="shared" si="17"/>
        <v>0</v>
      </c>
      <c r="X79" s="121">
        <f t="shared" si="17"/>
        <v>0</v>
      </c>
      <c r="Y79" s="121">
        <v>0</v>
      </c>
      <c r="Z79" s="121">
        <f t="shared" si="20"/>
        <v>0</v>
      </c>
      <c r="AA79" s="121">
        <f t="shared" si="18"/>
        <v>0</v>
      </c>
      <c r="AB79" s="120">
        <f>'Datos 2-Potenciales calent glob'!$E$6</f>
        <v>1</v>
      </c>
      <c r="AC79" s="121">
        <f>'Datos 2-Potenciales calent glob'!$E$31</f>
        <v>28</v>
      </c>
      <c r="AD79" s="121">
        <f>'Datos 2-Potenciales calent glob'!$E$32</f>
        <v>265</v>
      </c>
      <c r="AE79" s="123">
        <f>SUMIF('Datos 2-Potenciales calent glob'!$B$6:$B$56,Cálculos_5!F79,'Datos 2-Potenciales calent glob'!$E$6:$E$56)</f>
        <v>0</v>
      </c>
      <c r="AF79" s="121">
        <f>'Datos 2-Potenciales calent glob'!$E$6</f>
        <v>1</v>
      </c>
      <c r="AG79" s="121">
        <f>'Datos 2-Potenciales calent glob'!$E$6</f>
        <v>1</v>
      </c>
      <c r="AH79" s="120">
        <f t="shared" si="21"/>
        <v>0</v>
      </c>
      <c r="AI79" s="121">
        <f t="shared" si="21"/>
        <v>0</v>
      </c>
      <c r="AJ79" s="121">
        <f t="shared" si="21"/>
        <v>0</v>
      </c>
      <c r="AK79" s="121">
        <f t="shared" si="21"/>
        <v>0</v>
      </c>
      <c r="AL79" s="124">
        <f t="shared" si="19"/>
        <v>0</v>
      </c>
      <c r="AM79" s="121">
        <f t="shared" si="22"/>
        <v>0</v>
      </c>
      <c r="AN79" s="207">
        <f t="shared" si="22"/>
        <v>0</v>
      </c>
    </row>
    <row r="80" spans="2:40" ht="13.5" customHeight="1">
      <c r="B80" s="112" t="s">
        <v>509</v>
      </c>
      <c r="C80" s="113" t="s">
        <v>332</v>
      </c>
      <c r="D80" s="113" t="s">
        <v>510</v>
      </c>
      <c r="E80" s="113" t="s">
        <v>998</v>
      </c>
      <c r="F80" s="113"/>
      <c r="G80" s="226"/>
      <c r="H80" s="113" t="s">
        <v>239</v>
      </c>
      <c r="I80" s="180">
        <v>1</v>
      </c>
      <c r="J80" s="126">
        <f>'Alcance 1'!D99</f>
        <v>0</v>
      </c>
      <c r="K80" s="113" t="str">
        <f>'Alcance 1'!E99</f>
        <v>árboles</v>
      </c>
      <c r="L80" s="113"/>
      <c r="M80" s="203">
        <v>1</v>
      </c>
      <c r="N80" s="117"/>
      <c r="O80" s="113">
        <f t="shared" si="23"/>
        <v>0</v>
      </c>
      <c r="P80" s="115" t="str">
        <f t="shared" si="14"/>
        <v>árboles</v>
      </c>
      <c r="Q80" s="120">
        <v>0</v>
      </c>
      <c r="R80" s="121">
        <v>0</v>
      </c>
      <c r="S80" s="121">
        <v>0</v>
      </c>
      <c r="T80" s="121">
        <v>0</v>
      </c>
      <c r="U80" s="372">
        <f>-'Datos 1-Factores emisión'!C693</f>
        <v>-1.9326280185357239</v>
      </c>
      <c r="V80" s="120">
        <f t="shared" si="17"/>
        <v>0</v>
      </c>
      <c r="W80" s="121">
        <f t="shared" si="17"/>
        <v>0</v>
      </c>
      <c r="X80" s="121">
        <f t="shared" si="17"/>
        <v>0</v>
      </c>
      <c r="Y80" s="121">
        <v>0</v>
      </c>
      <c r="Z80" s="121">
        <f t="shared" si="20"/>
        <v>0</v>
      </c>
      <c r="AA80" s="121">
        <f t="shared" si="18"/>
        <v>0</v>
      </c>
      <c r="AB80" s="120">
        <f>'Datos 2-Potenciales calent glob'!$E$6</f>
        <v>1</v>
      </c>
      <c r="AC80" s="121">
        <f>'Datos 2-Potenciales calent glob'!$E$31</f>
        <v>28</v>
      </c>
      <c r="AD80" s="121">
        <f>'Datos 2-Potenciales calent glob'!$E$32</f>
        <v>265</v>
      </c>
      <c r="AE80" s="123">
        <f>SUMIF('Datos 2-Potenciales calent glob'!$B$6:$B$56,Cálculos_5!F80,'Datos 2-Potenciales calent glob'!$E$6:$E$56)</f>
        <v>0</v>
      </c>
      <c r="AF80" s="121">
        <f>'Datos 2-Potenciales calent glob'!$E$6</f>
        <v>1</v>
      </c>
      <c r="AG80" s="121">
        <f>'Datos 2-Potenciales calent glob'!$E$6</f>
        <v>1</v>
      </c>
      <c r="AH80" s="120">
        <f t="shared" si="21"/>
        <v>0</v>
      </c>
      <c r="AI80" s="121">
        <f t="shared" si="21"/>
        <v>0</v>
      </c>
      <c r="AJ80" s="121">
        <f t="shared" si="21"/>
        <v>0</v>
      </c>
      <c r="AK80" s="121">
        <f t="shared" si="21"/>
        <v>0</v>
      </c>
      <c r="AL80" s="124">
        <f t="shared" si="19"/>
        <v>0</v>
      </c>
      <c r="AM80" s="121">
        <f t="shared" si="22"/>
        <v>0</v>
      </c>
      <c r="AN80" s="207">
        <f t="shared" si="22"/>
        <v>0</v>
      </c>
    </row>
    <row r="81" spans="2:40" ht="13.5" customHeight="1">
      <c r="B81" s="112" t="s">
        <v>509</v>
      </c>
      <c r="C81" s="113" t="s">
        <v>332</v>
      </c>
      <c r="D81" s="113" t="s">
        <v>510</v>
      </c>
      <c r="E81" s="113" t="s">
        <v>999</v>
      </c>
      <c r="F81" s="113"/>
      <c r="G81" s="226"/>
      <c r="H81" s="113" t="s">
        <v>239</v>
      </c>
      <c r="I81" s="180">
        <v>1</v>
      </c>
      <c r="J81" s="126">
        <f>'Alcance 1'!D100</f>
        <v>0</v>
      </c>
      <c r="K81" s="113" t="str">
        <f>'Alcance 1'!E100</f>
        <v>árboles</v>
      </c>
      <c r="L81" s="113"/>
      <c r="M81" s="203">
        <v>1</v>
      </c>
      <c r="N81" s="117"/>
      <c r="O81" s="113">
        <f t="shared" si="23"/>
        <v>0</v>
      </c>
      <c r="P81" s="115" t="str">
        <f t="shared" si="14"/>
        <v>árboles</v>
      </c>
      <c r="Q81" s="120">
        <v>0</v>
      </c>
      <c r="R81" s="121">
        <v>0</v>
      </c>
      <c r="S81" s="121">
        <v>0</v>
      </c>
      <c r="T81" s="121">
        <v>0</v>
      </c>
      <c r="U81" s="372">
        <f>-'Datos 1-Factores emisión'!C694</f>
        <v>-1.9326280185357239</v>
      </c>
      <c r="V81" s="120">
        <f t="shared" si="17"/>
        <v>0</v>
      </c>
      <c r="W81" s="121">
        <f t="shared" si="17"/>
        <v>0</v>
      </c>
      <c r="X81" s="121">
        <f t="shared" si="17"/>
        <v>0</v>
      </c>
      <c r="Y81" s="121">
        <v>0</v>
      </c>
      <c r="Z81" s="121">
        <f t="shared" si="20"/>
        <v>0</v>
      </c>
      <c r="AA81" s="121">
        <f t="shared" si="18"/>
        <v>0</v>
      </c>
      <c r="AB81" s="120">
        <f>'Datos 2-Potenciales calent glob'!$E$6</f>
        <v>1</v>
      </c>
      <c r="AC81" s="121">
        <f>'Datos 2-Potenciales calent glob'!$E$31</f>
        <v>28</v>
      </c>
      <c r="AD81" s="121">
        <f>'Datos 2-Potenciales calent glob'!$E$32</f>
        <v>265</v>
      </c>
      <c r="AE81" s="123">
        <f>SUMIF('Datos 2-Potenciales calent glob'!$B$6:$B$56,Cálculos_5!F81,'Datos 2-Potenciales calent glob'!$E$6:$E$56)</f>
        <v>0</v>
      </c>
      <c r="AF81" s="121">
        <f>'Datos 2-Potenciales calent glob'!$E$6</f>
        <v>1</v>
      </c>
      <c r="AG81" s="121">
        <f>'Datos 2-Potenciales calent glob'!$E$6</f>
        <v>1</v>
      </c>
      <c r="AH81" s="120">
        <f t="shared" si="21"/>
        <v>0</v>
      </c>
      <c r="AI81" s="121">
        <f t="shared" si="21"/>
        <v>0</v>
      </c>
      <c r="AJ81" s="121">
        <f t="shared" si="21"/>
        <v>0</v>
      </c>
      <c r="AK81" s="121">
        <f t="shared" si="21"/>
        <v>0</v>
      </c>
      <c r="AL81" s="124">
        <f t="shared" si="19"/>
        <v>0</v>
      </c>
      <c r="AM81" s="121">
        <f t="shared" si="22"/>
        <v>0</v>
      </c>
      <c r="AN81" s="207">
        <f t="shared" si="22"/>
        <v>0</v>
      </c>
    </row>
    <row r="82" spans="2:40" ht="13.5" customHeight="1">
      <c r="B82" s="112" t="s">
        <v>509</v>
      </c>
      <c r="C82" s="113" t="s">
        <v>332</v>
      </c>
      <c r="D82" s="113" t="s">
        <v>510</v>
      </c>
      <c r="E82" s="113" t="s">
        <v>1000</v>
      </c>
      <c r="F82" s="113"/>
      <c r="G82" s="226"/>
      <c r="H82" s="113" t="s">
        <v>239</v>
      </c>
      <c r="I82" s="180">
        <v>1</v>
      </c>
      <c r="J82" s="126">
        <f>'Alcance 1'!D101</f>
        <v>0</v>
      </c>
      <c r="K82" s="113" t="str">
        <f>'Alcance 1'!E101</f>
        <v>árboles</v>
      </c>
      <c r="L82" s="113"/>
      <c r="M82" s="203">
        <v>1</v>
      </c>
      <c r="N82" s="117"/>
      <c r="O82" s="113">
        <f t="shared" si="23"/>
        <v>0</v>
      </c>
      <c r="P82" s="115" t="str">
        <f t="shared" si="14"/>
        <v>árboles</v>
      </c>
      <c r="Q82" s="120">
        <v>0</v>
      </c>
      <c r="R82" s="121">
        <v>0</v>
      </c>
      <c r="S82" s="121">
        <v>0</v>
      </c>
      <c r="T82" s="121">
        <v>0</v>
      </c>
      <c r="U82" s="372">
        <f>-'Datos 1-Factores emisión'!C695</f>
        <v>-6.8388617226212753</v>
      </c>
      <c r="V82" s="120">
        <f t="shared" si="17"/>
        <v>0</v>
      </c>
      <c r="W82" s="121">
        <f t="shared" si="17"/>
        <v>0</v>
      </c>
      <c r="X82" s="121">
        <f t="shared" si="17"/>
        <v>0</v>
      </c>
      <c r="Y82" s="121">
        <v>0</v>
      </c>
      <c r="Z82" s="121">
        <f t="shared" si="20"/>
        <v>0</v>
      </c>
      <c r="AA82" s="121">
        <f t="shared" si="18"/>
        <v>0</v>
      </c>
      <c r="AB82" s="120">
        <f>'Datos 2-Potenciales calent glob'!$E$6</f>
        <v>1</v>
      </c>
      <c r="AC82" s="121">
        <f>'Datos 2-Potenciales calent glob'!$E$31</f>
        <v>28</v>
      </c>
      <c r="AD82" s="121">
        <f>'Datos 2-Potenciales calent glob'!$E$32</f>
        <v>265</v>
      </c>
      <c r="AE82" s="123">
        <f>SUMIF('Datos 2-Potenciales calent glob'!$B$6:$B$56,Cálculos_5!F82,'Datos 2-Potenciales calent glob'!$E$6:$E$56)</f>
        <v>0</v>
      </c>
      <c r="AF82" s="121">
        <f>'Datos 2-Potenciales calent glob'!$E$6</f>
        <v>1</v>
      </c>
      <c r="AG82" s="121">
        <f>'Datos 2-Potenciales calent glob'!$E$6</f>
        <v>1</v>
      </c>
      <c r="AH82" s="120">
        <f t="shared" si="21"/>
        <v>0</v>
      </c>
      <c r="AI82" s="121">
        <f t="shared" si="21"/>
        <v>0</v>
      </c>
      <c r="AJ82" s="121">
        <f t="shared" si="21"/>
        <v>0</v>
      </c>
      <c r="AK82" s="121">
        <f t="shared" si="21"/>
        <v>0</v>
      </c>
      <c r="AL82" s="124">
        <f t="shared" si="19"/>
        <v>0</v>
      </c>
      <c r="AM82" s="121">
        <f t="shared" si="22"/>
        <v>0</v>
      </c>
      <c r="AN82" s="207">
        <f t="shared" si="22"/>
        <v>0</v>
      </c>
    </row>
    <row r="83" spans="2:40" ht="13.5" customHeight="1">
      <c r="B83" s="112" t="s">
        <v>509</v>
      </c>
      <c r="C83" s="113" t="s">
        <v>332</v>
      </c>
      <c r="D83" s="113" t="s">
        <v>510</v>
      </c>
      <c r="E83" s="113" t="s">
        <v>1001</v>
      </c>
      <c r="F83" s="113"/>
      <c r="G83" s="226"/>
      <c r="H83" s="113" t="s">
        <v>239</v>
      </c>
      <c r="I83" s="180">
        <v>1</v>
      </c>
      <c r="J83" s="126">
        <f>'Alcance 1'!D102</f>
        <v>0</v>
      </c>
      <c r="K83" s="113" t="str">
        <f>'Alcance 1'!E102</f>
        <v>árboles</v>
      </c>
      <c r="L83" s="113"/>
      <c r="M83" s="203">
        <v>1</v>
      </c>
      <c r="N83" s="117"/>
      <c r="O83" s="113">
        <f t="shared" si="23"/>
        <v>0</v>
      </c>
      <c r="P83" s="115" t="str">
        <f t="shared" si="14"/>
        <v>árboles</v>
      </c>
      <c r="Q83" s="120">
        <v>0</v>
      </c>
      <c r="R83" s="121">
        <v>0</v>
      </c>
      <c r="S83" s="121">
        <v>0</v>
      </c>
      <c r="T83" s="121">
        <v>0</v>
      </c>
      <c r="U83" s="372">
        <f>-'Datos 1-Factores emisión'!C696</f>
        <v>-52.194267400000001</v>
      </c>
      <c r="V83" s="120">
        <f t="shared" si="17"/>
        <v>0</v>
      </c>
      <c r="W83" s="121">
        <f t="shared" si="17"/>
        <v>0</v>
      </c>
      <c r="X83" s="121">
        <f t="shared" si="17"/>
        <v>0</v>
      </c>
      <c r="Y83" s="121">
        <v>0</v>
      </c>
      <c r="Z83" s="121">
        <f t="shared" si="20"/>
        <v>0</v>
      </c>
      <c r="AA83" s="121">
        <f t="shared" si="18"/>
        <v>0</v>
      </c>
      <c r="AB83" s="120">
        <f>'Datos 2-Potenciales calent glob'!$E$6</f>
        <v>1</v>
      </c>
      <c r="AC83" s="121">
        <f>'Datos 2-Potenciales calent glob'!$E$31</f>
        <v>28</v>
      </c>
      <c r="AD83" s="121">
        <f>'Datos 2-Potenciales calent glob'!$E$32</f>
        <v>265</v>
      </c>
      <c r="AE83" s="123">
        <f>SUMIF('Datos 2-Potenciales calent glob'!$B$6:$B$56,Cálculos_5!F83,'Datos 2-Potenciales calent glob'!$E$6:$E$56)</f>
        <v>0</v>
      </c>
      <c r="AF83" s="121">
        <f>'Datos 2-Potenciales calent glob'!$E$6</f>
        <v>1</v>
      </c>
      <c r="AG83" s="121">
        <f>'Datos 2-Potenciales calent glob'!$E$6</f>
        <v>1</v>
      </c>
      <c r="AH83" s="120">
        <f t="shared" si="21"/>
        <v>0</v>
      </c>
      <c r="AI83" s="121">
        <f t="shared" si="21"/>
        <v>0</v>
      </c>
      <c r="AJ83" s="121">
        <f t="shared" si="21"/>
        <v>0</v>
      </c>
      <c r="AK83" s="121">
        <f t="shared" si="21"/>
        <v>0</v>
      </c>
      <c r="AL83" s="124">
        <f t="shared" si="19"/>
        <v>0</v>
      </c>
      <c r="AM83" s="121">
        <f t="shared" si="22"/>
        <v>0</v>
      </c>
      <c r="AN83" s="207">
        <f t="shared" si="22"/>
        <v>0</v>
      </c>
    </row>
    <row r="84" spans="2:40" ht="13.5" customHeight="1">
      <c r="B84" s="112" t="s">
        <v>509</v>
      </c>
      <c r="C84" s="113" t="s">
        <v>332</v>
      </c>
      <c r="D84" s="113" t="s">
        <v>510</v>
      </c>
      <c r="E84" s="113" t="s">
        <v>1002</v>
      </c>
      <c r="F84" s="113"/>
      <c r="G84" s="226"/>
      <c r="H84" s="113" t="s">
        <v>239</v>
      </c>
      <c r="I84" s="180">
        <v>1</v>
      </c>
      <c r="J84" s="126">
        <f>'Alcance 1'!D103</f>
        <v>0</v>
      </c>
      <c r="K84" s="113" t="str">
        <f>'Alcance 1'!E103</f>
        <v>árboles</v>
      </c>
      <c r="L84" s="113"/>
      <c r="M84" s="203">
        <v>1</v>
      </c>
      <c r="N84" s="117"/>
      <c r="O84" s="113">
        <f t="shared" si="23"/>
        <v>0</v>
      </c>
      <c r="P84" s="115" t="str">
        <f t="shared" si="14"/>
        <v>árboles</v>
      </c>
      <c r="Q84" s="120">
        <v>0</v>
      </c>
      <c r="R84" s="121">
        <v>0</v>
      </c>
      <c r="S84" s="121">
        <v>0</v>
      </c>
      <c r="T84" s="121">
        <v>0</v>
      </c>
      <c r="U84" s="372">
        <f>-'Datos 1-Factores emisión'!C697</f>
        <v>-67.870994666000001</v>
      </c>
      <c r="V84" s="120">
        <f t="shared" si="17"/>
        <v>0</v>
      </c>
      <c r="W84" s="121">
        <f t="shared" si="17"/>
        <v>0</v>
      </c>
      <c r="X84" s="121">
        <f t="shared" si="17"/>
        <v>0</v>
      </c>
      <c r="Y84" s="121">
        <v>0</v>
      </c>
      <c r="Z84" s="121">
        <f t="shared" si="20"/>
        <v>0</v>
      </c>
      <c r="AA84" s="121">
        <f t="shared" si="18"/>
        <v>0</v>
      </c>
      <c r="AB84" s="120">
        <f>'Datos 2-Potenciales calent glob'!$E$6</f>
        <v>1</v>
      </c>
      <c r="AC84" s="121">
        <f>'Datos 2-Potenciales calent glob'!$E$31</f>
        <v>28</v>
      </c>
      <c r="AD84" s="121">
        <f>'Datos 2-Potenciales calent glob'!$E$32</f>
        <v>265</v>
      </c>
      <c r="AE84" s="123">
        <f>SUMIF('Datos 2-Potenciales calent glob'!$B$6:$B$56,Cálculos_5!F84,'Datos 2-Potenciales calent glob'!$E$6:$E$56)</f>
        <v>0</v>
      </c>
      <c r="AF84" s="121">
        <f>'Datos 2-Potenciales calent glob'!$E$6</f>
        <v>1</v>
      </c>
      <c r="AG84" s="121">
        <f>'Datos 2-Potenciales calent glob'!$E$6</f>
        <v>1</v>
      </c>
      <c r="AH84" s="120">
        <f t="shared" si="21"/>
        <v>0</v>
      </c>
      <c r="AI84" s="121">
        <f t="shared" si="21"/>
        <v>0</v>
      </c>
      <c r="AJ84" s="121">
        <f t="shared" si="21"/>
        <v>0</v>
      </c>
      <c r="AK84" s="121">
        <f t="shared" si="21"/>
        <v>0</v>
      </c>
      <c r="AL84" s="124">
        <f t="shared" si="19"/>
        <v>0</v>
      </c>
      <c r="AM84" s="121">
        <f t="shared" si="22"/>
        <v>0</v>
      </c>
      <c r="AN84" s="207">
        <f t="shared" si="22"/>
        <v>0</v>
      </c>
    </row>
    <row r="85" spans="2:40" ht="13.5" customHeight="1">
      <c r="B85" s="112" t="s">
        <v>509</v>
      </c>
      <c r="C85" s="113" t="s">
        <v>332</v>
      </c>
      <c r="D85" s="113" t="s">
        <v>510</v>
      </c>
      <c r="E85" s="113" t="s">
        <v>517</v>
      </c>
      <c r="F85" s="113"/>
      <c r="G85" s="226"/>
      <c r="H85" s="113" t="s">
        <v>239</v>
      </c>
      <c r="I85" s="180">
        <v>1</v>
      </c>
      <c r="J85" s="126">
        <f>'Alcance 1'!D104</f>
        <v>0</v>
      </c>
      <c r="K85" s="113" t="str">
        <f>'Alcance 1'!E104</f>
        <v>árboles</v>
      </c>
      <c r="L85" s="113"/>
      <c r="M85" s="203">
        <v>1</v>
      </c>
      <c r="N85" s="117"/>
      <c r="O85" s="113">
        <f t="shared" si="23"/>
        <v>0</v>
      </c>
      <c r="P85" s="115" t="str">
        <f t="shared" si="14"/>
        <v>árboles</v>
      </c>
      <c r="Q85" s="120">
        <v>0</v>
      </c>
      <c r="R85" s="121">
        <v>0</v>
      </c>
      <c r="S85" s="121">
        <v>0</v>
      </c>
      <c r="T85" s="121">
        <v>0</v>
      </c>
      <c r="U85" s="372">
        <f>-'Datos 1-Factores emisión'!C698</f>
        <v>-0.9069668055751493</v>
      </c>
      <c r="V85" s="120">
        <f t="shared" si="17"/>
        <v>0</v>
      </c>
      <c r="W85" s="121">
        <f t="shared" si="17"/>
        <v>0</v>
      </c>
      <c r="X85" s="121">
        <f t="shared" si="17"/>
        <v>0</v>
      </c>
      <c r="Y85" s="121">
        <v>0</v>
      </c>
      <c r="Z85" s="121">
        <f t="shared" si="20"/>
        <v>0</v>
      </c>
      <c r="AA85" s="121">
        <f t="shared" si="18"/>
        <v>0</v>
      </c>
      <c r="AB85" s="120">
        <f>'Datos 2-Potenciales calent glob'!$E$6</f>
        <v>1</v>
      </c>
      <c r="AC85" s="121">
        <f>'Datos 2-Potenciales calent glob'!$E$31</f>
        <v>28</v>
      </c>
      <c r="AD85" s="121">
        <f>'Datos 2-Potenciales calent glob'!$E$32</f>
        <v>265</v>
      </c>
      <c r="AE85" s="123">
        <f>SUMIF('Datos 2-Potenciales calent glob'!$B$6:$B$56,Cálculos_5!F85,'Datos 2-Potenciales calent glob'!$E$6:$E$56)</f>
        <v>0</v>
      </c>
      <c r="AF85" s="121">
        <f>'Datos 2-Potenciales calent glob'!$E$6</f>
        <v>1</v>
      </c>
      <c r="AG85" s="121">
        <f>'Datos 2-Potenciales calent glob'!$E$6</f>
        <v>1</v>
      </c>
      <c r="AH85" s="120">
        <f t="shared" si="21"/>
        <v>0</v>
      </c>
      <c r="AI85" s="121">
        <f t="shared" si="21"/>
        <v>0</v>
      </c>
      <c r="AJ85" s="121">
        <f t="shared" si="21"/>
        <v>0</v>
      </c>
      <c r="AK85" s="121">
        <f t="shared" si="21"/>
        <v>0</v>
      </c>
      <c r="AL85" s="124">
        <f t="shared" si="19"/>
        <v>0</v>
      </c>
      <c r="AM85" s="121">
        <f t="shared" si="22"/>
        <v>0</v>
      </c>
      <c r="AN85" s="207">
        <f t="shared" si="22"/>
        <v>0</v>
      </c>
    </row>
    <row r="86" spans="2:40" ht="13.5" customHeight="1">
      <c r="B86" s="112" t="s">
        <v>509</v>
      </c>
      <c r="C86" s="113" t="s">
        <v>332</v>
      </c>
      <c r="D86" s="113" t="s">
        <v>510</v>
      </c>
      <c r="E86" s="113" t="s">
        <v>1003</v>
      </c>
      <c r="F86" s="113"/>
      <c r="G86" s="226"/>
      <c r="H86" s="113" t="s">
        <v>239</v>
      </c>
      <c r="I86" s="180">
        <v>1</v>
      </c>
      <c r="J86" s="126">
        <f>'Alcance 1'!D105</f>
        <v>0</v>
      </c>
      <c r="K86" s="113" t="str">
        <f>'Alcance 1'!E105</f>
        <v>árboles</v>
      </c>
      <c r="L86" s="113"/>
      <c r="M86" s="203">
        <v>1</v>
      </c>
      <c r="N86" s="117"/>
      <c r="O86" s="113">
        <f t="shared" si="23"/>
        <v>0</v>
      </c>
      <c r="P86" s="115" t="str">
        <f t="shared" si="14"/>
        <v>árboles</v>
      </c>
      <c r="Q86" s="120">
        <v>0</v>
      </c>
      <c r="R86" s="121">
        <v>0</v>
      </c>
      <c r="S86" s="121">
        <v>0</v>
      </c>
      <c r="T86" s="121">
        <v>0</v>
      </c>
      <c r="U86" s="372">
        <f>-'Datos 1-Factores emisión'!C699</f>
        <v>-6.1568550562671884</v>
      </c>
      <c r="V86" s="120">
        <f t="shared" si="17"/>
        <v>0</v>
      </c>
      <c r="W86" s="121">
        <f t="shared" si="17"/>
        <v>0</v>
      </c>
      <c r="X86" s="121">
        <f t="shared" si="17"/>
        <v>0</v>
      </c>
      <c r="Y86" s="121">
        <v>0</v>
      </c>
      <c r="Z86" s="121">
        <f t="shared" si="20"/>
        <v>0</v>
      </c>
      <c r="AA86" s="121">
        <f t="shared" si="18"/>
        <v>0</v>
      </c>
      <c r="AB86" s="120">
        <f>'Datos 2-Potenciales calent glob'!$E$6</f>
        <v>1</v>
      </c>
      <c r="AC86" s="121">
        <f>'Datos 2-Potenciales calent glob'!$E$31</f>
        <v>28</v>
      </c>
      <c r="AD86" s="121">
        <f>'Datos 2-Potenciales calent glob'!$E$32</f>
        <v>265</v>
      </c>
      <c r="AE86" s="123">
        <f>SUMIF('Datos 2-Potenciales calent glob'!$B$6:$B$56,Cálculos_5!F86,'Datos 2-Potenciales calent glob'!$E$6:$E$56)</f>
        <v>0</v>
      </c>
      <c r="AF86" s="121">
        <f>'Datos 2-Potenciales calent glob'!$E$6</f>
        <v>1</v>
      </c>
      <c r="AG86" s="121">
        <f>'Datos 2-Potenciales calent glob'!$E$6</f>
        <v>1</v>
      </c>
      <c r="AH86" s="120">
        <f t="shared" si="21"/>
        <v>0</v>
      </c>
      <c r="AI86" s="121">
        <f t="shared" si="21"/>
        <v>0</v>
      </c>
      <c r="AJ86" s="121">
        <f t="shared" si="21"/>
        <v>0</v>
      </c>
      <c r="AK86" s="121">
        <f t="shared" si="21"/>
        <v>0</v>
      </c>
      <c r="AL86" s="124">
        <f t="shared" si="19"/>
        <v>0</v>
      </c>
      <c r="AM86" s="121">
        <f t="shared" si="22"/>
        <v>0</v>
      </c>
      <c r="AN86" s="207">
        <f t="shared" si="22"/>
        <v>0</v>
      </c>
    </row>
    <row r="87" spans="2:40" ht="13.5" customHeight="1">
      <c r="B87" s="112" t="s">
        <v>509</v>
      </c>
      <c r="C87" s="113" t="s">
        <v>332</v>
      </c>
      <c r="D87" s="113" t="s">
        <v>510</v>
      </c>
      <c r="E87" s="113" t="s">
        <v>1004</v>
      </c>
      <c r="F87" s="113"/>
      <c r="G87" s="226"/>
      <c r="H87" s="113" t="s">
        <v>239</v>
      </c>
      <c r="I87" s="180">
        <v>1</v>
      </c>
      <c r="J87" s="126">
        <f>'Alcance 1'!D106</f>
        <v>0</v>
      </c>
      <c r="K87" s="113" t="str">
        <f>'Alcance 1'!E106</f>
        <v>árboles</v>
      </c>
      <c r="L87" s="113"/>
      <c r="M87" s="203">
        <v>1</v>
      </c>
      <c r="N87" s="117"/>
      <c r="O87" s="113">
        <f t="shared" si="23"/>
        <v>0</v>
      </c>
      <c r="P87" s="115" t="str">
        <f t="shared" si="14"/>
        <v>árboles</v>
      </c>
      <c r="Q87" s="120">
        <v>0</v>
      </c>
      <c r="R87" s="121">
        <v>0</v>
      </c>
      <c r="S87" s="121">
        <v>0</v>
      </c>
      <c r="T87" s="121">
        <v>0</v>
      </c>
      <c r="U87" s="372">
        <f>-'Datos 1-Factores emisión'!C700</f>
        <v>-1.5935674438940231</v>
      </c>
      <c r="V87" s="120">
        <f t="shared" si="17"/>
        <v>0</v>
      </c>
      <c r="W87" s="121">
        <f t="shared" si="17"/>
        <v>0</v>
      </c>
      <c r="X87" s="121">
        <f t="shared" si="17"/>
        <v>0</v>
      </c>
      <c r="Y87" s="121">
        <v>0</v>
      </c>
      <c r="Z87" s="121">
        <f t="shared" si="20"/>
        <v>0</v>
      </c>
      <c r="AA87" s="121">
        <f t="shared" si="18"/>
        <v>0</v>
      </c>
      <c r="AB87" s="120">
        <f>'Datos 2-Potenciales calent glob'!$E$6</f>
        <v>1</v>
      </c>
      <c r="AC87" s="121">
        <f>'Datos 2-Potenciales calent glob'!$E$31</f>
        <v>28</v>
      </c>
      <c r="AD87" s="121">
        <f>'Datos 2-Potenciales calent glob'!$E$32</f>
        <v>265</v>
      </c>
      <c r="AE87" s="123">
        <f>SUMIF('Datos 2-Potenciales calent glob'!$B$6:$B$56,Cálculos_5!F87,'Datos 2-Potenciales calent glob'!$E$6:$E$56)</f>
        <v>0</v>
      </c>
      <c r="AF87" s="121">
        <f>'Datos 2-Potenciales calent glob'!$E$6</f>
        <v>1</v>
      </c>
      <c r="AG87" s="121">
        <f>'Datos 2-Potenciales calent glob'!$E$6</f>
        <v>1</v>
      </c>
      <c r="AH87" s="120">
        <f t="shared" si="21"/>
        <v>0</v>
      </c>
      <c r="AI87" s="121">
        <f t="shared" si="21"/>
        <v>0</v>
      </c>
      <c r="AJ87" s="121">
        <f t="shared" si="21"/>
        <v>0</v>
      </c>
      <c r="AK87" s="121">
        <f t="shared" si="21"/>
        <v>0</v>
      </c>
      <c r="AL87" s="124">
        <f t="shared" si="19"/>
        <v>0</v>
      </c>
      <c r="AM87" s="121">
        <f t="shared" si="22"/>
        <v>0</v>
      </c>
      <c r="AN87" s="207">
        <f t="shared" si="22"/>
        <v>0</v>
      </c>
    </row>
    <row r="88" spans="2:40" ht="13.5" customHeight="1">
      <c r="B88" s="112" t="s">
        <v>509</v>
      </c>
      <c r="C88" s="113" t="s">
        <v>332</v>
      </c>
      <c r="D88" s="113" t="s">
        <v>510</v>
      </c>
      <c r="E88" s="113" t="s">
        <v>1005</v>
      </c>
      <c r="F88" s="113"/>
      <c r="G88" s="226"/>
      <c r="H88" s="113" t="s">
        <v>239</v>
      </c>
      <c r="I88" s="180">
        <v>1</v>
      </c>
      <c r="J88" s="126">
        <f>'Alcance 1'!D107</f>
        <v>0</v>
      </c>
      <c r="K88" s="113" t="str">
        <f>'Alcance 1'!E107</f>
        <v>árboles</v>
      </c>
      <c r="L88" s="113"/>
      <c r="M88" s="203">
        <v>1</v>
      </c>
      <c r="N88" s="117"/>
      <c r="O88" s="113">
        <f t="shared" si="23"/>
        <v>0</v>
      </c>
      <c r="P88" s="115" t="str">
        <f t="shared" si="14"/>
        <v>árboles</v>
      </c>
      <c r="Q88" s="120">
        <v>0</v>
      </c>
      <c r="R88" s="121">
        <v>0</v>
      </c>
      <c r="S88" s="121">
        <v>0</v>
      </c>
      <c r="T88" s="121">
        <v>0</v>
      </c>
      <c r="U88" s="372">
        <f>-'Datos 1-Factores emisión'!C701</f>
        <v>-1.7947778277173432</v>
      </c>
      <c r="V88" s="120">
        <f t="shared" si="17"/>
        <v>0</v>
      </c>
      <c r="W88" s="121">
        <f t="shared" si="17"/>
        <v>0</v>
      </c>
      <c r="X88" s="121">
        <f t="shared" si="17"/>
        <v>0</v>
      </c>
      <c r="Y88" s="121">
        <v>0</v>
      </c>
      <c r="Z88" s="121">
        <f t="shared" si="20"/>
        <v>0</v>
      </c>
      <c r="AA88" s="121">
        <f t="shared" si="18"/>
        <v>0</v>
      </c>
      <c r="AB88" s="120">
        <f>'Datos 2-Potenciales calent glob'!$E$6</f>
        <v>1</v>
      </c>
      <c r="AC88" s="121">
        <f>'Datos 2-Potenciales calent glob'!$E$31</f>
        <v>28</v>
      </c>
      <c r="AD88" s="121">
        <f>'Datos 2-Potenciales calent glob'!$E$32</f>
        <v>265</v>
      </c>
      <c r="AE88" s="123">
        <f>SUMIF('Datos 2-Potenciales calent glob'!$B$6:$B$56,Cálculos_5!F88,'Datos 2-Potenciales calent glob'!$E$6:$E$56)</f>
        <v>0</v>
      </c>
      <c r="AF88" s="121">
        <f>'Datos 2-Potenciales calent glob'!$E$6</f>
        <v>1</v>
      </c>
      <c r="AG88" s="121">
        <f>'Datos 2-Potenciales calent glob'!$E$6</f>
        <v>1</v>
      </c>
      <c r="AH88" s="120">
        <f t="shared" si="21"/>
        <v>0</v>
      </c>
      <c r="AI88" s="121">
        <f t="shared" si="21"/>
        <v>0</v>
      </c>
      <c r="AJ88" s="121">
        <f t="shared" si="21"/>
        <v>0</v>
      </c>
      <c r="AK88" s="121">
        <f t="shared" si="21"/>
        <v>0</v>
      </c>
      <c r="AL88" s="124">
        <f t="shared" si="19"/>
        <v>0</v>
      </c>
      <c r="AM88" s="121">
        <f t="shared" si="22"/>
        <v>0</v>
      </c>
      <c r="AN88" s="207">
        <f t="shared" si="22"/>
        <v>0</v>
      </c>
    </row>
    <row r="89" spans="2:40" ht="13.5" customHeight="1">
      <c r="B89" s="112" t="s">
        <v>509</v>
      </c>
      <c r="C89" s="113" t="s">
        <v>332</v>
      </c>
      <c r="D89" s="113" t="s">
        <v>510</v>
      </c>
      <c r="E89" s="113" t="s">
        <v>1006</v>
      </c>
      <c r="F89" s="113"/>
      <c r="G89" s="226"/>
      <c r="H89" s="113" t="s">
        <v>239</v>
      </c>
      <c r="I89" s="180">
        <v>1</v>
      </c>
      <c r="J89" s="126">
        <f>'Alcance 1'!D108</f>
        <v>0</v>
      </c>
      <c r="K89" s="113" t="str">
        <f>'Alcance 1'!E108</f>
        <v>árboles</v>
      </c>
      <c r="L89" s="113"/>
      <c r="M89" s="203">
        <v>1</v>
      </c>
      <c r="N89" s="117"/>
      <c r="O89" s="113">
        <f t="shared" si="23"/>
        <v>0</v>
      </c>
      <c r="P89" s="115" t="str">
        <f t="shared" si="14"/>
        <v>árboles</v>
      </c>
      <c r="Q89" s="120">
        <v>0</v>
      </c>
      <c r="R89" s="121">
        <v>0</v>
      </c>
      <c r="S89" s="121">
        <v>0</v>
      </c>
      <c r="T89" s="121">
        <v>0</v>
      </c>
      <c r="U89" s="372">
        <f>-'Datos 1-Factores emisión'!C702</f>
        <v>-6.2059076975914902</v>
      </c>
      <c r="V89" s="120">
        <f t="shared" si="17"/>
        <v>0</v>
      </c>
      <c r="W89" s="121">
        <f t="shared" si="17"/>
        <v>0</v>
      </c>
      <c r="X89" s="121">
        <f t="shared" si="17"/>
        <v>0</v>
      </c>
      <c r="Y89" s="121">
        <v>0</v>
      </c>
      <c r="Z89" s="121">
        <f t="shared" si="20"/>
        <v>0</v>
      </c>
      <c r="AA89" s="121">
        <f t="shared" si="18"/>
        <v>0</v>
      </c>
      <c r="AB89" s="120">
        <f>'Datos 2-Potenciales calent glob'!$E$6</f>
        <v>1</v>
      </c>
      <c r="AC89" s="121">
        <f>'Datos 2-Potenciales calent glob'!$E$31</f>
        <v>28</v>
      </c>
      <c r="AD89" s="121">
        <f>'Datos 2-Potenciales calent glob'!$E$32</f>
        <v>265</v>
      </c>
      <c r="AE89" s="123">
        <f>SUMIF('Datos 2-Potenciales calent glob'!$B$6:$B$56,Cálculos_5!F89,'Datos 2-Potenciales calent glob'!$E$6:$E$56)</f>
        <v>0</v>
      </c>
      <c r="AF89" s="121">
        <f>'Datos 2-Potenciales calent glob'!$E$6</f>
        <v>1</v>
      </c>
      <c r="AG89" s="121">
        <f>'Datos 2-Potenciales calent glob'!$E$6</f>
        <v>1</v>
      </c>
      <c r="AH89" s="120">
        <f t="shared" si="21"/>
        <v>0</v>
      </c>
      <c r="AI89" s="121">
        <f t="shared" si="21"/>
        <v>0</v>
      </c>
      <c r="AJ89" s="121">
        <f t="shared" si="21"/>
        <v>0</v>
      </c>
      <c r="AK89" s="121">
        <f t="shared" si="21"/>
        <v>0</v>
      </c>
      <c r="AL89" s="124">
        <f t="shared" si="19"/>
        <v>0</v>
      </c>
      <c r="AM89" s="121">
        <f t="shared" si="22"/>
        <v>0</v>
      </c>
      <c r="AN89" s="207">
        <f t="shared" si="22"/>
        <v>0</v>
      </c>
    </row>
    <row r="90" spans="2:40" ht="13.5" customHeight="1">
      <c r="B90" s="112" t="s">
        <v>509</v>
      </c>
      <c r="C90" s="113" t="s">
        <v>332</v>
      </c>
      <c r="D90" s="113" t="s">
        <v>510</v>
      </c>
      <c r="E90" s="113" t="s">
        <v>1007</v>
      </c>
      <c r="F90" s="113"/>
      <c r="G90" s="226"/>
      <c r="H90" s="113" t="s">
        <v>239</v>
      </c>
      <c r="I90" s="180">
        <v>1</v>
      </c>
      <c r="J90" s="126">
        <f>'Alcance 1'!D109</f>
        <v>0</v>
      </c>
      <c r="K90" s="113" t="str">
        <f>'Alcance 1'!E109</f>
        <v>árboles</v>
      </c>
      <c r="L90" s="113"/>
      <c r="M90" s="203">
        <v>1</v>
      </c>
      <c r="N90" s="117"/>
      <c r="O90" s="113">
        <f t="shared" si="23"/>
        <v>0</v>
      </c>
      <c r="P90" s="115" t="str">
        <f t="shared" si="14"/>
        <v>árboles</v>
      </c>
      <c r="Q90" s="120">
        <v>0</v>
      </c>
      <c r="R90" s="121">
        <v>0</v>
      </c>
      <c r="S90" s="121">
        <v>0</v>
      </c>
      <c r="T90" s="121">
        <v>0</v>
      </c>
      <c r="U90" s="372">
        <f>-'Datos 1-Factores emisión'!C703</f>
        <v>-0.56923772177230947</v>
      </c>
      <c r="V90" s="120">
        <f t="shared" si="17"/>
        <v>0</v>
      </c>
      <c r="W90" s="121">
        <f t="shared" si="17"/>
        <v>0</v>
      </c>
      <c r="X90" s="121">
        <f t="shared" si="17"/>
        <v>0</v>
      </c>
      <c r="Y90" s="121">
        <v>0</v>
      </c>
      <c r="Z90" s="121">
        <f t="shared" si="20"/>
        <v>0</v>
      </c>
      <c r="AA90" s="121">
        <f t="shared" si="18"/>
        <v>0</v>
      </c>
      <c r="AB90" s="120">
        <f>'Datos 2-Potenciales calent glob'!$E$6</f>
        <v>1</v>
      </c>
      <c r="AC90" s="121">
        <f>'Datos 2-Potenciales calent glob'!$E$31</f>
        <v>28</v>
      </c>
      <c r="AD90" s="121">
        <f>'Datos 2-Potenciales calent glob'!$E$32</f>
        <v>265</v>
      </c>
      <c r="AE90" s="123">
        <f>SUMIF('Datos 2-Potenciales calent glob'!$B$6:$B$56,Cálculos_5!F90,'Datos 2-Potenciales calent glob'!$E$6:$E$56)</f>
        <v>0</v>
      </c>
      <c r="AF90" s="121">
        <f>'Datos 2-Potenciales calent glob'!$E$6</f>
        <v>1</v>
      </c>
      <c r="AG90" s="121">
        <f>'Datos 2-Potenciales calent glob'!$E$6</f>
        <v>1</v>
      </c>
      <c r="AH90" s="120">
        <f t="shared" si="21"/>
        <v>0</v>
      </c>
      <c r="AI90" s="121">
        <f t="shared" si="21"/>
        <v>0</v>
      </c>
      <c r="AJ90" s="121">
        <f t="shared" si="21"/>
        <v>0</v>
      </c>
      <c r="AK90" s="121">
        <f t="shared" si="21"/>
        <v>0</v>
      </c>
      <c r="AL90" s="124">
        <f t="shared" si="19"/>
        <v>0</v>
      </c>
      <c r="AM90" s="121">
        <f t="shared" si="22"/>
        <v>0</v>
      </c>
      <c r="AN90" s="207">
        <f t="shared" si="22"/>
        <v>0</v>
      </c>
    </row>
    <row r="91" spans="2:40" ht="13.5" customHeight="1">
      <c r="B91" s="112" t="s">
        <v>509</v>
      </c>
      <c r="C91" s="113" t="s">
        <v>332</v>
      </c>
      <c r="D91" s="113" t="s">
        <v>510</v>
      </c>
      <c r="E91" s="113" t="s">
        <v>1008</v>
      </c>
      <c r="F91" s="113"/>
      <c r="G91" s="226"/>
      <c r="H91" s="113" t="s">
        <v>239</v>
      </c>
      <c r="I91" s="180">
        <v>1</v>
      </c>
      <c r="J91" s="126">
        <f>'Alcance 1'!D110</f>
        <v>0</v>
      </c>
      <c r="K91" s="113" t="str">
        <f>'Alcance 1'!E110</f>
        <v>árboles</v>
      </c>
      <c r="L91" s="113"/>
      <c r="M91" s="203">
        <v>1</v>
      </c>
      <c r="N91" s="117"/>
      <c r="O91" s="113">
        <f t="shared" si="23"/>
        <v>0</v>
      </c>
      <c r="P91" s="115" t="str">
        <f t="shared" si="14"/>
        <v>árboles</v>
      </c>
      <c r="Q91" s="120">
        <v>0</v>
      </c>
      <c r="R91" s="121">
        <v>0</v>
      </c>
      <c r="S91" s="121">
        <v>0</v>
      </c>
      <c r="T91" s="121">
        <v>0</v>
      </c>
      <c r="U91" s="372">
        <f>-'Datos 1-Factores emisión'!C704</f>
        <v>-0.94277066105405549</v>
      </c>
      <c r="V91" s="120">
        <f t="shared" si="17"/>
        <v>0</v>
      </c>
      <c r="W91" s="121">
        <f t="shared" si="17"/>
        <v>0</v>
      </c>
      <c r="X91" s="121">
        <f t="shared" si="17"/>
        <v>0</v>
      </c>
      <c r="Y91" s="121">
        <v>0</v>
      </c>
      <c r="Z91" s="121">
        <f t="shared" si="20"/>
        <v>0</v>
      </c>
      <c r="AA91" s="121">
        <f t="shared" si="18"/>
        <v>0</v>
      </c>
      <c r="AB91" s="120">
        <f>'Datos 2-Potenciales calent glob'!$E$6</f>
        <v>1</v>
      </c>
      <c r="AC91" s="121">
        <f>'Datos 2-Potenciales calent glob'!$E$31</f>
        <v>28</v>
      </c>
      <c r="AD91" s="121">
        <f>'Datos 2-Potenciales calent glob'!$E$32</f>
        <v>265</v>
      </c>
      <c r="AE91" s="123">
        <f>SUMIF('Datos 2-Potenciales calent glob'!$B$6:$B$56,Cálculos_5!F91,'Datos 2-Potenciales calent glob'!$E$6:$E$56)</f>
        <v>0</v>
      </c>
      <c r="AF91" s="121">
        <f>'Datos 2-Potenciales calent glob'!$E$6</f>
        <v>1</v>
      </c>
      <c r="AG91" s="121">
        <f>'Datos 2-Potenciales calent glob'!$E$6</f>
        <v>1</v>
      </c>
      <c r="AH91" s="120">
        <f t="shared" si="21"/>
        <v>0</v>
      </c>
      <c r="AI91" s="121">
        <f t="shared" si="21"/>
        <v>0</v>
      </c>
      <c r="AJ91" s="121">
        <f t="shared" si="21"/>
        <v>0</v>
      </c>
      <c r="AK91" s="121">
        <f t="shared" si="21"/>
        <v>0</v>
      </c>
      <c r="AL91" s="124">
        <f t="shared" si="19"/>
        <v>0</v>
      </c>
      <c r="AM91" s="121">
        <f t="shared" si="22"/>
        <v>0</v>
      </c>
      <c r="AN91" s="207">
        <f t="shared" si="22"/>
        <v>0</v>
      </c>
    </row>
    <row r="92" spans="2:40" ht="13.5" customHeight="1">
      <c r="B92" s="112" t="s">
        <v>509</v>
      </c>
      <c r="C92" s="113" t="s">
        <v>332</v>
      </c>
      <c r="D92" s="113" t="s">
        <v>510</v>
      </c>
      <c r="E92" s="113" t="s">
        <v>1009</v>
      </c>
      <c r="F92" s="113"/>
      <c r="G92" s="226"/>
      <c r="H92" s="113" t="s">
        <v>239</v>
      </c>
      <c r="I92" s="180">
        <v>1</v>
      </c>
      <c r="J92" s="126">
        <f>'Alcance 1'!D111</f>
        <v>0</v>
      </c>
      <c r="K92" s="113" t="str">
        <f>'Alcance 1'!E111</f>
        <v>árboles</v>
      </c>
      <c r="L92" s="113"/>
      <c r="M92" s="203">
        <v>1</v>
      </c>
      <c r="N92" s="117"/>
      <c r="O92" s="113">
        <f t="shared" si="23"/>
        <v>0</v>
      </c>
      <c r="P92" s="115" t="str">
        <f t="shared" si="14"/>
        <v>árboles</v>
      </c>
      <c r="Q92" s="120">
        <v>0</v>
      </c>
      <c r="R92" s="121">
        <v>0</v>
      </c>
      <c r="S92" s="121">
        <v>0</v>
      </c>
      <c r="T92" s="121">
        <v>0</v>
      </c>
      <c r="U92" s="372">
        <f>-'Datos 1-Factores emisión'!C705</f>
        <v>-0.69711873280079795</v>
      </c>
      <c r="V92" s="120">
        <f t="shared" si="17"/>
        <v>0</v>
      </c>
      <c r="W92" s="121">
        <f t="shared" si="17"/>
        <v>0</v>
      </c>
      <c r="X92" s="121">
        <f t="shared" si="17"/>
        <v>0</v>
      </c>
      <c r="Y92" s="121">
        <v>0</v>
      </c>
      <c r="Z92" s="121">
        <f t="shared" si="20"/>
        <v>0</v>
      </c>
      <c r="AA92" s="121">
        <f t="shared" si="18"/>
        <v>0</v>
      </c>
      <c r="AB92" s="120">
        <f>'Datos 2-Potenciales calent glob'!$E$6</f>
        <v>1</v>
      </c>
      <c r="AC92" s="121">
        <f>'Datos 2-Potenciales calent glob'!$E$31</f>
        <v>28</v>
      </c>
      <c r="AD92" s="121">
        <f>'Datos 2-Potenciales calent glob'!$E$32</f>
        <v>265</v>
      </c>
      <c r="AE92" s="123">
        <f>SUMIF('Datos 2-Potenciales calent glob'!$B$6:$B$56,Cálculos_5!F92,'Datos 2-Potenciales calent glob'!$E$6:$E$56)</f>
        <v>0</v>
      </c>
      <c r="AF92" s="121">
        <f>'Datos 2-Potenciales calent glob'!$E$6</f>
        <v>1</v>
      </c>
      <c r="AG92" s="121">
        <f>'Datos 2-Potenciales calent glob'!$E$6</f>
        <v>1</v>
      </c>
      <c r="AH92" s="120">
        <f t="shared" si="21"/>
        <v>0</v>
      </c>
      <c r="AI92" s="121">
        <f t="shared" si="21"/>
        <v>0</v>
      </c>
      <c r="AJ92" s="121">
        <f t="shared" si="21"/>
        <v>0</v>
      </c>
      <c r="AK92" s="121">
        <f t="shared" si="21"/>
        <v>0</v>
      </c>
      <c r="AL92" s="124">
        <f t="shared" si="19"/>
        <v>0</v>
      </c>
      <c r="AM92" s="121">
        <f t="shared" si="22"/>
        <v>0</v>
      </c>
      <c r="AN92" s="207">
        <f t="shared" si="22"/>
        <v>0</v>
      </c>
    </row>
    <row r="93" spans="2:40" ht="13.5" customHeight="1">
      <c r="B93" s="112" t="s">
        <v>509</v>
      </c>
      <c r="C93" s="113" t="s">
        <v>332</v>
      </c>
      <c r="D93" s="113" t="s">
        <v>510</v>
      </c>
      <c r="E93" s="113" t="s">
        <v>1010</v>
      </c>
      <c r="F93" s="113"/>
      <c r="G93" s="226"/>
      <c r="H93" s="113" t="s">
        <v>239</v>
      </c>
      <c r="I93" s="180">
        <v>1</v>
      </c>
      <c r="J93" s="126">
        <f>'Alcance 1'!D112</f>
        <v>0</v>
      </c>
      <c r="K93" s="113" t="str">
        <f>'Alcance 1'!E112</f>
        <v>árboles</v>
      </c>
      <c r="L93" s="113"/>
      <c r="M93" s="203">
        <v>1</v>
      </c>
      <c r="N93" s="117"/>
      <c r="O93" s="113">
        <f t="shared" si="23"/>
        <v>0</v>
      </c>
      <c r="P93" s="115" t="str">
        <f t="shared" si="14"/>
        <v>árboles</v>
      </c>
      <c r="Q93" s="120">
        <v>0</v>
      </c>
      <c r="R93" s="121">
        <v>0</v>
      </c>
      <c r="S93" s="121">
        <v>0</v>
      </c>
      <c r="T93" s="121">
        <v>0</v>
      </c>
      <c r="U93" s="372">
        <f>-'Datos 1-Factores emisión'!C706</f>
        <v>-17.191216576532284</v>
      </c>
      <c r="V93" s="120">
        <f t="shared" si="17"/>
        <v>0</v>
      </c>
      <c r="W93" s="121">
        <f t="shared" si="17"/>
        <v>0</v>
      </c>
      <c r="X93" s="121">
        <f t="shared" si="17"/>
        <v>0</v>
      </c>
      <c r="Y93" s="121">
        <v>0</v>
      </c>
      <c r="Z93" s="121">
        <f t="shared" si="20"/>
        <v>0</v>
      </c>
      <c r="AA93" s="121">
        <f t="shared" si="18"/>
        <v>0</v>
      </c>
      <c r="AB93" s="120">
        <f>'Datos 2-Potenciales calent glob'!$E$6</f>
        <v>1</v>
      </c>
      <c r="AC93" s="121">
        <f>'Datos 2-Potenciales calent glob'!$E$31</f>
        <v>28</v>
      </c>
      <c r="AD93" s="121">
        <f>'Datos 2-Potenciales calent glob'!$E$32</f>
        <v>265</v>
      </c>
      <c r="AE93" s="123">
        <f>SUMIF('Datos 2-Potenciales calent glob'!$B$6:$B$56,Cálculos_5!F93,'Datos 2-Potenciales calent glob'!$E$6:$E$56)</f>
        <v>0</v>
      </c>
      <c r="AF93" s="121">
        <f>'Datos 2-Potenciales calent glob'!$E$6</f>
        <v>1</v>
      </c>
      <c r="AG93" s="121">
        <f>'Datos 2-Potenciales calent glob'!$E$6</f>
        <v>1</v>
      </c>
      <c r="AH93" s="120">
        <f t="shared" si="21"/>
        <v>0</v>
      </c>
      <c r="AI93" s="121">
        <f t="shared" si="21"/>
        <v>0</v>
      </c>
      <c r="AJ93" s="121">
        <f t="shared" si="21"/>
        <v>0</v>
      </c>
      <c r="AK93" s="121">
        <f t="shared" si="21"/>
        <v>0</v>
      </c>
      <c r="AL93" s="124">
        <f t="shared" si="19"/>
        <v>0</v>
      </c>
      <c r="AM93" s="121">
        <f t="shared" si="22"/>
        <v>0</v>
      </c>
      <c r="AN93" s="207">
        <f t="shared" si="22"/>
        <v>0</v>
      </c>
    </row>
    <row r="94" spans="2:40" ht="13.5" customHeight="1">
      <c r="B94" s="112" t="s">
        <v>509</v>
      </c>
      <c r="C94" s="113" t="s">
        <v>332</v>
      </c>
      <c r="D94" s="113" t="s">
        <v>510</v>
      </c>
      <c r="E94" s="113" t="s">
        <v>1011</v>
      </c>
      <c r="F94" s="113"/>
      <c r="G94" s="226"/>
      <c r="H94" s="113" t="s">
        <v>239</v>
      </c>
      <c r="I94" s="180">
        <v>1</v>
      </c>
      <c r="J94" s="126">
        <f>'Alcance 1'!D113</f>
        <v>0</v>
      </c>
      <c r="K94" s="113" t="str">
        <f>'Alcance 1'!E113</f>
        <v>árboles</v>
      </c>
      <c r="L94" s="113"/>
      <c r="M94" s="203">
        <v>1</v>
      </c>
      <c r="N94" s="117"/>
      <c r="O94" s="113">
        <f t="shared" si="23"/>
        <v>0</v>
      </c>
      <c r="P94" s="115" t="str">
        <f t="shared" si="14"/>
        <v>árboles</v>
      </c>
      <c r="Q94" s="120">
        <v>0</v>
      </c>
      <c r="R94" s="121">
        <v>0</v>
      </c>
      <c r="S94" s="121">
        <v>0</v>
      </c>
      <c r="T94" s="121">
        <v>0</v>
      </c>
      <c r="U94" s="372">
        <f>-'Datos 1-Factores emisión'!C707</f>
        <v>-6.8388617226212753</v>
      </c>
      <c r="V94" s="120">
        <f t="shared" si="17"/>
        <v>0</v>
      </c>
      <c r="W94" s="121">
        <f t="shared" si="17"/>
        <v>0</v>
      </c>
      <c r="X94" s="121">
        <f t="shared" si="17"/>
        <v>0</v>
      </c>
      <c r="Y94" s="121">
        <v>0</v>
      </c>
      <c r="Z94" s="121">
        <f t="shared" si="20"/>
        <v>0</v>
      </c>
      <c r="AA94" s="121">
        <f t="shared" si="18"/>
        <v>0</v>
      </c>
      <c r="AB94" s="120">
        <f>'Datos 2-Potenciales calent glob'!$E$6</f>
        <v>1</v>
      </c>
      <c r="AC94" s="121">
        <f>'Datos 2-Potenciales calent glob'!$E$31</f>
        <v>28</v>
      </c>
      <c r="AD94" s="121">
        <f>'Datos 2-Potenciales calent glob'!$E$32</f>
        <v>265</v>
      </c>
      <c r="AE94" s="123">
        <f>SUMIF('Datos 2-Potenciales calent glob'!$B$6:$B$56,Cálculos_5!F94,'Datos 2-Potenciales calent glob'!$E$6:$E$56)</f>
        <v>0</v>
      </c>
      <c r="AF94" s="121">
        <f>'Datos 2-Potenciales calent glob'!$E$6</f>
        <v>1</v>
      </c>
      <c r="AG94" s="121">
        <f>'Datos 2-Potenciales calent glob'!$E$6</f>
        <v>1</v>
      </c>
      <c r="AH94" s="120">
        <f t="shared" si="21"/>
        <v>0</v>
      </c>
      <c r="AI94" s="121">
        <f t="shared" si="21"/>
        <v>0</v>
      </c>
      <c r="AJ94" s="121">
        <f t="shared" si="21"/>
        <v>0</v>
      </c>
      <c r="AK94" s="121">
        <f t="shared" si="21"/>
        <v>0</v>
      </c>
      <c r="AL94" s="124">
        <f t="shared" si="19"/>
        <v>0</v>
      </c>
      <c r="AM94" s="121">
        <f t="shared" si="22"/>
        <v>0</v>
      </c>
      <c r="AN94" s="207">
        <f t="shared" si="22"/>
        <v>0</v>
      </c>
    </row>
    <row r="95" spans="2:40" ht="13.5" customHeight="1">
      <c r="B95" s="112" t="s">
        <v>509</v>
      </c>
      <c r="C95" s="113" t="s">
        <v>332</v>
      </c>
      <c r="D95" s="113" t="s">
        <v>510</v>
      </c>
      <c r="E95" s="113" t="s">
        <v>1012</v>
      </c>
      <c r="F95" s="113"/>
      <c r="G95" s="226"/>
      <c r="H95" s="113" t="s">
        <v>239</v>
      </c>
      <c r="I95" s="180">
        <v>1</v>
      </c>
      <c r="J95" s="126">
        <f>'Alcance 1'!D114</f>
        <v>0</v>
      </c>
      <c r="K95" s="113" t="str">
        <f>'Alcance 1'!E114</f>
        <v>árboles</v>
      </c>
      <c r="L95" s="113"/>
      <c r="M95" s="203">
        <v>1</v>
      </c>
      <c r="N95" s="117"/>
      <c r="O95" s="113">
        <f t="shared" si="23"/>
        <v>0</v>
      </c>
      <c r="P95" s="115" t="str">
        <f t="shared" si="14"/>
        <v>árboles</v>
      </c>
      <c r="Q95" s="120">
        <v>0</v>
      </c>
      <c r="R95" s="121">
        <v>0</v>
      </c>
      <c r="S95" s="121">
        <v>0</v>
      </c>
      <c r="T95" s="121">
        <v>0</v>
      </c>
      <c r="U95" s="372">
        <f>-'Datos 1-Factores emisión'!C708</f>
        <v>-6.8388617226212753</v>
      </c>
      <c r="V95" s="120">
        <f t="shared" si="17"/>
        <v>0</v>
      </c>
      <c r="W95" s="121">
        <f t="shared" si="17"/>
        <v>0</v>
      </c>
      <c r="X95" s="121">
        <f t="shared" si="17"/>
        <v>0</v>
      </c>
      <c r="Y95" s="121">
        <v>0</v>
      </c>
      <c r="Z95" s="121">
        <f t="shared" si="20"/>
        <v>0</v>
      </c>
      <c r="AA95" s="121">
        <f t="shared" si="18"/>
        <v>0</v>
      </c>
      <c r="AB95" s="120">
        <f>'Datos 2-Potenciales calent glob'!$E$6</f>
        <v>1</v>
      </c>
      <c r="AC95" s="121">
        <f>'Datos 2-Potenciales calent glob'!$E$31</f>
        <v>28</v>
      </c>
      <c r="AD95" s="121">
        <f>'Datos 2-Potenciales calent glob'!$E$32</f>
        <v>265</v>
      </c>
      <c r="AE95" s="123">
        <f>SUMIF('Datos 2-Potenciales calent glob'!$B$6:$B$56,Cálculos_5!F95,'Datos 2-Potenciales calent glob'!$E$6:$E$56)</f>
        <v>0</v>
      </c>
      <c r="AF95" s="121">
        <f>'Datos 2-Potenciales calent glob'!$E$6</f>
        <v>1</v>
      </c>
      <c r="AG95" s="121">
        <f>'Datos 2-Potenciales calent glob'!$E$6</f>
        <v>1</v>
      </c>
      <c r="AH95" s="120">
        <f t="shared" si="21"/>
        <v>0</v>
      </c>
      <c r="AI95" s="121">
        <f t="shared" si="21"/>
        <v>0</v>
      </c>
      <c r="AJ95" s="121">
        <f t="shared" si="21"/>
        <v>0</v>
      </c>
      <c r="AK95" s="121">
        <f t="shared" si="21"/>
        <v>0</v>
      </c>
      <c r="AL95" s="124">
        <f t="shared" si="19"/>
        <v>0</v>
      </c>
      <c r="AM95" s="121">
        <f t="shared" si="22"/>
        <v>0</v>
      </c>
      <c r="AN95" s="207">
        <f t="shared" si="22"/>
        <v>0</v>
      </c>
    </row>
    <row r="96" spans="2:40" ht="13.5" customHeight="1">
      <c r="B96" s="112" t="s">
        <v>509</v>
      </c>
      <c r="C96" s="113" t="s">
        <v>332</v>
      </c>
      <c r="D96" s="113" t="s">
        <v>510</v>
      </c>
      <c r="E96" s="113" t="s">
        <v>1013</v>
      </c>
      <c r="F96" s="113"/>
      <c r="G96" s="226"/>
      <c r="H96" s="113" t="s">
        <v>239</v>
      </c>
      <c r="I96" s="180">
        <v>1</v>
      </c>
      <c r="J96" s="126">
        <f>'Alcance 1'!D115</f>
        <v>0</v>
      </c>
      <c r="K96" s="113" t="str">
        <f>'Alcance 1'!E115</f>
        <v>árboles</v>
      </c>
      <c r="L96" s="113"/>
      <c r="M96" s="203">
        <v>1</v>
      </c>
      <c r="N96" s="117"/>
      <c r="O96" s="113">
        <f t="shared" si="23"/>
        <v>0</v>
      </c>
      <c r="P96" s="115" t="str">
        <f t="shared" si="14"/>
        <v>árboles</v>
      </c>
      <c r="Q96" s="120">
        <v>0</v>
      </c>
      <c r="R96" s="121">
        <v>0</v>
      </c>
      <c r="S96" s="121">
        <v>0</v>
      </c>
      <c r="T96" s="121">
        <v>0</v>
      </c>
      <c r="U96" s="372">
        <f>-'Datos 1-Factores emisión'!C709</f>
        <v>-7.4877680651170682</v>
      </c>
      <c r="V96" s="120">
        <f t="shared" si="17"/>
        <v>0</v>
      </c>
      <c r="W96" s="121">
        <f t="shared" si="17"/>
        <v>0</v>
      </c>
      <c r="X96" s="121">
        <f t="shared" si="17"/>
        <v>0</v>
      </c>
      <c r="Y96" s="121">
        <v>0</v>
      </c>
      <c r="Z96" s="121">
        <f t="shared" si="20"/>
        <v>0</v>
      </c>
      <c r="AA96" s="121">
        <f t="shared" si="18"/>
        <v>0</v>
      </c>
      <c r="AB96" s="120">
        <f>'Datos 2-Potenciales calent glob'!$E$6</f>
        <v>1</v>
      </c>
      <c r="AC96" s="121">
        <f>'Datos 2-Potenciales calent glob'!$E$31</f>
        <v>28</v>
      </c>
      <c r="AD96" s="121">
        <f>'Datos 2-Potenciales calent glob'!$E$32</f>
        <v>265</v>
      </c>
      <c r="AE96" s="123">
        <f>SUMIF('Datos 2-Potenciales calent glob'!$B$6:$B$56,Cálculos_5!F96,'Datos 2-Potenciales calent glob'!$E$6:$E$56)</f>
        <v>0</v>
      </c>
      <c r="AF96" s="121">
        <f>'Datos 2-Potenciales calent glob'!$E$6</f>
        <v>1</v>
      </c>
      <c r="AG96" s="121">
        <f>'Datos 2-Potenciales calent glob'!$E$6</f>
        <v>1</v>
      </c>
      <c r="AH96" s="120">
        <f t="shared" si="21"/>
        <v>0</v>
      </c>
      <c r="AI96" s="121">
        <f t="shared" si="21"/>
        <v>0</v>
      </c>
      <c r="AJ96" s="121">
        <f t="shared" si="21"/>
        <v>0</v>
      </c>
      <c r="AK96" s="121">
        <f t="shared" si="21"/>
        <v>0</v>
      </c>
      <c r="AL96" s="124">
        <f t="shared" si="19"/>
        <v>0</v>
      </c>
      <c r="AM96" s="121">
        <f t="shared" si="22"/>
        <v>0</v>
      </c>
      <c r="AN96" s="207">
        <f t="shared" si="22"/>
        <v>0</v>
      </c>
    </row>
    <row r="97" spans="2:40" ht="13.5" customHeight="1">
      <c r="B97" s="112" t="s">
        <v>509</v>
      </c>
      <c r="C97" s="113" t="s">
        <v>332</v>
      </c>
      <c r="D97" s="113" t="s">
        <v>510</v>
      </c>
      <c r="E97" s="113" t="s">
        <v>1014</v>
      </c>
      <c r="F97" s="113"/>
      <c r="G97" s="226"/>
      <c r="H97" s="113" t="s">
        <v>239</v>
      </c>
      <c r="I97" s="180">
        <v>1</v>
      </c>
      <c r="J97" s="126">
        <f>'Alcance 1'!D116</f>
        <v>0</v>
      </c>
      <c r="K97" s="113" t="str">
        <f>'Alcance 1'!E116</f>
        <v>árboles</v>
      </c>
      <c r="L97" s="113"/>
      <c r="M97" s="203">
        <v>1</v>
      </c>
      <c r="N97" s="117"/>
      <c r="O97" s="113">
        <f t="shared" si="23"/>
        <v>0</v>
      </c>
      <c r="P97" s="115" t="str">
        <f t="shared" si="14"/>
        <v>árboles</v>
      </c>
      <c r="Q97" s="120">
        <v>0</v>
      </c>
      <c r="R97" s="121">
        <v>0</v>
      </c>
      <c r="S97" s="121">
        <v>0</v>
      </c>
      <c r="T97" s="121">
        <v>0</v>
      </c>
      <c r="U97" s="372">
        <f>-'Datos 1-Factores emisión'!C710</f>
        <v>-6.8388617226212753</v>
      </c>
      <c r="V97" s="120">
        <f t="shared" si="17"/>
        <v>0</v>
      </c>
      <c r="W97" s="121">
        <f t="shared" si="17"/>
        <v>0</v>
      </c>
      <c r="X97" s="121">
        <f t="shared" si="17"/>
        <v>0</v>
      </c>
      <c r="Y97" s="121">
        <v>0</v>
      </c>
      <c r="Z97" s="121">
        <f t="shared" si="20"/>
        <v>0</v>
      </c>
      <c r="AA97" s="121">
        <f t="shared" si="18"/>
        <v>0</v>
      </c>
      <c r="AB97" s="120">
        <f>'Datos 2-Potenciales calent glob'!$E$6</f>
        <v>1</v>
      </c>
      <c r="AC97" s="121">
        <f>'Datos 2-Potenciales calent glob'!$E$31</f>
        <v>28</v>
      </c>
      <c r="AD97" s="121">
        <f>'Datos 2-Potenciales calent glob'!$E$32</f>
        <v>265</v>
      </c>
      <c r="AE97" s="123">
        <f>SUMIF('Datos 2-Potenciales calent glob'!$B$6:$B$56,Cálculos_5!F97,'Datos 2-Potenciales calent glob'!$E$6:$E$56)</f>
        <v>0</v>
      </c>
      <c r="AF97" s="121">
        <f>'Datos 2-Potenciales calent glob'!$E$6</f>
        <v>1</v>
      </c>
      <c r="AG97" s="121">
        <f>'Datos 2-Potenciales calent glob'!$E$6</f>
        <v>1</v>
      </c>
      <c r="AH97" s="120">
        <f t="shared" si="21"/>
        <v>0</v>
      </c>
      <c r="AI97" s="121">
        <f t="shared" si="21"/>
        <v>0</v>
      </c>
      <c r="AJ97" s="121">
        <f t="shared" si="21"/>
        <v>0</v>
      </c>
      <c r="AK97" s="121">
        <f t="shared" si="21"/>
        <v>0</v>
      </c>
      <c r="AL97" s="124">
        <f t="shared" si="19"/>
        <v>0</v>
      </c>
      <c r="AM97" s="121">
        <f t="shared" si="22"/>
        <v>0</v>
      </c>
      <c r="AN97" s="207">
        <f t="shared" si="22"/>
        <v>0</v>
      </c>
    </row>
    <row r="98" spans="2:40" ht="13.5" customHeight="1">
      <c r="B98" s="112" t="s">
        <v>509</v>
      </c>
      <c r="C98" s="113" t="s">
        <v>332</v>
      </c>
      <c r="D98" s="113" t="s">
        <v>510</v>
      </c>
      <c r="E98" s="113" t="s">
        <v>1015</v>
      </c>
      <c r="F98" s="113"/>
      <c r="G98" s="226"/>
      <c r="H98" s="113" t="s">
        <v>239</v>
      </c>
      <c r="I98" s="180">
        <v>1</v>
      </c>
      <c r="J98" s="126">
        <f>'Alcance 1'!D117</f>
        <v>0</v>
      </c>
      <c r="K98" s="113" t="str">
        <f>'Alcance 1'!E117</f>
        <v>árboles</v>
      </c>
      <c r="L98" s="113"/>
      <c r="M98" s="203">
        <v>1</v>
      </c>
      <c r="N98" s="117"/>
      <c r="O98" s="113">
        <f t="shared" si="23"/>
        <v>0</v>
      </c>
      <c r="P98" s="115" t="str">
        <f t="shared" si="14"/>
        <v>árboles</v>
      </c>
      <c r="Q98" s="120">
        <v>0</v>
      </c>
      <c r="R98" s="121">
        <v>0</v>
      </c>
      <c r="S98" s="121">
        <v>0</v>
      </c>
      <c r="T98" s="121">
        <v>0</v>
      </c>
      <c r="U98" s="372">
        <f>-'Datos 1-Factores emisión'!C711</f>
        <v>-6.8388617226212753</v>
      </c>
      <c r="V98" s="120">
        <f t="shared" si="17"/>
        <v>0</v>
      </c>
      <c r="W98" s="121">
        <f t="shared" si="17"/>
        <v>0</v>
      </c>
      <c r="X98" s="121">
        <f t="shared" si="17"/>
        <v>0</v>
      </c>
      <c r="Y98" s="121">
        <v>0</v>
      </c>
      <c r="Z98" s="121">
        <f t="shared" si="20"/>
        <v>0</v>
      </c>
      <c r="AA98" s="121">
        <f t="shared" si="18"/>
        <v>0</v>
      </c>
      <c r="AB98" s="120">
        <f>'Datos 2-Potenciales calent glob'!$E$6</f>
        <v>1</v>
      </c>
      <c r="AC98" s="121">
        <f>'Datos 2-Potenciales calent glob'!$E$31</f>
        <v>28</v>
      </c>
      <c r="AD98" s="121">
        <f>'Datos 2-Potenciales calent glob'!$E$32</f>
        <v>265</v>
      </c>
      <c r="AE98" s="123">
        <f>SUMIF('Datos 2-Potenciales calent glob'!$B$6:$B$56,Cálculos_5!F98,'Datos 2-Potenciales calent glob'!$E$6:$E$56)</f>
        <v>0</v>
      </c>
      <c r="AF98" s="121">
        <f>'Datos 2-Potenciales calent glob'!$E$6</f>
        <v>1</v>
      </c>
      <c r="AG98" s="121">
        <f>'Datos 2-Potenciales calent glob'!$E$6</f>
        <v>1</v>
      </c>
      <c r="AH98" s="120">
        <f t="shared" si="21"/>
        <v>0</v>
      </c>
      <c r="AI98" s="121">
        <f t="shared" si="21"/>
        <v>0</v>
      </c>
      <c r="AJ98" s="121">
        <f t="shared" si="21"/>
        <v>0</v>
      </c>
      <c r="AK98" s="121">
        <f t="shared" si="21"/>
        <v>0</v>
      </c>
      <c r="AL98" s="124">
        <f t="shared" si="19"/>
        <v>0</v>
      </c>
      <c r="AM98" s="121">
        <f t="shared" si="22"/>
        <v>0</v>
      </c>
      <c r="AN98" s="207">
        <f t="shared" si="22"/>
        <v>0</v>
      </c>
    </row>
    <row r="99" spans="2:40" ht="13.5" customHeight="1">
      <c r="B99" s="112" t="s">
        <v>509</v>
      </c>
      <c r="C99" s="113" t="s">
        <v>332</v>
      </c>
      <c r="D99" s="113" t="s">
        <v>510</v>
      </c>
      <c r="E99" s="113" t="s">
        <v>513</v>
      </c>
      <c r="F99" s="113"/>
      <c r="G99" s="226"/>
      <c r="H99" s="113" t="s">
        <v>239</v>
      </c>
      <c r="I99" s="180">
        <v>1</v>
      </c>
      <c r="J99" s="126">
        <f>'Alcance 1'!D118</f>
        <v>0</v>
      </c>
      <c r="K99" s="113" t="str">
        <f>'Alcance 1'!E118</f>
        <v>árboles</v>
      </c>
      <c r="L99" s="113"/>
      <c r="M99" s="203">
        <v>1</v>
      </c>
      <c r="N99" s="117"/>
      <c r="O99" s="113">
        <f t="shared" si="23"/>
        <v>0</v>
      </c>
      <c r="P99" s="115" t="str">
        <f t="shared" si="14"/>
        <v>árboles</v>
      </c>
      <c r="Q99" s="120">
        <v>0</v>
      </c>
      <c r="R99" s="121">
        <v>0</v>
      </c>
      <c r="S99" s="121">
        <v>0</v>
      </c>
      <c r="T99" s="121">
        <v>0</v>
      </c>
      <c r="U99" s="372">
        <f>-'Datos 1-Factores emisión'!C712</f>
        <v>-2.8027299826087879</v>
      </c>
      <c r="V99" s="120">
        <f t="shared" si="17"/>
        <v>0</v>
      </c>
      <c r="W99" s="121">
        <f t="shared" si="17"/>
        <v>0</v>
      </c>
      <c r="X99" s="121">
        <f t="shared" si="17"/>
        <v>0</v>
      </c>
      <c r="Y99" s="121">
        <v>0</v>
      </c>
      <c r="Z99" s="121">
        <f t="shared" si="20"/>
        <v>0</v>
      </c>
      <c r="AA99" s="121">
        <f t="shared" si="18"/>
        <v>0</v>
      </c>
      <c r="AB99" s="120">
        <f>'Datos 2-Potenciales calent glob'!$E$6</f>
        <v>1</v>
      </c>
      <c r="AC99" s="121">
        <f>'Datos 2-Potenciales calent glob'!$E$31</f>
        <v>28</v>
      </c>
      <c r="AD99" s="121">
        <f>'Datos 2-Potenciales calent glob'!$E$32</f>
        <v>265</v>
      </c>
      <c r="AE99" s="123">
        <f>SUMIF('Datos 2-Potenciales calent glob'!$B$6:$B$56,Cálculos_5!F99,'Datos 2-Potenciales calent glob'!$E$6:$E$56)</f>
        <v>0</v>
      </c>
      <c r="AF99" s="121">
        <f>'Datos 2-Potenciales calent glob'!$E$6</f>
        <v>1</v>
      </c>
      <c r="AG99" s="121">
        <f>'Datos 2-Potenciales calent glob'!$E$6</f>
        <v>1</v>
      </c>
      <c r="AH99" s="120">
        <f t="shared" si="21"/>
        <v>0</v>
      </c>
      <c r="AI99" s="121">
        <f t="shared" si="21"/>
        <v>0</v>
      </c>
      <c r="AJ99" s="121">
        <f t="shared" si="21"/>
        <v>0</v>
      </c>
      <c r="AK99" s="121">
        <f t="shared" si="21"/>
        <v>0</v>
      </c>
      <c r="AL99" s="124">
        <f t="shared" si="19"/>
        <v>0</v>
      </c>
      <c r="AM99" s="121">
        <f t="shared" si="22"/>
        <v>0</v>
      </c>
      <c r="AN99" s="207">
        <f t="shared" si="22"/>
        <v>0</v>
      </c>
    </row>
    <row r="100" spans="2:40" ht="13.5" customHeight="1">
      <c r="B100" s="112" t="s">
        <v>509</v>
      </c>
      <c r="C100" s="113" t="s">
        <v>332</v>
      </c>
      <c r="D100" s="113" t="s">
        <v>510</v>
      </c>
      <c r="E100" s="113" t="s">
        <v>1016</v>
      </c>
      <c r="F100" s="113"/>
      <c r="G100" s="226"/>
      <c r="H100" s="113" t="s">
        <v>239</v>
      </c>
      <c r="I100" s="180">
        <v>1</v>
      </c>
      <c r="J100" s="126">
        <f>'Alcance 1'!D119</f>
        <v>0</v>
      </c>
      <c r="K100" s="113" t="str">
        <f>'Alcance 1'!E119</f>
        <v>árboles</v>
      </c>
      <c r="L100" s="113"/>
      <c r="M100" s="203">
        <v>1</v>
      </c>
      <c r="N100" s="117"/>
      <c r="O100" s="113">
        <f t="shared" si="23"/>
        <v>0</v>
      </c>
      <c r="P100" s="115" t="str">
        <f t="shared" si="14"/>
        <v>árboles</v>
      </c>
      <c r="Q100" s="120">
        <v>0</v>
      </c>
      <c r="R100" s="121">
        <v>0</v>
      </c>
      <c r="S100" s="121">
        <v>0</v>
      </c>
      <c r="T100" s="121">
        <v>0</v>
      </c>
      <c r="U100" s="372">
        <f>-'Datos 1-Factores emisión'!C713</f>
        <v>-2.9786645246888788</v>
      </c>
      <c r="V100" s="120">
        <f t="shared" si="17"/>
        <v>0</v>
      </c>
      <c r="W100" s="121">
        <f t="shared" si="17"/>
        <v>0</v>
      </c>
      <c r="X100" s="121">
        <f t="shared" si="17"/>
        <v>0</v>
      </c>
      <c r="Y100" s="121">
        <v>0</v>
      </c>
      <c r="Z100" s="121">
        <f t="shared" si="20"/>
        <v>0</v>
      </c>
      <c r="AA100" s="121">
        <f t="shared" si="18"/>
        <v>0</v>
      </c>
      <c r="AB100" s="120">
        <f>'Datos 2-Potenciales calent glob'!$E$6</f>
        <v>1</v>
      </c>
      <c r="AC100" s="121">
        <f>'Datos 2-Potenciales calent glob'!$E$31</f>
        <v>28</v>
      </c>
      <c r="AD100" s="121">
        <f>'Datos 2-Potenciales calent glob'!$E$32</f>
        <v>265</v>
      </c>
      <c r="AE100" s="123">
        <f>SUMIF('Datos 2-Potenciales calent glob'!$B$6:$B$56,Cálculos_5!F100,'Datos 2-Potenciales calent glob'!$E$6:$E$56)</f>
        <v>0</v>
      </c>
      <c r="AF100" s="121">
        <f>'Datos 2-Potenciales calent glob'!$E$6</f>
        <v>1</v>
      </c>
      <c r="AG100" s="121">
        <f>'Datos 2-Potenciales calent glob'!$E$6</f>
        <v>1</v>
      </c>
      <c r="AH100" s="120">
        <f t="shared" si="21"/>
        <v>0</v>
      </c>
      <c r="AI100" s="121">
        <f t="shared" si="21"/>
        <v>0</v>
      </c>
      <c r="AJ100" s="121">
        <f t="shared" si="21"/>
        <v>0</v>
      </c>
      <c r="AK100" s="121">
        <f t="shared" si="21"/>
        <v>0</v>
      </c>
      <c r="AL100" s="124">
        <f t="shared" si="19"/>
        <v>0</v>
      </c>
      <c r="AM100" s="121">
        <f t="shared" si="22"/>
        <v>0</v>
      </c>
      <c r="AN100" s="207">
        <f t="shared" si="22"/>
        <v>0</v>
      </c>
    </row>
    <row r="101" spans="2:40" ht="13.5" customHeight="1">
      <c r="B101" s="112" t="s">
        <v>509</v>
      </c>
      <c r="C101" s="113" t="s">
        <v>332</v>
      </c>
      <c r="D101" s="113" t="s">
        <v>510</v>
      </c>
      <c r="E101" s="113" t="s">
        <v>1017</v>
      </c>
      <c r="F101" s="113"/>
      <c r="G101" s="226"/>
      <c r="H101" s="113" t="s">
        <v>239</v>
      </c>
      <c r="I101" s="180">
        <v>1</v>
      </c>
      <c r="J101" s="126">
        <f>'Alcance 1'!D120</f>
        <v>0</v>
      </c>
      <c r="K101" s="113" t="str">
        <f>'Alcance 1'!E120</f>
        <v>árboles</v>
      </c>
      <c r="L101" s="113"/>
      <c r="M101" s="203">
        <v>1</v>
      </c>
      <c r="N101" s="117"/>
      <c r="O101" s="113">
        <f t="shared" si="23"/>
        <v>0</v>
      </c>
      <c r="P101" s="115" t="str">
        <f t="shared" si="14"/>
        <v>árboles</v>
      </c>
      <c r="Q101" s="120">
        <v>0</v>
      </c>
      <c r="R101" s="121">
        <v>0</v>
      </c>
      <c r="S101" s="121">
        <v>0</v>
      </c>
      <c r="T101" s="121">
        <v>0</v>
      </c>
      <c r="U101" s="372">
        <f>-'Datos 1-Factores emisión'!C714</f>
        <v>-29.855313544367842</v>
      </c>
      <c r="V101" s="120">
        <f t="shared" si="17"/>
        <v>0</v>
      </c>
      <c r="W101" s="121">
        <f t="shared" si="17"/>
        <v>0</v>
      </c>
      <c r="X101" s="121">
        <f t="shared" si="17"/>
        <v>0</v>
      </c>
      <c r="Y101" s="121">
        <v>0</v>
      </c>
      <c r="Z101" s="121">
        <f t="shared" si="20"/>
        <v>0</v>
      </c>
      <c r="AA101" s="121">
        <f t="shared" si="18"/>
        <v>0</v>
      </c>
      <c r="AB101" s="120">
        <f>'Datos 2-Potenciales calent glob'!$E$6</f>
        <v>1</v>
      </c>
      <c r="AC101" s="121">
        <f>'Datos 2-Potenciales calent glob'!$E$31</f>
        <v>28</v>
      </c>
      <c r="AD101" s="121">
        <f>'Datos 2-Potenciales calent glob'!$E$32</f>
        <v>265</v>
      </c>
      <c r="AE101" s="123">
        <f>SUMIF('Datos 2-Potenciales calent glob'!$B$6:$B$56,Cálculos_5!F101,'Datos 2-Potenciales calent glob'!$E$6:$E$56)</f>
        <v>0</v>
      </c>
      <c r="AF101" s="121">
        <f>'Datos 2-Potenciales calent glob'!$E$6</f>
        <v>1</v>
      </c>
      <c r="AG101" s="121">
        <f>'Datos 2-Potenciales calent glob'!$E$6</f>
        <v>1</v>
      </c>
      <c r="AH101" s="120">
        <f t="shared" si="21"/>
        <v>0</v>
      </c>
      <c r="AI101" s="121">
        <f t="shared" si="21"/>
        <v>0</v>
      </c>
      <c r="AJ101" s="121">
        <f t="shared" si="21"/>
        <v>0</v>
      </c>
      <c r="AK101" s="121">
        <f t="shared" si="21"/>
        <v>0</v>
      </c>
      <c r="AL101" s="124">
        <f t="shared" si="19"/>
        <v>0</v>
      </c>
      <c r="AM101" s="121">
        <f t="shared" si="22"/>
        <v>0</v>
      </c>
      <c r="AN101" s="207">
        <f t="shared" si="22"/>
        <v>0</v>
      </c>
    </row>
    <row r="102" spans="2:40" ht="13.5" customHeight="1">
      <c r="B102" s="112" t="s">
        <v>509</v>
      </c>
      <c r="C102" s="113" t="s">
        <v>332</v>
      </c>
      <c r="D102" s="113" t="s">
        <v>510</v>
      </c>
      <c r="E102" s="113" t="s">
        <v>1018</v>
      </c>
      <c r="F102" s="113"/>
      <c r="G102" s="226"/>
      <c r="H102" s="113" t="s">
        <v>239</v>
      </c>
      <c r="I102" s="180">
        <v>1</v>
      </c>
      <c r="J102" s="126">
        <f>'Alcance 1'!D121</f>
        <v>0</v>
      </c>
      <c r="K102" s="113" t="str">
        <f>'Alcance 1'!E121</f>
        <v>árboles</v>
      </c>
      <c r="L102" s="113"/>
      <c r="M102" s="203">
        <v>1</v>
      </c>
      <c r="N102" s="117"/>
      <c r="O102" s="113">
        <f t="shared" si="23"/>
        <v>0</v>
      </c>
      <c r="P102" s="115" t="str">
        <f t="shared" si="14"/>
        <v>árboles</v>
      </c>
      <c r="Q102" s="120">
        <v>0</v>
      </c>
      <c r="R102" s="121">
        <v>0</v>
      </c>
      <c r="S102" s="121">
        <v>0</v>
      </c>
      <c r="T102" s="121">
        <v>0</v>
      </c>
      <c r="U102" s="372">
        <f>-'Datos 1-Factores emisión'!C715</f>
        <v>-43.215604411883824</v>
      </c>
      <c r="V102" s="120">
        <f t="shared" si="17"/>
        <v>0</v>
      </c>
      <c r="W102" s="121">
        <f t="shared" si="17"/>
        <v>0</v>
      </c>
      <c r="X102" s="121">
        <f t="shared" si="17"/>
        <v>0</v>
      </c>
      <c r="Y102" s="121">
        <v>0</v>
      </c>
      <c r="Z102" s="121">
        <f t="shared" si="20"/>
        <v>0</v>
      </c>
      <c r="AA102" s="121">
        <f t="shared" si="18"/>
        <v>0</v>
      </c>
      <c r="AB102" s="120">
        <f>'Datos 2-Potenciales calent glob'!$E$6</f>
        <v>1</v>
      </c>
      <c r="AC102" s="121">
        <f>'Datos 2-Potenciales calent glob'!$E$31</f>
        <v>28</v>
      </c>
      <c r="AD102" s="121">
        <f>'Datos 2-Potenciales calent glob'!$E$32</f>
        <v>265</v>
      </c>
      <c r="AE102" s="123">
        <f>SUMIF('Datos 2-Potenciales calent glob'!$B$6:$B$56,Cálculos_5!F102,'Datos 2-Potenciales calent glob'!$E$6:$E$56)</f>
        <v>0</v>
      </c>
      <c r="AF102" s="121">
        <f>'Datos 2-Potenciales calent glob'!$E$6</f>
        <v>1</v>
      </c>
      <c r="AG102" s="121">
        <f>'Datos 2-Potenciales calent glob'!$E$6</f>
        <v>1</v>
      </c>
      <c r="AH102" s="120">
        <f t="shared" si="21"/>
        <v>0</v>
      </c>
      <c r="AI102" s="121">
        <f t="shared" si="21"/>
        <v>0</v>
      </c>
      <c r="AJ102" s="121">
        <f t="shared" si="21"/>
        <v>0</v>
      </c>
      <c r="AK102" s="121">
        <f t="shared" si="21"/>
        <v>0</v>
      </c>
      <c r="AL102" s="124">
        <f t="shared" si="19"/>
        <v>0</v>
      </c>
      <c r="AM102" s="121">
        <f t="shared" si="22"/>
        <v>0</v>
      </c>
      <c r="AN102" s="207">
        <f t="shared" si="22"/>
        <v>0</v>
      </c>
    </row>
    <row r="103" spans="2:40" ht="13.5" customHeight="1">
      <c r="B103" s="112" t="s">
        <v>509</v>
      </c>
      <c r="C103" s="113" t="s">
        <v>332</v>
      </c>
      <c r="D103" s="113" t="s">
        <v>510</v>
      </c>
      <c r="E103" s="113" t="s">
        <v>1019</v>
      </c>
      <c r="F103" s="113"/>
      <c r="G103" s="226"/>
      <c r="H103" s="113" t="s">
        <v>239</v>
      </c>
      <c r="I103" s="180">
        <v>1</v>
      </c>
      <c r="J103" s="126">
        <f>'Alcance 1'!D122</f>
        <v>0</v>
      </c>
      <c r="K103" s="113" t="str">
        <f>'Alcance 1'!E122</f>
        <v>árboles</v>
      </c>
      <c r="L103" s="113"/>
      <c r="M103" s="203">
        <v>1</v>
      </c>
      <c r="N103" s="117"/>
      <c r="O103" s="113">
        <f t="shared" si="23"/>
        <v>0</v>
      </c>
      <c r="P103" s="115" t="str">
        <f t="shared" si="14"/>
        <v>árboles</v>
      </c>
      <c r="Q103" s="120">
        <v>0</v>
      </c>
      <c r="R103" s="121">
        <v>0</v>
      </c>
      <c r="S103" s="121">
        <v>0</v>
      </c>
      <c r="T103" s="121">
        <v>0</v>
      </c>
      <c r="U103" s="372">
        <f>-'Datos 1-Factores emisión'!C716</f>
        <v>-4.5116335469456423</v>
      </c>
      <c r="V103" s="120">
        <f t="shared" si="17"/>
        <v>0</v>
      </c>
      <c r="W103" s="121">
        <f t="shared" si="17"/>
        <v>0</v>
      </c>
      <c r="X103" s="121">
        <f t="shared" si="17"/>
        <v>0</v>
      </c>
      <c r="Y103" s="121">
        <v>0</v>
      </c>
      <c r="Z103" s="121">
        <f t="shared" si="20"/>
        <v>0</v>
      </c>
      <c r="AA103" s="121">
        <f t="shared" si="18"/>
        <v>0</v>
      </c>
      <c r="AB103" s="120">
        <f>'Datos 2-Potenciales calent glob'!$E$6</f>
        <v>1</v>
      </c>
      <c r="AC103" s="121">
        <f>'Datos 2-Potenciales calent glob'!$E$31</f>
        <v>28</v>
      </c>
      <c r="AD103" s="121">
        <f>'Datos 2-Potenciales calent glob'!$E$32</f>
        <v>265</v>
      </c>
      <c r="AE103" s="123">
        <f>SUMIF('Datos 2-Potenciales calent glob'!$B$6:$B$56,Cálculos_5!F103,'Datos 2-Potenciales calent glob'!$E$6:$E$56)</f>
        <v>0</v>
      </c>
      <c r="AF103" s="121">
        <f>'Datos 2-Potenciales calent glob'!$E$6</f>
        <v>1</v>
      </c>
      <c r="AG103" s="121">
        <f>'Datos 2-Potenciales calent glob'!$E$6</f>
        <v>1</v>
      </c>
      <c r="AH103" s="120">
        <f t="shared" si="21"/>
        <v>0</v>
      </c>
      <c r="AI103" s="121">
        <f t="shared" si="21"/>
        <v>0</v>
      </c>
      <c r="AJ103" s="121">
        <f t="shared" si="21"/>
        <v>0</v>
      </c>
      <c r="AK103" s="121">
        <f t="shared" si="21"/>
        <v>0</v>
      </c>
      <c r="AL103" s="124">
        <f t="shared" si="19"/>
        <v>0</v>
      </c>
      <c r="AM103" s="121">
        <f t="shared" si="22"/>
        <v>0</v>
      </c>
      <c r="AN103" s="207">
        <f t="shared" si="22"/>
        <v>0</v>
      </c>
    </row>
    <row r="104" spans="2:40" ht="13.5" customHeight="1">
      <c r="B104" s="112" t="s">
        <v>509</v>
      </c>
      <c r="C104" s="113" t="s">
        <v>332</v>
      </c>
      <c r="D104" s="113" t="s">
        <v>510</v>
      </c>
      <c r="E104" s="113" t="s">
        <v>515</v>
      </c>
      <c r="F104" s="113"/>
      <c r="G104" s="226"/>
      <c r="H104" s="113" t="s">
        <v>239</v>
      </c>
      <c r="I104" s="180">
        <v>1</v>
      </c>
      <c r="J104" s="126">
        <f>'Alcance 1'!D123</f>
        <v>0</v>
      </c>
      <c r="K104" s="113" t="str">
        <f>'Alcance 1'!E123</f>
        <v>árboles</v>
      </c>
      <c r="L104" s="113"/>
      <c r="M104" s="203">
        <v>1</v>
      </c>
      <c r="N104" s="117"/>
      <c r="O104" s="113">
        <f t="shared" si="23"/>
        <v>0</v>
      </c>
      <c r="P104" s="115" t="str">
        <f t="shared" si="14"/>
        <v>árboles</v>
      </c>
      <c r="Q104" s="120">
        <v>0</v>
      </c>
      <c r="R104" s="121">
        <v>0</v>
      </c>
      <c r="S104" s="121">
        <v>0</v>
      </c>
      <c r="T104" s="121">
        <v>0</v>
      </c>
      <c r="U104" s="372">
        <f>-'Datos 1-Factores emisión'!C717</f>
        <v>-2.7396409014675265</v>
      </c>
      <c r="V104" s="120">
        <f t="shared" si="17"/>
        <v>0</v>
      </c>
      <c r="W104" s="121">
        <f t="shared" si="17"/>
        <v>0</v>
      </c>
      <c r="X104" s="121">
        <f t="shared" si="17"/>
        <v>0</v>
      </c>
      <c r="Y104" s="121">
        <v>0</v>
      </c>
      <c r="Z104" s="121">
        <f t="shared" si="20"/>
        <v>0</v>
      </c>
      <c r="AA104" s="121">
        <f t="shared" si="18"/>
        <v>0</v>
      </c>
      <c r="AB104" s="120">
        <f>'Datos 2-Potenciales calent glob'!$E$6</f>
        <v>1</v>
      </c>
      <c r="AC104" s="121">
        <f>'Datos 2-Potenciales calent glob'!$E$31</f>
        <v>28</v>
      </c>
      <c r="AD104" s="121">
        <f>'Datos 2-Potenciales calent glob'!$E$32</f>
        <v>265</v>
      </c>
      <c r="AE104" s="123">
        <f>SUMIF('Datos 2-Potenciales calent glob'!$B$6:$B$56,Cálculos_5!F104,'Datos 2-Potenciales calent glob'!$E$6:$E$56)</f>
        <v>0</v>
      </c>
      <c r="AF104" s="121">
        <f>'Datos 2-Potenciales calent glob'!$E$6</f>
        <v>1</v>
      </c>
      <c r="AG104" s="121">
        <f>'Datos 2-Potenciales calent glob'!$E$6</f>
        <v>1</v>
      </c>
      <c r="AH104" s="120">
        <f t="shared" si="21"/>
        <v>0</v>
      </c>
      <c r="AI104" s="121">
        <f t="shared" si="21"/>
        <v>0</v>
      </c>
      <c r="AJ104" s="121">
        <f t="shared" si="21"/>
        <v>0</v>
      </c>
      <c r="AK104" s="121">
        <f t="shared" si="21"/>
        <v>0</v>
      </c>
      <c r="AL104" s="124">
        <f t="shared" si="19"/>
        <v>0</v>
      </c>
      <c r="AM104" s="121">
        <f t="shared" si="22"/>
        <v>0</v>
      </c>
      <c r="AN104" s="207">
        <f t="shared" si="22"/>
        <v>0</v>
      </c>
    </row>
    <row r="105" spans="2:40" ht="13.5" customHeight="1">
      <c r="B105" s="112" t="s">
        <v>509</v>
      </c>
      <c r="C105" s="113" t="s">
        <v>332</v>
      </c>
      <c r="D105" s="113" t="s">
        <v>510</v>
      </c>
      <c r="E105" s="113" t="s">
        <v>1020</v>
      </c>
      <c r="F105" s="113"/>
      <c r="G105" s="226"/>
      <c r="H105" s="113" t="s">
        <v>239</v>
      </c>
      <c r="I105" s="180">
        <v>1</v>
      </c>
      <c r="J105" s="126">
        <f>'Alcance 1'!D124</f>
        <v>0</v>
      </c>
      <c r="K105" s="113" t="str">
        <f>'Alcance 1'!E124</f>
        <v>árboles</v>
      </c>
      <c r="L105" s="113"/>
      <c r="M105" s="203">
        <v>1</v>
      </c>
      <c r="N105" s="117"/>
      <c r="O105" s="113">
        <f t="shared" si="23"/>
        <v>0</v>
      </c>
      <c r="P105" s="115" t="str">
        <f t="shared" si="14"/>
        <v>árboles</v>
      </c>
      <c r="Q105" s="120">
        <v>0</v>
      </c>
      <c r="R105" s="121">
        <v>0</v>
      </c>
      <c r="S105" s="121">
        <v>0</v>
      </c>
      <c r="T105" s="121">
        <v>0</v>
      </c>
      <c r="U105" s="372">
        <f>-'Datos 1-Factores emisión'!C718</f>
        <v>-1.707884856498515</v>
      </c>
      <c r="V105" s="120">
        <f t="shared" si="17"/>
        <v>0</v>
      </c>
      <c r="W105" s="121">
        <f t="shared" si="17"/>
        <v>0</v>
      </c>
      <c r="X105" s="121">
        <f t="shared" si="17"/>
        <v>0</v>
      </c>
      <c r="Y105" s="121">
        <v>0</v>
      </c>
      <c r="Z105" s="121">
        <f t="shared" si="20"/>
        <v>0</v>
      </c>
      <c r="AA105" s="121">
        <f t="shared" si="18"/>
        <v>0</v>
      </c>
      <c r="AB105" s="120">
        <f>'Datos 2-Potenciales calent glob'!$E$6</f>
        <v>1</v>
      </c>
      <c r="AC105" s="121">
        <f>'Datos 2-Potenciales calent glob'!$E$31</f>
        <v>28</v>
      </c>
      <c r="AD105" s="121">
        <f>'Datos 2-Potenciales calent glob'!$E$32</f>
        <v>265</v>
      </c>
      <c r="AE105" s="123">
        <f>SUMIF('Datos 2-Potenciales calent glob'!$B$6:$B$56,Cálculos_5!F105,'Datos 2-Potenciales calent glob'!$E$6:$E$56)</f>
        <v>0</v>
      </c>
      <c r="AF105" s="121">
        <f>'Datos 2-Potenciales calent glob'!$E$6</f>
        <v>1</v>
      </c>
      <c r="AG105" s="121">
        <f>'Datos 2-Potenciales calent glob'!$E$6</f>
        <v>1</v>
      </c>
      <c r="AH105" s="120">
        <f t="shared" si="21"/>
        <v>0</v>
      </c>
      <c r="AI105" s="121">
        <f t="shared" si="21"/>
        <v>0</v>
      </c>
      <c r="AJ105" s="121">
        <f t="shared" si="21"/>
        <v>0</v>
      </c>
      <c r="AK105" s="121">
        <f t="shared" si="21"/>
        <v>0</v>
      </c>
      <c r="AL105" s="124">
        <f t="shared" si="19"/>
        <v>0</v>
      </c>
      <c r="AM105" s="121">
        <f t="shared" si="22"/>
        <v>0</v>
      </c>
      <c r="AN105" s="207">
        <f t="shared" si="22"/>
        <v>0</v>
      </c>
    </row>
    <row r="106" spans="2:40" ht="13.5" customHeight="1">
      <c r="B106" s="112" t="s">
        <v>509</v>
      </c>
      <c r="C106" s="113" t="s">
        <v>332</v>
      </c>
      <c r="D106" s="113" t="s">
        <v>510</v>
      </c>
      <c r="E106" s="113" t="s">
        <v>1021</v>
      </c>
      <c r="F106" s="113"/>
      <c r="G106" s="226"/>
      <c r="H106" s="113" t="s">
        <v>239</v>
      </c>
      <c r="I106" s="180">
        <v>1</v>
      </c>
      <c r="J106" s="126">
        <f>'Alcance 1'!D125</f>
        <v>0</v>
      </c>
      <c r="K106" s="113" t="str">
        <f>'Alcance 1'!E125</f>
        <v>árboles</v>
      </c>
      <c r="L106" s="113"/>
      <c r="M106" s="203">
        <v>1</v>
      </c>
      <c r="N106" s="117"/>
      <c r="O106" s="113">
        <f t="shared" si="23"/>
        <v>0</v>
      </c>
      <c r="P106" s="115" t="str">
        <f t="shared" si="14"/>
        <v>árboles</v>
      </c>
      <c r="Q106" s="120">
        <v>0</v>
      </c>
      <c r="R106" s="121">
        <v>0</v>
      </c>
      <c r="S106" s="121">
        <v>0</v>
      </c>
      <c r="T106" s="121">
        <v>0</v>
      </c>
      <c r="U106" s="372">
        <f>-'Datos 1-Factores emisión'!C719</f>
        <v>-2.6399271233093504</v>
      </c>
      <c r="V106" s="120">
        <f t="shared" si="17"/>
        <v>0</v>
      </c>
      <c r="W106" s="121">
        <f t="shared" si="17"/>
        <v>0</v>
      </c>
      <c r="X106" s="121">
        <f t="shared" si="17"/>
        <v>0</v>
      </c>
      <c r="Y106" s="121">
        <v>0</v>
      </c>
      <c r="Z106" s="121">
        <f t="shared" si="20"/>
        <v>0</v>
      </c>
      <c r="AA106" s="121">
        <f t="shared" si="18"/>
        <v>0</v>
      </c>
      <c r="AB106" s="120">
        <f>'Datos 2-Potenciales calent glob'!$E$6</f>
        <v>1</v>
      </c>
      <c r="AC106" s="121">
        <f>'Datos 2-Potenciales calent glob'!$E$31</f>
        <v>28</v>
      </c>
      <c r="AD106" s="121">
        <f>'Datos 2-Potenciales calent glob'!$E$32</f>
        <v>265</v>
      </c>
      <c r="AE106" s="123">
        <f>SUMIF('Datos 2-Potenciales calent glob'!$B$6:$B$56,Cálculos_5!F106,'Datos 2-Potenciales calent glob'!$E$6:$E$56)</f>
        <v>0</v>
      </c>
      <c r="AF106" s="121">
        <f>'Datos 2-Potenciales calent glob'!$E$6</f>
        <v>1</v>
      </c>
      <c r="AG106" s="121">
        <f>'Datos 2-Potenciales calent glob'!$E$6</f>
        <v>1</v>
      </c>
      <c r="AH106" s="120">
        <f t="shared" si="21"/>
        <v>0</v>
      </c>
      <c r="AI106" s="121">
        <f t="shared" si="21"/>
        <v>0</v>
      </c>
      <c r="AJ106" s="121">
        <f t="shared" si="21"/>
        <v>0</v>
      </c>
      <c r="AK106" s="121">
        <f t="shared" si="21"/>
        <v>0</v>
      </c>
      <c r="AL106" s="124">
        <f t="shared" si="19"/>
        <v>0</v>
      </c>
      <c r="AM106" s="121">
        <f t="shared" si="22"/>
        <v>0</v>
      </c>
      <c r="AN106" s="207">
        <f t="shared" si="22"/>
        <v>0</v>
      </c>
    </row>
    <row r="107" spans="2:40" ht="13.5" customHeight="1">
      <c r="B107" s="112" t="s">
        <v>509</v>
      </c>
      <c r="C107" s="113" t="s">
        <v>332</v>
      </c>
      <c r="D107" s="113" t="s">
        <v>510</v>
      </c>
      <c r="E107" s="113" t="s">
        <v>1022</v>
      </c>
      <c r="F107" s="113"/>
      <c r="G107" s="226"/>
      <c r="H107" s="113" t="s">
        <v>239</v>
      </c>
      <c r="I107" s="180">
        <v>1</v>
      </c>
      <c r="J107" s="126">
        <f>'Alcance 1'!D126</f>
        <v>0</v>
      </c>
      <c r="K107" s="113" t="str">
        <f>'Alcance 1'!E126</f>
        <v>árboles</v>
      </c>
      <c r="L107" s="113"/>
      <c r="M107" s="203">
        <v>1</v>
      </c>
      <c r="N107" s="117"/>
      <c r="O107" s="113">
        <f t="shared" si="23"/>
        <v>0</v>
      </c>
      <c r="P107" s="115" t="str">
        <f t="shared" si="14"/>
        <v>árboles</v>
      </c>
      <c r="Q107" s="120">
        <v>0</v>
      </c>
      <c r="R107" s="121">
        <v>0</v>
      </c>
      <c r="S107" s="121">
        <v>0</v>
      </c>
      <c r="T107" s="121">
        <v>0</v>
      </c>
      <c r="U107" s="372">
        <f>-'Datos 1-Factores emisión'!C720</f>
        <v>-19.416497876984124</v>
      </c>
      <c r="V107" s="120">
        <f t="shared" si="17"/>
        <v>0</v>
      </c>
      <c r="W107" s="121">
        <f t="shared" si="17"/>
        <v>0</v>
      </c>
      <c r="X107" s="121">
        <f t="shared" si="17"/>
        <v>0</v>
      </c>
      <c r="Y107" s="121">
        <v>0</v>
      </c>
      <c r="Z107" s="121">
        <f t="shared" si="20"/>
        <v>0</v>
      </c>
      <c r="AA107" s="121">
        <f t="shared" si="18"/>
        <v>0</v>
      </c>
      <c r="AB107" s="120">
        <f>'Datos 2-Potenciales calent glob'!$E$6</f>
        <v>1</v>
      </c>
      <c r="AC107" s="121">
        <f>'Datos 2-Potenciales calent glob'!$E$31</f>
        <v>28</v>
      </c>
      <c r="AD107" s="121">
        <f>'Datos 2-Potenciales calent glob'!$E$32</f>
        <v>265</v>
      </c>
      <c r="AE107" s="123">
        <f>SUMIF('Datos 2-Potenciales calent glob'!$B$6:$B$56,Cálculos_5!F107,'Datos 2-Potenciales calent glob'!$E$6:$E$56)</f>
        <v>0</v>
      </c>
      <c r="AF107" s="121">
        <f>'Datos 2-Potenciales calent glob'!$E$6</f>
        <v>1</v>
      </c>
      <c r="AG107" s="121">
        <f>'Datos 2-Potenciales calent glob'!$E$6</f>
        <v>1</v>
      </c>
      <c r="AH107" s="120">
        <f t="shared" si="21"/>
        <v>0</v>
      </c>
      <c r="AI107" s="121">
        <f t="shared" si="21"/>
        <v>0</v>
      </c>
      <c r="AJ107" s="121">
        <f t="shared" si="21"/>
        <v>0</v>
      </c>
      <c r="AK107" s="121">
        <f t="shared" si="21"/>
        <v>0</v>
      </c>
      <c r="AL107" s="124">
        <f t="shared" si="19"/>
        <v>0</v>
      </c>
      <c r="AM107" s="121">
        <f t="shared" si="22"/>
        <v>0</v>
      </c>
      <c r="AN107" s="207">
        <f t="shared" si="22"/>
        <v>0</v>
      </c>
    </row>
    <row r="108" spans="2:40" ht="13.5" customHeight="1">
      <c r="B108" s="112" t="s">
        <v>509</v>
      </c>
      <c r="C108" s="113" t="s">
        <v>332</v>
      </c>
      <c r="D108" s="113" t="s">
        <v>510</v>
      </c>
      <c r="E108" s="113" t="s">
        <v>1023</v>
      </c>
      <c r="F108" s="113"/>
      <c r="G108" s="226"/>
      <c r="H108" s="113" t="s">
        <v>239</v>
      </c>
      <c r="I108" s="180">
        <v>1</v>
      </c>
      <c r="J108" s="126">
        <f>'Alcance 1'!D127</f>
        <v>0</v>
      </c>
      <c r="K108" s="113" t="str">
        <f>'Alcance 1'!E127</f>
        <v>árboles</v>
      </c>
      <c r="L108" s="113"/>
      <c r="M108" s="203">
        <v>1</v>
      </c>
      <c r="N108" s="117"/>
      <c r="O108" s="113">
        <f t="shared" si="23"/>
        <v>0</v>
      </c>
      <c r="P108" s="115" t="str">
        <f t="shared" si="14"/>
        <v>árboles</v>
      </c>
      <c r="Q108" s="120">
        <v>0</v>
      </c>
      <c r="R108" s="121">
        <v>0</v>
      </c>
      <c r="S108" s="121">
        <v>0</v>
      </c>
      <c r="T108" s="121">
        <v>0</v>
      </c>
      <c r="U108" s="372">
        <f>-'Datos 1-Factores emisión'!C721</f>
        <v>-23.040528217655929</v>
      </c>
      <c r="V108" s="120">
        <f t="shared" si="17"/>
        <v>0</v>
      </c>
      <c r="W108" s="121">
        <f t="shared" si="17"/>
        <v>0</v>
      </c>
      <c r="X108" s="121">
        <f t="shared" si="17"/>
        <v>0</v>
      </c>
      <c r="Y108" s="121">
        <v>0</v>
      </c>
      <c r="Z108" s="121">
        <f t="shared" si="20"/>
        <v>0</v>
      </c>
      <c r="AA108" s="121">
        <f t="shared" si="18"/>
        <v>0</v>
      </c>
      <c r="AB108" s="120">
        <f>'Datos 2-Potenciales calent glob'!$E$6</f>
        <v>1</v>
      </c>
      <c r="AC108" s="121">
        <f>'Datos 2-Potenciales calent glob'!$E$31</f>
        <v>28</v>
      </c>
      <c r="AD108" s="121">
        <f>'Datos 2-Potenciales calent glob'!$E$32</f>
        <v>265</v>
      </c>
      <c r="AE108" s="123">
        <f>SUMIF('Datos 2-Potenciales calent glob'!$B$6:$B$56,Cálculos_5!F108,'Datos 2-Potenciales calent glob'!$E$6:$E$56)</f>
        <v>0</v>
      </c>
      <c r="AF108" s="121">
        <f>'Datos 2-Potenciales calent glob'!$E$6</f>
        <v>1</v>
      </c>
      <c r="AG108" s="121">
        <f>'Datos 2-Potenciales calent glob'!$E$6</f>
        <v>1</v>
      </c>
      <c r="AH108" s="120">
        <f t="shared" si="21"/>
        <v>0</v>
      </c>
      <c r="AI108" s="121">
        <f t="shared" si="21"/>
        <v>0</v>
      </c>
      <c r="AJ108" s="121">
        <f t="shared" si="21"/>
        <v>0</v>
      </c>
      <c r="AK108" s="121">
        <f t="shared" si="21"/>
        <v>0</v>
      </c>
      <c r="AL108" s="124">
        <f t="shared" si="19"/>
        <v>0</v>
      </c>
      <c r="AM108" s="121">
        <f t="shared" si="22"/>
        <v>0</v>
      </c>
      <c r="AN108" s="207">
        <f t="shared" si="22"/>
        <v>0</v>
      </c>
    </row>
    <row r="109" spans="2:40" ht="13.5" customHeight="1">
      <c r="B109" s="112" t="s">
        <v>509</v>
      </c>
      <c r="C109" s="113" t="s">
        <v>332</v>
      </c>
      <c r="D109" s="113" t="s">
        <v>510</v>
      </c>
      <c r="E109" s="113" t="s">
        <v>1024</v>
      </c>
      <c r="F109" s="113"/>
      <c r="G109" s="226"/>
      <c r="H109" s="113" t="s">
        <v>239</v>
      </c>
      <c r="I109" s="180">
        <v>1</v>
      </c>
      <c r="J109" s="126">
        <f>'Alcance 1'!D128</f>
        <v>0</v>
      </c>
      <c r="K109" s="113" t="str">
        <f>'Alcance 1'!E128</f>
        <v>árboles</v>
      </c>
      <c r="L109" s="113"/>
      <c r="M109" s="203">
        <v>1</v>
      </c>
      <c r="N109" s="117"/>
      <c r="O109" s="113">
        <f t="shared" si="23"/>
        <v>0</v>
      </c>
      <c r="P109" s="115" t="str">
        <f t="shared" si="14"/>
        <v>árboles</v>
      </c>
      <c r="Q109" s="120">
        <v>0</v>
      </c>
      <c r="R109" s="121">
        <v>0</v>
      </c>
      <c r="S109" s="121">
        <v>0</v>
      </c>
      <c r="T109" s="121">
        <v>0</v>
      </c>
      <c r="U109" s="372">
        <f>-'Datos 1-Factores emisión'!C722</f>
        <v>-5.9914245101205994</v>
      </c>
      <c r="V109" s="120">
        <f t="shared" si="17"/>
        <v>0</v>
      </c>
      <c r="W109" s="121">
        <f t="shared" si="17"/>
        <v>0</v>
      </c>
      <c r="X109" s="121">
        <f t="shared" si="17"/>
        <v>0</v>
      </c>
      <c r="Y109" s="121">
        <v>0</v>
      </c>
      <c r="Z109" s="121">
        <f t="shared" si="20"/>
        <v>0</v>
      </c>
      <c r="AA109" s="121">
        <f t="shared" si="18"/>
        <v>0</v>
      </c>
      <c r="AB109" s="120">
        <f>'Datos 2-Potenciales calent glob'!$E$6</f>
        <v>1</v>
      </c>
      <c r="AC109" s="121">
        <f>'Datos 2-Potenciales calent glob'!$E$31</f>
        <v>28</v>
      </c>
      <c r="AD109" s="121">
        <f>'Datos 2-Potenciales calent glob'!$E$32</f>
        <v>265</v>
      </c>
      <c r="AE109" s="123">
        <f>SUMIF('Datos 2-Potenciales calent glob'!$B$6:$B$56,Cálculos_5!F109,'Datos 2-Potenciales calent glob'!$E$6:$E$56)</f>
        <v>0</v>
      </c>
      <c r="AF109" s="121">
        <f>'Datos 2-Potenciales calent glob'!$E$6</f>
        <v>1</v>
      </c>
      <c r="AG109" s="121">
        <f>'Datos 2-Potenciales calent glob'!$E$6</f>
        <v>1</v>
      </c>
      <c r="AH109" s="120">
        <f t="shared" si="21"/>
        <v>0</v>
      </c>
      <c r="AI109" s="121">
        <f t="shared" si="21"/>
        <v>0</v>
      </c>
      <c r="AJ109" s="121">
        <f t="shared" si="21"/>
        <v>0</v>
      </c>
      <c r="AK109" s="121">
        <f t="shared" si="21"/>
        <v>0</v>
      </c>
      <c r="AL109" s="124">
        <f t="shared" si="19"/>
        <v>0</v>
      </c>
      <c r="AM109" s="121">
        <f t="shared" si="22"/>
        <v>0</v>
      </c>
      <c r="AN109" s="207">
        <f t="shared" si="22"/>
        <v>0</v>
      </c>
    </row>
    <row r="110" spans="2:40" ht="13.5" customHeight="1">
      <c r="B110" s="112" t="s">
        <v>509</v>
      </c>
      <c r="C110" s="113" t="s">
        <v>332</v>
      </c>
      <c r="D110" s="113" t="s">
        <v>510</v>
      </c>
      <c r="E110" s="113" t="s">
        <v>1025</v>
      </c>
      <c r="F110" s="113"/>
      <c r="G110" s="226"/>
      <c r="H110" s="113" t="s">
        <v>239</v>
      </c>
      <c r="I110" s="180">
        <v>1</v>
      </c>
      <c r="J110" s="126">
        <f>'Alcance 1'!D129</f>
        <v>0</v>
      </c>
      <c r="K110" s="113" t="str">
        <f>'Alcance 1'!E129</f>
        <v>árboles</v>
      </c>
      <c r="L110" s="113"/>
      <c r="M110" s="203">
        <v>1</v>
      </c>
      <c r="N110" s="117"/>
      <c r="O110" s="113">
        <f t="shared" si="23"/>
        <v>0</v>
      </c>
      <c r="P110" s="115" t="str">
        <f t="shared" si="14"/>
        <v>árboles</v>
      </c>
      <c r="Q110" s="120">
        <v>0</v>
      </c>
      <c r="R110" s="121">
        <v>0</v>
      </c>
      <c r="S110" s="121">
        <v>0</v>
      </c>
      <c r="T110" s="121">
        <v>0</v>
      </c>
      <c r="U110" s="372">
        <f>-'Datos 1-Factores emisión'!C723</f>
        <v>-1.1282045142491459</v>
      </c>
      <c r="V110" s="120">
        <f t="shared" si="17"/>
        <v>0</v>
      </c>
      <c r="W110" s="121">
        <f t="shared" si="17"/>
        <v>0</v>
      </c>
      <c r="X110" s="121">
        <f t="shared" si="17"/>
        <v>0</v>
      </c>
      <c r="Y110" s="121">
        <v>0</v>
      </c>
      <c r="Z110" s="121">
        <f t="shared" si="20"/>
        <v>0</v>
      </c>
      <c r="AA110" s="121">
        <f t="shared" si="18"/>
        <v>0</v>
      </c>
      <c r="AB110" s="120">
        <f>'Datos 2-Potenciales calent glob'!$E$6</f>
        <v>1</v>
      </c>
      <c r="AC110" s="121">
        <f>'Datos 2-Potenciales calent glob'!$E$31</f>
        <v>28</v>
      </c>
      <c r="AD110" s="121">
        <f>'Datos 2-Potenciales calent glob'!$E$32</f>
        <v>265</v>
      </c>
      <c r="AE110" s="123">
        <f>SUMIF('Datos 2-Potenciales calent glob'!$B$6:$B$56,Cálculos_5!F110,'Datos 2-Potenciales calent glob'!$E$6:$E$56)</f>
        <v>0</v>
      </c>
      <c r="AF110" s="121">
        <f>'Datos 2-Potenciales calent glob'!$E$6</f>
        <v>1</v>
      </c>
      <c r="AG110" s="121">
        <f>'Datos 2-Potenciales calent glob'!$E$6</f>
        <v>1</v>
      </c>
      <c r="AH110" s="120">
        <f t="shared" si="21"/>
        <v>0</v>
      </c>
      <c r="AI110" s="121">
        <f t="shared" si="21"/>
        <v>0</v>
      </c>
      <c r="AJ110" s="121">
        <f t="shared" si="21"/>
        <v>0</v>
      </c>
      <c r="AK110" s="121">
        <f t="shared" si="21"/>
        <v>0</v>
      </c>
      <c r="AL110" s="124">
        <f t="shared" si="19"/>
        <v>0</v>
      </c>
      <c r="AM110" s="121">
        <f t="shared" si="22"/>
        <v>0</v>
      </c>
      <c r="AN110" s="207">
        <f t="shared" si="22"/>
        <v>0</v>
      </c>
    </row>
    <row r="111" spans="2:40" ht="13.5" customHeight="1">
      <c r="B111" s="112" t="s">
        <v>509</v>
      </c>
      <c r="C111" s="113" t="s">
        <v>332</v>
      </c>
      <c r="D111" s="113" t="s">
        <v>510</v>
      </c>
      <c r="E111" s="113" t="s">
        <v>516</v>
      </c>
      <c r="F111" s="113"/>
      <c r="G111" s="226"/>
      <c r="H111" s="113" t="s">
        <v>239</v>
      </c>
      <c r="I111" s="180">
        <v>1</v>
      </c>
      <c r="J111" s="126">
        <f>'Alcance 1'!D130</f>
        <v>0</v>
      </c>
      <c r="K111" s="113" t="str">
        <f>'Alcance 1'!E130</f>
        <v>árboles</v>
      </c>
      <c r="L111" s="113"/>
      <c r="M111" s="203">
        <v>1</v>
      </c>
      <c r="N111" s="117"/>
      <c r="O111" s="113">
        <f t="shared" si="23"/>
        <v>0</v>
      </c>
      <c r="P111" s="115" t="str">
        <f t="shared" si="14"/>
        <v>árboles</v>
      </c>
      <c r="Q111" s="120">
        <v>0</v>
      </c>
      <c r="R111" s="121">
        <v>0</v>
      </c>
      <c r="S111" s="121">
        <v>0</v>
      </c>
      <c r="T111" s="121">
        <v>0</v>
      </c>
      <c r="U111" s="372">
        <f>-'Datos 1-Factores emisión'!C724</f>
        <v>-5.5869000612925124</v>
      </c>
      <c r="V111" s="120">
        <f t="shared" si="17"/>
        <v>0</v>
      </c>
      <c r="W111" s="121">
        <f t="shared" si="17"/>
        <v>0</v>
      </c>
      <c r="X111" s="121">
        <f t="shared" si="17"/>
        <v>0</v>
      </c>
      <c r="Y111" s="121">
        <v>0</v>
      </c>
      <c r="Z111" s="121">
        <f t="shared" si="20"/>
        <v>0</v>
      </c>
      <c r="AA111" s="121">
        <f t="shared" si="18"/>
        <v>0</v>
      </c>
      <c r="AB111" s="120">
        <f>'Datos 2-Potenciales calent glob'!$E$6</f>
        <v>1</v>
      </c>
      <c r="AC111" s="121">
        <f>'Datos 2-Potenciales calent glob'!$E$31</f>
        <v>28</v>
      </c>
      <c r="AD111" s="121">
        <f>'Datos 2-Potenciales calent glob'!$E$32</f>
        <v>265</v>
      </c>
      <c r="AE111" s="123">
        <f>SUMIF('Datos 2-Potenciales calent glob'!$B$6:$B$56,Cálculos_5!F111,'Datos 2-Potenciales calent glob'!$E$6:$E$56)</f>
        <v>0</v>
      </c>
      <c r="AF111" s="121">
        <f>'Datos 2-Potenciales calent glob'!$E$6</f>
        <v>1</v>
      </c>
      <c r="AG111" s="121">
        <f>'Datos 2-Potenciales calent glob'!$E$6</f>
        <v>1</v>
      </c>
      <c r="AH111" s="120">
        <f t="shared" si="21"/>
        <v>0</v>
      </c>
      <c r="AI111" s="121">
        <f t="shared" si="21"/>
        <v>0</v>
      </c>
      <c r="AJ111" s="121">
        <f t="shared" si="21"/>
        <v>0</v>
      </c>
      <c r="AK111" s="121">
        <f t="shared" si="21"/>
        <v>0</v>
      </c>
      <c r="AL111" s="124">
        <f t="shared" si="19"/>
        <v>0</v>
      </c>
      <c r="AM111" s="121">
        <f t="shared" si="22"/>
        <v>0</v>
      </c>
      <c r="AN111" s="207">
        <f t="shared" si="22"/>
        <v>0</v>
      </c>
    </row>
    <row r="112" spans="2:40" ht="13.5" customHeight="1">
      <c r="B112" s="112" t="s">
        <v>509</v>
      </c>
      <c r="C112" s="113" t="s">
        <v>332</v>
      </c>
      <c r="D112" s="113" t="s">
        <v>510</v>
      </c>
      <c r="E112" s="113" t="s">
        <v>525</v>
      </c>
      <c r="F112" s="113"/>
      <c r="G112" s="226"/>
      <c r="H112" s="113" t="s">
        <v>239</v>
      </c>
      <c r="I112" s="180">
        <v>1</v>
      </c>
      <c r="J112" s="126">
        <f>'Alcance 1'!D131</f>
        <v>0</v>
      </c>
      <c r="K112" s="113" t="str">
        <f>'Alcance 1'!E131</f>
        <v>árboles</v>
      </c>
      <c r="L112" s="113"/>
      <c r="M112" s="203">
        <v>1</v>
      </c>
      <c r="N112" s="117"/>
      <c r="O112" s="113">
        <f t="shared" si="23"/>
        <v>0</v>
      </c>
      <c r="P112" s="115" t="str">
        <f t="shared" si="14"/>
        <v>árboles</v>
      </c>
      <c r="Q112" s="120">
        <v>0</v>
      </c>
      <c r="R112" s="121">
        <v>0</v>
      </c>
      <c r="S112" s="121">
        <v>0</v>
      </c>
      <c r="T112" s="121">
        <v>0</v>
      </c>
      <c r="U112" s="372">
        <f>-'Datos 1-Factores emisión'!C725</f>
        <v>-38.837192462473482</v>
      </c>
      <c r="V112" s="120">
        <f t="shared" si="17"/>
        <v>0</v>
      </c>
      <c r="W112" s="121">
        <f t="shared" si="17"/>
        <v>0</v>
      </c>
      <c r="X112" s="121">
        <f t="shared" si="17"/>
        <v>0</v>
      </c>
      <c r="Y112" s="121">
        <v>0</v>
      </c>
      <c r="Z112" s="121">
        <f t="shared" si="20"/>
        <v>0</v>
      </c>
      <c r="AA112" s="121">
        <f t="shared" si="18"/>
        <v>0</v>
      </c>
      <c r="AB112" s="120">
        <f>'Datos 2-Potenciales calent glob'!$E$6</f>
        <v>1</v>
      </c>
      <c r="AC112" s="121">
        <f>'Datos 2-Potenciales calent glob'!$E$31</f>
        <v>28</v>
      </c>
      <c r="AD112" s="121">
        <f>'Datos 2-Potenciales calent glob'!$E$32</f>
        <v>265</v>
      </c>
      <c r="AE112" s="123">
        <f>SUMIF('Datos 2-Potenciales calent glob'!$B$6:$B$56,Cálculos_5!F112,'Datos 2-Potenciales calent glob'!$E$6:$E$56)</f>
        <v>0</v>
      </c>
      <c r="AF112" s="121">
        <f>'Datos 2-Potenciales calent glob'!$E$6</f>
        <v>1</v>
      </c>
      <c r="AG112" s="121">
        <f>'Datos 2-Potenciales calent glob'!$E$6</f>
        <v>1</v>
      </c>
      <c r="AH112" s="120">
        <f t="shared" si="21"/>
        <v>0</v>
      </c>
      <c r="AI112" s="121">
        <f t="shared" si="21"/>
        <v>0</v>
      </c>
      <c r="AJ112" s="121">
        <f t="shared" si="21"/>
        <v>0</v>
      </c>
      <c r="AK112" s="121">
        <f t="shared" si="21"/>
        <v>0</v>
      </c>
      <c r="AL112" s="124">
        <f t="shared" si="19"/>
        <v>0</v>
      </c>
      <c r="AM112" s="121">
        <f t="shared" si="22"/>
        <v>0</v>
      </c>
      <c r="AN112" s="207">
        <f t="shared" si="22"/>
        <v>0</v>
      </c>
    </row>
    <row r="113" spans="2:40" ht="13.5" customHeight="1">
      <c r="B113" s="112" t="s">
        <v>509</v>
      </c>
      <c r="C113" s="113" t="s">
        <v>332</v>
      </c>
      <c r="D113" s="113" t="s">
        <v>510</v>
      </c>
      <c r="E113" s="113" t="s">
        <v>1026</v>
      </c>
      <c r="F113" s="113"/>
      <c r="G113" s="226"/>
      <c r="H113" s="113" t="s">
        <v>239</v>
      </c>
      <c r="I113" s="180">
        <v>1</v>
      </c>
      <c r="J113" s="126">
        <f>'Alcance 1'!D132</f>
        <v>0</v>
      </c>
      <c r="K113" s="113" t="str">
        <f>'Alcance 1'!E132</f>
        <v>árboles</v>
      </c>
      <c r="L113" s="113"/>
      <c r="M113" s="203">
        <v>1</v>
      </c>
      <c r="N113" s="117"/>
      <c r="O113" s="113">
        <f t="shared" si="23"/>
        <v>0</v>
      </c>
      <c r="P113" s="115" t="str">
        <f t="shared" si="14"/>
        <v>árboles</v>
      </c>
      <c r="Q113" s="120">
        <v>0</v>
      </c>
      <c r="R113" s="121">
        <v>0</v>
      </c>
      <c r="S113" s="121">
        <v>0</v>
      </c>
      <c r="T113" s="121">
        <v>0</v>
      </c>
      <c r="U113" s="372">
        <f>-'Datos 1-Factores emisión'!C726</f>
        <v>-2.0341483274480723</v>
      </c>
      <c r="V113" s="120">
        <f t="shared" si="17"/>
        <v>0</v>
      </c>
      <c r="W113" s="121">
        <f t="shared" si="17"/>
        <v>0</v>
      </c>
      <c r="X113" s="121">
        <f t="shared" si="17"/>
        <v>0</v>
      </c>
      <c r="Y113" s="121">
        <v>0</v>
      </c>
      <c r="Z113" s="121">
        <f t="shared" si="20"/>
        <v>0</v>
      </c>
      <c r="AA113" s="121">
        <f t="shared" si="18"/>
        <v>0</v>
      </c>
      <c r="AB113" s="120">
        <f>'Datos 2-Potenciales calent glob'!$E$6</f>
        <v>1</v>
      </c>
      <c r="AC113" s="121">
        <f>'Datos 2-Potenciales calent glob'!$E$31</f>
        <v>28</v>
      </c>
      <c r="AD113" s="121">
        <f>'Datos 2-Potenciales calent glob'!$E$32</f>
        <v>265</v>
      </c>
      <c r="AE113" s="123">
        <f>SUMIF('Datos 2-Potenciales calent glob'!$B$6:$B$56,Cálculos_5!F113,'Datos 2-Potenciales calent glob'!$E$6:$E$56)</f>
        <v>0</v>
      </c>
      <c r="AF113" s="121">
        <f>'Datos 2-Potenciales calent glob'!$E$6</f>
        <v>1</v>
      </c>
      <c r="AG113" s="121">
        <f>'Datos 2-Potenciales calent glob'!$E$6</f>
        <v>1</v>
      </c>
      <c r="AH113" s="120">
        <f t="shared" si="21"/>
        <v>0</v>
      </c>
      <c r="AI113" s="121">
        <f t="shared" si="21"/>
        <v>0</v>
      </c>
      <c r="AJ113" s="121">
        <f t="shared" si="21"/>
        <v>0</v>
      </c>
      <c r="AK113" s="121">
        <f t="shared" si="21"/>
        <v>0</v>
      </c>
      <c r="AL113" s="124">
        <f t="shared" si="19"/>
        <v>0</v>
      </c>
      <c r="AM113" s="121">
        <f t="shared" si="22"/>
        <v>0</v>
      </c>
      <c r="AN113" s="207">
        <f t="shared" si="22"/>
        <v>0</v>
      </c>
    </row>
    <row r="114" spans="2:40" ht="13.5" customHeight="1">
      <c r="B114" s="112" t="s">
        <v>509</v>
      </c>
      <c r="C114" s="113" t="s">
        <v>332</v>
      </c>
      <c r="D114" s="113" t="s">
        <v>510</v>
      </c>
      <c r="E114" s="113" t="s">
        <v>1027</v>
      </c>
      <c r="F114" s="113"/>
      <c r="G114" s="226"/>
      <c r="H114" s="113" t="s">
        <v>239</v>
      </c>
      <c r="I114" s="180">
        <v>1</v>
      </c>
      <c r="J114" s="126">
        <f>'Alcance 1'!D133</f>
        <v>0</v>
      </c>
      <c r="K114" s="113" t="str">
        <f>'Alcance 1'!E133</f>
        <v>árboles</v>
      </c>
      <c r="L114" s="113"/>
      <c r="M114" s="203">
        <v>1</v>
      </c>
      <c r="N114" s="117"/>
      <c r="O114" s="113">
        <f t="shared" si="23"/>
        <v>0</v>
      </c>
      <c r="P114" s="115" t="str">
        <f t="shared" si="14"/>
        <v>árboles</v>
      </c>
      <c r="Q114" s="120">
        <v>0</v>
      </c>
      <c r="R114" s="121">
        <v>0</v>
      </c>
      <c r="S114" s="121">
        <v>0</v>
      </c>
      <c r="T114" s="121">
        <v>0</v>
      </c>
      <c r="U114" s="372">
        <f>-'Datos 1-Factores emisión'!C727</f>
        <v>-1.5819644153320491</v>
      </c>
      <c r="V114" s="120">
        <f t="shared" si="17"/>
        <v>0</v>
      </c>
      <c r="W114" s="121">
        <f t="shared" si="17"/>
        <v>0</v>
      </c>
      <c r="X114" s="121">
        <f t="shared" si="17"/>
        <v>0</v>
      </c>
      <c r="Y114" s="121">
        <v>0</v>
      </c>
      <c r="Z114" s="121">
        <f t="shared" si="20"/>
        <v>0</v>
      </c>
      <c r="AA114" s="121">
        <f t="shared" si="18"/>
        <v>0</v>
      </c>
      <c r="AB114" s="120">
        <f>'Datos 2-Potenciales calent glob'!$E$6</f>
        <v>1</v>
      </c>
      <c r="AC114" s="121">
        <f>'Datos 2-Potenciales calent glob'!$E$31</f>
        <v>28</v>
      </c>
      <c r="AD114" s="121">
        <f>'Datos 2-Potenciales calent glob'!$E$32</f>
        <v>265</v>
      </c>
      <c r="AE114" s="123">
        <f>SUMIF('Datos 2-Potenciales calent glob'!$B$6:$B$56,Cálculos_5!F114,'Datos 2-Potenciales calent glob'!$E$6:$E$56)</f>
        <v>0</v>
      </c>
      <c r="AF114" s="121">
        <f>'Datos 2-Potenciales calent glob'!$E$6</f>
        <v>1</v>
      </c>
      <c r="AG114" s="121">
        <f>'Datos 2-Potenciales calent glob'!$E$6</f>
        <v>1</v>
      </c>
      <c r="AH114" s="120">
        <f t="shared" si="21"/>
        <v>0</v>
      </c>
      <c r="AI114" s="121">
        <f t="shared" si="21"/>
        <v>0</v>
      </c>
      <c r="AJ114" s="121">
        <f t="shared" si="21"/>
        <v>0</v>
      </c>
      <c r="AK114" s="121">
        <f t="shared" si="21"/>
        <v>0</v>
      </c>
      <c r="AL114" s="124">
        <f t="shared" si="19"/>
        <v>0</v>
      </c>
      <c r="AM114" s="121">
        <f t="shared" si="22"/>
        <v>0</v>
      </c>
      <c r="AN114" s="207">
        <f t="shared" si="22"/>
        <v>0</v>
      </c>
    </row>
    <row r="115" spans="2:40" ht="13.5" customHeight="1">
      <c r="B115" s="112" t="s">
        <v>509</v>
      </c>
      <c r="C115" s="113" t="s">
        <v>332</v>
      </c>
      <c r="D115" s="113" t="s">
        <v>510</v>
      </c>
      <c r="E115" s="113" t="s">
        <v>1028</v>
      </c>
      <c r="F115" s="113"/>
      <c r="G115" s="226"/>
      <c r="H115" s="113" t="s">
        <v>239</v>
      </c>
      <c r="I115" s="180">
        <v>1</v>
      </c>
      <c r="J115" s="126">
        <f>'Alcance 1'!D134</f>
        <v>0</v>
      </c>
      <c r="K115" s="113" t="str">
        <f>'Alcance 1'!E134</f>
        <v>árboles</v>
      </c>
      <c r="L115" s="113"/>
      <c r="M115" s="203">
        <v>1</v>
      </c>
      <c r="N115" s="117"/>
      <c r="O115" s="113">
        <f t="shared" si="23"/>
        <v>0</v>
      </c>
      <c r="P115" s="115" t="str">
        <f t="shared" si="14"/>
        <v>árboles</v>
      </c>
      <c r="Q115" s="120">
        <v>0</v>
      </c>
      <c r="R115" s="121">
        <v>0</v>
      </c>
      <c r="S115" s="121">
        <v>0</v>
      </c>
      <c r="T115" s="121">
        <v>0</v>
      </c>
      <c r="U115" s="372">
        <f>-'Datos 1-Factores emisión'!C728</f>
        <v>-2.1817713128270504</v>
      </c>
      <c r="V115" s="120">
        <f t="shared" si="17"/>
        <v>0</v>
      </c>
      <c r="W115" s="121">
        <f t="shared" si="17"/>
        <v>0</v>
      </c>
      <c r="X115" s="121">
        <f t="shared" si="17"/>
        <v>0</v>
      </c>
      <c r="Y115" s="121">
        <v>0</v>
      </c>
      <c r="Z115" s="121">
        <f t="shared" si="20"/>
        <v>0</v>
      </c>
      <c r="AA115" s="121">
        <f t="shared" si="18"/>
        <v>0</v>
      </c>
      <c r="AB115" s="120">
        <f>'Datos 2-Potenciales calent glob'!$E$6</f>
        <v>1</v>
      </c>
      <c r="AC115" s="121">
        <f>'Datos 2-Potenciales calent glob'!$E$31</f>
        <v>28</v>
      </c>
      <c r="AD115" s="121">
        <f>'Datos 2-Potenciales calent glob'!$E$32</f>
        <v>265</v>
      </c>
      <c r="AE115" s="123">
        <f>SUMIF('Datos 2-Potenciales calent glob'!$B$6:$B$56,Cálculos_5!F115,'Datos 2-Potenciales calent glob'!$E$6:$E$56)</f>
        <v>0</v>
      </c>
      <c r="AF115" s="121">
        <f>'Datos 2-Potenciales calent glob'!$E$6</f>
        <v>1</v>
      </c>
      <c r="AG115" s="121">
        <f>'Datos 2-Potenciales calent glob'!$E$6</f>
        <v>1</v>
      </c>
      <c r="AH115" s="120">
        <f t="shared" si="21"/>
        <v>0</v>
      </c>
      <c r="AI115" s="121">
        <f t="shared" si="21"/>
        <v>0</v>
      </c>
      <c r="AJ115" s="121">
        <f t="shared" si="21"/>
        <v>0</v>
      </c>
      <c r="AK115" s="121">
        <f t="shared" si="21"/>
        <v>0</v>
      </c>
      <c r="AL115" s="124">
        <f t="shared" si="19"/>
        <v>0</v>
      </c>
      <c r="AM115" s="121">
        <f t="shared" si="22"/>
        <v>0</v>
      </c>
      <c r="AN115" s="207">
        <f t="shared" si="22"/>
        <v>0</v>
      </c>
    </row>
    <row r="116" spans="2:40" ht="13.5" customHeight="1">
      <c r="B116" s="112" t="s">
        <v>509</v>
      </c>
      <c r="C116" s="113" t="s">
        <v>332</v>
      </c>
      <c r="D116" s="113" t="s">
        <v>510</v>
      </c>
      <c r="E116" s="113" t="s">
        <v>1029</v>
      </c>
      <c r="F116" s="113"/>
      <c r="G116" s="226"/>
      <c r="H116" s="113" t="s">
        <v>239</v>
      </c>
      <c r="I116" s="180">
        <v>1</v>
      </c>
      <c r="J116" s="126">
        <f>'Alcance 1'!D135</f>
        <v>0</v>
      </c>
      <c r="K116" s="113" t="str">
        <f>'Alcance 1'!E135</f>
        <v>árboles</v>
      </c>
      <c r="L116" s="113"/>
      <c r="M116" s="203">
        <v>1</v>
      </c>
      <c r="N116" s="117"/>
      <c r="O116" s="113">
        <f t="shared" si="23"/>
        <v>0</v>
      </c>
      <c r="P116" s="115" t="str">
        <f t="shared" si="14"/>
        <v>árboles</v>
      </c>
      <c r="Q116" s="120">
        <v>0</v>
      </c>
      <c r="R116" s="121">
        <v>0</v>
      </c>
      <c r="S116" s="121">
        <v>0</v>
      </c>
      <c r="T116" s="121">
        <v>0</v>
      </c>
      <c r="U116" s="372">
        <f>-'Datos 1-Factores emisión'!C729</f>
        <v>-1.9326280185357239</v>
      </c>
      <c r="V116" s="120">
        <f t="shared" si="17"/>
        <v>0</v>
      </c>
      <c r="W116" s="121">
        <f t="shared" si="17"/>
        <v>0</v>
      </c>
      <c r="X116" s="121">
        <f t="shared" si="17"/>
        <v>0</v>
      </c>
      <c r="Y116" s="121">
        <v>0</v>
      </c>
      <c r="Z116" s="121">
        <f t="shared" si="20"/>
        <v>0</v>
      </c>
      <c r="AA116" s="121">
        <f t="shared" si="18"/>
        <v>0</v>
      </c>
      <c r="AB116" s="120">
        <f>'Datos 2-Potenciales calent glob'!$E$6</f>
        <v>1</v>
      </c>
      <c r="AC116" s="121">
        <f>'Datos 2-Potenciales calent glob'!$E$31</f>
        <v>28</v>
      </c>
      <c r="AD116" s="121">
        <f>'Datos 2-Potenciales calent glob'!$E$32</f>
        <v>265</v>
      </c>
      <c r="AE116" s="123">
        <f>SUMIF('Datos 2-Potenciales calent glob'!$B$6:$B$56,Cálculos_5!F116,'Datos 2-Potenciales calent glob'!$E$6:$E$56)</f>
        <v>0</v>
      </c>
      <c r="AF116" s="121">
        <f>'Datos 2-Potenciales calent glob'!$E$6</f>
        <v>1</v>
      </c>
      <c r="AG116" s="121">
        <f>'Datos 2-Potenciales calent glob'!$E$6</f>
        <v>1</v>
      </c>
      <c r="AH116" s="120">
        <f t="shared" si="21"/>
        <v>0</v>
      </c>
      <c r="AI116" s="121">
        <f t="shared" si="21"/>
        <v>0</v>
      </c>
      <c r="AJ116" s="121">
        <f t="shared" si="21"/>
        <v>0</v>
      </c>
      <c r="AK116" s="121">
        <f t="shared" si="21"/>
        <v>0</v>
      </c>
      <c r="AL116" s="124">
        <f t="shared" si="19"/>
        <v>0</v>
      </c>
      <c r="AM116" s="121">
        <f t="shared" si="22"/>
        <v>0</v>
      </c>
      <c r="AN116" s="207">
        <f t="shared" si="22"/>
        <v>0</v>
      </c>
    </row>
    <row r="117" spans="2:40" ht="13.5" customHeight="1">
      <c r="B117" s="112" t="s">
        <v>509</v>
      </c>
      <c r="C117" s="113" t="s">
        <v>332</v>
      </c>
      <c r="D117" s="113" t="s">
        <v>510</v>
      </c>
      <c r="E117" s="113" t="s">
        <v>524</v>
      </c>
      <c r="F117" s="113"/>
      <c r="G117" s="226"/>
      <c r="H117" s="113" t="s">
        <v>239</v>
      </c>
      <c r="I117" s="180">
        <v>1</v>
      </c>
      <c r="J117" s="126">
        <f>'Alcance 1'!D136</f>
        <v>0</v>
      </c>
      <c r="K117" s="113" t="str">
        <f>'Alcance 1'!E136</f>
        <v>árboles</v>
      </c>
      <c r="L117" s="113"/>
      <c r="M117" s="203">
        <v>1</v>
      </c>
      <c r="N117" s="117"/>
      <c r="O117" s="113">
        <f t="shared" si="23"/>
        <v>0</v>
      </c>
      <c r="P117" s="115" t="str">
        <f t="shared" si="14"/>
        <v>árboles</v>
      </c>
      <c r="Q117" s="120">
        <v>0</v>
      </c>
      <c r="R117" s="121">
        <v>0</v>
      </c>
      <c r="S117" s="121">
        <v>0</v>
      </c>
      <c r="T117" s="121">
        <v>0</v>
      </c>
      <c r="U117" s="372">
        <f>-'Datos 1-Factores emisión'!C730</f>
        <v>-3.0046801095706153</v>
      </c>
      <c r="V117" s="120">
        <f t="shared" si="17"/>
        <v>0</v>
      </c>
      <c r="W117" s="121">
        <f t="shared" si="17"/>
        <v>0</v>
      </c>
      <c r="X117" s="121">
        <f t="shared" si="17"/>
        <v>0</v>
      </c>
      <c r="Y117" s="121">
        <v>0</v>
      </c>
      <c r="Z117" s="121">
        <f t="shared" si="20"/>
        <v>0</v>
      </c>
      <c r="AA117" s="121">
        <f t="shared" si="18"/>
        <v>0</v>
      </c>
      <c r="AB117" s="120">
        <f>'Datos 2-Potenciales calent glob'!$E$6</f>
        <v>1</v>
      </c>
      <c r="AC117" s="121">
        <f>'Datos 2-Potenciales calent glob'!$E$31</f>
        <v>28</v>
      </c>
      <c r="AD117" s="121">
        <f>'Datos 2-Potenciales calent glob'!$E$32</f>
        <v>265</v>
      </c>
      <c r="AE117" s="123">
        <f>SUMIF('Datos 2-Potenciales calent glob'!$B$6:$B$56,Cálculos_5!F117,'Datos 2-Potenciales calent glob'!$E$6:$E$56)</f>
        <v>0</v>
      </c>
      <c r="AF117" s="121">
        <f>'Datos 2-Potenciales calent glob'!$E$6</f>
        <v>1</v>
      </c>
      <c r="AG117" s="121">
        <f>'Datos 2-Potenciales calent glob'!$E$6</f>
        <v>1</v>
      </c>
      <c r="AH117" s="120">
        <f t="shared" si="21"/>
        <v>0</v>
      </c>
      <c r="AI117" s="121">
        <f t="shared" si="21"/>
        <v>0</v>
      </c>
      <c r="AJ117" s="121">
        <f t="shared" si="21"/>
        <v>0</v>
      </c>
      <c r="AK117" s="121">
        <f t="shared" si="21"/>
        <v>0</v>
      </c>
      <c r="AL117" s="124">
        <f t="shared" si="19"/>
        <v>0</v>
      </c>
      <c r="AM117" s="121">
        <f t="shared" si="22"/>
        <v>0</v>
      </c>
      <c r="AN117" s="207">
        <f t="shared" si="22"/>
        <v>0</v>
      </c>
    </row>
    <row r="118" spans="2:40" ht="13.5" customHeight="1">
      <c r="B118" s="112" t="s">
        <v>509</v>
      </c>
      <c r="C118" s="113" t="s">
        <v>332</v>
      </c>
      <c r="D118" s="113" t="s">
        <v>510</v>
      </c>
      <c r="E118" s="113" t="s">
        <v>1030</v>
      </c>
      <c r="F118" s="113"/>
      <c r="G118" s="226"/>
      <c r="H118" s="113" t="s">
        <v>239</v>
      </c>
      <c r="I118" s="180">
        <v>1</v>
      </c>
      <c r="J118" s="126">
        <f>'Alcance 1'!D137</f>
        <v>0</v>
      </c>
      <c r="K118" s="113" t="str">
        <f>'Alcance 1'!E137</f>
        <v>árboles</v>
      </c>
      <c r="L118" s="113"/>
      <c r="M118" s="203">
        <v>1</v>
      </c>
      <c r="N118" s="117"/>
      <c r="O118" s="113">
        <f t="shared" si="23"/>
        <v>0</v>
      </c>
      <c r="P118" s="115" t="str">
        <f t="shared" si="14"/>
        <v>árboles</v>
      </c>
      <c r="Q118" s="120">
        <v>0</v>
      </c>
      <c r="R118" s="121">
        <v>0</v>
      </c>
      <c r="S118" s="121">
        <v>0</v>
      </c>
      <c r="T118" s="121">
        <v>0</v>
      </c>
      <c r="U118" s="372">
        <f>-'Datos 1-Factores emisión'!C731</f>
        <v>-6.8388617226212753</v>
      </c>
      <c r="V118" s="120">
        <f t="shared" si="17"/>
        <v>0</v>
      </c>
      <c r="W118" s="121">
        <f t="shared" si="17"/>
        <v>0</v>
      </c>
      <c r="X118" s="121">
        <f t="shared" si="17"/>
        <v>0</v>
      </c>
      <c r="Y118" s="121">
        <v>0</v>
      </c>
      <c r="Z118" s="121">
        <f t="shared" si="20"/>
        <v>0</v>
      </c>
      <c r="AA118" s="121">
        <f t="shared" si="18"/>
        <v>0</v>
      </c>
      <c r="AB118" s="120">
        <f>'Datos 2-Potenciales calent glob'!$E$6</f>
        <v>1</v>
      </c>
      <c r="AC118" s="121">
        <f>'Datos 2-Potenciales calent glob'!$E$31</f>
        <v>28</v>
      </c>
      <c r="AD118" s="121">
        <f>'Datos 2-Potenciales calent glob'!$E$32</f>
        <v>265</v>
      </c>
      <c r="AE118" s="123">
        <f>SUMIF('Datos 2-Potenciales calent glob'!$B$6:$B$56,Cálculos_5!F118,'Datos 2-Potenciales calent glob'!$E$6:$E$56)</f>
        <v>0</v>
      </c>
      <c r="AF118" s="121">
        <f>'Datos 2-Potenciales calent glob'!$E$6</f>
        <v>1</v>
      </c>
      <c r="AG118" s="121">
        <f>'Datos 2-Potenciales calent glob'!$E$6</f>
        <v>1</v>
      </c>
      <c r="AH118" s="120">
        <f t="shared" si="21"/>
        <v>0</v>
      </c>
      <c r="AI118" s="121">
        <f t="shared" si="21"/>
        <v>0</v>
      </c>
      <c r="AJ118" s="121">
        <f t="shared" si="21"/>
        <v>0</v>
      </c>
      <c r="AK118" s="121">
        <f t="shared" si="21"/>
        <v>0</v>
      </c>
      <c r="AL118" s="124">
        <f t="shared" si="19"/>
        <v>0</v>
      </c>
      <c r="AM118" s="121">
        <f t="shared" si="22"/>
        <v>0</v>
      </c>
      <c r="AN118" s="207">
        <f t="shared" si="22"/>
        <v>0</v>
      </c>
    </row>
    <row r="119" spans="2:40" ht="13.5" customHeight="1">
      <c r="B119" s="112" t="s">
        <v>509</v>
      </c>
      <c r="C119" s="113" t="s">
        <v>332</v>
      </c>
      <c r="D119" s="113" t="s">
        <v>510</v>
      </c>
      <c r="E119" s="113" t="s">
        <v>1031</v>
      </c>
      <c r="F119" s="113"/>
      <c r="G119" s="226"/>
      <c r="H119" s="113" t="s">
        <v>239</v>
      </c>
      <c r="I119" s="180">
        <v>1</v>
      </c>
      <c r="J119" s="126">
        <f>'Alcance 1'!D138</f>
        <v>0</v>
      </c>
      <c r="K119" s="113" t="str">
        <f>'Alcance 1'!E138</f>
        <v>árboles</v>
      </c>
      <c r="L119" s="113"/>
      <c r="M119" s="203">
        <v>1</v>
      </c>
      <c r="N119" s="117"/>
      <c r="O119" s="113">
        <f t="shared" si="23"/>
        <v>0</v>
      </c>
      <c r="P119" s="115" t="str">
        <f t="shared" si="14"/>
        <v>árboles</v>
      </c>
      <c r="Q119" s="120">
        <v>0</v>
      </c>
      <c r="R119" s="121">
        <v>0</v>
      </c>
      <c r="S119" s="121">
        <v>0</v>
      </c>
      <c r="T119" s="121">
        <v>0</v>
      </c>
      <c r="U119" s="372">
        <f>-'Datos 1-Factores emisión'!C732</f>
        <v>-22.388426654141334</v>
      </c>
      <c r="V119" s="120">
        <f t="shared" si="17"/>
        <v>0</v>
      </c>
      <c r="W119" s="121">
        <f t="shared" si="17"/>
        <v>0</v>
      </c>
      <c r="X119" s="121">
        <f t="shared" si="17"/>
        <v>0</v>
      </c>
      <c r="Y119" s="121">
        <v>0</v>
      </c>
      <c r="Z119" s="121">
        <f t="shared" si="20"/>
        <v>0</v>
      </c>
      <c r="AA119" s="121">
        <f t="shared" si="18"/>
        <v>0</v>
      </c>
      <c r="AB119" s="120">
        <f>'Datos 2-Potenciales calent glob'!$E$6</f>
        <v>1</v>
      </c>
      <c r="AC119" s="121">
        <f>'Datos 2-Potenciales calent glob'!$E$31</f>
        <v>28</v>
      </c>
      <c r="AD119" s="121">
        <f>'Datos 2-Potenciales calent glob'!$E$32</f>
        <v>265</v>
      </c>
      <c r="AE119" s="123">
        <f>SUMIF('Datos 2-Potenciales calent glob'!$B$6:$B$56,Cálculos_5!F119,'Datos 2-Potenciales calent glob'!$E$6:$E$56)</f>
        <v>0</v>
      </c>
      <c r="AF119" s="121">
        <f>'Datos 2-Potenciales calent glob'!$E$6</f>
        <v>1</v>
      </c>
      <c r="AG119" s="121">
        <f>'Datos 2-Potenciales calent glob'!$E$6</f>
        <v>1</v>
      </c>
      <c r="AH119" s="120">
        <f t="shared" si="21"/>
        <v>0</v>
      </c>
      <c r="AI119" s="121">
        <f t="shared" si="21"/>
        <v>0</v>
      </c>
      <c r="AJ119" s="121">
        <f t="shared" si="21"/>
        <v>0</v>
      </c>
      <c r="AK119" s="121">
        <f t="shared" si="21"/>
        <v>0</v>
      </c>
      <c r="AL119" s="124">
        <f t="shared" si="19"/>
        <v>0</v>
      </c>
      <c r="AM119" s="121">
        <f t="shared" si="22"/>
        <v>0</v>
      </c>
      <c r="AN119" s="207">
        <f t="shared" si="22"/>
        <v>0</v>
      </c>
    </row>
    <row r="120" spans="2:40" ht="13.5" customHeight="1">
      <c r="B120" s="112" t="s">
        <v>509</v>
      </c>
      <c r="C120" s="113" t="s">
        <v>332</v>
      </c>
      <c r="D120" s="113" t="s">
        <v>510</v>
      </c>
      <c r="E120" s="113" t="s">
        <v>1032</v>
      </c>
      <c r="F120" s="113"/>
      <c r="G120" s="226"/>
      <c r="H120" s="113" t="s">
        <v>239</v>
      </c>
      <c r="I120" s="180">
        <v>1</v>
      </c>
      <c r="J120" s="126">
        <f>'Alcance 1'!D139</f>
        <v>0</v>
      </c>
      <c r="K120" s="113" t="str">
        <f>'Alcance 1'!E139</f>
        <v>árboles</v>
      </c>
      <c r="L120" s="113"/>
      <c r="M120" s="203">
        <v>1</v>
      </c>
      <c r="N120" s="117"/>
      <c r="O120" s="113">
        <f t="shared" si="23"/>
        <v>0</v>
      </c>
      <c r="P120" s="115" t="str">
        <f t="shared" si="14"/>
        <v>árboles</v>
      </c>
      <c r="Q120" s="120">
        <v>0</v>
      </c>
      <c r="R120" s="121">
        <v>0</v>
      </c>
      <c r="S120" s="121">
        <v>0</v>
      </c>
      <c r="T120" s="121">
        <v>0</v>
      </c>
      <c r="U120" s="372">
        <f>-'Datos 1-Factores emisión'!C733</f>
        <v>-22.388426654141334</v>
      </c>
      <c r="V120" s="120">
        <f t="shared" si="17"/>
        <v>0</v>
      </c>
      <c r="W120" s="121">
        <f t="shared" si="17"/>
        <v>0</v>
      </c>
      <c r="X120" s="121">
        <f t="shared" si="17"/>
        <v>0</v>
      </c>
      <c r="Y120" s="121">
        <v>0</v>
      </c>
      <c r="Z120" s="121">
        <f t="shared" si="20"/>
        <v>0</v>
      </c>
      <c r="AA120" s="121">
        <f t="shared" si="18"/>
        <v>0</v>
      </c>
      <c r="AB120" s="120">
        <f>'Datos 2-Potenciales calent glob'!$E$6</f>
        <v>1</v>
      </c>
      <c r="AC120" s="121">
        <f>'Datos 2-Potenciales calent glob'!$E$31</f>
        <v>28</v>
      </c>
      <c r="AD120" s="121">
        <f>'Datos 2-Potenciales calent glob'!$E$32</f>
        <v>265</v>
      </c>
      <c r="AE120" s="123">
        <f>SUMIF('Datos 2-Potenciales calent glob'!$B$6:$B$56,Cálculos_5!F120,'Datos 2-Potenciales calent glob'!$E$6:$E$56)</f>
        <v>0</v>
      </c>
      <c r="AF120" s="121">
        <f>'Datos 2-Potenciales calent glob'!$E$6</f>
        <v>1</v>
      </c>
      <c r="AG120" s="121">
        <f>'Datos 2-Potenciales calent glob'!$E$6</f>
        <v>1</v>
      </c>
      <c r="AH120" s="120">
        <f t="shared" si="21"/>
        <v>0</v>
      </c>
      <c r="AI120" s="121">
        <f t="shared" si="21"/>
        <v>0</v>
      </c>
      <c r="AJ120" s="121">
        <f t="shared" si="21"/>
        <v>0</v>
      </c>
      <c r="AK120" s="121">
        <f t="shared" si="21"/>
        <v>0</v>
      </c>
      <c r="AL120" s="124">
        <f t="shared" si="19"/>
        <v>0</v>
      </c>
      <c r="AM120" s="121">
        <f t="shared" si="22"/>
        <v>0</v>
      </c>
      <c r="AN120" s="207">
        <f t="shared" si="22"/>
        <v>0</v>
      </c>
    </row>
    <row r="121" spans="2:40" ht="13.5" customHeight="1">
      <c r="B121" s="112" t="s">
        <v>509</v>
      </c>
      <c r="C121" s="113" t="s">
        <v>332</v>
      </c>
      <c r="D121" s="113" t="s">
        <v>510</v>
      </c>
      <c r="E121" s="113" t="s">
        <v>1033</v>
      </c>
      <c r="F121" s="113"/>
      <c r="G121" s="226"/>
      <c r="H121" s="113" t="s">
        <v>239</v>
      </c>
      <c r="I121" s="180">
        <v>1</v>
      </c>
      <c r="J121" s="126">
        <f>'Alcance 1'!D140</f>
        <v>0</v>
      </c>
      <c r="K121" s="113" t="str">
        <f>'Alcance 1'!E140</f>
        <v>árboles</v>
      </c>
      <c r="L121" s="113"/>
      <c r="M121" s="203">
        <v>1</v>
      </c>
      <c r="N121" s="117"/>
      <c r="O121" s="113">
        <f t="shared" si="23"/>
        <v>0</v>
      </c>
      <c r="P121" s="115" t="str">
        <f t="shared" si="14"/>
        <v>árboles</v>
      </c>
      <c r="Q121" s="120">
        <v>0</v>
      </c>
      <c r="R121" s="121">
        <v>0</v>
      </c>
      <c r="S121" s="121">
        <v>0</v>
      </c>
      <c r="T121" s="121">
        <v>0</v>
      </c>
      <c r="U121" s="372">
        <f>-'Datos 1-Factores emisión'!C734</f>
        <v>-33.54816511050106</v>
      </c>
      <c r="V121" s="120">
        <f t="shared" si="17"/>
        <v>0</v>
      </c>
      <c r="W121" s="121">
        <f t="shared" si="17"/>
        <v>0</v>
      </c>
      <c r="X121" s="121">
        <f t="shared" si="17"/>
        <v>0</v>
      </c>
      <c r="Y121" s="121">
        <v>0</v>
      </c>
      <c r="Z121" s="121">
        <f t="shared" si="20"/>
        <v>0</v>
      </c>
      <c r="AA121" s="121">
        <f t="shared" si="18"/>
        <v>0</v>
      </c>
      <c r="AB121" s="120">
        <f>'Datos 2-Potenciales calent glob'!$E$6</f>
        <v>1</v>
      </c>
      <c r="AC121" s="121">
        <f>'Datos 2-Potenciales calent glob'!$E$31</f>
        <v>28</v>
      </c>
      <c r="AD121" s="121">
        <f>'Datos 2-Potenciales calent glob'!$E$32</f>
        <v>265</v>
      </c>
      <c r="AE121" s="123">
        <f>SUMIF('Datos 2-Potenciales calent glob'!$B$6:$B$56,Cálculos_5!F121,'Datos 2-Potenciales calent glob'!$E$6:$E$56)</f>
        <v>0</v>
      </c>
      <c r="AF121" s="121">
        <f>'Datos 2-Potenciales calent glob'!$E$6</f>
        <v>1</v>
      </c>
      <c r="AG121" s="121">
        <f>'Datos 2-Potenciales calent glob'!$E$6</f>
        <v>1</v>
      </c>
      <c r="AH121" s="120">
        <f t="shared" si="21"/>
        <v>0</v>
      </c>
      <c r="AI121" s="121">
        <f t="shared" si="21"/>
        <v>0</v>
      </c>
      <c r="AJ121" s="121">
        <f t="shared" si="21"/>
        <v>0</v>
      </c>
      <c r="AK121" s="121">
        <f t="shared" si="21"/>
        <v>0</v>
      </c>
      <c r="AL121" s="124">
        <f t="shared" si="19"/>
        <v>0</v>
      </c>
      <c r="AM121" s="121">
        <f t="shared" si="22"/>
        <v>0</v>
      </c>
      <c r="AN121" s="207">
        <f t="shared" si="22"/>
        <v>0</v>
      </c>
    </row>
    <row r="122" spans="2:40" ht="13.5" customHeight="1">
      <c r="B122" s="112" t="s">
        <v>509</v>
      </c>
      <c r="C122" s="113" t="s">
        <v>332</v>
      </c>
      <c r="D122" s="113" t="s">
        <v>510</v>
      </c>
      <c r="E122" s="113" t="s">
        <v>1034</v>
      </c>
      <c r="F122" s="113"/>
      <c r="G122" s="226"/>
      <c r="H122" s="113" t="s">
        <v>239</v>
      </c>
      <c r="I122" s="180">
        <v>1</v>
      </c>
      <c r="J122" s="126">
        <f>'Alcance 1'!D141</f>
        <v>0</v>
      </c>
      <c r="K122" s="113" t="str">
        <f>'Alcance 1'!E141</f>
        <v>árboles</v>
      </c>
      <c r="L122" s="113"/>
      <c r="M122" s="203">
        <v>1</v>
      </c>
      <c r="N122" s="117"/>
      <c r="O122" s="113">
        <f t="shared" si="23"/>
        <v>0</v>
      </c>
      <c r="P122" s="115" t="str">
        <f t="shared" si="14"/>
        <v>árboles</v>
      </c>
      <c r="Q122" s="120">
        <v>0</v>
      </c>
      <c r="R122" s="121">
        <v>0</v>
      </c>
      <c r="S122" s="121">
        <v>0</v>
      </c>
      <c r="T122" s="121">
        <v>0</v>
      </c>
      <c r="U122" s="372">
        <f>-'Datos 1-Factores emisión'!C735</f>
        <v>-39.246727504175098</v>
      </c>
      <c r="V122" s="120">
        <f t="shared" si="17"/>
        <v>0</v>
      </c>
      <c r="W122" s="121">
        <f t="shared" si="17"/>
        <v>0</v>
      </c>
      <c r="X122" s="121">
        <f t="shared" si="17"/>
        <v>0</v>
      </c>
      <c r="Y122" s="121">
        <v>0</v>
      </c>
      <c r="Z122" s="121">
        <f t="shared" si="20"/>
        <v>0</v>
      </c>
      <c r="AA122" s="121">
        <f t="shared" si="18"/>
        <v>0</v>
      </c>
      <c r="AB122" s="120">
        <f>'Datos 2-Potenciales calent glob'!$E$6</f>
        <v>1</v>
      </c>
      <c r="AC122" s="121">
        <f>'Datos 2-Potenciales calent glob'!$E$31</f>
        <v>28</v>
      </c>
      <c r="AD122" s="121">
        <f>'Datos 2-Potenciales calent glob'!$E$32</f>
        <v>265</v>
      </c>
      <c r="AE122" s="123">
        <f>SUMIF('Datos 2-Potenciales calent glob'!$B$6:$B$56,Cálculos_5!F122,'Datos 2-Potenciales calent glob'!$E$6:$E$56)</f>
        <v>0</v>
      </c>
      <c r="AF122" s="121">
        <f>'Datos 2-Potenciales calent glob'!$E$6</f>
        <v>1</v>
      </c>
      <c r="AG122" s="121">
        <f>'Datos 2-Potenciales calent glob'!$E$6</f>
        <v>1</v>
      </c>
      <c r="AH122" s="120">
        <f t="shared" si="21"/>
        <v>0</v>
      </c>
      <c r="AI122" s="121">
        <f t="shared" si="21"/>
        <v>0</v>
      </c>
      <c r="AJ122" s="121">
        <f t="shared" si="21"/>
        <v>0</v>
      </c>
      <c r="AK122" s="121">
        <f t="shared" si="21"/>
        <v>0</v>
      </c>
      <c r="AL122" s="124">
        <f t="shared" si="19"/>
        <v>0</v>
      </c>
      <c r="AM122" s="121">
        <f t="shared" si="22"/>
        <v>0</v>
      </c>
      <c r="AN122" s="207">
        <f t="shared" si="22"/>
        <v>0</v>
      </c>
    </row>
    <row r="123" spans="2:40" ht="13.5" customHeight="1">
      <c r="B123" s="112" t="s">
        <v>509</v>
      </c>
      <c r="C123" s="113" t="s">
        <v>332</v>
      </c>
      <c r="D123" s="113" t="s">
        <v>510</v>
      </c>
      <c r="E123" s="113" t="s">
        <v>1035</v>
      </c>
      <c r="F123" s="113"/>
      <c r="G123" s="226"/>
      <c r="H123" s="113" t="s">
        <v>239</v>
      </c>
      <c r="I123" s="180">
        <v>1</v>
      </c>
      <c r="J123" s="126">
        <f>'Alcance 1'!D142</f>
        <v>0</v>
      </c>
      <c r="K123" s="113" t="str">
        <f>'Alcance 1'!E142</f>
        <v>árboles</v>
      </c>
      <c r="L123" s="113"/>
      <c r="M123" s="203">
        <v>1</v>
      </c>
      <c r="N123" s="117"/>
      <c r="O123" s="113">
        <f t="shared" si="23"/>
        <v>0</v>
      </c>
      <c r="P123" s="115" t="str">
        <f t="shared" si="14"/>
        <v>árboles</v>
      </c>
      <c r="Q123" s="120">
        <v>0</v>
      </c>
      <c r="R123" s="121">
        <v>0</v>
      </c>
      <c r="S123" s="121">
        <v>0</v>
      </c>
      <c r="T123" s="121">
        <v>0</v>
      </c>
      <c r="U123" s="372">
        <f>-'Datos 1-Factores emisión'!C736</f>
        <v>-7.4877680651170682</v>
      </c>
      <c r="V123" s="120">
        <f t="shared" si="17"/>
        <v>0</v>
      </c>
      <c r="W123" s="121">
        <f t="shared" si="17"/>
        <v>0</v>
      </c>
      <c r="X123" s="121">
        <f t="shared" si="17"/>
        <v>0</v>
      </c>
      <c r="Y123" s="121">
        <v>0</v>
      </c>
      <c r="Z123" s="121">
        <f t="shared" si="20"/>
        <v>0</v>
      </c>
      <c r="AA123" s="121">
        <f t="shared" si="18"/>
        <v>0</v>
      </c>
      <c r="AB123" s="120">
        <f>'Datos 2-Potenciales calent glob'!$E$6</f>
        <v>1</v>
      </c>
      <c r="AC123" s="121">
        <f>'Datos 2-Potenciales calent glob'!$E$31</f>
        <v>28</v>
      </c>
      <c r="AD123" s="121">
        <f>'Datos 2-Potenciales calent glob'!$E$32</f>
        <v>265</v>
      </c>
      <c r="AE123" s="123">
        <f>SUMIF('Datos 2-Potenciales calent glob'!$B$6:$B$56,Cálculos_5!F123,'Datos 2-Potenciales calent glob'!$E$6:$E$56)</f>
        <v>0</v>
      </c>
      <c r="AF123" s="121">
        <f>'Datos 2-Potenciales calent glob'!$E$6</f>
        <v>1</v>
      </c>
      <c r="AG123" s="121">
        <f>'Datos 2-Potenciales calent glob'!$E$6</f>
        <v>1</v>
      </c>
      <c r="AH123" s="120">
        <f t="shared" si="21"/>
        <v>0</v>
      </c>
      <c r="AI123" s="121">
        <f t="shared" si="21"/>
        <v>0</v>
      </c>
      <c r="AJ123" s="121">
        <f t="shared" si="21"/>
        <v>0</v>
      </c>
      <c r="AK123" s="121">
        <f t="shared" si="21"/>
        <v>0</v>
      </c>
      <c r="AL123" s="124">
        <f t="shared" si="19"/>
        <v>0</v>
      </c>
      <c r="AM123" s="121">
        <f t="shared" si="22"/>
        <v>0</v>
      </c>
      <c r="AN123" s="207">
        <f t="shared" si="22"/>
        <v>0</v>
      </c>
    </row>
    <row r="124" spans="2:40" ht="13.5" customHeight="1">
      <c r="B124" s="112" t="s">
        <v>509</v>
      </c>
      <c r="C124" s="113" t="s">
        <v>332</v>
      </c>
      <c r="D124" s="113" t="s">
        <v>510</v>
      </c>
      <c r="E124" s="113" t="s">
        <v>1036</v>
      </c>
      <c r="F124" s="113"/>
      <c r="G124" s="226"/>
      <c r="H124" s="113" t="s">
        <v>239</v>
      </c>
      <c r="I124" s="180">
        <v>1</v>
      </c>
      <c r="J124" s="126">
        <f>'Alcance 1'!D143</f>
        <v>0</v>
      </c>
      <c r="K124" s="113" t="str">
        <f>'Alcance 1'!E143</f>
        <v>árboles</v>
      </c>
      <c r="L124" s="113"/>
      <c r="M124" s="203">
        <v>1</v>
      </c>
      <c r="N124" s="117"/>
      <c r="O124" s="113">
        <f t="shared" si="23"/>
        <v>0</v>
      </c>
      <c r="P124" s="115" t="str">
        <f t="shared" si="14"/>
        <v>árboles</v>
      </c>
      <c r="Q124" s="120">
        <v>0</v>
      </c>
      <c r="R124" s="121">
        <v>0</v>
      </c>
      <c r="S124" s="121">
        <v>0</v>
      </c>
      <c r="T124" s="121">
        <v>0</v>
      </c>
      <c r="U124" s="372">
        <f>-'Datos 1-Factores emisión'!C737</f>
        <v>-43.215604411883824</v>
      </c>
      <c r="V124" s="120">
        <f t="shared" si="17"/>
        <v>0</v>
      </c>
      <c r="W124" s="121">
        <f t="shared" si="17"/>
        <v>0</v>
      </c>
      <c r="X124" s="121">
        <f t="shared" si="17"/>
        <v>0</v>
      </c>
      <c r="Y124" s="121">
        <v>0</v>
      </c>
      <c r="Z124" s="121">
        <f t="shared" si="20"/>
        <v>0</v>
      </c>
      <c r="AA124" s="121">
        <f t="shared" si="18"/>
        <v>0</v>
      </c>
      <c r="AB124" s="120">
        <f>'Datos 2-Potenciales calent glob'!$E$6</f>
        <v>1</v>
      </c>
      <c r="AC124" s="121">
        <f>'Datos 2-Potenciales calent glob'!$E$31</f>
        <v>28</v>
      </c>
      <c r="AD124" s="121">
        <f>'Datos 2-Potenciales calent glob'!$E$32</f>
        <v>265</v>
      </c>
      <c r="AE124" s="123">
        <f>SUMIF('Datos 2-Potenciales calent glob'!$B$6:$B$56,Cálculos_5!F124,'Datos 2-Potenciales calent glob'!$E$6:$E$56)</f>
        <v>0</v>
      </c>
      <c r="AF124" s="121">
        <f>'Datos 2-Potenciales calent glob'!$E$6</f>
        <v>1</v>
      </c>
      <c r="AG124" s="121">
        <f>'Datos 2-Potenciales calent glob'!$E$6</f>
        <v>1</v>
      </c>
      <c r="AH124" s="120">
        <f t="shared" si="21"/>
        <v>0</v>
      </c>
      <c r="AI124" s="121">
        <f t="shared" si="21"/>
        <v>0</v>
      </c>
      <c r="AJ124" s="121">
        <f t="shared" si="21"/>
        <v>0</v>
      </c>
      <c r="AK124" s="121">
        <f t="shared" si="21"/>
        <v>0</v>
      </c>
      <c r="AL124" s="124">
        <f t="shared" si="19"/>
        <v>0</v>
      </c>
      <c r="AM124" s="121">
        <f t="shared" si="22"/>
        <v>0</v>
      </c>
      <c r="AN124" s="207">
        <f t="shared" si="22"/>
        <v>0</v>
      </c>
    </row>
    <row r="125" spans="2:40" ht="13.5" customHeight="1">
      <c r="B125" s="112" t="s">
        <v>509</v>
      </c>
      <c r="C125" s="113" t="s">
        <v>332</v>
      </c>
      <c r="D125" s="113" t="s">
        <v>510</v>
      </c>
      <c r="E125" s="113" t="s">
        <v>1037</v>
      </c>
      <c r="F125" s="113"/>
      <c r="G125" s="226"/>
      <c r="H125" s="113" t="s">
        <v>239</v>
      </c>
      <c r="I125" s="180">
        <v>1</v>
      </c>
      <c r="J125" s="126">
        <f>'Alcance 1'!D144</f>
        <v>0</v>
      </c>
      <c r="K125" s="113" t="str">
        <f>'Alcance 1'!E144</f>
        <v>árboles</v>
      </c>
      <c r="L125" s="113"/>
      <c r="M125" s="203">
        <v>1</v>
      </c>
      <c r="N125" s="117"/>
      <c r="O125" s="113">
        <f t="shared" si="23"/>
        <v>0</v>
      </c>
      <c r="P125" s="115" t="str">
        <f t="shared" si="14"/>
        <v>árboles</v>
      </c>
      <c r="Q125" s="120">
        <v>0</v>
      </c>
      <c r="R125" s="121">
        <v>0</v>
      </c>
      <c r="S125" s="121">
        <v>0</v>
      </c>
      <c r="T125" s="121">
        <v>0</v>
      </c>
      <c r="U125" s="372">
        <f>-'Datos 1-Factores emisión'!C738</f>
        <v>-7.4877680651170682</v>
      </c>
      <c r="V125" s="120">
        <f t="shared" si="17"/>
        <v>0</v>
      </c>
      <c r="W125" s="121">
        <f t="shared" si="17"/>
        <v>0</v>
      </c>
      <c r="X125" s="121">
        <f t="shared" si="17"/>
        <v>0</v>
      </c>
      <c r="Y125" s="121">
        <v>0</v>
      </c>
      <c r="Z125" s="121">
        <f t="shared" si="20"/>
        <v>0</v>
      </c>
      <c r="AA125" s="121">
        <f t="shared" si="18"/>
        <v>0</v>
      </c>
      <c r="AB125" s="120">
        <f>'Datos 2-Potenciales calent glob'!$E$6</f>
        <v>1</v>
      </c>
      <c r="AC125" s="121">
        <f>'Datos 2-Potenciales calent glob'!$E$31</f>
        <v>28</v>
      </c>
      <c r="AD125" s="121">
        <f>'Datos 2-Potenciales calent glob'!$E$32</f>
        <v>265</v>
      </c>
      <c r="AE125" s="123">
        <f>SUMIF('Datos 2-Potenciales calent glob'!$B$6:$B$56,Cálculos_5!F125,'Datos 2-Potenciales calent glob'!$E$6:$E$56)</f>
        <v>0</v>
      </c>
      <c r="AF125" s="121">
        <f>'Datos 2-Potenciales calent glob'!$E$6</f>
        <v>1</v>
      </c>
      <c r="AG125" s="121">
        <f>'Datos 2-Potenciales calent glob'!$E$6</f>
        <v>1</v>
      </c>
      <c r="AH125" s="120">
        <f t="shared" si="21"/>
        <v>0</v>
      </c>
      <c r="AI125" s="121">
        <f t="shared" si="21"/>
        <v>0</v>
      </c>
      <c r="AJ125" s="121">
        <f t="shared" si="21"/>
        <v>0</v>
      </c>
      <c r="AK125" s="121">
        <f t="shared" si="21"/>
        <v>0</v>
      </c>
      <c r="AL125" s="124">
        <f t="shared" si="19"/>
        <v>0</v>
      </c>
      <c r="AM125" s="121">
        <f t="shared" si="22"/>
        <v>0</v>
      </c>
      <c r="AN125" s="207">
        <f t="shared" si="22"/>
        <v>0</v>
      </c>
    </row>
    <row r="126" spans="2:40" ht="13.5" customHeight="1">
      <c r="B126" s="112" t="s">
        <v>509</v>
      </c>
      <c r="C126" s="113" t="s">
        <v>332</v>
      </c>
      <c r="D126" s="113" t="s">
        <v>510</v>
      </c>
      <c r="E126" s="113" t="s">
        <v>519</v>
      </c>
      <c r="F126" s="113"/>
      <c r="G126" s="226"/>
      <c r="H126" s="113" t="s">
        <v>239</v>
      </c>
      <c r="I126" s="180">
        <v>1</v>
      </c>
      <c r="J126" s="126">
        <f>'Alcance 1'!D145</f>
        <v>0</v>
      </c>
      <c r="K126" s="113" t="str">
        <f>'Alcance 1'!E145</f>
        <v>árboles</v>
      </c>
      <c r="L126" s="113"/>
      <c r="M126" s="203">
        <v>1</v>
      </c>
      <c r="N126" s="117"/>
      <c r="O126" s="113">
        <f t="shared" si="23"/>
        <v>0</v>
      </c>
      <c r="P126" s="115" t="str">
        <f t="shared" si="14"/>
        <v>árboles</v>
      </c>
      <c r="Q126" s="120">
        <v>0</v>
      </c>
      <c r="R126" s="121">
        <v>0</v>
      </c>
      <c r="S126" s="121">
        <v>0</v>
      </c>
      <c r="T126" s="121">
        <v>0</v>
      </c>
      <c r="U126" s="372">
        <f>-'Datos 1-Factores emisión'!C739</f>
        <v>-4.2404885182243426</v>
      </c>
      <c r="V126" s="120">
        <f t="shared" si="17"/>
        <v>0</v>
      </c>
      <c r="W126" s="121">
        <f t="shared" si="17"/>
        <v>0</v>
      </c>
      <c r="X126" s="121">
        <f t="shared" si="17"/>
        <v>0</v>
      </c>
      <c r="Y126" s="121">
        <v>0</v>
      </c>
      <c r="Z126" s="121">
        <f t="shared" si="20"/>
        <v>0</v>
      </c>
      <c r="AA126" s="121">
        <f t="shared" si="18"/>
        <v>0</v>
      </c>
      <c r="AB126" s="120">
        <f>'Datos 2-Potenciales calent glob'!$E$6</f>
        <v>1</v>
      </c>
      <c r="AC126" s="121">
        <f>'Datos 2-Potenciales calent glob'!$E$31</f>
        <v>28</v>
      </c>
      <c r="AD126" s="121">
        <f>'Datos 2-Potenciales calent glob'!$E$32</f>
        <v>265</v>
      </c>
      <c r="AE126" s="123">
        <f>SUMIF('Datos 2-Potenciales calent glob'!$B$6:$B$56,Cálculos_5!F126,'Datos 2-Potenciales calent glob'!$E$6:$E$56)</f>
        <v>0</v>
      </c>
      <c r="AF126" s="121">
        <f>'Datos 2-Potenciales calent glob'!$E$6</f>
        <v>1</v>
      </c>
      <c r="AG126" s="121">
        <f>'Datos 2-Potenciales calent glob'!$E$6</f>
        <v>1</v>
      </c>
      <c r="AH126" s="120">
        <f t="shared" si="21"/>
        <v>0</v>
      </c>
      <c r="AI126" s="121">
        <f t="shared" si="21"/>
        <v>0</v>
      </c>
      <c r="AJ126" s="121">
        <f t="shared" si="21"/>
        <v>0</v>
      </c>
      <c r="AK126" s="121">
        <f t="shared" ref="AK126:AK144" si="24">Y126*AE126</f>
        <v>0</v>
      </c>
      <c r="AL126" s="124">
        <f t="shared" si="19"/>
        <v>0</v>
      </c>
      <c r="AM126" s="121">
        <f t="shared" si="22"/>
        <v>0</v>
      </c>
      <c r="AN126" s="207">
        <f t="shared" si="22"/>
        <v>0</v>
      </c>
    </row>
    <row r="127" spans="2:40" ht="13.5" customHeight="1">
      <c r="B127" s="112" t="s">
        <v>509</v>
      </c>
      <c r="C127" s="113" t="s">
        <v>332</v>
      </c>
      <c r="D127" s="113" t="s">
        <v>510</v>
      </c>
      <c r="E127" s="113" t="s">
        <v>511</v>
      </c>
      <c r="F127" s="113"/>
      <c r="G127" s="226"/>
      <c r="H127" s="113" t="s">
        <v>239</v>
      </c>
      <c r="I127" s="180">
        <v>1</v>
      </c>
      <c r="J127" s="126">
        <f>'Alcance 1'!D146</f>
        <v>0</v>
      </c>
      <c r="K127" s="113" t="str">
        <f>'Alcance 1'!E146</f>
        <v>árboles</v>
      </c>
      <c r="L127" s="113"/>
      <c r="M127" s="203">
        <v>1</v>
      </c>
      <c r="N127" s="117"/>
      <c r="O127" s="113">
        <f t="shared" si="23"/>
        <v>0</v>
      </c>
      <c r="P127" s="115" t="str">
        <f t="shared" si="14"/>
        <v>árboles</v>
      </c>
      <c r="Q127" s="120">
        <v>0</v>
      </c>
      <c r="R127" s="121">
        <v>0</v>
      </c>
      <c r="S127" s="121">
        <v>0</v>
      </c>
      <c r="T127" s="121">
        <v>0</v>
      </c>
      <c r="U127" s="372">
        <f>-'Datos 1-Factores emisión'!C740</f>
        <v>-3.2518891322263328</v>
      </c>
      <c r="V127" s="120">
        <f t="shared" si="17"/>
        <v>0</v>
      </c>
      <c r="W127" s="121">
        <f t="shared" si="17"/>
        <v>0</v>
      </c>
      <c r="X127" s="121">
        <f t="shared" si="17"/>
        <v>0</v>
      </c>
      <c r="Y127" s="121">
        <v>0</v>
      </c>
      <c r="Z127" s="121">
        <f t="shared" si="20"/>
        <v>0</v>
      </c>
      <c r="AA127" s="121">
        <f t="shared" si="18"/>
        <v>0</v>
      </c>
      <c r="AB127" s="120">
        <f>'Datos 2-Potenciales calent glob'!$E$6</f>
        <v>1</v>
      </c>
      <c r="AC127" s="121">
        <f>'Datos 2-Potenciales calent glob'!$E$31</f>
        <v>28</v>
      </c>
      <c r="AD127" s="121">
        <f>'Datos 2-Potenciales calent glob'!$E$32</f>
        <v>265</v>
      </c>
      <c r="AE127" s="123">
        <f>SUMIF('Datos 2-Potenciales calent glob'!$B$6:$B$56,Cálculos_5!F127,'Datos 2-Potenciales calent glob'!$E$6:$E$56)</f>
        <v>0</v>
      </c>
      <c r="AF127" s="121">
        <f>'Datos 2-Potenciales calent glob'!$E$6</f>
        <v>1</v>
      </c>
      <c r="AG127" s="121">
        <f>'Datos 2-Potenciales calent glob'!$E$6</f>
        <v>1</v>
      </c>
      <c r="AH127" s="120">
        <f t="shared" ref="AH127:AJ144" si="25">V127*AB127</f>
        <v>0</v>
      </c>
      <c r="AI127" s="121">
        <f t="shared" si="25"/>
        <v>0</v>
      </c>
      <c r="AJ127" s="121">
        <f t="shared" si="25"/>
        <v>0</v>
      </c>
      <c r="AK127" s="121">
        <f t="shared" si="24"/>
        <v>0</v>
      </c>
      <c r="AL127" s="124">
        <f t="shared" si="19"/>
        <v>0</v>
      </c>
      <c r="AM127" s="121">
        <f t="shared" si="22"/>
        <v>0</v>
      </c>
      <c r="AN127" s="207">
        <f t="shared" si="22"/>
        <v>0</v>
      </c>
    </row>
    <row r="128" spans="2:40" ht="13.5" customHeight="1">
      <c r="B128" s="112" t="s">
        <v>509</v>
      </c>
      <c r="C128" s="113" t="s">
        <v>332</v>
      </c>
      <c r="D128" s="113" t="s">
        <v>510</v>
      </c>
      <c r="E128" s="113" t="s">
        <v>512</v>
      </c>
      <c r="F128" s="113"/>
      <c r="G128" s="226"/>
      <c r="H128" s="113" t="s">
        <v>239</v>
      </c>
      <c r="I128" s="180">
        <v>1</v>
      </c>
      <c r="J128" s="126">
        <f>'Alcance 1'!D147</f>
        <v>0</v>
      </c>
      <c r="K128" s="113" t="str">
        <f>'Alcance 1'!E147</f>
        <v>árboles</v>
      </c>
      <c r="L128" s="113"/>
      <c r="M128" s="203">
        <v>1</v>
      </c>
      <c r="N128" s="117"/>
      <c r="O128" s="113">
        <f t="shared" si="23"/>
        <v>0</v>
      </c>
      <c r="P128" s="115" t="str">
        <f t="shared" si="14"/>
        <v>árboles</v>
      </c>
      <c r="Q128" s="120">
        <v>0</v>
      </c>
      <c r="R128" s="121">
        <v>0</v>
      </c>
      <c r="S128" s="121">
        <v>0</v>
      </c>
      <c r="T128" s="121">
        <v>0</v>
      </c>
      <c r="U128" s="372">
        <f>-'Datos 1-Factores emisión'!C741</f>
        <v>-2.4045190789989985</v>
      </c>
      <c r="V128" s="120">
        <f t="shared" si="17"/>
        <v>0</v>
      </c>
      <c r="W128" s="121">
        <f t="shared" si="17"/>
        <v>0</v>
      </c>
      <c r="X128" s="121">
        <f t="shared" si="17"/>
        <v>0</v>
      </c>
      <c r="Y128" s="121">
        <v>0</v>
      </c>
      <c r="Z128" s="121">
        <f t="shared" si="20"/>
        <v>0</v>
      </c>
      <c r="AA128" s="121">
        <f t="shared" si="18"/>
        <v>0</v>
      </c>
      <c r="AB128" s="120">
        <f>'Datos 2-Potenciales calent glob'!$E$6</f>
        <v>1</v>
      </c>
      <c r="AC128" s="121">
        <f>'Datos 2-Potenciales calent glob'!$E$31</f>
        <v>28</v>
      </c>
      <c r="AD128" s="121">
        <f>'Datos 2-Potenciales calent glob'!$E$32</f>
        <v>265</v>
      </c>
      <c r="AE128" s="123">
        <f>SUMIF('Datos 2-Potenciales calent glob'!$B$6:$B$56,Cálculos_5!F128,'Datos 2-Potenciales calent glob'!$E$6:$E$56)</f>
        <v>0</v>
      </c>
      <c r="AF128" s="121">
        <f>'Datos 2-Potenciales calent glob'!$E$6</f>
        <v>1</v>
      </c>
      <c r="AG128" s="121">
        <f>'Datos 2-Potenciales calent glob'!$E$6</f>
        <v>1</v>
      </c>
      <c r="AH128" s="120">
        <f t="shared" si="25"/>
        <v>0</v>
      </c>
      <c r="AI128" s="121">
        <f t="shared" si="25"/>
        <v>0</v>
      </c>
      <c r="AJ128" s="121">
        <f t="shared" si="25"/>
        <v>0</v>
      </c>
      <c r="AK128" s="121">
        <f t="shared" si="24"/>
        <v>0</v>
      </c>
      <c r="AL128" s="124">
        <f t="shared" si="19"/>
        <v>0</v>
      </c>
      <c r="AM128" s="121">
        <f t="shared" si="22"/>
        <v>0</v>
      </c>
      <c r="AN128" s="207">
        <f t="shared" si="22"/>
        <v>0</v>
      </c>
    </row>
    <row r="129" spans="2:40" ht="13.5" customHeight="1">
      <c r="B129" s="112" t="s">
        <v>509</v>
      </c>
      <c r="C129" s="113" t="s">
        <v>332</v>
      </c>
      <c r="D129" s="113" t="s">
        <v>510</v>
      </c>
      <c r="E129" s="113" t="s">
        <v>521</v>
      </c>
      <c r="F129" s="113"/>
      <c r="G129" s="226"/>
      <c r="H129" s="113" t="s">
        <v>239</v>
      </c>
      <c r="I129" s="180">
        <v>1</v>
      </c>
      <c r="J129" s="126">
        <f>'Alcance 1'!D148</f>
        <v>0</v>
      </c>
      <c r="K129" s="113" t="str">
        <f>'Alcance 1'!E148</f>
        <v>árboles</v>
      </c>
      <c r="L129" s="113"/>
      <c r="M129" s="203">
        <v>1</v>
      </c>
      <c r="N129" s="117"/>
      <c r="O129" s="113">
        <f t="shared" si="23"/>
        <v>0</v>
      </c>
      <c r="P129" s="115" t="str">
        <f t="shared" si="14"/>
        <v>árboles</v>
      </c>
      <c r="Q129" s="120">
        <v>0</v>
      </c>
      <c r="R129" s="121">
        <v>0</v>
      </c>
      <c r="S129" s="121">
        <v>0</v>
      </c>
      <c r="T129" s="121">
        <v>0</v>
      </c>
      <c r="U129" s="372">
        <f>-'Datos 1-Factores emisión'!C742</f>
        <v>-5.9666879957040377</v>
      </c>
      <c r="V129" s="120">
        <f t="shared" si="17"/>
        <v>0</v>
      </c>
      <c r="W129" s="121">
        <f t="shared" si="17"/>
        <v>0</v>
      </c>
      <c r="X129" s="121">
        <f t="shared" si="17"/>
        <v>0</v>
      </c>
      <c r="Y129" s="121">
        <v>0</v>
      </c>
      <c r="Z129" s="121">
        <f t="shared" si="20"/>
        <v>0</v>
      </c>
      <c r="AA129" s="121">
        <f t="shared" si="18"/>
        <v>0</v>
      </c>
      <c r="AB129" s="120">
        <f>'Datos 2-Potenciales calent glob'!$E$6</f>
        <v>1</v>
      </c>
      <c r="AC129" s="121">
        <f>'Datos 2-Potenciales calent glob'!$E$31</f>
        <v>28</v>
      </c>
      <c r="AD129" s="121">
        <f>'Datos 2-Potenciales calent glob'!$E$32</f>
        <v>265</v>
      </c>
      <c r="AE129" s="123">
        <f>SUMIF('Datos 2-Potenciales calent glob'!$B$6:$B$56,Cálculos_5!F129,'Datos 2-Potenciales calent glob'!$E$6:$E$56)</f>
        <v>0</v>
      </c>
      <c r="AF129" s="121">
        <f>'Datos 2-Potenciales calent glob'!$E$6</f>
        <v>1</v>
      </c>
      <c r="AG129" s="121">
        <f>'Datos 2-Potenciales calent glob'!$E$6</f>
        <v>1</v>
      </c>
      <c r="AH129" s="120">
        <f t="shared" si="25"/>
        <v>0</v>
      </c>
      <c r="AI129" s="121">
        <f t="shared" si="25"/>
        <v>0</v>
      </c>
      <c r="AJ129" s="121">
        <f t="shared" si="25"/>
        <v>0</v>
      </c>
      <c r="AK129" s="121">
        <f t="shared" si="24"/>
        <v>0</v>
      </c>
      <c r="AL129" s="124">
        <f t="shared" si="19"/>
        <v>0</v>
      </c>
      <c r="AM129" s="121">
        <f t="shared" si="22"/>
        <v>0</v>
      </c>
      <c r="AN129" s="207">
        <f t="shared" si="22"/>
        <v>0</v>
      </c>
    </row>
    <row r="130" spans="2:40" ht="13.5" customHeight="1">
      <c r="B130" s="112" t="s">
        <v>509</v>
      </c>
      <c r="C130" s="113" t="s">
        <v>332</v>
      </c>
      <c r="D130" s="113" t="s">
        <v>510</v>
      </c>
      <c r="E130" s="113" t="s">
        <v>1038</v>
      </c>
      <c r="F130" s="113"/>
      <c r="G130" s="226"/>
      <c r="H130" s="113" t="s">
        <v>239</v>
      </c>
      <c r="I130" s="180">
        <v>1</v>
      </c>
      <c r="J130" s="126">
        <f>'Alcance 1'!D149</f>
        <v>0</v>
      </c>
      <c r="K130" s="113" t="str">
        <f>'Alcance 1'!E149</f>
        <v>árboles</v>
      </c>
      <c r="L130" s="113"/>
      <c r="M130" s="203">
        <v>1</v>
      </c>
      <c r="N130" s="117"/>
      <c r="O130" s="113">
        <f t="shared" si="23"/>
        <v>0</v>
      </c>
      <c r="P130" s="115" t="str">
        <f t="shared" si="14"/>
        <v>árboles</v>
      </c>
      <c r="Q130" s="120">
        <v>0</v>
      </c>
      <c r="R130" s="121">
        <v>0</v>
      </c>
      <c r="S130" s="121">
        <v>0</v>
      </c>
      <c r="T130" s="121">
        <v>0</v>
      </c>
      <c r="U130" s="372">
        <f>-'Datos 1-Factores emisión'!C743</f>
        <v>-4.9185979668704967</v>
      </c>
      <c r="V130" s="120">
        <f t="shared" si="17"/>
        <v>0</v>
      </c>
      <c r="W130" s="121">
        <f t="shared" si="17"/>
        <v>0</v>
      </c>
      <c r="X130" s="121">
        <f t="shared" si="17"/>
        <v>0</v>
      </c>
      <c r="Y130" s="121">
        <v>0</v>
      </c>
      <c r="Z130" s="121">
        <f t="shared" si="20"/>
        <v>0</v>
      </c>
      <c r="AA130" s="121">
        <f t="shared" si="18"/>
        <v>0</v>
      </c>
      <c r="AB130" s="120">
        <f>'Datos 2-Potenciales calent glob'!$E$6</f>
        <v>1</v>
      </c>
      <c r="AC130" s="121">
        <f>'Datos 2-Potenciales calent glob'!$E$31</f>
        <v>28</v>
      </c>
      <c r="AD130" s="121">
        <f>'Datos 2-Potenciales calent glob'!$E$32</f>
        <v>265</v>
      </c>
      <c r="AE130" s="123">
        <f>SUMIF('Datos 2-Potenciales calent glob'!$B$6:$B$56,Cálculos_5!F130,'Datos 2-Potenciales calent glob'!$E$6:$E$56)</f>
        <v>0</v>
      </c>
      <c r="AF130" s="121">
        <f>'Datos 2-Potenciales calent glob'!$E$6</f>
        <v>1</v>
      </c>
      <c r="AG130" s="121">
        <f>'Datos 2-Potenciales calent glob'!$E$6</f>
        <v>1</v>
      </c>
      <c r="AH130" s="120">
        <f t="shared" si="25"/>
        <v>0</v>
      </c>
      <c r="AI130" s="121">
        <f t="shared" si="25"/>
        <v>0</v>
      </c>
      <c r="AJ130" s="121">
        <f t="shared" si="25"/>
        <v>0</v>
      </c>
      <c r="AK130" s="121">
        <f t="shared" si="24"/>
        <v>0</v>
      </c>
      <c r="AL130" s="124">
        <f t="shared" si="19"/>
        <v>0</v>
      </c>
      <c r="AM130" s="121">
        <f t="shared" si="22"/>
        <v>0</v>
      </c>
      <c r="AN130" s="207">
        <f t="shared" si="22"/>
        <v>0</v>
      </c>
    </row>
    <row r="131" spans="2:40" ht="13.5" customHeight="1">
      <c r="B131" s="112" t="s">
        <v>509</v>
      </c>
      <c r="C131" s="113" t="s">
        <v>332</v>
      </c>
      <c r="D131" s="113" t="s">
        <v>510</v>
      </c>
      <c r="E131" s="113" t="s">
        <v>1039</v>
      </c>
      <c r="F131" s="113"/>
      <c r="G131" s="226"/>
      <c r="H131" s="113" t="s">
        <v>239</v>
      </c>
      <c r="I131" s="180">
        <v>1</v>
      </c>
      <c r="J131" s="126">
        <f>'Alcance 1'!D150</f>
        <v>0</v>
      </c>
      <c r="K131" s="113" t="str">
        <f>'Alcance 1'!E150</f>
        <v>árboles</v>
      </c>
      <c r="L131" s="113"/>
      <c r="M131" s="203">
        <v>1</v>
      </c>
      <c r="N131" s="117"/>
      <c r="O131" s="113">
        <f t="shared" si="23"/>
        <v>0</v>
      </c>
      <c r="P131" s="115" t="str">
        <f t="shared" si="14"/>
        <v>árboles</v>
      </c>
      <c r="Q131" s="120">
        <v>0</v>
      </c>
      <c r="R131" s="121">
        <v>0</v>
      </c>
      <c r="S131" s="121">
        <v>0</v>
      </c>
      <c r="T131" s="121">
        <v>0</v>
      </c>
      <c r="U131" s="372">
        <f>-'Datos 1-Factores emisión'!C744</f>
        <v>-4.9310644038237283</v>
      </c>
      <c r="V131" s="120">
        <f t="shared" si="17"/>
        <v>0</v>
      </c>
      <c r="W131" s="121">
        <f t="shared" si="17"/>
        <v>0</v>
      </c>
      <c r="X131" s="121">
        <f t="shared" si="17"/>
        <v>0</v>
      </c>
      <c r="Y131" s="121">
        <v>0</v>
      </c>
      <c r="Z131" s="121">
        <f t="shared" si="20"/>
        <v>0</v>
      </c>
      <c r="AA131" s="121">
        <f t="shared" si="18"/>
        <v>0</v>
      </c>
      <c r="AB131" s="120">
        <f>'Datos 2-Potenciales calent glob'!$E$6</f>
        <v>1</v>
      </c>
      <c r="AC131" s="121">
        <f>'Datos 2-Potenciales calent glob'!$E$31</f>
        <v>28</v>
      </c>
      <c r="AD131" s="121">
        <f>'Datos 2-Potenciales calent glob'!$E$32</f>
        <v>265</v>
      </c>
      <c r="AE131" s="123">
        <f>SUMIF('Datos 2-Potenciales calent glob'!$B$6:$B$56,Cálculos_5!F131,'Datos 2-Potenciales calent glob'!$E$6:$E$56)</f>
        <v>0</v>
      </c>
      <c r="AF131" s="121">
        <f>'Datos 2-Potenciales calent glob'!$E$6</f>
        <v>1</v>
      </c>
      <c r="AG131" s="121">
        <f>'Datos 2-Potenciales calent glob'!$E$6</f>
        <v>1</v>
      </c>
      <c r="AH131" s="120">
        <f t="shared" si="25"/>
        <v>0</v>
      </c>
      <c r="AI131" s="121">
        <f t="shared" si="25"/>
        <v>0</v>
      </c>
      <c r="AJ131" s="121">
        <f t="shared" si="25"/>
        <v>0</v>
      </c>
      <c r="AK131" s="121">
        <f t="shared" si="24"/>
        <v>0</v>
      </c>
      <c r="AL131" s="124">
        <f t="shared" si="19"/>
        <v>0</v>
      </c>
      <c r="AM131" s="121">
        <f t="shared" si="22"/>
        <v>0</v>
      </c>
      <c r="AN131" s="207">
        <f t="shared" si="22"/>
        <v>0</v>
      </c>
    </row>
    <row r="132" spans="2:40" ht="13.5" customHeight="1">
      <c r="B132" s="112" t="s">
        <v>509</v>
      </c>
      <c r="C132" s="113" t="s">
        <v>332</v>
      </c>
      <c r="D132" s="113" t="s">
        <v>510</v>
      </c>
      <c r="E132" s="113" t="s">
        <v>520</v>
      </c>
      <c r="F132" s="113"/>
      <c r="G132" s="226"/>
      <c r="H132" s="113" t="s">
        <v>239</v>
      </c>
      <c r="I132" s="180">
        <v>1</v>
      </c>
      <c r="J132" s="126">
        <f>'Alcance 1'!D151</f>
        <v>0</v>
      </c>
      <c r="K132" s="113" t="str">
        <f>'Alcance 1'!E151</f>
        <v>árboles</v>
      </c>
      <c r="L132" s="113"/>
      <c r="M132" s="203">
        <v>1</v>
      </c>
      <c r="N132" s="117"/>
      <c r="O132" s="113">
        <f t="shared" si="23"/>
        <v>0</v>
      </c>
      <c r="P132" s="115" t="str">
        <f t="shared" si="14"/>
        <v>árboles</v>
      </c>
      <c r="Q132" s="120">
        <v>0</v>
      </c>
      <c r="R132" s="121">
        <v>0</v>
      </c>
      <c r="S132" s="121">
        <v>0</v>
      </c>
      <c r="T132" s="121">
        <v>0</v>
      </c>
      <c r="U132" s="372">
        <f>-'Datos 1-Factores emisión'!C745</f>
        <v>-6.415655592075364</v>
      </c>
      <c r="V132" s="120">
        <f t="shared" si="17"/>
        <v>0</v>
      </c>
      <c r="W132" s="121">
        <f t="shared" si="17"/>
        <v>0</v>
      </c>
      <c r="X132" s="121">
        <f t="shared" si="17"/>
        <v>0</v>
      </c>
      <c r="Y132" s="121">
        <v>0</v>
      </c>
      <c r="Z132" s="121">
        <f t="shared" si="20"/>
        <v>0</v>
      </c>
      <c r="AA132" s="121">
        <f t="shared" si="18"/>
        <v>0</v>
      </c>
      <c r="AB132" s="120">
        <f>'Datos 2-Potenciales calent glob'!$E$6</f>
        <v>1</v>
      </c>
      <c r="AC132" s="121">
        <f>'Datos 2-Potenciales calent glob'!$E$31</f>
        <v>28</v>
      </c>
      <c r="AD132" s="121">
        <f>'Datos 2-Potenciales calent glob'!$E$32</f>
        <v>265</v>
      </c>
      <c r="AE132" s="123">
        <f>SUMIF('Datos 2-Potenciales calent glob'!$B$6:$B$56,Cálculos_5!F132,'Datos 2-Potenciales calent glob'!$E$6:$E$56)</f>
        <v>0</v>
      </c>
      <c r="AF132" s="121">
        <f>'Datos 2-Potenciales calent glob'!$E$6</f>
        <v>1</v>
      </c>
      <c r="AG132" s="121">
        <f>'Datos 2-Potenciales calent glob'!$E$6</f>
        <v>1</v>
      </c>
      <c r="AH132" s="120">
        <f t="shared" si="25"/>
        <v>0</v>
      </c>
      <c r="AI132" s="121">
        <f t="shared" si="25"/>
        <v>0</v>
      </c>
      <c r="AJ132" s="121">
        <f t="shared" si="25"/>
        <v>0</v>
      </c>
      <c r="AK132" s="121">
        <f t="shared" si="24"/>
        <v>0</v>
      </c>
      <c r="AL132" s="124">
        <f t="shared" si="19"/>
        <v>0</v>
      </c>
      <c r="AM132" s="121">
        <f t="shared" si="22"/>
        <v>0</v>
      </c>
      <c r="AN132" s="207">
        <f t="shared" si="22"/>
        <v>0</v>
      </c>
    </row>
    <row r="133" spans="2:40" ht="13.5" customHeight="1">
      <c r="B133" s="112" t="s">
        <v>509</v>
      </c>
      <c r="C133" s="113" t="s">
        <v>332</v>
      </c>
      <c r="D133" s="113" t="s">
        <v>510</v>
      </c>
      <c r="E133" s="113" t="s">
        <v>1040</v>
      </c>
      <c r="F133" s="113"/>
      <c r="G133" s="226"/>
      <c r="H133" s="113" t="s">
        <v>239</v>
      </c>
      <c r="I133" s="180">
        <v>1</v>
      </c>
      <c r="J133" s="126">
        <f>'Alcance 1'!D152</f>
        <v>0</v>
      </c>
      <c r="K133" s="113" t="str">
        <f>'Alcance 1'!E152</f>
        <v>árboles</v>
      </c>
      <c r="L133" s="113"/>
      <c r="M133" s="203">
        <v>1</v>
      </c>
      <c r="N133" s="117"/>
      <c r="O133" s="113">
        <f t="shared" si="23"/>
        <v>0</v>
      </c>
      <c r="P133" s="115" t="str">
        <f t="shared" si="14"/>
        <v>árboles</v>
      </c>
      <c r="Q133" s="120">
        <v>0</v>
      </c>
      <c r="R133" s="121">
        <v>0</v>
      </c>
      <c r="S133" s="121">
        <v>0</v>
      </c>
      <c r="T133" s="121">
        <v>0</v>
      </c>
      <c r="U133" s="372">
        <f>-'Datos 1-Factores emisión'!C746</f>
        <v>-7.3846859261478635</v>
      </c>
      <c r="V133" s="120">
        <f t="shared" si="17"/>
        <v>0</v>
      </c>
      <c r="W133" s="121">
        <f t="shared" si="17"/>
        <v>0</v>
      </c>
      <c r="X133" s="121">
        <f t="shared" si="17"/>
        <v>0</v>
      </c>
      <c r="Y133" s="121">
        <v>0</v>
      </c>
      <c r="Z133" s="121">
        <f t="shared" si="20"/>
        <v>0</v>
      </c>
      <c r="AA133" s="121">
        <f t="shared" si="18"/>
        <v>0</v>
      </c>
      <c r="AB133" s="120">
        <f>'Datos 2-Potenciales calent glob'!$E$6</f>
        <v>1</v>
      </c>
      <c r="AC133" s="121">
        <f>'Datos 2-Potenciales calent glob'!$E$31</f>
        <v>28</v>
      </c>
      <c r="AD133" s="121">
        <f>'Datos 2-Potenciales calent glob'!$E$32</f>
        <v>265</v>
      </c>
      <c r="AE133" s="123">
        <f>SUMIF('Datos 2-Potenciales calent glob'!$B$6:$B$56,Cálculos_5!F133,'Datos 2-Potenciales calent glob'!$E$6:$E$56)</f>
        <v>0</v>
      </c>
      <c r="AF133" s="121">
        <f>'Datos 2-Potenciales calent glob'!$E$6</f>
        <v>1</v>
      </c>
      <c r="AG133" s="121">
        <f>'Datos 2-Potenciales calent glob'!$E$6</f>
        <v>1</v>
      </c>
      <c r="AH133" s="120">
        <f t="shared" si="25"/>
        <v>0</v>
      </c>
      <c r="AI133" s="121">
        <f t="shared" si="25"/>
        <v>0</v>
      </c>
      <c r="AJ133" s="121">
        <f t="shared" si="25"/>
        <v>0</v>
      </c>
      <c r="AK133" s="121">
        <f t="shared" si="24"/>
        <v>0</v>
      </c>
      <c r="AL133" s="124">
        <f t="shared" si="19"/>
        <v>0</v>
      </c>
      <c r="AM133" s="121">
        <f t="shared" si="22"/>
        <v>0</v>
      </c>
      <c r="AN133" s="207">
        <f t="shared" si="22"/>
        <v>0</v>
      </c>
    </row>
    <row r="134" spans="2:40" ht="13.5" customHeight="1">
      <c r="B134" s="112" t="s">
        <v>509</v>
      </c>
      <c r="C134" s="113" t="s">
        <v>332</v>
      </c>
      <c r="D134" s="113" t="s">
        <v>510</v>
      </c>
      <c r="E134" s="113" t="s">
        <v>514</v>
      </c>
      <c r="F134" s="113"/>
      <c r="G134" s="226"/>
      <c r="H134" s="113" t="s">
        <v>239</v>
      </c>
      <c r="I134" s="180">
        <v>1</v>
      </c>
      <c r="J134" s="126">
        <f>'Alcance 1'!D153</f>
        <v>0</v>
      </c>
      <c r="K134" s="113" t="str">
        <f>'Alcance 1'!E153</f>
        <v>árboles</v>
      </c>
      <c r="L134" s="113"/>
      <c r="M134" s="203">
        <v>1</v>
      </c>
      <c r="N134" s="117"/>
      <c r="O134" s="113">
        <f t="shared" si="23"/>
        <v>0</v>
      </c>
      <c r="P134" s="115" t="str">
        <f t="shared" si="14"/>
        <v>árboles</v>
      </c>
      <c r="Q134" s="120">
        <v>0</v>
      </c>
      <c r="R134" s="121">
        <v>0</v>
      </c>
      <c r="S134" s="121">
        <v>0</v>
      </c>
      <c r="T134" s="121">
        <v>0</v>
      </c>
      <c r="U134" s="372">
        <f>-'Datos 1-Factores emisión'!C747</f>
        <v>-3.7055579179222637</v>
      </c>
      <c r="V134" s="120">
        <f t="shared" si="17"/>
        <v>0</v>
      </c>
      <c r="W134" s="121">
        <f t="shared" si="17"/>
        <v>0</v>
      </c>
      <c r="X134" s="121">
        <f t="shared" si="17"/>
        <v>0</v>
      </c>
      <c r="Y134" s="121">
        <v>0</v>
      </c>
      <c r="Z134" s="121">
        <f t="shared" si="20"/>
        <v>0</v>
      </c>
      <c r="AA134" s="121">
        <f t="shared" si="18"/>
        <v>0</v>
      </c>
      <c r="AB134" s="120">
        <f>'Datos 2-Potenciales calent glob'!$E$6</f>
        <v>1</v>
      </c>
      <c r="AC134" s="121">
        <f>'Datos 2-Potenciales calent glob'!$E$31</f>
        <v>28</v>
      </c>
      <c r="AD134" s="121">
        <f>'Datos 2-Potenciales calent glob'!$E$32</f>
        <v>265</v>
      </c>
      <c r="AE134" s="123">
        <f>SUMIF('Datos 2-Potenciales calent glob'!$B$6:$B$56,Cálculos_5!F134,'Datos 2-Potenciales calent glob'!$E$6:$E$56)</f>
        <v>0</v>
      </c>
      <c r="AF134" s="121">
        <f>'Datos 2-Potenciales calent glob'!$E$6</f>
        <v>1</v>
      </c>
      <c r="AG134" s="121">
        <f>'Datos 2-Potenciales calent glob'!$E$6</f>
        <v>1</v>
      </c>
      <c r="AH134" s="120">
        <f t="shared" si="25"/>
        <v>0</v>
      </c>
      <c r="AI134" s="121">
        <f t="shared" si="25"/>
        <v>0</v>
      </c>
      <c r="AJ134" s="121">
        <f t="shared" si="25"/>
        <v>0</v>
      </c>
      <c r="AK134" s="121">
        <f t="shared" si="24"/>
        <v>0</v>
      </c>
      <c r="AL134" s="124">
        <f t="shared" si="19"/>
        <v>0</v>
      </c>
      <c r="AM134" s="121">
        <f t="shared" si="22"/>
        <v>0</v>
      </c>
      <c r="AN134" s="207">
        <f t="shared" si="22"/>
        <v>0</v>
      </c>
    </row>
    <row r="135" spans="2:40" ht="13.5" customHeight="1">
      <c r="B135" s="112" t="s">
        <v>509</v>
      </c>
      <c r="C135" s="113" t="s">
        <v>332</v>
      </c>
      <c r="D135" s="113" t="s">
        <v>510</v>
      </c>
      <c r="E135" s="113" t="s">
        <v>1041</v>
      </c>
      <c r="F135" s="113"/>
      <c r="G135" s="226"/>
      <c r="H135" s="113" t="s">
        <v>239</v>
      </c>
      <c r="I135" s="180">
        <v>1</v>
      </c>
      <c r="J135" s="126">
        <f>'Alcance 1'!D154</f>
        <v>0</v>
      </c>
      <c r="K135" s="113" t="str">
        <f>'Alcance 1'!E154</f>
        <v>árboles</v>
      </c>
      <c r="L135" s="113"/>
      <c r="M135" s="203">
        <v>1</v>
      </c>
      <c r="N135" s="117"/>
      <c r="O135" s="113">
        <f t="shared" si="23"/>
        <v>0</v>
      </c>
      <c r="P135" s="115" t="str">
        <f t="shared" si="14"/>
        <v>árboles</v>
      </c>
      <c r="Q135" s="120">
        <v>0</v>
      </c>
      <c r="R135" s="121">
        <v>0</v>
      </c>
      <c r="S135" s="121">
        <v>0</v>
      </c>
      <c r="T135" s="121">
        <v>0</v>
      </c>
      <c r="U135" s="372">
        <f>-'Datos 1-Factores emisión'!C748</f>
        <v>-6.8388617226212753</v>
      </c>
      <c r="V135" s="120">
        <f t="shared" si="17"/>
        <v>0</v>
      </c>
      <c r="W135" s="121">
        <f t="shared" si="17"/>
        <v>0</v>
      </c>
      <c r="X135" s="121">
        <f t="shared" si="17"/>
        <v>0</v>
      </c>
      <c r="Y135" s="121">
        <v>0</v>
      </c>
      <c r="Z135" s="121">
        <f t="shared" si="20"/>
        <v>0</v>
      </c>
      <c r="AA135" s="121">
        <f t="shared" si="18"/>
        <v>0</v>
      </c>
      <c r="AB135" s="120">
        <f>'Datos 2-Potenciales calent glob'!$E$6</f>
        <v>1</v>
      </c>
      <c r="AC135" s="121">
        <f>'Datos 2-Potenciales calent glob'!$E$31</f>
        <v>28</v>
      </c>
      <c r="AD135" s="121">
        <f>'Datos 2-Potenciales calent glob'!$E$32</f>
        <v>265</v>
      </c>
      <c r="AE135" s="123">
        <f>SUMIF('Datos 2-Potenciales calent glob'!$B$6:$B$56,Cálculos_5!F135,'Datos 2-Potenciales calent glob'!$E$6:$E$56)</f>
        <v>0</v>
      </c>
      <c r="AF135" s="121">
        <f>'Datos 2-Potenciales calent glob'!$E$6</f>
        <v>1</v>
      </c>
      <c r="AG135" s="121">
        <f>'Datos 2-Potenciales calent glob'!$E$6</f>
        <v>1</v>
      </c>
      <c r="AH135" s="120">
        <f t="shared" si="25"/>
        <v>0</v>
      </c>
      <c r="AI135" s="121">
        <f t="shared" si="25"/>
        <v>0</v>
      </c>
      <c r="AJ135" s="121">
        <f t="shared" si="25"/>
        <v>0</v>
      </c>
      <c r="AK135" s="121">
        <f t="shared" si="24"/>
        <v>0</v>
      </c>
      <c r="AL135" s="124">
        <f t="shared" si="19"/>
        <v>0</v>
      </c>
      <c r="AM135" s="121">
        <f t="shared" si="22"/>
        <v>0</v>
      </c>
      <c r="AN135" s="207">
        <f t="shared" si="22"/>
        <v>0</v>
      </c>
    </row>
    <row r="136" spans="2:40" ht="13.5" customHeight="1">
      <c r="B136" s="112" t="s">
        <v>509</v>
      </c>
      <c r="C136" s="113" t="s">
        <v>332</v>
      </c>
      <c r="D136" s="113" t="s">
        <v>510</v>
      </c>
      <c r="E136" s="113" t="s">
        <v>1042</v>
      </c>
      <c r="F136" s="113"/>
      <c r="G136" s="226"/>
      <c r="H136" s="113" t="s">
        <v>239</v>
      </c>
      <c r="I136" s="180">
        <v>1</v>
      </c>
      <c r="J136" s="126">
        <f>'Alcance 1'!D155</f>
        <v>0</v>
      </c>
      <c r="K136" s="113" t="str">
        <f>'Alcance 1'!E155</f>
        <v>árboles</v>
      </c>
      <c r="L136" s="113"/>
      <c r="M136" s="203">
        <v>1</v>
      </c>
      <c r="N136" s="117"/>
      <c r="O136" s="113">
        <f t="shared" si="23"/>
        <v>0</v>
      </c>
      <c r="P136" s="115" t="str">
        <f t="shared" si="14"/>
        <v>árboles</v>
      </c>
      <c r="Q136" s="120">
        <v>0</v>
      </c>
      <c r="R136" s="121">
        <v>0</v>
      </c>
      <c r="S136" s="121">
        <v>0</v>
      </c>
      <c r="T136" s="121">
        <v>0</v>
      </c>
      <c r="U136" s="372">
        <f>-'Datos 1-Factores emisión'!C749</f>
        <v>-6.3715179137139337</v>
      </c>
      <c r="V136" s="120">
        <f t="shared" si="17"/>
        <v>0</v>
      </c>
      <c r="W136" s="121">
        <f t="shared" si="17"/>
        <v>0</v>
      </c>
      <c r="X136" s="121">
        <f t="shared" si="17"/>
        <v>0</v>
      </c>
      <c r="Y136" s="121">
        <v>0</v>
      </c>
      <c r="Z136" s="121">
        <f t="shared" si="20"/>
        <v>0</v>
      </c>
      <c r="AA136" s="121">
        <f t="shared" si="18"/>
        <v>0</v>
      </c>
      <c r="AB136" s="120">
        <f>'Datos 2-Potenciales calent glob'!$E$6</f>
        <v>1</v>
      </c>
      <c r="AC136" s="121">
        <f>'Datos 2-Potenciales calent glob'!$E$31</f>
        <v>28</v>
      </c>
      <c r="AD136" s="121">
        <f>'Datos 2-Potenciales calent glob'!$E$32</f>
        <v>265</v>
      </c>
      <c r="AE136" s="123">
        <f>SUMIF('Datos 2-Potenciales calent glob'!$B$6:$B$56,Cálculos_5!F136,'Datos 2-Potenciales calent glob'!$E$6:$E$56)</f>
        <v>0</v>
      </c>
      <c r="AF136" s="121">
        <f>'Datos 2-Potenciales calent glob'!$E$6</f>
        <v>1</v>
      </c>
      <c r="AG136" s="121">
        <f>'Datos 2-Potenciales calent glob'!$E$6</f>
        <v>1</v>
      </c>
      <c r="AH136" s="120">
        <f t="shared" si="25"/>
        <v>0</v>
      </c>
      <c r="AI136" s="121">
        <f t="shared" si="25"/>
        <v>0</v>
      </c>
      <c r="AJ136" s="121">
        <f t="shared" si="25"/>
        <v>0</v>
      </c>
      <c r="AK136" s="121">
        <f t="shared" si="24"/>
        <v>0</v>
      </c>
      <c r="AL136" s="124">
        <f t="shared" si="19"/>
        <v>0</v>
      </c>
      <c r="AM136" s="121">
        <f t="shared" si="22"/>
        <v>0</v>
      </c>
      <c r="AN136" s="207">
        <f t="shared" si="22"/>
        <v>0</v>
      </c>
    </row>
    <row r="137" spans="2:40" ht="13.5" customHeight="1">
      <c r="B137" s="112" t="s">
        <v>509</v>
      </c>
      <c r="C137" s="113" t="s">
        <v>332</v>
      </c>
      <c r="D137" s="113" t="s">
        <v>510</v>
      </c>
      <c r="E137" s="113" t="s">
        <v>1043</v>
      </c>
      <c r="F137" s="113"/>
      <c r="G137" s="226"/>
      <c r="H137" s="113" t="s">
        <v>239</v>
      </c>
      <c r="I137" s="180">
        <v>1</v>
      </c>
      <c r="J137" s="126">
        <f>'Alcance 1'!D156</f>
        <v>0</v>
      </c>
      <c r="K137" s="113" t="str">
        <f>'Alcance 1'!E156</f>
        <v>árboles</v>
      </c>
      <c r="L137" s="113"/>
      <c r="M137" s="203">
        <v>1</v>
      </c>
      <c r="N137" s="117"/>
      <c r="O137" s="113">
        <f t="shared" si="23"/>
        <v>0</v>
      </c>
      <c r="P137" s="115" t="str">
        <f t="shared" si="14"/>
        <v>árboles</v>
      </c>
      <c r="Q137" s="120">
        <v>0</v>
      </c>
      <c r="R137" s="121">
        <v>0</v>
      </c>
      <c r="S137" s="121">
        <v>0</v>
      </c>
      <c r="T137" s="121">
        <v>0</v>
      </c>
      <c r="U137" s="372">
        <f>-'Datos 1-Factores emisión'!C750</f>
        <v>-29.855313544367842</v>
      </c>
      <c r="V137" s="120">
        <f t="shared" si="17"/>
        <v>0</v>
      </c>
      <c r="W137" s="121">
        <f t="shared" si="17"/>
        <v>0</v>
      </c>
      <c r="X137" s="121">
        <f t="shared" si="17"/>
        <v>0</v>
      </c>
      <c r="Y137" s="121">
        <v>0</v>
      </c>
      <c r="Z137" s="121">
        <f t="shared" si="20"/>
        <v>0</v>
      </c>
      <c r="AA137" s="121">
        <f t="shared" si="18"/>
        <v>0</v>
      </c>
      <c r="AB137" s="120">
        <f>'Datos 2-Potenciales calent glob'!$E$6</f>
        <v>1</v>
      </c>
      <c r="AC137" s="121">
        <f>'Datos 2-Potenciales calent glob'!$E$31</f>
        <v>28</v>
      </c>
      <c r="AD137" s="121">
        <f>'Datos 2-Potenciales calent glob'!$E$32</f>
        <v>265</v>
      </c>
      <c r="AE137" s="123">
        <f>SUMIF('Datos 2-Potenciales calent glob'!$B$6:$B$56,Cálculos_5!F137,'Datos 2-Potenciales calent glob'!$E$6:$E$56)</f>
        <v>0</v>
      </c>
      <c r="AF137" s="121">
        <f>'Datos 2-Potenciales calent glob'!$E$6</f>
        <v>1</v>
      </c>
      <c r="AG137" s="121">
        <f>'Datos 2-Potenciales calent glob'!$E$6</f>
        <v>1</v>
      </c>
      <c r="AH137" s="120">
        <f t="shared" si="25"/>
        <v>0</v>
      </c>
      <c r="AI137" s="121">
        <f t="shared" si="25"/>
        <v>0</v>
      </c>
      <c r="AJ137" s="121">
        <f t="shared" si="25"/>
        <v>0</v>
      </c>
      <c r="AK137" s="121">
        <f t="shared" si="24"/>
        <v>0</v>
      </c>
      <c r="AL137" s="124">
        <f t="shared" si="19"/>
        <v>0</v>
      </c>
      <c r="AM137" s="121">
        <f t="shared" si="22"/>
        <v>0</v>
      </c>
      <c r="AN137" s="207">
        <f t="shared" si="22"/>
        <v>0</v>
      </c>
    </row>
    <row r="138" spans="2:40" ht="13.5" customHeight="1">
      <c r="B138" s="112" t="s">
        <v>509</v>
      </c>
      <c r="C138" s="113" t="s">
        <v>332</v>
      </c>
      <c r="D138" s="113" t="s">
        <v>510</v>
      </c>
      <c r="E138" s="113" t="s">
        <v>1044</v>
      </c>
      <c r="F138" s="113"/>
      <c r="G138" s="226"/>
      <c r="H138" s="113" t="s">
        <v>239</v>
      </c>
      <c r="I138" s="180">
        <v>1</v>
      </c>
      <c r="J138" s="126">
        <f>'Alcance 1'!D157</f>
        <v>0</v>
      </c>
      <c r="K138" s="113" t="str">
        <f>'Alcance 1'!E157</f>
        <v>árboles</v>
      </c>
      <c r="L138" s="113"/>
      <c r="M138" s="203">
        <v>1</v>
      </c>
      <c r="N138" s="117"/>
      <c r="O138" s="113">
        <f t="shared" si="23"/>
        <v>0</v>
      </c>
      <c r="P138" s="115" t="str">
        <f t="shared" si="14"/>
        <v>árboles</v>
      </c>
      <c r="Q138" s="120">
        <v>0</v>
      </c>
      <c r="R138" s="121">
        <v>0</v>
      </c>
      <c r="S138" s="121">
        <v>0</v>
      </c>
      <c r="T138" s="121">
        <v>0</v>
      </c>
      <c r="U138" s="372">
        <f>-'Datos 1-Factores emisión'!C751</f>
        <v>-8.2572717408149465</v>
      </c>
      <c r="V138" s="120">
        <f t="shared" si="17"/>
        <v>0</v>
      </c>
      <c r="W138" s="121">
        <f t="shared" si="17"/>
        <v>0</v>
      </c>
      <c r="X138" s="121">
        <f t="shared" si="17"/>
        <v>0</v>
      </c>
      <c r="Y138" s="121">
        <v>0</v>
      </c>
      <c r="Z138" s="121">
        <f t="shared" si="20"/>
        <v>0</v>
      </c>
      <c r="AA138" s="121">
        <f t="shared" si="18"/>
        <v>0</v>
      </c>
      <c r="AB138" s="120">
        <f>'Datos 2-Potenciales calent glob'!$E$6</f>
        <v>1</v>
      </c>
      <c r="AC138" s="121">
        <f>'Datos 2-Potenciales calent glob'!$E$31</f>
        <v>28</v>
      </c>
      <c r="AD138" s="121">
        <f>'Datos 2-Potenciales calent glob'!$E$32</f>
        <v>265</v>
      </c>
      <c r="AE138" s="123">
        <f>SUMIF('Datos 2-Potenciales calent glob'!$B$6:$B$56,Cálculos_5!F138,'Datos 2-Potenciales calent glob'!$E$6:$E$56)</f>
        <v>0</v>
      </c>
      <c r="AF138" s="121">
        <f>'Datos 2-Potenciales calent glob'!$E$6</f>
        <v>1</v>
      </c>
      <c r="AG138" s="121">
        <f>'Datos 2-Potenciales calent glob'!$E$6</f>
        <v>1</v>
      </c>
      <c r="AH138" s="120">
        <f t="shared" si="25"/>
        <v>0</v>
      </c>
      <c r="AI138" s="121">
        <f t="shared" si="25"/>
        <v>0</v>
      </c>
      <c r="AJ138" s="121">
        <f t="shared" si="25"/>
        <v>0</v>
      </c>
      <c r="AK138" s="121">
        <f t="shared" si="24"/>
        <v>0</v>
      </c>
      <c r="AL138" s="124">
        <f t="shared" si="19"/>
        <v>0</v>
      </c>
      <c r="AM138" s="121">
        <f t="shared" si="22"/>
        <v>0</v>
      </c>
      <c r="AN138" s="207">
        <f t="shared" si="22"/>
        <v>0</v>
      </c>
    </row>
    <row r="139" spans="2:40" ht="13.5" customHeight="1">
      <c r="B139" s="112" t="s">
        <v>509</v>
      </c>
      <c r="C139" s="113" t="s">
        <v>332</v>
      </c>
      <c r="D139" s="113" t="s">
        <v>510</v>
      </c>
      <c r="E139" s="113" t="s">
        <v>1045</v>
      </c>
      <c r="F139" s="113"/>
      <c r="G139" s="226"/>
      <c r="H139" s="113" t="s">
        <v>239</v>
      </c>
      <c r="I139" s="180">
        <v>1</v>
      </c>
      <c r="J139" s="126">
        <f>'Alcance 1'!D158</f>
        <v>0</v>
      </c>
      <c r="K139" s="113" t="str">
        <f>'Alcance 1'!E158</f>
        <v>árboles</v>
      </c>
      <c r="L139" s="113"/>
      <c r="M139" s="203">
        <v>1</v>
      </c>
      <c r="N139" s="117"/>
      <c r="O139" s="113">
        <f t="shared" si="23"/>
        <v>0</v>
      </c>
      <c r="P139" s="115" t="str">
        <f t="shared" si="14"/>
        <v>árboles</v>
      </c>
      <c r="Q139" s="120">
        <v>0</v>
      </c>
      <c r="R139" s="121">
        <v>0</v>
      </c>
      <c r="S139" s="121">
        <v>0</v>
      </c>
      <c r="T139" s="121">
        <v>0</v>
      </c>
      <c r="U139" s="372">
        <f>-'Datos 1-Factores emisión'!C752</f>
        <v>-2.664728979500588</v>
      </c>
      <c r="V139" s="120">
        <f t="shared" si="17"/>
        <v>0</v>
      </c>
      <c r="W139" s="121">
        <f t="shared" si="17"/>
        <v>0</v>
      </c>
      <c r="X139" s="121">
        <f t="shared" si="17"/>
        <v>0</v>
      </c>
      <c r="Y139" s="121">
        <v>0</v>
      </c>
      <c r="Z139" s="121">
        <f t="shared" si="20"/>
        <v>0</v>
      </c>
      <c r="AA139" s="121">
        <f t="shared" si="18"/>
        <v>0</v>
      </c>
      <c r="AB139" s="120">
        <f>'Datos 2-Potenciales calent glob'!$E$6</f>
        <v>1</v>
      </c>
      <c r="AC139" s="121">
        <f>'Datos 2-Potenciales calent glob'!$E$31</f>
        <v>28</v>
      </c>
      <c r="AD139" s="121">
        <f>'Datos 2-Potenciales calent glob'!$E$32</f>
        <v>265</v>
      </c>
      <c r="AE139" s="123">
        <f>SUMIF('Datos 2-Potenciales calent glob'!$B$6:$B$56,Cálculos_5!F139,'Datos 2-Potenciales calent glob'!$E$6:$E$56)</f>
        <v>0</v>
      </c>
      <c r="AF139" s="121">
        <f>'Datos 2-Potenciales calent glob'!$E$6</f>
        <v>1</v>
      </c>
      <c r="AG139" s="121">
        <f>'Datos 2-Potenciales calent glob'!$E$6</f>
        <v>1</v>
      </c>
      <c r="AH139" s="120">
        <f t="shared" si="25"/>
        <v>0</v>
      </c>
      <c r="AI139" s="121">
        <f t="shared" si="25"/>
        <v>0</v>
      </c>
      <c r="AJ139" s="121">
        <f t="shared" si="25"/>
        <v>0</v>
      </c>
      <c r="AK139" s="121">
        <f t="shared" si="24"/>
        <v>0</v>
      </c>
      <c r="AL139" s="124">
        <f t="shared" si="19"/>
        <v>0</v>
      </c>
      <c r="AM139" s="121">
        <f t="shared" si="22"/>
        <v>0</v>
      </c>
      <c r="AN139" s="207">
        <f t="shared" si="22"/>
        <v>0</v>
      </c>
    </row>
    <row r="140" spans="2:40" ht="13.5" customHeight="1">
      <c r="B140" s="112" t="s">
        <v>509</v>
      </c>
      <c r="C140" s="113" t="s">
        <v>332</v>
      </c>
      <c r="D140" s="113" t="s">
        <v>510</v>
      </c>
      <c r="E140" s="113" t="s">
        <v>1046</v>
      </c>
      <c r="F140" s="113"/>
      <c r="G140" s="226"/>
      <c r="H140" s="113" t="s">
        <v>239</v>
      </c>
      <c r="I140" s="180">
        <v>1</v>
      </c>
      <c r="J140" s="126">
        <f>'Alcance 1'!D159</f>
        <v>0</v>
      </c>
      <c r="K140" s="113" t="str">
        <f>'Alcance 1'!E159</f>
        <v>árboles</v>
      </c>
      <c r="L140" s="113"/>
      <c r="M140" s="203">
        <v>1</v>
      </c>
      <c r="N140" s="117"/>
      <c r="O140" s="113">
        <f t="shared" si="23"/>
        <v>0</v>
      </c>
      <c r="P140" s="115" t="str">
        <f t="shared" si="14"/>
        <v>árboles</v>
      </c>
      <c r="Q140" s="120">
        <v>0</v>
      </c>
      <c r="R140" s="121">
        <v>0</v>
      </c>
      <c r="S140" s="121">
        <v>0</v>
      </c>
      <c r="T140" s="121">
        <v>0</v>
      </c>
      <c r="U140" s="372">
        <f>-'Datos 1-Factores emisión'!C753</f>
        <v>-1.9326280185357239</v>
      </c>
      <c r="V140" s="120">
        <f t="shared" si="17"/>
        <v>0</v>
      </c>
      <c r="W140" s="121">
        <f t="shared" si="17"/>
        <v>0</v>
      </c>
      <c r="X140" s="121">
        <f t="shared" si="17"/>
        <v>0</v>
      </c>
      <c r="Y140" s="121">
        <v>0</v>
      </c>
      <c r="Z140" s="121">
        <f t="shared" si="20"/>
        <v>0</v>
      </c>
      <c r="AA140" s="121">
        <f t="shared" si="18"/>
        <v>0</v>
      </c>
      <c r="AB140" s="120">
        <f>'Datos 2-Potenciales calent glob'!$E$6</f>
        <v>1</v>
      </c>
      <c r="AC140" s="121">
        <f>'Datos 2-Potenciales calent glob'!$E$31</f>
        <v>28</v>
      </c>
      <c r="AD140" s="121">
        <f>'Datos 2-Potenciales calent glob'!$E$32</f>
        <v>265</v>
      </c>
      <c r="AE140" s="123">
        <f>SUMIF('Datos 2-Potenciales calent glob'!$B$6:$B$56,Cálculos_5!F140,'Datos 2-Potenciales calent glob'!$E$6:$E$56)</f>
        <v>0</v>
      </c>
      <c r="AF140" s="121">
        <f>'Datos 2-Potenciales calent glob'!$E$6</f>
        <v>1</v>
      </c>
      <c r="AG140" s="121">
        <f>'Datos 2-Potenciales calent glob'!$E$6</f>
        <v>1</v>
      </c>
      <c r="AH140" s="120">
        <f t="shared" si="25"/>
        <v>0</v>
      </c>
      <c r="AI140" s="121">
        <f t="shared" si="25"/>
        <v>0</v>
      </c>
      <c r="AJ140" s="121">
        <f t="shared" si="25"/>
        <v>0</v>
      </c>
      <c r="AK140" s="121">
        <f t="shared" si="24"/>
        <v>0</v>
      </c>
      <c r="AL140" s="124">
        <f t="shared" si="19"/>
        <v>0</v>
      </c>
      <c r="AM140" s="121">
        <f t="shared" si="22"/>
        <v>0</v>
      </c>
      <c r="AN140" s="207">
        <f t="shared" si="22"/>
        <v>0</v>
      </c>
    </row>
    <row r="141" spans="2:40" ht="13.5" customHeight="1">
      <c r="B141" s="112" t="s">
        <v>509</v>
      </c>
      <c r="C141" s="113" t="s">
        <v>332</v>
      </c>
      <c r="D141" s="113" t="s">
        <v>510</v>
      </c>
      <c r="E141" s="113" t="s">
        <v>1047</v>
      </c>
      <c r="F141" s="113"/>
      <c r="G141" s="226"/>
      <c r="H141" s="113" t="s">
        <v>239</v>
      </c>
      <c r="I141" s="180">
        <v>1</v>
      </c>
      <c r="J141" s="126">
        <f>'Alcance 1'!D160</f>
        <v>0</v>
      </c>
      <c r="K141" s="113" t="str">
        <f>'Alcance 1'!E160</f>
        <v>árboles</v>
      </c>
      <c r="L141" s="113"/>
      <c r="M141" s="203">
        <v>1</v>
      </c>
      <c r="N141" s="117"/>
      <c r="O141" s="113">
        <f t="shared" si="23"/>
        <v>0</v>
      </c>
      <c r="P141" s="115" t="str">
        <f t="shared" si="14"/>
        <v>árboles</v>
      </c>
      <c r="Q141" s="120">
        <v>0</v>
      </c>
      <c r="R141" s="121">
        <v>0</v>
      </c>
      <c r="S141" s="121">
        <v>0</v>
      </c>
      <c r="T141" s="121">
        <v>0</v>
      </c>
      <c r="U141" s="372">
        <f>-'Datos 1-Factores emisión'!C754</f>
        <v>-2.664728979500588</v>
      </c>
      <c r="V141" s="120">
        <f t="shared" si="17"/>
        <v>0</v>
      </c>
      <c r="W141" s="121">
        <f t="shared" si="17"/>
        <v>0</v>
      </c>
      <c r="X141" s="121">
        <f t="shared" si="17"/>
        <v>0</v>
      </c>
      <c r="Y141" s="121">
        <v>0</v>
      </c>
      <c r="Z141" s="121">
        <f t="shared" si="20"/>
        <v>0</v>
      </c>
      <c r="AA141" s="121">
        <f t="shared" si="18"/>
        <v>0</v>
      </c>
      <c r="AB141" s="120">
        <f>'Datos 2-Potenciales calent glob'!$E$6</f>
        <v>1</v>
      </c>
      <c r="AC141" s="121">
        <f>'Datos 2-Potenciales calent glob'!$E$31</f>
        <v>28</v>
      </c>
      <c r="AD141" s="121">
        <f>'Datos 2-Potenciales calent glob'!$E$32</f>
        <v>265</v>
      </c>
      <c r="AE141" s="123">
        <f>SUMIF('Datos 2-Potenciales calent glob'!$B$6:$B$56,Cálculos_5!F141,'Datos 2-Potenciales calent glob'!$E$6:$E$56)</f>
        <v>0</v>
      </c>
      <c r="AF141" s="121">
        <f>'Datos 2-Potenciales calent glob'!$E$6</f>
        <v>1</v>
      </c>
      <c r="AG141" s="121">
        <f>'Datos 2-Potenciales calent glob'!$E$6</f>
        <v>1</v>
      </c>
      <c r="AH141" s="120">
        <f t="shared" si="25"/>
        <v>0</v>
      </c>
      <c r="AI141" s="121">
        <f t="shared" si="25"/>
        <v>0</v>
      </c>
      <c r="AJ141" s="121">
        <f t="shared" si="25"/>
        <v>0</v>
      </c>
      <c r="AK141" s="121">
        <f t="shared" si="24"/>
        <v>0</v>
      </c>
      <c r="AL141" s="124">
        <f t="shared" si="19"/>
        <v>0</v>
      </c>
      <c r="AM141" s="121">
        <f t="shared" si="22"/>
        <v>0</v>
      </c>
      <c r="AN141" s="207">
        <f t="shared" si="22"/>
        <v>0</v>
      </c>
    </row>
    <row r="142" spans="2:40" ht="13.5" customHeight="1">
      <c r="B142" s="112" t="s">
        <v>509</v>
      </c>
      <c r="C142" s="113" t="s">
        <v>332</v>
      </c>
      <c r="D142" s="113" t="s">
        <v>510</v>
      </c>
      <c r="E142" s="113" t="s">
        <v>1048</v>
      </c>
      <c r="F142" s="113"/>
      <c r="G142" s="226"/>
      <c r="H142" s="113" t="s">
        <v>239</v>
      </c>
      <c r="I142" s="180">
        <v>1</v>
      </c>
      <c r="J142" s="126">
        <f>'Alcance 1'!D161</f>
        <v>0</v>
      </c>
      <c r="K142" s="113" t="str">
        <f>'Alcance 1'!E161</f>
        <v>árboles</v>
      </c>
      <c r="L142" s="113"/>
      <c r="M142" s="203">
        <v>1</v>
      </c>
      <c r="N142" s="117"/>
      <c r="O142" s="113">
        <f t="shared" si="23"/>
        <v>0</v>
      </c>
      <c r="P142" s="115" t="str">
        <f t="shared" si="14"/>
        <v>árboles</v>
      </c>
      <c r="Q142" s="120">
        <v>0</v>
      </c>
      <c r="R142" s="121">
        <v>0</v>
      </c>
      <c r="S142" s="121">
        <v>0</v>
      </c>
      <c r="T142" s="121">
        <v>0</v>
      </c>
      <c r="U142" s="372">
        <f>-'Datos 1-Factores emisión'!C755</f>
        <v>-0.56923772177230947</v>
      </c>
      <c r="V142" s="120">
        <f t="shared" si="17"/>
        <v>0</v>
      </c>
      <c r="W142" s="121">
        <f t="shared" si="17"/>
        <v>0</v>
      </c>
      <c r="X142" s="121">
        <f t="shared" si="17"/>
        <v>0</v>
      </c>
      <c r="Y142" s="121">
        <v>0</v>
      </c>
      <c r="Z142" s="121">
        <f t="shared" si="20"/>
        <v>0</v>
      </c>
      <c r="AA142" s="121">
        <f t="shared" si="18"/>
        <v>0</v>
      </c>
      <c r="AB142" s="120">
        <f>'Datos 2-Potenciales calent glob'!$E$6</f>
        <v>1</v>
      </c>
      <c r="AC142" s="121">
        <f>'Datos 2-Potenciales calent glob'!$E$31</f>
        <v>28</v>
      </c>
      <c r="AD142" s="121">
        <f>'Datos 2-Potenciales calent glob'!$E$32</f>
        <v>265</v>
      </c>
      <c r="AE142" s="123">
        <f>SUMIF('Datos 2-Potenciales calent glob'!$B$6:$B$56,Cálculos_5!F142,'Datos 2-Potenciales calent glob'!$E$6:$E$56)</f>
        <v>0</v>
      </c>
      <c r="AF142" s="121">
        <f>'Datos 2-Potenciales calent glob'!$E$6</f>
        <v>1</v>
      </c>
      <c r="AG142" s="121">
        <f>'Datos 2-Potenciales calent glob'!$E$6</f>
        <v>1</v>
      </c>
      <c r="AH142" s="120">
        <f t="shared" si="25"/>
        <v>0</v>
      </c>
      <c r="AI142" s="121">
        <f t="shared" si="25"/>
        <v>0</v>
      </c>
      <c r="AJ142" s="121">
        <f t="shared" si="25"/>
        <v>0</v>
      </c>
      <c r="AK142" s="121">
        <f t="shared" si="24"/>
        <v>0</v>
      </c>
      <c r="AL142" s="124">
        <f t="shared" si="19"/>
        <v>0</v>
      </c>
      <c r="AM142" s="121">
        <f t="shared" si="22"/>
        <v>0</v>
      </c>
      <c r="AN142" s="207">
        <f t="shared" si="22"/>
        <v>0</v>
      </c>
    </row>
    <row r="143" spans="2:40" ht="13.5" customHeight="1">
      <c r="B143" s="112" t="s">
        <v>509</v>
      </c>
      <c r="C143" s="113" t="s">
        <v>332</v>
      </c>
      <c r="D143" s="113" t="s">
        <v>510</v>
      </c>
      <c r="E143" s="113" t="s">
        <v>1049</v>
      </c>
      <c r="F143" s="113"/>
      <c r="G143" s="226"/>
      <c r="H143" s="113" t="s">
        <v>239</v>
      </c>
      <c r="I143" s="180">
        <v>1</v>
      </c>
      <c r="J143" s="126">
        <f>'Alcance 1'!D162</f>
        <v>0</v>
      </c>
      <c r="K143" s="113" t="str">
        <f>'Alcance 1'!E162</f>
        <v>árboles</v>
      </c>
      <c r="L143" s="113"/>
      <c r="M143" s="203">
        <v>1</v>
      </c>
      <c r="N143" s="117"/>
      <c r="O143" s="113">
        <f t="shared" si="23"/>
        <v>0</v>
      </c>
      <c r="P143" s="115" t="str">
        <f t="shared" si="14"/>
        <v>árboles</v>
      </c>
      <c r="Q143" s="120">
        <v>0</v>
      </c>
      <c r="R143" s="121">
        <v>0</v>
      </c>
      <c r="S143" s="121">
        <v>0</v>
      </c>
      <c r="T143" s="121">
        <v>0</v>
      </c>
      <c r="U143" s="372">
        <f>-'Datos 1-Factores emisión'!C756</f>
        <v>-2.9163008532261041</v>
      </c>
      <c r="V143" s="120">
        <f t="shared" si="17"/>
        <v>0</v>
      </c>
      <c r="W143" s="121">
        <f t="shared" si="17"/>
        <v>0</v>
      </c>
      <c r="X143" s="121">
        <f t="shared" si="17"/>
        <v>0</v>
      </c>
      <c r="Y143" s="121">
        <v>0</v>
      </c>
      <c r="Z143" s="121">
        <f t="shared" si="20"/>
        <v>0</v>
      </c>
      <c r="AA143" s="121">
        <f t="shared" si="18"/>
        <v>0</v>
      </c>
      <c r="AB143" s="120">
        <f>'Datos 2-Potenciales calent glob'!$E$6</f>
        <v>1</v>
      </c>
      <c r="AC143" s="121">
        <f>'Datos 2-Potenciales calent glob'!$E$31</f>
        <v>28</v>
      </c>
      <c r="AD143" s="121">
        <f>'Datos 2-Potenciales calent glob'!$E$32</f>
        <v>265</v>
      </c>
      <c r="AE143" s="123">
        <f>SUMIF('Datos 2-Potenciales calent glob'!$B$6:$B$56,Cálculos_5!F143,'Datos 2-Potenciales calent glob'!$E$6:$E$56)</f>
        <v>0</v>
      </c>
      <c r="AF143" s="121">
        <f>'Datos 2-Potenciales calent glob'!$E$6</f>
        <v>1</v>
      </c>
      <c r="AG143" s="121">
        <f>'Datos 2-Potenciales calent glob'!$E$6</f>
        <v>1</v>
      </c>
      <c r="AH143" s="120">
        <f t="shared" si="25"/>
        <v>0</v>
      </c>
      <c r="AI143" s="121">
        <f t="shared" si="25"/>
        <v>0</v>
      </c>
      <c r="AJ143" s="121">
        <f t="shared" si="25"/>
        <v>0</v>
      </c>
      <c r="AK143" s="121">
        <f t="shared" si="24"/>
        <v>0</v>
      </c>
      <c r="AL143" s="124">
        <f t="shared" si="19"/>
        <v>0</v>
      </c>
      <c r="AM143" s="121">
        <f t="shared" si="22"/>
        <v>0</v>
      </c>
      <c r="AN143" s="207">
        <f t="shared" si="22"/>
        <v>0</v>
      </c>
    </row>
    <row r="144" spans="2:40" ht="13.5" customHeight="1">
      <c r="B144" s="112" t="s">
        <v>509</v>
      </c>
      <c r="C144" s="113" t="s">
        <v>332</v>
      </c>
      <c r="D144" s="113" t="s">
        <v>510</v>
      </c>
      <c r="E144" s="113" t="s">
        <v>1050</v>
      </c>
      <c r="F144" s="113"/>
      <c r="G144" s="226"/>
      <c r="H144" s="113" t="s">
        <v>239</v>
      </c>
      <c r="I144" s="180">
        <v>1</v>
      </c>
      <c r="J144" s="126">
        <f>'Alcance 1'!D163</f>
        <v>0</v>
      </c>
      <c r="K144" s="113" t="str">
        <f>'Alcance 1'!E163</f>
        <v>árboles</v>
      </c>
      <c r="L144" s="113"/>
      <c r="M144" s="203">
        <v>1</v>
      </c>
      <c r="N144" s="117"/>
      <c r="O144" s="113">
        <f t="shared" si="23"/>
        <v>0</v>
      </c>
      <c r="P144" s="115" t="str">
        <f t="shared" si="14"/>
        <v>árboles</v>
      </c>
      <c r="Q144" s="120">
        <v>0</v>
      </c>
      <c r="R144" s="121">
        <v>0</v>
      </c>
      <c r="S144" s="121">
        <v>0</v>
      </c>
      <c r="T144" s="121">
        <v>0</v>
      </c>
      <c r="U144" s="372">
        <f>-'Datos 1-Factores emisión'!C757</f>
        <v>-9.0164800000000014</v>
      </c>
      <c r="V144" s="120">
        <f t="shared" si="17"/>
        <v>0</v>
      </c>
      <c r="W144" s="121">
        <f t="shared" si="17"/>
        <v>0</v>
      </c>
      <c r="X144" s="121">
        <f t="shared" si="17"/>
        <v>0</v>
      </c>
      <c r="Y144" s="121">
        <v>0</v>
      </c>
      <c r="Z144" s="121">
        <f t="shared" si="20"/>
        <v>0</v>
      </c>
      <c r="AA144" s="121">
        <f t="shared" si="18"/>
        <v>0</v>
      </c>
      <c r="AB144" s="120">
        <f>'Datos 2-Potenciales calent glob'!$E$6</f>
        <v>1</v>
      </c>
      <c r="AC144" s="121">
        <f>'Datos 2-Potenciales calent glob'!$E$31</f>
        <v>28</v>
      </c>
      <c r="AD144" s="121">
        <f>'Datos 2-Potenciales calent glob'!$E$32</f>
        <v>265</v>
      </c>
      <c r="AE144" s="123">
        <f>SUMIF('Datos 2-Potenciales calent glob'!$B$6:$B$56,Cálculos_5!F144,'Datos 2-Potenciales calent glob'!$E$6:$E$56)</f>
        <v>0</v>
      </c>
      <c r="AF144" s="121">
        <f>'Datos 2-Potenciales calent glob'!$E$6</f>
        <v>1</v>
      </c>
      <c r="AG144" s="121">
        <f>'Datos 2-Potenciales calent glob'!$E$6</f>
        <v>1</v>
      </c>
      <c r="AH144" s="120">
        <f t="shared" si="25"/>
        <v>0</v>
      </c>
      <c r="AI144" s="121">
        <f t="shared" si="25"/>
        <v>0</v>
      </c>
      <c r="AJ144" s="121">
        <f t="shared" si="25"/>
        <v>0</v>
      </c>
      <c r="AK144" s="121">
        <f t="shared" si="24"/>
        <v>0</v>
      </c>
      <c r="AL144" s="124">
        <f t="shared" si="19"/>
        <v>0</v>
      </c>
      <c r="AM144" s="121">
        <f t="shared" si="22"/>
        <v>0</v>
      </c>
      <c r="AN144" s="207">
        <f t="shared" si="22"/>
        <v>0</v>
      </c>
    </row>
    <row r="145" spans="2:40" ht="13.5" customHeight="1">
      <c r="B145" s="112" t="s">
        <v>233</v>
      </c>
      <c r="C145" s="113" t="s">
        <v>332</v>
      </c>
      <c r="D145" s="113" t="s">
        <v>34</v>
      </c>
      <c r="E145" s="113" t="s">
        <v>34</v>
      </c>
      <c r="F145" s="113" t="str">
        <f>'Alcance 2'!F8</f>
        <v>Compañía suministradora</v>
      </c>
      <c r="G145" s="226"/>
      <c r="H145" s="113" t="s">
        <v>239</v>
      </c>
      <c r="I145" s="180">
        <v>2</v>
      </c>
      <c r="J145" s="126">
        <f>'Alcance 2'!D8</f>
        <v>0</v>
      </c>
      <c r="K145" s="113" t="str">
        <f>'Alcance 2'!E8</f>
        <v>kWh</v>
      </c>
      <c r="L145" s="113"/>
      <c r="M145" s="203">
        <v>1</v>
      </c>
      <c r="N145" s="117"/>
      <c r="O145" s="113">
        <f>J145*M145</f>
        <v>0</v>
      </c>
      <c r="P145" s="115" t="str">
        <f t="shared" si="14"/>
        <v>kWh</v>
      </c>
      <c r="Q145" s="201">
        <f>IF(F145="Compañía suministradora",0,IF(INDEX('Datos 1-Factores emisión'!$B$358:$S$669,MATCH(Cálculos!$F145,'Datos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emisión'!$B$358:$S$669,MATCH(Cálculos!$F145,'Datos 1-Factores emisión'!$B$358:$B$669,0),MATCH('Datos generales organización'!$D$14,'Datos 1-Factores emisión'!$D$358:$S$358,0)+2)))</f>
        <v>0</v>
      </c>
      <c r="R145" s="121">
        <v>0</v>
      </c>
      <c r="S145" s="121">
        <v>0</v>
      </c>
      <c r="T145" s="121">
        <v>0</v>
      </c>
      <c r="U145" s="121">
        <v>0</v>
      </c>
      <c r="V145" s="120">
        <f t="shared" ref="V145:X191" si="26">Q145*$O145</f>
        <v>0</v>
      </c>
      <c r="W145" s="121">
        <f t="shared" si="26"/>
        <v>0</v>
      </c>
      <c r="X145" s="121">
        <f t="shared" si="26"/>
        <v>0</v>
      </c>
      <c r="Y145" s="121">
        <v>0</v>
      </c>
      <c r="Z145" s="121">
        <v>0</v>
      </c>
      <c r="AA145" s="121">
        <f t="shared" ref="AA145:AA178" si="27">U145*$O145</f>
        <v>0</v>
      </c>
      <c r="AB145" s="120">
        <f>'Datos 2-Potenciales calent glob'!$D$6</f>
        <v>1</v>
      </c>
      <c r="AC145" s="121">
        <f>'Datos 2-Potenciales calent glob'!$D$31</f>
        <v>25</v>
      </c>
      <c r="AD145" s="121">
        <f>'Datos 2-Potenciales calent glob'!$D$32</f>
        <v>298</v>
      </c>
      <c r="AE145" s="121">
        <f>SUMIF('Datos 2-Potenciales calent glob'!$B$6:$B$56,Cálculos!F145,'Datos 2-Potenciales calent glob'!$D$6:$D$56)</f>
        <v>0</v>
      </c>
      <c r="AF145" s="121">
        <f>'Datos 2-Potenciales calent glob'!$D$6</f>
        <v>1</v>
      </c>
      <c r="AG145" s="121">
        <f>'Datos 2-Potenciales calent glob'!$D$6</f>
        <v>1</v>
      </c>
      <c r="AH145" s="120">
        <f>V145*AB145</f>
        <v>0</v>
      </c>
      <c r="AI145" s="121">
        <f>W145*AC145</f>
        <v>0</v>
      </c>
      <c r="AJ145" s="121">
        <f>X145*AD145</f>
        <v>0</v>
      </c>
      <c r="AK145" s="121">
        <f>Y145*AE145</f>
        <v>0</v>
      </c>
      <c r="AL145" s="124">
        <f>SUM(AH145:AK145)</f>
        <v>0</v>
      </c>
      <c r="AM145" s="121">
        <f t="shared" ref="AM145:AN152" si="28">Z145*AF145</f>
        <v>0</v>
      </c>
      <c r="AN145" s="207">
        <f t="shared" si="28"/>
        <v>0</v>
      </c>
    </row>
    <row r="146" spans="2:40" ht="13.5" customHeight="1">
      <c r="B146" s="112" t="s">
        <v>233</v>
      </c>
      <c r="C146" s="113" t="s">
        <v>332</v>
      </c>
      <c r="D146" s="113" t="s">
        <v>34</v>
      </c>
      <c r="E146" s="113" t="s">
        <v>34</v>
      </c>
      <c r="F146" s="113" t="str">
        <f>'Alcance 2'!F9</f>
        <v>Compañía suministradora</v>
      </c>
      <c r="G146" s="226"/>
      <c r="H146" s="113" t="s">
        <v>239</v>
      </c>
      <c r="I146" s="180">
        <v>2</v>
      </c>
      <c r="J146" s="126">
        <f>'Alcance 2'!D9</f>
        <v>0</v>
      </c>
      <c r="K146" s="113" t="str">
        <f>'Alcance 2'!E9</f>
        <v>kWh</v>
      </c>
      <c r="L146" s="113"/>
      <c r="M146" s="203">
        <v>1</v>
      </c>
      <c r="N146" s="117"/>
      <c r="O146" s="113">
        <f t="shared" ref="O146:O147" si="29">J146*M146</f>
        <v>0</v>
      </c>
      <c r="P146" s="115" t="str">
        <f t="shared" si="14"/>
        <v>kWh</v>
      </c>
      <c r="Q146" s="201">
        <f>IF(F146="Compañía suministradora",0,IF(INDEX('Datos 1-Factores emisión'!$B$358:$S$669,MATCH(Cálculos!$F146,'Datos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emisión'!$B$358:$S$669,MATCH(Cálculos!$F146,'Datos 1-Factores emisión'!$B$358:$B$669,0),MATCH('Datos generales organización'!$D$14,'Datos 1-Factores emisión'!$D$358:$S$358,0)+2)))</f>
        <v>0</v>
      </c>
      <c r="R146" s="121">
        <v>0</v>
      </c>
      <c r="S146" s="121">
        <v>0</v>
      </c>
      <c r="T146" s="121">
        <v>0</v>
      </c>
      <c r="U146" s="121">
        <v>0</v>
      </c>
      <c r="V146" s="120">
        <f t="shared" si="26"/>
        <v>0</v>
      </c>
      <c r="W146" s="121">
        <f t="shared" si="26"/>
        <v>0</v>
      </c>
      <c r="X146" s="121">
        <f t="shared" si="26"/>
        <v>0</v>
      </c>
      <c r="Y146" s="121">
        <v>0</v>
      </c>
      <c r="Z146" s="121">
        <v>0</v>
      </c>
      <c r="AA146" s="121">
        <f t="shared" si="27"/>
        <v>0</v>
      </c>
      <c r="AB146" s="120">
        <f>'Datos 2-Potenciales calent glob'!$D$6</f>
        <v>1</v>
      </c>
      <c r="AC146" s="121">
        <f>'Datos 2-Potenciales calent glob'!$D$31</f>
        <v>25</v>
      </c>
      <c r="AD146" s="121">
        <f>'Datos 2-Potenciales calent glob'!$D$32</f>
        <v>298</v>
      </c>
      <c r="AE146" s="121">
        <f>SUMIF('Datos 2-Potenciales calent glob'!$B$6:$B$56,Cálculos!F146,'Datos 2-Potenciales calent glob'!$D$6:$D$56)</f>
        <v>0</v>
      </c>
      <c r="AF146" s="121">
        <f>'Datos 2-Potenciales calent glob'!$D$6</f>
        <v>1</v>
      </c>
      <c r="AG146" s="121">
        <f>'Datos 2-Potenciales calent glob'!$D$6</f>
        <v>1</v>
      </c>
      <c r="AH146" s="120">
        <f t="shared" ref="AH146:AK161" si="30">V146*AB146</f>
        <v>0</v>
      </c>
      <c r="AI146" s="121">
        <f t="shared" si="30"/>
        <v>0</v>
      </c>
      <c r="AJ146" s="121">
        <f t="shared" si="30"/>
        <v>0</v>
      </c>
      <c r="AK146" s="121">
        <f t="shared" si="30"/>
        <v>0</v>
      </c>
      <c r="AL146" s="124">
        <f t="shared" ref="AL146:AL147" si="31">SUM(AH146:AK146)</f>
        <v>0</v>
      </c>
      <c r="AM146" s="121">
        <f t="shared" si="28"/>
        <v>0</v>
      </c>
      <c r="AN146" s="207">
        <f t="shared" si="28"/>
        <v>0</v>
      </c>
    </row>
    <row r="147" spans="2:40" ht="13.5" customHeight="1">
      <c r="B147" s="112" t="s">
        <v>233</v>
      </c>
      <c r="C147" s="113" t="s">
        <v>332</v>
      </c>
      <c r="D147" s="113" t="s">
        <v>34</v>
      </c>
      <c r="E147" s="113" t="s">
        <v>34</v>
      </c>
      <c r="F147" s="113" t="str">
        <f>'Alcance 2'!F10</f>
        <v>Compañía suministradora</v>
      </c>
      <c r="G147" s="226"/>
      <c r="H147" s="113" t="s">
        <v>239</v>
      </c>
      <c r="I147" s="180">
        <v>2</v>
      </c>
      <c r="J147" s="126">
        <f>'Alcance 2'!D10</f>
        <v>0</v>
      </c>
      <c r="K147" s="113" t="str">
        <f>'Alcance 2'!E10</f>
        <v>kWh</v>
      </c>
      <c r="L147" s="113"/>
      <c r="M147" s="203">
        <v>1</v>
      </c>
      <c r="N147" s="117"/>
      <c r="O147" s="113">
        <f t="shared" si="29"/>
        <v>0</v>
      </c>
      <c r="P147" s="115" t="str">
        <f t="shared" si="14"/>
        <v>kWh</v>
      </c>
      <c r="Q147" s="201">
        <f>IF(F147="Compañía suministradora",0,IF(INDEX('Datos 1-Factores emisión'!$B$358:$S$669,MATCH(Cálculos!$F147,'Datos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emisión'!$B$358:$S$669,MATCH(Cálculos!$F147,'Datos 1-Factores emisión'!$B$358:$B$669,0),MATCH('Datos generales organización'!$D$14,'Datos 1-Factores emisión'!$D$358:$S$358,0)+2)))</f>
        <v>0</v>
      </c>
      <c r="R147" s="121">
        <v>0</v>
      </c>
      <c r="S147" s="121">
        <v>0</v>
      </c>
      <c r="T147" s="121">
        <v>0</v>
      </c>
      <c r="U147" s="121">
        <v>0</v>
      </c>
      <c r="V147" s="120">
        <f t="shared" si="26"/>
        <v>0</v>
      </c>
      <c r="W147" s="121">
        <f t="shared" si="26"/>
        <v>0</v>
      </c>
      <c r="X147" s="121">
        <f t="shared" si="26"/>
        <v>0</v>
      </c>
      <c r="Y147" s="121">
        <v>0</v>
      </c>
      <c r="Z147" s="121">
        <v>0</v>
      </c>
      <c r="AA147" s="121">
        <f t="shared" si="27"/>
        <v>0</v>
      </c>
      <c r="AB147" s="120">
        <f>'Datos 2-Potenciales calent glob'!$D$6</f>
        <v>1</v>
      </c>
      <c r="AC147" s="121">
        <f>'Datos 2-Potenciales calent glob'!$D$31</f>
        <v>25</v>
      </c>
      <c r="AD147" s="121">
        <f>'Datos 2-Potenciales calent glob'!$D$32</f>
        <v>298</v>
      </c>
      <c r="AE147" s="121">
        <f>SUMIF('Datos 2-Potenciales calent glob'!$B$6:$B$56,Cálculos!F147,'Datos 2-Potenciales calent glob'!$D$6:$D$56)</f>
        <v>0</v>
      </c>
      <c r="AF147" s="121">
        <f>'Datos 2-Potenciales calent glob'!$D$6</f>
        <v>1</v>
      </c>
      <c r="AG147" s="121">
        <f>'Datos 2-Potenciales calent glob'!$D$6</f>
        <v>1</v>
      </c>
      <c r="AH147" s="120">
        <f t="shared" si="30"/>
        <v>0</v>
      </c>
      <c r="AI147" s="121">
        <f t="shared" si="30"/>
        <v>0</v>
      </c>
      <c r="AJ147" s="121">
        <f t="shared" si="30"/>
        <v>0</v>
      </c>
      <c r="AK147" s="121">
        <f t="shared" si="30"/>
        <v>0</v>
      </c>
      <c r="AL147" s="124">
        <f t="shared" si="31"/>
        <v>0</v>
      </c>
      <c r="AM147" s="121">
        <f t="shared" si="28"/>
        <v>0</v>
      </c>
      <c r="AN147" s="207">
        <f t="shared" si="28"/>
        <v>0</v>
      </c>
    </row>
    <row r="148" spans="2:40" ht="13.5" customHeight="1">
      <c r="B148" s="112" t="s">
        <v>233</v>
      </c>
      <c r="C148" s="113" t="s">
        <v>235</v>
      </c>
      <c r="D148" s="113" t="s">
        <v>34</v>
      </c>
      <c r="E148" s="113" t="s">
        <v>34</v>
      </c>
      <c r="F148" s="113" t="str">
        <f>'Alcance 2'!F17</f>
        <v>Compañía suministradora</v>
      </c>
      <c r="G148" s="226"/>
      <c r="H148" s="113" t="s">
        <v>239</v>
      </c>
      <c r="I148" s="180">
        <v>2</v>
      </c>
      <c r="J148" s="126">
        <f>'Alcance 2'!D17</f>
        <v>0</v>
      </c>
      <c r="K148" s="113" t="str">
        <f>'Alcance 2'!E17</f>
        <v>kWh</v>
      </c>
      <c r="L148" s="113"/>
      <c r="M148" s="203">
        <v>1</v>
      </c>
      <c r="N148" s="117"/>
      <c r="O148" s="113">
        <f>J148*M148</f>
        <v>0</v>
      </c>
      <c r="P148" s="115" t="str">
        <f t="shared" si="14"/>
        <v>kWh</v>
      </c>
      <c r="Q148" s="201">
        <f>IF(F148="Compañía suministradora",0,IF(INDEX('Datos 1-Factores emisión'!$B$358:$S$669,MATCH(Cálculos!$F148,'Datos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emisión'!$B$358:$S$669,MATCH(Cálculos!$F148,'Datos 1-Factores emisión'!$B$358:$B$669,0),MATCH('Datos generales organización'!$D$14,'Datos 1-Factores emisión'!$D$358:$S$358,0)+2)))</f>
        <v>0</v>
      </c>
      <c r="R148" s="121">
        <v>0</v>
      </c>
      <c r="S148" s="121">
        <v>0</v>
      </c>
      <c r="T148" s="121">
        <v>0</v>
      </c>
      <c r="U148" s="121">
        <v>0</v>
      </c>
      <c r="V148" s="120">
        <f t="shared" si="26"/>
        <v>0</v>
      </c>
      <c r="W148" s="121">
        <f t="shared" si="26"/>
        <v>0</v>
      </c>
      <c r="X148" s="121">
        <f t="shared" si="26"/>
        <v>0</v>
      </c>
      <c r="Y148" s="121">
        <v>0</v>
      </c>
      <c r="Z148" s="121">
        <v>0</v>
      </c>
      <c r="AA148" s="121">
        <f t="shared" si="27"/>
        <v>0</v>
      </c>
      <c r="AB148" s="120">
        <f>'Datos 2-Potenciales calent glob'!$D$6</f>
        <v>1</v>
      </c>
      <c r="AC148" s="121">
        <f>'Datos 2-Potenciales calent glob'!$D$31</f>
        <v>25</v>
      </c>
      <c r="AD148" s="121">
        <f>'Datos 2-Potenciales calent glob'!$D$32</f>
        <v>298</v>
      </c>
      <c r="AE148" s="121">
        <f>SUMIF('Datos 2-Potenciales calent glob'!$B$6:$B$56,Cálculos!F148,'Datos 2-Potenciales calent glob'!$D$6:$D$56)</f>
        <v>0</v>
      </c>
      <c r="AF148" s="121">
        <f>'Datos 2-Potenciales calent glob'!$D$6</f>
        <v>1</v>
      </c>
      <c r="AG148" s="121">
        <f>'Datos 2-Potenciales calent glob'!$D$6</f>
        <v>1</v>
      </c>
      <c r="AH148" s="120">
        <f t="shared" si="30"/>
        <v>0</v>
      </c>
      <c r="AI148" s="121">
        <f t="shared" si="30"/>
        <v>0</v>
      </c>
      <c r="AJ148" s="121">
        <f t="shared" si="30"/>
        <v>0</v>
      </c>
      <c r="AK148" s="121">
        <f t="shared" si="30"/>
        <v>0</v>
      </c>
      <c r="AL148" s="124">
        <f>SUM(AH148:AK148)</f>
        <v>0</v>
      </c>
      <c r="AM148" s="121">
        <f t="shared" si="28"/>
        <v>0</v>
      </c>
      <c r="AN148" s="207">
        <f t="shared" si="28"/>
        <v>0</v>
      </c>
    </row>
    <row r="149" spans="2:40" ht="13.5" customHeight="1">
      <c r="B149" s="112" t="s">
        <v>233</v>
      </c>
      <c r="C149" s="113" t="s">
        <v>235</v>
      </c>
      <c r="D149" s="113" t="s">
        <v>34</v>
      </c>
      <c r="E149" s="113" t="str">
        <f>'Alcance 2'!C22</f>
        <v>Tipo de vehículo</v>
      </c>
      <c r="F149" s="113" t="str">
        <f>'Alcance 2'!F22</f>
        <v>Compañía suministradora</v>
      </c>
      <c r="G149" s="226"/>
      <c r="H149" s="113" t="s">
        <v>239</v>
      </c>
      <c r="I149" s="180">
        <v>2</v>
      </c>
      <c r="J149" s="126">
        <f>'Alcance 2'!D22</f>
        <v>0</v>
      </c>
      <c r="K149" s="113" t="str">
        <f>'Alcance 2'!E22</f>
        <v>km</v>
      </c>
      <c r="L149" s="113"/>
      <c r="M149" s="203">
        <f>SUMIF('Datos 3-Factores de convers'!$B$6:$B$9,Cálculos!E149,'Datos 3-Factores de convers'!$C$6:$C$9)/100</f>
        <v>0</v>
      </c>
      <c r="N149" s="117"/>
      <c r="O149" s="113">
        <f>J149*M149</f>
        <v>0</v>
      </c>
      <c r="P149" s="115" t="s">
        <v>35</v>
      </c>
      <c r="Q149" s="201">
        <f>IF(F149="Compañía suministradora",0,IF(INDEX('Datos 1-Factores emisión'!$B$358:$S$669,MATCH(Cálculos!$F149,'Datos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emisión'!$B$358:$S$669,MATCH(Cálculos!$F149,'Datos 1-Factores emisión'!$B$358:$B$669,0),MATCH('Datos generales organización'!$D$14,'Datos 1-Factores emisión'!$D$358:$S$358,0)+2)))</f>
        <v>0</v>
      </c>
      <c r="R149" s="121">
        <v>0</v>
      </c>
      <c r="S149" s="121">
        <v>0</v>
      </c>
      <c r="T149" s="121">
        <v>0</v>
      </c>
      <c r="U149" s="121">
        <v>0</v>
      </c>
      <c r="V149" s="120">
        <f>Q149*$O149</f>
        <v>0</v>
      </c>
      <c r="W149" s="121">
        <f t="shared" si="26"/>
        <v>0</v>
      </c>
      <c r="X149" s="121">
        <f t="shared" si="26"/>
        <v>0</v>
      </c>
      <c r="Y149" s="121">
        <v>0</v>
      </c>
      <c r="Z149" s="121">
        <v>0</v>
      </c>
      <c r="AA149" s="121">
        <f t="shared" si="27"/>
        <v>0</v>
      </c>
      <c r="AB149" s="120">
        <f>'Datos 2-Potenciales calent glob'!$D$6</f>
        <v>1</v>
      </c>
      <c r="AC149" s="121">
        <f>'Datos 2-Potenciales calent glob'!$D$31</f>
        <v>25</v>
      </c>
      <c r="AD149" s="121">
        <f>'Datos 2-Potenciales calent glob'!$D$32</f>
        <v>298</v>
      </c>
      <c r="AE149" s="121">
        <f>SUMIF('Datos 2-Potenciales calent glob'!$B$6:$B$56,Cálculos!F149,'Datos 2-Potenciales calent glob'!$D$6:$D$56)</f>
        <v>0</v>
      </c>
      <c r="AF149" s="121">
        <f>'Datos 2-Potenciales calent glob'!$D$6</f>
        <v>1</v>
      </c>
      <c r="AG149" s="121">
        <f>'Datos 2-Potenciales calent glob'!$D$6</f>
        <v>1</v>
      </c>
      <c r="AH149" s="120">
        <f t="shared" si="30"/>
        <v>0</v>
      </c>
      <c r="AI149" s="121">
        <f>W149*AC149</f>
        <v>0</v>
      </c>
      <c r="AJ149" s="121">
        <f>X149*AD149</f>
        <v>0</v>
      </c>
      <c r="AK149" s="121">
        <f>Y149*AE149</f>
        <v>0</v>
      </c>
      <c r="AL149" s="124">
        <f>SUM(AH149:AK149)</f>
        <v>0</v>
      </c>
      <c r="AM149" s="121">
        <f t="shared" si="28"/>
        <v>0</v>
      </c>
      <c r="AN149" s="207">
        <f t="shared" si="28"/>
        <v>0</v>
      </c>
    </row>
    <row r="150" spans="2:40" ht="13.5" customHeight="1">
      <c r="B150" s="112" t="s">
        <v>233</v>
      </c>
      <c r="C150" s="113" t="s">
        <v>235</v>
      </c>
      <c r="D150" s="113" t="s">
        <v>34</v>
      </c>
      <c r="E150" s="113" t="str">
        <f>'Alcance 2'!C23</f>
        <v>Tipo de vehículo</v>
      </c>
      <c r="F150" s="113" t="str">
        <f>'Alcance 2'!F23</f>
        <v>Compañía suministradora</v>
      </c>
      <c r="G150" s="226"/>
      <c r="H150" s="113" t="s">
        <v>239</v>
      </c>
      <c r="I150" s="180">
        <v>2</v>
      </c>
      <c r="J150" s="126">
        <f>'Alcance 2'!D23</f>
        <v>0</v>
      </c>
      <c r="K150" s="113" t="str">
        <f>'Alcance 2'!E23</f>
        <v>km</v>
      </c>
      <c r="L150" s="113"/>
      <c r="M150" s="203">
        <f>SUMIF('Datos 3-Factores de convers'!$B$6:$B$9,Cálculos!E150,'Datos 3-Factores de convers'!$C$6:$C$9)/100</f>
        <v>0</v>
      </c>
      <c r="N150" s="117"/>
      <c r="O150" s="113">
        <f t="shared" ref="O150:O192" si="32">J150*M150</f>
        <v>0</v>
      </c>
      <c r="P150" s="115" t="s">
        <v>35</v>
      </c>
      <c r="Q150" s="201">
        <f>IF(F150="Compañía suministradora",0,IF(INDEX('Datos 1-Factores emisión'!$B$358:$S$669,MATCH(Cálculos!$F150,'Datos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emisión'!$B$358:$S$669,MATCH(Cálculos!$F150,'Datos 1-Factores emisión'!$B$358:$B$669,0),MATCH('Datos generales organización'!$D$14,'Datos 1-Factores emisión'!$D$358:$S$358,0)+2)))</f>
        <v>0</v>
      </c>
      <c r="R150" s="121">
        <v>0</v>
      </c>
      <c r="S150" s="121">
        <v>0</v>
      </c>
      <c r="T150" s="121">
        <v>0</v>
      </c>
      <c r="U150" s="121">
        <v>0</v>
      </c>
      <c r="V150" s="120">
        <f t="shared" si="26"/>
        <v>0</v>
      </c>
      <c r="W150" s="121">
        <f t="shared" si="26"/>
        <v>0</v>
      </c>
      <c r="X150" s="121">
        <f t="shared" si="26"/>
        <v>0</v>
      </c>
      <c r="Y150" s="121">
        <v>0</v>
      </c>
      <c r="Z150" s="121">
        <v>0</v>
      </c>
      <c r="AA150" s="121">
        <f t="shared" si="27"/>
        <v>0</v>
      </c>
      <c r="AB150" s="120">
        <f>'Datos 2-Potenciales calent glob'!$D$6</f>
        <v>1</v>
      </c>
      <c r="AC150" s="121">
        <f>'Datos 2-Potenciales calent glob'!$D$31</f>
        <v>25</v>
      </c>
      <c r="AD150" s="121">
        <f>'Datos 2-Potenciales calent glob'!$D$32</f>
        <v>298</v>
      </c>
      <c r="AE150" s="121">
        <f>SUMIF('Datos 2-Potenciales calent glob'!$B$6:$B$56,Cálculos!F150,'Datos 2-Potenciales calent glob'!$D$6:$D$56)</f>
        <v>0</v>
      </c>
      <c r="AF150" s="121">
        <f>'Datos 2-Potenciales calent glob'!$D$6</f>
        <v>1</v>
      </c>
      <c r="AG150" s="121">
        <f>'Datos 2-Potenciales calent glob'!$D$6</f>
        <v>1</v>
      </c>
      <c r="AH150" s="120">
        <f>V150*AB150</f>
        <v>0</v>
      </c>
      <c r="AI150" s="121">
        <f t="shared" ref="AI150:AK152" si="33">W150*AC150</f>
        <v>0</v>
      </c>
      <c r="AJ150" s="121">
        <f t="shared" si="33"/>
        <v>0</v>
      </c>
      <c r="AK150" s="121">
        <f t="shared" si="33"/>
        <v>0</v>
      </c>
      <c r="AL150" s="124">
        <f t="shared" ref="AL150:AL152" si="34">SUM(AH150:AK150)</f>
        <v>0</v>
      </c>
      <c r="AM150" s="121">
        <f t="shared" si="28"/>
        <v>0</v>
      </c>
      <c r="AN150" s="207">
        <f t="shared" si="28"/>
        <v>0</v>
      </c>
    </row>
    <row r="151" spans="2:40" ht="13.5" customHeight="1">
      <c r="B151" s="112" t="s">
        <v>233</v>
      </c>
      <c r="C151" s="113" t="s">
        <v>235</v>
      </c>
      <c r="D151" s="113" t="s">
        <v>34</v>
      </c>
      <c r="E151" s="113" t="str">
        <f>'Alcance 2'!C24</f>
        <v>Tipo de vehículo</v>
      </c>
      <c r="F151" s="113" t="str">
        <f>'Alcance 2'!F24</f>
        <v>Compañía suministradora</v>
      </c>
      <c r="G151" s="226"/>
      <c r="H151" s="113" t="s">
        <v>239</v>
      </c>
      <c r="I151" s="180">
        <v>2</v>
      </c>
      <c r="J151" s="126">
        <f>'Alcance 2'!D24</f>
        <v>0</v>
      </c>
      <c r="K151" s="113" t="str">
        <f>'Alcance 2'!E24</f>
        <v>km</v>
      </c>
      <c r="L151" s="113"/>
      <c r="M151" s="203">
        <f>SUMIF('Datos 3-Factores de convers'!$B$6:$B$9,Cálculos!E151,'Datos 3-Factores de convers'!$C$6:$C$9)/100</f>
        <v>0</v>
      </c>
      <c r="N151" s="117"/>
      <c r="O151" s="113">
        <f t="shared" si="32"/>
        <v>0</v>
      </c>
      <c r="P151" s="115" t="s">
        <v>35</v>
      </c>
      <c r="Q151" s="201">
        <f>IF(F151="Compañía suministradora",0,IF(INDEX('Datos 1-Factores emisión'!$B$358:$S$669,MATCH(Cálculos!$F151,'Datos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emisión'!$B$358:$S$669,MATCH(Cálculos!$F151,'Datos 1-Factores emisión'!$B$358:$B$669,0),MATCH('Datos generales organización'!$D$14,'Datos 1-Factores emisión'!$D$358:$S$358,0)+2)))</f>
        <v>0</v>
      </c>
      <c r="R151" s="121">
        <v>0</v>
      </c>
      <c r="S151" s="121">
        <v>0</v>
      </c>
      <c r="T151" s="121">
        <v>0</v>
      </c>
      <c r="U151" s="121">
        <v>0</v>
      </c>
      <c r="V151" s="120">
        <f t="shared" si="26"/>
        <v>0</v>
      </c>
      <c r="W151" s="121">
        <f t="shared" si="26"/>
        <v>0</v>
      </c>
      <c r="X151" s="121">
        <f t="shared" si="26"/>
        <v>0</v>
      </c>
      <c r="Y151" s="121">
        <v>0</v>
      </c>
      <c r="Z151" s="121">
        <v>0</v>
      </c>
      <c r="AA151" s="121">
        <f t="shared" si="27"/>
        <v>0</v>
      </c>
      <c r="AB151" s="120">
        <f>'Datos 2-Potenciales calent glob'!$D$6</f>
        <v>1</v>
      </c>
      <c r="AC151" s="121">
        <f>'Datos 2-Potenciales calent glob'!$D$31</f>
        <v>25</v>
      </c>
      <c r="AD151" s="121">
        <f>'Datos 2-Potenciales calent glob'!$D$32</f>
        <v>298</v>
      </c>
      <c r="AE151" s="121">
        <f>SUMIF('Datos 2-Potenciales calent glob'!$B$6:$B$56,Cálculos!F151,'Datos 2-Potenciales calent glob'!$D$6:$D$56)</f>
        <v>0</v>
      </c>
      <c r="AF151" s="121">
        <f>'Datos 2-Potenciales calent glob'!$D$6</f>
        <v>1</v>
      </c>
      <c r="AG151" s="121">
        <f>'Datos 2-Potenciales calent glob'!$D$6</f>
        <v>1</v>
      </c>
      <c r="AH151" s="120">
        <f>V151*AB151</f>
        <v>0</v>
      </c>
      <c r="AI151" s="121">
        <f t="shared" si="33"/>
        <v>0</v>
      </c>
      <c r="AJ151" s="121">
        <f t="shared" si="33"/>
        <v>0</v>
      </c>
      <c r="AK151" s="121">
        <f t="shared" si="33"/>
        <v>0</v>
      </c>
      <c r="AL151" s="124">
        <f t="shared" si="34"/>
        <v>0</v>
      </c>
      <c r="AM151" s="121">
        <f t="shared" si="28"/>
        <v>0</v>
      </c>
      <c r="AN151" s="207">
        <f t="shared" si="28"/>
        <v>0</v>
      </c>
    </row>
    <row r="152" spans="2:40" ht="13.5" customHeight="1">
      <c r="B152" s="112" t="s">
        <v>233</v>
      </c>
      <c r="C152" s="113" t="s">
        <v>235</v>
      </c>
      <c r="D152" s="113" t="s">
        <v>34</v>
      </c>
      <c r="E152" s="113" t="str">
        <f>'Alcance 2'!C29</f>
        <v>Híbrido enchufable</v>
      </c>
      <c r="F152" s="113" t="str">
        <f>'Alcance 2'!F29</f>
        <v>Compañía suministradora</v>
      </c>
      <c r="G152" s="226"/>
      <c r="H152" s="113" t="s">
        <v>239</v>
      </c>
      <c r="I152" s="180">
        <v>2</v>
      </c>
      <c r="J152" s="126">
        <f>'Alcance 2'!D29</f>
        <v>0</v>
      </c>
      <c r="K152" s="113" t="str">
        <f>'Alcance 2'!E29</f>
        <v>km</v>
      </c>
      <c r="L152" s="113"/>
      <c r="M152" s="203">
        <f>SUMIF('Datos 3-Factores de convers'!$B$6:$B$9,Cálculos!E152,'Datos 3-Factores de convers'!$C$6:$C$9)/100</f>
        <v>0.20956666666666668</v>
      </c>
      <c r="N152" s="117"/>
      <c r="O152" s="113">
        <f t="shared" si="32"/>
        <v>0</v>
      </c>
      <c r="P152" s="115" t="s">
        <v>35</v>
      </c>
      <c r="Q152" s="201">
        <f>IF(F152="Compañía suministradora",0,IF(INDEX('Datos 1-Factores emisión'!$B$358:$S$669,MATCH(Cálculos!$F152,'Datos 1-Factores emisión'!$B$358:$B$669,0),MATCH('Datos generales organización'!$D$14,'Datos 1-Factores emisión'!$D$358:$S$358,0)+2)="No aplica",INDEX('Datos 1-Factores emisión'!$B$358:$S$669,31,MATCH('Datos generales organización'!$D$14,'Datos 1-Factores emisión'!$D$358:$S$358,0)+2),INDEX('Datos 1-Factores emisión'!$B$358:$S$669,MATCH(Cálculos!$F152,'Datos 1-Factores emisión'!$B$358:$B$669,0),MATCH('Datos generales organización'!$D$14,'Datos 1-Factores emisión'!$D$358:$S$358,0)+2)))</f>
        <v>0</v>
      </c>
      <c r="R152" s="121">
        <v>0</v>
      </c>
      <c r="S152" s="121">
        <v>0</v>
      </c>
      <c r="T152" s="121">
        <v>0</v>
      </c>
      <c r="U152" s="121">
        <v>0</v>
      </c>
      <c r="V152" s="120">
        <f>Q152*$O152</f>
        <v>0</v>
      </c>
      <c r="W152" s="121">
        <f t="shared" si="26"/>
        <v>0</v>
      </c>
      <c r="X152" s="121">
        <f t="shared" si="26"/>
        <v>0</v>
      </c>
      <c r="Y152" s="121">
        <v>0</v>
      </c>
      <c r="Z152" s="121">
        <v>0</v>
      </c>
      <c r="AA152" s="121">
        <f t="shared" si="27"/>
        <v>0</v>
      </c>
      <c r="AB152" s="120">
        <f>'Datos 2-Potenciales calent glob'!$D$6</f>
        <v>1</v>
      </c>
      <c r="AC152" s="121">
        <f>'Datos 2-Potenciales calent glob'!$D$31</f>
        <v>25</v>
      </c>
      <c r="AD152" s="121">
        <f>'Datos 2-Potenciales calent glob'!$D$32</f>
        <v>298</v>
      </c>
      <c r="AE152" s="121">
        <f>SUMIF('Datos 2-Potenciales calent glob'!$B$6:$B$56,Cálculos!F152,'Datos 2-Potenciales calent glob'!$D$6:$D$56)</f>
        <v>0</v>
      </c>
      <c r="AF152" s="121">
        <f>'Datos 2-Potenciales calent glob'!$D$6</f>
        <v>1</v>
      </c>
      <c r="AG152" s="121">
        <f>'Datos 2-Potenciales calent glob'!$D$6</f>
        <v>1</v>
      </c>
      <c r="AH152" s="120">
        <f t="shared" ref="AH152" si="35">V152*AB152</f>
        <v>0</v>
      </c>
      <c r="AI152" s="121">
        <f t="shared" si="33"/>
        <v>0</v>
      </c>
      <c r="AJ152" s="121">
        <f t="shared" si="33"/>
        <v>0</v>
      </c>
      <c r="AK152" s="121">
        <f t="shared" si="33"/>
        <v>0</v>
      </c>
      <c r="AL152" s="124">
        <f t="shared" si="34"/>
        <v>0</v>
      </c>
      <c r="AM152" s="121">
        <f t="shared" si="28"/>
        <v>0</v>
      </c>
      <c r="AN152" s="207">
        <f t="shared" si="28"/>
        <v>0</v>
      </c>
    </row>
    <row r="153" spans="2:40" ht="13.5" customHeight="1">
      <c r="B153" s="112" t="s">
        <v>233</v>
      </c>
      <c r="C153" s="113" t="s">
        <v>235</v>
      </c>
      <c r="D153" s="113" t="s">
        <v>3</v>
      </c>
      <c r="E153" s="113" t="str">
        <f>'Alcance 3'!D10</f>
        <v>Tipo de propulsión</v>
      </c>
      <c r="F153" s="113" t="str">
        <f>'Alcance 3'!C10</f>
        <v>Tipo de vehículo</v>
      </c>
      <c r="G153" s="226" t="s">
        <v>406</v>
      </c>
      <c r="H153" s="113" t="s">
        <v>238</v>
      </c>
      <c r="I153" s="180">
        <v>3</v>
      </c>
      <c r="J153" s="126">
        <f>'Alcance 3'!E10</f>
        <v>0</v>
      </c>
      <c r="K153" s="113" t="str">
        <f>'Alcance 3'!F10</f>
        <v>km*pasajero</v>
      </c>
      <c r="L153" s="113"/>
      <c r="M153" s="203">
        <v>1</v>
      </c>
      <c r="N153" s="117"/>
      <c r="O153" s="113">
        <f t="shared" si="32"/>
        <v>0</v>
      </c>
      <c r="P153" s="115" t="str">
        <f t="shared" ref="P153:P183" si="36">K153</f>
        <v>km*pasajero</v>
      </c>
      <c r="Q153" s="201">
        <f>SUMIFS('Datos 1-Factores emisión'!$E$43:$E$309,'Datos 1-Factores emisión'!$B$43:$B$309,Cálculos!$F153,'Datos 1-Factores emisión'!$C$43:$C$309,Cálculos!$E153,'Datos 1-Factores emisión'!$D$43:$D$309,Cálculos!Q$5)</f>
        <v>0</v>
      </c>
      <c r="R153" s="121">
        <f>SUMIFS('Datos 1-Factores emisión'!$E$43:$E$309,'Datos 1-Factores emisión'!$B$43:$B$309,Cálculos!$F153,'Datos 1-Factores emisión'!$C$43:$C$309,Cálculos!$E153,'Datos 1-Factores emisión'!$D$43:$D$309,Cálculos!R$5)</f>
        <v>0</v>
      </c>
      <c r="S153" s="121">
        <f>SUMIFS('Datos 1-Factores emisión'!$E$43:$E$309,'Datos 1-Factores emisión'!$B$43:$B$309,Cálculos!$F153,'Datos 1-Factores emisión'!$C$43:$C$309,Cálculos!$E153,'Datos 1-Factores emisión'!$D$43:$D$309,Cálculos!S$5)</f>
        <v>0</v>
      </c>
      <c r="T153" s="121">
        <f>SUMIFS('Datos 1-Factores emisión'!$E$43:$E$309,'Datos 1-Factores emisión'!$B$43:$B$309,Cálculos!$F153,'Datos 1-Factores emisión'!$C$43:$C$309,Cálculos!$E153,'Datos 1-Factores emisión'!$D$43:$D$309,Cálculos!T$5)</f>
        <v>0</v>
      </c>
      <c r="U153" s="121">
        <v>0</v>
      </c>
      <c r="V153" s="120">
        <f t="shared" si="26"/>
        <v>0</v>
      </c>
      <c r="W153" s="121">
        <f t="shared" si="26"/>
        <v>0</v>
      </c>
      <c r="X153" s="121">
        <f t="shared" si="26"/>
        <v>0</v>
      </c>
      <c r="Y153" s="121">
        <v>0</v>
      </c>
      <c r="Z153" s="121">
        <v>0</v>
      </c>
      <c r="AA153" s="121">
        <f t="shared" si="27"/>
        <v>0</v>
      </c>
      <c r="AB153" s="120">
        <f>'Datos 2-Potenciales calent glob'!$D$6</f>
        <v>1</v>
      </c>
      <c r="AC153" s="121">
        <f>'Datos 2-Potenciales calent glob'!$D$31</f>
        <v>25</v>
      </c>
      <c r="AD153" s="121">
        <f>'Datos 2-Potenciales calent glob'!$D$32</f>
        <v>298</v>
      </c>
      <c r="AE153" s="121">
        <f>SUMIF('Datos 2-Potenciales calent glob'!$B$6:$B$56,Cálculos!E153,'Datos 2-Potenciales calent glob'!$D$6:$D$56)</f>
        <v>0</v>
      </c>
      <c r="AF153" s="121">
        <f>'Datos 2-Potenciales calent glob'!$D$6</f>
        <v>1</v>
      </c>
      <c r="AG153" s="121">
        <f>'Datos 2-Potenciales calent glob'!$D$6</f>
        <v>1</v>
      </c>
      <c r="AH153" s="120">
        <f t="shared" si="30"/>
        <v>0</v>
      </c>
      <c r="AI153" s="121">
        <f>W153*AC153</f>
        <v>0</v>
      </c>
      <c r="AJ153" s="121">
        <f>X153*AD153</f>
        <v>0</v>
      </c>
      <c r="AK153" s="121">
        <f>Y153*AE153</f>
        <v>0</v>
      </c>
      <c r="AL153" s="124">
        <f>SUM(AH153:AK153)</f>
        <v>0</v>
      </c>
      <c r="AM153" s="121">
        <f>Z153*AF153</f>
        <v>0</v>
      </c>
      <c r="AN153" s="207">
        <f t="shared" ref="AN153:AN222" si="37">AA153*AG153</f>
        <v>0</v>
      </c>
    </row>
    <row r="154" spans="2:40" ht="13.5" customHeight="1">
      <c r="B154" s="112" t="s">
        <v>233</v>
      </c>
      <c r="C154" s="113" t="s">
        <v>235</v>
      </c>
      <c r="D154" s="113" t="s">
        <v>3</v>
      </c>
      <c r="E154" s="113" t="str">
        <f>'Alcance 3'!D11</f>
        <v>Tipo de propulsión</v>
      </c>
      <c r="F154" s="113" t="str">
        <f>'Alcance 3'!C11</f>
        <v>Tipo de vehículo</v>
      </c>
      <c r="G154" s="226" t="s">
        <v>406</v>
      </c>
      <c r="H154" s="113" t="s">
        <v>238</v>
      </c>
      <c r="I154" s="180">
        <v>3</v>
      </c>
      <c r="J154" s="126">
        <f>'Alcance 3'!E11</f>
        <v>0</v>
      </c>
      <c r="K154" s="113" t="str">
        <f>'Alcance 3'!F11</f>
        <v>km*pasajero</v>
      </c>
      <c r="L154" s="113"/>
      <c r="M154" s="203">
        <v>1</v>
      </c>
      <c r="N154" s="117"/>
      <c r="O154" s="113">
        <f t="shared" si="32"/>
        <v>0</v>
      </c>
      <c r="P154" s="115" t="str">
        <f t="shared" si="36"/>
        <v>km*pasajero</v>
      </c>
      <c r="Q154" s="201">
        <f>SUMIFS('Datos 1-Factores emisión'!$E$43:$E$309,'Datos 1-Factores emisión'!$B$43:$B$309,Cálculos!$F154,'Datos 1-Factores emisión'!$C$43:$C$309,Cálculos!$E154,'Datos 1-Factores emisión'!$D$43:$D$309,Cálculos!Q$5)</f>
        <v>0</v>
      </c>
      <c r="R154" s="121">
        <f>SUMIFS('Datos 1-Factores emisión'!$E$43:$E$309,'Datos 1-Factores emisión'!$B$43:$B$309,Cálculos!$F154,'Datos 1-Factores emisión'!$C$43:$C$309,Cálculos!$E154,'Datos 1-Factores emisión'!$D$43:$D$309,Cálculos!R$5)</f>
        <v>0</v>
      </c>
      <c r="S154" s="121">
        <f>SUMIFS('Datos 1-Factores emisión'!$E$43:$E$309,'Datos 1-Factores emisión'!$B$43:$B$309,Cálculos!$F154,'Datos 1-Factores emisión'!$C$43:$C$309,Cálculos!$E154,'Datos 1-Factores emisión'!$D$43:$D$309,Cálculos!S$5)</f>
        <v>0</v>
      </c>
      <c r="T154" s="121">
        <f>SUMIFS('Datos 1-Factores emisión'!$E$43:$E$309,'Datos 1-Factores emisión'!$B$43:$B$309,Cálculos!$F154,'Datos 1-Factores emisión'!$C$43:$C$309,Cálculos!$E154,'Datos 1-Factores emisión'!$D$43:$D$309,Cálculos!T$5)</f>
        <v>0</v>
      </c>
      <c r="U154" s="121">
        <v>0</v>
      </c>
      <c r="V154" s="120">
        <f t="shared" si="26"/>
        <v>0</v>
      </c>
      <c r="W154" s="121">
        <f t="shared" si="26"/>
        <v>0</v>
      </c>
      <c r="X154" s="121">
        <f t="shared" si="26"/>
        <v>0</v>
      </c>
      <c r="Y154" s="121">
        <v>0</v>
      </c>
      <c r="Z154" s="121">
        <v>0</v>
      </c>
      <c r="AA154" s="121">
        <f t="shared" si="27"/>
        <v>0</v>
      </c>
      <c r="AB154" s="120">
        <f>'Datos 2-Potenciales calent glob'!$D$6</f>
        <v>1</v>
      </c>
      <c r="AC154" s="121">
        <f>'Datos 2-Potenciales calent glob'!$D$31</f>
        <v>25</v>
      </c>
      <c r="AD154" s="121">
        <f>'Datos 2-Potenciales calent glob'!$D$32</f>
        <v>298</v>
      </c>
      <c r="AE154" s="121">
        <f>SUMIF('Datos 2-Potenciales calent glob'!$B$6:$B$56,Cálculos!E154,'Datos 2-Potenciales calent glob'!$D$6:$D$56)</f>
        <v>0</v>
      </c>
      <c r="AF154" s="121">
        <f>'Datos 2-Potenciales calent glob'!$D$6</f>
        <v>1</v>
      </c>
      <c r="AG154" s="121">
        <f>'Datos 2-Potenciales calent glob'!$D$6</f>
        <v>1</v>
      </c>
      <c r="AH154" s="120">
        <f t="shared" si="30"/>
        <v>0</v>
      </c>
      <c r="AI154" s="121">
        <f t="shared" si="30"/>
        <v>0</v>
      </c>
      <c r="AJ154" s="121">
        <f t="shared" si="30"/>
        <v>0</v>
      </c>
      <c r="AK154" s="121">
        <f t="shared" si="30"/>
        <v>0</v>
      </c>
      <c r="AL154" s="124">
        <f t="shared" ref="AL154:AL192" si="38">SUM(AH154:AK154)</f>
        <v>0</v>
      </c>
      <c r="AM154" s="121">
        <f t="shared" ref="AM154:AM217" si="39">Z154*AF154</f>
        <v>0</v>
      </c>
      <c r="AN154" s="207">
        <f t="shared" si="37"/>
        <v>0</v>
      </c>
    </row>
    <row r="155" spans="2:40" ht="13.5" customHeight="1">
      <c r="B155" s="112" t="s">
        <v>233</v>
      </c>
      <c r="C155" s="113" t="s">
        <v>235</v>
      </c>
      <c r="D155" s="113" t="s">
        <v>3</v>
      </c>
      <c r="E155" s="113" t="str">
        <f>'Alcance 3'!D12</f>
        <v>Tipo de propulsión</v>
      </c>
      <c r="F155" s="113" t="str">
        <f>'Alcance 3'!C12</f>
        <v>Tipo de vehículo</v>
      </c>
      <c r="G155" s="226" t="s">
        <v>406</v>
      </c>
      <c r="H155" s="113" t="s">
        <v>238</v>
      </c>
      <c r="I155" s="180">
        <v>3</v>
      </c>
      <c r="J155" s="126">
        <f>'Alcance 3'!E12</f>
        <v>0</v>
      </c>
      <c r="K155" s="113" t="str">
        <f>'Alcance 3'!F12</f>
        <v>km*pasajero</v>
      </c>
      <c r="L155" s="113"/>
      <c r="M155" s="203">
        <v>1</v>
      </c>
      <c r="N155" s="117"/>
      <c r="O155" s="113">
        <f t="shared" si="32"/>
        <v>0</v>
      </c>
      <c r="P155" s="115" t="str">
        <f t="shared" si="36"/>
        <v>km*pasajero</v>
      </c>
      <c r="Q155" s="201">
        <f>SUMIFS('Datos 1-Factores emisión'!$E$43:$E$309,'Datos 1-Factores emisión'!$B$43:$B$309,Cálculos!$F155,'Datos 1-Factores emisión'!$C$43:$C$309,Cálculos!$E155,'Datos 1-Factores emisión'!$D$43:$D$309,Cálculos!Q$5)</f>
        <v>0</v>
      </c>
      <c r="R155" s="121">
        <f>SUMIFS('Datos 1-Factores emisión'!$E$43:$E$309,'Datos 1-Factores emisión'!$B$43:$B$309,Cálculos!$F155,'Datos 1-Factores emisión'!$C$43:$C$309,Cálculos!$E155,'Datos 1-Factores emisión'!$D$43:$D$309,Cálculos!R$5)</f>
        <v>0</v>
      </c>
      <c r="S155" s="121">
        <f>SUMIFS('Datos 1-Factores emisión'!$E$43:$E$309,'Datos 1-Factores emisión'!$B$43:$B$309,Cálculos!$F155,'Datos 1-Factores emisión'!$C$43:$C$309,Cálculos!$E155,'Datos 1-Factores emisión'!$D$43:$D$309,Cálculos!S$5)</f>
        <v>0</v>
      </c>
      <c r="T155" s="121">
        <f>SUMIFS('Datos 1-Factores emisión'!$E$43:$E$309,'Datos 1-Factores emisión'!$B$43:$B$309,Cálculos!$F155,'Datos 1-Factores emisión'!$C$43:$C$309,Cálculos!$E155,'Datos 1-Factores emisión'!$D$43:$D$309,Cálculos!T$5)</f>
        <v>0</v>
      </c>
      <c r="U155" s="121">
        <v>0</v>
      </c>
      <c r="V155" s="120">
        <f t="shared" si="26"/>
        <v>0</v>
      </c>
      <c r="W155" s="121">
        <f t="shared" si="26"/>
        <v>0</v>
      </c>
      <c r="X155" s="121">
        <f t="shared" si="26"/>
        <v>0</v>
      </c>
      <c r="Y155" s="121">
        <v>0</v>
      </c>
      <c r="Z155" s="121">
        <v>0</v>
      </c>
      <c r="AA155" s="121">
        <f t="shared" si="27"/>
        <v>0</v>
      </c>
      <c r="AB155" s="120">
        <f>'Datos 2-Potenciales calent glob'!$D$6</f>
        <v>1</v>
      </c>
      <c r="AC155" s="121">
        <f>'Datos 2-Potenciales calent glob'!$D$31</f>
        <v>25</v>
      </c>
      <c r="AD155" s="121">
        <f>'Datos 2-Potenciales calent glob'!$D$32</f>
        <v>298</v>
      </c>
      <c r="AE155" s="121">
        <f>SUMIF('Datos 2-Potenciales calent glob'!$B$6:$B$56,Cálculos!E155,'Datos 2-Potenciales calent glob'!$D$6:$D$56)</f>
        <v>0</v>
      </c>
      <c r="AF155" s="121">
        <f>'Datos 2-Potenciales calent glob'!$D$6</f>
        <v>1</v>
      </c>
      <c r="AG155" s="121">
        <f>'Datos 2-Potenciales calent glob'!$D$6</f>
        <v>1</v>
      </c>
      <c r="AH155" s="120">
        <f t="shared" si="30"/>
        <v>0</v>
      </c>
      <c r="AI155" s="121">
        <f t="shared" si="30"/>
        <v>0</v>
      </c>
      <c r="AJ155" s="121">
        <f t="shared" si="30"/>
        <v>0</v>
      </c>
      <c r="AK155" s="121">
        <f t="shared" si="30"/>
        <v>0</v>
      </c>
      <c r="AL155" s="124">
        <f t="shared" si="38"/>
        <v>0</v>
      </c>
      <c r="AM155" s="121">
        <f t="shared" si="39"/>
        <v>0</v>
      </c>
      <c r="AN155" s="207">
        <f t="shared" si="37"/>
        <v>0</v>
      </c>
    </row>
    <row r="156" spans="2:40" ht="13.5" customHeight="1">
      <c r="B156" s="112" t="s">
        <v>233</v>
      </c>
      <c r="C156" s="113" t="s">
        <v>235</v>
      </c>
      <c r="D156" s="113" t="s">
        <v>3</v>
      </c>
      <c r="E156" s="113" t="str">
        <f>'Alcance 3'!D13</f>
        <v>Tipo de propulsión</v>
      </c>
      <c r="F156" s="113" t="str">
        <f>'Alcance 3'!C13</f>
        <v>Tipo de vehículo</v>
      </c>
      <c r="G156" s="226" t="s">
        <v>406</v>
      </c>
      <c r="H156" s="113" t="s">
        <v>238</v>
      </c>
      <c r="I156" s="180">
        <v>3</v>
      </c>
      <c r="J156" s="126">
        <f>'Alcance 3'!E13</f>
        <v>0</v>
      </c>
      <c r="K156" s="113" t="str">
        <f>'Alcance 3'!F13</f>
        <v>km*pasajero</v>
      </c>
      <c r="L156" s="113"/>
      <c r="M156" s="203">
        <v>1</v>
      </c>
      <c r="N156" s="117"/>
      <c r="O156" s="113">
        <f t="shared" si="32"/>
        <v>0</v>
      </c>
      <c r="P156" s="115" t="str">
        <f t="shared" si="36"/>
        <v>km*pasajero</v>
      </c>
      <c r="Q156" s="201">
        <f>SUMIFS('Datos 1-Factores emisión'!$E$43:$E$309,'Datos 1-Factores emisión'!$B$43:$B$309,Cálculos!$F156,'Datos 1-Factores emisión'!$C$43:$C$309,Cálculos!$E156,'Datos 1-Factores emisión'!$D$43:$D$309,Cálculos!Q$5)</f>
        <v>0</v>
      </c>
      <c r="R156" s="121">
        <f>SUMIFS('Datos 1-Factores emisión'!$E$43:$E$309,'Datos 1-Factores emisión'!$B$43:$B$309,Cálculos!$F156,'Datos 1-Factores emisión'!$C$43:$C$309,Cálculos!$E156,'Datos 1-Factores emisión'!$D$43:$D$309,Cálculos!R$5)</f>
        <v>0</v>
      </c>
      <c r="S156" s="121">
        <f>SUMIFS('Datos 1-Factores emisión'!$E$43:$E$309,'Datos 1-Factores emisión'!$B$43:$B$309,Cálculos!$F156,'Datos 1-Factores emisión'!$C$43:$C$309,Cálculos!$E156,'Datos 1-Factores emisión'!$D$43:$D$309,Cálculos!S$5)</f>
        <v>0</v>
      </c>
      <c r="T156" s="121">
        <f>SUMIFS('Datos 1-Factores emisión'!$E$43:$E$309,'Datos 1-Factores emisión'!$B$43:$B$309,Cálculos!$F156,'Datos 1-Factores emisión'!$C$43:$C$309,Cálculos!$E156,'Datos 1-Factores emisión'!$D$43:$D$309,Cálculos!T$5)</f>
        <v>0</v>
      </c>
      <c r="U156" s="121">
        <v>0</v>
      </c>
      <c r="V156" s="120">
        <f t="shared" si="26"/>
        <v>0</v>
      </c>
      <c r="W156" s="121">
        <f t="shared" si="26"/>
        <v>0</v>
      </c>
      <c r="X156" s="121">
        <f t="shared" si="26"/>
        <v>0</v>
      </c>
      <c r="Y156" s="121">
        <v>0</v>
      </c>
      <c r="Z156" s="121">
        <v>0</v>
      </c>
      <c r="AA156" s="121">
        <f t="shared" si="27"/>
        <v>0</v>
      </c>
      <c r="AB156" s="120">
        <f>'Datos 2-Potenciales calent glob'!$D$6</f>
        <v>1</v>
      </c>
      <c r="AC156" s="121">
        <f>'Datos 2-Potenciales calent glob'!$D$31</f>
        <v>25</v>
      </c>
      <c r="AD156" s="121">
        <f>'Datos 2-Potenciales calent glob'!$D$32</f>
        <v>298</v>
      </c>
      <c r="AE156" s="121">
        <f>SUMIF('Datos 2-Potenciales calent glob'!$B$6:$B$56,Cálculos!E156,'Datos 2-Potenciales calent glob'!$D$6:$D$56)</f>
        <v>0</v>
      </c>
      <c r="AF156" s="121">
        <f>'Datos 2-Potenciales calent glob'!$D$6</f>
        <v>1</v>
      </c>
      <c r="AG156" s="121">
        <f>'Datos 2-Potenciales calent glob'!$D$6</f>
        <v>1</v>
      </c>
      <c r="AH156" s="120">
        <f t="shared" si="30"/>
        <v>0</v>
      </c>
      <c r="AI156" s="121">
        <f t="shared" si="30"/>
        <v>0</v>
      </c>
      <c r="AJ156" s="121">
        <f t="shared" si="30"/>
        <v>0</v>
      </c>
      <c r="AK156" s="121">
        <f t="shared" si="30"/>
        <v>0</v>
      </c>
      <c r="AL156" s="124">
        <f t="shared" si="38"/>
        <v>0</v>
      </c>
      <c r="AM156" s="121">
        <f t="shared" si="39"/>
        <v>0</v>
      </c>
      <c r="AN156" s="207">
        <f t="shared" si="37"/>
        <v>0</v>
      </c>
    </row>
    <row r="157" spans="2:40" ht="13.5" customHeight="1">
      <c r="B157" s="112" t="s">
        <v>233</v>
      </c>
      <c r="C157" s="113" t="s">
        <v>235</v>
      </c>
      <c r="D157" s="113" t="s">
        <v>3</v>
      </c>
      <c r="E157" s="113" t="str">
        <f>'Alcance 3'!D14</f>
        <v>Tipo de propulsión</v>
      </c>
      <c r="F157" s="113" t="str">
        <f>'Alcance 3'!C14</f>
        <v>Tipo de vehículo</v>
      </c>
      <c r="G157" s="226" t="s">
        <v>406</v>
      </c>
      <c r="H157" s="113" t="s">
        <v>238</v>
      </c>
      <c r="I157" s="180">
        <v>3</v>
      </c>
      <c r="J157" s="126">
        <f>'Alcance 3'!E14</f>
        <v>0</v>
      </c>
      <c r="K157" s="113" t="str">
        <f>'Alcance 3'!F14</f>
        <v>km*pasajero</v>
      </c>
      <c r="L157" s="113"/>
      <c r="M157" s="203">
        <v>1</v>
      </c>
      <c r="N157" s="117"/>
      <c r="O157" s="113">
        <f t="shared" si="32"/>
        <v>0</v>
      </c>
      <c r="P157" s="115" t="str">
        <f t="shared" si="36"/>
        <v>km*pasajero</v>
      </c>
      <c r="Q157" s="201">
        <f>SUMIFS('Datos 1-Factores emisión'!$E$43:$E$309,'Datos 1-Factores emisión'!$B$43:$B$309,Cálculos!$F157,'Datos 1-Factores emisión'!$C$43:$C$309,Cálculos!$E157,'Datos 1-Factores emisión'!$D$43:$D$309,Cálculos!Q$5)</f>
        <v>0</v>
      </c>
      <c r="R157" s="121">
        <f>SUMIFS('Datos 1-Factores emisión'!$E$43:$E$309,'Datos 1-Factores emisión'!$B$43:$B$309,Cálculos!$F157,'Datos 1-Factores emisión'!$C$43:$C$309,Cálculos!$E157,'Datos 1-Factores emisión'!$D$43:$D$309,Cálculos!R$5)</f>
        <v>0</v>
      </c>
      <c r="S157" s="121">
        <f>SUMIFS('Datos 1-Factores emisión'!$E$43:$E$309,'Datos 1-Factores emisión'!$B$43:$B$309,Cálculos!$F157,'Datos 1-Factores emisión'!$C$43:$C$309,Cálculos!$E157,'Datos 1-Factores emisión'!$D$43:$D$309,Cálculos!S$5)</f>
        <v>0</v>
      </c>
      <c r="T157" s="121">
        <f>SUMIFS('Datos 1-Factores emisión'!$E$43:$E$309,'Datos 1-Factores emisión'!$B$43:$B$309,Cálculos!$F157,'Datos 1-Factores emisión'!$C$43:$C$309,Cálculos!$E157,'Datos 1-Factores emisión'!$D$43:$D$309,Cálculos!T$5)</f>
        <v>0</v>
      </c>
      <c r="U157" s="121">
        <v>0</v>
      </c>
      <c r="V157" s="120">
        <f t="shared" si="26"/>
        <v>0</v>
      </c>
      <c r="W157" s="121">
        <f t="shared" si="26"/>
        <v>0</v>
      </c>
      <c r="X157" s="121">
        <f t="shared" si="26"/>
        <v>0</v>
      </c>
      <c r="Y157" s="121">
        <v>0</v>
      </c>
      <c r="Z157" s="121">
        <v>0</v>
      </c>
      <c r="AA157" s="121">
        <f t="shared" si="27"/>
        <v>0</v>
      </c>
      <c r="AB157" s="120">
        <f>'Datos 2-Potenciales calent glob'!$D$6</f>
        <v>1</v>
      </c>
      <c r="AC157" s="121">
        <f>'Datos 2-Potenciales calent glob'!$D$31</f>
        <v>25</v>
      </c>
      <c r="AD157" s="121">
        <f>'Datos 2-Potenciales calent glob'!$D$32</f>
        <v>298</v>
      </c>
      <c r="AE157" s="121">
        <f>SUMIF('Datos 2-Potenciales calent glob'!$B$6:$B$56,Cálculos!E157,'Datos 2-Potenciales calent glob'!$D$6:$D$56)</f>
        <v>0</v>
      </c>
      <c r="AF157" s="121">
        <f>'Datos 2-Potenciales calent glob'!$D$6</f>
        <v>1</v>
      </c>
      <c r="AG157" s="121">
        <f>'Datos 2-Potenciales calent glob'!$D$6</f>
        <v>1</v>
      </c>
      <c r="AH157" s="120">
        <f t="shared" si="30"/>
        <v>0</v>
      </c>
      <c r="AI157" s="121">
        <f t="shared" si="30"/>
        <v>0</v>
      </c>
      <c r="AJ157" s="121">
        <f t="shared" si="30"/>
        <v>0</v>
      </c>
      <c r="AK157" s="121">
        <f t="shared" si="30"/>
        <v>0</v>
      </c>
      <c r="AL157" s="124">
        <f t="shared" si="38"/>
        <v>0</v>
      </c>
      <c r="AM157" s="121">
        <f t="shared" si="39"/>
        <v>0</v>
      </c>
      <c r="AN157" s="207">
        <f t="shared" si="37"/>
        <v>0</v>
      </c>
    </row>
    <row r="158" spans="2:40" ht="13.5" customHeight="1">
      <c r="B158" s="112" t="s">
        <v>233</v>
      </c>
      <c r="C158" s="113" t="s">
        <v>235</v>
      </c>
      <c r="D158" s="113" t="s">
        <v>3</v>
      </c>
      <c r="E158" s="113" t="str">
        <f>'Alcance 3'!D15</f>
        <v>Tipo de propulsión</v>
      </c>
      <c r="F158" s="113" t="str">
        <f>'Alcance 3'!C15</f>
        <v>Tipo de vehículo</v>
      </c>
      <c r="G158" s="226" t="s">
        <v>406</v>
      </c>
      <c r="H158" s="113" t="s">
        <v>238</v>
      </c>
      <c r="I158" s="180">
        <v>3</v>
      </c>
      <c r="J158" s="126">
        <f>'Alcance 3'!E15</f>
        <v>0</v>
      </c>
      <c r="K158" s="113" t="str">
        <f>'Alcance 3'!F15</f>
        <v>km*pasajero</v>
      </c>
      <c r="L158" s="113"/>
      <c r="M158" s="203">
        <v>1</v>
      </c>
      <c r="N158" s="117"/>
      <c r="O158" s="113">
        <f t="shared" si="32"/>
        <v>0</v>
      </c>
      <c r="P158" s="115" t="str">
        <f t="shared" si="36"/>
        <v>km*pasajero</v>
      </c>
      <c r="Q158" s="201">
        <f>SUMIFS('Datos 1-Factores emisión'!$E$43:$E$309,'Datos 1-Factores emisión'!$B$43:$B$309,Cálculos!$F158,'Datos 1-Factores emisión'!$C$43:$C$309,Cálculos!$E158,'Datos 1-Factores emisión'!$D$43:$D$309,Cálculos!Q$5)</f>
        <v>0</v>
      </c>
      <c r="R158" s="121">
        <f>SUMIFS('Datos 1-Factores emisión'!$E$43:$E$309,'Datos 1-Factores emisión'!$B$43:$B$309,Cálculos!$F158,'Datos 1-Factores emisión'!$C$43:$C$309,Cálculos!$E158,'Datos 1-Factores emisión'!$D$43:$D$309,Cálculos!R$5)</f>
        <v>0</v>
      </c>
      <c r="S158" s="121">
        <f>SUMIFS('Datos 1-Factores emisión'!$E$43:$E$309,'Datos 1-Factores emisión'!$B$43:$B$309,Cálculos!$F158,'Datos 1-Factores emisión'!$C$43:$C$309,Cálculos!$E158,'Datos 1-Factores emisión'!$D$43:$D$309,Cálculos!S$5)</f>
        <v>0</v>
      </c>
      <c r="T158" s="121">
        <f>SUMIFS('Datos 1-Factores emisión'!$E$43:$E$309,'Datos 1-Factores emisión'!$B$43:$B$309,Cálculos!$F158,'Datos 1-Factores emisión'!$C$43:$C$309,Cálculos!$E158,'Datos 1-Factores emisión'!$D$43:$D$309,Cálculos!T$5)</f>
        <v>0</v>
      </c>
      <c r="U158" s="121">
        <v>0</v>
      </c>
      <c r="V158" s="120">
        <f t="shared" si="26"/>
        <v>0</v>
      </c>
      <c r="W158" s="121">
        <f t="shared" si="26"/>
        <v>0</v>
      </c>
      <c r="X158" s="121">
        <f t="shared" si="26"/>
        <v>0</v>
      </c>
      <c r="Y158" s="121">
        <v>0</v>
      </c>
      <c r="Z158" s="121">
        <v>0</v>
      </c>
      <c r="AA158" s="121">
        <f t="shared" si="27"/>
        <v>0</v>
      </c>
      <c r="AB158" s="120">
        <f>'Datos 2-Potenciales calent glob'!$D$6</f>
        <v>1</v>
      </c>
      <c r="AC158" s="121">
        <f>'Datos 2-Potenciales calent glob'!$D$31</f>
        <v>25</v>
      </c>
      <c r="AD158" s="121">
        <f>'Datos 2-Potenciales calent glob'!$D$32</f>
        <v>298</v>
      </c>
      <c r="AE158" s="121">
        <f>SUMIF('Datos 2-Potenciales calent glob'!$B$6:$B$56,Cálculos!E158,'Datos 2-Potenciales calent glob'!$D$6:$D$56)</f>
        <v>0</v>
      </c>
      <c r="AF158" s="121">
        <f>'Datos 2-Potenciales calent glob'!$D$6</f>
        <v>1</v>
      </c>
      <c r="AG158" s="121">
        <f>'Datos 2-Potenciales calent glob'!$D$6</f>
        <v>1</v>
      </c>
      <c r="AH158" s="120">
        <f t="shared" si="30"/>
        <v>0</v>
      </c>
      <c r="AI158" s="121">
        <f t="shared" si="30"/>
        <v>0</v>
      </c>
      <c r="AJ158" s="121">
        <f t="shared" si="30"/>
        <v>0</v>
      </c>
      <c r="AK158" s="121">
        <f t="shared" si="30"/>
        <v>0</v>
      </c>
      <c r="AL158" s="124">
        <f t="shared" si="38"/>
        <v>0</v>
      </c>
      <c r="AM158" s="121">
        <f t="shared" si="39"/>
        <v>0</v>
      </c>
      <c r="AN158" s="207">
        <f t="shared" si="37"/>
        <v>0</v>
      </c>
    </row>
    <row r="159" spans="2:40" ht="13.5" customHeight="1">
      <c r="B159" s="112" t="s">
        <v>233</v>
      </c>
      <c r="C159" s="113" t="s">
        <v>235</v>
      </c>
      <c r="D159" s="113" t="s">
        <v>3</v>
      </c>
      <c r="E159" s="113" t="str">
        <f>'Alcance 3'!D16</f>
        <v>Tipo de propulsión</v>
      </c>
      <c r="F159" s="113" t="str">
        <f>'Alcance 3'!C16</f>
        <v>Tipo de vehículo</v>
      </c>
      <c r="G159" s="226" t="s">
        <v>406</v>
      </c>
      <c r="H159" s="113" t="s">
        <v>238</v>
      </c>
      <c r="I159" s="180">
        <v>3</v>
      </c>
      <c r="J159" s="126">
        <f>'Alcance 3'!E16</f>
        <v>0</v>
      </c>
      <c r="K159" s="113" t="str">
        <f>'Alcance 3'!F16</f>
        <v>km*pasajero</v>
      </c>
      <c r="L159" s="113"/>
      <c r="M159" s="203">
        <v>1</v>
      </c>
      <c r="N159" s="117"/>
      <c r="O159" s="113">
        <f t="shared" si="32"/>
        <v>0</v>
      </c>
      <c r="P159" s="115" t="str">
        <f t="shared" si="36"/>
        <v>km*pasajero</v>
      </c>
      <c r="Q159" s="201">
        <f>SUMIFS('Datos 1-Factores emisión'!$E$43:$E$309,'Datos 1-Factores emisión'!$B$43:$B$309,Cálculos!$F159,'Datos 1-Factores emisión'!$C$43:$C$309,Cálculos!$E159,'Datos 1-Factores emisión'!$D$43:$D$309,Cálculos!Q$5)</f>
        <v>0</v>
      </c>
      <c r="R159" s="121">
        <f>SUMIFS('Datos 1-Factores emisión'!$E$43:$E$309,'Datos 1-Factores emisión'!$B$43:$B$309,Cálculos!$F159,'Datos 1-Factores emisión'!$C$43:$C$309,Cálculos!$E159,'Datos 1-Factores emisión'!$D$43:$D$309,Cálculos!R$5)</f>
        <v>0</v>
      </c>
      <c r="S159" s="121">
        <f>SUMIFS('Datos 1-Factores emisión'!$E$43:$E$309,'Datos 1-Factores emisión'!$B$43:$B$309,Cálculos!$F159,'Datos 1-Factores emisión'!$C$43:$C$309,Cálculos!$E159,'Datos 1-Factores emisión'!$D$43:$D$309,Cálculos!S$5)</f>
        <v>0</v>
      </c>
      <c r="T159" s="121">
        <f>SUMIFS('Datos 1-Factores emisión'!$E$43:$E$309,'Datos 1-Factores emisión'!$B$43:$B$309,Cálculos!$F159,'Datos 1-Factores emisión'!$C$43:$C$309,Cálculos!$E159,'Datos 1-Factores emisión'!$D$43:$D$309,Cálculos!T$5)</f>
        <v>0</v>
      </c>
      <c r="U159" s="121">
        <v>0</v>
      </c>
      <c r="V159" s="120">
        <f t="shared" si="26"/>
        <v>0</v>
      </c>
      <c r="W159" s="121">
        <f t="shared" si="26"/>
        <v>0</v>
      </c>
      <c r="X159" s="121">
        <f t="shared" si="26"/>
        <v>0</v>
      </c>
      <c r="Y159" s="121">
        <v>0</v>
      </c>
      <c r="Z159" s="121">
        <v>0</v>
      </c>
      <c r="AA159" s="121">
        <f t="shared" si="27"/>
        <v>0</v>
      </c>
      <c r="AB159" s="120">
        <f>'Datos 2-Potenciales calent glob'!$D$6</f>
        <v>1</v>
      </c>
      <c r="AC159" s="121">
        <f>'Datos 2-Potenciales calent glob'!$D$31</f>
        <v>25</v>
      </c>
      <c r="AD159" s="121">
        <f>'Datos 2-Potenciales calent glob'!$D$32</f>
        <v>298</v>
      </c>
      <c r="AE159" s="121">
        <f>SUMIF('Datos 2-Potenciales calent glob'!$B$6:$B$56,Cálculos!E159,'Datos 2-Potenciales calent glob'!$D$6:$D$56)</f>
        <v>0</v>
      </c>
      <c r="AF159" s="121">
        <f>'Datos 2-Potenciales calent glob'!$D$6</f>
        <v>1</v>
      </c>
      <c r="AG159" s="121">
        <f>'Datos 2-Potenciales calent glob'!$D$6</f>
        <v>1</v>
      </c>
      <c r="AH159" s="120">
        <f t="shared" si="30"/>
        <v>0</v>
      </c>
      <c r="AI159" s="121">
        <f t="shared" si="30"/>
        <v>0</v>
      </c>
      <c r="AJ159" s="121">
        <f t="shared" si="30"/>
        <v>0</v>
      </c>
      <c r="AK159" s="121">
        <f t="shared" si="30"/>
        <v>0</v>
      </c>
      <c r="AL159" s="124">
        <f t="shared" si="38"/>
        <v>0</v>
      </c>
      <c r="AM159" s="121">
        <f t="shared" si="39"/>
        <v>0</v>
      </c>
      <c r="AN159" s="207">
        <f t="shared" si="37"/>
        <v>0</v>
      </c>
    </row>
    <row r="160" spans="2:40" ht="13.5" customHeight="1">
      <c r="B160" s="112" t="s">
        <v>233</v>
      </c>
      <c r="C160" s="113" t="s">
        <v>235</v>
      </c>
      <c r="D160" s="113" t="s">
        <v>3</v>
      </c>
      <c r="E160" s="113" t="str">
        <f>'Alcance 3'!D17</f>
        <v>Tipo de propulsión</v>
      </c>
      <c r="F160" s="113" t="str">
        <f>'Alcance 3'!C17</f>
        <v>Tipo de vehículo</v>
      </c>
      <c r="G160" s="226" t="s">
        <v>406</v>
      </c>
      <c r="H160" s="113" t="s">
        <v>238</v>
      </c>
      <c r="I160" s="180">
        <v>3</v>
      </c>
      <c r="J160" s="126">
        <f>'Alcance 3'!E17</f>
        <v>0</v>
      </c>
      <c r="K160" s="113" t="str">
        <f>'Alcance 3'!F17</f>
        <v>km*pasajero</v>
      </c>
      <c r="L160" s="113"/>
      <c r="M160" s="203">
        <v>1</v>
      </c>
      <c r="N160" s="117"/>
      <c r="O160" s="113">
        <f t="shared" si="32"/>
        <v>0</v>
      </c>
      <c r="P160" s="115" t="str">
        <f t="shared" si="36"/>
        <v>km*pasajero</v>
      </c>
      <c r="Q160" s="201">
        <f>SUMIFS('Datos 1-Factores emisión'!$E$43:$E$309,'Datos 1-Factores emisión'!$B$43:$B$309,Cálculos!$F160,'Datos 1-Factores emisión'!$C$43:$C$309,Cálculos!$E160,'Datos 1-Factores emisión'!$D$43:$D$309,Cálculos!Q$5)</f>
        <v>0</v>
      </c>
      <c r="R160" s="121">
        <f>SUMIFS('Datos 1-Factores emisión'!$E$43:$E$309,'Datos 1-Factores emisión'!$B$43:$B$309,Cálculos!$F160,'Datos 1-Factores emisión'!$C$43:$C$309,Cálculos!$E160,'Datos 1-Factores emisión'!$D$43:$D$309,Cálculos!R$5)</f>
        <v>0</v>
      </c>
      <c r="S160" s="121">
        <f>SUMIFS('Datos 1-Factores emisión'!$E$43:$E$309,'Datos 1-Factores emisión'!$B$43:$B$309,Cálculos!$F160,'Datos 1-Factores emisión'!$C$43:$C$309,Cálculos!$E160,'Datos 1-Factores emisión'!$D$43:$D$309,Cálculos!S$5)</f>
        <v>0</v>
      </c>
      <c r="T160" s="121">
        <f>SUMIFS('Datos 1-Factores emisión'!$E$43:$E$309,'Datos 1-Factores emisión'!$B$43:$B$309,Cálculos!$F160,'Datos 1-Factores emisión'!$C$43:$C$309,Cálculos!$E160,'Datos 1-Factores emisión'!$D$43:$D$309,Cálculos!T$5)</f>
        <v>0</v>
      </c>
      <c r="U160" s="121">
        <v>0</v>
      </c>
      <c r="V160" s="120">
        <f t="shared" si="26"/>
        <v>0</v>
      </c>
      <c r="W160" s="121">
        <f t="shared" si="26"/>
        <v>0</v>
      </c>
      <c r="X160" s="121">
        <f t="shared" si="26"/>
        <v>0</v>
      </c>
      <c r="Y160" s="121">
        <v>0</v>
      </c>
      <c r="Z160" s="121">
        <v>0</v>
      </c>
      <c r="AA160" s="121">
        <f t="shared" si="27"/>
        <v>0</v>
      </c>
      <c r="AB160" s="120">
        <f>'Datos 2-Potenciales calent glob'!$D$6</f>
        <v>1</v>
      </c>
      <c r="AC160" s="121">
        <f>'Datos 2-Potenciales calent glob'!$D$31</f>
        <v>25</v>
      </c>
      <c r="AD160" s="121">
        <f>'Datos 2-Potenciales calent glob'!$D$32</f>
        <v>298</v>
      </c>
      <c r="AE160" s="121">
        <f>SUMIF('Datos 2-Potenciales calent glob'!$B$6:$B$56,Cálculos!E160,'Datos 2-Potenciales calent glob'!$D$6:$D$56)</f>
        <v>0</v>
      </c>
      <c r="AF160" s="121">
        <f>'Datos 2-Potenciales calent glob'!$D$6</f>
        <v>1</v>
      </c>
      <c r="AG160" s="121">
        <f>'Datos 2-Potenciales calent glob'!$D$6</f>
        <v>1</v>
      </c>
      <c r="AH160" s="120">
        <f t="shared" si="30"/>
        <v>0</v>
      </c>
      <c r="AI160" s="121">
        <f t="shared" si="30"/>
        <v>0</v>
      </c>
      <c r="AJ160" s="121">
        <f t="shared" si="30"/>
        <v>0</v>
      </c>
      <c r="AK160" s="121">
        <f t="shared" si="30"/>
        <v>0</v>
      </c>
      <c r="AL160" s="124">
        <f t="shared" si="38"/>
        <v>0</v>
      </c>
      <c r="AM160" s="121">
        <f t="shared" si="39"/>
        <v>0</v>
      </c>
      <c r="AN160" s="207">
        <f t="shared" si="37"/>
        <v>0</v>
      </c>
    </row>
    <row r="161" spans="2:40" ht="13.5" customHeight="1">
      <c r="B161" s="112" t="s">
        <v>233</v>
      </c>
      <c r="C161" s="113" t="s">
        <v>235</v>
      </c>
      <c r="D161" s="113" t="s">
        <v>3</v>
      </c>
      <c r="E161" s="113" t="str">
        <f>'Alcance 3'!D18</f>
        <v>Tipo de propulsión</v>
      </c>
      <c r="F161" s="113" t="str">
        <f>'Alcance 3'!C18</f>
        <v>Tipo de vehículo</v>
      </c>
      <c r="G161" s="226" t="s">
        <v>406</v>
      </c>
      <c r="H161" s="113" t="s">
        <v>238</v>
      </c>
      <c r="I161" s="180">
        <v>3</v>
      </c>
      <c r="J161" s="126">
        <f>'Alcance 3'!E18</f>
        <v>0</v>
      </c>
      <c r="K161" s="113" t="str">
        <f>'Alcance 3'!F18</f>
        <v>km*pasajero</v>
      </c>
      <c r="L161" s="113"/>
      <c r="M161" s="203">
        <v>1</v>
      </c>
      <c r="N161" s="117"/>
      <c r="O161" s="113">
        <f t="shared" si="32"/>
        <v>0</v>
      </c>
      <c r="P161" s="115" t="str">
        <f t="shared" si="36"/>
        <v>km*pasajero</v>
      </c>
      <c r="Q161" s="201">
        <f>SUMIFS('Datos 1-Factores emisión'!$E$43:$E$309,'Datos 1-Factores emisión'!$B$43:$B$309,Cálculos!$F161,'Datos 1-Factores emisión'!$C$43:$C$309,Cálculos!$E161,'Datos 1-Factores emisión'!$D$43:$D$309,Cálculos!Q$5)</f>
        <v>0</v>
      </c>
      <c r="R161" s="121">
        <f>SUMIFS('Datos 1-Factores emisión'!$E$43:$E$309,'Datos 1-Factores emisión'!$B$43:$B$309,Cálculos!$F161,'Datos 1-Factores emisión'!$C$43:$C$309,Cálculos!$E161,'Datos 1-Factores emisión'!$D$43:$D$309,Cálculos!R$5)</f>
        <v>0</v>
      </c>
      <c r="S161" s="121">
        <f>SUMIFS('Datos 1-Factores emisión'!$E$43:$E$309,'Datos 1-Factores emisión'!$B$43:$B$309,Cálculos!$F161,'Datos 1-Factores emisión'!$C$43:$C$309,Cálculos!$E161,'Datos 1-Factores emisión'!$D$43:$D$309,Cálculos!S$5)</f>
        <v>0</v>
      </c>
      <c r="T161" s="121">
        <f>SUMIFS('Datos 1-Factores emisión'!$E$43:$E$309,'Datos 1-Factores emisión'!$B$43:$B$309,Cálculos!$F161,'Datos 1-Factores emisión'!$C$43:$C$309,Cálculos!$E161,'Datos 1-Factores emisión'!$D$43:$D$309,Cálculos!T$5)</f>
        <v>0</v>
      </c>
      <c r="U161" s="121">
        <v>0</v>
      </c>
      <c r="V161" s="120">
        <f t="shared" si="26"/>
        <v>0</v>
      </c>
      <c r="W161" s="121">
        <f t="shared" si="26"/>
        <v>0</v>
      </c>
      <c r="X161" s="121">
        <f t="shared" si="26"/>
        <v>0</v>
      </c>
      <c r="Y161" s="121">
        <v>0</v>
      </c>
      <c r="Z161" s="121">
        <v>0</v>
      </c>
      <c r="AA161" s="121">
        <f t="shared" si="27"/>
        <v>0</v>
      </c>
      <c r="AB161" s="120">
        <f>'Datos 2-Potenciales calent glob'!$D$6</f>
        <v>1</v>
      </c>
      <c r="AC161" s="121">
        <f>'Datos 2-Potenciales calent glob'!$D$31</f>
        <v>25</v>
      </c>
      <c r="AD161" s="121">
        <f>'Datos 2-Potenciales calent glob'!$D$32</f>
        <v>298</v>
      </c>
      <c r="AE161" s="121">
        <f>SUMIF('Datos 2-Potenciales calent glob'!$B$6:$B$56,Cálculos!E161,'Datos 2-Potenciales calent glob'!$D$6:$D$56)</f>
        <v>0</v>
      </c>
      <c r="AF161" s="121">
        <f>'Datos 2-Potenciales calent glob'!$D$6</f>
        <v>1</v>
      </c>
      <c r="AG161" s="121">
        <f>'Datos 2-Potenciales calent glob'!$D$6</f>
        <v>1</v>
      </c>
      <c r="AH161" s="120">
        <f t="shared" si="30"/>
        <v>0</v>
      </c>
      <c r="AI161" s="121">
        <f t="shared" si="30"/>
        <v>0</v>
      </c>
      <c r="AJ161" s="121">
        <f t="shared" si="30"/>
        <v>0</v>
      </c>
      <c r="AK161" s="121">
        <f t="shared" si="30"/>
        <v>0</v>
      </c>
      <c r="AL161" s="124">
        <f t="shared" si="38"/>
        <v>0</v>
      </c>
      <c r="AM161" s="121">
        <f t="shared" si="39"/>
        <v>0</v>
      </c>
      <c r="AN161" s="207">
        <f t="shared" si="37"/>
        <v>0</v>
      </c>
    </row>
    <row r="162" spans="2:40" ht="13.5" customHeight="1">
      <c r="B162" s="112" t="s">
        <v>233</v>
      </c>
      <c r="C162" s="113" t="s">
        <v>235</v>
      </c>
      <c r="D162" s="113" t="s">
        <v>3</v>
      </c>
      <c r="E162" s="113" t="s">
        <v>355</v>
      </c>
      <c r="F162" s="113" t="str">
        <f>'Alcance 3'!C25</f>
        <v>Autobús urbano</v>
      </c>
      <c r="G162" s="226" t="s">
        <v>406</v>
      </c>
      <c r="H162" s="113" t="s">
        <v>238</v>
      </c>
      <c r="I162" s="180">
        <v>3</v>
      </c>
      <c r="J162" s="126">
        <f>'Alcance 3'!D25</f>
        <v>50</v>
      </c>
      <c r="K162" s="113" t="str">
        <f>'Alcance 3'!E25</f>
        <v>km*pasajero</v>
      </c>
      <c r="L162" s="113"/>
      <c r="M162" s="203">
        <v>1</v>
      </c>
      <c r="N162" s="117"/>
      <c r="O162" s="113">
        <f t="shared" si="32"/>
        <v>50</v>
      </c>
      <c r="P162" s="115" t="str">
        <f t="shared" si="36"/>
        <v>km*pasajero</v>
      </c>
      <c r="Q162" s="120">
        <f>SUMIFS('Datos 1-Factores emisión'!$D$324:$D$353,'Datos 1-Factores emisión'!$B$324:$B$353,Cálculos!$F162,'Datos 1-Factores emisión'!$C$324:$C$353,Cálculos!Q$5)</f>
        <v>0.10144</v>
      </c>
      <c r="R162" s="121">
        <f>SUMIFS('Datos 1-Factores emisión'!$D$324:$D$353,'Datos 1-Factores emisión'!$B$324:$B$353,Cálculos!$F162,'Datos 1-Factores emisión'!$C$324:$C$353,Cálculos!R$5)</f>
        <v>1.0000000000000001E-5</v>
      </c>
      <c r="S162" s="121">
        <f>SUMIFS('Datos 1-Factores emisión'!$D$324:$D$353,'Datos 1-Factores emisión'!$B$324:$B$353,Cálculos!$F162,'Datos 1-Factores emisión'!$C$324:$C$353,Cálculos!S$5)</f>
        <v>8.1999999999999998E-4</v>
      </c>
      <c r="T162" s="121">
        <v>0</v>
      </c>
      <c r="U162" s="121">
        <v>0</v>
      </c>
      <c r="V162" s="120">
        <f t="shared" si="26"/>
        <v>5.0720000000000001</v>
      </c>
      <c r="W162" s="121">
        <f t="shared" si="26"/>
        <v>5.0000000000000001E-4</v>
      </c>
      <c r="X162" s="121">
        <f t="shared" si="26"/>
        <v>4.1000000000000002E-2</v>
      </c>
      <c r="Y162" s="121">
        <v>0</v>
      </c>
      <c r="Z162" s="121">
        <v>0</v>
      </c>
      <c r="AA162" s="121">
        <f t="shared" si="27"/>
        <v>0</v>
      </c>
      <c r="AB162" s="120">
        <f>'Datos 2-Potenciales calent glob'!$D$6</f>
        <v>1</v>
      </c>
      <c r="AC162" s="121">
        <f>'Datos 2-Potenciales calent glob'!$D$31</f>
        <v>25</v>
      </c>
      <c r="AD162" s="121">
        <f>'Datos 2-Potenciales calent glob'!$D$32</f>
        <v>298</v>
      </c>
      <c r="AE162" s="121">
        <f>SUMIF('Datos 2-Potenciales calent glob'!$B$6:$B$56,Cálculos!E162,'Datos 2-Potenciales calent glob'!$D$6:$D$56)</f>
        <v>0</v>
      </c>
      <c r="AF162" s="121">
        <f>'Datos 2-Potenciales calent glob'!$D$6</f>
        <v>1</v>
      </c>
      <c r="AG162" s="121">
        <f>'Datos 2-Potenciales calent glob'!$D$6</f>
        <v>1</v>
      </c>
      <c r="AH162" s="120">
        <f t="shared" ref="AH162:AK192" si="40">V162*AB162</f>
        <v>5.0720000000000001</v>
      </c>
      <c r="AI162" s="121">
        <f t="shared" si="40"/>
        <v>1.2500000000000001E-2</v>
      </c>
      <c r="AJ162" s="121">
        <f t="shared" si="40"/>
        <v>12.218</v>
      </c>
      <c r="AK162" s="121">
        <f t="shared" si="40"/>
        <v>0</v>
      </c>
      <c r="AL162" s="124">
        <f t="shared" si="38"/>
        <v>17.302500000000002</v>
      </c>
      <c r="AM162" s="121">
        <f t="shared" si="39"/>
        <v>0</v>
      </c>
      <c r="AN162" s="207">
        <f t="shared" si="37"/>
        <v>0</v>
      </c>
    </row>
    <row r="163" spans="2:40" ht="13.5" customHeight="1">
      <c r="B163" s="112" t="s">
        <v>233</v>
      </c>
      <c r="C163" s="113" t="s">
        <v>235</v>
      </c>
      <c r="D163" s="113" t="s">
        <v>3</v>
      </c>
      <c r="E163" s="113" t="s">
        <v>355</v>
      </c>
      <c r="F163" s="113" t="str">
        <f>'Alcance 3'!C26</f>
        <v>Tipo de transporte público</v>
      </c>
      <c r="G163" s="226" t="s">
        <v>406</v>
      </c>
      <c r="H163" s="113" t="s">
        <v>238</v>
      </c>
      <c r="I163" s="180">
        <v>3</v>
      </c>
      <c r="J163" s="126">
        <f>'Alcance 3'!D26</f>
        <v>0</v>
      </c>
      <c r="K163" s="113" t="str">
        <f>'Alcance 3'!E26</f>
        <v>km*pasajero</v>
      </c>
      <c r="L163" s="113"/>
      <c r="M163" s="203">
        <v>1</v>
      </c>
      <c r="N163" s="117"/>
      <c r="O163" s="113">
        <f t="shared" si="32"/>
        <v>0</v>
      </c>
      <c r="P163" s="115" t="str">
        <f t="shared" si="36"/>
        <v>km*pasajero</v>
      </c>
      <c r="Q163" s="120">
        <f>SUMIFS('Datos 1-Factores emisión'!$D$324:$D$353,'Datos 1-Factores emisión'!$B$324:$B$353,Cálculos!$F163,'Datos 1-Factores emisión'!$C$324:$C$353,Cálculos!Q$5)</f>
        <v>0</v>
      </c>
      <c r="R163" s="121">
        <f>SUMIFS('Datos 1-Factores emisión'!$D$324:$D$353,'Datos 1-Factores emisión'!$B$324:$B$353,Cálculos!$F163,'Datos 1-Factores emisión'!$C$324:$C$353,Cálculos!R$5)</f>
        <v>0</v>
      </c>
      <c r="S163" s="121">
        <f>SUMIFS('Datos 1-Factores emisión'!$D$324:$D$353,'Datos 1-Factores emisión'!$B$324:$B$353,Cálculos!$F163,'Datos 1-Factores emisión'!$C$324:$C$353,Cálculos!S$5)</f>
        <v>0</v>
      </c>
      <c r="T163" s="121">
        <v>0</v>
      </c>
      <c r="U163" s="121">
        <v>0</v>
      </c>
      <c r="V163" s="120">
        <f t="shared" si="26"/>
        <v>0</v>
      </c>
      <c r="W163" s="121">
        <f t="shared" si="26"/>
        <v>0</v>
      </c>
      <c r="X163" s="121">
        <f t="shared" si="26"/>
        <v>0</v>
      </c>
      <c r="Y163" s="121">
        <v>0</v>
      </c>
      <c r="Z163" s="121">
        <v>0</v>
      </c>
      <c r="AA163" s="121">
        <f t="shared" si="27"/>
        <v>0</v>
      </c>
      <c r="AB163" s="120">
        <f>'Datos 2-Potenciales calent glob'!$D$6</f>
        <v>1</v>
      </c>
      <c r="AC163" s="121">
        <f>'Datos 2-Potenciales calent glob'!$D$31</f>
        <v>25</v>
      </c>
      <c r="AD163" s="121">
        <f>'Datos 2-Potenciales calent glob'!$D$32</f>
        <v>298</v>
      </c>
      <c r="AE163" s="121">
        <f>SUMIF('Datos 2-Potenciales calent glob'!$B$6:$B$56,Cálculos!E163,'Datos 2-Potenciales calent glob'!$D$6:$D$56)</f>
        <v>0</v>
      </c>
      <c r="AF163" s="121">
        <f>'Datos 2-Potenciales calent glob'!$D$6</f>
        <v>1</v>
      </c>
      <c r="AG163" s="121">
        <f>'Datos 2-Potenciales calent glob'!$D$6</f>
        <v>1</v>
      </c>
      <c r="AH163" s="120">
        <f t="shared" si="40"/>
        <v>0</v>
      </c>
      <c r="AI163" s="121">
        <f t="shared" si="40"/>
        <v>0</v>
      </c>
      <c r="AJ163" s="121">
        <f t="shared" si="40"/>
        <v>0</v>
      </c>
      <c r="AK163" s="121">
        <f t="shared" si="40"/>
        <v>0</v>
      </c>
      <c r="AL163" s="124">
        <f t="shared" si="38"/>
        <v>0</v>
      </c>
      <c r="AM163" s="121">
        <f t="shared" si="39"/>
        <v>0</v>
      </c>
      <c r="AN163" s="207">
        <f t="shared" si="37"/>
        <v>0</v>
      </c>
    </row>
    <row r="164" spans="2:40" ht="13.5" customHeight="1">
      <c r="B164" s="112" t="s">
        <v>233</v>
      </c>
      <c r="C164" s="113" t="s">
        <v>235</v>
      </c>
      <c r="D164" s="113" t="s">
        <v>3</v>
      </c>
      <c r="E164" s="113" t="s">
        <v>355</v>
      </c>
      <c r="F164" s="113" t="str">
        <f>'Alcance 3'!C27</f>
        <v>Tipo de transporte público</v>
      </c>
      <c r="G164" s="226" t="s">
        <v>406</v>
      </c>
      <c r="H164" s="113" t="s">
        <v>238</v>
      </c>
      <c r="I164" s="180">
        <v>3</v>
      </c>
      <c r="J164" s="126">
        <f>'Alcance 3'!D27</f>
        <v>0</v>
      </c>
      <c r="K164" s="113" t="str">
        <f>'Alcance 3'!E27</f>
        <v>km*pasajero</v>
      </c>
      <c r="L164" s="113"/>
      <c r="M164" s="203">
        <v>1</v>
      </c>
      <c r="N164" s="117"/>
      <c r="O164" s="113">
        <f t="shared" si="32"/>
        <v>0</v>
      </c>
      <c r="P164" s="115" t="str">
        <f t="shared" si="36"/>
        <v>km*pasajero</v>
      </c>
      <c r="Q164" s="120">
        <f>SUMIFS('Datos 1-Factores emisión'!$D$324:$D$353,'Datos 1-Factores emisión'!$B$324:$B$353,Cálculos!$F164,'Datos 1-Factores emisión'!$C$324:$C$353,Cálculos!Q$5)</f>
        <v>0</v>
      </c>
      <c r="R164" s="121">
        <f>SUMIFS('Datos 1-Factores emisión'!$D$324:$D$353,'Datos 1-Factores emisión'!$B$324:$B$353,Cálculos!$F164,'Datos 1-Factores emisión'!$C$324:$C$353,Cálculos!R$5)</f>
        <v>0</v>
      </c>
      <c r="S164" s="121">
        <f>SUMIFS('Datos 1-Factores emisión'!$D$324:$D$353,'Datos 1-Factores emisión'!$B$324:$B$353,Cálculos!$F164,'Datos 1-Factores emisión'!$C$324:$C$353,Cálculos!S$5)</f>
        <v>0</v>
      </c>
      <c r="T164" s="121">
        <v>0</v>
      </c>
      <c r="U164" s="121">
        <v>0</v>
      </c>
      <c r="V164" s="120">
        <f t="shared" si="26"/>
        <v>0</v>
      </c>
      <c r="W164" s="121">
        <f t="shared" si="26"/>
        <v>0</v>
      </c>
      <c r="X164" s="121">
        <f t="shared" si="26"/>
        <v>0</v>
      </c>
      <c r="Y164" s="121">
        <v>0</v>
      </c>
      <c r="Z164" s="121">
        <v>0</v>
      </c>
      <c r="AA164" s="121">
        <f t="shared" si="27"/>
        <v>0</v>
      </c>
      <c r="AB164" s="120">
        <f>'Datos 2-Potenciales calent glob'!$D$6</f>
        <v>1</v>
      </c>
      <c r="AC164" s="121">
        <f>'Datos 2-Potenciales calent glob'!$D$31</f>
        <v>25</v>
      </c>
      <c r="AD164" s="121">
        <f>'Datos 2-Potenciales calent glob'!$D$32</f>
        <v>298</v>
      </c>
      <c r="AE164" s="121">
        <f>SUMIF('Datos 2-Potenciales calent glob'!$B$6:$B$56,Cálculos!E164,'Datos 2-Potenciales calent glob'!$D$6:$D$56)</f>
        <v>0</v>
      </c>
      <c r="AF164" s="121">
        <f>'Datos 2-Potenciales calent glob'!$D$6</f>
        <v>1</v>
      </c>
      <c r="AG164" s="121">
        <f>'Datos 2-Potenciales calent glob'!$D$6</f>
        <v>1</v>
      </c>
      <c r="AH164" s="120">
        <f t="shared" si="40"/>
        <v>0</v>
      </c>
      <c r="AI164" s="121">
        <f t="shared" si="40"/>
        <v>0</v>
      </c>
      <c r="AJ164" s="121">
        <f t="shared" si="40"/>
        <v>0</v>
      </c>
      <c r="AK164" s="121">
        <f t="shared" si="40"/>
        <v>0</v>
      </c>
      <c r="AL164" s="124">
        <f t="shared" si="38"/>
        <v>0</v>
      </c>
      <c r="AM164" s="121">
        <f t="shared" si="39"/>
        <v>0</v>
      </c>
      <c r="AN164" s="207">
        <f t="shared" si="37"/>
        <v>0</v>
      </c>
    </row>
    <row r="165" spans="2:40" ht="13.5" customHeight="1">
      <c r="B165" s="112" t="s">
        <v>233</v>
      </c>
      <c r="C165" s="113" t="s">
        <v>235</v>
      </c>
      <c r="D165" s="113" t="s">
        <v>3</v>
      </c>
      <c r="E165" s="113" t="s">
        <v>355</v>
      </c>
      <c r="F165" s="113" t="str">
        <f>'Alcance 3'!C28</f>
        <v>Tipo de transporte público</v>
      </c>
      <c r="G165" s="226" t="s">
        <v>406</v>
      </c>
      <c r="H165" s="113" t="s">
        <v>238</v>
      </c>
      <c r="I165" s="180">
        <v>3</v>
      </c>
      <c r="J165" s="126">
        <f>'Alcance 3'!D28</f>
        <v>0</v>
      </c>
      <c r="K165" s="113" t="str">
        <f>'Alcance 3'!E28</f>
        <v>km*pasajero</v>
      </c>
      <c r="L165" s="113"/>
      <c r="M165" s="203">
        <v>1</v>
      </c>
      <c r="N165" s="117"/>
      <c r="O165" s="113">
        <f t="shared" si="32"/>
        <v>0</v>
      </c>
      <c r="P165" s="115" t="str">
        <f t="shared" si="36"/>
        <v>km*pasajero</v>
      </c>
      <c r="Q165" s="120">
        <f>SUMIFS('Datos 1-Factores emisión'!$D$324:$D$353,'Datos 1-Factores emisión'!$B$324:$B$353,Cálculos!$F165,'Datos 1-Factores emisión'!$C$324:$C$353,Cálculos!Q$5)</f>
        <v>0</v>
      </c>
      <c r="R165" s="121">
        <f>SUMIFS('Datos 1-Factores emisión'!$D$324:$D$353,'Datos 1-Factores emisión'!$B$324:$B$353,Cálculos!$F165,'Datos 1-Factores emisión'!$C$324:$C$353,Cálculos!R$5)</f>
        <v>0</v>
      </c>
      <c r="S165" s="121">
        <f>SUMIFS('Datos 1-Factores emisión'!$D$324:$D$353,'Datos 1-Factores emisión'!$B$324:$B$353,Cálculos!$F165,'Datos 1-Factores emisión'!$C$324:$C$353,Cálculos!S$5)</f>
        <v>0</v>
      </c>
      <c r="T165" s="121">
        <v>0</v>
      </c>
      <c r="U165" s="121">
        <v>0</v>
      </c>
      <c r="V165" s="120">
        <f t="shared" si="26"/>
        <v>0</v>
      </c>
      <c r="W165" s="121">
        <f t="shared" si="26"/>
        <v>0</v>
      </c>
      <c r="X165" s="121">
        <f t="shared" si="26"/>
        <v>0</v>
      </c>
      <c r="Y165" s="121">
        <v>0</v>
      </c>
      <c r="Z165" s="121">
        <v>0</v>
      </c>
      <c r="AA165" s="121">
        <f t="shared" si="27"/>
        <v>0</v>
      </c>
      <c r="AB165" s="120">
        <f>'Datos 2-Potenciales calent glob'!$D$6</f>
        <v>1</v>
      </c>
      <c r="AC165" s="121">
        <f>'Datos 2-Potenciales calent glob'!$D$31</f>
        <v>25</v>
      </c>
      <c r="AD165" s="121">
        <f>'Datos 2-Potenciales calent glob'!$D$32</f>
        <v>298</v>
      </c>
      <c r="AE165" s="121">
        <f>SUMIF('Datos 2-Potenciales calent glob'!$B$6:$B$56,Cálculos!E165,'Datos 2-Potenciales calent glob'!$D$6:$D$56)</f>
        <v>0</v>
      </c>
      <c r="AF165" s="121">
        <f>'Datos 2-Potenciales calent glob'!$D$6</f>
        <v>1</v>
      </c>
      <c r="AG165" s="121">
        <f>'Datos 2-Potenciales calent glob'!$D$6</f>
        <v>1</v>
      </c>
      <c r="AH165" s="120">
        <f t="shared" si="40"/>
        <v>0</v>
      </c>
      <c r="AI165" s="121">
        <f t="shared" si="40"/>
        <v>0</v>
      </c>
      <c r="AJ165" s="121">
        <f t="shared" si="40"/>
        <v>0</v>
      </c>
      <c r="AK165" s="121">
        <f t="shared" si="40"/>
        <v>0</v>
      </c>
      <c r="AL165" s="124">
        <f t="shared" si="38"/>
        <v>0</v>
      </c>
      <c r="AM165" s="121">
        <f t="shared" si="39"/>
        <v>0</v>
      </c>
      <c r="AN165" s="207">
        <f t="shared" si="37"/>
        <v>0</v>
      </c>
    </row>
    <row r="166" spans="2:40" ht="13.5" customHeight="1">
      <c r="B166" s="112" t="s">
        <v>233</v>
      </c>
      <c r="C166" s="113" t="s">
        <v>235</v>
      </c>
      <c r="D166" s="113" t="s">
        <v>3</v>
      </c>
      <c r="E166" s="113" t="s">
        <v>355</v>
      </c>
      <c r="F166" s="113" t="str">
        <f>'Alcance 3'!C29</f>
        <v>Tipo de transporte público</v>
      </c>
      <c r="G166" s="226" t="s">
        <v>406</v>
      </c>
      <c r="H166" s="113" t="s">
        <v>238</v>
      </c>
      <c r="I166" s="180">
        <v>3</v>
      </c>
      <c r="J166" s="126">
        <f>'Alcance 3'!D29</f>
        <v>0</v>
      </c>
      <c r="K166" s="113" t="str">
        <f>'Alcance 3'!E29</f>
        <v>km*pasajero</v>
      </c>
      <c r="L166" s="113"/>
      <c r="M166" s="203">
        <v>1</v>
      </c>
      <c r="N166" s="117"/>
      <c r="O166" s="113">
        <f t="shared" si="32"/>
        <v>0</v>
      </c>
      <c r="P166" s="115" t="str">
        <f t="shared" si="36"/>
        <v>km*pasajero</v>
      </c>
      <c r="Q166" s="120">
        <f>SUMIFS('Datos 1-Factores emisión'!$D$324:$D$353,'Datos 1-Factores emisión'!$B$324:$B$353,Cálculos!$F166,'Datos 1-Factores emisión'!$C$324:$C$353,Cálculos!Q$5)</f>
        <v>0</v>
      </c>
      <c r="R166" s="121">
        <f>SUMIFS('Datos 1-Factores emisión'!$D$324:$D$353,'Datos 1-Factores emisión'!$B$324:$B$353,Cálculos!$F166,'Datos 1-Factores emisión'!$C$324:$C$353,Cálculos!R$5)</f>
        <v>0</v>
      </c>
      <c r="S166" s="121">
        <f>SUMIFS('Datos 1-Factores emisión'!$D$324:$D$353,'Datos 1-Factores emisión'!$B$324:$B$353,Cálculos!$F166,'Datos 1-Factores emisión'!$C$324:$C$353,Cálculos!S$5)</f>
        <v>0</v>
      </c>
      <c r="T166" s="121">
        <v>0</v>
      </c>
      <c r="U166" s="121">
        <v>0</v>
      </c>
      <c r="V166" s="120">
        <f t="shared" si="26"/>
        <v>0</v>
      </c>
      <c r="W166" s="121">
        <f t="shared" si="26"/>
        <v>0</v>
      </c>
      <c r="X166" s="121">
        <f t="shared" si="26"/>
        <v>0</v>
      </c>
      <c r="Y166" s="121">
        <v>0</v>
      </c>
      <c r="Z166" s="121">
        <v>0</v>
      </c>
      <c r="AA166" s="121">
        <f t="shared" si="27"/>
        <v>0</v>
      </c>
      <c r="AB166" s="120">
        <f>'Datos 2-Potenciales calent glob'!$D$6</f>
        <v>1</v>
      </c>
      <c r="AC166" s="121">
        <f>'Datos 2-Potenciales calent glob'!$D$31</f>
        <v>25</v>
      </c>
      <c r="AD166" s="121">
        <f>'Datos 2-Potenciales calent glob'!$D$32</f>
        <v>298</v>
      </c>
      <c r="AE166" s="121">
        <f>SUMIF('Datos 2-Potenciales calent glob'!$B$6:$B$56,Cálculos!E166,'Datos 2-Potenciales calent glob'!$D$6:$D$56)</f>
        <v>0</v>
      </c>
      <c r="AF166" s="121">
        <f>'Datos 2-Potenciales calent glob'!$D$6</f>
        <v>1</v>
      </c>
      <c r="AG166" s="121">
        <f>'Datos 2-Potenciales calent glob'!$D$6</f>
        <v>1</v>
      </c>
      <c r="AH166" s="120">
        <f t="shared" si="40"/>
        <v>0</v>
      </c>
      <c r="AI166" s="121">
        <f t="shared" si="40"/>
        <v>0</v>
      </c>
      <c r="AJ166" s="121">
        <f t="shared" si="40"/>
        <v>0</v>
      </c>
      <c r="AK166" s="121">
        <f t="shared" si="40"/>
        <v>0</v>
      </c>
      <c r="AL166" s="124">
        <f t="shared" si="38"/>
        <v>0</v>
      </c>
      <c r="AM166" s="121">
        <f t="shared" si="39"/>
        <v>0</v>
      </c>
      <c r="AN166" s="207">
        <f t="shared" si="37"/>
        <v>0</v>
      </c>
    </row>
    <row r="167" spans="2:40" ht="13.5" customHeight="1">
      <c r="B167" s="112" t="s">
        <v>233</v>
      </c>
      <c r="C167" s="113" t="s">
        <v>235</v>
      </c>
      <c r="D167" s="113" t="s">
        <v>3</v>
      </c>
      <c r="E167" s="113" t="s">
        <v>355</v>
      </c>
      <c r="F167" s="113" t="str">
        <f>'Alcance 3'!C30</f>
        <v>Tipo de transporte público</v>
      </c>
      <c r="G167" s="226" t="s">
        <v>406</v>
      </c>
      <c r="H167" s="113" t="s">
        <v>238</v>
      </c>
      <c r="I167" s="180">
        <v>3</v>
      </c>
      <c r="J167" s="126">
        <f>'Alcance 3'!D30</f>
        <v>0</v>
      </c>
      <c r="K167" s="113" t="str">
        <f>'Alcance 3'!E30</f>
        <v>km*pasajero</v>
      </c>
      <c r="L167" s="113"/>
      <c r="M167" s="203">
        <v>1</v>
      </c>
      <c r="N167" s="117"/>
      <c r="O167" s="113">
        <f t="shared" si="32"/>
        <v>0</v>
      </c>
      <c r="P167" s="115" t="str">
        <f t="shared" si="36"/>
        <v>km*pasajero</v>
      </c>
      <c r="Q167" s="120">
        <f>SUMIFS('Datos 1-Factores emisión'!$D$324:$D$353,'Datos 1-Factores emisión'!$B$324:$B$353,Cálculos!$F167,'Datos 1-Factores emisión'!$C$324:$C$353,Cálculos!Q$5)</f>
        <v>0</v>
      </c>
      <c r="R167" s="121">
        <f>SUMIFS('Datos 1-Factores emisión'!$D$324:$D$353,'Datos 1-Factores emisión'!$B$324:$B$353,Cálculos!$F167,'Datos 1-Factores emisión'!$C$324:$C$353,Cálculos!R$5)</f>
        <v>0</v>
      </c>
      <c r="S167" s="121">
        <f>SUMIFS('Datos 1-Factores emisión'!$D$324:$D$353,'Datos 1-Factores emisión'!$B$324:$B$353,Cálculos!$F167,'Datos 1-Factores emisión'!$C$324:$C$353,Cálculos!S$5)</f>
        <v>0</v>
      </c>
      <c r="T167" s="121">
        <v>0</v>
      </c>
      <c r="U167" s="121">
        <v>0</v>
      </c>
      <c r="V167" s="120">
        <f t="shared" si="26"/>
        <v>0</v>
      </c>
      <c r="W167" s="121">
        <f t="shared" si="26"/>
        <v>0</v>
      </c>
      <c r="X167" s="121">
        <f t="shared" si="26"/>
        <v>0</v>
      </c>
      <c r="Y167" s="121">
        <v>0</v>
      </c>
      <c r="Z167" s="121">
        <v>0</v>
      </c>
      <c r="AA167" s="121">
        <f t="shared" si="27"/>
        <v>0</v>
      </c>
      <c r="AB167" s="120">
        <f>'Datos 2-Potenciales calent glob'!$D$6</f>
        <v>1</v>
      </c>
      <c r="AC167" s="121">
        <f>'Datos 2-Potenciales calent glob'!$D$31</f>
        <v>25</v>
      </c>
      <c r="AD167" s="121">
        <f>'Datos 2-Potenciales calent glob'!$D$32</f>
        <v>298</v>
      </c>
      <c r="AE167" s="121">
        <f>SUMIF('Datos 2-Potenciales calent glob'!$B$6:$B$56,Cálculos!E167,'Datos 2-Potenciales calent glob'!$D$6:$D$56)</f>
        <v>0</v>
      </c>
      <c r="AF167" s="121">
        <f>'Datos 2-Potenciales calent glob'!$D$6</f>
        <v>1</v>
      </c>
      <c r="AG167" s="121">
        <f>'Datos 2-Potenciales calent glob'!$D$6</f>
        <v>1</v>
      </c>
      <c r="AH167" s="120">
        <f t="shared" si="40"/>
        <v>0</v>
      </c>
      <c r="AI167" s="121">
        <f t="shared" si="40"/>
        <v>0</v>
      </c>
      <c r="AJ167" s="121">
        <f t="shared" si="40"/>
        <v>0</v>
      </c>
      <c r="AK167" s="121">
        <f t="shared" si="40"/>
        <v>0</v>
      </c>
      <c r="AL167" s="124">
        <f t="shared" si="38"/>
        <v>0</v>
      </c>
      <c r="AM167" s="121">
        <f t="shared" si="39"/>
        <v>0</v>
      </c>
      <c r="AN167" s="207">
        <f t="shared" si="37"/>
        <v>0</v>
      </c>
    </row>
    <row r="168" spans="2:40" ht="13.5" customHeight="1">
      <c r="B168" s="112" t="s">
        <v>233</v>
      </c>
      <c r="C168" s="113" t="s">
        <v>235</v>
      </c>
      <c r="D168" s="113" t="s">
        <v>3</v>
      </c>
      <c r="E168" s="113" t="s">
        <v>355</v>
      </c>
      <c r="F168" s="113" t="str">
        <f>'Alcance 3'!C31</f>
        <v>Tipo de transporte público</v>
      </c>
      <c r="G168" s="226" t="s">
        <v>406</v>
      </c>
      <c r="H168" s="113" t="s">
        <v>238</v>
      </c>
      <c r="I168" s="180">
        <v>3</v>
      </c>
      <c r="J168" s="126">
        <f>'Alcance 3'!D31</f>
        <v>0</v>
      </c>
      <c r="K168" s="113" t="str">
        <f>'Alcance 3'!E31</f>
        <v>km*pasajero</v>
      </c>
      <c r="L168" s="113"/>
      <c r="M168" s="203">
        <v>1</v>
      </c>
      <c r="N168" s="117"/>
      <c r="O168" s="113">
        <f t="shared" si="32"/>
        <v>0</v>
      </c>
      <c r="P168" s="115" t="str">
        <f t="shared" si="36"/>
        <v>km*pasajero</v>
      </c>
      <c r="Q168" s="120">
        <f>SUMIFS('Datos 1-Factores emisión'!$D$324:$D$353,'Datos 1-Factores emisión'!$B$324:$B$353,Cálculos!$F168,'Datos 1-Factores emisión'!$C$324:$C$353,Cálculos!Q$5)</f>
        <v>0</v>
      </c>
      <c r="R168" s="121">
        <f>SUMIFS('Datos 1-Factores emisión'!$D$324:$D$353,'Datos 1-Factores emisión'!$B$324:$B$353,Cálculos!$F168,'Datos 1-Factores emisión'!$C$324:$C$353,Cálculos!R$5)</f>
        <v>0</v>
      </c>
      <c r="S168" s="121">
        <f>SUMIFS('Datos 1-Factores emisión'!$D$324:$D$353,'Datos 1-Factores emisión'!$B$324:$B$353,Cálculos!$F168,'Datos 1-Factores emisión'!$C$324:$C$353,Cálculos!S$5)</f>
        <v>0</v>
      </c>
      <c r="T168" s="121">
        <v>0</v>
      </c>
      <c r="U168" s="121">
        <v>0</v>
      </c>
      <c r="V168" s="120">
        <f t="shared" si="26"/>
        <v>0</v>
      </c>
      <c r="W168" s="121">
        <f t="shared" si="26"/>
        <v>0</v>
      </c>
      <c r="X168" s="121">
        <f t="shared" si="26"/>
        <v>0</v>
      </c>
      <c r="Y168" s="121">
        <v>0</v>
      </c>
      <c r="Z168" s="121">
        <v>0</v>
      </c>
      <c r="AA168" s="121">
        <f t="shared" si="27"/>
        <v>0</v>
      </c>
      <c r="AB168" s="120">
        <f>'Datos 2-Potenciales calent glob'!$D$6</f>
        <v>1</v>
      </c>
      <c r="AC168" s="121">
        <f>'Datos 2-Potenciales calent glob'!$D$31</f>
        <v>25</v>
      </c>
      <c r="AD168" s="121">
        <f>'Datos 2-Potenciales calent glob'!$D$32</f>
        <v>298</v>
      </c>
      <c r="AE168" s="121">
        <f>SUMIF('Datos 2-Potenciales calent glob'!$B$6:$B$56,Cálculos!E168,'Datos 2-Potenciales calent glob'!$D$6:$D$56)</f>
        <v>0</v>
      </c>
      <c r="AF168" s="121">
        <f>'Datos 2-Potenciales calent glob'!$D$6</f>
        <v>1</v>
      </c>
      <c r="AG168" s="121">
        <f>'Datos 2-Potenciales calent glob'!$D$6</f>
        <v>1</v>
      </c>
      <c r="AH168" s="120">
        <f t="shared" si="40"/>
        <v>0</v>
      </c>
      <c r="AI168" s="121">
        <f t="shared" si="40"/>
        <v>0</v>
      </c>
      <c r="AJ168" s="121">
        <f t="shared" si="40"/>
        <v>0</v>
      </c>
      <c r="AK168" s="121">
        <f t="shared" si="40"/>
        <v>0</v>
      </c>
      <c r="AL168" s="124">
        <f t="shared" si="38"/>
        <v>0</v>
      </c>
      <c r="AM168" s="121">
        <f t="shared" si="39"/>
        <v>0</v>
      </c>
      <c r="AN168" s="207">
        <f t="shared" si="37"/>
        <v>0</v>
      </c>
    </row>
    <row r="169" spans="2:40" ht="13.5" customHeight="1">
      <c r="B169" s="112" t="s">
        <v>233</v>
      </c>
      <c r="C169" s="113" t="s">
        <v>235</v>
      </c>
      <c r="D169" s="113" t="s">
        <v>3</v>
      </c>
      <c r="E169" s="113" t="str">
        <f>'Alcance 3'!D39</f>
        <v>Tipo de propulsión</v>
      </c>
      <c r="F169" s="113" t="str">
        <f>'Alcance 3'!C39</f>
        <v>Tipo de vehículo</v>
      </c>
      <c r="G169" s="226" t="s">
        <v>407</v>
      </c>
      <c r="H169" s="113" t="s">
        <v>238</v>
      </c>
      <c r="I169" s="180">
        <v>3</v>
      </c>
      <c r="J169" s="126">
        <f>'Alcance 3'!E39</f>
        <v>0</v>
      </c>
      <c r="K169" s="113" t="str">
        <f>'Alcance 3'!F39</f>
        <v>km</v>
      </c>
      <c r="L169" s="113"/>
      <c r="M169" s="203">
        <v>1</v>
      </c>
      <c r="N169" s="117"/>
      <c r="O169" s="113">
        <f t="shared" si="32"/>
        <v>0</v>
      </c>
      <c r="P169" s="115" t="str">
        <f t="shared" si="36"/>
        <v>km</v>
      </c>
      <c r="Q169" s="120">
        <f>SUMIFS('Datos 1-Factores emisión'!$E$43:$E$309,'Datos 1-Factores emisión'!$B$43:$B$309,Cálculos!$F169,'Datos 1-Factores emisión'!$C$43:$C$309,Cálculos!$E169,'Datos 1-Factores emisión'!$D$43:$D$309,Cálculos!Q$5)</f>
        <v>0</v>
      </c>
      <c r="R169" s="121">
        <f>SUMIFS('Datos 1-Factores emisión'!$E$43:$E$309,'Datos 1-Factores emisión'!$B$43:$B$309,Cálculos!$F169,'Datos 1-Factores emisión'!$C$43:$C$309,Cálculos!$E169,'Datos 1-Factores emisión'!$D$43:$D$309,Cálculos!R$5)</f>
        <v>0</v>
      </c>
      <c r="S169" s="121">
        <f>SUMIFS('Datos 1-Factores emisión'!$E$43:$E$309,'Datos 1-Factores emisión'!$B$43:$B$309,Cálculos!$F169,'Datos 1-Factores emisión'!$C$43:$C$309,Cálculos!$E169,'Datos 1-Factores emisión'!$D$43:$D$309,Cálculos!S$5)</f>
        <v>0</v>
      </c>
      <c r="T169" s="121">
        <v>0</v>
      </c>
      <c r="U169" s="121">
        <v>0</v>
      </c>
      <c r="V169" s="120">
        <f t="shared" si="26"/>
        <v>0</v>
      </c>
      <c r="W169" s="121">
        <f t="shared" si="26"/>
        <v>0</v>
      </c>
      <c r="X169" s="121">
        <f t="shared" si="26"/>
        <v>0</v>
      </c>
      <c r="Y169" s="121">
        <v>0</v>
      </c>
      <c r="Z169" s="121">
        <v>0</v>
      </c>
      <c r="AA169" s="121">
        <f t="shared" si="27"/>
        <v>0</v>
      </c>
      <c r="AB169" s="120">
        <f>'Datos 2-Potenciales calent glob'!$D$6</f>
        <v>1</v>
      </c>
      <c r="AC169" s="121">
        <f>'Datos 2-Potenciales calent glob'!$D$31</f>
        <v>25</v>
      </c>
      <c r="AD169" s="121">
        <f>'Datos 2-Potenciales calent glob'!$D$32</f>
        <v>298</v>
      </c>
      <c r="AE169" s="121">
        <f>SUMIF('Datos 2-Potenciales calent glob'!$B$6:$B$56,Cálculos!E169,'Datos 2-Potenciales calent glob'!$D$6:$D$56)</f>
        <v>0</v>
      </c>
      <c r="AF169" s="121">
        <f>'Datos 2-Potenciales calent glob'!$D$6</f>
        <v>1</v>
      </c>
      <c r="AG169" s="121">
        <f>'Datos 2-Potenciales calent glob'!$D$6</f>
        <v>1</v>
      </c>
      <c r="AH169" s="120">
        <f t="shared" si="40"/>
        <v>0</v>
      </c>
      <c r="AI169" s="121">
        <f t="shared" si="40"/>
        <v>0</v>
      </c>
      <c r="AJ169" s="121">
        <f t="shared" si="40"/>
        <v>0</v>
      </c>
      <c r="AK169" s="121">
        <f t="shared" si="40"/>
        <v>0</v>
      </c>
      <c r="AL169" s="124">
        <f t="shared" si="38"/>
        <v>0</v>
      </c>
      <c r="AM169" s="121">
        <f t="shared" si="39"/>
        <v>0</v>
      </c>
      <c r="AN169" s="207">
        <f t="shared" si="37"/>
        <v>0</v>
      </c>
    </row>
    <row r="170" spans="2:40" ht="13.5" customHeight="1">
      <c r="B170" s="112" t="s">
        <v>233</v>
      </c>
      <c r="C170" s="113" t="s">
        <v>235</v>
      </c>
      <c r="D170" s="113" t="s">
        <v>3</v>
      </c>
      <c r="E170" s="113" t="str">
        <f>'Alcance 3'!D40</f>
        <v>Tipo de propulsión</v>
      </c>
      <c r="F170" s="113" t="str">
        <f>'Alcance 3'!C40</f>
        <v>Tipo de vehículo</v>
      </c>
      <c r="G170" s="226" t="s">
        <v>407</v>
      </c>
      <c r="H170" s="113" t="s">
        <v>238</v>
      </c>
      <c r="I170" s="180">
        <v>3</v>
      </c>
      <c r="J170" s="126">
        <f>'Alcance 3'!E40</f>
        <v>0</v>
      </c>
      <c r="K170" s="113" t="str">
        <f>'Alcance 3'!F40</f>
        <v>km</v>
      </c>
      <c r="L170" s="113"/>
      <c r="M170" s="203">
        <v>1</v>
      </c>
      <c r="N170" s="117"/>
      <c r="O170" s="113">
        <f t="shared" si="32"/>
        <v>0</v>
      </c>
      <c r="P170" s="115" t="str">
        <f t="shared" si="36"/>
        <v>km</v>
      </c>
      <c r="Q170" s="120">
        <f>SUMIFS('Datos 1-Factores emisión'!$E$43:$E$309,'Datos 1-Factores emisión'!$B$43:$B$309,Cálculos!$F170,'Datos 1-Factores emisión'!$C$43:$C$309,Cálculos!$E170,'Datos 1-Factores emisión'!$D$43:$D$309,Cálculos!Q$5)</f>
        <v>0</v>
      </c>
      <c r="R170" s="121">
        <f>SUMIFS('Datos 1-Factores emisión'!$E$43:$E$309,'Datos 1-Factores emisión'!$B$43:$B$309,Cálculos!$F170,'Datos 1-Factores emisión'!$C$43:$C$309,Cálculos!$E170,'Datos 1-Factores emisión'!$D$43:$D$309,Cálculos!R$5)</f>
        <v>0</v>
      </c>
      <c r="S170" s="121">
        <f>SUMIFS('Datos 1-Factores emisión'!$E$43:$E$309,'Datos 1-Factores emisión'!$B$43:$B$309,Cálculos!$F170,'Datos 1-Factores emisión'!$C$43:$C$309,Cálculos!$E170,'Datos 1-Factores emisión'!$D$43:$D$309,Cálculos!S$5)</f>
        <v>0</v>
      </c>
      <c r="T170" s="121">
        <v>0</v>
      </c>
      <c r="U170" s="121">
        <v>0</v>
      </c>
      <c r="V170" s="120">
        <f t="shared" si="26"/>
        <v>0</v>
      </c>
      <c r="W170" s="121">
        <f t="shared" si="26"/>
        <v>0</v>
      </c>
      <c r="X170" s="121">
        <f t="shared" si="26"/>
        <v>0</v>
      </c>
      <c r="Y170" s="121">
        <v>0</v>
      </c>
      <c r="Z170" s="121">
        <v>0</v>
      </c>
      <c r="AA170" s="121">
        <f t="shared" si="27"/>
        <v>0</v>
      </c>
      <c r="AB170" s="120">
        <f>'Datos 2-Potenciales calent glob'!$D$6</f>
        <v>1</v>
      </c>
      <c r="AC170" s="121">
        <f>'Datos 2-Potenciales calent glob'!$D$31</f>
        <v>25</v>
      </c>
      <c r="AD170" s="121">
        <f>'Datos 2-Potenciales calent glob'!$D$32</f>
        <v>298</v>
      </c>
      <c r="AE170" s="121">
        <f>SUMIF('Datos 2-Potenciales calent glob'!$B$6:$B$56,Cálculos!E170,'Datos 2-Potenciales calent glob'!$D$6:$D$56)</f>
        <v>0</v>
      </c>
      <c r="AF170" s="121">
        <f>'Datos 2-Potenciales calent glob'!$D$6</f>
        <v>1</v>
      </c>
      <c r="AG170" s="121">
        <f>'Datos 2-Potenciales calent glob'!$D$6</f>
        <v>1</v>
      </c>
      <c r="AH170" s="120">
        <f t="shared" si="40"/>
        <v>0</v>
      </c>
      <c r="AI170" s="121">
        <f t="shared" si="40"/>
        <v>0</v>
      </c>
      <c r="AJ170" s="121">
        <f t="shared" si="40"/>
        <v>0</v>
      </c>
      <c r="AK170" s="121">
        <f t="shared" si="40"/>
        <v>0</v>
      </c>
      <c r="AL170" s="124">
        <f t="shared" si="38"/>
        <v>0</v>
      </c>
      <c r="AM170" s="121">
        <f t="shared" si="39"/>
        <v>0</v>
      </c>
      <c r="AN170" s="207">
        <f t="shared" si="37"/>
        <v>0</v>
      </c>
    </row>
    <row r="171" spans="2:40" ht="13.5" customHeight="1">
      <c r="B171" s="112" t="s">
        <v>233</v>
      </c>
      <c r="C171" s="113" t="s">
        <v>235</v>
      </c>
      <c r="D171" s="113" t="s">
        <v>3</v>
      </c>
      <c r="E171" s="113" t="str">
        <f>'Alcance 3'!D41</f>
        <v>Tipo de propulsión</v>
      </c>
      <c r="F171" s="113" t="str">
        <f>'Alcance 3'!C41</f>
        <v>Tipo de vehículo</v>
      </c>
      <c r="G171" s="226" t="s">
        <v>407</v>
      </c>
      <c r="H171" s="113" t="s">
        <v>238</v>
      </c>
      <c r="I171" s="180">
        <v>3</v>
      </c>
      <c r="J171" s="126">
        <f>'Alcance 3'!E41</f>
        <v>0</v>
      </c>
      <c r="K171" s="113" t="str">
        <f>'Alcance 3'!F41</f>
        <v>km</v>
      </c>
      <c r="L171" s="113"/>
      <c r="M171" s="203">
        <v>1</v>
      </c>
      <c r="N171" s="117"/>
      <c r="O171" s="113">
        <f t="shared" si="32"/>
        <v>0</v>
      </c>
      <c r="P171" s="115" t="str">
        <f t="shared" si="36"/>
        <v>km</v>
      </c>
      <c r="Q171" s="120">
        <f>SUMIFS('Datos 1-Factores emisión'!$E$43:$E$309,'Datos 1-Factores emisión'!$B$43:$B$309,Cálculos!$F171,'Datos 1-Factores emisión'!$C$43:$C$309,Cálculos!$E171,'Datos 1-Factores emisión'!$D$43:$D$309,Cálculos!Q$5)</f>
        <v>0</v>
      </c>
      <c r="R171" s="121">
        <f>SUMIFS('Datos 1-Factores emisión'!$E$43:$E$309,'Datos 1-Factores emisión'!$B$43:$B$309,Cálculos!$F171,'Datos 1-Factores emisión'!$C$43:$C$309,Cálculos!$E171,'Datos 1-Factores emisión'!$D$43:$D$309,Cálculos!R$5)</f>
        <v>0</v>
      </c>
      <c r="S171" s="121">
        <f>SUMIFS('Datos 1-Factores emisión'!$E$43:$E$309,'Datos 1-Factores emisión'!$B$43:$B$309,Cálculos!$F171,'Datos 1-Factores emisión'!$C$43:$C$309,Cálculos!$E171,'Datos 1-Factores emisión'!$D$43:$D$309,Cálculos!S$5)</f>
        <v>0</v>
      </c>
      <c r="T171" s="121">
        <v>0</v>
      </c>
      <c r="U171" s="121">
        <v>0</v>
      </c>
      <c r="V171" s="120">
        <f t="shared" si="26"/>
        <v>0</v>
      </c>
      <c r="W171" s="121">
        <f t="shared" si="26"/>
        <v>0</v>
      </c>
      <c r="X171" s="121">
        <f t="shared" si="26"/>
        <v>0</v>
      </c>
      <c r="Y171" s="121">
        <v>0</v>
      </c>
      <c r="Z171" s="121">
        <v>0</v>
      </c>
      <c r="AA171" s="121">
        <f t="shared" si="27"/>
        <v>0</v>
      </c>
      <c r="AB171" s="120">
        <f>'Datos 2-Potenciales calent glob'!$D$6</f>
        <v>1</v>
      </c>
      <c r="AC171" s="121">
        <f>'Datos 2-Potenciales calent glob'!$D$31</f>
        <v>25</v>
      </c>
      <c r="AD171" s="121">
        <f>'Datos 2-Potenciales calent glob'!$D$32</f>
        <v>298</v>
      </c>
      <c r="AE171" s="121">
        <f>SUMIF('Datos 2-Potenciales calent glob'!$B$6:$B$56,Cálculos!E171,'Datos 2-Potenciales calent glob'!$D$6:$D$56)</f>
        <v>0</v>
      </c>
      <c r="AF171" s="121">
        <f>'Datos 2-Potenciales calent glob'!$D$6</f>
        <v>1</v>
      </c>
      <c r="AG171" s="121">
        <f>'Datos 2-Potenciales calent glob'!$D$6</f>
        <v>1</v>
      </c>
      <c r="AH171" s="120">
        <f t="shared" si="40"/>
        <v>0</v>
      </c>
      <c r="AI171" s="121">
        <f t="shared" si="40"/>
        <v>0</v>
      </c>
      <c r="AJ171" s="121">
        <f t="shared" si="40"/>
        <v>0</v>
      </c>
      <c r="AK171" s="121">
        <f t="shared" si="40"/>
        <v>0</v>
      </c>
      <c r="AL171" s="124">
        <f t="shared" si="38"/>
        <v>0</v>
      </c>
      <c r="AM171" s="121">
        <f t="shared" si="39"/>
        <v>0</v>
      </c>
      <c r="AN171" s="207">
        <f t="shared" si="37"/>
        <v>0</v>
      </c>
    </row>
    <row r="172" spans="2:40" ht="13.5" customHeight="1">
      <c r="B172" s="112" t="s">
        <v>233</v>
      </c>
      <c r="C172" s="113" t="s">
        <v>235</v>
      </c>
      <c r="D172" s="113" t="s">
        <v>3</v>
      </c>
      <c r="E172" s="113" t="str">
        <f>'Alcance 3'!D42</f>
        <v>Tipo de propulsión</v>
      </c>
      <c r="F172" s="113" t="str">
        <f>'Alcance 3'!C42</f>
        <v>Tipo de vehículo</v>
      </c>
      <c r="G172" s="226" t="s">
        <v>407</v>
      </c>
      <c r="H172" s="113" t="s">
        <v>238</v>
      </c>
      <c r="I172" s="180">
        <v>3</v>
      </c>
      <c r="J172" s="126">
        <f>'Alcance 3'!E42</f>
        <v>0</v>
      </c>
      <c r="K172" s="113" t="str">
        <f>'Alcance 3'!F42</f>
        <v>km</v>
      </c>
      <c r="L172" s="113"/>
      <c r="M172" s="203">
        <v>1</v>
      </c>
      <c r="N172" s="117"/>
      <c r="O172" s="113">
        <f t="shared" si="32"/>
        <v>0</v>
      </c>
      <c r="P172" s="115" t="str">
        <f t="shared" si="36"/>
        <v>km</v>
      </c>
      <c r="Q172" s="120">
        <f>SUMIFS('Datos 1-Factores emisión'!$E$43:$E$309,'Datos 1-Factores emisión'!$B$43:$B$309,Cálculos!$F172,'Datos 1-Factores emisión'!$C$43:$C$309,Cálculos!$E172,'Datos 1-Factores emisión'!$D$43:$D$309,Cálculos!Q$5)</f>
        <v>0</v>
      </c>
      <c r="R172" s="121">
        <f>SUMIFS('Datos 1-Factores emisión'!$E$43:$E$309,'Datos 1-Factores emisión'!$B$43:$B$309,Cálculos!$F172,'Datos 1-Factores emisión'!$C$43:$C$309,Cálculos!$E172,'Datos 1-Factores emisión'!$D$43:$D$309,Cálculos!R$5)</f>
        <v>0</v>
      </c>
      <c r="S172" s="121">
        <f>SUMIFS('Datos 1-Factores emisión'!$E$43:$E$309,'Datos 1-Factores emisión'!$B$43:$B$309,Cálculos!$F172,'Datos 1-Factores emisión'!$C$43:$C$309,Cálculos!$E172,'Datos 1-Factores emisión'!$D$43:$D$309,Cálculos!S$5)</f>
        <v>0</v>
      </c>
      <c r="T172" s="121">
        <v>0</v>
      </c>
      <c r="U172" s="121">
        <v>0</v>
      </c>
      <c r="V172" s="120">
        <f t="shared" si="26"/>
        <v>0</v>
      </c>
      <c r="W172" s="121">
        <f t="shared" si="26"/>
        <v>0</v>
      </c>
      <c r="X172" s="121">
        <f t="shared" si="26"/>
        <v>0</v>
      </c>
      <c r="Y172" s="121">
        <v>0</v>
      </c>
      <c r="Z172" s="121">
        <v>0</v>
      </c>
      <c r="AA172" s="121">
        <f t="shared" si="27"/>
        <v>0</v>
      </c>
      <c r="AB172" s="120">
        <f>'Datos 2-Potenciales calent glob'!$D$6</f>
        <v>1</v>
      </c>
      <c r="AC172" s="121">
        <f>'Datos 2-Potenciales calent glob'!$D$31</f>
        <v>25</v>
      </c>
      <c r="AD172" s="121">
        <f>'Datos 2-Potenciales calent glob'!$D$32</f>
        <v>298</v>
      </c>
      <c r="AE172" s="121">
        <f>SUMIF('Datos 2-Potenciales calent glob'!$B$6:$B$56,Cálculos!E172,'Datos 2-Potenciales calent glob'!$D$6:$D$56)</f>
        <v>0</v>
      </c>
      <c r="AF172" s="121">
        <f>'Datos 2-Potenciales calent glob'!$D$6</f>
        <v>1</v>
      </c>
      <c r="AG172" s="121">
        <f>'Datos 2-Potenciales calent glob'!$D$6</f>
        <v>1</v>
      </c>
      <c r="AH172" s="120">
        <f t="shared" si="40"/>
        <v>0</v>
      </c>
      <c r="AI172" s="121">
        <f t="shared" si="40"/>
        <v>0</v>
      </c>
      <c r="AJ172" s="121">
        <f t="shared" si="40"/>
        <v>0</v>
      </c>
      <c r="AK172" s="121">
        <f t="shared" si="40"/>
        <v>0</v>
      </c>
      <c r="AL172" s="124">
        <f t="shared" si="38"/>
        <v>0</v>
      </c>
      <c r="AM172" s="121">
        <f t="shared" si="39"/>
        <v>0</v>
      </c>
      <c r="AN172" s="207">
        <f t="shared" si="37"/>
        <v>0</v>
      </c>
    </row>
    <row r="173" spans="2:40" ht="13.5" customHeight="1">
      <c r="B173" s="112" t="s">
        <v>233</v>
      </c>
      <c r="C173" s="113" t="s">
        <v>235</v>
      </c>
      <c r="D173" s="113" t="s">
        <v>3</v>
      </c>
      <c r="E173" s="113" t="str">
        <f>'Alcance 3'!D43</f>
        <v>Tipo de propulsión</v>
      </c>
      <c r="F173" s="113" t="str">
        <f>'Alcance 3'!C43</f>
        <v>Tipo de vehículo</v>
      </c>
      <c r="G173" s="226" t="s">
        <v>407</v>
      </c>
      <c r="H173" s="113" t="s">
        <v>238</v>
      </c>
      <c r="I173" s="180">
        <v>3</v>
      </c>
      <c r="J173" s="126">
        <f>'Alcance 3'!E43</f>
        <v>0</v>
      </c>
      <c r="K173" s="113" t="str">
        <f>'Alcance 3'!F43</f>
        <v>km</v>
      </c>
      <c r="L173" s="113"/>
      <c r="M173" s="203">
        <v>1</v>
      </c>
      <c r="N173" s="117"/>
      <c r="O173" s="113">
        <f t="shared" si="32"/>
        <v>0</v>
      </c>
      <c r="P173" s="115" t="str">
        <f t="shared" si="36"/>
        <v>km</v>
      </c>
      <c r="Q173" s="120">
        <f>SUMIFS('Datos 1-Factores emisión'!$E$43:$E$309,'Datos 1-Factores emisión'!$B$43:$B$309,Cálculos!$F173,'Datos 1-Factores emisión'!$C$43:$C$309,Cálculos!$E173,'Datos 1-Factores emisión'!$D$43:$D$309,Cálculos!Q$5)</f>
        <v>0</v>
      </c>
      <c r="R173" s="121">
        <f>SUMIFS('Datos 1-Factores emisión'!$E$43:$E$309,'Datos 1-Factores emisión'!$B$43:$B$309,Cálculos!$F173,'Datos 1-Factores emisión'!$C$43:$C$309,Cálculos!$E173,'Datos 1-Factores emisión'!$D$43:$D$309,Cálculos!R$5)</f>
        <v>0</v>
      </c>
      <c r="S173" s="121">
        <f>SUMIFS('Datos 1-Factores emisión'!$E$43:$E$309,'Datos 1-Factores emisión'!$B$43:$B$309,Cálculos!$F173,'Datos 1-Factores emisión'!$C$43:$C$309,Cálculos!$E173,'Datos 1-Factores emisión'!$D$43:$D$309,Cálculos!S$5)</f>
        <v>0</v>
      </c>
      <c r="T173" s="121">
        <v>0</v>
      </c>
      <c r="U173" s="121">
        <v>0</v>
      </c>
      <c r="V173" s="120">
        <f t="shared" si="26"/>
        <v>0</v>
      </c>
      <c r="W173" s="121">
        <f t="shared" si="26"/>
        <v>0</v>
      </c>
      <c r="X173" s="121">
        <f t="shared" si="26"/>
        <v>0</v>
      </c>
      <c r="Y173" s="121">
        <v>0</v>
      </c>
      <c r="Z173" s="121">
        <v>0</v>
      </c>
      <c r="AA173" s="121">
        <f t="shared" si="27"/>
        <v>0</v>
      </c>
      <c r="AB173" s="120">
        <f>'Datos 2-Potenciales calent glob'!$D$6</f>
        <v>1</v>
      </c>
      <c r="AC173" s="121">
        <f>'Datos 2-Potenciales calent glob'!$D$31</f>
        <v>25</v>
      </c>
      <c r="AD173" s="121">
        <f>'Datos 2-Potenciales calent glob'!$D$32</f>
        <v>298</v>
      </c>
      <c r="AE173" s="121">
        <f>SUMIF('Datos 2-Potenciales calent glob'!$B$6:$B$56,Cálculos!E173,'Datos 2-Potenciales calent glob'!$D$6:$D$56)</f>
        <v>0</v>
      </c>
      <c r="AF173" s="121">
        <f>'Datos 2-Potenciales calent glob'!$D$6</f>
        <v>1</v>
      </c>
      <c r="AG173" s="121">
        <f>'Datos 2-Potenciales calent glob'!$D$6</f>
        <v>1</v>
      </c>
      <c r="AH173" s="120">
        <f t="shared" si="40"/>
        <v>0</v>
      </c>
      <c r="AI173" s="121">
        <f t="shared" si="40"/>
        <v>0</v>
      </c>
      <c r="AJ173" s="121">
        <f t="shared" si="40"/>
        <v>0</v>
      </c>
      <c r="AK173" s="121">
        <f t="shared" si="40"/>
        <v>0</v>
      </c>
      <c r="AL173" s="124">
        <f t="shared" si="38"/>
        <v>0</v>
      </c>
      <c r="AM173" s="121">
        <f t="shared" si="39"/>
        <v>0</v>
      </c>
      <c r="AN173" s="207">
        <f t="shared" si="37"/>
        <v>0</v>
      </c>
    </row>
    <row r="174" spans="2:40" ht="13.5" customHeight="1">
      <c r="B174" s="112" t="s">
        <v>233</v>
      </c>
      <c r="C174" s="113" t="s">
        <v>235</v>
      </c>
      <c r="D174" s="113" t="s">
        <v>3</v>
      </c>
      <c r="E174" s="113" t="str">
        <f>'Alcance 3'!D44</f>
        <v>Tipo de propulsión</v>
      </c>
      <c r="F174" s="113" t="str">
        <f>'Alcance 3'!C44</f>
        <v>Tipo de vehículo</v>
      </c>
      <c r="G174" s="226" t="s">
        <v>407</v>
      </c>
      <c r="H174" s="113" t="s">
        <v>238</v>
      </c>
      <c r="I174" s="180">
        <v>3</v>
      </c>
      <c r="J174" s="126">
        <f>'Alcance 3'!E44</f>
        <v>0</v>
      </c>
      <c r="K174" s="113" t="str">
        <f>'Alcance 3'!F44</f>
        <v>km</v>
      </c>
      <c r="L174" s="113"/>
      <c r="M174" s="203">
        <v>1</v>
      </c>
      <c r="N174" s="117"/>
      <c r="O174" s="113">
        <f t="shared" si="32"/>
        <v>0</v>
      </c>
      <c r="P174" s="115" t="str">
        <f t="shared" si="36"/>
        <v>km</v>
      </c>
      <c r="Q174" s="120">
        <f>SUMIFS('Datos 1-Factores emisión'!$E$43:$E$309,'Datos 1-Factores emisión'!$B$43:$B$309,Cálculos!$F174,'Datos 1-Factores emisión'!$C$43:$C$309,Cálculos!$E174,'Datos 1-Factores emisión'!$D$43:$D$309,Cálculos!Q$5)</f>
        <v>0</v>
      </c>
      <c r="R174" s="121">
        <f>SUMIFS('Datos 1-Factores emisión'!$E$43:$E$309,'Datos 1-Factores emisión'!$B$43:$B$309,Cálculos!$F174,'Datos 1-Factores emisión'!$C$43:$C$309,Cálculos!$E174,'Datos 1-Factores emisión'!$D$43:$D$309,Cálculos!R$5)</f>
        <v>0</v>
      </c>
      <c r="S174" s="121">
        <f>SUMIFS('Datos 1-Factores emisión'!$E$43:$E$309,'Datos 1-Factores emisión'!$B$43:$B$309,Cálculos!$F174,'Datos 1-Factores emisión'!$C$43:$C$309,Cálculos!$E174,'Datos 1-Factores emisión'!$D$43:$D$309,Cálculos!S$5)</f>
        <v>0</v>
      </c>
      <c r="T174" s="121">
        <v>0</v>
      </c>
      <c r="U174" s="121">
        <v>0</v>
      </c>
      <c r="V174" s="120">
        <f t="shared" si="26"/>
        <v>0</v>
      </c>
      <c r="W174" s="121">
        <f t="shared" si="26"/>
        <v>0</v>
      </c>
      <c r="X174" s="121">
        <f t="shared" si="26"/>
        <v>0</v>
      </c>
      <c r="Y174" s="121">
        <v>0</v>
      </c>
      <c r="Z174" s="121">
        <v>0</v>
      </c>
      <c r="AA174" s="121">
        <f t="shared" si="27"/>
        <v>0</v>
      </c>
      <c r="AB174" s="120">
        <f>'Datos 2-Potenciales calent glob'!$D$6</f>
        <v>1</v>
      </c>
      <c r="AC174" s="121">
        <f>'Datos 2-Potenciales calent glob'!$D$31</f>
        <v>25</v>
      </c>
      <c r="AD174" s="121">
        <f>'Datos 2-Potenciales calent glob'!$D$32</f>
        <v>298</v>
      </c>
      <c r="AE174" s="121">
        <f>SUMIF('Datos 2-Potenciales calent glob'!$B$6:$B$56,Cálculos!E174,'Datos 2-Potenciales calent glob'!$D$6:$D$56)</f>
        <v>0</v>
      </c>
      <c r="AF174" s="121">
        <f>'Datos 2-Potenciales calent glob'!$D$6</f>
        <v>1</v>
      </c>
      <c r="AG174" s="121">
        <f>'Datos 2-Potenciales calent glob'!$D$6</f>
        <v>1</v>
      </c>
      <c r="AH174" s="120">
        <f t="shared" si="40"/>
        <v>0</v>
      </c>
      <c r="AI174" s="121">
        <f t="shared" si="40"/>
        <v>0</v>
      </c>
      <c r="AJ174" s="121">
        <f t="shared" si="40"/>
        <v>0</v>
      </c>
      <c r="AK174" s="121">
        <f t="shared" si="40"/>
        <v>0</v>
      </c>
      <c r="AL174" s="124">
        <f t="shared" si="38"/>
        <v>0</v>
      </c>
      <c r="AM174" s="121">
        <f t="shared" si="39"/>
        <v>0</v>
      </c>
      <c r="AN174" s="207">
        <f t="shared" si="37"/>
        <v>0</v>
      </c>
    </row>
    <row r="175" spans="2:40" ht="13.5" customHeight="1">
      <c r="B175" s="112" t="s">
        <v>233</v>
      </c>
      <c r="C175" s="113" t="s">
        <v>235</v>
      </c>
      <c r="D175" s="113" t="s">
        <v>3</v>
      </c>
      <c r="E175" s="113" t="str">
        <f>'Alcance 3'!D45</f>
        <v>Tipo de propulsión</v>
      </c>
      <c r="F175" s="113" t="str">
        <f>'Alcance 3'!C45</f>
        <v>Tipo de vehículo</v>
      </c>
      <c r="G175" s="226" t="s">
        <v>407</v>
      </c>
      <c r="H175" s="113" t="s">
        <v>238</v>
      </c>
      <c r="I175" s="180">
        <v>3</v>
      </c>
      <c r="J175" s="126">
        <f>'Alcance 3'!E45</f>
        <v>0</v>
      </c>
      <c r="K175" s="113" t="str">
        <f>'Alcance 3'!F45</f>
        <v>km</v>
      </c>
      <c r="L175" s="113"/>
      <c r="M175" s="203">
        <v>1</v>
      </c>
      <c r="N175" s="117"/>
      <c r="O175" s="113">
        <f t="shared" si="32"/>
        <v>0</v>
      </c>
      <c r="P175" s="115" t="str">
        <f t="shared" si="36"/>
        <v>km</v>
      </c>
      <c r="Q175" s="120">
        <f>SUMIFS('Datos 1-Factores emisión'!$E$43:$E$309,'Datos 1-Factores emisión'!$B$43:$B$309,Cálculos!$F175,'Datos 1-Factores emisión'!$C$43:$C$309,Cálculos!$E175,'Datos 1-Factores emisión'!$D$43:$D$309,Cálculos!Q$5)</f>
        <v>0</v>
      </c>
      <c r="R175" s="121">
        <f>SUMIFS('Datos 1-Factores emisión'!$E$43:$E$309,'Datos 1-Factores emisión'!$B$43:$B$309,Cálculos!$F175,'Datos 1-Factores emisión'!$C$43:$C$309,Cálculos!$E175,'Datos 1-Factores emisión'!$D$43:$D$309,Cálculos!R$5)</f>
        <v>0</v>
      </c>
      <c r="S175" s="121">
        <f>SUMIFS('Datos 1-Factores emisión'!$E$43:$E$309,'Datos 1-Factores emisión'!$B$43:$B$309,Cálculos!$F175,'Datos 1-Factores emisión'!$C$43:$C$309,Cálculos!$E175,'Datos 1-Factores emisión'!$D$43:$D$309,Cálculos!S$5)</f>
        <v>0</v>
      </c>
      <c r="T175" s="121">
        <v>0</v>
      </c>
      <c r="U175" s="121">
        <v>0</v>
      </c>
      <c r="V175" s="120">
        <f t="shared" si="26"/>
        <v>0</v>
      </c>
      <c r="W175" s="121">
        <f t="shared" si="26"/>
        <v>0</v>
      </c>
      <c r="X175" s="121">
        <f t="shared" si="26"/>
        <v>0</v>
      </c>
      <c r="Y175" s="121">
        <v>0</v>
      </c>
      <c r="Z175" s="121">
        <v>0</v>
      </c>
      <c r="AA175" s="121">
        <f t="shared" si="27"/>
        <v>0</v>
      </c>
      <c r="AB175" s="120">
        <f>'Datos 2-Potenciales calent glob'!$D$6</f>
        <v>1</v>
      </c>
      <c r="AC175" s="121">
        <f>'Datos 2-Potenciales calent glob'!$D$31</f>
        <v>25</v>
      </c>
      <c r="AD175" s="121">
        <f>'Datos 2-Potenciales calent glob'!$D$32</f>
        <v>298</v>
      </c>
      <c r="AE175" s="121">
        <f>SUMIF('Datos 2-Potenciales calent glob'!$B$6:$B$56,Cálculos!E175,'Datos 2-Potenciales calent glob'!$D$6:$D$56)</f>
        <v>0</v>
      </c>
      <c r="AF175" s="121">
        <f>'Datos 2-Potenciales calent glob'!$D$6</f>
        <v>1</v>
      </c>
      <c r="AG175" s="121">
        <f>'Datos 2-Potenciales calent glob'!$D$6</f>
        <v>1</v>
      </c>
      <c r="AH175" s="120">
        <f t="shared" si="40"/>
        <v>0</v>
      </c>
      <c r="AI175" s="121">
        <f t="shared" si="40"/>
        <v>0</v>
      </c>
      <c r="AJ175" s="121">
        <f t="shared" si="40"/>
        <v>0</v>
      </c>
      <c r="AK175" s="121">
        <f t="shared" si="40"/>
        <v>0</v>
      </c>
      <c r="AL175" s="124">
        <f t="shared" si="38"/>
        <v>0</v>
      </c>
      <c r="AM175" s="121">
        <f t="shared" si="39"/>
        <v>0</v>
      </c>
      <c r="AN175" s="207">
        <f t="shared" si="37"/>
        <v>0</v>
      </c>
    </row>
    <row r="176" spans="2:40" ht="13.5" customHeight="1">
      <c r="B176" s="112" t="s">
        <v>233</v>
      </c>
      <c r="C176" s="113" t="s">
        <v>235</v>
      </c>
      <c r="D176" s="113" t="s">
        <v>3</v>
      </c>
      <c r="E176" s="113" t="str">
        <f>'Alcance 3'!D46</f>
        <v>Tipo de propulsión</v>
      </c>
      <c r="F176" s="113" t="str">
        <f>'Alcance 3'!C46</f>
        <v>Tipo de vehículo</v>
      </c>
      <c r="G176" s="226" t="s">
        <v>407</v>
      </c>
      <c r="H176" s="113" t="s">
        <v>238</v>
      </c>
      <c r="I176" s="180">
        <v>3</v>
      </c>
      <c r="J176" s="126">
        <f>'Alcance 3'!E46</f>
        <v>0</v>
      </c>
      <c r="K176" s="113" t="str">
        <f>'Alcance 3'!F46</f>
        <v>km</v>
      </c>
      <c r="L176" s="113"/>
      <c r="M176" s="203">
        <v>1</v>
      </c>
      <c r="N176" s="117"/>
      <c r="O176" s="113">
        <f t="shared" si="32"/>
        <v>0</v>
      </c>
      <c r="P176" s="115" t="str">
        <f t="shared" si="36"/>
        <v>km</v>
      </c>
      <c r="Q176" s="120">
        <f>SUMIFS('Datos 1-Factores emisión'!$E$43:$E$309,'Datos 1-Factores emisión'!$B$43:$B$309,Cálculos!$F176,'Datos 1-Factores emisión'!$C$43:$C$309,Cálculos!$E176,'Datos 1-Factores emisión'!$D$43:$D$309,Cálculos!Q$5)</f>
        <v>0</v>
      </c>
      <c r="R176" s="121">
        <f>SUMIFS('Datos 1-Factores emisión'!$E$43:$E$309,'Datos 1-Factores emisión'!$B$43:$B$309,Cálculos!$F176,'Datos 1-Factores emisión'!$C$43:$C$309,Cálculos!$E176,'Datos 1-Factores emisión'!$D$43:$D$309,Cálculos!R$5)</f>
        <v>0</v>
      </c>
      <c r="S176" s="121">
        <f>SUMIFS('Datos 1-Factores emisión'!$E$43:$E$309,'Datos 1-Factores emisión'!$B$43:$B$309,Cálculos!$F176,'Datos 1-Factores emisión'!$C$43:$C$309,Cálculos!$E176,'Datos 1-Factores emisión'!$D$43:$D$309,Cálculos!S$5)</f>
        <v>0</v>
      </c>
      <c r="T176" s="121">
        <v>0</v>
      </c>
      <c r="U176" s="121">
        <v>0</v>
      </c>
      <c r="V176" s="120">
        <f t="shared" si="26"/>
        <v>0</v>
      </c>
      <c r="W176" s="121">
        <f t="shared" si="26"/>
        <v>0</v>
      </c>
      <c r="X176" s="121">
        <f t="shared" si="26"/>
        <v>0</v>
      </c>
      <c r="Y176" s="121">
        <v>0</v>
      </c>
      <c r="Z176" s="121">
        <v>0</v>
      </c>
      <c r="AA176" s="121">
        <f t="shared" si="27"/>
        <v>0</v>
      </c>
      <c r="AB176" s="120">
        <f>'Datos 2-Potenciales calent glob'!$D$6</f>
        <v>1</v>
      </c>
      <c r="AC176" s="121">
        <f>'Datos 2-Potenciales calent glob'!$D$31</f>
        <v>25</v>
      </c>
      <c r="AD176" s="121">
        <f>'Datos 2-Potenciales calent glob'!$D$32</f>
        <v>298</v>
      </c>
      <c r="AE176" s="121">
        <f>SUMIF('Datos 2-Potenciales calent glob'!$B$6:$B$56,Cálculos!E176,'Datos 2-Potenciales calent glob'!$D$6:$D$56)</f>
        <v>0</v>
      </c>
      <c r="AF176" s="121">
        <f>'Datos 2-Potenciales calent glob'!$D$6</f>
        <v>1</v>
      </c>
      <c r="AG176" s="121">
        <f>'Datos 2-Potenciales calent glob'!$D$6</f>
        <v>1</v>
      </c>
      <c r="AH176" s="120">
        <f t="shared" si="40"/>
        <v>0</v>
      </c>
      <c r="AI176" s="121">
        <f t="shared" si="40"/>
        <v>0</v>
      </c>
      <c r="AJ176" s="121">
        <f t="shared" si="40"/>
        <v>0</v>
      </c>
      <c r="AK176" s="121">
        <f t="shared" si="40"/>
        <v>0</v>
      </c>
      <c r="AL176" s="124">
        <f t="shared" si="38"/>
        <v>0</v>
      </c>
      <c r="AM176" s="121">
        <f t="shared" si="39"/>
        <v>0</v>
      </c>
      <c r="AN176" s="207">
        <f t="shared" si="37"/>
        <v>0</v>
      </c>
    </row>
    <row r="177" spans="1:2051" ht="13.5" customHeight="1">
      <c r="B177" s="112" t="s">
        <v>233</v>
      </c>
      <c r="C177" s="113" t="s">
        <v>235</v>
      </c>
      <c r="D177" s="113" t="s">
        <v>3</v>
      </c>
      <c r="E177" s="113" t="s">
        <v>355</v>
      </c>
      <c r="F177" s="113" t="str">
        <f>'Alcance 3'!C54</f>
        <v>Tipo de transporte público</v>
      </c>
      <c r="G177" s="226" t="s">
        <v>407</v>
      </c>
      <c r="H177" s="113" t="s">
        <v>238</v>
      </c>
      <c r="I177" s="180">
        <v>3</v>
      </c>
      <c r="J177" s="126">
        <f>'Alcance 3'!D54</f>
        <v>0</v>
      </c>
      <c r="K177" s="113" t="str">
        <f>'Alcance 3'!E54</f>
        <v>km</v>
      </c>
      <c r="L177" s="113"/>
      <c r="M177" s="203">
        <v>1</v>
      </c>
      <c r="N177" s="117"/>
      <c r="O177" s="113">
        <f t="shared" si="32"/>
        <v>0</v>
      </c>
      <c r="P177" s="115" t="str">
        <f t="shared" si="36"/>
        <v>km</v>
      </c>
      <c r="Q177" s="120">
        <f>SUMIFS('Datos 1-Factores emisión'!$D$324:$D$353,'Datos 1-Factores emisión'!$B$324:$B$353,Cálculos!$F177,'Datos 1-Factores emisión'!$C$324:$C$353,Cálculos!Q$5)</f>
        <v>0</v>
      </c>
      <c r="R177" s="121">
        <f>SUMIFS('Datos 1-Factores emisión'!$D$324:$D$353,'Datos 1-Factores emisión'!$B$324:$B$353,Cálculos!$F177,'Datos 1-Factores emisión'!$C$324:$C$353,Cálculos!R$5)</f>
        <v>0</v>
      </c>
      <c r="S177" s="121">
        <f>SUMIFS('Datos 1-Factores emisión'!$D$324:$D$353,'Datos 1-Factores emisión'!$B$324:$B$353,Cálculos!$F177,'Datos 1-Factores emisión'!$C$324:$C$353,Cálculos!S$5)</f>
        <v>0</v>
      </c>
      <c r="T177" s="121">
        <v>0</v>
      </c>
      <c r="U177" s="121">
        <v>0</v>
      </c>
      <c r="V177" s="120">
        <f t="shared" si="26"/>
        <v>0</v>
      </c>
      <c r="W177" s="121">
        <f t="shared" si="26"/>
        <v>0</v>
      </c>
      <c r="X177" s="121">
        <f t="shared" si="26"/>
        <v>0</v>
      </c>
      <c r="Y177" s="121">
        <v>0</v>
      </c>
      <c r="Z177" s="121">
        <v>0</v>
      </c>
      <c r="AA177" s="121">
        <f t="shared" si="27"/>
        <v>0</v>
      </c>
      <c r="AB177" s="120">
        <f>'Datos 2-Potenciales calent glob'!$D$6</f>
        <v>1</v>
      </c>
      <c r="AC177" s="121">
        <f>'Datos 2-Potenciales calent glob'!$D$31</f>
        <v>25</v>
      </c>
      <c r="AD177" s="121">
        <f>'Datos 2-Potenciales calent glob'!$D$32</f>
        <v>298</v>
      </c>
      <c r="AE177" s="121">
        <f>SUMIF('Datos 2-Potenciales calent glob'!$B$6:$B$56,Cálculos!E177,'Datos 2-Potenciales calent glob'!$D$6:$D$56)</f>
        <v>0</v>
      </c>
      <c r="AF177" s="121">
        <f>'Datos 2-Potenciales calent glob'!$D$6</f>
        <v>1</v>
      </c>
      <c r="AG177" s="121">
        <f>'Datos 2-Potenciales calent glob'!$D$6</f>
        <v>1</v>
      </c>
      <c r="AH177" s="120">
        <f t="shared" si="40"/>
        <v>0</v>
      </c>
      <c r="AI177" s="121">
        <f t="shared" si="40"/>
        <v>0</v>
      </c>
      <c r="AJ177" s="121">
        <f t="shared" si="40"/>
        <v>0</v>
      </c>
      <c r="AK177" s="121">
        <f t="shared" si="40"/>
        <v>0</v>
      </c>
      <c r="AL177" s="124">
        <f t="shared" si="38"/>
        <v>0</v>
      </c>
      <c r="AM177" s="121">
        <f t="shared" si="39"/>
        <v>0</v>
      </c>
      <c r="AN177" s="207">
        <f t="shared" si="37"/>
        <v>0</v>
      </c>
    </row>
    <row r="178" spans="1:2051" ht="15" customHeight="1">
      <c r="B178" s="112" t="s">
        <v>233</v>
      </c>
      <c r="C178" s="113" t="s">
        <v>235</v>
      </c>
      <c r="D178" s="113" t="s">
        <v>3</v>
      </c>
      <c r="E178" s="113" t="s">
        <v>355</v>
      </c>
      <c r="F178" s="116" t="str">
        <f>'Alcance 3'!C55</f>
        <v>Tipo de transporte público</v>
      </c>
      <c r="G178" s="226" t="s">
        <v>407</v>
      </c>
      <c r="H178" s="113" t="s">
        <v>238</v>
      </c>
      <c r="I178" s="180">
        <v>3</v>
      </c>
      <c r="J178" s="126">
        <f>'Alcance 3'!D55</f>
        <v>0</v>
      </c>
      <c r="K178" s="113" t="str">
        <f>'Alcance 3'!E55</f>
        <v>km</v>
      </c>
      <c r="L178" s="113"/>
      <c r="M178" s="203">
        <v>1</v>
      </c>
      <c r="N178" s="117"/>
      <c r="O178" s="113">
        <f t="shared" si="32"/>
        <v>0</v>
      </c>
      <c r="P178" s="115" t="str">
        <f t="shared" si="36"/>
        <v>km</v>
      </c>
      <c r="Q178" s="120">
        <f>SUMIFS('Datos 1-Factores emisión'!$D$324:$D$353,'Datos 1-Factores emisión'!$B$324:$B$353,Cálculos!$F178,'Datos 1-Factores emisión'!$C$324:$C$353,Cálculos!Q$5)</f>
        <v>0</v>
      </c>
      <c r="R178" s="121">
        <f>SUMIFS('Datos 1-Factores emisión'!$D$324:$D$353,'Datos 1-Factores emisión'!$B$324:$B$353,Cálculos!$F178,'Datos 1-Factores emisión'!$C$324:$C$353,Cálculos!R$5)</f>
        <v>0</v>
      </c>
      <c r="S178" s="121">
        <f>SUMIFS('Datos 1-Factores emisión'!$D$324:$D$353,'Datos 1-Factores emisión'!$B$324:$B$353,Cálculos!$F178,'Datos 1-Factores emisión'!$C$324:$C$353,Cálculos!S$5)</f>
        <v>0</v>
      </c>
      <c r="T178" s="121">
        <v>0</v>
      </c>
      <c r="U178" s="121">
        <v>0</v>
      </c>
      <c r="V178" s="120">
        <f t="shared" si="26"/>
        <v>0</v>
      </c>
      <c r="W178" s="121">
        <f t="shared" si="26"/>
        <v>0</v>
      </c>
      <c r="X178" s="121">
        <f t="shared" si="26"/>
        <v>0</v>
      </c>
      <c r="Y178" s="121">
        <v>0</v>
      </c>
      <c r="Z178" s="121">
        <v>0</v>
      </c>
      <c r="AA178" s="121">
        <f t="shared" si="27"/>
        <v>0</v>
      </c>
      <c r="AB178" s="120">
        <f>'Datos 2-Potenciales calent glob'!$D$6</f>
        <v>1</v>
      </c>
      <c r="AC178" s="121">
        <f>'Datos 2-Potenciales calent glob'!$D$31</f>
        <v>25</v>
      </c>
      <c r="AD178" s="121">
        <f>'Datos 2-Potenciales calent glob'!$D$32</f>
        <v>298</v>
      </c>
      <c r="AE178" s="123">
        <f>SUMIF('Datos 2-Potenciales calent glob'!$B$6:$B$56,Cálculos!E178,'Datos 2-Potenciales calent glob'!$D$6:$D$56)</f>
        <v>0</v>
      </c>
      <c r="AF178" s="121">
        <f>'Datos 2-Potenciales calent glob'!$D$6</f>
        <v>1</v>
      </c>
      <c r="AG178" s="121">
        <f>'Datos 2-Potenciales calent glob'!$D$6</f>
        <v>1</v>
      </c>
      <c r="AH178" s="120">
        <f t="shared" si="40"/>
        <v>0</v>
      </c>
      <c r="AI178" s="121">
        <f t="shared" si="40"/>
        <v>0</v>
      </c>
      <c r="AJ178" s="121">
        <f t="shared" si="40"/>
        <v>0</v>
      </c>
      <c r="AK178" s="121">
        <f t="shared" si="40"/>
        <v>0</v>
      </c>
      <c r="AL178" s="124">
        <f t="shared" si="38"/>
        <v>0</v>
      </c>
      <c r="AM178" s="121">
        <f t="shared" si="39"/>
        <v>0</v>
      </c>
      <c r="AN178" s="207">
        <f t="shared" si="37"/>
        <v>0</v>
      </c>
    </row>
    <row r="179" spans="1:2051" ht="15" customHeight="1">
      <c r="B179" s="112" t="s">
        <v>233</v>
      </c>
      <c r="C179" s="113" t="s">
        <v>235</v>
      </c>
      <c r="D179" s="113" t="s">
        <v>3</v>
      </c>
      <c r="E179" s="113" t="s">
        <v>355</v>
      </c>
      <c r="F179" s="116" t="str">
        <f>'Alcance 3'!C56</f>
        <v>Tipo de transporte público</v>
      </c>
      <c r="G179" s="226" t="s">
        <v>407</v>
      </c>
      <c r="H179" s="113" t="s">
        <v>238</v>
      </c>
      <c r="I179" s="180">
        <v>3</v>
      </c>
      <c r="J179" s="126">
        <f>'Alcance 3'!D56</f>
        <v>0</v>
      </c>
      <c r="K179" s="113" t="str">
        <f>'Alcance 3'!E56</f>
        <v>km</v>
      </c>
      <c r="L179" s="113"/>
      <c r="M179" s="203">
        <v>1</v>
      </c>
      <c r="N179" s="117"/>
      <c r="O179" s="113">
        <f t="shared" si="32"/>
        <v>0</v>
      </c>
      <c r="P179" s="115" t="str">
        <f t="shared" si="36"/>
        <v>km</v>
      </c>
      <c r="Q179" s="120">
        <f>SUMIFS('Datos 1-Factores emisión'!$D$324:$D$353,'Datos 1-Factores emisión'!$B$324:$B$353,Cálculos!$F179,'Datos 1-Factores emisión'!$C$324:$C$353,Cálculos!Q$5)</f>
        <v>0</v>
      </c>
      <c r="R179" s="121">
        <f>SUMIFS('Datos 1-Factores emisión'!$D$324:$D$353,'Datos 1-Factores emisión'!$B$324:$B$353,Cálculos!$F179,'Datos 1-Factores emisión'!$C$324:$C$353,Cálculos!R$5)</f>
        <v>0</v>
      </c>
      <c r="S179" s="121">
        <f>SUMIFS('Datos 1-Factores emisión'!$D$324:$D$353,'Datos 1-Factores emisión'!$B$324:$B$353,Cálculos!$F179,'Datos 1-Factores emisión'!$C$324:$C$353,Cálculos!S$5)</f>
        <v>0</v>
      </c>
      <c r="T179" s="121">
        <v>0</v>
      </c>
      <c r="U179" s="121">
        <v>0</v>
      </c>
      <c r="V179" s="120">
        <f t="shared" si="26"/>
        <v>0</v>
      </c>
      <c r="W179" s="121">
        <f t="shared" si="26"/>
        <v>0</v>
      </c>
      <c r="X179" s="121">
        <f t="shared" si="26"/>
        <v>0</v>
      </c>
      <c r="Y179" s="121">
        <v>0</v>
      </c>
      <c r="Z179" s="121">
        <v>0</v>
      </c>
      <c r="AA179" s="121">
        <f t="shared" ref="AA179:AA192" si="41">U179*$O179</f>
        <v>0</v>
      </c>
      <c r="AB179" s="120">
        <f>'Datos 2-Potenciales calent glob'!$D$6</f>
        <v>1</v>
      </c>
      <c r="AC179" s="121">
        <f>'Datos 2-Potenciales calent glob'!$D$31</f>
        <v>25</v>
      </c>
      <c r="AD179" s="121">
        <f>'Datos 2-Potenciales calent glob'!$D$32</f>
        <v>298</v>
      </c>
      <c r="AE179" s="123">
        <f>SUMIF('Datos 2-Potenciales calent glob'!$B$6:$B$56,Cálculos!E179,'Datos 2-Potenciales calent glob'!$D$6:$D$56)</f>
        <v>0</v>
      </c>
      <c r="AF179" s="121">
        <f>'Datos 2-Potenciales calent glob'!$D$6</f>
        <v>1</v>
      </c>
      <c r="AG179" s="121">
        <f>'Datos 2-Potenciales calent glob'!$D$6</f>
        <v>1</v>
      </c>
      <c r="AH179" s="120">
        <f t="shared" si="40"/>
        <v>0</v>
      </c>
      <c r="AI179" s="121">
        <f t="shared" si="40"/>
        <v>0</v>
      </c>
      <c r="AJ179" s="121">
        <f t="shared" si="40"/>
        <v>0</v>
      </c>
      <c r="AK179" s="121">
        <f t="shared" si="40"/>
        <v>0</v>
      </c>
      <c r="AL179" s="124">
        <f t="shared" si="38"/>
        <v>0</v>
      </c>
      <c r="AM179" s="121">
        <f t="shared" si="39"/>
        <v>0</v>
      </c>
      <c r="AN179" s="207">
        <f t="shared" si="37"/>
        <v>0</v>
      </c>
    </row>
    <row r="180" spans="1:2051" ht="15" customHeight="1">
      <c r="B180" s="112" t="s">
        <v>233</v>
      </c>
      <c r="C180" s="113" t="s">
        <v>235</v>
      </c>
      <c r="D180" s="113" t="s">
        <v>3</v>
      </c>
      <c r="E180" s="113" t="s">
        <v>355</v>
      </c>
      <c r="F180" s="116" t="str">
        <f>'Alcance 3'!C57</f>
        <v>Tipo de transporte público</v>
      </c>
      <c r="G180" s="226" t="s">
        <v>407</v>
      </c>
      <c r="H180" s="113" t="s">
        <v>238</v>
      </c>
      <c r="I180" s="180">
        <v>3</v>
      </c>
      <c r="J180" s="126">
        <f>'Alcance 3'!D57</f>
        <v>0</v>
      </c>
      <c r="K180" s="113" t="str">
        <f>'Alcance 3'!E57</f>
        <v>km</v>
      </c>
      <c r="L180" s="113"/>
      <c r="M180" s="203">
        <v>1</v>
      </c>
      <c r="N180" s="117"/>
      <c r="O180" s="113">
        <f t="shared" si="32"/>
        <v>0</v>
      </c>
      <c r="P180" s="115" t="str">
        <f t="shared" si="36"/>
        <v>km</v>
      </c>
      <c r="Q180" s="120">
        <f>SUMIFS('Datos 1-Factores emisión'!$D$324:$D$353,'Datos 1-Factores emisión'!$B$324:$B$353,Cálculos!$F180,'Datos 1-Factores emisión'!$C$324:$C$353,Cálculos!Q$5)</f>
        <v>0</v>
      </c>
      <c r="R180" s="121">
        <f>SUMIFS('Datos 1-Factores emisión'!$D$324:$D$353,'Datos 1-Factores emisión'!$B$324:$B$353,Cálculos!$F180,'Datos 1-Factores emisión'!$C$324:$C$353,Cálculos!R$5)</f>
        <v>0</v>
      </c>
      <c r="S180" s="121">
        <f>SUMIFS('Datos 1-Factores emisión'!$D$324:$D$353,'Datos 1-Factores emisión'!$B$324:$B$353,Cálculos!$F180,'Datos 1-Factores emisión'!$C$324:$C$353,Cálculos!S$5)</f>
        <v>0</v>
      </c>
      <c r="T180" s="121">
        <v>0</v>
      </c>
      <c r="U180" s="121">
        <v>0</v>
      </c>
      <c r="V180" s="120">
        <f t="shared" si="26"/>
        <v>0</v>
      </c>
      <c r="W180" s="121">
        <f t="shared" si="26"/>
        <v>0</v>
      </c>
      <c r="X180" s="121">
        <f t="shared" si="26"/>
        <v>0</v>
      </c>
      <c r="Y180" s="121">
        <v>0</v>
      </c>
      <c r="Z180" s="121">
        <v>0</v>
      </c>
      <c r="AA180" s="121">
        <f t="shared" si="41"/>
        <v>0</v>
      </c>
      <c r="AB180" s="120">
        <f>'Datos 2-Potenciales calent glob'!$D$6</f>
        <v>1</v>
      </c>
      <c r="AC180" s="121">
        <f>'Datos 2-Potenciales calent glob'!$D$31</f>
        <v>25</v>
      </c>
      <c r="AD180" s="121">
        <f>'Datos 2-Potenciales calent glob'!$D$32</f>
        <v>298</v>
      </c>
      <c r="AE180" s="123">
        <f>SUMIF('Datos 2-Potenciales calent glob'!$B$6:$B$56,Cálculos!E180,'Datos 2-Potenciales calent glob'!$D$6:$D$56)</f>
        <v>0</v>
      </c>
      <c r="AF180" s="121">
        <f>'Datos 2-Potenciales calent glob'!$D$6</f>
        <v>1</v>
      </c>
      <c r="AG180" s="121">
        <f>'Datos 2-Potenciales calent glob'!$D$6</f>
        <v>1</v>
      </c>
      <c r="AH180" s="120">
        <f t="shared" si="40"/>
        <v>0</v>
      </c>
      <c r="AI180" s="121">
        <f t="shared" si="40"/>
        <v>0</v>
      </c>
      <c r="AJ180" s="121">
        <f t="shared" si="40"/>
        <v>0</v>
      </c>
      <c r="AK180" s="121">
        <f t="shared" si="40"/>
        <v>0</v>
      </c>
      <c r="AL180" s="124">
        <f t="shared" si="38"/>
        <v>0</v>
      </c>
      <c r="AM180" s="121">
        <f t="shared" si="39"/>
        <v>0</v>
      </c>
      <c r="AN180" s="207">
        <f t="shared" si="37"/>
        <v>0</v>
      </c>
    </row>
    <row r="181" spans="1:2051" ht="15" customHeight="1">
      <c r="B181" s="112" t="s">
        <v>233</v>
      </c>
      <c r="C181" s="113" t="s">
        <v>235</v>
      </c>
      <c r="D181" s="113" t="s">
        <v>3</v>
      </c>
      <c r="E181" s="113" t="s">
        <v>355</v>
      </c>
      <c r="F181" s="116" t="str">
        <f>'Alcance 3'!C58</f>
        <v>Tipo de transporte público</v>
      </c>
      <c r="G181" s="226" t="s">
        <v>407</v>
      </c>
      <c r="H181" s="113" t="s">
        <v>238</v>
      </c>
      <c r="I181" s="180">
        <v>3</v>
      </c>
      <c r="J181" s="126">
        <f>'Alcance 3'!D58</f>
        <v>0</v>
      </c>
      <c r="K181" s="113" t="str">
        <f>'Alcance 3'!E58</f>
        <v>km</v>
      </c>
      <c r="L181" s="113"/>
      <c r="M181" s="203">
        <v>1</v>
      </c>
      <c r="N181" s="117"/>
      <c r="O181" s="113">
        <f t="shared" si="32"/>
        <v>0</v>
      </c>
      <c r="P181" s="115" t="str">
        <f t="shared" si="36"/>
        <v>km</v>
      </c>
      <c r="Q181" s="120">
        <f>SUMIFS('Datos 1-Factores emisión'!$D$324:$D$353,'Datos 1-Factores emisión'!$B$324:$B$353,Cálculos!$F181,'Datos 1-Factores emisión'!$C$324:$C$353,Cálculos!Q$5)</f>
        <v>0</v>
      </c>
      <c r="R181" s="121">
        <f>SUMIFS('Datos 1-Factores emisión'!$D$324:$D$353,'Datos 1-Factores emisión'!$B$324:$B$353,Cálculos!$F181,'Datos 1-Factores emisión'!$C$324:$C$353,Cálculos!R$5)</f>
        <v>0</v>
      </c>
      <c r="S181" s="121">
        <f>SUMIFS('Datos 1-Factores emisión'!$D$324:$D$353,'Datos 1-Factores emisión'!$B$324:$B$353,Cálculos!$F181,'Datos 1-Factores emisión'!$C$324:$C$353,Cálculos!S$5)</f>
        <v>0</v>
      </c>
      <c r="T181" s="121">
        <v>0</v>
      </c>
      <c r="U181" s="121">
        <v>0</v>
      </c>
      <c r="V181" s="120">
        <f t="shared" si="26"/>
        <v>0</v>
      </c>
      <c r="W181" s="121">
        <f t="shared" si="26"/>
        <v>0</v>
      </c>
      <c r="X181" s="121">
        <f t="shared" si="26"/>
        <v>0</v>
      </c>
      <c r="Y181" s="121">
        <v>0</v>
      </c>
      <c r="Z181" s="121">
        <v>0</v>
      </c>
      <c r="AA181" s="121">
        <f t="shared" si="41"/>
        <v>0</v>
      </c>
      <c r="AB181" s="120">
        <f>'Datos 2-Potenciales calent glob'!$D$6</f>
        <v>1</v>
      </c>
      <c r="AC181" s="121">
        <f>'Datos 2-Potenciales calent glob'!$D$31</f>
        <v>25</v>
      </c>
      <c r="AD181" s="121">
        <f>'Datos 2-Potenciales calent glob'!$D$32</f>
        <v>298</v>
      </c>
      <c r="AE181" s="123">
        <f>SUMIF('Datos 2-Potenciales calent glob'!$B$6:$B$56,Cálculos!E181,'Datos 2-Potenciales calent glob'!$D$6:$D$56)</f>
        <v>0</v>
      </c>
      <c r="AF181" s="121">
        <f>'Datos 2-Potenciales calent glob'!$D$6</f>
        <v>1</v>
      </c>
      <c r="AG181" s="121">
        <f>'Datos 2-Potenciales calent glob'!$D$6</f>
        <v>1</v>
      </c>
      <c r="AH181" s="120">
        <f t="shared" si="40"/>
        <v>0</v>
      </c>
      <c r="AI181" s="121">
        <f t="shared" si="40"/>
        <v>0</v>
      </c>
      <c r="AJ181" s="121">
        <f t="shared" si="40"/>
        <v>0</v>
      </c>
      <c r="AK181" s="121">
        <f t="shared" si="40"/>
        <v>0</v>
      </c>
      <c r="AL181" s="124">
        <f t="shared" si="38"/>
        <v>0</v>
      </c>
      <c r="AM181" s="121">
        <f t="shared" si="39"/>
        <v>0</v>
      </c>
      <c r="AN181" s="207">
        <f t="shared" si="37"/>
        <v>0</v>
      </c>
    </row>
    <row r="182" spans="1:2051" s="118" customFormat="1" ht="15" customHeight="1">
      <c r="A182" s="103"/>
      <c r="B182" s="112" t="s">
        <v>233</v>
      </c>
      <c r="C182" s="113" t="s">
        <v>235</v>
      </c>
      <c r="D182" s="113" t="s">
        <v>3</v>
      </c>
      <c r="E182" s="113" t="s">
        <v>355</v>
      </c>
      <c r="F182" s="116" t="str">
        <f>'Alcance 3'!C59</f>
        <v>Tipo de transporte público</v>
      </c>
      <c r="G182" s="226" t="s">
        <v>407</v>
      </c>
      <c r="H182" s="113" t="s">
        <v>238</v>
      </c>
      <c r="I182" s="180">
        <v>3</v>
      </c>
      <c r="J182" s="126">
        <f>'Alcance 3'!D59</f>
        <v>0</v>
      </c>
      <c r="K182" s="113" t="str">
        <f>'Alcance 3'!E59</f>
        <v>km</v>
      </c>
      <c r="L182" s="113"/>
      <c r="M182" s="203">
        <v>1</v>
      </c>
      <c r="N182" s="117"/>
      <c r="O182" s="113">
        <f t="shared" si="32"/>
        <v>0</v>
      </c>
      <c r="P182" s="115" t="str">
        <f t="shared" si="36"/>
        <v>km</v>
      </c>
      <c r="Q182" s="120">
        <f>SUMIFS('Datos 1-Factores emisión'!$D$324:$D$353,'Datos 1-Factores emisión'!$B$324:$B$353,Cálculos!$F182,'Datos 1-Factores emisión'!$C$324:$C$353,Cálculos!Q$5)</f>
        <v>0</v>
      </c>
      <c r="R182" s="121">
        <f>SUMIFS('Datos 1-Factores emisión'!$D$324:$D$353,'Datos 1-Factores emisión'!$B$324:$B$353,Cálculos!$F182,'Datos 1-Factores emisión'!$C$324:$C$353,Cálculos!R$5)</f>
        <v>0</v>
      </c>
      <c r="S182" s="121">
        <f>SUMIFS('Datos 1-Factores emisión'!$D$324:$D$353,'Datos 1-Factores emisión'!$B$324:$B$353,Cálculos!$F182,'Datos 1-Factores emisión'!$C$324:$C$353,Cálculos!S$5)</f>
        <v>0</v>
      </c>
      <c r="T182" s="121">
        <v>0</v>
      </c>
      <c r="U182" s="121">
        <v>0</v>
      </c>
      <c r="V182" s="120">
        <f t="shared" si="26"/>
        <v>0</v>
      </c>
      <c r="W182" s="121">
        <f t="shared" si="26"/>
        <v>0</v>
      </c>
      <c r="X182" s="121">
        <f t="shared" si="26"/>
        <v>0</v>
      </c>
      <c r="Y182" s="121">
        <v>0</v>
      </c>
      <c r="Z182" s="121">
        <v>0</v>
      </c>
      <c r="AA182" s="121">
        <f t="shared" si="41"/>
        <v>0</v>
      </c>
      <c r="AB182" s="120">
        <f>'Datos 2-Potenciales calent glob'!$D$6</f>
        <v>1</v>
      </c>
      <c r="AC182" s="121">
        <f>'Datos 2-Potenciales calent glob'!$D$31</f>
        <v>25</v>
      </c>
      <c r="AD182" s="121">
        <f>'Datos 2-Potenciales calent glob'!$D$32</f>
        <v>298</v>
      </c>
      <c r="AE182" s="123">
        <f>SUMIF('Datos 2-Potenciales calent glob'!$B$6:$B$56,Cálculos!E182,'Datos 2-Potenciales calent glob'!$D$6:$D$56)</f>
        <v>0</v>
      </c>
      <c r="AF182" s="121">
        <f>'Datos 2-Potenciales calent glob'!$D$6</f>
        <v>1</v>
      </c>
      <c r="AG182" s="121">
        <f>'Datos 2-Potenciales calent glob'!$D$6</f>
        <v>1</v>
      </c>
      <c r="AH182" s="120">
        <f t="shared" si="40"/>
        <v>0</v>
      </c>
      <c r="AI182" s="121">
        <f t="shared" si="40"/>
        <v>0</v>
      </c>
      <c r="AJ182" s="121">
        <f t="shared" si="40"/>
        <v>0</v>
      </c>
      <c r="AK182" s="121">
        <f t="shared" si="40"/>
        <v>0</v>
      </c>
      <c r="AL182" s="124">
        <f t="shared" si="38"/>
        <v>0</v>
      </c>
      <c r="AM182" s="121">
        <f t="shared" si="39"/>
        <v>0</v>
      </c>
      <c r="AN182" s="207">
        <f t="shared" si="37"/>
        <v>0</v>
      </c>
      <c r="AO182" s="103"/>
      <c r="AP182" s="103"/>
      <c r="AQ182" s="103"/>
      <c r="AR182" s="103"/>
      <c r="AS182" s="103"/>
      <c r="AT182" s="103"/>
      <c r="AU182" s="103"/>
      <c r="AV182" s="103"/>
      <c r="AW182" s="103"/>
      <c r="AX182" s="103"/>
      <c r="AY182" s="103"/>
      <c r="AZ182" s="103"/>
      <c r="BA182" s="103"/>
      <c r="BB182" s="103"/>
      <c r="BC182" s="103"/>
      <c r="BD182" s="103"/>
      <c r="BE182" s="103"/>
      <c r="BF182" s="103"/>
      <c r="BG182" s="103"/>
      <c r="BH182" s="103"/>
      <c r="BI182" s="103"/>
      <c r="BJ182" s="103"/>
      <c r="BK182" s="103"/>
      <c r="BL182" s="103"/>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c r="HB182" s="103"/>
      <c r="HC182" s="103"/>
      <c r="HD182" s="103"/>
      <c r="HE182" s="103"/>
      <c r="HF182" s="103"/>
      <c r="HG182" s="103"/>
      <c r="HH182" s="103"/>
      <c r="HI182" s="103"/>
      <c r="HJ182" s="103"/>
      <c r="HK182" s="103"/>
      <c r="HL182" s="103"/>
      <c r="HM182" s="103"/>
      <c r="HN182" s="103"/>
      <c r="HO182" s="103"/>
      <c r="HP182" s="103"/>
      <c r="HQ182" s="103"/>
      <c r="HR182" s="103"/>
      <c r="HS182" s="103"/>
      <c r="HT182" s="103"/>
      <c r="HU182" s="103"/>
      <c r="HV182" s="103"/>
      <c r="HW182" s="103"/>
      <c r="HX182" s="103"/>
      <c r="HY182" s="103"/>
      <c r="HZ182" s="103"/>
      <c r="IA182" s="103"/>
      <c r="IB182" s="103"/>
      <c r="IC182" s="103"/>
      <c r="ID182" s="103"/>
      <c r="IE182" s="103"/>
      <c r="IF182" s="103"/>
      <c r="IG182" s="103"/>
      <c r="IH182" s="103"/>
      <c r="II182" s="103"/>
      <c r="IJ182" s="103"/>
      <c r="IK182" s="103"/>
      <c r="IL182" s="103"/>
      <c r="IM182" s="103"/>
      <c r="IN182" s="103"/>
      <c r="IO182" s="103"/>
      <c r="IP182" s="103"/>
      <c r="IQ182" s="103"/>
      <c r="IR182" s="103"/>
      <c r="IS182" s="103"/>
      <c r="IT182" s="103"/>
      <c r="IU182" s="103"/>
      <c r="IV182" s="103"/>
      <c r="IW182" s="103"/>
      <c r="IX182" s="103"/>
      <c r="IY182" s="103"/>
      <c r="IZ182" s="103"/>
      <c r="JA182" s="103"/>
      <c r="JB182" s="103"/>
      <c r="JC182" s="103"/>
      <c r="JD182" s="103"/>
      <c r="JE182" s="103"/>
      <c r="JF182" s="103"/>
      <c r="JG182" s="103"/>
      <c r="JH182" s="103"/>
      <c r="JI182" s="103"/>
      <c r="JJ182" s="103"/>
      <c r="JK182" s="103"/>
      <c r="JL182" s="103"/>
      <c r="JM182" s="103"/>
      <c r="JN182" s="103"/>
      <c r="JO182" s="103"/>
      <c r="JP182" s="103"/>
      <c r="JQ182" s="103"/>
      <c r="JR182" s="103"/>
      <c r="JS182" s="103"/>
      <c r="JT182" s="103"/>
      <c r="JU182" s="103"/>
      <c r="JV182" s="103"/>
      <c r="JW182" s="103"/>
      <c r="JX182" s="103"/>
      <c r="JY182" s="103"/>
      <c r="JZ182" s="103"/>
      <c r="KA182" s="103"/>
      <c r="KB182" s="103"/>
      <c r="KC182" s="103"/>
      <c r="KD182" s="103"/>
      <c r="KE182" s="103"/>
      <c r="KF182" s="103"/>
      <c r="KG182" s="103"/>
      <c r="KH182" s="103"/>
      <c r="KI182" s="103"/>
      <c r="KJ182" s="103"/>
      <c r="KK182" s="103"/>
      <c r="KL182" s="103"/>
      <c r="KM182" s="103"/>
      <c r="KN182" s="103"/>
      <c r="KO182" s="103"/>
      <c r="KP182" s="103"/>
      <c r="KQ182" s="103"/>
      <c r="KR182" s="103"/>
      <c r="KS182" s="103"/>
      <c r="KT182" s="103"/>
      <c r="KU182" s="103"/>
      <c r="KV182" s="103"/>
      <c r="KW182" s="103"/>
      <c r="KX182" s="103"/>
      <c r="KY182" s="103"/>
      <c r="KZ182" s="103"/>
      <c r="LA182" s="103"/>
      <c r="LB182" s="103"/>
      <c r="LC182" s="103"/>
      <c r="LD182" s="103"/>
      <c r="LE182" s="103"/>
      <c r="LF182" s="103"/>
      <c r="LG182" s="103"/>
      <c r="LH182" s="103"/>
      <c r="LI182" s="103"/>
      <c r="LJ182" s="103"/>
      <c r="LK182" s="103"/>
      <c r="LL182" s="103"/>
      <c r="LM182" s="103"/>
      <c r="LN182" s="103"/>
      <c r="LO182" s="103"/>
      <c r="LP182" s="103"/>
      <c r="LQ182" s="103"/>
      <c r="LR182" s="103"/>
      <c r="LS182" s="103"/>
      <c r="LT182" s="103"/>
      <c r="LU182" s="103"/>
      <c r="LV182" s="103"/>
      <c r="LW182" s="103"/>
      <c r="LX182" s="103"/>
      <c r="LY182" s="103"/>
      <c r="LZ182" s="103"/>
      <c r="MA182" s="103"/>
      <c r="MB182" s="103"/>
      <c r="MC182" s="103"/>
      <c r="MD182" s="103"/>
      <c r="ME182" s="103"/>
      <c r="MF182" s="103"/>
      <c r="MG182" s="103"/>
      <c r="MH182" s="103"/>
      <c r="MI182" s="103"/>
      <c r="MJ182" s="103"/>
      <c r="MK182" s="103"/>
      <c r="ML182" s="103"/>
      <c r="MM182" s="103"/>
      <c r="MN182" s="103"/>
      <c r="MO182" s="103"/>
      <c r="MP182" s="103"/>
      <c r="MQ182" s="103"/>
      <c r="MR182" s="103"/>
      <c r="MS182" s="103"/>
      <c r="MT182" s="103"/>
      <c r="MU182" s="103"/>
      <c r="MV182" s="103"/>
      <c r="MW182" s="103"/>
      <c r="MX182" s="103"/>
      <c r="MY182" s="103"/>
      <c r="MZ182" s="103"/>
      <c r="NA182" s="103"/>
      <c r="NB182" s="103"/>
      <c r="NC182" s="103"/>
      <c r="ND182" s="103"/>
      <c r="NE182" s="103"/>
      <c r="NF182" s="103"/>
      <c r="NG182" s="103"/>
      <c r="NH182" s="103"/>
      <c r="NI182" s="103"/>
      <c r="NJ182" s="103"/>
      <c r="NK182" s="103"/>
      <c r="NL182" s="103"/>
      <c r="NM182" s="103"/>
      <c r="NN182" s="103"/>
      <c r="NO182" s="103"/>
      <c r="NP182" s="103"/>
      <c r="NQ182" s="103"/>
      <c r="NR182" s="103"/>
      <c r="NS182" s="103"/>
      <c r="NT182" s="103"/>
      <c r="NU182" s="103"/>
      <c r="NV182" s="103"/>
      <c r="NW182" s="103"/>
      <c r="NX182" s="103"/>
      <c r="NY182" s="103"/>
      <c r="NZ182" s="103"/>
      <c r="OA182" s="103"/>
      <c r="OB182" s="103"/>
      <c r="OC182" s="103"/>
      <c r="OD182" s="103"/>
      <c r="OE182" s="103"/>
      <c r="OF182" s="103"/>
      <c r="OG182" s="103"/>
      <c r="OH182" s="103"/>
      <c r="OI182" s="103"/>
      <c r="OJ182" s="103"/>
      <c r="OK182" s="103"/>
      <c r="OL182" s="103"/>
      <c r="OM182" s="103"/>
      <c r="ON182" s="103"/>
      <c r="OO182" s="103"/>
      <c r="OP182" s="103"/>
      <c r="OQ182" s="103"/>
      <c r="OR182" s="103"/>
      <c r="OS182" s="103"/>
      <c r="OT182" s="103"/>
      <c r="OU182" s="103"/>
      <c r="OV182" s="103"/>
      <c r="OW182" s="103"/>
      <c r="OX182" s="103"/>
      <c r="OY182" s="103"/>
      <c r="OZ182" s="103"/>
      <c r="PA182" s="103"/>
      <c r="PB182" s="103"/>
      <c r="PC182" s="103"/>
      <c r="PD182" s="103"/>
      <c r="PE182" s="103"/>
      <c r="PF182" s="103"/>
      <c r="PG182" s="103"/>
      <c r="PH182" s="103"/>
      <c r="PI182" s="103"/>
      <c r="PJ182" s="103"/>
      <c r="PK182" s="103"/>
      <c r="PL182" s="103"/>
      <c r="PM182" s="103"/>
      <c r="PN182" s="103"/>
      <c r="PO182" s="103"/>
      <c r="PP182" s="103"/>
      <c r="PQ182" s="103"/>
      <c r="PR182" s="103"/>
      <c r="PS182" s="103"/>
      <c r="PT182" s="103"/>
      <c r="PU182" s="103"/>
      <c r="PV182" s="103"/>
      <c r="PW182" s="103"/>
      <c r="PX182" s="103"/>
      <c r="PY182" s="103"/>
      <c r="PZ182" s="103"/>
      <c r="QA182" s="103"/>
      <c r="QB182" s="103"/>
      <c r="QC182" s="103"/>
      <c r="QD182" s="103"/>
      <c r="QE182" s="103"/>
      <c r="QF182" s="103"/>
      <c r="QG182" s="103"/>
      <c r="QH182" s="103"/>
      <c r="QI182" s="103"/>
      <c r="QJ182" s="103"/>
      <c r="QK182" s="103"/>
      <c r="QL182" s="103"/>
      <c r="QM182" s="103"/>
      <c r="QN182" s="103"/>
      <c r="QO182" s="103"/>
      <c r="QP182" s="103"/>
      <c r="QQ182" s="103"/>
      <c r="QR182" s="103"/>
      <c r="QS182" s="103"/>
      <c r="QT182" s="103"/>
      <c r="QU182" s="103"/>
      <c r="QV182" s="103"/>
      <c r="QW182" s="103"/>
      <c r="QX182" s="103"/>
      <c r="QY182" s="103"/>
      <c r="QZ182" s="103"/>
      <c r="RA182" s="103"/>
      <c r="RB182" s="103"/>
      <c r="RC182" s="103"/>
      <c r="RD182" s="103"/>
      <c r="RE182" s="103"/>
      <c r="RF182" s="103"/>
      <c r="RG182" s="103"/>
      <c r="RH182" s="103"/>
      <c r="RI182" s="103"/>
      <c r="RJ182" s="103"/>
      <c r="RK182" s="103"/>
      <c r="RL182" s="103"/>
      <c r="RM182" s="103"/>
      <c r="RN182" s="103"/>
      <c r="RO182" s="103"/>
      <c r="RP182" s="103"/>
      <c r="RQ182" s="103"/>
      <c r="RR182" s="103"/>
      <c r="RS182" s="103"/>
      <c r="RT182" s="103"/>
      <c r="RU182" s="103"/>
      <c r="RV182" s="103"/>
      <c r="RW182" s="103"/>
      <c r="RX182" s="103"/>
      <c r="RY182" s="103"/>
      <c r="RZ182" s="103"/>
      <c r="SA182" s="103"/>
      <c r="SB182" s="103"/>
      <c r="SC182" s="103"/>
      <c r="SD182" s="103"/>
      <c r="SE182" s="103"/>
      <c r="SF182" s="103"/>
      <c r="SG182" s="103"/>
      <c r="SH182" s="103"/>
      <c r="SI182" s="103"/>
      <c r="SJ182" s="103"/>
      <c r="SK182" s="103"/>
      <c r="SL182" s="103"/>
      <c r="SM182" s="103"/>
      <c r="SN182" s="103"/>
      <c r="SO182" s="103"/>
      <c r="SP182" s="103"/>
      <c r="SQ182" s="103"/>
      <c r="SR182" s="103"/>
      <c r="SS182" s="103"/>
      <c r="ST182" s="103"/>
      <c r="SU182" s="103"/>
      <c r="SV182" s="103"/>
      <c r="SW182" s="103"/>
      <c r="SX182" s="103"/>
      <c r="SY182" s="103"/>
      <c r="SZ182" s="103"/>
      <c r="TA182" s="103"/>
      <c r="TB182" s="103"/>
      <c r="TC182" s="103"/>
      <c r="TD182" s="103"/>
      <c r="TE182" s="103"/>
      <c r="TF182" s="103"/>
      <c r="TG182" s="103"/>
      <c r="TH182" s="103"/>
      <c r="TI182" s="103"/>
      <c r="TJ182" s="103"/>
      <c r="TK182" s="103"/>
      <c r="TL182" s="103"/>
      <c r="TM182" s="103"/>
      <c r="TN182" s="103"/>
      <c r="TO182" s="103"/>
      <c r="TP182" s="103"/>
      <c r="TQ182" s="103"/>
      <c r="TR182" s="103"/>
      <c r="TS182" s="103"/>
      <c r="TT182" s="103"/>
      <c r="TU182" s="103"/>
      <c r="TV182" s="103"/>
      <c r="TW182" s="103"/>
      <c r="TX182" s="103"/>
      <c r="TY182" s="103"/>
      <c r="TZ182" s="103"/>
      <c r="UA182" s="103"/>
      <c r="UB182" s="103"/>
      <c r="UC182" s="103"/>
      <c r="UD182" s="103"/>
      <c r="UE182" s="103"/>
      <c r="UF182" s="103"/>
      <c r="UG182" s="103"/>
      <c r="UH182" s="103"/>
      <c r="UI182" s="103"/>
      <c r="UJ182" s="103"/>
      <c r="UK182" s="103"/>
      <c r="UL182" s="103"/>
      <c r="UM182" s="103"/>
      <c r="UN182" s="103"/>
      <c r="UO182" s="103"/>
      <c r="UP182" s="103"/>
      <c r="UQ182" s="103"/>
      <c r="UR182" s="103"/>
      <c r="US182" s="103"/>
      <c r="UT182" s="103"/>
      <c r="UU182" s="103"/>
      <c r="UV182" s="103"/>
      <c r="UW182" s="103"/>
      <c r="UX182" s="103"/>
      <c r="UY182" s="103"/>
      <c r="UZ182" s="103"/>
      <c r="VA182" s="103"/>
      <c r="VB182" s="103"/>
      <c r="VC182" s="103"/>
      <c r="VD182" s="103"/>
      <c r="VE182" s="103"/>
      <c r="VF182" s="103"/>
      <c r="VG182" s="103"/>
      <c r="VH182" s="103"/>
      <c r="VI182" s="103"/>
      <c r="VJ182" s="103"/>
      <c r="VK182" s="103"/>
      <c r="VL182" s="103"/>
      <c r="VM182" s="103"/>
      <c r="VN182" s="103"/>
      <c r="VO182" s="103"/>
      <c r="VP182" s="103"/>
      <c r="VQ182" s="103"/>
      <c r="VR182" s="103"/>
      <c r="VS182" s="103"/>
      <c r="VT182" s="103"/>
      <c r="VU182" s="103"/>
      <c r="VV182" s="103"/>
      <c r="VW182" s="103"/>
      <c r="VX182" s="103"/>
      <c r="VY182" s="103"/>
      <c r="VZ182" s="103"/>
      <c r="WA182" s="103"/>
      <c r="WB182" s="103"/>
      <c r="WC182" s="103"/>
      <c r="WD182" s="103"/>
      <c r="WE182" s="103"/>
      <c r="WF182" s="103"/>
      <c r="WG182" s="103"/>
      <c r="WH182" s="103"/>
      <c r="WI182" s="103"/>
      <c r="WJ182" s="103"/>
      <c r="WK182" s="103"/>
      <c r="WL182" s="103"/>
      <c r="WM182" s="103"/>
      <c r="WN182" s="103"/>
      <c r="WO182" s="103"/>
      <c r="WP182" s="103"/>
      <c r="WQ182" s="103"/>
      <c r="WR182" s="103"/>
      <c r="WS182" s="103"/>
      <c r="WT182" s="103"/>
      <c r="WU182" s="103"/>
      <c r="WV182" s="103"/>
      <c r="WW182" s="103"/>
      <c r="WX182" s="103"/>
      <c r="WY182" s="103"/>
      <c r="WZ182" s="103"/>
      <c r="XA182" s="103"/>
      <c r="XB182" s="103"/>
      <c r="XC182" s="103"/>
      <c r="XD182" s="103"/>
      <c r="XE182" s="103"/>
      <c r="XF182" s="103"/>
      <c r="XG182" s="103"/>
      <c r="XH182" s="103"/>
      <c r="XI182" s="103"/>
      <c r="XJ182" s="103"/>
      <c r="XK182" s="103"/>
      <c r="XL182" s="103"/>
      <c r="XM182" s="103"/>
      <c r="XN182" s="103"/>
      <c r="XO182" s="103"/>
      <c r="XP182" s="103"/>
      <c r="XQ182" s="103"/>
      <c r="XR182" s="103"/>
      <c r="XS182" s="103"/>
      <c r="XT182" s="103"/>
      <c r="XU182" s="103"/>
      <c r="XV182" s="103"/>
      <c r="XW182" s="103"/>
      <c r="XX182" s="103"/>
      <c r="XY182" s="103"/>
      <c r="XZ182" s="103"/>
      <c r="YA182" s="103"/>
      <c r="YB182" s="103"/>
      <c r="YC182" s="103"/>
      <c r="YD182" s="103"/>
      <c r="YE182" s="103"/>
      <c r="YF182" s="103"/>
      <c r="YG182" s="103"/>
      <c r="YH182" s="103"/>
      <c r="YI182" s="103"/>
      <c r="YJ182" s="103"/>
      <c r="YK182" s="103"/>
      <c r="YL182" s="103"/>
      <c r="YM182" s="103"/>
      <c r="YN182" s="103"/>
      <c r="YO182" s="103"/>
      <c r="YP182" s="103"/>
      <c r="YQ182" s="103"/>
      <c r="YR182" s="103"/>
      <c r="YS182" s="103"/>
      <c r="YT182" s="103"/>
      <c r="YU182" s="103"/>
      <c r="YV182" s="103"/>
      <c r="YW182" s="103"/>
      <c r="YX182" s="103"/>
      <c r="YY182" s="103"/>
      <c r="YZ182" s="103"/>
      <c r="ZA182" s="103"/>
      <c r="ZB182" s="103"/>
      <c r="ZC182" s="103"/>
      <c r="ZD182" s="103"/>
      <c r="ZE182" s="103"/>
      <c r="ZF182" s="103"/>
      <c r="ZG182" s="103"/>
      <c r="ZH182" s="103"/>
      <c r="ZI182" s="103"/>
      <c r="ZJ182" s="103"/>
      <c r="ZK182" s="103"/>
      <c r="ZL182" s="103"/>
      <c r="ZM182" s="103"/>
      <c r="ZN182" s="103"/>
      <c r="ZO182" s="103"/>
      <c r="ZP182" s="103"/>
      <c r="ZQ182" s="103"/>
      <c r="ZR182" s="103"/>
      <c r="ZS182" s="103"/>
      <c r="ZT182" s="103"/>
      <c r="ZU182" s="103"/>
      <c r="ZV182" s="103"/>
      <c r="ZW182" s="103"/>
      <c r="ZX182" s="103"/>
      <c r="ZY182" s="103"/>
      <c r="ZZ182" s="103"/>
      <c r="AAA182" s="103"/>
      <c r="AAB182" s="103"/>
      <c r="AAC182" s="103"/>
      <c r="AAD182" s="103"/>
      <c r="AAE182" s="103"/>
      <c r="AAF182" s="103"/>
      <c r="AAG182" s="103"/>
      <c r="AAH182" s="103"/>
      <c r="AAI182" s="103"/>
      <c r="AAJ182" s="103"/>
      <c r="AAK182" s="103"/>
      <c r="AAL182" s="103"/>
      <c r="AAM182" s="103"/>
      <c r="AAN182" s="103"/>
      <c r="AAO182" s="103"/>
      <c r="AAP182" s="103"/>
      <c r="AAQ182" s="103"/>
      <c r="AAR182" s="103"/>
      <c r="AAS182" s="103"/>
      <c r="AAT182" s="103"/>
      <c r="AAU182" s="103"/>
      <c r="AAV182" s="103"/>
      <c r="AAW182" s="103"/>
      <c r="AAX182" s="103"/>
      <c r="AAY182" s="103"/>
      <c r="AAZ182" s="103"/>
      <c r="ABA182" s="103"/>
      <c r="ABB182" s="103"/>
      <c r="ABC182" s="103"/>
      <c r="ABD182" s="103"/>
      <c r="ABE182" s="103"/>
      <c r="ABF182" s="103"/>
      <c r="ABG182" s="103"/>
      <c r="ABH182" s="103"/>
      <c r="ABI182" s="103"/>
      <c r="ABJ182" s="103"/>
      <c r="ABK182" s="103"/>
      <c r="ABL182" s="103"/>
      <c r="ABM182" s="103"/>
      <c r="ABN182" s="103"/>
      <c r="ABO182" s="103"/>
      <c r="ABP182" s="103"/>
      <c r="ABQ182" s="103"/>
      <c r="ABR182" s="103"/>
      <c r="ABS182" s="103"/>
      <c r="ABT182" s="103"/>
      <c r="ABU182" s="103"/>
      <c r="ABV182" s="103"/>
      <c r="ABW182" s="103"/>
      <c r="ABX182" s="103"/>
      <c r="ABY182" s="103"/>
      <c r="ABZ182" s="103"/>
      <c r="ACA182" s="103"/>
      <c r="ACB182" s="103"/>
      <c r="ACC182" s="103"/>
      <c r="ACD182" s="103"/>
      <c r="ACE182" s="103"/>
      <c r="ACF182" s="103"/>
      <c r="ACG182" s="103"/>
      <c r="ACH182" s="103"/>
      <c r="ACI182" s="103"/>
      <c r="ACJ182" s="103"/>
      <c r="ACK182" s="103"/>
      <c r="ACL182" s="103"/>
      <c r="ACM182" s="103"/>
      <c r="ACN182" s="103"/>
      <c r="ACO182" s="103"/>
      <c r="ACP182" s="103"/>
      <c r="ACQ182" s="103"/>
      <c r="ACR182" s="103"/>
      <c r="ACS182" s="103"/>
      <c r="ACT182" s="103"/>
      <c r="ACU182" s="103"/>
      <c r="ACV182" s="103"/>
      <c r="ACW182" s="103"/>
      <c r="ACX182" s="103"/>
      <c r="ACY182" s="103"/>
      <c r="ACZ182" s="103"/>
      <c r="ADA182" s="103"/>
      <c r="ADB182" s="103"/>
      <c r="ADC182" s="103"/>
      <c r="ADD182" s="103"/>
      <c r="ADE182" s="103"/>
      <c r="ADF182" s="103"/>
      <c r="ADG182" s="103"/>
      <c r="ADH182" s="103"/>
      <c r="ADI182" s="103"/>
      <c r="ADJ182" s="103"/>
      <c r="ADK182" s="103"/>
      <c r="ADL182" s="103"/>
      <c r="ADM182" s="103"/>
      <c r="ADN182" s="103"/>
      <c r="ADO182" s="103"/>
      <c r="ADP182" s="103"/>
      <c r="ADQ182" s="103"/>
      <c r="ADR182" s="103"/>
      <c r="ADS182" s="103"/>
      <c r="ADT182" s="103"/>
      <c r="ADU182" s="103"/>
      <c r="ADV182" s="103"/>
      <c r="ADW182" s="103"/>
      <c r="ADX182" s="103"/>
      <c r="ADY182" s="103"/>
      <c r="ADZ182" s="103"/>
      <c r="AEA182" s="103"/>
      <c r="AEB182" s="103"/>
      <c r="AEC182" s="103"/>
      <c r="AED182" s="103"/>
      <c r="AEE182" s="103"/>
      <c r="AEF182" s="103"/>
      <c r="AEG182" s="103"/>
      <c r="AEH182" s="103"/>
      <c r="AEI182" s="103"/>
      <c r="AEJ182" s="103"/>
      <c r="AEK182" s="103"/>
      <c r="AEL182" s="103"/>
      <c r="AEM182" s="103"/>
      <c r="AEN182" s="103"/>
      <c r="AEO182" s="103"/>
      <c r="AEP182" s="103"/>
      <c r="AEQ182" s="103"/>
      <c r="AER182" s="103"/>
      <c r="AES182" s="103"/>
      <c r="AET182" s="103"/>
      <c r="AEU182" s="103"/>
      <c r="AEV182" s="103"/>
      <c r="AEW182" s="103"/>
      <c r="AEX182" s="103"/>
      <c r="AEY182" s="103"/>
      <c r="AEZ182" s="103"/>
      <c r="AFA182" s="103"/>
      <c r="AFB182" s="103"/>
      <c r="AFC182" s="103"/>
      <c r="AFD182" s="103"/>
      <c r="AFE182" s="103"/>
      <c r="AFF182" s="103"/>
      <c r="AFG182" s="103"/>
      <c r="AFH182" s="103"/>
      <c r="AFI182" s="103"/>
      <c r="AFJ182" s="103"/>
      <c r="AFK182" s="103"/>
      <c r="AFL182" s="103"/>
      <c r="AFM182" s="103"/>
      <c r="AFN182" s="103"/>
      <c r="AFO182" s="103"/>
      <c r="AFP182" s="103"/>
      <c r="AFQ182" s="103"/>
      <c r="AFR182" s="103"/>
      <c r="AFS182" s="103"/>
      <c r="AFT182" s="103"/>
      <c r="AFU182" s="103"/>
      <c r="AFV182" s="103"/>
      <c r="AFW182" s="103"/>
      <c r="AFX182" s="103"/>
      <c r="AFY182" s="103"/>
      <c r="AFZ182" s="103"/>
      <c r="AGA182" s="103"/>
      <c r="AGB182" s="103"/>
      <c r="AGC182" s="103"/>
      <c r="AGD182" s="103"/>
      <c r="AGE182" s="103"/>
      <c r="AGF182" s="103"/>
      <c r="AGG182" s="103"/>
      <c r="AGH182" s="103"/>
      <c r="AGI182" s="103"/>
      <c r="AGJ182" s="103"/>
      <c r="AGK182" s="103"/>
      <c r="AGL182" s="103"/>
      <c r="AGM182" s="103"/>
      <c r="AGN182" s="103"/>
      <c r="AGO182" s="103"/>
      <c r="AGP182" s="103"/>
      <c r="AGQ182" s="103"/>
      <c r="AGR182" s="103"/>
      <c r="AGS182" s="103"/>
      <c r="AGT182" s="103"/>
      <c r="AGU182" s="103"/>
      <c r="AGV182" s="103"/>
      <c r="AGW182" s="103"/>
      <c r="AGX182" s="103"/>
      <c r="AGY182" s="103"/>
      <c r="AGZ182" s="103"/>
      <c r="AHA182" s="103"/>
      <c r="AHB182" s="103"/>
      <c r="AHC182" s="103"/>
      <c r="AHD182" s="103"/>
      <c r="AHE182" s="103"/>
      <c r="AHF182" s="103"/>
      <c r="AHG182" s="103"/>
      <c r="AHH182" s="103"/>
      <c r="AHI182" s="103"/>
      <c r="AHJ182" s="103"/>
      <c r="AHK182" s="103"/>
      <c r="AHL182" s="103"/>
      <c r="AHM182" s="103"/>
      <c r="AHN182" s="103"/>
      <c r="AHO182" s="103"/>
      <c r="AHP182" s="103"/>
      <c r="AHQ182" s="103"/>
      <c r="AHR182" s="103"/>
      <c r="AHS182" s="103"/>
      <c r="AHT182" s="103"/>
      <c r="AHU182" s="103"/>
      <c r="AHV182" s="103"/>
      <c r="AHW182" s="103"/>
      <c r="AHX182" s="103"/>
      <c r="AHY182" s="103"/>
      <c r="AHZ182" s="103"/>
      <c r="AIA182" s="103"/>
      <c r="AIB182" s="103"/>
      <c r="AIC182" s="103"/>
      <c r="AID182" s="103"/>
      <c r="AIE182" s="103"/>
      <c r="AIF182" s="103"/>
      <c r="AIG182" s="103"/>
      <c r="AIH182" s="103"/>
      <c r="AII182" s="103"/>
      <c r="AIJ182" s="103"/>
      <c r="AIK182" s="103"/>
      <c r="AIL182" s="103"/>
      <c r="AIM182" s="103"/>
      <c r="AIN182" s="103"/>
      <c r="AIO182" s="103"/>
      <c r="AIP182" s="103"/>
      <c r="AIQ182" s="103"/>
      <c r="AIR182" s="103"/>
      <c r="AIS182" s="103"/>
      <c r="AIT182" s="103"/>
      <c r="AIU182" s="103"/>
      <c r="AIV182" s="103"/>
      <c r="AIW182" s="103"/>
      <c r="AIX182" s="103"/>
      <c r="AIY182" s="103"/>
      <c r="AIZ182" s="103"/>
      <c r="AJA182" s="103"/>
      <c r="AJB182" s="103"/>
      <c r="AJC182" s="103"/>
      <c r="AJD182" s="103"/>
      <c r="AJE182" s="103"/>
      <c r="AJF182" s="103"/>
      <c r="AJG182" s="103"/>
      <c r="AJH182" s="103"/>
      <c r="AJI182" s="103"/>
      <c r="AJJ182" s="103"/>
      <c r="AJK182" s="103"/>
      <c r="AJL182" s="103"/>
      <c r="AJM182" s="103"/>
      <c r="AJN182" s="103"/>
      <c r="AJO182" s="103"/>
      <c r="AJP182" s="103"/>
      <c r="AJQ182" s="103"/>
      <c r="AJR182" s="103"/>
      <c r="AJS182" s="103"/>
      <c r="AJT182" s="103"/>
      <c r="AJU182" s="103"/>
      <c r="AJV182" s="103"/>
      <c r="AJW182" s="103"/>
      <c r="AJX182" s="103"/>
      <c r="AJY182" s="103"/>
      <c r="AJZ182" s="103"/>
      <c r="AKA182" s="103"/>
      <c r="AKB182" s="103"/>
      <c r="AKC182" s="103"/>
      <c r="AKD182" s="103"/>
      <c r="AKE182" s="103"/>
      <c r="AKF182" s="103"/>
      <c r="AKG182" s="103"/>
      <c r="AKH182" s="103"/>
      <c r="AKI182" s="103"/>
      <c r="AKJ182" s="103"/>
      <c r="AKK182" s="103"/>
      <c r="AKL182" s="103"/>
      <c r="AKM182" s="103"/>
      <c r="AKN182" s="103"/>
      <c r="AKO182" s="103"/>
      <c r="AKP182" s="103"/>
      <c r="AKQ182" s="103"/>
      <c r="AKR182" s="103"/>
      <c r="AKS182" s="103"/>
      <c r="AKT182" s="103"/>
      <c r="AKU182" s="103"/>
      <c r="AKV182" s="103"/>
      <c r="AKW182" s="103"/>
      <c r="AKX182" s="103"/>
      <c r="AKY182" s="103"/>
      <c r="AKZ182" s="103"/>
      <c r="ALA182" s="103"/>
      <c r="ALB182" s="103"/>
      <c r="ALC182" s="103"/>
      <c r="ALD182" s="103"/>
      <c r="ALE182" s="103"/>
      <c r="ALF182" s="103"/>
      <c r="ALG182" s="103"/>
      <c r="ALH182" s="103"/>
      <c r="ALI182" s="103"/>
      <c r="ALJ182" s="103"/>
      <c r="ALK182" s="103"/>
      <c r="ALL182" s="103"/>
      <c r="ALM182" s="103"/>
      <c r="ALN182" s="103"/>
      <c r="ALO182" s="103"/>
      <c r="ALP182" s="103"/>
      <c r="ALQ182" s="103"/>
      <c r="ALR182" s="103"/>
      <c r="ALS182" s="103"/>
      <c r="ALT182" s="103"/>
      <c r="ALU182" s="103"/>
      <c r="ALV182" s="103"/>
      <c r="ALW182" s="103"/>
      <c r="ALX182" s="103"/>
      <c r="ALY182" s="103"/>
      <c r="ALZ182" s="103"/>
      <c r="AMA182" s="103"/>
      <c r="AMB182" s="103"/>
      <c r="AMC182" s="103"/>
      <c r="AMD182" s="103"/>
      <c r="AME182" s="103"/>
      <c r="AMF182" s="103"/>
      <c r="AMG182" s="103"/>
      <c r="AMH182" s="103"/>
      <c r="AMI182" s="103"/>
      <c r="AMJ182" s="103"/>
      <c r="AMK182" s="103"/>
      <c r="AML182" s="103"/>
      <c r="AMM182" s="103"/>
      <c r="AMN182" s="103"/>
      <c r="AMO182" s="103"/>
      <c r="AMP182" s="103"/>
      <c r="AMQ182" s="103"/>
      <c r="AMR182" s="103"/>
      <c r="AMS182" s="103"/>
      <c r="AMT182" s="103"/>
      <c r="AMU182" s="103"/>
      <c r="AMV182" s="103"/>
      <c r="AMW182" s="103"/>
      <c r="AMX182" s="103"/>
      <c r="AMY182" s="103"/>
      <c r="AMZ182" s="103"/>
      <c r="ANA182" s="103"/>
      <c r="ANB182" s="103"/>
      <c r="ANC182" s="103"/>
      <c r="AND182" s="103"/>
      <c r="ANE182" s="103"/>
      <c r="ANF182" s="103"/>
      <c r="ANG182" s="103"/>
      <c r="ANH182" s="103"/>
      <c r="ANI182" s="103"/>
      <c r="ANJ182" s="103"/>
      <c r="ANK182" s="103"/>
      <c r="ANL182" s="103"/>
      <c r="ANM182" s="103"/>
      <c r="ANN182" s="103"/>
      <c r="ANO182" s="103"/>
      <c r="ANP182" s="103"/>
      <c r="ANQ182" s="103"/>
      <c r="ANR182" s="103"/>
      <c r="ANS182" s="103"/>
      <c r="ANT182" s="103"/>
      <c r="ANU182" s="103"/>
      <c r="ANV182" s="103"/>
      <c r="ANW182" s="103"/>
      <c r="ANX182" s="103"/>
      <c r="ANY182" s="103"/>
      <c r="ANZ182" s="103"/>
      <c r="AOA182" s="103"/>
      <c r="AOB182" s="103"/>
      <c r="AOC182" s="103"/>
      <c r="AOD182" s="103"/>
      <c r="AOE182" s="103"/>
      <c r="AOF182" s="103"/>
      <c r="AOG182" s="103"/>
      <c r="AOH182" s="103"/>
      <c r="AOI182" s="103"/>
      <c r="AOJ182" s="103"/>
      <c r="AOK182" s="103"/>
      <c r="AOL182" s="103"/>
      <c r="AOM182" s="103"/>
      <c r="AON182" s="103"/>
      <c r="AOO182" s="103"/>
      <c r="AOP182" s="103"/>
      <c r="AOQ182" s="103"/>
      <c r="AOR182" s="103"/>
      <c r="AOS182" s="103"/>
      <c r="AOT182" s="103"/>
      <c r="AOU182" s="103"/>
      <c r="AOV182" s="103"/>
      <c r="AOW182" s="103"/>
      <c r="AOX182" s="103"/>
      <c r="AOY182" s="103"/>
      <c r="AOZ182" s="103"/>
      <c r="APA182" s="103"/>
      <c r="APB182" s="103"/>
      <c r="APC182" s="103"/>
      <c r="APD182" s="103"/>
      <c r="APE182" s="103"/>
      <c r="APF182" s="103"/>
      <c r="APG182" s="103"/>
      <c r="APH182" s="103"/>
      <c r="API182" s="103"/>
      <c r="APJ182" s="103"/>
      <c r="APK182" s="103"/>
      <c r="APL182" s="103"/>
      <c r="APM182" s="103"/>
      <c r="APN182" s="103"/>
      <c r="APO182" s="103"/>
      <c r="APP182" s="103"/>
      <c r="APQ182" s="103"/>
      <c r="APR182" s="103"/>
      <c r="APS182" s="103"/>
      <c r="APT182" s="103"/>
      <c r="APU182" s="103"/>
      <c r="APV182" s="103"/>
      <c r="APW182" s="103"/>
      <c r="APX182" s="103"/>
      <c r="APY182" s="103"/>
      <c r="APZ182" s="103"/>
      <c r="AQA182" s="103"/>
      <c r="AQB182" s="103"/>
      <c r="AQC182" s="103"/>
      <c r="AQD182" s="103"/>
      <c r="AQE182" s="103"/>
      <c r="AQF182" s="103"/>
      <c r="AQG182" s="103"/>
      <c r="AQH182" s="103"/>
      <c r="AQI182" s="103"/>
      <c r="AQJ182" s="103"/>
      <c r="AQK182" s="103"/>
      <c r="AQL182" s="103"/>
      <c r="AQM182" s="103"/>
      <c r="AQN182" s="103"/>
      <c r="AQO182" s="103"/>
      <c r="AQP182" s="103"/>
      <c r="AQQ182" s="103"/>
      <c r="AQR182" s="103"/>
      <c r="AQS182" s="103"/>
      <c r="AQT182" s="103"/>
      <c r="AQU182" s="103"/>
      <c r="AQV182" s="103"/>
      <c r="AQW182" s="103"/>
      <c r="AQX182" s="103"/>
      <c r="AQY182" s="103"/>
      <c r="AQZ182" s="103"/>
      <c r="ARA182" s="103"/>
      <c r="ARB182" s="103"/>
      <c r="ARC182" s="103"/>
      <c r="ARD182" s="103"/>
      <c r="ARE182" s="103"/>
      <c r="ARF182" s="103"/>
      <c r="ARG182" s="103"/>
      <c r="ARH182" s="103"/>
      <c r="ARI182" s="103"/>
      <c r="ARJ182" s="103"/>
      <c r="ARK182" s="103"/>
      <c r="ARL182" s="103"/>
      <c r="ARM182" s="103"/>
      <c r="ARN182" s="103"/>
      <c r="ARO182" s="103"/>
      <c r="ARP182" s="103"/>
      <c r="ARQ182" s="103"/>
      <c r="ARR182" s="103"/>
      <c r="ARS182" s="103"/>
      <c r="ART182" s="103"/>
      <c r="ARU182" s="103"/>
      <c r="ARV182" s="103"/>
      <c r="ARW182" s="103"/>
      <c r="ARX182" s="103"/>
      <c r="ARY182" s="103"/>
      <c r="ARZ182" s="103"/>
      <c r="ASA182" s="103"/>
      <c r="ASB182" s="103"/>
      <c r="ASC182" s="103"/>
      <c r="ASD182" s="103"/>
      <c r="ASE182" s="103"/>
      <c r="ASF182" s="103"/>
      <c r="ASG182" s="103"/>
      <c r="ASH182" s="103"/>
      <c r="ASI182" s="103"/>
      <c r="ASJ182" s="103"/>
      <c r="ASK182" s="103"/>
      <c r="ASL182" s="103"/>
      <c r="ASM182" s="103"/>
      <c r="ASN182" s="103"/>
      <c r="ASO182" s="103"/>
      <c r="ASP182" s="103"/>
      <c r="ASQ182" s="103"/>
      <c r="ASR182" s="103"/>
      <c r="ASS182" s="103"/>
      <c r="AST182" s="103"/>
      <c r="ASU182" s="103"/>
      <c r="ASV182" s="103"/>
      <c r="ASW182" s="103"/>
      <c r="ASX182" s="103"/>
      <c r="ASY182" s="103"/>
      <c r="ASZ182" s="103"/>
      <c r="ATA182" s="103"/>
      <c r="ATB182" s="103"/>
      <c r="ATC182" s="103"/>
      <c r="ATD182" s="103"/>
      <c r="ATE182" s="103"/>
      <c r="ATF182" s="103"/>
      <c r="ATG182" s="103"/>
      <c r="ATH182" s="103"/>
      <c r="ATI182" s="103"/>
      <c r="ATJ182" s="103"/>
      <c r="ATK182" s="103"/>
      <c r="ATL182" s="103"/>
      <c r="ATM182" s="103"/>
      <c r="ATN182" s="103"/>
      <c r="ATO182" s="103"/>
      <c r="ATP182" s="103"/>
      <c r="ATQ182" s="103"/>
      <c r="ATR182" s="103"/>
      <c r="ATS182" s="103"/>
      <c r="ATT182" s="103"/>
      <c r="ATU182" s="103"/>
      <c r="ATV182" s="103"/>
      <c r="ATW182" s="103"/>
      <c r="ATX182" s="103"/>
      <c r="ATY182" s="103"/>
      <c r="ATZ182" s="103"/>
      <c r="AUA182" s="103"/>
      <c r="AUB182" s="103"/>
      <c r="AUC182" s="103"/>
      <c r="AUD182" s="103"/>
      <c r="AUE182" s="103"/>
      <c r="AUF182" s="103"/>
      <c r="AUG182" s="103"/>
      <c r="AUH182" s="103"/>
      <c r="AUI182" s="103"/>
      <c r="AUJ182" s="103"/>
      <c r="AUK182" s="103"/>
      <c r="AUL182" s="103"/>
      <c r="AUM182" s="103"/>
      <c r="AUN182" s="103"/>
      <c r="AUO182" s="103"/>
      <c r="AUP182" s="103"/>
      <c r="AUQ182" s="103"/>
      <c r="AUR182" s="103"/>
      <c r="AUS182" s="103"/>
      <c r="AUT182" s="103"/>
      <c r="AUU182" s="103"/>
      <c r="AUV182" s="103"/>
      <c r="AUW182" s="103"/>
      <c r="AUX182" s="103"/>
      <c r="AUY182" s="103"/>
      <c r="AUZ182" s="103"/>
      <c r="AVA182" s="103"/>
      <c r="AVB182" s="103"/>
      <c r="AVC182" s="103"/>
      <c r="AVD182" s="103"/>
      <c r="AVE182" s="103"/>
      <c r="AVF182" s="103"/>
      <c r="AVG182" s="103"/>
      <c r="AVH182" s="103"/>
      <c r="AVI182" s="103"/>
      <c r="AVJ182" s="103"/>
      <c r="AVK182" s="103"/>
      <c r="AVL182" s="103"/>
      <c r="AVM182" s="103"/>
      <c r="AVN182" s="103"/>
      <c r="AVO182" s="103"/>
      <c r="AVP182" s="103"/>
      <c r="AVQ182" s="103"/>
      <c r="AVR182" s="103"/>
      <c r="AVS182" s="103"/>
      <c r="AVT182" s="103"/>
      <c r="AVU182" s="103"/>
      <c r="AVV182" s="103"/>
      <c r="AVW182" s="103"/>
      <c r="AVX182" s="103"/>
      <c r="AVY182" s="103"/>
      <c r="AVZ182" s="103"/>
      <c r="AWA182" s="103"/>
      <c r="AWB182" s="103"/>
      <c r="AWC182" s="103"/>
      <c r="AWD182" s="103"/>
      <c r="AWE182" s="103"/>
      <c r="AWF182" s="103"/>
      <c r="AWG182" s="103"/>
      <c r="AWH182" s="103"/>
      <c r="AWI182" s="103"/>
      <c r="AWJ182" s="103"/>
      <c r="AWK182" s="103"/>
      <c r="AWL182" s="103"/>
      <c r="AWM182" s="103"/>
      <c r="AWN182" s="103"/>
      <c r="AWO182" s="103"/>
      <c r="AWP182" s="103"/>
      <c r="AWQ182" s="103"/>
      <c r="AWR182" s="103"/>
      <c r="AWS182" s="103"/>
      <c r="AWT182" s="103"/>
      <c r="AWU182" s="103"/>
      <c r="AWV182" s="103"/>
      <c r="AWW182" s="103"/>
      <c r="AWX182" s="103"/>
      <c r="AWY182" s="103"/>
      <c r="AWZ182" s="103"/>
      <c r="AXA182" s="103"/>
      <c r="AXB182" s="103"/>
      <c r="AXC182" s="103"/>
      <c r="AXD182" s="103"/>
      <c r="AXE182" s="103"/>
      <c r="AXF182" s="103"/>
      <c r="AXG182" s="103"/>
      <c r="AXH182" s="103"/>
      <c r="AXI182" s="103"/>
      <c r="AXJ182" s="103"/>
      <c r="AXK182" s="103"/>
      <c r="AXL182" s="103"/>
      <c r="AXM182" s="103"/>
      <c r="AXN182" s="103"/>
      <c r="AXO182" s="103"/>
      <c r="AXP182" s="103"/>
      <c r="AXQ182" s="103"/>
      <c r="AXR182" s="103"/>
      <c r="AXS182" s="103"/>
      <c r="AXT182" s="103"/>
      <c r="AXU182" s="103"/>
      <c r="AXV182" s="103"/>
      <c r="AXW182" s="103"/>
      <c r="AXX182" s="103"/>
      <c r="AXY182" s="103"/>
      <c r="AXZ182" s="103"/>
      <c r="AYA182" s="103"/>
      <c r="AYB182" s="103"/>
      <c r="AYC182" s="103"/>
      <c r="AYD182" s="103"/>
      <c r="AYE182" s="103"/>
      <c r="AYF182" s="103"/>
      <c r="AYG182" s="103"/>
      <c r="AYH182" s="103"/>
      <c r="AYI182" s="103"/>
      <c r="AYJ182" s="103"/>
      <c r="AYK182" s="103"/>
      <c r="AYL182" s="103"/>
      <c r="AYM182" s="103"/>
      <c r="AYN182" s="103"/>
      <c r="AYO182" s="103"/>
      <c r="AYP182" s="103"/>
      <c r="AYQ182" s="103"/>
      <c r="AYR182" s="103"/>
      <c r="AYS182" s="103"/>
      <c r="AYT182" s="103"/>
      <c r="AYU182" s="103"/>
      <c r="AYV182" s="103"/>
      <c r="AYW182" s="103"/>
      <c r="AYX182" s="103"/>
      <c r="AYY182" s="103"/>
      <c r="AYZ182" s="103"/>
      <c r="AZA182" s="103"/>
      <c r="AZB182" s="103"/>
      <c r="AZC182" s="103"/>
      <c r="AZD182" s="103"/>
      <c r="AZE182" s="103"/>
      <c r="AZF182" s="103"/>
      <c r="AZG182" s="103"/>
      <c r="AZH182" s="103"/>
      <c r="AZI182" s="103"/>
      <c r="AZJ182" s="103"/>
      <c r="AZK182" s="103"/>
      <c r="AZL182" s="103"/>
      <c r="AZM182" s="103"/>
      <c r="AZN182" s="103"/>
      <c r="AZO182" s="103"/>
      <c r="AZP182" s="103"/>
      <c r="AZQ182" s="103"/>
      <c r="AZR182" s="103"/>
      <c r="AZS182" s="103"/>
      <c r="AZT182" s="103"/>
      <c r="AZU182" s="103"/>
      <c r="AZV182" s="103"/>
      <c r="AZW182" s="103"/>
      <c r="AZX182" s="103"/>
      <c r="AZY182" s="103"/>
      <c r="AZZ182" s="103"/>
      <c r="BAA182" s="103"/>
      <c r="BAB182" s="103"/>
      <c r="BAC182" s="103"/>
      <c r="BAD182" s="103"/>
      <c r="BAE182" s="103"/>
      <c r="BAF182" s="103"/>
      <c r="BAG182" s="103"/>
      <c r="BAH182" s="103"/>
      <c r="BAI182" s="103"/>
      <c r="BAJ182" s="103"/>
      <c r="BAK182" s="103"/>
      <c r="BAL182" s="103"/>
      <c r="BAM182" s="103"/>
      <c r="BAN182" s="103"/>
      <c r="BAO182" s="103"/>
      <c r="BAP182" s="103"/>
      <c r="BAQ182" s="103"/>
      <c r="BAR182" s="103"/>
      <c r="BAS182" s="103"/>
      <c r="BAT182" s="103"/>
      <c r="BAU182" s="103"/>
      <c r="BAV182" s="103"/>
      <c r="BAW182" s="103"/>
      <c r="BAX182" s="103"/>
      <c r="BAY182" s="103"/>
      <c r="BAZ182" s="103"/>
      <c r="BBA182" s="103"/>
      <c r="BBB182" s="103"/>
      <c r="BBC182" s="103"/>
      <c r="BBD182" s="103"/>
      <c r="BBE182" s="103"/>
      <c r="BBF182" s="103"/>
      <c r="BBG182" s="103"/>
      <c r="BBH182" s="103"/>
      <c r="BBI182" s="103"/>
      <c r="BBJ182" s="103"/>
      <c r="BBK182" s="103"/>
      <c r="BBL182" s="103"/>
      <c r="BBM182" s="103"/>
      <c r="BBN182" s="103"/>
      <c r="BBO182" s="103"/>
      <c r="BBP182" s="103"/>
      <c r="BBQ182" s="103"/>
      <c r="BBR182" s="103"/>
      <c r="BBS182" s="103"/>
      <c r="BBT182" s="103"/>
      <c r="BBU182" s="103"/>
      <c r="BBV182" s="103"/>
      <c r="BBW182" s="103"/>
      <c r="BBX182" s="103"/>
      <c r="BBY182" s="103"/>
      <c r="BBZ182" s="103"/>
      <c r="BCA182" s="103"/>
      <c r="BCB182" s="103"/>
      <c r="BCC182" s="103"/>
      <c r="BCD182" s="103"/>
      <c r="BCE182" s="103"/>
      <c r="BCF182" s="103"/>
      <c r="BCG182" s="103"/>
      <c r="BCH182" s="103"/>
      <c r="BCI182" s="103"/>
      <c r="BCJ182" s="103"/>
      <c r="BCK182" s="103"/>
      <c r="BCL182" s="103"/>
      <c r="BCM182" s="103"/>
      <c r="BCN182" s="103"/>
      <c r="BCO182" s="103"/>
      <c r="BCP182" s="103"/>
      <c r="BCQ182" s="103"/>
      <c r="BCR182" s="103"/>
      <c r="BCS182" s="103"/>
      <c r="BCT182" s="103"/>
      <c r="BCU182" s="103"/>
      <c r="BCV182" s="103"/>
      <c r="BCW182" s="103"/>
      <c r="BCX182" s="103"/>
      <c r="BCY182" s="103"/>
      <c r="BCZ182" s="103"/>
      <c r="BDA182" s="103"/>
      <c r="BDB182" s="103"/>
      <c r="BDC182" s="103"/>
      <c r="BDD182" s="103"/>
      <c r="BDE182" s="103"/>
      <c r="BDF182" s="103"/>
      <c r="BDG182" s="103"/>
      <c r="BDH182" s="103"/>
      <c r="BDI182" s="103"/>
      <c r="BDJ182" s="103"/>
      <c r="BDK182" s="103"/>
      <c r="BDL182" s="103"/>
      <c r="BDM182" s="103"/>
      <c r="BDN182" s="103"/>
      <c r="BDO182" s="103"/>
      <c r="BDP182" s="103"/>
      <c r="BDQ182" s="103"/>
      <c r="BDR182" s="103"/>
      <c r="BDS182" s="103"/>
      <c r="BDT182" s="103"/>
      <c r="BDU182" s="103"/>
      <c r="BDV182" s="103"/>
      <c r="BDW182" s="103"/>
      <c r="BDX182" s="103"/>
      <c r="BDY182" s="103"/>
      <c r="BDZ182" s="103"/>
      <c r="BEA182" s="103"/>
      <c r="BEB182" s="103"/>
      <c r="BEC182" s="103"/>
      <c r="BED182" s="103"/>
      <c r="BEE182" s="103"/>
      <c r="BEF182" s="103"/>
      <c r="BEG182" s="103"/>
      <c r="BEH182" s="103"/>
      <c r="BEI182" s="103"/>
      <c r="BEJ182" s="103"/>
      <c r="BEK182" s="103"/>
      <c r="BEL182" s="103"/>
      <c r="BEM182" s="103"/>
      <c r="BEN182" s="103"/>
      <c r="BEO182" s="103"/>
      <c r="BEP182" s="103"/>
      <c r="BEQ182" s="103"/>
      <c r="BER182" s="103"/>
      <c r="BES182" s="103"/>
      <c r="BET182" s="103"/>
      <c r="BEU182" s="103"/>
      <c r="BEV182" s="103"/>
      <c r="BEW182" s="103"/>
      <c r="BEX182" s="103"/>
      <c r="BEY182" s="103"/>
      <c r="BEZ182" s="103"/>
      <c r="BFA182" s="103"/>
      <c r="BFB182" s="103"/>
      <c r="BFC182" s="103"/>
      <c r="BFD182" s="103"/>
      <c r="BFE182" s="103"/>
      <c r="BFF182" s="103"/>
      <c r="BFG182" s="103"/>
      <c r="BFH182" s="103"/>
      <c r="BFI182" s="103"/>
      <c r="BFJ182" s="103"/>
      <c r="BFK182" s="103"/>
      <c r="BFL182" s="103"/>
      <c r="BFM182" s="103"/>
      <c r="BFN182" s="103"/>
      <c r="BFO182" s="103"/>
      <c r="BFP182" s="103"/>
      <c r="BFQ182" s="103"/>
      <c r="BFR182" s="103"/>
      <c r="BFS182" s="103"/>
      <c r="BFT182" s="103"/>
      <c r="BFU182" s="103"/>
      <c r="BFV182" s="103"/>
      <c r="BFW182" s="103"/>
      <c r="BFX182" s="103"/>
      <c r="BFY182" s="103"/>
      <c r="BFZ182" s="103"/>
      <c r="BGA182" s="103"/>
      <c r="BGB182" s="103"/>
      <c r="BGC182" s="103"/>
      <c r="BGD182" s="103"/>
      <c r="BGE182" s="103"/>
      <c r="BGF182" s="103"/>
      <c r="BGG182" s="103"/>
      <c r="BGH182" s="103"/>
      <c r="BGI182" s="103"/>
      <c r="BGJ182" s="103"/>
      <c r="BGK182" s="103"/>
      <c r="BGL182" s="103"/>
      <c r="BGM182" s="103"/>
      <c r="BGN182" s="103"/>
      <c r="BGO182" s="103"/>
      <c r="BGP182" s="103"/>
      <c r="BGQ182" s="103"/>
      <c r="BGR182" s="103"/>
      <c r="BGS182" s="103"/>
      <c r="BGT182" s="103"/>
      <c r="BGU182" s="103"/>
      <c r="BGV182" s="103"/>
      <c r="BGW182" s="103"/>
      <c r="BGX182" s="103"/>
      <c r="BGY182" s="103"/>
      <c r="BGZ182" s="103"/>
      <c r="BHA182" s="103"/>
      <c r="BHB182" s="103"/>
      <c r="BHC182" s="103"/>
      <c r="BHD182" s="103"/>
      <c r="BHE182" s="103"/>
      <c r="BHF182" s="103"/>
      <c r="BHG182" s="103"/>
      <c r="BHH182" s="103"/>
      <c r="BHI182" s="103"/>
      <c r="BHJ182" s="103"/>
      <c r="BHK182" s="103"/>
      <c r="BHL182" s="103"/>
      <c r="BHM182" s="103"/>
      <c r="BHN182" s="103"/>
      <c r="BHO182" s="103"/>
      <c r="BHP182" s="103"/>
      <c r="BHQ182" s="103"/>
      <c r="BHR182" s="103"/>
      <c r="BHS182" s="103"/>
      <c r="BHT182" s="103"/>
      <c r="BHU182" s="103"/>
      <c r="BHV182" s="103"/>
      <c r="BHW182" s="103"/>
      <c r="BHX182" s="103"/>
      <c r="BHY182" s="103"/>
      <c r="BHZ182" s="103"/>
      <c r="BIA182" s="103"/>
      <c r="BIB182" s="103"/>
      <c r="BIC182" s="103"/>
      <c r="BID182" s="103"/>
      <c r="BIE182" s="103"/>
      <c r="BIF182" s="103"/>
      <c r="BIG182" s="103"/>
      <c r="BIH182" s="103"/>
      <c r="BII182" s="103"/>
      <c r="BIJ182" s="103"/>
      <c r="BIK182" s="103"/>
      <c r="BIL182" s="103"/>
      <c r="BIM182" s="103"/>
      <c r="BIN182" s="103"/>
      <c r="BIO182" s="103"/>
      <c r="BIP182" s="103"/>
      <c r="BIQ182" s="103"/>
      <c r="BIR182" s="103"/>
      <c r="BIS182" s="103"/>
      <c r="BIT182" s="103"/>
      <c r="BIU182" s="103"/>
      <c r="BIV182" s="103"/>
      <c r="BIW182" s="103"/>
      <c r="BIX182" s="103"/>
      <c r="BIY182" s="103"/>
      <c r="BIZ182" s="103"/>
      <c r="BJA182" s="103"/>
      <c r="BJB182" s="103"/>
      <c r="BJC182" s="103"/>
      <c r="BJD182" s="103"/>
      <c r="BJE182" s="103"/>
      <c r="BJF182" s="103"/>
      <c r="BJG182" s="103"/>
      <c r="BJH182" s="103"/>
      <c r="BJI182" s="103"/>
      <c r="BJJ182" s="103"/>
      <c r="BJK182" s="103"/>
      <c r="BJL182" s="103"/>
      <c r="BJM182" s="103"/>
      <c r="BJN182" s="103"/>
      <c r="BJO182" s="103"/>
      <c r="BJP182" s="103"/>
      <c r="BJQ182" s="103"/>
      <c r="BJR182" s="103"/>
      <c r="BJS182" s="103"/>
      <c r="BJT182" s="103"/>
      <c r="BJU182" s="103"/>
      <c r="BJV182" s="103"/>
      <c r="BJW182" s="103"/>
      <c r="BJX182" s="103"/>
      <c r="BJY182" s="103"/>
      <c r="BJZ182" s="103"/>
      <c r="BKA182" s="103"/>
      <c r="BKB182" s="103"/>
      <c r="BKC182" s="103"/>
      <c r="BKD182" s="103"/>
      <c r="BKE182" s="103"/>
      <c r="BKF182" s="103"/>
      <c r="BKG182" s="103"/>
      <c r="BKH182" s="103"/>
      <c r="BKI182" s="103"/>
      <c r="BKJ182" s="103"/>
      <c r="BKK182" s="103"/>
      <c r="BKL182" s="103"/>
      <c r="BKM182" s="103"/>
      <c r="BKN182" s="103"/>
      <c r="BKO182" s="103"/>
      <c r="BKP182" s="103"/>
      <c r="BKQ182" s="103"/>
      <c r="BKR182" s="103"/>
      <c r="BKS182" s="103"/>
      <c r="BKT182" s="103"/>
      <c r="BKU182" s="103"/>
      <c r="BKV182" s="103"/>
      <c r="BKW182" s="103"/>
      <c r="BKX182" s="103"/>
      <c r="BKY182" s="103"/>
      <c r="BKZ182" s="103"/>
      <c r="BLA182" s="103"/>
      <c r="BLB182" s="103"/>
      <c r="BLC182" s="103"/>
      <c r="BLD182" s="103"/>
      <c r="BLE182" s="103"/>
      <c r="BLF182" s="103"/>
      <c r="BLG182" s="103"/>
      <c r="BLH182" s="103"/>
      <c r="BLI182" s="103"/>
      <c r="BLJ182" s="103"/>
      <c r="BLK182" s="103"/>
      <c r="BLL182" s="103"/>
      <c r="BLM182" s="103"/>
      <c r="BLN182" s="103"/>
      <c r="BLO182" s="103"/>
      <c r="BLP182" s="103"/>
      <c r="BLQ182" s="103"/>
      <c r="BLR182" s="103"/>
      <c r="BLS182" s="103"/>
      <c r="BLT182" s="103"/>
      <c r="BLU182" s="103"/>
      <c r="BLV182" s="103"/>
      <c r="BLW182" s="103"/>
      <c r="BLX182" s="103"/>
      <c r="BLY182" s="103"/>
      <c r="BLZ182" s="103"/>
      <c r="BMA182" s="103"/>
      <c r="BMB182" s="103"/>
      <c r="BMC182" s="103"/>
      <c r="BMD182" s="103"/>
      <c r="BME182" s="103"/>
      <c r="BMF182" s="103"/>
      <c r="BMG182" s="103"/>
      <c r="BMH182" s="103"/>
      <c r="BMI182" s="103"/>
      <c r="BMJ182" s="103"/>
      <c r="BMK182" s="103"/>
      <c r="BML182" s="103"/>
      <c r="BMM182" s="103"/>
      <c r="BMN182" s="103"/>
      <c r="BMO182" s="103"/>
      <c r="BMP182" s="103"/>
      <c r="BMQ182" s="103"/>
      <c r="BMR182" s="103"/>
      <c r="BMS182" s="103"/>
      <c r="BMT182" s="103"/>
      <c r="BMU182" s="103"/>
      <c r="BMV182" s="103"/>
      <c r="BMW182" s="103"/>
      <c r="BMX182" s="103"/>
      <c r="BMY182" s="103"/>
      <c r="BMZ182" s="103"/>
      <c r="BNA182" s="103"/>
      <c r="BNB182" s="103"/>
      <c r="BNC182" s="103"/>
      <c r="BND182" s="103"/>
      <c r="BNE182" s="103"/>
      <c r="BNF182" s="103"/>
      <c r="BNG182" s="103"/>
      <c r="BNH182" s="103"/>
      <c r="BNI182" s="103"/>
      <c r="BNJ182" s="103"/>
      <c r="BNK182" s="103"/>
      <c r="BNL182" s="103"/>
      <c r="BNM182" s="103"/>
      <c r="BNN182" s="103"/>
      <c r="BNO182" s="103"/>
      <c r="BNP182" s="103"/>
      <c r="BNQ182" s="103"/>
      <c r="BNR182" s="103"/>
      <c r="BNS182" s="103"/>
      <c r="BNT182" s="103"/>
      <c r="BNU182" s="103"/>
      <c r="BNV182" s="103"/>
      <c r="BNW182" s="103"/>
      <c r="BNX182" s="103"/>
      <c r="BNY182" s="103"/>
      <c r="BNZ182" s="103"/>
      <c r="BOA182" s="103"/>
      <c r="BOB182" s="103"/>
      <c r="BOC182" s="103"/>
      <c r="BOD182" s="103"/>
      <c r="BOE182" s="103"/>
      <c r="BOF182" s="103"/>
      <c r="BOG182" s="103"/>
      <c r="BOH182" s="103"/>
      <c r="BOI182" s="103"/>
      <c r="BOJ182" s="103"/>
      <c r="BOK182" s="103"/>
      <c r="BOL182" s="103"/>
      <c r="BOM182" s="103"/>
      <c r="BON182" s="103"/>
      <c r="BOO182" s="103"/>
      <c r="BOP182" s="103"/>
      <c r="BOQ182" s="103"/>
      <c r="BOR182" s="103"/>
      <c r="BOS182" s="103"/>
      <c r="BOT182" s="103"/>
      <c r="BOU182" s="103"/>
      <c r="BOV182" s="103"/>
      <c r="BOW182" s="103"/>
      <c r="BOX182" s="103"/>
      <c r="BOY182" s="103"/>
      <c r="BOZ182" s="103"/>
      <c r="BPA182" s="103"/>
      <c r="BPB182" s="103"/>
      <c r="BPC182" s="103"/>
      <c r="BPD182" s="103"/>
      <c r="BPE182" s="103"/>
      <c r="BPF182" s="103"/>
      <c r="BPG182" s="103"/>
      <c r="BPH182" s="103"/>
      <c r="BPI182" s="103"/>
      <c r="BPJ182" s="103"/>
      <c r="BPK182" s="103"/>
      <c r="BPL182" s="103"/>
      <c r="BPM182" s="103"/>
      <c r="BPN182" s="103"/>
      <c r="BPO182" s="103"/>
      <c r="BPP182" s="103"/>
      <c r="BPQ182" s="103"/>
      <c r="BPR182" s="103"/>
      <c r="BPS182" s="103"/>
      <c r="BPT182" s="103"/>
      <c r="BPU182" s="103"/>
      <c r="BPV182" s="103"/>
      <c r="BPW182" s="103"/>
      <c r="BPX182" s="103"/>
      <c r="BPY182" s="103"/>
      <c r="BPZ182" s="103"/>
      <c r="BQA182" s="103"/>
      <c r="BQB182" s="103"/>
      <c r="BQC182" s="103"/>
      <c r="BQD182" s="103"/>
      <c r="BQE182" s="103"/>
      <c r="BQF182" s="103"/>
      <c r="BQG182" s="103"/>
      <c r="BQH182" s="103"/>
      <c r="BQI182" s="103"/>
      <c r="BQJ182" s="103"/>
      <c r="BQK182" s="103"/>
      <c r="BQL182" s="103"/>
      <c r="BQM182" s="103"/>
      <c r="BQN182" s="103"/>
      <c r="BQO182" s="103"/>
      <c r="BQP182" s="103"/>
      <c r="BQQ182" s="103"/>
      <c r="BQR182" s="103"/>
      <c r="BQS182" s="103"/>
      <c r="BQT182" s="103"/>
      <c r="BQU182" s="103"/>
      <c r="BQV182" s="103"/>
      <c r="BQW182" s="103"/>
      <c r="BQX182" s="103"/>
      <c r="BQY182" s="103"/>
      <c r="BQZ182" s="103"/>
      <c r="BRA182" s="103"/>
      <c r="BRB182" s="103"/>
      <c r="BRC182" s="103"/>
      <c r="BRD182" s="103"/>
      <c r="BRE182" s="103"/>
      <c r="BRF182" s="103"/>
      <c r="BRG182" s="103"/>
      <c r="BRH182" s="103"/>
      <c r="BRI182" s="103"/>
      <c r="BRJ182" s="103"/>
      <c r="BRK182" s="103"/>
      <c r="BRL182" s="103"/>
      <c r="BRM182" s="103"/>
      <c r="BRN182" s="103"/>
      <c r="BRO182" s="103"/>
      <c r="BRP182" s="103"/>
      <c r="BRQ182" s="103"/>
      <c r="BRR182" s="103"/>
      <c r="BRS182" s="103"/>
      <c r="BRT182" s="103"/>
      <c r="BRU182" s="103"/>
      <c r="BRV182" s="103"/>
      <c r="BRW182" s="103"/>
      <c r="BRX182" s="103"/>
      <c r="BRY182" s="103"/>
      <c r="BRZ182" s="103"/>
      <c r="BSA182" s="103"/>
      <c r="BSB182" s="103"/>
      <c r="BSC182" s="103"/>
      <c r="BSD182" s="103"/>
      <c r="BSE182" s="103"/>
      <c r="BSF182" s="103"/>
      <c r="BSG182" s="103"/>
      <c r="BSH182" s="103"/>
      <c r="BSI182" s="103"/>
      <c r="BSJ182" s="103"/>
      <c r="BSK182" s="103"/>
      <c r="BSL182" s="103"/>
      <c r="BSM182" s="103"/>
      <c r="BSN182" s="103"/>
      <c r="BSO182" s="103"/>
      <c r="BSP182" s="103"/>
      <c r="BSQ182" s="103"/>
      <c r="BSR182" s="103"/>
      <c r="BSS182" s="103"/>
      <c r="BST182" s="103"/>
      <c r="BSU182" s="103"/>
      <c r="BSV182" s="103"/>
      <c r="BSW182" s="103"/>
      <c r="BSX182" s="103"/>
      <c r="BSY182" s="103"/>
      <c r="BSZ182" s="103"/>
      <c r="BTA182" s="103"/>
      <c r="BTB182" s="103"/>
      <c r="BTC182" s="103"/>
      <c r="BTD182" s="103"/>
      <c r="BTE182" s="103"/>
      <c r="BTF182" s="103"/>
      <c r="BTG182" s="103"/>
      <c r="BTH182" s="103"/>
      <c r="BTI182" s="103"/>
      <c r="BTJ182" s="103"/>
      <c r="BTK182" s="103"/>
      <c r="BTL182" s="103"/>
      <c r="BTM182" s="103"/>
      <c r="BTN182" s="103"/>
      <c r="BTO182" s="103"/>
      <c r="BTP182" s="103"/>
      <c r="BTQ182" s="103"/>
      <c r="BTR182" s="103"/>
      <c r="BTS182" s="103"/>
      <c r="BTT182" s="103"/>
      <c r="BTU182" s="103"/>
      <c r="BTV182" s="103"/>
      <c r="BTW182" s="103"/>
      <c r="BTX182" s="103"/>
      <c r="BTY182" s="103"/>
      <c r="BTZ182" s="103"/>
      <c r="BUA182" s="103"/>
      <c r="BUB182" s="103"/>
      <c r="BUC182" s="103"/>
      <c r="BUD182" s="103"/>
      <c r="BUE182" s="103"/>
      <c r="BUF182" s="103"/>
      <c r="BUG182" s="103"/>
      <c r="BUH182" s="103"/>
      <c r="BUI182" s="103"/>
      <c r="BUJ182" s="103"/>
      <c r="BUK182" s="103"/>
      <c r="BUL182" s="103"/>
      <c r="BUM182" s="103"/>
      <c r="BUN182" s="103"/>
      <c r="BUO182" s="103"/>
      <c r="BUP182" s="103"/>
      <c r="BUQ182" s="103"/>
      <c r="BUR182" s="103"/>
      <c r="BUS182" s="103"/>
      <c r="BUT182" s="103"/>
      <c r="BUU182" s="103"/>
      <c r="BUV182" s="103"/>
      <c r="BUW182" s="103"/>
      <c r="BUX182" s="103"/>
      <c r="BUY182" s="103"/>
      <c r="BUZ182" s="103"/>
      <c r="BVA182" s="103"/>
      <c r="BVB182" s="103"/>
      <c r="BVC182" s="103"/>
      <c r="BVD182" s="103"/>
      <c r="BVE182" s="103"/>
      <c r="BVF182" s="103"/>
      <c r="BVG182" s="103"/>
      <c r="BVH182" s="103"/>
      <c r="BVI182" s="103"/>
      <c r="BVJ182" s="103"/>
      <c r="BVK182" s="103"/>
      <c r="BVL182" s="103"/>
      <c r="BVM182" s="103"/>
      <c r="BVN182" s="103"/>
      <c r="BVO182" s="103"/>
      <c r="BVP182" s="103"/>
      <c r="BVQ182" s="103"/>
      <c r="BVR182" s="103"/>
      <c r="BVS182" s="103"/>
      <c r="BVT182" s="103"/>
      <c r="BVU182" s="103"/>
      <c r="BVV182" s="103"/>
      <c r="BVW182" s="103"/>
      <c r="BVX182" s="103"/>
      <c r="BVY182" s="103"/>
      <c r="BVZ182" s="103"/>
      <c r="BWA182" s="103"/>
      <c r="BWB182" s="103"/>
      <c r="BWC182" s="103"/>
      <c r="BWD182" s="103"/>
      <c r="BWE182" s="103"/>
      <c r="BWF182" s="103"/>
      <c r="BWG182" s="103"/>
      <c r="BWH182" s="103"/>
      <c r="BWI182" s="103"/>
      <c r="BWJ182" s="103"/>
      <c r="BWK182" s="103"/>
      <c r="BWL182" s="103"/>
      <c r="BWM182" s="103"/>
      <c r="BWN182" s="103"/>
      <c r="BWO182" s="103"/>
      <c r="BWP182" s="103"/>
      <c r="BWQ182" s="103"/>
      <c r="BWR182" s="103"/>
      <c r="BWS182" s="103"/>
      <c r="BWT182" s="103"/>
      <c r="BWU182" s="103"/>
      <c r="BWV182" s="103"/>
      <c r="BWW182" s="103"/>
      <c r="BWX182" s="103"/>
      <c r="BWY182" s="103"/>
      <c r="BWZ182" s="103"/>
      <c r="BXA182" s="103"/>
      <c r="BXB182" s="103"/>
      <c r="BXC182" s="103"/>
      <c r="BXD182" s="103"/>
      <c r="BXE182" s="103"/>
      <c r="BXF182" s="103"/>
      <c r="BXG182" s="103"/>
      <c r="BXH182" s="103"/>
      <c r="BXI182" s="103"/>
      <c r="BXJ182" s="103"/>
      <c r="BXK182" s="103"/>
      <c r="BXL182" s="103"/>
      <c r="BXM182" s="103"/>
      <c r="BXN182" s="103"/>
      <c r="BXO182" s="103"/>
      <c r="BXP182" s="103"/>
      <c r="BXQ182" s="103"/>
      <c r="BXR182" s="103"/>
      <c r="BXS182" s="103"/>
      <c r="BXT182" s="103"/>
      <c r="BXU182" s="103"/>
      <c r="BXV182" s="103"/>
      <c r="BXW182" s="103"/>
      <c r="BXX182" s="103"/>
      <c r="BXY182" s="103"/>
      <c r="BXZ182" s="103"/>
      <c r="BYA182" s="103"/>
      <c r="BYB182" s="103"/>
      <c r="BYC182" s="103"/>
      <c r="BYD182" s="103"/>
      <c r="BYE182" s="103"/>
      <c r="BYF182" s="103"/>
      <c r="BYG182" s="103"/>
      <c r="BYH182" s="103"/>
      <c r="BYI182" s="103"/>
      <c r="BYJ182" s="103"/>
      <c r="BYK182" s="103"/>
      <c r="BYL182" s="103"/>
      <c r="BYM182" s="103"/>
      <c r="BYN182" s="103"/>
      <c r="BYO182" s="103"/>
      <c r="BYP182" s="103"/>
      <c r="BYQ182" s="103"/>
      <c r="BYR182" s="103"/>
      <c r="BYS182" s="103"/>
      <c r="BYT182" s="103"/>
      <c r="BYU182" s="103"/>
      <c r="BYV182" s="103"/>
      <c r="BYW182" s="103"/>
      <c r="BYX182" s="103"/>
      <c r="BYY182" s="103"/>
      <c r="BYZ182" s="103"/>
      <c r="BZA182" s="103"/>
      <c r="BZB182" s="103"/>
      <c r="BZC182" s="103"/>
      <c r="BZD182" s="103"/>
      <c r="BZE182" s="103"/>
      <c r="BZF182" s="103"/>
      <c r="BZG182" s="103"/>
      <c r="BZH182" s="103"/>
      <c r="BZI182" s="103"/>
      <c r="BZJ182" s="103"/>
      <c r="BZK182" s="103"/>
      <c r="BZL182" s="103"/>
      <c r="BZM182" s="103"/>
      <c r="BZN182" s="103"/>
      <c r="BZO182" s="103"/>
      <c r="BZP182" s="103"/>
      <c r="BZQ182" s="103"/>
      <c r="BZR182" s="103"/>
      <c r="BZS182" s="103"/>
      <c r="BZT182" s="103"/>
      <c r="BZU182" s="103"/>
      <c r="BZV182" s="103"/>
      <c r="BZW182" s="103"/>
    </row>
    <row r="183" spans="1:2051" ht="15" customHeight="1">
      <c r="B183" s="112" t="s">
        <v>233</v>
      </c>
      <c r="C183" s="113" t="s">
        <v>235</v>
      </c>
      <c r="D183" s="113" t="s">
        <v>3</v>
      </c>
      <c r="E183" s="113" t="s">
        <v>355</v>
      </c>
      <c r="F183" s="116" t="str">
        <f>'Alcance 3'!C60</f>
        <v>Tipo de transporte público</v>
      </c>
      <c r="G183" s="226" t="s">
        <v>407</v>
      </c>
      <c r="H183" s="113" t="s">
        <v>238</v>
      </c>
      <c r="I183" s="180">
        <v>3</v>
      </c>
      <c r="J183" s="126">
        <f>'Alcance 3'!D60</f>
        <v>0</v>
      </c>
      <c r="K183" s="113" t="str">
        <f>'Alcance 3'!E60</f>
        <v>km</v>
      </c>
      <c r="L183" s="113"/>
      <c r="M183" s="203">
        <v>1</v>
      </c>
      <c r="N183" s="117"/>
      <c r="O183" s="113">
        <f t="shared" si="32"/>
        <v>0</v>
      </c>
      <c r="P183" s="115" t="str">
        <f t="shared" si="36"/>
        <v>km</v>
      </c>
      <c r="Q183" s="120">
        <f>SUMIFS('Datos 1-Factores emisión'!$D$324:$D$353,'Datos 1-Factores emisión'!$B$324:$B$353,Cálculos!$F183,'Datos 1-Factores emisión'!$C$324:$C$353,Cálculos!Q$5)</f>
        <v>0</v>
      </c>
      <c r="R183" s="121">
        <f>SUMIFS('Datos 1-Factores emisión'!$D$324:$D$353,'Datos 1-Factores emisión'!$B$324:$B$353,Cálculos!$F183,'Datos 1-Factores emisión'!$C$324:$C$353,Cálculos!R$5)</f>
        <v>0</v>
      </c>
      <c r="S183" s="121">
        <f>SUMIFS('Datos 1-Factores emisión'!$D$324:$D$353,'Datos 1-Factores emisión'!$B$324:$B$353,Cálculos!$F183,'Datos 1-Factores emisión'!$C$324:$C$353,Cálculos!S$5)</f>
        <v>0</v>
      </c>
      <c r="T183" s="121">
        <v>0</v>
      </c>
      <c r="U183" s="121">
        <v>0</v>
      </c>
      <c r="V183" s="120">
        <f t="shared" si="26"/>
        <v>0</v>
      </c>
      <c r="W183" s="121">
        <f t="shared" si="26"/>
        <v>0</v>
      </c>
      <c r="X183" s="121">
        <f t="shared" si="26"/>
        <v>0</v>
      </c>
      <c r="Y183" s="121">
        <v>0</v>
      </c>
      <c r="Z183" s="121">
        <v>0</v>
      </c>
      <c r="AA183" s="121">
        <f t="shared" si="41"/>
        <v>0</v>
      </c>
      <c r="AB183" s="120">
        <f>'Datos 2-Potenciales calent glob'!$D$6</f>
        <v>1</v>
      </c>
      <c r="AC183" s="121">
        <f>'Datos 2-Potenciales calent glob'!$D$31</f>
        <v>25</v>
      </c>
      <c r="AD183" s="121">
        <f>'Datos 2-Potenciales calent glob'!$D$32</f>
        <v>298</v>
      </c>
      <c r="AE183" s="123">
        <f>SUMIF('Datos 2-Potenciales calent glob'!$B$6:$B$56,Cálculos!E183,'Datos 2-Potenciales calent glob'!$D$6:$D$56)</f>
        <v>0</v>
      </c>
      <c r="AF183" s="121">
        <f>'Datos 2-Potenciales calent glob'!$D$6</f>
        <v>1</v>
      </c>
      <c r="AG183" s="121">
        <f>'Datos 2-Potenciales calent glob'!$D$6</f>
        <v>1</v>
      </c>
      <c r="AH183" s="120">
        <f t="shared" si="40"/>
        <v>0</v>
      </c>
      <c r="AI183" s="121">
        <f t="shared" si="40"/>
        <v>0</v>
      </c>
      <c r="AJ183" s="121">
        <f t="shared" si="40"/>
        <v>0</v>
      </c>
      <c r="AK183" s="121">
        <f t="shared" si="40"/>
        <v>0</v>
      </c>
      <c r="AL183" s="124">
        <f t="shared" si="38"/>
        <v>0</v>
      </c>
      <c r="AM183" s="121">
        <f t="shared" si="39"/>
        <v>0</v>
      </c>
      <c r="AN183" s="207">
        <f t="shared" si="37"/>
        <v>0</v>
      </c>
    </row>
    <row r="184" spans="1:2051" ht="15" customHeight="1">
      <c r="B184" s="112" t="s">
        <v>392</v>
      </c>
      <c r="C184" s="113" t="s">
        <v>236</v>
      </c>
      <c r="D184" s="113" t="s">
        <v>392</v>
      </c>
      <c r="E184" s="113" t="s">
        <v>384</v>
      </c>
      <c r="F184" s="113" t="str">
        <f>'Alcance 3'!C66</f>
        <v>Residuos domiciliarios a vertedero</v>
      </c>
      <c r="G184" s="226" t="s">
        <v>350</v>
      </c>
      <c r="H184" s="113" t="s">
        <v>238</v>
      </c>
      <c r="I184" s="180">
        <v>3</v>
      </c>
      <c r="J184" s="126">
        <f>'Alcance 3'!D66</f>
        <v>0</v>
      </c>
      <c r="K184" s="113" t="str">
        <f>'Alcance 3'!E66</f>
        <v>kg</v>
      </c>
      <c r="L184" s="113"/>
      <c r="M184" s="203">
        <f>1/1000</f>
        <v>1E-3</v>
      </c>
      <c r="N184" s="117"/>
      <c r="O184" s="113">
        <f t="shared" si="32"/>
        <v>0</v>
      </c>
      <c r="P184" s="115" t="s">
        <v>527</v>
      </c>
      <c r="Q184" s="120">
        <f>'Datos 1-Factores emisión'!D770</f>
        <v>21.293565891472898</v>
      </c>
      <c r="R184" s="121">
        <f>SUMIFS('Datos 1-Factores emisión'!$D$324:$D$353,'Datos 1-Factores emisión'!$B$324:$B$353,Cálculos!$F184,'Datos 1-Factores emisión'!$C$324:$C$353,Cálculos!R$5)</f>
        <v>0</v>
      </c>
      <c r="S184" s="121">
        <f>SUMIFS('Datos 1-Factores emisión'!$D$324:$D$353,'Datos 1-Factores emisión'!$B$324:$B$353,Cálculos!$F184,'Datos 1-Factores emisión'!$C$324:$C$353,Cálculos!S$5)</f>
        <v>0</v>
      </c>
      <c r="T184" s="121">
        <v>0</v>
      </c>
      <c r="U184" s="121">
        <v>0</v>
      </c>
      <c r="V184" s="120">
        <f t="shared" si="26"/>
        <v>0</v>
      </c>
      <c r="W184" s="121">
        <f t="shared" si="26"/>
        <v>0</v>
      </c>
      <c r="X184" s="121">
        <f t="shared" si="26"/>
        <v>0</v>
      </c>
      <c r="Y184" s="121">
        <v>0</v>
      </c>
      <c r="Z184" s="121">
        <v>0</v>
      </c>
      <c r="AA184" s="121">
        <f t="shared" si="41"/>
        <v>0</v>
      </c>
      <c r="AB184" s="120">
        <f>'Datos 2-Potenciales calent glob'!$D$6</f>
        <v>1</v>
      </c>
      <c r="AC184" s="121">
        <f>'Datos 2-Potenciales calent glob'!$D$31</f>
        <v>25</v>
      </c>
      <c r="AD184" s="121">
        <f>'Datos 2-Potenciales calent glob'!$D$32</f>
        <v>298</v>
      </c>
      <c r="AE184" s="123">
        <f>SUMIF('Datos 2-Potenciales calent glob'!$B$6:$B$56,Cálculos!E184,'Datos 2-Potenciales calent glob'!$D$6:$D$56)</f>
        <v>0</v>
      </c>
      <c r="AF184" s="121">
        <f>'Datos 2-Potenciales calent glob'!$D$6</f>
        <v>1</v>
      </c>
      <c r="AG184" s="121">
        <f>'Datos 2-Potenciales calent glob'!$D$6</f>
        <v>1</v>
      </c>
      <c r="AH184" s="120">
        <f t="shared" si="40"/>
        <v>0</v>
      </c>
      <c r="AI184" s="121">
        <f t="shared" si="40"/>
        <v>0</v>
      </c>
      <c r="AJ184" s="121">
        <f t="shared" si="40"/>
        <v>0</v>
      </c>
      <c r="AK184" s="121">
        <f t="shared" si="40"/>
        <v>0</v>
      </c>
      <c r="AL184" s="124">
        <f t="shared" si="38"/>
        <v>0</v>
      </c>
      <c r="AM184" s="121">
        <f t="shared" si="39"/>
        <v>0</v>
      </c>
      <c r="AN184" s="207">
        <f t="shared" si="37"/>
        <v>0</v>
      </c>
    </row>
    <row r="185" spans="1:2051" ht="15" customHeight="1">
      <c r="B185" s="112" t="s">
        <v>392</v>
      </c>
      <c r="C185" s="113" t="s">
        <v>236</v>
      </c>
      <c r="D185" s="113" t="s">
        <v>392</v>
      </c>
      <c r="E185" s="113" t="s">
        <v>383</v>
      </c>
      <c r="F185" s="113" t="str">
        <f>'Alcance 3'!C67</f>
        <v>Residuos domiciliarios a incineración</v>
      </c>
      <c r="G185" s="226" t="s">
        <v>350</v>
      </c>
      <c r="H185" s="113" t="s">
        <v>238</v>
      </c>
      <c r="I185" s="180">
        <v>3</v>
      </c>
      <c r="J185" s="126">
        <f>'Alcance 3'!D67</f>
        <v>0</v>
      </c>
      <c r="K185" s="113" t="str">
        <f>'Alcance 3'!E67</f>
        <v>kg</v>
      </c>
      <c r="L185" s="113"/>
      <c r="M185" s="203">
        <f t="shared" ref="M185:M191" si="42">1/1000</f>
        <v>1E-3</v>
      </c>
      <c r="N185" s="117"/>
      <c r="O185" s="113">
        <f t="shared" si="32"/>
        <v>0</v>
      </c>
      <c r="P185" s="115" t="s">
        <v>527</v>
      </c>
      <c r="Q185" s="120">
        <f>'Datos 1-Factores emisión'!D771</f>
        <v>467.4058</v>
      </c>
      <c r="R185" s="121">
        <f>SUMIFS('Datos 1-Factores emisión'!$D$324:$D$353,'Datos 1-Factores emisión'!$B$324:$B$353,Cálculos!$F185,'Datos 1-Factores emisión'!$C$324:$C$353,Cálculos!R$5)</f>
        <v>0</v>
      </c>
      <c r="S185" s="121">
        <f>SUMIFS('Datos 1-Factores emisión'!$D$324:$D$353,'Datos 1-Factores emisión'!$B$324:$B$353,Cálculos!$F185,'Datos 1-Factores emisión'!$C$324:$C$353,Cálculos!S$5)</f>
        <v>0</v>
      </c>
      <c r="T185" s="121">
        <v>0</v>
      </c>
      <c r="U185" s="121">
        <v>0</v>
      </c>
      <c r="V185" s="120">
        <f t="shared" si="26"/>
        <v>0</v>
      </c>
      <c r="W185" s="121">
        <f t="shared" si="26"/>
        <v>0</v>
      </c>
      <c r="X185" s="121">
        <f t="shared" si="26"/>
        <v>0</v>
      </c>
      <c r="Y185" s="121">
        <v>0</v>
      </c>
      <c r="Z185" s="121">
        <v>0</v>
      </c>
      <c r="AA185" s="121">
        <f t="shared" si="41"/>
        <v>0</v>
      </c>
      <c r="AB185" s="120">
        <f>'Datos 2-Potenciales calent glob'!$D$6</f>
        <v>1</v>
      </c>
      <c r="AC185" s="121">
        <f>'Datos 2-Potenciales calent glob'!$D$31</f>
        <v>25</v>
      </c>
      <c r="AD185" s="121">
        <f>'Datos 2-Potenciales calent glob'!$D$32</f>
        <v>298</v>
      </c>
      <c r="AE185" s="123">
        <f>SUMIF('Datos 2-Potenciales calent glob'!$B$6:$B$56,Cálculos!E185,'Datos 2-Potenciales calent glob'!$D$6:$D$56)</f>
        <v>0</v>
      </c>
      <c r="AF185" s="121">
        <f>'Datos 2-Potenciales calent glob'!$D$6</f>
        <v>1</v>
      </c>
      <c r="AG185" s="121">
        <f>'Datos 2-Potenciales calent glob'!$D$6</f>
        <v>1</v>
      </c>
      <c r="AH185" s="120">
        <f t="shared" si="40"/>
        <v>0</v>
      </c>
      <c r="AI185" s="121">
        <f t="shared" si="40"/>
        <v>0</v>
      </c>
      <c r="AJ185" s="121">
        <f t="shared" si="40"/>
        <v>0</v>
      </c>
      <c r="AK185" s="121">
        <f t="shared" si="40"/>
        <v>0</v>
      </c>
      <c r="AL185" s="124">
        <f t="shared" si="38"/>
        <v>0</v>
      </c>
      <c r="AM185" s="121">
        <f t="shared" si="39"/>
        <v>0</v>
      </c>
      <c r="AN185" s="207">
        <f t="shared" si="37"/>
        <v>0</v>
      </c>
    </row>
    <row r="186" spans="1:2051" ht="15" customHeight="1">
      <c r="B186" s="112" t="s">
        <v>392</v>
      </c>
      <c r="C186" s="113" t="s">
        <v>236</v>
      </c>
      <c r="D186" s="113" t="s">
        <v>392</v>
      </c>
      <c r="E186" s="113" t="s">
        <v>384</v>
      </c>
      <c r="F186" s="113" t="str">
        <f>'Alcance 3'!C68</f>
        <v>Residuos comerciales e industriales a vertedero</v>
      </c>
      <c r="G186" s="226" t="s">
        <v>350</v>
      </c>
      <c r="H186" s="113" t="s">
        <v>238</v>
      </c>
      <c r="I186" s="180">
        <v>3</v>
      </c>
      <c r="J186" s="126">
        <f>'Alcance 3'!D68</f>
        <v>0</v>
      </c>
      <c r="K186" s="113" t="str">
        <f>'Alcance 3'!E68</f>
        <v>kg</v>
      </c>
      <c r="L186" s="113"/>
      <c r="M186" s="203">
        <f t="shared" si="42"/>
        <v>1E-3</v>
      </c>
      <c r="N186" s="117"/>
      <c r="O186" s="113">
        <f t="shared" si="32"/>
        <v>0</v>
      </c>
      <c r="P186" s="115" t="s">
        <v>527</v>
      </c>
      <c r="Q186" s="120">
        <f>'Datos 1-Factores emisión'!D772</f>
        <v>21.293565891472898</v>
      </c>
      <c r="R186" s="121">
        <f>SUMIFS('Datos 1-Factores emisión'!$D$324:$D$353,'Datos 1-Factores emisión'!$B$324:$B$353,Cálculos!$F186,'Datos 1-Factores emisión'!$C$324:$C$353,Cálculos!R$5)</f>
        <v>0</v>
      </c>
      <c r="S186" s="121">
        <f>SUMIFS('Datos 1-Factores emisión'!$D$324:$D$353,'Datos 1-Factores emisión'!$B$324:$B$353,Cálculos!$F186,'Datos 1-Factores emisión'!$C$324:$C$353,Cálculos!S$5)</f>
        <v>0</v>
      </c>
      <c r="T186" s="121">
        <v>0</v>
      </c>
      <c r="U186" s="121">
        <v>0</v>
      </c>
      <c r="V186" s="120">
        <f t="shared" si="26"/>
        <v>0</v>
      </c>
      <c r="W186" s="121">
        <f t="shared" si="26"/>
        <v>0</v>
      </c>
      <c r="X186" s="121">
        <f t="shared" si="26"/>
        <v>0</v>
      </c>
      <c r="Y186" s="121">
        <v>0</v>
      </c>
      <c r="Z186" s="121">
        <v>0</v>
      </c>
      <c r="AA186" s="121">
        <f t="shared" si="41"/>
        <v>0</v>
      </c>
      <c r="AB186" s="120">
        <f>'Datos 2-Potenciales calent glob'!$D$6</f>
        <v>1</v>
      </c>
      <c r="AC186" s="121">
        <f>'Datos 2-Potenciales calent glob'!$D$31</f>
        <v>25</v>
      </c>
      <c r="AD186" s="121">
        <f>'Datos 2-Potenciales calent glob'!$D$32</f>
        <v>298</v>
      </c>
      <c r="AE186" s="123">
        <f>SUMIF('Datos 2-Potenciales calent glob'!$B$6:$B$56,Cálculos!E186,'Datos 2-Potenciales calent glob'!$D$6:$D$56)</f>
        <v>0</v>
      </c>
      <c r="AF186" s="121">
        <f>'Datos 2-Potenciales calent glob'!$D$6</f>
        <v>1</v>
      </c>
      <c r="AG186" s="121">
        <f>'Datos 2-Potenciales calent glob'!$D$6</f>
        <v>1</v>
      </c>
      <c r="AH186" s="120">
        <f t="shared" si="40"/>
        <v>0</v>
      </c>
      <c r="AI186" s="121">
        <f t="shared" si="40"/>
        <v>0</v>
      </c>
      <c r="AJ186" s="121">
        <f t="shared" si="40"/>
        <v>0</v>
      </c>
      <c r="AK186" s="121">
        <f t="shared" si="40"/>
        <v>0</v>
      </c>
      <c r="AL186" s="124">
        <f t="shared" si="38"/>
        <v>0</v>
      </c>
      <c r="AM186" s="121">
        <f t="shared" si="39"/>
        <v>0</v>
      </c>
      <c r="AN186" s="207">
        <f t="shared" si="37"/>
        <v>0</v>
      </c>
      <c r="AO186" s="102"/>
      <c r="AP186" s="102"/>
      <c r="AQ186" s="102"/>
      <c r="AR186" s="102"/>
      <c r="AS186" s="102"/>
      <c r="AT186" s="102"/>
      <c r="AU186" s="102"/>
      <c r="AV186" s="102"/>
      <c r="AW186" s="102"/>
      <c r="AX186" s="102"/>
      <c r="AY186" s="102"/>
      <c r="AZ186" s="102"/>
      <c r="BA186" s="102"/>
      <c r="BB186" s="102"/>
      <c r="BC186" s="102"/>
      <c r="BD186" s="102"/>
      <c r="BE186" s="102"/>
      <c r="BF186" s="102"/>
      <c r="BG186" s="102"/>
      <c r="BH186" s="102"/>
      <c r="BI186" s="102"/>
      <c r="BJ186" s="102"/>
      <c r="BK186" s="102"/>
      <c r="BL186" s="102"/>
      <c r="BM186" s="102"/>
      <c r="BN186" s="102"/>
      <c r="BO186" s="102"/>
      <c r="BP186" s="102"/>
      <c r="BQ186" s="102"/>
      <c r="BR186" s="102"/>
      <c r="BS186" s="102"/>
      <c r="BT186" s="102"/>
      <c r="BU186" s="102"/>
      <c r="BV186" s="102"/>
      <c r="BW186" s="102"/>
      <c r="BX186" s="102"/>
      <c r="BY186" s="102"/>
      <c r="BZ186" s="102"/>
      <c r="CA186" s="102"/>
      <c r="CB186" s="102"/>
      <c r="CC186" s="102"/>
      <c r="CD186" s="102"/>
      <c r="CE186" s="102"/>
      <c r="CF186" s="102"/>
      <c r="CG186" s="102"/>
      <c r="CH186" s="102"/>
      <c r="CI186" s="102"/>
      <c r="CJ186" s="102"/>
      <c r="CK186" s="102"/>
      <c r="CL186" s="102"/>
      <c r="CM186" s="102"/>
      <c r="CN186" s="102"/>
      <c r="CO186" s="102"/>
      <c r="CP186" s="102"/>
      <c r="CQ186" s="102"/>
      <c r="CR186" s="102"/>
      <c r="CS186" s="102"/>
      <c r="CT186" s="102"/>
      <c r="CU186" s="102"/>
      <c r="CV186" s="102"/>
      <c r="CW186" s="102"/>
      <c r="CX186" s="102"/>
      <c r="CY186" s="102"/>
      <c r="CZ186" s="102"/>
      <c r="DA186" s="102"/>
      <c r="DB186" s="102"/>
      <c r="DC186" s="102"/>
      <c r="DD186" s="102"/>
      <c r="DE186" s="102"/>
      <c r="DF186" s="102"/>
      <c r="DG186" s="102"/>
      <c r="DH186" s="102"/>
      <c r="DI186" s="102"/>
      <c r="DJ186" s="102"/>
      <c r="DK186" s="102"/>
      <c r="DL186" s="102"/>
      <c r="DM186" s="102"/>
      <c r="DN186" s="102"/>
      <c r="DO186" s="102"/>
      <c r="DP186" s="102"/>
      <c r="DQ186" s="102"/>
      <c r="DR186" s="102"/>
      <c r="DS186" s="102"/>
      <c r="DT186" s="102"/>
      <c r="DU186" s="102"/>
      <c r="DV186" s="102"/>
      <c r="DW186" s="102"/>
      <c r="DX186" s="102"/>
      <c r="DY186" s="102"/>
      <c r="DZ186" s="102"/>
      <c r="EA186" s="102"/>
      <c r="EB186" s="102"/>
      <c r="EC186" s="102"/>
      <c r="ED186" s="102"/>
      <c r="EE186" s="102"/>
      <c r="EF186" s="102"/>
      <c r="EG186" s="102"/>
      <c r="EH186" s="102"/>
      <c r="EI186" s="102"/>
      <c r="EJ186" s="102"/>
      <c r="EK186" s="102"/>
      <c r="EL186" s="102"/>
      <c r="EM186" s="102"/>
      <c r="EN186" s="102"/>
      <c r="EO186" s="102"/>
      <c r="EP186" s="102"/>
      <c r="EQ186" s="102"/>
      <c r="ER186" s="102"/>
      <c r="ES186" s="102"/>
      <c r="ET186" s="102"/>
      <c r="EU186" s="102"/>
      <c r="EV186" s="102"/>
      <c r="EW186" s="102"/>
      <c r="EX186" s="102"/>
      <c r="EY186" s="102"/>
      <c r="EZ186" s="102"/>
      <c r="FA186" s="102"/>
      <c r="FB186" s="102"/>
    </row>
    <row r="187" spans="1:2051" ht="15" customHeight="1">
      <c r="B187" s="112" t="s">
        <v>392</v>
      </c>
      <c r="C187" s="113" t="s">
        <v>236</v>
      </c>
      <c r="D187" s="113" t="s">
        <v>392</v>
      </c>
      <c r="E187" s="113" t="s">
        <v>383</v>
      </c>
      <c r="F187" s="113" t="str">
        <f>'Alcance 3'!C69</f>
        <v>Residuos comerciales e industriales a incineración</v>
      </c>
      <c r="G187" s="226" t="s">
        <v>350</v>
      </c>
      <c r="H187" s="113" t="s">
        <v>238</v>
      </c>
      <c r="I187" s="180">
        <v>3</v>
      </c>
      <c r="J187" s="126">
        <f>'Alcance 3'!D69</f>
        <v>0</v>
      </c>
      <c r="K187" s="113" t="str">
        <f>'Alcance 3'!E69</f>
        <v>kg</v>
      </c>
      <c r="L187" s="113"/>
      <c r="M187" s="203">
        <f t="shared" si="42"/>
        <v>1E-3</v>
      </c>
      <c r="N187" s="117"/>
      <c r="O187" s="113">
        <f t="shared" si="32"/>
        <v>0</v>
      </c>
      <c r="P187" s="115" t="s">
        <v>527</v>
      </c>
      <c r="Q187" s="120">
        <f>'Datos 1-Factores emisión'!D773</f>
        <v>446.24149999999997</v>
      </c>
      <c r="R187" s="121">
        <f>SUMIFS('Datos 1-Factores emisión'!$D$324:$D$353,'Datos 1-Factores emisión'!$B$324:$B$353,Cálculos!$F187,'Datos 1-Factores emisión'!$C$324:$C$353,Cálculos!R$5)</f>
        <v>0</v>
      </c>
      <c r="S187" s="121">
        <f>SUMIFS('Datos 1-Factores emisión'!$D$324:$D$353,'Datos 1-Factores emisión'!$B$324:$B$353,Cálculos!$F187,'Datos 1-Factores emisión'!$C$324:$C$353,Cálculos!S$5)</f>
        <v>0</v>
      </c>
      <c r="T187" s="121">
        <v>0</v>
      </c>
      <c r="U187" s="121">
        <v>0</v>
      </c>
      <c r="V187" s="120">
        <f t="shared" si="26"/>
        <v>0</v>
      </c>
      <c r="W187" s="121">
        <f t="shared" si="26"/>
        <v>0</v>
      </c>
      <c r="X187" s="121">
        <f t="shared" si="26"/>
        <v>0</v>
      </c>
      <c r="Y187" s="121">
        <v>0</v>
      </c>
      <c r="Z187" s="121">
        <v>0</v>
      </c>
      <c r="AA187" s="121">
        <f t="shared" si="41"/>
        <v>0</v>
      </c>
      <c r="AB187" s="120">
        <f>'Datos 2-Potenciales calent glob'!$D$6</f>
        <v>1</v>
      </c>
      <c r="AC187" s="121">
        <f>'Datos 2-Potenciales calent glob'!$D$31</f>
        <v>25</v>
      </c>
      <c r="AD187" s="121">
        <f>'Datos 2-Potenciales calent glob'!$D$32</f>
        <v>298</v>
      </c>
      <c r="AE187" s="123">
        <f>SUMIF('Datos 2-Potenciales calent glob'!$B$6:$B$56,Cálculos!E187,'Datos 2-Potenciales calent glob'!$D$6:$D$56)</f>
        <v>0</v>
      </c>
      <c r="AF187" s="121">
        <f>'Datos 2-Potenciales calent glob'!$D$6</f>
        <v>1</v>
      </c>
      <c r="AG187" s="121">
        <f>'Datos 2-Potenciales calent glob'!$D$6</f>
        <v>1</v>
      </c>
      <c r="AH187" s="120">
        <f t="shared" si="40"/>
        <v>0</v>
      </c>
      <c r="AI187" s="121">
        <f t="shared" si="40"/>
        <v>0</v>
      </c>
      <c r="AJ187" s="121">
        <f t="shared" si="40"/>
        <v>0</v>
      </c>
      <c r="AK187" s="121">
        <f t="shared" si="40"/>
        <v>0</v>
      </c>
      <c r="AL187" s="124">
        <f t="shared" si="38"/>
        <v>0</v>
      </c>
      <c r="AM187" s="121">
        <f t="shared" si="39"/>
        <v>0</v>
      </c>
      <c r="AN187" s="207">
        <f t="shared" si="37"/>
        <v>0</v>
      </c>
      <c r="AO187" s="102"/>
      <c r="AP187" s="102"/>
      <c r="AQ187" s="102"/>
      <c r="AR187" s="102"/>
      <c r="AS187" s="102"/>
      <c r="AT187" s="102"/>
      <c r="AU187" s="102"/>
      <c r="AV187" s="102"/>
      <c r="AW187" s="102"/>
      <c r="AX187" s="102"/>
      <c r="AY187" s="102"/>
      <c r="AZ187" s="102"/>
      <c r="BA187" s="102"/>
      <c r="BB187" s="102"/>
      <c r="BC187" s="102"/>
      <c r="BD187" s="102"/>
      <c r="BE187" s="102"/>
      <c r="BF187" s="102"/>
      <c r="BG187" s="102"/>
      <c r="BH187" s="102"/>
      <c r="BI187" s="102"/>
      <c r="BJ187" s="102"/>
      <c r="BK187" s="102"/>
      <c r="BL187" s="102"/>
      <c r="BM187" s="102"/>
      <c r="BN187" s="102"/>
      <c r="BO187" s="102"/>
      <c r="BP187" s="102"/>
      <c r="BQ187" s="102"/>
      <c r="BR187" s="102"/>
      <c r="BS187" s="102"/>
      <c r="BT187" s="102"/>
      <c r="BU187" s="102"/>
      <c r="BV187" s="102"/>
      <c r="BW187" s="102"/>
      <c r="BX187" s="102"/>
      <c r="BY187" s="102"/>
      <c r="BZ187" s="102"/>
      <c r="CA187" s="102"/>
      <c r="CB187" s="102"/>
      <c r="CC187" s="102"/>
      <c r="CD187" s="102"/>
      <c r="CE187" s="102"/>
      <c r="CF187" s="102"/>
      <c r="CG187" s="102"/>
      <c r="CH187" s="102"/>
      <c r="CI187" s="102"/>
      <c r="CJ187" s="102"/>
      <c r="CK187" s="102"/>
      <c r="CL187" s="102"/>
      <c r="CM187" s="102"/>
      <c r="CN187" s="102"/>
      <c r="CO187" s="102"/>
      <c r="CP187" s="102"/>
      <c r="CQ187" s="102"/>
      <c r="CR187" s="102"/>
      <c r="CS187" s="102"/>
      <c r="CT187" s="102"/>
      <c r="CU187" s="102"/>
      <c r="CV187" s="102"/>
      <c r="CW187" s="102"/>
      <c r="CX187" s="102"/>
      <c r="CY187" s="102"/>
      <c r="CZ187" s="102"/>
      <c r="DA187" s="102"/>
      <c r="DB187" s="102"/>
      <c r="DC187" s="102"/>
      <c r="DD187" s="102"/>
      <c r="DE187" s="102"/>
      <c r="DF187" s="102"/>
      <c r="DG187" s="102"/>
      <c r="DH187" s="102"/>
      <c r="DI187" s="102"/>
      <c r="DJ187" s="102"/>
      <c r="DK187" s="102"/>
      <c r="DL187" s="102"/>
      <c r="DM187" s="102"/>
      <c r="DN187" s="102"/>
      <c r="DO187" s="102"/>
      <c r="DP187" s="102"/>
      <c r="DQ187" s="102"/>
      <c r="DR187" s="102"/>
      <c r="DS187" s="102"/>
      <c r="DT187" s="102"/>
      <c r="DU187" s="102"/>
      <c r="DV187" s="102"/>
      <c r="DW187" s="102"/>
      <c r="DX187" s="102"/>
      <c r="DY187" s="102"/>
      <c r="DZ187" s="102"/>
      <c r="EA187" s="102"/>
      <c r="EB187" s="102"/>
      <c r="EC187" s="102"/>
      <c r="ED187" s="102"/>
      <c r="EE187" s="102"/>
      <c r="EF187" s="102"/>
      <c r="EG187" s="102"/>
      <c r="EH187" s="102"/>
      <c r="EI187" s="102"/>
      <c r="EJ187" s="102"/>
      <c r="EK187" s="102"/>
      <c r="EL187" s="102"/>
      <c r="EM187" s="102"/>
      <c r="EN187" s="102"/>
      <c r="EO187" s="102"/>
      <c r="EP187" s="102"/>
      <c r="EQ187" s="102"/>
      <c r="ER187" s="102"/>
      <c r="ES187" s="102"/>
      <c r="ET187" s="102"/>
      <c r="EU187" s="102"/>
      <c r="EV187" s="102"/>
      <c r="EW187" s="102"/>
      <c r="EX187" s="102"/>
      <c r="EY187" s="102"/>
      <c r="EZ187" s="102"/>
      <c r="FA187" s="102"/>
      <c r="FB187" s="102"/>
    </row>
    <row r="188" spans="1:2051" ht="15" customHeight="1">
      <c r="B188" s="112" t="s">
        <v>392</v>
      </c>
      <c r="C188" s="113" t="s">
        <v>236</v>
      </c>
      <c r="D188" s="113" t="s">
        <v>392</v>
      </c>
      <c r="E188" s="113" t="s">
        <v>387</v>
      </c>
      <c r="F188" s="113" t="str">
        <f>'Alcance 3'!C70</f>
        <v>Fracción orgánica a compostaje</v>
      </c>
      <c r="G188" s="226" t="s">
        <v>350</v>
      </c>
      <c r="H188" s="113" t="s">
        <v>238</v>
      </c>
      <c r="I188" s="180">
        <v>3</v>
      </c>
      <c r="J188" s="126">
        <f>'Alcance 3'!D70</f>
        <v>0</v>
      </c>
      <c r="K188" s="113" t="str">
        <f>'Alcance 3'!E70</f>
        <v>kg</v>
      </c>
      <c r="L188" s="113"/>
      <c r="M188" s="203">
        <f t="shared" si="42"/>
        <v>1E-3</v>
      </c>
      <c r="N188" s="117"/>
      <c r="O188" s="113">
        <f>J188*M188</f>
        <v>0</v>
      </c>
      <c r="P188" s="115" t="s">
        <v>527</v>
      </c>
      <c r="Q188" s="120">
        <f>'Datos 1-Factores emisión'!D774</f>
        <v>8.9506976744186009</v>
      </c>
      <c r="R188" s="121">
        <f>SUMIFS('Datos 1-Factores emisión'!$D$324:$D$353,'Datos 1-Factores emisión'!$B$324:$B$353,Cálculos!$F188,'Datos 1-Factores emisión'!$C$324:$C$353,Cálculos!R$5)</f>
        <v>0</v>
      </c>
      <c r="S188" s="121">
        <f>SUMIFS('Datos 1-Factores emisión'!$D$324:$D$353,'Datos 1-Factores emisión'!$B$324:$B$353,Cálculos!$F188,'Datos 1-Factores emisión'!$C$324:$C$353,Cálculos!S$5)</f>
        <v>0</v>
      </c>
      <c r="T188" s="121">
        <v>0</v>
      </c>
      <c r="U188" s="121">
        <v>0</v>
      </c>
      <c r="V188" s="120">
        <f t="shared" si="26"/>
        <v>0</v>
      </c>
      <c r="W188" s="121">
        <f t="shared" si="26"/>
        <v>0</v>
      </c>
      <c r="X188" s="121">
        <f t="shared" si="26"/>
        <v>0</v>
      </c>
      <c r="Y188" s="121">
        <v>0</v>
      </c>
      <c r="Z188" s="121">
        <v>0</v>
      </c>
      <c r="AA188" s="121">
        <f t="shared" si="41"/>
        <v>0</v>
      </c>
      <c r="AB188" s="120">
        <f>'Datos 2-Potenciales calent glob'!$D$6</f>
        <v>1</v>
      </c>
      <c r="AC188" s="121">
        <f>'Datos 2-Potenciales calent glob'!$D$31</f>
        <v>25</v>
      </c>
      <c r="AD188" s="121">
        <f>'Datos 2-Potenciales calent glob'!$D$32</f>
        <v>298</v>
      </c>
      <c r="AE188" s="123">
        <f>SUMIF('Datos 2-Potenciales calent glob'!$B$6:$B$56,Cálculos!E188,'Datos 2-Potenciales calent glob'!$D$6:$D$56)</f>
        <v>0</v>
      </c>
      <c r="AF188" s="121">
        <f>'Datos 2-Potenciales calent glob'!$D$6</f>
        <v>1</v>
      </c>
      <c r="AG188" s="121">
        <f>'Datos 2-Potenciales calent glob'!$D$6</f>
        <v>1</v>
      </c>
      <c r="AH188" s="120">
        <f t="shared" si="40"/>
        <v>0</v>
      </c>
      <c r="AI188" s="121">
        <f t="shared" si="40"/>
        <v>0</v>
      </c>
      <c r="AJ188" s="121">
        <f t="shared" si="40"/>
        <v>0</v>
      </c>
      <c r="AK188" s="121">
        <f t="shared" si="40"/>
        <v>0</v>
      </c>
      <c r="AL188" s="124">
        <f t="shared" si="38"/>
        <v>0</v>
      </c>
      <c r="AM188" s="121">
        <f t="shared" si="39"/>
        <v>0</v>
      </c>
      <c r="AN188" s="207">
        <f t="shared" si="37"/>
        <v>0</v>
      </c>
      <c r="AO188" s="102"/>
      <c r="AP188" s="102"/>
      <c r="AQ188" s="102"/>
      <c r="AR188" s="102"/>
      <c r="AS188" s="102"/>
      <c r="AT188" s="102"/>
      <c r="AU188" s="102"/>
      <c r="AV188" s="102"/>
      <c r="AW188" s="102"/>
      <c r="AX188" s="102"/>
      <c r="AY188" s="102"/>
      <c r="AZ188" s="102"/>
      <c r="BA188" s="102"/>
      <c r="BB188" s="102"/>
      <c r="BC188" s="102"/>
      <c r="BD188" s="102"/>
      <c r="BE188" s="102"/>
      <c r="BF188" s="102"/>
      <c r="BG188" s="102"/>
      <c r="BH188" s="102"/>
      <c r="BI188" s="102"/>
      <c r="BJ188" s="102"/>
      <c r="BK188" s="102"/>
      <c r="BL188" s="102"/>
      <c r="BM188" s="102"/>
      <c r="BN188" s="102"/>
      <c r="BO188" s="102"/>
      <c r="BP188" s="102"/>
      <c r="BQ188" s="102"/>
      <c r="BR188" s="102"/>
      <c r="BS188" s="102"/>
      <c r="BT188" s="102"/>
      <c r="BU188" s="102"/>
      <c r="BV188" s="102"/>
      <c r="BW188" s="102"/>
      <c r="BX188" s="102"/>
      <c r="BY188" s="102"/>
      <c r="BZ188" s="102"/>
      <c r="CA188" s="102"/>
      <c r="CB188" s="102"/>
      <c r="CC188" s="102"/>
      <c r="CD188" s="102"/>
      <c r="CE188" s="102"/>
      <c r="CF188" s="102"/>
      <c r="CG188" s="102"/>
      <c r="CH188" s="102"/>
      <c r="CI188" s="102"/>
      <c r="CJ188" s="102"/>
      <c r="CK188" s="102"/>
      <c r="CL188" s="102"/>
      <c r="CM188" s="102"/>
      <c r="CN188" s="102"/>
      <c r="CO188" s="102"/>
      <c r="CP188" s="102"/>
      <c r="CQ188" s="102"/>
      <c r="CR188" s="102"/>
      <c r="CS188" s="102"/>
      <c r="CT188" s="102"/>
      <c r="CU188" s="102"/>
      <c r="CV188" s="102"/>
      <c r="CW188" s="102"/>
      <c r="CX188" s="102"/>
      <c r="CY188" s="102"/>
      <c r="CZ188" s="102"/>
      <c r="DA188" s="102"/>
      <c r="DB188" s="102"/>
      <c r="DC188" s="102"/>
      <c r="DD188" s="102"/>
      <c r="DE188" s="102"/>
      <c r="DF188" s="102"/>
      <c r="DG188" s="102"/>
      <c r="DH188" s="102"/>
      <c r="DI188" s="102"/>
      <c r="DJ188" s="102"/>
      <c r="DK188" s="102"/>
      <c r="DL188" s="102"/>
      <c r="DM188" s="102"/>
      <c r="DN188" s="102"/>
      <c r="DO188" s="102"/>
      <c r="DP188" s="102"/>
      <c r="DQ188" s="102"/>
      <c r="DR188" s="102"/>
      <c r="DS188" s="102"/>
      <c r="DT188" s="102"/>
      <c r="DU188" s="102"/>
      <c r="DV188" s="102"/>
      <c r="DW188" s="102"/>
      <c r="DX188" s="102"/>
      <c r="DY188" s="102"/>
      <c r="DZ188" s="102"/>
      <c r="EA188" s="102"/>
      <c r="EB188" s="102"/>
      <c r="EC188" s="102"/>
      <c r="ED188" s="102"/>
      <c r="EE188" s="102"/>
      <c r="EF188" s="102"/>
      <c r="EG188" s="102"/>
      <c r="EH188" s="102"/>
      <c r="EI188" s="102"/>
      <c r="EJ188" s="102"/>
      <c r="EK188" s="102"/>
      <c r="EL188" s="102"/>
      <c r="EM188" s="102"/>
      <c r="EN188" s="102"/>
      <c r="EO188" s="102"/>
      <c r="EP188" s="102"/>
      <c r="EQ188" s="102"/>
      <c r="ER188" s="102"/>
      <c r="ES188" s="102"/>
      <c r="ET188" s="102"/>
      <c r="EU188" s="102"/>
      <c r="EV188" s="102"/>
      <c r="EW188" s="102"/>
      <c r="EX188" s="102"/>
      <c r="EY188" s="102"/>
      <c r="EZ188" s="102"/>
      <c r="FA188" s="102"/>
      <c r="FB188" s="102"/>
    </row>
    <row r="189" spans="1:2051" ht="15" customHeight="1">
      <c r="B189" s="112" t="s">
        <v>392</v>
      </c>
      <c r="C189" s="113" t="s">
        <v>236</v>
      </c>
      <c r="D189" s="113" t="s">
        <v>392</v>
      </c>
      <c r="E189" s="113" t="s">
        <v>389</v>
      </c>
      <c r="F189" s="113" t="str">
        <f>'Alcance 3'!C71</f>
        <v>Vidrio a reciclaje</v>
      </c>
      <c r="G189" s="226" t="s">
        <v>350</v>
      </c>
      <c r="H189" s="113" t="s">
        <v>238</v>
      </c>
      <c r="I189" s="180">
        <v>3</v>
      </c>
      <c r="J189" s="126">
        <f>'Alcance 3'!D71</f>
        <v>0</v>
      </c>
      <c r="K189" s="113" t="str">
        <f>'Alcance 3'!E71</f>
        <v>kg</v>
      </c>
      <c r="L189" s="113"/>
      <c r="M189" s="203">
        <f t="shared" si="42"/>
        <v>1E-3</v>
      </c>
      <c r="N189" s="117"/>
      <c r="O189" s="113">
        <f t="shared" si="32"/>
        <v>0</v>
      </c>
      <c r="P189" s="115" t="s">
        <v>527</v>
      </c>
      <c r="Q189" s="120">
        <f>'Datos 1-Factores emisión'!D775</f>
        <v>21.293565891472898</v>
      </c>
      <c r="R189" s="121">
        <f>SUMIFS('Datos 1-Factores emisión'!$D$324:$D$353,'Datos 1-Factores emisión'!$B$324:$B$353,Cálculos!$F189,'Datos 1-Factores emisión'!$C$324:$C$353,Cálculos!R$5)</f>
        <v>0</v>
      </c>
      <c r="S189" s="121">
        <f>SUMIFS('Datos 1-Factores emisión'!$D$324:$D$353,'Datos 1-Factores emisión'!$B$324:$B$353,Cálculos!$F189,'Datos 1-Factores emisión'!$C$324:$C$353,Cálculos!S$5)</f>
        <v>0</v>
      </c>
      <c r="T189" s="121">
        <v>0</v>
      </c>
      <c r="U189" s="121">
        <v>0</v>
      </c>
      <c r="V189" s="120">
        <f t="shared" si="26"/>
        <v>0</v>
      </c>
      <c r="W189" s="121">
        <f t="shared" si="26"/>
        <v>0</v>
      </c>
      <c r="X189" s="121">
        <f t="shared" si="26"/>
        <v>0</v>
      </c>
      <c r="Y189" s="121">
        <v>0</v>
      </c>
      <c r="Z189" s="121">
        <v>0</v>
      </c>
      <c r="AA189" s="121">
        <f t="shared" si="41"/>
        <v>0</v>
      </c>
      <c r="AB189" s="120">
        <f>'Datos 2-Potenciales calent glob'!$D$6</f>
        <v>1</v>
      </c>
      <c r="AC189" s="121">
        <f>'Datos 2-Potenciales calent glob'!$D$31</f>
        <v>25</v>
      </c>
      <c r="AD189" s="121">
        <f>'Datos 2-Potenciales calent glob'!$D$32</f>
        <v>298</v>
      </c>
      <c r="AE189" s="123">
        <f>SUMIF('Datos 2-Potenciales calent glob'!$B$6:$B$56,Cálculos!E189,'Datos 2-Potenciales calent glob'!$D$6:$D$56)</f>
        <v>0</v>
      </c>
      <c r="AF189" s="121">
        <f>'Datos 2-Potenciales calent glob'!$D$6</f>
        <v>1</v>
      </c>
      <c r="AG189" s="121">
        <f>'Datos 2-Potenciales calent glob'!$D$6</f>
        <v>1</v>
      </c>
      <c r="AH189" s="120">
        <f t="shared" si="40"/>
        <v>0</v>
      </c>
      <c r="AI189" s="121">
        <f t="shared" si="40"/>
        <v>0</v>
      </c>
      <c r="AJ189" s="121">
        <f t="shared" si="40"/>
        <v>0</v>
      </c>
      <c r="AK189" s="121">
        <f t="shared" si="40"/>
        <v>0</v>
      </c>
      <c r="AL189" s="124">
        <f t="shared" si="38"/>
        <v>0</v>
      </c>
      <c r="AM189" s="121">
        <f t="shared" si="39"/>
        <v>0</v>
      </c>
      <c r="AN189" s="207">
        <f t="shared" si="37"/>
        <v>0</v>
      </c>
      <c r="AO189" s="102"/>
      <c r="AP189" s="102"/>
      <c r="AQ189" s="102"/>
      <c r="AR189" s="102"/>
      <c r="AS189" s="102"/>
      <c r="AT189" s="102"/>
      <c r="AU189" s="102"/>
      <c r="AV189" s="102"/>
      <c r="AW189" s="102"/>
      <c r="AX189" s="102"/>
      <c r="AY189" s="102"/>
      <c r="AZ189" s="102"/>
      <c r="BA189" s="102"/>
      <c r="BB189" s="102"/>
      <c r="BC189" s="102"/>
      <c r="BD189" s="102"/>
      <c r="BE189" s="102"/>
      <c r="BF189" s="102"/>
      <c r="BG189" s="102"/>
      <c r="BH189" s="102"/>
      <c r="BI189" s="102"/>
      <c r="BJ189" s="102"/>
      <c r="BK189" s="102"/>
      <c r="BL189" s="102"/>
      <c r="BM189" s="102"/>
      <c r="BN189" s="102"/>
      <c r="BO189" s="102"/>
      <c r="BP189" s="102"/>
      <c r="BQ189" s="102"/>
      <c r="BR189" s="102"/>
      <c r="BS189" s="102"/>
      <c r="BT189" s="102"/>
      <c r="BU189" s="102"/>
      <c r="BV189" s="102"/>
      <c r="BW189" s="102"/>
      <c r="BX189" s="102"/>
      <c r="BY189" s="102"/>
      <c r="BZ189" s="102"/>
      <c r="CA189" s="102"/>
      <c r="CB189" s="102"/>
      <c r="CC189" s="102"/>
      <c r="CD189" s="102"/>
      <c r="CE189" s="102"/>
      <c r="CF189" s="102"/>
      <c r="CG189" s="102"/>
      <c r="CH189" s="102"/>
      <c r="CI189" s="102"/>
      <c r="CJ189" s="102"/>
      <c r="CK189" s="102"/>
      <c r="CL189" s="102"/>
      <c r="CM189" s="102"/>
      <c r="CN189" s="102"/>
      <c r="CO189" s="102"/>
      <c r="CP189" s="102"/>
      <c r="CQ189" s="102"/>
      <c r="CR189" s="102"/>
      <c r="CS189" s="102"/>
      <c r="CT189" s="102"/>
      <c r="CU189" s="102"/>
      <c r="CV189" s="102"/>
      <c r="CW189" s="102"/>
      <c r="CX189" s="102"/>
      <c r="CY189" s="102"/>
      <c r="CZ189" s="102"/>
      <c r="DA189" s="102"/>
      <c r="DB189" s="102"/>
      <c r="DC189" s="102"/>
      <c r="DD189" s="102"/>
      <c r="DE189" s="102"/>
      <c r="DF189" s="102"/>
      <c r="DG189" s="102"/>
      <c r="DH189" s="102"/>
      <c r="DI189" s="102"/>
      <c r="DJ189" s="102"/>
      <c r="DK189" s="102"/>
      <c r="DL189" s="102"/>
      <c r="DM189" s="102"/>
      <c r="DN189" s="102"/>
      <c r="DO189" s="102"/>
      <c r="DP189" s="102"/>
      <c r="DQ189" s="102"/>
      <c r="DR189" s="102"/>
      <c r="DS189" s="102"/>
      <c r="DT189" s="102"/>
      <c r="DU189" s="102"/>
      <c r="DV189" s="102"/>
      <c r="DW189" s="102"/>
      <c r="DX189" s="102"/>
      <c r="DY189" s="102"/>
      <c r="DZ189" s="102"/>
      <c r="EA189" s="102"/>
      <c r="EB189" s="102"/>
      <c r="EC189" s="102"/>
      <c r="ED189" s="102"/>
      <c r="EE189" s="102"/>
      <c r="EF189" s="102"/>
      <c r="EG189" s="102"/>
      <c r="EH189" s="102"/>
      <c r="EI189" s="102"/>
      <c r="EJ189" s="102"/>
      <c r="EK189" s="102"/>
      <c r="EL189" s="102"/>
      <c r="EM189" s="102"/>
      <c r="EN189" s="102"/>
      <c r="EO189" s="102"/>
      <c r="EP189" s="102"/>
      <c r="EQ189" s="102"/>
      <c r="ER189" s="102"/>
      <c r="ES189" s="102"/>
      <c r="ET189" s="102"/>
      <c r="EU189" s="102"/>
      <c r="EV189" s="102"/>
      <c r="EW189" s="102"/>
      <c r="EX189" s="102"/>
      <c r="EY189" s="102"/>
      <c r="EZ189" s="102"/>
      <c r="FA189" s="102"/>
      <c r="FB189" s="102"/>
    </row>
    <row r="190" spans="1:2051" ht="15" customHeight="1">
      <c r="B190" s="112" t="s">
        <v>392</v>
      </c>
      <c r="C190" s="113" t="s">
        <v>236</v>
      </c>
      <c r="D190" s="113" t="s">
        <v>392</v>
      </c>
      <c r="E190" s="113" t="s">
        <v>389</v>
      </c>
      <c r="F190" s="113" t="str">
        <f>'Alcance 3'!C72</f>
        <v>Envases a reciclaje</v>
      </c>
      <c r="G190" s="226" t="s">
        <v>350</v>
      </c>
      <c r="H190" s="113" t="s">
        <v>238</v>
      </c>
      <c r="I190" s="180">
        <v>3</v>
      </c>
      <c r="J190" s="126">
        <f>'Alcance 3'!D72</f>
        <v>0</v>
      </c>
      <c r="K190" s="113" t="str">
        <f>'Alcance 3'!E72</f>
        <v>kg</v>
      </c>
      <c r="L190" s="113"/>
      <c r="M190" s="203">
        <f t="shared" si="42"/>
        <v>1E-3</v>
      </c>
      <c r="N190" s="117"/>
      <c r="O190" s="113">
        <f t="shared" si="32"/>
        <v>0</v>
      </c>
      <c r="P190" s="115" t="s">
        <v>527</v>
      </c>
      <c r="Q190" s="120">
        <f>'Datos 1-Factores emisión'!D776</f>
        <v>21.293565891472898</v>
      </c>
      <c r="R190" s="121">
        <f>SUMIFS('Datos 1-Factores emisión'!$D$324:$D$353,'Datos 1-Factores emisión'!$B$324:$B$353,Cálculos!$F190,'Datos 1-Factores emisión'!$C$324:$C$353,Cálculos!R$5)</f>
        <v>0</v>
      </c>
      <c r="S190" s="121">
        <f>SUMIFS('Datos 1-Factores emisión'!$D$324:$D$353,'Datos 1-Factores emisión'!$B$324:$B$353,Cálculos!$F190,'Datos 1-Factores emisión'!$C$324:$C$353,Cálculos!S$5)</f>
        <v>0</v>
      </c>
      <c r="T190" s="121">
        <v>0</v>
      </c>
      <c r="U190" s="121">
        <v>0</v>
      </c>
      <c r="V190" s="120">
        <f t="shared" si="26"/>
        <v>0</v>
      </c>
      <c r="W190" s="121">
        <f t="shared" si="26"/>
        <v>0</v>
      </c>
      <c r="X190" s="121">
        <f t="shared" si="26"/>
        <v>0</v>
      </c>
      <c r="Y190" s="121">
        <v>0</v>
      </c>
      <c r="Z190" s="121">
        <v>0</v>
      </c>
      <c r="AA190" s="121">
        <f t="shared" si="41"/>
        <v>0</v>
      </c>
      <c r="AB190" s="120">
        <f>'Datos 2-Potenciales calent glob'!$D$6</f>
        <v>1</v>
      </c>
      <c r="AC190" s="121">
        <f>'Datos 2-Potenciales calent glob'!$D$31</f>
        <v>25</v>
      </c>
      <c r="AD190" s="121">
        <f>'Datos 2-Potenciales calent glob'!$D$32</f>
        <v>298</v>
      </c>
      <c r="AE190" s="123">
        <f>SUMIF('Datos 2-Potenciales calent glob'!$B$6:$B$56,Cálculos!E190,'Datos 2-Potenciales calent glob'!$D$6:$D$56)</f>
        <v>0</v>
      </c>
      <c r="AF190" s="121">
        <f>'Datos 2-Potenciales calent glob'!$D$6</f>
        <v>1</v>
      </c>
      <c r="AG190" s="121">
        <f>'Datos 2-Potenciales calent glob'!$D$6</f>
        <v>1</v>
      </c>
      <c r="AH190" s="120">
        <f t="shared" si="40"/>
        <v>0</v>
      </c>
      <c r="AI190" s="121">
        <f t="shared" si="40"/>
        <v>0</v>
      </c>
      <c r="AJ190" s="121">
        <f t="shared" si="40"/>
        <v>0</v>
      </c>
      <c r="AK190" s="121">
        <f t="shared" si="40"/>
        <v>0</v>
      </c>
      <c r="AL190" s="124">
        <f t="shared" si="38"/>
        <v>0</v>
      </c>
      <c r="AM190" s="121">
        <f t="shared" si="39"/>
        <v>0</v>
      </c>
      <c r="AN190" s="207">
        <f t="shared" si="37"/>
        <v>0</v>
      </c>
      <c r="AO190" s="102"/>
      <c r="AP190" s="102"/>
      <c r="AQ190" s="102"/>
      <c r="AR190" s="102"/>
      <c r="AS190" s="102"/>
      <c r="AT190" s="102"/>
      <c r="AU190" s="102"/>
      <c r="AV190" s="102"/>
      <c r="AW190" s="102"/>
      <c r="AX190" s="102"/>
      <c r="AY190" s="102"/>
      <c r="AZ190" s="102"/>
      <c r="BA190" s="102"/>
      <c r="BB190" s="102"/>
      <c r="BC190" s="102"/>
      <c r="BD190" s="102"/>
      <c r="BE190" s="102"/>
      <c r="BF190" s="102"/>
      <c r="BG190" s="102"/>
      <c r="BH190" s="102"/>
      <c r="BI190" s="102"/>
      <c r="BJ190" s="102"/>
      <c r="BK190" s="102"/>
      <c r="BL190" s="102"/>
      <c r="BM190" s="102"/>
      <c r="BN190" s="102"/>
      <c r="BO190" s="102"/>
      <c r="BP190" s="102"/>
      <c r="BQ190" s="102"/>
      <c r="BR190" s="102"/>
      <c r="BS190" s="102"/>
      <c r="BT190" s="102"/>
      <c r="BU190" s="102"/>
      <c r="BV190" s="102"/>
      <c r="BW190" s="102"/>
      <c r="BX190" s="102"/>
      <c r="BY190" s="102"/>
      <c r="BZ190" s="102"/>
      <c r="CA190" s="102"/>
      <c r="CB190" s="102"/>
      <c r="CC190" s="102"/>
      <c r="CD190" s="102"/>
      <c r="CE190" s="102"/>
      <c r="CF190" s="102"/>
      <c r="CG190" s="102"/>
      <c r="CH190" s="102"/>
      <c r="CI190" s="102"/>
      <c r="CJ190" s="102"/>
      <c r="CK190" s="102"/>
      <c r="CL190" s="102"/>
      <c r="CM190" s="102"/>
      <c r="CN190" s="102"/>
      <c r="CO190" s="102"/>
      <c r="CP190" s="102"/>
      <c r="CQ190" s="102"/>
      <c r="CR190" s="102"/>
      <c r="CS190" s="102"/>
      <c r="CT190" s="102"/>
      <c r="CU190" s="102"/>
      <c r="CV190" s="102"/>
      <c r="CW190" s="102"/>
      <c r="CX190" s="102"/>
      <c r="CY190" s="102"/>
      <c r="CZ190" s="102"/>
      <c r="DA190" s="102"/>
      <c r="DB190" s="102"/>
      <c r="DC190" s="102"/>
      <c r="DD190" s="102"/>
      <c r="DE190" s="102"/>
      <c r="DF190" s="102"/>
      <c r="DG190" s="102"/>
      <c r="DH190" s="102"/>
      <c r="DI190" s="102"/>
      <c r="DJ190" s="102"/>
      <c r="DK190" s="102"/>
      <c r="DL190" s="102"/>
      <c r="DM190" s="102"/>
      <c r="DN190" s="102"/>
      <c r="DO190" s="102"/>
      <c r="DP190" s="102"/>
      <c r="DQ190" s="102"/>
      <c r="DR190" s="102"/>
      <c r="DS190" s="102"/>
      <c r="DT190" s="102"/>
      <c r="DU190" s="102"/>
      <c r="DV190" s="102"/>
      <c r="DW190" s="102"/>
      <c r="DX190" s="102"/>
      <c r="DY190" s="102"/>
      <c r="DZ190" s="102"/>
      <c r="EA190" s="102"/>
      <c r="EB190" s="102"/>
      <c r="EC190" s="102"/>
      <c r="ED190" s="102"/>
      <c r="EE190" s="102"/>
      <c r="EF190" s="102"/>
      <c r="EG190" s="102"/>
      <c r="EH190" s="102"/>
      <c r="EI190" s="102"/>
      <c r="EJ190" s="102"/>
      <c r="EK190" s="102"/>
      <c r="EL190" s="102"/>
      <c r="EM190" s="102"/>
      <c r="EN190" s="102"/>
      <c r="EO190" s="102"/>
      <c r="EP190" s="102"/>
      <c r="EQ190" s="102"/>
      <c r="ER190" s="102"/>
      <c r="ES190" s="102"/>
      <c r="ET190" s="102"/>
      <c r="EU190" s="102"/>
      <c r="EV190" s="102"/>
      <c r="EW190" s="102"/>
      <c r="EX190" s="102"/>
      <c r="EY190" s="102"/>
      <c r="EZ190" s="102"/>
      <c r="FA190" s="102"/>
      <c r="FB190" s="102"/>
    </row>
    <row r="191" spans="1:2051" ht="15" customHeight="1">
      <c r="B191" s="112" t="s">
        <v>392</v>
      </c>
      <c r="C191" s="113" t="s">
        <v>236</v>
      </c>
      <c r="D191" s="113" t="s">
        <v>392</v>
      </c>
      <c r="E191" s="113" t="s">
        <v>389</v>
      </c>
      <c r="F191" s="113" t="str">
        <f>'Alcance 3'!C73</f>
        <v>Papel y cartón a reciclaje</v>
      </c>
      <c r="G191" s="226" t="s">
        <v>350</v>
      </c>
      <c r="H191" s="113" t="s">
        <v>238</v>
      </c>
      <c r="I191" s="180">
        <v>3</v>
      </c>
      <c r="J191" s="126">
        <f>'Alcance 3'!D73</f>
        <v>0</v>
      </c>
      <c r="K191" s="113" t="str">
        <f>'Alcance 3'!E73</f>
        <v>kg</v>
      </c>
      <c r="L191" s="113"/>
      <c r="M191" s="203">
        <f t="shared" si="42"/>
        <v>1E-3</v>
      </c>
      <c r="N191" s="117"/>
      <c r="O191" s="113">
        <f t="shared" si="32"/>
        <v>0</v>
      </c>
      <c r="P191" s="115" t="s">
        <v>527</v>
      </c>
      <c r="Q191" s="120">
        <f>'Datos 1-Factores emisión'!D777</f>
        <v>21.293565891472898</v>
      </c>
      <c r="R191" s="121">
        <f>SUMIFS('Datos 1-Factores emisión'!$D$324:$D$353,'Datos 1-Factores emisión'!$B$324:$B$353,Cálculos!$F191,'Datos 1-Factores emisión'!$C$324:$C$353,Cálculos!R$5)</f>
        <v>0</v>
      </c>
      <c r="S191" s="121">
        <f>SUMIFS('Datos 1-Factores emisión'!$D$324:$D$353,'Datos 1-Factores emisión'!$B$324:$B$353,Cálculos!$F191,'Datos 1-Factores emisión'!$C$324:$C$353,Cálculos!S$5)</f>
        <v>0</v>
      </c>
      <c r="T191" s="121">
        <v>0</v>
      </c>
      <c r="U191" s="121">
        <v>0</v>
      </c>
      <c r="V191" s="120">
        <f t="shared" si="26"/>
        <v>0</v>
      </c>
      <c r="W191" s="121">
        <f t="shared" si="26"/>
        <v>0</v>
      </c>
      <c r="X191" s="121">
        <f t="shared" si="26"/>
        <v>0</v>
      </c>
      <c r="Y191" s="121">
        <v>0</v>
      </c>
      <c r="Z191" s="121">
        <v>0</v>
      </c>
      <c r="AA191" s="121">
        <f t="shared" si="41"/>
        <v>0</v>
      </c>
      <c r="AB191" s="120">
        <f>'Datos 2-Potenciales calent glob'!$D$6</f>
        <v>1</v>
      </c>
      <c r="AC191" s="121">
        <f>'Datos 2-Potenciales calent glob'!$D$31</f>
        <v>25</v>
      </c>
      <c r="AD191" s="121">
        <f>'Datos 2-Potenciales calent glob'!$D$32</f>
        <v>298</v>
      </c>
      <c r="AE191" s="123">
        <f>SUMIF('Datos 2-Potenciales calent glob'!$B$6:$B$56,Cálculos!E191,'Datos 2-Potenciales calent glob'!$D$6:$D$56)</f>
        <v>0</v>
      </c>
      <c r="AF191" s="121">
        <f>'Datos 2-Potenciales calent glob'!$D$6</f>
        <v>1</v>
      </c>
      <c r="AG191" s="121">
        <f>'Datos 2-Potenciales calent glob'!$D$6</f>
        <v>1</v>
      </c>
      <c r="AH191" s="120">
        <f t="shared" si="40"/>
        <v>0</v>
      </c>
      <c r="AI191" s="121">
        <f t="shared" si="40"/>
        <v>0</v>
      </c>
      <c r="AJ191" s="121">
        <f t="shared" si="40"/>
        <v>0</v>
      </c>
      <c r="AK191" s="121">
        <f t="shared" si="40"/>
        <v>0</v>
      </c>
      <c r="AL191" s="124">
        <f t="shared" si="38"/>
        <v>0</v>
      </c>
      <c r="AM191" s="121">
        <f t="shared" si="39"/>
        <v>0</v>
      </c>
      <c r="AN191" s="207">
        <f t="shared" si="37"/>
        <v>0</v>
      </c>
      <c r="AO191" s="102"/>
      <c r="AP191" s="102"/>
      <c r="AQ191" s="102"/>
      <c r="AR191" s="102"/>
      <c r="AS191" s="102"/>
      <c r="AT191" s="102"/>
      <c r="AU191" s="102"/>
      <c r="AV191" s="102"/>
      <c r="AW191" s="102"/>
      <c r="AX191" s="102"/>
      <c r="AY191" s="102"/>
      <c r="AZ191" s="102"/>
      <c r="BA191" s="102"/>
      <c r="BB191" s="102"/>
      <c r="BC191" s="102"/>
      <c r="BD191" s="102"/>
      <c r="BE191" s="102"/>
      <c r="BF191" s="102"/>
      <c r="BG191" s="102"/>
      <c r="BH191" s="102"/>
      <c r="BI191" s="102"/>
      <c r="BJ191" s="102"/>
      <c r="BK191" s="102"/>
      <c r="BL191" s="102"/>
      <c r="BM191" s="102"/>
      <c r="BN191" s="102"/>
      <c r="BO191" s="102"/>
      <c r="BP191" s="102"/>
      <c r="BQ191" s="102"/>
      <c r="BR191" s="102"/>
      <c r="BS191" s="102"/>
      <c r="BT191" s="102"/>
      <c r="BU191" s="102"/>
      <c r="BV191" s="102"/>
      <c r="BW191" s="102"/>
      <c r="BX191" s="102"/>
      <c r="BY191" s="102"/>
      <c r="BZ191" s="102"/>
      <c r="CA191" s="102"/>
      <c r="CB191" s="102"/>
      <c r="CC191" s="102"/>
      <c r="CD191" s="102"/>
      <c r="CE191" s="102"/>
      <c r="CF191" s="102"/>
      <c r="CG191" s="102"/>
      <c r="CH191" s="102"/>
      <c r="CI191" s="102"/>
      <c r="CJ191" s="102"/>
      <c r="CK191" s="102"/>
      <c r="CL191" s="102"/>
      <c r="CM191" s="102"/>
      <c r="CN191" s="102"/>
      <c r="CO191" s="102"/>
      <c r="CP191" s="102"/>
      <c r="CQ191" s="102"/>
      <c r="CR191" s="102"/>
      <c r="CS191" s="102"/>
      <c r="CT191" s="102"/>
      <c r="CU191" s="102"/>
      <c r="CV191" s="102"/>
      <c r="CW191" s="102"/>
      <c r="CX191" s="102"/>
      <c r="CY191" s="102"/>
      <c r="CZ191" s="102"/>
      <c r="DA191" s="102"/>
      <c r="DB191" s="102"/>
      <c r="DC191" s="102"/>
      <c r="DD191" s="102"/>
      <c r="DE191" s="102"/>
      <c r="DF191" s="102"/>
      <c r="DG191" s="102"/>
      <c r="DH191" s="102"/>
      <c r="DI191" s="102"/>
      <c r="DJ191" s="102"/>
      <c r="DK191" s="102"/>
      <c r="DL191" s="102"/>
      <c r="DM191" s="102"/>
      <c r="DN191" s="102"/>
      <c r="DO191" s="102"/>
      <c r="DP191" s="102"/>
      <c r="DQ191" s="102"/>
      <c r="DR191" s="102"/>
      <c r="DS191" s="102"/>
      <c r="DT191" s="102"/>
      <c r="DU191" s="102"/>
      <c r="DV191" s="102"/>
      <c r="DW191" s="102"/>
      <c r="DX191" s="102"/>
      <c r="DY191" s="102"/>
      <c r="DZ191" s="102"/>
      <c r="EA191" s="102"/>
      <c r="EB191" s="102"/>
      <c r="EC191" s="102"/>
      <c r="ED191" s="102"/>
      <c r="EE191" s="102"/>
      <c r="EF191" s="102"/>
      <c r="EG191" s="102"/>
      <c r="EH191" s="102"/>
      <c r="EI191" s="102"/>
      <c r="EJ191" s="102"/>
      <c r="EK191" s="102"/>
      <c r="EL191" s="102"/>
      <c r="EM191" s="102"/>
      <c r="EN191" s="102"/>
      <c r="EO191" s="102"/>
      <c r="EP191" s="102"/>
      <c r="EQ191" s="102"/>
      <c r="ER191" s="102"/>
      <c r="ES191" s="102"/>
      <c r="ET191" s="102"/>
      <c r="EU191" s="102"/>
      <c r="EV191" s="102"/>
      <c r="EW191" s="102"/>
      <c r="EX191" s="102"/>
      <c r="EY191" s="102"/>
      <c r="EZ191" s="102"/>
      <c r="FA191" s="102"/>
      <c r="FB191" s="102"/>
    </row>
    <row r="192" spans="1:2051" ht="15" customHeight="1">
      <c r="B192" s="112" t="s">
        <v>500</v>
      </c>
      <c r="C192" s="113" t="s">
        <v>236</v>
      </c>
      <c r="D192" s="113" t="s">
        <v>503</v>
      </c>
      <c r="E192" s="113" t="s">
        <v>500</v>
      </c>
      <c r="F192" s="113" t="s">
        <v>500</v>
      </c>
      <c r="G192" s="226" t="s">
        <v>500</v>
      </c>
      <c r="H192" s="113" t="s">
        <v>238</v>
      </c>
      <c r="I192" s="180">
        <v>3</v>
      </c>
      <c r="J192" s="126">
        <f>'Alcance 3'!D79</f>
        <v>0</v>
      </c>
      <c r="K192" s="113" t="str">
        <f>'Alcance 3'!E79</f>
        <v>m3</v>
      </c>
      <c r="L192" s="113"/>
      <c r="M192" s="203">
        <v>1</v>
      </c>
      <c r="N192" s="117"/>
      <c r="O192" s="113">
        <f t="shared" si="32"/>
        <v>0</v>
      </c>
      <c r="P192" s="115" t="str">
        <f t="shared" ref="P192" si="43">K192</f>
        <v>m3</v>
      </c>
      <c r="Q192" s="204">
        <f>'Datos 1-Factores emisión'!C783</f>
        <v>0.14899999999999999</v>
      </c>
      <c r="R192" s="121">
        <f>SUMIFS('Datos 1-Factores emisión'!$D$324:$D$353,'Datos 1-Factores emisión'!$B$324:$B$353,Cálculos!$E192,'Datos 1-Factores emisión'!$C$324:$C$353,Cálculos!R$5)</f>
        <v>0</v>
      </c>
      <c r="S192" s="121">
        <f>SUMIFS('Datos 1-Factores emisión'!$D$324:$D$353,'Datos 1-Factores emisión'!$B$324:$B$353,Cálculos!$E192,'Datos 1-Factores emisión'!$C$324:$C$353,Cálculos!S$5)</f>
        <v>0</v>
      </c>
      <c r="T192" s="121">
        <v>0</v>
      </c>
      <c r="U192" s="121">
        <v>0</v>
      </c>
      <c r="V192" s="120">
        <f t="shared" ref="V192:X192" si="44">Q192*$O192</f>
        <v>0</v>
      </c>
      <c r="W192" s="121">
        <f t="shared" si="44"/>
        <v>0</v>
      </c>
      <c r="X192" s="121">
        <f t="shared" si="44"/>
        <v>0</v>
      </c>
      <c r="Y192" s="121">
        <v>0</v>
      </c>
      <c r="Z192" s="121">
        <v>0</v>
      </c>
      <c r="AA192" s="121">
        <f t="shared" si="41"/>
        <v>0</v>
      </c>
      <c r="AB192" s="120">
        <f>'Datos 2-Potenciales calent glob'!$D$6</f>
        <v>1</v>
      </c>
      <c r="AC192" s="121">
        <f>'Datos 2-Potenciales calent glob'!$D$31</f>
        <v>25</v>
      </c>
      <c r="AD192" s="121">
        <f>'Datos 2-Potenciales calent glob'!$D$32</f>
        <v>298</v>
      </c>
      <c r="AE192" s="123">
        <f>SUMIF('Datos 2-Potenciales calent glob'!$B$6:$B$56,Cálculos!E192,'Datos 2-Potenciales calent glob'!$D$6:$D$56)</f>
        <v>0</v>
      </c>
      <c r="AF192" s="121">
        <f>'Datos 2-Potenciales calent glob'!$D$6</f>
        <v>1</v>
      </c>
      <c r="AG192" s="121">
        <f>'Datos 2-Potenciales calent glob'!$D$6</f>
        <v>1</v>
      </c>
      <c r="AH192" s="120">
        <f t="shared" si="40"/>
        <v>0</v>
      </c>
      <c r="AI192" s="121">
        <f t="shared" si="40"/>
        <v>0</v>
      </c>
      <c r="AJ192" s="121">
        <f t="shared" si="40"/>
        <v>0</v>
      </c>
      <c r="AK192" s="121">
        <f t="shared" si="40"/>
        <v>0</v>
      </c>
      <c r="AL192" s="124">
        <f t="shared" si="38"/>
        <v>0</v>
      </c>
      <c r="AM192" s="121">
        <f t="shared" si="39"/>
        <v>0</v>
      </c>
      <c r="AN192" s="207">
        <f t="shared" si="37"/>
        <v>0</v>
      </c>
      <c r="AO192" s="102"/>
      <c r="AP192" s="102"/>
      <c r="AQ192" s="102"/>
      <c r="AR192" s="102"/>
      <c r="AS192" s="102"/>
      <c r="AT192" s="102"/>
      <c r="AU192" s="102"/>
      <c r="AV192" s="102"/>
      <c r="AW192" s="102"/>
      <c r="AX192" s="102"/>
      <c r="AY192" s="102"/>
      <c r="AZ192" s="102"/>
      <c r="BA192" s="102"/>
      <c r="BB192" s="102"/>
      <c r="BC192" s="102"/>
      <c r="BD192" s="102"/>
      <c r="BE192" s="102"/>
      <c r="BF192" s="102"/>
      <c r="BG192" s="102"/>
      <c r="BH192" s="102"/>
      <c r="BI192" s="102"/>
      <c r="BJ192" s="102"/>
      <c r="BK192" s="102"/>
      <c r="BL192" s="102"/>
      <c r="BM192" s="102"/>
      <c r="BN192" s="102"/>
      <c r="BO192" s="102"/>
      <c r="BP192" s="102"/>
      <c r="BQ192" s="102"/>
      <c r="BR192" s="102"/>
      <c r="BS192" s="102"/>
      <c r="BT192" s="102"/>
      <c r="BU192" s="102"/>
      <c r="BV192" s="102"/>
      <c r="BW192" s="102"/>
      <c r="BX192" s="102"/>
      <c r="BY192" s="102"/>
      <c r="BZ192" s="102"/>
      <c r="CA192" s="102"/>
      <c r="CB192" s="102"/>
      <c r="CC192" s="102"/>
      <c r="CD192" s="102"/>
      <c r="CE192" s="102"/>
      <c r="CF192" s="102"/>
      <c r="CG192" s="102"/>
      <c r="CH192" s="102"/>
      <c r="CI192" s="102"/>
      <c r="CJ192" s="102"/>
      <c r="CK192" s="102"/>
      <c r="CL192" s="102"/>
      <c r="CM192" s="102"/>
      <c r="CN192" s="102"/>
      <c r="CO192" s="102"/>
      <c r="CP192" s="102"/>
      <c r="CQ192" s="102"/>
      <c r="CR192" s="102"/>
      <c r="CS192" s="102"/>
      <c r="CT192" s="102"/>
      <c r="CU192" s="102"/>
      <c r="CV192" s="102"/>
      <c r="CW192" s="102"/>
      <c r="CX192" s="102"/>
      <c r="CY192" s="102"/>
      <c r="CZ192" s="102"/>
      <c r="DA192" s="102"/>
      <c r="DB192" s="102"/>
      <c r="DC192" s="102"/>
      <c r="DD192" s="102"/>
      <c r="DE192" s="102"/>
      <c r="DF192" s="102"/>
      <c r="DG192" s="102"/>
      <c r="DH192" s="102"/>
      <c r="DI192" s="102"/>
      <c r="DJ192" s="102"/>
      <c r="DK192" s="102"/>
      <c r="DL192" s="102"/>
      <c r="DM192" s="102"/>
      <c r="DN192" s="102"/>
      <c r="DO192" s="102"/>
      <c r="DP192" s="102"/>
      <c r="DQ192" s="102"/>
      <c r="DR192" s="102"/>
      <c r="DS192" s="102"/>
      <c r="DT192" s="102"/>
      <c r="DU192" s="102"/>
      <c r="DV192" s="102"/>
      <c r="DW192" s="102"/>
      <c r="DX192" s="102"/>
      <c r="DY192" s="102"/>
      <c r="DZ192" s="102"/>
      <c r="EA192" s="102"/>
      <c r="EB192" s="102"/>
      <c r="EC192" s="102"/>
      <c r="ED192" s="102"/>
      <c r="EE192" s="102"/>
      <c r="EF192" s="102"/>
      <c r="EG192" s="102"/>
      <c r="EH192" s="102"/>
      <c r="EI192" s="102"/>
      <c r="EJ192" s="102"/>
      <c r="EK192" s="102"/>
      <c r="EL192" s="102"/>
      <c r="EM192" s="102"/>
      <c r="EN192" s="102"/>
      <c r="EO192" s="102"/>
      <c r="EP192" s="102"/>
      <c r="EQ192" s="102"/>
      <c r="ER192" s="102"/>
      <c r="ES192" s="102"/>
      <c r="ET192" s="102"/>
      <c r="EU192" s="102"/>
      <c r="EV192" s="102"/>
      <c r="EW192" s="102"/>
      <c r="EX192" s="102"/>
      <c r="EY192" s="102"/>
      <c r="EZ192" s="102"/>
      <c r="FA192" s="102"/>
      <c r="FB192" s="102"/>
    </row>
    <row r="193" spans="2:2051" ht="15" customHeight="1">
      <c r="B193" s="112" t="s">
        <v>393</v>
      </c>
      <c r="C193" s="113" t="s">
        <v>393</v>
      </c>
      <c r="D193" s="113" t="s">
        <v>393</v>
      </c>
      <c r="E193" s="113" t="str">
        <f>'Alcance 3'!C161</f>
        <v>&lt;Tipo de emisión 1&gt;</v>
      </c>
      <c r="F193" s="113"/>
      <c r="G193" s="226" t="s">
        <v>803</v>
      </c>
      <c r="H193" s="113" t="s">
        <v>238</v>
      </c>
      <c r="I193" s="180">
        <v>3</v>
      </c>
      <c r="J193" s="126"/>
      <c r="K193" s="113"/>
      <c r="L193" s="113"/>
      <c r="M193" s="113"/>
      <c r="N193" s="117"/>
      <c r="O193" s="113"/>
      <c r="P193" s="115"/>
      <c r="Q193" s="120"/>
      <c r="R193" s="121"/>
      <c r="S193" s="121"/>
      <c r="T193" s="121"/>
      <c r="U193" s="122"/>
      <c r="V193" s="120"/>
      <c r="W193" s="121"/>
      <c r="X193" s="121"/>
      <c r="Y193" s="121"/>
      <c r="Z193" s="121"/>
      <c r="AA193" s="121"/>
      <c r="AB193" s="120"/>
      <c r="AC193" s="121"/>
      <c r="AD193" s="121"/>
      <c r="AE193" s="123"/>
      <c r="AF193" s="121"/>
      <c r="AG193" s="122"/>
      <c r="AH193" s="120">
        <f>AL193</f>
        <v>0</v>
      </c>
      <c r="AI193" s="121"/>
      <c r="AJ193" s="121"/>
      <c r="AK193" s="121"/>
      <c r="AL193" s="124">
        <f>'Alcance 3'!D161</f>
        <v>0</v>
      </c>
      <c r="AM193" s="121">
        <f t="shared" si="39"/>
        <v>0</v>
      </c>
      <c r="AN193" s="207">
        <f t="shared" si="37"/>
        <v>0</v>
      </c>
      <c r="AO193" s="102"/>
      <c r="AP193" s="102"/>
      <c r="AQ193" s="102"/>
      <c r="AR193" s="102"/>
      <c r="AS193" s="102"/>
      <c r="AT193" s="102"/>
      <c r="AU193" s="102"/>
      <c r="AV193" s="102"/>
      <c r="AW193" s="102"/>
      <c r="AX193" s="102"/>
      <c r="AY193" s="102"/>
      <c r="AZ193" s="102"/>
      <c r="BA193" s="102"/>
      <c r="BB193" s="102"/>
      <c r="BC193" s="102"/>
      <c r="BD193" s="102"/>
      <c r="BE193" s="102"/>
      <c r="BF193" s="102"/>
      <c r="BG193" s="102"/>
      <c r="BH193" s="102"/>
      <c r="BI193" s="102"/>
      <c r="BJ193" s="102"/>
      <c r="BK193" s="102"/>
      <c r="BL193" s="102"/>
      <c r="BM193" s="102"/>
      <c r="BN193" s="102"/>
      <c r="BO193" s="102"/>
      <c r="BP193" s="102"/>
      <c r="BQ193" s="102"/>
      <c r="BR193" s="102"/>
      <c r="BS193" s="102"/>
      <c r="BT193" s="102"/>
      <c r="BU193" s="102"/>
      <c r="BV193" s="102"/>
      <c r="BW193" s="102"/>
      <c r="BX193" s="102"/>
      <c r="BY193" s="102"/>
      <c r="BZ193" s="102"/>
      <c r="CA193" s="102"/>
      <c r="CB193" s="102"/>
      <c r="CC193" s="102"/>
      <c r="CD193" s="102"/>
      <c r="CE193" s="102"/>
      <c r="CF193" s="102"/>
      <c r="CG193" s="102"/>
      <c r="CH193" s="102"/>
      <c r="CI193" s="102"/>
      <c r="CJ193" s="102"/>
      <c r="CK193" s="102"/>
      <c r="CL193" s="102"/>
      <c r="CM193" s="102"/>
      <c r="CN193" s="102"/>
      <c r="CO193" s="102"/>
      <c r="CP193" s="102"/>
      <c r="CQ193" s="102"/>
      <c r="CR193" s="102"/>
      <c r="CS193" s="102"/>
      <c r="CT193" s="102"/>
      <c r="CU193" s="102"/>
      <c r="CV193" s="102"/>
      <c r="CW193" s="102"/>
      <c r="CX193" s="102"/>
      <c r="CY193" s="102"/>
      <c r="CZ193" s="102"/>
      <c r="DA193" s="102"/>
      <c r="DB193" s="102"/>
      <c r="DC193" s="102"/>
      <c r="DD193" s="102"/>
      <c r="DE193" s="102"/>
      <c r="DF193" s="102"/>
      <c r="DG193" s="102"/>
      <c r="DH193" s="102"/>
      <c r="DI193" s="102"/>
      <c r="DJ193" s="102"/>
      <c r="DK193" s="102"/>
      <c r="DL193" s="102"/>
      <c r="DM193" s="102"/>
      <c r="DN193" s="102"/>
      <c r="DO193" s="102"/>
      <c r="DP193" s="102"/>
      <c r="DQ193" s="102"/>
      <c r="DR193" s="102"/>
      <c r="DS193" s="102"/>
      <c r="DT193" s="102"/>
      <c r="DU193" s="102"/>
      <c r="DV193" s="102"/>
      <c r="DW193" s="102"/>
      <c r="DX193" s="102"/>
      <c r="DY193" s="102"/>
      <c r="DZ193" s="102"/>
      <c r="EA193" s="102"/>
      <c r="EB193" s="102"/>
      <c r="EC193" s="102"/>
      <c r="ED193" s="102"/>
      <c r="EE193" s="102"/>
      <c r="EF193" s="102"/>
      <c r="EG193" s="102"/>
      <c r="EH193" s="102"/>
      <c r="EI193" s="102"/>
      <c r="EJ193" s="102"/>
      <c r="EK193" s="102"/>
      <c r="EL193" s="102"/>
      <c r="EM193" s="102"/>
      <c r="EN193" s="102"/>
      <c r="EO193" s="102"/>
      <c r="EP193" s="102"/>
      <c r="EQ193" s="102"/>
      <c r="ER193" s="102"/>
      <c r="ES193" s="102"/>
      <c r="ET193" s="102"/>
      <c r="EU193" s="102"/>
      <c r="EV193" s="102"/>
      <c r="EW193" s="102"/>
      <c r="EX193" s="102"/>
      <c r="EY193" s="102"/>
      <c r="EZ193" s="102"/>
      <c r="FA193" s="102"/>
      <c r="FB193" s="102"/>
    </row>
    <row r="194" spans="2:2051" ht="15" customHeight="1">
      <c r="B194" s="112" t="s">
        <v>393</v>
      </c>
      <c r="C194" s="113" t="s">
        <v>393</v>
      </c>
      <c r="D194" s="113" t="s">
        <v>393</v>
      </c>
      <c r="E194" s="113" t="str">
        <f>'Alcance 3'!C162</f>
        <v>&lt;Tipo de emisión 2&gt;</v>
      </c>
      <c r="F194" s="113"/>
      <c r="G194" s="226" t="s">
        <v>803</v>
      </c>
      <c r="H194" s="113" t="s">
        <v>238</v>
      </c>
      <c r="I194" s="180">
        <v>3</v>
      </c>
      <c r="J194" s="126"/>
      <c r="K194" s="113"/>
      <c r="L194" s="113"/>
      <c r="M194" s="113"/>
      <c r="N194" s="117"/>
      <c r="O194" s="113"/>
      <c r="P194" s="115"/>
      <c r="Q194" s="120"/>
      <c r="R194" s="121"/>
      <c r="S194" s="121"/>
      <c r="T194" s="121"/>
      <c r="U194" s="122"/>
      <c r="V194" s="120"/>
      <c r="W194" s="121"/>
      <c r="X194" s="121"/>
      <c r="Y194" s="121"/>
      <c r="Z194" s="121"/>
      <c r="AA194" s="121"/>
      <c r="AB194" s="120"/>
      <c r="AC194" s="121"/>
      <c r="AD194" s="121"/>
      <c r="AE194" s="123"/>
      <c r="AF194" s="121"/>
      <c r="AG194" s="122"/>
      <c r="AH194" s="120">
        <f t="shared" ref="AH194:AH195" si="45">AL194</f>
        <v>0</v>
      </c>
      <c r="AI194" s="121"/>
      <c r="AJ194" s="121"/>
      <c r="AK194" s="121"/>
      <c r="AL194" s="124">
        <f>'Alcance 3'!D162</f>
        <v>0</v>
      </c>
      <c r="AM194" s="121">
        <f t="shared" si="39"/>
        <v>0</v>
      </c>
      <c r="AN194" s="207">
        <f t="shared" si="37"/>
        <v>0</v>
      </c>
      <c r="AO194" s="102"/>
      <c r="AP194" s="102"/>
      <c r="AQ194" s="102"/>
      <c r="AR194" s="102"/>
      <c r="AS194" s="102"/>
      <c r="AT194" s="102"/>
      <c r="AU194" s="102"/>
      <c r="AV194" s="102"/>
      <c r="AW194" s="102"/>
      <c r="AX194" s="102"/>
      <c r="AY194" s="102"/>
      <c r="AZ194" s="102"/>
      <c r="BA194" s="102"/>
      <c r="BB194" s="102"/>
      <c r="BC194" s="102"/>
      <c r="BD194" s="102"/>
      <c r="BE194" s="102"/>
      <c r="BF194" s="102"/>
      <c r="BG194" s="102"/>
      <c r="BH194" s="102"/>
      <c r="BI194" s="102"/>
      <c r="BJ194" s="102"/>
      <c r="BK194" s="102"/>
      <c r="BL194" s="102"/>
      <c r="BM194" s="102"/>
      <c r="BN194" s="102"/>
      <c r="BO194" s="102"/>
      <c r="BP194" s="102"/>
      <c r="BQ194" s="102"/>
      <c r="BR194" s="102"/>
      <c r="BS194" s="102"/>
      <c r="BT194" s="102"/>
      <c r="BU194" s="102"/>
      <c r="BV194" s="102"/>
      <c r="BW194" s="102"/>
      <c r="BX194" s="102"/>
      <c r="BY194" s="102"/>
      <c r="BZ194" s="102"/>
      <c r="CA194" s="102"/>
      <c r="CB194" s="102"/>
      <c r="CC194" s="102"/>
      <c r="CD194" s="102"/>
      <c r="CE194" s="102"/>
      <c r="CF194" s="102"/>
      <c r="CG194" s="102"/>
      <c r="CH194" s="102"/>
      <c r="CI194" s="102"/>
      <c r="CJ194" s="102"/>
      <c r="CK194" s="102"/>
      <c r="CL194" s="102"/>
      <c r="CM194" s="102"/>
      <c r="CN194" s="102"/>
      <c r="CO194" s="102"/>
      <c r="CP194" s="102"/>
      <c r="CQ194" s="102"/>
      <c r="CR194" s="102"/>
      <c r="CS194" s="102"/>
      <c r="CT194" s="102"/>
      <c r="CU194" s="102"/>
      <c r="CV194" s="102"/>
      <c r="CW194" s="102"/>
      <c r="CX194" s="102"/>
      <c r="CY194" s="102"/>
      <c r="CZ194" s="102"/>
      <c r="DA194" s="102"/>
      <c r="DB194" s="102"/>
      <c r="DC194" s="102"/>
      <c r="DD194" s="102"/>
      <c r="DE194" s="102"/>
      <c r="DF194" s="102"/>
      <c r="DG194" s="102"/>
      <c r="DH194" s="102"/>
      <c r="DI194" s="102"/>
      <c r="DJ194" s="102"/>
      <c r="DK194" s="102"/>
      <c r="DL194" s="102"/>
      <c r="DM194" s="102"/>
      <c r="DN194" s="102"/>
      <c r="DO194" s="102"/>
      <c r="DP194" s="102"/>
      <c r="DQ194" s="102"/>
      <c r="DR194" s="102"/>
      <c r="DS194" s="102"/>
      <c r="DT194" s="102"/>
      <c r="DU194" s="102"/>
      <c r="DV194" s="102"/>
      <c r="DW194" s="102"/>
      <c r="DX194" s="102"/>
      <c r="DY194" s="102"/>
      <c r="DZ194" s="102"/>
      <c r="EA194" s="102"/>
      <c r="EB194" s="102"/>
      <c r="EC194" s="102"/>
      <c r="ED194" s="102"/>
      <c r="EE194" s="102"/>
      <c r="EF194" s="102"/>
      <c r="EG194" s="102"/>
      <c r="EH194" s="102"/>
      <c r="EI194" s="102"/>
      <c r="EJ194" s="102"/>
      <c r="EK194" s="102"/>
      <c r="EL194" s="102"/>
      <c r="EM194" s="102"/>
      <c r="EN194" s="102"/>
      <c r="EO194" s="102"/>
      <c r="EP194" s="102"/>
      <c r="EQ194" s="102"/>
      <c r="ER194" s="102"/>
      <c r="ES194" s="102"/>
      <c r="ET194" s="102"/>
      <c r="EU194" s="102"/>
      <c r="EV194" s="102"/>
      <c r="EW194" s="102"/>
      <c r="EX194" s="102"/>
      <c r="EY194" s="102"/>
      <c r="EZ194" s="102"/>
      <c r="FA194" s="102"/>
      <c r="FB194" s="102"/>
      <c r="FC194" s="102"/>
      <c r="FD194" s="102"/>
      <c r="FE194" s="102"/>
      <c r="FF194" s="102"/>
      <c r="FG194" s="102"/>
      <c r="FH194" s="102"/>
      <c r="FI194" s="102"/>
      <c r="FJ194" s="102"/>
      <c r="FK194" s="102"/>
      <c r="FL194" s="102"/>
      <c r="FM194" s="102"/>
      <c r="FN194" s="102"/>
      <c r="FO194" s="102"/>
      <c r="FP194" s="102"/>
      <c r="FQ194" s="102"/>
      <c r="FR194" s="102"/>
      <c r="FS194" s="102"/>
      <c r="FT194" s="102"/>
      <c r="FU194" s="102"/>
      <c r="FV194" s="102"/>
      <c r="FW194" s="102"/>
      <c r="FX194" s="102"/>
      <c r="FY194" s="102"/>
      <c r="FZ194" s="102"/>
      <c r="GA194" s="102"/>
      <c r="GB194" s="102"/>
      <c r="GC194" s="102"/>
      <c r="GD194" s="102"/>
      <c r="GE194" s="102"/>
      <c r="GF194" s="102"/>
      <c r="GG194" s="102"/>
      <c r="GH194" s="102"/>
      <c r="GI194" s="102"/>
      <c r="GJ194" s="102"/>
      <c r="GK194" s="102"/>
      <c r="GL194" s="102"/>
      <c r="GM194" s="102"/>
      <c r="GN194" s="102"/>
      <c r="GO194" s="102"/>
      <c r="GP194" s="102"/>
      <c r="GQ194" s="102"/>
      <c r="GR194" s="102"/>
      <c r="GS194" s="102"/>
      <c r="GT194" s="102"/>
      <c r="GU194" s="102"/>
      <c r="GV194" s="102"/>
      <c r="GW194" s="102"/>
      <c r="GX194" s="102"/>
      <c r="GY194" s="102"/>
      <c r="GZ194" s="102"/>
      <c r="HA194" s="102"/>
      <c r="HB194" s="102"/>
      <c r="HC194" s="102"/>
      <c r="HD194" s="102"/>
      <c r="HE194" s="102"/>
      <c r="HF194" s="102"/>
      <c r="HG194" s="102"/>
      <c r="HH194" s="102"/>
      <c r="HI194" s="102"/>
      <c r="HJ194" s="102"/>
      <c r="HK194" s="102"/>
      <c r="HL194" s="102"/>
      <c r="HM194" s="102"/>
      <c r="HN194" s="102"/>
      <c r="HO194" s="102"/>
      <c r="HP194" s="102"/>
      <c r="HQ194" s="102"/>
      <c r="HR194" s="102"/>
      <c r="HS194" s="102"/>
      <c r="HT194" s="102"/>
      <c r="HU194" s="102"/>
      <c r="HV194" s="102"/>
      <c r="HW194" s="102"/>
      <c r="HX194" s="102"/>
      <c r="HY194" s="102"/>
      <c r="HZ194" s="102"/>
      <c r="IA194" s="102"/>
      <c r="IB194" s="102"/>
      <c r="IC194" s="102"/>
      <c r="ID194" s="102"/>
      <c r="IE194" s="102"/>
      <c r="IF194" s="102"/>
      <c r="IG194" s="102"/>
      <c r="IH194" s="102"/>
      <c r="II194" s="102"/>
      <c r="IJ194" s="102"/>
      <c r="IK194" s="102"/>
      <c r="IL194" s="102"/>
      <c r="IM194" s="102"/>
      <c r="IN194" s="102"/>
      <c r="IO194" s="102"/>
      <c r="IP194" s="102"/>
      <c r="IQ194" s="102"/>
      <c r="IR194" s="102"/>
      <c r="IS194" s="102"/>
      <c r="IT194" s="102"/>
      <c r="IU194" s="102"/>
      <c r="IV194" s="102"/>
      <c r="IW194" s="102"/>
      <c r="IX194" s="102"/>
      <c r="IY194" s="102"/>
      <c r="IZ194" s="102"/>
      <c r="JA194" s="102"/>
      <c r="JB194" s="102"/>
      <c r="JC194" s="102"/>
      <c r="JD194" s="102"/>
      <c r="JE194" s="102"/>
      <c r="JF194" s="102"/>
      <c r="JG194" s="102"/>
      <c r="JH194" s="102"/>
      <c r="JI194" s="102"/>
      <c r="JJ194" s="102"/>
      <c r="JK194" s="102"/>
      <c r="JL194" s="102"/>
      <c r="JM194" s="102"/>
      <c r="JN194" s="102"/>
      <c r="JO194" s="102"/>
      <c r="JP194" s="102"/>
      <c r="JQ194" s="102"/>
      <c r="JR194" s="102"/>
      <c r="JS194" s="102"/>
      <c r="JT194" s="102"/>
      <c r="JU194" s="102"/>
      <c r="JV194" s="102"/>
      <c r="JW194" s="102"/>
      <c r="JX194" s="102"/>
      <c r="JY194" s="102"/>
      <c r="JZ194" s="102"/>
      <c r="KA194" s="102"/>
      <c r="KB194" s="102"/>
      <c r="KC194" s="102"/>
      <c r="KD194" s="102"/>
      <c r="KE194" s="102"/>
      <c r="KF194" s="102"/>
      <c r="KG194" s="102"/>
      <c r="KH194" s="102"/>
      <c r="KI194" s="102"/>
      <c r="KJ194" s="102"/>
      <c r="KK194" s="102"/>
      <c r="KL194" s="102"/>
      <c r="KM194" s="102"/>
      <c r="KN194" s="102"/>
      <c r="KO194" s="102"/>
      <c r="KP194" s="102"/>
      <c r="KQ194" s="102"/>
      <c r="KR194" s="102"/>
      <c r="KS194" s="102"/>
      <c r="KT194" s="102"/>
      <c r="KU194" s="102"/>
      <c r="KV194" s="102"/>
      <c r="KW194" s="102"/>
      <c r="KX194" s="102"/>
      <c r="KY194" s="102"/>
      <c r="KZ194" s="102"/>
      <c r="LA194" s="102"/>
      <c r="LB194" s="102"/>
      <c r="LC194" s="102"/>
      <c r="LD194" s="102"/>
      <c r="LE194" s="102"/>
      <c r="LF194" s="102"/>
      <c r="LG194" s="102"/>
      <c r="LH194" s="102"/>
      <c r="LI194" s="102"/>
      <c r="LJ194" s="102"/>
      <c r="LK194" s="102"/>
      <c r="LL194" s="102"/>
      <c r="LM194" s="102"/>
      <c r="LN194" s="102"/>
      <c r="LO194" s="102"/>
      <c r="LP194" s="102"/>
      <c r="LQ194" s="102"/>
      <c r="LR194" s="102"/>
      <c r="LS194" s="102"/>
      <c r="LT194" s="102"/>
      <c r="LU194" s="102"/>
      <c r="LV194" s="102"/>
      <c r="LW194" s="102"/>
      <c r="LX194" s="102"/>
      <c r="LY194" s="102"/>
      <c r="LZ194" s="102"/>
      <c r="MA194" s="102"/>
      <c r="MB194" s="102"/>
      <c r="MC194" s="102"/>
      <c r="MD194" s="102"/>
      <c r="ME194" s="102"/>
      <c r="MF194" s="102"/>
      <c r="MG194" s="102"/>
      <c r="MH194" s="102"/>
      <c r="MI194" s="102"/>
      <c r="MJ194" s="102"/>
      <c r="MK194" s="102"/>
      <c r="ML194" s="102"/>
      <c r="MM194" s="102"/>
      <c r="MN194" s="102"/>
      <c r="MO194" s="102"/>
      <c r="MP194" s="102"/>
      <c r="MQ194" s="102"/>
      <c r="MR194" s="102"/>
      <c r="MS194" s="102"/>
      <c r="MT194" s="102"/>
      <c r="MU194" s="102"/>
      <c r="MV194" s="102"/>
      <c r="MW194" s="102"/>
      <c r="MX194" s="102"/>
      <c r="MY194" s="102"/>
      <c r="MZ194" s="102"/>
      <c r="NA194" s="102"/>
      <c r="NB194" s="102"/>
      <c r="NC194" s="102"/>
      <c r="ND194" s="102"/>
      <c r="NE194" s="102"/>
      <c r="NF194" s="102"/>
      <c r="NG194" s="102"/>
      <c r="NH194" s="102"/>
      <c r="NI194" s="102"/>
      <c r="NJ194" s="102"/>
      <c r="NK194" s="102"/>
      <c r="NL194" s="102"/>
      <c r="NM194" s="102"/>
      <c r="NN194" s="102"/>
      <c r="NO194" s="102"/>
      <c r="NP194" s="102"/>
      <c r="NQ194" s="102"/>
      <c r="NR194" s="102"/>
      <c r="NS194" s="102"/>
      <c r="NT194" s="102"/>
      <c r="NU194" s="102"/>
      <c r="NV194" s="102"/>
      <c r="NW194" s="102"/>
      <c r="NX194" s="102"/>
      <c r="NY194" s="102"/>
      <c r="NZ194" s="102"/>
      <c r="OA194" s="102"/>
      <c r="OB194" s="102"/>
      <c r="OC194" s="102"/>
      <c r="OD194" s="102"/>
      <c r="OE194" s="102"/>
      <c r="OF194" s="102"/>
      <c r="OG194" s="102"/>
      <c r="OH194" s="102"/>
      <c r="OI194" s="102"/>
      <c r="OJ194" s="102"/>
      <c r="OK194" s="102"/>
      <c r="OL194" s="102"/>
      <c r="OM194" s="102"/>
      <c r="ON194" s="102"/>
      <c r="OO194" s="102"/>
      <c r="OP194" s="102"/>
      <c r="OQ194" s="102"/>
      <c r="OR194" s="102"/>
      <c r="OS194" s="102"/>
      <c r="OT194" s="102"/>
      <c r="OU194" s="102"/>
      <c r="OV194" s="102"/>
      <c r="OW194" s="102"/>
      <c r="OX194" s="102"/>
      <c r="OY194" s="102"/>
      <c r="OZ194" s="102"/>
      <c r="PA194" s="102"/>
      <c r="PB194" s="102"/>
      <c r="PC194" s="102"/>
      <c r="PD194" s="102"/>
      <c r="PE194" s="102"/>
      <c r="PF194" s="102"/>
      <c r="PG194" s="102"/>
      <c r="PH194" s="102"/>
      <c r="PI194" s="102"/>
      <c r="PJ194" s="102"/>
      <c r="PK194" s="102"/>
      <c r="PL194" s="102"/>
      <c r="PM194" s="102"/>
      <c r="PN194" s="102"/>
      <c r="PO194" s="102"/>
      <c r="PP194" s="102"/>
      <c r="PQ194" s="102"/>
      <c r="PR194" s="102"/>
      <c r="PS194" s="102"/>
      <c r="PT194" s="102"/>
      <c r="PU194" s="102"/>
      <c r="PV194" s="102"/>
      <c r="PW194" s="102"/>
      <c r="PX194" s="102"/>
      <c r="PY194" s="102"/>
      <c r="PZ194" s="102"/>
      <c r="QA194" s="102"/>
      <c r="QB194" s="102"/>
      <c r="QC194" s="102"/>
      <c r="QD194" s="102"/>
      <c r="QE194" s="102"/>
      <c r="QF194" s="102"/>
      <c r="QG194" s="102"/>
      <c r="QH194" s="102"/>
      <c r="QI194" s="102"/>
      <c r="QJ194" s="102"/>
      <c r="QK194" s="102"/>
      <c r="QL194" s="102"/>
      <c r="QM194" s="102"/>
      <c r="QN194" s="102"/>
      <c r="QO194" s="102"/>
      <c r="QP194" s="102"/>
      <c r="QQ194" s="102"/>
      <c r="QR194" s="102"/>
      <c r="QS194" s="102"/>
      <c r="QT194" s="102"/>
      <c r="QU194" s="102"/>
      <c r="QV194" s="102"/>
      <c r="QW194" s="102"/>
      <c r="QX194" s="102"/>
      <c r="QY194" s="102"/>
      <c r="QZ194" s="102"/>
      <c r="RA194" s="102"/>
      <c r="RB194" s="102"/>
      <c r="RC194" s="102"/>
      <c r="RD194" s="102"/>
      <c r="RE194" s="102"/>
      <c r="RF194" s="102"/>
      <c r="RG194" s="102"/>
      <c r="RH194" s="102"/>
      <c r="RI194" s="102"/>
      <c r="RJ194" s="102"/>
      <c r="RK194" s="102"/>
      <c r="RL194" s="102"/>
      <c r="RM194" s="102"/>
      <c r="RN194" s="102"/>
      <c r="RO194" s="102"/>
      <c r="RP194" s="102"/>
      <c r="RQ194" s="102"/>
      <c r="RR194" s="102"/>
      <c r="RS194" s="102"/>
      <c r="RT194" s="102"/>
      <c r="RU194" s="102"/>
      <c r="RV194" s="102"/>
      <c r="RW194" s="102"/>
      <c r="RX194" s="102"/>
      <c r="RY194" s="102"/>
      <c r="RZ194" s="102"/>
      <c r="SA194" s="102"/>
      <c r="SB194" s="102"/>
      <c r="SC194" s="102"/>
      <c r="SD194" s="102"/>
      <c r="SE194" s="102"/>
      <c r="SF194" s="102"/>
      <c r="SG194" s="102"/>
      <c r="SH194" s="102"/>
      <c r="SI194" s="102"/>
      <c r="SJ194" s="102"/>
      <c r="SK194" s="102"/>
      <c r="SL194" s="102"/>
      <c r="SM194" s="102"/>
      <c r="SN194" s="102"/>
      <c r="SO194" s="102"/>
      <c r="SP194" s="102"/>
      <c r="SQ194" s="102"/>
      <c r="SR194" s="102"/>
      <c r="SS194" s="102"/>
      <c r="ST194" s="102"/>
      <c r="SU194" s="102"/>
      <c r="SV194" s="102"/>
      <c r="SW194" s="102"/>
      <c r="SX194" s="102"/>
      <c r="SY194" s="102"/>
      <c r="SZ194" s="102"/>
      <c r="TA194" s="102"/>
      <c r="TB194" s="102"/>
      <c r="TC194" s="102"/>
      <c r="TD194" s="102"/>
      <c r="TE194" s="102"/>
      <c r="TF194" s="102"/>
      <c r="TG194" s="102"/>
      <c r="TH194" s="102"/>
      <c r="TI194" s="102"/>
      <c r="TJ194" s="102"/>
      <c r="TK194" s="102"/>
      <c r="TL194" s="102"/>
      <c r="TM194" s="102"/>
      <c r="TN194" s="102"/>
      <c r="TO194" s="102"/>
      <c r="TP194" s="102"/>
      <c r="TQ194" s="102"/>
      <c r="TR194" s="102"/>
      <c r="TS194" s="102"/>
      <c r="TT194" s="102"/>
      <c r="TU194" s="102"/>
      <c r="TV194" s="102"/>
      <c r="TW194" s="102"/>
      <c r="TX194" s="102"/>
      <c r="TY194" s="102"/>
      <c r="TZ194" s="102"/>
      <c r="UA194" s="102"/>
      <c r="UB194" s="102"/>
      <c r="UC194" s="102"/>
      <c r="UD194" s="102"/>
      <c r="UE194" s="102"/>
      <c r="UF194" s="102"/>
      <c r="UG194" s="102"/>
      <c r="UH194" s="102"/>
      <c r="UI194" s="102"/>
      <c r="UJ194" s="102"/>
      <c r="UK194" s="102"/>
      <c r="UL194" s="102"/>
      <c r="UM194" s="102"/>
      <c r="UN194" s="102"/>
      <c r="UO194" s="102"/>
      <c r="UP194" s="102"/>
      <c r="UQ194" s="102"/>
      <c r="UR194" s="102"/>
      <c r="US194" s="102"/>
      <c r="UT194" s="102"/>
      <c r="UU194" s="102"/>
      <c r="UV194" s="102"/>
      <c r="UW194" s="102"/>
      <c r="UX194" s="102"/>
      <c r="UY194" s="102"/>
      <c r="UZ194" s="102"/>
      <c r="VA194" s="102"/>
      <c r="VB194" s="102"/>
      <c r="VC194" s="102"/>
      <c r="VD194" s="102"/>
      <c r="VE194" s="102"/>
      <c r="VF194" s="102"/>
      <c r="VG194" s="102"/>
      <c r="VH194" s="102"/>
      <c r="VI194" s="102"/>
      <c r="VJ194" s="102"/>
      <c r="VK194" s="102"/>
      <c r="VL194" s="102"/>
      <c r="VM194" s="102"/>
      <c r="VN194" s="102"/>
      <c r="VO194" s="102"/>
      <c r="VP194" s="102"/>
      <c r="VQ194" s="102"/>
      <c r="VR194" s="102"/>
      <c r="VS194" s="102"/>
      <c r="VT194" s="102"/>
      <c r="VU194" s="102"/>
      <c r="VV194" s="102"/>
      <c r="VW194" s="102"/>
      <c r="VX194" s="102"/>
      <c r="VY194" s="102"/>
      <c r="VZ194" s="102"/>
      <c r="WA194" s="102"/>
      <c r="WB194" s="102"/>
      <c r="WC194" s="102"/>
      <c r="WD194" s="102"/>
      <c r="WE194" s="102"/>
      <c r="WF194" s="102"/>
      <c r="WG194" s="102"/>
      <c r="WH194" s="102"/>
      <c r="WI194" s="102"/>
      <c r="WJ194" s="102"/>
      <c r="WK194" s="102"/>
      <c r="WL194" s="102"/>
      <c r="WM194" s="102"/>
      <c r="WN194" s="102"/>
      <c r="WO194" s="102"/>
      <c r="WP194" s="102"/>
      <c r="WQ194" s="102"/>
      <c r="WR194" s="102"/>
      <c r="WS194" s="102"/>
      <c r="WT194" s="102"/>
      <c r="WU194" s="102"/>
      <c r="WV194" s="102"/>
      <c r="WW194" s="102"/>
      <c r="WX194" s="102"/>
      <c r="WY194" s="102"/>
      <c r="WZ194" s="102"/>
      <c r="XA194" s="102"/>
      <c r="XB194" s="102"/>
      <c r="XC194" s="102"/>
      <c r="XD194" s="102"/>
      <c r="XE194" s="102"/>
      <c r="XF194" s="102"/>
      <c r="XG194" s="102"/>
      <c r="XH194" s="102"/>
      <c r="XI194" s="102"/>
      <c r="XJ194" s="102"/>
      <c r="XK194" s="102"/>
      <c r="XL194" s="102"/>
      <c r="XM194" s="102"/>
      <c r="XN194" s="102"/>
      <c r="XO194" s="102"/>
      <c r="XP194" s="102"/>
      <c r="XQ194" s="102"/>
      <c r="XR194" s="102"/>
      <c r="XS194" s="102"/>
      <c r="XT194" s="102"/>
      <c r="XU194" s="102"/>
      <c r="XV194" s="102"/>
      <c r="XW194" s="102"/>
      <c r="XX194" s="102"/>
      <c r="XY194" s="102"/>
      <c r="XZ194" s="102"/>
      <c r="YA194" s="102"/>
      <c r="YB194" s="102"/>
      <c r="YC194" s="102"/>
      <c r="YD194" s="102"/>
      <c r="YE194" s="102"/>
      <c r="YF194" s="102"/>
      <c r="YG194" s="102"/>
      <c r="YH194" s="102"/>
      <c r="YI194" s="102"/>
      <c r="YJ194" s="102"/>
      <c r="YK194" s="102"/>
      <c r="YL194" s="102"/>
      <c r="YM194" s="102"/>
      <c r="YN194" s="102"/>
      <c r="YO194" s="102"/>
      <c r="YP194" s="102"/>
      <c r="YQ194" s="102"/>
      <c r="YR194" s="102"/>
      <c r="YS194" s="102"/>
      <c r="YT194" s="102"/>
      <c r="YU194" s="102"/>
      <c r="YV194" s="102"/>
      <c r="YW194" s="102"/>
      <c r="YX194" s="102"/>
      <c r="YY194" s="102"/>
      <c r="YZ194" s="102"/>
      <c r="ZA194" s="102"/>
      <c r="ZB194" s="102"/>
      <c r="ZC194" s="102"/>
      <c r="ZD194" s="102"/>
      <c r="ZE194" s="102"/>
      <c r="ZF194" s="102"/>
      <c r="ZG194" s="102"/>
      <c r="ZH194" s="102"/>
      <c r="ZI194" s="102"/>
      <c r="ZJ194" s="102"/>
      <c r="ZK194" s="102"/>
      <c r="ZL194" s="102"/>
      <c r="ZM194" s="102"/>
      <c r="ZN194" s="102"/>
      <c r="ZO194" s="102"/>
      <c r="ZP194" s="102"/>
      <c r="ZQ194" s="102"/>
      <c r="ZR194" s="102"/>
      <c r="ZS194" s="102"/>
      <c r="ZT194" s="102"/>
      <c r="ZU194" s="102"/>
      <c r="ZV194" s="102"/>
      <c r="ZW194" s="102"/>
      <c r="ZX194" s="102"/>
      <c r="ZY194" s="102"/>
      <c r="ZZ194" s="102"/>
      <c r="AAA194" s="102"/>
      <c r="AAB194" s="102"/>
      <c r="AAC194" s="102"/>
      <c r="AAD194" s="102"/>
      <c r="AAE194" s="102"/>
      <c r="AAF194" s="102"/>
      <c r="AAG194" s="102"/>
      <c r="AAH194" s="102"/>
      <c r="AAI194" s="102"/>
      <c r="AAJ194" s="102"/>
      <c r="AAK194" s="102"/>
      <c r="AAL194" s="102"/>
      <c r="AAM194" s="102"/>
      <c r="AAN194" s="102"/>
      <c r="AAO194" s="102"/>
      <c r="AAP194" s="102"/>
      <c r="AAQ194" s="102"/>
      <c r="AAR194" s="102"/>
      <c r="AAS194" s="102"/>
      <c r="AAT194" s="102"/>
      <c r="AAU194" s="102"/>
      <c r="AAV194" s="102"/>
      <c r="AAW194" s="102"/>
      <c r="AAX194" s="102"/>
      <c r="AAY194" s="102"/>
      <c r="AAZ194" s="102"/>
      <c r="ABA194" s="102"/>
      <c r="ABB194" s="102"/>
      <c r="ABC194" s="102"/>
      <c r="ABD194" s="102"/>
      <c r="ABE194" s="102"/>
      <c r="ABF194" s="102"/>
      <c r="ABG194" s="102"/>
      <c r="ABH194" s="102"/>
      <c r="ABI194" s="102"/>
      <c r="ABJ194" s="102"/>
      <c r="ABK194" s="102"/>
      <c r="ABL194" s="102"/>
      <c r="ABM194" s="102"/>
      <c r="ABN194" s="102"/>
      <c r="ABO194" s="102"/>
      <c r="ABP194" s="102"/>
      <c r="ABQ194" s="102"/>
      <c r="ABR194" s="102"/>
      <c r="ABS194" s="102"/>
      <c r="ABT194" s="102"/>
      <c r="ABU194" s="102"/>
      <c r="ABV194" s="102"/>
      <c r="ABW194" s="102"/>
      <c r="ABX194" s="102"/>
      <c r="ABY194" s="102"/>
      <c r="ABZ194" s="102"/>
      <c r="ACA194" s="102"/>
      <c r="ACB194" s="102"/>
      <c r="ACC194" s="102"/>
      <c r="ACD194" s="102"/>
      <c r="ACE194" s="102"/>
      <c r="ACF194" s="102"/>
      <c r="ACG194" s="102"/>
      <c r="ACH194" s="102"/>
      <c r="ACI194" s="102"/>
      <c r="ACJ194" s="102"/>
      <c r="ACK194" s="102"/>
      <c r="ACL194" s="102"/>
      <c r="ACM194" s="102"/>
      <c r="ACN194" s="102"/>
      <c r="ACO194" s="102"/>
      <c r="ACP194" s="102"/>
      <c r="ACQ194" s="102"/>
      <c r="ACR194" s="102"/>
      <c r="ACS194" s="102"/>
      <c r="ACT194" s="102"/>
      <c r="ACU194" s="102"/>
      <c r="ACV194" s="102"/>
      <c r="ACW194" s="102"/>
      <c r="ACX194" s="102"/>
      <c r="ACY194" s="102"/>
      <c r="ACZ194" s="102"/>
      <c r="ADA194" s="102"/>
      <c r="ADB194" s="102"/>
      <c r="ADC194" s="102"/>
      <c r="ADD194" s="102"/>
      <c r="ADE194" s="102"/>
      <c r="ADF194" s="102"/>
      <c r="ADG194" s="102"/>
      <c r="ADH194" s="102"/>
      <c r="ADI194" s="102"/>
      <c r="ADJ194" s="102"/>
      <c r="ADK194" s="102"/>
      <c r="ADL194" s="102"/>
      <c r="ADM194" s="102"/>
      <c r="ADN194" s="102"/>
      <c r="ADO194" s="102"/>
      <c r="ADP194" s="102"/>
      <c r="ADQ194" s="102"/>
      <c r="ADR194" s="102"/>
      <c r="ADS194" s="102"/>
      <c r="ADT194" s="102"/>
      <c r="ADU194" s="102"/>
      <c r="ADV194" s="102"/>
      <c r="ADW194" s="102"/>
      <c r="ADX194" s="102"/>
      <c r="ADY194" s="102"/>
      <c r="ADZ194" s="102"/>
      <c r="AEA194" s="102"/>
      <c r="AEB194" s="102"/>
      <c r="AEC194" s="102"/>
      <c r="AED194" s="102"/>
      <c r="AEE194" s="102"/>
      <c r="AEF194" s="102"/>
      <c r="AEG194" s="102"/>
      <c r="AEH194" s="102"/>
      <c r="AEI194" s="102"/>
      <c r="AEJ194" s="102"/>
      <c r="AEK194" s="102"/>
      <c r="AEL194" s="102"/>
      <c r="AEM194" s="102"/>
      <c r="AEN194" s="102"/>
      <c r="AEO194" s="102"/>
      <c r="AEP194" s="102"/>
      <c r="AEQ194" s="102"/>
      <c r="AER194" s="102"/>
      <c r="AES194" s="102"/>
      <c r="AET194" s="102"/>
      <c r="AEU194" s="102"/>
      <c r="AEV194" s="102"/>
      <c r="AEW194" s="102"/>
      <c r="AEX194" s="102"/>
      <c r="AEY194" s="102"/>
      <c r="AEZ194" s="102"/>
      <c r="AFA194" s="102"/>
      <c r="AFB194" s="102"/>
      <c r="AFC194" s="102"/>
      <c r="AFD194" s="102"/>
      <c r="AFE194" s="102"/>
      <c r="AFF194" s="102"/>
      <c r="AFG194" s="102"/>
      <c r="AFH194" s="102"/>
      <c r="AFI194" s="102"/>
      <c r="AFJ194" s="102"/>
      <c r="AFK194" s="102"/>
      <c r="AFL194" s="102"/>
      <c r="AFM194" s="102"/>
      <c r="AFN194" s="102"/>
      <c r="AFO194" s="102"/>
      <c r="AFP194" s="102"/>
      <c r="AFQ194" s="102"/>
      <c r="AFR194" s="102"/>
      <c r="AFS194" s="102"/>
      <c r="AFT194" s="102"/>
      <c r="AFU194" s="102"/>
      <c r="AFV194" s="102"/>
      <c r="AFW194" s="102"/>
      <c r="AFX194" s="102"/>
      <c r="AFY194" s="102"/>
      <c r="AFZ194" s="102"/>
      <c r="AGA194" s="102"/>
      <c r="AGB194" s="102"/>
      <c r="AGC194" s="102"/>
      <c r="AGD194" s="102"/>
      <c r="AGE194" s="102"/>
      <c r="AGF194" s="102"/>
      <c r="AGG194" s="102"/>
      <c r="AGH194" s="102"/>
      <c r="AGI194" s="102"/>
      <c r="AGJ194" s="102"/>
      <c r="AGK194" s="102"/>
      <c r="AGL194" s="102"/>
      <c r="AGM194" s="102"/>
      <c r="AGN194" s="102"/>
      <c r="AGO194" s="102"/>
      <c r="AGP194" s="102"/>
      <c r="AGQ194" s="102"/>
      <c r="AGR194" s="102"/>
      <c r="AGS194" s="102"/>
      <c r="AGT194" s="102"/>
      <c r="AGU194" s="102"/>
      <c r="AGV194" s="102"/>
      <c r="AGW194" s="102"/>
      <c r="AGX194" s="102"/>
      <c r="AGY194" s="102"/>
      <c r="AGZ194" s="102"/>
      <c r="AHA194" s="102"/>
      <c r="AHB194" s="102"/>
      <c r="AHC194" s="102"/>
      <c r="AHD194" s="102"/>
      <c r="AHE194" s="102"/>
      <c r="AHF194" s="102"/>
      <c r="AHG194" s="102"/>
      <c r="AHH194" s="102"/>
      <c r="AHI194" s="102"/>
      <c r="AHJ194" s="102"/>
      <c r="AHK194" s="102"/>
      <c r="AHL194" s="102"/>
      <c r="AHM194" s="102"/>
      <c r="AHN194" s="102"/>
      <c r="AHO194" s="102"/>
      <c r="AHP194" s="102"/>
      <c r="AHQ194" s="102"/>
      <c r="AHR194" s="102"/>
      <c r="AHS194" s="102"/>
      <c r="AHT194" s="102"/>
      <c r="AHU194" s="102"/>
      <c r="AHV194" s="102"/>
      <c r="AHW194" s="102"/>
      <c r="AHX194" s="102"/>
      <c r="AHY194" s="102"/>
      <c r="AHZ194" s="102"/>
      <c r="AIA194" s="102"/>
      <c r="AIB194" s="102"/>
      <c r="AIC194" s="102"/>
      <c r="AID194" s="102"/>
      <c r="AIE194" s="102"/>
      <c r="AIF194" s="102"/>
      <c r="AIG194" s="102"/>
      <c r="AIH194" s="102"/>
      <c r="AII194" s="102"/>
      <c r="AIJ194" s="102"/>
      <c r="AIK194" s="102"/>
      <c r="AIL194" s="102"/>
      <c r="AIM194" s="102"/>
      <c r="AIN194" s="102"/>
      <c r="AIO194" s="102"/>
      <c r="AIP194" s="102"/>
      <c r="AIQ194" s="102"/>
      <c r="AIR194" s="102"/>
      <c r="AIS194" s="102"/>
      <c r="AIT194" s="102"/>
      <c r="AIU194" s="102"/>
      <c r="AIV194" s="102"/>
      <c r="AIW194" s="102"/>
      <c r="AIX194" s="102"/>
      <c r="AIY194" s="102"/>
      <c r="AIZ194" s="102"/>
      <c r="AJA194" s="102"/>
      <c r="AJB194" s="102"/>
      <c r="AJC194" s="102"/>
      <c r="AJD194" s="102"/>
      <c r="AJE194" s="102"/>
      <c r="AJF194" s="102"/>
      <c r="AJG194" s="102"/>
      <c r="AJH194" s="102"/>
      <c r="AJI194" s="102"/>
      <c r="AJJ194" s="102"/>
      <c r="AJK194" s="102"/>
      <c r="AJL194" s="102"/>
      <c r="AJM194" s="102"/>
      <c r="AJN194" s="102"/>
      <c r="AJO194" s="102"/>
      <c r="AJP194" s="102"/>
      <c r="AJQ194" s="102"/>
      <c r="AJR194" s="102"/>
      <c r="AJS194" s="102"/>
      <c r="AJT194" s="102"/>
      <c r="AJU194" s="102"/>
      <c r="AJV194" s="102"/>
      <c r="AJW194" s="102"/>
      <c r="AJX194" s="102"/>
      <c r="AJY194" s="102"/>
      <c r="AJZ194" s="102"/>
      <c r="AKA194" s="102"/>
      <c r="AKB194" s="102"/>
      <c r="AKC194" s="102"/>
      <c r="AKD194" s="102"/>
      <c r="AKE194" s="102"/>
      <c r="AKF194" s="102"/>
      <c r="AKG194" s="102"/>
      <c r="AKH194" s="102"/>
      <c r="AKI194" s="102"/>
      <c r="AKJ194" s="102"/>
      <c r="AKK194" s="102"/>
      <c r="AKL194" s="102"/>
      <c r="AKM194" s="102"/>
      <c r="AKN194" s="102"/>
      <c r="AKO194" s="102"/>
      <c r="AKP194" s="102"/>
      <c r="AKQ194" s="102"/>
      <c r="AKR194" s="102"/>
      <c r="AKS194" s="102"/>
      <c r="AKT194" s="102"/>
      <c r="AKU194" s="102"/>
      <c r="AKV194" s="102"/>
      <c r="AKW194" s="102"/>
      <c r="AKX194" s="102"/>
      <c r="AKY194" s="102"/>
      <c r="AKZ194" s="102"/>
      <c r="ALA194" s="102"/>
      <c r="ALB194" s="102"/>
      <c r="ALC194" s="102"/>
      <c r="ALD194" s="102"/>
      <c r="ALE194" s="102"/>
      <c r="ALF194" s="102"/>
      <c r="ALG194" s="102"/>
      <c r="ALH194" s="102"/>
      <c r="ALI194" s="102"/>
      <c r="ALJ194" s="102"/>
      <c r="ALK194" s="102"/>
      <c r="ALL194" s="102"/>
      <c r="ALM194" s="102"/>
      <c r="ALN194" s="102"/>
      <c r="ALO194" s="102"/>
      <c r="ALP194" s="102"/>
      <c r="ALQ194" s="102"/>
      <c r="ALR194" s="102"/>
      <c r="ALS194" s="102"/>
      <c r="ALT194" s="102"/>
      <c r="ALU194" s="102"/>
      <c r="ALV194" s="102"/>
      <c r="ALW194" s="102"/>
      <c r="ALX194" s="102"/>
      <c r="ALY194" s="102"/>
      <c r="ALZ194" s="102"/>
      <c r="AMA194" s="102"/>
      <c r="AMB194" s="102"/>
      <c r="AMC194" s="102"/>
      <c r="AMD194" s="102"/>
      <c r="AME194" s="102"/>
      <c r="AMF194" s="102"/>
      <c r="AMG194" s="102"/>
      <c r="AMH194" s="102"/>
      <c r="AMI194" s="102"/>
      <c r="AMJ194" s="102"/>
      <c r="AMK194" s="102"/>
      <c r="AML194" s="102"/>
      <c r="AMM194" s="102"/>
      <c r="AMN194" s="102"/>
      <c r="AMO194" s="102"/>
      <c r="AMP194" s="102"/>
      <c r="AMQ194" s="102"/>
      <c r="AMR194" s="102"/>
      <c r="AMS194" s="102"/>
      <c r="AMT194" s="102"/>
      <c r="AMU194" s="102"/>
      <c r="AMV194" s="102"/>
      <c r="AMW194" s="102"/>
      <c r="AMX194" s="102"/>
      <c r="AMY194" s="102"/>
      <c r="AMZ194" s="102"/>
      <c r="ANA194" s="102"/>
      <c r="ANB194" s="102"/>
      <c r="ANC194" s="102"/>
      <c r="AND194" s="102"/>
      <c r="ANE194" s="102"/>
      <c r="ANF194" s="102"/>
      <c r="ANG194" s="102"/>
      <c r="ANH194" s="102"/>
      <c r="ANI194" s="102"/>
      <c r="ANJ194" s="102"/>
      <c r="ANK194" s="102"/>
      <c r="ANL194" s="102"/>
      <c r="ANM194" s="102"/>
      <c r="ANN194" s="102"/>
      <c r="ANO194" s="102"/>
      <c r="ANP194" s="102"/>
      <c r="ANQ194" s="102"/>
      <c r="ANR194" s="102"/>
      <c r="ANS194" s="102"/>
      <c r="ANT194" s="102"/>
      <c r="ANU194" s="102"/>
      <c r="ANV194" s="102"/>
      <c r="ANW194" s="102"/>
      <c r="ANX194" s="102"/>
      <c r="ANY194" s="102"/>
      <c r="ANZ194" s="102"/>
      <c r="AOA194" s="102"/>
      <c r="AOB194" s="102"/>
      <c r="AOC194" s="102"/>
      <c r="AOD194" s="102"/>
      <c r="AOE194" s="102"/>
      <c r="AOF194" s="102"/>
      <c r="AOG194" s="102"/>
      <c r="AOH194" s="102"/>
      <c r="AOI194" s="102"/>
      <c r="AOJ194" s="102"/>
      <c r="AOK194" s="102"/>
      <c r="AOL194" s="102"/>
      <c r="AOM194" s="102"/>
      <c r="AON194" s="102"/>
      <c r="AOO194" s="102"/>
      <c r="AOP194" s="102"/>
      <c r="AOQ194" s="102"/>
      <c r="AOR194" s="102"/>
      <c r="AOS194" s="102"/>
      <c r="AOT194" s="102"/>
      <c r="AOU194" s="102"/>
      <c r="AOV194" s="102"/>
      <c r="AOW194" s="102"/>
      <c r="AOX194" s="102"/>
      <c r="AOY194" s="102"/>
      <c r="AOZ194" s="102"/>
      <c r="APA194" s="102"/>
      <c r="APB194" s="102"/>
      <c r="APC194" s="102"/>
      <c r="APD194" s="102"/>
      <c r="APE194" s="102"/>
      <c r="APF194" s="102"/>
      <c r="APG194" s="102"/>
      <c r="APH194" s="102"/>
      <c r="API194" s="102"/>
      <c r="APJ194" s="102"/>
      <c r="APK194" s="102"/>
      <c r="APL194" s="102"/>
      <c r="APM194" s="102"/>
      <c r="APN194" s="102"/>
      <c r="APO194" s="102"/>
      <c r="APP194" s="102"/>
      <c r="APQ194" s="102"/>
      <c r="APR194" s="102"/>
      <c r="APS194" s="102"/>
      <c r="APT194" s="102"/>
      <c r="APU194" s="102"/>
      <c r="APV194" s="102"/>
      <c r="APW194" s="102"/>
      <c r="APX194" s="102"/>
      <c r="APY194" s="102"/>
      <c r="APZ194" s="102"/>
      <c r="AQA194" s="102"/>
      <c r="AQB194" s="102"/>
      <c r="AQC194" s="102"/>
      <c r="AQD194" s="102"/>
      <c r="AQE194" s="102"/>
      <c r="AQF194" s="102"/>
      <c r="AQG194" s="102"/>
      <c r="AQH194" s="102"/>
      <c r="AQI194" s="102"/>
      <c r="AQJ194" s="102"/>
      <c r="AQK194" s="102"/>
      <c r="AQL194" s="102"/>
      <c r="AQM194" s="102"/>
      <c r="AQN194" s="102"/>
      <c r="AQO194" s="102"/>
      <c r="AQP194" s="102"/>
      <c r="AQQ194" s="102"/>
      <c r="AQR194" s="102"/>
      <c r="AQS194" s="102"/>
      <c r="AQT194" s="102"/>
      <c r="AQU194" s="102"/>
      <c r="AQV194" s="102"/>
      <c r="AQW194" s="102"/>
      <c r="AQX194" s="102"/>
      <c r="AQY194" s="102"/>
      <c r="AQZ194" s="102"/>
      <c r="ARA194" s="102"/>
      <c r="ARB194" s="102"/>
      <c r="ARC194" s="102"/>
      <c r="ARD194" s="102"/>
      <c r="ARE194" s="102"/>
      <c r="ARF194" s="102"/>
      <c r="ARG194" s="102"/>
      <c r="ARH194" s="102"/>
      <c r="ARI194" s="102"/>
      <c r="ARJ194" s="102"/>
      <c r="ARK194" s="102"/>
      <c r="ARL194" s="102"/>
      <c r="ARM194" s="102"/>
      <c r="ARN194" s="102"/>
      <c r="ARO194" s="102"/>
      <c r="ARP194" s="102"/>
      <c r="ARQ194" s="102"/>
      <c r="ARR194" s="102"/>
      <c r="ARS194" s="102"/>
      <c r="ART194" s="102"/>
      <c r="ARU194" s="102"/>
      <c r="ARV194" s="102"/>
      <c r="ARW194" s="102"/>
      <c r="ARX194" s="102"/>
      <c r="ARY194" s="102"/>
      <c r="ARZ194" s="102"/>
      <c r="ASA194" s="102"/>
      <c r="ASB194" s="102"/>
      <c r="ASC194" s="102"/>
      <c r="ASD194" s="102"/>
      <c r="ASE194" s="102"/>
      <c r="ASF194" s="102"/>
      <c r="ASG194" s="102"/>
      <c r="ASH194" s="102"/>
      <c r="ASI194" s="102"/>
      <c r="ASJ194" s="102"/>
      <c r="ASK194" s="102"/>
      <c r="ASL194" s="102"/>
      <c r="ASM194" s="102"/>
      <c r="ASN194" s="102"/>
      <c r="ASO194" s="102"/>
      <c r="ASP194" s="102"/>
      <c r="ASQ194" s="102"/>
      <c r="ASR194" s="102"/>
      <c r="ASS194" s="102"/>
      <c r="AST194" s="102"/>
      <c r="ASU194" s="102"/>
      <c r="ASV194" s="102"/>
      <c r="ASW194" s="102"/>
      <c r="ASX194" s="102"/>
      <c r="ASY194" s="102"/>
      <c r="ASZ194" s="102"/>
      <c r="ATA194" s="102"/>
      <c r="ATB194" s="102"/>
      <c r="ATC194" s="102"/>
      <c r="ATD194" s="102"/>
      <c r="ATE194" s="102"/>
      <c r="ATF194" s="102"/>
      <c r="ATG194" s="102"/>
      <c r="ATH194" s="102"/>
      <c r="ATI194" s="102"/>
      <c r="ATJ194" s="102"/>
      <c r="ATK194" s="102"/>
      <c r="ATL194" s="102"/>
      <c r="ATM194" s="102"/>
      <c r="ATN194" s="102"/>
      <c r="ATO194" s="102"/>
      <c r="ATP194" s="102"/>
      <c r="ATQ194" s="102"/>
      <c r="ATR194" s="102"/>
      <c r="ATS194" s="102"/>
      <c r="ATT194" s="102"/>
      <c r="ATU194" s="102"/>
      <c r="ATV194" s="102"/>
      <c r="ATW194" s="102"/>
      <c r="ATX194" s="102"/>
      <c r="ATY194" s="102"/>
      <c r="ATZ194" s="102"/>
      <c r="AUA194" s="102"/>
      <c r="AUB194" s="102"/>
      <c r="AUC194" s="102"/>
      <c r="AUD194" s="102"/>
      <c r="AUE194" s="102"/>
      <c r="AUF194" s="102"/>
      <c r="AUG194" s="102"/>
      <c r="AUH194" s="102"/>
      <c r="AUI194" s="102"/>
      <c r="AUJ194" s="102"/>
      <c r="AUK194" s="102"/>
      <c r="AUL194" s="102"/>
      <c r="AUM194" s="102"/>
      <c r="AUN194" s="102"/>
      <c r="AUO194" s="102"/>
      <c r="AUP194" s="102"/>
      <c r="AUQ194" s="102"/>
      <c r="AUR194" s="102"/>
      <c r="AUS194" s="102"/>
      <c r="AUT194" s="102"/>
      <c r="AUU194" s="102"/>
      <c r="AUV194" s="102"/>
      <c r="AUW194" s="102"/>
      <c r="AUX194" s="102"/>
      <c r="AUY194" s="102"/>
      <c r="AUZ194" s="102"/>
      <c r="AVA194" s="102"/>
      <c r="AVB194" s="102"/>
      <c r="AVC194" s="102"/>
      <c r="AVD194" s="102"/>
      <c r="AVE194" s="102"/>
      <c r="AVF194" s="102"/>
      <c r="AVG194" s="102"/>
      <c r="AVH194" s="102"/>
      <c r="AVI194" s="102"/>
      <c r="AVJ194" s="102"/>
      <c r="AVK194" s="102"/>
      <c r="AVL194" s="102"/>
      <c r="AVM194" s="102"/>
      <c r="AVN194" s="102"/>
      <c r="AVO194" s="102"/>
      <c r="AVP194" s="102"/>
      <c r="AVQ194" s="102"/>
      <c r="AVR194" s="102"/>
      <c r="AVS194" s="102"/>
      <c r="AVT194" s="102"/>
      <c r="AVU194" s="102"/>
      <c r="AVV194" s="102"/>
      <c r="AVW194" s="102"/>
      <c r="AVX194" s="102"/>
      <c r="AVY194" s="102"/>
      <c r="AVZ194" s="102"/>
      <c r="AWA194" s="102"/>
      <c r="AWB194" s="102"/>
      <c r="AWC194" s="102"/>
      <c r="AWD194" s="102"/>
      <c r="AWE194" s="102"/>
      <c r="AWF194" s="102"/>
      <c r="AWG194" s="102"/>
      <c r="AWH194" s="102"/>
      <c r="AWI194" s="102"/>
      <c r="AWJ194" s="102"/>
      <c r="AWK194" s="102"/>
      <c r="AWL194" s="102"/>
      <c r="AWM194" s="102"/>
      <c r="AWN194" s="102"/>
      <c r="AWO194" s="102"/>
      <c r="AWP194" s="102"/>
      <c r="AWQ194" s="102"/>
      <c r="AWR194" s="102"/>
      <c r="AWS194" s="102"/>
      <c r="AWT194" s="102"/>
      <c r="AWU194" s="102"/>
      <c r="AWV194" s="102"/>
      <c r="AWW194" s="102"/>
      <c r="AWX194" s="102"/>
      <c r="AWY194" s="102"/>
      <c r="AWZ194" s="102"/>
      <c r="AXA194" s="102"/>
      <c r="AXB194" s="102"/>
      <c r="AXC194" s="102"/>
      <c r="AXD194" s="102"/>
      <c r="AXE194" s="102"/>
      <c r="AXF194" s="102"/>
      <c r="AXG194" s="102"/>
      <c r="AXH194" s="102"/>
      <c r="AXI194" s="102"/>
      <c r="AXJ194" s="102"/>
      <c r="AXK194" s="102"/>
      <c r="AXL194" s="102"/>
      <c r="AXM194" s="102"/>
      <c r="AXN194" s="102"/>
      <c r="AXO194" s="102"/>
      <c r="AXP194" s="102"/>
      <c r="AXQ194" s="102"/>
      <c r="AXR194" s="102"/>
      <c r="AXS194" s="102"/>
      <c r="AXT194" s="102"/>
      <c r="AXU194" s="102"/>
      <c r="AXV194" s="102"/>
      <c r="AXW194" s="102"/>
      <c r="AXX194" s="102"/>
      <c r="AXY194" s="102"/>
      <c r="AXZ194" s="102"/>
      <c r="AYA194" s="102"/>
      <c r="AYB194" s="102"/>
      <c r="AYC194" s="102"/>
      <c r="AYD194" s="102"/>
      <c r="AYE194" s="102"/>
      <c r="AYF194" s="102"/>
      <c r="AYG194" s="102"/>
      <c r="AYH194" s="102"/>
      <c r="AYI194" s="102"/>
      <c r="AYJ194" s="102"/>
      <c r="AYK194" s="102"/>
      <c r="AYL194" s="102"/>
      <c r="AYM194" s="102"/>
      <c r="AYN194" s="102"/>
      <c r="AYO194" s="102"/>
      <c r="AYP194" s="102"/>
      <c r="AYQ194" s="102"/>
      <c r="AYR194" s="102"/>
      <c r="AYS194" s="102"/>
      <c r="AYT194" s="102"/>
      <c r="AYU194" s="102"/>
      <c r="AYV194" s="102"/>
      <c r="AYW194" s="102"/>
      <c r="AYX194" s="102"/>
      <c r="AYY194" s="102"/>
      <c r="AYZ194" s="102"/>
      <c r="AZA194" s="102"/>
      <c r="AZB194" s="102"/>
      <c r="AZC194" s="102"/>
      <c r="AZD194" s="102"/>
      <c r="AZE194" s="102"/>
      <c r="AZF194" s="102"/>
      <c r="AZG194" s="102"/>
      <c r="AZH194" s="102"/>
      <c r="AZI194" s="102"/>
      <c r="AZJ194" s="102"/>
      <c r="AZK194" s="102"/>
      <c r="AZL194" s="102"/>
      <c r="AZM194" s="102"/>
      <c r="AZN194" s="102"/>
      <c r="AZO194" s="102"/>
      <c r="AZP194" s="102"/>
      <c r="AZQ194" s="102"/>
      <c r="AZR194" s="102"/>
      <c r="AZS194" s="102"/>
      <c r="AZT194" s="102"/>
      <c r="AZU194" s="102"/>
      <c r="AZV194" s="102"/>
      <c r="AZW194" s="102"/>
      <c r="AZX194" s="102"/>
      <c r="AZY194" s="102"/>
      <c r="AZZ194" s="102"/>
      <c r="BAA194" s="102"/>
      <c r="BAB194" s="102"/>
      <c r="BAC194" s="102"/>
      <c r="BAD194" s="102"/>
      <c r="BAE194" s="102"/>
      <c r="BAF194" s="102"/>
      <c r="BAG194" s="102"/>
      <c r="BAH194" s="102"/>
      <c r="BAI194" s="102"/>
      <c r="BAJ194" s="102"/>
      <c r="BAK194" s="102"/>
      <c r="BAL194" s="102"/>
      <c r="BAM194" s="102"/>
      <c r="BAN194" s="102"/>
      <c r="BAO194" s="102"/>
      <c r="BAP194" s="102"/>
      <c r="BAQ194" s="102"/>
      <c r="BAR194" s="102"/>
      <c r="BAS194" s="102"/>
      <c r="BAT194" s="102"/>
      <c r="BAU194" s="102"/>
      <c r="BAV194" s="102"/>
      <c r="BAW194" s="102"/>
      <c r="BAX194" s="102"/>
      <c r="BAY194" s="102"/>
      <c r="BAZ194" s="102"/>
      <c r="BBA194" s="102"/>
      <c r="BBB194" s="102"/>
      <c r="BBC194" s="102"/>
      <c r="BBD194" s="102"/>
      <c r="BBE194" s="102"/>
      <c r="BBF194" s="102"/>
      <c r="BBG194" s="102"/>
      <c r="BBH194" s="102"/>
      <c r="BBI194" s="102"/>
      <c r="BBJ194" s="102"/>
      <c r="BBK194" s="102"/>
      <c r="BBL194" s="102"/>
      <c r="BBM194" s="102"/>
      <c r="BBN194" s="102"/>
      <c r="BBO194" s="102"/>
      <c r="BBP194" s="102"/>
      <c r="BBQ194" s="102"/>
      <c r="BBR194" s="102"/>
      <c r="BBS194" s="102"/>
      <c r="BBT194" s="102"/>
      <c r="BBU194" s="102"/>
      <c r="BBV194" s="102"/>
      <c r="BBW194" s="102"/>
      <c r="BBX194" s="102"/>
      <c r="BBY194" s="102"/>
      <c r="BBZ194" s="102"/>
      <c r="BCA194" s="102"/>
      <c r="BCB194" s="102"/>
      <c r="BCC194" s="102"/>
      <c r="BCD194" s="102"/>
      <c r="BCE194" s="102"/>
      <c r="BCF194" s="102"/>
      <c r="BCG194" s="102"/>
      <c r="BCH194" s="102"/>
      <c r="BCI194" s="102"/>
      <c r="BCJ194" s="102"/>
      <c r="BCK194" s="102"/>
      <c r="BCL194" s="102"/>
      <c r="BCM194" s="102"/>
      <c r="BCN194" s="102"/>
      <c r="BCO194" s="102"/>
      <c r="BCP194" s="102"/>
      <c r="BCQ194" s="102"/>
      <c r="BCR194" s="102"/>
      <c r="BCS194" s="102"/>
      <c r="BCT194" s="102"/>
      <c r="BCU194" s="102"/>
      <c r="BCV194" s="102"/>
      <c r="BCW194" s="102"/>
      <c r="BCX194" s="102"/>
      <c r="BCY194" s="102"/>
      <c r="BCZ194" s="102"/>
      <c r="BDA194" s="102"/>
      <c r="BDB194" s="102"/>
      <c r="BDC194" s="102"/>
      <c r="BDD194" s="102"/>
      <c r="BDE194" s="102"/>
      <c r="BDF194" s="102"/>
      <c r="BDG194" s="102"/>
      <c r="BDH194" s="102"/>
      <c r="BDI194" s="102"/>
      <c r="BDJ194" s="102"/>
      <c r="BDK194" s="102"/>
      <c r="BDL194" s="102"/>
      <c r="BDM194" s="102"/>
      <c r="BDN194" s="102"/>
      <c r="BDO194" s="102"/>
      <c r="BDP194" s="102"/>
      <c r="BDQ194" s="102"/>
      <c r="BDR194" s="102"/>
      <c r="BDS194" s="102"/>
      <c r="BDT194" s="102"/>
      <c r="BDU194" s="102"/>
      <c r="BDV194" s="102"/>
      <c r="BDW194" s="102"/>
      <c r="BDX194" s="102"/>
      <c r="BDY194" s="102"/>
      <c r="BDZ194" s="102"/>
      <c r="BEA194" s="102"/>
      <c r="BEB194" s="102"/>
      <c r="BEC194" s="102"/>
      <c r="BED194" s="102"/>
      <c r="BEE194" s="102"/>
      <c r="BEF194" s="102"/>
      <c r="BEG194" s="102"/>
      <c r="BEH194" s="102"/>
      <c r="BEI194" s="102"/>
      <c r="BEJ194" s="102"/>
      <c r="BEK194" s="102"/>
      <c r="BEL194" s="102"/>
      <c r="BEM194" s="102"/>
      <c r="BEN194" s="102"/>
      <c r="BEO194" s="102"/>
      <c r="BEP194" s="102"/>
      <c r="BEQ194" s="102"/>
      <c r="BER194" s="102"/>
      <c r="BES194" s="102"/>
      <c r="BET194" s="102"/>
      <c r="BEU194" s="102"/>
      <c r="BEV194" s="102"/>
      <c r="BEW194" s="102"/>
      <c r="BEX194" s="102"/>
      <c r="BEY194" s="102"/>
      <c r="BEZ194" s="102"/>
      <c r="BFA194" s="102"/>
      <c r="BFB194" s="102"/>
      <c r="BFC194" s="102"/>
      <c r="BFD194" s="102"/>
      <c r="BFE194" s="102"/>
      <c r="BFF194" s="102"/>
      <c r="BFG194" s="102"/>
      <c r="BFH194" s="102"/>
      <c r="BFI194" s="102"/>
      <c r="BFJ194" s="102"/>
      <c r="BFK194" s="102"/>
      <c r="BFL194" s="102"/>
      <c r="BFM194" s="102"/>
      <c r="BFN194" s="102"/>
      <c r="BFO194" s="102"/>
      <c r="BFP194" s="102"/>
      <c r="BFQ194" s="102"/>
      <c r="BFR194" s="102"/>
      <c r="BFS194" s="102"/>
      <c r="BFT194" s="102"/>
      <c r="BFU194" s="102"/>
      <c r="BFV194" s="102"/>
      <c r="BFW194" s="102"/>
      <c r="BFX194" s="102"/>
      <c r="BFY194" s="102"/>
      <c r="BFZ194" s="102"/>
      <c r="BGA194" s="102"/>
      <c r="BGB194" s="102"/>
      <c r="BGC194" s="102"/>
      <c r="BGD194" s="102"/>
      <c r="BGE194" s="102"/>
      <c r="BGF194" s="102"/>
      <c r="BGG194" s="102"/>
      <c r="BGH194" s="102"/>
      <c r="BGI194" s="102"/>
      <c r="BGJ194" s="102"/>
      <c r="BGK194" s="102"/>
      <c r="BGL194" s="102"/>
      <c r="BGM194" s="102"/>
      <c r="BGN194" s="102"/>
      <c r="BGO194" s="102"/>
      <c r="BGP194" s="102"/>
      <c r="BGQ194" s="102"/>
      <c r="BGR194" s="102"/>
      <c r="BGS194" s="102"/>
      <c r="BGT194" s="102"/>
      <c r="BGU194" s="102"/>
      <c r="BGV194" s="102"/>
      <c r="BGW194" s="102"/>
      <c r="BGX194" s="102"/>
      <c r="BGY194" s="102"/>
      <c r="BGZ194" s="102"/>
      <c r="BHA194" s="102"/>
      <c r="BHB194" s="102"/>
      <c r="BHC194" s="102"/>
      <c r="BHD194" s="102"/>
      <c r="BHE194" s="102"/>
      <c r="BHF194" s="102"/>
      <c r="BHG194" s="102"/>
      <c r="BHH194" s="102"/>
      <c r="BHI194" s="102"/>
      <c r="BHJ194" s="102"/>
      <c r="BHK194" s="102"/>
      <c r="BHL194" s="102"/>
      <c r="BHM194" s="102"/>
      <c r="BHN194" s="102"/>
      <c r="BHO194" s="102"/>
      <c r="BHP194" s="102"/>
      <c r="BHQ194" s="102"/>
      <c r="BHR194" s="102"/>
      <c r="BHS194" s="102"/>
      <c r="BHT194" s="102"/>
      <c r="BHU194" s="102"/>
      <c r="BHV194" s="102"/>
      <c r="BHW194" s="102"/>
      <c r="BHX194" s="102"/>
      <c r="BHY194" s="102"/>
      <c r="BHZ194" s="102"/>
      <c r="BIA194" s="102"/>
      <c r="BIB194" s="102"/>
      <c r="BIC194" s="102"/>
      <c r="BID194" s="102"/>
      <c r="BIE194" s="102"/>
      <c r="BIF194" s="102"/>
      <c r="BIG194" s="102"/>
      <c r="BIH194" s="102"/>
      <c r="BII194" s="102"/>
      <c r="BIJ194" s="102"/>
      <c r="BIK194" s="102"/>
      <c r="BIL194" s="102"/>
      <c r="BIM194" s="102"/>
      <c r="BIN194" s="102"/>
      <c r="BIO194" s="102"/>
      <c r="BIP194" s="102"/>
      <c r="BIQ194" s="102"/>
      <c r="BIR194" s="102"/>
      <c r="BIS194" s="102"/>
      <c r="BIT194" s="102"/>
      <c r="BIU194" s="102"/>
      <c r="BIV194" s="102"/>
      <c r="BIW194" s="102"/>
      <c r="BIX194" s="102"/>
      <c r="BIY194" s="102"/>
      <c r="BIZ194" s="102"/>
      <c r="BJA194" s="102"/>
      <c r="BJB194" s="102"/>
      <c r="BJC194" s="102"/>
      <c r="BJD194" s="102"/>
      <c r="BJE194" s="102"/>
      <c r="BJF194" s="102"/>
      <c r="BJG194" s="102"/>
      <c r="BJH194" s="102"/>
      <c r="BJI194" s="102"/>
      <c r="BJJ194" s="102"/>
      <c r="BJK194" s="102"/>
      <c r="BJL194" s="102"/>
      <c r="BJM194" s="102"/>
      <c r="BJN194" s="102"/>
      <c r="BJO194" s="102"/>
      <c r="BJP194" s="102"/>
      <c r="BJQ194" s="102"/>
      <c r="BJR194" s="102"/>
      <c r="BJS194" s="102"/>
      <c r="BJT194" s="102"/>
      <c r="BJU194" s="102"/>
      <c r="BJV194" s="102"/>
      <c r="BJW194" s="102"/>
      <c r="BJX194" s="102"/>
      <c r="BJY194" s="102"/>
      <c r="BJZ194" s="102"/>
      <c r="BKA194" s="102"/>
      <c r="BKB194" s="102"/>
      <c r="BKC194" s="102"/>
      <c r="BKD194" s="102"/>
      <c r="BKE194" s="102"/>
      <c r="BKF194" s="102"/>
      <c r="BKG194" s="102"/>
      <c r="BKH194" s="102"/>
      <c r="BKI194" s="102"/>
      <c r="BKJ194" s="102"/>
      <c r="BKK194" s="102"/>
      <c r="BKL194" s="102"/>
      <c r="BKM194" s="102"/>
      <c r="BKN194" s="102"/>
      <c r="BKO194" s="102"/>
      <c r="BKP194" s="102"/>
      <c r="BKQ194" s="102"/>
      <c r="BKR194" s="102"/>
      <c r="BKS194" s="102"/>
      <c r="BKT194" s="102"/>
      <c r="BKU194" s="102"/>
      <c r="BKV194" s="102"/>
      <c r="BKW194" s="102"/>
      <c r="BKX194" s="102"/>
      <c r="BKY194" s="102"/>
      <c r="BKZ194" s="102"/>
      <c r="BLA194" s="102"/>
      <c r="BLB194" s="102"/>
      <c r="BLC194" s="102"/>
      <c r="BLD194" s="102"/>
      <c r="BLE194" s="102"/>
      <c r="BLF194" s="102"/>
      <c r="BLG194" s="102"/>
      <c r="BLH194" s="102"/>
      <c r="BLI194" s="102"/>
      <c r="BLJ194" s="102"/>
      <c r="BLK194" s="102"/>
      <c r="BLL194" s="102"/>
      <c r="BLM194" s="102"/>
      <c r="BLN194" s="102"/>
      <c r="BLO194" s="102"/>
      <c r="BLP194" s="102"/>
      <c r="BLQ194" s="102"/>
      <c r="BLR194" s="102"/>
      <c r="BLS194" s="102"/>
      <c r="BLT194" s="102"/>
      <c r="BLU194" s="102"/>
      <c r="BLV194" s="102"/>
      <c r="BLW194" s="102"/>
      <c r="BLX194" s="102"/>
      <c r="BLY194" s="102"/>
      <c r="BLZ194" s="102"/>
      <c r="BMA194" s="102"/>
      <c r="BMB194" s="102"/>
      <c r="BMC194" s="102"/>
      <c r="BMD194" s="102"/>
      <c r="BME194" s="102"/>
      <c r="BMF194" s="102"/>
      <c r="BMG194" s="102"/>
      <c r="BMH194" s="102"/>
      <c r="BMI194" s="102"/>
      <c r="BMJ194" s="102"/>
      <c r="BMK194" s="102"/>
      <c r="BML194" s="102"/>
      <c r="BMM194" s="102"/>
      <c r="BMN194" s="102"/>
      <c r="BMO194" s="102"/>
      <c r="BMP194" s="102"/>
      <c r="BMQ194" s="102"/>
      <c r="BMR194" s="102"/>
      <c r="BMS194" s="102"/>
      <c r="BMT194" s="102"/>
      <c r="BMU194" s="102"/>
      <c r="BMV194" s="102"/>
      <c r="BMW194" s="102"/>
      <c r="BMX194" s="102"/>
      <c r="BMY194" s="102"/>
      <c r="BMZ194" s="102"/>
      <c r="BNA194" s="102"/>
      <c r="BNB194" s="102"/>
      <c r="BNC194" s="102"/>
      <c r="BND194" s="102"/>
      <c r="BNE194" s="102"/>
      <c r="BNF194" s="102"/>
      <c r="BNG194" s="102"/>
      <c r="BNH194" s="102"/>
      <c r="BNI194" s="102"/>
      <c r="BNJ194" s="102"/>
      <c r="BNK194" s="102"/>
      <c r="BNL194" s="102"/>
      <c r="BNM194" s="102"/>
      <c r="BNN194" s="102"/>
      <c r="BNO194" s="102"/>
      <c r="BNP194" s="102"/>
      <c r="BNQ194" s="102"/>
      <c r="BNR194" s="102"/>
      <c r="BNS194" s="102"/>
      <c r="BNT194" s="102"/>
      <c r="BNU194" s="102"/>
      <c r="BNV194" s="102"/>
      <c r="BNW194" s="102"/>
      <c r="BNX194" s="102"/>
      <c r="BNY194" s="102"/>
      <c r="BNZ194" s="102"/>
      <c r="BOA194" s="102"/>
      <c r="BOB194" s="102"/>
      <c r="BOC194" s="102"/>
      <c r="BOD194" s="102"/>
      <c r="BOE194" s="102"/>
      <c r="BOF194" s="102"/>
      <c r="BOG194" s="102"/>
      <c r="BOH194" s="102"/>
      <c r="BOI194" s="102"/>
      <c r="BOJ194" s="102"/>
      <c r="BOK194" s="102"/>
      <c r="BOL194" s="102"/>
      <c r="BOM194" s="102"/>
      <c r="BON194" s="102"/>
      <c r="BOO194" s="102"/>
      <c r="BOP194" s="102"/>
      <c r="BOQ194" s="102"/>
      <c r="BOR194" s="102"/>
      <c r="BOS194" s="102"/>
      <c r="BOT194" s="102"/>
      <c r="BOU194" s="102"/>
      <c r="BOV194" s="102"/>
      <c r="BOW194" s="102"/>
      <c r="BOX194" s="102"/>
      <c r="BOY194" s="102"/>
      <c r="BOZ194" s="102"/>
      <c r="BPA194" s="102"/>
      <c r="BPB194" s="102"/>
      <c r="BPC194" s="102"/>
      <c r="BPD194" s="102"/>
      <c r="BPE194" s="102"/>
      <c r="BPF194" s="102"/>
      <c r="BPG194" s="102"/>
      <c r="BPH194" s="102"/>
      <c r="BPI194" s="102"/>
      <c r="BPJ194" s="102"/>
      <c r="BPK194" s="102"/>
      <c r="BPL194" s="102"/>
      <c r="BPM194" s="102"/>
      <c r="BPN194" s="102"/>
      <c r="BPO194" s="102"/>
      <c r="BPP194" s="102"/>
      <c r="BPQ194" s="102"/>
      <c r="BPR194" s="102"/>
      <c r="BPS194" s="102"/>
      <c r="BPT194" s="102"/>
      <c r="BPU194" s="102"/>
      <c r="BPV194" s="102"/>
      <c r="BPW194" s="102"/>
      <c r="BPX194" s="102"/>
      <c r="BPY194" s="102"/>
      <c r="BPZ194" s="102"/>
      <c r="BQA194" s="102"/>
      <c r="BQB194" s="102"/>
      <c r="BQC194" s="102"/>
      <c r="BQD194" s="102"/>
      <c r="BQE194" s="102"/>
      <c r="BQF194" s="102"/>
      <c r="BQG194" s="102"/>
      <c r="BQH194" s="102"/>
      <c r="BQI194" s="102"/>
      <c r="BQJ194" s="102"/>
      <c r="BQK194" s="102"/>
      <c r="BQL194" s="102"/>
      <c r="BQM194" s="102"/>
      <c r="BQN194" s="102"/>
      <c r="BQO194" s="102"/>
      <c r="BQP194" s="102"/>
      <c r="BQQ194" s="102"/>
      <c r="BQR194" s="102"/>
      <c r="BQS194" s="102"/>
      <c r="BQT194" s="102"/>
      <c r="BQU194" s="102"/>
      <c r="BQV194" s="102"/>
      <c r="BQW194" s="102"/>
      <c r="BQX194" s="102"/>
      <c r="BQY194" s="102"/>
      <c r="BQZ194" s="102"/>
      <c r="BRA194" s="102"/>
      <c r="BRB194" s="102"/>
      <c r="BRC194" s="102"/>
      <c r="BRD194" s="102"/>
      <c r="BRE194" s="102"/>
      <c r="BRF194" s="102"/>
      <c r="BRG194" s="102"/>
      <c r="BRH194" s="102"/>
      <c r="BRI194" s="102"/>
      <c r="BRJ194" s="102"/>
      <c r="BRK194" s="102"/>
      <c r="BRL194" s="102"/>
      <c r="BRM194" s="102"/>
      <c r="BRN194" s="102"/>
      <c r="BRO194" s="102"/>
      <c r="BRP194" s="102"/>
      <c r="BRQ194" s="102"/>
      <c r="BRR194" s="102"/>
      <c r="BRS194" s="102"/>
      <c r="BRT194" s="102"/>
      <c r="BRU194" s="102"/>
      <c r="BRV194" s="102"/>
      <c r="BRW194" s="102"/>
      <c r="BRX194" s="102"/>
      <c r="BRY194" s="102"/>
      <c r="BRZ194" s="102"/>
      <c r="BSA194" s="102"/>
      <c r="BSB194" s="102"/>
      <c r="BSC194" s="102"/>
      <c r="BSD194" s="102"/>
      <c r="BSE194" s="102"/>
      <c r="BSF194" s="102"/>
      <c r="BSG194" s="102"/>
      <c r="BSH194" s="102"/>
      <c r="BSI194" s="102"/>
      <c r="BSJ194" s="102"/>
      <c r="BSK194" s="102"/>
      <c r="BSL194" s="102"/>
      <c r="BSM194" s="102"/>
      <c r="BSN194" s="102"/>
      <c r="BSO194" s="102"/>
      <c r="BSP194" s="102"/>
      <c r="BSQ194" s="102"/>
      <c r="BSR194" s="102"/>
      <c r="BSS194" s="102"/>
      <c r="BST194" s="102"/>
      <c r="BSU194" s="102"/>
      <c r="BSV194" s="102"/>
      <c r="BSW194" s="102"/>
      <c r="BSX194" s="102"/>
      <c r="BSY194" s="102"/>
      <c r="BSZ194" s="102"/>
      <c r="BTA194" s="102"/>
      <c r="BTB194" s="102"/>
      <c r="BTC194" s="102"/>
      <c r="BTD194" s="102"/>
      <c r="BTE194" s="102"/>
      <c r="BTF194" s="102"/>
      <c r="BTG194" s="102"/>
      <c r="BTH194" s="102"/>
      <c r="BTI194" s="102"/>
      <c r="BTJ194" s="102"/>
      <c r="BTK194" s="102"/>
      <c r="BTL194" s="102"/>
      <c r="BTM194" s="102"/>
      <c r="BTN194" s="102"/>
      <c r="BTO194" s="102"/>
      <c r="BTP194" s="102"/>
      <c r="BTQ194" s="102"/>
      <c r="BTR194" s="102"/>
      <c r="BTS194" s="102"/>
      <c r="BTT194" s="102"/>
      <c r="BTU194" s="102"/>
      <c r="BTV194" s="102"/>
      <c r="BTW194" s="102"/>
      <c r="BTX194" s="102"/>
      <c r="BTY194" s="102"/>
      <c r="BTZ194" s="102"/>
      <c r="BUA194" s="102"/>
      <c r="BUB194" s="102"/>
      <c r="BUC194" s="102"/>
      <c r="BUD194" s="102"/>
      <c r="BUE194" s="102"/>
      <c r="BUF194" s="102"/>
      <c r="BUG194" s="102"/>
      <c r="BUH194" s="102"/>
      <c r="BUI194" s="102"/>
      <c r="BUJ194" s="102"/>
      <c r="BUK194" s="102"/>
      <c r="BUL194" s="102"/>
      <c r="BUM194" s="102"/>
      <c r="BUN194" s="102"/>
      <c r="BUO194" s="102"/>
      <c r="BUP194" s="102"/>
      <c r="BUQ194" s="102"/>
      <c r="BUR194" s="102"/>
      <c r="BUS194" s="102"/>
      <c r="BUT194" s="102"/>
      <c r="BUU194" s="102"/>
      <c r="BUV194" s="102"/>
      <c r="BUW194" s="102"/>
      <c r="BUX194" s="102"/>
      <c r="BUY194" s="102"/>
      <c r="BUZ194" s="102"/>
      <c r="BVA194" s="102"/>
      <c r="BVB194" s="102"/>
      <c r="BVC194" s="102"/>
      <c r="BVD194" s="102"/>
      <c r="BVE194" s="102"/>
      <c r="BVF194" s="102"/>
      <c r="BVG194" s="102"/>
      <c r="BVH194" s="102"/>
      <c r="BVI194" s="102"/>
      <c r="BVJ194" s="102"/>
      <c r="BVK194" s="102"/>
      <c r="BVL194" s="102"/>
      <c r="BVM194" s="102"/>
      <c r="BVN194" s="102"/>
      <c r="BVO194" s="102"/>
      <c r="BVP194" s="102"/>
      <c r="BVQ194" s="102"/>
      <c r="BVR194" s="102"/>
      <c r="BVS194" s="102"/>
      <c r="BVT194" s="102"/>
      <c r="BVU194" s="102"/>
      <c r="BVV194" s="102"/>
      <c r="BVW194" s="102"/>
      <c r="BVX194" s="102"/>
      <c r="BVY194" s="102"/>
      <c r="BVZ194" s="102"/>
      <c r="BWA194" s="102"/>
      <c r="BWB194" s="102"/>
      <c r="BWC194" s="102"/>
      <c r="BWD194" s="102"/>
      <c r="BWE194" s="102"/>
      <c r="BWF194" s="102"/>
      <c r="BWG194" s="102"/>
      <c r="BWH194" s="102"/>
      <c r="BWI194" s="102"/>
      <c r="BWJ194" s="102"/>
      <c r="BWK194" s="102"/>
      <c r="BWL194" s="102"/>
      <c r="BWM194" s="102"/>
      <c r="BWN194" s="102"/>
      <c r="BWO194" s="102"/>
      <c r="BWP194" s="102"/>
      <c r="BWQ194" s="102"/>
      <c r="BWR194" s="102"/>
      <c r="BWS194" s="102"/>
      <c r="BWT194" s="102"/>
      <c r="BWU194" s="102"/>
      <c r="BWV194" s="102"/>
      <c r="BWW194" s="102"/>
      <c r="BWX194" s="102"/>
      <c r="BWY194" s="102"/>
      <c r="BWZ194" s="102"/>
      <c r="BXA194" s="102"/>
      <c r="BXB194" s="102"/>
      <c r="BXC194" s="102"/>
      <c r="BXD194" s="102"/>
      <c r="BXE194" s="102"/>
      <c r="BXF194" s="102"/>
      <c r="BXG194" s="102"/>
      <c r="BXH194" s="102"/>
      <c r="BXI194" s="102"/>
      <c r="BXJ194" s="102"/>
      <c r="BXK194" s="102"/>
      <c r="BXL194" s="102"/>
      <c r="BXM194" s="102"/>
      <c r="BXN194" s="102"/>
      <c r="BXO194" s="102"/>
      <c r="BXP194" s="102"/>
      <c r="BXQ194" s="102"/>
      <c r="BXR194" s="102"/>
      <c r="BXS194" s="102"/>
      <c r="BXT194" s="102"/>
      <c r="BXU194" s="102"/>
      <c r="BXV194" s="102"/>
      <c r="BXW194" s="102"/>
      <c r="BXX194" s="102"/>
      <c r="BXY194" s="102"/>
      <c r="BXZ194" s="102"/>
      <c r="BYA194" s="102"/>
      <c r="BYB194" s="102"/>
      <c r="BYC194" s="102"/>
      <c r="BYD194" s="102"/>
      <c r="BYE194" s="102"/>
      <c r="BYF194" s="102"/>
      <c r="BYG194" s="102"/>
      <c r="BYH194" s="102"/>
      <c r="BYI194" s="102"/>
      <c r="BYJ194" s="102"/>
      <c r="BYK194" s="102"/>
      <c r="BYL194" s="102"/>
      <c r="BYM194" s="102"/>
      <c r="BYN194" s="102"/>
      <c r="BYO194" s="102"/>
      <c r="BYP194" s="102"/>
      <c r="BYQ194" s="102"/>
      <c r="BYR194" s="102"/>
      <c r="BYS194" s="102"/>
      <c r="BYT194" s="102"/>
      <c r="BYU194" s="102"/>
      <c r="BYV194" s="102"/>
      <c r="BYW194" s="102"/>
      <c r="BYX194" s="102"/>
      <c r="BYY194" s="102"/>
      <c r="BYZ194" s="102"/>
      <c r="BZA194" s="102"/>
      <c r="BZB194" s="102"/>
      <c r="BZC194" s="102"/>
      <c r="BZD194" s="102"/>
      <c r="BZE194" s="102"/>
      <c r="BZF194" s="102"/>
      <c r="BZG194" s="102"/>
      <c r="BZH194" s="102"/>
      <c r="BZI194" s="102"/>
      <c r="BZJ194" s="102"/>
      <c r="BZK194" s="102"/>
      <c r="BZL194" s="102"/>
      <c r="BZM194" s="102"/>
      <c r="BZN194" s="102"/>
      <c r="BZO194" s="102"/>
      <c r="BZP194" s="102"/>
      <c r="BZQ194" s="102"/>
      <c r="BZR194" s="102"/>
      <c r="BZS194" s="102"/>
      <c r="BZT194" s="102"/>
      <c r="BZU194" s="102"/>
      <c r="BZV194" s="102"/>
      <c r="BZW194" s="102"/>
    </row>
    <row r="195" spans="2:2051" ht="15" customHeight="1">
      <c r="B195" s="112" t="s">
        <v>393</v>
      </c>
      <c r="C195" s="113" t="s">
        <v>393</v>
      </c>
      <c r="D195" s="113" t="s">
        <v>393</v>
      </c>
      <c r="E195" s="237" t="str">
        <f>'Alcance 3'!C163</f>
        <v>&lt;Tipo de emisión 3&gt;</v>
      </c>
      <c r="F195" s="237"/>
      <c r="G195" s="226" t="s">
        <v>803</v>
      </c>
      <c r="H195" s="237" t="s">
        <v>238</v>
      </c>
      <c r="I195" s="238">
        <v>3</v>
      </c>
      <c r="J195" s="239"/>
      <c r="K195" s="237"/>
      <c r="L195" s="237"/>
      <c r="M195" s="237"/>
      <c r="N195" s="240"/>
      <c r="O195" s="237"/>
      <c r="P195" s="241"/>
      <c r="Q195" s="242"/>
      <c r="R195" s="243"/>
      <c r="S195" s="243"/>
      <c r="T195" s="243"/>
      <c r="U195" s="244"/>
      <c r="V195" s="242"/>
      <c r="W195" s="243"/>
      <c r="X195" s="243"/>
      <c r="Y195" s="243"/>
      <c r="Z195" s="243"/>
      <c r="AA195" s="243"/>
      <c r="AB195" s="242"/>
      <c r="AC195" s="243"/>
      <c r="AD195" s="243"/>
      <c r="AE195" s="245"/>
      <c r="AF195" s="243"/>
      <c r="AG195" s="244"/>
      <c r="AH195" s="242">
        <f t="shared" si="45"/>
        <v>0</v>
      </c>
      <c r="AI195" s="243"/>
      <c r="AJ195" s="243"/>
      <c r="AK195" s="243"/>
      <c r="AL195" s="246">
        <f>'Alcance 3'!D163</f>
        <v>0</v>
      </c>
      <c r="AM195" s="243">
        <f t="shared" si="39"/>
        <v>0</v>
      </c>
      <c r="AN195" s="211">
        <f t="shared" si="37"/>
        <v>0</v>
      </c>
      <c r="AO195" s="102"/>
      <c r="AP195" s="102"/>
      <c r="AQ195" s="102"/>
      <c r="AR195" s="102"/>
      <c r="AS195" s="102"/>
      <c r="AT195" s="102"/>
      <c r="AU195" s="102"/>
      <c r="AV195" s="102"/>
      <c r="AW195" s="102"/>
      <c r="AX195" s="102"/>
      <c r="AY195" s="102"/>
      <c r="AZ195" s="102"/>
      <c r="BA195" s="102"/>
      <c r="BB195" s="102"/>
      <c r="BC195" s="102"/>
      <c r="BD195" s="102"/>
      <c r="BE195" s="102"/>
      <c r="BF195" s="102"/>
      <c r="BG195" s="102"/>
      <c r="BH195" s="102"/>
      <c r="BI195" s="102"/>
      <c r="BJ195" s="102"/>
      <c r="BK195" s="102"/>
      <c r="BL195" s="102"/>
      <c r="BM195" s="102"/>
      <c r="BN195" s="102"/>
      <c r="BO195" s="102"/>
      <c r="BP195" s="102"/>
      <c r="BQ195" s="102"/>
      <c r="BR195" s="102"/>
      <c r="BS195" s="102"/>
      <c r="BT195" s="102"/>
      <c r="BU195" s="102"/>
      <c r="BV195" s="102"/>
      <c r="BW195" s="102"/>
      <c r="BX195" s="102"/>
      <c r="BY195" s="102"/>
      <c r="BZ195" s="102"/>
      <c r="CA195" s="102"/>
      <c r="CB195" s="102"/>
      <c r="CC195" s="102"/>
      <c r="CD195" s="102"/>
      <c r="CE195" s="102"/>
      <c r="CF195" s="102"/>
      <c r="CG195" s="102"/>
      <c r="CH195" s="102"/>
      <c r="CI195" s="102"/>
      <c r="CJ195" s="102"/>
      <c r="CK195" s="102"/>
      <c r="CL195" s="102"/>
      <c r="CM195" s="102"/>
      <c r="CN195" s="102"/>
      <c r="CO195" s="102"/>
      <c r="CP195" s="102"/>
      <c r="CQ195" s="102"/>
      <c r="CR195" s="102"/>
      <c r="CS195" s="102"/>
      <c r="CT195" s="102"/>
      <c r="CU195" s="102"/>
      <c r="CV195" s="102"/>
      <c r="CW195" s="102"/>
      <c r="CX195" s="102"/>
      <c r="CY195" s="102"/>
      <c r="CZ195" s="102"/>
      <c r="DA195" s="102"/>
      <c r="DB195" s="102"/>
      <c r="DC195" s="102"/>
      <c r="DD195" s="102"/>
      <c r="DE195" s="102"/>
      <c r="DF195" s="102"/>
      <c r="DG195" s="102"/>
      <c r="DH195" s="102"/>
      <c r="DI195" s="102"/>
      <c r="DJ195" s="102"/>
      <c r="DK195" s="102"/>
      <c r="DL195" s="102"/>
      <c r="DM195" s="102"/>
      <c r="DN195" s="102"/>
      <c r="DO195" s="102"/>
      <c r="DP195" s="102"/>
      <c r="DQ195" s="102"/>
      <c r="DR195" s="102"/>
      <c r="DS195" s="102"/>
      <c r="DT195" s="102"/>
      <c r="DU195" s="102"/>
      <c r="DV195" s="102"/>
      <c r="DW195" s="102"/>
      <c r="DX195" s="102"/>
      <c r="DY195" s="102"/>
      <c r="DZ195" s="102"/>
      <c r="EA195" s="102"/>
      <c r="EB195" s="102"/>
      <c r="EC195" s="102"/>
      <c r="ED195" s="102"/>
      <c r="EE195" s="102"/>
      <c r="EF195" s="102"/>
      <c r="EG195" s="102"/>
      <c r="EH195" s="102"/>
      <c r="EI195" s="102"/>
      <c r="EJ195" s="102"/>
      <c r="EK195" s="102"/>
      <c r="EL195" s="102"/>
      <c r="EM195" s="102"/>
      <c r="EN195" s="102"/>
      <c r="EO195" s="102"/>
      <c r="EP195" s="102"/>
      <c r="EQ195" s="102"/>
      <c r="ER195" s="102"/>
      <c r="ES195" s="102"/>
      <c r="ET195" s="102"/>
      <c r="EU195" s="102"/>
      <c r="EV195" s="102"/>
      <c r="EW195" s="102"/>
      <c r="EX195" s="102"/>
      <c r="EY195" s="102"/>
      <c r="EZ195" s="102"/>
      <c r="FA195" s="102"/>
      <c r="FB195" s="102"/>
      <c r="FC195" s="102"/>
      <c r="FD195" s="102"/>
      <c r="FE195" s="102"/>
      <c r="FF195" s="102"/>
      <c r="FG195" s="102"/>
      <c r="FH195" s="102"/>
      <c r="FI195" s="102"/>
      <c r="FJ195" s="102"/>
      <c r="FK195" s="102"/>
      <c r="FL195" s="102"/>
      <c r="FM195" s="102"/>
      <c r="FN195" s="102"/>
      <c r="FO195" s="102"/>
      <c r="FP195" s="102"/>
      <c r="FQ195" s="102"/>
      <c r="FR195" s="102"/>
      <c r="FS195" s="102"/>
      <c r="FT195" s="102"/>
      <c r="FU195" s="102"/>
      <c r="FV195" s="102"/>
      <c r="FW195" s="102"/>
      <c r="FX195" s="102"/>
      <c r="FY195" s="102"/>
      <c r="FZ195" s="102"/>
      <c r="GA195" s="102"/>
      <c r="GB195" s="102"/>
      <c r="GC195" s="102"/>
      <c r="GD195" s="102"/>
      <c r="GE195" s="102"/>
      <c r="GF195" s="102"/>
      <c r="GG195" s="102"/>
      <c r="GH195" s="102"/>
      <c r="GI195" s="102"/>
      <c r="GJ195" s="102"/>
      <c r="GK195" s="102"/>
      <c r="GL195" s="102"/>
      <c r="GM195" s="102"/>
      <c r="GN195" s="102"/>
      <c r="GO195" s="102"/>
      <c r="GP195" s="102"/>
      <c r="GQ195" s="102"/>
      <c r="GR195" s="102"/>
      <c r="GS195" s="102"/>
      <c r="GT195" s="102"/>
      <c r="GU195" s="102"/>
      <c r="GV195" s="102"/>
      <c r="GW195" s="102"/>
      <c r="GX195" s="102"/>
      <c r="GY195" s="102"/>
      <c r="GZ195" s="102"/>
      <c r="HA195" s="102"/>
      <c r="HB195" s="102"/>
      <c r="HC195" s="102"/>
      <c r="HD195" s="102"/>
      <c r="HE195" s="102"/>
      <c r="HF195" s="102"/>
      <c r="HG195" s="102"/>
      <c r="HH195" s="102"/>
      <c r="HI195" s="102"/>
      <c r="HJ195" s="102"/>
      <c r="HK195" s="102"/>
      <c r="HL195" s="102"/>
      <c r="HM195" s="102"/>
      <c r="HN195" s="102"/>
      <c r="HO195" s="102"/>
      <c r="HP195" s="102"/>
      <c r="HQ195" s="102"/>
      <c r="HR195" s="102"/>
      <c r="HS195" s="102"/>
      <c r="HT195" s="102"/>
      <c r="HU195" s="102"/>
      <c r="HV195" s="102"/>
      <c r="HW195" s="102"/>
      <c r="HX195" s="102"/>
      <c r="HY195" s="102"/>
      <c r="HZ195" s="102"/>
      <c r="IA195" s="102"/>
      <c r="IB195" s="102"/>
      <c r="IC195" s="102"/>
      <c r="ID195" s="102"/>
      <c r="IE195" s="102"/>
      <c r="IF195" s="102"/>
      <c r="IG195" s="102"/>
      <c r="IH195" s="102"/>
      <c r="II195" s="102"/>
      <c r="IJ195" s="102"/>
      <c r="IK195" s="102"/>
      <c r="IL195" s="102"/>
      <c r="IM195" s="102"/>
      <c r="IN195" s="102"/>
      <c r="IO195" s="102"/>
      <c r="IP195" s="102"/>
      <c r="IQ195" s="102"/>
      <c r="IR195" s="102"/>
      <c r="IS195" s="102"/>
      <c r="IT195" s="102"/>
      <c r="IU195" s="102"/>
      <c r="IV195" s="102"/>
      <c r="IW195" s="102"/>
      <c r="IX195" s="102"/>
      <c r="IY195" s="102"/>
      <c r="IZ195" s="102"/>
      <c r="JA195" s="102"/>
      <c r="JB195" s="102"/>
      <c r="JC195" s="102"/>
      <c r="JD195" s="102"/>
      <c r="JE195" s="102"/>
      <c r="JF195" s="102"/>
      <c r="JG195" s="102"/>
      <c r="JH195" s="102"/>
      <c r="JI195" s="102"/>
      <c r="JJ195" s="102"/>
      <c r="JK195" s="102"/>
      <c r="JL195" s="102"/>
      <c r="JM195" s="102"/>
      <c r="JN195" s="102"/>
      <c r="JO195" s="102"/>
      <c r="JP195" s="102"/>
      <c r="JQ195" s="102"/>
      <c r="JR195" s="102"/>
      <c r="JS195" s="102"/>
      <c r="JT195" s="102"/>
      <c r="JU195" s="102"/>
      <c r="JV195" s="102"/>
      <c r="JW195" s="102"/>
      <c r="JX195" s="102"/>
      <c r="JY195" s="102"/>
      <c r="JZ195" s="102"/>
      <c r="KA195" s="102"/>
      <c r="KB195" s="102"/>
      <c r="KC195" s="102"/>
      <c r="KD195" s="102"/>
      <c r="KE195" s="102"/>
      <c r="KF195" s="102"/>
      <c r="KG195" s="102"/>
      <c r="KH195" s="102"/>
      <c r="KI195" s="102"/>
      <c r="KJ195" s="102"/>
      <c r="KK195" s="102"/>
      <c r="KL195" s="102"/>
      <c r="KM195" s="102"/>
      <c r="KN195" s="102"/>
      <c r="KO195" s="102"/>
      <c r="KP195" s="102"/>
      <c r="KQ195" s="102"/>
      <c r="KR195" s="102"/>
      <c r="KS195" s="102"/>
      <c r="KT195" s="102"/>
      <c r="KU195" s="102"/>
      <c r="KV195" s="102"/>
      <c r="KW195" s="102"/>
      <c r="KX195" s="102"/>
      <c r="KY195" s="102"/>
      <c r="KZ195" s="102"/>
      <c r="LA195" s="102"/>
      <c r="LB195" s="102"/>
      <c r="LC195" s="102"/>
      <c r="LD195" s="102"/>
      <c r="LE195" s="102"/>
      <c r="LF195" s="102"/>
      <c r="LG195" s="102"/>
      <c r="LH195" s="102"/>
      <c r="LI195" s="102"/>
      <c r="LJ195" s="102"/>
      <c r="LK195" s="102"/>
      <c r="LL195" s="102"/>
      <c r="LM195" s="102"/>
      <c r="LN195" s="102"/>
      <c r="LO195" s="102"/>
      <c r="LP195" s="102"/>
      <c r="LQ195" s="102"/>
      <c r="LR195" s="102"/>
      <c r="LS195" s="102"/>
      <c r="LT195" s="102"/>
      <c r="LU195" s="102"/>
      <c r="LV195" s="102"/>
      <c r="LW195" s="102"/>
      <c r="LX195" s="102"/>
      <c r="LY195" s="102"/>
      <c r="LZ195" s="102"/>
      <c r="MA195" s="102"/>
      <c r="MB195" s="102"/>
      <c r="MC195" s="102"/>
      <c r="MD195" s="102"/>
      <c r="ME195" s="102"/>
      <c r="MF195" s="102"/>
      <c r="MG195" s="102"/>
      <c r="MH195" s="102"/>
      <c r="MI195" s="102"/>
      <c r="MJ195" s="102"/>
      <c r="MK195" s="102"/>
      <c r="ML195" s="102"/>
      <c r="MM195" s="102"/>
      <c r="MN195" s="102"/>
      <c r="MO195" s="102"/>
      <c r="MP195" s="102"/>
      <c r="MQ195" s="102"/>
      <c r="MR195" s="102"/>
      <c r="MS195" s="102"/>
      <c r="MT195" s="102"/>
      <c r="MU195" s="102"/>
      <c r="MV195" s="102"/>
      <c r="MW195" s="102"/>
      <c r="MX195" s="102"/>
      <c r="MY195" s="102"/>
      <c r="MZ195" s="102"/>
      <c r="NA195" s="102"/>
      <c r="NB195" s="102"/>
      <c r="NC195" s="102"/>
      <c r="ND195" s="102"/>
      <c r="NE195" s="102"/>
      <c r="NF195" s="102"/>
      <c r="NG195" s="102"/>
      <c r="NH195" s="102"/>
      <c r="NI195" s="102"/>
      <c r="NJ195" s="102"/>
      <c r="NK195" s="102"/>
      <c r="NL195" s="102"/>
      <c r="NM195" s="102"/>
      <c r="NN195" s="102"/>
      <c r="NO195" s="102"/>
      <c r="NP195" s="102"/>
      <c r="NQ195" s="102"/>
      <c r="NR195" s="102"/>
      <c r="NS195" s="102"/>
      <c r="NT195" s="102"/>
      <c r="NU195" s="102"/>
      <c r="NV195" s="102"/>
      <c r="NW195" s="102"/>
      <c r="NX195" s="102"/>
      <c r="NY195" s="102"/>
      <c r="NZ195" s="102"/>
      <c r="OA195" s="102"/>
      <c r="OB195" s="102"/>
      <c r="OC195" s="102"/>
      <c r="OD195" s="102"/>
      <c r="OE195" s="102"/>
      <c r="OF195" s="102"/>
      <c r="OG195" s="102"/>
      <c r="OH195" s="102"/>
      <c r="OI195" s="102"/>
      <c r="OJ195" s="102"/>
      <c r="OK195" s="102"/>
      <c r="OL195" s="102"/>
      <c r="OM195" s="102"/>
      <c r="ON195" s="102"/>
      <c r="OO195" s="102"/>
      <c r="OP195" s="102"/>
      <c r="OQ195" s="102"/>
      <c r="OR195" s="102"/>
      <c r="OS195" s="102"/>
      <c r="OT195" s="102"/>
      <c r="OU195" s="102"/>
      <c r="OV195" s="102"/>
      <c r="OW195" s="102"/>
      <c r="OX195" s="102"/>
      <c r="OY195" s="102"/>
      <c r="OZ195" s="102"/>
      <c r="PA195" s="102"/>
      <c r="PB195" s="102"/>
      <c r="PC195" s="102"/>
      <c r="PD195" s="102"/>
      <c r="PE195" s="102"/>
      <c r="PF195" s="102"/>
      <c r="PG195" s="102"/>
      <c r="PH195" s="102"/>
      <c r="PI195" s="102"/>
      <c r="PJ195" s="102"/>
      <c r="PK195" s="102"/>
      <c r="PL195" s="102"/>
      <c r="PM195" s="102"/>
      <c r="PN195" s="102"/>
      <c r="PO195" s="102"/>
      <c r="PP195" s="102"/>
      <c r="PQ195" s="102"/>
      <c r="PR195" s="102"/>
      <c r="PS195" s="102"/>
      <c r="PT195" s="102"/>
      <c r="PU195" s="102"/>
      <c r="PV195" s="102"/>
      <c r="PW195" s="102"/>
      <c r="PX195" s="102"/>
      <c r="PY195" s="102"/>
      <c r="PZ195" s="102"/>
      <c r="QA195" s="102"/>
      <c r="QB195" s="102"/>
      <c r="QC195" s="102"/>
      <c r="QD195" s="102"/>
      <c r="QE195" s="102"/>
      <c r="QF195" s="102"/>
      <c r="QG195" s="102"/>
      <c r="QH195" s="102"/>
      <c r="QI195" s="102"/>
      <c r="QJ195" s="102"/>
      <c r="QK195" s="102"/>
      <c r="QL195" s="102"/>
      <c r="QM195" s="102"/>
      <c r="QN195" s="102"/>
      <c r="QO195" s="102"/>
      <c r="QP195" s="102"/>
      <c r="QQ195" s="102"/>
      <c r="QR195" s="102"/>
      <c r="QS195" s="102"/>
      <c r="QT195" s="102"/>
      <c r="QU195" s="102"/>
      <c r="QV195" s="102"/>
      <c r="QW195" s="102"/>
      <c r="QX195" s="102"/>
      <c r="QY195" s="102"/>
      <c r="QZ195" s="102"/>
      <c r="RA195" s="102"/>
      <c r="RB195" s="102"/>
      <c r="RC195" s="102"/>
      <c r="RD195" s="102"/>
      <c r="RE195" s="102"/>
      <c r="RF195" s="102"/>
      <c r="RG195" s="102"/>
      <c r="RH195" s="102"/>
      <c r="RI195" s="102"/>
      <c r="RJ195" s="102"/>
      <c r="RK195" s="102"/>
      <c r="RL195" s="102"/>
      <c r="RM195" s="102"/>
      <c r="RN195" s="102"/>
      <c r="RO195" s="102"/>
      <c r="RP195" s="102"/>
      <c r="RQ195" s="102"/>
      <c r="RR195" s="102"/>
      <c r="RS195" s="102"/>
      <c r="RT195" s="102"/>
      <c r="RU195" s="102"/>
      <c r="RV195" s="102"/>
      <c r="RW195" s="102"/>
      <c r="RX195" s="102"/>
      <c r="RY195" s="102"/>
      <c r="RZ195" s="102"/>
      <c r="SA195" s="102"/>
      <c r="SB195" s="102"/>
      <c r="SC195" s="102"/>
      <c r="SD195" s="102"/>
      <c r="SE195" s="102"/>
      <c r="SF195" s="102"/>
      <c r="SG195" s="102"/>
      <c r="SH195" s="102"/>
      <c r="SI195" s="102"/>
      <c r="SJ195" s="102"/>
      <c r="SK195" s="102"/>
      <c r="SL195" s="102"/>
      <c r="SM195" s="102"/>
      <c r="SN195" s="102"/>
      <c r="SO195" s="102"/>
      <c r="SP195" s="102"/>
      <c r="SQ195" s="102"/>
      <c r="SR195" s="102"/>
      <c r="SS195" s="102"/>
      <c r="ST195" s="102"/>
      <c r="SU195" s="102"/>
      <c r="SV195" s="102"/>
      <c r="SW195" s="102"/>
      <c r="SX195" s="102"/>
      <c r="SY195" s="102"/>
      <c r="SZ195" s="102"/>
      <c r="TA195" s="102"/>
      <c r="TB195" s="102"/>
      <c r="TC195" s="102"/>
      <c r="TD195" s="102"/>
      <c r="TE195" s="102"/>
      <c r="TF195" s="102"/>
      <c r="TG195" s="102"/>
      <c r="TH195" s="102"/>
      <c r="TI195" s="102"/>
      <c r="TJ195" s="102"/>
      <c r="TK195" s="102"/>
      <c r="TL195" s="102"/>
      <c r="TM195" s="102"/>
      <c r="TN195" s="102"/>
      <c r="TO195" s="102"/>
      <c r="TP195" s="102"/>
      <c r="TQ195" s="102"/>
      <c r="TR195" s="102"/>
      <c r="TS195" s="102"/>
      <c r="TT195" s="102"/>
      <c r="TU195" s="102"/>
      <c r="TV195" s="102"/>
      <c r="TW195" s="102"/>
      <c r="TX195" s="102"/>
      <c r="TY195" s="102"/>
      <c r="TZ195" s="102"/>
      <c r="UA195" s="102"/>
      <c r="UB195" s="102"/>
      <c r="UC195" s="102"/>
      <c r="UD195" s="102"/>
      <c r="UE195" s="102"/>
      <c r="UF195" s="102"/>
      <c r="UG195" s="102"/>
      <c r="UH195" s="102"/>
      <c r="UI195" s="102"/>
      <c r="UJ195" s="102"/>
      <c r="UK195" s="102"/>
      <c r="UL195" s="102"/>
      <c r="UM195" s="102"/>
      <c r="UN195" s="102"/>
      <c r="UO195" s="102"/>
      <c r="UP195" s="102"/>
      <c r="UQ195" s="102"/>
      <c r="UR195" s="102"/>
      <c r="US195" s="102"/>
      <c r="UT195" s="102"/>
      <c r="UU195" s="102"/>
      <c r="UV195" s="102"/>
      <c r="UW195" s="102"/>
      <c r="UX195" s="102"/>
      <c r="UY195" s="102"/>
      <c r="UZ195" s="102"/>
      <c r="VA195" s="102"/>
      <c r="VB195" s="102"/>
      <c r="VC195" s="102"/>
      <c r="VD195" s="102"/>
      <c r="VE195" s="102"/>
      <c r="VF195" s="102"/>
      <c r="VG195" s="102"/>
      <c r="VH195" s="102"/>
      <c r="VI195" s="102"/>
      <c r="VJ195" s="102"/>
      <c r="VK195" s="102"/>
      <c r="VL195" s="102"/>
      <c r="VM195" s="102"/>
      <c r="VN195" s="102"/>
      <c r="VO195" s="102"/>
      <c r="VP195" s="102"/>
      <c r="VQ195" s="102"/>
      <c r="VR195" s="102"/>
      <c r="VS195" s="102"/>
      <c r="VT195" s="102"/>
      <c r="VU195" s="102"/>
      <c r="VV195" s="102"/>
      <c r="VW195" s="102"/>
      <c r="VX195" s="102"/>
      <c r="VY195" s="102"/>
      <c r="VZ195" s="102"/>
      <c r="WA195" s="102"/>
      <c r="WB195" s="102"/>
      <c r="WC195" s="102"/>
      <c r="WD195" s="102"/>
      <c r="WE195" s="102"/>
      <c r="WF195" s="102"/>
      <c r="WG195" s="102"/>
      <c r="WH195" s="102"/>
      <c r="WI195" s="102"/>
      <c r="WJ195" s="102"/>
      <c r="WK195" s="102"/>
      <c r="WL195" s="102"/>
      <c r="WM195" s="102"/>
      <c r="WN195" s="102"/>
      <c r="WO195" s="102"/>
      <c r="WP195" s="102"/>
      <c r="WQ195" s="102"/>
      <c r="WR195" s="102"/>
      <c r="WS195" s="102"/>
      <c r="WT195" s="102"/>
      <c r="WU195" s="102"/>
      <c r="WV195" s="102"/>
      <c r="WW195" s="102"/>
      <c r="WX195" s="102"/>
      <c r="WY195" s="102"/>
      <c r="WZ195" s="102"/>
      <c r="XA195" s="102"/>
      <c r="XB195" s="102"/>
      <c r="XC195" s="102"/>
      <c r="XD195" s="102"/>
      <c r="XE195" s="102"/>
      <c r="XF195" s="102"/>
      <c r="XG195" s="102"/>
      <c r="XH195" s="102"/>
      <c r="XI195" s="102"/>
      <c r="XJ195" s="102"/>
      <c r="XK195" s="102"/>
      <c r="XL195" s="102"/>
      <c r="XM195" s="102"/>
      <c r="XN195" s="102"/>
      <c r="XO195" s="102"/>
      <c r="XP195" s="102"/>
      <c r="XQ195" s="102"/>
      <c r="XR195" s="102"/>
      <c r="XS195" s="102"/>
      <c r="XT195" s="102"/>
      <c r="XU195" s="102"/>
      <c r="XV195" s="102"/>
      <c r="XW195" s="102"/>
      <c r="XX195" s="102"/>
      <c r="XY195" s="102"/>
      <c r="XZ195" s="102"/>
      <c r="YA195" s="102"/>
      <c r="YB195" s="102"/>
      <c r="YC195" s="102"/>
      <c r="YD195" s="102"/>
      <c r="YE195" s="102"/>
      <c r="YF195" s="102"/>
      <c r="YG195" s="102"/>
      <c r="YH195" s="102"/>
      <c r="YI195" s="102"/>
      <c r="YJ195" s="102"/>
      <c r="YK195" s="102"/>
      <c r="YL195" s="102"/>
      <c r="YM195" s="102"/>
      <c r="YN195" s="102"/>
      <c r="YO195" s="102"/>
      <c r="YP195" s="102"/>
      <c r="YQ195" s="102"/>
      <c r="YR195" s="102"/>
      <c r="YS195" s="102"/>
      <c r="YT195" s="102"/>
      <c r="YU195" s="102"/>
      <c r="YV195" s="102"/>
      <c r="YW195" s="102"/>
      <c r="YX195" s="102"/>
      <c r="YY195" s="102"/>
      <c r="YZ195" s="102"/>
      <c r="ZA195" s="102"/>
      <c r="ZB195" s="102"/>
      <c r="ZC195" s="102"/>
      <c r="ZD195" s="102"/>
      <c r="ZE195" s="102"/>
      <c r="ZF195" s="102"/>
      <c r="ZG195" s="102"/>
      <c r="ZH195" s="102"/>
      <c r="ZI195" s="102"/>
      <c r="ZJ195" s="102"/>
      <c r="ZK195" s="102"/>
      <c r="ZL195" s="102"/>
      <c r="ZM195" s="102"/>
      <c r="ZN195" s="102"/>
      <c r="ZO195" s="102"/>
      <c r="ZP195" s="102"/>
      <c r="ZQ195" s="102"/>
      <c r="ZR195" s="102"/>
      <c r="ZS195" s="102"/>
      <c r="ZT195" s="102"/>
      <c r="ZU195" s="102"/>
      <c r="ZV195" s="102"/>
      <c r="ZW195" s="102"/>
      <c r="ZX195" s="102"/>
      <c r="ZY195" s="102"/>
      <c r="ZZ195" s="102"/>
      <c r="AAA195" s="102"/>
      <c r="AAB195" s="102"/>
      <c r="AAC195" s="102"/>
      <c r="AAD195" s="102"/>
      <c r="AAE195" s="102"/>
      <c r="AAF195" s="102"/>
      <c r="AAG195" s="102"/>
      <c r="AAH195" s="102"/>
      <c r="AAI195" s="102"/>
      <c r="AAJ195" s="102"/>
      <c r="AAK195" s="102"/>
      <c r="AAL195" s="102"/>
      <c r="AAM195" s="102"/>
      <c r="AAN195" s="102"/>
      <c r="AAO195" s="102"/>
      <c r="AAP195" s="102"/>
      <c r="AAQ195" s="102"/>
      <c r="AAR195" s="102"/>
      <c r="AAS195" s="102"/>
      <c r="AAT195" s="102"/>
      <c r="AAU195" s="102"/>
      <c r="AAV195" s="102"/>
      <c r="AAW195" s="102"/>
      <c r="AAX195" s="102"/>
      <c r="AAY195" s="102"/>
      <c r="AAZ195" s="102"/>
      <c r="ABA195" s="102"/>
      <c r="ABB195" s="102"/>
      <c r="ABC195" s="102"/>
      <c r="ABD195" s="102"/>
      <c r="ABE195" s="102"/>
      <c r="ABF195" s="102"/>
      <c r="ABG195" s="102"/>
      <c r="ABH195" s="102"/>
      <c r="ABI195" s="102"/>
      <c r="ABJ195" s="102"/>
      <c r="ABK195" s="102"/>
      <c r="ABL195" s="102"/>
      <c r="ABM195" s="102"/>
      <c r="ABN195" s="102"/>
      <c r="ABO195" s="102"/>
      <c r="ABP195" s="102"/>
      <c r="ABQ195" s="102"/>
      <c r="ABR195" s="102"/>
      <c r="ABS195" s="102"/>
      <c r="ABT195" s="102"/>
      <c r="ABU195" s="102"/>
      <c r="ABV195" s="102"/>
      <c r="ABW195" s="102"/>
      <c r="ABX195" s="102"/>
      <c r="ABY195" s="102"/>
      <c r="ABZ195" s="102"/>
      <c r="ACA195" s="102"/>
      <c r="ACB195" s="102"/>
      <c r="ACC195" s="102"/>
      <c r="ACD195" s="102"/>
      <c r="ACE195" s="102"/>
      <c r="ACF195" s="102"/>
      <c r="ACG195" s="102"/>
      <c r="ACH195" s="102"/>
      <c r="ACI195" s="102"/>
      <c r="ACJ195" s="102"/>
      <c r="ACK195" s="102"/>
      <c r="ACL195" s="102"/>
      <c r="ACM195" s="102"/>
      <c r="ACN195" s="102"/>
      <c r="ACO195" s="102"/>
      <c r="ACP195" s="102"/>
      <c r="ACQ195" s="102"/>
      <c r="ACR195" s="102"/>
      <c r="ACS195" s="102"/>
      <c r="ACT195" s="102"/>
      <c r="ACU195" s="102"/>
      <c r="ACV195" s="102"/>
      <c r="ACW195" s="102"/>
      <c r="ACX195" s="102"/>
      <c r="ACY195" s="102"/>
      <c r="ACZ195" s="102"/>
      <c r="ADA195" s="102"/>
      <c r="ADB195" s="102"/>
      <c r="ADC195" s="102"/>
      <c r="ADD195" s="102"/>
      <c r="ADE195" s="102"/>
      <c r="ADF195" s="102"/>
      <c r="ADG195" s="102"/>
      <c r="ADH195" s="102"/>
      <c r="ADI195" s="102"/>
      <c r="ADJ195" s="102"/>
      <c r="ADK195" s="102"/>
      <c r="ADL195" s="102"/>
      <c r="ADM195" s="102"/>
      <c r="ADN195" s="102"/>
      <c r="ADO195" s="102"/>
      <c r="ADP195" s="102"/>
      <c r="ADQ195" s="102"/>
      <c r="ADR195" s="102"/>
      <c r="ADS195" s="102"/>
      <c r="ADT195" s="102"/>
      <c r="ADU195" s="102"/>
      <c r="ADV195" s="102"/>
      <c r="ADW195" s="102"/>
      <c r="ADX195" s="102"/>
      <c r="ADY195" s="102"/>
      <c r="ADZ195" s="102"/>
      <c r="AEA195" s="102"/>
      <c r="AEB195" s="102"/>
      <c r="AEC195" s="102"/>
      <c r="AED195" s="102"/>
      <c r="AEE195" s="102"/>
      <c r="AEF195" s="102"/>
      <c r="AEG195" s="102"/>
      <c r="AEH195" s="102"/>
      <c r="AEI195" s="102"/>
      <c r="AEJ195" s="102"/>
      <c r="AEK195" s="102"/>
      <c r="AEL195" s="102"/>
      <c r="AEM195" s="102"/>
      <c r="AEN195" s="102"/>
      <c r="AEO195" s="102"/>
      <c r="AEP195" s="102"/>
      <c r="AEQ195" s="102"/>
      <c r="AER195" s="102"/>
      <c r="AES195" s="102"/>
      <c r="AET195" s="102"/>
      <c r="AEU195" s="102"/>
      <c r="AEV195" s="102"/>
      <c r="AEW195" s="102"/>
      <c r="AEX195" s="102"/>
      <c r="AEY195" s="102"/>
      <c r="AEZ195" s="102"/>
      <c r="AFA195" s="102"/>
      <c r="AFB195" s="102"/>
      <c r="AFC195" s="102"/>
      <c r="AFD195" s="102"/>
      <c r="AFE195" s="102"/>
      <c r="AFF195" s="102"/>
      <c r="AFG195" s="102"/>
      <c r="AFH195" s="102"/>
      <c r="AFI195" s="102"/>
      <c r="AFJ195" s="102"/>
      <c r="AFK195" s="102"/>
      <c r="AFL195" s="102"/>
      <c r="AFM195" s="102"/>
      <c r="AFN195" s="102"/>
      <c r="AFO195" s="102"/>
      <c r="AFP195" s="102"/>
      <c r="AFQ195" s="102"/>
      <c r="AFR195" s="102"/>
      <c r="AFS195" s="102"/>
      <c r="AFT195" s="102"/>
      <c r="AFU195" s="102"/>
      <c r="AFV195" s="102"/>
      <c r="AFW195" s="102"/>
      <c r="AFX195" s="102"/>
      <c r="AFY195" s="102"/>
      <c r="AFZ195" s="102"/>
      <c r="AGA195" s="102"/>
      <c r="AGB195" s="102"/>
      <c r="AGC195" s="102"/>
      <c r="AGD195" s="102"/>
      <c r="AGE195" s="102"/>
      <c r="AGF195" s="102"/>
      <c r="AGG195" s="102"/>
      <c r="AGH195" s="102"/>
      <c r="AGI195" s="102"/>
      <c r="AGJ195" s="102"/>
      <c r="AGK195" s="102"/>
      <c r="AGL195" s="102"/>
      <c r="AGM195" s="102"/>
      <c r="AGN195" s="102"/>
      <c r="AGO195" s="102"/>
      <c r="AGP195" s="102"/>
      <c r="AGQ195" s="102"/>
      <c r="AGR195" s="102"/>
      <c r="AGS195" s="102"/>
      <c r="AGT195" s="102"/>
      <c r="AGU195" s="102"/>
      <c r="AGV195" s="102"/>
      <c r="AGW195" s="102"/>
      <c r="AGX195" s="102"/>
      <c r="AGY195" s="102"/>
      <c r="AGZ195" s="102"/>
      <c r="AHA195" s="102"/>
      <c r="AHB195" s="102"/>
      <c r="AHC195" s="102"/>
      <c r="AHD195" s="102"/>
      <c r="AHE195" s="102"/>
      <c r="AHF195" s="102"/>
      <c r="AHG195" s="102"/>
      <c r="AHH195" s="102"/>
      <c r="AHI195" s="102"/>
      <c r="AHJ195" s="102"/>
      <c r="AHK195" s="102"/>
      <c r="AHL195" s="102"/>
      <c r="AHM195" s="102"/>
      <c r="AHN195" s="102"/>
      <c r="AHO195" s="102"/>
      <c r="AHP195" s="102"/>
      <c r="AHQ195" s="102"/>
      <c r="AHR195" s="102"/>
      <c r="AHS195" s="102"/>
      <c r="AHT195" s="102"/>
      <c r="AHU195" s="102"/>
      <c r="AHV195" s="102"/>
      <c r="AHW195" s="102"/>
      <c r="AHX195" s="102"/>
      <c r="AHY195" s="102"/>
      <c r="AHZ195" s="102"/>
      <c r="AIA195" s="102"/>
      <c r="AIB195" s="102"/>
      <c r="AIC195" s="102"/>
      <c r="AID195" s="102"/>
      <c r="AIE195" s="102"/>
      <c r="AIF195" s="102"/>
      <c r="AIG195" s="102"/>
      <c r="AIH195" s="102"/>
      <c r="AII195" s="102"/>
      <c r="AIJ195" s="102"/>
      <c r="AIK195" s="102"/>
      <c r="AIL195" s="102"/>
      <c r="AIM195" s="102"/>
      <c r="AIN195" s="102"/>
      <c r="AIO195" s="102"/>
      <c r="AIP195" s="102"/>
      <c r="AIQ195" s="102"/>
      <c r="AIR195" s="102"/>
      <c r="AIS195" s="102"/>
      <c r="AIT195" s="102"/>
      <c r="AIU195" s="102"/>
      <c r="AIV195" s="102"/>
      <c r="AIW195" s="102"/>
      <c r="AIX195" s="102"/>
      <c r="AIY195" s="102"/>
      <c r="AIZ195" s="102"/>
      <c r="AJA195" s="102"/>
      <c r="AJB195" s="102"/>
      <c r="AJC195" s="102"/>
      <c r="AJD195" s="102"/>
      <c r="AJE195" s="102"/>
      <c r="AJF195" s="102"/>
      <c r="AJG195" s="102"/>
      <c r="AJH195" s="102"/>
      <c r="AJI195" s="102"/>
      <c r="AJJ195" s="102"/>
      <c r="AJK195" s="102"/>
      <c r="AJL195" s="102"/>
      <c r="AJM195" s="102"/>
      <c r="AJN195" s="102"/>
      <c r="AJO195" s="102"/>
      <c r="AJP195" s="102"/>
      <c r="AJQ195" s="102"/>
      <c r="AJR195" s="102"/>
      <c r="AJS195" s="102"/>
      <c r="AJT195" s="102"/>
      <c r="AJU195" s="102"/>
      <c r="AJV195" s="102"/>
      <c r="AJW195" s="102"/>
      <c r="AJX195" s="102"/>
      <c r="AJY195" s="102"/>
      <c r="AJZ195" s="102"/>
      <c r="AKA195" s="102"/>
      <c r="AKB195" s="102"/>
      <c r="AKC195" s="102"/>
      <c r="AKD195" s="102"/>
      <c r="AKE195" s="102"/>
      <c r="AKF195" s="102"/>
      <c r="AKG195" s="102"/>
      <c r="AKH195" s="102"/>
      <c r="AKI195" s="102"/>
      <c r="AKJ195" s="102"/>
      <c r="AKK195" s="102"/>
      <c r="AKL195" s="102"/>
      <c r="AKM195" s="102"/>
      <c r="AKN195" s="102"/>
      <c r="AKO195" s="102"/>
      <c r="AKP195" s="102"/>
      <c r="AKQ195" s="102"/>
      <c r="AKR195" s="102"/>
      <c r="AKS195" s="102"/>
      <c r="AKT195" s="102"/>
      <c r="AKU195" s="102"/>
      <c r="AKV195" s="102"/>
      <c r="AKW195" s="102"/>
      <c r="AKX195" s="102"/>
      <c r="AKY195" s="102"/>
      <c r="AKZ195" s="102"/>
      <c r="ALA195" s="102"/>
      <c r="ALB195" s="102"/>
      <c r="ALC195" s="102"/>
      <c r="ALD195" s="102"/>
      <c r="ALE195" s="102"/>
      <c r="ALF195" s="102"/>
      <c r="ALG195" s="102"/>
      <c r="ALH195" s="102"/>
      <c r="ALI195" s="102"/>
      <c r="ALJ195" s="102"/>
      <c r="ALK195" s="102"/>
      <c r="ALL195" s="102"/>
      <c r="ALM195" s="102"/>
      <c r="ALN195" s="102"/>
      <c r="ALO195" s="102"/>
      <c r="ALP195" s="102"/>
      <c r="ALQ195" s="102"/>
      <c r="ALR195" s="102"/>
      <c r="ALS195" s="102"/>
      <c r="ALT195" s="102"/>
      <c r="ALU195" s="102"/>
      <c r="ALV195" s="102"/>
      <c r="ALW195" s="102"/>
      <c r="ALX195" s="102"/>
      <c r="ALY195" s="102"/>
      <c r="ALZ195" s="102"/>
      <c r="AMA195" s="102"/>
      <c r="AMB195" s="102"/>
      <c r="AMC195" s="102"/>
      <c r="AMD195" s="102"/>
      <c r="AME195" s="102"/>
      <c r="AMF195" s="102"/>
      <c r="AMG195" s="102"/>
      <c r="AMH195" s="102"/>
      <c r="AMI195" s="102"/>
      <c r="AMJ195" s="102"/>
      <c r="AMK195" s="102"/>
      <c r="AML195" s="102"/>
      <c r="AMM195" s="102"/>
      <c r="AMN195" s="102"/>
      <c r="AMO195" s="102"/>
      <c r="AMP195" s="102"/>
      <c r="AMQ195" s="102"/>
      <c r="AMR195" s="102"/>
      <c r="AMS195" s="102"/>
      <c r="AMT195" s="102"/>
      <c r="AMU195" s="102"/>
      <c r="AMV195" s="102"/>
      <c r="AMW195" s="102"/>
      <c r="AMX195" s="102"/>
      <c r="AMY195" s="102"/>
      <c r="AMZ195" s="102"/>
      <c r="ANA195" s="102"/>
      <c r="ANB195" s="102"/>
      <c r="ANC195" s="102"/>
      <c r="AND195" s="102"/>
      <c r="ANE195" s="102"/>
      <c r="ANF195" s="102"/>
      <c r="ANG195" s="102"/>
      <c r="ANH195" s="102"/>
      <c r="ANI195" s="102"/>
      <c r="ANJ195" s="102"/>
      <c r="ANK195" s="102"/>
      <c r="ANL195" s="102"/>
      <c r="ANM195" s="102"/>
      <c r="ANN195" s="102"/>
      <c r="ANO195" s="102"/>
      <c r="ANP195" s="102"/>
      <c r="ANQ195" s="102"/>
      <c r="ANR195" s="102"/>
      <c r="ANS195" s="102"/>
      <c r="ANT195" s="102"/>
      <c r="ANU195" s="102"/>
      <c r="ANV195" s="102"/>
      <c r="ANW195" s="102"/>
      <c r="ANX195" s="102"/>
      <c r="ANY195" s="102"/>
      <c r="ANZ195" s="102"/>
      <c r="AOA195" s="102"/>
      <c r="AOB195" s="102"/>
      <c r="AOC195" s="102"/>
      <c r="AOD195" s="102"/>
      <c r="AOE195" s="102"/>
      <c r="AOF195" s="102"/>
      <c r="AOG195" s="102"/>
      <c r="AOH195" s="102"/>
      <c r="AOI195" s="102"/>
      <c r="AOJ195" s="102"/>
      <c r="AOK195" s="102"/>
      <c r="AOL195" s="102"/>
      <c r="AOM195" s="102"/>
      <c r="AON195" s="102"/>
      <c r="AOO195" s="102"/>
      <c r="AOP195" s="102"/>
      <c r="AOQ195" s="102"/>
      <c r="AOR195" s="102"/>
      <c r="AOS195" s="102"/>
      <c r="AOT195" s="102"/>
      <c r="AOU195" s="102"/>
      <c r="AOV195" s="102"/>
      <c r="AOW195" s="102"/>
      <c r="AOX195" s="102"/>
      <c r="AOY195" s="102"/>
      <c r="AOZ195" s="102"/>
      <c r="APA195" s="102"/>
      <c r="APB195" s="102"/>
      <c r="APC195" s="102"/>
      <c r="APD195" s="102"/>
      <c r="APE195" s="102"/>
      <c r="APF195" s="102"/>
      <c r="APG195" s="102"/>
      <c r="APH195" s="102"/>
      <c r="API195" s="102"/>
      <c r="APJ195" s="102"/>
      <c r="APK195" s="102"/>
      <c r="APL195" s="102"/>
      <c r="APM195" s="102"/>
      <c r="APN195" s="102"/>
      <c r="APO195" s="102"/>
      <c r="APP195" s="102"/>
      <c r="APQ195" s="102"/>
      <c r="APR195" s="102"/>
      <c r="APS195" s="102"/>
      <c r="APT195" s="102"/>
      <c r="APU195" s="102"/>
      <c r="APV195" s="102"/>
      <c r="APW195" s="102"/>
      <c r="APX195" s="102"/>
      <c r="APY195" s="102"/>
      <c r="APZ195" s="102"/>
      <c r="AQA195" s="102"/>
      <c r="AQB195" s="102"/>
      <c r="AQC195" s="102"/>
      <c r="AQD195" s="102"/>
      <c r="AQE195" s="102"/>
      <c r="AQF195" s="102"/>
      <c r="AQG195" s="102"/>
      <c r="AQH195" s="102"/>
      <c r="AQI195" s="102"/>
      <c r="AQJ195" s="102"/>
      <c r="AQK195" s="102"/>
      <c r="AQL195" s="102"/>
      <c r="AQM195" s="102"/>
      <c r="AQN195" s="102"/>
      <c r="AQO195" s="102"/>
      <c r="AQP195" s="102"/>
      <c r="AQQ195" s="102"/>
      <c r="AQR195" s="102"/>
      <c r="AQS195" s="102"/>
      <c r="AQT195" s="102"/>
      <c r="AQU195" s="102"/>
      <c r="AQV195" s="102"/>
      <c r="AQW195" s="102"/>
      <c r="AQX195" s="102"/>
      <c r="AQY195" s="102"/>
      <c r="AQZ195" s="102"/>
      <c r="ARA195" s="102"/>
      <c r="ARB195" s="102"/>
      <c r="ARC195" s="102"/>
      <c r="ARD195" s="102"/>
      <c r="ARE195" s="102"/>
      <c r="ARF195" s="102"/>
      <c r="ARG195" s="102"/>
      <c r="ARH195" s="102"/>
      <c r="ARI195" s="102"/>
      <c r="ARJ195" s="102"/>
      <c r="ARK195" s="102"/>
      <c r="ARL195" s="102"/>
      <c r="ARM195" s="102"/>
      <c r="ARN195" s="102"/>
      <c r="ARO195" s="102"/>
      <c r="ARP195" s="102"/>
      <c r="ARQ195" s="102"/>
      <c r="ARR195" s="102"/>
      <c r="ARS195" s="102"/>
      <c r="ART195" s="102"/>
      <c r="ARU195" s="102"/>
      <c r="ARV195" s="102"/>
      <c r="ARW195" s="102"/>
      <c r="ARX195" s="102"/>
      <c r="ARY195" s="102"/>
      <c r="ARZ195" s="102"/>
      <c r="ASA195" s="102"/>
      <c r="ASB195" s="102"/>
      <c r="ASC195" s="102"/>
      <c r="ASD195" s="102"/>
      <c r="ASE195" s="102"/>
      <c r="ASF195" s="102"/>
      <c r="ASG195" s="102"/>
      <c r="ASH195" s="102"/>
      <c r="ASI195" s="102"/>
      <c r="ASJ195" s="102"/>
      <c r="ASK195" s="102"/>
      <c r="ASL195" s="102"/>
      <c r="ASM195" s="102"/>
      <c r="ASN195" s="102"/>
      <c r="ASO195" s="102"/>
      <c r="ASP195" s="102"/>
      <c r="ASQ195" s="102"/>
      <c r="ASR195" s="102"/>
      <c r="ASS195" s="102"/>
      <c r="AST195" s="102"/>
      <c r="ASU195" s="102"/>
      <c r="ASV195" s="102"/>
      <c r="ASW195" s="102"/>
      <c r="ASX195" s="102"/>
      <c r="ASY195" s="102"/>
      <c r="ASZ195" s="102"/>
      <c r="ATA195" s="102"/>
      <c r="ATB195" s="102"/>
      <c r="ATC195" s="102"/>
      <c r="ATD195" s="102"/>
      <c r="ATE195" s="102"/>
      <c r="ATF195" s="102"/>
      <c r="ATG195" s="102"/>
      <c r="ATH195" s="102"/>
      <c r="ATI195" s="102"/>
      <c r="ATJ195" s="102"/>
      <c r="ATK195" s="102"/>
      <c r="ATL195" s="102"/>
      <c r="ATM195" s="102"/>
      <c r="ATN195" s="102"/>
      <c r="ATO195" s="102"/>
      <c r="ATP195" s="102"/>
      <c r="ATQ195" s="102"/>
      <c r="ATR195" s="102"/>
      <c r="ATS195" s="102"/>
      <c r="ATT195" s="102"/>
      <c r="ATU195" s="102"/>
      <c r="ATV195" s="102"/>
      <c r="ATW195" s="102"/>
      <c r="ATX195" s="102"/>
      <c r="ATY195" s="102"/>
      <c r="ATZ195" s="102"/>
      <c r="AUA195" s="102"/>
      <c r="AUB195" s="102"/>
      <c r="AUC195" s="102"/>
      <c r="AUD195" s="102"/>
      <c r="AUE195" s="102"/>
      <c r="AUF195" s="102"/>
      <c r="AUG195" s="102"/>
      <c r="AUH195" s="102"/>
      <c r="AUI195" s="102"/>
      <c r="AUJ195" s="102"/>
      <c r="AUK195" s="102"/>
      <c r="AUL195" s="102"/>
      <c r="AUM195" s="102"/>
      <c r="AUN195" s="102"/>
      <c r="AUO195" s="102"/>
      <c r="AUP195" s="102"/>
      <c r="AUQ195" s="102"/>
      <c r="AUR195" s="102"/>
      <c r="AUS195" s="102"/>
      <c r="AUT195" s="102"/>
      <c r="AUU195" s="102"/>
      <c r="AUV195" s="102"/>
      <c r="AUW195" s="102"/>
      <c r="AUX195" s="102"/>
      <c r="AUY195" s="102"/>
      <c r="AUZ195" s="102"/>
      <c r="AVA195" s="102"/>
      <c r="AVB195" s="102"/>
      <c r="AVC195" s="102"/>
      <c r="AVD195" s="102"/>
      <c r="AVE195" s="102"/>
      <c r="AVF195" s="102"/>
      <c r="AVG195" s="102"/>
      <c r="AVH195" s="102"/>
      <c r="AVI195" s="102"/>
      <c r="AVJ195" s="102"/>
      <c r="AVK195" s="102"/>
      <c r="AVL195" s="102"/>
      <c r="AVM195" s="102"/>
      <c r="AVN195" s="102"/>
      <c r="AVO195" s="102"/>
      <c r="AVP195" s="102"/>
      <c r="AVQ195" s="102"/>
      <c r="AVR195" s="102"/>
      <c r="AVS195" s="102"/>
      <c r="AVT195" s="102"/>
      <c r="AVU195" s="102"/>
      <c r="AVV195" s="102"/>
      <c r="AVW195" s="102"/>
      <c r="AVX195" s="102"/>
      <c r="AVY195" s="102"/>
      <c r="AVZ195" s="102"/>
      <c r="AWA195" s="102"/>
      <c r="AWB195" s="102"/>
      <c r="AWC195" s="102"/>
      <c r="AWD195" s="102"/>
      <c r="AWE195" s="102"/>
      <c r="AWF195" s="102"/>
      <c r="AWG195" s="102"/>
      <c r="AWH195" s="102"/>
      <c r="AWI195" s="102"/>
      <c r="AWJ195" s="102"/>
      <c r="AWK195" s="102"/>
      <c r="AWL195" s="102"/>
      <c r="AWM195" s="102"/>
      <c r="AWN195" s="102"/>
      <c r="AWO195" s="102"/>
      <c r="AWP195" s="102"/>
      <c r="AWQ195" s="102"/>
      <c r="AWR195" s="102"/>
      <c r="AWS195" s="102"/>
      <c r="AWT195" s="102"/>
      <c r="AWU195" s="102"/>
      <c r="AWV195" s="102"/>
      <c r="AWW195" s="102"/>
      <c r="AWX195" s="102"/>
      <c r="AWY195" s="102"/>
      <c r="AWZ195" s="102"/>
      <c r="AXA195" s="102"/>
      <c r="AXB195" s="102"/>
      <c r="AXC195" s="102"/>
      <c r="AXD195" s="102"/>
      <c r="AXE195" s="102"/>
      <c r="AXF195" s="102"/>
      <c r="AXG195" s="102"/>
      <c r="AXH195" s="102"/>
      <c r="AXI195" s="102"/>
      <c r="AXJ195" s="102"/>
      <c r="AXK195" s="102"/>
      <c r="AXL195" s="102"/>
      <c r="AXM195" s="102"/>
      <c r="AXN195" s="102"/>
      <c r="AXO195" s="102"/>
      <c r="AXP195" s="102"/>
      <c r="AXQ195" s="102"/>
      <c r="AXR195" s="102"/>
      <c r="AXS195" s="102"/>
      <c r="AXT195" s="102"/>
      <c r="AXU195" s="102"/>
      <c r="AXV195" s="102"/>
      <c r="AXW195" s="102"/>
      <c r="AXX195" s="102"/>
      <c r="AXY195" s="102"/>
      <c r="AXZ195" s="102"/>
      <c r="AYA195" s="102"/>
      <c r="AYB195" s="102"/>
      <c r="AYC195" s="102"/>
      <c r="AYD195" s="102"/>
      <c r="AYE195" s="102"/>
      <c r="AYF195" s="102"/>
      <c r="AYG195" s="102"/>
      <c r="AYH195" s="102"/>
      <c r="AYI195" s="102"/>
      <c r="AYJ195" s="102"/>
      <c r="AYK195" s="102"/>
      <c r="AYL195" s="102"/>
      <c r="AYM195" s="102"/>
      <c r="AYN195" s="102"/>
      <c r="AYO195" s="102"/>
      <c r="AYP195" s="102"/>
      <c r="AYQ195" s="102"/>
      <c r="AYR195" s="102"/>
      <c r="AYS195" s="102"/>
      <c r="AYT195" s="102"/>
      <c r="AYU195" s="102"/>
      <c r="AYV195" s="102"/>
      <c r="AYW195" s="102"/>
      <c r="AYX195" s="102"/>
      <c r="AYY195" s="102"/>
      <c r="AYZ195" s="102"/>
      <c r="AZA195" s="102"/>
      <c r="AZB195" s="102"/>
      <c r="AZC195" s="102"/>
      <c r="AZD195" s="102"/>
      <c r="AZE195" s="102"/>
      <c r="AZF195" s="102"/>
      <c r="AZG195" s="102"/>
      <c r="AZH195" s="102"/>
      <c r="AZI195" s="102"/>
      <c r="AZJ195" s="102"/>
      <c r="AZK195" s="102"/>
      <c r="AZL195" s="102"/>
      <c r="AZM195" s="102"/>
      <c r="AZN195" s="102"/>
      <c r="AZO195" s="102"/>
      <c r="AZP195" s="102"/>
      <c r="AZQ195" s="102"/>
      <c r="AZR195" s="102"/>
      <c r="AZS195" s="102"/>
      <c r="AZT195" s="102"/>
      <c r="AZU195" s="102"/>
      <c r="AZV195" s="102"/>
      <c r="AZW195" s="102"/>
      <c r="AZX195" s="102"/>
      <c r="AZY195" s="102"/>
      <c r="AZZ195" s="102"/>
      <c r="BAA195" s="102"/>
      <c r="BAB195" s="102"/>
      <c r="BAC195" s="102"/>
      <c r="BAD195" s="102"/>
      <c r="BAE195" s="102"/>
      <c r="BAF195" s="102"/>
      <c r="BAG195" s="102"/>
      <c r="BAH195" s="102"/>
      <c r="BAI195" s="102"/>
      <c r="BAJ195" s="102"/>
      <c r="BAK195" s="102"/>
      <c r="BAL195" s="102"/>
      <c r="BAM195" s="102"/>
      <c r="BAN195" s="102"/>
      <c r="BAO195" s="102"/>
      <c r="BAP195" s="102"/>
      <c r="BAQ195" s="102"/>
      <c r="BAR195" s="102"/>
      <c r="BAS195" s="102"/>
      <c r="BAT195" s="102"/>
      <c r="BAU195" s="102"/>
      <c r="BAV195" s="102"/>
      <c r="BAW195" s="102"/>
      <c r="BAX195" s="102"/>
      <c r="BAY195" s="102"/>
      <c r="BAZ195" s="102"/>
      <c r="BBA195" s="102"/>
      <c r="BBB195" s="102"/>
      <c r="BBC195" s="102"/>
      <c r="BBD195" s="102"/>
      <c r="BBE195" s="102"/>
      <c r="BBF195" s="102"/>
      <c r="BBG195" s="102"/>
      <c r="BBH195" s="102"/>
      <c r="BBI195" s="102"/>
      <c r="BBJ195" s="102"/>
      <c r="BBK195" s="102"/>
      <c r="BBL195" s="102"/>
      <c r="BBM195" s="102"/>
      <c r="BBN195" s="102"/>
      <c r="BBO195" s="102"/>
      <c r="BBP195" s="102"/>
      <c r="BBQ195" s="102"/>
      <c r="BBR195" s="102"/>
      <c r="BBS195" s="102"/>
      <c r="BBT195" s="102"/>
      <c r="BBU195" s="102"/>
      <c r="BBV195" s="102"/>
      <c r="BBW195" s="102"/>
      <c r="BBX195" s="102"/>
      <c r="BBY195" s="102"/>
      <c r="BBZ195" s="102"/>
      <c r="BCA195" s="102"/>
      <c r="BCB195" s="102"/>
      <c r="BCC195" s="102"/>
      <c r="BCD195" s="102"/>
      <c r="BCE195" s="102"/>
      <c r="BCF195" s="102"/>
      <c r="BCG195" s="102"/>
      <c r="BCH195" s="102"/>
      <c r="BCI195" s="102"/>
      <c r="BCJ195" s="102"/>
      <c r="BCK195" s="102"/>
      <c r="BCL195" s="102"/>
      <c r="BCM195" s="102"/>
      <c r="BCN195" s="102"/>
      <c r="BCO195" s="102"/>
      <c r="BCP195" s="102"/>
      <c r="BCQ195" s="102"/>
      <c r="BCR195" s="102"/>
      <c r="BCS195" s="102"/>
      <c r="BCT195" s="102"/>
      <c r="BCU195" s="102"/>
      <c r="BCV195" s="102"/>
      <c r="BCW195" s="102"/>
      <c r="BCX195" s="102"/>
      <c r="BCY195" s="102"/>
      <c r="BCZ195" s="102"/>
      <c r="BDA195" s="102"/>
      <c r="BDB195" s="102"/>
      <c r="BDC195" s="102"/>
      <c r="BDD195" s="102"/>
      <c r="BDE195" s="102"/>
      <c r="BDF195" s="102"/>
      <c r="BDG195" s="102"/>
      <c r="BDH195" s="102"/>
      <c r="BDI195" s="102"/>
      <c r="BDJ195" s="102"/>
      <c r="BDK195" s="102"/>
      <c r="BDL195" s="102"/>
      <c r="BDM195" s="102"/>
      <c r="BDN195" s="102"/>
      <c r="BDO195" s="102"/>
      <c r="BDP195" s="102"/>
      <c r="BDQ195" s="102"/>
      <c r="BDR195" s="102"/>
      <c r="BDS195" s="102"/>
      <c r="BDT195" s="102"/>
      <c r="BDU195" s="102"/>
      <c r="BDV195" s="102"/>
      <c r="BDW195" s="102"/>
      <c r="BDX195" s="102"/>
      <c r="BDY195" s="102"/>
      <c r="BDZ195" s="102"/>
      <c r="BEA195" s="102"/>
      <c r="BEB195" s="102"/>
      <c r="BEC195" s="102"/>
      <c r="BED195" s="102"/>
      <c r="BEE195" s="102"/>
      <c r="BEF195" s="102"/>
      <c r="BEG195" s="102"/>
      <c r="BEH195" s="102"/>
      <c r="BEI195" s="102"/>
      <c r="BEJ195" s="102"/>
      <c r="BEK195" s="102"/>
      <c r="BEL195" s="102"/>
      <c r="BEM195" s="102"/>
      <c r="BEN195" s="102"/>
      <c r="BEO195" s="102"/>
      <c r="BEP195" s="102"/>
      <c r="BEQ195" s="102"/>
      <c r="BER195" s="102"/>
      <c r="BES195" s="102"/>
      <c r="BET195" s="102"/>
      <c r="BEU195" s="102"/>
      <c r="BEV195" s="102"/>
      <c r="BEW195" s="102"/>
      <c r="BEX195" s="102"/>
      <c r="BEY195" s="102"/>
      <c r="BEZ195" s="102"/>
      <c r="BFA195" s="102"/>
      <c r="BFB195" s="102"/>
      <c r="BFC195" s="102"/>
      <c r="BFD195" s="102"/>
      <c r="BFE195" s="102"/>
      <c r="BFF195" s="102"/>
      <c r="BFG195" s="102"/>
      <c r="BFH195" s="102"/>
      <c r="BFI195" s="102"/>
      <c r="BFJ195" s="102"/>
      <c r="BFK195" s="102"/>
      <c r="BFL195" s="102"/>
      <c r="BFM195" s="102"/>
      <c r="BFN195" s="102"/>
      <c r="BFO195" s="102"/>
      <c r="BFP195" s="102"/>
      <c r="BFQ195" s="102"/>
      <c r="BFR195" s="102"/>
      <c r="BFS195" s="102"/>
      <c r="BFT195" s="102"/>
      <c r="BFU195" s="102"/>
      <c r="BFV195" s="102"/>
      <c r="BFW195" s="102"/>
      <c r="BFX195" s="102"/>
      <c r="BFY195" s="102"/>
      <c r="BFZ195" s="102"/>
      <c r="BGA195" s="102"/>
      <c r="BGB195" s="102"/>
      <c r="BGC195" s="102"/>
      <c r="BGD195" s="102"/>
      <c r="BGE195" s="102"/>
      <c r="BGF195" s="102"/>
      <c r="BGG195" s="102"/>
      <c r="BGH195" s="102"/>
      <c r="BGI195" s="102"/>
      <c r="BGJ195" s="102"/>
      <c r="BGK195" s="102"/>
      <c r="BGL195" s="102"/>
      <c r="BGM195" s="102"/>
      <c r="BGN195" s="102"/>
      <c r="BGO195" s="102"/>
      <c r="BGP195" s="102"/>
      <c r="BGQ195" s="102"/>
      <c r="BGR195" s="102"/>
      <c r="BGS195" s="102"/>
      <c r="BGT195" s="102"/>
      <c r="BGU195" s="102"/>
      <c r="BGV195" s="102"/>
      <c r="BGW195" s="102"/>
      <c r="BGX195" s="102"/>
      <c r="BGY195" s="102"/>
      <c r="BGZ195" s="102"/>
      <c r="BHA195" s="102"/>
      <c r="BHB195" s="102"/>
      <c r="BHC195" s="102"/>
      <c r="BHD195" s="102"/>
      <c r="BHE195" s="102"/>
      <c r="BHF195" s="102"/>
      <c r="BHG195" s="102"/>
      <c r="BHH195" s="102"/>
      <c r="BHI195" s="102"/>
      <c r="BHJ195" s="102"/>
      <c r="BHK195" s="102"/>
      <c r="BHL195" s="102"/>
      <c r="BHM195" s="102"/>
      <c r="BHN195" s="102"/>
      <c r="BHO195" s="102"/>
      <c r="BHP195" s="102"/>
      <c r="BHQ195" s="102"/>
      <c r="BHR195" s="102"/>
      <c r="BHS195" s="102"/>
      <c r="BHT195" s="102"/>
      <c r="BHU195" s="102"/>
      <c r="BHV195" s="102"/>
      <c r="BHW195" s="102"/>
      <c r="BHX195" s="102"/>
      <c r="BHY195" s="102"/>
      <c r="BHZ195" s="102"/>
      <c r="BIA195" s="102"/>
      <c r="BIB195" s="102"/>
      <c r="BIC195" s="102"/>
      <c r="BID195" s="102"/>
      <c r="BIE195" s="102"/>
      <c r="BIF195" s="102"/>
      <c r="BIG195" s="102"/>
      <c r="BIH195" s="102"/>
      <c r="BII195" s="102"/>
      <c r="BIJ195" s="102"/>
      <c r="BIK195" s="102"/>
      <c r="BIL195" s="102"/>
      <c r="BIM195" s="102"/>
      <c r="BIN195" s="102"/>
      <c r="BIO195" s="102"/>
      <c r="BIP195" s="102"/>
      <c r="BIQ195" s="102"/>
      <c r="BIR195" s="102"/>
      <c r="BIS195" s="102"/>
      <c r="BIT195" s="102"/>
      <c r="BIU195" s="102"/>
      <c r="BIV195" s="102"/>
      <c r="BIW195" s="102"/>
      <c r="BIX195" s="102"/>
      <c r="BIY195" s="102"/>
      <c r="BIZ195" s="102"/>
      <c r="BJA195" s="102"/>
      <c r="BJB195" s="102"/>
      <c r="BJC195" s="102"/>
      <c r="BJD195" s="102"/>
      <c r="BJE195" s="102"/>
      <c r="BJF195" s="102"/>
      <c r="BJG195" s="102"/>
      <c r="BJH195" s="102"/>
      <c r="BJI195" s="102"/>
      <c r="BJJ195" s="102"/>
      <c r="BJK195" s="102"/>
      <c r="BJL195" s="102"/>
      <c r="BJM195" s="102"/>
      <c r="BJN195" s="102"/>
      <c r="BJO195" s="102"/>
      <c r="BJP195" s="102"/>
      <c r="BJQ195" s="102"/>
      <c r="BJR195" s="102"/>
      <c r="BJS195" s="102"/>
      <c r="BJT195" s="102"/>
      <c r="BJU195" s="102"/>
      <c r="BJV195" s="102"/>
      <c r="BJW195" s="102"/>
      <c r="BJX195" s="102"/>
      <c r="BJY195" s="102"/>
      <c r="BJZ195" s="102"/>
      <c r="BKA195" s="102"/>
      <c r="BKB195" s="102"/>
      <c r="BKC195" s="102"/>
      <c r="BKD195" s="102"/>
      <c r="BKE195" s="102"/>
      <c r="BKF195" s="102"/>
      <c r="BKG195" s="102"/>
      <c r="BKH195" s="102"/>
      <c r="BKI195" s="102"/>
      <c r="BKJ195" s="102"/>
      <c r="BKK195" s="102"/>
      <c r="BKL195" s="102"/>
      <c r="BKM195" s="102"/>
      <c r="BKN195" s="102"/>
      <c r="BKO195" s="102"/>
      <c r="BKP195" s="102"/>
      <c r="BKQ195" s="102"/>
      <c r="BKR195" s="102"/>
      <c r="BKS195" s="102"/>
      <c r="BKT195" s="102"/>
      <c r="BKU195" s="102"/>
      <c r="BKV195" s="102"/>
      <c r="BKW195" s="102"/>
      <c r="BKX195" s="102"/>
      <c r="BKY195" s="102"/>
      <c r="BKZ195" s="102"/>
      <c r="BLA195" s="102"/>
      <c r="BLB195" s="102"/>
      <c r="BLC195" s="102"/>
      <c r="BLD195" s="102"/>
      <c r="BLE195" s="102"/>
      <c r="BLF195" s="102"/>
      <c r="BLG195" s="102"/>
      <c r="BLH195" s="102"/>
      <c r="BLI195" s="102"/>
      <c r="BLJ195" s="102"/>
      <c r="BLK195" s="102"/>
      <c r="BLL195" s="102"/>
      <c r="BLM195" s="102"/>
      <c r="BLN195" s="102"/>
      <c r="BLO195" s="102"/>
      <c r="BLP195" s="102"/>
      <c r="BLQ195" s="102"/>
      <c r="BLR195" s="102"/>
      <c r="BLS195" s="102"/>
      <c r="BLT195" s="102"/>
      <c r="BLU195" s="102"/>
      <c r="BLV195" s="102"/>
      <c r="BLW195" s="102"/>
      <c r="BLX195" s="102"/>
      <c r="BLY195" s="102"/>
      <c r="BLZ195" s="102"/>
      <c r="BMA195" s="102"/>
      <c r="BMB195" s="102"/>
      <c r="BMC195" s="102"/>
      <c r="BMD195" s="102"/>
      <c r="BME195" s="102"/>
      <c r="BMF195" s="102"/>
      <c r="BMG195" s="102"/>
      <c r="BMH195" s="102"/>
      <c r="BMI195" s="102"/>
      <c r="BMJ195" s="102"/>
      <c r="BMK195" s="102"/>
      <c r="BML195" s="102"/>
      <c r="BMM195" s="102"/>
      <c r="BMN195" s="102"/>
      <c r="BMO195" s="102"/>
      <c r="BMP195" s="102"/>
      <c r="BMQ195" s="102"/>
      <c r="BMR195" s="102"/>
      <c r="BMS195" s="102"/>
      <c r="BMT195" s="102"/>
      <c r="BMU195" s="102"/>
      <c r="BMV195" s="102"/>
      <c r="BMW195" s="102"/>
      <c r="BMX195" s="102"/>
      <c r="BMY195" s="102"/>
      <c r="BMZ195" s="102"/>
      <c r="BNA195" s="102"/>
      <c r="BNB195" s="102"/>
      <c r="BNC195" s="102"/>
      <c r="BND195" s="102"/>
      <c r="BNE195" s="102"/>
      <c r="BNF195" s="102"/>
      <c r="BNG195" s="102"/>
      <c r="BNH195" s="102"/>
      <c r="BNI195" s="102"/>
      <c r="BNJ195" s="102"/>
      <c r="BNK195" s="102"/>
      <c r="BNL195" s="102"/>
      <c r="BNM195" s="102"/>
      <c r="BNN195" s="102"/>
      <c r="BNO195" s="102"/>
      <c r="BNP195" s="102"/>
      <c r="BNQ195" s="102"/>
      <c r="BNR195" s="102"/>
      <c r="BNS195" s="102"/>
      <c r="BNT195" s="102"/>
      <c r="BNU195" s="102"/>
      <c r="BNV195" s="102"/>
      <c r="BNW195" s="102"/>
      <c r="BNX195" s="102"/>
      <c r="BNY195" s="102"/>
      <c r="BNZ195" s="102"/>
      <c r="BOA195" s="102"/>
      <c r="BOB195" s="102"/>
      <c r="BOC195" s="102"/>
      <c r="BOD195" s="102"/>
      <c r="BOE195" s="102"/>
      <c r="BOF195" s="102"/>
      <c r="BOG195" s="102"/>
      <c r="BOH195" s="102"/>
      <c r="BOI195" s="102"/>
      <c r="BOJ195" s="102"/>
      <c r="BOK195" s="102"/>
      <c r="BOL195" s="102"/>
      <c r="BOM195" s="102"/>
      <c r="BON195" s="102"/>
      <c r="BOO195" s="102"/>
      <c r="BOP195" s="102"/>
      <c r="BOQ195" s="102"/>
      <c r="BOR195" s="102"/>
      <c r="BOS195" s="102"/>
      <c r="BOT195" s="102"/>
      <c r="BOU195" s="102"/>
      <c r="BOV195" s="102"/>
      <c r="BOW195" s="102"/>
      <c r="BOX195" s="102"/>
      <c r="BOY195" s="102"/>
      <c r="BOZ195" s="102"/>
      <c r="BPA195" s="102"/>
      <c r="BPB195" s="102"/>
      <c r="BPC195" s="102"/>
      <c r="BPD195" s="102"/>
      <c r="BPE195" s="102"/>
      <c r="BPF195" s="102"/>
      <c r="BPG195" s="102"/>
      <c r="BPH195" s="102"/>
      <c r="BPI195" s="102"/>
      <c r="BPJ195" s="102"/>
      <c r="BPK195" s="102"/>
      <c r="BPL195" s="102"/>
      <c r="BPM195" s="102"/>
      <c r="BPN195" s="102"/>
      <c r="BPO195" s="102"/>
      <c r="BPP195" s="102"/>
      <c r="BPQ195" s="102"/>
      <c r="BPR195" s="102"/>
      <c r="BPS195" s="102"/>
      <c r="BPT195" s="102"/>
      <c r="BPU195" s="102"/>
      <c r="BPV195" s="102"/>
      <c r="BPW195" s="102"/>
      <c r="BPX195" s="102"/>
      <c r="BPY195" s="102"/>
      <c r="BPZ195" s="102"/>
      <c r="BQA195" s="102"/>
      <c r="BQB195" s="102"/>
      <c r="BQC195" s="102"/>
      <c r="BQD195" s="102"/>
      <c r="BQE195" s="102"/>
      <c r="BQF195" s="102"/>
      <c r="BQG195" s="102"/>
      <c r="BQH195" s="102"/>
      <c r="BQI195" s="102"/>
      <c r="BQJ195" s="102"/>
      <c r="BQK195" s="102"/>
      <c r="BQL195" s="102"/>
      <c r="BQM195" s="102"/>
      <c r="BQN195" s="102"/>
      <c r="BQO195" s="102"/>
      <c r="BQP195" s="102"/>
      <c r="BQQ195" s="102"/>
      <c r="BQR195" s="102"/>
      <c r="BQS195" s="102"/>
      <c r="BQT195" s="102"/>
      <c r="BQU195" s="102"/>
      <c r="BQV195" s="102"/>
      <c r="BQW195" s="102"/>
      <c r="BQX195" s="102"/>
      <c r="BQY195" s="102"/>
      <c r="BQZ195" s="102"/>
      <c r="BRA195" s="102"/>
      <c r="BRB195" s="102"/>
      <c r="BRC195" s="102"/>
      <c r="BRD195" s="102"/>
      <c r="BRE195" s="102"/>
      <c r="BRF195" s="102"/>
      <c r="BRG195" s="102"/>
      <c r="BRH195" s="102"/>
      <c r="BRI195" s="102"/>
      <c r="BRJ195" s="102"/>
      <c r="BRK195" s="102"/>
      <c r="BRL195" s="102"/>
      <c r="BRM195" s="102"/>
      <c r="BRN195" s="102"/>
      <c r="BRO195" s="102"/>
      <c r="BRP195" s="102"/>
      <c r="BRQ195" s="102"/>
      <c r="BRR195" s="102"/>
      <c r="BRS195" s="102"/>
      <c r="BRT195" s="102"/>
      <c r="BRU195" s="102"/>
      <c r="BRV195" s="102"/>
      <c r="BRW195" s="102"/>
      <c r="BRX195" s="102"/>
      <c r="BRY195" s="102"/>
      <c r="BRZ195" s="102"/>
      <c r="BSA195" s="102"/>
      <c r="BSB195" s="102"/>
      <c r="BSC195" s="102"/>
      <c r="BSD195" s="102"/>
      <c r="BSE195" s="102"/>
      <c r="BSF195" s="102"/>
      <c r="BSG195" s="102"/>
      <c r="BSH195" s="102"/>
      <c r="BSI195" s="102"/>
      <c r="BSJ195" s="102"/>
      <c r="BSK195" s="102"/>
      <c r="BSL195" s="102"/>
      <c r="BSM195" s="102"/>
      <c r="BSN195" s="102"/>
      <c r="BSO195" s="102"/>
      <c r="BSP195" s="102"/>
      <c r="BSQ195" s="102"/>
      <c r="BSR195" s="102"/>
      <c r="BSS195" s="102"/>
      <c r="BST195" s="102"/>
      <c r="BSU195" s="102"/>
      <c r="BSV195" s="102"/>
      <c r="BSW195" s="102"/>
      <c r="BSX195" s="102"/>
      <c r="BSY195" s="102"/>
      <c r="BSZ195" s="102"/>
      <c r="BTA195" s="102"/>
      <c r="BTB195" s="102"/>
      <c r="BTC195" s="102"/>
      <c r="BTD195" s="102"/>
      <c r="BTE195" s="102"/>
      <c r="BTF195" s="102"/>
      <c r="BTG195" s="102"/>
      <c r="BTH195" s="102"/>
      <c r="BTI195" s="102"/>
      <c r="BTJ195" s="102"/>
      <c r="BTK195" s="102"/>
      <c r="BTL195" s="102"/>
      <c r="BTM195" s="102"/>
      <c r="BTN195" s="102"/>
      <c r="BTO195" s="102"/>
      <c r="BTP195" s="102"/>
      <c r="BTQ195" s="102"/>
      <c r="BTR195" s="102"/>
      <c r="BTS195" s="102"/>
      <c r="BTT195" s="102"/>
      <c r="BTU195" s="102"/>
      <c r="BTV195" s="102"/>
      <c r="BTW195" s="102"/>
      <c r="BTX195" s="102"/>
      <c r="BTY195" s="102"/>
      <c r="BTZ195" s="102"/>
      <c r="BUA195" s="102"/>
      <c r="BUB195" s="102"/>
      <c r="BUC195" s="102"/>
      <c r="BUD195" s="102"/>
      <c r="BUE195" s="102"/>
      <c r="BUF195" s="102"/>
      <c r="BUG195" s="102"/>
      <c r="BUH195" s="102"/>
      <c r="BUI195" s="102"/>
      <c r="BUJ195" s="102"/>
      <c r="BUK195" s="102"/>
      <c r="BUL195" s="102"/>
      <c r="BUM195" s="102"/>
      <c r="BUN195" s="102"/>
      <c r="BUO195" s="102"/>
      <c r="BUP195" s="102"/>
      <c r="BUQ195" s="102"/>
      <c r="BUR195" s="102"/>
      <c r="BUS195" s="102"/>
      <c r="BUT195" s="102"/>
      <c r="BUU195" s="102"/>
      <c r="BUV195" s="102"/>
      <c r="BUW195" s="102"/>
      <c r="BUX195" s="102"/>
      <c r="BUY195" s="102"/>
      <c r="BUZ195" s="102"/>
      <c r="BVA195" s="102"/>
      <c r="BVB195" s="102"/>
      <c r="BVC195" s="102"/>
      <c r="BVD195" s="102"/>
      <c r="BVE195" s="102"/>
      <c r="BVF195" s="102"/>
      <c r="BVG195" s="102"/>
      <c r="BVH195" s="102"/>
      <c r="BVI195" s="102"/>
      <c r="BVJ195" s="102"/>
      <c r="BVK195" s="102"/>
      <c r="BVL195" s="102"/>
      <c r="BVM195" s="102"/>
      <c r="BVN195" s="102"/>
      <c r="BVO195" s="102"/>
      <c r="BVP195" s="102"/>
      <c r="BVQ195" s="102"/>
      <c r="BVR195" s="102"/>
      <c r="BVS195" s="102"/>
      <c r="BVT195" s="102"/>
      <c r="BVU195" s="102"/>
      <c r="BVV195" s="102"/>
      <c r="BVW195" s="102"/>
      <c r="BVX195" s="102"/>
      <c r="BVY195" s="102"/>
      <c r="BVZ195" s="102"/>
      <c r="BWA195" s="102"/>
      <c r="BWB195" s="102"/>
      <c r="BWC195" s="102"/>
      <c r="BWD195" s="102"/>
      <c r="BWE195" s="102"/>
      <c r="BWF195" s="102"/>
      <c r="BWG195" s="102"/>
      <c r="BWH195" s="102"/>
      <c r="BWI195" s="102"/>
      <c r="BWJ195" s="102"/>
      <c r="BWK195" s="102"/>
      <c r="BWL195" s="102"/>
      <c r="BWM195" s="102"/>
      <c r="BWN195" s="102"/>
      <c r="BWO195" s="102"/>
      <c r="BWP195" s="102"/>
      <c r="BWQ195" s="102"/>
      <c r="BWR195" s="102"/>
      <c r="BWS195" s="102"/>
      <c r="BWT195" s="102"/>
      <c r="BWU195" s="102"/>
      <c r="BWV195" s="102"/>
      <c r="BWW195" s="102"/>
      <c r="BWX195" s="102"/>
      <c r="BWY195" s="102"/>
      <c r="BWZ195" s="102"/>
      <c r="BXA195" s="102"/>
      <c r="BXB195" s="102"/>
      <c r="BXC195" s="102"/>
      <c r="BXD195" s="102"/>
      <c r="BXE195" s="102"/>
      <c r="BXF195" s="102"/>
      <c r="BXG195" s="102"/>
      <c r="BXH195" s="102"/>
      <c r="BXI195" s="102"/>
      <c r="BXJ195" s="102"/>
      <c r="BXK195" s="102"/>
      <c r="BXL195" s="102"/>
      <c r="BXM195" s="102"/>
      <c r="BXN195" s="102"/>
      <c r="BXO195" s="102"/>
      <c r="BXP195" s="102"/>
      <c r="BXQ195" s="102"/>
      <c r="BXR195" s="102"/>
      <c r="BXS195" s="102"/>
      <c r="BXT195" s="102"/>
      <c r="BXU195" s="102"/>
      <c r="BXV195" s="102"/>
      <c r="BXW195" s="102"/>
      <c r="BXX195" s="102"/>
      <c r="BXY195" s="102"/>
      <c r="BXZ195" s="102"/>
      <c r="BYA195" s="102"/>
      <c r="BYB195" s="102"/>
      <c r="BYC195" s="102"/>
      <c r="BYD195" s="102"/>
      <c r="BYE195" s="102"/>
      <c r="BYF195" s="102"/>
      <c r="BYG195" s="102"/>
      <c r="BYH195" s="102"/>
      <c r="BYI195" s="102"/>
      <c r="BYJ195" s="102"/>
      <c r="BYK195" s="102"/>
      <c r="BYL195" s="102"/>
      <c r="BYM195" s="102"/>
      <c r="BYN195" s="102"/>
      <c r="BYO195" s="102"/>
      <c r="BYP195" s="102"/>
      <c r="BYQ195" s="102"/>
      <c r="BYR195" s="102"/>
      <c r="BYS195" s="102"/>
      <c r="BYT195" s="102"/>
      <c r="BYU195" s="102"/>
      <c r="BYV195" s="102"/>
      <c r="BYW195" s="102"/>
      <c r="BYX195" s="102"/>
      <c r="BYY195" s="102"/>
      <c r="BYZ195" s="102"/>
      <c r="BZA195" s="102"/>
      <c r="BZB195" s="102"/>
      <c r="BZC195" s="102"/>
      <c r="BZD195" s="102"/>
      <c r="BZE195" s="102"/>
      <c r="BZF195" s="102"/>
      <c r="BZG195" s="102"/>
      <c r="BZH195" s="102"/>
      <c r="BZI195" s="102"/>
      <c r="BZJ195" s="102"/>
      <c r="BZK195" s="102"/>
      <c r="BZL195" s="102"/>
      <c r="BZM195" s="102"/>
      <c r="BZN195" s="102"/>
      <c r="BZO195" s="102"/>
      <c r="BZP195" s="102"/>
      <c r="BZQ195" s="102"/>
      <c r="BZR195" s="102"/>
      <c r="BZS195" s="102"/>
      <c r="BZT195" s="102"/>
      <c r="BZU195" s="102"/>
      <c r="BZV195" s="102"/>
      <c r="BZW195" s="102"/>
    </row>
    <row r="196" spans="2:2051" ht="15" customHeight="1">
      <c r="B196" s="112" t="s">
        <v>754</v>
      </c>
      <c r="C196" s="113" t="s">
        <v>393</v>
      </c>
      <c r="D196" s="113" t="s">
        <v>393</v>
      </c>
      <c r="E196" s="113" t="str">
        <f>'Alcance 3'!C85</f>
        <v>Router internet</v>
      </c>
      <c r="F196" s="113" t="str">
        <f>E196</f>
        <v>Router internet</v>
      </c>
      <c r="G196" s="226" t="s">
        <v>803</v>
      </c>
      <c r="H196" s="113" t="s">
        <v>238</v>
      </c>
      <c r="I196" s="180">
        <v>3</v>
      </c>
      <c r="J196" s="126">
        <f>'Alcance 3'!D85</f>
        <v>0</v>
      </c>
      <c r="K196" s="117" t="str">
        <f>'Alcance 3'!E85</f>
        <v>ud</v>
      </c>
      <c r="L196" s="113"/>
      <c r="M196" s="203">
        <v>1</v>
      </c>
      <c r="N196" s="117"/>
      <c r="O196" s="113">
        <f>J196*M196</f>
        <v>0</v>
      </c>
      <c r="P196" s="115" t="str">
        <f t="shared" ref="P196:P228" si="46">K196</f>
        <v>ud</v>
      </c>
      <c r="Q196" s="300">
        <f>VLOOKUP(E196,'Datos 1-Factores emisión'!$B$789:$E$803,2,FALSE)</f>
        <v>97.7</v>
      </c>
      <c r="R196" s="121">
        <v>0</v>
      </c>
      <c r="S196" s="121">
        <v>0</v>
      </c>
      <c r="T196" s="121">
        <v>0</v>
      </c>
      <c r="U196" s="121">
        <v>0</v>
      </c>
      <c r="V196" s="120">
        <f>Q196*$O196</f>
        <v>0</v>
      </c>
      <c r="W196" s="121">
        <f t="shared" ref="V196:X213" si="47">R196*$O196</f>
        <v>0</v>
      </c>
      <c r="X196" s="121">
        <f t="shared" si="47"/>
        <v>0</v>
      </c>
      <c r="Y196" s="121">
        <v>0</v>
      </c>
      <c r="Z196" s="121">
        <v>0</v>
      </c>
      <c r="AA196" s="121">
        <f t="shared" ref="AA196:AA228" si="48">U196*$O196</f>
        <v>0</v>
      </c>
      <c r="AB196" s="120">
        <f>'Datos 2-Potenciales calent glob'!$D$6</f>
        <v>1</v>
      </c>
      <c r="AC196" s="121">
        <f>'Datos 2-Potenciales calent glob'!$D$31</f>
        <v>25</v>
      </c>
      <c r="AD196" s="121">
        <f>'Datos 2-Potenciales calent glob'!$D$32</f>
        <v>298</v>
      </c>
      <c r="AE196" s="123">
        <f>SUMIF('Datos 2-Potenciales calent glob'!$B$6:$B$56,Cálculos!E196,'Datos 2-Potenciales calent glob'!$D$6:$D$56)</f>
        <v>0</v>
      </c>
      <c r="AF196" s="121">
        <f>'Datos 2-Potenciales calent glob'!$D$6</f>
        <v>1</v>
      </c>
      <c r="AG196" s="121">
        <f>'Datos 2-Potenciales calent glob'!$D$6</f>
        <v>1</v>
      </c>
      <c r="AH196" s="120">
        <f>V196*AB196</f>
        <v>0</v>
      </c>
      <c r="AI196" s="121">
        <f t="shared" ref="AH196:AK211" si="49">W196*AC196</f>
        <v>0</v>
      </c>
      <c r="AJ196" s="121">
        <f t="shared" si="49"/>
        <v>0</v>
      </c>
      <c r="AK196" s="121">
        <f t="shared" si="49"/>
        <v>0</v>
      </c>
      <c r="AL196" s="124">
        <f t="shared" ref="AL196:AL228" si="50">SUM(AH196:AK196)</f>
        <v>0</v>
      </c>
      <c r="AM196" s="121">
        <f t="shared" si="39"/>
        <v>0</v>
      </c>
      <c r="AN196" s="207">
        <f t="shared" si="37"/>
        <v>0</v>
      </c>
      <c r="AO196" s="102"/>
      <c r="AP196" s="102"/>
      <c r="AQ196" s="102"/>
      <c r="AR196" s="102"/>
      <c r="AS196" s="102"/>
      <c r="AT196" s="102"/>
      <c r="AU196" s="102"/>
      <c r="AV196" s="102"/>
      <c r="AW196" s="102"/>
      <c r="AX196" s="102"/>
      <c r="AY196" s="102"/>
      <c r="AZ196" s="102"/>
      <c r="BA196" s="102"/>
      <c r="BB196" s="102"/>
      <c r="BC196" s="102"/>
      <c r="BD196" s="102"/>
      <c r="BE196" s="102"/>
      <c r="BF196" s="102"/>
      <c r="BG196" s="102"/>
      <c r="BH196" s="102"/>
      <c r="BI196" s="102"/>
      <c r="BJ196" s="102"/>
      <c r="BK196" s="102"/>
      <c r="BL196" s="102"/>
      <c r="BM196" s="102"/>
      <c r="BN196" s="102"/>
      <c r="BO196" s="102"/>
      <c r="BP196" s="102"/>
      <c r="BQ196" s="102"/>
      <c r="BR196" s="102"/>
      <c r="BS196" s="102"/>
      <c r="BT196" s="102"/>
      <c r="BU196" s="102"/>
      <c r="BV196" s="102"/>
      <c r="BW196" s="102"/>
      <c r="BX196" s="102"/>
      <c r="BY196" s="102"/>
      <c r="BZ196" s="102"/>
      <c r="CA196" s="102"/>
      <c r="CB196" s="102"/>
      <c r="CC196" s="102"/>
      <c r="CD196" s="102"/>
      <c r="CE196" s="102"/>
      <c r="CF196" s="102"/>
      <c r="CG196" s="102"/>
      <c r="CH196" s="102"/>
      <c r="CI196" s="102"/>
      <c r="CJ196" s="102"/>
      <c r="CK196" s="102"/>
      <c r="CL196" s="102"/>
      <c r="CM196" s="102"/>
      <c r="CN196" s="102"/>
      <c r="CO196" s="102"/>
      <c r="CP196" s="102"/>
      <c r="CQ196" s="102"/>
      <c r="CR196" s="102"/>
      <c r="CS196" s="102"/>
      <c r="CT196" s="102"/>
      <c r="CU196" s="102"/>
      <c r="CV196" s="102"/>
      <c r="CW196" s="102"/>
      <c r="CX196" s="102"/>
      <c r="CY196" s="102"/>
      <c r="CZ196" s="102"/>
      <c r="DA196" s="102"/>
      <c r="DB196" s="102"/>
      <c r="DC196" s="102"/>
      <c r="DD196" s="102"/>
      <c r="DE196" s="102"/>
      <c r="DF196" s="102"/>
      <c r="DG196" s="102"/>
      <c r="DH196" s="102"/>
      <c r="DI196" s="102"/>
      <c r="DJ196" s="102"/>
      <c r="DK196" s="102"/>
      <c r="DL196" s="102"/>
      <c r="DM196" s="102"/>
      <c r="DN196" s="102"/>
      <c r="DO196" s="102"/>
      <c r="DP196" s="102"/>
      <c r="DQ196" s="102"/>
      <c r="DR196" s="102"/>
      <c r="DS196" s="102"/>
      <c r="DT196" s="102"/>
      <c r="DU196" s="102"/>
      <c r="DV196" s="102"/>
      <c r="DW196" s="102"/>
      <c r="DX196" s="102"/>
      <c r="DY196" s="102"/>
      <c r="DZ196" s="102"/>
      <c r="EA196" s="102"/>
      <c r="EB196" s="102"/>
      <c r="EC196" s="102"/>
      <c r="ED196" s="102"/>
      <c r="EE196" s="102"/>
      <c r="EF196" s="102"/>
      <c r="EG196" s="102"/>
      <c r="EH196" s="102"/>
      <c r="EI196" s="102"/>
      <c r="EJ196" s="102"/>
      <c r="EK196" s="102"/>
      <c r="EL196" s="102"/>
      <c r="EM196" s="102"/>
      <c r="EN196" s="102"/>
      <c r="EO196" s="102"/>
      <c r="EP196" s="102"/>
      <c r="EQ196" s="102"/>
      <c r="ER196" s="102"/>
      <c r="ES196" s="102"/>
      <c r="ET196" s="102"/>
      <c r="EU196" s="102"/>
      <c r="EV196" s="102"/>
      <c r="EW196" s="102"/>
      <c r="EX196" s="102"/>
      <c r="EY196" s="102"/>
      <c r="EZ196" s="102"/>
      <c r="FA196" s="102"/>
      <c r="FB196" s="102"/>
    </row>
    <row r="197" spans="2:2051" ht="15" customHeight="1">
      <c r="B197" s="112" t="s">
        <v>754</v>
      </c>
      <c r="C197" s="113" t="s">
        <v>393</v>
      </c>
      <c r="D197" s="113" t="s">
        <v>393</v>
      </c>
      <c r="E197" s="113" t="str">
        <f>'Alcance 3'!C86</f>
        <v xml:space="preserve">Papel </v>
      </c>
      <c r="F197" s="113" t="str">
        <f t="shared" ref="F197:F210" si="51">E197</f>
        <v xml:space="preserve">Papel </v>
      </c>
      <c r="G197" s="226" t="s">
        <v>803</v>
      </c>
      <c r="H197" s="113" t="s">
        <v>238</v>
      </c>
      <c r="I197" s="180">
        <v>3</v>
      </c>
      <c r="J197" s="126">
        <f>'Alcance 3'!D86</f>
        <v>0</v>
      </c>
      <c r="K197" s="117" t="str">
        <f>'Alcance 3'!E86</f>
        <v>kg</v>
      </c>
      <c r="L197" s="113"/>
      <c r="M197" s="203">
        <v>1</v>
      </c>
      <c r="N197" s="117"/>
      <c r="O197" s="113">
        <f t="shared" ref="O197:O228" si="52">J197*M197</f>
        <v>0</v>
      </c>
      <c r="P197" s="115" t="str">
        <f t="shared" si="46"/>
        <v>kg</v>
      </c>
      <c r="Q197" s="300">
        <f>VLOOKUP(E197,'Datos 1-Factores emisión'!$B$789:$E$803,2,FALSE)</f>
        <v>1.45</v>
      </c>
      <c r="R197" s="121">
        <v>0</v>
      </c>
      <c r="S197" s="121">
        <v>0</v>
      </c>
      <c r="T197" s="121">
        <v>0</v>
      </c>
      <c r="U197" s="121">
        <v>0</v>
      </c>
      <c r="V197" s="120">
        <f>Q197*$O197</f>
        <v>0</v>
      </c>
      <c r="W197" s="121">
        <f t="shared" si="47"/>
        <v>0</v>
      </c>
      <c r="X197" s="121">
        <f t="shared" si="47"/>
        <v>0</v>
      </c>
      <c r="Y197" s="121">
        <v>0</v>
      </c>
      <c r="Z197" s="121">
        <v>0</v>
      </c>
      <c r="AA197" s="121">
        <f t="shared" si="48"/>
        <v>0</v>
      </c>
      <c r="AB197" s="120">
        <f>'Datos 2-Potenciales calent glob'!$D$6</f>
        <v>1</v>
      </c>
      <c r="AC197" s="121">
        <f>'Datos 2-Potenciales calent glob'!$D$31</f>
        <v>25</v>
      </c>
      <c r="AD197" s="121">
        <f>'Datos 2-Potenciales calent glob'!$D$32</f>
        <v>298</v>
      </c>
      <c r="AE197" s="123">
        <f>SUMIF('Datos 2-Potenciales calent glob'!$B$6:$B$56,Cálculos!E197,'Datos 2-Potenciales calent glob'!$D$6:$D$56)</f>
        <v>0</v>
      </c>
      <c r="AF197" s="121">
        <f>'Datos 2-Potenciales calent glob'!$D$6</f>
        <v>1</v>
      </c>
      <c r="AG197" s="121">
        <f>'Datos 2-Potenciales calent glob'!$D$6</f>
        <v>1</v>
      </c>
      <c r="AH197" s="120">
        <f t="shared" si="49"/>
        <v>0</v>
      </c>
      <c r="AI197" s="121">
        <f t="shared" si="49"/>
        <v>0</v>
      </c>
      <c r="AJ197" s="121">
        <f t="shared" si="49"/>
        <v>0</v>
      </c>
      <c r="AK197" s="121">
        <f t="shared" si="49"/>
        <v>0</v>
      </c>
      <c r="AL197" s="124">
        <f t="shared" si="50"/>
        <v>0</v>
      </c>
      <c r="AM197" s="121">
        <f t="shared" si="39"/>
        <v>0</v>
      </c>
      <c r="AN197" s="207">
        <f t="shared" si="37"/>
        <v>0</v>
      </c>
      <c r="AO197" s="102"/>
      <c r="AP197" s="102"/>
      <c r="AQ197" s="102"/>
      <c r="AR197" s="102"/>
      <c r="AS197" s="102"/>
      <c r="AT197" s="102"/>
      <c r="AU197" s="102"/>
      <c r="AV197" s="102"/>
      <c r="AW197" s="102"/>
      <c r="AX197" s="102"/>
      <c r="AY197" s="102"/>
      <c r="AZ197" s="102"/>
      <c r="BA197" s="102"/>
      <c r="BB197" s="102"/>
      <c r="BC197" s="102"/>
      <c r="BD197" s="102"/>
      <c r="BE197" s="102"/>
      <c r="BF197" s="102"/>
      <c r="BG197" s="102"/>
      <c r="BH197" s="102"/>
      <c r="BI197" s="102"/>
      <c r="BJ197" s="102"/>
      <c r="BK197" s="102"/>
      <c r="BL197" s="102"/>
      <c r="BM197" s="102"/>
      <c r="BN197" s="102"/>
      <c r="BO197" s="102"/>
      <c r="BP197" s="102"/>
      <c r="BQ197" s="102"/>
      <c r="BR197" s="102"/>
      <c r="BS197" s="102"/>
      <c r="BT197" s="102"/>
      <c r="BU197" s="102"/>
      <c r="BV197" s="102"/>
      <c r="BW197" s="102"/>
      <c r="BX197" s="102"/>
      <c r="BY197" s="102"/>
      <c r="BZ197" s="102"/>
      <c r="CA197" s="102"/>
      <c r="CB197" s="102"/>
      <c r="CC197" s="102"/>
      <c r="CD197" s="102"/>
      <c r="CE197" s="102"/>
      <c r="CF197" s="102"/>
      <c r="CG197" s="102"/>
      <c r="CH197" s="102"/>
      <c r="CI197" s="102"/>
      <c r="CJ197" s="102"/>
      <c r="CK197" s="102"/>
      <c r="CL197" s="102"/>
      <c r="CM197" s="102"/>
      <c r="CN197" s="102"/>
      <c r="CO197" s="102"/>
      <c r="CP197" s="102"/>
      <c r="CQ197" s="102"/>
      <c r="CR197" s="102"/>
      <c r="CS197" s="102"/>
      <c r="CT197" s="102"/>
      <c r="CU197" s="102"/>
      <c r="CV197" s="102"/>
      <c r="CW197" s="102"/>
      <c r="CX197" s="102"/>
      <c r="CY197" s="102"/>
      <c r="CZ197" s="102"/>
      <c r="DA197" s="102"/>
      <c r="DB197" s="102"/>
      <c r="DC197" s="102"/>
      <c r="DD197" s="102"/>
      <c r="DE197" s="102"/>
      <c r="DF197" s="102"/>
      <c r="DG197" s="102"/>
      <c r="DH197" s="102"/>
      <c r="DI197" s="102"/>
      <c r="DJ197" s="102"/>
      <c r="DK197" s="102"/>
      <c r="DL197" s="102"/>
      <c r="DM197" s="102"/>
      <c r="DN197" s="102"/>
      <c r="DO197" s="102"/>
      <c r="DP197" s="102"/>
      <c r="DQ197" s="102"/>
      <c r="DR197" s="102"/>
      <c r="DS197" s="102"/>
      <c r="DT197" s="102"/>
      <c r="DU197" s="102"/>
      <c r="DV197" s="102"/>
      <c r="DW197" s="102"/>
      <c r="DX197" s="102"/>
      <c r="DY197" s="102"/>
      <c r="DZ197" s="102"/>
      <c r="EA197" s="102"/>
      <c r="EB197" s="102"/>
      <c r="EC197" s="102"/>
      <c r="ED197" s="102"/>
      <c r="EE197" s="102"/>
      <c r="EF197" s="102"/>
      <c r="EG197" s="102"/>
      <c r="EH197" s="102"/>
      <c r="EI197" s="102"/>
      <c r="EJ197" s="102"/>
      <c r="EK197" s="102"/>
      <c r="EL197" s="102"/>
      <c r="EM197" s="102"/>
      <c r="EN197" s="102"/>
      <c r="EO197" s="102"/>
      <c r="EP197" s="102"/>
      <c r="EQ197" s="102"/>
      <c r="ER197" s="102"/>
      <c r="ES197" s="102"/>
      <c r="ET197" s="102"/>
      <c r="EU197" s="102"/>
      <c r="EV197" s="102"/>
      <c r="EW197" s="102"/>
      <c r="EX197" s="102"/>
      <c r="EY197" s="102"/>
      <c r="EZ197" s="102"/>
      <c r="FA197" s="102"/>
      <c r="FB197" s="102"/>
      <c r="FC197" s="102"/>
      <c r="FD197" s="102"/>
      <c r="FE197" s="102"/>
      <c r="FF197" s="102"/>
      <c r="FG197" s="102"/>
      <c r="FH197" s="102"/>
      <c r="FI197" s="102"/>
      <c r="FJ197" s="102"/>
      <c r="FK197" s="102"/>
      <c r="FL197" s="102"/>
      <c r="FM197" s="102"/>
      <c r="FN197" s="102"/>
      <c r="FO197" s="102"/>
      <c r="FP197" s="102"/>
      <c r="FQ197" s="102"/>
      <c r="FR197" s="102"/>
      <c r="FS197" s="102"/>
      <c r="FT197" s="102"/>
      <c r="FU197" s="102"/>
      <c r="FV197" s="102"/>
      <c r="FW197" s="102"/>
      <c r="FX197" s="102"/>
      <c r="FY197" s="102"/>
      <c r="FZ197" s="102"/>
      <c r="GA197" s="102"/>
      <c r="GB197" s="102"/>
      <c r="GC197" s="102"/>
      <c r="GD197" s="102"/>
      <c r="GE197" s="102"/>
      <c r="GF197" s="102"/>
      <c r="GG197" s="102"/>
      <c r="GH197" s="102"/>
      <c r="GI197" s="102"/>
      <c r="GJ197" s="102"/>
      <c r="GK197" s="102"/>
      <c r="GL197" s="102"/>
      <c r="GM197" s="102"/>
      <c r="GN197" s="102"/>
      <c r="GO197" s="102"/>
      <c r="GP197" s="102"/>
      <c r="GQ197" s="102"/>
      <c r="GR197" s="102"/>
      <c r="GS197" s="102"/>
      <c r="GT197" s="102"/>
      <c r="GU197" s="102"/>
      <c r="GV197" s="102"/>
      <c r="GW197" s="102"/>
      <c r="GX197" s="102"/>
      <c r="GY197" s="102"/>
      <c r="GZ197" s="102"/>
      <c r="HA197" s="102"/>
      <c r="HB197" s="102"/>
      <c r="HC197" s="102"/>
      <c r="HD197" s="102"/>
      <c r="HE197" s="102"/>
      <c r="HF197" s="102"/>
      <c r="HG197" s="102"/>
      <c r="HH197" s="102"/>
      <c r="HI197" s="102"/>
      <c r="HJ197" s="102"/>
      <c r="HK197" s="102"/>
      <c r="HL197" s="102"/>
      <c r="HM197" s="102"/>
      <c r="HN197" s="102"/>
      <c r="HO197" s="102"/>
      <c r="HP197" s="102"/>
      <c r="HQ197" s="102"/>
      <c r="HR197" s="102"/>
      <c r="HS197" s="102"/>
      <c r="HT197" s="102"/>
      <c r="HU197" s="102"/>
      <c r="HV197" s="102"/>
      <c r="HW197" s="102"/>
      <c r="HX197" s="102"/>
      <c r="HY197" s="102"/>
      <c r="HZ197" s="102"/>
      <c r="IA197" s="102"/>
      <c r="IB197" s="102"/>
      <c r="IC197" s="102"/>
      <c r="ID197" s="102"/>
      <c r="IE197" s="102"/>
      <c r="IF197" s="102"/>
      <c r="IG197" s="102"/>
      <c r="IH197" s="102"/>
      <c r="II197" s="102"/>
      <c r="IJ197" s="102"/>
      <c r="IK197" s="102"/>
      <c r="IL197" s="102"/>
      <c r="IM197" s="102"/>
      <c r="IN197" s="102"/>
      <c r="IO197" s="102"/>
      <c r="IP197" s="102"/>
      <c r="IQ197" s="102"/>
      <c r="IR197" s="102"/>
      <c r="IS197" s="102"/>
      <c r="IT197" s="102"/>
      <c r="IU197" s="102"/>
      <c r="IV197" s="102"/>
      <c r="IW197" s="102"/>
      <c r="IX197" s="102"/>
      <c r="IY197" s="102"/>
      <c r="IZ197" s="102"/>
      <c r="JA197" s="102"/>
      <c r="JB197" s="102"/>
      <c r="JC197" s="102"/>
      <c r="JD197" s="102"/>
      <c r="JE197" s="102"/>
      <c r="JF197" s="102"/>
      <c r="JG197" s="102"/>
      <c r="JH197" s="102"/>
      <c r="JI197" s="102"/>
      <c r="JJ197" s="102"/>
      <c r="JK197" s="102"/>
      <c r="JL197" s="102"/>
      <c r="JM197" s="102"/>
      <c r="JN197" s="102"/>
      <c r="JO197" s="102"/>
      <c r="JP197" s="102"/>
      <c r="JQ197" s="102"/>
      <c r="JR197" s="102"/>
      <c r="JS197" s="102"/>
      <c r="JT197" s="102"/>
      <c r="JU197" s="102"/>
      <c r="JV197" s="102"/>
      <c r="JW197" s="102"/>
      <c r="JX197" s="102"/>
      <c r="JY197" s="102"/>
      <c r="JZ197" s="102"/>
      <c r="KA197" s="102"/>
      <c r="KB197" s="102"/>
      <c r="KC197" s="102"/>
      <c r="KD197" s="102"/>
      <c r="KE197" s="102"/>
      <c r="KF197" s="102"/>
      <c r="KG197" s="102"/>
      <c r="KH197" s="102"/>
      <c r="KI197" s="102"/>
      <c r="KJ197" s="102"/>
      <c r="KK197" s="102"/>
      <c r="KL197" s="102"/>
      <c r="KM197" s="102"/>
      <c r="KN197" s="102"/>
      <c r="KO197" s="102"/>
      <c r="KP197" s="102"/>
      <c r="KQ197" s="102"/>
      <c r="KR197" s="102"/>
      <c r="KS197" s="102"/>
      <c r="KT197" s="102"/>
      <c r="KU197" s="102"/>
      <c r="KV197" s="102"/>
      <c r="KW197" s="102"/>
      <c r="KX197" s="102"/>
      <c r="KY197" s="102"/>
      <c r="KZ197" s="102"/>
      <c r="LA197" s="102"/>
      <c r="LB197" s="102"/>
      <c r="LC197" s="102"/>
      <c r="LD197" s="102"/>
      <c r="LE197" s="102"/>
      <c r="LF197" s="102"/>
      <c r="LG197" s="102"/>
      <c r="LH197" s="102"/>
      <c r="LI197" s="102"/>
      <c r="LJ197" s="102"/>
      <c r="LK197" s="102"/>
      <c r="LL197" s="102"/>
      <c r="LM197" s="102"/>
      <c r="LN197" s="102"/>
      <c r="LO197" s="102"/>
      <c r="LP197" s="102"/>
      <c r="LQ197" s="102"/>
      <c r="LR197" s="102"/>
      <c r="LS197" s="102"/>
      <c r="LT197" s="102"/>
      <c r="LU197" s="102"/>
      <c r="LV197" s="102"/>
      <c r="LW197" s="102"/>
      <c r="LX197" s="102"/>
      <c r="LY197" s="102"/>
      <c r="LZ197" s="102"/>
      <c r="MA197" s="102"/>
      <c r="MB197" s="102"/>
      <c r="MC197" s="102"/>
      <c r="MD197" s="102"/>
      <c r="ME197" s="102"/>
      <c r="MF197" s="102"/>
      <c r="MG197" s="102"/>
      <c r="MH197" s="102"/>
      <c r="MI197" s="102"/>
      <c r="MJ197" s="102"/>
      <c r="MK197" s="102"/>
      <c r="ML197" s="102"/>
      <c r="MM197" s="102"/>
      <c r="MN197" s="102"/>
      <c r="MO197" s="102"/>
      <c r="MP197" s="102"/>
      <c r="MQ197" s="102"/>
      <c r="MR197" s="102"/>
      <c r="MS197" s="102"/>
      <c r="MT197" s="102"/>
      <c r="MU197" s="102"/>
      <c r="MV197" s="102"/>
      <c r="MW197" s="102"/>
      <c r="MX197" s="102"/>
      <c r="MY197" s="102"/>
      <c r="MZ197" s="102"/>
      <c r="NA197" s="102"/>
      <c r="NB197" s="102"/>
      <c r="NC197" s="102"/>
      <c r="ND197" s="102"/>
      <c r="NE197" s="102"/>
      <c r="NF197" s="102"/>
      <c r="NG197" s="102"/>
      <c r="NH197" s="102"/>
      <c r="NI197" s="102"/>
      <c r="NJ197" s="102"/>
      <c r="NK197" s="102"/>
      <c r="NL197" s="102"/>
      <c r="NM197" s="102"/>
      <c r="NN197" s="102"/>
      <c r="NO197" s="102"/>
      <c r="NP197" s="102"/>
      <c r="NQ197" s="102"/>
      <c r="NR197" s="102"/>
      <c r="NS197" s="102"/>
      <c r="NT197" s="102"/>
      <c r="NU197" s="102"/>
      <c r="NV197" s="102"/>
      <c r="NW197" s="102"/>
      <c r="NX197" s="102"/>
      <c r="NY197" s="102"/>
      <c r="NZ197" s="102"/>
      <c r="OA197" s="102"/>
      <c r="OB197" s="102"/>
      <c r="OC197" s="102"/>
      <c r="OD197" s="102"/>
      <c r="OE197" s="102"/>
      <c r="OF197" s="102"/>
      <c r="OG197" s="102"/>
      <c r="OH197" s="102"/>
      <c r="OI197" s="102"/>
      <c r="OJ197" s="102"/>
      <c r="OK197" s="102"/>
      <c r="OL197" s="102"/>
      <c r="OM197" s="102"/>
      <c r="ON197" s="102"/>
      <c r="OO197" s="102"/>
      <c r="OP197" s="102"/>
      <c r="OQ197" s="102"/>
      <c r="OR197" s="102"/>
      <c r="OS197" s="102"/>
      <c r="OT197" s="102"/>
      <c r="OU197" s="102"/>
      <c r="OV197" s="102"/>
      <c r="OW197" s="102"/>
      <c r="OX197" s="102"/>
      <c r="OY197" s="102"/>
      <c r="OZ197" s="102"/>
      <c r="PA197" s="102"/>
      <c r="PB197" s="102"/>
      <c r="PC197" s="102"/>
      <c r="PD197" s="102"/>
      <c r="PE197" s="102"/>
      <c r="PF197" s="102"/>
      <c r="PG197" s="102"/>
      <c r="PH197" s="102"/>
      <c r="PI197" s="102"/>
      <c r="PJ197" s="102"/>
      <c r="PK197" s="102"/>
      <c r="PL197" s="102"/>
      <c r="PM197" s="102"/>
      <c r="PN197" s="102"/>
      <c r="PO197" s="102"/>
      <c r="PP197" s="102"/>
      <c r="PQ197" s="102"/>
      <c r="PR197" s="102"/>
      <c r="PS197" s="102"/>
      <c r="PT197" s="102"/>
      <c r="PU197" s="102"/>
      <c r="PV197" s="102"/>
      <c r="PW197" s="102"/>
      <c r="PX197" s="102"/>
      <c r="PY197" s="102"/>
      <c r="PZ197" s="102"/>
      <c r="QA197" s="102"/>
      <c r="QB197" s="102"/>
      <c r="QC197" s="102"/>
      <c r="QD197" s="102"/>
      <c r="QE197" s="102"/>
      <c r="QF197" s="102"/>
      <c r="QG197" s="102"/>
      <c r="QH197" s="102"/>
      <c r="QI197" s="102"/>
      <c r="QJ197" s="102"/>
      <c r="QK197" s="102"/>
      <c r="QL197" s="102"/>
      <c r="QM197" s="102"/>
      <c r="QN197" s="102"/>
      <c r="QO197" s="102"/>
      <c r="QP197" s="102"/>
      <c r="QQ197" s="102"/>
      <c r="QR197" s="102"/>
      <c r="QS197" s="102"/>
      <c r="QT197" s="102"/>
      <c r="QU197" s="102"/>
      <c r="QV197" s="102"/>
      <c r="QW197" s="102"/>
      <c r="QX197" s="102"/>
      <c r="QY197" s="102"/>
      <c r="QZ197" s="102"/>
      <c r="RA197" s="102"/>
      <c r="RB197" s="102"/>
      <c r="RC197" s="102"/>
      <c r="RD197" s="102"/>
      <c r="RE197" s="102"/>
      <c r="RF197" s="102"/>
      <c r="RG197" s="102"/>
      <c r="RH197" s="102"/>
      <c r="RI197" s="102"/>
      <c r="RJ197" s="102"/>
      <c r="RK197" s="102"/>
      <c r="RL197" s="102"/>
      <c r="RM197" s="102"/>
      <c r="RN197" s="102"/>
      <c r="RO197" s="102"/>
      <c r="RP197" s="102"/>
      <c r="RQ197" s="102"/>
      <c r="RR197" s="102"/>
      <c r="RS197" s="102"/>
      <c r="RT197" s="102"/>
      <c r="RU197" s="102"/>
      <c r="RV197" s="102"/>
      <c r="RW197" s="102"/>
      <c r="RX197" s="102"/>
      <c r="RY197" s="102"/>
      <c r="RZ197" s="102"/>
      <c r="SA197" s="102"/>
      <c r="SB197" s="102"/>
      <c r="SC197" s="102"/>
      <c r="SD197" s="102"/>
      <c r="SE197" s="102"/>
      <c r="SF197" s="102"/>
      <c r="SG197" s="102"/>
      <c r="SH197" s="102"/>
      <c r="SI197" s="102"/>
      <c r="SJ197" s="102"/>
      <c r="SK197" s="102"/>
      <c r="SL197" s="102"/>
      <c r="SM197" s="102"/>
      <c r="SN197" s="102"/>
      <c r="SO197" s="102"/>
      <c r="SP197" s="102"/>
      <c r="SQ197" s="102"/>
      <c r="SR197" s="102"/>
      <c r="SS197" s="102"/>
      <c r="ST197" s="102"/>
      <c r="SU197" s="102"/>
      <c r="SV197" s="102"/>
      <c r="SW197" s="102"/>
      <c r="SX197" s="102"/>
      <c r="SY197" s="102"/>
      <c r="SZ197" s="102"/>
      <c r="TA197" s="102"/>
      <c r="TB197" s="102"/>
      <c r="TC197" s="102"/>
      <c r="TD197" s="102"/>
      <c r="TE197" s="102"/>
      <c r="TF197" s="102"/>
      <c r="TG197" s="102"/>
      <c r="TH197" s="102"/>
      <c r="TI197" s="102"/>
      <c r="TJ197" s="102"/>
      <c r="TK197" s="102"/>
      <c r="TL197" s="102"/>
      <c r="TM197" s="102"/>
      <c r="TN197" s="102"/>
      <c r="TO197" s="102"/>
      <c r="TP197" s="102"/>
      <c r="TQ197" s="102"/>
      <c r="TR197" s="102"/>
      <c r="TS197" s="102"/>
      <c r="TT197" s="102"/>
      <c r="TU197" s="102"/>
      <c r="TV197" s="102"/>
      <c r="TW197" s="102"/>
      <c r="TX197" s="102"/>
      <c r="TY197" s="102"/>
      <c r="TZ197" s="102"/>
      <c r="UA197" s="102"/>
      <c r="UB197" s="102"/>
      <c r="UC197" s="102"/>
      <c r="UD197" s="102"/>
      <c r="UE197" s="102"/>
      <c r="UF197" s="102"/>
      <c r="UG197" s="102"/>
      <c r="UH197" s="102"/>
      <c r="UI197" s="102"/>
      <c r="UJ197" s="102"/>
      <c r="UK197" s="102"/>
      <c r="UL197" s="102"/>
      <c r="UM197" s="102"/>
      <c r="UN197" s="102"/>
      <c r="UO197" s="102"/>
      <c r="UP197" s="102"/>
      <c r="UQ197" s="102"/>
      <c r="UR197" s="102"/>
      <c r="US197" s="102"/>
      <c r="UT197" s="102"/>
      <c r="UU197" s="102"/>
      <c r="UV197" s="102"/>
      <c r="UW197" s="102"/>
      <c r="UX197" s="102"/>
      <c r="UY197" s="102"/>
      <c r="UZ197" s="102"/>
      <c r="VA197" s="102"/>
      <c r="VB197" s="102"/>
      <c r="VC197" s="102"/>
      <c r="VD197" s="102"/>
      <c r="VE197" s="102"/>
      <c r="VF197" s="102"/>
      <c r="VG197" s="102"/>
      <c r="VH197" s="102"/>
      <c r="VI197" s="102"/>
      <c r="VJ197" s="102"/>
      <c r="VK197" s="102"/>
      <c r="VL197" s="102"/>
      <c r="VM197" s="102"/>
      <c r="VN197" s="102"/>
      <c r="VO197" s="102"/>
      <c r="VP197" s="102"/>
      <c r="VQ197" s="102"/>
      <c r="VR197" s="102"/>
      <c r="VS197" s="102"/>
      <c r="VT197" s="102"/>
      <c r="VU197" s="102"/>
      <c r="VV197" s="102"/>
      <c r="VW197" s="102"/>
      <c r="VX197" s="102"/>
      <c r="VY197" s="102"/>
      <c r="VZ197" s="102"/>
      <c r="WA197" s="102"/>
      <c r="WB197" s="102"/>
      <c r="WC197" s="102"/>
      <c r="WD197" s="102"/>
      <c r="WE197" s="102"/>
      <c r="WF197" s="102"/>
      <c r="WG197" s="102"/>
      <c r="WH197" s="102"/>
      <c r="WI197" s="102"/>
      <c r="WJ197" s="102"/>
      <c r="WK197" s="102"/>
      <c r="WL197" s="102"/>
      <c r="WM197" s="102"/>
      <c r="WN197" s="102"/>
      <c r="WO197" s="102"/>
      <c r="WP197" s="102"/>
      <c r="WQ197" s="102"/>
      <c r="WR197" s="102"/>
      <c r="WS197" s="102"/>
      <c r="WT197" s="102"/>
      <c r="WU197" s="102"/>
      <c r="WV197" s="102"/>
      <c r="WW197" s="102"/>
      <c r="WX197" s="102"/>
      <c r="WY197" s="102"/>
      <c r="WZ197" s="102"/>
      <c r="XA197" s="102"/>
      <c r="XB197" s="102"/>
      <c r="XC197" s="102"/>
      <c r="XD197" s="102"/>
      <c r="XE197" s="102"/>
      <c r="XF197" s="102"/>
      <c r="XG197" s="102"/>
      <c r="XH197" s="102"/>
      <c r="XI197" s="102"/>
      <c r="XJ197" s="102"/>
      <c r="XK197" s="102"/>
      <c r="XL197" s="102"/>
      <c r="XM197" s="102"/>
      <c r="XN197" s="102"/>
      <c r="XO197" s="102"/>
      <c r="XP197" s="102"/>
      <c r="XQ197" s="102"/>
      <c r="XR197" s="102"/>
      <c r="XS197" s="102"/>
      <c r="XT197" s="102"/>
      <c r="XU197" s="102"/>
      <c r="XV197" s="102"/>
      <c r="XW197" s="102"/>
      <c r="XX197" s="102"/>
      <c r="XY197" s="102"/>
      <c r="XZ197" s="102"/>
      <c r="YA197" s="102"/>
      <c r="YB197" s="102"/>
      <c r="YC197" s="102"/>
      <c r="YD197" s="102"/>
      <c r="YE197" s="102"/>
      <c r="YF197" s="102"/>
      <c r="YG197" s="102"/>
      <c r="YH197" s="102"/>
      <c r="YI197" s="102"/>
      <c r="YJ197" s="102"/>
      <c r="YK197" s="102"/>
      <c r="YL197" s="102"/>
      <c r="YM197" s="102"/>
      <c r="YN197" s="102"/>
      <c r="YO197" s="102"/>
      <c r="YP197" s="102"/>
      <c r="YQ197" s="102"/>
      <c r="YR197" s="102"/>
      <c r="YS197" s="102"/>
      <c r="YT197" s="102"/>
      <c r="YU197" s="102"/>
      <c r="YV197" s="102"/>
      <c r="YW197" s="102"/>
      <c r="YX197" s="102"/>
      <c r="YY197" s="102"/>
      <c r="YZ197" s="102"/>
      <c r="ZA197" s="102"/>
      <c r="ZB197" s="102"/>
      <c r="ZC197" s="102"/>
      <c r="ZD197" s="102"/>
      <c r="ZE197" s="102"/>
      <c r="ZF197" s="102"/>
      <c r="ZG197" s="102"/>
      <c r="ZH197" s="102"/>
      <c r="ZI197" s="102"/>
      <c r="ZJ197" s="102"/>
      <c r="ZK197" s="102"/>
      <c r="ZL197" s="102"/>
      <c r="ZM197" s="102"/>
      <c r="ZN197" s="102"/>
      <c r="ZO197" s="102"/>
      <c r="ZP197" s="102"/>
      <c r="ZQ197" s="102"/>
      <c r="ZR197" s="102"/>
      <c r="ZS197" s="102"/>
      <c r="ZT197" s="102"/>
      <c r="ZU197" s="102"/>
      <c r="ZV197" s="102"/>
      <c r="ZW197" s="102"/>
      <c r="ZX197" s="102"/>
      <c r="ZY197" s="102"/>
      <c r="ZZ197" s="102"/>
      <c r="AAA197" s="102"/>
      <c r="AAB197" s="102"/>
      <c r="AAC197" s="102"/>
      <c r="AAD197" s="102"/>
      <c r="AAE197" s="102"/>
      <c r="AAF197" s="102"/>
      <c r="AAG197" s="102"/>
      <c r="AAH197" s="102"/>
      <c r="AAI197" s="102"/>
      <c r="AAJ197" s="102"/>
      <c r="AAK197" s="102"/>
      <c r="AAL197" s="102"/>
      <c r="AAM197" s="102"/>
      <c r="AAN197" s="102"/>
      <c r="AAO197" s="102"/>
      <c r="AAP197" s="102"/>
      <c r="AAQ197" s="102"/>
      <c r="AAR197" s="102"/>
      <c r="AAS197" s="102"/>
      <c r="AAT197" s="102"/>
      <c r="AAU197" s="102"/>
      <c r="AAV197" s="102"/>
      <c r="AAW197" s="102"/>
      <c r="AAX197" s="102"/>
      <c r="AAY197" s="102"/>
      <c r="AAZ197" s="102"/>
      <c r="ABA197" s="102"/>
      <c r="ABB197" s="102"/>
      <c r="ABC197" s="102"/>
      <c r="ABD197" s="102"/>
      <c r="ABE197" s="102"/>
      <c r="ABF197" s="102"/>
      <c r="ABG197" s="102"/>
      <c r="ABH197" s="102"/>
      <c r="ABI197" s="102"/>
      <c r="ABJ197" s="102"/>
      <c r="ABK197" s="102"/>
      <c r="ABL197" s="102"/>
      <c r="ABM197" s="102"/>
      <c r="ABN197" s="102"/>
      <c r="ABO197" s="102"/>
      <c r="ABP197" s="102"/>
      <c r="ABQ197" s="102"/>
      <c r="ABR197" s="102"/>
      <c r="ABS197" s="102"/>
      <c r="ABT197" s="102"/>
      <c r="ABU197" s="102"/>
      <c r="ABV197" s="102"/>
      <c r="ABW197" s="102"/>
      <c r="ABX197" s="102"/>
      <c r="ABY197" s="102"/>
      <c r="ABZ197" s="102"/>
      <c r="ACA197" s="102"/>
      <c r="ACB197" s="102"/>
      <c r="ACC197" s="102"/>
      <c r="ACD197" s="102"/>
      <c r="ACE197" s="102"/>
      <c r="ACF197" s="102"/>
      <c r="ACG197" s="102"/>
      <c r="ACH197" s="102"/>
      <c r="ACI197" s="102"/>
      <c r="ACJ197" s="102"/>
      <c r="ACK197" s="102"/>
      <c r="ACL197" s="102"/>
      <c r="ACM197" s="102"/>
      <c r="ACN197" s="102"/>
      <c r="ACO197" s="102"/>
      <c r="ACP197" s="102"/>
      <c r="ACQ197" s="102"/>
      <c r="ACR197" s="102"/>
      <c r="ACS197" s="102"/>
      <c r="ACT197" s="102"/>
      <c r="ACU197" s="102"/>
      <c r="ACV197" s="102"/>
      <c r="ACW197" s="102"/>
      <c r="ACX197" s="102"/>
      <c r="ACY197" s="102"/>
      <c r="ACZ197" s="102"/>
      <c r="ADA197" s="102"/>
      <c r="ADB197" s="102"/>
      <c r="ADC197" s="102"/>
      <c r="ADD197" s="102"/>
      <c r="ADE197" s="102"/>
      <c r="ADF197" s="102"/>
      <c r="ADG197" s="102"/>
      <c r="ADH197" s="102"/>
      <c r="ADI197" s="102"/>
      <c r="ADJ197" s="102"/>
      <c r="ADK197" s="102"/>
      <c r="ADL197" s="102"/>
      <c r="ADM197" s="102"/>
      <c r="ADN197" s="102"/>
      <c r="ADO197" s="102"/>
      <c r="ADP197" s="102"/>
      <c r="ADQ197" s="102"/>
      <c r="ADR197" s="102"/>
      <c r="ADS197" s="102"/>
      <c r="ADT197" s="102"/>
      <c r="ADU197" s="102"/>
      <c r="ADV197" s="102"/>
      <c r="ADW197" s="102"/>
      <c r="ADX197" s="102"/>
      <c r="ADY197" s="102"/>
      <c r="ADZ197" s="102"/>
      <c r="AEA197" s="102"/>
      <c r="AEB197" s="102"/>
      <c r="AEC197" s="102"/>
      <c r="AED197" s="102"/>
      <c r="AEE197" s="102"/>
      <c r="AEF197" s="102"/>
      <c r="AEG197" s="102"/>
      <c r="AEH197" s="102"/>
      <c r="AEI197" s="102"/>
      <c r="AEJ197" s="102"/>
      <c r="AEK197" s="102"/>
      <c r="AEL197" s="102"/>
      <c r="AEM197" s="102"/>
      <c r="AEN197" s="102"/>
      <c r="AEO197" s="102"/>
      <c r="AEP197" s="102"/>
      <c r="AEQ197" s="102"/>
      <c r="AER197" s="102"/>
      <c r="AES197" s="102"/>
      <c r="AET197" s="102"/>
      <c r="AEU197" s="102"/>
      <c r="AEV197" s="102"/>
      <c r="AEW197" s="102"/>
      <c r="AEX197" s="102"/>
      <c r="AEY197" s="102"/>
      <c r="AEZ197" s="102"/>
      <c r="AFA197" s="102"/>
      <c r="AFB197" s="102"/>
      <c r="AFC197" s="102"/>
      <c r="AFD197" s="102"/>
      <c r="AFE197" s="102"/>
      <c r="AFF197" s="102"/>
      <c r="AFG197" s="102"/>
      <c r="AFH197" s="102"/>
      <c r="AFI197" s="102"/>
      <c r="AFJ197" s="102"/>
      <c r="AFK197" s="102"/>
      <c r="AFL197" s="102"/>
      <c r="AFM197" s="102"/>
      <c r="AFN197" s="102"/>
      <c r="AFO197" s="102"/>
      <c r="AFP197" s="102"/>
      <c r="AFQ197" s="102"/>
      <c r="AFR197" s="102"/>
      <c r="AFS197" s="102"/>
      <c r="AFT197" s="102"/>
      <c r="AFU197" s="102"/>
      <c r="AFV197" s="102"/>
      <c r="AFW197" s="102"/>
      <c r="AFX197" s="102"/>
      <c r="AFY197" s="102"/>
      <c r="AFZ197" s="102"/>
      <c r="AGA197" s="102"/>
      <c r="AGB197" s="102"/>
      <c r="AGC197" s="102"/>
      <c r="AGD197" s="102"/>
      <c r="AGE197" s="102"/>
      <c r="AGF197" s="102"/>
      <c r="AGG197" s="102"/>
      <c r="AGH197" s="102"/>
      <c r="AGI197" s="102"/>
      <c r="AGJ197" s="102"/>
      <c r="AGK197" s="102"/>
      <c r="AGL197" s="102"/>
      <c r="AGM197" s="102"/>
      <c r="AGN197" s="102"/>
      <c r="AGO197" s="102"/>
      <c r="AGP197" s="102"/>
      <c r="AGQ197" s="102"/>
      <c r="AGR197" s="102"/>
      <c r="AGS197" s="102"/>
      <c r="AGT197" s="102"/>
      <c r="AGU197" s="102"/>
      <c r="AGV197" s="102"/>
      <c r="AGW197" s="102"/>
      <c r="AGX197" s="102"/>
      <c r="AGY197" s="102"/>
      <c r="AGZ197" s="102"/>
      <c r="AHA197" s="102"/>
      <c r="AHB197" s="102"/>
      <c r="AHC197" s="102"/>
      <c r="AHD197" s="102"/>
      <c r="AHE197" s="102"/>
      <c r="AHF197" s="102"/>
      <c r="AHG197" s="102"/>
      <c r="AHH197" s="102"/>
      <c r="AHI197" s="102"/>
      <c r="AHJ197" s="102"/>
      <c r="AHK197" s="102"/>
      <c r="AHL197" s="102"/>
      <c r="AHM197" s="102"/>
      <c r="AHN197" s="102"/>
      <c r="AHO197" s="102"/>
      <c r="AHP197" s="102"/>
      <c r="AHQ197" s="102"/>
      <c r="AHR197" s="102"/>
      <c r="AHS197" s="102"/>
      <c r="AHT197" s="102"/>
      <c r="AHU197" s="102"/>
      <c r="AHV197" s="102"/>
      <c r="AHW197" s="102"/>
      <c r="AHX197" s="102"/>
      <c r="AHY197" s="102"/>
      <c r="AHZ197" s="102"/>
      <c r="AIA197" s="102"/>
      <c r="AIB197" s="102"/>
      <c r="AIC197" s="102"/>
      <c r="AID197" s="102"/>
      <c r="AIE197" s="102"/>
      <c r="AIF197" s="102"/>
      <c r="AIG197" s="102"/>
      <c r="AIH197" s="102"/>
      <c r="AII197" s="102"/>
      <c r="AIJ197" s="102"/>
      <c r="AIK197" s="102"/>
      <c r="AIL197" s="102"/>
      <c r="AIM197" s="102"/>
      <c r="AIN197" s="102"/>
      <c r="AIO197" s="102"/>
      <c r="AIP197" s="102"/>
      <c r="AIQ197" s="102"/>
      <c r="AIR197" s="102"/>
      <c r="AIS197" s="102"/>
      <c r="AIT197" s="102"/>
      <c r="AIU197" s="102"/>
      <c r="AIV197" s="102"/>
      <c r="AIW197" s="102"/>
      <c r="AIX197" s="102"/>
      <c r="AIY197" s="102"/>
      <c r="AIZ197" s="102"/>
      <c r="AJA197" s="102"/>
      <c r="AJB197" s="102"/>
      <c r="AJC197" s="102"/>
      <c r="AJD197" s="102"/>
      <c r="AJE197" s="102"/>
      <c r="AJF197" s="102"/>
      <c r="AJG197" s="102"/>
      <c r="AJH197" s="102"/>
      <c r="AJI197" s="102"/>
      <c r="AJJ197" s="102"/>
      <c r="AJK197" s="102"/>
      <c r="AJL197" s="102"/>
      <c r="AJM197" s="102"/>
      <c r="AJN197" s="102"/>
      <c r="AJO197" s="102"/>
      <c r="AJP197" s="102"/>
      <c r="AJQ197" s="102"/>
      <c r="AJR197" s="102"/>
      <c r="AJS197" s="102"/>
      <c r="AJT197" s="102"/>
      <c r="AJU197" s="102"/>
      <c r="AJV197" s="102"/>
      <c r="AJW197" s="102"/>
      <c r="AJX197" s="102"/>
      <c r="AJY197" s="102"/>
      <c r="AJZ197" s="102"/>
      <c r="AKA197" s="102"/>
      <c r="AKB197" s="102"/>
      <c r="AKC197" s="102"/>
      <c r="AKD197" s="102"/>
      <c r="AKE197" s="102"/>
      <c r="AKF197" s="102"/>
      <c r="AKG197" s="102"/>
      <c r="AKH197" s="102"/>
      <c r="AKI197" s="102"/>
      <c r="AKJ197" s="102"/>
      <c r="AKK197" s="102"/>
      <c r="AKL197" s="102"/>
      <c r="AKM197" s="102"/>
      <c r="AKN197" s="102"/>
      <c r="AKO197" s="102"/>
      <c r="AKP197" s="102"/>
      <c r="AKQ197" s="102"/>
      <c r="AKR197" s="102"/>
      <c r="AKS197" s="102"/>
      <c r="AKT197" s="102"/>
      <c r="AKU197" s="102"/>
      <c r="AKV197" s="102"/>
      <c r="AKW197" s="102"/>
      <c r="AKX197" s="102"/>
      <c r="AKY197" s="102"/>
      <c r="AKZ197" s="102"/>
      <c r="ALA197" s="102"/>
      <c r="ALB197" s="102"/>
      <c r="ALC197" s="102"/>
      <c r="ALD197" s="102"/>
      <c r="ALE197" s="102"/>
      <c r="ALF197" s="102"/>
      <c r="ALG197" s="102"/>
      <c r="ALH197" s="102"/>
      <c r="ALI197" s="102"/>
      <c r="ALJ197" s="102"/>
      <c r="ALK197" s="102"/>
      <c r="ALL197" s="102"/>
      <c r="ALM197" s="102"/>
      <c r="ALN197" s="102"/>
      <c r="ALO197" s="102"/>
      <c r="ALP197" s="102"/>
      <c r="ALQ197" s="102"/>
      <c r="ALR197" s="102"/>
      <c r="ALS197" s="102"/>
      <c r="ALT197" s="102"/>
      <c r="ALU197" s="102"/>
      <c r="ALV197" s="102"/>
      <c r="ALW197" s="102"/>
      <c r="ALX197" s="102"/>
      <c r="ALY197" s="102"/>
      <c r="ALZ197" s="102"/>
      <c r="AMA197" s="102"/>
      <c r="AMB197" s="102"/>
      <c r="AMC197" s="102"/>
      <c r="AMD197" s="102"/>
      <c r="AME197" s="102"/>
      <c r="AMF197" s="102"/>
      <c r="AMG197" s="102"/>
      <c r="AMH197" s="102"/>
      <c r="AMI197" s="102"/>
      <c r="AMJ197" s="102"/>
      <c r="AMK197" s="102"/>
      <c r="AML197" s="102"/>
      <c r="AMM197" s="102"/>
      <c r="AMN197" s="102"/>
      <c r="AMO197" s="102"/>
      <c r="AMP197" s="102"/>
      <c r="AMQ197" s="102"/>
      <c r="AMR197" s="102"/>
      <c r="AMS197" s="102"/>
      <c r="AMT197" s="102"/>
      <c r="AMU197" s="102"/>
      <c r="AMV197" s="102"/>
      <c r="AMW197" s="102"/>
      <c r="AMX197" s="102"/>
      <c r="AMY197" s="102"/>
      <c r="AMZ197" s="102"/>
      <c r="ANA197" s="102"/>
      <c r="ANB197" s="102"/>
      <c r="ANC197" s="102"/>
      <c r="AND197" s="102"/>
      <c r="ANE197" s="102"/>
      <c r="ANF197" s="102"/>
      <c r="ANG197" s="102"/>
      <c r="ANH197" s="102"/>
      <c r="ANI197" s="102"/>
      <c r="ANJ197" s="102"/>
      <c r="ANK197" s="102"/>
      <c r="ANL197" s="102"/>
      <c r="ANM197" s="102"/>
      <c r="ANN197" s="102"/>
      <c r="ANO197" s="102"/>
      <c r="ANP197" s="102"/>
      <c r="ANQ197" s="102"/>
      <c r="ANR197" s="102"/>
      <c r="ANS197" s="102"/>
      <c r="ANT197" s="102"/>
      <c r="ANU197" s="102"/>
      <c r="ANV197" s="102"/>
      <c r="ANW197" s="102"/>
      <c r="ANX197" s="102"/>
      <c r="ANY197" s="102"/>
      <c r="ANZ197" s="102"/>
      <c r="AOA197" s="102"/>
      <c r="AOB197" s="102"/>
      <c r="AOC197" s="102"/>
      <c r="AOD197" s="102"/>
      <c r="AOE197" s="102"/>
      <c r="AOF197" s="102"/>
      <c r="AOG197" s="102"/>
      <c r="AOH197" s="102"/>
      <c r="AOI197" s="102"/>
      <c r="AOJ197" s="102"/>
      <c r="AOK197" s="102"/>
      <c r="AOL197" s="102"/>
      <c r="AOM197" s="102"/>
      <c r="AON197" s="102"/>
      <c r="AOO197" s="102"/>
      <c r="AOP197" s="102"/>
      <c r="AOQ197" s="102"/>
      <c r="AOR197" s="102"/>
      <c r="AOS197" s="102"/>
      <c r="AOT197" s="102"/>
      <c r="AOU197" s="102"/>
      <c r="AOV197" s="102"/>
      <c r="AOW197" s="102"/>
      <c r="AOX197" s="102"/>
      <c r="AOY197" s="102"/>
      <c r="AOZ197" s="102"/>
      <c r="APA197" s="102"/>
      <c r="APB197" s="102"/>
      <c r="APC197" s="102"/>
      <c r="APD197" s="102"/>
      <c r="APE197" s="102"/>
      <c r="APF197" s="102"/>
      <c r="APG197" s="102"/>
      <c r="APH197" s="102"/>
      <c r="API197" s="102"/>
      <c r="APJ197" s="102"/>
      <c r="APK197" s="102"/>
      <c r="APL197" s="102"/>
      <c r="APM197" s="102"/>
      <c r="APN197" s="102"/>
      <c r="APO197" s="102"/>
      <c r="APP197" s="102"/>
      <c r="APQ197" s="102"/>
      <c r="APR197" s="102"/>
      <c r="APS197" s="102"/>
      <c r="APT197" s="102"/>
      <c r="APU197" s="102"/>
      <c r="APV197" s="102"/>
      <c r="APW197" s="102"/>
      <c r="APX197" s="102"/>
      <c r="APY197" s="102"/>
      <c r="APZ197" s="102"/>
      <c r="AQA197" s="102"/>
      <c r="AQB197" s="102"/>
      <c r="AQC197" s="102"/>
      <c r="AQD197" s="102"/>
      <c r="AQE197" s="102"/>
      <c r="AQF197" s="102"/>
      <c r="AQG197" s="102"/>
      <c r="AQH197" s="102"/>
      <c r="AQI197" s="102"/>
      <c r="AQJ197" s="102"/>
      <c r="AQK197" s="102"/>
      <c r="AQL197" s="102"/>
      <c r="AQM197" s="102"/>
      <c r="AQN197" s="102"/>
      <c r="AQO197" s="102"/>
      <c r="AQP197" s="102"/>
      <c r="AQQ197" s="102"/>
      <c r="AQR197" s="102"/>
      <c r="AQS197" s="102"/>
      <c r="AQT197" s="102"/>
      <c r="AQU197" s="102"/>
      <c r="AQV197" s="102"/>
      <c r="AQW197" s="102"/>
      <c r="AQX197" s="102"/>
      <c r="AQY197" s="102"/>
      <c r="AQZ197" s="102"/>
      <c r="ARA197" s="102"/>
      <c r="ARB197" s="102"/>
      <c r="ARC197" s="102"/>
      <c r="ARD197" s="102"/>
      <c r="ARE197" s="102"/>
      <c r="ARF197" s="102"/>
      <c r="ARG197" s="102"/>
      <c r="ARH197" s="102"/>
      <c r="ARI197" s="102"/>
      <c r="ARJ197" s="102"/>
      <c r="ARK197" s="102"/>
      <c r="ARL197" s="102"/>
      <c r="ARM197" s="102"/>
      <c r="ARN197" s="102"/>
      <c r="ARO197" s="102"/>
      <c r="ARP197" s="102"/>
      <c r="ARQ197" s="102"/>
      <c r="ARR197" s="102"/>
      <c r="ARS197" s="102"/>
      <c r="ART197" s="102"/>
      <c r="ARU197" s="102"/>
      <c r="ARV197" s="102"/>
      <c r="ARW197" s="102"/>
      <c r="ARX197" s="102"/>
      <c r="ARY197" s="102"/>
      <c r="ARZ197" s="102"/>
      <c r="ASA197" s="102"/>
      <c r="ASB197" s="102"/>
      <c r="ASC197" s="102"/>
      <c r="ASD197" s="102"/>
      <c r="ASE197" s="102"/>
      <c r="ASF197" s="102"/>
      <c r="ASG197" s="102"/>
      <c r="ASH197" s="102"/>
      <c r="ASI197" s="102"/>
      <c r="ASJ197" s="102"/>
      <c r="ASK197" s="102"/>
      <c r="ASL197" s="102"/>
      <c r="ASM197" s="102"/>
      <c r="ASN197" s="102"/>
      <c r="ASO197" s="102"/>
      <c r="ASP197" s="102"/>
      <c r="ASQ197" s="102"/>
      <c r="ASR197" s="102"/>
      <c r="ASS197" s="102"/>
      <c r="AST197" s="102"/>
      <c r="ASU197" s="102"/>
      <c r="ASV197" s="102"/>
      <c r="ASW197" s="102"/>
      <c r="ASX197" s="102"/>
      <c r="ASY197" s="102"/>
      <c r="ASZ197" s="102"/>
      <c r="ATA197" s="102"/>
      <c r="ATB197" s="102"/>
      <c r="ATC197" s="102"/>
      <c r="ATD197" s="102"/>
      <c r="ATE197" s="102"/>
      <c r="ATF197" s="102"/>
      <c r="ATG197" s="102"/>
      <c r="ATH197" s="102"/>
      <c r="ATI197" s="102"/>
      <c r="ATJ197" s="102"/>
      <c r="ATK197" s="102"/>
      <c r="ATL197" s="102"/>
      <c r="ATM197" s="102"/>
      <c r="ATN197" s="102"/>
      <c r="ATO197" s="102"/>
      <c r="ATP197" s="102"/>
      <c r="ATQ197" s="102"/>
      <c r="ATR197" s="102"/>
      <c r="ATS197" s="102"/>
      <c r="ATT197" s="102"/>
      <c r="ATU197" s="102"/>
      <c r="ATV197" s="102"/>
      <c r="ATW197" s="102"/>
      <c r="ATX197" s="102"/>
      <c r="ATY197" s="102"/>
      <c r="ATZ197" s="102"/>
      <c r="AUA197" s="102"/>
      <c r="AUB197" s="102"/>
      <c r="AUC197" s="102"/>
      <c r="AUD197" s="102"/>
      <c r="AUE197" s="102"/>
      <c r="AUF197" s="102"/>
      <c r="AUG197" s="102"/>
      <c r="AUH197" s="102"/>
      <c r="AUI197" s="102"/>
      <c r="AUJ197" s="102"/>
      <c r="AUK197" s="102"/>
      <c r="AUL197" s="102"/>
      <c r="AUM197" s="102"/>
      <c r="AUN197" s="102"/>
      <c r="AUO197" s="102"/>
      <c r="AUP197" s="102"/>
      <c r="AUQ197" s="102"/>
      <c r="AUR197" s="102"/>
      <c r="AUS197" s="102"/>
      <c r="AUT197" s="102"/>
      <c r="AUU197" s="102"/>
      <c r="AUV197" s="102"/>
      <c r="AUW197" s="102"/>
      <c r="AUX197" s="102"/>
      <c r="AUY197" s="102"/>
      <c r="AUZ197" s="102"/>
      <c r="AVA197" s="102"/>
      <c r="AVB197" s="102"/>
      <c r="AVC197" s="102"/>
      <c r="AVD197" s="102"/>
      <c r="AVE197" s="102"/>
      <c r="AVF197" s="102"/>
      <c r="AVG197" s="102"/>
      <c r="AVH197" s="102"/>
      <c r="AVI197" s="102"/>
      <c r="AVJ197" s="102"/>
      <c r="AVK197" s="102"/>
      <c r="AVL197" s="102"/>
      <c r="AVM197" s="102"/>
      <c r="AVN197" s="102"/>
      <c r="AVO197" s="102"/>
      <c r="AVP197" s="102"/>
      <c r="AVQ197" s="102"/>
      <c r="AVR197" s="102"/>
      <c r="AVS197" s="102"/>
      <c r="AVT197" s="102"/>
      <c r="AVU197" s="102"/>
      <c r="AVV197" s="102"/>
      <c r="AVW197" s="102"/>
      <c r="AVX197" s="102"/>
      <c r="AVY197" s="102"/>
      <c r="AVZ197" s="102"/>
      <c r="AWA197" s="102"/>
      <c r="AWB197" s="102"/>
      <c r="AWC197" s="102"/>
      <c r="AWD197" s="102"/>
      <c r="AWE197" s="102"/>
      <c r="AWF197" s="102"/>
      <c r="AWG197" s="102"/>
      <c r="AWH197" s="102"/>
      <c r="AWI197" s="102"/>
      <c r="AWJ197" s="102"/>
      <c r="AWK197" s="102"/>
      <c r="AWL197" s="102"/>
      <c r="AWM197" s="102"/>
      <c r="AWN197" s="102"/>
      <c r="AWO197" s="102"/>
      <c r="AWP197" s="102"/>
      <c r="AWQ197" s="102"/>
      <c r="AWR197" s="102"/>
      <c r="AWS197" s="102"/>
      <c r="AWT197" s="102"/>
      <c r="AWU197" s="102"/>
      <c r="AWV197" s="102"/>
      <c r="AWW197" s="102"/>
      <c r="AWX197" s="102"/>
      <c r="AWY197" s="102"/>
      <c r="AWZ197" s="102"/>
      <c r="AXA197" s="102"/>
      <c r="AXB197" s="102"/>
      <c r="AXC197" s="102"/>
      <c r="AXD197" s="102"/>
      <c r="AXE197" s="102"/>
      <c r="AXF197" s="102"/>
      <c r="AXG197" s="102"/>
      <c r="AXH197" s="102"/>
      <c r="AXI197" s="102"/>
      <c r="AXJ197" s="102"/>
      <c r="AXK197" s="102"/>
      <c r="AXL197" s="102"/>
      <c r="AXM197" s="102"/>
      <c r="AXN197" s="102"/>
      <c r="AXO197" s="102"/>
      <c r="AXP197" s="102"/>
      <c r="AXQ197" s="102"/>
      <c r="AXR197" s="102"/>
      <c r="AXS197" s="102"/>
      <c r="AXT197" s="102"/>
      <c r="AXU197" s="102"/>
      <c r="AXV197" s="102"/>
      <c r="AXW197" s="102"/>
      <c r="AXX197" s="102"/>
      <c r="AXY197" s="102"/>
      <c r="AXZ197" s="102"/>
      <c r="AYA197" s="102"/>
      <c r="AYB197" s="102"/>
      <c r="AYC197" s="102"/>
      <c r="AYD197" s="102"/>
      <c r="AYE197" s="102"/>
      <c r="AYF197" s="102"/>
      <c r="AYG197" s="102"/>
      <c r="AYH197" s="102"/>
      <c r="AYI197" s="102"/>
      <c r="AYJ197" s="102"/>
      <c r="AYK197" s="102"/>
      <c r="AYL197" s="102"/>
      <c r="AYM197" s="102"/>
      <c r="AYN197" s="102"/>
      <c r="AYO197" s="102"/>
      <c r="AYP197" s="102"/>
      <c r="AYQ197" s="102"/>
      <c r="AYR197" s="102"/>
      <c r="AYS197" s="102"/>
      <c r="AYT197" s="102"/>
      <c r="AYU197" s="102"/>
      <c r="AYV197" s="102"/>
      <c r="AYW197" s="102"/>
      <c r="AYX197" s="102"/>
      <c r="AYY197" s="102"/>
      <c r="AYZ197" s="102"/>
      <c r="AZA197" s="102"/>
      <c r="AZB197" s="102"/>
      <c r="AZC197" s="102"/>
      <c r="AZD197" s="102"/>
      <c r="AZE197" s="102"/>
      <c r="AZF197" s="102"/>
      <c r="AZG197" s="102"/>
      <c r="AZH197" s="102"/>
      <c r="AZI197" s="102"/>
      <c r="AZJ197" s="102"/>
      <c r="AZK197" s="102"/>
      <c r="AZL197" s="102"/>
      <c r="AZM197" s="102"/>
      <c r="AZN197" s="102"/>
      <c r="AZO197" s="102"/>
      <c r="AZP197" s="102"/>
      <c r="AZQ197" s="102"/>
      <c r="AZR197" s="102"/>
      <c r="AZS197" s="102"/>
      <c r="AZT197" s="102"/>
      <c r="AZU197" s="102"/>
      <c r="AZV197" s="102"/>
      <c r="AZW197" s="102"/>
      <c r="AZX197" s="102"/>
      <c r="AZY197" s="102"/>
      <c r="AZZ197" s="102"/>
      <c r="BAA197" s="102"/>
      <c r="BAB197" s="102"/>
      <c r="BAC197" s="102"/>
      <c r="BAD197" s="102"/>
      <c r="BAE197" s="102"/>
      <c r="BAF197" s="102"/>
      <c r="BAG197" s="102"/>
      <c r="BAH197" s="102"/>
      <c r="BAI197" s="102"/>
      <c r="BAJ197" s="102"/>
      <c r="BAK197" s="102"/>
      <c r="BAL197" s="102"/>
      <c r="BAM197" s="102"/>
      <c r="BAN197" s="102"/>
      <c r="BAO197" s="102"/>
      <c r="BAP197" s="102"/>
      <c r="BAQ197" s="102"/>
      <c r="BAR197" s="102"/>
      <c r="BAS197" s="102"/>
      <c r="BAT197" s="102"/>
      <c r="BAU197" s="102"/>
      <c r="BAV197" s="102"/>
      <c r="BAW197" s="102"/>
      <c r="BAX197" s="102"/>
      <c r="BAY197" s="102"/>
      <c r="BAZ197" s="102"/>
      <c r="BBA197" s="102"/>
      <c r="BBB197" s="102"/>
      <c r="BBC197" s="102"/>
      <c r="BBD197" s="102"/>
      <c r="BBE197" s="102"/>
      <c r="BBF197" s="102"/>
      <c r="BBG197" s="102"/>
      <c r="BBH197" s="102"/>
      <c r="BBI197" s="102"/>
      <c r="BBJ197" s="102"/>
      <c r="BBK197" s="102"/>
      <c r="BBL197" s="102"/>
      <c r="BBM197" s="102"/>
      <c r="BBN197" s="102"/>
      <c r="BBO197" s="102"/>
      <c r="BBP197" s="102"/>
      <c r="BBQ197" s="102"/>
      <c r="BBR197" s="102"/>
      <c r="BBS197" s="102"/>
      <c r="BBT197" s="102"/>
      <c r="BBU197" s="102"/>
      <c r="BBV197" s="102"/>
      <c r="BBW197" s="102"/>
      <c r="BBX197" s="102"/>
      <c r="BBY197" s="102"/>
      <c r="BBZ197" s="102"/>
      <c r="BCA197" s="102"/>
      <c r="BCB197" s="102"/>
      <c r="BCC197" s="102"/>
      <c r="BCD197" s="102"/>
      <c r="BCE197" s="102"/>
      <c r="BCF197" s="102"/>
      <c r="BCG197" s="102"/>
      <c r="BCH197" s="102"/>
      <c r="BCI197" s="102"/>
      <c r="BCJ197" s="102"/>
      <c r="BCK197" s="102"/>
      <c r="BCL197" s="102"/>
      <c r="BCM197" s="102"/>
      <c r="BCN197" s="102"/>
      <c r="BCO197" s="102"/>
      <c r="BCP197" s="102"/>
      <c r="BCQ197" s="102"/>
      <c r="BCR197" s="102"/>
      <c r="BCS197" s="102"/>
      <c r="BCT197" s="102"/>
      <c r="BCU197" s="102"/>
      <c r="BCV197" s="102"/>
      <c r="BCW197" s="102"/>
      <c r="BCX197" s="102"/>
      <c r="BCY197" s="102"/>
      <c r="BCZ197" s="102"/>
      <c r="BDA197" s="102"/>
      <c r="BDB197" s="102"/>
      <c r="BDC197" s="102"/>
      <c r="BDD197" s="102"/>
      <c r="BDE197" s="102"/>
      <c r="BDF197" s="102"/>
      <c r="BDG197" s="102"/>
      <c r="BDH197" s="102"/>
      <c r="BDI197" s="102"/>
      <c r="BDJ197" s="102"/>
      <c r="BDK197" s="102"/>
      <c r="BDL197" s="102"/>
      <c r="BDM197" s="102"/>
      <c r="BDN197" s="102"/>
      <c r="BDO197" s="102"/>
      <c r="BDP197" s="102"/>
      <c r="BDQ197" s="102"/>
      <c r="BDR197" s="102"/>
      <c r="BDS197" s="102"/>
      <c r="BDT197" s="102"/>
      <c r="BDU197" s="102"/>
      <c r="BDV197" s="102"/>
      <c r="BDW197" s="102"/>
      <c r="BDX197" s="102"/>
      <c r="BDY197" s="102"/>
      <c r="BDZ197" s="102"/>
      <c r="BEA197" s="102"/>
      <c r="BEB197" s="102"/>
      <c r="BEC197" s="102"/>
      <c r="BED197" s="102"/>
      <c r="BEE197" s="102"/>
      <c r="BEF197" s="102"/>
      <c r="BEG197" s="102"/>
      <c r="BEH197" s="102"/>
      <c r="BEI197" s="102"/>
      <c r="BEJ197" s="102"/>
      <c r="BEK197" s="102"/>
      <c r="BEL197" s="102"/>
      <c r="BEM197" s="102"/>
      <c r="BEN197" s="102"/>
      <c r="BEO197" s="102"/>
      <c r="BEP197" s="102"/>
      <c r="BEQ197" s="102"/>
      <c r="BER197" s="102"/>
      <c r="BES197" s="102"/>
      <c r="BET197" s="102"/>
      <c r="BEU197" s="102"/>
      <c r="BEV197" s="102"/>
      <c r="BEW197" s="102"/>
      <c r="BEX197" s="102"/>
      <c r="BEY197" s="102"/>
      <c r="BEZ197" s="102"/>
      <c r="BFA197" s="102"/>
      <c r="BFB197" s="102"/>
      <c r="BFC197" s="102"/>
      <c r="BFD197" s="102"/>
      <c r="BFE197" s="102"/>
      <c r="BFF197" s="102"/>
      <c r="BFG197" s="102"/>
      <c r="BFH197" s="102"/>
      <c r="BFI197" s="102"/>
      <c r="BFJ197" s="102"/>
      <c r="BFK197" s="102"/>
      <c r="BFL197" s="102"/>
      <c r="BFM197" s="102"/>
      <c r="BFN197" s="102"/>
      <c r="BFO197" s="102"/>
      <c r="BFP197" s="102"/>
      <c r="BFQ197" s="102"/>
      <c r="BFR197" s="102"/>
      <c r="BFS197" s="102"/>
      <c r="BFT197" s="102"/>
      <c r="BFU197" s="102"/>
      <c r="BFV197" s="102"/>
      <c r="BFW197" s="102"/>
      <c r="BFX197" s="102"/>
      <c r="BFY197" s="102"/>
      <c r="BFZ197" s="102"/>
      <c r="BGA197" s="102"/>
      <c r="BGB197" s="102"/>
      <c r="BGC197" s="102"/>
      <c r="BGD197" s="102"/>
      <c r="BGE197" s="102"/>
      <c r="BGF197" s="102"/>
      <c r="BGG197" s="102"/>
      <c r="BGH197" s="102"/>
      <c r="BGI197" s="102"/>
      <c r="BGJ197" s="102"/>
      <c r="BGK197" s="102"/>
      <c r="BGL197" s="102"/>
      <c r="BGM197" s="102"/>
      <c r="BGN197" s="102"/>
      <c r="BGO197" s="102"/>
      <c r="BGP197" s="102"/>
      <c r="BGQ197" s="102"/>
      <c r="BGR197" s="102"/>
      <c r="BGS197" s="102"/>
      <c r="BGT197" s="102"/>
      <c r="BGU197" s="102"/>
      <c r="BGV197" s="102"/>
      <c r="BGW197" s="102"/>
      <c r="BGX197" s="102"/>
      <c r="BGY197" s="102"/>
      <c r="BGZ197" s="102"/>
      <c r="BHA197" s="102"/>
      <c r="BHB197" s="102"/>
      <c r="BHC197" s="102"/>
      <c r="BHD197" s="102"/>
      <c r="BHE197" s="102"/>
      <c r="BHF197" s="102"/>
      <c r="BHG197" s="102"/>
      <c r="BHH197" s="102"/>
      <c r="BHI197" s="102"/>
      <c r="BHJ197" s="102"/>
      <c r="BHK197" s="102"/>
      <c r="BHL197" s="102"/>
      <c r="BHM197" s="102"/>
      <c r="BHN197" s="102"/>
      <c r="BHO197" s="102"/>
      <c r="BHP197" s="102"/>
      <c r="BHQ197" s="102"/>
      <c r="BHR197" s="102"/>
      <c r="BHS197" s="102"/>
      <c r="BHT197" s="102"/>
      <c r="BHU197" s="102"/>
      <c r="BHV197" s="102"/>
      <c r="BHW197" s="102"/>
      <c r="BHX197" s="102"/>
      <c r="BHY197" s="102"/>
      <c r="BHZ197" s="102"/>
      <c r="BIA197" s="102"/>
      <c r="BIB197" s="102"/>
      <c r="BIC197" s="102"/>
      <c r="BID197" s="102"/>
      <c r="BIE197" s="102"/>
      <c r="BIF197" s="102"/>
      <c r="BIG197" s="102"/>
      <c r="BIH197" s="102"/>
      <c r="BII197" s="102"/>
      <c r="BIJ197" s="102"/>
      <c r="BIK197" s="102"/>
      <c r="BIL197" s="102"/>
      <c r="BIM197" s="102"/>
      <c r="BIN197" s="102"/>
      <c r="BIO197" s="102"/>
      <c r="BIP197" s="102"/>
      <c r="BIQ197" s="102"/>
      <c r="BIR197" s="102"/>
      <c r="BIS197" s="102"/>
      <c r="BIT197" s="102"/>
      <c r="BIU197" s="102"/>
      <c r="BIV197" s="102"/>
      <c r="BIW197" s="102"/>
      <c r="BIX197" s="102"/>
      <c r="BIY197" s="102"/>
      <c r="BIZ197" s="102"/>
      <c r="BJA197" s="102"/>
      <c r="BJB197" s="102"/>
      <c r="BJC197" s="102"/>
      <c r="BJD197" s="102"/>
      <c r="BJE197" s="102"/>
      <c r="BJF197" s="102"/>
      <c r="BJG197" s="102"/>
      <c r="BJH197" s="102"/>
      <c r="BJI197" s="102"/>
      <c r="BJJ197" s="102"/>
      <c r="BJK197" s="102"/>
      <c r="BJL197" s="102"/>
      <c r="BJM197" s="102"/>
      <c r="BJN197" s="102"/>
      <c r="BJO197" s="102"/>
      <c r="BJP197" s="102"/>
      <c r="BJQ197" s="102"/>
      <c r="BJR197" s="102"/>
      <c r="BJS197" s="102"/>
      <c r="BJT197" s="102"/>
      <c r="BJU197" s="102"/>
      <c r="BJV197" s="102"/>
      <c r="BJW197" s="102"/>
      <c r="BJX197" s="102"/>
      <c r="BJY197" s="102"/>
      <c r="BJZ197" s="102"/>
      <c r="BKA197" s="102"/>
      <c r="BKB197" s="102"/>
      <c r="BKC197" s="102"/>
      <c r="BKD197" s="102"/>
      <c r="BKE197" s="102"/>
      <c r="BKF197" s="102"/>
      <c r="BKG197" s="102"/>
      <c r="BKH197" s="102"/>
      <c r="BKI197" s="102"/>
      <c r="BKJ197" s="102"/>
      <c r="BKK197" s="102"/>
      <c r="BKL197" s="102"/>
      <c r="BKM197" s="102"/>
      <c r="BKN197" s="102"/>
      <c r="BKO197" s="102"/>
      <c r="BKP197" s="102"/>
      <c r="BKQ197" s="102"/>
      <c r="BKR197" s="102"/>
      <c r="BKS197" s="102"/>
      <c r="BKT197" s="102"/>
      <c r="BKU197" s="102"/>
      <c r="BKV197" s="102"/>
      <c r="BKW197" s="102"/>
      <c r="BKX197" s="102"/>
      <c r="BKY197" s="102"/>
      <c r="BKZ197" s="102"/>
      <c r="BLA197" s="102"/>
      <c r="BLB197" s="102"/>
      <c r="BLC197" s="102"/>
      <c r="BLD197" s="102"/>
      <c r="BLE197" s="102"/>
      <c r="BLF197" s="102"/>
      <c r="BLG197" s="102"/>
      <c r="BLH197" s="102"/>
      <c r="BLI197" s="102"/>
      <c r="BLJ197" s="102"/>
      <c r="BLK197" s="102"/>
      <c r="BLL197" s="102"/>
      <c r="BLM197" s="102"/>
      <c r="BLN197" s="102"/>
      <c r="BLO197" s="102"/>
      <c r="BLP197" s="102"/>
      <c r="BLQ197" s="102"/>
      <c r="BLR197" s="102"/>
      <c r="BLS197" s="102"/>
      <c r="BLT197" s="102"/>
      <c r="BLU197" s="102"/>
      <c r="BLV197" s="102"/>
      <c r="BLW197" s="102"/>
      <c r="BLX197" s="102"/>
      <c r="BLY197" s="102"/>
      <c r="BLZ197" s="102"/>
      <c r="BMA197" s="102"/>
      <c r="BMB197" s="102"/>
      <c r="BMC197" s="102"/>
      <c r="BMD197" s="102"/>
      <c r="BME197" s="102"/>
      <c r="BMF197" s="102"/>
      <c r="BMG197" s="102"/>
      <c r="BMH197" s="102"/>
      <c r="BMI197" s="102"/>
      <c r="BMJ197" s="102"/>
      <c r="BMK197" s="102"/>
      <c r="BML197" s="102"/>
      <c r="BMM197" s="102"/>
      <c r="BMN197" s="102"/>
      <c r="BMO197" s="102"/>
      <c r="BMP197" s="102"/>
      <c r="BMQ197" s="102"/>
      <c r="BMR197" s="102"/>
      <c r="BMS197" s="102"/>
      <c r="BMT197" s="102"/>
      <c r="BMU197" s="102"/>
      <c r="BMV197" s="102"/>
      <c r="BMW197" s="102"/>
      <c r="BMX197" s="102"/>
      <c r="BMY197" s="102"/>
      <c r="BMZ197" s="102"/>
      <c r="BNA197" s="102"/>
      <c r="BNB197" s="102"/>
      <c r="BNC197" s="102"/>
      <c r="BND197" s="102"/>
      <c r="BNE197" s="102"/>
      <c r="BNF197" s="102"/>
      <c r="BNG197" s="102"/>
      <c r="BNH197" s="102"/>
      <c r="BNI197" s="102"/>
      <c r="BNJ197" s="102"/>
      <c r="BNK197" s="102"/>
      <c r="BNL197" s="102"/>
      <c r="BNM197" s="102"/>
      <c r="BNN197" s="102"/>
      <c r="BNO197" s="102"/>
      <c r="BNP197" s="102"/>
      <c r="BNQ197" s="102"/>
      <c r="BNR197" s="102"/>
      <c r="BNS197" s="102"/>
      <c r="BNT197" s="102"/>
      <c r="BNU197" s="102"/>
      <c r="BNV197" s="102"/>
      <c r="BNW197" s="102"/>
      <c r="BNX197" s="102"/>
      <c r="BNY197" s="102"/>
      <c r="BNZ197" s="102"/>
      <c r="BOA197" s="102"/>
      <c r="BOB197" s="102"/>
      <c r="BOC197" s="102"/>
      <c r="BOD197" s="102"/>
      <c r="BOE197" s="102"/>
      <c r="BOF197" s="102"/>
      <c r="BOG197" s="102"/>
      <c r="BOH197" s="102"/>
      <c r="BOI197" s="102"/>
      <c r="BOJ197" s="102"/>
      <c r="BOK197" s="102"/>
      <c r="BOL197" s="102"/>
      <c r="BOM197" s="102"/>
      <c r="BON197" s="102"/>
      <c r="BOO197" s="102"/>
      <c r="BOP197" s="102"/>
      <c r="BOQ197" s="102"/>
      <c r="BOR197" s="102"/>
      <c r="BOS197" s="102"/>
      <c r="BOT197" s="102"/>
      <c r="BOU197" s="102"/>
      <c r="BOV197" s="102"/>
      <c r="BOW197" s="102"/>
      <c r="BOX197" s="102"/>
      <c r="BOY197" s="102"/>
      <c r="BOZ197" s="102"/>
      <c r="BPA197" s="102"/>
      <c r="BPB197" s="102"/>
      <c r="BPC197" s="102"/>
      <c r="BPD197" s="102"/>
      <c r="BPE197" s="102"/>
      <c r="BPF197" s="102"/>
      <c r="BPG197" s="102"/>
      <c r="BPH197" s="102"/>
      <c r="BPI197" s="102"/>
      <c r="BPJ197" s="102"/>
      <c r="BPK197" s="102"/>
      <c r="BPL197" s="102"/>
      <c r="BPM197" s="102"/>
      <c r="BPN197" s="102"/>
      <c r="BPO197" s="102"/>
      <c r="BPP197" s="102"/>
      <c r="BPQ197" s="102"/>
      <c r="BPR197" s="102"/>
      <c r="BPS197" s="102"/>
      <c r="BPT197" s="102"/>
      <c r="BPU197" s="102"/>
      <c r="BPV197" s="102"/>
      <c r="BPW197" s="102"/>
      <c r="BPX197" s="102"/>
      <c r="BPY197" s="102"/>
      <c r="BPZ197" s="102"/>
      <c r="BQA197" s="102"/>
      <c r="BQB197" s="102"/>
      <c r="BQC197" s="102"/>
      <c r="BQD197" s="102"/>
      <c r="BQE197" s="102"/>
      <c r="BQF197" s="102"/>
      <c r="BQG197" s="102"/>
      <c r="BQH197" s="102"/>
      <c r="BQI197" s="102"/>
      <c r="BQJ197" s="102"/>
      <c r="BQK197" s="102"/>
      <c r="BQL197" s="102"/>
      <c r="BQM197" s="102"/>
      <c r="BQN197" s="102"/>
      <c r="BQO197" s="102"/>
      <c r="BQP197" s="102"/>
      <c r="BQQ197" s="102"/>
      <c r="BQR197" s="102"/>
      <c r="BQS197" s="102"/>
      <c r="BQT197" s="102"/>
      <c r="BQU197" s="102"/>
      <c r="BQV197" s="102"/>
      <c r="BQW197" s="102"/>
      <c r="BQX197" s="102"/>
      <c r="BQY197" s="102"/>
      <c r="BQZ197" s="102"/>
      <c r="BRA197" s="102"/>
      <c r="BRB197" s="102"/>
      <c r="BRC197" s="102"/>
      <c r="BRD197" s="102"/>
      <c r="BRE197" s="102"/>
      <c r="BRF197" s="102"/>
      <c r="BRG197" s="102"/>
      <c r="BRH197" s="102"/>
      <c r="BRI197" s="102"/>
      <c r="BRJ197" s="102"/>
      <c r="BRK197" s="102"/>
      <c r="BRL197" s="102"/>
      <c r="BRM197" s="102"/>
      <c r="BRN197" s="102"/>
      <c r="BRO197" s="102"/>
      <c r="BRP197" s="102"/>
      <c r="BRQ197" s="102"/>
      <c r="BRR197" s="102"/>
      <c r="BRS197" s="102"/>
      <c r="BRT197" s="102"/>
      <c r="BRU197" s="102"/>
      <c r="BRV197" s="102"/>
      <c r="BRW197" s="102"/>
      <c r="BRX197" s="102"/>
      <c r="BRY197" s="102"/>
      <c r="BRZ197" s="102"/>
      <c r="BSA197" s="102"/>
      <c r="BSB197" s="102"/>
      <c r="BSC197" s="102"/>
      <c r="BSD197" s="102"/>
      <c r="BSE197" s="102"/>
      <c r="BSF197" s="102"/>
      <c r="BSG197" s="102"/>
      <c r="BSH197" s="102"/>
      <c r="BSI197" s="102"/>
      <c r="BSJ197" s="102"/>
      <c r="BSK197" s="102"/>
      <c r="BSL197" s="102"/>
      <c r="BSM197" s="102"/>
      <c r="BSN197" s="102"/>
      <c r="BSO197" s="102"/>
      <c r="BSP197" s="102"/>
      <c r="BSQ197" s="102"/>
      <c r="BSR197" s="102"/>
      <c r="BSS197" s="102"/>
      <c r="BST197" s="102"/>
      <c r="BSU197" s="102"/>
      <c r="BSV197" s="102"/>
      <c r="BSW197" s="102"/>
      <c r="BSX197" s="102"/>
      <c r="BSY197" s="102"/>
      <c r="BSZ197" s="102"/>
      <c r="BTA197" s="102"/>
      <c r="BTB197" s="102"/>
      <c r="BTC197" s="102"/>
      <c r="BTD197" s="102"/>
      <c r="BTE197" s="102"/>
      <c r="BTF197" s="102"/>
      <c r="BTG197" s="102"/>
      <c r="BTH197" s="102"/>
      <c r="BTI197" s="102"/>
      <c r="BTJ197" s="102"/>
      <c r="BTK197" s="102"/>
      <c r="BTL197" s="102"/>
      <c r="BTM197" s="102"/>
      <c r="BTN197" s="102"/>
      <c r="BTO197" s="102"/>
      <c r="BTP197" s="102"/>
      <c r="BTQ197" s="102"/>
      <c r="BTR197" s="102"/>
      <c r="BTS197" s="102"/>
      <c r="BTT197" s="102"/>
      <c r="BTU197" s="102"/>
      <c r="BTV197" s="102"/>
      <c r="BTW197" s="102"/>
      <c r="BTX197" s="102"/>
      <c r="BTY197" s="102"/>
      <c r="BTZ197" s="102"/>
      <c r="BUA197" s="102"/>
      <c r="BUB197" s="102"/>
      <c r="BUC197" s="102"/>
      <c r="BUD197" s="102"/>
      <c r="BUE197" s="102"/>
      <c r="BUF197" s="102"/>
      <c r="BUG197" s="102"/>
      <c r="BUH197" s="102"/>
      <c r="BUI197" s="102"/>
      <c r="BUJ197" s="102"/>
      <c r="BUK197" s="102"/>
      <c r="BUL197" s="102"/>
      <c r="BUM197" s="102"/>
      <c r="BUN197" s="102"/>
      <c r="BUO197" s="102"/>
      <c r="BUP197" s="102"/>
      <c r="BUQ197" s="102"/>
      <c r="BUR197" s="102"/>
      <c r="BUS197" s="102"/>
      <c r="BUT197" s="102"/>
      <c r="BUU197" s="102"/>
      <c r="BUV197" s="102"/>
      <c r="BUW197" s="102"/>
      <c r="BUX197" s="102"/>
      <c r="BUY197" s="102"/>
      <c r="BUZ197" s="102"/>
      <c r="BVA197" s="102"/>
      <c r="BVB197" s="102"/>
      <c r="BVC197" s="102"/>
      <c r="BVD197" s="102"/>
      <c r="BVE197" s="102"/>
      <c r="BVF197" s="102"/>
      <c r="BVG197" s="102"/>
      <c r="BVH197" s="102"/>
      <c r="BVI197" s="102"/>
      <c r="BVJ197" s="102"/>
      <c r="BVK197" s="102"/>
      <c r="BVL197" s="102"/>
      <c r="BVM197" s="102"/>
      <c r="BVN197" s="102"/>
      <c r="BVO197" s="102"/>
      <c r="BVP197" s="102"/>
      <c r="BVQ197" s="102"/>
      <c r="BVR197" s="102"/>
      <c r="BVS197" s="102"/>
      <c r="BVT197" s="102"/>
      <c r="BVU197" s="102"/>
      <c r="BVV197" s="102"/>
      <c r="BVW197" s="102"/>
      <c r="BVX197" s="102"/>
      <c r="BVY197" s="102"/>
      <c r="BVZ197" s="102"/>
      <c r="BWA197" s="102"/>
      <c r="BWB197" s="102"/>
      <c r="BWC197" s="102"/>
      <c r="BWD197" s="102"/>
      <c r="BWE197" s="102"/>
      <c r="BWF197" s="102"/>
      <c r="BWG197" s="102"/>
      <c r="BWH197" s="102"/>
      <c r="BWI197" s="102"/>
      <c r="BWJ197" s="102"/>
      <c r="BWK197" s="102"/>
      <c r="BWL197" s="102"/>
      <c r="BWM197" s="102"/>
      <c r="BWN197" s="102"/>
      <c r="BWO197" s="102"/>
      <c r="BWP197" s="102"/>
      <c r="BWQ197" s="102"/>
      <c r="BWR197" s="102"/>
      <c r="BWS197" s="102"/>
      <c r="BWT197" s="102"/>
      <c r="BWU197" s="102"/>
      <c r="BWV197" s="102"/>
      <c r="BWW197" s="102"/>
      <c r="BWX197" s="102"/>
      <c r="BWY197" s="102"/>
      <c r="BWZ197" s="102"/>
      <c r="BXA197" s="102"/>
      <c r="BXB197" s="102"/>
      <c r="BXC197" s="102"/>
      <c r="BXD197" s="102"/>
      <c r="BXE197" s="102"/>
      <c r="BXF197" s="102"/>
      <c r="BXG197" s="102"/>
      <c r="BXH197" s="102"/>
      <c r="BXI197" s="102"/>
      <c r="BXJ197" s="102"/>
      <c r="BXK197" s="102"/>
      <c r="BXL197" s="102"/>
      <c r="BXM197" s="102"/>
      <c r="BXN197" s="102"/>
      <c r="BXO197" s="102"/>
      <c r="BXP197" s="102"/>
      <c r="BXQ197" s="102"/>
      <c r="BXR197" s="102"/>
      <c r="BXS197" s="102"/>
      <c r="BXT197" s="102"/>
      <c r="BXU197" s="102"/>
      <c r="BXV197" s="102"/>
      <c r="BXW197" s="102"/>
      <c r="BXX197" s="102"/>
      <c r="BXY197" s="102"/>
      <c r="BXZ197" s="102"/>
      <c r="BYA197" s="102"/>
      <c r="BYB197" s="102"/>
      <c r="BYC197" s="102"/>
      <c r="BYD197" s="102"/>
      <c r="BYE197" s="102"/>
      <c r="BYF197" s="102"/>
      <c r="BYG197" s="102"/>
      <c r="BYH197" s="102"/>
      <c r="BYI197" s="102"/>
      <c r="BYJ197" s="102"/>
      <c r="BYK197" s="102"/>
      <c r="BYL197" s="102"/>
      <c r="BYM197" s="102"/>
      <c r="BYN197" s="102"/>
      <c r="BYO197" s="102"/>
      <c r="BYP197" s="102"/>
      <c r="BYQ197" s="102"/>
      <c r="BYR197" s="102"/>
      <c r="BYS197" s="102"/>
      <c r="BYT197" s="102"/>
      <c r="BYU197" s="102"/>
      <c r="BYV197" s="102"/>
      <c r="BYW197" s="102"/>
      <c r="BYX197" s="102"/>
      <c r="BYY197" s="102"/>
      <c r="BYZ197" s="102"/>
      <c r="BZA197" s="102"/>
      <c r="BZB197" s="102"/>
      <c r="BZC197" s="102"/>
      <c r="BZD197" s="102"/>
      <c r="BZE197" s="102"/>
      <c r="BZF197" s="102"/>
      <c r="BZG197" s="102"/>
      <c r="BZH197" s="102"/>
      <c r="BZI197" s="102"/>
      <c r="BZJ197" s="102"/>
      <c r="BZK197" s="102"/>
      <c r="BZL197" s="102"/>
      <c r="BZM197" s="102"/>
      <c r="BZN197" s="102"/>
      <c r="BZO197" s="102"/>
      <c r="BZP197" s="102"/>
      <c r="BZQ197" s="102"/>
      <c r="BZR197" s="102"/>
      <c r="BZS197" s="102"/>
      <c r="BZT197" s="102"/>
      <c r="BZU197" s="102"/>
      <c r="BZV197" s="102"/>
      <c r="BZW197" s="102"/>
    </row>
    <row r="198" spans="2:2051" ht="15" customHeight="1">
      <c r="B198" s="112" t="s">
        <v>754</v>
      </c>
      <c r="C198" s="113" t="s">
        <v>393</v>
      </c>
      <c r="D198" s="113" t="s">
        <v>393</v>
      </c>
      <c r="E198" s="113" t="str">
        <f>'Alcance 3'!C87</f>
        <v>Ordenador portátil</v>
      </c>
      <c r="F198" s="113" t="str">
        <f t="shared" si="51"/>
        <v>Ordenador portátil</v>
      </c>
      <c r="G198" s="226" t="s">
        <v>803</v>
      </c>
      <c r="H198" s="237" t="s">
        <v>238</v>
      </c>
      <c r="I198" s="238">
        <v>3</v>
      </c>
      <c r="J198" s="126">
        <f>'Alcance 3'!D87</f>
        <v>0</v>
      </c>
      <c r="K198" s="117" t="str">
        <f>'Alcance 3'!E87</f>
        <v>ud</v>
      </c>
      <c r="L198" s="113"/>
      <c r="M198" s="203">
        <v>1</v>
      </c>
      <c r="N198" s="117"/>
      <c r="O198" s="113">
        <f t="shared" si="52"/>
        <v>0</v>
      </c>
      <c r="P198" s="115" t="str">
        <f t="shared" si="46"/>
        <v>ud</v>
      </c>
      <c r="Q198" s="299">
        <f>VLOOKUP(E198,'Datos 1-Factores emisión'!$B$789:$E$803,2,FALSE)</f>
        <v>623</v>
      </c>
      <c r="R198" s="121">
        <v>0</v>
      </c>
      <c r="S198" s="121">
        <v>0</v>
      </c>
      <c r="T198" s="121">
        <v>0</v>
      </c>
      <c r="U198" s="121">
        <v>0</v>
      </c>
      <c r="V198" s="120">
        <f t="shared" si="47"/>
        <v>0</v>
      </c>
      <c r="W198" s="121">
        <f t="shared" si="47"/>
        <v>0</v>
      </c>
      <c r="X198" s="121">
        <f t="shared" si="47"/>
        <v>0</v>
      </c>
      <c r="Y198" s="121">
        <v>0</v>
      </c>
      <c r="Z198" s="121">
        <v>0</v>
      </c>
      <c r="AA198" s="121">
        <f t="shared" si="48"/>
        <v>0</v>
      </c>
      <c r="AB198" s="120">
        <f>'Datos 2-Potenciales calent glob'!$D$6</f>
        <v>1</v>
      </c>
      <c r="AC198" s="121">
        <f>'Datos 2-Potenciales calent glob'!$D$31</f>
        <v>25</v>
      </c>
      <c r="AD198" s="121">
        <f>'Datos 2-Potenciales calent glob'!$D$32</f>
        <v>298</v>
      </c>
      <c r="AE198" s="123">
        <f>SUMIF('Datos 2-Potenciales calent glob'!$B$6:$B$56,Cálculos!E198,'Datos 2-Potenciales calent glob'!$D$6:$D$56)</f>
        <v>0</v>
      </c>
      <c r="AF198" s="121">
        <f>'Datos 2-Potenciales calent glob'!$D$6</f>
        <v>1</v>
      </c>
      <c r="AG198" s="121">
        <f>'Datos 2-Potenciales calent glob'!$D$6</f>
        <v>1</v>
      </c>
      <c r="AH198" s="120">
        <f t="shared" si="49"/>
        <v>0</v>
      </c>
      <c r="AI198" s="121">
        <f t="shared" si="49"/>
        <v>0</v>
      </c>
      <c r="AJ198" s="121">
        <f t="shared" si="49"/>
        <v>0</v>
      </c>
      <c r="AK198" s="121">
        <f t="shared" si="49"/>
        <v>0</v>
      </c>
      <c r="AL198" s="124">
        <f t="shared" si="50"/>
        <v>0</v>
      </c>
      <c r="AM198" s="121">
        <f t="shared" si="39"/>
        <v>0</v>
      </c>
      <c r="AN198" s="207">
        <f t="shared" si="37"/>
        <v>0</v>
      </c>
      <c r="AO198" s="102"/>
      <c r="AP198" s="102"/>
      <c r="AQ198" s="102"/>
      <c r="AR198" s="102"/>
      <c r="AS198" s="102"/>
      <c r="AT198" s="102"/>
      <c r="AU198" s="102"/>
      <c r="AV198" s="102"/>
      <c r="AW198" s="102"/>
      <c r="AX198" s="102"/>
      <c r="AY198" s="102"/>
      <c r="AZ198" s="102"/>
      <c r="BA198" s="102"/>
      <c r="BB198" s="102"/>
      <c r="BC198" s="102"/>
      <c r="BD198" s="102"/>
      <c r="BE198" s="102"/>
      <c r="BF198" s="102"/>
      <c r="BG198" s="102"/>
      <c r="BH198" s="102"/>
      <c r="BI198" s="102"/>
      <c r="BJ198" s="102"/>
      <c r="BK198" s="102"/>
      <c r="BL198" s="102"/>
      <c r="BM198" s="102"/>
      <c r="BN198" s="102"/>
      <c r="BO198" s="102"/>
      <c r="BP198" s="102"/>
      <c r="BQ198" s="102"/>
      <c r="BR198" s="102"/>
      <c r="BS198" s="102"/>
      <c r="BT198" s="102"/>
      <c r="BU198" s="102"/>
      <c r="BV198" s="102"/>
      <c r="BW198" s="102"/>
      <c r="BX198" s="102"/>
      <c r="BY198" s="102"/>
      <c r="BZ198" s="102"/>
      <c r="CA198" s="102"/>
      <c r="CB198" s="102"/>
      <c r="CC198" s="102"/>
      <c r="CD198" s="102"/>
      <c r="CE198" s="102"/>
      <c r="CF198" s="102"/>
      <c r="CG198" s="102"/>
      <c r="CH198" s="102"/>
      <c r="CI198" s="102"/>
      <c r="CJ198" s="102"/>
      <c r="CK198" s="102"/>
      <c r="CL198" s="102"/>
      <c r="CM198" s="102"/>
      <c r="CN198" s="102"/>
      <c r="CO198" s="102"/>
      <c r="CP198" s="102"/>
      <c r="CQ198" s="102"/>
      <c r="CR198" s="102"/>
      <c r="CS198" s="102"/>
      <c r="CT198" s="102"/>
      <c r="CU198" s="102"/>
      <c r="CV198" s="102"/>
      <c r="CW198" s="102"/>
      <c r="CX198" s="102"/>
      <c r="CY198" s="102"/>
      <c r="CZ198" s="102"/>
      <c r="DA198" s="102"/>
      <c r="DB198" s="102"/>
      <c r="DC198" s="102"/>
      <c r="DD198" s="102"/>
      <c r="DE198" s="102"/>
      <c r="DF198" s="102"/>
      <c r="DG198" s="102"/>
      <c r="DH198" s="102"/>
      <c r="DI198" s="102"/>
      <c r="DJ198" s="102"/>
      <c r="DK198" s="102"/>
      <c r="DL198" s="102"/>
      <c r="DM198" s="102"/>
      <c r="DN198" s="102"/>
      <c r="DO198" s="102"/>
      <c r="DP198" s="102"/>
      <c r="DQ198" s="102"/>
      <c r="DR198" s="102"/>
      <c r="DS198" s="102"/>
      <c r="DT198" s="102"/>
      <c r="DU198" s="102"/>
      <c r="DV198" s="102"/>
      <c r="DW198" s="102"/>
      <c r="DX198" s="102"/>
      <c r="DY198" s="102"/>
      <c r="DZ198" s="102"/>
      <c r="EA198" s="102"/>
      <c r="EB198" s="102"/>
      <c r="EC198" s="102"/>
      <c r="ED198" s="102"/>
      <c r="EE198" s="102"/>
      <c r="EF198" s="102"/>
      <c r="EG198" s="102"/>
      <c r="EH198" s="102"/>
      <c r="EI198" s="102"/>
      <c r="EJ198" s="102"/>
      <c r="EK198" s="102"/>
      <c r="EL198" s="102"/>
      <c r="EM198" s="102"/>
      <c r="EN198" s="102"/>
      <c r="EO198" s="102"/>
      <c r="EP198" s="102"/>
      <c r="EQ198" s="102"/>
      <c r="ER198" s="102"/>
      <c r="ES198" s="102"/>
      <c r="ET198" s="102"/>
      <c r="EU198" s="102"/>
      <c r="EV198" s="102"/>
      <c r="EW198" s="102"/>
      <c r="EX198" s="102"/>
      <c r="EY198" s="102"/>
      <c r="EZ198" s="102"/>
      <c r="FA198" s="102"/>
      <c r="FB198" s="102"/>
      <c r="FC198" s="102"/>
      <c r="FD198" s="102"/>
      <c r="FE198" s="102"/>
      <c r="FF198" s="102"/>
      <c r="FG198" s="102"/>
      <c r="FH198" s="102"/>
      <c r="FI198" s="102"/>
      <c r="FJ198" s="102"/>
      <c r="FK198" s="102"/>
      <c r="FL198" s="102"/>
      <c r="FM198" s="102"/>
      <c r="FN198" s="102"/>
      <c r="FO198" s="102"/>
      <c r="FP198" s="102"/>
      <c r="FQ198" s="102"/>
      <c r="FR198" s="102"/>
      <c r="FS198" s="102"/>
      <c r="FT198" s="102"/>
      <c r="FU198" s="102"/>
      <c r="FV198" s="102"/>
      <c r="FW198" s="102"/>
      <c r="FX198" s="102"/>
      <c r="FY198" s="102"/>
      <c r="FZ198" s="102"/>
      <c r="GA198" s="102"/>
      <c r="GB198" s="102"/>
      <c r="GC198" s="102"/>
      <c r="GD198" s="102"/>
      <c r="GE198" s="102"/>
      <c r="GF198" s="102"/>
      <c r="GG198" s="102"/>
      <c r="GH198" s="102"/>
      <c r="GI198" s="102"/>
      <c r="GJ198" s="102"/>
      <c r="GK198" s="102"/>
      <c r="GL198" s="102"/>
      <c r="GM198" s="102"/>
      <c r="GN198" s="102"/>
      <c r="GO198" s="102"/>
      <c r="GP198" s="102"/>
      <c r="GQ198" s="102"/>
      <c r="GR198" s="102"/>
      <c r="GS198" s="102"/>
      <c r="GT198" s="102"/>
      <c r="GU198" s="102"/>
      <c r="GV198" s="102"/>
      <c r="GW198" s="102"/>
      <c r="GX198" s="102"/>
      <c r="GY198" s="102"/>
      <c r="GZ198" s="102"/>
      <c r="HA198" s="102"/>
      <c r="HB198" s="102"/>
      <c r="HC198" s="102"/>
      <c r="HD198" s="102"/>
      <c r="HE198" s="102"/>
      <c r="HF198" s="102"/>
      <c r="HG198" s="102"/>
      <c r="HH198" s="102"/>
      <c r="HI198" s="102"/>
      <c r="HJ198" s="102"/>
      <c r="HK198" s="102"/>
      <c r="HL198" s="102"/>
      <c r="HM198" s="102"/>
      <c r="HN198" s="102"/>
      <c r="HO198" s="102"/>
      <c r="HP198" s="102"/>
      <c r="HQ198" s="102"/>
      <c r="HR198" s="102"/>
      <c r="HS198" s="102"/>
      <c r="HT198" s="102"/>
      <c r="HU198" s="102"/>
      <c r="HV198" s="102"/>
      <c r="HW198" s="102"/>
      <c r="HX198" s="102"/>
      <c r="HY198" s="102"/>
      <c r="HZ198" s="102"/>
      <c r="IA198" s="102"/>
      <c r="IB198" s="102"/>
      <c r="IC198" s="102"/>
      <c r="ID198" s="102"/>
      <c r="IE198" s="102"/>
      <c r="IF198" s="102"/>
      <c r="IG198" s="102"/>
      <c r="IH198" s="102"/>
      <c r="II198" s="102"/>
      <c r="IJ198" s="102"/>
      <c r="IK198" s="102"/>
      <c r="IL198" s="102"/>
      <c r="IM198" s="102"/>
      <c r="IN198" s="102"/>
      <c r="IO198" s="102"/>
      <c r="IP198" s="102"/>
      <c r="IQ198" s="102"/>
      <c r="IR198" s="102"/>
      <c r="IS198" s="102"/>
      <c r="IT198" s="102"/>
      <c r="IU198" s="102"/>
      <c r="IV198" s="102"/>
      <c r="IW198" s="102"/>
      <c r="IX198" s="102"/>
      <c r="IY198" s="102"/>
      <c r="IZ198" s="102"/>
      <c r="JA198" s="102"/>
      <c r="JB198" s="102"/>
      <c r="JC198" s="102"/>
      <c r="JD198" s="102"/>
      <c r="JE198" s="102"/>
      <c r="JF198" s="102"/>
      <c r="JG198" s="102"/>
      <c r="JH198" s="102"/>
      <c r="JI198" s="102"/>
      <c r="JJ198" s="102"/>
      <c r="JK198" s="102"/>
      <c r="JL198" s="102"/>
      <c r="JM198" s="102"/>
      <c r="JN198" s="102"/>
      <c r="JO198" s="102"/>
      <c r="JP198" s="102"/>
      <c r="JQ198" s="102"/>
      <c r="JR198" s="102"/>
      <c r="JS198" s="102"/>
      <c r="JT198" s="102"/>
      <c r="JU198" s="102"/>
      <c r="JV198" s="102"/>
      <c r="JW198" s="102"/>
      <c r="JX198" s="102"/>
      <c r="JY198" s="102"/>
      <c r="JZ198" s="102"/>
      <c r="KA198" s="102"/>
      <c r="KB198" s="102"/>
      <c r="KC198" s="102"/>
      <c r="KD198" s="102"/>
      <c r="KE198" s="102"/>
      <c r="KF198" s="102"/>
      <c r="KG198" s="102"/>
      <c r="KH198" s="102"/>
      <c r="KI198" s="102"/>
      <c r="KJ198" s="102"/>
      <c r="KK198" s="102"/>
      <c r="KL198" s="102"/>
      <c r="KM198" s="102"/>
      <c r="KN198" s="102"/>
      <c r="KO198" s="102"/>
      <c r="KP198" s="102"/>
      <c r="KQ198" s="102"/>
      <c r="KR198" s="102"/>
      <c r="KS198" s="102"/>
      <c r="KT198" s="102"/>
      <c r="KU198" s="102"/>
      <c r="KV198" s="102"/>
      <c r="KW198" s="102"/>
      <c r="KX198" s="102"/>
      <c r="KY198" s="102"/>
      <c r="KZ198" s="102"/>
      <c r="LA198" s="102"/>
      <c r="LB198" s="102"/>
      <c r="LC198" s="102"/>
      <c r="LD198" s="102"/>
      <c r="LE198" s="102"/>
      <c r="LF198" s="102"/>
      <c r="LG198" s="102"/>
      <c r="LH198" s="102"/>
      <c r="LI198" s="102"/>
      <c r="LJ198" s="102"/>
      <c r="LK198" s="102"/>
      <c r="LL198" s="102"/>
      <c r="LM198" s="102"/>
      <c r="LN198" s="102"/>
      <c r="LO198" s="102"/>
      <c r="LP198" s="102"/>
      <c r="LQ198" s="102"/>
      <c r="LR198" s="102"/>
      <c r="LS198" s="102"/>
      <c r="LT198" s="102"/>
      <c r="LU198" s="102"/>
      <c r="LV198" s="102"/>
      <c r="LW198" s="102"/>
      <c r="LX198" s="102"/>
      <c r="LY198" s="102"/>
      <c r="LZ198" s="102"/>
      <c r="MA198" s="102"/>
      <c r="MB198" s="102"/>
      <c r="MC198" s="102"/>
      <c r="MD198" s="102"/>
      <c r="ME198" s="102"/>
      <c r="MF198" s="102"/>
      <c r="MG198" s="102"/>
      <c r="MH198" s="102"/>
      <c r="MI198" s="102"/>
      <c r="MJ198" s="102"/>
      <c r="MK198" s="102"/>
      <c r="ML198" s="102"/>
      <c r="MM198" s="102"/>
      <c r="MN198" s="102"/>
      <c r="MO198" s="102"/>
      <c r="MP198" s="102"/>
      <c r="MQ198" s="102"/>
      <c r="MR198" s="102"/>
      <c r="MS198" s="102"/>
      <c r="MT198" s="102"/>
      <c r="MU198" s="102"/>
      <c r="MV198" s="102"/>
      <c r="MW198" s="102"/>
      <c r="MX198" s="102"/>
      <c r="MY198" s="102"/>
      <c r="MZ198" s="102"/>
      <c r="NA198" s="102"/>
      <c r="NB198" s="102"/>
      <c r="NC198" s="102"/>
      <c r="ND198" s="102"/>
      <c r="NE198" s="102"/>
      <c r="NF198" s="102"/>
      <c r="NG198" s="102"/>
      <c r="NH198" s="102"/>
      <c r="NI198" s="102"/>
      <c r="NJ198" s="102"/>
      <c r="NK198" s="102"/>
      <c r="NL198" s="102"/>
      <c r="NM198" s="102"/>
      <c r="NN198" s="102"/>
      <c r="NO198" s="102"/>
      <c r="NP198" s="102"/>
      <c r="NQ198" s="102"/>
      <c r="NR198" s="102"/>
      <c r="NS198" s="102"/>
      <c r="NT198" s="102"/>
      <c r="NU198" s="102"/>
      <c r="NV198" s="102"/>
      <c r="NW198" s="102"/>
      <c r="NX198" s="102"/>
      <c r="NY198" s="102"/>
      <c r="NZ198" s="102"/>
      <c r="OA198" s="102"/>
      <c r="OB198" s="102"/>
      <c r="OC198" s="102"/>
      <c r="OD198" s="102"/>
      <c r="OE198" s="102"/>
      <c r="OF198" s="102"/>
      <c r="OG198" s="102"/>
      <c r="OH198" s="102"/>
      <c r="OI198" s="102"/>
      <c r="OJ198" s="102"/>
      <c r="OK198" s="102"/>
      <c r="OL198" s="102"/>
      <c r="OM198" s="102"/>
      <c r="ON198" s="102"/>
      <c r="OO198" s="102"/>
      <c r="OP198" s="102"/>
      <c r="OQ198" s="102"/>
      <c r="OR198" s="102"/>
      <c r="OS198" s="102"/>
      <c r="OT198" s="102"/>
      <c r="OU198" s="102"/>
      <c r="OV198" s="102"/>
      <c r="OW198" s="102"/>
      <c r="OX198" s="102"/>
      <c r="OY198" s="102"/>
      <c r="OZ198" s="102"/>
      <c r="PA198" s="102"/>
      <c r="PB198" s="102"/>
      <c r="PC198" s="102"/>
      <c r="PD198" s="102"/>
      <c r="PE198" s="102"/>
      <c r="PF198" s="102"/>
      <c r="PG198" s="102"/>
      <c r="PH198" s="102"/>
      <c r="PI198" s="102"/>
      <c r="PJ198" s="102"/>
      <c r="PK198" s="102"/>
      <c r="PL198" s="102"/>
      <c r="PM198" s="102"/>
      <c r="PN198" s="102"/>
      <c r="PO198" s="102"/>
      <c r="PP198" s="102"/>
      <c r="PQ198" s="102"/>
      <c r="PR198" s="102"/>
      <c r="PS198" s="102"/>
      <c r="PT198" s="102"/>
      <c r="PU198" s="102"/>
      <c r="PV198" s="102"/>
      <c r="PW198" s="102"/>
      <c r="PX198" s="102"/>
      <c r="PY198" s="102"/>
      <c r="PZ198" s="102"/>
      <c r="QA198" s="102"/>
      <c r="QB198" s="102"/>
      <c r="QC198" s="102"/>
      <c r="QD198" s="102"/>
      <c r="QE198" s="102"/>
      <c r="QF198" s="102"/>
      <c r="QG198" s="102"/>
      <c r="QH198" s="102"/>
      <c r="QI198" s="102"/>
      <c r="QJ198" s="102"/>
      <c r="QK198" s="102"/>
      <c r="QL198" s="102"/>
      <c r="QM198" s="102"/>
      <c r="QN198" s="102"/>
      <c r="QO198" s="102"/>
      <c r="QP198" s="102"/>
      <c r="QQ198" s="102"/>
      <c r="QR198" s="102"/>
      <c r="QS198" s="102"/>
      <c r="QT198" s="102"/>
      <c r="QU198" s="102"/>
      <c r="QV198" s="102"/>
      <c r="QW198" s="102"/>
      <c r="QX198" s="102"/>
      <c r="QY198" s="102"/>
      <c r="QZ198" s="102"/>
      <c r="RA198" s="102"/>
      <c r="RB198" s="102"/>
      <c r="RC198" s="102"/>
      <c r="RD198" s="102"/>
      <c r="RE198" s="102"/>
      <c r="RF198" s="102"/>
      <c r="RG198" s="102"/>
      <c r="RH198" s="102"/>
      <c r="RI198" s="102"/>
      <c r="RJ198" s="102"/>
      <c r="RK198" s="102"/>
      <c r="RL198" s="102"/>
      <c r="RM198" s="102"/>
      <c r="RN198" s="102"/>
      <c r="RO198" s="102"/>
      <c r="RP198" s="102"/>
      <c r="RQ198" s="102"/>
      <c r="RR198" s="102"/>
      <c r="RS198" s="102"/>
      <c r="RT198" s="102"/>
      <c r="RU198" s="102"/>
      <c r="RV198" s="102"/>
      <c r="RW198" s="102"/>
      <c r="RX198" s="102"/>
      <c r="RY198" s="102"/>
      <c r="RZ198" s="102"/>
      <c r="SA198" s="102"/>
      <c r="SB198" s="102"/>
      <c r="SC198" s="102"/>
      <c r="SD198" s="102"/>
      <c r="SE198" s="102"/>
      <c r="SF198" s="102"/>
      <c r="SG198" s="102"/>
      <c r="SH198" s="102"/>
      <c r="SI198" s="102"/>
      <c r="SJ198" s="102"/>
      <c r="SK198" s="102"/>
      <c r="SL198" s="102"/>
      <c r="SM198" s="102"/>
      <c r="SN198" s="102"/>
      <c r="SO198" s="102"/>
      <c r="SP198" s="102"/>
      <c r="SQ198" s="102"/>
      <c r="SR198" s="102"/>
      <c r="SS198" s="102"/>
      <c r="ST198" s="102"/>
      <c r="SU198" s="102"/>
      <c r="SV198" s="102"/>
      <c r="SW198" s="102"/>
      <c r="SX198" s="102"/>
      <c r="SY198" s="102"/>
      <c r="SZ198" s="102"/>
      <c r="TA198" s="102"/>
      <c r="TB198" s="102"/>
      <c r="TC198" s="102"/>
      <c r="TD198" s="102"/>
      <c r="TE198" s="102"/>
      <c r="TF198" s="102"/>
      <c r="TG198" s="102"/>
      <c r="TH198" s="102"/>
      <c r="TI198" s="102"/>
      <c r="TJ198" s="102"/>
      <c r="TK198" s="102"/>
      <c r="TL198" s="102"/>
      <c r="TM198" s="102"/>
      <c r="TN198" s="102"/>
      <c r="TO198" s="102"/>
      <c r="TP198" s="102"/>
      <c r="TQ198" s="102"/>
      <c r="TR198" s="102"/>
      <c r="TS198" s="102"/>
      <c r="TT198" s="102"/>
      <c r="TU198" s="102"/>
      <c r="TV198" s="102"/>
      <c r="TW198" s="102"/>
      <c r="TX198" s="102"/>
      <c r="TY198" s="102"/>
      <c r="TZ198" s="102"/>
      <c r="UA198" s="102"/>
      <c r="UB198" s="102"/>
      <c r="UC198" s="102"/>
      <c r="UD198" s="102"/>
      <c r="UE198" s="102"/>
      <c r="UF198" s="102"/>
      <c r="UG198" s="102"/>
      <c r="UH198" s="102"/>
      <c r="UI198" s="102"/>
      <c r="UJ198" s="102"/>
      <c r="UK198" s="102"/>
      <c r="UL198" s="102"/>
      <c r="UM198" s="102"/>
      <c r="UN198" s="102"/>
      <c r="UO198" s="102"/>
      <c r="UP198" s="102"/>
      <c r="UQ198" s="102"/>
      <c r="UR198" s="102"/>
      <c r="US198" s="102"/>
      <c r="UT198" s="102"/>
      <c r="UU198" s="102"/>
      <c r="UV198" s="102"/>
      <c r="UW198" s="102"/>
      <c r="UX198" s="102"/>
      <c r="UY198" s="102"/>
      <c r="UZ198" s="102"/>
      <c r="VA198" s="102"/>
      <c r="VB198" s="102"/>
      <c r="VC198" s="102"/>
      <c r="VD198" s="102"/>
      <c r="VE198" s="102"/>
      <c r="VF198" s="102"/>
      <c r="VG198" s="102"/>
      <c r="VH198" s="102"/>
      <c r="VI198" s="102"/>
      <c r="VJ198" s="102"/>
      <c r="VK198" s="102"/>
      <c r="VL198" s="102"/>
      <c r="VM198" s="102"/>
      <c r="VN198" s="102"/>
      <c r="VO198" s="102"/>
      <c r="VP198" s="102"/>
      <c r="VQ198" s="102"/>
      <c r="VR198" s="102"/>
      <c r="VS198" s="102"/>
      <c r="VT198" s="102"/>
      <c r="VU198" s="102"/>
      <c r="VV198" s="102"/>
      <c r="VW198" s="102"/>
      <c r="VX198" s="102"/>
      <c r="VY198" s="102"/>
      <c r="VZ198" s="102"/>
      <c r="WA198" s="102"/>
      <c r="WB198" s="102"/>
      <c r="WC198" s="102"/>
      <c r="WD198" s="102"/>
      <c r="WE198" s="102"/>
      <c r="WF198" s="102"/>
      <c r="WG198" s="102"/>
      <c r="WH198" s="102"/>
      <c r="WI198" s="102"/>
      <c r="WJ198" s="102"/>
      <c r="WK198" s="102"/>
      <c r="WL198" s="102"/>
      <c r="WM198" s="102"/>
      <c r="WN198" s="102"/>
      <c r="WO198" s="102"/>
      <c r="WP198" s="102"/>
      <c r="WQ198" s="102"/>
      <c r="WR198" s="102"/>
      <c r="WS198" s="102"/>
      <c r="WT198" s="102"/>
      <c r="WU198" s="102"/>
      <c r="WV198" s="102"/>
      <c r="WW198" s="102"/>
      <c r="WX198" s="102"/>
      <c r="WY198" s="102"/>
      <c r="WZ198" s="102"/>
      <c r="XA198" s="102"/>
      <c r="XB198" s="102"/>
      <c r="XC198" s="102"/>
      <c r="XD198" s="102"/>
      <c r="XE198" s="102"/>
      <c r="XF198" s="102"/>
      <c r="XG198" s="102"/>
      <c r="XH198" s="102"/>
      <c r="XI198" s="102"/>
      <c r="XJ198" s="102"/>
      <c r="XK198" s="102"/>
      <c r="XL198" s="102"/>
      <c r="XM198" s="102"/>
      <c r="XN198" s="102"/>
      <c r="XO198" s="102"/>
      <c r="XP198" s="102"/>
      <c r="XQ198" s="102"/>
      <c r="XR198" s="102"/>
      <c r="XS198" s="102"/>
      <c r="XT198" s="102"/>
      <c r="XU198" s="102"/>
      <c r="XV198" s="102"/>
      <c r="XW198" s="102"/>
      <c r="XX198" s="102"/>
      <c r="XY198" s="102"/>
      <c r="XZ198" s="102"/>
      <c r="YA198" s="102"/>
      <c r="YB198" s="102"/>
      <c r="YC198" s="102"/>
      <c r="YD198" s="102"/>
      <c r="YE198" s="102"/>
      <c r="YF198" s="102"/>
      <c r="YG198" s="102"/>
      <c r="YH198" s="102"/>
      <c r="YI198" s="102"/>
      <c r="YJ198" s="102"/>
      <c r="YK198" s="102"/>
      <c r="YL198" s="102"/>
      <c r="YM198" s="102"/>
      <c r="YN198" s="102"/>
      <c r="YO198" s="102"/>
      <c r="YP198" s="102"/>
      <c r="YQ198" s="102"/>
      <c r="YR198" s="102"/>
      <c r="YS198" s="102"/>
      <c r="YT198" s="102"/>
      <c r="YU198" s="102"/>
      <c r="YV198" s="102"/>
      <c r="YW198" s="102"/>
      <c r="YX198" s="102"/>
      <c r="YY198" s="102"/>
      <c r="YZ198" s="102"/>
      <c r="ZA198" s="102"/>
      <c r="ZB198" s="102"/>
      <c r="ZC198" s="102"/>
      <c r="ZD198" s="102"/>
      <c r="ZE198" s="102"/>
      <c r="ZF198" s="102"/>
      <c r="ZG198" s="102"/>
      <c r="ZH198" s="102"/>
      <c r="ZI198" s="102"/>
      <c r="ZJ198" s="102"/>
      <c r="ZK198" s="102"/>
      <c r="ZL198" s="102"/>
      <c r="ZM198" s="102"/>
      <c r="ZN198" s="102"/>
      <c r="ZO198" s="102"/>
      <c r="ZP198" s="102"/>
      <c r="ZQ198" s="102"/>
      <c r="ZR198" s="102"/>
      <c r="ZS198" s="102"/>
      <c r="ZT198" s="102"/>
      <c r="ZU198" s="102"/>
      <c r="ZV198" s="102"/>
      <c r="ZW198" s="102"/>
      <c r="ZX198" s="102"/>
      <c r="ZY198" s="102"/>
      <c r="ZZ198" s="102"/>
      <c r="AAA198" s="102"/>
      <c r="AAB198" s="102"/>
      <c r="AAC198" s="102"/>
      <c r="AAD198" s="102"/>
      <c r="AAE198" s="102"/>
      <c r="AAF198" s="102"/>
      <c r="AAG198" s="102"/>
      <c r="AAH198" s="102"/>
      <c r="AAI198" s="102"/>
      <c r="AAJ198" s="102"/>
      <c r="AAK198" s="102"/>
      <c r="AAL198" s="102"/>
      <c r="AAM198" s="102"/>
      <c r="AAN198" s="102"/>
      <c r="AAO198" s="102"/>
      <c r="AAP198" s="102"/>
      <c r="AAQ198" s="102"/>
      <c r="AAR198" s="102"/>
      <c r="AAS198" s="102"/>
      <c r="AAT198" s="102"/>
      <c r="AAU198" s="102"/>
      <c r="AAV198" s="102"/>
      <c r="AAW198" s="102"/>
      <c r="AAX198" s="102"/>
      <c r="AAY198" s="102"/>
      <c r="AAZ198" s="102"/>
      <c r="ABA198" s="102"/>
      <c r="ABB198" s="102"/>
      <c r="ABC198" s="102"/>
      <c r="ABD198" s="102"/>
      <c r="ABE198" s="102"/>
      <c r="ABF198" s="102"/>
      <c r="ABG198" s="102"/>
      <c r="ABH198" s="102"/>
      <c r="ABI198" s="102"/>
      <c r="ABJ198" s="102"/>
      <c r="ABK198" s="102"/>
      <c r="ABL198" s="102"/>
      <c r="ABM198" s="102"/>
      <c r="ABN198" s="102"/>
      <c r="ABO198" s="102"/>
      <c r="ABP198" s="102"/>
      <c r="ABQ198" s="102"/>
      <c r="ABR198" s="102"/>
      <c r="ABS198" s="102"/>
      <c r="ABT198" s="102"/>
      <c r="ABU198" s="102"/>
      <c r="ABV198" s="102"/>
      <c r="ABW198" s="102"/>
      <c r="ABX198" s="102"/>
      <c r="ABY198" s="102"/>
      <c r="ABZ198" s="102"/>
      <c r="ACA198" s="102"/>
      <c r="ACB198" s="102"/>
      <c r="ACC198" s="102"/>
      <c r="ACD198" s="102"/>
      <c r="ACE198" s="102"/>
      <c r="ACF198" s="102"/>
      <c r="ACG198" s="102"/>
      <c r="ACH198" s="102"/>
      <c r="ACI198" s="102"/>
      <c r="ACJ198" s="102"/>
      <c r="ACK198" s="102"/>
      <c r="ACL198" s="102"/>
      <c r="ACM198" s="102"/>
      <c r="ACN198" s="102"/>
      <c r="ACO198" s="102"/>
      <c r="ACP198" s="102"/>
      <c r="ACQ198" s="102"/>
      <c r="ACR198" s="102"/>
      <c r="ACS198" s="102"/>
      <c r="ACT198" s="102"/>
      <c r="ACU198" s="102"/>
      <c r="ACV198" s="102"/>
      <c r="ACW198" s="102"/>
      <c r="ACX198" s="102"/>
      <c r="ACY198" s="102"/>
      <c r="ACZ198" s="102"/>
      <c r="ADA198" s="102"/>
      <c r="ADB198" s="102"/>
      <c r="ADC198" s="102"/>
      <c r="ADD198" s="102"/>
      <c r="ADE198" s="102"/>
      <c r="ADF198" s="102"/>
      <c r="ADG198" s="102"/>
      <c r="ADH198" s="102"/>
      <c r="ADI198" s="102"/>
      <c r="ADJ198" s="102"/>
      <c r="ADK198" s="102"/>
      <c r="ADL198" s="102"/>
      <c r="ADM198" s="102"/>
      <c r="ADN198" s="102"/>
      <c r="ADO198" s="102"/>
      <c r="ADP198" s="102"/>
      <c r="ADQ198" s="102"/>
      <c r="ADR198" s="102"/>
      <c r="ADS198" s="102"/>
      <c r="ADT198" s="102"/>
      <c r="ADU198" s="102"/>
      <c r="ADV198" s="102"/>
      <c r="ADW198" s="102"/>
      <c r="ADX198" s="102"/>
      <c r="ADY198" s="102"/>
      <c r="ADZ198" s="102"/>
      <c r="AEA198" s="102"/>
      <c r="AEB198" s="102"/>
      <c r="AEC198" s="102"/>
      <c r="AED198" s="102"/>
      <c r="AEE198" s="102"/>
      <c r="AEF198" s="102"/>
      <c r="AEG198" s="102"/>
      <c r="AEH198" s="102"/>
      <c r="AEI198" s="102"/>
      <c r="AEJ198" s="102"/>
      <c r="AEK198" s="102"/>
      <c r="AEL198" s="102"/>
      <c r="AEM198" s="102"/>
      <c r="AEN198" s="102"/>
      <c r="AEO198" s="102"/>
      <c r="AEP198" s="102"/>
      <c r="AEQ198" s="102"/>
      <c r="AER198" s="102"/>
      <c r="AES198" s="102"/>
      <c r="AET198" s="102"/>
      <c r="AEU198" s="102"/>
      <c r="AEV198" s="102"/>
      <c r="AEW198" s="102"/>
      <c r="AEX198" s="102"/>
      <c r="AEY198" s="102"/>
      <c r="AEZ198" s="102"/>
      <c r="AFA198" s="102"/>
      <c r="AFB198" s="102"/>
      <c r="AFC198" s="102"/>
      <c r="AFD198" s="102"/>
      <c r="AFE198" s="102"/>
      <c r="AFF198" s="102"/>
      <c r="AFG198" s="102"/>
      <c r="AFH198" s="102"/>
      <c r="AFI198" s="102"/>
      <c r="AFJ198" s="102"/>
      <c r="AFK198" s="102"/>
      <c r="AFL198" s="102"/>
      <c r="AFM198" s="102"/>
      <c r="AFN198" s="102"/>
      <c r="AFO198" s="102"/>
      <c r="AFP198" s="102"/>
      <c r="AFQ198" s="102"/>
      <c r="AFR198" s="102"/>
      <c r="AFS198" s="102"/>
      <c r="AFT198" s="102"/>
      <c r="AFU198" s="102"/>
      <c r="AFV198" s="102"/>
      <c r="AFW198" s="102"/>
      <c r="AFX198" s="102"/>
      <c r="AFY198" s="102"/>
      <c r="AFZ198" s="102"/>
      <c r="AGA198" s="102"/>
      <c r="AGB198" s="102"/>
      <c r="AGC198" s="102"/>
      <c r="AGD198" s="102"/>
      <c r="AGE198" s="102"/>
      <c r="AGF198" s="102"/>
      <c r="AGG198" s="102"/>
      <c r="AGH198" s="102"/>
      <c r="AGI198" s="102"/>
      <c r="AGJ198" s="102"/>
      <c r="AGK198" s="102"/>
      <c r="AGL198" s="102"/>
      <c r="AGM198" s="102"/>
      <c r="AGN198" s="102"/>
      <c r="AGO198" s="102"/>
      <c r="AGP198" s="102"/>
      <c r="AGQ198" s="102"/>
      <c r="AGR198" s="102"/>
      <c r="AGS198" s="102"/>
      <c r="AGT198" s="102"/>
      <c r="AGU198" s="102"/>
      <c r="AGV198" s="102"/>
      <c r="AGW198" s="102"/>
      <c r="AGX198" s="102"/>
      <c r="AGY198" s="102"/>
      <c r="AGZ198" s="102"/>
      <c r="AHA198" s="102"/>
      <c r="AHB198" s="102"/>
      <c r="AHC198" s="102"/>
      <c r="AHD198" s="102"/>
      <c r="AHE198" s="102"/>
      <c r="AHF198" s="102"/>
      <c r="AHG198" s="102"/>
      <c r="AHH198" s="102"/>
      <c r="AHI198" s="102"/>
      <c r="AHJ198" s="102"/>
      <c r="AHK198" s="102"/>
      <c r="AHL198" s="102"/>
      <c r="AHM198" s="102"/>
      <c r="AHN198" s="102"/>
      <c r="AHO198" s="102"/>
      <c r="AHP198" s="102"/>
      <c r="AHQ198" s="102"/>
      <c r="AHR198" s="102"/>
      <c r="AHS198" s="102"/>
      <c r="AHT198" s="102"/>
      <c r="AHU198" s="102"/>
      <c r="AHV198" s="102"/>
      <c r="AHW198" s="102"/>
      <c r="AHX198" s="102"/>
      <c r="AHY198" s="102"/>
      <c r="AHZ198" s="102"/>
      <c r="AIA198" s="102"/>
      <c r="AIB198" s="102"/>
      <c r="AIC198" s="102"/>
      <c r="AID198" s="102"/>
      <c r="AIE198" s="102"/>
      <c r="AIF198" s="102"/>
      <c r="AIG198" s="102"/>
      <c r="AIH198" s="102"/>
      <c r="AII198" s="102"/>
      <c r="AIJ198" s="102"/>
      <c r="AIK198" s="102"/>
      <c r="AIL198" s="102"/>
      <c r="AIM198" s="102"/>
      <c r="AIN198" s="102"/>
      <c r="AIO198" s="102"/>
      <c r="AIP198" s="102"/>
      <c r="AIQ198" s="102"/>
      <c r="AIR198" s="102"/>
      <c r="AIS198" s="102"/>
      <c r="AIT198" s="102"/>
      <c r="AIU198" s="102"/>
      <c r="AIV198" s="102"/>
      <c r="AIW198" s="102"/>
      <c r="AIX198" s="102"/>
      <c r="AIY198" s="102"/>
      <c r="AIZ198" s="102"/>
      <c r="AJA198" s="102"/>
      <c r="AJB198" s="102"/>
      <c r="AJC198" s="102"/>
      <c r="AJD198" s="102"/>
      <c r="AJE198" s="102"/>
      <c r="AJF198" s="102"/>
      <c r="AJG198" s="102"/>
      <c r="AJH198" s="102"/>
      <c r="AJI198" s="102"/>
      <c r="AJJ198" s="102"/>
      <c r="AJK198" s="102"/>
      <c r="AJL198" s="102"/>
      <c r="AJM198" s="102"/>
      <c r="AJN198" s="102"/>
      <c r="AJO198" s="102"/>
      <c r="AJP198" s="102"/>
      <c r="AJQ198" s="102"/>
      <c r="AJR198" s="102"/>
      <c r="AJS198" s="102"/>
      <c r="AJT198" s="102"/>
      <c r="AJU198" s="102"/>
      <c r="AJV198" s="102"/>
      <c r="AJW198" s="102"/>
      <c r="AJX198" s="102"/>
      <c r="AJY198" s="102"/>
      <c r="AJZ198" s="102"/>
      <c r="AKA198" s="102"/>
      <c r="AKB198" s="102"/>
      <c r="AKC198" s="102"/>
      <c r="AKD198" s="102"/>
      <c r="AKE198" s="102"/>
      <c r="AKF198" s="102"/>
      <c r="AKG198" s="102"/>
      <c r="AKH198" s="102"/>
      <c r="AKI198" s="102"/>
      <c r="AKJ198" s="102"/>
      <c r="AKK198" s="102"/>
      <c r="AKL198" s="102"/>
      <c r="AKM198" s="102"/>
      <c r="AKN198" s="102"/>
      <c r="AKO198" s="102"/>
      <c r="AKP198" s="102"/>
      <c r="AKQ198" s="102"/>
      <c r="AKR198" s="102"/>
      <c r="AKS198" s="102"/>
      <c r="AKT198" s="102"/>
      <c r="AKU198" s="102"/>
      <c r="AKV198" s="102"/>
      <c r="AKW198" s="102"/>
      <c r="AKX198" s="102"/>
      <c r="AKY198" s="102"/>
      <c r="AKZ198" s="102"/>
      <c r="ALA198" s="102"/>
      <c r="ALB198" s="102"/>
      <c r="ALC198" s="102"/>
      <c r="ALD198" s="102"/>
      <c r="ALE198" s="102"/>
      <c r="ALF198" s="102"/>
      <c r="ALG198" s="102"/>
      <c r="ALH198" s="102"/>
      <c r="ALI198" s="102"/>
      <c r="ALJ198" s="102"/>
      <c r="ALK198" s="102"/>
      <c r="ALL198" s="102"/>
      <c r="ALM198" s="102"/>
      <c r="ALN198" s="102"/>
      <c r="ALO198" s="102"/>
      <c r="ALP198" s="102"/>
      <c r="ALQ198" s="102"/>
      <c r="ALR198" s="102"/>
      <c r="ALS198" s="102"/>
      <c r="ALT198" s="102"/>
      <c r="ALU198" s="102"/>
      <c r="ALV198" s="102"/>
      <c r="ALW198" s="102"/>
      <c r="ALX198" s="102"/>
      <c r="ALY198" s="102"/>
      <c r="ALZ198" s="102"/>
      <c r="AMA198" s="102"/>
      <c r="AMB198" s="102"/>
      <c r="AMC198" s="102"/>
      <c r="AMD198" s="102"/>
      <c r="AME198" s="102"/>
      <c r="AMF198" s="102"/>
      <c r="AMG198" s="102"/>
      <c r="AMH198" s="102"/>
      <c r="AMI198" s="102"/>
      <c r="AMJ198" s="102"/>
      <c r="AMK198" s="102"/>
      <c r="AML198" s="102"/>
      <c r="AMM198" s="102"/>
      <c r="AMN198" s="102"/>
      <c r="AMO198" s="102"/>
      <c r="AMP198" s="102"/>
      <c r="AMQ198" s="102"/>
      <c r="AMR198" s="102"/>
      <c r="AMS198" s="102"/>
      <c r="AMT198" s="102"/>
      <c r="AMU198" s="102"/>
      <c r="AMV198" s="102"/>
      <c r="AMW198" s="102"/>
      <c r="AMX198" s="102"/>
      <c r="AMY198" s="102"/>
      <c r="AMZ198" s="102"/>
      <c r="ANA198" s="102"/>
      <c r="ANB198" s="102"/>
      <c r="ANC198" s="102"/>
      <c r="AND198" s="102"/>
      <c r="ANE198" s="102"/>
      <c r="ANF198" s="102"/>
      <c r="ANG198" s="102"/>
      <c r="ANH198" s="102"/>
      <c r="ANI198" s="102"/>
      <c r="ANJ198" s="102"/>
      <c r="ANK198" s="102"/>
      <c r="ANL198" s="102"/>
      <c r="ANM198" s="102"/>
      <c r="ANN198" s="102"/>
      <c r="ANO198" s="102"/>
      <c r="ANP198" s="102"/>
      <c r="ANQ198" s="102"/>
      <c r="ANR198" s="102"/>
      <c r="ANS198" s="102"/>
      <c r="ANT198" s="102"/>
      <c r="ANU198" s="102"/>
      <c r="ANV198" s="102"/>
      <c r="ANW198" s="102"/>
      <c r="ANX198" s="102"/>
      <c r="ANY198" s="102"/>
      <c r="ANZ198" s="102"/>
      <c r="AOA198" s="102"/>
      <c r="AOB198" s="102"/>
      <c r="AOC198" s="102"/>
      <c r="AOD198" s="102"/>
      <c r="AOE198" s="102"/>
      <c r="AOF198" s="102"/>
      <c r="AOG198" s="102"/>
      <c r="AOH198" s="102"/>
      <c r="AOI198" s="102"/>
      <c r="AOJ198" s="102"/>
      <c r="AOK198" s="102"/>
      <c r="AOL198" s="102"/>
      <c r="AOM198" s="102"/>
      <c r="AON198" s="102"/>
      <c r="AOO198" s="102"/>
      <c r="AOP198" s="102"/>
      <c r="AOQ198" s="102"/>
      <c r="AOR198" s="102"/>
      <c r="AOS198" s="102"/>
      <c r="AOT198" s="102"/>
      <c r="AOU198" s="102"/>
      <c r="AOV198" s="102"/>
      <c r="AOW198" s="102"/>
      <c r="AOX198" s="102"/>
      <c r="AOY198" s="102"/>
      <c r="AOZ198" s="102"/>
      <c r="APA198" s="102"/>
      <c r="APB198" s="102"/>
      <c r="APC198" s="102"/>
      <c r="APD198" s="102"/>
      <c r="APE198" s="102"/>
      <c r="APF198" s="102"/>
      <c r="APG198" s="102"/>
      <c r="APH198" s="102"/>
      <c r="API198" s="102"/>
      <c r="APJ198" s="102"/>
      <c r="APK198" s="102"/>
      <c r="APL198" s="102"/>
      <c r="APM198" s="102"/>
      <c r="APN198" s="102"/>
      <c r="APO198" s="102"/>
      <c r="APP198" s="102"/>
      <c r="APQ198" s="102"/>
      <c r="APR198" s="102"/>
      <c r="APS198" s="102"/>
      <c r="APT198" s="102"/>
      <c r="APU198" s="102"/>
      <c r="APV198" s="102"/>
      <c r="APW198" s="102"/>
      <c r="APX198" s="102"/>
      <c r="APY198" s="102"/>
      <c r="APZ198" s="102"/>
      <c r="AQA198" s="102"/>
      <c r="AQB198" s="102"/>
      <c r="AQC198" s="102"/>
      <c r="AQD198" s="102"/>
      <c r="AQE198" s="102"/>
      <c r="AQF198" s="102"/>
      <c r="AQG198" s="102"/>
      <c r="AQH198" s="102"/>
      <c r="AQI198" s="102"/>
      <c r="AQJ198" s="102"/>
      <c r="AQK198" s="102"/>
      <c r="AQL198" s="102"/>
      <c r="AQM198" s="102"/>
      <c r="AQN198" s="102"/>
      <c r="AQO198" s="102"/>
      <c r="AQP198" s="102"/>
      <c r="AQQ198" s="102"/>
      <c r="AQR198" s="102"/>
      <c r="AQS198" s="102"/>
      <c r="AQT198" s="102"/>
      <c r="AQU198" s="102"/>
      <c r="AQV198" s="102"/>
      <c r="AQW198" s="102"/>
      <c r="AQX198" s="102"/>
      <c r="AQY198" s="102"/>
      <c r="AQZ198" s="102"/>
      <c r="ARA198" s="102"/>
      <c r="ARB198" s="102"/>
      <c r="ARC198" s="102"/>
      <c r="ARD198" s="102"/>
      <c r="ARE198" s="102"/>
      <c r="ARF198" s="102"/>
      <c r="ARG198" s="102"/>
      <c r="ARH198" s="102"/>
      <c r="ARI198" s="102"/>
      <c r="ARJ198" s="102"/>
      <c r="ARK198" s="102"/>
      <c r="ARL198" s="102"/>
      <c r="ARM198" s="102"/>
      <c r="ARN198" s="102"/>
      <c r="ARO198" s="102"/>
      <c r="ARP198" s="102"/>
      <c r="ARQ198" s="102"/>
      <c r="ARR198" s="102"/>
      <c r="ARS198" s="102"/>
      <c r="ART198" s="102"/>
      <c r="ARU198" s="102"/>
      <c r="ARV198" s="102"/>
      <c r="ARW198" s="102"/>
      <c r="ARX198" s="102"/>
      <c r="ARY198" s="102"/>
      <c r="ARZ198" s="102"/>
      <c r="ASA198" s="102"/>
      <c r="ASB198" s="102"/>
      <c r="ASC198" s="102"/>
      <c r="ASD198" s="102"/>
      <c r="ASE198" s="102"/>
      <c r="ASF198" s="102"/>
      <c r="ASG198" s="102"/>
      <c r="ASH198" s="102"/>
      <c r="ASI198" s="102"/>
      <c r="ASJ198" s="102"/>
      <c r="ASK198" s="102"/>
      <c r="ASL198" s="102"/>
      <c r="ASM198" s="102"/>
      <c r="ASN198" s="102"/>
      <c r="ASO198" s="102"/>
      <c r="ASP198" s="102"/>
      <c r="ASQ198" s="102"/>
      <c r="ASR198" s="102"/>
      <c r="ASS198" s="102"/>
      <c r="AST198" s="102"/>
      <c r="ASU198" s="102"/>
      <c r="ASV198" s="102"/>
      <c r="ASW198" s="102"/>
      <c r="ASX198" s="102"/>
      <c r="ASY198" s="102"/>
      <c r="ASZ198" s="102"/>
      <c r="ATA198" s="102"/>
      <c r="ATB198" s="102"/>
      <c r="ATC198" s="102"/>
      <c r="ATD198" s="102"/>
      <c r="ATE198" s="102"/>
      <c r="ATF198" s="102"/>
      <c r="ATG198" s="102"/>
      <c r="ATH198" s="102"/>
      <c r="ATI198" s="102"/>
      <c r="ATJ198" s="102"/>
      <c r="ATK198" s="102"/>
      <c r="ATL198" s="102"/>
      <c r="ATM198" s="102"/>
      <c r="ATN198" s="102"/>
      <c r="ATO198" s="102"/>
      <c r="ATP198" s="102"/>
      <c r="ATQ198" s="102"/>
      <c r="ATR198" s="102"/>
      <c r="ATS198" s="102"/>
      <c r="ATT198" s="102"/>
      <c r="ATU198" s="102"/>
      <c r="ATV198" s="102"/>
      <c r="ATW198" s="102"/>
      <c r="ATX198" s="102"/>
      <c r="ATY198" s="102"/>
      <c r="ATZ198" s="102"/>
      <c r="AUA198" s="102"/>
      <c r="AUB198" s="102"/>
      <c r="AUC198" s="102"/>
      <c r="AUD198" s="102"/>
      <c r="AUE198" s="102"/>
      <c r="AUF198" s="102"/>
      <c r="AUG198" s="102"/>
      <c r="AUH198" s="102"/>
      <c r="AUI198" s="102"/>
      <c r="AUJ198" s="102"/>
      <c r="AUK198" s="102"/>
      <c r="AUL198" s="102"/>
      <c r="AUM198" s="102"/>
      <c r="AUN198" s="102"/>
      <c r="AUO198" s="102"/>
      <c r="AUP198" s="102"/>
      <c r="AUQ198" s="102"/>
      <c r="AUR198" s="102"/>
      <c r="AUS198" s="102"/>
      <c r="AUT198" s="102"/>
      <c r="AUU198" s="102"/>
      <c r="AUV198" s="102"/>
      <c r="AUW198" s="102"/>
      <c r="AUX198" s="102"/>
      <c r="AUY198" s="102"/>
      <c r="AUZ198" s="102"/>
      <c r="AVA198" s="102"/>
      <c r="AVB198" s="102"/>
      <c r="AVC198" s="102"/>
      <c r="AVD198" s="102"/>
      <c r="AVE198" s="102"/>
      <c r="AVF198" s="102"/>
      <c r="AVG198" s="102"/>
      <c r="AVH198" s="102"/>
      <c r="AVI198" s="102"/>
      <c r="AVJ198" s="102"/>
      <c r="AVK198" s="102"/>
      <c r="AVL198" s="102"/>
      <c r="AVM198" s="102"/>
      <c r="AVN198" s="102"/>
      <c r="AVO198" s="102"/>
      <c r="AVP198" s="102"/>
      <c r="AVQ198" s="102"/>
      <c r="AVR198" s="102"/>
      <c r="AVS198" s="102"/>
      <c r="AVT198" s="102"/>
      <c r="AVU198" s="102"/>
      <c r="AVV198" s="102"/>
      <c r="AVW198" s="102"/>
      <c r="AVX198" s="102"/>
      <c r="AVY198" s="102"/>
      <c r="AVZ198" s="102"/>
      <c r="AWA198" s="102"/>
      <c r="AWB198" s="102"/>
      <c r="AWC198" s="102"/>
      <c r="AWD198" s="102"/>
      <c r="AWE198" s="102"/>
      <c r="AWF198" s="102"/>
      <c r="AWG198" s="102"/>
      <c r="AWH198" s="102"/>
      <c r="AWI198" s="102"/>
      <c r="AWJ198" s="102"/>
      <c r="AWK198" s="102"/>
      <c r="AWL198" s="102"/>
      <c r="AWM198" s="102"/>
      <c r="AWN198" s="102"/>
      <c r="AWO198" s="102"/>
      <c r="AWP198" s="102"/>
      <c r="AWQ198" s="102"/>
      <c r="AWR198" s="102"/>
      <c r="AWS198" s="102"/>
      <c r="AWT198" s="102"/>
      <c r="AWU198" s="102"/>
      <c r="AWV198" s="102"/>
      <c r="AWW198" s="102"/>
      <c r="AWX198" s="102"/>
      <c r="AWY198" s="102"/>
      <c r="AWZ198" s="102"/>
      <c r="AXA198" s="102"/>
      <c r="AXB198" s="102"/>
      <c r="AXC198" s="102"/>
      <c r="AXD198" s="102"/>
      <c r="AXE198" s="102"/>
      <c r="AXF198" s="102"/>
      <c r="AXG198" s="102"/>
      <c r="AXH198" s="102"/>
      <c r="AXI198" s="102"/>
      <c r="AXJ198" s="102"/>
      <c r="AXK198" s="102"/>
      <c r="AXL198" s="102"/>
      <c r="AXM198" s="102"/>
      <c r="AXN198" s="102"/>
      <c r="AXO198" s="102"/>
      <c r="AXP198" s="102"/>
      <c r="AXQ198" s="102"/>
      <c r="AXR198" s="102"/>
      <c r="AXS198" s="102"/>
      <c r="AXT198" s="102"/>
      <c r="AXU198" s="102"/>
      <c r="AXV198" s="102"/>
      <c r="AXW198" s="102"/>
      <c r="AXX198" s="102"/>
      <c r="AXY198" s="102"/>
      <c r="AXZ198" s="102"/>
      <c r="AYA198" s="102"/>
      <c r="AYB198" s="102"/>
      <c r="AYC198" s="102"/>
      <c r="AYD198" s="102"/>
      <c r="AYE198" s="102"/>
      <c r="AYF198" s="102"/>
      <c r="AYG198" s="102"/>
      <c r="AYH198" s="102"/>
      <c r="AYI198" s="102"/>
      <c r="AYJ198" s="102"/>
      <c r="AYK198" s="102"/>
      <c r="AYL198" s="102"/>
      <c r="AYM198" s="102"/>
      <c r="AYN198" s="102"/>
      <c r="AYO198" s="102"/>
      <c r="AYP198" s="102"/>
      <c r="AYQ198" s="102"/>
      <c r="AYR198" s="102"/>
      <c r="AYS198" s="102"/>
      <c r="AYT198" s="102"/>
      <c r="AYU198" s="102"/>
      <c r="AYV198" s="102"/>
      <c r="AYW198" s="102"/>
      <c r="AYX198" s="102"/>
      <c r="AYY198" s="102"/>
      <c r="AYZ198" s="102"/>
      <c r="AZA198" s="102"/>
      <c r="AZB198" s="102"/>
      <c r="AZC198" s="102"/>
      <c r="AZD198" s="102"/>
      <c r="AZE198" s="102"/>
      <c r="AZF198" s="102"/>
      <c r="AZG198" s="102"/>
      <c r="AZH198" s="102"/>
      <c r="AZI198" s="102"/>
      <c r="AZJ198" s="102"/>
      <c r="AZK198" s="102"/>
      <c r="AZL198" s="102"/>
      <c r="AZM198" s="102"/>
      <c r="AZN198" s="102"/>
      <c r="AZO198" s="102"/>
      <c r="AZP198" s="102"/>
      <c r="AZQ198" s="102"/>
      <c r="AZR198" s="102"/>
      <c r="AZS198" s="102"/>
      <c r="AZT198" s="102"/>
      <c r="AZU198" s="102"/>
      <c r="AZV198" s="102"/>
      <c r="AZW198" s="102"/>
      <c r="AZX198" s="102"/>
      <c r="AZY198" s="102"/>
      <c r="AZZ198" s="102"/>
      <c r="BAA198" s="102"/>
      <c r="BAB198" s="102"/>
      <c r="BAC198" s="102"/>
      <c r="BAD198" s="102"/>
      <c r="BAE198" s="102"/>
      <c r="BAF198" s="102"/>
      <c r="BAG198" s="102"/>
      <c r="BAH198" s="102"/>
      <c r="BAI198" s="102"/>
      <c r="BAJ198" s="102"/>
      <c r="BAK198" s="102"/>
      <c r="BAL198" s="102"/>
      <c r="BAM198" s="102"/>
      <c r="BAN198" s="102"/>
      <c r="BAO198" s="102"/>
      <c r="BAP198" s="102"/>
      <c r="BAQ198" s="102"/>
      <c r="BAR198" s="102"/>
      <c r="BAS198" s="102"/>
      <c r="BAT198" s="102"/>
      <c r="BAU198" s="102"/>
      <c r="BAV198" s="102"/>
      <c r="BAW198" s="102"/>
      <c r="BAX198" s="102"/>
      <c r="BAY198" s="102"/>
      <c r="BAZ198" s="102"/>
      <c r="BBA198" s="102"/>
      <c r="BBB198" s="102"/>
      <c r="BBC198" s="102"/>
      <c r="BBD198" s="102"/>
      <c r="BBE198" s="102"/>
      <c r="BBF198" s="102"/>
      <c r="BBG198" s="102"/>
      <c r="BBH198" s="102"/>
      <c r="BBI198" s="102"/>
      <c r="BBJ198" s="102"/>
      <c r="BBK198" s="102"/>
      <c r="BBL198" s="102"/>
      <c r="BBM198" s="102"/>
      <c r="BBN198" s="102"/>
      <c r="BBO198" s="102"/>
      <c r="BBP198" s="102"/>
      <c r="BBQ198" s="102"/>
      <c r="BBR198" s="102"/>
      <c r="BBS198" s="102"/>
      <c r="BBT198" s="102"/>
      <c r="BBU198" s="102"/>
      <c r="BBV198" s="102"/>
      <c r="BBW198" s="102"/>
      <c r="BBX198" s="102"/>
      <c r="BBY198" s="102"/>
      <c r="BBZ198" s="102"/>
      <c r="BCA198" s="102"/>
      <c r="BCB198" s="102"/>
      <c r="BCC198" s="102"/>
      <c r="BCD198" s="102"/>
      <c r="BCE198" s="102"/>
      <c r="BCF198" s="102"/>
      <c r="BCG198" s="102"/>
      <c r="BCH198" s="102"/>
      <c r="BCI198" s="102"/>
      <c r="BCJ198" s="102"/>
      <c r="BCK198" s="102"/>
      <c r="BCL198" s="102"/>
      <c r="BCM198" s="102"/>
      <c r="BCN198" s="102"/>
      <c r="BCO198" s="102"/>
      <c r="BCP198" s="102"/>
      <c r="BCQ198" s="102"/>
      <c r="BCR198" s="102"/>
      <c r="BCS198" s="102"/>
      <c r="BCT198" s="102"/>
      <c r="BCU198" s="102"/>
      <c r="BCV198" s="102"/>
      <c r="BCW198" s="102"/>
      <c r="BCX198" s="102"/>
      <c r="BCY198" s="102"/>
      <c r="BCZ198" s="102"/>
      <c r="BDA198" s="102"/>
      <c r="BDB198" s="102"/>
      <c r="BDC198" s="102"/>
      <c r="BDD198" s="102"/>
      <c r="BDE198" s="102"/>
      <c r="BDF198" s="102"/>
      <c r="BDG198" s="102"/>
      <c r="BDH198" s="102"/>
      <c r="BDI198" s="102"/>
      <c r="BDJ198" s="102"/>
      <c r="BDK198" s="102"/>
      <c r="BDL198" s="102"/>
      <c r="BDM198" s="102"/>
      <c r="BDN198" s="102"/>
      <c r="BDO198" s="102"/>
      <c r="BDP198" s="102"/>
      <c r="BDQ198" s="102"/>
      <c r="BDR198" s="102"/>
      <c r="BDS198" s="102"/>
      <c r="BDT198" s="102"/>
      <c r="BDU198" s="102"/>
      <c r="BDV198" s="102"/>
      <c r="BDW198" s="102"/>
      <c r="BDX198" s="102"/>
      <c r="BDY198" s="102"/>
      <c r="BDZ198" s="102"/>
      <c r="BEA198" s="102"/>
      <c r="BEB198" s="102"/>
      <c r="BEC198" s="102"/>
      <c r="BED198" s="102"/>
      <c r="BEE198" s="102"/>
      <c r="BEF198" s="102"/>
      <c r="BEG198" s="102"/>
      <c r="BEH198" s="102"/>
      <c r="BEI198" s="102"/>
      <c r="BEJ198" s="102"/>
      <c r="BEK198" s="102"/>
      <c r="BEL198" s="102"/>
      <c r="BEM198" s="102"/>
      <c r="BEN198" s="102"/>
      <c r="BEO198" s="102"/>
      <c r="BEP198" s="102"/>
      <c r="BEQ198" s="102"/>
      <c r="BER198" s="102"/>
      <c r="BES198" s="102"/>
      <c r="BET198" s="102"/>
      <c r="BEU198" s="102"/>
      <c r="BEV198" s="102"/>
      <c r="BEW198" s="102"/>
      <c r="BEX198" s="102"/>
      <c r="BEY198" s="102"/>
      <c r="BEZ198" s="102"/>
      <c r="BFA198" s="102"/>
      <c r="BFB198" s="102"/>
      <c r="BFC198" s="102"/>
      <c r="BFD198" s="102"/>
      <c r="BFE198" s="102"/>
      <c r="BFF198" s="102"/>
      <c r="BFG198" s="102"/>
      <c r="BFH198" s="102"/>
      <c r="BFI198" s="102"/>
      <c r="BFJ198" s="102"/>
      <c r="BFK198" s="102"/>
      <c r="BFL198" s="102"/>
      <c r="BFM198" s="102"/>
      <c r="BFN198" s="102"/>
      <c r="BFO198" s="102"/>
      <c r="BFP198" s="102"/>
      <c r="BFQ198" s="102"/>
      <c r="BFR198" s="102"/>
      <c r="BFS198" s="102"/>
      <c r="BFT198" s="102"/>
      <c r="BFU198" s="102"/>
      <c r="BFV198" s="102"/>
      <c r="BFW198" s="102"/>
      <c r="BFX198" s="102"/>
      <c r="BFY198" s="102"/>
      <c r="BFZ198" s="102"/>
      <c r="BGA198" s="102"/>
      <c r="BGB198" s="102"/>
      <c r="BGC198" s="102"/>
      <c r="BGD198" s="102"/>
      <c r="BGE198" s="102"/>
      <c r="BGF198" s="102"/>
      <c r="BGG198" s="102"/>
      <c r="BGH198" s="102"/>
      <c r="BGI198" s="102"/>
      <c r="BGJ198" s="102"/>
      <c r="BGK198" s="102"/>
      <c r="BGL198" s="102"/>
      <c r="BGM198" s="102"/>
      <c r="BGN198" s="102"/>
      <c r="BGO198" s="102"/>
      <c r="BGP198" s="102"/>
      <c r="BGQ198" s="102"/>
      <c r="BGR198" s="102"/>
      <c r="BGS198" s="102"/>
      <c r="BGT198" s="102"/>
      <c r="BGU198" s="102"/>
      <c r="BGV198" s="102"/>
      <c r="BGW198" s="102"/>
      <c r="BGX198" s="102"/>
      <c r="BGY198" s="102"/>
      <c r="BGZ198" s="102"/>
      <c r="BHA198" s="102"/>
      <c r="BHB198" s="102"/>
      <c r="BHC198" s="102"/>
      <c r="BHD198" s="102"/>
      <c r="BHE198" s="102"/>
      <c r="BHF198" s="102"/>
      <c r="BHG198" s="102"/>
      <c r="BHH198" s="102"/>
      <c r="BHI198" s="102"/>
      <c r="BHJ198" s="102"/>
      <c r="BHK198" s="102"/>
      <c r="BHL198" s="102"/>
      <c r="BHM198" s="102"/>
      <c r="BHN198" s="102"/>
      <c r="BHO198" s="102"/>
      <c r="BHP198" s="102"/>
      <c r="BHQ198" s="102"/>
      <c r="BHR198" s="102"/>
      <c r="BHS198" s="102"/>
      <c r="BHT198" s="102"/>
      <c r="BHU198" s="102"/>
      <c r="BHV198" s="102"/>
      <c r="BHW198" s="102"/>
      <c r="BHX198" s="102"/>
      <c r="BHY198" s="102"/>
      <c r="BHZ198" s="102"/>
      <c r="BIA198" s="102"/>
      <c r="BIB198" s="102"/>
      <c r="BIC198" s="102"/>
      <c r="BID198" s="102"/>
      <c r="BIE198" s="102"/>
      <c r="BIF198" s="102"/>
      <c r="BIG198" s="102"/>
      <c r="BIH198" s="102"/>
      <c r="BII198" s="102"/>
      <c r="BIJ198" s="102"/>
      <c r="BIK198" s="102"/>
      <c r="BIL198" s="102"/>
      <c r="BIM198" s="102"/>
      <c r="BIN198" s="102"/>
      <c r="BIO198" s="102"/>
      <c r="BIP198" s="102"/>
      <c r="BIQ198" s="102"/>
      <c r="BIR198" s="102"/>
      <c r="BIS198" s="102"/>
      <c r="BIT198" s="102"/>
      <c r="BIU198" s="102"/>
      <c r="BIV198" s="102"/>
      <c r="BIW198" s="102"/>
      <c r="BIX198" s="102"/>
      <c r="BIY198" s="102"/>
      <c r="BIZ198" s="102"/>
      <c r="BJA198" s="102"/>
      <c r="BJB198" s="102"/>
      <c r="BJC198" s="102"/>
      <c r="BJD198" s="102"/>
      <c r="BJE198" s="102"/>
      <c r="BJF198" s="102"/>
      <c r="BJG198" s="102"/>
      <c r="BJH198" s="102"/>
      <c r="BJI198" s="102"/>
      <c r="BJJ198" s="102"/>
      <c r="BJK198" s="102"/>
      <c r="BJL198" s="102"/>
      <c r="BJM198" s="102"/>
      <c r="BJN198" s="102"/>
      <c r="BJO198" s="102"/>
      <c r="BJP198" s="102"/>
      <c r="BJQ198" s="102"/>
      <c r="BJR198" s="102"/>
      <c r="BJS198" s="102"/>
      <c r="BJT198" s="102"/>
      <c r="BJU198" s="102"/>
      <c r="BJV198" s="102"/>
      <c r="BJW198" s="102"/>
      <c r="BJX198" s="102"/>
      <c r="BJY198" s="102"/>
      <c r="BJZ198" s="102"/>
      <c r="BKA198" s="102"/>
      <c r="BKB198" s="102"/>
      <c r="BKC198" s="102"/>
      <c r="BKD198" s="102"/>
      <c r="BKE198" s="102"/>
      <c r="BKF198" s="102"/>
      <c r="BKG198" s="102"/>
      <c r="BKH198" s="102"/>
      <c r="BKI198" s="102"/>
      <c r="BKJ198" s="102"/>
      <c r="BKK198" s="102"/>
      <c r="BKL198" s="102"/>
      <c r="BKM198" s="102"/>
      <c r="BKN198" s="102"/>
      <c r="BKO198" s="102"/>
      <c r="BKP198" s="102"/>
      <c r="BKQ198" s="102"/>
      <c r="BKR198" s="102"/>
      <c r="BKS198" s="102"/>
      <c r="BKT198" s="102"/>
      <c r="BKU198" s="102"/>
      <c r="BKV198" s="102"/>
      <c r="BKW198" s="102"/>
      <c r="BKX198" s="102"/>
      <c r="BKY198" s="102"/>
      <c r="BKZ198" s="102"/>
      <c r="BLA198" s="102"/>
      <c r="BLB198" s="102"/>
      <c r="BLC198" s="102"/>
      <c r="BLD198" s="102"/>
      <c r="BLE198" s="102"/>
      <c r="BLF198" s="102"/>
      <c r="BLG198" s="102"/>
      <c r="BLH198" s="102"/>
      <c r="BLI198" s="102"/>
      <c r="BLJ198" s="102"/>
      <c r="BLK198" s="102"/>
      <c r="BLL198" s="102"/>
      <c r="BLM198" s="102"/>
      <c r="BLN198" s="102"/>
      <c r="BLO198" s="102"/>
      <c r="BLP198" s="102"/>
      <c r="BLQ198" s="102"/>
      <c r="BLR198" s="102"/>
      <c r="BLS198" s="102"/>
      <c r="BLT198" s="102"/>
      <c r="BLU198" s="102"/>
      <c r="BLV198" s="102"/>
      <c r="BLW198" s="102"/>
      <c r="BLX198" s="102"/>
      <c r="BLY198" s="102"/>
      <c r="BLZ198" s="102"/>
      <c r="BMA198" s="102"/>
      <c r="BMB198" s="102"/>
      <c r="BMC198" s="102"/>
      <c r="BMD198" s="102"/>
      <c r="BME198" s="102"/>
      <c r="BMF198" s="102"/>
      <c r="BMG198" s="102"/>
      <c r="BMH198" s="102"/>
      <c r="BMI198" s="102"/>
      <c r="BMJ198" s="102"/>
      <c r="BMK198" s="102"/>
      <c r="BML198" s="102"/>
      <c r="BMM198" s="102"/>
      <c r="BMN198" s="102"/>
      <c r="BMO198" s="102"/>
      <c r="BMP198" s="102"/>
      <c r="BMQ198" s="102"/>
      <c r="BMR198" s="102"/>
      <c r="BMS198" s="102"/>
      <c r="BMT198" s="102"/>
      <c r="BMU198" s="102"/>
      <c r="BMV198" s="102"/>
      <c r="BMW198" s="102"/>
      <c r="BMX198" s="102"/>
      <c r="BMY198" s="102"/>
      <c r="BMZ198" s="102"/>
      <c r="BNA198" s="102"/>
      <c r="BNB198" s="102"/>
      <c r="BNC198" s="102"/>
      <c r="BND198" s="102"/>
      <c r="BNE198" s="102"/>
      <c r="BNF198" s="102"/>
      <c r="BNG198" s="102"/>
      <c r="BNH198" s="102"/>
      <c r="BNI198" s="102"/>
      <c r="BNJ198" s="102"/>
      <c r="BNK198" s="102"/>
      <c r="BNL198" s="102"/>
      <c r="BNM198" s="102"/>
      <c r="BNN198" s="102"/>
      <c r="BNO198" s="102"/>
      <c r="BNP198" s="102"/>
      <c r="BNQ198" s="102"/>
      <c r="BNR198" s="102"/>
      <c r="BNS198" s="102"/>
      <c r="BNT198" s="102"/>
      <c r="BNU198" s="102"/>
      <c r="BNV198" s="102"/>
      <c r="BNW198" s="102"/>
      <c r="BNX198" s="102"/>
      <c r="BNY198" s="102"/>
      <c r="BNZ198" s="102"/>
      <c r="BOA198" s="102"/>
      <c r="BOB198" s="102"/>
      <c r="BOC198" s="102"/>
      <c r="BOD198" s="102"/>
      <c r="BOE198" s="102"/>
      <c r="BOF198" s="102"/>
      <c r="BOG198" s="102"/>
      <c r="BOH198" s="102"/>
      <c r="BOI198" s="102"/>
      <c r="BOJ198" s="102"/>
      <c r="BOK198" s="102"/>
      <c r="BOL198" s="102"/>
      <c r="BOM198" s="102"/>
      <c r="BON198" s="102"/>
      <c r="BOO198" s="102"/>
      <c r="BOP198" s="102"/>
      <c r="BOQ198" s="102"/>
      <c r="BOR198" s="102"/>
      <c r="BOS198" s="102"/>
      <c r="BOT198" s="102"/>
      <c r="BOU198" s="102"/>
      <c r="BOV198" s="102"/>
      <c r="BOW198" s="102"/>
      <c r="BOX198" s="102"/>
      <c r="BOY198" s="102"/>
      <c r="BOZ198" s="102"/>
      <c r="BPA198" s="102"/>
      <c r="BPB198" s="102"/>
      <c r="BPC198" s="102"/>
      <c r="BPD198" s="102"/>
      <c r="BPE198" s="102"/>
      <c r="BPF198" s="102"/>
      <c r="BPG198" s="102"/>
      <c r="BPH198" s="102"/>
      <c r="BPI198" s="102"/>
      <c r="BPJ198" s="102"/>
      <c r="BPK198" s="102"/>
      <c r="BPL198" s="102"/>
      <c r="BPM198" s="102"/>
      <c r="BPN198" s="102"/>
      <c r="BPO198" s="102"/>
      <c r="BPP198" s="102"/>
      <c r="BPQ198" s="102"/>
      <c r="BPR198" s="102"/>
      <c r="BPS198" s="102"/>
      <c r="BPT198" s="102"/>
      <c r="BPU198" s="102"/>
      <c r="BPV198" s="102"/>
      <c r="BPW198" s="102"/>
      <c r="BPX198" s="102"/>
      <c r="BPY198" s="102"/>
      <c r="BPZ198" s="102"/>
      <c r="BQA198" s="102"/>
      <c r="BQB198" s="102"/>
      <c r="BQC198" s="102"/>
      <c r="BQD198" s="102"/>
      <c r="BQE198" s="102"/>
      <c r="BQF198" s="102"/>
      <c r="BQG198" s="102"/>
      <c r="BQH198" s="102"/>
      <c r="BQI198" s="102"/>
      <c r="BQJ198" s="102"/>
      <c r="BQK198" s="102"/>
      <c r="BQL198" s="102"/>
      <c r="BQM198" s="102"/>
      <c r="BQN198" s="102"/>
      <c r="BQO198" s="102"/>
      <c r="BQP198" s="102"/>
      <c r="BQQ198" s="102"/>
      <c r="BQR198" s="102"/>
      <c r="BQS198" s="102"/>
      <c r="BQT198" s="102"/>
      <c r="BQU198" s="102"/>
      <c r="BQV198" s="102"/>
      <c r="BQW198" s="102"/>
      <c r="BQX198" s="102"/>
      <c r="BQY198" s="102"/>
      <c r="BQZ198" s="102"/>
      <c r="BRA198" s="102"/>
      <c r="BRB198" s="102"/>
      <c r="BRC198" s="102"/>
      <c r="BRD198" s="102"/>
      <c r="BRE198" s="102"/>
      <c r="BRF198" s="102"/>
      <c r="BRG198" s="102"/>
      <c r="BRH198" s="102"/>
      <c r="BRI198" s="102"/>
      <c r="BRJ198" s="102"/>
      <c r="BRK198" s="102"/>
      <c r="BRL198" s="102"/>
      <c r="BRM198" s="102"/>
      <c r="BRN198" s="102"/>
      <c r="BRO198" s="102"/>
      <c r="BRP198" s="102"/>
      <c r="BRQ198" s="102"/>
      <c r="BRR198" s="102"/>
      <c r="BRS198" s="102"/>
      <c r="BRT198" s="102"/>
      <c r="BRU198" s="102"/>
      <c r="BRV198" s="102"/>
      <c r="BRW198" s="102"/>
      <c r="BRX198" s="102"/>
      <c r="BRY198" s="102"/>
      <c r="BRZ198" s="102"/>
      <c r="BSA198" s="102"/>
      <c r="BSB198" s="102"/>
      <c r="BSC198" s="102"/>
      <c r="BSD198" s="102"/>
      <c r="BSE198" s="102"/>
      <c r="BSF198" s="102"/>
      <c r="BSG198" s="102"/>
      <c r="BSH198" s="102"/>
      <c r="BSI198" s="102"/>
      <c r="BSJ198" s="102"/>
      <c r="BSK198" s="102"/>
      <c r="BSL198" s="102"/>
      <c r="BSM198" s="102"/>
      <c r="BSN198" s="102"/>
      <c r="BSO198" s="102"/>
      <c r="BSP198" s="102"/>
      <c r="BSQ198" s="102"/>
      <c r="BSR198" s="102"/>
      <c r="BSS198" s="102"/>
      <c r="BST198" s="102"/>
      <c r="BSU198" s="102"/>
      <c r="BSV198" s="102"/>
      <c r="BSW198" s="102"/>
      <c r="BSX198" s="102"/>
      <c r="BSY198" s="102"/>
      <c r="BSZ198" s="102"/>
      <c r="BTA198" s="102"/>
      <c r="BTB198" s="102"/>
      <c r="BTC198" s="102"/>
      <c r="BTD198" s="102"/>
      <c r="BTE198" s="102"/>
      <c r="BTF198" s="102"/>
      <c r="BTG198" s="102"/>
      <c r="BTH198" s="102"/>
      <c r="BTI198" s="102"/>
      <c r="BTJ198" s="102"/>
      <c r="BTK198" s="102"/>
      <c r="BTL198" s="102"/>
      <c r="BTM198" s="102"/>
      <c r="BTN198" s="102"/>
      <c r="BTO198" s="102"/>
      <c r="BTP198" s="102"/>
      <c r="BTQ198" s="102"/>
      <c r="BTR198" s="102"/>
      <c r="BTS198" s="102"/>
      <c r="BTT198" s="102"/>
      <c r="BTU198" s="102"/>
      <c r="BTV198" s="102"/>
      <c r="BTW198" s="102"/>
      <c r="BTX198" s="102"/>
      <c r="BTY198" s="102"/>
      <c r="BTZ198" s="102"/>
      <c r="BUA198" s="102"/>
      <c r="BUB198" s="102"/>
      <c r="BUC198" s="102"/>
      <c r="BUD198" s="102"/>
      <c r="BUE198" s="102"/>
      <c r="BUF198" s="102"/>
      <c r="BUG198" s="102"/>
      <c r="BUH198" s="102"/>
      <c r="BUI198" s="102"/>
      <c r="BUJ198" s="102"/>
      <c r="BUK198" s="102"/>
      <c r="BUL198" s="102"/>
      <c r="BUM198" s="102"/>
      <c r="BUN198" s="102"/>
      <c r="BUO198" s="102"/>
      <c r="BUP198" s="102"/>
      <c r="BUQ198" s="102"/>
      <c r="BUR198" s="102"/>
      <c r="BUS198" s="102"/>
      <c r="BUT198" s="102"/>
      <c r="BUU198" s="102"/>
      <c r="BUV198" s="102"/>
      <c r="BUW198" s="102"/>
      <c r="BUX198" s="102"/>
      <c r="BUY198" s="102"/>
      <c r="BUZ198" s="102"/>
      <c r="BVA198" s="102"/>
      <c r="BVB198" s="102"/>
      <c r="BVC198" s="102"/>
      <c r="BVD198" s="102"/>
      <c r="BVE198" s="102"/>
      <c r="BVF198" s="102"/>
      <c r="BVG198" s="102"/>
      <c r="BVH198" s="102"/>
      <c r="BVI198" s="102"/>
      <c r="BVJ198" s="102"/>
      <c r="BVK198" s="102"/>
      <c r="BVL198" s="102"/>
      <c r="BVM198" s="102"/>
      <c r="BVN198" s="102"/>
      <c r="BVO198" s="102"/>
      <c r="BVP198" s="102"/>
      <c r="BVQ198" s="102"/>
      <c r="BVR198" s="102"/>
      <c r="BVS198" s="102"/>
      <c r="BVT198" s="102"/>
      <c r="BVU198" s="102"/>
      <c r="BVV198" s="102"/>
      <c r="BVW198" s="102"/>
      <c r="BVX198" s="102"/>
      <c r="BVY198" s="102"/>
      <c r="BVZ198" s="102"/>
      <c r="BWA198" s="102"/>
      <c r="BWB198" s="102"/>
      <c r="BWC198" s="102"/>
      <c r="BWD198" s="102"/>
      <c r="BWE198" s="102"/>
      <c r="BWF198" s="102"/>
      <c r="BWG198" s="102"/>
      <c r="BWH198" s="102"/>
      <c r="BWI198" s="102"/>
      <c r="BWJ198" s="102"/>
      <c r="BWK198" s="102"/>
      <c r="BWL198" s="102"/>
      <c r="BWM198" s="102"/>
      <c r="BWN198" s="102"/>
      <c r="BWO198" s="102"/>
      <c r="BWP198" s="102"/>
      <c r="BWQ198" s="102"/>
      <c r="BWR198" s="102"/>
      <c r="BWS198" s="102"/>
      <c r="BWT198" s="102"/>
      <c r="BWU198" s="102"/>
      <c r="BWV198" s="102"/>
      <c r="BWW198" s="102"/>
      <c r="BWX198" s="102"/>
      <c r="BWY198" s="102"/>
      <c r="BWZ198" s="102"/>
      <c r="BXA198" s="102"/>
      <c r="BXB198" s="102"/>
      <c r="BXC198" s="102"/>
      <c r="BXD198" s="102"/>
      <c r="BXE198" s="102"/>
      <c r="BXF198" s="102"/>
      <c r="BXG198" s="102"/>
      <c r="BXH198" s="102"/>
      <c r="BXI198" s="102"/>
      <c r="BXJ198" s="102"/>
      <c r="BXK198" s="102"/>
      <c r="BXL198" s="102"/>
      <c r="BXM198" s="102"/>
      <c r="BXN198" s="102"/>
      <c r="BXO198" s="102"/>
      <c r="BXP198" s="102"/>
      <c r="BXQ198" s="102"/>
      <c r="BXR198" s="102"/>
      <c r="BXS198" s="102"/>
      <c r="BXT198" s="102"/>
      <c r="BXU198" s="102"/>
      <c r="BXV198" s="102"/>
      <c r="BXW198" s="102"/>
      <c r="BXX198" s="102"/>
      <c r="BXY198" s="102"/>
      <c r="BXZ198" s="102"/>
      <c r="BYA198" s="102"/>
      <c r="BYB198" s="102"/>
      <c r="BYC198" s="102"/>
      <c r="BYD198" s="102"/>
      <c r="BYE198" s="102"/>
      <c r="BYF198" s="102"/>
      <c r="BYG198" s="102"/>
      <c r="BYH198" s="102"/>
      <c r="BYI198" s="102"/>
      <c r="BYJ198" s="102"/>
      <c r="BYK198" s="102"/>
      <c r="BYL198" s="102"/>
      <c r="BYM198" s="102"/>
      <c r="BYN198" s="102"/>
      <c r="BYO198" s="102"/>
      <c r="BYP198" s="102"/>
      <c r="BYQ198" s="102"/>
      <c r="BYR198" s="102"/>
      <c r="BYS198" s="102"/>
      <c r="BYT198" s="102"/>
      <c r="BYU198" s="102"/>
      <c r="BYV198" s="102"/>
      <c r="BYW198" s="102"/>
      <c r="BYX198" s="102"/>
      <c r="BYY198" s="102"/>
      <c r="BYZ198" s="102"/>
      <c r="BZA198" s="102"/>
      <c r="BZB198" s="102"/>
      <c r="BZC198" s="102"/>
      <c r="BZD198" s="102"/>
      <c r="BZE198" s="102"/>
      <c r="BZF198" s="102"/>
      <c r="BZG198" s="102"/>
      <c r="BZH198" s="102"/>
      <c r="BZI198" s="102"/>
      <c r="BZJ198" s="102"/>
      <c r="BZK198" s="102"/>
      <c r="BZL198" s="102"/>
      <c r="BZM198" s="102"/>
      <c r="BZN198" s="102"/>
      <c r="BZO198" s="102"/>
      <c r="BZP198" s="102"/>
      <c r="BZQ198" s="102"/>
      <c r="BZR198" s="102"/>
      <c r="BZS198" s="102"/>
      <c r="BZT198" s="102"/>
      <c r="BZU198" s="102"/>
      <c r="BZV198" s="102"/>
      <c r="BZW198" s="102"/>
    </row>
    <row r="199" spans="2:2051" ht="15" customHeight="1">
      <c r="B199" s="112" t="s">
        <v>754</v>
      </c>
      <c r="C199" s="113" t="s">
        <v>393</v>
      </c>
      <c r="D199" s="113" t="s">
        <v>393</v>
      </c>
      <c r="E199" s="113" t="str">
        <f>'Alcance 3'!C88</f>
        <v>Mesa escritorio</v>
      </c>
      <c r="F199" s="113" t="str">
        <f t="shared" si="51"/>
        <v>Mesa escritorio</v>
      </c>
      <c r="G199" s="226" t="s">
        <v>803</v>
      </c>
      <c r="H199" s="237" t="s">
        <v>238</v>
      </c>
      <c r="I199" s="238">
        <v>3</v>
      </c>
      <c r="J199" s="126">
        <f>'Alcance 3'!D88</f>
        <v>0</v>
      </c>
      <c r="K199" s="117" t="str">
        <f>'Alcance 3'!E88</f>
        <v>ud</v>
      </c>
      <c r="L199" s="113"/>
      <c r="M199" s="203">
        <v>1</v>
      </c>
      <c r="N199" s="117"/>
      <c r="O199" s="113">
        <f t="shared" si="52"/>
        <v>0</v>
      </c>
      <c r="P199" s="115" t="str">
        <f t="shared" si="46"/>
        <v>ud</v>
      </c>
      <c r="Q199" s="299">
        <f>VLOOKUP(E199,'Datos 1-Factores emisión'!$B$789:$E$803,2,FALSE)</f>
        <v>1.64</v>
      </c>
      <c r="R199" s="121">
        <v>0</v>
      </c>
      <c r="S199" s="121">
        <v>0</v>
      </c>
      <c r="T199" s="121">
        <v>0</v>
      </c>
      <c r="U199" s="121">
        <v>0</v>
      </c>
      <c r="V199" s="120">
        <f t="shared" si="47"/>
        <v>0</v>
      </c>
      <c r="W199" s="121">
        <f t="shared" si="47"/>
        <v>0</v>
      </c>
      <c r="X199" s="121">
        <f t="shared" si="47"/>
        <v>0</v>
      </c>
      <c r="Y199" s="121">
        <v>0</v>
      </c>
      <c r="Z199" s="121">
        <v>0</v>
      </c>
      <c r="AA199" s="121">
        <f t="shared" si="48"/>
        <v>0</v>
      </c>
      <c r="AB199" s="120">
        <f>'Datos 2-Potenciales calent glob'!$D$6</f>
        <v>1</v>
      </c>
      <c r="AC199" s="121">
        <f>'Datos 2-Potenciales calent glob'!$D$31</f>
        <v>25</v>
      </c>
      <c r="AD199" s="121">
        <f>'Datos 2-Potenciales calent glob'!$D$32</f>
        <v>298</v>
      </c>
      <c r="AE199" s="123">
        <f>SUMIF('Datos 2-Potenciales calent glob'!$B$6:$B$56,Cálculos!E199,'Datos 2-Potenciales calent glob'!$D$6:$D$56)</f>
        <v>0</v>
      </c>
      <c r="AF199" s="121">
        <f>'Datos 2-Potenciales calent glob'!$D$6</f>
        <v>1</v>
      </c>
      <c r="AG199" s="121">
        <f>'Datos 2-Potenciales calent glob'!$D$6</f>
        <v>1</v>
      </c>
      <c r="AH199" s="120">
        <f t="shared" si="49"/>
        <v>0</v>
      </c>
      <c r="AI199" s="121">
        <f t="shared" si="49"/>
        <v>0</v>
      </c>
      <c r="AJ199" s="121">
        <f t="shared" si="49"/>
        <v>0</v>
      </c>
      <c r="AK199" s="121">
        <f t="shared" si="49"/>
        <v>0</v>
      </c>
      <c r="AL199" s="124">
        <f t="shared" si="50"/>
        <v>0</v>
      </c>
      <c r="AM199" s="121">
        <f t="shared" si="39"/>
        <v>0</v>
      </c>
      <c r="AN199" s="207">
        <f t="shared" si="37"/>
        <v>0</v>
      </c>
      <c r="AO199" s="102"/>
      <c r="AP199" s="102"/>
      <c r="AQ199" s="102"/>
      <c r="AR199" s="102"/>
      <c r="AS199" s="102"/>
      <c r="AT199" s="102"/>
      <c r="AU199" s="102"/>
      <c r="AV199" s="102"/>
      <c r="AW199" s="102"/>
      <c r="AX199" s="102"/>
      <c r="AY199" s="102"/>
      <c r="AZ199" s="102"/>
      <c r="BA199" s="102"/>
      <c r="BB199" s="102"/>
      <c r="BC199" s="102"/>
      <c r="BD199" s="102"/>
      <c r="BE199" s="102"/>
      <c r="BF199" s="102"/>
      <c r="BG199" s="102"/>
      <c r="BH199" s="102"/>
      <c r="BI199" s="102"/>
      <c r="BJ199" s="102"/>
      <c r="BK199" s="102"/>
      <c r="BL199" s="102"/>
      <c r="BM199" s="102"/>
      <c r="BN199" s="102"/>
      <c r="BO199" s="102"/>
      <c r="BP199" s="102"/>
      <c r="BQ199" s="102"/>
      <c r="BR199" s="102"/>
      <c r="BS199" s="102"/>
      <c r="BT199" s="102"/>
      <c r="BU199" s="102"/>
      <c r="BV199" s="102"/>
      <c r="BW199" s="102"/>
      <c r="BX199" s="102"/>
      <c r="BY199" s="102"/>
      <c r="BZ199" s="102"/>
      <c r="CA199" s="102"/>
      <c r="CB199" s="102"/>
      <c r="CC199" s="102"/>
      <c r="CD199" s="102"/>
      <c r="CE199" s="102"/>
      <c r="CF199" s="102"/>
      <c r="CG199" s="102"/>
      <c r="CH199" s="102"/>
      <c r="CI199" s="102"/>
      <c r="CJ199" s="102"/>
      <c r="CK199" s="102"/>
      <c r="CL199" s="102"/>
      <c r="CM199" s="102"/>
      <c r="CN199" s="102"/>
      <c r="CO199" s="102"/>
      <c r="CP199" s="102"/>
      <c r="CQ199" s="102"/>
      <c r="CR199" s="102"/>
      <c r="CS199" s="102"/>
      <c r="CT199" s="102"/>
      <c r="CU199" s="102"/>
      <c r="CV199" s="102"/>
      <c r="CW199" s="102"/>
      <c r="CX199" s="102"/>
      <c r="CY199" s="102"/>
      <c r="CZ199" s="102"/>
      <c r="DA199" s="102"/>
      <c r="DB199" s="102"/>
      <c r="DC199" s="102"/>
      <c r="DD199" s="102"/>
      <c r="DE199" s="102"/>
      <c r="DF199" s="102"/>
      <c r="DG199" s="102"/>
      <c r="DH199" s="102"/>
      <c r="DI199" s="102"/>
      <c r="DJ199" s="102"/>
      <c r="DK199" s="102"/>
      <c r="DL199" s="102"/>
      <c r="DM199" s="102"/>
      <c r="DN199" s="102"/>
      <c r="DO199" s="102"/>
      <c r="DP199" s="102"/>
      <c r="DQ199" s="102"/>
      <c r="DR199" s="102"/>
      <c r="DS199" s="102"/>
      <c r="DT199" s="102"/>
      <c r="DU199" s="102"/>
      <c r="DV199" s="102"/>
      <c r="DW199" s="102"/>
      <c r="DX199" s="102"/>
      <c r="DY199" s="102"/>
      <c r="DZ199" s="102"/>
      <c r="EA199" s="102"/>
      <c r="EB199" s="102"/>
      <c r="EC199" s="102"/>
      <c r="ED199" s="102"/>
      <c r="EE199" s="102"/>
      <c r="EF199" s="102"/>
      <c r="EG199" s="102"/>
      <c r="EH199" s="102"/>
      <c r="EI199" s="102"/>
      <c r="EJ199" s="102"/>
      <c r="EK199" s="102"/>
      <c r="EL199" s="102"/>
      <c r="EM199" s="102"/>
      <c r="EN199" s="102"/>
      <c r="EO199" s="102"/>
      <c r="EP199" s="102"/>
      <c r="EQ199" s="102"/>
      <c r="ER199" s="102"/>
      <c r="ES199" s="102"/>
      <c r="ET199" s="102"/>
      <c r="EU199" s="102"/>
      <c r="EV199" s="102"/>
      <c r="EW199" s="102"/>
      <c r="EX199" s="102"/>
      <c r="EY199" s="102"/>
      <c r="EZ199" s="102"/>
      <c r="FA199" s="102"/>
      <c r="FB199" s="102"/>
      <c r="FC199" s="102"/>
      <c r="FD199" s="102"/>
      <c r="FE199" s="102"/>
      <c r="FF199" s="102"/>
      <c r="FG199" s="102"/>
      <c r="FH199" s="102"/>
      <c r="FI199" s="102"/>
      <c r="FJ199" s="102"/>
      <c r="FK199" s="102"/>
      <c r="FL199" s="102"/>
      <c r="FM199" s="102"/>
      <c r="FN199" s="102"/>
      <c r="FO199" s="102"/>
      <c r="FP199" s="102"/>
      <c r="FQ199" s="102"/>
      <c r="FR199" s="102"/>
      <c r="FS199" s="102"/>
      <c r="FT199" s="102"/>
      <c r="FU199" s="102"/>
      <c r="FV199" s="102"/>
      <c r="FW199" s="102"/>
      <c r="FX199" s="102"/>
      <c r="FY199" s="102"/>
      <c r="FZ199" s="102"/>
      <c r="GA199" s="102"/>
      <c r="GB199" s="102"/>
      <c r="GC199" s="102"/>
      <c r="GD199" s="102"/>
      <c r="GE199" s="102"/>
      <c r="GF199" s="102"/>
      <c r="GG199" s="102"/>
      <c r="GH199" s="102"/>
      <c r="GI199" s="102"/>
      <c r="GJ199" s="102"/>
      <c r="GK199" s="102"/>
      <c r="GL199" s="102"/>
      <c r="GM199" s="102"/>
      <c r="GN199" s="102"/>
      <c r="GO199" s="102"/>
      <c r="GP199" s="102"/>
      <c r="GQ199" s="102"/>
      <c r="GR199" s="102"/>
      <c r="GS199" s="102"/>
      <c r="GT199" s="102"/>
      <c r="GU199" s="102"/>
      <c r="GV199" s="102"/>
      <c r="GW199" s="102"/>
      <c r="GX199" s="102"/>
      <c r="GY199" s="102"/>
      <c r="GZ199" s="102"/>
      <c r="HA199" s="102"/>
      <c r="HB199" s="102"/>
      <c r="HC199" s="102"/>
      <c r="HD199" s="102"/>
      <c r="HE199" s="102"/>
      <c r="HF199" s="102"/>
      <c r="HG199" s="102"/>
      <c r="HH199" s="102"/>
      <c r="HI199" s="102"/>
      <c r="HJ199" s="102"/>
      <c r="HK199" s="102"/>
      <c r="HL199" s="102"/>
      <c r="HM199" s="102"/>
      <c r="HN199" s="102"/>
      <c r="HO199" s="102"/>
      <c r="HP199" s="102"/>
      <c r="HQ199" s="102"/>
      <c r="HR199" s="102"/>
      <c r="HS199" s="102"/>
      <c r="HT199" s="102"/>
      <c r="HU199" s="102"/>
      <c r="HV199" s="102"/>
      <c r="HW199" s="102"/>
      <c r="HX199" s="102"/>
      <c r="HY199" s="102"/>
      <c r="HZ199" s="102"/>
      <c r="IA199" s="102"/>
      <c r="IB199" s="102"/>
      <c r="IC199" s="102"/>
      <c r="ID199" s="102"/>
      <c r="IE199" s="102"/>
      <c r="IF199" s="102"/>
      <c r="IG199" s="102"/>
      <c r="IH199" s="102"/>
      <c r="II199" s="102"/>
      <c r="IJ199" s="102"/>
      <c r="IK199" s="102"/>
      <c r="IL199" s="102"/>
      <c r="IM199" s="102"/>
      <c r="IN199" s="102"/>
      <c r="IO199" s="102"/>
      <c r="IP199" s="102"/>
      <c r="IQ199" s="102"/>
      <c r="IR199" s="102"/>
      <c r="IS199" s="102"/>
      <c r="IT199" s="102"/>
      <c r="IU199" s="102"/>
      <c r="IV199" s="102"/>
      <c r="IW199" s="102"/>
      <c r="IX199" s="102"/>
      <c r="IY199" s="102"/>
      <c r="IZ199" s="102"/>
      <c r="JA199" s="102"/>
      <c r="JB199" s="102"/>
      <c r="JC199" s="102"/>
      <c r="JD199" s="102"/>
      <c r="JE199" s="102"/>
      <c r="JF199" s="102"/>
      <c r="JG199" s="102"/>
      <c r="JH199" s="102"/>
      <c r="JI199" s="102"/>
      <c r="JJ199" s="102"/>
      <c r="JK199" s="102"/>
      <c r="JL199" s="102"/>
      <c r="JM199" s="102"/>
      <c r="JN199" s="102"/>
      <c r="JO199" s="102"/>
      <c r="JP199" s="102"/>
      <c r="JQ199" s="102"/>
      <c r="JR199" s="102"/>
      <c r="JS199" s="102"/>
      <c r="JT199" s="102"/>
      <c r="JU199" s="102"/>
      <c r="JV199" s="102"/>
      <c r="JW199" s="102"/>
      <c r="JX199" s="102"/>
      <c r="JY199" s="102"/>
      <c r="JZ199" s="102"/>
      <c r="KA199" s="102"/>
      <c r="KB199" s="102"/>
      <c r="KC199" s="102"/>
      <c r="KD199" s="102"/>
      <c r="KE199" s="102"/>
      <c r="KF199" s="102"/>
      <c r="KG199" s="102"/>
      <c r="KH199" s="102"/>
      <c r="KI199" s="102"/>
      <c r="KJ199" s="102"/>
      <c r="KK199" s="102"/>
      <c r="KL199" s="102"/>
      <c r="KM199" s="102"/>
      <c r="KN199" s="102"/>
      <c r="KO199" s="102"/>
      <c r="KP199" s="102"/>
      <c r="KQ199" s="102"/>
      <c r="KR199" s="102"/>
      <c r="KS199" s="102"/>
      <c r="KT199" s="102"/>
      <c r="KU199" s="102"/>
      <c r="KV199" s="102"/>
      <c r="KW199" s="102"/>
      <c r="KX199" s="102"/>
      <c r="KY199" s="102"/>
      <c r="KZ199" s="102"/>
      <c r="LA199" s="102"/>
      <c r="LB199" s="102"/>
      <c r="LC199" s="102"/>
      <c r="LD199" s="102"/>
      <c r="LE199" s="102"/>
      <c r="LF199" s="102"/>
      <c r="LG199" s="102"/>
      <c r="LH199" s="102"/>
      <c r="LI199" s="102"/>
      <c r="LJ199" s="102"/>
      <c r="LK199" s="102"/>
      <c r="LL199" s="102"/>
      <c r="LM199" s="102"/>
      <c r="LN199" s="102"/>
      <c r="LO199" s="102"/>
      <c r="LP199" s="102"/>
      <c r="LQ199" s="102"/>
      <c r="LR199" s="102"/>
      <c r="LS199" s="102"/>
      <c r="LT199" s="102"/>
      <c r="LU199" s="102"/>
      <c r="LV199" s="102"/>
      <c r="LW199" s="102"/>
      <c r="LX199" s="102"/>
      <c r="LY199" s="102"/>
      <c r="LZ199" s="102"/>
      <c r="MA199" s="102"/>
      <c r="MB199" s="102"/>
      <c r="MC199" s="102"/>
      <c r="MD199" s="102"/>
      <c r="ME199" s="102"/>
      <c r="MF199" s="102"/>
      <c r="MG199" s="102"/>
      <c r="MH199" s="102"/>
      <c r="MI199" s="102"/>
      <c r="MJ199" s="102"/>
      <c r="MK199" s="102"/>
      <c r="ML199" s="102"/>
      <c r="MM199" s="102"/>
      <c r="MN199" s="102"/>
      <c r="MO199" s="102"/>
      <c r="MP199" s="102"/>
      <c r="MQ199" s="102"/>
      <c r="MR199" s="102"/>
      <c r="MS199" s="102"/>
      <c r="MT199" s="102"/>
      <c r="MU199" s="102"/>
      <c r="MV199" s="102"/>
      <c r="MW199" s="102"/>
      <c r="MX199" s="102"/>
      <c r="MY199" s="102"/>
      <c r="MZ199" s="102"/>
      <c r="NA199" s="102"/>
      <c r="NB199" s="102"/>
      <c r="NC199" s="102"/>
      <c r="ND199" s="102"/>
      <c r="NE199" s="102"/>
      <c r="NF199" s="102"/>
      <c r="NG199" s="102"/>
      <c r="NH199" s="102"/>
      <c r="NI199" s="102"/>
      <c r="NJ199" s="102"/>
      <c r="NK199" s="102"/>
      <c r="NL199" s="102"/>
      <c r="NM199" s="102"/>
      <c r="NN199" s="102"/>
      <c r="NO199" s="102"/>
      <c r="NP199" s="102"/>
      <c r="NQ199" s="102"/>
      <c r="NR199" s="102"/>
      <c r="NS199" s="102"/>
      <c r="NT199" s="102"/>
      <c r="NU199" s="102"/>
      <c r="NV199" s="102"/>
      <c r="NW199" s="102"/>
      <c r="NX199" s="102"/>
      <c r="NY199" s="102"/>
      <c r="NZ199" s="102"/>
      <c r="OA199" s="102"/>
      <c r="OB199" s="102"/>
      <c r="OC199" s="102"/>
      <c r="OD199" s="102"/>
      <c r="OE199" s="102"/>
      <c r="OF199" s="102"/>
      <c r="OG199" s="102"/>
      <c r="OH199" s="102"/>
      <c r="OI199" s="102"/>
      <c r="OJ199" s="102"/>
      <c r="OK199" s="102"/>
      <c r="OL199" s="102"/>
      <c r="OM199" s="102"/>
      <c r="ON199" s="102"/>
      <c r="OO199" s="102"/>
      <c r="OP199" s="102"/>
      <c r="OQ199" s="102"/>
      <c r="OR199" s="102"/>
      <c r="OS199" s="102"/>
      <c r="OT199" s="102"/>
      <c r="OU199" s="102"/>
      <c r="OV199" s="102"/>
      <c r="OW199" s="102"/>
      <c r="OX199" s="102"/>
      <c r="OY199" s="102"/>
      <c r="OZ199" s="102"/>
      <c r="PA199" s="102"/>
      <c r="PB199" s="102"/>
      <c r="PC199" s="102"/>
      <c r="PD199" s="102"/>
      <c r="PE199" s="102"/>
      <c r="PF199" s="102"/>
      <c r="PG199" s="102"/>
      <c r="PH199" s="102"/>
      <c r="PI199" s="102"/>
      <c r="PJ199" s="102"/>
      <c r="PK199" s="102"/>
      <c r="PL199" s="102"/>
      <c r="PM199" s="102"/>
      <c r="PN199" s="102"/>
      <c r="PO199" s="102"/>
      <c r="PP199" s="102"/>
      <c r="PQ199" s="102"/>
      <c r="PR199" s="102"/>
      <c r="PS199" s="102"/>
      <c r="PT199" s="102"/>
      <c r="PU199" s="102"/>
      <c r="PV199" s="102"/>
      <c r="PW199" s="102"/>
      <c r="PX199" s="102"/>
      <c r="PY199" s="102"/>
      <c r="PZ199" s="102"/>
      <c r="QA199" s="102"/>
      <c r="QB199" s="102"/>
      <c r="QC199" s="102"/>
      <c r="QD199" s="102"/>
      <c r="QE199" s="102"/>
      <c r="QF199" s="102"/>
      <c r="QG199" s="102"/>
      <c r="QH199" s="102"/>
      <c r="QI199" s="102"/>
      <c r="QJ199" s="102"/>
      <c r="QK199" s="102"/>
      <c r="QL199" s="102"/>
      <c r="QM199" s="102"/>
      <c r="QN199" s="102"/>
      <c r="QO199" s="102"/>
      <c r="QP199" s="102"/>
      <c r="QQ199" s="102"/>
      <c r="QR199" s="102"/>
      <c r="QS199" s="102"/>
      <c r="QT199" s="102"/>
      <c r="QU199" s="102"/>
      <c r="QV199" s="102"/>
      <c r="QW199" s="102"/>
      <c r="QX199" s="102"/>
      <c r="QY199" s="102"/>
      <c r="QZ199" s="102"/>
      <c r="RA199" s="102"/>
      <c r="RB199" s="102"/>
      <c r="RC199" s="102"/>
      <c r="RD199" s="102"/>
      <c r="RE199" s="102"/>
      <c r="RF199" s="102"/>
      <c r="RG199" s="102"/>
      <c r="RH199" s="102"/>
      <c r="RI199" s="102"/>
      <c r="RJ199" s="102"/>
      <c r="RK199" s="102"/>
      <c r="RL199" s="102"/>
      <c r="RM199" s="102"/>
      <c r="RN199" s="102"/>
      <c r="RO199" s="102"/>
      <c r="RP199" s="102"/>
      <c r="RQ199" s="102"/>
      <c r="RR199" s="102"/>
      <c r="RS199" s="102"/>
      <c r="RT199" s="102"/>
      <c r="RU199" s="102"/>
      <c r="RV199" s="102"/>
      <c r="RW199" s="102"/>
      <c r="RX199" s="102"/>
      <c r="RY199" s="102"/>
      <c r="RZ199" s="102"/>
      <c r="SA199" s="102"/>
      <c r="SB199" s="102"/>
      <c r="SC199" s="102"/>
      <c r="SD199" s="102"/>
      <c r="SE199" s="102"/>
      <c r="SF199" s="102"/>
      <c r="SG199" s="102"/>
      <c r="SH199" s="102"/>
      <c r="SI199" s="102"/>
      <c r="SJ199" s="102"/>
      <c r="SK199" s="102"/>
      <c r="SL199" s="102"/>
      <c r="SM199" s="102"/>
      <c r="SN199" s="102"/>
      <c r="SO199" s="102"/>
      <c r="SP199" s="102"/>
      <c r="SQ199" s="102"/>
      <c r="SR199" s="102"/>
      <c r="SS199" s="102"/>
      <c r="ST199" s="102"/>
      <c r="SU199" s="102"/>
      <c r="SV199" s="102"/>
      <c r="SW199" s="102"/>
      <c r="SX199" s="102"/>
      <c r="SY199" s="102"/>
      <c r="SZ199" s="102"/>
      <c r="TA199" s="102"/>
      <c r="TB199" s="102"/>
      <c r="TC199" s="102"/>
      <c r="TD199" s="102"/>
      <c r="TE199" s="102"/>
      <c r="TF199" s="102"/>
      <c r="TG199" s="102"/>
      <c r="TH199" s="102"/>
      <c r="TI199" s="102"/>
      <c r="TJ199" s="102"/>
      <c r="TK199" s="102"/>
      <c r="TL199" s="102"/>
      <c r="TM199" s="102"/>
      <c r="TN199" s="102"/>
      <c r="TO199" s="102"/>
      <c r="TP199" s="102"/>
      <c r="TQ199" s="102"/>
      <c r="TR199" s="102"/>
      <c r="TS199" s="102"/>
      <c r="TT199" s="102"/>
      <c r="TU199" s="102"/>
      <c r="TV199" s="102"/>
      <c r="TW199" s="102"/>
      <c r="TX199" s="102"/>
      <c r="TY199" s="102"/>
      <c r="TZ199" s="102"/>
      <c r="UA199" s="102"/>
      <c r="UB199" s="102"/>
      <c r="UC199" s="102"/>
      <c r="UD199" s="102"/>
      <c r="UE199" s="102"/>
      <c r="UF199" s="102"/>
      <c r="UG199" s="102"/>
      <c r="UH199" s="102"/>
      <c r="UI199" s="102"/>
      <c r="UJ199" s="102"/>
      <c r="UK199" s="102"/>
      <c r="UL199" s="102"/>
      <c r="UM199" s="102"/>
      <c r="UN199" s="102"/>
      <c r="UO199" s="102"/>
      <c r="UP199" s="102"/>
      <c r="UQ199" s="102"/>
      <c r="UR199" s="102"/>
      <c r="US199" s="102"/>
      <c r="UT199" s="102"/>
      <c r="UU199" s="102"/>
      <c r="UV199" s="102"/>
      <c r="UW199" s="102"/>
      <c r="UX199" s="102"/>
      <c r="UY199" s="102"/>
      <c r="UZ199" s="102"/>
      <c r="VA199" s="102"/>
      <c r="VB199" s="102"/>
      <c r="VC199" s="102"/>
      <c r="VD199" s="102"/>
      <c r="VE199" s="102"/>
      <c r="VF199" s="102"/>
      <c r="VG199" s="102"/>
      <c r="VH199" s="102"/>
      <c r="VI199" s="102"/>
      <c r="VJ199" s="102"/>
      <c r="VK199" s="102"/>
      <c r="VL199" s="102"/>
      <c r="VM199" s="102"/>
      <c r="VN199" s="102"/>
      <c r="VO199" s="102"/>
      <c r="VP199" s="102"/>
      <c r="VQ199" s="102"/>
      <c r="VR199" s="102"/>
      <c r="VS199" s="102"/>
      <c r="VT199" s="102"/>
      <c r="VU199" s="102"/>
      <c r="VV199" s="102"/>
      <c r="VW199" s="102"/>
      <c r="VX199" s="102"/>
      <c r="VY199" s="102"/>
      <c r="VZ199" s="102"/>
      <c r="WA199" s="102"/>
      <c r="WB199" s="102"/>
      <c r="WC199" s="102"/>
      <c r="WD199" s="102"/>
      <c r="WE199" s="102"/>
      <c r="WF199" s="102"/>
      <c r="WG199" s="102"/>
      <c r="WH199" s="102"/>
      <c r="WI199" s="102"/>
      <c r="WJ199" s="102"/>
      <c r="WK199" s="102"/>
      <c r="WL199" s="102"/>
      <c r="WM199" s="102"/>
      <c r="WN199" s="102"/>
      <c r="WO199" s="102"/>
      <c r="WP199" s="102"/>
      <c r="WQ199" s="102"/>
      <c r="WR199" s="102"/>
      <c r="WS199" s="102"/>
      <c r="WT199" s="102"/>
      <c r="WU199" s="102"/>
      <c r="WV199" s="102"/>
      <c r="WW199" s="102"/>
      <c r="WX199" s="102"/>
      <c r="WY199" s="102"/>
      <c r="WZ199" s="102"/>
      <c r="XA199" s="102"/>
      <c r="XB199" s="102"/>
      <c r="XC199" s="102"/>
      <c r="XD199" s="102"/>
      <c r="XE199" s="102"/>
      <c r="XF199" s="102"/>
      <c r="XG199" s="102"/>
      <c r="XH199" s="102"/>
      <c r="XI199" s="102"/>
      <c r="XJ199" s="102"/>
      <c r="XK199" s="102"/>
      <c r="XL199" s="102"/>
      <c r="XM199" s="102"/>
      <c r="XN199" s="102"/>
      <c r="XO199" s="102"/>
      <c r="XP199" s="102"/>
      <c r="XQ199" s="102"/>
      <c r="XR199" s="102"/>
      <c r="XS199" s="102"/>
      <c r="XT199" s="102"/>
      <c r="XU199" s="102"/>
      <c r="XV199" s="102"/>
      <c r="XW199" s="102"/>
      <c r="XX199" s="102"/>
      <c r="XY199" s="102"/>
      <c r="XZ199" s="102"/>
      <c r="YA199" s="102"/>
      <c r="YB199" s="102"/>
      <c r="YC199" s="102"/>
      <c r="YD199" s="102"/>
      <c r="YE199" s="102"/>
      <c r="YF199" s="102"/>
      <c r="YG199" s="102"/>
      <c r="YH199" s="102"/>
      <c r="YI199" s="102"/>
      <c r="YJ199" s="102"/>
      <c r="YK199" s="102"/>
      <c r="YL199" s="102"/>
      <c r="YM199" s="102"/>
      <c r="YN199" s="102"/>
      <c r="YO199" s="102"/>
      <c r="YP199" s="102"/>
      <c r="YQ199" s="102"/>
      <c r="YR199" s="102"/>
      <c r="YS199" s="102"/>
      <c r="YT199" s="102"/>
      <c r="YU199" s="102"/>
      <c r="YV199" s="102"/>
      <c r="YW199" s="102"/>
      <c r="YX199" s="102"/>
      <c r="YY199" s="102"/>
      <c r="YZ199" s="102"/>
      <c r="ZA199" s="102"/>
      <c r="ZB199" s="102"/>
      <c r="ZC199" s="102"/>
      <c r="ZD199" s="102"/>
      <c r="ZE199" s="102"/>
      <c r="ZF199" s="102"/>
      <c r="ZG199" s="102"/>
      <c r="ZH199" s="102"/>
      <c r="ZI199" s="102"/>
      <c r="ZJ199" s="102"/>
      <c r="ZK199" s="102"/>
      <c r="ZL199" s="102"/>
      <c r="ZM199" s="102"/>
      <c r="ZN199" s="102"/>
      <c r="ZO199" s="102"/>
      <c r="ZP199" s="102"/>
      <c r="ZQ199" s="102"/>
      <c r="ZR199" s="102"/>
      <c r="ZS199" s="102"/>
      <c r="ZT199" s="102"/>
      <c r="ZU199" s="102"/>
      <c r="ZV199" s="102"/>
      <c r="ZW199" s="102"/>
      <c r="ZX199" s="102"/>
      <c r="ZY199" s="102"/>
      <c r="ZZ199" s="102"/>
      <c r="AAA199" s="102"/>
      <c r="AAB199" s="102"/>
      <c r="AAC199" s="102"/>
      <c r="AAD199" s="102"/>
      <c r="AAE199" s="102"/>
      <c r="AAF199" s="102"/>
      <c r="AAG199" s="102"/>
      <c r="AAH199" s="102"/>
      <c r="AAI199" s="102"/>
      <c r="AAJ199" s="102"/>
      <c r="AAK199" s="102"/>
      <c r="AAL199" s="102"/>
      <c r="AAM199" s="102"/>
      <c r="AAN199" s="102"/>
      <c r="AAO199" s="102"/>
      <c r="AAP199" s="102"/>
      <c r="AAQ199" s="102"/>
      <c r="AAR199" s="102"/>
      <c r="AAS199" s="102"/>
      <c r="AAT199" s="102"/>
      <c r="AAU199" s="102"/>
      <c r="AAV199" s="102"/>
      <c r="AAW199" s="102"/>
      <c r="AAX199" s="102"/>
      <c r="AAY199" s="102"/>
      <c r="AAZ199" s="102"/>
      <c r="ABA199" s="102"/>
      <c r="ABB199" s="102"/>
      <c r="ABC199" s="102"/>
      <c r="ABD199" s="102"/>
      <c r="ABE199" s="102"/>
      <c r="ABF199" s="102"/>
      <c r="ABG199" s="102"/>
      <c r="ABH199" s="102"/>
      <c r="ABI199" s="102"/>
      <c r="ABJ199" s="102"/>
      <c r="ABK199" s="102"/>
      <c r="ABL199" s="102"/>
      <c r="ABM199" s="102"/>
      <c r="ABN199" s="102"/>
      <c r="ABO199" s="102"/>
      <c r="ABP199" s="102"/>
      <c r="ABQ199" s="102"/>
      <c r="ABR199" s="102"/>
      <c r="ABS199" s="102"/>
      <c r="ABT199" s="102"/>
      <c r="ABU199" s="102"/>
      <c r="ABV199" s="102"/>
      <c r="ABW199" s="102"/>
      <c r="ABX199" s="102"/>
      <c r="ABY199" s="102"/>
      <c r="ABZ199" s="102"/>
      <c r="ACA199" s="102"/>
      <c r="ACB199" s="102"/>
      <c r="ACC199" s="102"/>
      <c r="ACD199" s="102"/>
      <c r="ACE199" s="102"/>
      <c r="ACF199" s="102"/>
      <c r="ACG199" s="102"/>
      <c r="ACH199" s="102"/>
      <c r="ACI199" s="102"/>
      <c r="ACJ199" s="102"/>
      <c r="ACK199" s="102"/>
      <c r="ACL199" s="102"/>
      <c r="ACM199" s="102"/>
      <c r="ACN199" s="102"/>
      <c r="ACO199" s="102"/>
      <c r="ACP199" s="102"/>
      <c r="ACQ199" s="102"/>
      <c r="ACR199" s="102"/>
      <c r="ACS199" s="102"/>
      <c r="ACT199" s="102"/>
      <c r="ACU199" s="102"/>
      <c r="ACV199" s="102"/>
      <c r="ACW199" s="102"/>
      <c r="ACX199" s="102"/>
      <c r="ACY199" s="102"/>
      <c r="ACZ199" s="102"/>
      <c r="ADA199" s="102"/>
      <c r="ADB199" s="102"/>
      <c r="ADC199" s="102"/>
      <c r="ADD199" s="102"/>
      <c r="ADE199" s="102"/>
      <c r="ADF199" s="102"/>
      <c r="ADG199" s="102"/>
      <c r="ADH199" s="102"/>
      <c r="ADI199" s="102"/>
      <c r="ADJ199" s="102"/>
      <c r="ADK199" s="102"/>
      <c r="ADL199" s="102"/>
      <c r="ADM199" s="102"/>
      <c r="ADN199" s="102"/>
      <c r="ADO199" s="102"/>
      <c r="ADP199" s="102"/>
      <c r="ADQ199" s="102"/>
      <c r="ADR199" s="102"/>
      <c r="ADS199" s="102"/>
      <c r="ADT199" s="102"/>
      <c r="ADU199" s="102"/>
      <c r="ADV199" s="102"/>
      <c r="ADW199" s="102"/>
      <c r="ADX199" s="102"/>
      <c r="ADY199" s="102"/>
      <c r="ADZ199" s="102"/>
      <c r="AEA199" s="102"/>
      <c r="AEB199" s="102"/>
      <c r="AEC199" s="102"/>
      <c r="AED199" s="102"/>
      <c r="AEE199" s="102"/>
      <c r="AEF199" s="102"/>
      <c r="AEG199" s="102"/>
      <c r="AEH199" s="102"/>
      <c r="AEI199" s="102"/>
      <c r="AEJ199" s="102"/>
      <c r="AEK199" s="102"/>
      <c r="AEL199" s="102"/>
      <c r="AEM199" s="102"/>
      <c r="AEN199" s="102"/>
      <c r="AEO199" s="102"/>
      <c r="AEP199" s="102"/>
      <c r="AEQ199" s="102"/>
      <c r="AER199" s="102"/>
      <c r="AES199" s="102"/>
      <c r="AET199" s="102"/>
      <c r="AEU199" s="102"/>
      <c r="AEV199" s="102"/>
      <c r="AEW199" s="102"/>
      <c r="AEX199" s="102"/>
      <c r="AEY199" s="102"/>
      <c r="AEZ199" s="102"/>
      <c r="AFA199" s="102"/>
      <c r="AFB199" s="102"/>
      <c r="AFC199" s="102"/>
      <c r="AFD199" s="102"/>
      <c r="AFE199" s="102"/>
      <c r="AFF199" s="102"/>
      <c r="AFG199" s="102"/>
      <c r="AFH199" s="102"/>
      <c r="AFI199" s="102"/>
      <c r="AFJ199" s="102"/>
      <c r="AFK199" s="102"/>
      <c r="AFL199" s="102"/>
      <c r="AFM199" s="102"/>
      <c r="AFN199" s="102"/>
      <c r="AFO199" s="102"/>
      <c r="AFP199" s="102"/>
      <c r="AFQ199" s="102"/>
      <c r="AFR199" s="102"/>
      <c r="AFS199" s="102"/>
      <c r="AFT199" s="102"/>
      <c r="AFU199" s="102"/>
      <c r="AFV199" s="102"/>
      <c r="AFW199" s="102"/>
      <c r="AFX199" s="102"/>
      <c r="AFY199" s="102"/>
      <c r="AFZ199" s="102"/>
      <c r="AGA199" s="102"/>
      <c r="AGB199" s="102"/>
      <c r="AGC199" s="102"/>
      <c r="AGD199" s="102"/>
      <c r="AGE199" s="102"/>
      <c r="AGF199" s="102"/>
      <c r="AGG199" s="102"/>
      <c r="AGH199" s="102"/>
      <c r="AGI199" s="102"/>
      <c r="AGJ199" s="102"/>
      <c r="AGK199" s="102"/>
      <c r="AGL199" s="102"/>
      <c r="AGM199" s="102"/>
      <c r="AGN199" s="102"/>
      <c r="AGO199" s="102"/>
      <c r="AGP199" s="102"/>
      <c r="AGQ199" s="102"/>
      <c r="AGR199" s="102"/>
      <c r="AGS199" s="102"/>
      <c r="AGT199" s="102"/>
      <c r="AGU199" s="102"/>
      <c r="AGV199" s="102"/>
      <c r="AGW199" s="102"/>
      <c r="AGX199" s="102"/>
      <c r="AGY199" s="102"/>
      <c r="AGZ199" s="102"/>
      <c r="AHA199" s="102"/>
      <c r="AHB199" s="102"/>
      <c r="AHC199" s="102"/>
      <c r="AHD199" s="102"/>
      <c r="AHE199" s="102"/>
      <c r="AHF199" s="102"/>
      <c r="AHG199" s="102"/>
      <c r="AHH199" s="102"/>
      <c r="AHI199" s="102"/>
      <c r="AHJ199" s="102"/>
      <c r="AHK199" s="102"/>
      <c r="AHL199" s="102"/>
      <c r="AHM199" s="102"/>
      <c r="AHN199" s="102"/>
      <c r="AHO199" s="102"/>
      <c r="AHP199" s="102"/>
      <c r="AHQ199" s="102"/>
      <c r="AHR199" s="102"/>
      <c r="AHS199" s="102"/>
      <c r="AHT199" s="102"/>
      <c r="AHU199" s="102"/>
      <c r="AHV199" s="102"/>
      <c r="AHW199" s="102"/>
      <c r="AHX199" s="102"/>
      <c r="AHY199" s="102"/>
      <c r="AHZ199" s="102"/>
      <c r="AIA199" s="102"/>
      <c r="AIB199" s="102"/>
      <c r="AIC199" s="102"/>
      <c r="AID199" s="102"/>
      <c r="AIE199" s="102"/>
      <c r="AIF199" s="102"/>
      <c r="AIG199" s="102"/>
      <c r="AIH199" s="102"/>
      <c r="AII199" s="102"/>
      <c r="AIJ199" s="102"/>
      <c r="AIK199" s="102"/>
      <c r="AIL199" s="102"/>
      <c r="AIM199" s="102"/>
      <c r="AIN199" s="102"/>
      <c r="AIO199" s="102"/>
      <c r="AIP199" s="102"/>
      <c r="AIQ199" s="102"/>
      <c r="AIR199" s="102"/>
      <c r="AIS199" s="102"/>
      <c r="AIT199" s="102"/>
      <c r="AIU199" s="102"/>
      <c r="AIV199" s="102"/>
      <c r="AIW199" s="102"/>
      <c r="AIX199" s="102"/>
      <c r="AIY199" s="102"/>
      <c r="AIZ199" s="102"/>
      <c r="AJA199" s="102"/>
      <c r="AJB199" s="102"/>
      <c r="AJC199" s="102"/>
      <c r="AJD199" s="102"/>
      <c r="AJE199" s="102"/>
      <c r="AJF199" s="102"/>
      <c r="AJG199" s="102"/>
      <c r="AJH199" s="102"/>
      <c r="AJI199" s="102"/>
      <c r="AJJ199" s="102"/>
      <c r="AJK199" s="102"/>
      <c r="AJL199" s="102"/>
      <c r="AJM199" s="102"/>
      <c r="AJN199" s="102"/>
      <c r="AJO199" s="102"/>
      <c r="AJP199" s="102"/>
      <c r="AJQ199" s="102"/>
      <c r="AJR199" s="102"/>
      <c r="AJS199" s="102"/>
      <c r="AJT199" s="102"/>
      <c r="AJU199" s="102"/>
      <c r="AJV199" s="102"/>
      <c r="AJW199" s="102"/>
      <c r="AJX199" s="102"/>
      <c r="AJY199" s="102"/>
      <c r="AJZ199" s="102"/>
      <c r="AKA199" s="102"/>
      <c r="AKB199" s="102"/>
      <c r="AKC199" s="102"/>
      <c r="AKD199" s="102"/>
      <c r="AKE199" s="102"/>
      <c r="AKF199" s="102"/>
      <c r="AKG199" s="102"/>
      <c r="AKH199" s="102"/>
      <c r="AKI199" s="102"/>
      <c r="AKJ199" s="102"/>
      <c r="AKK199" s="102"/>
      <c r="AKL199" s="102"/>
      <c r="AKM199" s="102"/>
      <c r="AKN199" s="102"/>
      <c r="AKO199" s="102"/>
      <c r="AKP199" s="102"/>
      <c r="AKQ199" s="102"/>
      <c r="AKR199" s="102"/>
      <c r="AKS199" s="102"/>
      <c r="AKT199" s="102"/>
      <c r="AKU199" s="102"/>
      <c r="AKV199" s="102"/>
      <c r="AKW199" s="102"/>
      <c r="AKX199" s="102"/>
      <c r="AKY199" s="102"/>
      <c r="AKZ199" s="102"/>
      <c r="ALA199" s="102"/>
      <c r="ALB199" s="102"/>
      <c r="ALC199" s="102"/>
      <c r="ALD199" s="102"/>
      <c r="ALE199" s="102"/>
      <c r="ALF199" s="102"/>
      <c r="ALG199" s="102"/>
      <c r="ALH199" s="102"/>
      <c r="ALI199" s="102"/>
      <c r="ALJ199" s="102"/>
      <c r="ALK199" s="102"/>
      <c r="ALL199" s="102"/>
      <c r="ALM199" s="102"/>
      <c r="ALN199" s="102"/>
      <c r="ALO199" s="102"/>
      <c r="ALP199" s="102"/>
      <c r="ALQ199" s="102"/>
      <c r="ALR199" s="102"/>
      <c r="ALS199" s="102"/>
      <c r="ALT199" s="102"/>
      <c r="ALU199" s="102"/>
      <c r="ALV199" s="102"/>
      <c r="ALW199" s="102"/>
      <c r="ALX199" s="102"/>
      <c r="ALY199" s="102"/>
      <c r="ALZ199" s="102"/>
      <c r="AMA199" s="102"/>
      <c r="AMB199" s="102"/>
      <c r="AMC199" s="102"/>
      <c r="AMD199" s="102"/>
      <c r="AME199" s="102"/>
      <c r="AMF199" s="102"/>
      <c r="AMG199" s="102"/>
      <c r="AMH199" s="102"/>
      <c r="AMI199" s="102"/>
      <c r="AMJ199" s="102"/>
      <c r="AMK199" s="102"/>
      <c r="AML199" s="102"/>
      <c r="AMM199" s="102"/>
      <c r="AMN199" s="102"/>
      <c r="AMO199" s="102"/>
      <c r="AMP199" s="102"/>
      <c r="AMQ199" s="102"/>
      <c r="AMR199" s="102"/>
      <c r="AMS199" s="102"/>
      <c r="AMT199" s="102"/>
      <c r="AMU199" s="102"/>
      <c r="AMV199" s="102"/>
      <c r="AMW199" s="102"/>
      <c r="AMX199" s="102"/>
      <c r="AMY199" s="102"/>
      <c r="AMZ199" s="102"/>
      <c r="ANA199" s="102"/>
      <c r="ANB199" s="102"/>
      <c r="ANC199" s="102"/>
      <c r="AND199" s="102"/>
      <c r="ANE199" s="102"/>
      <c r="ANF199" s="102"/>
      <c r="ANG199" s="102"/>
      <c r="ANH199" s="102"/>
      <c r="ANI199" s="102"/>
      <c r="ANJ199" s="102"/>
      <c r="ANK199" s="102"/>
      <c r="ANL199" s="102"/>
      <c r="ANM199" s="102"/>
      <c r="ANN199" s="102"/>
      <c r="ANO199" s="102"/>
      <c r="ANP199" s="102"/>
      <c r="ANQ199" s="102"/>
      <c r="ANR199" s="102"/>
      <c r="ANS199" s="102"/>
      <c r="ANT199" s="102"/>
      <c r="ANU199" s="102"/>
      <c r="ANV199" s="102"/>
      <c r="ANW199" s="102"/>
      <c r="ANX199" s="102"/>
      <c r="ANY199" s="102"/>
      <c r="ANZ199" s="102"/>
      <c r="AOA199" s="102"/>
      <c r="AOB199" s="102"/>
      <c r="AOC199" s="102"/>
      <c r="AOD199" s="102"/>
      <c r="AOE199" s="102"/>
      <c r="AOF199" s="102"/>
      <c r="AOG199" s="102"/>
      <c r="AOH199" s="102"/>
      <c r="AOI199" s="102"/>
      <c r="AOJ199" s="102"/>
      <c r="AOK199" s="102"/>
      <c r="AOL199" s="102"/>
      <c r="AOM199" s="102"/>
      <c r="AON199" s="102"/>
      <c r="AOO199" s="102"/>
      <c r="AOP199" s="102"/>
      <c r="AOQ199" s="102"/>
      <c r="AOR199" s="102"/>
      <c r="AOS199" s="102"/>
      <c r="AOT199" s="102"/>
      <c r="AOU199" s="102"/>
      <c r="AOV199" s="102"/>
      <c r="AOW199" s="102"/>
      <c r="AOX199" s="102"/>
      <c r="AOY199" s="102"/>
      <c r="AOZ199" s="102"/>
      <c r="APA199" s="102"/>
      <c r="APB199" s="102"/>
      <c r="APC199" s="102"/>
      <c r="APD199" s="102"/>
      <c r="APE199" s="102"/>
      <c r="APF199" s="102"/>
      <c r="APG199" s="102"/>
      <c r="APH199" s="102"/>
      <c r="API199" s="102"/>
      <c r="APJ199" s="102"/>
      <c r="APK199" s="102"/>
      <c r="APL199" s="102"/>
      <c r="APM199" s="102"/>
      <c r="APN199" s="102"/>
      <c r="APO199" s="102"/>
      <c r="APP199" s="102"/>
      <c r="APQ199" s="102"/>
      <c r="APR199" s="102"/>
      <c r="APS199" s="102"/>
      <c r="APT199" s="102"/>
      <c r="APU199" s="102"/>
      <c r="APV199" s="102"/>
      <c r="APW199" s="102"/>
      <c r="APX199" s="102"/>
      <c r="APY199" s="102"/>
      <c r="APZ199" s="102"/>
      <c r="AQA199" s="102"/>
      <c r="AQB199" s="102"/>
      <c r="AQC199" s="102"/>
      <c r="AQD199" s="102"/>
      <c r="AQE199" s="102"/>
      <c r="AQF199" s="102"/>
      <c r="AQG199" s="102"/>
      <c r="AQH199" s="102"/>
      <c r="AQI199" s="102"/>
      <c r="AQJ199" s="102"/>
      <c r="AQK199" s="102"/>
      <c r="AQL199" s="102"/>
      <c r="AQM199" s="102"/>
      <c r="AQN199" s="102"/>
      <c r="AQO199" s="102"/>
      <c r="AQP199" s="102"/>
      <c r="AQQ199" s="102"/>
      <c r="AQR199" s="102"/>
      <c r="AQS199" s="102"/>
      <c r="AQT199" s="102"/>
      <c r="AQU199" s="102"/>
      <c r="AQV199" s="102"/>
      <c r="AQW199" s="102"/>
      <c r="AQX199" s="102"/>
      <c r="AQY199" s="102"/>
      <c r="AQZ199" s="102"/>
      <c r="ARA199" s="102"/>
      <c r="ARB199" s="102"/>
      <c r="ARC199" s="102"/>
      <c r="ARD199" s="102"/>
      <c r="ARE199" s="102"/>
      <c r="ARF199" s="102"/>
      <c r="ARG199" s="102"/>
      <c r="ARH199" s="102"/>
      <c r="ARI199" s="102"/>
      <c r="ARJ199" s="102"/>
      <c r="ARK199" s="102"/>
      <c r="ARL199" s="102"/>
      <c r="ARM199" s="102"/>
      <c r="ARN199" s="102"/>
      <c r="ARO199" s="102"/>
      <c r="ARP199" s="102"/>
      <c r="ARQ199" s="102"/>
      <c r="ARR199" s="102"/>
      <c r="ARS199" s="102"/>
      <c r="ART199" s="102"/>
      <c r="ARU199" s="102"/>
      <c r="ARV199" s="102"/>
      <c r="ARW199" s="102"/>
      <c r="ARX199" s="102"/>
      <c r="ARY199" s="102"/>
      <c r="ARZ199" s="102"/>
      <c r="ASA199" s="102"/>
      <c r="ASB199" s="102"/>
      <c r="ASC199" s="102"/>
      <c r="ASD199" s="102"/>
      <c r="ASE199" s="102"/>
      <c r="ASF199" s="102"/>
      <c r="ASG199" s="102"/>
      <c r="ASH199" s="102"/>
      <c r="ASI199" s="102"/>
      <c r="ASJ199" s="102"/>
      <c r="ASK199" s="102"/>
      <c r="ASL199" s="102"/>
      <c r="ASM199" s="102"/>
      <c r="ASN199" s="102"/>
      <c r="ASO199" s="102"/>
      <c r="ASP199" s="102"/>
      <c r="ASQ199" s="102"/>
      <c r="ASR199" s="102"/>
      <c r="ASS199" s="102"/>
      <c r="AST199" s="102"/>
      <c r="ASU199" s="102"/>
      <c r="ASV199" s="102"/>
      <c r="ASW199" s="102"/>
      <c r="ASX199" s="102"/>
      <c r="ASY199" s="102"/>
      <c r="ASZ199" s="102"/>
      <c r="ATA199" s="102"/>
      <c r="ATB199" s="102"/>
      <c r="ATC199" s="102"/>
      <c r="ATD199" s="102"/>
      <c r="ATE199" s="102"/>
      <c r="ATF199" s="102"/>
      <c r="ATG199" s="102"/>
      <c r="ATH199" s="102"/>
      <c r="ATI199" s="102"/>
      <c r="ATJ199" s="102"/>
      <c r="ATK199" s="102"/>
      <c r="ATL199" s="102"/>
      <c r="ATM199" s="102"/>
      <c r="ATN199" s="102"/>
      <c r="ATO199" s="102"/>
      <c r="ATP199" s="102"/>
      <c r="ATQ199" s="102"/>
      <c r="ATR199" s="102"/>
      <c r="ATS199" s="102"/>
      <c r="ATT199" s="102"/>
      <c r="ATU199" s="102"/>
      <c r="ATV199" s="102"/>
      <c r="ATW199" s="102"/>
      <c r="ATX199" s="102"/>
      <c r="ATY199" s="102"/>
      <c r="ATZ199" s="102"/>
      <c r="AUA199" s="102"/>
      <c r="AUB199" s="102"/>
      <c r="AUC199" s="102"/>
      <c r="AUD199" s="102"/>
      <c r="AUE199" s="102"/>
      <c r="AUF199" s="102"/>
      <c r="AUG199" s="102"/>
      <c r="AUH199" s="102"/>
      <c r="AUI199" s="102"/>
      <c r="AUJ199" s="102"/>
      <c r="AUK199" s="102"/>
      <c r="AUL199" s="102"/>
      <c r="AUM199" s="102"/>
      <c r="AUN199" s="102"/>
      <c r="AUO199" s="102"/>
      <c r="AUP199" s="102"/>
      <c r="AUQ199" s="102"/>
      <c r="AUR199" s="102"/>
      <c r="AUS199" s="102"/>
      <c r="AUT199" s="102"/>
      <c r="AUU199" s="102"/>
      <c r="AUV199" s="102"/>
      <c r="AUW199" s="102"/>
      <c r="AUX199" s="102"/>
      <c r="AUY199" s="102"/>
      <c r="AUZ199" s="102"/>
      <c r="AVA199" s="102"/>
      <c r="AVB199" s="102"/>
      <c r="AVC199" s="102"/>
      <c r="AVD199" s="102"/>
      <c r="AVE199" s="102"/>
      <c r="AVF199" s="102"/>
      <c r="AVG199" s="102"/>
      <c r="AVH199" s="102"/>
      <c r="AVI199" s="102"/>
      <c r="AVJ199" s="102"/>
      <c r="AVK199" s="102"/>
      <c r="AVL199" s="102"/>
      <c r="AVM199" s="102"/>
      <c r="AVN199" s="102"/>
      <c r="AVO199" s="102"/>
      <c r="AVP199" s="102"/>
      <c r="AVQ199" s="102"/>
      <c r="AVR199" s="102"/>
      <c r="AVS199" s="102"/>
      <c r="AVT199" s="102"/>
      <c r="AVU199" s="102"/>
      <c r="AVV199" s="102"/>
      <c r="AVW199" s="102"/>
      <c r="AVX199" s="102"/>
      <c r="AVY199" s="102"/>
      <c r="AVZ199" s="102"/>
      <c r="AWA199" s="102"/>
      <c r="AWB199" s="102"/>
      <c r="AWC199" s="102"/>
      <c r="AWD199" s="102"/>
      <c r="AWE199" s="102"/>
      <c r="AWF199" s="102"/>
      <c r="AWG199" s="102"/>
      <c r="AWH199" s="102"/>
      <c r="AWI199" s="102"/>
      <c r="AWJ199" s="102"/>
      <c r="AWK199" s="102"/>
      <c r="AWL199" s="102"/>
      <c r="AWM199" s="102"/>
      <c r="AWN199" s="102"/>
      <c r="AWO199" s="102"/>
      <c r="AWP199" s="102"/>
      <c r="AWQ199" s="102"/>
      <c r="AWR199" s="102"/>
      <c r="AWS199" s="102"/>
      <c r="AWT199" s="102"/>
      <c r="AWU199" s="102"/>
      <c r="AWV199" s="102"/>
      <c r="AWW199" s="102"/>
      <c r="AWX199" s="102"/>
      <c r="AWY199" s="102"/>
      <c r="AWZ199" s="102"/>
      <c r="AXA199" s="102"/>
      <c r="AXB199" s="102"/>
      <c r="AXC199" s="102"/>
      <c r="AXD199" s="102"/>
      <c r="AXE199" s="102"/>
      <c r="AXF199" s="102"/>
      <c r="AXG199" s="102"/>
      <c r="AXH199" s="102"/>
      <c r="AXI199" s="102"/>
      <c r="AXJ199" s="102"/>
      <c r="AXK199" s="102"/>
      <c r="AXL199" s="102"/>
      <c r="AXM199" s="102"/>
      <c r="AXN199" s="102"/>
      <c r="AXO199" s="102"/>
      <c r="AXP199" s="102"/>
      <c r="AXQ199" s="102"/>
      <c r="AXR199" s="102"/>
      <c r="AXS199" s="102"/>
      <c r="AXT199" s="102"/>
      <c r="AXU199" s="102"/>
      <c r="AXV199" s="102"/>
      <c r="AXW199" s="102"/>
      <c r="AXX199" s="102"/>
      <c r="AXY199" s="102"/>
      <c r="AXZ199" s="102"/>
      <c r="AYA199" s="102"/>
      <c r="AYB199" s="102"/>
      <c r="AYC199" s="102"/>
      <c r="AYD199" s="102"/>
      <c r="AYE199" s="102"/>
      <c r="AYF199" s="102"/>
      <c r="AYG199" s="102"/>
      <c r="AYH199" s="102"/>
      <c r="AYI199" s="102"/>
      <c r="AYJ199" s="102"/>
      <c r="AYK199" s="102"/>
      <c r="AYL199" s="102"/>
      <c r="AYM199" s="102"/>
      <c r="AYN199" s="102"/>
      <c r="AYO199" s="102"/>
      <c r="AYP199" s="102"/>
      <c r="AYQ199" s="102"/>
      <c r="AYR199" s="102"/>
      <c r="AYS199" s="102"/>
      <c r="AYT199" s="102"/>
      <c r="AYU199" s="102"/>
      <c r="AYV199" s="102"/>
      <c r="AYW199" s="102"/>
      <c r="AYX199" s="102"/>
      <c r="AYY199" s="102"/>
      <c r="AYZ199" s="102"/>
      <c r="AZA199" s="102"/>
      <c r="AZB199" s="102"/>
      <c r="AZC199" s="102"/>
      <c r="AZD199" s="102"/>
      <c r="AZE199" s="102"/>
      <c r="AZF199" s="102"/>
      <c r="AZG199" s="102"/>
      <c r="AZH199" s="102"/>
      <c r="AZI199" s="102"/>
      <c r="AZJ199" s="102"/>
      <c r="AZK199" s="102"/>
      <c r="AZL199" s="102"/>
      <c r="AZM199" s="102"/>
      <c r="AZN199" s="102"/>
      <c r="AZO199" s="102"/>
      <c r="AZP199" s="102"/>
      <c r="AZQ199" s="102"/>
      <c r="AZR199" s="102"/>
      <c r="AZS199" s="102"/>
      <c r="AZT199" s="102"/>
      <c r="AZU199" s="102"/>
      <c r="AZV199" s="102"/>
      <c r="AZW199" s="102"/>
      <c r="AZX199" s="102"/>
      <c r="AZY199" s="102"/>
      <c r="AZZ199" s="102"/>
      <c r="BAA199" s="102"/>
      <c r="BAB199" s="102"/>
      <c r="BAC199" s="102"/>
      <c r="BAD199" s="102"/>
      <c r="BAE199" s="102"/>
      <c r="BAF199" s="102"/>
      <c r="BAG199" s="102"/>
      <c r="BAH199" s="102"/>
      <c r="BAI199" s="102"/>
      <c r="BAJ199" s="102"/>
      <c r="BAK199" s="102"/>
      <c r="BAL199" s="102"/>
      <c r="BAM199" s="102"/>
      <c r="BAN199" s="102"/>
      <c r="BAO199" s="102"/>
      <c r="BAP199" s="102"/>
      <c r="BAQ199" s="102"/>
      <c r="BAR199" s="102"/>
      <c r="BAS199" s="102"/>
      <c r="BAT199" s="102"/>
      <c r="BAU199" s="102"/>
      <c r="BAV199" s="102"/>
      <c r="BAW199" s="102"/>
      <c r="BAX199" s="102"/>
      <c r="BAY199" s="102"/>
      <c r="BAZ199" s="102"/>
      <c r="BBA199" s="102"/>
      <c r="BBB199" s="102"/>
      <c r="BBC199" s="102"/>
      <c r="BBD199" s="102"/>
      <c r="BBE199" s="102"/>
      <c r="BBF199" s="102"/>
      <c r="BBG199" s="102"/>
      <c r="BBH199" s="102"/>
      <c r="BBI199" s="102"/>
      <c r="BBJ199" s="102"/>
      <c r="BBK199" s="102"/>
      <c r="BBL199" s="102"/>
      <c r="BBM199" s="102"/>
      <c r="BBN199" s="102"/>
      <c r="BBO199" s="102"/>
      <c r="BBP199" s="102"/>
      <c r="BBQ199" s="102"/>
      <c r="BBR199" s="102"/>
      <c r="BBS199" s="102"/>
      <c r="BBT199" s="102"/>
      <c r="BBU199" s="102"/>
      <c r="BBV199" s="102"/>
      <c r="BBW199" s="102"/>
      <c r="BBX199" s="102"/>
      <c r="BBY199" s="102"/>
      <c r="BBZ199" s="102"/>
      <c r="BCA199" s="102"/>
      <c r="BCB199" s="102"/>
      <c r="BCC199" s="102"/>
      <c r="BCD199" s="102"/>
      <c r="BCE199" s="102"/>
      <c r="BCF199" s="102"/>
      <c r="BCG199" s="102"/>
      <c r="BCH199" s="102"/>
      <c r="BCI199" s="102"/>
      <c r="BCJ199" s="102"/>
      <c r="BCK199" s="102"/>
      <c r="BCL199" s="102"/>
      <c r="BCM199" s="102"/>
      <c r="BCN199" s="102"/>
      <c r="BCO199" s="102"/>
      <c r="BCP199" s="102"/>
      <c r="BCQ199" s="102"/>
      <c r="BCR199" s="102"/>
      <c r="BCS199" s="102"/>
      <c r="BCT199" s="102"/>
      <c r="BCU199" s="102"/>
      <c r="BCV199" s="102"/>
      <c r="BCW199" s="102"/>
      <c r="BCX199" s="102"/>
      <c r="BCY199" s="102"/>
      <c r="BCZ199" s="102"/>
      <c r="BDA199" s="102"/>
      <c r="BDB199" s="102"/>
      <c r="BDC199" s="102"/>
      <c r="BDD199" s="102"/>
      <c r="BDE199" s="102"/>
      <c r="BDF199" s="102"/>
      <c r="BDG199" s="102"/>
      <c r="BDH199" s="102"/>
      <c r="BDI199" s="102"/>
      <c r="BDJ199" s="102"/>
      <c r="BDK199" s="102"/>
      <c r="BDL199" s="102"/>
      <c r="BDM199" s="102"/>
      <c r="BDN199" s="102"/>
      <c r="BDO199" s="102"/>
      <c r="BDP199" s="102"/>
      <c r="BDQ199" s="102"/>
      <c r="BDR199" s="102"/>
      <c r="BDS199" s="102"/>
      <c r="BDT199" s="102"/>
      <c r="BDU199" s="102"/>
      <c r="BDV199" s="102"/>
      <c r="BDW199" s="102"/>
      <c r="BDX199" s="102"/>
      <c r="BDY199" s="102"/>
      <c r="BDZ199" s="102"/>
      <c r="BEA199" s="102"/>
      <c r="BEB199" s="102"/>
      <c r="BEC199" s="102"/>
      <c r="BED199" s="102"/>
      <c r="BEE199" s="102"/>
      <c r="BEF199" s="102"/>
      <c r="BEG199" s="102"/>
      <c r="BEH199" s="102"/>
      <c r="BEI199" s="102"/>
      <c r="BEJ199" s="102"/>
      <c r="BEK199" s="102"/>
      <c r="BEL199" s="102"/>
      <c r="BEM199" s="102"/>
      <c r="BEN199" s="102"/>
      <c r="BEO199" s="102"/>
      <c r="BEP199" s="102"/>
      <c r="BEQ199" s="102"/>
      <c r="BER199" s="102"/>
      <c r="BES199" s="102"/>
      <c r="BET199" s="102"/>
      <c r="BEU199" s="102"/>
      <c r="BEV199" s="102"/>
      <c r="BEW199" s="102"/>
      <c r="BEX199" s="102"/>
      <c r="BEY199" s="102"/>
      <c r="BEZ199" s="102"/>
      <c r="BFA199" s="102"/>
      <c r="BFB199" s="102"/>
      <c r="BFC199" s="102"/>
      <c r="BFD199" s="102"/>
      <c r="BFE199" s="102"/>
      <c r="BFF199" s="102"/>
      <c r="BFG199" s="102"/>
      <c r="BFH199" s="102"/>
      <c r="BFI199" s="102"/>
      <c r="BFJ199" s="102"/>
      <c r="BFK199" s="102"/>
      <c r="BFL199" s="102"/>
      <c r="BFM199" s="102"/>
      <c r="BFN199" s="102"/>
      <c r="BFO199" s="102"/>
      <c r="BFP199" s="102"/>
      <c r="BFQ199" s="102"/>
      <c r="BFR199" s="102"/>
      <c r="BFS199" s="102"/>
      <c r="BFT199" s="102"/>
      <c r="BFU199" s="102"/>
      <c r="BFV199" s="102"/>
      <c r="BFW199" s="102"/>
      <c r="BFX199" s="102"/>
      <c r="BFY199" s="102"/>
      <c r="BFZ199" s="102"/>
      <c r="BGA199" s="102"/>
      <c r="BGB199" s="102"/>
      <c r="BGC199" s="102"/>
      <c r="BGD199" s="102"/>
      <c r="BGE199" s="102"/>
      <c r="BGF199" s="102"/>
      <c r="BGG199" s="102"/>
      <c r="BGH199" s="102"/>
      <c r="BGI199" s="102"/>
      <c r="BGJ199" s="102"/>
      <c r="BGK199" s="102"/>
      <c r="BGL199" s="102"/>
      <c r="BGM199" s="102"/>
      <c r="BGN199" s="102"/>
      <c r="BGO199" s="102"/>
      <c r="BGP199" s="102"/>
      <c r="BGQ199" s="102"/>
      <c r="BGR199" s="102"/>
      <c r="BGS199" s="102"/>
      <c r="BGT199" s="102"/>
      <c r="BGU199" s="102"/>
      <c r="BGV199" s="102"/>
      <c r="BGW199" s="102"/>
      <c r="BGX199" s="102"/>
      <c r="BGY199" s="102"/>
      <c r="BGZ199" s="102"/>
      <c r="BHA199" s="102"/>
      <c r="BHB199" s="102"/>
      <c r="BHC199" s="102"/>
      <c r="BHD199" s="102"/>
      <c r="BHE199" s="102"/>
      <c r="BHF199" s="102"/>
      <c r="BHG199" s="102"/>
      <c r="BHH199" s="102"/>
      <c r="BHI199" s="102"/>
      <c r="BHJ199" s="102"/>
      <c r="BHK199" s="102"/>
      <c r="BHL199" s="102"/>
      <c r="BHM199" s="102"/>
      <c r="BHN199" s="102"/>
      <c r="BHO199" s="102"/>
      <c r="BHP199" s="102"/>
      <c r="BHQ199" s="102"/>
      <c r="BHR199" s="102"/>
      <c r="BHS199" s="102"/>
      <c r="BHT199" s="102"/>
      <c r="BHU199" s="102"/>
      <c r="BHV199" s="102"/>
      <c r="BHW199" s="102"/>
      <c r="BHX199" s="102"/>
      <c r="BHY199" s="102"/>
      <c r="BHZ199" s="102"/>
      <c r="BIA199" s="102"/>
      <c r="BIB199" s="102"/>
      <c r="BIC199" s="102"/>
      <c r="BID199" s="102"/>
      <c r="BIE199" s="102"/>
      <c r="BIF199" s="102"/>
      <c r="BIG199" s="102"/>
      <c r="BIH199" s="102"/>
      <c r="BII199" s="102"/>
      <c r="BIJ199" s="102"/>
      <c r="BIK199" s="102"/>
      <c r="BIL199" s="102"/>
      <c r="BIM199" s="102"/>
      <c r="BIN199" s="102"/>
      <c r="BIO199" s="102"/>
      <c r="BIP199" s="102"/>
      <c r="BIQ199" s="102"/>
      <c r="BIR199" s="102"/>
      <c r="BIS199" s="102"/>
      <c r="BIT199" s="102"/>
      <c r="BIU199" s="102"/>
      <c r="BIV199" s="102"/>
      <c r="BIW199" s="102"/>
      <c r="BIX199" s="102"/>
      <c r="BIY199" s="102"/>
      <c r="BIZ199" s="102"/>
      <c r="BJA199" s="102"/>
      <c r="BJB199" s="102"/>
      <c r="BJC199" s="102"/>
      <c r="BJD199" s="102"/>
      <c r="BJE199" s="102"/>
      <c r="BJF199" s="102"/>
      <c r="BJG199" s="102"/>
      <c r="BJH199" s="102"/>
      <c r="BJI199" s="102"/>
      <c r="BJJ199" s="102"/>
      <c r="BJK199" s="102"/>
      <c r="BJL199" s="102"/>
      <c r="BJM199" s="102"/>
      <c r="BJN199" s="102"/>
      <c r="BJO199" s="102"/>
      <c r="BJP199" s="102"/>
      <c r="BJQ199" s="102"/>
      <c r="BJR199" s="102"/>
      <c r="BJS199" s="102"/>
      <c r="BJT199" s="102"/>
      <c r="BJU199" s="102"/>
      <c r="BJV199" s="102"/>
      <c r="BJW199" s="102"/>
      <c r="BJX199" s="102"/>
      <c r="BJY199" s="102"/>
      <c r="BJZ199" s="102"/>
      <c r="BKA199" s="102"/>
      <c r="BKB199" s="102"/>
      <c r="BKC199" s="102"/>
      <c r="BKD199" s="102"/>
      <c r="BKE199" s="102"/>
      <c r="BKF199" s="102"/>
      <c r="BKG199" s="102"/>
      <c r="BKH199" s="102"/>
      <c r="BKI199" s="102"/>
      <c r="BKJ199" s="102"/>
      <c r="BKK199" s="102"/>
      <c r="BKL199" s="102"/>
      <c r="BKM199" s="102"/>
      <c r="BKN199" s="102"/>
      <c r="BKO199" s="102"/>
      <c r="BKP199" s="102"/>
      <c r="BKQ199" s="102"/>
      <c r="BKR199" s="102"/>
      <c r="BKS199" s="102"/>
      <c r="BKT199" s="102"/>
      <c r="BKU199" s="102"/>
      <c r="BKV199" s="102"/>
      <c r="BKW199" s="102"/>
      <c r="BKX199" s="102"/>
      <c r="BKY199" s="102"/>
      <c r="BKZ199" s="102"/>
      <c r="BLA199" s="102"/>
      <c r="BLB199" s="102"/>
      <c r="BLC199" s="102"/>
      <c r="BLD199" s="102"/>
      <c r="BLE199" s="102"/>
      <c r="BLF199" s="102"/>
      <c r="BLG199" s="102"/>
      <c r="BLH199" s="102"/>
      <c r="BLI199" s="102"/>
      <c r="BLJ199" s="102"/>
      <c r="BLK199" s="102"/>
      <c r="BLL199" s="102"/>
      <c r="BLM199" s="102"/>
      <c r="BLN199" s="102"/>
      <c r="BLO199" s="102"/>
      <c r="BLP199" s="102"/>
      <c r="BLQ199" s="102"/>
      <c r="BLR199" s="102"/>
      <c r="BLS199" s="102"/>
      <c r="BLT199" s="102"/>
      <c r="BLU199" s="102"/>
      <c r="BLV199" s="102"/>
      <c r="BLW199" s="102"/>
      <c r="BLX199" s="102"/>
      <c r="BLY199" s="102"/>
      <c r="BLZ199" s="102"/>
      <c r="BMA199" s="102"/>
      <c r="BMB199" s="102"/>
      <c r="BMC199" s="102"/>
      <c r="BMD199" s="102"/>
      <c r="BME199" s="102"/>
      <c r="BMF199" s="102"/>
      <c r="BMG199" s="102"/>
      <c r="BMH199" s="102"/>
      <c r="BMI199" s="102"/>
      <c r="BMJ199" s="102"/>
      <c r="BMK199" s="102"/>
      <c r="BML199" s="102"/>
      <c r="BMM199" s="102"/>
      <c r="BMN199" s="102"/>
      <c r="BMO199" s="102"/>
      <c r="BMP199" s="102"/>
      <c r="BMQ199" s="102"/>
      <c r="BMR199" s="102"/>
      <c r="BMS199" s="102"/>
      <c r="BMT199" s="102"/>
      <c r="BMU199" s="102"/>
      <c r="BMV199" s="102"/>
      <c r="BMW199" s="102"/>
      <c r="BMX199" s="102"/>
      <c r="BMY199" s="102"/>
      <c r="BMZ199" s="102"/>
      <c r="BNA199" s="102"/>
      <c r="BNB199" s="102"/>
      <c r="BNC199" s="102"/>
      <c r="BND199" s="102"/>
      <c r="BNE199" s="102"/>
      <c r="BNF199" s="102"/>
      <c r="BNG199" s="102"/>
      <c r="BNH199" s="102"/>
      <c r="BNI199" s="102"/>
      <c r="BNJ199" s="102"/>
      <c r="BNK199" s="102"/>
      <c r="BNL199" s="102"/>
      <c r="BNM199" s="102"/>
      <c r="BNN199" s="102"/>
      <c r="BNO199" s="102"/>
      <c r="BNP199" s="102"/>
      <c r="BNQ199" s="102"/>
      <c r="BNR199" s="102"/>
      <c r="BNS199" s="102"/>
      <c r="BNT199" s="102"/>
      <c r="BNU199" s="102"/>
      <c r="BNV199" s="102"/>
      <c r="BNW199" s="102"/>
      <c r="BNX199" s="102"/>
      <c r="BNY199" s="102"/>
      <c r="BNZ199" s="102"/>
      <c r="BOA199" s="102"/>
      <c r="BOB199" s="102"/>
      <c r="BOC199" s="102"/>
      <c r="BOD199" s="102"/>
      <c r="BOE199" s="102"/>
      <c r="BOF199" s="102"/>
      <c r="BOG199" s="102"/>
      <c r="BOH199" s="102"/>
      <c r="BOI199" s="102"/>
      <c r="BOJ199" s="102"/>
      <c r="BOK199" s="102"/>
      <c r="BOL199" s="102"/>
      <c r="BOM199" s="102"/>
      <c r="BON199" s="102"/>
      <c r="BOO199" s="102"/>
      <c r="BOP199" s="102"/>
      <c r="BOQ199" s="102"/>
      <c r="BOR199" s="102"/>
      <c r="BOS199" s="102"/>
      <c r="BOT199" s="102"/>
      <c r="BOU199" s="102"/>
      <c r="BOV199" s="102"/>
      <c r="BOW199" s="102"/>
      <c r="BOX199" s="102"/>
      <c r="BOY199" s="102"/>
      <c r="BOZ199" s="102"/>
      <c r="BPA199" s="102"/>
      <c r="BPB199" s="102"/>
      <c r="BPC199" s="102"/>
      <c r="BPD199" s="102"/>
      <c r="BPE199" s="102"/>
      <c r="BPF199" s="102"/>
      <c r="BPG199" s="102"/>
      <c r="BPH199" s="102"/>
      <c r="BPI199" s="102"/>
      <c r="BPJ199" s="102"/>
      <c r="BPK199" s="102"/>
      <c r="BPL199" s="102"/>
      <c r="BPM199" s="102"/>
      <c r="BPN199" s="102"/>
      <c r="BPO199" s="102"/>
      <c r="BPP199" s="102"/>
      <c r="BPQ199" s="102"/>
      <c r="BPR199" s="102"/>
      <c r="BPS199" s="102"/>
      <c r="BPT199" s="102"/>
      <c r="BPU199" s="102"/>
      <c r="BPV199" s="102"/>
      <c r="BPW199" s="102"/>
      <c r="BPX199" s="102"/>
      <c r="BPY199" s="102"/>
      <c r="BPZ199" s="102"/>
      <c r="BQA199" s="102"/>
      <c r="BQB199" s="102"/>
      <c r="BQC199" s="102"/>
      <c r="BQD199" s="102"/>
      <c r="BQE199" s="102"/>
      <c r="BQF199" s="102"/>
      <c r="BQG199" s="102"/>
      <c r="BQH199" s="102"/>
      <c r="BQI199" s="102"/>
      <c r="BQJ199" s="102"/>
      <c r="BQK199" s="102"/>
      <c r="BQL199" s="102"/>
      <c r="BQM199" s="102"/>
      <c r="BQN199" s="102"/>
      <c r="BQO199" s="102"/>
      <c r="BQP199" s="102"/>
      <c r="BQQ199" s="102"/>
      <c r="BQR199" s="102"/>
      <c r="BQS199" s="102"/>
      <c r="BQT199" s="102"/>
      <c r="BQU199" s="102"/>
      <c r="BQV199" s="102"/>
      <c r="BQW199" s="102"/>
      <c r="BQX199" s="102"/>
      <c r="BQY199" s="102"/>
      <c r="BQZ199" s="102"/>
      <c r="BRA199" s="102"/>
      <c r="BRB199" s="102"/>
      <c r="BRC199" s="102"/>
      <c r="BRD199" s="102"/>
      <c r="BRE199" s="102"/>
      <c r="BRF199" s="102"/>
      <c r="BRG199" s="102"/>
      <c r="BRH199" s="102"/>
      <c r="BRI199" s="102"/>
      <c r="BRJ199" s="102"/>
      <c r="BRK199" s="102"/>
      <c r="BRL199" s="102"/>
      <c r="BRM199" s="102"/>
      <c r="BRN199" s="102"/>
      <c r="BRO199" s="102"/>
      <c r="BRP199" s="102"/>
      <c r="BRQ199" s="102"/>
      <c r="BRR199" s="102"/>
      <c r="BRS199" s="102"/>
      <c r="BRT199" s="102"/>
      <c r="BRU199" s="102"/>
      <c r="BRV199" s="102"/>
      <c r="BRW199" s="102"/>
      <c r="BRX199" s="102"/>
      <c r="BRY199" s="102"/>
      <c r="BRZ199" s="102"/>
      <c r="BSA199" s="102"/>
      <c r="BSB199" s="102"/>
      <c r="BSC199" s="102"/>
      <c r="BSD199" s="102"/>
      <c r="BSE199" s="102"/>
      <c r="BSF199" s="102"/>
      <c r="BSG199" s="102"/>
      <c r="BSH199" s="102"/>
      <c r="BSI199" s="102"/>
      <c r="BSJ199" s="102"/>
      <c r="BSK199" s="102"/>
      <c r="BSL199" s="102"/>
      <c r="BSM199" s="102"/>
      <c r="BSN199" s="102"/>
      <c r="BSO199" s="102"/>
      <c r="BSP199" s="102"/>
      <c r="BSQ199" s="102"/>
      <c r="BSR199" s="102"/>
      <c r="BSS199" s="102"/>
      <c r="BST199" s="102"/>
      <c r="BSU199" s="102"/>
      <c r="BSV199" s="102"/>
      <c r="BSW199" s="102"/>
      <c r="BSX199" s="102"/>
      <c r="BSY199" s="102"/>
      <c r="BSZ199" s="102"/>
      <c r="BTA199" s="102"/>
      <c r="BTB199" s="102"/>
      <c r="BTC199" s="102"/>
      <c r="BTD199" s="102"/>
      <c r="BTE199" s="102"/>
      <c r="BTF199" s="102"/>
      <c r="BTG199" s="102"/>
      <c r="BTH199" s="102"/>
      <c r="BTI199" s="102"/>
      <c r="BTJ199" s="102"/>
      <c r="BTK199" s="102"/>
      <c r="BTL199" s="102"/>
      <c r="BTM199" s="102"/>
      <c r="BTN199" s="102"/>
      <c r="BTO199" s="102"/>
      <c r="BTP199" s="102"/>
      <c r="BTQ199" s="102"/>
      <c r="BTR199" s="102"/>
      <c r="BTS199" s="102"/>
      <c r="BTT199" s="102"/>
      <c r="BTU199" s="102"/>
      <c r="BTV199" s="102"/>
      <c r="BTW199" s="102"/>
      <c r="BTX199" s="102"/>
      <c r="BTY199" s="102"/>
      <c r="BTZ199" s="102"/>
      <c r="BUA199" s="102"/>
      <c r="BUB199" s="102"/>
      <c r="BUC199" s="102"/>
      <c r="BUD199" s="102"/>
      <c r="BUE199" s="102"/>
      <c r="BUF199" s="102"/>
      <c r="BUG199" s="102"/>
      <c r="BUH199" s="102"/>
      <c r="BUI199" s="102"/>
      <c r="BUJ199" s="102"/>
      <c r="BUK199" s="102"/>
      <c r="BUL199" s="102"/>
      <c r="BUM199" s="102"/>
      <c r="BUN199" s="102"/>
      <c r="BUO199" s="102"/>
      <c r="BUP199" s="102"/>
      <c r="BUQ199" s="102"/>
      <c r="BUR199" s="102"/>
      <c r="BUS199" s="102"/>
      <c r="BUT199" s="102"/>
      <c r="BUU199" s="102"/>
      <c r="BUV199" s="102"/>
      <c r="BUW199" s="102"/>
      <c r="BUX199" s="102"/>
      <c r="BUY199" s="102"/>
      <c r="BUZ199" s="102"/>
      <c r="BVA199" s="102"/>
      <c r="BVB199" s="102"/>
      <c r="BVC199" s="102"/>
      <c r="BVD199" s="102"/>
      <c r="BVE199" s="102"/>
      <c r="BVF199" s="102"/>
      <c r="BVG199" s="102"/>
      <c r="BVH199" s="102"/>
      <c r="BVI199" s="102"/>
      <c r="BVJ199" s="102"/>
      <c r="BVK199" s="102"/>
      <c r="BVL199" s="102"/>
      <c r="BVM199" s="102"/>
      <c r="BVN199" s="102"/>
      <c r="BVO199" s="102"/>
      <c r="BVP199" s="102"/>
      <c r="BVQ199" s="102"/>
      <c r="BVR199" s="102"/>
      <c r="BVS199" s="102"/>
      <c r="BVT199" s="102"/>
      <c r="BVU199" s="102"/>
      <c r="BVV199" s="102"/>
      <c r="BVW199" s="102"/>
      <c r="BVX199" s="102"/>
      <c r="BVY199" s="102"/>
      <c r="BVZ199" s="102"/>
      <c r="BWA199" s="102"/>
      <c r="BWB199" s="102"/>
      <c r="BWC199" s="102"/>
      <c r="BWD199" s="102"/>
      <c r="BWE199" s="102"/>
      <c r="BWF199" s="102"/>
      <c r="BWG199" s="102"/>
      <c r="BWH199" s="102"/>
      <c r="BWI199" s="102"/>
      <c r="BWJ199" s="102"/>
      <c r="BWK199" s="102"/>
      <c r="BWL199" s="102"/>
      <c r="BWM199" s="102"/>
      <c r="BWN199" s="102"/>
      <c r="BWO199" s="102"/>
      <c r="BWP199" s="102"/>
      <c r="BWQ199" s="102"/>
      <c r="BWR199" s="102"/>
      <c r="BWS199" s="102"/>
      <c r="BWT199" s="102"/>
      <c r="BWU199" s="102"/>
      <c r="BWV199" s="102"/>
      <c r="BWW199" s="102"/>
      <c r="BWX199" s="102"/>
      <c r="BWY199" s="102"/>
      <c r="BWZ199" s="102"/>
      <c r="BXA199" s="102"/>
      <c r="BXB199" s="102"/>
      <c r="BXC199" s="102"/>
      <c r="BXD199" s="102"/>
      <c r="BXE199" s="102"/>
      <c r="BXF199" s="102"/>
      <c r="BXG199" s="102"/>
      <c r="BXH199" s="102"/>
      <c r="BXI199" s="102"/>
      <c r="BXJ199" s="102"/>
      <c r="BXK199" s="102"/>
      <c r="BXL199" s="102"/>
      <c r="BXM199" s="102"/>
      <c r="BXN199" s="102"/>
      <c r="BXO199" s="102"/>
      <c r="BXP199" s="102"/>
      <c r="BXQ199" s="102"/>
      <c r="BXR199" s="102"/>
      <c r="BXS199" s="102"/>
      <c r="BXT199" s="102"/>
      <c r="BXU199" s="102"/>
      <c r="BXV199" s="102"/>
      <c r="BXW199" s="102"/>
      <c r="BXX199" s="102"/>
      <c r="BXY199" s="102"/>
      <c r="BXZ199" s="102"/>
      <c r="BYA199" s="102"/>
      <c r="BYB199" s="102"/>
      <c r="BYC199" s="102"/>
      <c r="BYD199" s="102"/>
      <c r="BYE199" s="102"/>
      <c r="BYF199" s="102"/>
      <c r="BYG199" s="102"/>
      <c r="BYH199" s="102"/>
      <c r="BYI199" s="102"/>
      <c r="BYJ199" s="102"/>
      <c r="BYK199" s="102"/>
      <c r="BYL199" s="102"/>
      <c r="BYM199" s="102"/>
      <c r="BYN199" s="102"/>
      <c r="BYO199" s="102"/>
      <c r="BYP199" s="102"/>
      <c r="BYQ199" s="102"/>
      <c r="BYR199" s="102"/>
      <c r="BYS199" s="102"/>
      <c r="BYT199" s="102"/>
      <c r="BYU199" s="102"/>
      <c r="BYV199" s="102"/>
      <c r="BYW199" s="102"/>
      <c r="BYX199" s="102"/>
      <c r="BYY199" s="102"/>
      <c r="BYZ199" s="102"/>
      <c r="BZA199" s="102"/>
      <c r="BZB199" s="102"/>
      <c r="BZC199" s="102"/>
      <c r="BZD199" s="102"/>
      <c r="BZE199" s="102"/>
      <c r="BZF199" s="102"/>
      <c r="BZG199" s="102"/>
      <c r="BZH199" s="102"/>
      <c r="BZI199" s="102"/>
      <c r="BZJ199" s="102"/>
      <c r="BZK199" s="102"/>
      <c r="BZL199" s="102"/>
      <c r="BZM199" s="102"/>
      <c r="BZN199" s="102"/>
      <c r="BZO199" s="102"/>
      <c r="BZP199" s="102"/>
      <c r="BZQ199" s="102"/>
      <c r="BZR199" s="102"/>
      <c r="BZS199" s="102"/>
      <c r="BZT199" s="102"/>
      <c r="BZU199" s="102"/>
      <c r="BZV199" s="102"/>
      <c r="BZW199" s="102"/>
    </row>
    <row r="200" spans="2:2051" ht="15" customHeight="1">
      <c r="B200" s="112" t="s">
        <v>754</v>
      </c>
      <c r="C200" s="113" t="s">
        <v>393</v>
      </c>
      <c r="D200" s="113" t="s">
        <v>393</v>
      </c>
      <c r="E200" s="113" t="str">
        <f>'Alcance 3'!C89</f>
        <v>Ordenador de mesa completo</v>
      </c>
      <c r="F200" s="113" t="str">
        <f t="shared" si="51"/>
        <v>Ordenador de mesa completo</v>
      </c>
      <c r="G200" s="226" t="s">
        <v>803</v>
      </c>
      <c r="H200" s="237" t="s">
        <v>238</v>
      </c>
      <c r="I200" s="238">
        <v>3</v>
      </c>
      <c r="J200" s="126">
        <f>'Alcance 3'!D89</f>
        <v>0</v>
      </c>
      <c r="K200" s="117" t="str">
        <f>'Alcance 3'!E89</f>
        <v>ud</v>
      </c>
      <c r="L200" s="113"/>
      <c r="M200" s="203">
        <v>1</v>
      </c>
      <c r="N200" s="117"/>
      <c r="O200" s="113">
        <f t="shared" si="52"/>
        <v>0</v>
      </c>
      <c r="P200" s="115" t="str">
        <f t="shared" si="46"/>
        <v>ud</v>
      </c>
      <c r="Q200" s="299">
        <f>VLOOKUP(E200,'Datos 1-Factores emisión'!$B$789:$E$803,2,FALSE)</f>
        <v>273</v>
      </c>
      <c r="R200" s="121">
        <v>0</v>
      </c>
      <c r="S200" s="121">
        <v>0</v>
      </c>
      <c r="T200" s="121">
        <v>0</v>
      </c>
      <c r="U200" s="121">
        <v>0</v>
      </c>
      <c r="V200" s="120">
        <f t="shared" si="47"/>
        <v>0</v>
      </c>
      <c r="W200" s="121">
        <f t="shared" si="47"/>
        <v>0</v>
      </c>
      <c r="X200" s="121">
        <f t="shared" si="47"/>
        <v>0</v>
      </c>
      <c r="Y200" s="121">
        <v>0</v>
      </c>
      <c r="Z200" s="121">
        <v>0</v>
      </c>
      <c r="AA200" s="121">
        <f t="shared" si="48"/>
        <v>0</v>
      </c>
      <c r="AB200" s="120">
        <f>'Datos 2-Potenciales calent glob'!$D$6</f>
        <v>1</v>
      </c>
      <c r="AC200" s="121">
        <f>'Datos 2-Potenciales calent glob'!$D$31</f>
        <v>25</v>
      </c>
      <c r="AD200" s="121">
        <f>'Datos 2-Potenciales calent glob'!$D$32</f>
        <v>298</v>
      </c>
      <c r="AE200" s="123">
        <f>SUMIF('Datos 2-Potenciales calent glob'!$B$6:$B$56,Cálculos!E200,'Datos 2-Potenciales calent glob'!$D$6:$D$56)</f>
        <v>0</v>
      </c>
      <c r="AF200" s="121">
        <f>'Datos 2-Potenciales calent glob'!$D$6</f>
        <v>1</v>
      </c>
      <c r="AG200" s="121">
        <f>'Datos 2-Potenciales calent glob'!$D$6</f>
        <v>1</v>
      </c>
      <c r="AH200" s="120">
        <f t="shared" si="49"/>
        <v>0</v>
      </c>
      <c r="AI200" s="121">
        <f t="shared" si="49"/>
        <v>0</v>
      </c>
      <c r="AJ200" s="121">
        <f t="shared" si="49"/>
        <v>0</v>
      </c>
      <c r="AK200" s="121">
        <f t="shared" si="49"/>
        <v>0</v>
      </c>
      <c r="AL200" s="124">
        <f t="shared" si="50"/>
        <v>0</v>
      </c>
      <c r="AM200" s="121">
        <f t="shared" si="39"/>
        <v>0</v>
      </c>
      <c r="AN200" s="207">
        <f t="shared" si="37"/>
        <v>0</v>
      </c>
      <c r="AO200" s="102"/>
      <c r="AP200" s="102"/>
      <c r="AQ200" s="102"/>
      <c r="AR200" s="102"/>
      <c r="AS200" s="102"/>
      <c r="AT200" s="102"/>
      <c r="AU200" s="102"/>
      <c r="AV200" s="102"/>
      <c r="AW200" s="102"/>
      <c r="AX200" s="102"/>
      <c r="AY200" s="102"/>
      <c r="AZ200" s="102"/>
      <c r="BA200" s="102"/>
      <c r="BB200" s="102"/>
      <c r="BC200" s="102"/>
      <c r="BD200" s="102"/>
      <c r="BE200" s="102"/>
      <c r="BF200" s="102"/>
      <c r="BG200" s="102"/>
      <c r="BH200" s="102"/>
      <c r="BI200" s="102"/>
      <c r="BJ200" s="102"/>
      <c r="BK200" s="102"/>
      <c r="BL200" s="102"/>
      <c r="BM200" s="102"/>
      <c r="BN200" s="102"/>
      <c r="BO200" s="102"/>
      <c r="BP200" s="102"/>
      <c r="BQ200" s="102"/>
      <c r="BR200" s="102"/>
      <c r="BS200" s="102"/>
      <c r="BT200" s="102"/>
      <c r="BU200" s="102"/>
      <c r="BV200" s="102"/>
      <c r="BW200" s="102"/>
      <c r="BX200" s="102"/>
      <c r="BY200" s="102"/>
      <c r="BZ200" s="102"/>
      <c r="CA200" s="102"/>
      <c r="CB200" s="102"/>
      <c r="CC200" s="102"/>
      <c r="CD200" s="102"/>
      <c r="CE200" s="102"/>
      <c r="CF200" s="102"/>
      <c r="CG200" s="102"/>
      <c r="CH200" s="102"/>
      <c r="CI200" s="102"/>
      <c r="CJ200" s="102"/>
      <c r="CK200" s="102"/>
      <c r="CL200" s="102"/>
      <c r="CM200" s="102"/>
      <c r="CN200" s="102"/>
      <c r="CO200" s="102"/>
      <c r="CP200" s="102"/>
      <c r="CQ200" s="102"/>
      <c r="CR200" s="102"/>
      <c r="CS200" s="102"/>
      <c r="CT200" s="102"/>
      <c r="CU200" s="102"/>
      <c r="CV200" s="102"/>
      <c r="CW200" s="102"/>
      <c r="CX200" s="102"/>
      <c r="CY200" s="102"/>
      <c r="CZ200" s="102"/>
      <c r="DA200" s="102"/>
      <c r="DB200" s="102"/>
      <c r="DC200" s="102"/>
      <c r="DD200" s="102"/>
      <c r="DE200" s="102"/>
      <c r="DF200" s="102"/>
      <c r="DG200" s="102"/>
      <c r="DH200" s="102"/>
      <c r="DI200" s="102"/>
      <c r="DJ200" s="102"/>
      <c r="DK200" s="102"/>
      <c r="DL200" s="102"/>
      <c r="DM200" s="102"/>
      <c r="DN200" s="102"/>
      <c r="DO200" s="102"/>
      <c r="DP200" s="102"/>
      <c r="DQ200" s="102"/>
      <c r="DR200" s="102"/>
      <c r="DS200" s="102"/>
      <c r="DT200" s="102"/>
      <c r="DU200" s="102"/>
      <c r="DV200" s="102"/>
      <c r="DW200" s="102"/>
      <c r="DX200" s="102"/>
      <c r="DY200" s="102"/>
      <c r="DZ200" s="102"/>
      <c r="EA200" s="102"/>
      <c r="EB200" s="102"/>
      <c r="EC200" s="102"/>
      <c r="ED200" s="102"/>
      <c r="EE200" s="102"/>
      <c r="EF200" s="102"/>
      <c r="EG200" s="102"/>
      <c r="EH200" s="102"/>
      <c r="EI200" s="102"/>
      <c r="EJ200" s="102"/>
      <c r="EK200" s="102"/>
      <c r="EL200" s="102"/>
      <c r="EM200" s="102"/>
      <c r="EN200" s="102"/>
      <c r="EO200" s="102"/>
      <c r="EP200" s="102"/>
      <c r="EQ200" s="102"/>
      <c r="ER200" s="102"/>
      <c r="ES200" s="102"/>
      <c r="ET200" s="102"/>
      <c r="EU200" s="102"/>
      <c r="EV200" s="102"/>
      <c r="EW200" s="102"/>
      <c r="EX200" s="102"/>
      <c r="EY200" s="102"/>
      <c r="EZ200" s="102"/>
      <c r="FA200" s="102"/>
      <c r="FB200" s="102"/>
      <c r="FC200" s="102"/>
      <c r="FD200" s="102"/>
      <c r="FE200" s="102"/>
      <c r="FF200" s="102"/>
      <c r="FG200" s="102"/>
      <c r="FH200" s="102"/>
      <c r="FI200" s="102"/>
      <c r="FJ200" s="102"/>
      <c r="FK200" s="102"/>
      <c r="FL200" s="102"/>
      <c r="FM200" s="102"/>
      <c r="FN200" s="102"/>
      <c r="FO200" s="102"/>
      <c r="FP200" s="102"/>
      <c r="FQ200" s="102"/>
      <c r="FR200" s="102"/>
      <c r="FS200" s="102"/>
      <c r="FT200" s="102"/>
      <c r="FU200" s="102"/>
      <c r="FV200" s="102"/>
      <c r="FW200" s="102"/>
      <c r="FX200" s="102"/>
      <c r="FY200" s="102"/>
      <c r="FZ200" s="102"/>
      <c r="GA200" s="102"/>
      <c r="GB200" s="102"/>
      <c r="GC200" s="102"/>
      <c r="GD200" s="102"/>
      <c r="GE200" s="102"/>
      <c r="GF200" s="102"/>
      <c r="GG200" s="102"/>
      <c r="GH200" s="102"/>
      <c r="GI200" s="102"/>
      <c r="GJ200" s="102"/>
      <c r="GK200" s="102"/>
      <c r="GL200" s="102"/>
      <c r="GM200" s="102"/>
      <c r="GN200" s="102"/>
      <c r="GO200" s="102"/>
      <c r="GP200" s="102"/>
      <c r="GQ200" s="102"/>
      <c r="GR200" s="102"/>
      <c r="GS200" s="102"/>
      <c r="GT200" s="102"/>
      <c r="GU200" s="102"/>
      <c r="GV200" s="102"/>
      <c r="GW200" s="102"/>
      <c r="GX200" s="102"/>
      <c r="GY200" s="102"/>
      <c r="GZ200" s="102"/>
      <c r="HA200" s="102"/>
      <c r="HB200" s="102"/>
      <c r="HC200" s="102"/>
      <c r="HD200" s="102"/>
      <c r="HE200" s="102"/>
      <c r="HF200" s="102"/>
      <c r="HG200" s="102"/>
      <c r="HH200" s="102"/>
      <c r="HI200" s="102"/>
      <c r="HJ200" s="102"/>
      <c r="HK200" s="102"/>
      <c r="HL200" s="102"/>
      <c r="HM200" s="102"/>
      <c r="HN200" s="102"/>
      <c r="HO200" s="102"/>
      <c r="HP200" s="102"/>
      <c r="HQ200" s="102"/>
      <c r="HR200" s="102"/>
      <c r="HS200" s="102"/>
      <c r="HT200" s="102"/>
      <c r="HU200" s="102"/>
      <c r="HV200" s="102"/>
      <c r="HW200" s="102"/>
      <c r="HX200" s="102"/>
      <c r="HY200" s="102"/>
      <c r="HZ200" s="102"/>
      <c r="IA200" s="102"/>
      <c r="IB200" s="102"/>
      <c r="IC200" s="102"/>
      <c r="ID200" s="102"/>
      <c r="IE200" s="102"/>
      <c r="IF200" s="102"/>
      <c r="IG200" s="102"/>
      <c r="IH200" s="102"/>
      <c r="II200" s="102"/>
      <c r="IJ200" s="102"/>
      <c r="IK200" s="102"/>
      <c r="IL200" s="102"/>
      <c r="IM200" s="102"/>
      <c r="IN200" s="102"/>
      <c r="IO200" s="102"/>
      <c r="IP200" s="102"/>
      <c r="IQ200" s="102"/>
      <c r="IR200" s="102"/>
      <c r="IS200" s="102"/>
      <c r="IT200" s="102"/>
      <c r="IU200" s="102"/>
      <c r="IV200" s="102"/>
      <c r="IW200" s="102"/>
      <c r="IX200" s="102"/>
      <c r="IY200" s="102"/>
      <c r="IZ200" s="102"/>
      <c r="JA200" s="102"/>
      <c r="JB200" s="102"/>
      <c r="JC200" s="102"/>
      <c r="JD200" s="102"/>
      <c r="JE200" s="102"/>
      <c r="JF200" s="102"/>
      <c r="JG200" s="102"/>
      <c r="JH200" s="102"/>
      <c r="JI200" s="102"/>
      <c r="JJ200" s="102"/>
      <c r="JK200" s="102"/>
      <c r="JL200" s="102"/>
      <c r="JM200" s="102"/>
      <c r="JN200" s="102"/>
      <c r="JO200" s="102"/>
      <c r="JP200" s="102"/>
      <c r="JQ200" s="102"/>
      <c r="JR200" s="102"/>
      <c r="JS200" s="102"/>
      <c r="JT200" s="102"/>
      <c r="JU200" s="102"/>
      <c r="JV200" s="102"/>
      <c r="JW200" s="102"/>
      <c r="JX200" s="102"/>
      <c r="JY200" s="102"/>
      <c r="JZ200" s="102"/>
      <c r="KA200" s="102"/>
      <c r="KB200" s="102"/>
      <c r="KC200" s="102"/>
      <c r="KD200" s="102"/>
      <c r="KE200" s="102"/>
      <c r="KF200" s="102"/>
      <c r="KG200" s="102"/>
      <c r="KH200" s="102"/>
      <c r="KI200" s="102"/>
      <c r="KJ200" s="102"/>
      <c r="KK200" s="102"/>
      <c r="KL200" s="102"/>
      <c r="KM200" s="102"/>
      <c r="KN200" s="102"/>
      <c r="KO200" s="102"/>
      <c r="KP200" s="102"/>
      <c r="KQ200" s="102"/>
      <c r="KR200" s="102"/>
      <c r="KS200" s="102"/>
      <c r="KT200" s="102"/>
      <c r="KU200" s="102"/>
      <c r="KV200" s="102"/>
      <c r="KW200" s="102"/>
      <c r="KX200" s="102"/>
      <c r="KY200" s="102"/>
      <c r="KZ200" s="102"/>
      <c r="LA200" s="102"/>
      <c r="LB200" s="102"/>
      <c r="LC200" s="102"/>
      <c r="LD200" s="102"/>
      <c r="LE200" s="102"/>
      <c r="LF200" s="102"/>
      <c r="LG200" s="102"/>
      <c r="LH200" s="102"/>
      <c r="LI200" s="102"/>
      <c r="LJ200" s="102"/>
      <c r="LK200" s="102"/>
      <c r="LL200" s="102"/>
      <c r="LM200" s="102"/>
      <c r="LN200" s="102"/>
      <c r="LO200" s="102"/>
      <c r="LP200" s="102"/>
      <c r="LQ200" s="102"/>
      <c r="LR200" s="102"/>
      <c r="LS200" s="102"/>
      <c r="LT200" s="102"/>
      <c r="LU200" s="102"/>
      <c r="LV200" s="102"/>
      <c r="LW200" s="102"/>
      <c r="LX200" s="102"/>
      <c r="LY200" s="102"/>
      <c r="LZ200" s="102"/>
      <c r="MA200" s="102"/>
      <c r="MB200" s="102"/>
      <c r="MC200" s="102"/>
      <c r="MD200" s="102"/>
      <c r="ME200" s="102"/>
      <c r="MF200" s="102"/>
      <c r="MG200" s="102"/>
      <c r="MH200" s="102"/>
      <c r="MI200" s="102"/>
      <c r="MJ200" s="102"/>
      <c r="MK200" s="102"/>
      <c r="ML200" s="102"/>
      <c r="MM200" s="102"/>
      <c r="MN200" s="102"/>
      <c r="MO200" s="102"/>
      <c r="MP200" s="102"/>
      <c r="MQ200" s="102"/>
      <c r="MR200" s="102"/>
      <c r="MS200" s="102"/>
      <c r="MT200" s="102"/>
      <c r="MU200" s="102"/>
      <c r="MV200" s="102"/>
      <c r="MW200" s="102"/>
      <c r="MX200" s="102"/>
      <c r="MY200" s="102"/>
      <c r="MZ200" s="102"/>
      <c r="NA200" s="102"/>
      <c r="NB200" s="102"/>
      <c r="NC200" s="102"/>
      <c r="ND200" s="102"/>
      <c r="NE200" s="102"/>
      <c r="NF200" s="102"/>
      <c r="NG200" s="102"/>
      <c r="NH200" s="102"/>
      <c r="NI200" s="102"/>
      <c r="NJ200" s="102"/>
      <c r="NK200" s="102"/>
      <c r="NL200" s="102"/>
      <c r="NM200" s="102"/>
      <c r="NN200" s="102"/>
      <c r="NO200" s="102"/>
      <c r="NP200" s="102"/>
      <c r="NQ200" s="102"/>
      <c r="NR200" s="102"/>
      <c r="NS200" s="102"/>
      <c r="NT200" s="102"/>
      <c r="NU200" s="102"/>
      <c r="NV200" s="102"/>
      <c r="NW200" s="102"/>
      <c r="NX200" s="102"/>
      <c r="NY200" s="102"/>
      <c r="NZ200" s="102"/>
      <c r="OA200" s="102"/>
      <c r="OB200" s="102"/>
      <c r="OC200" s="102"/>
      <c r="OD200" s="102"/>
      <c r="OE200" s="102"/>
      <c r="OF200" s="102"/>
      <c r="OG200" s="102"/>
      <c r="OH200" s="102"/>
      <c r="OI200" s="102"/>
      <c r="OJ200" s="102"/>
      <c r="OK200" s="102"/>
      <c r="OL200" s="102"/>
      <c r="OM200" s="102"/>
      <c r="ON200" s="102"/>
      <c r="OO200" s="102"/>
      <c r="OP200" s="102"/>
      <c r="OQ200" s="102"/>
      <c r="OR200" s="102"/>
      <c r="OS200" s="102"/>
      <c r="OT200" s="102"/>
      <c r="OU200" s="102"/>
      <c r="OV200" s="102"/>
      <c r="OW200" s="102"/>
      <c r="OX200" s="102"/>
      <c r="OY200" s="102"/>
      <c r="OZ200" s="102"/>
      <c r="PA200" s="102"/>
      <c r="PB200" s="102"/>
      <c r="PC200" s="102"/>
      <c r="PD200" s="102"/>
      <c r="PE200" s="102"/>
      <c r="PF200" s="102"/>
      <c r="PG200" s="102"/>
      <c r="PH200" s="102"/>
      <c r="PI200" s="102"/>
      <c r="PJ200" s="102"/>
      <c r="PK200" s="102"/>
      <c r="PL200" s="102"/>
      <c r="PM200" s="102"/>
      <c r="PN200" s="102"/>
      <c r="PO200" s="102"/>
      <c r="PP200" s="102"/>
      <c r="PQ200" s="102"/>
      <c r="PR200" s="102"/>
      <c r="PS200" s="102"/>
      <c r="PT200" s="102"/>
      <c r="PU200" s="102"/>
      <c r="PV200" s="102"/>
      <c r="PW200" s="102"/>
      <c r="PX200" s="102"/>
      <c r="PY200" s="102"/>
      <c r="PZ200" s="102"/>
      <c r="QA200" s="102"/>
      <c r="QB200" s="102"/>
      <c r="QC200" s="102"/>
      <c r="QD200" s="102"/>
      <c r="QE200" s="102"/>
      <c r="QF200" s="102"/>
      <c r="QG200" s="102"/>
      <c r="QH200" s="102"/>
      <c r="QI200" s="102"/>
      <c r="QJ200" s="102"/>
      <c r="QK200" s="102"/>
      <c r="QL200" s="102"/>
      <c r="QM200" s="102"/>
      <c r="QN200" s="102"/>
      <c r="QO200" s="102"/>
      <c r="QP200" s="102"/>
      <c r="QQ200" s="102"/>
      <c r="QR200" s="102"/>
      <c r="QS200" s="102"/>
      <c r="QT200" s="102"/>
      <c r="QU200" s="102"/>
      <c r="QV200" s="102"/>
      <c r="QW200" s="102"/>
      <c r="QX200" s="102"/>
      <c r="QY200" s="102"/>
      <c r="QZ200" s="102"/>
      <c r="RA200" s="102"/>
      <c r="RB200" s="102"/>
      <c r="RC200" s="102"/>
      <c r="RD200" s="102"/>
      <c r="RE200" s="102"/>
      <c r="RF200" s="102"/>
      <c r="RG200" s="102"/>
      <c r="RH200" s="102"/>
      <c r="RI200" s="102"/>
      <c r="RJ200" s="102"/>
      <c r="RK200" s="102"/>
      <c r="RL200" s="102"/>
      <c r="RM200" s="102"/>
      <c r="RN200" s="102"/>
      <c r="RO200" s="102"/>
      <c r="RP200" s="102"/>
      <c r="RQ200" s="102"/>
      <c r="RR200" s="102"/>
      <c r="RS200" s="102"/>
      <c r="RT200" s="102"/>
      <c r="RU200" s="102"/>
      <c r="RV200" s="102"/>
      <c r="RW200" s="102"/>
      <c r="RX200" s="102"/>
      <c r="RY200" s="102"/>
      <c r="RZ200" s="102"/>
      <c r="SA200" s="102"/>
      <c r="SB200" s="102"/>
      <c r="SC200" s="102"/>
      <c r="SD200" s="102"/>
      <c r="SE200" s="102"/>
      <c r="SF200" s="102"/>
      <c r="SG200" s="102"/>
      <c r="SH200" s="102"/>
      <c r="SI200" s="102"/>
      <c r="SJ200" s="102"/>
      <c r="SK200" s="102"/>
      <c r="SL200" s="102"/>
      <c r="SM200" s="102"/>
      <c r="SN200" s="102"/>
      <c r="SO200" s="102"/>
      <c r="SP200" s="102"/>
      <c r="SQ200" s="102"/>
      <c r="SR200" s="102"/>
      <c r="SS200" s="102"/>
      <c r="ST200" s="102"/>
      <c r="SU200" s="102"/>
      <c r="SV200" s="102"/>
      <c r="SW200" s="102"/>
      <c r="SX200" s="102"/>
      <c r="SY200" s="102"/>
      <c r="SZ200" s="102"/>
      <c r="TA200" s="102"/>
      <c r="TB200" s="102"/>
      <c r="TC200" s="102"/>
      <c r="TD200" s="102"/>
      <c r="TE200" s="102"/>
      <c r="TF200" s="102"/>
      <c r="TG200" s="102"/>
      <c r="TH200" s="102"/>
      <c r="TI200" s="102"/>
      <c r="TJ200" s="102"/>
      <c r="TK200" s="102"/>
      <c r="TL200" s="102"/>
      <c r="TM200" s="102"/>
      <c r="TN200" s="102"/>
      <c r="TO200" s="102"/>
      <c r="TP200" s="102"/>
      <c r="TQ200" s="102"/>
      <c r="TR200" s="102"/>
      <c r="TS200" s="102"/>
      <c r="TT200" s="102"/>
      <c r="TU200" s="102"/>
      <c r="TV200" s="102"/>
      <c r="TW200" s="102"/>
      <c r="TX200" s="102"/>
      <c r="TY200" s="102"/>
      <c r="TZ200" s="102"/>
      <c r="UA200" s="102"/>
      <c r="UB200" s="102"/>
      <c r="UC200" s="102"/>
      <c r="UD200" s="102"/>
      <c r="UE200" s="102"/>
      <c r="UF200" s="102"/>
      <c r="UG200" s="102"/>
      <c r="UH200" s="102"/>
      <c r="UI200" s="102"/>
      <c r="UJ200" s="102"/>
      <c r="UK200" s="102"/>
      <c r="UL200" s="102"/>
      <c r="UM200" s="102"/>
      <c r="UN200" s="102"/>
      <c r="UO200" s="102"/>
      <c r="UP200" s="102"/>
      <c r="UQ200" s="102"/>
      <c r="UR200" s="102"/>
      <c r="US200" s="102"/>
      <c r="UT200" s="102"/>
      <c r="UU200" s="102"/>
      <c r="UV200" s="102"/>
      <c r="UW200" s="102"/>
      <c r="UX200" s="102"/>
      <c r="UY200" s="102"/>
      <c r="UZ200" s="102"/>
      <c r="VA200" s="102"/>
      <c r="VB200" s="102"/>
      <c r="VC200" s="102"/>
      <c r="VD200" s="102"/>
      <c r="VE200" s="102"/>
      <c r="VF200" s="102"/>
      <c r="VG200" s="102"/>
      <c r="VH200" s="102"/>
      <c r="VI200" s="102"/>
      <c r="VJ200" s="102"/>
      <c r="VK200" s="102"/>
      <c r="VL200" s="102"/>
      <c r="VM200" s="102"/>
      <c r="VN200" s="102"/>
      <c r="VO200" s="102"/>
      <c r="VP200" s="102"/>
      <c r="VQ200" s="102"/>
      <c r="VR200" s="102"/>
      <c r="VS200" s="102"/>
      <c r="VT200" s="102"/>
      <c r="VU200" s="102"/>
      <c r="VV200" s="102"/>
      <c r="VW200" s="102"/>
      <c r="VX200" s="102"/>
      <c r="VY200" s="102"/>
      <c r="VZ200" s="102"/>
      <c r="WA200" s="102"/>
      <c r="WB200" s="102"/>
      <c r="WC200" s="102"/>
      <c r="WD200" s="102"/>
      <c r="WE200" s="102"/>
      <c r="WF200" s="102"/>
      <c r="WG200" s="102"/>
      <c r="WH200" s="102"/>
      <c r="WI200" s="102"/>
      <c r="WJ200" s="102"/>
      <c r="WK200" s="102"/>
      <c r="WL200" s="102"/>
      <c r="WM200" s="102"/>
      <c r="WN200" s="102"/>
      <c r="WO200" s="102"/>
      <c r="WP200" s="102"/>
      <c r="WQ200" s="102"/>
      <c r="WR200" s="102"/>
      <c r="WS200" s="102"/>
      <c r="WT200" s="102"/>
      <c r="WU200" s="102"/>
      <c r="WV200" s="102"/>
      <c r="WW200" s="102"/>
      <c r="WX200" s="102"/>
      <c r="WY200" s="102"/>
      <c r="WZ200" s="102"/>
      <c r="XA200" s="102"/>
      <c r="XB200" s="102"/>
      <c r="XC200" s="102"/>
      <c r="XD200" s="102"/>
      <c r="XE200" s="102"/>
      <c r="XF200" s="102"/>
      <c r="XG200" s="102"/>
      <c r="XH200" s="102"/>
      <c r="XI200" s="102"/>
      <c r="XJ200" s="102"/>
      <c r="XK200" s="102"/>
      <c r="XL200" s="102"/>
      <c r="XM200" s="102"/>
      <c r="XN200" s="102"/>
      <c r="XO200" s="102"/>
      <c r="XP200" s="102"/>
      <c r="XQ200" s="102"/>
      <c r="XR200" s="102"/>
      <c r="XS200" s="102"/>
      <c r="XT200" s="102"/>
      <c r="XU200" s="102"/>
      <c r="XV200" s="102"/>
      <c r="XW200" s="102"/>
      <c r="XX200" s="102"/>
      <c r="XY200" s="102"/>
      <c r="XZ200" s="102"/>
      <c r="YA200" s="102"/>
      <c r="YB200" s="102"/>
      <c r="YC200" s="102"/>
      <c r="YD200" s="102"/>
      <c r="YE200" s="102"/>
      <c r="YF200" s="102"/>
      <c r="YG200" s="102"/>
      <c r="YH200" s="102"/>
      <c r="YI200" s="102"/>
      <c r="YJ200" s="102"/>
      <c r="YK200" s="102"/>
      <c r="YL200" s="102"/>
      <c r="YM200" s="102"/>
      <c r="YN200" s="102"/>
      <c r="YO200" s="102"/>
      <c r="YP200" s="102"/>
      <c r="YQ200" s="102"/>
      <c r="YR200" s="102"/>
      <c r="YS200" s="102"/>
      <c r="YT200" s="102"/>
      <c r="YU200" s="102"/>
      <c r="YV200" s="102"/>
      <c r="YW200" s="102"/>
      <c r="YX200" s="102"/>
      <c r="YY200" s="102"/>
      <c r="YZ200" s="102"/>
      <c r="ZA200" s="102"/>
      <c r="ZB200" s="102"/>
      <c r="ZC200" s="102"/>
      <c r="ZD200" s="102"/>
      <c r="ZE200" s="102"/>
      <c r="ZF200" s="102"/>
      <c r="ZG200" s="102"/>
      <c r="ZH200" s="102"/>
      <c r="ZI200" s="102"/>
      <c r="ZJ200" s="102"/>
      <c r="ZK200" s="102"/>
      <c r="ZL200" s="102"/>
      <c r="ZM200" s="102"/>
      <c r="ZN200" s="102"/>
      <c r="ZO200" s="102"/>
      <c r="ZP200" s="102"/>
      <c r="ZQ200" s="102"/>
      <c r="ZR200" s="102"/>
      <c r="ZS200" s="102"/>
      <c r="ZT200" s="102"/>
      <c r="ZU200" s="102"/>
      <c r="ZV200" s="102"/>
      <c r="ZW200" s="102"/>
      <c r="ZX200" s="102"/>
      <c r="ZY200" s="102"/>
      <c r="ZZ200" s="102"/>
      <c r="AAA200" s="102"/>
      <c r="AAB200" s="102"/>
      <c r="AAC200" s="102"/>
      <c r="AAD200" s="102"/>
      <c r="AAE200" s="102"/>
      <c r="AAF200" s="102"/>
      <c r="AAG200" s="102"/>
      <c r="AAH200" s="102"/>
      <c r="AAI200" s="102"/>
      <c r="AAJ200" s="102"/>
      <c r="AAK200" s="102"/>
      <c r="AAL200" s="102"/>
      <c r="AAM200" s="102"/>
      <c r="AAN200" s="102"/>
      <c r="AAO200" s="102"/>
      <c r="AAP200" s="102"/>
      <c r="AAQ200" s="102"/>
      <c r="AAR200" s="102"/>
      <c r="AAS200" s="102"/>
      <c r="AAT200" s="102"/>
      <c r="AAU200" s="102"/>
      <c r="AAV200" s="102"/>
      <c r="AAW200" s="102"/>
      <c r="AAX200" s="102"/>
      <c r="AAY200" s="102"/>
      <c r="AAZ200" s="102"/>
      <c r="ABA200" s="102"/>
      <c r="ABB200" s="102"/>
      <c r="ABC200" s="102"/>
      <c r="ABD200" s="102"/>
      <c r="ABE200" s="102"/>
      <c r="ABF200" s="102"/>
      <c r="ABG200" s="102"/>
      <c r="ABH200" s="102"/>
      <c r="ABI200" s="102"/>
      <c r="ABJ200" s="102"/>
      <c r="ABK200" s="102"/>
      <c r="ABL200" s="102"/>
      <c r="ABM200" s="102"/>
      <c r="ABN200" s="102"/>
      <c r="ABO200" s="102"/>
      <c r="ABP200" s="102"/>
      <c r="ABQ200" s="102"/>
      <c r="ABR200" s="102"/>
      <c r="ABS200" s="102"/>
      <c r="ABT200" s="102"/>
      <c r="ABU200" s="102"/>
      <c r="ABV200" s="102"/>
      <c r="ABW200" s="102"/>
      <c r="ABX200" s="102"/>
      <c r="ABY200" s="102"/>
      <c r="ABZ200" s="102"/>
      <c r="ACA200" s="102"/>
      <c r="ACB200" s="102"/>
      <c r="ACC200" s="102"/>
      <c r="ACD200" s="102"/>
      <c r="ACE200" s="102"/>
      <c r="ACF200" s="102"/>
      <c r="ACG200" s="102"/>
      <c r="ACH200" s="102"/>
      <c r="ACI200" s="102"/>
      <c r="ACJ200" s="102"/>
      <c r="ACK200" s="102"/>
      <c r="ACL200" s="102"/>
      <c r="ACM200" s="102"/>
      <c r="ACN200" s="102"/>
      <c r="ACO200" s="102"/>
      <c r="ACP200" s="102"/>
      <c r="ACQ200" s="102"/>
      <c r="ACR200" s="102"/>
      <c r="ACS200" s="102"/>
      <c r="ACT200" s="102"/>
      <c r="ACU200" s="102"/>
      <c r="ACV200" s="102"/>
      <c r="ACW200" s="102"/>
      <c r="ACX200" s="102"/>
      <c r="ACY200" s="102"/>
      <c r="ACZ200" s="102"/>
      <c r="ADA200" s="102"/>
      <c r="ADB200" s="102"/>
      <c r="ADC200" s="102"/>
      <c r="ADD200" s="102"/>
      <c r="ADE200" s="102"/>
      <c r="ADF200" s="102"/>
      <c r="ADG200" s="102"/>
      <c r="ADH200" s="102"/>
      <c r="ADI200" s="102"/>
      <c r="ADJ200" s="102"/>
      <c r="ADK200" s="102"/>
      <c r="ADL200" s="102"/>
      <c r="ADM200" s="102"/>
      <c r="ADN200" s="102"/>
      <c r="ADO200" s="102"/>
      <c r="ADP200" s="102"/>
      <c r="ADQ200" s="102"/>
      <c r="ADR200" s="102"/>
      <c r="ADS200" s="102"/>
      <c r="ADT200" s="102"/>
      <c r="ADU200" s="102"/>
      <c r="ADV200" s="102"/>
      <c r="ADW200" s="102"/>
      <c r="ADX200" s="102"/>
      <c r="ADY200" s="102"/>
      <c r="ADZ200" s="102"/>
      <c r="AEA200" s="102"/>
      <c r="AEB200" s="102"/>
      <c r="AEC200" s="102"/>
      <c r="AED200" s="102"/>
      <c r="AEE200" s="102"/>
      <c r="AEF200" s="102"/>
      <c r="AEG200" s="102"/>
      <c r="AEH200" s="102"/>
      <c r="AEI200" s="102"/>
      <c r="AEJ200" s="102"/>
      <c r="AEK200" s="102"/>
      <c r="AEL200" s="102"/>
      <c r="AEM200" s="102"/>
      <c r="AEN200" s="102"/>
      <c r="AEO200" s="102"/>
      <c r="AEP200" s="102"/>
      <c r="AEQ200" s="102"/>
      <c r="AER200" s="102"/>
      <c r="AES200" s="102"/>
      <c r="AET200" s="102"/>
      <c r="AEU200" s="102"/>
      <c r="AEV200" s="102"/>
      <c r="AEW200" s="102"/>
      <c r="AEX200" s="102"/>
      <c r="AEY200" s="102"/>
      <c r="AEZ200" s="102"/>
      <c r="AFA200" s="102"/>
      <c r="AFB200" s="102"/>
      <c r="AFC200" s="102"/>
      <c r="AFD200" s="102"/>
      <c r="AFE200" s="102"/>
      <c r="AFF200" s="102"/>
      <c r="AFG200" s="102"/>
      <c r="AFH200" s="102"/>
      <c r="AFI200" s="102"/>
      <c r="AFJ200" s="102"/>
      <c r="AFK200" s="102"/>
      <c r="AFL200" s="102"/>
      <c r="AFM200" s="102"/>
      <c r="AFN200" s="102"/>
      <c r="AFO200" s="102"/>
      <c r="AFP200" s="102"/>
      <c r="AFQ200" s="102"/>
      <c r="AFR200" s="102"/>
      <c r="AFS200" s="102"/>
      <c r="AFT200" s="102"/>
      <c r="AFU200" s="102"/>
      <c r="AFV200" s="102"/>
      <c r="AFW200" s="102"/>
      <c r="AFX200" s="102"/>
      <c r="AFY200" s="102"/>
      <c r="AFZ200" s="102"/>
      <c r="AGA200" s="102"/>
      <c r="AGB200" s="102"/>
      <c r="AGC200" s="102"/>
      <c r="AGD200" s="102"/>
      <c r="AGE200" s="102"/>
      <c r="AGF200" s="102"/>
      <c r="AGG200" s="102"/>
      <c r="AGH200" s="102"/>
      <c r="AGI200" s="102"/>
      <c r="AGJ200" s="102"/>
      <c r="AGK200" s="102"/>
      <c r="AGL200" s="102"/>
      <c r="AGM200" s="102"/>
      <c r="AGN200" s="102"/>
      <c r="AGO200" s="102"/>
      <c r="AGP200" s="102"/>
      <c r="AGQ200" s="102"/>
      <c r="AGR200" s="102"/>
      <c r="AGS200" s="102"/>
      <c r="AGT200" s="102"/>
      <c r="AGU200" s="102"/>
      <c r="AGV200" s="102"/>
      <c r="AGW200" s="102"/>
      <c r="AGX200" s="102"/>
      <c r="AGY200" s="102"/>
      <c r="AGZ200" s="102"/>
      <c r="AHA200" s="102"/>
      <c r="AHB200" s="102"/>
      <c r="AHC200" s="102"/>
      <c r="AHD200" s="102"/>
      <c r="AHE200" s="102"/>
      <c r="AHF200" s="102"/>
      <c r="AHG200" s="102"/>
      <c r="AHH200" s="102"/>
      <c r="AHI200" s="102"/>
      <c r="AHJ200" s="102"/>
      <c r="AHK200" s="102"/>
      <c r="AHL200" s="102"/>
      <c r="AHM200" s="102"/>
      <c r="AHN200" s="102"/>
      <c r="AHO200" s="102"/>
      <c r="AHP200" s="102"/>
      <c r="AHQ200" s="102"/>
      <c r="AHR200" s="102"/>
      <c r="AHS200" s="102"/>
      <c r="AHT200" s="102"/>
      <c r="AHU200" s="102"/>
      <c r="AHV200" s="102"/>
      <c r="AHW200" s="102"/>
      <c r="AHX200" s="102"/>
      <c r="AHY200" s="102"/>
      <c r="AHZ200" s="102"/>
      <c r="AIA200" s="102"/>
      <c r="AIB200" s="102"/>
      <c r="AIC200" s="102"/>
      <c r="AID200" s="102"/>
      <c r="AIE200" s="102"/>
      <c r="AIF200" s="102"/>
      <c r="AIG200" s="102"/>
      <c r="AIH200" s="102"/>
      <c r="AII200" s="102"/>
      <c r="AIJ200" s="102"/>
      <c r="AIK200" s="102"/>
      <c r="AIL200" s="102"/>
      <c r="AIM200" s="102"/>
      <c r="AIN200" s="102"/>
      <c r="AIO200" s="102"/>
      <c r="AIP200" s="102"/>
      <c r="AIQ200" s="102"/>
      <c r="AIR200" s="102"/>
      <c r="AIS200" s="102"/>
      <c r="AIT200" s="102"/>
      <c r="AIU200" s="102"/>
      <c r="AIV200" s="102"/>
      <c r="AIW200" s="102"/>
      <c r="AIX200" s="102"/>
      <c r="AIY200" s="102"/>
      <c r="AIZ200" s="102"/>
      <c r="AJA200" s="102"/>
      <c r="AJB200" s="102"/>
      <c r="AJC200" s="102"/>
      <c r="AJD200" s="102"/>
      <c r="AJE200" s="102"/>
      <c r="AJF200" s="102"/>
      <c r="AJG200" s="102"/>
      <c r="AJH200" s="102"/>
      <c r="AJI200" s="102"/>
      <c r="AJJ200" s="102"/>
      <c r="AJK200" s="102"/>
      <c r="AJL200" s="102"/>
      <c r="AJM200" s="102"/>
      <c r="AJN200" s="102"/>
      <c r="AJO200" s="102"/>
      <c r="AJP200" s="102"/>
      <c r="AJQ200" s="102"/>
      <c r="AJR200" s="102"/>
      <c r="AJS200" s="102"/>
      <c r="AJT200" s="102"/>
      <c r="AJU200" s="102"/>
      <c r="AJV200" s="102"/>
      <c r="AJW200" s="102"/>
      <c r="AJX200" s="102"/>
      <c r="AJY200" s="102"/>
      <c r="AJZ200" s="102"/>
      <c r="AKA200" s="102"/>
      <c r="AKB200" s="102"/>
      <c r="AKC200" s="102"/>
      <c r="AKD200" s="102"/>
      <c r="AKE200" s="102"/>
      <c r="AKF200" s="102"/>
      <c r="AKG200" s="102"/>
      <c r="AKH200" s="102"/>
      <c r="AKI200" s="102"/>
      <c r="AKJ200" s="102"/>
      <c r="AKK200" s="102"/>
      <c r="AKL200" s="102"/>
      <c r="AKM200" s="102"/>
      <c r="AKN200" s="102"/>
      <c r="AKO200" s="102"/>
      <c r="AKP200" s="102"/>
      <c r="AKQ200" s="102"/>
      <c r="AKR200" s="102"/>
      <c r="AKS200" s="102"/>
      <c r="AKT200" s="102"/>
      <c r="AKU200" s="102"/>
      <c r="AKV200" s="102"/>
      <c r="AKW200" s="102"/>
      <c r="AKX200" s="102"/>
      <c r="AKY200" s="102"/>
      <c r="AKZ200" s="102"/>
      <c r="ALA200" s="102"/>
      <c r="ALB200" s="102"/>
      <c r="ALC200" s="102"/>
      <c r="ALD200" s="102"/>
      <c r="ALE200" s="102"/>
      <c r="ALF200" s="102"/>
      <c r="ALG200" s="102"/>
      <c r="ALH200" s="102"/>
      <c r="ALI200" s="102"/>
      <c r="ALJ200" s="102"/>
      <c r="ALK200" s="102"/>
      <c r="ALL200" s="102"/>
      <c r="ALM200" s="102"/>
      <c r="ALN200" s="102"/>
      <c r="ALO200" s="102"/>
      <c r="ALP200" s="102"/>
      <c r="ALQ200" s="102"/>
      <c r="ALR200" s="102"/>
      <c r="ALS200" s="102"/>
      <c r="ALT200" s="102"/>
      <c r="ALU200" s="102"/>
      <c r="ALV200" s="102"/>
      <c r="ALW200" s="102"/>
      <c r="ALX200" s="102"/>
      <c r="ALY200" s="102"/>
      <c r="ALZ200" s="102"/>
      <c r="AMA200" s="102"/>
      <c r="AMB200" s="102"/>
      <c r="AMC200" s="102"/>
      <c r="AMD200" s="102"/>
      <c r="AME200" s="102"/>
      <c r="AMF200" s="102"/>
      <c r="AMG200" s="102"/>
      <c r="AMH200" s="102"/>
      <c r="AMI200" s="102"/>
      <c r="AMJ200" s="102"/>
      <c r="AMK200" s="102"/>
      <c r="AML200" s="102"/>
      <c r="AMM200" s="102"/>
      <c r="AMN200" s="102"/>
      <c r="AMO200" s="102"/>
      <c r="AMP200" s="102"/>
      <c r="AMQ200" s="102"/>
      <c r="AMR200" s="102"/>
      <c r="AMS200" s="102"/>
      <c r="AMT200" s="102"/>
      <c r="AMU200" s="102"/>
      <c r="AMV200" s="102"/>
      <c r="AMW200" s="102"/>
      <c r="AMX200" s="102"/>
      <c r="AMY200" s="102"/>
      <c r="AMZ200" s="102"/>
      <c r="ANA200" s="102"/>
      <c r="ANB200" s="102"/>
      <c r="ANC200" s="102"/>
      <c r="AND200" s="102"/>
      <c r="ANE200" s="102"/>
      <c r="ANF200" s="102"/>
      <c r="ANG200" s="102"/>
      <c r="ANH200" s="102"/>
      <c r="ANI200" s="102"/>
      <c r="ANJ200" s="102"/>
      <c r="ANK200" s="102"/>
      <c r="ANL200" s="102"/>
      <c r="ANM200" s="102"/>
      <c r="ANN200" s="102"/>
      <c r="ANO200" s="102"/>
      <c r="ANP200" s="102"/>
      <c r="ANQ200" s="102"/>
      <c r="ANR200" s="102"/>
      <c r="ANS200" s="102"/>
      <c r="ANT200" s="102"/>
      <c r="ANU200" s="102"/>
      <c r="ANV200" s="102"/>
      <c r="ANW200" s="102"/>
      <c r="ANX200" s="102"/>
      <c r="ANY200" s="102"/>
      <c r="ANZ200" s="102"/>
      <c r="AOA200" s="102"/>
      <c r="AOB200" s="102"/>
      <c r="AOC200" s="102"/>
      <c r="AOD200" s="102"/>
      <c r="AOE200" s="102"/>
      <c r="AOF200" s="102"/>
      <c r="AOG200" s="102"/>
      <c r="AOH200" s="102"/>
      <c r="AOI200" s="102"/>
      <c r="AOJ200" s="102"/>
      <c r="AOK200" s="102"/>
      <c r="AOL200" s="102"/>
      <c r="AOM200" s="102"/>
      <c r="AON200" s="102"/>
      <c r="AOO200" s="102"/>
      <c r="AOP200" s="102"/>
      <c r="AOQ200" s="102"/>
      <c r="AOR200" s="102"/>
      <c r="AOS200" s="102"/>
      <c r="AOT200" s="102"/>
      <c r="AOU200" s="102"/>
      <c r="AOV200" s="102"/>
      <c r="AOW200" s="102"/>
      <c r="AOX200" s="102"/>
      <c r="AOY200" s="102"/>
      <c r="AOZ200" s="102"/>
      <c r="APA200" s="102"/>
      <c r="APB200" s="102"/>
      <c r="APC200" s="102"/>
      <c r="APD200" s="102"/>
      <c r="APE200" s="102"/>
      <c r="APF200" s="102"/>
      <c r="APG200" s="102"/>
      <c r="APH200" s="102"/>
      <c r="API200" s="102"/>
      <c r="APJ200" s="102"/>
      <c r="APK200" s="102"/>
      <c r="APL200" s="102"/>
      <c r="APM200" s="102"/>
      <c r="APN200" s="102"/>
      <c r="APO200" s="102"/>
      <c r="APP200" s="102"/>
      <c r="APQ200" s="102"/>
      <c r="APR200" s="102"/>
      <c r="APS200" s="102"/>
      <c r="APT200" s="102"/>
      <c r="APU200" s="102"/>
      <c r="APV200" s="102"/>
      <c r="APW200" s="102"/>
      <c r="APX200" s="102"/>
      <c r="APY200" s="102"/>
      <c r="APZ200" s="102"/>
      <c r="AQA200" s="102"/>
      <c r="AQB200" s="102"/>
      <c r="AQC200" s="102"/>
      <c r="AQD200" s="102"/>
      <c r="AQE200" s="102"/>
      <c r="AQF200" s="102"/>
      <c r="AQG200" s="102"/>
      <c r="AQH200" s="102"/>
      <c r="AQI200" s="102"/>
      <c r="AQJ200" s="102"/>
      <c r="AQK200" s="102"/>
      <c r="AQL200" s="102"/>
      <c r="AQM200" s="102"/>
      <c r="AQN200" s="102"/>
      <c r="AQO200" s="102"/>
      <c r="AQP200" s="102"/>
      <c r="AQQ200" s="102"/>
      <c r="AQR200" s="102"/>
      <c r="AQS200" s="102"/>
      <c r="AQT200" s="102"/>
      <c r="AQU200" s="102"/>
      <c r="AQV200" s="102"/>
      <c r="AQW200" s="102"/>
      <c r="AQX200" s="102"/>
      <c r="AQY200" s="102"/>
      <c r="AQZ200" s="102"/>
      <c r="ARA200" s="102"/>
      <c r="ARB200" s="102"/>
      <c r="ARC200" s="102"/>
      <c r="ARD200" s="102"/>
      <c r="ARE200" s="102"/>
      <c r="ARF200" s="102"/>
      <c r="ARG200" s="102"/>
      <c r="ARH200" s="102"/>
      <c r="ARI200" s="102"/>
      <c r="ARJ200" s="102"/>
      <c r="ARK200" s="102"/>
      <c r="ARL200" s="102"/>
      <c r="ARM200" s="102"/>
      <c r="ARN200" s="102"/>
      <c r="ARO200" s="102"/>
      <c r="ARP200" s="102"/>
      <c r="ARQ200" s="102"/>
      <c r="ARR200" s="102"/>
      <c r="ARS200" s="102"/>
      <c r="ART200" s="102"/>
      <c r="ARU200" s="102"/>
      <c r="ARV200" s="102"/>
      <c r="ARW200" s="102"/>
      <c r="ARX200" s="102"/>
      <c r="ARY200" s="102"/>
      <c r="ARZ200" s="102"/>
      <c r="ASA200" s="102"/>
      <c r="ASB200" s="102"/>
      <c r="ASC200" s="102"/>
      <c r="ASD200" s="102"/>
      <c r="ASE200" s="102"/>
      <c r="ASF200" s="102"/>
      <c r="ASG200" s="102"/>
      <c r="ASH200" s="102"/>
      <c r="ASI200" s="102"/>
      <c r="ASJ200" s="102"/>
      <c r="ASK200" s="102"/>
      <c r="ASL200" s="102"/>
      <c r="ASM200" s="102"/>
      <c r="ASN200" s="102"/>
      <c r="ASO200" s="102"/>
      <c r="ASP200" s="102"/>
      <c r="ASQ200" s="102"/>
      <c r="ASR200" s="102"/>
      <c r="ASS200" s="102"/>
      <c r="AST200" s="102"/>
      <c r="ASU200" s="102"/>
      <c r="ASV200" s="102"/>
      <c r="ASW200" s="102"/>
      <c r="ASX200" s="102"/>
      <c r="ASY200" s="102"/>
      <c r="ASZ200" s="102"/>
      <c r="ATA200" s="102"/>
      <c r="ATB200" s="102"/>
      <c r="ATC200" s="102"/>
      <c r="ATD200" s="102"/>
      <c r="ATE200" s="102"/>
      <c r="ATF200" s="102"/>
      <c r="ATG200" s="102"/>
      <c r="ATH200" s="102"/>
      <c r="ATI200" s="102"/>
      <c r="ATJ200" s="102"/>
      <c r="ATK200" s="102"/>
      <c r="ATL200" s="102"/>
      <c r="ATM200" s="102"/>
      <c r="ATN200" s="102"/>
      <c r="ATO200" s="102"/>
      <c r="ATP200" s="102"/>
      <c r="ATQ200" s="102"/>
      <c r="ATR200" s="102"/>
      <c r="ATS200" s="102"/>
      <c r="ATT200" s="102"/>
      <c r="ATU200" s="102"/>
      <c r="ATV200" s="102"/>
      <c r="ATW200" s="102"/>
      <c r="ATX200" s="102"/>
      <c r="ATY200" s="102"/>
      <c r="ATZ200" s="102"/>
      <c r="AUA200" s="102"/>
      <c r="AUB200" s="102"/>
      <c r="AUC200" s="102"/>
      <c r="AUD200" s="102"/>
      <c r="AUE200" s="102"/>
      <c r="AUF200" s="102"/>
      <c r="AUG200" s="102"/>
      <c r="AUH200" s="102"/>
      <c r="AUI200" s="102"/>
      <c r="AUJ200" s="102"/>
      <c r="AUK200" s="102"/>
      <c r="AUL200" s="102"/>
      <c r="AUM200" s="102"/>
      <c r="AUN200" s="102"/>
      <c r="AUO200" s="102"/>
      <c r="AUP200" s="102"/>
      <c r="AUQ200" s="102"/>
      <c r="AUR200" s="102"/>
      <c r="AUS200" s="102"/>
      <c r="AUT200" s="102"/>
      <c r="AUU200" s="102"/>
      <c r="AUV200" s="102"/>
      <c r="AUW200" s="102"/>
      <c r="AUX200" s="102"/>
      <c r="AUY200" s="102"/>
      <c r="AUZ200" s="102"/>
      <c r="AVA200" s="102"/>
      <c r="AVB200" s="102"/>
      <c r="AVC200" s="102"/>
      <c r="AVD200" s="102"/>
      <c r="AVE200" s="102"/>
      <c r="AVF200" s="102"/>
      <c r="AVG200" s="102"/>
      <c r="AVH200" s="102"/>
      <c r="AVI200" s="102"/>
      <c r="AVJ200" s="102"/>
      <c r="AVK200" s="102"/>
      <c r="AVL200" s="102"/>
      <c r="AVM200" s="102"/>
      <c r="AVN200" s="102"/>
      <c r="AVO200" s="102"/>
      <c r="AVP200" s="102"/>
      <c r="AVQ200" s="102"/>
      <c r="AVR200" s="102"/>
      <c r="AVS200" s="102"/>
      <c r="AVT200" s="102"/>
      <c r="AVU200" s="102"/>
      <c r="AVV200" s="102"/>
      <c r="AVW200" s="102"/>
      <c r="AVX200" s="102"/>
      <c r="AVY200" s="102"/>
      <c r="AVZ200" s="102"/>
      <c r="AWA200" s="102"/>
      <c r="AWB200" s="102"/>
      <c r="AWC200" s="102"/>
      <c r="AWD200" s="102"/>
      <c r="AWE200" s="102"/>
      <c r="AWF200" s="102"/>
      <c r="AWG200" s="102"/>
      <c r="AWH200" s="102"/>
      <c r="AWI200" s="102"/>
      <c r="AWJ200" s="102"/>
      <c r="AWK200" s="102"/>
      <c r="AWL200" s="102"/>
      <c r="AWM200" s="102"/>
      <c r="AWN200" s="102"/>
      <c r="AWO200" s="102"/>
      <c r="AWP200" s="102"/>
      <c r="AWQ200" s="102"/>
      <c r="AWR200" s="102"/>
      <c r="AWS200" s="102"/>
      <c r="AWT200" s="102"/>
      <c r="AWU200" s="102"/>
      <c r="AWV200" s="102"/>
      <c r="AWW200" s="102"/>
      <c r="AWX200" s="102"/>
      <c r="AWY200" s="102"/>
      <c r="AWZ200" s="102"/>
      <c r="AXA200" s="102"/>
      <c r="AXB200" s="102"/>
      <c r="AXC200" s="102"/>
      <c r="AXD200" s="102"/>
      <c r="AXE200" s="102"/>
      <c r="AXF200" s="102"/>
      <c r="AXG200" s="102"/>
      <c r="AXH200" s="102"/>
      <c r="AXI200" s="102"/>
      <c r="AXJ200" s="102"/>
      <c r="AXK200" s="102"/>
      <c r="AXL200" s="102"/>
      <c r="AXM200" s="102"/>
      <c r="AXN200" s="102"/>
      <c r="AXO200" s="102"/>
      <c r="AXP200" s="102"/>
      <c r="AXQ200" s="102"/>
      <c r="AXR200" s="102"/>
      <c r="AXS200" s="102"/>
      <c r="AXT200" s="102"/>
      <c r="AXU200" s="102"/>
      <c r="AXV200" s="102"/>
      <c r="AXW200" s="102"/>
      <c r="AXX200" s="102"/>
      <c r="AXY200" s="102"/>
      <c r="AXZ200" s="102"/>
      <c r="AYA200" s="102"/>
      <c r="AYB200" s="102"/>
      <c r="AYC200" s="102"/>
      <c r="AYD200" s="102"/>
      <c r="AYE200" s="102"/>
      <c r="AYF200" s="102"/>
      <c r="AYG200" s="102"/>
      <c r="AYH200" s="102"/>
      <c r="AYI200" s="102"/>
      <c r="AYJ200" s="102"/>
      <c r="AYK200" s="102"/>
      <c r="AYL200" s="102"/>
      <c r="AYM200" s="102"/>
      <c r="AYN200" s="102"/>
      <c r="AYO200" s="102"/>
      <c r="AYP200" s="102"/>
      <c r="AYQ200" s="102"/>
      <c r="AYR200" s="102"/>
      <c r="AYS200" s="102"/>
      <c r="AYT200" s="102"/>
      <c r="AYU200" s="102"/>
      <c r="AYV200" s="102"/>
      <c r="AYW200" s="102"/>
      <c r="AYX200" s="102"/>
      <c r="AYY200" s="102"/>
      <c r="AYZ200" s="102"/>
      <c r="AZA200" s="102"/>
      <c r="AZB200" s="102"/>
      <c r="AZC200" s="102"/>
      <c r="AZD200" s="102"/>
      <c r="AZE200" s="102"/>
      <c r="AZF200" s="102"/>
      <c r="AZG200" s="102"/>
      <c r="AZH200" s="102"/>
      <c r="AZI200" s="102"/>
      <c r="AZJ200" s="102"/>
      <c r="AZK200" s="102"/>
      <c r="AZL200" s="102"/>
      <c r="AZM200" s="102"/>
      <c r="AZN200" s="102"/>
      <c r="AZO200" s="102"/>
      <c r="AZP200" s="102"/>
      <c r="AZQ200" s="102"/>
      <c r="AZR200" s="102"/>
      <c r="AZS200" s="102"/>
      <c r="AZT200" s="102"/>
      <c r="AZU200" s="102"/>
      <c r="AZV200" s="102"/>
      <c r="AZW200" s="102"/>
      <c r="AZX200" s="102"/>
      <c r="AZY200" s="102"/>
      <c r="AZZ200" s="102"/>
      <c r="BAA200" s="102"/>
      <c r="BAB200" s="102"/>
      <c r="BAC200" s="102"/>
      <c r="BAD200" s="102"/>
      <c r="BAE200" s="102"/>
      <c r="BAF200" s="102"/>
      <c r="BAG200" s="102"/>
      <c r="BAH200" s="102"/>
      <c r="BAI200" s="102"/>
      <c r="BAJ200" s="102"/>
      <c r="BAK200" s="102"/>
      <c r="BAL200" s="102"/>
      <c r="BAM200" s="102"/>
      <c r="BAN200" s="102"/>
      <c r="BAO200" s="102"/>
      <c r="BAP200" s="102"/>
      <c r="BAQ200" s="102"/>
      <c r="BAR200" s="102"/>
      <c r="BAS200" s="102"/>
      <c r="BAT200" s="102"/>
      <c r="BAU200" s="102"/>
      <c r="BAV200" s="102"/>
      <c r="BAW200" s="102"/>
      <c r="BAX200" s="102"/>
      <c r="BAY200" s="102"/>
      <c r="BAZ200" s="102"/>
      <c r="BBA200" s="102"/>
      <c r="BBB200" s="102"/>
      <c r="BBC200" s="102"/>
      <c r="BBD200" s="102"/>
      <c r="BBE200" s="102"/>
      <c r="BBF200" s="102"/>
      <c r="BBG200" s="102"/>
      <c r="BBH200" s="102"/>
      <c r="BBI200" s="102"/>
      <c r="BBJ200" s="102"/>
      <c r="BBK200" s="102"/>
      <c r="BBL200" s="102"/>
      <c r="BBM200" s="102"/>
      <c r="BBN200" s="102"/>
      <c r="BBO200" s="102"/>
      <c r="BBP200" s="102"/>
      <c r="BBQ200" s="102"/>
      <c r="BBR200" s="102"/>
      <c r="BBS200" s="102"/>
      <c r="BBT200" s="102"/>
      <c r="BBU200" s="102"/>
      <c r="BBV200" s="102"/>
      <c r="BBW200" s="102"/>
      <c r="BBX200" s="102"/>
      <c r="BBY200" s="102"/>
      <c r="BBZ200" s="102"/>
      <c r="BCA200" s="102"/>
      <c r="BCB200" s="102"/>
      <c r="BCC200" s="102"/>
      <c r="BCD200" s="102"/>
      <c r="BCE200" s="102"/>
      <c r="BCF200" s="102"/>
      <c r="BCG200" s="102"/>
      <c r="BCH200" s="102"/>
      <c r="BCI200" s="102"/>
      <c r="BCJ200" s="102"/>
      <c r="BCK200" s="102"/>
      <c r="BCL200" s="102"/>
      <c r="BCM200" s="102"/>
      <c r="BCN200" s="102"/>
      <c r="BCO200" s="102"/>
      <c r="BCP200" s="102"/>
      <c r="BCQ200" s="102"/>
      <c r="BCR200" s="102"/>
      <c r="BCS200" s="102"/>
      <c r="BCT200" s="102"/>
      <c r="BCU200" s="102"/>
      <c r="BCV200" s="102"/>
      <c r="BCW200" s="102"/>
      <c r="BCX200" s="102"/>
      <c r="BCY200" s="102"/>
      <c r="BCZ200" s="102"/>
      <c r="BDA200" s="102"/>
      <c r="BDB200" s="102"/>
      <c r="BDC200" s="102"/>
      <c r="BDD200" s="102"/>
      <c r="BDE200" s="102"/>
      <c r="BDF200" s="102"/>
      <c r="BDG200" s="102"/>
      <c r="BDH200" s="102"/>
      <c r="BDI200" s="102"/>
      <c r="BDJ200" s="102"/>
      <c r="BDK200" s="102"/>
      <c r="BDL200" s="102"/>
      <c r="BDM200" s="102"/>
      <c r="BDN200" s="102"/>
      <c r="BDO200" s="102"/>
      <c r="BDP200" s="102"/>
      <c r="BDQ200" s="102"/>
      <c r="BDR200" s="102"/>
      <c r="BDS200" s="102"/>
      <c r="BDT200" s="102"/>
      <c r="BDU200" s="102"/>
      <c r="BDV200" s="102"/>
      <c r="BDW200" s="102"/>
      <c r="BDX200" s="102"/>
      <c r="BDY200" s="102"/>
      <c r="BDZ200" s="102"/>
      <c r="BEA200" s="102"/>
      <c r="BEB200" s="102"/>
      <c r="BEC200" s="102"/>
      <c r="BED200" s="102"/>
      <c r="BEE200" s="102"/>
      <c r="BEF200" s="102"/>
      <c r="BEG200" s="102"/>
      <c r="BEH200" s="102"/>
      <c r="BEI200" s="102"/>
      <c r="BEJ200" s="102"/>
      <c r="BEK200" s="102"/>
      <c r="BEL200" s="102"/>
      <c r="BEM200" s="102"/>
      <c r="BEN200" s="102"/>
      <c r="BEO200" s="102"/>
      <c r="BEP200" s="102"/>
      <c r="BEQ200" s="102"/>
      <c r="BER200" s="102"/>
      <c r="BES200" s="102"/>
      <c r="BET200" s="102"/>
      <c r="BEU200" s="102"/>
      <c r="BEV200" s="102"/>
      <c r="BEW200" s="102"/>
      <c r="BEX200" s="102"/>
      <c r="BEY200" s="102"/>
      <c r="BEZ200" s="102"/>
      <c r="BFA200" s="102"/>
      <c r="BFB200" s="102"/>
      <c r="BFC200" s="102"/>
      <c r="BFD200" s="102"/>
      <c r="BFE200" s="102"/>
      <c r="BFF200" s="102"/>
      <c r="BFG200" s="102"/>
      <c r="BFH200" s="102"/>
      <c r="BFI200" s="102"/>
      <c r="BFJ200" s="102"/>
      <c r="BFK200" s="102"/>
      <c r="BFL200" s="102"/>
      <c r="BFM200" s="102"/>
      <c r="BFN200" s="102"/>
      <c r="BFO200" s="102"/>
      <c r="BFP200" s="102"/>
      <c r="BFQ200" s="102"/>
      <c r="BFR200" s="102"/>
      <c r="BFS200" s="102"/>
      <c r="BFT200" s="102"/>
      <c r="BFU200" s="102"/>
      <c r="BFV200" s="102"/>
      <c r="BFW200" s="102"/>
      <c r="BFX200" s="102"/>
      <c r="BFY200" s="102"/>
      <c r="BFZ200" s="102"/>
      <c r="BGA200" s="102"/>
      <c r="BGB200" s="102"/>
      <c r="BGC200" s="102"/>
      <c r="BGD200" s="102"/>
      <c r="BGE200" s="102"/>
      <c r="BGF200" s="102"/>
      <c r="BGG200" s="102"/>
      <c r="BGH200" s="102"/>
      <c r="BGI200" s="102"/>
      <c r="BGJ200" s="102"/>
      <c r="BGK200" s="102"/>
      <c r="BGL200" s="102"/>
      <c r="BGM200" s="102"/>
      <c r="BGN200" s="102"/>
      <c r="BGO200" s="102"/>
      <c r="BGP200" s="102"/>
      <c r="BGQ200" s="102"/>
      <c r="BGR200" s="102"/>
      <c r="BGS200" s="102"/>
      <c r="BGT200" s="102"/>
      <c r="BGU200" s="102"/>
      <c r="BGV200" s="102"/>
      <c r="BGW200" s="102"/>
      <c r="BGX200" s="102"/>
      <c r="BGY200" s="102"/>
      <c r="BGZ200" s="102"/>
      <c r="BHA200" s="102"/>
      <c r="BHB200" s="102"/>
      <c r="BHC200" s="102"/>
      <c r="BHD200" s="102"/>
      <c r="BHE200" s="102"/>
      <c r="BHF200" s="102"/>
      <c r="BHG200" s="102"/>
      <c r="BHH200" s="102"/>
      <c r="BHI200" s="102"/>
      <c r="BHJ200" s="102"/>
      <c r="BHK200" s="102"/>
      <c r="BHL200" s="102"/>
      <c r="BHM200" s="102"/>
      <c r="BHN200" s="102"/>
      <c r="BHO200" s="102"/>
      <c r="BHP200" s="102"/>
      <c r="BHQ200" s="102"/>
      <c r="BHR200" s="102"/>
      <c r="BHS200" s="102"/>
      <c r="BHT200" s="102"/>
      <c r="BHU200" s="102"/>
      <c r="BHV200" s="102"/>
      <c r="BHW200" s="102"/>
      <c r="BHX200" s="102"/>
      <c r="BHY200" s="102"/>
      <c r="BHZ200" s="102"/>
      <c r="BIA200" s="102"/>
      <c r="BIB200" s="102"/>
      <c r="BIC200" s="102"/>
      <c r="BID200" s="102"/>
      <c r="BIE200" s="102"/>
      <c r="BIF200" s="102"/>
      <c r="BIG200" s="102"/>
      <c r="BIH200" s="102"/>
      <c r="BII200" s="102"/>
      <c r="BIJ200" s="102"/>
      <c r="BIK200" s="102"/>
      <c r="BIL200" s="102"/>
      <c r="BIM200" s="102"/>
      <c r="BIN200" s="102"/>
      <c r="BIO200" s="102"/>
      <c r="BIP200" s="102"/>
      <c r="BIQ200" s="102"/>
      <c r="BIR200" s="102"/>
      <c r="BIS200" s="102"/>
      <c r="BIT200" s="102"/>
      <c r="BIU200" s="102"/>
      <c r="BIV200" s="102"/>
      <c r="BIW200" s="102"/>
      <c r="BIX200" s="102"/>
      <c r="BIY200" s="102"/>
      <c r="BIZ200" s="102"/>
      <c r="BJA200" s="102"/>
      <c r="BJB200" s="102"/>
      <c r="BJC200" s="102"/>
      <c r="BJD200" s="102"/>
      <c r="BJE200" s="102"/>
      <c r="BJF200" s="102"/>
      <c r="BJG200" s="102"/>
      <c r="BJH200" s="102"/>
      <c r="BJI200" s="102"/>
      <c r="BJJ200" s="102"/>
      <c r="BJK200" s="102"/>
      <c r="BJL200" s="102"/>
      <c r="BJM200" s="102"/>
      <c r="BJN200" s="102"/>
      <c r="BJO200" s="102"/>
      <c r="BJP200" s="102"/>
      <c r="BJQ200" s="102"/>
      <c r="BJR200" s="102"/>
      <c r="BJS200" s="102"/>
      <c r="BJT200" s="102"/>
      <c r="BJU200" s="102"/>
      <c r="BJV200" s="102"/>
      <c r="BJW200" s="102"/>
      <c r="BJX200" s="102"/>
      <c r="BJY200" s="102"/>
      <c r="BJZ200" s="102"/>
      <c r="BKA200" s="102"/>
      <c r="BKB200" s="102"/>
      <c r="BKC200" s="102"/>
      <c r="BKD200" s="102"/>
      <c r="BKE200" s="102"/>
      <c r="BKF200" s="102"/>
      <c r="BKG200" s="102"/>
      <c r="BKH200" s="102"/>
      <c r="BKI200" s="102"/>
      <c r="BKJ200" s="102"/>
      <c r="BKK200" s="102"/>
      <c r="BKL200" s="102"/>
      <c r="BKM200" s="102"/>
      <c r="BKN200" s="102"/>
      <c r="BKO200" s="102"/>
      <c r="BKP200" s="102"/>
      <c r="BKQ200" s="102"/>
      <c r="BKR200" s="102"/>
      <c r="BKS200" s="102"/>
      <c r="BKT200" s="102"/>
      <c r="BKU200" s="102"/>
      <c r="BKV200" s="102"/>
      <c r="BKW200" s="102"/>
      <c r="BKX200" s="102"/>
      <c r="BKY200" s="102"/>
      <c r="BKZ200" s="102"/>
      <c r="BLA200" s="102"/>
      <c r="BLB200" s="102"/>
      <c r="BLC200" s="102"/>
      <c r="BLD200" s="102"/>
      <c r="BLE200" s="102"/>
      <c r="BLF200" s="102"/>
      <c r="BLG200" s="102"/>
      <c r="BLH200" s="102"/>
      <c r="BLI200" s="102"/>
      <c r="BLJ200" s="102"/>
      <c r="BLK200" s="102"/>
      <c r="BLL200" s="102"/>
      <c r="BLM200" s="102"/>
      <c r="BLN200" s="102"/>
      <c r="BLO200" s="102"/>
      <c r="BLP200" s="102"/>
      <c r="BLQ200" s="102"/>
      <c r="BLR200" s="102"/>
      <c r="BLS200" s="102"/>
      <c r="BLT200" s="102"/>
      <c r="BLU200" s="102"/>
      <c r="BLV200" s="102"/>
      <c r="BLW200" s="102"/>
      <c r="BLX200" s="102"/>
      <c r="BLY200" s="102"/>
      <c r="BLZ200" s="102"/>
      <c r="BMA200" s="102"/>
      <c r="BMB200" s="102"/>
      <c r="BMC200" s="102"/>
      <c r="BMD200" s="102"/>
      <c r="BME200" s="102"/>
      <c r="BMF200" s="102"/>
      <c r="BMG200" s="102"/>
      <c r="BMH200" s="102"/>
      <c r="BMI200" s="102"/>
      <c r="BMJ200" s="102"/>
      <c r="BMK200" s="102"/>
      <c r="BML200" s="102"/>
      <c r="BMM200" s="102"/>
      <c r="BMN200" s="102"/>
      <c r="BMO200" s="102"/>
      <c r="BMP200" s="102"/>
      <c r="BMQ200" s="102"/>
      <c r="BMR200" s="102"/>
      <c r="BMS200" s="102"/>
      <c r="BMT200" s="102"/>
      <c r="BMU200" s="102"/>
      <c r="BMV200" s="102"/>
      <c r="BMW200" s="102"/>
      <c r="BMX200" s="102"/>
      <c r="BMY200" s="102"/>
      <c r="BMZ200" s="102"/>
      <c r="BNA200" s="102"/>
      <c r="BNB200" s="102"/>
      <c r="BNC200" s="102"/>
      <c r="BND200" s="102"/>
      <c r="BNE200" s="102"/>
      <c r="BNF200" s="102"/>
      <c r="BNG200" s="102"/>
      <c r="BNH200" s="102"/>
      <c r="BNI200" s="102"/>
      <c r="BNJ200" s="102"/>
      <c r="BNK200" s="102"/>
      <c r="BNL200" s="102"/>
      <c r="BNM200" s="102"/>
      <c r="BNN200" s="102"/>
      <c r="BNO200" s="102"/>
      <c r="BNP200" s="102"/>
      <c r="BNQ200" s="102"/>
      <c r="BNR200" s="102"/>
      <c r="BNS200" s="102"/>
      <c r="BNT200" s="102"/>
      <c r="BNU200" s="102"/>
      <c r="BNV200" s="102"/>
      <c r="BNW200" s="102"/>
      <c r="BNX200" s="102"/>
      <c r="BNY200" s="102"/>
      <c r="BNZ200" s="102"/>
      <c r="BOA200" s="102"/>
      <c r="BOB200" s="102"/>
      <c r="BOC200" s="102"/>
      <c r="BOD200" s="102"/>
      <c r="BOE200" s="102"/>
      <c r="BOF200" s="102"/>
      <c r="BOG200" s="102"/>
      <c r="BOH200" s="102"/>
      <c r="BOI200" s="102"/>
      <c r="BOJ200" s="102"/>
      <c r="BOK200" s="102"/>
      <c r="BOL200" s="102"/>
      <c r="BOM200" s="102"/>
      <c r="BON200" s="102"/>
      <c r="BOO200" s="102"/>
      <c r="BOP200" s="102"/>
      <c r="BOQ200" s="102"/>
      <c r="BOR200" s="102"/>
      <c r="BOS200" s="102"/>
      <c r="BOT200" s="102"/>
      <c r="BOU200" s="102"/>
      <c r="BOV200" s="102"/>
      <c r="BOW200" s="102"/>
      <c r="BOX200" s="102"/>
      <c r="BOY200" s="102"/>
      <c r="BOZ200" s="102"/>
      <c r="BPA200" s="102"/>
      <c r="BPB200" s="102"/>
      <c r="BPC200" s="102"/>
      <c r="BPD200" s="102"/>
      <c r="BPE200" s="102"/>
      <c r="BPF200" s="102"/>
      <c r="BPG200" s="102"/>
      <c r="BPH200" s="102"/>
      <c r="BPI200" s="102"/>
      <c r="BPJ200" s="102"/>
      <c r="BPK200" s="102"/>
      <c r="BPL200" s="102"/>
      <c r="BPM200" s="102"/>
      <c r="BPN200" s="102"/>
      <c r="BPO200" s="102"/>
      <c r="BPP200" s="102"/>
      <c r="BPQ200" s="102"/>
      <c r="BPR200" s="102"/>
      <c r="BPS200" s="102"/>
      <c r="BPT200" s="102"/>
      <c r="BPU200" s="102"/>
      <c r="BPV200" s="102"/>
      <c r="BPW200" s="102"/>
      <c r="BPX200" s="102"/>
      <c r="BPY200" s="102"/>
      <c r="BPZ200" s="102"/>
      <c r="BQA200" s="102"/>
      <c r="BQB200" s="102"/>
      <c r="BQC200" s="102"/>
      <c r="BQD200" s="102"/>
      <c r="BQE200" s="102"/>
      <c r="BQF200" s="102"/>
      <c r="BQG200" s="102"/>
      <c r="BQH200" s="102"/>
      <c r="BQI200" s="102"/>
      <c r="BQJ200" s="102"/>
      <c r="BQK200" s="102"/>
      <c r="BQL200" s="102"/>
      <c r="BQM200" s="102"/>
      <c r="BQN200" s="102"/>
      <c r="BQO200" s="102"/>
      <c r="BQP200" s="102"/>
      <c r="BQQ200" s="102"/>
      <c r="BQR200" s="102"/>
      <c r="BQS200" s="102"/>
      <c r="BQT200" s="102"/>
      <c r="BQU200" s="102"/>
      <c r="BQV200" s="102"/>
      <c r="BQW200" s="102"/>
      <c r="BQX200" s="102"/>
      <c r="BQY200" s="102"/>
      <c r="BQZ200" s="102"/>
      <c r="BRA200" s="102"/>
      <c r="BRB200" s="102"/>
      <c r="BRC200" s="102"/>
      <c r="BRD200" s="102"/>
      <c r="BRE200" s="102"/>
      <c r="BRF200" s="102"/>
      <c r="BRG200" s="102"/>
      <c r="BRH200" s="102"/>
      <c r="BRI200" s="102"/>
      <c r="BRJ200" s="102"/>
      <c r="BRK200" s="102"/>
      <c r="BRL200" s="102"/>
      <c r="BRM200" s="102"/>
      <c r="BRN200" s="102"/>
      <c r="BRO200" s="102"/>
      <c r="BRP200" s="102"/>
      <c r="BRQ200" s="102"/>
      <c r="BRR200" s="102"/>
      <c r="BRS200" s="102"/>
      <c r="BRT200" s="102"/>
      <c r="BRU200" s="102"/>
      <c r="BRV200" s="102"/>
      <c r="BRW200" s="102"/>
      <c r="BRX200" s="102"/>
      <c r="BRY200" s="102"/>
      <c r="BRZ200" s="102"/>
      <c r="BSA200" s="102"/>
      <c r="BSB200" s="102"/>
      <c r="BSC200" s="102"/>
      <c r="BSD200" s="102"/>
      <c r="BSE200" s="102"/>
      <c r="BSF200" s="102"/>
      <c r="BSG200" s="102"/>
      <c r="BSH200" s="102"/>
      <c r="BSI200" s="102"/>
      <c r="BSJ200" s="102"/>
      <c r="BSK200" s="102"/>
      <c r="BSL200" s="102"/>
      <c r="BSM200" s="102"/>
      <c r="BSN200" s="102"/>
      <c r="BSO200" s="102"/>
      <c r="BSP200" s="102"/>
      <c r="BSQ200" s="102"/>
      <c r="BSR200" s="102"/>
      <c r="BSS200" s="102"/>
      <c r="BST200" s="102"/>
      <c r="BSU200" s="102"/>
      <c r="BSV200" s="102"/>
      <c r="BSW200" s="102"/>
      <c r="BSX200" s="102"/>
      <c r="BSY200" s="102"/>
      <c r="BSZ200" s="102"/>
      <c r="BTA200" s="102"/>
      <c r="BTB200" s="102"/>
      <c r="BTC200" s="102"/>
      <c r="BTD200" s="102"/>
      <c r="BTE200" s="102"/>
      <c r="BTF200" s="102"/>
      <c r="BTG200" s="102"/>
      <c r="BTH200" s="102"/>
      <c r="BTI200" s="102"/>
      <c r="BTJ200" s="102"/>
      <c r="BTK200" s="102"/>
      <c r="BTL200" s="102"/>
      <c r="BTM200" s="102"/>
      <c r="BTN200" s="102"/>
      <c r="BTO200" s="102"/>
      <c r="BTP200" s="102"/>
      <c r="BTQ200" s="102"/>
      <c r="BTR200" s="102"/>
      <c r="BTS200" s="102"/>
      <c r="BTT200" s="102"/>
      <c r="BTU200" s="102"/>
      <c r="BTV200" s="102"/>
      <c r="BTW200" s="102"/>
      <c r="BTX200" s="102"/>
      <c r="BTY200" s="102"/>
      <c r="BTZ200" s="102"/>
      <c r="BUA200" s="102"/>
      <c r="BUB200" s="102"/>
      <c r="BUC200" s="102"/>
      <c r="BUD200" s="102"/>
      <c r="BUE200" s="102"/>
      <c r="BUF200" s="102"/>
      <c r="BUG200" s="102"/>
      <c r="BUH200" s="102"/>
      <c r="BUI200" s="102"/>
      <c r="BUJ200" s="102"/>
      <c r="BUK200" s="102"/>
      <c r="BUL200" s="102"/>
      <c r="BUM200" s="102"/>
      <c r="BUN200" s="102"/>
      <c r="BUO200" s="102"/>
      <c r="BUP200" s="102"/>
      <c r="BUQ200" s="102"/>
      <c r="BUR200" s="102"/>
      <c r="BUS200" s="102"/>
      <c r="BUT200" s="102"/>
      <c r="BUU200" s="102"/>
      <c r="BUV200" s="102"/>
      <c r="BUW200" s="102"/>
      <c r="BUX200" s="102"/>
      <c r="BUY200" s="102"/>
      <c r="BUZ200" s="102"/>
      <c r="BVA200" s="102"/>
      <c r="BVB200" s="102"/>
      <c r="BVC200" s="102"/>
      <c r="BVD200" s="102"/>
      <c r="BVE200" s="102"/>
      <c r="BVF200" s="102"/>
      <c r="BVG200" s="102"/>
      <c r="BVH200" s="102"/>
      <c r="BVI200" s="102"/>
      <c r="BVJ200" s="102"/>
      <c r="BVK200" s="102"/>
      <c r="BVL200" s="102"/>
      <c r="BVM200" s="102"/>
      <c r="BVN200" s="102"/>
      <c r="BVO200" s="102"/>
      <c r="BVP200" s="102"/>
      <c r="BVQ200" s="102"/>
      <c r="BVR200" s="102"/>
      <c r="BVS200" s="102"/>
      <c r="BVT200" s="102"/>
      <c r="BVU200" s="102"/>
      <c r="BVV200" s="102"/>
      <c r="BVW200" s="102"/>
      <c r="BVX200" s="102"/>
      <c r="BVY200" s="102"/>
      <c r="BVZ200" s="102"/>
      <c r="BWA200" s="102"/>
      <c r="BWB200" s="102"/>
      <c r="BWC200" s="102"/>
      <c r="BWD200" s="102"/>
      <c r="BWE200" s="102"/>
      <c r="BWF200" s="102"/>
      <c r="BWG200" s="102"/>
      <c r="BWH200" s="102"/>
      <c r="BWI200" s="102"/>
      <c r="BWJ200" s="102"/>
      <c r="BWK200" s="102"/>
      <c r="BWL200" s="102"/>
      <c r="BWM200" s="102"/>
      <c r="BWN200" s="102"/>
      <c r="BWO200" s="102"/>
      <c r="BWP200" s="102"/>
      <c r="BWQ200" s="102"/>
      <c r="BWR200" s="102"/>
      <c r="BWS200" s="102"/>
      <c r="BWT200" s="102"/>
      <c r="BWU200" s="102"/>
      <c r="BWV200" s="102"/>
      <c r="BWW200" s="102"/>
      <c r="BWX200" s="102"/>
      <c r="BWY200" s="102"/>
      <c r="BWZ200" s="102"/>
      <c r="BXA200" s="102"/>
      <c r="BXB200" s="102"/>
      <c r="BXC200" s="102"/>
      <c r="BXD200" s="102"/>
      <c r="BXE200" s="102"/>
      <c r="BXF200" s="102"/>
      <c r="BXG200" s="102"/>
      <c r="BXH200" s="102"/>
      <c r="BXI200" s="102"/>
      <c r="BXJ200" s="102"/>
      <c r="BXK200" s="102"/>
      <c r="BXL200" s="102"/>
      <c r="BXM200" s="102"/>
      <c r="BXN200" s="102"/>
      <c r="BXO200" s="102"/>
      <c r="BXP200" s="102"/>
      <c r="BXQ200" s="102"/>
      <c r="BXR200" s="102"/>
      <c r="BXS200" s="102"/>
      <c r="BXT200" s="102"/>
      <c r="BXU200" s="102"/>
      <c r="BXV200" s="102"/>
      <c r="BXW200" s="102"/>
      <c r="BXX200" s="102"/>
      <c r="BXY200" s="102"/>
      <c r="BXZ200" s="102"/>
      <c r="BYA200" s="102"/>
      <c r="BYB200" s="102"/>
      <c r="BYC200" s="102"/>
      <c r="BYD200" s="102"/>
      <c r="BYE200" s="102"/>
      <c r="BYF200" s="102"/>
      <c r="BYG200" s="102"/>
      <c r="BYH200" s="102"/>
      <c r="BYI200" s="102"/>
      <c r="BYJ200" s="102"/>
      <c r="BYK200" s="102"/>
      <c r="BYL200" s="102"/>
      <c r="BYM200" s="102"/>
      <c r="BYN200" s="102"/>
      <c r="BYO200" s="102"/>
      <c r="BYP200" s="102"/>
      <c r="BYQ200" s="102"/>
      <c r="BYR200" s="102"/>
      <c r="BYS200" s="102"/>
      <c r="BYT200" s="102"/>
      <c r="BYU200" s="102"/>
      <c r="BYV200" s="102"/>
      <c r="BYW200" s="102"/>
      <c r="BYX200" s="102"/>
      <c r="BYY200" s="102"/>
      <c r="BYZ200" s="102"/>
      <c r="BZA200" s="102"/>
      <c r="BZB200" s="102"/>
      <c r="BZC200" s="102"/>
      <c r="BZD200" s="102"/>
      <c r="BZE200" s="102"/>
      <c r="BZF200" s="102"/>
      <c r="BZG200" s="102"/>
      <c r="BZH200" s="102"/>
      <c r="BZI200" s="102"/>
      <c r="BZJ200" s="102"/>
      <c r="BZK200" s="102"/>
      <c r="BZL200" s="102"/>
      <c r="BZM200" s="102"/>
      <c r="BZN200" s="102"/>
      <c r="BZO200" s="102"/>
      <c r="BZP200" s="102"/>
      <c r="BZQ200" s="102"/>
      <c r="BZR200" s="102"/>
      <c r="BZS200" s="102"/>
      <c r="BZT200" s="102"/>
      <c r="BZU200" s="102"/>
      <c r="BZV200" s="102"/>
      <c r="BZW200" s="102"/>
    </row>
    <row r="201" spans="2:2051" ht="15" customHeight="1">
      <c r="B201" s="112" t="s">
        <v>754</v>
      </c>
      <c r="C201" s="113" t="s">
        <v>393</v>
      </c>
      <c r="D201" s="113" t="s">
        <v>393</v>
      </c>
      <c r="E201" s="113" t="str">
        <f>'Alcance 3'!C90</f>
        <v>Cartucho de impresora negro</v>
      </c>
      <c r="F201" s="113" t="str">
        <f t="shared" si="51"/>
        <v>Cartucho de impresora negro</v>
      </c>
      <c r="G201" s="226" t="s">
        <v>803</v>
      </c>
      <c r="H201" s="237" t="s">
        <v>238</v>
      </c>
      <c r="I201" s="238">
        <v>3</v>
      </c>
      <c r="J201" s="126">
        <f>'Alcance 3'!D90</f>
        <v>0</v>
      </c>
      <c r="K201" s="117" t="str">
        <f>'Alcance 3'!E90</f>
        <v>ud</v>
      </c>
      <c r="L201" s="113"/>
      <c r="M201" s="203">
        <v>1</v>
      </c>
      <c r="N201" s="117"/>
      <c r="O201" s="113">
        <f t="shared" si="52"/>
        <v>0</v>
      </c>
      <c r="P201" s="115" t="str">
        <f t="shared" si="46"/>
        <v>ud</v>
      </c>
      <c r="Q201" s="299">
        <f>VLOOKUP(E201,'Datos 1-Factores emisión'!$B$789:$E$803,2,FALSE)</f>
        <v>12.2</v>
      </c>
      <c r="R201" s="121">
        <v>0</v>
      </c>
      <c r="S201" s="121">
        <v>0</v>
      </c>
      <c r="T201" s="121">
        <v>0</v>
      </c>
      <c r="U201" s="121">
        <v>0</v>
      </c>
      <c r="V201" s="120">
        <f t="shared" si="47"/>
        <v>0</v>
      </c>
      <c r="W201" s="121">
        <f t="shared" si="47"/>
        <v>0</v>
      </c>
      <c r="X201" s="121">
        <f t="shared" si="47"/>
        <v>0</v>
      </c>
      <c r="Y201" s="121">
        <v>0</v>
      </c>
      <c r="Z201" s="121">
        <v>0</v>
      </c>
      <c r="AA201" s="121">
        <f t="shared" si="48"/>
        <v>0</v>
      </c>
      <c r="AB201" s="120">
        <f>'Datos 2-Potenciales calent glob'!$D$6</f>
        <v>1</v>
      </c>
      <c r="AC201" s="121">
        <f>'Datos 2-Potenciales calent glob'!$D$31</f>
        <v>25</v>
      </c>
      <c r="AD201" s="121">
        <f>'Datos 2-Potenciales calent glob'!$D$32</f>
        <v>298</v>
      </c>
      <c r="AE201" s="123">
        <f>SUMIF('Datos 2-Potenciales calent glob'!$B$6:$B$56,Cálculos!E201,'Datos 2-Potenciales calent glob'!$D$6:$D$56)</f>
        <v>0</v>
      </c>
      <c r="AF201" s="121">
        <f>'Datos 2-Potenciales calent glob'!$D$6</f>
        <v>1</v>
      </c>
      <c r="AG201" s="121">
        <f>'Datos 2-Potenciales calent glob'!$D$6</f>
        <v>1</v>
      </c>
      <c r="AH201" s="120">
        <f t="shared" si="49"/>
        <v>0</v>
      </c>
      <c r="AI201" s="121">
        <f t="shared" si="49"/>
        <v>0</v>
      </c>
      <c r="AJ201" s="121">
        <f t="shared" si="49"/>
        <v>0</v>
      </c>
      <c r="AK201" s="121">
        <f t="shared" si="49"/>
        <v>0</v>
      </c>
      <c r="AL201" s="124">
        <f t="shared" si="50"/>
        <v>0</v>
      </c>
      <c r="AM201" s="121">
        <f t="shared" si="39"/>
        <v>0</v>
      </c>
      <c r="AN201" s="207">
        <f t="shared" si="37"/>
        <v>0</v>
      </c>
      <c r="AO201" s="102"/>
      <c r="AP201" s="102"/>
      <c r="AQ201" s="102"/>
      <c r="AR201" s="102"/>
      <c r="AS201" s="102"/>
      <c r="AT201" s="102"/>
      <c r="AU201" s="102"/>
      <c r="AV201" s="102"/>
      <c r="AW201" s="102"/>
      <c r="AX201" s="102"/>
      <c r="AY201" s="102"/>
      <c r="AZ201" s="102"/>
      <c r="BA201" s="102"/>
      <c r="BB201" s="102"/>
      <c r="BC201" s="102"/>
      <c r="BD201" s="102"/>
      <c r="BE201" s="102"/>
      <c r="BF201" s="102"/>
      <c r="BG201" s="102"/>
      <c r="BH201" s="102"/>
      <c r="BI201" s="102"/>
      <c r="BJ201" s="102"/>
      <c r="BK201" s="102"/>
      <c r="BL201" s="102"/>
      <c r="BM201" s="102"/>
      <c r="BN201" s="102"/>
      <c r="BO201" s="102"/>
      <c r="BP201" s="102"/>
      <c r="BQ201" s="102"/>
      <c r="BR201" s="102"/>
      <c r="BS201" s="102"/>
      <c r="BT201" s="102"/>
      <c r="BU201" s="102"/>
      <c r="BV201" s="102"/>
      <c r="BW201" s="102"/>
      <c r="BX201" s="102"/>
      <c r="BY201" s="102"/>
      <c r="BZ201" s="102"/>
      <c r="CA201" s="102"/>
      <c r="CB201" s="102"/>
      <c r="CC201" s="102"/>
      <c r="CD201" s="102"/>
      <c r="CE201" s="102"/>
      <c r="CF201" s="102"/>
      <c r="CG201" s="102"/>
      <c r="CH201" s="102"/>
      <c r="CI201" s="102"/>
      <c r="CJ201" s="102"/>
      <c r="CK201" s="102"/>
      <c r="CL201" s="102"/>
      <c r="CM201" s="102"/>
      <c r="CN201" s="102"/>
      <c r="CO201" s="102"/>
      <c r="CP201" s="102"/>
      <c r="CQ201" s="102"/>
      <c r="CR201" s="102"/>
      <c r="CS201" s="102"/>
      <c r="CT201" s="102"/>
      <c r="CU201" s="102"/>
      <c r="CV201" s="102"/>
      <c r="CW201" s="102"/>
      <c r="CX201" s="102"/>
      <c r="CY201" s="102"/>
      <c r="CZ201" s="102"/>
      <c r="DA201" s="102"/>
      <c r="DB201" s="102"/>
      <c r="DC201" s="102"/>
      <c r="DD201" s="102"/>
      <c r="DE201" s="102"/>
      <c r="DF201" s="102"/>
      <c r="DG201" s="102"/>
      <c r="DH201" s="102"/>
      <c r="DI201" s="102"/>
      <c r="DJ201" s="102"/>
      <c r="DK201" s="102"/>
      <c r="DL201" s="102"/>
      <c r="DM201" s="102"/>
      <c r="DN201" s="102"/>
      <c r="DO201" s="102"/>
      <c r="DP201" s="102"/>
      <c r="DQ201" s="102"/>
      <c r="DR201" s="102"/>
      <c r="DS201" s="102"/>
      <c r="DT201" s="102"/>
      <c r="DU201" s="102"/>
      <c r="DV201" s="102"/>
      <c r="DW201" s="102"/>
      <c r="DX201" s="102"/>
      <c r="DY201" s="102"/>
      <c r="DZ201" s="102"/>
      <c r="EA201" s="102"/>
      <c r="EB201" s="102"/>
      <c r="EC201" s="102"/>
      <c r="ED201" s="102"/>
      <c r="EE201" s="102"/>
      <c r="EF201" s="102"/>
      <c r="EG201" s="102"/>
      <c r="EH201" s="102"/>
      <c r="EI201" s="102"/>
      <c r="EJ201" s="102"/>
      <c r="EK201" s="102"/>
      <c r="EL201" s="102"/>
      <c r="EM201" s="102"/>
      <c r="EN201" s="102"/>
      <c r="EO201" s="102"/>
      <c r="EP201" s="102"/>
      <c r="EQ201" s="102"/>
      <c r="ER201" s="102"/>
      <c r="ES201" s="102"/>
      <c r="ET201" s="102"/>
      <c r="EU201" s="102"/>
      <c r="EV201" s="102"/>
      <c r="EW201" s="102"/>
      <c r="EX201" s="102"/>
      <c r="EY201" s="102"/>
      <c r="EZ201" s="102"/>
      <c r="FA201" s="102"/>
      <c r="FB201" s="102"/>
      <c r="FC201" s="102"/>
      <c r="FD201" s="102"/>
      <c r="FE201" s="102"/>
      <c r="FF201" s="102"/>
      <c r="FG201" s="102"/>
      <c r="FH201" s="102"/>
      <c r="FI201" s="102"/>
      <c r="FJ201" s="102"/>
      <c r="FK201" s="102"/>
      <c r="FL201" s="102"/>
      <c r="FM201" s="102"/>
      <c r="FN201" s="102"/>
      <c r="FO201" s="102"/>
      <c r="FP201" s="102"/>
      <c r="FQ201" s="102"/>
      <c r="FR201" s="102"/>
      <c r="FS201" s="102"/>
      <c r="FT201" s="102"/>
      <c r="FU201" s="102"/>
      <c r="FV201" s="102"/>
      <c r="FW201" s="102"/>
      <c r="FX201" s="102"/>
      <c r="FY201" s="102"/>
      <c r="FZ201" s="102"/>
      <c r="GA201" s="102"/>
      <c r="GB201" s="102"/>
      <c r="GC201" s="102"/>
      <c r="GD201" s="102"/>
      <c r="GE201" s="102"/>
      <c r="GF201" s="102"/>
      <c r="GG201" s="102"/>
      <c r="GH201" s="102"/>
      <c r="GI201" s="102"/>
      <c r="GJ201" s="102"/>
      <c r="GK201" s="102"/>
      <c r="GL201" s="102"/>
      <c r="GM201" s="102"/>
      <c r="GN201" s="102"/>
      <c r="GO201" s="102"/>
      <c r="GP201" s="102"/>
      <c r="GQ201" s="102"/>
      <c r="GR201" s="102"/>
      <c r="GS201" s="102"/>
      <c r="GT201" s="102"/>
      <c r="GU201" s="102"/>
      <c r="GV201" s="102"/>
      <c r="GW201" s="102"/>
      <c r="GX201" s="102"/>
      <c r="GY201" s="102"/>
      <c r="GZ201" s="102"/>
      <c r="HA201" s="102"/>
      <c r="HB201" s="102"/>
      <c r="HC201" s="102"/>
      <c r="HD201" s="102"/>
      <c r="HE201" s="102"/>
      <c r="HF201" s="102"/>
      <c r="HG201" s="102"/>
      <c r="HH201" s="102"/>
      <c r="HI201" s="102"/>
      <c r="HJ201" s="102"/>
      <c r="HK201" s="102"/>
      <c r="HL201" s="102"/>
      <c r="HM201" s="102"/>
      <c r="HN201" s="102"/>
      <c r="HO201" s="102"/>
      <c r="HP201" s="102"/>
      <c r="HQ201" s="102"/>
      <c r="HR201" s="102"/>
      <c r="HS201" s="102"/>
      <c r="HT201" s="102"/>
      <c r="HU201" s="102"/>
      <c r="HV201" s="102"/>
      <c r="HW201" s="102"/>
      <c r="HX201" s="102"/>
      <c r="HY201" s="102"/>
      <c r="HZ201" s="102"/>
      <c r="IA201" s="102"/>
      <c r="IB201" s="102"/>
      <c r="IC201" s="102"/>
      <c r="ID201" s="102"/>
      <c r="IE201" s="102"/>
      <c r="IF201" s="102"/>
      <c r="IG201" s="102"/>
      <c r="IH201" s="102"/>
      <c r="II201" s="102"/>
      <c r="IJ201" s="102"/>
      <c r="IK201" s="102"/>
      <c r="IL201" s="102"/>
      <c r="IM201" s="102"/>
      <c r="IN201" s="102"/>
      <c r="IO201" s="102"/>
      <c r="IP201" s="102"/>
      <c r="IQ201" s="102"/>
      <c r="IR201" s="102"/>
      <c r="IS201" s="102"/>
      <c r="IT201" s="102"/>
      <c r="IU201" s="102"/>
      <c r="IV201" s="102"/>
      <c r="IW201" s="102"/>
      <c r="IX201" s="102"/>
      <c r="IY201" s="102"/>
      <c r="IZ201" s="102"/>
      <c r="JA201" s="102"/>
      <c r="JB201" s="102"/>
      <c r="JC201" s="102"/>
      <c r="JD201" s="102"/>
      <c r="JE201" s="102"/>
      <c r="JF201" s="102"/>
      <c r="JG201" s="102"/>
      <c r="JH201" s="102"/>
      <c r="JI201" s="102"/>
      <c r="JJ201" s="102"/>
      <c r="JK201" s="102"/>
      <c r="JL201" s="102"/>
      <c r="JM201" s="102"/>
      <c r="JN201" s="102"/>
      <c r="JO201" s="102"/>
      <c r="JP201" s="102"/>
      <c r="JQ201" s="102"/>
      <c r="JR201" s="102"/>
      <c r="JS201" s="102"/>
      <c r="JT201" s="102"/>
      <c r="JU201" s="102"/>
      <c r="JV201" s="102"/>
      <c r="JW201" s="102"/>
      <c r="JX201" s="102"/>
      <c r="JY201" s="102"/>
      <c r="JZ201" s="102"/>
      <c r="KA201" s="102"/>
      <c r="KB201" s="102"/>
      <c r="KC201" s="102"/>
      <c r="KD201" s="102"/>
      <c r="KE201" s="102"/>
      <c r="KF201" s="102"/>
      <c r="KG201" s="102"/>
      <c r="KH201" s="102"/>
      <c r="KI201" s="102"/>
      <c r="KJ201" s="102"/>
      <c r="KK201" s="102"/>
      <c r="KL201" s="102"/>
      <c r="KM201" s="102"/>
      <c r="KN201" s="102"/>
      <c r="KO201" s="102"/>
      <c r="KP201" s="102"/>
      <c r="KQ201" s="102"/>
      <c r="KR201" s="102"/>
      <c r="KS201" s="102"/>
      <c r="KT201" s="102"/>
      <c r="KU201" s="102"/>
      <c r="KV201" s="102"/>
      <c r="KW201" s="102"/>
      <c r="KX201" s="102"/>
      <c r="KY201" s="102"/>
      <c r="KZ201" s="102"/>
      <c r="LA201" s="102"/>
      <c r="LB201" s="102"/>
      <c r="LC201" s="102"/>
      <c r="LD201" s="102"/>
      <c r="LE201" s="102"/>
      <c r="LF201" s="102"/>
      <c r="LG201" s="102"/>
      <c r="LH201" s="102"/>
      <c r="LI201" s="102"/>
      <c r="LJ201" s="102"/>
      <c r="LK201" s="102"/>
      <c r="LL201" s="102"/>
      <c r="LM201" s="102"/>
      <c r="LN201" s="102"/>
      <c r="LO201" s="102"/>
      <c r="LP201" s="102"/>
      <c r="LQ201" s="102"/>
      <c r="LR201" s="102"/>
      <c r="LS201" s="102"/>
      <c r="LT201" s="102"/>
      <c r="LU201" s="102"/>
      <c r="LV201" s="102"/>
      <c r="LW201" s="102"/>
      <c r="LX201" s="102"/>
      <c r="LY201" s="102"/>
      <c r="LZ201" s="102"/>
      <c r="MA201" s="102"/>
      <c r="MB201" s="102"/>
      <c r="MC201" s="102"/>
      <c r="MD201" s="102"/>
      <c r="ME201" s="102"/>
      <c r="MF201" s="102"/>
      <c r="MG201" s="102"/>
      <c r="MH201" s="102"/>
      <c r="MI201" s="102"/>
      <c r="MJ201" s="102"/>
      <c r="MK201" s="102"/>
      <c r="ML201" s="102"/>
      <c r="MM201" s="102"/>
      <c r="MN201" s="102"/>
      <c r="MO201" s="102"/>
      <c r="MP201" s="102"/>
      <c r="MQ201" s="102"/>
      <c r="MR201" s="102"/>
      <c r="MS201" s="102"/>
      <c r="MT201" s="102"/>
      <c r="MU201" s="102"/>
      <c r="MV201" s="102"/>
      <c r="MW201" s="102"/>
      <c r="MX201" s="102"/>
      <c r="MY201" s="102"/>
      <c r="MZ201" s="102"/>
      <c r="NA201" s="102"/>
      <c r="NB201" s="102"/>
      <c r="NC201" s="102"/>
      <c r="ND201" s="102"/>
      <c r="NE201" s="102"/>
      <c r="NF201" s="102"/>
      <c r="NG201" s="102"/>
      <c r="NH201" s="102"/>
      <c r="NI201" s="102"/>
      <c r="NJ201" s="102"/>
      <c r="NK201" s="102"/>
      <c r="NL201" s="102"/>
      <c r="NM201" s="102"/>
      <c r="NN201" s="102"/>
      <c r="NO201" s="102"/>
      <c r="NP201" s="102"/>
      <c r="NQ201" s="102"/>
      <c r="NR201" s="102"/>
      <c r="NS201" s="102"/>
      <c r="NT201" s="102"/>
      <c r="NU201" s="102"/>
      <c r="NV201" s="102"/>
      <c r="NW201" s="102"/>
      <c r="NX201" s="102"/>
      <c r="NY201" s="102"/>
      <c r="NZ201" s="102"/>
      <c r="OA201" s="102"/>
      <c r="OB201" s="102"/>
      <c r="OC201" s="102"/>
      <c r="OD201" s="102"/>
      <c r="OE201" s="102"/>
      <c r="OF201" s="102"/>
      <c r="OG201" s="102"/>
      <c r="OH201" s="102"/>
      <c r="OI201" s="102"/>
      <c r="OJ201" s="102"/>
      <c r="OK201" s="102"/>
      <c r="OL201" s="102"/>
      <c r="OM201" s="102"/>
      <c r="ON201" s="102"/>
      <c r="OO201" s="102"/>
      <c r="OP201" s="102"/>
      <c r="OQ201" s="102"/>
      <c r="OR201" s="102"/>
      <c r="OS201" s="102"/>
      <c r="OT201" s="102"/>
      <c r="OU201" s="102"/>
      <c r="OV201" s="102"/>
      <c r="OW201" s="102"/>
      <c r="OX201" s="102"/>
      <c r="OY201" s="102"/>
      <c r="OZ201" s="102"/>
      <c r="PA201" s="102"/>
      <c r="PB201" s="102"/>
      <c r="PC201" s="102"/>
      <c r="PD201" s="102"/>
      <c r="PE201" s="102"/>
      <c r="PF201" s="102"/>
      <c r="PG201" s="102"/>
      <c r="PH201" s="102"/>
      <c r="PI201" s="102"/>
      <c r="PJ201" s="102"/>
      <c r="PK201" s="102"/>
      <c r="PL201" s="102"/>
      <c r="PM201" s="102"/>
      <c r="PN201" s="102"/>
      <c r="PO201" s="102"/>
      <c r="PP201" s="102"/>
      <c r="PQ201" s="102"/>
      <c r="PR201" s="102"/>
      <c r="PS201" s="102"/>
      <c r="PT201" s="102"/>
      <c r="PU201" s="102"/>
      <c r="PV201" s="102"/>
      <c r="PW201" s="102"/>
      <c r="PX201" s="102"/>
      <c r="PY201" s="102"/>
      <c r="PZ201" s="102"/>
      <c r="QA201" s="102"/>
      <c r="QB201" s="102"/>
      <c r="QC201" s="102"/>
      <c r="QD201" s="102"/>
      <c r="QE201" s="102"/>
      <c r="QF201" s="102"/>
      <c r="QG201" s="102"/>
      <c r="QH201" s="102"/>
      <c r="QI201" s="102"/>
      <c r="QJ201" s="102"/>
      <c r="QK201" s="102"/>
      <c r="QL201" s="102"/>
      <c r="QM201" s="102"/>
      <c r="QN201" s="102"/>
      <c r="QO201" s="102"/>
      <c r="QP201" s="102"/>
      <c r="QQ201" s="102"/>
      <c r="QR201" s="102"/>
      <c r="QS201" s="102"/>
      <c r="QT201" s="102"/>
      <c r="QU201" s="102"/>
      <c r="QV201" s="102"/>
      <c r="QW201" s="102"/>
      <c r="QX201" s="102"/>
      <c r="QY201" s="102"/>
      <c r="QZ201" s="102"/>
      <c r="RA201" s="102"/>
      <c r="RB201" s="102"/>
      <c r="RC201" s="102"/>
      <c r="RD201" s="102"/>
      <c r="RE201" s="102"/>
      <c r="RF201" s="102"/>
      <c r="RG201" s="102"/>
      <c r="RH201" s="102"/>
      <c r="RI201" s="102"/>
      <c r="RJ201" s="102"/>
      <c r="RK201" s="102"/>
      <c r="RL201" s="102"/>
      <c r="RM201" s="102"/>
      <c r="RN201" s="102"/>
      <c r="RO201" s="102"/>
      <c r="RP201" s="102"/>
      <c r="RQ201" s="102"/>
      <c r="RR201" s="102"/>
      <c r="RS201" s="102"/>
      <c r="RT201" s="102"/>
      <c r="RU201" s="102"/>
      <c r="RV201" s="102"/>
      <c r="RW201" s="102"/>
      <c r="RX201" s="102"/>
      <c r="RY201" s="102"/>
      <c r="RZ201" s="102"/>
      <c r="SA201" s="102"/>
      <c r="SB201" s="102"/>
      <c r="SC201" s="102"/>
      <c r="SD201" s="102"/>
      <c r="SE201" s="102"/>
      <c r="SF201" s="102"/>
      <c r="SG201" s="102"/>
      <c r="SH201" s="102"/>
      <c r="SI201" s="102"/>
      <c r="SJ201" s="102"/>
      <c r="SK201" s="102"/>
      <c r="SL201" s="102"/>
      <c r="SM201" s="102"/>
      <c r="SN201" s="102"/>
      <c r="SO201" s="102"/>
      <c r="SP201" s="102"/>
      <c r="SQ201" s="102"/>
      <c r="SR201" s="102"/>
      <c r="SS201" s="102"/>
      <c r="ST201" s="102"/>
      <c r="SU201" s="102"/>
      <c r="SV201" s="102"/>
      <c r="SW201" s="102"/>
      <c r="SX201" s="102"/>
      <c r="SY201" s="102"/>
      <c r="SZ201" s="102"/>
      <c r="TA201" s="102"/>
      <c r="TB201" s="102"/>
      <c r="TC201" s="102"/>
      <c r="TD201" s="102"/>
      <c r="TE201" s="102"/>
      <c r="TF201" s="102"/>
      <c r="TG201" s="102"/>
      <c r="TH201" s="102"/>
      <c r="TI201" s="102"/>
      <c r="TJ201" s="102"/>
      <c r="TK201" s="102"/>
      <c r="TL201" s="102"/>
      <c r="TM201" s="102"/>
      <c r="TN201" s="102"/>
      <c r="TO201" s="102"/>
      <c r="TP201" s="102"/>
      <c r="TQ201" s="102"/>
      <c r="TR201" s="102"/>
      <c r="TS201" s="102"/>
      <c r="TT201" s="102"/>
      <c r="TU201" s="102"/>
      <c r="TV201" s="102"/>
      <c r="TW201" s="102"/>
      <c r="TX201" s="102"/>
      <c r="TY201" s="102"/>
      <c r="TZ201" s="102"/>
      <c r="UA201" s="102"/>
      <c r="UB201" s="102"/>
      <c r="UC201" s="102"/>
      <c r="UD201" s="102"/>
      <c r="UE201" s="102"/>
      <c r="UF201" s="102"/>
      <c r="UG201" s="102"/>
      <c r="UH201" s="102"/>
      <c r="UI201" s="102"/>
      <c r="UJ201" s="102"/>
      <c r="UK201" s="102"/>
      <c r="UL201" s="102"/>
      <c r="UM201" s="102"/>
      <c r="UN201" s="102"/>
      <c r="UO201" s="102"/>
      <c r="UP201" s="102"/>
      <c r="UQ201" s="102"/>
      <c r="UR201" s="102"/>
      <c r="US201" s="102"/>
      <c r="UT201" s="102"/>
      <c r="UU201" s="102"/>
      <c r="UV201" s="102"/>
      <c r="UW201" s="102"/>
      <c r="UX201" s="102"/>
      <c r="UY201" s="102"/>
      <c r="UZ201" s="102"/>
      <c r="VA201" s="102"/>
      <c r="VB201" s="102"/>
      <c r="VC201" s="102"/>
      <c r="VD201" s="102"/>
      <c r="VE201" s="102"/>
      <c r="VF201" s="102"/>
      <c r="VG201" s="102"/>
      <c r="VH201" s="102"/>
      <c r="VI201" s="102"/>
      <c r="VJ201" s="102"/>
      <c r="VK201" s="102"/>
      <c r="VL201" s="102"/>
      <c r="VM201" s="102"/>
      <c r="VN201" s="102"/>
      <c r="VO201" s="102"/>
      <c r="VP201" s="102"/>
      <c r="VQ201" s="102"/>
      <c r="VR201" s="102"/>
      <c r="VS201" s="102"/>
      <c r="VT201" s="102"/>
      <c r="VU201" s="102"/>
      <c r="VV201" s="102"/>
      <c r="VW201" s="102"/>
      <c r="VX201" s="102"/>
      <c r="VY201" s="102"/>
      <c r="VZ201" s="102"/>
      <c r="WA201" s="102"/>
      <c r="WB201" s="102"/>
      <c r="WC201" s="102"/>
      <c r="WD201" s="102"/>
      <c r="WE201" s="102"/>
      <c r="WF201" s="102"/>
      <c r="WG201" s="102"/>
      <c r="WH201" s="102"/>
      <c r="WI201" s="102"/>
      <c r="WJ201" s="102"/>
      <c r="WK201" s="102"/>
      <c r="WL201" s="102"/>
      <c r="WM201" s="102"/>
      <c r="WN201" s="102"/>
      <c r="WO201" s="102"/>
      <c r="WP201" s="102"/>
      <c r="WQ201" s="102"/>
      <c r="WR201" s="102"/>
      <c r="WS201" s="102"/>
      <c r="WT201" s="102"/>
      <c r="WU201" s="102"/>
      <c r="WV201" s="102"/>
      <c r="WW201" s="102"/>
      <c r="WX201" s="102"/>
      <c r="WY201" s="102"/>
      <c r="WZ201" s="102"/>
      <c r="XA201" s="102"/>
      <c r="XB201" s="102"/>
      <c r="XC201" s="102"/>
      <c r="XD201" s="102"/>
      <c r="XE201" s="102"/>
      <c r="XF201" s="102"/>
      <c r="XG201" s="102"/>
      <c r="XH201" s="102"/>
      <c r="XI201" s="102"/>
      <c r="XJ201" s="102"/>
      <c r="XK201" s="102"/>
      <c r="XL201" s="102"/>
      <c r="XM201" s="102"/>
      <c r="XN201" s="102"/>
      <c r="XO201" s="102"/>
      <c r="XP201" s="102"/>
      <c r="XQ201" s="102"/>
      <c r="XR201" s="102"/>
      <c r="XS201" s="102"/>
      <c r="XT201" s="102"/>
      <c r="XU201" s="102"/>
      <c r="XV201" s="102"/>
      <c r="XW201" s="102"/>
      <c r="XX201" s="102"/>
      <c r="XY201" s="102"/>
      <c r="XZ201" s="102"/>
      <c r="YA201" s="102"/>
      <c r="YB201" s="102"/>
      <c r="YC201" s="102"/>
      <c r="YD201" s="102"/>
      <c r="YE201" s="102"/>
      <c r="YF201" s="102"/>
      <c r="YG201" s="102"/>
      <c r="YH201" s="102"/>
      <c r="YI201" s="102"/>
      <c r="YJ201" s="102"/>
      <c r="YK201" s="102"/>
      <c r="YL201" s="102"/>
      <c r="YM201" s="102"/>
      <c r="YN201" s="102"/>
      <c r="YO201" s="102"/>
      <c r="YP201" s="102"/>
      <c r="YQ201" s="102"/>
      <c r="YR201" s="102"/>
      <c r="YS201" s="102"/>
      <c r="YT201" s="102"/>
      <c r="YU201" s="102"/>
      <c r="YV201" s="102"/>
      <c r="YW201" s="102"/>
      <c r="YX201" s="102"/>
      <c r="YY201" s="102"/>
      <c r="YZ201" s="102"/>
      <c r="ZA201" s="102"/>
      <c r="ZB201" s="102"/>
      <c r="ZC201" s="102"/>
      <c r="ZD201" s="102"/>
      <c r="ZE201" s="102"/>
      <c r="ZF201" s="102"/>
      <c r="ZG201" s="102"/>
      <c r="ZH201" s="102"/>
      <c r="ZI201" s="102"/>
      <c r="ZJ201" s="102"/>
      <c r="ZK201" s="102"/>
      <c r="ZL201" s="102"/>
      <c r="ZM201" s="102"/>
      <c r="ZN201" s="102"/>
      <c r="ZO201" s="102"/>
      <c r="ZP201" s="102"/>
      <c r="ZQ201" s="102"/>
      <c r="ZR201" s="102"/>
      <c r="ZS201" s="102"/>
      <c r="ZT201" s="102"/>
      <c r="ZU201" s="102"/>
      <c r="ZV201" s="102"/>
      <c r="ZW201" s="102"/>
      <c r="ZX201" s="102"/>
      <c r="ZY201" s="102"/>
      <c r="ZZ201" s="102"/>
      <c r="AAA201" s="102"/>
      <c r="AAB201" s="102"/>
      <c r="AAC201" s="102"/>
      <c r="AAD201" s="102"/>
      <c r="AAE201" s="102"/>
      <c r="AAF201" s="102"/>
      <c r="AAG201" s="102"/>
      <c r="AAH201" s="102"/>
      <c r="AAI201" s="102"/>
      <c r="AAJ201" s="102"/>
      <c r="AAK201" s="102"/>
      <c r="AAL201" s="102"/>
      <c r="AAM201" s="102"/>
      <c r="AAN201" s="102"/>
      <c r="AAO201" s="102"/>
      <c r="AAP201" s="102"/>
      <c r="AAQ201" s="102"/>
      <c r="AAR201" s="102"/>
      <c r="AAS201" s="102"/>
      <c r="AAT201" s="102"/>
      <c r="AAU201" s="102"/>
      <c r="AAV201" s="102"/>
      <c r="AAW201" s="102"/>
      <c r="AAX201" s="102"/>
      <c r="AAY201" s="102"/>
      <c r="AAZ201" s="102"/>
      <c r="ABA201" s="102"/>
      <c r="ABB201" s="102"/>
      <c r="ABC201" s="102"/>
      <c r="ABD201" s="102"/>
      <c r="ABE201" s="102"/>
      <c r="ABF201" s="102"/>
      <c r="ABG201" s="102"/>
      <c r="ABH201" s="102"/>
      <c r="ABI201" s="102"/>
      <c r="ABJ201" s="102"/>
      <c r="ABK201" s="102"/>
      <c r="ABL201" s="102"/>
      <c r="ABM201" s="102"/>
      <c r="ABN201" s="102"/>
      <c r="ABO201" s="102"/>
      <c r="ABP201" s="102"/>
      <c r="ABQ201" s="102"/>
      <c r="ABR201" s="102"/>
      <c r="ABS201" s="102"/>
      <c r="ABT201" s="102"/>
      <c r="ABU201" s="102"/>
      <c r="ABV201" s="102"/>
      <c r="ABW201" s="102"/>
      <c r="ABX201" s="102"/>
      <c r="ABY201" s="102"/>
      <c r="ABZ201" s="102"/>
      <c r="ACA201" s="102"/>
      <c r="ACB201" s="102"/>
      <c r="ACC201" s="102"/>
      <c r="ACD201" s="102"/>
      <c r="ACE201" s="102"/>
      <c r="ACF201" s="102"/>
      <c r="ACG201" s="102"/>
      <c r="ACH201" s="102"/>
      <c r="ACI201" s="102"/>
      <c r="ACJ201" s="102"/>
      <c r="ACK201" s="102"/>
      <c r="ACL201" s="102"/>
      <c r="ACM201" s="102"/>
      <c r="ACN201" s="102"/>
      <c r="ACO201" s="102"/>
      <c r="ACP201" s="102"/>
      <c r="ACQ201" s="102"/>
      <c r="ACR201" s="102"/>
      <c r="ACS201" s="102"/>
      <c r="ACT201" s="102"/>
      <c r="ACU201" s="102"/>
      <c r="ACV201" s="102"/>
      <c r="ACW201" s="102"/>
      <c r="ACX201" s="102"/>
      <c r="ACY201" s="102"/>
      <c r="ACZ201" s="102"/>
      <c r="ADA201" s="102"/>
      <c r="ADB201" s="102"/>
      <c r="ADC201" s="102"/>
      <c r="ADD201" s="102"/>
      <c r="ADE201" s="102"/>
      <c r="ADF201" s="102"/>
      <c r="ADG201" s="102"/>
      <c r="ADH201" s="102"/>
      <c r="ADI201" s="102"/>
      <c r="ADJ201" s="102"/>
      <c r="ADK201" s="102"/>
      <c r="ADL201" s="102"/>
      <c r="ADM201" s="102"/>
      <c r="ADN201" s="102"/>
      <c r="ADO201" s="102"/>
      <c r="ADP201" s="102"/>
      <c r="ADQ201" s="102"/>
      <c r="ADR201" s="102"/>
      <c r="ADS201" s="102"/>
      <c r="ADT201" s="102"/>
      <c r="ADU201" s="102"/>
      <c r="ADV201" s="102"/>
      <c r="ADW201" s="102"/>
      <c r="ADX201" s="102"/>
      <c r="ADY201" s="102"/>
      <c r="ADZ201" s="102"/>
      <c r="AEA201" s="102"/>
      <c r="AEB201" s="102"/>
      <c r="AEC201" s="102"/>
      <c r="AED201" s="102"/>
      <c r="AEE201" s="102"/>
      <c r="AEF201" s="102"/>
      <c r="AEG201" s="102"/>
      <c r="AEH201" s="102"/>
      <c r="AEI201" s="102"/>
      <c r="AEJ201" s="102"/>
      <c r="AEK201" s="102"/>
      <c r="AEL201" s="102"/>
      <c r="AEM201" s="102"/>
      <c r="AEN201" s="102"/>
      <c r="AEO201" s="102"/>
      <c r="AEP201" s="102"/>
      <c r="AEQ201" s="102"/>
      <c r="AER201" s="102"/>
      <c r="AES201" s="102"/>
      <c r="AET201" s="102"/>
      <c r="AEU201" s="102"/>
      <c r="AEV201" s="102"/>
      <c r="AEW201" s="102"/>
      <c r="AEX201" s="102"/>
      <c r="AEY201" s="102"/>
      <c r="AEZ201" s="102"/>
      <c r="AFA201" s="102"/>
      <c r="AFB201" s="102"/>
      <c r="AFC201" s="102"/>
      <c r="AFD201" s="102"/>
      <c r="AFE201" s="102"/>
      <c r="AFF201" s="102"/>
      <c r="AFG201" s="102"/>
      <c r="AFH201" s="102"/>
      <c r="AFI201" s="102"/>
      <c r="AFJ201" s="102"/>
      <c r="AFK201" s="102"/>
      <c r="AFL201" s="102"/>
      <c r="AFM201" s="102"/>
      <c r="AFN201" s="102"/>
      <c r="AFO201" s="102"/>
      <c r="AFP201" s="102"/>
      <c r="AFQ201" s="102"/>
      <c r="AFR201" s="102"/>
      <c r="AFS201" s="102"/>
      <c r="AFT201" s="102"/>
      <c r="AFU201" s="102"/>
      <c r="AFV201" s="102"/>
      <c r="AFW201" s="102"/>
      <c r="AFX201" s="102"/>
      <c r="AFY201" s="102"/>
      <c r="AFZ201" s="102"/>
      <c r="AGA201" s="102"/>
      <c r="AGB201" s="102"/>
      <c r="AGC201" s="102"/>
      <c r="AGD201" s="102"/>
      <c r="AGE201" s="102"/>
      <c r="AGF201" s="102"/>
      <c r="AGG201" s="102"/>
      <c r="AGH201" s="102"/>
      <c r="AGI201" s="102"/>
      <c r="AGJ201" s="102"/>
      <c r="AGK201" s="102"/>
      <c r="AGL201" s="102"/>
      <c r="AGM201" s="102"/>
      <c r="AGN201" s="102"/>
      <c r="AGO201" s="102"/>
      <c r="AGP201" s="102"/>
      <c r="AGQ201" s="102"/>
      <c r="AGR201" s="102"/>
      <c r="AGS201" s="102"/>
      <c r="AGT201" s="102"/>
      <c r="AGU201" s="102"/>
      <c r="AGV201" s="102"/>
      <c r="AGW201" s="102"/>
      <c r="AGX201" s="102"/>
      <c r="AGY201" s="102"/>
      <c r="AGZ201" s="102"/>
      <c r="AHA201" s="102"/>
      <c r="AHB201" s="102"/>
      <c r="AHC201" s="102"/>
      <c r="AHD201" s="102"/>
      <c r="AHE201" s="102"/>
      <c r="AHF201" s="102"/>
      <c r="AHG201" s="102"/>
      <c r="AHH201" s="102"/>
      <c r="AHI201" s="102"/>
      <c r="AHJ201" s="102"/>
      <c r="AHK201" s="102"/>
      <c r="AHL201" s="102"/>
      <c r="AHM201" s="102"/>
      <c r="AHN201" s="102"/>
      <c r="AHO201" s="102"/>
      <c r="AHP201" s="102"/>
      <c r="AHQ201" s="102"/>
      <c r="AHR201" s="102"/>
      <c r="AHS201" s="102"/>
      <c r="AHT201" s="102"/>
      <c r="AHU201" s="102"/>
      <c r="AHV201" s="102"/>
      <c r="AHW201" s="102"/>
      <c r="AHX201" s="102"/>
      <c r="AHY201" s="102"/>
      <c r="AHZ201" s="102"/>
      <c r="AIA201" s="102"/>
      <c r="AIB201" s="102"/>
      <c r="AIC201" s="102"/>
      <c r="AID201" s="102"/>
      <c r="AIE201" s="102"/>
      <c r="AIF201" s="102"/>
      <c r="AIG201" s="102"/>
      <c r="AIH201" s="102"/>
      <c r="AII201" s="102"/>
      <c r="AIJ201" s="102"/>
      <c r="AIK201" s="102"/>
      <c r="AIL201" s="102"/>
      <c r="AIM201" s="102"/>
      <c r="AIN201" s="102"/>
      <c r="AIO201" s="102"/>
      <c r="AIP201" s="102"/>
      <c r="AIQ201" s="102"/>
      <c r="AIR201" s="102"/>
      <c r="AIS201" s="102"/>
      <c r="AIT201" s="102"/>
      <c r="AIU201" s="102"/>
      <c r="AIV201" s="102"/>
      <c r="AIW201" s="102"/>
      <c r="AIX201" s="102"/>
      <c r="AIY201" s="102"/>
      <c r="AIZ201" s="102"/>
      <c r="AJA201" s="102"/>
      <c r="AJB201" s="102"/>
      <c r="AJC201" s="102"/>
      <c r="AJD201" s="102"/>
      <c r="AJE201" s="102"/>
      <c r="AJF201" s="102"/>
      <c r="AJG201" s="102"/>
      <c r="AJH201" s="102"/>
      <c r="AJI201" s="102"/>
      <c r="AJJ201" s="102"/>
      <c r="AJK201" s="102"/>
      <c r="AJL201" s="102"/>
      <c r="AJM201" s="102"/>
      <c r="AJN201" s="102"/>
      <c r="AJO201" s="102"/>
      <c r="AJP201" s="102"/>
      <c r="AJQ201" s="102"/>
      <c r="AJR201" s="102"/>
      <c r="AJS201" s="102"/>
      <c r="AJT201" s="102"/>
      <c r="AJU201" s="102"/>
      <c r="AJV201" s="102"/>
      <c r="AJW201" s="102"/>
      <c r="AJX201" s="102"/>
      <c r="AJY201" s="102"/>
      <c r="AJZ201" s="102"/>
      <c r="AKA201" s="102"/>
      <c r="AKB201" s="102"/>
      <c r="AKC201" s="102"/>
      <c r="AKD201" s="102"/>
      <c r="AKE201" s="102"/>
      <c r="AKF201" s="102"/>
      <c r="AKG201" s="102"/>
      <c r="AKH201" s="102"/>
      <c r="AKI201" s="102"/>
      <c r="AKJ201" s="102"/>
      <c r="AKK201" s="102"/>
      <c r="AKL201" s="102"/>
      <c r="AKM201" s="102"/>
      <c r="AKN201" s="102"/>
      <c r="AKO201" s="102"/>
      <c r="AKP201" s="102"/>
      <c r="AKQ201" s="102"/>
      <c r="AKR201" s="102"/>
      <c r="AKS201" s="102"/>
      <c r="AKT201" s="102"/>
      <c r="AKU201" s="102"/>
      <c r="AKV201" s="102"/>
      <c r="AKW201" s="102"/>
      <c r="AKX201" s="102"/>
      <c r="AKY201" s="102"/>
      <c r="AKZ201" s="102"/>
      <c r="ALA201" s="102"/>
      <c r="ALB201" s="102"/>
      <c r="ALC201" s="102"/>
      <c r="ALD201" s="102"/>
      <c r="ALE201" s="102"/>
      <c r="ALF201" s="102"/>
      <c r="ALG201" s="102"/>
      <c r="ALH201" s="102"/>
      <c r="ALI201" s="102"/>
      <c r="ALJ201" s="102"/>
      <c r="ALK201" s="102"/>
      <c r="ALL201" s="102"/>
      <c r="ALM201" s="102"/>
      <c r="ALN201" s="102"/>
      <c r="ALO201" s="102"/>
      <c r="ALP201" s="102"/>
      <c r="ALQ201" s="102"/>
      <c r="ALR201" s="102"/>
      <c r="ALS201" s="102"/>
      <c r="ALT201" s="102"/>
      <c r="ALU201" s="102"/>
      <c r="ALV201" s="102"/>
      <c r="ALW201" s="102"/>
      <c r="ALX201" s="102"/>
      <c r="ALY201" s="102"/>
      <c r="ALZ201" s="102"/>
      <c r="AMA201" s="102"/>
      <c r="AMB201" s="102"/>
      <c r="AMC201" s="102"/>
      <c r="AMD201" s="102"/>
      <c r="AME201" s="102"/>
      <c r="AMF201" s="102"/>
      <c r="AMG201" s="102"/>
      <c r="AMH201" s="102"/>
      <c r="AMI201" s="102"/>
      <c r="AMJ201" s="102"/>
      <c r="AMK201" s="102"/>
      <c r="AML201" s="102"/>
      <c r="AMM201" s="102"/>
      <c r="AMN201" s="102"/>
      <c r="AMO201" s="102"/>
      <c r="AMP201" s="102"/>
      <c r="AMQ201" s="102"/>
      <c r="AMR201" s="102"/>
      <c r="AMS201" s="102"/>
      <c r="AMT201" s="102"/>
      <c r="AMU201" s="102"/>
      <c r="AMV201" s="102"/>
      <c r="AMW201" s="102"/>
      <c r="AMX201" s="102"/>
      <c r="AMY201" s="102"/>
      <c r="AMZ201" s="102"/>
      <c r="ANA201" s="102"/>
      <c r="ANB201" s="102"/>
      <c r="ANC201" s="102"/>
      <c r="AND201" s="102"/>
      <c r="ANE201" s="102"/>
      <c r="ANF201" s="102"/>
      <c r="ANG201" s="102"/>
      <c r="ANH201" s="102"/>
      <c r="ANI201" s="102"/>
      <c r="ANJ201" s="102"/>
      <c r="ANK201" s="102"/>
      <c r="ANL201" s="102"/>
      <c r="ANM201" s="102"/>
      <c r="ANN201" s="102"/>
      <c r="ANO201" s="102"/>
      <c r="ANP201" s="102"/>
      <c r="ANQ201" s="102"/>
      <c r="ANR201" s="102"/>
      <c r="ANS201" s="102"/>
      <c r="ANT201" s="102"/>
      <c r="ANU201" s="102"/>
      <c r="ANV201" s="102"/>
      <c r="ANW201" s="102"/>
      <c r="ANX201" s="102"/>
      <c r="ANY201" s="102"/>
      <c r="ANZ201" s="102"/>
      <c r="AOA201" s="102"/>
      <c r="AOB201" s="102"/>
      <c r="AOC201" s="102"/>
      <c r="AOD201" s="102"/>
      <c r="AOE201" s="102"/>
      <c r="AOF201" s="102"/>
      <c r="AOG201" s="102"/>
      <c r="AOH201" s="102"/>
      <c r="AOI201" s="102"/>
      <c r="AOJ201" s="102"/>
      <c r="AOK201" s="102"/>
      <c r="AOL201" s="102"/>
      <c r="AOM201" s="102"/>
      <c r="AON201" s="102"/>
      <c r="AOO201" s="102"/>
      <c r="AOP201" s="102"/>
      <c r="AOQ201" s="102"/>
      <c r="AOR201" s="102"/>
      <c r="AOS201" s="102"/>
      <c r="AOT201" s="102"/>
      <c r="AOU201" s="102"/>
      <c r="AOV201" s="102"/>
      <c r="AOW201" s="102"/>
      <c r="AOX201" s="102"/>
      <c r="AOY201" s="102"/>
      <c r="AOZ201" s="102"/>
      <c r="APA201" s="102"/>
      <c r="APB201" s="102"/>
      <c r="APC201" s="102"/>
      <c r="APD201" s="102"/>
      <c r="APE201" s="102"/>
      <c r="APF201" s="102"/>
      <c r="APG201" s="102"/>
      <c r="APH201" s="102"/>
      <c r="API201" s="102"/>
      <c r="APJ201" s="102"/>
      <c r="APK201" s="102"/>
      <c r="APL201" s="102"/>
      <c r="APM201" s="102"/>
      <c r="APN201" s="102"/>
      <c r="APO201" s="102"/>
      <c r="APP201" s="102"/>
      <c r="APQ201" s="102"/>
      <c r="APR201" s="102"/>
      <c r="APS201" s="102"/>
      <c r="APT201" s="102"/>
      <c r="APU201" s="102"/>
      <c r="APV201" s="102"/>
      <c r="APW201" s="102"/>
      <c r="APX201" s="102"/>
      <c r="APY201" s="102"/>
      <c r="APZ201" s="102"/>
      <c r="AQA201" s="102"/>
      <c r="AQB201" s="102"/>
      <c r="AQC201" s="102"/>
      <c r="AQD201" s="102"/>
      <c r="AQE201" s="102"/>
      <c r="AQF201" s="102"/>
      <c r="AQG201" s="102"/>
      <c r="AQH201" s="102"/>
      <c r="AQI201" s="102"/>
      <c r="AQJ201" s="102"/>
      <c r="AQK201" s="102"/>
      <c r="AQL201" s="102"/>
      <c r="AQM201" s="102"/>
      <c r="AQN201" s="102"/>
      <c r="AQO201" s="102"/>
      <c r="AQP201" s="102"/>
      <c r="AQQ201" s="102"/>
      <c r="AQR201" s="102"/>
      <c r="AQS201" s="102"/>
      <c r="AQT201" s="102"/>
      <c r="AQU201" s="102"/>
      <c r="AQV201" s="102"/>
      <c r="AQW201" s="102"/>
      <c r="AQX201" s="102"/>
      <c r="AQY201" s="102"/>
      <c r="AQZ201" s="102"/>
      <c r="ARA201" s="102"/>
      <c r="ARB201" s="102"/>
      <c r="ARC201" s="102"/>
      <c r="ARD201" s="102"/>
      <c r="ARE201" s="102"/>
      <c r="ARF201" s="102"/>
      <c r="ARG201" s="102"/>
      <c r="ARH201" s="102"/>
      <c r="ARI201" s="102"/>
      <c r="ARJ201" s="102"/>
      <c r="ARK201" s="102"/>
      <c r="ARL201" s="102"/>
      <c r="ARM201" s="102"/>
      <c r="ARN201" s="102"/>
      <c r="ARO201" s="102"/>
      <c r="ARP201" s="102"/>
      <c r="ARQ201" s="102"/>
      <c r="ARR201" s="102"/>
      <c r="ARS201" s="102"/>
      <c r="ART201" s="102"/>
      <c r="ARU201" s="102"/>
      <c r="ARV201" s="102"/>
      <c r="ARW201" s="102"/>
      <c r="ARX201" s="102"/>
      <c r="ARY201" s="102"/>
      <c r="ARZ201" s="102"/>
      <c r="ASA201" s="102"/>
      <c r="ASB201" s="102"/>
      <c r="ASC201" s="102"/>
      <c r="ASD201" s="102"/>
      <c r="ASE201" s="102"/>
      <c r="ASF201" s="102"/>
      <c r="ASG201" s="102"/>
      <c r="ASH201" s="102"/>
      <c r="ASI201" s="102"/>
      <c r="ASJ201" s="102"/>
      <c r="ASK201" s="102"/>
      <c r="ASL201" s="102"/>
      <c r="ASM201" s="102"/>
      <c r="ASN201" s="102"/>
      <c r="ASO201" s="102"/>
      <c r="ASP201" s="102"/>
      <c r="ASQ201" s="102"/>
      <c r="ASR201" s="102"/>
      <c r="ASS201" s="102"/>
      <c r="AST201" s="102"/>
      <c r="ASU201" s="102"/>
      <c r="ASV201" s="102"/>
      <c r="ASW201" s="102"/>
      <c r="ASX201" s="102"/>
      <c r="ASY201" s="102"/>
      <c r="ASZ201" s="102"/>
      <c r="ATA201" s="102"/>
      <c r="ATB201" s="102"/>
      <c r="ATC201" s="102"/>
      <c r="ATD201" s="102"/>
      <c r="ATE201" s="102"/>
      <c r="ATF201" s="102"/>
      <c r="ATG201" s="102"/>
      <c r="ATH201" s="102"/>
      <c r="ATI201" s="102"/>
      <c r="ATJ201" s="102"/>
      <c r="ATK201" s="102"/>
      <c r="ATL201" s="102"/>
      <c r="ATM201" s="102"/>
      <c r="ATN201" s="102"/>
      <c r="ATO201" s="102"/>
      <c r="ATP201" s="102"/>
      <c r="ATQ201" s="102"/>
      <c r="ATR201" s="102"/>
      <c r="ATS201" s="102"/>
      <c r="ATT201" s="102"/>
      <c r="ATU201" s="102"/>
      <c r="ATV201" s="102"/>
      <c r="ATW201" s="102"/>
      <c r="ATX201" s="102"/>
      <c r="ATY201" s="102"/>
      <c r="ATZ201" s="102"/>
      <c r="AUA201" s="102"/>
      <c r="AUB201" s="102"/>
      <c r="AUC201" s="102"/>
      <c r="AUD201" s="102"/>
      <c r="AUE201" s="102"/>
      <c r="AUF201" s="102"/>
      <c r="AUG201" s="102"/>
      <c r="AUH201" s="102"/>
      <c r="AUI201" s="102"/>
      <c r="AUJ201" s="102"/>
      <c r="AUK201" s="102"/>
      <c r="AUL201" s="102"/>
      <c r="AUM201" s="102"/>
      <c r="AUN201" s="102"/>
      <c r="AUO201" s="102"/>
      <c r="AUP201" s="102"/>
      <c r="AUQ201" s="102"/>
      <c r="AUR201" s="102"/>
      <c r="AUS201" s="102"/>
      <c r="AUT201" s="102"/>
      <c r="AUU201" s="102"/>
      <c r="AUV201" s="102"/>
      <c r="AUW201" s="102"/>
      <c r="AUX201" s="102"/>
      <c r="AUY201" s="102"/>
      <c r="AUZ201" s="102"/>
      <c r="AVA201" s="102"/>
      <c r="AVB201" s="102"/>
      <c r="AVC201" s="102"/>
      <c r="AVD201" s="102"/>
      <c r="AVE201" s="102"/>
      <c r="AVF201" s="102"/>
      <c r="AVG201" s="102"/>
      <c r="AVH201" s="102"/>
      <c r="AVI201" s="102"/>
      <c r="AVJ201" s="102"/>
      <c r="AVK201" s="102"/>
      <c r="AVL201" s="102"/>
      <c r="AVM201" s="102"/>
      <c r="AVN201" s="102"/>
      <c r="AVO201" s="102"/>
      <c r="AVP201" s="102"/>
      <c r="AVQ201" s="102"/>
      <c r="AVR201" s="102"/>
      <c r="AVS201" s="102"/>
      <c r="AVT201" s="102"/>
      <c r="AVU201" s="102"/>
      <c r="AVV201" s="102"/>
      <c r="AVW201" s="102"/>
      <c r="AVX201" s="102"/>
      <c r="AVY201" s="102"/>
      <c r="AVZ201" s="102"/>
      <c r="AWA201" s="102"/>
      <c r="AWB201" s="102"/>
      <c r="AWC201" s="102"/>
      <c r="AWD201" s="102"/>
      <c r="AWE201" s="102"/>
      <c r="AWF201" s="102"/>
      <c r="AWG201" s="102"/>
      <c r="AWH201" s="102"/>
      <c r="AWI201" s="102"/>
      <c r="AWJ201" s="102"/>
      <c r="AWK201" s="102"/>
      <c r="AWL201" s="102"/>
      <c r="AWM201" s="102"/>
      <c r="AWN201" s="102"/>
      <c r="AWO201" s="102"/>
      <c r="AWP201" s="102"/>
      <c r="AWQ201" s="102"/>
      <c r="AWR201" s="102"/>
      <c r="AWS201" s="102"/>
      <c r="AWT201" s="102"/>
      <c r="AWU201" s="102"/>
      <c r="AWV201" s="102"/>
      <c r="AWW201" s="102"/>
      <c r="AWX201" s="102"/>
      <c r="AWY201" s="102"/>
      <c r="AWZ201" s="102"/>
      <c r="AXA201" s="102"/>
      <c r="AXB201" s="102"/>
      <c r="AXC201" s="102"/>
      <c r="AXD201" s="102"/>
      <c r="AXE201" s="102"/>
      <c r="AXF201" s="102"/>
      <c r="AXG201" s="102"/>
      <c r="AXH201" s="102"/>
      <c r="AXI201" s="102"/>
      <c r="AXJ201" s="102"/>
      <c r="AXK201" s="102"/>
      <c r="AXL201" s="102"/>
      <c r="AXM201" s="102"/>
      <c r="AXN201" s="102"/>
      <c r="AXO201" s="102"/>
      <c r="AXP201" s="102"/>
      <c r="AXQ201" s="102"/>
      <c r="AXR201" s="102"/>
      <c r="AXS201" s="102"/>
      <c r="AXT201" s="102"/>
      <c r="AXU201" s="102"/>
      <c r="AXV201" s="102"/>
      <c r="AXW201" s="102"/>
      <c r="AXX201" s="102"/>
      <c r="AXY201" s="102"/>
      <c r="AXZ201" s="102"/>
      <c r="AYA201" s="102"/>
      <c r="AYB201" s="102"/>
      <c r="AYC201" s="102"/>
      <c r="AYD201" s="102"/>
      <c r="AYE201" s="102"/>
      <c r="AYF201" s="102"/>
      <c r="AYG201" s="102"/>
      <c r="AYH201" s="102"/>
      <c r="AYI201" s="102"/>
      <c r="AYJ201" s="102"/>
      <c r="AYK201" s="102"/>
      <c r="AYL201" s="102"/>
      <c r="AYM201" s="102"/>
      <c r="AYN201" s="102"/>
      <c r="AYO201" s="102"/>
      <c r="AYP201" s="102"/>
      <c r="AYQ201" s="102"/>
      <c r="AYR201" s="102"/>
      <c r="AYS201" s="102"/>
      <c r="AYT201" s="102"/>
      <c r="AYU201" s="102"/>
      <c r="AYV201" s="102"/>
      <c r="AYW201" s="102"/>
      <c r="AYX201" s="102"/>
      <c r="AYY201" s="102"/>
      <c r="AYZ201" s="102"/>
      <c r="AZA201" s="102"/>
      <c r="AZB201" s="102"/>
      <c r="AZC201" s="102"/>
      <c r="AZD201" s="102"/>
      <c r="AZE201" s="102"/>
      <c r="AZF201" s="102"/>
      <c r="AZG201" s="102"/>
      <c r="AZH201" s="102"/>
      <c r="AZI201" s="102"/>
      <c r="AZJ201" s="102"/>
      <c r="AZK201" s="102"/>
      <c r="AZL201" s="102"/>
      <c r="AZM201" s="102"/>
      <c r="AZN201" s="102"/>
      <c r="AZO201" s="102"/>
      <c r="AZP201" s="102"/>
      <c r="AZQ201" s="102"/>
      <c r="AZR201" s="102"/>
      <c r="AZS201" s="102"/>
      <c r="AZT201" s="102"/>
      <c r="AZU201" s="102"/>
      <c r="AZV201" s="102"/>
      <c r="AZW201" s="102"/>
      <c r="AZX201" s="102"/>
      <c r="AZY201" s="102"/>
      <c r="AZZ201" s="102"/>
      <c r="BAA201" s="102"/>
      <c r="BAB201" s="102"/>
      <c r="BAC201" s="102"/>
      <c r="BAD201" s="102"/>
      <c r="BAE201" s="102"/>
      <c r="BAF201" s="102"/>
      <c r="BAG201" s="102"/>
      <c r="BAH201" s="102"/>
      <c r="BAI201" s="102"/>
      <c r="BAJ201" s="102"/>
      <c r="BAK201" s="102"/>
      <c r="BAL201" s="102"/>
      <c r="BAM201" s="102"/>
      <c r="BAN201" s="102"/>
      <c r="BAO201" s="102"/>
      <c r="BAP201" s="102"/>
      <c r="BAQ201" s="102"/>
      <c r="BAR201" s="102"/>
      <c r="BAS201" s="102"/>
      <c r="BAT201" s="102"/>
      <c r="BAU201" s="102"/>
      <c r="BAV201" s="102"/>
      <c r="BAW201" s="102"/>
      <c r="BAX201" s="102"/>
      <c r="BAY201" s="102"/>
      <c r="BAZ201" s="102"/>
      <c r="BBA201" s="102"/>
      <c r="BBB201" s="102"/>
      <c r="BBC201" s="102"/>
      <c r="BBD201" s="102"/>
      <c r="BBE201" s="102"/>
      <c r="BBF201" s="102"/>
      <c r="BBG201" s="102"/>
      <c r="BBH201" s="102"/>
      <c r="BBI201" s="102"/>
      <c r="BBJ201" s="102"/>
      <c r="BBK201" s="102"/>
      <c r="BBL201" s="102"/>
      <c r="BBM201" s="102"/>
      <c r="BBN201" s="102"/>
      <c r="BBO201" s="102"/>
      <c r="BBP201" s="102"/>
      <c r="BBQ201" s="102"/>
      <c r="BBR201" s="102"/>
      <c r="BBS201" s="102"/>
      <c r="BBT201" s="102"/>
      <c r="BBU201" s="102"/>
      <c r="BBV201" s="102"/>
      <c r="BBW201" s="102"/>
      <c r="BBX201" s="102"/>
      <c r="BBY201" s="102"/>
      <c r="BBZ201" s="102"/>
      <c r="BCA201" s="102"/>
      <c r="BCB201" s="102"/>
      <c r="BCC201" s="102"/>
      <c r="BCD201" s="102"/>
      <c r="BCE201" s="102"/>
      <c r="BCF201" s="102"/>
      <c r="BCG201" s="102"/>
      <c r="BCH201" s="102"/>
      <c r="BCI201" s="102"/>
      <c r="BCJ201" s="102"/>
      <c r="BCK201" s="102"/>
      <c r="BCL201" s="102"/>
      <c r="BCM201" s="102"/>
      <c r="BCN201" s="102"/>
      <c r="BCO201" s="102"/>
      <c r="BCP201" s="102"/>
      <c r="BCQ201" s="102"/>
      <c r="BCR201" s="102"/>
      <c r="BCS201" s="102"/>
      <c r="BCT201" s="102"/>
      <c r="BCU201" s="102"/>
      <c r="BCV201" s="102"/>
      <c r="BCW201" s="102"/>
      <c r="BCX201" s="102"/>
      <c r="BCY201" s="102"/>
      <c r="BCZ201" s="102"/>
      <c r="BDA201" s="102"/>
      <c r="BDB201" s="102"/>
      <c r="BDC201" s="102"/>
      <c r="BDD201" s="102"/>
      <c r="BDE201" s="102"/>
      <c r="BDF201" s="102"/>
      <c r="BDG201" s="102"/>
      <c r="BDH201" s="102"/>
      <c r="BDI201" s="102"/>
      <c r="BDJ201" s="102"/>
      <c r="BDK201" s="102"/>
      <c r="BDL201" s="102"/>
      <c r="BDM201" s="102"/>
      <c r="BDN201" s="102"/>
      <c r="BDO201" s="102"/>
      <c r="BDP201" s="102"/>
      <c r="BDQ201" s="102"/>
      <c r="BDR201" s="102"/>
      <c r="BDS201" s="102"/>
      <c r="BDT201" s="102"/>
      <c r="BDU201" s="102"/>
      <c r="BDV201" s="102"/>
      <c r="BDW201" s="102"/>
      <c r="BDX201" s="102"/>
      <c r="BDY201" s="102"/>
      <c r="BDZ201" s="102"/>
      <c r="BEA201" s="102"/>
      <c r="BEB201" s="102"/>
      <c r="BEC201" s="102"/>
      <c r="BED201" s="102"/>
      <c r="BEE201" s="102"/>
      <c r="BEF201" s="102"/>
      <c r="BEG201" s="102"/>
      <c r="BEH201" s="102"/>
      <c r="BEI201" s="102"/>
      <c r="BEJ201" s="102"/>
      <c r="BEK201" s="102"/>
      <c r="BEL201" s="102"/>
      <c r="BEM201" s="102"/>
      <c r="BEN201" s="102"/>
      <c r="BEO201" s="102"/>
      <c r="BEP201" s="102"/>
      <c r="BEQ201" s="102"/>
      <c r="BER201" s="102"/>
      <c r="BES201" s="102"/>
      <c r="BET201" s="102"/>
      <c r="BEU201" s="102"/>
      <c r="BEV201" s="102"/>
      <c r="BEW201" s="102"/>
      <c r="BEX201" s="102"/>
      <c r="BEY201" s="102"/>
      <c r="BEZ201" s="102"/>
      <c r="BFA201" s="102"/>
      <c r="BFB201" s="102"/>
      <c r="BFC201" s="102"/>
      <c r="BFD201" s="102"/>
      <c r="BFE201" s="102"/>
      <c r="BFF201" s="102"/>
      <c r="BFG201" s="102"/>
      <c r="BFH201" s="102"/>
      <c r="BFI201" s="102"/>
      <c r="BFJ201" s="102"/>
      <c r="BFK201" s="102"/>
      <c r="BFL201" s="102"/>
      <c r="BFM201" s="102"/>
      <c r="BFN201" s="102"/>
      <c r="BFO201" s="102"/>
      <c r="BFP201" s="102"/>
      <c r="BFQ201" s="102"/>
      <c r="BFR201" s="102"/>
      <c r="BFS201" s="102"/>
      <c r="BFT201" s="102"/>
      <c r="BFU201" s="102"/>
      <c r="BFV201" s="102"/>
      <c r="BFW201" s="102"/>
      <c r="BFX201" s="102"/>
      <c r="BFY201" s="102"/>
      <c r="BFZ201" s="102"/>
      <c r="BGA201" s="102"/>
      <c r="BGB201" s="102"/>
      <c r="BGC201" s="102"/>
      <c r="BGD201" s="102"/>
      <c r="BGE201" s="102"/>
      <c r="BGF201" s="102"/>
      <c r="BGG201" s="102"/>
      <c r="BGH201" s="102"/>
      <c r="BGI201" s="102"/>
      <c r="BGJ201" s="102"/>
      <c r="BGK201" s="102"/>
      <c r="BGL201" s="102"/>
      <c r="BGM201" s="102"/>
      <c r="BGN201" s="102"/>
      <c r="BGO201" s="102"/>
      <c r="BGP201" s="102"/>
      <c r="BGQ201" s="102"/>
      <c r="BGR201" s="102"/>
      <c r="BGS201" s="102"/>
      <c r="BGT201" s="102"/>
      <c r="BGU201" s="102"/>
      <c r="BGV201" s="102"/>
      <c r="BGW201" s="102"/>
      <c r="BGX201" s="102"/>
      <c r="BGY201" s="102"/>
      <c r="BGZ201" s="102"/>
      <c r="BHA201" s="102"/>
      <c r="BHB201" s="102"/>
      <c r="BHC201" s="102"/>
      <c r="BHD201" s="102"/>
      <c r="BHE201" s="102"/>
      <c r="BHF201" s="102"/>
      <c r="BHG201" s="102"/>
      <c r="BHH201" s="102"/>
      <c r="BHI201" s="102"/>
      <c r="BHJ201" s="102"/>
      <c r="BHK201" s="102"/>
      <c r="BHL201" s="102"/>
      <c r="BHM201" s="102"/>
      <c r="BHN201" s="102"/>
      <c r="BHO201" s="102"/>
      <c r="BHP201" s="102"/>
      <c r="BHQ201" s="102"/>
      <c r="BHR201" s="102"/>
      <c r="BHS201" s="102"/>
      <c r="BHT201" s="102"/>
      <c r="BHU201" s="102"/>
      <c r="BHV201" s="102"/>
      <c r="BHW201" s="102"/>
      <c r="BHX201" s="102"/>
      <c r="BHY201" s="102"/>
      <c r="BHZ201" s="102"/>
      <c r="BIA201" s="102"/>
      <c r="BIB201" s="102"/>
      <c r="BIC201" s="102"/>
      <c r="BID201" s="102"/>
      <c r="BIE201" s="102"/>
      <c r="BIF201" s="102"/>
      <c r="BIG201" s="102"/>
      <c r="BIH201" s="102"/>
      <c r="BII201" s="102"/>
      <c r="BIJ201" s="102"/>
      <c r="BIK201" s="102"/>
      <c r="BIL201" s="102"/>
      <c r="BIM201" s="102"/>
      <c r="BIN201" s="102"/>
      <c r="BIO201" s="102"/>
      <c r="BIP201" s="102"/>
      <c r="BIQ201" s="102"/>
      <c r="BIR201" s="102"/>
      <c r="BIS201" s="102"/>
      <c r="BIT201" s="102"/>
      <c r="BIU201" s="102"/>
      <c r="BIV201" s="102"/>
      <c r="BIW201" s="102"/>
      <c r="BIX201" s="102"/>
      <c r="BIY201" s="102"/>
      <c r="BIZ201" s="102"/>
      <c r="BJA201" s="102"/>
      <c r="BJB201" s="102"/>
      <c r="BJC201" s="102"/>
      <c r="BJD201" s="102"/>
      <c r="BJE201" s="102"/>
      <c r="BJF201" s="102"/>
      <c r="BJG201" s="102"/>
      <c r="BJH201" s="102"/>
      <c r="BJI201" s="102"/>
      <c r="BJJ201" s="102"/>
      <c r="BJK201" s="102"/>
      <c r="BJL201" s="102"/>
      <c r="BJM201" s="102"/>
      <c r="BJN201" s="102"/>
      <c r="BJO201" s="102"/>
      <c r="BJP201" s="102"/>
      <c r="BJQ201" s="102"/>
      <c r="BJR201" s="102"/>
      <c r="BJS201" s="102"/>
      <c r="BJT201" s="102"/>
      <c r="BJU201" s="102"/>
      <c r="BJV201" s="102"/>
      <c r="BJW201" s="102"/>
      <c r="BJX201" s="102"/>
      <c r="BJY201" s="102"/>
      <c r="BJZ201" s="102"/>
      <c r="BKA201" s="102"/>
      <c r="BKB201" s="102"/>
      <c r="BKC201" s="102"/>
      <c r="BKD201" s="102"/>
      <c r="BKE201" s="102"/>
      <c r="BKF201" s="102"/>
      <c r="BKG201" s="102"/>
      <c r="BKH201" s="102"/>
      <c r="BKI201" s="102"/>
      <c r="BKJ201" s="102"/>
      <c r="BKK201" s="102"/>
      <c r="BKL201" s="102"/>
      <c r="BKM201" s="102"/>
      <c r="BKN201" s="102"/>
      <c r="BKO201" s="102"/>
      <c r="BKP201" s="102"/>
      <c r="BKQ201" s="102"/>
      <c r="BKR201" s="102"/>
      <c r="BKS201" s="102"/>
      <c r="BKT201" s="102"/>
      <c r="BKU201" s="102"/>
      <c r="BKV201" s="102"/>
      <c r="BKW201" s="102"/>
      <c r="BKX201" s="102"/>
      <c r="BKY201" s="102"/>
      <c r="BKZ201" s="102"/>
      <c r="BLA201" s="102"/>
      <c r="BLB201" s="102"/>
      <c r="BLC201" s="102"/>
      <c r="BLD201" s="102"/>
      <c r="BLE201" s="102"/>
      <c r="BLF201" s="102"/>
      <c r="BLG201" s="102"/>
      <c r="BLH201" s="102"/>
      <c r="BLI201" s="102"/>
      <c r="BLJ201" s="102"/>
      <c r="BLK201" s="102"/>
      <c r="BLL201" s="102"/>
      <c r="BLM201" s="102"/>
      <c r="BLN201" s="102"/>
      <c r="BLO201" s="102"/>
      <c r="BLP201" s="102"/>
      <c r="BLQ201" s="102"/>
      <c r="BLR201" s="102"/>
      <c r="BLS201" s="102"/>
      <c r="BLT201" s="102"/>
      <c r="BLU201" s="102"/>
      <c r="BLV201" s="102"/>
      <c r="BLW201" s="102"/>
      <c r="BLX201" s="102"/>
      <c r="BLY201" s="102"/>
      <c r="BLZ201" s="102"/>
      <c r="BMA201" s="102"/>
      <c r="BMB201" s="102"/>
      <c r="BMC201" s="102"/>
      <c r="BMD201" s="102"/>
      <c r="BME201" s="102"/>
      <c r="BMF201" s="102"/>
      <c r="BMG201" s="102"/>
      <c r="BMH201" s="102"/>
      <c r="BMI201" s="102"/>
      <c r="BMJ201" s="102"/>
      <c r="BMK201" s="102"/>
      <c r="BML201" s="102"/>
      <c r="BMM201" s="102"/>
      <c r="BMN201" s="102"/>
      <c r="BMO201" s="102"/>
      <c r="BMP201" s="102"/>
      <c r="BMQ201" s="102"/>
      <c r="BMR201" s="102"/>
      <c r="BMS201" s="102"/>
      <c r="BMT201" s="102"/>
      <c r="BMU201" s="102"/>
      <c r="BMV201" s="102"/>
      <c r="BMW201" s="102"/>
      <c r="BMX201" s="102"/>
      <c r="BMY201" s="102"/>
      <c r="BMZ201" s="102"/>
      <c r="BNA201" s="102"/>
      <c r="BNB201" s="102"/>
      <c r="BNC201" s="102"/>
      <c r="BND201" s="102"/>
      <c r="BNE201" s="102"/>
      <c r="BNF201" s="102"/>
      <c r="BNG201" s="102"/>
      <c r="BNH201" s="102"/>
      <c r="BNI201" s="102"/>
      <c r="BNJ201" s="102"/>
      <c r="BNK201" s="102"/>
      <c r="BNL201" s="102"/>
      <c r="BNM201" s="102"/>
      <c r="BNN201" s="102"/>
      <c r="BNO201" s="102"/>
      <c r="BNP201" s="102"/>
      <c r="BNQ201" s="102"/>
      <c r="BNR201" s="102"/>
      <c r="BNS201" s="102"/>
      <c r="BNT201" s="102"/>
      <c r="BNU201" s="102"/>
      <c r="BNV201" s="102"/>
      <c r="BNW201" s="102"/>
      <c r="BNX201" s="102"/>
      <c r="BNY201" s="102"/>
      <c r="BNZ201" s="102"/>
      <c r="BOA201" s="102"/>
      <c r="BOB201" s="102"/>
      <c r="BOC201" s="102"/>
      <c r="BOD201" s="102"/>
      <c r="BOE201" s="102"/>
      <c r="BOF201" s="102"/>
      <c r="BOG201" s="102"/>
      <c r="BOH201" s="102"/>
      <c r="BOI201" s="102"/>
      <c r="BOJ201" s="102"/>
      <c r="BOK201" s="102"/>
      <c r="BOL201" s="102"/>
      <c r="BOM201" s="102"/>
      <c r="BON201" s="102"/>
      <c r="BOO201" s="102"/>
      <c r="BOP201" s="102"/>
      <c r="BOQ201" s="102"/>
      <c r="BOR201" s="102"/>
      <c r="BOS201" s="102"/>
      <c r="BOT201" s="102"/>
      <c r="BOU201" s="102"/>
      <c r="BOV201" s="102"/>
      <c r="BOW201" s="102"/>
      <c r="BOX201" s="102"/>
      <c r="BOY201" s="102"/>
      <c r="BOZ201" s="102"/>
      <c r="BPA201" s="102"/>
      <c r="BPB201" s="102"/>
      <c r="BPC201" s="102"/>
      <c r="BPD201" s="102"/>
      <c r="BPE201" s="102"/>
      <c r="BPF201" s="102"/>
      <c r="BPG201" s="102"/>
      <c r="BPH201" s="102"/>
      <c r="BPI201" s="102"/>
      <c r="BPJ201" s="102"/>
      <c r="BPK201" s="102"/>
      <c r="BPL201" s="102"/>
      <c r="BPM201" s="102"/>
      <c r="BPN201" s="102"/>
      <c r="BPO201" s="102"/>
      <c r="BPP201" s="102"/>
      <c r="BPQ201" s="102"/>
      <c r="BPR201" s="102"/>
      <c r="BPS201" s="102"/>
      <c r="BPT201" s="102"/>
      <c r="BPU201" s="102"/>
      <c r="BPV201" s="102"/>
      <c r="BPW201" s="102"/>
      <c r="BPX201" s="102"/>
      <c r="BPY201" s="102"/>
      <c r="BPZ201" s="102"/>
      <c r="BQA201" s="102"/>
      <c r="BQB201" s="102"/>
      <c r="BQC201" s="102"/>
      <c r="BQD201" s="102"/>
      <c r="BQE201" s="102"/>
      <c r="BQF201" s="102"/>
      <c r="BQG201" s="102"/>
      <c r="BQH201" s="102"/>
      <c r="BQI201" s="102"/>
      <c r="BQJ201" s="102"/>
      <c r="BQK201" s="102"/>
      <c r="BQL201" s="102"/>
      <c r="BQM201" s="102"/>
      <c r="BQN201" s="102"/>
      <c r="BQO201" s="102"/>
      <c r="BQP201" s="102"/>
      <c r="BQQ201" s="102"/>
      <c r="BQR201" s="102"/>
      <c r="BQS201" s="102"/>
      <c r="BQT201" s="102"/>
      <c r="BQU201" s="102"/>
      <c r="BQV201" s="102"/>
      <c r="BQW201" s="102"/>
      <c r="BQX201" s="102"/>
      <c r="BQY201" s="102"/>
      <c r="BQZ201" s="102"/>
      <c r="BRA201" s="102"/>
      <c r="BRB201" s="102"/>
      <c r="BRC201" s="102"/>
      <c r="BRD201" s="102"/>
      <c r="BRE201" s="102"/>
      <c r="BRF201" s="102"/>
      <c r="BRG201" s="102"/>
      <c r="BRH201" s="102"/>
      <c r="BRI201" s="102"/>
      <c r="BRJ201" s="102"/>
      <c r="BRK201" s="102"/>
      <c r="BRL201" s="102"/>
      <c r="BRM201" s="102"/>
      <c r="BRN201" s="102"/>
      <c r="BRO201" s="102"/>
      <c r="BRP201" s="102"/>
      <c r="BRQ201" s="102"/>
      <c r="BRR201" s="102"/>
      <c r="BRS201" s="102"/>
      <c r="BRT201" s="102"/>
      <c r="BRU201" s="102"/>
      <c r="BRV201" s="102"/>
      <c r="BRW201" s="102"/>
      <c r="BRX201" s="102"/>
      <c r="BRY201" s="102"/>
      <c r="BRZ201" s="102"/>
      <c r="BSA201" s="102"/>
      <c r="BSB201" s="102"/>
      <c r="BSC201" s="102"/>
      <c r="BSD201" s="102"/>
      <c r="BSE201" s="102"/>
      <c r="BSF201" s="102"/>
      <c r="BSG201" s="102"/>
      <c r="BSH201" s="102"/>
      <c r="BSI201" s="102"/>
      <c r="BSJ201" s="102"/>
      <c r="BSK201" s="102"/>
      <c r="BSL201" s="102"/>
      <c r="BSM201" s="102"/>
      <c r="BSN201" s="102"/>
      <c r="BSO201" s="102"/>
      <c r="BSP201" s="102"/>
      <c r="BSQ201" s="102"/>
      <c r="BSR201" s="102"/>
      <c r="BSS201" s="102"/>
      <c r="BST201" s="102"/>
      <c r="BSU201" s="102"/>
      <c r="BSV201" s="102"/>
      <c r="BSW201" s="102"/>
      <c r="BSX201" s="102"/>
      <c r="BSY201" s="102"/>
      <c r="BSZ201" s="102"/>
      <c r="BTA201" s="102"/>
      <c r="BTB201" s="102"/>
      <c r="BTC201" s="102"/>
      <c r="BTD201" s="102"/>
      <c r="BTE201" s="102"/>
      <c r="BTF201" s="102"/>
      <c r="BTG201" s="102"/>
      <c r="BTH201" s="102"/>
      <c r="BTI201" s="102"/>
      <c r="BTJ201" s="102"/>
      <c r="BTK201" s="102"/>
      <c r="BTL201" s="102"/>
      <c r="BTM201" s="102"/>
      <c r="BTN201" s="102"/>
      <c r="BTO201" s="102"/>
      <c r="BTP201" s="102"/>
      <c r="BTQ201" s="102"/>
      <c r="BTR201" s="102"/>
      <c r="BTS201" s="102"/>
      <c r="BTT201" s="102"/>
      <c r="BTU201" s="102"/>
      <c r="BTV201" s="102"/>
      <c r="BTW201" s="102"/>
      <c r="BTX201" s="102"/>
      <c r="BTY201" s="102"/>
      <c r="BTZ201" s="102"/>
      <c r="BUA201" s="102"/>
      <c r="BUB201" s="102"/>
      <c r="BUC201" s="102"/>
      <c r="BUD201" s="102"/>
      <c r="BUE201" s="102"/>
      <c r="BUF201" s="102"/>
      <c r="BUG201" s="102"/>
      <c r="BUH201" s="102"/>
      <c r="BUI201" s="102"/>
      <c r="BUJ201" s="102"/>
      <c r="BUK201" s="102"/>
      <c r="BUL201" s="102"/>
      <c r="BUM201" s="102"/>
      <c r="BUN201" s="102"/>
      <c r="BUO201" s="102"/>
      <c r="BUP201" s="102"/>
      <c r="BUQ201" s="102"/>
      <c r="BUR201" s="102"/>
      <c r="BUS201" s="102"/>
      <c r="BUT201" s="102"/>
      <c r="BUU201" s="102"/>
      <c r="BUV201" s="102"/>
      <c r="BUW201" s="102"/>
      <c r="BUX201" s="102"/>
      <c r="BUY201" s="102"/>
      <c r="BUZ201" s="102"/>
      <c r="BVA201" s="102"/>
      <c r="BVB201" s="102"/>
      <c r="BVC201" s="102"/>
      <c r="BVD201" s="102"/>
      <c r="BVE201" s="102"/>
      <c r="BVF201" s="102"/>
      <c r="BVG201" s="102"/>
      <c r="BVH201" s="102"/>
      <c r="BVI201" s="102"/>
      <c r="BVJ201" s="102"/>
      <c r="BVK201" s="102"/>
      <c r="BVL201" s="102"/>
      <c r="BVM201" s="102"/>
      <c r="BVN201" s="102"/>
      <c r="BVO201" s="102"/>
      <c r="BVP201" s="102"/>
      <c r="BVQ201" s="102"/>
      <c r="BVR201" s="102"/>
      <c r="BVS201" s="102"/>
      <c r="BVT201" s="102"/>
      <c r="BVU201" s="102"/>
      <c r="BVV201" s="102"/>
      <c r="BVW201" s="102"/>
      <c r="BVX201" s="102"/>
      <c r="BVY201" s="102"/>
      <c r="BVZ201" s="102"/>
      <c r="BWA201" s="102"/>
      <c r="BWB201" s="102"/>
      <c r="BWC201" s="102"/>
      <c r="BWD201" s="102"/>
      <c r="BWE201" s="102"/>
      <c r="BWF201" s="102"/>
      <c r="BWG201" s="102"/>
      <c r="BWH201" s="102"/>
      <c r="BWI201" s="102"/>
      <c r="BWJ201" s="102"/>
      <c r="BWK201" s="102"/>
      <c r="BWL201" s="102"/>
      <c r="BWM201" s="102"/>
      <c r="BWN201" s="102"/>
      <c r="BWO201" s="102"/>
      <c r="BWP201" s="102"/>
      <c r="BWQ201" s="102"/>
      <c r="BWR201" s="102"/>
      <c r="BWS201" s="102"/>
      <c r="BWT201" s="102"/>
      <c r="BWU201" s="102"/>
      <c r="BWV201" s="102"/>
      <c r="BWW201" s="102"/>
      <c r="BWX201" s="102"/>
      <c r="BWY201" s="102"/>
      <c r="BWZ201" s="102"/>
      <c r="BXA201" s="102"/>
      <c r="BXB201" s="102"/>
      <c r="BXC201" s="102"/>
      <c r="BXD201" s="102"/>
      <c r="BXE201" s="102"/>
      <c r="BXF201" s="102"/>
      <c r="BXG201" s="102"/>
      <c r="BXH201" s="102"/>
      <c r="BXI201" s="102"/>
      <c r="BXJ201" s="102"/>
      <c r="BXK201" s="102"/>
      <c r="BXL201" s="102"/>
      <c r="BXM201" s="102"/>
      <c r="BXN201" s="102"/>
      <c r="BXO201" s="102"/>
      <c r="BXP201" s="102"/>
      <c r="BXQ201" s="102"/>
      <c r="BXR201" s="102"/>
      <c r="BXS201" s="102"/>
      <c r="BXT201" s="102"/>
      <c r="BXU201" s="102"/>
      <c r="BXV201" s="102"/>
      <c r="BXW201" s="102"/>
      <c r="BXX201" s="102"/>
      <c r="BXY201" s="102"/>
      <c r="BXZ201" s="102"/>
      <c r="BYA201" s="102"/>
      <c r="BYB201" s="102"/>
      <c r="BYC201" s="102"/>
      <c r="BYD201" s="102"/>
      <c r="BYE201" s="102"/>
      <c r="BYF201" s="102"/>
      <c r="BYG201" s="102"/>
      <c r="BYH201" s="102"/>
      <c r="BYI201" s="102"/>
      <c r="BYJ201" s="102"/>
      <c r="BYK201" s="102"/>
      <c r="BYL201" s="102"/>
      <c r="BYM201" s="102"/>
      <c r="BYN201" s="102"/>
      <c r="BYO201" s="102"/>
      <c r="BYP201" s="102"/>
      <c r="BYQ201" s="102"/>
      <c r="BYR201" s="102"/>
      <c r="BYS201" s="102"/>
      <c r="BYT201" s="102"/>
      <c r="BYU201" s="102"/>
      <c r="BYV201" s="102"/>
      <c r="BYW201" s="102"/>
      <c r="BYX201" s="102"/>
      <c r="BYY201" s="102"/>
      <c r="BYZ201" s="102"/>
      <c r="BZA201" s="102"/>
      <c r="BZB201" s="102"/>
      <c r="BZC201" s="102"/>
      <c r="BZD201" s="102"/>
      <c r="BZE201" s="102"/>
      <c r="BZF201" s="102"/>
      <c r="BZG201" s="102"/>
      <c r="BZH201" s="102"/>
      <c r="BZI201" s="102"/>
      <c r="BZJ201" s="102"/>
      <c r="BZK201" s="102"/>
      <c r="BZL201" s="102"/>
      <c r="BZM201" s="102"/>
      <c r="BZN201" s="102"/>
      <c r="BZO201" s="102"/>
      <c r="BZP201" s="102"/>
      <c r="BZQ201" s="102"/>
      <c r="BZR201" s="102"/>
      <c r="BZS201" s="102"/>
      <c r="BZT201" s="102"/>
      <c r="BZU201" s="102"/>
      <c r="BZV201" s="102"/>
      <c r="BZW201" s="102"/>
    </row>
    <row r="202" spans="2:2051" ht="15" customHeight="1">
      <c r="B202" s="112" t="s">
        <v>754</v>
      </c>
      <c r="C202" s="113" t="s">
        <v>393</v>
      </c>
      <c r="D202" s="113" t="s">
        <v>393</v>
      </c>
      <c r="E202" s="113" t="str">
        <f>'Alcance 3'!C91</f>
        <v>Cartucho de impresora color</v>
      </c>
      <c r="F202" s="113" t="str">
        <f t="shared" si="51"/>
        <v>Cartucho de impresora color</v>
      </c>
      <c r="G202" s="226" t="s">
        <v>803</v>
      </c>
      <c r="H202" s="237" t="s">
        <v>238</v>
      </c>
      <c r="I202" s="238">
        <v>3</v>
      </c>
      <c r="J202" s="126">
        <f>'Alcance 3'!D91</f>
        <v>0</v>
      </c>
      <c r="K202" s="117" t="str">
        <f>'Alcance 3'!E91</f>
        <v>ud</v>
      </c>
      <c r="L202" s="113"/>
      <c r="M202" s="203">
        <v>1</v>
      </c>
      <c r="N202" s="117"/>
      <c r="O202" s="113">
        <f t="shared" si="52"/>
        <v>0</v>
      </c>
      <c r="P202" s="115" t="str">
        <f t="shared" si="46"/>
        <v>ud</v>
      </c>
      <c r="Q202" s="299">
        <f>VLOOKUP(E202,'Datos 1-Factores emisión'!$B$789:$E$803,2,FALSE)</f>
        <v>12.3</v>
      </c>
      <c r="R202" s="121">
        <v>0</v>
      </c>
      <c r="S202" s="121">
        <v>0</v>
      </c>
      <c r="T202" s="121">
        <v>0</v>
      </c>
      <c r="U202" s="121">
        <v>0</v>
      </c>
      <c r="V202" s="120">
        <f t="shared" si="47"/>
        <v>0</v>
      </c>
      <c r="W202" s="121">
        <f t="shared" si="47"/>
        <v>0</v>
      </c>
      <c r="X202" s="121">
        <f t="shared" si="47"/>
        <v>0</v>
      </c>
      <c r="Y202" s="121">
        <v>0</v>
      </c>
      <c r="Z202" s="121">
        <v>0</v>
      </c>
      <c r="AA202" s="121">
        <f t="shared" si="48"/>
        <v>0</v>
      </c>
      <c r="AB202" s="120">
        <f>'Datos 2-Potenciales calent glob'!$D$6</f>
        <v>1</v>
      </c>
      <c r="AC202" s="121">
        <f>'Datos 2-Potenciales calent glob'!$D$31</f>
        <v>25</v>
      </c>
      <c r="AD202" s="121">
        <f>'Datos 2-Potenciales calent glob'!$D$32</f>
        <v>298</v>
      </c>
      <c r="AE202" s="123">
        <f>SUMIF('Datos 2-Potenciales calent glob'!$B$6:$B$56,Cálculos!E202,'Datos 2-Potenciales calent glob'!$D$6:$D$56)</f>
        <v>0</v>
      </c>
      <c r="AF202" s="121">
        <f>'Datos 2-Potenciales calent glob'!$D$6</f>
        <v>1</v>
      </c>
      <c r="AG202" s="121">
        <f>'Datos 2-Potenciales calent glob'!$D$6</f>
        <v>1</v>
      </c>
      <c r="AH202" s="120">
        <f t="shared" si="49"/>
        <v>0</v>
      </c>
      <c r="AI202" s="121">
        <f t="shared" si="49"/>
        <v>0</v>
      </c>
      <c r="AJ202" s="121">
        <f t="shared" si="49"/>
        <v>0</v>
      </c>
      <c r="AK202" s="121">
        <f t="shared" si="49"/>
        <v>0</v>
      </c>
      <c r="AL202" s="124">
        <f t="shared" si="50"/>
        <v>0</v>
      </c>
      <c r="AM202" s="121">
        <f t="shared" si="39"/>
        <v>0</v>
      </c>
      <c r="AN202" s="207">
        <f t="shared" si="37"/>
        <v>0</v>
      </c>
      <c r="AO202" s="102"/>
      <c r="AP202" s="102"/>
      <c r="AQ202" s="102"/>
      <c r="AR202" s="102"/>
      <c r="AS202" s="102"/>
      <c r="AT202" s="102"/>
      <c r="AU202" s="102"/>
      <c r="AV202" s="102"/>
      <c r="AW202" s="102"/>
      <c r="AX202" s="102"/>
      <c r="AY202" s="102"/>
      <c r="AZ202" s="102"/>
      <c r="BA202" s="102"/>
      <c r="BB202" s="102"/>
      <c r="BC202" s="102"/>
      <c r="BD202" s="102"/>
      <c r="BE202" s="102"/>
      <c r="BF202" s="102"/>
      <c r="BG202" s="102"/>
      <c r="BH202" s="102"/>
      <c r="BI202" s="102"/>
      <c r="BJ202" s="102"/>
      <c r="BK202" s="102"/>
      <c r="BL202" s="102"/>
      <c r="BM202" s="102"/>
      <c r="BN202" s="102"/>
      <c r="BO202" s="102"/>
      <c r="BP202" s="102"/>
      <c r="BQ202" s="102"/>
      <c r="BR202" s="102"/>
      <c r="BS202" s="102"/>
      <c r="BT202" s="102"/>
      <c r="BU202" s="102"/>
      <c r="BV202" s="102"/>
      <c r="BW202" s="102"/>
      <c r="BX202" s="102"/>
      <c r="BY202" s="102"/>
      <c r="BZ202" s="102"/>
      <c r="CA202" s="102"/>
      <c r="CB202" s="102"/>
      <c r="CC202" s="102"/>
      <c r="CD202" s="102"/>
      <c r="CE202" s="102"/>
      <c r="CF202" s="102"/>
      <c r="CG202" s="102"/>
      <c r="CH202" s="102"/>
      <c r="CI202" s="102"/>
      <c r="CJ202" s="102"/>
      <c r="CK202" s="102"/>
      <c r="CL202" s="102"/>
      <c r="CM202" s="102"/>
      <c r="CN202" s="102"/>
      <c r="CO202" s="102"/>
      <c r="CP202" s="102"/>
      <c r="CQ202" s="102"/>
      <c r="CR202" s="102"/>
      <c r="CS202" s="102"/>
      <c r="CT202" s="102"/>
      <c r="CU202" s="102"/>
      <c r="CV202" s="102"/>
      <c r="CW202" s="102"/>
      <c r="CX202" s="102"/>
      <c r="CY202" s="102"/>
      <c r="CZ202" s="102"/>
      <c r="DA202" s="102"/>
      <c r="DB202" s="102"/>
      <c r="DC202" s="102"/>
      <c r="DD202" s="102"/>
      <c r="DE202" s="102"/>
      <c r="DF202" s="102"/>
      <c r="DG202" s="102"/>
      <c r="DH202" s="102"/>
      <c r="DI202" s="102"/>
      <c r="DJ202" s="102"/>
      <c r="DK202" s="102"/>
      <c r="DL202" s="102"/>
      <c r="DM202" s="102"/>
      <c r="DN202" s="102"/>
      <c r="DO202" s="102"/>
      <c r="DP202" s="102"/>
      <c r="DQ202" s="102"/>
      <c r="DR202" s="102"/>
      <c r="DS202" s="102"/>
      <c r="DT202" s="102"/>
      <c r="DU202" s="102"/>
      <c r="DV202" s="102"/>
      <c r="DW202" s="102"/>
      <c r="DX202" s="102"/>
      <c r="DY202" s="102"/>
      <c r="DZ202" s="102"/>
      <c r="EA202" s="102"/>
      <c r="EB202" s="102"/>
      <c r="EC202" s="102"/>
      <c r="ED202" s="102"/>
      <c r="EE202" s="102"/>
      <c r="EF202" s="102"/>
      <c r="EG202" s="102"/>
      <c r="EH202" s="102"/>
      <c r="EI202" s="102"/>
      <c r="EJ202" s="102"/>
      <c r="EK202" s="102"/>
      <c r="EL202" s="102"/>
      <c r="EM202" s="102"/>
      <c r="EN202" s="102"/>
      <c r="EO202" s="102"/>
      <c r="EP202" s="102"/>
      <c r="EQ202" s="102"/>
      <c r="ER202" s="102"/>
      <c r="ES202" s="102"/>
      <c r="ET202" s="102"/>
      <c r="EU202" s="102"/>
      <c r="EV202" s="102"/>
      <c r="EW202" s="102"/>
      <c r="EX202" s="102"/>
      <c r="EY202" s="102"/>
      <c r="EZ202" s="102"/>
      <c r="FA202" s="102"/>
      <c r="FB202" s="102"/>
      <c r="FC202" s="102"/>
      <c r="FD202" s="102"/>
      <c r="FE202" s="102"/>
      <c r="FF202" s="102"/>
      <c r="FG202" s="102"/>
      <c r="FH202" s="102"/>
      <c r="FI202" s="102"/>
      <c r="FJ202" s="102"/>
      <c r="FK202" s="102"/>
      <c r="FL202" s="102"/>
      <c r="FM202" s="102"/>
      <c r="FN202" s="102"/>
      <c r="FO202" s="102"/>
      <c r="FP202" s="102"/>
      <c r="FQ202" s="102"/>
      <c r="FR202" s="102"/>
      <c r="FS202" s="102"/>
      <c r="FT202" s="102"/>
      <c r="FU202" s="102"/>
      <c r="FV202" s="102"/>
      <c r="FW202" s="102"/>
      <c r="FX202" s="102"/>
      <c r="FY202" s="102"/>
      <c r="FZ202" s="102"/>
      <c r="GA202" s="102"/>
      <c r="GB202" s="102"/>
      <c r="GC202" s="102"/>
      <c r="GD202" s="102"/>
      <c r="GE202" s="102"/>
      <c r="GF202" s="102"/>
      <c r="GG202" s="102"/>
      <c r="GH202" s="102"/>
      <c r="GI202" s="102"/>
      <c r="GJ202" s="102"/>
      <c r="GK202" s="102"/>
      <c r="GL202" s="102"/>
      <c r="GM202" s="102"/>
      <c r="GN202" s="102"/>
      <c r="GO202" s="102"/>
      <c r="GP202" s="102"/>
      <c r="GQ202" s="102"/>
      <c r="GR202" s="102"/>
      <c r="GS202" s="102"/>
      <c r="GT202" s="102"/>
      <c r="GU202" s="102"/>
      <c r="GV202" s="102"/>
      <c r="GW202" s="102"/>
      <c r="GX202" s="102"/>
      <c r="GY202" s="102"/>
      <c r="GZ202" s="102"/>
      <c r="HA202" s="102"/>
      <c r="HB202" s="102"/>
      <c r="HC202" s="102"/>
      <c r="HD202" s="102"/>
      <c r="HE202" s="102"/>
      <c r="HF202" s="102"/>
      <c r="HG202" s="102"/>
      <c r="HH202" s="102"/>
      <c r="HI202" s="102"/>
      <c r="HJ202" s="102"/>
      <c r="HK202" s="102"/>
      <c r="HL202" s="102"/>
      <c r="HM202" s="102"/>
      <c r="HN202" s="102"/>
      <c r="HO202" s="102"/>
      <c r="HP202" s="102"/>
      <c r="HQ202" s="102"/>
      <c r="HR202" s="102"/>
      <c r="HS202" s="102"/>
      <c r="HT202" s="102"/>
      <c r="HU202" s="102"/>
      <c r="HV202" s="102"/>
      <c r="HW202" s="102"/>
      <c r="HX202" s="102"/>
      <c r="HY202" s="102"/>
      <c r="HZ202" s="102"/>
      <c r="IA202" s="102"/>
      <c r="IB202" s="102"/>
      <c r="IC202" s="102"/>
      <c r="ID202" s="102"/>
      <c r="IE202" s="102"/>
      <c r="IF202" s="102"/>
      <c r="IG202" s="102"/>
      <c r="IH202" s="102"/>
      <c r="II202" s="102"/>
      <c r="IJ202" s="102"/>
      <c r="IK202" s="102"/>
      <c r="IL202" s="102"/>
      <c r="IM202" s="102"/>
      <c r="IN202" s="102"/>
      <c r="IO202" s="102"/>
      <c r="IP202" s="102"/>
      <c r="IQ202" s="102"/>
      <c r="IR202" s="102"/>
      <c r="IS202" s="102"/>
      <c r="IT202" s="102"/>
      <c r="IU202" s="102"/>
      <c r="IV202" s="102"/>
      <c r="IW202" s="102"/>
      <c r="IX202" s="102"/>
      <c r="IY202" s="102"/>
      <c r="IZ202" s="102"/>
      <c r="JA202" s="102"/>
      <c r="JB202" s="102"/>
      <c r="JC202" s="102"/>
      <c r="JD202" s="102"/>
      <c r="JE202" s="102"/>
      <c r="JF202" s="102"/>
      <c r="JG202" s="102"/>
      <c r="JH202" s="102"/>
      <c r="JI202" s="102"/>
      <c r="JJ202" s="102"/>
      <c r="JK202" s="102"/>
      <c r="JL202" s="102"/>
      <c r="JM202" s="102"/>
      <c r="JN202" s="102"/>
      <c r="JO202" s="102"/>
      <c r="JP202" s="102"/>
      <c r="JQ202" s="102"/>
      <c r="JR202" s="102"/>
      <c r="JS202" s="102"/>
      <c r="JT202" s="102"/>
      <c r="JU202" s="102"/>
      <c r="JV202" s="102"/>
      <c r="JW202" s="102"/>
      <c r="JX202" s="102"/>
      <c r="JY202" s="102"/>
      <c r="JZ202" s="102"/>
      <c r="KA202" s="102"/>
      <c r="KB202" s="102"/>
      <c r="KC202" s="102"/>
      <c r="KD202" s="102"/>
      <c r="KE202" s="102"/>
      <c r="KF202" s="102"/>
      <c r="KG202" s="102"/>
      <c r="KH202" s="102"/>
      <c r="KI202" s="102"/>
      <c r="KJ202" s="102"/>
      <c r="KK202" s="102"/>
      <c r="KL202" s="102"/>
      <c r="KM202" s="102"/>
      <c r="KN202" s="102"/>
      <c r="KO202" s="102"/>
      <c r="KP202" s="102"/>
      <c r="KQ202" s="102"/>
      <c r="KR202" s="102"/>
      <c r="KS202" s="102"/>
      <c r="KT202" s="102"/>
      <c r="KU202" s="102"/>
      <c r="KV202" s="102"/>
      <c r="KW202" s="102"/>
      <c r="KX202" s="102"/>
      <c r="KY202" s="102"/>
      <c r="KZ202" s="102"/>
      <c r="LA202" s="102"/>
      <c r="LB202" s="102"/>
      <c r="LC202" s="102"/>
      <c r="LD202" s="102"/>
      <c r="LE202" s="102"/>
      <c r="LF202" s="102"/>
      <c r="LG202" s="102"/>
      <c r="LH202" s="102"/>
      <c r="LI202" s="102"/>
      <c r="LJ202" s="102"/>
      <c r="LK202" s="102"/>
      <c r="LL202" s="102"/>
      <c r="LM202" s="102"/>
      <c r="LN202" s="102"/>
      <c r="LO202" s="102"/>
      <c r="LP202" s="102"/>
      <c r="LQ202" s="102"/>
      <c r="LR202" s="102"/>
      <c r="LS202" s="102"/>
      <c r="LT202" s="102"/>
      <c r="LU202" s="102"/>
      <c r="LV202" s="102"/>
      <c r="LW202" s="102"/>
      <c r="LX202" s="102"/>
      <c r="LY202" s="102"/>
      <c r="LZ202" s="102"/>
      <c r="MA202" s="102"/>
      <c r="MB202" s="102"/>
      <c r="MC202" s="102"/>
      <c r="MD202" s="102"/>
      <c r="ME202" s="102"/>
      <c r="MF202" s="102"/>
      <c r="MG202" s="102"/>
      <c r="MH202" s="102"/>
      <c r="MI202" s="102"/>
      <c r="MJ202" s="102"/>
      <c r="MK202" s="102"/>
      <c r="ML202" s="102"/>
      <c r="MM202" s="102"/>
      <c r="MN202" s="102"/>
      <c r="MO202" s="102"/>
      <c r="MP202" s="102"/>
      <c r="MQ202" s="102"/>
      <c r="MR202" s="102"/>
      <c r="MS202" s="102"/>
      <c r="MT202" s="102"/>
      <c r="MU202" s="102"/>
      <c r="MV202" s="102"/>
      <c r="MW202" s="102"/>
      <c r="MX202" s="102"/>
      <c r="MY202" s="102"/>
      <c r="MZ202" s="102"/>
      <c r="NA202" s="102"/>
      <c r="NB202" s="102"/>
      <c r="NC202" s="102"/>
      <c r="ND202" s="102"/>
      <c r="NE202" s="102"/>
      <c r="NF202" s="102"/>
      <c r="NG202" s="102"/>
      <c r="NH202" s="102"/>
      <c r="NI202" s="102"/>
      <c r="NJ202" s="102"/>
      <c r="NK202" s="102"/>
      <c r="NL202" s="102"/>
      <c r="NM202" s="102"/>
      <c r="NN202" s="102"/>
      <c r="NO202" s="102"/>
      <c r="NP202" s="102"/>
      <c r="NQ202" s="102"/>
      <c r="NR202" s="102"/>
      <c r="NS202" s="102"/>
      <c r="NT202" s="102"/>
      <c r="NU202" s="102"/>
      <c r="NV202" s="102"/>
      <c r="NW202" s="102"/>
      <c r="NX202" s="102"/>
      <c r="NY202" s="102"/>
      <c r="NZ202" s="102"/>
      <c r="OA202" s="102"/>
      <c r="OB202" s="102"/>
      <c r="OC202" s="102"/>
      <c r="OD202" s="102"/>
      <c r="OE202" s="102"/>
      <c r="OF202" s="102"/>
      <c r="OG202" s="102"/>
      <c r="OH202" s="102"/>
      <c r="OI202" s="102"/>
      <c r="OJ202" s="102"/>
      <c r="OK202" s="102"/>
      <c r="OL202" s="102"/>
      <c r="OM202" s="102"/>
      <c r="ON202" s="102"/>
      <c r="OO202" s="102"/>
      <c r="OP202" s="102"/>
      <c r="OQ202" s="102"/>
      <c r="OR202" s="102"/>
      <c r="OS202" s="102"/>
      <c r="OT202" s="102"/>
      <c r="OU202" s="102"/>
      <c r="OV202" s="102"/>
      <c r="OW202" s="102"/>
      <c r="OX202" s="102"/>
      <c r="OY202" s="102"/>
      <c r="OZ202" s="102"/>
      <c r="PA202" s="102"/>
      <c r="PB202" s="102"/>
      <c r="PC202" s="102"/>
      <c r="PD202" s="102"/>
      <c r="PE202" s="102"/>
      <c r="PF202" s="102"/>
      <c r="PG202" s="102"/>
      <c r="PH202" s="102"/>
      <c r="PI202" s="102"/>
      <c r="PJ202" s="102"/>
      <c r="PK202" s="102"/>
      <c r="PL202" s="102"/>
      <c r="PM202" s="102"/>
      <c r="PN202" s="102"/>
      <c r="PO202" s="102"/>
      <c r="PP202" s="102"/>
      <c r="PQ202" s="102"/>
      <c r="PR202" s="102"/>
      <c r="PS202" s="102"/>
      <c r="PT202" s="102"/>
      <c r="PU202" s="102"/>
      <c r="PV202" s="102"/>
      <c r="PW202" s="102"/>
      <c r="PX202" s="102"/>
      <c r="PY202" s="102"/>
      <c r="PZ202" s="102"/>
      <c r="QA202" s="102"/>
      <c r="QB202" s="102"/>
      <c r="QC202" s="102"/>
      <c r="QD202" s="102"/>
      <c r="QE202" s="102"/>
      <c r="QF202" s="102"/>
      <c r="QG202" s="102"/>
      <c r="QH202" s="102"/>
      <c r="QI202" s="102"/>
      <c r="QJ202" s="102"/>
      <c r="QK202" s="102"/>
      <c r="QL202" s="102"/>
      <c r="QM202" s="102"/>
      <c r="QN202" s="102"/>
      <c r="QO202" s="102"/>
      <c r="QP202" s="102"/>
      <c r="QQ202" s="102"/>
      <c r="QR202" s="102"/>
      <c r="QS202" s="102"/>
      <c r="QT202" s="102"/>
      <c r="QU202" s="102"/>
      <c r="QV202" s="102"/>
      <c r="QW202" s="102"/>
      <c r="QX202" s="102"/>
      <c r="QY202" s="102"/>
      <c r="QZ202" s="102"/>
      <c r="RA202" s="102"/>
      <c r="RB202" s="102"/>
      <c r="RC202" s="102"/>
      <c r="RD202" s="102"/>
      <c r="RE202" s="102"/>
      <c r="RF202" s="102"/>
      <c r="RG202" s="102"/>
      <c r="RH202" s="102"/>
      <c r="RI202" s="102"/>
      <c r="RJ202" s="102"/>
      <c r="RK202" s="102"/>
      <c r="RL202" s="102"/>
      <c r="RM202" s="102"/>
      <c r="RN202" s="102"/>
      <c r="RO202" s="102"/>
      <c r="RP202" s="102"/>
      <c r="RQ202" s="102"/>
      <c r="RR202" s="102"/>
      <c r="RS202" s="102"/>
      <c r="RT202" s="102"/>
      <c r="RU202" s="102"/>
      <c r="RV202" s="102"/>
      <c r="RW202" s="102"/>
      <c r="RX202" s="102"/>
      <c r="RY202" s="102"/>
      <c r="RZ202" s="102"/>
      <c r="SA202" s="102"/>
      <c r="SB202" s="102"/>
      <c r="SC202" s="102"/>
      <c r="SD202" s="102"/>
      <c r="SE202" s="102"/>
      <c r="SF202" s="102"/>
      <c r="SG202" s="102"/>
      <c r="SH202" s="102"/>
      <c r="SI202" s="102"/>
      <c r="SJ202" s="102"/>
      <c r="SK202" s="102"/>
      <c r="SL202" s="102"/>
      <c r="SM202" s="102"/>
      <c r="SN202" s="102"/>
      <c r="SO202" s="102"/>
      <c r="SP202" s="102"/>
      <c r="SQ202" s="102"/>
      <c r="SR202" s="102"/>
      <c r="SS202" s="102"/>
      <c r="ST202" s="102"/>
      <c r="SU202" s="102"/>
      <c r="SV202" s="102"/>
      <c r="SW202" s="102"/>
      <c r="SX202" s="102"/>
      <c r="SY202" s="102"/>
      <c r="SZ202" s="102"/>
      <c r="TA202" s="102"/>
      <c r="TB202" s="102"/>
      <c r="TC202" s="102"/>
      <c r="TD202" s="102"/>
      <c r="TE202" s="102"/>
      <c r="TF202" s="102"/>
      <c r="TG202" s="102"/>
      <c r="TH202" s="102"/>
      <c r="TI202" s="102"/>
      <c r="TJ202" s="102"/>
      <c r="TK202" s="102"/>
      <c r="TL202" s="102"/>
      <c r="TM202" s="102"/>
      <c r="TN202" s="102"/>
      <c r="TO202" s="102"/>
      <c r="TP202" s="102"/>
      <c r="TQ202" s="102"/>
      <c r="TR202" s="102"/>
      <c r="TS202" s="102"/>
      <c r="TT202" s="102"/>
      <c r="TU202" s="102"/>
      <c r="TV202" s="102"/>
      <c r="TW202" s="102"/>
      <c r="TX202" s="102"/>
      <c r="TY202" s="102"/>
      <c r="TZ202" s="102"/>
      <c r="UA202" s="102"/>
      <c r="UB202" s="102"/>
      <c r="UC202" s="102"/>
      <c r="UD202" s="102"/>
      <c r="UE202" s="102"/>
      <c r="UF202" s="102"/>
      <c r="UG202" s="102"/>
      <c r="UH202" s="102"/>
      <c r="UI202" s="102"/>
      <c r="UJ202" s="102"/>
      <c r="UK202" s="102"/>
      <c r="UL202" s="102"/>
      <c r="UM202" s="102"/>
      <c r="UN202" s="102"/>
      <c r="UO202" s="102"/>
      <c r="UP202" s="102"/>
      <c r="UQ202" s="102"/>
      <c r="UR202" s="102"/>
      <c r="US202" s="102"/>
      <c r="UT202" s="102"/>
      <c r="UU202" s="102"/>
      <c r="UV202" s="102"/>
      <c r="UW202" s="102"/>
      <c r="UX202" s="102"/>
      <c r="UY202" s="102"/>
      <c r="UZ202" s="102"/>
      <c r="VA202" s="102"/>
      <c r="VB202" s="102"/>
      <c r="VC202" s="102"/>
      <c r="VD202" s="102"/>
      <c r="VE202" s="102"/>
      <c r="VF202" s="102"/>
      <c r="VG202" s="102"/>
      <c r="VH202" s="102"/>
      <c r="VI202" s="102"/>
      <c r="VJ202" s="102"/>
      <c r="VK202" s="102"/>
      <c r="VL202" s="102"/>
      <c r="VM202" s="102"/>
      <c r="VN202" s="102"/>
      <c r="VO202" s="102"/>
      <c r="VP202" s="102"/>
      <c r="VQ202" s="102"/>
      <c r="VR202" s="102"/>
      <c r="VS202" s="102"/>
      <c r="VT202" s="102"/>
      <c r="VU202" s="102"/>
      <c r="VV202" s="102"/>
      <c r="VW202" s="102"/>
      <c r="VX202" s="102"/>
      <c r="VY202" s="102"/>
      <c r="VZ202" s="102"/>
      <c r="WA202" s="102"/>
      <c r="WB202" s="102"/>
      <c r="WC202" s="102"/>
      <c r="WD202" s="102"/>
      <c r="WE202" s="102"/>
      <c r="WF202" s="102"/>
      <c r="WG202" s="102"/>
      <c r="WH202" s="102"/>
      <c r="WI202" s="102"/>
      <c r="WJ202" s="102"/>
      <c r="WK202" s="102"/>
      <c r="WL202" s="102"/>
      <c r="WM202" s="102"/>
      <c r="WN202" s="102"/>
      <c r="WO202" s="102"/>
      <c r="WP202" s="102"/>
      <c r="WQ202" s="102"/>
      <c r="WR202" s="102"/>
      <c r="WS202" s="102"/>
      <c r="WT202" s="102"/>
      <c r="WU202" s="102"/>
      <c r="WV202" s="102"/>
      <c r="WW202" s="102"/>
      <c r="WX202" s="102"/>
      <c r="WY202" s="102"/>
      <c r="WZ202" s="102"/>
      <c r="XA202" s="102"/>
      <c r="XB202" s="102"/>
      <c r="XC202" s="102"/>
      <c r="XD202" s="102"/>
      <c r="XE202" s="102"/>
      <c r="XF202" s="102"/>
      <c r="XG202" s="102"/>
      <c r="XH202" s="102"/>
      <c r="XI202" s="102"/>
      <c r="XJ202" s="102"/>
      <c r="XK202" s="102"/>
      <c r="XL202" s="102"/>
      <c r="XM202" s="102"/>
      <c r="XN202" s="102"/>
      <c r="XO202" s="102"/>
      <c r="XP202" s="102"/>
      <c r="XQ202" s="102"/>
      <c r="XR202" s="102"/>
      <c r="XS202" s="102"/>
      <c r="XT202" s="102"/>
      <c r="XU202" s="102"/>
      <c r="XV202" s="102"/>
      <c r="XW202" s="102"/>
      <c r="XX202" s="102"/>
      <c r="XY202" s="102"/>
      <c r="XZ202" s="102"/>
      <c r="YA202" s="102"/>
      <c r="YB202" s="102"/>
      <c r="YC202" s="102"/>
      <c r="YD202" s="102"/>
      <c r="YE202" s="102"/>
      <c r="YF202" s="102"/>
      <c r="YG202" s="102"/>
      <c r="YH202" s="102"/>
      <c r="YI202" s="102"/>
      <c r="YJ202" s="102"/>
      <c r="YK202" s="102"/>
      <c r="YL202" s="102"/>
      <c r="YM202" s="102"/>
      <c r="YN202" s="102"/>
      <c r="YO202" s="102"/>
      <c r="YP202" s="102"/>
      <c r="YQ202" s="102"/>
      <c r="YR202" s="102"/>
      <c r="YS202" s="102"/>
      <c r="YT202" s="102"/>
      <c r="YU202" s="102"/>
      <c r="YV202" s="102"/>
      <c r="YW202" s="102"/>
      <c r="YX202" s="102"/>
      <c r="YY202" s="102"/>
      <c r="YZ202" s="102"/>
      <c r="ZA202" s="102"/>
      <c r="ZB202" s="102"/>
      <c r="ZC202" s="102"/>
      <c r="ZD202" s="102"/>
      <c r="ZE202" s="102"/>
      <c r="ZF202" s="102"/>
      <c r="ZG202" s="102"/>
      <c r="ZH202" s="102"/>
      <c r="ZI202" s="102"/>
      <c r="ZJ202" s="102"/>
      <c r="ZK202" s="102"/>
      <c r="ZL202" s="102"/>
      <c r="ZM202" s="102"/>
      <c r="ZN202" s="102"/>
      <c r="ZO202" s="102"/>
      <c r="ZP202" s="102"/>
      <c r="ZQ202" s="102"/>
      <c r="ZR202" s="102"/>
      <c r="ZS202" s="102"/>
      <c r="ZT202" s="102"/>
      <c r="ZU202" s="102"/>
      <c r="ZV202" s="102"/>
      <c r="ZW202" s="102"/>
      <c r="ZX202" s="102"/>
      <c r="ZY202" s="102"/>
      <c r="ZZ202" s="102"/>
      <c r="AAA202" s="102"/>
      <c r="AAB202" s="102"/>
      <c r="AAC202" s="102"/>
      <c r="AAD202" s="102"/>
      <c r="AAE202" s="102"/>
      <c r="AAF202" s="102"/>
      <c r="AAG202" s="102"/>
      <c r="AAH202" s="102"/>
      <c r="AAI202" s="102"/>
      <c r="AAJ202" s="102"/>
      <c r="AAK202" s="102"/>
      <c r="AAL202" s="102"/>
      <c r="AAM202" s="102"/>
      <c r="AAN202" s="102"/>
      <c r="AAO202" s="102"/>
      <c r="AAP202" s="102"/>
      <c r="AAQ202" s="102"/>
      <c r="AAR202" s="102"/>
      <c r="AAS202" s="102"/>
      <c r="AAT202" s="102"/>
      <c r="AAU202" s="102"/>
      <c r="AAV202" s="102"/>
      <c r="AAW202" s="102"/>
      <c r="AAX202" s="102"/>
      <c r="AAY202" s="102"/>
      <c r="AAZ202" s="102"/>
      <c r="ABA202" s="102"/>
      <c r="ABB202" s="102"/>
      <c r="ABC202" s="102"/>
      <c r="ABD202" s="102"/>
      <c r="ABE202" s="102"/>
      <c r="ABF202" s="102"/>
      <c r="ABG202" s="102"/>
      <c r="ABH202" s="102"/>
      <c r="ABI202" s="102"/>
      <c r="ABJ202" s="102"/>
      <c r="ABK202" s="102"/>
      <c r="ABL202" s="102"/>
      <c r="ABM202" s="102"/>
      <c r="ABN202" s="102"/>
      <c r="ABO202" s="102"/>
      <c r="ABP202" s="102"/>
      <c r="ABQ202" s="102"/>
      <c r="ABR202" s="102"/>
      <c r="ABS202" s="102"/>
      <c r="ABT202" s="102"/>
      <c r="ABU202" s="102"/>
      <c r="ABV202" s="102"/>
      <c r="ABW202" s="102"/>
      <c r="ABX202" s="102"/>
      <c r="ABY202" s="102"/>
      <c r="ABZ202" s="102"/>
      <c r="ACA202" s="102"/>
      <c r="ACB202" s="102"/>
      <c r="ACC202" s="102"/>
      <c r="ACD202" s="102"/>
      <c r="ACE202" s="102"/>
      <c r="ACF202" s="102"/>
      <c r="ACG202" s="102"/>
      <c r="ACH202" s="102"/>
      <c r="ACI202" s="102"/>
      <c r="ACJ202" s="102"/>
      <c r="ACK202" s="102"/>
      <c r="ACL202" s="102"/>
      <c r="ACM202" s="102"/>
      <c r="ACN202" s="102"/>
      <c r="ACO202" s="102"/>
      <c r="ACP202" s="102"/>
      <c r="ACQ202" s="102"/>
      <c r="ACR202" s="102"/>
      <c r="ACS202" s="102"/>
      <c r="ACT202" s="102"/>
      <c r="ACU202" s="102"/>
      <c r="ACV202" s="102"/>
      <c r="ACW202" s="102"/>
      <c r="ACX202" s="102"/>
      <c r="ACY202" s="102"/>
      <c r="ACZ202" s="102"/>
      <c r="ADA202" s="102"/>
      <c r="ADB202" s="102"/>
      <c r="ADC202" s="102"/>
      <c r="ADD202" s="102"/>
      <c r="ADE202" s="102"/>
      <c r="ADF202" s="102"/>
      <c r="ADG202" s="102"/>
      <c r="ADH202" s="102"/>
      <c r="ADI202" s="102"/>
      <c r="ADJ202" s="102"/>
      <c r="ADK202" s="102"/>
      <c r="ADL202" s="102"/>
      <c r="ADM202" s="102"/>
      <c r="ADN202" s="102"/>
      <c r="ADO202" s="102"/>
      <c r="ADP202" s="102"/>
      <c r="ADQ202" s="102"/>
      <c r="ADR202" s="102"/>
      <c r="ADS202" s="102"/>
      <c r="ADT202" s="102"/>
      <c r="ADU202" s="102"/>
      <c r="ADV202" s="102"/>
      <c r="ADW202" s="102"/>
      <c r="ADX202" s="102"/>
      <c r="ADY202" s="102"/>
      <c r="ADZ202" s="102"/>
      <c r="AEA202" s="102"/>
      <c r="AEB202" s="102"/>
      <c r="AEC202" s="102"/>
      <c r="AED202" s="102"/>
      <c r="AEE202" s="102"/>
      <c r="AEF202" s="102"/>
      <c r="AEG202" s="102"/>
      <c r="AEH202" s="102"/>
      <c r="AEI202" s="102"/>
      <c r="AEJ202" s="102"/>
      <c r="AEK202" s="102"/>
      <c r="AEL202" s="102"/>
      <c r="AEM202" s="102"/>
      <c r="AEN202" s="102"/>
      <c r="AEO202" s="102"/>
      <c r="AEP202" s="102"/>
      <c r="AEQ202" s="102"/>
      <c r="AER202" s="102"/>
      <c r="AES202" s="102"/>
      <c r="AET202" s="102"/>
      <c r="AEU202" s="102"/>
      <c r="AEV202" s="102"/>
      <c r="AEW202" s="102"/>
      <c r="AEX202" s="102"/>
      <c r="AEY202" s="102"/>
      <c r="AEZ202" s="102"/>
      <c r="AFA202" s="102"/>
      <c r="AFB202" s="102"/>
      <c r="AFC202" s="102"/>
      <c r="AFD202" s="102"/>
      <c r="AFE202" s="102"/>
      <c r="AFF202" s="102"/>
      <c r="AFG202" s="102"/>
      <c r="AFH202" s="102"/>
      <c r="AFI202" s="102"/>
      <c r="AFJ202" s="102"/>
      <c r="AFK202" s="102"/>
      <c r="AFL202" s="102"/>
      <c r="AFM202" s="102"/>
      <c r="AFN202" s="102"/>
      <c r="AFO202" s="102"/>
      <c r="AFP202" s="102"/>
      <c r="AFQ202" s="102"/>
      <c r="AFR202" s="102"/>
      <c r="AFS202" s="102"/>
      <c r="AFT202" s="102"/>
      <c r="AFU202" s="102"/>
      <c r="AFV202" s="102"/>
      <c r="AFW202" s="102"/>
      <c r="AFX202" s="102"/>
      <c r="AFY202" s="102"/>
      <c r="AFZ202" s="102"/>
      <c r="AGA202" s="102"/>
      <c r="AGB202" s="102"/>
      <c r="AGC202" s="102"/>
      <c r="AGD202" s="102"/>
      <c r="AGE202" s="102"/>
      <c r="AGF202" s="102"/>
      <c r="AGG202" s="102"/>
      <c r="AGH202" s="102"/>
      <c r="AGI202" s="102"/>
      <c r="AGJ202" s="102"/>
      <c r="AGK202" s="102"/>
      <c r="AGL202" s="102"/>
      <c r="AGM202" s="102"/>
      <c r="AGN202" s="102"/>
      <c r="AGO202" s="102"/>
      <c r="AGP202" s="102"/>
      <c r="AGQ202" s="102"/>
      <c r="AGR202" s="102"/>
      <c r="AGS202" s="102"/>
      <c r="AGT202" s="102"/>
      <c r="AGU202" s="102"/>
      <c r="AGV202" s="102"/>
      <c r="AGW202" s="102"/>
      <c r="AGX202" s="102"/>
      <c r="AGY202" s="102"/>
      <c r="AGZ202" s="102"/>
      <c r="AHA202" s="102"/>
      <c r="AHB202" s="102"/>
      <c r="AHC202" s="102"/>
      <c r="AHD202" s="102"/>
      <c r="AHE202" s="102"/>
      <c r="AHF202" s="102"/>
      <c r="AHG202" s="102"/>
      <c r="AHH202" s="102"/>
      <c r="AHI202" s="102"/>
      <c r="AHJ202" s="102"/>
      <c r="AHK202" s="102"/>
      <c r="AHL202" s="102"/>
      <c r="AHM202" s="102"/>
      <c r="AHN202" s="102"/>
      <c r="AHO202" s="102"/>
      <c r="AHP202" s="102"/>
      <c r="AHQ202" s="102"/>
      <c r="AHR202" s="102"/>
      <c r="AHS202" s="102"/>
      <c r="AHT202" s="102"/>
      <c r="AHU202" s="102"/>
      <c r="AHV202" s="102"/>
      <c r="AHW202" s="102"/>
      <c r="AHX202" s="102"/>
      <c r="AHY202" s="102"/>
      <c r="AHZ202" s="102"/>
      <c r="AIA202" s="102"/>
      <c r="AIB202" s="102"/>
      <c r="AIC202" s="102"/>
      <c r="AID202" s="102"/>
      <c r="AIE202" s="102"/>
      <c r="AIF202" s="102"/>
      <c r="AIG202" s="102"/>
      <c r="AIH202" s="102"/>
      <c r="AII202" s="102"/>
      <c r="AIJ202" s="102"/>
      <c r="AIK202" s="102"/>
      <c r="AIL202" s="102"/>
      <c r="AIM202" s="102"/>
      <c r="AIN202" s="102"/>
      <c r="AIO202" s="102"/>
      <c r="AIP202" s="102"/>
      <c r="AIQ202" s="102"/>
      <c r="AIR202" s="102"/>
      <c r="AIS202" s="102"/>
      <c r="AIT202" s="102"/>
      <c r="AIU202" s="102"/>
      <c r="AIV202" s="102"/>
      <c r="AIW202" s="102"/>
      <c r="AIX202" s="102"/>
      <c r="AIY202" s="102"/>
      <c r="AIZ202" s="102"/>
      <c r="AJA202" s="102"/>
      <c r="AJB202" s="102"/>
      <c r="AJC202" s="102"/>
      <c r="AJD202" s="102"/>
      <c r="AJE202" s="102"/>
      <c r="AJF202" s="102"/>
      <c r="AJG202" s="102"/>
      <c r="AJH202" s="102"/>
      <c r="AJI202" s="102"/>
      <c r="AJJ202" s="102"/>
      <c r="AJK202" s="102"/>
      <c r="AJL202" s="102"/>
      <c r="AJM202" s="102"/>
      <c r="AJN202" s="102"/>
      <c r="AJO202" s="102"/>
      <c r="AJP202" s="102"/>
      <c r="AJQ202" s="102"/>
      <c r="AJR202" s="102"/>
      <c r="AJS202" s="102"/>
      <c r="AJT202" s="102"/>
      <c r="AJU202" s="102"/>
      <c r="AJV202" s="102"/>
      <c r="AJW202" s="102"/>
      <c r="AJX202" s="102"/>
      <c r="AJY202" s="102"/>
      <c r="AJZ202" s="102"/>
      <c r="AKA202" s="102"/>
      <c r="AKB202" s="102"/>
      <c r="AKC202" s="102"/>
      <c r="AKD202" s="102"/>
      <c r="AKE202" s="102"/>
      <c r="AKF202" s="102"/>
      <c r="AKG202" s="102"/>
      <c r="AKH202" s="102"/>
      <c r="AKI202" s="102"/>
      <c r="AKJ202" s="102"/>
      <c r="AKK202" s="102"/>
      <c r="AKL202" s="102"/>
      <c r="AKM202" s="102"/>
      <c r="AKN202" s="102"/>
      <c r="AKO202" s="102"/>
      <c r="AKP202" s="102"/>
      <c r="AKQ202" s="102"/>
      <c r="AKR202" s="102"/>
      <c r="AKS202" s="102"/>
      <c r="AKT202" s="102"/>
      <c r="AKU202" s="102"/>
      <c r="AKV202" s="102"/>
      <c r="AKW202" s="102"/>
      <c r="AKX202" s="102"/>
      <c r="AKY202" s="102"/>
      <c r="AKZ202" s="102"/>
      <c r="ALA202" s="102"/>
      <c r="ALB202" s="102"/>
      <c r="ALC202" s="102"/>
      <c r="ALD202" s="102"/>
      <c r="ALE202" s="102"/>
      <c r="ALF202" s="102"/>
      <c r="ALG202" s="102"/>
      <c r="ALH202" s="102"/>
      <c r="ALI202" s="102"/>
      <c r="ALJ202" s="102"/>
      <c r="ALK202" s="102"/>
      <c r="ALL202" s="102"/>
      <c r="ALM202" s="102"/>
      <c r="ALN202" s="102"/>
      <c r="ALO202" s="102"/>
      <c r="ALP202" s="102"/>
      <c r="ALQ202" s="102"/>
      <c r="ALR202" s="102"/>
      <c r="ALS202" s="102"/>
      <c r="ALT202" s="102"/>
      <c r="ALU202" s="102"/>
      <c r="ALV202" s="102"/>
      <c r="ALW202" s="102"/>
      <c r="ALX202" s="102"/>
      <c r="ALY202" s="102"/>
      <c r="ALZ202" s="102"/>
      <c r="AMA202" s="102"/>
      <c r="AMB202" s="102"/>
      <c r="AMC202" s="102"/>
      <c r="AMD202" s="102"/>
      <c r="AME202" s="102"/>
      <c r="AMF202" s="102"/>
      <c r="AMG202" s="102"/>
      <c r="AMH202" s="102"/>
      <c r="AMI202" s="102"/>
      <c r="AMJ202" s="102"/>
      <c r="AMK202" s="102"/>
      <c r="AML202" s="102"/>
      <c r="AMM202" s="102"/>
      <c r="AMN202" s="102"/>
      <c r="AMO202" s="102"/>
      <c r="AMP202" s="102"/>
      <c r="AMQ202" s="102"/>
      <c r="AMR202" s="102"/>
      <c r="AMS202" s="102"/>
      <c r="AMT202" s="102"/>
      <c r="AMU202" s="102"/>
      <c r="AMV202" s="102"/>
      <c r="AMW202" s="102"/>
      <c r="AMX202" s="102"/>
      <c r="AMY202" s="102"/>
      <c r="AMZ202" s="102"/>
      <c r="ANA202" s="102"/>
      <c r="ANB202" s="102"/>
      <c r="ANC202" s="102"/>
      <c r="AND202" s="102"/>
      <c r="ANE202" s="102"/>
      <c r="ANF202" s="102"/>
      <c r="ANG202" s="102"/>
      <c r="ANH202" s="102"/>
      <c r="ANI202" s="102"/>
      <c r="ANJ202" s="102"/>
      <c r="ANK202" s="102"/>
      <c r="ANL202" s="102"/>
      <c r="ANM202" s="102"/>
      <c r="ANN202" s="102"/>
      <c r="ANO202" s="102"/>
      <c r="ANP202" s="102"/>
      <c r="ANQ202" s="102"/>
      <c r="ANR202" s="102"/>
      <c r="ANS202" s="102"/>
      <c r="ANT202" s="102"/>
      <c r="ANU202" s="102"/>
      <c r="ANV202" s="102"/>
      <c r="ANW202" s="102"/>
      <c r="ANX202" s="102"/>
      <c r="ANY202" s="102"/>
      <c r="ANZ202" s="102"/>
      <c r="AOA202" s="102"/>
      <c r="AOB202" s="102"/>
      <c r="AOC202" s="102"/>
      <c r="AOD202" s="102"/>
      <c r="AOE202" s="102"/>
      <c r="AOF202" s="102"/>
      <c r="AOG202" s="102"/>
      <c r="AOH202" s="102"/>
      <c r="AOI202" s="102"/>
      <c r="AOJ202" s="102"/>
      <c r="AOK202" s="102"/>
      <c r="AOL202" s="102"/>
      <c r="AOM202" s="102"/>
      <c r="AON202" s="102"/>
      <c r="AOO202" s="102"/>
      <c r="AOP202" s="102"/>
      <c r="AOQ202" s="102"/>
      <c r="AOR202" s="102"/>
      <c r="AOS202" s="102"/>
      <c r="AOT202" s="102"/>
      <c r="AOU202" s="102"/>
      <c r="AOV202" s="102"/>
      <c r="AOW202" s="102"/>
      <c r="AOX202" s="102"/>
      <c r="AOY202" s="102"/>
      <c r="AOZ202" s="102"/>
      <c r="APA202" s="102"/>
      <c r="APB202" s="102"/>
      <c r="APC202" s="102"/>
      <c r="APD202" s="102"/>
      <c r="APE202" s="102"/>
      <c r="APF202" s="102"/>
      <c r="APG202" s="102"/>
      <c r="APH202" s="102"/>
      <c r="API202" s="102"/>
      <c r="APJ202" s="102"/>
      <c r="APK202" s="102"/>
      <c r="APL202" s="102"/>
      <c r="APM202" s="102"/>
      <c r="APN202" s="102"/>
      <c r="APO202" s="102"/>
      <c r="APP202" s="102"/>
      <c r="APQ202" s="102"/>
      <c r="APR202" s="102"/>
      <c r="APS202" s="102"/>
      <c r="APT202" s="102"/>
      <c r="APU202" s="102"/>
      <c r="APV202" s="102"/>
      <c r="APW202" s="102"/>
      <c r="APX202" s="102"/>
      <c r="APY202" s="102"/>
      <c r="APZ202" s="102"/>
      <c r="AQA202" s="102"/>
      <c r="AQB202" s="102"/>
      <c r="AQC202" s="102"/>
      <c r="AQD202" s="102"/>
      <c r="AQE202" s="102"/>
      <c r="AQF202" s="102"/>
      <c r="AQG202" s="102"/>
      <c r="AQH202" s="102"/>
      <c r="AQI202" s="102"/>
      <c r="AQJ202" s="102"/>
      <c r="AQK202" s="102"/>
      <c r="AQL202" s="102"/>
      <c r="AQM202" s="102"/>
      <c r="AQN202" s="102"/>
      <c r="AQO202" s="102"/>
      <c r="AQP202" s="102"/>
      <c r="AQQ202" s="102"/>
      <c r="AQR202" s="102"/>
      <c r="AQS202" s="102"/>
      <c r="AQT202" s="102"/>
      <c r="AQU202" s="102"/>
      <c r="AQV202" s="102"/>
      <c r="AQW202" s="102"/>
      <c r="AQX202" s="102"/>
      <c r="AQY202" s="102"/>
      <c r="AQZ202" s="102"/>
      <c r="ARA202" s="102"/>
      <c r="ARB202" s="102"/>
      <c r="ARC202" s="102"/>
      <c r="ARD202" s="102"/>
      <c r="ARE202" s="102"/>
      <c r="ARF202" s="102"/>
      <c r="ARG202" s="102"/>
      <c r="ARH202" s="102"/>
      <c r="ARI202" s="102"/>
      <c r="ARJ202" s="102"/>
      <c r="ARK202" s="102"/>
      <c r="ARL202" s="102"/>
      <c r="ARM202" s="102"/>
      <c r="ARN202" s="102"/>
      <c r="ARO202" s="102"/>
      <c r="ARP202" s="102"/>
      <c r="ARQ202" s="102"/>
      <c r="ARR202" s="102"/>
      <c r="ARS202" s="102"/>
      <c r="ART202" s="102"/>
      <c r="ARU202" s="102"/>
      <c r="ARV202" s="102"/>
      <c r="ARW202" s="102"/>
      <c r="ARX202" s="102"/>
      <c r="ARY202" s="102"/>
      <c r="ARZ202" s="102"/>
      <c r="ASA202" s="102"/>
      <c r="ASB202" s="102"/>
      <c r="ASC202" s="102"/>
      <c r="ASD202" s="102"/>
      <c r="ASE202" s="102"/>
      <c r="ASF202" s="102"/>
      <c r="ASG202" s="102"/>
      <c r="ASH202" s="102"/>
      <c r="ASI202" s="102"/>
      <c r="ASJ202" s="102"/>
      <c r="ASK202" s="102"/>
      <c r="ASL202" s="102"/>
      <c r="ASM202" s="102"/>
      <c r="ASN202" s="102"/>
      <c r="ASO202" s="102"/>
      <c r="ASP202" s="102"/>
      <c r="ASQ202" s="102"/>
      <c r="ASR202" s="102"/>
      <c r="ASS202" s="102"/>
      <c r="AST202" s="102"/>
      <c r="ASU202" s="102"/>
      <c r="ASV202" s="102"/>
      <c r="ASW202" s="102"/>
      <c r="ASX202" s="102"/>
      <c r="ASY202" s="102"/>
      <c r="ASZ202" s="102"/>
      <c r="ATA202" s="102"/>
      <c r="ATB202" s="102"/>
      <c r="ATC202" s="102"/>
      <c r="ATD202" s="102"/>
      <c r="ATE202" s="102"/>
      <c r="ATF202" s="102"/>
      <c r="ATG202" s="102"/>
      <c r="ATH202" s="102"/>
      <c r="ATI202" s="102"/>
      <c r="ATJ202" s="102"/>
      <c r="ATK202" s="102"/>
      <c r="ATL202" s="102"/>
      <c r="ATM202" s="102"/>
      <c r="ATN202" s="102"/>
      <c r="ATO202" s="102"/>
      <c r="ATP202" s="102"/>
      <c r="ATQ202" s="102"/>
      <c r="ATR202" s="102"/>
      <c r="ATS202" s="102"/>
      <c r="ATT202" s="102"/>
      <c r="ATU202" s="102"/>
      <c r="ATV202" s="102"/>
      <c r="ATW202" s="102"/>
      <c r="ATX202" s="102"/>
      <c r="ATY202" s="102"/>
      <c r="ATZ202" s="102"/>
      <c r="AUA202" s="102"/>
      <c r="AUB202" s="102"/>
      <c r="AUC202" s="102"/>
      <c r="AUD202" s="102"/>
      <c r="AUE202" s="102"/>
      <c r="AUF202" s="102"/>
      <c r="AUG202" s="102"/>
      <c r="AUH202" s="102"/>
      <c r="AUI202" s="102"/>
      <c r="AUJ202" s="102"/>
      <c r="AUK202" s="102"/>
      <c r="AUL202" s="102"/>
      <c r="AUM202" s="102"/>
      <c r="AUN202" s="102"/>
      <c r="AUO202" s="102"/>
      <c r="AUP202" s="102"/>
      <c r="AUQ202" s="102"/>
      <c r="AUR202" s="102"/>
      <c r="AUS202" s="102"/>
      <c r="AUT202" s="102"/>
      <c r="AUU202" s="102"/>
      <c r="AUV202" s="102"/>
      <c r="AUW202" s="102"/>
      <c r="AUX202" s="102"/>
      <c r="AUY202" s="102"/>
      <c r="AUZ202" s="102"/>
      <c r="AVA202" s="102"/>
      <c r="AVB202" s="102"/>
      <c r="AVC202" s="102"/>
      <c r="AVD202" s="102"/>
      <c r="AVE202" s="102"/>
      <c r="AVF202" s="102"/>
      <c r="AVG202" s="102"/>
      <c r="AVH202" s="102"/>
      <c r="AVI202" s="102"/>
      <c r="AVJ202" s="102"/>
      <c r="AVK202" s="102"/>
      <c r="AVL202" s="102"/>
      <c r="AVM202" s="102"/>
      <c r="AVN202" s="102"/>
      <c r="AVO202" s="102"/>
      <c r="AVP202" s="102"/>
      <c r="AVQ202" s="102"/>
      <c r="AVR202" s="102"/>
      <c r="AVS202" s="102"/>
      <c r="AVT202" s="102"/>
      <c r="AVU202" s="102"/>
      <c r="AVV202" s="102"/>
      <c r="AVW202" s="102"/>
      <c r="AVX202" s="102"/>
      <c r="AVY202" s="102"/>
      <c r="AVZ202" s="102"/>
      <c r="AWA202" s="102"/>
      <c r="AWB202" s="102"/>
      <c r="AWC202" s="102"/>
      <c r="AWD202" s="102"/>
      <c r="AWE202" s="102"/>
      <c r="AWF202" s="102"/>
      <c r="AWG202" s="102"/>
      <c r="AWH202" s="102"/>
      <c r="AWI202" s="102"/>
      <c r="AWJ202" s="102"/>
      <c r="AWK202" s="102"/>
      <c r="AWL202" s="102"/>
      <c r="AWM202" s="102"/>
      <c r="AWN202" s="102"/>
      <c r="AWO202" s="102"/>
      <c r="AWP202" s="102"/>
      <c r="AWQ202" s="102"/>
      <c r="AWR202" s="102"/>
      <c r="AWS202" s="102"/>
      <c r="AWT202" s="102"/>
      <c r="AWU202" s="102"/>
      <c r="AWV202" s="102"/>
      <c r="AWW202" s="102"/>
      <c r="AWX202" s="102"/>
      <c r="AWY202" s="102"/>
      <c r="AWZ202" s="102"/>
      <c r="AXA202" s="102"/>
      <c r="AXB202" s="102"/>
      <c r="AXC202" s="102"/>
      <c r="AXD202" s="102"/>
      <c r="AXE202" s="102"/>
      <c r="AXF202" s="102"/>
      <c r="AXG202" s="102"/>
      <c r="AXH202" s="102"/>
      <c r="AXI202" s="102"/>
      <c r="AXJ202" s="102"/>
      <c r="AXK202" s="102"/>
      <c r="AXL202" s="102"/>
      <c r="AXM202" s="102"/>
      <c r="AXN202" s="102"/>
      <c r="AXO202" s="102"/>
      <c r="AXP202" s="102"/>
      <c r="AXQ202" s="102"/>
      <c r="AXR202" s="102"/>
      <c r="AXS202" s="102"/>
      <c r="AXT202" s="102"/>
      <c r="AXU202" s="102"/>
      <c r="AXV202" s="102"/>
      <c r="AXW202" s="102"/>
      <c r="AXX202" s="102"/>
      <c r="AXY202" s="102"/>
      <c r="AXZ202" s="102"/>
      <c r="AYA202" s="102"/>
      <c r="AYB202" s="102"/>
      <c r="AYC202" s="102"/>
      <c r="AYD202" s="102"/>
      <c r="AYE202" s="102"/>
      <c r="AYF202" s="102"/>
      <c r="AYG202" s="102"/>
      <c r="AYH202" s="102"/>
      <c r="AYI202" s="102"/>
      <c r="AYJ202" s="102"/>
      <c r="AYK202" s="102"/>
      <c r="AYL202" s="102"/>
      <c r="AYM202" s="102"/>
      <c r="AYN202" s="102"/>
      <c r="AYO202" s="102"/>
      <c r="AYP202" s="102"/>
      <c r="AYQ202" s="102"/>
      <c r="AYR202" s="102"/>
      <c r="AYS202" s="102"/>
      <c r="AYT202" s="102"/>
      <c r="AYU202" s="102"/>
      <c r="AYV202" s="102"/>
      <c r="AYW202" s="102"/>
      <c r="AYX202" s="102"/>
      <c r="AYY202" s="102"/>
      <c r="AYZ202" s="102"/>
      <c r="AZA202" s="102"/>
      <c r="AZB202" s="102"/>
      <c r="AZC202" s="102"/>
      <c r="AZD202" s="102"/>
      <c r="AZE202" s="102"/>
      <c r="AZF202" s="102"/>
      <c r="AZG202" s="102"/>
      <c r="AZH202" s="102"/>
      <c r="AZI202" s="102"/>
      <c r="AZJ202" s="102"/>
      <c r="AZK202" s="102"/>
      <c r="AZL202" s="102"/>
      <c r="AZM202" s="102"/>
      <c r="AZN202" s="102"/>
      <c r="AZO202" s="102"/>
      <c r="AZP202" s="102"/>
      <c r="AZQ202" s="102"/>
      <c r="AZR202" s="102"/>
      <c r="AZS202" s="102"/>
      <c r="AZT202" s="102"/>
      <c r="AZU202" s="102"/>
      <c r="AZV202" s="102"/>
      <c r="AZW202" s="102"/>
      <c r="AZX202" s="102"/>
      <c r="AZY202" s="102"/>
      <c r="AZZ202" s="102"/>
      <c r="BAA202" s="102"/>
      <c r="BAB202" s="102"/>
      <c r="BAC202" s="102"/>
      <c r="BAD202" s="102"/>
      <c r="BAE202" s="102"/>
      <c r="BAF202" s="102"/>
      <c r="BAG202" s="102"/>
      <c r="BAH202" s="102"/>
      <c r="BAI202" s="102"/>
      <c r="BAJ202" s="102"/>
      <c r="BAK202" s="102"/>
      <c r="BAL202" s="102"/>
      <c r="BAM202" s="102"/>
      <c r="BAN202" s="102"/>
      <c r="BAO202" s="102"/>
      <c r="BAP202" s="102"/>
      <c r="BAQ202" s="102"/>
      <c r="BAR202" s="102"/>
      <c r="BAS202" s="102"/>
      <c r="BAT202" s="102"/>
      <c r="BAU202" s="102"/>
      <c r="BAV202" s="102"/>
      <c r="BAW202" s="102"/>
      <c r="BAX202" s="102"/>
      <c r="BAY202" s="102"/>
      <c r="BAZ202" s="102"/>
      <c r="BBA202" s="102"/>
      <c r="BBB202" s="102"/>
      <c r="BBC202" s="102"/>
      <c r="BBD202" s="102"/>
      <c r="BBE202" s="102"/>
      <c r="BBF202" s="102"/>
      <c r="BBG202" s="102"/>
      <c r="BBH202" s="102"/>
      <c r="BBI202" s="102"/>
      <c r="BBJ202" s="102"/>
      <c r="BBK202" s="102"/>
      <c r="BBL202" s="102"/>
      <c r="BBM202" s="102"/>
      <c r="BBN202" s="102"/>
      <c r="BBO202" s="102"/>
      <c r="BBP202" s="102"/>
      <c r="BBQ202" s="102"/>
      <c r="BBR202" s="102"/>
      <c r="BBS202" s="102"/>
      <c r="BBT202" s="102"/>
      <c r="BBU202" s="102"/>
      <c r="BBV202" s="102"/>
      <c r="BBW202" s="102"/>
      <c r="BBX202" s="102"/>
      <c r="BBY202" s="102"/>
      <c r="BBZ202" s="102"/>
      <c r="BCA202" s="102"/>
      <c r="BCB202" s="102"/>
      <c r="BCC202" s="102"/>
      <c r="BCD202" s="102"/>
      <c r="BCE202" s="102"/>
      <c r="BCF202" s="102"/>
      <c r="BCG202" s="102"/>
      <c r="BCH202" s="102"/>
      <c r="BCI202" s="102"/>
      <c r="BCJ202" s="102"/>
      <c r="BCK202" s="102"/>
      <c r="BCL202" s="102"/>
      <c r="BCM202" s="102"/>
      <c r="BCN202" s="102"/>
      <c r="BCO202" s="102"/>
      <c r="BCP202" s="102"/>
      <c r="BCQ202" s="102"/>
      <c r="BCR202" s="102"/>
      <c r="BCS202" s="102"/>
      <c r="BCT202" s="102"/>
      <c r="BCU202" s="102"/>
      <c r="BCV202" s="102"/>
      <c r="BCW202" s="102"/>
      <c r="BCX202" s="102"/>
      <c r="BCY202" s="102"/>
      <c r="BCZ202" s="102"/>
      <c r="BDA202" s="102"/>
      <c r="BDB202" s="102"/>
      <c r="BDC202" s="102"/>
      <c r="BDD202" s="102"/>
      <c r="BDE202" s="102"/>
      <c r="BDF202" s="102"/>
      <c r="BDG202" s="102"/>
      <c r="BDH202" s="102"/>
      <c r="BDI202" s="102"/>
      <c r="BDJ202" s="102"/>
      <c r="BDK202" s="102"/>
      <c r="BDL202" s="102"/>
      <c r="BDM202" s="102"/>
      <c r="BDN202" s="102"/>
      <c r="BDO202" s="102"/>
      <c r="BDP202" s="102"/>
      <c r="BDQ202" s="102"/>
      <c r="BDR202" s="102"/>
      <c r="BDS202" s="102"/>
      <c r="BDT202" s="102"/>
      <c r="BDU202" s="102"/>
      <c r="BDV202" s="102"/>
      <c r="BDW202" s="102"/>
      <c r="BDX202" s="102"/>
      <c r="BDY202" s="102"/>
      <c r="BDZ202" s="102"/>
      <c r="BEA202" s="102"/>
      <c r="BEB202" s="102"/>
      <c r="BEC202" s="102"/>
      <c r="BED202" s="102"/>
      <c r="BEE202" s="102"/>
      <c r="BEF202" s="102"/>
      <c r="BEG202" s="102"/>
      <c r="BEH202" s="102"/>
      <c r="BEI202" s="102"/>
      <c r="BEJ202" s="102"/>
      <c r="BEK202" s="102"/>
      <c r="BEL202" s="102"/>
      <c r="BEM202" s="102"/>
      <c r="BEN202" s="102"/>
      <c r="BEO202" s="102"/>
      <c r="BEP202" s="102"/>
      <c r="BEQ202" s="102"/>
      <c r="BER202" s="102"/>
      <c r="BES202" s="102"/>
      <c r="BET202" s="102"/>
      <c r="BEU202" s="102"/>
      <c r="BEV202" s="102"/>
      <c r="BEW202" s="102"/>
      <c r="BEX202" s="102"/>
      <c r="BEY202" s="102"/>
      <c r="BEZ202" s="102"/>
      <c r="BFA202" s="102"/>
      <c r="BFB202" s="102"/>
      <c r="BFC202" s="102"/>
      <c r="BFD202" s="102"/>
      <c r="BFE202" s="102"/>
      <c r="BFF202" s="102"/>
      <c r="BFG202" s="102"/>
      <c r="BFH202" s="102"/>
      <c r="BFI202" s="102"/>
      <c r="BFJ202" s="102"/>
      <c r="BFK202" s="102"/>
      <c r="BFL202" s="102"/>
      <c r="BFM202" s="102"/>
      <c r="BFN202" s="102"/>
      <c r="BFO202" s="102"/>
      <c r="BFP202" s="102"/>
      <c r="BFQ202" s="102"/>
      <c r="BFR202" s="102"/>
      <c r="BFS202" s="102"/>
      <c r="BFT202" s="102"/>
      <c r="BFU202" s="102"/>
      <c r="BFV202" s="102"/>
      <c r="BFW202" s="102"/>
      <c r="BFX202" s="102"/>
      <c r="BFY202" s="102"/>
      <c r="BFZ202" s="102"/>
      <c r="BGA202" s="102"/>
      <c r="BGB202" s="102"/>
      <c r="BGC202" s="102"/>
      <c r="BGD202" s="102"/>
      <c r="BGE202" s="102"/>
      <c r="BGF202" s="102"/>
      <c r="BGG202" s="102"/>
      <c r="BGH202" s="102"/>
      <c r="BGI202" s="102"/>
      <c r="BGJ202" s="102"/>
      <c r="BGK202" s="102"/>
      <c r="BGL202" s="102"/>
      <c r="BGM202" s="102"/>
      <c r="BGN202" s="102"/>
      <c r="BGO202" s="102"/>
      <c r="BGP202" s="102"/>
      <c r="BGQ202" s="102"/>
      <c r="BGR202" s="102"/>
      <c r="BGS202" s="102"/>
      <c r="BGT202" s="102"/>
      <c r="BGU202" s="102"/>
      <c r="BGV202" s="102"/>
      <c r="BGW202" s="102"/>
      <c r="BGX202" s="102"/>
      <c r="BGY202" s="102"/>
      <c r="BGZ202" s="102"/>
      <c r="BHA202" s="102"/>
      <c r="BHB202" s="102"/>
      <c r="BHC202" s="102"/>
      <c r="BHD202" s="102"/>
      <c r="BHE202" s="102"/>
      <c r="BHF202" s="102"/>
      <c r="BHG202" s="102"/>
      <c r="BHH202" s="102"/>
      <c r="BHI202" s="102"/>
      <c r="BHJ202" s="102"/>
      <c r="BHK202" s="102"/>
      <c r="BHL202" s="102"/>
      <c r="BHM202" s="102"/>
      <c r="BHN202" s="102"/>
      <c r="BHO202" s="102"/>
      <c r="BHP202" s="102"/>
      <c r="BHQ202" s="102"/>
      <c r="BHR202" s="102"/>
      <c r="BHS202" s="102"/>
      <c r="BHT202" s="102"/>
      <c r="BHU202" s="102"/>
      <c r="BHV202" s="102"/>
      <c r="BHW202" s="102"/>
      <c r="BHX202" s="102"/>
      <c r="BHY202" s="102"/>
      <c r="BHZ202" s="102"/>
      <c r="BIA202" s="102"/>
      <c r="BIB202" s="102"/>
      <c r="BIC202" s="102"/>
      <c r="BID202" s="102"/>
      <c r="BIE202" s="102"/>
      <c r="BIF202" s="102"/>
      <c r="BIG202" s="102"/>
      <c r="BIH202" s="102"/>
      <c r="BII202" s="102"/>
      <c r="BIJ202" s="102"/>
      <c r="BIK202" s="102"/>
      <c r="BIL202" s="102"/>
      <c r="BIM202" s="102"/>
      <c r="BIN202" s="102"/>
      <c r="BIO202" s="102"/>
      <c r="BIP202" s="102"/>
      <c r="BIQ202" s="102"/>
      <c r="BIR202" s="102"/>
      <c r="BIS202" s="102"/>
      <c r="BIT202" s="102"/>
      <c r="BIU202" s="102"/>
      <c r="BIV202" s="102"/>
      <c r="BIW202" s="102"/>
      <c r="BIX202" s="102"/>
      <c r="BIY202" s="102"/>
      <c r="BIZ202" s="102"/>
      <c r="BJA202" s="102"/>
      <c r="BJB202" s="102"/>
      <c r="BJC202" s="102"/>
      <c r="BJD202" s="102"/>
      <c r="BJE202" s="102"/>
      <c r="BJF202" s="102"/>
      <c r="BJG202" s="102"/>
      <c r="BJH202" s="102"/>
      <c r="BJI202" s="102"/>
      <c r="BJJ202" s="102"/>
      <c r="BJK202" s="102"/>
      <c r="BJL202" s="102"/>
      <c r="BJM202" s="102"/>
      <c r="BJN202" s="102"/>
      <c r="BJO202" s="102"/>
      <c r="BJP202" s="102"/>
      <c r="BJQ202" s="102"/>
      <c r="BJR202" s="102"/>
      <c r="BJS202" s="102"/>
      <c r="BJT202" s="102"/>
      <c r="BJU202" s="102"/>
      <c r="BJV202" s="102"/>
      <c r="BJW202" s="102"/>
      <c r="BJX202" s="102"/>
      <c r="BJY202" s="102"/>
      <c r="BJZ202" s="102"/>
      <c r="BKA202" s="102"/>
      <c r="BKB202" s="102"/>
      <c r="BKC202" s="102"/>
      <c r="BKD202" s="102"/>
      <c r="BKE202" s="102"/>
      <c r="BKF202" s="102"/>
      <c r="BKG202" s="102"/>
      <c r="BKH202" s="102"/>
      <c r="BKI202" s="102"/>
      <c r="BKJ202" s="102"/>
      <c r="BKK202" s="102"/>
      <c r="BKL202" s="102"/>
      <c r="BKM202" s="102"/>
      <c r="BKN202" s="102"/>
      <c r="BKO202" s="102"/>
      <c r="BKP202" s="102"/>
      <c r="BKQ202" s="102"/>
      <c r="BKR202" s="102"/>
      <c r="BKS202" s="102"/>
      <c r="BKT202" s="102"/>
      <c r="BKU202" s="102"/>
      <c r="BKV202" s="102"/>
      <c r="BKW202" s="102"/>
      <c r="BKX202" s="102"/>
      <c r="BKY202" s="102"/>
      <c r="BKZ202" s="102"/>
      <c r="BLA202" s="102"/>
      <c r="BLB202" s="102"/>
      <c r="BLC202" s="102"/>
      <c r="BLD202" s="102"/>
      <c r="BLE202" s="102"/>
      <c r="BLF202" s="102"/>
      <c r="BLG202" s="102"/>
      <c r="BLH202" s="102"/>
      <c r="BLI202" s="102"/>
      <c r="BLJ202" s="102"/>
      <c r="BLK202" s="102"/>
      <c r="BLL202" s="102"/>
      <c r="BLM202" s="102"/>
      <c r="BLN202" s="102"/>
      <c r="BLO202" s="102"/>
      <c r="BLP202" s="102"/>
      <c r="BLQ202" s="102"/>
      <c r="BLR202" s="102"/>
      <c r="BLS202" s="102"/>
      <c r="BLT202" s="102"/>
      <c r="BLU202" s="102"/>
      <c r="BLV202" s="102"/>
      <c r="BLW202" s="102"/>
      <c r="BLX202" s="102"/>
      <c r="BLY202" s="102"/>
      <c r="BLZ202" s="102"/>
      <c r="BMA202" s="102"/>
      <c r="BMB202" s="102"/>
      <c r="BMC202" s="102"/>
      <c r="BMD202" s="102"/>
      <c r="BME202" s="102"/>
      <c r="BMF202" s="102"/>
      <c r="BMG202" s="102"/>
      <c r="BMH202" s="102"/>
      <c r="BMI202" s="102"/>
      <c r="BMJ202" s="102"/>
      <c r="BMK202" s="102"/>
      <c r="BML202" s="102"/>
      <c r="BMM202" s="102"/>
      <c r="BMN202" s="102"/>
      <c r="BMO202" s="102"/>
      <c r="BMP202" s="102"/>
      <c r="BMQ202" s="102"/>
      <c r="BMR202" s="102"/>
      <c r="BMS202" s="102"/>
      <c r="BMT202" s="102"/>
      <c r="BMU202" s="102"/>
      <c r="BMV202" s="102"/>
      <c r="BMW202" s="102"/>
      <c r="BMX202" s="102"/>
      <c r="BMY202" s="102"/>
      <c r="BMZ202" s="102"/>
      <c r="BNA202" s="102"/>
      <c r="BNB202" s="102"/>
      <c r="BNC202" s="102"/>
      <c r="BND202" s="102"/>
      <c r="BNE202" s="102"/>
      <c r="BNF202" s="102"/>
      <c r="BNG202" s="102"/>
      <c r="BNH202" s="102"/>
      <c r="BNI202" s="102"/>
      <c r="BNJ202" s="102"/>
      <c r="BNK202" s="102"/>
      <c r="BNL202" s="102"/>
      <c r="BNM202" s="102"/>
      <c r="BNN202" s="102"/>
      <c r="BNO202" s="102"/>
      <c r="BNP202" s="102"/>
      <c r="BNQ202" s="102"/>
      <c r="BNR202" s="102"/>
      <c r="BNS202" s="102"/>
      <c r="BNT202" s="102"/>
      <c r="BNU202" s="102"/>
      <c r="BNV202" s="102"/>
      <c r="BNW202" s="102"/>
      <c r="BNX202" s="102"/>
      <c r="BNY202" s="102"/>
      <c r="BNZ202" s="102"/>
      <c r="BOA202" s="102"/>
      <c r="BOB202" s="102"/>
      <c r="BOC202" s="102"/>
      <c r="BOD202" s="102"/>
      <c r="BOE202" s="102"/>
      <c r="BOF202" s="102"/>
      <c r="BOG202" s="102"/>
      <c r="BOH202" s="102"/>
      <c r="BOI202" s="102"/>
      <c r="BOJ202" s="102"/>
      <c r="BOK202" s="102"/>
      <c r="BOL202" s="102"/>
      <c r="BOM202" s="102"/>
      <c r="BON202" s="102"/>
      <c r="BOO202" s="102"/>
      <c r="BOP202" s="102"/>
      <c r="BOQ202" s="102"/>
      <c r="BOR202" s="102"/>
      <c r="BOS202" s="102"/>
      <c r="BOT202" s="102"/>
      <c r="BOU202" s="102"/>
      <c r="BOV202" s="102"/>
      <c r="BOW202" s="102"/>
      <c r="BOX202" s="102"/>
      <c r="BOY202" s="102"/>
      <c r="BOZ202" s="102"/>
      <c r="BPA202" s="102"/>
      <c r="BPB202" s="102"/>
      <c r="BPC202" s="102"/>
      <c r="BPD202" s="102"/>
      <c r="BPE202" s="102"/>
      <c r="BPF202" s="102"/>
      <c r="BPG202" s="102"/>
      <c r="BPH202" s="102"/>
      <c r="BPI202" s="102"/>
      <c r="BPJ202" s="102"/>
      <c r="BPK202" s="102"/>
      <c r="BPL202" s="102"/>
      <c r="BPM202" s="102"/>
      <c r="BPN202" s="102"/>
      <c r="BPO202" s="102"/>
      <c r="BPP202" s="102"/>
      <c r="BPQ202" s="102"/>
      <c r="BPR202" s="102"/>
      <c r="BPS202" s="102"/>
      <c r="BPT202" s="102"/>
      <c r="BPU202" s="102"/>
      <c r="BPV202" s="102"/>
      <c r="BPW202" s="102"/>
      <c r="BPX202" s="102"/>
      <c r="BPY202" s="102"/>
      <c r="BPZ202" s="102"/>
      <c r="BQA202" s="102"/>
      <c r="BQB202" s="102"/>
      <c r="BQC202" s="102"/>
      <c r="BQD202" s="102"/>
      <c r="BQE202" s="102"/>
      <c r="BQF202" s="102"/>
      <c r="BQG202" s="102"/>
      <c r="BQH202" s="102"/>
      <c r="BQI202" s="102"/>
      <c r="BQJ202" s="102"/>
      <c r="BQK202" s="102"/>
      <c r="BQL202" s="102"/>
      <c r="BQM202" s="102"/>
      <c r="BQN202" s="102"/>
      <c r="BQO202" s="102"/>
      <c r="BQP202" s="102"/>
      <c r="BQQ202" s="102"/>
      <c r="BQR202" s="102"/>
      <c r="BQS202" s="102"/>
      <c r="BQT202" s="102"/>
      <c r="BQU202" s="102"/>
      <c r="BQV202" s="102"/>
      <c r="BQW202" s="102"/>
      <c r="BQX202" s="102"/>
      <c r="BQY202" s="102"/>
      <c r="BQZ202" s="102"/>
      <c r="BRA202" s="102"/>
      <c r="BRB202" s="102"/>
      <c r="BRC202" s="102"/>
      <c r="BRD202" s="102"/>
      <c r="BRE202" s="102"/>
      <c r="BRF202" s="102"/>
      <c r="BRG202" s="102"/>
      <c r="BRH202" s="102"/>
      <c r="BRI202" s="102"/>
      <c r="BRJ202" s="102"/>
      <c r="BRK202" s="102"/>
      <c r="BRL202" s="102"/>
      <c r="BRM202" s="102"/>
      <c r="BRN202" s="102"/>
      <c r="BRO202" s="102"/>
      <c r="BRP202" s="102"/>
      <c r="BRQ202" s="102"/>
      <c r="BRR202" s="102"/>
      <c r="BRS202" s="102"/>
      <c r="BRT202" s="102"/>
      <c r="BRU202" s="102"/>
      <c r="BRV202" s="102"/>
      <c r="BRW202" s="102"/>
      <c r="BRX202" s="102"/>
      <c r="BRY202" s="102"/>
      <c r="BRZ202" s="102"/>
      <c r="BSA202" s="102"/>
      <c r="BSB202" s="102"/>
      <c r="BSC202" s="102"/>
      <c r="BSD202" s="102"/>
      <c r="BSE202" s="102"/>
      <c r="BSF202" s="102"/>
      <c r="BSG202" s="102"/>
      <c r="BSH202" s="102"/>
      <c r="BSI202" s="102"/>
      <c r="BSJ202" s="102"/>
      <c r="BSK202" s="102"/>
      <c r="BSL202" s="102"/>
      <c r="BSM202" s="102"/>
      <c r="BSN202" s="102"/>
      <c r="BSO202" s="102"/>
      <c r="BSP202" s="102"/>
      <c r="BSQ202" s="102"/>
      <c r="BSR202" s="102"/>
      <c r="BSS202" s="102"/>
      <c r="BST202" s="102"/>
      <c r="BSU202" s="102"/>
      <c r="BSV202" s="102"/>
      <c r="BSW202" s="102"/>
      <c r="BSX202" s="102"/>
      <c r="BSY202" s="102"/>
      <c r="BSZ202" s="102"/>
      <c r="BTA202" s="102"/>
      <c r="BTB202" s="102"/>
      <c r="BTC202" s="102"/>
      <c r="BTD202" s="102"/>
      <c r="BTE202" s="102"/>
      <c r="BTF202" s="102"/>
      <c r="BTG202" s="102"/>
      <c r="BTH202" s="102"/>
      <c r="BTI202" s="102"/>
      <c r="BTJ202" s="102"/>
      <c r="BTK202" s="102"/>
      <c r="BTL202" s="102"/>
      <c r="BTM202" s="102"/>
      <c r="BTN202" s="102"/>
      <c r="BTO202" s="102"/>
      <c r="BTP202" s="102"/>
      <c r="BTQ202" s="102"/>
      <c r="BTR202" s="102"/>
      <c r="BTS202" s="102"/>
      <c r="BTT202" s="102"/>
      <c r="BTU202" s="102"/>
      <c r="BTV202" s="102"/>
      <c r="BTW202" s="102"/>
      <c r="BTX202" s="102"/>
      <c r="BTY202" s="102"/>
      <c r="BTZ202" s="102"/>
      <c r="BUA202" s="102"/>
      <c r="BUB202" s="102"/>
      <c r="BUC202" s="102"/>
      <c r="BUD202" s="102"/>
      <c r="BUE202" s="102"/>
      <c r="BUF202" s="102"/>
      <c r="BUG202" s="102"/>
      <c r="BUH202" s="102"/>
      <c r="BUI202" s="102"/>
      <c r="BUJ202" s="102"/>
      <c r="BUK202" s="102"/>
      <c r="BUL202" s="102"/>
      <c r="BUM202" s="102"/>
      <c r="BUN202" s="102"/>
      <c r="BUO202" s="102"/>
      <c r="BUP202" s="102"/>
      <c r="BUQ202" s="102"/>
      <c r="BUR202" s="102"/>
      <c r="BUS202" s="102"/>
      <c r="BUT202" s="102"/>
      <c r="BUU202" s="102"/>
      <c r="BUV202" s="102"/>
      <c r="BUW202" s="102"/>
      <c r="BUX202" s="102"/>
      <c r="BUY202" s="102"/>
      <c r="BUZ202" s="102"/>
      <c r="BVA202" s="102"/>
      <c r="BVB202" s="102"/>
      <c r="BVC202" s="102"/>
      <c r="BVD202" s="102"/>
      <c r="BVE202" s="102"/>
      <c r="BVF202" s="102"/>
      <c r="BVG202" s="102"/>
      <c r="BVH202" s="102"/>
      <c r="BVI202" s="102"/>
      <c r="BVJ202" s="102"/>
      <c r="BVK202" s="102"/>
      <c r="BVL202" s="102"/>
      <c r="BVM202" s="102"/>
      <c r="BVN202" s="102"/>
      <c r="BVO202" s="102"/>
      <c r="BVP202" s="102"/>
      <c r="BVQ202" s="102"/>
      <c r="BVR202" s="102"/>
      <c r="BVS202" s="102"/>
      <c r="BVT202" s="102"/>
      <c r="BVU202" s="102"/>
      <c r="BVV202" s="102"/>
      <c r="BVW202" s="102"/>
      <c r="BVX202" s="102"/>
      <c r="BVY202" s="102"/>
      <c r="BVZ202" s="102"/>
      <c r="BWA202" s="102"/>
      <c r="BWB202" s="102"/>
      <c r="BWC202" s="102"/>
      <c r="BWD202" s="102"/>
      <c r="BWE202" s="102"/>
      <c r="BWF202" s="102"/>
      <c r="BWG202" s="102"/>
      <c r="BWH202" s="102"/>
      <c r="BWI202" s="102"/>
      <c r="BWJ202" s="102"/>
      <c r="BWK202" s="102"/>
      <c r="BWL202" s="102"/>
      <c r="BWM202" s="102"/>
      <c r="BWN202" s="102"/>
      <c r="BWO202" s="102"/>
      <c r="BWP202" s="102"/>
      <c r="BWQ202" s="102"/>
      <c r="BWR202" s="102"/>
      <c r="BWS202" s="102"/>
      <c r="BWT202" s="102"/>
      <c r="BWU202" s="102"/>
      <c r="BWV202" s="102"/>
      <c r="BWW202" s="102"/>
      <c r="BWX202" s="102"/>
      <c r="BWY202" s="102"/>
      <c r="BWZ202" s="102"/>
      <c r="BXA202" s="102"/>
      <c r="BXB202" s="102"/>
      <c r="BXC202" s="102"/>
      <c r="BXD202" s="102"/>
      <c r="BXE202" s="102"/>
      <c r="BXF202" s="102"/>
      <c r="BXG202" s="102"/>
      <c r="BXH202" s="102"/>
      <c r="BXI202" s="102"/>
      <c r="BXJ202" s="102"/>
      <c r="BXK202" s="102"/>
      <c r="BXL202" s="102"/>
      <c r="BXM202" s="102"/>
      <c r="BXN202" s="102"/>
      <c r="BXO202" s="102"/>
      <c r="BXP202" s="102"/>
      <c r="BXQ202" s="102"/>
      <c r="BXR202" s="102"/>
      <c r="BXS202" s="102"/>
      <c r="BXT202" s="102"/>
      <c r="BXU202" s="102"/>
      <c r="BXV202" s="102"/>
      <c r="BXW202" s="102"/>
      <c r="BXX202" s="102"/>
      <c r="BXY202" s="102"/>
      <c r="BXZ202" s="102"/>
      <c r="BYA202" s="102"/>
      <c r="BYB202" s="102"/>
      <c r="BYC202" s="102"/>
      <c r="BYD202" s="102"/>
      <c r="BYE202" s="102"/>
      <c r="BYF202" s="102"/>
      <c r="BYG202" s="102"/>
      <c r="BYH202" s="102"/>
      <c r="BYI202" s="102"/>
      <c r="BYJ202" s="102"/>
      <c r="BYK202" s="102"/>
      <c r="BYL202" s="102"/>
      <c r="BYM202" s="102"/>
      <c r="BYN202" s="102"/>
      <c r="BYO202" s="102"/>
      <c r="BYP202" s="102"/>
      <c r="BYQ202" s="102"/>
      <c r="BYR202" s="102"/>
      <c r="BYS202" s="102"/>
      <c r="BYT202" s="102"/>
      <c r="BYU202" s="102"/>
      <c r="BYV202" s="102"/>
      <c r="BYW202" s="102"/>
      <c r="BYX202" s="102"/>
      <c r="BYY202" s="102"/>
      <c r="BYZ202" s="102"/>
      <c r="BZA202" s="102"/>
      <c r="BZB202" s="102"/>
      <c r="BZC202" s="102"/>
      <c r="BZD202" s="102"/>
      <c r="BZE202" s="102"/>
      <c r="BZF202" s="102"/>
      <c r="BZG202" s="102"/>
      <c r="BZH202" s="102"/>
      <c r="BZI202" s="102"/>
      <c r="BZJ202" s="102"/>
      <c r="BZK202" s="102"/>
      <c r="BZL202" s="102"/>
      <c r="BZM202" s="102"/>
      <c r="BZN202" s="102"/>
      <c r="BZO202" s="102"/>
      <c r="BZP202" s="102"/>
      <c r="BZQ202" s="102"/>
      <c r="BZR202" s="102"/>
      <c r="BZS202" s="102"/>
      <c r="BZT202" s="102"/>
      <c r="BZU202" s="102"/>
      <c r="BZV202" s="102"/>
      <c r="BZW202" s="102"/>
    </row>
    <row r="203" spans="2:2051" ht="15" customHeight="1">
      <c r="B203" s="112" t="s">
        <v>754</v>
      </c>
      <c r="C203" s="113" t="s">
        <v>393</v>
      </c>
      <c r="D203" s="113" t="s">
        <v>393</v>
      </c>
      <c r="E203" s="113" t="str">
        <f>'Alcance 3'!C92</f>
        <v>Material 1</v>
      </c>
      <c r="F203" s="113" t="str">
        <f t="shared" si="51"/>
        <v>Material 1</v>
      </c>
      <c r="G203" s="226" t="s">
        <v>803</v>
      </c>
      <c r="H203" s="237" t="s">
        <v>238</v>
      </c>
      <c r="I203" s="238">
        <v>3</v>
      </c>
      <c r="J203" s="126">
        <f>'Alcance 3'!D92</f>
        <v>0</v>
      </c>
      <c r="K203" s="117">
        <f>'Alcance 3'!E92</f>
        <v>0</v>
      </c>
      <c r="L203" s="113"/>
      <c r="M203" s="203">
        <v>1</v>
      </c>
      <c r="N203" s="117"/>
      <c r="O203" s="113">
        <f t="shared" si="52"/>
        <v>0</v>
      </c>
      <c r="P203" s="115">
        <f t="shared" si="46"/>
        <v>0</v>
      </c>
      <c r="Q203" s="299">
        <f>VLOOKUP(E203,'Datos 1-Factores emisión'!$B$789:$E$803,2,FALSE)</f>
        <v>0</v>
      </c>
      <c r="R203" s="121">
        <v>0</v>
      </c>
      <c r="S203" s="121">
        <v>0</v>
      </c>
      <c r="T203" s="121">
        <v>0</v>
      </c>
      <c r="U203" s="121">
        <v>0</v>
      </c>
      <c r="V203" s="120">
        <f t="shared" si="47"/>
        <v>0</v>
      </c>
      <c r="W203" s="121">
        <f t="shared" si="47"/>
        <v>0</v>
      </c>
      <c r="X203" s="121">
        <f t="shared" si="47"/>
        <v>0</v>
      </c>
      <c r="Y203" s="121">
        <v>0</v>
      </c>
      <c r="Z203" s="121">
        <v>0</v>
      </c>
      <c r="AA203" s="121">
        <f t="shared" si="48"/>
        <v>0</v>
      </c>
      <c r="AB203" s="120">
        <f>'Datos 2-Potenciales calent glob'!$D$6</f>
        <v>1</v>
      </c>
      <c r="AC203" s="121">
        <f>'Datos 2-Potenciales calent glob'!$D$31</f>
        <v>25</v>
      </c>
      <c r="AD203" s="121">
        <f>'Datos 2-Potenciales calent glob'!$D$32</f>
        <v>298</v>
      </c>
      <c r="AE203" s="123">
        <f>SUMIF('Datos 2-Potenciales calent glob'!$B$6:$B$56,Cálculos!E203,'Datos 2-Potenciales calent glob'!$D$6:$D$56)</f>
        <v>0</v>
      </c>
      <c r="AF203" s="121">
        <f>'Datos 2-Potenciales calent glob'!$D$6</f>
        <v>1</v>
      </c>
      <c r="AG203" s="121">
        <f>'Datos 2-Potenciales calent glob'!$D$6</f>
        <v>1</v>
      </c>
      <c r="AH203" s="120">
        <f t="shared" si="49"/>
        <v>0</v>
      </c>
      <c r="AI203" s="121">
        <f t="shared" si="49"/>
        <v>0</v>
      </c>
      <c r="AJ203" s="121">
        <f t="shared" si="49"/>
        <v>0</v>
      </c>
      <c r="AK203" s="121">
        <f t="shared" si="49"/>
        <v>0</v>
      </c>
      <c r="AL203" s="124">
        <f t="shared" si="50"/>
        <v>0</v>
      </c>
      <c r="AM203" s="121">
        <f t="shared" si="39"/>
        <v>0</v>
      </c>
      <c r="AN203" s="207">
        <f t="shared" si="37"/>
        <v>0</v>
      </c>
      <c r="AO203" s="102"/>
      <c r="AP203" s="102"/>
      <c r="AQ203" s="102"/>
      <c r="AR203" s="102"/>
      <c r="AS203" s="102"/>
      <c r="AT203" s="102"/>
      <c r="AU203" s="102"/>
      <c r="AV203" s="102"/>
      <c r="AW203" s="102"/>
      <c r="AX203" s="102"/>
      <c r="AY203" s="102"/>
      <c r="AZ203" s="102"/>
      <c r="BA203" s="102"/>
      <c r="BB203" s="102"/>
      <c r="BC203" s="102"/>
      <c r="BD203" s="102"/>
      <c r="BE203" s="102"/>
      <c r="BF203" s="102"/>
      <c r="BG203" s="102"/>
      <c r="BH203" s="102"/>
      <c r="BI203" s="102"/>
      <c r="BJ203" s="102"/>
      <c r="BK203" s="102"/>
      <c r="BL203" s="102"/>
      <c r="BM203" s="102"/>
      <c r="BN203" s="102"/>
      <c r="BO203" s="102"/>
      <c r="BP203" s="102"/>
      <c r="BQ203" s="102"/>
      <c r="BR203" s="102"/>
      <c r="BS203" s="102"/>
      <c r="BT203" s="102"/>
      <c r="BU203" s="102"/>
      <c r="BV203" s="102"/>
      <c r="BW203" s="102"/>
      <c r="BX203" s="102"/>
      <c r="BY203" s="102"/>
      <c r="BZ203" s="102"/>
      <c r="CA203" s="102"/>
      <c r="CB203" s="102"/>
      <c r="CC203" s="102"/>
      <c r="CD203" s="102"/>
      <c r="CE203" s="102"/>
      <c r="CF203" s="102"/>
      <c r="CG203" s="102"/>
      <c r="CH203" s="102"/>
      <c r="CI203" s="102"/>
      <c r="CJ203" s="102"/>
      <c r="CK203" s="102"/>
      <c r="CL203" s="102"/>
      <c r="CM203" s="102"/>
      <c r="CN203" s="102"/>
      <c r="CO203" s="102"/>
      <c r="CP203" s="102"/>
      <c r="CQ203" s="102"/>
      <c r="CR203" s="102"/>
      <c r="CS203" s="102"/>
      <c r="CT203" s="102"/>
      <c r="CU203" s="102"/>
      <c r="CV203" s="102"/>
      <c r="CW203" s="102"/>
      <c r="CX203" s="102"/>
      <c r="CY203" s="102"/>
      <c r="CZ203" s="102"/>
      <c r="DA203" s="102"/>
      <c r="DB203" s="102"/>
      <c r="DC203" s="102"/>
      <c r="DD203" s="102"/>
      <c r="DE203" s="102"/>
      <c r="DF203" s="102"/>
      <c r="DG203" s="102"/>
      <c r="DH203" s="102"/>
      <c r="DI203" s="102"/>
      <c r="DJ203" s="102"/>
      <c r="DK203" s="102"/>
      <c r="DL203" s="102"/>
      <c r="DM203" s="102"/>
      <c r="DN203" s="102"/>
      <c r="DO203" s="102"/>
      <c r="DP203" s="102"/>
      <c r="DQ203" s="102"/>
      <c r="DR203" s="102"/>
      <c r="DS203" s="102"/>
      <c r="DT203" s="102"/>
      <c r="DU203" s="102"/>
      <c r="DV203" s="102"/>
      <c r="DW203" s="102"/>
      <c r="DX203" s="102"/>
      <c r="DY203" s="102"/>
      <c r="DZ203" s="102"/>
      <c r="EA203" s="102"/>
      <c r="EB203" s="102"/>
      <c r="EC203" s="102"/>
      <c r="ED203" s="102"/>
      <c r="EE203" s="102"/>
      <c r="EF203" s="102"/>
      <c r="EG203" s="102"/>
      <c r="EH203" s="102"/>
      <c r="EI203" s="102"/>
      <c r="EJ203" s="102"/>
      <c r="EK203" s="102"/>
      <c r="EL203" s="102"/>
      <c r="EM203" s="102"/>
      <c r="EN203" s="102"/>
      <c r="EO203" s="102"/>
      <c r="EP203" s="102"/>
      <c r="EQ203" s="102"/>
      <c r="ER203" s="102"/>
      <c r="ES203" s="102"/>
      <c r="ET203" s="102"/>
      <c r="EU203" s="102"/>
      <c r="EV203" s="102"/>
      <c r="EW203" s="102"/>
      <c r="EX203" s="102"/>
      <c r="EY203" s="102"/>
      <c r="EZ203" s="102"/>
      <c r="FA203" s="102"/>
      <c r="FB203" s="102"/>
      <c r="FC203" s="102"/>
      <c r="FD203" s="102"/>
      <c r="FE203" s="102"/>
      <c r="FF203" s="102"/>
      <c r="FG203" s="102"/>
      <c r="FH203" s="102"/>
      <c r="FI203" s="102"/>
      <c r="FJ203" s="102"/>
      <c r="FK203" s="102"/>
      <c r="FL203" s="102"/>
      <c r="FM203" s="102"/>
      <c r="FN203" s="102"/>
      <c r="FO203" s="102"/>
      <c r="FP203" s="102"/>
      <c r="FQ203" s="102"/>
      <c r="FR203" s="102"/>
      <c r="FS203" s="102"/>
      <c r="FT203" s="102"/>
      <c r="FU203" s="102"/>
      <c r="FV203" s="102"/>
      <c r="FW203" s="102"/>
      <c r="FX203" s="102"/>
      <c r="FY203" s="102"/>
      <c r="FZ203" s="102"/>
      <c r="GA203" s="102"/>
      <c r="GB203" s="102"/>
      <c r="GC203" s="102"/>
      <c r="GD203" s="102"/>
      <c r="GE203" s="102"/>
      <c r="GF203" s="102"/>
      <c r="GG203" s="102"/>
      <c r="GH203" s="102"/>
      <c r="GI203" s="102"/>
      <c r="GJ203" s="102"/>
      <c r="GK203" s="102"/>
      <c r="GL203" s="102"/>
      <c r="GM203" s="102"/>
      <c r="GN203" s="102"/>
      <c r="GO203" s="102"/>
      <c r="GP203" s="102"/>
      <c r="GQ203" s="102"/>
      <c r="GR203" s="102"/>
      <c r="GS203" s="102"/>
      <c r="GT203" s="102"/>
      <c r="GU203" s="102"/>
      <c r="GV203" s="102"/>
      <c r="GW203" s="102"/>
      <c r="GX203" s="102"/>
      <c r="GY203" s="102"/>
      <c r="GZ203" s="102"/>
      <c r="HA203" s="102"/>
      <c r="HB203" s="102"/>
      <c r="HC203" s="102"/>
      <c r="HD203" s="102"/>
      <c r="HE203" s="102"/>
      <c r="HF203" s="102"/>
      <c r="HG203" s="102"/>
      <c r="HH203" s="102"/>
      <c r="HI203" s="102"/>
      <c r="HJ203" s="102"/>
      <c r="HK203" s="102"/>
      <c r="HL203" s="102"/>
      <c r="HM203" s="102"/>
      <c r="HN203" s="102"/>
      <c r="HO203" s="102"/>
      <c r="HP203" s="102"/>
      <c r="HQ203" s="102"/>
      <c r="HR203" s="102"/>
      <c r="HS203" s="102"/>
      <c r="HT203" s="102"/>
      <c r="HU203" s="102"/>
      <c r="HV203" s="102"/>
      <c r="HW203" s="102"/>
      <c r="HX203" s="102"/>
      <c r="HY203" s="102"/>
      <c r="HZ203" s="102"/>
      <c r="IA203" s="102"/>
      <c r="IB203" s="102"/>
      <c r="IC203" s="102"/>
      <c r="ID203" s="102"/>
      <c r="IE203" s="102"/>
      <c r="IF203" s="102"/>
      <c r="IG203" s="102"/>
      <c r="IH203" s="102"/>
      <c r="II203" s="102"/>
      <c r="IJ203" s="102"/>
      <c r="IK203" s="102"/>
      <c r="IL203" s="102"/>
      <c r="IM203" s="102"/>
      <c r="IN203" s="102"/>
      <c r="IO203" s="102"/>
      <c r="IP203" s="102"/>
      <c r="IQ203" s="102"/>
      <c r="IR203" s="102"/>
      <c r="IS203" s="102"/>
      <c r="IT203" s="102"/>
      <c r="IU203" s="102"/>
      <c r="IV203" s="102"/>
      <c r="IW203" s="102"/>
      <c r="IX203" s="102"/>
      <c r="IY203" s="102"/>
      <c r="IZ203" s="102"/>
      <c r="JA203" s="102"/>
      <c r="JB203" s="102"/>
      <c r="JC203" s="102"/>
      <c r="JD203" s="102"/>
      <c r="JE203" s="102"/>
      <c r="JF203" s="102"/>
      <c r="JG203" s="102"/>
      <c r="JH203" s="102"/>
      <c r="JI203" s="102"/>
      <c r="JJ203" s="102"/>
      <c r="JK203" s="102"/>
      <c r="JL203" s="102"/>
      <c r="JM203" s="102"/>
      <c r="JN203" s="102"/>
      <c r="JO203" s="102"/>
      <c r="JP203" s="102"/>
      <c r="JQ203" s="102"/>
      <c r="JR203" s="102"/>
      <c r="JS203" s="102"/>
      <c r="JT203" s="102"/>
      <c r="JU203" s="102"/>
      <c r="JV203" s="102"/>
      <c r="JW203" s="102"/>
      <c r="JX203" s="102"/>
      <c r="JY203" s="102"/>
      <c r="JZ203" s="102"/>
      <c r="KA203" s="102"/>
      <c r="KB203" s="102"/>
      <c r="KC203" s="102"/>
      <c r="KD203" s="102"/>
      <c r="KE203" s="102"/>
      <c r="KF203" s="102"/>
      <c r="KG203" s="102"/>
      <c r="KH203" s="102"/>
      <c r="KI203" s="102"/>
      <c r="KJ203" s="102"/>
      <c r="KK203" s="102"/>
      <c r="KL203" s="102"/>
      <c r="KM203" s="102"/>
      <c r="KN203" s="102"/>
      <c r="KO203" s="102"/>
      <c r="KP203" s="102"/>
      <c r="KQ203" s="102"/>
      <c r="KR203" s="102"/>
      <c r="KS203" s="102"/>
      <c r="KT203" s="102"/>
      <c r="KU203" s="102"/>
      <c r="KV203" s="102"/>
      <c r="KW203" s="102"/>
      <c r="KX203" s="102"/>
      <c r="KY203" s="102"/>
      <c r="KZ203" s="102"/>
      <c r="LA203" s="102"/>
      <c r="LB203" s="102"/>
      <c r="LC203" s="102"/>
      <c r="LD203" s="102"/>
      <c r="LE203" s="102"/>
      <c r="LF203" s="102"/>
      <c r="LG203" s="102"/>
      <c r="LH203" s="102"/>
      <c r="LI203" s="102"/>
      <c r="LJ203" s="102"/>
      <c r="LK203" s="102"/>
      <c r="LL203" s="102"/>
      <c r="LM203" s="102"/>
      <c r="LN203" s="102"/>
      <c r="LO203" s="102"/>
      <c r="LP203" s="102"/>
      <c r="LQ203" s="102"/>
      <c r="LR203" s="102"/>
      <c r="LS203" s="102"/>
      <c r="LT203" s="102"/>
      <c r="LU203" s="102"/>
      <c r="LV203" s="102"/>
      <c r="LW203" s="102"/>
      <c r="LX203" s="102"/>
      <c r="LY203" s="102"/>
      <c r="LZ203" s="102"/>
      <c r="MA203" s="102"/>
      <c r="MB203" s="102"/>
      <c r="MC203" s="102"/>
      <c r="MD203" s="102"/>
      <c r="ME203" s="102"/>
      <c r="MF203" s="102"/>
      <c r="MG203" s="102"/>
      <c r="MH203" s="102"/>
      <c r="MI203" s="102"/>
      <c r="MJ203" s="102"/>
      <c r="MK203" s="102"/>
      <c r="ML203" s="102"/>
      <c r="MM203" s="102"/>
      <c r="MN203" s="102"/>
      <c r="MO203" s="102"/>
      <c r="MP203" s="102"/>
      <c r="MQ203" s="102"/>
      <c r="MR203" s="102"/>
      <c r="MS203" s="102"/>
      <c r="MT203" s="102"/>
      <c r="MU203" s="102"/>
      <c r="MV203" s="102"/>
      <c r="MW203" s="102"/>
      <c r="MX203" s="102"/>
      <c r="MY203" s="102"/>
      <c r="MZ203" s="102"/>
      <c r="NA203" s="102"/>
      <c r="NB203" s="102"/>
      <c r="NC203" s="102"/>
      <c r="ND203" s="102"/>
      <c r="NE203" s="102"/>
      <c r="NF203" s="102"/>
      <c r="NG203" s="102"/>
      <c r="NH203" s="102"/>
      <c r="NI203" s="102"/>
      <c r="NJ203" s="102"/>
      <c r="NK203" s="102"/>
      <c r="NL203" s="102"/>
      <c r="NM203" s="102"/>
      <c r="NN203" s="102"/>
      <c r="NO203" s="102"/>
      <c r="NP203" s="102"/>
      <c r="NQ203" s="102"/>
      <c r="NR203" s="102"/>
      <c r="NS203" s="102"/>
      <c r="NT203" s="102"/>
      <c r="NU203" s="102"/>
      <c r="NV203" s="102"/>
      <c r="NW203" s="102"/>
      <c r="NX203" s="102"/>
      <c r="NY203" s="102"/>
      <c r="NZ203" s="102"/>
      <c r="OA203" s="102"/>
      <c r="OB203" s="102"/>
      <c r="OC203" s="102"/>
      <c r="OD203" s="102"/>
      <c r="OE203" s="102"/>
      <c r="OF203" s="102"/>
      <c r="OG203" s="102"/>
      <c r="OH203" s="102"/>
      <c r="OI203" s="102"/>
      <c r="OJ203" s="102"/>
      <c r="OK203" s="102"/>
      <c r="OL203" s="102"/>
      <c r="OM203" s="102"/>
      <c r="ON203" s="102"/>
      <c r="OO203" s="102"/>
      <c r="OP203" s="102"/>
      <c r="OQ203" s="102"/>
      <c r="OR203" s="102"/>
      <c r="OS203" s="102"/>
      <c r="OT203" s="102"/>
      <c r="OU203" s="102"/>
      <c r="OV203" s="102"/>
      <c r="OW203" s="102"/>
      <c r="OX203" s="102"/>
      <c r="OY203" s="102"/>
      <c r="OZ203" s="102"/>
      <c r="PA203" s="102"/>
      <c r="PB203" s="102"/>
      <c r="PC203" s="102"/>
      <c r="PD203" s="102"/>
      <c r="PE203" s="102"/>
      <c r="PF203" s="102"/>
      <c r="PG203" s="102"/>
      <c r="PH203" s="102"/>
      <c r="PI203" s="102"/>
      <c r="PJ203" s="102"/>
      <c r="PK203" s="102"/>
      <c r="PL203" s="102"/>
      <c r="PM203" s="102"/>
      <c r="PN203" s="102"/>
      <c r="PO203" s="102"/>
      <c r="PP203" s="102"/>
      <c r="PQ203" s="102"/>
      <c r="PR203" s="102"/>
      <c r="PS203" s="102"/>
      <c r="PT203" s="102"/>
      <c r="PU203" s="102"/>
      <c r="PV203" s="102"/>
      <c r="PW203" s="102"/>
      <c r="PX203" s="102"/>
      <c r="PY203" s="102"/>
      <c r="PZ203" s="102"/>
      <c r="QA203" s="102"/>
      <c r="QB203" s="102"/>
      <c r="QC203" s="102"/>
      <c r="QD203" s="102"/>
      <c r="QE203" s="102"/>
      <c r="QF203" s="102"/>
      <c r="QG203" s="102"/>
      <c r="QH203" s="102"/>
      <c r="QI203" s="102"/>
      <c r="QJ203" s="102"/>
      <c r="QK203" s="102"/>
      <c r="QL203" s="102"/>
      <c r="QM203" s="102"/>
      <c r="QN203" s="102"/>
      <c r="QO203" s="102"/>
      <c r="QP203" s="102"/>
      <c r="QQ203" s="102"/>
      <c r="QR203" s="102"/>
      <c r="QS203" s="102"/>
      <c r="QT203" s="102"/>
      <c r="QU203" s="102"/>
      <c r="QV203" s="102"/>
      <c r="QW203" s="102"/>
      <c r="QX203" s="102"/>
      <c r="QY203" s="102"/>
      <c r="QZ203" s="102"/>
      <c r="RA203" s="102"/>
      <c r="RB203" s="102"/>
      <c r="RC203" s="102"/>
      <c r="RD203" s="102"/>
      <c r="RE203" s="102"/>
      <c r="RF203" s="102"/>
      <c r="RG203" s="102"/>
      <c r="RH203" s="102"/>
      <c r="RI203" s="102"/>
      <c r="RJ203" s="102"/>
      <c r="RK203" s="102"/>
      <c r="RL203" s="102"/>
      <c r="RM203" s="102"/>
      <c r="RN203" s="102"/>
      <c r="RO203" s="102"/>
      <c r="RP203" s="102"/>
      <c r="RQ203" s="102"/>
      <c r="RR203" s="102"/>
      <c r="RS203" s="102"/>
      <c r="RT203" s="102"/>
      <c r="RU203" s="102"/>
      <c r="RV203" s="102"/>
      <c r="RW203" s="102"/>
      <c r="RX203" s="102"/>
      <c r="RY203" s="102"/>
      <c r="RZ203" s="102"/>
      <c r="SA203" s="102"/>
      <c r="SB203" s="102"/>
      <c r="SC203" s="102"/>
      <c r="SD203" s="102"/>
      <c r="SE203" s="102"/>
      <c r="SF203" s="102"/>
      <c r="SG203" s="102"/>
      <c r="SH203" s="102"/>
      <c r="SI203" s="102"/>
      <c r="SJ203" s="102"/>
      <c r="SK203" s="102"/>
      <c r="SL203" s="102"/>
      <c r="SM203" s="102"/>
      <c r="SN203" s="102"/>
      <c r="SO203" s="102"/>
      <c r="SP203" s="102"/>
      <c r="SQ203" s="102"/>
      <c r="SR203" s="102"/>
      <c r="SS203" s="102"/>
      <c r="ST203" s="102"/>
      <c r="SU203" s="102"/>
      <c r="SV203" s="102"/>
      <c r="SW203" s="102"/>
      <c r="SX203" s="102"/>
      <c r="SY203" s="102"/>
      <c r="SZ203" s="102"/>
      <c r="TA203" s="102"/>
      <c r="TB203" s="102"/>
      <c r="TC203" s="102"/>
      <c r="TD203" s="102"/>
      <c r="TE203" s="102"/>
      <c r="TF203" s="102"/>
      <c r="TG203" s="102"/>
      <c r="TH203" s="102"/>
      <c r="TI203" s="102"/>
      <c r="TJ203" s="102"/>
      <c r="TK203" s="102"/>
      <c r="TL203" s="102"/>
      <c r="TM203" s="102"/>
      <c r="TN203" s="102"/>
      <c r="TO203" s="102"/>
      <c r="TP203" s="102"/>
      <c r="TQ203" s="102"/>
      <c r="TR203" s="102"/>
      <c r="TS203" s="102"/>
      <c r="TT203" s="102"/>
      <c r="TU203" s="102"/>
      <c r="TV203" s="102"/>
      <c r="TW203" s="102"/>
      <c r="TX203" s="102"/>
      <c r="TY203" s="102"/>
      <c r="TZ203" s="102"/>
      <c r="UA203" s="102"/>
      <c r="UB203" s="102"/>
      <c r="UC203" s="102"/>
      <c r="UD203" s="102"/>
      <c r="UE203" s="102"/>
      <c r="UF203" s="102"/>
      <c r="UG203" s="102"/>
      <c r="UH203" s="102"/>
      <c r="UI203" s="102"/>
      <c r="UJ203" s="102"/>
      <c r="UK203" s="102"/>
      <c r="UL203" s="102"/>
      <c r="UM203" s="102"/>
      <c r="UN203" s="102"/>
      <c r="UO203" s="102"/>
      <c r="UP203" s="102"/>
      <c r="UQ203" s="102"/>
      <c r="UR203" s="102"/>
      <c r="US203" s="102"/>
      <c r="UT203" s="102"/>
      <c r="UU203" s="102"/>
      <c r="UV203" s="102"/>
      <c r="UW203" s="102"/>
      <c r="UX203" s="102"/>
      <c r="UY203" s="102"/>
      <c r="UZ203" s="102"/>
      <c r="VA203" s="102"/>
      <c r="VB203" s="102"/>
      <c r="VC203" s="102"/>
      <c r="VD203" s="102"/>
      <c r="VE203" s="102"/>
      <c r="VF203" s="102"/>
      <c r="VG203" s="102"/>
      <c r="VH203" s="102"/>
      <c r="VI203" s="102"/>
      <c r="VJ203" s="102"/>
      <c r="VK203" s="102"/>
      <c r="VL203" s="102"/>
      <c r="VM203" s="102"/>
      <c r="VN203" s="102"/>
      <c r="VO203" s="102"/>
      <c r="VP203" s="102"/>
      <c r="VQ203" s="102"/>
      <c r="VR203" s="102"/>
      <c r="VS203" s="102"/>
      <c r="VT203" s="102"/>
      <c r="VU203" s="102"/>
      <c r="VV203" s="102"/>
      <c r="VW203" s="102"/>
      <c r="VX203" s="102"/>
      <c r="VY203" s="102"/>
      <c r="VZ203" s="102"/>
      <c r="WA203" s="102"/>
      <c r="WB203" s="102"/>
      <c r="WC203" s="102"/>
      <c r="WD203" s="102"/>
      <c r="WE203" s="102"/>
      <c r="WF203" s="102"/>
      <c r="WG203" s="102"/>
      <c r="WH203" s="102"/>
      <c r="WI203" s="102"/>
      <c r="WJ203" s="102"/>
      <c r="WK203" s="102"/>
      <c r="WL203" s="102"/>
      <c r="WM203" s="102"/>
      <c r="WN203" s="102"/>
      <c r="WO203" s="102"/>
      <c r="WP203" s="102"/>
      <c r="WQ203" s="102"/>
      <c r="WR203" s="102"/>
      <c r="WS203" s="102"/>
      <c r="WT203" s="102"/>
      <c r="WU203" s="102"/>
      <c r="WV203" s="102"/>
      <c r="WW203" s="102"/>
      <c r="WX203" s="102"/>
      <c r="WY203" s="102"/>
      <c r="WZ203" s="102"/>
      <c r="XA203" s="102"/>
      <c r="XB203" s="102"/>
      <c r="XC203" s="102"/>
      <c r="XD203" s="102"/>
      <c r="XE203" s="102"/>
      <c r="XF203" s="102"/>
      <c r="XG203" s="102"/>
      <c r="XH203" s="102"/>
      <c r="XI203" s="102"/>
      <c r="XJ203" s="102"/>
      <c r="XK203" s="102"/>
      <c r="XL203" s="102"/>
      <c r="XM203" s="102"/>
      <c r="XN203" s="102"/>
      <c r="XO203" s="102"/>
      <c r="XP203" s="102"/>
      <c r="XQ203" s="102"/>
      <c r="XR203" s="102"/>
      <c r="XS203" s="102"/>
      <c r="XT203" s="102"/>
      <c r="XU203" s="102"/>
      <c r="XV203" s="102"/>
      <c r="XW203" s="102"/>
      <c r="XX203" s="102"/>
      <c r="XY203" s="102"/>
      <c r="XZ203" s="102"/>
      <c r="YA203" s="102"/>
      <c r="YB203" s="102"/>
      <c r="YC203" s="102"/>
      <c r="YD203" s="102"/>
      <c r="YE203" s="102"/>
      <c r="YF203" s="102"/>
      <c r="YG203" s="102"/>
      <c r="YH203" s="102"/>
      <c r="YI203" s="102"/>
      <c r="YJ203" s="102"/>
      <c r="YK203" s="102"/>
      <c r="YL203" s="102"/>
      <c r="YM203" s="102"/>
      <c r="YN203" s="102"/>
      <c r="YO203" s="102"/>
      <c r="YP203" s="102"/>
      <c r="YQ203" s="102"/>
      <c r="YR203" s="102"/>
      <c r="YS203" s="102"/>
      <c r="YT203" s="102"/>
      <c r="YU203" s="102"/>
      <c r="YV203" s="102"/>
      <c r="YW203" s="102"/>
      <c r="YX203" s="102"/>
      <c r="YY203" s="102"/>
      <c r="YZ203" s="102"/>
      <c r="ZA203" s="102"/>
      <c r="ZB203" s="102"/>
      <c r="ZC203" s="102"/>
      <c r="ZD203" s="102"/>
      <c r="ZE203" s="102"/>
      <c r="ZF203" s="102"/>
      <c r="ZG203" s="102"/>
      <c r="ZH203" s="102"/>
      <c r="ZI203" s="102"/>
      <c r="ZJ203" s="102"/>
      <c r="ZK203" s="102"/>
      <c r="ZL203" s="102"/>
      <c r="ZM203" s="102"/>
      <c r="ZN203" s="102"/>
      <c r="ZO203" s="102"/>
      <c r="ZP203" s="102"/>
      <c r="ZQ203" s="102"/>
      <c r="ZR203" s="102"/>
      <c r="ZS203" s="102"/>
      <c r="ZT203" s="102"/>
      <c r="ZU203" s="102"/>
      <c r="ZV203" s="102"/>
      <c r="ZW203" s="102"/>
      <c r="ZX203" s="102"/>
      <c r="ZY203" s="102"/>
      <c r="ZZ203" s="102"/>
      <c r="AAA203" s="102"/>
      <c r="AAB203" s="102"/>
      <c r="AAC203" s="102"/>
      <c r="AAD203" s="102"/>
      <c r="AAE203" s="102"/>
      <c r="AAF203" s="102"/>
      <c r="AAG203" s="102"/>
      <c r="AAH203" s="102"/>
      <c r="AAI203" s="102"/>
      <c r="AAJ203" s="102"/>
      <c r="AAK203" s="102"/>
      <c r="AAL203" s="102"/>
      <c r="AAM203" s="102"/>
      <c r="AAN203" s="102"/>
      <c r="AAO203" s="102"/>
      <c r="AAP203" s="102"/>
      <c r="AAQ203" s="102"/>
      <c r="AAR203" s="102"/>
      <c r="AAS203" s="102"/>
      <c r="AAT203" s="102"/>
      <c r="AAU203" s="102"/>
      <c r="AAV203" s="102"/>
      <c r="AAW203" s="102"/>
      <c r="AAX203" s="102"/>
      <c r="AAY203" s="102"/>
      <c r="AAZ203" s="102"/>
      <c r="ABA203" s="102"/>
      <c r="ABB203" s="102"/>
      <c r="ABC203" s="102"/>
      <c r="ABD203" s="102"/>
      <c r="ABE203" s="102"/>
      <c r="ABF203" s="102"/>
      <c r="ABG203" s="102"/>
      <c r="ABH203" s="102"/>
      <c r="ABI203" s="102"/>
      <c r="ABJ203" s="102"/>
      <c r="ABK203" s="102"/>
      <c r="ABL203" s="102"/>
      <c r="ABM203" s="102"/>
      <c r="ABN203" s="102"/>
      <c r="ABO203" s="102"/>
      <c r="ABP203" s="102"/>
      <c r="ABQ203" s="102"/>
      <c r="ABR203" s="102"/>
      <c r="ABS203" s="102"/>
      <c r="ABT203" s="102"/>
      <c r="ABU203" s="102"/>
      <c r="ABV203" s="102"/>
      <c r="ABW203" s="102"/>
      <c r="ABX203" s="102"/>
      <c r="ABY203" s="102"/>
      <c r="ABZ203" s="102"/>
      <c r="ACA203" s="102"/>
      <c r="ACB203" s="102"/>
      <c r="ACC203" s="102"/>
      <c r="ACD203" s="102"/>
      <c r="ACE203" s="102"/>
      <c r="ACF203" s="102"/>
      <c r="ACG203" s="102"/>
      <c r="ACH203" s="102"/>
      <c r="ACI203" s="102"/>
      <c r="ACJ203" s="102"/>
      <c r="ACK203" s="102"/>
      <c r="ACL203" s="102"/>
      <c r="ACM203" s="102"/>
      <c r="ACN203" s="102"/>
      <c r="ACO203" s="102"/>
      <c r="ACP203" s="102"/>
      <c r="ACQ203" s="102"/>
      <c r="ACR203" s="102"/>
      <c r="ACS203" s="102"/>
      <c r="ACT203" s="102"/>
      <c r="ACU203" s="102"/>
      <c r="ACV203" s="102"/>
      <c r="ACW203" s="102"/>
      <c r="ACX203" s="102"/>
      <c r="ACY203" s="102"/>
      <c r="ACZ203" s="102"/>
      <c r="ADA203" s="102"/>
      <c r="ADB203" s="102"/>
      <c r="ADC203" s="102"/>
      <c r="ADD203" s="102"/>
      <c r="ADE203" s="102"/>
      <c r="ADF203" s="102"/>
      <c r="ADG203" s="102"/>
      <c r="ADH203" s="102"/>
      <c r="ADI203" s="102"/>
      <c r="ADJ203" s="102"/>
      <c r="ADK203" s="102"/>
      <c r="ADL203" s="102"/>
      <c r="ADM203" s="102"/>
      <c r="ADN203" s="102"/>
      <c r="ADO203" s="102"/>
      <c r="ADP203" s="102"/>
      <c r="ADQ203" s="102"/>
      <c r="ADR203" s="102"/>
      <c r="ADS203" s="102"/>
      <c r="ADT203" s="102"/>
      <c r="ADU203" s="102"/>
      <c r="ADV203" s="102"/>
      <c r="ADW203" s="102"/>
      <c r="ADX203" s="102"/>
      <c r="ADY203" s="102"/>
      <c r="ADZ203" s="102"/>
      <c r="AEA203" s="102"/>
      <c r="AEB203" s="102"/>
      <c r="AEC203" s="102"/>
      <c r="AED203" s="102"/>
      <c r="AEE203" s="102"/>
      <c r="AEF203" s="102"/>
      <c r="AEG203" s="102"/>
      <c r="AEH203" s="102"/>
      <c r="AEI203" s="102"/>
      <c r="AEJ203" s="102"/>
      <c r="AEK203" s="102"/>
      <c r="AEL203" s="102"/>
      <c r="AEM203" s="102"/>
      <c r="AEN203" s="102"/>
      <c r="AEO203" s="102"/>
      <c r="AEP203" s="102"/>
      <c r="AEQ203" s="102"/>
      <c r="AER203" s="102"/>
      <c r="AES203" s="102"/>
      <c r="AET203" s="102"/>
      <c r="AEU203" s="102"/>
      <c r="AEV203" s="102"/>
      <c r="AEW203" s="102"/>
      <c r="AEX203" s="102"/>
      <c r="AEY203" s="102"/>
      <c r="AEZ203" s="102"/>
      <c r="AFA203" s="102"/>
      <c r="AFB203" s="102"/>
      <c r="AFC203" s="102"/>
      <c r="AFD203" s="102"/>
      <c r="AFE203" s="102"/>
      <c r="AFF203" s="102"/>
      <c r="AFG203" s="102"/>
      <c r="AFH203" s="102"/>
      <c r="AFI203" s="102"/>
      <c r="AFJ203" s="102"/>
      <c r="AFK203" s="102"/>
      <c r="AFL203" s="102"/>
      <c r="AFM203" s="102"/>
      <c r="AFN203" s="102"/>
      <c r="AFO203" s="102"/>
      <c r="AFP203" s="102"/>
      <c r="AFQ203" s="102"/>
      <c r="AFR203" s="102"/>
      <c r="AFS203" s="102"/>
      <c r="AFT203" s="102"/>
      <c r="AFU203" s="102"/>
      <c r="AFV203" s="102"/>
      <c r="AFW203" s="102"/>
      <c r="AFX203" s="102"/>
      <c r="AFY203" s="102"/>
      <c r="AFZ203" s="102"/>
      <c r="AGA203" s="102"/>
      <c r="AGB203" s="102"/>
      <c r="AGC203" s="102"/>
      <c r="AGD203" s="102"/>
      <c r="AGE203" s="102"/>
      <c r="AGF203" s="102"/>
      <c r="AGG203" s="102"/>
      <c r="AGH203" s="102"/>
      <c r="AGI203" s="102"/>
      <c r="AGJ203" s="102"/>
      <c r="AGK203" s="102"/>
      <c r="AGL203" s="102"/>
      <c r="AGM203" s="102"/>
      <c r="AGN203" s="102"/>
      <c r="AGO203" s="102"/>
      <c r="AGP203" s="102"/>
      <c r="AGQ203" s="102"/>
      <c r="AGR203" s="102"/>
      <c r="AGS203" s="102"/>
      <c r="AGT203" s="102"/>
      <c r="AGU203" s="102"/>
      <c r="AGV203" s="102"/>
      <c r="AGW203" s="102"/>
      <c r="AGX203" s="102"/>
      <c r="AGY203" s="102"/>
      <c r="AGZ203" s="102"/>
      <c r="AHA203" s="102"/>
      <c r="AHB203" s="102"/>
      <c r="AHC203" s="102"/>
      <c r="AHD203" s="102"/>
      <c r="AHE203" s="102"/>
      <c r="AHF203" s="102"/>
      <c r="AHG203" s="102"/>
      <c r="AHH203" s="102"/>
      <c r="AHI203" s="102"/>
      <c r="AHJ203" s="102"/>
      <c r="AHK203" s="102"/>
      <c r="AHL203" s="102"/>
      <c r="AHM203" s="102"/>
      <c r="AHN203" s="102"/>
      <c r="AHO203" s="102"/>
      <c r="AHP203" s="102"/>
      <c r="AHQ203" s="102"/>
      <c r="AHR203" s="102"/>
      <c r="AHS203" s="102"/>
      <c r="AHT203" s="102"/>
      <c r="AHU203" s="102"/>
      <c r="AHV203" s="102"/>
      <c r="AHW203" s="102"/>
      <c r="AHX203" s="102"/>
      <c r="AHY203" s="102"/>
      <c r="AHZ203" s="102"/>
      <c r="AIA203" s="102"/>
      <c r="AIB203" s="102"/>
      <c r="AIC203" s="102"/>
      <c r="AID203" s="102"/>
      <c r="AIE203" s="102"/>
      <c r="AIF203" s="102"/>
      <c r="AIG203" s="102"/>
      <c r="AIH203" s="102"/>
      <c r="AII203" s="102"/>
      <c r="AIJ203" s="102"/>
      <c r="AIK203" s="102"/>
      <c r="AIL203" s="102"/>
      <c r="AIM203" s="102"/>
      <c r="AIN203" s="102"/>
      <c r="AIO203" s="102"/>
      <c r="AIP203" s="102"/>
      <c r="AIQ203" s="102"/>
      <c r="AIR203" s="102"/>
      <c r="AIS203" s="102"/>
      <c r="AIT203" s="102"/>
      <c r="AIU203" s="102"/>
      <c r="AIV203" s="102"/>
      <c r="AIW203" s="102"/>
      <c r="AIX203" s="102"/>
      <c r="AIY203" s="102"/>
      <c r="AIZ203" s="102"/>
      <c r="AJA203" s="102"/>
      <c r="AJB203" s="102"/>
      <c r="AJC203" s="102"/>
      <c r="AJD203" s="102"/>
      <c r="AJE203" s="102"/>
      <c r="AJF203" s="102"/>
      <c r="AJG203" s="102"/>
      <c r="AJH203" s="102"/>
      <c r="AJI203" s="102"/>
      <c r="AJJ203" s="102"/>
      <c r="AJK203" s="102"/>
      <c r="AJL203" s="102"/>
      <c r="AJM203" s="102"/>
      <c r="AJN203" s="102"/>
      <c r="AJO203" s="102"/>
      <c r="AJP203" s="102"/>
      <c r="AJQ203" s="102"/>
      <c r="AJR203" s="102"/>
      <c r="AJS203" s="102"/>
      <c r="AJT203" s="102"/>
      <c r="AJU203" s="102"/>
      <c r="AJV203" s="102"/>
      <c r="AJW203" s="102"/>
      <c r="AJX203" s="102"/>
      <c r="AJY203" s="102"/>
      <c r="AJZ203" s="102"/>
      <c r="AKA203" s="102"/>
      <c r="AKB203" s="102"/>
      <c r="AKC203" s="102"/>
      <c r="AKD203" s="102"/>
      <c r="AKE203" s="102"/>
      <c r="AKF203" s="102"/>
      <c r="AKG203" s="102"/>
      <c r="AKH203" s="102"/>
      <c r="AKI203" s="102"/>
      <c r="AKJ203" s="102"/>
      <c r="AKK203" s="102"/>
      <c r="AKL203" s="102"/>
      <c r="AKM203" s="102"/>
      <c r="AKN203" s="102"/>
      <c r="AKO203" s="102"/>
      <c r="AKP203" s="102"/>
      <c r="AKQ203" s="102"/>
      <c r="AKR203" s="102"/>
      <c r="AKS203" s="102"/>
      <c r="AKT203" s="102"/>
      <c r="AKU203" s="102"/>
      <c r="AKV203" s="102"/>
      <c r="AKW203" s="102"/>
      <c r="AKX203" s="102"/>
      <c r="AKY203" s="102"/>
      <c r="AKZ203" s="102"/>
      <c r="ALA203" s="102"/>
      <c r="ALB203" s="102"/>
      <c r="ALC203" s="102"/>
      <c r="ALD203" s="102"/>
      <c r="ALE203" s="102"/>
      <c r="ALF203" s="102"/>
      <c r="ALG203" s="102"/>
      <c r="ALH203" s="102"/>
      <c r="ALI203" s="102"/>
      <c r="ALJ203" s="102"/>
      <c r="ALK203" s="102"/>
      <c r="ALL203" s="102"/>
      <c r="ALM203" s="102"/>
      <c r="ALN203" s="102"/>
      <c r="ALO203" s="102"/>
      <c r="ALP203" s="102"/>
      <c r="ALQ203" s="102"/>
      <c r="ALR203" s="102"/>
      <c r="ALS203" s="102"/>
      <c r="ALT203" s="102"/>
      <c r="ALU203" s="102"/>
      <c r="ALV203" s="102"/>
      <c r="ALW203" s="102"/>
      <c r="ALX203" s="102"/>
      <c r="ALY203" s="102"/>
      <c r="ALZ203" s="102"/>
      <c r="AMA203" s="102"/>
      <c r="AMB203" s="102"/>
      <c r="AMC203" s="102"/>
      <c r="AMD203" s="102"/>
      <c r="AME203" s="102"/>
      <c r="AMF203" s="102"/>
      <c r="AMG203" s="102"/>
      <c r="AMH203" s="102"/>
      <c r="AMI203" s="102"/>
      <c r="AMJ203" s="102"/>
      <c r="AMK203" s="102"/>
      <c r="AML203" s="102"/>
      <c r="AMM203" s="102"/>
      <c r="AMN203" s="102"/>
      <c r="AMO203" s="102"/>
      <c r="AMP203" s="102"/>
      <c r="AMQ203" s="102"/>
      <c r="AMR203" s="102"/>
      <c r="AMS203" s="102"/>
      <c r="AMT203" s="102"/>
      <c r="AMU203" s="102"/>
      <c r="AMV203" s="102"/>
      <c r="AMW203" s="102"/>
      <c r="AMX203" s="102"/>
      <c r="AMY203" s="102"/>
      <c r="AMZ203" s="102"/>
      <c r="ANA203" s="102"/>
      <c r="ANB203" s="102"/>
      <c r="ANC203" s="102"/>
      <c r="AND203" s="102"/>
      <c r="ANE203" s="102"/>
      <c r="ANF203" s="102"/>
      <c r="ANG203" s="102"/>
      <c r="ANH203" s="102"/>
      <c r="ANI203" s="102"/>
      <c r="ANJ203" s="102"/>
      <c r="ANK203" s="102"/>
      <c r="ANL203" s="102"/>
      <c r="ANM203" s="102"/>
      <c r="ANN203" s="102"/>
      <c r="ANO203" s="102"/>
      <c r="ANP203" s="102"/>
      <c r="ANQ203" s="102"/>
      <c r="ANR203" s="102"/>
      <c r="ANS203" s="102"/>
      <c r="ANT203" s="102"/>
      <c r="ANU203" s="102"/>
      <c r="ANV203" s="102"/>
      <c r="ANW203" s="102"/>
      <c r="ANX203" s="102"/>
      <c r="ANY203" s="102"/>
      <c r="ANZ203" s="102"/>
      <c r="AOA203" s="102"/>
      <c r="AOB203" s="102"/>
      <c r="AOC203" s="102"/>
      <c r="AOD203" s="102"/>
      <c r="AOE203" s="102"/>
      <c r="AOF203" s="102"/>
      <c r="AOG203" s="102"/>
      <c r="AOH203" s="102"/>
      <c r="AOI203" s="102"/>
      <c r="AOJ203" s="102"/>
      <c r="AOK203" s="102"/>
      <c r="AOL203" s="102"/>
      <c r="AOM203" s="102"/>
      <c r="AON203" s="102"/>
      <c r="AOO203" s="102"/>
      <c r="AOP203" s="102"/>
      <c r="AOQ203" s="102"/>
      <c r="AOR203" s="102"/>
      <c r="AOS203" s="102"/>
      <c r="AOT203" s="102"/>
      <c r="AOU203" s="102"/>
      <c r="AOV203" s="102"/>
      <c r="AOW203" s="102"/>
      <c r="AOX203" s="102"/>
      <c r="AOY203" s="102"/>
      <c r="AOZ203" s="102"/>
      <c r="APA203" s="102"/>
      <c r="APB203" s="102"/>
      <c r="APC203" s="102"/>
      <c r="APD203" s="102"/>
      <c r="APE203" s="102"/>
      <c r="APF203" s="102"/>
      <c r="APG203" s="102"/>
      <c r="APH203" s="102"/>
      <c r="API203" s="102"/>
      <c r="APJ203" s="102"/>
      <c r="APK203" s="102"/>
      <c r="APL203" s="102"/>
      <c r="APM203" s="102"/>
      <c r="APN203" s="102"/>
      <c r="APO203" s="102"/>
      <c r="APP203" s="102"/>
      <c r="APQ203" s="102"/>
      <c r="APR203" s="102"/>
      <c r="APS203" s="102"/>
      <c r="APT203" s="102"/>
      <c r="APU203" s="102"/>
      <c r="APV203" s="102"/>
      <c r="APW203" s="102"/>
      <c r="APX203" s="102"/>
      <c r="APY203" s="102"/>
      <c r="APZ203" s="102"/>
      <c r="AQA203" s="102"/>
      <c r="AQB203" s="102"/>
      <c r="AQC203" s="102"/>
      <c r="AQD203" s="102"/>
      <c r="AQE203" s="102"/>
      <c r="AQF203" s="102"/>
      <c r="AQG203" s="102"/>
      <c r="AQH203" s="102"/>
      <c r="AQI203" s="102"/>
      <c r="AQJ203" s="102"/>
      <c r="AQK203" s="102"/>
      <c r="AQL203" s="102"/>
      <c r="AQM203" s="102"/>
      <c r="AQN203" s="102"/>
      <c r="AQO203" s="102"/>
      <c r="AQP203" s="102"/>
      <c r="AQQ203" s="102"/>
      <c r="AQR203" s="102"/>
      <c r="AQS203" s="102"/>
      <c r="AQT203" s="102"/>
      <c r="AQU203" s="102"/>
      <c r="AQV203" s="102"/>
      <c r="AQW203" s="102"/>
      <c r="AQX203" s="102"/>
      <c r="AQY203" s="102"/>
      <c r="AQZ203" s="102"/>
      <c r="ARA203" s="102"/>
      <c r="ARB203" s="102"/>
      <c r="ARC203" s="102"/>
      <c r="ARD203" s="102"/>
      <c r="ARE203" s="102"/>
      <c r="ARF203" s="102"/>
      <c r="ARG203" s="102"/>
      <c r="ARH203" s="102"/>
      <c r="ARI203" s="102"/>
      <c r="ARJ203" s="102"/>
      <c r="ARK203" s="102"/>
      <c r="ARL203" s="102"/>
      <c r="ARM203" s="102"/>
      <c r="ARN203" s="102"/>
      <c r="ARO203" s="102"/>
      <c r="ARP203" s="102"/>
      <c r="ARQ203" s="102"/>
      <c r="ARR203" s="102"/>
      <c r="ARS203" s="102"/>
      <c r="ART203" s="102"/>
      <c r="ARU203" s="102"/>
      <c r="ARV203" s="102"/>
      <c r="ARW203" s="102"/>
      <c r="ARX203" s="102"/>
      <c r="ARY203" s="102"/>
      <c r="ARZ203" s="102"/>
      <c r="ASA203" s="102"/>
      <c r="ASB203" s="102"/>
      <c r="ASC203" s="102"/>
      <c r="ASD203" s="102"/>
      <c r="ASE203" s="102"/>
      <c r="ASF203" s="102"/>
      <c r="ASG203" s="102"/>
      <c r="ASH203" s="102"/>
      <c r="ASI203" s="102"/>
      <c r="ASJ203" s="102"/>
      <c r="ASK203" s="102"/>
      <c r="ASL203" s="102"/>
      <c r="ASM203" s="102"/>
      <c r="ASN203" s="102"/>
      <c r="ASO203" s="102"/>
      <c r="ASP203" s="102"/>
      <c r="ASQ203" s="102"/>
      <c r="ASR203" s="102"/>
      <c r="ASS203" s="102"/>
      <c r="AST203" s="102"/>
      <c r="ASU203" s="102"/>
      <c r="ASV203" s="102"/>
      <c r="ASW203" s="102"/>
      <c r="ASX203" s="102"/>
      <c r="ASY203" s="102"/>
      <c r="ASZ203" s="102"/>
      <c r="ATA203" s="102"/>
      <c r="ATB203" s="102"/>
      <c r="ATC203" s="102"/>
      <c r="ATD203" s="102"/>
      <c r="ATE203" s="102"/>
      <c r="ATF203" s="102"/>
      <c r="ATG203" s="102"/>
      <c r="ATH203" s="102"/>
      <c r="ATI203" s="102"/>
      <c r="ATJ203" s="102"/>
      <c r="ATK203" s="102"/>
      <c r="ATL203" s="102"/>
      <c r="ATM203" s="102"/>
      <c r="ATN203" s="102"/>
      <c r="ATO203" s="102"/>
      <c r="ATP203" s="102"/>
      <c r="ATQ203" s="102"/>
      <c r="ATR203" s="102"/>
      <c r="ATS203" s="102"/>
      <c r="ATT203" s="102"/>
      <c r="ATU203" s="102"/>
      <c r="ATV203" s="102"/>
      <c r="ATW203" s="102"/>
      <c r="ATX203" s="102"/>
      <c r="ATY203" s="102"/>
      <c r="ATZ203" s="102"/>
      <c r="AUA203" s="102"/>
      <c r="AUB203" s="102"/>
      <c r="AUC203" s="102"/>
      <c r="AUD203" s="102"/>
      <c r="AUE203" s="102"/>
      <c r="AUF203" s="102"/>
      <c r="AUG203" s="102"/>
      <c r="AUH203" s="102"/>
      <c r="AUI203" s="102"/>
      <c r="AUJ203" s="102"/>
      <c r="AUK203" s="102"/>
      <c r="AUL203" s="102"/>
      <c r="AUM203" s="102"/>
      <c r="AUN203" s="102"/>
      <c r="AUO203" s="102"/>
      <c r="AUP203" s="102"/>
      <c r="AUQ203" s="102"/>
      <c r="AUR203" s="102"/>
      <c r="AUS203" s="102"/>
      <c r="AUT203" s="102"/>
      <c r="AUU203" s="102"/>
      <c r="AUV203" s="102"/>
      <c r="AUW203" s="102"/>
      <c r="AUX203" s="102"/>
      <c r="AUY203" s="102"/>
      <c r="AUZ203" s="102"/>
      <c r="AVA203" s="102"/>
      <c r="AVB203" s="102"/>
      <c r="AVC203" s="102"/>
      <c r="AVD203" s="102"/>
      <c r="AVE203" s="102"/>
      <c r="AVF203" s="102"/>
      <c r="AVG203" s="102"/>
      <c r="AVH203" s="102"/>
      <c r="AVI203" s="102"/>
      <c r="AVJ203" s="102"/>
      <c r="AVK203" s="102"/>
      <c r="AVL203" s="102"/>
      <c r="AVM203" s="102"/>
      <c r="AVN203" s="102"/>
      <c r="AVO203" s="102"/>
      <c r="AVP203" s="102"/>
      <c r="AVQ203" s="102"/>
      <c r="AVR203" s="102"/>
      <c r="AVS203" s="102"/>
      <c r="AVT203" s="102"/>
      <c r="AVU203" s="102"/>
      <c r="AVV203" s="102"/>
      <c r="AVW203" s="102"/>
      <c r="AVX203" s="102"/>
      <c r="AVY203" s="102"/>
      <c r="AVZ203" s="102"/>
      <c r="AWA203" s="102"/>
      <c r="AWB203" s="102"/>
      <c r="AWC203" s="102"/>
      <c r="AWD203" s="102"/>
      <c r="AWE203" s="102"/>
      <c r="AWF203" s="102"/>
      <c r="AWG203" s="102"/>
      <c r="AWH203" s="102"/>
      <c r="AWI203" s="102"/>
      <c r="AWJ203" s="102"/>
      <c r="AWK203" s="102"/>
      <c r="AWL203" s="102"/>
      <c r="AWM203" s="102"/>
      <c r="AWN203" s="102"/>
      <c r="AWO203" s="102"/>
      <c r="AWP203" s="102"/>
      <c r="AWQ203" s="102"/>
      <c r="AWR203" s="102"/>
      <c r="AWS203" s="102"/>
      <c r="AWT203" s="102"/>
      <c r="AWU203" s="102"/>
      <c r="AWV203" s="102"/>
      <c r="AWW203" s="102"/>
      <c r="AWX203" s="102"/>
      <c r="AWY203" s="102"/>
      <c r="AWZ203" s="102"/>
      <c r="AXA203" s="102"/>
      <c r="AXB203" s="102"/>
      <c r="AXC203" s="102"/>
      <c r="AXD203" s="102"/>
      <c r="AXE203" s="102"/>
      <c r="AXF203" s="102"/>
      <c r="AXG203" s="102"/>
      <c r="AXH203" s="102"/>
      <c r="AXI203" s="102"/>
      <c r="AXJ203" s="102"/>
      <c r="AXK203" s="102"/>
      <c r="AXL203" s="102"/>
      <c r="AXM203" s="102"/>
      <c r="AXN203" s="102"/>
      <c r="AXO203" s="102"/>
      <c r="AXP203" s="102"/>
      <c r="AXQ203" s="102"/>
      <c r="AXR203" s="102"/>
      <c r="AXS203" s="102"/>
      <c r="AXT203" s="102"/>
      <c r="AXU203" s="102"/>
      <c r="AXV203" s="102"/>
      <c r="AXW203" s="102"/>
      <c r="AXX203" s="102"/>
      <c r="AXY203" s="102"/>
      <c r="AXZ203" s="102"/>
      <c r="AYA203" s="102"/>
      <c r="AYB203" s="102"/>
      <c r="AYC203" s="102"/>
      <c r="AYD203" s="102"/>
      <c r="AYE203" s="102"/>
      <c r="AYF203" s="102"/>
      <c r="AYG203" s="102"/>
      <c r="AYH203" s="102"/>
      <c r="AYI203" s="102"/>
      <c r="AYJ203" s="102"/>
      <c r="AYK203" s="102"/>
      <c r="AYL203" s="102"/>
      <c r="AYM203" s="102"/>
      <c r="AYN203" s="102"/>
      <c r="AYO203" s="102"/>
      <c r="AYP203" s="102"/>
      <c r="AYQ203" s="102"/>
      <c r="AYR203" s="102"/>
      <c r="AYS203" s="102"/>
      <c r="AYT203" s="102"/>
      <c r="AYU203" s="102"/>
      <c r="AYV203" s="102"/>
      <c r="AYW203" s="102"/>
      <c r="AYX203" s="102"/>
      <c r="AYY203" s="102"/>
      <c r="AYZ203" s="102"/>
      <c r="AZA203" s="102"/>
      <c r="AZB203" s="102"/>
      <c r="AZC203" s="102"/>
      <c r="AZD203" s="102"/>
      <c r="AZE203" s="102"/>
      <c r="AZF203" s="102"/>
      <c r="AZG203" s="102"/>
      <c r="AZH203" s="102"/>
      <c r="AZI203" s="102"/>
      <c r="AZJ203" s="102"/>
      <c r="AZK203" s="102"/>
      <c r="AZL203" s="102"/>
      <c r="AZM203" s="102"/>
      <c r="AZN203" s="102"/>
      <c r="AZO203" s="102"/>
      <c r="AZP203" s="102"/>
      <c r="AZQ203" s="102"/>
      <c r="AZR203" s="102"/>
      <c r="AZS203" s="102"/>
      <c r="AZT203" s="102"/>
      <c r="AZU203" s="102"/>
      <c r="AZV203" s="102"/>
      <c r="AZW203" s="102"/>
      <c r="AZX203" s="102"/>
      <c r="AZY203" s="102"/>
      <c r="AZZ203" s="102"/>
      <c r="BAA203" s="102"/>
      <c r="BAB203" s="102"/>
      <c r="BAC203" s="102"/>
      <c r="BAD203" s="102"/>
      <c r="BAE203" s="102"/>
      <c r="BAF203" s="102"/>
      <c r="BAG203" s="102"/>
      <c r="BAH203" s="102"/>
      <c r="BAI203" s="102"/>
      <c r="BAJ203" s="102"/>
      <c r="BAK203" s="102"/>
      <c r="BAL203" s="102"/>
      <c r="BAM203" s="102"/>
      <c r="BAN203" s="102"/>
      <c r="BAO203" s="102"/>
      <c r="BAP203" s="102"/>
      <c r="BAQ203" s="102"/>
      <c r="BAR203" s="102"/>
      <c r="BAS203" s="102"/>
      <c r="BAT203" s="102"/>
      <c r="BAU203" s="102"/>
      <c r="BAV203" s="102"/>
      <c r="BAW203" s="102"/>
      <c r="BAX203" s="102"/>
      <c r="BAY203" s="102"/>
      <c r="BAZ203" s="102"/>
      <c r="BBA203" s="102"/>
      <c r="BBB203" s="102"/>
      <c r="BBC203" s="102"/>
      <c r="BBD203" s="102"/>
      <c r="BBE203" s="102"/>
      <c r="BBF203" s="102"/>
      <c r="BBG203" s="102"/>
      <c r="BBH203" s="102"/>
      <c r="BBI203" s="102"/>
      <c r="BBJ203" s="102"/>
      <c r="BBK203" s="102"/>
      <c r="BBL203" s="102"/>
      <c r="BBM203" s="102"/>
      <c r="BBN203" s="102"/>
      <c r="BBO203" s="102"/>
      <c r="BBP203" s="102"/>
      <c r="BBQ203" s="102"/>
      <c r="BBR203" s="102"/>
      <c r="BBS203" s="102"/>
      <c r="BBT203" s="102"/>
      <c r="BBU203" s="102"/>
      <c r="BBV203" s="102"/>
      <c r="BBW203" s="102"/>
      <c r="BBX203" s="102"/>
      <c r="BBY203" s="102"/>
      <c r="BBZ203" s="102"/>
      <c r="BCA203" s="102"/>
      <c r="BCB203" s="102"/>
      <c r="BCC203" s="102"/>
      <c r="BCD203" s="102"/>
      <c r="BCE203" s="102"/>
      <c r="BCF203" s="102"/>
      <c r="BCG203" s="102"/>
      <c r="BCH203" s="102"/>
      <c r="BCI203" s="102"/>
      <c r="BCJ203" s="102"/>
      <c r="BCK203" s="102"/>
      <c r="BCL203" s="102"/>
      <c r="BCM203" s="102"/>
      <c r="BCN203" s="102"/>
      <c r="BCO203" s="102"/>
      <c r="BCP203" s="102"/>
      <c r="BCQ203" s="102"/>
      <c r="BCR203" s="102"/>
      <c r="BCS203" s="102"/>
      <c r="BCT203" s="102"/>
      <c r="BCU203" s="102"/>
      <c r="BCV203" s="102"/>
      <c r="BCW203" s="102"/>
      <c r="BCX203" s="102"/>
      <c r="BCY203" s="102"/>
      <c r="BCZ203" s="102"/>
      <c r="BDA203" s="102"/>
      <c r="BDB203" s="102"/>
      <c r="BDC203" s="102"/>
      <c r="BDD203" s="102"/>
      <c r="BDE203" s="102"/>
      <c r="BDF203" s="102"/>
      <c r="BDG203" s="102"/>
      <c r="BDH203" s="102"/>
      <c r="BDI203" s="102"/>
      <c r="BDJ203" s="102"/>
      <c r="BDK203" s="102"/>
      <c r="BDL203" s="102"/>
      <c r="BDM203" s="102"/>
      <c r="BDN203" s="102"/>
      <c r="BDO203" s="102"/>
      <c r="BDP203" s="102"/>
      <c r="BDQ203" s="102"/>
      <c r="BDR203" s="102"/>
      <c r="BDS203" s="102"/>
      <c r="BDT203" s="102"/>
      <c r="BDU203" s="102"/>
      <c r="BDV203" s="102"/>
      <c r="BDW203" s="102"/>
      <c r="BDX203" s="102"/>
      <c r="BDY203" s="102"/>
      <c r="BDZ203" s="102"/>
      <c r="BEA203" s="102"/>
      <c r="BEB203" s="102"/>
      <c r="BEC203" s="102"/>
      <c r="BED203" s="102"/>
      <c r="BEE203" s="102"/>
      <c r="BEF203" s="102"/>
      <c r="BEG203" s="102"/>
      <c r="BEH203" s="102"/>
      <c r="BEI203" s="102"/>
      <c r="BEJ203" s="102"/>
      <c r="BEK203" s="102"/>
      <c r="BEL203" s="102"/>
      <c r="BEM203" s="102"/>
      <c r="BEN203" s="102"/>
      <c r="BEO203" s="102"/>
      <c r="BEP203" s="102"/>
      <c r="BEQ203" s="102"/>
      <c r="BER203" s="102"/>
      <c r="BES203" s="102"/>
      <c r="BET203" s="102"/>
      <c r="BEU203" s="102"/>
      <c r="BEV203" s="102"/>
      <c r="BEW203" s="102"/>
      <c r="BEX203" s="102"/>
      <c r="BEY203" s="102"/>
      <c r="BEZ203" s="102"/>
      <c r="BFA203" s="102"/>
      <c r="BFB203" s="102"/>
      <c r="BFC203" s="102"/>
      <c r="BFD203" s="102"/>
      <c r="BFE203" s="102"/>
      <c r="BFF203" s="102"/>
      <c r="BFG203" s="102"/>
      <c r="BFH203" s="102"/>
      <c r="BFI203" s="102"/>
      <c r="BFJ203" s="102"/>
      <c r="BFK203" s="102"/>
      <c r="BFL203" s="102"/>
      <c r="BFM203" s="102"/>
      <c r="BFN203" s="102"/>
      <c r="BFO203" s="102"/>
      <c r="BFP203" s="102"/>
      <c r="BFQ203" s="102"/>
      <c r="BFR203" s="102"/>
      <c r="BFS203" s="102"/>
      <c r="BFT203" s="102"/>
      <c r="BFU203" s="102"/>
      <c r="BFV203" s="102"/>
      <c r="BFW203" s="102"/>
      <c r="BFX203" s="102"/>
      <c r="BFY203" s="102"/>
      <c r="BFZ203" s="102"/>
      <c r="BGA203" s="102"/>
      <c r="BGB203" s="102"/>
      <c r="BGC203" s="102"/>
      <c r="BGD203" s="102"/>
      <c r="BGE203" s="102"/>
      <c r="BGF203" s="102"/>
      <c r="BGG203" s="102"/>
      <c r="BGH203" s="102"/>
      <c r="BGI203" s="102"/>
      <c r="BGJ203" s="102"/>
      <c r="BGK203" s="102"/>
      <c r="BGL203" s="102"/>
      <c r="BGM203" s="102"/>
      <c r="BGN203" s="102"/>
      <c r="BGO203" s="102"/>
      <c r="BGP203" s="102"/>
      <c r="BGQ203" s="102"/>
      <c r="BGR203" s="102"/>
      <c r="BGS203" s="102"/>
      <c r="BGT203" s="102"/>
      <c r="BGU203" s="102"/>
      <c r="BGV203" s="102"/>
      <c r="BGW203" s="102"/>
      <c r="BGX203" s="102"/>
      <c r="BGY203" s="102"/>
      <c r="BGZ203" s="102"/>
      <c r="BHA203" s="102"/>
      <c r="BHB203" s="102"/>
      <c r="BHC203" s="102"/>
      <c r="BHD203" s="102"/>
      <c r="BHE203" s="102"/>
      <c r="BHF203" s="102"/>
      <c r="BHG203" s="102"/>
      <c r="BHH203" s="102"/>
      <c r="BHI203" s="102"/>
      <c r="BHJ203" s="102"/>
      <c r="BHK203" s="102"/>
      <c r="BHL203" s="102"/>
      <c r="BHM203" s="102"/>
      <c r="BHN203" s="102"/>
      <c r="BHO203" s="102"/>
      <c r="BHP203" s="102"/>
      <c r="BHQ203" s="102"/>
      <c r="BHR203" s="102"/>
      <c r="BHS203" s="102"/>
      <c r="BHT203" s="102"/>
      <c r="BHU203" s="102"/>
      <c r="BHV203" s="102"/>
      <c r="BHW203" s="102"/>
      <c r="BHX203" s="102"/>
      <c r="BHY203" s="102"/>
      <c r="BHZ203" s="102"/>
      <c r="BIA203" s="102"/>
      <c r="BIB203" s="102"/>
      <c r="BIC203" s="102"/>
      <c r="BID203" s="102"/>
      <c r="BIE203" s="102"/>
      <c r="BIF203" s="102"/>
      <c r="BIG203" s="102"/>
      <c r="BIH203" s="102"/>
      <c r="BII203" s="102"/>
      <c r="BIJ203" s="102"/>
      <c r="BIK203" s="102"/>
      <c r="BIL203" s="102"/>
      <c r="BIM203" s="102"/>
      <c r="BIN203" s="102"/>
      <c r="BIO203" s="102"/>
      <c r="BIP203" s="102"/>
      <c r="BIQ203" s="102"/>
      <c r="BIR203" s="102"/>
      <c r="BIS203" s="102"/>
      <c r="BIT203" s="102"/>
      <c r="BIU203" s="102"/>
      <c r="BIV203" s="102"/>
      <c r="BIW203" s="102"/>
      <c r="BIX203" s="102"/>
      <c r="BIY203" s="102"/>
      <c r="BIZ203" s="102"/>
      <c r="BJA203" s="102"/>
      <c r="BJB203" s="102"/>
      <c r="BJC203" s="102"/>
      <c r="BJD203" s="102"/>
      <c r="BJE203" s="102"/>
      <c r="BJF203" s="102"/>
      <c r="BJG203" s="102"/>
      <c r="BJH203" s="102"/>
      <c r="BJI203" s="102"/>
      <c r="BJJ203" s="102"/>
      <c r="BJK203" s="102"/>
      <c r="BJL203" s="102"/>
      <c r="BJM203" s="102"/>
      <c r="BJN203" s="102"/>
      <c r="BJO203" s="102"/>
      <c r="BJP203" s="102"/>
      <c r="BJQ203" s="102"/>
      <c r="BJR203" s="102"/>
      <c r="BJS203" s="102"/>
      <c r="BJT203" s="102"/>
      <c r="BJU203" s="102"/>
      <c r="BJV203" s="102"/>
      <c r="BJW203" s="102"/>
      <c r="BJX203" s="102"/>
      <c r="BJY203" s="102"/>
      <c r="BJZ203" s="102"/>
      <c r="BKA203" s="102"/>
      <c r="BKB203" s="102"/>
      <c r="BKC203" s="102"/>
      <c r="BKD203" s="102"/>
      <c r="BKE203" s="102"/>
      <c r="BKF203" s="102"/>
      <c r="BKG203" s="102"/>
      <c r="BKH203" s="102"/>
      <c r="BKI203" s="102"/>
      <c r="BKJ203" s="102"/>
      <c r="BKK203" s="102"/>
      <c r="BKL203" s="102"/>
      <c r="BKM203" s="102"/>
      <c r="BKN203" s="102"/>
      <c r="BKO203" s="102"/>
      <c r="BKP203" s="102"/>
      <c r="BKQ203" s="102"/>
      <c r="BKR203" s="102"/>
      <c r="BKS203" s="102"/>
      <c r="BKT203" s="102"/>
      <c r="BKU203" s="102"/>
      <c r="BKV203" s="102"/>
      <c r="BKW203" s="102"/>
      <c r="BKX203" s="102"/>
      <c r="BKY203" s="102"/>
      <c r="BKZ203" s="102"/>
      <c r="BLA203" s="102"/>
      <c r="BLB203" s="102"/>
      <c r="BLC203" s="102"/>
      <c r="BLD203" s="102"/>
      <c r="BLE203" s="102"/>
      <c r="BLF203" s="102"/>
      <c r="BLG203" s="102"/>
      <c r="BLH203" s="102"/>
      <c r="BLI203" s="102"/>
      <c r="BLJ203" s="102"/>
      <c r="BLK203" s="102"/>
      <c r="BLL203" s="102"/>
      <c r="BLM203" s="102"/>
      <c r="BLN203" s="102"/>
      <c r="BLO203" s="102"/>
      <c r="BLP203" s="102"/>
      <c r="BLQ203" s="102"/>
      <c r="BLR203" s="102"/>
      <c r="BLS203" s="102"/>
      <c r="BLT203" s="102"/>
      <c r="BLU203" s="102"/>
      <c r="BLV203" s="102"/>
      <c r="BLW203" s="102"/>
      <c r="BLX203" s="102"/>
      <c r="BLY203" s="102"/>
      <c r="BLZ203" s="102"/>
      <c r="BMA203" s="102"/>
      <c r="BMB203" s="102"/>
      <c r="BMC203" s="102"/>
      <c r="BMD203" s="102"/>
      <c r="BME203" s="102"/>
      <c r="BMF203" s="102"/>
      <c r="BMG203" s="102"/>
      <c r="BMH203" s="102"/>
      <c r="BMI203" s="102"/>
      <c r="BMJ203" s="102"/>
      <c r="BMK203" s="102"/>
      <c r="BML203" s="102"/>
      <c r="BMM203" s="102"/>
      <c r="BMN203" s="102"/>
      <c r="BMO203" s="102"/>
      <c r="BMP203" s="102"/>
      <c r="BMQ203" s="102"/>
      <c r="BMR203" s="102"/>
      <c r="BMS203" s="102"/>
      <c r="BMT203" s="102"/>
      <c r="BMU203" s="102"/>
      <c r="BMV203" s="102"/>
      <c r="BMW203" s="102"/>
      <c r="BMX203" s="102"/>
      <c r="BMY203" s="102"/>
      <c r="BMZ203" s="102"/>
      <c r="BNA203" s="102"/>
      <c r="BNB203" s="102"/>
      <c r="BNC203" s="102"/>
      <c r="BND203" s="102"/>
      <c r="BNE203" s="102"/>
      <c r="BNF203" s="102"/>
      <c r="BNG203" s="102"/>
      <c r="BNH203" s="102"/>
      <c r="BNI203" s="102"/>
      <c r="BNJ203" s="102"/>
      <c r="BNK203" s="102"/>
      <c r="BNL203" s="102"/>
      <c r="BNM203" s="102"/>
      <c r="BNN203" s="102"/>
      <c r="BNO203" s="102"/>
      <c r="BNP203" s="102"/>
      <c r="BNQ203" s="102"/>
      <c r="BNR203" s="102"/>
      <c r="BNS203" s="102"/>
      <c r="BNT203" s="102"/>
      <c r="BNU203" s="102"/>
      <c r="BNV203" s="102"/>
      <c r="BNW203" s="102"/>
      <c r="BNX203" s="102"/>
      <c r="BNY203" s="102"/>
      <c r="BNZ203" s="102"/>
      <c r="BOA203" s="102"/>
      <c r="BOB203" s="102"/>
      <c r="BOC203" s="102"/>
      <c r="BOD203" s="102"/>
      <c r="BOE203" s="102"/>
      <c r="BOF203" s="102"/>
      <c r="BOG203" s="102"/>
      <c r="BOH203" s="102"/>
      <c r="BOI203" s="102"/>
      <c r="BOJ203" s="102"/>
      <c r="BOK203" s="102"/>
      <c r="BOL203" s="102"/>
      <c r="BOM203" s="102"/>
      <c r="BON203" s="102"/>
      <c r="BOO203" s="102"/>
      <c r="BOP203" s="102"/>
      <c r="BOQ203" s="102"/>
      <c r="BOR203" s="102"/>
      <c r="BOS203" s="102"/>
      <c r="BOT203" s="102"/>
      <c r="BOU203" s="102"/>
      <c r="BOV203" s="102"/>
      <c r="BOW203" s="102"/>
      <c r="BOX203" s="102"/>
      <c r="BOY203" s="102"/>
      <c r="BOZ203" s="102"/>
      <c r="BPA203" s="102"/>
      <c r="BPB203" s="102"/>
      <c r="BPC203" s="102"/>
      <c r="BPD203" s="102"/>
      <c r="BPE203" s="102"/>
      <c r="BPF203" s="102"/>
      <c r="BPG203" s="102"/>
      <c r="BPH203" s="102"/>
      <c r="BPI203" s="102"/>
      <c r="BPJ203" s="102"/>
      <c r="BPK203" s="102"/>
      <c r="BPL203" s="102"/>
      <c r="BPM203" s="102"/>
      <c r="BPN203" s="102"/>
      <c r="BPO203" s="102"/>
      <c r="BPP203" s="102"/>
      <c r="BPQ203" s="102"/>
      <c r="BPR203" s="102"/>
      <c r="BPS203" s="102"/>
      <c r="BPT203" s="102"/>
      <c r="BPU203" s="102"/>
      <c r="BPV203" s="102"/>
      <c r="BPW203" s="102"/>
      <c r="BPX203" s="102"/>
      <c r="BPY203" s="102"/>
      <c r="BPZ203" s="102"/>
      <c r="BQA203" s="102"/>
      <c r="BQB203" s="102"/>
      <c r="BQC203" s="102"/>
      <c r="BQD203" s="102"/>
      <c r="BQE203" s="102"/>
      <c r="BQF203" s="102"/>
      <c r="BQG203" s="102"/>
      <c r="BQH203" s="102"/>
      <c r="BQI203" s="102"/>
      <c r="BQJ203" s="102"/>
      <c r="BQK203" s="102"/>
      <c r="BQL203" s="102"/>
      <c r="BQM203" s="102"/>
      <c r="BQN203" s="102"/>
      <c r="BQO203" s="102"/>
      <c r="BQP203" s="102"/>
      <c r="BQQ203" s="102"/>
      <c r="BQR203" s="102"/>
      <c r="BQS203" s="102"/>
      <c r="BQT203" s="102"/>
      <c r="BQU203" s="102"/>
      <c r="BQV203" s="102"/>
      <c r="BQW203" s="102"/>
      <c r="BQX203" s="102"/>
      <c r="BQY203" s="102"/>
      <c r="BQZ203" s="102"/>
      <c r="BRA203" s="102"/>
      <c r="BRB203" s="102"/>
      <c r="BRC203" s="102"/>
      <c r="BRD203" s="102"/>
      <c r="BRE203" s="102"/>
      <c r="BRF203" s="102"/>
      <c r="BRG203" s="102"/>
      <c r="BRH203" s="102"/>
      <c r="BRI203" s="102"/>
      <c r="BRJ203" s="102"/>
      <c r="BRK203" s="102"/>
      <c r="BRL203" s="102"/>
      <c r="BRM203" s="102"/>
      <c r="BRN203" s="102"/>
      <c r="BRO203" s="102"/>
      <c r="BRP203" s="102"/>
      <c r="BRQ203" s="102"/>
      <c r="BRR203" s="102"/>
      <c r="BRS203" s="102"/>
      <c r="BRT203" s="102"/>
      <c r="BRU203" s="102"/>
      <c r="BRV203" s="102"/>
      <c r="BRW203" s="102"/>
      <c r="BRX203" s="102"/>
      <c r="BRY203" s="102"/>
      <c r="BRZ203" s="102"/>
      <c r="BSA203" s="102"/>
      <c r="BSB203" s="102"/>
      <c r="BSC203" s="102"/>
      <c r="BSD203" s="102"/>
      <c r="BSE203" s="102"/>
      <c r="BSF203" s="102"/>
      <c r="BSG203" s="102"/>
      <c r="BSH203" s="102"/>
      <c r="BSI203" s="102"/>
      <c r="BSJ203" s="102"/>
      <c r="BSK203" s="102"/>
      <c r="BSL203" s="102"/>
      <c r="BSM203" s="102"/>
      <c r="BSN203" s="102"/>
      <c r="BSO203" s="102"/>
      <c r="BSP203" s="102"/>
      <c r="BSQ203" s="102"/>
      <c r="BSR203" s="102"/>
      <c r="BSS203" s="102"/>
      <c r="BST203" s="102"/>
      <c r="BSU203" s="102"/>
      <c r="BSV203" s="102"/>
      <c r="BSW203" s="102"/>
      <c r="BSX203" s="102"/>
      <c r="BSY203" s="102"/>
      <c r="BSZ203" s="102"/>
      <c r="BTA203" s="102"/>
      <c r="BTB203" s="102"/>
      <c r="BTC203" s="102"/>
      <c r="BTD203" s="102"/>
      <c r="BTE203" s="102"/>
      <c r="BTF203" s="102"/>
      <c r="BTG203" s="102"/>
      <c r="BTH203" s="102"/>
      <c r="BTI203" s="102"/>
      <c r="BTJ203" s="102"/>
      <c r="BTK203" s="102"/>
      <c r="BTL203" s="102"/>
      <c r="BTM203" s="102"/>
      <c r="BTN203" s="102"/>
      <c r="BTO203" s="102"/>
      <c r="BTP203" s="102"/>
      <c r="BTQ203" s="102"/>
      <c r="BTR203" s="102"/>
      <c r="BTS203" s="102"/>
      <c r="BTT203" s="102"/>
      <c r="BTU203" s="102"/>
      <c r="BTV203" s="102"/>
      <c r="BTW203" s="102"/>
      <c r="BTX203" s="102"/>
      <c r="BTY203" s="102"/>
      <c r="BTZ203" s="102"/>
      <c r="BUA203" s="102"/>
      <c r="BUB203" s="102"/>
      <c r="BUC203" s="102"/>
      <c r="BUD203" s="102"/>
      <c r="BUE203" s="102"/>
      <c r="BUF203" s="102"/>
      <c r="BUG203" s="102"/>
      <c r="BUH203" s="102"/>
      <c r="BUI203" s="102"/>
      <c r="BUJ203" s="102"/>
      <c r="BUK203" s="102"/>
      <c r="BUL203" s="102"/>
      <c r="BUM203" s="102"/>
      <c r="BUN203" s="102"/>
      <c r="BUO203" s="102"/>
      <c r="BUP203" s="102"/>
      <c r="BUQ203" s="102"/>
      <c r="BUR203" s="102"/>
      <c r="BUS203" s="102"/>
      <c r="BUT203" s="102"/>
      <c r="BUU203" s="102"/>
      <c r="BUV203" s="102"/>
      <c r="BUW203" s="102"/>
      <c r="BUX203" s="102"/>
      <c r="BUY203" s="102"/>
      <c r="BUZ203" s="102"/>
      <c r="BVA203" s="102"/>
      <c r="BVB203" s="102"/>
      <c r="BVC203" s="102"/>
      <c r="BVD203" s="102"/>
      <c r="BVE203" s="102"/>
      <c r="BVF203" s="102"/>
      <c r="BVG203" s="102"/>
      <c r="BVH203" s="102"/>
      <c r="BVI203" s="102"/>
      <c r="BVJ203" s="102"/>
      <c r="BVK203" s="102"/>
      <c r="BVL203" s="102"/>
      <c r="BVM203" s="102"/>
      <c r="BVN203" s="102"/>
      <c r="BVO203" s="102"/>
      <c r="BVP203" s="102"/>
      <c r="BVQ203" s="102"/>
      <c r="BVR203" s="102"/>
      <c r="BVS203" s="102"/>
      <c r="BVT203" s="102"/>
      <c r="BVU203" s="102"/>
      <c r="BVV203" s="102"/>
      <c r="BVW203" s="102"/>
      <c r="BVX203" s="102"/>
      <c r="BVY203" s="102"/>
      <c r="BVZ203" s="102"/>
      <c r="BWA203" s="102"/>
      <c r="BWB203" s="102"/>
      <c r="BWC203" s="102"/>
      <c r="BWD203" s="102"/>
      <c r="BWE203" s="102"/>
      <c r="BWF203" s="102"/>
      <c r="BWG203" s="102"/>
      <c r="BWH203" s="102"/>
      <c r="BWI203" s="102"/>
      <c r="BWJ203" s="102"/>
      <c r="BWK203" s="102"/>
      <c r="BWL203" s="102"/>
      <c r="BWM203" s="102"/>
      <c r="BWN203" s="102"/>
      <c r="BWO203" s="102"/>
      <c r="BWP203" s="102"/>
      <c r="BWQ203" s="102"/>
      <c r="BWR203" s="102"/>
      <c r="BWS203" s="102"/>
      <c r="BWT203" s="102"/>
      <c r="BWU203" s="102"/>
      <c r="BWV203" s="102"/>
      <c r="BWW203" s="102"/>
      <c r="BWX203" s="102"/>
      <c r="BWY203" s="102"/>
      <c r="BWZ203" s="102"/>
      <c r="BXA203" s="102"/>
      <c r="BXB203" s="102"/>
      <c r="BXC203" s="102"/>
      <c r="BXD203" s="102"/>
      <c r="BXE203" s="102"/>
      <c r="BXF203" s="102"/>
      <c r="BXG203" s="102"/>
      <c r="BXH203" s="102"/>
      <c r="BXI203" s="102"/>
      <c r="BXJ203" s="102"/>
      <c r="BXK203" s="102"/>
      <c r="BXL203" s="102"/>
      <c r="BXM203" s="102"/>
      <c r="BXN203" s="102"/>
      <c r="BXO203" s="102"/>
      <c r="BXP203" s="102"/>
      <c r="BXQ203" s="102"/>
      <c r="BXR203" s="102"/>
      <c r="BXS203" s="102"/>
      <c r="BXT203" s="102"/>
      <c r="BXU203" s="102"/>
      <c r="BXV203" s="102"/>
      <c r="BXW203" s="102"/>
      <c r="BXX203" s="102"/>
      <c r="BXY203" s="102"/>
      <c r="BXZ203" s="102"/>
      <c r="BYA203" s="102"/>
      <c r="BYB203" s="102"/>
      <c r="BYC203" s="102"/>
      <c r="BYD203" s="102"/>
      <c r="BYE203" s="102"/>
      <c r="BYF203" s="102"/>
      <c r="BYG203" s="102"/>
      <c r="BYH203" s="102"/>
      <c r="BYI203" s="102"/>
      <c r="BYJ203" s="102"/>
      <c r="BYK203" s="102"/>
      <c r="BYL203" s="102"/>
      <c r="BYM203" s="102"/>
      <c r="BYN203" s="102"/>
      <c r="BYO203" s="102"/>
      <c r="BYP203" s="102"/>
      <c r="BYQ203" s="102"/>
      <c r="BYR203" s="102"/>
      <c r="BYS203" s="102"/>
      <c r="BYT203" s="102"/>
      <c r="BYU203" s="102"/>
      <c r="BYV203" s="102"/>
      <c r="BYW203" s="102"/>
      <c r="BYX203" s="102"/>
      <c r="BYY203" s="102"/>
      <c r="BYZ203" s="102"/>
      <c r="BZA203" s="102"/>
      <c r="BZB203" s="102"/>
      <c r="BZC203" s="102"/>
      <c r="BZD203" s="102"/>
      <c r="BZE203" s="102"/>
      <c r="BZF203" s="102"/>
      <c r="BZG203" s="102"/>
      <c r="BZH203" s="102"/>
      <c r="BZI203" s="102"/>
      <c r="BZJ203" s="102"/>
      <c r="BZK203" s="102"/>
      <c r="BZL203" s="102"/>
      <c r="BZM203" s="102"/>
      <c r="BZN203" s="102"/>
      <c r="BZO203" s="102"/>
      <c r="BZP203" s="102"/>
      <c r="BZQ203" s="102"/>
      <c r="BZR203" s="102"/>
      <c r="BZS203" s="102"/>
      <c r="BZT203" s="102"/>
      <c r="BZU203" s="102"/>
      <c r="BZV203" s="102"/>
      <c r="BZW203" s="102"/>
    </row>
    <row r="204" spans="2:2051" ht="15" customHeight="1">
      <c r="B204" s="112" t="s">
        <v>754</v>
      </c>
      <c r="C204" s="113" t="s">
        <v>393</v>
      </c>
      <c r="D204" s="113" t="s">
        <v>393</v>
      </c>
      <c r="E204" s="113" t="str">
        <f>'Alcance 3'!C93</f>
        <v>Material 2</v>
      </c>
      <c r="F204" s="113" t="str">
        <f t="shared" si="51"/>
        <v>Material 2</v>
      </c>
      <c r="G204" s="226" t="s">
        <v>803</v>
      </c>
      <c r="H204" s="237" t="s">
        <v>238</v>
      </c>
      <c r="I204" s="238">
        <v>3</v>
      </c>
      <c r="J204" s="126">
        <f>'Alcance 3'!D93</f>
        <v>0</v>
      </c>
      <c r="K204" s="117">
        <f>'Alcance 3'!E93</f>
        <v>0</v>
      </c>
      <c r="L204" s="113"/>
      <c r="M204" s="203">
        <v>1</v>
      </c>
      <c r="N204" s="117"/>
      <c r="O204" s="113">
        <f t="shared" si="52"/>
        <v>0</v>
      </c>
      <c r="P204" s="115">
        <f t="shared" si="46"/>
        <v>0</v>
      </c>
      <c r="Q204" s="300">
        <f>VLOOKUP(E204,'Datos 1-Factores emisión'!$B$789:$E$803,2,FALSE)</f>
        <v>0</v>
      </c>
      <c r="R204" s="121">
        <v>0</v>
      </c>
      <c r="S204" s="121">
        <v>0</v>
      </c>
      <c r="T204" s="121">
        <v>0</v>
      </c>
      <c r="U204" s="121">
        <v>0</v>
      </c>
      <c r="V204" s="120">
        <f t="shared" si="47"/>
        <v>0</v>
      </c>
      <c r="W204" s="121">
        <f t="shared" si="47"/>
        <v>0</v>
      </c>
      <c r="X204" s="121">
        <f t="shared" si="47"/>
        <v>0</v>
      </c>
      <c r="Y204" s="121">
        <v>0</v>
      </c>
      <c r="Z204" s="121">
        <v>0</v>
      </c>
      <c r="AA204" s="121">
        <f t="shared" si="48"/>
        <v>0</v>
      </c>
      <c r="AB204" s="120">
        <f>'Datos 2-Potenciales calent glob'!$D$6</f>
        <v>1</v>
      </c>
      <c r="AC204" s="121">
        <f>'Datos 2-Potenciales calent glob'!$D$31</f>
        <v>25</v>
      </c>
      <c r="AD204" s="121">
        <f>'Datos 2-Potenciales calent glob'!$D$32</f>
        <v>298</v>
      </c>
      <c r="AE204" s="123">
        <f>SUMIF('Datos 2-Potenciales calent glob'!$B$6:$B$56,Cálculos!E204,'Datos 2-Potenciales calent glob'!$D$6:$D$56)</f>
        <v>0</v>
      </c>
      <c r="AF204" s="121">
        <f>'Datos 2-Potenciales calent glob'!$D$6</f>
        <v>1</v>
      </c>
      <c r="AG204" s="121">
        <f>'Datos 2-Potenciales calent glob'!$D$6</f>
        <v>1</v>
      </c>
      <c r="AH204" s="120">
        <f t="shared" si="49"/>
        <v>0</v>
      </c>
      <c r="AI204" s="121">
        <f t="shared" si="49"/>
        <v>0</v>
      </c>
      <c r="AJ204" s="121">
        <f t="shared" si="49"/>
        <v>0</v>
      </c>
      <c r="AK204" s="121">
        <f t="shared" si="49"/>
        <v>0</v>
      </c>
      <c r="AL204" s="124">
        <f t="shared" si="50"/>
        <v>0</v>
      </c>
      <c r="AM204" s="121">
        <f t="shared" si="39"/>
        <v>0</v>
      </c>
      <c r="AN204" s="207">
        <f t="shared" si="37"/>
        <v>0</v>
      </c>
      <c r="AO204" s="102"/>
      <c r="AP204" s="102"/>
      <c r="AQ204" s="102"/>
      <c r="AR204" s="102"/>
      <c r="AS204" s="102"/>
      <c r="AT204" s="102"/>
      <c r="AU204" s="102"/>
      <c r="AV204" s="102"/>
      <c r="AW204" s="102"/>
      <c r="AX204" s="102"/>
      <c r="AY204" s="102"/>
      <c r="AZ204" s="102"/>
      <c r="BA204" s="102"/>
      <c r="BB204" s="102"/>
      <c r="BC204" s="102"/>
      <c r="BD204" s="102"/>
      <c r="BE204" s="102"/>
      <c r="BF204" s="102"/>
      <c r="BG204" s="102"/>
      <c r="BH204" s="102"/>
      <c r="BI204" s="102"/>
      <c r="BJ204" s="102"/>
      <c r="BK204" s="102"/>
      <c r="BL204" s="102"/>
      <c r="BM204" s="102"/>
      <c r="BN204" s="102"/>
      <c r="BO204" s="102"/>
      <c r="BP204" s="102"/>
      <c r="BQ204" s="102"/>
      <c r="BR204" s="102"/>
      <c r="BS204" s="102"/>
      <c r="BT204" s="102"/>
      <c r="BU204" s="102"/>
      <c r="BV204" s="102"/>
      <c r="BW204" s="102"/>
      <c r="BX204" s="102"/>
      <c r="BY204" s="102"/>
      <c r="BZ204" s="102"/>
      <c r="CA204" s="102"/>
      <c r="CB204" s="102"/>
      <c r="CC204" s="102"/>
      <c r="CD204" s="102"/>
      <c r="CE204" s="102"/>
      <c r="CF204" s="102"/>
      <c r="CG204" s="102"/>
      <c r="CH204" s="102"/>
      <c r="CI204" s="102"/>
      <c r="CJ204" s="102"/>
      <c r="CK204" s="102"/>
      <c r="CL204" s="102"/>
      <c r="CM204" s="102"/>
      <c r="CN204" s="102"/>
      <c r="CO204" s="102"/>
      <c r="CP204" s="102"/>
      <c r="CQ204" s="102"/>
      <c r="CR204" s="102"/>
      <c r="CS204" s="102"/>
      <c r="CT204" s="102"/>
      <c r="CU204" s="102"/>
      <c r="CV204" s="102"/>
      <c r="CW204" s="102"/>
      <c r="CX204" s="102"/>
      <c r="CY204" s="102"/>
      <c r="CZ204" s="102"/>
      <c r="DA204" s="102"/>
      <c r="DB204" s="102"/>
      <c r="DC204" s="102"/>
      <c r="DD204" s="102"/>
      <c r="DE204" s="102"/>
      <c r="DF204" s="102"/>
      <c r="DG204" s="102"/>
      <c r="DH204" s="102"/>
      <c r="DI204" s="102"/>
      <c r="DJ204" s="102"/>
      <c r="DK204" s="102"/>
      <c r="DL204" s="102"/>
      <c r="DM204" s="102"/>
      <c r="DN204" s="102"/>
      <c r="DO204" s="102"/>
      <c r="DP204" s="102"/>
      <c r="DQ204" s="102"/>
      <c r="DR204" s="102"/>
      <c r="DS204" s="102"/>
      <c r="DT204" s="102"/>
      <c r="DU204" s="102"/>
      <c r="DV204" s="102"/>
      <c r="DW204" s="102"/>
      <c r="DX204" s="102"/>
      <c r="DY204" s="102"/>
      <c r="DZ204" s="102"/>
      <c r="EA204" s="102"/>
      <c r="EB204" s="102"/>
      <c r="EC204" s="102"/>
      <c r="ED204" s="102"/>
      <c r="EE204" s="102"/>
      <c r="EF204" s="102"/>
      <c r="EG204" s="102"/>
      <c r="EH204" s="102"/>
      <c r="EI204" s="102"/>
      <c r="EJ204" s="102"/>
      <c r="EK204" s="102"/>
      <c r="EL204" s="102"/>
      <c r="EM204" s="102"/>
      <c r="EN204" s="102"/>
      <c r="EO204" s="102"/>
      <c r="EP204" s="102"/>
      <c r="EQ204" s="102"/>
      <c r="ER204" s="102"/>
      <c r="ES204" s="102"/>
      <c r="ET204" s="102"/>
      <c r="EU204" s="102"/>
      <c r="EV204" s="102"/>
      <c r="EW204" s="102"/>
      <c r="EX204" s="102"/>
      <c r="EY204" s="102"/>
      <c r="EZ204" s="102"/>
      <c r="FA204" s="102"/>
      <c r="FB204" s="102"/>
      <c r="FC204" s="102"/>
      <c r="FD204" s="102"/>
      <c r="FE204" s="102"/>
      <c r="FF204" s="102"/>
      <c r="FG204" s="102"/>
      <c r="FH204" s="102"/>
      <c r="FI204" s="102"/>
      <c r="FJ204" s="102"/>
      <c r="FK204" s="102"/>
      <c r="FL204" s="102"/>
      <c r="FM204" s="102"/>
      <c r="FN204" s="102"/>
      <c r="FO204" s="102"/>
      <c r="FP204" s="102"/>
      <c r="FQ204" s="102"/>
      <c r="FR204" s="102"/>
      <c r="FS204" s="102"/>
      <c r="FT204" s="102"/>
      <c r="FU204" s="102"/>
      <c r="FV204" s="102"/>
      <c r="FW204" s="102"/>
      <c r="FX204" s="102"/>
      <c r="FY204" s="102"/>
      <c r="FZ204" s="102"/>
      <c r="GA204" s="102"/>
      <c r="GB204" s="102"/>
      <c r="GC204" s="102"/>
      <c r="GD204" s="102"/>
      <c r="GE204" s="102"/>
      <c r="GF204" s="102"/>
      <c r="GG204" s="102"/>
      <c r="GH204" s="102"/>
      <c r="GI204" s="102"/>
      <c r="GJ204" s="102"/>
      <c r="GK204" s="102"/>
      <c r="GL204" s="102"/>
      <c r="GM204" s="102"/>
      <c r="GN204" s="102"/>
      <c r="GO204" s="102"/>
      <c r="GP204" s="102"/>
      <c r="GQ204" s="102"/>
      <c r="GR204" s="102"/>
      <c r="GS204" s="102"/>
      <c r="GT204" s="102"/>
      <c r="GU204" s="102"/>
      <c r="GV204" s="102"/>
      <c r="GW204" s="102"/>
      <c r="GX204" s="102"/>
      <c r="GY204" s="102"/>
      <c r="GZ204" s="102"/>
      <c r="HA204" s="102"/>
      <c r="HB204" s="102"/>
      <c r="HC204" s="102"/>
      <c r="HD204" s="102"/>
      <c r="HE204" s="102"/>
      <c r="HF204" s="102"/>
      <c r="HG204" s="102"/>
      <c r="HH204" s="102"/>
      <c r="HI204" s="102"/>
      <c r="HJ204" s="102"/>
      <c r="HK204" s="102"/>
      <c r="HL204" s="102"/>
      <c r="HM204" s="102"/>
      <c r="HN204" s="102"/>
      <c r="HO204" s="102"/>
      <c r="HP204" s="102"/>
      <c r="HQ204" s="102"/>
      <c r="HR204" s="102"/>
      <c r="HS204" s="102"/>
      <c r="HT204" s="102"/>
      <c r="HU204" s="102"/>
      <c r="HV204" s="102"/>
      <c r="HW204" s="102"/>
      <c r="HX204" s="102"/>
      <c r="HY204" s="102"/>
      <c r="HZ204" s="102"/>
      <c r="IA204" s="102"/>
      <c r="IB204" s="102"/>
      <c r="IC204" s="102"/>
      <c r="ID204" s="102"/>
      <c r="IE204" s="102"/>
      <c r="IF204" s="102"/>
      <c r="IG204" s="102"/>
      <c r="IH204" s="102"/>
      <c r="II204" s="102"/>
      <c r="IJ204" s="102"/>
      <c r="IK204" s="102"/>
      <c r="IL204" s="102"/>
      <c r="IM204" s="102"/>
      <c r="IN204" s="102"/>
      <c r="IO204" s="102"/>
      <c r="IP204" s="102"/>
      <c r="IQ204" s="102"/>
      <c r="IR204" s="102"/>
      <c r="IS204" s="102"/>
      <c r="IT204" s="102"/>
      <c r="IU204" s="102"/>
      <c r="IV204" s="102"/>
      <c r="IW204" s="102"/>
      <c r="IX204" s="102"/>
      <c r="IY204" s="102"/>
      <c r="IZ204" s="102"/>
      <c r="JA204" s="102"/>
      <c r="JB204" s="102"/>
      <c r="JC204" s="102"/>
      <c r="JD204" s="102"/>
      <c r="JE204" s="102"/>
      <c r="JF204" s="102"/>
      <c r="JG204" s="102"/>
      <c r="JH204" s="102"/>
      <c r="JI204" s="102"/>
      <c r="JJ204" s="102"/>
      <c r="JK204" s="102"/>
      <c r="JL204" s="102"/>
      <c r="JM204" s="102"/>
      <c r="JN204" s="102"/>
      <c r="JO204" s="102"/>
      <c r="JP204" s="102"/>
      <c r="JQ204" s="102"/>
      <c r="JR204" s="102"/>
      <c r="JS204" s="102"/>
      <c r="JT204" s="102"/>
      <c r="JU204" s="102"/>
      <c r="JV204" s="102"/>
      <c r="JW204" s="102"/>
      <c r="JX204" s="102"/>
      <c r="JY204" s="102"/>
      <c r="JZ204" s="102"/>
      <c r="KA204" s="102"/>
      <c r="KB204" s="102"/>
      <c r="KC204" s="102"/>
      <c r="KD204" s="102"/>
      <c r="KE204" s="102"/>
      <c r="KF204" s="102"/>
      <c r="KG204" s="102"/>
      <c r="KH204" s="102"/>
      <c r="KI204" s="102"/>
      <c r="KJ204" s="102"/>
      <c r="KK204" s="102"/>
      <c r="KL204" s="102"/>
      <c r="KM204" s="102"/>
      <c r="KN204" s="102"/>
      <c r="KO204" s="102"/>
      <c r="KP204" s="102"/>
      <c r="KQ204" s="102"/>
      <c r="KR204" s="102"/>
      <c r="KS204" s="102"/>
      <c r="KT204" s="102"/>
      <c r="KU204" s="102"/>
      <c r="KV204" s="102"/>
      <c r="KW204" s="102"/>
      <c r="KX204" s="102"/>
      <c r="KY204" s="102"/>
      <c r="KZ204" s="102"/>
      <c r="LA204" s="102"/>
      <c r="LB204" s="102"/>
      <c r="LC204" s="102"/>
      <c r="LD204" s="102"/>
      <c r="LE204" s="102"/>
      <c r="LF204" s="102"/>
      <c r="LG204" s="102"/>
      <c r="LH204" s="102"/>
      <c r="LI204" s="102"/>
      <c r="LJ204" s="102"/>
      <c r="LK204" s="102"/>
      <c r="LL204" s="102"/>
      <c r="LM204" s="102"/>
      <c r="LN204" s="102"/>
      <c r="LO204" s="102"/>
      <c r="LP204" s="102"/>
      <c r="LQ204" s="102"/>
      <c r="LR204" s="102"/>
      <c r="LS204" s="102"/>
      <c r="LT204" s="102"/>
      <c r="LU204" s="102"/>
      <c r="LV204" s="102"/>
      <c r="LW204" s="102"/>
      <c r="LX204" s="102"/>
      <c r="LY204" s="102"/>
      <c r="LZ204" s="102"/>
      <c r="MA204" s="102"/>
      <c r="MB204" s="102"/>
      <c r="MC204" s="102"/>
      <c r="MD204" s="102"/>
      <c r="ME204" s="102"/>
      <c r="MF204" s="102"/>
      <c r="MG204" s="102"/>
      <c r="MH204" s="102"/>
      <c r="MI204" s="102"/>
      <c r="MJ204" s="102"/>
      <c r="MK204" s="102"/>
      <c r="ML204" s="102"/>
      <c r="MM204" s="102"/>
      <c r="MN204" s="102"/>
      <c r="MO204" s="102"/>
      <c r="MP204" s="102"/>
      <c r="MQ204" s="102"/>
      <c r="MR204" s="102"/>
      <c r="MS204" s="102"/>
      <c r="MT204" s="102"/>
      <c r="MU204" s="102"/>
      <c r="MV204" s="102"/>
      <c r="MW204" s="102"/>
      <c r="MX204" s="102"/>
      <c r="MY204" s="102"/>
      <c r="MZ204" s="102"/>
      <c r="NA204" s="102"/>
      <c r="NB204" s="102"/>
      <c r="NC204" s="102"/>
      <c r="ND204" s="102"/>
      <c r="NE204" s="102"/>
      <c r="NF204" s="102"/>
      <c r="NG204" s="102"/>
      <c r="NH204" s="102"/>
      <c r="NI204" s="102"/>
      <c r="NJ204" s="102"/>
      <c r="NK204" s="102"/>
      <c r="NL204" s="102"/>
      <c r="NM204" s="102"/>
      <c r="NN204" s="102"/>
      <c r="NO204" s="102"/>
      <c r="NP204" s="102"/>
      <c r="NQ204" s="102"/>
      <c r="NR204" s="102"/>
      <c r="NS204" s="102"/>
      <c r="NT204" s="102"/>
      <c r="NU204" s="102"/>
      <c r="NV204" s="102"/>
      <c r="NW204" s="102"/>
      <c r="NX204" s="102"/>
      <c r="NY204" s="102"/>
      <c r="NZ204" s="102"/>
      <c r="OA204" s="102"/>
      <c r="OB204" s="102"/>
      <c r="OC204" s="102"/>
      <c r="OD204" s="102"/>
      <c r="OE204" s="102"/>
      <c r="OF204" s="102"/>
      <c r="OG204" s="102"/>
      <c r="OH204" s="102"/>
      <c r="OI204" s="102"/>
      <c r="OJ204" s="102"/>
      <c r="OK204" s="102"/>
      <c r="OL204" s="102"/>
      <c r="OM204" s="102"/>
      <c r="ON204" s="102"/>
      <c r="OO204" s="102"/>
      <c r="OP204" s="102"/>
      <c r="OQ204" s="102"/>
      <c r="OR204" s="102"/>
      <c r="OS204" s="102"/>
      <c r="OT204" s="102"/>
      <c r="OU204" s="102"/>
      <c r="OV204" s="102"/>
      <c r="OW204" s="102"/>
      <c r="OX204" s="102"/>
      <c r="OY204" s="102"/>
      <c r="OZ204" s="102"/>
      <c r="PA204" s="102"/>
      <c r="PB204" s="102"/>
      <c r="PC204" s="102"/>
      <c r="PD204" s="102"/>
      <c r="PE204" s="102"/>
      <c r="PF204" s="102"/>
      <c r="PG204" s="102"/>
      <c r="PH204" s="102"/>
      <c r="PI204" s="102"/>
      <c r="PJ204" s="102"/>
      <c r="PK204" s="102"/>
      <c r="PL204" s="102"/>
      <c r="PM204" s="102"/>
      <c r="PN204" s="102"/>
      <c r="PO204" s="102"/>
      <c r="PP204" s="102"/>
      <c r="PQ204" s="102"/>
      <c r="PR204" s="102"/>
      <c r="PS204" s="102"/>
      <c r="PT204" s="102"/>
      <c r="PU204" s="102"/>
      <c r="PV204" s="102"/>
      <c r="PW204" s="102"/>
      <c r="PX204" s="102"/>
      <c r="PY204" s="102"/>
      <c r="PZ204" s="102"/>
      <c r="QA204" s="102"/>
      <c r="QB204" s="102"/>
      <c r="QC204" s="102"/>
      <c r="QD204" s="102"/>
      <c r="QE204" s="102"/>
      <c r="QF204" s="102"/>
      <c r="QG204" s="102"/>
      <c r="QH204" s="102"/>
      <c r="QI204" s="102"/>
      <c r="QJ204" s="102"/>
      <c r="QK204" s="102"/>
      <c r="QL204" s="102"/>
      <c r="QM204" s="102"/>
      <c r="QN204" s="102"/>
      <c r="QO204" s="102"/>
      <c r="QP204" s="102"/>
      <c r="QQ204" s="102"/>
      <c r="QR204" s="102"/>
      <c r="QS204" s="102"/>
      <c r="QT204" s="102"/>
      <c r="QU204" s="102"/>
      <c r="QV204" s="102"/>
      <c r="QW204" s="102"/>
      <c r="QX204" s="102"/>
      <c r="QY204" s="102"/>
      <c r="QZ204" s="102"/>
      <c r="RA204" s="102"/>
      <c r="RB204" s="102"/>
      <c r="RC204" s="102"/>
      <c r="RD204" s="102"/>
      <c r="RE204" s="102"/>
      <c r="RF204" s="102"/>
      <c r="RG204" s="102"/>
      <c r="RH204" s="102"/>
      <c r="RI204" s="102"/>
      <c r="RJ204" s="102"/>
      <c r="RK204" s="102"/>
      <c r="RL204" s="102"/>
      <c r="RM204" s="102"/>
      <c r="RN204" s="102"/>
      <c r="RO204" s="102"/>
      <c r="RP204" s="102"/>
      <c r="RQ204" s="102"/>
      <c r="RR204" s="102"/>
      <c r="RS204" s="102"/>
      <c r="RT204" s="102"/>
      <c r="RU204" s="102"/>
      <c r="RV204" s="102"/>
      <c r="RW204" s="102"/>
      <c r="RX204" s="102"/>
      <c r="RY204" s="102"/>
      <c r="RZ204" s="102"/>
      <c r="SA204" s="102"/>
      <c r="SB204" s="102"/>
      <c r="SC204" s="102"/>
      <c r="SD204" s="102"/>
      <c r="SE204" s="102"/>
      <c r="SF204" s="102"/>
      <c r="SG204" s="102"/>
      <c r="SH204" s="102"/>
      <c r="SI204" s="102"/>
      <c r="SJ204" s="102"/>
      <c r="SK204" s="102"/>
      <c r="SL204" s="102"/>
      <c r="SM204" s="102"/>
      <c r="SN204" s="102"/>
      <c r="SO204" s="102"/>
      <c r="SP204" s="102"/>
      <c r="SQ204" s="102"/>
      <c r="SR204" s="102"/>
      <c r="SS204" s="102"/>
      <c r="ST204" s="102"/>
      <c r="SU204" s="102"/>
      <c r="SV204" s="102"/>
      <c r="SW204" s="102"/>
      <c r="SX204" s="102"/>
      <c r="SY204" s="102"/>
      <c r="SZ204" s="102"/>
      <c r="TA204" s="102"/>
      <c r="TB204" s="102"/>
      <c r="TC204" s="102"/>
      <c r="TD204" s="102"/>
      <c r="TE204" s="102"/>
      <c r="TF204" s="102"/>
      <c r="TG204" s="102"/>
      <c r="TH204" s="102"/>
      <c r="TI204" s="102"/>
      <c r="TJ204" s="102"/>
      <c r="TK204" s="102"/>
      <c r="TL204" s="102"/>
      <c r="TM204" s="102"/>
      <c r="TN204" s="102"/>
      <c r="TO204" s="102"/>
      <c r="TP204" s="102"/>
      <c r="TQ204" s="102"/>
      <c r="TR204" s="102"/>
      <c r="TS204" s="102"/>
      <c r="TT204" s="102"/>
      <c r="TU204" s="102"/>
      <c r="TV204" s="102"/>
      <c r="TW204" s="102"/>
      <c r="TX204" s="102"/>
      <c r="TY204" s="102"/>
      <c r="TZ204" s="102"/>
      <c r="UA204" s="102"/>
      <c r="UB204" s="102"/>
      <c r="UC204" s="102"/>
      <c r="UD204" s="102"/>
      <c r="UE204" s="102"/>
      <c r="UF204" s="102"/>
      <c r="UG204" s="102"/>
      <c r="UH204" s="102"/>
      <c r="UI204" s="102"/>
      <c r="UJ204" s="102"/>
      <c r="UK204" s="102"/>
      <c r="UL204" s="102"/>
      <c r="UM204" s="102"/>
      <c r="UN204" s="102"/>
      <c r="UO204" s="102"/>
      <c r="UP204" s="102"/>
      <c r="UQ204" s="102"/>
      <c r="UR204" s="102"/>
      <c r="US204" s="102"/>
      <c r="UT204" s="102"/>
      <c r="UU204" s="102"/>
      <c r="UV204" s="102"/>
      <c r="UW204" s="102"/>
      <c r="UX204" s="102"/>
      <c r="UY204" s="102"/>
      <c r="UZ204" s="102"/>
      <c r="VA204" s="102"/>
      <c r="VB204" s="102"/>
      <c r="VC204" s="102"/>
      <c r="VD204" s="102"/>
      <c r="VE204" s="102"/>
      <c r="VF204" s="102"/>
      <c r="VG204" s="102"/>
      <c r="VH204" s="102"/>
      <c r="VI204" s="102"/>
      <c r="VJ204" s="102"/>
      <c r="VK204" s="102"/>
      <c r="VL204" s="102"/>
      <c r="VM204" s="102"/>
      <c r="VN204" s="102"/>
      <c r="VO204" s="102"/>
      <c r="VP204" s="102"/>
      <c r="VQ204" s="102"/>
      <c r="VR204" s="102"/>
      <c r="VS204" s="102"/>
      <c r="VT204" s="102"/>
      <c r="VU204" s="102"/>
      <c r="VV204" s="102"/>
      <c r="VW204" s="102"/>
      <c r="VX204" s="102"/>
      <c r="VY204" s="102"/>
      <c r="VZ204" s="102"/>
      <c r="WA204" s="102"/>
      <c r="WB204" s="102"/>
      <c r="WC204" s="102"/>
      <c r="WD204" s="102"/>
      <c r="WE204" s="102"/>
      <c r="WF204" s="102"/>
      <c r="WG204" s="102"/>
      <c r="WH204" s="102"/>
      <c r="WI204" s="102"/>
      <c r="WJ204" s="102"/>
      <c r="WK204" s="102"/>
      <c r="WL204" s="102"/>
      <c r="WM204" s="102"/>
      <c r="WN204" s="102"/>
      <c r="WO204" s="102"/>
      <c r="WP204" s="102"/>
      <c r="WQ204" s="102"/>
      <c r="WR204" s="102"/>
      <c r="WS204" s="102"/>
      <c r="WT204" s="102"/>
      <c r="WU204" s="102"/>
      <c r="WV204" s="102"/>
      <c r="WW204" s="102"/>
      <c r="WX204" s="102"/>
      <c r="WY204" s="102"/>
      <c r="WZ204" s="102"/>
      <c r="XA204" s="102"/>
      <c r="XB204" s="102"/>
      <c r="XC204" s="102"/>
      <c r="XD204" s="102"/>
      <c r="XE204" s="102"/>
      <c r="XF204" s="102"/>
      <c r="XG204" s="102"/>
      <c r="XH204" s="102"/>
      <c r="XI204" s="102"/>
      <c r="XJ204" s="102"/>
      <c r="XK204" s="102"/>
      <c r="XL204" s="102"/>
      <c r="XM204" s="102"/>
      <c r="XN204" s="102"/>
      <c r="XO204" s="102"/>
      <c r="XP204" s="102"/>
      <c r="XQ204" s="102"/>
      <c r="XR204" s="102"/>
      <c r="XS204" s="102"/>
      <c r="XT204" s="102"/>
      <c r="XU204" s="102"/>
      <c r="XV204" s="102"/>
      <c r="XW204" s="102"/>
      <c r="XX204" s="102"/>
      <c r="XY204" s="102"/>
      <c r="XZ204" s="102"/>
      <c r="YA204" s="102"/>
      <c r="YB204" s="102"/>
      <c r="YC204" s="102"/>
      <c r="YD204" s="102"/>
      <c r="YE204" s="102"/>
      <c r="YF204" s="102"/>
      <c r="YG204" s="102"/>
      <c r="YH204" s="102"/>
      <c r="YI204" s="102"/>
      <c r="YJ204" s="102"/>
      <c r="YK204" s="102"/>
      <c r="YL204" s="102"/>
      <c r="YM204" s="102"/>
      <c r="YN204" s="102"/>
      <c r="YO204" s="102"/>
      <c r="YP204" s="102"/>
      <c r="YQ204" s="102"/>
      <c r="YR204" s="102"/>
      <c r="YS204" s="102"/>
      <c r="YT204" s="102"/>
      <c r="YU204" s="102"/>
      <c r="YV204" s="102"/>
      <c r="YW204" s="102"/>
      <c r="YX204" s="102"/>
      <c r="YY204" s="102"/>
      <c r="YZ204" s="102"/>
      <c r="ZA204" s="102"/>
      <c r="ZB204" s="102"/>
      <c r="ZC204" s="102"/>
      <c r="ZD204" s="102"/>
      <c r="ZE204" s="102"/>
      <c r="ZF204" s="102"/>
      <c r="ZG204" s="102"/>
      <c r="ZH204" s="102"/>
      <c r="ZI204" s="102"/>
      <c r="ZJ204" s="102"/>
      <c r="ZK204" s="102"/>
      <c r="ZL204" s="102"/>
      <c r="ZM204" s="102"/>
      <c r="ZN204" s="102"/>
      <c r="ZO204" s="102"/>
      <c r="ZP204" s="102"/>
      <c r="ZQ204" s="102"/>
      <c r="ZR204" s="102"/>
      <c r="ZS204" s="102"/>
      <c r="ZT204" s="102"/>
      <c r="ZU204" s="102"/>
      <c r="ZV204" s="102"/>
      <c r="ZW204" s="102"/>
      <c r="ZX204" s="102"/>
      <c r="ZY204" s="102"/>
      <c r="ZZ204" s="102"/>
      <c r="AAA204" s="102"/>
      <c r="AAB204" s="102"/>
      <c r="AAC204" s="102"/>
      <c r="AAD204" s="102"/>
      <c r="AAE204" s="102"/>
      <c r="AAF204" s="102"/>
      <c r="AAG204" s="102"/>
      <c r="AAH204" s="102"/>
      <c r="AAI204" s="102"/>
      <c r="AAJ204" s="102"/>
      <c r="AAK204" s="102"/>
      <c r="AAL204" s="102"/>
      <c r="AAM204" s="102"/>
      <c r="AAN204" s="102"/>
      <c r="AAO204" s="102"/>
      <c r="AAP204" s="102"/>
      <c r="AAQ204" s="102"/>
      <c r="AAR204" s="102"/>
      <c r="AAS204" s="102"/>
      <c r="AAT204" s="102"/>
      <c r="AAU204" s="102"/>
      <c r="AAV204" s="102"/>
      <c r="AAW204" s="102"/>
      <c r="AAX204" s="102"/>
      <c r="AAY204" s="102"/>
      <c r="AAZ204" s="102"/>
      <c r="ABA204" s="102"/>
      <c r="ABB204" s="102"/>
      <c r="ABC204" s="102"/>
      <c r="ABD204" s="102"/>
      <c r="ABE204" s="102"/>
      <c r="ABF204" s="102"/>
      <c r="ABG204" s="102"/>
      <c r="ABH204" s="102"/>
      <c r="ABI204" s="102"/>
      <c r="ABJ204" s="102"/>
      <c r="ABK204" s="102"/>
      <c r="ABL204" s="102"/>
      <c r="ABM204" s="102"/>
      <c r="ABN204" s="102"/>
      <c r="ABO204" s="102"/>
      <c r="ABP204" s="102"/>
      <c r="ABQ204" s="102"/>
      <c r="ABR204" s="102"/>
      <c r="ABS204" s="102"/>
      <c r="ABT204" s="102"/>
      <c r="ABU204" s="102"/>
      <c r="ABV204" s="102"/>
      <c r="ABW204" s="102"/>
      <c r="ABX204" s="102"/>
      <c r="ABY204" s="102"/>
      <c r="ABZ204" s="102"/>
      <c r="ACA204" s="102"/>
      <c r="ACB204" s="102"/>
      <c r="ACC204" s="102"/>
      <c r="ACD204" s="102"/>
      <c r="ACE204" s="102"/>
      <c r="ACF204" s="102"/>
      <c r="ACG204" s="102"/>
      <c r="ACH204" s="102"/>
      <c r="ACI204" s="102"/>
      <c r="ACJ204" s="102"/>
      <c r="ACK204" s="102"/>
      <c r="ACL204" s="102"/>
      <c r="ACM204" s="102"/>
      <c r="ACN204" s="102"/>
      <c r="ACO204" s="102"/>
      <c r="ACP204" s="102"/>
      <c r="ACQ204" s="102"/>
      <c r="ACR204" s="102"/>
      <c r="ACS204" s="102"/>
      <c r="ACT204" s="102"/>
      <c r="ACU204" s="102"/>
      <c r="ACV204" s="102"/>
      <c r="ACW204" s="102"/>
      <c r="ACX204" s="102"/>
      <c r="ACY204" s="102"/>
      <c r="ACZ204" s="102"/>
      <c r="ADA204" s="102"/>
      <c r="ADB204" s="102"/>
      <c r="ADC204" s="102"/>
      <c r="ADD204" s="102"/>
      <c r="ADE204" s="102"/>
      <c r="ADF204" s="102"/>
      <c r="ADG204" s="102"/>
      <c r="ADH204" s="102"/>
      <c r="ADI204" s="102"/>
      <c r="ADJ204" s="102"/>
      <c r="ADK204" s="102"/>
      <c r="ADL204" s="102"/>
      <c r="ADM204" s="102"/>
      <c r="ADN204" s="102"/>
      <c r="ADO204" s="102"/>
      <c r="ADP204" s="102"/>
      <c r="ADQ204" s="102"/>
      <c r="ADR204" s="102"/>
      <c r="ADS204" s="102"/>
      <c r="ADT204" s="102"/>
      <c r="ADU204" s="102"/>
      <c r="ADV204" s="102"/>
      <c r="ADW204" s="102"/>
      <c r="ADX204" s="102"/>
      <c r="ADY204" s="102"/>
      <c r="ADZ204" s="102"/>
      <c r="AEA204" s="102"/>
      <c r="AEB204" s="102"/>
      <c r="AEC204" s="102"/>
      <c r="AED204" s="102"/>
      <c r="AEE204" s="102"/>
      <c r="AEF204" s="102"/>
      <c r="AEG204" s="102"/>
      <c r="AEH204" s="102"/>
      <c r="AEI204" s="102"/>
      <c r="AEJ204" s="102"/>
      <c r="AEK204" s="102"/>
      <c r="AEL204" s="102"/>
      <c r="AEM204" s="102"/>
      <c r="AEN204" s="102"/>
      <c r="AEO204" s="102"/>
      <c r="AEP204" s="102"/>
      <c r="AEQ204" s="102"/>
      <c r="AER204" s="102"/>
      <c r="AES204" s="102"/>
      <c r="AET204" s="102"/>
      <c r="AEU204" s="102"/>
      <c r="AEV204" s="102"/>
      <c r="AEW204" s="102"/>
      <c r="AEX204" s="102"/>
      <c r="AEY204" s="102"/>
      <c r="AEZ204" s="102"/>
      <c r="AFA204" s="102"/>
      <c r="AFB204" s="102"/>
      <c r="AFC204" s="102"/>
      <c r="AFD204" s="102"/>
      <c r="AFE204" s="102"/>
      <c r="AFF204" s="102"/>
      <c r="AFG204" s="102"/>
      <c r="AFH204" s="102"/>
      <c r="AFI204" s="102"/>
      <c r="AFJ204" s="102"/>
      <c r="AFK204" s="102"/>
      <c r="AFL204" s="102"/>
      <c r="AFM204" s="102"/>
      <c r="AFN204" s="102"/>
      <c r="AFO204" s="102"/>
      <c r="AFP204" s="102"/>
      <c r="AFQ204" s="102"/>
      <c r="AFR204" s="102"/>
      <c r="AFS204" s="102"/>
      <c r="AFT204" s="102"/>
      <c r="AFU204" s="102"/>
      <c r="AFV204" s="102"/>
      <c r="AFW204" s="102"/>
      <c r="AFX204" s="102"/>
      <c r="AFY204" s="102"/>
      <c r="AFZ204" s="102"/>
      <c r="AGA204" s="102"/>
      <c r="AGB204" s="102"/>
      <c r="AGC204" s="102"/>
      <c r="AGD204" s="102"/>
      <c r="AGE204" s="102"/>
      <c r="AGF204" s="102"/>
      <c r="AGG204" s="102"/>
      <c r="AGH204" s="102"/>
      <c r="AGI204" s="102"/>
      <c r="AGJ204" s="102"/>
      <c r="AGK204" s="102"/>
      <c r="AGL204" s="102"/>
      <c r="AGM204" s="102"/>
      <c r="AGN204" s="102"/>
      <c r="AGO204" s="102"/>
      <c r="AGP204" s="102"/>
      <c r="AGQ204" s="102"/>
      <c r="AGR204" s="102"/>
      <c r="AGS204" s="102"/>
      <c r="AGT204" s="102"/>
      <c r="AGU204" s="102"/>
      <c r="AGV204" s="102"/>
      <c r="AGW204" s="102"/>
      <c r="AGX204" s="102"/>
      <c r="AGY204" s="102"/>
      <c r="AGZ204" s="102"/>
      <c r="AHA204" s="102"/>
      <c r="AHB204" s="102"/>
      <c r="AHC204" s="102"/>
      <c r="AHD204" s="102"/>
      <c r="AHE204" s="102"/>
      <c r="AHF204" s="102"/>
      <c r="AHG204" s="102"/>
      <c r="AHH204" s="102"/>
      <c r="AHI204" s="102"/>
      <c r="AHJ204" s="102"/>
      <c r="AHK204" s="102"/>
      <c r="AHL204" s="102"/>
      <c r="AHM204" s="102"/>
      <c r="AHN204" s="102"/>
      <c r="AHO204" s="102"/>
      <c r="AHP204" s="102"/>
      <c r="AHQ204" s="102"/>
      <c r="AHR204" s="102"/>
      <c r="AHS204" s="102"/>
      <c r="AHT204" s="102"/>
      <c r="AHU204" s="102"/>
      <c r="AHV204" s="102"/>
      <c r="AHW204" s="102"/>
      <c r="AHX204" s="102"/>
      <c r="AHY204" s="102"/>
      <c r="AHZ204" s="102"/>
      <c r="AIA204" s="102"/>
      <c r="AIB204" s="102"/>
      <c r="AIC204" s="102"/>
      <c r="AID204" s="102"/>
      <c r="AIE204" s="102"/>
      <c r="AIF204" s="102"/>
      <c r="AIG204" s="102"/>
      <c r="AIH204" s="102"/>
      <c r="AII204" s="102"/>
      <c r="AIJ204" s="102"/>
      <c r="AIK204" s="102"/>
      <c r="AIL204" s="102"/>
      <c r="AIM204" s="102"/>
      <c r="AIN204" s="102"/>
      <c r="AIO204" s="102"/>
      <c r="AIP204" s="102"/>
      <c r="AIQ204" s="102"/>
      <c r="AIR204" s="102"/>
      <c r="AIS204" s="102"/>
      <c r="AIT204" s="102"/>
      <c r="AIU204" s="102"/>
      <c r="AIV204" s="102"/>
      <c r="AIW204" s="102"/>
      <c r="AIX204" s="102"/>
      <c r="AIY204" s="102"/>
      <c r="AIZ204" s="102"/>
      <c r="AJA204" s="102"/>
      <c r="AJB204" s="102"/>
      <c r="AJC204" s="102"/>
      <c r="AJD204" s="102"/>
      <c r="AJE204" s="102"/>
      <c r="AJF204" s="102"/>
      <c r="AJG204" s="102"/>
      <c r="AJH204" s="102"/>
      <c r="AJI204" s="102"/>
      <c r="AJJ204" s="102"/>
      <c r="AJK204" s="102"/>
      <c r="AJL204" s="102"/>
      <c r="AJM204" s="102"/>
      <c r="AJN204" s="102"/>
      <c r="AJO204" s="102"/>
      <c r="AJP204" s="102"/>
      <c r="AJQ204" s="102"/>
      <c r="AJR204" s="102"/>
      <c r="AJS204" s="102"/>
      <c r="AJT204" s="102"/>
      <c r="AJU204" s="102"/>
      <c r="AJV204" s="102"/>
      <c r="AJW204" s="102"/>
      <c r="AJX204" s="102"/>
      <c r="AJY204" s="102"/>
      <c r="AJZ204" s="102"/>
      <c r="AKA204" s="102"/>
      <c r="AKB204" s="102"/>
      <c r="AKC204" s="102"/>
      <c r="AKD204" s="102"/>
      <c r="AKE204" s="102"/>
      <c r="AKF204" s="102"/>
      <c r="AKG204" s="102"/>
      <c r="AKH204" s="102"/>
      <c r="AKI204" s="102"/>
      <c r="AKJ204" s="102"/>
      <c r="AKK204" s="102"/>
      <c r="AKL204" s="102"/>
      <c r="AKM204" s="102"/>
      <c r="AKN204" s="102"/>
      <c r="AKO204" s="102"/>
      <c r="AKP204" s="102"/>
      <c r="AKQ204" s="102"/>
      <c r="AKR204" s="102"/>
      <c r="AKS204" s="102"/>
      <c r="AKT204" s="102"/>
      <c r="AKU204" s="102"/>
      <c r="AKV204" s="102"/>
      <c r="AKW204" s="102"/>
      <c r="AKX204" s="102"/>
      <c r="AKY204" s="102"/>
      <c r="AKZ204" s="102"/>
      <c r="ALA204" s="102"/>
      <c r="ALB204" s="102"/>
      <c r="ALC204" s="102"/>
      <c r="ALD204" s="102"/>
      <c r="ALE204" s="102"/>
      <c r="ALF204" s="102"/>
      <c r="ALG204" s="102"/>
      <c r="ALH204" s="102"/>
      <c r="ALI204" s="102"/>
      <c r="ALJ204" s="102"/>
      <c r="ALK204" s="102"/>
      <c r="ALL204" s="102"/>
      <c r="ALM204" s="102"/>
      <c r="ALN204" s="102"/>
      <c r="ALO204" s="102"/>
      <c r="ALP204" s="102"/>
      <c r="ALQ204" s="102"/>
      <c r="ALR204" s="102"/>
      <c r="ALS204" s="102"/>
      <c r="ALT204" s="102"/>
      <c r="ALU204" s="102"/>
      <c r="ALV204" s="102"/>
      <c r="ALW204" s="102"/>
      <c r="ALX204" s="102"/>
      <c r="ALY204" s="102"/>
      <c r="ALZ204" s="102"/>
      <c r="AMA204" s="102"/>
      <c r="AMB204" s="102"/>
      <c r="AMC204" s="102"/>
      <c r="AMD204" s="102"/>
      <c r="AME204" s="102"/>
      <c r="AMF204" s="102"/>
      <c r="AMG204" s="102"/>
      <c r="AMH204" s="102"/>
      <c r="AMI204" s="102"/>
      <c r="AMJ204" s="102"/>
      <c r="AMK204" s="102"/>
      <c r="AML204" s="102"/>
      <c r="AMM204" s="102"/>
      <c r="AMN204" s="102"/>
      <c r="AMO204" s="102"/>
      <c r="AMP204" s="102"/>
      <c r="AMQ204" s="102"/>
      <c r="AMR204" s="102"/>
      <c r="AMS204" s="102"/>
      <c r="AMT204" s="102"/>
      <c r="AMU204" s="102"/>
      <c r="AMV204" s="102"/>
      <c r="AMW204" s="102"/>
      <c r="AMX204" s="102"/>
      <c r="AMY204" s="102"/>
      <c r="AMZ204" s="102"/>
      <c r="ANA204" s="102"/>
      <c r="ANB204" s="102"/>
      <c r="ANC204" s="102"/>
      <c r="AND204" s="102"/>
      <c r="ANE204" s="102"/>
      <c r="ANF204" s="102"/>
      <c r="ANG204" s="102"/>
      <c r="ANH204" s="102"/>
      <c r="ANI204" s="102"/>
      <c r="ANJ204" s="102"/>
      <c r="ANK204" s="102"/>
      <c r="ANL204" s="102"/>
      <c r="ANM204" s="102"/>
      <c r="ANN204" s="102"/>
      <c r="ANO204" s="102"/>
      <c r="ANP204" s="102"/>
      <c r="ANQ204" s="102"/>
      <c r="ANR204" s="102"/>
      <c r="ANS204" s="102"/>
      <c r="ANT204" s="102"/>
      <c r="ANU204" s="102"/>
      <c r="ANV204" s="102"/>
      <c r="ANW204" s="102"/>
      <c r="ANX204" s="102"/>
      <c r="ANY204" s="102"/>
      <c r="ANZ204" s="102"/>
      <c r="AOA204" s="102"/>
      <c r="AOB204" s="102"/>
      <c r="AOC204" s="102"/>
      <c r="AOD204" s="102"/>
      <c r="AOE204" s="102"/>
      <c r="AOF204" s="102"/>
      <c r="AOG204" s="102"/>
      <c r="AOH204" s="102"/>
      <c r="AOI204" s="102"/>
      <c r="AOJ204" s="102"/>
      <c r="AOK204" s="102"/>
      <c r="AOL204" s="102"/>
      <c r="AOM204" s="102"/>
      <c r="AON204" s="102"/>
      <c r="AOO204" s="102"/>
      <c r="AOP204" s="102"/>
      <c r="AOQ204" s="102"/>
      <c r="AOR204" s="102"/>
      <c r="AOS204" s="102"/>
      <c r="AOT204" s="102"/>
      <c r="AOU204" s="102"/>
      <c r="AOV204" s="102"/>
      <c r="AOW204" s="102"/>
      <c r="AOX204" s="102"/>
      <c r="AOY204" s="102"/>
      <c r="AOZ204" s="102"/>
      <c r="APA204" s="102"/>
      <c r="APB204" s="102"/>
      <c r="APC204" s="102"/>
      <c r="APD204" s="102"/>
      <c r="APE204" s="102"/>
      <c r="APF204" s="102"/>
      <c r="APG204" s="102"/>
      <c r="APH204" s="102"/>
      <c r="API204" s="102"/>
      <c r="APJ204" s="102"/>
      <c r="APK204" s="102"/>
      <c r="APL204" s="102"/>
      <c r="APM204" s="102"/>
      <c r="APN204" s="102"/>
      <c r="APO204" s="102"/>
      <c r="APP204" s="102"/>
      <c r="APQ204" s="102"/>
      <c r="APR204" s="102"/>
      <c r="APS204" s="102"/>
      <c r="APT204" s="102"/>
      <c r="APU204" s="102"/>
      <c r="APV204" s="102"/>
      <c r="APW204" s="102"/>
      <c r="APX204" s="102"/>
      <c r="APY204" s="102"/>
      <c r="APZ204" s="102"/>
      <c r="AQA204" s="102"/>
      <c r="AQB204" s="102"/>
      <c r="AQC204" s="102"/>
      <c r="AQD204" s="102"/>
      <c r="AQE204" s="102"/>
      <c r="AQF204" s="102"/>
      <c r="AQG204" s="102"/>
      <c r="AQH204" s="102"/>
      <c r="AQI204" s="102"/>
      <c r="AQJ204" s="102"/>
      <c r="AQK204" s="102"/>
      <c r="AQL204" s="102"/>
      <c r="AQM204" s="102"/>
      <c r="AQN204" s="102"/>
      <c r="AQO204" s="102"/>
      <c r="AQP204" s="102"/>
      <c r="AQQ204" s="102"/>
      <c r="AQR204" s="102"/>
      <c r="AQS204" s="102"/>
      <c r="AQT204" s="102"/>
      <c r="AQU204" s="102"/>
      <c r="AQV204" s="102"/>
      <c r="AQW204" s="102"/>
      <c r="AQX204" s="102"/>
      <c r="AQY204" s="102"/>
      <c r="AQZ204" s="102"/>
      <c r="ARA204" s="102"/>
      <c r="ARB204" s="102"/>
      <c r="ARC204" s="102"/>
      <c r="ARD204" s="102"/>
      <c r="ARE204" s="102"/>
      <c r="ARF204" s="102"/>
      <c r="ARG204" s="102"/>
      <c r="ARH204" s="102"/>
      <c r="ARI204" s="102"/>
      <c r="ARJ204" s="102"/>
      <c r="ARK204" s="102"/>
      <c r="ARL204" s="102"/>
      <c r="ARM204" s="102"/>
      <c r="ARN204" s="102"/>
      <c r="ARO204" s="102"/>
      <c r="ARP204" s="102"/>
      <c r="ARQ204" s="102"/>
      <c r="ARR204" s="102"/>
      <c r="ARS204" s="102"/>
      <c r="ART204" s="102"/>
      <c r="ARU204" s="102"/>
      <c r="ARV204" s="102"/>
      <c r="ARW204" s="102"/>
      <c r="ARX204" s="102"/>
      <c r="ARY204" s="102"/>
      <c r="ARZ204" s="102"/>
      <c r="ASA204" s="102"/>
      <c r="ASB204" s="102"/>
      <c r="ASC204" s="102"/>
      <c r="ASD204" s="102"/>
      <c r="ASE204" s="102"/>
      <c r="ASF204" s="102"/>
      <c r="ASG204" s="102"/>
      <c r="ASH204" s="102"/>
      <c r="ASI204" s="102"/>
      <c r="ASJ204" s="102"/>
      <c r="ASK204" s="102"/>
      <c r="ASL204" s="102"/>
      <c r="ASM204" s="102"/>
      <c r="ASN204" s="102"/>
      <c r="ASO204" s="102"/>
      <c r="ASP204" s="102"/>
      <c r="ASQ204" s="102"/>
      <c r="ASR204" s="102"/>
      <c r="ASS204" s="102"/>
      <c r="AST204" s="102"/>
      <c r="ASU204" s="102"/>
      <c r="ASV204" s="102"/>
      <c r="ASW204" s="102"/>
      <c r="ASX204" s="102"/>
      <c r="ASY204" s="102"/>
      <c r="ASZ204" s="102"/>
      <c r="ATA204" s="102"/>
      <c r="ATB204" s="102"/>
      <c r="ATC204" s="102"/>
      <c r="ATD204" s="102"/>
      <c r="ATE204" s="102"/>
      <c r="ATF204" s="102"/>
      <c r="ATG204" s="102"/>
      <c r="ATH204" s="102"/>
      <c r="ATI204" s="102"/>
      <c r="ATJ204" s="102"/>
      <c r="ATK204" s="102"/>
      <c r="ATL204" s="102"/>
      <c r="ATM204" s="102"/>
      <c r="ATN204" s="102"/>
      <c r="ATO204" s="102"/>
      <c r="ATP204" s="102"/>
      <c r="ATQ204" s="102"/>
      <c r="ATR204" s="102"/>
      <c r="ATS204" s="102"/>
      <c r="ATT204" s="102"/>
      <c r="ATU204" s="102"/>
      <c r="ATV204" s="102"/>
      <c r="ATW204" s="102"/>
      <c r="ATX204" s="102"/>
      <c r="ATY204" s="102"/>
      <c r="ATZ204" s="102"/>
      <c r="AUA204" s="102"/>
      <c r="AUB204" s="102"/>
      <c r="AUC204" s="102"/>
      <c r="AUD204" s="102"/>
      <c r="AUE204" s="102"/>
      <c r="AUF204" s="102"/>
      <c r="AUG204" s="102"/>
      <c r="AUH204" s="102"/>
      <c r="AUI204" s="102"/>
      <c r="AUJ204" s="102"/>
      <c r="AUK204" s="102"/>
      <c r="AUL204" s="102"/>
      <c r="AUM204" s="102"/>
      <c r="AUN204" s="102"/>
      <c r="AUO204" s="102"/>
      <c r="AUP204" s="102"/>
      <c r="AUQ204" s="102"/>
      <c r="AUR204" s="102"/>
      <c r="AUS204" s="102"/>
      <c r="AUT204" s="102"/>
      <c r="AUU204" s="102"/>
      <c r="AUV204" s="102"/>
      <c r="AUW204" s="102"/>
      <c r="AUX204" s="102"/>
      <c r="AUY204" s="102"/>
      <c r="AUZ204" s="102"/>
      <c r="AVA204" s="102"/>
      <c r="AVB204" s="102"/>
      <c r="AVC204" s="102"/>
      <c r="AVD204" s="102"/>
      <c r="AVE204" s="102"/>
      <c r="AVF204" s="102"/>
      <c r="AVG204" s="102"/>
      <c r="AVH204" s="102"/>
      <c r="AVI204" s="102"/>
      <c r="AVJ204" s="102"/>
      <c r="AVK204" s="102"/>
      <c r="AVL204" s="102"/>
      <c r="AVM204" s="102"/>
      <c r="AVN204" s="102"/>
      <c r="AVO204" s="102"/>
      <c r="AVP204" s="102"/>
      <c r="AVQ204" s="102"/>
      <c r="AVR204" s="102"/>
      <c r="AVS204" s="102"/>
      <c r="AVT204" s="102"/>
      <c r="AVU204" s="102"/>
      <c r="AVV204" s="102"/>
      <c r="AVW204" s="102"/>
      <c r="AVX204" s="102"/>
      <c r="AVY204" s="102"/>
      <c r="AVZ204" s="102"/>
      <c r="AWA204" s="102"/>
      <c r="AWB204" s="102"/>
      <c r="AWC204" s="102"/>
      <c r="AWD204" s="102"/>
      <c r="AWE204" s="102"/>
      <c r="AWF204" s="102"/>
      <c r="AWG204" s="102"/>
      <c r="AWH204" s="102"/>
      <c r="AWI204" s="102"/>
      <c r="AWJ204" s="102"/>
      <c r="AWK204" s="102"/>
      <c r="AWL204" s="102"/>
      <c r="AWM204" s="102"/>
      <c r="AWN204" s="102"/>
      <c r="AWO204" s="102"/>
      <c r="AWP204" s="102"/>
      <c r="AWQ204" s="102"/>
      <c r="AWR204" s="102"/>
      <c r="AWS204" s="102"/>
      <c r="AWT204" s="102"/>
      <c r="AWU204" s="102"/>
      <c r="AWV204" s="102"/>
      <c r="AWW204" s="102"/>
      <c r="AWX204" s="102"/>
      <c r="AWY204" s="102"/>
      <c r="AWZ204" s="102"/>
      <c r="AXA204" s="102"/>
      <c r="AXB204" s="102"/>
      <c r="AXC204" s="102"/>
      <c r="AXD204" s="102"/>
      <c r="AXE204" s="102"/>
      <c r="AXF204" s="102"/>
      <c r="AXG204" s="102"/>
      <c r="AXH204" s="102"/>
      <c r="AXI204" s="102"/>
      <c r="AXJ204" s="102"/>
      <c r="AXK204" s="102"/>
      <c r="AXL204" s="102"/>
      <c r="AXM204" s="102"/>
      <c r="AXN204" s="102"/>
      <c r="AXO204" s="102"/>
      <c r="AXP204" s="102"/>
      <c r="AXQ204" s="102"/>
      <c r="AXR204" s="102"/>
      <c r="AXS204" s="102"/>
      <c r="AXT204" s="102"/>
      <c r="AXU204" s="102"/>
      <c r="AXV204" s="102"/>
      <c r="AXW204" s="102"/>
      <c r="AXX204" s="102"/>
      <c r="AXY204" s="102"/>
      <c r="AXZ204" s="102"/>
      <c r="AYA204" s="102"/>
      <c r="AYB204" s="102"/>
      <c r="AYC204" s="102"/>
      <c r="AYD204" s="102"/>
      <c r="AYE204" s="102"/>
      <c r="AYF204" s="102"/>
      <c r="AYG204" s="102"/>
      <c r="AYH204" s="102"/>
      <c r="AYI204" s="102"/>
      <c r="AYJ204" s="102"/>
      <c r="AYK204" s="102"/>
      <c r="AYL204" s="102"/>
      <c r="AYM204" s="102"/>
      <c r="AYN204" s="102"/>
      <c r="AYO204" s="102"/>
      <c r="AYP204" s="102"/>
      <c r="AYQ204" s="102"/>
      <c r="AYR204" s="102"/>
      <c r="AYS204" s="102"/>
      <c r="AYT204" s="102"/>
      <c r="AYU204" s="102"/>
      <c r="AYV204" s="102"/>
      <c r="AYW204" s="102"/>
      <c r="AYX204" s="102"/>
      <c r="AYY204" s="102"/>
      <c r="AYZ204" s="102"/>
      <c r="AZA204" s="102"/>
      <c r="AZB204" s="102"/>
      <c r="AZC204" s="102"/>
      <c r="AZD204" s="102"/>
      <c r="AZE204" s="102"/>
      <c r="AZF204" s="102"/>
      <c r="AZG204" s="102"/>
      <c r="AZH204" s="102"/>
      <c r="AZI204" s="102"/>
      <c r="AZJ204" s="102"/>
      <c r="AZK204" s="102"/>
      <c r="AZL204" s="102"/>
      <c r="AZM204" s="102"/>
      <c r="AZN204" s="102"/>
      <c r="AZO204" s="102"/>
      <c r="AZP204" s="102"/>
      <c r="AZQ204" s="102"/>
      <c r="AZR204" s="102"/>
      <c r="AZS204" s="102"/>
      <c r="AZT204" s="102"/>
      <c r="AZU204" s="102"/>
      <c r="AZV204" s="102"/>
      <c r="AZW204" s="102"/>
      <c r="AZX204" s="102"/>
      <c r="AZY204" s="102"/>
      <c r="AZZ204" s="102"/>
      <c r="BAA204" s="102"/>
      <c r="BAB204" s="102"/>
      <c r="BAC204" s="102"/>
      <c r="BAD204" s="102"/>
      <c r="BAE204" s="102"/>
      <c r="BAF204" s="102"/>
      <c r="BAG204" s="102"/>
      <c r="BAH204" s="102"/>
      <c r="BAI204" s="102"/>
      <c r="BAJ204" s="102"/>
      <c r="BAK204" s="102"/>
      <c r="BAL204" s="102"/>
      <c r="BAM204" s="102"/>
      <c r="BAN204" s="102"/>
      <c r="BAO204" s="102"/>
      <c r="BAP204" s="102"/>
      <c r="BAQ204" s="102"/>
      <c r="BAR204" s="102"/>
      <c r="BAS204" s="102"/>
      <c r="BAT204" s="102"/>
      <c r="BAU204" s="102"/>
      <c r="BAV204" s="102"/>
      <c r="BAW204" s="102"/>
      <c r="BAX204" s="102"/>
      <c r="BAY204" s="102"/>
      <c r="BAZ204" s="102"/>
      <c r="BBA204" s="102"/>
      <c r="BBB204" s="102"/>
      <c r="BBC204" s="102"/>
      <c r="BBD204" s="102"/>
      <c r="BBE204" s="102"/>
      <c r="BBF204" s="102"/>
      <c r="BBG204" s="102"/>
      <c r="BBH204" s="102"/>
      <c r="BBI204" s="102"/>
      <c r="BBJ204" s="102"/>
      <c r="BBK204" s="102"/>
      <c r="BBL204" s="102"/>
      <c r="BBM204" s="102"/>
      <c r="BBN204" s="102"/>
      <c r="BBO204" s="102"/>
      <c r="BBP204" s="102"/>
      <c r="BBQ204" s="102"/>
      <c r="BBR204" s="102"/>
      <c r="BBS204" s="102"/>
      <c r="BBT204" s="102"/>
      <c r="BBU204" s="102"/>
      <c r="BBV204" s="102"/>
      <c r="BBW204" s="102"/>
      <c r="BBX204" s="102"/>
      <c r="BBY204" s="102"/>
      <c r="BBZ204" s="102"/>
      <c r="BCA204" s="102"/>
      <c r="BCB204" s="102"/>
      <c r="BCC204" s="102"/>
      <c r="BCD204" s="102"/>
      <c r="BCE204" s="102"/>
      <c r="BCF204" s="102"/>
      <c r="BCG204" s="102"/>
      <c r="BCH204" s="102"/>
      <c r="BCI204" s="102"/>
      <c r="BCJ204" s="102"/>
      <c r="BCK204" s="102"/>
      <c r="BCL204" s="102"/>
      <c r="BCM204" s="102"/>
      <c r="BCN204" s="102"/>
      <c r="BCO204" s="102"/>
      <c r="BCP204" s="102"/>
      <c r="BCQ204" s="102"/>
      <c r="BCR204" s="102"/>
      <c r="BCS204" s="102"/>
      <c r="BCT204" s="102"/>
      <c r="BCU204" s="102"/>
      <c r="BCV204" s="102"/>
      <c r="BCW204" s="102"/>
      <c r="BCX204" s="102"/>
      <c r="BCY204" s="102"/>
      <c r="BCZ204" s="102"/>
      <c r="BDA204" s="102"/>
      <c r="BDB204" s="102"/>
      <c r="BDC204" s="102"/>
      <c r="BDD204" s="102"/>
      <c r="BDE204" s="102"/>
      <c r="BDF204" s="102"/>
      <c r="BDG204" s="102"/>
      <c r="BDH204" s="102"/>
      <c r="BDI204" s="102"/>
      <c r="BDJ204" s="102"/>
      <c r="BDK204" s="102"/>
      <c r="BDL204" s="102"/>
      <c r="BDM204" s="102"/>
      <c r="BDN204" s="102"/>
      <c r="BDO204" s="102"/>
      <c r="BDP204" s="102"/>
      <c r="BDQ204" s="102"/>
      <c r="BDR204" s="102"/>
      <c r="BDS204" s="102"/>
      <c r="BDT204" s="102"/>
      <c r="BDU204" s="102"/>
      <c r="BDV204" s="102"/>
      <c r="BDW204" s="102"/>
      <c r="BDX204" s="102"/>
      <c r="BDY204" s="102"/>
      <c r="BDZ204" s="102"/>
      <c r="BEA204" s="102"/>
      <c r="BEB204" s="102"/>
      <c r="BEC204" s="102"/>
      <c r="BED204" s="102"/>
      <c r="BEE204" s="102"/>
      <c r="BEF204" s="102"/>
      <c r="BEG204" s="102"/>
      <c r="BEH204" s="102"/>
      <c r="BEI204" s="102"/>
      <c r="BEJ204" s="102"/>
      <c r="BEK204" s="102"/>
      <c r="BEL204" s="102"/>
      <c r="BEM204" s="102"/>
      <c r="BEN204" s="102"/>
      <c r="BEO204" s="102"/>
      <c r="BEP204" s="102"/>
      <c r="BEQ204" s="102"/>
      <c r="BER204" s="102"/>
      <c r="BES204" s="102"/>
      <c r="BET204" s="102"/>
      <c r="BEU204" s="102"/>
      <c r="BEV204" s="102"/>
      <c r="BEW204" s="102"/>
      <c r="BEX204" s="102"/>
      <c r="BEY204" s="102"/>
      <c r="BEZ204" s="102"/>
      <c r="BFA204" s="102"/>
      <c r="BFB204" s="102"/>
      <c r="BFC204" s="102"/>
      <c r="BFD204" s="102"/>
      <c r="BFE204" s="102"/>
      <c r="BFF204" s="102"/>
      <c r="BFG204" s="102"/>
      <c r="BFH204" s="102"/>
      <c r="BFI204" s="102"/>
      <c r="BFJ204" s="102"/>
      <c r="BFK204" s="102"/>
      <c r="BFL204" s="102"/>
      <c r="BFM204" s="102"/>
      <c r="BFN204" s="102"/>
      <c r="BFO204" s="102"/>
      <c r="BFP204" s="102"/>
      <c r="BFQ204" s="102"/>
      <c r="BFR204" s="102"/>
      <c r="BFS204" s="102"/>
      <c r="BFT204" s="102"/>
      <c r="BFU204" s="102"/>
      <c r="BFV204" s="102"/>
      <c r="BFW204" s="102"/>
      <c r="BFX204" s="102"/>
      <c r="BFY204" s="102"/>
      <c r="BFZ204" s="102"/>
      <c r="BGA204" s="102"/>
      <c r="BGB204" s="102"/>
      <c r="BGC204" s="102"/>
      <c r="BGD204" s="102"/>
      <c r="BGE204" s="102"/>
      <c r="BGF204" s="102"/>
      <c r="BGG204" s="102"/>
      <c r="BGH204" s="102"/>
      <c r="BGI204" s="102"/>
      <c r="BGJ204" s="102"/>
      <c r="BGK204" s="102"/>
      <c r="BGL204" s="102"/>
      <c r="BGM204" s="102"/>
      <c r="BGN204" s="102"/>
      <c r="BGO204" s="102"/>
      <c r="BGP204" s="102"/>
      <c r="BGQ204" s="102"/>
      <c r="BGR204" s="102"/>
      <c r="BGS204" s="102"/>
      <c r="BGT204" s="102"/>
      <c r="BGU204" s="102"/>
      <c r="BGV204" s="102"/>
      <c r="BGW204" s="102"/>
      <c r="BGX204" s="102"/>
      <c r="BGY204" s="102"/>
      <c r="BGZ204" s="102"/>
      <c r="BHA204" s="102"/>
      <c r="BHB204" s="102"/>
      <c r="BHC204" s="102"/>
      <c r="BHD204" s="102"/>
      <c r="BHE204" s="102"/>
      <c r="BHF204" s="102"/>
      <c r="BHG204" s="102"/>
      <c r="BHH204" s="102"/>
      <c r="BHI204" s="102"/>
      <c r="BHJ204" s="102"/>
      <c r="BHK204" s="102"/>
      <c r="BHL204" s="102"/>
      <c r="BHM204" s="102"/>
      <c r="BHN204" s="102"/>
      <c r="BHO204" s="102"/>
      <c r="BHP204" s="102"/>
      <c r="BHQ204" s="102"/>
      <c r="BHR204" s="102"/>
      <c r="BHS204" s="102"/>
      <c r="BHT204" s="102"/>
      <c r="BHU204" s="102"/>
      <c r="BHV204" s="102"/>
      <c r="BHW204" s="102"/>
      <c r="BHX204" s="102"/>
      <c r="BHY204" s="102"/>
      <c r="BHZ204" s="102"/>
      <c r="BIA204" s="102"/>
      <c r="BIB204" s="102"/>
      <c r="BIC204" s="102"/>
      <c r="BID204" s="102"/>
      <c r="BIE204" s="102"/>
      <c r="BIF204" s="102"/>
      <c r="BIG204" s="102"/>
      <c r="BIH204" s="102"/>
      <c r="BII204" s="102"/>
      <c r="BIJ204" s="102"/>
      <c r="BIK204" s="102"/>
      <c r="BIL204" s="102"/>
      <c r="BIM204" s="102"/>
      <c r="BIN204" s="102"/>
      <c r="BIO204" s="102"/>
      <c r="BIP204" s="102"/>
      <c r="BIQ204" s="102"/>
      <c r="BIR204" s="102"/>
      <c r="BIS204" s="102"/>
      <c r="BIT204" s="102"/>
      <c r="BIU204" s="102"/>
      <c r="BIV204" s="102"/>
      <c r="BIW204" s="102"/>
      <c r="BIX204" s="102"/>
      <c r="BIY204" s="102"/>
      <c r="BIZ204" s="102"/>
      <c r="BJA204" s="102"/>
      <c r="BJB204" s="102"/>
      <c r="BJC204" s="102"/>
      <c r="BJD204" s="102"/>
      <c r="BJE204" s="102"/>
      <c r="BJF204" s="102"/>
      <c r="BJG204" s="102"/>
      <c r="BJH204" s="102"/>
      <c r="BJI204" s="102"/>
      <c r="BJJ204" s="102"/>
      <c r="BJK204" s="102"/>
      <c r="BJL204" s="102"/>
      <c r="BJM204" s="102"/>
      <c r="BJN204" s="102"/>
      <c r="BJO204" s="102"/>
      <c r="BJP204" s="102"/>
      <c r="BJQ204" s="102"/>
      <c r="BJR204" s="102"/>
      <c r="BJS204" s="102"/>
      <c r="BJT204" s="102"/>
      <c r="BJU204" s="102"/>
      <c r="BJV204" s="102"/>
      <c r="BJW204" s="102"/>
      <c r="BJX204" s="102"/>
      <c r="BJY204" s="102"/>
      <c r="BJZ204" s="102"/>
      <c r="BKA204" s="102"/>
      <c r="BKB204" s="102"/>
      <c r="BKC204" s="102"/>
      <c r="BKD204" s="102"/>
      <c r="BKE204" s="102"/>
      <c r="BKF204" s="102"/>
      <c r="BKG204" s="102"/>
      <c r="BKH204" s="102"/>
      <c r="BKI204" s="102"/>
      <c r="BKJ204" s="102"/>
      <c r="BKK204" s="102"/>
      <c r="BKL204" s="102"/>
      <c r="BKM204" s="102"/>
      <c r="BKN204" s="102"/>
      <c r="BKO204" s="102"/>
      <c r="BKP204" s="102"/>
      <c r="BKQ204" s="102"/>
      <c r="BKR204" s="102"/>
      <c r="BKS204" s="102"/>
      <c r="BKT204" s="102"/>
      <c r="BKU204" s="102"/>
      <c r="BKV204" s="102"/>
      <c r="BKW204" s="102"/>
      <c r="BKX204" s="102"/>
      <c r="BKY204" s="102"/>
      <c r="BKZ204" s="102"/>
      <c r="BLA204" s="102"/>
      <c r="BLB204" s="102"/>
      <c r="BLC204" s="102"/>
      <c r="BLD204" s="102"/>
      <c r="BLE204" s="102"/>
      <c r="BLF204" s="102"/>
      <c r="BLG204" s="102"/>
      <c r="BLH204" s="102"/>
      <c r="BLI204" s="102"/>
      <c r="BLJ204" s="102"/>
      <c r="BLK204" s="102"/>
      <c r="BLL204" s="102"/>
      <c r="BLM204" s="102"/>
      <c r="BLN204" s="102"/>
      <c r="BLO204" s="102"/>
      <c r="BLP204" s="102"/>
      <c r="BLQ204" s="102"/>
      <c r="BLR204" s="102"/>
      <c r="BLS204" s="102"/>
      <c r="BLT204" s="102"/>
      <c r="BLU204" s="102"/>
      <c r="BLV204" s="102"/>
      <c r="BLW204" s="102"/>
      <c r="BLX204" s="102"/>
      <c r="BLY204" s="102"/>
      <c r="BLZ204" s="102"/>
      <c r="BMA204" s="102"/>
      <c r="BMB204" s="102"/>
      <c r="BMC204" s="102"/>
      <c r="BMD204" s="102"/>
      <c r="BME204" s="102"/>
      <c r="BMF204" s="102"/>
      <c r="BMG204" s="102"/>
      <c r="BMH204" s="102"/>
      <c r="BMI204" s="102"/>
      <c r="BMJ204" s="102"/>
      <c r="BMK204" s="102"/>
      <c r="BML204" s="102"/>
      <c r="BMM204" s="102"/>
      <c r="BMN204" s="102"/>
      <c r="BMO204" s="102"/>
      <c r="BMP204" s="102"/>
      <c r="BMQ204" s="102"/>
      <c r="BMR204" s="102"/>
      <c r="BMS204" s="102"/>
      <c r="BMT204" s="102"/>
      <c r="BMU204" s="102"/>
      <c r="BMV204" s="102"/>
      <c r="BMW204" s="102"/>
      <c r="BMX204" s="102"/>
      <c r="BMY204" s="102"/>
      <c r="BMZ204" s="102"/>
      <c r="BNA204" s="102"/>
      <c r="BNB204" s="102"/>
      <c r="BNC204" s="102"/>
      <c r="BND204" s="102"/>
      <c r="BNE204" s="102"/>
      <c r="BNF204" s="102"/>
      <c r="BNG204" s="102"/>
      <c r="BNH204" s="102"/>
      <c r="BNI204" s="102"/>
      <c r="BNJ204" s="102"/>
      <c r="BNK204" s="102"/>
      <c r="BNL204" s="102"/>
      <c r="BNM204" s="102"/>
      <c r="BNN204" s="102"/>
      <c r="BNO204" s="102"/>
      <c r="BNP204" s="102"/>
      <c r="BNQ204" s="102"/>
      <c r="BNR204" s="102"/>
      <c r="BNS204" s="102"/>
      <c r="BNT204" s="102"/>
      <c r="BNU204" s="102"/>
      <c r="BNV204" s="102"/>
      <c r="BNW204" s="102"/>
      <c r="BNX204" s="102"/>
      <c r="BNY204" s="102"/>
      <c r="BNZ204" s="102"/>
      <c r="BOA204" s="102"/>
      <c r="BOB204" s="102"/>
      <c r="BOC204" s="102"/>
      <c r="BOD204" s="102"/>
      <c r="BOE204" s="102"/>
      <c r="BOF204" s="102"/>
      <c r="BOG204" s="102"/>
      <c r="BOH204" s="102"/>
      <c r="BOI204" s="102"/>
      <c r="BOJ204" s="102"/>
      <c r="BOK204" s="102"/>
      <c r="BOL204" s="102"/>
      <c r="BOM204" s="102"/>
      <c r="BON204" s="102"/>
      <c r="BOO204" s="102"/>
      <c r="BOP204" s="102"/>
      <c r="BOQ204" s="102"/>
      <c r="BOR204" s="102"/>
      <c r="BOS204" s="102"/>
      <c r="BOT204" s="102"/>
      <c r="BOU204" s="102"/>
      <c r="BOV204" s="102"/>
      <c r="BOW204" s="102"/>
      <c r="BOX204" s="102"/>
      <c r="BOY204" s="102"/>
      <c r="BOZ204" s="102"/>
      <c r="BPA204" s="102"/>
      <c r="BPB204" s="102"/>
      <c r="BPC204" s="102"/>
      <c r="BPD204" s="102"/>
      <c r="BPE204" s="102"/>
      <c r="BPF204" s="102"/>
      <c r="BPG204" s="102"/>
      <c r="BPH204" s="102"/>
      <c r="BPI204" s="102"/>
      <c r="BPJ204" s="102"/>
      <c r="BPK204" s="102"/>
      <c r="BPL204" s="102"/>
      <c r="BPM204" s="102"/>
      <c r="BPN204" s="102"/>
      <c r="BPO204" s="102"/>
      <c r="BPP204" s="102"/>
      <c r="BPQ204" s="102"/>
      <c r="BPR204" s="102"/>
      <c r="BPS204" s="102"/>
      <c r="BPT204" s="102"/>
      <c r="BPU204" s="102"/>
      <c r="BPV204" s="102"/>
      <c r="BPW204" s="102"/>
      <c r="BPX204" s="102"/>
      <c r="BPY204" s="102"/>
      <c r="BPZ204" s="102"/>
      <c r="BQA204" s="102"/>
      <c r="BQB204" s="102"/>
      <c r="BQC204" s="102"/>
      <c r="BQD204" s="102"/>
      <c r="BQE204" s="102"/>
      <c r="BQF204" s="102"/>
      <c r="BQG204" s="102"/>
      <c r="BQH204" s="102"/>
      <c r="BQI204" s="102"/>
      <c r="BQJ204" s="102"/>
      <c r="BQK204" s="102"/>
      <c r="BQL204" s="102"/>
      <c r="BQM204" s="102"/>
      <c r="BQN204" s="102"/>
      <c r="BQO204" s="102"/>
      <c r="BQP204" s="102"/>
      <c r="BQQ204" s="102"/>
      <c r="BQR204" s="102"/>
      <c r="BQS204" s="102"/>
      <c r="BQT204" s="102"/>
      <c r="BQU204" s="102"/>
      <c r="BQV204" s="102"/>
      <c r="BQW204" s="102"/>
      <c r="BQX204" s="102"/>
      <c r="BQY204" s="102"/>
      <c r="BQZ204" s="102"/>
      <c r="BRA204" s="102"/>
      <c r="BRB204" s="102"/>
      <c r="BRC204" s="102"/>
      <c r="BRD204" s="102"/>
      <c r="BRE204" s="102"/>
      <c r="BRF204" s="102"/>
      <c r="BRG204" s="102"/>
      <c r="BRH204" s="102"/>
      <c r="BRI204" s="102"/>
      <c r="BRJ204" s="102"/>
      <c r="BRK204" s="102"/>
      <c r="BRL204" s="102"/>
      <c r="BRM204" s="102"/>
      <c r="BRN204" s="102"/>
      <c r="BRO204" s="102"/>
      <c r="BRP204" s="102"/>
      <c r="BRQ204" s="102"/>
      <c r="BRR204" s="102"/>
      <c r="BRS204" s="102"/>
      <c r="BRT204" s="102"/>
      <c r="BRU204" s="102"/>
      <c r="BRV204" s="102"/>
      <c r="BRW204" s="102"/>
      <c r="BRX204" s="102"/>
      <c r="BRY204" s="102"/>
      <c r="BRZ204" s="102"/>
      <c r="BSA204" s="102"/>
      <c r="BSB204" s="102"/>
      <c r="BSC204" s="102"/>
      <c r="BSD204" s="102"/>
      <c r="BSE204" s="102"/>
      <c r="BSF204" s="102"/>
      <c r="BSG204" s="102"/>
      <c r="BSH204" s="102"/>
      <c r="BSI204" s="102"/>
      <c r="BSJ204" s="102"/>
      <c r="BSK204" s="102"/>
      <c r="BSL204" s="102"/>
      <c r="BSM204" s="102"/>
      <c r="BSN204" s="102"/>
      <c r="BSO204" s="102"/>
      <c r="BSP204" s="102"/>
      <c r="BSQ204" s="102"/>
      <c r="BSR204" s="102"/>
      <c r="BSS204" s="102"/>
      <c r="BST204" s="102"/>
      <c r="BSU204" s="102"/>
      <c r="BSV204" s="102"/>
      <c r="BSW204" s="102"/>
      <c r="BSX204" s="102"/>
      <c r="BSY204" s="102"/>
      <c r="BSZ204" s="102"/>
      <c r="BTA204" s="102"/>
      <c r="BTB204" s="102"/>
      <c r="BTC204" s="102"/>
      <c r="BTD204" s="102"/>
      <c r="BTE204" s="102"/>
      <c r="BTF204" s="102"/>
      <c r="BTG204" s="102"/>
      <c r="BTH204" s="102"/>
      <c r="BTI204" s="102"/>
      <c r="BTJ204" s="102"/>
      <c r="BTK204" s="102"/>
      <c r="BTL204" s="102"/>
      <c r="BTM204" s="102"/>
      <c r="BTN204" s="102"/>
      <c r="BTO204" s="102"/>
      <c r="BTP204" s="102"/>
      <c r="BTQ204" s="102"/>
      <c r="BTR204" s="102"/>
      <c r="BTS204" s="102"/>
      <c r="BTT204" s="102"/>
      <c r="BTU204" s="102"/>
      <c r="BTV204" s="102"/>
      <c r="BTW204" s="102"/>
      <c r="BTX204" s="102"/>
      <c r="BTY204" s="102"/>
      <c r="BTZ204" s="102"/>
      <c r="BUA204" s="102"/>
      <c r="BUB204" s="102"/>
      <c r="BUC204" s="102"/>
      <c r="BUD204" s="102"/>
      <c r="BUE204" s="102"/>
      <c r="BUF204" s="102"/>
      <c r="BUG204" s="102"/>
      <c r="BUH204" s="102"/>
      <c r="BUI204" s="102"/>
      <c r="BUJ204" s="102"/>
      <c r="BUK204" s="102"/>
      <c r="BUL204" s="102"/>
      <c r="BUM204" s="102"/>
      <c r="BUN204" s="102"/>
      <c r="BUO204" s="102"/>
      <c r="BUP204" s="102"/>
      <c r="BUQ204" s="102"/>
      <c r="BUR204" s="102"/>
      <c r="BUS204" s="102"/>
      <c r="BUT204" s="102"/>
      <c r="BUU204" s="102"/>
      <c r="BUV204" s="102"/>
      <c r="BUW204" s="102"/>
      <c r="BUX204" s="102"/>
      <c r="BUY204" s="102"/>
      <c r="BUZ204" s="102"/>
      <c r="BVA204" s="102"/>
      <c r="BVB204" s="102"/>
      <c r="BVC204" s="102"/>
      <c r="BVD204" s="102"/>
      <c r="BVE204" s="102"/>
      <c r="BVF204" s="102"/>
      <c r="BVG204" s="102"/>
      <c r="BVH204" s="102"/>
      <c r="BVI204" s="102"/>
      <c r="BVJ204" s="102"/>
      <c r="BVK204" s="102"/>
      <c r="BVL204" s="102"/>
      <c r="BVM204" s="102"/>
      <c r="BVN204" s="102"/>
      <c r="BVO204" s="102"/>
      <c r="BVP204" s="102"/>
      <c r="BVQ204" s="102"/>
      <c r="BVR204" s="102"/>
      <c r="BVS204" s="102"/>
      <c r="BVT204" s="102"/>
      <c r="BVU204" s="102"/>
      <c r="BVV204" s="102"/>
      <c r="BVW204" s="102"/>
      <c r="BVX204" s="102"/>
      <c r="BVY204" s="102"/>
      <c r="BVZ204" s="102"/>
      <c r="BWA204" s="102"/>
      <c r="BWB204" s="102"/>
      <c r="BWC204" s="102"/>
      <c r="BWD204" s="102"/>
      <c r="BWE204" s="102"/>
      <c r="BWF204" s="102"/>
      <c r="BWG204" s="102"/>
      <c r="BWH204" s="102"/>
      <c r="BWI204" s="102"/>
      <c r="BWJ204" s="102"/>
      <c r="BWK204" s="102"/>
      <c r="BWL204" s="102"/>
      <c r="BWM204" s="102"/>
      <c r="BWN204" s="102"/>
      <c r="BWO204" s="102"/>
      <c r="BWP204" s="102"/>
      <c r="BWQ204" s="102"/>
      <c r="BWR204" s="102"/>
      <c r="BWS204" s="102"/>
      <c r="BWT204" s="102"/>
      <c r="BWU204" s="102"/>
      <c r="BWV204" s="102"/>
      <c r="BWW204" s="102"/>
      <c r="BWX204" s="102"/>
      <c r="BWY204" s="102"/>
      <c r="BWZ204" s="102"/>
      <c r="BXA204" s="102"/>
      <c r="BXB204" s="102"/>
      <c r="BXC204" s="102"/>
      <c r="BXD204" s="102"/>
      <c r="BXE204" s="102"/>
      <c r="BXF204" s="102"/>
      <c r="BXG204" s="102"/>
      <c r="BXH204" s="102"/>
      <c r="BXI204" s="102"/>
      <c r="BXJ204" s="102"/>
      <c r="BXK204" s="102"/>
      <c r="BXL204" s="102"/>
      <c r="BXM204" s="102"/>
      <c r="BXN204" s="102"/>
      <c r="BXO204" s="102"/>
      <c r="BXP204" s="102"/>
      <c r="BXQ204" s="102"/>
      <c r="BXR204" s="102"/>
      <c r="BXS204" s="102"/>
      <c r="BXT204" s="102"/>
      <c r="BXU204" s="102"/>
      <c r="BXV204" s="102"/>
      <c r="BXW204" s="102"/>
      <c r="BXX204" s="102"/>
      <c r="BXY204" s="102"/>
      <c r="BXZ204" s="102"/>
      <c r="BYA204" s="102"/>
      <c r="BYB204" s="102"/>
      <c r="BYC204" s="102"/>
      <c r="BYD204" s="102"/>
      <c r="BYE204" s="102"/>
      <c r="BYF204" s="102"/>
      <c r="BYG204" s="102"/>
      <c r="BYH204" s="102"/>
      <c r="BYI204" s="102"/>
      <c r="BYJ204" s="102"/>
      <c r="BYK204" s="102"/>
      <c r="BYL204" s="102"/>
      <c r="BYM204" s="102"/>
      <c r="BYN204" s="102"/>
      <c r="BYO204" s="102"/>
      <c r="BYP204" s="102"/>
      <c r="BYQ204" s="102"/>
      <c r="BYR204" s="102"/>
      <c r="BYS204" s="102"/>
      <c r="BYT204" s="102"/>
      <c r="BYU204" s="102"/>
      <c r="BYV204" s="102"/>
      <c r="BYW204" s="102"/>
      <c r="BYX204" s="102"/>
      <c r="BYY204" s="102"/>
      <c r="BYZ204" s="102"/>
      <c r="BZA204" s="102"/>
      <c r="BZB204" s="102"/>
      <c r="BZC204" s="102"/>
      <c r="BZD204" s="102"/>
      <c r="BZE204" s="102"/>
      <c r="BZF204" s="102"/>
      <c r="BZG204" s="102"/>
      <c r="BZH204" s="102"/>
      <c r="BZI204" s="102"/>
      <c r="BZJ204" s="102"/>
      <c r="BZK204" s="102"/>
      <c r="BZL204" s="102"/>
      <c r="BZM204" s="102"/>
      <c r="BZN204" s="102"/>
      <c r="BZO204" s="102"/>
      <c r="BZP204" s="102"/>
      <c r="BZQ204" s="102"/>
      <c r="BZR204" s="102"/>
      <c r="BZS204" s="102"/>
      <c r="BZT204" s="102"/>
      <c r="BZU204" s="102"/>
      <c r="BZV204" s="102"/>
      <c r="BZW204" s="102"/>
    </row>
    <row r="205" spans="2:2051" ht="15" customHeight="1">
      <c r="B205" s="112" t="s">
        <v>754</v>
      </c>
      <c r="C205" s="113" t="s">
        <v>393</v>
      </c>
      <c r="D205" s="113" t="s">
        <v>393</v>
      </c>
      <c r="E205" s="113" t="str">
        <f>'Alcance 3'!C94</f>
        <v>Material 3</v>
      </c>
      <c r="F205" s="113" t="str">
        <f t="shared" si="51"/>
        <v>Material 3</v>
      </c>
      <c r="G205" s="226" t="s">
        <v>803</v>
      </c>
      <c r="H205" s="237" t="s">
        <v>238</v>
      </c>
      <c r="I205" s="238">
        <v>3</v>
      </c>
      <c r="J205" s="126">
        <f>'Alcance 3'!D94</f>
        <v>0</v>
      </c>
      <c r="K205" s="117">
        <f>'Alcance 3'!E94</f>
        <v>0</v>
      </c>
      <c r="L205" s="113"/>
      <c r="M205" s="203">
        <v>1</v>
      </c>
      <c r="N205" s="117"/>
      <c r="O205" s="113">
        <f t="shared" si="52"/>
        <v>0</v>
      </c>
      <c r="P205" s="115">
        <f t="shared" si="46"/>
        <v>0</v>
      </c>
      <c r="Q205" s="300">
        <f>VLOOKUP(E205,'Datos 1-Factores emisión'!$B$789:$E$803,2,FALSE)</f>
        <v>0</v>
      </c>
      <c r="R205" s="121">
        <v>0</v>
      </c>
      <c r="S205" s="121">
        <v>0</v>
      </c>
      <c r="T205" s="121">
        <v>0</v>
      </c>
      <c r="U205" s="121">
        <v>0</v>
      </c>
      <c r="V205" s="120">
        <f t="shared" si="47"/>
        <v>0</v>
      </c>
      <c r="W205" s="121">
        <f t="shared" si="47"/>
        <v>0</v>
      </c>
      <c r="X205" s="121">
        <f t="shared" si="47"/>
        <v>0</v>
      </c>
      <c r="Y205" s="121">
        <v>0</v>
      </c>
      <c r="Z205" s="121">
        <v>0</v>
      </c>
      <c r="AA205" s="121">
        <f t="shared" si="48"/>
        <v>0</v>
      </c>
      <c r="AB205" s="120">
        <f>'Datos 2-Potenciales calent glob'!$D$6</f>
        <v>1</v>
      </c>
      <c r="AC205" s="121">
        <f>'Datos 2-Potenciales calent glob'!$D$31</f>
        <v>25</v>
      </c>
      <c r="AD205" s="121">
        <f>'Datos 2-Potenciales calent glob'!$D$32</f>
        <v>298</v>
      </c>
      <c r="AE205" s="123">
        <f>SUMIF('Datos 2-Potenciales calent glob'!$B$6:$B$56,Cálculos!E205,'Datos 2-Potenciales calent glob'!$D$6:$D$56)</f>
        <v>0</v>
      </c>
      <c r="AF205" s="121">
        <f>'Datos 2-Potenciales calent glob'!$D$6</f>
        <v>1</v>
      </c>
      <c r="AG205" s="121">
        <f>'Datos 2-Potenciales calent glob'!$D$6</f>
        <v>1</v>
      </c>
      <c r="AH205" s="120">
        <f t="shared" si="49"/>
        <v>0</v>
      </c>
      <c r="AI205" s="121">
        <f t="shared" si="49"/>
        <v>0</v>
      </c>
      <c r="AJ205" s="121">
        <f t="shared" si="49"/>
        <v>0</v>
      </c>
      <c r="AK205" s="121">
        <f t="shared" si="49"/>
        <v>0</v>
      </c>
      <c r="AL205" s="124">
        <f t="shared" si="50"/>
        <v>0</v>
      </c>
      <c r="AM205" s="121">
        <f t="shared" si="39"/>
        <v>0</v>
      </c>
      <c r="AN205" s="207">
        <f t="shared" si="37"/>
        <v>0</v>
      </c>
      <c r="AO205" s="102"/>
      <c r="AP205" s="102"/>
      <c r="AQ205" s="102"/>
      <c r="AR205" s="102"/>
      <c r="AS205" s="102"/>
      <c r="AT205" s="102"/>
      <c r="AU205" s="102"/>
      <c r="AV205" s="102"/>
      <c r="AW205" s="102"/>
      <c r="AX205" s="102"/>
      <c r="AY205" s="102"/>
      <c r="AZ205" s="102"/>
      <c r="BA205" s="102"/>
      <c r="BB205" s="102"/>
      <c r="BC205" s="102"/>
      <c r="BD205" s="102"/>
      <c r="BE205" s="102"/>
      <c r="BF205" s="102"/>
      <c r="BG205" s="102"/>
      <c r="BH205" s="102"/>
      <c r="BI205" s="102"/>
      <c r="BJ205" s="102"/>
      <c r="BK205" s="102"/>
      <c r="BL205" s="102"/>
      <c r="BM205" s="102"/>
      <c r="BN205" s="102"/>
      <c r="BO205" s="102"/>
      <c r="BP205" s="102"/>
      <c r="BQ205" s="102"/>
      <c r="BR205" s="102"/>
      <c r="BS205" s="102"/>
      <c r="BT205" s="102"/>
      <c r="BU205" s="102"/>
      <c r="BV205" s="102"/>
      <c r="BW205" s="102"/>
      <c r="BX205" s="102"/>
      <c r="BY205" s="102"/>
      <c r="BZ205" s="102"/>
      <c r="CA205" s="102"/>
      <c r="CB205" s="102"/>
      <c r="CC205" s="102"/>
      <c r="CD205" s="102"/>
      <c r="CE205" s="102"/>
      <c r="CF205" s="102"/>
      <c r="CG205" s="102"/>
      <c r="CH205" s="102"/>
      <c r="CI205" s="102"/>
      <c r="CJ205" s="102"/>
      <c r="CK205" s="102"/>
      <c r="CL205" s="102"/>
      <c r="CM205" s="102"/>
      <c r="CN205" s="102"/>
      <c r="CO205" s="102"/>
      <c r="CP205" s="102"/>
      <c r="CQ205" s="102"/>
      <c r="CR205" s="102"/>
      <c r="CS205" s="102"/>
      <c r="CT205" s="102"/>
      <c r="CU205" s="102"/>
      <c r="CV205" s="102"/>
      <c r="CW205" s="102"/>
      <c r="CX205" s="102"/>
      <c r="CY205" s="102"/>
      <c r="CZ205" s="102"/>
      <c r="DA205" s="102"/>
      <c r="DB205" s="102"/>
      <c r="DC205" s="102"/>
      <c r="DD205" s="102"/>
      <c r="DE205" s="102"/>
      <c r="DF205" s="102"/>
      <c r="DG205" s="102"/>
      <c r="DH205" s="102"/>
      <c r="DI205" s="102"/>
      <c r="DJ205" s="102"/>
      <c r="DK205" s="102"/>
      <c r="DL205" s="102"/>
      <c r="DM205" s="102"/>
      <c r="DN205" s="102"/>
      <c r="DO205" s="102"/>
      <c r="DP205" s="102"/>
      <c r="DQ205" s="102"/>
      <c r="DR205" s="102"/>
      <c r="DS205" s="102"/>
      <c r="DT205" s="102"/>
      <c r="DU205" s="102"/>
      <c r="DV205" s="102"/>
      <c r="DW205" s="102"/>
      <c r="DX205" s="102"/>
      <c r="DY205" s="102"/>
      <c r="DZ205" s="102"/>
      <c r="EA205" s="102"/>
      <c r="EB205" s="102"/>
      <c r="EC205" s="102"/>
      <c r="ED205" s="102"/>
      <c r="EE205" s="102"/>
      <c r="EF205" s="102"/>
      <c r="EG205" s="102"/>
      <c r="EH205" s="102"/>
      <c r="EI205" s="102"/>
      <c r="EJ205" s="102"/>
      <c r="EK205" s="102"/>
      <c r="EL205" s="102"/>
      <c r="EM205" s="102"/>
      <c r="EN205" s="102"/>
      <c r="EO205" s="102"/>
      <c r="EP205" s="102"/>
      <c r="EQ205" s="102"/>
      <c r="ER205" s="102"/>
      <c r="ES205" s="102"/>
      <c r="ET205" s="102"/>
      <c r="EU205" s="102"/>
      <c r="EV205" s="102"/>
      <c r="EW205" s="102"/>
      <c r="EX205" s="102"/>
      <c r="EY205" s="102"/>
      <c r="EZ205" s="102"/>
      <c r="FA205" s="102"/>
      <c r="FB205" s="102"/>
      <c r="FC205" s="102"/>
      <c r="FD205" s="102"/>
      <c r="FE205" s="102"/>
      <c r="FF205" s="102"/>
      <c r="FG205" s="102"/>
      <c r="FH205" s="102"/>
      <c r="FI205" s="102"/>
      <c r="FJ205" s="102"/>
      <c r="FK205" s="102"/>
      <c r="FL205" s="102"/>
      <c r="FM205" s="102"/>
      <c r="FN205" s="102"/>
      <c r="FO205" s="102"/>
      <c r="FP205" s="102"/>
      <c r="FQ205" s="102"/>
      <c r="FR205" s="102"/>
      <c r="FS205" s="102"/>
      <c r="FT205" s="102"/>
      <c r="FU205" s="102"/>
      <c r="FV205" s="102"/>
      <c r="FW205" s="102"/>
      <c r="FX205" s="102"/>
      <c r="FY205" s="102"/>
      <c r="FZ205" s="102"/>
      <c r="GA205" s="102"/>
      <c r="GB205" s="102"/>
      <c r="GC205" s="102"/>
      <c r="GD205" s="102"/>
      <c r="GE205" s="102"/>
      <c r="GF205" s="102"/>
      <c r="GG205" s="102"/>
      <c r="GH205" s="102"/>
      <c r="GI205" s="102"/>
      <c r="GJ205" s="102"/>
      <c r="GK205" s="102"/>
      <c r="GL205" s="102"/>
      <c r="GM205" s="102"/>
      <c r="GN205" s="102"/>
      <c r="GO205" s="102"/>
      <c r="GP205" s="102"/>
      <c r="GQ205" s="102"/>
      <c r="GR205" s="102"/>
      <c r="GS205" s="102"/>
      <c r="GT205" s="102"/>
      <c r="GU205" s="102"/>
      <c r="GV205" s="102"/>
      <c r="GW205" s="102"/>
      <c r="GX205" s="102"/>
      <c r="GY205" s="102"/>
      <c r="GZ205" s="102"/>
      <c r="HA205" s="102"/>
      <c r="HB205" s="102"/>
      <c r="HC205" s="102"/>
      <c r="HD205" s="102"/>
      <c r="HE205" s="102"/>
      <c r="HF205" s="102"/>
      <c r="HG205" s="102"/>
      <c r="HH205" s="102"/>
      <c r="HI205" s="102"/>
      <c r="HJ205" s="102"/>
      <c r="HK205" s="102"/>
      <c r="HL205" s="102"/>
      <c r="HM205" s="102"/>
      <c r="HN205" s="102"/>
      <c r="HO205" s="102"/>
      <c r="HP205" s="102"/>
      <c r="HQ205" s="102"/>
      <c r="HR205" s="102"/>
      <c r="HS205" s="102"/>
      <c r="HT205" s="102"/>
      <c r="HU205" s="102"/>
      <c r="HV205" s="102"/>
      <c r="HW205" s="102"/>
      <c r="HX205" s="102"/>
      <c r="HY205" s="102"/>
      <c r="HZ205" s="102"/>
      <c r="IA205" s="102"/>
      <c r="IB205" s="102"/>
      <c r="IC205" s="102"/>
      <c r="ID205" s="102"/>
      <c r="IE205" s="102"/>
      <c r="IF205" s="102"/>
      <c r="IG205" s="102"/>
      <c r="IH205" s="102"/>
      <c r="II205" s="102"/>
      <c r="IJ205" s="102"/>
      <c r="IK205" s="102"/>
      <c r="IL205" s="102"/>
      <c r="IM205" s="102"/>
      <c r="IN205" s="102"/>
      <c r="IO205" s="102"/>
      <c r="IP205" s="102"/>
      <c r="IQ205" s="102"/>
      <c r="IR205" s="102"/>
      <c r="IS205" s="102"/>
      <c r="IT205" s="102"/>
      <c r="IU205" s="102"/>
      <c r="IV205" s="102"/>
      <c r="IW205" s="102"/>
      <c r="IX205" s="102"/>
      <c r="IY205" s="102"/>
      <c r="IZ205" s="102"/>
      <c r="JA205" s="102"/>
      <c r="JB205" s="102"/>
      <c r="JC205" s="102"/>
      <c r="JD205" s="102"/>
      <c r="JE205" s="102"/>
      <c r="JF205" s="102"/>
      <c r="JG205" s="102"/>
      <c r="JH205" s="102"/>
      <c r="JI205" s="102"/>
      <c r="JJ205" s="102"/>
      <c r="JK205" s="102"/>
      <c r="JL205" s="102"/>
      <c r="JM205" s="102"/>
      <c r="JN205" s="102"/>
      <c r="JO205" s="102"/>
      <c r="JP205" s="102"/>
      <c r="JQ205" s="102"/>
      <c r="JR205" s="102"/>
      <c r="JS205" s="102"/>
      <c r="JT205" s="102"/>
      <c r="JU205" s="102"/>
      <c r="JV205" s="102"/>
      <c r="JW205" s="102"/>
      <c r="JX205" s="102"/>
      <c r="JY205" s="102"/>
      <c r="JZ205" s="102"/>
      <c r="KA205" s="102"/>
      <c r="KB205" s="102"/>
      <c r="KC205" s="102"/>
      <c r="KD205" s="102"/>
      <c r="KE205" s="102"/>
      <c r="KF205" s="102"/>
      <c r="KG205" s="102"/>
      <c r="KH205" s="102"/>
      <c r="KI205" s="102"/>
      <c r="KJ205" s="102"/>
      <c r="KK205" s="102"/>
      <c r="KL205" s="102"/>
      <c r="KM205" s="102"/>
      <c r="KN205" s="102"/>
      <c r="KO205" s="102"/>
      <c r="KP205" s="102"/>
      <c r="KQ205" s="102"/>
      <c r="KR205" s="102"/>
      <c r="KS205" s="102"/>
      <c r="KT205" s="102"/>
      <c r="KU205" s="102"/>
      <c r="KV205" s="102"/>
      <c r="KW205" s="102"/>
      <c r="KX205" s="102"/>
      <c r="KY205" s="102"/>
      <c r="KZ205" s="102"/>
      <c r="LA205" s="102"/>
      <c r="LB205" s="102"/>
      <c r="LC205" s="102"/>
      <c r="LD205" s="102"/>
      <c r="LE205" s="102"/>
      <c r="LF205" s="102"/>
      <c r="LG205" s="102"/>
      <c r="LH205" s="102"/>
      <c r="LI205" s="102"/>
      <c r="LJ205" s="102"/>
      <c r="LK205" s="102"/>
      <c r="LL205" s="102"/>
      <c r="LM205" s="102"/>
      <c r="LN205" s="102"/>
      <c r="LO205" s="102"/>
      <c r="LP205" s="102"/>
      <c r="LQ205" s="102"/>
      <c r="LR205" s="102"/>
      <c r="LS205" s="102"/>
      <c r="LT205" s="102"/>
      <c r="LU205" s="102"/>
      <c r="LV205" s="102"/>
      <c r="LW205" s="102"/>
      <c r="LX205" s="102"/>
      <c r="LY205" s="102"/>
      <c r="LZ205" s="102"/>
      <c r="MA205" s="102"/>
      <c r="MB205" s="102"/>
      <c r="MC205" s="102"/>
      <c r="MD205" s="102"/>
      <c r="ME205" s="102"/>
      <c r="MF205" s="102"/>
      <c r="MG205" s="102"/>
      <c r="MH205" s="102"/>
      <c r="MI205" s="102"/>
      <c r="MJ205" s="102"/>
      <c r="MK205" s="102"/>
      <c r="ML205" s="102"/>
      <c r="MM205" s="102"/>
      <c r="MN205" s="102"/>
      <c r="MO205" s="102"/>
      <c r="MP205" s="102"/>
      <c r="MQ205" s="102"/>
      <c r="MR205" s="102"/>
      <c r="MS205" s="102"/>
      <c r="MT205" s="102"/>
      <c r="MU205" s="102"/>
      <c r="MV205" s="102"/>
      <c r="MW205" s="102"/>
      <c r="MX205" s="102"/>
      <c r="MY205" s="102"/>
      <c r="MZ205" s="102"/>
      <c r="NA205" s="102"/>
      <c r="NB205" s="102"/>
      <c r="NC205" s="102"/>
      <c r="ND205" s="102"/>
      <c r="NE205" s="102"/>
      <c r="NF205" s="102"/>
      <c r="NG205" s="102"/>
      <c r="NH205" s="102"/>
      <c r="NI205" s="102"/>
      <c r="NJ205" s="102"/>
      <c r="NK205" s="102"/>
      <c r="NL205" s="102"/>
      <c r="NM205" s="102"/>
      <c r="NN205" s="102"/>
      <c r="NO205" s="102"/>
      <c r="NP205" s="102"/>
      <c r="NQ205" s="102"/>
      <c r="NR205" s="102"/>
      <c r="NS205" s="102"/>
      <c r="NT205" s="102"/>
      <c r="NU205" s="102"/>
      <c r="NV205" s="102"/>
      <c r="NW205" s="102"/>
      <c r="NX205" s="102"/>
      <c r="NY205" s="102"/>
      <c r="NZ205" s="102"/>
      <c r="OA205" s="102"/>
      <c r="OB205" s="102"/>
      <c r="OC205" s="102"/>
      <c r="OD205" s="102"/>
      <c r="OE205" s="102"/>
      <c r="OF205" s="102"/>
      <c r="OG205" s="102"/>
      <c r="OH205" s="102"/>
      <c r="OI205" s="102"/>
      <c r="OJ205" s="102"/>
      <c r="OK205" s="102"/>
      <c r="OL205" s="102"/>
      <c r="OM205" s="102"/>
      <c r="ON205" s="102"/>
      <c r="OO205" s="102"/>
      <c r="OP205" s="102"/>
      <c r="OQ205" s="102"/>
      <c r="OR205" s="102"/>
      <c r="OS205" s="102"/>
      <c r="OT205" s="102"/>
      <c r="OU205" s="102"/>
      <c r="OV205" s="102"/>
      <c r="OW205" s="102"/>
      <c r="OX205" s="102"/>
      <c r="OY205" s="102"/>
      <c r="OZ205" s="102"/>
      <c r="PA205" s="102"/>
      <c r="PB205" s="102"/>
      <c r="PC205" s="102"/>
      <c r="PD205" s="102"/>
      <c r="PE205" s="102"/>
      <c r="PF205" s="102"/>
      <c r="PG205" s="102"/>
      <c r="PH205" s="102"/>
      <c r="PI205" s="102"/>
      <c r="PJ205" s="102"/>
      <c r="PK205" s="102"/>
      <c r="PL205" s="102"/>
      <c r="PM205" s="102"/>
      <c r="PN205" s="102"/>
      <c r="PO205" s="102"/>
      <c r="PP205" s="102"/>
      <c r="PQ205" s="102"/>
      <c r="PR205" s="102"/>
      <c r="PS205" s="102"/>
      <c r="PT205" s="102"/>
      <c r="PU205" s="102"/>
      <c r="PV205" s="102"/>
      <c r="PW205" s="102"/>
      <c r="PX205" s="102"/>
      <c r="PY205" s="102"/>
      <c r="PZ205" s="102"/>
      <c r="QA205" s="102"/>
      <c r="QB205" s="102"/>
      <c r="QC205" s="102"/>
      <c r="QD205" s="102"/>
      <c r="QE205" s="102"/>
      <c r="QF205" s="102"/>
      <c r="QG205" s="102"/>
      <c r="QH205" s="102"/>
      <c r="QI205" s="102"/>
      <c r="QJ205" s="102"/>
      <c r="QK205" s="102"/>
      <c r="QL205" s="102"/>
      <c r="QM205" s="102"/>
      <c r="QN205" s="102"/>
      <c r="QO205" s="102"/>
      <c r="QP205" s="102"/>
      <c r="QQ205" s="102"/>
      <c r="QR205" s="102"/>
      <c r="QS205" s="102"/>
      <c r="QT205" s="102"/>
      <c r="QU205" s="102"/>
      <c r="QV205" s="102"/>
      <c r="QW205" s="102"/>
      <c r="QX205" s="102"/>
      <c r="QY205" s="102"/>
      <c r="QZ205" s="102"/>
      <c r="RA205" s="102"/>
      <c r="RB205" s="102"/>
      <c r="RC205" s="102"/>
      <c r="RD205" s="102"/>
      <c r="RE205" s="102"/>
      <c r="RF205" s="102"/>
      <c r="RG205" s="102"/>
      <c r="RH205" s="102"/>
      <c r="RI205" s="102"/>
      <c r="RJ205" s="102"/>
      <c r="RK205" s="102"/>
      <c r="RL205" s="102"/>
      <c r="RM205" s="102"/>
      <c r="RN205" s="102"/>
      <c r="RO205" s="102"/>
      <c r="RP205" s="102"/>
      <c r="RQ205" s="102"/>
      <c r="RR205" s="102"/>
      <c r="RS205" s="102"/>
      <c r="RT205" s="102"/>
      <c r="RU205" s="102"/>
      <c r="RV205" s="102"/>
      <c r="RW205" s="102"/>
      <c r="RX205" s="102"/>
      <c r="RY205" s="102"/>
      <c r="RZ205" s="102"/>
      <c r="SA205" s="102"/>
      <c r="SB205" s="102"/>
      <c r="SC205" s="102"/>
      <c r="SD205" s="102"/>
      <c r="SE205" s="102"/>
      <c r="SF205" s="102"/>
      <c r="SG205" s="102"/>
      <c r="SH205" s="102"/>
      <c r="SI205" s="102"/>
      <c r="SJ205" s="102"/>
      <c r="SK205" s="102"/>
      <c r="SL205" s="102"/>
      <c r="SM205" s="102"/>
      <c r="SN205" s="102"/>
      <c r="SO205" s="102"/>
      <c r="SP205" s="102"/>
      <c r="SQ205" s="102"/>
      <c r="SR205" s="102"/>
      <c r="SS205" s="102"/>
      <c r="ST205" s="102"/>
      <c r="SU205" s="102"/>
      <c r="SV205" s="102"/>
      <c r="SW205" s="102"/>
      <c r="SX205" s="102"/>
      <c r="SY205" s="102"/>
      <c r="SZ205" s="102"/>
      <c r="TA205" s="102"/>
      <c r="TB205" s="102"/>
      <c r="TC205" s="102"/>
      <c r="TD205" s="102"/>
      <c r="TE205" s="102"/>
      <c r="TF205" s="102"/>
      <c r="TG205" s="102"/>
      <c r="TH205" s="102"/>
      <c r="TI205" s="102"/>
      <c r="TJ205" s="102"/>
      <c r="TK205" s="102"/>
      <c r="TL205" s="102"/>
      <c r="TM205" s="102"/>
      <c r="TN205" s="102"/>
      <c r="TO205" s="102"/>
      <c r="TP205" s="102"/>
      <c r="TQ205" s="102"/>
      <c r="TR205" s="102"/>
      <c r="TS205" s="102"/>
      <c r="TT205" s="102"/>
      <c r="TU205" s="102"/>
      <c r="TV205" s="102"/>
      <c r="TW205" s="102"/>
      <c r="TX205" s="102"/>
      <c r="TY205" s="102"/>
      <c r="TZ205" s="102"/>
      <c r="UA205" s="102"/>
      <c r="UB205" s="102"/>
      <c r="UC205" s="102"/>
      <c r="UD205" s="102"/>
      <c r="UE205" s="102"/>
      <c r="UF205" s="102"/>
      <c r="UG205" s="102"/>
      <c r="UH205" s="102"/>
      <c r="UI205" s="102"/>
      <c r="UJ205" s="102"/>
      <c r="UK205" s="102"/>
      <c r="UL205" s="102"/>
      <c r="UM205" s="102"/>
      <c r="UN205" s="102"/>
      <c r="UO205" s="102"/>
      <c r="UP205" s="102"/>
      <c r="UQ205" s="102"/>
      <c r="UR205" s="102"/>
      <c r="US205" s="102"/>
      <c r="UT205" s="102"/>
      <c r="UU205" s="102"/>
      <c r="UV205" s="102"/>
      <c r="UW205" s="102"/>
      <c r="UX205" s="102"/>
      <c r="UY205" s="102"/>
      <c r="UZ205" s="102"/>
      <c r="VA205" s="102"/>
      <c r="VB205" s="102"/>
      <c r="VC205" s="102"/>
      <c r="VD205" s="102"/>
      <c r="VE205" s="102"/>
      <c r="VF205" s="102"/>
      <c r="VG205" s="102"/>
      <c r="VH205" s="102"/>
      <c r="VI205" s="102"/>
      <c r="VJ205" s="102"/>
      <c r="VK205" s="102"/>
      <c r="VL205" s="102"/>
      <c r="VM205" s="102"/>
      <c r="VN205" s="102"/>
      <c r="VO205" s="102"/>
      <c r="VP205" s="102"/>
      <c r="VQ205" s="102"/>
      <c r="VR205" s="102"/>
      <c r="VS205" s="102"/>
      <c r="VT205" s="102"/>
      <c r="VU205" s="102"/>
      <c r="VV205" s="102"/>
      <c r="VW205" s="102"/>
      <c r="VX205" s="102"/>
      <c r="VY205" s="102"/>
      <c r="VZ205" s="102"/>
      <c r="WA205" s="102"/>
      <c r="WB205" s="102"/>
      <c r="WC205" s="102"/>
      <c r="WD205" s="102"/>
      <c r="WE205" s="102"/>
      <c r="WF205" s="102"/>
      <c r="WG205" s="102"/>
      <c r="WH205" s="102"/>
      <c r="WI205" s="102"/>
      <c r="WJ205" s="102"/>
      <c r="WK205" s="102"/>
      <c r="WL205" s="102"/>
      <c r="WM205" s="102"/>
      <c r="WN205" s="102"/>
      <c r="WO205" s="102"/>
      <c r="WP205" s="102"/>
      <c r="WQ205" s="102"/>
      <c r="WR205" s="102"/>
      <c r="WS205" s="102"/>
      <c r="WT205" s="102"/>
      <c r="WU205" s="102"/>
      <c r="WV205" s="102"/>
      <c r="WW205" s="102"/>
      <c r="WX205" s="102"/>
      <c r="WY205" s="102"/>
      <c r="WZ205" s="102"/>
      <c r="XA205" s="102"/>
      <c r="XB205" s="102"/>
      <c r="XC205" s="102"/>
      <c r="XD205" s="102"/>
      <c r="XE205" s="102"/>
      <c r="XF205" s="102"/>
      <c r="XG205" s="102"/>
      <c r="XH205" s="102"/>
      <c r="XI205" s="102"/>
      <c r="XJ205" s="102"/>
      <c r="XK205" s="102"/>
      <c r="XL205" s="102"/>
      <c r="XM205" s="102"/>
      <c r="XN205" s="102"/>
      <c r="XO205" s="102"/>
      <c r="XP205" s="102"/>
      <c r="XQ205" s="102"/>
      <c r="XR205" s="102"/>
      <c r="XS205" s="102"/>
      <c r="XT205" s="102"/>
      <c r="XU205" s="102"/>
      <c r="XV205" s="102"/>
      <c r="XW205" s="102"/>
      <c r="XX205" s="102"/>
      <c r="XY205" s="102"/>
      <c r="XZ205" s="102"/>
      <c r="YA205" s="102"/>
      <c r="YB205" s="102"/>
      <c r="YC205" s="102"/>
      <c r="YD205" s="102"/>
      <c r="YE205" s="102"/>
      <c r="YF205" s="102"/>
      <c r="YG205" s="102"/>
      <c r="YH205" s="102"/>
      <c r="YI205" s="102"/>
      <c r="YJ205" s="102"/>
      <c r="YK205" s="102"/>
      <c r="YL205" s="102"/>
      <c r="YM205" s="102"/>
      <c r="YN205" s="102"/>
      <c r="YO205" s="102"/>
      <c r="YP205" s="102"/>
      <c r="YQ205" s="102"/>
      <c r="YR205" s="102"/>
      <c r="YS205" s="102"/>
      <c r="YT205" s="102"/>
      <c r="YU205" s="102"/>
      <c r="YV205" s="102"/>
      <c r="YW205" s="102"/>
      <c r="YX205" s="102"/>
      <c r="YY205" s="102"/>
      <c r="YZ205" s="102"/>
      <c r="ZA205" s="102"/>
      <c r="ZB205" s="102"/>
      <c r="ZC205" s="102"/>
      <c r="ZD205" s="102"/>
      <c r="ZE205" s="102"/>
      <c r="ZF205" s="102"/>
      <c r="ZG205" s="102"/>
      <c r="ZH205" s="102"/>
      <c r="ZI205" s="102"/>
      <c r="ZJ205" s="102"/>
      <c r="ZK205" s="102"/>
      <c r="ZL205" s="102"/>
      <c r="ZM205" s="102"/>
      <c r="ZN205" s="102"/>
      <c r="ZO205" s="102"/>
      <c r="ZP205" s="102"/>
      <c r="ZQ205" s="102"/>
      <c r="ZR205" s="102"/>
      <c r="ZS205" s="102"/>
      <c r="ZT205" s="102"/>
      <c r="ZU205" s="102"/>
      <c r="ZV205" s="102"/>
      <c r="ZW205" s="102"/>
      <c r="ZX205" s="102"/>
      <c r="ZY205" s="102"/>
      <c r="ZZ205" s="102"/>
      <c r="AAA205" s="102"/>
      <c r="AAB205" s="102"/>
      <c r="AAC205" s="102"/>
      <c r="AAD205" s="102"/>
      <c r="AAE205" s="102"/>
      <c r="AAF205" s="102"/>
      <c r="AAG205" s="102"/>
      <c r="AAH205" s="102"/>
      <c r="AAI205" s="102"/>
      <c r="AAJ205" s="102"/>
      <c r="AAK205" s="102"/>
      <c r="AAL205" s="102"/>
      <c r="AAM205" s="102"/>
      <c r="AAN205" s="102"/>
      <c r="AAO205" s="102"/>
      <c r="AAP205" s="102"/>
      <c r="AAQ205" s="102"/>
      <c r="AAR205" s="102"/>
      <c r="AAS205" s="102"/>
      <c r="AAT205" s="102"/>
      <c r="AAU205" s="102"/>
      <c r="AAV205" s="102"/>
      <c r="AAW205" s="102"/>
      <c r="AAX205" s="102"/>
      <c r="AAY205" s="102"/>
      <c r="AAZ205" s="102"/>
      <c r="ABA205" s="102"/>
      <c r="ABB205" s="102"/>
      <c r="ABC205" s="102"/>
      <c r="ABD205" s="102"/>
      <c r="ABE205" s="102"/>
      <c r="ABF205" s="102"/>
      <c r="ABG205" s="102"/>
      <c r="ABH205" s="102"/>
      <c r="ABI205" s="102"/>
      <c r="ABJ205" s="102"/>
      <c r="ABK205" s="102"/>
      <c r="ABL205" s="102"/>
      <c r="ABM205" s="102"/>
      <c r="ABN205" s="102"/>
      <c r="ABO205" s="102"/>
      <c r="ABP205" s="102"/>
      <c r="ABQ205" s="102"/>
      <c r="ABR205" s="102"/>
      <c r="ABS205" s="102"/>
      <c r="ABT205" s="102"/>
      <c r="ABU205" s="102"/>
      <c r="ABV205" s="102"/>
      <c r="ABW205" s="102"/>
      <c r="ABX205" s="102"/>
      <c r="ABY205" s="102"/>
      <c r="ABZ205" s="102"/>
      <c r="ACA205" s="102"/>
      <c r="ACB205" s="102"/>
      <c r="ACC205" s="102"/>
      <c r="ACD205" s="102"/>
      <c r="ACE205" s="102"/>
      <c r="ACF205" s="102"/>
      <c r="ACG205" s="102"/>
      <c r="ACH205" s="102"/>
      <c r="ACI205" s="102"/>
      <c r="ACJ205" s="102"/>
      <c r="ACK205" s="102"/>
      <c r="ACL205" s="102"/>
      <c r="ACM205" s="102"/>
      <c r="ACN205" s="102"/>
      <c r="ACO205" s="102"/>
      <c r="ACP205" s="102"/>
      <c r="ACQ205" s="102"/>
      <c r="ACR205" s="102"/>
      <c r="ACS205" s="102"/>
      <c r="ACT205" s="102"/>
      <c r="ACU205" s="102"/>
      <c r="ACV205" s="102"/>
      <c r="ACW205" s="102"/>
      <c r="ACX205" s="102"/>
      <c r="ACY205" s="102"/>
      <c r="ACZ205" s="102"/>
      <c r="ADA205" s="102"/>
      <c r="ADB205" s="102"/>
      <c r="ADC205" s="102"/>
      <c r="ADD205" s="102"/>
      <c r="ADE205" s="102"/>
      <c r="ADF205" s="102"/>
      <c r="ADG205" s="102"/>
      <c r="ADH205" s="102"/>
      <c r="ADI205" s="102"/>
      <c r="ADJ205" s="102"/>
      <c r="ADK205" s="102"/>
      <c r="ADL205" s="102"/>
      <c r="ADM205" s="102"/>
      <c r="ADN205" s="102"/>
      <c r="ADO205" s="102"/>
      <c r="ADP205" s="102"/>
      <c r="ADQ205" s="102"/>
      <c r="ADR205" s="102"/>
      <c r="ADS205" s="102"/>
      <c r="ADT205" s="102"/>
      <c r="ADU205" s="102"/>
      <c r="ADV205" s="102"/>
      <c r="ADW205" s="102"/>
      <c r="ADX205" s="102"/>
      <c r="ADY205" s="102"/>
      <c r="ADZ205" s="102"/>
      <c r="AEA205" s="102"/>
      <c r="AEB205" s="102"/>
      <c r="AEC205" s="102"/>
      <c r="AED205" s="102"/>
      <c r="AEE205" s="102"/>
      <c r="AEF205" s="102"/>
      <c r="AEG205" s="102"/>
      <c r="AEH205" s="102"/>
      <c r="AEI205" s="102"/>
      <c r="AEJ205" s="102"/>
      <c r="AEK205" s="102"/>
      <c r="AEL205" s="102"/>
      <c r="AEM205" s="102"/>
      <c r="AEN205" s="102"/>
      <c r="AEO205" s="102"/>
      <c r="AEP205" s="102"/>
      <c r="AEQ205" s="102"/>
      <c r="AER205" s="102"/>
      <c r="AES205" s="102"/>
      <c r="AET205" s="102"/>
      <c r="AEU205" s="102"/>
      <c r="AEV205" s="102"/>
      <c r="AEW205" s="102"/>
      <c r="AEX205" s="102"/>
      <c r="AEY205" s="102"/>
      <c r="AEZ205" s="102"/>
      <c r="AFA205" s="102"/>
      <c r="AFB205" s="102"/>
      <c r="AFC205" s="102"/>
      <c r="AFD205" s="102"/>
      <c r="AFE205" s="102"/>
      <c r="AFF205" s="102"/>
      <c r="AFG205" s="102"/>
      <c r="AFH205" s="102"/>
      <c r="AFI205" s="102"/>
      <c r="AFJ205" s="102"/>
      <c r="AFK205" s="102"/>
      <c r="AFL205" s="102"/>
      <c r="AFM205" s="102"/>
      <c r="AFN205" s="102"/>
      <c r="AFO205" s="102"/>
      <c r="AFP205" s="102"/>
      <c r="AFQ205" s="102"/>
      <c r="AFR205" s="102"/>
      <c r="AFS205" s="102"/>
      <c r="AFT205" s="102"/>
      <c r="AFU205" s="102"/>
      <c r="AFV205" s="102"/>
      <c r="AFW205" s="102"/>
      <c r="AFX205" s="102"/>
      <c r="AFY205" s="102"/>
      <c r="AFZ205" s="102"/>
      <c r="AGA205" s="102"/>
      <c r="AGB205" s="102"/>
      <c r="AGC205" s="102"/>
      <c r="AGD205" s="102"/>
      <c r="AGE205" s="102"/>
      <c r="AGF205" s="102"/>
      <c r="AGG205" s="102"/>
      <c r="AGH205" s="102"/>
      <c r="AGI205" s="102"/>
      <c r="AGJ205" s="102"/>
      <c r="AGK205" s="102"/>
      <c r="AGL205" s="102"/>
      <c r="AGM205" s="102"/>
      <c r="AGN205" s="102"/>
      <c r="AGO205" s="102"/>
      <c r="AGP205" s="102"/>
      <c r="AGQ205" s="102"/>
      <c r="AGR205" s="102"/>
      <c r="AGS205" s="102"/>
      <c r="AGT205" s="102"/>
      <c r="AGU205" s="102"/>
      <c r="AGV205" s="102"/>
      <c r="AGW205" s="102"/>
      <c r="AGX205" s="102"/>
      <c r="AGY205" s="102"/>
      <c r="AGZ205" s="102"/>
      <c r="AHA205" s="102"/>
      <c r="AHB205" s="102"/>
      <c r="AHC205" s="102"/>
      <c r="AHD205" s="102"/>
      <c r="AHE205" s="102"/>
      <c r="AHF205" s="102"/>
      <c r="AHG205" s="102"/>
      <c r="AHH205" s="102"/>
      <c r="AHI205" s="102"/>
      <c r="AHJ205" s="102"/>
      <c r="AHK205" s="102"/>
      <c r="AHL205" s="102"/>
      <c r="AHM205" s="102"/>
      <c r="AHN205" s="102"/>
      <c r="AHO205" s="102"/>
      <c r="AHP205" s="102"/>
      <c r="AHQ205" s="102"/>
      <c r="AHR205" s="102"/>
      <c r="AHS205" s="102"/>
      <c r="AHT205" s="102"/>
      <c r="AHU205" s="102"/>
      <c r="AHV205" s="102"/>
      <c r="AHW205" s="102"/>
      <c r="AHX205" s="102"/>
      <c r="AHY205" s="102"/>
      <c r="AHZ205" s="102"/>
      <c r="AIA205" s="102"/>
      <c r="AIB205" s="102"/>
      <c r="AIC205" s="102"/>
      <c r="AID205" s="102"/>
      <c r="AIE205" s="102"/>
      <c r="AIF205" s="102"/>
      <c r="AIG205" s="102"/>
      <c r="AIH205" s="102"/>
      <c r="AII205" s="102"/>
      <c r="AIJ205" s="102"/>
      <c r="AIK205" s="102"/>
      <c r="AIL205" s="102"/>
      <c r="AIM205" s="102"/>
      <c r="AIN205" s="102"/>
      <c r="AIO205" s="102"/>
      <c r="AIP205" s="102"/>
      <c r="AIQ205" s="102"/>
      <c r="AIR205" s="102"/>
      <c r="AIS205" s="102"/>
      <c r="AIT205" s="102"/>
      <c r="AIU205" s="102"/>
      <c r="AIV205" s="102"/>
      <c r="AIW205" s="102"/>
      <c r="AIX205" s="102"/>
      <c r="AIY205" s="102"/>
      <c r="AIZ205" s="102"/>
      <c r="AJA205" s="102"/>
      <c r="AJB205" s="102"/>
      <c r="AJC205" s="102"/>
      <c r="AJD205" s="102"/>
      <c r="AJE205" s="102"/>
      <c r="AJF205" s="102"/>
      <c r="AJG205" s="102"/>
      <c r="AJH205" s="102"/>
      <c r="AJI205" s="102"/>
      <c r="AJJ205" s="102"/>
      <c r="AJK205" s="102"/>
      <c r="AJL205" s="102"/>
      <c r="AJM205" s="102"/>
      <c r="AJN205" s="102"/>
      <c r="AJO205" s="102"/>
      <c r="AJP205" s="102"/>
      <c r="AJQ205" s="102"/>
      <c r="AJR205" s="102"/>
      <c r="AJS205" s="102"/>
      <c r="AJT205" s="102"/>
      <c r="AJU205" s="102"/>
      <c r="AJV205" s="102"/>
      <c r="AJW205" s="102"/>
      <c r="AJX205" s="102"/>
      <c r="AJY205" s="102"/>
      <c r="AJZ205" s="102"/>
      <c r="AKA205" s="102"/>
      <c r="AKB205" s="102"/>
      <c r="AKC205" s="102"/>
      <c r="AKD205" s="102"/>
      <c r="AKE205" s="102"/>
      <c r="AKF205" s="102"/>
      <c r="AKG205" s="102"/>
      <c r="AKH205" s="102"/>
      <c r="AKI205" s="102"/>
      <c r="AKJ205" s="102"/>
      <c r="AKK205" s="102"/>
      <c r="AKL205" s="102"/>
      <c r="AKM205" s="102"/>
      <c r="AKN205" s="102"/>
      <c r="AKO205" s="102"/>
      <c r="AKP205" s="102"/>
      <c r="AKQ205" s="102"/>
      <c r="AKR205" s="102"/>
      <c r="AKS205" s="102"/>
      <c r="AKT205" s="102"/>
      <c r="AKU205" s="102"/>
      <c r="AKV205" s="102"/>
      <c r="AKW205" s="102"/>
      <c r="AKX205" s="102"/>
      <c r="AKY205" s="102"/>
      <c r="AKZ205" s="102"/>
      <c r="ALA205" s="102"/>
      <c r="ALB205" s="102"/>
      <c r="ALC205" s="102"/>
      <c r="ALD205" s="102"/>
      <c r="ALE205" s="102"/>
      <c r="ALF205" s="102"/>
      <c r="ALG205" s="102"/>
      <c r="ALH205" s="102"/>
      <c r="ALI205" s="102"/>
      <c r="ALJ205" s="102"/>
      <c r="ALK205" s="102"/>
      <c r="ALL205" s="102"/>
      <c r="ALM205" s="102"/>
      <c r="ALN205" s="102"/>
      <c r="ALO205" s="102"/>
      <c r="ALP205" s="102"/>
      <c r="ALQ205" s="102"/>
      <c r="ALR205" s="102"/>
      <c r="ALS205" s="102"/>
      <c r="ALT205" s="102"/>
      <c r="ALU205" s="102"/>
      <c r="ALV205" s="102"/>
      <c r="ALW205" s="102"/>
      <c r="ALX205" s="102"/>
      <c r="ALY205" s="102"/>
      <c r="ALZ205" s="102"/>
      <c r="AMA205" s="102"/>
      <c r="AMB205" s="102"/>
      <c r="AMC205" s="102"/>
      <c r="AMD205" s="102"/>
      <c r="AME205" s="102"/>
      <c r="AMF205" s="102"/>
      <c r="AMG205" s="102"/>
      <c r="AMH205" s="102"/>
      <c r="AMI205" s="102"/>
      <c r="AMJ205" s="102"/>
      <c r="AMK205" s="102"/>
      <c r="AML205" s="102"/>
      <c r="AMM205" s="102"/>
      <c r="AMN205" s="102"/>
      <c r="AMO205" s="102"/>
      <c r="AMP205" s="102"/>
      <c r="AMQ205" s="102"/>
      <c r="AMR205" s="102"/>
      <c r="AMS205" s="102"/>
      <c r="AMT205" s="102"/>
      <c r="AMU205" s="102"/>
      <c r="AMV205" s="102"/>
      <c r="AMW205" s="102"/>
      <c r="AMX205" s="102"/>
      <c r="AMY205" s="102"/>
      <c r="AMZ205" s="102"/>
      <c r="ANA205" s="102"/>
      <c r="ANB205" s="102"/>
      <c r="ANC205" s="102"/>
      <c r="AND205" s="102"/>
      <c r="ANE205" s="102"/>
      <c r="ANF205" s="102"/>
      <c r="ANG205" s="102"/>
      <c r="ANH205" s="102"/>
      <c r="ANI205" s="102"/>
      <c r="ANJ205" s="102"/>
      <c r="ANK205" s="102"/>
      <c r="ANL205" s="102"/>
      <c r="ANM205" s="102"/>
      <c r="ANN205" s="102"/>
      <c r="ANO205" s="102"/>
      <c r="ANP205" s="102"/>
      <c r="ANQ205" s="102"/>
      <c r="ANR205" s="102"/>
      <c r="ANS205" s="102"/>
      <c r="ANT205" s="102"/>
      <c r="ANU205" s="102"/>
      <c r="ANV205" s="102"/>
      <c r="ANW205" s="102"/>
      <c r="ANX205" s="102"/>
      <c r="ANY205" s="102"/>
      <c r="ANZ205" s="102"/>
      <c r="AOA205" s="102"/>
      <c r="AOB205" s="102"/>
      <c r="AOC205" s="102"/>
      <c r="AOD205" s="102"/>
      <c r="AOE205" s="102"/>
      <c r="AOF205" s="102"/>
      <c r="AOG205" s="102"/>
      <c r="AOH205" s="102"/>
      <c r="AOI205" s="102"/>
      <c r="AOJ205" s="102"/>
      <c r="AOK205" s="102"/>
      <c r="AOL205" s="102"/>
      <c r="AOM205" s="102"/>
      <c r="AON205" s="102"/>
      <c r="AOO205" s="102"/>
      <c r="AOP205" s="102"/>
      <c r="AOQ205" s="102"/>
      <c r="AOR205" s="102"/>
      <c r="AOS205" s="102"/>
      <c r="AOT205" s="102"/>
      <c r="AOU205" s="102"/>
      <c r="AOV205" s="102"/>
      <c r="AOW205" s="102"/>
      <c r="AOX205" s="102"/>
      <c r="AOY205" s="102"/>
      <c r="AOZ205" s="102"/>
      <c r="APA205" s="102"/>
      <c r="APB205" s="102"/>
      <c r="APC205" s="102"/>
      <c r="APD205" s="102"/>
      <c r="APE205" s="102"/>
      <c r="APF205" s="102"/>
      <c r="APG205" s="102"/>
      <c r="APH205" s="102"/>
      <c r="API205" s="102"/>
      <c r="APJ205" s="102"/>
      <c r="APK205" s="102"/>
      <c r="APL205" s="102"/>
      <c r="APM205" s="102"/>
      <c r="APN205" s="102"/>
      <c r="APO205" s="102"/>
      <c r="APP205" s="102"/>
      <c r="APQ205" s="102"/>
      <c r="APR205" s="102"/>
      <c r="APS205" s="102"/>
      <c r="APT205" s="102"/>
      <c r="APU205" s="102"/>
      <c r="APV205" s="102"/>
      <c r="APW205" s="102"/>
      <c r="APX205" s="102"/>
      <c r="APY205" s="102"/>
      <c r="APZ205" s="102"/>
      <c r="AQA205" s="102"/>
      <c r="AQB205" s="102"/>
      <c r="AQC205" s="102"/>
      <c r="AQD205" s="102"/>
      <c r="AQE205" s="102"/>
      <c r="AQF205" s="102"/>
      <c r="AQG205" s="102"/>
      <c r="AQH205" s="102"/>
      <c r="AQI205" s="102"/>
      <c r="AQJ205" s="102"/>
      <c r="AQK205" s="102"/>
      <c r="AQL205" s="102"/>
      <c r="AQM205" s="102"/>
      <c r="AQN205" s="102"/>
      <c r="AQO205" s="102"/>
      <c r="AQP205" s="102"/>
      <c r="AQQ205" s="102"/>
      <c r="AQR205" s="102"/>
      <c r="AQS205" s="102"/>
      <c r="AQT205" s="102"/>
      <c r="AQU205" s="102"/>
      <c r="AQV205" s="102"/>
      <c r="AQW205" s="102"/>
      <c r="AQX205" s="102"/>
      <c r="AQY205" s="102"/>
      <c r="AQZ205" s="102"/>
      <c r="ARA205" s="102"/>
      <c r="ARB205" s="102"/>
      <c r="ARC205" s="102"/>
      <c r="ARD205" s="102"/>
      <c r="ARE205" s="102"/>
      <c r="ARF205" s="102"/>
      <c r="ARG205" s="102"/>
      <c r="ARH205" s="102"/>
      <c r="ARI205" s="102"/>
      <c r="ARJ205" s="102"/>
      <c r="ARK205" s="102"/>
      <c r="ARL205" s="102"/>
      <c r="ARM205" s="102"/>
      <c r="ARN205" s="102"/>
      <c r="ARO205" s="102"/>
      <c r="ARP205" s="102"/>
      <c r="ARQ205" s="102"/>
      <c r="ARR205" s="102"/>
      <c r="ARS205" s="102"/>
      <c r="ART205" s="102"/>
      <c r="ARU205" s="102"/>
      <c r="ARV205" s="102"/>
      <c r="ARW205" s="102"/>
      <c r="ARX205" s="102"/>
      <c r="ARY205" s="102"/>
      <c r="ARZ205" s="102"/>
      <c r="ASA205" s="102"/>
      <c r="ASB205" s="102"/>
      <c r="ASC205" s="102"/>
      <c r="ASD205" s="102"/>
      <c r="ASE205" s="102"/>
      <c r="ASF205" s="102"/>
      <c r="ASG205" s="102"/>
      <c r="ASH205" s="102"/>
      <c r="ASI205" s="102"/>
      <c r="ASJ205" s="102"/>
      <c r="ASK205" s="102"/>
      <c r="ASL205" s="102"/>
      <c r="ASM205" s="102"/>
      <c r="ASN205" s="102"/>
      <c r="ASO205" s="102"/>
      <c r="ASP205" s="102"/>
      <c r="ASQ205" s="102"/>
      <c r="ASR205" s="102"/>
      <c r="ASS205" s="102"/>
      <c r="AST205" s="102"/>
      <c r="ASU205" s="102"/>
      <c r="ASV205" s="102"/>
      <c r="ASW205" s="102"/>
      <c r="ASX205" s="102"/>
      <c r="ASY205" s="102"/>
      <c r="ASZ205" s="102"/>
      <c r="ATA205" s="102"/>
      <c r="ATB205" s="102"/>
      <c r="ATC205" s="102"/>
      <c r="ATD205" s="102"/>
      <c r="ATE205" s="102"/>
      <c r="ATF205" s="102"/>
      <c r="ATG205" s="102"/>
      <c r="ATH205" s="102"/>
      <c r="ATI205" s="102"/>
      <c r="ATJ205" s="102"/>
      <c r="ATK205" s="102"/>
      <c r="ATL205" s="102"/>
      <c r="ATM205" s="102"/>
      <c r="ATN205" s="102"/>
      <c r="ATO205" s="102"/>
      <c r="ATP205" s="102"/>
      <c r="ATQ205" s="102"/>
      <c r="ATR205" s="102"/>
      <c r="ATS205" s="102"/>
      <c r="ATT205" s="102"/>
      <c r="ATU205" s="102"/>
      <c r="ATV205" s="102"/>
      <c r="ATW205" s="102"/>
      <c r="ATX205" s="102"/>
      <c r="ATY205" s="102"/>
      <c r="ATZ205" s="102"/>
      <c r="AUA205" s="102"/>
      <c r="AUB205" s="102"/>
      <c r="AUC205" s="102"/>
      <c r="AUD205" s="102"/>
      <c r="AUE205" s="102"/>
      <c r="AUF205" s="102"/>
      <c r="AUG205" s="102"/>
      <c r="AUH205" s="102"/>
      <c r="AUI205" s="102"/>
      <c r="AUJ205" s="102"/>
      <c r="AUK205" s="102"/>
      <c r="AUL205" s="102"/>
      <c r="AUM205" s="102"/>
      <c r="AUN205" s="102"/>
      <c r="AUO205" s="102"/>
      <c r="AUP205" s="102"/>
      <c r="AUQ205" s="102"/>
      <c r="AUR205" s="102"/>
      <c r="AUS205" s="102"/>
      <c r="AUT205" s="102"/>
      <c r="AUU205" s="102"/>
      <c r="AUV205" s="102"/>
      <c r="AUW205" s="102"/>
      <c r="AUX205" s="102"/>
      <c r="AUY205" s="102"/>
      <c r="AUZ205" s="102"/>
      <c r="AVA205" s="102"/>
      <c r="AVB205" s="102"/>
      <c r="AVC205" s="102"/>
      <c r="AVD205" s="102"/>
      <c r="AVE205" s="102"/>
      <c r="AVF205" s="102"/>
      <c r="AVG205" s="102"/>
      <c r="AVH205" s="102"/>
      <c r="AVI205" s="102"/>
      <c r="AVJ205" s="102"/>
      <c r="AVK205" s="102"/>
      <c r="AVL205" s="102"/>
      <c r="AVM205" s="102"/>
      <c r="AVN205" s="102"/>
      <c r="AVO205" s="102"/>
      <c r="AVP205" s="102"/>
      <c r="AVQ205" s="102"/>
      <c r="AVR205" s="102"/>
      <c r="AVS205" s="102"/>
      <c r="AVT205" s="102"/>
      <c r="AVU205" s="102"/>
      <c r="AVV205" s="102"/>
      <c r="AVW205" s="102"/>
      <c r="AVX205" s="102"/>
      <c r="AVY205" s="102"/>
      <c r="AVZ205" s="102"/>
      <c r="AWA205" s="102"/>
      <c r="AWB205" s="102"/>
      <c r="AWC205" s="102"/>
      <c r="AWD205" s="102"/>
      <c r="AWE205" s="102"/>
      <c r="AWF205" s="102"/>
      <c r="AWG205" s="102"/>
      <c r="AWH205" s="102"/>
      <c r="AWI205" s="102"/>
      <c r="AWJ205" s="102"/>
      <c r="AWK205" s="102"/>
      <c r="AWL205" s="102"/>
      <c r="AWM205" s="102"/>
      <c r="AWN205" s="102"/>
      <c r="AWO205" s="102"/>
      <c r="AWP205" s="102"/>
      <c r="AWQ205" s="102"/>
      <c r="AWR205" s="102"/>
      <c r="AWS205" s="102"/>
      <c r="AWT205" s="102"/>
      <c r="AWU205" s="102"/>
      <c r="AWV205" s="102"/>
      <c r="AWW205" s="102"/>
      <c r="AWX205" s="102"/>
      <c r="AWY205" s="102"/>
      <c r="AWZ205" s="102"/>
      <c r="AXA205" s="102"/>
      <c r="AXB205" s="102"/>
      <c r="AXC205" s="102"/>
      <c r="AXD205" s="102"/>
      <c r="AXE205" s="102"/>
      <c r="AXF205" s="102"/>
      <c r="AXG205" s="102"/>
      <c r="AXH205" s="102"/>
      <c r="AXI205" s="102"/>
      <c r="AXJ205" s="102"/>
      <c r="AXK205" s="102"/>
      <c r="AXL205" s="102"/>
      <c r="AXM205" s="102"/>
      <c r="AXN205" s="102"/>
      <c r="AXO205" s="102"/>
      <c r="AXP205" s="102"/>
      <c r="AXQ205" s="102"/>
      <c r="AXR205" s="102"/>
      <c r="AXS205" s="102"/>
      <c r="AXT205" s="102"/>
      <c r="AXU205" s="102"/>
      <c r="AXV205" s="102"/>
      <c r="AXW205" s="102"/>
      <c r="AXX205" s="102"/>
      <c r="AXY205" s="102"/>
      <c r="AXZ205" s="102"/>
      <c r="AYA205" s="102"/>
      <c r="AYB205" s="102"/>
      <c r="AYC205" s="102"/>
      <c r="AYD205" s="102"/>
      <c r="AYE205" s="102"/>
      <c r="AYF205" s="102"/>
      <c r="AYG205" s="102"/>
      <c r="AYH205" s="102"/>
      <c r="AYI205" s="102"/>
      <c r="AYJ205" s="102"/>
      <c r="AYK205" s="102"/>
      <c r="AYL205" s="102"/>
      <c r="AYM205" s="102"/>
      <c r="AYN205" s="102"/>
      <c r="AYO205" s="102"/>
      <c r="AYP205" s="102"/>
      <c r="AYQ205" s="102"/>
      <c r="AYR205" s="102"/>
      <c r="AYS205" s="102"/>
      <c r="AYT205" s="102"/>
      <c r="AYU205" s="102"/>
      <c r="AYV205" s="102"/>
      <c r="AYW205" s="102"/>
      <c r="AYX205" s="102"/>
      <c r="AYY205" s="102"/>
      <c r="AYZ205" s="102"/>
      <c r="AZA205" s="102"/>
      <c r="AZB205" s="102"/>
      <c r="AZC205" s="102"/>
      <c r="AZD205" s="102"/>
      <c r="AZE205" s="102"/>
      <c r="AZF205" s="102"/>
      <c r="AZG205" s="102"/>
      <c r="AZH205" s="102"/>
      <c r="AZI205" s="102"/>
      <c r="AZJ205" s="102"/>
      <c r="AZK205" s="102"/>
      <c r="AZL205" s="102"/>
      <c r="AZM205" s="102"/>
      <c r="AZN205" s="102"/>
      <c r="AZO205" s="102"/>
      <c r="AZP205" s="102"/>
      <c r="AZQ205" s="102"/>
      <c r="AZR205" s="102"/>
      <c r="AZS205" s="102"/>
      <c r="AZT205" s="102"/>
      <c r="AZU205" s="102"/>
      <c r="AZV205" s="102"/>
      <c r="AZW205" s="102"/>
      <c r="AZX205" s="102"/>
      <c r="AZY205" s="102"/>
      <c r="AZZ205" s="102"/>
      <c r="BAA205" s="102"/>
      <c r="BAB205" s="102"/>
      <c r="BAC205" s="102"/>
      <c r="BAD205" s="102"/>
      <c r="BAE205" s="102"/>
      <c r="BAF205" s="102"/>
      <c r="BAG205" s="102"/>
      <c r="BAH205" s="102"/>
      <c r="BAI205" s="102"/>
      <c r="BAJ205" s="102"/>
      <c r="BAK205" s="102"/>
      <c r="BAL205" s="102"/>
      <c r="BAM205" s="102"/>
      <c r="BAN205" s="102"/>
      <c r="BAO205" s="102"/>
      <c r="BAP205" s="102"/>
      <c r="BAQ205" s="102"/>
      <c r="BAR205" s="102"/>
      <c r="BAS205" s="102"/>
      <c r="BAT205" s="102"/>
      <c r="BAU205" s="102"/>
      <c r="BAV205" s="102"/>
      <c r="BAW205" s="102"/>
      <c r="BAX205" s="102"/>
      <c r="BAY205" s="102"/>
      <c r="BAZ205" s="102"/>
      <c r="BBA205" s="102"/>
      <c r="BBB205" s="102"/>
      <c r="BBC205" s="102"/>
      <c r="BBD205" s="102"/>
      <c r="BBE205" s="102"/>
      <c r="BBF205" s="102"/>
      <c r="BBG205" s="102"/>
      <c r="BBH205" s="102"/>
      <c r="BBI205" s="102"/>
      <c r="BBJ205" s="102"/>
      <c r="BBK205" s="102"/>
      <c r="BBL205" s="102"/>
      <c r="BBM205" s="102"/>
      <c r="BBN205" s="102"/>
      <c r="BBO205" s="102"/>
      <c r="BBP205" s="102"/>
      <c r="BBQ205" s="102"/>
      <c r="BBR205" s="102"/>
      <c r="BBS205" s="102"/>
      <c r="BBT205" s="102"/>
      <c r="BBU205" s="102"/>
      <c r="BBV205" s="102"/>
      <c r="BBW205" s="102"/>
      <c r="BBX205" s="102"/>
      <c r="BBY205" s="102"/>
      <c r="BBZ205" s="102"/>
      <c r="BCA205" s="102"/>
      <c r="BCB205" s="102"/>
      <c r="BCC205" s="102"/>
      <c r="BCD205" s="102"/>
      <c r="BCE205" s="102"/>
      <c r="BCF205" s="102"/>
      <c r="BCG205" s="102"/>
      <c r="BCH205" s="102"/>
      <c r="BCI205" s="102"/>
      <c r="BCJ205" s="102"/>
      <c r="BCK205" s="102"/>
      <c r="BCL205" s="102"/>
      <c r="BCM205" s="102"/>
      <c r="BCN205" s="102"/>
      <c r="BCO205" s="102"/>
      <c r="BCP205" s="102"/>
      <c r="BCQ205" s="102"/>
      <c r="BCR205" s="102"/>
      <c r="BCS205" s="102"/>
      <c r="BCT205" s="102"/>
      <c r="BCU205" s="102"/>
      <c r="BCV205" s="102"/>
      <c r="BCW205" s="102"/>
      <c r="BCX205" s="102"/>
      <c r="BCY205" s="102"/>
      <c r="BCZ205" s="102"/>
      <c r="BDA205" s="102"/>
      <c r="BDB205" s="102"/>
      <c r="BDC205" s="102"/>
      <c r="BDD205" s="102"/>
      <c r="BDE205" s="102"/>
      <c r="BDF205" s="102"/>
      <c r="BDG205" s="102"/>
      <c r="BDH205" s="102"/>
      <c r="BDI205" s="102"/>
      <c r="BDJ205" s="102"/>
      <c r="BDK205" s="102"/>
      <c r="BDL205" s="102"/>
      <c r="BDM205" s="102"/>
      <c r="BDN205" s="102"/>
      <c r="BDO205" s="102"/>
      <c r="BDP205" s="102"/>
      <c r="BDQ205" s="102"/>
      <c r="BDR205" s="102"/>
      <c r="BDS205" s="102"/>
      <c r="BDT205" s="102"/>
      <c r="BDU205" s="102"/>
      <c r="BDV205" s="102"/>
      <c r="BDW205" s="102"/>
      <c r="BDX205" s="102"/>
      <c r="BDY205" s="102"/>
      <c r="BDZ205" s="102"/>
      <c r="BEA205" s="102"/>
      <c r="BEB205" s="102"/>
      <c r="BEC205" s="102"/>
      <c r="BED205" s="102"/>
      <c r="BEE205" s="102"/>
      <c r="BEF205" s="102"/>
      <c r="BEG205" s="102"/>
      <c r="BEH205" s="102"/>
      <c r="BEI205" s="102"/>
      <c r="BEJ205" s="102"/>
      <c r="BEK205" s="102"/>
      <c r="BEL205" s="102"/>
      <c r="BEM205" s="102"/>
      <c r="BEN205" s="102"/>
      <c r="BEO205" s="102"/>
      <c r="BEP205" s="102"/>
      <c r="BEQ205" s="102"/>
      <c r="BER205" s="102"/>
      <c r="BES205" s="102"/>
      <c r="BET205" s="102"/>
      <c r="BEU205" s="102"/>
      <c r="BEV205" s="102"/>
      <c r="BEW205" s="102"/>
      <c r="BEX205" s="102"/>
      <c r="BEY205" s="102"/>
      <c r="BEZ205" s="102"/>
      <c r="BFA205" s="102"/>
      <c r="BFB205" s="102"/>
      <c r="BFC205" s="102"/>
      <c r="BFD205" s="102"/>
      <c r="BFE205" s="102"/>
      <c r="BFF205" s="102"/>
      <c r="BFG205" s="102"/>
      <c r="BFH205" s="102"/>
      <c r="BFI205" s="102"/>
      <c r="BFJ205" s="102"/>
      <c r="BFK205" s="102"/>
      <c r="BFL205" s="102"/>
      <c r="BFM205" s="102"/>
      <c r="BFN205" s="102"/>
      <c r="BFO205" s="102"/>
      <c r="BFP205" s="102"/>
      <c r="BFQ205" s="102"/>
      <c r="BFR205" s="102"/>
      <c r="BFS205" s="102"/>
      <c r="BFT205" s="102"/>
      <c r="BFU205" s="102"/>
      <c r="BFV205" s="102"/>
      <c r="BFW205" s="102"/>
      <c r="BFX205" s="102"/>
      <c r="BFY205" s="102"/>
      <c r="BFZ205" s="102"/>
      <c r="BGA205" s="102"/>
      <c r="BGB205" s="102"/>
      <c r="BGC205" s="102"/>
      <c r="BGD205" s="102"/>
      <c r="BGE205" s="102"/>
      <c r="BGF205" s="102"/>
      <c r="BGG205" s="102"/>
      <c r="BGH205" s="102"/>
      <c r="BGI205" s="102"/>
      <c r="BGJ205" s="102"/>
      <c r="BGK205" s="102"/>
      <c r="BGL205" s="102"/>
      <c r="BGM205" s="102"/>
      <c r="BGN205" s="102"/>
      <c r="BGO205" s="102"/>
      <c r="BGP205" s="102"/>
      <c r="BGQ205" s="102"/>
      <c r="BGR205" s="102"/>
      <c r="BGS205" s="102"/>
      <c r="BGT205" s="102"/>
      <c r="BGU205" s="102"/>
      <c r="BGV205" s="102"/>
      <c r="BGW205" s="102"/>
      <c r="BGX205" s="102"/>
      <c r="BGY205" s="102"/>
      <c r="BGZ205" s="102"/>
      <c r="BHA205" s="102"/>
      <c r="BHB205" s="102"/>
      <c r="BHC205" s="102"/>
      <c r="BHD205" s="102"/>
      <c r="BHE205" s="102"/>
      <c r="BHF205" s="102"/>
      <c r="BHG205" s="102"/>
      <c r="BHH205" s="102"/>
      <c r="BHI205" s="102"/>
      <c r="BHJ205" s="102"/>
      <c r="BHK205" s="102"/>
      <c r="BHL205" s="102"/>
      <c r="BHM205" s="102"/>
      <c r="BHN205" s="102"/>
      <c r="BHO205" s="102"/>
      <c r="BHP205" s="102"/>
      <c r="BHQ205" s="102"/>
      <c r="BHR205" s="102"/>
      <c r="BHS205" s="102"/>
      <c r="BHT205" s="102"/>
      <c r="BHU205" s="102"/>
      <c r="BHV205" s="102"/>
      <c r="BHW205" s="102"/>
      <c r="BHX205" s="102"/>
      <c r="BHY205" s="102"/>
      <c r="BHZ205" s="102"/>
      <c r="BIA205" s="102"/>
      <c r="BIB205" s="102"/>
      <c r="BIC205" s="102"/>
      <c r="BID205" s="102"/>
      <c r="BIE205" s="102"/>
      <c r="BIF205" s="102"/>
      <c r="BIG205" s="102"/>
      <c r="BIH205" s="102"/>
      <c r="BII205" s="102"/>
      <c r="BIJ205" s="102"/>
      <c r="BIK205" s="102"/>
      <c r="BIL205" s="102"/>
      <c r="BIM205" s="102"/>
      <c r="BIN205" s="102"/>
      <c r="BIO205" s="102"/>
      <c r="BIP205" s="102"/>
      <c r="BIQ205" s="102"/>
      <c r="BIR205" s="102"/>
      <c r="BIS205" s="102"/>
      <c r="BIT205" s="102"/>
      <c r="BIU205" s="102"/>
      <c r="BIV205" s="102"/>
      <c r="BIW205" s="102"/>
      <c r="BIX205" s="102"/>
      <c r="BIY205" s="102"/>
      <c r="BIZ205" s="102"/>
      <c r="BJA205" s="102"/>
      <c r="BJB205" s="102"/>
      <c r="BJC205" s="102"/>
      <c r="BJD205" s="102"/>
      <c r="BJE205" s="102"/>
      <c r="BJF205" s="102"/>
      <c r="BJG205" s="102"/>
      <c r="BJH205" s="102"/>
      <c r="BJI205" s="102"/>
      <c r="BJJ205" s="102"/>
      <c r="BJK205" s="102"/>
      <c r="BJL205" s="102"/>
      <c r="BJM205" s="102"/>
      <c r="BJN205" s="102"/>
      <c r="BJO205" s="102"/>
      <c r="BJP205" s="102"/>
      <c r="BJQ205" s="102"/>
      <c r="BJR205" s="102"/>
      <c r="BJS205" s="102"/>
      <c r="BJT205" s="102"/>
      <c r="BJU205" s="102"/>
      <c r="BJV205" s="102"/>
      <c r="BJW205" s="102"/>
      <c r="BJX205" s="102"/>
      <c r="BJY205" s="102"/>
      <c r="BJZ205" s="102"/>
      <c r="BKA205" s="102"/>
      <c r="BKB205" s="102"/>
      <c r="BKC205" s="102"/>
      <c r="BKD205" s="102"/>
      <c r="BKE205" s="102"/>
      <c r="BKF205" s="102"/>
      <c r="BKG205" s="102"/>
      <c r="BKH205" s="102"/>
      <c r="BKI205" s="102"/>
      <c r="BKJ205" s="102"/>
      <c r="BKK205" s="102"/>
      <c r="BKL205" s="102"/>
      <c r="BKM205" s="102"/>
      <c r="BKN205" s="102"/>
      <c r="BKO205" s="102"/>
      <c r="BKP205" s="102"/>
      <c r="BKQ205" s="102"/>
      <c r="BKR205" s="102"/>
      <c r="BKS205" s="102"/>
      <c r="BKT205" s="102"/>
      <c r="BKU205" s="102"/>
      <c r="BKV205" s="102"/>
      <c r="BKW205" s="102"/>
      <c r="BKX205" s="102"/>
      <c r="BKY205" s="102"/>
      <c r="BKZ205" s="102"/>
      <c r="BLA205" s="102"/>
      <c r="BLB205" s="102"/>
      <c r="BLC205" s="102"/>
      <c r="BLD205" s="102"/>
      <c r="BLE205" s="102"/>
      <c r="BLF205" s="102"/>
      <c r="BLG205" s="102"/>
      <c r="BLH205" s="102"/>
      <c r="BLI205" s="102"/>
      <c r="BLJ205" s="102"/>
      <c r="BLK205" s="102"/>
      <c r="BLL205" s="102"/>
      <c r="BLM205" s="102"/>
      <c r="BLN205" s="102"/>
      <c r="BLO205" s="102"/>
      <c r="BLP205" s="102"/>
      <c r="BLQ205" s="102"/>
      <c r="BLR205" s="102"/>
      <c r="BLS205" s="102"/>
      <c r="BLT205" s="102"/>
      <c r="BLU205" s="102"/>
      <c r="BLV205" s="102"/>
      <c r="BLW205" s="102"/>
      <c r="BLX205" s="102"/>
      <c r="BLY205" s="102"/>
      <c r="BLZ205" s="102"/>
      <c r="BMA205" s="102"/>
      <c r="BMB205" s="102"/>
      <c r="BMC205" s="102"/>
      <c r="BMD205" s="102"/>
      <c r="BME205" s="102"/>
      <c r="BMF205" s="102"/>
      <c r="BMG205" s="102"/>
      <c r="BMH205" s="102"/>
      <c r="BMI205" s="102"/>
      <c r="BMJ205" s="102"/>
      <c r="BMK205" s="102"/>
      <c r="BML205" s="102"/>
      <c r="BMM205" s="102"/>
      <c r="BMN205" s="102"/>
      <c r="BMO205" s="102"/>
      <c r="BMP205" s="102"/>
      <c r="BMQ205" s="102"/>
      <c r="BMR205" s="102"/>
      <c r="BMS205" s="102"/>
      <c r="BMT205" s="102"/>
      <c r="BMU205" s="102"/>
      <c r="BMV205" s="102"/>
      <c r="BMW205" s="102"/>
      <c r="BMX205" s="102"/>
      <c r="BMY205" s="102"/>
      <c r="BMZ205" s="102"/>
      <c r="BNA205" s="102"/>
      <c r="BNB205" s="102"/>
      <c r="BNC205" s="102"/>
      <c r="BND205" s="102"/>
      <c r="BNE205" s="102"/>
      <c r="BNF205" s="102"/>
      <c r="BNG205" s="102"/>
      <c r="BNH205" s="102"/>
      <c r="BNI205" s="102"/>
      <c r="BNJ205" s="102"/>
      <c r="BNK205" s="102"/>
      <c r="BNL205" s="102"/>
      <c r="BNM205" s="102"/>
      <c r="BNN205" s="102"/>
      <c r="BNO205" s="102"/>
      <c r="BNP205" s="102"/>
      <c r="BNQ205" s="102"/>
      <c r="BNR205" s="102"/>
      <c r="BNS205" s="102"/>
      <c r="BNT205" s="102"/>
      <c r="BNU205" s="102"/>
      <c r="BNV205" s="102"/>
      <c r="BNW205" s="102"/>
      <c r="BNX205" s="102"/>
      <c r="BNY205" s="102"/>
      <c r="BNZ205" s="102"/>
      <c r="BOA205" s="102"/>
      <c r="BOB205" s="102"/>
      <c r="BOC205" s="102"/>
      <c r="BOD205" s="102"/>
      <c r="BOE205" s="102"/>
      <c r="BOF205" s="102"/>
      <c r="BOG205" s="102"/>
      <c r="BOH205" s="102"/>
      <c r="BOI205" s="102"/>
      <c r="BOJ205" s="102"/>
      <c r="BOK205" s="102"/>
      <c r="BOL205" s="102"/>
      <c r="BOM205" s="102"/>
      <c r="BON205" s="102"/>
      <c r="BOO205" s="102"/>
      <c r="BOP205" s="102"/>
      <c r="BOQ205" s="102"/>
      <c r="BOR205" s="102"/>
      <c r="BOS205" s="102"/>
      <c r="BOT205" s="102"/>
      <c r="BOU205" s="102"/>
      <c r="BOV205" s="102"/>
      <c r="BOW205" s="102"/>
      <c r="BOX205" s="102"/>
      <c r="BOY205" s="102"/>
      <c r="BOZ205" s="102"/>
      <c r="BPA205" s="102"/>
      <c r="BPB205" s="102"/>
      <c r="BPC205" s="102"/>
      <c r="BPD205" s="102"/>
      <c r="BPE205" s="102"/>
      <c r="BPF205" s="102"/>
      <c r="BPG205" s="102"/>
      <c r="BPH205" s="102"/>
      <c r="BPI205" s="102"/>
      <c r="BPJ205" s="102"/>
      <c r="BPK205" s="102"/>
      <c r="BPL205" s="102"/>
      <c r="BPM205" s="102"/>
      <c r="BPN205" s="102"/>
      <c r="BPO205" s="102"/>
      <c r="BPP205" s="102"/>
      <c r="BPQ205" s="102"/>
      <c r="BPR205" s="102"/>
      <c r="BPS205" s="102"/>
      <c r="BPT205" s="102"/>
      <c r="BPU205" s="102"/>
      <c r="BPV205" s="102"/>
      <c r="BPW205" s="102"/>
      <c r="BPX205" s="102"/>
      <c r="BPY205" s="102"/>
      <c r="BPZ205" s="102"/>
      <c r="BQA205" s="102"/>
      <c r="BQB205" s="102"/>
      <c r="BQC205" s="102"/>
      <c r="BQD205" s="102"/>
      <c r="BQE205" s="102"/>
      <c r="BQF205" s="102"/>
      <c r="BQG205" s="102"/>
      <c r="BQH205" s="102"/>
      <c r="BQI205" s="102"/>
      <c r="BQJ205" s="102"/>
      <c r="BQK205" s="102"/>
      <c r="BQL205" s="102"/>
      <c r="BQM205" s="102"/>
      <c r="BQN205" s="102"/>
      <c r="BQO205" s="102"/>
      <c r="BQP205" s="102"/>
      <c r="BQQ205" s="102"/>
      <c r="BQR205" s="102"/>
      <c r="BQS205" s="102"/>
      <c r="BQT205" s="102"/>
      <c r="BQU205" s="102"/>
      <c r="BQV205" s="102"/>
      <c r="BQW205" s="102"/>
      <c r="BQX205" s="102"/>
      <c r="BQY205" s="102"/>
      <c r="BQZ205" s="102"/>
      <c r="BRA205" s="102"/>
      <c r="BRB205" s="102"/>
      <c r="BRC205" s="102"/>
      <c r="BRD205" s="102"/>
      <c r="BRE205" s="102"/>
      <c r="BRF205" s="102"/>
      <c r="BRG205" s="102"/>
      <c r="BRH205" s="102"/>
      <c r="BRI205" s="102"/>
      <c r="BRJ205" s="102"/>
      <c r="BRK205" s="102"/>
      <c r="BRL205" s="102"/>
      <c r="BRM205" s="102"/>
      <c r="BRN205" s="102"/>
      <c r="BRO205" s="102"/>
      <c r="BRP205" s="102"/>
      <c r="BRQ205" s="102"/>
      <c r="BRR205" s="102"/>
      <c r="BRS205" s="102"/>
      <c r="BRT205" s="102"/>
      <c r="BRU205" s="102"/>
      <c r="BRV205" s="102"/>
      <c r="BRW205" s="102"/>
      <c r="BRX205" s="102"/>
      <c r="BRY205" s="102"/>
      <c r="BRZ205" s="102"/>
      <c r="BSA205" s="102"/>
      <c r="BSB205" s="102"/>
      <c r="BSC205" s="102"/>
      <c r="BSD205" s="102"/>
      <c r="BSE205" s="102"/>
      <c r="BSF205" s="102"/>
      <c r="BSG205" s="102"/>
      <c r="BSH205" s="102"/>
      <c r="BSI205" s="102"/>
      <c r="BSJ205" s="102"/>
      <c r="BSK205" s="102"/>
      <c r="BSL205" s="102"/>
      <c r="BSM205" s="102"/>
      <c r="BSN205" s="102"/>
      <c r="BSO205" s="102"/>
      <c r="BSP205" s="102"/>
      <c r="BSQ205" s="102"/>
      <c r="BSR205" s="102"/>
      <c r="BSS205" s="102"/>
      <c r="BST205" s="102"/>
      <c r="BSU205" s="102"/>
      <c r="BSV205" s="102"/>
      <c r="BSW205" s="102"/>
      <c r="BSX205" s="102"/>
      <c r="BSY205" s="102"/>
      <c r="BSZ205" s="102"/>
      <c r="BTA205" s="102"/>
      <c r="BTB205" s="102"/>
      <c r="BTC205" s="102"/>
      <c r="BTD205" s="102"/>
      <c r="BTE205" s="102"/>
      <c r="BTF205" s="102"/>
      <c r="BTG205" s="102"/>
      <c r="BTH205" s="102"/>
      <c r="BTI205" s="102"/>
      <c r="BTJ205" s="102"/>
      <c r="BTK205" s="102"/>
      <c r="BTL205" s="102"/>
      <c r="BTM205" s="102"/>
      <c r="BTN205" s="102"/>
      <c r="BTO205" s="102"/>
      <c r="BTP205" s="102"/>
      <c r="BTQ205" s="102"/>
      <c r="BTR205" s="102"/>
      <c r="BTS205" s="102"/>
      <c r="BTT205" s="102"/>
      <c r="BTU205" s="102"/>
      <c r="BTV205" s="102"/>
      <c r="BTW205" s="102"/>
      <c r="BTX205" s="102"/>
      <c r="BTY205" s="102"/>
      <c r="BTZ205" s="102"/>
      <c r="BUA205" s="102"/>
      <c r="BUB205" s="102"/>
      <c r="BUC205" s="102"/>
      <c r="BUD205" s="102"/>
      <c r="BUE205" s="102"/>
      <c r="BUF205" s="102"/>
      <c r="BUG205" s="102"/>
      <c r="BUH205" s="102"/>
      <c r="BUI205" s="102"/>
      <c r="BUJ205" s="102"/>
      <c r="BUK205" s="102"/>
      <c r="BUL205" s="102"/>
      <c r="BUM205" s="102"/>
      <c r="BUN205" s="102"/>
      <c r="BUO205" s="102"/>
      <c r="BUP205" s="102"/>
      <c r="BUQ205" s="102"/>
      <c r="BUR205" s="102"/>
      <c r="BUS205" s="102"/>
      <c r="BUT205" s="102"/>
      <c r="BUU205" s="102"/>
      <c r="BUV205" s="102"/>
      <c r="BUW205" s="102"/>
      <c r="BUX205" s="102"/>
      <c r="BUY205" s="102"/>
      <c r="BUZ205" s="102"/>
      <c r="BVA205" s="102"/>
      <c r="BVB205" s="102"/>
      <c r="BVC205" s="102"/>
      <c r="BVD205" s="102"/>
      <c r="BVE205" s="102"/>
      <c r="BVF205" s="102"/>
      <c r="BVG205" s="102"/>
      <c r="BVH205" s="102"/>
      <c r="BVI205" s="102"/>
      <c r="BVJ205" s="102"/>
      <c r="BVK205" s="102"/>
      <c r="BVL205" s="102"/>
      <c r="BVM205" s="102"/>
      <c r="BVN205" s="102"/>
      <c r="BVO205" s="102"/>
      <c r="BVP205" s="102"/>
      <c r="BVQ205" s="102"/>
      <c r="BVR205" s="102"/>
      <c r="BVS205" s="102"/>
      <c r="BVT205" s="102"/>
      <c r="BVU205" s="102"/>
      <c r="BVV205" s="102"/>
      <c r="BVW205" s="102"/>
      <c r="BVX205" s="102"/>
      <c r="BVY205" s="102"/>
      <c r="BVZ205" s="102"/>
      <c r="BWA205" s="102"/>
      <c r="BWB205" s="102"/>
      <c r="BWC205" s="102"/>
      <c r="BWD205" s="102"/>
      <c r="BWE205" s="102"/>
      <c r="BWF205" s="102"/>
      <c r="BWG205" s="102"/>
      <c r="BWH205" s="102"/>
      <c r="BWI205" s="102"/>
      <c r="BWJ205" s="102"/>
      <c r="BWK205" s="102"/>
      <c r="BWL205" s="102"/>
      <c r="BWM205" s="102"/>
      <c r="BWN205" s="102"/>
      <c r="BWO205" s="102"/>
      <c r="BWP205" s="102"/>
      <c r="BWQ205" s="102"/>
      <c r="BWR205" s="102"/>
      <c r="BWS205" s="102"/>
      <c r="BWT205" s="102"/>
      <c r="BWU205" s="102"/>
      <c r="BWV205" s="102"/>
      <c r="BWW205" s="102"/>
      <c r="BWX205" s="102"/>
      <c r="BWY205" s="102"/>
      <c r="BWZ205" s="102"/>
      <c r="BXA205" s="102"/>
      <c r="BXB205" s="102"/>
      <c r="BXC205" s="102"/>
      <c r="BXD205" s="102"/>
      <c r="BXE205" s="102"/>
      <c r="BXF205" s="102"/>
      <c r="BXG205" s="102"/>
      <c r="BXH205" s="102"/>
      <c r="BXI205" s="102"/>
      <c r="BXJ205" s="102"/>
      <c r="BXK205" s="102"/>
      <c r="BXL205" s="102"/>
      <c r="BXM205" s="102"/>
      <c r="BXN205" s="102"/>
      <c r="BXO205" s="102"/>
      <c r="BXP205" s="102"/>
      <c r="BXQ205" s="102"/>
      <c r="BXR205" s="102"/>
      <c r="BXS205" s="102"/>
      <c r="BXT205" s="102"/>
      <c r="BXU205" s="102"/>
      <c r="BXV205" s="102"/>
      <c r="BXW205" s="102"/>
      <c r="BXX205" s="102"/>
      <c r="BXY205" s="102"/>
      <c r="BXZ205" s="102"/>
      <c r="BYA205" s="102"/>
      <c r="BYB205" s="102"/>
      <c r="BYC205" s="102"/>
      <c r="BYD205" s="102"/>
      <c r="BYE205" s="102"/>
      <c r="BYF205" s="102"/>
      <c r="BYG205" s="102"/>
      <c r="BYH205" s="102"/>
      <c r="BYI205" s="102"/>
      <c r="BYJ205" s="102"/>
      <c r="BYK205" s="102"/>
      <c r="BYL205" s="102"/>
      <c r="BYM205" s="102"/>
      <c r="BYN205" s="102"/>
      <c r="BYO205" s="102"/>
      <c r="BYP205" s="102"/>
      <c r="BYQ205" s="102"/>
      <c r="BYR205" s="102"/>
      <c r="BYS205" s="102"/>
      <c r="BYT205" s="102"/>
      <c r="BYU205" s="102"/>
      <c r="BYV205" s="102"/>
      <c r="BYW205" s="102"/>
      <c r="BYX205" s="102"/>
      <c r="BYY205" s="102"/>
      <c r="BYZ205" s="102"/>
      <c r="BZA205" s="102"/>
      <c r="BZB205" s="102"/>
      <c r="BZC205" s="102"/>
      <c r="BZD205" s="102"/>
      <c r="BZE205" s="102"/>
      <c r="BZF205" s="102"/>
      <c r="BZG205" s="102"/>
      <c r="BZH205" s="102"/>
      <c r="BZI205" s="102"/>
      <c r="BZJ205" s="102"/>
      <c r="BZK205" s="102"/>
      <c r="BZL205" s="102"/>
      <c r="BZM205" s="102"/>
      <c r="BZN205" s="102"/>
      <c r="BZO205" s="102"/>
      <c r="BZP205" s="102"/>
      <c r="BZQ205" s="102"/>
      <c r="BZR205" s="102"/>
      <c r="BZS205" s="102"/>
      <c r="BZT205" s="102"/>
      <c r="BZU205" s="102"/>
      <c r="BZV205" s="102"/>
      <c r="BZW205" s="102"/>
    </row>
    <row r="206" spans="2:2051" ht="15" customHeight="1">
      <c r="B206" s="112" t="s">
        <v>754</v>
      </c>
      <c r="C206" s="113" t="s">
        <v>393</v>
      </c>
      <c r="D206" s="113" t="s">
        <v>393</v>
      </c>
      <c r="E206" s="113" t="str">
        <f>'Alcance 3'!C95</f>
        <v>Material 4</v>
      </c>
      <c r="F206" s="113" t="str">
        <f t="shared" si="51"/>
        <v>Material 4</v>
      </c>
      <c r="G206" s="226" t="s">
        <v>803</v>
      </c>
      <c r="H206" s="237" t="s">
        <v>238</v>
      </c>
      <c r="I206" s="238">
        <v>3</v>
      </c>
      <c r="J206" s="126">
        <f>'Alcance 3'!D95</f>
        <v>0</v>
      </c>
      <c r="K206" s="117">
        <f>'Alcance 3'!E95</f>
        <v>0</v>
      </c>
      <c r="L206" s="113"/>
      <c r="M206" s="203">
        <v>1</v>
      </c>
      <c r="N206" s="117"/>
      <c r="O206" s="113">
        <f t="shared" si="52"/>
        <v>0</v>
      </c>
      <c r="P206" s="115">
        <f t="shared" si="46"/>
        <v>0</v>
      </c>
      <c r="Q206" s="300">
        <f>VLOOKUP(E206,'Datos 1-Factores emisión'!$B$789:$E$803,2,FALSE)</f>
        <v>0</v>
      </c>
      <c r="R206" s="121">
        <v>0</v>
      </c>
      <c r="S206" s="121">
        <v>0</v>
      </c>
      <c r="T206" s="121">
        <v>0</v>
      </c>
      <c r="U206" s="121">
        <v>0</v>
      </c>
      <c r="V206" s="120">
        <f t="shared" si="47"/>
        <v>0</v>
      </c>
      <c r="W206" s="121">
        <f t="shared" si="47"/>
        <v>0</v>
      </c>
      <c r="X206" s="121">
        <f t="shared" si="47"/>
        <v>0</v>
      </c>
      <c r="Y206" s="121">
        <v>0</v>
      </c>
      <c r="Z206" s="121">
        <v>0</v>
      </c>
      <c r="AA206" s="121">
        <f t="shared" si="48"/>
        <v>0</v>
      </c>
      <c r="AB206" s="120">
        <f>'Datos 2-Potenciales calent glob'!$D$6</f>
        <v>1</v>
      </c>
      <c r="AC206" s="121">
        <f>'Datos 2-Potenciales calent glob'!$D$31</f>
        <v>25</v>
      </c>
      <c r="AD206" s="121">
        <f>'Datos 2-Potenciales calent glob'!$D$32</f>
        <v>298</v>
      </c>
      <c r="AE206" s="123">
        <f>SUMIF('Datos 2-Potenciales calent glob'!$B$6:$B$56,Cálculos!E206,'Datos 2-Potenciales calent glob'!$D$6:$D$56)</f>
        <v>0</v>
      </c>
      <c r="AF206" s="121">
        <f>'Datos 2-Potenciales calent glob'!$D$6</f>
        <v>1</v>
      </c>
      <c r="AG206" s="121">
        <f>'Datos 2-Potenciales calent glob'!$D$6</f>
        <v>1</v>
      </c>
      <c r="AH206" s="120">
        <f t="shared" si="49"/>
        <v>0</v>
      </c>
      <c r="AI206" s="121">
        <f t="shared" si="49"/>
        <v>0</v>
      </c>
      <c r="AJ206" s="121">
        <f t="shared" si="49"/>
        <v>0</v>
      </c>
      <c r="AK206" s="121">
        <f t="shared" si="49"/>
        <v>0</v>
      </c>
      <c r="AL206" s="124">
        <f t="shared" si="50"/>
        <v>0</v>
      </c>
      <c r="AM206" s="121">
        <f t="shared" si="39"/>
        <v>0</v>
      </c>
      <c r="AN206" s="207">
        <f t="shared" si="37"/>
        <v>0</v>
      </c>
      <c r="AO206" s="102"/>
      <c r="AP206" s="102"/>
      <c r="AQ206" s="102"/>
      <c r="AR206" s="102"/>
      <c r="AS206" s="102"/>
      <c r="AT206" s="102"/>
      <c r="AU206" s="102"/>
      <c r="AV206" s="102"/>
      <c r="AW206" s="102"/>
      <c r="AX206" s="102"/>
      <c r="AY206" s="102"/>
      <c r="AZ206" s="102"/>
      <c r="BA206" s="102"/>
      <c r="BB206" s="102"/>
      <c r="BC206" s="102"/>
      <c r="BD206" s="102"/>
      <c r="BE206" s="102"/>
      <c r="BF206" s="102"/>
      <c r="BG206" s="102"/>
      <c r="BH206" s="102"/>
      <c r="BI206" s="102"/>
      <c r="BJ206" s="102"/>
      <c r="BK206" s="102"/>
      <c r="BL206" s="102"/>
      <c r="BM206" s="102"/>
      <c r="BN206" s="102"/>
      <c r="BO206" s="102"/>
      <c r="BP206" s="102"/>
      <c r="BQ206" s="102"/>
      <c r="BR206" s="102"/>
      <c r="BS206" s="102"/>
      <c r="BT206" s="102"/>
      <c r="BU206" s="102"/>
      <c r="BV206" s="102"/>
      <c r="BW206" s="102"/>
      <c r="BX206" s="102"/>
      <c r="BY206" s="102"/>
      <c r="BZ206" s="102"/>
      <c r="CA206" s="102"/>
      <c r="CB206" s="102"/>
      <c r="CC206" s="102"/>
      <c r="CD206" s="102"/>
      <c r="CE206" s="102"/>
      <c r="CF206" s="102"/>
      <c r="CG206" s="102"/>
      <c r="CH206" s="102"/>
      <c r="CI206" s="102"/>
      <c r="CJ206" s="102"/>
      <c r="CK206" s="102"/>
      <c r="CL206" s="102"/>
      <c r="CM206" s="102"/>
      <c r="CN206" s="102"/>
      <c r="CO206" s="102"/>
      <c r="CP206" s="102"/>
      <c r="CQ206" s="102"/>
      <c r="CR206" s="102"/>
      <c r="CS206" s="102"/>
      <c r="CT206" s="102"/>
      <c r="CU206" s="102"/>
      <c r="CV206" s="102"/>
      <c r="CW206" s="102"/>
      <c r="CX206" s="102"/>
      <c r="CY206" s="102"/>
      <c r="CZ206" s="102"/>
      <c r="DA206" s="102"/>
      <c r="DB206" s="102"/>
      <c r="DC206" s="102"/>
      <c r="DD206" s="102"/>
      <c r="DE206" s="102"/>
      <c r="DF206" s="102"/>
      <c r="DG206" s="102"/>
      <c r="DH206" s="102"/>
      <c r="DI206" s="102"/>
      <c r="DJ206" s="102"/>
      <c r="DK206" s="102"/>
      <c r="DL206" s="102"/>
      <c r="DM206" s="102"/>
      <c r="DN206" s="102"/>
      <c r="DO206" s="102"/>
      <c r="DP206" s="102"/>
      <c r="DQ206" s="102"/>
      <c r="DR206" s="102"/>
      <c r="DS206" s="102"/>
      <c r="DT206" s="102"/>
      <c r="DU206" s="102"/>
      <c r="DV206" s="102"/>
      <c r="DW206" s="102"/>
      <c r="DX206" s="102"/>
      <c r="DY206" s="102"/>
      <c r="DZ206" s="102"/>
      <c r="EA206" s="102"/>
      <c r="EB206" s="102"/>
      <c r="EC206" s="102"/>
      <c r="ED206" s="102"/>
      <c r="EE206" s="102"/>
      <c r="EF206" s="102"/>
      <c r="EG206" s="102"/>
      <c r="EH206" s="102"/>
      <c r="EI206" s="102"/>
      <c r="EJ206" s="102"/>
      <c r="EK206" s="102"/>
      <c r="EL206" s="102"/>
      <c r="EM206" s="102"/>
      <c r="EN206" s="102"/>
      <c r="EO206" s="102"/>
      <c r="EP206" s="102"/>
      <c r="EQ206" s="102"/>
      <c r="ER206" s="102"/>
      <c r="ES206" s="102"/>
      <c r="ET206" s="102"/>
      <c r="EU206" s="102"/>
      <c r="EV206" s="102"/>
      <c r="EW206" s="102"/>
      <c r="EX206" s="102"/>
      <c r="EY206" s="102"/>
      <c r="EZ206" s="102"/>
      <c r="FA206" s="102"/>
      <c r="FB206" s="102"/>
      <c r="FC206" s="102"/>
      <c r="FD206" s="102"/>
      <c r="FE206" s="102"/>
      <c r="FF206" s="102"/>
      <c r="FG206" s="102"/>
      <c r="FH206" s="102"/>
      <c r="FI206" s="102"/>
      <c r="FJ206" s="102"/>
      <c r="FK206" s="102"/>
      <c r="FL206" s="102"/>
      <c r="FM206" s="102"/>
      <c r="FN206" s="102"/>
      <c r="FO206" s="102"/>
      <c r="FP206" s="102"/>
      <c r="FQ206" s="102"/>
      <c r="FR206" s="102"/>
      <c r="FS206" s="102"/>
      <c r="FT206" s="102"/>
      <c r="FU206" s="102"/>
      <c r="FV206" s="102"/>
      <c r="FW206" s="102"/>
      <c r="FX206" s="102"/>
      <c r="FY206" s="102"/>
      <c r="FZ206" s="102"/>
      <c r="GA206" s="102"/>
      <c r="GB206" s="102"/>
      <c r="GC206" s="102"/>
      <c r="GD206" s="102"/>
      <c r="GE206" s="102"/>
      <c r="GF206" s="102"/>
      <c r="GG206" s="102"/>
      <c r="GH206" s="102"/>
      <c r="GI206" s="102"/>
      <c r="GJ206" s="102"/>
      <c r="GK206" s="102"/>
      <c r="GL206" s="102"/>
      <c r="GM206" s="102"/>
      <c r="GN206" s="102"/>
      <c r="GO206" s="102"/>
      <c r="GP206" s="102"/>
      <c r="GQ206" s="102"/>
      <c r="GR206" s="102"/>
      <c r="GS206" s="102"/>
      <c r="GT206" s="102"/>
      <c r="GU206" s="102"/>
      <c r="GV206" s="102"/>
      <c r="GW206" s="102"/>
      <c r="GX206" s="102"/>
      <c r="GY206" s="102"/>
      <c r="GZ206" s="102"/>
      <c r="HA206" s="102"/>
      <c r="HB206" s="102"/>
      <c r="HC206" s="102"/>
      <c r="HD206" s="102"/>
      <c r="HE206" s="102"/>
      <c r="HF206" s="102"/>
      <c r="HG206" s="102"/>
      <c r="HH206" s="102"/>
      <c r="HI206" s="102"/>
      <c r="HJ206" s="102"/>
      <c r="HK206" s="102"/>
      <c r="HL206" s="102"/>
      <c r="HM206" s="102"/>
      <c r="HN206" s="102"/>
      <c r="HO206" s="102"/>
      <c r="HP206" s="102"/>
      <c r="HQ206" s="102"/>
      <c r="HR206" s="102"/>
      <c r="HS206" s="102"/>
      <c r="HT206" s="102"/>
      <c r="HU206" s="102"/>
      <c r="HV206" s="102"/>
      <c r="HW206" s="102"/>
      <c r="HX206" s="102"/>
      <c r="HY206" s="102"/>
      <c r="HZ206" s="102"/>
      <c r="IA206" s="102"/>
      <c r="IB206" s="102"/>
      <c r="IC206" s="102"/>
      <c r="ID206" s="102"/>
      <c r="IE206" s="102"/>
      <c r="IF206" s="102"/>
      <c r="IG206" s="102"/>
      <c r="IH206" s="102"/>
      <c r="II206" s="102"/>
      <c r="IJ206" s="102"/>
      <c r="IK206" s="102"/>
      <c r="IL206" s="102"/>
      <c r="IM206" s="102"/>
      <c r="IN206" s="102"/>
      <c r="IO206" s="102"/>
      <c r="IP206" s="102"/>
      <c r="IQ206" s="102"/>
      <c r="IR206" s="102"/>
      <c r="IS206" s="102"/>
      <c r="IT206" s="102"/>
      <c r="IU206" s="102"/>
      <c r="IV206" s="102"/>
      <c r="IW206" s="102"/>
      <c r="IX206" s="102"/>
      <c r="IY206" s="102"/>
      <c r="IZ206" s="102"/>
      <c r="JA206" s="102"/>
      <c r="JB206" s="102"/>
      <c r="JC206" s="102"/>
      <c r="JD206" s="102"/>
      <c r="JE206" s="102"/>
      <c r="JF206" s="102"/>
      <c r="JG206" s="102"/>
      <c r="JH206" s="102"/>
      <c r="JI206" s="102"/>
      <c r="JJ206" s="102"/>
      <c r="JK206" s="102"/>
      <c r="JL206" s="102"/>
      <c r="JM206" s="102"/>
      <c r="JN206" s="102"/>
      <c r="JO206" s="102"/>
      <c r="JP206" s="102"/>
      <c r="JQ206" s="102"/>
      <c r="JR206" s="102"/>
      <c r="JS206" s="102"/>
      <c r="JT206" s="102"/>
      <c r="JU206" s="102"/>
      <c r="JV206" s="102"/>
      <c r="JW206" s="102"/>
      <c r="JX206" s="102"/>
      <c r="JY206" s="102"/>
      <c r="JZ206" s="102"/>
      <c r="KA206" s="102"/>
      <c r="KB206" s="102"/>
      <c r="KC206" s="102"/>
      <c r="KD206" s="102"/>
      <c r="KE206" s="102"/>
      <c r="KF206" s="102"/>
      <c r="KG206" s="102"/>
      <c r="KH206" s="102"/>
      <c r="KI206" s="102"/>
      <c r="KJ206" s="102"/>
      <c r="KK206" s="102"/>
      <c r="KL206" s="102"/>
      <c r="KM206" s="102"/>
      <c r="KN206" s="102"/>
      <c r="KO206" s="102"/>
      <c r="KP206" s="102"/>
      <c r="KQ206" s="102"/>
      <c r="KR206" s="102"/>
      <c r="KS206" s="102"/>
      <c r="KT206" s="102"/>
      <c r="KU206" s="102"/>
      <c r="KV206" s="102"/>
      <c r="KW206" s="102"/>
      <c r="KX206" s="102"/>
      <c r="KY206" s="102"/>
      <c r="KZ206" s="102"/>
      <c r="LA206" s="102"/>
      <c r="LB206" s="102"/>
      <c r="LC206" s="102"/>
      <c r="LD206" s="102"/>
      <c r="LE206" s="102"/>
      <c r="LF206" s="102"/>
      <c r="LG206" s="102"/>
      <c r="LH206" s="102"/>
      <c r="LI206" s="102"/>
      <c r="LJ206" s="102"/>
      <c r="LK206" s="102"/>
      <c r="LL206" s="102"/>
      <c r="LM206" s="102"/>
      <c r="LN206" s="102"/>
      <c r="LO206" s="102"/>
      <c r="LP206" s="102"/>
      <c r="LQ206" s="102"/>
      <c r="LR206" s="102"/>
      <c r="LS206" s="102"/>
      <c r="LT206" s="102"/>
      <c r="LU206" s="102"/>
      <c r="LV206" s="102"/>
      <c r="LW206" s="102"/>
      <c r="LX206" s="102"/>
      <c r="LY206" s="102"/>
      <c r="LZ206" s="102"/>
      <c r="MA206" s="102"/>
      <c r="MB206" s="102"/>
      <c r="MC206" s="102"/>
      <c r="MD206" s="102"/>
      <c r="ME206" s="102"/>
      <c r="MF206" s="102"/>
      <c r="MG206" s="102"/>
      <c r="MH206" s="102"/>
      <c r="MI206" s="102"/>
      <c r="MJ206" s="102"/>
      <c r="MK206" s="102"/>
      <c r="ML206" s="102"/>
      <c r="MM206" s="102"/>
      <c r="MN206" s="102"/>
      <c r="MO206" s="102"/>
      <c r="MP206" s="102"/>
      <c r="MQ206" s="102"/>
      <c r="MR206" s="102"/>
      <c r="MS206" s="102"/>
      <c r="MT206" s="102"/>
      <c r="MU206" s="102"/>
      <c r="MV206" s="102"/>
      <c r="MW206" s="102"/>
      <c r="MX206" s="102"/>
      <c r="MY206" s="102"/>
      <c r="MZ206" s="102"/>
      <c r="NA206" s="102"/>
      <c r="NB206" s="102"/>
      <c r="NC206" s="102"/>
      <c r="ND206" s="102"/>
      <c r="NE206" s="102"/>
      <c r="NF206" s="102"/>
      <c r="NG206" s="102"/>
      <c r="NH206" s="102"/>
      <c r="NI206" s="102"/>
      <c r="NJ206" s="102"/>
      <c r="NK206" s="102"/>
      <c r="NL206" s="102"/>
      <c r="NM206" s="102"/>
      <c r="NN206" s="102"/>
      <c r="NO206" s="102"/>
      <c r="NP206" s="102"/>
      <c r="NQ206" s="102"/>
      <c r="NR206" s="102"/>
      <c r="NS206" s="102"/>
      <c r="NT206" s="102"/>
      <c r="NU206" s="102"/>
      <c r="NV206" s="102"/>
      <c r="NW206" s="102"/>
      <c r="NX206" s="102"/>
      <c r="NY206" s="102"/>
      <c r="NZ206" s="102"/>
      <c r="OA206" s="102"/>
      <c r="OB206" s="102"/>
      <c r="OC206" s="102"/>
      <c r="OD206" s="102"/>
      <c r="OE206" s="102"/>
      <c r="OF206" s="102"/>
      <c r="OG206" s="102"/>
      <c r="OH206" s="102"/>
      <c r="OI206" s="102"/>
      <c r="OJ206" s="102"/>
      <c r="OK206" s="102"/>
      <c r="OL206" s="102"/>
      <c r="OM206" s="102"/>
      <c r="ON206" s="102"/>
      <c r="OO206" s="102"/>
      <c r="OP206" s="102"/>
      <c r="OQ206" s="102"/>
      <c r="OR206" s="102"/>
      <c r="OS206" s="102"/>
      <c r="OT206" s="102"/>
      <c r="OU206" s="102"/>
      <c r="OV206" s="102"/>
      <c r="OW206" s="102"/>
      <c r="OX206" s="102"/>
      <c r="OY206" s="102"/>
      <c r="OZ206" s="102"/>
      <c r="PA206" s="102"/>
      <c r="PB206" s="102"/>
      <c r="PC206" s="102"/>
      <c r="PD206" s="102"/>
      <c r="PE206" s="102"/>
      <c r="PF206" s="102"/>
      <c r="PG206" s="102"/>
      <c r="PH206" s="102"/>
      <c r="PI206" s="102"/>
      <c r="PJ206" s="102"/>
      <c r="PK206" s="102"/>
      <c r="PL206" s="102"/>
      <c r="PM206" s="102"/>
      <c r="PN206" s="102"/>
      <c r="PO206" s="102"/>
      <c r="PP206" s="102"/>
      <c r="PQ206" s="102"/>
      <c r="PR206" s="102"/>
      <c r="PS206" s="102"/>
      <c r="PT206" s="102"/>
      <c r="PU206" s="102"/>
      <c r="PV206" s="102"/>
      <c r="PW206" s="102"/>
      <c r="PX206" s="102"/>
      <c r="PY206" s="102"/>
      <c r="PZ206" s="102"/>
      <c r="QA206" s="102"/>
      <c r="QB206" s="102"/>
      <c r="QC206" s="102"/>
      <c r="QD206" s="102"/>
      <c r="QE206" s="102"/>
      <c r="QF206" s="102"/>
      <c r="QG206" s="102"/>
      <c r="QH206" s="102"/>
      <c r="QI206" s="102"/>
      <c r="QJ206" s="102"/>
      <c r="QK206" s="102"/>
      <c r="QL206" s="102"/>
      <c r="QM206" s="102"/>
      <c r="QN206" s="102"/>
      <c r="QO206" s="102"/>
      <c r="QP206" s="102"/>
      <c r="QQ206" s="102"/>
      <c r="QR206" s="102"/>
      <c r="QS206" s="102"/>
      <c r="QT206" s="102"/>
      <c r="QU206" s="102"/>
      <c r="QV206" s="102"/>
      <c r="QW206" s="102"/>
      <c r="QX206" s="102"/>
      <c r="QY206" s="102"/>
      <c r="QZ206" s="102"/>
      <c r="RA206" s="102"/>
      <c r="RB206" s="102"/>
      <c r="RC206" s="102"/>
      <c r="RD206" s="102"/>
      <c r="RE206" s="102"/>
      <c r="RF206" s="102"/>
      <c r="RG206" s="102"/>
      <c r="RH206" s="102"/>
      <c r="RI206" s="102"/>
      <c r="RJ206" s="102"/>
      <c r="RK206" s="102"/>
      <c r="RL206" s="102"/>
      <c r="RM206" s="102"/>
      <c r="RN206" s="102"/>
      <c r="RO206" s="102"/>
      <c r="RP206" s="102"/>
      <c r="RQ206" s="102"/>
      <c r="RR206" s="102"/>
      <c r="RS206" s="102"/>
      <c r="RT206" s="102"/>
      <c r="RU206" s="102"/>
      <c r="RV206" s="102"/>
      <c r="RW206" s="102"/>
      <c r="RX206" s="102"/>
      <c r="RY206" s="102"/>
      <c r="RZ206" s="102"/>
      <c r="SA206" s="102"/>
      <c r="SB206" s="102"/>
      <c r="SC206" s="102"/>
      <c r="SD206" s="102"/>
      <c r="SE206" s="102"/>
      <c r="SF206" s="102"/>
      <c r="SG206" s="102"/>
      <c r="SH206" s="102"/>
      <c r="SI206" s="102"/>
      <c r="SJ206" s="102"/>
      <c r="SK206" s="102"/>
      <c r="SL206" s="102"/>
      <c r="SM206" s="102"/>
      <c r="SN206" s="102"/>
      <c r="SO206" s="102"/>
      <c r="SP206" s="102"/>
      <c r="SQ206" s="102"/>
      <c r="SR206" s="102"/>
      <c r="SS206" s="102"/>
      <c r="ST206" s="102"/>
      <c r="SU206" s="102"/>
      <c r="SV206" s="102"/>
      <c r="SW206" s="102"/>
      <c r="SX206" s="102"/>
      <c r="SY206" s="102"/>
      <c r="SZ206" s="102"/>
      <c r="TA206" s="102"/>
      <c r="TB206" s="102"/>
      <c r="TC206" s="102"/>
      <c r="TD206" s="102"/>
      <c r="TE206" s="102"/>
      <c r="TF206" s="102"/>
      <c r="TG206" s="102"/>
      <c r="TH206" s="102"/>
      <c r="TI206" s="102"/>
      <c r="TJ206" s="102"/>
      <c r="TK206" s="102"/>
      <c r="TL206" s="102"/>
      <c r="TM206" s="102"/>
      <c r="TN206" s="102"/>
      <c r="TO206" s="102"/>
      <c r="TP206" s="102"/>
      <c r="TQ206" s="102"/>
      <c r="TR206" s="102"/>
      <c r="TS206" s="102"/>
      <c r="TT206" s="102"/>
      <c r="TU206" s="102"/>
      <c r="TV206" s="102"/>
      <c r="TW206" s="102"/>
      <c r="TX206" s="102"/>
      <c r="TY206" s="102"/>
      <c r="TZ206" s="102"/>
      <c r="UA206" s="102"/>
      <c r="UB206" s="102"/>
      <c r="UC206" s="102"/>
      <c r="UD206" s="102"/>
      <c r="UE206" s="102"/>
      <c r="UF206" s="102"/>
      <c r="UG206" s="102"/>
      <c r="UH206" s="102"/>
      <c r="UI206" s="102"/>
      <c r="UJ206" s="102"/>
      <c r="UK206" s="102"/>
      <c r="UL206" s="102"/>
      <c r="UM206" s="102"/>
      <c r="UN206" s="102"/>
      <c r="UO206" s="102"/>
      <c r="UP206" s="102"/>
      <c r="UQ206" s="102"/>
      <c r="UR206" s="102"/>
      <c r="US206" s="102"/>
      <c r="UT206" s="102"/>
      <c r="UU206" s="102"/>
      <c r="UV206" s="102"/>
      <c r="UW206" s="102"/>
      <c r="UX206" s="102"/>
      <c r="UY206" s="102"/>
      <c r="UZ206" s="102"/>
      <c r="VA206" s="102"/>
      <c r="VB206" s="102"/>
      <c r="VC206" s="102"/>
      <c r="VD206" s="102"/>
      <c r="VE206" s="102"/>
      <c r="VF206" s="102"/>
      <c r="VG206" s="102"/>
      <c r="VH206" s="102"/>
      <c r="VI206" s="102"/>
      <c r="VJ206" s="102"/>
      <c r="VK206" s="102"/>
      <c r="VL206" s="102"/>
      <c r="VM206" s="102"/>
      <c r="VN206" s="102"/>
      <c r="VO206" s="102"/>
      <c r="VP206" s="102"/>
      <c r="VQ206" s="102"/>
      <c r="VR206" s="102"/>
      <c r="VS206" s="102"/>
      <c r="VT206" s="102"/>
      <c r="VU206" s="102"/>
      <c r="VV206" s="102"/>
      <c r="VW206" s="102"/>
      <c r="VX206" s="102"/>
      <c r="VY206" s="102"/>
      <c r="VZ206" s="102"/>
      <c r="WA206" s="102"/>
      <c r="WB206" s="102"/>
      <c r="WC206" s="102"/>
      <c r="WD206" s="102"/>
      <c r="WE206" s="102"/>
      <c r="WF206" s="102"/>
      <c r="WG206" s="102"/>
      <c r="WH206" s="102"/>
      <c r="WI206" s="102"/>
      <c r="WJ206" s="102"/>
      <c r="WK206" s="102"/>
      <c r="WL206" s="102"/>
      <c r="WM206" s="102"/>
      <c r="WN206" s="102"/>
      <c r="WO206" s="102"/>
      <c r="WP206" s="102"/>
      <c r="WQ206" s="102"/>
      <c r="WR206" s="102"/>
      <c r="WS206" s="102"/>
      <c r="WT206" s="102"/>
      <c r="WU206" s="102"/>
      <c r="WV206" s="102"/>
      <c r="WW206" s="102"/>
      <c r="WX206" s="102"/>
      <c r="WY206" s="102"/>
      <c r="WZ206" s="102"/>
      <c r="XA206" s="102"/>
      <c r="XB206" s="102"/>
      <c r="XC206" s="102"/>
      <c r="XD206" s="102"/>
      <c r="XE206" s="102"/>
      <c r="XF206" s="102"/>
      <c r="XG206" s="102"/>
      <c r="XH206" s="102"/>
      <c r="XI206" s="102"/>
      <c r="XJ206" s="102"/>
      <c r="XK206" s="102"/>
      <c r="XL206" s="102"/>
      <c r="XM206" s="102"/>
      <c r="XN206" s="102"/>
      <c r="XO206" s="102"/>
      <c r="XP206" s="102"/>
      <c r="XQ206" s="102"/>
      <c r="XR206" s="102"/>
      <c r="XS206" s="102"/>
      <c r="XT206" s="102"/>
      <c r="XU206" s="102"/>
      <c r="XV206" s="102"/>
      <c r="XW206" s="102"/>
      <c r="XX206" s="102"/>
      <c r="XY206" s="102"/>
      <c r="XZ206" s="102"/>
      <c r="YA206" s="102"/>
      <c r="YB206" s="102"/>
      <c r="YC206" s="102"/>
      <c r="YD206" s="102"/>
      <c r="YE206" s="102"/>
      <c r="YF206" s="102"/>
      <c r="YG206" s="102"/>
      <c r="YH206" s="102"/>
      <c r="YI206" s="102"/>
      <c r="YJ206" s="102"/>
      <c r="YK206" s="102"/>
      <c r="YL206" s="102"/>
      <c r="YM206" s="102"/>
      <c r="YN206" s="102"/>
      <c r="YO206" s="102"/>
      <c r="YP206" s="102"/>
      <c r="YQ206" s="102"/>
      <c r="YR206" s="102"/>
      <c r="YS206" s="102"/>
      <c r="YT206" s="102"/>
      <c r="YU206" s="102"/>
      <c r="YV206" s="102"/>
      <c r="YW206" s="102"/>
      <c r="YX206" s="102"/>
      <c r="YY206" s="102"/>
      <c r="YZ206" s="102"/>
      <c r="ZA206" s="102"/>
      <c r="ZB206" s="102"/>
      <c r="ZC206" s="102"/>
      <c r="ZD206" s="102"/>
      <c r="ZE206" s="102"/>
      <c r="ZF206" s="102"/>
      <c r="ZG206" s="102"/>
      <c r="ZH206" s="102"/>
      <c r="ZI206" s="102"/>
      <c r="ZJ206" s="102"/>
      <c r="ZK206" s="102"/>
      <c r="ZL206" s="102"/>
      <c r="ZM206" s="102"/>
      <c r="ZN206" s="102"/>
      <c r="ZO206" s="102"/>
      <c r="ZP206" s="102"/>
      <c r="ZQ206" s="102"/>
      <c r="ZR206" s="102"/>
      <c r="ZS206" s="102"/>
      <c r="ZT206" s="102"/>
      <c r="ZU206" s="102"/>
      <c r="ZV206" s="102"/>
      <c r="ZW206" s="102"/>
      <c r="ZX206" s="102"/>
      <c r="ZY206" s="102"/>
      <c r="ZZ206" s="102"/>
      <c r="AAA206" s="102"/>
      <c r="AAB206" s="102"/>
      <c r="AAC206" s="102"/>
      <c r="AAD206" s="102"/>
      <c r="AAE206" s="102"/>
      <c r="AAF206" s="102"/>
      <c r="AAG206" s="102"/>
      <c r="AAH206" s="102"/>
      <c r="AAI206" s="102"/>
      <c r="AAJ206" s="102"/>
      <c r="AAK206" s="102"/>
      <c r="AAL206" s="102"/>
      <c r="AAM206" s="102"/>
      <c r="AAN206" s="102"/>
      <c r="AAO206" s="102"/>
      <c r="AAP206" s="102"/>
      <c r="AAQ206" s="102"/>
      <c r="AAR206" s="102"/>
      <c r="AAS206" s="102"/>
      <c r="AAT206" s="102"/>
      <c r="AAU206" s="102"/>
      <c r="AAV206" s="102"/>
      <c r="AAW206" s="102"/>
      <c r="AAX206" s="102"/>
      <c r="AAY206" s="102"/>
      <c r="AAZ206" s="102"/>
      <c r="ABA206" s="102"/>
      <c r="ABB206" s="102"/>
      <c r="ABC206" s="102"/>
      <c r="ABD206" s="102"/>
      <c r="ABE206" s="102"/>
      <c r="ABF206" s="102"/>
      <c r="ABG206" s="102"/>
      <c r="ABH206" s="102"/>
      <c r="ABI206" s="102"/>
      <c r="ABJ206" s="102"/>
      <c r="ABK206" s="102"/>
      <c r="ABL206" s="102"/>
      <c r="ABM206" s="102"/>
      <c r="ABN206" s="102"/>
      <c r="ABO206" s="102"/>
      <c r="ABP206" s="102"/>
      <c r="ABQ206" s="102"/>
      <c r="ABR206" s="102"/>
      <c r="ABS206" s="102"/>
      <c r="ABT206" s="102"/>
      <c r="ABU206" s="102"/>
      <c r="ABV206" s="102"/>
      <c r="ABW206" s="102"/>
      <c r="ABX206" s="102"/>
      <c r="ABY206" s="102"/>
      <c r="ABZ206" s="102"/>
      <c r="ACA206" s="102"/>
      <c r="ACB206" s="102"/>
      <c r="ACC206" s="102"/>
      <c r="ACD206" s="102"/>
      <c r="ACE206" s="102"/>
      <c r="ACF206" s="102"/>
      <c r="ACG206" s="102"/>
      <c r="ACH206" s="102"/>
      <c r="ACI206" s="102"/>
      <c r="ACJ206" s="102"/>
      <c r="ACK206" s="102"/>
      <c r="ACL206" s="102"/>
      <c r="ACM206" s="102"/>
      <c r="ACN206" s="102"/>
      <c r="ACO206" s="102"/>
      <c r="ACP206" s="102"/>
      <c r="ACQ206" s="102"/>
      <c r="ACR206" s="102"/>
      <c r="ACS206" s="102"/>
      <c r="ACT206" s="102"/>
      <c r="ACU206" s="102"/>
      <c r="ACV206" s="102"/>
      <c r="ACW206" s="102"/>
      <c r="ACX206" s="102"/>
      <c r="ACY206" s="102"/>
      <c r="ACZ206" s="102"/>
      <c r="ADA206" s="102"/>
      <c r="ADB206" s="102"/>
      <c r="ADC206" s="102"/>
      <c r="ADD206" s="102"/>
      <c r="ADE206" s="102"/>
      <c r="ADF206" s="102"/>
      <c r="ADG206" s="102"/>
      <c r="ADH206" s="102"/>
      <c r="ADI206" s="102"/>
      <c r="ADJ206" s="102"/>
      <c r="ADK206" s="102"/>
      <c r="ADL206" s="102"/>
      <c r="ADM206" s="102"/>
      <c r="ADN206" s="102"/>
      <c r="ADO206" s="102"/>
      <c r="ADP206" s="102"/>
      <c r="ADQ206" s="102"/>
      <c r="ADR206" s="102"/>
      <c r="ADS206" s="102"/>
      <c r="ADT206" s="102"/>
      <c r="ADU206" s="102"/>
      <c r="ADV206" s="102"/>
      <c r="ADW206" s="102"/>
      <c r="ADX206" s="102"/>
      <c r="ADY206" s="102"/>
      <c r="ADZ206" s="102"/>
      <c r="AEA206" s="102"/>
      <c r="AEB206" s="102"/>
      <c r="AEC206" s="102"/>
      <c r="AED206" s="102"/>
      <c r="AEE206" s="102"/>
      <c r="AEF206" s="102"/>
      <c r="AEG206" s="102"/>
      <c r="AEH206" s="102"/>
      <c r="AEI206" s="102"/>
      <c r="AEJ206" s="102"/>
      <c r="AEK206" s="102"/>
      <c r="AEL206" s="102"/>
      <c r="AEM206" s="102"/>
      <c r="AEN206" s="102"/>
      <c r="AEO206" s="102"/>
      <c r="AEP206" s="102"/>
      <c r="AEQ206" s="102"/>
      <c r="AER206" s="102"/>
      <c r="AES206" s="102"/>
      <c r="AET206" s="102"/>
      <c r="AEU206" s="102"/>
      <c r="AEV206" s="102"/>
      <c r="AEW206" s="102"/>
      <c r="AEX206" s="102"/>
      <c r="AEY206" s="102"/>
      <c r="AEZ206" s="102"/>
      <c r="AFA206" s="102"/>
      <c r="AFB206" s="102"/>
      <c r="AFC206" s="102"/>
      <c r="AFD206" s="102"/>
      <c r="AFE206" s="102"/>
      <c r="AFF206" s="102"/>
      <c r="AFG206" s="102"/>
      <c r="AFH206" s="102"/>
      <c r="AFI206" s="102"/>
      <c r="AFJ206" s="102"/>
      <c r="AFK206" s="102"/>
      <c r="AFL206" s="102"/>
      <c r="AFM206" s="102"/>
      <c r="AFN206" s="102"/>
      <c r="AFO206" s="102"/>
      <c r="AFP206" s="102"/>
      <c r="AFQ206" s="102"/>
      <c r="AFR206" s="102"/>
      <c r="AFS206" s="102"/>
      <c r="AFT206" s="102"/>
      <c r="AFU206" s="102"/>
      <c r="AFV206" s="102"/>
      <c r="AFW206" s="102"/>
      <c r="AFX206" s="102"/>
      <c r="AFY206" s="102"/>
      <c r="AFZ206" s="102"/>
      <c r="AGA206" s="102"/>
      <c r="AGB206" s="102"/>
      <c r="AGC206" s="102"/>
      <c r="AGD206" s="102"/>
      <c r="AGE206" s="102"/>
      <c r="AGF206" s="102"/>
      <c r="AGG206" s="102"/>
      <c r="AGH206" s="102"/>
      <c r="AGI206" s="102"/>
      <c r="AGJ206" s="102"/>
      <c r="AGK206" s="102"/>
      <c r="AGL206" s="102"/>
      <c r="AGM206" s="102"/>
      <c r="AGN206" s="102"/>
      <c r="AGO206" s="102"/>
      <c r="AGP206" s="102"/>
      <c r="AGQ206" s="102"/>
      <c r="AGR206" s="102"/>
      <c r="AGS206" s="102"/>
      <c r="AGT206" s="102"/>
      <c r="AGU206" s="102"/>
      <c r="AGV206" s="102"/>
      <c r="AGW206" s="102"/>
      <c r="AGX206" s="102"/>
      <c r="AGY206" s="102"/>
      <c r="AGZ206" s="102"/>
      <c r="AHA206" s="102"/>
      <c r="AHB206" s="102"/>
      <c r="AHC206" s="102"/>
      <c r="AHD206" s="102"/>
      <c r="AHE206" s="102"/>
      <c r="AHF206" s="102"/>
      <c r="AHG206" s="102"/>
      <c r="AHH206" s="102"/>
      <c r="AHI206" s="102"/>
      <c r="AHJ206" s="102"/>
      <c r="AHK206" s="102"/>
      <c r="AHL206" s="102"/>
      <c r="AHM206" s="102"/>
      <c r="AHN206" s="102"/>
      <c r="AHO206" s="102"/>
      <c r="AHP206" s="102"/>
      <c r="AHQ206" s="102"/>
      <c r="AHR206" s="102"/>
      <c r="AHS206" s="102"/>
      <c r="AHT206" s="102"/>
      <c r="AHU206" s="102"/>
      <c r="AHV206" s="102"/>
      <c r="AHW206" s="102"/>
      <c r="AHX206" s="102"/>
      <c r="AHY206" s="102"/>
      <c r="AHZ206" s="102"/>
      <c r="AIA206" s="102"/>
      <c r="AIB206" s="102"/>
      <c r="AIC206" s="102"/>
      <c r="AID206" s="102"/>
      <c r="AIE206" s="102"/>
      <c r="AIF206" s="102"/>
      <c r="AIG206" s="102"/>
      <c r="AIH206" s="102"/>
      <c r="AII206" s="102"/>
      <c r="AIJ206" s="102"/>
      <c r="AIK206" s="102"/>
      <c r="AIL206" s="102"/>
      <c r="AIM206" s="102"/>
      <c r="AIN206" s="102"/>
      <c r="AIO206" s="102"/>
      <c r="AIP206" s="102"/>
      <c r="AIQ206" s="102"/>
      <c r="AIR206" s="102"/>
      <c r="AIS206" s="102"/>
      <c r="AIT206" s="102"/>
      <c r="AIU206" s="102"/>
      <c r="AIV206" s="102"/>
      <c r="AIW206" s="102"/>
      <c r="AIX206" s="102"/>
      <c r="AIY206" s="102"/>
      <c r="AIZ206" s="102"/>
      <c r="AJA206" s="102"/>
      <c r="AJB206" s="102"/>
      <c r="AJC206" s="102"/>
      <c r="AJD206" s="102"/>
      <c r="AJE206" s="102"/>
      <c r="AJF206" s="102"/>
      <c r="AJG206" s="102"/>
      <c r="AJH206" s="102"/>
      <c r="AJI206" s="102"/>
      <c r="AJJ206" s="102"/>
      <c r="AJK206" s="102"/>
      <c r="AJL206" s="102"/>
      <c r="AJM206" s="102"/>
      <c r="AJN206" s="102"/>
      <c r="AJO206" s="102"/>
      <c r="AJP206" s="102"/>
      <c r="AJQ206" s="102"/>
      <c r="AJR206" s="102"/>
      <c r="AJS206" s="102"/>
      <c r="AJT206" s="102"/>
      <c r="AJU206" s="102"/>
      <c r="AJV206" s="102"/>
      <c r="AJW206" s="102"/>
      <c r="AJX206" s="102"/>
      <c r="AJY206" s="102"/>
      <c r="AJZ206" s="102"/>
      <c r="AKA206" s="102"/>
      <c r="AKB206" s="102"/>
      <c r="AKC206" s="102"/>
      <c r="AKD206" s="102"/>
      <c r="AKE206" s="102"/>
      <c r="AKF206" s="102"/>
      <c r="AKG206" s="102"/>
      <c r="AKH206" s="102"/>
      <c r="AKI206" s="102"/>
      <c r="AKJ206" s="102"/>
      <c r="AKK206" s="102"/>
      <c r="AKL206" s="102"/>
      <c r="AKM206" s="102"/>
      <c r="AKN206" s="102"/>
      <c r="AKO206" s="102"/>
      <c r="AKP206" s="102"/>
      <c r="AKQ206" s="102"/>
      <c r="AKR206" s="102"/>
      <c r="AKS206" s="102"/>
      <c r="AKT206" s="102"/>
      <c r="AKU206" s="102"/>
      <c r="AKV206" s="102"/>
      <c r="AKW206" s="102"/>
      <c r="AKX206" s="102"/>
      <c r="AKY206" s="102"/>
      <c r="AKZ206" s="102"/>
      <c r="ALA206" s="102"/>
      <c r="ALB206" s="102"/>
      <c r="ALC206" s="102"/>
      <c r="ALD206" s="102"/>
      <c r="ALE206" s="102"/>
      <c r="ALF206" s="102"/>
      <c r="ALG206" s="102"/>
      <c r="ALH206" s="102"/>
      <c r="ALI206" s="102"/>
      <c r="ALJ206" s="102"/>
      <c r="ALK206" s="102"/>
      <c r="ALL206" s="102"/>
      <c r="ALM206" s="102"/>
      <c r="ALN206" s="102"/>
      <c r="ALO206" s="102"/>
      <c r="ALP206" s="102"/>
      <c r="ALQ206" s="102"/>
      <c r="ALR206" s="102"/>
      <c r="ALS206" s="102"/>
      <c r="ALT206" s="102"/>
      <c r="ALU206" s="102"/>
      <c r="ALV206" s="102"/>
      <c r="ALW206" s="102"/>
      <c r="ALX206" s="102"/>
      <c r="ALY206" s="102"/>
      <c r="ALZ206" s="102"/>
      <c r="AMA206" s="102"/>
      <c r="AMB206" s="102"/>
      <c r="AMC206" s="102"/>
      <c r="AMD206" s="102"/>
      <c r="AME206" s="102"/>
      <c r="AMF206" s="102"/>
      <c r="AMG206" s="102"/>
      <c r="AMH206" s="102"/>
      <c r="AMI206" s="102"/>
      <c r="AMJ206" s="102"/>
      <c r="AMK206" s="102"/>
      <c r="AML206" s="102"/>
      <c r="AMM206" s="102"/>
      <c r="AMN206" s="102"/>
      <c r="AMO206" s="102"/>
      <c r="AMP206" s="102"/>
      <c r="AMQ206" s="102"/>
      <c r="AMR206" s="102"/>
      <c r="AMS206" s="102"/>
      <c r="AMT206" s="102"/>
      <c r="AMU206" s="102"/>
      <c r="AMV206" s="102"/>
      <c r="AMW206" s="102"/>
      <c r="AMX206" s="102"/>
      <c r="AMY206" s="102"/>
      <c r="AMZ206" s="102"/>
      <c r="ANA206" s="102"/>
      <c r="ANB206" s="102"/>
      <c r="ANC206" s="102"/>
      <c r="AND206" s="102"/>
      <c r="ANE206" s="102"/>
      <c r="ANF206" s="102"/>
      <c r="ANG206" s="102"/>
      <c r="ANH206" s="102"/>
      <c r="ANI206" s="102"/>
      <c r="ANJ206" s="102"/>
      <c r="ANK206" s="102"/>
      <c r="ANL206" s="102"/>
      <c r="ANM206" s="102"/>
      <c r="ANN206" s="102"/>
      <c r="ANO206" s="102"/>
      <c r="ANP206" s="102"/>
      <c r="ANQ206" s="102"/>
      <c r="ANR206" s="102"/>
      <c r="ANS206" s="102"/>
      <c r="ANT206" s="102"/>
      <c r="ANU206" s="102"/>
      <c r="ANV206" s="102"/>
      <c r="ANW206" s="102"/>
      <c r="ANX206" s="102"/>
      <c r="ANY206" s="102"/>
      <c r="ANZ206" s="102"/>
      <c r="AOA206" s="102"/>
      <c r="AOB206" s="102"/>
      <c r="AOC206" s="102"/>
      <c r="AOD206" s="102"/>
      <c r="AOE206" s="102"/>
      <c r="AOF206" s="102"/>
      <c r="AOG206" s="102"/>
      <c r="AOH206" s="102"/>
      <c r="AOI206" s="102"/>
      <c r="AOJ206" s="102"/>
      <c r="AOK206" s="102"/>
      <c r="AOL206" s="102"/>
      <c r="AOM206" s="102"/>
      <c r="AON206" s="102"/>
      <c r="AOO206" s="102"/>
      <c r="AOP206" s="102"/>
      <c r="AOQ206" s="102"/>
      <c r="AOR206" s="102"/>
      <c r="AOS206" s="102"/>
      <c r="AOT206" s="102"/>
      <c r="AOU206" s="102"/>
      <c r="AOV206" s="102"/>
      <c r="AOW206" s="102"/>
      <c r="AOX206" s="102"/>
      <c r="AOY206" s="102"/>
      <c r="AOZ206" s="102"/>
      <c r="APA206" s="102"/>
      <c r="APB206" s="102"/>
      <c r="APC206" s="102"/>
      <c r="APD206" s="102"/>
      <c r="APE206" s="102"/>
      <c r="APF206" s="102"/>
      <c r="APG206" s="102"/>
      <c r="APH206" s="102"/>
      <c r="API206" s="102"/>
      <c r="APJ206" s="102"/>
      <c r="APK206" s="102"/>
      <c r="APL206" s="102"/>
      <c r="APM206" s="102"/>
      <c r="APN206" s="102"/>
      <c r="APO206" s="102"/>
      <c r="APP206" s="102"/>
      <c r="APQ206" s="102"/>
      <c r="APR206" s="102"/>
      <c r="APS206" s="102"/>
      <c r="APT206" s="102"/>
      <c r="APU206" s="102"/>
      <c r="APV206" s="102"/>
      <c r="APW206" s="102"/>
      <c r="APX206" s="102"/>
      <c r="APY206" s="102"/>
      <c r="APZ206" s="102"/>
      <c r="AQA206" s="102"/>
      <c r="AQB206" s="102"/>
      <c r="AQC206" s="102"/>
      <c r="AQD206" s="102"/>
      <c r="AQE206" s="102"/>
      <c r="AQF206" s="102"/>
      <c r="AQG206" s="102"/>
      <c r="AQH206" s="102"/>
      <c r="AQI206" s="102"/>
      <c r="AQJ206" s="102"/>
      <c r="AQK206" s="102"/>
      <c r="AQL206" s="102"/>
      <c r="AQM206" s="102"/>
      <c r="AQN206" s="102"/>
      <c r="AQO206" s="102"/>
      <c r="AQP206" s="102"/>
      <c r="AQQ206" s="102"/>
      <c r="AQR206" s="102"/>
      <c r="AQS206" s="102"/>
      <c r="AQT206" s="102"/>
      <c r="AQU206" s="102"/>
      <c r="AQV206" s="102"/>
      <c r="AQW206" s="102"/>
      <c r="AQX206" s="102"/>
      <c r="AQY206" s="102"/>
      <c r="AQZ206" s="102"/>
      <c r="ARA206" s="102"/>
      <c r="ARB206" s="102"/>
      <c r="ARC206" s="102"/>
      <c r="ARD206" s="102"/>
      <c r="ARE206" s="102"/>
      <c r="ARF206" s="102"/>
      <c r="ARG206" s="102"/>
      <c r="ARH206" s="102"/>
      <c r="ARI206" s="102"/>
      <c r="ARJ206" s="102"/>
      <c r="ARK206" s="102"/>
      <c r="ARL206" s="102"/>
      <c r="ARM206" s="102"/>
      <c r="ARN206" s="102"/>
      <c r="ARO206" s="102"/>
      <c r="ARP206" s="102"/>
      <c r="ARQ206" s="102"/>
      <c r="ARR206" s="102"/>
      <c r="ARS206" s="102"/>
      <c r="ART206" s="102"/>
      <c r="ARU206" s="102"/>
      <c r="ARV206" s="102"/>
      <c r="ARW206" s="102"/>
      <c r="ARX206" s="102"/>
      <c r="ARY206" s="102"/>
      <c r="ARZ206" s="102"/>
      <c r="ASA206" s="102"/>
      <c r="ASB206" s="102"/>
      <c r="ASC206" s="102"/>
      <c r="ASD206" s="102"/>
      <c r="ASE206" s="102"/>
      <c r="ASF206" s="102"/>
      <c r="ASG206" s="102"/>
      <c r="ASH206" s="102"/>
      <c r="ASI206" s="102"/>
      <c r="ASJ206" s="102"/>
      <c r="ASK206" s="102"/>
      <c r="ASL206" s="102"/>
      <c r="ASM206" s="102"/>
      <c r="ASN206" s="102"/>
      <c r="ASO206" s="102"/>
      <c r="ASP206" s="102"/>
      <c r="ASQ206" s="102"/>
      <c r="ASR206" s="102"/>
      <c r="ASS206" s="102"/>
      <c r="AST206" s="102"/>
      <c r="ASU206" s="102"/>
      <c r="ASV206" s="102"/>
      <c r="ASW206" s="102"/>
      <c r="ASX206" s="102"/>
      <c r="ASY206" s="102"/>
      <c r="ASZ206" s="102"/>
      <c r="ATA206" s="102"/>
      <c r="ATB206" s="102"/>
      <c r="ATC206" s="102"/>
      <c r="ATD206" s="102"/>
      <c r="ATE206" s="102"/>
      <c r="ATF206" s="102"/>
      <c r="ATG206" s="102"/>
      <c r="ATH206" s="102"/>
      <c r="ATI206" s="102"/>
      <c r="ATJ206" s="102"/>
      <c r="ATK206" s="102"/>
      <c r="ATL206" s="102"/>
      <c r="ATM206" s="102"/>
      <c r="ATN206" s="102"/>
      <c r="ATO206" s="102"/>
      <c r="ATP206" s="102"/>
      <c r="ATQ206" s="102"/>
      <c r="ATR206" s="102"/>
      <c r="ATS206" s="102"/>
      <c r="ATT206" s="102"/>
      <c r="ATU206" s="102"/>
      <c r="ATV206" s="102"/>
      <c r="ATW206" s="102"/>
      <c r="ATX206" s="102"/>
      <c r="ATY206" s="102"/>
      <c r="ATZ206" s="102"/>
      <c r="AUA206" s="102"/>
      <c r="AUB206" s="102"/>
      <c r="AUC206" s="102"/>
      <c r="AUD206" s="102"/>
      <c r="AUE206" s="102"/>
      <c r="AUF206" s="102"/>
      <c r="AUG206" s="102"/>
      <c r="AUH206" s="102"/>
      <c r="AUI206" s="102"/>
      <c r="AUJ206" s="102"/>
      <c r="AUK206" s="102"/>
      <c r="AUL206" s="102"/>
      <c r="AUM206" s="102"/>
      <c r="AUN206" s="102"/>
      <c r="AUO206" s="102"/>
      <c r="AUP206" s="102"/>
      <c r="AUQ206" s="102"/>
      <c r="AUR206" s="102"/>
      <c r="AUS206" s="102"/>
      <c r="AUT206" s="102"/>
      <c r="AUU206" s="102"/>
      <c r="AUV206" s="102"/>
      <c r="AUW206" s="102"/>
      <c r="AUX206" s="102"/>
      <c r="AUY206" s="102"/>
      <c r="AUZ206" s="102"/>
      <c r="AVA206" s="102"/>
      <c r="AVB206" s="102"/>
      <c r="AVC206" s="102"/>
      <c r="AVD206" s="102"/>
      <c r="AVE206" s="102"/>
      <c r="AVF206" s="102"/>
      <c r="AVG206" s="102"/>
      <c r="AVH206" s="102"/>
      <c r="AVI206" s="102"/>
      <c r="AVJ206" s="102"/>
      <c r="AVK206" s="102"/>
      <c r="AVL206" s="102"/>
      <c r="AVM206" s="102"/>
      <c r="AVN206" s="102"/>
      <c r="AVO206" s="102"/>
      <c r="AVP206" s="102"/>
      <c r="AVQ206" s="102"/>
      <c r="AVR206" s="102"/>
      <c r="AVS206" s="102"/>
      <c r="AVT206" s="102"/>
      <c r="AVU206" s="102"/>
      <c r="AVV206" s="102"/>
      <c r="AVW206" s="102"/>
      <c r="AVX206" s="102"/>
      <c r="AVY206" s="102"/>
      <c r="AVZ206" s="102"/>
      <c r="AWA206" s="102"/>
      <c r="AWB206" s="102"/>
      <c r="AWC206" s="102"/>
      <c r="AWD206" s="102"/>
      <c r="AWE206" s="102"/>
      <c r="AWF206" s="102"/>
      <c r="AWG206" s="102"/>
      <c r="AWH206" s="102"/>
      <c r="AWI206" s="102"/>
      <c r="AWJ206" s="102"/>
      <c r="AWK206" s="102"/>
      <c r="AWL206" s="102"/>
      <c r="AWM206" s="102"/>
      <c r="AWN206" s="102"/>
      <c r="AWO206" s="102"/>
      <c r="AWP206" s="102"/>
      <c r="AWQ206" s="102"/>
      <c r="AWR206" s="102"/>
      <c r="AWS206" s="102"/>
      <c r="AWT206" s="102"/>
      <c r="AWU206" s="102"/>
      <c r="AWV206" s="102"/>
      <c r="AWW206" s="102"/>
      <c r="AWX206" s="102"/>
      <c r="AWY206" s="102"/>
      <c r="AWZ206" s="102"/>
      <c r="AXA206" s="102"/>
      <c r="AXB206" s="102"/>
      <c r="AXC206" s="102"/>
      <c r="AXD206" s="102"/>
      <c r="AXE206" s="102"/>
      <c r="AXF206" s="102"/>
      <c r="AXG206" s="102"/>
      <c r="AXH206" s="102"/>
      <c r="AXI206" s="102"/>
      <c r="AXJ206" s="102"/>
      <c r="AXK206" s="102"/>
      <c r="AXL206" s="102"/>
      <c r="AXM206" s="102"/>
      <c r="AXN206" s="102"/>
      <c r="AXO206" s="102"/>
      <c r="AXP206" s="102"/>
      <c r="AXQ206" s="102"/>
      <c r="AXR206" s="102"/>
      <c r="AXS206" s="102"/>
      <c r="AXT206" s="102"/>
      <c r="AXU206" s="102"/>
      <c r="AXV206" s="102"/>
      <c r="AXW206" s="102"/>
      <c r="AXX206" s="102"/>
      <c r="AXY206" s="102"/>
      <c r="AXZ206" s="102"/>
      <c r="AYA206" s="102"/>
      <c r="AYB206" s="102"/>
      <c r="AYC206" s="102"/>
      <c r="AYD206" s="102"/>
      <c r="AYE206" s="102"/>
      <c r="AYF206" s="102"/>
      <c r="AYG206" s="102"/>
      <c r="AYH206" s="102"/>
      <c r="AYI206" s="102"/>
      <c r="AYJ206" s="102"/>
      <c r="AYK206" s="102"/>
      <c r="AYL206" s="102"/>
      <c r="AYM206" s="102"/>
      <c r="AYN206" s="102"/>
      <c r="AYO206" s="102"/>
      <c r="AYP206" s="102"/>
      <c r="AYQ206" s="102"/>
      <c r="AYR206" s="102"/>
      <c r="AYS206" s="102"/>
      <c r="AYT206" s="102"/>
      <c r="AYU206" s="102"/>
      <c r="AYV206" s="102"/>
      <c r="AYW206" s="102"/>
      <c r="AYX206" s="102"/>
      <c r="AYY206" s="102"/>
      <c r="AYZ206" s="102"/>
      <c r="AZA206" s="102"/>
      <c r="AZB206" s="102"/>
      <c r="AZC206" s="102"/>
      <c r="AZD206" s="102"/>
      <c r="AZE206" s="102"/>
      <c r="AZF206" s="102"/>
      <c r="AZG206" s="102"/>
      <c r="AZH206" s="102"/>
      <c r="AZI206" s="102"/>
      <c r="AZJ206" s="102"/>
      <c r="AZK206" s="102"/>
      <c r="AZL206" s="102"/>
      <c r="AZM206" s="102"/>
      <c r="AZN206" s="102"/>
      <c r="AZO206" s="102"/>
      <c r="AZP206" s="102"/>
      <c r="AZQ206" s="102"/>
      <c r="AZR206" s="102"/>
      <c r="AZS206" s="102"/>
      <c r="AZT206" s="102"/>
      <c r="AZU206" s="102"/>
      <c r="AZV206" s="102"/>
      <c r="AZW206" s="102"/>
      <c r="AZX206" s="102"/>
      <c r="AZY206" s="102"/>
      <c r="AZZ206" s="102"/>
      <c r="BAA206" s="102"/>
      <c r="BAB206" s="102"/>
      <c r="BAC206" s="102"/>
      <c r="BAD206" s="102"/>
      <c r="BAE206" s="102"/>
      <c r="BAF206" s="102"/>
      <c r="BAG206" s="102"/>
      <c r="BAH206" s="102"/>
      <c r="BAI206" s="102"/>
      <c r="BAJ206" s="102"/>
      <c r="BAK206" s="102"/>
      <c r="BAL206" s="102"/>
      <c r="BAM206" s="102"/>
      <c r="BAN206" s="102"/>
      <c r="BAO206" s="102"/>
      <c r="BAP206" s="102"/>
      <c r="BAQ206" s="102"/>
      <c r="BAR206" s="102"/>
      <c r="BAS206" s="102"/>
      <c r="BAT206" s="102"/>
      <c r="BAU206" s="102"/>
      <c r="BAV206" s="102"/>
      <c r="BAW206" s="102"/>
      <c r="BAX206" s="102"/>
      <c r="BAY206" s="102"/>
      <c r="BAZ206" s="102"/>
      <c r="BBA206" s="102"/>
      <c r="BBB206" s="102"/>
      <c r="BBC206" s="102"/>
      <c r="BBD206" s="102"/>
      <c r="BBE206" s="102"/>
      <c r="BBF206" s="102"/>
      <c r="BBG206" s="102"/>
      <c r="BBH206" s="102"/>
      <c r="BBI206" s="102"/>
      <c r="BBJ206" s="102"/>
      <c r="BBK206" s="102"/>
      <c r="BBL206" s="102"/>
      <c r="BBM206" s="102"/>
      <c r="BBN206" s="102"/>
      <c r="BBO206" s="102"/>
      <c r="BBP206" s="102"/>
      <c r="BBQ206" s="102"/>
      <c r="BBR206" s="102"/>
      <c r="BBS206" s="102"/>
      <c r="BBT206" s="102"/>
      <c r="BBU206" s="102"/>
      <c r="BBV206" s="102"/>
      <c r="BBW206" s="102"/>
      <c r="BBX206" s="102"/>
      <c r="BBY206" s="102"/>
      <c r="BBZ206" s="102"/>
      <c r="BCA206" s="102"/>
      <c r="BCB206" s="102"/>
      <c r="BCC206" s="102"/>
      <c r="BCD206" s="102"/>
      <c r="BCE206" s="102"/>
      <c r="BCF206" s="102"/>
      <c r="BCG206" s="102"/>
      <c r="BCH206" s="102"/>
      <c r="BCI206" s="102"/>
      <c r="BCJ206" s="102"/>
      <c r="BCK206" s="102"/>
      <c r="BCL206" s="102"/>
      <c r="BCM206" s="102"/>
      <c r="BCN206" s="102"/>
      <c r="BCO206" s="102"/>
      <c r="BCP206" s="102"/>
      <c r="BCQ206" s="102"/>
      <c r="BCR206" s="102"/>
      <c r="BCS206" s="102"/>
      <c r="BCT206" s="102"/>
      <c r="BCU206" s="102"/>
      <c r="BCV206" s="102"/>
      <c r="BCW206" s="102"/>
      <c r="BCX206" s="102"/>
      <c r="BCY206" s="102"/>
      <c r="BCZ206" s="102"/>
      <c r="BDA206" s="102"/>
      <c r="BDB206" s="102"/>
      <c r="BDC206" s="102"/>
      <c r="BDD206" s="102"/>
      <c r="BDE206" s="102"/>
      <c r="BDF206" s="102"/>
      <c r="BDG206" s="102"/>
      <c r="BDH206" s="102"/>
      <c r="BDI206" s="102"/>
      <c r="BDJ206" s="102"/>
      <c r="BDK206" s="102"/>
      <c r="BDL206" s="102"/>
      <c r="BDM206" s="102"/>
      <c r="BDN206" s="102"/>
      <c r="BDO206" s="102"/>
      <c r="BDP206" s="102"/>
      <c r="BDQ206" s="102"/>
      <c r="BDR206" s="102"/>
      <c r="BDS206" s="102"/>
      <c r="BDT206" s="102"/>
      <c r="BDU206" s="102"/>
      <c r="BDV206" s="102"/>
      <c r="BDW206" s="102"/>
      <c r="BDX206" s="102"/>
      <c r="BDY206" s="102"/>
      <c r="BDZ206" s="102"/>
      <c r="BEA206" s="102"/>
      <c r="BEB206" s="102"/>
      <c r="BEC206" s="102"/>
      <c r="BED206" s="102"/>
      <c r="BEE206" s="102"/>
      <c r="BEF206" s="102"/>
      <c r="BEG206" s="102"/>
      <c r="BEH206" s="102"/>
      <c r="BEI206" s="102"/>
      <c r="BEJ206" s="102"/>
      <c r="BEK206" s="102"/>
      <c r="BEL206" s="102"/>
      <c r="BEM206" s="102"/>
      <c r="BEN206" s="102"/>
      <c r="BEO206" s="102"/>
      <c r="BEP206" s="102"/>
      <c r="BEQ206" s="102"/>
      <c r="BER206" s="102"/>
      <c r="BES206" s="102"/>
      <c r="BET206" s="102"/>
      <c r="BEU206" s="102"/>
      <c r="BEV206" s="102"/>
      <c r="BEW206" s="102"/>
      <c r="BEX206" s="102"/>
      <c r="BEY206" s="102"/>
      <c r="BEZ206" s="102"/>
      <c r="BFA206" s="102"/>
      <c r="BFB206" s="102"/>
      <c r="BFC206" s="102"/>
      <c r="BFD206" s="102"/>
      <c r="BFE206" s="102"/>
      <c r="BFF206" s="102"/>
      <c r="BFG206" s="102"/>
      <c r="BFH206" s="102"/>
      <c r="BFI206" s="102"/>
      <c r="BFJ206" s="102"/>
      <c r="BFK206" s="102"/>
      <c r="BFL206" s="102"/>
      <c r="BFM206" s="102"/>
      <c r="BFN206" s="102"/>
      <c r="BFO206" s="102"/>
      <c r="BFP206" s="102"/>
      <c r="BFQ206" s="102"/>
      <c r="BFR206" s="102"/>
      <c r="BFS206" s="102"/>
      <c r="BFT206" s="102"/>
      <c r="BFU206" s="102"/>
      <c r="BFV206" s="102"/>
      <c r="BFW206" s="102"/>
      <c r="BFX206" s="102"/>
      <c r="BFY206" s="102"/>
      <c r="BFZ206" s="102"/>
      <c r="BGA206" s="102"/>
      <c r="BGB206" s="102"/>
      <c r="BGC206" s="102"/>
      <c r="BGD206" s="102"/>
      <c r="BGE206" s="102"/>
      <c r="BGF206" s="102"/>
      <c r="BGG206" s="102"/>
      <c r="BGH206" s="102"/>
      <c r="BGI206" s="102"/>
      <c r="BGJ206" s="102"/>
      <c r="BGK206" s="102"/>
      <c r="BGL206" s="102"/>
      <c r="BGM206" s="102"/>
      <c r="BGN206" s="102"/>
      <c r="BGO206" s="102"/>
      <c r="BGP206" s="102"/>
      <c r="BGQ206" s="102"/>
      <c r="BGR206" s="102"/>
      <c r="BGS206" s="102"/>
      <c r="BGT206" s="102"/>
      <c r="BGU206" s="102"/>
      <c r="BGV206" s="102"/>
      <c r="BGW206" s="102"/>
      <c r="BGX206" s="102"/>
      <c r="BGY206" s="102"/>
      <c r="BGZ206" s="102"/>
      <c r="BHA206" s="102"/>
      <c r="BHB206" s="102"/>
      <c r="BHC206" s="102"/>
      <c r="BHD206" s="102"/>
      <c r="BHE206" s="102"/>
      <c r="BHF206" s="102"/>
      <c r="BHG206" s="102"/>
      <c r="BHH206" s="102"/>
      <c r="BHI206" s="102"/>
      <c r="BHJ206" s="102"/>
      <c r="BHK206" s="102"/>
      <c r="BHL206" s="102"/>
      <c r="BHM206" s="102"/>
      <c r="BHN206" s="102"/>
      <c r="BHO206" s="102"/>
      <c r="BHP206" s="102"/>
      <c r="BHQ206" s="102"/>
      <c r="BHR206" s="102"/>
      <c r="BHS206" s="102"/>
      <c r="BHT206" s="102"/>
      <c r="BHU206" s="102"/>
      <c r="BHV206" s="102"/>
      <c r="BHW206" s="102"/>
      <c r="BHX206" s="102"/>
      <c r="BHY206" s="102"/>
      <c r="BHZ206" s="102"/>
      <c r="BIA206" s="102"/>
      <c r="BIB206" s="102"/>
      <c r="BIC206" s="102"/>
      <c r="BID206" s="102"/>
      <c r="BIE206" s="102"/>
      <c r="BIF206" s="102"/>
      <c r="BIG206" s="102"/>
      <c r="BIH206" s="102"/>
      <c r="BII206" s="102"/>
      <c r="BIJ206" s="102"/>
      <c r="BIK206" s="102"/>
      <c r="BIL206" s="102"/>
      <c r="BIM206" s="102"/>
      <c r="BIN206" s="102"/>
      <c r="BIO206" s="102"/>
      <c r="BIP206" s="102"/>
      <c r="BIQ206" s="102"/>
      <c r="BIR206" s="102"/>
      <c r="BIS206" s="102"/>
      <c r="BIT206" s="102"/>
      <c r="BIU206" s="102"/>
      <c r="BIV206" s="102"/>
      <c r="BIW206" s="102"/>
      <c r="BIX206" s="102"/>
      <c r="BIY206" s="102"/>
      <c r="BIZ206" s="102"/>
      <c r="BJA206" s="102"/>
      <c r="BJB206" s="102"/>
      <c r="BJC206" s="102"/>
      <c r="BJD206" s="102"/>
      <c r="BJE206" s="102"/>
      <c r="BJF206" s="102"/>
      <c r="BJG206" s="102"/>
      <c r="BJH206" s="102"/>
      <c r="BJI206" s="102"/>
      <c r="BJJ206" s="102"/>
      <c r="BJK206" s="102"/>
      <c r="BJL206" s="102"/>
      <c r="BJM206" s="102"/>
      <c r="BJN206" s="102"/>
      <c r="BJO206" s="102"/>
      <c r="BJP206" s="102"/>
      <c r="BJQ206" s="102"/>
      <c r="BJR206" s="102"/>
      <c r="BJS206" s="102"/>
      <c r="BJT206" s="102"/>
      <c r="BJU206" s="102"/>
      <c r="BJV206" s="102"/>
      <c r="BJW206" s="102"/>
      <c r="BJX206" s="102"/>
      <c r="BJY206" s="102"/>
      <c r="BJZ206" s="102"/>
      <c r="BKA206" s="102"/>
      <c r="BKB206" s="102"/>
      <c r="BKC206" s="102"/>
      <c r="BKD206" s="102"/>
      <c r="BKE206" s="102"/>
      <c r="BKF206" s="102"/>
      <c r="BKG206" s="102"/>
      <c r="BKH206" s="102"/>
      <c r="BKI206" s="102"/>
      <c r="BKJ206" s="102"/>
      <c r="BKK206" s="102"/>
      <c r="BKL206" s="102"/>
      <c r="BKM206" s="102"/>
      <c r="BKN206" s="102"/>
      <c r="BKO206" s="102"/>
      <c r="BKP206" s="102"/>
      <c r="BKQ206" s="102"/>
      <c r="BKR206" s="102"/>
      <c r="BKS206" s="102"/>
      <c r="BKT206" s="102"/>
      <c r="BKU206" s="102"/>
      <c r="BKV206" s="102"/>
      <c r="BKW206" s="102"/>
      <c r="BKX206" s="102"/>
      <c r="BKY206" s="102"/>
      <c r="BKZ206" s="102"/>
      <c r="BLA206" s="102"/>
      <c r="BLB206" s="102"/>
      <c r="BLC206" s="102"/>
      <c r="BLD206" s="102"/>
      <c r="BLE206" s="102"/>
      <c r="BLF206" s="102"/>
      <c r="BLG206" s="102"/>
      <c r="BLH206" s="102"/>
      <c r="BLI206" s="102"/>
      <c r="BLJ206" s="102"/>
      <c r="BLK206" s="102"/>
      <c r="BLL206" s="102"/>
      <c r="BLM206" s="102"/>
      <c r="BLN206" s="102"/>
      <c r="BLO206" s="102"/>
      <c r="BLP206" s="102"/>
      <c r="BLQ206" s="102"/>
      <c r="BLR206" s="102"/>
      <c r="BLS206" s="102"/>
      <c r="BLT206" s="102"/>
      <c r="BLU206" s="102"/>
      <c r="BLV206" s="102"/>
      <c r="BLW206" s="102"/>
      <c r="BLX206" s="102"/>
      <c r="BLY206" s="102"/>
      <c r="BLZ206" s="102"/>
      <c r="BMA206" s="102"/>
      <c r="BMB206" s="102"/>
      <c r="BMC206" s="102"/>
      <c r="BMD206" s="102"/>
      <c r="BME206" s="102"/>
      <c r="BMF206" s="102"/>
      <c r="BMG206" s="102"/>
      <c r="BMH206" s="102"/>
      <c r="BMI206" s="102"/>
      <c r="BMJ206" s="102"/>
      <c r="BMK206" s="102"/>
      <c r="BML206" s="102"/>
      <c r="BMM206" s="102"/>
      <c r="BMN206" s="102"/>
      <c r="BMO206" s="102"/>
      <c r="BMP206" s="102"/>
      <c r="BMQ206" s="102"/>
      <c r="BMR206" s="102"/>
      <c r="BMS206" s="102"/>
      <c r="BMT206" s="102"/>
      <c r="BMU206" s="102"/>
      <c r="BMV206" s="102"/>
      <c r="BMW206" s="102"/>
      <c r="BMX206" s="102"/>
      <c r="BMY206" s="102"/>
      <c r="BMZ206" s="102"/>
      <c r="BNA206" s="102"/>
      <c r="BNB206" s="102"/>
      <c r="BNC206" s="102"/>
      <c r="BND206" s="102"/>
      <c r="BNE206" s="102"/>
      <c r="BNF206" s="102"/>
      <c r="BNG206" s="102"/>
      <c r="BNH206" s="102"/>
      <c r="BNI206" s="102"/>
      <c r="BNJ206" s="102"/>
      <c r="BNK206" s="102"/>
      <c r="BNL206" s="102"/>
      <c r="BNM206" s="102"/>
      <c r="BNN206" s="102"/>
      <c r="BNO206" s="102"/>
      <c r="BNP206" s="102"/>
      <c r="BNQ206" s="102"/>
      <c r="BNR206" s="102"/>
      <c r="BNS206" s="102"/>
      <c r="BNT206" s="102"/>
      <c r="BNU206" s="102"/>
      <c r="BNV206" s="102"/>
      <c r="BNW206" s="102"/>
      <c r="BNX206" s="102"/>
      <c r="BNY206" s="102"/>
      <c r="BNZ206" s="102"/>
      <c r="BOA206" s="102"/>
      <c r="BOB206" s="102"/>
      <c r="BOC206" s="102"/>
      <c r="BOD206" s="102"/>
      <c r="BOE206" s="102"/>
      <c r="BOF206" s="102"/>
      <c r="BOG206" s="102"/>
      <c r="BOH206" s="102"/>
      <c r="BOI206" s="102"/>
      <c r="BOJ206" s="102"/>
      <c r="BOK206" s="102"/>
      <c r="BOL206" s="102"/>
      <c r="BOM206" s="102"/>
      <c r="BON206" s="102"/>
      <c r="BOO206" s="102"/>
      <c r="BOP206" s="102"/>
      <c r="BOQ206" s="102"/>
      <c r="BOR206" s="102"/>
      <c r="BOS206" s="102"/>
      <c r="BOT206" s="102"/>
      <c r="BOU206" s="102"/>
      <c r="BOV206" s="102"/>
      <c r="BOW206" s="102"/>
      <c r="BOX206" s="102"/>
      <c r="BOY206" s="102"/>
      <c r="BOZ206" s="102"/>
      <c r="BPA206" s="102"/>
      <c r="BPB206" s="102"/>
      <c r="BPC206" s="102"/>
      <c r="BPD206" s="102"/>
      <c r="BPE206" s="102"/>
      <c r="BPF206" s="102"/>
      <c r="BPG206" s="102"/>
      <c r="BPH206" s="102"/>
      <c r="BPI206" s="102"/>
      <c r="BPJ206" s="102"/>
      <c r="BPK206" s="102"/>
      <c r="BPL206" s="102"/>
      <c r="BPM206" s="102"/>
      <c r="BPN206" s="102"/>
      <c r="BPO206" s="102"/>
      <c r="BPP206" s="102"/>
      <c r="BPQ206" s="102"/>
      <c r="BPR206" s="102"/>
      <c r="BPS206" s="102"/>
      <c r="BPT206" s="102"/>
      <c r="BPU206" s="102"/>
      <c r="BPV206" s="102"/>
      <c r="BPW206" s="102"/>
      <c r="BPX206" s="102"/>
      <c r="BPY206" s="102"/>
      <c r="BPZ206" s="102"/>
      <c r="BQA206" s="102"/>
      <c r="BQB206" s="102"/>
      <c r="BQC206" s="102"/>
      <c r="BQD206" s="102"/>
      <c r="BQE206" s="102"/>
      <c r="BQF206" s="102"/>
      <c r="BQG206" s="102"/>
      <c r="BQH206" s="102"/>
      <c r="BQI206" s="102"/>
      <c r="BQJ206" s="102"/>
      <c r="BQK206" s="102"/>
      <c r="BQL206" s="102"/>
      <c r="BQM206" s="102"/>
      <c r="BQN206" s="102"/>
      <c r="BQO206" s="102"/>
      <c r="BQP206" s="102"/>
      <c r="BQQ206" s="102"/>
      <c r="BQR206" s="102"/>
      <c r="BQS206" s="102"/>
      <c r="BQT206" s="102"/>
      <c r="BQU206" s="102"/>
      <c r="BQV206" s="102"/>
      <c r="BQW206" s="102"/>
      <c r="BQX206" s="102"/>
      <c r="BQY206" s="102"/>
      <c r="BQZ206" s="102"/>
      <c r="BRA206" s="102"/>
      <c r="BRB206" s="102"/>
      <c r="BRC206" s="102"/>
      <c r="BRD206" s="102"/>
      <c r="BRE206" s="102"/>
      <c r="BRF206" s="102"/>
      <c r="BRG206" s="102"/>
      <c r="BRH206" s="102"/>
      <c r="BRI206" s="102"/>
      <c r="BRJ206" s="102"/>
      <c r="BRK206" s="102"/>
      <c r="BRL206" s="102"/>
      <c r="BRM206" s="102"/>
      <c r="BRN206" s="102"/>
      <c r="BRO206" s="102"/>
      <c r="BRP206" s="102"/>
      <c r="BRQ206" s="102"/>
      <c r="BRR206" s="102"/>
      <c r="BRS206" s="102"/>
      <c r="BRT206" s="102"/>
      <c r="BRU206" s="102"/>
      <c r="BRV206" s="102"/>
      <c r="BRW206" s="102"/>
      <c r="BRX206" s="102"/>
      <c r="BRY206" s="102"/>
      <c r="BRZ206" s="102"/>
      <c r="BSA206" s="102"/>
      <c r="BSB206" s="102"/>
      <c r="BSC206" s="102"/>
      <c r="BSD206" s="102"/>
      <c r="BSE206" s="102"/>
      <c r="BSF206" s="102"/>
      <c r="BSG206" s="102"/>
      <c r="BSH206" s="102"/>
      <c r="BSI206" s="102"/>
      <c r="BSJ206" s="102"/>
      <c r="BSK206" s="102"/>
      <c r="BSL206" s="102"/>
      <c r="BSM206" s="102"/>
      <c r="BSN206" s="102"/>
      <c r="BSO206" s="102"/>
      <c r="BSP206" s="102"/>
      <c r="BSQ206" s="102"/>
      <c r="BSR206" s="102"/>
      <c r="BSS206" s="102"/>
      <c r="BST206" s="102"/>
      <c r="BSU206" s="102"/>
      <c r="BSV206" s="102"/>
      <c r="BSW206" s="102"/>
      <c r="BSX206" s="102"/>
      <c r="BSY206" s="102"/>
      <c r="BSZ206" s="102"/>
      <c r="BTA206" s="102"/>
      <c r="BTB206" s="102"/>
      <c r="BTC206" s="102"/>
      <c r="BTD206" s="102"/>
      <c r="BTE206" s="102"/>
      <c r="BTF206" s="102"/>
      <c r="BTG206" s="102"/>
      <c r="BTH206" s="102"/>
      <c r="BTI206" s="102"/>
      <c r="BTJ206" s="102"/>
      <c r="BTK206" s="102"/>
      <c r="BTL206" s="102"/>
      <c r="BTM206" s="102"/>
      <c r="BTN206" s="102"/>
      <c r="BTO206" s="102"/>
      <c r="BTP206" s="102"/>
      <c r="BTQ206" s="102"/>
      <c r="BTR206" s="102"/>
      <c r="BTS206" s="102"/>
      <c r="BTT206" s="102"/>
      <c r="BTU206" s="102"/>
      <c r="BTV206" s="102"/>
      <c r="BTW206" s="102"/>
      <c r="BTX206" s="102"/>
      <c r="BTY206" s="102"/>
      <c r="BTZ206" s="102"/>
      <c r="BUA206" s="102"/>
      <c r="BUB206" s="102"/>
      <c r="BUC206" s="102"/>
      <c r="BUD206" s="102"/>
      <c r="BUE206" s="102"/>
      <c r="BUF206" s="102"/>
      <c r="BUG206" s="102"/>
      <c r="BUH206" s="102"/>
      <c r="BUI206" s="102"/>
      <c r="BUJ206" s="102"/>
      <c r="BUK206" s="102"/>
      <c r="BUL206" s="102"/>
      <c r="BUM206" s="102"/>
      <c r="BUN206" s="102"/>
      <c r="BUO206" s="102"/>
      <c r="BUP206" s="102"/>
      <c r="BUQ206" s="102"/>
      <c r="BUR206" s="102"/>
      <c r="BUS206" s="102"/>
      <c r="BUT206" s="102"/>
      <c r="BUU206" s="102"/>
      <c r="BUV206" s="102"/>
      <c r="BUW206" s="102"/>
      <c r="BUX206" s="102"/>
      <c r="BUY206" s="102"/>
      <c r="BUZ206" s="102"/>
      <c r="BVA206" s="102"/>
      <c r="BVB206" s="102"/>
      <c r="BVC206" s="102"/>
      <c r="BVD206" s="102"/>
      <c r="BVE206" s="102"/>
      <c r="BVF206" s="102"/>
      <c r="BVG206" s="102"/>
      <c r="BVH206" s="102"/>
      <c r="BVI206" s="102"/>
      <c r="BVJ206" s="102"/>
      <c r="BVK206" s="102"/>
      <c r="BVL206" s="102"/>
      <c r="BVM206" s="102"/>
      <c r="BVN206" s="102"/>
      <c r="BVO206" s="102"/>
      <c r="BVP206" s="102"/>
      <c r="BVQ206" s="102"/>
      <c r="BVR206" s="102"/>
      <c r="BVS206" s="102"/>
      <c r="BVT206" s="102"/>
      <c r="BVU206" s="102"/>
      <c r="BVV206" s="102"/>
      <c r="BVW206" s="102"/>
      <c r="BVX206" s="102"/>
      <c r="BVY206" s="102"/>
      <c r="BVZ206" s="102"/>
      <c r="BWA206" s="102"/>
      <c r="BWB206" s="102"/>
      <c r="BWC206" s="102"/>
      <c r="BWD206" s="102"/>
      <c r="BWE206" s="102"/>
      <c r="BWF206" s="102"/>
      <c r="BWG206" s="102"/>
      <c r="BWH206" s="102"/>
      <c r="BWI206" s="102"/>
      <c r="BWJ206" s="102"/>
      <c r="BWK206" s="102"/>
      <c r="BWL206" s="102"/>
      <c r="BWM206" s="102"/>
      <c r="BWN206" s="102"/>
      <c r="BWO206" s="102"/>
      <c r="BWP206" s="102"/>
      <c r="BWQ206" s="102"/>
      <c r="BWR206" s="102"/>
      <c r="BWS206" s="102"/>
      <c r="BWT206" s="102"/>
      <c r="BWU206" s="102"/>
      <c r="BWV206" s="102"/>
      <c r="BWW206" s="102"/>
      <c r="BWX206" s="102"/>
      <c r="BWY206" s="102"/>
      <c r="BWZ206" s="102"/>
      <c r="BXA206" s="102"/>
      <c r="BXB206" s="102"/>
      <c r="BXC206" s="102"/>
      <c r="BXD206" s="102"/>
      <c r="BXE206" s="102"/>
      <c r="BXF206" s="102"/>
      <c r="BXG206" s="102"/>
      <c r="BXH206" s="102"/>
      <c r="BXI206" s="102"/>
      <c r="BXJ206" s="102"/>
      <c r="BXK206" s="102"/>
      <c r="BXL206" s="102"/>
      <c r="BXM206" s="102"/>
      <c r="BXN206" s="102"/>
      <c r="BXO206" s="102"/>
      <c r="BXP206" s="102"/>
      <c r="BXQ206" s="102"/>
      <c r="BXR206" s="102"/>
      <c r="BXS206" s="102"/>
      <c r="BXT206" s="102"/>
      <c r="BXU206" s="102"/>
      <c r="BXV206" s="102"/>
      <c r="BXW206" s="102"/>
      <c r="BXX206" s="102"/>
      <c r="BXY206" s="102"/>
      <c r="BXZ206" s="102"/>
      <c r="BYA206" s="102"/>
      <c r="BYB206" s="102"/>
      <c r="BYC206" s="102"/>
      <c r="BYD206" s="102"/>
      <c r="BYE206" s="102"/>
      <c r="BYF206" s="102"/>
      <c r="BYG206" s="102"/>
      <c r="BYH206" s="102"/>
      <c r="BYI206" s="102"/>
      <c r="BYJ206" s="102"/>
      <c r="BYK206" s="102"/>
      <c r="BYL206" s="102"/>
      <c r="BYM206" s="102"/>
      <c r="BYN206" s="102"/>
      <c r="BYO206" s="102"/>
      <c r="BYP206" s="102"/>
      <c r="BYQ206" s="102"/>
      <c r="BYR206" s="102"/>
      <c r="BYS206" s="102"/>
      <c r="BYT206" s="102"/>
      <c r="BYU206" s="102"/>
      <c r="BYV206" s="102"/>
      <c r="BYW206" s="102"/>
      <c r="BYX206" s="102"/>
      <c r="BYY206" s="102"/>
      <c r="BYZ206" s="102"/>
      <c r="BZA206" s="102"/>
      <c r="BZB206" s="102"/>
      <c r="BZC206" s="102"/>
      <c r="BZD206" s="102"/>
      <c r="BZE206" s="102"/>
      <c r="BZF206" s="102"/>
      <c r="BZG206" s="102"/>
      <c r="BZH206" s="102"/>
      <c r="BZI206" s="102"/>
      <c r="BZJ206" s="102"/>
      <c r="BZK206" s="102"/>
      <c r="BZL206" s="102"/>
      <c r="BZM206" s="102"/>
      <c r="BZN206" s="102"/>
      <c r="BZO206" s="102"/>
      <c r="BZP206" s="102"/>
      <c r="BZQ206" s="102"/>
      <c r="BZR206" s="102"/>
      <c r="BZS206" s="102"/>
      <c r="BZT206" s="102"/>
      <c r="BZU206" s="102"/>
      <c r="BZV206" s="102"/>
      <c r="BZW206" s="102"/>
    </row>
    <row r="207" spans="2:2051" ht="15" customHeight="1">
      <c r="B207" s="112" t="s">
        <v>754</v>
      </c>
      <c r="C207" s="113" t="s">
        <v>393</v>
      </c>
      <c r="D207" s="113" t="s">
        <v>393</v>
      </c>
      <c r="E207" s="113" t="str">
        <f>'Alcance 3'!C96</f>
        <v>Material 5</v>
      </c>
      <c r="F207" s="113" t="str">
        <f t="shared" si="51"/>
        <v>Material 5</v>
      </c>
      <c r="G207" s="226" t="s">
        <v>803</v>
      </c>
      <c r="H207" s="237" t="s">
        <v>238</v>
      </c>
      <c r="I207" s="238">
        <v>3</v>
      </c>
      <c r="J207" s="126">
        <f>'Alcance 3'!D96</f>
        <v>0</v>
      </c>
      <c r="K207" s="117">
        <f>'Alcance 3'!E96</f>
        <v>0</v>
      </c>
      <c r="L207" s="113"/>
      <c r="M207" s="203">
        <v>1</v>
      </c>
      <c r="N207" s="117"/>
      <c r="O207" s="113">
        <f t="shared" si="52"/>
        <v>0</v>
      </c>
      <c r="P207" s="115">
        <f t="shared" si="46"/>
        <v>0</v>
      </c>
      <c r="Q207" s="300">
        <f>VLOOKUP(E207,'Datos 1-Factores emisión'!$B$789:$E$803,2,FALSE)</f>
        <v>0</v>
      </c>
      <c r="R207" s="121">
        <v>0</v>
      </c>
      <c r="S207" s="121">
        <v>0</v>
      </c>
      <c r="T207" s="121">
        <v>0</v>
      </c>
      <c r="U207" s="121">
        <v>0</v>
      </c>
      <c r="V207" s="120">
        <f t="shared" si="47"/>
        <v>0</v>
      </c>
      <c r="W207" s="121">
        <f t="shared" si="47"/>
        <v>0</v>
      </c>
      <c r="X207" s="121">
        <f t="shared" si="47"/>
        <v>0</v>
      </c>
      <c r="Y207" s="121">
        <v>0</v>
      </c>
      <c r="Z207" s="121">
        <v>0</v>
      </c>
      <c r="AA207" s="121">
        <f t="shared" si="48"/>
        <v>0</v>
      </c>
      <c r="AB207" s="120">
        <f>'Datos 2-Potenciales calent glob'!$D$6</f>
        <v>1</v>
      </c>
      <c r="AC207" s="121">
        <f>'Datos 2-Potenciales calent glob'!$D$31</f>
        <v>25</v>
      </c>
      <c r="AD207" s="121">
        <f>'Datos 2-Potenciales calent glob'!$D$32</f>
        <v>298</v>
      </c>
      <c r="AE207" s="123">
        <f>SUMIF('Datos 2-Potenciales calent glob'!$B$6:$B$56,Cálculos!E207,'Datos 2-Potenciales calent glob'!$D$6:$D$56)</f>
        <v>0</v>
      </c>
      <c r="AF207" s="121">
        <f>'Datos 2-Potenciales calent glob'!$D$6</f>
        <v>1</v>
      </c>
      <c r="AG207" s="121">
        <f>'Datos 2-Potenciales calent glob'!$D$6</f>
        <v>1</v>
      </c>
      <c r="AH207" s="120">
        <f t="shared" si="49"/>
        <v>0</v>
      </c>
      <c r="AI207" s="121">
        <f t="shared" si="49"/>
        <v>0</v>
      </c>
      <c r="AJ207" s="121">
        <f t="shared" si="49"/>
        <v>0</v>
      </c>
      <c r="AK207" s="121">
        <f t="shared" si="49"/>
        <v>0</v>
      </c>
      <c r="AL207" s="124">
        <f t="shared" si="50"/>
        <v>0</v>
      </c>
      <c r="AM207" s="121">
        <f t="shared" si="39"/>
        <v>0</v>
      </c>
      <c r="AN207" s="207">
        <f t="shared" si="37"/>
        <v>0</v>
      </c>
      <c r="AO207" s="102"/>
      <c r="AP207" s="102"/>
      <c r="AQ207" s="102"/>
      <c r="AR207" s="102"/>
      <c r="AS207" s="102"/>
      <c r="AT207" s="102"/>
      <c r="AU207" s="102"/>
      <c r="AV207" s="102"/>
      <c r="AW207" s="102"/>
      <c r="AX207" s="102"/>
      <c r="AY207" s="102"/>
      <c r="AZ207" s="102"/>
      <c r="BA207" s="102"/>
      <c r="BB207" s="102"/>
      <c r="BC207" s="102"/>
      <c r="BD207" s="102"/>
      <c r="BE207" s="102"/>
      <c r="BF207" s="102"/>
      <c r="BG207" s="102"/>
      <c r="BH207" s="102"/>
      <c r="BI207" s="102"/>
      <c r="BJ207" s="102"/>
      <c r="BK207" s="102"/>
      <c r="BL207" s="102"/>
      <c r="BM207" s="102"/>
      <c r="BN207" s="102"/>
      <c r="BO207" s="102"/>
      <c r="BP207" s="102"/>
      <c r="BQ207" s="102"/>
      <c r="BR207" s="102"/>
      <c r="BS207" s="102"/>
      <c r="BT207" s="102"/>
      <c r="BU207" s="102"/>
      <c r="BV207" s="102"/>
      <c r="BW207" s="102"/>
      <c r="BX207" s="102"/>
      <c r="BY207" s="102"/>
      <c r="BZ207" s="102"/>
      <c r="CA207" s="102"/>
      <c r="CB207" s="102"/>
      <c r="CC207" s="102"/>
      <c r="CD207" s="102"/>
      <c r="CE207" s="102"/>
      <c r="CF207" s="102"/>
      <c r="CG207" s="102"/>
      <c r="CH207" s="102"/>
      <c r="CI207" s="102"/>
      <c r="CJ207" s="102"/>
      <c r="CK207" s="102"/>
      <c r="CL207" s="102"/>
      <c r="CM207" s="102"/>
      <c r="CN207" s="102"/>
      <c r="CO207" s="102"/>
      <c r="CP207" s="102"/>
      <c r="CQ207" s="102"/>
      <c r="CR207" s="102"/>
      <c r="CS207" s="102"/>
      <c r="CT207" s="102"/>
      <c r="CU207" s="102"/>
      <c r="CV207" s="102"/>
      <c r="CW207" s="102"/>
      <c r="CX207" s="102"/>
      <c r="CY207" s="102"/>
      <c r="CZ207" s="102"/>
      <c r="DA207" s="102"/>
      <c r="DB207" s="102"/>
      <c r="DC207" s="102"/>
      <c r="DD207" s="102"/>
      <c r="DE207" s="102"/>
      <c r="DF207" s="102"/>
      <c r="DG207" s="102"/>
      <c r="DH207" s="102"/>
      <c r="DI207" s="102"/>
      <c r="DJ207" s="102"/>
      <c r="DK207" s="102"/>
      <c r="DL207" s="102"/>
      <c r="DM207" s="102"/>
      <c r="DN207" s="102"/>
      <c r="DO207" s="102"/>
      <c r="DP207" s="102"/>
      <c r="DQ207" s="102"/>
      <c r="DR207" s="102"/>
      <c r="DS207" s="102"/>
      <c r="DT207" s="102"/>
      <c r="DU207" s="102"/>
      <c r="DV207" s="102"/>
      <c r="DW207" s="102"/>
      <c r="DX207" s="102"/>
      <c r="DY207" s="102"/>
      <c r="DZ207" s="102"/>
      <c r="EA207" s="102"/>
      <c r="EB207" s="102"/>
      <c r="EC207" s="102"/>
      <c r="ED207" s="102"/>
      <c r="EE207" s="102"/>
      <c r="EF207" s="102"/>
      <c r="EG207" s="102"/>
      <c r="EH207" s="102"/>
      <c r="EI207" s="102"/>
      <c r="EJ207" s="102"/>
      <c r="EK207" s="102"/>
      <c r="EL207" s="102"/>
      <c r="EM207" s="102"/>
      <c r="EN207" s="102"/>
      <c r="EO207" s="102"/>
      <c r="EP207" s="102"/>
      <c r="EQ207" s="102"/>
      <c r="ER207" s="102"/>
      <c r="ES207" s="102"/>
      <c r="ET207" s="102"/>
      <c r="EU207" s="102"/>
      <c r="EV207" s="102"/>
      <c r="EW207" s="102"/>
      <c r="EX207" s="102"/>
      <c r="EY207" s="102"/>
      <c r="EZ207" s="102"/>
      <c r="FA207" s="102"/>
      <c r="FB207" s="102"/>
      <c r="FC207" s="102"/>
      <c r="FD207" s="102"/>
      <c r="FE207" s="102"/>
      <c r="FF207" s="102"/>
      <c r="FG207" s="102"/>
      <c r="FH207" s="102"/>
      <c r="FI207" s="102"/>
      <c r="FJ207" s="102"/>
      <c r="FK207" s="102"/>
      <c r="FL207" s="102"/>
      <c r="FM207" s="102"/>
      <c r="FN207" s="102"/>
      <c r="FO207" s="102"/>
      <c r="FP207" s="102"/>
      <c r="FQ207" s="102"/>
      <c r="FR207" s="102"/>
      <c r="FS207" s="102"/>
      <c r="FT207" s="102"/>
      <c r="FU207" s="102"/>
      <c r="FV207" s="102"/>
      <c r="FW207" s="102"/>
      <c r="FX207" s="102"/>
      <c r="FY207" s="102"/>
      <c r="FZ207" s="102"/>
      <c r="GA207" s="102"/>
      <c r="GB207" s="102"/>
      <c r="GC207" s="102"/>
      <c r="GD207" s="102"/>
      <c r="GE207" s="102"/>
      <c r="GF207" s="102"/>
      <c r="GG207" s="102"/>
      <c r="GH207" s="102"/>
      <c r="GI207" s="102"/>
      <c r="GJ207" s="102"/>
      <c r="GK207" s="102"/>
      <c r="GL207" s="102"/>
      <c r="GM207" s="102"/>
      <c r="GN207" s="102"/>
      <c r="GO207" s="102"/>
      <c r="GP207" s="102"/>
      <c r="GQ207" s="102"/>
      <c r="GR207" s="102"/>
      <c r="GS207" s="102"/>
      <c r="GT207" s="102"/>
      <c r="GU207" s="102"/>
      <c r="GV207" s="102"/>
      <c r="GW207" s="102"/>
      <c r="GX207" s="102"/>
      <c r="GY207" s="102"/>
      <c r="GZ207" s="102"/>
      <c r="HA207" s="102"/>
      <c r="HB207" s="102"/>
      <c r="HC207" s="102"/>
      <c r="HD207" s="102"/>
      <c r="HE207" s="102"/>
      <c r="HF207" s="102"/>
      <c r="HG207" s="102"/>
      <c r="HH207" s="102"/>
      <c r="HI207" s="102"/>
      <c r="HJ207" s="102"/>
      <c r="HK207" s="102"/>
      <c r="HL207" s="102"/>
      <c r="HM207" s="102"/>
      <c r="HN207" s="102"/>
      <c r="HO207" s="102"/>
      <c r="HP207" s="102"/>
      <c r="HQ207" s="102"/>
      <c r="HR207" s="102"/>
      <c r="HS207" s="102"/>
      <c r="HT207" s="102"/>
      <c r="HU207" s="102"/>
      <c r="HV207" s="102"/>
      <c r="HW207" s="102"/>
      <c r="HX207" s="102"/>
      <c r="HY207" s="102"/>
      <c r="HZ207" s="102"/>
      <c r="IA207" s="102"/>
      <c r="IB207" s="102"/>
      <c r="IC207" s="102"/>
      <c r="ID207" s="102"/>
      <c r="IE207" s="102"/>
      <c r="IF207" s="102"/>
      <c r="IG207" s="102"/>
      <c r="IH207" s="102"/>
      <c r="II207" s="102"/>
      <c r="IJ207" s="102"/>
      <c r="IK207" s="102"/>
      <c r="IL207" s="102"/>
      <c r="IM207" s="102"/>
      <c r="IN207" s="102"/>
      <c r="IO207" s="102"/>
      <c r="IP207" s="102"/>
      <c r="IQ207" s="102"/>
      <c r="IR207" s="102"/>
      <c r="IS207" s="102"/>
      <c r="IT207" s="102"/>
      <c r="IU207" s="102"/>
      <c r="IV207" s="102"/>
      <c r="IW207" s="102"/>
      <c r="IX207" s="102"/>
      <c r="IY207" s="102"/>
      <c r="IZ207" s="102"/>
      <c r="JA207" s="102"/>
      <c r="JB207" s="102"/>
      <c r="JC207" s="102"/>
      <c r="JD207" s="102"/>
      <c r="JE207" s="102"/>
      <c r="JF207" s="102"/>
      <c r="JG207" s="102"/>
      <c r="JH207" s="102"/>
      <c r="JI207" s="102"/>
      <c r="JJ207" s="102"/>
      <c r="JK207" s="102"/>
      <c r="JL207" s="102"/>
      <c r="JM207" s="102"/>
      <c r="JN207" s="102"/>
      <c r="JO207" s="102"/>
      <c r="JP207" s="102"/>
      <c r="JQ207" s="102"/>
      <c r="JR207" s="102"/>
      <c r="JS207" s="102"/>
      <c r="JT207" s="102"/>
      <c r="JU207" s="102"/>
      <c r="JV207" s="102"/>
      <c r="JW207" s="102"/>
      <c r="JX207" s="102"/>
      <c r="JY207" s="102"/>
      <c r="JZ207" s="102"/>
      <c r="KA207" s="102"/>
      <c r="KB207" s="102"/>
      <c r="KC207" s="102"/>
      <c r="KD207" s="102"/>
      <c r="KE207" s="102"/>
      <c r="KF207" s="102"/>
      <c r="KG207" s="102"/>
      <c r="KH207" s="102"/>
      <c r="KI207" s="102"/>
      <c r="KJ207" s="102"/>
      <c r="KK207" s="102"/>
      <c r="KL207" s="102"/>
      <c r="KM207" s="102"/>
      <c r="KN207" s="102"/>
      <c r="KO207" s="102"/>
      <c r="KP207" s="102"/>
      <c r="KQ207" s="102"/>
      <c r="KR207" s="102"/>
      <c r="KS207" s="102"/>
      <c r="KT207" s="102"/>
      <c r="KU207" s="102"/>
      <c r="KV207" s="102"/>
      <c r="KW207" s="102"/>
      <c r="KX207" s="102"/>
      <c r="KY207" s="102"/>
      <c r="KZ207" s="102"/>
      <c r="LA207" s="102"/>
      <c r="LB207" s="102"/>
      <c r="LC207" s="102"/>
      <c r="LD207" s="102"/>
      <c r="LE207" s="102"/>
      <c r="LF207" s="102"/>
      <c r="LG207" s="102"/>
      <c r="LH207" s="102"/>
      <c r="LI207" s="102"/>
      <c r="LJ207" s="102"/>
      <c r="LK207" s="102"/>
      <c r="LL207" s="102"/>
      <c r="LM207" s="102"/>
      <c r="LN207" s="102"/>
      <c r="LO207" s="102"/>
      <c r="LP207" s="102"/>
      <c r="LQ207" s="102"/>
      <c r="LR207" s="102"/>
      <c r="LS207" s="102"/>
      <c r="LT207" s="102"/>
      <c r="LU207" s="102"/>
      <c r="LV207" s="102"/>
      <c r="LW207" s="102"/>
      <c r="LX207" s="102"/>
      <c r="LY207" s="102"/>
      <c r="LZ207" s="102"/>
      <c r="MA207" s="102"/>
      <c r="MB207" s="102"/>
      <c r="MC207" s="102"/>
      <c r="MD207" s="102"/>
      <c r="ME207" s="102"/>
      <c r="MF207" s="102"/>
      <c r="MG207" s="102"/>
      <c r="MH207" s="102"/>
      <c r="MI207" s="102"/>
      <c r="MJ207" s="102"/>
      <c r="MK207" s="102"/>
      <c r="ML207" s="102"/>
      <c r="MM207" s="102"/>
      <c r="MN207" s="102"/>
      <c r="MO207" s="102"/>
      <c r="MP207" s="102"/>
      <c r="MQ207" s="102"/>
      <c r="MR207" s="102"/>
      <c r="MS207" s="102"/>
      <c r="MT207" s="102"/>
      <c r="MU207" s="102"/>
      <c r="MV207" s="102"/>
      <c r="MW207" s="102"/>
      <c r="MX207" s="102"/>
      <c r="MY207" s="102"/>
      <c r="MZ207" s="102"/>
      <c r="NA207" s="102"/>
      <c r="NB207" s="102"/>
      <c r="NC207" s="102"/>
      <c r="ND207" s="102"/>
      <c r="NE207" s="102"/>
      <c r="NF207" s="102"/>
      <c r="NG207" s="102"/>
      <c r="NH207" s="102"/>
      <c r="NI207" s="102"/>
      <c r="NJ207" s="102"/>
      <c r="NK207" s="102"/>
      <c r="NL207" s="102"/>
      <c r="NM207" s="102"/>
      <c r="NN207" s="102"/>
      <c r="NO207" s="102"/>
      <c r="NP207" s="102"/>
      <c r="NQ207" s="102"/>
      <c r="NR207" s="102"/>
      <c r="NS207" s="102"/>
      <c r="NT207" s="102"/>
      <c r="NU207" s="102"/>
      <c r="NV207" s="102"/>
      <c r="NW207" s="102"/>
      <c r="NX207" s="102"/>
      <c r="NY207" s="102"/>
      <c r="NZ207" s="102"/>
      <c r="OA207" s="102"/>
      <c r="OB207" s="102"/>
      <c r="OC207" s="102"/>
      <c r="OD207" s="102"/>
      <c r="OE207" s="102"/>
      <c r="OF207" s="102"/>
      <c r="OG207" s="102"/>
      <c r="OH207" s="102"/>
      <c r="OI207" s="102"/>
      <c r="OJ207" s="102"/>
      <c r="OK207" s="102"/>
      <c r="OL207" s="102"/>
      <c r="OM207" s="102"/>
      <c r="ON207" s="102"/>
      <c r="OO207" s="102"/>
      <c r="OP207" s="102"/>
      <c r="OQ207" s="102"/>
      <c r="OR207" s="102"/>
      <c r="OS207" s="102"/>
      <c r="OT207" s="102"/>
      <c r="OU207" s="102"/>
      <c r="OV207" s="102"/>
      <c r="OW207" s="102"/>
      <c r="OX207" s="102"/>
      <c r="OY207" s="102"/>
      <c r="OZ207" s="102"/>
      <c r="PA207" s="102"/>
      <c r="PB207" s="102"/>
      <c r="PC207" s="102"/>
      <c r="PD207" s="102"/>
      <c r="PE207" s="102"/>
      <c r="PF207" s="102"/>
      <c r="PG207" s="102"/>
      <c r="PH207" s="102"/>
      <c r="PI207" s="102"/>
      <c r="PJ207" s="102"/>
      <c r="PK207" s="102"/>
      <c r="PL207" s="102"/>
      <c r="PM207" s="102"/>
      <c r="PN207" s="102"/>
      <c r="PO207" s="102"/>
      <c r="PP207" s="102"/>
      <c r="PQ207" s="102"/>
      <c r="PR207" s="102"/>
      <c r="PS207" s="102"/>
      <c r="PT207" s="102"/>
      <c r="PU207" s="102"/>
      <c r="PV207" s="102"/>
      <c r="PW207" s="102"/>
      <c r="PX207" s="102"/>
      <c r="PY207" s="102"/>
      <c r="PZ207" s="102"/>
      <c r="QA207" s="102"/>
      <c r="QB207" s="102"/>
      <c r="QC207" s="102"/>
      <c r="QD207" s="102"/>
      <c r="QE207" s="102"/>
      <c r="QF207" s="102"/>
      <c r="QG207" s="102"/>
      <c r="QH207" s="102"/>
      <c r="QI207" s="102"/>
      <c r="QJ207" s="102"/>
      <c r="QK207" s="102"/>
      <c r="QL207" s="102"/>
      <c r="QM207" s="102"/>
      <c r="QN207" s="102"/>
      <c r="QO207" s="102"/>
      <c r="QP207" s="102"/>
      <c r="QQ207" s="102"/>
      <c r="QR207" s="102"/>
      <c r="QS207" s="102"/>
      <c r="QT207" s="102"/>
      <c r="QU207" s="102"/>
      <c r="QV207" s="102"/>
      <c r="QW207" s="102"/>
      <c r="QX207" s="102"/>
      <c r="QY207" s="102"/>
      <c r="QZ207" s="102"/>
      <c r="RA207" s="102"/>
      <c r="RB207" s="102"/>
      <c r="RC207" s="102"/>
      <c r="RD207" s="102"/>
      <c r="RE207" s="102"/>
      <c r="RF207" s="102"/>
      <c r="RG207" s="102"/>
      <c r="RH207" s="102"/>
      <c r="RI207" s="102"/>
      <c r="RJ207" s="102"/>
      <c r="RK207" s="102"/>
      <c r="RL207" s="102"/>
      <c r="RM207" s="102"/>
      <c r="RN207" s="102"/>
      <c r="RO207" s="102"/>
      <c r="RP207" s="102"/>
      <c r="RQ207" s="102"/>
      <c r="RR207" s="102"/>
      <c r="RS207" s="102"/>
      <c r="RT207" s="102"/>
      <c r="RU207" s="102"/>
      <c r="RV207" s="102"/>
      <c r="RW207" s="102"/>
      <c r="RX207" s="102"/>
      <c r="RY207" s="102"/>
      <c r="RZ207" s="102"/>
      <c r="SA207" s="102"/>
      <c r="SB207" s="102"/>
      <c r="SC207" s="102"/>
      <c r="SD207" s="102"/>
      <c r="SE207" s="102"/>
      <c r="SF207" s="102"/>
      <c r="SG207" s="102"/>
      <c r="SH207" s="102"/>
      <c r="SI207" s="102"/>
      <c r="SJ207" s="102"/>
      <c r="SK207" s="102"/>
      <c r="SL207" s="102"/>
      <c r="SM207" s="102"/>
      <c r="SN207" s="102"/>
      <c r="SO207" s="102"/>
      <c r="SP207" s="102"/>
      <c r="SQ207" s="102"/>
      <c r="SR207" s="102"/>
      <c r="SS207" s="102"/>
      <c r="ST207" s="102"/>
      <c r="SU207" s="102"/>
      <c r="SV207" s="102"/>
      <c r="SW207" s="102"/>
      <c r="SX207" s="102"/>
      <c r="SY207" s="102"/>
      <c r="SZ207" s="102"/>
      <c r="TA207" s="102"/>
      <c r="TB207" s="102"/>
      <c r="TC207" s="102"/>
      <c r="TD207" s="102"/>
      <c r="TE207" s="102"/>
      <c r="TF207" s="102"/>
      <c r="TG207" s="102"/>
      <c r="TH207" s="102"/>
      <c r="TI207" s="102"/>
      <c r="TJ207" s="102"/>
      <c r="TK207" s="102"/>
      <c r="TL207" s="102"/>
      <c r="TM207" s="102"/>
      <c r="TN207" s="102"/>
      <c r="TO207" s="102"/>
      <c r="TP207" s="102"/>
      <c r="TQ207" s="102"/>
      <c r="TR207" s="102"/>
      <c r="TS207" s="102"/>
      <c r="TT207" s="102"/>
      <c r="TU207" s="102"/>
      <c r="TV207" s="102"/>
      <c r="TW207" s="102"/>
      <c r="TX207" s="102"/>
      <c r="TY207" s="102"/>
      <c r="TZ207" s="102"/>
      <c r="UA207" s="102"/>
      <c r="UB207" s="102"/>
      <c r="UC207" s="102"/>
      <c r="UD207" s="102"/>
      <c r="UE207" s="102"/>
      <c r="UF207" s="102"/>
      <c r="UG207" s="102"/>
      <c r="UH207" s="102"/>
      <c r="UI207" s="102"/>
      <c r="UJ207" s="102"/>
      <c r="UK207" s="102"/>
      <c r="UL207" s="102"/>
      <c r="UM207" s="102"/>
      <c r="UN207" s="102"/>
      <c r="UO207" s="102"/>
      <c r="UP207" s="102"/>
      <c r="UQ207" s="102"/>
      <c r="UR207" s="102"/>
      <c r="US207" s="102"/>
      <c r="UT207" s="102"/>
      <c r="UU207" s="102"/>
      <c r="UV207" s="102"/>
      <c r="UW207" s="102"/>
      <c r="UX207" s="102"/>
      <c r="UY207" s="102"/>
      <c r="UZ207" s="102"/>
      <c r="VA207" s="102"/>
      <c r="VB207" s="102"/>
      <c r="VC207" s="102"/>
      <c r="VD207" s="102"/>
      <c r="VE207" s="102"/>
      <c r="VF207" s="102"/>
      <c r="VG207" s="102"/>
      <c r="VH207" s="102"/>
      <c r="VI207" s="102"/>
      <c r="VJ207" s="102"/>
      <c r="VK207" s="102"/>
      <c r="VL207" s="102"/>
      <c r="VM207" s="102"/>
      <c r="VN207" s="102"/>
      <c r="VO207" s="102"/>
      <c r="VP207" s="102"/>
      <c r="VQ207" s="102"/>
      <c r="VR207" s="102"/>
      <c r="VS207" s="102"/>
      <c r="VT207" s="102"/>
      <c r="VU207" s="102"/>
      <c r="VV207" s="102"/>
      <c r="VW207" s="102"/>
      <c r="VX207" s="102"/>
      <c r="VY207" s="102"/>
      <c r="VZ207" s="102"/>
      <c r="WA207" s="102"/>
      <c r="WB207" s="102"/>
      <c r="WC207" s="102"/>
      <c r="WD207" s="102"/>
      <c r="WE207" s="102"/>
      <c r="WF207" s="102"/>
      <c r="WG207" s="102"/>
      <c r="WH207" s="102"/>
      <c r="WI207" s="102"/>
      <c r="WJ207" s="102"/>
      <c r="WK207" s="102"/>
      <c r="WL207" s="102"/>
      <c r="WM207" s="102"/>
      <c r="WN207" s="102"/>
      <c r="WO207" s="102"/>
      <c r="WP207" s="102"/>
      <c r="WQ207" s="102"/>
      <c r="WR207" s="102"/>
      <c r="WS207" s="102"/>
      <c r="WT207" s="102"/>
      <c r="WU207" s="102"/>
      <c r="WV207" s="102"/>
      <c r="WW207" s="102"/>
      <c r="WX207" s="102"/>
      <c r="WY207" s="102"/>
      <c r="WZ207" s="102"/>
      <c r="XA207" s="102"/>
      <c r="XB207" s="102"/>
      <c r="XC207" s="102"/>
      <c r="XD207" s="102"/>
      <c r="XE207" s="102"/>
      <c r="XF207" s="102"/>
      <c r="XG207" s="102"/>
      <c r="XH207" s="102"/>
      <c r="XI207" s="102"/>
      <c r="XJ207" s="102"/>
      <c r="XK207" s="102"/>
      <c r="XL207" s="102"/>
      <c r="XM207" s="102"/>
      <c r="XN207" s="102"/>
      <c r="XO207" s="102"/>
      <c r="XP207" s="102"/>
      <c r="XQ207" s="102"/>
      <c r="XR207" s="102"/>
      <c r="XS207" s="102"/>
      <c r="XT207" s="102"/>
      <c r="XU207" s="102"/>
      <c r="XV207" s="102"/>
      <c r="XW207" s="102"/>
      <c r="XX207" s="102"/>
      <c r="XY207" s="102"/>
      <c r="XZ207" s="102"/>
      <c r="YA207" s="102"/>
      <c r="YB207" s="102"/>
      <c r="YC207" s="102"/>
      <c r="YD207" s="102"/>
      <c r="YE207" s="102"/>
      <c r="YF207" s="102"/>
      <c r="YG207" s="102"/>
      <c r="YH207" s="102"/>
      <c r="YI207" s="102"/>
      <c r="YJ207" s="102"/>
      <c r="YK207" s="102"/>
      <c r="YL207" s="102"/>
      <c r="YM207" s="102"/>
      <c r="YN207" s="102"/>
      <c r="YO207" s="102"/>
      <c r="YP207" s="102"/>
      <c r="YQ207" s="102"/>
      <c r="YR207" s="102"/>
      <c r="YS207" s="102"/>
      <c r="YT207" s="102"/>
      <c r="YU207" s="102"/>
      <c r="YV207" s="102"/>
      <c r="YW207" s="102"/>
      <c r="YX207" s="102"/>
      <c r="YY207" s="102"/>
      <c r="YZ207" s="102"/>
      <c r="ZA207" s="102"/>
      <c r="ZB207" s="102"/>
      <c r="ZC207" s="102"/>
      <c r="ZD207" s="102"/>
      <c r="ZE207" s="102"/>
      <c r="ZF207" s="102"/>
      <c r="ZG207" s="102"/>
      <c r="ZH207" s="102"/>
      <c r="ZI207" s="102"/>
      <c r="ZJ207" s="102"/>
      <c r="ZK207" s="102"/>
      <c r="ZL207" s="102"/>
      <c r="ZM207" s="102"/>
      <c r="ZN207" s="102"/>
      <c r="ZO207" s="102"/>
      <c r="ZP207" s="102"/>
      <c r="ZQ207" s="102"/>
      <c r="ZR207" s="102"/>
      <c r="ZS207" s="102"/>
      <c r="ZT207" s="102"/>
      <c r="ZU207" s="102"/>
      <c r="ZV207" s="102"/>
      <c r="ZW207" s="102"/>
      <c r="ZX207" s="102"/>
      <c r="ZY207" s="102"/>
      <c r="ZZ207" s="102"/>
      <c r="AAA207" s="102"/>
      <c r="AAB207" s="102"/>
      <c r="AAC207" s="102"/>
      <c r="AAD207" s="102"/>
      <c r="AAE207" s="102"/>
      <c r="AAF207" s="102"/>
      <c r="AAG207" s="102"/>
      <c r="AAH207" s="102"/>
      <c r="AAI207" s="102"/>
      <c r="AAJ207" s="102"/>
      <c r="AAK207" s="102"/>
      <c r="AAL207" s="102"/>
      <c r="AAM207" s="102"/>
      <c r="AAN207" s="102"/>
      <c r="AAO207" s="102"/>
      <c r="AAP207" s="102"/>
      <c r="AAQ207" s="102"/>
      <c r="AAR207" s="102"/>
      <c r="AAS207" s="102"/>
      <c r="AAT207" s="102"/>
      <c r="AAU207" s="102"/>
      <c r="AAV207" s="102"/>
      <c r="AAW207" s="102"/>
      <c r="AAX207" s="102"/>
      <c r="AAY207" s="102"/>
      <c r="AAZ207" s="102"/>
      <c r="ABA207" s="102"/>
      <c r="ABB207" s="102"/>
      <c r="ABC207" s="102"/>
      <c r="ABD207" s="102"/>
      <c r="ABE207" s="102"/>
      <c r="ABF207" s="102"/>
      <c r="ABG207" s="102"/>
      <c r="ABH207" s="102"/>
      <c r="ABI207" s="102"/>
      <c r="ABJ207" s="102"/>
      <c r="ABK207" s="102"/>
      <c r="ABL207" s="102"/>
      <c r="ABM207" s="102"/>
      <c r="ABN207" s="102"/>
      <c r="ABO207" s="102"/>
      <c r="ABP207" s="102"/>
      <c r="ABQ207" s="102"/>
      <c r="ABR207" s="102"/>
      <c r="ABS207" s="102"/>
      <c r="ABT207" s="102"/>
      <c r="ABU207" s="102"/>
      <c r="ABV207" s="102"/>
      <c r="ABW207" s="102"/>
      <c r="ABX207" s="102"/>
      <c r="ABY207" s="102"/>
      <c r="ABZ207" s="102"/>
      <c r="ACA207" s="102"/>
      <c r="ACB207" s="102"/>
      <c r="ACC207" s="102"/>
      <c r="ACD207" s="102"/>
      <c r="ACE207" s="102"/>
      <c r="ACF207" s="102"/>
      <c r="ACG207" s="102"/>
      <c r="ACH207" s="102"/>
      <c r="ACI207" s="102"/>
      <c r="ACJ207" s="102"/>
      <c r="ACK207" s="102"/>
      <c r="ACL207" s="102"/>
      <c r="ACM207" s="102"/>
      <c r="ACN207" s="102"/>
      <c r="ACO207" s="102"/>
      <c r="ACP207" s="102"/>
      <c r="ACQ207" s="102"/>
      <c r="ACR207" s="102"/>
      <c r="ACS207" s="102"/>
      <c r="ACT207" s="102"/>
      <c r="ACU207" s="102"/>
      <c r="ACV207" s="102"/>
      <c r="ACW207" s="102"/>
      <c r="ACX207" s="102"/>
      <c r="ACY207" s="102"/>
      <c r="ACZ207" s="102"/>
      <c r="ADA207" s="102"/>
      <c r="ADB207" s="102"/>
      <c r="ADC207" s="102"/>
      <c r="ADD207" s="102"/>
      <c r="ADE207" s="102"/>
      <c r="ADF207" s="102"/>
      <c r="ADG207" s="102"/>
      <c r="ADH207" s="102"/>
      <c r="ADI207" s="102"/>
      <c r="ADJ207" s="102"/>
      <c r="ADK207" s="102"/>
      <c r="ADL207" s="102"/>
      <c r="ADM207" s="102"/>
      <c r="ADN207" s="102"/>
      <c r="ADO207" s="102"/>
      <c r="ADP207" s="102"/>
      <c r="ADQ207" s="102"/>
      <c r="ADR207" s="102"/>
      <c r="ADS207" s="102"/>
      <c r="ADT207" s="102"/>
      <c r="ADU207" s="102"/>
      <c r="ADV207" s="102"/>
      <c r="ADW207" s="102"/>
      <c r="ADX207" s="102"/>
      <c r="ADY207" s="102"/>
      <c r="ADZ207" s="102"/>
      <c r="AEA207" s="102"/>
      <c r="AEB207" s="102"/>
      <c r="AEC207" s="102"/>
      <c r="AED207" s="102"/>
      <c r="AEE207" s="102"/>
      <c r="AEF207" s="102"/>
      <c r="AEG207" s="102"/>
      <c r="AEH207" s="102"/>
      <c r="AEI207" s="102"/>
      <c r="AEJ207" s="102"/>
      <c r="AEK207" s="102"/>
      <c r="AEL207" s="102"/>
      <c r="AEM207" s="102"/>
      <c r="AEN207" s="102"/>
      <c r="AEO207" s="102"/>
      <c r="AEP207" s="102"/>
      <c r="AEQ207" s="102"/>
      <c r="AER207" s="102"/>
      <c r="AES207" s="102"/>
      <c r="AET207" s="102"/>
      <c r="AEU207" s="102"/>
      <c r="AEV207" s="102"/>
      <c r="AEW207" s="102"/>
      <c r="AEX207" s="102"/>
      <c r="AEY207" s="102"/>
      <c r="AEZ207" s="102"/>
      <c r="AFA207" s="102"/>
      <c r="AFB207" s="102"/>
      <c r="AFC207" s="102"/>
      <c r="AFD207" s="102"/>
      <c r="AFE207" s="102"/>
      <c r="AFF207" s="102"/>
      <c r="AFG207" s="102"/>
      <c r="AFH207" s="102"/>
      <c r="AFI207" s="102"/>
      <c r="AFJ207" s="102"/>
      <c r="AFK207" s="102"/>
      <c r="AFL207" s="102"/>
      <c r="AFM207" s="102"/>
      <c r="AFN207" s="102"/>
      <c r="AFO207" s="102"/>
      <c r="AFP207" s="102"/>
      <c r="AFQ207" s="102"/>
      <c r="AFR207" s="102"/>
      <c r="AFS207" s="102"/>
      <c r="AFT207" s="102"/>
      <c r="AFU207" s="102"/>
      <c r="AFV207" s="102"/>
      <c r="AFW207" s="102"/>
      <c r="AFX207" s="102"/>
      <c r="AFY207" s="102"/>
      <c r="AFZ207" s="102"/>
      <c r="AGA207" s="102"/>
      <c r="AGB207" s="102"/>
      <c r="AGC207" s="102"/>
      <c r="AGD207" s="102"/>
      <c r="AGE207" s="102"/>
      <c r="AGF207" s="102"/>
      <c r="AGG207" s="102"/>
      <c r="AGH207" s="102"/>
      <c r="AGI207" s="102"/>
      <c r="AGJ207" s="102"/>
      <c r="AGK207" s="102"/>
      <c r="AGL207" s="102"/>
      <c r="AGM207" s="102"/>
      <c r="AGN207" s="102"/>
      <c r="AGO207" s="102"/>
      <c r="AGP207" s="102"/>
      <c r="AGQ207" s="102"/>
      <c r="AGR207" s="102"/>
      <c r="AGS207" s="102"/>
      <c r="AGT207" s="102"/>
      <c r="AGU207" s="102"/>
      <c r="AGV207" s="102"/>
      <c r="AGW207" s="102"/>
      <c r="AGX207" s="102"/>
      <c r="AGY207" s="102"/>
      <c r="AGZ207" s="102"/>
      <c r="AHA207" s="102"/>
      <c r="AHB207" s="102"/>
      <c r="AHC207" s="102"/>
      <c r="AHD207" s="102"/>
      <c r="AHE207" s="102"/>
      <c r="AHF207" s="102"/>
      <c r="AHG207" s="102"/>
      <c r="AHH207" s="102"/>
      <c r="AHI207" s="102"/>
      <c r="AHJ207" s="102"/>
      <c r="AHK207" s="102"/>
      <c r="AHL207" s="102"/>
      <c r="AHM207" s="102"/>
      <c r="AHN207" s="102"/>
      <c r="AHO207" s="102"/>
      <c r="AHP207" s="102"/>
      <c r="AHQ207" s="102"/>
      <c r="AHR207" s="102"/>
      <c r="AHS207" s="102"/>
      <c r="AHT207" s="102"/>
      <c r="AHU207" s="102"/>
      <c r="AHV207" s="102"/>
      <c r="AHW207" s="102"/>
      <c r="AHX207" s="102"/>
      <c r="AHY207" s="102"/>
      <c r="AHZ207" s="102"/>
      <c r="AIA207" s="102"/>
      <c r="AIB207" s="102"/>
      <c r="AIC207" s="102"/>
      <c r="AID207" s="102"/>
      <c r="AIE207" s="102"/>
      <c r="AIF207" s="102"/>
      <c r="AIG207" s="102"/>
      <c r="AIH207" s="102"/>
      <c r="AII207" s="102"/>
      <c r="AIJ207" s="102"/>
      <c r="AIK207" s="102"/>
      <c r="AIL207" s="102"/>
      <c r="AIM207" s="102"/>
      <c r="AIN207" s="102"/>
      <c r="AIO207" s="102"/>
      <c r="AIP207" s="102"/>
      <c r="AIQ207" s="102"/>
      <c r="AIR207" s="102"/>
      <c r="AIS207" s="102"/>
      <c r="AIT207" s="102"/>
      <c r="AIU207" s="102"/>
      <c r="AIV207" s="102"/>
      <c r="AIW207" s="102"/>
      <c r="AIX207" s="102"/>
      <c r="AIY207" s="102"/>
      <c r="AIZ207" s="102"/>
      <c r="AJA207" s="102"/>
      <c r="AJB207" s="102"/>
      <c r="AJC207" s="102"/>
      <c r="AJD207" s="102"/>
      <c r="AJE207" s="102"/>
      <c r="AJF207" s="102"/>
      <c r="AJG207" s="102"/>
      <c r="AJH207" s="102"/>
      <c r="AJI207" s="102"/>
      <c r="AJJ207" s="102"/>
      <c r="AJK207" s="102"/>
      <c r="AJL207" s="102"/>
      <c r="AJM207" s="102"/>
      <c r="AJN207" s="102"/>
      <c r="AJO207" s="102"/>
      <c r="AJP207" s="102"/>
      <c r="AJQ207" s="102"/>
      <c r="AJR207" s="102"/>
      <c r="AJS207" s="102"/>
      <c r="AJT207" s="102"/>
      <c r="AJU207" s="102"/>
      <c r="AJV207" s="102"/>
      <c r="AJW207" s="102"/>
      <c r="AJX207" s="102"/>
      <c r="AJY207" s="102"/>
      <c r="AJZ207" s="102"/>
      <c r="AKA207" s="102"/>
      <c r="AKB207" s="102"/>
      <c r="AKC207" s="102"/>
      <c r="AKD207" s="102"/>
      <c r="AKE207" s="102"/>
      <c r="AKF207" s="102"/>
      <c r="AKG207" s="102"/>
      <c r="AKH207" s="102"/>
      <c r="AKI207" s="102"/>
      <c r="AKJ207" s="102"/>
      <c r="AKK207" s="102"/>
      <c r="AKL207" s="102"/>
      <c r="AKM207" s="102"/>
      <c r="AKN207" s="102"/>
      <c r="AKO207" s="102"/>
      <c r="AKP207" s="102"/>
      <c r="AKQ207" s="102"/>
      <c r="AKR207" s="102"/>
      <c r="AKS207" s="102"/>
      <c r="AKT207" s="102"/>
      <c r="AKU207" s="102"/>
      <c r="AKV207" s="102"/>
      <c r="AKW207" s="102"/>
      <c r="AKX207" s="102"/>
      <c r="AKY207" s="102"/>
      <c r="AKZ207" s="102"/>
      <c r="ALA207" s="102"/>
      <c r="ALB207" s="102"/>
      <c r="ALC207" s="102"/>
      <c r="ALD207" s="102"/>
      <c r="ALE207" s="102"/>
      <c r="ALF207" s="102"/>
      <c r="ALG207" s="102"/>
      <c r="ALH207" s="102"/>
      <c r="ALI207" s="102"/>
      <c r="ALJ207" s="102"/>
      <c r="ALK207" s="102"/>
      <c r="ALL207" s="102"/>
      <c r="ALM207" s="102"/>
      <c r="ALN207" s="102"/>
      <c r="ALO207" s="102"/>
      <c r="ALP207" s="102"/>
      <c r="ALQ207" s="102"/>
      <c r="ALR207" s="102"/>
      <c r="ALS207" s="102"/>
      <c r="ALT207" s="102"/>
      <c r="ALU207" s="102"/>
      <c r="ALV207" s="102"/>
      <c r="ALW207" s="102"/>
      <c r="ALX207" s="102"/>
      <c r="ALY207" s="102"/>
      <c r="ALZ207" s="102"/>
      <c r="AMA207" s="102"/>
      <c r="AMB207" s="102"/>
      <c r="AMC207" s="102"/>
      <c r="AMD207" s="102"/>
      <c r="AME207" s="102"/>
      <c r="AMF207" s="102"/>
      <c r="AMG207" s="102"/>
      <c r="AMH207" s="102"/>
      <c r="AMI207" s="102"/>
      <c r="AMJ207" s="102"/>
      <c r="AMK207" s="102"/>
      <c r="AML207" s="102"/>
      <c r="AMM207" s="102"/>
      <c r="AMN207" s="102"/>
      <c r="AMO207" s="102"/>
      <c r="AMP207" s="102"/>
      <c r="AMQ207" s="102"/>
      <c r="AMR207" s="102"/>
      <c r="AMS207" s="102"/>
      <c r="AMT207" s="102"/>
      <c r="AMU207" s="102"/>
      <c r="AMV207" s="102"/>
      <c r="AMW207" s="102"/>
      <c r="AMX207" s="102"/>
      <c r="AMY207" s="102"/>
      <c r="AMZ207" s="102"/>
      <c r="ANA207" s="102"/>
      <c r="ANB207" s="102"/>
      <c r="ANC207" s="102"/>
      <c r="AND207" s="102"/>
      <c r="ANE207" s="102"/>
      <c r="ANF207" s="102"/>
      <c r="ANG207" s="102"/>
      <c r="ANH207" s="102"/>
      <c r="ANI207" s="102"/>
      <c r="ANJ207" s="102"/>
      <c r="ANK207" s="102"/>
      <c r="ANL207" s="102"/>
      <c r="ANM207" s="102"/>
      <c r="ANN207" s="102"/>
      <c r="ANO207" s="102"/>
      <c r="ANP207" s="102"/>
      <c r="ANQ207" s="102"/>
      <c r="ANR207" s="102"/>
      <c r="ANS207" s="102"/>
      <c r="ANT207" s="102"/>
      <c r="ANU207" s="102"/>
      <c r="ANV207" s="102"/>
      <c r="ANW207" s="102"/>
      <c r="ANX207" s="102"/>
      <c r="ANY207" s="102"/>
      <c r="ANZ207" s="102"/>
      <c r="AOA207" s="102"/>
      <c r="AOB207" s="102"/>
      <c r="AOC207" s="102"/>
      <c r="AOD207" s="102"/>
      <c r="AOE207" s="102"/>
      <c r="AOF207" s="102"/>
      <c r="AOG207" s="102"/>
      <c r="AOH207" s="102"/>
      <c r="AOI207" s="102"/>
      <c r="AOJ207" s="102"/>
      <c r="AOK207" s="102"/>
      <c r="AOL207" s="102"/>
      <c r="AOM207" s="102"/>
      <c r="AON207" s="102"/>
      <c r="AOO207" s="102"/>
      <c r="AOP207" s="102"/>
      <c r="AOQ207" s="102"/>
      <c r="AOR207" s="102"/>
      <c r="AOS207" s="102"/>
      <c r="AOT207" s="102"/>
      <c r="AOU207" s="102"/>
      <c r="AOV207" s="102"/>
      <c r="AOW207" s="102"/>
      <c r="AOX207" s="102"/>
      <c r="AOY207" s="102"/>
      <c r="AOZ207" s="102"/>
      <c r="APA207" s="102"/>
      <c r="APB207" s="102"/>
      <c r="APC207" s="102"/>
      <c r="APD207" s="102"/>
      <c r="APE207" s="102"/>
      <c r="APF207" s="102"/>
      <c r="APG207" s="102"/>
      <c r="APH207" s="102"/>
      <c r="API207" s="102"/>
      <c r="APJ207" s="102"/>
      <c r="APK207" s="102"/>
      <c r="APL207" s="102"/>
      <c r="APM207" s="102"/>
      <c r="APN207" s="102"/>
      <c r="APO207" s="102"/>
      <c r="APP207" s="102"/>
      <c r="APQ207" s="102"/>
      <c r="APR207" s="102"/>
      <c r="APS207" s="102"/>
      <c r="APT207" s="102"/>
      <c r="APU207" s="102"/>
      <c r="APV207" s="102"/>
      <c r="APW207" s="102"/>
      <c r="APX207" s="102"/>
      <c r="APY207" s="102"/>
      <c r="APZ207" s="102"/>
      <c r="AQA207" s="102"/>
      <c r="AQB207" s="102"/>
      <c r="AQC207" s="102"/>
      <c r="AQD207" s="102"/>
      <c r="AQE207" s="102"/>
      <c r="AQF207" s="102"/>
      <c r="AQG207" s="102"/>
      <c r="AQH207" s="102"/>
      <c r="AQI207" s="102"/>
      <c r="AQJ207" s="102"/>
      <c r="AQK207" s="102"/>
      <c r="AQL207" s="102"/>
      <c r="AQM207" s="102"/>
      <c r="AQN207" s="102"/>
      <c r="AQO207" s="102"/>
      <c r="AQP207" s="102"/>
      <c r="AQQ207" s="102"/>
      <c r="AQR207" s="102"/>
      <c r="AQS207" s="102"/>
      <c r="AQT207" s="102"/>
      <c r="AQU207" s="102"/>
      <c r="AQV207" s="102"/>
      <c r="AQW207" s="102"/>
      <c r="AQX207" s="102"/>
      <c r="AQY207" s="102"/>
      <c r="AQZ207" s="102"/>
      <c r="ARA207" s="102"/>
      <c r="ARB207" s="102"/>
      <c r="ARC207" s="102"/>
      <c r="ARD207" s="102"/>
      <c r="ARE207" s="102"/>
      <c r="ARF207" s="102"/>
      <c r="ARG207" s="102"/>
      <c r="ARH207" s="102"/>
      <c r="ARI207" s="102"/>
      <c r="ARJ207" s="102"/>
      <c r="ARK207" s="102"/>
      <c r="ARL207" s="102"/>
      <c r="ARM207" s="102"/>
      <c r="ARN207" s="102"/>
      <c r="ARO207" s="102"/>
      <c r="ARP207" s="102"/>
      <c r="ARQ207" s="102"/>
      <c r="ARR207" s="102"/>
      <c r="ARS207" s="102"/>
      <c r="ART207" s="102"/>
      <c r="ARU207" s="102"/>
      <c r="ARV207" s="102"/>
      <c r="ARW207" s="102"/>
      <c r="ARX207" s="102"/>
      <c r="ARY207" s="102"/>
      <c r="ARZ207" s="102"/>
      <c r="ASA207" s="102"/>
      <c r="ASB207" s="102"/>
      <c r="ASC207" s="102"/>
      <c r="ASD207" s="102"/>
      <c r="ASE207" s="102"/>
      <c r="ASF207" s="102"/>
      <c r="ASG207" s="102"/>
      <c r="ASH207" s="102"/>
      <c r="ASI207" s="102"/>
      <c r="ASJ207" s="102"/>
      <c r="ASK207" s="102"/>
      <c r="ASL207" s="102"/>
      <c r="ASM207" s="102"/>
      <c r="ASN207" s="102"/>
      <c r="ASO207" s="102"/>
      <c r="ASP207" s="102"/>
      <c r="ASQ207" s="102"/>
      <c r="ASR207" s="102"/>
      <c r="ASS207" s="102"/>
      <c r="AST207" s="102"/>
      <c r="ASU207" s="102"/>
      <c r="ASV207" s="102"/>
      <c r="ASW207" s="102"/>
      <c r="ASX207" s="102"/>
      <c r="ASY207" s="102"/>
      <c r="ASZ207" s="102"/>
      <c r="ATA207" s="102"/>
      <c r="ATB207" s="102"/>
      <c r="ATC207" s="102"/>
      <c r="ATD207" s="102"/>
      <c r="ATE207" s="102"/>
      <c r="ATF207" s="102"/>
      <c r="ATG207" s="102"/>
      <c r="ATH207" s="102"/>
      <c r="ATI207" s="102"/>
      <c r="ATJ207" s="102"/>
      <c r="ATK207" s="102"/>
      <c r="ATL207" s="102"/>
      <c r="ATM207" s="102"/>
      <c r="ATN207" s="102"/>
      <c r="ATO207" s="102"/>
      <c r="ATP207" s="102"/>
      <c r="ATQ207" s="102"/>
      <c r="ATR207" s="102"/>
      <c r="ATS207" s="102"/>
      <c r="ATT207" s="102"/>
      <c r="ATU207" s="102"/>
      <c r="ATV207" s="102"/>
      <c r="ATW207" s="102"/>
      <c r="ATX207" s="102"/>
      <c r="ATY207" s="102"/>
      <c r="ATZ207" s="102"/>
      <c r="AUA207" s="102"/>
      <c r="AUB207" s="102"/>
      <c r="AUC207" s="102"/>
      <c r="AUD207" s="102"/>
      <c r="AUE207" s="102"/>
      <c r="AUF207" s="102"/>
      <c r="AUG207" s="102"/>
      <c r="AUH207" s="102"/>
      <c r="AUI207" s="102"/>
      <c r="AUJ207" s="102"/>
      <c r="AUK207" s="102"/>
      <c r="AUL207" s="102"/>
      <c r="AUM207" s="102"/>
      <c r="AUN207" s="102"/>
      <c r="AUO207" s="102"/>
      <c r="AUP207" s="102"/>
      <c r="AUQ207" s="102"/>
      <c r="AUR207" s="102"/>
      <c r="AUS207" s="102"/>
      <c r="AUT207" s="102"/>
      <c r="AUU207" s="102"/>
      <c r="AUV207" s="102"/>
      <c r="AUW207" s="102"/>
      <c r="AUX207" s="102"/>
      <c r="AUY207" s="102"/>
      <c r="AUZ207" s="102"/>
      <c r="AVA207" s="102"/>
      <c r="AVB207" s="102"/>
      <c r="AVC207" s="102"/>
      <c r="AVD207" s="102"/>
      <c r="AVE207" s="102"/>
      <c r="AVF207" s="102"/>
      <c r="AVG207" s="102"/>
      <c r="AVH207" s="102"/>
      <c r="AVI207" s="102"/>
      <c r="AVJ207" s="102"/>
      <c r="AVK207" s="102"/>
      <c r="AVL207" s="102"/>
      <c r="AVM207" s="102"/>
      <c r="AVN207" s="102"/>
      <c r="AVO207" s="102"/>
      <c r="AVP207" s="102"/>
      <c r="AVQ207" s="102"/>
      <c r="AVR207" s="102"/>
      <c r="AVS207" s="102"/>
      <c r="AVT207" s="102"/>
      <c r="AVU207" s="102"/>
      <c r="AVV207" s="102"/>
      <c r="AVW207" s="102"/>
      <c r="AVX207" s="102"/>
      <c r="AVY207" s="102"/>
      <c r="AVZ207" s="102"/>
      <c r="AWA207" s="102"/>
      <c r="AWB207" s="102"/>
      <c r="AWC207" s="102"/>
      <c r="AWD207" s="102"/>
      <c r="AWE207" s="102"/>
      <c r="AWF207" s="102"/>
      <c r="AWG207" s="102"/>
      <c r="AWH207" s="102"/>
      <c r="AWI207" s="102"/>
      <c r="AWJ207" s="102"/>
      <c r="AWK207" s="102"/>
      <c r="AWL207" s="102"/>
      <c r="AWM207" s="102"/>
      <c r="AWN207" s="102"/>
      <c r="AWO207" s="102"/>
      <c r="AWP207" s="102"/>
      <c r="AWQ207" s="102"/>
      <c r="AWR207" s="102"/>
      <c r="AWS207" s="102"/>
      <c r="AWT207" s="102"/>
      <c r="AWU207" s="102"/>
      <c r="AWV207" s="102"/>
      <c r="AWW207" s="102"/>
      <c r="AWX207" s="102"/>
      <c r="AWY207" s="102"/>
      <c r="AWZ207" s="102"/>
      <c r="AXA207" s="102"/>
      <c r="AXB207" s="102"/>
      <c r="AXC207" s="102"/>
      <c r="AXD207" s="102"/>
      <c r="AXE207" s="102"/>
      <c r="AXF207" s="102"/>
      <c r="AXG207" s="102"/>
      <c r="AXH207" s="102"/>
      <c r="AXI207" s="102"/>
      <c r="AXJ207" s="102"/>
      <c r="AXK207" s="102"/>
      <c r="AXL207" s="102"/>
      <c r="AXM207" s="102"/>
      <c r="AXN207" s="102"/>
      <c r="AXO207" s="102"/>
      <c r="AXP207" s="102"/>
      <c r="AXQ207" s="102"/>
      <c r="AXR207" s="102"/>
      <c r="AXS207" s="102"/>
      <c r="AXT207" s="102"/>
      <c r="AXU207" s="102"/>
      <c r="AXV207" s="102"/>
      <c r="AXW207" s="102"/>
      <c r="AXX207" s="102"/>
      <c r="AXY207" s="102"/>
      <c r="AXZ207" s="102"/>
      <c r="AYA207" s="102"/>
      <c r="AYB207" s="102"/>
      <c r="AYC207" s="102"/>
      <c r="AYD207" s="102"/>
      <c r="AYE207" s="102"/>
      <c r="AYF207" s="102"/>
      <c r="AYG207" s="102"/>
      <c r="AYH207" s="102"/>
      <c r="AYI207" s="102"/>
      <c r="AYJ207" s="102"/>
      <c r="AYK207" s="102"/>
      <c r="AYL207" s="102"/>
      <c r="AYM207" s="102"/>
      <c r="AYN207" s="102"/>
      <c r="AYO207" s="102"/>
      <c r="AYP207" s="102"/>
      <c r="AYQ207" s="102"/>
      <c r="AYR207" s="102"/>
      <c r="AYS207" s="102"/>
      <c r="AYT207" s="102"/>
      <c r="AYU207" s="102"/>
      <c r="AYV207" s="102"/>
      <c r="AYW207" s="102"/>
      <c r="AYX207" s="102"/>
      <c r="AYY207" s="102"/>
      <c r="AYZ207" s="102"/>
      <c r="AZA207" s="102"/>
      <c r="AZB207" s="102"/>
      <c r="AZC207" s="102"/>
      <c r="AZD207" s="102"/>
      <c r="AZE207" s="102"/>
      <c r="AZF207" s="102"/>
      <c r="AZG207" s="102"/>
      <c r="AZH207" s="102"/>
      <c r="AZI207" s="102"/>
      <c r="AZJ207" s="102"/>
      <c r="AZK207" s="102"/>
      <c r="AZL207" s="102"/>
      <c r="AZM207" s="102"/>
      <c r="AZN207" s="102"/>
      <c r="AZO207" s="102"/>
      <c r="AZP207" s="102"/>
      <c r="AZQ207" s="102"/>
      <c r="AZR207" s="102"/>
      <c r="AZS207" s="102"/>
      <c r="AZT207" s="102"/>
      <c r="AZU207" s="102"/>
      <c r="AZV207" s="102"/>
      <c r="AZW207" s="102"/>
      <c r="AZX207" s="102"/>
      <c r="AZY207" s="102"/>
      <c r="AZZ207" s="102"/>
      <c r="BAA207" s="102"/>
      <c r="BAB207" s="102"/>
      <c r="BAC207" s="102"/>
      <c r="BAD207" s="102"/>
      <c r="BAE207" s="102"/>
      <c r="BAF207" s="102"/>
      <c r="BAG207" s="102"/>
      <c r="BAH207" s="102"/>
      <c r="BAI207" s="102"/>
      <c r="BAJ207" s="102"/>
      <c r="BAK207" s="102"/>
      <c r="BAL207" s="102"/>
      <c r="BAM207" s="102"/>
      <c r="BAN207" s="102"/>
      <c r="BAO207" s="102"/>
      <c r="BAP207" s="102"/>
      <c r="BAQ207" s="102"/>
      <c r="BAR207" s="102"/>
      <c r="BAS207" s="102"/>
      <c r="BAT207" s="102"/>
      <c r="BAU207" s="102"/>
      <c r="BAV207" s="102"/>
      <c r="BAW207" s="102"/>
      <c r="BAX207" s="102"/>
      <c r="BAY207" s="102"/>
      <c r="BAZ207" s="102"/>
      <c r="BBA207" s="102"/>
      <c r="BBB207" s="102"/>
      <c r="BBC207" s="102"/>
      <c r="BBD207" s="102"/>
      <c r="BBE207" s="102"/>
      <c r="BBF207" s="102"/>
      <c r="BBG207" s="102"/>
      <c r="BBH207" s="102"/>
      <c r="BBI207" s="102"/>
      <c r="BBJ207" s="102"/>
      <c r="BBK207" s="102"/>
      <c r="BBL207" s="102"/>
      <c r="BBM207" s="102"/>
      <c r="BBN207" s="102"/>
      <c r="BBO207" s="102"/>
      <c r="BBP207" s="102"/>
      <c r="BBQ207" s="102"/>
      <c r="BBR207" s="102"/>
      <c r="BBS207" s="102"/>
      <c r="BBT207" s="102"/>
      <c r="BBU207" s="102"/>
      <c r="BBV207" s="102"/>
      <c r="BBW207" s="102"/>
      <c r="BBX207" s="102"/>
      <c r="BBY207" s="102"/>
      <c r="BBZ207" s="102"/>
      <c r="BCA207" s="102"/>
      <c r="BCB207" s="102"/>
      <c r="BCC207" s="102"/>
      <c r="BCD207" s="102"/>
      <c r="BCE207" s="102"/>
      <c r="BCF207" s="102"/>
      <c r="BCG207" s="102"/>
      <c r="BCH207" s="102"/>
      <c r="BCI207" s="102"/>
      <c r="BCJ207" s="102"/>
      <c r="BCK207" s="102"/>
      <c r="BCL207" s="102"/>
      <c r="BCM207" s="102"/>
      <c r="BCN207" s="102"/>
      <c r="BCO207" s="102"/>
      <c r="BCP207" s="102"/>
      <c r="BCQ207" s="102"/>
      <c r="BCR207" s="102"/>
      <c r="BCS207" s="102"/>
      <c r="BCT207" s="102"/>
      <c r="BCU207" s="102"/>
      <c r="BCV207" s="102"/>
      <c r="BCW207" s="102"/>
      <c r="BCX207" s="102"/>
      <c r="BCY207" s="102"/>
      <c r="BCZ207" s="102"/>
      <c r="BDA207" s="102"/>
      <c r="BDB207" s="102"/>
      <c r="BDC207" s="102"/>
      <c r="BDD207" s="102"/>
      <c r="BDE207" s="102"/>
      <c r="BDF207" s="102"/>
      <c r="BDG207" s="102"/>
      <c r="BDH207" s="102"/>
      <c r="BDI207" s="102"/>
      <c r="BDJ207" s="102"/>
      <c r="BDK207" s="102"/>
      <c r="BDL207" s="102"/>
      <c r="BDM207" s="102"/>
      <c r="BDN207" s="102"/>
      <c r="BDO207" s="102"/>
      <c r="BDP207" s="102"/>
      <c r="BDQ207" s="102"/>
      <c r="BDR207" s="102"/>
      <c r="BDS207" s="102"/>
      <c r="BDT207" s="102"/>
      <c r="BDU207" s="102"/>
      <c r="BDV207" s="102"/>
      <c r="BDW207" s="102"/>
      <c r="BDX207" s="102"/>
      <c r="BDY207" s="102"/>
      <c r="BDZ207" s="102"/>
      <c r="BEA207" s="102"/>
      <c r="BEB207" s="102"/>
      <c r="BEC207" s="102"/>
      <c r="BED207" s="102"/>
      <c r="BEE207" s="102"/>
      <c r="BEF207" s="102"/>
      <c r="BEG207" s="102"/>
      <c r="BEH207" s="102"/>
      <c r="BEI207" s="102"/>
      <c r="BEJ207" s="102"/>
      <c r="BEK207" s="102"/>
      <c r="BEL207" s="102"/>
      <c r="BEM207" s="102"/>
      <c r="BEN207" s="102"/>
      <c r="BEO207" s="102"/>
      <c r="BEP207" s="102"/>
      <c r="BEQ207" s="102"/>
      <c r="BER207" s="102"/>
      <c r="BES207" s="102"/>
      <c r="BET207" s="102"/>
      <c r="BEU207" s="102"/>
      <c r="BEV207" s="102"/>
      <c r="BEW207" s="102"/>
      <c r="BEX207" s="102"/>
      <c r="BEY207" s="102"/>
      <c r="BEZ207" s="102"/>
      <c r="BFA207" s="102"/>
      <c r="BFB207" s="102"/>
      <c r="BFC207" s="102"/>
      <c r="BFD207" s="102"/>
      <c r="BFE207" s="102"/>
      <c r="BFF207" s="102"/>
      <c r="BFG207" s="102"/>
      <c r="BFH207" s="102"/>
      <c r="BFI207" s="102"/>
      <c r="BFJ207" s="102"/>
      <c r="BFK207" s="102"/>
      <c r="BFL207" s="102"/>
      <c r="BFM207" s="102"/>
      <c r="BFN207" s="102"/>
      <c r="BFO207" s="102"/>
      <c r="BFP207" s="102"/>
      <c r="BFQ207" s="102"/>
      <c r="BFR207" s="102"/>
      <c r="BFS207" s="102"/>
      <c r="BFT207" s="102"/>
      <c r="BFU207" s="102"/>
      <c r="BFV207" s="102"/>
      <c r="BFW207" s="102"/>
      <c r="BFX207" s="102"/>
      <c r="BFY207" s="102"/>
      <c r="BFZ207" s="102"/>
      <c r="BGA207" s="102"/>
      <c r="BGB207" s="102"/>
      <c r="BGC207" s="102"/>
      <c r="BGD207" s="102"/>
      <c r="BGE207" s="102"/>
      <c r="BGF207" s="102"/>
      <c r="BGG207" s="102"/>
      <c r="BGH207" s="102"/>
      <c r="BGI207" s="102"/>
      <c r="BGJ207" s="102"/>
      <c r="BGK207" s="102"/>
      <c r="BGL207" s="102"/>
      <c r="BGM207" s="102"/>
      <c r="BGN207" s="102"/>
      <c r="BGO207" s="102"/>
      <c r="BGP207" s="102"/>
      <c r="BGQ207" s="102"/>
      <c r="BGR207" s="102"/>
      <c r="BGS207" s="102"/>
      <c r="BGT207" s="102"/>
      <c r="BGU207" s="102"/>
      <c r="BGV207" s="102"/>
      <c r="BGW207" s="102"/>
      <c r="BGX207" s="102"/>
      <c r="BGY207" s="102"/>
      <c r="BGZ207" s="102"/>
      <c r="BHA207" s="102"/>
      <c r="BHB207" s="102"/>
      <c r="BHC207" s="102"/>
      <c r="BHD207" s="102"/>
      <c r="BHE207" s="102"/>
      <c r="BHF207" s="102"/>
      <c r="BHG207" s="102"/>
      <c r="BHH207" s="102"/>
      <c r="BHI207" s="102"/>
      <c r="BHJ207" s="102"/>
      <c r="BHK207" s="102"/>
      <c r="BHL207" s="102"/>
      <c r="BHM207" s="102"/>
      <c r="BHN207" s="102"/>
      <c r="BHO207" s="102"/>
      <c r="BHP207" s="102"/>
      <c r="BHQ207" s="102"/>
      <c r="BHR207" s="102"/>
      <c r="BHS207" s="102"/>
      <c r="BHT207" s="102"/>
      <c r="BHU207" s="102"/>
      <c r="BHV207" s="102"/>
      <c r="BHW207" s="102"/>
      <c r="BHX207" s="102"/>
      <c r="BHY207" s="102"/>
      <c r="BHZ207" s="102"/>
      <c r="BIA207" s="102"/>
      <c r="BIB207" s="102"/>
      <c r="BIC207" s="102"/>
      <c r="BID207" s="102"/>
      <c r="BIE207" s="102"/>
      <c r="BIF207" s="102"/>
      <c r="BIG207" s="102"/>
      <c r="BIH207" s="102"/>
      <c r="BII207" s="102"/>
      <c r="BIJ207" s="102"/>
      <c r="BIK207" s="102"/>
      <c r="BIL207" s="102"/>
      <c r="BIM207" s="102"/>
      <c r="BIN207" s="102"/>
      <c r="BIO207" s="102"/>
      <c r="BIP207" s="102"/>
      <c r="BIQ207" s="102"/>
      <c r="BIR207" s="102"/>
      <c r="BIS207" s="102"/>
      <c r="BIT207" s="102"/>
      <c r="BIU207" s="102"/>
      <c r="BIV207" s="102"/>
      <c r="BIW207" s="102"/>
      <c r="BIX207" s="102"/>
      <c r="BIY207" s="102"/>
      <c r="BIZ207" s="102"/>
      <c r="BJA207" s="102"/>
      <c r="BJB207" s="102"/>
      <c r="BJC207" s="102"/>
      <c r="BJD207" s="102"/>
      <c r="BJE207" s="102"/>
      <c r="BJF207" s="102"/>
      <c r="BJG207" s="102"/>
      <c r="BJH207" s="102"/>
      <c r="BJI207" s="102"/>
      <c r="BJJ207" s="102"/>
      <c r="BJK207" s="102"/>
      <c r="BJL207" s="102"/>
      <c r="BJM207" s="102"/>
      <c r="BJN207" s="102"/>
      <c r="BJO207" s="102"/>
      <c r="BJP207" s="102"/>
      <c r="BJQ207" s="102"/>
      <c r="BJR207" s="102"/>
      <c r="BJS207" s="102"/>
      <c r="BJT207" s="102"/>
      <c r="BJU207" s="102"/>
      <c r="BJV207" s="102"/>
      <c r="BJW207" s="102"/>
      <c r="BJX207" s="102"/>
      <c r="BJY207" s="102"/>
      <c r="BJZ207" s="102"/>
      <c r="BKA207" s="102"/>
      <c r="BKB207" s="102"/>
      <c r="BKC207" s="102"/>
      <c r="BKD207" s="102"/>
      <c r="BKE207" s="102"/>
      <c r="BKF207" s="102"/>
      <c r="BKG207" s="102"/>
      <c r="BKH207" s="102"/>
      <c r="BKI207" s="102"/>
      <c r="BKJ207" s="102"/>
      <c r="BKK207" s="102"/>
      <c r="BKL207" s="102"/>
      <c r="BKM207" s="102"/>
      <c r="BKN207" s="102"/>
      <c r="BKO207" s="102"/>
      <c r="BKP207" s="102"/>
      <c r="BKQ207" s="102"/>
      <c r="BKR207" s="102"/>
      <c r="BKS207" s="102"/>
      <c r="BKT207" s="102"/>
      <c r="BKU207" s="102"/>
      <c r="BKV207" s="102"/>
      <c r="BKW207" s="102"/>
      <c r="BKX207" s="102"/>
      <c r="BKY207" s="102"/>
      <c r="BKZ207" s="102"/>
      <c r="BLA207" s="102"/>
      <c r="BLB207" s="102"/>
      <c r="BLC207" s="102"/>
      <c r="BLD207" s="102"/>
      <c r="BLE207" s="102"/>
      <c r="BLF207" s="102"/>
      <c r="BLG207" s="102"/>
      <c r="BLH207" s="102"/>
      <c r="BLI207" s="102"/>
      <c r="BLJ207" s="102"/>
      <c r="BLK207" s="102"/>
      <c r="BLL207" s="102"/>
      <c r="BLM207" s="102"/>
      <c r="BLN207" s="102"/>
      <c r="BLO207" s="102"/>
      <c r="BLP207" s="102"/>
      <c r="BLQ207" s="102"/>
      <c r="BLR207" s="102"/>
      <c r="BLS207" s="102"/>
      <c r="BLT207" s="102"/>
      <c r="BLU207" s="102"/>
      <c r="BLV207" s="102"/>
      <c r="BLW207" s="102"/>
      <c r="BLX207" s="102"/>
      <c r="BLY207" s="102"/>
      <c r="BLZ207" s="102"/>
      <c r="BMA207" s="102"/>
      <c r="BMB207" s="102"/>
      <c r="BMC207" s="102"/>
      <c r="BMD207" s="102"/>
      <c r="BME207" s="102"/>
      <c r="BMF207" s="102"/>
      <c r="BMG207" s="102"/>
      <c r="BMH207" s="102"/>
      <c r="BMI207" s="102"/>
      <c r="BMJ207" s="102"/>
      <c r="BMK207" s="102"/>
      <c r="BML207" s="102"/>
      <c r="BMM207" s="102"/>
      <c r="BMN207" s="102"/>
      <c r="BMO207" s="102"/>
      <c r="BMP207" s="102"/>
      <c r="BMQ207" s="102"/>
      <c r="BMR207" s="102"/>
      <c r="BMS207" s="102"/>
      <c r="BMT207" s="102"/>
      <c r="BMU207" s="102"/>
      <c r="BMV207" s="102"/>
      <c r="BMW207" s="102"/>
      <c r="BMX207" s="102"/>
      <c r="BMY207" s="102"/>
      <c r="BMZ207" s="102"/>
      <c r="BNA207" s="102"/>
      <c r="BNB207" s="102"/>
      <c r="BNC207" s="102"/>
      <c r="BND207" s="102"/>
      <c r="BNE207" s="102"/>
      <c r="BNF207" s="102"/>
      <c r="BNG207" s="102"/>
      <c r="BNH207" s="102"/>
      <c r="BNI207" s="102"/>
      <c r="BNJ207" s="102"/>
      <c r="BNK207" s="102"/>
      <c r="BNL207" s="102"/>
      <c r="BNM207" s="102"/>
      <c r="BNN207" s="102"/>
      <c r="BNO207" s="102"/>
      <c r="BNP207" s="102"/>
      <c r="BNQ207" s="102"/>
      <c r="BNR207" s="102"/>
      <c r="BNS207" s="102"/>
      <c r="BNT207" s="102"/>
      <c r="BNU207" s="102"/>
      <c r="BNV207" s="102"/>
      <c r="BNW207" s="102"/>
      <c r="BNX207" s="102"/>
      <c r="BNY207" s="102"/>
      <c r="BNZ207" s="102"/>
      <c r="BOA207" s="102"/>
      <c r="BOB207" s="102"/>
      <c r="BOC207" s="102"/>
      <c r="BOD207" s="102"/>
      <c r="BOE207" s="102"/>
      <c r="BOF207" s="102"/>
      <c r="BOG207" s="102"/>
      <c r="BOH207" s="102"/>
      <c r="BOI207" s="102"/>
      <c r="BOJ207" s="102"/>
      <c r="BOK207" s="102"/>
      <c r="BOL207" s="102"/>
      <c r="BOM207" s="102"/>
      <c r="BON207" s="102"/>
      <c r="BOO207" s="102"/>
      <c r="BOP207" s="102"/>
      <c r="BOQ207" s="102"/>
      <c r="BOR207" s="102"/>
      <c r="BOS207" s="102"/>
      <c r="BOT207" s="102"/>
      <c r="BOU207" s="102"/>
      <c r="BOV207" s="102"/>
      <c r="BOW207" s="102"/>
      <c r="BOX207" s="102"/>
      <c r="BOY207" s="102"/>
      <c r="BOZ207" s="102"/>
      <c r="BPA207" s="102"/>
      <c r="BPB207" s="102"/>
      <c r="BPC207" s="102"/>
      <c r="BPD207" s="102"/>
      <c r="BPE207" s="102"/>
      <c r="BPF207" s="102"/>
      <c r="BPG207" s="102"/>
      <c r="BPH207" s="102"/>
      <c r="BPI207" s="102"/>
      <c r="BPJ207" s="102"/>
      <c r="BPK207" s="102"/>
      <c r="BPL207" s="102"/>
      <c r="BPM207" s="102"/>
      <c r="BPN207" s="102"/>
      <c r="BPO207" s="102"/>
      <c r="BPP207" s="102"/>
      <c r="BPQ207" s="102"/>
      <c r="BPR207" s="102"/>
      <c r="BPS207" s="102"/>
      <c r="BPT207" s="102"/>
      <c r="BPU207" s="102"/>
      <c r="BPV207" s="102"/>
      <c r="BPW207" s="102"/>
      <c r="BPX207" s="102"/>
      <c r="BPY207" s="102"/>
      <c r="BPZ207" s="102"/>
      <c r="BQA207" s="102"/>
      <c r="BQB207" s="102"/>
      <c r="BQC207" s="102"/>
      <c r="BQD207" s="102"/>
      <c r="BQE207" s="102"/>
      <c r="BQF207" s="102"/>
      <c r="BQG207" s="102"/>
      <c r="BQH207" s="102"/>
      <c r="BQI207" s="102"/>
      <c r="BQJ207" s="102"/>
      <c r="BQK207" s="102"/>
      <c r="BQL207" s="102"/>
      <c r="BQM207" s="102"/>
      <c r="BQN207" s="102"/>
      <c r="BQO207" s="102"/>
      <c r="BQP207" s="102"/>
      <c r="BQQ207" s="102"/>
      <c r="BQR207" s="102"/>
      <c r="BQS207" s="102"/>
      <c r="BQT207" s="102"/>
      <c r="BQU207" s="102"/>
      <c r="BQV207" s="102"/>
      <c r="BQW207" s="102"/>
      <c r="BQX207" s="102"/>
      <c r="BQY207" s="102"/>
      <c r="BQZ207" s="102"/>
      <c r="BRA207" s="102"/>
      <c r="BRB207" s="102"/>
      <c r="BRC207" s="102"/>
      <c r="BRD207" s="102"/>
      <c r="BRE207" s="102"/>
      <c r="BRF207" s="102"/>
      <c r="BRG207" s="102"/>
      <c r="BRH207" s="102"/>
      <c r="BRI207" s="102"/>
      <c r="BRJ207" s="102"/>
      <c r="BRK207" s="102"/>
      <c r="BRL207" s="102"/>
      <c r="BRM207" s="102"/>
      <c r="BRN207" s="102"/>
      <c r="BRO207" s="102"/>
      <c r="BRP207" s="102"/>
      <c r="BRQ207" s="102"/>
      <c r="BRR207" s="102"/>
      <c r="BRS207" s="102"/>
      <c r="BRT207" s="102"/>
      <c r="BRU207" s="102"/>
      <c r="BRV207" s="102"/>
      <c r="BRW207" s="102"/>
      <c r="BRX207" s="102"/>
      <c r="BRY207" s="102"/>
      <c r="BRZ207" s="102"/>
      <c r="BSA207" s="102"/>
      <c r="BSB207" s="102"/>
      <c r="BSC207" s="102"/>
      <c r="BSD207" s="102"/>
      <c r="BSE207" s="102"/>
      <c r="BSF207" s="102"/>
      <c r="BSG207" s="102"/>
      <c r="BSH207" s="102"/>
      <c r="BSI207" s="102"/>
      <c r="BSJ207" s="102"/>
      <c r="BSK207" s="102"/>
      <c r="BSL207" s="102"/>
      <c r="BSM207" s="102"/>
      <c r="BSN207" s="102"/>
      <c r="BSO207" s="102"/>
      <c r="BSP207" s="102"/>
      <c r="BSQ207" s="102"/>
      <c r="BSR207" s="102"/>
      <c r="BSS207" s="102"/>
      <c r="BST207" s="102"/>
      <c r="BSU207" s="102"/>
      <c r="BSV207" s="102"/>
      <c r="BSW207" s="102"/>
      <c r="BSX207" s="102"/>
      <c r="BSY207" s="102"/>
      <c r="BSZ207" s="102"/>
      <c r="BTA207" s="102"/>
      <c r="BTB207" s="102"/>
      <c r="BTC207" s="102"/>
      <c r="BTD207" s="102"/>
      <c r="BTE207" s="102"/>
      <c r="BTF207" s="102"/>
      <c r="BTG207" s="102"/>
      <c r="BTH207" s="102"/>
      <c r="BTI207" s="102"/>
      <c r="BTJ207" s="102"/>
      <c r="BTK207" s="102"/>
      <c r="BTL207" s="102"/>
      <c r="BTM207" s="102"/>
      <c r="BTN207" s="102"/>
      <c r="BTO207" s="102"/>
      <c r="BTP207" s="102"/>
      <c r="BTQ207" s="102"/>
      <c r="BTR207" s="102"/>
      <c r="BTS207" s="102"/>
      <c r="BTT207" s="102"/>
      <c r="BTU207" s="102"/>
      <c r="BTV207" s="102"/>
      <c r="BTW207" s="102"/>
      <c r="BTX207" s="102"/>
      <c r="BTY207" s="102"/>
      <c r="BTZ207" s="102"/>
      <c r="BUA207" s="102"/>
      <c r="BUB207" s="102"/>
      <c r="BUC207" s="102"/>
      <c r="BUD207" s="102"/>
      <c r="BUE207" s="102"/>
      <c r="BUF207" s="102"/>
      <c r="BUG207" s="102"/>
      <c r="BUH207" s="102"/>
      <c r="BUI207" s="102"/>
      <c r="BUJ207" s="102"/>
      <c r="BUK207" s="102"/>
      <c r="BUL207" s="102"/>
      <c r="BUM207" s="102"/>
      <c r="BUN207" s="102"/>
      <c r="BUO207" s="102"/>
      <c r="BUP207" s="102"/>
      <c r="BUQ207" s="102"/>
      <c r="BUR207" s="102"/>
      <c r="BUS207" s="102"/>
      <c r="BUT207" s="102"/>
      <c r="BUU207" s="102"/>
      <c r="BUV207" s="102"/>
      <c r="BUW207" s="102"/>
      <c r="BUX207" s="102"/>
      <c r="BUY207" s="102"/>
      <c r="BUZ207" s="102"/>
      <c r="BVA207" s="102"/>
      <c r="BVB207" s="102"/>
      <c r="BVC207" s="102"/>
      <c r="BVD207" s="102"/>
      <c r="BVE207" s="102"/>
      <c r="BVF207" s="102"/>
      <c r="BVG207" s="102"/>
      <c r="BVH207" s="102"/>
      <c r="BVI207" s="102"/>
      <c r="BVJ207" s="102"/>
      <c r="BVK207" s="102"/>
      <c r="BVL207" s="102"/>
      <c r="BVM207" s="102"/>
      <c r="BVN207" s="102"/>
      <c r="BVO207" s="102"/>
      <c r="BVP207" s="102"/>
      <c r="BVQ207" s="102"/>
      <c r="BVR207" s="102"/>
      <c r="BVS207" s="102"/>
      <c r="BVT207" s="102"/>
      <c r="BVU207" s="102"/>
      <c r="BVV207" s="102"/>
      <c r="BVW207" s="102"/>
      <c r="BVX207" s="102"/>
      <c r="BVY207" s="102"/>
      <c r="BVZ207" s="102"/>
      <c r="BWA207" s="102"/>
      <c r="BWB207" s="102"/>
      <c r="BWC207" s="102"/>
      <c r="BWD207" s="102"/>
      <c r="BWE207" s="102"/>
      <c r="BWF207" s="102"/>
      <c r="BWG207" s="102"/>
      <c r="BWH207" s="102"/>
      <c r="BWI207" s="102"/>
      <c r="BWJ207" s="102"/>
      <c r="BWK207" s="102"/>
      <c r="BWL207" s="102"/>
      <c r="BWM207" s="102"/>
      <c r="BWN207" s="102"/>
      <c r="BWO207" s="102"/>
      <c r="BWP207" s="102"/>
      <c r="BWQ207" s="102"/>
      <c r="BWR207" s="102"/>
      <c r="BWS207" s="102"/>
      <c r="BWT207" s="102"/>
      <c r="BWU207" s="102"/>
      <c r="BWV207" s="102"/>
      <c r="BWW207" s="102"/>
      <c r="BWX207" s="102"/>
      <c r="BWY207" s="102"/>
      <c r="BWZ207" s="102"/>
      <c r="BXA207" s="102"/>
      <c r="BXB207" s="102"/>
      <c r="BXC207" s="102"/>
      <c r="BXD207" s="102"/>
      <c r="BXE207" s="102"/>
      <c r="BXF207" s="102"/>
      <c r="BXG207" s="102"/>
      <c r="BXH207" s="102"/>
      <c r="BXI207" s="102"/>
      <c r="BXJ207" s="102"/>
      <c r="BXK207" s="102"/>
      <c r="BXL207" s="102"/>
      <c r="BXM207" s="102"/>
      <c r="BXN207" s="102"/>
      <c r="BXO207" s="102"/>
      <c r="BXP207" s="102"/>
      <c r="BXQ207" s="102"/>
      <c r="BXR207" s="102"/>
      <c r="BXS207" s="102"/>
      <c r="BXT207" s="102"/>
      <c r="BXU207" s="102"/>
      <c r="BXV207" s="102"/>
      <c r="BXW207" s="102"/>
      <c r="BXX207" s="102"/>
      <c r="BXY207" s="102"/>
      <c r="BXZ207" s="102"/>
      <c r="BYA207" s="102"/>
      <c r="BYB207" s="102"/>
      <c r="BYC207" s="102"/>
      <c r="BYD207" s="102"/>
      <c r="BYE207" s="102"/>
      <c r="BYF207" s="102"/>
      <c r="BYG207" s="102"/>
      <c r="BYH207" s="102"/>
      <c r="BYI207" s="102"/>
      <c r="BYJ207" s="102"/>
      <c r="BYK207" s="102"/>
      <c r="BYL207" s="102"/>
      <c r="BYM207" s="102"/>
      <c r="BYN207" s="102"/>
      <c r="BYO207" s="102"/>
      <c r="BYP207" s="102"/>
      <c r="BYQ207" s="102"/>
      <c r="BYR207" s="102"/>
      <c r="BYS207" s="102"/>
      <c r="BYT207" s="102"/>
      <c r="BYU207" s="102"/>
      <c r="BYV207" s="102"/>
      <c r="BYW207" s="102"/>
      <c r="BYX207" s="102"/>
      <c r="BYY207" s="102"/>
      <c r="BYZ207" s="102"/>
      <c r="BZA207" s="102"/>
      <c r="BZB207" s="102"/>
      <c r="BZC207" s="102"/>
      <c r="BZD207" s="102"/>
      <c r="BZE207" s="102"/>
      <c r="BZF207" s="102"/>
      <c r="BZG207" s="102"/>
      <c r="BZH207" s="102"/>
      <c r="BZI207" s="102"/>
      <c r="BZJ207" s="102"/>
      <c r="BZK207" s="102"/>
      <c r="BZL207" s="102"/>
      <c r="BZM207" s="102"/>
      <c r="BZN207" s="102"/>
      <c r="BZO207" s="102"/>
      <c r="BZP207" s="102"/>
      <c r="BZQ207" s="102"/>
      <c r="BZR207" s="102"/>
      <c r="BZS207" s="102"/>
      <c r="BZT207" s="102"/>
      <c r="BZU207" s="102"/>
      <c r="BZV207" s="102"/>
      <c r="BZW207" s="102"/>
    </row>
    <row r="208" spans="2:2051" ht="15" customHeight="1">
      <c r="B208" s="112" t="s">
        <v>754</v>
      </c>
      <c r="C208" s="113" t="s">
        <v>393</v>
      </c>
      <c r="D208" s="113" t="s">
        <v>393</v>
      </c>
      <c r="E208" s="113" t="str">
        <f>'Alcance 3'!C97</f>
        <v>Material 6</v>
      </c>
      <c r="F208" s="113" t="str">
        <f t="shared" si="51"/>
        <v>Material 6</v>
      </c>
      <c r="G208" s="226" t="s">
        <v>803</v>
      </c>
      <c r="H208" s="237" t="s">
        <v>238</v>
      </c>
      <c r="I208" s="238">
        <v>3</v>
      </c>
      <c r="J208" s="126">
        <f>'Alcance 3'!D97</f>
        <v>0</v>
      </c>
      <c r="K208" s="117">
        <f>'Alcance 3'!E97</f>
        <v>0</v>
      </c>
      <c r="L208" s="113"/>
      <c r="M208" s="203">
        <v>1</v>
      </c>
      <c r="N208" s="117"/>
      <c r="O208" s="113">
        <f t="shared" si="52"/>
        <v>0</v>
      </c>
      <c r="P208" s="115">
        <f t="shared" si="46"/>
        <v>0</v>
      </c>
      <c r="Q208" s="300">
        <f>VLOOKUP(E208,'Datos 1-Factores emisión'!$B$789:$E$803,2,FALSE)</f>
        <v>0</v>
      </c>
      <c r="R208" s="121">
        <v>0</v>
      </c>
      <c r="S208" s="121">
        <v>0</v>
      </c>
      <c r="T208" s="121">
        <v>0</v>
      </c>
      <c r="U208" s="121">
        <v>0</v>
      </c>
      <c r="V208" s="120">
        <f t="shared" si="47"/>
        <v>0</v>
      </c>
      <c r="W208" s="121">
        <f t="shared" si="47"/>
        <v>0</v>
      </c>
      <c r="X208" s="121">
        <f t="shared" si="47"/>
        <v>0</v>
      </c>
      <c r="Y208" s="121">
        <v>0</v>
      </c>
      <c r="Z208" s="121">
        <v>0</v>
      </c>
      <c r="AA208" s="121">
        <f t="shared" si="48"/>
        <v>0</v>
      </c>
      <c r="AB208" s="120">
        <f>'Datos 2-Potenciales calent glob'!$D$6</f>
        <v>1</v>
      </c>
      <c r="AC208" s="121">
        <f>'Datos 2-Potenciales calent glob'!$D$31</f>
        <v>25</v>
      </c>
      <c r="AD208" s="121">
        <f>'Datos 2-Potenciales calent glob'!$D$32</f>
        <v>298</v>
      </c>
      <c r="AE208" s="123">
        <f>SUMIF('Datos 2-Potenciales calent glob'!$B$6:$B$56,Cálculos!E208,'Datos 2-Potenciales calent glob'!$D$6:$D$56)</f>
        <v>0</v>
      </c>
      <c r="AF208" s="121">
        <f>'Datos 2-Potenciales calent glob'!$D$6</f>
        <v>1</v>
      </c>
      <c r="AG208" s="121">
        <f>'Datos 2-Potenciales calent glob'!$D$6</f>
        <v>1</v>
      </c>
      <c r="AH208" s="120">
        <f t="shared" si="49"/>
        <v>0</v>
      </c>
      <c r="AI208" s="121">
        <f t="shared" si="49"/>
        <v>0</v>
      </c>
      <c r="AJ208" s="121">
        <f t="shared" si="49"/>
        <v>0</v>
      </c>
      <c r="AK208" s="121">
        <f t="shared" si="49"/>
        <v>0</v>
      </c>
      <c r="AL208" s="124">
        <f t="shared" si="50"/>
        <v>0</v>
      </c>
      <c r="AM208" s="121">
        <f t="shared" si="39"/>
        <v>0</v>
      </c>
      <c r="AN208" s="207">
        <f t="shared" si="37"/>
        <v>0</v>
      </c>
      <c r="AO208" s="102"/>
      <c r="AP208" s="102"/>
      <c r="AQ208" s="102"/>
      <c r="AR208" s="102"/>
      <c r="AS208" s="102"/>
      <c r="AT208" s="102"/>
      <c r="AU208" s="102"/>
      <c r="AV208" s="102"/>
      <c r="AW208" s="102"/>
      <c r="AX208" s="102"/>
      <c r="AY208" s="102"/>
      <c r="AZ208" s="102"/>
      <c r="BA208" s="102"/>
      <c r="BB208" s="102"/>
      <c r="BC208" s="102"/>
      <c r="BD208" s="102"/>
      <c r="BE208" s="102"/>
      <c r="BF208" s="102"/>
      <c r="BG208" s="102"/>
      <c r="BH208" s="102"/>
      <c r="BI208" s="102"/>
      <c r="BJ208" s="102"/>
      <c r="BK208" s="102"/>
      <c r="BL208" s="102"/>
      <c r="BM208" s="102"/>
      <c r="BN208" s="102"/>
      <c r="BO208" s="102"/>
      <c r="BP208" s="102"/>
      <c r="BQ208" s="102"/>
      <c r="BR208" s="102"/>
      <c r="BS208" s="102"/>
      <c r="BT208" s="102"/>
      <c r="BU208" s="102"/>
      <c r="BV208" s="102"/>
      <c r="BW208" s="102"/>
      <c r="BX208" s="102"/>
      <c r="BY208" s="102"/>
      <c r="BZ208" s="102"/>
      <c r="CA208" s="102"/>
      <c r="CB208" s="102"/>
      <c r="CC208" s="102"/>
      <c r="CD208" s="102"/>
      <c r="CE208" s="102"/>
      <c r="CF208" s="102"/>
      <c r="CG208" s="102"/>
      <c r="CH208" s="102"/>
      <c r="CI208" s="102"/>
      <c r="CJ208" s="102"/>
      <c r="CK208" s="102"/>
      <c r="CL208" s="102"/>
      <c r="CM208" s="102"/>
      <c r="CN208" s="102"/>
      <c r="CO208" s="102"/>
      <c r="CP208" s="102"/>
      <c r="CQ208" s="102"/>
      <c r="CR208" s="102"/>
      <c r="CS208" s="102"/>
      <c r="CT208" s="102"/>
      <c r="CU208" s="102"/>
      <c r="CV208" s="102"/>
      <c r="CW208" s="102"/>
      <c r="CX208" s="102"/>
      <c r="CY208" s="102"/>
      <c r="CZ208" s="102"/>
      <c r="DA208" s="102"/>
      <c r="DB208" s="102"/>
      <c r="DC208" s="102"/>
      <c r="DD208" s="102"/>
      <c r="DE208" s="102"/>
      <c r="DF208" s="102"/>
      <c r="DG208" s="102"/>
      <c r="DH208" s="102"/>
      <c r="DI208" s="102"/>
      <c r="DJ208" s="102"/>
      <c r="DK208" s="102"/>
      <c r="DL208" s="102"/>
      <c r="DM208" s="102"/>
      <c r="DN208" s="102"/>
      <c r="DO208" s="102"/>
      <c r="DP208" s="102"/>
      <c r="DQ208" s="102"/>
      <c r="DR208" s="102"/>
      <c r="DS208" s="102"/>
      <c r="DT208" s="102"/>
      <c r="DU208" s="102"/>
      <c r="DV208" s="102"/>
      <c r="DW208" s="102"/>
      <c r="DX208" s="102"/>
      <c r="DY208" s="102"/>
      <c r="DZ208" s="102"/>
      <c r="EA208" s="102"/>
      <c r="EB208" s="102"/>
      <c r="EC208" s="102"/>
      <c r="ED208" s="102"/>
      <c r="EE208" s="102"/>
      <c r="EF208" s="102"/>
      <c r="EG208" s="102"/>
      <c r="EH208" s="102"/>
      <c r="EI208" s="102"/>
      <c r="EJ208" s="102"/>
      <c r="EK208" s="102"/>
      <c r="EL208" s="102"/>
      <c r="EM208" s="102"/>
      <c r="EN208" s="102"/>
      <c r="EO208" s="102"/>
      <c r="EP208" s="102"/>
      <c r="EQ208" s="102"/>
      <c r="ER208" s="102"/>
      <c r="ES208" s="102"/>
      <c r="ET208" s="102"/>
      <c r="EU208" s="102"/>
      <c r="EV208" s="102"/>
      <c r="EW208" s="102"/>
      <c r="EX208" s="102"/>
      <c r="EY208" s="102"/>
      <c r="EZ208" s="102"/>
      <c r="FA208" s="102"/>
      <c r="FB208" s="102"/>
      <c r="FC208" s="102"/>
      <c r="FD208" s="102"/>
      <c r="FE208" s="102"/>
      <c r="FF208" s="102"/>
      <c r="FG208" s="102"/>
      <c r="FH208" s="102"/>
      <c r="FI208" s="102"/>
      <c r="FJ208" s="102"/>
      <c r="FK208" s="102"/>
      <c r="FL208" s="102"/>
      <c r="FM208" s="102"/>
      <c r="FN208" s="102"/>
      <c r="FO208" s="102"/>
      <c r="FP208" s="102"/>
      <c r="FQ208" s="102"/>
      <c r="FR208" s="102"/>
      <c r="FS208" s="102"/>
      <c r="FT208" s="102"/>
      <c r="FU208" s="102"/>
      <c r="FV208" s="102"/>
      <c r="FW208" s="102"/>
      <c r="FX208" s="102"/>
      <c r="FY208" s="102"/>
      <c r="FZ208" s="102"/>
      <c r="GA208" s="102"/>
      <c r="GB208" s="102"/>
      <c r="GC208" s="102"/>
      <c r="GD208" s="102"/>
      <c r="GE208" s="102"/>
      <c r="GF208" s="102"/>
      <c r="GG208" s="102"/>
      <c r="GH208" s="102"/>
      <c r="GI208" s="102"/>
      <c r="GJ208" s="102"/>
      <c r="GK208" s="102"/>
      <c r="GL208" s="102"/>
      <c r="GM208" s="102"/>
      <c r="GN208" s="102"/>
      <c r="GO208" s="102"/>
      <c r="GP208" s="102"/>
      <c r="GQ208" s="102"/>
      <c r="GR208" s="102"/>
      <c r="GS208" s="102"/>
      <c r="GT208" s="102"/>
      <c r="GU208" s="102"/>
      <c r="GV208" s="102"/>
      <c r="GW208" s="102"/>
      <c r="GX208" s="102"/>
      <c r="GY208" s="102"/>
      <c r="GZ208" s="102"/>
      <c r="HA208" s="102"/>
      <c r="HB208" s="102"/>
      <c r="HC208" s="102"/>
      <c r="HD208" s="102"/>
      <c r="HE208" s="102"/>
      <c r="HF208" s="102"/>
      <c r="HG208" s="102"/>
      <c r="HH208" s="102"/>
      <c r="HI208" s="102"/>
      <c r="HJ208" s="102"/>
      <c r="HK208" s="102"/>
      <c r="HL208" s="102"/>
      <c r="HM208" s="102"/>
      <c r="HN208" s="102"/>
      <c r="HO208" s="102"/>
      <c r="HP208" s="102"/>
      <c r="HQ208" s="102"/>
      <c r="HR208" s="102"/>
      <c r="HS208" s="102"/>
      <c r="HT208" s="102"/>
      <c r="HU208" s="102"/>
      <c r="HV208" s="102"/>
      <c r="HW208" s="102"/>
      <c r="HX208" s="102"/>
      <c r="HY208" s="102"/>
      <c r="HZ208" s="102"/>
      <c r="IA208" s="102"/>
      <c r="IB208" s="102"/>
      <c r="IC208" s="102"/>
      <c r="ID208" s="102"/>
      <c r="IE208" s="102"/>
      <c r="IF208" s="102"/>
      <c r="IG208" s="102"/>
      <c r="IH208" s="102"/>
      <c r="II208" s="102"/>
      <c r="IJ208" s="102"/>
      <c r="IK208" s="102"/>
      <c r="IL208" s="102"/>
      <c r="IM208" s="102"/>
      <c r="IN208" s="102"/>
      <c r="IO208" s="102"/>
      <c r="IP208" s="102"/>
      <c r="IQ208" s="102"/>
      <c r="IR208" s="102"/>
      <c r="IS208" s="102"/>
      <c r="IT208" s="102"/>
      <c r="IU208" s="102"/>
      <c r="IV208" s="102"/>
      <c r="IW208" s="102"/>
      <c r="IX208" s="102"/>
      <c r="IY208" s="102"/>
      <c r="IZ208" s="102"/>
      <c r="JA208" s="102"/>
      <c r="JB208" s="102"/>
      <c r="JC208" s="102"/>
      <c r="JD208" s="102"/>
      <c r="JE208" s="102"/>
      <c r="JF208" s="102"/>
      <c r="JG208" s="102"/>
      <c r="JH208" s="102"/>
      <c r="JI208" s="102"/>
      <c r="JJ208" s="102"/>
      <c r="JK208" s="102"/>
      <c r="JL208" s="102"/>
      <c r="JM208" s="102"/>
      <c r="JN208" s="102"/>
      <c r="JO208" s="102"/>
      <c r="JP208" s="102"/>
      <c r="JQ208" s="102"/>
      <c r="JR208" s="102"/>
      <c r="JS208" s="102"/>
      <c r="JT208" s="102"/>
      <c r="JU208" s="102"/>
      <c r="JV208" s="102"/>
      <c r="JW208" s="102"/>
      <c r="JX208" s="102"/>
      <c r="JY208" s="102"/>
      <c r="JZ208" s="102"/>
      <c r="KA208" s="102"/>
      <c r="KB208" s="102"/>
      <c r="KC208" s="102"/>
      <c r="KD208" s="102"/>
      <c r="KE208" s="102"/>
      <c r="KF208" s="102"/>
      <c r="KG208" s="102"/>
      <c r="KH208" s="102"/>
      <c r="KI208" s="102"/>
      <c r="KJ208" s="102"/>
      <c r="KK208" s="102"/>
      <c r="KL208" s="102"/>
      <c r="KM208" s="102"/>
      <c r="KN208" s="102"/>
      <c r="KO208" s="102"/>
      <c r="KP208" s="102"/>
      <c r="KQ208" s="102"/>
      <c r="KR208" s="102"/>
      <c r="KS208" s="102"/>
      <c r="KT208" s="102"/>
      <c r="KU208" s="102"/>
      <c r="KV208" s="102"/>
      <c r="KW208" s="102"/>
      <c r="KX208" s="102"/>
      <c r="KY208" s="102"/>
      <c r="KZ208" s="102"/>
      <c r="LA208" s="102"/>
      <c r="LB208" s="102"/>
      <c r="LC208" s="102"/>
      <c r="LD208" s="102"/>
      <c r="LE208" s="102"/>
      <c r="LF208" s="102"/>
      <c r="LG208" s="102"/>
      <c r="LH208" s="102"/>
      <c r="LI208" s="102"/>
      <c r="LJ208" s="102"/>
      <c r="LK208" s="102"/>
      <c r="LL208" s="102"/>
      <c r="LM208" s="102"/>
      <c r="LN208" s="102"/>
      <c r="LO208" s="102"/>
      <c r="LP208" s="102"/>
      <c r="LQ208" s="102"/>
      <c r="LR208" s="102"/>
      <c r="LS208" s="102"/>
      <c r="LT208" s="102"/>
      <c r="LU208" s="102"/>
      <c r="LV208" s="102"/>
      <c r="LW208" s="102"/>
      <c r="LX208" s="102"/>
      <c r="LY208" s="102"/>
      <c r="LZ208" s="102"/>
      <c r="MA208" s="102"/>
      <c r="MB208" s="102"/>
      <c r="MC208" s="102"/>
      <c r="MD208" s="102"/>
      <c r="ME208" s="102"/>
      <c r="MF208" s="102"/>
      <c r="MG208" s="102"/>
      <c r="MH208" s="102"/>
      <c r="MI208" s="102"/>
      <c r="MJ208" s="102"/>
      <c r="MK208" s="102"/>
      <c r="ML208" s="102"/>
      <c r="MM208" s="102"/>
      <c r="MN208" s="102"/>
      <c r="MO208" s="102"/>
      <c r="MP208" s="102"/>
      <c r="MQ208" s="102"/>
      <c r="MR208" s="102"/>
      <c r="MS208" s="102"/>
      <c r="MT208" s="102"/>
      <c r="MU208" s="102"/>
      <c r="MV208" s="102"/>
      <c r="MW208" s="102"/>
      <c r="MX208" s="102"/>
      <c r="MY208" s="102"/>
      <c r="MZ208" s="102"/>
      <c r="NA208" s="102"/>
      <c r="NB208" s="102"/>
      <c r="NC208" s="102"/>
      <c r="ND208" s="102"/>
      <c r="NE208" s="102"/>
      <c r="NF208" s="102"/>
      <c r="NG208" s="102"/>
      <c r="NH208" s="102"/>
      <c r="NI208" s="102"/>
      <c r="NJ208" s="102"/>
      <c r="NK208" s="102"/>
      <c r="NL208" s="102"/>
      <c r="NM208" s="102"/>
      <c r="NN208" s="102"/>
      <c r="NO208" s="102"/>
      <c r="NP208" s="102"/>
      <c r="NQ208" s="102"/>
      <c r="NR208" s="102"/>
      <c r="NS208" s="102"/>
      <c r="NT208" s="102"/>
      <c r="NU208" s="102"/>
      <c r="NV208" s="102"/>
      <c r="NW208" s="102"/>
      <c r="NX208" s="102"/>
      <c r="NY208" s="102"/>
      <c r="NZ208" s="102"/>
      <c r="OA208" s="102"/>
      <c r="OB208" s="102"/>
      <c r="OC208" s="102"/>
      <c r="OD208" s="102"/>
      <c r="OE208" s="102"/>
      <c r="OF208" s="102"/>
      <c r="OG208" s="102"/>
      <c r="OH208" s="102"/>
      <c r="OI208" s="102"/>
      <c r="OJ208" s="102"/>
      <c r="OK208" s="102"/>
      <c r="OL208" s="102"/>
      <c r="OM208" s="102"/>
      <c r="ON208" s="102"/>
      <c r="OO208" s="102"/>
      <c r="OP208" s="102"/>
      <c r="OQ208" s="102"/>
      <c r="OR208" s="102"/>
      <c r="OS208" s="102"/>
      <c r="OT208" s="102"/>
      <c r="OU208" s="102"/>
      <c r="OV208" s="102"/>
      <c r="OW208" s="102"/>
      <c r="OX208" s="102"/>
      <c r="OY208" s="102"/>
      <c r="OZ208" s="102"/>
      <c r="PA208" s="102"/>
      <c r="PB208" s="102"/>
      <c r="PC208" s="102"/>
      <c r="PD208" s="102"/>
      <c r="PE208" s="102"/>
      <c r="PF208" s="102"/>
      <c r="PG208" s="102"/>
      <c r="PH208" s="102"/>
      <c r="PI208" s="102"/>
      <c r="PJ208" s="102"/>
      <c r="PK208" s="102"/>
      <c r="PL208" s="102"/>
      <c r="PM208" s="102"/>
      <c r="PN208" s="102"/>
      <c r="PO208" s="102"/>
      <c r="PP208" s="102"/>
      <c r="PQ208" s="102"/>
      <c r="PR208" s="102"/>
      <c r="PS208" s="102"/>
      <c r="PT208" s="102"/>
      <c r="PU208" s="102"/>
      <c r="PV208" s="102"/>
      <c r="PW208" s="102"/>
      <c r="PX208" s="102"/>
      <c r="PY208" s="102"/>
      <c r="PZ208" s="102"/>
      <c r="QA208" s="102"/>
      <c r="QB208" s="102"/>
      <c r="QC208" s="102"/>
      <c r="QD208" s="102"/>
      <c r="QE208" s="102"/>
      <c r="QF208" s="102"/>
      <c r="QG208" s="102"/>
      <c r="QH208" s="102"/>
      <c r="QI208" s="102"/>
      <c r="QJ208" s="102"/>
      <c r="QK208" s="102"/>
      <c r="QL208" s="102"/>
      <c r="QM208" s="102"/>
      <c r="QN208" s="102"/>
      <c r="QO208" s="102"/>
      <c r="QP208" s="102"/>
      <c r="QQ208" s="102"/>
      <c r="QR208" s="102"/>
      <c r="QS208" s="102"/>
      <c r="QT208" s="102"/>
      <c r="QU208" s="102"/>
      <c r="QV208" s="102"/>
      <c r="QW208" s="102"/>
      <c r="QX208" s="102"/>
      <c r="QY208" s="102"/>
      <c r="QZ208" s="102"/>
      <c r="RA208" s="102"/>
      <c r="RB208" s="102"/>
      <c r="RC208" s="102"/>
      <c r="RD208" s="102"/>
      <c r="RE208" s="102"/>
      <c r="RF208" s="102"/>
      <c r="RG208" s="102"/>
      <c r="RH208" s="102"/>
      <c r="RI208" s="102"/>
      <c r="RJ208" s="102"/>
      <c r="RK208" s="102"/>
      <c r="RL208" s="102"/>
      <c r="RM208" s="102"/>
      <c r="RN208" s="102"/>
      <c r="RO208" s="102"/>
      <c r="RP208" s="102"/>
      <c r="RQ208" s="102"/>
      <c r="RR208" s="102"/>
      <c r="RS208" s="102"/>
      <c r="RT208" s="102"/>
      <c r="RU208" s="102"/>
      <c r="RV208" s="102"/>
      <c r="RW208" s="102"/>
      <c r="RX208" s="102"/>
      <c r="RY208" s="102"/>
      <c r="RZ208" s="102"/>
      <c r="SA208" s="102"/>
      <c r="SB208" s="102"/>
      <c r="SC208" s="102"/>
      <c r="SD208" s="102"/>
      <c r="SE208" s="102"/>
      <c r="SF208" s="102"/>
      <c r="SG208" s="102"/>
      <c r="SH208" s="102"/>
      <c r="SI208" s="102"/>
      <c r="SJ208" s="102"/>
      <c r="SK208" s="102"/>
      <c r="SL208" s="102"/>
      <c r="SM208" s="102"/>
      <c r="SN208" s="102"/>
      <c r="SO208" s="102"/>
      <c r="SP208" s="102"/>
      <c r="SQ208" s="102"/>
      <c r="SR208" s="102"/>
      <c r="SS208" s="102"/>
      <c r="ST208" s="102"/>
      <c r="SU208" s="102"/>
      <c r="SV208" s="102"/>
      <c r="SW208" s="102"/>
      <c r="SX208" s="102"/>
      <c r="SY208" s="102"/>
      <c r="SZ208" s="102"/>
      <c r="TA208" s="102"/>
      <c r="TB208" s="102"/>
      <c r="TC208" s="102"/>
      <c r="TD208" s="102"/>
      <c r="TE208" s="102"/>
      <c r="TF208" s="102"/>
      <c r="TG208" s="102"/>
      <c r="TH208" s="102"/>
      <c r="TI208" s="102"/>
      <c r="TJ208" s="102"/>
      <c r="TK208" s="102"/>
      <c r="TL208" s="102"/>
      <c r="TM208" s="102"/>
      <c r="TN208" s="102"/>
      <c r="TO208" s="102"/>
      <c r="TP208" s="102"/>
      <c r="TQ208" s="102"/>
      <c r="TR208" s="102"/>
      <c r="TS208" s="102"/>
      <c r="TT208" s="102"/>
      <c r="TU208" s="102"/>
      <c r="TV208" s="102"/>
      <c r="TW208" s="102"/>
      <c r="TX208" s="102"/>
      <c r="TY208" s="102"/>
      <c r="TZ208" s="102"/>
      <c r="UA208" s="102"/>
      <c r="UB208" s="102"/>
      <c r="UC208" s="102"/>
      <c r="UD208" s="102"/>
      <c r="UE208" s="102"/>
      <c r="UF208" s="102"/>
      <c r="UG208" s="102"/>
      <c r="UH208" s="102"/>
      <c r="UI208" s="102"/>
      <c r="UJ208" s="102"/>
      <c r="UK208" s="102"/>
      <c r="UL208" s="102"/>
      <c r="UM208" s="102"/>
      <c r="UN208" s="102"/>
      <c r="UO208" s="102"/>
      <c r="UP208" s="102"/>
      <c r="UQ208" s="102"/>
      <c r="UR208" s="102"/>
      <c r="US208" s="102"/>
      <c r="UT208" s="102"/>
      <c r="UU208" s="102"/>
      <c r="UV208" s="102"/>
      <c r="UW208" s="102"/>
      <c r="UX208" s="102"/>
      <c r="UY208" s="102"/>
      <c r="UZ208" s="102"/>
      <c r="VA208" s="102"/>
      <c r="VB208" s="102"/>
      <c r="VC208" s="102"/>
      <c r="VD208" s="102"/>
      <c r="VE208" s="102"/>
      <c r="VF208" s="102"/>
      <c r="VG208" s="102"/>
      <c r="VH208" s="102"/>
      <c r="VI208" s="102"/>
      <c r="VJ208" s="102"/>
      <c r="VK208" s="102"/>
      <c r="VL208" s="102"/>
      <c r="VM208" s="102"/>
      <c r="VN208" s="102"/>
      <c r="VO208" s="102"/>
      <c r="VP208" s="102"/>
      <c r="VQ208" s="102"/>
      <c r="VR208" s="102"/>
      <c r="VS208" s="102"/>
      <c r="VT208" s="102"/>
      <c r="VU208" s="102"/>
      <c r="VV208" s="102"/>
      <c r="VW208" s="102"/>
      <c r="VX208" s="102"/>
      <c r="VY208" s="102"/>
      <c r="VZ208" s="102"/>
      <c r="WA208" s="102"/>
      <c r="WB208" s="102"/>
      <c r="WC208" s="102"/>
      <c r="WD208" s="102"/>
      <c r="WE208" s="102"/>
      <c r="WF208" s="102"/>
      <c r="WG208" s="102"/>
      <c r="WH208" s="102"/>
      <c r="WI208" s="102"/>
      <c r="WJ208" s="102"/>
      <c r="WK208" s="102"/>
      <c r="WL208" s="102"/>
      <c r="WM208" s="102"/>
      <c r="WN208" s="102"/>
      <c r="WO208" s="102"/>
      <c r="WP208" s="102"/>
      <c r="WQ208" s="102"/>
      <c r="WR208" s="102"/>
      <c r="WS208" s="102"/>
      <c r="WT208" s="102"/>
      <c r="WU208" s="102"/>
      <c r="WV208" s="102"/>
      <c r="WW208" s="102"/>
      <c r="WX208" s="102"/>
      <c r="WY208" s="102"/>
      <c r="WZ208" s="102"/>
      <c r="XA208" s="102"/>
      <c r="XB208" s="102"/>
      <c r="XC208" s="102"/>
      <c r="XD208" s="102"/>
      <c r="XE208" s="102"/>
      <c r="XF208" s="102"/>
      <c r="XG208" s="102"/>
      <c r="XH208" s="102"/>
      <c r="XI208" s="102"/>
      <c r="XJ208" s="102"/>
      <c r="XK208" s="102"/>
      <c r="XL208" s="102"/>
      <c r="XM208" s="102"/>
      <c r="XN208" s="102"/>
      <c r="XO208" s="102"/>
      <c r="XP208" s="102"/>
      <c r="XQ208" s="102"/>
      <c r="XR208" s="102"/>
      <c r="XS208" s="102"/>
      <c r="XT208" s="102"/>
      <c r="XU208" s="102"/>
      <c r="XV208" s="102"/>
      <c r="XW208" s="102"/>
      <c r="XX208" s="102"/>
      <c r="XY208" s="102"/>
      <c r="XZ208" s="102"/>
      <c r="YA208" s="102"/>
      <c r="YB208" s="102"/>
      <c r="YC208" s="102"/>
      <c r="YD208" s="102"/>
      <c r="YE208" s="102"/>
      <c r="YF208" s="102"/>
      <c r="YG208" s="102"/>
      <c r="YH208" s="102"/>
      <c r="YI208" s="102"/>
      <c r="YJ208" s="102"/>
      <c r="YK208" s="102"/>
      <c r="YL208" s="102"/>
      <c r="YM208" s="102"/>
      <c r="YN208" s="102"/>
      <c r="YO208" s="102"/>
      <c r="YP208" s="102"/>
      <c r="YQ208" s="102"/>
      <c r="YR208" s="102"/>
      <c r="YS208" s="102"/>
      <c r="YT208" s="102"/>
      <c r="YU208" s="102"/>
      <c r="YV208" s="102"/>
      <c r="YW208" s="102"/>
      <c r="YX208" s="102"/>
      <c r="YY208" s="102"/>
      <c r="YZ208" s="102"/>
      <c r="ZA208" s="102"/>
      <c r="ZB208" s="102"/>
      <c r="ZC208" s="102"/>
      <c r="ZD208" s="102"/>
      <c r="ZE208" s="102"/>
      <c r="ZF208" s="102"/>
      <c r="ZG208" s="102"/>
      <c r="ZH208" s="102"/>
      <c r="ZI208" s="102"/>
      <c r="ZJ208" s="102"/>
      <c r="ZK208" s="102"/>
      <c r="ZL208" s="102"/>
      <c r="ZM208" s="102"/>
      <c r="ZN208" s="102"/>
      <c r="ZO208" s="102"/>
      <c r="ZP208" s="102"/>
      <c r="ZQ208" s="102"/>
      <c r="ZR208" s="102"/>
      <c r="ZS208" s="102"/>
      <c r="ZT208" s="102"/>
      <c r="ZU208" s="102"/>
      <c r="ZV208" s="102"/>
      <c r="ZW208" s="102"/>
      <c r="ZX208" s="102"/>
      <c r="ZY208" s="102"/>
      <c r="ZZ208" s="102"/>
      <c r="AAA208" s="102"/>
      <c r="AAB208" s="102"/>
      <c r="AAC208" s="102"/>
      <c r="AAD208" s="102"/>
      <c r="AAE208" s="102"/>
      <c r="AAF208" s="102"/>
      <c r="AAG208" s="102"/>
      <c r="AAH208" s="102"/>
      <c r="AAI208" s="102"/>
      <c r="AAJ208" s="102"/>
      <c r="AAK208" s="102"/>
      <c r="AAL208" s="102"/>
      <c r="AAM208" s="102"/>
      <c r="AAN208" s="102"/>
      <c r="AAO208" s="102"/>
      <c r="AAP208" s="102"/>
      <c r="AAQ208" s="102"/>
      <c r="AAR208" s="102"/>
      <c r="AAS208" s="102"/>
      <c r="AAT208" s="102"/>
      <c r="AAU208" s="102"/>
      <c r="AAV208" s="102"/>
      <c r="AAW208" s="102"/>
      <c r="AAX208" s="102"/>
      <c r="AAY208" s="102"/>
      <c r="AAZ208" s="102"/>
      <c r="ABA208" s="102"/>
      <c r="ABB208" s="102"/>
      <c r="ABC208" s="102"/>
      <c r="ABD208" s="102"/>
      <c r="ABE208" s="102"/>
      <c r="ABF208" s="102"/>
      <c r="ABG208" s="102"/>
      <c r="ABH208" s="102"/>
      <c r="ABI208" s="102"/>
      <c r="ABJ208" s="102"/>
      <c r="ABK208" s="102"/>
      <c r="ABL208" s="102"/>
      <c r="ABM208" s="102"/>
      <c r="ABN208" s="102"/>
      <c r="ABO208" s="102"/>
      <c r="ABP208" s="102"/>
      <c r="ABQ208" s="102"/>
      <c r="ABR208" s="102"/>
      <c r="ABS208" s="102"/>
      <c r="ABT208" s="102"/>
      <c r="ABU208" s="102"/>
      <c r="ABV208" s="102"/>
      <c r="ABW208" s="102"/>
      <c r="ABX208" s="102"/>
      <c r="ABY208" s="102"/>
      <c r="ABZ208" s="102"/>
      <c r="ACA208" s="102"/>
      <c r="ACB208" s="102"/>
      <c r="ACC208" s="102"/>
      <c r="ACD208" s="102"/>
      <c r="ACE208" s="102"/>
      <c r="ACF208" s="102"/>
      <c r="ACG208" s="102"/>
      <c r="ACH208" s="102"/>
      <c r="ACI208" s="102"/>
      <c r="ACJ208" s="102"/>
      <c r="ACK208" s="102"/>
      <c r="ACL208" s="102"/>
      <c r="ACM208" s="102"/>
      <c r="ACN208" s="102"/>
      <c r="ACO208" s="102"/>
      <c r="ACP208" s="102"/>
      <c r="ACQ208" s="102"/>
      <c r="ACR208" s="102"/>
      <c r="ACS208" s="102"/>
      <c r="ACT208" s="102"/>
      <c r="ACU208" s="102"/>
      <c r="ACV208" s="102"/>
      <c r="ACW208" s="102"/>
      <c r="ACX208" s="102"/>
      <c r="ACY208" s="102"/>
      <c r="ACZ208" s="102"/>
      <c r="ADA208" s="102"/>
      <c r="ADB208" s="102"/>
      <c r="ADC208" s="102"/>
      <c r="ADD208" s="102"/>
      <c r="ADE208" s="102"/>
      <c r="ADF208" s="102"/>
      <c r="ADG208" s="102"/>
      <c r="ADH208" s="102"/>
      <c r="ADI208" s="102"/>
      <c r="ADJ208" s="102"/>
      <c r="ADK208" s="102"/>
      <c r="ADL208" s="102"/>
      <c r="ADM208" s="102"/>
      <c r="ADN208" s="102"/>
      <c r="ADO208" s="102"/>
      <c r="ADP208" s="102"/>
      <c r="ADQ208" s="102"/>
      <c r="ADR208" s="102"/>
      <c r="ADS208" s="102"/>
      <c r="ADT208" s="102"/>
      <c r="ADU208" s="102"/>
      <c r="ADV208" s="102"/>
      <c r="ADW208" s="102"/>
      <c r="ADX208" s="102"/>
      <c r="ADY208" s="102"/>
      <c r="ADZ208" s="102"/>
      <c r="AEA208" s="102"/>
      <c r="AEB208" s="102"/>
      <c r="AEC208" s="102"/>
      <c r="AED208" s="102"/>
      <c r="AEE208" s="102"/>
      <c r="AEF208" s="102"/>
      <c r="AEG208" s="102"/>
      <c r="AEH208" s="102"/>
      <c r="AEI208" s="102"/>
      <c r="AEJ208" s="102"/>
      <c r="AEK208" s="102"/>
      <c r="AEL208" s="102"/>
      <c r="AEM208" s="102"/>
      <c r="AEN208" s="102"/>
      <c r="AEO208" s="102"/>
      <c r="AEP208" s="102"/>
      <c r="AEQ208" s="102"/>
      <c r="AER208" s="102"/>
      <c r="AES208" s="102"/>
      <c r="AET208" s="102"/>
      <c r="AEU208" s="102"/>
      <c r="AEV208" s="102"/>
      <c r="AEW208" s="102"/>
      <c r="AEX208" s="102"/>
      <c r="AEY208" s="102"/>
      <c r="AEZ208" s="102"/>
      <c r="AFA208" s="102"/>
      <c r="AFB208" s="102"/>
      <c r="AFC208" s="102"/>
      <c r="AFD208" s="102"/>
      <c r="AFE208" s="102"/>
      <c r="AFF208" s="102"/>
      <c r="AFG208" s="102"/>
      <c r="AFH208" s="102"/>
      <c r="AFI208" s="102"/>
      <c r="AFJ208" s="102"/>
      <c r="AFK208" s="102"/>
      <c r="AFL208" s="102"/>
      <c r="AFM208" s="102"/>
      <c r="AFN208" s="102"/>
      <c r="AFO208" s="102"/>
      <c r="AFP208" s="102"/>
      <c r="AFQ208" s="102"/>
      <c r="AFR208" s="102"/>
      <c r="AFS208" s="102"/>
      <c r="AFT208" s="102"/>
      <c r="AFU208" s="102"/>
      <c r="AFV208" s="102"/>
      <c r="AFW208" s="102"/>
      <c r="AFX208" s="102"/>
      <c r="AFY208" s="102"/>
      <c r="AFZ208" s="102"/>
      <c r="AGA208" s="102"/>
      <c r="AGB208" s="102"/>
      <c r="AGC208" s="102"/>
      <c r="AGD208" s="102"/>
      <c r="AGE208" s="102"/>
      <c r="AGF208" s="102"/>
      <c r="AGG208" s="102"/>
      <c r="AGH208" s="102"/>
      <c r="AGI208" s="102"/>
      <c r="AGJ208" s="102"/>
      <c r="AGK208" s="102"/>
      <c r="AGL208" s="102"/>
      <c r="AGM208" s="102"/>
      <c r="AGN208" s="102"/>
      <c r="AGO208" s="102"/>
      <c r="AGP208" s="102"/>
      <c r="AGQ208" s="102"/>
      <c r="AGR208" s="102"/>
      <c r="AGS208" s="102"/>
      <c r="AGT208" s="102"/>
      <c r="AGU208" s="102"/>
      <c r="AGV208" s="102"/>
      <c r="AGW208" s="102"/>
      <c r="AGX208" s="102"/>
      <c r="AGY208" s="102"/>
      <c r="AGZ208" s="102"/>
      <c r="AHA208" s="102"/>
      <c r="AHB208" s="102"/>
      <c r="AHC208" s="102"/>
      <c r="AHD208" s="102"/>
      <c r="AHE208" s="102"/>
      <c r="AHF208" s="102"/>
      <c r="AHG208" s="102"/>
      <c r="AHH208" s="102"/>
      <c r="AHI208" s="102"/>
      <c r="AHJ208" s="102"/>
      <c r="AHK208" s="102"/>
      <c r="AHL208" s="102"/>
      <c r="AHM208" s="102"/>
      <c r="AHN208" s="102"/>
      <c r="AHO208" s="102"/>
      <c r="AHP208" s="102"/>
      <c r="AHQ208" s="102"/>
      <c r="AHR208" s="102"/>
      <c r="AHS208" s="102"/>
      <c r="AHT208" s="102"/>
      <c r="AHU208" s="102"/>
      <c r="AHV208" s="102"/>
      <c r="AHW208" s="102"/>
      <c r="AHX208" s="102"/>
      <c r="AHY208" s="102"/>
      <c r="AHZ208" s="102"/>
      <c r="AIA208" s="102"/>
      <c r="AIB208" s="102"/>
      <c r="AIC208" s="102"/>
      <c r="AID208" s="102"/>
      <c r="AIE208" s="102"/>
      <c r="AIF208" s="102"/>
      <c r="AIG208" s="102"/>
      <c r="AIH208" s="102"/>
      <c r="AII208" s="102"/>
      <c r="AIJ208" s="102"/>
      <c r="AIK208" s="102"/>
      <c r="AIL208" s="102"/>
      <c r="AIM208" s="102"/>
      <c r="AIN208" s="102"/>
      <c r="AIO208" s="102"/>
      <c r="AIP208" s="102"/>
      <c r="AIQ208" s="102"/>
      <c r="AIR208" s="102"/>
      <c r="AIS208" s="102"/>
      <c r="AIT208" s="102"/>
      <c r="AIU208" s="102"/>
      <c r="AIV208" s="102"/>
      <c r="AIW208" s="102"/>
      <c r="AIX208" s="102"/>
      <c r="AIY208" s="102"/>
      <c r="AIZ208" s="102"/>
      <c r="AJA208" s="102"/>
      <c r="AJB208" s="102"/>
      <c r="AJC208" s="102"/>
      <c r="AJD208" s="102"/>
      <c r="AJE208" s="102"/>
      <c r="AJF208" s="102"/>
      <c r="AJG208" s="102"/>
      <c r="AJH208" s="102"/>
      <c r="AJI208" s="102"/>
      <c r="AJJ208" s="102"/>
      <c r="AJK208" s="102"/>
      <c r="AJL208" s="102"/>
      <c r="AJM208" s="102"/>
      <c r="AJN208" s="102"/>
      <c r="AJO208" s="102"/>
      <c r="AJP208" s="102"/>
      <c r="AJQ208" s="102"/>
      <c r="AJR208" s="102"/>
      <c r="AJS208" s="102"/>
      <c r="AJT208" s="102"/>
      <c r="AJU208" s="102"/>
      <c r="AJV208" s="102"/>
      <c r="AJW208" s="102"/>
      <c r="AJX208" s="102"/>
      <c r="AJY208" s="102"/>
      <c r="AJZ208" s="102"/>
      <c r="AKA208" s="102"/>
      <c r="AKB208" s="102"/>
      <c r="AKC208" s="102"/>
      <c r="AKD208" s="102"/>
      <c r="AKE208" s="102"/>
      <c r="AKF208" s="102"/>
      <c r="AKG208" s="102"/>
      <c r="AKH208" s="102"/>
      <c r="AKI208" s="102"/>
      <c r="AKJ208" s="102"/>
      <c r="AKK208" s="102"/>
      <c r="AKL208" s="102"/>
      <c r="AKM208" s="102"/>
      <c r="AKN208" s="102"/>
      <c r="AKO208" s="102"/>
      <c r="AKP208" s="102"/>
      <c r="AKQ208" s="102"/>
      <c r="AKR208" s="102"/>
      <c r="AKS208" s="102"/>
      <c r="AKT208" s="102"/>
      <c r="AKU208" s="102"/>
      <c r="AKV208" s="102"/>
      <c r="AKW208" s="102"/>
      <c r="AKX208" s="102"/>
      <c r="AKY208" s="102"/>
      <c r="AKZ208" s="102"/>
      <c r="ALA208" s="102"/>
      <c r="ALB208" s="102"/>
      <c r="ALC208" s="102"/>
      <c r="ALD208" s="102"/>
      <c r="ALE208" s="102"/>
      <c r="ALF208" s="102"/>
      <c r="ALG208" s="102"/>
      <c r="ALH208" s="102"/>
      <c r="ALI208" s="102"/>
      <c r="ALJ208" s="102"/>
      <c r="ALK208" s="102"/>
      <c r="ALL208" s="102"/>
      <c r="ALM208" s="102"/>
      <c r="ALN208" s="102"/>
      <c r="ALO208" s="102"/>
      <c r="ALP208" s="102"/>
      <c r="ALQ208" s="102"/>
      <c r="ALR208" s="102"/>
      <c r="ALS208" s="102"/>
      <c r="ALT208" s="102"/>
      <c r="ALU208" s="102"/>
      <c r="ALV208" s="102"/>
      <c r="ALW208" s="102"/>
      <c r="ALX208" s="102"/>
      <c r="ALY208" s="102"/>
      <c r="ALZ208" s="102"/>
      <c r="AMA208" s="102"/>
      <c r="AMB208" s="102"/>
      <c r="AMC208" s="102"/>
      <c r="AMD208" s="102"/>
      <c r="AME208" s="102"/>
      <c r="AMF208" s="102"/>
      <c r="AMG208" s="102"/>
      <c r="AMH208" s="102"/>
      <c r="AMI208" s="102"/>
      <c r="AMJ208" s="102"/>
      <c r="AMK208" s="102"/>
      <c r="AML208" s="102"/>
      <c r="AMM208" s="102"/>
      <c r="AMN208" s="102"/>
      <c r="AMO208" s="102"/>
      <c r="AMP208" s="102"/>
      <c r="AMQ208" s="102"/>
      <c r="AMR208" s="102"/>
      <c r="AMS208" s="102"/>
      <c r="AMT208" s="102"/>
      <c r="AMU208" s="102"/>
      <c r="AMV208" s="102"/>
      <c r="AMW208" s="102"/>
      <c r="AMX208" s="102"/>
      <c r="AMY208" s="102"/>
      <c r="AMZ208" s="102"/>
      <c r="ANA208" s="102"/>
      <c r="ANB208" s="102"/>
      <c r="ANC208" s="102"/>
      <c r="AND208" s="102"/>
      <c r="ANE208" s="102"/>
      <c r="ANF208" s="102"/>
      <c r="ANG208" s="102"/>
      <c r="ANH208" s="102"/>
      <c r="ANI208" s="102"/>
      <c r="ANJ208" s="102"/>
      <c r="ANK208" s="102"/>
      <c r="ANL208" s="102"/>
      <c r="ANM208" s="102"/>
      <c r="ANN208" s="102"/>
      <c r="ANO208" s="102"/>
      <c r="ANP208" s="102"/>
      <c r="ANQ208" s="102"/>
      <c r="ANR208" s="102"/>
      <c r="ANS208" s="102"/>
      <c r="ANT208" s="102"/>
      <c r="ANU208" s="102"/>
      <c r="ANV208" s="102"/>
      <c r="ANW208" s="102"/>
      <c r="ANX208" s="102"/>
      <c r="ANY208" s="102"/>
      <c r="ANZ208" s="102"/>
      <c r="AOA208" s="102"/>
      <c r="AOB208" s="102"/>
      <c r="AOC208" s="102"/>
      <c r="AOD208" s="102"/>
      <c r="AOE208" s="102"/>
      <c r="AOF208" s="102"/>
      <c r="AOG208" s="102"/>
      <c r="AOH208" s="102"/>
      <c r="AOI208" s="102"/>
      <c r="AOJ208" s="102"/>
      <c r="AOK208" s="102"/>
      <c r="AOL208" s="102"/>
      <c r="AOM208" s="102"/>
      <c r="AON208" s="102"/>
      <c r="AOO208" s="102"/>
      <c r="AOP208" s="102"/>
      <c r="AOQ208" s="102"/>
      <c r="AOR208" s="102"/>
      <c r="AOS208" s="102"/>
      <c r="AOT208" s="102"/>
      <c r="AOU208" s="102"/>
      <c r="AOV208" s="102"/>
      <c r="AOW208" s="102"/>
      <c r="AOX208" s="102"/>
      <c r="AOY208" s="102"/>
      <c r="AOZ208" s="102"/>
      <c r="APA208" s="102"/>
      <c r="APB208" s="102"/>
      <c r="APC208" s="102"/>
      <c r="APD208" s="102"/>
      <c r="APE208" s="102"/>
      <c r="APF208" s="102"/>
      <c r="APG208" s="102"/>
      <c r="APH208" s="102"/>
      <c r="API208" s="102"/>
      <c r="APJ208" s="102"/>
      <c r="APK208" s="102"/>
      <c r="APL208" s="102"/>
      <c r="APM208" s="102"/>
      <c r="APN208" s="102"/>
      <c r="APO208" s="102"/>
      <c r="APP208" s="102"/>
      <c r="APQ208" s="102"/>
      <c r="APR208" s="102"/>
      <c r="APS208" s="102"/>
      <c r="APT208" s="102"/>
      <c r="APU208" s="102"/>
      <c r="APV208" s="102"/>
      <c r="APW208" s="102"/>
      <c r="APX208" s="102"/>
      <c r="APY208" s="102"/>
      <c r="APZ208" s="102"/>
      <c r="AQA208" s="102"/>
      <c r="AQB208" s="102"/>
      <c r="AQC208" s="102"/>
      <c r="AQD208" s="102"/>
      <c r="AQE208" s="102"/>
      <c r="AQF208" s="102"/>
      <c r="AQG208" s="102"/>
      <c r="AQH208" s="102"/>
      <c r="AQI208" s="102"/>
      <c r="AQJ208" s="102"/>
      <c r="AQK208" s="102"/>
      <c r="AQL208" s="102"/>
      <c r="AQM208" s="102"/>
      <c r="AQN208" s="102"/>
      <c r="AQO208" s="102"/>
      <c r="AQP208" s="102"/>
      <c r="AQQ208" s="102"/>
      <c r="AQR208" s="102"/>
      <c r="AQS208" s="102"/>
      <c r="AQT208" s="102"/>
      <c r="AQU208" s="102"/>
      <c r="AQV208" s="102"/>
      <c r="AQW208" s="102"/>
      <c r="AQX208" s="102"/>
      <c r="AQY208" s="102"/>
      <c r="AQZ208" s="102"/>
      <c r="ARA208" s="102"/>
      <c r="ARB208" s="102"/>
      <c r="ARC208" s="102"/>
      <c r="ARD208" s="102"/>
      <c r="ARE208" s="102"/>
      <c r="ARF208" s="102"/>
      <c r="ARG208" s="102"/>
      <c r="ARH208" s="102"/>
      <c r="ARI208" s="102"/>
      <c r="ARJ208" s="102"/>
      <c r="ARK208" s="102"/>
      <c r="ARL208" s="102"/>
      <c r="ARM208" s="102"/>
      <c r="ARN208" s="102"/>
      <c r="ARO208" s="102"/>
      <c r="ARP208" s="102"/>
      <c r="ARQ208" s="102"/>
      <c r="ARR208" s="102"/>
      <c r="ARS208" s="102"/>
      <c r="ART208" s="102"/>
      <c r="ARU208" s="102"/>
      <c r="ARV208" s="102"/>
      <c r="ARW208" s="102"/>
      <c r="ARX208" s="102"/>
      <c r="ARY208" s="102"/>
      <c r="ARZ208" s="102"/>
      <c r="ASA208" s="102"/>
      <c r="ASB208" s="102"/>
      <c r="ASC208" s="102"/>
      <c r="ASD208" s="102"/>
      <c r="ASE208" s="102"/>
      <c r="ASF208" s="102"/>
      <c r="ASG208" s="102"/>
      <c r="ASH208" s="102"/>
      <c r="ASI208" s="102"/>
      <c r="ASJ208" s="102"/>
      <c r="ASK208" s="102"/>
      <c r="ASL208" s="102"/>
      <c r="ASM208" s="102"/>
      <c r="ASN208" s="102"/>
      <c r="ASO208" s="102"/>
      <c r="ASP208" s="102"/>
      <c r="ASQ208" s="102"/>
      <c r="ASR208" s="102"/>
      <c r="ASS208" s="102"/>
      <c r="AST208" s="102"/>
      <c r="ASU208" s="102"/>
      <c r="ASV208" s="102"/>
      <c r="ASW208" s="102"/>
      <c r="ASX208" s="102"/>
      <c r="ASY208" s="102"/>
      <c r="ASZ208" s="102"/>
      <c r="ATA208" s="102"/>
      <c r="ATB208" s="102"/>
      <c r="ATC208" s="102"/>
      <c r="ATD208" s="102"/>
      <c r="ATE208" s="102"/>
      <c r="ATF208" s="102"/>
      <c r="ATG208" s="102"/>
      <c r="ATH208" s="102"/>
      <c r="ATI208" s="102"/>
      <c r="ATJ208" s="102"/>
      <c r="ATK208" s="102"/>
      <c r="ATL208" s="102"/>
      <c r="ATM208" s="102"/>
      <c r="ATN208" s="102"/>
      <c r="ATO208" s="102"/>
      <c r="ATP208" s="102"/>
      <c r="ATQ208" s="102"/>
      <c r="ATR208" s="102"/>
      <c r="ATS208" s="102"/>
      <c r="ATT208" s="102"/>
      <c r="ATU208" s="102"/>
      <c r="ATV208" s="102"/>
      <c r="ATW208" s="102"/>
      <c r="ATX208" s="102"/>
      <c r="ATY208" s="102"/>
      <c r="ATZ208" s="102"/>
      <c r="AUA208" s="102"/>
      <c r="AUB208" s="102"/>
      <c r="AUC208" s="102"/>
      <c r="AUD208" s="102"/>
      <c r="AUE208" s="102"/>
      <c r="AUF208" s="102"/>
      <c r="AUG208" s="102"/>
      <c r="AUH208" s="102"/>
      <c r="AUI208" s="102"/>
      <c r="AUJ208" s="102"/>
      <c r="AUK208" s="102"/>
      <c r="AUL208" s="102"/>
      <c r="AUM208" s="102"/>
      <c r="AUN208" s="102"/>
      <c r="AUO208" s="102"/>
      <c r="AUP208" s="102"/>
      <c r="AUQ208" s="102"/>
      <c r="AUR208" s="102"/>
      <c r="AUS208" s="102"/>
      <c r="AUT208" s="102"/>
      <c r="AUU208" s="102"/>
      <c r="AUV208" s="102"/>
      <c r="AUW208" s="102"/>
      <c r="AUX208" s="102"/>
      <c r="AUY208" s="102"/>
      <c r="AUZ208" s="102"/>
      <c r="AVA208" s="102"/>
      <c r="AVB208" s="102"/>
      <c r="AVC208" s="102"/>
      <c r="AVD208" s="102"/>
      <c r="AVE208" s="102"/>
      <c r="AVF208" s="102"/>
      <c r="AVG208" s="102"/>
      <c r="AVH208" s="102"/>
      <c r="AVI208" s="102"/>
      <c r="AVJ208" s="102"/>
      <c r="AVK208" s="102"/>
      <c r="AVL208" s="102"/>
      <c r="AVM208" s="102"/>
      <c r="AVN208" s="102"/>
      <c r="AVO208" s="102"/>
      <c r="AVP208" s="102"/>
      <c r="AVQ208" s="102"/>
      <c r="AVR208" s="102"/>
      <c r="AVS208" s="102"/>
      <c r="AVT208" s="102"/>
      <c r="AVU208" s="102"/>
      <c r="AVV208" s="102"/>
      <c r="AVW208" s="102"/>
      <c r="AVX208" s="102"/>
      <c r="AVY208" s="102"/>
      <c r="AVZ208" s="102"/>
      <c r="AWA208" s="102"/>
      <c r="AWB208" s="102"/>
      <c r="AWC208" s="102"/>
      <c r="AWD208" s="102"/>
      <c r="AWE208" s="102"/>
      <c r="AWF208" s="102"/>
      <c r="AWG208" s="102"/>
      <c r="AWH208" s="102"/>
      <c r="AWI208" s="102"/>
      <c r="AWJ208" s="102"/>
      <c r="AWK208" s="102"/>
      <c r="AWL208" s="102"/>
      <c r="AWM208" s="102"/>
      <c r="AWN208" s="102"/>
      <c r="AWO208" s="102"/>
      <c r="AWP208" s="102"/>
      <c r="AWQ208" s="102"/>
      <c r="AWR208" s="102"/>
      <c r="AWS208" s="102"/>
      <c r="AWT208" s="102"/>
      <c r="AWU208" s="102"/>
      <c r="AWV208" s="102"/>
      <c r="AWW208" s="102"/>
      <c r="AWX208" s="102"/>
      <c r="AWY208" s="102"/>
      <c r="AWZ208" s="102"/>
      <c r="AXA208" s="102"/>
      <c r="AXB208" s="102"/>
      <c r="AXC208" s="102"/>
      <c r="AXD208" s="102"/>
      <c r="AXE208" s="102"/>
      <c r="AXF208" s="102"/>
      <c r="AXG208" s="102"/>
      <c r="AXH208" s="102"/>
      <c r="AXI208" s="102"/>
      <c r="AXJ208" s="102"/>
      <c r="AXK208" s="102"/>
      <c r="AXL208" s="102"/>
      <c r="AXM208" s="102"/>
      <c r="AXN208" s="102"/>
      <c r="AXO208" s="102"/>
      <c r="AXP208" s="102"/>
      <c r="AXQ208" s="102"/>
      <c r="AXR208" s="102"/>
      <c r="AXS208" s="102"/>
      <c r="AXT208" s="102"/>
      <c r="AXU208" s="102"/>
      <c r="AXV208" s="102"/>
      <c r="AXW208" s="102"/>
      <c r="AXX208" s="102"/>
      <c r="AXY208" s="102"/>
      <c r="AXZ208" s="102"/>
      <c r="AYA208" s="102"/>
      <c r="AYB208" s="102"/>
      <c r="AYC208" s="102"/>
      <c r="AYD208" s="102"/>
      <c r="AYE208" s="102"/>
      <c r="AYF208" s="102"/>
      <c r="AYG208" s="102"/>
      <c r="AYH208" s="102"/>
      <c r="AYI208" s="102"/>
      <c r="AYJ208" s="102"/>
      <c r="AYK208" s="102"/>
      <c r="AYL208" s="102"/>
      <c r="AYM208" s="102"/>
      <c r="AYN208" s="102"/>
      <c r="AYO208" s="102"/>
      <c r="AYP208" s="102"/>
      <c r="AYQ208" s="102"/>
      <c r="AYR208" s="102"/>
      <c r="AYS208" s="102"/>
      <c r="AYT208" s="102"/>
      <c r="AYU208" s="102"/>
      <c r="AYV208" s="102"/>
      <c r="AYW208" s="102"/>
      <c r="AYX208" s="102"/>
      <c r="AYY208" s="102"/>
      <c r="AYZ208" s="102"/>
      <c r="AZA208" s="102"/>
      <c r="AZB208" s="102"/>
      <c r="AZC208" s="102"/>
      <c r="AZD208" s="102"/>
      <c r="AZE208" s="102"/>
      <c r="AZF208" s="102"/>
      <c r="AZG208" s="102"/>
      <c r="AZH208" s="102"/>
      <c r="AZI208" s="102"/>
      <c r="AZJ208" s="102"/>
      <c r="AZK208" s="102"/>
      <c r="AZL208" s="102"/>
      <c r="AZM208" s="102"/>
      <c r="AZN208" s="102"/>
      <c r="AZO208" s="102"/>
      <c r="AZP208" s="102"/>
      <c r="AZQ208" s="102"/>
      <c r="AZR208" s="102"/>
      <c r="AZS208" s="102"/>
      <c r="AZT208" s="102"/>
      <c r="AZU208" s="102"/>
      <c r="AZV208" s="102"/>
      <c r="AZW208" s="102"/>
      <c r="AZX208" s="102"/>
      <c r="AZY208" s="102"/>
      <c r="AZZ208" s="102"/>
      <c r="BAA208" s="102"/>
      <c r="BAB208" s="102"/>
      <c r="BAC208" s="102"/>
      <c r="BAD208" s="102"/>
      <c r="BAE208" s="102"/>
      <c r="BAF208" s="102"/>
      <c r="BAG208" s="102"/>
      <c r="BAH208" s="102"/>
      <c r="BAI208" s="102"/>
      <c r="BAJ208" s="102"/>
      <c r="BAK208" s="102"/>
      <c r="BAL208" s="102"/>
      <c r="BAM208" s="102"/>
      <c r="BAN208" s="102"/>
      <c r="BAO208" s="102"/>
      <c r="BAP208" s="102"/>
      <c r="BAQ208" s="102"/>
      <c r="BAR208" s="102"/>
      <c r="BAS208" s="102"/>
      <c r="BAT208" s="102"/>
      <c r="BAU208" s="102"/>
      <c r="BAV208" s="102"/>
      <c r="BAW208" s="102"/>
      <c r="BAX208" s="102"/>
      <c r="BAY208" s="102"/>
      <c r="BAZ208" s="102"/>
      <c r="BBA208" s="102"/>
      <c r="BBB208" s="102"/>
      <c r="BBC208" s="102"/>
      <c r="BBD208" s="102"/>
      <c r="BBE208" s="102"/>
      <c r="BBF208" s="102"/>
      <c r="BBG208" s="102"/>
      <c r="BBH208" s="102"/>
      <c r="BBI208" s="102"/>
      <c r="BBJ208" s="102"/>
      <c r="BBK208" s="102"/>
      <c r="BBL208" s="102"/>
      <c r="BBM208" s="102"/>
      <c r="BBN208" s="102"/>
      <c r="BBO208" s="102"/>
      <c r="BBP208" s="102"/>
      <c r="BBQ208" s="102"/>
      <c r="BBR208" s="102"/>
      <c r="BBS208" s="102"/>
      <c r="BBT208" s="102"/>
      <c r="BBU208" s="102"/>
      <c r="BBV208" s="102"/>
      <c r="BBW208" s="102"/>
      <c r="BBX208" s="102"/>
      <c r="BBY208" s="102"/>
      <c r="BBZ208" s="102"/>
      <c r="BCA208" s="102"/>
      <c r="BCB208" s="102"/>
      <c r="BCC208" s="102"/>
      <c r="BCD208" s="102"/>
      <c r="BCE208" s="102"/>
      <c r="BCF208" s="102"/>
      <c r="BCG208" s="102"/>
      <c r="BCH208" s="102"/>
      <c r="BCI208" s="102"/>
      <c r="BCJ208" s="102"/>
      <c r="BCK208" s="102"/>
      <c r="BCL208" s="102"/>
      <c r="BCM208" s="102"/>
      <c r="BCN208" s="102"/>
      <c r="BCO208" s="102"/>
      <c r="BCP208" s="102"/>
      <c r="BCQ208" s="102"/>
      <c r="BCR208" s="102"/>
      <c r="BCS208" s="102"/>
      <c r="BCT208" s="102"/>
      <c r="BCU208" s="102"/>
      <c r="BCV208" s="102"/>
      <c r="BCW208" s="102"/>
      <c r="BCX208" s="102"/>
      <c r="BCY208" s="102"/>
      <c r="BCZ208" s="102"/>
      <c r="BDA208" s="102"/>
      <c r="BDB208" s="102"/>
      <c r="BDC208" s="102"/>
      <c r="BDD208" s="102"/>
      <c r="BDE208" s="102"/>
      <c r="BDF208" s="102"/>
      <c r="BDG208" s="102"/>
      <c r="BDH208" s="102"/>
      <c r="BDI208" s="102"/>
      <c r="BDJ208" s="102"/>
      <c r="BDK208" s="102"/>
      <c r="BDL208" s="102"/>
      <c r="BDM208" s="102"/>
      <c r="BDN208" s="102"/>
      <c r="BDO208" s="102"/>
      <c r="BDP208" s="102"/>
      <c r="BDQ208" s="102"/>
      <c r="BDR208" s="102"/>
      <c r="BDS208" s="102"/>
      <c r="BDT208" s="102"/>
      <c r="BDU208" s="102"/>
      <c r="BDV208" s="102"/>
      <c r="BDW208" s="102"/>
      <c r="BDX208" s="102"/>
      <c r="BDY208" s="102"/>
      <c r="BDZ208" s="102"/>
      <c r="BEA208" s="102"/>
      <c r="BEB208" s="102"/>
      <c r="BEC208" s="102"/>
      <c r="BED208" s="102"/>
      <c r="BEE208" s="102"/>
      <c r="BEF208" s="102"/>
      <c r="BEG208" s="102"/>
      <c r="BEH208" s="102"/>
      <c r="BEI208" s="102"/>
      <c r="BEJ208" s="102"/>
      <c r="BEK208" s="102"/>
      <c r="BEL208" s="102"/>
      <c r="BEM208" s="102"/>
      <c r="BEN208" s="102"/>
      <c r="BEO208" s="102"/>
      <c r="BEP208" s="102"/>
      <c r="BEQ208" s="102"/>
      <c r="BER208" s="102"/>
      <c r="BES208" s="102"/>
      <c r="BET208" s="102"/>
      <c r="BEU208" s="102"/>
      <c r="BEV208" s="102"/>
      <c r="BEW208" s="102"/>
      <c r="BEX208" s="102"/>
      <c r="BEY208" s="102"/>
      <c r="BEZ208" s="102"/>
      <c r="BFA208" s="102"/>
      <c r="BFB208" s="102"/>
      <c r="BFC208" s="102"/>
      <c r="BFD208" s="102"/>
      <c r="BFE208" s="102"/>
      <c r="BFF208" s="102"/>
      <c r="BFG208" s="102"/>
      <c r="BFH208" s="102"/>
      <c r="BFI208" s="102"/>
      <c r="BFJ208" s="102"/>
      <c r="BFK208" s="102"/>
      <c r="BFL208" s="102"/>
      <c r="BFM208" s="102"/>
      <c r="BFN208" s="102"/>
      <c r="BFO208" s="102"/>
      <c r="BFP208" s="102"/>
      <c r="BFQ208" s="102"/>
      <c r="BFR208" s="102"/>
      <c r="BFS208" s="102"/>
      <c r="BFT208" s="102"/>
      <c r="BFU208" s="102"/>
      <c r="BFV208" s="102"/>
      <c r="BFW208" s="102"/>
      <c r="BFX208" s="102"/>
      <c r="BFY208" s="102"/>
      <c r="BFZ208" s="102"/>
      <c r="BGA208" s="102"/>
      <c r="BGB208" s="102"/>
      <c r="BGC208" s="102"/>
      <c r="BGD208" s="102"/>
      <c r="BGE208" s="102"/>
      <c r="BGF208" s="102"/>
      <c r="BGG208" s="102"/>
      <c r="BGH208" s="102"/>
      <c r="BGI208" s="102"/>
      <c r="BGJ208" s="102"/>
      <c r="BGK208" s="102"/>
      <c r="BGL208" s="102"/>
      <c r="BGM208" s="102"/>
      <c r="BGN208" s="102"/>
      <c r="BGO208" s="102"/>
      <c r="BGP208" s="102"/>
      <c r="BGQ208" s="102"/>
      <c r="BGR208" s="102"/>
      <c r="BGS208" s="102"/>
      <c r="BGT208" s="102"/>
      <c r="BGU208" s="102"/>
      <c r="BGV208" s="102"/>
      <c r="BGW208" s="102"/>
      <c r="BGX208" s="102"/>
      <c r="BGY208" s="102"/>
      <c r="BGZ208" s="102"/>
      <c r="BHA208" s="102"/>
      <c r="BHB208" s="102"/>
      <c r="BHC208" s="102"/>
      <c r="BHD208" s="102"/>
      <c r="BHE208" s="102"/>
      <c r="BHF208" s="102"/>
      <c r="BHG208" s="102"/>
      <c r="BHH208" s="102"/>
      <c r="BHI208" s="102"/>
      <c r="BHJ208" s="102"/>
      <c r="BHK208" s="102"/>
      <c r="BHL208" s="102"/>
      <c r="BHM208" s="102"/>
      <c r="BHN208" s="102"/>
      <c r="BHO208" s="102"/>
      <c r="BHP208" s="102"/>
      <c r="BHQ208" s="102"/>
      <c r="BHR208" s="102"/>
      <c r="BHS208" s="102"/>
      <c r="BHT208" s="102"/>
      <c r="BHU208" s="102"/>
      <c r="BHV208" s="102"/>
      <c r="BHW208" s="102"/>
      <c r="BHX208" s="102"/>
      <c r="BHY208" s="102"/>
      <c r="BHZ208" s="102"/>
      <c r="BIA208" s="102"/>
      <c r="BIB208" s="102"/>
      <c r="BIC208" s="102"/>
      <c r="BID208" s="102"/>
      <c r="BIE208" s="102"/>
      <c r="BIF208" s="102"/>
      <c r="BIG208" s="102"/>
      <c r="BIH208" s="102"/>
      <c r="BII208" s="102"/>
      <c r="BIJ208" s="102"/>
      <c r="BIK208" s="102"/>
      <c r="BIL208" s="102"/>
      <c r="BIM208" s="102"/>
      <c r="BIN208" s="102"/>
      <c r="BIO208" s="102"/>
      <c r="BIP208" s="102"/>
      <c r="BIQ208" s="102"/>
      <c r="BIR208" s="102"/>
      <c r="BIS208" s="102"/>
      <c r="BIT208" s="102"/>
      <c r="BIU208" s="102"/>
      <c r="BIV208" s="102"/>
      <c r="BIW208" s="102"/>
      <c r="BIX208" s="102"/>
      <c r="BIY208" s="102"/>
      <c r="BIZ208" s="102"/>
      <c r="BJA208" s="102"/>
      <c r="BJB208" s="102"/>
      <c r="BJC208" s="102"/>
      <c r="BJD208" s="102"/>
      <c r="BJE208" s="102"/>
      <c r="BJF208" s="102"/>
      <c r="BJG208" s="102"/>
      <c r="BJH208" s="102"/>
      <c r="BJI208" s="102"/>
      <c r="BJJ208" s="102"/>
      <c r="BJK208" s="102"/>
      <c r="BJL208" s="102"/>
      <c r="BJM208" s="102"/>
      <c r="BJN208" s="102"/>
      <c r="BJO208" s="102"/>
      <c r="BJP208" s="102"/>
      <c r="BJQ208" s="102"/>
      <c r="BJR208" s="102"/>
      <c r="BJS208" s="102"/>
      <c r="BJT208" s="102"/>
      <c r="BJU208" s="102"/>
      <c r="BJV208" s="102"/>
      <c r="BJW208" s="102"/>
      <c r="BJX208" s="102"/>
      <c r="BJY208" s="102"/>
      <c r="BJZ208" s="102"/>
      <c r="BKA208" s="102"/>
      <c r="BKB208" s="102"/>
      <c r="BKC208" s="102"/>
      <c r="BKD208" s="102"/>
      <c r="BKE208" s="102"/>
      <c r="BKF208" s="102"/>
      <c r="BKG208" s="102"/>
      <c r="BKH208" s="102"/>
      <c r="BKI208" s="102"/>
      <c r="BKJ208" s="102"/>
      <c r="BKK208" s="102"/>
      <c r="BKL208" s="102"/>
      <c r="BKM208" s="102"/>
      <c r="BKN208" s="102"/>
      <c r="BKO208" s="102"/>
      <c r="BKP208" s="102"/>
      <c r="BKQ208" s="102"/>
      <c r="BKR208" s="102"/>
      <c r="BKS208" s="102"/>
      <c r="BKT208" s="102"/>
      <c r="BKU208" s="102"/>
      <c r="BKV208" s="102"/>
      <c r="BKW208" s="102"/>
      <c r="BKX208" s="102"/>
      <c r="BKY208" s="102"/>
      <c r="BKZ208" s="102"/>
      <c r="BLA208" s="102"/>
      <c r="BLB208" s="102"/>
      <c r="BLC208" s="102"/>
      <c r="BLD208" s="102"/>
      <c r="BLE208" s="102"/>
      <c r="BLF208" s="102"/>
      <c r="BLG208" s="102"/>
      <c r="BLH208" s="102"/>
      <c r="BLI208" s="102"/>
      <c r="BLJ208" s="102"/>
      <c r="BLK208" s="102"/>
      <c r="BLL208" s="102"/>
      <c r="BLM208" s="102"/>
      <c r="BLN208" s="102"/>
      <c r="BLO208" s="102"/>
      <c r="BLP208" s="102"/>
      <c r="BLQ208" s="102"/>
      <c r="BLR208" s="102"/>
      <c r="BLS208" s="102"/>
      <c r="BLT208" s="102"/>
      <c r="BLU208" s="102"/>
      <c r="BLV208" s="102"/>
      <c r="BLW208" s="102"/>
      <c r="BLX208" s="102"/>
      <c r="BLY208" s="102"/>
      <c r="BLZ208" s="102"/>
      <c r="BMA208" s="102"/>
      <c r="BMB208" s="102"/>
      <c r="BMC208" s="102"/>
      <c r="BMD208" s="102"/>
      <c r="BME208" s="102"/>
      <c r="BMF208" s="102"/>
      <c r="BMG208" s="102"/>
      <c r="BMH208" s="102"/>
      <c r="BMI208" s="102"/>
      <c r="BMJ208" s="102"/>
      <c r="BMK208" s="102"/>
      <c r="BML208" s="102"/>
      <c r="BMM208" s="102"/>
      <c r="BMN208" s="102"/>
      <c r="BMO208" s="102"/>
      <c r="BMP208" s="102"/>
      <c r="BMQ208" s="102"/>
      <c r="BMR208" s="102"/>
      <c r="BMS208" s="102"/>
      <c r="BMT208" s="102"/>
      <c r="BMU208" s="102"/>
      <c r="BMV208" s="102"/>
      <c r="BMW208" s="102"/>
      <c r="BMX208" s="102"/>
      <c r="BMY208" s="102"/>
      <c r="BMZ208" s="102"/>
      <c r="BNA208" s="102"/>
      <c r="BNB208" s="102"/>
      <c r="BNC208" s="102"/>
      <c r="BND208" s="102"/>
      <c r="BNE208" s="102"/>
      <c r="BNF208" s="102"/>
      <c r="BNG208" s="102"/>
      <c r="BNH208" s="102"/>
      <c r="BNI208" s="102"/>
      <c r="BNJ208" s="102"/>
      <c r="BNK208" s="102"/>
      <c r="BNL208" s="102"/>
      <c r="BNM208" s="102"/>
      <c r="BNN208" s="102"/>
      <c r="BNO208" s="102"/>
      <c r="BNP208" s="102"/>
      <c r="BNQ208" s="102"/>
      <c r="BNR208" s="102"/>
      <c r="BNS208" s="102"/>
      <c r="BNT208" s="102"/>
      <c r="BNU208" s="102"/>
      <c r="BNV208" s="102"/>
      <c r="BNW208" s="102"/>
      <c r="BNX208" s="102"/>
      <c r="BNY208" s="102"/>
      <c r="BNZ208" s="102"/>
      <c r="BOA208" s="102"/>
      <c r="BOB208" s="102"/>
      <c r="BOC208" s="102"/>
      <c r="BOD208" s="102"/>
      <c r="BOE208" s="102"/>
      <c r="BOF208" s="102"/>
      <c r="BOG208" s="102"/>
      <c r="BOH208" s="102"/>
      <c r="BOI208" s="102"/>
      <c r="BOJ208" s="102"/>
      <c r="BOK208" s="102"/>
      <c r="BOL208" s="102"/>
      <c r="BOM208" s="102"/>
      <c r="BON208" s="102"/>
      <c r="BOO208" s="102"/>
      <c r="BOP208" s="102"/>
      <c r="BOQ208" s="102"/>
      <c r="BOR208" s="102"/>
      <c r="BOS208" s="102"/>
      <c r="BOT208" s="102"/>
      <c r="BOU208" s="102"/>
      <c r="BOV208" s="102"/>
      <c r="BOW208" s="102"/>
      <c r="BOX208" s="102"/>
      <c r="BOY208" s="102"/>
      <c r="BOZ208" s="102"/>
      <c r="BPA208" s="102"/>
      <c r="BPB208" s="102"/>
      <c r="BPC208" s="102"/>
      <c r="BPD208" s="102"/>
      <c r="BPE208" s="102"/>
      <c r="BPF208" s="102"/>
      <c r="BPG208" s="102"/>
      <c r="BPH208" s="102"/>
      <c r="BPI208" s="102"/>
      <c r="BPJ208" s="102"/>
      <c r="BPK208" s="102"/>
      <c r="BPL208" s="102"/>
      <c r="BPM208" s="102"/>
      <c r="BPN208" s="102"/>
      <c r="BPO208" s="102"/>
      <c r="BPP208" s="102"/>
      <c r="BPQ208" s="102"/>
      <c r="BPR208" s="102"/>
      <c r="BPS208" s="102"/>
      <c r="BPT208" s="102"/>
      <c r="BPU208" s="102"/>
      <c r="BPV208" s="102"/>
      <c r="BPW208" s="102"/>
      <c r="BPX208" s="102"/>
      <c r="BPY208" s="102"/>
      <c r="BPZ208" s="102"/>
      <c r="BQA208" s="102"/>
      <c r="BQB208" s="102"/>
      <c r="BQC208" s="102"/>
      <c r="BQD208" s="102"/>
      <c r="BQE208" s="102"/>
      <c r="BQF208" s="102"/>
      <c r="BQG208" s="102"/>
      <c r="BQH208" s="102"/>
      <c r="BQI208" s="102"/>
      <c r="BQJ208" s="102"/>
      <c r="BQK208" s="102"/>
      <c r="BQL208" s="102"/>
      <c r="BQM208" s="102"/>
      <c r="BQN208" s="102"/>
      <c r="BQO208" s="102"/>
      <c r="BQP208" s="102"/>
      <c r="BQQ208" s="102"/>
      <c r="BQR208" s="102"/>
      <c r="BQS208" s="102"/>
      <c r="BQT208" s="102"/>
      <c r="BQU208" s="102"/>
      <c r="BQV208" s="102"/>
      <c r="BQW208" s="102"/>
      <c r="BQX208" s="102"/>
      <c r="BQY208" s="102"/>
      <c r="BQZ208" s="102"/>
      <c r="BRA208" s="102"/>
      <c r="BRB208" s="102"/>
      <c r="BRC208" s="102"/>
      <c r="BRD208" s="102"/>
      <c r="BRE208" s="102"/>
      <c r="BRF208" s="102"/>
      <c r="BRG208" s="102"/>
      <c r="BRH208" s="102"/>
      <c r="BRI208" s="102"/>
      <c r="BRJ208" s="102"/>
      <c r="BRK208" s="102"/>
      <c r="BRL208" s="102"/>
      <c r="BRM208" s="102"/>
      <c r="BRN208" s="102"/>
      <c r="BRO208" s="102"/>
      <c r="BRP208" s="102"/>
      <c r="BRQ208" s="102"/>
      <c r="BRR208" s="102"/>
      <c r="BRS208" s="102"/>
      <c r="BRT208" s="102"/>
      <c r="BRU208" s="102"/>
      <c r="BRV208" s="102"/>
      <c r="BRW208" s="102"/>
      <c r="BRX208" s="102"/>
      <c r="BRY208" s="102"/>
      <c r="BRZ208" s="102"/>
      <c r="BSA208" s="102"/>
      <c r="BSB208" s="102"/>
      <c r="BSC208" s="102"/>
      <c r="BSD208" s="102"/>
      <c r="BSE208" s="102"/>
      <c r="BSF208" s="102"/>
      <c r="BSG208" s="102"/>
      <c r="BSH208" s="102"/>
      <c r="BSI208" s="102"/>
      <c r="BSJ208" s="102"/>
      <c r="BSK208" s="102"/>
      <c r="BSL208" s="102"/>
      <c r="BSM208" s="102"/>
      <c r="BSN208" s="102"/>
      <c r="BSO208" s="102"/>
      <c r="BSP208" s="102"/>
      <c r="BSQ208" s="102"/>
      <c r="BSR208" s="102"/>
      <c r="BSS208" s="102"/>
      <c r="BST208" s="102"/>
      <c r="BSU208" s="102"/>
      <c r="BSV208" s="102"/>
      <c r="BSW208" s="102"/>
      <c r="BSX208" s="102"/>
      <c r="BSY208" s="102"/>
      <c r="BSZ208" s="102"/>
      <c r="BTA208" s="102"/>
      <c r="BTB208" s="102"/>
      <c r="BTC208" s="102"/>
      <c r="BTD208" s="102"/>
      <c r="BTE208" s="102"/>
      <c r="BTF208" s="102"/>
      <c r="BTG208" s="102"/>
      <c r="BTH208" s="102"/>
      <c r="BTI208" s="102"/>
      <c r="BTJ208" s="102"/>
      <c r="BTK208" s="102"/>
      <c r="BTL208" s="102"/>
      <c r="BTM208" s="102"/>
      <c r="BTN208" s="102"/>
      <c r="BTO208" s="102"/>
      <c r="BTP208" s="102"/>
      <c r="BTQ208" s="102"/>
      <c r="BTR208" s="102"/>
      <c r="BTS208" s="102"/>
      <c r="BTT208" s="102"/>
      <c r="BTU208" s="102"/>
      <c r="BTV208" s="102"/>
      <c r="BTW208" s="102"/>
      <c r="BTX208" s="102"/>
      <c r="BTY208" s="102"/>
      <c r="BTZ208" s="102"/>
      <c r="BUA208" s="102"/>
      <c r="BUB208" s="102"/>
      <c r="BUC208" s="102"/>
      <c r="BUD208" s="102"/>
      <c r="BUE208" s="102"/>
      <c r="BUF208" s="102"/>
      <c r="BUG208" s="102"/>
      <c r="BUH208" s="102"/>
      <c r="BUI208" s="102"/>
      <c r="BUJ208" s="102"/>
      <c r="BUK208" s="102"/>
      <c r="BUL208" s="102"/>
      <c r="BUM208" s="102"/>
      <c r="BUN208" s="102"/>
      <c r="BUO208" s="102"/>
      <c r="BUP208" s="102"/>
      <c r="BUQ208" s="102"/>
      <c r="BUR208" s="102"/>
      <c r="BUS208" s="102"/>
      <c r="BUT208" s="102"/>
      <c r="BUU208" s="102"/>
      <c r="BUV208" s="102"/>
      <c r="BUW208" s="102"/>
      <c r="BUX208" s="102"/>
      <c r="BUY208" s="102"/>
      <c r="BUZ208" s="102"/>
      <c r="BVA208" s="102"/>
      <c r="BVB208" s="102"/>
      <c r="BVC208" s="102"/>
      <c r="BVD208" s="102"/>
      <c r="BVE208" s="102"/>
      <c r="BVF208" s="102"/>
      <c r="BVG208" s="102"/>
      <c r="BVH208" s="102"/>
      <c r="BVI208" s="102"/>
      <c r="BVJ208" s="102"/>
      <c r="BVK208" s="102"/>
      <c r="BVL208" s="102"/>
      <c r="BVM208" s="102"/>
      <c r="BVN208" s="102"/>
      <c r="BVO208" s="102"/>
      <c r="BVP208" s="102"/>
      <c r="BVQ208" s="102"/>
      <c r="BVR208" s="102"/>
      <c r="BVS208" s="102"/>
      <c r="BVT208" s="102"/>
      <c r="BVU208" s="102"/>
      <c r="BVV208" s="102"/>
      <c r="BVW208" s="102"/>
      <c r="BVX208" s="102"/>
      <c r="BVY208" s="102"/>
      <c r="BVZ208" s="102"/>
      <c r="BWA208" s="102"/>
      <c r="BWB208" s="102"/>
      <c r="BWC208" s="102"/>
      <c r="BWD208" s="102"/>
      <c r="BWE208" s="102"/>
      <c r="BWF208" s="102"/>
      <c r="BWG208" s="102"/>
      <c r="BWH208" s="102"/>
      <c r="BWI208" s="102"/>
      <c r="BWJ208" s="102"/>
      <c r="BWK208" s="102"/>
      <c r="BWL208" s="102"/>
      <c r="BWM208" s="102"/>
      <c r="BWN208" s="102"/>
      <c r="BWO208" s="102"/>
      <c r="BWP208" s="102"/>
      <c r="BWQ208" s="102"/>
      <c r="BWR208" s="102"/>
      <c r="BWS208" s="102"/>
      <c r="BWT208" s="102"/>
      <c r="BWU208" s="102"/>
      <c r="BWV208" s="102"/>
      <c r="BWW208" s="102"/>
      <c r="BWX208" s="102"/>
      <c r="BWY208" s="102"/>
      <c r="BWZ208" s="102"/>
      <c r="BXA208" s="102"/>
      <c r="BXB208" s="102"/>
      <c r="BXC208" s="102"/>
      <c r="BXD208" s="102"/>
      <c r="BXE208" s="102"/>
      <c r="BXF208" s="102"/>
      <c r="BXG208" s="102"/>
      <c r="BXH208" s="102"/>
      <c r="BXI208" s="102"/>
      <c r="BXJ208" s="102"/>
      <c r="BXK208" s="102"/>
      <c r="BXL208" s="102"/>
      <c r="BXM208" s="102"/>
      <c r="BXN208" s="102"/>
      <c r="BXO208" s="102"/>
      <c r="BXP208" s="102"/>
      <c r="BXQ208" s="102"/>
      <c r="BXR208" s="102"/>
      <c r="BXS208" s="102"/>
      <c r="BXT208" s="102"/>
      <c r="BXU208" s="102"/>
      <c r="BXV208" s="102"/>
      <c r="BXW208" s="102"/>
      <c r="BXX208" s="102"/>
      <c r="BXY208" s="102"/>
      <c r="BXZ208" s="102"/>
      <c r="BYA208" s="102"/>
      <c r="BYB208" s="102"/>
      <c r="BYC208" s="102"/>
      <c r="BYD208" s="102"/>
      <c r="BYE208" s="102"/>
      <c r="BYF208" s="102"/>
      <c r="BYG208" s="102"/>
      <c r="BYH208" s="102"/>
      <c r="BYI208" s="102"/>
      <c r="BYJ208" s="102"/>
      <c r="BYK208" s="102"/>
      <c r="BYL208" s="102"/>
      <c r="BYM208" s="102"/>
      <c r="BYN208" s="102"/>
      <c r="BYO208" s="102"/>
      <c r="BYP208" s="102"/>
      <c r="BYQ208" s="102"/>
      <c r="BYR208" s="102"/>
      <c r="BYS208" s="102"/>
      <c r="BYT208" s="102"/>
      <c r="BYU208" s="102"/>
      <c r="BYV208" s="102"/>
      <c r="BYW208" s="102"/>
      <c r="BYX208" s="102"/>
      <c r="BYY208" s="102"/>
      <c r="BYZ208" s="102"/>
      <c r="BZA208" s="102"/>
      <c r="BZB208" s="102"/>
      <c r="BZC208" s="102"/>
      <c r="BZD208" s="102"/>
      <c r="BZE208" s="102"/>
      <c r="BZF208" s="102"/>
      <c r="BZG208" s="102"/>
      <c r="BZH208" s="102"/>
      <c r="BZI208" s="102"/>
      <c r="BZJ208" s="102"/>
      <c r="BZK208" s="102"/>
      <c r="BZL208" s="102"/>
      <c r="BZM208" s="102"/>
      <c r="BZN208" s="102"/>
      <c r="BZO208" s="102"/>
      <c r="BZP208" s="102"/>
      <c r="BZQ208" s="102"/>
      <c r="BZR208" s="102"/>
      <c r="BZS208" s="102"/>
      <c r="BZT208" s="102"/>
      <c r="BZU208" s="102"/>
      <c r="BZV208" s="102"/>
      <c r="BZW208" s="102"/>
    </row>
    <row r="209" spans="2:2051" ht="15" customHeight="1">
      <c r="B209" s="112" t="s">
        <v>754</v>
      </c>
      <c r="C209" s="113" t="s">
        <v>393</v>
      </c>
      <c r="D209" s="113" t="s">
        <v>393</v>
      </c>
      <c r="E209" s="113" t="str">
        <f>'Alcance 3'!C98</f>
        <v>Material 7</v>
      </c>
      <c r="F209" s="113" t="str">
        <f t="shared" si="51"/>
        <v>Material 7</v>
      </c>
      <c r="G209" s="226" t="s">
        <v>803</v>
      </c>
      <c r="H209" s="237" t="s">
        <v>238</v>
      </c>
      <c r="I209" s="238">
        <v>3</v>
      </c>
      <c r="J209" s="126">
        <f>'Alcance 3'!D98</f>
        <v>0</v>
      </c>
      <c r="K209" s="117">
        <f>'Alcance 3'!E98</f>
        <v>0</v>
      </c>
      <c r="L209" s="113"/>
      <c r="M209" s="203">
        <v>1</v>
      </c>
      <c r="N209" s="117"/>
      <c r="O209" s="113">
        <f t="shared" si="52"/>
        <v>0</v>
      </c>
      <c r="P209" s="115">
        <f t="shared" si="46"/>
        <v>0</v>
      </c>
      <c r="Q209" s="300">
        <f>VLOOKUP(E209,'Datos 1-Factores emisión'!$B$789:$E$803,2,FALSE)</f>
        <v>0</v>
      </c>
      <c r="R209" s="121">
        <v>0</v>
      </c>
      <c r="S209" s="121">
        <v>0</v>
      </c>
      <c r="T209" s="121">
        <v>0</v>
      </c>
      <c r="U209" s="121">
        <v>0</v>
      </c>
      <c r="V209" s="120">
        <f t="shared" si="47"/>
        <v>0</v>
      </c>
      <c r="W209" s="121">
        <f t="shared" si="47"/>
        <v>0</v>
      </c>
      <c r="X209" s="121">
        <f t="shared" si="47"/>
        <v>0</v>
      </c>
      <c r="Y209" s="121">
        <v>0</v>
      </c>
      <c r="Z209" s="121">
        <v>0</v>
      </c>
      <c r="AA209" s="121">
        <f t="shared" si="48"/>
        <v>0</v>
      </c>
      <c r="AB209" s="120">
        <f>'Datos 2-Potenciales calent glob'!$D$6</f>
        <v>1</v>
      </c>
      <c r="AC209" s="121">
        <f>'Datos 2-Potenciales calent glob'!$D$31</f>
        <v>25</v>
      </c>
      <c r="AD209" s="121">
        <f>'Datos 2-Potenciales calent glob'!$D$32</f>
        <v>298</v>
      </c>
      <c r="AE209" s="123">
        <f>SUMIF('Datos 2-Potenciales calent glob'!$B$6:$B$56,Cálculos!E209,'Datos 2-Potenciales calent glob'!$D$6:$D$56)</f>
        <v>0</v>
      </c>
      <c r="AF209" s="121">
        <f>'Datos 2-Potenciales calent glob'!$D$6</f>
        <v>1</v>
      </c>
      <c r="AG209" s="121">
        <f>'Datos 2-Potenciales calent glob'!$D$6</f>
        <v>1</v>
      </c>
      <c r="AH209" s="120">
        <f t="shared" si="49"/>
        <v>0</v>
      </c>
      <c r="AI209" s="121">
        <f t="shared" si="49"/>
        <v>0</v>
      </c>
      <c r="AJ209" s="121">
        <f t="shared" si="49"/>
        <v>0</v>
      </c>
      <c r="AK209" s="121">
        <f t="shared" si="49"/>
        <v>0</v>
      </c>
      <c r="AL209" s="124">
        <f t="shared" si="50"/>
        <v>0</v>
      </c>
      <c r="AM209" s="121">
        <f t="shared" si="39"/>
        <v>0</v>
      </c>
      <c r="AN209" s="207">
        <f t="shared" si="37"/>
        <v>0</v>
      </c>
      <c r="AO209" s="102"/>
      <c r="AP209" s="102"/>
      <c r="AQ209" s="102"/>
      <c r="AR209" s="102"/>
      <c r="AS209" s="102"/>
      <c r="AT209" s="102"/>
      <c r="AU209" s="102"/>
      <c r="AV209" s="102"/>
      <c r="AW209" s="102"/>
      <c r="AX209" s="102"/>
      <c r="AY209" s="102"/>
      <c r="AZ209" s="102"/>
      <c r="BA209" s="102"/>
      <c r="BB209" s="102"/>
      <c r="BC209" s="102"/>
      <c r="BD209" s="102"/>
      <c r="BE209" s="102"/>
      <c r="BF209" s="102"/>
      <c r="BG209" s="102"/>
      <c r="BH209" s="102"/>
      <c r="BI209" s="102"/>
      <c r="BJ209" s="102"/>
      <c r="BK209" s="102"/>
      <c r="BL209" s="102"/>
      <c r="BM209" s="102"/>
      <c r="BN209" s="102"/>
      <c r="BO209" s="102"/>
      <c r="BP209" s="102"/>
      <c r="BQ209" s="102"/>
      <c r="BR209" s="102"/>
      <c r="BS209" s="102"/>
      <c r="BT209" s="102"/>
      <c r="BU209" s="102"/>
      <c r="BV209" s="102"/>
      <c r="BW209" s="102"/>
      <c r="BX209" s="102"/>
      <c r="BY209" s="102"/>
      <c r="BZ209" s="102"/>
      <c r="CA209" s="102"/>
      <c r="CB209" s="102"/>
      <c r="CC209" s="102"/>
      <c r="CD209" s="102"/>
      <c r="CE209" s="102"/>
      <c r="CF209" s="102"/>
      <c r="CG209" s="102"/>
      <c r="CH209" s="102"/>
      <c r="CI209" s="102"/>
      <c r="CJ209" s="102"/>
      <c r="CK209" s="102"/>
      <c r="CL209" s="102"/>
      <c r="CM209" s="102"/>
      <c r="CN209" s="102"/>
      <c r="CO209" s="102"/>
      <c r="CP209" s="102"/>
      <c r="CQ209" s="102"/>
      <c r="CR209" s="102"/>
      <c r="CS209" s="102"/>
      <c r="CT209" s="102"/>
      <c r="CU209" s="102"/>
      <c r="CV209" s="102"/>
      <c r="CW209" s="102"/>
      <c r="CX209" s="102"/>
      <c r="CY209" s="102"/>
      <c r="CZ209" s="102"/>
      <c r="DA209" s="102"/>
      <c r="DB209" s="102"/>
      <c r="DC209" s="102"/>
      <c r="DD209" s="102"/>
      <c r="DE209" s="102"/>
      <c r="DF209" s="102"/>
      <c r="DG209" s="102"/>
      <c r="DH209" s="102"/>
      <c r="DI209" s="102"/>
      <c r="DJ209" s="102"/>
      <c r="DK209" s="102"/>
      <c r="DL209" s="102"/>
      <c r="DM209" s="102"/>
      <c r="DN209" s="102"/>
      <c r="DO209" s="102"/>
      <c r="DP209" s="102"/>
      <c r="DQ209" s="102"/>
      <c r="DR209" s="102"/>
      <c r="DS209" s="102"/>
      <c r="DT209" s="102"/>
      <c r="DU209" s="102"/>
      <c r="DV209" s="102"/>
      <c r="DW209" s="102"/>
      <c r="DX209" s="102"/>
      <c r="DY209" s="102"/>
      <c r="DZ209" s="102"/>
      <c r="EA209" s="102"/>
      <c r="EB209" s="102"/>
      <c r="EC209" s="102"/>
      <c r="ED209" s="102"/>
      <c r="EE209" s="102"/>
      <c r="EF209" s="102"/>
      <c r="EG209" s="102"/>
      <c r="EH209" s="102"/>
      <c r="EI209" s="102"/>
      <c r="EJ209" s="102"/>
      <c r="EK209" s="102"/>
      <c r="EL209" s="102"/>
      <c r="EM209" s="102"/>
      <c r="EN209" s="102"/>
      <c r="EO209" s="102"/>
      <c r="EP209" s="102"/>
      <c r="EQ209" s="102"/>
      <c r="ER209" s="102"/>
      <c r="ES209" s="102"/>
      <c r="ET209" s="102"/>
      <c r="EU209" s="102"/>
      <c r="EV209" s="102"/>
      <c r="EW209" s="102"/>
      <c r="EX209" s="102"/>
      <c r="EY209" s="102"/>
      <c r="EZ209" s="102"/>
      <c r="FA209" s="102"/>
      <c r="FB209" s="102"/>
      <c r="FC209" s="102"/>
      <c r="FD209" s="102"/>
      <c r="FE209" s="102"/>
      <c r="FF209" s="102"/>
      <c r="FG209" s="102"/>
      <c r="FH209" s="102"/>
      <c r="FI209" s="102"/>
      <c r="FJ209" s="102"/>
      <c r="FK209" s="102"/>
      <c r="FL209" s="102"/>
      <c r="FM209" s="102"/>
      <c r="FN209" s="102"/>
      <c r="FO209" s="102"/>
      <c r="FP209" s="102"/>
      <c r="FQ209" s="102"/>
      <c r="FR209" s="102"/>
      <c r="FS209" s="102"/>
      <c r="FT209" s="102"/>
      <c r="FU209" s="102"/>
      <c r="FV209" s="102"/>
      <c r="FW209" s="102"/>
      <c r="FX209" s="102"/>
      <c r="FY209" s="102"/>
      <c r="FZ209" s="102"/>
      <c r="GA209" s="102"/>
      <c r="GB209" s="102"/>
      <c r="GC209" s="102"/>
      <c r="GD209" s="102"/>
      <c r="GE209" s="102"/>
      <c r="GF209" s="102"/>
      <c r="GG209" s="102"/>
      <c r="GH209" s="102"/>
      <c r="GI209" s="102"/>
      <c r="GJ209" s="102"/>
      <c r="GK209" s="102"/>
      <c r="GL209" s="102"/>
      <c r="GM209" s="102"/>
      <c r="GN209" s="102"/>
      <c r="GO209" s="102"/>
      <c r="GP209" s="102"/>
      <c r="GQ209" s="102"/>
      <c r="GR209" s="102"/>
      <c r="GS209" s="102"/>
      <c r="GT209" s="102"/>
      <c r="GU209" s="102"/>
      <c r="GV209" s="102"/>
      <c r="GW209" s="102"/>
      <c r="GX209" s="102"/>
      <c r="GY209" s="102"/>
      <c r="GZ209" s="102"/>
      <c r="HA209" s="102"/>
      <c r="HB209" s="102"/>
      <c r="HC209" s="102"/>
      <c r="HD209" s="102"/>
      <c r="HE209" s="102"/>
      <c r="HF209" s="102"/>
      <c r="HG209" s="102"/>
      <c r="HH209" s="102"/>
      <c r="HI209" s="102"/>
      <c r="HJ209" s="102"/>
      <c r="HK209" s="102"/>
      <c r="HL209" s="102"/>
      <c r="HM209" s="102"/>
      <c r="HN209" s="102"/>
      <c r="HO209" s="102"/>
      <c r="HP209" s="102"/>
      <c r="HQ209" s="102"/>
      <c r="HR209" s="102"/>
      <c r="HS209" s="102"/>
      <c r="HT209" s="102"/>
      <c r="HU209" s="102"/>
      <c r="HV209" s="102"/>
      <c r="HW209" s="102"/>
      <c r="HX209" s="102"/>
      <c r="HY209" s="102"/>
      <c r="HZ209" s="102"/>
      <c r="IA209" s="102"/>
      <c r="IB209" s="102"/>
      <c r="IC209" s="102"/>
      <c r="ID209" s="102"/>
      <c r="IE209" s="102"/>
      <c r="IF209" s="102"/>
      <c r="IG209" s="102"/>
      <c r="IH209" s="102"/>
      <c r="II209" s="102"/>
      <c r="IJ209" s="102"/>
      <c r="IK209" s="102"/>
      <c r="IL209" s="102"/>
      <c r="IM209" s="102"/>
      <c r="IN209" s="102"/>
      <c r="IO209" s="102"/>
      <c r="IP209" s="102"/>
      <c r="IQ209" s="102"/>
      <c r="IR209" s="102"/>
      <c r="IS209" s="102"/>
      <c r="IT209" s="102"/>
      <c r="IU209" s="102"/>
      <c r="IV209" s="102"/>
      <c r="IW209" s="102"/>
      <c r="IX209" s="102"/>
      <c r="IY209" s="102"/>
      <c r="IZ209" s="102"/>
      <c r="JA209" s="102"/>
      <c r="JB209" s="102"/>
      <c r="JC209" s="102"/>
      <c r="JD209" s="102"/>
      <c r="JE209" s="102"/>
      <c r="JF209" s="102"/>
      <c r="JG209" s="102"/>
      <c r="JH209" s="102"/>
      <c r="JI209" s="102"/>
      <c r="JJ209" s="102"/>
      <c r="JK209" s="102"/>
      <c r="JL209" s="102"/>
      <c r="JM209" s="102"/>
      <c r="JN209" s="102"/>
      <c r="JO209" s="102"/>
      <c r="JP209" s="102"/>
      <c r="JQ209" s="102"/>
      <c r="JR209" s="102"/>
      <c r="JS209" s="102"/>
      <c r="JT209" s="102"/>
      <c r="JU209" s="102"/>
      <c r="JV209" s="102"/>
      <c r="JW209" s="102"/>
      <c r="JX209" s="102"/>
      <c r="JY209" s="102"/>
      <c r="JZ209" s="102"/>
      <c r="KA209" s="102"/>
      <c r="KB209" s="102"/>
      <c r="KC209" s="102"/>
      <c r="KD209" s="102"/>
      <c r="KE209" s="102"/>
      <c r="KF209" s="102"/>
      <c r="KG209" s="102"/>
      <c r="KH209" s="102"/>
      <c r="KI209" s="102"/>
      <c r="KJ209" s="102"/>
      <c r="KK209" s="102"/>
      <c r="KL209" s="102"/>
      <c r="KM209" s="102"/>
      <c r="KN209" s="102"/>
      <c r="KO209" s="102"/>
      <c r="KP209" s="102"/>
      <c r="KQ209" s="102"/>
      <c r="KR209" s="102"/>
      <c r="KS209" s="102"/>
      <c r="KT209" s="102"/>
      <c r="KU209" s="102"/>
      <c r="KV209" s="102"/>
      <c r="KW209" s="102"/>
      <c r="KX209" s="102"/>
      <c r="KY209" s="102"/>
      <c r="KZ209" s="102"/>
      <c r="LA209" s="102"/>
      <c r="LB209" s="102"/>
      <c r="LC209" s="102"/>
      <c r="LD209" s="102"/>
      <c r="LE209" s="102"/>
      <c r="LF209" s="102"/>
      <c r="LG209" s="102"/>
      <c r="LH209" s="102"/>
      <c r="LI209" s="102"/>
      <c r="LJ209" s="102"/>
      <c r="LK209" s="102"/>
      <c r="LL209" s="102"/>
      <c r="LM209" s="102"/>
      <c r="LN209" s="102"/>
      <c r="LO209" s="102"/>
      <c r="LP209" s="102"/>
      <c r="LQ209" s="102"/>
      <c r="LR209" s="102"/>
      <c r="LS209" s="102"/>
      <c r="LT209" s="102"/>
      <c r="LU209" s="102"/>
      <c r="LV209" s="102"/>
      <c r="LW209" s="102"/>
      <c r="LX209" s="102"/>
      <c r="LY209" s="102"/>
      <c r="LZ209" s="102"/>
      <c r="MA209" s="102"/>
      <c r="MB209" s="102"/>
      <c r="MC209" s="102"/>
      <c r="MD209" s="102"/>
      <c r="ME209" s="102"/>
      <c r="MF209" s="102"/>
      <c r="MG209" s="102"/>
      <c r="MH209" s="102"/>
      <c r="MI209" s="102"/>
      <c r="MJ209" s="102"/>
      <c r="MK209" s="102"/>
      <c r="ML209" s="102"/>
      <c r="MM209" s="102"/>
      <c r="MN209" s="102"/>
      <c r="MO209" s="102"/>
      <c r="MP209" s="102"/>
      <c r="MQ209" s="102"/>
      <c r="MR209" s="102"/>
      <c r="MS209" s="102"/>
      <c r="MT209" s="102"/>
      <c r="MU209" s="102"/>
      <c r="MV209" s="102"/>
      <c r="MW209" s="102"/>
      <c r="MX209" s="102"/>
      <c r="MY209" s="102"/>
      <c r="MZ209" s="102"/>
      <c r="NA209" s="102"/>
      <c r="NB209" s="102"/>
      <c r="NC209" s="102"/>
      <c r="ND209" s="102"/>
      <c r="NE209" s="102"/>
      <c r="NF209" s="102"/>
      <c r="NG209" s="102"/>
      <c r="NH209" s="102"/>
      <c r="NI209" s="102"/>
      <c r="NJ209" s="102"/>
      <c r="NK209" s="102"/>
      <c r="NL209" s="102"/>
      <c r="NM209" s="102"/>
      <c r="NN209" s="102"/>
      <c r="NO209" s="102"/>
      <c r="NP209" s="102"/>
      <c r="NQ209" s="102"/>
      <c r="NR209" s="102"/>
      <c r="NS209" s="102"/>
      <c r="NT209" s="102"/>
      <c r="NU209" s="102"/>
      <c r="NV209" s="102"/>
      <c r="NW209" s="102"/>
      <c r="NX209" s="102"/>
      <c r="NY209" s="102"/>
      <c r="NZ209" s="102"/>
      <c r="OA209" s="102"/>
      <c r="OB209" s="102"/>
      <c r="OC209" s="102"/>
      <c r="OD209" s="102"/>
      <c r="OE209" s="102"/>
      <c r="OF209" s="102"/>
      <c r="OG209" s="102"/>
      <c r="OH209" s="102"/>
      <c r="OI209" s="102"/>
      <c r="OJ209" s="102"/>
      <c r="OK209" s="102"/>
      <c r="OL209" s="102"/>
      <c r="OM209" s="102"/>
      <c r="ON209" s="102"/>
      <c r="OO209" s="102"/>
      <c r="OP209" s="102"/>
      <c r="OQ209" s="102"/>
      <c r="OR209" s="102"/>
      <c r="OS209" s="102"/>
      <c r="OT209" s="102"/>
      <c r="OU209" s="102"/>
      <c r="OV209" s="102"/>
      <c r="OW209" s="102"/>
      <c r="OX209" s="102"/>
      <c r="OY209" s="102"/>
      <c r="OZ209" s="102"/>
      <c r="PA209" s="102"/>
      <c r="PB209" s="102"/>
      <c r="PC209" s="102"/>
      <c r="PD209" s="102"/>
      <c r="PE209" s="102"/>
      <c r="PF209" s="102"/>
      <c r="PG209" s="102"/>
      <c r="PH209" s="102"/>
      <c r="PI209" s="102"/>
      <c r="PJ209" s="102"/>
      <c r="PK209" s="102"/>
      <c r="PL209" s="102"/>
      <c r="PM209" s="102"/>
      <c r="PN209" s="102"/>
      <c r="PO209" s="102"/>
      <c r="PP209" s="102"/>
      <c r="PQ209" s="102"/>
      <c r="PR209" s="102"/>
      <c r="PS209" s="102"/>
      <c r="PT209" s="102"/>
      <c r="PU209" s="102"/>
      <c r="PV209" s="102"/>
      <c r="PW209" s="102"/>
      <c r="PX209" s="102"/>
      <c r="PY209" s="102"/>
      <c r="PZ209" s="102"/>
      <c r="QA209" s="102"/>
      <c r="QB209" s="102"/>
      <c r="QC209" s="102"/>
      <c r="QD209" s="102"/>
      <c r="QE209" s="102"/>
      <c r="QF209" s="102"/>
      <c r="QG209" s="102"/>
      <c r="QH209" s="102"/>
      <c r="QI209" s="102"/>
      <c r="QJ209" s="102"/>
      <c r="QK209" s="102"/>
      <c r="QL209" s="102"/>
      <c r="QM209" s="102"/>
      <c r="QN209" s="102"/>
      <c r="QO209" s="102"/>
      <c r="QP209" s="102"/>
      <c r="QQ209" s="102"/>
      <c r="QR209" s="102"/>
      <c r="QS209" s="102"/>
      <c r="QT209" s="102"/>
      <c r="QU209" s="102"/>
      <c r="QV209" s="102"/>
      <c r="QW209" s="102"/>
      <c r="QX209" s="102"/>
      <c r="QY209" s="102"/>
      <c r="QZ209" s="102"/>
      <c r="RA209" s="102"/>
      <c r="RB209" s="102"/>
      <c r="RC209" s="102"/>
      <c r="RD209" s="102"/>
      <c r="RE209" s="102"/>
      <c r="RF209" s="102"/>
      <c r="RG209" s="102"/>
      <c r="RH209" s="102"/>
      <c r="RI209" s="102"/>
      <c r="RJ209" s="102"/>
      <c r="RK209" s="102"/>
      <c r="RL209" s="102"/>
      <c r="RM209" s="102"/>
      <c r="RN209" s="102"/>
      <c r="RO209" s="102"/>
      <c r="RP209" s="102"/>
      <c r="RQ209" s="102"/>
      <c r="RR209" s="102"/>
      <c r="RS209" s="102"/>
      <c r="RT209" s="102"/>
      <c r="RU209" s="102"/>
      <c r="RV209" s="102"/>
      <c r="RW209" s="102"/>
      <c r="RX209" s="102"/>
      <c r="RY209" s="102"/>
      <c r="RZ209" s="102"/>
      <c r="SA209" s="102"/>
      <c r="SB209" s="102"/>
      <c r="SC209" s="102"/>
      <c r="SD209" s="102"/>
      <c r="SE209" s="102"/>
      <c r="SF209" s="102"/>
      <c r="SG209" s="102"/>
      <c r="SH209" s="102"/>
      <c r="SI209" s="102"/>
      <c r="SJ209" s="102"/>
      <c r="SK209" s="102"/>
      <c r="SL209" s="102"/>
      <c r="SM209" s="102"/>
      <c r="SN209" s="102"/>
      <c r="SO209" s="102"/>
      <c r="SP209" s="102"/>
      <c r="SQ209" s="102"/>
      <c r="SR209" s="102"/>
      <c r="SS209" s="102"/>
      <c r="ST209" s="102"/>
      <c r="SU209" s="102"/>
      <c r="SV209" s="102"/>
      <c r="SW209" s="102"/>
      <c r="SX209" s="102"/>
      <c r="SY209" s="102"/>
      <c r="SZ209" s="102"/>
      <c r="TA209" s="102"/>
      <c r="TB209" s="102"/>
      <c r="TC209" s="102"/>
      <c r="TD209" s="102"/>
      <c r="TE209" s="102"/>
      <c r="TF209" s="102"/>
      <c r="TG209" s="102"/>
      <c r="TH209" s="102"/>
      <c r="TI209" s="102"/>
      <c r="TJ209" s="102"/>
      <c r="TK209" s="102"/>
      <c r="TL209" s="102"/>
      <c r="TM209" s="102"/>
      <c r="TN209" s="102"/>
      <c r="TO209" s="102"/>
      <c r="TP209" s="102"/>
      <c r="TQ209" s="102"/>
      <c r="TR209" s="102"/>
      <c r="TS209" s="102"/>
      <c r="TT209" s="102"/>
      <c r="TU209" s="102"/>
      <c r="TV209" s="102"/>
      <c r="TW209" s="102"/>
      <c r="TX209" s="102"/>
      <c r="TY209" s="102"/>
      <c r="TZ209" s="102"/>
      <c r="UA209" s="102"/>
      <c r="UB209" s="102"/>
      <c r="UC209" s="102"/>
      <c r="UD209" s="102"/>
      <c r="UE209" s="102"/>
      <c r="UF209" s="102"/>
      <c r="UG209" s="102"/>
      <c r="UH209" s="102"/>
      <c r="UI209" s="102"/>
      <c r="UJ209" s="102"/>
      <c r="UK209" s="102"/>
      <c r="UL209" s="102"/>
      <c r="UM209" s="102"/>
      <c r="UN209" s="102"/>
      <c r="UO209" s="102"/>
      <c r="UP209" s="102"/>
      <c r="UQ209" s="102"/>
      <c r="UR209" s="102"/>
      <c r="US209" s="102"/>
      <c r="UT209" s="102"/>
      <c r="UU209" s="102"/>
      <c r="UV209" s="102"/>
      <c r="UW209" s="102"/>
      <c r="UX209" s="102"/>
      <c r="UY209" s="102"/>
      <c r="UZ209" s="102"/>
      <c r="VA209" s="102"/>
      <c r="VB209" s="102"/>
      <c r="VC209" s="102"/>
      <c r="VD209" s="102"/>
      <c r="VE209" s="102"/>
      <c r="VF209" s="102"/>
      <c r="VG209" s="102"/>
      <c r="VH209" s="102"/>
      <c r="VI209" s="102"/>
      <c r="VJ209" s="102"/>
      <c r="VK209" s="102"/>
      <c r="VL209" s="102"/>
      <c r="VM209" s="102"/>
      <c r="VN209" s="102"/>
      <c r="VO209" s="102"/>
      <c r="VP209" s="102"/>
      <c r="VQ209" s="102"/>
      <c r="VR209" s="102"/>
      <c r="VS209" s="102"/>
      <c r="VT209" s="102"/>
      <c r="VU209" s="102"/>
      <c r="VV209" s="102"/>
      <c r="VW209" s="102"/>
      <c r="VX209" s="102"/>
      <c r="VY209" s="102"/>
      <c r="VZ209" s="102"/>
      <c r="WA209" s="102"/>
      <c r="WB209" s="102"/>
      <c r="WC209" s="102"/>
      <c r="WD209" s="102"/>
      <c r="WE209" s="102"/>
      <c r="WF209" s="102"/>
      <c r="WG209" s="102"/>
      <c r="WH209" s="102"/>
      <c r="WI209" s="102"/>
      <c r="WJ209" s="102"/>
      <c r="WK209" s="102"/>
      <c r="WL209" s="102"/>
      <c r="WM209" s="102"/>
      <c r="WN209" s="102"/>
      <c r="WO209" s="102"/>
      <c r="WP209" s="102"/>
      <c r="WQ209" s="102"/>
      <c r="WR209" s="102"/>
      <c r="WS209" s="102"/>
      <c r="WT209" s="102"/>
      <c r="WU209" s="102"/>
      <c r="WV209" s="102"/>
      <c r="WW209" s="102"/>
      <c r="WX209" s="102"/>
      <c r="WY209" s="102"/>
      <c r="WZ209" s="102"/>
      <c r="XA209" s="102"/>
      <c r="XB209" s="102"/>
      <c r="XC209" s="102"/>
      <c r="XD209" s="102"/>
      <c r="XE209" s="102"/>
      <c r="XF209" s="102"/>
      <c r="XG209" s="102"/>
      <c r="XH209" s="102"/>
      <c r="XI209" s="102"/>
      <c r="XJ209" s="102"/>
      <c r="XK209" s="102"/>
      <c r="XL209" s="102"/>
      <c r="XM209" s="102"/>
      <c r="XN209" s="102"/>
      <c r="XO209" s="102"/>
      <c r="XP209" s="102"/>
      <c r="XQ209" s="102"/>
      <c r="XR209" s="102"/>
      <c r="XS209" s="102"/>
      <c r="XT209" s="102"/>
      <c r="XU209" s="102"/>
      <c r="XV209" s="102"/>
      <c r="XW209" s="102"/>
      <c r="XX209" s="102"/>
      <c r="XY209" s="102"/>
      <c r="XZ209" s="102"/>
      <c r="YA209" s="102"/>
      <c r="YB209" s="102"/>
      <c r="YC209" s="102"/>
      <c r="YD209" s="102"/>
      <c r="YE209" s="102"/>
      <c r="YF209" s="102"/>
      <c r="YG209" s="102"/>
      <c r="YH209" s="102"/>
      <c r="YI209" s="102"/>
      <c r="YJ209" s="102"/>
      <c r="YK209" s="102"/>
      <c r="YL209" s="102"/>
      <c r="YM209" s="102"/>
      <c r="YN209" s="102"/>
      <c r="YO209" s="102"/>
      <c r="YP209" s="102"/>
      <c r="YQ209" s="102"/>
      <c r="YR209" s="102"/>
      <c r="YS209" s="102"/>
      <c r="YT209" s="102"/>
      <c r="YU209" s="102"/>
      <c r="YV209" s="102"/>
      <c r="YW209" s="102"/>
      <c r="YX209" s="102"/>
      <c r="YY209" s="102"/>
      <c r="YZ209" s="102"/>
      <c r="ZA209" s="102"/>
      <c r="ZB209" s="102"/>
      <c r="ZC209" s="102"/>
      <c r="ZD209" s="102"/>
      <c r="ZE209" s="102"/>
      <c r="ZF209" s="102"/>
      <c r="ZG209" s="102"/>
      <c r="ZH209" s="102"/>
      <c r="ZI209" s="102"/>
      <c r="ZJ209" s="102"/>
      <c r="ZK209" s="102"/>
      <c r="ZL209" s="102"/>
      <c r="ZM209" s="102"/>
      <c r="ZN209" s="102"/>
      <c r="ZO209" s="102"/>
      <c r="ZP209" s="102"/>
      <c r="ZQ209" s="102"/>
      <c r="ZR209" s="102"/>
      <c r="ZS209" s="102"/>
      <c r="ZT209" s="102"/>
      <c r="ZU209" s="102"/>
      <c r="ZV209" s="102"/>
      <c r="ZW209" s="102"/>
      <c r="ZX209" s="102"/>
      <c r="ZY209" s="102"/>
      <c r="ZZ209" s="102"/>
      <c r="AAA209" s="102"/>
      <c r="AAB209" s="102"/>
      <c r="AAC209" s="102"/>
      <c r="AAD209" s="102"/>
      <c r="AAE209" s="102"/>
      <c r="AAF209" s="102"/>
      <c r="AAG209" s="102"/>
      <c r="AAH209" s="102"/>
      <c r="AAI209" s="102"/>
      <c r="AAJ209" s="102"/>
      <c r="AAK209" s="102"/>
      <c r="AAL209" s="102"/>
      <c r="AAM209" s="102"/>
      <c r="AAN209" s="102"/>
      <c r="AAO209" s="102"/>
      <c r="AAP209" s="102"/>
      <c r="AAQ209" s="102"/>
      <c r="AAR209" s="102"/>
      <c r="AAS209" s="102"/>
      <c r="AAT209" s="102"/>
      <c r="AAU209" s="102"/>
      <c r="AAV209" s="102"/>
      <c r="AAW209" s="102"/>
      <c r="AAX209" s="102"/>
      <c r="AAY209" s="102"/>
      <c r="AAZ209" s="102"/>
      <c r="ABA209" s="102"/>
      <c r="ABB209" s="102"/>
      <c r="ABC209" s="102"/>
      <c r="ABD209" s="102"/>
      <c r="ABE209" s="102"/>
      <c r="ABF209" s="102"/>
      <c r="ABG209" s="102"/>
      <c r="ABH209" s="102"/>
      <c r="ABI209" s="102"/>
      <c r="ABJ209" s="102"/>
      <c r="ABK209" s="102"/>
      <c r="ABL209" s="102"/>
      <c r="ABM209" s="102"/>
      <c r="ABN209" s="102"/>
      <c r="ABO209" s="102"/>
      <c r="ABP209" s="102"/>
      <c r="ABQ209" s="102"/>
      <c r="ABR209" s="102"/>
      <c r="ABS209" s="102"/>
      <c r="ABT209" s="102"/>
      <c r="ABU209" s="102"/>
      <c r="ABV209" s="102"/>
      <c r="ABW209" s="102"/>
      <c r="ABX209" s="102"/>
      <c r="ABY209" s="102"/>
      <c r="ABZ209" s="102"/>
      <c r="ACA209" s="102"/>
      <c r="ACB209" s="102"/>
      <c r="ACC209" s="102"/>
      <c r="ACD209" s="102"/>
      <c r="ACE209" s="102"/>
      <c r="ACF209" s="102"/>
      <c r="ACG209" s="102"/>
      <c r="ACH209" s="102"/>
      <c r="ACI209" s="102"/>
      <c r="ACJ209" s="102"/>
      <c r="ACK209" s="102"/>
      <c r="ACL209" s="102"/>
      <c r="ACM209" s="102"/>
      <c r="ACN209" s="102"/>
      <c r="ACO209" s="102"/>
      <c r="ACP209" s="102"/>
      <c r="ACQ209" s="102"/>
      <c r="ACR209" s="102"/>
      <c r="ACS209" s="102"/>
      <c r="ACT209" s="102"/>
      <c r="ACU209" s="102"/>
      <c r="ACV209" s="102"/>
      <c r="ACW209" s="102"/>
      <c r="ACX209" s="102"/>
      <c r="ACY209" s="102"/>
      <c r="ACZ209" s="102"/>
      <c r="ADA209" s="102"/>
      <c r="ADB209" s="102"/>
      <c r="ADC209" s="102"/>
      <c r="ADD209" s="102"/>
      <c r="ADE209" s="102"/>
      <c r="ADF209" s="102"/>
      <c r="ADG209" s="102"/>
      <c r="ADH209" s="102"/>
      <c r="ADI209" s="102"/>
      <c r="ADJ209" s="102"/>
      <c r="ADK209" s="102"/>
      <c r="ADL209" s="102"/>
      <c r="ADM209" s="102"/>
      <c r="ADN209" s="102"/>
      <c r="ADO209" s="102"/>
      <c r="ADP209" s="102"/>
      <c r="ADQ209" s="102"/>
      <c r="ADR209" s="102"/>
      <c r="ADS209" s="102"/>
      <c r="ADT209" s="102"/>
      <c r="ADU209" s="102"/>
      <c r="ADV209" s="102"/>
      <c r="ADW209" s="102"/>
      <c r="ADX209" s="102"/>
      <c r="ADY209" s="102"/>
      <c r="ADZ209" s="102"/>
      <c r="AEA209" s="102"/>
      <c r="AEB209" s="102"/>
      <c r="AEC209" s="102"/>
      <c r="AED209" s="102"/>
      <c r="AEE209" s="102"/>
      <c r="AEF209" s="102"/>
      <c r="AEG209" s="102"/>
      <c r="AEH209" s="102"/>
      <c r="AEI209" s="102"/>
      <c r="AEJ209" s="102"/>
      <c r="AEK209" s="102"/>
      <c r="AEL209" s="102"/>
      <c r="AEM209" s="102"/>
      <c r="AEN209" s="102"/>
      <c r="AEO209" s="102"/>
      <c r="AEP209" s="102"/>
      <c r="AEQ209" s="102"/>
      <c r="AER209" s="102"/>
      <c r="AES209" s="102"/>
      <c r="AET209" s="102"/>
      <c r="AEU209" s="102"/>
      <c r="AEV209" s="102"/>
      <c r="AEW209" s="102"/>
      <c r="AEX209" s="102"/>
      <c r="AEY209" s="102"/>
      <c r="AEZ209" s="102"/>
      <c r="AFA209" s="102"/>
      <c r="AFB209" s="102"/>
      <c r="AFC209" s="102"/>
      <c r="AFD209" s="102"/>
      <c r="AFE209" s="102"/>
      <c r="AFF209" s="102"/>
      <c r="AFG209" s="102"/>
      <c r="AFH209" s="102"/>
      <c r="AFI209" s="102"/>
      <c r="AFJ209" s="102"/>
      <c r="AFK209" s="102"/>
      <c r="AFL209" s="102"/>
      <c r="AFM209" s="102"/>
      <c r="AFN209" s="102"/>
      <c r="AFO209" s="102"/>
      <c r="AFP209" s="102"/>
      <c r="AFQ209" s="102"/>
      <c r="AFR209" s="102"/>
      <c r="AFS209" s="102"/>
      <c r="AFT209" s="102"/>
      <c r="AFU209" s="102"/>
      <c r="AFV209" s="102"/>
      <c r="AFW209" s="102"/>
      <c r="AFX209" s="102"/>
      <c r="AFY209" s="102"/>
      <c r="AFZ209" s="102"/>
      <c r="AGA209" s="102"/>
      <c r="AGB209" s="102"/>
      <c r="AGC209" s="102"/>
      <c r="AGD209" s="102"/>
      <c r="AGE209" s="102"/>
      <c r="AGF209" s="102"/>
      <c r="AGG209" s="102"/>
      <c r="AGH209" s="102"/>
      <c r="AGI209" s="102"/>
      <c r="AGJ209" s="102"/>
      <c r="AGK209" s="102"/>
      <c r="AGL209" s="102"/>
      <c r="AGM209" s="102"/>
      <c r="AGN209" s="102"/>
      <c r="AGO209" s="102"/>
      <c r="AGP209" s="102"/>
      <c r="AGQ209" s="102"/>
      <c r="AGR209" s="102"/>
      <c r="AGS209" s="102"/>
      <c r="AGT209" s="102"/>
      <c r="AGU209" s="102"/>
      <c r="AGV209" s="102"/>
      <c r="AGW209" s="102"/>
      <c r="AGX209" s="102"/>
      <c r="AGY209" s="102"/>
      <c r="AGZ209" s="102"/>
      <c r="AHA209" s="102"/>
      <c r="AHB209" s="102"/>
      <c r="AHC209" s="102"/>
      <c r="AHD209" s="102"/>
      <c r="AHE209" s="102"/>
      <c r="AHF209" s="102"/>
      <c r="AHG209" s="102"/>
      <c r="AHH209" s="102"/>
      <c r="AHI209" s="102"/>
      <c r="AHJ209" s="102"/>
      <c r="AHK209" s="102"/>
      <c r="AHL209" s="102"/>
      <c r="AHM209" s="102"/>
      <c r="AHN209" s="102"/>
      <c r="AHO209" s="102"/>
      <c r="AHP209" s="102"/>
      <c r="AHQ209" s="102"/>
      <c r="AHR209" s="102"/>
      <c r="AHS209" s="102"/>
      <c r="AHT209" s="102"/>
      <c r="AHU209" s="102"/>
      <c r="AHV209" s="102"/>
      <c r="AHW209" s="102"/>
      <c r="AHX209" s="102"/>
      <c r="AHY209" s="102"/>
      <c r="AHZ209" s="102"/>
      <c r="AIA209" s="102"/>
      <c r="AIB209" s="102"/>
      <c r="AIC209" s="102"/>
      <c r="AID209" s="102"/>
      <c r="AIE209" s="102"/>
      <c r="AIF209" s="102"/>
      <c r="AIG209" s="102"/>
      <c r="AIH209" s="102"/>
      <c r="AII209" s="102"/>
      <c r="AIJ209" s="102"/>
      <c r="AIK209" s="102"/>
      <c r="AIL209" s="102"/>
      <c r="AIM209" s="102"/>
      <c r="AIN209" s="102"/>
      <c r="AIO209" s="102"/>
      <c r="AIP209" s="102"/>
      <c r="AIQ209" s="102"/>
      <c r="AIR209" s="102"/>
      <c r="AIS209" s="102"/>
      <c r="AIT209" s="102"/>
      <c r="AIU209" s="102"/>
      <c r="AIV209" s="102"/>
      <c r="AIW209" s="102"/>
      <c r="AIX209" s="102"/>
      <c r="AIY209" s="102"/>
      <c r="AIZ209" s="102"/>
      <c r="AJA209" s="102"/>
      <c r="AJB209" s="102"/>
      <c r="AJC209" s="102"/>
      <c r="AJD209" s="102"/>
      <c r="AJE209" s="102"/>
      <c r="AJF209" s="102"/>
      <c r="AJG209" s="102"/>
      <c r="AJH209" s="102"/>
      <c r="AJI209" s="102"/>
      <c r="AJJ209" s="102"/>
      <c r="AJK209" s="102"/>
      <c r="AJL209" s="102"/>
      <c r="AJM209" s="102"/>
      <c r="AJN209" s="102"/>
      <c r="AJO209" s="102"/>
      <c r="AJP209" s="102"/>
      <c r="AJQ209" s="102"/>
      <c r="AJR209" s="102"/>
      <c r="AJS209" s="102"/>
      <c r="AJT209" s="102"/>
      <c r="AJU209" s="102"/>
      <c r="AJV209" s="102"/>
      <c r="AJW209" s="102"/>
      <c r="AJX209" s="102"/>
      <c r="AJY209" s="102"/>
      <c r="AJZ209" s="102"/>
      <c r="AKA209" s="102"/>
      <c r="AKB209" s="102"/>
      <c r="AKC209" s="102"/>
      <c r="AKD209" s="102"/>
      <c r="AKE209" s="102"/>
      <c r="AKF209" s="102"/>
      <c r="AKG209" s="102"/>
      <c r="AKH209" s="102"/>
      <c r="AKI209" s="102"/>
      <c r="AKJ209" s="102"/>
      <c r="AKK209" s="102"/>
      <c r="AKL209" s="102"/>
      <c r="AKM209" s="102"/>
      <c r="AKN209" s="102"/>
      <c r="AKO209" s="102"/>
      <c r="AKP209" s="102"/>
      <c r="AKQ209" s="102"/>
      <c r="AKR209" s="102"/>
      <c r="AKS209" s="102"/>
      <c r="AKT209" s="102"/>
      <c r="AKU209" s="102"/>
      <c r="AKV209" s="102"/>
      <c r="AKW209" s="102"/>
      <c r="AKX209" s="102"/>
      <c r="AKY209" s="102"/>
      <c r="AKZ209" s="102"/>
      <c r="ALA209" s="102"/>
      <c r="ALB209" s="102"/>
      <c r="ALC209" s="102"/>
      <c r="ALD209" s="102"/>
      <c r="ALE209" s="102"/>
      <c r="ALF209" s="102"/>
      <c r="ALG209" s="102"/>
      <c r="ALH209" s="102"/>
      <c r="ALI209" s="102"/>
      <c r="ALJ209" s="102"/>
      <c r="ALK209" s="102"/>
      <c r="ALL209" s="102"/>
      <c r="ALM209" s="102"/>
      <c r="ALN209" s="102"/>
      <c r="ALO209" s="102"/>
      <c r="ALP209" s="102"/>
      <c r="ALQ209" s="102"/>
      <c r="ALR209" s="102"/>
      <c r="ALS209" s="102"/>
      <c r="ALT209" s="102"/>
      <c r="ALU209" s="102"/>
      <c r="ALV209" s="102"/>
      <c r="ALW209" s="102"/>
      <c r="ALX209" s="102"/>
      <c r="ALY209" s="102"/>
      <c r="ALZ209" s="102"/>
      <c r="AMA209" s="102"/>
      <c r="AMB209" s="102"/>
      <c r="AMC209" s="102"/>
      <c r="AMD209" s="102"/>
      <c r="AME209" s="102"/>
      <c r="AMF209" s="102"/>
      <c r="AMG209" s="102"/>
      <c r="AMH209" s="102"/>
      <c r="AMI209" s="102"/>
      <c r="AMJ209" s="102"/>
      <c r="AMK209" s="102"/>
      <c r="AML209" s="102"/>
      <c r="AMM209" s="102"/>
      <c r="AMN209" s="102"/>
      <c r="AMO209" s="102"/>
      <c r="AMP209" s="102"/>
      <c r="AMQ209" s="102"/>
      <c r="AMR209" s="102"/>
      <c r="AMS209" s="102"/>
      <c r="AMT209" s="102"/>
      <c r="AMU209" s="102"/>
      <c r="AMV209" s="102"/>
      <c r="AMW209" s="102"/>
      <c r="AMX209" s="102"/>
      <c r="AMY209" s="102"/>
      <c r="AMZ209" s="102"/>
      <c r="ANA209" s="102"/>
      <c r="ANB209" s="102"/>
      <c r="ANC209" s="102"/>
      <c r="AND209" s="102"/>
      <c r="ANE209" s="102"/>
      <c r="ANF209" s="102"/>
      <c r="ANG209" s="102"/>
      <c r="ANH209" s="102"/>
      <c r="ANI209" s="102"/>
      <c r="ANJ209" s="102"/>
      <c r="ANK209" s="102"/>
      <c r="ANL209" s="102"/>
      <c r="ANM209" s="102"/>
      <c r="ANN209" s="102"/>
      <c r="ANO209" s="102"/>
      <c r="ANP209" s="102"/>
      <c r="ANQ209" s="102"/>
      <c r="ANR209" s="102"/>
      <c r="ANS209" s="102"/>
      <c r="ANT209" s="102"/>
      <c r="ANU209" s="102"/>
      <c r="ANV209" s="102"/>
      <c r="ANW209" s="102"/>
      <c r="ANX209" s="102"/>
      <c r="ANY209" s="102"/>
      <c r="ANZ209" s="102"/>
      <c r="AOA209" s="102"/>
      <c r="AOB209" s="102"/>
      <c r="AOC209" s="102"/>
      <c r="AOD209" s="102"/>
      <c r="AOE209" s="102"/>
      <c r="AOF209" s="102"/>
      <c r="AOG209" s="102"/>
      <c r="AOH209" s="102"/>
      <c r="AOI209" s="102"/>
      <c r="AOJ209" s="102"/>
      <c r="AOK209" s="102"/>
      <c r="AOL209" s="102"/>
      <c r="AOM209" s="102"/>
      <c r="AON209" s="102"/>
      <c r="AOO209" s="102"/>
      <c r="AOP209" s="102"/>
      <c r="AOQ209" s="102"/>
      <c r="AOR209" s="102"/>
      <c r="AOS209" s="102"/>
      <c r="AOT209" s="102"/>
      <c r="AOU209" s="102"/>
      <c r="AOV209" s="102"/>
      <c r="AOW209" s="102"/>
      <c r="AOX209" s="102"/>
      <c r="AOY209" s="102"/>
      <c r="AOZ209" s="102"/>
      <c r="APA209" s="102"/>
      <c r="APB209" s="102"/>
      <c r="APC209" s="102"/>
      <c r="APD209" s="102"/>
      <c r="APE209" s="102"/>
      <c r="APF209" s="102"/>
      <c r="APG209" s="102"/>
      <c r="APH209" s="102"/>
      <c r="API209" s="102"/>
      <c r="APJ209" s="102"/>
      <c r="APK209" s="102"/>
      <c r="APL209" s="102"/>
      <c r="APM209" s="102"/>
      <c r="APN209" s="102"/>
      <c r="APO209" s="102"/>
      <c r="APP209" s="102"/>
      <c r="APQ209" s="102"/>
      <c r="APR209" s="102"/>
      <c r="APS209" s="102"/>
      <c r="APT209" s="102"/>
      <c r="APU209" s="102"/>
      <c r="APV209" s="102"/>
      <c r="APW209" s="102"/>
      <c r="APX209" s="102"/>
      <c r="APY209" s="102"/>
      <c r="APZ209" s="102"/>
      <c r="AQA209" s="102"/>
      <c r="AQB209" s="102"/>
      <c r="AQC209" s="102"/>
      <c r="AQD209" s="102"/>
      <c r="AQE209" s="102"/>
      <c r="AQF209" s="102"/>
      <c r="AQG209" s="102"/>
      <c r="AQH209" s="102"/>
      <c r="AQI209" s="102"/>
      <c r="AQJ209" s="102"/>
      <c r="AQK209" s="102"/>
      <c r="AQL209" s="102"/>
      <c r="AQM209" s="102"/>
      <c r="AQN209" s="102"/>
      <c r="AQO209" s="102"/>
      <c r="AQP209" s="102"/>
      <c r="AQQ209" s="102"/>
      <c r="AQR209" s="102"/>
      <c r="AQS209" s="102"/>
      <c r="AQT209" s="102"/>
      <c r="AQU209" s="102"/>
      <c r="AQV209" s="102"/>
      <c r="AQW209" s="102"/>
      <c r="AQX209" s="102"/>
      <c r="AQY209" s="102"/>
      <c r="AQZ209" s="102"/>
      <c r="ARA209" s="102"/>
      <c r="ARB209" s="102"/>
      <c r="ARC209" s="102"/>
      <c r="ARD209" s="102"/>
      <c r="ARE209" s="102"/>
      <c r="ARF209" s="102"/>
      <c r="ARG209" s="102"/>
      <c r="ARH209" s="102"/>
      <c r="ARI209" s="102"/>
      <c r="ARJ209" s="102"/>
      <c r="ARK209" s="102"/>
      <c r="ARL209" s="102"/>
      <c r="ARM209" s="102"/>
      <c r="ARN209" s="102"/>
      <c r="ARO209" s="102"/>
      <c r="ARP209" s="102"/>
      <c r="ARQ209" s="102"/>
      <c r="ARR209" s="102"/>
      <c r="ARS209" s="102"/>
      <c r="ART209" s="102"/>
      <c r="ARU209" s="102"/>
      <c r="ARV209" s="102"/>
      <c r="ARW209" s="102"/>
      <c r="ARX209" s="102"/>
      <c r="ARY209" s="102"/>
      <c r="ARZ209" s="102"/>
      <c r="ASA209" s="102"/>
      <c r="ASB209" s="102"/>
      <c r="ASC209" s="102"/>
      <c r="ASD209" s="102"/>
      <c r="ASE209" s="102"/>
      <c r="ASF209" s="102"/>
      <c r="ASG209" s="102"/>
      <c r="ASH209" s="102"/>
      <c r="ASI209" s="102"/>
      <c r="ASJ209" s="102"/>
      <c r="ASK209" s="102"/>
      <c r="ASL209" s="102"/>
      <c r="ASM209" s="102"/>
      <c r="ASN209" s="102"/>
      <c r="ASO209" s="102"/>
      <c r="ASP209" s="102"/>
      <c r="ASQ209" s="102"/>
      <c r="ASR209" s="102"/>
      <c r="ASS209" s="102"/>
      <c r="AST209" s="102"/>
      <c r="ASU209" s="102"/>
      <c r="ASV209" s="102"/>
      <c r="ASW209" s="102"/>
      <c r="ASX209" s="102"/>
      <c r="ASY209" s="102"/>
      <c r="ASZ209" s="102"/>
      <c r="ATA209" s="102"/>
      <c r="ATB209" s="102"/>
      <c r="ATC209" s="102"/>
      <c r="ATD209" s="102"/>
      <c r="ATE209" s="102"/>
      <c r="ATF209" s="102"/>
      <c r="ATG209" s="102"/>
      <c r="ATH209" s="102"/>
      <c r="ATI209" s="102"/>
      <c r="ATJ209" s="102"/>
      <c r="ATK209" s="102"/>
      <c r="ATL209" s="102"/>
      <c r="ATM209" s="102"/>
      <c r="ATN209" s="102"/>
      <c r="ATO209" s="102"/>
      <c r="ATP209" s="102"/>
      <c r="ATQ209" s="102"/>
      <c r="ATR209" s="102"/>
      <c r="ATS209" s="102"/>
      <c r="ATT209" s="102"/>
      <c r="ATU209" s="102"/>
      <c r="ATV209" s="102"/>
      <c r="ATW209" s="102"/>
      <c r="ATX209" s="102"/>
      <c r="ATY209" s="102"/>
      <c r="ATZ209" s="102"/>
      <c r="AUA209" s="102"/>
      <c r="AUB209" s="102"/>
      <c r="AUC209" s="102"/>
      <c r="AUD209" s="102"/>
      <c r="AUE209" s="102"/>
      <c r="AUF209" s="102"/>
      <c r="AUG209" s="102"/>
      <c r="AUH209" s="102"/>
      <c r="AUI209" s="102"/>
      <c r="AUJ209" s="102"/>
      <c r="AUK209" s="102"/>
      <c r="AUL209" s="102"/>
      <c r="AUM209" s="102"/>
      <c r="AUN209" s="102"/>
      <c r="AUO209" s="102"/>
      <c r="AUP209" s="102"/>
      <c r="AUQ209" s="102"/>
      <c r="AUR209" s="102"/>
      <c r="AUS209" s="102"/>
      <c r="AUT209" s="102"/>
      <c r="AUU209" s="102"/>
      <c r="AUV209" s="102"/>
      <c r="AUW209" s="102"/>
      <c r="AUX209" s="102"/>
      <c r="AUY209" s="102"/>
      <c r="AUZ209" s="102"/>
      <c r="AVA209" s="102"/>
      <c r="AVB209" s="102"/>
      <c r="AVC209" s="102"/>
      <c r="AVD209" s="102"/>
      <c r="AVE209" s="102"/>
      <c r="AVF209" s="102"/>
      <c r="AVG209" s="102"/>
      <c r="AVH209" s="102"/>
      <c r="AVI209" s="102"/>
      <c r="AVJ209" s="102"/>
      <c r="AVK209" s="102"/>
      <c r="AVL209" s="102"/>
      <c r="AVM209" s="102"/>
      <c r="AVN209" s="102"/>
      <c r="AVO209" s="102"/>
      <c r="AVP209" s="102"/>
      <c r="AVQ209" s="102"/>
      <c r="AVR209" s="102"/>
      <c r="AVS209" s="102"/>
      <c r="AVT209" s="102"/>
      <c r="AVU209" s="102"/>
      <c r="AVV209" s="102"/>
      <c r="AVW209" s="102"/>
      <c r="AVX209" s="102"/>
      <c r="AVY209" s="102"/>
      <c r="AVZ209" s="102"/>
      <c r="AWA209" s="102"/>
      <c r="AWB209" s="102"/>
      <c r="AWC209" s="102"/>
      <c r="AWD209" s="102"/>
      <c r="AWE209" s="102"/>
      <c r="AWF209" s="102"/>
      <c r="AWG209" s="102"/>
      <c r="AWH209" s="102"/>
      <c r="AWI209" s="102"/>
      <c r="AWJ209" s="102"/>
      <c r="AWK209" s="102"/>
      <c r="AWL209" s="102"/>
      <c r="AWM209" s="102"/>
      <c r="AWN209" s="102"/>
      <c r="AWO209" s="102"/>
      <c r="AWP209" s="102"/>
      <c r="AWQ209" s="102"/>
      <c r="AWR209" s="102"/>
      <c r="AWS209" s="102"/>
      <c r="AWT209" s="102"/>
      <c r="AWU209" s="102"/>
      <c r="AWV209" s="102"/>
      <c r="AWW209" s="102"/>
      <c r="AWX209" s="102"/>
      <c r="AWY209" s="102"/>
      <c r="AWZ209" s="102"/>
      <c r="AXA209" s="102"/>
      <c r="AXB209" s="102"/>
      <c r="AXC209" s="102"/>
      <c r="AXD209" s="102"/>
      <c r="AXE209" s="102"/>
      <c r="AXF209" s="102"/>
      <c r="AXG209" s="102"/>
      <c r="AXH209" s="102"/>
      <c r="AXI209" s="102"/>
      <c r="AXJ209" s="102"/>
      <c r="AXK209" s="102"/>
      <c r="AXL209" s="102"/>
      <c r="AXM209" s="102"/>
      <c r="AXN209" s="102"/>
      <c r="AXO209" s="102"/>
      <c r="AXP209" s="102"/>
      <c r="AXQ209" s="102"/>
      <c r="AXR209" s="102"/>
      <c r="AXS209" s="102"/>
      <c r="AXT209" s="102"/>
      <c r="AXU209" s="102"/>
      <c r="AXV209" s="102"/>
      <c r="AXW209" s="102"/>
      <c r="AXX209" s="102"/>
      <c r="AXY209" s="102"/>
      <c r="AXZ209" s="102"/>
      <c r="AYA209" s="102"/>
      <c r="AYB209" s="102"/>
      <c r="AYC209" s="102"/>
      <c r="AYD209" s="102"/>
      <c r="AYE209" s="102"/>
      <c r="AYF209" s="102"/>
      <c r="AYG209" s="102"/>
      <c r="AYH209" s="102"/>
      <c r="AYI209" s="102"/>
      <c r="AYJ209" s="102"/>
      <c r="AYK209" s="102"/>
      <c r="AYL209" s="102"/>
      <c r="AYM209" s="102"/>
      <c r="AYN209" s="102"/>
      <c r="AYO209" s="102"/>
      <c r="AYP209" s="102"/>
      <c r="AYQ209" s="102"/>
      <c r="AYR209" s="102"/>
      <c r="AYS209" s="102"/>
      <c r="AYT209" s="102"/>
      <c r="AYU209" s="102"/>
      <c r="AYV209" s="102"/>
      <c r="AYW209" s="102"/>
      <c r="AYX209" s="102"/>
      <c r="AYY209" s="102"/>
      <c r="AYZ209" s="102"/>
      <c r="AZA209" s="102"/>
      <c r="AZB209" s="102"/>
      <c r="AZC209" s="102"/>
      <c r="AZD209" s="102"/>
      <c r="AZE209" s="102"/>
      <c r="AZF209" s="102"/>
      <c r="AZG209" s="102"/>
      <c r="AZH209" s="102"/>
      <c r="AZI209" s="102"/>
      <c r="AZJ209" s="102"/>
      <c r="AZK209" s="102"/>
      <c r="AZL209" s="102"/>
      <c r="AZM209" s="102"/>
      <c r="AZN209" s="102"/>
      <c r="AZO209" s="102"/>
      <c r="AZP209" s="102"/>
      <c r="AZQ209" s="102"/>
      <c r="AZR209" s="102"/>
      <c r="AZS209" s="102"/>
      <c r="AZT209" s="102"/>
      <c r="AZU209" s="102"/>
      <c r="AZV209" s="102"/>
      <c r="AZW209" s="102"/>
      <c r="AZX209" s="102"/>
      <c r="AZY209" s="102"/>
      <c r="AZZ209" s="102"/>
      <c r="BAA209" s="102"/>
      <c r="BAB209" s="102"/>
      <c r="BAC209" s="102"/>
      <c r="BAD209" s="102"/>
      <c r="BAE209" s="102"/>
      <c r="BAF209" s="102"/>
      <c r="BAG209" s="102"/>
      <c r="BAH209" s="102"/>
      <c r="BAI209" s="102"/>
      <c r="BAJ209" s="102"/>
      <c r="BAK209" s="102"/>
      <c r="BAL209" s="102"/>
      <c r="BAM209" s="102"/>
      <c r="BAN209" s="102"/>
      <c r="BAO209" s="102"/>
      <c r="BAP209" s="102"/>
      <c r="BAQ209" s="102"/>
      <c r="BAR209" s="102"/>
      <c r="BAS209" s="102"/>
      <c r="BAT209" s="102"/>
      <c r="BAU209" s="102"/>
      <c r="BAV209" s="102"/>
      <c r="BAW209" s="102"/>
      <c r="BAX209" s="102"/>
      <c r="BAY209" s="102"/>
      <c r="BAZ209" s="102"/>
      <c r="BBA209" s="102"/>
      <c r="BBB209" s="102"/>
      <c r="BBC209" s="102"/>
      <c r="BBD209" s="102"/>
      <c r="BBE209" s="102"/>
      <c r="BBF209" s="102"/>
      <c r="BBG209" s="102"/>
      <c r="BBH209" s="102"/>
      <c r="BBI209" s="102"/>
      <c r="BBJ209" s="102"/>
      <c r="BBK209" s="102"/>
      <c r="BBL209" s="102"/>
      <c r="BBM209" s="102"/>
      <c r="BBN209" s="102"/>
      <c r="BBO209" s="102"/>
      <c r="BBP209" s="102"/>
      <c r="BBQ209" s="102"/>
      <c r="BBR209" s="102"/>
      <c r="BBS209" s="102"/>
      <c r="BBT209" s="102"/>
      <c r="BBU209" s="102"/>
      <c r="BBV209" s="102"/>
      <c r="BBW209" s="102"/>
      <c r="BBX209" s="102"/>
      <c r="BBY209" s="102"/>
      <c r="BBZ209" s="102"/>
      <c r="BCA209" s="102"/>
      <c r="BCB209" s="102"/>
      <c r="BCC209" s="102"/>
      <c r="BCD209" s="102"/>
      <c r="BCE209" s="102"/>
      <c r="BCF209" s="102"/>
      <c r="BCG209" s="102"/>
      <c r="BCH209" s="102"/>
      <c r="BCI209" s="102"/>
      <c r="BCJ209" s="102"/>
      <c r="BCK209" s="102"/>
      <c r="BCL209" s="102"/>
      <c r="BCM209" s="102"/>
      <c r="BCN209" s="102"/>
      <c r="BCO209" s="102"/>
      <c r="BCP209" s="102"/>
      <c r="BCQ209" s="102"/>
      <c r="BCR209" s="102"/>
      <c r="BCS209" s="102"/>
      <c r="BCT209" s="102"/>
      <c r="BCU209" s="102"/>
      <c r="BCV209" s="102"/>
      <c r="BCW209" s="102"/>
      <c r="BCX209" s="102"/>
      <c r="BCY209" s="102"/>
      <c r="BCZ209" s="102"/>
      <c r="BDA209" s="102"/>
      <c r="BDB209" s="102"/>
      <c r="BDC209" s="102"/>
      <c r="BDD209" s="102"/>
      <c r="BDE209" s="102"/>
      <c r="BDF209" s="102"/>
      <c r="BDG209" s="102"/>
      <c r="BDH209" s="102"/>
      <c r="BDI209" s="102"/>
      <c r="BDJ209" s="102"/>
      <c r="BDK209" s="102"/>
      <c r="BDL209" s="102"/>
      <c r="BDM209" s="102"/>
      <c r="BDN209" s="102"/>
      <c r="BDO209" s="102"/>
      <c r="BDP209" s="102"/>
      <c r="BDQ209" s="102"/>
      <c r="BDR209" s="102"/>
      <c r="BDS209" s="102"/>
      <c r="BDT209" s="102"/>
      <c r="BDU209" s="102"/>
      <c r="BDV209" s="102"/>
      <c r="BDW209" s="102"/>
      <c r="BDX209" s="102"/>
      <c r="BDY209" s="102"/>
      <c r="BDZ209" s="102"/>
      <c r="BEA209" s="102"/>
      <c r="BEB209" s="102"/>
      <c r="BEC209" s="102"/>
      <c r="BED209" s="102"/>
      <c r="BEE209" s="102"/>
      <c r="BEF209" s="102"/>
      <c r="BEG209" s="102"/>
      <c r="BEH209" s="102"/>
      <c r="BEI209" s="102"/>
      <c r="BEJ209" s="102"/>
      <c r="BEK209" s="102"/>
      <c r="BEL209" s="102"/>
      <c r="BEM209" s="102"/>
      <c r="BEN209" s="102"/>
      <c r="BEO209" s="102"/>
      <c r="BEP209" s="102"/>
      <c r="BEQ209" s="102"/>
      <c r="BER209" s="102"/>
      <c r="BES209" s="102"/>
      <c r="BET209" s="102"/>
      <c r="BEU209" s="102"/>
      <c r="BEV209" s="102"/>
      <c r="BEW209" s="102"/>
      <c r="BEX209" s="102"/>
      <c r="BEY209" s="102"/>
      <c r="BEZ209" s="102"/>
      <c r="BFA209" s="102"/>
      <c r="BFB209" s="102"/>
      <c r="BFC209" s="102"/>
      <c r="BFD209" s="102"/>
      <c r="BFE209" s="102"/>
      <c r="BFF209" s="102"/>
      <c r="BFG209" s="102"/>
      <c r="BFH209" s="102"/>
      <c r="BFI209" s="102"/>
      <c r="BFJ209" s="102"/>
      <c r="BFK209" s="102"/>
      <c r="BFL209" s="102"/>
      <c r="BFM209" s="102"/>
      <c r="BFN209" s="102"/>
      <c r="BFO209" s="102"/>
      <c r="BFP209" s="102"/>
      <c r="BFQ209" s="102"/>
      <c r="BFR209" s="102"/>
      <c r="BFS209" s="102"/>
      <c r="BFT209" s="102"/>
      <c r="BFU209" s="102"/>
      <c r="BFV209" s="102"/>
      <c r="BFW209" s="102"/>
      <c r="BFX209" s="102"/>
      <c r="BFY209" s="102"/>
      <c r="BFZ209" s="102"/>
      <c r="BGA209" s="102"/>
      <c r="BGB209" s="102"/>
      <c r="BGC209" s="102"/>
      <c r="BGD209" s="102"/>
      <c r="BGE209" s="102"/>
      <c r="BGF209" s="102"/>
      <c r="BGG209" s="102"/>
      <c r="BGH209" s="102"/>
      <c r="BGI209" s="102"/>
      <c r="BGJ209" s="102"/>
      <c r="BGK209" s="102"/>
      <c r="BGL209" s="102"/>
      <c r="BGM209" s="102"/>
      <c r="BGN209" s="102"/>
      <c r="BGO209" s="102"/>
      <c r="BGP209" s="102"/>
      <c r="BGQ209" s="102"/>
      <c r="BGR209" s="102"/>
      <c r="BGS209" s="102"/>
      <c r="BGT209" s="102"/>
      <c r="BGU209" s="102"/>
      <c r="BGV209" s="102"/>
      <c r="BGW209" s="102"/>
      <c r="BGX209" s="102"/>
      <c r="BGY209" s="102"/>
      <c r="BGZ209" s="102"/>
      <c r="BHA209" s="102"/>
      <c r="BHB209" s="102"/>
      <c r="BHC209" s="102"/>
      <c r="BHD209" s="102"/>
      <c r="BHE209" s="102"/>
      <c r="BHF209" s="102"/>
      <c r="BHG209" s="102"/>
      <c r="BHH209" s="102"/>
      <c r="BHI209" s="102"/>
      <c r="BHJ209" s="102"/>
      <c r="BHK209" s="102"/>
      <c r="BHL209" s="102"/>
      <c r="BHM209" s="102"/>
      <c r="BHN209" s="102"/>
      <c r="BHO209" s="102"/>
      <c r="BHP209" s="102"/>
      <c r="BHQ209" s="102"/>
      <c r="BHR209" s="102"/>
      <c r="BHS209" s="102"/>
      <c r="BHT209" s="102"/>
      <c r="BHU209" s="102"/>
      <c r="BHV209" s="102"/>
      <c r="BHW209" s="102"/>
      <c r="BHX209" s="102"/>
      <c r="BHY209" s="102"/>
      <c r="BHZ209" s="102"/>
      <c r="BIA209" s="102"/>
      <c r="BIB209" s="102"/>
      <c r="BIC209" s="102"/>
      <c r="BID209" s="102"/>
      <c r="BIE209" s="102"/>
      <c r="BIF209" s="102"/>
      <c r="BIG209" s="102"/>
      <c r="BIH209" s="102"/>
      <c r="BII209" s="102"/>
      <c r="BIJ209" s="102"/>
      <c r="BIK209" s="102"/>
      <c r="BIL209" s="102"/>
      <c r="BIM209" s="102"/>
      <c r="BIN209" s="102"/>
      <c r="BIO209" s="102"/>
      <c r="BIP209" s="102"/>
      <c r="BIQ209" s="102"/>
      <c r="BIR209" s="102"/>
      <c r="BIS209" s="102"/>
      <c r="BIT209" s="102"/>
      <c r="BIU209" s="102"/>
      <c r="BIV209" s="102"/>
      <c r="BIW209" s="102"/>
      <c r="BIX209" s="102"/>
      <c r="BIY209" s="102"/>
      <c r="BIZ209" s="102"/>
      <c r="BJA209" s="102"/>
      <c r="BJB209" s="102"/>
      <c r="BJC209" s="102"/>
      <c r="BJD209" s="102"/>
      <c r="BJE209" s="102"/>
      <c r="BJF209" s="102"/>
      <c r="BJG209" s="102"/>
      <c r="BJH209" s="102"/>
      <c r="BJI209" s="102"/>
      <c r="BJJ209" s="102"/>
      <c r="BJK209" s="102"/>
      <c r="BJL209" s="102"/>
      <c r="BJM209" s="102"/>
      <c r="BJN209" s="102"/>
      <c r="BJO209" s="102"/>
      <c r="BJP209" s="102"/>
      <c r="BJQ209" s="102"/>
      <c r="BJR209" s="102"/>
      <c r="BJS209" s="102"/>
      <c r="BJT209" s="102"/>
      <c r="BJU209" s="102"/>
      <c r="BJV209" s="102"/>
      <c r="BJW209" s="102"/>
      <c r="BJX209" s="102"/>
      <c r="BJY209" s="102"/>
      <c r="BJZ209" s="102"/>
      <c r="BKA209" s="102"/>
      <c r="BKB209" s="102"/>
      <c r="BKC209" s="102"/>
      <c r="BKD209" s="102"/>
      <c r="BKE209" s="102"/>
      <c r="BKF209" s="102"/>
      <c r="BKG209" s="102"/>
      <c r="BKH209" s="102"/>
      <c r="BKI209" s="102"/>
      <c r="BKJ209" s="102"/>
      <c r="BKK209" s="102"/>
      <c r="BKL209" s="102"/>
      <c r="BKM209" s="102"/>
      <c r="BKN209" s="102"/>
      <c r="BKO209" s="102"/>
      <c r="BKP209" s="102"/>
      <c r="BKQ209" s="102"/>
      <c r="BKR209" s="102"/>
      <c r="BKS209" s="102"/>
      <c r="BKT209" s="102"/>
      <c r="BKU209" s="102"/>
      <c r="BKV209" s="102"/>
      <c r="BKW209" s="102"/>
      <c r="BKX209" s="102"/>
      <c r="BKY209" s="102"/>
      <c r="BKZ209" s="102"/>
      <c r="BLA209" s="102"/>
      <c r="BLB209" s="102"/>
      <c r="BLC209" s="102"/>
      <c r="BLD209" s="102"/>
      <c r="BLE209" s="102"/>
      <c r="BLF209" s="102"/>
      <c r="BLG209" s="102"/>
      <c r="BLH209" s="102"/>
      <c r="BLI209" s="102"/>
      <c r="BLJ209" s="102"/>
      <c r="BLK209" s="102"/>
      <c r="BLL209" s="102"/>
      <c r="BLM209" s="102"/>
      <c r="BLN209" s="102"/>
      <c r="BLO209" s="102"/>
      <c r="BLP209" s="102"/>
      <c r="BLQ209" s="102"/>
      <c r="BLR209" s="102"/>
      <c r="BLS209" s="102"/>
      <c r="BLT209" s="102"/>
      <c r="BLU209" s="102"/>
      <c r="BLV209" s="102"/>
      <c r="BLW209" s="102"/>
      <c r="BLX209" s="102"/>
      <c r="BLY209" s="102"/>
      <c r="BLZ209" s="102"/>
      <c r="BMA209" s="102"/>
      <c r="BMB209" s="102"/>
      <c r="BMC209" s="102"/>
      <c r="BMD209" s="102"/>
      <c r="BME209" s="102"/>
      <c r="BMF209" s="102"/>
      <c r="BMG209" s="102"/>
      <c r="BMH209" s="102"/>
      <c r="BMI209" s="102"/>
      <c r="BMJ209" s="102"/>
      <c r="BMK209" s="102"/>
      <c r="BML209" s="102"/>
      <c r="BMM209" s="102"/>
      <c r="BMN209" s="102"/>
      <c r="BMO209" s="102"/>
      <c r="BMP209" s="102"/>
      <c r="BMQ209" s="102"/>
      <c r="BMR209" s="102"/>
      <c r="BMS209" s="102"/>
      <c r="BMT209" s="102"/>
      <c r="BMU209" s="102"/>
      <c r="BMV209" s="102"/>
      <c r="BMW209" s="102"/>
      <c r="BMX209" s="102"/>
      <c r="BMY209" s="102"/>
      <c r="BMZ209" s="102"/>
      <c r="BNA209" s="102"/>
      <c r="BNB209" s="102"/>
      <c r="BNC209" s="102"/>
      <c r="BND209" s="102"/>
      <c r="BNE209" s="102"/>
      <c r="BNF209" s="102"/>
      <c r="BNG209" s="102"/>
      <c r="BNH209" s="102"/>
      <c r="BNI209" s="102"/>
      <c r="BNJ209" s="102"/>
      <c r="BNK209" s="102"/>
      <c r="BNL209" s="102"/>
      <c r="BNM209" s="102"/>
      <c r="BNN209" s="102"/>
      <c r="BNO209" s="102"/>
      <c r="BNP209" s="102"/>
      <c r="BNQ209" s="102"/>
      <c r="BNR209" s="102"/>
      <c r="BNS209" s="102"/>
      <c r="BNT209" s="102"/>
      <c r="BNU209" s="102"/>
      <c r="BNV209" s="102"/>
      <c r="BNW209" s="102"/>
      <c r="BNX209" s="102"/>
      <c r="BNY209" s="102"/>
      <c r="BNZ209" s="102"/>
      <c r="BOA209" s="102"/>
      <c r="BOB209" s="102"/>
      <c r="BOC209" s="102"/>
      <c r="BOD209" s="102"/>
      <c r="BOE209" s="102"/>
      <c r="BOF209" s="102"/>
      <c r="BOG209" s="102"/>
      <c r="BOH209" s="102"/>
      <c r="BOI209" s="102"/>
      <c r="BOJ209" s="102"/>
      <c r="BOK209" s="102"/>
      <c r="BOL209" s="102"/>
      <c r="BOM209" s="102"/>
      <c r="BON209" s="102"/>
      <c r="BOO209" s="102"/>
      <c r="BOP209" s="102"/>
      <c r="BOQ209" s="102"/>
      <c r="BOR209" s="102"/>
      <c r="BOS209" s="102"/>
      <c r="BOT209" s="102"/>
      <c r="BOU209" s="102"/>
      <c r="BOV209" s="102"/>
      <c r="BOW209" s="102"/>
      <c r="BOX209" s="102"/>
      <c r="BOY209" s="102"/>
      <c r="BOZ209" s="102"/>
      <c r="BPA209" s="102"/>
      <c r="BPB209" s="102"/>
      <c r="BPC209" s="102"/>
      <c r="BPD209" s="102"/>
      <c r="BPE209" s="102"/>
      <c r="BPF209" s="102"/>
      <c r="BPG209" s="102"/>
      <c r="BPH209" s="102"/>
      <c r="BPI209" s="102"/>
      <c r="BPJ209" s="102"/>
      <c r="BPK209" s="102"/>
      <c r="BPL209" s="102"/>
      <c r="BPM209" s="102"/>
      <c r="BPN209" s="102"/>
      <c r="BPO209" s="102"/>
      <c r="BPP209" s="102"/>
      <c r="BPQ209" s="102"/>
      <c r="BPR209" s="102"/>
      <c r="BPS209" s="102"/>
      <c r="BPT209" s="102"/>
      <c r="BPU209" s="102"/>
      <c r="BPV209" s="102"/>
      <c r="BPW209" s="102"/>
      <c r="BPX209" s="102"/>
      <c r="BPY209" s="102"/>
      <c r="BPZ209" s="102"/>
      <c r="BQA209" s="102"/>
      <c r="BQB209" s="102"/>
      <c r="BQC209" s="102"/>
      <c r="BQD209" s="102"/>
      <c r="BQE209" s="102"/>
      <c r="BQF209" s="102"/>
      <c r="BQG209" s="102"/>
      <c r="BQH209" s="102"/>
      <c r="BQI209" s="102"/>
      <c r="BQJ209" s="102"/>
      <c r="BQK209" s="102"/>
      <c r="BQL209" s="102"/>
      <c r="BQM209" s="102"/>
      <c r="BQN209" s="102"/>
      <c r="BQO209" s="102"/>
      <c r="BQP209" s="102"/>
      <c r="BQQ209" s="102"/>
      <c r="BQR209" s="102"/>
      <c r="BQS209" s="102"/>
      <c r="BQT209" s="102"/>
      <c r="BQU209" s="102"/>
      <c r="BQV209" s="102"/>
      <c r="BQW209" s="102"/>
      <c r="BQX209" s="102"/>
      <c r="BQY209" s="102"/>
      <c r="BQZ209" s="102"/>
      <c r="BRA209" s="102"/>
      <c r="BRB209" s="102"/>
      <c r="BRC209" s="102"/>
      <c r="BRD209" s="102"/>
      <c r="BRE209" s="102"/>
      <c r="BRF209" s="102"/>
      <c r="BRG209" s="102"/>
      <c r="BRH209" s="102"/>
      <c r="BRI209" s="102"/>
      <c r="BRJ209" s="102"/>
      <c r="BRK209" s="102"/>
      <c r="BRL209" s="102"/>
      <c r="BRM209" s="102"/>
      <c r="BRN209" s="102"/>
      <c r="BRO209" s="102"/>
      <c r="BRP209" s="102"/>
      <c r="BRQ209" s="102"/>
      <c r="BRR209" s="102"/>
      <c r="BRS209" s="102"/>
      <c r="BRT209" s="102"/>
      <c r="BRU209" s="102"/>
      <c r="BRV209" s="102"/>
      <c r="BRW209" s="102"/>
      <c r="BRX209" s="102"/>
      <c r="BRY209" s="102"/>
      <c r="BRZ209" s="102"/>
      <c r="BSA209" s="102"/>
      <c r="BSB209" s="102"/>
      <c r="BSC209" s="102"/>
      <c r="BSD209" s="102"/>
      <c r="BSE209" s="102"/>
      <c r="BSF209" s="102"/>
      <c r="BSG209" s="102"/>
      <c r="BSH209" s="102"/>
      <c r="BSI209" s="102"/>
      <c r="BSJ209" s="102"/>
      <c r="BSK209" s="102"/>
      <c r="BSL209" s="102"/>
      <c r="BSM209" s="102"/>
      <c r="BSN209" s="102"/>
      <c r="BSO209" s="102"/>
      <c r="BSP209" s="102"/>
      <c r="BSQ209" s="102"/>
      <c r="BSR209" s="102"/>
      <c r="BSS209" s="102"/>
      <c r="BST209" s="102"/>
      <c r="BSU209" s="102"/>
      <c r="BSV209" s="102"/>
      <c r="BSW209" s="102"/>
      <c r="BSX209" s="102"/>
      <c r="BSY209" s="102"/>
      <c r="BSZ209" s="102"/>
      <c r="BTA209" s="102"/>
      <c r="BTB209" s="102"/>
      <c r="BTC209" s="102"/>
      <c r="BTD209" s="102"/>
      <c r="BTE209" s="102"/>
      <c r="BTF209" s="102"/>
      <c r="BTG209" s="102"/>
      <c r="BTH209" s="102"/>
      <c r="BTI209" s="102"/>
      <c r="BTJ209" s="102"/>
      <c r="BTK209" s="102"/>
      <c r="BTL209" s="102"/>
      <c r="BTM209" s="102"/>
      <c r="BTN209" s="102"/>
      <c r="BTO209" s="102"/>
      <c r="BTP209" s="102"/>
      <c r="BTQ209" s="102"/>
      <c r="BTR209" s="102"/>
      <c r="BTS209" s="102"/>
      <c r="BTT209" s="102"/>
      <c r="BTU209" s="102"/>
      <c r="BTV209" s="102"/>
      <c r="BTW209" s="102"/>
      <c r="BTX209" s="102"/>
      <c r="BTY209" s="102"/>
      <c r="BTZ209" s="102"/>
      <c r="BUA209" s="102"/>
      <c r="BUB209" s="102"/>
      <c r="BUC209" s="102"/>
      <c r="BUD209" s="102"/>
      <c r="BUE209" s="102"/>
      <c r="BUF209" s="102"/>
      <c r="BUG209" s="102"/>
      <c r="BUH209" s="102"/>
      <c r="BUI209" s="102"/>
      <c r="BUJ209" s="102"/>
      <c r="BUK209" s="102"/>
      <c r="BUL209" s="102"/>
      <c r="BUM209" s="102"/>
      <c r="BUN209" s="102"/>
      <c r="BUO209" s="102"/>
      <c r="BUP209" s="102"/>
      <c r="BUQ209" s="102"/>
      <c r="BUR209" s="102"/>
      <c r="BUS209" s="102"/>
      <c r="BUT209" s="102"/>
      <c r="BUU209" s="102"/>
      <c r="BUV209" s="102"/>
      <c r="BUW209" s="102"/>
      <c r="BUX209" s="102"/>
      <c r="BUY209" s="102"/>
      <c r="BUZ209" s="102"/>
      <c r="BVA209" s="102"/>
      <c r="BVB209" s="102"/>
      <c r="BVC209" s="102"/>
      <c r="BVD209" s="102"/>
      <c r="BVE209" s="102"/>
      <c r="BVF209" s="102"/>
      <c r="BVG209" s="102"/>
      <c r="BVH209" s="102"/>
      <c r="BVI209" s="102"/>
      <c r="BVJ209" s="102"/>
      <c r="BVK209" s="102"/>
      <c r="BVL209" s="102"/>
      <c r="BVM209" s="102"/>
      <c r="BVN209" s="102"/>
      <c r="BVO209" s="102"/>
      <c r="BVP209" s="102"/>
      <c r="BVQ209" s="102"/>
      <c r="BVR209" s="102"/>
      <c r="BVS209" s="102"/>
      <c r="BVT209" s="102"/>
      <c r="BVU209" s="102"/>
      <c r="BVV209" s="102"/>
      <c r="BVW209" s="102"/>
      <c r="BVX209" s="102"/>
      <c r="BVY209" s="102"/>
      <c r="BVZ209" s="102"/>
      <c r="BWA209" s="102"/>
      <c r="BWB209" s="102"/>
      <c r="BWC209" s="102"/>
      <c r="BWD209" s="102"/>
      <c r="BWE209" s="102"/>
      <c r="BWF209" s="102"/>
      <c r="BWG209" s="102"/>
      <c r="BWH209" s="102"/>
      <c r="BWI209" s="102"/>
      <c r="BWJ209" s="102"/>
      <c r="BWK209" s="102"/>
      <c r="BWL209" s="102"/>
      <c r="BWM209" s="102"/>
      <c r="BWN209" s="102"/>
      <c r="BWO209" s="102"/>
      <c r="BWP209" s="102"/>
      <c r="BWQ209" s="102"/>
      <c r="BWR209" s="102"/>
      <c r="BWS209" s="102"/>
      <c r="BWT209" s="102"/>
      <c r="BWU209" s="102"/>
      <c r="BWV209" s="102"/>
      <c r="BWW209" s="102"/>
      <c r="BWX209" s="102"/>
      <c r="BWY209" s="102"/>
      <c r="BWZ209" s="102"/>
      <c r="BXA209" s="102"/>
      <c r="BXB209" s="102"/>
      <c r="BXC209" s="102"/>
      <c r="BXD209" s="102"/>
      <c r="BXE209" s="102"/>
      <c r="BXF209" s="102"/>
      <c r="BXG209" s="102"/>
      <c r="BXH209" s="102"/>
      <c r="BXI209" s="102"/>
      <c r="BXJ209" s="102"/>
      <c r="BXK209" s="102"/>
      <c r="BXL209" s="102"/>
      <c r="BXM209" s="102"/>
      <c r="BXN209" s="102"/>
      <c r="BXO209" s="102"/>
      <c r="BXP209" s="102"/>
      <c r="BXQ209" s="102"/>
      <c r="BXR209" s="102"/>
      <c r="BXS209" s="102"/>
      <c r="BXT209" s="102"/>
      <c r="BXU209" s="102"/>
      <c r="BXV209" s="102"/>
      <c r="BXW209" s="102"/>
      <c r="BXX209" s="102"/>
      <c r="BXY209" s="102"/>
      <c r="BXZ209" s="102"/>
      <c r="BYA209" s="102"/>
      <c r="BYB209" s="102"/>
      <c r="BYC209" s="102"/>
      <c r="BYD209" s="102"/>
      <c r="BYE209" s="102"/>
      <c r="BYF209" s="102"/>
      <c r="BYG209" s="102"/>
      <c r="BYH209" s="102"/>
      <c r="BYI209" s="102"/>
      <c r="BYJ209" s="102"/>
      <c r="BYK209" s="102"/>
      <c r="BYL209" s="102"/>
      <c r="BYM209" s="102"/>
      <c r="BYN209" s="102"/>
      <c r="BYO209" s="102"/>
      <c r="BYP209" s="102"/>
      <c r="BYQ209" s="102"/>
      <c r="BYR209" s="102"/>
      <c r="BYS209" s="102"/>
      <c r="BYT209" s="102"/>
      <c r="BYU209" s="102"/>
      <c r="BYV209" s="102"/>
      <c r="BYW209" s="102"/>
      <c r="BYX209" s="102"/>
      <c r="BYY209" s="102"/>
      <c r="BYZ209" s="102"/>
      <c r="BZA209" s="102"/>
      <c r="BZB209" s="102"/>
      <c r="BZC209" s="102"/>
      <c r="BZD209" s="102"/>
      <c r="BZE209" s="102"/>
      <c r="BZF209" s="102"/>
      <c r="BZG209" s="102"/>
      <c r="BZH209" s="102"/>
      <c r="BZI209" s="102"/>
      <c r="BZJ209" s="102"/>
      <c r="BZK209" s="102"/>
      <c r="BZL209" s="102"/>
      <c r="BZM209" s="102"/>
      <c r="BZN209" s="102"/>
      <c r="BZO209" s="102"/>
      <c r="BZP209" s="102"/>
      <c r="BZQ209" s="102"/>
      <c r="BZR209" s="102"/>
      <c r="BZS209" s="102"/>
      <c r="BZT209" s="102"/>
      <c r="BZU209" s="102"/>
      <c r="BZV209" s="102"/>
      <c r="BZW209" s="102"/>
    </row>
    <row r="210" spans="2:2051" ht="14.25" customHeight="1">
      <c r="B210" s="112" t="s">
        <v>754</v>
      </c>
      <c r="C210" s="113" t="s">
        <v>393</v>
      </c>
      <c r="D210" s="113" t="s">
        <v>393</v>
      </c>
      <c r="E210" s="113" t="str">
        <f>'Alcance 3'!C99</f>
        <v>Material 8</v>
      </c>
      <c r="F210" s="113" t="str">
        <f t="shared" si="51"/>
        <v>Material 8</v>
      </c>
      <c r="G210" s="226" t="s">
        <v>803</v>
      </c>
      <c r="H210" s="237" t="s">
        <v>238</v>
      </c>
      <c r="I210" s="238">
        <v>3</v>
      </c>
      <c r="J210" s="126">
        <f>'Alcance 3'!D99</f>
        <v>0</v>
      </c>
      <c r="K210" s="117">
        <f>'Alcance 3'!E99</f>
        <v>0</v>
      </c>
      <c r="L210" s="113"/>
      <c r="M210" s="203">
        <v>1</v>
      </c>
      <c r="N210" s="117"/>
      <c r="O210" s="113">
        <f t="shared" si="52"/>
        <v>0</v>
      </c>
      <c r="P210" s="115">
        <f t="shared" si="46"/>
        <v>0</v>
      </c>
      <c r="Q210" s="300">
        <f>VLOOKUP(E210,'Datos 1-Factores emisión'!$B$789:$E$803,2,FALSE)</f>
        <v>0</v>
      </c>
      <c r="R210" s="121">
        <v>0</v>
      </c>
      <c r="S210" s="121">
        <v>0</v>
      </c>
      <c r="T210" s="121">
        <v>0</v>
      </c>
      <c r="U210" s="121">
        <v>0</v>
      </c>
      <c r="V210" s="120">
        <f t="shared" si="47"/>
        <v>0</v>
      </c>
      <c r="W210" s="121">
        <f t="shared" si="47"/>
        <v>0</v>
      </c>
      <c r="X210" s="121">
        <f t="shared" si="47"/>
        <v>0</v>
      </c>
      <c r="Y210" s="121">
        <v>0</v>
      </c>
      <c r="Z210" s="121">
        <v>0</v>
      </c>
      <c r="AA210" s="121">
        <f t="shared" si="48"/>
        <v>0</v>
      </c>
      <c r="AB210" s="120">
        <f>'Datos 2-Potenciales calent glob'!$D$6</f>
        <v>1</v>
      </c>
      <c r="AC210" s="121">
        <f>'Datos 2-Potenciales calent glob'!$D$31</f>
        <v>25</v>
      </c>
      <c r="AD210" s="121">
        <f>'Datos 2-Potenciales calent glob'!$D$32</f>
        <v>298</v>
      </c>
      <c r="AE210" s="123">
        <f>SUMIF('Datos 2-Potenciales calent glob'!$B$6:$B$56,Cálculos!E210,'Datos 2-Potenciales calent glob'!$D$6:$D$56)</f>
        <v>0</v>
      </c>
      <c r="AF210" s="121">
        <f>'Datos 2-Potenciales calent glob'!$D$6</f>
        <v>1</v>
      </c>
      <c r="AG210" s="121">
        <f>'Datos 2-Potenciales calent glob'!$D$6</f>
        <v>1</v>
      </c>
      <c r="AH210" s="120">
        <f t="shared" si="49"/>
        <v>0</v>
      </c>
      <c r="AI210" s="121">
        <f t="shared" si="49"/>
        <v>0</v>
      </c>
      <c r="AJ210" s="121">
        <f t="shared" si="49"/>
        <v>0</v>
      </c>
      <c r="AK210" s="121">
        <f t="shared" si="49"/>
        <v>0</v>
      </c>
      <c r="AL210" s="124">
        <f t="shared" si="50"/>
        <v>0</v>
      </c>
      <c r="AM210" s="121">
        <f t="shared" si="39"/>
        <v>0</v>
      </c>
      <c r="AN210" s="207">
        <f t="shared" si="37"/>
        <v>0</v>
      </c>
      <c r="AO210" s="102"/>
      <c r="AP210" s="102"/>
      <c r="AQ210" s="102"/>
      <c r="AR210" s="102"/>
      <c r="AS210" s="102"/>
      <c r="AT210" s="102"/>
      <c r="AU210" s="102"/>
      <c r="AV210" s="102"/>
      <c r="AW210" s="102"/>
      <c r="AX210" s="102"/>
      <c r="AY210" s="102"/>
      <c r="AZ210" s="102"/>
      <c r="BA210" s="102"/>
      <c r="BB210" s="102"/>
      <c r="BC210" s="102"/>
      <c r="BD210" s="102"/>
      <c r="BE210" s="102"/>
      <c r="BF210" s="102"/>
      <c r="BG210" s="102"/>
      <c r="BH210" s="102"/>
      <c r="BI210" s="102"/>
      <c r="BJ210" s="102"/>
      <c r="BK210" s="102"/>
      <c r="BL210" s="102"/>
      <c r="BM210" s="102"/>
      <c r="BN210" s="102"/>
      <c r="BO210" s="102"/>
      <c r="BP210" s="102"/>
      <c r="BQ210" s="102"/>
      <c r="BR210" s="102"/>
      <c r="BS210" s="102"/>
      <c r="BT210" s="102"/>
      <c r="BU210" s="102"/>
      <c r="BV210" s="102"/>
      <c r="BW210" s="102"/>
      <c r="BX210" s="102"/>
      <c r="BY210" s="102"/>
      <c r="BZ210" s="102"/>
      <c r="CA210" s="102"/>
      <c r="CB210" s="102"/>
      <c r="CC210" s="102"/>
      <c r="CD210" s="102"/>
      <c r="CE210" s="102"/>
      <c r="CF210" s="102"/>
      <c r="CG210" s="102"/>
      <c r="CH210" s="102"/>
      <c r="CI210" s="102"/>
      <c r="CJ210" s="102"/>
      <c r="CK210" s="102"/>
      <c r="CL210" s="102"/>
      <c r="CM210" s="102"/>
      <c r="CN210" s="102"/>
      <c r="CO210" s="102"/>
      <c r="CP210" s="102"/>
      <c r="CQ210" s="102"/>
      <c r="CR210" s="102"/>
      <c r="CS210" s="102"/>
      <c r="CT210" s="102"/>
      <c r="CU210" s="102"/>
      <c r="CV210" s="102"/>
      <c r="CW210" s="102"/>
      <c r="CX210" s="102"/>
      <c r="CY210" s="102"/>
      <c r="CZ210" s="102"/>
      <c r="DA210" s="102"/>
      <c r="DB210" s="102"/>
      <c r="DC210" s="102"/>
      <c r="DD210" s="102"/>
      <c r="DE210" s="102"/>
      <c r="DF210" s="102"/>
      <c r="DG210" s="102"/>
      <c r="DH210" s="102"/>
      <c r="DI210" s="102"/>
      <c r="DJ210" s="102"/>
      <c r="DK210" s="102"/>
      <c r="DL210" s="102"/>
      <c r="DM210" s="102"/>
      <c r="DN210" s="102"/>
      <c r="DO210" s="102"/>
      <c r="DP210" s="102"/>
      <c r="DQ210" s="102"/>
      <c r="DR210" s="102"/>
      <c r="DS210" s="102"/>
      <c r="DT210" s="102"/>
      <c r="DU210" s="102"/>
      <c r="DV210" s="102"/>
      <c r="DW210" s="102"/>
      <c r="DX210" s="102"/>
      <c r="DY210" s="102"/>
      <c r="DZ210" s="102"/>
      <c r="EA210" s="102"/>
      <c r="EB210" s="102"/>
      <c r="EC210" s="102"/>
      <c r="ED210" s="102"/>
      <c r="EE210" s="102"/>
      <c r="EF210" s="102"/>
      <c r="EG210" s="102"/>
      <c r="EH210" s="102"/>
      <c r="EI210" s="102"/>
      <c r="EJ210" s="102"/>
      <c r="EK210" s="102"/>
      <c r="EL210" s="102"/>
      <c r="EM210" s="102"/>
      <c r="EN210" s="102"/>
      <c r="EO210" s="102"/>
      <c r="EP210" s="102"/>
      <c r="EQ210" s="102"/>
      <c r="ER210" s="102"/>
      <c r="ES210" s="102"/>
      <c r="ET210" s="102"/>
      <c r="EU210" s="102"/>
      <c r="EV210" s="102"/>
      <c r="EW210" s="102"/>
      <c r="EX210" s="102"/>
      <c r="EY210" s="102"/>
      <c r="EZ210" s="102"/>
      <c r="FA210" s="102"/>
      <c r="FB210" s="102"/>
      <c r="FC210" s="102"/>
      <c r="FD210" s="102"/>
      <c r="FE210" s="102"/>
      <c r="FF210" s="102"/>
      <c r="FG210" s="102"/>
      <c r="FH210" s="102"/>
      <c r="FI210" s="102"/>
      <c r="FJ210" s="102"/>
      <c r="FK210" s="102"/>
      <c r="FL210" s="102"/>
      <c r="FM210" s="102"/>
      <c r="FN210" s="102"/>
      <c r="FO210" s="102"/>
      <c r="FP210" s="102"/>
      <c r="FQ210" s="102"/>
      <c r="FR210" s="102"/>
      <c r="FS210" s="102"/>
      <c r="FT210" s="102"/>
      <c r="FU210" s="102"/>
      <c r="FV210" s="102"/>
      <c r="FW210" s="102"/>
      <c r="FX210" s="102"/>
      <c r="FY210" s="102"/>
      <c r="FZ210" s="102"/>
      <c r="GA210" s="102"/>
      <c r="GB210" s="102"/>
      <c r="GC210" s="102"/>
      <c r="GD210" s="102"/>
      <c r="GE210" s="102"/>
      <c r="GF210" s="102"/>
      <c r="GG210" s="102"/>
      <c r="GH210" s="102"/>
      <c r="GI210" s="102"/>
      <c r="GJ210" s="102"/>
      <c r="GK210" s="102"/>
      <c r="GL210" s="102"/>
      <c r="GM210" s="102"/>
      <c r="GN210" s="102"/>
      <c r="GO210" s="102"/>
      <c r="GP210" s="102"/>
      <c r="GQ210" s="102"/>
      <c r="GR210" s="102"/>
      <c r="GS210" s="102"/>
      <c r="GT210" s="102"/>
      <c r="GU210" s="102"/>
      <c r="GV210" s="102"/>
      <c r="GW210" s="102"/>
      <c r="GX210" s="102"/>
      <c r="GY210" s="102"/>
      <c r="GZ210" s="102"/>
      <c r="HA210" s="102"/>
      <c r="HB210" s="102"/>
      <c r="HC210" s="102"/>
      <c r="HD210" s="102"/>
      <c r="HE210" s="102"/>
      <c r="HF210" s="102"/>
      <c r="HG210" s="102"/>
      <c r="HH210" s="102"/>
      <c r="HI210" s="102"/>
      <c r="HJ210" s="102"/>
      <c r="HK210" s="102"/>
      <c r="HL210" s="102"/>
      <c r="HM210" s="102"/>
      <c r="HN210" s="102"/>
      <c r="HO210" s="102"/>
      <c r="HP210" s="102"/>
      <c r="HQ210" s="102"/>
      <c r="HR210" s="102"/>
      <c r="HS210" s="102"/>
      <c r="HT210" s="102"/>
      <c r="HU210" s="102"/>
      <c r="HV210" s="102"/>
      <c r="HW210" s="102"/>
      <c r="HX210" s="102"/>
      <c r="HY210" s="102"/>
      <c r="HZ210" s="102"/>
      <c r="IA210" s="102"/>
      <c r="IB210" s="102"/>
      <c r="IC210" s="102"/>
      <c r="ID210" s="102"/>
      <c r="IE210" s="102"/>
      <c r="IF210" s="102"/>
      <c r="IG210" s="102"/>
      <c r="IH210" s="102"/>
      <c r="II210" s="102"/>
      <c r="IJ210" s="102"/>
      <c r="IK210" s="102"/>
      <c r="IL210" s="102"/>
      <c r="IM210" s="102"/>
      <c r="IN210" s="102"/>
      <c r="IO210" s="102"/>
      <c r="IP210" s="102"/>
      <c r="IQ210" s="102"/>
      <c r="IR210" s="102"/>
      <c r="IS210" s="102"/>
      <c r="IT210" s="102"/>
      <c r="IU210" s="102"/>
      <c r="IV210" s="102"/>
      <c r="IW210" s="102"/>
      <c r="IX210" s="102"/>
      <c r="IY210" s="102"/>
      <c r="IZ210" s="102"/>
      <c r="JA210" s="102"/>
      <c r="JB210" s="102"/>
      <c r="JC210" s="102"/>
      <c r="JD210" s="102"/>
      <c r="JE210" s="102"/>
      <c r="JF210" s="102"/>
      <c r="JG210" s="102"/>
      <c r="JH210" s="102"/>
      <c r="JI210" s="102"/>
      <c r="JJ210" s="102"/>
      <c r="JK210" s="102"/>
      <c r="JL210" s="102"/>
      <c r="JM210" s="102"/>
      <c r="JN210" s="102"/>
      <c r="JO210" s="102"/>
      <c r="JP210" s="102"/>
      <c r="JQ210" s="102"/>
      <c r="JR210" s="102"/>
      <c r="JS210" s="102"/>
      <c r="JT210" s="102"/>
      <c r="JU210" s="102"/>
      <c r="JV210" s="102"/>
      <c r="JW210" s="102"/>
      <c r="JX210" s="102"/>
      <c r="JY210" s="102"/>
      <c r="JZ210" s="102"/>
      <c r="KA210" s="102"/>
      <c r="KB210" s="102"/>
      <c r="KC210" s="102"/>
      <c r="KD210" s="102"/>
      <c r="KE210" s="102"/>
      <c r="KF210" s="102"/>
      <c r="KG210" s="102"/>
      <c r="KH210" s="102"/>
      <c r="KI210" s="102"/>
      <c r="KJ210" s="102"/>
      <c r="KK210" s="102"/>
      <c r="KL210" s="102"/>
      <c r="KM210" s="102"/>
      <c r="KN210" s="102"/>
      <c r="KO210" s="102"/>
      <c r="KP210" s="102"/>
      <c r="KQ210" s="102"/>
      <c r="KR210" s="102"/>
      <c r="KS210" s="102"/>
      <c r="KT210" s="102"/>
      <c r="KU210" s="102"/>
      <c r="KV210" s="102"/>
      <c r="KW210" s="102"/>
      <c r="KX210" s="102"/>
      <c r="KY210" s="102"/>
      <c r="KZ210" s="102"/>
      <c r="LA210" s="102"/>
      <c r="LB210" s="102"/>
      <c r="LC210" s="102"/>
      <c r="LD210" s="102"/>
      <c r="LE210" s="102"/>
      <c r="LF210" s="102"/>
      <c r="LG210" s="102"/>
      <c r="LH210" s="102"/>
      <c r="LI210" s="102"/>
      <c r="LJ210" s="102"/>
      <c r="LK210" s="102"/>
      <c r="LL210" s="102"/>
      <c r="LM210" s="102"/>
      <c r="LN210" s="102"/>
      <c r="LO210" s="102"/>
      <c r="LP210" s="102"/>
      <c r="LQ210" s="102"/>
      <c r="LR210" s="102"/>
      <c r="LS210" s="102"/>
      <c r="LT210" s="102"/>
      <c r="LU210" s="102"/>
      <c r="LV210" s="102"/>
      <c r="LW210" s="102"/>
      <c r="LX210" s="102"/>
      <c r="LY210" s="102"/>
      <c r="LZ210" s="102"/>
      <c r="MA210" s="102"/>
      <c r="MB210" s="102"/>
      <c r="MC210" s="102"/>
      <c r="MD210" s="102"/>
      <c r="ME210" s="102"/>
      <c r="MF210" s="102"/>
      <c r="MG210" s="102"/>
      <c r="MH210" s="102"/>
      <c r="MI210" s="102"/>
      <c r="MJ210" s="102"/>
      <c r="MK210" s="102"/>
      <c r="ML210" s="102"/>
      <c r="MM210" s="102"/>
      <c r="MN210" s="102"/>
      <c r="MO210" s="102"/>
      <c r="MP210" s="102"/>
      <c r="MQ210" s="102"/>
      <c r="MR210" s="102"/>
      <c r="MS210" s="102"/>
      <c r="MT210" s="102"/>
      <c r="MU210" s="102"/>
      <c r="MV210" s="102"/>
      <c r="MW210" s="102"/>
      <c r="MX210" s="102"/>
      <c r="MY210" s="102"/>
      <c r="MZ210" s="102"/>
      <c r="NA210" s="102"/>
      <c r="NB210" s="102"/>
      <c r="NC210" s="102"/>
      <c r="ND210" s="102"/>
      <c r="NE210" s="102"/>
      <c r="NF210" s="102"/>
      <c r="NG210" s="102"/>
      <c r="NH210" s="102"/>
      <c r="NI210" s="102"/>
      <c r="NJ210" s="102"/>
      <c r="NK210" s="102"/>
      <c r="NL210" s="102"/>
      <c r="NM210" s="102"/>
      <c r="NN210" s="102"/>
      <c r="NO210" s="102"/>
      <c r="NP210" s="102"/>
      <c r="NQ210" s="102"/>
      <c r="NR210" s="102"/>
      <c r="NS210" s="102"/>
      <c r="NT210" s="102"/>
      <c r="NU210" s="102"/>
      <c r="NV210" s="102"/>
      <c r="NW210" s="102"/>
      <c r="NX210" s="102"/>
      <c r="NY210" s="102"/>
      <c r="NZ210" s="102"/>
      <c r="OA210" s="102"/>
      <c r="OB210" s="102"/>
      <c r="OC210" s="102"/>
      <c r="OD210" s="102"/>
      <c r="OE210" s="102"/>
      <c r="OF210" s="102"/>
      <c r="OG210" s="102"/>
      <c r="OH210" s="102"/>
      <c r="OI210" s="102"/>
      <c r="OJ210" s="102"/>
      <c r="OK210" s="102"/>
      <c r="OL210" s="102"/>
      <c r="OM210" s="102"/>
      <c r="ON210" s="102"/>
      <c r="OO210" s="102"/>
      <c r="OP210" s="102"/>
      <c r="OQ210" s="102"/>
      <c r="OR210" s="102"/>
      <c r="OS210" s="102"/>
      <c r="OT210" s="102"/>
      <c r="OU210" s="102"/>
      <c r="OV210" s="102"/>
      <c r="OW210" s="102"/>
      <c r="OX210" s="102"/>
      <c r="OY210" s="102"/>
      <c r="OZ210" s="102"/>
      <c r="PA210" s="102"/>
      <c r="PB210" s="102"/>
      <c r="PC210" s="102"/>
      <c r="PD210" s="102"/>
      <c r="PE210" s="102"/>
      <c r="PF210" s="102"/>
      <c r="PG210" s="102"/>
      <c r="PH210" s="102"/>
      <c r="PI210" s="102"/>
      <c r="PJ210" s="102"/>
      <c r="PK210" s="102"/>
      <c r="PL210" s="102"/>
      <c r="PM210" s="102"/>
      <c r="PN210" s="102"/>
      <c r="PO210" s="102"/>
      <c r="PP210" s="102"/>
      <c r="PQ210" s="102"/>
      <c r="PR210" s="102"/>
      <c r="PS210" s="102"/>
      <c r="PT210" s="102"/>
      <c r="PU210" s="102"/>
      <c r="PV210" s="102"/>
      <c r="PW210" s="102"/>
      <c r="PX210" s="102"/>
      <c r="PY210" s="102"/>
      <c r="PZ210" s="102"/>
      <c r="QA210" s="102"/>
      <c r="QB210" s="102"/>
      <c r="QC210" s="102"/>
      <c r="QD210" s="102"/>
      <c r="QE210" s="102"/>
      <c r="QF210" s="102"/>
      <c r="QG210" s="102"/>
      <c r="QH210" s="102"/>
      <c r="QI210" s="102"/>
      <c r="QJ210" s="102"/>
      <c r="QK210" s="102"/>
      <c r="QL210" s="102"/>
      <c r="QM210" s="102"/>
      <c r="QN210" s="102"/>
      <c r="QO210" s="102"/>
      <c r="QP210" s="102"/>
      <c r="QQ210" s="102"/>
      <c r="QR210" s="102"/>
      <c r="QS210" s="102"/>
      <c r="QT210" s="102"/>
      <c r="QU210" s="102"/>
      <c r="QV210" s="102"/>
      <c r="QW210" s="102"/>
      <c r="QX210" s="102"/>
      <c r="QY210" s="102"/>
      <c r="QZ210" s="102"/>
      <c r="RA210" s="102"/>
      <c r="RB210" s="102"/>
      <c r="RC210" s="102"/>
      <c r="RD210" s="102"/>
      <c r="RE210" s="102"/>
      <c r="RF210" s="102"/>
      <c r="RG210" s="102"/>
      <c r="RH210" s="102"/>
      <c r="RI210" s="102"/>
      <c r="RJ210" s="102"/>
      <c r="RK210" s="102"/>
      <c r="RL210" s="102"/>
      <c r="RM210" s="102"/>
      <c r="RN210" s="102"/>
      <c r="RO210" s="102"/>
      <c r="RP210" s="102"/>
      <c r="RQ210" s="102"/>
      <c r="RR210" s="102"/>
      <c r="RS210" s="102"/>
      <c r="RT210" s="102"/>
      <c r="RU210" s="102"/>
      <c r="RV210" s="102"/>
      <c r="RW210" s="102"/>
      <c r="RX210" s="102"/>
      <c r="RY210" s="102"/>
      <c r="RZ210" s="102"/>
      <c r="SA210" s="102"/>
      <c r="SB210" s="102"/>
      <c r="SC210" s="102"/>
      <c r="SD210" s="102"/>
      <c r="SE210" s="102"/>
      <c r="SF210" s="102"/>
      <c r="SG210" s="102"/>
      <c r="SH210" s="102"/>
      <c r="SI210" s="102"/>
      <c r="SJ210" s="102"/>
      <c r="SK210" s="102"/>
      <c r="SL210" s="102"/>
      <c r="SM210" s="102"/>
      <c r="SN210" s="102"/>
      <c r="SO210" s="102"/>
      <c r="SP210" s="102"/>
      <c r="SQ210" s="102"/>
      <c r="SR210" s="102"/>
      <c r="SS210" s="102"/>
      <c r="ST210" s="102"/>
      <c r="SU210" s="102"/>
      <c r="SV210" s="102"/>
      <c r="SW210" s="102"/>
      <c r="SX210" s="102"/>
      <c r="SY210" s="102"/>
      <c r="SZ210" s="102"/>
      <c r="TA210" s="102"/>
      <c r="TB210" s="102"/>
      <c r="TC210" s="102"/>
      <c r="TD210" s="102"/>
      <c r="TE210" s="102"/>
      <c r="TF210" s="102"/>
      <c r="TG210" s="102"/>
      <c r="TH210" s="102"/>
      <c r="TI210" s="102"/>
      <c r="TJ210" s="102"/>
      <c r="TK210" s="102"/>
      <c r="TL210" s="102"/>
      <c r="TM210" s="102"/>
      <c r="TN210" s="102"/>
      <c r="TO210" s="102"/>
      <c r="TP210" s="102"/>
      <c r="TQ210" s="102"/>
      <c r="TR210" s="102"/>
      <c r="TS210" s="102"/>
      <c r="TT210" s="102"/>
      <c r="TU210" s="102"/>
      <c r="TV210" s="102"/>
      <c r="TW210" s="102"/>
      <c r="TX210" s="102"/>
      <c r="TY210" s="102"/>
      <c r="TZ210" s="102"/>
      <c r="UA210" s="102"/>
      <c r="UB210" s="102"/>
      <c r="UC210" s="102"/>
      <c r="UD210" s="102"/>
      <c r="UE210" s="102"/>
      <c r="UF210" s="102"/>
      <c r="UG210" s="102"/>
      <c r="UH210" s="102"/>
      <c r="UI210" s="102"/>
      <c r="UJ210" s="102"/>
      <c r="UK210" s="102"/>
      <c r="UL210" s="102"/>
      <c r="UM210" s="102"/>
      <c r="UN210" s="102"/>
      <c r="UO210" s="102"/>
      <c r="UP210" s="102"/>
      <c r="UQ210" s="102"/>
      <c r="UR210" s="102"/>
      <c r="US210" s="102"/>
      <c r="UT210" s="102"/>
      <c r="UU210" s="102"/>
      <c r="UV210" s="102"/>
      <c r="UW210" s="102"/>
      <c r="UX210" s="102"/>
      <c r="UY210" s="102"/>
      <c r="UZ210" s="102"/>
      <c r="VA210" s="102"/>
      <c r="VB210" s="102"/>
      <c r="VC210" s="102"/>
      <c r="VD210" s="102"/>
      <c r="VE210" s="102"/>
      <c r="VF210" s="102"/>
      <c r="VG210" s="102"/>
      <c r="VH210" s="102"/>
      <c r="VI210" s="102"/>
      <c r="VJ210" s="102"/>
      <c r="VK210" s="102"/>
      <c r="VL210" s="102"/>
      <c r="VM210" s="102"/>
      <c r="VN210" s="102"/>
      <c r="VO210" s="102"/>
      <c r="VP210" s="102"/>
      <c r="VQ210" s="102"/>
      <c r="VR210" s="102"/>
      <c r="VS210" s="102"/>
      <c r="VT210" s="102"/>
      <c r="VU210" s="102"/>
      <c r="VV210" s="102"/>
      <c r="VW210" s="102"/>
      <c r="VX210" s="102"/>
      <c r="VY210" s="102"/>
      <c r="VZ210" s="102"/>
      <c r="WA210" s="102"/>
      <c r="WB210" s="102"/>
      <c r="WC210" s="102"/>
      <c r="WD210" s="102"/>
      <c r="WE210" s="102"/>
      <c r="WF210" s="102"/>
      <c r="WG210" s="102"/>
      <c r="WH210" s="102"/>
      <c r="WI210" s="102"/>
      <c r="WJ210" s="102"/>
      <c r="WK210" s="102"/>
      <c r="WL210" s="102"/>
      <c r="WM210" s="102"/>
      <c r="WN210" s="102"/>
      <c r="WO210" s="102"/>
      <c r="WP210" s="102"/>
      <c r="WQ210" s="102"/>
      <c r="WR210" s="102"/>
      <c r="WS210" s="102"/>
      <c r="WT210" s="102"/>
      <c r="WU210" s="102"/>
      <c r="WV210" s="102"/>
      <c r="WW210" s="102"/>
      <c r="WX210" s="102"/>
      <c r="WY210" s="102"/>
      <c r="WZ210" s="102"/>
      <c r="XA210" s="102"/>
      <c r="XB210" s="102"/>
      <c r="XC210" s="102"/>
      <c r="XD210" s="102"/>
      <c r="XE210" s="102"/>
      <c r="XF210" s="102"/>
      <c r="XG210" s="102"/>
      <c r="XH210" s="102"/>
      <c r="XI210" s="102"/>
      <c r="XJ210" s="102"/>
      <c r="XK210" s="102"/>
      <c r="XL210" s="102"/>
      <c r="XM210" s="102"/>
      <c r="XN210" s="102"/>
      <c r="XO210" s="102"/>
      <c r="XP210" s="102"/>
      <c r="XQ210" s="102"/>
      <c r="XR210" s="102"/>
      <c r="XS210" s="102"/>
      <c r="XT210" s="102"/>
      <c r="XU210" s="102"/>
      <c r="XV210" s="102"/>
      <c r="XW210" s="102"/>
      <c r="XX210" s="102"/>
      <c r="XY210" s="102"/>
      <c r="XZ210" s="102"/>
      <c r="YA210" s="102"/>
      <c r="YB210" s="102"/>
      <c r="YC210" s="102"/>
      <c r="YD210" s="102"/>
      <c r="YE210" s="102"/>
      <c r="YF210" s="102"/>
      <c r="YG210" s="102"/>
      <c r="YH210" s="102"/>
      <c r="YI210" s="102"/>
      <c r="YJ210" s="102"/>
      <c r="YK210" s="102"/>
      <c r="YL210" s="102"/>
      <c r="YM210" s="102"/>
      <c r="YN210" s="102"/>
      <c r="YO210" s="102"/>
      <c r="YP210" s="102"/>
      <c r="YQ210" s="102"/>
      <c r="YR210" s="102"/>
      <c r="YS210" s="102"/>
      <c r="YT210" s="102"/>
      <c r="YU210" s="102"/>
      <c r="YV210" s="102"/>
      <c r="YW210" s="102"/>
      <c r="YX210" s="102"/>
      <c r="YY210" s="102"/>
      <c r="YZ210" s="102"/>
      <c r="ZA210" s="102"/>
      <c r="ZB210" s="102"/>
      <c r="ZC210" s="102"/>
      <c r="ZD210" s="102"/>
      <c r="ZE210" s="102"/>
      <c r="ZF210" s="102"/>
      <c r="ZG210" s="102"/>
      <c r="ZH210" s="102"/>
      <c r="ZI210" s="102"/>
      <c r="ZJ210" s="102"/>
      <c r="ZK210" s="102"/>
      <c r="ZL210" s="102"/>
      <c r="ZM210" s="102"/>
      <c r="ZN210" s="102"/>
      <c r="ZO210" s="102"/>
      <c r="ZP210" s="102"/>
      <c r="ZQ210" s="102"/>
      <c r="ZR210" s="102"/>
      <c r="ZS210" s="102"/>
      <c r="ZT210" s="102"/>
      <c r="ZU210" s="102"/>
      <c r="ZV210" s="102"/>
      <c r="ZW210" s="102"/>
      <c r="ZX210" s="102"/>
      <c r="ZY210" s="102"/>
      <c r="ZZ210" s="102"/>
      <c r="AAA210" s="102"/>
      <c r="AAB210" s="102"/>
      <c r="AAC210" s="102"/>
      <c r="AAD210" s="102"/>
      <c r="AAE210" s="102"/>
      <c r="AAF210" s="102"/>
      <c r="AAG210" s="102"/>
      <c r="AAH210" s="102"/>
      <c r="AAI210" s="102"/>
      <c r="AAJ210" s="102"/>
      <c r="AAK210" s="102"/>
      <c r="AAL210" s="102"/>
      <c r="AAM210" s="102"/>
      <c r="AAN210" s="102"/>
      <c r="AAO210" s="102"/>
      <c r="AAP210" s="102"/>
      <c r="AAQ210" s="102"/>
      <c r="AAR210" s="102"/>
      <c r="AAS210" s="102"/>
      <c r="AAT210" s="102"/>
      <c r="AAU210" s="102"/>
      <c r="AAV210" s="102"/>
      <c r="AAW210" s="102"/>
      <c r="AAX210" s="102"/>
      <c r="AAY210" s="102"/>
      <c r="AAZ210" s="102"/>
      <c r="ABA210" s="102"/>
      <c r="ABB210" s="102"/>
      <c r="ABC210" s="102"/>
      <c r="ABD210" s="102"/>
      <c r="ABE210" s="102"/>
      <c r="ABF210" s="102"/>
      <c r="ABG210" s="102"/>
      <c r="ABH210" s="102"/>
      <c r="ABI210" s="102"/>
      <c r="ABJ210" s="102"/>
      <c r="ABK210" s="102"/>
      <c r="ABL210" s="102"/>
      <c r="ABM210" s="102"/>
      <c r="ABN210" s="102"/>
      <c r="ABO210" s="102"/>
      <c r="ABP210" s="102"/>
      <c r="ABQ210" s="102"/>
      <c r="ABR210" s="102"/>
      <c r="ABS210" s="102"/>
      <c r="ABT210" s="102"/>
      <c r="ABU210" s="102"/>
      <c r="ABV210" s="102"/>
      <c r="ABW210" s="102"/>
      <c r="ABX210" s="102"/>
      <c r="ABY210" s="102"/>
      <c r="ABZ210" s="102"/>
      <c r="ACA210" s="102"/>
      <c r="ACB210" s="102"/>
      <c r="ACC210" s="102"/>
      <c r="ACD210" s="102"/>
      <c r="ACE210" s="102"/>
      <c r="ACF210" s="102"/>
      <c r="ACG210" s="102"/>
      <c r="ACH210" s="102"/>
      <c r="ACI210" s="102"/>
      <c r="ACJ210" s="102"/>
      <c r="ACK210" s="102"/>
      <c r="ACL210" s="102"/>
      <c r="ACM210" s="102"/>
      <c r="ACN210" s="102"/>
      <c r="ACO210" s="102"/>
      <c r="ACP210" s="102"/>
      <c r="ACQ210" s="102"/>
      <c r="ACR210" s="102"/>
      <c r="ACS210" s="102"/>
      <c r="ACT210" s="102"/>
      <c r="ACU210" s="102"/>
      <c r="ACV210" s="102"/>
      <c r="ACW210" s="102"/>
      <c r="ACX210" s="102"/>
      <c r="ACY210" s="102"/>
      <c r="ACZ210" s="102"/>
      <c r="ADA210" s="102"/>
      <c r="ADB210" s="102"/>
      <c r="ADC210" s="102"/>
      <c r="ADD210" s="102"/>
      <c r="ADE210" s="102"/>
      <c r="ADF210" s="102"/>
      <c r="ADG210" s="102"/>
      <c r="ADH210" s="102"/>
      <c r="ADI210" s="102"/>
      <c r="ADJ210" s="102"/>
      <c r="ADK210" s="102"/>
      <c r="ADL210" s="102"/>
      <c r="ADM210" s="102"/>
      <c r="ADN210" s="102"/>
      <c r="ADO210" s="102"/>
      <c r="ADP210" s="102"/>
      <c r="ADQ210" s="102"/>
      <c r="ADR210" s="102"/>
      <c r="ADS210" s="102"/>
      <c r="ADT210" s="102"/>
      <c r="ADU210" s="102"/>
      <c r="ADV210" s="102"/>
      <c r="ADW210" s="102"/>
      <c r="ADX210" s="102"/>
      <c r="ADY210" s="102"/>
      <c r="ADZ210" s="102"/>
      <c r="AEA210" s="102"/>
      <c r="AEB210" s="102"/>
      <c r="AEC210" s="102"/>
      <c r="AED210" s="102"/>
      <c r="AEE210" s="102"/>
      <c r="AEF210" s="102"/>
      <c r="AEG210" s="102"/>
      <c r="AEH210" s="102"/>
      <c r="AEI210" s="102"/>
      <c r="AEJ210" s="102"/>
      <c r="AEK210" s="102"/>
      <c r="AEL210" s="102"/>
      <c r="AEM210" s="102"/>
      <c r="AEN210" s="102"/>
      <c r="AEO210" s="102"/>
      <c r="AEP210" s="102"/>
      <c r="AEQ210" s="102"/>
      <c r="AER210" s="102"/>
      <c r="AES210" s="102"/>
      <c r="AET210" s="102"/>
      <c r="AEU210" s="102"/>
      <c r="AEV210" s="102"/>
      <c r="AEW210" s="102"/>
      <c r="AEX210" s="102"/>
      <c r="AEY210" s="102"/>
      <c r="AEZ210" s="102"/>
      <c r="AFA210" s="102"/>
      <c r="AFB210" s="102"/>
      <c r="AFC210" s="102"/>
      <c r="AFD210" s="102"/>
      <c r="AFE210" s="102"/>
      <c r="AFF210" s="102"/>
      <c r="AFG210" s="102"/>
      <c r="AFH210" s="102"/>
      <c r="AFI210" s="102"/>
      <c r="AFJ210" s="102"/>
      <c r="AFK210" s="102"/>
      <c r="AFL210" s="102"/>
      <c r="AFM210" s="102"/>
      <c r="AFN210" s="102"/>
      <c r="AFO210" s="102"/>
      <c r="AFP210" s="102"/>
      <c r="AFQ210" s="102"/>
      <c r="AFR210" s="102"/>
      <c r="AFS210" s="102"/>
      <c r="AFT210" s="102"/>
      <c r="AFU210" s="102"/>
      <c r="AFV210" s="102"/>
      <c r="AFW210" s="102"/>
      <c r="AFX210" s="102"/>
      <c r="AFY210" s="102"/>
      <c r="AFZ210" s="102"/>
      <c r="AGA210" s="102"/>
      <c r="AGB210" s="102"/>
      <c r="AGC210" s="102"/>
      <c r="AGD210" s="102"/>
      <c r="AGE210" s="102"/>
      <c r="AGF210" s="102"/>
      <c r="AGG210" s="102"/>
      <c r="AGH210" s="102"/>
      <c r="AGI210" s="102"/>
      <c r="AGJ210" s="102"/>
      <c r="AGK210" s="102"/>
      <c r="AGL210" s="102"/>
      <c r="AGM210" s="102"/>
      <c r="AGN210" s="102"/>
      <c r="AGO210" s="102"/>
      <c r="AGP210" s="102"/>
      <c r="AGQ210" s="102"/>
      <c r="AGR210" s="102"/>
      <c r="AGS210" s="102"/>
      <c r="AGT210" s="102"/>
      <c r="AGU210" s="102"/>
      <c r="AGV210" s="102"/>
      <c r="AGW210" s="102"/>
      <c r="AGX210" s="102"/>
      <c r="AGY210" s="102"/>
      <c r="AGZ210" s="102"/>
      <c r="AHA210" s="102"/>
      <c r="AHB210" s="102"/>
      <c r="AHC210" s="102"/>
      <c r="AHD210" s="102"/>
      <c r="AHE210" s="102"/>
      <c r="AHF210" s="102"/>
      <c r="AHG210" s="102"/>
      <c r="AHH210" s="102"/>
      <c r="AHI210" s="102"/>
      <c r="AHJ210" s="102"/>
      <c r="AHK210" s="102"/>
      <c r="AHL210" s="102"/>
      <c r="AHM210" s="102"/>
      <c r="AHN210" s="102"/>
      <c r="AHO210" s="102"/>
      <c r="AHP210" s="102"/>
      <c r="AHQ210" s="102"/>
      <c r="AHR210" s="102"/>
      <c r="AHS210" s="102"/>
      <c r="AHT210" s="102"/>
      <c r="AHU210" s="102"/>
      <c r="AHV210" s="102"/>
      <c r="AHW210" s="102"/>
      <c r="AHX210" s="102"/>
      <c r="AHY210" s="102"/>
      <c r="AHZ210" s="102"/>
      <c r="AIA210" s="102"/>
      <c r="AIB210" s="102"/>
      <c r="AIC210" s="102"/>
      <c r="AID210" s="102"/>
      <c r="AIE210" s="102"/>
      <c r="AIF210" s="102"/>
      <c r="AIG210" s="102"/>
      <c r="AIH210" s="102"/>
      <c r="AII210" s="102"/>
      <c r="AIJ210" s="102"/>
      <c r="AIK210" s="102"/>
      <c r="AIL210" s="102"/>
      <c r="AIM210" s="102"/>
      <c r="AIN210" s="102"/>
      <c r="AIO210" s="102"/>
      <c r="AIP210" s="102"/>
      <c r="AIQ210" s="102"/>
      <c r="AIR210" s="102"/>
      <c r="AIS210" s="102"/>
      <c r="AIT210" s="102"/>
      <c r="AIU210" s="102"/>
      <c r="AIV210" s="102"/>
      <c r="AIW210" s="102"/>
      <c r="AIX210" s="102"/>
      <c r="AIY210" s="102"/>
      <c r="AIZ210" s="102"/>
      <c r="AJA210" s="102"/>
      <c r="AJB210" s="102"/>
      <c r="AJC210" s="102"/>
      <c r="AJD210" s="102"/>
      <c r="AJE210" s="102"/>
      <c r="AJF210" s="102"/>
      <c r="AJG210" s="102"/>
      <c r="AJH210" s="102"/>
      <c r="AJI210" s="102"/>
      <c r="AJJ210" s="102"/>
      <c r="AJK210" s="102"/>
      <c r="AJL210" s="102"/>
      <c r="AJM210" s="102"/>
      <c r="AJN210" s="102"/>
      <c r="AJO210" s="102"/>
      <c r="AJP210" s="102"/>
      <c r="AJQ210" s="102"/>
      <c r="AJR210" s="102"/>
      <c r="AJS210" s="102"/>
      <c r="AJT210" s="102"/>
      <c r="AJU210" s="102"/>
      <c r="AJV210" s="102"/>
      <c r="AJW210" s="102"/>
      <c r="AJX210" s="102"/>
      <c r="AJY210" s="102"/>
      <c r="AJZ210" s="102"/>
      <c r="AKA210" s="102"/>
      <c r="AKB210" s="102"/>
      <c r="AKC210" s="102"/>
      <c r="AKD210" s="102"/>
      <c r="AKE210" s="102"/>
      <c r="AKF210" s="102"/>
      <c r="AKG210" s="102"/>
      <c r="AKH210" s="102"/>
      <c r="AKI210" s="102"/>
      <c r="AKJ210" s="102"/>
      <c r="AKK210" s="102"/>
      <c r="AKL210" s="102"/>
      <c r="AKM210" s="102"/>
      <c r="AKN210" s="102"/>
      <c r="AKO210" s="102"/>
      <c r="AKP210" s="102"/>
      <c r="AKQ210" s="102"/>
      <c r="AKR210" s="102"/>
      <c r="AKS210" s="102"/>
      <c r="AKT210" s="102"/>
      <c r="AKU210" s="102"/>
      <c r="AKV210" s="102"/>
      <c r="AKW210" s="102"/>
      <c r="AKX210" s="102"/>
      <c r="AKY210" s="102"/>
      <c r="AKZ210" s="102"/>
      <c r="ALA210" s="102"/>
      <c r="ALB210" s="102"/>
      <c r="ALC210" s="102"/>
      <c r="ALD210" s="102"/>
      <c r="ALE210" s="102"/>
      <c r="ALF210" s="102"/>
      <c r="ALG210" s="102"/>
      <c r="ALH210" s="102"/>
      <c r="ALI210" s="102"/>
      <c r="ALJ210" s="102"/>
      <c r="ALK210" s="102"/>
      <c r="ALL210" s="102"/>
      <c r="ALM210" s="102"/>
      <c r="ALN210" s="102"/>
      <c r="ALO210" s="102"/>
      <c r="ALP210" s="102"/>
      <c r="ALQ210" s="102"/>
      <c r="ALR210" s="102"/>
      <c r="ALS210" s="102"/>
      <c r="ALT210" s="102"/>
      <c r="ALU210" s="102"/>
      <c r="ALV210" s="102"/>
      <c r="ALW210" s="102"/>
      <c r="ALX210" s="102"/>
      <c r="ALY210" s="102"/>
      <c r="ALZ210" s="102"/>
      <c r="AMA210" s="102"/>
      <c r="AMB210" s="102"/>
      <c r="AMC210" s="102"/>
      <c r="AMD210" s="102"/>
      <c r="AME210" s="102"/>
      <c r="AMF210" s="102"/>
      <c r="AMG210" s="102"/>
      <c r="AMH210" s="102"/>
      <c r="AMI210" s="102"/>
      <c r="AMJ210" s="102"/>
      <c r="AMK210" s="102"/>
      <c r="AML210" s="102"/>
      <c r="AMM210" s="102"/>
      <c r="AMN210" s="102"/>
      <c r="AMO210" s="102"/>
      <c r="AMP210" s="102"/>
      <c r="AMQ210" s="102"/>
      <c r="AMR210" s="102"/>
      <c r="AMS210" s="102"/>
      <c r="AMT210" s="102"/>
      <c r="AMU210" s="102"/>
      <c r="AMV210" s="102"/>
      <c r="AMW210" s="102"/>
      <c r="AMX210" s="102"/>
      <c r="AMY210" s="102"/>
      <c r="AMZ210" s="102"/>
      <c r="ANA210" s="102"/>
      <c r="ANB210" s="102"/>
      <c r="ANC210" s="102"/>
      <c r="AND210" s="102"/>
      <c r="ANE210" s="102"/>
      <c r="ANF210" s="102"/>
      <c r="ANG210" s="102"/>
      <c r="ANH210" s="102"/>
      <c r="ANI210" s="102"/>
      <c r="ANJ210" s="102"/>
      <c r="ANK210" s="102"/>
      <c r="ANL210" s="102"/>
      <c r="ANM210" s="102"/>
      <c r="ANN210" s="102"/>
      <c r="ANO210" s="102"/>
      <c r="ANP210" s="102"/>
      <c r="ANQ210" s="102"/>
      <c r="ANR210" s="102"/>
      <c r="ANS210" s="102"/>
      <c r="ANT210" s="102"/>
      <c r="ANU210" s="102"/>
      <c r="ANV210" s="102"/>
      <c r="ANW210" s="102"/>
      <c r="ANX210" s="102"/>
      <c r="ANY210" s="102"/>
      <c r="ANZ210" s="102"/>
      <c r="AOA210" s="102"/>
      <c r="AOB210" s="102"/>
      <c r="AOC210" s="102"/>
      <c r="AOD210" s="102"/>
      <c r="AOE210" s="102"/>
      <c r="AOF210" s="102"/>
      <c r="AOG210" s="102"/>
      <c r="AOH210" s="102"/>
      <c r="AOI210" s="102"/>
      <c r="AOJ210" s="102"/>
      <c r="AOK210" s="102"/>
      <c r="AOL210" s="102"/>
      <c r="AOM210" s="102"/>
      <c r="AON210" s="102"/>
      <c r="AOO210" s="102"/>
      <c r="AOP210" s="102"/>
      <c r="AOQ210" s="102"/>
      <c r="AOR210" s="102"/>
      <c r="AOS210" s="102"/>
      <c r="AOT210" s="102"/>
      <c r="AOU210" s="102"/>
      <c r="AOV210" s="102"/>
      <c r="AOW210" s="102"/>
      <c r="AOX210" s="102"/>
      <c r="AOY210" s="102"/>
      <c r="AOZ210" s="102"/>
      <c r="APA210" s="102"/>
      <c r="APB210" s="102"/>
      <c r="APC210" s="102"/>
      <c r="APD210" s="102"/>
      <c r="APE210" s="102"/>
      <c r="APF210" s="102"/>
      <c r="APG210" s="102"/>
      <c r="APH210" s="102"/>
      <c r="API210" s="102"/>
      <c r="APJ210" s="102"/>
      <c r="APK210" s="102"/>
      <c r="APL210" s="102"/>
      <c r="APM210" s="102"/>
      <c r="APN210" s="102"/>
      <c r="APO210" s="102"/>
      <c r="APP210" s="102"/>
      <c r="APQ210" s="102"/>
      <c r="APR210" s="102"/>
      <c r="APS210" s="102"/>
      <c r="APT210" s="102"/>
      <c r="APU210" s="102"/>
      <c r="APV210" s="102"/>
      <c r="APW210" s="102"/>
      <c r="APX210" s="102"/>
      <c r="APY210" s="102"/>
      <c r="APZ210" s="102"/>
      <c r="AQA210" s="102"/>
      <c r="AQB210" s="102"/>
      <c r="AQC210" s="102"/>
      <c r="AQD210" s="102"/>
      <c r="AQE210" s="102"/>
      <c r="AQF210" s="102"/>
      <c r="AQG210" s="102"/>
      <c r="AQH210" s="102"/>
      <c r="AQI210" s="102"/>
      <c r="AQJ210" s="102"/>
      <c r="AQK210" s="102"/>
      <c r="AQL210" s="102"/>
      <c r="AQM210" s="102"/>
      <c r="AQN210" s="102"/>
      <c r="AQO210" s="102"/>
      <c r="AQP210" s="102"/>
      <c r="AQQ210" s="102"/>
      <c r="AQR210" s="102"/>
      <c r="AQS210" s="102"/>
      <c r="AQT210" s="102"/>
      <c r="AQU210" s="102"/>
      <c r="AQV210" s="102"/>
      <c r="AQW210" s="102"/>
      <c r="AQX210" s="102"/>
      <c r="AQY210" s="102"/>
      <c r="AQZ210" s="102"/>
      <c r="ARA210" s="102"/>
      <c r="ARB210" s="102"/>
      <c r="ARC210" s="102"/>
      <c r="ARD210" s="102"/>
      <c r="ARE210" s="102"/>
      <c r="ARF210" s="102"/>
      <c r="ARG210" s="102"/>
      <c r="ARH210" s="102"/>
      <c r="ARI210" s="102"/>
      <c r="ARJ210" s="102"/>
      <c r="ARK210" s="102"/>
      <c r="ARL210" s="102"/>
      <c r="ARM210" s="102"/>
      <c r="ARN210" s="102"/>
      <c r="ARO210" s="102"/>
      <c r="ARP210" s="102"/>
      <c r="ARQ210" s="102"/>
      <c r="ARR210" s="102"/>
      <c r="ARS210" s="102"/>
      <c r="ART210" s="102"/>
      <c r="ARU210" s="102"/>
      <c r="ARV210" s="102"/>
      <c r="ARW210" s="102"/>
      <c r="ARX210" s="102"/>
      <c r="ARY210" s="102"/>
      <c r="ARZ210" s="102"/>
      <c r="ASA210" s="102"/>
      <c r="ASB210" s="102"/>
      <c r="ASC210" s="102"/>
      <c r="ASD210" s="102"/>
      <c r="ASE210" s="102"/>
      <c r="ASF210" s="102"/>
      <c r="ASG210" s="102"/>
      <c r="ASH210" s="102"/>
      <c r="ASI210" s="102"/>
      <c r="ASJ210" s="102"/>
      <c r="ASK210" s="102"/>
      <c r="ASL210" s="102"/>
      <c r="ASM210" s="102"/>
      <c r="ASN210" s="102"/>
      <c r="ASO210" s="102"/>
      <c r="ASP210" s="102"/>
      <c r="ASQ210" s="102"/>
      <c r="ASR210" s="102"/>
      <c r="ASS210" s="102"/>
      <c r="AST210" s="102"/>
      <c r="ASU210" s="102"/>
      <c r="ASV210" s="102"/>
      <c r="ASW210" s="102"/>
      <c r="ASX210" s="102"/>
      <c r="ASY210" s="102"/>
      <c r="ASZ210" s="102"/>
      <c r="ATA210" s="102"/>
      <c r="ATB210" s="102"/>
      <c r="ATC210" s="102"/>
      <c r="ATD210" s="102"/>
      <c r="ATE210" s="102"/>
      <c r="ATF210" s="102"/>
      <c r="ATG210" s="102"/>
      <c r="ATH210" s="102"/>
      <c r="ATI210" s="102"/>
      <c r="ATJ210" s="102"/>
      <c r="ATK210" s="102"/>
      <c r="ATL210" s="102"/>
      <c r="ATM210" s="102"/>
      <c r="ATN210" s="102"/>
      <c r="ATO210" s="102"/>
      <c r="ATP210" s="102"/>
      <c r="ATQ210" s="102"/>
      <c r="ATR210" s="102"/>
      <c r="ATS210" s="102"/>
      <c r="ATT210" s="102"/>
      <c r="ATU210" s="102"/>
      <c r="ATV210" s="102"/>
      <c r="ATW210" s="102"/>
      <c r="ATX210" s="102"/>
      <c r="ATY210" s="102"/>
      <c r="ATZ210" s="102"/>
      <c r="AUA210" s="102"/>
      <c r="AUB210" s="102"/>
      <c r="AUC210" s="102"/>
      <c r="AUD210" s="102"/>
      <c r="AUE210" s="102"/>
      <c r="AUF210" s="102"/>
      <c r="AUG210" s="102"/>
      <c r="AUH210" s="102"/>
      <c r="AUI210" s="102"/>
      <c r="AUJ210" s="102"/>
      <c r="AUK210" s="102"/>
      <c r="AUL210" s="102"/>
      <c r="AUM210" s="102"/>
      <c r="AUN210" s="102"/>
      <c r="AUO210" s="102"/>
      <c r="AUP210" s="102"/>
      <c r="AUQ210" s="102"/>
      <c r="AUR210" s="102"/>
      <c r="AUS210" s="102"/>
      <c r="AUT210" s="102"/>
      <c r="AUU210" s="102"/>
      <c r="AUV210" s="102"/>
      <c r="AUW210" s="102"/>
      <c r="AUX210" s="102"/>
      <c r="AUY210" s="102"/>
      <c r="AUZ210" s="102"/>
      <c r="AVA210" s="102"/>
      <c r="AVB210" s="102"/>
      <c r="AVC210" s="102"/>
      <c r="AVD210" s="102"/>
      <c r="AVE210" s="102"/>
      <c r="AVF210" s="102"/>
      <c r="AVG210" s="102"/>
      <c r="AVH210" s="102"/>
      <c r="AVI210" s="102"/>
      <c r="AVJ210" s="102"/>
      <c r="AVK210" s="102"/>
      <c r="AVL210" s="102"/>
      <c r="AVM210" s="102"/>
      <c r="AVN210" s="102"/>
      <c r="AVO210" s="102"/>
      <c r="AVP210" s="102"/>
      <c r="AVQ210" s="102"/>
      <c r="AVR210" s="102"/>
      <c r="AVS210" s="102"/>
      <c r="AVT210" s="102"/>
      <c r="AVU210" s="102"/>
      <c r="AVV210" s="102"/>
      <c r="AVW210" s="102"/>
      <c r="AVX210" s="102"/>
      <c r="AVY210" s="102"/>
      <c r="AVZ210" s="102"/>
      <c r="AWA210" s="102"/>
      <c r="AWB210" s="102"/>
      <c r="AWC210" s="102"/>
      <c r="AWD210" s="102"/>
      <c r="AWE210" s="102"/>
      <c r="AWF210" s="102"/>
      <c r="AWG210" s="102"/>
      <c r="AWH210" s="102"/>
      <c r="AWI210" s="102"/>
      <c r="AWJ210" s="102"/>
      <c r="AWK210" s="102"/>
      <c r="AWL210" s="102"/>
      <c r="AWM210" s="102"/>
      <c r="AWN210" s="102"/>
      <c r="AWO210" s="102"/>
      <c r="AWP210" s="102"/>
      <c r="AWQ210" s="102"/>
      <c r="AWR210" s="102"/>
      <c r="AWS210" s="102"/>
      <c r="AWT210" s="102"/>
      <c r="AWU210" s="102"/>
      <c r="AWV210" s="102"/>
      <c r="AWW210" s="102"/>
      <c r="AWX210" s="102"/>
      <c r="AWY210" s="102"/>
      <c r="AWZ210" s="102"/>
      <c r="AXA210" s="102"/>
      <c r="AXB210" s="102"/>
      <c r="AXC210" s="102"/>
      <c r="AXD210" s="102"/>
      <c r="AXE210" s="102"/>
      <c r="AXF210" s="102"/>
      <c r="AXG210" s="102"/>
      <c r="AXH210" s="102"/>
      <c r="AXI210" s="102"/>
      <c r="AXJ210" s="102"/>
      <c r="AXK210" s="102"/>
      <c r="AXL210" s="102"/>
      <c r="AXM210" s="102"/>
      <c r="AXN210" s="102"/>
      <c r="AXO210" s="102"/>
      <c r="AXP210" s="102"/>
      <c r="AXQ210" s="102"/>
      <c r="AXR210" s="102"/>
      <c r="AXS210" s="102"/>
      <c r="AXT210" s="102"/>
      <c r="AXU210" s="102"/>
      <c r="AXV210" s="102"/>
      <c r="AXW210" s="102"/>
      <c r="AXX210" s="102"/>
      <c r="AXY210" s="102"/>
      <c r="AXZ210" s="102"/>
      <c r="AYA210" s="102"/>
      <c r="AYB210" s="102"/>
      <c r="AYC210" s="102"/>
      <c r="AYD210" s="102"/>
      <c r="AYE210" s="102"/>
      <c r="AYF210" s="102"/>
      <c r="AYG210" s="102"/>
      <c r="AYH210" s="102"/>
      <c r="AYI210" s="102"/>
      <c r="AYJ210" s="102"/>
      <c r="AYK210" s="102"/>
      <c r="AYL210" s="102"/>
      <c r="AYM210" s="102"/>
      <c r="AYN210" s="102"/>
      <c r="AYO210" s="102"/>
      <c r="AYP210" s="102"/>
      <c r="AYQ210" s="102"/>
      <c r="AYR210" s="102"/>
      <c r="AYS210" s="102"/>
      <c r="AYT210" s="102"/>
      <c r="AYU210" s="102"/>
      <c r="AYV210" s="102"/>
      <c r="AYW210" s="102"/>
      <c r="AYX210" s="102"/>
      <c r="AYY210" s="102"/>
      <c r="AYZ210" s="102"/>
      <c r="AZA210" s="102"/>
      <c r="AZB210" s="102"/>
      <c r="AZC210" s="102"/>
      <c r="AZD210" s="102"/>
      <c r="AZE210" s="102"/>
      <c r="AZF210" s="102"/>
      <c r="AZG210" s="102"/>
      <c r="AZH210" s="102"/>
      <c r="AZI210" s="102"/>
      <c r="AZJ210" s="102"/>
      <c r="AZK210" s="102"/>
      <c r="AZL210" s="102"/>
      <c r="AZM210" s="102"/>
      <c r="AZN210" s="102"/>
      <c r="AZO210" s="102"/>
      <c r="AZP210" s="102"/>
      <c r="AZQ210" s="102"/>
      <c r="AZR210" s="102"/>
      <c r="AZS210" s="102"/>
      <c r="AZT210" s="102"/>
      <c r="AZU210" s="102"/>
      <c r="AZV210" s="102"/>
      <c r="AZW210" s="102"/>
      <c r="AZX210" s="102"/>
      <c r="AZY210" s="102"/>
      <c r="AZZ210" s="102"/>
      <c r="BAA210" s="102"/>
      <c r="BAB210" s="102"/>
      <c r="BAC210" s="102"/>
      <c r="BAD210" s="102"/>
      <c r="BAE210" s="102"/>
      <c r="BAF210" s="102"/>
      <c r="BAG210" s="102"/>
      <c r="BAH210" s="102"/>
      <c r="BAI210" s="102"/>
      <c r="BAJ210" s="102"/>
      <c r="BAK210" s="102"/>
      <c r="BAL210" s="102"/>
      <c r="BAM210" s="102"/>
      <c r="BAN210" s="102"/>
      <c r="BAO210" s="102"/>
      <c r="BAP210" s="102"/>
      <c r="BAQ210" s="102"/>
      <c r="BAR210" s="102"/>
      <c r="BAS210" s="102"/>
      <c r="BAT210" s="102"/>
      <c r="BAU210" s="102"/>
      <c r="BAV210" s="102"/>
      <c r="BAW210" s="102"/>
      <c r="BAX210" s="102"/>
      <c r="BAY210" s="102"/>
      <c r="BAZ210" s="102"/>
      <c r="BBA210" s="102"/>
      <c r="BBB210" s="102"/>
      <c r="BBC210" s="102"/>
      <c r="BBD210" s="102"/>
      <c r="BBE210" s="102"/>
      <c r="BBF210" s="102"/>
      <c r="BBG210" s="102"/>
      <c r="BBH210" s="102"/>
      <c r="BBI210" s="102"/>
      <c r="BBJ210" s="102"/>
      <c r="BBK210" s="102"/>
      <c r="BBL210" s="102"/>
      <c r="BBM210" s="102"/>
      <c r="BBN210" s="102"/>
      <c r="BBO210" s="102"/>
      <c r="BBP210" s="102"/>
      <c r="BBQ210" s="102"/>
      <c r="BBR210" s="102"/>
      <c r="BBS210" s="102"/>
      <c r="BBT210" s="102"/>
      <c r="BBU210" s="102"/>
      <c r="BBV210" s="102"/>
      <c r="BBW210" s="102"/>
      <c r="BBX210" s="102"/>
      <c r="BBY210" s="102"/>
      <c r="BBZ210" s="102"/>
      <c r="BCA210" s="102"/>
      <c r="BCB210" s="102"/>
      <c r="BCC210" s="102"/>
      <c r="BCD210" s="102"/>
      <c r="BCE210" s="102"/>
      <c r="BCF210" s="102"/>
      <c r="BCG210" s="102"/>
      <c r="BCH210" s="102"/>
      <c r="BCI210" s="102"/>
      <c r="BCJ210" s="102"/>
      <c r="BCK210" s="102"/>
      <c r="BCL210" s="102"/>
      <c r="BCM210" s="102"/>
      <c r="BCN210" s="102"/>
      <c r="BCO210" s="102"/>
      <c r="BCP210" s="102"/>
      <c r="BCQ210" s="102"/>
      <c r="BCR210" s="102"/>
      <c r="BCS210" s="102"/>
      <c r="BCT210" s="102"/>
      <c r="BCU210" s="102"/>
      <c r="BCV210" s="102"/>
      <c r="BCW210" s="102"/>
      <c r="BCX210" s="102"/>
      <c r="BCY210" s="102"/>
      <c r="BCZ210" s="102"/>
      <c r="BDA210" s="102"/>
      <c r="BDB210" s="102"/>
      <c r="BDC210" s="102"/>
      <c r="BDD210" s="102"/>
      <c r="BDE210" s="102"/>
      <c r="BDF210" s="102"/>
      <c r="BDG210" s="102"/>
      <c r="BDH210" s="102"/>
      <c r="BDI210" s="102"/>
      <c r="BDJ210" s="102"/>
      <c r="BDK210" s="102"/>
      <c r="BDL210" s="102"/>
      <c r="BDM210" s="102"/>
      <c r="BDN210" s="102"/>
      <c r="BDO210" s="102"/>
      <c r="BDP210" s="102"/>
      <c r="BDQ210" s="102"/>
      <c r="BDR210" s="102"/>
      <c r="BDS210" s="102"/>
      <c r="BDT210" s="102"/>
      <c r="BDU210" s="102"/>
      <c r="BDV210" s="102"/>
      <c r="BDW210" s="102"/>
      <c r="BDX210" s="102"/>
      <c r="BDY210" s="102"/>
      <c r="BDZ210" s="102"/>
      <c r="BEA210" s="102"/>
      <c r="BEB210" s="102"/>
      <c r="BEC210" s="102"/>
      <c r="BED210" s="102"/>
      <c r="BEE210" s="102"/>
      <c r="BEF210" s="102"/>
      <c r="BEG210" s="102"/>
      <c r="BEH210" s="102"/>
      <c r="BEI210" s="102"/>
      <c r="BEJ210" s="102"/>
      <c r="BEK210" s="102"/>
      <c r="BEL210" s="102"/>
      <c r="BEM210" s="102"/>
      <c r="BEN210" s="102"/>
      <c r="BEO210" s="102"/>
      <c r="BEP210" s="102"/>
      <c r="BEQ210" s="102"/>
      <c r="BER210" s="102"/>
      <c r="BES210" s="102"/>
      <c r="BET210" s="102"/>
      <c r="BEU210" s="102"/>
      <c r="BEV210" s="102"/>
      <c r="BEW210" s="102"/>
      <c r="BEX210" s="102"/>
      <c r="BEY210" s="102"/>
      <c r="BEZ210" s="102"/>
      <c r="BFA210" s="102"/>
      <c r="BFB210" s="102"/>
      <c r="BFC210" s="102"/>
      <c r="BFD210" s="102"/>
      <c r="BFE210" s="102"/>
      <c r="BFF210" s="102"/>
      <c r="BFG210" s="102"/>
      <c r="BFH210" s="102"/>
      <c r="BFI210" s="102"/>
      <c r="BFJ210" s="102"/>
      <c r="BFK210" s="102"/>
      <c r="BFL210" s="102"/>
      <c r="BFM210" s="102"/>
      <c r="BFN210" s="102"/>
      <c r="BFO210" s="102"/>
      <c r="BFP210" s="102"/>
      <c r="BFQ210" s="102"/>
      <c r="BFR210" s="102"/>
      <c r="BFS210" s="102"/>
      <c r="BFT210" s="102"/>
      <c r="BFU210" s="102"/>
      <c r="BFV210" s="102"/>
      <c r="BFW210" s="102"/>
      <c r="BFX210" s="102"/>
      <c r="BFY210" s="102"/>
      <c r="BFZ210" s="102"/>
      <c r="BGA210" s="102"/>
      <c r="BGB210" s="102"/>
      <c r="BGC210" s="102"/>
      <c r="BGD210" s="102"/>
      <c r="BGE210" s="102"/>
      <c r="BGF210" s="102"/>
      <c r="BGG210" s="102"/>
      <c r="BGH210" s="102"/>
      <c r="BGI210" s="102"/>
      <c r="BGJ210" s="102"/>
      <c r="BGK210" s="102"/>
      <c r="BGL210" s="102"/>
      <c r="BGM210" s="102"/>
      <c r="BGN210" s="102"/>
      <c r="BGO210" s="102"/>
      <c r="BGP210" s="102"/>
      <c r="BGQ210" s="102"/>
      <c r="BGR210" s="102"/>
      <c r="BGS210" s="102"/>
      <c r="BGT210" s="102"/>
      <c r="BGU210" s="102"/>
      <c r="BGV210" s="102"/>
      <c r="BGW210" s="102"/>
      <c r="BGX210" s="102"/>
      <c r="BGY210" s="102"/>
      <c r="BGZ210" s="102"/>
      <c r="BHA210" s="102"/>
      <c r="BHB210" s="102"/>
      <c r="BHC210" s="102"/>
      <c r="BHD210" s="102"/>
      <c r="BHE210" s="102"/>
      <c r="BHF210" s="102"/>
      <c r="BHG210" s="102"/>
      <c r="BHH210" s="102"/>
      <c r="BHI210" s="102"/>
      <c r="BHJ210" s="102"/>
      <c r="BHK210" s="102"/>
      <c r="BHL210" s="102"/>
      <c r="BHM210" s="102"/>
      <c r="BHN210" s="102"/>
      <c r="BHO210" s="102"/>
      <c r="BHP210" s="102"/>
      <c r="BHQ210" s="102"/>
      <c r="BHR210" s="102"/>
      <c r="BHS210" s="102"/>
      <c r="BHT210" s="102"/>
      <c r="BHU210" s="102"/>
      <c r="BHV210" s="102"/>
      <c r="BHW210" s="102"/>
      <c r="BHX210" s="102"/>
      <c r="BHY210" s="102"/>
      <c r="BHZ210" s="102"/>
      <c r="BIA210" s="102"/>
      <c r="BIB210" s="102"/>
      <c r="BIC210" s="102"/>
      <c r="BID210" s="102"/>
      <c r="BIE210" s="102"/>
      <c r="BIF210" s="102"/>
      <c r="BIG210" s="102"/>
      <c r="BIH210" s="102"/>
      <c r="BII210" s="102"/>
      <c r="BIJ210" s="102"/>
      <c r="BIK210" s="102"/>
      <c r="BIL210" s="102"/>
      <c r="BIM210" s="102"/>
      <c r="BIN210" s="102"/>
      <c r="BIO210" s="102"/>
      <c r="BIP210" s="102"/>
      <c r="BIQ210" s="102"/>
      <c r="BIR210" s="102"/>
      <c r="BIS210" s="102"/>
      <c r="BIT210" s="102"/>
      <c r="BIU210" s="102"/>
      <c r="BIV210" s="102"/>
      <c r="BIW210" s="102"/>
      <c r="BIX210" s="102"/>
      <c r="BIY210" s="102"/>
      <c r="BIZ210" s="102"/>
      <c r="BJA210" s="102"/>
      <c r="BJB210" s="102"/>
      <c r="BJC210" s="102"/>
      <c r="BJD210" s="102"/>
      <c r="BJE210" s="102"/>
      <c r="BJF210" s="102"/>
      <c r="BJG210" s="102"/>
      <c r="BJH210" s="102"/>
      <c r="BJI210" s="102"/>
      <c r="BJJ210" s="102"/>
      <c r="BJK210" s="102"/>
      <c r="BJL210" s="102"/>
      <c r="BJM210" s="102"/>
      <c r="BJN210" s="102"/>
      <c r="BJO210" s="102"/>
      <c r="BJP210" s="102"/>
      <c r="BJQ210" s="102"/>
      <c r="BJR210" s="102"/>
      <c r="BJS210" s="102"/>
      <c r="BJT210" s="102"/>
      <c r="BJU210" s="102"/>
      <c r="BJV210" s="102"/>
      <c r="BJW210" s="102"/>
      <c r="BJX210" s="102"/>
      <c r="BJY210" s="102"/>
      <c r="BJZ210" s="102"/>
      <c r="BKA210" s="102"/>
      <c r="BKB210" s="102"/>
      <c r="BKC210" s="102"/>
      <c r="BKD210" s="102"/>
      <c r="BKE210" s="102"/>
      <c r="BKF210" s="102"/>
      <c r="BKG210" s="102"/>
      <c r="BKH210" s="102"/>
      <c r="BKI210" s="102"/>
      <c r="BKJ210" s="102"/>
      <c r="BKK210" s="102"/>
      <c r="BKL210" s="102"/>
      <c r="BKM210" s="102"/>
      <c r="BKN210" s="102"/>
      <c r="BKO210" s="102"/>
      <c r="BKP210" s="102"/>
      <c r="BKQ210" s="102"/>
      <c r="BKR210" s="102"/>
      <c r="BKS210" s="102"/>
      <c r="BKT210" s="102"/>
      <c r="BKU210" s="102"/>
      <c r="BKV210" s="102"/>
      <c r="BKW210" s="102"/>
      <c r="BKX210" s="102"/>
      <c r="BKY210" s="102"/>
      <c r="BKZ210" s="102"/>
      <c r="BLA210" s="102"/>
      <c r="BLB210" s="102"/>
      <c r="BLC210" s="102"/>
      <c r="BLD210" s="102"/>
      <c r="BLE210" s="102"/>
      <c r="BLF210" s="102"/>
      <c r="BLG210" s="102"/>
      <c r="BLH210" s="102"/>
      <c r="BLI210" s="102"/>
      <c r="BLJ210" s="102"/>
      <c r="BLK210" s="102"/>
      <c r="BLL210" s="102"/>
      <c r="BLM210" s="102"/>
      <c r="BLN210" s="102"/>
      <c r="BLO210" s="102"/>
      <c r="BLP210" s="102"/>
      <c r="BLQ210" s="102"/>
      <c r="BLR210" s="102"/>
      <c r="BLS210" s="102"/>
      <c r="BLT210" s="102"/>
      <c r="BLU210" s="102"/>
      <c r="BLV210" s="102"/>
      <c r="BLW210" s="102"/>
      <c r="BLX210" s="102"/>
      <c r="BLY210" s="102"/>
      <c r="BLZ210" s="102"/>
      <c r="BMA210" s="102"/>
      <c r="BMB210" s="102"/>
      <c r="BMC210" s="102"/>
      <c r="BMD210" s="102"/>
      <c r="BME210" s="102"/>
      <c r="BMF210" s="102"/>
      <c r="BMG210" s="102"/>
      <c r="BMH210" s="102"/>
      <c r="BMI210" s="102"/>
      <c r="BMJ210" s="102"/>
      <c r="BMK210" s="102"/>
      <c r="BML210" s="102"/>
      <c r="BMM210" s="102"/>
      <c r="BMN210" s="102"/>
      <c r="BMO210" s="102"/>
      <c r="BMP210" s="102"/>
      <c r="BMQ210" s="102"/>
      <c r="BMR210" s="102"/>
      <c r="BMS210" s="102"/>
      <c r="BMT210" s="102"/>
      <c r="BMU210" s="102"/>
      <c r="BMV210" s="102"/>
      <c r="BMW210" s="102"/>
      <c r="BMX210" s="102"/>
      <c r="BMY210" s="102"/>
      <c r="BMZ210" s="102"/>
      <c r="BNA210" s="102"/>
      <c r="BNB210" s="102"/>
      <c r="BNC210" s="102"/>
      <c r="BND210" s="102"/>
      <c r="BNE210" s="102"/>
      <c r="BNF210" s="102"/>
      <c r="BNG210" s="102"/>
      <c r="BNH210" s="102"/>
      <c r="BNI210" s="102"/>
      <c r="BNJ210" s="102"/>
      <c r="BNK210" s="102"/>
      <c r="BNL210" s="102"/>
      <c r="BNM210" s="102"/>
      <c r="BNN210" s="102"/>
      <c r="BNO210" s="102"/>
      <c r="BNP210" s="102"/>
      <c r="BNQ210" s="102"/>
      <c r="BNR210" s="102"/>
      <c r="BNS210" s="102"/>
      <c r="BNT210" s="102"/>
      <c r="BNU210" s="102"/>
      <c r="BNV210" s="102"/>
      <c r="BNW210" s="102"/>
      <c r="BNX210" s="102"/>
      <c r="BNY210" s="102"/>
      <c r="BNZ210" s="102"/>
      <c r="BOA210" s="102"/>
      <c r="BOB210" s="102"/>
      <c r="BOC210" s="102"/>
      <c r="BOD210" s="102"/>
      <c r="BOE210" s="102"/>
      <c r="BOF210" s="102"/>
      <c r="BOG210" s="102"/>
      <c r="BOH210" s="102"/>
      <c r="BOI210" s="102"/>
      <c r="BOJ210" s="102"/>
      <c r="BOK210" s="102"/>
      <c r="BOL210" s="102"/>
      <c r="BOM210" s="102"/>
      <c r="BON210" s="102"/>
      <c r="BOO210" s="102"/>
      <c r="BOP210" s="102"/>
      <c r="BOQ210" s="102"/>
      <c r="BOR210" s="102"/>
      <c r="BOS210" s="102"/>
      <c r="BOT210" s="102"/>
      <c r="BOU210" s="102"/>
      <c r="BOV210" s="102"/>
      <c r="BOW210" s="102"/>
      <c r="BOX210" s="102"/>
      <c r="BOY210" s="102"/>
      <c r="BOZ210" s="102"/>
      <c r="BPA210" s="102"/>
      <c r="BPB210" s="102"/>
      <c r="BPC210" s="102"/>
      <c r="BPD210" s="102"/>
      <c r="BPE210" s="102"/>
      <c r="BPF210" s="102"/>
      <c r="BPG210" s="102"/>
      <c r="BPH210" s="102"/>
      <c r="BPI210" s="102"/>
      <c r="BPJ210" s="102"/>
      <c r="BPK210" s="102"/>
      <c r="BPL210" s="102"/>
      <c r="BPM210" s="102"/>
      <c r="BPN210" s="102"/>
      <c r="BPO210" s="102"/>
      <c r="BPP210" s="102"/>
      <c r="BPQ210" s="102"/>
      <c r="BPR210" s="102"/>
      <c r="BPS210" s="102"/>
      <c r="BPT210" s="102"/>
      <c r="BPU210" s="102"/>
      <c r="BPV210" s="102"/>
      <c r="BPW210" s="102"/>
      <c r="BPX210" s="102"/>
      <c r="BPY210" s="102"/>
      <c r="BPZ210" s="102"/>
      <c r="BQA210" s="102"/>
      <c r="BQB210" s="102"/>
      <c r="BQC210" s="102"/>
      <c r="BQD210" s="102"/>
      <c r="BQE210" s="102"/>
      <c r="BQF210" s="102"/>
      <c r="BQG210" s="102"/>
      <c r="BQH210" s="102"/>
      <c r="BQI210" s="102"/>
      <c r="BQJ210" s="102"/>
      <c r="BQK210" s="102"/>
      <c r="BQL210" s="102"/>
      <c r="BQM210" s="102"/>
      <c r="BQN210" s="102"/>
      <c r="BQO210" s="102"/>
      <c r="BQP210" s="102"/>
      <c r="BQQ210" s="102"/>
      <c r="BQR210" s="102"/>
      <c r="BQS210" s="102"/>
      <c r="BQT210" s="102"/>
      <c r="BQU210" s="102"/>
      <c r="BQV210" s="102"/>
      <c r="BQW210" s="102"/>
      <c r="BQX210" s="102"/>
      <c r="BQY210" s="102"/>
      <c r="BQZ210" s="102"/>
      <c r="BRA210" s="102"/>
      <c r="BRB210" s="102"/>
      <c r="BRC210" s="102"/>
      <c r="BRD210" s="102"/>
      <c r="BRE210" s="102"/>
      <c r="BRF210" s="102"/>
      <c r="BRG210" s="102"/>
      <c r="BRH210" s="102"/>
      <c r="BRI210" s="102"/>
      <c r="BRJ210" s="102"/>
      <c r="BRK210" s="102"/>
      <c r="BRL210" s="102"/>
      <c r="BRM210" s="102"/>
      <c r="BRN210" s="102"/>
      <c r="BRO210" s="102"/>
      <c r="BRP210" s="102"/>
      <c r="BRQ210" s="102"/>
      <c r="BRR210" s="102"/>
      <c r="BRS210" s="102"/>
      <c r="BRT210" s="102"/>
      <c r="BRU210" s="102"/>
      <c r="BRV210" s="102"/>
      <c r="BRW210" s="102"/>
      <c r="BRX210" s="102"/>
      <c r="BRY210" s="102"/>
      <c r="BRZ210" s="102"/>
      <c r="BSA210" s="102"/>
      <c r="BSB210" s="102"/>
      <c r="BSC210" s="102"/>
      <c r="BSD210" s="102"/>
      <c r="BSE210" s="102"/>
      <c r="BSF210" s="102"/>
      <c r="BSG210" s="102"/>
      <c r="BSH210" s="102"/>
      <c r="BSI210" s="102"/>
      <c r="BSJ210" s="102"/>
      <c r="BSK210" s="102"/>
      <c r="BSL210" s="102"/>
      <c r="BSM210" s="102"/>
      <c r="BSN210" s="102"/>
      <c r="BSO210" s="102"/>
      <c r="BSP210" s="102"/>
      <c r="BSQ210" s="102"/>
      <c r="BSR210" s="102"/>
      <c r="BSS210" s="102"/>
      <c r="BST210" s="102"/>
      <c r="BSU210" s="102"/>
      <c r="BSV210" s="102"/>
      <c r="BSW210" s="102"/>
      <c r="BSX210" s="102"/>
      <c r="BSY210" s="102"/>
      <c r="BSZ210" s="102"/>
      <c r="BTA210" s="102"/>
      <c r="BTB210" s="102"/>
      <c r="BTC210" s="102"/>
      <c r="BTD210" s="102"/>
      <c r="BTE210" s="102"/>
      <c r="BTF210" s="102"/>
      <c r="BTG210" s="102"/>
      <c r="BTH210" s="102"/>
      <c r="BTI210" s="102"/>
      <c r="BTJ210" s="102"/>
      <c r="BTK210" s="102"/>
      <c r="BTL210" s="102"/>
      <c r="BTM210" s="102"/>
      <c r="BTN210" s="102"/>
      <c r="BTO210" s="102"/>
      <c r="BTP210" s="102"/>
      <c r="BTQ210" s="102"/>
      <c r="BTR210" s="102"/>
      <c r="BTS210" s="102"/>
      <c r="BTT210" s="102"/>
      <c r="BTU210" s="102"/>
      <c r="BTV210" s="102"/>
      <c r="BTW210" s="102"/>
      <c r="BTX210" s="102"/>
      <c r="BTY210" s="102"/>
      <c r="BTZ210" s="102"/>
      <c r="BUA210" s="102"/>
      <c r="BUB210" s="102"/>
      <c r="BUC210" s="102"/>
      <c r="BUD210" s="102"/>
      <c r="BUE210" s="102"/>
      <c r="BUF210" s="102"/>
      <c r="BUG210" s="102"/>
      <c r="BUH210" s="102"/>
      <c r="BUI210" s="102"/>
      <c r="BUJ210" s="102"/>
      <c r="BUK210" s="102"/>
      <c r="BUL210" s="102"/>
      <c r="BUM210" s="102"/>
      <c r="BUN210" s="102"/>
      <c r="BUO210" s="102"/>
      <c r="BUP210" s="102"/>
      <c r="BUQ210" s="102"/>
      <c r="BUR210" s="102"/>
      <c r="BUS210" s="102"/>
      <c r="BUT210" s="102"/>
      <c r="BUU210" s="102"/>
      <c r="BUV210" s="102"/>
      <c r="BUW210" s="102"/>
      <c r="BUX210" s="102"/>
      <c r="BUY210" s="102"/>
      <c r="BUZ210" s="102"/>
      <c r="BVA210" s="102"/>
      <c r="BVB210" s="102"/>
      <c r="BVC210" s="102"/>
      <c r="BVD210" s="102"/>
      <c r="BVE210" s="102"/>
      <c r="BVF210" s="102"/>
      <c r="BVG210" s="102"/>
      <c r="BVH210" s="102"/>
      <c r="BVI210" s="102"/>
      <c r="BVJ210" s="102"/>
      <c r="BVK210" s="102"/>
      <c r="BVL210" s="102"/>
      <c r="BVM210" s="102"/>
      <c r="BVN210" s="102"/>
      <c r="BVO210" s="102"/>
      <c r="BVP210" s="102"/>
      <c r="BVQ210" s="102"/>
      <c r="BVR210" s="102"/>
      <c r="BVS210" s="102"/>
      <c r="BVT210" s="102"/>
      <c r="BVU210" s="102"/>
      <c r="BVV210" s="102"/>
      <c r="BVW210" s="102"/>
      <c r="BVX210" s="102"/>
      <c r="BVY210" s="102"/>
      <c r="BVZ210" s="102"/>
      <c r="BWA210" s="102"/>
      <c r="BWB210" s="102"/>
      <c r="BWC210" s="102"/>
      <c r="BWD210" s="102"/>
      <c r="BWE210" s="102"/>
      <c r="BWF210" s="102"/>
      <c r="BWG210" s="102"/>
      <c r="BWH210" s="102"/>
      <c r="BWI210" s="102"/>
      <c r="BWJ210" s="102"/>
      <c r="BWK210" s="102"/>
      <c r="BWL210" s="102"/>
      <c r="BWM210" s="102"/>
      <c r="BWN210" s="102"/>
      <c r="BWO210" s="102"/>
      <c r="BWP210" s="102"/>
      <c r="BWQ210" s="102"/>
      <c r="BWR210" s="102"/>
      <c r="BWS210" s="102"/>
      <c r="BWT210" s="102"/>
      <c r="BWU210" s="102"/>
      <c r="BWV210" s="102"/>
      <c r="BWW210" s="102"/>
      <c r="BWX210" s="102"/>
      <c r="BWY210" s="102"/>
      <c r="BWZ210" s="102"/>
      <c r="BXA210" s="102"/>
      <c r="BXB210" s="102"/>
      <c r="BXC210" s="102"/>
      <c r="BXD210" s="102"/>
      <c r="BXE210" s="102"/>
      <c r="BXF210" s="102"/>
      <c r="BXG210" s="102"/>
      <c r="BXH210" s="102"/>
      <c r="BXI210" s="102"/>
      <c r="BXJ210" s="102"/>
      <c r="BXK210" s="102"/>
      <c r="BXL210" s="102"/>
      <c r="BXM210" s="102"/>
      <c r="BXN210" s="102"/>
      <c r="BXO210" s="102"/>
      <c r="BXP210" s="102"/>
      <c r="BXQ210" s="102"/>
      <c r="BXR210" s="102"/>
      <c r="BXS210" s="102"/>
      <c r="BXT210" s="102"/>
      <c r="BXU210" s="102"/>
      <c r="BXV210" s="102"/>
      <c r="BXW210" s="102"/>
      <c r="BXX210" s="102"/>
      <c r="BXY210" s="102"/>
      <c r="BXZ210" s="102"/>
      <c r="BYA210" s="102"/>
      <c r="BYB210" s="102"/>
      <c r="BYC210" s="102"/>
      <c r="BYD210" s="102"/>
      <c r="BYE210" s="102"/>
      <c r="BYF210" s="102"/>
      <c r="BYG210" s="102"/>
      <c r="BYH210" s="102"/>
      <c r="BYI210" s="102"/>
      <c r="BYJ210" s="102"/>
      <c r="BYK210" s="102"/>
      <c r="BYL210" s="102"/>
      <c r="BYM210" s="102"/>
      <c r="BYN210" s="102"/>
      <c r="BYO210" s="102"/>
      <c r="BYP210" s="102"/>
      <c r="BYQ210" s="102"/>
      <c r="BYR210" s="102"/>
      <c r="BYS210" s="102"/>
      <c r="BYT210" s="102"/>
      <c r="BYU210" s="102"/>
      <c r="BYV210" s="102"/>
      <c r="BYW210" s="102"/>
      <c r="BYX210" s="102"/>
      <c r="BYY210" s="102"/>
      <c r="BYZ210" s="102"/>
      <c r="BZA210" s="102"/>
      <c r="BZB210" s="102"/>
      <c r="BZC210" s="102"/>
      <c r="BZD210" s="102"/>
      <c r="BZE210" s="102"/>
      <c r="BZF210" s="102"/>
      <c r="BZG210" s="102"/>
      <c r="BZH210" s="102"/>
      <c r="BZI210" s="102"/>
      <c r="BZJ210" s="102"/>
      <c r="BZK210" s="102"/>
      <c r="BZL210" s="102"/>
      <c r="BZM210" s="102"/>
      <c r="BZN210" s="102"/>
      <c r="BZO210" s="102"/>
      <c r="BZP210" s="102"/>
      <c r="BZQ210" s="102"/>
      <c r="BZR210" s="102"/>
      <c r="BZS210" s="102"/>
      <c r="BZT210" s="102"/>
      <c r="BZU210" s="102"/>
      <c r="BZV210" s="102"/>
      <c r="BZW210" s="102"/>
    </row>
    <row r="211" spans="2:2051" ht="14.25" customHeight="1">
      <c r="B211" s="112" t="s">
        <v>754</v>
      </c>
      <c r="C211" s="113" t="s">
        <v>235</v>
      </c>
      <c r="D211" s="113" t="s">
        <v>3</v>
      </c>
      <c r="E211" s="113" t="str">
        <f>'Alcance 3'!C106</f>
        <v>Router internet</v>
      </c>
      <c r="F211" s="113" t="str">
        <f>'Alcance 3'!D106</f>
        <v>Tipo de transporte de carga</v>
      </c>
      <c r="G211" s="226" t="s">
        <v>804</v>
      </c>
      <c r="H211" s="113" t="s">
        <v>238</v>
      </c>
      <c r="I211" s="180">
        <v>3</v>
      </c>
      <c r="J211" s="126">
        <f>'Alcance 3'!E106*'Alcance 3'!E125</f>
        <v>0</v>
      </c>
      <c r="K211" s="113" t="s">
        <v>802</v>
      </c>
      <c r="L211" s="113"/>
      <c r="M211" s="298">
        <v>1</v>
      </c>
      <c r="N211" s="117"/>
      <c r="O211" s="113">
        <f t="shared" si="52"/>
        <v>0</v>
      </c>
      <c r="P211" s="115" t="str">
        <f t="shared" si="46"/>
        <v>tkm</v>
      </c>
      <c r="Q211" s="120">
        <f>IFERROR(VLOOKUP($F211,'Datos 1-Factores emisión'!$B$809:$D$820,2,FALSE),0)</f>
        <v>0</v>
      </c>
      <c r="R211" s="121">
        <v>0</v>
      </c>
      <c r="S211" s="121">
        <v>0</v>
      </c>
      <c r="T211" s="121">
        <v>0</v>
      </c>
      <c r="U211" s="121">
        <v>0</v>
      </c>
      <c r="V211" s="120">
        <f t="shared" si="47"/>
        <v>0</v>
      </c>
      <c r="W211" s="121">
        <f>R211*$O211</f>
        <v>0</v>
      </c>
      <c r="X211" s="121">
        <f t="shared" si="47"/>
        <v>0</v>
      </c>
      <c r="Y211" s="121">
        <v>0</v>
      </c>
      <c r="Z211" s="121">
        <v>0</v>
      </c>
      <c r="AA211" s="121">
        <f t="shared" si="48"/>
        <v>0</v>
      </c>
      <c r="AB211" s="120">
        <f>'Datos 2-Potenciales calent glob'!$D$6</f>
        <v>1</v>
      </c>
      <c r="AC211" s="121">
        <f>'Datos 2-Potenciales calent glob'!$D$31</f>
        <v>25</v>
      </c>
      <c r="AD211" s="121">
        <f>'Datos 2-Potenciales calent glob'!$D$32</f>
        <v>298</v>
      </c>
      <c r="AE211" s="123">
        <f>SUMIF('Datos 2-Potenciales calent glob'!$B$6:$B$56,Cálculos!E211,'Datos 2-Potenciales calent glob'!$D$6:$D$56)</f>
        <v>0</v>
      </c>
      <c r="AF211" s="121">
        <f>'Datos 2-Potenciales calent glob'!$D$6</f>
        <v>1</v>
      </c>
      <c r="AG211" s="121">
        <f>'Datos 2-Potenciales calent glob'!$D$6</f>
        <v>1</v>
      </c>
      <c r="AH211" s="120">
        <f t="shared" si="49"/>
        <v>0</v>
      </c>
      <c r="AI211" s="121">
        <f t="shared" si="49"/>
        <v>0</v>
      </c>
      <c r="AJ211" s="121">
        <f t="shared" si="49"/>
        <v>0</v>
      </c>
      <c r="AK211" s="121">
        <f t="shared" si="49"/>
        <v>0</v>
      </c>
      <c r="AL211" s="124">
        <f t="shared" si="50"/>
        <v>0</v>
      </c>
      <c r="AM211" s="121">
        <f t="shared" si="39"/>
        <v>0</v>
      </c>
      <c r="AN211" s="207">
        <f t="shared" si="37"/>
        <v>0</v>
      </c>
      <c r="AO211" s="102"/>
      <c r="AP211" s="102"/>
      <c r="AQ211" s="102"/>
      <c r="AR211" s="102"/>
      <c r="AS211" s="102"/>
      <c r="AT211" s="102"/>
      <c r="AU211" s="102"/>
      <c r="AV211" s="102"/>
      <c r="AW211" s="102"/>
      <c r="AX211" s="102"/>
      <c r="AY211" s="102"/>
      <c r="AZ211" s="102"/>
      <c r="BA211" s="102"/>
      <c r="BB211" s="102"/>
      <c r="BC211" s="102"/>
      <c r="BD211" s="102"/>
      <c r="BE211" s="102"/>
      <c r="BF211" s="102"/>
      <c r="BG211" s="102"/>
      <c r="BH211" s="102"/>
      <c r="BI211" s="102"/>
      <c r="BJ211" s="102"/>
      <c r="BK211" s="102"/>
      <c r="BL211" s="102"/>
      <c r="BM211" s="102"/>
      <c r="BN211" s="102"/>
      <c r="BO211" s="102"/>
      <c r="BP211" s="102"/>
      <c r="BQ211" s="102"/>
      <c r="BR211" s="102"/>
      <c r="BS211" s="102"/>
      <c r="BT211" s="102"/>
      <c r="BU211" s="102"/>
      <c r="BV211" s="102"/>
      <c r="BW211" s="102"/>
      <c r="BX211" s="102"/>
      <c r="BY211" s="102"/>
      <c r="BZ211" s="102"/>
      <c r="CA211" s="102"/>
      <c r="CB211" s="102"/>
      <c r="CC211" s="102"/>
      <c r="CD211" s="102"/>
      <c r="CE211" s="102"/>
      <c r="CF211" s="102"/>
      <c r="CG211" s="102"/>
      <c r="CH211" s="102"/>
      <c r="CI211" s="102"/>
      <c r="CJ211" s="102"/>
      <c r="CK211" s="102"/>
      <c r="CL211" s="102"/>
      <c r="CM211" s="102"/>
      <c r="CN211" s="102"/>
      <c r="CO211" s="102"/>
      <c r="CP211" s="102"/>
      <c r="CQ211" s="102"/>
      <c r="CR211" s="102"/>
      <c r="CS211" s="102"/>
      <c r="CT211" s="102"/>
      <c r="CU211" s="102"/>
      <c r="CV211" s="102"/>
      <c r="CW211" s="102"/>
      <c r="CX211" s="102"/>
      <c r="CY211" s="102"/>
      <c r="CZ211" s="102"/>
      <c r="DA211" s="102"/>
      <c r="DB211" s="102"/>
      <c r="DC211" s="102"/>
      <c r="DD211" s="102"/>
      <c r="DE211" s="102"/>
      <c r="DF211" s="102"/>
      <c r="DG211" s="102"/>
      <c r="DH211" s="102"/>
      <c r="DI211" s="102"/>
      <c r="DJ211" s="102"/>
      <c r="DK211" s="102"/>
      <c r="DL211" s="102"/>
      <c r="DM211" s="102"/>
      <c r="DN211" s="102"/>
      <c r="DO211" s="102"/>
      <c r="DP211" s="102"/>
      <c r="DQ211" s="102"/>
      <c r="DR211" s="102"/>
      <c r="DS211" s="102"/>
      <c r="DT211" s="102"/>
      <c r="DU211" s="102"/>
      <c r="DV211" s="102"/>
      <c r="DW211" s="102"/>
      <c r="DX211" s="102"/>
      <c r="DY211" s="102"/>
      <c r="DZ211" s="102"/>
      <c r="EA211" s="102"/>
      <c r="EB211" s="102"/>
      <c r="EC211" s="102"/>
      <c r="ED211" s="102"/>
      <c r="EE211" s="102"/>
      <c r="EF211" s="102"/>
      <c r="EG211" s="102"/>
      <c r="EH211" s="102"/>
      <c r="EI211" s="102"/>
      <c r="EJ211" s="102"/>
      <c r="EK211" s="102"/>
      <c r="EL211" s="102"/>
      <c r="EM211" s="102"/>
      <c r="EN211" s="102"/>
      <c r="EO211" s="102"/>
      <c r="EP211" s="102"/>
      <c r="EQ211" s="102"/>
      <c r="ER211" s="102"/>
      <c r="ES211" s="102"/>
      <c r="ET211" s="102"/>
      <c r="EU211" s="102"/>
      <c r="EV211" s="102"/>
      <c r="EW211" s="102"/>
      <c r="EX211" s="102"/>
      <c r="EY211" s="102"/>
      <c r="EZ211" s="102"/>
      <c r="FA211" s="102"/>
      <c r="FB211" s="102"/>
    </row>
    <row r="212" spans="2:2051" ht="14.25" customHeight="1">
      <c r="B212" s="112" t="s">
        <v>754</v>
      </c>
      <c r="C212" s="113" t="s">
        <v>235</v>
      </c>
      <c r="D212" s="113" t="s">
        <v>3</v>
      </c>
      <c r="E212" s="113" t="str">
        <f>'Alcance 3'!C107</f>
        <v xml:space="preserve">Papel </v>
      </c>
      <c r="F212" s="113" t="str">
        <f>'Alcance 3'!D107</f>
        <v>Tipo de transporte de carga</v>
      </c>
      <c r="G212" s="226" t="s">
        <v>804</v>
      </c>
      <c r="H212" s="113" t="s">
        <v>238</v>
      </c>
      <c r="I212" s="180">
        <v>3</v>
      </c>
      <c r="J212" s="126">
        <f>'Alcance 3'!E107*'Alcance 3'!E126</f>
        <v>0</v>
      </c>
      <c r="K212" s="113" t="s">
        <v>802</v>
      </c>
      <c r="L212" s="113"/>
      <c r="M212" s="298">
        <v>1</v>
      </c>
      <c r="N212" s="117"/>
      <c r="O212" s="113">
        <f t="shared" si="52"/>
        <v>0</v>
      </c>
      <c r="P212" s="115" t="str">
        <f t="shared" si="46"/>
        <v>tkm</v>
      </c>
      <c r="Q212" s="120">
        <f>IFERROR(VLOOKUP($F212,'Datos 1-Factores emisión'!$B$809:$D$820,2,FALSE),0)</f>
        <v>0</v>
      </c>
      <c r="R212" s="121">
        <v>0</v>
      </c>
      <c r="S212" s="121">
        <v>0</v>
      </c>
      <c r="T212" s="121">
        <v>0</v>
      </c>
      <c r="U212" s="121">
        <v>0</v>
      </c>
      <c r="V212" s="120">
        <f t="shared" si="47"/>
        <v>0</v>
      </c>
      <c r="W212" s="121">
        <f t="shared" si="47"/>
        <v>0</v>
      </c>
      <c r="X212" s="121">
        <f t="shared" si="47"/>
        <v>0</v>
      </c>
      <c r="Y212" s="121">
        <v>0</v>
      </c>
      <c r="Z212" s="121">
        <v>0</v>
      </c>
      <c r="AA212" s="121">
        <f t="shared" si="48"/>
        <v>0</v>
      </c>
      <c r="AB212" s="120">
        <f>'Datos 2-Potenciales calent glob'!$D$6</f>
        <v>1</v>
      </c>
      <c r="AC212" s="121">
        <f>'Datos 2-Potenciales calent glob'!$D$31</f>
        <v>25</v>
      </c>
      <c r="AD212" s="121">
        <f>'Datos 2-Potenciales calent glob'!$D$32</f>
        <v>298</v>
      </c>
      <c r="AE212" s="123">
        <f>SUMIF('Datos 2-Potenciales calent glob'!$B$6:$B$56,Cálculos!E212,'Datos 2-Potenciales calent glob'!$D$6:$D$56)</f>
        <v>0</v>
      </c>
      <c r="AF212" s="121">
        <f>'Datos 2-Potenciales calent glob'!$D$6</f>
        <v>1</v>
      </c>
      <c r="AG212" s="121">
        <f>'Datos 2-Potenciales calent glob'!$D$6</f>
        <v>1</v>
      </c>
      <c r="AH212" s="120">
        <f t="shared" ref="AH212:AK227" si="53">V212*AB212</f>
        <v>0</v>
      </c>
      <c r="AI212" s="121">
        <f t="shared" si="53"/>
        <v>0</v>
      </c>
      <c r="AJ212" s="121">
        <f t="shared" si="53"/>
        <v>0</v>
      </c>
      <c r="AK212" s="121">
        <f t="shared" si="53"/>
        <v>0</v>
      </c>
      <c r="AL212" s="124">
        <f t="shared" si="50"/>
        <v>0</v>
      </c>
      <c r="AM212" s="121">
        <f t="shared" si="39"/>
        <v>0</v>
      </c>
      <c r="AN212" s="207">
        <f t="shared" si="37"/>
        <v>0</v>
      </c>
      <c r="AO212" s="102"/>
      <c r="AP212" s="102"/>
      <c r="AQ212" s="102"/>
      <c r="AR212" s="102"/>
      <c r="AS212" s="102"/>
      <c r="AT212" s="102"/>
      <c r="AU212" s="102"/>
      <c r="AV212" s="102"/>
      <c r="AW212" s="102"/>
      <c r="AX212" s="102"/>
      <c r="AY212" s="102"/>
      <c r="AZ212" s="102"/>
      <c r="BA212" s="102"/>
      <c r="BB212" s="102"/>
      <c r="BC212" s="102"/>
      <c r="BD212" s="102"/>
      <c r="BE212" s="102"/>
      <c r="BF212" s="102"/>
      <c r="BG212" s="102"/>
      <c r="BH212" s="102"/>
      <c r="BI212" s="102"/>
      <c r="BJ212" s="102"/>
      <c r="BK212" s="102"/>
      <c r="BL212" s="102"/>
      <c r="BM212" s="102"/>
      <c r="BN212" s="102"/>
      <c r="BO212" s="102"/>
      <c r="BP212" s="102"/>
      <c r="BQ212" s="102"/>
      <c r="BR212" s="102"/>
      <c r="BS212" s="102"/>
      <c r="BT212" s="102"/>
      <c r="BU212" s="102"/>
      <c r="BV212" s="102"/>
      <c r="BW212" s="102"/>
      <c r="BX212" s="102"/>
      <c r="BY212" s="102"/>
      <c r="BZ212" s="102"/>
      <c r="CA212" s="102"/>
      <c r="CB212" s="102"/>
      <c r="CC212" s="102"/>
      <c r="CD212" s="102"/>
      <c r="CE212" s="102"/>
      <c r="CF212" s="102"/>
      <c r="CG212" s="102"/>
      <c r="CH212" s="102"/>
      <c r="CI212" s="102"/>
      <c r="CJ212" s="102"/>
      <c r="CK212" s="102"/>
      <c r="CL212" s="102"/>
      <c r="CM212" s="102"/>
      <c r="CN212" s="102"/>
      <c r="CO212" s="102"/>
      <c r="CP212" s="102"/>
      <c r="CQ212" s="102"/>
      <c r="CR212" s="102"/>
      <c r="CS212" s="102"/>
      <c r="CT212" s="102"/>
      <c r="CU212" s="102"/>
      <c r="CV212" s="102"/>
      <c r="CW212" s="102"/>
      <c r="CX212" s="102"/>
      <c r="CY212" s="102"/>
      <c r="CZ212" s="102"/>
      <c r="DA212" s="102"/>
      <c r="DB212" s="102"/>
      <c r="DC212" s="102"/>
      <c r="DD212" s="102"/>
      <c r="DE212" s="102"/>
      <c r="DF212" s="102"/>
      <c r="DG212" s="102"/>
      <c r="DH212" s="102"/>
      <c r="DI212" s="102"/>
      <c r="DJ212" s="102"/>
      <c r="DK212" s="102"/>
      <c r="DL212" s="102"/>
      <c r="DM212" s="102"/>
      <c r="DN212" s="102"/>
      <c r="DO212" s="102"/>
      <c r="DP212" s="102"/>
      <c r="DQ212" s="102"/>
      <c r="DR212" s="102"/>
      <c r="DS212" s="102"/>
      <c r="DT212" s="102"/>
      <c r="DU212" s="102"/>
      <c r="DV212" s="102"/>
      <c r="DW212" s="102"/>
      <c r="DX212" s="102"/>
      <c r="DY212" s="102"/>
      <c r="DZ212" s="102"/>
      <c r="EA212" s="102"/>
      <c r="EB212" s="102"/>
      <c r="EC212" s="102"/>
      <c r="ED212" s="102"/>
      <c r="EE212" s="102"/>
      <c r="EF212" s="102"/>
      <c r="EG212" s="102"/>
      <c r="EH212" s="102"/>
      <c r="EI212" s="102"/>
      <c r="EJ212" s="102"/>
      <c r="EK212" s="102"/>
      <c r="EL212" s="102"/>
      <c r="EM212" s="102"/>
      <c r="EN212" s="102"/>
      <c r="EO212" s="102"/>
      <c r="EP212" s="102"/>
      <c r="EQ212" s="102"/>
      <c r="ER212" s="102"/>
      <c r="ES212" s="102"/>
      <c r="ET212" s="102"/>
      <c r="EU212" s="102"/>
      <c r="EV212" s="102"/>
      <c r="EW212" s="102"/>
      <c r="EX212" s="102"/>
      <c r="EY212" s="102"/>
      <c r="EZ212" s="102"/>
      <c r="FA212" s="102"/>
      <c r="FB212" s="102"/>
      <c r="FC212" s="102"/>
      <c r="FD212" s="102"/>
      <c r="FE212" s="102"/>
      <c r="FF212" s="102"/>
      <c r="FG212" s="102"/>
      <c r="FH212" s="102"/>
      <c r="FI212" s="102"/>
      <c r="FJ212" s="102"/>
      <c r="FK212" s="102"/>
      <c r="FL212" s="102"/>
      <c r="FM212" s="102"/>
      <c r="FN212" s="102"/>
      <c r="FO212" s="102"/>
      <c r="FP212" s="102"/>
      <c r="FQ212" s="102"/>
      <c r="FR212" s="102"/>
      <c r="FS212" s="102"/>
      <c r="FT212" s="102"/>
      <c r="FU212" s="102"/>
      <c r="FV212" s="102"/>
      <c r="FW212" s="102"/>
      <c r="FX212" s="102"/>
      <c r="FY212" s="102"/>
      <c r="FZ212" s="102"/>
      <c r="GA212" s="102"/>
      <c r="GB212" s="102"/>
      <c r="GC212" s="102"/>
      <c r="GD212" s="102"/>
      <c r="GE212" s="102"/>
      <c r="GF212" s="102"/>
      <c r="GG212" s="102"/>
      <c r="GH212" s="102"/>
      <c r="GI212" s="102"/>
      <c r="GJ212" s="102"/>
      <c r="GK212" s="102"/>
      <c r="GL212" s="102"/>
      <c r="GM212" s="102"/>
      <c r="GN212" s="102"/>
      <c r="GO212" s="102"/>
      <c r="GP212" s="102"/>
      <c r="GQ212" s="102"/>
      <c r="GR212" s="102"/>
      <c r="GS212" s="102"/>
      <c r="GT212" s="102"/>
      <c r="GU212" s="102"/>
      <c r="GV212" s="102"/>
      <c r="GW212" s="102"/>
      <c r="GX212" s="102"/>
      <c r="GY212" s="102"/>
      <c r="GZ212" s="102"/>
      <c r="HA212" s="102"/>
      <c r="HB212" s="102"/>
      <c r="HC212" s="102"/>
      <c r="HD212" s="102"/>
      <c r="HE212" s="102"/>
      <c r="HF212" s="102"/>
      <c r="HG212" s="102"/>
      <c r="HH212" s="102"/>
      <c r="HI212" s="102"/>
      <c r="HJ212" s="102"/>
      <c r="HK212" s="102"/>
      <c r="HL212" s="102"/>
      <c r="HM212" s="102"/>
      <c r="HN212" s="102"/>
      <c r="HO212" s="102"/>
      <c r="HP212" s="102"/>
      <c r="HQ212" s="102"/>
      <c r="HR212" s="102"/>
      <c r="HS212" s="102"/>
      <c r="HT212" s="102"/>
      <c r="HU212" s="102"/>
      <c r="HV212" s="102"/>
      <c r="HW212" s="102"/>
      <c r="HX212" s="102"/>
      <c r="HY212" s="102"/>
      <c r="HZ212" s="102"/>
      <c r="IA212" s="102"/>
      <c r="IB212" s="102"/>
      <c r="IC212" s="102"/>
      <c r="ID212" s="102"/>
      <c r="IE212" s="102"/>
      <c r="IF212" s="102"/>
      <c r="IG212" s="102"/>
      <c r="IH212" s="102"/>
      <c r="II212" s="102"/>
      <c r="IJ212" s="102"/>
      <c r="IK212" s="102"/>
      <c r="IL212" s="102"/>
      <c r="IM212" s="102"/>
      <c r="IN212" s="102"/>
      <c r="IO212" s="102"/>
      <c r="IP212" s="102"/>
      <c r="IQ212" s="102"/>
      <c r="IR212" s="102"/>
      <c r="IS212" s="102"/>
      <c r="IT212" s="102"/>
      <c r="IU212" s="102"/>
      <c r="IV212" s="102"/>
      <c r="IW212" s="102"/>
      <c r="IX212" s="102"/>
      <c r="IY212" s="102"/>
      <c r="IZ212" s="102"/>
      <c r="JA212" s="102"/>
      <c r="JB212" s="102"/>
      <c r="JC212" s="102"/>
      <c r="JD212" s="102"/>
      <c r="JE212" s="102"/>
      <c r="JF212" s="102"/>
      <c r="JG212" s="102"/>
      <c r="JH212" s="102"/>
      <c r="JI212" s="102"/>
      <c r="JJ212" s="102"/>
      <c r="JK212" s="102"/>
      <c r="JL212" s="102"/>
      <c r="JM212" s="102"/>
      <c r="JN212" s="102"/>
      <c r="JO212" s="102"/>
      <c r="JP212" s="102"/>
      <c r="JQ212" s="102"/>
      <c r="JR212" s="102"/>
      <c r="JS212" s="102"/>
      <c r="JT212" s="102"/>
      <c r="JU212" s="102"/>
      <c r="JV212" s="102"/>
      <c r="JW212" s="102"/>
      <c r="JX212" s="102"/>
      <c r="JY212" s="102"/>
      <c r="JZ212" s="102"/>
      <c r="KA212" s="102"/>
      <c r="KB212" s="102"/>
      <c r="KC212" s="102"/>
      <c r="KD212" s="102"/>
      <c r="KE212" s="102"/>
      <c r="KF212" s="102"/>
      <c r="KG212" s="102"/>
      <c r="KH212" s="102"/>
      <c r="KI212" s="102"/>
      <c r="KJ212" s="102"/>
      <c r="KK212" s="102"/>
      <c r="KL212" s="102"/>
      <c r="KM212" s="102"/>
      <c r="KN212" s="102"/>
      <c r="KO212" s="102"/>
      <c r="KP212" s="102"/>
      <c r="KQ212" s="102"/>
      <c r="KR212" s="102"/>
      <c r="KS212" s="102"/>
      <c r="KT212" s="102"/>
      <c r="KU212" s="102"/>
      <c r="KV212" s="102"/>
      <c r="KW212" s="102"/>
      <c r="KX212" s="102"/>
      <c r="KY212" s="102"/>
      <c r="KZ212" s="102"/>
      <c r="LA212" s="102"/>
      <c r="LB212" s="102"/>
      <c r="LC212" s="102"/>
      <c r="LD212" s="102"/>
      <c r="LE212" s="102"/>
      <c r="LF212" s="102"/>
      <c r="LG212" s="102"/>
      <c r="LH212" s="102"/>
      <c r="LI212" s="102"/>
      <c r="LJ212" s="102"/>
      <c r="LK212" s="102"/>
      <c r="LL212" s="102"/>
      <c r="LM212" s="102"/>
      <c r="LN212" s="102"/>
      <c r="LO212" s="102"/>
      <c r="LP212" s="102"/>
      <c r="LQ212" s="102"/>
      <c r="LR212" s="102"/>
      <c r="LS212" s="102"/>
      <c r="LT212" s="102"/>
      <c r="LU212" s="102"/>
      <c r="LV212" s="102"/>
      <c r="LW212" s="102"/>
      <c r="LX212" s="102"/>
      <c r="LY212" s="102"/>
      <c r="LZ212" s="102"/>
      <c r="MA212" s="102"/>
      <c r="MB212" s="102"/>
      <c r="MC212" s="102"/>
      <c r="MD212" s="102"/>
      <c r="ME212" s="102"/>
      <c r="MF212" s="102"/>
      <c r="MG212" s="102"/>
      <c r="MH212" s="102"/>
      <c r="MI212" s="102"/>
      <c r="MJ212" s="102"/>
      <c r="MK212" s="102"/>
      <c r="ML212" s="102"/>
      <c r="MM212" s="102"/>
      <c r="MN212" s="102"/>
      <c r="MO212" s="102"/>
      <c r="MP212" s="102"/>
      <c r="MQ212" s="102"/>
      <c r="MR212" s="102"/>
      <c r="MS212" s="102"/>
      <c r="MT212" s="102"/>
      <c r="MU212" s="102"/>
      <c r="MV212" s="102"/>
      <c r="MW212" s="102"/>
      <c r="MX212" s="102"/>
      <c r="MY212" s="102"/>
      <c r="MZ212" s="102"/>
      <c r="NA212" s="102"/>
      <c r="NB212" s="102"/>
      <c r="NC212" s="102"/>
      <c r="ND212" s="102"/>
      <c r="NE212" s="102"/>
      <c r="NF212" s="102"/>
      <c r="NG212" s="102"/>
      <c r="NH212" s="102"/>
      <c r="NI212" s="102"/>
      <c r="NJ212" s="102"/>
      <c r="NK212" s="102"/>
      <c r="NL212" s="102"/>
      <c r="NM212" s="102"/>
      <c r="NN212" s="102"/>
      <c r="NO212" s="102"/>
      <c r="NP212" s="102"/>
      <c r="NQ212" s="102"/>
      <c r="NR212" s="102"/>
      <c r="NS212" s="102"/>
      <c r="NT212" s="102"/>
      <c r="NU212" s="102"/>
      <c r="NV212" s="102"/>
      <c r="NW212" s="102"/>
      <c r="NX212" s="102"/>
      <c r="NY212" s="102"/>
      <c r="NZ212" s="102"/>
      <c r="OA212" s="102"/>
      <c r="OB212" s="102"/>
      <c r="OC212" s="102"/>
      <c r="OD212" s="102"/>
      <c r="OE212" s="102"/>
      <c r="OF212" s="102"/>
      <c r="OG212" s="102"/>
      <c r="OH212" s="102"/>
      <c r="OI212" s="102"/>
      <c r="OJ212" s="102"/>
      <c r="OK212" s="102"/>
      <c r="OL212" s="102"/>
      <c r="OM212" s="102"/>
      <c r="ON212" s="102"/>
      <c r="OO212" s="102"/>
      <c r="OP212" s="102"/>
      <c r="OQ212" s="102"/>
      <c r="OR212" s="102"/>
      <c r="OS212" s="102"/>
      <c r="OT212" s="102"/>
      <c r="OU212" s="102"/>
      <c r="OV212" s="102"/>
      <c r="OW212" s="102"/>
      <c r="OX212" s="102"/>
      <c r="OY212" s="102"/>
      <c r="OZ212" s="102"/>
      <c r="PA212" s="102"/>
      <c r="PB212" s="102"/>
      <c r="PC212" s="102"/>
      <c r="PD212" s="102"/>
      <c r="PE212" s="102"/>
      <c r="PF212" s="102"/>
      <c r="PG212" s="102"/>
      <c r="PH212" s="102"/>
      <c r="PI212" s="102"/>
      <c r="PJ212" s="102"/>
      <c r="PK212" s="102"/>
      <c r="PL212" s="102"/>
      <c r="PM212" s="102"/>
      <c r="PN212" s="102"/>
      <c r="PO212" s="102"/>
      <c r="PP212" s="102"/>
      <c r="PQ212" s="102"/>
      <c r="PR212" s="102"/>
      <c r="PS212" s="102"/>
      <c r="PT212" s="102"/>
      <c r="PU212" s="102"/>
      <c r="PV212" s="102"/>
      <c r="PW212" s="102"/>
      <c r="PX212" s="102"/>
      <c r="PY212" s="102"/>
      <c r="PZ212" s="102"/>
      <c r="QA212" s="102"/>
      <c r="QB212" s="102"/>
      <c r="QC212" s="102"/>
      <c r="QD212" s="102"/>
      <c r="QE212" s="102"/>
      <c r="QF212" s="102"/>
      <c r="QG212" s="102"/>
      <c r="QH212" s="102"/>
      <c r="QI212" s="102"/>
      <c r="QJ212" s="102"/>
      <c r="QK212" s="102"/>
      <c r="QL212" s="102"/>
      <c r="QM212" s="102"/>
      <c r="QN212" s="102"/>
      <c r="QO212" s="102"/>
      <c r="QP212" s="102"/>
      <c r="QQ212" s="102"/>
      <c r="QR212" s="102"/>
      <c r="QS212" s="102"/>
      <c r="QT212" s="102"/>
      <c r="QU212" s="102"/>
      <c r="QV212" s="102"/>
      <c r="QW212" s="102"/>
      <c r="QX212" s="102"/>
      <c r="QY212" s="102"/>
      <c r="QZ212" s="102"/>
      <c r="RA212" s="102"/>
      <c r="RB212" s="102"/>
      <c r="RC212" s="102"/>
      <c r="RD212" s="102"/>
      <c r="RE212" s="102"/>
      <c r="RF212" s="102"/>
      <c r="RG212" s="102"/>
      <c r="RH212" s="102"/>
      <c r="RI212" s="102"/>
      <c r="RJ212" s="102"/>
      <c r="RK212" s="102"/>
      <c r="RL212" s="102"/>
      <c r="RM212" s="102"/>
      <c r="RN212" s="102"/>
      <c r="RO212" s="102"/>
      <c r="RP212" s="102"/>
      <c r="RQ212" s="102"/>
      <c r="RR212" s="102"/>
      <c r="RS212" s="102"/>
      <c r="RT212" s="102"/>
      <c r="RU212" s="102"/>
      <c r="RV212" s="102"/>
      <c r="RW212" s="102"/>
      <c r="RX212" s="102"/>
      <c r="RY212" s="102"/>
      <c r="RZ212" s="102"/>
      <c r="SA212" s="102"/>
      <c r="SB212" s="102"/>
      <c r="SC212" s="102"/>
      <c r="SD212" s="102"/>
      <c r="SE212" s="102"/>
      <c r="SF212" s="102"/>
      <c r="SG212" s="102"/>
      <c r="SH212" s="102"/>
      <c r="SI212" s="102"/>
      <c r="SJ212" s="102"/>
      <c r="SK212" s="102"/>
      <c r="SL212" s="102"/>
      <c r="SM212" s="102"/>
      <c r="SN212" s="102"/>
      <c r="SO212" s="102"/>
      <c r="SP212" s="102"/>
      <c r="SQ212" s="102"/>
      <c r="SR212" s="102"/>
      <c r="SS212" s="102"/>
      <c r="ST212" s="102"/>
      <c r="SU212" s="102"/>
      <c r="SV212" s="102"/>
      <c r="SW212" s="102"/>
      <c r="SX212" s="102"/>
      <c r="SY212" s="102"/>
      <c r="SZ212" s="102"/>
      <c r="TA212" s="102"/>
      <c r="TB212" s="102"/>
      <c r="TC212" s="102"/>
      <c r="TD212" s="102"/>
      <c r="TE212" s="102"/>
      <c r="TF212" s="102"/>
      <c r="TG212" s="102"/>
      <c r="TH212" s="102"/>
      <c r="TI212" s="102"/>
      <c r="TJ212" s="102"/>
      <c r="TK212" s="102"/>
      <c r="TL212" s="102"/>
      <c r="TM212" s="102"/>
      <c r="TN212" s="102"/>
      <c r="TO212" s="102"/>
      <c r="TP212" s="102"/>
      <c r="TQ212" s="102"/>
      <c r="TR212" s="102"/>
      <c r="TS212" s="102"/>
      <c r="TT212" s="102"/>
      <c r="TU212" s="102"/>
      <c r="TV212" s="102"/>
      <c r="TW212" s="102"/>
      <c r="TX212" s="102"/>
      <c r="TY212" s="102"/>
      <c r="TZ212" s="102"/>
      <c r="UA212" s="102"/>
      <c r="UB212" s="102"/>
      <c r="UC212" s="102"/>
      <c r="UD212" s="102"/>
      <c r="UE212" s="102"/>
      <c r="UF212" s="102"/>
      <c r="UG212" s="102"/>
      <c r="UH212" s="102"/>
      <c r="UI212" s="102"/>
      <c r="UJ212" s="102"/>
      <c r="UK212" s="102"/>
      <c r="UL212" s="102"/>
      <c r="UM212" s="102"/>
      <c r="UN212" s="102"/>
      <c r="UO212" s="102"/>
      <c r="UP212" s="102"/>
      <c r="UQ212" s="102"/>
      <c r="UR212" s="102"/>
      <c r="US212" s="102"/>
      <c r="UT212" s="102"/>
      <c r="UU212" s="102"/>
      <c r="UV212" s="102"/>
      <c r="UW212" s="102"/>
      <c r="UX212" s="102"/>
      <c r="UY212" s="102"/>
      <c r="UZ212" s="102"/>
      <c r="VA212" s="102"/>
      <c r="VB212" s="102"/>
      <c r="VC212" s="102"/>
      <c r="VD212" s="102"/>
      <c r="VE212" s="102"/>
      <c r="VF212" s="102"/>
      <c r="VG212" s="102"/>
      <c r="VH212" s="102"/>
      <c r="VI212" s="102"/>
      <c r="VJ212" s="102"/>
      <c r="VK212" s="102"/>
      <c r="VL212" s="102"/>
      <c r="VM212" s="102"/>
      <c r="VN212" s="102"/>
      <c r="VO212" s="102"/>
      <c r="VP212" s="102"/>
      <c r="VQ212" s="102"/>
      <c r="VR212" s="102"/>
      <c r="VS212" s="102"/>
      <c r="VT212" s="102"/>
      <c r="VU212" s="102"/>
      <c r="VV212" s="102"/>
      <c r="VW212" s="102"/>
      <c r="VX212" s="102"/>
      <c r="VY212" s="102"/>
      <c r="VZ212" s="102"/>
      <c r="WA212" s="102"/>
      <c r="WB212" s="102"/>
      <c r="WC212" s="102"/>
      <c r="WD212" s="102"/>
      <c r="WE212" s="102"/>
      <c r="WF212" s="102"/>
      <c r="WG212" s="102"/>
      <c r="WH212" s="102"/>
      <c r="WI212" s="102"/>
      <c r="WJ212" s="102"/>
      <c r="WK212" s="102"/>
      <c r="WL212" s="102"/>
      <c r="WM212" s="102"/>
      <c r="WN212" s="102"/>
      <c r="WO212" s="102"/>
      <c r="WP212" s="102"/>
      <c r="WQ212" s="102"/>
      <c r="WR212" s="102"/>
      <c r="WS212" s="102"/>
      <c r="WT212" s="102"/>
      <c r="WU212" s="102"/>
      <c r="WV212" s="102"/>
      <c r="WW212" s="102"/>
      <c r="WX212" s="102"/>
      <c r="WY212" s="102"/>
      <c r="WZ212" s="102"/>
      <c r="XA212" s="102"/>
      <c r="XB212" s="102"/>
      <c r="XC212" s="102"/>
      <c r="XD212" s="102"/>
      <c r="XE212" s="102"/>
      <c r="XF212" s="102"/>
      <c r="XG212" s="102"/>
      <c r="XH212" s="102"/>
      <c r="XI212" s="102"/>
      <c r="XJ212" s="102"/>
      <c r="XK212" s="102"/>
      <c r="XL212" s="102"/>
      <c r="XM212" s="102"/>
      <c r="XN212" s="102"/>
      <c r="XO212" s="102"/>
      <c r="XP212" s="102"/>
      <c r="XQ212" s="102"/>
      <c r="XR212" s="102"/>
      <c r="XS212" s="102"/>
      <c r="XT212" s="102"/>
      <c r="XU212" s="102"/>
      <c r="XV212" s="102"/>
      <c r="XW212" s="102"/>
      <c r="XX212" s="102"/>
      <c r="XY212" s="102"/>
      <c r="XZ212" s="102"/>
      <c r="YA212" s="102"/>
      <c r="YB212" s="102"/>
      <c r="YC212" s="102"/>
      <c r="YD212" s="102"/>
      <c r="YE212" s="102"/>
      <c r="YF212" s="102"/>
      <c r="YG212" s="102"/>
      <c r="YH212" s="102"/>
      <c r="YI212" s="102"/>
      <c r="YJ212" s="102"/>
      <c r="YK212" s="102"/>
      <c r="YL212" s="102"/>
      <c r="YM212" s="102"/>
      <c r="YN212" s="102"/>
      <c r="YO212" s="102"/>
      <c r="YP212" s="102"/>
      <c r="YQ212" s="102"/>
      <c r="YR212" s="102"/>
      <c r="YS212" s="102"/>
      <c r="YT212" s="102"/>
      <c r="YU212" s="102"/>
      <c r="YV212" s="102"/>
      <c r="YW212" s="102"/>
      <c r="YX212" s="102"/>
      <c r="YY212" s="102"/>
      <c r="YZ212" s="102"/>
      <c r="ZA212" s="102"/>
      <c r="ZB212" s="102"/>
      <c r="ZC212" s="102"/>
      <c r="ZD212" s="102"/>
      <c r="ZE212" s="102"/>
      <c r="ZF212" s="102"/>
      <c r="ZG212" s="102"/>
      <c r="ZH212" s="102"/>
      <c r="ZI212" s="102"/>
      <c r="ZJ212" s="102"/>
      <c r="ZK212" s="102"/>
      <c r="ZL212" s="102"/>
      <c r="ZM212" s="102"/>
      <c r="ZN212" s="102"/>
      <c r="ZO212" s="102"/>
      <c r="ZP212" s="102"/>
      <c r="ZQ212" s="102"/>
      <c r="ZR212" s="102"/>
      <c r="ZS212" s="102"/>
      <c r="ZT212" s="102"/>
      <c r="ZU212" s="102"/>
      <c r="ZV212" s="102"/>
      <c r="ZW212" s="102"/>
      <c r="ZX212" s="102"/>
      <c r="ZY212" s="102"/>
      <c r="ZZ212" s="102"/>
      <c r="AAA212" s="102"/>
      <c r="AAB212" s="102"/>
      <c r="AAC212" s="102"/>
      <c r="AAD212" s="102"/>
      <c r="AAE212" s="102"/>
      <c r="AAF212" s="102"/>
      <c r="AAG212" s="102"/>
      <c r="AAH212" s="102"/>
      <c r="AAI212" s="102"/>
      <c r="AAJ212" s="102"/>
      <c r="AAK212" s="102"/>
      <c r="AAL212" s="102"/>
      <c r="AAM212" s="102"/>
      <c r="AAN212" s="102"/>
      <c r="AAO212" s="102"/>
      <c r="AAP212" s="102"/>
      <c r="AAQ212" s="102"/>
      <c r="AAR212" s="102"/>
      <c r="AAS212" s="102"/>
      <c r="AAT212" s="102"/>
      <c r="AAU212" s="102"/>
      <c r="AAV212" s="102"/>
      <c r="AAW212" s="102"/>
      <c r="AAX212" s="102"/>
      <c r="AAY212" s="102"/>
      <c r="AAZ212" s="102"/>
      <c r="ABA212" s="102"/>
      <c r="ABB212" s="102"/>
      <c r="ABC212" s="102"/>
      <c r="ABD212" s="102"/>
      <c r="ABE212" s="102"/>
      <c r="ABF212" s="102"/>
      <c r="ABG212" s="102"/>
      <c r="ABH212" s="102"/>
      <c r="ABI212" s="102"/>
      <c r="ABJ212" s="102"/>
      <c r="ABK212" s="102"/>
      <c r="ABL212" s="102"/>
      <c r="ABM212" s="102"/>
      <c r="ABN212" s="102"/>
      <c r="ABO212" s="102"/>
      <c r="ABP212" s="102"/>
      <c r="ABQ212" s="102"/>
      <c r="ABR212" s="102"/>
      <c r="ABS212" s="102"/>
      <c r="ABT212" s="102"/>
      <c r="ABU212" s="102"/>
      <c r="ABV212" s="102"/>
      <c r="ABW212" s="102"/>
      <c r="ABX212" s="102"/>
      <c r="ABY212" s="102"/>
      <c r="ABZ212" s="102"/>
      <c r="ACA212" s="102"/>
      <c r="ACB212" s="102"/>
      <c r="ACC212" s="102"/>
      <c r="ACD212" s="102"/>
      <c r="ACE212" s="102"/>
      <c r="ACF212" s="102"/>
      <c r="ACG212" s="102"/>
      <c r="ACH212" s="102"/>
      <c r="ACI212" s="102"/>
      <c r="ACJ212" s="102"/>
      <c r="ACK212" s="102"/>
      <c r="ACL212" s="102"/>
      <c r="ACM212" s="102"/>
      <c r="ACN212" s="102"/>
      <c r="ACO212" s="102"/>
      <c r="ACP212" s="102"/>
      <c r="ACQ212" s="102"/>
      <c r="ACR212" s="102"/>
      <c r="ACS212" s="102"/>
      <c r="ACT212" s="102"/>
      <c r="ACU212" s="102"/>
      <c r="ACV212" s="102"/>
      <c r="ACW212" s="102"/>
      <c r="ACX212" s="102"/>
      <c r="ACY212" s="102"/>
      <c r="ACZ212" s="102"/>
      <c r="ADA212" s="102"/>
      <c r="ADB212" s="102"/>
      <c r="ADC212" s="102"/>
      <c r="ADD212" s="102"/>
      <c r="ADE212" s="102"/>
      <c r="ADF212" s="102"/>
      <c r="ADG212" s="102"/>
      <c r="ADH212" s="102"/>
      <c r="ADI212" s="102"/>
      <c r="ADJ212" s="102"/>
      <c r="ADK212" s="102"/>
      <c r="ADL212" s="102"/>
      <c r="ADM212" s="102"/>
      <c r="ADN212" s="102"/>
      <c r="ADO212" s="102"/>
      <c r="ADP212" s="102"/>
      <c r="ADQ212" s="102"/>
      <c r="ADR212" s="102"/>
      <c r="ADS212" s="102"/>
      <c r="ADT212" s="102"/>
      <c r="ADU212" s="102"/>
      <c r="ADV212" s="102"/>
      <c r="ADW212" s="102"/>
      <c r="ADX212" s="102"/>
      <c r="ADY212" s="102"/>
      <c r="ADZ212" s="102"/>
      <c r="AEA212" s="102"/>
      <c r="AEB212" s="102"/>
      <c r="AEC212" s="102"/>
      <c r="AED212" s="102"/>
      <c r="AEE212" s="102"/>
      <c r="AEF212" s="102"/>
      <c r="AEG212" s="102"/>
      <c r="AEH212" s="102"/>
      <c r="AEI212" s="102"/>
      <c r="AEJ212" s="102"/>
      <c r="AEK212" s="102"/>
      <c r="AEL212" s="102"/>
      <c r="AEM212" s="102"/>
      <c r="AEN212" s="102"/>
      <c r="AEO212" s="102"/>
      <c r="AEP212" s="102"/>
      <c r="AEQ212" s="102"/>
      <c r="AER212" s="102"/>
      <c r="AES212" s="102"/>
      <c r="AET212" s="102"/>
      <c r="AEU212" s="102"/>
      <c r="AEV212" s="102"/>
      <c r="AEW212" s="102"/>
      <c r="AEX212" s="102"/>
      <c r="AEY212" s="102"/>
      <c r="AEZ212" s="102"/>
      <c r="AFA212" s="102"/>
      <c r="AFB212" s="102"/>
      <c r="AFC212" s="102"/>
      <c r="AFD212" s="102"/>
      <c r="AFE212" s="102"/>
      <c r="AFF212" s="102"/>
      <c r="AFG212" s="102"/>
      <c r="AFH212" s="102"/>
      <c r="AFI212" s="102"/>
      <c r="AFJ212" s="102"/>
      <c r="AFK212" s="102"/>
      <c r="AFL212" s="102"/>
      <c r="AFM212" s="102"/>
      <c r="AFN212" s="102"/>
      <c r="AFO212" s="102"/>
      <c r="AFP212" s="102"/>
      <c r="AFQ212" s="102"/>
      <c r="AFR212" s="102"/>
      <c r="AFS212" s="102"/>
      <c r="AFT212" s="102"/>
      <c r="AFU212" s="102"/>
      <c r="AFV212" s="102"/>
      <c r="AFW212" s="102"/>
      <c r="AFX212" s="102"/>
      <c r="AFY212" s="102"/>
      <c r="AFZ212" s="102"/>
      <c r="AGA212" s="102"/>
      <c r="AGB212" s="102"/>
      <c r="AGC212" s="102"/>
      <c r="AGD212" s="102"/>
      <c r="AGE212" s="102"/>
      <c r="AGF212" s="102"/>
      <c r="AGG212" s="102"/>
      <c r="AGH212" s="102"/>
      <c r="AGI212" s="102"/>
      <c r="AGJ212" s="102"/>
      <c r="AGK212" s="102"/>
      <c r="AGL212" s="102"/>
      <c r="AGM212" s="102"/>
      <c r="AGN212" s="102"/>
      <c r="AGO212" s="102"/>
      <c r="AGP212" s="102"/>
      <c r="AGQ212" s="102"/>
      <c r="AGR212" s="102"/>
      <c r="AGS212" s="102"/>
      <c r="AGT212" s="102"/>
      <c r="AGU212" s="102"/>
      <c r="AGV212" s="102"/>
      <c r="AGW212" s="102"/>
      <c r="AGX212" s="102"/>
      <c r="AGY212" s="102"/>
      <c r="AGZ212" s="102"/>
      <c r="AHA212" s="102"/>
      <c r="AHB212" s="102"/>
      <c r="AHC212" s="102"/>
      <c r="AHD212" s="102"/>
      <c r="AHE212" s="102"/>
      <c r="AHF212" s="102"/>
      <c r="AHG212" s="102"/>
      <c r="AHH212" s="102"/>
      <c r="AHI212" s="102"/>
      <c r="AHJ212" s="102"/>
      <c r="AHK212" s="102"/>
      <c r="AHL212" s="102"/>
      <c r="AHM212" s="102"/>
      <c r="AHN212" s="102"/>
      <c r="AHO212" s="102"/>
      <c r="AHP212" s="102"/>
      <c r="AHQ212" s="102"/>
      <c r="AHR212" s="102"/>
      <c r="AHS212" s="102"/>
      <c r="AHT212" s="102"/>
      <c r="AHU212" s="102"/>
      <c r="AHV212" s="102"/>
      <c r="AHW212" s="102"/>
      <c r="AHX212" s="102"/>
      <c r="AHY212" s="102"/>
      <c r="AHZ212" s="102"/>
      <c r="AIA212" s="102"/>
      <c r="AIB212" s="102"/>
      <c r="AIC212" s="102"/>
      <c r="AID212" s="102"/>
      <c r="AIE212" s="102"/>
      <c r="AIF212" s="102"/>
      <c r="AIG212" s="102"/>
      <c r="AIH212" s="102"/>
      <c r="AII212" s="102"/>
      <c r="AIJ212" s="102"/>
      <c r="AIK212" s="102"/>
      <c r="AIL212" s="102"/>
      <c r="AIM212" s="102"/>
      <c r="AIN212" s="102"/>
      <c r="AIO212" s="102"/>
      <c r="AIP212" s="102"/>
      <c r="AIQ212" s="102"/>
      <c r="AIR212" s="102"/>
      <c r="AIS212" s="102"/>
      <c r="AIT212" s="102"/>
      <c r="AIU212" s="102"/>
      <c r="AIV212" s="102"/>
      <c r="AIW212" s="102"/>
      <c r="AIX212" s="102"/>
      <c r="AIY212" s="102"/>
      <c r="AIZ212" s="102"/>
      <c r="AJA212" s="102"/>
      <c r="AJB212" s="102"/>
      <c r="AJC212" s="102"/>
      <c r="AJD212" s="102"/>
      <c r="AJE212" s="102"/>
      <c r="AJF212" s="102"/>
      <c r="AJG212" s="102"/>
      <c r="AJH212" s="102"/>
      <c r="AJI212" s="102"/>
      <c r="AJJ212" s="102"/>
      <c r="AJK212" s="102"/>
      <c r="AJL212" s="102"/>
      <c r="AJM212" s="102"/>
      <c r="AJN212" s="102"/>
      <c r="AJO212" s="102"/>
      <c r="AJP212" s="102"/>
      <c r="AJQ212" s="102"/>
      <c r="AJR212" s="102"/>
      <c r="AJS212" s="102"/>
      <c r="AJT212" s="102"/>
      <c r="AJU212" s="102"/>
      <c r="AJV212" s="102"/>
      <c r="AJW212" s="102"/>
      <c r="AJX212" s="102"/>
      <c r="AJY212" s="102"/>
      <c r="AJZ212" s="102"/>
      <c r="AKA212" s="102"/>
      <c r="AKB212" s="102"/>
      <c r="AKC212" s="102"/>
      <c r="AKD212" s="102"/>
      <c r="AKE212" s="102"/>
      <c r="AKF212" s="102"/>
      <c r="AKG212" s="102"/>
      <c r="AKH212" s="102"/>
      <c r="AKI212" s="102"/>
      <c r="AKJ212" s="102"/>
      <c r="AKK212" s="102"/>
      <c r="AKL212" s="102"/>
      <c r="AKM212" s="102"/>
      <c r="AKN212" s="102"/>
      <c r="AKO212" s="102"/>
      <c r="AKP212" s="102"/>
      <c r="AKQ212" s="102"/>
      <c r="AKR212" s="102"/>
      <c r="AKS212" s="102"/>
      <c r="AKT212" s="102"/>
      <c r="AKU212" s="102"/>
      <c r="AKV212" s="102"/>
      <c r="AKW212" s="102"/>
      <c r="AKX212" s="102"/>
      <c r="AKY212" s="102"/>
      <c r="AKZ212" s="102"/>
      <c r="ALA212" s="102"/>
      <c r="ALB212" s="102"/>
      <c r="ALC212" s="102"/>
      <c r="ALD212" s="102"/>
      <c r="ALE212" s="102"/>
      <c r="ALF212" s="102"/>
      <c r="ALG212" s="102"/>
      <c r="ALH212" s="102"/>
      <c r="ALI212" s="102"/>
      <c r="ALJ212" s="102"/>
      <c r="ALK212" s="102"/>
      <c r="ALL212" s="102"/>
      <c r="ALM212" s="102"/>
      <c r="ALN212" s="102"/>
      <c r="ALO212" s="102"/>
      <c r="ALP212" s="102"/>
      <c r="ALQ212" s="102"/>
      <c r="ALR212" s="102"/>
      <c r="ALS212" s="102"/>
      <c r="ALT212" s="102"/>
      <c r="ALU212" s="102"/>
      <c r="ALV212" s="102"/>
      <c r="ALW212" s="102"/>
      <c r="ALX212" s="102"/>
      <c r="ALY212" s="102"/>
      <c r="ALZ212" s="102"/>
      <c r="AMA212" s="102"/>
      <c r="AMB212" s="102"/>
      <c r="AMC212" s="102"/>
      <c r="AMD212" s="102"/>
      <c r="AME212" s="102"/>
      <c r="AMF212" s="102"/>
      <c r="AMG212" s="102"/>
      <c r="AMH212" s="102"/>
      <c r="AMI212" s="102"/>
      <c r="AMJ212" s="102"/>
      <c r="AMK212" s="102"/>
      <c r="AML212" s="102"/>
      <c r="AMM212" s="102"/>
      <c r="AMN212" s="102"/>
      <c r="AMO212" s="102"/>
      <c r="AMP212" s="102"/>
      <c r="AMQ212" s="102"/>
      <c r="AMR212" s="102"/>
      <c r="AMS212" s="102"/>
      <c r="AMT212" s="102"/>
      <c r="AMU212" s="102"/>
      <c r="AMV212" s="102"/>
      <c r="AMW212" s="102"/>
      <c r="AMX212" s="102"/>
      <c r="AMY212" s="102"/>
      <c r="AMZ212" s="102"/>
      <c r="ANA212" s="102"/>
      <c r="ANB212" s="102"/>
      <c r="ANC212" s="102"/>
      <c r="AND212" s="102"/>
      <c r="ANE212" s="102"/>
      <c r="ANF212" s="102"/>
      <c r="ANG212" s="102"/>
      <c r="ANH212" s="102"/>
      <c r="ANI212" s="102"/>
      <c r="ANJ212" s="102"/>
      <c r="ANK212" s="102"/>
      <c r="ANL212" s="102"/>
      <c r="ANM212" s="102"/>
      <c r="ANN212" s="102"/>
      <c r="ANO212" s="102"/>
      <c r="ANP212" s="102"/>
      <c r="ANQ212" s="102"/>
      <c r="ANR212" s="102"/>
      <c r="ANS212" s="102"/>
      <c r="ANT212" s="102"/>
      <c r="ANU212" s="102"/>
      <c r="ANV212" s="102"/>
      <c r="ANW212" s="102"/>
      <c r="ANX212" s="102"/>
      <c r="ANY212" s="102"/>
      <c r="ANZ212" s="102"/>
      <c r="AOA212" s="102"/>
      <c r="AOB212" s="102"/>
      <c r="AOC212" s="102"/>
      <c r="AOD212" s="102"/>
      <c r="AOE212" s="102"/>
      <c r="AOF212" s="102"/>
      <c r="AOG212" s="102"/>
      <c r="AOH212" s="102"/>
      <c r="AOI212" s="102"/>
      <c r="AOJ212" s="102"/>
      <c r="AOK212" s="102"/>
      <c r="AOL212" s="102"/>
      <c r="AOM212" s="102"/>
      <c r="AON212" s="102"/>
      <c r="AOO212" s="102"/>
      <c r="AOP212" s="102"/>
      <c r="AOQ212" s="102"/>
      <c r="AOR212" s="102"/>
      <c r="AOS212" s="102"/>
      <c r="AOT212" s="102"/>
      <c r="AOU212" s="102"/>
      <c r="AOV212" s="102"/>
      <c r="AOW212" s="102"/>
      <c r="AOX212" s="102"/>
      <c r="AOY212" s="102"/>
      <c r="AOZ212" s="102"/>
      <c r="APA212" s="102"/>
      <c r="APB212" s="102"/>
      <c r="APC212" s="102"/>
      <c r="APD212" s="102"/>
      <c r="APE212" s="102"/>
      <c r="APF212" s="102"/>
      <c r="APG212" s="102"/>
      <c r="APH212" s="102"/>
      <c r="API212" s="102"/>
      <c r="APJ212" s="102"/>
      <c r="APK212" s="102"/>
      <c r="APL212" s="102"/>
      <c r="APM212" s="102"/>
      <c r="APN212" s="102"/>
      <c r="APO212" s="102"/>
      <c r="APP212" s="102"/>
      <c r="APQ212" s="102"/>
      <c r="APR212" s="102"/>
      <c r="APS212" s="102"/>
      <c r="APT212" s="102"/>
      <c r="APU212" s="102"/>
      <c r="APV212" s="102"/>
      <c r="APW212" s="102"/>
      <c r="APX212" s="102"/>
      <c r="APY212" s="102"/>
      <c r="APZ212" s="102"/>
      <c r="AQA212" s="102"/>
      <c r="AQB212" s="102"/>
      <c r="AQC212" s="102"/>
      <c r="AQD212" s="102"/>
      <c r="AQE212" s="102"/>
      <c r="AQF212" s="102"/>
      <c r="AQG212" s="102"/>
      <c r="AQH212" s="102"/>
      <c r="AQI212" s="102"/>
      <c r="AQJ212" s="102"/>
      <c r="AQK212" s="102"/>
      <c r="AQL212" s="102"/>
      <c r="AQM212" s="102"/>
      <c r="AQN212" s="102"/>
      <c r="AQO212" s="102"/>
      <c r="AQP212" s="102"/>
      <c r="AQQ212" s="102"/>
      <c r="AQR212" s="102"/>
      <c r="AQS212" s="102"/>
      <c r="AQT212" s="102"/>
      <c r="AQU212" s="102"/>
      <c r="AQV212" s="102"/>
      <c r="AQW212" s="102"/>
      <c r="AQX212" s="102"/>
      <c r="AQY212" s="102"/>
      <c r="AQZ212" s="102"/>
      <c r="ARA212" s="102"/>
      <c r="ARB212" s="102"/>
      <c r="ARC212" s="102"/>
      <c r="ARD212" s="102"/>
      <c r="ARE212" s="102"/>
      <c r="ARF212" s="102"/>
      <c r="ARG212" s="102"/>
      <c r="ARH212" s="102"/>
      <c r="ARI212" s="102"/>
      <c r="ARJ212" s="102"/>
      <c r="ARK212" s="102"/>
      <c r="ARL212" s="102"/>
      <c r="ARM212" s="102"/>
      <c r="ARN212" s="102"/>
      <c r="ARO212" s="102"/>
      <c r="ARP212" s="102"/>
      <c r="ARQ212" s="102"/>
      <c r="ARR212" s="102"/>
      <c r="ARS212" s="102"/>
      <c r="ART212" s="102"/>
      <c r="ARU212" s="102"/>
      <c r="ARV212" s="102"/>
      <c r="ARW212" s="102"/>
      <c r="ARX212" s="102"/>
      <c r="ARY212" s="102"/>
      <c r="ARZ212" s="102"/>
      <c r="ASA212" s="102"/>
      <c r="ASB212" s="102"/>
      <c r="ASC212" s="102"/>
      <c r="ASD212" s="102"/>
      <c r="ASE212" s="102"/>
      <c r="ASF212" s="102"/>
      <c r="ASG212" s="102"/>
      <c r="ASH212" s="102"/>
      <c r="ASI212" s="102"/>
      <c r="ASJ212" s="102"/>
      <c r="ASK212" s="102"/>
      <c r="ASL212" s="102"/>
      <c r="ASM212" s="102"/>
      <c r="ASN212" s="102"/>
      <c r="ASO212" s="102"/>
      <c r="ASP212" s="102"/>
      <c r="ASQ212" s="102"/>
      <c r="ASR212" s="102"/>
      <c r="ASS212" s="102"/>
      <c r="AST212" s="102"/>
      <c r="ASU212" s="102"/>
      <c r="ASV212" s="102"/>
      <c r="ASW212" s="102"/>
      <c r="ASX212" s="102"/>
      <c r="ASY212" s="102"/>
      <c r="ASZ212" s="102"/>
      <c r="ATA212" s="102"/>
      <c r="ATB212" s="102"/>
      <c r="ATC212" s="102"/>
      <c r="ATD212" s="102"/>
      <c r="ATE212" s="102"/>
      <c r="ATF212" s="102"/>
      <c r="ATG212" s="102"/>
      <c r="ATH212" s="102"/>
      <c r="ATI212" s="102"/>
      <c r="ATJ212" s="102"/>
      <c r="ATK212" s="102"/>
      <c r="ATL212" s="102"/>
      <c r="ATM212" s="102"/>
      <c r="ATN212" s="102"/>
      <c r="ATO212" s="102"/>
      <c r="ATP212" s="102"/>
      <c r="ATQ212" s="102"/>
      <c r="ATR212" s="102"/>
      <c r="ATS212" s="102"/>
      <c r="ATT212" s="102"/>
      <c r="ATU212" s="102"/>
      <c r="ATV212" s="102"/>
      <c r="ATW212" s="102"/>
      <c r="ATX212" s="102"/>
      <c r="ATY212" s="102"/>
      <c r="ATZ212" s="102"/>
      <c r="AUA212" s="102"/>
      <c r="AUB212" s="102"/>
      <c r="AUC212" s="102"/>
      <c r="AUD212" s="102"/>
      <c r="AUE212" s="102"/>
      <c r="AUF212" s="102"/>
      <c r="AUG212" s="102"/>
      <c r="AUH212" s="102"/>
      <c r="AUI212" s="102"/>
      <c r="AUJ212" s="102"/>
      <c r="AUK212" s="102"/>
      <c r="AUL212" s="102"/>
      <c r="AUM212" s="102"/>
      <c r="AUN212" s="102"/>
      <c r="AUO212" s="102"/>
      <c r="AUP212" s="102"/>
      <c r="AUQ212" s="102"/>
      <c r="AUR212" s="102"/>
      <c r="AUS212" s="102"/>
      <c r="AUT212" s="102"/>
      <c r="AUU212" s="102"/>
      <c r="AUV212" s="102"/>
      <c r="AUW212" s="102"/>
      <c r="AUX212" s="102"/>
      <c r="AUY212" s="102"/>
      <c r="AUZ212" s="102"/>
      <c r="AVA212" s="102"/>
      <c r="AVB212" s="102"/>
      <c r="AVC212" s="102"/>
      <c r="AVD212" s="102"/>
      <c r="AVE212" s="102"/>
      <c r="AVF212" s="102"/>
      <c r="AVG212" s="102"/>
      <c r="AVH212" s="102"/>
      <c r="AVI212" s="102"/>
      <c r="AVJ212" s="102"/>
      <c r="AVK212" s="102"/>
      <c r="AVL212" s="102"/>
      <c r="AVM212" s="102"/>
      <c r="AVN212" s="102"/>
      <c r="AVO212" s="102"/>
      <c r="AVP212" s="102"/>
      <c r="AVQ212" s="102"/>
      <c r="AVR212" s="102"/>
      <c r="AVS212" s="102"/>
      <c r="AVT212" s="102"/>
      <c r="AVU212" s="102"/>
      <c r="AVV212" s="102"/>
      <c r="AVW212" s="102"/>
      <c r="AVX212" s="102"/>
      <c r="AVY212" s="102"/>
      <c r="AVZ212" s="102"/>
      <c r="AWA212" s="102"/>
      <c r="AWB212" s="102"/>
      <c r="AWC212" s="102"/>
      <c r="AWD212" s="102"/>
      <c r="AWE212" s="102"/>
      <c r="AWF212" s="102"/>
      <c r="AWG212" s="102"/>
      <c r="AWH212" s="102"/>
      <c r="AWI212" s="102"/>
      <c r="AWJ212" s="102"/>
      <c r="AWK212" s="102"/>
      <c r="AWL212" s="102"/>
      <c r="AWM212" s="102"/>
      <c r="AWN212" s="102"/>
      <c r="AWO212" s="102"/>
      <c r="AWP212" s="102"/>
      <c r="AWQ212" s="102"/>
      <c r="AWR212" s="102"/>
      <c r="AWS212" s="102"/>
      <c r="AWT212" s="102"/>
      <c r="AWU212" s="102"/>
      <c r="AWV212" s="102"/>
      <c r="AWW212" s="102"/>
      <c r="AWX212" s="102"/>
      <c r="AWY212" s="102"/>
      <c r="AWZ212" s="102"/>
      <c r="AXA212" s="102"/>
      <c r="AXB212" s="102"/>
      <c r="AXC212" s="102"/>
      <c r="AXD212" s="102"/>
      <c r="AXE212" s="102"/>
      <c r="AXF212" s="102"/>
      <c r="AXG212" s="102"/>
      <c r="AXH212" s="102"/>
      <c r="AXI212" s="102"/>
      <c r="AXJ212" s="102"/>
      <c r="AXK212" s="102"/>
      <c r="AXL212" s="102"/>
      <c r="AXM212" s="102"/>
      <c r="AXN212" s="102"/>
      <c r="AXO212" s="102"/>
      <c r="AXP212" s="102"/>
      <c r="AXQ212" s="102"/>
      <c r="AXR212" s="102"/>
      <c r="AXS212" s="102"/>
      <c r="AXT212" s="102"/>
      <c r="AXU212" s="102"/>
      <c r="AXV212" s="102"/>
      <c r="AXW212" s="102"/>
      <c r="AXX212" s="102"/>
      <c r="AXY212" s="102"/>
      <c r="AXZ212" s="102"/>
      <c r="AYA212" s="102"/>
      <c r="AYB212" s="102"/>
      <c r="AYC212" s="102"/>
      <c r="AYD212" s="102"/>
      <c r="AYE212" s="102"/>
      <c r="AYF212" s="102"/>
      <c r="AYG212" s="102"/>
      <c r="AYH212" s="102"/>
      <c r="AYI212" s="102"/>
      <c r="AYJ212" s="102"/>
      <c r="AYK212" s="102"/>
      <c r="AYL212" s="102"/>
      <c r="AYM212" s="102"/>
      <c r="AYN212" s="102"/>
      <c r="AYO212" s="102"/>
      <c r="AYP212" s="102"/>
      <c r="AYQ212" s="102"/>
      <c r="AYR212" s="102"/>
      <c r="AYS212" s="102"/>
      <c r="AYT212" s="102"/>
      <c r="AYU212" s="102"/>
      <c r="AYV212" s="102"/>
      <c r="AYW212" s="102"/>
      <c r="AYX212" s="102"/>
      <c r="AYY212" s="102"/>
      <c r="AYZ212" s="102"/>
      <c r="AZA212" s="102"/>
      <c r="AZB212" s="102"/>
      <c r="AZC212" s="102"/>
      <c r="AZD212" s="102"/>
      <c r="AZE212" s="102"/>
      <c r="AZF212" s="102"/>
      <c r="AZG212" s="102"/>
      <c r="AZH212" s="102"/>
      <c r="AZI212" s="102"/>
      <c r="AZJ212" s="102"/>
      <c r="AZK212" s="102"/>
      <c r="AZL212" s="102"/>
      <c r="AZM212" s="102"/>
      <c r="AZN212" s="102"/>
      <c r="AZO212" s="102"/>
      <c r="AZP212" s="102"/>
      <c r="AZQ212" s="102"/>
      <c r="AZR212" s="102"/>
      <c r="AZS212" s="102"/>
      <c r="AZT212" s="102"/>
      <c r="AZU212" s="102"/>
      <c r="AZV212" s="102"/>
      <c r="AZW212" s="102"/>
      <c r="AZX212" s="102"/>
      <c r="AZY212" s="102"/>
      <c r="AZZ212" s="102"/>
      <c r="BAA212" s="102"/>
      <c r="BAB212" s="102"/>
      <c r="BAC212" s="102"/>
      <c r="BAD212" s="102"/>
      <c r="BAE212" s="102"/>
      <c r="BAF212" s="102"/>
      <c r="BAG212" s="102"/>
      <c r="BAH212" s="102"/>
      <c r="BAI212" s="102"/>
      <c r="BAJ212" s="102"/>
      <c r="BAK212" s="102"/>
      <c r="BAL212" s="102"/>
      <c r="BAM212" s="102"/>
      <c r="BAN212" s="102"/>
      <c r="BAO212" s="102"/>
      <c r="BAP212" s="102"/>
      <c r="BAQ212" s="102"/>
      <c r="BAR212" s="102"/>
      <c r="BAS212" s="102"/>
      <c r="BAT212" s="102"/>
      <c r="BAU212" s="102"/>
      <c r="BAV212" s="102"/>
      <c r="BAW212" s="102"/>
      <c r="BAX212" s="102"/>
      <c r="BAY212" s="102"/>
      <c r="BAZ212" s="102"/>
      <c r="BBA212" s="102"/>
      <c r="BBB212" s="102"/>
      <c r="BBC212" s="102"/>
      <c r="BBD212" s="102"/>
      <c r="BBE212" s="102"/>
      <c r="BBF212" s="102"/>
      <c r="BBG212" s="102"/>
      <c r="BBH212" s="102"/>
      <c r="BBI212" s="102"/>
      <c r="BBJ212" s="102"/>
      <c r="BBK212" s="102"/>
      <c r="BBL212" s="102"/>
      <c r="BBM212" s="102"/>
      <c r="BBN212" s="102"/>
      <c r="BBO212" s="102"/>
      <c r="BBP212" s="102"/>
      <c r="BBQ212" s="102"/>
      <c r="BBR212" s="102"/>
      <c r="BBS212" s="102"/>
      <c r="BBT212" s="102"/>
      <c r="BBU212" s="102"/>
      <c r="BBV212" s="102"/>
      <c r="BBW212" s="102"/>
      <c r="BBX212" s="102"/>
      <c r="BBY212" s="102"/>
      <c r="BBZ212" s="102"/>
      <c r="BCA212" s="102"/>
      <c r="BCB212" s="102"/>
      <c r="BCC212" s="102"/>
      <c r="BCD212" s="102"/>
      <c r="BCE212" s="102"/>
      <c r="BCF212" s="102"/>
      <c r="BCG212" s="102"/>
      <c r="BCH212" s="102"/>
      <c r="BCI212" s="102"/>
      <c r="BCJ212" s="102"/>
      <c r="BCK212" s="102"/>
      <c r="BCL212" s="102"/>
      <c r="BCM212" s="102"/>
      <c r="BCN212" s="102"/>
      <c r="BCO212" s="102"/>
      <c r="BCP212" s="102"/>
      <c r="BCQ212" s="102"/>
      <c r="BCR212" s="102"/>
      <c r="BCS212" s="102"/>
      <c r="BCT212" s="102"/>
      <c r="BCU212" s="102"/>
      <c r="BCV212" s="102"/>
      <c r="BCW212" s="102"/>
      <c r="BCX212" s="102"/>
      <c r="BCY212" s="102"/>
      <c r="BCZ212" s="102"/>
      <c r="BDA212" s="102"/>
      <c r="BDB212" s="102"/>
      <c r="BDC212" s="102"/>
      <c r="BDD212" s="102"/>
      <c r="BDE212" s="102"/>
      <c r="BDF212" s="102"/>
      <c r="BDG212" s="102"/>
      <c r="BDH212" s="102"/>
      <c r="BDI212" s="102"/>
      <c r="BDJ212" s="102"/>
      <c r="BDK212" s="102"/>
      <c r="BDL212" s="102"/>
      <c r="BDM212" s="102"/>
      <c r="BDN212" s="102"/>
      <c r="BDO212" s="102"/>
      <c r="BDP212" s="102"/>
      <c r="BDQ212" s="102"/>
      <c r="BDR212" s="102"/>
      <c r="BDS212" s="102"/>
      <c r="BDT212" s="102"/>
      <c r="BDU212" s="102"/>
      <c r="BDV212" s="102"/>
      <c r="BDW212" s="102"/>
      <c r="BDX212" s="102"/>
      <c r="BDY212" s="102"/>
      <c r="BDZ212" s="102"/>
      <c r="BEA212" s="102"/>
      <c r="BEB212" s="102"/>
      <c r="BEC212" s="102"/>
      <c r="BED212" s="102"/>
      <c r="BEE212" s="102"/>
      <c r="BEF212" s="102"/>
      <c r="BEG212" s="102"/>
      <c r="BEH212" s="102"/>
      <c r="BEI212" s="102"/>
      <c r="BEJ212" s="102"/>
      <c r="BEK212" s="102"/>
      <c r="BEL212" s="102"/>
      <c r="BEM212" s="102"/>
      <c r="BEN212" s="102"/>
      <c r="BEO212" s="102"/>
      <c r="BEP212" s="102"/>
      <c r="BEQ212" s="102"/>
      <c r="BER212" s="102"/>
      <c r="BES212" s="102"/>
      <c r="BET212" s="102"/>
      <c r="BEU212" s="102"/>
      <c r="BEV212" s="102"/>
      <c r="BEW212" s="102"/>
      <c r="BEX212" s="102"/>
      <c r="BEY212" s="102"/>
      <c r="BEZ212" s="102"/>
      <c r="BFA212" s="102"/>
      <c r="BFB212" s="102"/>
      <c r="BFC212" s="102"/>
      <c r="BFD212" s="102"/>
      <c r="BFE212" s="102"/>
      <c r="BFF212" s="102"/>
      <c r="BFG212" s="102"/>
      <c r="BFH212" s="102"/>
      <c r="BFI212" s="102"/>
      <c r="BFJ212" s="102"/>
      <c r="BFK212" s="102"/>
      <c r="BFL212" s="102"/>
      <c r="BFM212" s="102"/>
      <c r="BFN212" s="102"/>
      <c r="BFO212" s="102"/>
      <c r="BFP212" s="102"/>
      <c r="BFQ212" s="102"/>
      <c r="BFR212" s="102"/>
      <c r="BFS212" s="102"/>
      <c r="BFT212" s="102"/>
      <c r="BFU212" s="102"/>
      <c r="BFV212" s="102"/>
      <c r="BFW212" s="102"/>
      <c r="BFX212" s="102"/>
      <c r="BFY212" s="102"/>
      <c r="BFZ212" s="102"/>
      <c r="BGA212" s="102"/>
      <c r="BGB212" s="102"/>
      <c r="BGC212" s="102"/>
      <c r="BGD212" s="102"/>
      <c r="BGE212" s="102"/>
      <c r="BGF212" s="102"/>
      <c r="BGG212" s="102"/>
      <c r="BGH212" s="102"/>
      <c r="BGI212" s="102"/>
      <c r="BGJ212" s="102"/>
      <c r="BGK212" s="102"/>
      <c r="BGL212" s="102"/>
      <c r="BGM212" s="102"/>
      <c r="BGN212" s="102"/>
      <c r="BGO212" s="102"/>
      <c r="BGP212" s="102"/>
      <c r="BGQ212" s="102"/>
      <c r="BGR212" s="102"/>
      <c r="BGS212" s="102"/>
      <c r="BGT212" s="102"/>
      <c r="BGU212" s="102"/>
      <c r="BGV212" s="102"/>
      <c r="BGW212" s="102"/>
      <c r="BGX212" s="102"/>
      <c r="BGY212" s="102"/>
      <c r="BGZ212" s="102"/>
      <c r="BHA212" s="102"/>
      <c r="BHB212" s="102"/>
      <c r="BHC212" s="102"/>
      <c r="BHD212" s="102"/>
      <c r="BHE212" s="102"/>
      <c r="BHF212" s="102"/>
      <c r="BHG212" s="102"/>
      <c r="BHH212" s="102"/>
      <c r="BHI212" s="102"/>
      <c r="BHJ212" s="102"/>
      <c r="BHK212" s="102"/>
      <c r="BHL212" s="102"/>
      <c r="BHM212" s="102"/>
      <c r="BHN212" s="102"/>
      <c r="BHO212" s="102"/>
      <c r="BHP212" s="102"/>
      <c r="BHQ212" s="102"/>
      <c r="BHR212" s="102"/>
      <c r="BHS212" s="102"/>
      <c r="BHT212" s="102"/>
      <c r="BHU212" s="102"/>
      <c r="BHV212" s="102"/>
      <c r="BHW212" s="102"/>
      <c r="BHX212" s="102"/>
      <c r="BHY212" s="102"/>
      <c r="BHZ212" s="102"/>
      <c r="BIA212" s="102"/>
      <c r="BIB212" s="102"/>
      <c r="BIC212" s="102"/>
      <c r="BID212" s="102"/>
      <c r="BIE212" s="102"/>
      <c r="BIF212" s="102"/>
      <c r="BIG212" s="102"/>
      <c r="BIH212" s="102"/>
      <c r="BII212" s="102"/>
      <c r="BIJ212" s="102"/>
      <c r="BIK212" s="102"/>
      <c r="BIL212" s="102"/>
      <c r="BIM212" s="102"/>
      <c r="BIN212" s="102"/>
      <c r="BIO212" s="102"/>
      <c r="BIP212" s="102"/>
      <c r="BIQ212" s="102"/>
      <c r="BIR212" s="102"/>
      <c r="BIS212" s="102"/>
      <c r="BIT212" s="102"/>
      <c r="BIU212" s="102"/>
      <c r="BIV212" s="102"/>
      <c r="BIW212" s="102"/>
      <c r="BIX212" s="102"/>
      <c r="BIY212" s="102"/>
      <c r="BIZ212" s="102"/>
      <c r="BJA212" s="102"/>
      <c r="BJB212" s="102"/>
      <c r="BJC212" s="102"/>
      <c r="BJD212" s="102"/>
      <c r="BJE212" s="102"/>
      <c r="BJF212" s="102"/>
      <c r="BJG212" s="102"/>
      <c r="BJH212" s="102"/>
      <c r="BJI212" s="102"/>
      <c r="BJJ212" s="102"/>
      <c r="BJK212" s="102"/>
      <c r="BJL212" s="102"/>
      <c r="BJM212" s="102"/>
      <c r="BJN212" s="102"/>
      <c r="BJO212" s="102"/>
      <c r="BJP212" s="102"/>
      <c r="BJQ212" s="102"/>
      <c r="BJR212" s="102"/>
      <c r="BJS212" s="102"/>
      <c r="BJT212" s="102"/>
      <c r="BJU212" s="102"/>
      <c r="BJV212" s="102"/>
      <c r="BJW212" s="102"/>
      <c r="BJX212" s="102"/>
      <c r="BJY212" s="102"/>
      <c r="BJZ212" s="102"/>
      <c r="BKA212" s="102"/>
      <c r="BKB212" s="102"/>
      <c r="BKC212" s="102"/>
      <c r="BKD212" s="102"/>
      <c r="BKE212" s="102"/>
      <c r="BKF212" s="102"/>
      <c r="BKG212" s="102"/>
      <c r="BKH212" s="102"/>
      <c r="BKI212" s="102"/>
      <c r="BKJ212" s="102"/>
      <c r="BKK212" s="102"/>
      <c r="BKL212" s="102"/>
      <c r="BKM212" s="102"/>
      <c r="BKN212" s="102"/>
      <c r="BKO212" s="102"/>
      <c r="BKP212" s="102"/>
      <c r="BKQ212" s="102"/>
      <c r="BKR212" s="102"/>
      <c r="BKS212" s="102"/>
      <c r="BKT212" s="102"/>
      <c r="BKU212" s="102"/>
      <c r="BKV212" s="102"/>
      <c r="BKW212" s="102"/>
      <c r="BKX212" s="102"/>
      <c r="BKY212" s="102"/>
      <c r="BKZ212" s="102"/>
      <c r="BLA212" s="102"/>
      <c r="BLB212" s="102"/>
      <c r="BLC212" s="102"/>
      <c r="BLD212" s="102"/>
      <c r="BLE212" s="102"/>
      <c r="BLF212" s="102"/>
      <c r="BLG212" s="102"/>
      <c r="BLH212" s="102"/>
      <c r="BLI212" s="102"/>
      <c r="BLJ212" s="102"/>
      <c r="BLK212" s="102"/>
      <c r="BLL212" s="102"/>
      <c r="BLM212" s="102"/>
      <c r="BLN212" s="102"/>
      <c r="BLO212" s="102"/>
      <c r="BLP212" s="102"/>
      <c r="BLQ212" s="102"/>
      <c r="BLR212" s="102"/>
      <c r="BLS212" s="102"/>
      <c r="BLT212" s="102"/>
      <c r="BLU212" s="102"/>
      <c r="BLV212" s="102"/>
      <c r="BLW212" s="102"/>
      <c r="BLX212" s="102"/>
      <c r="BLY212" s="102"/>
      <c r="BLZ212" s="102"/>
      <c r="BMA212" s="102"/>
      <c r="BMB212" s="102"/>
      <c r="BMC212" s="102"/>
      <c r="BMD212" s="102"/>
      <c r="BME212" s="102"/>
      <c r="BMF212" s="102"/>
      <c r="BMG212" s="102"/>
      <c r="BMH212" s="102"/>
      <c r="BMI212" s="102"/>
      <c r="BMJ212" s="102"/>
      <c r="BMK212" s="102"/>
      <c r="BML212" s="102"/>
      <c r="BMM212" s="102"/>
      <c r="BMN212" s="102"/>
      <c r="BMO212" s="102"/>
      <c r="BMP212" s="102"/>
      <c r="BMQ212" s="102"/>
      <c r="BMR212" s="102"/>
      <c r="BMS212" s="102"/>
      <c r="BMT212" s="102"/>
      <c r="BMU212" s="102"/>
      <c r="BMV212" s="102"/>
      <c r="BMW212" s="102"/>
      <c r="BMX212" s="102"/>
      <c r="BMY212" s="102"/>
      <c r="BMZ212" s="102"/>
      <c r="BNA212" s="102"/>
      <c r="BNB212" s="102"/>
      <c r="BNC212" s="102"/>
      <c r="BND212" s="102"/>
      <c r="BNE212" s="102"/>
      <c r="BNF212" s="102"/>
      <c r="BNG212" s="102"/>
      <c r="BNH212" s="102"/>
      <c r="BNI212" s="102"/>
      <c r="BNJ212" s="102"/>
      <c r="BNK212" s="102"/>
      <c r="BNL212" s="102"/>
      <c r="BNM212" s="102"/>
      <c r="BNN212" s="102"/>
      <c r="BNO212" s="102"/>
      <c r="BNP212" s="102"/>
      <c r="BNQ212" s="102"/>
      <c r="BNR212" s="102"/>
      <c r="BNS212" s="102"/>
      <c r="BNT212" s="102"/>
      <c r="BNU212" s="102"/>
      <c r="BNV212" s="102"/>
      <c r="BNW212" s="102"/>
      <c r="BNX212" s="102"/>
      <c r="BNY212" s="102"/>
      <c r="BNZ212" s="102"/>
      <c r="BOA212" s="102"/>
      <c r="BOB212" s="102"/>
      <c r="BOC212" s="102"/>
      <c r="BOD212" s="102"/>
      <c r="BOE212" s="102"/>
      <c r="BOF212" s="102"/>
      <c r="BOG212" s="102"/>
      <c r="BOH212" s="102"/>
      <c r="BOI212" s="102"/>
      <c r="BOJ212" s="102"/>
      <c r="BOK212" s="102"/>
      <c r="BOL212" s="102"/>
      <c r="BOM212" s="102"/>
      <c r="BON212" s="102"/>
      <c r="BOO212" s="102"/>
      <c r="BOP212" s="102"/>
      <c r="BOQ212" s="102"/>
      <c r="BOR212" s="102"/>
      <c r="BOS212" s="102"/>
      <c r="BOT212" s="102"/>
      <c r="BOU212" s="102"/>
      <c r="BOV212" s="102"/>
      <c r="BOW212" s="102"/>
      <c r="BOX212" s="102"/>
      <c r="BOY212" s="102"/>
      <c r="BOZ212" s="102"/>
      <c r="BPA212" s="102"/>
      <c r="BPB212" s="102"/>
      <c r="BPC212" s="102"/>
      <c r="BPD212" s="102"/>
      <c r="BPE212" s="102"/>
      <c r="BPF212" s="102"/>
      <c r="BPG212" s="102"/>
      <c r="BPH212" s="102"/>
      <c r="BPI212" s="102"/>
      <c r="BPJ212" s="102"/>
      <c r="BPK212" s="102"/>
      <c r="BPL212" s="102"/>
      <c r="BPM212" s="102"/>
      <c r="BPN212" s="102"/>
      <c r="BPO212" s="102"/>
      <c r="BPP212" s="102"/>
      <c r="BPQ212" s="102"/>
      <c r="BPR212" s="102"/>
      <c r="BPS212" s="102"/>
      <c r="BPT212" s="102"/>
      <c r="BPU212" s="102"/>
      <c r="BPV212" s="102"/>
      <c r="BPW212" s="102"/>
      <c r="BPX212" s="102"/>
      <c r="BPY212" s="102"/>
      <c r="BPZ212" s="102"/>
      <c r="BQA212" s="102"/>
      <c r="BQB212" s="102"/>
      <c r="BQC212" s="102"/>
      <c r="BQD212" s="102"/>
      <c r="BQE212" s="102"/>
      <c r="BQF212" s="102"/>
      <c r="BQG212" s="102"/>
      <c r="BQH212" s="102"/>
      <c r="BQI212" s="102"/>
      <c r="BQJ212" s="102"/>
      <c r="BQK212" s="102"/>
      <c r="BQL212" s="102"/>
      <c r="BQM212" s="102"/>
      <c r="BQN212" s="102"/>
      <c r="BQO212" s="102"/>
      <c r="BQP212" s="102"/>
      <c r="BQQ212" s="102"/>
      <c r="BQR212" s="102"/>
      <c r="BQS212" s="102"/>
      <c r="BQT212" s="102"/>
      <c r="BQU212" s="102"/>
      <c r="BQV212" s="102"/>
      <c r="BQW212" s="102"/>
      <c r="BQX212" s="102"/>
      <c r="BQY212" s="102"/>
      <c r="BQZ212" s="102"/>
      <c r="BRA212" s="102"/>
      <c r="BRB212" s="102"/>
      <c r="BRC212" s="102"/>
      <c r="BRD212" s="102"/>
      <c r="BRE212" s="102"/>
      <c r="BRF212" s="102"/>
      <c r="BRG212" s="102"/>
      <c r="BRH212" s="102"/>
      <c r="BRI212" s="102"/>
      <c r="BRJ212" s="102"/>
      <c r="BRK212" s="102"/>
      <c r="BRL212" s="102"/>
      <c r="BRM212" s="102"/>
      <c r="BRN212" s="102"/>
      <c r="BRO212" s="102"/>
      <c r="BRP212" s="102"/>
      <c r="BRQ212" s="102"/>
      <c r="BRR212" s="102"/>
      <c r="BRS212" s="102"/>
      <c r="BRT212" s="102"/>
      <c r="BRU212" s="102"/>
      <c r="BRV212" s="102"/>
      <c r="BRW212" s="102"/>
      <c r="BRX212" s="102"/>
      <c r="BRY212" s="102"/>
      <c r="BRZ212" s="102"/>
      <c r="BSA212" s="102"/>
      <c r="BSB212" s="102"/>
      <c r="BSC212" s="102"/>
      <c r="BSD212" s="102"/>
      <c r="BSE212" s="102"/>
      <c r="BSF212" s="102"/>
      <c r="BSG212" s="102"/>
      <c r="BSH212" s="102"/>
      <c r="BSI212" s="102"/>
      <c r="BSJ212" s="102"/>
      <c r="BSK212" s="102"/>
      <c r="BSL212" s="102"/>
      <c r="BSM212" s="102"/>
      <c r="BSN212" s="102"/>
      <c r="BSO212" s="102"/>
      <c r="BSP212" s="102"/>
      <c r="BSQ212" s="102"/>
      <c r="BSR212" s="102"/>
      <c r="BSS212" s="102"/>
      <c r="BST212" s="102"/>
      <c r="BSU212" s="102"/>
      <c r="BSV212" s="102"/>
      <c r="BSW212" s="102"/>
      <c r="BSX212" s="102"/>
      <c r="BSY212" s="102"/>
      <c r="BSZ212" s="102"/>
      <c r="BTA212" s="102"/>
      <c r="BTB212" s="102"/>
      <c r="BTC212" s="102"/>
      <c r="BTD212" s="102"/>
      <c r="BTE212" s="102"/>
      <c r="BTF212" s="102"/>
      <c r="BTG212" s="102"/>
      <c r="BTH212" s="102"/>
      <c r="BTI212" s="102"/>
      <c r="BTJ212" s="102"/>
      <c r="BTK212" s="102"/>
      <c r="BTL212" s="102"/>
      <c r="BTM212" s="102"/>
      <c r="BTN212" s="102"/>
      <c r="BTO212" s="102"/>
      <c r="BTP212" s="102"/>
      <c r="BTQ212" s="102"/>
      <c r="BTR212" s="102"/>
      <c r="BTS212" s="102"/>
      <c r="BTT212" s="102"/>
      <c r="BTU212" s="102"/>
      <c r="BTV212" s="102"/>
      <c r="BTW212" s="102"/>
      <c r="BTX212" s="102"/>
      <c r="BTY212" s="102"/>
      <c r="BTZ212" s="102"/>
      <c r="BUA212" s="102"/>
      <c r="BUB212" s="102"/>
      <c r="BUC212" s="102"/>
      <c r="BUD212" s="102"/>
      <c r="BUE212" s="102"/>
      <c r="BUF212" s="102"/>
      <c r="BUG212" s="102"/>
      <c r="BUH212" s="102"/>
      <c r="BUI212" s="102"/>
      <c r="BUJ212" s="102"/>
      <c r="BUK212" s="102"/>
      <c r="BUL212" s="102"/>
      <c r="BUM212" s="102"/>
      <c r="BUN212" s="102"/>
      <c r="BUO212" s="102"/>
      <c r="BUP212" s="102"/>
      <c r="BUQ212" s="102"/>
      <c r="BUR212" s="102"/>
      <c r="BUS212" s="102"/>
      <c r="BUT212" s="102"/>
      <c r="BUU212" s="102"/>
      <c r="BUV212" s="102"/>
      <c r="BUW212" s="102"/>
      <c r="BUX212" s="102"/>
      <c r="BUY212" s="102"/>
      <c r="BUZ212" s="102"/>
      <c r="BVA212" s="102"/>
      <c r="BVB212" s="102"/>
      <c r="BVC212" s="102"/>
      <c r="BVD212" s="102"/>
      <c r="BVE212" s="102"/>
      <c r="BVF212" s="102"/>
      <c r="BVG212" s="102"/>
      <c r="BVH212" s="102"/>
      <c r="BVI212" s="102"/>
      <c r="BVJ212" s="102"/>
      <c r="BVK212" s="102"/>
      <c r="BVL212" s="102"/>
      <c r="BVM212" s="102"/>
      <c r="BVN212" s="102"/>
      <c r="BVO212" s="102"/>
      <c r="BVP212" s="102"/>
      <c r="BVQ212" s="102"/>
      <c r="BVR212" s="102"/>
      <c r="BVS212" s="102"/>
      <c r="BVT212" s="102"/>
      <c r="BVU212" s="102"/>
      <c r="BVV212" s="102"/>
      <c r="BVW212" s="102"/>
      <c r="BVX212" s="102"/>
      <c r="BVY212" s="102"/>
      <c r="BVZ212" s="102"/>
      <c r="BWA212" s="102"/>
      <c r="BWB212" s="102"/>
      <c r="BWC212" s="102"/>
      <c r="BWD212" s="102"/>
      <c r="BWE212" s="102"/>
      <c r="BWF212" s="102"/>
      <c r="BWG212" s="102"/>
      <c r="BWH212" s="102"/>
      <c r="BWI212" s="102"/>
      <c r="BWJ212" s="102"/>
      <c r="BWK212" s="102"/>
      <c r="BWL212" s="102"/>
      <c r="BWM212" s="102"/>
      <c r="BWN212" s="102"/>
      <c r="BWO212" s="102"/>
      <c r="BWP212" s="102"/>
      <c r="BWQ212" s="102"/>
      <c r="BWR212" s="102"/>
      <c r="BWS212" s="102"/>
      <c r="BWT212" s="102"/>
      <c r="BWU212" s="102"/>
      <c r="BWV212" s="102"/>
      <c r="BWW212" s="102"/>
      <c r="BWX212" s="102"/>
      <c r="BWY212" s="102"/>
      <c r="BWZ212" s="102"/>
      <c r="BXA212" s="102"/>
      <c r="BXB212" s="102"/>
      <c r="BXC212" s="102"/>
      <c r="BXD212" s="102"/>
      <c r="BXE212" s="102"/>
      <c r="BXF212" s="102"/>
      <c r="BXG212" s="102"/>
      <c r="BXH212" s="102"/>
      <c r="BXI212" s="102"/>
      <c r="BXJ212" s="102"/>
      <c r="BXK212" s="102"/>
      <c r="BXL212" s="102"/>
      <c r="BXM212" s="102"/>
      <c r="BXN212" s="102"/>
      <c r="BXO212" s="102"/>
      <c r="BXP212" s="102"/>
      <c r="BXQ212" s="102"/>
      <c r="BXR212" s="102"/>
      <c r="BXS212" s="102"/>
      <c r="BXT212" s="102"/>
      <c r="BXU212" s="102"/>
      <c r="BXV212" s="102"/>
      <c r="BXW212" s="102"/>
      <c r="BXX212" s="102"/>
      <c r="BXY212" s="102"/>
      <c r="BXZ212" s="102"/>
      <c r="BYA212" s="102"/>
      <c r="BYB212" s="102"/>
      <c r="BYC212" s="102"/>
      <c r="BYD212" s="102"/>
      <c r="BYE212" s="102"/>
      <c r="BYF212" s="102"/>
      <c r="BYG212" s="102"/>
      <c r="BYH212" s="102"/>
      <c r="BYI212" s="102"/>
      <c r="BYJ212" s="102"/>
      <c r="BYK212" s="102"/>
      <c r="BYL212" s="102"/>
      <c r="BYM212" s="102"/>
      <c r="BYN212" s="102"/>
      <c r="BYO212" s="102"/>
      <c r="BYP212" s="102"/>
      <c r="BYQ212" s="102"/>
      <c r="BYR212" s="102"/>
      <c r="BYS212" s="102"/>
      <c r="BYT212" s="102"/>
      <c r="BYU212" s="102"/>
      <c r="BYV212" s="102"/>
      <c r="BYW212" s="102"/>
      <c r="BYX212" s="102"/>
      <c r="BYY212" s="102"/>
      <c r="BYZ212" s="102"/>
      <c r="BZA212" s="102"/>
      <c r="BZB212" s="102"/>
      <c r="BZC212" s="102"/>
      <c r="BZD212" s="102"/>
      <c r="BZE212" s="102"/>
      <c r="BZF212" s="102"/>
      <c r="BZG212" s="102"/>
      <c r="BZH212" s="102"/>
      <c r="BZI212" s="102"/>
      <c r="BZJ212" s="102"/>
      <c r="BZK212" s="102"/>
      <c r="BZL212" s="102"/>
      <c r="BZM212" s="102"/>
      <c r="BZN212" s="102"/>
      <c r="BZO212" s="102"/>
      <c r="BZP212" s="102"/>
      <c r="BZQ212" s="102"/>
      <c r="BZR212" s="102"/>
      <c r="BZS212" s="102"/>
      <c r="BZT212" s="102"/>
      <c r="BZU212" s="102"/>
      <c r="BZV212" s="102"/>
      <c r="BZW212" s="102"/>
    </row>
    <row r="213" spans="2:2051" ht="14.25" customHeight="1">
      <c r="B213" s="112" t="s">
        <v>754</v>
      </c>
      <c r="C213" s="113" t="s">
        <v>235</v>
      </c>
      <c r="D213" s="113" t="s">
        <v>3</v>
      </c>
      <c r="E213" s="113" t="str">
        <f>'Alcance 3'!C108</f>
        <v>Ordenador portátil</v>
      </c>
      <c r="F213" s="113" t="str">
        <f>'Alcance 3'!D108</f>
        <v>Tipo de transporte de carga</v>
      </c>
      <c r="G213" s="226" t="s">
        <v>804</v>
      </c>
      <c r="H213" s="237" t="s">
        <v>238</v>
      </c>
      <c r="I213" s="238">
        <v>3</v>
      </c>
      <c r="J213" s="126">
        <f>'Alcance 3'!E108*'Alcance 3'!E127</f>
        <v>0</v>
      </c>
      <c r="K213" s="113" t="s">
        <v>802</v>
      </c>
      <c r="L213" s="113"/>
      <c r="M213" s="298">
        <v>1</v>
      </c>
      <c r="N213" s="117"/>
      <c r="O213" s="113">
        <f t="shared" si="52"/>
        <v>0</v>
      </c>
      <c r="P213" s="115" t="str">
        <f t="shared" si="46"/>
        <v>tkm</v>
      </c>
      <c r="Q213" s="120">
        <f>IFERROR(VLOOKUP($F213,'Datos 1-Factores emisión'!$B$809:$D$820,2,FALSE),0)</f>
        <v>0</v>
      </c>
      <c r="R213" s="121">
        <v>0</v>
      </c>
      <c r="S213" s="121">
        <v>0</v>
      </c>
      <c r="T213" s="121">
        <v>0</v>
      </c>
      <c r="U213" s="121">
        <v>0</v>
      </c>
      <c r="V213" s="120">
        <f t="shared" si="47"/>
        <v>0</v>
      </c>
      <c r="W213" s="121">
        <f t="shared" si="47"/>
        <v>0</v>
      </c>
      <c r="X213" s="121">
        <f t="shared" si="47"/>
        <v>0</v>
      </c>
      <c r="Y213" s="121">
        <v>0</v>
      </c>
      <c r="Z213" s="121">
        <v>0</v>
      </c>
      <c r="AA213" s="121">
        <f t="shared" si="48"/>
        <v>0</v>
      </c>
      <c r="AB213" s="120">
        <f>'Datos 2-Potenciales calent glob'!$D$6</f>
        <v>1</v>
      </c>
      <c r="AC213" s="121">
        <f>'Datos 2-Potenciales calent glob'!$D$31</f>
        <v>25</v>
      </c>
      <c r="AD213" s="121">
        <f>'Datos 2-Potenciales calent glob'!$D$32</f>
        <v>298</v>
      </c>
      <c r="AE213" s="123">
        <f>SUMIF('Datos 2-Potenciales calent glob'!$B$6:$B$56,Cálculos!E213,'Datos 2-Potenciales calent glob'!$D$6:$D$56)</f>
        <v>0</v>
      </c>
      <c r="AF213" s="121">
        <f>'Datos 2-Potenciales calent glob'!$D$6</f>
        <v>1</v>
      </c>
      <c r="AG213" s="121">
        <f>'Datos 2-Potenciales calent glob'!$D$6</f>
        <v>1</v>
      </c>
      <c r="AH213" s="120">
        <f t="shared" si="53"/>
        <v>0</v>
      </c>
      <c r="AI213" s="121">
        <f t="shared" si="53"/>
        <v>0</v>
      </c>
      <c r="AJ213" s="121">
        <f t="shared" si="53"/>
        <v>0</v>
      </c>
      <c r="AK213" s="121">
        <f t="shared" si="53"/>
        <v>0</v>
      </c>
      <c r="AL213" s="124">
        <f t="shared" si="50"/>
        <v>0</v>
      </c>
      <c r="AM213" s="121">
        <f t="shared" si="39"/>
        <v>0</v>
      </c>
      <c r="AN213" s="207">
        <f t="shared" si="37"/>
        <v>0</v>
      </c>
      <c r="AO213" s="102"/>
      <c r="AP213" s="102"/>
      <c r="AQ213" s="102"/>
      <c r="AR213" s="102"/>
      <c r="AS213" s="102"/>
      <c r="AT213" s="102"/>
      <c r="AU213" s="102"/>
      <c r="AV213" s="102"/>
      <c r="AW213" s="102"/>
      <c r="AX213" s="102"/>
      <c r="AY213" s="102"/>
      <c r="AZ213" s="102"/>
      <c r="BA213" s="102"/>
      <c r="BB213" s="102"/>
      <c r="BC213" s="102"/>
      <c r="BD213" s="102"/>
      <c r="BE213" s="102"/>
      <c r="BF213" s="102"/>
      <c r="BG213" s="102"/>
      <c r="BH213" s="102"/>
      <c r="BI213" s="102"/>
      <c r="BJ213" s="102"/>
      <c r="BK213" s="102"/>
      <c r="BL213" s="102"/>
      <c r="BM213" s="102"/>
      <c r="BN213" s="102"/>
      <c r="BO213" s="102"/>
      <c r="BP213" s="102"/>
      <c r="BQ213" s="102"/>
      <c r="BR213" s="102"/>
      <c r="BS213" s="102"/>
      <c r="BT213" s="102"/>
      <c r="BU213" s="102"/>
      <c r="BV213" s="102"/>
      <c r="BW213" s="102"/>
      <c r="BX213" s="102"/>
      <c r="BY213" s="102"/>
      <c r="BZ213" s="102"/>
      <c r="CA213" s="102"/>
      <c r="CB213" s="102"/>
      <c r="CC213" s="102"/>
      <c r="CD213" s="102"/>
      <c r="CE213" s="102"/>
      <c r="CF213" s="102"/>
      <c r="CG213" s="102"/>
      <c r="CH213" s="102"/>
      <c r="CI213" s="102"/>
      <c r="CJ213" s="102"/>
      <c r="CK213" s="102"/>
      <c r="CL213" s="102"/>
      <c r="CM213" s="102"/>
      <c r="CN213" s="102"/>
      <c r="CO213" s="102"/>
      <c r="CP213" s="102"/>
      <c r="CQ213" s="102"/>
      <c r="CR213" s="102"/>
      <c r="CS213" s="102"/>
      <c r="CT213" s="102"/>
      <c r="CU213" s="102"/>
      <c r="CV213" s="102"/>
      <c r="CW213" s="102"/>
      <c r="CX213" s="102"/>
      <c r="CY213" s="102"/>
      <c r="CZ213" s="102"/>
      <c r="DA213" s="102"/>
      <c r="DB213" s="102"/>
      <c r="DC213" s="102"/>
      <c r="DD213" s="102"/>
      <c r="DE213" s="102"/>
      <c r="DF213" s="102"/>
      <c r="DG213" s="102"/>
      <c r="DH213" s="102"/>
      <c r="DI213" s="102"/>
      <c r="DJ213" s="102"/>
      <c r="DK213" s="102"/>
      <c r="DL213" s="102"/>
      <c r="DM213" s="102"/>
      <c r="DN213" s="102"/>
      <c r="DO213" s="102"/>
      <c r="DP213" s="102"/>
      <c r="DQ213" s="102"/>
      <c r="DR213" s="102"/>
      <c r="DS213" s="102"/>
      <c r="DT213" s="102"/>
      <c r="DU213" s="102"/>
      <c r="DV213" s="102"/>
      <c r="DW213" s="102"/>
      <c r="DX213" s="102"/>
      <c r="DY213" s="102"/>
      <c r="DZ213" s="102"/>
      <c r="EA213" s="102"/>
      <c r="EB213" s="102"/>
      <c r="EC213" s="102"/>
      <c r="ED213" s="102"/>
      <c r="EE213" s="102"/>
      <c r="EF213" s="102"/>
      <c r="EG213" s="102"/>
      <c r="EH213" s="102"/>
      <c r="EI213" s="102"/>
      <c r="EJ213" s="102"/>
      <c r="EK213" s="102"/>
      <c r="EL213" s="102"/>
      <c r="EM213" s="102"/>
      <c r="EN213" s="102"/>
      <c r="EO213" s="102"/>
      <c r="EP213" s="102"/>
      <c r="EQ213" s="102"/>
      <c r="ER213" s="102"/>
      <c r="ES213" s="102"/>
      <c r="ET213" s="102"/>
      <c r="EU213" s="102"/>
      <c r="EV213" s="102"/>
      <c r="EW213" s="102"/>
      <c r="EX213" s="102"/>
      <c r="EY213" s="102"/>
      <c r="EZ213" s="102"/>
      <c r="FA213" s="102"/>
      <c r="FB213" s="102"/>
      <c r="FC213" s="102"/>
      <c r="FD213" s="102"/>
      <c r="FE213" s="102"/>
      <c r="FF213" s="102"/>
      <c r="FG213" s="102"/>
      <c r="FH213" s="102"/>
      <c r="FI213" s="102"/>
      <c r="FJ213" s="102"/>
      <c r="FK213" s="102"/>
      <c r="FL213" s="102"/>
      <c r="FM213" s="102"/>
      <c r="FN213" s="102"/>
      <c r="FO213" s="102"/>
      <c r="FP213" s="102"/>
      <c r="FQ213" s="102"/>
      <c r="FR213" s="102"/>
      <c r="FS213" s="102"/>
      <c r="FT213" s="102"/>
      <c r="FU213" s="102"/>
      <c r="FV213" s="102"/>
      <c r="FW213" s="102"/>
      <c r="FX213" s="102"/>
      <c r="FY213" s="102"/>
      <c r="FZ213" s="102"/>
      <c r="GA213" s="102"/>
      <c r="GB213" s="102"/>
      <c r="GC213" s="102"/>
      <c r="GD213" s="102"/>
      <c r="GE213" s="102"/>
      <c r="GF213" s="102"/>
      <c r="GG213" s="102"/>
      <c r="GH213" s="102"/>
      <c r="GI213" s="102"/>
      <c r="GJ213" s="102"/>
      <c r="GK213" s="102"/>
      <c r="GL213" s="102"/>
      <c r="GM213" s="102"/>
      <c r="GN213" s="102"/>
      <c r="GO213" s="102"/>
      <c r="GP213" s="102"/>
      <c r="GQ213" s="102"/>
      <c r="GR213" s="102"/>
      <c r="GS213" s="102"/>
      <c r="GT213" s="102"/>
      <c r="GU213" s="102"/>
      <c r="GV213" s="102"/>
      <c r="GW213" s="102"/>
      <c r="GX213" s="102"/>
      <c r="GY213" s="102"/>
      <c r="GZ213" s="102"/>
      <c r="HA213" s="102"/>
      <c r="HB213" s="102"/>
      <c r="HC213" s="102"/>
      <c r="HD213" s="102"/>
      <c r="HE213" s="102"/>
      <c r="HF213" s="102"/>
      <c r="HG213" s="102"/>
      <c r="HH213" s="102"/>
      <c r="HI213" s="102"/>
      <c r="HJ213" s="102"/>
      <c r="HK213" s="102"/>
      <c r="HL213" s="102"/>
      <c r="HM213" s="102"/>
      <c r="HN213" s="102"/>
      <c r="HO213" s="102"/>
      <c r="HP213" s="102"/>
      <c r="HQ213" s="102"/>
      <c r="HR213" s="102"/>
      <c r="HS213" s="102"/>
      <c r="HT213" s="102"/>
      <c r="HU213" s="102"/>
      <c r="HV213" s="102"/>
      <c r="HW213" s="102"/>
      <c r="HX213" s="102"/>
      <c r="HY213" s="102"/>
      <c r="HZ213" s="102"/>
      <c r="IA213" s="102"/>
      <c r="IB213" s="102"/>
      <c r="IC213" s="102"/>
      <c r="ID213" s="102"/>
      <c r="IE213" s="102"/>
      <c r="IF213" s="102"/>
      <c r="IG213" s="102"/>
      <c r="IH213" s="102"/>
      <c r="II213" s="102"/>
      <c r="IJ213" s="102"/>
      <c r="IK213" s="102"/>
      <c r="IL213" s="102"/>
      <c r="IM213" s="102"/>
      <c r="IN213" s="102"/>
      <c r="IO213" s="102"/>
      <c r="IP213" s="102"/>
      <c r="IQ213" s="102"/>
      <c r="IR213" s="102"/>
      <c r="IS213" s="102"/>
      <c r="IT213" s="102"/>
      <c r="IU213" s="102"/>
      <c r="IV213" s="102"/>
      <c r="IW213" s="102"/>
      <c r="IX213" s="102"/>
      <c r="IY213" s="102"/>
      <c r="IZ213" s="102"/>
      <c r="JA213" s="102"/>
      <c r="JB213" s="102"/>
      <c r="JC213" s="102"/>
      <c r="JD213" s="102"/>
      <c r="JE213" s="102"/>
      <c r="JF213" s="102"/>
      <c r="JG213" s="102"/>
      <c r="JH213" s="102"/>
      <c r="JI213" s="102"/>
      <c r="JJ213" s="102"/>
      <c r="JK213" s="102"/>
      <c r="JL213" s="102"/>
      <c r="JM213" s="102"/>
      <c r="JN213" s="102"/>
      <c r="JO213" s="102"/>
      <c r="JP213" s="102"/>
      <c r="JQ213" s="102"/>
      <c r="JR213" s="102"/>
      <c r="JS213" s="102"/>
      <c r="JT213" s="102"/>
      <c r="JU213" s="102"/>
      <c r="JV213" s="102"/>
      <c r="JW213" s="102"/>
      <c r="JX213" s="102"/>
      <c r="JY213" s="102"/>
      <c r="JZ213" s="102"/>
      <c r="KA213" s="102"/>
      <c r="KB213" s="102"/>
      <c r="KC213" s="102"/>
      <c r="KD213" s="102"/>
      <c r="KE213" s="102"/>
      <c r="KF213" s="102"/>
      <c r="KG213" s="102"/>
      <c r="KH213" s="102"/>
      <c r="KI213" s="102"/>
      <c r="KJ213" s="102"/>
      <c r="KK213" s="102"/>
      <c r="KL213" s="102"/>
      <c r="KM213" s="102"/>
      <c r="KN213" s="102"/>
      <c r="KO213" s="102"/>
      <c r="KP213" s="102"/>
      <c r="KQ213" s="102"/>
      <c r="KR213" s="102"/>
      <c r="KS213" s="102"/>
      <c r="KT213" s="102"/>
      <c r="KU213" s="102"/>
      <c r="KV213" s="102"/>
      <c r="KW213" s="102"/>
      <c r="KX213" s="102"/>
      <c r="KY213" s="102"/>
      <c r="KZ213" s="102"/>
      <c r="LA213" s="102"/>
      <c r="LB213" s="102"/>
      <c r="LC213" s="102"/>
      <c r="LD213" s="102"/>
      <c r="LE213" s="102"/>
      <c r="LF213" s="102"/>
      <c r="LG213" s="102"/>
      <c r="LH213" s="102"/>
      <c r="LI213" s="102"/>
      <c r="LJ213" s="102"/>
      <c r="LK213" s="102"/>
      <c r="LL213" s="102"/>
      <c r="LM213" s="102"/>
      <c r="LN213" s="102"/>
      <c r="LO213" s="102"/>
      <c r="LP213" s="102"/>
      <c r="LQ213" s="102"/>
      <c r="LR213" s="102"/>
      <c r="LS213" s="102"/>
      <c r="LT213" s="102"/>
      <c r="LU213" s="102"/>
      <c r="LV213" s="102"/>
      <c r="LW213" s="102"/>
      <c r="LX213" s="102"/>
      <c r="LY213" s="102"/>
      <c r="LZ213" s="102"/>
      <c r="MA213" s="102"/>
      <c r="MB213" s="102"/>
      <c r="MC213" s="102"/>
      <c r="MD213" s="102"/>
      <c r="ME213" s="102"/>
      <c r="MF213" s="102"/>
      <c r="MG213" s="102"/>
      <c r="MH213" s="102"/>
      <c r="MI213" s="102"/>
      <c r="MJ213" s="102"/>
      <c r="MK213" s="102"/>
      <c r="ML213" s="102"/>
      <c r="MM213" s="102"/>
      <c r="MN213" s="102"/>
      <c r="MO213" s="102"/>
      <c r="MP213" s="102"/>
      <c r="MQ213" s="102"/>
      <c r="MR213" s="102"/>
      <c r="MS213" s="102"/>
      <c r="MT213" s="102"/>
      <c r="MU213" s="102"/>
      <c r="MV213" s="102"/>
      <c r="MW213" s="102"/>
      <c r="MX213" s="102"/>
      <c r="MY213" s="102"/>
      <c r="MZ213" s="102"/>
      <c r="NA213" s="102"/>
      <c r="NB213" s="102"/>
      <c r="NC213" s="102"/>
      <c r="ND213" s="102"/>
      <c r="NE213" s="102"/>
      <c r="NF213" s="102"/>
      <c r="NG213" s="102"/>
      <c r="NH213" s="102"/>
      <c r="NI213" s="102"/>
      <c r="NJ213" s="102"/>
      <c r="NK213" s="102"/>
      <c r="NL213" s="102"/>
      <c r="NM213" s="102"/>
      <c r="NN213" s="102"/>
      <c r="NO213" s="102"/>
      <c r="NP213" s="102"/>
      <c r="NQ213" s="102"/>
      <c r="NR213" s="102"/>
      <c r="NS213" s="102"/>
      <c r="NT213" s="102"/>
      <c r="NU213" s="102"/>
      <c r="NV213" s="102"/>
      <c r="NW213" s="102"/>
      <c r="NX213" s="102"/>
      <c r="NY213" s="102"/>
      <c r="NZ213" s="102"/>
      <c r="OA213" s="102"/>
      <c r="OB213" s="102"/>
      <c r="OC213" s="102"/>
      <c r="OD213" s="102"/>
      <c r="OE213" s="102"/>
      <c r="OF213" s="102"/>
      <c r="OG213" s="102"/>
      <c r="OH213" s="102"/>
      <c r="OI213" s="102"/>
      <c r="OJ213" s="102"/>
      <c r="OK213" s="102"/>
      <c r="OL213" s="102"/>
      <c r="OM213" s="102"/>
      <c r="ON213" s="102"/>
      <c r="OO213" s="102"/>
      <c r="OP213" s="102"/>
      <c r="OQ213" s="102"/>
      <c r="OR213" s="102"/>
      <c r="OS213" s="102"/>
      <c r="OT213" s="102"/>
      <c r="OU213" s="102"/>
      <c r="OV213" s="102"/>
      <c r="OW213" s="102"/>
      <c r="OX213" s="102"/>
      <c r="OY213" s="102"/>
      <c r="OZ213" s="102"/>
      <c r="PA213" s="102"/>
      <c r="PB213" s="102"/>
      <c r="PC213" s="102"/>
      <c r="PD213" s="102"/>
      <c r="PE213" s="102"/>
      <c r="PF213" s="102"/>
      <c r="PG213" s="102"/>
      <c r="PH213" s="102"/>
      <c r="PI213" s="102"/>
      <c r="PJ213" s="102"/>
      <c r="PK213" s="102"/>
      <c r="PL213" s="102"/>
      <c r="PM213" s="102"/>
      <c r="PN213" s="102"/>
      <c r="PO213" s="102"/>
      <c r="PP213" s="102"/>
      <c r="PQ213" s="102"/>
      <c r="PR213" s="102"/>
      <c r="PS213" s="102"/>
      <c r="PT213" s="102"/>
      <c r="PU213" s="102"/>
      <c r="PV213" s="102"/>
      <c r="PW213" s="102"/>
      <c r="PX213" s="102"/>
      <c r="PY213" s="102"/>
      <c r="PZ213" s="102"/>
      <c r="QA213" s="102"/>
      <c r="QB213" s="102"/>
      <c r="QC213" s="102"/>
      <c r="QD213" s="102"/>
      <c r="QE213" s="102"/>
      <c r="QF213" s="102"/>
      <c r="QG213" s="102"/>
      <c r="QH213" s="102"/>
      <c r="QI213" s="102"/>
      <c r="QJ213" s="102"/>
      <c r="QK213" s="102"/>
      <c r="QL213" s="102"/>
      <c r="QM213" s="102"/>
      <c r="QN213" s="102"/>
      <c r="QO213" s="102"/>
      <c r="QP213" s="102"/>
      <c r="QQ213" s="102"/>
      <c r="QR213" s="102"/>
      <c r="QS213" s="102"/>
      <c r="QT213" s="102"/>
      <c r="QU213" s="102"/>
      <c r="QV213" s="102"/>
      <c r="QW213" s="102"/>
      <c r="QX213" s="102"/>
      <c r="QY213" s="102"/>
      <c r="QZ213" s="102"/>
      <c r="RA213" s="102"/>
      <c r="RB213" s="102"/>
      <c r="RC213" s="102"/>
      <c r="RD213" s="102"/>
      <c r="RE213" s="102"/>
      <c r="RF213" s="102"/>
      <c r="RG213" s="102"/>
      <c r="RH213" s="102"/>
      <c r="RI213" s="102"/>
      <c r="RJ213" s="102"/>
      <c r="RK213" s="102"/>
      <c r="RL213" s="102"/>
      <c r="RM213" s="102"/>
      <c r="RN213" s="102"/>
      <c r="RO213" s="102"/>
      <c r="RP213" s="102"/>
      <c r="RQ213" s="102"/>
      <c r="RR213" s="102"/>
      <c r="RS213" s="102"/>
      <c r="RT213" s="102"/>
      <c r="RU213" s="102"/>
      <c r="RV213" s="102"/>
      <c r="RW213" s="102"/>
      <c r="RX213" s="102"/>
      <c r="RY213" s="102"/>
      <c r="RZ213" s="102"/>
      <c r="SA213" s="102"/>
      <c r="SB213" s="102"/>
      <c r="SC213" s="102"/>
      <c r="SD213" s="102"/>
      <c r="SE213" s="102"/>
      <c r="SF213" s="102"/>
      <c r="SG213" s="102"/>
      <c r="SH213" s="102"/>
      <c r="SI213" s="102"/>
      <c r="SJ213" s="102"/>
      <c r="SK213" s="102"/>
      <c r="SL213" s="102"/>
      <c r="SM213" s="102"/>
      <c r="SN213" s="102"/>
      <c r="SO213" s="102"/>
      <c r="SP213" s="102"/>
      <c r="SQ213" s="102"/>
      <c r="SR213" s="102"/>
      <c r="SS213" s="102"/>
      <c r="ST213" s="102"/>
      <c r="SU213" s="102"/>
      <c r="SV213" s="102"/>
      <c r="SW213" s="102"/>
      <c r="SX213" s="102"/>
      <c r="SY213" s="102"/>
      <c r="SZ213" s="102"/>
      <c r="TA213" s="102"/>
      <c r="TB213" s="102"/>
      <c r="TC213" s="102"/>
      <c r="TD213" s="102"/>
      <c r="TE213" s="102"/>
      <c r="TF213" s="102"/>
      <c r="TG213" s="102"/>
      <c r="TH213" s="102"/>
      <c r="TI213" s="102"/>
      <c r="TJ213" s="102"/>
      <c r="TK213" s="102"/>
      <c r="TL213" s="102"/>
      <c r="TM213" s="102"/>
      <c r="TN213" s="102"/>
      <c r="TO213" s="102"/>
      <c r="TP213" s="102"/>
      <c r="TQ213" s="102"/>
      <c r="TR213" s="102"/>
      <c r="TS213" s="102"/>
      <c r="TT213" s="102"/>
      <c r="TU213" s="102"/>
      <c r="TV213" s="102"/>
      <c r="TW213" s="102"/>
      <c r="TX213" s="102"/>
      <c r="TY213" s="102"/>
      <c r="TZ213" s="102"/>
      <c r="UA213" s="102"/>
      <c r="UB213" s="102"/>
      <c r="UC213" s="102"/>
      <c r="UD213" s="102"/>
      <c r="UE213" s="102"/>
      <c r="UF213" s="102"/>
      <c r="UG213" s="102"/>
      <c r="UH213" s="102"/>
      <c r="UI213" s="102"/>
      <c r="UJ213" s="102"/>
      <c r="UK213" s="102"/>
      <c r="UL213" s="102"/>
      <c r="UM213" s="102"/>
      <c r="UN213" s="102"/>
      <c r="UO213" s="102"/>
      <c r="UP213" s="102"/>
      <c r="UQ213" s="102"/>
      <c r="UR213" s="102"/>
      <c r="US213" s="102"/>
      <c r="UT213" s="102"/>
      <c r="UU213" s="102"/>
      <c r="UV213" s="102"/>
      <c r="UW213" s="102"/>
      <c r="UX213" s="102"/>
      <c r="UY213" s="102"/>
      <c r="UZ213" s="102"/>
      <c r="VA213" s="102"/>
      <c r="VB213" s="102"/>
      <c r="VC213" s="102"/>
      <c r="VD213" s="102"/>
      <c r="VE213" s="102"/>
      <c r="VF213" s="102"/>
      <c r="VG213" s="102"/>
      <c r="VH213" s="102"/>
      <c r="VI213" s="102"/>
      <c r="VJ213" s="102"/>
      <c r="VK213" s="102"/>
      <c r="VL213" s="102"/>
      <c r="VM213" s="102"/>
      <c r="VN213" s="102"/>
      <c r="VO213" s="102"/>
      <c r="VP213" s="102"/>
      <c r="VQ213" s="102"/>
      <c r="VR213" s="102"/>
      <c r="VS213" s="102"/>
      <c r="VT213" s="102"/>
      <c r="VU213" s="102"/>
      <c r="VV213" s="102"/>
      <c r="VW213" s="102"/>
      <c r="VX213" s="102"/>
      <c r="VY213" s="102"/>
      <c r="VZ213" s="102"/>
      <c r="WA213" s="102"/>
      <c r="WB213" s="102"/>
      <c r="WC213" s="102"/>
      <c r="WD213" s="102"/>
      <c r="WE213" s="102"/>
      <c r="WF213" s="102"/>
      <c r="WG213" s="102"/>
      <c r="WH213" s="102"/>
      <c r="WI213" s="102"/>
      <c r="WJ213" s="102"/>
      <c r="WK213" s="102"/>
      <c r="WL213" s="102"/>
      <c r="WM213" s="102"/>
      <c r="WN213" s="102"/>
      <c r="WO213" s="102"/>
      <c r="WP213" s="102"/>
      <c r="WQ213" s="102"/>
      <c r="WR213" s="102"/>
      <c r="WS213" s="102"/>
      <c r="WT213" s="102"/>
      <c r="WU213" s="102"/>
      <c r="WV213" s="102"/>
      <c r="WW213" s="102"/>
      <c r="WX213" s="102"/>
      <c r="WY213" s="102"/>
      <c r="WZ213" s="102"/>
      <c r="XA213" s="102"/>
      <c r="XB213" s="102"/>
      <c r="XC213" s="102"/>
      <c r="XD213" s="102"/>
      <c r="XE213" s="102"/>
      <c r="XF213" s="102"/>
      <c r="XG213" s="102"/>
      <c r="XH213" s="102"/>
      <c r="XI213" s="102"/>
      <c r="XJ213" s="102"/>
      <c r="XK213" s="102"/>
      <c r="XL213" s="102"/>
      <c r="XM213" s="102"/>
      <c r="XN213" s="102"/>
      <c r="XO213" s="102"/>
      <c r="XP213" s="102"/>
      <c r="XQ213" s="102"/>
      <c r="XR213" s="102"/>
      <c r="XS213" s="102"/>
      <c r="XT213" s="102"/>
      <c r="XU213" s="102"/>
      <c r="XV213" s="102"/>
      <c r="XW213" s="102"/>
      <c r="XX213" s="102"/>
      <c r="XY213" s="102"/>
      <c r="XZ213" s="102"/>
      <c r="YA213" s="102"/>
      <c r="YB213" s="102"/>
      <c r="YC213" s="102"/>
      <c r="YD213" s="102"/>
      <c r="YE213" s="102"/>
      <c r="YF213" s="102"/>
      <c r="YG213" s="102"/>
      <c r="YH213" s="102"/>
      <c r="YI213" s="102"/>
      <c r="YJ213" s="102"/>
      <c r="YK213" s="102"/>
      <c r="YL213" s="102"/>
      <c r="YM213" s="102"/>
      <c r="YN213" s="102"/>
      <c r="YO213" s="102"/>
      <c r="YP213" s="102"/>
      <c r="YQ213" s="102"/>
      <c r="YR213" s="102"/>
      <c r="YS213" s="102"/>
      <c r="YT213" s="102"/>
      <c r="YU213" s="102"/>
      <c r="YV213" s="102"/>
      <c r="YW213" s="102"/>
      <c r="YX213" s="102"/>
      <c r="YY213" s="102"/>
      <c r="YZ213" s="102"/>
      <c r="ZA213" s="102"/>
      <c r="ZB213" s="102"/>
      <c r="ZC213" s="102"/>
      <c r="ZD213" s="102"/>
      <c r="ZE213" s="102"/>
      <c r="ZF213" s="102"/>
      <c r="ZG213" s="102"/>
      <c r="ZH213" s="102"/>
      <c r="ZI213" s="102"/>
      <c r="ZJ213" s="102"/>
      <c r="ZK213" s="102"/>
      <c r="ZL213" s="102"/>
      <c r="ZM213" s="102"/>
      <c r="ZN213" s="102"/>
      <c r="ZO213" s="102"/>
      <c r="ZP213" s="102"/>
      <c r="ZQ213" s="102"/>
      <c r="ZR213" s="102"/>
      <c r="ZS213" s="102"/>
      <c r="ZT213" s="102"/>
      <c r="ZU213" s="102"/>
      <c r="ZV213" s="102"/>
      <c r="ZW213" s="102"/>
      <c r="ZX213" s="102"/>
      <c r="ZY213" s="102"/>
      <c r="ZZ213" s="102"/>
      <c r="AAA213" s="102"/>
      <c r="AAB213" s="102"/>
      <c r="AAC213" s="102"/>
      <c r="AAD213" s="102"/>
      <c r="AAE213" s="102"/>
      <c r="AAF213" s="102"/>
      <c r="AAG213" s="102"/>
      <c r="AAH213" s="102"/>
      <c r="AAI213" s="102"/>
      <c r="AAJ213" s="102"/>
      <c r="AAK213" s="102"/>
      <c r="AAL213" s="102"/>
      <c r="AAM213" s="102"/>
      <c r="AAN213" s="102"/>
      <c r="AAO213" s="102"/>
      <c r="AAP213" s="102"/>
      <c r="AAQ213" s="102"/>
      <c r="AAR213" s="102"/>
      <c r="AAS213" s="102"/>
      <c r="AAT213" s="102"/>
      <c r="AAU213" s="102"/>
      <c r="AAV213" s="102"/>
      <c r="AAW213" s="102"/>
      <c r="AAX213" s="102"/>
      <c r="AAY213" s="102"/>
      <c r="AAZ213" s="102"/>
      <c r="ABA213" s="102"/>
      <c r="ABB213" s="102"/>
      <c r="ABC213" s="102"/>
      <c r="ABD213" s="102"/>
      <c r="ABE213" s="102"/>
      <c r="ABF213" s="102"/>
      <c r="ABG213" s="102"/>
      <c r="ABH213" s="102"/>
      <c r="ABI213" s="102"/>
      <c r="ABJ213" s="102"/>
      <c r="ABK213" s="102"/>
      <c r="ABL213" s="102"/>
      <c r="ABM213" s="102"/>
      <c r="ABN213" s="102"/>
      <c r="ABO213" s="102"/>
      <c r="ABP213" s="102"/>
      <c r="ABQ213" s="102"/>
      <c r="ABR213" s="102"/>
      <c r="ABS213" s="102"/>
      <c r="ABT213" s="102"/>
      <c r="ABU213" s="102"/>
      <c r="ABV213" s="102"/>
      <c r="ABW213" s="102"/>
      <c r="ABX213" s="102"/>
      <c r="ABY213" s="102"/>
      <c r="ABZ213" s="102"/>
      <c r="ACA213" s="102"/>
      <c r="ACB213" s="102"/>
      <c r="ACC213" s="102"/>
      <c r="ACD213" s="102"/>
      <c r="ACE213" s="102"/>
      <c r="ACF213" s="102"/>
      <c r="ACG213" s="102"/>
      <c r="ACH213" s="102"/>
      <c r="ACI213" s="102"/>
      <c r="ACJ213" s="102"/>
      <c r="ACK213" s="102"/>
      <c r="ACL213" s="102"/>
      <c r="ACM213" s="102"/>
      <c r="ACN213" s="102"/>
      <c r="ACO213" s="102"/>
      <c r="ACP213" s="102"/>
      <c r="ACQ213" s="102"/>
      <c r="ACR213" s="102"/>
      <c r="ACS213" s="102"/>
      <c r="ACT213" s="102"/>
      <c r="ACU213" s="102"/>
      <c r="ACV213" s="102"/>
      <c r="ACW213" s="102"/>
      <c r="ACX213" s="102"/>
      <c r="ACY213" s="102"/>
      <c r="ACZ213" s="102"/>
      <c r="ADA213" s="102"/>
      <c r="ADB213" s="102"/>
      <c r="ADC213" s="102"/>
      <c r="ADD213" s="102"/>
      <c r="ADE213" s="102"/>
      <c r="ADF213" s="102"/>
      <c r="ADG213" s="102"/>
      <c r="ADH213" s="102"/>
      <c r="ADI213" s="102"/>
      <c r="ADJ213" s="102"/>
      <c r="ADK213" s="102"/>
      <c r="ADL213" s="102"/>
      <c r="ADM213" s="102"/>
      <c r="ADN213" s="102"/>
      <c r="ADO213" s="102"/>
      <c r="ADP213" s="102"/>
      <c r="ADQ213" s="102"/>
      <c r="ADR213" s="102"/>
      <c r="ADS213" s="102"/>
      <c r="ADT213" s="102"/>
      <c r="ADU213" s="102"/>
      <c r="ADV213" s="102"/>
      <c r="ADW213" s="102"/>
      <c r="ADX213" s="102"/>
      <c r="ADY213" s="102"/>
      <c r="ADZ213" s="102"/>
      <c r="AEA213" s="102"/>
      <c r="AEB213" s="102"/>
      <c r="AEC213" s="102"/>
      <c r="AED213" s="102"/>
      <c r="AEE213" s="102"/>
      <c r="AEF213" s="102"/>
      <c r="AEG213" s="102"/>
      <c r="AEH213" s="102"/>
      <c r="AEI213" s="102"/>
      <c r="AEJ213" s="102"/>
      <c r="AEK213" s="102"/>
      <c r="AEL213" s="102"/>
      <c r="AEM213" s="102"/>
      <c r="AEN213" s="102"/>
      <c r="AEO213" s="102"/>
      <c r="AEP213" s="102"/>
      <c r="AEQ213" s="102"/>
      <c r="AER213" s="102"/>
      <c r="AES213" s="102"/>
      <c r="AET213" s="102"/>
      <c r="AEU213" s="102"/>
      <c r="AEV213" s="102"/>
      <c r="AEW213" s="102"/>
      <c r="AEX213" s="102"/>
      <c r="AEY213" s="102"/>
      <c r="AEZ213" s="102"/>
      <c r="AFA213" s="102"/>
      <c r="AFB213" s="102"/>
      <c r="AFC213" s="102"/>
      <c r="AFD213" s="102"/>
      <c r="AFE213" s="102"/>
      <c r="AFF213" s="102"/>
      <c r="AFG213" s="102"/>
      <c r="AFH213" s="102"/>
      <c r="AFI213" s="102"/>
      <c r="AFJ213" s="102"/>
      <c r="AFK213" s="102"/>
      <c r="AFL213" s="102"/>
      <c r="AFM213" s="102"/>
      <c r="AFN213" s="102"/>
      <c r="AFO213" s="102"/>
      <c r="AFP213" s="102"/>
      <c r="AFQ213" s="102"/>
      <c r="AFR213" s="102"/>
      <c r="AFS213" s="102"/>
      <c r="AFT213" s="102"/>
      <c r="AFU213" s="102"/>
      <c r="AFV213" s="102"/>
      <c r="AFW213" s="102"/>
      <c r="AFX213" s="102"/>
      <c r="AFY213" s="102"/>
      <c r="AFZ213" s="102"/>
      <c r="AGA213" s="102"/>
      <c r="AGB213" s="102"/>
      <c r="AGC213" s="102"/>
      <c r="AGD213" s="102"/>
      <c r="AGE213" s="102"/>
      <c r="AGF213" s="102"/>
      <c r="AGG213" s="102"/>
      <c r="AGH213" s="102"/>
      <c r="AGI213" s="102"/>
      <c r="AGJ213" s="102"/>
      <c r="AGK213" s="102"/>
      <c r="AGL213" s="102"/>
      <c r="AGM213" s="102"/>
      <c r="AGN213" s="102"/>
      <c r="AGO213" s="102"/>
      <c r="AGP213" s="102"/>
      <c r="AGQ213" s="102"/>
      <c r="AGR213" s="102"/>
      <c r="AGS213" s="102"/>
      <c r="AGT213" s="102"/>
      <c r="AGU213" s="102"/>
      <c r="AGV213" s="102"/>
      <c r="AGW213" s="102"/>
      <c r="AGX213" s="102"/>
      <c r="AGY213" s="102"/>
      <c r="AGZ213" s="102"/>
      <c r="AHA213" s="102"/>
      <c r="AHB213" s="102"/>
      <c r="AHC213" s="102"/>
      <c r="AHD213" s="102"/>
      <c r="AHE213" s="102"/>
      <c r="AHF213" s="102"/>
      <c r="AHG213" s="102"/>
      <c r="AHH213" s="102"/>
      <c r="AHI213" s="102"/>
      <c r="AHJ213" s="102"/>
      <c r="AHK213" s="102"/>
      <c r="AHL213" s="102"/>
      <c r="AHM213" s="102"/>
      <c r="AHN213" s="102"/>
      <c r="AHO213" s="102"/>
      <c r="AHP213" s="102"/>
      <c r="AHQ213" s="102"/>
      <c r="AHR213" s="102"/>
      <c r="AHS213" s="102"/>
      <c r="AHT213" s="102"/>
      <c r="AHU213" s="102"/>
      <c r="AHV213" s="102"/>
      <c r="AHW213" s="102"/>
      <c r="AHX213" s="102"/>
      <c r="AHY213" s="102"/>
      <c r="AHZ213" s="102"/>
      <c r="AIA213" s="102"/>
      <c r="AIB213" s="102"/>
      <c r="AIC213" s="102"/>
      <c r="AID213" s="102"/>
      <c r="AIE213" s="102"/>
      <c r="AIF213" s="102"/>
      <c r="AIG213" s="102"/>
      <c r="AIH213" s="102"/>
      <c r="AII213" s="102"/>
      <c r="AIJ213" s="102"/>
      <c r="AIK213" s="102"/>
      <c r="AIL213" s="102"/>
      <c r="AIM213" s="102"/>
      <c r="AIN213" s="102"/>
      <c r="AIO213" s="102"/>
      <c r="AIP213" s="102"/>
      <c r="AIQ213" s="102"/>
      <c r="AIR213" s="102"/>
      <c r="AIS213" s="102"/>
      <c r="AIT213" s="102"/>
      <c r="AIU213" s="102"/>
      <c r="AIV213" s="102"/>
      <c r="AIW213" s="102"/>
      <c r="AIX213" s="102"/>
      <c r="AIY213" s="102"/>
      <c r="AIZ213" s="102"/>
      <c r="AJA213" s="102"/>
      <c r="AJB213" s="102"/>
      <c r="AJC213" s="102"/>
      <c r="AJD213" s="102"/>
      <c r="AJE213" s="102"/>
      <c r="AJF213" s="102"/>
      <c r="AJG213" s="102"/>
      <c r="AJH213" s="102"/>
      <c r="AJI213" s="102"/>
      <c r="AJJ213" s="102"/>
      <c r="AJK213" s="102"/>
      <c r="AJL213" s="102"/>
      <c r="AJM213" s="102"/>
      <c r="AJN213" s="102"/>
      <c r="AJO213" s="102"/>
      <c r="AJP213" s="102"/>
      <c r="AJQ213" s="102"/>
      <c r="AJR213" s="102"/>
      <c r="AJS213" s="102"/>
      <c r="AJT213" s="102"/>
      <c r="AJU213" s="102"/>
      <c r="AJV213" s="102"/>
      <c r="AJW213" s="102"/>
      <c r="AJX213" s="102"/>
      <c r="AJY213" s="102"/>
      <c r="AJZ213" s="102"/>
      <c r="AKA213" s="102"/>
      <c r="AKB213" s="102"/>
      <c r="AKC213" s="102"/>
      <c r="AKD213" s="102"/>
      <c r="AKE213" s="102"/>
      <c r="AKF213" s="102"/>
      <c r="AKG213" s="102"/>
      <c r="AKH213" s="102"/>
      <c r="AKI213" s="102"/>
      <c r="AKJ213" s="102"/>
      <c r="AKK213" s="102"/>
      <c r="AKL213" s="102"/>
      <c r="AKM213" s="102"/>
      <c r="AKN213" s="102"/>
      <c r="AKO213" s="102"/>
      <c r="AKP213" s="102"/>
      <c r="AKQ213" s="102"/>
      <c r="AKR213" s="102"/>
      <c r="AKS213" s="102"/>
      <c r="AKT213" s="102"/>
      <c r="AKU213" s="102"/>
      <c r="AKV213" s="102"/>
      <c r="AKW213" s="102"/>
      <c r="AKX213" s="102"/>
      <c r="AKY213" s="102"/>
      <c r="AKZ213" s="102"/>
      <c r="ALA213" s="102"/>
      <c r="ALB213" s="102"/>
      <c r="ALC213" s="102"/>
      <c r="ALD213" s="102"/>
      <c r="ALE213" s="102"/>
      <c r="ALF213" s="102"/>
      <c r="ALG213" s="102"/>
      <c r="ALH213" s="102"/>
      <c r="ALI213" s="102"/>
      <c r="ALJ213" s="102"/>
      <c r="ALK213" s="102"/>
      <c r="ALL213" s="102"/>
      <c r="ALM213" s="102"/>
      <c r="ALN213" s="102"/>
      <c r="ALO213" s="102"/>
      <c r="ALP213" s="102"/>
      <c r="ALQ213" s="102"/>
      <c r="ALR213" s="102"/>
      <c r="ALS213" s="102"/>
      <c r="ALT213" s="102"/>
      <c r="ALU213" s="102"/>
      <c r="ALV213" s="102"/>
      <c r="ALW213" s="102"/>
      <c r="ALX213" s="102"/>
      <c r="ALY213" s="102"/>
      <c r="ALZ213" s="102"/>
      <c r="AMA213" s="102"/>
      <c r="AMB213" s="102"/>
      <c r="AMC213" s="102"/>
      <c r="AMD213" s="102"/>
      <c r="AME213" s="102"/>
      <c r="AMF213" s="102"/>
      <c r="AMG213" s="102"/>
      <c r="AMH213" s="102"/>
      <c r="AMI213" s="102"/>
      <c r="AMJ213" s="102"/>
      <c r="AMK213" s="102"/>
      <c r="AML213" s="102"/>
      <c r="AMM213" s="102"/>
      <c r="AMN213" s="102"/>
      <c r="AMO213" s="102"/>
      <c r="AMP213" s="102"/>
      <c r="AMQ213" s="102"/>
      <c r="AMR213" s="102"/>
      <c r="AMS213" s="102"/>
      <c r="AMT213" s="102"/>
      <c r="AMU213" s="102"/>
      <c r="AMV213" s="102"/>
      <c r="AMW213" s="102"/>
      <c r="AMX213" s="102"/>
      <c r="AMY213" s="102"/>
      <c r="AMZ213" s="102"/>
      <c r="ANA213" s="102"/>
      <c r="ANB213" s="102"/>
      <c r="ANC213" s="102"/>
      <c r="AND213" s="102"/>
      <c r="ANE213" s="102"/>
      <c r="ANF213" s="102"/>
      <c r="ANG213" s="102"/>
      <c r="ANH213" s="102"/>
      <c r="ANI213" s="102"/>
      <c r="ANJ213" s="102"/>
      <c r="ANK213" s="102"/>
      <c r="ANL213" s="102"/>
      <c r="ANM213" s="102"/>
      <c r="ANN213" s="102"/>
      <c r="ANO213" s="102"/>
      <c r="ANP213" s="102"/>
      <c r="ANQ213" s="102"/>
      <c r="ANR213" s="102"/>
      <c r="ANS213" s="102"/>
      <c r="ANT213" s="102"/>
      <c r="ANU213" s="102"/>
      <c r="ANV213" s="102"/>
      <c r="ANW213" s="102"/>
      <c r="ANX213" s="102"/>
      <c r="ANY213" s="102"/>
      <c r="ANZ213" s="102"/>
      <c r="AOA213" s="102"/>
      <c r="AOB213" s="102"/>
      <c r="AOC213" s="102"/>
      <c r="AOD213" s="102"/>
      <c r="AOE213" s="102"/>
      <c r="AOF213" s="102"/>
      <c r="AOG213" s="102"/>
      <c r="AOH213" s="102"/>
      <c r="AOI213" s="102"/>
      <c r="AOJ213" s="102"/>
      <c r="AOK213" s="102"/>
      <c r="AOL213" s="102"/>
      <c r="AOM213" s="102"/>
      <c r="AON213" s="102"/>
      <c r="AOO213" s="102"/>
      <c r="AOP213" s="102"/>
      <c r="AOQ213" s="102"/>
      <c r="AOR213" s="102"/>
      <c r="AOS213" s="102"/>
      <c r="AOT213" s="102"/>
      <c r="AOU213" s="102"/>
      <c r="AOV213" s="102"/>
      <c r="AOW213" s="102"/>
      <c r="AOX213" s="102"/>
      <c r="AOY213" s="102"/>
      <c r="AOZ213" s="102"/>
      <c r="APA213" s="102"/>
      <c r="APB213" s="102"/>
      <c r="APC213" s="102"/>
      <c r="APD213" s="102"/>
      <c r="APE213" s="102"/>
      <c r="APF213" s="102"/>
      <c r="APG213" s="102"/>
      <c r="APH213" s="102"/>
      <c r="API213" s="102"/>
      <c r="APJ213" s="102"/>
      <c r="APK213" s="102"/>
      <c r="APL213" s="102"/>
      <c r="APM213" s="102"/>
      <c r="APN213" s="102"/>
      <c r="APO213" s="102"/>
      <c r="APP213" s="102"/>
      <c r="APQ213" s="102"/>
      <c r="APR213" s="102"/>
      <c r="APS213" s="102"/>
      <c r="APT213" s="102"/>
      <c r="APU213" s="102"/>
      <c r="APV213" s="102"/>
      <c r="APW213" s="102"/>
      <c r="APX213" s="102"/>
      <c r="APY213" s="102"/>
      <c r="APZ213" s="102"/>
      <c r="AQA213" s="102"/>
      <c r="AQB213" s="102"/>
      <c r="AQC213" s="102"/>
      <c r="AQD213" s="102"/>
      <c r="AQE213" s="102"/>
      <c r="AQF213" s="102"/>
      <c r="AQG213" s="102"/>
      <c r="AQH213" s="102"/>
      <c r="AQI213" s="102"/>
      <c r="AQJ213" s="102"/>
      <c r="AQK213" s="102"/>
      <c r="AQL213" s="102"/>
      <c r="AQM213" s="102"/>
      <c r="AQN213" s="102"/>
      <c r="AQO213" s="102"/>
      <c r="AQP213" s="102"/>
      <c r="AQQ213" s="102"/>
      <c r="AQR213" s="102"/>
      <c r="AQS213" s="102"/>
      <c r="AQT213" s="102"/>
      <c r="AQU213" s="102"/>
      <c r="AQV213" s="102"/>
      <c r="AQW213" s="102"/>
      <c r="AQX213" s="102"/>
      <c r="AQY213" s="102"/>
      <c r="AQZ213" s="102"/>
      <c r="ARA213" s="102"/>
      <c r="ARB213" s="102"/>
      <c r="ARC213" s="102"/>
      <c r="ARD213" s="102"/>
      <c r="ARE213" s="102"/>
      <c r="ARF213" s="102"/>
      <c r="ARG213" s="102"/>
      <c r="ARH213" s="102"/>
      <c r="ARI213" s="102"/>
      <c r="ARJ213" s="102"/>
      <c r="ARK213" s="102"/>
      <c r="ARL213" s="102"/>
      <c r="ARM213" s="102"/>
      <c r="ARN213" s="102"/>
      <c r="ARO213" s="102"/>
      <c r="ARP213" s="102"/>
      <c r="ARQ213" s="102"/>
      <c r="ARR213" s="102"/>
      <c r="ARS213" s="102"/>
      <c r="ART213" s="102"/>
      <c r="ARU213" s="102"/>
      <c r="ARV213" s="102"/>
      <c r="ARW213" s="102"/>
      <c r="ARX213" s="102"/>
      <c r="ARY213" s="102"/>
      <c r="ARZ213" s="102"/>
      <c r="ASA213" s="102"/>
      <c r="ASB213" s="102"/>
      <c r="ASC213" s="102"/>
      <c r="ASD213" s="102"/>
      <c r="ASE213" s="102"/>
      <c r="ASF213" s="102"/>
      <c r="ASG213" s="102"/>
      <c r="ASH213" s="102"/>
      <c r="ASI213" s="102"/>
      <c r="ASJ213" s="102"/>
      <c r="ASK213" s="102"/>
      <c r="ASL213" s="102"/>
      <c r="ASM213" s="102"/>
      <c r="ASN213" s="102"/>
      <c r="ASO213" s="102"/>
      <c r="ASP213" s="102"/>
      <c r="ASQ213" s="102"/>
      <c r="ASR213" s="102"/>
      <c r="ASS213" s="102"/>
      <c r="AST213" s="102"/>
      <c r="ASU213" s="102"/>
      <c r="ASV213" s="102"/>
      <c r="ASW213" s="102"/>
      <c r="ASX213" s="102"/>
      <c r="ASY213" s="102"/>
      <c r="ASZ213" s="102"/>
      <c r="ATA213" s="102"/>
      <c r="ATB213" s="102"/>
      <c r="ATC213" s="102"/>
      <c r="ATD213" s="102"/>
      <c r="ATE213" s="102"/>
      <c r="ATF213" s="102"/>
      <c r="ATG213" s="102"/>
      <c r="ATH213" s="102"/>
      <c r="ATI213" s="102"/>
      <c r="ATJ213" s="102"/>
      <c r="ATK213" s="102"/>
      <c r="ATL213" s="102"/>
      <c r="ATM213" s="102"/>
      <c r="ATN213" s="102"/>
      <c r="ATO213" s="102"/>
      <c r="ATP213" s="102"/>
      <c r="ATQ213" s="102"/>
      <c r="ATR213" s="102"/>
      <c r="ATS213" s="102"/>
      <c r="ATT213" s="102"/>
      <c r="ATU213" s="102"/>
      <c r="ATV213" s="102"/>
      <c r="ATW213" s="102"/>
      <c r="ATX213" s="102"/>
      <c r="ATY213" s="102"/>
      <c r="ATZ213" s="102"/>
      <c r="AUA213" s="102"/>
      <c r="AUB213" s="102"/>
      <c r="AUC213" s="102"/>
      <c r="AUD213" s="102"/>
      <c r="AUE213" s="102"/>
      <c r="AUF213" s="102"/>
      <c r="AUG213" s="102"/>
      <c r="AUH213" s="102"/>
      <c r="AUI213" s="102"/>
      <c r="AUJ213" s="102"/>
      <c r="AUK213" s="102"/>
      <c r="AUL213" s="102"/>
      <c r="AUM213" s="102"/>
      <c r="AUN213" s="102"/>
      <c r="AUO213" s="102"/>
      <c r="AUP213" s="102"/>
      <c r="AUQ213" s="102"/>
      <c r="AUR213" s="102"/>
      <c r="AUS213" s="102"/>
      <c r="AUT213" s="102"/>
      <c r="AUU213" s="102"/>
      <c r="AUV213" s="102"/>
      <c r="AUW213" s="102"/>
      <c r="AUX213" s="102"/>
      <c r="AUY213" s="102"/>
      <c r="AUZ213" s="102"/>
      <c r="AVA213" s="102"/>
      <c r="AVB213" s="102"/>
      <c r="AVC213" s="102"/>
      <c r="AVD213" s="102"/>
      <c r="AVE213" s="102"/>
      <c r="AVF213" s="102"/>
      <c r="AVG213" s="102"/>
      <c r="AVH213" s="102"/>
      <c r="AVI213" s="102"/>
      <c r="AVJ213" s="102"/>
      <c r="AVK213" s="102"/>
      <c r="AVL213" s="102"/>
      <c r="AVM213" s="102"/>
      <c r="AVN213" s="102"/>
      <c r="AVO213" s="102"/>
      <c r="AVP213" s="102"/>
      <c r="AVQ213" s="102"/>
      <c r="AVR213" s="102"/>
      <c r="AVS213" s="102"/>
      <c r="AVT213" s="102"/>
      <c r="AVU213" s="102"/>
      <c r="AVV213" s="102"/>
      <c r="AVW213" s="102"/>
      <c r="AVX213" s="102"/>
      <c r="AVY213" s="102"/>
      <c r="AVZ213" s="102"/>
      <c r="AWA213" s="102"/>
      <c r="AWB213" s="102"/>
      <c r="AWC213" s="102"/>
      <c r="AWD213" s="102"/>
      <c r="AWE213" s="102"/>
      <c r="AWF213" s="102"/>
      <c r="AWG213" s="102"/>
      <c r="AWH213" s="102"/>
      <c r="AWI213" s="102"/>
      <c r="AWJ213" s="102"/>
      <c r="AWK213" s="102"/>
      <c r="AWL213" s="102"/>
      <c r="AWM213" s="102"/>
      <c r="AWN213" s="102"/>
      <c r="AWO213" s="102"/>
      <c r="AWP213" s="102"/>
      <c r="AWQ213" s="102"/>
      <c r="AWR213" s="102"/>
      <c r="AWS213" s="102"/>
      <c r="AWT213" s="102"/>
      <c r="AWU213" s="102"/>
      <c r="AWV213" s="102"/>
      <c r="AWW213" s="102"/>
      <c r="AWX213" s="102"/>
      <c r="AWY213" s="102"/>
      <c r="AWZ213" s="102"/>
      <c r="AXA213" s="102"/>
      <c r="AXB213" s="102"/>
      <c r="AXC213" s="102"/>
      <c r="AXD213" s="102"/>
      <c r="AXE213" s="102"/>
      <c r="AXF213" s="102"/>
      <c r="AXG213" s="102"/>
      <c r="AXH213" s="102"/>
      <c r="AXI213" s="102"/>
      <c r="AXJ213" s="102"/>
      <c r="AXK213" s="102"/>
      <c r="AXL213" s="102"/>
      <c r="AXM213" s="102"/>
      <c r="AXN213" s="102"/>
      <c r="AXO213" s="102"/>
      <c r="AXP213" s="102"/>
      <c r="AXQ213" s="102"/>
      <c r="AXR213" s="102"/>
      <c r="AXS213" s="102"/>
      <c r="AXT213" s="102"/>
      <c r="AXU213" s="102"/>
      <c r="AXV213" s="102"/>
      <c r="AXW213" s="102"/>
      <c r="AXX213" s="102"/>
      <c r="AXY213" s="102"/>
      <c r="AXZ213" s="102"/>
      <c r="AYA213" s="102"/>
      <c r="AYB213" s="102"/>
      <c r="AYC213" s="102"/>
      <c r="AYD213" s="102"/>
      <c r="AYE213" s="102"/>
      <c r="AYF213" s="102"/>
      <c r="AYG213" s="102"/>
      <c r="AYH213" s="102"/>
      <c r="AYI213" s="102"/>
      <c r="AYJ213" s="102"/>
      <c r="AYK213" s="102"/>
      <c r="AYL213" s="102"/>
      <c r="AYM213" s="102"/>
      <c r="AYN213" s="102"/>
      <c r="AYO213" s="102"/>
      <c r="AYP213" s="102"/>
      <c r="AYQ213" s="102"/>
      <c r="AYR213" s="102"/>
      <c r="AYS213" s="102"/>
      <c r="AYT213" s="102"/>
      <c r="AYU213" s="102"/>
      <c r="AYV213" s="102"/>
      <c r="AYW213" s="102"/>
      <c r="AYX213" s="102"/>
      <c r="AYY213" s="102"/>
      <c r="AYZ213" s="102"/>
      <c r="AZA213" s="102"/>
      <c r="AZB213" s="102"/>
      <c r="AZC213" s="102"/>
      <c r="AZD213" s="102"/>
      <c r="AZE213" s="102"/>
      <c r="AZF213" s="102"/>
      <c r="AZG213" s="102"/>
      <c r="AZH213" s="102"/>
      <c r="AZI213" s="102"/>
      <c r="AZJ213" s="102"/>
      <c r="AZK213" s="102"/>
      <c r="AZL213" s="102"/>
      <c r="AZM213" s="102"/>
      <c r="AZN213" s="102"/>
      <c r="AZO213" s="102"/>
      <c r="AZP213" s="102"/>
      <c r="AZQ213" s="102"/>
      <c r="AZR213" s="102"/>
      <c r="AZS213" s="102"/>
      <c r="AZT213" s="102"/>
      <c r="AZU213" s="102"/>
      <c r="AZV213" s="102"/>
      <c r="AZW213" s="102"/>
      <c r="AZX213" s="102"/>
      <c r="AZY213" s="102"/>
      <c r="AZZ213" s="102"/>
      <c r="BAA213" s="102"/>
      <c r="BAB213" s="102"/>
      <c r="BAC213" s="102"/>
      <c r="BAD213" s="102"/>
      <c r="BAE213" s="102"/>
      <c r="BAF213" s="102"/>
      <c r="BAG213" s="102"/>
      <c r="BAH213" s="102"/>
      <c r="BAI213" s="102"/>
      <c r="BAJ213" s="102"/>
      <c r="BAK213" s="102"/>
      <c r="BAL213" s="102"/>
      <c r="BAM213" s="102"/>
      <c r="BAN213" s="102"/>
      <c r="BAO213" s="102"/>
      <c r="BAP213" s="102"/>
      <c r="BAQ213" s="102"/>
      <c r="BAR213" s="102"/>
      <c r="BAS213" s="102"/>
      <c r="BAT213" s="102"/>
      <c r="BAU213" s="102"/>
      <c r="BAV213" s="102"/>
      <c r="BAW213" s="102"/>
      <c r="BAX213" s="102"/>
      <c r="BAY213" s="102"/>
      <c r="BAZ213" s="102"/>
      <c r="BBA213" s="102"/>
      <c r="BBB213" s="102"/>
      <c r="BBC213" s="102"/>
      <c r="BBD213" s="102"/>
      <c r="BBE213" s="102"/>
      <c r="BBF213" s="102"/>
      <c r="BBG213" s="102"/>
      <c r="BBH213" s="102"/>
      <c r="BBI213" s="102"/>
      <c r="BBJ213" s="102"/>
      <c r="BBK213" s="102"/>
      <c r="BBL213" s="102"/>
      <c r="BBM213" s="102"/>
      <c r="BBN213" s="102"/>
      <c r="BBO213" s="102"/>
      <c r="BBP213" s="102"/>
      <c r="BBQ213" s="102"/>
      <c r="BBR213" s="102"/>
      <c r="BBS213" s="102"/>
      <c r="BBT213" s="102"/>
      <c r="BBU213" s="102"/>
      <c r="BBV213" s="102"/>
      <c r="BBW213" s="102"/>
      <c r="BBX213" s="102"/>
      <c r="BBY213" s="102"/>
      <c r="BBZ213" s="102"/>
      <c r="BCA213" s="102"/>
      <c r="BCB213" s="102"/>
      <c r="BCC213" s="102"/>
      <c r="BCD213" s="102"/>
      <c r="BCE213" s="102"/>
      <c r="BCF213" s="102"/>
      <c r="BCG213" s="102"/>
      <c r="BCH213" s="102"/>
      <c r="BCI213" s="102"/>
      <c r="BCJ213" s="102"/>
      <c r="BCK213" s="102"/>
      <c r="BCL213" s="102"/>
      <c r="BCM213" s="102"/>
      <c r="BCN213" s="102"/>
      <c r="BCO213" s="102"/>
      <c r="BCP213" s="102"/>
      <c r="BCQ213" s="102"/>
      <c r="BCR213" s="102"/>
      <c r="BCS213" s="102"/>
      <c r="BCT213" s="102"/>
      <c r="BCU213" s="102"/>
      <c r="BCV213" s="102"/>
      <c r="BCW213" s="102"/>
      <c r="BCX213" s="102"/>
      <c r="BCY213" s="102"/>
      <c r="BCZ213" s="102"/>
      <c r="BDA213" s="102"/>
      <c r="BDB213" s="102"/>
      <c r="BDC213" s="102"/>
      <c r="BDD213" s="102"/>
      <c r="BDE213" s="102"/>
      <c r="BDF213" s="102"/>
      <c r="BDG213" s="102"/>
      <c r="BDH213" s="102"/>
      <c r="BDI213" s="102"/>
      <c r="BDJ213" s="102"/>
      <c r="BDK213" s="102"/>
      <c r="BDL213" s="102"/>
      <c r="BDM213" s="102"/>
      <c r="BDN213" s="102"/>
      <c r="BDO213" s="102"/>
      <c r="BDP213" s="102"/>
      <c r="BDQ213" s="102"/>
      <c r="BDR213" s="102"/>
      <c r="BDS213" s="102"/>
      <c r="BDT213" s="102"/>
      <c r="BDU213" s="102"/>
      <c r="BDV213" s="102"/>
      <c r="BDW213" s="102"/>
      <c r="BDX213" s="102"/>
      <c r="BDY213" s="102"/>
      <c r="BDZ213" s="102"/>
      <c r="BEA213" s="102"/>
      <c r="BEB213" s="102"/>
      <c r="BEC213" s="102"/>
      <c r="BED213" s="102"/>
      <c r="BEE213" s="102"/>
      <c r="BEF213" s="102"/>
      <c r="BEG213" s="102"/>
      <c r="BEH213" s="102"/>
      <c r="BEI213" s="102"/>
      <c r="BEJ213" s="102"/>
      <c r="BEK213" s="102"/>
      <c r="BEL213" s="102"/>
      <c r="BEM213" s="102"/>
      <c r="BEN213" s="102"/>
      <c r="BEO213" s="102"/>
      <c r="BEP213" s="102"/>
      <c r="BEQ213" s="102"/>
      <c r="BER213" s="102"/>
      <c r="BES213" s="102"/>
      <c r="BET213" s="102"/>
      <c r="BEU213" s="102"/>
      <c r="BEV213" s="102"/>
      <c r="BEW213" s="102"/>
      <c r="BEX213" s="102"/>
      <c r="BEY213" s="102"/>
      <c r="BEZ213" s="102"/>
      <c r="BFA213" s="102"/>
      <c r="BFB213" s="102"/>
      <c r="BFC213" s="102"/>
      <c r="BFD213" s="102"/>
      <c r="BFE213" s="102"/>
      <c r="BFF213" s="102"/>
      <c r="BFG213" s="102"/>
      <c r="BFH213" s="102"/>
      <c r="BFI213" s="102"/>
      <c r="BFJ213" s="102"/>
      <c r="BFK213" s="102"/>
      <c r="BFL213" s="102"/>
      <c r="BFM213" s="102"/>
      <c r="BFN213" s="102"/>
      <c r="BFO213" s="102"/>
      <c r="BFP213" s="102"/>
      <c r="BFQ213" s="102"/>
      <c r="BFR213" s="102"/>
      <c r="BFS213" s="102"/>
      <c r="BFT213" s="102"/>
      <c r="BFU213" s="102"/>
      <c r="BFV213" s="102"/>
      <c r="BFW213" s="102"/>
      <c r="BFX213" s="102"/>
      <c r="BFY213" s="102"/>
      <c r="BFZ213" s="102"/>
      <c r="BGA213" s="102"/>
      <c r="BGB213" s="102"/>
      <c r="BGC213" s="102"/>
      <c r="BGD213" s="102"/>
      <c r="BGE213" s="102"/>
      <c r="BGF213" s="102"/>
      <c r="BGG213" s="102"/>
      <c r="BGH213" s="102"/>
      <c r="BGI213" s="102"/>
      <c r="BGJ213" s="102"/>
      <c r="BGK213" s="102"/>
      <c r="BGL213" s="102"/>
      <c r="BGM213" s="102"/>
      <c r="BGN213" s="102"/>
      <c r="BGO213" s="102"/>
      <c r="BGP213" s="102"/>
      <c r="BGQ213" s="102"/>
      <c r="BGR213" s="102"/>
      <c r="BGS213" s="102"/>
      <c r="BGT213" s="102"/>
      <c r="BGU213" s="102"/>
      <c r="BGV213" s="102"/>
      <c r="BGW213" s="102"/>
      <c r="BGX213" s="102"/>
      <c r="BGY213" s="102"/>
      <c r="BGZ213" s="102"/>
      <c r="BHA213" s="102"/>
      <c r="BHB213" s="102"/>
      <c r="BHC213" s="102"/>
      <c r="BHD213" s="102"/>
      <c r="BHE213" s="102"/>
      <c r="BHF213" s="102"/>
      <c r="BHG213" s="102"/>
      <c r="BHH213" s="102"/>
      <c r="BHI213" s="102"/>
      <c r="BHJ213" s="102"/>
      <c r="BHK213" s="102"/>
      <c r="BHL213" s="102"/>
      <c r="BHM213" s="102"/>
      <c r="BHN213" s="102"/>
      <c r="BHO213" s="102"/>
      <c r="BHP213" s="102"/>
      <c r="BHQ213" s="102"/>
      <c r="BHR213" s="102"/>
      <c r="BHS213" s="102"/>
      <c r="BHT213" s="102"/>
      <c r="BHU213" s="102"/>
      <c r="BHV213" s="102"/>
      <c r="BHW213" s="102"/>
      <c r="BHX213" s="102"/>
      <c r="BHY213" s="102"/>
      <c r="BHZ213" s="102"/>
      <c r="BIA213" s="102"/>
      <c r="BIB213" s="102"/>
      <c r="BIC213" s="102"/>
      <c r="BID213" s="102"/>
      <c r="BIE213" s="102"/>
      <c r="BIF213" s="102"/>
      <c r="BIG213" s="102"/>
      <c r="BIH213" s="102"/>
      <c r="BII213" s="102"/>
      <c r="BIJ213" s="102"/>
      <c r="BIK213" s="102"/>
      <c r="BIL213" s="102"/>
      <c r="BIM213" s="102"/>
      <c r="BIN213" s="102"/>
      <c r="BIO213" s="102"/>
      <c r="BIP213" s="102"/>
      <c r="BIQ213" s="102"/>
      <c r="BIR213" s="102"/>
      <c r="BIS213" s="102"/>
      <c r="BIT213" s="102"/>
      <c r="BIU213" s="102"/>
      <c r="BIV213" s="102"/>
      <c r="BIW213" s="102"/>
      <c r="BIX213" s="102"/>
      <c r="BIY213" s="102"/>
      <c r="BIZ213" s="102"/>
      <c r="BJA213" s="102"/>
      <c r="BJB213" s="102"/>
      <c r="BJC213" s="102"/>
      <c r="BJD213" s="102"/>
      <c r="BJE213" s="102"/>
      <c r="BJF213" s="102"/>
      <c r="BJG213" s="102"/>
      <c r="BJH213" s="102"/>
      <c r="BJI213" s="102"/>
      <c r="BJJ213" s="102"/>
      <c r="BJK213" s="102"/>
      <c r="BJL213" s="102"/>
      <c r="BJM213" s="102"/>
      <c r="BJN213" s="102"/>
      <c r="BJO213" s="102"/>
      <c r="BJP213" s="102"/>
      <c r="BJQ213" s="102"/>
      <c r="BJR213" s="102"/>
      <c r="BJS213" s="102"/>
      <c r="BJT213" s="102"/>
      <c r="BJU213" s="102"/>
      <c r="BJV213" s="102"/>
      <c r="BJW213" s="102"/>
      <c r="BJX213" s="102"/>
      <c r="BJY213" s="102"/>
      <c r="BJZ213" s="102"/>
      <c r="BKA213" s="102"/>
      <c r="BKB213" s="102"/>
      <c r="BKC213" s="102"/>
      <c r="BKD213" s="102"/>
      <c r="BKE213" s="102"/>
      <c r="BKF213" s="102"/>
      <c r="BKG213" s="102"/>
      <c r="BKH213" s="102"/>
      <c r="BKI213" s="102"/>
      <c r="BKJ213" s="102"/>
      <c r="BKK213" s="102"/>
      <c r="BKL213" s="102"/>
      <c r="BKM213" s="102"/>
      <c r="BKN213" s="102"/>
      <c r="BKO213" s="102"/>
      <c r="BKP213" s="102"/>
      <c r="BKQ213" s="102"/>
      <c r="BKR213" s="102"/>
      <c r="BKS213" s="102"/>
      <c r="BKT213" s="102"/>
      <c r="BKU213" s="102"/>
      <c r="BKV213" s="102"/>
      <c r="BKW213" s="102"/>
      <c r="BKX213" s="102"/>
      <c r="BKY213" s="102"/>
      <c r="BKZ213" s="102"/>
      <c r="BLA213" s="102"/>
      <c r="BLB213" s="102"/>
      <c r="BLC213" s="102"/>
      <c r="BLD213" s="102"/>
      <c r="BLE213" s="102"/>
      <c r="BLF213" s="102"/>
      <c r="BLG213" s="102"/>
      <c r="BLH213" s="102"/>
      <c r="BLI213" s="102"/>
      <c r="BLJ213" s="102"/>
      <c r="BLK213" s="102"/>
      <c r="BLL213" s="102"/>
      <c r="BLM213" s="102"/>
      <c r="BLN213" s="102"/>
      <c r="BLO213" s="102"/>
      <c r="BLP213" s="102"/>
      <c r="BLQ213" s="102"/>
      <c r="BLR213" s="102"/>
      <c r="BLS213" s="102"/>
      <c r="BLT213" s="102"/>
      <c r="BLU213" s="102"/>
      <c r="BLV213" s="102"/>
      <c r="BLW213" s="102"/>
      <c r="BLX213" s="102"/>
      <c r="BLY213" s="102"/>
      <c r="BLZ213" s="102"/>
      <c r="BMA213" s="102"/>
      <c r="BMB213" s="102"/>
      <c r="BMC213" s="102"/>
      <c r="BMD213" s="102"/>
      <c r="BME213" s="102"/>
      <c r="BMF213" s="102"/>
      <c r="BMG213" s="102"/>
      <c r="BMH213" s="102"/>
      <c r="BMI213" s="102"/>
      <c r="BMJ213" s="102"/>
      <c r="BMK213" s="102"/>
      <c r="BML213" s="102"/>
      <c r="BMM213" s="102"/>
      <c r="BMN213" s="102"/>
      <c r="BMO213" s="102"/>
      <c r="BMP213" s="102"/>
      <c r="BMQ213" s="102"/>
      <c r="BMR213" s="102"/>
      <c r="BMS213" s="102"/>
      <c r="BMT213" s="102"/>
      <c r="BMU213" s="102"/>
      <c r="BMV213" s="102"/>
      <c r="BMW213" s="102"/>
      <c r="BMX213" s="102"/>
      <c r="BMY213" s="102"/>
      <c r="BMZ213" s="102"/>
      <c r="BNA213" s="102"/>
      <c r="BNB213" s="102"/>
      <c r="BNC213" s="102"/>
      <c r="BND213" s="102"/>
      <c r="BNE213" s="102"/>
      <c r="BNF213" s="102"/>
      <c r="BNG213" s="102"/>
      <c r="BNH213" s="102"/>
      <c r="BNI213" s="102"/>
      <c r="BNJ213" s="102"/>
      <c r="BNK213" s="102"/>
      <c r="BNL213" s="102"/>
      <c r="BNM213" s="102"/>
      <c r="BNN213" s="102"/>
      <c r="BNO213" s="102"/>
      <c r="BNP213" s="102"/>
      <c r="BNQ213" s="102"/>
      <c r="BNR213" s="102"/>
      <c r="BNS213" s="102"/>
      <c r="BNT213" s="102"/>
      <c r="BNU213" s="102"/>
      <c r="BNV213" s="102"/>
      <c r="BNW213" s="102"/>
      <c r="BNX213" s="102"/>
      <c r="BNY213" s="102"/>
      <c r="BNZ213" s="102"/>
      <c r="BOA213" s="102"/>
      <c r="BOB213" s="102"/>
      <c r="BOC213" s="102"/>
      <c r="BOD213" s="102"/>
      <c r="BOE213" s="102"/>
      <c r="BOF213" s="102"/>
      <c r="BOG213" s="102"/>
      <c r="BOH213" s="102"/>
      <c r="BOI213" s="102"/>
      <c r="BOJ213" s="102"/>
      <c r="BOK213" s="102"/>
      <c r="BOL213" s="102"/>
      <c r="BOM213" s="102"/>
      <c r="BON213" s="102"/>
      <c r="BOO213" s="102"/>
      <c r="BOP213" s="102"/>
      <c r="BOQ213" s="102"/>
      <c r="BOR213" s="102"/>
      <c r="BOS213" s="102"/>
      <c r="BOT213" s="102"/>
      <c r="BOU213" s="102"/>
      <c r="BOV213" s="102"/>
      <c r="BOW213" s="102"/>
      <c r="BOX213" s="102"/>
      <c r="BOY213" s="102"/>
      <c r="BOZ213" s="102"/>
      <c r="BPA213" s="102"/>
      <c r="BPB213" s="102"/>
      <c r="BPC213" s="102"/>
      <c r="BPD213" s="102"/>
      <c r="BPE213" s="102"/>
      <c r="BPF213" s="102"/>
      <c r="BPG213" s="102"/>
      <c r="BPH213" s="102"/>
      <c r="BPI213" s="102"/>
      <c r="BPJ213" s="102"/>
      <c r="BPK213" s="102"/>
      <c r="BPL213" s="102"/>
      <c r="BPM213" s="102"/>
      <c r="BPN213" s="102"/>
      <c r="BPO213" s="102"/>
      <c r="BPP213" s="102"/>
      <c r="BPQ213" s="102"/>
      <c r="BPR213" s="102"/>
      <c r="BPS213" s="102"/>
      <c r="BPT213" s="102"/>
      <c r="BPU213" s="102"/>
      <c r="BPV213" s="102"/>
      <c r="BPW213" s="102"/>
      <c r="BPX213" s="102"/>
      <c r="BPY213" s="102"/>
      <c r="BPZ213" s="102"/>
      <c r="BQA213" s="102"/>
      <c r="BQB213" s="102"/>
      <c r="BQC213" s="102"/>
      <c r="BQD213" s="102"/>
      <c r="BQE213" s="102"/>
      <c r="BQF213" s="102"/>
      <c r="BQG213" s="102"/>
      <c r="BQH213" s="102"/>
      <c r="BQI213" s="102"/>
      <c r="BQJ213" s="102"/>
      <c r="BQK213" s="102"/>
      <c r="BQL213" s="102"/>
      <c r="BQM213" s="102"/>
      <c r="BQN213" s="102"/>
      <c r="BQO213" s="102"/>
      <c r="BQP213" s="102"/>
      <c r="BQQ213" s="102"/>
      <c r="BQR213" s="102"/>
      <c r="BQS213" s="102"/>
      <c r="BQT213" s="102"/>
      <c r="BQU213" s="102"/>
      <c r="BQV213" s="102"/>
      <c r="BQW213" s="102"/>
      <c r="BQX213" s="102"/>
      <c r="BQY213" s="102"/>
      <c r="BQZ213" s="102"/>
      <c r="BRA213" s="102"/>
      <c r="BRB213" s="102"/>
      <c r="BRC213" s="102"/>
      <c r="BRD213" s="102"/>
      <c r="BRE213" s="102"/>
      <c r="BRF213" s="102"/>
      <c r="BRG213" s="102"/>
      <c r="BRH213" s="102"/>
      <c r="BRI213" s="102"/>
      <c r="BRJ213" s="102"/>
      <c r="BRK213" s="102"/>
      <c r="BRL213" s="102"/>
      <c r="BRM213" s="102"/>
      <c r="BRN213" s="102"/>
      <c r="BRO213" s="102"/>
      <c r="BRP213" s="102"/>
      <c r="BRQ213" s="102"/>
      <c r="BRR213" s="102"/>
      <c r="BRS213" s="102"/>
      <c r="BRT213" s="102"/>
      <c r="BRU213" s="102"/>
      <c r="BRV213" s="102"/>
      <c r="BRW213" s="102"/>
      <c r="BRX213" s="102"/>
      <c r="BRY213" s="102"/>
      <c r="BRZ213" s="102"/>
      <c r="BSA213" s="102"/>
      <c r="BSB213" s="102"/>
      <c r="BSC213" s="102"/>
      <c r="BSD213" s="102"/>
      <c r="BSE213" s="102"/>
      <c r="BSF213" s="102"/>
      <c r="BSG213" s="102"/>
      <c r="BSH213" s="102"/>
      <c r="BSI213" s="102"/>
      <c r="BSJ213" s="102"/>
      <c r="BSK213" s="102"/>
      <c r="BSL213" s="102"/>
      <c r="BSM213" s="102"/>
      <c r="BSN213" s="102"/>
      <c r="BSO213" s="102"/>
      <c r="BSP213" s="102"/>
      <c r="BSQ213" s="102"/>
      <c r="BSR213" s="102"/>
      <c r="BSS213" s="102"/>
      <c r="BST213" s="102"/>
      <c r="BSU213" s="102"/>
      <c r="BSV213" s="102"/>
      <c r="BSW213" s="102"/>
      <c r="BSX213" s="102"/>
      <c r="BSY213" s="102"/>
      <c r="BSZ213" s="102"/>
      <c r="BTA213" s="102"/>
      <c r="BTB213" s="102"/>
      <c r="BTC213" s="102"/>
      <c r="BTD213" s="102"/>
      <c r="BTE213" s="102"/>
      <c r="BTF213" s="102"/>
      <c r="BTG213" s="102"/>
      <c r="BTH213" s="102"/>
      <c r="BTI213" s="102"/>
      <c r="BTJ213" s="102"/>
      <c r="BTK213" s="102"/>
      <c r="BTL213" s="102"/>
      <c r="BTM213" s="102"/>
      <c r="BTN213" s="102"/>
      <c r="BTO213" s="102"/>
      <c r="BTP213" s="102"/>
      <c r="BTQ213" s="102"/>
      <c r="BTR213" s="102"/>
      <c r="BTS213" s="102"/>
      <c r="BTT213" s="102"/>
      <c r="BTU213" s="102"/>
      <c r="BTV213" s="102"/>
      <c r="BTW213" s="102"/>
      <c r="BTX213" s="102"/>
      <c r="BTY213" s="102"/>
      <c r="BTZ213" s="102"/>
      <c r="BUA213" s="102"/>
      <c r="BUB213" s="102"/>
      <c r="BUC213" s="102"/>
      <c r="BUD213" s="102"/>
      <c r="BUE213" s="102"/>
      <c r="BUF213" s="102"/>
      <c r="BUG213" s="102"/>
      <c r="BUH213" s="102"/>
      <c r="BUI213" s="102"/>
      <c r="BUJ213" s="102"/>
      <c r="BUK213" s="102"/>
      <c r="BUL213" s="102"/>
      <c r="BUM213" s="102"/>
      <c r="BUN213" s="102"/>
      <c r="BUO213" s="102"/>
      <c r="BUP213" s="102"/>
      <c r="BUQ213" s="102"/>
      <c r="BUR213" s="102"/>
      <c r="BUS213" s="102"/>
      <c r="BUT213" s="102"/>
      <c r="BUU213" s="102"/>
      <c r="BUV213" s="102"/>
      <c r="BUW213" s="102"/>
      <c r="BUX213" s="102"/>
      <c r="BUY213" s="102"/>
      <c r="BUZ213" s="102"/>
      <c r="BVA213" s="102"/>
      <c r="BVB213" s="102"/>
      <c r="BVC213" s="102"/>
      <c r="BVD213" s="102"/>
      <c r="BVE213" s="102"/>
      <c r="BVF213" s="102"/>
      <c r="BVG213" s="102"/>
      <c r="BVH213" s="102"/>
      <c r="BVI213" s="102"/>
      <c r="BVJ213" s="102"/>
      <c r="BVK213" s="102"/>
      <c r="BVL213" s="102"/>
      <c r="BVM213" s="102"/>
      <c r="BVN213" s="102"/>
      <c r="BVO213" s="102"/>
      <c r="BVP213" s="102"/>
      <c r="BVQ213" s="102"/>
      <c r="BVR213" s="102"/>
      <c r="BVS213" s="102"/>
      <c r="BVT213" s="102"/>
      <c r="BVU213" s="102"/>
      <c r="BVV213" s="102"/>
      <c r="BVW213" s="102"/>
      <c r="BVX213" s="102"/>
      <c r="BVY213" s="102"/>
      <c r="BVZ213" s="102"/>
      <c r="BWA213" s="102"/>
      <c r="BWB213" s="102"/>
      <c r="BWC213" s="102"/>
      <c r="BWD213" s="102"/>
      <c r="BWE213" s="102"/>
      <c r="BWF213" s="102"/>
      <c r="BWG213" s="102"/>
      <c r="BWH213" s="102"/>
      <c r="BWI213" s="102"/>
      <c r="BWJ213" s="102"/>
      <c r="BWK213" s="102"/>
      <c r="BWL213" s="102"/>
      <c r="BWM213" s="102"/>
      <c r="BWN213" s="102"/>
      <c r="BWO213" s="102"/>
      <c r="BWP213" s="102"/>
      <c r="BWQ213" s="102"/>
      <c r="BWR213" s="102"/>
      <c r="BWS213" s="102"/>
      <c r="BWT213" s="102"/>
      <c r="BWU213" s="102"/>
      <c r="BWV213" s="102"/>
      <c r="BWW213" s="102"/>
      <c r="BWX213" s="102"/>
      <c r="BWY213" s="102"/>
      <c r="BWZ213" s="102"/>
      <c r="BXA213" s="102"/>
      <c r="BXB213" s="102"/>
      <c r="BXC213" s="102"/>
      <c r="BXD213" s="102"/>
      <c r="BXE213" s="102"/>
      <c r="BXF213" s="102"/>
      <c r="BXG213" s="102"/>
      <c r="BXH213" s="102"/>
      <c r="BXI213" s="102"/>
      <c r="BXJ213" s="102"/>
      <c r="BXK213" s="102"/>
      <c r="BXL213" s="102"/>
      <c r="BXM213" s="102"/>
      <c r="BXN213" s="102"/>
      <c r="BXO213" s="102"/>
      <c r="BXP213" s="102"/>
      <c r="BXQ213" s="102"/>
      <c r="BXR213" s="102"/>
      <c r="BXS213" s="102"/>
      <c r="BXT213" s="102"/>
      <c r="BXU213" s="102"/>
      <c r="BXV213" s="102"/>
      <c r="BXW213" s="102"/>
      <c r="BXX213" s="102"/>
      <c r="BXY213" s="102"/>
      <c r="BXZ213" s="102"/>
      <c r="BYA213" s="102"/>
      <c r="BYB213" s="102"/>
      <c r="BYC213" s="102"/>
      <c r="BYD213" s="102"/>
      <c r="BYE213" s="102"/>
      <c r="BYF213" s="102"/>
      <c r="BYG213" s="102"/>
      <c r="BYH213" s="102"/>
      <c r="BYI213" s="102"/>
      <c r="BYJ213" s="102"/>
      <c r="BYK213" s="102"/>
      <c r="BYL213" s="102"/>
      <c r="BYM213" s="102"/>
      <c r="BYN213" s="102"/>
      <c r="BYO213" s="102"/>
      <c r="BYP213" s="102"/>
      <c r="BYQ213" s="102"/>
      <c r="BYR213" s="102"/>
      <c r="BYS213" s="102"/>
      <c r="BYT213" s="102"/>
      <c r="BYU213" s="102"/>
      <c r="BYV213" s="102"/>
      <c r="BYW213" s="102"/>
      <c r="BYX213" s="102"/>
      <c r="BYY213" s="102"/>
      <c r="BYZ213" s="102"/>
      <c r="BZA213" s="102"/>
      <c r="BZB213" s="102"/>
      <c r="BZC213" s="102"/>
      <c r="BZD213" s="102"/>
      <c r="BZE213" s="102"/>
      <c r="BZF213" s="102"/>
      <c r="BZG213" s="102"/>
      <c r="BZH213" s="102"/>
      <c r="BZI213" s="102"/>
      <c r="BZJ213" s="102"/>
      <c r="BZK213" s="102"/>
      <c r="BZL213" s="102"/>
      <c r="BZM213" s="102"/>
      <c r="BZN213" s="102"/>
      <c r="BZO213" s="102"/>
      <c r="BZP213" s="102"/>
      <c r="BZQ213" s="102"/>
      <c r="BZR213" s="102"/>
      <c r="BZS213" s="102"/>
      <c r="BZT213" s="102"/>
      <c r="BZU213" s="102"/>
      <c r="BZV213" s="102"/>
      <c r="BZW213" s="102"/>
    </row>
    <row r="214" spans="2:2051" ht="14.25" customHeight="1">
      <c r="B214" s="112" t="s">
        <v>754</v>
      </c>
      <c r="C214" s="113" t="s">
        <v>235</v>
      </c>
      <c r="D214" s="113" t="s">
        <v>3</v>
      </c>
      <c r="E214" s="113" t="str">
        <f>'Alcance 3'!C109</f>
        <v>Mesa escritorio</v>
      </c>
      <c r="F214" s="113" t="str">
        <f>'Alcance 3'!D109</f>
        <v>Tipo de transporte de carga</v>
      </c>
      <c r="G214" s="226" t="s">
        <v>804</v>
      </c>
      <c r="H214" s="237" t="s">
        <v>238</v>
      </c>
      <c r="I214" s="238">
        <v>3</v>
      </c>
      <c r="J214" s="126">
        <f>'Alcance 3'!E109*'Alcance 3'!E128</f>
        <v>0</v>
      </c>
      <c r="K214" s="113" t="s">
        <v>802</v>
      </c>
      <c r="L214" s="113"/>
      <c r="M214" s="298">
        <v>1</v>
      </c>
      <c r="N214" s="117"/>
      <c r="O214" s="113">
        <f t="shared" si="52"/>
        <v>0</v>
      </c>
      <c r="P214" s="115" t="str">
        <f t="shared" si="46"/>
        <v>tkm</v>
      </c>
      <c r="Q214" s="120">
        <f>IFERROR(VLOOKUP($F214,'Datos 1-Factores emisión'!$B$809:$D$820,2,FALSE),0)</f>
        <v>0</v>
      </c>
      <c r="R214" s="121">
        <v>0</v>
      </c>
      <c r="S214" s="121">
        <v>0</v>
      </c>
      <c r="T214" s="121">
        <v>0</v>
      </c>
      <c r="U214" s="121">
        <v>0</v>
      </c>
      <c r="V214" s="120">
        <f t="shared" ref="V214:Z228" si="54">Q214*$O214</f>
        <v>0</v>
      </c>
      <c r="W214" s="121">
        <f t="shared" si="54"/>
        <v>0</v>
      </c>
      <c r="X214" s="121">
        <f t="shared" si="54"/>
        <v>0</v>
      </c>
      <c r="Y214" s="121">
        <v>0</v>
      </c>
      <c r="Z214" s="121">
        <v>0</v>
      </c>
      <c r="AA214" s="121">
        <f t="shared" si="48"/>
        <v>0</v>
      </c>
      <c r="AB214" s="120">
        <f>'Datos 2-Potenciales calent glob'!$D$6</f>
        <v>1</v>
      </c>
      <c r="AC214" s="121">
        <f>'Datos 2-Potenciales calent glob'!$D$31</f>
        <v>25</v>
      </c>
      <c r="AD214" s="121">
        <f>'Datos 2-Potenciales calent glob'!$D$32</f>
        <v>298</v>
      </c>
      <c r="AE214" s="123">
        <f>SUMIF('Datos 2-Potenciales calent glob'!$B$6:$B$56,Cálculos!E214,'Datos 2-Potenciales calent glob'!$D$6:$D$56)</f>
        <v>0</v>
      </c>
      <c r="AF214" s="121">
        <f>'Datos 2-Potenciales calent glob'!$D$6</f>
        <v>1</v>
      </c>
      <c r="AG214" s="121">
        <f>'Datos 2-Potenciales calent glob'!$D$6</f>
        <v>1</v>
      </c>
      <c r="AH214" s="120">
        <f t="shared" si="53"/>
        <v>0</v>
      </c>
      <c r="AI214" s="121">
        <f t="shared" si="53"/>
        <v>0</v>
      </c>
      <c r="AJ214" s="121">
        <f t="shared" si="53"/>
        <v>0</v>
      </c>
      <c r="AK214" s="121">
        <f t="shared" si="53"/>
        <v>0</v>
      </c>
      <c r="AL214" s="124">
        <f t="shared" si="50"/>
        <v>0</v>
      </c>
      <c r="AM214" s="121">
        <f t="shared" si="39"/>
        <v>0</v>
      </c>
      <c r="AN214" s="207">
        <f t="shared" si="37"/>
        <v>0</v>
      </c>
      <c r="AO214" s="102"/>
      <c r="AP214" s="102"/>
      <c r="AQ214" s="102"/>
      <c r="AR214" s="102"/>
      <c r="AS214" s="102"/>
      <c r="AT214" s="102"/>
      <c r="AU214" s="102"/>
      <c r="AV214" s="102"/>
      <c r="AW214" s="102"/>
      <c r="AX214" s="102"/>
      <c r="AY214" s="102"/>
      <c r="AZ214" s="102"/>
      <c r="BA214" s="102"/>
      <c r="BB214" s="102"/>
      <c r="BC214" s="102"/>
      <c r="BD214" s="102"/>
      <c r="BE214" s="102"/>
      <c r="BF214" s="102"/>
      <c r="BG214" s="102"/>
      <c r="BH214" s="102"/>
      <c r="BI214" s="102"/>
      <c r="BJ214" s="102"/>
      <c r="BK214" s="102"/>
      <c r="BL214" s="102"/>
      <c r="BM214" s="102"/>
      <c r="BN214" s="102"/>
      <c r="BO214" s="102"/>
      <c r="BP214" s="102"/>
      <c r="BQ214" s="102"/>
      <c r="BR214" s="102"/>
      <c r="BS214" s="102"/>
      <c r="BT214" s="102"/>
      <c r="BU214" s="102"/>
      <c r="BV214" s="102"/>
      <c r="BW214" s="102"/>
      <c r="BX214" s="102"/>
      <c r="BY214" s="102"/>
      <c r="BZ214" s="102"/>
      <c r="CA214" s="102"/>
      <c r="CB214" s="102"/>
      <c r="CC214" s="102"/>
      <c r="CD214" s="102"/>
      <c r="CE214" s="102"/>
      <c r="CF214" s="102"/>
      <c r="CG214" s="102"/>
      <c r="CH214" s="102"/>
      <c r="CI214" s="102"/>
      <c r="CJ214" s="102"/>
      <c r="CK214" s="102"/>
      <c r="CL214" s="102"/>
      <c r="CM214" s="102"/>
      <c r="CN214" s="102"/>
      <c r="CO214" s="102"/>
      <c r="CP214" s="102"/>
      <c r="CQ214" s="102"/>
      <c r="CR214" s="102"/>
      <c r="CS214" s="102"/>
      <c r="CT214" s="102"/>
      <c r="CU214" s="102"/>
      <c r="CV214" s="102"/>
      <c r="CW214" s="102"/>
      <c r="CX214" s="102"/>
      <c r="CY214" s="102"/>
      <c r="CZ214" s="102"/>
      <c r="DA214" s="102"/>
      <c r="DB214" s="102"/>
      <c r="DC214" s="102"/>
      <c r="DD214" s="102"/>
      <c r="DE214" s="102"/>
      <c r="DF214" s="102"/>
      <c r="DG214" s="102"/>
      <c r="DH214" s="102"/>
      <c r="DI214" s="102"/>
      <c r="DJ214" s="102"/>
      <c r="DK214" s="102"/>
      <c r="DL214" s="102"/>
      <c r="DM214" s="102"/>
      <c r="DN214" s="102"/>
      <c r="DO214" s="102"/>
      <c r="DP214" s="102"/>
      <c r="DQ214" s="102"/>
      <c r="DR214" s="102"/>
      <c r="DS214" s="102"/>
      <c r="DT214" s="102"/>
      <c r="DU214" s="102"/>
      <c r="DV214" s="102"/>
      <c r="DW214" s="102"/>
      <c r="DX214" s="102"/>
      <c r="DY214" s="102"/>
      <c r="DZ214" s="102"/>
      <c r="EA214" s="102"/>
      <c r="EB214" s="102"/>
      <c r="EC214" s="102"/>
      <c r="ED214" s="102"/>
      <c r="EE214" s="102"/>
      <c r="EF214" s="102"/>
      <c r="EG214" s="102"/>
      <c r="EH214" s="102"/>
      <c r="EI214" s="102"/>
      <c r="EJ214" s="102"/>
      <c r="EK214" s="102"/>
      <c r="EL214" s="102"/>
      <c r="EM214" s="102"/>
      <c r="EN214" s="102"/>
      <c r="EO214" s="102"/>
      <c r="EP214" s="102"/>
      <c r="EQ214" s="102"/>
      <c r="ER214" s="102"/>
      <c r="ES214" s="102"/>
      <c r="ET214" s="102"/>
      <c r="EU214" s="102"/>
      <c r="EV214" s="102"/>
      <c r="EW214" s="102"/>
      <c r="EX214" s="102"/>
      <c r="EY214" s="102"/>
      <c r="EZ214" s="102"/>
      <c r="FA214" s="102"/>
      <c r="FB214" s="102"/>
      <c r="FC214" s="102"/>
      <c r="FD214" s="102"/>
      <c r="FE214" s="102"/>
      <c r="FF214" s="102"/>
      <c r="FG214" s="102"/>
      <c r="FH214" s="102"/>
      <c r="FI214" s="102"/>
      <c r="FJ214" s="102"/>
      <c r="FK214" s="102"/>
      <c r="FL214" s="102"/>
      <c r="FM214" s="102"/>
      <c r="FN214" s="102"/>
      <c r="FO214" s="102"/>
      <c r="FP214" s="102"/>
      <c r="FQ214" s="102"/>
      <c r="FR214" s="102"/>
      <c r="FS214" s="102"/>
      <c r="FT214" s="102"/>
      <c r="FU214" s="102"/>
      <c r="FV214" s="102"/>
      <c r="FW214" s="102"/>
      <c r="FX214" s="102"/>
      <c r="FY214" s="102"/>
      <c r="FZ214" s="102"/>
      <c r="GA214" s="102"/>
      <c r="GB214" s="102"/>
      <c r="GC214" s="102"/>
      <c r="GD214" s="102"/>
      <c r="GE214" s="102"/>
      <c r="GF214" s="102"/>
      <c r="GG214" s="102"/>
      <c r="GH214" s="102"/>
      <c r="GI214" s="102"/>
      <c r="GJ214" s="102"/>
      <c r="GK214" s="102"/>
      <c r="GL214" s="102"/>
      <c r="GM214" s="102"/>
      <c r="GN214" s="102"/>
      <c r="GO214" s="102"/>
      <c r="GP214" s="102"/>
      <c r="GQ214" s="102"/>
      <c r="GR214" s="102"/>
      <c r="GS214" s="102"/>
      <c r="GT214" s="102"/>
      <c r="GU214" s="102"/>
      <c r="GV214" s="102"/>
      <c r="GW214" s="102"/>
      <c r="GX214" s="102"/>
      <c r="GY214" s="102"/>
      <c r="GZ214" s="102"/>
      <c r="HA214" s="102"/>
      <c r="HB214" s="102"/>
      <c r="HC214" s="102"/>
      <c r="HD214" s="102"/>
      <c r="HE214" s="102"/>
      <c r="HF214" s="102"/>
      <c r="HG214" s="102"/>
      <c r="HH214" s="102"/>
      <c r="HI214" s="102"/>
      <c r="HJ214" s="102"/>
      <c r="HK214" s="102"/>
      <c r="HL214" s="102"/>
      <c r="HM214" s="102"/>
      <c r="HN214" s="102"/>
      <c r="HO214" s="102"/>
      <c r="HP214" s="102"/>
      <c r="HQ214" s="102"/>
      <c r="HR214" s="102"/>
      <c r="HS214" s="102"/>
      <c r="HT214" s="102"/>
      <c r="HU214" s="102"/>
      <c r="HV214" s="102"/>
      <c r="HW214" s="102"/>
      <c r="HX214" s="102"/>
      <c r="HY214" s="102"/>
      <c r="HZ214" s="102"/>
      <c r="IA214" s="102"/>
      <c r="IB214" s="102"/>
      <c r="IC214" s="102"/>
      <c r="ID214" s="102"/>
      <c r="IE214" s="102"/>
      <c r="IF214" s="102"/>
      <c r="IG214" s="102"/>
      <c r="IH214" s="102"/>
      <c r="II214" s="102"/>
      <c r="IJ214" s="102"/>
      <c r="IK214" s="102"/>
      <c r="IL214" s="102"/>
      <c r="IM214" s="102"/>
      <c r="IN214" s="102"/>
      <c r="IO214" s="102"/>
      <c r="IP214" s="102"/>
      <c r="IQ214" s="102"/>
      <c r="IR214" s="102"/>
      <c r="IS214" s="102"/>
      <c r="IT214" s="102"/>
      <c r="IU214" s="102"/>
      <c r="IV214" s="102"/>
      <c r="IW214" s="102"/>
      <c r="IX214" s="102"/>
      <c r="IY214" s="102"/>
      <c r="IZ214" s="102"/>
      <c r="JA214" s="102"/>
      <c r="JB214" s="102"/>
      <c r="JC214" s="102"/>
      <c r="JD214" s="102"/>
      <c r="JE214" s="102"/>
      <c r="JF214" s="102"/>
      <c r="JG214" s="102"/>
      <c r="JH214" s="102"/>
      <c r="JI214" s="102"/>
      <c r="JJ214" s="102"/>
      <c r="JK214" s="102"/>
      <c r="JL214" s="102"/>
      <c r="JM214" s="102"/>
      <c r="JN214" s="102"/>
      <c r="JO214" s="102"/>
      <c r="JP214" s="102"/>
      <c r="JQ214" s="102"/>
      <c r="JR214" s="102"/>
      <c r="JS214" s="102"/>
      <c r="JT214" s="102"/>
      <c r="JU214" s="102"/>
      <c r="JV214" s="102"/>
      <c r="JW214" s="102"/>
      <c r="JX214" s="102"/>
      <c r="JY214" s="102"/>
      <c r="JZ214" s="102"/>
      <c r="KA214" s="102"/>
      <c r="KB214" s="102"/>
      <c r="KC214" s="102"/>
      <c r="KD214" s="102"/>
      <c r="KE214" s="102"/>
      <c r="KF214" s="102"/>
      <c r="KG214" s="102"/>
      <c r="KH214" s="102"/>
      <c r="KI214" s="102"/>
      <c r="KJ214" s="102"/>
      <c r="KK214" s="102"/>
      <c r="KL214" s="102"/>
      <c r="KM214" s="102"/>
      <c r="KN214" s="102"/>
      <c r="KO214" s="102"/>
      <c r="KP214" s="102"/>
      <c r="KQ214" s="102"/>
      <c r="KR214" s="102"/>
      <c r="KS214" s="102"/>
      <c r="KT214" s="102"/>
      <c r="KU214" s="102"/>
      <c r="KV214" s="102"/>
      <c r="KW214" s="102"/>
      <c r="KX214" s="102"/>
      <c r="KY214" s="102"/>
      <c r="KZ214" s="102"/>
      <c r="LA214" s="102"/>
      <c r="LB214" s="102"/>
      <c r="LC214" s="102"/>
      <c r="LD214" s="102"/>
      <c r="LE214" s="102"/>
      <c r="LF214" s="102"/>
      <c r="LG214" s="102"/>
      <c r="LH214" s="102"/>
      <c r="LI214" s="102"/>
      <c r="LJ214" s="102"/>
      <c r="LK214" s="102"/>
      <c r="LL214" s="102"/>
      <c r="LM214" s="102"/>
      <c r="LN214" s="102"/>
      <c r="LO214" s="102"/>
      <c r="LP214" s="102"/>
      <c r="LQ214" s="102"/>
      <c r="LR214" s="102"/>
      <c r="LS214" s="102"/>
      <c r="LT214" s="102"/>
      <c r="LU214" s="102"/>
      <c r="LV214" s="102"/>
      <c r="LW214" s="102"/>
      <c r="LX214" s="102"/>
      <c r="LY214" s="102"/>
      <c r="LZ214" s="102"/>
      <c r="MA214" s="102"/>
      <c r="MB214" s="102"/>
      <c r="MC214" s="102"/>
      <c r="MD214" s="102"/>
      <c r="ME214" s="102"/>
      <c r="MF214" s="102"/>
      <c r="MG214" s="102"/>
      <c r="MH214" s="102"/>
      <c r="MI214" s="102"/>
      <c r="MJ214" s="102"/>
      <c r="MK214" s="102"/>
      <c r="ML214" s="102"/>
      <c r="MM214" s="102"/>
      <c r="MN214" s="102"/>
      <c r="MO214" s="102"/>
      <c r="MP214" s="102"/>
      <c r="MQ214" s="102"/>
      <c r="MR214" s="102"/>
      <c r="MS214" s="102"/>
      <c r="MT214" s="102"/>
      <c r="MU214" s="102"/>
      <c r="MV214" s="102"/>
      <c r="MW214" s="102"/>
      <c r="MX214" s="102"/>
      <c r="MY214" s="102"/>
      <c r="MZ214" s="102"/>
      <c r="NA214" s="102"/>
      <c r="NB214" s="102"/>
      <c r="NC214" s="102"/>
      <c r="ND214" s="102"/>
      <c r="NE214" s="102"/>
      <c r="NF214" s="102"/>
      <c r="NG214" s="102"/>
      <c r="NH214" s="102"/>
      <c r="NI214" s="102"/>
      <c r="NJ214" s="102"/>
      <c r="NK214" s="102"/>
      <c r="NL214" s="102"/>
      <c r="NM214" s="102"/>
      <c r="NN214" s="102"/>
      <c r="NO214" s="102"/>
      <c r="NP214" s="102"/>
      <c r="NQ214" s="102"/>
      <c r="NR214" s="102"/>
      <c r="NS214" s="102"/>
      <c r="NT214" s="102"/>
      <c r="NU214" s="102"/>
      <c r="NV214" s="102"/>
      <c r="NW214" s="102"/>
      <c r="NX214" s="102"/>
      <c r="NY214" s="102"/>
      <c r="NZ214" s="102"/>
      <c r="OA214" s="102"/>
      <c r="OB214" s="102"/>
      <c r="OC214" s="102"/>
      <c r="OD214" s="102"/>
      <c r="OE214" s="102"/>
      <c r="OF214" s="102"/>
      <c r="OG214" s="102"/>
      <c r="OH214" s="102"/>
      <c r="OI214" s="102"/>
      <c r="OJ214" s="102"/>
      <c r="OK214" s="102"/>
      <c r="OL214" s="102"/>
      <c r="OM214" s="102"/>
      <c r="ON214" s="102"/>
      <c r="OO214" s="102"/>
      <c r="OP214" s="102"/>
      <c r="OQ214" s="102"/>
      <c r="OR214" s="102"/>
      <c r="OS214" s="102"/>
      <c r="OT214" s="102"/>
      <c r="OU214" s="102"/>
      <c r="OV214" s="102"/>
      <c r="OW214" s="102"/>
      <c r="OX214" s="102"/>
      <c r="OY214" s="102"/>
      <c r="OZ214" s="102"/>
      <c r="PA214" s="102"/>
      <c r="PB214" s="102"/>
      <c r="PC214" s="102"/>
      <c r="PD214" s="102"/>
      <c r="PE214" s="102"/>
      <c r="PF214" s="102"/>
      <c r="PG214" s="102"/>
      <c r="PH214" s="102"/>
      <c r="PI214" s="102"/>
      <c r="PJ214" s="102"/>
      <c r="PK214" s="102"/>
      <c r="PL214" s="102"/>
      <c r="PM214" s="102"/>
      <c r="PN214" s="102"/>
      <c r="PO214" s="102"/>
      <c r="PP214" s="102"/>
      <c r="PQ214" s="102"/>
      <c r="PR214" s="102"/>
      <c r="PS214" s="102"/>
      <c r="PT214" s="102"/>
      <c r="PU214" s="102"/>
      <c r="PV214" s="102"/>
      <c r="PW214" s="102"/>
      <c r="PX214" s="102"/>
      <c r="PY214" s="102"/>
      <c r="PZ214" s="102"/>
      <c r="QA214" s="102"/>
      <c r="QB214" s="102"/>
      <c r="QC214" s="102"/>
      <c r="QD214" s="102"/>
      <c r="QE214" s="102"/>
      <c r="QF214" s="102"/>
      <c r="QG214" s="102"/>
      <c r="QH214" s="102"/>
      <c r="QI214" s="102"/>
      <c r="QJ214" s="102"/>
      <c r="QK214" s="102"/>
      <c r="QL214" s="102"/>
      <c r="QM214" s="102"/>
      <c r="QN214" s="102"/>
      <c r="QO214" s="102"/>
      <c r="QP214" s="102"/>
      <c r="QQ214" s="102"/>
      <c r="QR214" s="102"/>
      <c r="QS214" s="102"/>
      <c r="QT214" s="102"/>
      <c r="QU214" s="102"/>
      <c r="QV214" s="102"/>
      <c r="QW214" s="102"/>
      <c r="QX214" s="102"/>
      <c r="QY214" s="102"/>
      <c r="QZ214" s="102"/>
      <c r="RA214" s="102"/>
      <c r="RB214" s="102"/>
      <c r="RC214" s="102"/>
      <c r="RD214" s="102"/>
      <c r="RE214" s="102"/>
      <c r="RF214" s="102"/>
      <c r="RG214" s="102"/>
      <c r="RH214" s="102"/>
      <c r="RI214" s="102"/>
      <c r="RJ214" s="102"/>
      <c r="RK214" s="102"/>
      <c r="RL214" s="102"/>
      <c r="RM214" s="102"/>
      <c r="RN214" s="102"/>
      <c r="RO214" s="102"/>
      <c r="RP214" s="102"/>
      <c r="RQ214" s="102"/>
      <c r="RR214" s="102"/>
      <c r="RS214" s="102"/>
      <c r="RT214" s="102"/>
      <c r="RU214" s="102"/>
      <c r="RV214" s="102"/>
      <c r="RW214" s="102"/>
      <c r="RX214" s="102"/>
      <c r="RY214" s="102"/>
      <c r="RZ214" s="102"/>
      <c r="SA214" s="102"/>
      <c r="SB214" s="102"/>
      <c r="SC214" s="102"/>
      <c r="SD214" s="102"/>
      <c r="SE214" s="102"/>
      <c r="SF214" s="102"/>
      <c r="SG214" s="102"/>
      <c r="SH214" s="102"/>
      <c r="SI214" s="102"/>
      <c r="SJ214" s="102"/>
      <c r="SK214" s="102"/>
      <c r="SL214" s="102"/>
      <c r="SM214" s="102"/>
      <c r="SN214" s="102"/>
      <c r="SO214" s="102"/>
      <c r="SP214" s="102"/>
      <c r="SQ214" s="102"/>
      <c r="SR214" s="102"/>
      <c r="SS214" s="102"/>
      <c r="ST214" s="102"/>
      <c r="SU214" s="102"/>
      <c r="SV214" s="102"/>
      <c r="SW214" s="102"/>
      <c r="SX214" s="102"/>
      <c r="SY214" s="102"/>
      <c r="SZ214" s="102"/>
      <c r="TA214" s="102"/>
      <c r="TB214" s="102"/>
      <c r="TC214" s="102"/>
      <c r="TD214" s="102"/>
      <c r="TE214" s="102"/>
      <c r="TF214" s="102"/>
      <c r="TG214" s="102"/>
      <c r="TH214" s="102"/>
      <c r="TI214" s="102"/>
      <c r="TJ214" s="102"/>
      <c r="TK214" s="102"/>
      <c r="TL214" s="102"/>
      <c r="TM214" s="102"/>
      <c r="TN214" s="102"/>
      <c r="TO214" s="102"/>
      <c r="TP214" s="102"/>
      <c r="TQ214" s="102"/>
      <c r="TR214" s="102"/>
      <c r="TS214" s="102"/>
      <c r="TT214" s="102"/>
      <c r="TU214" s="102"/>
      <c r="TV214" s="102"/>
      <c r="TW214" s="102"/>
      <c r="TX214" s="102"/>
      <c r="TY214" s="102"/>
      <c r="TZ214" s="102"/>
      <c r="UA214" s="102"/>
      <c r="UB214" s="102"/>
      <c r="UC214" s="102"/>
      <c r="UD214" s="102"/>
      <c r="UE214" s="102"/>
      <c r="UF214" s="102"/>
      <c r="UG214" s="102"/>
      <c r="UH214" s="102"/>
      <c r="UI214" s="102"/>
      <c r="UJ214" s="102"/>
      <c r="UK214" s="102"/>
      <c r="UL214" s="102"/>
      <c r="UM214" s="102"/>
      <c r="UN214" s="102"/>
      <c r="UO214" s="102"/>
      <c r="UP214" s="102"/>
      <c r="UQ214" s="102"/>
      <c r="UR214" s="102"/>
      <c r="US214" s="102"/>
      <c r="UT214" s="102"/>
      <c r="UU214" s="102"/>
      <c r="UV214" s="102"/>
      <c r="UW214" s="102"/>
      <c r="UX214" s="102"/>
      <c r="UY214" s="102"/>
      <c r="UZ214" s="102"/>
      <c r="VA214" s="102"/>
      <c r="VB214" s="102"/>
      <c r="VC214" s="102"/>
      <c r="VD214" s="102"/>
      <c r="VE214" s="102"/>
      <c r="VF214" s="102"/>
      <c r="VG214" s="102"/>
      <c r="VH214" s="102"/>
      <c r="VI214" s="102"/>
      <c r="VJ214" s="102"/>
      <c r="VK214" s="102"/>
      <c r="VL214" s="102"/>
      <c r="VM214" s="102"/>
      <c r="VN214" s="102"/>
      <c r="VO214" s="102"/>
      <c r="VP214" s="102"/>
      <c r="VQ214" s="102"/>
      <c r="VR214" s="102"/>
      <c r="VS214" s="102"/>
      <c r="VT214" s="102"/>
      <c r="VU214" s="102"/>
      <c r="VV214" s="102"/>
      <c r="VW214" s="102"/>
      <c r="VX214" s="102"/>
      <c r="VY214" s="102"/>
      <c r="VZ214" s="102"/>
      <c r="WA214" s="102"/>
      <c r="WB214" s="102"/>
      <c r="WC214" s="102"/>
      <c r="WD214" s="102"/>
      <c r="WE214" s="102"/>
      <c r="WF214" s="102"/>
      <c r="WG214" s="102"/>
      <c r="WH214" s="102"/>
      <c r="WI214" s="102"/>
      <c r="WJ214" s="102"/>
      <c r="WK214" s="102"/>
      <c r="WL214" s="102"/>
      <c r="WM214" s="102"/>
      <c r="WN214" s="102"/>
      <c r="WO214" s="102"/>
      <c r="WP214" s="102"/>
      <c r="WQ214" s="102"/>
      <c r="WR214" s="102"/>
      <c r="WS214" s="102"/>
      <c r="WT214" s="102"/>
      <c r="WU214" s="102"/>
      <c r="WV214" s="102"/>
      <c r="WW214" s="102"/>
      <c r="WX214" s="102"/>
      <c r="WY214" s="102"/>
      <c r="WZ214" s="102"/>
      <c r="XA214" s="102"/>
      <c r="XB214" s="102"/>
      <c r="XC214" s="102"/>
      <c r="XD214" s="102"/>
      <c r="XE214" s="102"/>
      <c r="XF214" s="102"/>
      <c r="XG214" s="102"/>
      <c r="XH214" s="102"/>
      <c r="XI214" s="102"/>
      <c r="XJ214" s="102"/>
      <c r="XK214" s="102"/>
      <c r="XL214" s="102"/>
      <c r="XM214" s="102"/>
      <c r="XN214" s="102"/>
      <c r="XO214" s="102"/>
      <c r="XP214" s="102"/>
      <c r="XQ214" s="102"/>
      <c r="XR214" s="102"/>
      <c r="XS214" s="102"/>
      <c r="XT214" s="102"/>
      <c r="XU214" s="102"/>
      <c r="XV214" s="102"/>
      <c r="XW214" s="102"/>
      <c r="XX214" s="102"/>
      <c r="XY214" s="102"/>
      <c r="XZ214" s="102"/>
      <c r="YA214" s="102"/>
      <c r="YB214" s="102"/>
      <c r="YC214" s="102"/>
      <c r="YD214" s="102"/>
      <c r="YE214" s="102"/>
      <c r="YF214" s="102"/>
      <c r="YG214" s="102"/>
      <c r="YH214" s="102"/>
      <c r="YI214" s="102"/>
      <c r="YJ214" s="102"/>
      <c r="YK214" s="102"/>
      <c r="YL214" s="102"/>
      <c r="YM214" s="102"/>
      <c r="YN214" s="102"/>
      <c r="YO214" s="102"/>
      <c r="YP214" s="102"/>
      <c r="YQ214" s="102"/>
      <c r="YR214" s="102"/>
      <c r="YS214" s="102"/>
      <c r="YT214" s="102"/>
      <c r="YU214" s="102"/>
      <c r="YV214" s="102"/>
      <c r="YW214" s="102"/>
      <c r="YX214" s="102"/>
      <c r="YY214" s="102"/>
      <c r="YZ214" s="102"/>
      <c r="ZA214" s="102"/>
      <c r="ZB214" s="102"/>
      <c r="ZC214" s="102"/>
      <c r="ZD214" s="102"/>
      <c r="ZE214" s="102"/>
      <c r="ZF214" s="102"/>
      <c r="ZG214" s="102"/>
      <c r="ZH214" s="102"/>
      <c r="ZI214" s="102"/>
      <c r="ZJ214" s="102"/>
      <c r="ZK214" s="102"/>
      <c r="ZL214" s="102"/>
      <c r="ZM214" s="102"/>
      <c r="ZN214" s="102"/>
      <c r="ZO214" s="102"/>
      <c r="ZP214" s="102"/>
      <c r="ZQ214" s="102"/>
      <c r="ZR214" s="102"/>
      <c r="ZS214" s="102"/>
      <c r="ZT214" s="102"/>
      <c r="ZU214" s="102"/>
      <c r="ZV214" s="102"/>
      <c r="ZW214" s="102"/>
      <c r="ZX214" s="102"/>
      <c r="ZY214" s="102"/>
      <c r="ZZ214" s="102"/>
      <c r="AAA214" s="102"/>
      <c r="AAB214" s="102"/>
      <c r="AAC214" s="102"/>
      <c r="AAD214" s="102"/>
      <c r="AAE214" s="102"/>
      <c r="AAF214" s="102"/>
      <c r="AAG214" s="102"/>
      <c r="AAH214" s="102"/>
      <c r="AAI214" s="102"/>
      <c r="AAJ214" s="102"/>
      <c r="AAK214" s="102"/>
      <c r="AAL214" s="102"/>
      <c r="AAM214" s="102"/>
      <c r="AAN214" s="102"/>
      <c r="AAO214" s="102"/>
      <c r="AAP214" s="102"/>
      <c r="AAQ214" s="102"/>
      <c r="AAR214" s="102"/>
      <c r="AAS214" s="102"/>
      <c r="AAT214" s="102"/>
      <c r="AAU214" s="102"/>
      <c r="AAV214" s="102"/>
      <c r="AAW214" s="102"/>
      <c r="AAX214" s="102"/>
      <c r="AAY214" s="102"/>
      <c r="AAZ214" s="102"/>
      <c r="ABA214" s="102"/>
      <c r="ABB214" s="102"/>
      <c r="ABC214" s="102"/>
      <c r="ABD214" s="102"/>
      <c r="ABE214" s="102"/>
      <c r="ABF214" s="102"/>
      <c r="ABG214" s="102"/>
      <c r="ABH214" s="102"/>
      <c r="ABI214" s="102"/>
      <c r="ABJ214" s="102"/>
      <c r="ABK214" s="102"/>
      <c r="ABL214" s="102"/>
      <c r="ABM214" s="102"/>
      <c r="ABN214" s="102"/>
      <c r="ABO214" s="102"/>
      <c r="ABP214" s="102"/>
      <c r="ABQ214" s="102"/>
      <c r="ABR214" s="102"/>
      <c r="ABS214" s="102"/>
      <c r="ABT214" s="102"/>
      <c r="ABU214" s="102"/>
      <c r="ABV214" s="102"/>
      <c r="ABW214" s="102"/>
      <c r="ABX214" s="102"/>
      <c r="ABY214" s="102"/>
      <c r="ABZ214" s="102"/>
      <c r="ACA214" s="102"/>
      <c r="ACB214" s="102"/>
      <c r="ACC214" s="102"/>
      <c r="ACD214" s="102"/>
      <c r="ACE214" s="102"/>
      <c r="ACF214" s="102"/>
      <c r="ACG214" s="102"/>
      <c r="ACH214" s="102"/>
      <c r="ACI214" s="102"/>
      <c r="ACJ214" s="102"/>
      <c r="ACK214" s="102"/>
      <c r="ACL214" s="102"/>
      <c r="ACM214" s="102"/>
      <c r="ACN214" s="102"/>
      <c r="ACO214" s="102"/>
      <c r="ACP214" s="102"/>
      <c r="ACQ214" s="102"/>
      <c r="ACR214" s="102"/>
      <c r="ACS214" s="102"/>
      <c r="ACT214" s="102"/>
      <c r="ACU214" s="102"/>
      <c r="ACV214" s="102"/>
      <c r="ACW214" s="102"/>
      <c r="ACX214" s="102"/>
      <c r="ACY214" s="102"/>
      <c r="ACZ214" s="102"/>
      <c r="ADA214" s="102"/>
      <c r="ADB214" s="102"/>
      <c r="ADC214" s="102"/>
      <c r="ADD214" s="102"/>
      <c r="ADE214" s="102"/>
      <c r="ADF214" s="102"/>
      <c r="ADG214" s="102"/>
      <c r="ADH214" s="102"/>
      <c r="ADI214" s="102"/>
      <c r="ADJ214" s="102"/>
      <c r="ADK214" s="102"/>
      <c r="ADL214" s="102"/>
      <c r="ADM214" s="102"/>
      <c r="ADN214" s="102"/>
      <c r="ADO214" s="102"/>
      <c r="ADP214" s="102"/>
      <c r="ADQ214" s="102"/>
      <c r="ADR214" s="102"/>
      <c r="ADS214" s="102"/>
      <c r="ADT214" s="102"/>
      <c r="ADU214" s="102"/>
      <c r="ADV214" s="102"/>
      <c r="ADW214" s="102"/>
      <c r="ADX214" s="102"/>
      <c r="ADY214" s="102"/>
      <c r="ADZ214" s="102"/>
      <c r="AEA214" s="102"/>
      <c r="AEB214" s="102"/>
      <c r="AEC214" s="102"/>
      <c r="AED214" s="102"/>
      <c r="AEE214" s="102"/>
      <c r="AEF214" s="102"/>
      <c r="AEG214" s="102"/>
      <c r="AEH214" s="102"/>
      <c r="AEI214" s="102"/>
      <c r="AEJ214" s="102"/>
      <c r="AEK214" s="102"/>
      <c r="AEL214" s="102"/>
      <c r="AEM214" s="102"/>
      <c r="AEN214" s="102"/>
      <c r="AEO214" s="102"/>
      <c r="AEP214" s="102"/>
      <c r="AEQ214" s="102"/>
      <c r="AER214" s="102"/>
      <c r="AES214" s="102"/>
      <c r="AET214" s="102"/>
      <c r="AEU214" s="102"/>
      <c r="AEV214" s="102"/>
      <c r="AEW214" s="102"/>
      <c r="AEX214" s="102"/>
      <c r="AEY214" s="102"/>
      <c r="AEZ214" s="102"/>
      <c r="AFA214" s="102"/>
      <c r="AFB214" s="102"/>
      <c r="AFC214" s="102"/>
      <c r="AFD214" s="102"/>
      <c r="AFE214" s="102"/>
      <c r="AFF214" s="102"/>
      <c r="AFG214" s="102"/>
      <c r="AFH214" s="102"/>
      <c r="AFI214" s="102"/>
      <c r="AFJ214" s="102"/>
      <c r="AFK214" s="102"/>
      <c r="AFL214" s="102"/>
      <c r="AFM214" s="102"/>
      <c r="AFN214" s="102"/>
      <c r="AFO214" s="102"/>
      <c r="AFP214" s="102"/>
      <c r="AFQ214" s="102"/>
      <c r="AFR214" s="102"/>
      <c r="AFS214" s="102"/>
      <c r="AFT214" s="102"/>
      <c r="AFU214" s="102"/>
      <c r="AFV214" s="102"/>
      <c r="AFW214" s="102"/>
      <c r="AFX214" s="102"/>
      <c r="AFY214" s="102"/>
      <c r="AFZ214" s="102"/>
      <c r="AGA214" s="102"/>
      <c r="AGB214" s="102"/>
      <c r="AGC214" s="102"/>
      <c r="AGD214" s="102"/>
      <c r="AGE214" s="102"/>
      <c r="AGF214" s="102"/>
      <c r="AGG214" s="102"/>
      <c r="AGH214" s="102"/>
      <c r="AGI214" s="102"/>
      <c r="AGJ214" s="102"/>
      <c r="AGK214" s="102"/>
      <c r="AGL214" s="102"/>
      <c r="AGM214" s="102"/>
      <c r="AGN214" s="102"/>
      <c r="AGO214" s="102"/>
      <c r="AGP214" s="102"/>
      <c r="AGQ214" s="102"/>
      <c r="AGR214" s="102"/>
      <c r="AGS214" s="102"/>
      <c r="AGT214" s="102"/>
      <c r="AGU214" s="102"/>
      <c r="AGV214" s="102"/>
      <c r="AGW214" s="102"/>
      <c r="AGX214" s="102"/>
      <c r="AGY214" s="102"/>
      <c r="AGZ214" s="102"/>
      <c r="AHA214" s="102"/>
      <c r="AHB214" s="102"/>
      <c r="AHC214" s="102"/>
      <c r="AHD214" s="102"/>
      <c r="AHE214" s="102"/>
      <c r="AHF214" s="102"/>
      <c r="AHG214" s="102"/>
      <c r="AHH214" s="102"/>
      <c r="AHI214" s="102"/>
      <c r="AHJ214" s="102"/>
      <c r="AHK214" s="102"/>
      <c r="AHL214" s="102"/>
      <c r="AHM214" s="102"/>
      <c r="AHN214" s="102"/>
      <c r="AHO214" s="102"/>
      <c r="AHP214" s="102"/>
      <c r="AHQ214" s="102"/>
      <c r="AHR214" s="102"/>
      <c r="AHS214" s="102"/>
      <c r="AHT214" s="102"/>
      <c r="AHU214" s="102"/>
      <c r="AHV214" s="102"/>
      <c r="AHW214" s="102"/>
      <c r="AHX214" s="102"/>
      <c r="AHY214" s="102"/>
      <c r="AHZ214" s="102"/>
      <c r="AIA214" s="102"/>
      <c r="AIB214" s="102"/>
      <c r="AIC214" s="102"/>
      <c r="AID214" s="102"/>
      <c r="AIE214" s="102"/>
      <c r="AIF214" s="102"/>
      <c r="AIG214" s="102"/>
      <c r="AIH214" s="102"/>
      <c r="AII214" s="102"/>
      <c r="AIJ214" s="102"/>
      <c r="AIK214" s="102"/>
      <c r="AIL214" s="102"/>
      <c r="AIM214" s="102"/>
      <c r="AIN214" s="102"/>
      <c r="AIO214" s="102"/>
      <c r="AIP214" s="102"/>
      <c r="AIQ214" s="102"/>
      <c r="AIR214" s="102"/>
      <c r="AIS214" s="102"/>
      <c r="AIT214" s="102"/>
      <c r="AIU214" s="102"/>
      <c r="AIV214" s="102"/>
      <c r="AIW214" s="102"/>
      <c r="AIX214" s="102"/>
      <c r="AIY214" s="102"/>
      <c r="AIZ214" s="102"/>
      <c r="AJA214" s="102"/>
      <c r="AJB214" s="102"/>
      <c r="AJC214" s="102"/>
      <c r="AJD214" s="102"/>
      <c r="AJE214" s="102"/>
      <c r="AJF214" s="102"/>
      <c r="AJG214" s="102"/>
      <c r="AJH214" s="102"/>
      <c r="AJI214" s="102"/>
      <c r="AJJ214" s="102"/>
      <c r="AJK214" s="102"/>
      <c r="AJL214" s="102"/>
      <c r="AJM214" s="102"/>
      <c r="AJN214" s="102"/>
      <c r="AJO214" s="102"/>
      <c r="AJP214" s="102"/>
      <c r="AJQ214" s="102"/>
      <c r="AJR214" s="102"/>
      <c r="AJS214" s="102"/>
      <c r="AJT214" s="102"/>
      <c r="AJU214" s="102"/>
      <c r="AJV214" s="102"/>
      <c r="AJW214" s="102"/>
      <c r="AJX214" s="102"/>
      <c r="AJY214" s="102"/>
      <c r="AJZ214" s="102"/>
      <c r="AKA214" s="102"/>
      <c r="AKB214" s="102"/>
      <c r="AKC214" s="102"/>
      <c r="AKD214" s="102"/>
      <c r="AKE214" s="102"/>
      <c r="AKF214" s="102"/>
      <c r="AKG214" s="102"/>
      <c r="AKH214" s="102"/>
      <c r="AKI214" s="102"/>
      <c r="AKJ214" s="102"/>
      <c r="AKK214" s="102"/>
      <c r="AKL214" s="102"/>
      <c r="AKM214" s="102"/>
      <c r="AKN214" s="102"/>
      <c r="AKO214" s="102"/>
      <c r="AKP214" s="102"/>
      <c r="AKQ214" s="102"/>
      <c r="AKR214" s="102"/>
      <c r="AKS214" s="102"/>
      <c r="AKT214" s="102"/>
      <c r="AKU214" s="102"/>
      <c r="AKV214" s="102"/>
      <c r="AKW214" s="102"/>
      <c r="AKX214" s="102"/>
      <c r="AKY214" s="102"/>
      <c r="AKZ214" s="102"/>
      <c r="ALA214" s="102"/>
      <c r="ALB214" s="102"/>
      <c r="ALC214" s="102"/>
      <c r="ALD214" s="102"/>
      <c r="ALE214" s="102"/>
      <c r="ALF214" s="102"/>
      <c r="ALG214" s="102"/>
      <c r="ALH214" s="102"/>
      <c r="ALI214" s="102"/>
      <c r="ALJ214" s="102"/>
      <c r="ALK214" s="102"/>
      <c r="ALL214" s="102"/>
      <c r="ALM214" s="102"/>
      <c r="ALN214" s="102"/>
      <c r="ALO214" s="102"/>
      <c r="ALP214" s="102"/>
      <c r="ALQ214" s="102"/>
      <c r="ALR214" s="102"/>
      <c r="ALS214" s="102"/>
      <c r="ALT214" s="102"/>
      <c r="ALU214" s="102"/>
      <c r="ALV214" s="102"/>
      <c r="ALW214" s="102"/>
      <c r="ALX214" s="102"/>
      <c r="ALY214" s="102"/>
      <c r="ALZ214" s="102"/>
      <c r="AMA214" s="102"/>
      <c r="AMB214" s="102"/>
      <c r="AMC214" s="102"/>
      <c r="AMD214" s="102"/>
      <c r="AME214" s="102"/>
      <c r="AMF214" s="102"/>
      <c r="AMG214" s="102"/>
      <c r="AMH214" s="102"/>
      <c r="AMI214" s="102"/>
      <c r="AMJ214" s="102"/>
      <c r="AMK214" s="102"/>
      <c r="AML214" s="102"/>
      <c r="AMM214" s="102"/>
      <c r="AMN214" s="102"/>
      <c r="AMO214" s="102"/>
      <c r="AMP214" s="102"/>
      <c r="AMQ214" s="102"/>
      <c r="AMR214" s="102"/>
      <c r="AMS214" s="102"/>
      <c r="AMT214" s="102"/>
      <c r="AMU214" s="102"/>
      <c r="AMV214" s="102"/>
      <c r="AMW214" s="102"/>
      <c r="AMX214" s="102"/>
      <c r="AMY214" s="102"/>
      <c r="AMZ214" s="102"/>
      <c r="ANA214" s="102"/>
      <c r="ANB214" s="102"/>
      <c r="ANC214" s="102"/>
      <c r="AND214" s="102"/>
      <c r="ANE214" s="102"/>
      <c r="ANF214" s="102"/>
      <c r="ANG214" s="102"/>
      <c r="ANH214" s="102"/>
      <c r="ANI214" s="102"/>
      <c r="ANJ214" s="102"/>
      <c r="ANK214" s="102"/>
      <c r="ANL214" s="102"/>
      <c r="ANM214" s="102"/>
      <c r="ANN214" s="102"/>
      <c r="ANO214" s="102"/>
      <c r="ANP214" s="102"/>
      <c r="ANQ214" s="102"/>
      <c r="ANR214" s="102"/>
      <c r="ANS214" s="102"/>
      <c r="ANT214" s="102"/>
      <c r="ANU214" s="102"/>
      <c r="ANV214" s="102"/>
      <c r="ANW214" s="102"/>
      <c r="ANX214" s="102"/>
      <c r="ANY214" s="102"/>
      <c r="ANZ214" s="102"/>
      <c r="AOA214" s="102"/>
      <c r="AOB214" s="102"/>
      <c r="AOC214" s="102"/>
      <c r="AOD214" s="102"/>
      <c r="AOE214" s="102"/>
      <c r="AOF214" s="102"/>
      <c r="AOG214" s="102"/>
      <c r="AOH214" s="102"/>
      <c r="AOI214" s="102"/>
      <c r="AOJ214" s="102"/>
      <c r="AOK214" s="102"/>
      <c r="AOL214" s="102"/>
      <c r="AOM214" s="102"/>
      <c r="AON214" s="102"/>
      <c r="AOO214" s="102"/>
      <c r="AOP214" s="102"/>
      <c r="AOQ214" s="102"/>
      <c r="AOR214" s="102"/>
      <c r="AOS214" s="102"/>
      <c r="AOT214" s="102"/>
      <c r="AOU214" s="102"/>
      <c r="AOV214" s="102"/>
      <c r="AOW214" s="102"/>
      <c r="AOX214" s="102"/>
      <c r="AOY214" s="102"/>
      <c r="AOZ214" s="102"/>
      <c r="APA214" s="102"/>
      <c r="APB214" s="102"/>
      <c r="APC214" s="102"/>
      <c r="APD214" s="102"/>
      <c r="APE214" s="102"/>
      <c r="APF214" s="102"/>
      <c r="APG214" s="102"/>
      <c r="APH214" s="102"/>
      <c r="API214" s="102"/>
      <c r="APJ214" s="102"/>
      <c r="APK214" s="102"/>
      <c r="APL214" s="102"/>
      <c r="APM214" s="102"/>
      <c r="APN214" s="102"/>
      <c r="APO214" s="102"/>
      <c r="APP214" s="102"/>
      <c r="APQ214" s="102"/>
      <c r="APR214" s="102"/>
      <c r="APS214" s="102"/>
      <c r="APT214" s="102"/>
      <c r="APU214" s="102"/>
      <c r="APV214" s="102"/>
      <c r="APW214" s="102"/>
      <c r="APX214" s="102"/>
      <c r="APY214" s="102"/>
      <c r="APZ214" s="102"/>
      <c r="AQA214" s="102"/>
      <c r="AQB214" s="102"/>
      <c r="AQC214" s="102"/>
      <c r="AQD214" s="102"/>
      <c r="AQE214" s="102"/>
      <c r="AQF214" s="102"/>
      <c r="AQG214" s="102"/>
      <c r="AQH214" s="102"/>
      <c r="AQI214" s="102"/>
      <c r="AQJ214" s="102"/>
      <c r="AQK214" s="102"/>
      <c r="AQL214" s="102"/>
      <c r="AQM214" s="102"/>
      <c r="AQN214" s="102"/>
      <c r="AQO214" s="102"/>
      <c r="AQP214" s="102"/>
      <c r="AQQ214" s="102"/>
      <c r="AQR214" s="102"/>
      <c r="AQS214" s="102"/>
      <c r="AQT214" s="102"/>
      <c r="AQU214" s="102"/>
      <c r="AQV214" s="102"/>
      <c r="AQW214" s="102"/>
      <c r="AQX214" s="102"/>
      <c r="AQY214" s="102"/>
      <c r="AQZ214" s="102"/>
      <c r="ARA214" s="102"/>
      <c r="ARB214" s="102"/>
      <c r="ARC214" s="102"/>
      <c r="ARD214" s="102"/>
      <c r="ARE214" s="102"/>
      <c r="ARF214" s="102"/>
      <c r="ARG214" s="102"/>
      <c r="ARH214" s="102"/>
      <c r="ARI214" s="102"/>
      <c r="ARJ214" s="102"/>
      <c r="ARK214" s="102"/>
      <c r="ARL214" s="102"/>
      <c r="ARM214" s="102"/>
      <c r="ARN214" s="102"/>
      <c r="ARO214" s="102"/>
      <c r="ARP214" s="102"/>
      <c r="ARQ214" s="102"/>
      <c r="ARR214" s="102"/>
      <c r="ARS214" s="102"/>
      <c r="ART214" s="102"/>
      <c r="ARU214" s="102"/>
      <c r="ARV214" s="102"/>
      <c r="ARW214" s="102"/>
      <c r="ARX214" s="102"/>
      <c r="ARY214" s="102"/>
      <c r="ARZ214" s="102"/>
      <c r="ASA214" s="102"/>
      <c r="ASB214" s="102"/>
      <c r="ASC214" s="102"/>
      <c r="ASD214" s="102"/>
      <c r="ASE214" s="102"/>
      <c r="ASF214" s="102"/>
      <c r="ASG214" s="102"/>
      <c r="ASH214" s="102"/>
      <c r="ASI214" s="102"/>
      <c r="ASJ214" s="102"/>
      <c r="ASK214" s="102"/>
      <c r="ASL214" s="102"/>
      <c r="ASM214" s="102"/>
      <c r="ASN214" s="102"/>
      <c r="ASO214" s="102"/>
      <c r="ASP214" s="102"/>
      <c r="ASQ214" s="102"/>
      <c r="ASR214" s="102"/>
      <c r="ASS214" s="102"/>
      <c r="AST214" s="102"/>
      <c r="ASU214" s="102"/>
      <c r="ASV214" s="102"/>
      <c r="ASW214" s="102"/>
      <c r="ASX214" s="102"/>
      <c r="ASY214" s="102"/>
      <c r="ASZ214" s="102"/>
      <c r="ATA214" s="102"/>
      <c r="ATB214" s="102"/>
      <c r="ATC214" s="102"/>
      <c r="ATD214" s="102"/>
      <c r="ATE214" s="102"/>
      <c r="ATF214" s="102"/>
      <c r="ATG214" s="102"/>
      <c r="ATH214" s="102"/>
      <c r="ATI214" s="102"/>
      <c r="ATJ214" s="102"/>
      <c r="ATK214" s="102"/>
      <c r="ATL214" s="102"/>
      <c r="ATM214" s="102"/>
      <c r="ATN214" s="102"/>
      <c r="ATO214" s="102"/>
      <c r="ATP214" s="102"/>
      <c r="ATQ214" s="102"/>
      <c r="ATR214" s="102"/>
      <c r="ATS214" s="102"/>
      <c r="ATT214" s="102"/>
      <c r="ATU214" s="102"/>
      <c r="ATV214" s="102"/>
      <c r="ATW214" s="102"/>
      <c r="ATX214" s="102"/>
      <c r="ATY214" s="102"/>
      <c r="ATZ214" s="102"/>
      <c r="AUA214" s="102"/>
      <c r="AUB214" s="102"/>
      <c r="AUC214" s="102"/>
      <c r="AUD214" s="102"/>
      <c r="AUE214" s="102"/>
      <c r="AUF214" s="102"/>
      <c r="AUG214" s="102"/>
      <c r="AUH214" s="102"/>
      <c r="AUI214" s="102"/>
      <c r="AUJ214" s="102"/>
      <c r="AUK214" s="102"/>
      <c r="AUL214" s="102"/>
      <c r="AUM214" s="102"/>
      <c r="AUN214" s="102"/>
      <c r="AUO214" s="102"/>
      <c r="AUP214" s="102"/>
      <c r="AUQ214" s="102"/>
      <c r="AUR214" s="102"/>
      <c r="AUS214" s="102"/>
      <c r="AUT214" s="102"/>
      <c r="AUU214" s="102"/>
      <c r="AUV214" s="102"/>
      <c r="AUW214" s="102"/>
      <c r="AUX214" s="102"/>
      <c r="AUY214" s="102"/>
      <c r="AUZ214" s="102"/>
      <c r="AVA214" s="102"/>
      <c r="AVB214" s="102"/>
      <c r="AVC214" s="102"/>
      <c r="AVD214" s="102"/>
      <c r="AVE214" s="102"/>
      <c r="AVF214" s="102"/>
      <c r="AVG214" s="102"/>
      <c r="AVH214" s="102"/>
      <c r="AVI214" s="102"/>
      <c r="AVJ214" s="102"/>
      <c r="AVK214" s="102"/>
      <c r="AVL214" s="102"/>
      <c r="AVM214" s="102"/>
      <c r="AVN214" s="102"/>
      <c r="AVO214" s="102"/>
      <c r="AVP214" s="102"/>
      <c r="AVQ214" s="102"/>
      <c r="AVR214" s="102"/>
      <c r="AVS214" s="102"/>
      <c r="AVT214" s="102"/>
      <c r="AVU214" s="102"/>
      <c r="AVV214" s="102"/>
      <c r="AVW214" s="102"/>
      <c r="AVX214" s="102"/>
      <c r="AVY214" s="102"/>
      <c r="AVZ214" s="102"/>
      <c r="AWA214" s="102"/>
      <c r="AWB214" s="102"/>
      <c r="AWC214" s="102"/>
      <c r="AWD214" s="102"/>
      <c r="AWE214" s="102"/>
      <c r="AWF214" s="102"/>
      <c r="AWG214" s="102"/>
      <c r="AWH214" s="102"/>
      <c r="AWI214" s="102"/>
      <c r="AWJ214" s="102"/>
      <c r="AWK214" s="102"/>
      <c r="AWL214" s="102"/>
      <c r="AWM214" s="102"/>
      <c r="AWN214" s="102"/>
      <c r="AWO214" s="102"/>
      <c r="AWP214" s="102"/>
      <c r="AWQ214" s="102"/>
      <c r="AWR214" s="102"/>
      <c r="AWS214" s="102"/>
      <c r="AWT214" s="102"/>
      <c r="AWU214" s="102"/>
      <c r="AWV214" s="102"/>
      <c r="AWW214" s="102"/>
      <c r="AWX214" s="102"/>
      <c r="AWY214" s="102"/>
      <c r="AWZ214" s="102"/>
      <c r="AXA214" s="102"/>
      <c r="AXB214" s="102"/>
      <c r="AXC214" s="102"/>
      <c r="AXD214" s="102"/>
      <c r="AXE214" s="102"/>
      <c r="AXF214" s="102"/>
      <c r="AXG214" s="102"/>
      <c r="AXH214" s="102"/>
      <c r="AXI214" s="102"/>
      <c r="AXJ214" s="102"/>
      <c r="AXK214" s="102"/>
      <c r="AXL214" s="102"/>
      <c r="AXM214" s="102"/>
      <c r="AXN214" s="102"/>
      <c r="AXO214" s="102"/>
      <c r="AXP214" s="102"/>
      <c r="AXQ214" s="102"/>
      <c r="AXR214" s="102"/>
      <c r="AXS214" s="102"/>
      <c r="AXT214" s="102"/>
      <c r="AXU214" s="102"/>
      <c r="AXV214" s="102"/>
      <c r="AXW214" s="102"/>
      <c r="AXX214" s="102"/>
      <c r="AXY214" s="102"/>
      <c r="AXZ214" s="102"/>
      <c r="AYA214" s="102"/>
      <c r="AYB214" s="102"/>
      <c r="AYC214" s="102"/>
      <c r="AYD214" s="102"/>
      <c r="AYE214" s="102"/>
      <c r="AYF214" s="102"/>
      <c r="AYG214" s="102"/>
      <c r="AYH214" s="102"/>
      <c r="AYI214" s="102"/>
      <c r="AYJ214" s="102"/>
      <c r="AYK214" s="102"/>
      <c r="AYL214" s="102"/>
      <c r="AYM214" s="102"/>
      <c r="AYN214" s="102"/>
      <c r="AYO214" s="102"/>
      <c r="AYP214" s="102"/>
      <c r="AYQ214" s="102"/>
      <c r="AYR214" s="102"/>
      <c r="AYS214" s="102"/>
      <c r="AYT214" s="102"/>
      <c r="AYU214" s="102"/>
      <c r="AYV214" s="102"/>
      <c r="AYW214" s="102"/>
      <c r="AYX214" s="102"/>
      <c r="AYY214" s="102"/>
      <c r="AYZ214" s="102"/>
      <c r="AZA214" s="102"/>
      <c r="AZB214" s="102"/>
      <c r="AZC214" s="102"/>
      <c r="AZD214" s="102"/>
      <c r="AZE214" s="102"/>
      <c r="AZF214" s="102"/>
      <c r="AZG214" s="102"/>
      <c r="AZH214" s="102"/>
      <c r="AZI214" s="102"/>
      <c r="AZJ214" s="102"/>
      <c r="AZK214" s="102"/>
      <c r="AZL214" s="102"/>
      <c r="AZM214" s="102"/>
      <c r="AZN214" s="102"/>
      <c r="AZO214" s="102"/>
      <c r="AZP214" s="102"/>
      <c r="AZQ214" s="102"/>
      <c r="AZR214" s="102"/>
      <c r="AZS214" s="102"/>
      <c r="AZT214" s="102"/>
      <c r="AZU214" s="102"/>
      <c r="AZV214" s="102"/>
      <c r="AZW214" s="102"/>
      <c r="AZX214" s="102"/>
      <c r="AZY214" s="102"/>
      <c r="AZZ214" s="102"/>
      <c r="BAA214" s="102"/>
      <c r="BAB214" s="102"/>
      <c r="BAC214" s="102"/>
      <c r="BAD214" s="102"/>
      <c r="BAE214" s="102"/>
      <c r="BAF214" s="102"/>
      <c r="BAG214" s="102"/>
      <c r="BAH214" s="102"/>
      <c r="BAI214" s="102"/>
      <c r="BAJ214" s="102"/>
      <c r="BAK214" s="102"/>
      <c r="BAL214" s="102"/>
      <c r="BAM214" s="102"/>
      <c r="BAN214" s="102"/>
      <c r="BAO214" s="102"/>
      <c r="BAP214" s="102"/>
      <c r="BAQ214" s="102"/>
      <c r="BAR214" s="102"/>
      <c r="BAS214" s="102"/>
      <c r="BAT214" s="102"/>
      <c r="BAU214" s="102"/>
      <c r="BAV214" s="102"/>
      <c r="BAW214" s="102"/>
      <c r="BAX214" s="102"/>
      <c r="BAY214" s="102"/>
      <c r="BAZ214" s="102"/>
      <c r="BBA214" s="102"/>
      <c r="BBB214" s="102"/>
      <c r="BBC214" s="102"/>
      <c r="BBD214" s="102"/>
      <c r="BBE214" s="102"/>
      <c r="BBF214" s="102"/>
      <c r="BBG214" s="102"/>
      <c r="BBH214" s="102"/>
      <c r="BBI214" s="102"/>
      <c r="BBJ214" s="102"/>
      <c r="BBK214" s="102"/>
      <c r="BBL214" s="102"/>
      <c r="BBM214" s="102"/>
      <c r="BBN214" s="102"/>
      <c r="BBO214" s="102"/>
      <c r="BBP214" s="102"/>
      <c r="BBQ214" s="102"/>
      <c r="BBR214" s="102"/>
      <c r="BBS214" s="102"/>
      <c r="BBT214" s="102"/>
      <c r="BBU214" s="102"/>
      <c r="BBV214" s="102"/>
      <c r="BBW214" s="102"/>
      <c r="BBX214" s="102"/>
      <c r="BBY214" s="102"/>
      <c r="BBZ214" s="102"/>
      <c r="BCA214" s="102"/>
      <c r="BCB214" s="102"/>
      <c r="BCC214" s="102"/>
      <c r="BCD214" s="102"/>
      <c r="BCE214" s="102"/>
      <c r="BCF214" s="102"/>
      <c r="BCG214" s="102"/>
      <c r="BCH214" s="102"/>
      <c r="BCI214" s="102"/>
      <c r="BCJ214" s="102"/>
      <c r="BCK214" s="102"/>
      <c r="BCL214" s="102"/>
      <c r="BCM214" s="102"/>
      <c r="BCN214" s="102"/>
      <c r="BCO214" s="102"/>
      <c r="BCP214" s="102"/>
      <c r="BCQ214" s="102"/>
      <c r="BCR214" s="102"/>
      <c r="BCS214" s="102"/>
      <c r="BCT214" s="102"/>
      <c r="BCU214" s="102"/>
      <c r="BCV214" s="102"/>
      <c r="BCW214" s="102"/>
      <c r="BCX214" s="102"/>
      <c r="BCY214" s="102"/>
      <c r="BCZ214" s="102"/>
      <c r="BDA214" s="102"/>
      <c r="BDB214" s="102"/>
      <c r="BDC214" s="102"/>
      <c r="BDD214" s="102"/>
      <c r="BDE214" s="102"/>
      <c r="BDF214" s="102"/>
      <c r="BDG214" s="102"/>
      <c r="BDH214" s="102"/>
      <c r="BDI214" s="102"/>
      <c r="BDJ214" s="102"/>
      <c r="BDK214" s="102"/>
      <c r="BDL214" s="102"/>
      <c r="BDM214" s="102"/>
      <c r="BDN214" s="102"/>
      <c r="BDO214" s="102"/>
      <c r="BDP214" s="102"/>
      <c r="BDQ214" s="102"/>
      <c r="BDR214" s="102"/>
      <c r="BDS214" s="102"/>
      <c r="BDT214" s="102"/>
      <c r="BDU214" s="102"/>
      <c r="BDV214" s="102"/>
      <c r="BDW214" s="102"/>
      <c r="BDX214" s="102"/>
      <c r="BDY214" s="102"/>
      <c r="BDZ214" s="102"/>
      <c r="BEA214" s="102"/>
      <c r="BEB214" s="102"/>
      <c r="BEC214" s="102"/>
      <c r="BED214" s="102"/>
      <c r="BEE214" s="102"/>
      <c r="BEF214" s="102"/>
      <c r="BEG214" s="102"/>
      <c r="BEH214" s="102"/>
      <c r="BEI214" s="102"/>
      <c r="BEJ214" s="102"/>
      <c r="BEK214" s="102"/>
      <c r="BEL214" s="102"/>
      <c r="BEM214" s="102"/>
      <c r="BEN214" s="102"/>
      <c r="BEO214" s="102"/>
      <c r="BEP214" s="102"/>
      <c r="BEQ214" s="102"/>
      <c r="BER214" s="102"/>
      <c r="BES214" s="102"/>
      <c r="BET214" s="102"/>
      <c r="BEU214" s="102"/>
      <c r="BEV214" s="102"/>
      <c r="BEW214" s="102"/>
      <c r="BEX214" s="102"/>
      <c r="BEY214" s="102"/>
      <c r="BEZ214" s="102"/>
      <c r="BFA214" s="102"/>
      <c r="BFB214" s="102"/>
      <c r="BFC214" s="102"/>
      <c r="BFD214" s="102"/>
      <c r="BFE214" s="102"/>
      <c r="BFF214" s="102"/>
      <c r="BFG214" s="102"/>
      <c r="BFH214" s="102"/>
      <c r="BFI214" s="102"/>
      <c r="BFJ214" s="102"/>
      <c r="BFK214" s="102"/>
      <c r="BFL214" s="102"/>
      <c r="BFM214" s="102"/>
      <c r="BFN214" s="102"/>
      <c r="BFO214" s="102"/>
      <c r="BFP214" s="102"/>
      <c r="BFQ214" s="102"/>
      <c r="BFR214" s="102"/>
      <c r="BFS214" s="102"/>
      <c r="BFT214" s="102"/>
      <c r="BFU214" s="102"/>
      <c r="BFV214" s="102"/>
      <c r="BFW214" s="102"/>
      <c r="BFX214" s="102"/>
      <c r="BFY214" s="102"/>
      <c r="BFZ214" s="102"/>
      <c r="BGA214" s="102"/>
      <c r="BGB214" s="102"/>
      <c r="BGC214" s="102"/>
      <c r="BGD214" s="102"/>
      <c r="BGE214" s="102"/>
      <c r="BGF214" s="102"/>
      <c r="BGG214" s="102"/>
      <c r="BGH214" s="102"/>
      <c r="BGI214" s="102"/>
      <c r="BGJ214" s="102"/>
      <c r="BGK214" s="102"/>
      <c r="BGL214" s="102"/>
      <c r="BGM214" s="102"/>
      <c r="BGN214" s="102"/>
      <c r="BGO214" s="102"/>
      <c r="BGP214" s="102"/>
      <c r="BGQ214" s="102"/>
      <c r="BGR214" s="102"/>
      <c r="BGS214" s="102"/>
      <c r="BGT214" s="102"/>
      <c r="BGU214" s="102"/>
      <c r="BGV214" s="102"/>
      <c r="BGW214" s="102"/>
      <c r="BGX214" s="102"/>
      <c r="BGY214" s="102"/>
      <c r="BGZ214" s="102"/>
      <c r="BHA214" s="102"/>
      <c r="BHB214" s="102"/>
      <c r="BHC214" s="102"/>
      <c r="BHD214" s="102"/>
      <c r="BHE214" s="102"/>
      <c r="BHF214" s="102"/>
      <c r="BHG214" s="102"/>
      <c r="BHH214" s="102"/>
      <c r="BHI214" s="102"/>
      <c r="BHJ214" s="102"/>
      <c r="BHK214" s="102"/>
      <c r="BHL214" s="102"/>
      <c r="BHM214" s="102"/>
      <c r="BHN214" s="102"/>
      <c r="BHO214" s="102"/>
      <c r="BHP214" s="102"/>
      <c r="BHQ214" s="102"/>
      <c r="BHR214" s="102"/>
      <c r="BHS214" s="102"/>
      <c r="BHT214" s="102"/>
      <c r="BHU214" s="102"/>
      <c r="BHV214" s="102"/>
      <c r="BHW214" s="102"/>
      <c r="BHX214" s="102"/>
      <c r="BHY214" s="102"/>
      <c r="BHZ214" s="102"/>
      <c r="BIA214" s="102"/>
      <c r="BIB214" s="102"/>
      <c r="BIC214" s="102"/>
      <c r="BID214" s="102"/>
      <c r="BIE214" s="102"/>
      <c r="BIF214" s="102"/>
      <c r="BIG214" s="102"/>
      <c r="BIH214" s="102"/>
      <c r="BII214" s="102"/>
      <c r="BIJ214" s="102"/>
      <c r="BIK214" s="102"/>
      <c r="BIL214" s="102"/>
      <c r="BIM214" s="102"/>
      <c r="BIN214" s="102"/>
      <c r="BIO214" s="102"/>
      <c r="BIP214" s="102"/>
      <c r="BIQ214" s="102"/>
      <c r="BIR214" s="102"/>
      <c r="BIS214" s="102"/>
      <c r="BIT214" s="102"/>
      <c r="BIU214" s="102"/>
      <c r="BIV214" s="102"/>
      <c r="BIW214" s="102"/>
      <c r="BIX214" s="102"/>
      <c r="BIY214" s="102"/>
      <c r="BIZ214" s="102"/>
      <c r="BJA214" s="102"/>
      <c r="BJB214" s="102"/>
      <c r="BJC214" s="102"/>
      <c r="BJD214" s="102"/>
      <c r="BJE214" s="102"/>
      <c r="BJF214" s="102"/>
      <c r="BJG214" s="102"/>
      <c r="BJH214" s="102"/>
      <c r="BJI214" s="102"/>
      <c r="BJJ214" s="102"/>
      <c r="BJK214" s="102"/>
      <c r="BJL214" s="102"/>
      <c r="BJM214" s="102"/>
      <c r="BJN214" s="102"/>
      <c r="BJO214" s="102"/>
      <c r="BJP214" s="102"/>
      <c r="BJQ214" s="102"/>
      <c r="BJR214" s="102"/>
      <c r="BJS214" s="102"/>
      <c r="BJT214" s="102"/>
      <c r="BJU214" s="102"/>
      <c r="BJV214" s="102"/>
      <c r="BJW214" s="102"/>
      <c r="BJX214" s="102"/>
      <c r="BJY214" s="102"/>
      <c r="BJZ214" s="102"/>
      <c r="BKA214" s="102"/>
      <c r="BKB214" s="102"/>
      <c r="BKC214" s="102"/>
      <c r="BKD214" s="102"/>
      <c r="BKE214" s="102"/>
      <c r="BKF214" s="102"/>
      <c r="BKG214" s="102"/>
      <c r="BKH214" s="102"/>
      <c r="BKI214" s="102"/>
      <c r="BKJ214" s="102"/>
      <c r="BKK214" s="102"/>
      <c r="BKL214" s="102"/>
      <c r="BKM214" s="102"/>
      <c r="BKN214" s="102"/>
      <c r="BKO214" s="102"/>
      <c r="BKP214" s="102"/>
      <c r="BKQ214" s="102"/>
      <c r="BKR214" s="102"/>
      <c r="BKS214" s="102"/>
      <c r="BKT214" s="102"/>
      <c r="BKU214" s="102"/>
      <c r="BKV214" s="102"/>
      <c r="BKW214" s="102"/>
      <c r="BKX214" s="102"/>
      <c r="BKY214" s="102"/>
      <c r="BKZ214" s="102"/>
      <c r="BLA214" s="102"/>
      <c r="BLB214" s="102"/>
      <c r="BLC214" s="102"/>
      <c r="BLD214" s="102"/>
      <c r="BLE214" s="102"/>
      <c r="BLF214" s="102"/>
      <c r="BLG214" s="102"/>
      <c r="BLH214" s="102"/>
      <c r="BLI214" s="102"/>
      <c r="BLJ214" s="102"/>
      <c r="BLK214" s="102"/>
      <c r="BLL214" s="102"/>
      <c r="BLM214" s="102"/>
      <c r="BLN214" s="102"/>
      <c r="BLO214" s="102"/>
      <c r="BLP214" s="102"/>
      <c r="BLQ214" s="102"/>
      <c r="BLR214" s="102"/>
      <c r="BLS214" s="102"/>
      <c r="BLT214" s="102"/>
      <c r="BLU214" s="102"/>
      <c r="BLV214" s="102"/>
      <c r="BLW214" s="102"/>
      <c r="BLX214" s="102"/>
      <c r="BLY214" s="102"/>
      <c r="BLZ214" s="102"/>
      <c r="BMA214" s="102"/>
      <c r="BMB214" s="102"/>
      <c r="BMC214" s="102"/>
      <c r="BMD214" s="102"/>
      <c r="BME214" s="102"/>
      <c r="BMF214" s="102"/>
      <c r="BMG214" s="102"/>
      <c r="BMH214" s="102"/>
      <c r="BMI214" s="102"/>
      <c r="BMJ214" s="102"/>
      <c r="BMK214" s="102"/>
      <c r="BML214" s="102"/>
      <c r="BMM214" s="102"/>
      <c r="BMN214" s="102"/>
      <c r="BMO214" s="102"/>
      <c r="BMP214" s="102"/>
      <c r="BMQ214" s="102"/>
      <c r="BMR214" s="102"/>
      <c r="BMS214" s="102"/>
      <c r="BMT214" s="102"/>
      <c r="BMU214" s="102"/>
      <c r="BMV214" s="102"/>
      <c r="BMW214" s="102"/>
      <c r="BMX214" s="102"/>
      <c r="BMY214" s="102"/>
      <c r="BMZ214" s="102"/>
      <c r="BNA214" s="102"/>
      <c r="BNB214" s="102"/>
      <c r="BNC214" s="102"/>
      <c r="BND214" s="102"/>
      <c r="BNE214" s="102"/>
      <c r="BNF214" s="102"/>
      <c r="BNG214" s="102"/>
      <c r="BNH214" s="102"/>
      <c r="BNI214" s="102"/>
      <c r="BNJ214" s="102"/>
      <c r="BNK214" s="102"/>
      <c r="BNL214" s="102"/>
      <c r="BNM214" s="102"/>
      <c r="BNN214" s="102"/>
      <c r="BNO214" s="102"/>
      <c r="BNP214" s="102"/>
      <c r="BNQ214" s="102"/>
      <c r="BNR214" s="102"/>
      <c r="BNS214" s="102"/>
      <c r="BNT214" s="102"/>
      <c r="BNU214" s="102"/>
      <c r="BNV214" s="102"/>
      <c r="BNW214" s="102"/>
      <c r="BNX214" s="102"/>
      <c r="BNY214" s="102"/>
      <c r="BNZ214" s="102"/>
      <c r="BOA214" s="102"/>
      <c r="BOB214" s="102"/>
      <c r="BOC214" s="102"/>
      <c r="BOD214" s="102"/>
      <c r="BOE214" s="102"/>
      <c r="BOF214" s="102"/>
      <c r="BOG214" s="102"/>
      <c r="BOH214" s="102"/>
      <c r="BOI214" s="102"/>
      <c r="BOJ214" s="102"/>
      <c r="BOK214" s="102"/>
      <c r="BOL214" s="102"/>
      <c r="BOM214" s="102"/>
      <c r="BON214" s="102"/>
      <c r="BOO214" s="102"/>
      <c r="BOP214" s="102"/>
      <c r="BOQ214" s="102"/>
      <c r="BOR214" s="102"/>
      <c r="BOS214" s="102"/>
      <c r="BOT214" s="102"/>
      <c r="BOU214" s="102"/>
      <c r="BOV214" s="102"/>
      <c r="BOW214" s="102"/>
      <c r="BOX214" s="102"/>
      <c r="BOY214" s="102"/>
      <c r="BOZ214" s="102"/>
      <c r="BPA214" s="102"/>
      <c r="BPB214" s="102"/>
      <c r="BPC214" s="102"/>
      <c r="BPD214" s="102"/>
      <c r="BPE214" s="102"/>
      <c r="BPF214" s="102"/>
      <c r="BPG214" s="102"/>
      <c r="BPH214" s="102"/>
      <c r="BPI214" s="102"/>
      <c r="BPJ214" s="102"/>
      <c r="BPK214" s="102"/>
      <c r="BPL214" s="102"/>
      <c r="BPM214" s="102"/>
      <c r="BPN214" s="102"/>
      <c r="BPO214" s="102"/>
      <c r="BPP214" s="102"/>
      <c r="BPQ214" s="102"/>
      <c r="BPR214" s="102"/>
      <c r="BPS214" s="102"/>
      <c r="BPT214" s="102"/>
      <c r="BPU214" s="102"/>
      <c r="BPV214" s="102"/>
      <c r="BPW214" s="102"/>
      <c r="BPX214" s="102"/>
      <c r="BPY214" s="102"/>
      <c r="BPZ214" s="102"/>
      <c r="BQA214" s="102"/>
      <c r="BQB214" s="102"/>
      <c r="BQC214" s="102"/>
      <c r="BQD214" s="102"/>
      <c r="BQE214" s="102"/>
      <c r="BQF214" s="102"/>
      <c r="BQG214" s="102"/>
      <c r="BQH214" s="102"/>
      <c r="BQI214" s="102"/>
      <c r="BQJ214" s="102"/>
      <c r="BQK214" s="102"/>
      <c r="BQL214" s="102"/>
      <c r="BQM214" s="102"/>
      <c r="BQN214" s="102"/>
      <c r="BQO214" s="102"/>
      <c r="BQP214" s="102"/>
      <c r="BQQ214" s="102"/>
      <c r="BQR214" s="102"/>
      <c r="BQS214" s="102"/>
      <c r="BQT214" s="102"/>
      <c r="BQU214" s="102"/>
      <c r="BQV214" s="102"/>
      <c r="BQW214" s="102"/>
      <c r="BQX214" s="102"/>
      <c r="BQY214" s="102"/>
      <c r="BQZ214" s="102"/>
      <c r="BRA214" s="102"/>
      <c r="BRB214" s="102"/>
      <c r="BRC214" s="102"/>
      <c r="BRD214" s="102"/>
      <c r="BRE214" s="102"/>
      <c r="BRF214" s="102"/>
      <c r="BRG214" s="102"/>
      <c r="BRH214" s="102"/>
      <c r="BRI214" s="102"/>
      <c r="BRJ214" s="102"/>
      <c r="BRK214" s="102"/>
      <c r="BRL214" s="102"/>
      <c r="BRM214" s="102"/>
      <c r="BRN214" s="102"/>
      <c r="BRO214" s="102"/>
      <c r="BRP214" s="102"/>
      <c r="BRQ214" s="102"/>
      <c r="BRR214" s="102"/>
      <c r="BRS214" s="102"/>
      <c r="BRT214" s="102"/>
      <c r="BRU214" s="102"/>
      <c r="BRV214" s="102"/>
      <c r="BRW214" s="102"/>
      <c r="BRX214" s="102"/>
      <c r="BRY214" s="102"/>
      <c r="BRZ214" s="102"/>
      <c r="BSA214" s="102"/>
      <c r="BSB214" s="102"/>
      <c r="BSC214" s="102"/>
      <c r="BSD214" s="102"/>
      <c r="BSE214" s="102"/>
      <c r="BSF214" s="102"/>
      <c r="BSG214" s="102"/>
      <c r="BSH214" s="102"/>
      <c r="BSI214" s="102"/>
      <c r="BSJ214" s="102"/>
      <c r="BSK214" s="102"/>
      <c r="BSL214" s="102"/>
      <c r="BSM214" s="102"/>
      <c r="BSN214" s="102"/>
      <c r="BSO214" s="102"/>
      <c r="BSP214" s="102"/>
      <c r="BSQ214" s="102"/>
      <c r="BSR214" s="102"/>
      <c r="BSS214" s="102"/>
      <c r="BST214" s="102"/>
      <c r="BSU214" s="102"/>
      <c r="BSV214" s="102"/>
      <c r="BSW214" s="102"/>
      <c r="BSX214" s="102"/>
      <c r="BSY214" s="102"/>
      <c r="BSZ214" s="102"/>
      <c r="BTA214" s="102"/>
      <c r="BTB214" s="102"/>
      <c r="BTC214" s="102"/>
      <c r="BTD214" s="102"/>
      <c r="BTE214" s="102"/>
      <c r="BTF214" s="102"/>
      <c r="BTG214" s="102"/>
      <c r="BTH214" s="102"/>
      <c r="BTI214" s="102"/>
      <c r="BTJ214" s="102"/>
      <c r="BTK214" s="102"/>
      <c r="BTL214" s="102"/>
      <c r="BTM214" s="102"/>
      <c r="BTN214" s="102"/>
      <c r="BTO214" s="102"/>
      <c r="BTP214" s="102"/>
      <c r="BTQ214" s="102"/>
      <c r="BTR214" s="102"/>
      <c r="BTS214" s="102"/>
      <c r="BTT214" s="102"/>
      <c r="BTU214" s="102"/>
      <c r="BTV214" s="102"/>
      <c r="BTW214" s="102"/>
      <c r="BTX214" s="102"/>
      <c r="BTY214" s="102"/>
      <c r="BTZ214" s="102"/>
      <c r="BUA214" s="102"/>
      <c r="BUB214" s="102"/>
      <c r="BUC214" s="102"/>
      <c r="BUD214" s="102"/>
      <c r="BUE214" s="102"/>
      <c r="BUF214" s="102"/>
      <c r="BUG214" s="102"/>
      <c r="BUH214" s="102"/>
      <c r="BUI214" s="102"/>
      <c r="BUJ214" s="102"/>
      <c r="BUK214" s="102"/>
      <c r="BUL214" s="102"/>
      <c r="BUM214" s="102"/>
      <c r="BUN214" s="102"/>
      <c r="BUO214" s="102"/>
      <c r="BUP214" s="102"/>
      <c r="BUQ214" s="102"/>
      <c r="BUR214" s="102"/>
      <c r="BUS214" s="102"/>
      <c r="BUT214" s="102"/>
      <c r="BUU214" s="102"/>
      <c r="BUV214" s="102"/>
      <c r="BUW214" s="102"/>
      <c r="BUX214" s="102"/>
      <c r="BUY214" s="102"/>
      <c r="BUZ214" s="102"/>
      <c r="BVA214" s="102"/>
      <c r="BVB214" s="102"/>
      <c r="BVC214" s="102"/>
      <c r="BVD214" s="102"/>
      <c r="BVE214" s="102"/>
      <c r="BVF214" s="102"/>
      <c r="BVG214" s="102"/>
      <c r="BVH214" s="102"/>
      <c r="BVI214" s="102"/>
      <c r="BVJ214" s="102"/>
      <c r="BVK214" s="102"/>
      <c r="BVL214" s="102"/>
      <c r="BVM214" s="102"/>
      <c r="BVN214" s="102"/>
      <c r="BVO214" s="102"/>
      <c r="BVP214" s="102"/>
      <c r="BVQ214" s="102"/>
      <c r="BVR214" s="102"/>
      <c r="BVS214" s="102"/>
      <c r="BVT214" s="102"/>
      <c r="BVU214" s="102"/>
      <c r="BVV214" s="102"/>
      <c r="BVW214" s="102"/>
      <c r="BVX214" s="102"/>
      <c r="BVY214" s="102"/>
      <c r="BVZ214" s="102"/>
      <c r="BWA214" s="102"/>
      <c r="BWB214" s="102"/>
      <c r="BWC214" s="102"/>
      <c r="BWD214" s="102"/>
      <c r="BWE214" s="102"/>
      <c r="BWF214" s="102"/>
      <c r="BWG214" s="102"/>
      <c r="BWH214" s="102"/>
      <c r="BWI214" s="102"/>
      <c r="BWJ214" s="102"/>
      <c r="BWK214" s="102"/>
      <c r="BWL214" s="102"/>
      <c r="BWM214" s="102"/>
      <c r="BWN214" s="102"/>
      <c r="BWO214" s="102"/>
      <c r="BWP214" s="102"/>
      <c r="BWQ214" s="102"/>
      <c r="BWR214" s="102"/>
      <c r="BWS214" s="102"/>
      <c r="BWT214" s="102"/>
      <c r="BWU214" s="102"/>
      <c r="BWV214" s="102"/>
      <c r="BWW214" s="102"/>
      <c r="BWX214" s="102"/>
      <c r="BWY214" s="102"/>
      <c r="BWZ214" s="102"/>
      <c r="BXA214" s="102"/>
      <c r="BXB214" s="102"/>
      <c r="BXC214" s="102"/>
      <c r="BXD214" s="102"/>
      <c r="BXE214" s="102"/>
      <c r="BXF214" s="102"/>
      <c r="BXG214" s="102"/>
      <c r="BXH214" s="102"/>
      <c r="BXI214" s="102"/>
      <c r="BXJ214" s="102"/>
      <c r="BXK214" s="102"/>
      <c r="BXL214" s="102"/>
      <c r="BXM214" s="102"/>
      <c r="BXN214" s="102"/>
      <c r="BXO214" s="102"/>
      <c r="BXP214" s="102"/>
      <c r="BXQ214" s="102"/>
      <c r="BXR214" s="102"/>
      <c r="BXS214" s="102"/>
      <c r="BXT214" s="102"/>
      <c r="BXU214" s="102"/>
      <c r="BXV214" s="102"/>
      <c r="BXW214" s="102"/>
      <c r="BXX214" s="102"/>
      <c r="BXY214" s="102"/>
      <c r="BXZ214" s="102"/>
      <c r="BYA214" s="102"/>
      <c r="BYB214" s="102"/>
      <c r="BYC214" s="102"/>
      <c r="BYD214" s="102"/>
      <c r="BYE214" s="102"/>
      <c r="BYF214" s="102"/>
      <c r="BYG214" s="102"/>
      <c r="BYH214" s="102"/>
      <c r="BYI214" s="102"/>
      <c r="BYJ214" s="102"/>
      <c r="BYK214" s="102"/>
      <c r="BYL214" s="102"/>
      <c r="BYM214" s="102"/>
      <c r="BYN214" s="102"/>
      <c r="BYO214" s="102"/>
      <c r="BYP214" s="102"/>
      <c r="BYQ214" s="102"/>
      <c r="BYR214" s="102"/>
      <c r="BYS214" s="102"/>
      <c r="BYT214" s="102"/>
      <c r="BYU214" s="102"/>
      <c r="BYV214" s="102"/>
      <c r="BYW214" s="102"/>
      <c r="BYX214" s="102"/>
      <c r="BYY214" s="102"/>
      <c r="BYZ214" s="102"/>
      <c r="BZA214" s="102"/>
      <c r="BZB214" s="102"/>
      <c r="BZC214" s="102"/>
      <c r="BZD214" s="102"/>
      <c r="BZE214" s="102"/>
      <c r="BZF214" s="102"/>
      <c r="BZG214" s="102"/>
      <c r="BZH214" s="102"/>
      <c r="BZI214" s="102"/>
      <c r="BZJ214" s="102"/>
      <c r="BZK214" s="102"/>
      <c r="BZL214" s="102"/>
      <c r="BZM214" s="102"/>
      <c r="BZN214" s="102"/>
      <c r="BZO214" s="102"/>
      <c r="BZP214" s="102"/>
      <c r="BZQ214" s="102"/>
      <c r="BZR214" s="102"/>
      <c r="BZS214" s="102"/>
      <c r="BZT214" s="102"/>
      <c r="BZU214" s="102"/>
      <c r="BZV214" s="102"/>
      <c r="BZW214" s="102"/>
    </row>
    <row r="215" spans="2:2051" ht="14.25" customHeight="1">
      <c r="B215" s="112" t="s">
        <v>754</v>
      </c>
      <c r="C215" s="113" t="s">
        <v>235</v>
      </c>
      <c r="D215" s="113" t="s">
        <v>3</v>
      </c>
      <c r="E215" s="113" t="str">
        <f>'Alcance 3'!C110</f>
        <v>Ordenador de mesa completo</v>
      </c>
      <c r="F215" s="113" t="str">
        <f>'Alcance 3'!D110</f>
        <v>Tipo de transporte de carga</v>
      </c>
      <c r="G215" s="226" t="s">
        <v>804</v>
      </c>
      <c r="H215" s="237" t="s">
        <v>238</v>
      </c>
      <c r="I215" s="238">
        <v>3</v>
      </c>
      <c r="J215" s="126">
        <f>'Alcance 3'!E110*'Alcance 3'!E129</f>
        <v>0</v>
      </c>
      <c r="K215" s="113" t="s">
        <v>802</v>
      </c>
      <c r="L215" s="113"/>
      <c r="M215" s="298">
        <v>1</v>
      </c>
      <c r="N215" s="117"/>
      <c r="O215" s="113">
        <f t="shared" si="52"/>
        <v>0</v>
      </c>
      <c r="P215" s="115" t="str">
        <f t="shared" si="46"/>
        <v>tkm</v>
      </c>
      <c r="Q215" s="120">
        <f>IFERROR(VLOOKUP($F215,'Datos 1-Factores emisión'!$B$809:$D$820,2,FALSE),0)</f>
        <v>0</v>
      </c>
      <c r="R215" s="121">
        <v>0</v>
      </c>
      <c r="S215" s="121">
        <v>0</v>
      </c>
      <c r="T215" s="121">
        <v>0</v>
      </c>
      <c r="U215" s="121">
        <v>0</v>
      </c>
      <c r="V215" s="120">
        <f t="shared" si="54"/>
        <v>0</v>
      </c>
      <c r="W215" s="121">
        <f t="shared" si="54"/>
        <v>0</v>
      </c>
      <c r="X215" s="121">
        <f t="shared" si="54"/>
        <v>0</v>
      </c>
      <c r="Y215" s="121">
        <v>0</v>
      </c>
      <c r="Z215" s="121">
        <v>0</v>
      </c>
      <c r="AA215" s="121">
        <f t="shared" si="48"/>
        <v>0</v>
      </c>
      <c r="AB215" s="120">
        <f>'Datos 2-Potenciales calent glob'!$D$6</f>
        <v>1</v>
      </c>
      <c r="AC215" s="121">
        <f>'Datos 2-Potenciales calent glob'!$D$31</f>
        <v>25</v>
      </c>
      <c r="AD215" s="121">
        <f>'Datos 2-Potenciales calent glob'!$D$32</f>
        <v>298</v>
      </c>
      <c r="AE215" s="123">
        <f>SUMIF('Datos 2-Potenciales calent glob'!$B$6:$B$56,Cálculos!E215,'Datos 2-Potenciales calent glob'!$D$6:$D$56)</f>
        <v>0</v>
      </c>
      <c r="AF215" s="121">
        <f>'Datos 2-Potenciales calent glob'!$D$6</f>
        <v>1</v>
      </c>
      <c r="AG215" s="121">
        <f>'Datos 2-Potenciales calent glob'!$D$6</f>
        <v>1</v>
      </c>
      <c r="AH215" s="120">
        <f t="shared" si="53"/>
        <v>0</v>
      </c>
      <c r="AI215" s="121">
        <f t="shared" si="53"/>
        <v>0</v>
      </c>
      <c r="AJ215" s="121">
        <f t="shared" si="53"/>
        <v>0</v>
      </c>
      <c r="AK215" s="121">
        <f t="shared" si="53"/>
        <v>0</v>
      </c>
      <c r="AL215" s="124">
        <f t="shared" si="50"/>
        <v>0</v>
      </c>
      <c r="AM215" s="121">
        <f t="shared" si="39"/>
        <v>0</v>
      </c>
      <c r="AN215" s="207">
        <f t="shared" si="37"/>
        <v>0</v>
      </c>
      <c r="AO215" s="102"/>
      <c r="AP215" s="102"/>
      <c r="AQ215" s="102"/>
      <c r="AR215" s="102"/>
      <c r="AS215" s="102"/>
      <c r="AT215" s="102"/>
      <c r="AU215" s="102"/>
      <c r="AV215" s="102"/>
      <c r="AW215" s="102"/>
      <c r="AX215" s="102"/>
      <c r="AY215" s="102"/>
      <c r="AZ215" s="102"/>
      <c r="BA215" s="102"/>
      <c r="BB215" s="102"/>
      <c r="BC215" s="102"/>
      <c r="BD215" s="102"/>
      <c r="BE215" s="102"/>
      <c r="BF215" s="102"/>
      <c r="BG215" s="102"/>
      <c r="BH215" s="102"/>
      <c r="BI215" s="102"/>
      <c r="BJ215" s="102"/>
      <c r="BK215" s="102"/>
      <c r="BL215" s="102"/>
      <c r="BM215" s="102"/>
      <c r="BN215" s="102"/>
      <c r="BO215" s="102"/>
      <c r="BP215" s="102"/>
      <c r="BQ215" s="102"/>
      <c r="BR215" s="102"/>
      <c r="BS215" s="102"/>
      <c r="BT215" s="102"/>
      <c r="BU215" s="102"/>
      <c r="BV215" s="102"/>
      <c r="BW215" s="102"/>
      <c r="BX215" s="102"/>
      <c r="BY215" s="102"/>
      <c r="BZ215" s="102"/>
      <c r="CA215" s="102"/>
      <c r="CB215" s="102"/>
      <c r="CC215" s="102"/>
      <c r="CD215" s="102"/>
      <c r="CE215" s="102"/>
      <c r="CF215" s="102"/>
      <c r="CG215" s="102"/>
      <c r="CH215" s="102"/>
      <c r="CI215" s="102"/>
      <c r="CJ215" s="102"/>
      <c r="CK215" s="102"/>
      <c r="CL215" s="102"/>
      <c r="CM215" s="102"/>
      <c r="CN215" s="102"/>
      <c r="CO215" s="102"/>
      <c r="CP215" s="102"/>
      <c r="CQ215" s="102"/>
      <c r="CR215" s="102"/>
      <c r="CS215" s="102"/>
      <c r="CT215" s="102"/>
      <c r="CU215" s="102"/>
      <c r="CV215" s="102"/>
      <c r="CW215" s="102"/>
      <c r="CX215" s="102"/>
      <c r="CY215" s="102"/>
      <c r="CZ215" s="102"/>
      <c r="DA215" s="102"/>
      <c r="DB215" s="102"/>
      <c r="DC215" s="102"/>
      <c r="DD215" s="102"/>
      <c r="DE215" s="102"/>
      <c r="DF215" s="102"/>
      <c r="DG215" s="102"/>
      <c r="DH215" s="102"/>
      <c r="DI215" s="102"/>
      <c r="DJ215" s="102"/>
      <c r="DK215" s="102"/>
      <c r="DL215" s="102"/>
      <c r="DM215" s="102"/>
      <c r="DN215" s="102"/>
      <c r="DO215" s="102"/>
      <c r="DP215" s="102"/>
      <c r="DQ215" s="102"/>
      <c r="DR215" s="102"/>
      <c r="DS215" s="102"/>
      <c r="DT215" s="102"/>
      <c r="DU215" s="102"/>
      <c r="DV215" s="102"/>
      <c r="DW215" s="102"/>
      <c r="DX215" s="102"/>
      <c r="DY215" s="102"/>
      <c r="DZ215" s="102"/>
      <c r="EA215" s="102"/>
      <c r="EB215" s="102"/>
      <c r="EC215" s="102"/>
      <c r="ED215" s="102"/>
      <c r="EE215" s="102"/>
      <c r="EF215" s="102"/>
      <c r="EG215" s="102"/>
      <c r="EH215" s="102"/>
      <c r="EI215" s="102"/>
      <c r="EJ215" s="102"/>
      <c r="EK215" s="102"/>
      <c r="EL215" s="102"/>
      <c r="EM215" s="102"/>
      <c r="EN215" s="102"/>
      <c r="EO215" s="102"/>
      <c r="EP215" s="102"/>
      <c r="EQ215" s="102"/>
      <c r="ER215" s="102"/>
      <c r="ES215" s="102"/>
      <c r="ET215" s="102"/>
      <c r="EU215" s="102"/>
      <c r="EV215" s="102"/>
      <c r="EW215" s="102"/>
      <c r="EX215" s="102"/>
      <c r="EY215" s="102"/>
      <c r="EZ215" s="102"/>
      <c r="FA215" s="102"/>
      <c r="FB215" s="102"/>
      <c r="FC215" s="102"/>
      <c r="FD215" s="102"/>
      <c r="FE215" s="102"/>
      <c r="FF215" s="102"/>
      <c r="FG215" s="102"/>
      <c r="FH215" s="102"/>
      <c r="FI215" s="102"/>
      <c r="FJ215" s="102"/>
      <c r="FK215" s="102"/>
      <c r="FL215" s="102"/>
      <c r="FM215" s="102"/>
      <c r="FN215" s="102"/>
      <c r="FO215" s="102"/>
      <c r="FP215" s="102"/>
      <c r="FQ215" s="102"/>
      <c r="FR215" s="102"/>
      <c r="FS215" s="102"/>
      <c r="FT215" s="102"/>
      <c r="FU215" s="102"/>
      <c r="FV215" s="102"/>
      <c r="FW215" s="102"/>
      <c r="FX215" s="102"/>
      <c r="FY215" s="102"/>
      <c r="FZ215" s="102"/>
      <c r="GA215" s="102"/>
      <c r="GB215" s="102"/>
      <c r="GC215" s="102"/>
      <c r="GD215" s="102"/>
      <c r="GE215" s="102"/>
      <c r="GF215" s="102"/>
      <c r="GG215" s="102"/>
      <c r="GH215" s="102"/>
      <c r="GI215" s="102"/>
      <c r="GJ215" s="102"/>
      <c r="GK215" s="102"/>
      <c r="GL215" s="102"/>
      <c r="GM215" s="102"/>
      <c r="GN215" s="102"/>
      <c r="GO215" s="102"/>
      <c r="GP215" s="102"/>
      <c r="GQ215" s="102"/>
      <c r="GR215" s="102"/>
      <c r="GS215" s="102"/>
      <c r="GT215" s="102"/>
      <c r="GU215" s="102"/>
      <c r="GV215" s="102"/>
      <c r="GW215" s="102"/>
      <c r="GX215" s="102"/>
      <c r="GY215" s="102"/>
      <c r="GZ215" s="102"/>
      <c r="HA215" s="102"/>
      <c r="HB215" s="102"/>
      <c r="HC215" s="102"/>
      <c r="HD215" s="102"/>
      <c r="HE215" s="102"/>
      <c r="HF215" s="102"/>
      <c r="HG215" s="102"/>
      <c r="HH215" s="102"/>
      <c r="HI215" s="102"/>
      <c r="HJ215" s="102"/>
      <c r="HK215" s="102"/>
      <c r="HL215" s="102"/>
      <c r="HM215" s="102"/>
      <c r="HN215" s="102"/>
      <c r="HO215" s="102"/>
      <c r="HP215" s="102"/>
      <c r="HQ215" s="102"/>
      <c r="HR215" s="102"/>
      <c r="HS215" s="102"/>
      <c r="HT215" s="102"/>
      <c r="HU215" s="102"/>
      <c r="HV215" s="102"/>
      <c r="HW215" s="102"/>
      <c r="HX215" s="102"/>
      <c r="HY215" s="102"/>
      <c r="HZ215" s="102"/>
      <c r="IA215" s="102"/>
      <c r="IB215" s="102"/>
      <c r="IC215" s="102"/>
      <c r="ID215" s="102"/>
      <c r="IE215" s="102"/>
      <c r="IF215" s="102"/>
      <c r="IG215" s="102"/>
      <c r="IH215" s="102"/>
      <c r="II215" s="102"/>
      <c r="IJ215" s="102"/>
      <c r="IK215" s="102"/>
      <c r="IL215" s="102"/>
      <c r="IM215" s="102"/>
      <c r="IN215" s="102"/>
      <c r="IO215" s="102"/>
      <c r="IP215" s="102"/>
      <c r="IQ215" s="102"/>
      <c r="IR215" s="102"/>
      <c r="IS215" s="102"/>
      <c r="IT215" s="102"/>
      <c r="IU215" s="102"/>
      <c r="IV215" s="102"/>
      <c r="IW215" s="102"/>
      <c r="IX215" s="102"/>
      <c r="IY215" s="102"/>
      <c r="IZ215" s="102"/>
      <c r="JA215" s="102"/>
      <c r="JB215" s="102"/>
      <c r="JC215" s="102"/>
      <c r="JD215" s="102"/>
      <c r="JE215" s="102"/>
      <c r="JF215" s="102"/>
      <c r="JG215" s="102"/>
      <c r="JH215" s="102"/>
      <c r="JI215" s="102"/>
      <c r="JJ215" s="102"/>
      <c r="JK215" s="102"/>
      <c r="JL215" s="102"/>
      <c r="JM215" s="102"/>
      <c r="JN215" s="102"/>
      <c r="JO215" s="102"/>
      <c r="JP215" s="102"/>
      <c r="JQ215" s="102"/>
      <c r="JR215" s="102"/>
      <c r="JS215" s="102"/>
      <c r="JT215" s="102"/>
      <c r="JU215" s="102"/>
      <c r="JV215" s="102"/>
      <c r="JW215" s="102"/>
      <c r="JX215" s="102"/>
      <c r="JY215" s="102"/>
      <c r="JZ215" s="102"/>
      <c r="KA215" s="102"/>
      <c r="KB215" s="102"/>
      <c r="KC215" s="102"/>
      <c r="KD215" s="102"/>
      <c r="KE215" s="102"/>
      <c r="KF215" s="102"/>
      <c r="KG215" s="102"/>
      <c r="KH215" s="102"/>
      <c r="KI215" s="102"/>
      <c r="KJ215" s="102"/>
      <c r="KK215" s="102"/>
      <c r="KL215" s="102"/>
      <c r="KM215" s="102"/>
      <c r="KN215" s="102"/>
      <c r="KO215" s="102"/>
      <c r="KP215" s="102"/>
      <c r="KQ215" s="102"/>
      <c r="KR215" s="102"/>
      <c r="KS215" s="102"/>
      <c r="KT215" s="102"/>
      <c r="KU215" s="102"/>
      <c r="KV215" s="102"/>
      <c r="KW215" s="102"/>
      <c r="KX215" s="102"/>
      <c r="KY215" s="102"/>
      <c r="KZ215" s="102"/>
      <c r="LA215" s="102"/>
      <c r="LB215" s="102"/>
      <c r="LC215" s="102"/>
      <c r="LD215" s="102"/>
      <c r="LE215" s="102"/>
      <c r="LF215" s="102"/>
      <c r="LG215" s="102"/>
      <c r="LH215" s="102"/>
      <c r="LI215" s="102"/>
      <c r="LJ215" s="102"/>
      <c r="LK215" s="102"/>
      <c r="LL215" s="102"/>
      <c r="LM215" s="102"/>
      <c r="LN215" s="102"/>
      <c r="LO215" s="102"/>
      <c r="LP215" s="102"/>
      <c r="LQ215" s="102"/>
      <c r="LR215" s="102"/>
      <c r="LS215" s="102"/>
      <c r="LT215" s="102"/>
      <c r="LU215" s="102"/>
      <c r="LV215" s="102"/>
      <c r="LW215" s="102"/>
      <c r="LX215" s="102"/>
      <c r="LY215" s="102"/>
      <c r="LZ215" s="102"/>
      <c r="MA215" s="102"/>
      <c r="MB215" s="102"/>
      <c r="MC215" s="102"/>
      <c r="MD215" s="102"/>
      <c r="ME215" s="102"/>
      <c r="MF215" s="102"/>
      <c r="MG215" s="102"/>
      <c r="MH215" s="102"/>
      <c r="MI215" s="102"/>
      <c r="MJ215" s="102"/>
      <c r="MK215" s="102"/>
      <c r="ML215" s="102"/>
      <c r="MM215" s="102"/>
      <c r="MN215" s="102"/>
      <c r="MO215" s="102"/>
      <c r="MP215" s="102"/>
      <c r="MQ215" s="102"/>
      <c r="MR215" s="102"/>
      <c r="MS215" s="102"/>
      <c r="MT215" s="102"/>
      <c r="MU215" s="102"/>
      <c r="MV215" s="102"/>
      <c r="MW215" s="102"/>
      <c r="MX215" s="102"/>
      <c r="MY215" s="102"/>
      <c r="MZ215" s="102"/>
      <c r="NA215" s="102"/>
      <c r="NB215" s="102"/>
      <c r="NC215" s="102"/>
      <c r="ND215" s="102"/>
      <c r="NE215" s="102"/>
      <c r="NF215" s="102"/>
      <c r="NG215" s="102"/>
      <c r="NH215" s="102"/>
      <c r="NI215" s="102"/>
      <c r="NJ215" s="102"/>
      <c r="NK215" s="102"/>
      <c r="NL215" s="102"/>
      <c r="NM215" s="102"/>
      <c r="NN215" s="102"/>
      <c r="NO215" s="102"/>
      <c r="NP215" s="102"/>
      <c r="NQ215" s="102"/>
      <c r="NR215" s="102"/>
      <c r="NS215" s="102"/>
      <c r="NT215" s="102"/>
      <c r="NU215" s="102"/>
      <c r="NV215" s="102"/>
      <c r="NW215" s="102"/>
      <c r="NX215" s="102"/>
      <c r="NY215" s="102"/>
      <c r="NZ215" s="102"/>
      <c r="OA215" s="102"/>
      <c r="OB215" s="102"/>
      <c r="OC215" s="102"/>
      <c r="OD215" s="102"/>
      <c r="OE215" s="102"/>
      <c r="OF215" s="102"/>
      <c r="OG215" s="102"/>
      <c r="OH215" s="102"/>
      <c r="OI215" s="102"/>
      <c r="OJ215" s="102"/>
      <c r="OK215" s="102"/>
      <c r="OL215" s="102"/>
      <c r="OM215" s="102"/>
      <c r="ON215" s="102"/>
      <c r="OO215" s="102"/>
      <c r="OP215" s="102"/>
      <c r="OQ215" s="102"/>
      <c r="OR215" s="102"/>
      <c r="OS215" s="102"/>
      <c r="OT215" s="102"/>
      <c r="OU215" s="102"/>
      <c r="OV215" s="102"/>
      <c r="OW215" s="102"/>
      <c r="OX215" s="102"/>
      <c r="OY215" s="102"/>
      <c r="OZ215" s="102"/>
      <c r="PA215" s="102"/>
      <c r="PB215" s="102"/>
      <c r="PC215" s="102"/>
      <c r="PD215" s="102"/>
      <c r="PE215" s="102"/>
      <c r="PF215" s="102"/>
      <c r="PG215" s="102"/>
      <c r="PH215" s="102"/>
      <c r="PI215" s="102"/>
      <c r="PJ215" s="102"/>
      <c r="PK215" s="102"/>
      <c r="PL215" s="102"/>
      <c r="PM215" s="102"/>
      <c r="PN215" s="102"/>
      <c r="PO215" s="102"/>
      <c r="PP215" s="102"/>
      <c r="PQ215" s="102"/>
      <c r="PR215" s="102"/>
      <c r="PS215" s="102"/>
      <c r="PT215" s="102"/>
      <c r="PU215" s="102"/>
      <c r="PV215" s="102"/>
      <c r="PW215" s="102"/>
      <c r="PX215" s="102"/>
      <c r="PY215" s="102"/>
      <c r="PZ215" s="102"/>
      <c r="QA215" s="102"/>
      <c r="QB215" s="102"/>
      <c r="QC215" s="102"/>
      <c r="QD215" s="102"/>
      <c r="QE215" s="102"/>
      <c r="QF215" s="102"/>
      <c r="QG215" s="102"/>
      <c r="QH215" s="102"/>
      <c r="QI215" s="102"/>
      <c r="QJ215" s="102"/>
      <c r="QK215" s="102"/>
      <c r="QL215" s="102"/>
      <c r="QM215" s="102"/>
      <c r="QN215" s="102"/>
      <c r="QO215" s="102"/>
      <c r="QP215" s="102"/>
      <c r="QQ215" s="102"/>
      <c r="QR215" s="102"/>
      <c r="QS215" s="102"/>
      <c r="QT215" s="102"/>
      <c r="QU215" s="102"/>
      <c r="QV215" s="102"/>
      <c r="QW215" s="102"/>
      <c r="QX215" s="102"/>
      <c r="QY215" s="102"/>
      <c r="QZ215" s="102"/>
      <c r="RA215" s="102"/>
      <c r="RB215" s="102"/>
      <c r="RC215" s="102"/>
      <c r="RD215" s="102"/>
      <c r="RE215" s="102"/>
      <c r="RF215" s="102"/>
      <c r="RG215" s="102"/>
      <c r="RH215" s="102"/>
      <c r="RI215" s="102"/>
      <c r="RJ215" s="102"/>
      <c r="RK215" s="102"/>
      <c r="RL215" s="102"/>
      <c r="RM215" s="102"/>
      <c r="RN215" s="102"/>
      <c r="RO215" s="102"/>
      <c r="RP215" s="102"/>
      <c r="RQ215" s="102"/>
      <c r="RR215" s="102"/>
      <c r="RS215" s="102"/>
      <c r="RT215" s="102"/>
      <c r="RU215" s="102"/>
      <c r="RV215" s="102"/>
      <c r="RW215" s="102"/>
      <c r="RX215" s="102"/>
      <c r="RY215" s="102"/>
      <c r="RZ215" s="102"/>
      <c r="SA215" s="102"/>
      <c r="SB215" s="102"/>
      <c r="SC215" s="102"/>
      <c r="SD215" s="102"/>
      <c r="SE215" s="102"/>
      <c r="SF215" s="102"/>
      <c r="SG215" s="102"/>
      <c r="SH215" s="102"/>
      <c r="SI215" s="102"/>
      <c r="SJ215" s="102"/>
      <c r="SK215" s="102"/>
      <c r="SL215" s="102"/>
      <c r="SM215" s="102"/>
      <c r="SN215" s="102"/>
      <c r="SO215" s="102"/>
      <c r="SP215" s="102"/>
      <c r="SQ215" s="102"/>
      <c r="SR215" s="102"/>
      <c r="SS215" s="102"/>
      <c r="ST215" s="102"/>
      <c r="SU215" s="102"/>
      <c r="SV215" s="102"/>
      <c r="SW215" s="102"/>
      <c r="SX215" s="102"/>
      <c r="SY215" s="102"/>
      <c r="SZ215" s="102"/>
      <c r="TA215" s="102"/>
      <c r="TB215" s="102"/>
      <c r="TC215" s="102"/>
      <c r="TD215" s="102"/>
      <c r="TE215" s="102"/>
      <c r="TF215" s="102"/>
      <c r="TG215" s="102"/>
      <c r="TH215" s="102"/>
      <c r="TI215" s="102"/>
      <c r="TJ215" s="102"/>
      <c r="TK215" s="102"/>
      <c r="TL215" s="102"/>
      <c r="TM215" s="102"/>
      <c r="TN215" s="102"/>
      <c r="TO215" s="102"/>
      <c r="TP215" s="102"/>
      <c r="TQ215" s="102"/>
      <c r="TR215" s="102"/>
      <c r="TS215" s="102"/>
      <c r="TT215" s="102"/>
      <c r="TU215" s="102"/>
      <c r="TV215" s="102"/>
      <c r="TW215" s="102"/>
      <c r="TX215" s="102"/>
      <c r="TY215" s="102"/>
      <c r="TZ215" s="102"/>
      <c r="UA215" s="102"/>
      <c r="UB215" s="102"/>
      <c r="UC215" s="102"/>
      <c r="UD215" s="102"/>
      <c r="UE215" s="102"/>
      <c r="UF215" s="102"/>
      <c r="UG215" s="102"/>
      <c r="UH215" s="102"/>
      <c r="UI215" s="102"/>
      <c r="UJ215" s="102"/>
      <c r="UK215" s="102"/>
      <c r="UL215" s="102"/>
      <c r="UM215" s="102"/>
      <c r="UN215" s="102"/>
      <c r="UO215" s="102"/>
      <c r="UP215" s="102"/>
      <c r="UQ215" s="102"/>
      <c r="UR215" s="102"/>
      <c r="US215" s="102"/>
      <c r="UT215" s="102"/>
      <c r="UU215" s="102"/>
      <c r="UV215" s="102"/>
      <c r="UW215" s="102"/>
      <c r="UX215" s="102"/>
      <c r="UY215" s="102"/>
      <c r="UZ215" s="102"/>
      <c r="VA215" s="102"/>
      <c r="VB215" s="102"/>
      <c r="VC215" s="102"/>
      <c r="VD215" s="102"/>
      <c r="VE215" s="102"/>
      <c r="VF215" s="102"/>
      <c r="VG215" s="102"/>
      <c r="VH215" s="102"/>
      <c r="VI215" s="102"/>
      <c r="VJ215" s="102"/>
      <c r="VK215" s="102"/>
      <c r="VL215" s="102"/>
      <c r="VM215" s="102"/>
      <c r="VN215" s="102"/>
      <c r="VO215" s="102"/>
      <c r="VP215" s="102"/>
      <c r="VQ215" s="102"/>
      <c r="VR215" s="102"/>
      <c r="VS215" s="102"/>
      <c r="VT215" s="102"/>
      <c r="VU215" s="102"/>
      <c r="VV215" s="102"/>
      <c r="VW215" s="102"/>
      <c r="VX215" s="102"/>
      <c r="VY215" s="102"/>
      <c r="VZ215" s="102"/>
      <c r="WA215" s="102"/>
      <c r="WB215" s="102"/>
      <c r="WC215" s="102"/>
      <c r="WD215" s="102"/>
      <c r="WE215" s="102"/>
      <c r="WF215" s="102"/>
      <c r="WG215" s="102"/>
      <c r="WH215" s="102"/>
      <c r="WI215" s="102"/>
      <c r="WJ215" s="102"/>
      <c r="WK215" s="102"/>
      <c r="WL215" s="102"/>
      <c r="WM215" s="102"/>
      <c r="WN215" s="102"/>
      <c r="WO215" s="102"/>
      <c r="WP215" s="102"/>
      <c r="WQ215" s="102"/>
      <c r="WR215" s="102"/>
      <c r="WS215" s="102"/>
      <c r="WT215" s="102"/>
      <c r="WU215" s="102"/>
      <c r="WV215" s="102"/>
      <c r="WW215" s="102"/>
      <c r="WX215" s="102"/>
      <c r="WY215" s="102"/>
      <c r="WZ215" s="102"/>
      <c r="XA215" s="102"/>
      <c r="XB215" s="102"/>
      <c r="XC215" s="102"/>
      <c r="XD215" s="102"/>
      <c r="XE215" s="102"/>
      <c r="XF215" s="102"/>
      <c r="XG215" s="102"/>
      <c r="XH215" s="102"/>
      <c r="XI215" s="102"/>
      <c r="XJ215" s="102"/>
      <c r="XK215" s="102"/>
      <c r="XL215" s="102"/>
      <c r="XM215" s="102"/>
      <c r="XN215" s="102"/>
      <c r="XO215" s="102"/>
      <c r="XP215" s="102"/>
      <c r="XQ215" s="102"/>
      <c r="XR215" s="102"/>
      <c r="XS215" s="102"/>
      <c r="XT215" s="102"/>
      <c r="XU215" s="102"/>
      <c r="XV215" s="102"/>
      <c r="XW215" s="102"/>
      <c r="XX215" s="102"/>
      <c r="XY215" s="102"/>
      <c r="XZ215" s="102"/>
      <c r="YA215" s="102"/>
      <c r="YB215" s="102"/>
      <c r="YC215" s="102"/>
      <c r="YD215" s="102"/>
      <c r="YE215" s="102"/>
      <c r="YF215" s="102"/>
      <c r="YG215" s="102"/>
      <c r="YH215" s="102"/>
      <c r="YI215" s="102"/>
      <c r="YJ215" s="102"/>
      <c r="YK215" s="102"/>
      <c r="YL215" s="102"/>
      <c r="YM215" s="102"/>
      <c r="YN215" s="102"/>
      <c r="YO215" s="102"/>
      <c r="YP215" s="102"/>
      <c r="YQ215" s="102"/>
      <c r="YR215" s="102"/>
      <c r="YS215" s="102"/>
      <c r="YT215" s="102"/>
      <c r="YU215" s="102"/>
      <c r="YV215" s="102"/>
      <c r="YW215" s="102"/>
      <c r="YX215" s="102"/>
      <c r="YY215" s="102"/>
      <c r="YZ215" s="102"/>
      <c r="ZA215" s="102"/>
      <c r="ZB215" s="102"/>
      <c r="ZC215" s="102"/>
      <c r="ZD215" s="102"/>
      <c r="ZE215" s="102"/>
      <c r="ZF215" s="102"/>
      <c r="ZG215" s="102"/>
      <c r="ZH215" s="102"/>
      <c r="ZI215" s="102"/>
      <c r="ZJ215" s="102"/>
      <c r="ZK215" s="102"/>
      <c r="ZL215" s="102"/>
      <c r="ZM215" s="102"/>
      <c r="ZN215" s="102"/>
      <c r="ZO215" s="102"/>
      <c r="ZP215" s="102"/>
      <c r="ZQ215" s="102"/>
      <c r="ZR215" s="102"/>
      <c r="ZS215" s="102"/>
      <c r="ZT215" s="102"/>
      <c r="ZU215" s="102"/>
      <c r="ZV215" s="102"/>
      <c r="ZW215" s="102"/>
      <c r="ZX215" s="102"/>
      <c r="ZY215" s="102"/>
      <c r="ZZ215" s="102"/>
      <c r="AAA215" s="102"/>
      <c r="AAB215" s="102"/>
      <c r="AAC215" s="102"/>
      <c r="AAD215" s="102"/>
      <c r="AAE215" s="102"/>
      <c r="AAF215" s="102"/>
      <c r="AAG215" s="102"/>
      <c r="AAH215" s="102"/>
      <c r="AAI215" s="102"/>
      <c r="AAJ215" s="102"/>
      <c r="AAK215" s="102"/>
      <c r="AAL215" s="102"/>
      <c r="AAM215" s="102"/>
      <c r="AAN215" s="102"/>
      <c r="AAO215" s="102"/>
      <c r="AAP215" s="102"/>
      <c r="AAQ215" s="102"/>
      <c r="AAR215" s="102"/>
      <c r="AAS215" s="102"/>
      <c r="AAT215" s="102"/>
      <c r="AAU215" s="102"/>
      <c r="AAV215" s="102"/>
      <c r="AAW215" s="102"/>
      <c r="AAX215" s="102"/>
      <c r="AAY215" s="102"/>
      <c r="AAZ215" s="102"/>
      <c r="ABA215" s="102"/>
      <c r="ABB215" s="102"/>
      <c r="ABC215" s="102"/>
      <c r="ABD215" s="102"/>
      <c r="ABE215" s="102"/>
      <c r="ABF215" s="102"/>
      <c r="ABG215" s="102"/>
      <c r="ABH215" s="102"/>
      <c r="ABI215" s="102"/>
      <c r="ABJ215" s="102"/>
      <c r="ABK215" s="102"/>
      <c r="ABL215" s="102"/>
      <c r="ABM215" s="102"/>
      <c r="ABN215" s="102"/>
      <c r="ABO215" s="102"/>
      <c r="ABP215" s="102"/>
      <c r="ABQ215" s="102"/>
      <c r="ABR215" s="102"/>
      <c r="ABS215" s="102"/>
      <c r="ABT215" s="102"/>
      <c r="ABU215" s="102"/>
      <c r="ABV215" s="102"/>
      <c r="ABW215" s="102"/>
      <c r="ABX215" s="102"/>
      <c r="ABY215" s="102"/>
      <c r="ABZ215" s="102"/>
      <c r="ACA215" s="102"/>
      <c r="ACB215" s="102"/>
      <c r="ACC215" s="102"/>
      <c r="ACD215" s="102"/>
      <c r="ACE215" s="102"/>
      <c r="ACF215" s="102"/>
      <c r="ACG215" s="102"/>
      <c r="ACH215" s="102"/>
      <c r="ACI215" s="102"/>
      <c r="ACJ215" s="102"/>
      <c r="ACK215" s="102"/>
      <c r="ACL215" s="102"/>
      <c r="ACM215" s="102"/>
      <c r="ACN215" s="102"/>
      <c r="ACO215" s="102"/>
      <c r="ACP215" s="102"/>
      <c r="ACQ215" s="102"/>
      <c r="ACR215" s="102"/>
      <c r="ACS215" s="102"/>
      <c r="ACT215" s="102"/>
      <c r="ACU215" s="102"/>
      <c r="ACV215" s="102"/>
      <c r="ACW215" s="102"/>
      <c r="ACX215" s="102"/>
      <c r="ACY215" s="102"/>
      <c r="ACZ215" s="102"/>
      <c r="ADA215" s="102"/>
      <c r="ADB215" s="102"/>
      <c r="ADC215" s="102"/>
      <c r="ADD215" s="102"/>
      <c r="ADE215" s="102"/>
      <c r="ADF215" s="102"/>
      <c r="ADG215" s="102"/>
      <c r="ADH215" s="102"/>
      <c r="ADI215" s="102"/>
      <c r="ADJ215" s="102"/>
      <c r="ADK215" s="102"/>
      <c r="ADL215" s="102"/>
      <c r="ADM215" s="102"/>
      <c r="ADN215" s="102"/>
      <c r="ADO215" s="102"/>
      <c r="ADP215" s="102"/>
      <c r="ADQ215" s="102"/>
      <c r="ADR215" s="102"/>
      <c r="ADS215" s="102"/>
      <c r="ADT215" s="102"/>
      <c r="ADU215" s="102"/>
      <c r="ADV215" s="102"/>
      <c r="ADW215" s="102"/>
      <c r="ADX215" s="102"/>
      <c r="ADY215" s="102"/>
      <c r="ADZ215" s="102"/>
      <c r="AEA215" s="102"/>
      <c r="AEB215" s="102"/>
      <c r="AEC215" s="102"/>
      <c r="AED215" s="102"/>
      <c r="AEE215" s="102"/>
      <c r="AEF215" s="102"/>
      <c r="AEG215" s="102"/>
      <c r="AEH215" s="102"/>
      <c r="AEI215" s="102"/>
      <c r="AEJ215" s="102"/>
      <c r="AEK215" s="102"/>
      <c r="AEL215" s="102"/>
      <c r="AEM215" s="102"/>
      <c r="AEN215" s="102"/>
      <c r="AEO215" s="102"/>
      <c r="AEP215" s="102"/>
      <c r="AEQ215" s="102"/>
      <c r="AER215" s="102"/>
      <c r="AES215" s="102"/>
      <c r="AET215" s="102"/>
      <c r="AEU215" s="102"/>
      <c r="AEV215" s="102"/>
      <c r="AEW215" s="102"/>
      <c r="AEX215" s="102"/>
      <c r="AEY215" s="102"/>
      <c r="AEZ215" s="102"/>
      <c r="AFA215" s="102"/>
      <c r="AFB215" s="102"/>
      <c r="AFC215" s="102"/>
      <c r="AFD215" s="102"/>
      <c r="AFE215" s="102"/>
      <c r="AFF215" s="102"/>
      <c r="AFG215" s="102"/>
      <c r="AFH215" s="102"/>
      <c r="AFI215" s="102"/>
      <c r="AFJ215" s="102"/>
      <c r="AFK215" s="102"/>
      <c r="AFL215" s="102"/>
      <c r="AFM215" s="102"/>
      <c r="AFN215" s="102"/>
      <c r="AFO215" s="102"/>
      <c r="AFP215" s="102"/>
      <c r="AFQ215" s="102"/>
      <c r="AFR215" s="102"/>
      <c r="AFS215" s="102"/>
      <c r="AFT215" s="102"/>
      <c r="AFU215" s="102"/>
      <c r="AFV215" s="102"/>
      <c r="AFW215" s="102"/>
      <c r="AFX215" s="102"/>
      <c r="AFY215" s="102"/>
      <c r="AFZ215" s="102"/>
      <c r="AGA215" s="102"/>
      <c r="AGB215" s="102"/>
      <c r="AGC215" s="102"/>
      <c r="AGD215" s="102"/>
      <c r="AGE215" s="102"/>
      <c r="AGF215" s="102"/>
      <c r="AGG215" s="102"/>
      <c r="AGH215" s="102"/>
      <c r="AGI215" s="102"/>
      <c r="AGJ215" s="102"/>
      <c r="AGK215" s="102"/>
      <c r="AGL215" s="102"/>
      <c r="AGM215" s="102"/>
      <c r="AGN215" s="102"/>
      <c r="AGO215" s="102"/>
      <c r="AGP215" s="102"/>
      <c r="AGQ215" s="102"/>
      <c r="AGR215" s="102"/>
      <c r="AGS215" s="102"/>
      <c r="AGT215" s="102"/>
      <c r="AGU215" s="102"/>
      <c r="AGV215" s="102"/>
      <c r="AGW215" s="102"/>
      <c r="AGX215" s="102"/>
      <c r="AGY215" s="102"/>
      <c r="AGZ215" s="102"/>
      <c r="AHA215" s="102"/>
      <c r="AHB215" s="102"/>
      <c r="AHC215" s="102"/>
      <c r="AHD215" s="102"/>
      <c r="AHE215" s="102"/>
      <c r="AHF215" s="102"/>
      <c r="AHG215" s="102"/>
      <c r="AHH215" s="102"/>
      <c r="AHI215" s="102"/>
      <c r="AHJ215" s="102"/>
      <c r="AHK215" s="102"/>
      <c r="AHL215" s="102"/>
      <c r="AHM215" s="102"/>
      <c r="AHN215" s="102"/>
      <c r="AHO215" s="102"/>
      <c r="AHP215" s="102"/>
      <c r="AHQ215" s="102"/>
      <c r="AHR215" s="102"/>
      <c r="AHS215" s="102"/>
      <c r="AHT215" s="102"/>
      <c r="AHU215" s="102"/>
      <c r="AHV215" s="102"/>
      <c r="AHW215" s="102"/>
      <c r="AHX215" s="102"/>
      <c r="AHY215" s="102"/>
      <c r="AHZ215" s="102"/>
      <c r="AIA215" s="102"/>
      <c r="AIB215" s="102"/>
      <c r="AIC215" s="102"/>
      <c r="AID215" s="102"/>
      <c r="AIE215" s="102"/>
      <c r="AIF215" s="102"/>
      <c r="AIG215" s="102"/>
      <c r="AIH215" s="102"/>
      <c r="AII215" s="102"/>
      <c r="AIJ215" s="102"/>
      <c r="AIK215" s="102"/>
      <c r="AIL215" s="102"/>
      <c r="AIM215" s="102"/>
      <c r="AIN215" s="102"/>
      <c r="AIO215" s="102"/>
      <c r="AIP215" s="102"/>
      <c r="AIQ215" s="102"/>
      <c r="AIR215" s="102"/>
      <c r="AIS215" s="102"/>
      <c r="AIT215" s="102"/>
      <c r="AIU215" s="102"/>
      <c r="AIV215" s="102"/>
      <c r="AIW215" s="102"/>
      <c r="AIX215" s="102"/>
      <c r="AIY215" s="102"/>
      <c r="AIZ215" s="102"/>
      <c r="AJA215" s="102"/>
      <c r="AJB215" s="102"/>
      <c r="AJC215" s="102"/>
      <c r="AJD215" s="102"/>
      <c r="AJE215" s="102"/>
      <c r="AJF215" s="102"/>
      <c r="AJG215" s="102"/>
      <c r="AJH215" s="102"/>
      <c r="AJI215" s="102"/>
      <c r="AJJ215" s="102"/>
      <c r="AJK215" s="102"/>
      <c r="AJL215" s="102"/>
      <c r="AJM215" s="102"/>
      <c r="AJN215" s="102"/>
      <c r="AJO215" s="102"/>
      <c r="AJP215" s="102"/>
      <c r="AJQ215" s="102"/>
      <c r="AJR215" s="102"/>
      <c r="AJS215" s="102"/>
      <c r="AJT215" s="102"/>
      <c r="AJU215" s="102"/>
      <c r="AJV215" s="102"/>
      <c r="AJW215" s="102"/>
      <c r="AJX215" s="102"/>
      <c r="AJY215" s="102"/>
      <c r="AJZ215" s="102"/>
      <c r="AKA215" s="102"/>
      <c r="AKB215" s="102"/>
      <c r="AKC215" s="102"/>
      <c r="AKD215" s="102"/>
      <c r="AKE215" s="102"/>
      <c r="AKF215" s="102"/>
      <c r="AKG215" s="102"/>
      <c r="AKH215" s="102"/>
      <c r="AKI215" s="102"/>
      <c r="AKJ215" s="102"/>
      <c r="AKK215" s="102"/>
      <c r="AKL215" s="102"/>
      <c r="AKM215" s="102"/>
      <c r="AKN215" s="102"/>
      <c r="AKO215" s="102"/>
      <c r="AKP215" s="102"/>
      <c r="AKQ215" s="102"/>
      <c r="AKR215" s="102"/>
      <c r="AKS215" s="102"/>
      <c r="AKT215" s="102"/>
      <c r="AKU215" s="102"/>
      <c r="AKV215" s="102"/>
      <c r="AKW215" s="102"/>
      <c r="AKX215" s="102"/>
      <c r="AKY215" s="102"/>
      <c r="AKZ215" s="102"/>
      <c r="ALA215" s="102"/>
      <c r="ALB215" s="102"/>
      <c r="ALC215" s="102"/>
      <c r="ALD215" s="102"/>
      <c r="ALE215" s="102"/>
      <c r="ALF215" s="102"/>
      <c r="ALG215" s="102"/>
      <c r="ALH215" s="102"/>
      <c r="ALI215" s="102"/>
      <c r="ALJ215" s="102"/>
      <c r="ALK215" s="102"/>
      <c r="ALL215" s="102"/>
      <c r="ALM215" s="102"/>
      <c r="ALN215" s="102"/>
      <c r="ALO215" s="102"/>
      <c r="ALP215" s="102"/>
      <c r="ALQ215" s="102"/>
      <c r="ALR215" s="102"/>
      <c r="ALS215" s="102"/>
      <c r="ALT215" s="102"/>
      <c r="ALU215" s="102"/>
      <c r="ALV215" s="102"/>
      <c r="ALW215" s="102"/>
      <c r="ALX215" s="102"/>
      <c r="ALY215" s="102"/>
      <c r="ALZ215" s="102"/>
      <c r="AMA215" s="102"/>
      <c r="AMB215" s="102"/>
      <c r="AMC215" s="102"/>
      <c r="AMD215" s="102"/>
      <c r="AME215" s="102"/>
      <c r="AMF215" s="102"/>
      <c r="AMG215" s="102"/>
      <c r="AMH215" s="102"/>
      <c r="AMI215" s="102"/>
      <c r="AMJ215" s="102"/>
      <c r="AMK215" s="102"/>
      <c r="AML215" s="102"/>
      <c r="AMM215" s="102"/>
      <c r="AMN215" s="102"/>
      <c r="AMO215" s="102"/>
      <c r="AMP215" s="102"/>
      <c r="AMQ215" s="102"/>
      <c r="AMR215" s="102"/>
      <c r="AMS215" s="102"/>
      <c r="AMT215" s="102"/>
      <c r="AMU215" s="102"/>
      <c r="AMV215" s="102"/>
      <c r="AMW215" s="102"/>
      <c r="AMX215" s="102"/>
      <c r="AMY215" s="102"/>
      <c r="AMZ215" s="102"/>
      <c r="ANA215" s="102"/>
      <c r="ANB215" s="102"/>
      <c r="ANC215" s="102"/>
      <c r="AND215" s="102"/>
      <c r="ANE215" s="102"/>
      <c r="ANF215" s="102"/>
      <c r="ANG215" s="102"/>
      <c r="ANH215" s="102"/>
      <c r="ANI215" s="102"/>
      <c r="ANJ215" s="102"/>
      <c r="ANK215" s="102"/>
      <c r="ANL215" s="102"/>
      <c r="ANM215" s="102"/>
      <c r="ANN215" s="102"/>
      <c r="ANO215" s="102"/>
      <c r="ANP215" s="102"/>
      <c r="ANQ215" s="102"/>
      <c r="ANR215" s="102"/>
      <c r="ANS215" s="102"/>
      <c r="ANT215" s="102"/>
      <c r="ANU215" s="102"/>
      <c r="ANV215" s="102"/>
      <c r="ANW215" s="102"/>
      <c r="ANX215" s="102"/>
      <c r="ANY215" s="102"/>
      <c r="ANZ215" s="102"/>
      <c r="AOA215" s="102"/>
      <c r="AOB215" s="102"/>
      <c r="AOC215" s="102"/>
      <c r="AOD215" s="102"/>
      <c r="AOE215" s="102"/>
      <c r="AOF215" s="102"/>
      <c r="AOG215" s="102"/>
      <c r="AOH215" s="102"/>
      <c r="AOI215" s="102"/>
      <c r="AOJ215" s="102"/>
      <c r="AOK215" s="102"/>
      <c r="AOL215" s="102"/>
      <c r="AOM215" s="102"/>
      <c r="AON215" s="102"/>
      <c r="AOO215" s="102"/>
      <c r="AOP215" s="102"/>
      <c r="AOQ215" s="102"/>
      <c r="AOR215" s="102"/>
      <c r="AOS215" s="102"/>
      <c r="AOT215" s="102"/>
      <c r="AOU215" s="102"/>
      <c r="AOV215" s="102"/>
      <c r="AOW215" s="102"/>
      <c r="AOX215" s="102"/>
      <c r="AOY215" s="102"/>
      <c r="AOZ215" s="102"/>
      <c r="APA215" s="102"/>
      <c r="APB215" s="102"/>
      <c r="APC215" s="102"/>
      <c r="APD215" s="102"/>
      <c r="APE215" s="102"/>
      <c r="APF215" s="102"/>
      <c r="APG215" s="102"/>
      <c r="APH215" s="102"/>
      <c r="API215" s="102"/>
      <c r="APJ215" s="102"/>
      <c r="APK215" s="102"/>
      <c r="APL215" s="102"/>
      <c r="APM215" s="102"/>
      <c r="APN215" s="102"/>
      <c r="APO215" s="102"/>
      <c r="APP215" s="102"/>
      <c r="APQ215" s="102"/>
      <c r="APR215" s="102"/>
      <c r="APS215" s="102"/>
      <c r="APT215" s="102"/>
      <c r="APU215" s="102"/>
      <c r="APV215" s="102"/>
      <c r="APW215" s="102"/>
      <c r="APX215" s="102"/>
      <c r="APY215" s="102"/>
      <c r="APZ215" s="102"/>
      <c r="AQA215" s="102"/>
      <c r="AQB215" s="102"/>
      <c r="AQC215" s="102"/>
      <c r="AQD215" s="102"/>
      <c r="AQE215" s="102"/>
      <c r="AQF215" s="102"/>
      <c r="AQG215" s="102"/>
      <c r="AQH215" s="102"/>
      <c r="AQI215" s="102"/>
      <c r="AQJ215" s="102"/>
      <c r="AQK215" s="102"/>
      <c r="AQL215" s="102"/>
      <c r="AQM215" s="102"/>
      <c r="AQN215" s="102"/>
      <c r="AQO215" s="102"/>
      <c r="AQP215" s="102"/>
      <c r="AQQ215" s="102"/>
      <c r="AQR215" s="102"/>
      <c r="AQS215" s="102"/>
      <c r="AQT215" s="102"/>
      <c r="AQU215" s="102"/>
      <c r="AQV215" s="102"/>
      <c r="AQW215" s="102"/>
      <c r="AQX215" s="102"/>
      <c r="AQY215" s="102"/>
      <c r="AQZ215" s="102"/>
      <c r="ARA215" s="102"/>
      <c r="ARB215" s="102"/>
      <c r="ARC215" s="102"/>
      <c r="ARD215" s="102"/>
      <c r="ARE215" s="102"/>
      <c r="ARF215" s="102"/>
      <c r="ARG215" s="102"/>
      <c r="ARH215" s="102"/>
      <c r="ARI215" s="102"/>
      <c r="ARJ215" s="102"/>
      <c r="ARK215" s="102"/>
      <c r="ARL215" s="102"/>
      <c r="ARM215" s="102"/>
      <c r="ARN215" s="102"/>
      <c r="ARO215" s="102"/>
      <c r="ARP215" s="102"/>
      <c r="ARQ215" s="102"/>
      <c r="ARR215" s="102"/>
      <c r="ARS215" s="102"/>
      <c r="ART215" s="102"/>
      <c r="ARU215" s="102"/>
      <c r="ARV215" s="102"/>
      <c r="ARW215" s="102"/>
      <c r="ARX215" s="102"/>
      <c r="ARY215" s="102"/>
      <c r="ARZ215" s="102"/>
      <c r="ASA215" s="102"/>
      <c r="ASB215" s="102"/>
      <c r="ASC215" s="102"/>
      <c r="ASD215" s="102"/>
      <c r="ASE215" s="102"/>
      <c r="ASF215" s="102"/>
      <c r="ASG215" s="102"/>
      <c r="ASH215" s="102"/>
      <c r="ASI215" s="102"/>
      <c r="ASJ215" s="102"/>
      <c r="ASK215" s="102"/>
      <c r="ASL215" s="102"/>
      <c r="ASM215" s="102"/>
      <c r="ASN215" s="102"/>
      <c r="ASO215" s="102"/>
      <c r="ASP215" s="102"/>
      <c r="ASQ215" s="102"/>
      <c r="ASR215" s="102"/>
      <c r="ASS215" s="102"/>
      <c r="AST215" s="102"/>
      <c r="ASU215" s="102"/>
      <c r="ASV215" s="102"/>
      <c r="ASW215" s="102"/>
      <c r="ASX215" s="102"/>
      <c r="ASY215" s="102"/>
      <c r="ASZ215" s="102"/>
      <c r="ATA215" s="102"/>
      <c r="ATB215" s="102"/>
      <c r="ATC215" s="102"/>
      <c r="ATD215" s="102"/>
      <c r="ATE215" s="102"/>
      <c r="ATF215" s="102"/>
      <c r="ATG215" s="102"/>
      <c r="ATH215" s="102"/>
      <c r="ATI215" s="102"/>
      <c r="ATJ215" s="102"/>
      <c r="ATK215" s="102"/>
      <c r="ATL215" s="102"/>
      <c r="ATM215" s="102"/>
      <c r="ATN215" s="102"/>
      <c r="ATO215" s="102"/>
      <c r="ATP215" s="102"/>
      <c r="ATQ215" s="102"/>
      <c r="ATR215" s="102"/>
      <c r="ATS215" s="102"/>
      <c r="ATT215" s="102"/>
      <c r="ATU215" s="102"/>
      <c r="ATV215" s="102"/>
      <c r="ATW215" s="102"/>
      <c r="ATX215" s="102"/>
      <c r="ATY215" s="102"/>
      <c r="ATZ215" s="102"/>
      <c r="AUA215" s="102"/>
      <c r="AUB215" s="102"/>
      <c r="AUC215" s="102"/>
      <c r="AUD215" s="102"/>
      <c r="AUE215" s="102"/>
      <c r="AUF215" s="102"/>
      <c r="AUG215" s="102"/>
      <c r="AUH215" s="102"/>
      <c r="AUI215" s="102"/>
      <c r="AUJ215" s="102"/>
      <c r="AUK215" s="102"/>
      <c r="AUL215" s="102"/>
      <c r="AUM215" s="102"/>
      <c r="AUN215" s="102"/>
      <c r="AUO215" s="102"/>
      <c r="AUP215" s="102"/>
      <c r="AUQ215" s="102"/>
      <c r="AUR215" s="102"/>
      <c r="AUS215" s="102"/>
      <c r="AUT215" s="102"/>
      <c r="AUU215" s="102"/>
      <c r="AUV215" s="102"/>
      <c r="AUW215" s="102"/>
      <c r="AUX215" s="102"/>
      <c r="AUY215" s="102"/>
      <c r="AUZ215" s="102"/>
      <c r="AVA215" s="102"/>
      <c r="AVB215" s="102"/>
      <c r="AVC215" s="102"/>
      <c r="AVD215" s="102"/>
      <c r="AVE215" s="102"/>
      <c r="AVF215" s="102"/>
      <c r="AVG215" s="102"/>
      <c r="AVH215" s="102"/>
      <c r="AVI215" s="102"/>
      <c r="AVJ215" s="102"/>
      <c r="AVK215" s="102"/>
      <c r="AVL215" s="102"/>
      <c r="AVM215" s="102"/>
      <c r="AVN215" s="102"/>
      <c r="AVO215" s="102"/>
      <c r="AVP215" s="102"/>
      <c r="AVQ215" s="102"/>
      <c r="AVR215" s="102"/>
      <c r="AVS215" s="102"/>
      <c r="AVT215" s="102"/>
      <c r="AVU215" s="102"/>
      <c r="AVV215" s="102"/>
      <c r="AVW215" s="102"/>
      <c r="AVX215" s="102"/>
      <c r="AVY215" s="102"/>
      <c r="AVZ215" s="102"/>
      <c r="AWA215" s="102"/>
      <c r="AWB215" s="102"/>
      <c r="AWC215" s="102"/>
      <c r="AWD215" s="102"/>
      <c r="AWE215" s="102"/>
      <c r="AWF215" s="102"/>
      <c r="AWG215" s="102"/>
      <c r="AWH215" s="102"/>
      <c r="AWI215" s="102"/>
      <c r="AWJ215" s="102"/>
      <c r="AWK215" s="102"/>
      <c r="AWL215" s="102"/>
      <c r="AWM215" s="102"/>
      <c r="AWN215" s="102"/>
      <c r="AWO215" s="102"/>
      <c r="AWP215" s="102"/>
      <c r="AWQ215" s="102"/>
      <c r="AWR215" s="102"/>
      <c r="AWS215" s="102"/>
      <c r="AWT215" s="102"/>
      <c r="AWU215" s="102"/>
      <c r="AWV215" s="102"/>
      <c r="AWW215" s="102"/>
      <c r="AWX215" s="102"/>
      <c r="AWY215" s="102"/>
      <c r="AWZ215" s="102"/>
      <c r="AXA215" s="102"/>
      <c r="AXB215" s="102"/>
      <c r="AXC215" s="102"/>
      <c r="AXD215" s="102"/>
      <c r="AXE215" s="102"/>
      <c r="AXF215" s="102"/>
      <c r="AXG215" s="102"/>
      <c r="AXH215" s="102"/>
      <c r="AXI215" s="102"/>
      <c r="AXJ215" s="102"/>
      <c r="AXK215" s="102"/>
      <c r="AXL215" s="102"/>
      <c r="AXM215" s="102"/>
      <c r="AXN215" s="102"/>
      <c r="AXO215" s="102"/>
      <c r="AXP215" s="102"/>
      <c r="AXQ215" s="102"/>
      <c r="AXR215" s="102"/>
      <c r="AXS215" s="102"/>
      <c r="AXT215" s="102"/>
      <c r="AXU215" s="102"/>
      <c r="AXV215" s="102"/>
      <c r="AXW215" s="102"/>
      <c r="AXX215" s="102"/>
      <c r="AXY215" s="102"/>
      <c r="AXZ215" s="102"/>
      <c r="AYA215" s="102"/>
      <c r="AYB215" s="102"/>
      <c r="AYC215" s="102"/>
      <c r="AYD215" s="102"/>
      <c r="AYE215" s="102"/>
      <c r="AYF215" s="102"/>
      <c r="AYG215" s="102"/>
      <c r="AYH215" s="102"/>
      <c r="AYI215" s="102"/>
      <c r="AYJ215" s="102"/>
      <c r="AYK215" s="102"/>
      <c r="AYL215" s="102"/>
      <c r="AYM215" s="102"/>
      <c r="AYN215" s="102"/>
      <c r="AYO215" s="102"/>
      <c r="AYP215" s="102"/>
      <c r="AYQ215" s="102"/>
      <c r="AYR215" s="102"/>
      <c r="AYS215" s="102"/>
      <c r="AYT215" s="102"/>
      <c r="AYU215" s="102"/>
      <c r="AYV215" s="102"/>
      <c r="AYW215" s="102"/>
      <c r="AYX215" s="102"/>
      <c r="AYY215" s="102"/>
      <c r="AYZ215" s="102"/>
      <c r="AZA215" s="102"/>
      <c r="AZB215" s="102"/>
      <c r="AZC215" s="102"/>
      <c r="AZD215" s="102"/>
      <c r="AZE215" s="102"/>
      <c r="AZF215" s="102"/>
      <c r="AZG215" s="102"/>
      <c r="AZH215" s="102"/>
      <c r="AZI215" s="102"/>
      <c r="AZJ215" s="102"/>
      <c r="AZK215" s="102"/>
      <c r="AZL215" s="102"/>
      <c r="AZM215" s="102"/>
      <c r="AZN215" s="102"/>
      <c r="AZO215" s="102"/>
      <c r="AZP215" s="102"/>
      <c r="AZQ215" s="102"/>
      <c r="AZR215" s="102"/>
      <c r="AZS215" s="102"/>
      <c r="AZT215" s="102"/>
      <c r="AZU215" s="102"/>
      <c r="AZV215" s="102"/>
      <c r="AZW215" s="102"/>
      <c r="AZX215" s="102"/>
      <c r="AZY215" s="102"/>
      <c r="AZZ215" s="102"/>
      <c r="BAA215" s="102"/>
      <c r="BAB215" s="102"/>
      <c r="BAC215" s="102"/>
      <c r="BAD215" s="102"/>
      <c r="BAE215" s="102"/>
      <c r="BAF215" s="102"/>
      <c r="BAG215" s="102"/>
      <c r="BAH215" s="102"/>
      <c r="BAI215" s="102"/>
      <c r="BAJ215" s="102"/>
      <c r="BAK215" s="102"/>
      <c r="BAL215" s="102"/>
      <c r="BAM215" s="102"/>
      <c r="BAN215" s="102"/>
      <c r="BAO215" s="102"/>
      <c r="BAP215" s="102"/>
      <c r="BAQ215" s="102"/>
      <c r="BAR215" s="102"/>
      <c r="BAS215" s="102"/>
      <c r="BAT215" s="102"/>
      <c r="BAU215" s="102"/>
      <c r="BAV215" s="102"/>
      <c r="BAW215" s="102"/>
      <c r="BAX215" s="102"/>
      <c r="BAY215" s="102"/>
      <c r="BAZ215" s="102"/>
      <c r="BBA215" s="102"/>
      <c r="BBB215" s="102"/>
      <c r="BBC215" s="102"/>
      <c r="BBD215" s="102"/>
      <c r="BBE215" s="102"/>
      <c r="BBF215" s="102"/>
      <c r="BBG215" s="102"/>
      <c r="BBH215" s="102"/>
      <c r="BBI215" s="102"/>
      <c r="BBJ215" s="102"/>
      <c r="BBK215" s="102"/>
      <c r="BBL215" s="102"/>
      <c r="BBM215" s="102"/>
      <c r="BBN215" s="102"/>
      <c r="BBO215" s="102"/>
      <c r="BBP215" s="102"/>
      <c r="BBQ215" s="102"/>
      <c r="BBR215" s="102"/>
      <c r="BBS215" s="102"/>
      <c r="BBT215" s="102"/>
      <c r="BBU215" s="102"/>
      <c r="BBV215" s="102"/>
      <c r="BBW215" s="102"/>
      <c r="BBX215" s="102"/>
      <c r="BBY215" s="102"/>
      <c r="BBZ215" s="102"/>
      <c r="BCA215" s="102"/>
      <c r="BCB215" s="102"/>
      <c r="BCC215" s="102"/>
      <c r="BCD215" s="102"/>
      <c r="BCE215" s="102"/>
      <c r="BCF215" s="102"/>
      <c r="BCG215" s="102"/>
      <c r="BCH215" s="102"/>
      <c r="BCI215" s="102"/>
      <c r="BCJ215" s="102"/>
      <c r="BCK215" s="102"/>
      <c r="BCL215" s="102"/>
      <c r="BCM215" s="102"/>
      <c r="BCN215" s="102"/>
      <c r="BCO215" s="102"/>
      <c r="BCP215" s="102"/>
      <c r="BCQ215" s="102"/>
      <c r="BCR215" s="102"/>
      <c r="BCS215" s="102"/>
      <c r="BCT215" s="102"/>
      <c r="BCU215" s="102"/>
      <c r="BCV215" s="102"/>
      <c r="BCW215" s="102"/>
      <c r="BCX215" s="102"/>
      <c r="BCY215" s="102"/>
      <c r="BCZ215" s="102"/>
      <c r="BDA215" s="102"/>
      <c r="BDB215" s="102"/>
      <c r="BDC215" s="102"/>
      <c r="BDD215" s="102"/>
      <c r="BDE215" s="102"/>
      <c r="BDF215" s="102"/>
      <c r="BDG215" s="102"/>
      <c r="BDH215" s="102"/>
      <c r="BDI215" s="102"/>
      <c r="BDJ215" s="102"/>
      <c r="BDK215" s="102"/>
      <c r="BDL215" s="102"/>
      <c r="BDM215" s="102"/>
      <c r="BDN215" s="102"/>
      <c r="BDO215" s="102"/>
      <c r="BDP215" s="102"/>
      <c r="BDQ215" s="102"/>
      <c r="BDR215" s="102"/>
      <c r="BDS215" s="102"/>
      <c r="BDT215" s="102"/>
      <c r="BDU215" s="102"/>
      <c r="BDV215" s="102"/>
      <c r="BDW215" s="102"/>
      <c r="BDX215" s="102"/>
      <c r="BDY215" s="102"/>
      <c r="BDZ215" s="102"/>
      <c r="BEA215" s="102"/>
      <c r="BEB215" s="102"/>
      <c r="BEC215" s="102"/>
      <c r="BED215" s="102"/>
      <c r="BEE215" s="102"/>
      <c r="BEF215" s="102"/>
      <c r="BEG215" s="102"/>
      <c r="BEH215" s="102"/>
      <c r="BEI215" s="102"/>
      <c r="BEJ215" s="102"/>
      <c r="BEK215" s="102"/>
      <c r="BEL215" s="102"/>
      <c r="BEM215" s="102"/>
      <c r="BEN215" s="102"/>
      <c r="BEO215" s="102"/>
      <c r="BEP215" s="102"/>
      <c r="BEQ215" s="102"/>
      <c r="BER215" s="102"/>
      <c r="BES215" s="102"/>
      <c r="BET215" s="102"/>
      <c r="BEU215" s="102"/>
      <c r="BEV215" s="102"/>
      <c r="BEW215" s="102"/>
      <c r="BEX215" s="102"/>
      <c r="BEY215" s="102"/>
      <c r="BEZ215" s="102"/>
      <c r="BFA215" s="102"/>
      <c r="BFB215" s="102"/>
      <c r="BFC215" s="102"/>
      <c r="BFD215" s="102"/>
      <c r="BFE215" s="102"/>
      <c r="BFF215" s="102"/>
      <c r="BFG215" s="102"/>
      <c r="BFH215" s="102"/>
      <c r="BFI215" s="102"/>
      <c r="BFJ215" s="102"/>
      <c r="BFK215" s="102"/>
      <c r="BFL215" s="102"/>
      <c r="BFM215" s="102"/>
      <c r="BFN215" s="102"/>
      <c r="BFO215" s="102"/>
      <c r="BFP215" s="102"/>
      <c r="BFQ215" s="102"/>
      <c r="BFR215" s="102"/>
      <c r="BFS215" s="102"/>
      <c r="BFT215" s="102"/>
      <c r="BFU215" s="102"/>
      <c r="BFV215" s="102"/>
      <c r="BFW215" s="102"/>
      <c r="BFX215" s="102"/>
      <c r="BFY215" s="102"/>
      <c r="BFZ215" s="102"/>
      <c r="BGA215" s="102"/>
      <c r="BGB215" s="102"/>
      <c r="BGC215" s="102"/>
      <c r="BGD215" s="102"/>
      <c r="BGE215" s="102"/>
      <c r="BGF215" s="102"/>
      <c r="BGG215" s="102"/>
      <c r="BGH215" s="102"/>
      <c r="BGI215" s="102"/>
      <c r="BGJ215" s="102"/>
      <c r="BGK215" s="102"/>
      <c r="BGL215" s="102"/>
      <c r="BGM215" s="102"/>
      <c r="BGN215" s="102"/>
      <c r="BGO215" s="102"/>
      <c r="BGP215" s="102"/>
      <c r="BGQ215" s="102"/>
      <c r="BGR215" s="102"/>
      <c r="BGS215" s="102"/>
      <c r="BGT215" s="102"/>
      <c r="BGU215" s="102"/>
      <c r="BGV215" s="102"/>
      <c r="BGW215" s="102"/>
      <c r="BGX215" s="102"/>
      <c r="BGY215" s="102"/>
      <c r="BGZ215" s="102"/>
      <c r="BHA215" s="102"/>
      <c r="BHB215" s="102"/>
      <c r="BHC215" s="102"/>
      <c r="BHD215" s="102"/>
      <c r="BHE215" s="102"/>
      <c r="BHF215" s="102"/>
      <c r="BHG215" s="102"/>
      <c r="BHH215" s="102"/>
      <c r="BHI215" s="102"/>
      <c r="BHJ215" s="102"/>
      <c r="BHK215" s="102"/>
      <c r="BHL215" s="102"/>
      <c r="BHM215" s="102"/>
      <c r="BHN215" s="102"/>
      <c r="BHO215" s="102"/>
      <c r="BHP215" s="102"/>
      <c r="BHQ215" s="102"/>
      <c r="BHR215" s="102"/>
      <c r="BHS215" s="102"/>
      <c r="BHT215" s="102"/>
      <c r="BHU215" s="102"/>
      <c r="BHV215" s="102"/>
      <c r="BHW215" s="102"/>
      <c r="BHX215" s="102"/>
      <c r="BHY215" s="102"/>
      <c r="BHZ215" s="102"/>
      <c r="BIA215" s="102"/>
      <c r="BIB215" s="102"/>
      <c r="BIC215" s="102"/>
      <c r="BID215" s="102"/>
      <c r="BIE215" s="102"/>
      <c r="BIF215" s="102"/>
      <c r="BIG215" s="102"/>
      <c r="BIH215" s="102"/>
      <c r="BII215" s="102"/>
      <c r="BIJ215" s="102"/>
      <c r="BIK215" s="102"/>
      <c r="BIL215" s="102"/>
      <c r="BIM215" s="102"/>
      <c r="BIN215" s="102"/>
      <c r="BIO215" s="102"/>
      <c r="BIP215" s="102"/>
      <c r="BIQ215" s="102"/>
      <c r="BIR215" s="102"/>
      <c r="BIS215" s="102"/>
      <c r="BIT215" s="102"/>
      <c r="BIU215" s="102"/>
      <c r="BIV215" s="102"/>
      <c r="BIW215" s="102"/>
      <c r="BIX215" s="102"/>
      <c r="BIY215" s="102"/>
      <c r="BIZ215" s="102"/>
      <c r="BJA215" s="102"/>
      <c r="BJB215" s="102"/>
      <c r="BJC215" s="102"/>
      <c r="BJD215" s="102"/>
      <c r="BJE215" s="102"/>
      <c r="BJF215" s="102"/>
      <c r="BJG215" s="102"/>
      <c r="BJH215" s="102"/>
      <c r="BJI215" s="102"/>
      <c r="BJJ215" s="102"/>
      <c r="BJK215" s="102"/>
      <c r="BJL215" s="102"/>
      <c r="BJM215" s="102"/>
      <c r="BJN215" s="102"/>
      <c r="BJO215" s="102"/>
      <c r="BJP215" s="102"/>
      <c r="BJQ215" s="102"/>
      <c r="BJR215" s="102"/>
      <c r="BJS215" s="102"/>
      <c r="BJT215" s="102"/>
      <c r="BJU215" s="102"/>
      <c r="BJV215" s="102"/>
      <c r="BJW215" s="102"/>
      <c r="BJX215" s="102"/>
      <c r="BJY215" s="102"/>
      <c r="BJZ215" s="102"/>
      <c r="BKA215" s="102"/>
      <c r="BKB215" s="102"/>
      <c r="BKC215" s="102"/>
      <c r="BKD215" s="102"/>
      <c r="BKE215" s="102"/>
      <c r="BKF215" s="102"/>
      <c r="BKG215" s="102"/>
      <c r="BKH215" s="102"/>
      <c r="BKI215" s="102"/>
      <c r="BKJ215" s="102"/>
      <c r="BKK215" s="102"/>
      <c r="BKL215" s="102"/>
      <c r="BKM215" s="102"/>
      <c r="BKN215" s="102"/>
      <c r="BKO215" s="102"/>
      <c r="BKP215" s="102"/>
      <c r="BKQ215" s="102"/>
      <c r="BKR215" s="102"/>
      <c r="BKS215" s="102"/>
      <c r="BKT215" s="102"/>
      <c r="BKU215" s="102"/>
      <c r="BKV215" s="102"/>
      <c r="BKW215" s="102"/>
      <c r="BKX215" s="102"/>
      <c r="BKY215" s="102"/>
      <c r="BKZ215" s="102"/>
      <c r="BLA215" s="102"/>
      <c r="BLB215" s="102"/>
      <c r="BLC215" s="102"/>
      <c r="BLD215" s="102"/>
      <c r="BLE215" s="102"/>
      <c r="BLF215" s="102"/>
      <c r="BLG215" s="102"/>
      <c r="BLH215" s="102"/>
      <c r="BLI215" s="102"/>
      <c r="BLJ215" s="102"/>
      <c r="BLK215" s="102"/>
      <c r="BLL215" s="102"/>
      <c r="BLM215" s="102"/>
      <c r="BLN215" s="102"/>
      <c r="BLO215" s="102"/>
      <c r="BLP215" s="102"/>
      <c r="BLQ215" s="102"/>
      <c r="BLR215" s="102"/>
      <c r="BLS215" s="102"/>
      <c r="BLT215" s="102"/>
      <c r="BLU215" s="102"/>
      <c r="BLV215" s="102"/>
      <c r="BLW215" s="102"/>
      <c r="BLX215" s="102"/>
      <c r="BLY215" s="102"/>
      <c r="BLZ215" s="102"/>
      <c r="BMA215" s="102"/>
      <c r="BMB215" s="102"/>
      <c r="BMC215" s="102"/>
      <c r="BMD215" s="102"/>
      <c r="BME215" s="102"/>
      <c r="BMF215" s="102"/>
      <c r="BMG215" s="102"/>
      <c r="BMH215" s="102"/>
      <c r="BMI215" s="102"/>
      <c r="BMJ215" s="102"/>
      <c r="BMK215" s="102"/>
      <c r="BML215" s="102"/>
      <c r="BMM215" s="102"/>
      <c r="BMN215" s="102"/>
      <c r="BMO215" s="102"/>
      <c r="BMP215" s="102"/>
      <c r="BMQ215" s="102"/>
      <c r="BMR215" s="102"/>
      <c r="BMS215" s="102"/>
      <c r="BMT215" s="102"/>
      <c r="BMU215" s="102"/>
      <c r="BMV215" s="102"/>
      <c r="BMW215" s="102"/>
      <c r="BMX215" s="102"/>
      <c r="BMY215" s="102"/>
      <c r="BMZ215" s="102"/>
      <c r="BNA215" s="102"/>
      <c r="BNB215" s="102"/>
      <c r="BNC215" s="102"/>
      <c r="BND215" s="102"/>
      <c r="BNE215" s="102"/>
      <c r="BNF215" s="102"/>
      <c r="BNG215" s="102"/>
      <c r="BNH215" s="102"/>
      <c r="BNI215" s="102"/>
      <c r="BNJ215" s="102"/>
      <c r="BNK215" s="102"/>
      <c r="BNL215" s="102"/>
      <c r="BNM215" s="102"/>
      <c r="BNN215" s="102"/>
      <c r="BNO215" s="102"/>
      <c r="BNP215" s="102"/>
      <c r="BNQ215" s="102"/>
      <c r="BNR215" s="102"/>
      <c r="BNS215" s="102"/>
      <c r="BNT215" s="102"/>
      <c r="BNU215" s="102"/>
      <c r="BNV215" s="102"/>
      <c r="BNW215" s="102"/>
      <c r="BNX215" s="102"/>
      <c r="BNY215" s="102"/>
      <c r="BNZ215" s="102"/>
      <c r="BOA215" s="102"/>
      <c r="BOB215" s="102"/>
      <c r="BOC215" s="102"/>
      <c r="BOD215" s="102"/>
      <c r="BOE215" s="102"/>
      <c r="BOF215" s="102"/>
      <c r="BOG215" s="102"/>
      <c r="BOH215" s="102"/>
      <c r="BOI215" s="102"/>
      <c r="BOJ215" s="102"/>
      <c r="BOK215" s="102"/>
      <c r="BOL215" s="102"/>
      <c r="BOM215" s="102"/>
      <c r="BON215" s="102"/>
      <c r="BOO215" s="102"/>
      <c r="BOP215" s="102"/>
      <c r="BOQ215" s="102"/>
      <c r="BOR215" s="102"/>
      <c r="BOS215" s="102"/>
      <c r="BOT215" s="102"/>
      <c r="BOU215" s="102"/>
      <c r="BOV215" s="102"/>
      <c r="BOW215" s="102"/>
      <c r="BOX215" s="102"/>
      <c r="BOY215" s="102"/>
      <c r="BOZ215" s="102"/>
      <c r="BPA215" s="102"/>
      <c r="BPB215" s="102"/>
      <c r="BPC215" s="102"/>
      <c r="BPD215" s="102"/>
      <c r="BPE215" s="102"/>
      <c r="BPF215" s="102"/>
      <c r="BPG215" s="102"/>
      <c r="BPH215" s="102"/>
      <c r="BPI215" s="102"/>
      <c r="BPJ215" s="102"/>
      <c r="BPK215" s="102"/>
      <c r="BPL215" s="102"/>
      <c r="BPM215" s="102"/>
      <c r="BPN215" s="102"/>
      <c r="BPO215" s="102"/>
      <c r="BPP215" s="102"/>
      <c r="BPQ215" s="102"/>
      <c r="BPR215" s="102"/>
      <c r="BPS215" s="102"/>
      <c r="BPT215" s="102"/>
      <c r="BPU215" s="102"/>
      <c r="BPV215" s="102"/>
      <c r="BPW215" s="102"/>
      <c r="BPX215" s="102"/>
      <c r="BPY215" s="102"/>
      <c r="BPZ215" s="102"/>
      <c r="BQA215" s="102"/>
      <c r="BQB215" s="102"/>
      <c r="BQC215" s="102"/>
      <c r="BQD215" s="102"/>
      <c r="BQE215" s="102"/>
      <c r="BQF215" s="102"/>
      <c r="BQG215" s="102"/>
      <c r="BQH215" s="102"/>
      <c r="BQI215" s="102"/>
      <c r="BQJ215" s="102"/>
      <c r="BQK215" s="102"/>
      <c r="BQL215" s="102"/>
      <c r="BQM215" s="102"/>
      <c r="BQN215" s="102"/>
      <c r="BQO215" s="102"/>
      <c r="BQP215" s="102"/>
      <c r="BQQ215" s="102"/>
      <c r="BQR215" s="102"/>
      <c r="BQS215" s="102"/>
      <c r="BQT215" s="102"/>
      <c r="BQU215" s="102"/>
      <c r="BQV215" s="102"/>
      <c r="BQW215" s="102"/>
      <c r="BQX215" s="102"/>
      <c r="BQY215" s="102"/>
      <c r="BQZ215" s="102"/>
      <c r="BRA215" s="102"/>
      <c r="BRB215" s="102"/>
      <c r="BRC215" s="102"/>
      <c r="BRD215" s="102"/>
      <c r="BRE215" s="102"/>
      <c r="BRF215" s="102"/>
      <c r="BRG215" s="102"/>
      <c r="BRH215" s="102"/>
      <c r="BRI215" s="102"/>
      <c r="BRJ215" s="102"/>
      <c r="BRK215" s="102"/>
      <c r="BRL215" s="102"/>
      <c r="BRM215" s="102"/>
      <c r="BRN215" s="102"/>
      <c r="BRO215" s="102"/>
      <c r="BRP215" s="102"/>
      <c r="BRQ215" s="102"/>
      <c r="BRR215" s="102"/>
      <c r="BRS215" s="102"/>
      <c r="BRT215" s="102"/>
      <c r="BRU215" s="102"/>
      <c r="BRV215" s="102"/>
      <c r="BRW215" s="102"/>
      <c r="BRX215" s="102"/>
      <c r="BRY215" s="102"/>
      <c r="BRZ215" s="102"/>
      <c r="BSA215" s="102"/>
      <c r="BSB215" s="102"/>
      <c r="BSC215" s="102"/>
      <c r="BSD215" s="102"/>
      <c r="BSE215" s="102"/>
      <c r="BSF215" s="102"/>
      <c r="BSG215" s="102"/>
      <c r="BSH215" s="102"/>
      <c r="BSI215" s="102"/>
      <c r="BSJ215" s="102"/>
      <c r="BSK215" s="102"/>
      <c r="BSL215" s="102"/>
      <c r="BSM215" s="102"/>
      <c r="BSN215" s="102"/>
      <c r="BSO215" s="102"/>
      <c r="BSP215" s="102"/>
      <c r="BSQ215" s="102"/>
      <c r="BSR215" s="102"/>
      <c r="BSS215" s="102"/>
      <c r="BST215" s="102"/>
      <c r="BSU215" s="102"/>
      <c r="BSV215" s="102"/>
      <c r="BSW215" s="102"/>
      <c r="BSX215" s="102"/>
      <c r="BSY215" s="102"/>
      <c r="BSZ215" s="102"/>
      <c r="BTA215" s="102"/>
      <c r="BTB215" s="102"/>
      <c r="BTC215" s="102"/>
      <c r="BTD215" s="102"/>
      <c r="BTE215" s="102"/>
      <c r="BTF215" s="102"/>
      <c r="BTG215" s="102"/>
      <c r="BTH215" s="102"/>
      <c r="BTI215" s="102"/>
      <c r="BTJ215" s="102"/>
      <c r="BTK215" s="102"/>
      <c r="BTL215" s="102"/>
      <c r="BTM215" s="102"/>
      <c r="BTN215" s="102"/>
      <c r="BTO215" s="102"/>
      <c r="BTP215" s="102"/>
      <c r="BTQ215" s="102"/>
      <c r="BTR215" s="102"/>
      <c r="BTS215" s="102"/>
      <c r="BTT215" s="102"/>
      <c r="BTU215" s="102"/>
      <c r="BTV215" s="102"/>
      <c r="BTW215" s="102"/>
      <c r="BTX215" s="102"/>
      <c r="BTY215" s="102"/>
      <c r="BTZ215" s="102"/>
      <c r="BUA215" s="102"/>
      <c r="BUB215" s="102"/>
      <c r="BUC215" s="102"/>
      <c r="BUD215" s="102"/>
      <c r="BUE215" s="102"/>
      <c r="BUF215" s="102"/>
      <c r="BUG215" s="102"/>
      <c r="BUH215" s="102"/>
      <c r="BUI215" s="102"/>
      <c r="BUJ215" s="102"/>
      <c r="BUK215" s="102"/>
      <c r="BUL215" s="102"/>
      <c r="BUM215" s="102"/>
      <c r="BUN215" s="102"/>
      <c r="BUO215" s="102"/>
      <c r="BUP215" s="102"/>
      <c r="BUQ215" s="102"/>
      <c r="BUR215" s="102"/>
      <c r="BUS215" s="102"/>
      <c r="BUT215" s="102"/>
      <c r="BUU215" s="102"/>
      <c r="BUV215" s="102"/>
      <c r="BUW215" s="102"/>
      <c r="BUX215" s="102"/>
      <c r="BUY215" s="102"/>
      <c r="BUZ215" s="102"/>
      <c r="BVA215" s="102"/>
      <c r="BVB215" s="102"/>
      <c r="BVC215" s="102"/>
      <c r="BVD215" s="102"/>
      <c r="BVE215" s="102"/>
      <c r="BVF215" s="102"/>
      <c r="BVG215" s="102"/>
      <c r="BVH215" s="102"/>
      <c r="BVI215" s="102"/>
      <c r="BVJ215" s="102"/>
      <c r="BVK215" s="102"/>
      <c r="BVL215" s="102"/>
      <c r="BVM215" s="102"/>
      <c r="BVN215" s="102"/>
      <c r="BVO215" s="102"/>
      <c r="BVP215" s="102"/>
      <c r="BVQ215" s="102"/>
      <c r="BVR215" s="102"/>
      <c r="BVS215" s="102"/>
      <c r="BVT215" s="102"/>
      <c r="BVU215" s="102"/>
      <c r="BVV215" s="102"/>
      <c r="BVW215" s="102"/>
      <c r="BVX215" s="102"/>
      <c r="BVY215" s="102"/>
      <c r="BVZ215" s="102"/>
      <c r="BWA215" s="102"/>
      <c r="BWB215" s="102"/>
      <c r="BWC215" s="102"/>
      <c r="BWD215" s="102"/>
      <c r="BWE215" s="102"/>
      <c r="BWF215" s="102"/>
      <c r="BWG215" s="102"/>
      <c r="BWH215" s="102"/>
      <c r="BWI215" s="102"/>
      <c r="BWJ215" s="102"/>
      <c r="BWK215" s="102"/>
      <c r="BWL215" s="102"/>
      <c r="BWM215" s="102"/>
      <c r="BWN215" s="102"/>
      <c r="BWO215" s="102"/>
      <c r="BWP215" s="102"/>
      <c r="BWQ215" s="102"/>
      <c r="BWR215" s="102"/>
      <c r="BWS215" s="102"/>
      <c r="BWT215" s="102"/>
      <c r="BWU215" s="102"/>
      <c r="BWV215" s="102"/>
      <c r="BWW215" s="102"/>
      <c r="BWX215" s="102"/>
      <c r="BWY215" s="102"/>
      <c r="BWZ215" s="102"/>
      <c r="BXA215" s="102"/>
      <c r="BXB215" s="102"/>
      <c r="BXC215" s="102"/>
      <c r="BXD215" s="102"/>
      <c r="BXE215" s="102"/>
      <c r="BXF215" s="102"/>
      <c r="BXG215" s="102"/>
      <c r="BXH215" s="102"/>
      <c r="BXI215" s="102"/>
      <c r="BXJ215" s="102"/>
      <c r="BXK215" s="102"/>
      <c r="BXL215" s="102"/>
      <c r="BXM215" s="102"/>
      <c r="BXN215" s="102"/>
      <c r="BXO215" s="102"/>
      <c r="BXP215" s="102"/>
      <c r="BXQ215" s="102"/>
      <c r="BXR215" s="102"/>
      <c r="BXS215" s="102"/>
      <c r="BXT215" s="102"/>
      <c r="BXU215" s="102"/>
      <c r="BXV215" s="102"/>
      <c r="BXW215" s="102"/>
      <c r="BXX215" s="102"/>
      <c r="BXY215" s="102"/>
      <c r="BXZ215" s="102"/>
      <c r="BYA215" s="102"/>
      <c r="BYB215" s="102"/>
      <c r="BYC215" s="102"/>
      <c r="BYD215" s="102"/>
      <c r="BYE215" s="102"/>
      <c r="BYF215" s="102"/>
      <c r="BYG215" s="102"/>
      <c r="BYH215" s="102"/>
      <c r="BYI215" s="102"/>
      <c r="BYJ215" s="102"/>
      <c r="BYK215" s="102"/>
      <c r="BYL215" s="102"/>
      <c r="BYM215" s="102"/>
      <c r="BYN215" s="102"/>
      <c r="BYO215" s="102"/>
      <c r="BYP215" s="102"/>
      <c r="BYQ215" s="102"/>
      <c r="BYR215" s="102"/>
      <c r="BYS215" s="102"/>
      <c r="BYT215" s="102"/>
      <c r="BYU215" s="102"/>
      <c r="BYV215" s="102"/>
      <c r="BYW215" s="102"/>
      <c r="BYX215" s="102"/>
      <c r="BYY215" s="102"/>
      <c r="BYZ215" s="102"/>
      <c r="BZA215" s="102"/>
      <c r="BZB215" s="102"/>
      <c r="BZC215" s="102"/>
      <c r="BZD215" s="102"/>
      <c r="BZE215" s="102"/>
      <c r="BZF215" s="102"/>
      <c r="BZG215" s="102"/>
      <c r="BZH215" s="102"/>
      <c r="BZI215" s="102"/>
      <c r="BZJ215" s="102"/>
      <c r="BZK215" s="102"/>
      <c r="BZL215" s="102"/>
      <c r="BZM215" s="102"/>
      <c r="BZN215" s="102"/>
      <c r="BZO215" s="102"/>
      <c r="BZP215" s="102"/>
      <c r="BZQ215" s="102"/>
      <c r="BZR215" s="102"/>
      <c r="BZS215" s="102"/>
      <c r="BZT215" s="102"/>
      <c r="BZU215" s="102"/>
      <c r="BZV215" s="102"/>
      <c r="BZW215" s="102"/>
    </row>
    <row r="216" spans="2:2051" ht="14.25" customHeight="1">
      <c r="B216" s="112" t="s">
        <v>754</v>
      </c>
      <c r="C216" s="113" t="s">
        <v>235</v>
      </c>
      <c r="D216" s="113" t="s">
        <v>3</v>
      </c>
      <c r="E216" s="113" t="str">
        <f>'Alcance 3'!C111</f>
        <v>Cartucho de impresora negro</v>
      </c>
      <c r="F216" s="113" t="str">
        <f>'Alcance 3'!D111</f>
        <v>Tipo de transporte de carga</v>
      </c>
      <c r="G216" s="226" t="s">
        <v>804</v>
      </c>
      <c r="H216" s="237" t="s">
        <v>238</v>
      </c>
      <c r="I216" s="238">
        <v>3</v>
      </c>
      <c r="J216" s="126">
        <f>'Alcance 3'!E111*'Alcance 3'!E130</f>
        <v>0</v>
      </c>
      <c r="K216" s="113" t="s">
        <v>802</v>
      </c>
      <c r="L216" s="113"/>
      <c r="M216" s="298">
        <v>1</v>
      </c>
      <c r="N216" s="117"/>
      <c r="O216" s="113">
        <f t="shared" si="52"/>
        <v>0</v>
      </c>
      <c r="P216" s="115" t="str">
        <f t="shared" si="46"/>
        <v>tkm</v>
      </c>
      <c r="Q216" s="120">
        <f>IFERROR(VLOOKUP($F216,'Datos 1-Factores emisión'!$B$809:$D$820,2,FALSE),0)</f>
        <v>0</v>
      </c>
      <c r="R216" s="121">
        <v>0</v>
      </c>
      <c r="S216" s="121">
        <v>0</v>
      </c>
      <c r="T216" s="121">
        <v>0</v>
      </c>
      <c r="U216" s="121">
        <v>0</v>
      </c>
      <c r="V216" s="120">
        <f t="shared" si="54"/>
        <v>0</v>
      </c>
      <c r="W216" s="121">
        <f t="shared" si="54"/>
        <v>0</v>
      </c>
      <c r="X216" s="121">
        <f t="shared" si="54"/>
        <v>0</v>
      </c>
      <c r="Y216" s="121">
        <v>0</v>
      </c>
      <c r="Z216" s="121">
        <v>0</v>
      </c>
      <c r="AA216" s="121">
        <f t="shared" si="48"/>
        <v>0</v>
      </c>
      <c r="AB216" s="120">
        <f>'Datos 2-Potenciales calent glob'!$D$6</f>
        <v>1</v>
      </c>
      <c r="AC216" s="121">
        <f>'Datos 2-Potenciales calent glob'!$D$31</f>
        <v>25</v>
      </c>
      <c r="AD216" s="121">
        <f>'Datos 2-Potenciales calent glob'!$D$32</f>
        <v>298</v>
      </c>
      <c r="AE216" s="123">
        <f>SUMIF('Datos 2-Potenciales calent glob'!$B$6:$B$56,Cálculos!E216,'Datos 2-Potenciales calent glob'!$D$6:$D$56)</f>
        <v>0</v>
      </c>
      <c r="AF216" s="121">
        <f>'Datos 2-Potenciales calent glob'!$D$6</f>
        <v>1</v>
      </c>
      <c r="AG216" s="121">
        <f>'Datos 2-Potenciales calent glob'!$D$6</f>
        <v>1</v>
      </c>
      <c r="AH216" s="120">
        <f t="shared" si="53"/>
        <v>0</v>
      </c>
      <c r="AI216" s="121">
        <f t="shared" si="53"/>
        <v>0</v>
      </c>
      <c r="AJ216" s="121">
        <f t="shared" si="53"/>
        <v>0</v>
      </c>
      <c r="AK216" s="121">
        <f t="shared" si="53"/>
        <v>0</v>
      </c>
      <c r="AL216" s="124">
        <f t="shared" si="50"/>
        <v>0</v>
      </c>
      <c r="AM216" s="121">
        <f t="shared" si="39"/>
        <v>0</v>
      </c>
      <c r="AN216" s="207">
        <f t="shared" si="37"/>
        <v>0</v>
      </c>
      <c r="AO216" s="102"/>
      <c r="AP216" s="102"/>
      <c r="AQ216" s="102"/>
      <c r="AR216" s="102"/>
      <c r="AS216" s="102"/>
      <c r="AT216" s="102"/>
      <c r="AU216" s="102"/>
      <c r="AV216" s="102"/>
      <c r="AW216" s="102"/>
      <c r="AX216" s="102"/>
      <c r="AY216" s="102"/>
      <c r="AZ216" s="102"/>
      <c r="BA216" s="102"/>
      <c r="BB216" s="102"/>
      <c r="BC216" s="102"/>
      <c r="BD216" s="102"/>
      <c r="BE216" s="102"/>
      <c r="BF216" s="102"/>
      <c r="BG216" s="102"/>
      <c r="BH216" s="102"/>
      <c r="BI216" s="102"/>
      <c r="BJ216" s="102"/>
      <c r="BK216" s="102"/>
      <c r="BL216" s="102"/>
      <c r="BM216" s="102"/>
      <c r="BN216" s="102"/>
      <c r="BO216" s="102"/>
      <c r="BP216" s="102"/>
      <c r="BQ216" s="102"/>
      <c r="BR216" s="102"/>
      <c r="BS216" s="102"/>
      <c r="BT216" s="102"/>
      <c r="BU216" s="102"/>
      <c r="BV216" s="102"/>
      <c r="BW216" s="102"/>
      <c r="BX216" s="102"/>
      <c r="BY216" s="102"/>
      <c r="BZ216" s="102"/>
      <c r="CA216" s="102"/>
      <c r="CB216" s="102"/>
      <c r="CC216" s="102"/>
      <c r="CD216" s="102"/>
      <c r="CE216" s="102"/>
      <c r="CF216" s="102"/>
      <c r="CG216" s="102"/>
      <c r="CH216" s="102"/>
      <c r="CI216" s="102"/>
      <c r="CJ216" s="102"/>
      <c r="CK216" s="102"/>
      <c r="CL216" s="102"/>
      <c r="CM216" s="102"/>
      <c r="CN216" s="102"/>
      <c r="CO216" s="102"/>
      <c r="CP216" s="102"/>
      <c r="CQ216" s="102"/>
      <c r="CR216" s="102"/>
      <c r="CS216" s="102"/>
      <c r="CT216" s="102"/>
      <c r="CU216" s="102"/>
      <c r="CV216" s="102"/>
      <c r="CW216" s="102"/>
      <c r="CX216" s="102"/>
      <c r="CY216" s="102"/>
      <c r="CZ216" s="102"/>
      <c r="DA216" s="102"/>
      <c r="DB216" s="102"/>
      <c r="DC216" s="102"/>
      <c r="DD216" s="102"/>
      <c r="DE216" s="102"/>
      <c r="DF216" s="102"/>
      <c r="DG216" s="102"/>
      <c r="DH216" s="102"/>
      <c r="DI216" s="102"/>
      <c r="DJ216" s="102"/>
      <c r="DK216" s="102"/>
      <c r="DL216" s="102"/>
      <c r="DM216" s="102"/>
      <c r="DN216" s="102"/>
      <c r="DO216" s="102"/>
      <c r="DP216" s="102"/>
      <c r="DQ216" s="102"/>
      <c r="DR216" s="102"/>
      <c r="DS216" s="102"/>
      <c r="DT216" s="102"/>
      <c r="DU216" s="102"/>
      <c r="DV216" s="102"/>
      <c r="DW216" s="102"/>
      <c r="DX216" s="102"/>
      <c r="DY216" s="102"/>
      <c r="DZ216" s="102"/>
      <c r="EA216" s="102"/>
      <c r="EB216" s="102"/>
      <c r="EC216" s="102"/>
      <c r="ED216" s="102"/>
      <c r="EE216" s="102"/>
      <c r="EF216" s="102"/>
      <c r="EG216" s="102"/>
      <c r="EH216" s="102"/>
      <c r="EI216" s="102"/>
      <c r="EJ216" s="102"/>
      <c r="EK216" s="102"/>
      <c r="EL216" s="102"/>
      <c r="EM216" s="102"/>
      <c r="EN216" s="102"/>
      <c r="EO216" s="102"/>
      <c r="EP216" s="102"/>
      <c r="EQ216" s="102"/>
      <c r="ER216" s="102"/>
      <c r="ES216" s="102"/>
      <c r="ET216" s="102"/>
      <c r="EU216" s="102"/>
      <c r="EV216" s="102"/>
      <c r="EW216" s="102"/>
      <c r="EX216" s="102"/>
      <c r="EY216" s="102"/>
      <c r="EZ216" s="102"/>
      <c r="FA216" s="102"/>
      <c r="FB216" s="102"/>
      <c r="FC216" s="102"/>
      <c r="FD216" s="102"/>
      <c r="FE216" s="102"/>
      <c r="FF216" s="102"/>
      <c r="FG216" s="102"/>
      <c r="FH216" s="102"/>
      <c r="FI216" s="102"/>
      <c r="FJ216" s="102"/>
      <c r="FK216" s="102"/>
      <c r="FL216" s="102"/>
      <c r="FM216" s="102"/>
      <c r="FN216" s="102"/>
      <c r="FO216" s="102"/>
      <c r="FP216" s="102"/>
      <c r="FQ216" s="102"/>
      <c r="FR216" s="102"/>
      <c r="FS216" s="102"/>
      <c r="FT216" s="102"/>
      <c r="FU216" s="102"/>
      <c r="FV216" s="102"/>
      <c r="FW216" s="102"/>
      <c r="FX216" s="102"/>
      <c r="FY216" s="102"/>
      <c r="FZ216" s="102"/>
      <c r="GA216" s="102"/>
      <c r="GB216" s="102"/>
      <c r="GC216" s="102"/>
      <c r="GD216" s="102"/>
      <c r="GE216" s="102"/>
      <c r="GF216" s="102"/>
      <c r="GG216" s="102"/>
      <c r="GH216" s="102"/>
      <c r="GI216" s="102"/>
      <c r="GJ216" s="102"/>
      <c r="GK216" s="102"/>
      <c r="GL216" s="102"/>
      <c r="GM216" s="102"/>
      <c r="GN216" s="102"/>
      <c r="GO216" s="102"/>
      <c r="GP216" s="102"/>
      <c r="GQ216" s="102"/>
      <c r="GR216" s="102"/>
      <c r="GS216" s="102"/>
      <c r="GT216" s="102"/>
      <c r="GU216" s="102"/>
      <c r="GV216" s="102"/>
      <c r="GW216" s="102"/>
      <c r="GX216" s="102"/>
      <c r="GY216" s="102"/>
      <c r="GZ216" s="102"/>
      <c r="HA216" s="102"/>
      <c r="HB216" s="102"/>
      <c r="HC216" s="102"/>
      <c r="HD216" s="102"/>
      <c r="HE216" s="102"/>
      <c r="HF216" s="102"/>
      <c r="HG216" s="102"/>
      <c r="HH216" s="102"/>
      <c r="HI216" s="102"/>
      <c r="HJ216" s="102"/>
      <c r="HK216" s="102"/>
      <c r="HL216" s="102"/>
      <c r="HM216" s="102"/>
      <c r="HN216" s="102"/>
      <c r="HO216" s="102"/>
      <c r="HP216" s="102"/>
      <c r="HQ216" s="102"/>
      <c r="HR216" s="102"/>
      <c r="HS216" s="102"/>
      <c r="HT216" s="102"/>
      <c r="HU216" s="102"/>
      <c r="HV216" s="102"/>
      <c r="HW216" s="102"/>
      <c r="HX216" s="102"/>
      <c r="HY216" s="102"/>
      <c r="HZ216" s="102"/>
      <c r="IA216" s="102"/>
      <c r="IB216" s="102"/>
      <c r="IC216" s="102"/>
      <c r="ID216" s="102"/>
      <c r="IE216" s="102"/>
      <c r="IF216" s="102"/>
      <c r="IG216" s="102"/>
      <c r="IH216" s="102"/>
      <c r="II216" s="102"/>
      <c r="IJ216" s="102"/>
      <c r="IK216" s="102"/>
      <c r="IL216" s="102"/>
      <c r="IM216" s="102"/>
      <c r="IN216" s="102"/>
      <c r="IO216" s="102"/>
      <c r="IP216" s="102"/>
      <c r="IQ216" s="102"/>
      <c r="IR216" s="102"/>
      <c r="IS216" s="102"/>
      <c r="IT216" s="102"/>
      <c r="IU216" s="102"/>
      <c r="IV216" s="102"/>
      <c r="IW216" s="102"/>
      <c r="IX216" s="102"/>
      <c r="IY216" s="102"/>
      <c r="IZ216" s="102"/>
      <c r="JA216" s="102"/>
      <c r="JB216" s="102"/>
      <c r="JC216" s="102"/>
      <c r="JD216" s="102"/>
      <c r="JE216" s="102"/>
      <c r="JF216" s="102"/>
      <c r="JG216" s="102"/>
      <c r="JH216" s="102"/>
      <c r="JI216" s="102"/>
      <c r="JJ216" s="102"/>
      <c r="JK216" s="102"/>
      <c r="JL216" s="102"/>
      <c r="JM216" s="102"/>
      <c r="JN216" s="102"/>
      <c r="JO216" s="102"/>
      <c r="JP216" s="102"/>
      <c r="JQ216" s="102"/>
      <c r="JR216" s="102"/>
      <c r="JS216" s="102"/>
      <c r="JT216" s="102"/>
      <c r="JU216" s="102"/>
      <c r="JV216" s="102"/>
      <c r="JW216" s="102"/>
      <c r="JX216" s="102"/>
      <c r="JY216" s="102"/>
      <c r="JZ216" s="102"/>
      <c r="KA216" s="102"/>
      <c r="KB216" s="102"/>
      <c r="KC216" s="102"/>
      <c r="KD216" s="102"/>
      <c r="KE216" s="102"/>
      <c r="KF216" s="102"/>
      <c r="KG216" s="102"/>
      <c r="KH216" s="102"/>
      <c r="KI216" s="102"/>
      <c r="KJ216" s="102"/>
      <c r="KK216" s="102"/>
      <c r="KL216" s="102"/>
      <c r="KM216" s="102"/>
      <c r="KN216" s="102"/>
      <c r="KO216" s="102"/>
      <c r="KP216" s="102"/>
      <c r="KQ216" s="102"/>
      <c r="KR216" s="102"/>
      <c r="KS216" s="102"/>
      <c r="KT216" s="102"/>
      <c r="KU216" s="102"/>
      <c r="KV216" s="102"/>
      <c r="KW216" s="102"/>
      <c r="KX216" s="102"/>
      <c r="KY216" s="102"/>
      <c r="KZ216" s="102"/>
      <c r="LA216" s="102"/>
      <c r="LB216" s="102"/>
      <c r="LC216" s="102"/>
      <c r="LD216" s="102"/>
      <c r="LE216" s="102"/>
      <c r="LF216" s="102"/>
      <c r="LG216" s="102"/>
      <c r="LH216" s="102"/>
      <c r="LI216" s="102"/>
      <c r="LJ216" s="102"/>
      <c r="LK216" s="102"/>
      <c r="LL216" s="102"/>
      <c r="LM216" s="102"/>
      <c r="LN216" s="102"/>
      <c r="LO216" s="102"/>
      <c r="LP216" s="102"/>
      <c r="LQ216" s="102"/>
      <c r="LR216" s="102"/>
      <c r="LS216" s="102"/>
      <c r="LT216" s="102"/>
      <c r="LU216" s="102"/>
      <c r="LV216" s="102"/>
      <c r="LW216" s="102"/>
      <c r="LX216" s="102"/>
      <c r="LY216" s="102"/>
      <c r="LZ216" s="102"/>
      <c r="MA216" s="102"/>
      <c r="MB216" s="102"/>
      <c r="MC216" s="102"/>
      <c r="MD216" s="102"/>
      <c r="ME216" s="102"/>
      <c r="MF216" s="102"/>
      <c r="MG216" s="102"/>
      <c r="MH216" s="102"/>
      <c r="MI216" s="102"/>
      <c r="MJ216" s="102"/>
      <c r="MK216" s="102"/>
      <c r="ML216" s="102"/>
      <c r="MM216" s="102"/>
      <c r="MN216" s="102"/>
      <c r="MO216" s="102"/>
      <c r="MP216" s="102"/>
      <c r="MQ216" s="102"/>
      <c r="MR216" s="102"/>
      <c r="MS216" s="102"/>
      <c r="MT216" s="102"/>
      <c r="MU216" s="102"/>
      <c r="MV216" s="102"/>
      <c r="MW216" s="102"/>
      <c r="MX216" s="102"/>
      <c r="MY216" s="102"/>
      <c r="MZ216" s="102"/>
      <c r="NA216" s="102"/>
      <c r="NB216" s="102"/>
      <c r="NC216" s="102"/>
      <c r="ND216" s="102"/>
      <c r="NE216" s="102"/>
      <c r="NF216" s="102"/>
      <c r="NG216" s="102"/>
      <c r="NH216" s="102"/>
      <c r="NI216" s="102"/>
      <c r="NJ216" s="102"/>
      <c r="NK216" s="102"/>
      <c r="NL216" s="102"/>
      <c r="NM216" s="102"/>
      <c r="NN216" s="102"/>
      <c r="NO216" s="102"/>
      <c r="NP216" s="102"/>
      <c r="NQ216" s="102"/>
      <c r="NR216" s="102"/>
      <c r="NS216" s="102"/>
      <c r="NT216" s="102"/>
      <c r="NU216" s="102"/>
      <c r="NV216" s="102"/>
      <c r="NW216" s="102"/>
      <c r="NX216" s="102"/>
      <c r="NY216" s="102"/>
      <c r="NZ216" s="102"/>
      <c r="OA216" s="102"/>
      <c r="OB216" s="102"/>
      <c r="OC216" s="102"/>
      <c r="OD216" s="102"/>
      <c r="OE216" s="102"/>
      <c r="OF216" s="102"/>
      <c r="OG216" s="102"/>
      <c r="OH216" s="102"/>
      <c r="OI216" s="102"/>
      <c r="OJ216" s="102"/>
      <c r="OK216" s="102"/>
      <c r="OL216" s="102"/>
      <c r="OM216" s="102"/>
      <c r="ON216" s="102"/>
      <c r="OO216" s="102"/>
      <c r="OP216" s="102"/>
      <c r="OQ216" s="102"/>
      <c r="OR216" s="102"/>
      <c r="OS216" s="102"/>
      <c r="OT216" s="102"/>
      <c r="OU216" s="102"/>
      <c r="OV216" s="102"/>
      <c r="OW216" s="102"/>
      <c r="OX216" s="102"/>
      <c r="OY216" s="102"/>
      <c r="OZ216" s="102"/>
      <c r="PA216" s="102"/>
      <c r="PB216" s="102"/>
      <c r="PC216" s="102"/>
      <c r="PD216" s="102"/>
      <c r="PE216" s="102"/>
      <c r="PF216" s="102"/>
      <c r="PG216" s="102"/>
      <c r="PH216" s="102"/>
      <c r="PI216" s="102"/>
      <c r="PJ216" s="102"/>
      <c r="PK216" s="102"/>
      <c r="PL216" s="102"/>
      <c r="PM216" s="102"/>
      <c r="PN216" s="102"/>
      <c r="PO216" s="102"/>
      <c r="PP216" s="102"/>
      <c r="PQ216" s="102"/>
      <c r="PR216" s="102"/>
      <c r="PS216" s="102"/>
      <c r="PT216" s="102"/>
      <c r="PU216" s="102"/>
      <c r="PV216" s="102"/>
      <c r="PW216" s="102"/>
      <c r="PX216" s="102"/>
      <c r="PY216" s="102"/>
      <c r="PZ216" s="102"/>
      <c r="QA216" s="102"/>
      <c r="QB216" s="102"/>
      <c r="QC216" s="102"/>
      <c r="QD216" s="102"/>
      <c r="QE216" s="102"/>
      <c r="QF216" s="102"/>
      <c r="QG216" s="102"/>
      <c r="QH216" s="102"/>
      <c r="QI216" s="102"/>
      <c r="QJ216" s="102"/>
      <c r="QK216" s="102"/>
      <c r="QL216" s="102"/>
      <c r="QM216" s="102"/>
      <c r="QN216" s="102"/>
      <c r="QO216" s="102"/>
      <c r="QP216" s="102"/>
      <c r="QQ216" s="102"/>
      <c r="QR216" s="102"/>
      <c r="QS216" s="102"/>
      <c r="QT216" s="102"/>
      <c r="QU216" s="102"/>
      <c r="QV216" s="102"/>
      <c r="QW216" s="102"/>
      <c r="QX216" s="102"/>
      <c r="QY216" s="102"/>
      <c r="QZ216" s="102"/>
      <c r="RA216" s="102"/>
      <c r="RB216" s="102"/>
      <c r="RC216" s="102"/>
      <c r="RD216" s="102"/>
      <c r="RE216" s="102"/>
      <c r="RF216" s="102"/>
      <c r="RG216" s="102"/>
      <c r="RH216" s="102"/>
      <c r="RI216" s="102"/>
      <c r="RJ216" s="102"/>
      <c r="RK216" s="102"/>
      <c r="RL216" s="102"/>
      <c r="RM216" s="102"/>
      <c r="RN216" s="102"/>
      <c r="RO216" s="102"/>
      <c r="RP216" s="102"/>
      <c r="RQ216" s="102"/>
      <c r="RR216" s="102"/>
      <c r="RS216" s="102"/>
      <c r="RT216" s="102"/>
      <c r="RU216" s="102"/>
      <c r="RV216" s="102"/>
      <c r="RW216" s="102"/>
      <c r="RX216" s="102"/>
      <c r="RY216" s="102"/>
      <c r="RZ216" s="102"/>
      <c r="SA216" s="102"/>
      <c r="SB216" s="102"/>
      <c r="SC216" s="102"/>
      <c r="SD216" s="102"/>
      <c r="SE216" s="102"/>
      <c r="SF216" s="102"/>
      <c r="SG216" s="102"/>
      <c r="SH216" s="102"/>
      <c r="SI216" s="102"/>
      <c r="SJ216" s="102"/>
      <c r="SK216" s="102"/>
      <c r="SL216" s="102"/>
      <c r="SM216" s="102"/>
      <c r="SN216" s="102"/>
      <c r="SO216" s="102"/>
      <c r="SP216" s="102"/>
      <c r="SQ216" s="102"/>
      <c r="SR216" s="102"/>
      <c r="SS216" s="102"/>
      <c r="ST216" s="102"/>
      <c r="SU216" s="102"/>
      <c r="SV216" s="102"/>
      <c r="SW216" s="102"/>
      <c r="SX216" s="102"/>
      <c r="SY216" s="102"/>
      <c r="SZ216" s="102"/>
      <c r="TA216" s="102"/>
      <c r="TB216" s="102"/>
      <c r="TC216" s="102"/>
      <c r="TD216" s="102"/>
      <c r="TE216" s="102"/>
      <c r="TF216" s="102"/>
      <c r="TG216" s="102"/>
      <c r="TH216" s="102"/>
      <c r="TI216" s="102"/>
      <c r="TJ216" s="102"/>
      <c r="TK216" s="102"/>
      <c r="TL216" s="102"/>
      <c r="TM216" s="102"/>
      <c r="TN216" s="102"/>
      <c r="TO216" s="102"/>
      <c r="TP216" s="102"/>
      <c r="TQ216" s="102"/>
      <c r="TR216" s="102"/>
      <c r="TS216" s="102"/>
      <c r="TT216" s="102"/>
      <c r="TU216" s="102"/>
      <c r="TV216" s="102"/>
      <c r="TW216" s="102"/>
      <c r="TX216" s="102"/>
      <c r="TY216" s="102"/>
      <c r="TZ216" s="102"/>
      <c r="UA216" s="102"/>
      <c r="UB216" s="102"/>
      <c r="UC216" s="102"/>
      <c r="UD216" s="102"/>
      <c r="UE216" s="102"/>
      <c r="UF216" s="102"/>
      <c r="UG216" s="102"/>
      <c r="UH216" s="102"/>
      <c r="UI216" s="102"/>
      <c r="UJ216" s="102"/>
      <c r="UK216" s="102"/>
      <c r="UL216" s="102"/>
      <c r="UM216" s="102"/>
      <c r="UN216" s="102"/>
      <c r="UO216" s="102"/>
      <c r="UP216" s="102"/>
      <c r="UQ216" s="102"/>
      <c r="UR216" s="102"/>
      <c r="US216" s="102"/>
      <c r="UT216" s="102"/>
      <c r="UU216" s="102"/>
      <c r="UV216" s="102"/>
      <c r="UW216" s="102"/>
      <c r="UX216" s="102"/>
      <c r="UY216" s="102"/>
      <c r="UZ216" s="102"/>
      <c r="VA216" s="102"/>
      <c r="VB216" s="102"/>
      <c r="VC216" s="102"/>
      <c r="VD216" s="102"/>
      <c r="VE216" s="102"/>
      <c r="VF216" s="102"/>
      <c r="VG216" s="102"/>
      <c r="VH216" s="102"/>
      <c r="VI216" s="102"/>
      <c r="VJ216" s="102"/>
      <c r="VK216" s="102"/>
      <c r="VL216" s="102"/>
      <c r="VM216" s="102"/>
      <c r="VN216" s="102"/>
      <c r="VO216" s="102"/>
      <c r="VP216" s="102"/>
      <c r="VQ216" s="102"/>
      <c r="VR216" s="102"/>
      <c r="VS216" s="102"/>
      <c r="VT216" s="102"/>
      <c r="VU216" s="102"/>
      <c r="VV216" s="102"/>
      <c r="VW216" s="102"/>
      <c r="VX216" s="102"/>
      <c r="VY216" s="102"/>
      <c r="VZ216" s="102"/>
      <c r="WA216" s="102"/>
      <c r="WB216" s="102"/>
      <c r="WC216" s="102"/>
      <c r="WD216" s="102"/>
      <c r="WE216" s="102"/>
      <c r="WF216" s="102"/>
      <c r="WG216" s="102"/>
      <c r="WH216" s="102"/>
      <c r="WI216" s="102"/>
      <c r="WJ216" s="102"/>
      <c r="WK216" s="102"/>
      <c r="WL216" s="102"/>
      <c r="WM216" s="102"/>
      <c r="WN216" s="102"/>
      <c r="WO216" s="102"/>
      <c r="WP216" s="102"/>
      <c r="WQ216" s="102"/>
      <c r="WR216" s="102"/>
      <c r="WS216" s="102"/>
      <c r="WT216" s="102"/>
      <c r="WU216" s="102"/>
      <c r="WV216" s="102"/>
      <c r="WW216" s="102"/>
      <c r="WX216" s="102"/>
      <c r="WY216" s="102"/>
      <c r="WZ216" s="102"/>
      <c r="XA216" s="102"/>
      <c r="XB216" s="102"/>
      <c r="XC216" s="102"/>
      <c r="XD216" s="102"/>
      <c r="XE216" s="102"/>
      <c r="XF216" s="102"/>
      <c r="XG216" s="102"/>
      <c r="XH216" s="102"/>
      <c r="XI216" s="102"/>
      <c r="XJ216" s="102"/>
      <c r="XK216" s="102"/>
      <c r="XL216" s="102"/>
      <c r="XM216" s="102"/>
      <c r="XN216" s="102"/>
      <c r="XO216" s="102"/>
      <c r="XP216" s="102"/>
      <c r="XQ216" s="102"/>
      <c r="XR216" s="102"/>
      <c r="XS216" s="102"/>
      <c r="XT216" s="102"/>
      <c r="XU216" s="102"/>
      <c r="XV216" s="102"/>
      <c r="XW216" s="102"/>
      <c r="XX216" s="102"/>
      <c r="XY216" s="102"/>
      <c r="XZ216" s="102"/>
      <c r="YA216" s="102"/>
      <c r="YB216" s="102"/>
      <c r="YC216" s="102"/>
      <c r="YD216" s="102"/>
      <c r="YE216" s="102"/>
      <c r="YF216" s="102"/>
      <c r="YG216" s="102"/>
      <c r="YH216" s="102"/>
      <c r="YI216" s="102"/>
      <c r="YJ216" s="102"/>
      <c r="YK216" s="102"/>
      <c r="YL216" s="102"/>
      <c r="YM216" s="102"/>
      <c r="YN216" s="102"/>
      <c r="YO216" s="102"/>
      <c r="YP216" s="102"/>
      <c r="YQ216" s="102"/>
      <c r="YR216" s="102"/>
      <c r="YS216" s="102"/>
      <c r="YT216" s="102"/>
      <c r="YU216" s="102"/>
      <c r="YV216" s="102"/>
      <c r="YW216" s="102"/>
      <c r="YX216" s="102"/>
      <c r="YY216" s="102"/>
      <c r="YZ216" s="102"/>
      <c r="ZA216" s="102"/>
      <c r="ZB216" s="102"/>
      <c r="ZC216" s="102"/>
      <c r="ZD216" s="102"/>
      <c r="ZE216" s="102"/>
      <c r="ZF216" s="102"/>
      <c r="ZG216" s="102"/>
      <c r="ZH216" s="102"/>
      <c r="ZI216" s="102"/>
      <c r="ZJ216" s="102"/>
      <c r="ZK216" s="102"/>
      <c r="ZL216" s="102"/>
      <c r="ZM216" s="102"/>
      <c r="ZN216" s="102"/>
      <c r="ZO216" s="102"/>
      <c r="ZP216" s="102"/>
      <c r="ZQ216" s="102"/>
      <c r="ZR216" s="102"/>
      <c r="ZS216" s="102"/>
      <c r="ZT216" s="102"/>
      <c r="ZU216" s="102"/>
      <c r="ZV216" s="102"/>
      <c r="ZW216" s="102"/>
      <c r="ZX216" s="102"/>
      <c r="ZY216" s="102"/>
      <c r="ZZ216" s="102"/>
      <c r="AAA216" s="102"/>
      <c r="AAB216" s="102"/>
      <c r="AAC216" s="102"/>
      <c r="AAD216" s="102"/>
      <c r="AAE216" s="102"/>
      <c r="AAF216" s="102"/>
      <c r="AAG216" s="102"/>
      <c r="AAH216" s="102"/>
      <c r="AAI216" s="102"/>
      <c r="AAJ216" s="102"/>
      <c r="AAK216" s="102"/>
      <c r="AAL216" s="102"/>
      <c r="AAM216" s="102"/>
      <c r="AAN216" s="102"/>
      <c r="AAO216" s="102"/>
      <c r="AAP216" s="102"/>
      <c r="AAQ216" s="102"/>
      <c r="AAR216" s="102"/>
      <c r="AAS216" s="102"/>
      <c r="AAT216" s="102"/>
      <c r="AAU216" s="102"/>
      <c r="AAV216" s="102"/>
      <c r="AAW216" s="102"/>
      <c r="AAX216" s="102"/>
      <c r="AAY216" s="102"/>
      <c r="AAZ216" s="102"/>
      <c r="ABA216" s="102"/>
      <c r="ABB216" s="102"/>
      <c r="ABC216" s="102"/>
      <c r="ABD216" s="102"/>
      <c r="ABE216" s="102"/>
      <c r="ABF216" s="102"/>
      <c r="ABG216" s="102"/>
      <c r="ABH216" s="102"/>
      <c r="ABI216" s="102"/>
      <c r="ABJ216" s="102"/>
      <c r="ABK216" s="102"/>
      <c r="ABL216" s="102"/>
      <c r="ABM216" s="102"/>
      <c r="ABN216" s="102"/>
      <c r="ABO216" s="102"/>
      <c r="ABP216" s="102"/>
      <c r="ABQ216" s="102"/>
      <c r="ABR216" s="102"/>
      <c r="ABS216" s="102"/>
      <c r="ABT216" s="102"/>
      <c r="ABU216" s="102"/>
      <c r="ABV216" s="102"/>
      <c r="ABW216" s="102"/>
      <c r="ABX216" s="102"/>
      <c r="ABY216" s="102"/>
      <c r="ABZ216" s="102"/>
      <c r="ACA216" s="102"/>
      <c r="ACB216" s="102"/>
      <c r="ACC216" s="102"/>
      <c r="ACD216" s="102"/>
      <c r="ACE216" s="102"/>
      <c r="ACF216" s="102"/>
      <c r="ACG216" s="102"/>
      <c r="ACH216" s="102"/>
      <c r="ACI216" s="102"/>
      <c r="ACJ216" s="102"/>
      <c r="ACK216" s="102"/>
      <c r="ACL216" s="102"/>
      <c r="ACM216" s="102"/>
      <c r="ACN216" s="102"/>
      <c r="ACO216" s="102"/>
      <c r="ACP216" s="102"/>
      <c r="ACQ216" s="102"/>
      <c r="ACR216" s="102"/>
      <c r="ACS216" s="102"/>
      <c r="ACT216" s="102"/>
      <c r="ACU216" s="102"/>
      <c r="ACV216" s="102"/>
      <c r="ACW216" s="102"/>
      <c r="ACX216" s="102"/>
      <c r="ACY216" s="102"/>
      <c r="ACZ216" s="102"/>
      <c r="ADA216" s="102"/>
      <c r="ADB216" s="102"/>
      <c r="ADC216" s="102"/>
      <c r="ADD216" s="102"/>
      <c r="ADE216" s="102"/>
      <c r="ADF216" s="102"/>
      <c r="ADG216" s="102"/>
      <c r="ADH216" s="102"/>
      <c r="ADI216" s="102"/>
      <c r="ADJ216" s="102"/>
      <c r="ADK216" s="102"/>
      <c r="ADL216" s="102"/>
      <c r="ADM216" s="102"/>
      <c r="ADN216" s="102"/>
      <c r="ADO216" s="102"/>
      <c r="ADP216" s="102"/>
      <c r="ADQ216" s="102"/>
      <c r="ADR216" s="102"/>
      <c r="ADS216" s="102"/>
      <c r="ADT216" s="102"/>
      <c r="ADU216" s="102"/>
      <c r="ADV216" s="102"/>
      <c r="ADW216" s="102"/>
      <c r="ADX216" s="102"/>
      <c r="ADY216" s="102"/>
      <c r="ADZ216" s="102"/>
      <c r="AEA216" s="102"/>
      <c r="AEB216" s="102"/>
      <c r="AEC216" s="102"/>
      <c r="AED216" s="102"/>
      <c r="AEE216" s="102"/>
      <c r="AEF216" s="102"/>
      <c r="AEG216" s="102"/>
      <c r="AEH216" s="102"/>
      <c r="AEI216" s="102"/>
      <c r="AEJ216" s="102"/>
      <c r="AEK216" s="102"/>
      <c r="AEL216" s="102"/>
      <c r="AEM216" s="102"/>
      <c r="AEN216" s="102"/>
      <c r="AEO216" s="102"/>
      <c r="AEP216" s="102"/>
      <c r="AEQ216" s="102"/>
      <c r="AER216" s="102"/>
      <c r="AES216" s="102"/>
      <c r="AET216" s="102"/>
      <c r="AEU216" s="102"/>
      <c r="AEV216" s="102"/>
      <c r="AEW216" s="102"/>
      <c r="AEX216" s="102"/>
      <c r="AEY216" s="102"/>
      <c r="AEZ216" s="102"/>
      <c r="AFA216" s="102"/>
      <c r="AFB216" s="102"/>
      <c r="AFC216" s="102"/>
      <c r="AFD216" s="102"/>
      <c r="AFE216" s="102"/>
      <c r="AFF216" s="102"/>
      <c r="AFG216" s="102"/>
      <c r="AFH216" s="102"/>
      <c r="AFI216" s="102"/>
      <c r="AFJ216" s="102"/>
      <c r="AFK216" s="102"/>
      <c r="AFL216" s="102"/>
      <c r="AFM216" s="102"/>
      <c r="AFN216" s="102"/>
      <c r="AFO216" s="102"/>
      <c r="AFP216" s="102"/>
      <c r="AFQ216" s="102"/>
      <c r="AFR216" s="102"/>
      <c r="AFS216" s="102"/>
      <c r="AFT216" s="102"/>
      <c r="AFU216" s="102"/>
      <c r="AFV216" s="102"/>
      <c r="AFW216" s="102"/>
      <c r="AFX216" s="102"/>
      <c r="AFY216" s="102"/>
      <c r="AFZ216" s="102"/>
      <c r="AGA216" s="102"/>
      <c r="AGB216" s="102"/>
      <c r="AGC216" s="102"/>
      <c r="AGD216" s="102"/>
      <c r="AGE216" s="102"/>
      <c r="AGF216" s="102"/>
      <c r="AGG216" s="102"/>
      <c r="AGH216" s="102"/>
      <c r="AGI216" s="102"/>
      <c r="AGJ216" s="102"/>
      <c r="AGK216" s="102"/>
      <c r="AGL216" s="102"/>
      <c r="AGM216" s="102"/>
      <c r="AGN216" s="102"/>
      <c r="AGO216" s="102"/>
      <c r="AGP216" s="102"/>
      <c r="AGQ216" s="102"/>
      <c r="AGR216" s="102"/>
      <c r="AGS216" s="102"/>
      <c r="AGT216" s="102"/>
      <c r="AGU216" s="102"/>
      <c r="AGV216" s="102"/>
      <c r="AGW216" s="102"/>
      <c r="AGX216" s="102"/>
      <c r="AGY216" s="102"/>
      <c r="AGZ216" s="102"/>
      <c r="AHA216" s="102"/>
      <c r="AHB216" s="102"/>
      <c r="AHC216" s="102"/>
      <c r="AHD216" s="102"/>
      <c r="AHE216" s="102"/>
      <c r="AHF216" s="102"/>
      <c r="AHG216" s="102"/>
      <c r="AHH216" s="102"/>
      <c r="AHI216" s="102"/>
      <c r="AHJ216" s="102"/>
      <c r="AHK216" s="102"/>
      <c r="AHL216" s="102"/>
      <c r="AHM216" s="102"/>
      <c r="AHN216" s="102"/>
      <c r="AHO216" s="102"/>
      <c r="AHP216" s="102"/>
      <c r="AHQ216" s="102"/>
      <c r="AHR216" s="102"/>
      <c r="AHS216" s="102"/>
      <c r="AHT216" s="102"/>
      <c r="AHU216" s="102"/>
      <c r="AHV216" s="102"/>
      <c r="AHW216" s="102"/>
      <c r="AHX216" s="102"/>
      <c r="AHY216" s="102"/>
      <c r="AHZ216" s="102"/>
      <c r="AIA216" s="102"/>
      <c r="AIB216" s="102"/>
      <c r="AIC216" s="102"/>
      <c r="AID216" s="102"/>
      <c r="AIE216" s="102"/>
      <c r="AIF216" s="102"/>
      <c r="AIG216" s="102"/>
      <c r="AIH216" s="102"/>
      <c r="AII216" s="102"/>
      <c r="AIJ216" s="102"/>
      <c r="AIK216" s="102"/>
      <c r="AIL216" s="102"/>
      <c r="AIM216" s="102"/>
      <c r="AIN216" s="102"/>
      <c r="AIO216" s="102"/>
      <c r="AIP216" s="102"/>
      <c r="AIQ216" s="102"/>
      <c r="AIR216" s="102"/>
      <c r="AIS216" s="102"/>
      <c r="AIT216" s="102"/>
      <c r="AIU216" s="102"/>
      <c r="AIV216" s="102"/>
      <c r="AIW216" s="102"/>
      <c r="AIX216" s="102"/>
      <c r="AIY216" s="102"/>
      <c r="AIZ216" s="102"/>
      <c r="AJA216" s="102"/>
      <c r="AJB216" s="102"/>
      <c r="AJC216" s="102"/>
      <c r="AJD216" s="102"/>
      <c r="AJE216" s="102"/>
      <c r="AJF216" s="102"/>
      <c r="AJG216" s="102"/>
      <c r="AJH216" s="102"/>
      <c r="AJI216" s="102"/>
      <c r="AJJ216" s="102"/>
      <c r="AJK216" s="102"/>
      <c r="AJL216" s="102"/>
      <c r="AJM216" s="102"/>
      <c r="AJN216" s="102"/>
      <c r="AJO216" s="102"/>
      <c r="AJP216" s="102"/>
      <c r="AJQ216" s="102"/>
      <c r="AJR216" s="102"/>
      <c r="AJS216" s="102"/>
      <c r="AJT216" s="102"/>
      <c r="AJU216" s="102"/>
      <c r="AJV216" s="102"/>
      <c r="AJW216" s="102"/>
      <c r="AJX216" s="102"/>
      <c r="AJY216" s="102"/>
      <c r="AJZ216" s="102"/>
      <c r="AKA216" s="102"/>
      <c r="AKB216" s="102"/>
      <c r="AKC216" s="102"/>
      <c r="AKD216" s="102"/>
      <c r="AKE216" s="102"/>
      <c r="AKF216" s="102"/>
      <c r="AKG216" s="102"/>
      <c r="AKH216" s="102"/>
      <c r="AKI216" s="102"/>
      <c r="AKJ216" s="102"/>
      <c r="AKK216" s="102"/>
      <c r="AKL216" s="102"/>
      <c r="AKM216" s="102"/>
      <c r="AKN216" s="102"/>
      <c r="AKO216" s="102"/>
      <c r="AKP216" s="102"/>
      <c r="AKQ216" s="102"/>
      <c r="AKR216" s="102"/>
      <c r="AKS216" s="102"/>
      <c r="AKT216" s="102"/>
      <c r="AKU216" s="102"/>
      <c r="AKV216" s="102"/>
      <c r="AKW216" s="102"/>
      <c r="AKX216" s="102"/>
      <c r="AKY216" s="102"/>
      <c r="AKZ216" s="102"/>
      <c r="ALA216" s="102"/>
      <c r="ALB216" s="102"/>
      <c r="ALC216" s="102"/>
      <c r="ALD216" s="102"/>
      <c r="ALE216" s="102"/>
      <c r="ALF216" s="102"/>
      <c r="ALG216" s="102"/>
      <c r="ALH216" s="102"/>
      <c r="ALI216" s="102"/>
      <c r="ALJ216" s="102"/>
      <c r="ALK216" s="102"/>
      <c r="ALL216" s="102"/>
      <c r="ALM216" s="102"/>
      <c r="ALN216" s="102"/>
      <c r="ALO216" s="102"/>
      <c r="ALP216" s="102"/>
      <c r="ALQ216" s="102"/>
      <c r="ALR216" s="102"/>
      <c r="ALS216" s="102"/>
      <c r="ALT216" s="102"/>
      <c r="ALU216" s="102"/>
      <c r="ALV216" s="102"/>
      <c r="ALW216" s="102"/>
      <c r="ALX216" s="102"/>
      <c r="ALY216" s="102"/>
      <c r="ALZ216" s="102"/>
      <c r="AMA216" s="102"/>
      <c r="AMB216" s="102"/>
      <c r="AMC216" s="102"/>
      <c r="AMD216" s="102"/>
      <c r="AME216" s="102"/>
      <c r="AMF216" s="102"/>
      <c r="AMG216" s="102"/>
      <c r="AMH216" s="102"/>
      <c r="AMI216" s="102"/>
      <c r="AMJ216" s="102"/>
      <c r="AMK216" s="102"/>
      <c r="AML216" s="102"/>
      <c r="AMM216" s="102"/>
      <c r="AMN216" s="102"/>
      <c r="AMO216" s="102"/>
      <c r="AMP216" s="102"/>
      <c r="AMQ216" s="102"/>
      <c r="AMR216" s="102"/>
      <c r="AMS216" s="102"/>
      <c r="AMT216" s="102"/>
      <c r="AMU216" s="102"/>
      <c r="AMV216" s="102"/>
      <c r="AMW216" s="102"/>
      <c r="AMX216" s="102"/>
      <c r="AMY216" s="102"/>
      <c r="AMZ216" s="102"/>
      <c r="ANA216" s="102"/>
      <c r="ANB216" s="102"/>
      <c r="ANC216" s="102"/>
      <c r="AND216" s="102"/>
      <c r="ANE216" s="102"/>
      <c r="ANF216" s="102"/>
      <c r="ANG216" s="102"/>
      <c r="ANH216" s="102"/>
      <c r="ANI216" s="102"/>
      <c r="ANJ216" s="102"/>
      <c r="ANK216" s="102"/>
      <c r="ANL216" s="102"/>
      <c r="ANM216" s="102"/>
      <c r="ANN216" s="102"/>
      <c r="ANO216" s="102"/>
      <c r="ANP216" s="102"/>
      <c r="ANQ216" s="102"/>
      <c r="ANR216" s="102"/>
      <c r="ANS216" s="102"/>
      <c r="ANT216" s="102"/>
      <c r="ANU216" s="102"/>
      <c r="ANV216" s="102"/>
      <c r="ANW216" s="102"/>
      <c r="ANX216" s="102"/>
      <c r="ANY216" s="102"/>
      <c r="ANZ216" s="102"/>
      <c r="AOA216" s="102"/>
      <c r="AOB216" s="102"/>
      <c r="AOC216" s="102"/>
      <c r="AOD216" s="102"/>
      <c r="AOE216" s="102"/>
      <c r="AOF216" s="102"/>
      <c r="AOG216" s="102"/>
      <c r="AOH216" s="102"/>
      <c r="AOI216" s="102"/>
      <c r="AOJ216" s="102"/>
      <c r="AOK216" s="102"/>
      <c r="AOL216" s="102"/>
      <c r="AOM216" s="102"/>
      <c r="AON216" s="102"/>
      <c r="AOO216" s="102"/>
      <c r="AOP216" s="102"/>
      <c r="AOQ216" s="102"/>
      <c r="AOR216" s="102"/>
      <c r="AOS216" s="102"/>
      <c r="AOT216" s="102"/>
      <c r="AOU216" s="102"/>
      <c r="AOV216" s="102"/>
      <c r="AOW216" s="102"/>
      <c r="AOX216" s="102"/>
      <c r="AOY216" s="102"/>
      <c r="AOZ216" s="102"/>
      <c r="APA216" s="102"/>
      <c r="APB216" s="102"/>
      <c r="APC216" s="102"/>
      <c r="APD216" s="102"/>
      <c r="APE216" s="102"/>
      <c r="APF216" s="102"/>
      <c r="APG216" s="102"/>
      <c r="APH216" s="102"/>
      <c r="API216" s="102"/>
      <c r="APJ216" s="102"/>
      <c r="APK216" s="102"/>
      <c r="APL216" s="102"/>
      <c r="APM216" s="102"/>
      <c r="APN216" s="102"/>
      <c r="APO216" s="102"/>
      <c r="APP216" s="102"/>
      <c r="APQ216" s="102"/>
      <c r="APR216" s="102"/>
      <c r="APS216" s="102"/>
      <c r="APT216" s="102"/>
      <c r="APU216" s="102"/>
      <c r="APV216" s="102"/>
      <c r="APW216" s="102"/>
      <c r="APX216" s="102"/>
      <c r="APY216" s="102"/>
      <c r="APZ216" s="102"/>
      <c r="AQA216" s="102"/>
      <c r="AQB216" s="102"/>
      <c r="AQC216" s="102"/>
      <c r="AQD216" s="102"/>
      <c r="AQE216" s="102"/>
      <c r="AQF216" s="102"/>
      <c r="AQG216" s="102"/>
      <c r="AQH216" s="102"/>
      <c r="AQI216" s="102"/>
      <c r="AQJ216" s="102"/>
      <c r="AQK216" s="102"/>
      <c r="AQL216" s="102"/>
      <c r="AQM216" s="102"/>
      <c r="AQN216" s="102"/>
      <c r="AQO216" s="102"/>
      <c r="AQP216" s="102"/>
      <c r="AQQ216" s="102"/>
      <c r="AQR216" s="102"/>
      <c r="AQS216" s="102"/>
      <c r="AQT216" s="102"/>
      <c r="AQU216" s="102"/>
      <c r="AQV216" s="102"/>
      <c r="AQW216" s="102"/>
      <c r="AQX216" s="102"/>
      <c r="AQY216" s="102"/>
      <c r="AQZ216" s="102"/>
      <c r="ARA216" s="102"/>
      <c r="ARB216" s="102"/>
      <c r="ARC216" s="102"/>
      <c r="ARD216" s="102"/>
      <c r="ARE216" s="102"/>
      <c r="ARF216" s="102"/>
      <c r="ARG216" s="102"/>
      <c r="ARH216" s="102"/>
      <c r="ARI216" s="102"/>
      <c r="ARJ216" s="102"/>
      <c r="ARK216" s="102"/>
      <c r="ARL216" s="102"/>
      <c r="ARM216" s="102"/>
      <c r="ARN216" s="102"/>
      <c r="ARO216" s="102"/>
      <c r="ARP216" s="102"/>
      <c r="ARQ216" s="102"/>
      <c r="ARR216" s="102"/>
      <c r="ARS216" s="102"/>
      <c r="ART216" s="102"/>
      <c r="ARU216" s="102"/>
      <c r="ARV216" s="102"/>
      <c r="ARW216" s="102"/>
      <c r="ARX216" s="102"/>
      <c r="ARY216" s="102"/>
      <c r="ARZ216" s="102"/>
      <c r="ASA216" s="102"/>
      <c r="ASB216" s="102"/>
      <c r="ASC216" s="102"/>
      <c r="ASD216" s="102"/>
      <c r="ASE216" s="102"/>
      <c r="ASF216" s="102"/>
      <c r="ASG216" s="102"/>
      <c r="ASH216" s="102"/>
      <c r="ASI216" s="102"/>
      <c r="ASJ216" s="102"/>
      <c r="ASK216" s="102"/>
      <c r="ASL216" s="102"/>
      <c r="ASM216" s="102"/>
      <c r="ASN216" s="102"/>
      <c r="ASO216" s="102"/>
      <c r="ASP216" s="102"/>
      <c r="ASQ216" s="102"/>
      <c r="ASR216" s="102"/>
      <c r="ASS216" s="102"/>
      <c r="AST216" s="102"/>
      <c r="ASU216" s="102"/>
      <c r="ASV216" s="102"/>
      <c r="ASW216" s="102"/>
      <c r="ASX216" s="102"/>
      <c r="ASY216" s="102"/>
      <c r="ASZ216" s="102"/>
      <c r="ATA216" s="102"/>
      <c r="ATB216" s="102"/>
      <c r="ATC216" s="102"/>
      <c r="ATD216" s="102"/>
      <c r="ATE216" s="102"/>
      <c r="ATF216" s="102"/>
      <c r="ATG216" s="102"/>
      <c r="ATH216" s="102"/>
      <c r="ATI216" s="102"/>
      <c r="ATJ216" s="102"/>
      <c r="ATK216" s="102"/>
      <c r="ATL216" s="102"/>
      <c r="ATM216" s="102"/>
      <c r="ATN216" s="102"/>
      <c r="ATO216" s="102"/>
      <c r="ATP216" s="102"/>
      <c r="ATQ216" s="102"/>
      <c r="ATR216" s="102"/>
      <c r="ATS216" s="102"/>
      <c r="ATT216" s="102"/>
      <c r="ATU216" s="102"/>
      <c r="ATV216" s="102"/>
      <c r="ATW216" s="102"/>
      <c r="ATX216" s="102"/>
      <c r="ATY216" s="102"/>
      <c r="ATZ216" s="102"/>
      <c r="AUA216" s="102"/>
      <c r="AUB216" s="102"/>
      <c r="AUC216" s="102"/>
      <c r="AUD216" s="102"/>
      <c r="AUE216" s="102"/>
      <c r="AUF216" s="102"/>
      <c r="AUG216" s="102"/>
      <c r="AUH216" s="102"/>
      <c r="AUI216" s="102"/>
      <c r="AUJ216" s="102"/>
      <c r="AUK216" s="102"/>
      <c r="AUL216" s="102"/>
      <c r="AUM216" s="102"/>
      <c r="AUN216" s="102"/>
      <c r="AUO216" s="102"/>
      <c r="AUP216" s="102"/>
      <c r="AUQ216" s="102"/>
      <c r="AUR216" s="102"/>
      <c r="AUS216" s="102"/>
      <c r="AUT216" s="102"/>
      <c r="AUU216" s="102"/>
      <c r="AUV216" s="102"/>
      <c r="AUW216" s="102"/>
      <c r="AUX216" s="102"/>
      <c r="AUY216" s="102"/>
      <c r="AUZ216" s="102"/>
      <c r="AVA216" s="102"/>
      <c r="AVB216" s="102"/>
      <c r="AVC216" s="102"/>
      <c r="AVD216" s="102"/>
      <c r="AVE216" s="102"/>
      <c r="AVF216" s="102"/>
      <c r="AVG216" s="102"/>
      <c r="AVH216" s="102"/>
      <c r="AVI216" s="102"/>
      <c r="AVJ216" s="102"/>
      <c r="AVK216" s="102"/>
      <c r="AVL216" s="102"/>
      <c r="AVM216" s="102"/>
      <c r="AVN216" s="102"/>
      <c r="AVO216" s="102"/>
      <c r="AVP216" s="102"/>
      <c r="AVQ216" s="102"/>
      <c r="AVR216" s="102"/>
      <c r="AVS216" s="102"/>
      <c r="AVT216" s="102"/>
      <c r="AVU216" s="102"/>
      <c r="AVV216" s="102"/>
      <c r="AVW216" s="102"/>
      <c r="AVX216" s="102"/>
      <c r="AVY216" s="102"/>
      <c r="AVZ216" s="102"/>
      <c r="AWA216" s="102"/>
      <c r="AWB216" s="102"/>
      <c r="AWC216" s="102"/>
      <c r="AWD216" s="102"/>
      <c r="AWE216" s="102"/>
      <c r="AWF216" s="102"/>
      <c r="AWG216" s="102"/>
      <c r="AWH216" s="102"/>
      <c r="AWI216" s="102"/>
      <c r="AWJ216" s="102"/>
      <c r="AWK216" s="102"/>
      <c r="AWL216" s="102"/>
      <c r="AWM216" s="102"/>
      <c r="AWN216" s="102"/>
      <c r="AWO216" s="102"/>
      <c r="AWP216" s="102"/>
      <c r="AWQ216" s="102"/>
      <c r="AWR216" s="102"/>
      <c r="AWS216" s="102"/>
      <c r="AWT216" s="102"/>
      <c r="AWU216" s="102"/>
      <c r="AWV216" s="102"/>
      <c r="AWW216" s="102"/>
      <c r="AWX216" s="102"/>
      <c r="AWY216" s="102"/>
      <c r="AWZ216" s="102"/>
      <c r="AXA216" s="102"/>
      <c r="AXB216" s="102"/>
      <c r="AXC216" s="102"/>
      <c r="AXD216" s="102"/>
      <c r="AXE216" s="102"/>
      <c r="AXF216" s="102"/>
      <c r="AXG216" s="102"/>
      <c r="AXH216" s="102"/>
      <c r="AXI216" s="102"/>
      <c r="AXJ216" s="102"/>
      <c r="AXK216" s="102"/>
      <c r="AXL216" s="102"/>
      <c r="AXM216" s="102"/>
      <c r="AXN216" s="102"/>
      <c r="AXO216" s="102"/>
      <c r="AXP216" s="102"/>
      <c r="AXQ216" s="102"/>
      <c r="AXR216" s="102"/>
      <c r="AXS216" s="102"/>
      <c r="AXT216" s="102"/>
      <c r="AXU216" s="102"/>
      <c r="AXV216" s="102"/>
      <c r="AXW216" s="102"/>
      <c r="AXX216" s="102"/>
      <c r="AXY216" s="102"/>
      <c r="AXZ216" s="102"/>
      <c r="AYA216" s="102"/>
      <c r="AYB216" s="102"/>
      <c r="AYC216" s="102"/>
      <c r="AYD216" s="102"/>
      <c r="AYE216" s="102"/>
      <c r="AYF216" s="102"/>
      <c r="AYG216" s="102"/>
      <c r="AYH216" s="102"/>
      <c r="AYI216" s="102"/>
      <c r="AYJ216" s="102"/>
      <c r="AYK216" s="102"/>
      <c r="AYL216" s="102"/>
      <c r="AYM216" s="102"/>
      <c r="AYN216" s="102"/>
      <c r="AYO216" s="102"/>
      <c r="AYP216" s="102"/>
      <c r="AYQ216" s="102"/>
      <c r="AYR216" s="102"/>
      <c r="AYS216" s="102"/>
      <c r="AYT216" s="102"/>
      <c r="AYU216" s="102"/>
      <c r="AYV216" s="102"/>
      <c r="AYW216" s="102"/>
      <c r="AYX216" s="102"/>
      <c r="AYY216" s="102"/>
      <c r="AYZ216" s="102"/>
      <c r="AZA216" s="102"/>
      <c r="AZB216" s="102"/>
      <c r="AZC216" s="102"/>
      <c r="AZD216" s="102"/>
      <c r="AZE216" s="102"/>
      <c r="AZF216" s="102"/>
      <c r="AZG216" s="102"/>
      <c r="AZH216" s="102"/>
      <c r="AZI216" s="102"/>
      <c r="AZJ216" s="102"/>
      <c r="AZK216" s="102"/>
      <c r="AZL216" s="102"/>
      <c r="AZM216" s="102"/>
      <c r="AZN216" s="102"/>
      <c r="AZO216" s="102"/>
      <c r="AZP216" s="102"/>
      <c r="AZQ216" s="102"/>
      <c r="AZR216" s="102"/>
      <c r="AZS216" s="102"/>
      <c r="AZT216" s="102"/>
      <c r="AZU216" s="102"/>
      <c r="AZV216" s="102"/>
      <c r="AZW216" s="102"/>
      <c r="AZX216" s="102"/>
      <c r="AZY216" s="102"/>
      <c r="AZZ216" s="102"/>
      <c r="BAA216" s="102"/>
      <c r="BAB216" s="102"/>
      <c r="BAC216" s="102"/>
      <c r="BAD216" s="102"/>
      <c r="BAE216" s="102"/>
      <c r="BAF216" s="102"/>
      <c r="BAG216" s="102"/>
      <c r="BAH216" s="102"/>
      <c r="BAI216" s="102"/>
      <c r="BAJ216" s="102"/>
      <c r="BAK216" s="102"/>
      <c r="BAL216" s="102"/>
      <c r="BAM216" s="102"/>
      <c r="BAN216" s="102"/>
      <c r="BAO216" s="102"/>
      <c r="BAP216" s="102"/>
      <c r="BAQ216" s="102"/>
      <c r="BAR216" s="102"/>
      <c r="BAS216" s="102"/>
      <c r="BAT216" s="102"/>
      <c r="BAU216" s="102"/>
      <c r="BAV216" s="102"/>
      <c r="BAW216" s="102"/>
      <c r="BAX216" s="102"/>
      <c r="BAY216" s="102"/>
      <c r="BAZ216" s="102"/>
      <c r="BBA216" s="102"/>
      <c r="BBB216" s="102"/>
      <c r="BBC216" s="102"/>
      <c r="BBD216" s="102"/>
      <c r="BBE216" s="102"/>
      <c r="BBF216" s="102"/>
      <c r="BBG216" s="102"/>
      <c r="BBH216" s="102"/>
      <c r="BBI216" s="102"/>
      <c r="BBJ216" s="102"/>
      <c r="BBK216" s="102"/>
      <c r="BBL216" s="102"/>
      <c r="BBM216" s="102"/>
      <c r="BBN216" s="102"/>
      <c r="BBO216" s="102"/>
      <c r="BBP216" s="102"/>
      <c r="BBQ216" s="102"/>
      <c r="BBR216" s="102"/>
      <c r="BBS216" s="102"/>
      <c r="BBT216" s="102"/>
      <c r="BBU216" s="102"/>
      <c r="BBV216" s="102"/>
      <c r="BBW216" s="102"/>
      <c r="BBX216" s="102"/>
      <c r="BBY216" s="102"/>
      <c r="BBZ216" s="102"/>
      <c r="BCA216" s="102"/>
      <c r="BCB216" s="102"/>
      <c r="BCC216" s="102"/>
      <c r="BCD216" s="102"/>
      <c r="BCE216" s="102"/>
      <c r="BCF216" s="102"/>
      <c r="BCG216" s="102"/>
      <c r="BCH216" s="102"/>
      <c r="BCI216" s="102"/>
      <c r="BCJ216" s="102"/>
      <c r="BCK216" s="102"/>
      <c r="BCL216" s="102"/>
      <c r="BCM216" s="102"/>
      <c r="BCN216" s="102"/>
      <c r="BCO216" s="102"/>
      <c r="BCP216" s="102"/>
      <c r="BCQ216" s="102"/>
      <c r="BCR216" s="102"/>
      <c r="BCS216" s="102"/>
      <c r="BCT216" s="102"/>
      <c r="BCU216" s="102"/>
      <c r="BCV216" s="102"/>
      <c r="BCW216" s="102"/>
      <c r="BCX216" s="102"/>
      <c r="BCY216" s="102"/>
      <c r="BCZ216" s="102"/>
      <c r="BDA216" s="102"/>
      <c r="BDB216" s="102"/>
      <c r="BDC216" s="102"/>
      <c r="BDD216" s="102"/>
      <c r="BDE216" s="102"/>
      <c r="BDF216" s="102"/>
      <c r="BDG216" s="102"/>
      <c r="BDH216" s="102"/>
      <c r="BDI216" s="102"/>
      <c r="BDJ216" s="102"/>
      <c r="BDK216" s="102"/>
      <c r="BDL216" s="102"/>
      <c r="BDM216" s="102"/>
      <c r="BDN216" s="102"/>
      <c r="BDO216" s="102"/>
      <c r="BDP216" s="102"/>
      <c r="BDQ216" s="102"/>
      <c r="BDR216" s="102"/>
      <c r="BDS216" s="102"/>
      <c r="BDT216" s="102"/>
      <c r="BDU216" s="102"/>
      <c r="BDV216" s="102"/>
      <c r="BDW216" s="102"/>
      <c r="BDX216" s="102"/>
      <c r="BDY216" s="102"/>
      <c r="BDZ216" s="102"/>
      <c r="BEA216" s="102"/>
      <c r="BEB216" s="102"/>
      <c r="BEC216" s="102"/>
      <c r="BED216" s="102"/>
      <c r="BEE216" s="102"/>
      <c r="BEF216" s="102"/>
      <c r="BEG216" s="102"/>
      <c r="BEH216" s="102"/>
      <c r="BEI216" s="102"/>
      <c r="BEJ216" s="102"/>
      <c r="BEK216" s="102"/>
      <c r="BEL216" s="102"/>
      <c r="BEM216" s="102"/>
      <c r="BEN216" s="102"/>
      <c r="BEO216" s="102"/>
      <c r="BEP216" s="102"/>
      <c r="BEQ216" s="102"/>
      <c r="BER216" s="102"/>
      <c r="BES216" s="102"/>
      <c r="BET216" s="102"/>
      <c r="BEU216" s="102"/>
      <c r="BEV216" s="102"/>
      <c r="BEW216" s="102"/>
      <c r="BEX216" s="102"/>
      <c r="BEY216" s="102"/>
      <c r="BEZ216" s="102"/>
      <c r="BFA216" s="102"/>
      <c r="BFB216" s="102"/>
      <c r="BFC216" s="102"/>
      <c r="BFD216" s="102"/>
      <c r="BFE216" s="102"/>
      <c r="BFF216" s="102"/>
      <c r="BFG216" s="102"/>
      <c r="BFH216" s="102"/>
      <c r="BFI216" s="102"/>
      <c r="BFJ216" s="102"/>
      <c r="BFK216" s="102"/>
      <c r="BFL216" s="102"/>
      <c r="BFM216" s="102"/>
      <c r="BFN216" s="102"/>
      <c r="BFO216" s="102"/>
      <c r="BFP216" s="102"/>
      <c r="BFQ216" s="102"/>
      <c r="BFR216" s="102"/>
      <c r="BFS216" s="102"/>
      <c r="BFT216" s="102"/>
      <c r="BFU216" s="102"/>
      <c r="BFV216" s="102"/>
      <c r="BFW216" s="102"/>
      <c r="BFX216" s="102"/>
      <c r="BFY216" s="102"/>
      <c r="BFZ216" s="102"/>
      <c r="BGA216" s="102"/>
      <c r="BGB216" s="102"/>
      <c r="BGC216" s="102"/>
      <c r="BGD216" s="102"/>
      <c r="BGE216" s="102"/>
      <c r="BGF216" s="102"/>
      <c r="BGG216" s="102"/>
      <c r="BGH216" s="102"/>
      <c r="BGI216" s="102"/>
      <c r="BGJ216" s="102"/>
      <c r="BGK216" s="102"/>
      <c r="BGL216" s="102"/>
      <c r="BGM216" s="102"/>
      <c r="BGN216" s="102"/>
      <c r="BGO216" s="102"/>
      <c r="BGP216" s="102"/>
      <c r="BGQ216" s="102"/>
      <c r="BGR216" s="102"/>
      <c r="BGS216" s="102"/>
      <c r="BGT216" s="102"/>
      <c r="BGU216" s="102"/>
      <c r="BGV216" s="102"/>
      <c r="BGW216" s="102"/>
      <c r="BGX216" s="102"/>
      <c r="BGY216" s="102"/>
      <c r="BGZ216" s="102"/>
      <c r="BHA216" s="102"/>
      <c r="BHB216" s="102"/>
      <c r="BHC216" s="102"/>
      <c r="BHD216" s="102"/>
      <c r="BHE216" s="102"/>
      <c r="BHF216" s="102"/>
      <c r="BHG216" s="102"/>
      <c r="BHH216" s="102"/>
      <c r="BHI216" s="102"/>
      <c r="BHJ216" s="102"/>
      <c r="BHK216" s="102"/>
      <c r="BHL216" s="102"/>
      <c r="BHM216" s="102"/>
      <c r="BHN216" s="102"/>
      <c r="BHO216" s="102"/>
      <c r="BHP216" s="102"/>
      <c r="BHQ216" s="102"/>
      <c r="BHR216" s="102"/>
      <c r="BHS216" s="102"/>
      <c r="BHT216" s="102"/>
      <c r="BHU216" s="102"/>
      <c r="BHV216" s="102"/>
      <c r="BHW216" s="102"/>
      <c r="BHX216" s="102"/>
      <c r="BHY216" s="102"/>
      <c r="BHZ216" s="102"/>
      <c r="BIA216" s="102"/>
      <c r="BIB216" s="102"/>
      <c r="BIC216" s="102"/>
      <c r="BID216" s="102"/>
      <c r="BIE216" s="102"/>
      <c r="BIF216" s="102"/>
      <c r="BIG216" s="102"/>
      <c r="BIH216" s="102"/>
      <c r="BII216" s="102"/>
      <c r="BIJ216" s="102"/>
      <c r="BIK216" s="102"/>
      <c r="BIL216" s="102"/>
      <c r="BIM216" s="102"/>
      <c r="BIN216" s="102"/>
      <c r="BIO216" s="102"/>
      <c r="BIP216" s="102"/>
      <c r="BIQ216" s="102"/>
      <c r="BIR216" s="102"/>
      <c r="BIS216" s="102"/>
      <c r="BIT216" s="102"/>
      <c r="BIU216" s="102"/>
      <c r="BIV216" s="102"/>
      <c r="BIW216" s="102"/>
      <c r="BIX216" s="102"/>
      <c r="BIY216" s="102"/>
      <c r="BIZ216" s="102"/>
      <c r="BJA216" s="102"/>
      <c r="BJB216" s="102"/>
      <c r="BJC216" s="102"/>
      <c r="BJD216" s="102"/>
      <c r="BJE216" s="102"/>
      <c r="BJF216" s="102"/>
      <c r="BJG216" s="102"/>
      <c r="BJH216" s="102"/>
      <c r="BJI216" s="102"/>
      <c r="BJJ216" s="102"/>
      <c r="BJK216" s="102"/>
      <c r="BJL216" s="102"/>
      <c r="BJM216" s="102"/>
      <c r="BJN216" s="102"/>
      <c r="BJO216" s="102"/>
      <c r="BJP216" s="102"/>
      <c r="BJQ216" s="102"/>
      <c r="BJR216" s="102"/>
      <c r="BJS216" s="102"/>
      <c r="BJT216" s="102"/>
      <c r="BJU216" s="102"/>
      <c r="BJV216" s="102"/>
      <c r="BJW216" s="102"/>
      <c r="BJX216" s="102"/>
      <c r="BJY216" s="102"/>
      <c r="BJZ216" s="102"/>
      <c r="BKA216" s="102"/>
      <c r="BKB216" s="102"/>
      <c r="BKC216" s="102"/>
      <c r="BKD216" s="102"/>
      <c r="BKE216" s="102"/>
      <c r="BKF216" s="102"/>
      <c r="BKG216" s="102"/>
      <c r="BKH216" s="102"/>
      <c r="BKI216" s="102"/>
      <c r="BKJ216" s="102"/>
      <c r="BKK216" s="102"/>
      <c r="BKL216" s="102"/>
      <c r="BKM216" s="102"/>
      <c r="BKN216" s="102"/>
      <c r="BKO216" s="102"/>
      <c r="BKP216" s="102"/>
      <c r="BKQ216" s="102"/>
      <c r="BKR216" s="102"/>
      <c r="BKS216" s="102"/>
      <c r="BKT216" s="102"/>
      <c r="BKU216" s="102"/>
      <c r="BKV216" s="102"/>
      <c r="BKW216" s="102"/>
      <c r="BKX216" s="102"/>
      <c r="BKY216" s="102"/>
      <c r="BKZ216" s="102"/>
      <c r="BLA216" s="102"/>
      <c r="BLB216" s="102"/>
      <c r="BLC216" s="102"/>
      <c r="BLD216" s="102"/>
      <c r="BLE216" s="102"/>
      <c r="BLF216" s="102"/>
      <c r="BLG216" s="102"/>
      <c r="BLH216" s="102"/>
      <c r="BLI216" s="102"/>
      <c r="BLJ216" s="102"/>
      <c r="BLK216" s="102"/>
      <c r="BLL216" s="102"/>
      <c r="BLM216" s="102"/>
      <c r="BLN216" s="102"/>
      <c r="BLO216" s="102"/>
      <c r="BLP216" s="102"/>
      <c r="BLQ216" s="102"/>
      <c r="BLR216" s="102"/>
      <c r="BLS216" s="102"/>
      <c r="BLT216" s="102"/>
      <c r="BLU216" s="102"/>
      <c r="BLV216" s="102"/>
      <c r="BLW216" s="102"/>
      <c r="BLX216" s="102"/>
      <c r="BLY216" s="102"/>
      <c r="BLZ216" s="102"/>
      <c r="BMA216" s="102"/>
      <c r="BMB216" s="102"/>
      <c r="BMC216" s="102"/>
      <c r="BMD216" s="102"/>
      <c r="BME216" s="102"/>
      <c r="BMF216" s="102"/>
      <c r="BMG216" s="102"/>
      <c r="BMH216" s="102"/>
      <c r="BMI216" s="102"/>
      <c r="BMJ216" s="102"/>
      <c r="BMK216" s="102"/>
      <c r="BML216" s="102"/>
      <c r="BMM216" s="102"/>
      <c r="BMN216" s="102"/>
      <c r="BMO216" s="102"/>
      <c r="BMP216" s="102"/>
      <c r="BMQ216" s="102"/>
      <c r="BMR216" s="102"/>
      <c r="BMS216" s="102"/>
      <c r="BMT216" s="102"/>
      <c r="BMU216" s="102"/>
      <c r="BMV216" s="102"/>
      <c r="BMW216" s="102"/>
      <c r="BMX216" s="102"/>
      <c r="BMY216" s="102"/>
      <c r="BMZ216" s="102"/>
      <c r="BNA216" s="102"/>
      <c r="BNB216" s="102"/>
      <c r="BNC216" s="102"/>
      <c r="BND216" s="102"/>
      <c r="BNE216" s="102"/>
      <c r="BNF216" s="102"/>
      <c r="BNG216" s="102"/>
      <c r="BNH216" s="102"/>
      <c r="BNI216" s="102"/>
      <c r="BNJ216" s="102"/>
      <c r="BNK216" s="102"/>
      <c r="BNL216" s="102"/>
      <c r="BNM216" s="102"/>
      <c r="BNN216" s="102"/>
      <c r="BNO216" s="102"/>
      <c r="BNP216" s="102"/>
      <c r="BNQ216" s="102"/>
      <c r="BNR216" s="102"/>
      <c r="BNS216" s="102"/>
      <c r="BNT216" s="102"/>
      <c r="BNU216" s="102"/>
      <c r="BNV216" s="102"/>
      <c r="BNW216" s="102"/>
      <c r="BNX216" s="102"/>
      <c r="BNY216" s="102"/>
      <c r="BNZ216" s="102"/>
      <c r="BOA216" s="102"/>
      <c r="BOB216" s="102"/>
      <c r="BOC216" s="102"/>
      <c r="BOD216" s="102"/>
      <c r="BOE216" s="102"/>
      <c r="BOF216" s="102"/>
      <c r="BOG216" s="102"/>
      <c r="BOH216" s="102"/>
      <c r="BOI216" s="102"/>
      <c r="BOJ216" s="102"/>
      <c r="BOK216" s="102"/>
      <c r="BOL216" s="102"/>
      <c r="BOM216" s="102"/>
      <c r="BON216" s="102"/>
      <c r="BOO216" s="102"/>
      <c r="BOP216" s="102"/>
      <c r="BOQ216" s="102"/>
      <c r="BOR216" s="102"/>
      <c r="BOS216" s="102"/>
      <c r="BOT216" s="102"/>
      <c r="BOU216" s="102"/>
      <c r="BOV216" s="102"/>
      <c r="BOW216" s="102"/>
      <c r="BOX216" s="102"/>
      <c r="BOY216" s="102"/>
      <c r="BOZ216" s="102"/>
      <c r="BPA216" s="102"/>
      <c r="BPB216" s="102"/>
      <c r="BPC216" s="102"/>
      <c r="BPD216" s="102"/>
      <c r="BPE216" s="102"/>
      <c r="BPF216" s="102"/>
      <c r="BPG216" s="102"/>
      <c r="BPH216" s="102"/>
      <c r="BPI216" s="102"/>
      <c r="BPJ216" s="102"/>
      <c r="BPK216" s="102"/>
      <c r="BPL216" s="102"/>
      <c r="BPM216" s="102"/>
      <c r="BPN216" s="102"/>
      <c r="BPO216" s="102"/>
      <c r="BPP216" s="102"/>
      <c r="BPQ216" s="102"/>
      <c r="BPR216" s="102"/>
      <c r="BPS216" s="102"/>
      <c r="BPT216" s="102"/>
      <c r="BPU216" s="102"/>
      <c r="BPV216" s="102"/>
      <c r="BPW216" s="102"/>
      <c r="BPX216" s="102"/>
      <c r="BPY216" s="102"/>
      <c r="BPZ216" s="102"/>
      <c r="BQA216" s="102"/>
      <c r="BQB216" s="102"/>
      <c r="BQC216" s="102"/>
      <c r="BQD216" s="102"/>
      <c r="BQE216" s="102"/>
      <c r="BQF216" s="102"/>
      <c r="BQG216" s="102"/>
      <c r="BQH216" s="102"/>
      <c r="BQI216" s="102"/>
      <c r="BQJ216" s="102"/>
      <c r="BQK216" s="102"/>
      <c r="BQL216" s="102"/>
      <c r="BQM216" s="102"/>
      <c r="BQN216" s="102"/>
      <c r="BQO216" s="102"/>
      <c r="BQP216" s="102"/>
      <c r="BQQ216" s="102"/>
      <c r="BQR216" s="102"/>
      <c r="BQS216" s="102"/>
      <c r="BQT216" s="102"/>
      <c r="BQU216" s="102"/>
      <c r="BQV216" s="102"/>
      <c r="BQW216" s="102"/>
      <c r="BQX216" s="102"/>
      <c r="BQY216" s="102"/>
      <c r="BQZ216" s="102"/>
      <c r="BRA216" s="102"/>
      <c r="BRB216" s="102"/>
      <c r="BRC216" s="102"/>
      <c r="BRD216" s="102"/>
      <c r="BRE216" s="102"/>
      <c r="BRF216" s="102"/>
      <c r="BRG216" s="102"/>
      <c r="BRH216" s="102"/>
      <c r="BRI216" s="102"/>
      <c r="BRJ216" s="102"/>
      <c r="BRK216" s="102"/>
      <c r="BRL216" s="102"/>
      <c r="BRM216" s="102"/>
      <c r="BRN216" s="102"/>
      <c r="BRO216" s="102"/>
      <c r="BRP216" s="102"/>
      <c r="BRQ216" s="102"/>
      <c r="BRR216" s="102"/>
      <c r="BRS216" s="102"/>
      <c r="BRT216" s="102"/>
      <c r="BRU216" s="102"/>
      <c r="BRV216" s="102"/>
      <c r="BRW216" s="102"/>
      <c r="BRX216" s="102"/>
      <c r="BRY216" s="102"/>
      <c r="BRZ216" s="102"/>
      <c r="BSA216" s="102"/>
      <c r="BSB216" s="102"/>
      <c r="BSC216" s="102"/>
      <c r="BSD216" s="102"/>
      <c r="BSE216" s="102"/>
      <c r="BSF216" s="102"/>
      <c r="BSG216" s="102"/>
      <c r="BSH216" s="102"/>
      <c r="BSI216" s="102"/>
      <c r="BSJ216" s="102"/>
      <c r="BSK216" s="102"/>
      <c r="BSL216" s="102"/>
      <c r="BSM216" s="102"/>
      <c r="BSN216" s="102"/>
      <c r="BSO216" s="102"/>
      <c r="BSP216" s="102"/>
      <c r="BSQ216" s="102"/>
      <c r="BSR216" s="102"/>
      <c r="BSS216" s="102"/>
      <c r="BST216" s="102"/>
      <c r="BSU216" s="102"/>
      <c r="BSV216" s="102"/>
      <c r="BSW216" s="102"/>
      <c r="BSX216" s="102"/>
      <c r="BSY216" s="102"/>
      <c r="BSZ216" s="102"/>
      <c r="BTA216" s="102"/>
      <c r="BTB216" s="102"/>
      <c r="BTC216" s="102"/>
      <c r="BTD216" s="102"/>
      <c r="BTE216" s="102"/>
      <c r="BTF216" s="102"/>
      <c r="BTG216" s="102"/>
      <c r="BTH216" s="102"/>
      <c r="BTI216" s="102"/>
      <c r="BTJ216" s="102"/>
      <c r="BTK216" s="102"/>
      <c r="BTL216" s="102"/>
      <c r="BTM216" s="102"/>
      <c r="BTN216" s="102"/>
      <c r="BTO216" s="102"/>
      <c r="BTP216" s="102"/>
      <c r="BTQ216" s="102"/>
      <c r="BTR216" s="102"/>
      <c r="BTS216" s="102"/>
      <c r="BTT216" s="102"/>
      <c r="BTU216" s="102"/>
      <c r="BTV216" s="102"/>
      <c r="BTW216" s="102"/>
      <c r="BTX216" s="102"/>
      <c r="BTY216" s="102"/>
      <c r="BTZ216" s="102"/>
      <c r="BUA216" s="102"/>
      <c r="BUB216" s="102"/>
      <c r="BUC216" s="102"/>
      <c r="BUD216" s="102"/>
      <c r="BUE216" s="102"/>
      <c r="BUF216" s="102"/>
      <c r="BUG216" s="102"/>
      <c r="BUH216" s="102"/>
      <c r="BUI216" s="102"/>
      <c r="BUJ216" s="102"/>
      <c r="BUK216" s="102"/>
      <c r="BUL216" s="102"/>
      <c r="BUM216" s="102"/>
      <c r="BUN216" s="102"/>
      <c r="BUO216" s="102"/>
      <c r="BUP216" s="102"/>
      <c r="BUQ216" s="102"/>
      <c r="BUR216" s="102"/>
      <c r="BUS216" s="102"/>
      <c r="BUT216" s="102"/>
      <c r="BUU216" s="102"/>
      <c r="BUV216" s="102"/>
      <c r="BUW216" s="102"/>
      <c r="BUX216" s="102"/>
      <c r="BUY216" s="102"/>
      <c r="BUZ216" s="102"/>
      <c r="BVA216" s="102"/>
      <c r="BVB216" s="102"/>
      <c r="BVC216" s="102"/>
      <c r="BVD216" s="102"/>
      <c r="BVE216" s="102"/>
      <c r="BVF216" s="102"/>
      <c r="BVG216" s="102"/>
      <c r="BVH216" s="102"/>
      <c r="BVI216" s="102"/>
      <c r="BVJ216" s="102"/>
      <c r="BVK216" s="102"/>
      <c r="BVL216" s="102"/>
      <c r="BVM216" s="102"/>
      <c r="BVN216" s="102"/>
      <c r="BVO216" s="102"/>
      <c r="BVP216" s="102"/>
      <c r="BVQ216" s="102"/>
      <c r="BVR216" s="102"/>
      <c r="BVS216" s="102"/>
      <c r="BVT216" s="102"/>
      <c r="BVU216" s="102"/>
      <c r="BVV216" s="102"/>
      <c r="BVW216" s="102"/>
      <c r="BVX216" s="102"/>
      <c r="BVY216" s="102"/>
      <c r="BVZ216" s="102"/>
      <c r="BWA216" s="102"/>
      <c r="BWB216" s="102"/>
      <c r="BWC216" s="102"/>
      <c r="BWD216" s="102"/>
      <c r="BWE216" s="102"/>
      <c r="BWF216" s="102"/>
      <c r="BWG216" s="102"/>
      <c r="BWH216" s="102"/>
      <c r="BWI216" s="102"/>
      <c r="BWJ216" s="102"/>
      <c r="BWK216" s="102"/>
      <c r="BWL216" s="102"/>
      <c r="BWM216" s="102"/>
      <c r="BWN216" s="102"/>
      <c r="BWO216" s="102"/>
      <c r="BWP216" s="102"/>
      <c r="BWQ216" s="102"/>
      <c r="BWR216" s="102"/>
      <c r="BWS216" s="102"/>
      <c r="BWT216" s="102"/>
      <c r="BWU216" s="102"/>
      <c r="BWV216" s="102"/>
      <c r="BWW216" s="102"/>
      <c r="BWX216" s="102"/>
      <c r="BWY216" s="102"/>
      <c r="BWZ216" s="102"/>
      <c r="BXA216" s="102"/>
      <c r="BXB216" s="102"/>
      <c r="BXC216" s="102"/>
      <c r="BXD216" s="102"/>
      <c r="BXE216" s="102"/>
      <c r="BXF216" s="102"/>
      <c r="BXG216" s="102"/>
      <c r="BXH216" s="102"/>
      <c r="BXI216" s="102"/>
      <c r="BXJ216" s="102"/>
      <c r="BXK216" s="102"/>
      <c r="BXL216" s="102"/>
      <c r="BXM216" s="102"/>
      <c r="BXN216" s="102"/>
      <c r="BXO216" s="102"/>
      <c r="BXP216" s="102"/>
      <c r="BXQ216" s="102"/>
      <c r="BXR216" s="102"/>
      <c r="BXS216" s="102"/>
      <c r="BXT216" s="102"/>
      <c r="BXU216" s="102"/>
      <c r="BXV216" s="102"/>
      <c r="BXW216" s="102"/>
      <c r="BXX216" s="102"/>
      <c r="BXY216" s="102"/>
      <c r="BXZ216" s="102"/>
      <c r="BYA216" s="102"/>
      <c r="BYB216" s="102"/>
      <c r="BYC216" s="102"/>
      <c r="BYD216" s="102"/>
      <c r="BYE216" s="102"/>
      <c r="BYF216" s="102"/>
      <c r="BYG216" s="102"/>
      <c r="BYH216" s="102"/>
      <c r="BYI216" s="102"/>
      <c r="BYJ216" s="102"/>
      <c r="BYK216" s="102"/>
      <c r="BYL216" s="102"/>
      <c r="BYM216" s="102"/>
      <c r="BYN216" s="102"/>
      <c r="BYO216" s="102"/>
      <c r="BYP216" s="102"/>
      <c r="BYQ216" s="102"/>
      <c r="BYR216" s="102"/>
      <c r="BYS216" s="102"/>
      <c r="BYT216" s="102"/>
      <c r="BYU216" s="102"/>
      <c r="BYV216" s="102"/>
      <c r="BYW216" s="102"/>
      <c r="BYX216" s="102"/>
      <c r="BYY216" s="102"/>
      <c r="BYZ216" s="102"/>
      <c r="BZA216" s="102"/>
      <c r="BZB216" s="102"/>
      <c r="BZC216" s="102"/>
      <c r="BZD216" s="102"/>
      <c r="BZE216" s="102"/>
      <c r="BZF216" s="102"/>
      <c r="BZG216" s="102"/>
      <c r="BZH216" s="102"/>
      <c r="BZI216" s="102"/>
      <c r="BZJ216" s="102"/>
      <c r="BZK216" s="102"/>
      <c r="BZL216" s="102"/>
      <c r="BZM216" s="102"/>
      <c r="BZN216" s="102"/>
      <c r="BZO216" s="102"/>
      <c r="BZP216" s="102"/>
      <c r="BZQ216" s="102"/>
      <c r="BZR216" s="102"/>
      <c r="BZS216" s="102"/>
      <c r="BZT216" s="102"/>
      <c r="BZU216" s="102"/>
      <c r="BZV216" s="102"/>
      <c r="BZW216" s="102"/>
    </row>
    <row r="217" spans="2:2051" ht="14.25" customHeight="1">
      <c r="B217" s="112" t="s">
        <v>754</v>
      </c>
      <c r="C217" s="113" t="s">
        <v>235</v>
      </c>
      <c r="D217" s="113" t="s">
        <v>3</v>
      </c>
      <c r="E217" s="113" t="str">
        <f>'Alcance 3'!C112</f>
        <v>Cartucho de impresora color</v>
      </c>
      <c r="F217" s="113" t="str">
        <f>'Alcance 3'!D112</f>
        <v>Tipo de transporte de carga</v>
      </c>
      <c r="G217" s="226" t="s">
        <v>804</v>
      </c>
      <c r="H217" s="237" t="s">
        <v>238</v>
      </c>
      <c r="I217" s="238">
        <v>3</v>
      </c>
      <c r="J217" s="126">
        <f>'Alcance 3'!E112*'Alcance 3'!E131</f>
        <v>0</v>
      </c>
      <c r="K217" s="113" t="s">
        <v>802</v>
      </c>
      <c r="L217" s="113"/>
      <c r="M217" s="298">
        <v>1</v>
      </c>
      <c r="N217" s="117"/>
      <c r="O217" s="113">
        <f t="shared" si="52"/>
        <v>0</v>
      </c>
      <c r="P217" s="115" t="str">
        <f t="shared" si="46"/>
        <v>tkm</v>
      </c>
      <c r="Q217" s="120">
        <f>IFERROR(VLOOKUP($F217,'Datos 1-Factores emisión'!$B$809:$D$820,2,FALSE),0)</f>
        <v>0</v>
      </c>
      <c r="R217" s="121">
        <v>0</v>
      </c>
      <c r="S217" s="121">
        <v>0</v>
      </c>
      <c r="T217" s="121">
        <v>0</v>
      </c>
      <c r="U217" s="121">
        <v>0</v>
      </c>
      <c r="V217" s="120">
        <f t="shared" si="54"/>
        <v>0</v>
      </c>
      <c r="W217" s="121">
        <f t="shared" si="54"/>
        <v>0</v>
      </c>
      <c r="X217" s="121">
        <f t="shared" si="54"/>
        <v>0</v>
      </c>
      <c r="Y217" s="121">
        <v>0</v>
      </c>
      <c r="Z217" s="121">
        <v>0</v>
      </c>
      <c r="AA217" s="121">
        <f t="shared" si="48"/>
        <v>0</v>
      </c>
      <c r="AB217" s="120">
        <f>'Datos 2-Potenciales calent glob'!$D$6</f>
        <v>1</v>
      </c>
      <c r="AC217" s="121">
        <f>'Datos 2-Potenciales calent glob'!$D$31</f>
        <v>25</v>
      </c>
      <c r="AD217" s="121">
        <f>'Datos 2-Potenciales calent glob'!$D$32</f>
        <v>298</v>
      </c>
      <c r="AE217" s="123">
        <f>SUMIF('Datos 2-Potenciales calent glob'!$B$6:$B$56,Cálculos!E217,'Datos 2-Potenciales calent glob'!$D$6:$D$56)</f>
        <v>0</v>
      </c>
      <c r="AF217" s="121">
        <f>'Datos 2-Potenciales calent glob'!$D$6</f>
        <v>1</v>
      </c>
      <c r="AG217" s="121">
        <f>'Datos 2-Potenciales calent glob'!$D$6</f>
        <v>1</v>
      </c>
      <c r="AH217" s="120">
        <f t="shared" si="53"/>
        <v>0</v>
      </c>
      <c r="AI217" s="121">
        <f t="shared" si="53"/>
        <v>0</v>
      </c>
      <c r="AJ217" s="121">
        <f t="shared" si="53"/>
        <v>0</v>
      </c>
      <c r="AK217" s="121">
        <f t="shared" si="53"/>
        <v>0</v>
      </c>
      <c r="AL217" s="124">
        <f t="shared" si="50"/>
        <v>0</v>
      </c>
      <c r="AM217" s="121">
        <f t="shared" si="39"/>
        <v>0</v>
      </c>
      <c r="AN217" s="207">
        <f t="shared" si="37"/>
        <v>0</v>
      </c>
      <c r="AO217" s="102"/>
      <c r="AP217" s="102"/>
      <c r="AQ217" s="102"/>
      <c r="AR217" s="102"/>
      <c r="AS217" s="102"/>
      <c r="AT217" s="102"/>
      <c r="AU217" s="102"/>
      <c r="AV217" s="102"/>
      <c r="AW217" s="102"/>
      <c r="AX217" s="102"/>
      <c r="AY217" s="102"/>
      <c r="AZ217" s="102"/>
      <c r="BA217" s="102"/>
      <c r="BB217" s="102"/>
      <c r="BC217" s="102"/>
      <c r="BD217" s="102"/>
      <c r="BE217" s="102"/>
      <c r="BF217" s="102"/>
      <c r="BG217" s="102"/>
      <c r="BH217" s="102"/>
      <c r="BI217" s="102"/>
      <c r="BJ217" s="102"/>
      <c r="BK217" s="102"/>
      <c r="BL217" s="102"/>
      <c r="BM217" s="102"/>
      <c r="BN217" s="102"/>
      <c r="BO217" s="102"/>
      <c r="BP217" s="102"/>
      <c r="BQ217" s="102"/>
      <c r="BR217" s="102"/>
      <c r="BS217" s="102"/>
      <c r="BT217" s="102"/>
      <c r="BU217" s="102"/>
      <c r="BV217" s="102"/>
      <c r="BW217" s="102"/>
      <c r="BX217" s="102"/>
      <c r="BY217" s="102"/>
      <c r="BZ217" s="102"/>
      <c r="CA217" s="102"/>
      <c r="CB217" s="102"/>
      <c r="CC217" s="102"/>
      <c r="CD217" s="102"/>
      <c r="CE217" s="102"/>
      <c r="CF217" s="102"/>
      <c r="CG217" s="102"/>
      <c r="CH217" s="102"/>
      <c r="CI217" s="102"/>
      <c r="CJ217" s="102"/>
      <c r="CK217" s="102"/>
      <c r="CL217" s="102"/>
      <c r="CM217" s="102"/>
      <c r="CN217" s="102"/>
      <c r="CO217" s="102"/>
      <c r="CP217" s="102"/>
      <c r="CQ217" s="102"/>
      <c r="CR217" s="102"/>
      <c r="CS217" s="102"/>
      <c r="CT217" s="102"/>
      <c r="CU217" s="102"/>
      <c r="CV217" s="102"/>
      <c r="CW217" s="102"/>
      <c r="CX217" s="102"/>
      <c r="CY217" s="102"/>
      <c r="CZ217" s="102"/>
      <c r="DA217" s="102"/>
      <c r="DB217" s="102"/>
      <c r="DC217" s="102"/>
      <c r="DD217" s="102"/>
      <c r="DE217" s="102"/>
      <c r="DF217" s="102"/>
      <c r="DG217" s="102"/>
      <c r="DH217" s="102"/>
      <c r="DI217" s="102"/>
      <c r="DJ217" s="102"/>
      <c r="DK217" s="102"/>
      <c r="DL217" s="102"/>
      <c r="DM217" s="102"/>
      <c r="DN217" s="102"/>
      <c r="DO217" s="102"/>
      <c r="DP217" s="102"/>
      <c r="DQ217" s="102"/>
      <c r="DR217" s="102"/>
      <c r="DS217" s="102"/>
      <c r="DT217" s="102"/>
      <c r="DU217" s="102"/>
      <c r="DV217" s="102"/>
      <c r="DW217" s="102"/>
      <c r="DX217" s="102"/>
      <c r="DY217" s="102"/>
      <c r="DZ217" s="102"/>
      <c r="EA217" s="102"/>
      <c r="EB217" s="102"/>
      <c r="EC217" s="102"/>
      <c r="ED217" s="102"/>
      <c r="EE217" s="102"/>
      <c r="EF217" s="102"/>
      <c r="EG217" s="102"/>
      <c r="EH217" s="102"/>
      <c r="EI217" s="102"/>
      <c r="EJ217" s="102"/>
      <c r="EK217" s="102"/>
      <c r="EL217" s="102"/>
      <c r="EM217" s="102"/>
      <c r="EN217" s="102"/>
      <c r="EO217" s="102"/>
      <c r="EP217" s="102"/>
      <c r="EQ217" s="102"/>
      <c r="ER217" s="102"/>
      <c r="ES217" s="102"/>
      <c r="ET217" s="102"/>
      <c r="EU217" s="102"/>
      <c r="EV217" s="102"/>
      <c r="EW217" s="102"/>
      <c r="EX217" s="102"/>
      <c r="EY217" s="102"/>
      <c r="EZ217" s="102"/>
      <c r="FA217" s="102"/>
      <c r="FB217" s="102"/>
      <c r="FC217" s="102"/>
      <c r="FD217" s="102"/>
      <c r="FE217" s="102"/>
      <c r="FF217" s="102"/>
      <c r="FG217" s="102"/>
      <c r="FH217" s="102"/>
      <c r="FI217" s="102"/>
      <c r="FJ217" s="102"/>
      <c r="FK217" s="102"/>
      <c r="FL217" s="102"/>
      <c r="FM217" s="102"/>
      <c r="FN217" s="102"/>
      <c r="FO217" s="102"/>
      <c r="FP217" s="102"/>
      <c r="FQ217" s="102"/>
      <c r="FR217" s="102"/>
      <c r="FS217" s="102"/>
      <c r="FT217" s="102"/>
      <c r="FU217" s="102"/>
      <c r="FV217" s="102"/>
      <c r="FW217" s="102"/>
      <c r="FX217" s="102"/>
      <c r="FY217" s="102"/>
      <c r="FZ217" s="102"/>
      <c r="GA217" s="102"/>
      <c r="GB217" s="102"/>
      <c r="GC217" s="102"/>
      <c r="GD217" s="102"/>
      <c r="GE217" s="102"/>
      <c r="GF217" s="102"/>
      <c r="GG217" s="102"/>
      <c r="GH217" s="102"/>
      <c r="GI217" s="102"/>
      <c r="GJ217" s="102"/>
      <c r="GK217" s="102"/>
      <c r="GL217" s="102"/>
      <c r="GM217" s="102"/>
      <c r="GN217" s="102"/>
      <c r="GO217" s="102"/>
      <c r="GP217" s="102"/>
      <c r="GQ217" s="102"/>
      <c r="GR217" s="102"/>
      <c r="GS217" s="102"/>
      <c r="GT217" s="102"/>
      <c r="GU217" s="102"/>
      <c r="GV217" s="102"/>
      <c r="GW217" s="102"/>
      <c r="GX217" s="102"/>
      <c r="GY217" s="102"/>
      <c r="GZ217" s="102"/>
      <c r="HA217" s="102"/>
      <c r="HB217" s="102"/>
      <c r="HC217" s="102"/>
      <c r="HD217" s="102"/>
      <c r="HE217" s="102"/>
      <c r="HF217" s="102"/>
      <c r="HG217" s="102"/>
      <c r="HH217" s="102"/>
      <c r="HI217" s="102"/>
      <c r="HJ217" s="102"/>
      <c r="HK217" s="102"/>
      <c r="HL217" s="102"/>
      <c r="HM217" s="102"/>
      <c r="HN217" s="102"/>
      <c r="HO217" s="102"/>
      <c r="HP217" s="102"/>
      <c r="HQ217" s="102"/>
      <c r="HR217" s="102"/>
      <c r="HS217" s="102"/>
      <c r="HT217" s="102"/>
      <c r="HU217" s="102"/>
      <c r="HV217" s="102"/>
      <c r="HW217" s="102"/>
      <c r="HX217" s="102"/>
      <c r="HY217" s="102"/>
      <c r="HZ217" s="102"/>
      <c r="IA217" s="102"/>
      <c r="IB217" s="102"/>
      <c r="IC217" s="102"/>
      <c r="ID217" s="102"/>
      <c r="IE217" s="102"/>
      <c r="IF217" s="102"/>
      <c r="IG217" s="102"/>
      <c r="IH217" s="102"/>
      <c r="II217" s="102"/>
      <c r="IJ217" s="102"/>
      <c r="IK217" s="102"/>
      <c r="IL217" s="102"/>
      <c r="IM217" s="102"/>
      <c r="IN217" s="102"/>
      <c r="IO217" s="102"/>
      <c r="IP217" s="102"/>
      <c r="IQ217" s="102"/>
      <c r="IR217" s="102"/>
      <c r="IS217" s="102"/>
      <c r="IT217" s="102"/>
      <c r="IU217" s="102"/>
      <c r="IV217" s="102"/>
      <c r="IW217" s="102"/>
      <c r="IX217" s="102"/>
      <c r="IY217" s="102"/>
      <c r="IZ217" s="102"/>
      <c r="JA217" s="102"/>
      <c r="JB217" s="102"/>
      <c r="JC217" s="102"/>
      <c r="JD217" s="102"/>
      <c r="JE217" s="102"/>
      <c r="JF217" s="102"/>
      <c r="JG217" s="102"/>
      <c r="JH217" s="102"/>
      <c r="JI217" s="102"/>
      <c r="JJ217" s="102"/>
      <c r="JK217" s="102"/>
      <c r="JL217" s="102"/>
      <c r="JM217" s="102"/>
      <c r="JN217" s="102"/>
      <c r="JO217" s="102"/>
      <c r="JP217" s="102"/>
      <c r="JQ217" s="102"/>
      <c r="JR217" s="102"/>
      <c r="JS217" s="102"/>
      <c r="JT217" s="102"/>
      <c r="JU217" s="102"/>
      <c r="JV217" s="102"/>
      <c r="JW217" s="102"/>
      <c r="JX217" s="102"/>
      <c r="JY217" s="102"/>
      <c r="JZ217" s="102"/>
      <c r="KA217" s="102"/>
      <c r="KB217" s="102"/>
      <c r="KC217" s="102"/>
      <c r="KD217" s="102"/>
      <c r="KE217" s="102"/>
      <c r="KF217" s="102"/>
      <c r="KG217" s="102"/>
      <c r="KH217" s="102"/>
      <c r="KI217" s="102"/>
      <c r="KJ217" s="102"/>
      <c r="KK217" s="102"/>
      <c r="KL217" s="102"/>
      <c r="KM217" s="102"/>
      <c r="KN217" s="102"/>
      <c r="KO217" s="102"/>
      <c r="KP217" s="102"/>
      <c r="KQ217" s="102"/>
      <c r="KR217" s="102"/>
      <c r="KS217" s="102"/>
      <c r="KT217" s="102"/>
      <c r="KU217" s="102"/>
      <c r="KV217" s="102"/>
      <c r="KW217" s="102"/>
      <c r="KX217" s="102"/>
      <c r="KY217" s="102"/>
      <c r="KZ217" s="102"/>
      <c r="LA217" s="102"/>
      <c r="LB217" s="102"/>
      <c r="LC217" s="102"/>
      <c r="LD217" s="102"/>
      <c r="LE217" s="102"/>
      <c r="LF217" s="102"/>
      <c r="LG217" s="102"/>
      <c r="LH217" s="102"/>
      <c r="LI217" s="102"/>
      <c r="LJ217" s="102"/>
      <c r="LK217" s="102"/>
      <c r="LL217" s="102"/>
      <c r="LM217" s="102"/>
      <c r="LN217" s="102"/>
      <c r="LO217" s="102"/>
      <c r="LP217" s="102"/>
      <c r="LQ217" s="102"/>
      <c r="LR217" s="102"/>
      <c r="LS217" s="102"/>
      <c r="LT217" s="102"/>
      <c r="LU217" s="102"/>
      <c r="LV217" s="102"/>
      <c r="LW217" s="102"/>
      <c r="LX217" s="102"/>
      <c r="LY217" s="102"/>
      <c r="LZ217" s="102"/>
      <c r="MA217" s="102"/>
      <c r="MB217" s="102"/>
      <c r="MC217" s="102"/>
      <c r="MD217" s="102"/>
      <c r="ME217" s="102"/>
      <c r="MF217" s="102"/>
      <c r="MG217" s="102"/>
      <c r="MH217" s="102"/>
      <c r="MI217" s="102"/>
      <c r="MJ217" s="102"/>
      <c r="MK217" s="102"/>
      <c r="ML217" s="102"/>
      <c r="MM217" s="102"/>
      <c r="MN217" s="102"/>
      <c r="MO217" s="102"/>
      <c r="MP217" s="102"/>
      <c r="MQ217" s="102"/>
      <c r="MR217" s="102"/>
      <c r="MS217" s="102"/>
      <c r="MT217" s="102"/>
      <c r="MU217" s="102"/>
      <c r="MV217" s="102"/>
      <c r="MW217" s="102"/>
      <c r="MX217" s="102"/>
      <c r="MY217" s="102"/>
      <c r="MZ217" s="102"/>
      <c r="NA217" s="102"/>
      <c r="NB217" s="102"/>
      <c r="NC217" s="102"/>
      <c r="ND217" s="102"/>
      <c r="NE217" s="102"/>
      <c r="NF217" s="102"/>
      <c r="NG217" s="102"/>
      <c r="NH217" s="102"/>
      <c r="NI217" s="102"/>
      <c r="NJ217" s="102"/>
      <c r="NK217" s="102"/>
      <c r="NL217" s="102"/>
      <c r="NM217" s="102"/>
      <c r="NN217" s="102"/>
      <c r="NO217" s="102"/>
      <c r="NP217" s="102"/>
      <c r="NQ217" s="102"/>
      <c r="NR217" s="102"/>
      <c r="NS217" s="102"/>
      <c r="NT217" s="102"/>
      <c r="NU217" s="102"/>
      <c r="NV217" s="102"/>
      <c r="NW217" s="102"/>
      <c r="NX217" s="102"/>
      <c r="NY217" s="102"/>
      <c r="NZ217" s="102"/>
      <c r="OA217" s="102"/>
      <c r="OB217" s="102"/>
      <c r="OC217" s="102"/>
      <c r="OD217" s="102"/>
      <c r="OE217" s="102"/>
      <c r="OF217" s="102"/>
      <c r="OG217" s="102"/>
      <c r="OH217" s="102"/>
      <c r="OI217" s="102"/>
      <c r="OJ217" s="102"/>
      <c r="OK217" s="102"/>
      <c r="OL217" s="102"/>
      <c r="OM217" s="102"/>
      <c r="ON217" s="102"/>
      <c r="OO217" s="102"/>
      <c r="OP217" s="102"/>
      <c r="OQ217" s="102"/>
      <c r="OR217" s="102"/>
      <c r="OS217" s="102"/>
      <c r="OT217" s="102"/>
      <c r="OU217" s="102"/>
      <c r="OV217" s="102"/>
      <c r="OW217" s="102"/>
      <c r="OX217" s="102"/>
      <c r="OY217" s="102"/>
      <c r="OZ217" s="102"/>
      <c r="PA217" s="102"/>
      <c r="PB217" s="102"/>
      <c r="PC217" s="102"/>
      <c r="PD217" s="102"/>
      <c r="PE217" s="102"/>
      <c r="PF217" s="102"/>
      <c r="PG217" s="102"/>
      <c r="PH217" s="102"/>
      <c r="PI217" s="102"/>
      <c r="PJ217" s="102"/>
      <c r="PK217" s="102"/>
      <c r="PL217" s="102"/>
      <c r="PM217" s="102"/>
      <c r="PN217" s="102"/>
      <c r="PO217" s="102"/>
      <c r="PP217" s="102"/>
      <c r="PQ217" s="102"/>
      <c r="PR217" s="102"/>
      <c r="PS217" s="102"/>
      <c r="PT217" s="102"/>
      <c r="PU217" s="102"/>
      <c r="PV217" s="102"/>
      <c r="PW217" s="102"/>
      <c r="PX217" s="102"/>
      <c r="PY217" s="102"/>
      <c r="PZ217" s="102"/>
      <c r="QA217" s="102"/>
      <c r="QB217" s="102"/>
      <c r="QC217" s="102"/>
      <c r="QD217" s="102"/>
      <c r="QE217" s="102"/>
      <c r="QF217" s="102"/>
      <c r="QG217" s="102"/>
      <c r="QH217" s="102"/>
      <c r="QI217" s="102"/>
      <c r="QJ217" s="102"/>
      <c r="QK217" s="102"/>
      <c r="QL217" s="102"/>
      <c r="QM217" s="102"/>
      <c r="QN217" s="102"/>
      <c r="QO217" s="102"/>
      <c r="QP217" s="102"/>
      <c r="QQ217" s="102"/>
      <c r="QR217" s="102"/>
      <c r="QS217" s="102"/>
      <c r="QT217" s="102"/>
      <c r="QU217" s="102"/>
      <c r="QV217" s="102"/>
      <c r="QW217" s="102"/>
      <c r="QX217" s="102"/>
      <c r="QY217" s="102"/>
      <c r="QZ217" s="102"/>
      <c r="RA217" s="102"/>
      <c r="RB217" s="102"/>
      <c r="RC217" s="102"/>
      <c r="RD217" s="102"/>
      <c r="RE217" s="102"/>
      <c r="RF217" s="102"/>
      <c r="RG217" s="102"/>
      <c r="RH217" s="102"/>
      <c r="RI217" s="102"/>
      <c r="RJ217" s="102"/>
      <c r="RK217" s="102"/>
      <c r="RL217" s="102"/>
      <c r="RM217" s="102"/>
      <c r="RN217" s="102"/>
      <c r="RO217" s="102"/>
      <c r="RP217" s="102"/>
      <c r="RQ217" s="102"/>
      <c r="RR217" s="102"/>
      <c r="RS217" s="102"/>
      <c r="RT217" s="102"/>
      <c r="RU217" s="102"/>
      <c r="RV217" s="102"/>
      <c r="RW217" s="102"/>
      <c r="RX217" s="102"/>
      <c r="RY217" s="102"/>
      <c r="RZ217" s="102"/>
      <c r="SA217" s="102"/>
      <c r="SB217" s="102"/>
      <c r="SC217" s="102"/>
      <c r="SD217" s="102"/>
      <c r="SE217" s="102"/>
      <c r="SF217" s="102"/>
      <c r="SG217" s="102"/>
      <c r="SH217" s="102"/>
      <c r="SI217" s="102"/>
      <c r="SJ217" s="102"/>
      <c r="SK217" s="102"/>
      <c r="SL217" s="102"/>
      <c r="SM217" s="102"/>
      <c r="SN217" s="102"/>
      <c r="SO217" s="102"/>
      <c r="SP217" s="102"/>
      <c r="SQ217" s="102"/>
      <c r="SR217" s="102"/>
      <c r="SS217" s="102"/>
      <c r="ST217" s="102"/>
      <c r="SU217" s="102"/>
      <c r="SV217" s="102"/>
      <c r="SW217" s="102"/>
      <c r="SX217" s="102"/>
      <c r="SY217" s="102"/>
      <c r="SZ217" s="102"/>
      <c r="TA217" s="102"/>
      <c r="TB217" s="102"/>
      <c r="TC217" s="102"/>
      <c r="TD217" s="102"/>
      <c r="TE217" s="102"/>
      <c r="TF217" s="102"/>
      <c r="TG217" s="102"/>
      <c r="TH217" s="102"/>
      <c r="TI217" s="102"/>
      <c r="TJ217" s="102"/>
      <c r="TK217" s="102"/>
      <c r="TL217" s="102"/>
      <c r="TM217" s="102"/>
      <c r="TN217" s="102"/>
      <c r="TO217" s="102"/>
      <c r="TP217" s="102"/>
      <c r="TQ217" s="102"/>
      <c r="TR217" s="102"/>
      <c r="TS217" s="102"/>
      <c r="TT217" s="102"/>
      <c r="TU217" s="102"/>
      <c r="TV217" s="102"/>
      <c r="TW217" s="102"/>
      <c r="TX217" s="102"/>
      <c r="TY217" s="102"/>
      <c r="TZ217" s="102"/>
      <c r="UA217" s="102"/>
      <c r="UB217" s="102"/>
      <c r="UC217" s="102"/>
      <c r="UD217" s="102"/>
      <c r="UE217" s="102"/>
      <c r="UF217" s="102"/>
      <c r="UG217" s="102"/>
      <c r="UH217" s="102"/>
      <c r="UI217" s="102"/>
      <c r="UJ217" s="102"/>
      <c r="UK217" s="102"/>
      <c r="UL217" s="102"/>
      <c r="UM217" s="102"/>
      <c r="UN217" s="102"/>
      <c r="UO217" s="102"/>
      <c r="UP217" s="102"/>
      <c r="UQ217" s="102"/>
      <c r="UR217" s="102"/>
      <c r="US217" s="102"/>
      <c r="UT217" s="102"/>
      <c r="UU217" s="102"/>
      <c r="UV217" s="102"/>
      <c r="UW217" s="102"/>
      <c r="UX217" s="102"/>
      <c r="UY217" s="102"/>
      <c r="UZ217" s="102"/>
      <c r="VA217" s="102"/>
      <c r="VB217" s="102"/>
      <c r="VC217" s="102"/>
      <c r="VD217" s="102"/>
      <c r="VE217" s="102"/>
      <c r="VF217" s="102"/>
      <c r="VG217" s="102"/>
      <c r="VH217" s="102"/>
      <c r="VI217" s="102"/>
      <c r="VJ217" s="102"/>
      <c r="VK217" s="102"/>
      <c r="VL217" s="102"/>
      <c r="VM217" s="102"/>
      <c r="VN217" s="102"/>
      <c r="VO217" s="102"/>
      <c r="VP217" s="102"/>
      <c r="VQ217" s="102"/>
      <c r="VR217" s="102"/>
      <c r="VS217" s="102"/>
      <c r="VT217" s="102"/>
      <c r="VU217" s="102"/>
      <c r="VV217" s="102"/>
      <c r="VW217" s="102"/>
      <c r="VX217" s="102"/>
      <c r="VY217" s="102"/>
      <c r="VZ217" s="102"/>
      <c r="WA217" s="102"/>
      <c r="WB217" s="102"/>
      <c r="WC217" s="102"/>
      <c r="WD217" s="102"/>
      <c r="WE217" s="102"/>
      <c r="WF217" s="102"/>
      <c r="WG217" s="102"/>
      <c r="WH217" s="102"/>
      <c r="WI217" s="102"/>
      <c r="WJ217" s="102"/>
      <c r="WK217" s="102"/>
      <c r="WL217" s="102"/>
      <c r="WM217" s="102"/>
      <c r="WN217" s="102"/>
      <c r="WO217" s="102"/>
      <c r="WP217" s="102"/>
      <c r="WQ217" s="102"/>
      <c r="WR217" s="102"/>
      <c r="WS217" s="102"/>
      <c r="WT217" s="102"/>
      <c r="WU217" s="102"/>
      <c r="WV217" s="102"/>
      <c r="WW217" s="102"/>
      <c r="WX217" s="102"/>
      <c r="WY217" s="102"/>
      <c r="WZ217" s="102"/>
      <c r="XA217" s="102"/>
      <c r="XB217" s="102"/>
      <c r="XC217" s="102"/>
      <c r="XD217" s="102"/>
      <c r="XE217" s="102"/>
      <c r="XF217" s="102"/>
      <c r="XG217" s="102"/>
      <c r="XH217" s="102"/>
      <c r="XI217" s="102"/>
      <c r="XJ217" s="102"/>
      <c r="XK217" s="102"/>
      <c r="XL217" s="102"/>
      <c r="XM217" s="102"/>
      <c r="XN217" s="102"/>
      <c r="XO217" s="102"/>
      <c r="XP217" s="102"/>
      <c r="XQ217" s="102"/>
      <c r="XR217" s="102"/>
      <c r="XS217" s="102"/>
      <c r="XT217" s="102"/>
      <c r="XU217" s="102"/>
      <c r="XV217" s="102"/>
      <c r="XW217" s="102"/>
      <c r="XX217" s="102"/>
      <c r="XY217" s="102"/>
      <c r="XZ217" s="102"/>
      <c r="YA217" s="102"/>
      <c r="YB217" s="102"/>
      <c r="YC217" s="102"/>
      <c r="YD217" s="102"/>
      <c r="YE217" s="102"/>
      <c r="YF217" s="102"/>
      <c r="YG217" s="102"/>
      <c r="YH217" s="102"/>
      <c r="YI217" s="102"/>
      <c r="YJ217" s="102"/>
      <c r="YK217" s="102"/>
      <c r="YL217" s="102"/>
      <c r="YM217" s="102"/>
      <c r="YN217" s="102"/>
      <c r="YO217" s="102"/>
      <c r="YP217" s="102"/>
      <c r="YQ217" s="102"/>
      <c r="YR217" s="102"/>
      <c r="YS217" s="102"/>
      <c r="YT217" s="102"/>
      <c r="YU217" s="102"/>
      <c r="YV217" s="102"/>
      <c r="YW217" s="102"/>
      <c r="YX217" s="102"/>
      <c r="YY217" s="102"/>
      <c r="YZ217" s="102"/>
      <c r="ZA217" s="102"/>
      <c r="ZB217" s="102"/>
      <c r="ZC217" s="102"/>
      <c r="ZD217" s="102"/>
      <c r="ZE217" s="102"/>
      <c r="ZF217" s="102"/>
      <c r="ZG217" s="102"/>
      <c r="ZH217" s="102"/>
      <c r="ZI217" s="102"/>
      <c r="ZJ217" s="102"/>
      <c r="ZK217" s="102"/>
      <c r="ZL217" s="102"/>
      <c r="ZM217" s="102"/>
      <c r="ZN217" s="102"/>
      <c r="ZO217" s="102"/>
      <c r="ZP217" s="102"/>
      <c r="ZQ217" s="102"/>
      <c r="ZR217" s="102"/>
      <c r="ZS217" s="102"/>
      <c r="ZT217" s="102"/>
      <c r="ZU217" s="102"/>
      <c r="ZV217" s="102"/>
      <c r="ZW217" s="102"/>
      <c r="ZX217" s="102"/>
      <c r="ZY217" s="102"/>
      <c r="ZZ217" s="102"/>
      <c r="AAA217" s="102"/>
      <c r="AAB217" s="102"/>
      <c r="AAC217" s="102"/>
      <c r="AAD217" s="102"/>
      <c r="AAE217" s="102"/>
      <c r="AAF217" s="102"/>
      <c r="AAG217" s="102"/>
      <c r="AAH217" s="102"/>
      <c r="AAI217" s="102"/>
      <c r="AAJ217" s="102"/>
      <c r="AAK217" s="102"/>
      <c r="AAL217" s="102"/>
      <c r="AAM217" s="102"/>
      <c r="AAN217" s="102"/>
      <c r="AAO217" s="102"/>
      <c r="AAP217" s="102"/>
      <c r="AAQ217" s="102"/>
      <c r="AAR217" s="102"/>
      <c r="AAS217" s="102"/>
      <c r="AAT217" s="102"/>
      <c r="AAU217" s="102"/>
      <c r="AAV217" s="102"/>
      <c r="AAW217" s="102"/>
      <c r="AAX217" s="102"/>
      <c r="AAY217" s="102"/>
      <c r="AAZ217" s="102"/>
      <c r="ABA217" s="102"/>
      <c r="ABB217" s="102"/>
      <c r="ABC217" s="102"/>
      <c r="ABD217" s="102"/>
      <c r="ABE217" s="102"/>
      <c r="ABF217" s="102"/>
      <c r="ABG217" s="102"/>
      <c r="ABH217" s="102"/>
      <c r="ABI217" s="102"/>
      <c r="ABJ217" s="102"/>
      <c r="ABK217" s="102"/>
      <c r="ABL217" s="102"/>
      <c r="ABM217" s="102"/>
      <c r="ABN217" s="102"/>
      <c r="ABO217" s="102"/>
      <c r="ABP217" s="102"/>
      <c r="ABQ217" s="102"/>
      <c r="ABR217" s="102"/>
      <c r="ABS217" s="102"/>
      <c r="ABT217" s="102"/>
      <c r="ABU217" s="102"/>
      <c r="ABV217" s="102"/>
      <c r="ABW217" s="102"/>
      <c r="ABX217" s="102"/>
      <c r="ABY217" s="102"/>
      <c r="ABZ217" s="102"/>
      <c r="ACA217" s="102"/>
      <c r="ACB217" s="102"/>
      <c r="ACC217" s="102"/>
      <c r="ACD217" s="102"/>
      <c r="ACE217" s="102"/>
      <c r="ACF217" s="102"/>
      <c r="ACG217" s="102"/>
      <c r="ACH217" s="102"/>
      <c r="ACI217" s="102"/>
      <c r="ACJ217" s="102"/>
      <c r="ACK217" s="102"/>
      <c r="ACL217" s="102"/>
      <c r="ACM217" s="102"/>
      <c r="ACN217" s="102"/>
      <c r="ACO217" s="102"/>
      <c r="ACP217" s="102"/>
      <c r="ACQ217" s="102"/>
      <c r="ACR217" s="102"/>
      <c r="ACS217" s="102"/>
      <c r="ACT217" s="102"/>
      <c r="ACU217" s="102"/>
      <c r="ACV217" s="102"/>
      <c r="ACW217" s="102"/>
      <c r="ACX217" s="102"/>
      <c r="ACY217" s="102"/>
      <c r="ACZ217" s="102"/>
      <c r="ADA217" s="102"/>
      <c r="ADB217" s="102"/>
      <c r="ADC217" s="102"/>
      <c r="ADD217" s="102"/>
      <c r="ADE217" s="102"/>
      <c r="ADF217" s="102"/>
      <c r="ADG217" s="102"/>
      <c r="ADH217" s="102"/>
      <c r="ADI217" s="102"/>
      <c r="ADJ217" s="102"/>
      <c r="ADK217" s="102"/>
      <c r="ADL217" s="102"/>
      <c r="ADM217" s="102"/>
      <c r="ADN217" s="102"/>
      <c r="ADO217" s="102"/>
      <c r="ADP217" s="102"/>
      <c r="ADQ217" s="102"/>
      <c r="ADR217" s="102"/>
      <c r="ADS217" s="102"/>
      <c r="ADT217" s="102"/>
      <c r="ADU217" s="102"/>
      <c r="ADV217" s="102"/>
      <c r="ADW217" s="102"/>
      <c r="ADX217" s="102"/>
      <c r="ADY217" s="102"/>
      <c r="ADZ217" s="102"/>
      <c r="AEA217" s="102"/>
      <c r="AEB217" s="102"/>
      <c r="AEC217" s="102"/>
      <c r="AED217" s="102"/>
      <c r="AEE217" s="102"/>
      <c r="AEF217" s="102"/>
      <c r="AEG217" s="102"/>
      <c r="AEH217" s="102"/>
      <c r="AEI217" s="102"/>
      <c r="AEJ217" s="102"/>
      <c r="AEK217" s="102"/>
      <c r="AEL217" s="102"/>
      <c r="AEM217" s="102"/>
      <c r="AEN217" s="102"/>
      <c r="AEO217" s="102"/>
      <c r="AEP217" s="102"/>
      <c r="AEQ217" s="102"/>
      <c r="AER217" s="102"/>
      <c r="AES217" s="102"/>
      <c r="AET217" s="102"/>
      <c r="AEU217" s="102"/>
      <c r="AEV217" s="102"/>
      <c r="AEW217" s="102"/>
      <c r="AEX217" s="102"/>
      <c r="AEY217" s="102"/>
      <c r="AEZ217" s="102"/>
      <c r="AFA217" s="102"/>
      <c r="AFB217" s="102"/>
      <c r="AFC217" s="102"/>
      <c r="AFD217" s="102"/>
      <c r="AFE217" s="102"/>
      <c r="AFF217" s="102"/>
      <c r="AFG217" s="102"/>
      <c r="AFH217" s="102"/>
      <c r="AFI217" s="102"/>
      <c r="AFJ217" s="102"/>
      <c r="AFK217" s="102"/>
      <c r="AFL217" s="102"/>
      <c r="AFM217" s="102"/>
      <c r="AFN217" s="102"/>
      <c r="AFO217" s="102"/>
      <c r="AFP217" s="102"/>
      <c r="AFQ217" s="102"/>
      <c r="AFR217" s="102"/>
      <c r="AFS217" s="102"/>
      <c r="AFT217" s="102"/>
      <c r="AFU217" s="102"/>
      <c r="AFV217" s="102"/>
      <c r="AFW217" s="102"/>
      <c r="AFX217" s="102"/>
      <c r="AFY217" s="102"/>
      <c r="AFZ217" s="102"/>
      <c r="AGA217" s="102"/>
      <c r="AGB217" s="102"/>
      <c r="AGC217" s="102"/>
      <c r="AGD217" s="102"/>
      <c r="AGE217" s="102"/>
      <c r="AGF217" s="102"/>
      <c r="AGG217" s="102"/>
      <c r="AGH217" s="102"/>
      <c r="AGI217" s="102"/>
      <c r="AGJ217" s="102"/>
      <c r="AGK217" s="102"/>
      <c r="AGL217" s="102"/>
      <c r="AGM217" s="102"/>
      <c r="AGN217" s="102"/>
      <c r="AGO217" s="102"/>
      <c r="AGP217" s="102"/>
      <c r="AGQ217" s="102"/>
      <c r="AGR217" s="102"/>
      <c r="AGS217" s="102"/>
      <c r="AGT217" s="102"/>
      <c r="AGU217" s="102"/>
      <c r="AGV217" s="102"/>
      <c r="AGW217" s="102"/>
      <c r="AGX217" s="102"/>
      <c r="AGY217" s="102"/>
      <c r="AGZ217" s="102"/>
      <c r="AHA217" s="102"/>
      <c r="AHB217" s="102"/>
      <c r="AHC217" s="102"/>
      <c r="AHD217" s="102"/>
      <c r="AHE217" s="102"/>
      <c r="AHF217" s="102"/>
      <c r="AHG217" s="102"/>
      <c r="AHH217" s="102"/>
      <c r="AHI217" s="102"/>
      <c r="AHJ217" s="102"/>
      <c r="AHK217" s="102"/>
      <c r="AHL217" s="102"/>
      <c r="AHM217" s="102"/>
      <c r="AHN217" s="102"/>
      <c r="AHO217" s="102"/>
      <c r="AHP217" s="102"/>
      <c r="AHQ217" s="102"/>
      <c r="AHR217" s="102"/>
      <c r="AHS217" s="102"/>
      <c r="AHT217" s="102"/>
      <c r="AHU217" s="102"/>
      <c r="AHV217" s="102"/>
      <c r="AHW217" s="102"/>
      <c r="AHX217" s="102"/>
      <c r="AHY217" s="102"/>
      <c r="AHZ217" s="102"/>
      <c r="AIA217" s="102"/>
      <c r="AIB217" s="102"/>
      <c r="AIC217" s="102"/>
      <c r="AID217" s="102"/>
      <c r="AIE217" s="102"/>
      <c r="AIF217" s="102"/>
      <c r="AIG217" s="102"/>
      <c r="AIH217" s="102"/>
      <c r="AII217" s="102"/>
      <c r="AIJ217" s="102"/>
      <c r="AIK217" s="102"/>
      <c r="AIL217" s="102"/>
      <c r="AIM217" s="102"/>
      <c r="AIN217" s="102"/>
      <c r="AIO217" s="102"/>
      <c r="AIP217" s="102"/>
      <c r="AIQ217" s="102"/>
      <c r="AIR217" s="102"/>
      <c r="AIS217" s="102"/>
      <c r="AIT217" s="102"/>
      <c r="AIU217" s="102"/>
      <c r="AIV217" s="102"/>
      <c r="AIW217" s="102"/>
      <c r="AIX217" s="102"/>
      <c r="AIY217" s="102"/>
      <c r="AIZ217" s="102"/>
      <c r="AJA217" s="102"/>
      <c r="AJB217" s="102"/>
      <c r="AJC217" s="102"/>
      <c r="AJD217" s="102"/>
      <c r="AJE217" s="102"/>
      <c r="AJF217" s="102"/>
      <c r="AJG217" s="102"/>
      <c r="AJH217" s="102"/>
      <c r="AJI217" s="102"/>
      <c r="AJJ217" s="102"/>
      <c r="AJK217" s="102"/>
      <c r="AJL217" s="102"/>
      <c r="AJM217" s="102"/>
      <c r="AJN217" s="102"/>
      <c r="AJO217" s="102"/>
      <c r="AJP217" s="102"/>
      <c r="AJQ217" s="102"/>
      <c r="AJR217" s="102"/>
      <c r="AJS217" s="102"/>
      <c r="AJT217" s="102"/>
      <c r="AJU217" s="102"/>
      <c r="AJV217" s="102"/>
      <c r="AJW217" s="102"/>
      <c r="AJX217" s="102"/>
      <c r="AJY217" s="102"/>
      <c r="AJZ217" s="102"/>
      <c r="AKA217" s="102"/>
      <c r="AKB217" s="102"/>
      <c r="AKC217" s="102"/>
      <c r="AKD217" s="102"/>
      <c r="AKE217" s="102"/>
      <c r="AKF217" s="102"/>
      <c r="AKG217" s="102"/>
      <c r="AKH217" s="102"/>
      <c r="AKI217" s="102"/>
      <c r="AKJ217" s="102"/>
      <c r="AKK217" s="102"/>
      <c r="AKL217" s="102"/>
      <c r="AKM217" s="102"/>
      <c r="AKN217" s="102"/>
      <c r="AKO217" s="102"/>
      <c r="AKP217" s="102"/>
      <c r="AKQ217" s="102"/>
      <c r="AKR217" s="102"/>
      <c r="AKS217" s="102"/>
      <c r="AKT217" s="102"/>
      <c r="AKU217" s="102"/>
      <c r="AKV217" s="102"/>
      <c r="AKW217" s="102"/>
      <c r="AKX217" s="102"/>
      <c r="AKY217" s="102"/>
      <c r="AKZ217" s="102"/>
      <c r="ALA217" s="102"/>
      <c r="ALB217" s="102"/>
      <c r="ALC217" s="102"/>
      <c r="ALD217" s="102"/>
      <c r="ALE217" s="102"/>
      <c r="ALF217" s="102"/>
      <c r="ALG217" s="102"/>
      <c r="ALH217" s="102"/>
      <c r="ALI217" s="102"/>
      <c r="ALJ217" s="102"/>
      <c r="ALK217" s="102"/>
      <c r="ALL217" s="102"/>
      <c r="ALM217" s="102"/>
      <c r="ALN217" s="102"/>
      <c r="ALO217" s="102"/>
      <c r="ALP217" s="102"/>
      <c r="ALQ217" s="102"/>
      <c r="ALR217" s="102"/>
      <c r="ALS217" s="102"/>
      <c r="ALT217" s="102"/>
      <c r="ALU217" s="102"/>
      <c r="ALV217" s="102"/>
      <c r="ALW217" s="102"/>
      <c r="ALX217" s="102"/>
      <c r="ALY217" s="102"/>
      <c r="ALZ217" s="102"/>
      <c r="AMA217" s="102"/>
      <c r="AMB217" s="102"/>
      <c r="AMC217" s="102"/>
      <c r="AMD217" s="102"/>
      <c r="AME217" s="102"/>
      <c r="AMF217" s="102"/>
      <c r="AMG217" s="102"/>
      <c r="AMH217" s="102"/>
      <c r="AMI217" s="102"/>
      <c r="AMJ217" s="102"/>
      <c r="AMK217" s="102"/>
      <c r="AML217" s="102"/>
      <c r="AMM217" s="102"/>
      <c r="AMN217" s="102"/>
      <c r="AMO217" s="102"/>
      <c r="AMP217" s="102"/>
      <c r="AMQ217" s="102"/>
      <c r="AMR217" s="102"/>
      <c r="AMS217" s="102"/>
      <c r="AMT217" s="102"/>
      <c r="AMU217" s="102"/>
      <c r="AMV217" s="102"/>
      <c r="AMW217" s="102"/>
      <c r="AMX217" s="102"/>
      <c r="AMY217" s="102"/>
      <c r="AMZ217" s="102"/>
      <c r="ANA217" s="102"/>
      <c r="ANB217" s="102"/>
      <c r="ANC217" s="102"/>
      <c r="AND217" s="102"/>
      <c r="ANE217" s="102"/>
      <c r="ANF217" s="102"/>
      <c r="ANG217" s="102"/>
      <c r="ANH217" s="102"/>
      <c r="ANI217" s="102"/>
      <c r="ANJ217" s="102"/>
      <c r="ANK217" s="102"/>
      <c r="ANL217" s="102"/>
      <c r="ANM217" s="102"/>
      <c r="ANN217" s="102"/>
      <c r="ANO217" s="102"/>
      <c r="ANP217" s="102"/>
      <c r="ANQ217" s="102"/>
      <c r="ANR217" s="102"/>
      <c r="ANS217" s="102"/>
      <c r="ANT217" s="102"/>
      <c r="ANU217" s="102"/>
      <c r="ANV217" s="102"/>
      <c r="ANW217" s="102"/>
      <c r="ANX217" s="102"/>
      <c r="ANY217" s="102"/>
      <c r="ANZ217" s="102"/>
      <c r="AOA217" s="102"/>
      <c r="AOB217" s="102"/>
      <c r="AOC217" s="102"/>
      <c r="AOD217" s="102"/>
      <c r="AOE217" s="102"/>
      <c r="AOF217" s="102"/>
      <c r="AOG217" s="102"/>
      <c r="AOH217" s="102"/>
      <c r="AOI217" s="102"/>
      <c r="AOJ217" s="102"/>
      <c r="AOK217" s="102"/>
      <c r="AOL217" s="102"/>
      <c r="AOM217" s="102"/>
      <c r="AON217" s="102"/>
      <c r="AOO217" s="102"/>
      <c r="AOP217" s="102"/>
      <c r="AOQ217" s="102"/>
      <c r="AOR217" s="102"/>
      <c r="AOS217" s="102"/>
      <c r="AOT217" s="102"/>
      <c r="AOU217" s="102"/>
      <c r="AOV217" s="102"/>
      <c r="AOW217" s="102"/>
      <c r="AOX217" s="102"/>
      <c r="AOY217" s="102"/>
      <c r="AOZ217" s="102"/>
      <c r="APA217" s="102"/>
      <c r="APB217" s="102"/>
      <c r="APC217" s="102"/>
      <c r="APD217" s="102"/>
      <c r="APE217" s="102"/>
      <c r="APF217" s="102"/>
      <c r="APG217" s="102"/>
      <c r="APH217" s="102"/>
      <c r="API217" s="102"/>
      <c r="APJ217" s="102"/>
      <c r="APK217" s="102"/>
      <c r="APL217" s="102"/>
      <c r="APM217" s="102"/>
      <c r="APN217" s="102"/>
      <c r="APO217" s="102"/>
      <c r="APP217" s="102"/>
      <c r="APQ217" s="102"/>
      <c r="APR217" s="102"/>
      <c r="APS217" s="102"/>
      <c r="APT217" s="102"/>
      <c r="APU217" s="102"/>
      <c r="APV217" s="102"/>
      <c r="APW217" s="102"/>
      <c r="APX217" s="102"/>
      <c r="APY217" s="102"/>
      <c r="APZ217" s="102"/>
      <c r="AQA217" s="102"/>
      <c r="AQB217" s="102"/>
      <c r="AQC217" s="102"/>
      <c r="AQD217" s="102"/>
      <c r="AQE217" s="102"/>
      <c r="AQF217" s="102"/>
      <c r="AQG217" s="102"/>
      <c r="AQH217" s="102"/>
      <c r="AQI217" s="102"/>
      <c r="AQJ217" s="102"/>
      <c r="AQK217" s="102"/>
      <c r="AQL217" s="102"/>
      <c r="AQM217" s="102"/>
      <c r="AQN217" s="102"/>
      <c r="AQO217" s="102"/>
      <c r="AQP217" s="102"/>
      <c r="AQQ217" s="102"/>
      <c r="AQR217" s="102"/>
      <c r="AQS217" s="102"/>
      <c r="AQT217" s="102"/>
      <c r="AQU217" s="102"/>
      <c r="AQV217" s="102"/>
      <c r="AQW217" s="102"/>
      <c r="AQX217" s="102"/>
      <c r="AQY217" s="102"/>
      <c r="AQZ217" s="102"/>
      <c r="ARA217" s="102"/>
      <c r="ARB217" s="102"/>
      <c r="ARC217" s="102"/>
      <c r="ARD217" s="102"/>
      <c r="ARE217" s="102"/>
      <c r="ARF217" s="102"/>
      <c r="ARG217" s="102"/>
      <c r="ARH217" s="102"/>
      <c r="ARI217" s="102"/>
      <c r="ARJ217" s="102"/>
      <c r="ARK217" s="102"/>
      <c r="ARL217" s="102"/>
      <c r="ARM217" s="102"/>
      <c r="ARN217" s="102"/>
      <c r="ARO217" s="102"/>
      <c r="ARP217" s="102"/>
      <c r="ARQ217" s="102"/>
      <c r="ARR217" s="102"/>
      <c r="ARS217" s="102"/>
      <c r="ART217" s="102"/>
      <c r="ARU217" s="102"/>
      <c r="ARV217" s="102"/>
      <c r="ARW217" s="102"/>
      <c r="ARX217" s="102"/>
      <c r="ARY217" s="102"/>
      <c r="ARZ217" s="102"/>
      <c r="ASA217" s="102"/>
      <c r="ASB217" s="102"/>
      <c r="ASC217" s="102"/>
      <c r="ASD217" s="102"/>
      <c r="ASE217" s="102"/>
      <c r="ASF217" s="102"/>
      <c r="ASG217" s="102"/>
      <c r="ASH217" s="102"/>
      <c r="ASI217" s="102"/>
      <c r="ASJ217" s="102"/>
      <c r="ASK217" s="102"/>
      <c r="ASL217" s="102"/>
      <c r="ASM217" s="102"/>
      <c r="ASN217" s="102"/>
      <c r="ASO217" s="102"/>
      <c r="ASP217" s="102"/>
      <c r="ASQ217" s="102"/>
      <c r="ASR217" s="102"/>
      <c r="ASS217" s="102"/>
      <c r="AST217" s="102"/>
      <c r="ASU217" s="102"/>
      <c r="ASV217" s="102"/>
      <c r="ASW217" s="102"/>
      <c r="ASX217" s="102"/>
      <c r="ASY217" s="102"/>
      <c r="ASZ217" s="102"/>
      <c r="ATA217" s="102"/>
      <c r="ATB217" s="102"/>
      <c r="ATC217" s="102"/>
      <c r="ATD217" s="102"/>
      <c r="ATE217" s="102"/>
      <c r="ATF217" s="102"/>
      <c r="ATG217" s="102"/>
      <c r="ATH217" s="102"/>
      <c r="ATI217" s="102"/>
      <c r="ATJ217" s="102"/>
      <c r="ATK217" s="102"/>
      <c r="ATL217" s="102"/>
      <c r="ATM217" s="102"/>
      <c r="ATN217" s="102"/>
      <c r="ATO217" s="102"/>
      <c r="ATP217" s="102"/>
      <c r="ATQ217" s="102"/>
      <c r="ATR217" s="102"/>
      <c r="ATS217" s="102"/>
      <c r="ATT217" s="102"/>
      <c r="ATU217" s="102"/>
      <c r="ATV217" s="102"/>
      <c r="ATW217" s="102"/>
      <c r="ATX217" s="102"/>
      <c r="ATY217" s="102"/>
      <c r="ATZ217" s="102"/>
      <c r="AUA217" s="102"/>
      <c r="AUB217" s="102"/>
      <c r="AUC217" s="102"/>
      <c r="AUD217" s="102"/>
      <c r="AUE217" s="102"/>
      <c r="AUF217" s="102"/>
      <c r="AUG217" s="102"/>
      <c r="AUH217" s="102"/>
      <c r="AUI217" s="102"/>
      <c r="AUJ217" s="102"/>
      <c r="AUK217" s="102"/>
      <c r="AUL217" s="102"/>
      <c r="AUM217" s="102"/>
      <c r="AUN217" s="102"/>
      <c r="AUO217" s="102"/>
      <c r="AUP217" s="102"/>
      <c r="AUQ217" s="102"/>
      <c r="AUR217" s="102"/>
      <c r="AUS217" s="102"/>
      <c r="AUT217" s="102"/>
      <c r="AUU217" s="102"/>
      <c r="AUV217" s="102"/>
      <c r="AUW217" s="102"/>
      <c r="AUX217" s="102"/>
      <c r="AUY217" s="102"/>
      <c r="AUZ217" s="102"/>
      <c r="AVA217" s="102"/>
      <c r="AVB217" s="102"/>
      <c r="AVC217" s="102"/>
      <c r="AVD217" s="102"/>
      <c r="AVE217" s="102"/>
      <c r="AVF217" s="102"/>
      <c r="AVG217" s="102"/>
      <c r="AVH217" s="102"/>
      <c r="AVI217" s="102"/>
      <c r="AVJ217" s="102"/>
      <c r="AVK217" s="102"/>
      <c r="AVL217" s="102"/>
      <c r="AVM217" s="102"/>
      <c r="AVN217" s="102"/>
      <c r="AVO217" s="102"/>
      <c r="AVP217" s="102"/>
      <c r="AVQ217" s="102"/>
      <c r="AVR217" s="102"/>
      <c r="AVS217" s="102"/>
      <c r="AVT217" s="102"/>
      <c r="AVU217" s="102"/>
      <c r="AVV217" s="102"/>
      <c r="AVW217" s="102"/>
      <c r="AVX217" s="102"/>
      <c r="AVY217" s="102"/>
      <c r="AVZ217" s="102"/>
      <c r="AWA217" s="102"/>
      <c r="AWB217" s="102"/>
      <c r="AWC217" s="102"/>
      <c r="AWD217" s="102"/>
      <c r="AWE217" s="102"/>
      <c r="AWF217" s="102"/>
      <c r="AWG217" s="102"/>
      <c r="AWH217" s="102"/>
      <c r="AWI217" s="102"/>
      <c r="AWJ217" s="102"/>
      <c r="AWK217" s="102"/>
      <c r="AWL217" s="102"/>
      <c r="AWM217" s="102"/>
      <c r="AWN217" s="102"/>
      <c r="AWO217" s="102"/>
      <c r="AWP217" s="102"/>
      <c r="AWQ217" s="102"/>
      <c r="AWR217" s="102"/>
      <c r="AWS217" s="102"/>
      <c r="AWT217" s="102"/>
      <c r="AWU217" s="102"/>
      <c r="AWV217" s="102"/>
      <c r="AWW217" s="102"/>
      <c r="AWX217" s="102"/>
      <c r="AWY217" s="102"/>
      <c r="AWZ217" s="102"/>
      <c r="AXA217" s="102"/>
      <c r="AXB217" s="102"/>
      <c r="AXC217" s="102"/>
      <c r="AXD217" s="102"/>
      <c r="AXE217" s="102"/>
      <c r="AXF217" s="102"/>
      <c r="AXG217" s="102"/>
      <c r="AXH217" s="102"/>
      <c r="AXI217" s="102"/>
      <c r="AXJ217" s="102"/>
      <c r="AXK217" s="102"/>
      <c r="AXL217" s="102"/>
      <c r="AXM217" s="102"/>
      <c r="AXN217" s="102"/>
      <c r="AXO217" s="102"/>
      <c r="AXP217" s="102"/>
      <c r="AXQ217" s="102"/>
      <c r="AXR217" s="102"/>
      <c r="AXS217" s="102"/>
      <c r="AXT217" s="102"/>
      <c r="AXU217" s="102"/>
      <c r="AXV217" s="102"/>
      <c r="AXW217" s="102"/>
      <c r="AXX217" s="102"/>
      <c r="AXY217" s="102"/>
      <c r="AXZ217" s="102"/>
      <c r="AYA217" s="102"/>
      <c r="AYB217" s="102"/>
      <c r="AYC217" s="102"/>
      <c r="AYD217" s="102"/>
      <c r="AYE217" s="102"/>
      <c r="AYF217" s="102"/>
      <c r="AYG217" s="102"/>
      <c r="AYH217" s="102"/>
      <c r="AYI217" s="102"/>
      <c r="AYJ217" s="102"/>
      <c r="AYK217" s="102"/>
      <c r="AYL217" s="102"/>
      <c r="AYM217" s="102"/>
      <c r="AYN217" s="102"/>
      <c r="AYO217" s="102"/>
      <c r="AYP217" s="102"/>
      <c r="AYQ217" s="102"/>
      <c r="AYR217" s="102"/>
      <c r="AYS217" s="102"/>
      <c r="AYT217" s="102"/>
      <c r="AYU217" s="102"/>
      <c r="AYV217" s="102"/>
      <c r="AYW217" s="102"/>
      <c r="AYX217" s="102"/>
      <c r="AYY217" s="102"/>
      <c r="AYZ217" s="102"/>
      <c r="AZA217" s="102"/>
      <c r="AZB217" s="102"/>
      <c r="AZC217" s="102"/>
      <c r="AZD217" s="102"/>
      <c r="AZE217" s="102"/>
      <c r="AZF217" s="102"/>
      <c r="AZG217" s="102"/>
      <c r="AZH217" s="102"/>
      <c r="AZI217" s="102"/>
      <c r="AZJ217" s="102"/>
      <c r="AZK217" s="102"/>
      <c r="AZL217" s="102"/>
      <c r="AZM217" s="102"/>
      <c r="AZN217" s="102"/>
      <c r="AZO217" s="102"/>
      <c r="AZP217" s="102"/>
      <c r="AZQ217" s="102"/>
      <c r="AZR217" s="102"/>
      <c r="AZS217" s="102"/>
      <c r="AZT217" s="102"/>
      <c r="AZU217" s="102"/>
      <c r="AZV217" s="102"/>
      <c r="AZW217" s="102"/>
      <c r="AZX217" s="102"/>
      <c r="AZY217" s="102"/>
      <c r="AZZ217" s="102"/>
      <c r="BAA217" s="102"/>
      <c r="BAB217" s="102"/>
      <c r="BAC217" s="102"/>
      <c r="BAD217" s="102"/>
      <c r="BAE217" s="102"/>
      <c r="BAF217" s="102"/>
      <c r="BAG217" s="102"/>
      <c r="BAH217" s="102"/>
      <c r="BAI217" s="102"/>
      <c r="BAJ217" s="102"/>
      <c r="BAK217" s="102"/>
      <c r="BAL217" s="102"/>
      <c r="BAM217" s="102"/>
      <c r="BAN217" s="102"/>
      <c r="BAO217" s="102"/>
      <c r="BAP217" s="102"/>
      <c r="BAQ217" s="102"/>
      <c r="BAR217" s="102"/>
      <c r="BAS217" s="102"/>
      <c r="BAT217" s="102"/>
      <c r="BAU217" s="102"/>
      <c r="BAV217" s="102"/>
      <c r="BAW217" s="102"/>
      <c r="BAX217" s="102"/>
      <c r="BAY217" s="102"/>
      <c r="BAZ217" s="102"/>
      <c r="BBA217" s="102"/>
      <c r="BBB217" s="102"/>
      <c r="BBC217" s="102"/>
      <c r="BBD217" s="102"/>
      <c r="BBE217" s="102"/>
      <c r="BBF217" s="102"/>
      <c r="BBG217" s="102"/>
      <c r="BBH217" s="102"/>
      <c r="BBI217" s="102"/>
      <c r="BBJ217" s="102"/>
      <c r="BBK217" s="102"/>
      <c r="BBL217" s="102"/>
      <c r="BBM217" s="102"/>
      <c r="BBN217" s="102"/>
      <c r="BBO217" s="102"/>
      <c r="BBP217" s="102"/>
      <c r="BBQ217" s="102"/>
      <c r="BBR217" s="102"/>
      <c r="BBS217" s="102"/>
      <c r="BBT217" s="102"/>
      <c r="BBU217" s="102"/>
      <c r="BBV217" s="102"/>
      <c r="BBW217" s="102"/>
      <c r="BBX217" s="102"/>
      <c r="BBY217" s="102"/>
      <c r="BBZ217" s="102"/>
      <c r="BCA217" s="102"/>
      <c r="BCB217" s="102"/>
      <c r="BCC217" s="102"/>
      <c r="BCD217" s="102"/>
      <c r="BCE217" s="102"/>
      <c r="BCF217" s="102"/>
      <c r="BCG217" s="102"/>
      <c r="BCH217" s="102"/>
      <c r="BCI217" s="102"/>
      <c r="BCJ217" s="102"/>
      <c r="BCK217" s="102"/>
      <c r="BCL217" s="102"/>
      <c r="BCM217" s="102"/>
      <c r="BCN217" s="102"/>
      <c r="BCO217" s="102"/>
      <c r="BCP217" s="102"/>
      <c r="BCQ217" s="102"/>
      <c r="BCR217" s="102"/>
      <c r="BCS217" s="102"/>
      <c r="BCT217" s="102"/>
      <c r="BCU217" s="102"/>
      <c r="BCV217" s="102"/>
      <c r="BCW217" s="102"/>
      <c r="BCX217" s="102"/>
      <c r="BCY217" s="102"/>
      <c r="BCZ217" s="102"/>
      <c r="BDA217" s="102"/>
      <c r="BDB217" s="102"/>
      <c r="BDC217" s="102"/>
      <c r="BDD217" s="102"/>
      <c r="BDE217" s="102"/>
      <c r="BDF217" s="102"/>
      <c r="BDG217" s="102"/>
      <c r="BDH217" s="102"/>
      <c r="BDI217" s="102"/>
      <c r="BDJ217" s="102"/>
      <c r="BDK217" s="102"/>
      <c r="BDL217" s="102"/>
      <c r="BDM217" s="102"/>
      <c r="BDN217" s="102"/>
      <c r="BDO217" s="102"/>
      <c r="BDP217" s="102"/>
      <c r="BDQ217" s="102"/>
      <c r="BDR217" s="102"/>
      <c r="BDS217" s="102"/>
      <c r="BDT217" s="102"/>
      <c r="BDU217" s="102"/>
      <c r="BDV217" s="102"/>
      <c r="BDW217" s="102"/>
      <c r="BDX217" s="102"/>
      <c r="BDY217" s="102"/>
      <c r="BDZ217" s="102"/>
      <c r="BEA217" s="102"/>
      <c r="BEB217" s="102"/>
      <c r="BEC217" s="102"/>
      <c r="BED217" s="102"/>
      <c r="BEE217" s="102"/>
      <c r="BEF217" s="102"/>
      <c r="BEG217" s="102"/>
      <c r="BEH217" s="102"/>
      <c r="BEI217" s="102"/>
      <c r="BEJ217" s="102"/>
      <c r="BEK217" s="102"/>
      <c r="BEL217" s="102"/>
      <c r="BEM217" s="102"/>
      <c r="BEN217" s="102"/>
      <c r="BEO217" s="102"/>
      <c r="BEP217" s="102"/>
      <c r="BEQ217" s="102"/>
      <c r="BER217" s="102"/>
      <c r="BES217" s="102"/>
      <c r="BET217" s="102"/>
      <c r="BEU217" s="102"/>
      <c r="BEV217" s="102"/>
      <c r="BEW217" s="102"/>
      <c r="BEX217" s="102"/>
      <c r="BEY217" s="102"/>
      <c r="BEZ217" s="102"/>
      <c r="BFA217" s="102"/>
      <c r="BFB217" s="102"/>
      <c r="BFC217" s="102"/>
      <c r="BFD217" s="102"/>
      <c r="BFE217" s="102"/>
      <c r="BFF217" s="102"/>
      <c r="BFG217" s="102"/>
      <c r="BFH217" s="102"/>
      <c r="BFI217" s="102"/>
      <c r="BFJ217" s="102"/>
      <c r="BFK217" s="102"/>
      <c r="BFL217" s="102"/>
      <c r="BFM217" s="102"/>
      <c r="BFN217" s="102"/>
      <c r="BFO217" s="102"/>
      <c r="BFP217" s="102"/>
      <c r="BFQ217" s="102"/>
      <c r="BFR217" s="102"/>
      <c r="BFS217" s="102"/>
      <c r="BFT217" s="102"/>
      <c r="BFU217" s="102"/>
      <c r="BFV217" s="102"/>
      <c r="BFW217" s="102"/>
      <c r="BFX217" s="102"/>
      <c r="BFY217" s="102"/>
      <c r="BFZ217" s="102"/>
      <c r="BGA217" s="102"/>
      <c r="BGB217" s="102"/>
      <c r="BGC217" s="102"/>
      <c r="BGD217" s="102"/>
      <c r="BGE217" s="102"/>
      <c r="BGF217" s="102"/>
      <c r="BGG217" s="102"/>
      <c r="BGH217" s="102"/>
      <c r="BGI217" s="102"/>
      <c r="BGJ217" s="102"/>
      <c r="BGK217" s="102"/>
      <c r="BGL217" s="102"/>
      <c r="BGM217" s="102"/>
      <c r="BGN217" s="102"/>
      <c r="BGO217" s="102"/>
      <c r="BGP217" s="102"/>
      <c r="BGQ217" s="102"/>
      <c r="BGR217" s="102"/>
      <c r="BGS217" s="102"/>
      <c r="BGT217" s="102"/>
      <c r="BGU217" s="102"/>
      <c r="BGV217" s="102"/>
      <c r="BGW217" s="102"/>
      <c r="BGX217" s="102"/>
      <c r="BGY217" s="102"/>
      <c r="BGZ217" s="102"/>
      <c r="BHA217" s="102"/>
      <c r="BHB217" s="102"/>
      <c r="BHC217" s="102"/>
      <c r="BHD217" s="102"/>
      <c r="BHE217" s="102"/>
      <c r="BHF217" s="102"/>
      <c r="BHG217" s="102"/>
      <c r="BHH217" s="102"/>
      <c r="BHI217" s="102"/>
      <c r="BHJ217" s="102"/>
      <c r="BHK217" s="102"/>
      <c r="BHL217" s="102"/>
      <c r="BHM217" s="102"/>
      <c r="BHN217" s="102"/>
      <c r="BHO217" s="102"/>
      <c r="BHP217" s="102"/>
      <c r="BHQ217" s="102"/>
      <c r="BHR217" s="102"/>
      <c r="BHS217" s="102"/>
      <c r="BHT217" s="102"/>
      <c r="BHU217" s="102"/>
      <c r="BHV217" s="102"/>
      <c r="BHW217" s="102"/>
      <c r="BHX217" s="102"/>
      <c r="BHY217" s="102"/>
      <c r="BHZ217" s="102"/>
      <c r="BIA217" s="102"/>
      <c r="BIB217" s="102"/>
      <c r="BIC217" s="102"/>
      <c r="BID217" s="102"/>
      <c r="BIE217" s="102"/>
      <c r="BIF217" s="102"/>
      <c r="BIG217" s="102"/>
      <c r="BIH217" s="102"/>
      <c r="BII217" s="102"/>
      <c r="BIJ217" s="102"/>
      <c r="BIK217" s="102"/>
      <c r="BIL217" s="102"/>
      <c r="BIM217" s="102"/>
      <c r="BIN217" s="102"/>
      <c r="BIO217" s="102"/>
      <c r="BIP217" s="102"/>
      <c r="BIQ217" s="102"/>
      <c r="BIR217" s="102"/>
      <c r="BIS217" s="102"/>
      <c r="BIT217" s="102"/>
      <c r="BIU217" s="102"/>
      <c r="BIV217" s="102"/>
      <c r="BIW217" s="102"/>
      <c r="BIX217" s="102"/>
      <c r="BIY217" s="102"/>
      <c r="BIZ217" s="102"/>
      <c r="BJA217" s="102"/>
      <c r="BJB217" s="102"/>
      <c r="BJC217" s="102"/>
      <c r="BJD217" s="102"/>
      <c r="BJE217" s="102"/>
      <c r="BJF217" s="102"/>
      <c r="BJG217" s="102"/>
      <c r="BJH217" s="102"/>
      <c r="BJI217" s="102"/>
      <c r="BJJ217" s="102"/>
      <c r="BJK217" s="102"/>
      <c r="BJL217" s="102"/>
      <c r="BJM217" s="102"/>
      <c r="BJN217" s="102"/>
      <c r="BJO217" s="102"/>
      <c r="BJP217" s="102"/>
      <c r="BJQ217" s="102"/>
      <c r="BJR217" s="102"/>
      <c r="BJS217" s="102"/>
      <c r="BJT217" s="102"/>
      <c r="BJU217" s="102"/>
      <c r="BJV217" s="102"/>
      <c r="BJW217" s="102"/>
      <c r="BJX217" s="102"/>
      <c r="BJY217" s="102"/>
      <c r="BJZ217" s="102"/>
      <c r="BKA217" s="102"/>
      <c r="BKB217" s="102"/>
      <c r="BKC217" s="102"/>
      <c r="BKD217" s="102"/>
      <c r="BKE217" s="102"/>
      <c r="BKF217" s="102"/>
      <c r="BKG217" s="102"/>
      <c r="BKH217" s="102"/>
      <c r="BKI217" s="102"/>
      <c r="BKJ217" s="102"/>
      <c r="BKK217" s="102"/>
      <c r="BKL217" s="102"/>
      <c r="BKM217" s="102"/>
      <c r="BKN217" s="102"/>
      <c r="BKO217" s="102"/>
      <c r="BKP217" s="102"/>
      <c r="BKQ217" s="102"/>
      <c r="BKR217" s="102"/>
      <c r="BKS217" s="102"/>
      <c r="BKT217" s="102"/>
      <c r="BKU217" s="102"/>
      <c r="BKV217" s="102"/>
      <c r="BKW217" s="102"/>
      <c r="BKX217" s="102"/>
      <c r="BKY217" s="102"/>
      <c r="BKZ217" s="102"/>
      <c r="BLA217" s="102"/>
      <c r="BLB217" s="102"/>
      <c r="BLC217" s="102"/>
      <c r="BLD217" s="102"/>
      <c r="BLE217" s="102"/>
      <c r="BLF217" s="102"/>
      <c r="BLG217" s="102"/>
      <c r="BLH217" s="102"/>
      <c r="BLI217" s="102"/>
      <c r="BLJ217" s="102"/>
      <c r="BLK217" s="102"/>
      <c r="BLL217" s="102"/>
      <c r="BLM217" s="102"/>
      <c r="BLN217" s="102"/>
      <c r="BLO217" s="102"/>
      <c r="BLP217" s="102"/>
      <c r="BLQ217" s="102"/>
      <c r="BLR217" s="102"/>
      <c r="BLS217" s="102"/>
      <c r="BLT217" s="102"/>
      <c r="BLU217" s="102"/>
      <c r="BLV217" s="102"/>
      <c r="BLW217" s="102"/>
      <c r="BLX217" s="102"/>
      <c r="BLY217" s="102"/>
      <c r="BLZ217" s="102"/>
      <c r="BMA217" s="102"/>
      <c r="BMB217" s="102"/>
      <c r="BMC217" s="102"/>
      <c r="BMD217" s="102"/>
      <c r="BME217" s="102"/>
      <c r="BMF217" s="102"/>
      <c r="BMG217" s="102"/>
      <c r="BMH217" s="102"/>
      <c r="BMI217" s="102"/>
      <c r="BMJ217" s="102"/>
      <c r="BMK217" s="102"/>
      <c r="BML217" s="102"/>
      <c r="BMM217" s="102"/>
      <c r="BMN217" s="102"/>
      <c r="BMO217" s="102"/>
      <c r="BMP217" s="102"/>
      <c r="BMQ217" s="102"/>
      <c r="BMR217" s="102"/>
      <c r="BMS217" s="102"/>
      <c r="BMT217" s="102"/>
      <c r="BMU217" s="102"/>
      <c r="BMV217" s="102"/>
      <c r="BMW217" s="102"/>
      <c r="BMX217" s="102"/>
      <c r="BMY217" s="102"/>
      <c r="BMZ217" s="102"/>
      <c r="BNA217" s="102"/>
      <c r="BNB217" s="102"/>
      <c r="BNC217" s="102"/>
      <c r="BND217" s="102"/>
      <c r="BNE217" s="102"/>
      <c r="BNF217" s="102"/>
      <c r="BNG217" s="102"/>
      <c r="BNH217" s="102"/>
      <c r="BNI217" s="102"/>
      <c r="BNJ217" s="102"/>
      <c r="BNK217" s="102"/>
      <c r="BNL217" s="102"/>
      <c r="BNM217" s="102"/>
      <c r="BNN217" s="102"/>
      <c r="BNO217" s="102"/>
      <c r="BNP217" s="102"/>
      <c r="BNQ217" s="102"/>
      <c r="BNR217" s="102"/>
      <c r="BNS217" s="102"/>
      <c r="BNT217" s="102"/>
      <c r="BNU217" s="102"/>
      <c r="BNV217" s="102"/>
      <c r="BNW217" s="102"/>
      <c r="BNX217" s="102"/>
      <c r="BNY217" s="102"/>
      <c r="BNZ217" s="102"/>
      <c r="BOA217" s="102"/>
      <c r="BOB217" s="102"/>
      <c r="BOC217" s="102"/>
      <c r="BOD217" s="102"/>
      <c r="BOE217" s="102"/>
      <c r="BOF217" s="102"/>
      <c r="BOG217" s="102"/>
      <c r="BOH217" s="102"/>
      <c r="BOI217" s="102"/>
      <c r="BOJ217" s="102"/>
      <c r="BOK217" s="102"/>
      <c r="BOL217" s="102"/>
      <c r="BOM217" s="102"/>
      <c r="BON217" s="102"/>
      <c r="BOO217" s="102"/>
      <c r="BOP217" s="102"/>
      <c r="BOQ217" s="102"/>
      <c r="BOR217" s="102"/>
      <c r="BOS217" s="102"/>
      <c r="BOT217" s="102"/>
      <c r="BOU217" s="102"/>
      <c r="BOV217" s="102"/>
      <c r="BOW217" s="102"/>
      <c r="BOX217" s="102"/>
      <c r="BOY217" s="102"/>
      <c r="BOZ217" s="102"/>
      <c r="BPA217" s="102"/>
      <c r="BPB217" s="102"/>
      <c r="BPC217" s="102"/>
      <c r="BPD217" s="102"/>
      <c r="BPE217" s="102"/>
      <c r="BPF217" s="102"/>
      <c r="BPG217" s="102"/>
      <c r="BPH217" s="102"/>
      <c r="BPI217" s="102"/>
      <c r="BPJ217" s="102"/>
      <c r="BPK217" s="102"/>
      <c r="BPL217" s="102"/>
      <c r="BPM217" s="102"/>
      <c r="BPN217" s="102"/>
      <c r="BPO217" s="102"/>
      <c r="BPP217" s="102"/>
      <c r="BPQ217" s="102"/>
      <c r="BPR217" s="102"/>
      <c r="BPS217" s="102"/>
      <c r="BPT217" s="102"/>
      <c r="BPU217" s="102"/>
      <c r="BPV217" s="102"/>
      <c r="BPW217" s="102"/>
      <c r="BPX217" s="102"/>
      <c r="BPY217" s="102"/>
      <c r="BPZ217" s="102"/>
      <c r="BQA217" s="102"/>
      <c r="BQB217" s="102"/>
      <c r="BQC217" s="102"/>
      <c r="BQD217" s="102"/>
      <c r="BQE217" s="102"/>
      <c r="BQF217" s="102"/>
      <c r="BQG217" s="102"/>
      <c r="BQH217" s="102"/>
      <c r="BQI217" s="102"/>
      <c r="BQJ217" s="102"/>
      <c r="BQK217" s="102"/>
      <c r="BQL217" s="102"/>
      <c r="BQM217" s="102"/>
      <c r="BQN217" s="102"/>
      <c r="BQO217" s="102"/>
      <c r="BQP217" s="102"/>
      <c r="BQQ217" s="102"/>
      <c r="BQR217" s="102"/>
      <c r="BQS217" s="102"/>
      <c r="BQT217" s="102"/>
      <c r="BQU217" s="102"/>
      <c r="BQV217" s="102"/>
      <c r="BQW217" s="102"/>
      <c r="BQX217" s="102"/>
      <c r="BQY217" s="102"/>
      <c r="BQZ217" s="102"/>
      <c r="BRA217" s="102"/>
      <c r="BRB217" s="102"/>
      <c r="BRC217" s="102"/>
      <c r="BRD217" s="102"/>
      <c r="BRE217" s="102"/>
      <c r="BRF217" s="102"/>
      <c r="BRG217" s="102"/>
      <c r="BRH217" s="102"/>
      <c r="BRI217" s="102"/>
      <c r="BRJ217" s="102"/>
      <c r="BRK217" s="102"/>
      <c r="BRL217" s="102"/>
      <c r="BRM217" s="102"/>
      <c r="BRN217" s="102"/>
      <c r="BRO217" s="102"/>
      <c r="BRP217" s="102"/>
      <c r="BRQ217" s="102"/>
      <c r="BRR217" s="102"/>
      <c r="BRS217" s="102"/>
      <c r="BRT217" s="102"/>
      <c r="BRU217" s="102"/>
      <c r="BRV217" s="102"/>
      <c r="BRW217" s="102"/>
      <c r="BRX217" s="102"/>
      <c r="BRY217" s="102"/>
      <c r="BRZ217" s="102"/>
      <c r="BSA217" s="102"/>
      <c r="BSB217" s="102"/>
      <c r="BSC217" s="102"/>
      <c r="BSD217" s="102"/>
      <c r="BSE217" s="102"/>
      <c r="BSF217" s="102"/>
      <c r="BSG217" s="102"/>
      <c r="BSH217" s="102"/>
      <c r="BSI217" s="102"/>
      <c r="BSJ217" s="102"/>
      <c r="BSK217" s="102"/>
      <c r="BSL217" s="102"/>
      <c r="BSM217" s="102"/>
      <c r="BSN217" s="102"/>
      <c r="BSO217" s="102"/>
      <c r="BSP217" s="102"/>
      <c r="BSQ217" s="102"/>
      <c r="BSR217" s="102"/>
      <c r="BSS217" s="102"/>
      <c r="BST217" s="102"/>
      <c r="BSU217" s="102"/>
      <c r="BSV217" s="102"/>
      <c r="BSW217" s="102"/>
      <c r="BSX217" s="102"/>
      <c r="BSY217" s="102"/>
      <c r="BSZ217" s="102"/>
      <c r="BTA217" s="102"/>
      <c r="BTB217" s="102"/>
      <c r="BTC217" s="102"/>
      <c r="BTD217" s="102"/>
      <c r="BTE217" s="102"/>
      <c r="BTF217" s="102"/>
      <c r="BTG217" s="102"/>
      <c r="BTH217" s="102"/>
      <c r="BTI217" s="102"/>
      <c r="BTJ217" s="102"/>
      <c r="BTK217" s="102"/>
      <c r="BTL217" s="102"/>
      <c r="BTM217" s="102"/>
      <c r="BTN217" s="102"/>
      <c r="BTO217" s="102"/>
      <c r="BTP217" s="102"/>
      <c r="BTQ217" s="102"/>
      <c r="BTR217" s="102"/>
      <c r="BTS217" s="102"/>
      <c r="BTT217" s="102"/>
      <c r="BTU217" s="102"/>
      <c r="BTV217" s="102"/>
      <c r="BTW217" s="102"/>
      <c r="BTX217" s="102"/>
      <c r="BTY217" s="102"/>
      <c r="BTZ217" s="102"/>
      <c r="BUA217" s="102"/>
      <c r="BUB217" s="102"/>
      <c r="BUC217" s="102"/>
      <c r="BUD217" s="102"/>
      <c r="BUE217" s="102"/>
      <c r="BUF217" s="102"/>
      <c r="BUG217" s="102"/>
      <c r="BUH217" s="102"/>
      <c r="BUI217" s="102"/>
      <c r="BUJ217" s="102"/>
      <c r="BUK217" s="102"/>
      <c r="BUL217" s="102"/>
      <c r="BUM217" s="102"/>
      <c r="BUN217" s="102"/>
      <c r="BUO217" s="102"/>
      <c r="BUP217" s="102"/>
      <c r="BUQ217" s="102"/>
      <c r="BUR217" s="102"/>
      <c r="BUS217" s="102"/>
      <c r="BUT217" s="102"/>
      <c r="BUU217" s="102"/>
      <c r="BUV217" s="102"/>
      <c r="BUW217" s="102"/>
      <c r="BUX217" s="102"/>
      <c r="BUY217" s="102"/>
      <c r="BUZ217" s="102"/>
      <c r="BVA217" s="102"/>
      <c r="BVB217" s="102"/>
      <c r="BVC217" s="102"/>
      <c r="BVD217" s="102"/>
      <c r="BVE217" s="102"/>
      <c r="BVF217" s="102"/>
      <c r="BVG217" s="102"/>
      <c r="BVH217" s="102"/>
      <c r="BVI217" s="102"/>
      <c r="BVJ217" s="102"/>
      <c r="BVK217" s="102"/>
      <c r="BVL217" s="102"/>
      <c r="BVM217" s="102"/>
      <c r="BVN217" s="102"/>
      <c r="BVO217" s="102"/>
      <c r="BVP217" s="102"/>
      <c r="BVQ217" s="102"/>
      <c r="BVR217" s="102"/>
      <c r="BVS217" s="102"/>
      <c r="BVT217" s="102"/>
      <c r="BVU217" s="102"/>
      <c r="BVV217" s="102"/>
      <c r="BVW217" s="102"/>
      <c r="BVX217" s="102"/>
      <c r="BVY217" s="102"/>
      <c r="BVZ217" s="102"/>
      <c r="BWA217" s="102"/>
      <c r="BWB217" s="102"/>
      <c r="BWC217" s="102"/>
      <c r="BWD217" s="102"/>
      <c r="BWE217" s="102"/>
      <c r="BWF217" s="102"/>
      <c r="BWG217" s="102"/>
      <c r="BWH217" s="102"/>
      <c r="BWI217" s="102"/>
      <c r="BWJ217" s="102"/>
      <c r="BWK217" s="102"/>
      <c r="BWL217" s="102"/>
      <c r="BWM217" s="102"/>
      <c r="BWN217" s="102"/>
      <c r="BWO217" s="102"/>
      <c r="BWP217" s="102"/>
      <c r="BWQ217" s="102"/>
      <c r="BWR217" s="102"/>
      <c r="BWS217" s="102"/>
      <c r="BWT217" s="102"/>
      <c r="BWU217" s="102"/>
      <c r="BWV217" s="102"/>
      <c r="BWW217" s="102"/>
      <c r="BWX217" s="102"/>
      <c r="BWY217" s="102"/>
      <c r="BWZ217" s="102"/>
      <c r="BXA217" s="102"/>
      <c r="BXB217" s="102"/>
      <c r="BXC217" s="102"/>
      <c r="BXD217" s="102"/>
      <c r="BXE217" s="102"/>
      <c r="BXF217" s="102"/>
      <c r="BXG217" s="102"/>
      <c r="BXH217" s="102"/>
      <c r="BXI217" s="102"/>
      <c r="BXJ217" s="102"/>
      <c r="BXK217" s="102"/>
      <c r="BXL217" s="102"/>
      <c r="BXM217" s="102"/>
      <c r="BXN217" s="102"/>
      <c r="BXO217" s="102"/>
      <c r="BXP217" s="102"/>
      <c r="BXQ217" s="102"/>
      <c r="BXR217" s="102"/>
      <c r="BXS217" s="102"/>
      <c r="BXT217" s="102"/>
      <c r="BXU217" s="102"/>
      <c r="BXV217" s="102"/>
      <c r="BXW217" s="102"/>
      <c r="BXX217" s="102"/>
      <c r="BXY217" s="102"/>
      <c r="BXZ217" s="102"/>
      <c r="BYA217" s="102"/>
      <c r="BYB217" s="102"/>
      <c r="BYC217" s="102"/>
      <c r="BYD217" s="102"/>
      <c r="BYE217" s="102"/>
      <c r="BYF217" s="102"/>
      <c r="BYG217" s="102"/>
      <c r="BYH217" s="102"/>
      <c r="BYI217" s="102"/>
      <c r="BYJ217" s="102"/>
      <c r="BYK217" s="102"/>
      <c r="BYL217" s="102"/>
      <c r="BYM217" s="102"/>
      <c r="BYN217" s="102"/>
      <c r="BYO217" s="102"/>
      <c r="BYP217" s="102"/>
      <c r="BYQ217" s="102"/>
      <c r="BYR217" s="102"/>
      <c r="BYS217" s="102"/>
      <c r="BYT217" s="102"/>
      <c r="BYU217" s="102"/>
      <c r="BYV217" s="102"/>
      <c r="BYW217" s="102"/>
      <c r="BYX217" s="102"/>
      <c r="BYY217" s="102"/>
      <c r="BYZ217" s="102"/>
      <c r="BZA217" s="102"/>
      <c r="BZB217" s="102"/>
      <c r="BZC217" s="102"/>
      <c r="BZD217" s="102"/>
      <c r="BZE217" s="102"/>
      <c r="BZF217" s="102"/>
      <c r="BZG217" s="102"/>
      <c r="BZH217" s="102"/>
      <c r="BZI217" s="102"/>
      <c r="BZJ217" s="102"/>
      <c r="BZK217" s="102"/>
      <c r="BZL217" s="102"/>
      <c r="BZM217" s="102"/>
      <c r="BZN217" s="102"/>
      <c r="BZO217" s="102"/>
      <c r="BZP217" s="102"/>
      <c r="BZQ217" s="102"/>
      <c r="BZR217" s="102"/>
      <c r="BZS217" s="102"/>
      <c r="BZT217" s="102"/>
      <c r="BZU217" s="102"/>
      <c r="BZV217" s="102"/>
      <c r="BZW217" s="102"/>
    </row>
    <row r="218" spans="2:2051" ht="14.25" customHeight="1">
      <c r="B218" s="112" t="s">
        <v>754</v>
      </c>
      <c r="C218" s="113" t="s">
        <v>235</v>
      </c>
      <c r="D218" s="113" t="s">
        <v>3</v>
      </c>
      <c r="E218" s="113" t="str">
        <f>'Alcance 3'!C113</f>
        <v>Material 1</v>
      </c>
      <c r="F218" s="113" t="str">
        <f>'Alcance 3'!D113</f>
        <v>Tipo de transporte de carga</v>
      </c>
      <c r="G218" s="226" t="s">
        <v>804</v>
      </c>
      <c r="H218" s="237" t="s">
        <v>238</v>
      </c>
      <c r="I218" s="238">
        <v>3</v>
      </c>
      <c r="J218" s="126">
        <f>'Alcance 3'!E113*'Alcance 3'!E132</f>
        <v>0</v>
      </c>
      <c r="K218" s="113" t="s">
        <v>802</v>
      </c>
      <c r="L218" s="113"/>
      <c r="M218" s="298">
        <v>1</v>
      </c>
      <c r="N218" s="117"/>
      <c r="O218" s="113">
        <f t="shared" si="52"/>
        <v>0</v>
      </c>
      <c r="P218" s="115" t="str">
        <f t="shared" si="46"/>
        <v>tkm</v>
      </c>
      <c r="Q218" s="120">
        <f>IFERROR(VLOOKUP($F218,'Datos 1-Factores emisión'!$B$809:$D$820,2,FALSE),0)</f>
        <v>0</v>
      </c>
      <c r="R218" s="121">
        <v>0</v>
      </c>
      <c r="S218" s="121">
        <v>0</v>
      </c>
      <c r="T218" s="121">
        <v>0</v>
      </c>
      <c r="U218" s="121">
        <v>0</v>
      </c>
      <c r="V218" s="120">
        <f t="shared" si="54"/>
        <v>0</v>
      </c>
      <c r="W218" s="121">
        <f t="shared" si="54"/>
        <v>0</v>
      </c>
      <c r="X218" s="121">
        <f t="shared" si="54"/>
        <v>0</v>
      </c>
      <c r="Y218" s="121">
        <v>0</v>
      </c>
      <c r="Z218" s="121">
        <v>0</v>
      </c>
      <c r="AA218" s="121">
        <f t="shared" si="48"/>
        <v>0</v>
      </c>
      <c r="AB218" s="120">
        <f>'Datos 2-Potenciales calent glob'!$D$6</f>
        <v>1</v>
      </c>
      <c r="AC218" s="121">
        <f>'Datos 2-Potenciales calent glob'!$D$31</f>
        <v>25</v>
      </c>
      <c r="AD218" s="121">
        <f>'Datos 2-Potenciales calent glob'!$D$32</f>
        <v>298</v>
      </c>
      <c r="AE218" s="123">
        <f>SUMIF('Datos 2-Potenciales calent glob'!$B$6:$B$56,Cálculos!E218,'Datos 2-Potenciales calent glob'!$D$6:$D$56)</f>
        <v>0</v>
      </c>
      <c r="AF218" s="121">
        <f>'Datos 2-Potenciales calent glob'!$D$6</f>
        <v>1</v>
      </c>
      <c r="AG218" s="121">
        <f>'Datos 2-Potenciales calent glob'!$D$6</f>
        <v>1</v>
      </c>
      <c r="AH218" s="120">
        <f t="shared" si="53"/>
        <v>0</v>
      </c>
      <c r="AI218" s="121">
        <f t="shared" si="53"/>
        <v>0</v>
      </c>
      <c r="AJ218" s="121">
        <f t="shared" si="53"/>
        <v>0</v>
      </c>
      <c r="AK218" s="121">
        <f t="shared" si="53"/>
        <v>0</v>
      </c>
      <c r="AL218" s="124">
        <f t="shared" si="50"/>
        <v>0</v>
      </c>
      <c r="AM218" s="121">
        <f t="shared" ref="AM218:AM224" si="55">Z218*AF218</f>
        <v>0</v>
      </c>
      <c r="AN218" s="207">
        <f t="shared" si="37"/>
        <v>0</v>
      </c>
      <c r="AO218" s="102"/>
      <c r="AP218" s="102"/>
      <c r="AQ218" s="102"/>
      <c r="AR218" s="102"/>
      <c r="AS218" s="102"/>
      <c r="AT218" s="102"/>
      <c r="AU218" s="102"/>
      <c r="AV218" s="102"/>
      <c r="AW218" s="102"/>
      <c r="AX218" s="102"/>
      <c r="AY218" s="102"/>
      <c r="AZ218" s="102"/>
      <c r="BA218" s="102"/>
      <c r="BB218" s="102"/>
      <c r="BC218" s="102"/>
      <c r="BD218" s="102"/>
      <c r="BE218" s="102"/>
      <c r="BF218" s="102"/>
      <c r="BG218" s="102"/>
      <c r="BH218" s="102"/>
      <c r="BI218" s="102"/>
      <c r="BJ218" s="102"/>
      <c r="BK218" s="102"/>
      <c r="BL218" s="102"/>
      <c r="BM218" s="102"/>
      <c r="BN218" s="102"/>
      <c r="BO218" s="102"/>
      <c r="BP218" s="102"/>
      <c r="BQ218" s="102"/>
      <c r="BR218" s="102"/>
      <c r="BS218" s="102"/>
      <c r="BT218" s="102"/>
      <c r="BU218" s="102"/>
      <c r="BV218" s="102"/>
      <c r="BW218" s="102"/>
      <c r="BX218" s="102"/>
      <c r="BY218" s="102"/>
      <c r="BZ218" s="102"/>
      <c r="CA218" s="102"/>
      <c r="CB218" s="102"/>
      <c r="CC218" s="102"/>
      <c r="CD218" s="102"/>
      <c r="CE218" s="102"/>
      <c r="CF218" s="102"/>
      <c r="CG218" s="102"/>
      <c r="CH218" s="102"/>
      <c r="CI218" s="102"/>
      <c r="CJ218" s="102"/>
      <c r="CK218" s="102"/>
      <c r="CL218" s="102"/>
      <c r="CM218" s="102"/>
      <c r="CN218" s="102"/>
      <c r="CO218" s="102"/>
      <c r="CP218" s="102"/>
      <c r="CQ218" s="102"/>
      <c r="CR218" s="102"/>
      <c r="CS218" s="102"/>
      <c r="CT218" s="102"/>
      <c r="CU218" s="102"/>
      <c r="CV218" s="102"/>
      <c r="CW218" s="102"/>
      <c r="CX218" s="102"/>
      <c r="CY218" s="102"/>
      <c r="CZ218" s="102"/>
      <c r="DA218" s="102"/>
      <c r="DB218" s="102"/>
      <c r="DC218" s="102"/>
      <c r="DD218" s="102"/>
      <c r="DE218" s="102"/>
      <c r="DF218" s="102"/>
      <c r="DG218" s="102"/>
      <c r="DH218" s="102"/>
      <c r="DI218" s="102"/>
      <c r="DJ218" s="102"/>
      <c r="DK218" s="102"/>
      <c r="DL218" s="102"/>
      <c r="DM218" s="102"/>
      <c r="DN218" s="102"/>
      <c r="DO218" s="102"/>
      <c r="DP218" s="102"/>
      <c r="DQ218" s="102"/>
      <c r="DR218" s="102"/>
      <c r="DS218" s="102"/>
      <c r="DT218" s="102"/>
      <c r="DU218" s="102"/>
      <c r="DV218" s="102"/>
      <c r="DW218" s="102"/>
      <c r="DX218" s="102"/>
      <c r="DY218" s="102"/>
      <c r="DZ218" s="102"/>
      <c r="EA218" s="102"/>
      <c r="EB218" s="102"/>
      <c r="EC218" s="102"/>
      <c r="ED218" s="102"/>
      <c r="EE218" s="102"/>
      <c r="EF218" s="102"/>
      <c r="EG218" s="102"/>
      <c r="EH218" s="102"/>
      <c r="EI218" s="102"/>
      <c r="EJ218" s="102"/>
      <c r="EK218" s="102"/>
      <c r="EL218" s="102"/>
      <c r="EM218" s="102"/>
      <c r="EN218" s="102"/>
      <c r="EO218" s="102"/>
      <c r="EP218" s="102"/>
      <c r="EQ218" s="102"/>
      <c r="ER218" s="102"/>
      <c r="ES218" s="102"/>
      <c r="ET218" s="102"/>
      <c r="EU218" s="102"/>
      <c r="EV218" s="102"/>
      <c r="EW218" s="102"/>
      <c r="EX218" s="102"/>
      <c r="EY218" s="102"/>
      <c r="EZ218" s="102"/>
      <c r="FA218" s="102"/>
      <c r="FB218" s="102"/>
      <c r="FC218" s="102"/>
      <c r="FD218" s="102"/>
      <c r="FE218" s="102"/>
      <c r="FF218" s="102"/>
      <c r="FG218" s="102"/>
      <c r="FH218" s="102"/>
      <c r="FI218" s="102"/>
      <c r="FJ218" s="102"/>
      <c r="FK218" s="102"/>
      <c r="FL218" s="102"/>
      <c r="FM218" s="102"/>
      <c r="FN218" s="102"/>
      <c r="FO218" s="102"/>
      <c r="FP218" s="102"/>
      <c r="FQ218" s="102"/>
      <c r="FR218" s="102"/>
      <c r="FS218" s="102"/>
      <c r="FT218" s="102"/>
      <c r="FU218" s="102"/>
      <c r="FV218" s="102"/>
      <c r="FW218" s="102"/>
      <c r="FX218" s="102"/>
      <c r="FY218" s="102"/>
      <c r="FZ218" s="102"/>
      <c r="GA218" s="102"/>
      <c r="GB218" s="102"/>
      <c r="GC218" s="102"/>
      <c r="GD218" s="102"/>
      <c r="GE218" s="102"/>
      <c r="GF218" s="102"/>
      <c r="GG218" s="102"/>
      <c r="GH218" s="102"/>
      <c r="GI218" s="102"/>
      <c r="GJ218" s="102"/>
      <c r="GK218" s="102"/>
      <c r="GL218" s="102"/>
      <c r="GM218" s="102"/>
      <c r="GN218" s="102"/>
      <c r="GO218" s="102"/>
      <c r="GP218" s="102"/>
      <c r="GQ218" s="102"/>
      <c r="GR218" s="102"/>
      <c r="GS218" s="102"/>
      <c r="GT218" s="102"/>
      <c r="GU218" s="102"/>
      <c r="GV218" s="102"/>
      <c r="GW218" s="102"/>
      <c r="GX218" s="102"/>
      <c r="GY218" s="102"/>
      <c r="GZ218" s="102"/>
      <c r="HA218" s="102"/>
      <c r="HB218" s="102"/>
      <c r="HC218" s="102"/>
      <c r="HD218" s="102"/>
      <c r="HE218" s="102"/>
      <c r="HF218" s="102"/>
      <c r="HG218" s="102"/>
      <c r="HH218" s="102"/>
      <c r="HI218" s="102"/>
      <c r="HJ218" s="102"/>
      <c r="HK218" s="102"/>
      <c r="HL218" s="102"/>
      <c r="HM218" s="102"/>
      <c r="HN218" s="102"/>
      <c r="HO218" s="102"/>
      <c r="HP218" s="102"/>
      <c r="HQ218" s="102"/>
      <c r="HR218" s="102"/>
      <c r="HS218" s="102"/>
      <c r="HT218" s="102"/>
      <c r="HU218" s="102"/>
      <c r="HV218" s="102"/>
      <c r="HW218" s="102"/>
      <c r="HX218" s="102"/>
      <c r="HY218" s="102"/>
      <c r="HZ218" s="102"/>
      <c r="IA218" s="102"/>
      <c r="IB218" s="102"/>
      <c r="IC218" s="102"/>
      <c r="ID218" s="102"/>
      <c r="IE218" s="102"/>
      <c r="IF218" s="102"/>
      <c r="IG218" s="102"/>
      <c r="IH218" s="102"/>
      <c r="II218" s="102"/>
      <c r="IJ218" s="102"/>
      <c r="IK218" s="102"/>
      <c r="IL218" s="102"/>
      <c r="IM218" s="102"/>
      <c r="IN218" s="102"/>
      <c r="IO218" s="102"/>
      <c r="IP218" s="102"/>
      <c r="IQ218" s="102"/>
      <c r="IR218" s="102"/>
      <c r="IS218" s="102"/>
      <c r="IT218" s="102"/>
      <c r="IU218" s="102"/>
      <c r="IV218" s="102"/>
      <c r="IW218" s="102"/>
      <c r="IX218" s="102"/>
      <c r="IY218" s="102"/>
      <c r="IZ218" s="102"/>
      <c r="JA218" s="102"/>
      <c r="JB218" s="102"/>
      <c r="JC218" s="102"/>
      <c r="JD218" s="102"/>
      <c r="JE218" s="102"/>
      <c r="JF218" s="102"/>
      <c r="JG218" s="102"/>
      <c r="JH218" s="102"/>
      <c r="JI218" s="102"/>
      <c r="JJ218" s="102"/>
      <c r="JK218" s="102"/>
      <c r="JL218" s="102"/>
      <c r="JM218" s="102"/>
      <c r="JN218" s="102"/>
      <c r="JO218" s="102"/>
      <c r="JP218" s="102"/>
      <c r="JQ218" s="102"/>
      <c r="JR218" s="102"/>
      <c r="JS218" s="102"/>
      <c r="JT218" s="102"/>
      <c r="JU218" s="102"/>
      <c r="JV218" s="102"/>
      <c r="JW218" s="102"/>
      <c r="JX218" s="102"/>
      <c r="JY218" s="102"/>
      <c r="JZ218" s="102"/>
      <c r="KA218" s="102"/>
      <c r="KB218" s="102"/>
      <c r="KC218" s="102"/>
      <c r="KD218" s="102"/>
      <c r="KE218" s="102"/>
      <c r="KF218" s="102"/>
      <c r="KG218" s="102"/>
      <c r="KH218" s="102"/>
      <c r="KI218" s="102"/>
      <c r="KJ218" s="102"/>
      <c r="KK218" s="102"/>
      <c r="KL218" s="102"/>
      <c r="KM218" s="102"/>
      <c r="KN218" s="102"/>
      <c r="KO218" s="102"/>
      <c r="KP218" s="102"/>
      <c r="KQ218" s="102"/>
      <c r="KR218" s="102"/>
      <c r="KS218" s="102"/>
      <c r="KT218" s="102"/>
      <c r="KU218" s="102"/>
      <c r="KV218" s="102"/>
      <c r="KW218" s="102"/>
      <c r="KX218" s="102"/>
      <c r="KY218" s="102"/>
      <c r="KZ218" s="102"/>
      <c r="LA218" s="102"/>
      <c r="LB218" s="102"/>
      <c r="LC218" s="102"/>
      <c r="LD218" s="102"/>
      <c r="LE218" s="102"/>
      <c r="LF218" s="102"/>
      <c r="LG218" s="102"/>
      <c r="LH218" s="102"/>
      <c r="LI218" s="102"/>
      <c r="LJ218" s="102"/>
      <c r="LK218" s="102"/>
      <c r="LL218" s="102"/>
      <c r="LM218" s="102"/>
      <c r="LN218" s="102"/>
      <c r="LO218" s="102"/>
      <c r="LP218" s="102"/>
      <c r="LQ218" s="102"/>
      <c r="LR218" s="102"/>
      <c r="LS218" s="102"/>
      <c r="LT218" s="102"/>
      <c r="LU218" s="102"/>
      <c r="LV218" s="102"/>
      <c r="LW218" s="102"/>
      <c r="LX218" s="102"/>
      <c r="LY218" s="102"/>
      <c r="LZ218" s="102"/>
      <c r="MA218" s="102"/>
      <c r="MB218" s="102"/>
      <c r="MC218" s="102"/>
      <c r="MD218" s="102"/>
      <c r="ME218" s="102"/>
      <c r="MF218" s="102"/>
      <c r="MG218" s="102"/>
      <c r="MH218" s="102"/>
      <c r="MI218" s="102"/>
      <c r="MJ218" s="102"/>
      <c r="MK218" s="102"/>
      <c r="ML218" s="102"/>
      <c r="MM218" s="102"/>
      <c r="MN218" s="102"/>
      <c r="MO218" s="102"/>
      <c r="MP218" s="102"/>
      <c r="MQ218" s="102"/>
      <c r="MR218" s="102"/>
      <c r="MS218" s="102"/>
      <c r="MT218" s="102"/>
      <c r="MU218" s="102"/>
      <c r="MV218" s="102"/>
      <c r="MW218" s="102"/>
      <c r="MX218" s="102"/>
      <c r="MY218" s="102"/>
      <c r="MZ218" s="102"/>
      <c r="NA218" s="102"/>
      <c r="NB218" s="102"/>
      <c r="NC218" s="102"/>
      <c r="ND218" s="102"/>
      <c r="NE218" s="102"/>
      <c r="NF218" s="102"/>
      <c r="NG218" s="102"/>
      <c r="NH218" s="102"/>
      <c r="NI218" s="102"/>
      <c r="NJ218" s="102"/>
      <c r="NK218" s="102"/>
      <c r="NL218" s="102"/>
      <c r="NM218" s="102"/>
      <c r="NN218" s="102"/>
      <c r="NO218" s="102"/>
      <c r="NP218" s="102"/>
      <c r="NQ218" s="102"/>
      <c r="NR218" s="102"/>
      <c r="NS218" s="102"/>
      <c r="NT218" s="102"/>
      <c r="NU218" s="102"/>
      <c r="NV218" s="102"/>
      <c r="NW218" s="102"/>
      <c r="NX218" s="102"/>
      <c r="NY218" s="102"/>
      <c r="NZ218" s="102"/>
      <c r="OA218" s="102"/>
      <c r="OB218" s="102"/>
      <c r="OC218" s="102"/>
      <c r="OD218" s="102"/>
      <c r="OE218" s="102"/>
      <c r="OF218" s="102"/>
      <c r="OG218" s="102"/>
      <c r="OH218" s="102"/>
      <c r="OI218" s="102"/>
      <c r="OJ218" s="102"/>
      <c r="OK218" s="102"/>
      <c r="OL218" s="102"/>
      <c r="OM218" s="102"/>
      <c r="ON218" s="102"/>
      <c r="OO218" s="102"/>
      <c r="OP218" s="102"/>
      <c r="OQ218" s="102"/>
      <c r="OR218" s="102"/>
      <c r="OS218" s="102"/>
      <c r="OT218" s="102"/>
      <c r="OU218" s="102"/>
      <c r="OV218" s="102"/>
      <c r="OW218" s="102"/>
      <c r="OX218" s="102"/>
      <c r="OY218" s="102"/>
      <c r="OZ218" s="102"/>
      <c r="PA218" s="102"/>
      <c r="PB218" s="102"/>
      <c r="PC218" s="102"/>
      <c r="PD218" s="102"/>
      <c r="PE218" s="102"/>
      <c r="PF218" s="102"/>
      <c r="PG218" s="102"/>
      <c r="PH218" s="102"/>
      <c r="PI218" s="102"/>
      <c r="PJ218" s="102"/>
      <c r="PK218" s="102"/>
      <c r="PL218" s="102"/>
      <c r="PM218" s="102"/>
      <c r="PN218" s="102"/>
      <c r="PO218" s="102"/>
      <c r="PP218" s="102"/>
      <c r="PQ218" s="102"/>
      <c r="PR218" s="102"/>
      <c r="PS218" s="102"/>
      <c r="PT218" s="102"/>
      <c r="PU218" s="102"/>
      <c r="PV218" s="102"/>
      <c r="PW218" s="102"/>
      <c r="PX218" s="102"/>
      <c r="PY218" s="102"/>
      <c r="PZ218" s="102"/>
      <c r="QA218" s="102"/>
      <c r="QB218" s="102"/>
      <c r="QC218" s="102"/>
      <c r="QD218" s="102"/>
      <c r="QE218" s="102"/>
      <c r="QF218" s="102"/>
      <c r="QG218" s="102"/>
      <c r="QH218" s="102"/>
      <c r="QI218" s="102"/>
      <c r="QJ218" s="102"/>
      <c r="QK218" s="102"/>
      <c r="QL218" s="102"/>
      <c r="QM218" s="102"/>
      <c r="QN218" s="102"/>
      <c r="QO218" s="102"/>
      <c r="QP218" s="102"/>
      <c r="QQ218" s="102"/>
      <c r="QR218" s="102"/>
      <c r="QS218" s="102"/>
      <c r="QT218" s="102"/>
      <c r="QU218" s="102"/>
      <c r="QV218" s="102"/>
      <c r="QW218" s="102"/>
      <c r="QX218" s="102"/>
      <c r="QY218" s="102"/>
      <c r="QZ218" s="102"/>
      <c r="RA218" s="102"/>
      <c r="RB218" s="102"/>
      <c r="RC218" s="102"/>
      <c r="RD218" s="102"/>
      <c r="RE218" s="102"/>
      <c r="RF218" s="102"/>
      <c r="RG218" s="102"/>
      <c r="RH218" s="102"/>
      <c r="RI218" s="102"/>
      <c r="RJ218" s="102"/>
      <c r="RK218" s="102"/>
      <c r="RL218" s="102"/>
      <c r="RM218" s="102"/>
      <c r="RN218" s="102"/>
      <c r="RO218" s="102"/>
      <c r="RP218" s="102"/>
      <c r="RQ218" s="102"/>
      <c r="RR218" s="102"/>
      <c r="RS218" s="102"/>
      <c r="RT218" s="102"/>
      <c r="RU218" s="102"/>
      <c r="RV218" s="102"/>
      <c r="RW218" s="102"/>
      <c r="RX218" s="102"/>
      <c r="RY218" s="102"/>
      <c r="RZ218" s="102"/>
      <c r="SA218" s="102"/>
      <c r="SB218" s="102"/>
      <c r="SC218" s="102"/>
      <c r="SD218" s="102"/>
      <c r="SE218" s="102"/>
      <c r="SF218" s="102"/>
      <c r="SG218" s="102"/>
      <c r="SH218" s="102"/>
      <c r="SI218" s="102"/>
      <c r="SJ218" s="102"/>
      <c r="SK218" s="102"/>
      <c r="SL218" s="102"/>
      <c r="SM218" s="102"/>
      <c r="SN218" s="102"/>
      <c r="SO218" s="102"/>
      <c r="SP218" s="102"/>
      <c r="SQ218" s="102"/>
      <c r="SR218" s="102"/>
      <c r="SS218" s="102"/>
      <c r="ST218" s="102"/>
      <c r="SU218" s="102"/>
      <c r="SV218" s="102"/>
      <c r="SW218" s="102"/>
      <c r="SX218" s="102"/>
      <c r="SY218" s="102"/>
      <c r="SZ218" s="102"/>
      <c r="TA218" s="102"/>
      <c r="TB218" s="102"/>
      <c r="TC218" s="102"/>
      <c r="TD218" s="102"/>
      <c r="TE218" s="102"/>
      <c r="TF218" s="102"/>
      <c r="TG218" s="102"/>
      <c r="TH218" s="102"/>
      <c r="TI218" s="102"/>
      <c r="TJ218" s="102"/>
      <c r="TK218" s="102"/>
      <c r="TL218" s="102"/>
      <c r="TM218" s="102"/>
      <c r="TN218" s="102"/>
      <c r="TO218" s="102"/>
      <c r="TP218" s="102"/>
      <c r="TQ218" s="102"/>
      <c r="TR218" s="102"/>
      <c r="TS218" s="102"/>
      <c r="TT218" s="102"/>
      <c r="TU218" s="102"/>
      <c r="TV218" s="102"/>
      <c r="TW218" s="102"/>
      <c r="TX218" s="102"/>
      <c r="TY218" s="102"/>
      <c r="TZ218" s="102"/>
      <c r="UA218" s="102"/>
      <c r="UB218" s="102"/>
      <c r="UC218" s="102"/>
      <c r="UD218" s="102"/>
      <c r="UE218" s="102"/>
      <c r="UF218" s="102"/>
      <c r="UG218" s="102"/>
      <c r="UH218" s="102"/>
      <c r="UI218" s="102"/>
      <c r="UJ218" s="102"/>
      <c r="UK218" s="102"/>
      <c r="UL218" s="102"/>
      <c r="UM218" s="102"/>
      <c r="UN218" s="102"/>
      <c r="UO218" s="102"/>
      <c r="UP218" s="102"/>
      <c r="UQ218" s="102"/>
      <c r="UR218" s="102"/>
      <c r="US218" s="102"/>
      <c r="UT218" s="102"/>
      <c r="UU218" s="102"/>
      <c r="UV218" s="102"/>
      <c r="UW218" s="102"/>
      <c r="UX218" s="102"/>
      <c r="UY218" s="102"/>
      <c r="UZ218" s="102"/>
      <c r="VA218" s="102"/>
      <c r="VB218" s="102"/>
      <c r="VC218" s="102"/>
      <c r="VD218" s="102"/>
      <c r="VE218" s="102"/>
      <c r="VF218" s="102"/>
      <c r="VG218" s="102"/>
      <c r="VH218" s="102"/>
      <c r="VI218" s="102"/>
      <c r="VJ218" s="102"/>
      <c r="VK218" s="102"/>
      <c r="VL218" s="102"/>
      <c r="VM218" s="102"/>
      <c r="VN218" s="102"/>
      <c r="VO218" s="102"/>
      <c r="VP218" s="102"/>
      <c r="VQ218" s="102"/>
      <c r="VR218" s="102"/>
      <c r="VS218" s="102"/>
      <c r="VT218" s="102"/>
      <c r="VU218" s="102"/>
      <c r="VV218" s="102"/>
      <c r="VW218" s="102"/>
      <c r="VX218" s="102"/>
      <c r="VY218" s="102"/>
      <c r="VZ218" s="102"/>
      <c r="WA218" s="102"/>
      <c r="WB218" s="102"/>
      <c r="WC218" s="102"/>
      <c r="WD218" s="102"/>
      <c r="WE218" s="102"/>
      <c r="WF218" s="102"/>
      <c r="WG218" s="102"/>
      <c r="WH218" s="102"/>
      <c r="WI218" s="102"/>
      <c r="WJ218" s="102"/>
      <c r="WK218" s="102"/>
      <c r="WL218" s="102"/>
      <c r="WM218" s="102"/>
      <c r="WN218" s="102"/>
      <c r="WO218" s="102"/>
      <c r="WP218" s="102"/>
      <c r="WQ218" s="102"/>
      <c r="WR218" s="102"/>
      <c r="WS218" s="102"/>
      <c r="WT218" s="102"/>
      <c r="WU218" s="102"/>
      <c r="WV218" s="102"/>
      <c r="WW218" s="102"/>
      <c r="WX218" s="102"/>
      <c r="WY218" s="102"/>
      <c r="WZ218" s="102"/>
      <c r="XA218" s="102"/>
      <c r="XB218" s="102"/>
      <c r="XC218" s="102"/>
      <c r="XD218" s="102"/>
      <c r="XE218" s="102"/>
      <c r="XF218" s="102"/>
      <c r="XG218" s="102"/>
      <c r="XH218" s="102"/>
      <c r="XI218" s="102"/>
      <c r="XJ218" s="102"/>
      <c r="XK218" s="102"/>
      <c r="XL218" s="102"/>
      <c r="XM218" s="102"/>
      <c r="XN218" s="102"/>
      <c r="XO218" s="102"/>
      <c r="XP218" s="102"/>
      <c r="XQ218" s="102"/>
      <c r="XR218" s="102"/>
      <c r="XS218" s="102"/>
      <c r="XT218" s="102"/>
      <c r="XU218" s="102"/>
      <c r="XV218" s="102"/>
      <c r="XW218" s="102"/>
      <c r="XX218" s="102"/>
      <c r="XY218" s="102"/>
      <c r="XZ218" s="102"/>
      <c r="YA218" s="102"/>
      <c r="YB218" s="102"/>
      <c r="YC218" s="102"/>
      <c r="YD218" s="102"/>
      <c r="YE218" s="102"/>
      <c r="YF218" s="102"/>
      <c r="YG218" s="102"/>
      <c r="YH218" s="102"/>
      <c r="YI218" s="102"/>
      <c r="YJ218" s="102"/>
      <c r="YK218" s="102"/>
      <c r="YL218" s="102"/>
      <c r="YM218" s="102"/>
      <c r="YN218" s="102"/>
      <c r="YO218" s="102"/>
      <c r="YP218" s="102"/>
      <c r="YQ218" s="102"/>
      <c r="YR218" s="102"/>
      <c r="YS218" s="102"/>
      <c r="YT218" s="102"/>
      <c r="YU218" s="102"/>
      <c r="YV218" s="102"/>
      <c r="YW218" s="102"/>
      <c r="YX218" s="102"/>
      <c r="YY218" s="102"/>
      <c r="YZ218" s="102"/>
      <c r="ZA218" s="102"/>
      <c r="ZB218" s="102"/>
      <c r="ZC218" s="102"/>
      <c r="ZD218" s="102"/>
      <c r="ZE218" s="102"/>
      <c r="ZF218" s="102"/>
      <c r="ZG218" s="102"/>
      <c r="ZH218" s="102"/>
      <c r="ZI218" s="102"/>
      <c r="ZJ218" s="102"/>
      <c r="ZK218" s="102"/>
      <c r="ZL218" s="102"/>
      <c r="ZM218" s="102"/>
      <c r="ZN218" s="102"/>
      <c r="ZO218" s="102"/>
      <c r="ZP218" s="102"/>
      <c r="ZQ218" s="102"/>
      <c r="ZR218" s="102"/>
      <c r="ZS218" s="102"/>
      <c r="ZT218" s="102"/>
      <c r="ZU218" s="102"/>
      <c r="ZV218" s="102"/>
      <c r="ZW218" s="102"/>
      <c r="ZX218" s="102"/>
      <c r="ZY218" s="102"/>
      <c r="ZZ218" s="102"/>
      <c r="AAA218" s="102"/>
      <c r="AAB218" s="102"/>
      <c r="AAC218" s="102"/>
      <c r="AAD218" s="102"/>
      <c r="AAE218" s="102"/>
      <c r="AAF218" s="102"/>
      <c r="AAG218" s="102"/>
      <c r="AAH218" s="102"/>
      <c r="AAI218" s="102"/>
      <c r="AAJ218" s="102"/>
      <c r="AAK218" s="102"/>
      <c r="AAL218" s="102"/>
      <c r="AAM218" s="102"/>
      <c r="AAN218" s="102"/>
      <c r="AAO218" s="102"/>
      <c r="AAP218" s="102"/>
      <c r="AAQ218" s="102"/>
      <c r="AAR218" s="102"/>
      <c r="AAS218" s="102"/>
      <c r="AAT218" s="102"/>
      <c r="AAU218" s="102"/>
      <c r="AAV218" s="102"/>
      <c r="AAW218" s="102"/>
      <c r="AAX218" s="102"/>
      <c r="AAY218" s="102"/>
      <c r="AAZ218" s="102"/>
      <c r="ABA218" s="102"/>
      <c r="ABB218" s="102"/>
      <c r="ABC218" s="102"/>
      <c r="ABD218" s="102"/>
      <c r="ABE218" s="102"/>
      <c r="ABF218" s="102"/>
      <c r="ABG218" s="102"/>
      <c r="ABH218" s="102"/>
      <c r="ABI218" s="102"/>
      <c r="ABJ218" s="102"/>
      <c r="ABK218" s="102"/>
      <c r="ABL218" s="102"/>
      <c r="ABM218" s="102"/>
      <c r="ABN218" s="102"/>
      <c r="ABO218" s="102"/>
      <c r="ABP218" s="102"/>
      <c r="ABQ218" s="102"/>
      <c r="ABR218" s="102"/>
      <c r="ABS218" s="102"/>
      <c r="ABT218" s="102"/>
      <c r="ABU218" s="102"/>
      <c r="ABV218" s="102"/>
      <c r="ABW218" s="102"/>
      <c r="ABX218" s="102"/>
      <c r="ABY218" s="102"/>
      <c r="ABZ218" s="102"/>
      <c r="ACA218" s="102"/>
      <c r="ACB218" s="102"/>
      <c r="ACC218" s="102"/>
      <c r="ACD218" s="102"/>
      <c r="ACE218" s="102"/>
      <c r="ACF218" s="102"/>
      <c r="ACG218" s="102"/>
      <c r="ACH218" s="102"/>
      <c r="ACI218" s="102"/>
      <c r="ACJ218" s="102"/>
      <c r="ACK218" s="102"/>
      <c r="ACL218" s="102"/>
      <c r="ACM218" s="102"/>
      <c r="ACN218" s="102"/>
      <c r="ACO218" s="102"/>
      <c r="ACP218" s="102"/>
      <c r="ACQ218" s="102"/>
      <c r="ACR218" s="102"/>
      <c r="ACS218" s="102"/>
      <c r="ACT218" s="102"/>
      <c r="ACU218" s="102"/>
      <c r="ACV218" s="102"/>
      <c r="ACW218" s="102"/>
      <c r="ACX218" s="102"/>
      <c r="ACY218" s="102"/>
      <c r="ACZ218" s="102"/>
      <c r="ADA218" s="102"/>
      <c r="ADB218" s="102"/>
      <c r="ADC218" s="102"/>
      <c r="ADD218" s="102"/>
      <c r="ADE218" s="102"/>
      <c r="ADF218" s="102"/>
      <c r="ADG218" s="102"/>
      <c r="ADH218" s="102"/>
      <c r="ADI218" s="102"/>
      <c r="ADJ218" s="102"/>
      <c r="ADK218" s="102"/>
      <c r="ADL218" s="102"/>
      <c r="ADM218" s="102"/>
      <c r="ADN218" s="102"/>
      <c r="ADO218" s="102"/>
      <c r="ADP218" s="102"/>
      <c r="ADQ218" s="102"/>
      <c r="ADR218" s="102"/>
      <c r="ADS218" s="102"/>
      <c r="ADT218" s="102"/>
      <c r="ADU218" s="102"/>
      <c r="ADV218" s="102"/>
      <c r="ADW218" s="102"/>
      <c r="ADX218" s="102"/>
      <c r="ADY218" s="102"/>
      <c r="ADZ218" s="102"/>
      <c r="AEA218" s="102"/>
      <c r="AEB218" s="102"/>
      <c r="AEC218" s="102"/>
      <c r="AED218" s="102"/>
      <c r="AEE218" s="102"/>
      <c r="AEF218" s="102"/>
      <c r="AEG218" s="102"/>
      <c r="AEH218" s="102"/>
      <c r="AEI218" s="102"/>
      <c r="AEJ218" s="102"/>
      <c r="AEK218" s="102"/>
      <c r="AEL218" s="102"/>
      <c r="AEM218" s="102"/>
      <c r="AEN218" s="102"/>
      <c r="AEO218" s="102"/>
      <c r="AEP218" s="102"/>
      <c r="AEQ218" s="102"/>
      <c r="AER218" s="102"/>
      <c r="AES218" s="102"/>
      <c r="AET218" s="102"/>
      <c r="AEU218" s="102"/>
      <c r="AEV218" s="102"/>
      <c r="AEW218" s="102"/>
      <c r="AEX218" s="102"/>
      <c r="AEY218" s="102"/>
      <c r="AEZ218" s="102"/>
      <c r="AFA218" s="102"/>
      <c r="AFB218" s="102"/>
      <c r="AFC218" s="102"/>
      <c r="AFD218" s="102"/>
      <c r="AFE218" s="102"/>
      <c r="AFF218" s="102"/>
      <c r="AFG218" s="102"/>
      <c r="AFH218" s="102"/>
      <c r="AFI218" s="102"/>
      <c r="AFJ218" s="102"/>
      <c r="AFK218" s="102"/>
      <c r="AFL218" s="102"/>
      <c r="AFM218" s="102"/>
      <c r="AFN218" s="102"/>
      <c r="AFO218" s="102"/>
      <c r="AFP218" s="102"/>
      <c r="AFQ218" s="102"/>
      <c r="AFR218" s="102"/>
      <c r="AFS218" s="102"/>
      <c r="AFT218" s="102"/>
      <c r="AFU218" s="102"/>
      <c r="AFV218" s="102"/>
      <c r="AFW218" s="102"/>
      <c r="AFX218" s="102"/>
      <c r="AFY218" s="102"/>
      <c r="AFZ218" s="102"/>
      <c r="AGA218" s="102"/>
      <c r="AGB218" s="102"/>
      <c r="AGC218" s="102"/>
      <c r="AGD218" s="102"/>
      <c r="AGE218" s="102"/>
      <c r="AGF218" s="102"/>
      <c r="AGG218" s="102"/>
      <c r="AGH218" s="102"/>
      <c r="AGI218" s="102"/>
      <c r="AGJ218" s="102"/>
      <c r="AGK218" s="102"/>
      <c r="AGL218" s="102"/>
      <c r="AGM218" s="102"/>
      <c r="AGN218" s="102"/>
      <c r="AGO218" s="102"/>
      <c r="AGP218" s="102"/>
      <c r="AGQ218" s="102"/>
      <c r="AGR218" s="102"/>
      <c r="AGS218" s="102"/>
      <c r="AGT218" s="102"/>
      <c r="AGU218" s="102"/>
      <c r="AGV218" s="102"/>
      <c r="AGW218" s="102"/>
      <c r="AGX218" s="102"/>
      <c r="AGY218" s="102"/>
      <c r="AGZ218" s="102"/>
      <c r="AHA218" s="102"/>
      <c r="AHB218" s="102"/>
      <c r="AHC218" s="102"/>
      <c r="AHD218" s="102"/>
      <c r="AHE218" s="102"/>
      <c r="AHF218" s="102"/>
      <c r="AHG218" s="102"/>
      <c r="AHH218" s="102"/>
      <c r="AHI218" s="102"/>
      <c r="AHJ218" s="102"/>
      <c r="AHK218" s="102"/>
      <c r="AHL218" s="102"/>
      <c r="AHM218" s="102"/>
      <c r="AHN218" s="102"/>
      <c r="AHO218" s="102"/>
      <c r="AHP218" s="102"/>
      <c r="AHQ218" s="102"/>
      <c r="AHR218" s="102"/>
      <c r="AHS218" s="102"/>
      <c r="AHT218" s="102"/>
      <c r="AHU218" s="102"/>
      <c r="AHV218" s="102"/>
      <c r="AHW218" s="102"/>
      <c r="AHX218" s="102"/>
      <c r="AHY218" s="102"/>
      <c r="AHZ218" s="102"/>
      <c r="AIA218" s="102"/>
      <c r="AIB218" s="102"/>
      <c r="AIC218" s="102"/>
      <c r="AID218" s="102"/>
      <c r="AIE218" s="102"/>
      <c r="AIF218" s="102"/>
      <c r="AIG218" s="102"/>
      <c r="AIH218" s="102"/>
      <c r="AII218" s="102"/>
      <c r="AIJ218" s="102"/>
      <c r="AIK218" s="102"/>
      <c r="AIL218" s="102"/>
      <c r="AIM218" s="102"/>
      <c r="AIN218" s="102"/>
      <c r="AIO218" s="102"/>
      <c r="AIP218" s="102"/>
      <c r="AIQ218" s="102"/>
      <c r="AIR218" s="102"/>
      <c r="AIS218" s="102"/>
      <c r="AIT218" s="102"/>
      <c r="AIU218" s="102"/>
      <c r="AIV218" s="102"/>
      <c r="AIW218" s="102"/>
      <c r="AIX218" s="102"/>
      <c r="AIY218" s="102"/>
      <c r="AIZ218" s="102"/>
      <c r="AJA218" s="102"/>
      <c r="AJB218" s="102"/>
      <c r="AJC218" s="102"/>
      <c r="AJD218" s="102"/>
      <c r="AJE218" s="102"/>
      <c r="AJF218" s="102"/>
      <c r="AJG218" s="102"/>
      <c r="AJH218" s="102"/>
      <c r="AJI218" s="102"/>
      <c r="AJJ218" s="102"/>
      <c r="AJK218" s="102"/>
      <c r="AJL218" s="102"/>
      <c r="AJM218" s="102"/>
      <c r="AJN218" s="102"/>
      <c r="AJO218" s="102"/>
      <c r="AJP218" s="102"/>
      <c r="AJQ218" s="102"/>
      <c r="AJR218" s="102"/>
      <c r="AJS218" s="102"/>
      <c r="AJT218" s="102"/>
      <c r="AJU218" s="102"/>
      <c r="AJV218" s="102"/>
      <c r="AJW218" s="102"/>
      <c r="AJX218" s="102"/>
      <c r="AJY218" s="102"/>
      <c r="AJZ218" s="102"/>
      <c r="AKA218" s="102"/>
      <c r="AKB218" s="102"/>
      <c r="AKC218" s="102"/>
      <c r="AKD218" s="102"/>
      <c r="AKE218" s="102"/>
      <c r="AKF218" s="102"/>
      <c r="AKG218" s="102"/>
      <c r="AKH218" s="102"/>
      <c r="AKI218" s="102"/>
      <c r="AKJ218" s="102"/>
      <c r="AKK218" s="102"/>
      <c r="AKL218" s="102"/>
      <c r="AKM218" s="102"/>
      <c r="AKN218" s="102"/>
      <c r="AKO218" s="102"/>
      <c r="AKP218" s="102"/>
      <c r="AKQ218" s="102"/>
      <c r="AKR218" s="102"/>
      <c r="AKS218" s="102"/>
      <c r="AKT218" s="102"/>
      <c r="AKU218" s="102"/>
      <c r="AKV218" s="102"/>
      <c r="AKW218" s="102"/>
      <c r="AKX218" s="102"/>
      <c r="AKY218" s="102"/>
      <c r="AKZ218" s="102"/>
      <c r="ALA218" s="102"/>
      <c r="ALB218" s="102"/>
      <c r="ALC218" s="102"/>
      <c r="ALD218" s="102"/>
      <c r="ALE218" s="102"/>
      <c r="ALF218" s="102"/>
      <c r="ALG218" s="102"/>
      <c r="ALH218" s="102"/>
      <c r="ALI218" s="102"/>
      <c r="ALJ218" s="102"/>
      <c r="ALK218" s="102"/>
      <c r="ALL218" s="102"/>
      <c r="ALM218" s="102"/>
      <c r="ALN218" s="102"/>
      <c r="ALO218" s="102"/>
      <c r="ALP218" s="102"/>
      <c r="ALQ218" s="102"/>
      <c r="ALR218" s="102"/>
      <c r="ALS218" s="102"/>
      <c r="ALT218" s="102"/>
      <c r="ALU218" s="102"/>
      <c r="ALV218" s="102"/>
      <c r="ALW218" s="102"/>
      <c r="ALX218" s="102"/>
      <c r="ALY218" s="102"/>
      <c r="ALZ218" s="102"/>
      <c r="AMA218" s="102"/>
      <c r="AMB218" s="102"/>
      <c r="AMC218" s="102"/>
      <c r="AMD218" s="102"/>
      <c r="AME218" s="102"/>
      <c r="AMF218" s="102"/>
      <c r="AMG218" s="102"/>
      <c r="AMH218" s="102"/>
      <c r="AMI218" s="102"/>
      <c r="AMJ218" s="102"/>
      <c r="AMK218" s="102"/>
      <c r="AML218" s="102"/>
      <c r="AMM218" s="102"/>
      <c r="AMN218" s="102"/>
      <c r="AMO218" s="102"/>
      <c r="AMP218" s="102"/>
      <c r="AMQ218" s="102"/>
      <c r="AMR218" s="102"/>
      <c r="AMS218" s="102"/>
      <c r="AMT218" s="102"/>
      <c r="AMU218" s="102"/>
      <c r="AMV218" s="102"/>
      <c r="AMW218" s="102"/>
      <c r="AMX218" s="102"/>
      <c r="AMY218" s="102"/>
      <c r="AMZ218" s="102"/>
      <c r="ANA218" s="102"/>
      <c r="ANB218" s="102"/>
      <c r="ANC218" s="102"/>
      <c r="AND218" s="102"/>
      <c r="ANE218" s="102"/>
      <c r="ANF218" s="102"/>
      <c r="ANG218" s="102"/>
      <c r="ANH218" s="102"/>
      <c r="ANI218" s="102"/>
      <c r="ANJ218" s="102"/>
      <c r="ANK218" s="102"/>
      <c r="ANL218" s="102"/>
      <c r="ANM218" s="102"/>
      <c r="ANN218" s="102"/>
      <c r="ANO218" s="102"/>
      <c r="ANP218" s="102"/>
      <c r="ANQ218" s="102"/>
      <c r="ANR218" s="102"/>
      <c r="ANS218" s="102"/>
      <c r="ANT218" s="102"/>
      <c r="ANU218" s="102"/>
      <c r="ANV218" s="102"/>
      <c r="ANW218" s="102"/>
      <c r="ANX218" s="102"/>
      <c r="ANY218" s="102"/>
      <c r="ANZ218" s="102"/>
      <c r="AOA218" s="102"/>
      <c r="AOB218" s="102"/>
      <c r="AOC218" s="102"/>
      <c r="AOD218" s="102"/>
      <c r="AOE218" s="102"/>
      <c r="AOF218" s="102"/>
      <c r="AOG218" s="102"/>
      <c r="AOH218" s="102"/>
      <c r="AOI218" s="102"/>
      <c r="AOJ218" s="102"/>
      <c r="AOK218" s="102"/>
      <c r="AOL218" s="102"/>
      <c r="AOM218" s="102"/>
      <c r="AON218" s="102"/>
      <c r="AOO218" s="102"/>
      <c r="AOP218" s="102"/>
      <c r="AOQ218" s="102"/>
      <c r="AOR218" s="102"/>
      <c r="AOS218" s="102"/>
      <c r="AOT218" s="102"/>
      <c r="AOU218" s="102"/>
      <c r="AOV218" s="102"/>
      <c r="AOW218" s="102"/>
      <c r="AOX218" s="102"/>
      <c r="AOY218" s="102"/>
      <c r="AOZ218" s="102"/>
      <c r="APA218" s="102"/>
      <c r="APB218" s="102"/>
      <c r="APC218" s="102"/>
      <c r="APD218" s="102"/>
      <c r="APE218" s="102"/>
      <c r="APF218" s="102"/>
      <c r="APG218" s="102"/>
      <c r="APH218" s="102"/>
      <c r="API218" s="102"/>
      <c r="APJ218" s="102"/>
      <c r="APK218" s="102"/>
      <c r="APL218" s="102"/>
      <c r="APM218" s="102"/>
      <c r="APN218" s="102"/>
      <c r="APO218" s="102"/>
      <c r="APP218" s="102"/>
      <c r="APQ218" s="102"/>
      <c r="APR218" s="102"/>
      <c r="APS218" s="102"/>
      <c r="APT218" s="102"/>
      <c r="APU218" s="102"/>
      <c r="APV218" s="102"/>
      <c r="APW218" s="102"/>
      <c r="APX218" s="102"/>
      <c r="APY218" s="102"/>
      <c r="APZ218" s="102"/>
      <c r="AQA218" s="102"/>
      <c r="AQB218" s="102"/>
      <c r="AQC218" s="102"/>
      <c r="AQD218" s="102"/>
      <c r="AQE218" s="102"/>
      <c r="AQF218" s="102"/>
      <c r="AQG218" s="102"/>
      <c r="AQH218" s="102"/>
      <c r="AQI218" s="102"/>
      <c r="AQJ218" s="102"/>
      <c r="AQK218" s="102"/>
      <c r="AQL218" s="102"/>
      <c r="AQM218" s="102"/>
      <c r="AQN218" s="102"/>
      <c r="AQO218" s="102"/>
      <c r="AQP218" s="102"/>
      <c r="AQQ218" s="102"/>
      <c r="AQR218" s="102"/>
      <c r="AQS218" s="102"/>
      <c r="AQT218" s="102"/>
      <c r="AQU218" s="102"/>
      <c r="AQV218" s="102"/>
      <c r="AQW218" s="102"/>
      <c r="AQX218" s="102"/>
      <c r="AQY218" s="102"/>
      <c r="AQZ218" s="102"/>
      <c r="ARA218" s="102"/>
      <c r="ARB218" s="102"/>
      <c r="ARC218" s="102"/>
      <c r="ARD218" s="102"/>
      <c r="ARE218" s="102"/>
      <c r="ARF218" s="102"/>
      <c r="ARG218" s="102"/>
      <c r="ARH218" s="102"/>
      <c r="ARI218" s="102"/>
      <c r="ARJ218" s="102"/>
      <c r="ARK218" s="102"/>
      <c r="ARL218" s="102"/>
      <c r="ARM218" s="102"/>
      <c r="ARN218" s="102"/>
      <c r="ARO218" s="102"/>
      <c r="ARP218" s="102"/>
      <c r="ARQ218" s="102"/>
      <c r="ARR218" s="102"/>
      <c r="ARS218" s="102"/>
      <c r="ART218" s="102"/>
      <c r="ARU218" s="102"/>
      <c r="ARV218" s="102"/>
      <c r="ARW218" s="102"/>
      <c r="ARX218" s="102"/>
      <c r="ARY218" s="102"/>
      <c r="ARZ218" s="102"/>
      <c r="ASA218" s="102"/>
      <c r="ASB218" s="102"/>
      <c r="ASC218" s="102"/>
      <c r="ASD218" s="102"/>
      <c r="ASE218" s="102"/>
      <c r="ASF218" s="102"/>
      <c r="ASG218" s="102"/>
      <c r="ASH218" s="102"/>
      <c r="ASI218" s="102"/>
      <c r="ASJ218" s="102"/>
      <c r="ASK218" s="102"/>
      <c r="ASL218" s="102"/>
      <c r="ASM218" s="102"/>
      <c r="ASN218" s="102"/>
      <c r="ASO218" s="102"/>
      <c r="ASP218" s="102"/>
      <c r="ASQ218" s="102"/>
      <c r="ASR218" s="102"/>
      <c r="ASS218" s="102"/>
      <c r="AST218" s="102"/>
      <c r="ASU218" s="102"/>
      <c r="ASV218" s="102"/>
      <c r="ASW218" s="102"/>
      <c r="ASX218" s="102"/>
      <c r="ASY218" s="102"/>
      <c r="ASZ218" s="102"/>
      <c r="ATA218" s="102"/>
      <c r="ATB218" s="102"/>
      <c r="ATC218" s="102"/>
      <c r="ATD218" s="102"/>
      <c r="ATE218" s="102"/>
      <c r="ATF218" s="102"/>
      <c r="ATG218" s="102"/>
      <c r="ATH218" s="102"/>
      <c r="ATI218" s="102"/>
      <c r="ATJ218" s="102"/>
      <c r="ATK218" s="102"/>
      <c r="ATL218" s="102"/>
      <c r="ATM218" s="102"/>
      <c r="ATN218" s="102"/>
      <c r="ATO218" s="102"/>
      <c r="ATP218" s="102"/>
      <c r="ATQ218" s="102"/>
      <c r="ATR218" s="102"/>
      <c r="ATS218" s="102"/>
      <c r="ATT218" s="102"/>
      <c r="ATU218" s="102"/>
      <c r="ATV218" s="102"/>
      <c r="ATW218" s="102"/>
      <c r="ATX218" s="102"/>
      <c r="ATY218" s="102"/>
      <c r="ATZ218" s="102"/>
      <c r="AUA218" s="102"/>
      <c r="AUB218" s="102"/>
      <c r="AUC218" s="102"/>
      <c r="AUD218" s="102"/>
      <c r="AUE218" s="102"/>
      <c r="AUF218" s="102"/>
      <c r="AUG218" s="102"/>
      <c r="AUH218" s="102"/>
      <c r="AUI218" s="102"/>
      <c r="AUJ218" s="102"/>
      <c r="AUK218" s="102"/>
      <c r="AUL218" s="102"/>
      <c r="AUM218" s="102"/>
      <c r="AUN218" s="102"/>
      <c r="AUO218" s="102"/>
      <c r="AUP218" s="102"/>
      <c r="AUQ218" s="102"/>
      <c r="AUR218" s="102"/>
      <c r="AUS218" s="102"/>
      <c r="AUT218" s="102"/>
      <c r="AUU218" s="102"/>
      <c r="AUV218" s="102"/>
      <c r="AUW218" s="102"/>
      <c r="AUX218" s="102"/>
      <c r="AUY218" s="102"/>
      <c r="AUZ218" s="102"/>
      <c r="AVA218" s="102"/>
      <c r="AVB218" s="102"/>
      <c r="AVC218" s="102"/>
      <c r="AVD218" s="102"/>
      <c r="AVE218" s="102"/>
      <c r="AVF218" s="102"/>
      <c r="AVG218" s="102"/>
      <c r="AVH218" s="102"/>
      <c r="AVI218" s="102"/>
      <c r="AVJ218" s="102"/>
      <c r="AVK218" s="102"/>
      <c r="AVL218" s="102"/>
      <c r="AVM218" s="102"/>
      <c r="AVN218" s="102"/>
      <c r="AVO218" s="102"/>
      <c r="AVP218" s="102"/>
      <c r="AVQ218" s="102"/>
      <c r="AVR218" s="102"/>
      <c r="AVS218" s="102"/>
      <c r="AVT218" s="102"/>
      <c r="AVU218" s="102"/>
      <c r="AVV218" s="102"/>
      <c r="AVW218" s="102"/>
      <c r="AVX218" s="102"/>
      <c r="AVY218" s="102"/>
      <c r="AVZ218" s="102"/>
      <c r="AWA218" s="102"/>
      <c r="AWB218" s="102"/>
      <c r="AWC218" s="102"/>
      <c r="AWD218" s="102"/>
      <c r="AWE218" s="102"/>
      <c r="AWF218" s="102"/>
      <c r="AWG218" s="102"/>
      <c r="AWH218" s="102"/>
      <c r="AWI218" s="102"/>
      <c r="AWJ218" s="102"/>
      <c r="AWK218" s="102"/>
      <c r="AWL218" s="102"/>
      <c r="AWM218" s="102"/>
      <c r="AWN218" s="102"/>
      <c r="AWO218" s="102"/>
      <c r="AWP218" s="102"/>
      <c r="AWQ218" s="102"/>
      <c r="AWR218" s="102"/>
      <c r="AWS218" s="102"/>
      <c r="AWT218" s="102"/>
      <c r="AWU218" s="102"/>
      <c r="AWV218" s="102"/>
      <c r="AWW218" s="102"/>
      <c r="AWX218" s="102"/>
      <c r="AWY218" s="102"/>
      <c r="AWZ218" s="102"/>
      <c r="AXA218" s="102"/>
      <c r="AXB218" s="102"/>
      <c r="AXC218" s="102"/>
      <c r="AXD218" s="102"/>
      <c r="AXE218" s="102"/>
      <c r="AXF218" s="102"/>
      <c r="AXG218" s="102"/>
      <c r="AXH218" s="102"/>
      <c r="AXI218" s="102"/>
      <c r="AXJ218" s="102"/>
      <c r="AXK218" s="102"/>
      <c r="AXL218" s="102"/>
      <c r="AXM218" s="102"/>
      <c r="AXN218" s="102"/>
      <c r="AXO218" s="102"/>
      <c r="AXP218" s="102"/>
      <c r="AXQ218" s="102"/>
      <c r="AXR218" s="102"/>
      <c r="AXS218" s="102"/>
      <c r="AXT218" s="102"/>
      <c r="AXU218" s="102"/>
      <c r="AXV218" s="102"/>
      <c r="AXW218" s="102"/>
      <c r="AXX218" s="102"/>
      <c r="AXY218" s="102"/>
      <c r="AXZ218" s="102"/>
      <c r="AYA218" s="102"/>
      <c r="AYB218" s="102"/>
      <c r="AYC218" s="102"/>
      <c r="AYD218" s="102"/>
      <c r="AYE218" s="102"/>
      <c r="AYF218" s="102"/>
      <c r="AYG218" s="102"/>
      <c r="AYH218" s="102"/>
      <c r="AYI218" s="102"/>
      <c r="AYJ218" s="102"/>
      <c r="AYK218" s="102"/>
      <c r="AYL218" s="102"/>
      <c r="AYM218" s="102"/>
      <c r="AYN218" s="102"/>
      <c r="AYO218" s="102"/>
      <c r="AYP218" s="102"/>
      <c r="AYQ218" s="102"/>
      <c r="AYR218" s="102"/>
      <c r="AYS218" s="102"/>
      <c r="AYT218" s="102"/>
      <c r="AYU218" s="102"/>
      <c r="AYV218" s="102"/>
      <c r="AYW218" s="102"/>
      <c r="AYX218" s="102"/>
      <c r="AYY218" s="102"/>
      <c r="AYZ218" s="102"/>
      <c r="AZA218" s="102"/>
      <c r="AZB218" s="102"/>
      <c r="AZC218" s="102"/>
      <c r="AZD218" s="102"/>
      <c r="AZE218" s="102"/>
      <c r="AZF218" s="102"/>
      <c r="AZG218" s="102"/>
      <c r="AZH218" s="102"/>
      <c r="AZI218" s="102"/>
      <c r="AZJ218" s="102"/>
      <c r="AZK218" s="102"/>
      <c r="AZL218" s="102"/>
      <c r="AZM218" s="102"/>
      <c r="AZN218" s="102"/>
      <c r="AZO218" s="102"/>
      <c r="AZP218" s="102"/>
      <c r="AZQ218" s="102"/>
      <c r="AZR218" s="102"/>
      <c r="AZS218" s="102"/>
      <c r="AZT218" s="102"/>
      <c r="AZU218" s="102"/>
      <c r="AZV218" s="102"/>
      <c r="AZW218" s="102"/>
      <c r="AZX218" s="102"/>
      <c r="AZY218" s="102"/>
      <c r="AZZ218" s="102"/>
      <c r="BAA218" s="102"/>
      <c r="BAB218" s="102"/>
      <c r="BAC218" s="102"/>
      <c r="BAD218" s="102"/>
      <c r="BAE218" s="102"/>
      <c r="BAF218" s="102"/>
      <c r="BAG218" s="102"/>
      <c r="BAH218" s="102"/>
      <c r="BAI218" s="102"/>
      <c r="BAJ218" s="102"/>
      <c r="BAK218" s="102"/>
      <c r="BAL218" s="102"/>
      <c r="BAM218" s="102"/>
      <c r="BAN218" s="102"/>
      <c r="BAO218" s="102"/>
      <c r="BAP218" s="102"/>
      <c r="BAQ218" s="102"/>
      <c r="BAR218" s="102"/>
      <c r="BAS218" s="102"/>
      <c r="BAT218" s="102"/>
      <c r="BAU218" s="102"/>
      <c r="BAV218" s="102"/>
      <c r="BAW218" s="102"/>
      <c r="BAX218" s="102"/>
      <c r="BAY218" s="102"/>
      <c r="BAZ218" s="102"/>
      <c r="BBA218" s="102"/>
      <c r="BBB218" s="102"/>
      <c r="BBC218" s="102"/>
      <c r="BBD218" s="102"/>
      <c r="BBE218" s="102"/>
      <c r="BBF218" s="102"/>
      <c r="BBG218" s="102"/>
      <c r="BBH218" s="102"/>
      <c r="BBI218" s="102"/>
      <c r="BBJ218" s="102"/>
      <c r="BBK218" s="102"/>
      <c r="BBL218" s="102"/>
      <c r="BBM218" s="102"/>
      <c r="BBN218" s="102"/>
      <c r="BBO218" s="102"/>
      <c r="BBP218" s="102"/>
      <c r="BBQ218" s="102"/>
      <c r="BBR218" s="102"/>
      <c r="BBS218" s="102"/>
      <c r="BBT218" s="102"/>
      <c r="BBU218" s="102"/>
      <c r="BBV218" s="102"/>
      <c r="BBW218" s="102"/>
      <c r="BBX218" s="102"/>
      <c r="BBY218" s="102"/>
      <c r="BBZ218" s="102"/>
      <c r="BCA218" s="102"/>
      <c r="BCB218" s="102"/>
      <c r="BCC218" s="102"/>
      <c r="BCD218" s="102"/>
      <c r="BCE218" s="102"/>
      <c r="BCF218" s="102"/>
      <c r="BCG218" s="102"/>
      <c r="BCH218" s="102"/>
      <c r="BCI218" s="102"/>
      <c r="BCJ218" s="102"/>
      <c r="BCK218" s="102"/>
      <c r="BCL218" s="102"/>
      <c r="BCM218" s="102"/>
      <c r="BCN218" s="102"/>
      <c r="BCO218" s="102"/>
      <c r="BCP218" s="102"/>
      <c r="BCQ218" s="102"/>
      <c r="BCR218" s="102"/>
      <c r="BCS218" s="102"/>
      <c r="BCT218" s="102"/>
      <c r="BCU218" s="102"/>
      <c r="BCV218" s="102"/>
      <c r="BCW218" s="102"/>
      <c r="BCX218" s="102"/>
      <c r="BCY218" s="102"/>
      <c r="BCZ218" s="102"/>
      <c r="BDA218" s="102"/>
      <c r="BDB218" s="102"/>
      <c r="BDC218" s="102"/>
      <c r="BDD218" s="102"/>
      <c r="BDE218" s="102"/>
      <c r="BDF218" s="102"/>
      <c r="BDG218" s="102"/>
      <c r="BDH218" s="102"/>
      <c r="BDI218" s="102"/>
      <c r="BDJ218" s="102"/>
      <c r="BDK218" s="102"/>
      <c r="BDL218" s="102"/>
      <c r="BDM218" s="102"/>
      <c r="BDN218" s="102"/>
      <c r="BDO218" s="102"/>
      <c r="BDP218" s="102"/>
      <c r="BDQ218" s="102"/>
      <c r="BDR218" s="102"/>
      <c r="BDS218" s="102"/>
      <c r="BDT218" s="102"/>
      <c r="BDU218" s="102"/>
      <c r="BDV218" s="102"/>
      <c r="BDW218" s="102"/>
      <c r="BDX218" s="102"/>
      <c r="BDY218" s="102"/>
      <c r="BDZ218" s="102"/>
      <c r="BEA218" s="102"/>
      <c r="BEB218" s="102"/>
      <c r="BEC218" s="102"/>
      <c r="BED218" s="102"/>
      <c r="BEE218" s="102"/>
      <c r="BEF218" s="102"/>
      <c r="BEG218" s="102"/>
      <c r="BEH218" s="102"/>
      <c r="BEI218" s="102"/>
      <c r="BEJ218" s="102"/>
      <c r="BEK218" s="102"/>
      <c r="BEL218" s="102"/>
      <c r="BEM218" s="102"/>
      <c r="BEN218" s="102"/>
      <c r="BEO218" s="102"/>
      <c r="BEP218" s="102"/>
      <c r="BEQ218" s="102"/>
      <c r="BER218" s="102"/>
      <c r="BES218" s="102"/>
      <c r="BET218" s="102"/>
      <c r="BEU218" s="102"/>
      <c r="BEV218" s="102"/>
      <c r="BEW218" s="102"/>
      <c r="BEX218" s="102"/>
      <c r="BEY218" s="102"/>
      <c r="BEZ218" s="102"/>
      <c r="BFA218" s="102"/>
      <c r="BFB218" s="102"/>
      <c r="BFC218" s="102"/>
      <c r="BFD218" s="102"/>
      <c r="BFE218" s="102"/>
      <c r="BFF218" s="102"/>
      <c r="BFG218" s="102"/>
      <c r="BFH218" s="102"/>
      <c r="BFI218" s="102"/>
      <c r="BFJ218" s="102"/>
      <c r="BFK218" s="102"/>
      <c r="BFL218" s="102"/>
      <c r="BFM218" s="102"/>
      <c r="BFN218" s="102"/>
      <c r="BFO218" s="102"/>
      <c r="BFP218" s="102"/>
      <c r="BFQ218" s="102"/>
      <c r="BFR218" s="102"/>
      <c r="BFS218" s="102"/>
      <c r="BFT218" s="102"/>
      <c r="BFU218" s="102"/>
      <c r="BFV218" s="102"/>
      <c r="BFW218" s="102"/>
      <c r="BFX218" s="102"/>
      <c r="BFY218" s="102"/>
      <c r="BFZ218" s="102"/>
      <c r="BGA218" s="102"/>
      <c r="BGB218" s="102"/>
      <c r="BGC218" s="102"/>
      <c r="BGD218" s="102"/>
      <c r="BGE218" s="102"/>
      <c r="BGF218" s="102"/>
      <c r="BGG218" s="102"/>
      <c r="BGH218" s="102"/>
      <c r="BGI218" s="102"/>
      <c r="BGJ218" s="102"/>
      <c r="BGK218" s="102"/>
      <c r="BGL218" s="102"/>
      <c r="BGM218" s="102"/>
      <c r="BGN218" s="102"/>
      <c r="BGO218" s="102"/>
      <c r="BGP218" s="102"/>
      <c r="BGQ218" s="102"/>
      <c r="BGR218" s="102"/>
      <c r="BGS218" s="102"/>
      <c r="BGT218" s="102"/>
      <c r="BGU218" s="102"/>
      <c r="BGV218" s="102"/>
      <c r="BGW218" s="102"/>
      <c r="BGX218" s="102"/>
      <c r="BGY218" s="102"/>
      <c r="BGZ218" s="102"/>
      <c r="BHA218" s="102"/>
      <c r="BHB218" s="102"/>
      <c r="BHC218" s="102"/>
      <c r="BHD218" s="102"/>
      <c r="BHE218" s="102"/>
      <c r="BHF218" s="102"/>
      <c r="BHG218" s="102"/>
      <c r="BHH218" s="102"/>
      <c r="BHI218" s="102"/>
      <c r="BHJ218" s="102"/>
      <c r="BHK218" s="102"/>
      <c r="BHL218" s="102"/>
      <c r="BHM218" s="102"/>
      <c r="BHN218" s="102"/>
      <c r="BHO218" s="102"/>
      <c r="BHP218" s="102"/>
      <c r="BHQ218" s="102"/>
      <c r="BHR218" s="102"/>
      <c r="BHS218" s="102"/>
      <c r="BHT218" s="102"/>
      <c r="BHU218" s="102"/>
      <c r="BHV218" s="102"/>
      <c r="BHW218" s="102"/>
      <c r="BHX218" s="102"/>
      <c r="BHY218" s="102"/>
      <c r="BHZ218" s="102"/>
      <c r="BIA218" s="102"/>
      <c r="BIB218" s="102"/>
      <c r="BIC218" s="102"/>
      <c r="BID218" s="102"/>
      <c r="BIE218" s="102"/>
      <c r="BIF218" s="102"/>
      <c r="BIG218" s="102"/>
      <c r="BIH218" s="102"/>
      <c r="BII218" s="102"/>
      <c r="BIJ218" s="102"/>
      <c r="BIK218" s="102"/>
      <c r="BIL218" s="102"/>
      <c r="BIM218" s="102"/>
      <c r="BIN218" s="102"/>
      <c r="BIO218" s="102"/>
      <c r="BIP218" s="102"/>
      <c r="BIQ218" s="102"/>
      <c r="BIR218" s="102"/>
      <c r="BIS218" s="102"/>
      <c r="BIT218" s="102"/>
      <c r="BIU218" s="102"/>
      <c r="BIV218" s="102"/>
      <c r="BIW218" s="102"/>
      <c r="BIX218" s="102"/>
      <c r="BIY218" s="102"/>
      <c r="BIZ218" s="102"/>
      <c r="BJA218" s="102"/>
      <c r="BJB218" s="102"/>
      <c r="BJC218" s="102"/>
      <c r="BJD218" s="102"/>
      <c r="BJE218" s="102"/>
      <c r="BJF218" s="102"/>
      <c r="BJG218" s="102"/>
      <c r="BJH218" s="102"/>
      <c r="BJI218" s="102"/>
      <c r="BJJ218" s="102"/>
      <c r="BJK218" s="102"/>
      <c r="BJL218" s="102"/>
      <c r="BJM218" s="102"/>
      <c r="BJN218" s="102"/>
      <c r="BJO218" s="102"/>
      <c r="BJP218" s="102"/>
      <c r="BJQ218" s="102"/>
      <c r="BJR218" s="102"/>
      <c r="BJS218" s="102"/>
      <c r="BJT218" s="102"/>
      <c r="BJU218" s="102"/>
      <c r="BJV218" s="102"/>
      <c r="BJW218" s="102"/>
      <c r="BJX218" s="102"/>
      <c r="BJY218" s="102"/>
      <c r="BJZ218" s="102"/>
      <c r="BKA218" s="102"/>
      <c r="BKB218" s="102"/>
      <c r="BKC218" s="102"/>
      <c r="BKD218" s="102"/>
      <c r="BKE218" s="102"/>
      <c r="BKF218" s="102"/>
      <c r="BKG218" s="102"/>
      <c r="BKH218" s="102"/>
      <c r="BKI218" s="102"/>
      <c r="BKJ218" s="102"/>
      <c r="BKK218" s="102"/>
      <c r="BKL218" s="102"/>
      <c r="BKM218" s="102"/>
      <c r="BKN218" s="102"/>
      <c r="BKO218" s="102"/>
      <c r="BKP218" s="102"/>
      <c r="BKQ218" s="102"/>
      <c r="BKR218" s="102"/>
      <c r="BKS218" s="102"/>
      <c r="BKT218" s="102"/>
      <c r="BKU218" s="102"/>
      <c r="BKV218" s="102"/>
      <c r="BKW218" s="102"/>
      <c r="BKX218" s="102"/>
      <c r="BKY218" s="102"/>
      <c r="BKZ218" s="102"/>
      <c r="BLA218" s="102"/>
      <c r="BLB218" s="102"/>
      <c r="BLC218" s="102"/>
      <c r="BLD218" s="102"/>
      <c r="BLE218" s="102"/>
      <c r="BLF218" s="102"/>
      <c r="BLG218" s="102"/>
      <c r="BLH218" s="102"/>
      <c r="BLI218" s="102"/>
      <c r="BLJ218" s="102"/>
      <c r="BLK218" s="102"/>
      <c r="BLL218" s="102"/>
      <c r="BLM218" s="102"/>
      <c r="BLN218" s="102"/>
      <c r="BLO218" s="102"/>
      <c r="BLP218" s="102"/>
      <c r="BLQ218" s="102"/>
      <c r="BLR218" s="102"/>
      <c r="BLS218" s="102"/>
      <c r="BLT218" s="102"/>
      <c r="BLU218" s="102"/>
      <c r="BLV218" s="102"/>
      <c r="BLW218" s="102"/>
      <c r="BLX218" s="102"/>
      <c r="BLY218" s="102"/>
      <c r="BLZ218" s="102"/>
      <c r="BMA218" s="102"/>
      <c r="BMB218" s="102"/>
      <c r="BMC218" s="102"/>
      <c r="BMD218" s="102"/>
      <c r="BME218" s="102"/>
      <c r="BMF218" s="102"/>
      <c r="BMG218" s="102"/>
      <c r="BMH218" s="102"/>
      <c r="BMI218" s="102"/>
      <c r="BMJ218" s="102"/>
      <c r="BMK218" s="102"/>
      <c r="BML218" s="102"/>
      <c r="BMM218" s="102"/>
      <c r="BMN218" s="102"/>
      <c r="BMO218" s="102"/>
      <c r="BMP218" s="102"/>
      <c r="BMQ218" s="102"/>
      <c r="BMR218" s="102"/>
      <c r="BMS218" s="102"/>
      <c r="BMT218" s="102"/>
      <c r="BMU218" s="102"/>
      <c r="BMV218" s="102"/>
      <c r="BMW218" s="102"/>
      <c r="BMX218" s="102"/>
      <c r="BMY218" s="102"/>
      <c r="BMZ218" s="102"/>
      <c r="BNA218" s="102"/>
      <c r="BNB218" s="102"/>
      <c r="BNC218" s="102"/>
      <c r="BND218" s="102"/>
      <c r="BNE218" s="102"/>
      <c r="BNF218" s="102"/>
      <c r="BNG218" s="102"/>
      <c r="BNH218" s="102"/>
      <c r="BNI218" s="102"/>
      <c r="BNJ218" s="102"/>
      <c r="BNK218" s="102"/>
      <c r="BNL218" s="102"/>
      <c r="BNM218" s="102"/>
      <c r="BNN218" s="102"/>
      <c r="BNO218" s="102"/>
      <c r="BNP218" s="102"/>
      <c r="BNQ218" s="102"/>
      <c r="BNR218" s="102"/>
      <c r="BNS218" s="102"/>
      <c r="BNT218" s="102"/>
      <c r="BNU218" s="102"/>
      <c r="BNV218" s="102"/>
      <c r="BNW218" s="102"/>
      <c r="BNX218" s="102"/>
      <c r="BNY218" s="102"/>
      <c r="BNZ218" s="102"/>
      <c r="BOA218" s="102"/>
      <c r="BOB218" s="102"/>
      <c r="BOC218" s="102"/>
      <c r="BOD218" s="102"/>
      <c r="BOE218" s="102"/>
      <c r="BOF218" s="102"/>
      <c r="BOG218" s="102"/>
      <c r="BOH218" s="102"/>
      <c r="BOI218" s="102"/>
      <c r="BOJ218" s="102"/>
      <c r="BOK218" s="102"/>
      <c r="BOL218" s="102"/>
      <c r="BOM218" s="102"/>
      <c r="BON218" s="102"/>
      <c r="BOO218" s="102"/>
      <c r="BOP218" s="102"/>
      <c r="BOQ218" s="102"/>
      <c r="BOR218" s="102"/>
      <c r="BOS218" s="102"/>
      <c r="BOT218" s="102"/>
      <c r="BOU218" s="102"/>
      <c r="BOV218" s="102"/>
      <c r="BOW218" s="102"/>
      <c r="BOX218" s="102"/>
      <c r="BOY218" s="102"/>
      <c r="BOZ218" s="102"/>
      <c r="BPA218" s="102"/>
      <c r="BPB218" s="102"/>
      <c r="BPC218" s="102"/>
      <c r="BPD218" s="102"/>
      <c r="BPE218" s="102"/>
      <c r="BPF218" s="102"/>
      <c r="BPG218" s="102"/>
      <c r="BPH218" s="102"/>
      <c r="BPI218" s="102"/>
      <c r="BPJ218" s="102"/>
      <c r="BPK218" s="102"/>
      <c r="BPL218" s="102"/>
      <c r="BPM218" s="102"/>
      <c r="BPN218" s="102"/>
      <c r="BPO218" s="102"/>
      <c r="BPP218" s="102"/>
      <c r="BPQ218" s="102"/>
      <c r="BPR218" s="102"/>
      <c r="BPS218" s="102"/>
      <c r="BPT218" s="102"/>
      <c r="BPU218" s="102"/>
      <c r="BPV218" s="102"/>
      <c r="BPW218" s="102"/>
      <c r="BPX218" s="102"/>
      <c r="BPY218" s="102"/>
      <c r="BPZ218" s="102"/>
      <c r="BQA218" s="102"/>
      <c r="BQB218" s="102"/>
      <c r="BQC218" s="102"/>
      <c r="BQD218" s="102"/>
      <c r="BQE218" s="102"/>
      <c r="BQF218" s="102"/>
      <c r="BQG218" s="102"/>
      <c r="BQH218" s="102"/>
      <c r="BQI218" s="102"/>
      <c r="BQJ218" s="102"/>
      <c r="BQK218" s="102"/>
      <c r="BQL218" s="102"/>
      <c r="BQM218" s="102"/>
      <c r="BQN218" s="102"/>
      <c r="BQO218" s="102"/>
      <c r="BQP218" s="102"/>
      <c r="BQQ218" s="102"/>
      <c r="BQR218" s="102"/>
      <c r="BQS218" s="102"/>
      <c r="BQT218" s="102"/>
      <c r="BQU218" s="102"/>
      <c r="BQV218" s="102"/>
      <c r="BQW218" s="102"/>
      <c r="BQX218" s="102"/>
      <c r="BQY218" s="102"/>
      <c r="BQZ218" s="102"/>
      <c r="BRA218" s="102"/>
      <c r="BRB218" s="102"/>
      <c r="BRC218" s="102"/>
      <c r="BRD218" s="102"/>
      <c r="BRE218" s="102"/>
      <c r="BRF218" s="102"/>
      <c r="BRG218" s="102"/>
      <c r="BRH218" s="102"/>
      <c r="BRI218" s="102"/>
      <c r="BRJ218" s="102"/>
      <c r="BRK218" s="102"/>
      <c r="BRL218" s="102"/>
      <c r="BRM218" s="102"/>
      <c r="BRN218" s="102"/>
      <c r="BRO218" s="102"/>
      <c r="BRP218" s="102"/>
      <c r="BRQ218" s="102"/>
      <c r="BRR218" s="102"/>
      <c r="BRS218" s="102"/>
      <c r="BRT218" s="102"/>
      <c r="BRU218" s="102"/>
      <c r="BRV218" s="102"/>
      <c r="BRW218" s="102"/>
      <c r="BRX218" s="102"/>
      <c r="BRY218" s="102"/>
      <c r="BRZ218" s="102"/>
      <c r="BSA218" s="102"/>
      <c r="BSB218" s="102"/>
      <c r="BSC218" s="102"/>
      <c r="BSD218" s="102"/>
      <c r="BSE218" s="102"/>
      <c r="BSF218" s="102"/>
      <c r="BSG218" s="102"/>
      <c r="BSH218" s="102"/>
      <c r="BSI218" s="102"/>
      <c r="BSJ218" s="102"/>
      <c r="BSK218" s="102"/>
      <c r="BSL218" s="102"/>
      <c r="BSM218" s="102"/>
      <c r="BSN218" s="102"/>
      <c r="BSO218" s="102"/>
      <c r="BSP218" s="102"/>
      <c r="BSQ218" s="102"/>
      <c r="BSR218" s="102"/>
      <c r="BSS218" s="102"/>
      <c r="BST218" s="102"/>
      <c r="BSU218" s="102"/>
      <c r="BSV218" s="102"/>
      <c r="BSW218" s="102"/>
      <c r="BSX218" s="102"/>
      <c r="BSY218" s="102"/>
      <c r="BSZ218" s="102"/>
      <c r="BTA218" s="102"/>
      <c r="BTB218" s="102"/>
      <c r="BTC218" s="102"/>
      <c r="BTD218" s="102"/>
      <c r="BTE218" s="102"/>
      <c r="BTF218" s="102"/>
      <c r="BTG218" s="102"/>
      <c r="BTH218" s="102"/>
      <c r="BTI218" s="102"/>
      <c r="BTJ218" s="102"/>
      <c r="BTK218" s="102"/>
      <c r="BTL218" s="102"/>
      <c r="BTM218" s="102"/>
      <c r="BTN218" s="102"/>
      <c r="BTO218" s="102"/>
      <c r="BTP218" s="102"/>
      <c r="BTQ218" s="102"/>
      <c r="BTR218" s="102"/>
      <c r="BTS218" s="102"/>
      <c r="BTT218" s="102"/>
      <c r="BTU218" s="102"/>
      <c r="BTV218" s="102"/>
      <c r="BTW218" s="102"/>
      <c r="BTX218" s="102"/>
      <c r="BTY218" s="102"/>
      <c r="BTZ218" s="102"/>
      <c r="BUA218" s="102"/>
      <c r="BUB218" s="102"/>
      <c r="BUC218" s="102"/>
      <c r="BUD218" s="102"/>
      <c r="BUE218" s="102"/>
      <c r="BUF218" s="102"/>
      <c r="BUG218" s="102"/>
      <c r="BUH218" s="102"/>
      <c r="BUI218" s="102"/>
      <c r="BUJ218" s="102"/>
      <c r="BUK218" s="102"/>
      <c r="BUL218" s="102"/>
      <c r="BUM218" s="102"/>
      <c r="BUN218" s="102"/>
      <c r="BUO218" s="102"/>
      <c r="BUP218" s="102"/>
      <c r="BUQ218" s="102"/>
      <c r="BUR218" s="102"/>
      <c r="BUS218" s="102"/>
      <c r="BUT218" s="102"/>
      <c r="BUU218" s="102"/>
      <c r="BUV218" s="102"/>
      <c r="BUW218" s="102"/>
      <c r="BUX218" s="102"/>
      <c r="BUY218" s="102"/>
      <c r="BUZ218" s="102"/>
      <c r="BVA218" s="102"/>
      <c r="BVB218" s="102"/>
      <c r="BVC218" s="102"/>
      <c r="BVD218" s="102"/>
      <c r="BVE218" s="102"/>
      <c r="BVF218" s="102"/>
      <c r="BVG218" s="102"/>
      <c r="BVH218" s="102"/>
      <c r="BVI218" s="102"/>
      <c r="BVJ218" s="102"/>
      <c r="BVK218" s="102"/>
      <c r="BVL218" s="102"/>
      <c r="BVM218" s="102"/>
      <c r="BVN218" s="102"/>
      <c r="BVO218" s="102"/>
      <c r="BVP218" s="102"/>
      <c r="BVQ218" s="102"/>
      <c r="BVR218" s="102"/>
      <c r="BVS218" s="102"/>
      <c r="BVT218" s="102"/>
      <c r="BVU218" s="102"/>
      <c r="BVV218" s="102"/>
      <c r="BVW218" s="102"/>
      <c r="BVX218" s="102"/>
      <c r="BVY218" s="102"/>
      <c r="BVZ218" s="102"/>
      <c r="BWA218" s="102"/>
      <c r="BWB218" s="102"/>
      <c r="BWC218" s="102"/>
      <c r="BWD218" s="102"/>
      <c r="BWE218" s="102"/>
      <c r="BWF218" s="102"/>
      <c r="BWG218" s="102"/>
      <c r="BWH218" s="102"/>
      <c r="BWI218" s="102"/>
      <c r="BWJ218" s="102"/>
      <c r="BWK218" s="102"/>
      <c r="BWL218" s="102"/>
      <c r="BWM218" s="102"/>
      <c r="BWN218" s="102"/>
      <c r="BWO218" s="102"/>
      <c r="BWP218" s="102"/>
      <c r="BWQ218" s="102"/>
      <c r="BWR218" s="102"/>
      <c r="BWS218" s="102"/>
      <c r="BWT218" s="102"/>
      <c r="BWU218" s="102"/>
      <c r="BWV218" s="102"/>
      <c r="BWW218" s="102"/>
      <c r="BWX218" s="102"/>
      <c r="BWY218" s="102"/>
      <c r="BWZ218" s="102"/>
      <c r="BXA218" s="102"/>
      <c r="BXB218" s="102"/>
      <c r="BXC218" s="102"/>
      <c r="BXD218" s="102"/>
      <c r="BXE218" s="102"/>
      <c r="BXF218" s="102"/>
      <c r="BXG218" s="102"/>
      <c r="BXH218" s="102"/>
      <c r="BXI218" s="102"/>
      <c r="BXJ218" s="102"/>
      <c r="BXK218" s="102"/>
      <c r="BXL218" s="102"/>
      <c r="BXM218" s="102"/>
      <c r="BXN218" s="102"/>
      <c r="BXO218" s="102"/>
      <c r="BXP218" s="102"/>
      <c r="BXQ218" s="102"/>
      <c r="BXR218" s="102"/>
      <c r="BXS218" s="102"/>
      <c r="BXT218" s="102"/>
      <c r="BXU218" s="102"/>
      <c r="BXV218" s="102"/>
      <c r="BXW218" s="102"/>
      <c r="BXX218" s="102"/>
      <c r="BXY218" s="102"/>
      <c r="BXZ218" s="102"/>
      <c r="BYA218" s="102"/>
      <c r="BYB218" s="102"/>
      <c r="BYC218" s="102"/>
      <c r="BYD218" s="102"/>
      <c r="BYE218" s="102"/>
      <c r="BYF218" s="102"/>
      <c r="BYG218" s="102"/>
      <c r="BYH218" s="102"/>
      <c r="BYI218" s="102"/>
      <c r="BYJ218" s="102"/>
      <c r="BYK218" s="102"/>
      <c r="BYL218" s="102"/>
      <c r="BYM218" s="102"/>
      <c r="BYN218" s="102"/>
      <c r="BYO218" s="102"/>
      <c r="BYP218" s="102"/>
      <c r="BYQ218" s="102"/>
      <c r="BYR218" s="102"/>
      <c r="BYS218" s="102"/>
      <c r="BYT218" s="102"/>
      <c r="BYU218" s="102"/>
      <c r="BYV218" s="102"/>
      <c r="BYW218" s="102"/>
      <c r="BYX218" s="102"/>
      <c r="BYY218" s="102"/>
      <c r="BYZ218" s="102"/>
      <c r="BZA218" s="102"/>
      <c r="BZB218" s="102"/>
      <c r="BZC218" s="102"/>
      <c r="BZD218" s="102"/>
      <c r="BZE218" s="102"/>
      <c r="BZF218" s="102"/>
      <c r="BZG218" s="102"/>
      <c r="BZH218" s="102"/>
      <c r="BZI218" s="102"/>
      <c r="BZJ218" s="102"/>
      <c r="BZK218" s="102"/>
      <c r="BZL218" s="102"/>
      <c r="BZM218" s="102"/>
      <c r="BZN218" s="102"/>
      <c r="BZO218" s="102"/>
      <c r="BZP218" s="102"/>
      <c r="BZQ218" s="102"/>
      <c r="BZR218" s="102"/>
      <c r="BZS218" s="102"/>
      <c r="BZT218" s="102"/>
      <c r="BZU218" s="102"/>
      <c r="BZV218" s="102"/>
      <c r="BZW218" s="102"/>
    </row>
    <row r="219" spans="2:2051" ht="14.25" customHeight="1">
      <c r="B219" s="112" t="s">
        <v>754</v>
      </c>
      <c r="C219" s="113" t="s">
        <v>235</v>
      </c>
      <c r="D219" s="113" t="s">
        <v>3</v>
      </c>
      <c r="E219" s="113" t="str">
        <f>'Alcance 3'!C114</f>
        <v>Material 2</v>
      </c>
      <c r="F219" s="113" t="str">
        <f>'Alcance 3'!D114</f>
        <v>Tipo de transporte de carga</v>
      </c>
      <c r="G219" s="226" t="s">
        <v>804</v>
      </c>
      <c r="H219" s="237" t="s">
        <v>238</v>
      </c>
      <c r="I219" s="238">
        <v>3</v>
      </c>
      <c r="J219" s="126">
        <f>'Alcance 3'!E114*'Alcance 3'!E133</f>
        <v>0</v>
      </c>
      <c r="K219" s="113" t="s">
        <v>802</v>
      </c>
      <c r="L219" s="113"/>
      <c r="M219" s="298">
        <v>1</v>
      </c>
      <c r="N219" s="117"/>
      <c r="O219" s="113">
        <f t="shared" si="52"/>
        <v>0</v>
      </c>
      <c r="P219" s="115" t="str">
        <f t="shared" si="46"/>
        <v>tkm</v>
      </c>
      <c r="Q219" s="120">
        <f>IFERROR(VLOOKUP($F219,'Datos 1-Factores emisión'!$B$809:$D$820,2,FALSE),0)</f>
        <v>0</v>
      </c>
      <c r="R219" s="121">
        <v>0</v>
      </c>
      <c r="S219" s="121">
        <v>0</v>
      </c>
      <c r="T219" s="121">
        <v>0</v>
      </c>
      <c r="U219" s="121">
        <v>0</v>
      </c>
      <c r="V219" s="120">
        <f t="shared" si="54"/>
        <v>0</v>
      </c>
      <c r="W219" s="121">
        <f t="shared" si="54"/>
        <v>0</v>
      </c>
      <c r="X219" s="121">
        <f t="shared" si="54"/>
        <v>0</v>
      </c>
      <c r="Y219" s="121">
        <v>0</v>
      </c>
      <c r="Z219" s="121">
        <v>0</v>
      </c>
      <c r="AA219" s="121">
        <f t="shared" si="48"/>
        <v>0</v>
      </c>
      <c r="AB219" s="120">
        <f>'Datos 2-Potenciales calent glob'!$D$6</f>
        <v>1</v>
      </c>
      <c r="AC219" s="121">
        <f>'Datos 2-Potenciales calent glob'!$D$31</f>
        <v>25</v>
      </c>
      <c r="AD219" s="121">
        <f>'Datos 2-Potenciales calent glob'!$D$32</f>
        <v>298</v>
      </c>
      <c r="AE219" s="123">
        <f>SUMIF('Datos 2-Potenciales calent glob'!$B$6:$B$56,Cálculos!E219,'Datos 2-Potenciales calent glob'!$D$6:$D$56)</f>
        <v>0</v>
      </c>
      <c r="AF219" s="121">
        <f>'Datos 2-Potenciales calent glob'!$D$6</f>
        <v>1</v>
      </c>
      <c r="AG219" s="121">
        <f>'Datos 2-Potenciales calent glob'!$D$6</f>
        <v>1</v>
      </c>
      <c r="AH219" s="120">
        <f t="shared" si="53"/>
        <v>0</v>
      </c>
      <c r="AI219" s="121">
        <f t="shared" si="53"/>
        <v>0</v>
      </c>
      <c r="AJ219" s="121">
        <f t="shared" si="53"/>
        <v>0</v>
      </c>
      <c r="AK219" s="121">
        <f t="shared" si="53"/>
        <v>0</v>
      </c>
      <c r="AL219" s="124">
        <f t="shared" si="50"/>
        <v>0</v>
      </c>
      <c r="AM219" s="121">
        <f t="shared" si="55"/>
        <v>0</v>
      </c>
      <c r="AN219" s="207">
        <f t="shared" si="37"/>
        <v>0</v>
      </c>
      <c r="AO219" s="102"/>
      <c r="AP219" s="102"/>
      <c r="AQ219" s="102"/>
      <c r="AR219" s="102"/>
      <c r="AS219" s="102"/>
      <c r="AT219" s="102"/>
      <c r="AU219" s="102"/>
      <c r="AV219" s="102"/>
      <c r="AW219" s="102"/>
      <c r="AX219" s="102"/>
      <c r="AY219" s="102"/>
      <c r="AZ219" s="102"/>
      <c r="BA219" s="102"/>
      <c r="BB219" s="102"/>
      <c r="BC219" s="102"/>
      <c r="BD219" s="102"/>
      <c r="BE219" s="102"/>
      <c r="BF219" s="102"/>
      <c r="BG219" s="102"/>
      <c r="BH219" s="102"/>
      <c r="BI219" s="102"/>
      <c r="BJ219" s="102"/>
      <c r="BK219" s="102"/>
      <c r="BL219" s="102"/>
      <c r="BM219" s="102"/>
      <c r="BN219" s="102"/>
      <c r="BO219" s="102"/>
      <c r="BP219" s="102"/>
      <c r="BQ219" s="102"/>
      <c r="BR219" s="102"/>
      <c r="BS219" s="102"/>
      <c r="BT219" s="102"/>
      <c r="BU219" s="102"/>
      <c r="BV219" s="102"/>
      <c r="BW219" s="102"/>
      <c r="BX219" s="102"/>
      <c r="BY219" s="102"/>
      <c r="BZ219" s="102"/>
      <c r="CA219" s="102"/>
      <c r="CB219" s="102"/>
      <c r="CC219" s="102"/>
      <c r="CD219" s="102"/>
      <c r="CE219" s="102"/>
      <c r="CF219" s="102"/>
      <c r="CG219" s="102"/>
      <c r="CH219" s="102"/>
      <c r="CI219" s="102"/>
      <c r="CJ219" s="102"/>
      <c r="CK219" s="102"/>
      <c r="CL219" s="102"/>
      <c r="CM219" s="102"/>
      <c r="CN219" s="102"/>
      <c r="CO219" s="102"/>
      <c r="CP219" s="102"/>
      <c r="CQ219" s="102"/>
      <c r="CR219" s="102"/>
      <c r="CS219" s="102"/>
      <c r="CT219" s="102"/>
      <c r="CU219" s="102"/>
      <c r="CV219" s="102"/>
      <c r="CW219" s="102"/>
      <c r="CX219" s="102"/>
      <c r="CY219" s="102"/>
      <c r="CZ219" s="102"/>
      <c r="DA219" s="102"/>
      <c r="DB219" s="102"/>
      <c r="DC219" s="102"/>
      <c r="DD219" s="102"/>
      <c r="DE219" s="102"/>
      <c r="DF219" s="102"/>
      <c r="DG219" s="102"/>
      <c r="DH219" s="102"/>
      <c r="DI219" s="102"/>
      <c r="DJ219" s="102"/>
      <c r="DK219" s="102"/>
      <c r="DL219" s="102"/>
      <c r="DM219" s="102"/>
      <c r="DN219" s="102"/>
      <c r="DO219" s="102"/>
      <c r="DP219" s="102"/>
      <c r="DQ219" s="102"/>
      <c r="DR219" s="102"/>
      <c r="DS219" s="102"/>
      <c r="DT219" s="102"/>
      <c r="DU219" s="102"/>
      <c r="DV219" s="102"/>
      <c r="DW219" s="102"/>
      <c r="DX219" s="102"/>
      <c r="DY219" s="102"/>
      <c r="DZ219" s="102"/>
      <c r="EA219" s="102"/>
      <c r="EB219" s="102"/>
      <c r="EC219" s="102"/>
      <c r="ED219" s="102"/>
      <c r="EE219" s="102"/>
      <c r="EF219" s="102"/>
      <c r="EG219" s="102"/>
      <c r="EH219" s="102"/>
      <c r="EI219" s="102"/>
      <c r="EJ219" s="102"/>
      <c r="EK219" s="102"/>
      <c r="EL219" s="102"/>
      <c r="EM219" s="102"/>
      <c r="EN219" s="102"/>
      <c r="EO219" s="102"/>
      <c r="EP219" s="102"/>
      <c r="EQ219" s="102"/>
      <c r="ER219" s="102"/>
      <c r="ES219" s="102"/>
      <c r="ET219" s="102"/>
      <c r="EU219" s="102"/>
      <c r="EV219" s="102"/>
      <c r="EW219" s="102"/>
      <c r="EX219" s="102"/>
      <c r="EY219" s="102"/>
      <c r="EZ219" s="102"/>
      <c r="FA219" s="102"/>
      <c r="FB219" s="102"/>
      <c r="FC219" s="102"/>
      <c r="FD219" s="102"/>
      <c r="FE219" s="102"/>
      <c r="FF219" s="102"/>
      <c r="FG219" s="102"/>
      <c r="FH219" s="102"/>
      <c r="FI219" s="102"/>
      <c r="FJ219" s="102"/>
      <c r="FK219" s="102"/>
      <c r="FL219" s="102"/>
      <c r="FM219" s="102"/>
      <c r="FN219" s="102"/>
      <c r="FO219" s="102"/>
      <c r="FP219" s="102"/>
      <c r="FQ219" s="102"/>
      <c r="FR219" s="102"/>
      <c r="FS219" s="102"/>
      <c r="FT219" s="102"/>
      <c r="FU219" s="102"/>
      <c r="FV219" s="102"/>
      <c r="FW219" s="102"/>
      <c r="FX219" s="102"/>
      <c r="FY219" s="102"/>
      <c r="FZ219" s="102"/>
      <c r="GA219" s="102"/>
      <c r="GB219" s="102"/>
      <c r="GC219" s="102"/>
      <c r="GD219" s="102"/>
      <c r="GE219" s="102"/>
      <c r="GF219" s="102"/>
      <c r="GG219" s="102"/>
      <c r="GH219" s="102"/>
      <c r="GI219" s="102"/>
      <c r="GJ219" s="102"/>
      <c r="GK219" s="102"/>
      <c r="GL219" s="102"/>
      <c r="GM219" s="102"/>
      <c r="GN219" s="102"/>
      <c r="GO219" s="102"/>
      <c r="GP219" s="102"/>
      <c r="GQ219" s="102"/>
      <c r="GR219" s="102"/>
      <c r="GS219" s="102"/>
      <c r="GT219" s="102"/>
      <c r="GU219" s="102"/>
      <c r="GV219" s="102"/>
      <c r="GW219" s="102"/>
      <c r="GX219" s="102"/>
      <c r="GY219" s="102"/>
      <c r="GZ219" s="102"/>
      <c r="HA219" s="102"/>
      <c r="HB219" s="102"/>
      <c r="HC219" s="102"/>
      <c r="HD219" s="102"/>
      <c r="HE219" s="102"/>
      <c r="HF219" s="102"/>
      <c r="HG219" s="102"/>
      <c r="HH219" s="102"/>
      <c r="HI219" s="102"/>
      <c r="HJ219" s="102"/>
      <c r="HK219" s="102"/>
      <c r="HL219" s="102"/>
      <c r="HM219" s="102"/>
      <c r="HN219" s="102"/>
      <c r="HO219" s="102"/>
      <c r="HP219" s="102"/>
      <c r="HQ219" s="102"/>
      <c r="HR219" s="102"/>
      <c r="HS219" s="102"/>
      <c r="HT219" s="102"/>
      <c r="HU219" s="102"/>
      <c r="HV219" s="102"/>
      <c r="HW219" s="102"/>
      <c r="HX219" s="102"/>
      <c r="HY219" s="102"/>
      <c r="HZ219" s="102"/>
      <c r="IA219" s="102"/>
      <c r="IB219" s="102"/>
      <c r="IC219" s="102"/>
      <c r="ID219" s="102"/>
      <c r="IE219" s="102"/>
      <c r="IF219" s="102"/>
      <c r="IG219" s="102"/>
      <c r="IH219" s="102"/>
      <c r="II219" s="102"/>
      <c r="IJ219" s="102"/>
      <c r="IK219" s="102"/>
      <c r="IL219" s="102"/>
      <c r="IM219" s="102"/>
      <c r="IN219" s="102"/>
      <c r="IO219" s="102"/>
      <c r="IP219" s="102"/>
      <c r="IQ219" s="102"/>
      <c r="IR219" s="102"/>
      <c r="IS219" s="102"/>
      <c r="IT219" s="102"/>
      <c r="IU219" s="102"/>
      <c r="IV219" s="102"/>
      <c r="IW219" s="102"/>
      <c r="IX219" s="102"/>
      <c r="IY219" s="102"/>
      <c r="IZ219" s="102"/>
      <c r="JA219" s="102"/>
      <c r="JB219" s="102"/>
      <c r="JC219" s="102"/>
      <c r="JD219" s="102"/>
      <c r="JE219" s="102"/>
      <c r="JF219" s="102"/>
      <c r="JG219" s="102"/>
      <c r="JH219" s="102"/>
      <c r="JI219" s="102"/>
      <c r="JJ219" s="102"/>
      <c r="JK219" s="102"/>
      <c r="JL219" s="102"/>
      <c r="JM219" s="102"/>
      <c r="JN219" s="102"/>
      <c r="JO219" s="102"/>
      <c r="JP219" s="102"/>
      <c r="JQ219" s="102"/>
      <c r="JR219" s="102"/>
      <c r="JS219" s="102"/>
      <c r="JT219" s="102"/>
      <c r="JU219" s="102"/>
      <c r="JV219" s="102"/>
      <c r="JW219" s="102"/>
      <c r="JX219" s="102"/>
      <c r="JY219" s="102"/>
      <c r="JZ219" s="102"/>
      <c r="KA219" s="102"/>
      <c r="KB219" s="102"/>
      <c r="KC219" s="102"/>
      <c r="KD219" s="102"/>
      <c r="KE219" s="102"/>
      <c r="KF219" s="102"/>
      <c r="KG219" s="102"/>
      <c r="KH219" s="102"/>
      <c r="KI219" s="102"/>
      <c r="KJ219" s="102"/>
      <c r="KK219" s="102"/>
      <c r="KL219" s="102"/>
      <c r="KM219" s="102"/>
      <c r="KN219" s="102"/>
      <c r="KO219" s="102"/>
      <c r="KP219" s="102"/>
      <c r="KQ219" s="102"/>
      <c r="KR219" s="102"/>
      <c r="KS219" s="102"/>
      <c r="KT219" s="102"/>
      <c r="KU219" s="102"/>
      <c r="KV219" s="102"/>
      <c r="KW219" s="102"/>
      <c r="KX219" s="102"/>
      <c r="KY219" s="102"/>
      <c r="KZ219" s="102"/>
      <c r="LA219" s="102"/>
      <c r="LB219" s="102"/>
      <c r="LC219" s="102"/>
      <c r="LD219" s="102"/>
      <c r="LE219" s="102"/>
      <c r="LF219" s="102"/>
      <c r="LG219" s="102"/>
      <c r="LH219" s="102"/>
      <c r="LI219" s="102"/>
      <c r="LJ219" s="102"/>
      <c r="LK219" s="102"/>
      <c r="LL219" s="102"/>
      <c r="LM219" s="102"/>
      <c r="LN219" s="102"/>
      <c r="LO219" s="102"/>
      <c r="LP219" s="102"/>
      <c r="LQ219" s="102"/>
      <c r="LR219" s="102"/>
      <c r="LS219" s="102"/>
      <c r="LT219" s="102"/>
      <c r="LU219" s="102"/>
      <c r="LV219" s="102"/>
      <c r="LW219" s="102"/>
      <c r="LX219" s="102"/>
      <c r="LY219" s="102"/>
      <c r="LZ219" s="102"/>
      <c r="MA219" s="102"/>
      <c r="MB219" s="102"/>
      <c r="MC219" s="102"/>
      <c r="MD219" s="102"/>
      <c r="ME219" s="102"/>
      <c r="MF219" s="102"/>
      <c r="MG219" s="102"/>
      <c r="MH219" s="102"/>
      <c r="MI219" s="102"/>
      <c r="MJ219" s="102"/>
      <c r="MK219" s="102"/>
      <c r="ML219" s="102"/>
      <c r="MM219" s="102"/>
      <c r="MN219" s="102"/>
      <c r="MO219" s="102"/>
      <c r="MP219" s="102"/>
      <c r="MQ219" s="102"/>
      <c r="MR219" s="102"/>
      <c r="MS219" s="102"/>
      <c r="MT219" s="102"/>
      <c r="MU219" s="102"/>
      <c r="MV219" s="102"/>
      <c r="MW219" s="102"/>
      <c r="MX219" s="102"/>
      <c r="MY219" s="102"/>
      <c r="MZ219" s="102"/>
      <c r="NA219" s="102"/>
      <c r="NB219" s="102"/>
      <c r="NC219" s="102"/>
      <c r="ND219" s="102"/>
      <c r="NE219" s="102"/>
      <c r="NF219" s="102"/>
      <c r="NG219" s="102"/>
      <c r="NH219" s="102"/>
      <c r="NI219" s="102"/>
      <c r="NJ219" s="102"/>
      <c r="NK219" s="102"/>
      <c r="NL219" s="102"/>
      <c r="NM219" s="102"/>
      <c r="NN219" s="102"/>
      <c r="NO219" s="102"/>
      <c r="NP219" s="102"/>
      <c r="NQ219" s="102"/>
      <c r="NR219" s="102"/>
      <c r="NS219" s="102"/>
      <c r="NT219" s="102"/>
      <c r="NU219" s="102"/>
      <c r="NV219" s="102"/>
      <c r="NW219" s="102"/>
      <c r="NX219" s="102"/>
      <c r="NY219" s="102"/>
      <c r="NZ219" s="102"/>
      <c r="OA219" s="102"/>
      <c r="OB219" s="102"/>
      <c r="OC219" s="102"/>
      <c r="OD219" s="102"/>
      <c r="OE219" s="102"/>
      <c r="OF219" s="102"/>
      <c r="OG219" s="102"/>
      <c r="OH219" s="102"/>
      <c r="OI219" s="102"/>
      <c r="OJ219" s="102"/>
      <c r="OK219" s="102"/>
      <c r="OL219" s="102"/>
      <c r="OM219" s="102"/>
      <c r="ON219" s="102"/>
      <c r="OO219" s="102"/>
      <c r="OP219" s="102"/>
      <c r="OQ219" s="102"/>
      <c r="OR219" s="102"/>
      <c r="OS219" s="102"/>
      <c r="OT219" s="102"/>
      <c r="OU219" s="102"/>
      <c r="OV219" s="102"/>
      <c r="OW219" s="102"/>
      <c r="OX219" s="102"/>
      <c r="OY219" s="102"/>
      <c r="OZ219" s="102"/>
      <c r="PA219" s="102"/>
      <c r="PB219" s="102"/>
      <c r="PC219" s="102"/>
      <c r="PD219" s="102"/>
      <c r="PE219" s="102"/>
      <c r="PF219" s="102"/>
      <c r="PG219" s="102"/>
      <c r="PH219" s="102"/>
      <c r="PI219" s="102"/>
      <c r="PJ219" s="102"/>
      <c r="PK219" s="102"/>
      <c r="PL219" s="102"/>
      <c r="PM219" s="102"/>
      <c r="PN219" s="102"/>
      <c r="PO219" s="102"/>
      <c r="PP219" s="102"/>
      <c r="PQ219" s="102"/>
      <c r="PR219" s="102"/>
      <c r="PS219" s="102"/>
      <c r="PT219" s="102"/>
      <c r="PU219" s="102"/>
      <c r="PV219" s="102"/>
      <c r="PW219" s="102"/>
      <c r="PX219" s="102"/>
      <c r="PY219" s="102"/>
      <c r="PZ219" s="102"/>
      <c r="QA219" s="102"/>
      <c r="QB219" s="102"/>
      <c r="QC219" s="102"/>
      <c r="QD219" s="102"/>
      <c r="QE219" s="102"/>
      <c r="QF219" s="102"/>
      <c r="QG219" s="102"/>
      <c r="QH219" s="102"/>
      <c r="QI219" s="102"/>
      <c r="QJ219" s="102"/>
      <c r="QK219" s="102"/>
      <c r="QL219" s="102"/>
      <c r="QM219" s="102"/>
      <c r="QN219" s="102"/>
      <c r="QO219" s="102"/>
      <c r="QP219" s="102"/>
      <c r="QQ219" s="102"/>
      <c r="QR219" s="102"/>
      <c r="QS219" s="102"/>
      <c r="QT219" s="102"/>
      <c r="QU219" s="102"/>
      <c r="QV219" s="102"/>
      <c r="QW219" s="102"/>
      <c r="QX219" s="102"/>
      <c r="QY219" s="102"/>
      <c r="QZ219" s="102"/>
      <c r="RA219" s="102"/>
      <c r="RB219" s="102"/>
      <c r="RC219" s="102"/>
      <c r="RD219" s="102"/>
      <c r="RE219" s="102"/>
      <c r="RF219" s="102"/>
      <c r="RG219" s="102"/>
      <c r="RH219" s="102"/>
      <c r="RI219" s="102"/>
      <c r="RJ219" s="102"/>
      <c r="RK219" s="102"/>
      <c r="RL219" s="102"/>
      <c r="RM219" s="102"/>
      <c r="RN219" s="102"/>
      <c r="RO219" s="102"/>
      <c r="RP219" s="102"/>
      <c r="RQ219" s="102"/>
      <c r="RR219" s="102"/>
      <c r="RS219" s="102"/>
      <c r="RT219" s="102"/>
      <c r="RU219" s="102"/>
      <c r="RV219" s="102"/>
      <c r="RW219" s="102"/>
      <c r="RX219" s="102"/>
      <c r="RY219" s="102"/>
      <c r="RZ219" s="102"/>
      <c r="SA219" s="102"/>
      <c r="SB219" s="102"/>
      <c r="SC219" s="102"/>
      <c r="SD219" s="102"/>
      <c r="SE219" s="102"/>
      <c r="SF219" s="102"/>
      <c r="SG219" s="102"/>
      <c r="SH219" s="102"/>
      <c r="SI219" s="102"/>
      <c r="SJ219" s="102"/>
      <c r="SK219" s="102"/>
      <c r="SL219" s="102"/>
      <c r="SM219" s="102"/>
      <c r="SN219" s="102"/>
      <c r="SO219" s="102"/>
      <c r="SP219" s="102"/>
      <c r="SQ219" s="102"/>
      <c r="SR219" s="102"/>
      <c r="SS219" s="102"/>
      <c r="ST219" s="102"/>
      <c r="SU219" s="102"/>
      <c r="SV219" s="102"/>
      <c r="SW219" s="102"/>
      <c r="SX219" s="102"/>
      <c r="SY219" s="102"/>
      <c r="SZ219" s="102"/>
      <c r="TA219" s="102"/>
      <c r="TB219" s="102"/>
      <c r="TC219" s="102"/>
      <c r="TD219" s="102"/>
      <c r="TE219" s="102"/>
      <c r="TF219" s="102"/>
      <c r="TG219" s="102"/>
      <c r="TH219" s="102"/>
      <c r="TI219" s="102"/>
      <c r="TJ219" s="102"/>
      <c r="TK219" s="102"/>
      <c r="TL219" s="102"/>
      <c r="TM219" s="102"/>
      <c r="TN219" s="102"/>
      <c r="TO219" s="102"/>
      <c r="TP219" s="102"/>
      <c r="TQ219" s="102"/>
      <c r="TR219" s="102"/>
      <c r="TS219" s="102"/>
      <c r="TT219" s="102"/>
      <c r="TU219" s="102"/>
      <c r="TV219" s="102"/>
      <c r="TW219" s="102"/>
      <c r="TX219" s="102"/>
      <c r="TY219" s="102"/>
      <c r="TZ219" s="102"/>
      <c r="UA219" s="102"/>
      <c r="UB219" s="102"/>
      <c r="UC219" s="102"/>
      <c r="UD219" s="102"/>
      <c r="UE219" s="102"/>
      <c r="UF219" s="102"/>
      <c r="UG219" s="102"/>
      <c r="UH219" s="102"/>
      <c r="UI219" s="102"/>
      <c r="UJ219" s="102"/>
      <c r="UK219" s="102"/>
      <c r="UL219" s="102"/>
      <c r="UM219" s="102"/>
      <c r="UN219" s="102"/>
      <c r="UO219" s="102"/>
      <c r="UP219" s="102"/>
      <c r="UQ219" s="102"/>
      <c r="UR219" s="102"/>
      <c r="US219" s="102"/>
      <c r="UT219" s="102"/>
      <c r="UU219" s="102"/>
      <c r="UV219" s="102"/>
      <c r="UW219" s="102"/>
      <c r="UX219" s="102"/>
      <c r="UY219" s="102"/>
      <c r="UZ219" s="102"/>
      <c r="VA219" s="102"/>
      <c r="VB219" s="102"/>
      <c r="VC219" s="102"/>
      <c r="VD219" s="102"/>
      <c r="VE219" s="102"/>
      <c r="VF219" s="102"/>
      <c r="VG219" s="102"/>
      <c r="VH219" s="102"/>
      <c r="VI219" s="102"/>
      <c r="VJ219" s="102"/>
      <c r="VK219" s="102"/>
      <c r="VL219" s="102"/>
      <c r="VM219" s="102"/>
      <c r="VN219" s="102"/>
      <c r="VO219" s="102"/>
      <c r="VP219" s="102"/>
      <c r="VQ219" s="102"/>
      <c r="VR219" s="102"/>
      <c r="VS219" s="102"/>
      <c r="VT219" s="102"/>
      <c r="VU219" s="102"/>
      <c r="VV219" s="102"/>
      <c r="VW219" s="102"/>
      <c r="VX219" s="102"/>
      <c r="VY219" s="102"/>
      <c r="VZ219" s="102"/>
      <c r="WA219" s="102"/>
      <c r="WB219" s="102"/>
      <c r="WC219" s="102"/>
      <c r="WD219" s="102"/>
      <c r="WE219" s="102"/>
      <c r="WF219" s="102"/>
      <c r="WG219" s="102"/>
      <c r="WH219" s="102"/>
      <c r="WI219" s="102"/>
      <c r="WJ219" s="102"/>
      <c r="WK219" s="102"/>
      <c r="WL219" s="102"/>
      <c r="WM219" s="102"/>
      <c r="WN219" s="102"/>
      <c r="WO219" s="102"/>
      <c r="WP219" s="102"/>
      <c r="WQ219" s="102"/>
      <c r="WR219" s="102"/>
      <c r="WS219" s="102"/>
      <c r="WT219" s="102"/>
      <c r="WU219" s="102"/>
      <c r="WV219" s="102"/>
      <c r="WW219" s="102"/>
      <c r="WX219" s="102"/>
      <c r="WY219" s="102"/>
      <c r="WZ219" s="102"/>
      <c r="XA219" s="102"/>
      <c r="XB219" s="102"/>
      <c r="XC219" s="102"/>
      <c r="XD219" s="102"/>
      <c r="XE219" s="102"/>
      <c r="XF219" s="102"/>
      <c r="XG219" s="102"/>
      <c r="XH219" s="102"/>
      <c r="XI219" s="102"/>
      <c r="XJ219" s="102"/>
      <c r="XK219" s="102"/>
      <c r="XL219" s="102"/>
      <c r="XM219" s="102"/>
      <c r="XN219" s="102"/>
      <c r="XO219" s="102"/>
      <c r="XP219" s="102"/>
      <c r="XQ219" s="102"/>
      <c r="XR219" s="102"/>
      <c r="XS219" s="102"/>
      <c r="XT219" s="102"/>
      <c r="XU219" s="102"/>
      <c r="XV219" s="102"/>
      <c r="XW219" s="102"/>
      <c r="XX219" s="102"/>
      <c r="XY219" s="102"/>
      <c r="XZ219" s="102"/>
      <c r="YA219" s="102"/>
      <c r="YB219" s="102"/>
      <c r="YC219" s="102"/>
      <c r="YD219" s="102"/>
      <c r="YE219" s="102"/>
      <c r="YF219" s="102"/>
      <c r="YG219" s="102"/>
      <c r="YH219" s="102"/>
      <c r="YI219" s="102"/>
      <c r="YJ219" s="102"/>
      <c r="YK219" s="102"/>
      <c r="YL219" s="102"/>
      <c r="YM219" s="102"/>
      <c r="YN219" s="102"/>
      <c r="YO219" s="102"/>
      <c r="YP219" s="102"/>
      <c r="YQ219" s="102"/>
      <c r="YR219" s="102"/>
      <c r="YS219" s="102"/>
      <c r="YT219" s="102"/>
      <c r="YU219" s="102"/>
      <c r="YV219" s="102"/>
      <c r="YW219" s="102"/>
      <c r="YX219" s="102"/>
      <c r="YY219" s="102"/>
      <c r="YZ219" s="102"/>
      <c r="ZA219" s="102"/>
      <c r="ZB219" s="102"/>
      <c r="ZC219" s="102"/>
      <c r="ZD219" s="102"/>
      <c r="ZE219" s="102"/>
      <c r="ZF219" s="102"/>
      <c r="ZG219" s="102"/>
      <c r="ZH219" s="102"/>
      <c r="ZI219" s="102"/>
      <c r="ZJ219" s="102"/>
      <c r="ZK219" s="102"/>
      <c r="ZL219" s="102"/>
      <c r="ZM219" s="102"/>
      <c r="ZN219" s="102"/>
      <c r="ZO219" s="102"/>
      <c r="ZP219" s="102"/>
      <c r="ZQ219" s="102"/>
      <c r="ZR219" s="102"/>
      <c r="ZS219" s="102"/>
      <c r="ZT219" s="102"/>
      <c r="ZU219" s="102"/>
      <c r="ZV219" s="102"/>
      <c r="ZW219" s="102"/>
      <c r="ZX219" s="102"/>
      <c r="ZY219" s="102"/>
      <c r="ZZ219" s="102"/>
      <c r="AAA219" s="102"/>
      <c r="AAB219" s="102"/>
      <c r="AAC219" s="102"/>
      <c r="AAD219" s="102"/>
      <c r="AAE219" s="102"/>
      <c r="AAF219" s="102"/>
      <c r="AAG219" s="102"/>
      <c r="AAH219" s="102"/>
      <c r="AAI219" s="102"/>
      <c r="AAJ219" s="102"/>
      <c r="AAK219" s="102"/>
      <c r="AAL219" s="102"/>
      <c r="AAM219" s="102"/>
      <c r="AAN219" s="102"/>
      <c r="AAO219" s="102"/>
      <c r="AAP219" s="102"/>
      <c r="AAQ219" s="102"/>
      <c r="AAR219" s="102"/>
      <c r="AAS219" s="102"/>
      <c r="AAT219" s="102"/>
      <c r="AAU219" s="102"/>
      <c r="AAV219" s="102"/>
      <c r="AAW219" s="102"/>
      <c r="AAX219" s="102"/>
      <c r="AAY219" s="102"/>
      <c r="AAZ219" s="102"/>
      <c r="ABA219" s="102"/>
      <c r="ABB219" s="102"/>
      <c r="ABC219" s="102"/>
      <c r="ABD219" s="102"/>
      <c r="ABE219" s="102"/>
      <c r="ABF219" s="102"/>
      <c r="ABG219" s="102"/>
      <c r="ABH219" s="102"/>
      <c r="ABI219" s="102"/>
      <c r="ABJ219" s="102"/>
      <c r="ABK219" s="102"/>
      <c r="ABL219" s="102"/>
      <c r="ABM219" s="102"/>
      <c r="ABN219" s="102"/>
      <c r="ABO219" s="102"/>
      <c r="ABP219" s="102"/>
      <c r="ABQ219" s="102"/>
      <c r="ABR219" s="102"/>
      <c r="ABS219" s="102"/>
      <c r="ABT219" s="102"/>
      <c r="ABU219" s="102"/>
      <c r="ABV219" s="102"/>
      <c r="ABW219" s="102"/>
      <c r="ABX219" s="102"/>
      <c r="ABY219" s="102"/>
      <c r="ABZ219" s="102"/>
      <c r="ACA219" s="102"/>
      <c r="ACB219" s="102"/>
      <c r="ACC219" s="102"/>
      <c r="ACD219" s="102"/>
      <c r="ACE219" s="102"/>
      <c r="ACF219" s="102"/>
      <c r="ACG219" s="102"/>
      <c r="ACH219" s="102"/>
      <c r="ACI219" s="102"/>
      <c r="ACJ219" s="102"/>
      <c r="ACK219" s="102"/>
      <c r="ACL219" s="102"/>
      <c r="ACM219" s="102"/>
      <c r="ACN219" s="102"/>
      <c r="ACO219" s="102"/>
      <c r="ACP219" s="102"/>
      <c r="ACQ219" s="102"/>
      <c r="ACR219" s="102"/>
      <c r="ACS219" s="102"/>
      <c r="ACT219" s="102"/>
      <c r="ACU219" s="102"/>
      <c r="ACV219" s="102"/>
      <c r="ACW219" s="102"/>
      <c r="ACX219" s="102"/>
      <c r="ACY219" s="102"/>
      <c r="ACZ219" s="102"/>
      <c r="ADA219" s="102"/>
      <c r="ADB219" s="102"/>
      <c r="ADC219" s="102"/>
      <c r="ADD219" s="102"/>
      <c r="ADE219" s="102"/>
      <c r="ADF219" s="102"/>
      <c r="ADG219" s="102"/>
      <c r="ADH219" s="102"/>
      <c r="ADI219" s="102"/>
      <c r="ADJ219" s="102"/>
      <c r="ADK219" s="102"/>
      <c r="ADL219" s="102"/>
      <c r="ADM219" s="102"/>
      <c r="ADN219" s="102"/>
      <c r="ADO219" s="102"/>
      <c r="ADP219" s="102"/>
      <c r="ADQ219" s="102"/>
      <c r="ADR219" s="102"/>
      <c r="ADS219" s="102"/>
      <c r="ADT219" s="102"/>
      <c r="ADU219" s="102"/>
      <c r="ADV219" s="102"/>
      <c r="ADW219" s="102"/>
      <c r="ADX219" s="102"/>
      <c r="ADY219" s="102"/>
      <c r="ADZ219" s="102"/>
      <c r="AEA219" s="102"/>
      <c r="AEB219" s="102"/>
      <c r="AEC219" s="102"/>
      <c r="AED219" s="102"/>
      <c r="AEE219" s="102"/>
      <c r="AEF219" s="102"/>
      <c r="AEG219" s="102"/>
      <c r="AEH219" s="102"/>
      <c r="AEI219" s="102"/>
      <c r="AEJ219" s="102"/>
      <c r="AEK219" s="102"/>
      <c r="AEL219" s="102"/>
      <c r="AEM219" s="102"/>
      <c r="AEN219" s="102"/>
      <c r="AEO219" s="102"/>
      <c r="AEP219" s="102"/>
      <c r="AEQ219" s="102"/>
      <c r="AER219" s="102"/>
      <c r="AES219" s="102"/>
      <c r="AET219" s="102"/>
      <c r="AEU219" s="102"/>
      <c r="AEV219" s="102"/>
      <c r="AEW219" s="102"/>
      <c r="AEX219" s="102"/>
      <c r="AEY219" s="102"/>
      <c r="AEZ219" s="102"/>
      <c r="AFA219" s="102"/>
      <c r="AFB219" s="102"/>
      <c r="AFC219" s="102"/>
      <c r="AFD219" s="102"/>
      <c r="AFE219" s="102"/>
      <c r="AFF219" s="102"/>
      <c r="AFG219" s="102"/>
      <c r="AFH219" s="102"/>
      <c r="AFI219" s="102"/>
      <c r="AFJ219" s="102"/>
      <c r="AFK219" s="102"/>
      <c r="AFL219" s="102"/>
      <c r="AFM219" s="102"/>
      <c r="AFN219" s="102"/>
      <c r="AFO219" s="102"/>
      <c r="AFP219" s="102"/>
      <c r="AFQ219" s="102"/>
      <c r="AFR219" s="102"/>
      <c r="AFS219" s="102"/>
      <c r="AFT219" s="102"/>
      <c r="AFU219" s="102"/>
      <c r="AFV219" s="102"/>
      <c r="AFW219" s="102"/>
      <c r="AFX219" s="102"/>
      <c r="AFY219" s="102"/>
      <c r="AFZ219" s="102"/>
      <c r="AGA219" s="102"/>
      <c r="AGB219" s="102"/>
      <c r="AGC219" s="102"/>
      <c r="AGD219" s="102"/>
      <c r="AGE219" s="102"/>
      <c r="AGF219" s="102"/>
      <c r="AGG219" s="102"/>
      <c r="AGH219" s="102"/>
      <c r="AGI219" s="102"/>
      <c r="AGJ219" s="102"/>
      <c r="AGK219" s="102"/>
      <c r="AGL219" s="102"/>
      <c r="AGM219" s="102"/>
      <c r="AGN219" s="102"/>
      <c r="AGO219" s="102"/>
      <c r="AGP219" s="102"/>
      <c r="AGQ219" s="102"/>
      <c r="AGR219" s="102"/>
      <c r="AGS219" s="102"/>
      <c r="AGT219" s="102"/>
      <c r="AGU219" s="102"/>
      <c r="AGV219" s="102"/>
      <c r="AGW219" s="102"/>
      <c r="AGX219" s="102"/>
      <c r="AGY219" s="102"/>
      <c r="AGZ219" s="102"/>
      <c r="AHA219" s="102"/>
      <c r="AHB219" s="102"/>
      <c r="AHC219" s="102"/>
      <c r="AHD219" s="102"/>
      <c r="AHE219" s="102"/>
      <c r="AHF219" s="102"/>
      <c r="AHG219" s="102"/>
      <c r="AHH219" s="102"/>
      <c r="AHI219" s="102"/>
      <c r="AHJ219" s="102"/>
      <c r="AHK219" s="102"/>
      <c r="AHL219" s="102"/>
      <c r="AHM219" s="102"/>
      <c r="AHN219" s="102"/>
      <c r="AHO219" s="102"/>
      <c r="AHP219" s="102"/>
      <c r="AHQ219" s="102"/>
      <c r="AHR219" s="102"/>
      <c r="AHS219" s="102"/>
      <c r="AHT219" s="102"/>
      <c r="AHU219" s="102"/>
      <c r="AHV219" s="102"/>
      <c r="AHW219" s="102"/>
      <c r="AHX219" s="102"/>
      <c r="AHY219" s="102"/>
      <c r="AHZ219" s="102"/>
      <c r="AIA219" s="102"/>
      <c r="AIB219" s="102"/>
      <c r="AIC219" s="102"/>
      <c r="AID219" s="102"/>
      <c r="AIE219" s="102"/>
      <c r="AIF219" s="102"/>
      <c r="AIG219" s="102"/>
      <c r="AIH219" s="102"/>
      <c r="AII219" s="102"/>
      <c r="AIJ219" s="102"/>
      <c r="AIK219" s="102"/>
      <c r="AIL219" s="102"/>
      <c r="AIM219" s="102"/>
      <c r="AIN219" s="102"/>
      <c r="AIO219" s="102"/>
      <c r="AIP219" s="102"/>
      <c r="AIQ219" s="102"/>
      <c r="AIR219" s="102"/>
      <c r="AIS219" s="102"/>
      <c r="AIT219" s="102"/>
      <c r="AIU219" s="102"/>
      <c r="AIV219" s="102"/>
      <c r="AIW219" s="102"/>
      <c r="AIX219" s="102"/>
      <c r="AIY219" s="102"/>
      <c r="AIZ219" s="102"/>
      <c r="AJA219" s="102"/>
      <c r="AJB219" s="102"/>
      <c r="AJC219" s="102"/>
      <c r="AJD219" s="102"/>
      <c r="AJE219" s="102"/>
      <c r="AJF219" s="102"/>
      <c r="AJG219" s="102"/>
      <c r="AJH219" s="102"/>
      <c r="AJI219" s="102"/>
      <c r="AJJ219" s="102"/>
      <c r="AJK219" s="102"/>
      <c r="AJL219" s="102"/>
      <c r="AJM219" s="102"/>
      <c r="AJN219" s="102"/>
      <c r="AJO219" s="102"/>
      <c r="AJP219" s="102"/>
      <c r="AJQ219" s="102"/>
      <c r="AJR219" s="102"/>
      <c r="AJS219" s="102"/>
      <c r="AJT219" s="102"/>
      <c r="AJU219" s="102"/>
      <c r="AJV219" s="102"/>
      <c r="AJW219" s="102"/>
      <c r="AJX219" s="102"/>
      <c r="AJY219" s="102"/>
      <c r="AJZ219" s="102"/>
      <c r="AKA219" s="102"/>
      <c r="AKB219" s="102"/>
      <c r="AKC219" s="102"/>
      <c r="AKD219" s="102"/>
      <c r="AKE219" s="102"/>
      <c r="AKF219" s="102"/>
      <c r="AKG219" s="102"/>
      <c r="AKH219" s="102"/>
      <c r="AKI219" s="102"/>
      <c r="AKJ219" s="102"/>
      <c r="AKK219" s="102"/>
      <c r="AKL219" s="102"/>
      <c r="AKM219" s="102"/>
      <c r="AKN219" s="102"/>
      <c r="AKO219" s="102"/>
      <c r="AKP219" s="102"/>
      <c r="AKQ219" s="102"/>
      <c r="AKR219" s="102"/>
      <c r="AKS219" s="102"/>
      <c r="AKT219" s="102"/>
      <c r="AKU219" s="102"/>
      <c r="AKV219" s="102"/>
      <c r="AKW219" s="102"/>
      <c r="AKX219" s="102"/>
      <c r="AKY219" s="102"/>
      <c r="AKZ219" s="102"/>
      <c r="ALA219" s="102"/>
      <c r="ALB219" s="102"/>
      <c r="ALC219" s="102"/>
      <c r="ALD219" s="102"/>
      <c r="ALE219" s="102"/>
      <c r="ALF219" s="102"/>
      <c r="ALG219" s="102"/>
      <c r="ALH219" s="102"/>
      <c r="ALI219" s="102"/>
      <c r="ALJ219" s="102"/>
      <c r="ALK219" s="102"/>
      <c r="ALL219" s="102"/>
      <c r="ALM219" s="102"/>
      <c r="ALN219" s="102"/>
      <c r="ALO219" s="102"/>
      <c r="ALP219" s="102"/>
      <c r="ALQ219" s="102"/>
      <c r="ALR219" s="102"/>
      <c r="ALS219" s="102"/>
      <c r="ALT219" s="102"/>
      <c r="ALU219" s="102"/>
      <c r="ALV219" s="102"/>
      <c r="ALW219" s="102"/>
      <c r="ALX219" s="102"/>
      <c r="ALY219" s="102"/>
      <c r="ALZ219" s="102"/>
      <c r="AMA219" s="102"/>
      <c r="AMB219" s="102"/>
      <c r="AMC219" s="102"/>
      <c r="AMD219" s="102"/>
      <c r="AME219" s="102"/>
      <c r="AMF219" s="102"/>
      <c r="AMG219" s="102"/>
      <c r="AMH219" s="102"/>
      <c r="AMI219" s="102"/>
      <c r="AMJ219" s="102"/>
      <c r="AMK219" s="102"/>
      <c r="AML219" s="102"/>
      <c r="AMM219" s="102"/>
      <c r="AMN219" s="102"/>
      <c r="AMO219" s="102"/>
      <c r="AMP219" s="102"/>
      <c r="AMQ219" s="102"/>
      <c r="AMR219" s="102"/>
      <c r="AMS219" s="102"/>
      <c r="AMT219" s="102"/>
      <c r="AMU219" s="102"/>
      <c r="AMV219" s="102"/>
      <c r="AMW219" s="102"/>
      <c r="AMX219" s="102"/>
      <c r="AMY219" s="102"/>
      <c r="AMZ219" s="102"/>
      <c r="ANA219" s="102"/>
      <c r="ANB219" s="102"/>
      <c r="ANC219" s="102"/>
      <c r="AND219" s="102"/>
      <c r="ANE219" s="102"/>
      <c r="ANF219" s="102"/>
      <c r="ANG219" s="102"/>
      <c r="ANH219" s="102"/>
      <c r="ANI219" s="102"/>
      <c r="ANJ219" s="102"/>
      <c r="ANK219" s="102"/>
      <c r="ANL219" s="102"/>
      <c r="ANM219" s="102"/>
      <c r="ANN219" s="102"/>
      <c r="ANO219" s="102"/>
      <c r="ANP219" s="102"/>
      <c r="ANQ219" s="102"/>
      <c r="ANR219" s="102"/>
      <c r="ANS219" s="102"/>
      <c r="ANT219" s="102"/>
      <c r="ANU219" s="102"/>
      <c r="ANV219" s="102"/>
      <c r="ANW219" s="102"/>
      <c r="ANX219" s="102"/>
      <c r="ANY219" s="102"/>
      <c r="ANZ219" s="102"/>
      <c r="AOA219" s="102"/>
      <c r="AOB219" s="102"/>
      <c r="AOC219" s="102"/>
      <c r="AOD219" s="102"/>
      <c r="AOE219" s="102"/>
      <c r="AOF219" s="102"/>
      <c r="AOG219" s="102"/>
      <c r="AOH219" s="102"/>
      <c r="AOI219" s="102"/>
      <c r="AOJ219" s="102"/>
      <c r="AOK219" s="102"/>
      <c r="AOL219" s="102"/>
      <c r="AOM219" s="102"/>
      <c r="AON219" s="102"/>
      <c r="AOO219" s="102"/>
      <c r="AOP219" s="102"/>
      <c r="AOQ219" s="102"/>
      <c r="AOR219" s="102"/>
      <c r="AOS219" s="102"/>
      <c r="AOT219" s="102"/>
      <c r="AOU219" s="102"/>
      <c r="AOV219" s="102"/>
      <c r="AOW219" s="102"/>
      <c r="AOX219" s="102"/>
      <c r="AOY219" s="102"/>
      <c r="AOZ219" s="102"/>
      <c r="APA219" s="102"/>
      <c r="APB219" s="102"/>
      <c r="APC219" s="102"/>
      <c r="APD219" s="102"/>
      <c r="APE219" s="102"/>
      <c r="APF219" s="102"/>
      <c r="APG219" s="102"/>
      <c r="APH219" s="102"/>
      <c r="API219" s="102"/>
      <c r="APJ219" s="102"/>
      <c r="APK219" s="102"/>
      <c r="APL219" s="102"/>
      <c r="APM219" s="102"/>
      <c r="APN219" s="102"/>
      <c r="APO219" s="102"/>
      <c r="APP219" s="102"/>
      <c r="APQ219" s="102"/>
      <c r="APR219" s="102"/>
      <c r="APS219" s="102"/>
      <c r="APT219" s="102"/>
      <c r="APU219" s="102"/>
      <c r="APV219" s="102"/>
      <c r="APW219" s="102"/>
      <c r="APX219" s="102"/>
      <c r="APY219" s="102"/>
      <c r="APZ219" s="102"/>
      <c r="AQA219" s="102"/>
      <c r="AQB219" s="102"/>
      <c r="AQC219" s="102"/>
      <c r="AQD219" s="102"/>
      <c r="AQE219" s="102"/>
      <c r="AQF219" s="102"/>
      <c r="AQG219" s="102"/>
      <c r="AQH219" s="102"/>
      <c r="AQI219" s="102"/>
      <c r="AQJ219" s="102"/>
      <c r="AQK219" s="102"/>
      <c r="AQL219" s="102"/>
      <c r="AQM219" s="102"/>
      <c r="AQN219" s="102"/>
      <c r="AQO219" s="102"/>
      <c r="AQP219" s="102"/>
      <c r="AQQ219" s="102"/>
      <c r="AQR219" s="102"/>
      <c r="AQS219" s="102"/>
      <c r="AQT219" s="102"/>
      <c r="AQU219" s="102"/>
      <c r="AQV219" s="102"/>
      <c r="AQW219" s="102"/>
      <c r="AQX219" s="102"/>
      <c r="AQY219" s="102"/>
      <c r="AQZ219" s="102"/>
      <c r="ARA219" s="102"/>
      <c r="ARB219" s="102"/>
      <c r="ARC219" s="102"/>
      <c r="ARD219" s="102"/>
      <c r="ARE219" s="102"/>
      <c r="ARF219" s="102"/>
      <c r="ARG219" s="102"/>
      <c r="ARH219" s="102"/>
      <c r="ARI219" s="102"/>
      <c r="ARJ219" s="102"/>
      <c r="ARK219" s="102"/>
      <c r="ARL219" s="102"/>
      <c r="ARM219" s="102"/>
      <c r="ARN219" s="102"/>
      <c r="ARO219" s="102"/>
      <c r="ARP219" s="102"/>
      <c r="ARQ219" s="102"/>
      <c r="ARR219" s="102"/>
      <c r="ARS219" s="102"/>
      <c r="ART219" s="102"/>
      <c r="ARU219" s="102"/>
      <c r="ARV219" s="102"/>
      <c r="ARW219" s="102"/>
      <c r="ARX219" s="102"/>
      <c r="ARY219" s="102"/>
      <c r="ARZ219" s="102"/>
      <c r="ASA219" s="102"/>
      <c r="ASB219" s="102"/>
      <c r="ASC219" s="102"/>
      <c r="ASD219" s="102"/>
      <c r="ASE219" s="102"/>
      <c r="ASF219" s="102"/>
      <c r="ASG219" s="102"/>
      <c r="ASH219" s="102"/>
      <c r="ASI219" s="102"/>
      <c r="ASJ219" s="102"/>
      <c r="ASK219" s="102"/>
      <c r="ASL219" s="102"/>
      <c r="ASM219" s="102"/>
      <c r="ASN219" s="102"/>
      <c r="ASO219" s="102"/>
      <c r="ASP219" s="102"/>
      <c r="ASQ219" s="102"/>
      <c r="ASR219" s="102"/>
      <c r="ASS219" s="102"/>
      <c r="AST219" s="102"/>
      <c r="ASU219" s="102"/>
      <c r="ASV219" s="102"/>
      <c r="ASW219" s="102"/>
      <c r="ASX219" s="102"/>
      <c r="ASY219" s="102"/>
      <c r="ASZ219" s="102"/>
      <c r="ATA219" s="102"/>
      <c r="ATB219" s="102"/>
      <c r="ATC219" s="102"/>
      <c r="ATD219" s="102"/>
      <c r="ATE219" s="102"/>
      <c r="ATF219" s="102"/>
      <c r="ATG219" s="102"/>
      <c r="ATH219" s="102"/>
      <c r="ATI219" s="102"/>
      <c r="ATJ219" s="102"/>
      <c r="ATK219" s="102"/>
      <c r="ATL219" s="102"/>
      <c r="ATM219" s="102"/>
      <c r="ATN219" s="102"/>
      <c r="ATO219" s="102"/>
      <c r="ATP219" s="102"/>
      <c r="ATQ219" s="102"/>
      <c r="ATR219" s="102"/>
      <c r="ATS219" s="102"/>
      <c r="ATT219" s="102"/>
      <c r="ATU219" s="102"/>
      <c r="ATV219" s="102"/>
      <c r="ATW219" s="102"/>
      <c r="ATX219" s="102"/>
      <c r="ATY219" s="102"/>
      <c r="ATZ219" s="102"/>
      <c r="AUA219" s="102"/>
      <c r="AUB219" s="102"/>
      <c r="AUC219" s="102"/>
      <c r="AUD219" s="102"/>
      <c r="AUE219" s="102"/>
      <c r="AUF219" s="102"/>
      <c r="AUG219" s="102"/>
      <c r="AUH219" s="102"/>
      <c r="AUI219" s="102"/>
      <c r="AUJ219" s="102"/>
      <c r="AUK219" s="102"/>
      <c r="AUL219" s="102"/>
      <c r="AUM219" s="102"/>
      <c r="AUN219" s="102"/>
      <c r="AUO219" s="102"/>
      <c r="AUP219" s="102"/>
      <c r="AUQ219" s="102"/>
      <c r="AUR219" s="102"/>
      <c r="AUS219" s="102"/>
      <c r="AUT219" s="102"/>
      <c r="AUU219" s="102"/>
      <c r="AUV219" s="102"/>
      <c r="AUW219" s="102"/>
      <c r="AUX219" s="102"/>
      <c r="AUY219" s="102"/>
      <c r="AUZ219" s="102"/>
      <c r="AVA219" s="102"/>
      <c r="AVB219" s="102"/>
      <c r="AVC219" s="102"/>
      <c r="AVD219" s="102"/>
      <c r="AVE219" s="102"/>
      <c r="AVF219" s="102"/>
      <c r="AVG219" s="102"/>
      <c r="AVH219" s="102"/>
      <c r="AVI219" s="102"/>
      <c r="AVJ219" s="102"/>
      <c r="AVK219" s="102"/>
      <c r="AVL219" s="102"/>
      <c r="AVM219" s="102"/>
      <c r="AVN219" s="102"/>
      <c r="AVO219" s="102"/>
      <c r="AVP219" s="102"/>
      <c r="AVQ219" s="102"/>
      <c r="AVR219" s="102"/>
      <c r="AVS219" s="102"/>
      <c r="AVT219" s="102"/>
      <c r="AVU219" s="102"/>
      <c r="AVV219" s="102"/>
      <c r="AVW219" s="102"/>
      <c r="AVX219" s="102"/>
      <c r="AVY219" s="102"/>
      <c r="AVZ219" s="102"/>
      <c r="AWA219" s="102"/>
      <c r="AWB219" s="102"/>
      <c r="AWC219" s="102"/>
      <c r="AWD219" s="102"/>
      <c r="AWE219" s="102"/>
      <c r="AWF219" s="102"/>
      <c r="AWG219" s="102"/>
      <c r="AWH219" s="102"/>
      <c r="AWI219" s="102"/>
      <c r="AWJ219" s="102"/>
      <c r="AWK219" s="102"/>
      <c r="AWL219" s="102"/>
      <c r="AWM219" s="102"/>
      <c r="AWN219" s="102"/>
      <c r="AWO219" s="102"/>
      <c r="AWP219" s="102"/>
      <c r="AWQ219" s="102"/>
      <c r="AWR219" s="102"/>
      <c r="AWS219" s="102"/>
      <c r="AWT219" s="102"/>
      <c r="AWU219" s="102"/>
      <c r="AWV219" s="102"/>
      <c r="AWW219" s="102"/>
      <c r="AWX219" s="102"/>
      <c r="AWY219" s="102"/>
      <c r="AWZ219" s="102"/>
      <c r="AXA219" s="102"/>
      <c r="AXB219" s="102"/>
      <c r="AXC219" s="102"/>
      <c r="AXD219" s="102"/>
      <c r="AXE219" s="102"/>
      <c r="AXF219" s="102"/>
      <c r="AXG219" s="102"/>
      <c r="AXH219" s="102"/>
      <c r="AXI219" s="102"/>
      <c r="AXJ219" s="102"/>
      <c r="AXK219" s="102"/>
      <c r="AXL219" s="102"/>
      <c r="AXM219" s="102"/>
      <c r="AXN219" s="102"/>
      <c r="AXO219" s="102"/>
      <c r="AXP219" s="102"/>
      <c r="AXQ219" s="102"/>
      <c r="AXR219" s="102"/>
      <c r="AXS219" s="102"/>
      <c r="AXT219" s="102"/>
      <c r="AXU219" s="102"/>
      <c r="AXV219" s="102"/>
      <c r="AXW219" s="102"/>
      <c r="AXX219" s="102"/>
      <c r="AXY219" s="102"/>
      <c r="AXZ219" s="102"/>
      <c r="AYA219" s="102"/>
      <c r="AYB219" s="102"/>
      <c r="AYC219" s="102"/>
      <c r="AYD219" s="102"/>
      <c r="AYE219" s="102"/>
      <c r="AYF219" s="102"/>
      <c r="AYG219" s="102"/>
      <c r="AYH219" s="102"/>
      <c r="AYI219" s="102"/>
      <c r="AYJ219" s="102"/>
      <c r="AYK219" s="102"/>
      <c r="AYL219" s="102"/>
      <c r="AYM219" s="102"/>
      <c r="AYN219" s="102"/>
      <c r="AYO219" s="102"/>
      <c r="AYP219" s="102"/>
      <c r="AYQ219" s="102"/>
      <c r="AYR219" s="102"/>
      <c r="AYS219" s="102"/>
      <c r="AYT219" s="102"/>
      <c r="AYU219" s="102"/>
      <c r="AYV219" s="102"/>
      <c r="AYW219" s="102"/>
      <c r="AYX219" s="102"/>
      <c r="AYY219" s="102"/>
      <c r="AYZ219" s="102"/>
      <c r="AZA219" s="102"/>
      <c r="AZB219" s="102"/>
      <c r="AZC219" s="102"/>
      <c r="AZD219" s="102"/>
      <c r="AZE219" s="102"/>
      <c r="AZF219" s="102"/>
      <c r="AZG219" s="102"/>
      <c r="AZH219" s="102"/>
      <c r="AZI219" s="102"/>
      <c r="AZJ219" s="102"/>
      <c r="AZK219" s="102"/>
      <c r="AZL219" s="102"/>
      <c r="AZM219" s="102"/>
      <c r="AZN219" s="102"/>
      <c r="AZO219" s="102"/>
      <c r="AZP219" s="102"/>
      <c r="AZQ219" s="102"/>
      <c r="AZR219" s="102"/>
      <c r="AZS219" s="102"/>
      <c r="AZT219" s="102"/>
      <c r="AZU219" s="102"/>
      <c r="AZV219" s="102"/>
      <c r="AZW219" s="102"/>
      <c r="AZX219" s="102"/>
      <c r="AZY219" s="102"/>
      <c r="AZZ219" s="102"/>
      <c r="BAA219" s="102"/>
      <c r="BAB219" s="102"/>
      <c r="BAC219" s="102"/>
      <c r="BAD219" s="102"/>
      <c r="BAE219" s="102"/>
      <c r="BAF219" s="102"/>
      <c r="BAG219" s="102"/>
      <c r="BAH219" s="102"/>
      <c r="BAI219" s="102"/>
      <c r="BAJ219" s="102"/>
      <c r="BAK219" s="102"/>
      <c r="BAL219" s="102"/>
      <c r="BAM219" s="102"/>
      <c r="BAN219" s="102"/>
      <c r="BAO219" s="102"/>
      <c r="BAP219" s="102"/>
      <c r="BAQ219" s="102"/>
      <c r="BAR219" s="102"/>
      <c r="BAS219" s="102"/>
      <c r="BAT219" s="102"/>
      <c r="BAU219" s="102"/>
      <c r="BAV219" s="102"/>
      <c r="BAW219" s="102"/>
      <c r="BAX219" s="102"/>
      <c r="BAY219" s="102"/>
      <c r="BAZ219" s="102"/>
      <c r="BBA219" s="102"/>
      <c r="BBB219" s="102"/>
      <c r="BBC219" s="102"/>
      <c r="BBD219" s="102"/>
      <c r="BBE219" s="102"/>
      <c r="BBF219" s="102"/>
      <c r="BBG219" s="102"/>
      <c r="BBH219" s="102"/>
      <c r="BBI219" s="102"/>
      <c r="BBJ219" s="102"/>
      <c r="BBK219" s="102"/>
      <c r="BBL219" s="102"/>
      <c r="BBM219" s="102"/>
      <c r="BBN219" s="102"/>
      <c r="BBO219" s="102"/>
      <c r="BBP219" s="102"/>
      <c r="BBQ219" s="102"/>
      <c r="BBR219" s="102"/>
      <c r="BBS219" s="102"/>
      <c r="BBT219" s="102"/>
      <c r="BBU219" s="102"/>
      <c r="BBV219" s="102"/>
      <c r="BBW219" s="102"/>
      <c r="BBX219" s="102"/>
      <c r="BBY219" s="102"/>
      <c r="BBZ219" s="102"/>
      <c r="BCA219" s="102"/>
      <c r="BCB219" s="102"/>
      <c r="BCC219" s="102"/>
      <c r="BCD219" s="102"/>
      <c r="BCE219" s="102"/>
      <c r="BCF219" s="102"/>
      <c r="BCG219" s="102"/>
      <c r="BCH219" s="102"/>
      <c r="BCI219" s="102"/>
      <c r="BCJ219" s="102"/>
      <c r="BCK219" s="102"/>
      <c r="BCL219" s="102"/>
      <c r="BCM219" s="102"/>
      <c r="BCN219" s="102"/>
      <c r="BCO219" s="102"/>
      <c r="BCP219" s="102"/>
      <c r="BCQ219" s="102"/>
      <c r="BCR219" s="102"/>
      <c r="BCS219" s="102"/>
      <c r="BCT219" s="102"/>
      <c r="BCU219" s="102"/>
      <c r="BCV219" s="102"/>
      <c r="BCW219" s="102"/>
      <c r="BCX219" s="102"/>
      <c r="BCY219" s="102"/>
      <c r="BCZ219" s="102"/>
      <c r="BDA219" s="102"/>
      <c r="BDB219" s="102"/>
      <c r="BDC219" s="102"/>
      <c r="BDD219" s="102"/>
      <c r="BDE219" s="102"/>
      <c r="BDF219" s="102"/>
      <c r="BDG219" s="102"/>
      <c r="BDH219" s="102"/>
      <c r="BDI219" s="102"/>
      <c r="BDJ219" s="102"/>
      <c r="BDK219" s="102"/>
      <c r="BDL219" s="102"/>
      <c r="BDM219" s="102"/>
      <c r="BDN219" s="102"/>
      <c r="BDO219" s="102"/>
      <c r="BDP219" s="102"/>
      <c r="BDQ219" s="102"/>
      <c r="BDR219" s="102"/>
      <c r="BDS219" s="102"/>
      <c r="BDT219" s="102"/>
      <c r="BDU219" s="102"/>
      <c r="BDV219" s="102"/>
      <c r="BDW219" s="102"/>
      <c r="BDX219" s="102"/>
      <c r="BDY219" s="102"/>
      <c r="BDZ219" s="102"/>
      <c r="BEA219" s="102"/>
      <c r="BEB219" s="102"/>
      <c r="BEC219" s="102"/>
      <c r="BED219" s="102"/>
      <c r="BEE219" s="102"/>
      <c r="BEF219" s="102"/>
      <c r="BEG219" s="102"/>
      <c r="BEH219" s="102"/>
      <c r="BEI219" s="102"/>
      <c r="BEJ219" s="102"/>
      <c r="BEK219" s="102"/>
      <c r="BEL219" s="102"/>
      <c r="BEM219" s="102"/>
      <c r="BEN219" s="102"/>
      <c r="BEO219" s="102"/>
      <c r="BEP219" s="102"/>
      <c r="BEQ219" s="102"/>
      <c r="BER219" s="102"/>
      <c r="BES219" s="102"/>
      <c r="BET219" s="102"/>
      <c r="BEU219" s="102"/>
      <c r="BEV219" s="102"/>
      <c r="BEW219" s="102"/>
      <c r="BEX219" s="102"/>
      <c r="BEY219" s="102"/>
      <c r="BEZ219" s="102"/>
      <c r="BFA219" s="102"/>
      <c r="BFB219" s="102"/>
      <c r="BFC219" s="102"/>
      <c r="BFD219" s="102"/>
      <c r="BFE219" s="102"/>
      <c r="BFF219" s="102"/>
      <c r="BFG219" s="102"/>
      <c r="BFH219" s="102"/>
      <c r="BFI219" s="102"/>
      <c r="BFJ219" s="102"/>
      <c r="BFK219" s="102"/>
      <c r="BFL219" s="102"/>
      <c r="BFM219" s="102"/>
      <c r="BFN219" s="102"/>
      <c r="BFO219" s="102"/>
      <c r="BFP219" s="102"/>
      <c r="BFQ219" s="102"/>
      <c r="BFR219" s="102"/>
      <c r="BFS219" s="102"/>
      <c r="BFT219" s="102"/>
      <c r="BFU219" s="102"/>
      <c r="BFV219" s="102"/>
      <c r="BFW219" s="102"/>
      <c r="BFX219" s="102"/>
      <c r="BFY219" s="102"/>
      <c r="BFZ219" s="102"/>
      <c r="BGA219" s="102"/>
      <c r="BGB219" s="102"/>
      <c r="BGC219" s="102"/>
      <c r="BGD219" s="102"/>
      <c r="BGE219" s="102"/>
      <c r="BGF219" s="102"/>
      <c r="BGG219" s="102"/>
      <c r="BGH219" s="102"/>
      <c r="BGI219" s="102"/>
      <c r="BGJ219" s="102"/>
      <c r="BGK219" s="102"/>
      <c r="BGL219" s="102"/>
      <c r="BGM219" s="102"/>
      <c r="BGN219" s="102"/>
      <c r="BGO219" s="102"/>
      <c r="BGP219" s="102"/>
      <c r="BGQ219" s="102"/>
      <c r="BGR219" s="102"/>
      <c r="BGS219" s="102"/>
      <c r="BGT219" s="102"/>
      <c r="BGU219" s="102"/>
      <c r="BGV219" s="102"/>
      <c r="BGW219" s="102"/>
      <c r="BGX219" s="102"/>
      <c r="BGY219" s="102"/>
      <c r="BGZ219" s="102"/>
      <c r="BHA219" s="102"/>
      <c r="BHB219" s="102"/>
      <c r="BHC219" s="102"/>
      <c r="BHD219" s="102"/>
      <c r="BHE219" s="102"/>
      <c r="BHF219" s="102"/>
      <c r="BHG219" s="102"/>
      <c r="BHH219" s="102"/>
      <c r="BHI219" s="102"/>
      <c r="BHJ219" s="102"/>
      <c r="BHK219" s="102"/>
      <c r="BHL219" s="102"/>
      <c r="BHM219" s="102"/>
      <c r="BHN219" s="102"/>
      <c r="BHO219" s="102"/>
      <c r="BHP219" s="102"/>
      <c r="BHQ219" s="102"/>
      <c r="BHR219" s="102"/>
      <c r="BHS219" s="102"/>
      <c r="BHT219" s="102"/>
      <c r="BHU219" s="102"/>
      <c r="BHV219" s="102"/>
      <c r="BHW219" s="102"/>
      <c r="BHX219" s="102"/>
      <c r="BHY219" s="102"/>
      <c r="BHZ219" s="102"/>
      <c r="BIA219" s="102"/>
      <c r="BIB219" s="102"/>
      <c r="BIC219" s="102"/>
      <c r="BID219" s="102"/>
      <c r="BIE219" s="102"/>
      <c r="BIF219" s="102"/>
      <c r="BIG219" s="102"/>
      <c r="BIH219" s="102"/>
      <c r="BII219" s="102"/>
      <c r="BIJ219" s="102"/>
      <c r="BIK219" s="102"/>
      <c r="BIL219" s="102"/>
      <c r="BIM219" s="102"/>
      <c r="BIN219" s="102"/>
      <c r="BIO219" s="102"/>
      <c r="BIP219" s="102"/>
      <c r="BIQ219" s="102"/>
      <c r="BIR219" s="102"/>
      <c r="BIS219" s="102"/>
      <c r="BIT219" s="102"/>
      <c r="BIU219" s="102"/>
      <c r="BIV219" s="102"/>
      <c r="BIW219" s="102"/>
      <c r="BIX219" s="102"/>
      <c r="BIY219" s="102"/>
      <c r="BIZ219" s="102"/>
      <c r="BJA219" s="102"/>
      <c r="BJB219" s="102"/>
      <c r="BJC219" s="102"/>
      <c r="BJD219" s="102"/>
      <c r="BJE219" s="102"/>
      <c r="BJF219" s="102"/>
      <c r="BJG219" s="102"/>
      <c r="BJH219" s="102"/>
      <c r="BJI219" s="102"/>
      <c r="BJJ219" s="102"/>
      <c r="BJK219" s="102"/>
      <c r="BJL219" s="102"/>
      <c r="BJM219" s="102"/>
      <c r="BJN219" s="102"/>
      <c r="BJO219" s="102"/>
      <c r="BJP219" s="102"/>
      <c r="BJQ219" s="102"/>
      <c r="BJR219" s="102"/>
      <c r="BJS219" s="102"/>
      <c r="BJT219" s="102"/>
      <c r="BJU219" s="102"/>
      <c r="BJV219" s="102"/>
      <c r="BJW219" s="102"/>
      <c r="BJX219" s="102"/>
      <c r="BJY219" s="102"/>
      <c r="BJZ219" s="102"/>
      <c r="BKA219" s="102"/>
      <c r="BKB219" s="102"/>
      <c r="BKC219" s="102"/>
      <c r="BKD219" s="102"/>
      <c r="BKE219" s="102"/>
      <c r="BKF219" s="102"/>
      <c r="BKG219" s="102"/>
      <c r="BKH219" s="102"/>
      <c r="BKI219" s="102"/>
      <c r="BKJ219" s="102"/>
      <c r="BKK219" s="102"/>
      <c r="BKL219" s="102"/>
      <c r="BKM219" s="102"/>
      <c r="BKN219" s="102"/>
      <c r="BKO219" s="102"/>
      <c r="BKP219" s="102"/>
      <c r="BKQ219" s="102"/>
      <c r="BKR219" s="102"/>
      <c r="BKS219" s="102"/>
      <c r="BKT219" s="102"/>
      <c r="BKU219" s="102"/>
      <c r="BKV219" s="102"/>
      <c r="BKW219" s="102"/>
      <c r="BKX219" s="102"/>
      <c r="BKY219" s="102"/>
      <c r="BKZ219" s="102"/>
      <c r="BLA219" s="102"/>
      <c r="BLB219" s="102"/>
      <c r="BLC219" s="102"/>
      <c r="BLD219" s="102"/>
      <c r="BLE219" s="102"/>
      <c r="BLF219" s="102"/>
      <c r="BLG219" s="102"/>
      <c r="BLH219" s="102"/>
      <c r="BLI219" s="102"/>
      <c r="BLJ219" s="102"/>
      <c r="BLK219" s="102"/>
      <c r="BLL219" s="102"/>
      <c r="BLM219" s="102"/>
      <c r="BLN219" s="102"/>
      <c r="BLO219" s="102"/>
      <c r="BLP219" s="102"/>
      <c r="BLQ219" s="102"/>
      <c r="BLR219" s="102"/>
      <c r="BLS219" s="102"/>
      <c r="BLT219" s="102"/>
      <c r="BLU219" s="102"/>
      <c r="BLV219" s="102"/>
      <c r="BLW219" s="102"/>
      <c r="BLX219" s="102"/>
      <c r="BLY219" s="102"/>
      <c r="BLZ219" s="102"/>
      <c r="BMA219" s="102"/>
      <c r="BMB219" s="102"/>
      <c r="BMC219" s="102"/>
      <c r="BMD219" s="102"/>
      <c r="BME219" s="102"/>
      <c r="BMF219" s="102"/>
      <c r="BMG219" s="102"/>
      <c r="BMH219" s="102"/>
      <c r="BMI219" s="102"/>
      <c r="BMJ219" s="102"/>
      <c r="BMK219" s="102"/>
      <c r="BML219" s="102"/>
      <c r="BMM219" s="102"/>
      <c r="BMN219" s="102"/>
      <c r="BMO219" s="102"/>
      <c r="BMP219" s="102"/>
      <c r="BMQ219" s="102"/>
      <c r="BMR219" s="102"/>
      <c r="BMS219" s="102"/>
      <c r="BMT219" s="102"/>
      <c r="BMU219" s="102"/>
      <c r="BMV219" s="102"/>
      <c r="BMW219" s="102"/>
      <c r="BMX219" s="102"/>
      <c r="BMY219" s="102"/>
      <c r="BMZ219" s="102"/>
      <c r="BNA219" s="102"/>
      <c r="BNB219" s="102"/>
      <c r="BNC219" s="102"/>
      <c r="BND219" s="102"/>
      <c r="BNE219" s="102"/>
      <c r="BNF219" s="102"/>
      <c r="BNG219" s="102"/>
      <c r="BNH219" s="102"/>
      <c r="BNI219" s="102"/>
      <c r="BNJ219" s="102"/>
      <c r="BNK219" s="102"/>
      <c r="BNL219" s="102"/>
      <c r="BNM219" s="102"/>
      <c r="BNN219" s="102"/>
      <c r="BNO219" s="102"/>
      <c r="BNP219" s="102"/>
      <c r="BNQ219" s="102"/>
      <c r="BNR219" s="102"/>
      <c r="BNS219" s="102"/>
      <c r="BNT219" s="102"/>
      <c r="BNU219" s="102"/>
      <c r="BNV219" s="102"/>
      <c r="BNW219" s="102"/>
      <c r="BNX219" s="102"/>
      <c r="BNY219" s="102"/>
      <c r="BNZ219" s="102"/>
      <c r="BOA219" s="102"/>
      <c r="BOB219" s="102"/>
      <c r="BOC219" s="102"/>
      <c r="BOD219" s="102"/>
      <c r="BOE219" s="102"/>
      <c r="BOF219" s="102"/>
      <c r="BOG219" s="102"/>
      <c r="BOH219" s="102"/>
      <c r="BOI219" s="102"/>
      <c r="BOJ219" s="102"/>
      <c r="BOK219" s="102"/>
      <c r="BOL219" s="102"/>
      <c r="BOM219" s="102"/>
      <c r="BON219" s="102"/>
      <c r="BOO219" s="102"/>
      <c r="BOP219" s="102"/>
      <c r="BOQ219" s="102"/>
      <c r="BOR219" s="102"/>
      <c r="BOS219" s="102"/>
      <c r="BOT219" s="102"/>
      <c r="BOU219" s="102"/>
      <c r="BOV219" s="102"/>
      <c r="BOW219" s="102"/>
      <c r="BOX219" s="102"/>
      <c r="BOY219" s="102"/>
      <c r="BOZ219" s="102"/>
      <c r="BPA219" s="102"/>
      <c r="BPB219" s="102"/>
      <c r="BPC219" s="102"/>
      <c r="BPD219" s="102"/>
      <c r="BPE219" s="102"/>
      <c r="BPF219" s="102"/>
      <c r="BPG219" s="102"/>
      <c r="BPH219" s="102"/>
      <c r="BPI219" s="102"/>
      <c r="BPJ219" s="102"/>
      <c r="BPK219" s="102"/>
      <c r="BPL219" s="102"/>
      <c r="BPM219" s="102"/>
      <c r="BPN219" s="102"/>
      <c r="BPO219" s="102"/>
      <c r="BPP219" s="102"/>
      <c r="BPQ219" s="102"/>
      <c r="BPR219" s="102"/>
      <c r="BPS219" s="102"/>
      <c r="BPT219" s="102"/>
      <c r="BPU219" s="102"/>
      <c r="BPV219" s="102"/>
      <c r="BPW219" s="102"/>
      <c r="BPX219" s="102"/>
      <c r="BPY219" s="102"/>
      <c r="BPZ219" s="102"/>
      <c r="BQA219" s="102"/>
      <c r="BQB219" s="102"/>
      <c r="BQC219" s="102"/>
      <c r="BQD219" s="102"/>
      <c r="BQE219" s="102"/>
      <c r="BQF219" s="102"/>
      <c r="BQG219" s="102"/>
      <c r="BQH219" s="102"/>
      <c r="BQI219" s="102"/>
      <c r="BQJ219" s="102"/>
      <c r="BQK219" s="102"/>
      <c r="BQL219" s="102"/>
      <c r="BQM219" s="102"/>
      <c r="BQN219" s="102"/>
      <c r="BQO219" s="102"/>
      <c r="BQP219" s="102"/>
      <c r="BQQ219" s="102"/>
      <c r="BQR219" s="102"/>
      <c r="BQS219" s="102"/>
      <c r="BQT219" s="102"/>
      <c r="BQU219" s="102"/>
      <c r="BQV219" s="102"/>
      <c r="BQW219" s="102"/>
      <c r="BQX219" s="102"/>
      <c r="BQY219" s="102"/>
      <c r="BQZ219" s="102"/>
      <c r="BRA219" s="102"/>
      <c r="BRB219" s="102"/>
      <c r="BRC219" s="102"/>
      <c r="BRD219" s="102"/>
      <c r="BRE219" s="102"/>
      <c r="BRF219" s="102"/>
      <c r="BRG219" s="102"/>
      <c r="BRH219" s="102"/>
      <c r="BRI219" s="102"/>
      <c r="BRJ219" s="102"/>
      <c r="BRK219" s="102"/>
      <c r="BRL219" s="102"/>
      <c r="BRM219" s="102"/>
      <c r="BRN219" s="102"/>
      <c r="BRO219" s="102"/>
      <c r="BRP219" s="102"/>
      <c r="BRQ219" s="102"/>
      <c r="BRR219" s="102"/>
      <c r="BRS219" s="102"/>
      <c r="BRT219" s="102"/>
      <c r="BRU219" s="102"/>
      <c r="BRV219" s="102"/>
      <c r="BRW219" s="102"/>
      <c r="BRX219" s="102"/>
      <c r="BRY219" s="102"/>
      <c r="BRZ219" s="102"/>
      <c r="BSA219" s="102"/>
      <c r="BSB219" s="102"/>
      <c r="BSC219" s="102"/>
      <c r="BSD219" s="102"/>
      <c r="BSE219" s="102"/>
      <c r="BSF219" s="102"/>
      <c r="BSG219" s="102"/>
      <c r="BSH219" s="102"/>
      <c r="BSI219" s="102"/>
      <c r="BSJ219" s="102"/>
      <c r="BSK219" s="102"/>
      <c r="BSL219" s="102"/>
      <c r="BSM219" s="102"/>
      <c r="BSN219" s="102"/>
      <c r="BSO219" s="102"/>
      <c r="BSP219" s="102"/>
      <c r="BSQ219" s="102"/>
      <c r="BSR219" s="102"/>
      <c r="BSS219" s="102"/>
      <c r="BST219" s="102"/>
      <c r="BSU219" s="102"/>
      <c r="BSV219" s="102"/>
      <c r="BSW219" s="102"/>
      <c r="BSX219" s="102"/>
      <c r="BSY219" s="102"/>
      <c r="BSZ219" s="102"/>
      <c r="BTA219" s="102"/>
      <c r="BTB219" s="102"/>
      <c r="BTC219" s="102"/>
      <c r="BTD219" s="102"/>
      <c r="BTE219" s="102"/>
      <c r="BTF219" s="102"/>
      <c r="BTG219" s="102"/>
      <c r="BTH219" s="102"/>
      <c r="BTI219" s="102"/>
      <c r="BTJ219" s="102"/>
      <c r="BTK219" s="102"/>
      <c r="BTL219" s="102"/>
      <c r="BTM219" s="102"/>
      <c r="BTN219" s="102"/>
      <c r="BTO219" s="102"/>
      <c r="BTP219" s="102"/>
      <c r="BTQ219" s="102"/>
      <c r="BTR219" s="102"/>
      <c r="BTS219" s="102"/>
      <c r="BTT219" s="102"/>
      <c r="BTU219" s="102"/>
      <c r="BTV219" s="102"/>
      <c r="BTW219" s="102"/>
      <c r="BTX219" s="102"/>
      <c r="BTY219" s="102"/>
      <c r="BTZ219" s="102"/>
      <c r="BUA219" s="102"/>
      <c r="BUB219" s="102"/>
      <c r="BUC219" s="102"/>
      <c r="BUD219" s="102"/>
      <c r="BUE219" s="102"/>
      <c r="BUF219" s="102"/>
      <c r="BUG219" s="102"/>
      <c r="BUH219" s="102"/>
      <c r="BUI219" s="102"/>
      <c r="BUJ219" s="102"/>
      <c r="BUK219" s="102"/>
      <c r="BUL219" s="102"/>
      <c r="BUM219" s="102"/>
      <c r="BUN219" s="102"/>
      <c r="BUO219" s="102"/>
      <c r="BUP219" s="102"/>
      <c r="BUQ219" s="102"/>
      <c r="BUR219" s="102"/>
      <c r="BUS219" s="102"/>
      <c r="BUT219" s="102"/>
      <c r="BUU219" s="102"/>
      <c r="BUV219" s="102"/>
      <c r="BUW219" s="102"/>
      <c r="BUX219" s="102"/>
      <c r="BUY219" s="102"/>
      <c r="BUZ219" s="102"/>
      <c r="BVA219" s="102"/>
      <c r="BVB219" s="102"/>
      <c r="BVC219" s="102"/>
      <c r="BVD219" s="102"/>
      <c r="BVE219" s="102"/>
      <c r="BVF219" s="102"/>
      <c r="BVG219" s="102"/>
      <c r="BVH219" s="102"/>
      <c r="BVI219" s="102"/>
      <c r="BVJ219" s="102"/>
      <c r="BVK219" s="102"/>
      <c r="BVL219" s="102"/>
      <c r="BVM219" s="102"/>
      <c r="BVN219" s="102"/>
      <c r="BVO219" s="102"/>
      <c r="BVP219" s="102"/>
      <c r="BVQ219" s="102"/>
      <c r="BVR219" s="102"/>
      <c r="BVS219" s="102"/>
      <c r="BVT219" s="102"/>
      <c r="BVU219" s="102"/>
      <c r="BVV219" s="102"/>
      <c r="BVW219" s="102"/>
      <c r="BVX219" s="102"/>
      <c r="BVY219" s="102"/>
      <c r="BVZ219" s="102"/>
      <c r="BWA219" s="102"/>
      <c r="BWB219" s="102"/>
      <c r="BWC219" s="102"/>
      <c r="BWD219" s="102"/>
      <c r="BWE219" s="102"/>
      <c r="BWF219" s="102"/>
      <c r="BWG219" s="102"/>
      <c r="BWH219" s="102"/>
      <c r="BWI219" s="102"/>
      <c r="BWJ219" s="102"/>
      <c r="BWK219" s="102"/>
      <c r="BWL219" s="102"/>
      <c r="BWM219" s="102"/>
      <c r="BWN219" s="102"/>
      <c r="BWO219" s="102"/>
      <c r="BWP219" s="102"/>
      <c r="BWQ219" s="102"/>
      <c r="BWR219" s="102"/>
      <c r="BWS219" s="102"/>
      <c r="BWT219" s="102"/>
      <c r="BWU219" s="102"/>
      <c r="BWV219" s="102"/>
      <c r="BWW219" s="102"/>
      <c r="BWX219" s="102"/>
      <c r="BWY219" s="102"/>
      <c r="BWZ219" s="102"/>
      <c r="BXA219" s="102"/>
      <c r="BXB219" s="102"/>
      <c r="BXC219" s="102"/>
      <c r="BXD219" s="102"/>
      <c r="BXE219" s="102"/>
      <c r="BXF219" s="102"/>
      <c r="BXG219" s="102"/>
      <c r="BXH219" s="102"/>
      <c r="BXI219" s="102"/>
      <c r="BXJ219" s="102"/>
      <c r="BXK219" s="102"/>
      <c r="BXL219" s="102"/>
      <c r="BXM219" s="102"/>
      <c r="BXN219" s="102"/>
      <c r="BXO219" s="102"/>
      <c r="BXP219" s="102"/>
      <c r="BXQ219" s="102"/>
      <c r="BXR219" s="102"/>
      <c r="BXS219" s="102"/>
      <c r="BXT219" s="102"/>
      <c r="BXU219" s="102"/>
      <c r="BXV219" s="102"/>
      <c r="BXW219" s="102"/>
      <c r="BXX219" s="102"/>
      <c r="BXY219" s="102"/>
      <c r="BXZ219" s="102"/>
      <c r="BYA219" s="102"/>
      <c r="BYB219" s="102"/>
      <c r="BYC219" s="102"/>
      <c r="BYD219" s="102"/>
      <c r="BYE219" s="102"/>
      <c r="BYF219" s="102"/>
      <c r="BYG219" s="102"/>
      <c r="BYH219" s="102"/>
      <c r="BYI219" s="102"/>
      <c r="BYJ219" s="102"/>
      <c r="BYK219" s="102"/>
      <c r="BYL219" s="102"/>
      <c r="BYM219" s="102"/>
      <c r="BYN219" s="102"/>
      <c r="BYO219" s="102"/>
      <c r="BYP219" s="102"/>
      <c r="BYQ219" s="102"/>
      <c r="BYR219" s="102"/>
      <c r="BYS219" s="102"/>
      <c r="BYT219" s="102"/>
      <c r="BYU219" s="102"/>
      <c r="BYV219" s="102"/>
      <c r="BYW219" s="102"/>
      <c r="BYX219" s="102"/>
      <c r="BYY219" s="102"/>
      <c r="BYZ219" s="102"/>
      <c r="BZA219" s="102"/>
      <c r="BZB219" s="102"/>
      <c r="BZC219" s="102"/>
      <c r="BZD219" s="102"/>
      <c r="BZE219" s="102"/>
      <c r="BZF219" s="102"/>
      <c r="BZG219" s="102"/>
      <c r="BZH219" s="102"/>
      <c r="BZI219" s="102"/>
      <c r="BZJ219" s="102"/>
      <c r="BZK219" s="102"/>
      <c r="BZL219" s="102"/>
      <c r="BZM219" s="102"/>
      <c r="BZN219" s="102"/>
      <c r="BZO219" s="102"/>
      <c r="BZP219" s="102"/>
      <c r="BZQ219" s="102"/>
      <c r="BZR219" s="102"/>
      <c r="BZS219" s="102"/>
      <c r="BZT219" s="102"/>
      <c r="BZU219" s="102"/>
      <c r="BZV219" s="102"/>
      <c r="BZW219" s="102"/>
    </row>
    <row r="220" spans="2:2051" ht="14.25" customHeight="1">
      <c r="B220" s="112" t="s">
        <v>754</v>
      </c>
      <c r="C220" s="113" t="s">
        <v>235</v>
      </c>
      <c r="D220" s="113" t="s">
        <v>3</v>
      </c>
      <c r="E220" s="113" t="str">
        <f>'Alcance 3'!C115</f>
        <v>Material 3</v>
      </c>
      <c r="F220" s="113" t="str">
        <f>'Alcance 3'!D115</f>
        <v>Tipo de transporte de carga</v>
      </c>
      <c r="G220" s="226" t="s">
        <v>804</v>
      </c>
      <c r="H220" s="237" t="s">
        <v>238</v>
      </c>
      <c r="I220" s="238">
        <v>3</v>
      </c>
      <c r="J220" s="126">
        <f>'Alcance 3'!E115*'Alcance 3'!E134</f>
        <v>0</v>
      </c>
      <c r="K220" s="113" t="s">
        <v>802</v>
      </c>
      <c r="L220" s="113"/>
      <c r="M220" s="298">
        <v>1</v>
      </c>
      <c r="N220" s="117"/>
      <c r="O220" s="113">
        <f t="shared" si="52"/>
        <v>0</v>
      </c>
      <c r="P220" s="115" t="str">
        <f t="shared" si="46"/>
        <v>tkm</v>
      </c>
      <c r="Q220" s="120">
        <f>IFERROR(VLOOKUP($F220,'Datos 1-Factores emisión'!$B$809:$D$820,2,FALSE),0)</f>
        <v>0</v>
      </c>
      <c r="R220" s="121">
        <v>0</v>
      </c>
      <c r="S220" s="121">
        <v>0</v>
      </c>
      <c r="T220" s="121">
        <v>0</v>
      </c>
      <c r="U220" s="121">
        <v>0</v>
      </c>
      <c r="V220" s="120">
        <f t="shared" si="54"/>
        <v>0</v>
      </c>
      <c r="W220" s="121">
        <f t="shared" si="54"/>
        <v>0</v>
      </c>
      <c r="X220" s="121">
        <f t="shared" si="54"/>
        <v>0</v>
      </c>
      <c r="Y220" s="121">
        <v>0</v>
      </c>
      <c r="Z220" s="121">
        <v>0</v>
      </c>
      <c r="AA220" s="121">
        <f t="shared" si="48"/>
        <v>0</v>
      </c>
      <c r="AB220" s="120">
        <f>'Datos 2-Potenciales calent glob'!$D$6</f>
        <v>1</v>
      </c>
      <c r="AC220" s="121">
        <f>'Datos 2-Potenciales calent glob'!$D$31</f>
        <v>25</v>
      </c>
      <c r="AD220" s="121">
        <f>'Datos 2-Potenciales calent glob'!$D$32</f>
        <v>298</v>
      </c>
      <c r="AE220" s="123">
        <f>SUMIF('Datos 2-Potenciales calent glob'!$B$6:$B$56,Cálculos!E220,'Datos 2-Potenciales calent glob'!$D$6:$D$56)</f>
        <v>0</v>
      </c>
      <c r="AF220" s="121">
        <f>'Datos 2-Potenciales calent glob'!$D$6</f>
        <v>1</v>
      </c>
      <c r="AG220" s="121">
        <f>'Datos 2-Potenciales calent glob'!$D$6</f>
        <v>1</v>
      </c>
      <c r="AH220" s="120">
        <f t="shared" si="53"/>
        <v>0</v>
      </c>
      <c r="AI220" s="121">
        <f t="shared" si="53"/>
        <v>0</v>
      </c>
      <c r="AJ220" s="121">
        <f t="shared" si="53"/>
        <v>0</v>
      </c>
      <c r="AK220" s="121">
        <f t="shared" si="53"/>
        <v>0</v>
      </c>
      <c r="AL220" s="124">
        <f t="shared" si="50"/>
        <v>0</v>
      </c>
      <c r="AM220" s="121">
        <f t="shared" si="55"/>
        <v>0</v>
      </c>
      <c r="AN220" s="207">
        <f t="shared" si="37"/>
        <v>0</v>
      </c>
      <c r="AO220" s="102"/>
      <c r="AP220" s="102"/>
      <c r="AQ220" s="102"/>
      <c r="AR220" s="102"/>
      <c r="AS220" s="102"/>
      <c r="AT220" s="102"/>
      <c r="AU220" s="102"/>
      <c r="AV220" s="102"/>
      <c r="AW220" s="102"/>
      <c r="AX220" s="102"/>
      <c r="AY220" s="102"/>
      <c r="AZ220" s="102"/>
      <c r="BA220" s="102"/>
      <c r="BB220" s="102"/>
      <c r="BC220" s="102"/>
      <c r="BD220" s="102"/>
      <c r="BE220" s="102"/>
      <c r="BF220" s="102"/>
      <c r="BG220" s="102"/>
      <c r="BH220" s="102"/>
      <c r="BI220" s="102"/>
      <c r="BJ220" s="102"/>
      <c r="BK220" s="102"/>
      <c r="BL220" s="102"/>
      <c r="BM220" s="102"/>
      <c r="BN220" s="102"/>
      <c r="BO220" s="102"/>
      <c r="BP220" s="102"/>
      <c r="BQ220" s="102"/>
      <c r="BR220" s="102"/>
      <c r="BS220" s="102"/>
      <c r="BT220" s="102"/>
      <c r="BU220" s="102"/>
      <c r="BV220" s="102"/>
      <c r="BW220" s="102"/>
      <c r="BX220" s="102"/>
      <c r="BY220" s="102"/>
      <c r="BZ220" s="102"/>
      <c r="CA220" s="102"/>
      <c r="CB220" s="102"/>
      <c r="CC220" s="102"/>
      <c r="CD220" s="102"/>
      <c r="CE220" s="102"/>
      <c r="CF220" s="102"/>
      <c r="CG220" s="102"/>
      <c r="CH220" s="102"/>
      <c r="CI220" s="102"/>
      <c r="CJ220" s="102"/>
      <c r="CK220" s="102"/>
      <c r="CL220" s="102"/>
      <c r="CM220" s="102"/>
      <c r="CN220" s="102"/>
      <c r="CO220" s="102"/>
      <c r="CP220" s="102"/>
      <c r="CQ220" s="102"/>
      <c r="CR220" s="102"/>
      <c r="CS220" s="102"/>
      <c r="CT220" s="102"/>
      <c r="CU220" s="102"/>
      <c r="CV220" s="102"/>
      <c r="CW220" s="102"/>
      <c r="CX220" s="102"/>
      <c r="CY220" s="102"/>
      <c r="CZ220" s="102"/>
      <c r="DA220" s="102"/>
      <c r="DB220" s="102"/>
      <c r="DC220" s="102"/>
      <c r="DD220" s="102"/>
      <c r="DE220" s="102"/>
      <c r="DF220" s="102"/>
      <c r="DG220" s="102"/>
      <c r="DH220" s="102"/>
      <c r="DI220" s="102"/>
      <c r="DJ220" s="102"/>
      <c r="DK220" s="102"/>
      <c r="DL220" s="102"/>
      <c r="DM220" s="102"/>
      <c r="DN220" s="102"/>
      <c r="DO220" s="102"/>
      <c r="DP220" s="102"/>
      <c r="DQ220" s="102"/>
      <c r="DR220" s="102"/>
      <c r="DS220" s="102"/>
      <c r="DT220" s="102"/>
      <c r="DU220" s="102"/>
      <c r="DV220" s="102"/>
      <c r="DW220" s="102"/>
      <c r="DX220" s="102"/>
      <c r="DY220" s="102"/>
      <c r="DZ220" s="102"/>
      <c r="EA220" s="102"/>
      <c r="EB220" s="102"/>
      <c r="EC220" s="102"/>
      <c r="ED220" s="102"/>
      <c r="EE220" s="102"/>
      <c r="EF220" s="102"/>
      <c r="EG220" s="102"/>
      <c r="EH220" s="102"/>
      <c r="EI220" s="102"/>
      <c r="EJ220" s="102"/>
      <c r="EK220" s="102"/>
      <c r="EL220" s="102"/>
      <c r="EM220" s="102"/>
      <c r="EN220" s="102"/>
      <c r="EO220" s="102"/>
      <c r="EP220" s="102"/>
      <c r="EQ220" s="102"/>
      <c r="ER220" s="102"/>
      <c r="ES220" s="102"/>
      <c r="ET220" s="102"/>
      <c r="EU220" s="102"/>
      <c r="EV220" s="102"/>
      <c r="EW220" s="102"/>
      <c r="EX220" s="102"/>
      <c r="EY220" s="102"/>
      <c r="EZ220" s="102"/>
      <c r="FA220" s="102"/>
      <c r="FB220" s="102"/>
      <c r="FC220" s="102"/>
      <c r="FD220" s="102"/>
      <c r="FE220" s="102"/>
      <c r="FF220" s="102"/>
      <c r="FG220" s="102"/>
      <c r="FH220" s="102"/>
      <c r="FI220" s="102"/>
      <c r="FJ220" s="102"/>
      <c r="FK220" s="102"/>
      <c r="FL220" s="102"/>
      <c r="FM220" s="102"/>
      <c r="FN220" s="102"/>
      <c r="FO220" s="102"/>
      <c r="FP220" s="102"/>
      <c r="FQ220" s="102"/>
      <c r="FR220" s="102"/>
      <c r="FS220" s="102"/>
      <c r="FT220" s="102"/>
      <c r="FU220" s="102"/>
      <c r="FV220" s="102"/>
      <c r="FW220" s="102"/>
      <c r="FX220" s="102"/>
      <c r="FY220" s="102"/>
      <c r="FZ220" s="102"/>
      <c r="GA220" s="102"/>
      <c r="GB220" s="102"/>
      <c r="GC220" s="102"/>
      <c r="GD220" s="102"/>
      <c r="GE220" s="102"/>
      <c r="GF220" s="102"/>
      <c r="GG220" s="102"/>
      <c r="GH220" s="102"/>
      <c r="GI220" s="102"/>
      <c r="GJ220" s="102"/>
      <c r="GK220" s="102"/>
      <c r="GL220" s="102"/>
      <c r="GM220" s="102"/>
      <c r="GN220" s="102"/>
      <c r="GO220" s="102"/>
      <c r="GP220" s="102"/>
      <c r="GQ220" s="102"/>
      <c r="GR220" s="102"/>
      <c r="GS220" s="102"/>
      <c r="GT220" s="102"/>
      <c r="GU220" s="102"/>
      <c r="GV220" s="102"/>
      <c r="GW220" s="102"/>
      <c r="GX220" s="102"/>
      <c r="GY220" s="102"/>
      <c r="GZ220" s="102"/>
      <c r="HA220" s="102"/>
      <c r="HB220" s="102"/>
      <c r="HC220" s="102"/>
      <c r="HD220" s="102"/>
      <c r="HE220" s="102"/>
      <c r="HF220" s="102"/>
      <c r="HG220" s="102"/>
      <c r="HH220" s="102"/>
      <c r="HI220" s="102"/>
      <c r="HJ220" s="102"/>
      <c r="HK220" s="102"/>
      <c r="HL220" s="102"/>
      <c r="HM220" s="102"/>
      <c r="HN220" s="102"/>
      <c r="HO220" s="102"/>
      <c r="HP220" s="102"/>
      <c r="HQ220" s="102"/>
      <c r="HR220" s="102"/>
      <c r="HS220" s="102"/>
      <c r="HT220" s="102"/>
      <c r="HU220" s="102"/>
      <c r="HV220" s="102"/>
      <c r="HW220" s="102"/>
      <c r="HX220" s="102"/>
      <c r="HY220" s="102"/>
      <c r="HZ220" s="102"/>
      <c r="IA220" s="102"/>
      <c r="IB220" s="102"/>
      <c r="IC220" s="102"/>
      <c r="ID220" s="102"/>
      <c r="IE220" s="102"/>
      <c r="IF220" s="102"/>
      <c r="IG220" s="102"/>
      <c r="IH220" s="102"/>
      <c r="II220" s="102"/>
      <c r="IJ220" s="102"/>
      <c r="IK220" s="102"/>
      <c r="IL220" s="102"/>
      <c r="IM220" s="102"/>
      <c r="IN220" s="102"/>
      <c r="IO220" s="102"/>
      <c r="IP220" s="102"/>
      <c r="IQ220" s="102"/>
      <c r="IR220" s="102"/>
      <c r="IS220" s="102"/>
      <c r="IT220" s="102"/>
      <c r="IU220" s="102"/>
      <c r="IV220" s="102"/>
      <c r="IW220" s="102"/>
      <c r="IX220" s="102"/>
      <c r="IY220" s="102"/>
      <c r="IZ220" s="102"/>
      <c r="JA220" s="102"/>
      <c r="JB220" s="102"/>
      <c r="JC220" s="102"/>
      <c r="JD220" s="102"/>
      <c r="JE220" s="102"/>
      <c r="JF220" s="102"/>
      <c r="JG220" s="102"/>
      <c r="JH220" s="102"/>
      <c r="JI220" s="102"/>
      <c r="JJ220" s="102"/>
      <c r="JK220" s="102"/>
      <c r="JL220" s="102"/>
      <c r="JM220" s="102"/>
      <c r="JN220" s="102"/>
      <c r="JO220" s="102"/>
      <c r="JP220" s="102"/>
      <c r="JQ220" s="102"/>
      <c r="JR220" s="102"/>
      <c r="JS220" s="102"/>
      <c r="JT220" s="102"/>
      <c r="JU220" s="102"/>
      <c r="JV220" s="102"/>
      <c r="JW220" s="102"/>
      <c r="JX220" s="102"/>
      <c r="JY220" s="102"/>
      <c r="JZ220" s="102"/>
      <c r="KA220" s="102"/>
      <c r="KB220" s="102"/>
      <c r="KC220" s="102"/>
      <c r="KD220" s="102"/>
      <c r="KE220" s="102"/>
      <c r="KF220" s="102"/>
      <c r="KG220" s="102"/>
      <c r="KH220" s="102"/>
      <c r="KI220" s="102"/>
      <c r="KJ220" s="102"/>
      <c r="KK220" s="102"/>
      <c r="KL220" s="102"/>
      <c r="KM220" s="102"/>
      <c r="KN220" s="102"/>
      <c r="KO220" s="102"/>
      <c r="KP220" s="102"/>
      <c r="KQ220" s="102"/>
      <c r="KR220" s="102"/>
      <c r="KS220" s="102"/>
      <c r="KT220" s="102"/>
      <c r="KU220" s="102"/>
      <c r="KV220" s="102"/>
      <c r="KW220" s="102"/>
      <c r="KX220" s="102"/>
      <c r="KY220" s="102"/>
      <c r="KZ220" s="102"/>
      <c r="LA220" s="102"/>
      <c r="LB220" s="102"/>
      <c r="LC220" s="102"/>
      <c r="LD220" s="102"/>
      <c r="LE220" s="102"/>
      <c r="LF220" s="102"/>
      <c r="LG220" s="102"/>
      <c r="LH220" s="102"/>
      <c r="LI220" s="102"/>
      <c r="LJ220" s="102"/>
      <c r="LK220" s="102"/>
      <c r="LL220" s="102"/>
      <c r="LM220" s="102"/>
      <c r="LN220" s="102"/>
      <c r="LO220" s="102"/>
      <c r="LP220" s="102"/>
      <c r="LQ220" s="102"/>
      <c r="LR220" s="102"/>
      <c r="LS220" s="102"/>
      <c r="LT220" s="102"/>
      <c r="LU220" s="102"/>
      <c r="LV220" s="102"/>
      <c r="LW220" s="102"/>
      <c r="LX220" s="102"/>
      <c r="LY220" s="102"/>
      <c r="LZ220" s="102"/>
      <c r="MA220" s="102"/>
      <c r="MB220" s="102"/>
      <c r="MC220" s="102"/>
      <c r="MD220" s="102"/>
      <c r="ME220" s="102"/>
      <c r="MF220" s="102"/>
      <c r="MG220" s="102"/>
      <c r="MH220" s="102"/>
      <c r="MI220" s="102"/>
      <c r="MJ220" s="102"/>
      <c r="MK220" s="102"/>
      <c r="ML220" s="102"/>
      <c r="MM220" s="102"/>
      <c r="MN220" s="102"/>
      <c r="MO220" s="102"/>
      <c r="MP220" s="102"/>
      <c r="MQ220" s="102"/>
      <c r="MR220" s="102"/>
      <c r="MS220" s="102"/>
      <c r="MT220" s="102"/>
      <c r="MU220" s="102"/>
      <c r="MV220" s="102"/>
      <c r="MW220" s="102"/>
      <c r="MX220" s="102"/>
      <c r="MY220" s="102"/>
      <c r="MZ220" s="102"/>
      <c r="NA220" s="102"/>
      <c r="NB220" s="102"/>
      <c r="NC220" s="102"/>
      <c r="ND220" s="102"/>
      <c r="NE220" s="102"/>
      <c r="NF220" s="102"/>
      <c r="NG220" s="102"/>
      <c r="NH220" s="102"/>
      <c r="NI220" s="102"/>
      <c r="NJ220" s="102"/>
      <c r="NK220" s="102"/>
      <c r="NL220" s="102"/>
      <c r="NM220" s="102"/>
      <c r="NN220" s="102"/>
      <c r="NO220" s="102"/>
      <c r="NP220" s="102"/>
      <c r="NQ220" s="102"/>
      <c r="NR220" s="102"/>
      <c r="NS220" s="102"/>
      <c r="NT220" s="102"/>
      <c r="NU220" s="102"/>
      <c r="NV220" s="102"/>
      <c r="NW220" s="102"/>
      <c r="NX220" s="102"/>
      <c r="NY220" s="102"/>
      <c r="NZ220" s="102"/>
      <c r="OA220" s="102"/>
      <c r="OB220" s="102"/>
      <c r="OC220" s="102"/>
      <c r="OD220" s="102"/>
      <c r="OE220" s="102"/>
      <c r="OF220" s="102"/>
      <c r="OG220" s="102"/>
      <c r="OH220" s="102"/>
      <c r="OI220" s="102"/>
      <c r="OJ220" s="102"/>
      <c r="OK220" s="102"/>
      <c r="OL220" s="102"/>
      <c r="OM220" s="102"/>
      <c r="ON220" s="102"/>
      <c r="OO220" s="102"/>
      <c r="OP220" s="102"/>
      <c r="OQ220" s="102"/>
      <c r="OR220" s="102"/>
      <c r="OS220" s="102"/>
      <c r="OT220" s="102"/>
      <c r="OU220" s="102"/>
      <c r="OV220" s="102"/>
      <c r="OW220" s="102"/>
      <c r="OX220" s="102"/>
      <c r="OY220" s="102"/>
      <c r="OZ220" s="102"/>
      <c r="PA220" s="102"/>
      <c r="PB220" s="102"/>
      <c r="PC220" s="102"/>
      <c r="PD220" s="102"/>
      <c r="PE220" s="102"/>
      <c r="PF220" s="102"/>
      <c r="PG220" s="102"/>
      <c r="PH220" s="102"/>
      <c r="PI220" s="102"/>
      <c r="PJ220" s="102"/>
      <c r="PK220" s="102"/>
      <c r="PL220" s="102"/>
      <c r="PM220" s="102"/>
      <c r="PN220" s="102"/>
      <c r="PO220" s="102"/>
      <c r="PP220" s="102"/>
      <c r="PQ220" s="102"/>
      <c r="PR220" s="102"/>
      <c r="PS220" s="102"/>
      <c r="PT220" s="102"/>
      <c r="PU220" s="102"/>
      <c r="PV220" s="102"/>
      <c r="PW220" s="102"/>
      <c r="PX220" s="102"/>
      <c r="PY220" s="102"/>
      <c r="PZ220" s="102"/>
      <c r="QA220" s="102"/>
      <c r="QB220" s="102"/>
      <c r="QC220" s="102"/>
      <c r="QD220" s="102"/>
      <c r="QE220" s="102"/>
      <c r="QF220" s="102"/>
      <c r="QG220" s="102"/>
      <c r="QH220" s="102"/>
      <c r="QI220" s="102"/>
      <c r="QJ220" s="102"/>
      <c r="QK220" s="102"/>
      <c r="QL220" s="102"/>
      <c r="QM220" s="102"/>
      <c r="QN220" s="102"/>
      <c r="QO220" s="102"/>
      <c r="QP220" s="102"/>
      <c r="QQ220" s="102"/>
      <c r="QR220" s="102"/>
      <c r="QS220" s="102"/>
      <c r="QT220" s="102"/>
      <c r="QU220" s="102"/>
      <c r="QV220" s="102"/>
      <c r="QW220" s="102"/>
      <c r="QX220" s="102"/>
      <c r="QY220" s="102"/>
      <c r="QZ220" s="102"/>
      <c r="RA220" s="102"/>
      <c r="RB220" s="102"/>
      <c r="RC220" s="102"/>
      <c r="RD220" s="102"/>
      <c r="RE220" s="102"/>
      <c r="RF220" s="102"/>
      <c r="RG220" s="102"/>
      <c r="RH220" s="102"/>
      <c r="RI220" s="102"/>
      <c r="RJ220" s="102"/>
      <c r="RK220" s="102"/>
      <c r="RL220" s="102"/>
      <c r="RM220" s="102"/>
      <c r="RN220" s="102"/>
      <c r="RO220" s="102"/>
      <c r="RP220" s="102"/>
      <c r="RQ220" s="102"/>
      <c r="RR220" s="102"/>
      <c r="RS220" s="102"/>
      <c r="RT220" s="102"/>
      <c r="RU220" s="102"/>
      <c r="RV220" s="102"/>
      <c r="RW220" s="102"/>
      <c r="RX220" s="102"/>
      <c r="RY220" s="102"/>
      <c r="RZ220" s="102"/>
      <c r="SA220" s="102"/>
      <c r="SB220" s="102"/>
      <c r="SC220" s="102"/>
      <c r="SD220" s="102"/>
      <c r="SE220" s="102"/>
      <c r="SF220" s="102"/>
      <c r="SG220" s="102"/>
      <c r="SH220" s="102"/>
      <c r="SI220" s="102"/>
      <c r="SJ220" s="102"/>
      <c r="SK220" s="102"/>
      <c r="SL220" s="102"/>
      <c r="SM220" s="102"/>
      <c r="SN220" s="102"/>
      <c r="SO220" s="102"/>
      <c r="SP220" s="102"/>
      <c r="SQ220" s="102"/>
      <c r="SR220" s="102"/>
      <c r="SS220" s="102"/>
      <c r="ST220" s="102"/>
      <c r="SU220" s="102"/>
      <c r="SV220" s="102"/>
      <c r="SW220" s="102"/>
      <c r="SX220" s="102"/>
      <c r="SY220" s="102"/>
      <c r="SZ220" s="102"/>
      <c r="TA220" s="102"/>
      <c r="TB220" s="102"/>
      <c r="TC220" s="102"/>
      <c r="TD220" s="102"/>
      <c r="TE220" s="102"/>
      <c r="TF220" s="102"/>
      <c r="TG220" s="102"/>
      <c r="TH220" s="102"/>
      <c r="TI220" s="102"/>
      <c r="TJ220" s="102"/>
      <c r="TK220" s="102"/>
      <c r="TL220" s="102"/>
      <c r="TM220" s="102"/>
      <c r="TN220" s="102"/>
      <c r="TO220" s="102"/>
      <c r="TP220" s="102"/>
      <c r="TQ220" s="102"/>
      <c r="TR220" s="102"/>
      <c r="TS220" s="102"/>
      <c r="TT220" s="102"/>
      <c r="TU220" s="102"/>
      <c r="TV220" s="102"/>
      <c r="TW220" s="102"/>
      <c r="TX220" s="102"/>
      <c r="TY220" s="102"/>
      <c r="TZ220" s="102"/>
      <c r="UA220" s="102"/>
      <c r="UB220" s="102"/>
      <c r="UC220" s="102"/>
      <c r="UD220" s="102"/>
      <c r="UE220" s="102"/>
      <c r="UF220" s="102"/>
      <c r="UG220" s="102"/>
      <c r="UH220" s="102"/>
      <c r="UI220" s="102"/>
      <c r="UJ220" s="102"/>
      <c r="UK220" s="102"/>
      <c r="UL220" s="102"/>
      <c r="UM220" s="102"/>
      <c r="UN220" s="102"/>
      <c r="UO220" s="102"/>
      <c r="UP220" s="102"/>
      <c r="UQ220" s="102"/>
      <c r="UR220" s="102"/>
      <c r="US220" s="102"/>
      <c r="UT220" s="102"/>
      <c r="UU220" s="102"/>
      <c r="UV220" s="102"/>
      <c r="UW220" s="102"/>
      <c r="UX220" s="102"/>
      <c r="UY220" s="102"/>
      <c r="UZ220" s="102"/>
      <c r="VA220" s="102"/>
      <c r="VB220" s="102"/>
      <c r="VC220" s="102"/>
      <c r="VD220" s="102"/>
      <c r="VE220" s="102"/>
      <c r="VF220" s="102"/>
      <c r="VG220" s="102"/>
      <c r="VH220" s="102"/>
      <c r="VI220" s="102"/>
      <c r="VJ220" s="102"/>
      <c r="VK220" s="102"/>
      <c r="VL220" s="102"/>
      <c r="VM220" s="102"/>
      <c r="VN220" s="102"/>
      <c r="VO220" s="102"/>
      <c r="VP220" s="102"/>
      <c r="VQ220" s="102"/>
      <c r="VR220" s="102"/>
      <c r="VS220" s="102"/>
      <c r="VT220" s="102"/>
      <c r="VU220" s="102"/>
      <c r="VV220" s="102"/>
      <c r="VW220" s="102"/>
      <c r="VX220" s="102"/>
      <c r="VY220" s="102"/>
      <c r="VZ220" s="102"/>
      <c r="WA220" s="102"/>
      <c r="WB220" s="102"/>
      <c r="WC220" s="102"/>
      <c r="WD220" s="102"/>
      <c r="WE220" s="102"/>
      <c r="WF220" s="102"/>
      <c r="WG220" s="102"/>
      <c r="WH220" s="102"/>
      <c r="WI220" s="102"/>
      <c r="WJ220" s="102"/>
      <c r="WK220" s="102"/>
      <c r="WL220" s="102"/>
      <c r="WM220" s="102"/>
      <c r="WN220" s="102"/>
      <c r="WO220" s="102"/>
      <c r="WP220" s="102"/>
      <c r="WQ220" s="102"/>
      <c r="WR220" s="102"/>
      <c r="WS220" s="102"/>
      <c r="WT220" s="102"/>
      <c r="WU220" s="102"/>
      <c r="WV220" s="102"/>
      <c r="WW220" s="102"/>
      <c r="WX220" s="102"/>
      <c r="WY220" s="102"/>
      <c r="WZ220" s="102"/>
      <c r="XA220" s="102"/>
      <c r="XB220" s="102"/>
      <c r="XC220" s="102"/>
      <c r="XD220" s="102"/>
      <c r="XE220" s="102"/>
      <c r="XF220" s="102"/>
      <c r="XG220" s="102"/>
      <c r="XH220" s="102"/>
      <c r="XI220" s="102"/>
      <c r="XJ220" s="102"/>
      <c r="XK220" s="102"/>
      <c r="XL220" s="102"/>
      <c r="XM220" s="102"/>
      <c r="XN220" s="102"/>
      <c r="XO220" s="102"/>
      <c r="XP220" s="102"/>
      <c r="XQ220" s="102"/>
      <c r="XR220" s="102"/>
      <c r="XS220" s="102"/>
      <c r="XT220" s="102"/>
      <c r="XU220" s="102"/>
      <c r="XV220" s="102"/>
      <c r="XW220" s="102"/>
      <c r="XX220" s="102"/>
      <c r="XY220" s="102"/>
      <c r="XZ220" s="102"/>
      <c r="YA220" s="102"/>
      <c r="YB220" s="102"/>
      <c r="YC220" s="102"/>
      <c r="YD220" s="102"/>
      <c r="YE220" s="102"/>
      <c r="YF220" s="102"/>
      <c r="YG220" s="102"/>
      <c r="YH220" s="102"/>
      <c r="YI220" s="102"/>
      <c r="YJ220" s="102"/>
      <c r="YK220" s="102"/>
      <c r="YL220" s="102"/>
      <c r="YM220" s="102"/>
      <c r="YN220" s="102"/>
      <c r="YO220" s="102"/>
      <c r="YP220" s="102"/>
      <c r="YQ220" s="102"/>
      <c r="YR220" s="102"/>
      <c r="YS220" s="102"/>
      <c r="YT220" s="102"/>
      <c r="YU220" s="102"/>
      <c r="YV220" s="102"/>
      <c r="YW220" s="102"/>
      <c r="YX220" s="102"/>
      <c r="YY220" s="102"/>
      <c r="YZ220" s="102"/>
      <c r="ZA220" s="102"/>
      <c r="ZB220" s="102"/>
      <c r="ZC220" s="102"/>
      <c r="ZD220" s="102"/>
      <c r="ZE220" s="102"/>
      <c r="ZF220" s="102"/>
      <c r="ZG220" s="102"/>
      <c r="ZH220" s="102"/>
      <c r="ZI220" s="102"/>
      <c r="ZJ220" s="102"/>
      <c r="ZK220" s="102"/>
      <c r="ZL220" s="102"/>
      <c r="ZM220" s="102"/>
      <c r="ZN220" s="102"/>
      <c r="ZO220" s="102"/>
      <c r="ZP220" s="102"/>
      <c r="ZQ220" s="102"/>
      <c r="ZR220" s="102"/>
      <c r="ZS220" s="102"/>
      <c r="ZT220" s="102"/>
      <c r="ZU220" s="102"/>
      <c r="ZV220" s="102"/>
      <c r="ZW220" s="102"/>
      <c r="ZX220" s="102"/>
      <c r="ZY220" s="102"/>
      <c r="ZZ220" s="102"/>
      <c r="AAA220" s="102"/>
      <c r="AAB220" s="102"/>
      <c r="AAC220" s="102"/>
      <c r="AAD220" s="102"/>
      <c r="AAE220" s="102"/>
      <c r="AAF220" s="102"/>
      <c r="AAG220" s="102"/>
      <c r="AAH220" s="102"/>
      <c r="AAI220" s="102"/>
      <c r="AAJ220" s="102"/>
      <c r="AAK220" s="102"/>
      <c r="AAL220" s="102"/>
      <c r="AAM220" s="102"/>
      <c r="AAN220" s="102"/>
      <c r="AAO220" s="102"/>
      <c r="AAP220" s="102"/>
      <c r="AAQ220" s="102"/>
      <c r="AAR220" s="102"/>
      <c r="AAS220" s="102"/>
      <c r="AAT220" s="102"/>
      <c r="AAU220" s="102"/>
      <c r="AAV220" s="102"/>
      <c r="AAW220" s="102"/>
      <c r="AAX220" s="102"/>
      <c r="AAY220" s="102"/>
      <c r="AAZ220" s="102"/>
      <c r="ABA220" s="102"/>
      <c r="ABB220" s="102"/>
      <c r="ABC220" s="102"/>
      <c r="ABD220" s="102"/>
      <c r="ABE220" s="102"/>
      <c r="ABF220" s="102"/>
      <c r="ABG220" s="102"/>
      <c r="ABH220" s="102"/>
      <c r="ABI220" s="102"/>
      <c r="ABJ220" s="102"/>
      <c r="ABK220" s="102"/>
      <c r="ABL220" s="102"/>
      <c r="ABM220" s="102"/>
      <c r="ABN220" s="102"/>
      <c r="ABO220" s="102"/>
      <c r="ABP220" s="102"/>
      <c r="ABQ220" s="102"/>
      <c r="ABR220" s="102"/>
      <c r="ABS220" s="102"/>
      <c r="ABT220" s="102"/>
      <c r="ABU220" s="102"/>
      <c r="ABV220" s="102"/>
      <c r="ABW220" s="102"/>
      <c r="ABX220" s="102"/>
      <c r="ABY220" s="102"/>
      <c r="ABZ220" s="102"/>
      <c r="ACA220" s="102"/>
      <c r="ACB220" s="102"/>
      <c r="ACC220" s="102"/>
      <c r="ACD220" s="102"/>
      <c r="ACE220" s="102"/>
      <c r="ACF220" s="102"/>
      <c r="ACG220" s="102"/>
      <c r="ACH220" s="102"/>
      <c r="ACI220" s="102"/>
      <c r="ACJ220" s="102"/>
      <c r="ACK220" s="102"/>
      <c r="ACL220" s="102"/>
      <c r="ACM220" s="102"/>
      <c r="ACN220" s="102"/>
      <c r="ACO220" s="102"/>
      <c r="ACP220" s="102"/>
      <c r="ACQ220" s="102"/>
      <c r="ACR220" s="102"/>
      <c r="ACS220" s="102"/>
      <c r="ACT220" s="102"/>
      <c r="ACU220" s="102"/>
      <c r="ACV220" s="102"/>
      <c r="ACW220" s="102"/>
      <c r="ACX220" s="102"/>
      <c r="ACY220" s="102"/>
      <c r="ACZ220" s="102"/>
      <c r="ADA220" s="102"/>
      <c r="ADB220" s="102"/>
      <c r="ADC220" s="102"/>
      <c r="ADD220" s="102"/>
      <c r="ADE220" s="102"/>
      <c r="ADF220" s="102"/>
      <c r="ADG220" s="102"/>
      <c r="ADH220" s="102"/>
      <c r="ADI220" s="102"/>
      <c r="ADJ220" s="102"/>
      <c r="ADK220" s="102"/>
      <c r="ADL220" s="102"/>
      <c r="ADM220" s="102"/>
      <c r="ADN220" s="102"/>
      <c r="ADO220" s="102"/>
      <c r="ADP220" s="102"/>
      <c r="ADQ220" s="102"/>
      <c r="ADR220" s="102"/>
      <c r="ADS220" s="102"/>
      <c r="ADT220" s="102"/>
      <c r="ADU220" s="102"/>
      <c r="ADV220" s="102"/>
      <c r="ADW220" s="102"/>
      <c r="ADX220" s="102"/>
      <c r="ADY220" s="102"/>
      <c r="ADZ220" s="102"/>
      <c r="AEA220" s="102"/>
      <c r="AEB220" s="102"/>
      <c r="AEC220" s="102"/>
      <c r="AED220" s="102"/>
      <c r="AEE220" s="102"/>
      <c r="AEF220" s="102"/>
      <c r="AEG220" s="102"/>
      <c r="AEH220" s="102"/>
      <c r="AEI220" s="102"/>
      <c r="AEJ220" s="102"/>
      <c r="AEK220" s="102"/>
      <c r="AEL220" s="102"/>
      <c r="AEM220" s="102"/>
      <c r="AEN220" s="102"/>
      <c r="AEO220" s="102"/>
      <c r="AEP220" s="102"/>
      <c r="AEQ220" s="102"/>
      <c r="AER220" s="102"/>
      <c r="AES220" s="102"/>
      <c r="AET220" s="102"/>
      <c r="AEU220" s="102"/>
      <c r="AEV220" s="102"/>
      <c r="AEW220" s="102"/>
      <c r="AEX220" s="102"/>
      <c r="AEY220" s="102"/>
      <c r="AEZ220" s="102"/>
      <c r="AFA220" s="102"/>
      <c r="AFB220" s="102"/>
      <c r="AFC220" s="102"/>
      <c r="AFD220" s="102"/>
      <c r="AFE220" s="102"/>
      <c r="AFF220" s="102"/>
      <c r="AFG220" s="102"/>
      <c r="AFH220" s="102"/>
      <c r="AFI220" s="102"/>
      <c r="AFJ220" s="102"/>
      <c r="AFK220" s="102"/>
      <c r="AFL220" s="102"/>
      <c r="AFM220" s="102"/>
      <c r="AFN220" s="102"/>
      <c r="AFO220" s="102"/>
      <c r="AFP220" s="102"/>
      <c r="AFQ220" s="102"/>
      <c r="AFR220" s="102"/>
      <c r="AFS220" s="102"/>
      <c r="AFT220" s="102"/>
      <c r="AFU220" s="102"/>
      <c r="AFV220" s="102"/>
      <c r="AFW220" s="102"/>
      <c r="AFX220" s="102"/>
      <c r="AFY220" s="102"/>
      <c r="AFZ220" s="102"/>
      <c r="AGA220" s="102"/>
      <c r="AGB220" s="102"/>
      <c r="AGC220" s="102"/>
      <c r="AGD220" s="102"/>
      <c r="AGE220" s="102"/>
      <c r="AGF220" s="102"/>
      <c r="AGG220" s="102"/>
      <c r="AGH220" s="102"/>
      <c r="AGI220" s="102"/>
      <c r="AGJ220" s="102"/>
      <c r="AGK220" s="102"/>
      <c r="AGL220" s="102"/>
      <c r="AGM220" s="102"/>
      <c r="AGN220" s="102"/>
      <c r="AGO220" s="102"/>
      <c r="AGP220" s="102"/>
      <c r="AGQ220" s="102"/>
      <c r="AGR220" s="102"/>
      <c r="AGS220" s="102"/>
      <c r="AGT220" s="102"/>
      <c r="AGU220" s="102"/>
      <c r="AGV220" s="102"/>
      <c r="AGW220" s="102"/>
      <c r="AGX220" s="102"/>
      <c r="AGY220" s="102"/>
      <c r="AGZ220" s="102"/>
      <c r="AHA220" s="102"/>
      <c r="AHB220" s="102"/>
      <c r="AHC220" s="102"/>
      <c r="AHD220" s="102"/>
      <c r="AHE220" s="102"/>
      <c r="AHF220" s="102"/>
      <c r="AHG220" s="102"/>
      <c r="AHH220" s="102"/>
      <c r="AHI220" s="102"/>
      <c r="AHJ220" s="102"/>
      <c r="AHK220" s="102"/>
      <c r="AHL220" s="102"/>
      <c r="AHM220" s="102"/>
      <c r="AHN220" s="102"/>
      <c r="AHO220" s="102"/>
      <c r="AHP220" s="102"/>
      <c r="AHQ220" s="102"/>
      <c r="AHR220" s="102"/>
      <c r="AHS220" s="102"/>
      <c r="AHT220" s="102"/>
      <c r="AHU220" s="102"/>
      <c r="AHV220" s="102"/>
      <c r="AHW220" s="102"/>
      <c r="AHX220" s="102"/>
      <c r="AHY220" s="102"/>
      <c r="AHZ220" s="102"/>
      <c r="AIA220" s="102"/>
      <c r="AIB220" s="102"/>
      <c r="AIC220" s="102"/>
      <c r="AID220" s="102"/>
      <c r="AIE220" s="102"/>
      <c r="AIF220" s="102"/>
      <c r="AIG220" s="102"/>
      <c r="AIH220" s="102"/>
      <c r="AII220" s="102"/>
      <c r="AIJ220" s="102"/>
      <c r="AIK220" s="102"/>
      <c r="AIL220" s="102"/>
      <c r="AIM220" s="102"/>
      <c r="AIN220" s="102"/>
      <c r="AIO220" s="102"/>
      <c r="AIP220" s="102"/>
      <c r="AIQ220" s="102"/>
      <c r="AIR220" s="102"/>
      <c r="AIS220" s="102"/>
      <c r="AIT220" s="102"/>
      <c r="AIU220" s="102"/>
      <c r="AIV220" s="102"/>
      <c r="AIW220" s="102"/>
      <c r="AIX220" s="102"/>
      <c r="AIY220" s="102"/>
      <c r="AIZ220" s="102"/>
      <c r="AJA220" s="102"/>
      <c r="AJB220" s="102"/>
      <c r="AJC220" s="102"/>
      <c r="AJD220" s="102"/>
      <c r="AJE220" s="102"/>
      <c r="AJF220" s="102"/>
      <c r="AJG220" s="102"/>
      <c r="AJH220" s="102"/>
      <c r="AJI220" s="102"/>
      <c r="AJJ220" s="102"/>
      <c r="AJK220" s="102"/>
      <c r="AJL220" s="102"/>
      <c r="AJM220" s="102"/>
      <c r="AJN220" s="102"/>
      <c r="AJO220" s="102"/>
      <c r="AJP220" s="102"/>
      <c r="AJQ220" s="102"/>
      <c r="AJR220" s="102"/>
      <c r="AJS220" s="102"/>
      <c r="AJT220" s="102"/>
      <c r="AJU220" s="102"/>
      <c r="AJV220" s="102"/>
      <c r="AJW220" s="102"/>
      <c r="AJX220" s="102"/>
      <c r="AJY220" s="102"/>
      <c r="AJZ220" s="102"/>
      <c r="AKA220" s="102"/>
      <c r="AKB220" s="102"/>
      <c r="AKC220" s="102"/>
      <c r="AKD220" s="102"/>
      <c r="AKE220" s="102"/>
      <c r="AKF220" s="102"/>
      <c r="AKG220" s="102"/>
      <c r="AKH220" s="102"/>
      <c r="AKI220" s="102"/>
      <c r="AKJ220" s="102"/>
      <c r="AKK220" s="102"/>
      <c r="AKL220" s="102"/>
      <c r="AKM220" s="102"/>
      <c r="AKN220" s="102"/>
      <c r="AKO220" s="102"/>
      <c r="AKP220" s="102"/>
      <c r="AKQ220" s="102"/>
      <c r="AKR220" s="102"/>
      <c r="AKS220" s="102"/>
      <c r="AKT220" s="102"/>
      <c r="AKU220" s="102"/>
      <c r="AKV220" s="102"/>
      <c r="AKW220" s="102"/>
      <c r="AKX220" s="102"/>
      <c r="AKY220" s="102"/>
      <c r="AKZ220" s="102"/>
      <c r="ALA220" s="102"/>
      <c r="ALB220" s="102"/>
      <c r="ALC220" s="102"/>
      <c r="ALD220" s="102"/>
      <c r="ALE220" s="102"/>
      <c r="ALF220" s="102"/>
      <c r="ALG220" s="102"/>
      <c r="ALH220" s="102"/>
      <c r="ALI220" s="102"/>
      <c r="ALJ220" s="102"/>
      <c r="ALK220" s="102"/>
      <c r="ALL220" s="102"/>
      <c r="ALM220" s="102"/>
      <c r="ALN220" s="102"/>
      <c r="ALO220" s="102"/>
      <c r="ALP220" s="102"/>
      <c r="ALQ220" s="102"/>
      <c r="ALR220" s="102"/>
      <c r="ALS220" s="102"/>
      <c r="ALT220" s="102"/>
      <c r="ALU220" s="102"/>
      <c r="ALV220" s="102"/>
      <c r="ALW220" s="102"/>
      <c r="ALX220" s="102"/>
      <c r="ALY220" s="102"/>
      <c r="ALZ220" s="102"/>
      <c r="AMA220" s="102"/>
      <c r="AMB220" s="102"/>
      <c r="AMC220" s="102"/>
      <c r="AMD220" s="102"/>
      <c r="AME220" s="102"/>
      <c r="AMF220" s="102"/>
      <c r="AMG220" s="102"/>
      <c r="AMH220" s="102"/>
      <c r="AMI220" s="102"/>
      <c r="AMJ220" s="102"/>
      <c r="AMK220" s="102"/>
      <c r="AML220" s="102"/>
      <c r="AMM220" s="102"/>
      <c r="AMN220" s="102"/>
      <c r="AMO220" s="102"/>
      <c r="AMP220" s="102"/>
      <c r="AMQ220" s="102"/>
      <c r="AMR220" s="102"/>
      <c r="AMS220" s="102"/>
      <c r="AMT220" s="102"/>
      <c r="AMU220" s="102"/>
      <c r="AMV220" s="102"/>
      <c r="AMW220" s="102"/>
      <c r="AMX220" s="102"/>
      <c r="AMY220" s="102"/>
      <c r="AMZ220" s="102"/>
      <c r="ANA220" s="102"/>
      <c r="ANB220" s="102"/>
      <c r="ANC220" s="102"/>
      <c r="AND220" s="102"/>
      <c r="ANE220" s="102"/>
      <c r="ANF220" s="102"/>
      <c r="ANG220" s="102"/>
      <c r="ANH220" s="102"/>
      <c r="ANI220" s="102"/>
      <c r="ANJ220" s="102"/>
      <c r="ANK220" s="102"/>
      <c r="ANL220" s="102"/>
      <c r="ANM220" s="102"/>
      <c r="ANN220" s="102"/>
      <c r="ANO220" s="102"/>
      <c r="ANP220" s="102"/>
      <c r="ANQ220" s="102"/>
      <c r="ANR220" s="102"/>
      <c r="ANS220" s="102"/>
      <c r="ANT220" s="102"/>
      <c r="ANU220" s="102"/>
      <c r="ANV220" s="102"/>
      <c r="ANW220" s="102"/>
      <c r="ANX220" s="102"/>
      <c r="ANY220" s="102"/>
      <c r="ANZ220" s="102"/>
      <c r="AOA220" s="102"/>
      <c r="AOB220" s="102"/>
      <c r="AOC220" s="102"/>
      <c r="AOD220" s="102"/>
      <c r="AOE220" s="102"/>
      <c r="AOF220" s="102"/>
      <c r="AOG220" s="102"/>
      <c r="AOH220" s="102"/>
      <c r="AOI220" s="102"/>
      <c r="AOJ220" s="102"/>
      <c r="AOK220" s="102"/>
      <c r="AOL220" s="102"/>
      <c r="AOM220" s="102"/>
      <c r="AON220" s="102"/>
      <c r="AOO220" s="102"/>
      <c r="AOP220" s="102"/>
      <c r="AOQ220" s="102"/>
      <c r="AOR220" s="102"/>
      <c r="AOS220" s="102"/>
      <c r="AOT220" s="102"/>
      <c r="AOU220" s="102"/>
      <c r="AOV220" s="102"/>
      <c r="AOW220" s="102"/>
      <c r="AOX220" s="102"/>
      <c r="AOY220" s="102"/>
      <c r="AOZ220" s="102"/>
      <c r="APA220" s="102"/>
      <c r="APB220" s="102"/>
      <c r="APC220" s="102"/>
      <c r="APD220" s="102"/>
      <c r="APE220" s="102"/>
      <c r="APF220" s="102"/>
      <c r="APG220" s="102"/>
      <c r="APH220" s="102"/>
      <c r="API220" s="102"/>
      <c r="APJ220" s="102"/>
      <c r="APK220" s="102"/>
      <c r="APL220" s="102"/>
      <c r="APM220" s="102"/>
      <c r="APN220" s="102"/>
      <c r="APO220" s="102"/>
      <c r="APP220" s="102"/>
      <c r="APQ220" s="102"/>
      <c r="APR220" s="102"/>
      <c r="APS220" s="102"/>
      <c r="APT220" s="102"/>
      <c r="APU220" s="102"/>
      <c r="APV220" s="102"/>
      <c r="APW220" s="102"/>
      <c r="APX220" s="102"/>
      <c r="APY220" s="102"/>
      <c r="APZ220" s="102"/>
      <c r="AQA220" s="102"/>
      <c r="AQB220" s="102"/>
      <c r="AQC220" s="102"/>
      <c r="AQD220" s="102"/>
      <c r="AQE220" s="102"/>
      <c r="AQF220" s="102"/>
      <c r="AQG220" s="102"/>
      <c r="AQH220" s="102"/>
      <c r="AQI220" s="102"/>
      <c r="AQJ220" s="102"/>
      <c r="AQK220" s="102"/>
      <c r="AQL220" s="102"/>
      <c r="AQM220" s="102"/>
      <c r="AQN220" s="102"/>
      <c r="AQO220" s="102"/>
      <c r="AQP220" s="102"/>
      <c r="AQQ220" s="102"/>
      <c r="AQR220" s="102"/>
      <c r="AQS220" s="102"/>
      <c r="AQT220" s="102"/>
      <c r="AQU220" s="102"/>
      <c r="AQV220" s="102"/>
      <c r="AQW220" s="102"/>
      <c r="AQX220" s="102"/>
      <c r="AQY220" s="102"/>
      <c r="AQZ220" s="102"/>
      <c r="ARA220" s="102"/>
      <c r="ARB220" s="102"/>
      <c r="ARC220" s="102"/>
      <c r="ARD220" s="102"/>
      <c r="ARE220" s="102"/>
      <c r="ARF220" s="102"/>
      <c r="ARG220" s="102"/>
      <c r="ARH220" s="102"/>
      <c r="ARI220" s="102"/>
      <c r="ARJ220" s="102"/>
      <c r="ARK220" s="102"/>
      <c r="ARL220" s="102"/>
      <c r="ARM220" s="102"/>
      <c r="ARN220" s="102"/>
      <c r="ARO220" s="102"/>
      <c r="ARP220" s="102"/>
      <c r="ARQ220" s="102"/>
      <c r="ARR220" s="102"/>
      <c r="ARS220" s="102"/>
      <c r="ART220" s="102"/>
      <c r="ARU220" s="102"/>
      <c r="ARV220" s="102"/>
      <c r="ARW220" s="102"/>
      <c r="ARX220" s="102"/>
      <c r="ARY220" s="102"/>
      <c r="ARZ220" s="102"/>
      <c r="ASA220" s="102"/>
      <c r="ASB220" s="102"/>
      <c r="ASC220" s="102"/>
      <c r="ASD220" s="102"/>
      <c r="ASE220" s="102"/>
      <c r="ASF220" s="102"/>
      <c r="ASG220" s="102"/>
      <c r="ASH220" s="102"/>
      <c r="ASI220" s="102"/>
      <c r="ASJ220" s="102"/>
      <c r="ASK220" s="102"/>
      <c r="ASL220" s="102"/>
      <c r="ASM220" s="102"/>
      <c r="ASN220" s="102"/>
      <c r="ASO220" s="102"/>
      <c r="ASP220" s="102"/>
      <c r="ASQ220" s="102"/>
      <c r="ASR220" s="102"/>
      <c r="ASS220" s="102"/>
      <c r="AST220" s="102"/>
      <c r="ASU220" s="102"/>
      <c r="ASV220" s="102"/>
      <c r="ASW220" s="102"/>
      <c r="ASX220" s="102"/>
      <c r="ASY220" s="102"/>
      <c r="ASZ220" s="102"/>
      <c r="ATA220" s="102"/>
      <c r="ATB220" s="102"/>
      <c r="ATC220" s="102"/>
      <c r="ATD220" s="102"/>
      <c r="ATE220" s="102"/>
      <c r="ATF220" s="102"/>
      <c r="ATG220" s="102"/>
      <c r="ATH220" s="102"/>
      <c r="ATI220" s="102"/>
      <c r="ATJ220" s="102"/>
      <c r="ATK220" s="102"/>
      <c r="ATL220" s="102"/>
      <c r="ATM220" s="102"/>
      <c r="ATN220" s="102"/>
      <c r="ATO220" s="102"/>
      <c r="ATP220" s="102"/>
      <c r="ATQ220" s="102"/>
      <c r="ATR220" s="102"/>
      <c r="ATS220" s="102"/>
      <c r="ATT220" s="102"/>
      <c r="ATU220" s="102"/>
      <c r="ATV220" s="102"/>
      <c r="ATW220" s="102"/>
      <c r="ATX220" s="102"/>
      <c r="ATY220" s="102"/>
      <c r="ATZ220" s="102"/>
      <c r="AUA220" s="102"/>
      <c r="AUB220" s="102"/>
      <c r="AUC220" s="102"/>
      <c r="AUD220" s="102"/>
      <c r="AUE220" s="102"/>
      <c r="AUF220" s="102"/>
      <c r="AUG220" s="102"/>
      <c r="AUH220" s="102"/>
      <c r="AUI220" s="102"/>
      <c r="AUJ220" s="102"/>
      <c r="AUK220" s="102"/>
      <c r="AUL220" s="102"/>
      <c r="AUM220" s="102"/>
      <c r="AUN220" s="102"/>
      <c r="AUO220" s="102"/>
      <c r="AUP220" s="102"/>
      <c r="AUQ220" s="102"/>
      <c r="AUR220" s="102"/>
      <c r="AUS220" s="102"/>
      <c r="AUT220" s="102"/>
      <c r="AUU220" s="102"/>
      <c r="AUV220" s="102"/>
      <c r="AUW220" s="102"/>
      <c r="AUX220" s="102"/>
      <c r="AUY220" s="102"/>
      <c r="AUZ220" s="102"/>
      <c r="AVA220" s="102"/>
      <c r="AVB220" s="102"/>
      <c r="AVC220" s="102"/>
      <c r="AVD220" s="102"/>
      <c r="AVE220" s="102"/>
      <c r="AVF220" s="102"/>
      <c r="AVG220" s="102"/>
      <c r="AVH220" s="102"/>
      <c r="AVI220" s="102"/>
      <c r="AVJ220" s="102"/>
      <c r="AVK220" s="102"/>
      <c r="AVL220" s="102"/>
      <c r="AVM220" s="102"/>
      <c r="AVN220" s="102"/>
      <c r="AVO220" s="102"/>
      <c r="AVP220" s="102"/>
      <c r="AVQ220" s="102"/>
      <c r="AVR220" s="102"/>
      <c r="AVS220" s="102"/>
      <c r="AVT220" s="102"/>
      <c r="AVU220" s="102"/>
      <c r="AVV220" s="102"/>
      <c r="AVW220" s="102"/>
      <c r="AVX220" s="102"/>
      <c r="AVY220" s="102"/>
      <c r="AVZ220" s="102"/>
      <c r="AWA220" s="102"/>
      <c r="AWB220" s="102"/>
      <c r="AWC220" s="102"/>
      <c r="AWD220" s="102"/>
      <c r="AWE220" s="102"/>
      <c r="AWF220" s="102"/>
      <c r="AWG220" s="102"/>
      <c r="AWH220" s="102"/>
      <c r="AWI220" s="102"/>
      <c r="AWJ220" s="102"/>
      <c r="AWK220" s="102"/>
      <c r="AWL220" s="102"/>
      <c r="AWM220" s="102"/>
      <c r="AWN220" s="102"/>
      <c r="AWO220" s="102"/>
      <c r="AWP220" s="102"/>
      <c r="AWQ220" s="102"/>
      <c r="AWR220" s="102"/>
      <c r="AWS220" s="102"/>
      <c r="AWT220" s="102"/>
      <c r="AWU220" s="102"/>
      <c r="AWV220" s="102"/>
      <c r="AWW220" s="102"/>
      <c r="AWX220" s="102"/>
      <c r="AWY220" s="102"/>
      <c r="AWZ220" s="102"/>
      <c r="AXA220" s="102"/>
      <c r="AXB220" s="102"/>
      <c r="AXC220" s="102"/>
      <c r="AXD220" s="102"/>
      <c r="AXE220" s="102"/>
      <c r="AXF220" s="102"/>
      <c r="AXG220" s="102"/>
      <c r="AXH220" s="102"/>
      <c r="AXI220" s="102"/>
      <c r="AXJ220" s="102"/>
      <c r="AXK220" s="102"/>
      <c r="AXL220" s="102"/>
      <c r="AXM220" s="102"/>
      <c r="AXN220" s="102"/>
      <c r="AXO220" s="102"/>
      <c r="AXP220" s="102"/>
      <c r="AXQ220" s="102"/>
      <c r="AXR220" s="102"/>
      <c r="AXS220" s="102"/>
      <c r="AXT220" s="102"/>
      <c r="AXU220" s="102"/>
      <c r="AXV220" s="102"/>
      <c r="AXW220" s="102"/>
      <c r="AXX220" s="102"/>
      <c r="AXY220" s="102"/>
      <c r="AXZ220" s="102"/>
      <c r="AYA220" s="102"/>
      <c r="AYB220" s="102"/>
      <c r="AYC220" s="102"/>
      <c r="AYD220" s="102"/>
      <c r="AYE220" s="102"/>
      <c r="AYF220" s="102"/>
      <c r="AYG220" s="102"/>
      <c r="AYH220" s="102"/>
      <c r="AYI220" s="102"/>
      <c r="AYJ220" s="102"/>
      <c r="AYK220" s="102"/>
      <c r="AYL220" s="102"/>
      <c r="AYM220" s="102"/>
      <c r="AYN220" s="102"/>
      <c r="AYO220" s="102"/>
      <c r="AYP220" s="102"/>
      <c r="AYQ220" s="102"/>
      <c r="AYR220" s="102"/>
      <c r="AYS220" s="102"/>
      <c r="AYT220" s="102"/>
      <c r="AYU220" s="102"/>
      <c r="AYV220" s="102"/>
      <c r="AYW220" s="102"/>
      <c r="AYX220" s="102"/>
      <c r="AYY220" s="102"/>
      <c r="AYZ220" s="102"/>
      <c r="AZA220" s="102"/>
      <c r="AZB220" s="102"/>
      <c r="AZC220" s="102"/>
      <c r="AZD220" s="102"/>
      <c r="AZE220" s="102"/>
      <c r="AZF220" s="102"/>
      <c r="AZG220" s="102"/>
      <c r="AZH220" s="102"/>
      <c r="AZI220" s="102"/>
      <c r="AZJ220" s="102"/>
      <c r="AZK220" s="102"/>
      <c r="AZL220" s="102"/>
      <c r="AZM220" s="102"/>
      <c r="AZN220" s="102"/>
      <c r="AZO220" s="102"/>
      <c r="AZP220" s="102"/>
      <c r="AZQ220" s="102"/>
      <c r="AZR220" s="102"/>
      <c r="AZS220" s="102"/>
      <c r="AZT220" s="102"/>
      <c r="AZU220" s="102"/>
      <c r="AZV220" s="102"/>
      <c r="AZW220" s="102"/>
      <c r="AZX220" s="102"/>
      <c r="AZY220" s="102"/>
      <c r="AZZ220" s="102"/>
      <c r="BAA220" s="102"/>
      <c r="BAB220" s="102"/>
      <c r="BAC220" s="102"/>
      <c r="BAD220" s="102"/>
      <c r="BAE220" s="102"/>
      <c r="BAF220" s="102"/>
      <c r="BAG220" s="102"/>
      <c r="BAH220" s="102"/>
      <c r="BAI220" s="102"/>
      <c r="BAJ220" s="102"/>
      <c r="BAK220" s="102"/>
      <c r="BAL220" s="102"/>
      <c r="BAM220" s="102"/>
      <c r="BAN220" s="102"/>
      <c r="BAO220" s="102"/>
      <c r="BAP220" s="102"/>
      <c r="BAQ220" s="102"/>
      <c r="BAR220" s="102"/>
      <c r="BAS220" s="102"/>
      <c r="BAT220" s="102"/>
      <c r="BAU220" s="102"/>
      <c r="BAV220" s="102"/>
      <c r="BAW220" s="102"/>
      <c r="BAX220" s="102"/>
      <c r="BAY220" s="102"/>
      <c r="BAZ220" s="102"/>
      <c r="BBA220" s="102"/>
      <c r="BBB220" s="102"/>
      <c r="BBC220" s="102"/>
      <c r="BBD220" s="102"/>
      <c r="BBE220" s="102"/>
      <c r="BBF220" s="102"/>
      <c r="BBG220" s="102"/>
      <c r="BBH220" s="102"/>
      <c r="BBI220" s="102"/>
      <c r="BBJ220" s="102"/>
      <c r="BBK220" s="102"/>
      <c r="BBL220" s="102"/>
      <c r="BBM220" s="102"/>
      <c r="BBN220" s="102"/>
      <c r="BBO220" s="102"/>
      <c r="BBP220" s="102"/>
      <c r="BBQ220" s="102"/>
      <c r="BBR220" s="102"/>
      <c r="BBS220" s="102"/>
      <c r="BBT220" s="102"/>
      <c r="BBU220" s="102"/>
      <c r="BBV220" s="102"/>
      <c r="BBW220" s="102"/>
      <c r="BBX220" s="102"/>
      <c r="BBY220" s="102"/>
      <c r="BBZ220" s="102"/>
      <c r="BCA220" s="102"/>
      <c r="BCB220" s="102"/>
      <c r="BCC220" s="102"/>
      <c r="BCD220" s="102"/>
      <c r="BCE220" s="102"/>
      <c r="BCF220" s="102"/>
      <c r="BCG220" s="102"/>
      <c r="BCH220" s="102"/>
      <c r="BCI220" s="102"/>
      <c r="BCJ220" s="102"/>
      <c r="BCK220" s="102"/>
      <c r="BCL220" s="102"/>
      <c r="BCM220" s="102"/>
      <c r="BCN220" s="102"/>
      <c r="BCO220" s="102"/>
      <c r="BCP220" s="102"/>
      <c r="BCQ220" s="102"/>
      <c r="BCR220" s="102"/>
      <c r="BCS220" s="102"/>
      <c r="BCT220" s="102"/>
      <c r="BCU220" s="102"/>
      <c r="BCV220" s="102"/>
      <c r="BCW220" s="102"/>
      <c r="BCX220" s="102"/>
      <c r="BCY220" s="102"/>
      <c r="BCZ220" s="102"/>
      <c r="BDA220" s="102"/>
      <c r="BDB220" s="102"/>
      <c r="BDC220" s="102"/>
      <c r="BDD220" s="102"/>
      <c r="BDE220" s="102"/>
      <c r="BDF220" s="102"/>
      <c r="BDG220" s="102"/>
      <c r="BDH220" s="102"/>
      <c r="BDI220" s="102"/>
      <c r="BDJ220" s="102"/>
      <c r="BDK220" s="102"/>
      <c r="BDL220" s="102"/>
      <c r="BDM220" s="102"/>
      <c r="BDN220" s="102"/>
      <c r="BDO220" s="102"/>
      <c r="BDP220" s="102"/>
      <c r="BDQ220" s="102"/>
      <c r="BDR220" s="102"/>
      <c r="BDS220" s="102"/>
      <c r="BDT220" s="102"/>
      <c r="BDU220" s="102"/>
      <c r="BDV220" s="102"/>
      <c r="BDW220" s="102"/>
      <c r="BDX220" s="102"/>
      <c r="BDY220" s="102"/>
      <c r="BDZ220" s="102"/>
      <c r="BEA220" s="102"/>
      <c r="BEB220" s="102"/>
      <c r="BEC220" s="102"/>
      <c r="BED220" s="102"/>
      <c r="BEE220" s="102"/>
      <c r="BEF220" s="102"/>
      <c r="BEG220" s="102"/>
      <c r="BEH220" s="102"/>
      <c r="BEI220" s="102"/>
      <c r="BEJ220" s="102"/>
      <c r="BEK220" s="102"/>
      <c r="BEL220" s="102"/>
      <c r="BEM220" s="102"/>
      <c r="BEN220" s="102"/>
      <c r="BEO220" s="102"/>
      <c r="BEP220" s="102"/>
      <c r="BEQ220" s="102"/>
      <c r="BER220" s="102"/>
      <c r="BES220" s="102"/>
      <c r="BET220" s="102"/>
      <c r="BEU220" s="102"/>
      <c r="BEV220" s="102"/>
      <c r="BEW220" s="102"/>
      <c r="BEX220" s="102"/>
      <c r="BEY220" s="102"/>
      <c r="BEZ220" s="102"/>
      <c r="BFA220" s="102"/>
      <c r="BFB220" s="102"/>
      <c r="BFC220" s="102"/>
      <c r="BFD220" s="102"/>
      <c r="BFE220" s="102"/>
      <c r="BFF220" s="102"/>
      <c r="BFG220" s="102"/>
      <c r="BFH220" s="102"/>
      <c r="BFI220" s="102"/>
      <c r="BFJ220" s="102"/>
      <c r="BFK220" s="102"/>
      <c r="BFL220" s="102"/>
      <c r="BFM220" s="102"/>
      <c r="BFN220" s="102"/>
      <c r="BFO220" s="102"/>
      <c r="BFP220" s="102"/>
      <c r="BFQ220" s="102"/>
      <c r="BFR220" s="102"/>
      <c r="BFS220" s="102"/>
      <c r="BFT220" s="102"/>
      <c r="BFU220" s="102"/>
      <c r="BFV220" s="102"/>
      <c r="BFW220" s="102"/>
      <c r="BFX220" s="102"/>
      <c r="BFY220" s="102"/>
      <c r="BFZ220" s="102"/>
      <c r="BGA220" s="102"/>
      <c r="BGB220" s="102"/>
      <c r="BGC220" s="102"/>
      <c r="BGD220" s="102"/>
      <c r="BGE220" s="102"/>
      <c r="BGF220" s="102"/>
      <c r="BGG220" s="102"/>
      <c r="BGH220" s="102"/>
      <c r="BGI220" s="102"/>
      <c r="BGJ220" s="102"/>
      <c r="BGK220" s="102"/>
      <c r="BGL220" s="102"/>
      <c r="BGM220" s="102"/>
      <c r="BGN220" s="102"/>
      <c r="BGO220" s="102"/>
      <c r="BGP220" s="102"/>
      <c r="BGQ220" s="102"/>
      <c r="BGR220" s="102"/>
      <c r="BGS220" s="102"/>
      <c r="BGT220" s="102"/>
      <c r="BGU220" s="102"/>
      <c r="BGV220" s="102"/>
      <c r="BGW220" s="102"/>
      <c r="BGX220" s="102"/>
      <c r="BGY220" s="102"/>
      <c r="BGZ220" s="102"/>
      <c r="BHA220" s="102"/>
      <c r="BHB220" s="102"/>
      <c r="BHC220" s="102"/>
      <c r="BHD220" s="102"/>
      <c r="BHE220" s="102"/>
      <c r="BHF220" s="102"/>
      <c r="BHG220" s="102"/>
      <c r="BHH220" s="102"/>
      <c r="BHI220" s="102"/>
      <c r="BHJ220" s="102"/>
      <c r="BHK220" s="102"/>
      <c r="BHL220" s="102"/>
      <c r="BHM220" s="102"/>
      <c r="BHN220" s="102"/>
      <c r="BHO220" s="102"/>
      <c r="BHP220" s="102"/>
      <c r="BHQ220" s="102"/>
      <c r="BHR220" s="102"/>
      <c r="BHS220" s="102"/>
      <c r="BHT220" s="102"/>
      <c r="BHU220" s="102"/>
      <c r="BHV220" s="102"/>
      <c r="BHW220" s="102"/>
      <c r="BHX220" s="102"/>
      <c r="BHY220" s="102"/>
      <c r="BHZ220" s="102"/>
      <c r="BIA220" s="102"/>
      <c r="BIB220" s="102"/>
      <c r="BIC220" s="102"/>
      <c r="BID220" s="102"/>
      <c r="BIE220" s="102"/>
      <c r="BIF220" s="102"/>
      <c r="BIG220" s="102"/>
      <c r="BIH220" s="102"/>
      <c r="BII220" s="102"/>
      <c r="BIJ220" s="102"/>
      <c r="BIK220" s="102"/>
      <c r="BIL220" s="102"/>
      <c r="BIM220" s="102"/>
      <c r="BIN220" s="102"/>
      <c r="BIO220" s="102"/>
      <c r="BIP220" s="102"/>
      <c r="BIQ220" s="102"/>
      <c r="BIR220" s="102"/>
      <c r="BIS220" s="102"/>
      <c r="BIT220" s="102"/>
      <c r="BIU220" s="102"/>
      <c r="BIV220" s="102"/>
      <c r="BIW220" s="102"/>
      <c r="BIX220" s="102"/>
      <c r="BIY220" s="102"/>
      <c r="BIZ220" s="102"/>
      <c r="BJA220" s="102"/>
      <c r="BJB220" s="102"/>
      <c r="BJC220" s="102"/>
      <c r="BJD220" s="102"/>
      <c r="BJE220" s="102"/>
      <c r="BJF220" s="102"/>
      <c r="BJG220" s="102"/>
      <c r="BJH220" s="102"/>
      <c r="BJI220" s="102"/>
      <c r="BJJ220" s="102"/>
      <c r="BJK220" s="102"/>
      <c r="BJL220" s="102"/>
      <c r="BJM220" s="102"/>
      <c r="BJN220" s="102"/>
      <c r="BJO220" s="102"/>
      <c r="BJP220" s="102"/>
      <c r="BJQ220" s="102"/>
      <c r="BJR220" s="102"/>
      <c r="BJS220" s="102"/>
      <c r="BJT220" s="102"/>
      <c r="BJU220" s="102"/>
      <c r="BJV220" s="102"/>
      <c r="BJW220" s="102"/>
      <c r="BJX220" s="102"/>
      <c r="BJY220" s="102"/>
      <c r="BJZ220" s="102"/>
      <c r="BKA220" s="102"/>
      <c r="BKB220" s="102"/>
      <c r="BKC220" s="102"/>
      <c r="BKD220" s="102"/>
      <c r="BKE220" s="102"/>
      <c r="BKF220" s="102"/>
      <c r="BKG220" s="102"/>
      <c r="BKH220" s="102"/>
      <c r="BKI220" s="102"/>
      <c r="BKJ220" s="102"/>
      <c r="BKK220" s="102"/>
      <c r="BKL220" s="102"/>
      <c r="BKM220" s="102"/>
      <c r="BKN220" s="102"/>
      <c r="BKO220" s="102"/>
      <c r="BKP220" s="102"/>
      <c r="BKQ220" s="102"/>
      <c r="BKR220" s="102"/>
      <c r="BKS220" s="102"/>
      <c r="BKT220" s="102"/>
      <c r="BKU220" s="102"/>
      <c r="BKV220" s="102"/>
      <c r="BKW220" s="102"/>
      <c r="BKX220" s="102"/>
      <c r="BKY220" s="102"/>
      <c r="BKZ220" s="102"/>
      <c r="BLA220" s="102"/>
      <c r="BLB220" s="102"/>
      <c r="BLC220" s="102"/>
      <c r="BLD220" s="102"/>
      <c r="BLE220" s="102"/>
      <c r="BLF220" s="102"/>
      <c r="BLG220" s="102"/>
      <c r="BLH220" s="102"/>
      <c r="BLI220" s="102"/>
      <c r="BLJ220" s="102"/>
      <c r="BLK220" s="102"/>
      <c r="BLL220" s="102"/>
      <c r="BLM220" s="102"/>
      <c r="BLN220" s="102"/>
      <c r="BLO220" s="102"/>
      <c r="BLP220" s="102"/>
      <c r="BLQ220" s="102"/>
      <c r="BLR220" s="102"/>
      <c r="BLS220" s="102"/>
      <c r="BLT220" s="102"/>
      <c r="BLU220" s="102"/>
      <c r="BLV220" s="102"/>
      <c r="BLW220" s="102"/>
      <c r="BLX220" s="102"/>
      <c r="BLY220" s="102"/>
      <c r="BLZ220" s="102"/>
      <c r="BMA220" s="102"/>
      <c r="BMB220" s="102"/>
      <c r="BMC220" s="102"/>
      <c r="BMD220" s="102"/>
      <c r="BME220" s="102"/>
      <c r="BMF220" s="102"/>
      <c r="BMG220" s="102"/>
      <c r="BMH220" s="102"/>
      <c r="BMI220" s="102"/>
      <c r="BMJ220" s="102"/>
      <c r="BMK220" s="102"/>
      <c r="BML220" s="102"/>
      <c r="BMM220" s="102"/>
      <c r="BMN220" s="102"/>
      <c r="BMO220" s="102"/>
      <c r="BMP220" s="102"/>
      <c r="BMQ220" s="102"/>
      <c r="BMR220" s="102"/>
      <c r="BMS220" s="102"/>
      <c r="BMT220" s="102"/>
      <c r="BMU220" s="102"/>
      <c r="BMV220" s="102"/>
      <c r="BMW220" s="102"/>
      <c r="BMX220" s="102"/>
      <c r="BMY220" s="102"/>
      <c r="BMZ220" s="102"/>
      <c r="BNA220" s="102"/>
      <c r="BNB220" s="102"/>
      <c r="BNC220" s="102"/>
      <c r="BND220" s="102"/>
      <c r="BNE220" s="102"/>
      <c r="BNF220" s="102"/>
      <c r="BNG220" s="102"/>
      <c r="BNH220" s="102"/>
      <c r="BNI220" s="102"/>
      <c r="BNJ220" s="102"/>
      <c r="BNK220" s="102"/>
      <c r="BNL220" s="102"/>
      <c r="BNM220" s="102"/>
      <c r="BNN220" s="102"/>
      <c r="BNO220" s="102"/>
      <c r="BNP220" s="102"/>
      <c r="BNQ220" s="102"/>
      <c r="BNR220" s="102"/>
      <c r="BNS220" s="102"/>
      <c r="BNT220" s="102"/>
      <c r="BNU220" s="102"/>
      <c r="BNV220" s="102"/>
      <c r="BNW220" s="102"/>
      <c r="BNX220" s="102"/>
      <c r="BNY220" s="102"/>
      <c r="BNZ220" s="102"/>
      <c r="BOA220" s="102"/>
      <c r="BOB220" s="102"/>
      <c r="BOC220" s="102"/>
      <c r="BOD220" s="102"/>
      <c r="BOE220" s="102"/>
      <c r="BOF220" s="102"/>
      <c r="BOG220" s="102"/>
      <c r="BOH220" s="102"/>
      <c r="BOI220" s="102"/>
      <c r="BOJ220" s="102"/>
      <c r="BOK220" s="102"/>
      <c r="BOL220" s="102"/>
      <c r="BOM220" s="102"/>
      <c r="BON220" s="102"/>
      <c r="BOO220" s="102"/>
      <c r="BOP220" s="102"/>
      <c r="BOQ220" s="102"/>
      <c r="BOR220" s="102"/>
      <c r="BOS220" s="102"/>
      <c r="BOT220" s="102"/>
      <c r="BOU220" s="102"/>
      <c r="BOV220" s="102"/>
      <c r="BOW220" s="102"/>
      <c r="BOX220" s="102"/>
      <c r="BOY220" s="102"/>
      <c r="BOZ220" s="102"/>
      <c r="BPA220" s="102"/>
      <c r="BPB220" s="102"/>
      <c r="BPC220" s="102"/>
      <c r="BPD220" s="102"/>
      <c r="BPE220" s="102"/>
      <c r="BPF220" s="102"/>
      <c r="BPG220" s="102"/>
      <c r="BPH220" s="102"/>
      <c r="BPI220" s="102"/>
      <c r="BPJ220" s="102"/>
      <c r="BPK220" s="102"/>
      <c r="BPL220" s="102"/>
      <c r="BPM220" s="102"/>
      <c r="BPN220" s="102"/>
      <c r="BPO220" s="102"/>
      <c r="BPP220" s="102"/>
      <c r="BPQ220" s="102"/>
      <c r="BPR220" s="102"/>
      <c r="BPS220" s="102"/>
      <c r="BPT220" s="102"/>
      <c r="BPU220" s="102"/>
      <c r="BPV220" s="102"/>
      <c r="BPW220" s="102"/>
      <c r="BPX220" s="102"/>
      <c r="BPY220" s="102"/>
      <c r="BPZ220" s="102"/>
      <c r="BQA220" s="102"/>
      <c r="BQB220" s="102"/>
      <c r="BQC220" s="102"/>
      <c r="BQD220" s="102"/>
      <c r="BQE220" s="102"/>
      <c r="BQF220" s="102"/>
      <c r="BQG220" s="102"/>
      <c r="BQH220" s="102"/>
      <c r="BQI220" s="102"/>
      <c r="BQJ220" s="102"/>
      <c r="BQK220" s="102"/>
      <c r="BQL220" s="102"/>
      <c r="BQM220" s="102"/>
      <c r="BQN220" s="102"/>
      <c r="BQO220" s="102"/>
      <c r="BQP220" s="102"/>
      <c r="BQQ220" s="102"/>
      <c r="BQR220" s="102"/>
      <c r="BQS220" s="102"/>
      <c r="BQT220" s="102"/>
      <c r="BQU220" s="102"/>
      <c r="BQV220" s="102"/>
      <c r="BQW220" s="102"/>
      <c r="BQX220" s="102"/>
      <c r="BQY220" s="102"/>
      <c r="BQZ220" s="102"/>
      <c r="BRA220" s="102"/>
      <c r="BRB220" s="102"/>
      <c r="BRC220" s="102"/>
      <c r="BRD220" s="102"/>
      <c r="BRE220" s="102"/>
      <c r="BRF220" s="102"/>
      <c r="BRG220" s="102"/>
      <c r="BRH220" s="102"/>
      <c r="BRI220" s="102"/>
      <c r="BRJ220" s="102"/>
      <c r="BRK220" s="102"/>
      <c r="BRL220" s="102"/>
      <c r="BRM220" s="102"/>
      <c r="BRN220" s="102"/>
      <c r="BRO220" s="102"/>
      <c r="BRP220" s="102"/>
      <c r="BRQ220" s="102"/>
      <c r="BRR220" s="102"/>
      <c r="BRS220" s="102"/>
      <c r="BRT220" s="102"/>
      <c r="BRU220" s="102"/>
      <c r="BRV220" s="102"/>
      <c r="BRW220" s="102"/>
      <c r="BRX220" s="102"/>
      <c r="BRY220" s="102"/>
      <c r="BRZ220" s="102"/>
      <c r="BSA220" s="102"/>
      <c r="BSB220" s="102"/>
      <c r="BSC220" s="102"/>
      <c r="BSD220" s="102"/>
      <c r="BSE220" s="102"/>
      <c r="BSF220" s="102"/>
      <c r="BSG220" s="102"/>
      <c r="BSH220" s="102"/>
      <c r="BSI220" s="102"/>
      <c r="BSJ220" s="102"/>
      <c r="BSK220" s="102"/>
      <c r="BSL220" s="102"/>
      <c r="BSM220" s="102"/>
      <c r="BSN220" s="102"/>
      <c r="BSO220" s="102"/>
      <c r="BSP220" s="102"/>
      <c r="BSQ220" s="102"/>
      <c r="BSR220" s="102"/>
      <c r="BSS220" s="102"/>
      <c r="BST220" s="102"/>
      <c r="BSU220" s="102"/>
      <c r="BSV220" s="102"/>
      <c r="BSW220" s="102"/>
      <c r="BSX220" s="102"/>
      <c r="BSY220" s="102"/>
      <c r="BSZ220" s="102"/>
      <c r="BTA220" s="102"/>
      <c r="BTB220" s="102"/>
      <c r="BTC220" s="102"/>
      <c r="BTD220" s="102"/>
      <c r="BTE220" s="102"/>
      <c r="BTF220" s="102"/>
      <c r="BTG220" s="102"/>
      <c r="BTH220" s="102"/>
      <c r="BTI220" s="102"/>
      <c r="BTJ220" s="102"/>
      <c r="BTK220" s="102"/>
      <c r="BTL220" s="102"/>
      <c r="BTM220" s="102"/>
      <c r="BTN220" s="102"/>
      <c r="BTO220" s="102"/>
      <c r="BTP220" s="102"/>
      <c r="BTQ220" s="102"/>
      <c r="BTR220" s="102"/>
      <c r="BTS220" s="102"/>
      <c r="BTT220" s="102"/>
      <c r="BTU220" s="102"/>
      <c r="BTV220" s="102"/>
      <c r="BTW220" s="102"/>
      <c r="BTX220" s="102"/>
      <c r="BTY220" s="102"/>
      <c r="BTZ220" s="102"/>
      <c r="BUA220" s="102"/>
      <c r="BUB220" s="102"/>
      <c r="BUC220" s="102"/>
      <c r="BUD220" s="102"/>
      <c r="BUE220" s="102"/>
      <c r="BUF220" s="102"/>
      <c r="BUG220" s="102"/>
      <c r="BUH220" s="102"/>
      <c r="BUI220" s="102"/>
      <c r="BUJ220" s="102"/>
      <c r="BUK220" s="102"/>
      <c r="BUL220" s="102"/>
      <c r="BUM220" s="102"/>
      <c r="BUN220" s="102"/>
      <c r="BUO220" s="102"/>
      <c r="BUP220" s="102"/>
      <c r="BUQ220" s="102"/>
      <c r="BUR220" s="102"/>
      <c r="BUS220" s="102"/>
      <c r="BUT220" s="102"/>
      <c r="BUU220" s="102"/>
      <c r="BUV220" s="102"/>
      <c r="BUW220" s="102"/>
      <c r="BUX220" s="102"/>
      <c r="BUY220" s="102"/>
      <c r="BUZ220" s="102"/>
      <c r="BVA220" s="102"/>
      <c r="BVB220" s="102"/>
      <c r="BVC220" s="102"/>
      <c r="BVD220" s="102"/>
      <c r="BVE220" s="102"/>
      <c r="BVF220" s="102"/>
      <c r="BVG220" s="102"/>
      <c r="BVH220" s="102"/>
      <c r="BVI220" s="102"/>
      <c r="BVJ220" s="102"/>
      <c r="BVK220" s="102"/>
      <c r="BVL220" s="102"/>
      <c r="BVM220" s="102"/>
      <c r="BVN220" s="102"/>
      <c r="BVO220" s="102"/>
      <c r="BVP220" s="102"/>
      <c r="BVQ220" s="102"/>
      <c r="BVR220" s="102"/>
      <c r="BVS220" s="102"/>
      <c r="BVT220" s="102"/>
      <c r="BVU220" s="102"/>
      <c r="BVV220" s="102"/>
      <c r="BVW220" s="102"/>
      <c r="BVX220" s="102"/>
      <c r="BVY220" s="102"/>
      <c r="BVZ220" s="102"/>
      <c r="BWA220" s="102"/>
      <c r="BWB220" s="102"/>
      <c r="BWC220" s="102"/>
      <c r="BWD220" s="102"/>
      <c r="BWE220" s="102"/>
      <c r="BWF220" s="102"/>
      <c r="BWG220" s="102"/>
      <c r="BWH220" s="102"/>
      <c r="BWI220" s="102"/>
      <c r="BWJ220" s="102"/>
      <c r="BWK220" s="102"/>
      <c r="BWL220" s="102"/>
      <c r="BWM220" s="102"/>
      <c r="BWN220" s="102"/>
      <c r="BWO220" s="102"/>
      <c r="BWP220" s="102"/>
      <c r="BWQ220" s="102"/>
      <c r="BWR220" s="102"/>
      <c r="BWS220" s="102"/>
      <c r="BWT220" s="102"/>
      <c r="BWU220" s="102"/>
      <c r="BWV220" s="102"/>
      <c r="BWW220" s="102"/>
      <c r="BWX220" s="102"/>
      <c r="BWY220" s="102"/>
      <c r="BWZ220" s="102"/>
      <c r="BXA220" s="102"/>
      <c r="BXB220" s="102"/>
      <c r="BXC220" s="102"/>
      <c r="BXD220" s="102"/>
      <c r="BXE220" s="102"/>
      <c r="BXF220" s="102"/>
      <c r="BXG220" s="102"/>
      <c r="BXH220" s="102"/>
      <c r="BXI220" s="102"/>
      <c r="BXJ220" s="102"/>
      <c r="BXK220" s="102"/>
      <c r="BXL220" s="102"/>
      <c r="BXM220" s="102"/>
      <c r="BXN220" s="102"/>
      <c r="BXO220" s="102"/>
      <c r="BXP220" s="102"/>
      <c r="BXQ220" s="102"/>
      <c r="BXR220" s="102"/>
      <c r="BXS220" s="102"/>
      <c r="BXT220" s="102"/>
      <c r="BXU220" s="102"/>
      <c r="BXV220" s="102"/>
      <c r="BXW220" s="102"/>
      <c r="BXX220" s="102"/>
      <c r="BXY220" s="102"/>
      <c r="BXZ220" s="102"/>
      <c r="BYA220" s="102"/>
      <c r="BYB220" s="102"/>
      <c r="BYC220" s="102"/>
      <c r="BYD220" s="102"/>
      <c r="BYE220" s="102"/>
      <c r="BYF220" s="102"/>
      <c r="BYG220" s="102"/>
      <c r="BYH220" s="102"/>
      <c r="BYI220" s="102"/>
      <c r="BYJ220" s="102"/>
      <c r="BYK220" s="102"/>
      <c r="BYL220" s="102"/>
      <c r="BYM220" s="102"/>
      <c r="BYN220" s="102"/>
      <c r="BYO220" s="102"/>
      <c r="BYP220" s="102"/>
      <c r="BYQ220" s="102"/>
      <c r="BYR220" s="102"/>
      <c r="BYS220" s="102"/>
      <c r="BYT220" s="102"/>
      <c r="BYU220" s="102"/>
      <c r="BYV220" s="102"/>
      <c r="BYW220" s="102"/>
      <c r="BYX220" s="102"/>
      <c r="BYY220" s="102"/>
      <c r="BYZ220" s="102"/>
      <c r="BZA220" s="102"/>
      <c r="BZB220" s="102"/>
      <c r="BZC220" s="102"/>
      <c r="BZD220" s="102"/>
      <c r="BZE220" s="102"/>
      <c r="BZF220" s="102"/>
      <c r="BZG220" s="102"/>
      <c r="BZH220" s="102"/>
      <c r="BZI220" s="102"/>
      <c r="BZJ220" s="102"/>
      <c r="BZK220" s="102"/>
      <c r="BZL220" s="102"/>
      <c r="BZM220" s="102"/>
      <c r="BZN220" s="102"/>
      <c r="BZO220" s="102"/>
      <c r="BZP220" s="102"/>
      <c r="BZQ220" s="102"/>
      <c r="BZR220" s="102"/>
      <c r="BZS220" s="102"/>
      <c r="BZT220" s="102"/>
      <c r="BZU220" s="102"/>
      <c r="BZV220" s="102"/>
      <c r="BZW220" s="102"/>
    </row>
    <row r="221" spans="2:2051" ht="14.25" customHeight="1">
      <c r="B221" s="112" t="s">
        <v>754</v>
      </c>
      <c r="C221" s="113" t="s">
        <v>235</v>
      </c>
      <c r="D221" s="113" t="s">
        <v>3</v>
      </c>
      <c r="E221" s="113" t="str">
        <f>'Alcance 3'!C116</f>
        <v>Material 4</v>
      </c>
      <c r="F221" s="113" t="str">
        <f>'Alcance 3'!D116</f>
        <v>Tipo de transporte de carga</v>
      </c>
      <c r="G221" s="226" t="s">
        <v>804</v>
      </c>
      <c r="H221" s="237" t="s">
        <v>238</v>
      </c>
      <c r="I221" s="238">
        <v>3</v>
      </c>
      <c r="J221" s="126">
        <f>'Alcance 3'!E116*'Alcance 3'!E135</f>
        <v>0</v>
      </c>
      <c r="K221" s="113" t="s">
        <v>802</v>
      </c>
      <c r="L221" s="113"/>
      <c r="M221" s="298">
        <v>1</v>
      </c>
      <c r="N221" s="117"/>
      <c r="O221" s="113">
        <f t="shared" si="52"/>
        <v>0</v>
      </c>
      <c r="P221" s="115" t="str">
        <f t="shared" si="46"/>
        <v>tkm</v>
      </c>
      <c r="Q221" s="201">
        <f>IFERROR(VLOOKUP($F221,'Datos 1-Factores emisión'!$B$809:$D$820,2,FALSE),0)</f>
        <v>0</v>
      </c>
      <c r="R221" s="121">
        <v>0</v>
      </c>
      <c r="S221" s="121">
        <v>0</v>
      </c>
      <c r="T221" s="121">
        <v>0</v>
      </c>
      <c r="U221" s="121">
        <v>0</v>
      </c>
      <c r="V221" s="120">
        <f t="shared" si="54"/>
        <v>0</v>
      </c>
      <c r="W221" s="121">
        <f t="shared" si="54"/>
        <v>0</v>
      </c>
      <c r="X221" s="121">
        <f t="shared" si="54"/>
        <v>0</v>
      </c>
      <c r="Y221" s="121">
        <v>0</v>
      </c>
      <c r="Z221" s="121">
        <v>0</v>
      </c>
      <c r="AA221" s="121">
        <f t="shared" si="48"/>
        <v>0</v>
      </c>
      <c r="AB221" s="120">
        <f>'Datos 2-Potenciales calent glob'!$D$6</f>
        <v>1</v>
      </c>
      <c r="AC221" s="121">
        <f>'Datos 2-Potenciales calent glob'!$D$31</f>
        <v>25</v>
      </c>
      <c r="AD221" s="121">
        <f>'Datos 2-Potenciales calent glob'!$D$32</f>
        <v>298</v>
      </c>
      <c r="AE221" s="123">
        <f>SUMIF('Datos 2-Potenciales calent glob'!$B$6:$B$56,Cálculos!E221,'Datos 2-Potenciales calent glob'!$D$6:$D$56)</f>
        <v>0</v>
      </c>
      <c r="AF221" s="121">
        <f>'Datos 2-Potenciales calent glob'!$D$6</f>
        <v>1</v>
      </c>
      <c r="AG221" s="121">
        <f>'Datos 2-Potenciales calent glob'!$D$6</f>
        <v>1</v>
      </c>
      <c r="AH221" s="120">
        <f t="shared" si="53"/>
        <v>0</v>
      </c>
      <c r="AI221" s="121">
        <f t="shared" si="53"/>
        <v>0</v>
      </c>
      <c r="AJ221" s="121">
        <f t="shared" si="53"/>
        <v>0</v>
      </c>
      <c r="AK221" s="121">
        <f t="shared" si="53"/>
        <v>0</v>
      </c>
      <c r="AL221" s="124">
        <f t="shared" si="50"/>
        <v>0</v>
      </c>
      <c r="AM221" s="121">
        <f t="shared" si="55"/>
        <v>0</v>
      </c>
      <c r="AN221" s="207">
        <f t="shared" si="37"/>
        <v>0</v>
      </c>
      <c r="AO221" s="102"/>
      <c r="AP221" s="102"/>
      <c r="AQ221" s="102"/>
      <c r="AR221" s="102"/>
      <c r="AS221" s="102"/>
      <c r="AT221" s="102"/>
      <c r="AU221" s="102"/>
      <c r="AV221" s="102"/>
      <c r="AW221" s="102"/>
      <c r="AX221" s="102"/>
      <c r="AY221" s="102"/>
      <c r="AZ221" s="102"/>
      <c r="BA221" s="102"/>
      <c r="BB221" s="102"/>
      <c r="BC221" s="102"/>
      <c r="BD221" s="102"/>
      <c r="BE221" s="102"/>
      <c r="BF221" s="102"/>
      <c r="BG221" s="102"/>
      <c r="BH221" s="102"/>
      <c r="BI221" s="102"/>
      <c r="BJ221" s="102"/>
      <c r="BK221" s="102"/>
      <c r="BL221" s="102"/>
      <c r="BM221" s="102"/>
      <c r="BN221" s="102"/>
      <c r="BO221" s="102"/>
      <c r="BP221" s="102"/>
      <c r="BQ221" s="102"/>
      <c r="BR221" s="102"/>
      <c r="BS221" s="102"/>
      <c r="BT221" s="102"/>
      <c r="BU221" s="102"/>
      <c r="BV221" s="102"/>
      <c r="BW221" s="102"/>
      <c r="BX221" s="102"/>
      <c r="BY221" s="102"/>
      <c r="BZ221" s="102"/>
      <c r="CA221" s="102"/>
      <c r="CB221" s="102"/>
      <c r="CC221" s="102"/>
      <c r="CD221" s="102"/>
      <c r="CE221" s="102"/>
      <c r="CF221" s="102"/>
      <c r="CG221" s="102"/>
      <c r="CH221" s="102"/>
      <c r="CI221" s="102"/>
      <c r="CJ221" s="102"/>
      <c r="CK221" s="102"/>
      <c r="CL221" s="102"/>
      <c r="CM221" s="102"/>
      <c r="CN221" s="102"/>
      <c r="CO221" s="102"/>
      <c r="CP221" s="102"/>
      <c r="CQ221" s="102"/>
      <c r="CR221" s="102"/>
      <c r="CS221" s="102"/>
      <c r="CT221" s="102"/>
      <c r="CU221" s="102"/>
      <c r="CV221" s="102"/>
      <c r="CW221" s="102"/>
      <c r="CX221" s="102"/>
      <c r="CY221" s="102"/>
      <c r="CZ221" s="102"/>
      <c r="DA221" s="102"/>
      <c r="DB221" s="102"/>
      <c r="DC221" s="102"/>
      <c r="DD221" s="102"/>
      <c r="DE221" s="102"/>
      <c r="DF221" s="102"/>
      <c r="DG221" s="102"/>
      <c r="DH221" s="102"/>
      <c r="DI221" s="102"/>
      <c r="DJ221" s="102"/>
      <c r="DK221" s="102"/>
      <c r="DL221" s="102"/>
      <c r="DM221" s="102"/>
      <c r="DN221" s="102"/>
      <c r="DO221" s="102"/>
      <c r="DP221" s="102"/>
      <c r="DQ221" s="102"/>
      <c r="DR221" s="102"/>
      <c r="DS221" s="102"/>
      <c r="DT221" s="102"/>
      <c r="DU221" s="102"/>
      <c r="DV221" s="102"/>
      <c r="DW221" s="102"/>
      <c r="DX221" s="102"/>
      <c r="DY221" s="102"/>
      <c r="DZ221" s="102"/>
      <c r="EA221" s="102"/>
      <c r="EB221" s="102"/>
      <c r="EC221" s="102"/>
      <c r="ED221" s="102"/>
      <c r="EE221" s="102"/>
      <c r="EF221" s="102"/>
      <c r="EG221" s="102"/>
      <c r="EH221" s="102"/>
      <c r="EI221" s="102"/>
      <c r="EJ221" s="102"/>
      <c r="EK221" s="102"/>
      <c r="EL221" s="102"/>
      <c r="EM221" s="102"/>
      <c r="EN221" s="102"/>
      <c r="EO221" s="102"/>
      <c r="EP221" s="102"/>
      <c r="EQ221" s="102"/>
      <c r="ER221" s="102"/>
      <c r="ES221" s="102"/>
      <c r="ET221" s="102"/>
      <c r="EU221" s="102"/>
      <c r="EV221" s="102"/>
      <c r="EW221" s="102"/>
      <c r="EX221" s="102"/>
      <c r="EY221" s="102"/>
      <c r="EZ221" s="102"/>
      <c r="FA221" s="102"/>
      <c r="FB221" s="102"/>
      <c r="FC221" s="102"/>
      <c r="FD221" s="102"/>
      <c r="FE221" s="102"/>
      <c r="FF221" s="102"/>
      <c r="FG221" s="102"/>
      <c r="FH221" s="102"/>
      <c r="FI221" s="102"/>
      <c r="FJ221" s="102"/>
      <c r="FK221" s="102"/>
      <c r="FL221" s="102"/>
      <c r="FM221" s="102"/>
      <c r="FN221" s="102"/>
      <c r="FO221" s="102"/>
      <c r="FP221" s="102"/>
      <c r="FQ221" s="102"/>
      <c r="FR221" s="102"/>
      <c r="FS221" s="102"/>
      <c r="FT221" s="102"/>
      <c r="FU221" s="102"/>
      <c r="FV221" s="102"/>
      <c r="FW221" s="102"/>
      <c r="FX221" s="102"/>
      <c r="FY221" s="102"/>
      <c r="FZ221" s="102"/>
      <c r="GA221" s="102"/>
      <c r="GB221" s="102"/>
      <c r="GC221" s="102"/>
      <c r="GD221" s="102"/>
      <c r="GE221" s="102"/>
      <c r="GF221" s="102"/>
      <c r="GG221" s="102"/>
      <c r="GH221" s="102"/>
      <c r="GI221" s="102"/>
      <c r="GJ221" s="102"/>
      <c r="GK221" s="102"/>
      <c r="GL221" s="102"/>
      <c r="GM221" s="102"/>
      <c r="GN221" s="102"/>
      <c r="GO221" s="102"/>
      <c r="GP221" s="102"/>
      <c r="GQ221" s="102"/>
      <c r="GR221" s="102"/>
      <c r="GS221" s="102"/>
      <c r="GT221" s="102"/>
      <c r="GU221" s="102"/>
      <c r="GV221" s="102"/>
      <c r="GW221" s="102"/>
      <c r="GX221" s="102"/>
      <c r="GY221" s="102"/>
      <c r="GZ221" s="102"/>
      <c r="HA221" s="102"/>
      <c r="HB221" s="102"/>
      <c r="HC221" s="102"/>
      <c r="HD221" s="102"/>
      <c r="HE221" s="102"/>
      <c r="HF221" s="102"/>
      <c r="HG221" s="102"/>
      <c r="HH221" s="102"/>
      <c r="HI221" s="102"/>
      <c r="HJ221" s="102"/>
      <c r="HK221" s="102"/>
      <c r="HL221" s="102"/>
      <c r="HM221" s="102"/>
      <c r="HN221" s="102"/>
      <c r="HO221" s="102"/>
      <c r="HP221" s="102"/>
      <c r="HQ221" s="102"/>
      <c r="HR221" s="102"/>
      <c r="HS221" s="102"/>
      <c r="HT221" s="102"/>
      <c r="HU221" s="102"/>
      <c r="HV221" s="102"/>
      <c r="HW221" s="102"/>
      <c r="HX221" s="102"/>
      <c r="HY221" s="102"/>
      <c r="HZ221" s="102"/>
      <c r="IA221" s="102"/>
      <c r="IB221" s="102"/>
      <c r="IC221" s="102"/>
      <c r="ID221" s="102"/>
      <c r="IE221" s="102"/>
      <c r="IF221" s="102"/>
      <c r="IG221" s="102"/>
      <c r="IH221" s="102"/>
      <c r="II221" s="102"/>
      <c r="IJ221" s="102"/>
      <c r="IK221" s="102"/>
      <c r="IL221" s="102"/>
      <c r="IM221" s="102"/>
      <c r="IN221" s="102"/>
      <c r="IO221" s="102"/>
      <c r="IP221" s="102"/>
      <c r="IQ221" s="102"/>
      <c r="IR221" s="102"/>
      <c r="IS221" s="102"/>
      <c r="IT221" s="102"/>
      <c r="IU221" s="102"/>
      <c r="IV221" s="102"/>
      <c r="IW221" s="102"/>
      <c r="IX221" s="102"/>
      <c r="IY221" s="102"/>
      <c r="IZ221" s="102"/>
      <c r="JA221" s="102"/>
      <c r="JB221" s="102"/>
      <c r="JC221" s="102"/>
      <c r="JD221" s="102"/>
      <c r="JE221" s="102"/>
      <c r="JF221" s="102"/>
      <c r="JG221" s="102"/>
      <c r="JH221" s="102"/>
      <c r="JI221" s="102"/>
      <c r="JJ221" s="102"/>
      <c r="JK221" s="102"/>
      <c r="JL221" s="102"/>
      <c r="JM221" s="102"/>
      <c r="JN221" s="102"/>
      <c r="JO221" s="102"/>
      <c r="JP221" s="102"/>
      <c r="JQ221" s="102"/>
      <c r="JR221" s="102"/>
      <c r="JS221" s="102"/>
      <c r="JT221" s="102"/>
      <c r="JU221" s="102"/>
      <c r="JV221" s="102"/>
      <c r="JW221" s="102"/>
      <c r="JX221" s="102"/>
      <c r="JY221" s="102"/>
      <c r="JZ221" s="102"/>
      <c r="KA221" s="102"/>
      <c r="KB221" s="102"/>
      <c r="KC221" s="102"/>
      <c r="KD221" s="102"/>
      <c r="KE221" s="102"/>
      <c r="KF221" s="102"/>
      <c r="KG221" s="102"/>
      <c r="KH221" s="102"/>
      <c r="KI221" s="102"/>
      <c r="KJ221" s="102"/>
      <c r="KK221" s="102"/>
      <c r="KL221" s="102"/>
      <c r="KM221" s="102"/>
      <c r="KN221" s="102"/>
      <c r="KO221" s="102"/>
      <c r="KP221" s="102"/>
      <c r="KQ221" s="102"/>
      <c r="KR221" s="102"/>
      <c r="KS221" s="102"/>
      <c r="KT221" s="102"/>
      <c r="KU221" s="102"/>
      <c r="KV221" s="102"/>
      <c r="KW221" s="102"/>
      <c r="KX221" s="102"/>
      <c r="KY221" s="102"/>
      <c r="KZ221" s="102"/>
      <c r="LA221" s="102"/>
      <c r="LB221" s="102"/>
      <c r="LC221" s="102"/>
      <c r="LD221" s="102"/>
      <c r="LE221" s="102"/>
      <c r="LF221" s="102"/>
      <c r="LG221" s="102"/>
      <c r="LH221" s="102"/>
      <c r="LI221" s="102"/>
      <c r="LJ221" s="102"/>
      <c r="LK221" s="102"/>
      <c r="LL221" s="102"/>
      <c r="LM221" s="102"/>
      <c r="LN221" s="102"/>
      <c r="LO221" s="102"/>
      <c r="LP221" s="102"/>
      <c r="LQ221" s="102"/>
      <c r="LR221" s="102"/>
      <c r="LS221" s="102"/>
      <c r="LT221" s="102"/>
      <c r="LU221" s="102"/>
      <c r="LV221" s="102"/>
      <c r="LW221" s="102"/>
      <c r="LX221" s="102"/>
      <c r="LY221" s="102"/>
      <c r="LZ221" s="102"/>
      <c r="MA221" s="102"/>
      <c r="MB221" s="102"/>
      <c r="MC221" s="102"/>
      <c r="MD221" s="102"/>
      <c r="ME221" s="102"/>
      <c r="MF221" s="102"/>
      <c r="MG221" s="102"/>
      <c r="MH221" s="102"/>
      <c r="MI221" s="102"/>
      <c r="MJ221" s="102"/>
      <c r="MK221" s="102"/>
      <c r="ML221" s="102"/>
      <c r="MM221" s="102"/>
      <c r="MN221" s="102"/>
      <c r="MO221" s="102"/>
      <c r="MP221" s="102"/>
      <c r="MQ221" s="102"/>
      <c r="MR221" s="102"/>
      <c r="MS221" s="102"/>
      <c r="MT221" s="102"/>
      <c r="MU221" s="102"/>
      <c r="MV221" s="102"/>
      <c r="MW221" s="102"/>
      <c r="MX221" s="102"/>
      <c r="MY221" s="102"/>
      <c r="MZ221" s="102"/>
      <c r="NA221" s="102"/>
      <c r="NB221" s="102"/>
      <c r="NC221" s="102"/>
      <c r="ND221" s="102"/>
      <c r="NE221" s="102"/>
      <c r="NF221" s="102"/>
      <c r="NG221" s="102"/>
      <c r="NH221" s="102"/>
      <c r="NI221" s="102"/>
      <c r="NJ221" s="102"/>
      <c r="NK221" s="102"/>
      <c r="NL221" s="102"/>
      <c r="NM221" s="102"/>
      <c r="NN221" s="102"/>
      <c r="NO221" s="102"/>
      <c r="NP221" s="102"/>
      <c r="NQ221" s="102"/>
      <c r="NR221" s="102"/>
      <c r="NS221" s="102"/>
      <c r="NT221" s="102"/>
      <c r="NU221" s="102"/>
      <c r="NV221" s="102"/>
      <c r="NW221" s="102"/>
      <c r="NX221" s="102"/>
      <c r="NY221" s="102"/>
      <c r="NZ221" s="102"/>
      <c r="OA221" s="102"/>
      <c r="OB221" s="102"/>
      <c r="OC221" s="102"/>
      <c r="OD221" s="102"/>
      <c r="OE221" s="102"/>
      <c r="OF221" s="102"/>
      <c r="OG221" s="102"/>
      <c r="OH221" s="102"/>
      <c r="OI221" s="102"/>
      <c r="OJ221" s="102"/>
      <c r="OK221" s="102"/>
      <c r="OL221" s="102"/>
      <c r="OM221" s="102"/>
      <c r="ON221" s="102"/>
      <c r="OO221" s="102"/>
      <c r="OP221" s="102"/>
      <c r="OQ221" s="102"/>
      <c r="OR221" s="102"/>
      <c r="OS221" s="102"/>
      <c r="OT221" s="102"/>
      <c r="OU221" s="102"/>
      <c r="OV221" s="102"/>
      <c r="OW221" s="102"/>
      <c r="OX221" s="102"/>
      <c r="OY221" s="102"/>
      <c r="OZ221" s="102"/>
      <c r="PA221" s="102"/>
      <c r="PB221" s="102"/>
      <c r="PC221" s="102"/>
      <c r="PD221" s="102"/>
      <c r="PE221" s="102"/>
      <c r="PF221" s="102"/>
      <c r="PG221" s="102"/>
      <c r="PH221" s="102"/>
      <c r="PI221" s="102"/>
      <c r="PJ221" s="102"/>
      <c r="PK221" s="102"/>
      <c r="PL221" s="102"/>
      <c r="PM221" s="102"/>
      <c r="PN221" s="102"/>
      <c r="PO221" s="102"/>
      <c r="PP221" s="102"/>
      <c r="PQ221" s="102"/>
      <c r="PR221" s="102"/>
      <c r="PS221" s="102"/>
      <c r="PT221" s="102"/>
      <c r="PU221" s="102"/>
      <c r="PV221" s="102"/>
      <c r="PW221" s="102"/>
      <c r="PX221" s="102"/>
      <c r="PY221" s="102"/>
      <c r="PZ221" s="102"/>
      <c r="QA221" s="102"/>
      <c r="QB221" s="102"/>
      <c r="QC221" s="102"/>
      <c r="QD221" s="102"/>
      <c r="QE221" s="102"/>
      <c r="QF221" s="102"/>
      <c r="QG221" s="102"/>
      <c r="QH221" s="102"/>
      <c r="QI221" s="102"/>
      <c r="QJ221" s="102"/>
      <c r="QK221" s="102"/>
      <c r="QL221" s="102"/>
      <c r="QM221" s="102"/>
      <c r="QN221" s="102"/>
      <c r="QO221" s="102"/>
      <c r="QP221" s="102"/>
      <c r="QQ221" s="102"/>
      <c r="QR221" s="102"/>
      <c r="QS221" s="102"/>
      <c r="QT221" s="102"/>
      <c r="QU221" s="102"/>
      <c r="QV221" s="102"/>
      <c r="QW221" s="102"/>
      <c r="QX221" s="102"/>
      <c r="QY221" s="102"/>
      <c r="QZ221" s="102"/>
      <c r="RA221" s="102"/>
      <c r="RB221" s="102"/>
      <c r="RC221" s="102"/>
      <c r="RD221" s="102"/>
      <c r="RE221" s="102"/>
      <c r="RF221" s="102"/>
      <c r="RG221" s="102"/>
      <c r="RH221" s="102"/>
      <c r="RI221" s="102"/>
      <c r="RJ221" s="102"/>
      <c r="RK221" s="102"/>
      <c r="RL221" s="102"/>
      <c r="RM221" s="102"/>
      <c r="RN221" s="102"/>
      <c r="RO221" s="102"/>
      <c r="RP221" s="102"/>
      <c r="RQ221" s="102"/>
      <c r="RR221" s="102"/>
      <c r="RS221" s="102"/>
      <c r="RT221" s="102"/>
      <c r="RU221" s="102"/>
      <c r="RV221" s="102"/>
      <c r="RW221" s="102"/>
      <c r="RX221" s="102"/>
      <c r="RY221" s="102"/>
      <c r="RZ221" s="102"/>
      <c r="SA221" s="102"/>
      <c r="SB221" s="102"/>
      <c r="SC221" s="102"/>
      <c r="SD221" s="102"/>
      <c r="SE221" s="102"/>
      <c r="SF221" s="102"/>
      <c r="SG221" s="102"/>
      <c r="SH221" s="102"/>
      <c r="SI221" s="102"/>
      <c r="SJ221" s="102"/>
      <c r="SK221" s="102"/>
      <c r="SL221" s="102"/>
      <c r="SM221" s="102"/>
      <c r="SN221" s="102"/>
      <c r="SO221" s="102"/>
      <c r="SP221" s="102"/>
      <c r="SQ221" s="102"/>
      <c r="SR221" s="102"/>
      <c r="SS221" s="102"/>
      <c r="ST221" s="102"/>
      <c r="SU221" s="102"/>
      <c r="SV221" s="102"/>
      <c r="SW221" s="102"/>
      <c r="SX221" s="102"/>
      <c r="SY221" s="102"/>
      <c r="SZ221" s="102"/>
      <c r="TA221" s="102"/>
      <c r="TB221" s="102"/>
      <c r="TC221" s="102"/>
      <c r="TD221" s="102"/>
      <c r="TE221" s="102"/>
      <c r="TF221" s="102"/>
      <c r="TG221" s="102"/>
      <c r="TH221" s="102"/>
      <c r="TI221" s="102"/>
      <c r="TJ221" s="102"/>
      <c r="TK221" s="102"/>
      <c r="TL221" s="102"/>
      <c r="TM221" s="102"/>
      <c r="TN221" s="102"/>
      <c r="TO221" s="102"/>
      <c r="TP221" s="102"/>
      <c r="TQ221" s="102"/>
      <c r="TR221" s="102"/>
      <c r="TS221" s="102"/>
      <c r="TT221" s="102"/>
      <c r="TU221" s="102"/>
      <c r="TV221" s="102"/>
      <c r="TW221" s="102"/>
      <c r="TX221" s="102"/>
      <c r="TY221" s="102"/>
      <c r="TZ221" s="102"/>
      <c r="UA221" s="102"/>
      <c r="UB221" s="102"/>
      <c r="UC221" s="102"/>
      <c r="UD221" s="102"/>
      <c r="UE221" s="102"/>
      <c r="UF221" s="102"/>
      <c r="UG221" s="102"/>
      <c r="UH221" s="102"/>
      <c r="UI221" s="102"/>
      <c r="UJ221" s="102"/>
      <c r="UK221" s="102"/>
      <c r="UL221" s="102"/>
      <c r="UM221" s="102"/>
      <c r="UN221" s="102"/>
      <c r="UO221" s="102"/>
      <c r="UP221" s="102"/>
      <c r="UQ221" s="102"/>
      <c r="UR221" s="102"/>
      <c r="US221" s="102"/>
      <c r="UT221" s="102"/>
      <c r="UU221" s="102"/>
      <c r="UV221" s="102"/>
      <c r="UW221" s="102"/>
      <c r="UX221" s="102"/>
      <c r="UY221" s="102"/>
      <c r="UZ221" s="102"/>
      <c r="VA221" s="102"/>
      <c r="VB221" s="102"/>
      <c r="VC221" s="102"/>
      <c r="VD221" s="102"/>
      <c r="VE221" s="102"/>
      <c r="VF221" s="102"/>
      <c r="VG221" s="102"/>
      <c r="VH221" s="102"/>
      <c r="VI221" s="102"/>
      <c r="VJ221" s="102"/>
      <c r="VK221" s="102"/>
      <c r="VL221" s="102"/>
      <c r="VM221" s="102"/>
      <c r="VN221" s="102"/>
      <c r="VO221" s="102"/>
      <c r="VP221" s="102"/>
      <c r="VQ221" s="102"/>
      <c r="VR221" s="102"/>
      <c r="VS221" s="102"/>
      <c r="VT221" s="102"/>
      <c r="VU221" s="102"/>
      <c r="VV221" s="102"/>
      <c r="VW221" s="102"/>
      <c r="VX221" s="102"/>
      <c r="VY221" s="102"/>
      <c r="VZ221" s="102"/>
      <c r="WA221" s="102"/>
      <c r="WB221" s="102"/>
      <c r="WC221" s="102"/>
      <c r="WD221" s="102"/>
      <c r="WE221" s="102"/>
      <c r="WF221" s="102"/>
      <c r="WG221" s="102"/>
      <c r="WH221" s="102"/>
      <c r="WI221" s="102"/>
      <c r="WJ221" s="102"/>
      <c r="WK221" s="102"/>
      <c r="WL221" s="102"/>
      <c r="WM221" s="102"/>
      <c r="WN221" s="102"/>
      <c r="WO221" s="102"/>
      <c r="WP221" s="102"/>
      <c r="WQ221" s="102"/>
      <c r="WR221" s="102"/>
      <c r="WS221" s="102"/>
      <c r="WT221" s="102"/>
      <c r="WU221" s="102"/>
      <c r="WV221" s="102"/>
      <c r="WW221" s="102"/>
      <c r="WX221" s="102"/>
      <c r="WY221" s="102"/>
      <c r="WZ221" s="102"/>
      <c r="XA221" s="102"/>
      <c r="XB221" s="102"/>
      <c r="XC221" s="102"/>
      <c r="XD221" s="102"/>
      <c r="XE221" s="102"/>
      <c r="XF221" s="102"/>
      <c r="XG221" s="102"/>
      <c r="XH221" s="102"/>
      <c r="XI221" s="102"/>
      <c r="XJ221" s="102"/>
      <c r="XK221" s="102"/>
      <c r="XL221" s="102"/>
      <c r="XM221" s="102"/>
      <c r="XN221" s="102"/>
      <c r="XO221" s="102"/>
      <c r="XP221" s="102"/>
      <c r="XQ221" s="102"/>
      <c r="XR221" s="102"/>
      <c r="XS221" s="102"/>
      <c r="XT221" s="102"/>
      <c r="XU221" s="102"/>
      <c r="XV221" s="102"/>
      <c r="XW221" s="102"/>
      <c r="XX221" s="102"/>
      <c r="XY221" s="102"/>
      <c r="XZ221" s="102"/>
      <c r="YA221" s="102"/>
      <c r="YB221" s="102"/>
      <c r="YC221" s="102"/>
      <c r="YD221" s="102"/>
      <c r="YE221" s="102"/>
      <c r="YF221" s="102"/>
      <c r="YG221" s="102"/>
      <c r="YH221" s="102"/>
      <c r="YI221" s="102"/>
      <c r="YJ221" s="102"/>
      <c r="YK221" s="102"/>
      <c r="YL221" s="102"/>
      <c r="YM221" s="102"/>
      <c r="YN221" s="102"/>
      <c r="YO221" s="102"/>
      <c r="YP221" s="102"/>
      <c r="YQ221" s="102"/>
      <c r="YR221" s="102"/>
      <c r="YS221" s="102"/>
      <c r="YT221" s="102"/>
      <c r="YU221" s="102"/>
      <c r="YV221" s="102"/>
      <c r="YW221" s="102"/>
      <c r="YX221" s="102"/>
      <c r="YY221" s="102"/>
      <c r="YZ221" s="102"/>
      <c r="ZA221" s="102"/>
      <c r="ZB221" s="102"/>
      <c r="ZC221" s="102"/>
      <c r="ZD221" s="102"/>
      <c r="ZE221" s="102"/>
      <c r="ZF221" s="102"/>
      <c r="ZG221" s="102"/>
      <c r="ZH221" s="102"/>
      <c r="ZI221" s="102"/>
      <c r="ZJ221" s="102"/>
      <c r="ZK221" s="102"/>
      <c r="ZL221" s="102"/>
      <c r="ZM221" s="102"/>
      <c r="ZN221" s="102"/>
      <c r="ZO221" s="102"/>
      <c r="ZP221" s="102"/>
      <c r="ZQ221" s="102"/>
      <c r="ZR221" s="102"/>
      <c r="ZS221" s="102"/>
      <c r="ZT221" s="102"/>
      <c r="ZU221" s="102"/>
      <c r="ZV221" s="102"/>
      <c r="ZW221" s="102"/>
      <c r="ZX221" s="102"/>
      <c r="ZY221" s="102"/>
      <c r="ZZ221" s="102"/>
      <c r="AAA221" s="102"/>
      <c r="AAB221" s="102"/>
      <c r="AAC221" s="102"/>
      <c r="AAD221" s="102"/>
      <c r="AAE221" s="102"/>
      <c r="AAF221" s="102"/>
      <c r="AAG221" s="102"/>
      <c r="AAH221" s="102"/>
      <c r="AAI221" s="102"/>
      <c r="AAJ221" s="102"/>
      <c r="AAK221" s="102"/>
      <c r="AAL221" s="102"/>
      <c r="AAM221" s="102"/>
      <c r="AAN221" s="102"/>
      <c r="AAO221" s="102"/>
      <c r="AAP221" s="102"/>
      <c r="AAQ221" s="102"/>
      <c r="AAR221" s="102"/>
      <c r="AAS221" s="102"/>
      <c r="AAT221" s="102"/>
      <c r="AAU221" s="102"/>
      <c r="AAV221" s="102"/>
      <c r="AAW221" s="102"/>
      <c r="AAX221" s="102"/>
      <c r="AAY221" s="102"/>
      <c r="AAZ221" s="102"/>
      <c r="ABA221" s="102"/>
      <c r="ABB221" s="102"/>
      <c r="ABC221" s="102"/>
      <c r="ABD221" s="102"/>
      <c r="ABE221" s="102"/>
      <c r="ABF221" s="102"/>
      <c r="ABG221" s="102"/>
      <c r="ABH221" s="102"/>
      <c r="ABI221" s="102"/>
      <c r="ABJ221" s="102"/>
      <c r="ABK221" s="102"/>
      <c r="ABL221" s="102"/>
      <c r="ABM221" s="102"/>
      <c r="ABN221" s="102"/>
      <c r="ABO221" s="102"/>
      <c r="ABP221" s="102"/>
      <c r="ABQ221" s="102"/>
      <c r="ABR221" s="102"/>
      <c r="ABS221" s="102"/>
      <c r="ABT221" s="102"/>
      <c r="ABU221" s="102"/>
      <c r="ABV221" s="102"/>
      <c r="ABW221" s="102"/>
      <c r="ABX221" s="102"/>
      <c r="ABY221" s="102"/>
      <c r="ABZ221" s="102"/>
      <c r="ACA221" s="102"/>
      <c r="ACB221" s="102"/>
      <c r="ACC221" s="102"/>
      <c r="ACD221" s="102"/>
      <c r="ACE221" s="102"/>
      <c r="ACF221" s="102"/>
      <c r="ACG221" s="102"/>
      <c r="ACH221" s="102"/>
      <c r="ACI221" s="102"/>
      <c r="ACJ221" s="102"/>
      <c r="ACK221" s="102"/>
      <c r="ACL221" s="102"/>
      <c r="ACM221" s="102"/>
      <c r="ACN221" s="102"/>
      <c r="ACO221" s="102"/>
      <c r="ACP221" s="102"/>
      <c r="ACQ221" s="102"/>
      <c r="ACR221" s="102"/>
      <c r="ACS221" s="102"/>
      <c r="ACT221" s="102"/>
      <c r="ACU221" s="102"/>
      <c r="ACV221" s="102"/>
      <c r="ACW221" s="102"/>
      <c r="ACX221" s="102"/>
      <c r="ACY221" s="102"/>
      <c r="ACZ221" s="102"/>
      <c r="ADA221" s="102"/>
      <c r="ADB221" s="102"/>
      <c r="ADC221" s="102"/>
      <c r="ADD221" s="102"/>
      <c r="ADE221" s="102"/>
      <c r="ADF221" s="102"/>
      <c r="ADG221" s="102"/>
      <c r="ADH221" s="102"/>
      <c r="ADI221" s="102"/>
      <c r="ADJ221" s="102"/>
      <c r="ADK221" s="102"/>
      <c r="ADL221" s="102"/>
      <c r="ADM221" s="102"/>
      <c r="ADN221" s="102"/>
      <c r="ADO221" s="102"/>
      <c r="ADP221" s="102"/>
      <c r="ADQ221" s="102"/>
      <c r="ADR221" s="102"/>
      <c r="ADS221" s="102"/>
      <c r="ADT221" s="102"/>
      <c r="ADU221" s="102"/>
      <c r="ADV221" s="102"/>
      <c r="ADW221" s="102"/>
      <c r="ADX221" s="102"/>
      <c r="ADY221" s="102"/>
      <c r="ADZ221" s="102"/>
      <c r="AEA221" s="102"/>
      <c r="AEB221" s="102"/>
      <c r="AEC221" s="102"/>
      <c r="AED221" s="102"/>
      <c r="AEE221" s="102"/>
      <c r="AEF221" s="102"/>
      <c r="AEG221" s="102"/>
      <c r="AEH221" s="102"/>
      <c r="AEI221" s="102"/>
      <c r="AEJ221" s="102"/>
      <c r="AEK221" s="102"/>
      <c r="AEL221" s="102"/>
      <c r="AEM221" s="102"/>
      <c r="AEN221" s="102"/>
      <c r="AEO221" s="102"/>
      <c r="AEP221" s="102"/>
      <c r="AEQ221" s="102"/>
      <c r="AER221" s="102"/>
      <c r="AES221" s="102"/>
      <c r="AET221" s="102"/>
      <c r="AEU221" s="102"/>
      <c r="AEV221" s="102"/>
      <c r="AEW221" s="102"/>
      <c r="AEX221" s="102"/>
      <c r="AEY221" s="102"/>
      <c r="AEZ221" s="102"/>
      <c r="AFA221" s="102"/>
      <c r="AFB221" s="102"/>
      <c r="AFC221" s="102"/>
      <c r="AFD221" s="102"/>
      <c r="AFE221" s="102"/>
      <c r="AFF221" s="102"/>
      <c r="AFG221" s="102"/>
      <c r="AFH221" s="102"/>
      <c r="AFI221" s="102"/>
      <c r="AFJ221" s="102"/>
      <c r="AFK221" s="102"/>
      <c r="AFL221" s="102"/>
      <c r="AFM221" s="102"/>
      <c r="AFN221" s="102"/>
      <c r="AFO221" s="102"/>
      <c r="AFP221" s="102"/>
      <c r="AFQ221" s="102"/>
      <c r="AFR221" s="102"/>
      <c r="AFS221" s="102"/>
      <c r="AFT221" s="102"/>
      <c r="AFU221" s="102"/>
      <c r="AFV221" s="102"/>
      <c r="AFW221" s="102"/>
      <c r="AFX221" s="102"/>
      <c r="AFY221" s="102"/>
      <c r="AFZ221" s="102"/>
      <c r="AGA221" s="102"/>
      <c r="AGB221" s="102"/>
      <c r="AGC221" s="102"/>
      <c r="AGD221" s="102"/>
      <c r="AGE221" s="102"/>
      <c r="AGF221" s="102"/>
      <c r="AGG221" s="102"/>
      <c r="AGH221" s="102"/>
      <c r="AGI221" s="102"/>
      <c r="AGJ221" s="102"/>
      <c r="AGK221" s="102"/>
      <c r="AGL221" s="102"/>
      <c r="AGM221" s="102"/>
      <c r="AGN221" s="102"/>
      <c r="AGO221" s="102"/>
      <c r="AGP221" s="102"/>
      <c r="AGQ221" s="102"/>
      <c r="AGR221" s="102"/>
      <c r="AGS221" s="102"/>
      <c r="AGT221" s="102"/>
      <c r="AGU221" s="102"/>
      <c r="AGV221" s="102"/>
      <c r="AGW221" s="102"/>
      <c r="AGX221" s="102"/>
      <c r="AGY221" s="102"/>
      <c r="AGZ221" s="102"/>
      <c r="AHA221" s="102"/>
      <c r="AHB221" s="102"/>
      <c r="AHC221" s="102"/>
      <c r="AHD221" s="102"/>
      <c r="AHE221" s="102"/>
      <c r="AHF221" s="102"/>
      <c r="AHG221" s="102"/>
      <c r="AHH221" s="102"/>
      <c r="AHI221" s="102"/>
      <c r="AHJ221" s="102"/>
      <c r="AHK221" s="102"/>
      <c r="AHL221" s="102"/>
      <c r="AHM221" s="102"/>
      <c r="AHN221" s="102"/>
      <c r="AHO221" s="102"/>
      <c r="AHP221" s="102"/>
      <c r="AHQ221" s="102"/>
      <c r="AHR221" s="102"/>
      <c r="AHS221" s="102"/>
      <c r="AHT221" s="102"/>
      <c r="AHU221" s="102"/>
      <c r="AHV221" s="102"/>
      <c r="AHW221" s="102"/>
      <c r="AHX221" s="102"/>
      <c r="AHY221" s="102"/>
      <c r="AHZ221" s="102"/>
      <c r="AIA221" s="102"/>
      <c r="AIB221" s="102"/>
      <c r="AIC221" s="102"/>
      <c r="AID221" s="102"/>
      <c r="AIE221" s="102"/>
      <c r="AIF221" s="102"/>
      <c r="AIG221" s="102"/>
      <c r="AIH221" s="102"/>
      <c r="AII221" s="102"/>
      <c r="AIJ221" s="102"/>
      <c r="AIK221" s="102"/>
      <c r="AIL221" s="102"/>
      <c r="AIM221" s="102"/>
      <c r="AIN221" s="102"/>
      <c r="AIO221" s="102"/>
      <c r="AIP221" s="102"/>
      <c r="AIQ221" s="102"/>
      <c r="AIR221" s="102"/>
      <c r="AIS221" s="102"/>
      <c r="AIT221" s="102"/>
      <c r="AIU221" s="102"/>
      <c r="AIV221" s="102"/>
      <c r="AIW221" s="102"/>
      <c r="AIX221" s="102"/>
      <c r="AIY221" s="102"/>
      <c r="AIZ221" s="102"/>
      <c r="AJA221" s="102"/>
      <c r="AJB221" s="102"/>
      <c r="AJC221" s="102"/>
      <c r="AJD221" s="102"/>
      <c r="AJE221" s="102"/>
      <c r="AJF221" s="102"/>
      <c r="AJG221" s="102"/>
      <c r="AJH221" s="102"/>
      <c r="AJI221" s="102"/>
      <c r="AJJ221" s="102"/>
      <c r="AJK221" s="102"/>
      <c r="AJL221" s="102"/>
      <c r="AJM221" s="102"/>
      <c r="AJN221" s="102"/>
      <c r="AJO221" s="102"/>
      <c r="AJP221" s="102"/>
      <c r="AJQ221" s="102"/>
      <c r="AJR221" s="102"/>
      <c r="AJS221" s="102"/>
      <c r="AJT221" s="102"/>
      <c r="AJU221" s="102"/>
      <c r="AJV221" s="102"/>
      <c r="AJW221" s="102"/>
      <c r="AJX221" s="102"/>
      <c r="AJY221" s="102"/>
      <c r="AJZ221" s="102"/>
      <c r="AKA221" s="102"/>
      <c r="AKB221" s="102"/>
      <c r="AKC221" s="102"/>
      <c r="AKD221" s="102"/>
      <c r="AKE221" s="102"/>
      <c r="AKF221" s="102"/>
      <c r="AKG221" s="102"/>
      <c r="AKH221" s="102"/>
      <c r="AKI221" s="102"/>
      <c r="AKJ221" s="102"/>
      <c r="AKK221" s="102"/>
      <c r="AKL221" s="102"/>
      <c r="AKM221" s="102"/>
      <c r="AKN221" s="102"/>
      <c r="AKO221" s="102"/>
      <c r="AKP221" s="102"/>
      <c r="AKQ221" s="102"/>
      <c r="AKR221" s="102"/>
      <c r="AKS221" s="102"/>
      <c r="AKT221" s="102"/>
      <c r="AKU221" s="102"/>
      <c r="AKV221" s="102"/>
      <c r="AKW221" s="102"/>
      <c r="AKX221" s="102"/>
      <c r="AKY221" s="102"/>
      <c r="AKZ221" s="102"/>
      <c r="ALA221" s="102"/>
      <c r="ALB221" s="102"/>
      <c r="ALC221" s="102"/>
      <c r="ALD221" s="102"/>
      <c r="ALE221" s="102"/>
      <c r="ALF221" s="102"/>
      <c r="ALG221" s="102"/>
      <c r="ALH221" s="102"/>
      <c r="ALI221" s="102"/>
      <c r="ALJ221" s="102"/>
      <c r="ALK221" s="102"/>
      <c r="ALL221" s="102"/>
      <c r="ALM221" s="102"/>
      <c r="ALN221" s="102"/>
      <c r="ALO221" s="102"/>
      <c r="ALP221" s="102"/>
      <c r="ALQ221" s="102"/>
      <c r="ALR221" s="102"/>
      <c r="ALS221" s="102"/>
      <c r="ALT221" s="102"/>
      <c r="ALU221" s="102"/>
      <c r="ALV221" s="102"/>
      <c r="ALW221" s="102"/>
      <c r="ALX221" s="102"/>
      <c r="ALY221" s="102"/>
      <c r="ALZ221" s="102"/>
      <c r="AMA221" s="102"/>
      <c r="AMB221" s="102"/>
      <c r="AMC221" s="102"/>
      <c r="AMD221" s="102"/>
      <c r="AME221" s="102"/>
      <c r="AMF221" s="102"/>
      <c r="AMG221" s="102"/>
      <c r="AMH221" s="102"/>
      <c r="AMI221" s="102"/>
      <c r="AMJ221" s="102"/>
      <c r="AMK221" s="102"/>
      <c r="AML221" s="102"/>
      <c r="AMM221" s="102"/>
      <c r="AMN221" s="102"/>
      <c r="AMO221" s="102"/>
      <c r="AMP221" s="102"/>
      <c r="AMQ221" s="102"/>
      <c r="AMR221" s="102"/>
      <c r="AMS221" s="102"/>
      <c r="AMT221" s="102"/>
      <c r="AMU221" s="102"/>
      <c r="AMV221" s="102"/>
      <c r="AMW221" s="102"/>
      <c r="AMX221" s="102"/>
      <c r="AMY221" s="102"/>
      <c r="AMZ221" s="102"/>
      <c r="ANA221" s="102"/>
      <c r="ANB221" s="102"/>
      <c r="ANC221" s="102"/>
      <c r="AND221" s="102"/>
      <c r="ANE221" s="102"/>
      <c r="ANF221" s="102"/>
      <c r="ANG221" s="102"/>
      <c r="ANH221" s="102"/>
      <c r="ANI221" s="102"/>
      <c r="ANJ221" s="102"/>
      <c r="ANK221" s="102"/>
      <c r="ANL221" s="102"/>
      <c r="ANM221" s="102"/>
      <c r="ANN221" s="102"/>
      <c r="ANO221" s="102"/>
      <c r="ANP221" s="102"/>
      <c r="ANQ221" s="102"/>
      <c r="ANR221" s="102"/>
      <c r="ANS221" s="102"/>
      <c r="ANT221" s="102"/>
      <c r="ANU221" s="102"/>
      <c r="ANV221" s="102"/>
      <c r="ANW221" s="102"/>
      <c r="ANX221" s="102"/>
      <c r="ANY221" s="102"/>
      <c r="ANZ221" s="102"/>
      <c r="AOA221" s="102"/>
      <c r="AOB221" s="102"/>
      <c r="AOC221" s="102"/>
      <c r="AOD221" s="102"/>
      <c r="AOE221" s="102"/>
      <c r="AOF221" s="102"/>
      <c r="AOG221" s="102"/>
      <c r="AOH221" s="102"/>
      <c r="AOI221" s="102"/>
      <c r="AOJ221" s="102"/>
      <c r="AOK221" s="102"/>
      <c r="AOL221" s="102"/>
      <c r="AOM221" s="102"/>
      <c r="AON221" s="102"/>
      <c r="AOO221" s="102"/>
      <c r="AOP221" s="102"/>
      <c r="AOQ221" s="102"/>
      <c r="AOR221" s="102"/>
      <c r="AOS221" s="102"/>
      <c r="AOT221" s="102"/>
      <c r="AOU221" s="102"/>
      <c r="AOV221" s="102"/>
      <c r="AOW221" s="102"/>
      <c r="AOX221" s="102"/>
      <c r="AOY221" s="102"/>
      <c r="AOZ221" s="102"/>
      <c r="APA221" s="102"/>
      <c r="APB221" s="102"/>
      <c r="APC221" s="102"/>
      <c r="APD221" s="102"/>
      <c r="APE221" s="102"/>
      <c r="APF221" s="102"/>
      <c r="APG221" s="102"/>
      <c r="APH221" s="102"/>
      <c r="API221" s="102"/>
      <c r="APJ221" s="102"/>
      <c r="APK221" s="102"/>
      <c r="APL221" s="102"/>
      <c r="APM221" s="102"/>
      <c r="APN221" s="102"/>
      <c r="APO221" s="102"/>
      <c r="APP221" s="102"/>
      <c r="APQ221" s="102"/>
      <c r="APR221" s="102"/>
      <c r="APS221" s="102"/>
      <c r="APT221" s="102"/>
      <c r="APU221" s="102"/>
      <c r="APV221" s="102"/>
      <c r="APW221" s="102"/>
      <c r="APX221" s="102"/>
      <c r="APY221" s="102"/>
      <c r="APZ221" s="102"/>
      <c r="AQA221" s="102"/>
      <c r="AQB221" s="102"/>
      <c r="AQC221" s="102"/>
      <c r="AQD221" s="102"/>
      <c r="AQE221" s="102"/>
      <c r="AQF221" s="102"/>
      <c r="AQG221" s="102"/>
      <c r="AQH221" s="102"/>
      <c r="AQI221" s="102"/>
      <c r="AQJ221" s="102"/>
      <c r="AQK221" s="102"/>
      <c r="AQL221" s="102"/>
      <c r="AQM221" s="102"/>
      <c r="AQN221" s="102"/>
      <c r="AQO221" s="102"/>
      <c r="AQP221" s="102"/>
      <c r="AQQ221" s="102"/>
      <c r="AQR221" s="102"/>
      <c r="AQS221" s="102"/>
      <c r="AQT221" s="102"/>
      <c r="AQU221" s="102"/>
      <c r="AQV221" s="102"/>
      <c r="AQW221" s="102"/>
      <c r="AQX221" s="102"/>
      <c r="AQY221" s="102"/>
      <c r="AQZ221" s="102"/>
      <c r="ARA221" s="102"/>
      <c r="ARB221" s="102"/>
      <c r="ARC221" s="102"/>
      <c r="ARD221" s="102"/>
      <c r="ARE221" s="102"/>
      <c r="ARF221" s="102"/>
      <c r="ARG221" s="102"/>
      <c r="ARH221" s="102"/>
      <c r="ARI221" s="102"/>
      <c r="ARJ221" s="102"/>
      <c r="ARK221" s="102"/>
      <c r="ARL221" s="102"/>
      <c r="ARM221" s="102"/>
      <c r="ARN221" s="102"/>
      <c r="ARO221" s="102"/>
      <c r="ARP221" s="102"/>
      <c r="ARQ221" s="102"/>
      <c r="ARR221" s="102"/>
      <c r="ARS221" s="102"/>
      <c r="ART221" s="102"/>
      <c r="ARU221" s="102"/>
      <c r="ARV221" s="102"/>
      <c r="ARW221" s="102"/>
      <c r="ARX221" s="102"/>
      <c r="ARY221" s="102"/>
      <c r="ARZ221" s="102"/>
      <c r="ASA221" s="102"/>
      <c r="ASB221" s="102"/>
      <c r="ASC221" s="102"/>
      <c r="ASD221" s="102"/>
      <c r="ASE221" s="102"/>
      <c r="ASF221" s="102"/>
      <c r="ASG221" s="102"/>
      <c r="ASH221" s="102"/>
      <c r="ASI221" s="102"/>
      <c r="ASJ221" s="102"/>
      <c r="ASK221" s="102"/>
      <c r="ASL221" s="102"/>
      <c r="ASM221" s="102"/>
      <c r="ASN221" s="102"/>
      <c r="ASO221" s="102"/>
      <c r="ASP221" s="102"/>
      <c r="ASQ221" s="102"/>
      <c r="ASR221" s="102"/>
      <c r="ASS221" s="102"/>
      <c r="AST221" s="102"/>
      <c r="ASU221" s="102"/>
      <c r="ASV221" s="102"/>
      <c r="ASW221" s="102"/>
      <c r="ASX221" s="102"/>
      <c r="ASY221" s="102"/>
      <c r="ASZ221" s="102"/>
      <c r="ATA221" s="102"/>
      <c r="ATB221" s="102"/>
      <c r="ATC221" s="102"/>
      <c r="ATD221" s="102"/>
      <c r="ATE221" s="102"/>
      <c r="ATF221" s="102"/>
      <c r="ATG221" s="102"/>
      <c r="ATH221" s="102"/>
      <c r="ATI221" s="102"/>
      <c r="ATJ221" s="102"/>
      <c r="ATK221" s="102"/>
      <c r="ATL221" s="102"/>
      <c r="ATM221" s="102"/>
      <c r="ATN221" s="102"/>
      <c r="ATO221" s="102"/>
      <c r="ATP221" s="102"/>
      <c r="ATQ221" s="102"/>
      <c r="ATR221" s="102"/>
      <c r="ATS221" s="102"/>
      <c r="ATT221" s="102"/>
      <c r="ATU221" s="102"/>
      <c r="ATV221" s="102"/>
      <c r="ATW221" s="102"/>
      <c r="ATX221" s="102"/>
      <c r="ATY221" s="102"/>
      <c r="ATZ221" s="102"/>
      <c r="AUA221" s="102"/>
      <c r="AUB221" s="102"/>
      <c r="AUC221" s="102"/>
      <c r="AUD221" s="102"/>
      <c r="AUE221" s="102"/>
      <c r="AUF221" s="102"/>
      <c r="AUG221" s="102"/>
      <c r="AUH221" s="102"/>
      <c r="AUI221" s="102"/>
      <c r="AUJ221" s="102"/>
      <c r="AUK221" s="102"/>
      <c r="AUL221" s="102"/>
      <c r="AUM221" s="102"/>
      <c r="AUN221" s="102"/>
      <c r="AUO221" s="102"/>
      <c r="AUP221" s="102"/>
      <c r="AUQ221" s="102"/>
      <c r="AUR221" s="102"/>
      <c r="AUS221" s="102"/>
      <c r="AUT221" s="102"/>
      <c r="AUU221" s="102"/>
      <c r="AUV221" s="102"/>
      <c r="AUW221" s="102"/>
      <c r="AUX221" s="102"/>
      <c r="AUY221" s="102"/>
      <c r="AUZ221" s="102"/>
      <c r="AVA221" s="102"/>
      <c r="AVB221" s="102"/>
      <c r="AVC221" s="102"/>
      <c r="AVD221" s="102"/>
      <c r="AVE221" s="102"/>
      <c r="AVF221" s="102"/>
      <c r="AVG221" s="102"/>
      <c r="AVH221" s="102"/>
      <c r="AVI221" s="102"/>
      <c r="AVJ221" s="102"/>
      <c r="AVK221" s="102"/>
      <c r="AVL221" s="102"/>
      <c r="AVM221" s="102"/>
      <c r="AVN221" s="102"/>
      <c r="AVO221" s="102"/>
      <c r="AVP221" s="102"/>
      <c r="AVQ221" s="102"/>
      <c r="AVR221" s="102"/>
      <c r="AVS221" s="102"/>
      <c r="AVT221" s="102"/>
      <c r="AVU221" s="102"/>
      <c r="AVV221" s="102"/>
      <c r="AVW221" s="102"/>
      <c r="AVX221" s="102"/>
      <c r="AVY221" s="102"/>
      <c r="AVZ221" s="102"/>
      <c r="AWA221" s="102"/>
      <c r="AWB221" s="102"/>
      <c r="AWC221" s="102"/>
      <c r="AWD221" s="102"/>
      <c r="AWE221" s="102"/>
      <c r="AWF221" s="102"/>
      <c r="AWG221" s="102"/>
      <c r="AWH221" s="102"/>
      <c r="AWI221" s="102"/>
      <c r="AWJ221" s="102"/>
      <c r="AWK221" s="102"/>
      <c r="AWL221" s="102"/>
      <c r="AWM221" s="102"/>
      <c r="AWN221" s="102"/>
      <c r="AWO221" s="102"/>
      <c r="AWP221" s="102"/>
      <c r="AWQ221" s="102"/>
      <c r="AWR221" s="102"/>
      <c r="AWS221" s="102"/>
      <c r="AWT221" s="102"/>
      <c r="AWU221" s="102"/>
      <c r="AWV221" s="102"/>
      <c r="AWW221" s="102"/>
      <c r="AWX221" s="102"/>
      <c r="AWY221" s="102"/>
      <c r="AWZ221" s="102"/>
      <c r="AXA221" s="102"/>
      <c r="AXB221" s="102"/>
      <c r="AXC221" s="102"/>
      <c r="AXD221" s="102"/>
      <c r="AXE221" s="102"/>
      <c r="AXF221" s="102"/>
      <c r="AXG221" s="102"/>
      <c r="AXH221" s="102"/>
      <c r="AXI221" s="102"/>
      <c r="AXJ221" s="102"/>
      <c r="AXK221" s="102"/>
      <c r="AXL221" s="102"/>
      <c r="AXM221" s="102"/>
      <c r="AXN221" s="102"/>
      <c r="AXO221" s="102"/>
      <c r="AXP221" s="102"/>
      <c r="AXQ221" s="102"/>
      <c r="AXR221" s="102"/>
      <c r="AXS221" s="102"/>
      <c r="AXT221" s="102"/>
      <c r="AXU221" s="102"/>
      <c r="AXV221" s="102"/>
      <c r="AXW221" s="102"/>
      <c r="AXX221" s="102"/>
      <c r="AXY221" s="102"/>
      <c r="AXZ221" s="102"/>
      <c r="AYA221" s="102"/>
      <c r="AYB221" s="102"/>
      <c r="AYC221" s="102"/>
      <c r="AYD221" s="102"/>
      <c r="AYE221" s="102"/>
      <c r="AYF221" s="102"/>
      <c r="AYG221" s="102"/>
      <c r="AYH221" s="102"/>
      <c r="AYI221" s="102"/>
      <c r="AYJ221" s="102"/>
      <c r="AYK221" s="102"/>
      <c r="AYL221" s="102"/>
      <c r="AYM221" s="102"/>
      <c r="AYN221" s="102"/>
      <c r="AYO221" s="102"/>
      <c r="AYP221" s="102"/>
      <c r="AYQ221" s="102"/>
      <c r="AYR221" s="102"/>
      <c r="AYS221" s="102"/>
      <c r="AYT221" s="102"/>
      <c r="AYU221" s="102"/>
      <c r="AYV221" s="102"/>
      <c r="AYW221" s="102"/>
      <c r="AYX221" s="102"/>
      <c r="AYY221" s="102"/>
      <c r="AYZ221" s="102"/>
      <c r="AZA221" s="102"/>
      <c r="AZB221" s="102"/>
      <c r="AZC221" s="102"/>
      <c r="AZD221" s="102"/>
      <c r="AZE221" s="102"/>
      <c r="AZF221" s="102"/>
      <c r="AZG221" s="102"/>
      <c r="AZH221" s="102"/>
      <c r="AZI221" s="102"/>
      <c r="AZJ221" s="102"/>
      <c r="AZK221" s="102"/>
      <c r="AZL221" s="102"/>
      <c r="AZM221" s="102"/>
      <c r="AZN221" s="102"/>
      <c r="AZO221" s="102"/>
      <c r="AZP221" s="102"/>
      <c r="AZQ221" s="102"/>
      <c r="AZR221" s="102"/>
      <c r="AZS221" s="102"/>
      <c r="AZT221" s="102"/>
      <c r="AZU221" s="102"/>
      <c r="AZV221" s="102"/>
      <c r="AZW221" s="102"/>
      <c r="AZX221" s="102"/>
      <c r="AZY221" s="102"/>
      <c r="AZZ221" s="102"/>
      <c r="BAA221" s="102"/>
      <c r="BAB221" s="102"/>
      <c r="BAC221" s="102"/>
      <c r="BAD221" s="102"/>
      <c r="BAE221" s="102"/>
      <c r="BAF221" s="102"/>
      <c r="BAG221" s="102"/>
      <c r="BAH221" s="102"/>
      <c r="BAI221" s="102"/>
      <c r="BAJ221" s="102"/>
      <c r="BAK221" s="102"/>
      <c r="BAL221" s="102"/>
      <c r="BAM221" s="102"/>
      <c r="BAN221" s="102"/>
      <c r="BAO221" s="102"/>
      <c r="BAP221" s="102"/>
      <c r="BAQ221" s="102"/>
      <c r="BAR221" s="102"/>
      <c r="BAS221" s="102"/>
      <c r="BAT221" s="102"/>
      <c r="BAU221" s="102"/>
      <c r="BAV221" s="102"/>
      <c r="BAW221" s="102"/>
      <c r="BAX221" s="102"/>
      <c r="BAY221" s="102"/>
      <c r="BAZ221" s="102"/>
      <c r="BBA221" s="102"/>
      <c r="BBB221" s="102"/>
      <c r="BBC221" s="102"/>
      <c r="BBD221" s="102"/>
      <c r="BBE221" s="102"/>
      <c r="BBF221" s="102"/>
      <c r="BBG221" s="102"/>
      <c r="BBH221" s="102"/>
      <c r="BBI221" s="102"/>
      <c r="BBJ221" s="102"/>
      <c r="BBK221" s="102"/>
      <c r="BBL221" s="102"/>
      <c r="BBM221" s="102"/>
      <c r="BBN221" s="102"/>
      <c r="BBO221" s="102"/>
      <c r="BBP221" s="102"/>
      <c r="BBQ221" s="102"/>
      <c r="BBR221" s="102"/>
      <c r="BBS221" s="102"/>
      <c r="BBT221" s="102"/>
      <c r="BBU221" s="102"/>
      <c r="BBV221" s="102"/>
      <c r="BBW221" s="102"/>
      <c r="BBX221" s="102"/>
      <c r="BBY221" s="102"/>
      <c r="BBZ221" s="102"/>
      <c r="BCA221" s="102"/>
      <c r="BCB221" s="102"/>
      <c r="BCC221" s="102"/>
      <c r="BCD221" s="102"/>
      <c r="BCE221" s="102"/>
      <c r="BCF221" s="102"/>
      <c r="BCG221" s="102"/>
      <c r="BCH221" s="102"/>
      <c r="BCI221" s="102"/>
      <c r="BCJ221" s="102"/>
      <c r="BCK221" s="102"/>
      <c r="BCL221" s="102"/>
      <c r="BCM221" s="102"/>
      <c r="BCN221" s="102"/>
      <c r="BCO221" s="102"/>
      <c r="BCP221" s="102"/>
      <c r="BCQ221" s="102"/>
      <c r="BCR221" s="102"/>
      <c r="BCS221" s="102"/>
      <c r="BCT221" s="102"/>
      <c r="BCU221" s="102"/>
      <c r="BCV221" s="102"/>
      <c r="BCW221" s="102"/>
      <c r="BCX221" s="102"/>
      <c r="BCY221" s="102"/>
      <c r="BCZ221" s="102"/>
      <c r="BDA221" s="102"/>
      <c r="BDB221" s="102"/>
      <c r="BDC221" s="102"/>
      <c r="BDD221" s="102"/>
      <c r="BDE221" s="102"/>
      <c r="BDF221" s="102"/>
      <c r="BDG221" s="102"/>
      <c r="BDH221" s="102"/>
      <c r="BDI221" s="102"/>
      <c r="BDJ221" s="102"/>
      <c r="BDK221" s="102"/>
      <c r="BDL221" s="102"/>
      <c r="BDM221" s="102"/>
      <c r="BDN221" s="102"/>
      <c r="BDO221" s="102"/>
      <c r="BDP221" s="102"/>
      <c r="BDQ221" s="102"/>
      <c r="BDR221" s="102"/>
      <c r="BDS221" s="102"/>
      <c r="BDT221" s="102"/>
      <c r="BDU221" s="102"/>
      <c r="BDV221" s="102"/>
      <c r="BDW221" s="102"/>
      <c r="BDX221" s="102"/>
      <c r="BDY221" s="102"/>
      <c r="BDZ221" s="102"/>
      <c r="BEA221" s="102"/>
      <c r="BEB221" s="102"/>
      <c r="BEC221" s="102"/>
      <c r="BED221" s="102"/>
      <c r="BEE221" s="102"/>
      <c r="BEF221" s="102"/>
      <c r="BEG221" s="102"/>
      <c r="BEH221" s="102"/>
      <c r="BEI221" s="102"/>
      <c r="BEJ221" s="102"/>
      <c r="BEK221" s="102"/>
      <c r="BEL221" s="102"/>
      <c r="BEM221" s="102"/>
      <c r="BEN221" s="102"/>
      <c r="BEO221" s="102"/>
      <c r="BEP221" s="102"/>
      <c r="BEQ221" s="102"/>
      <c r="BER221" s="102"/>
      <c r="BES221" s="102"/>
      <c r="BET221" s="102"/>
      <c r="BEU221" s="102"/>
      <c r="BEV221" s="102"/>
      <c r="BEW221" s="102"/>
      <c r="BEX221" s="102"/>
      <c r="BEY221" s="102"/>
      <c r="BEZ221" s="102"/>
      <c r="BFA221" s="102"/>
      <c r="BFB221" s="102"/>
      <c r="BFC221" s="102"/>
      <c r="BFD221" s="102"/>
      <c r="BFE221" s="102"/>
      <c r="BFF221" s="102"/>
      <c r="BFG221" s="102"/>
      <c r="BFH221" s="102"/>
      <c r="BFI221" s="102"/>
      <c r="BFJ221" s="102"/>
      <c r="BFK221" s="102"/>
      <c r="BFL221" s="102"/>
      <c r="BFM221" s="102"/>
      <c r="BFN221" s="102"/>
      <c r="BFO221" s="102"/>
      <c r="BFP221" s="102"/>
      <c r="BFQ221" s="102"/>
      <c r="BFR221" s="102"/>
      <c r="BFS221" s="102"/>
      <c r="BFT221" s="102"/>
      <c r="BFU221" s="102"/>
      <c r="BFV221" s="102"/>
      <c r="BFW221" s="102"/>
      <c r="BFX221" s="102"/>
      <c r="BFY221" s="102"/>
      <c r="BFZ221" s="102"/>
      <c r="BGA221" s="102"/>
      <c r="BGB221" s="102"/>
      <c r="BGC221" s="102"/>
      <c r="BGD221" s="102"/>
      <c r="BGE221" s="102"/>
      <c r="BGF221" s="102"/>
      <c r="BGG221" s="102"/>
      <c r="BGH221" s="102"/>
      <c r="BGI221" s="102"/>
      <c r="BGJ221" s="102"/>
      <c r="BGK221" s="102"/>
      <c r="BGL221" s="102"/>
      <c r="BGM221" s="102"/>
      <c r="BGN221" s="102"/>
      <c r="BGO221" s="102"/>
      <c r="BGP221" s="102"/>
      <c r="BGQ221" s="102"/>
      <c r="BGR221" s="102"/>
      <c r="BGS221" s="102"/>
      <c r="BGT221" s="102"/>
      <c r="BGU221" s="102"/>
      <c r="BGV221" s="102"/>
      <c r="BGW221" s="102"/>
      <c r="BGX221" s="102"/>
      <c r="BGY221" s="102"/>
      <c r="BGZ221" s="102"/>
      <c r="BHA221" s="102"/>
      <c r="BHB221" s="102"/>
      <c r="BHC221" s="102"/>
      <c r="BHD221" s="102"/>
      <c r="BHE221" s="102"/>
      <c r="BHF221" s="102"/>
      <c r="BHG221" s="102"/>
      <c r="BHH221" s="102"/>
      <c r="BHI221" s="102"/>
      <c r="BHJ221" s="102"/>
      <c r="BHK221" s="102"/>
      <c r="BHL221" s="102"/>
      <c r="BHM221" s="102"/>
      <c r="BHN221" s="102"/>
      <c r="BHO221" s="102"/>
      <c r="BHP221" s="102"/>
      <c r="BHQ221" s="102"/>
      <c r="BHR221" s="102"/>
      <c r="BHS221" s="102"/>
      <c r="BHT221" s="102"/>
      <c r="BHU221" s="102"/>
      <c r="BHV221" s="102"/>
      <c r="BHW221" s="102"/>
      <c r="BHX221" s="102"/>
      <c r="BHY221" s="102"/>
      <c r="BHZ221" s="102"/>
      <c r="BIA221" s="102"/>
      <c r="BIB221" s="102"/>
      <c r="BIC221" s="102"/>
      <c r="BID221" s="102"/>
      <c r="BIE221" s="102"/>
      <c r="BIF221" s="102"/>
      <c r="BIG221" s="102"/>
      <c r="BIH221" s="102"/>
      <c r="BII221" s="102"/>
      <c r="BIJ221" s="102"/>
      <c r="BIK221" s="102"/>
      <c r="BIL221" s="102"/>
      <c r="BIM221" s="102"/>
      <c r="BIN221" s="102"/>
      <c r="BIO221" s="102"/>
      <c r="BIP221" s="102"/>
      <c r="BIQ221" s="102"/>
      <c r="BIR221" s="102"/>
      <c r="BIS221" s="102"/>
      <c r="BIT221" s="102"/>
      <c r="BIU221" s="102"/>
      <c r="BIV221" s="102"/>
      <c r="BIW221" s="102"/>
      <c r="BIX221" s="102"/>
      <c r="BIY221" s="102"/>
      <c r="BIZ221" s="102"/>
      <c r="BJA221" s="102"/>
      <c r="BJB221" s="102"/>
      <c r="BJC221" s="102"/>
      <c r="BJD221" s="102"/>
      <c r="BJE221" s="102"/>
      <c r="BJF221" s="102"/>
      <c r="BJG221" s="102"/>
      <c r="BJH221" s="102"/>
      <c r="BJI221" s="102"/>
      <c r="BJJ221" s="102"/>
      <c r="BJK221" s="102"/>
      <c r="BJL221" s="102"/>
      <c r="BJM221" s="102"/>
      <c r="BJN221" s="102"/>
      <c r="BJO221" s="102"/>
      <c r="BJP221" s="102"/>
      <c r="BJQ221" s="102"/>
      <c r="BJR221" s="102"/>
      <c r="BJS221" s="102"/>
      <c r="BJT221" s="102"/>
      <c r="BJU221" s="102"/>
      <c r="BJV221" s="102"/>
      <c r="BJW221" s="102"/>
      <c r="BJX221" s="102"/>
      <c r="BJY221" s="102"/>
      <c r="BJZ221" s="102"/>
      <c r="BKA221" s="102"/>
      <c r="BKB221" s="102"/>
      <c r="BKC221" s="102"/>
      <c r="BKD221" s="102"/>
      <c r="BKE221" s="102"/>
      <c r="BKF221" s="102"/>
      <c r="BKG221" s="102"/>
      <c r="BKH221" s="102"/>
      <c r="BKI221" s="102"/>
      <c r="BKJ221" s="102"/>
      <c r="BKK221" s="102"/>
      <c r="BKL221" s="102"/>
      <c r="BKM221" s="102"/>
      <c r="BKN221" s="102"/>
      <c r="BKO221" s="102"/>
      <c r="BKP221" s="102"/>
      <c r="BKQ221" s="102"/>
      <c r="BKR221" s="102"/>
      <c r="BKS221" s="102"/>
      <c r="BKT221" s="102"/>
      <c r="BKU221" s="102"/>
      <c r="BKV221" s="102"/>
      <c r="BKW221" s="102"/>
      <c r="BKX221" s="102"/>
      <c r="BKY221" s="102"/>
      <c r="BKZ221" s="102"/>
      <c r="BLA221" s="102"/>
      <c r="BLB221" s="102"/>
      <c r="BLC221" s="102"/>
      <c r="BLD221" s="102"/>
      <c r="BLE221" s="102"/>
      <c r="BLF221" s="102"/>
      <c r="BLG221" s="102"/>
      <c r="BLH221" s="102"/>
      <c r="BLI221" s="102"/>
      <c r="BLJ221" s="102"/>
      <c r="BLK221" s="102"/>
      <c r="BLL221" s="102"/>
      <c r="BLM221" s="102"/>
      <c r="BLN221" s="102"/>
      <c r="BLO221" s="102"/>
      <c r="BLP221" s="102"/>
      <c r="BLQ221" s="102"/>
      <c r="BLR221" s="102"/>
      <c r="BLS221" s="102"/>
      <c r="BLT221" s="102"/>
      <c r="BLU221" s="102"/>
      <c r="BLV221" s="102"/>
      <c r="BLW221" s="102"/>
      <c r="BLX221" s="102"/>
      <c r="BLY221" s="102"/>
      <c r="BLZ221" s="102"/>
      <c r="BMA221" s="102"/>
      <c r="BMB221" s="102"/>
      <c r="BMC221" s="102"/>
      <c r="BMD221" s="102"/>
      <c r="BME221" s="102"/>
      <c r="BMF221" s="102"/>
      <c r="BMG221" s="102"/>
      <c r="BMH221" s="102"/>
      <c r="BMI221" s="102"/>
      <c r="BMJ221" s="102"/>
      <c r="BMK221" s="102"/>
      <c r="BML221" s="102"/>
      <c r="BMM221" s="102"/>
      <c r="BMN221" s="102"/>
      <c r="BMO221" s="102"/>
      <c r="BMP221" s="102"/>
      <c r="BMQ221" s="102"/>
      <c r="BMR221" s="102"/>
      <c r="BMS221" s="102"/>
      <c r="BMT221" s="102"/>
      <c r="BMU221" s="102"/>
      <c r="BMV221" s="102"/>
      <c r="BMW221" s="102"/>
      <c r="BMX221" s="102"/>
      <c r="BMY221" s="102"/>
      <c r="BMZ221" s="102"/>
      <c r="BNA221" s="102"/>
      <c r="BNB221" s="102"/>
      <c r="BNC221" s="102"/>
      <c r="BND221" s="102"/>
      <c r="BNE221" s="102"/>
      <c r="BNF221" s="102"/>
      <c r="BNG221" s="102"/>
      <c r="BNH221" s="102"/>
      <c r="BNI221" s="102"/>
      <c r="BNJ221" s="102"/>
      <c r="BNK221" s="102"/>
      <c r="BNL221" s="102"/>
      <c r="BNM221" s="102"/>
      <c r="BNN221" s="102"/>
      <c r="BNO221" s="102"/>
      <c r="BNP221" s="102"/>
      <c r="BNQ221" s="102"/>
      <c r="BNR221" s="102"/>
      <c r="BNS221" s="102"/>
      <c r="BNT221" s="102"/>
      <c r="BNU221" s="102"/>
      <c r="BNV221" s="102"/>
      <c r="BNW221" s="102"/>
      <c r="BNX221" s="102"/>
      <c r="BNY221" s="102"/>
      <c r="BNZ221" s="102"/>
      <c r="BOA221" s="102"/>
      <c r="BOB221" s="102"/>
      <c r="BOC221" s="102"/>
      <c r="BOD221" s="102"/>
      <c r="BOE221" s="102"/>
      <c r="BOF221" s="102"/>
      <c r="BOG221" s="102"/>
      <c r="BOH221" s="102"/>
      <c r="BOI221" s="102"/>
      <c r="BOJ221" s="102"/>
      <c r="BOK221" s="102"/>
      <c r="BOL221" s="102"/>
      <c r="BOM221" s="102"/>
      <c r="BON221" s="102"/>
      <c r="BOO221" s="102"/>
      <c r="BOP221" s="102"/>
      <c r="BOQ221" s="102"/>
      <c r="BOR221" s="102"/>
      <c r="BOS221" s="102"/>
      <c r="BOT221" s="102"/>
      <c r="BOU221" s="102"/>
      <c r="BOV221" s="102"/>
      <c r="BOW221" s="102"/>
      <c r="BOX221" s="102"/>
      <c r="BOY221" s="102"/>
      <c r="BOZ221" s="102"/>
      <c r="BPA221" s="102"/>
      <c r="BPB221" s="102"/>
      <c r="BPC221" s="102"/>
      <c r="BPD221" s="102"/>
      <c r="BPE221" s="102"/>
      <c r="BPF221" s="102"/>
      <c r="BPG221" s="102"/>
      <c r="BPH221" s="102"/>
      <c r="BPI221" s="102"/>
      <c r="BPJ221" s="102"/>
      <c r="BPK221" s="102"/>
      <c r="BPL221" s="102"/>
      <c r="BPM221" s="102"/>
      <c r="BPN221" s="102"/>
      <c r="BPO221" s="102"/>
      <c r="BPP221" s="102"/>
      <c r="BPQ221" s="102"/>
      <c r="BPR221" s="102"/>
      <c r="BPS221" s="102"/>
      <c r="BPT221" s="102"/>
      <c r="BPU221" s="102"/>
      <c r="BPV221" s="102"/>
      <c r="BPW221" s="102"/>
      <c r="BPX221" s="102"/>
      <c r="BPY221" s="102"/>
      <c r="BPZ221" s="102"/>
      <c r="BQA221" s="102"/>
      <c r="BQB221" s="102"/>
      <c r="BQC221" s="102"/>
      <c r="BQD221" s="102"/>
      <c r="BQE221" s="102"/>
      <c r="BQF221" s="102"/>
      <c r="BQG221" s="102"/>
      <c r="BQH221" s="102"/>
      <c r="BQI221" s="102"/>
      <c r="BQJ221" s="102"/>
      <c r="BQK221" s="102"/>
      <c r="BQL221" s="102"/>
      <c r="BQM221" s="102"/>
      <c r="BQN221" s="102"/>
      <c r="BQO221" s="102"/>
      <c r="BQP221" s="102"/>
      <c r="BQQ221" s="102"/>
      <c r="BQR221" s="102"/>
      <c r="BQS221" s="102"/>
      <c r="BQT221" s="102"/>
      <c r="BQU221" s="102"/>
      <c r="BQV221" s="102"/>
      <c r="BQW221" s="102"/>
      <c r="BQX221" s="102"/>
      <c r="BQY221" s="102"/>
      <c r="BQZ221" s="102"/>
      <c r="BRA221" s="102"/>
      <c r="BRB221" s="102"/>
      <c r="BRC221" s="102"/>
      <c r="BRD221" s="102"/>
      <c r="BRE221" s="102"/>
      <c r="BRF221" s="102"/>
      <c r="BRG221" s="102"/>
      <c r="BRH221" s="102"/>
      <c r="BRI221" s="102"/>
      <c r="BRJ221" s="102"/>
      <c r="BRK221" s="102"/>
      <c r="BRL221" s="102"/>
      <c r="BRM221" s="102"/>
      <c r="BRN221" s="102"/>
      <c r="BRO221" s="102"/>
      <c r="BRP221" s="102"/>
      <c r="BRQ221" s="102"/>
      <c r="BRR221" s="102"/>
      <c r="BRS221" s="102"/>
      <c r="BRT221" s="102"/>
      <c r="BRU221" s="102"/>
      <c r="BRV221" s="102"/>
      <c r="BRW221" s="102"/>
      <c r="BRX221" s="102"/>
      <c r="BRY221" s="102"/>
      <c r="BRZ221" s="102"/>
      <c r="BSA221" s="102"/>
      <c r="BSB221" s="102"/>
      <c r="BSC221" s="102"/>
      <c r="BSD221" s="102"/>
      <c r="BSE221" s="102"/>
      <c r="BSF221" s="102"/>
      <c r="BSG221" s="102"/>
      <c r="BSH221" s="102"/>
      <c r="BSI221" s="102"/>
      <c r="BSJ221" s="102"/>
      <c r="BSK221" s="102"/>
      <c r="BSL221" s="102"/>
      <c r="BSM221" s="102"/>
      <c r="BSN221" s="102"/>
      <c r="BSO221" s="102"/>
      <c r="BSP221" s="102"/>
      <c r="BSQ221" s="102"/>
      <c r="BSR221" s="102"/>
      <c r="BSS221" s="102"/>
      <c r="BST221" s="102"/>
      <c r="BSU221" s="102"/>
      <c r="BSV221" s="102"/>
      <c r="BSW221" s="102"/>
      <c r="BSX221" s="102"/>
      <c r="BSY221" s="102"/>
      <c r="BSZ221" s="102"/>
      <c r="BTA221" s="102"/>
      <c r="BTB221" s="102"/>
      <c r="BTC221" s="102"/>
      <c r="BTD221" s="102"/>
      <c r="BTE221" s="102"/>
      <c r="BTF221" s="102"/>
      <c r="BTG221" s="102"/>
      <c r="BTH221" s="102"/>
      <c r="BTI221" s="102"/>
      <c r="BTJ221" s="102"/>
      <c r="BTK221" s="102"/>
      <c r="BTL221" s="102"/>
      <c r="BTM221" s="102"/>
      <c r="BTN221" s="102"/>
      <c r="BTO221" s="102"/>
      <c r="BTP221" s="102"/>
      <c r="BTQ221" s="102"/>
      <c r="BTR221" s="102"/>
      <c r="BTS221" s="102"/>
      <c r="BTT221" s="102"/>
      <c r="BTU221" s="102"/>
      <c r="BTV221" s="102"/>
      <c r="BTW221" s="102"/>
      <c r="BTX221" s="102"/>
      <c r="BTY221" s="102"/>
      <c r="BTZ221" s="102"/>
      <c r="BUA221" s="102"/>
      <c r="BUB221" s="102"/>
      <c r="BUC221" s="102"/>
      <c r="BUD221" s="102"/>
      <c r="BUE221" s="102"/>
      <c r="BUF221" s="102"/>
      <c r="BUG221" s="102"/>
      <c r="BUH221" s="102"/>
      <c r="BUI221" s="102"/>
      <c r="BUJ221" s="102"/>
      <c r="BUK221" s="102"/>
      <c r="BUL221" s="102"/>
      <c r="BUM221" s="102"/>
      <c r="BUN221" s="102"/>
      <c r="BUO221" s="102"/>
      <c r="BUP221" s="102"/>
      <c r="BUQ221" s="102"/>
      <c r="BUR221" s="102"/>
      <c r="BUS221" s="102"/>
      <c r="BUT221" s="102"/>
      <c r="BUU221" s="102"/>
      <c r="BUV221" s="102"/>
      <c r="BUW221" s="102"/>
      <c r="BUX221" s="102"/>
      <c r="BUY221" s="102"/>
      <c r="BUZ221" s="102"/>
      <c r="BVA221" s="102"/>
      <c r="BVB221" s="102"/>
      <c r="BVC221" s="102"/>
      <c r="BVD221" s="102"/>
      <c r="BVE221" s="102"/>
      <c r="BVF221" s="102"/>
      <c r="BVG221" s="102"/>
      <c r="BVH221" s="102"/>
      <c r="BVI221" s="102"/>
      <c r="BVJ221" s="102"/>
      <c r="BVK221" s="102"/>
      <c r="BVL221" s="102"/>
      <c r="BVM221" s="102"/>
      <c r="BVN221" s="102"/>
      <c r="BVO221" s="102"/>
      <c r="BVP221" s="102"/>
      <c r="BVQ221" s="102"/>
      <c r="BVR221" s="102"/>
      <c r="BVS221" s="102"/>
      <c r="BVT221" s="102"/>
      <c r="BVU221" s="102"/>
      <c r="BVV221" s="102"/>
      <c r="BVW221" s="102"/>
      <c r="BVX221" s="102"/>
      <c r="BVY221" s="102"/>
      <c r="BVZ221" s="102"/>
      <c r="BWA221" s="102"/>
      <c r="BWB221" s="102"/>
      <c r="BWC221" s="102"/>
      <c r="BWD221" s="102"/>
      <c r="BWE221" s="102"/>
      <c r="BWF221" s="102"/>
      <c r="BWG221" s="102"/>
      <c r="BWH221" s="102"/>
      <c r="BWI221" s="102"/>
      <c r="BWJ221" s="102"/>
      <c r="BWK221" s="102"/>
      <c r="BWL221" s="102"/>
      <c r="BWM221" s="102"/>
      <c r="BWN221" s="102"/>
      <c r="BWO221" s="102"/>
      <c r="BWP221" s="102"/>
      <c r="BWQ221" s="102"/>
      <c r="BWR221" s="102"/>
      <c r="BWS221" s="102"/>
      <c r="BWT221" s="102"/>
      <c r="BWU221" s="102"/>
      <c r="BWV221" s="102"/>
      <c r="BWW221" s="102"/>
      <c r="BWX221" s="102"/>
      <c r="BWY221" s="102"/>
      <c r="BWZ221" s="102"/>
      <c r="BXA221" s="102"/>
      <c r="BXB221" s="102"/>
      <c r="BXC221" s="102"/>
      <c r="BXD221" s="102"/>
      <c r="BXE221" s="102"/>
      <c r="BXF221" s="102"/>
      <c r="BXG221" s="102"/>
      <c r="BXH221" s="102"/>
      <c r="BXI221" s="102"/>
      <c r="BXJ221" s="102"/>
      <c r="BXK221" s="102"/>
      <c r="BXL221" s="102"/>
      <c r="BXM221" s="102"/>
      <c r="BXN221" s="102"/>
      <c r="BXO221" s="102"/>
      <c r="BXP221" s="102"/>
      <c r="BXQ221" s="102"/>
      <c r="BXR221" s="102"/>
      <c r="BXS221" s="102"/>
      <c r="BXT221" s="102"/>
      <c r="BXU221" s="102"/>
      <c r="BXV221" s="102"/>
      <c r="BXW221" s="102"/>
      <c r="BXX221" s="102"/>
      <c r="BXY221" s="102"/>
      <c r="BXZ221" s="102"/>
      <c r="BYA221" s="102"/>
      <c r="BYB221" s="102"/>
      <c r="BYC221" s="102"/>
      <c r="BYD221" s="102"/>
      <c r="BYE221" s="102"/>
      <c r="BYF221" s="102"/>
      <c r="BYG221" s="102"/>
      <c r="BYH221" s="102"/>
      <c r="BYI221" s="102"/>
      <c r="BYJ221" s="102"/>
      <c r="BYK221" s="102"/>
      <c r="BYL221" s="102"/>
      <c r="BYM221" s="102"/>
      <c r="BYN221" s="102"/>
      <c r="BYO221" s="102"/>
      <c r="BYP221" s="102"/>
      <c r="BYQ221" s="102"/>
      <c r="BYR221" s="102"/>
      <c r="BYS221" s="102"/>
      <c r="BYT221" s="102"/>
      <c r="BYU221" s="102"/>
      <c r="BYV221" s="102"/>
      <c r="BYW221" s="102"/>
      <c r="BYX221" s="102"/>
      <c r="BYY221" s="102"/>
      <c r="BYZ221" s="102"/>
      <c r="BZA221" s="102"/>
      <c r="BZB221" s="102"/>
      <c r="BZC221" s="102"/>
      <c r="BZD221" s="102"/>
      <c r="BZE221" s="102"/>
      <c r="BZF221" s="102"/>
      <c r="BZG221" s="102"/>
      <c r="BZH221" s="102"/>
      <c r="BZI221" s="102"/>
      <c r="BZJ221" s="102"/>
      <c r="BZK221" s="102"/>
      <c r="BZL221" s="102"/>
      <c r="BZM221" s="102"/>
      <c r="BZN221" s="102"/>
      <c r="BZO221" s="102"/>
      <c r="BZP221" s="102"/>
      <c r="BZQ221" s="102"/>
      <c r="BZR221" s="102"/>
      <c r="BZS221" s="102"/>
      <c r="BZT221" s="102"/>
      <c r="BZU221" s="102"/>
      <c r="BZV221" s="102"/>
      <c r="BZW221" s="102"/>
    </row>
    <row r="222" spans="2:2051" ht="14.25" customHeight="1">
      <c r="B222" s="112" t="s">
        <v>754</v>
      </c>
      <c r="C222" s="113" t="s">
        <v>235</v>
      </c>
      <c r="D222" s="113" t="s">
        <v>3</v>
      </c>
      <c r="E222" s="113" t="str">
        <f>'Alcance 3'!C117</f>
        <v>Material 5</v>
      </c>
      <c r="F222" s="113" t="str">
        <f>'Alcance 3'!D117</f>
        <v>Tipo de transporte de carga</v>
      </c>
      <c r="G222" s="226" t="s">
        <v>804</v>
      </c>
      <c r="H222" s="237" t="s">
        <v>238</v>
      </c>
      <c r="I222" s="238">
        <v>3</v>
      </c>
      <c r="J222" s="126">
        <f>'Alcance 3'!E117*'Alcance 3'!E136</f>
        <v>0</v>
      </c>
      <c r="K222" s="113" t="s">
        <v>802</v>
      </c>
      <c r="L222" s="113"/>
      <c r="M222" s="298">
        <v>1</v>
      </c>
      <c r="N222" s="117"/>
      <c r="O222" s="113">
        <f t="shared" si="52"/>
        <v>0</v>
      </c>
      <c r="P222" s="115" t="str">
        <f t="shared" si="46"/>
        <v>tkm</v>
      </c>
      <c r="Q222" s="120">
        <f>IFERROR(VLOOKUP($F222,'Datos 1-Factores emisión'!$B$809:$D$820,2,FALSE),0)</f>
        <v>0</v>
      </c>
      <c r="R222" s="121">
        <v>0</v>
      </c>
      <c r="S222" s="121">
        <v>0</v>
      </c>
      <c r="T222" s="121">
        <v>0</v>
      </c>
      <c r="U222" s="121">
        <v>0</v>
      </c>
      <c r="V222" s="120">
        <f t="shared" si="54"/>
        <v>0</v>
      </c>
      <c r="W222" s="121">
        <f t="shared" si="54"/>
        <v>0</v>
      </c>
      <c r="X222" s="121">
        <f t="shared" si="54"/>
        <v>0</v>
      </c>
      <c r="Y222" s="121">
        <v>0</v>
      </c>
      <c r="Z222" s="121">
        <v>0</v>
      </c>
      <c r="AA222" s="121">
        <f t="shared" si="48"/>
        <v>0</v>
      </c>
      <c r="AB222" s="120">
        <f>'Datos 2-Potenciales calent glob'!$D$6</f>
        <v>1</v>
      </c>
      <c r="AC222" s="121">
        <f>'Datos 2-Potenciales calent glob'!$D$31</f>
        <v>25</v>
      </c>
      <c r="AD222" s="121">
        <f>'Datos 2-Potenciales calent glob'!$D$32</f>
        <v>298</v>
      </c>
      <c r="AE222" s="123">
        <f>SUMIF('Datos 2-Potenciales calent glob'!$B$6:$B$56,Cálculos!E222,'Datos 2-Potenciales calent glob'!$D$6:$D$56)</f>
        <v>0</v>
      </c>
      <c r="AF222" s="121">
        <f>'Datos 2-Potenciales calent glob'!$D$6</f>
        <v>1</v>
      </c>
      <c r="AG222" s="121">
        <f>'Datos 2-Potenciales calent glob'!$D$6</f>
        <v>1</v>
      </c>
      <c r="AH222" s="120">
        <f t="shared" si="53"/>
        <v>0</v>
      </c>
      <c r="AI222" s="121">
        <f t="shared" si="53"/>
        <v>0</v>
      </c>
      <c r="AJ222" s="121">
        <f t="shared" si="53"/>
        <v>0</v>
      </c>
      <c r="AK222" s="121">
        <f t="shared" si="53"/>
        <v>0</v>
      </c>
      <c r="AL222" s="124">
        <f t="shared" si="50"/>
        <v>0</v>
      </c>
      <c r="AM222" s="121">
        <f t="shared" si="55"/>
        <v>0</v>
      </c>
      <c r="AN222" s="207">
        <f t="shared" si="37"/>
        <v>0</v>
      </c>
      <c r="AO222" s="102"/>
      <c r="AP222" s="102"/>
      <c r="AQ222" s="102"/>
      <c r="AR222" s="102"/>
      <c r="AS222" s="102"/>
      <c r="AT222" s="102"/>
      <c r="AU222" s="102"/>
      <c r="AV222" s="102"/>
      <c r="AW222" s="102"/>
      <c r="AX222" s="102"/>
      <c r="AY222" s="102"/>
      <c r="AZ222" s="102"/>
      <c r="BA222" s="102"/>
      <c r="BB222" s="102"/>
      <c r="BC222" s="102"/>
      <c r="BD222" s="102"/>
      <c r="BE222" s="102"/>
      <c r="BF222" s="102"/>
      <c r="BG222" s="102"/>
      <c r="BH222" s="102"/>
      <c r="BI222" s="102"/>
      <c r="BJ222" s="102"/>
      <c r="BK222" s="102"/>
      <c r="BL222" s="102"/>
      <c r="BM222" s="102"/>
      <c r="BN222" s="102"/>
      <c r="BO222" s="102"/>
      <c r="BP222" s="102"/>
      <c r="BQ222" s="102"/>
      <c r="BR222" s="102"/>
      <c r="BS222" s="102"/>
      <c r="BT222" s="102"/>
      <c r="BU222" s="102"/>
      <c r="BV222" s="102"/>
      <c r="BW222" s="102"/>
      <c r="BX222" s="102"/>
      <c r="BY222" s="102"/>
      <c r="BZ222" s="102"/>
      <c r="CA222" s="102"/>
      <c r="CB222" s="102"/>
      <c r="CC222" s="102"/>
      <c r="CD222" s="102"/>
      <c r="CE222" s="102"/>
      <c r="CF222" s="102"/>
      <c r="CG222" s="102"/>
      <c r="CH222" s="102"/>
      <c r="CI222" s="102"/>
      <c r="CJ222" s="102"/>
      <c r="CK222" s="102"/>
      <c r="CL222" s="102"/>
      <c r="CM222" s="102"/>
      <c r="CN222" s="102"/>
      <c r="CO222" s="102"/>
      <c r="CP222" s="102"/>
      <c r="CQ222" s="102"/>
      <c r="CR222" s="102"/>
      <c r="CS222" s="102"/>
      <c r="CT222" s="102"/>
      <c r="CU222" s="102"/>
      <c r="CV222" s="102"/>
      <c r="CW222" s="102"/>
      <c r="CX222" s="102"/>
      <c r="CY222" s="102"/>
      <c r="CZ222" s="102"/>
      <c r="DA222" s="102"/>
      <c r="DB222" s="102"/>
      <c r="DC222" s="102"/>
      <c r="DD222" s="102"/>
      <c r="DE222" s="102"/>
      <c r="DF222" s="102"/>
      <c r="DG222" s="102"/>
      <c r="DH222" s="102"/>
      <c r="DI222" s="102"/>
      <c r="DJ222" s="102"/>
      <c r="DK222" s="102"/>
      <c r="DL222" s="102"/>
      <c r="DM222" s="102"/>
      <c r="DN222" s="102"/>
      <c r="DO222" s="102"/>
      <c r="DP222" s="102"/>
      <c r="DQ222" s="102"/>
      <c r="DR222" s="102"/>
      <c r="DS222" s="102"/>
      <c r="DT222" s="102"/>
      <c r="DU222" s="102"/>
      <c r="DV222" s="102"/>
      <c r="DW222" s="102"/>
      <c r="DX222" s="102"/>
      <c r="DY222" s="102"/>
      <c r="DZ222" s="102"/>
      <c r="EA222" s="102"/>
      <c r="EB222" s="102"/>
      <c r="EC222" s="102"/>
      <c r="ED222" s="102"/>
      <c r="EE222" s="102"/>
      <c r="EF222" s="102"/>
      <c r="EG222" s="102"/>
      <c r="EH222" s="102"/>
      <c r="EI222" s="102"/>
      <c r="EJ222" s="102"/>
      <c r="EK222" s="102"/>
      <c r="EL222" s="102"/>
      <c r="EM222" s="102"/>
      <c r="EN222" s="102"/>
      <c r="EO222" s="102"/>
      <c r="EP222" s="102"/>
      <c r="EQ222" s="102"/>
      <c r="ER222" s="102"/>
      <c r="ES222" s="102"/>
      <c r="ET222" s="102"/>
      <c r="EU222" s="102"/>
      <c r="EV222" s="102"/>
      <c r="EW222" s="102"/>
      <c r="EX222" s="102"/>
      <c r="EY222" s="102"/>
      <c r="EZ222" s="102"/>
      <c r="FA222" s="102"/>
      <c r="FB222" s="102"/>
      <c r="FC222" s="102"/>
      <c r="FD222" s="102"/>
      <c r="FE222" s="102"/>
      <c r="FF222" s="102"/>
      <c r="FG222" s="102"/>
      <c r="FH222" s="102"/>
      <c r="FI222" s="102"/>
      <c r="FJ222" s="102"/>
      <c r="FK222" s="102"/>
      <c r="FL222" s="102"/>
      <c r="FM222" s="102"/>
      <c r="FN222" s="102"/>
      <c r="FO222" s="102"/>
      <c r="FP222" s="102"/>
      <c r="FQ222" s="102"/>
      <c r="FR222" s="102"/>
      <c r="FS222" s="102"/>
      <c r="FT222" s="102"/>
      <c r="FU222" s="102"/>
      <c r="FV222" s="102"/>
      <c r="FW222" s="102"/>
      <c r="FX222" s="102"/>
      <c r="FY222" s="102"/>
      <c r="FZ222" s="102"/>
      <c r="GA222" s="102"/>
      <c r="GB222" s="102"/>
      <c r="GC222" s="102"/>
      <c r="GD222" s="102"/>
      <c r="GE222" s="102"/>
      <c r="GF222" s="102"/>
      <c r="GG222" s="102"/>
      <c r="GH222" s="102"/>
      <c r="GI222" s="102"/>
      <c r="GJ222" s="102"/>
      <c r="GK222" s="102"/>
      <c r="GL222" s="102"/>
      <c r="GM222" s="102"/>
      <c r="GN222" s="102"/>
      <c r="GO222" s="102"/>
      <c r="GP222" s="102"/>
      <c r="GQ222" s="102"/>
      <c r="GR222" s="102"/>
      <c r="GS222" s="102"/>
      <c r="GT222" s="102"/>
      <c r="GU222" s="102"/>
      <c r="GV222" s="102"/>
      <c r="GW222" s="102"/>
      <c r="GX222" s="102"/>
      <c r="GY222" s="102"/>
      <c r="GZ222" s="102"/>
      <c r="HA222" s="102"/>
      <c r="HB222" s="102"/>
      <c r="HC222" s="102"/>
      <c r="HD222" s="102"/>
      <c r="HE222" s="102"/>
      <c r="HF222" s="102"/>
      <c r="HG222" s="102"/>
      <c r="HH222" s="102"/>
      <c r="HI222" s="102"/>
      <c r="HJ222" s="102"/>
      <c r="HK222" s="102"/>
      <c r="HL222" s="102"/>
      <c r="HM222" s="102"/>
      <c r="HN222" s="102"/>
      <c r="HO222" s="102"/>
      <c r="HP222" s="102"/>
      <c r="HQ222" s="102"/>
      <c r="HR222" s="102"/>
      <c r="HS222" s="102"/>
      <c r="HT222" s="102"/>
      <c r="HU222" s="102"/>
      <c r="HV222" s="102"/>
      <c r="HW222" s="102"/>
      <c r="HX222" s="102"/>
      <c r="HY222" s="102"/>
      <c r="HZ222" s="102"/>
      <c r="IA222" s="102"/>
      <c r="IB222" s="102"/>
      <c r="IC222" s="102"/>
      <c r="ID222" s="102"/>
      <c r="IE222" s="102"/>
      <c r="IF222" s="102"/>
      <c r="IG222" s="102"/>
      <c r="IH222" s="102"/>
      <c r="II222" s="102"/>
      <c r="IJ222" s="102"/>
      <c r="IK222" s="102"/>
      <c r="IL222" s="102"/>
      <c r="IM222" s="102"/>
      <c r="IN222" s="102"/>
      <c r="IO222" s="102"/>
      <c r="IP222" s="102"/>
      <c r="IQ222" s="102"/>
      <c r="IR222" s="102"/>
      <c r="IS222" s="102"/>
      <c r="IT222" s="102"/>
      <c r="IU222" s="102"/>
      <c r="IV222" s="102"/>
      <c r="IW222" s="102"/>
      <c r="IX222" s="102"/>
      <c r="IY222" s="102"/>
      <c r="IZ222" s="102"/>
      <c r="JA222" s="102"/>
      <c r="JB222" s="102"/>
      <c r="JC222" s="102"/>
      <c r="JD222" s="102"/>
      <c r="JE222" s="102"/>
      <c r="JF222" s="102"/>
      <c r="JG222" s="102"/>
      <c r="JH222" s="102"/>
      <c r="JI222" s="102"/>
      <c r="JJ222" s="102"/>
      <c r="JK222" s="102"/>
      <c r="JL222" s="102"/>
      <c r="JM222" s="102"/>
      <c r="JN222" s="102"/>
      <c r="JO222" s="102"/>
      <c r="JP222" s="102"/>
      <c r="JQ222" s="102"/>
      <c r="JR222" s="102"/>
      <c r="JS222" s="102"/>
      <c r="JT222" s="102"/>
      <c r="JU222" s="102"/>
      <c r="JV222" s="102"/>
      <c r="JW222" s="102"/>
      <c r="JX222" s="102"/>
      <c r="JY222" s="102"/>
      <c r="JZ222" s="102"/>
      <c r="KA222" s="102"/>
      <c r="KB222" s="102"/>
      <c r="KC222" s="102"/>
      <c r="KD222" s="102"/>
      <c r="KE222" s="102"/>
      <c r="KF222" s="102"/>
      <c r="KG222" s="102"/>
      <c r="KH222" s="102"/>
      <c r="KI222" s="102"/>
      <c r="KJ222" s="102"/>
      <c r="KK222" s="102"/>
      <c r="KL222" s="102"/>
      <c r="KM222" s="102"/>
      <c r="KN222" s="102"/>
      <c r="KO222" s="102"/>
      <c r="KP222" s="102"/>
      <c r="KQ222" s="102"/>
      <c r="KR222" s="102"/>
      <c r="KS222" s="102"/>
      <c r="KT222" s="102"/>
      <c r="KU222" s="102"/>
      <c r="KV222" s="102"/>
      <c r="KW222" s="102"/>
      <c r="KX222" s="102"/>
      <c r="KY222" s="102"/>
      <c r="KZ222" s="102"/>
      <c r="LA222" s="102"/>
      <c r="LB222" s="102"/>
      <c r="LC222" s="102"/>
      <c r="LD222" s="102"/>
      <c r="LE222" s="102"/>
      <c r="LF222" s="102"/>
      <c r="LG222" s="102"/>
      <c r="LH222" s="102"/>
      <c r="LI222" s="102"/>
      <c r="LJ222" s="102"/>
      <c r="LK222" s="102"/>
      <c r="LL222" s="102"/>
      <c r="LM222" s="102"/>
      <c r="LN222" s="102"/>
      <c r="LO222" s="102"/>
      <c r="LP222" s="102"/>
      <c r="LQ222" s="102"/>
      <c r="LR222" s="102"/>
      <c r="LS222" s="102"/>
      <c r="LT222" s="102"/>
      <c r="LU222" s="102"/>
      <c r="LV222" s="102"/>
      <c r="LW222" s="102"/>
      <c r="LX222" s="102"/>
      <c r="LY222" s="102"/>
      <c r="LZ222" s="102"/>
      <c r="MA222" s="102"/>
      <c r="MB222" s="102"/>
      <c r="MC222" s="102"/>
      <c r="MD222" s="102"/>
      <c r="ME222" s="102"/>
      <c r="MF222" s="102"/>
      <c r="MG222" s="102"/>
      <c r="MH222" s="102"/>
      <c r="MI222" s="102"/>
      <c r="MJ222" s="102"/>
      <c r="MK222" s="102"/>
      <c r="ML222" s="102"/>
      <c r="MM222" s="102"/>
      <c r="MN222" s="102"/>
      <c r="MO222" s="102"/>
      <c r="MP222" s="102"/>
      <c r="MQ222" s="102"/>
      <c r="MR222" s="102"/>
      <c r="MS222" s="102"/>
      <c r="MT222" s="102"/>
      <c r="MU222" s="102"/>
      <c r="MV222" s="102"/>
      <c r="MW222" s="102"/>
      <c r="MX222" s="102"/>
      <c r="MY222" s="102"/>
      <c r="MZ222" s="102"/>
      <c r="NA222" s="102"/>
      <c r="NB222" s="102"/>
      <c r="NC222" s="102"/>
      <c r="ND222" s="102"/>
      <c r="NE222" s="102"/>
      <c r="NF222" s="102"/>
      <c r="NG222" s="102"/>
      <c r="NH222" s="102"/>
      <c r="NI222" s="102"/>
      <c r="NJ222" s="102"/>
      <c r="NK222" s="102"/>
      <c r="NL222" s="102"/>
      <c r="NM222" s="102"/>
      <c r="NN222" s="102"/>
      <c r="NO222" s="102"/>
      <c r="NP222" s="102"/>
      <c r="NQ222" s="102"/>
      <c r="NR222" s="102"/>
      <c r="NS222" s="102"/>
      <c r="NT222" s="102"/>
      <c r="NU222" s="102"/>
      <c r="NV222" s="102"/>
      <c r="NW222" s="102"/>
      <c r="NX222" s="102"/>
      <c r="NY222" s="102"/>
      <c r="NZ222" s="102"/>
      <c r="OA222" s="102"/>
      <c r="OB222" s="102"/>
      <c r="OC222" s="102"/>
      <c r="OD222" s="102"/>
      <c r="OE222" s="102"/>
      <c r="OF222" s="102"/>
      <c r="OG222" s="102"/>
      <c r="OH222" s="102"/>
      <c r="OI222" s="102"/>
      <c r="OJ222" s="102"/>
      <c r="OK222" s="102"/>
      <c r="OL222" s="102"/>
      <c r="OM222" s="102"/>
      <c r="ON222" s="102"/>
      <c r="OO222" s="102"/>
      <c r="OP222" s="102"/>
      <c r="OQ222" s="102"/>
      <c r="OR222" s="102"/>
      <c r="OS222" s="102"/>
      <c r="OT222" s="102"/>
      <c r="OU222" s="102"/>
      <c r="OV222" s="102"/>
      <c r="OW222" s="102"/>
      <c r="OX222" s="102"/>
      <c r="OY222" s="102"/>
      <c r="OZ222" s="102"/>
      <c r="PA222" s="102"/>
      <c r="PB222" s="102"/>
      <c r="PC222" s="102"/>
      <c r="PD222" s="102"/>
      <c r="PE222" s="102"/>
      <c r="PF222" s="102"/>
      <c r="PG222" s="102"/>
      <c r="PH222" s="102"/>
      <c r="PI222" s="102"/>
      <c r="PJ222" s="102"/>
      <c r="PK222" s="102"/>
      <c r="PL222" s="102"/>
      <c r="PM222" s="102"/>
      <c r="PN222" s="102"/>
      <c r="PO222" s="102"/>
      <c r="PP222" s="102"/>
      <c r="PQ222" s="102"/>
      <c r="PR222" s="102"/>
      <c r="PS222" s="102"/>
      <c r="PT222" s="102"/>
      <c r="PU222" s="102"/>
      <c r="PV222" s="102"/>
      <c r="PW222" s="102"/>
      <c r="PX222" s="102"/>
      <c r="PY222" s="102"/>
      <c r="PZ222" s="102"/>
      <c r="QA222" s="102"/>
      <c r="QB222" s="102"/>
      <c r="QC222" s="102"/>
      <c r="QD222" s="102"/>
      <c r="QE222" s="102"/>
      <c r="QF222" s="102"/>
      <c r="QG222" s="102"/>
      <c r="QH222" s="102"/>
      <c r="QI222" s="102"/>
      <c r="QJ222" s="102"/>
      <c r="QK222" s="102"/>
      <c r="QL222" s="102"/>
      <c r="QM222" s="102"/>
      <c r="QN222" s="102"/>
      <c r="QO222" s="102"/>
      <c r="QP222" s="102"/>
      <c r="QQ222" s="102"/>
      <c r="QR222" s="102"/>
      <c r="QS222" s="102"/>
      <c r="QT222" s="102"/>
      <c r="QU222" s="102"/>
      <c r="QV222" s="102"/>
      <c r="QW222" s="102"/>
      <c r="QX222" s="102"/>
      <c r="QY222" s="102"/>
      <c r="QZ222" s="102"/>
      <c r="RA222" s="102"/>
      <c r="RB222" s="102"/>
      <c r="RC222" s="102"/>
      <c r="RD222" s="102"/>
      <c r="RE222" s="102"/>
      <c r="RF222" s="102"/>
      <c r="RG222" s="102"/>
      <c r="RH222" s="102"/>
      <c r="RI222" s="102"/>
      <c r="RJ222" s="102"/>
      <c r="RK222" s="102"/>
      <c r="RL222" s="102"/>
      <c r="RM222" s="102"/>
      <c r="RN222" s="102"/>
      <c r="RO222" s="102"/>
      <c r="RP222" s="102"/>
      <c r="RQ222" s="102"/>
      <c r="RR222" s="102"/>
      <c r="RS222" s="102"/>
      <c r="RT222" s="102"/>
      <c r="RU222" s="102"/>
      <c r="RV222" s="102"/>
      <c r="RW222" s="102"/>
      <c r="RX222" s="102"/>
      <c r="RY222" s="102"/>
      <c r="RZ222" s="102"/>
      <c r="SA222" s="102"/>
      <c r="SB222" s="102"/>
      <c r="SC222" s="102"/>
      <c r="SD222" s="102"/>
      <c r="SE222" s="102"/>
      <c r="SF222" s="102"/>
      <c r="SG222" s="102"/>
      <c r="SH222" s="102"/>
      <c r="SI222" s="102"/>
      <c r="SJ222" s="102"/>
      <c r="SK222" s="102"/>
      <c r="SL222" s="102"/>
      <c r="SM222" s="102"/>
      <c r="SN222" s="102"/>
      <c r="SO222" s="102"/>
      <c r="SP222" s="102"/>
      <c r="SQ222" s="102"/>
      <c r="SR222" s="102"/>
      <c r="SS222" s="102"/>
      <c r="ST222" s="102"/>
      <c r="SU222" s="102"/>
      <c r="SV222" s="102"/>
      <c r="SW222" s="102"/>
      <c r="SX222" s="102"/>
      <c r="SY222" s="102"/>
      <c r="SZ222" s="102"/>
      <c r="TA222" s="102"/>
      <c r="TB222" s="102"/>
      <c r="TC222" s="102"/>
      <c r="TD222" s="102"/>
      <c r="TE222" s="102"/>
      <c r="TF222" s="102"/>
      <c r="TG222" s="102"/>
      <c r="TH222" s="102"/>
      <c r="TI222" s="102"/>
      <c r="TJ222" s="102"/>
      <c r="TK222" s="102"/>
      <c r="TL222" s="102"/>
      <c r="TM222" s="102"/>
      <c r="TN222" s="102"/>
      <c r="TO222" s="102"/>
      <c r="TP222" s="102"/>
      <c r="TQ222" s="102"/>
      <c r="TR222" s="102"/>
      <c r="TS222" s="102"/>
      <c r="TT222" s="102"/>
      <c r="TU222" s="102"/>
      <c r="TV222" s="102"/>
      <c r="TW222" s="102"/>
      <c r="TX222" s="102"/>
      <c r="TY222" s="102"/>
      <c r="TZ222" s="102"/>
      <c r="UA222" s="102"/>
      <c r="UB222" s="102"/>
      <c r="UC222" s="102"/>
      <c r="UD222" s="102"/>
      <c r="UE222" s="102"/>
      <c r="UF222" s="102"/>
      <c r="UG222" s="102"/>
      <c r="UH222" s="102"/>
      <c r="UI222" s="102"/>
      <c r="UJ222" s="102"/>
      <c r="UK222" s="102"/>
      <c r="UL222" s="102"/>
      <c r="UM222" s="102"/>
      <c r="UN222" s="102"/>
      <c r="UO222" s="102"/>
      <c r="UP222" s="102"/>
      <c r="UQ222" s="102"/>
      <c r="UR222" s="102"/>
      <c r="US222" s="102"/>
      <c r="UT222" s="102"/>
      <c r="UU222" s="102"/>
      <c r="UV222" s="102"/>
      <c r="UW222" s="102"/>
      <c r="UX222" s="102"/>
      <c r="UY222" s="102"/>
      <c r="UZ222" s="102"/>
      <c r="VA222" s="102"/>
      <c r="VB222" s="102"/>
      <c r="VC222" s="102"/>
      <c r="VD222" s="102"/>
      <c r="VE222" s="102"/>
      <c r="VF222" s="102"/>
      <c r="VG222" s="102"/>
      <c r="VH222" s="102"/>
      <c r="VI222" s="102"/>
      <c r="VJ222" s="102"/>
      <c r="VK222" s="102"/>
      <c r="VL222" s="102"/>
      <c r="VM222" s="102"/>
      <c r="VN222" s="102"/>
      <c r="VO222" s="102"/>
      <c r="VP222" s="102"/>
      <c r="VQ222" s="102"/>
      <c r="VR222" s="102"/>
      <c r="VS222" s="102"/>
      <c r="VT222" s="102"/>
      <c r="VU222" s="102"/>
      <c r="VV222" s="102"/>
      <c r="VW222" s="102"/>
      <c r="VX222" s="102"/>
      <c r="VY222" s="102"/>
      <c r="VZ222" s="102"/>
      <c r="WA222" s="102"/>
      <c r="WB222" s="102"/>
      <c r="WC222" s="102"/>
      <c r="WD222" s="102"/>
      <c r="WE222" s="102"/>
      <c r="WF222" s="102"/>
      <c r="WG222" s="102"/>
      <c r="WH222" s="102"/>
      <c r="WI222" s="102"/>
      <c r="WJ222" s="102"/>
      <c r="WK222" s="102"/>
      <c r="WL222" s="102"/>
      <c r="WM222" s="102"/>
      <c r="WN222" s="102"/>
      <c r="WO222" s="102"/>
      <c r="WP222" s="102"/>
      <c r="WQ222" s="102"/>
      <c r="WR222" s="102"/>
      <c r="WS222" s="102"/>
      <c r="WT222" s="102"/>
      <c r="WU222" s="102"/>
      <c r="WV222" s="102"/>
      <c r="WW222" s="102"/>
      <c r="WX222" s="102"/>
      <c r="WY222" s="102"/>
      <c r="WZ222" s="102"/>
      <c r="XA222" s="102"/>
      <c r="XB222" s="102"/>
      <c r="XC222" s="102"/>
      <c r="XD222" s="102"/>
      <c r="XE222" s="102"/>
      <c r="XF222" s="102"/>
      <c r="XG222" s="102"/>
      <c r="XH222" s="102"/>
      <c r="XI222" s="102"/>
      <c r="XJ222" s="102"/>
      <c r="XK222" s="102"/>
      <c r="XL222" s="102"/>
      <c r="XM222" s="102"/>
      <c r="XN222" s="102"/>
      <c r="XO222" s="102"/>
      <c r="XP222" s="102"/>
      <c r="XQ222" s="102"/>
      <c r="XR222" s="102"/>
      <c r="XS222" s="102"/>
      <c r="XT222" s="102"/>
      <c r="XU222" s="102"/>
      <c r="XV222" s="102"/>
      <c r="XW222" s="102"/>
      <c r="XX222" s="102"/>
      <c r="XY222" s="102"/>
      <c r="XZ222" s="102"/>
      <c r="YA222" s="102"/>
      <c r="YB222" s="102"/>
      <c r="YC222" s="102"/>
      <c r="YD222" s="102"/>
      <c r="YE222" s="102"/>
      <c r="YF222" s="102"/>
      <c r="YG222" s="102"/>
      <c r="YH222" s="102"/>
      <c r="YI222" s="102"/>
      <c r="YJ222" s="102"/>
      <c r="YK222" s="102"/>
      <c r="YL222" s="102"/>
      <c r="YM222" s="102"/>
      <c r="YN222" s="102"/>
      <c r="YO222" s="102"/>
      <c r="YP222" s="102"/>
      <c r="YQ222" s="102"/>
      <c r="YR222" s="102"/>
      <c r="YS222" s="102"/>
      <c r="YT222" s="102"/>
      <c r="YU222" s="102"/>
      <c r="YV222" s="102"/>
      <c r="YW222" s="102"/>
      <c r="YX222" s="102"/>
      <c r="YY222" s="102"/>
      <c r="YZ222" s="102"/>
      <c r="ZA222" s="102"/>
      <c r="ZB222" s="102"/>
      <c r="ZC222" s="102"/>
      <c r="ZD222" s="102"/>
      <c r="ZE222" s="102"/>
      <c r="ZF222" s="102"/>
      <c r="ZG222" s="102"/>
      <c r="ZH222" s="102"/>
      <c r="ZI222" s="102"/>
      <c r="ZJ222" s="102"/>
      <c r="ZK222" s="102"/>
      <c r="ZL222" s="102"/>
      <c r="ZM222" s="102"/>
      <c r="ZN222" s="102"/>
      <c r="ZO222" s="102"/>
      <c r="ZP222" s="102"/>
      <c r="ZQ222" s="102"/>
      <c r="ZR222" s="102"/>
      <c r="ZS222" s="102"/>
      <c r="ZT222" s="102"/>
      <c r="ZU222" s="102"/>
      <c r="ZV222" s="102"/>
      <c r="ZW222" s="102"/>
      <c r="ZX222" s="102"/>
      <c r="ZY222" s="102"/>
      <c r="ZZ222" s="102"/>
      <c r="AAA222" s="102"/>
      <c r="AAB222" s="102"/>
      <c r="AAC222" s="102"/>
      <c r="AAD222" s="102"/>
      <c r="AAE222" s="102"/>
      <c r="AAF222" s="102"/>
      <c r="AAG222" s="102"/>
      <c r="AAH222" s="102"/>
      <c r="AAI222" s="102"/>
      <c r="AAJ222" s="102"/>
      <c r="AAK222" s="102"/>
      <c r="AAL222" s="102"/>
      <c r="AAM222" s="102"/>
      <c r="AAN222" s="102"/>
      <c r="AAO222" s="102"/>
      <c r="AAP222" s="102"/>
      <c r="AAQ222" s="102"/>
      <c r="AAR222" s="102"/>
      <c r="AAS222" s="102"/>
      <c r="AAT222" s="102"/>
      <c r="AAU222" s="102"/>
      <c r="AAV222" s="102"/>
      <c r="AAW222" s="102"/>
      <c r="AAX222" s="102"/>
      <c r="AAY222" s="102"/>
      <c r="AAZ222" s="102"/>
      <c r="ABA222" s="102"/>
      <c r="ABB222" s="102"/>
      <c r="ABC222" s="102"/>
      <c r="ABD222" s="102"/>
      <c r="ABE222" s="102"/>
      <c r="ABF222" s="102"/>
      <c r="ABG222" s="102"/>
      <c r="ABH222" s="102"/>
      <c r="ABI222" s="102"/>
      <c r="ABJ222" s="102"/>
      <c r="ABK222" s="102"/>
      <c r="ABL222" s="102"/>
      <c r="ABM222" s="102"/>
      <c r="ABN222" s="102"/>
      <c r="ABO222" s="102"/>
      <c r="ABP222" s="102"/>
      <c r="ABQ222" s="102"/>
      <c r="ABR222" s="102"/>
      <c r="ABS222" s="102"/>
      <c r="ABT222" s="102"/>
      <c r="ABU222" s="102"/>
      <c r="ABV222" s="102"/>
      <c r="ABW222" s="102"/>
      <c r="ABX222" s="102"/>
      <c r="ABY222" s="102"/>
      <c r="ABZ222" s="102"/>
      <c r="ACA222" s="102"/>
      <c r="ACB222" s="102"/>
      <c r="ACC222" s="102"/>
      <c r="ACD222" s="102"/>
      <c r="ACE222" s="102"/>
      <c r="ACF222" s="102"/>
      <c r="ACG222" s="102"/>
      <c r="ACH222" s="102"/>
      <c r="ACI222" s="102"/>
      <c r="ACJ222" s="102"/>
      <c r="ACK222" s="102"/>
      <c r="ACL222" s="102"/>
      <c r="ACM222" s="102"/>
      <c r="ACN222" s="102"/>
      <c r="ACO222" s="102"/>
      <c r="ACP222" s="102"/>
      <c r="ACQ222" s="102"/>
      <c r="ACR222" s="102"/>
      <c r="ACS222" s="102"/>
      <c r="ACT222" s="102"/>
      <c r="ACU222" s="102"/>
      <c r="ACV222" s="102"/>
      <c r="ACW222" s="102"/>
      <c r="ACX222" s="102"/>
      <c r="ACY222" s="102"/>
      <c r="ACZ222" s="102"/>
      <c r="ADA222" s="102"/>
      <c r="ADB222" s="102"/>
      <c r="ADC222" s="102"/>
      <c r="ADD222" s="102"/>
      <c r="ADE222" s="102"/>
      <c r="ADF222" s="102"/>
      <c r="ADG222" s="102"/>
      <c r="ADH222" s="102"/>
      <c r="ADI222" s="102"/>
      <c r="ADJ222" s="102"/>
      <c r="ADK222" s="102"/>
      <c r="ADL222" s="102"/>
      <c r="ADM222" s="102"/>
      <c r="ADN222" s="102"/>
      <c r="ADO222" s="102"/>
      <c r="ADP222" s="102"/>
      <c r="ADQ222" s="102"/>
      <c r="ADR222" s="102"/>
      <c r="ADS222" s="102"/>
      <c r="ADT222" s="102"/>
      <c r="ADU222" s="102"/>
      <c r="ADV222" s="102"/>
      <c r="ADW222" s="102"/>
      <c r="ADX222" s="102"/>
      <c r="ADY222" s="102"/>
      <c r="ADZ222" s="102"/>
      <c r="AEA222" s="102"/>
      <c r="AEB222" s="102"/>
      <c r="AEC222" s="102"/>
      <c r="AED222" s="102"/>
      <c r="AEE222" s="102"/>
      <c r="AEF222" s="102"/>
      <c r="AEG222" s="102"/>
      <c r="AEH222" s="102"/>
      <c r="AEI222" s="102"/>
      <c r="AEJ222" s="102"/>
      <c r="AEK222" s="102"/>
      <c r="AEL222" s="102"/>
      <c r="AEM222" s="102"/>
      <c r="AEN222" s="102"/>
      <c r="AEO222" s="102"/>
      <c r="AEP222" s="102"/>
      <c r="AEQ222" s="102"/>
      <c r="AER222" s="102"/>
      <c r="AES222" s="102"/>
      <c r="AET222" s="102"/>
      <c r="AEU222" s="102"/>
      <c r="AEV222" s="102"/>
      <c r="AEW222" s="102"/>
      <c r="AEX222" s="102"/>
      <c r="AEY222" s="102"/>
      <c r="AEZ222" s="102"/>
      <c r="AFA222" s="102"/>
      <c r="AFB222" s="102"/>
      <c r="AFC222" s="102"/>
      <c r="AFD222" s="102"/>
      <c r="AFE222" s="102"/>
      <c r="AFF222" s="102"/>
      <c r="AFG222" s="102"/>
      <c r="AFH222" s="102"/>
      <c r="AFI222" s="102"/>
      <c r="AFJ222" s="102"/>
      <c r="AFK222" s="102"/>
      <c r="AFL222" s="102"/>
      <c r="AFM222" s="102"/>
      <c r="AFN222" s="102"/>
      <c r="AFO222" s="102"/>
      <c r="AFP222" s="102"/>
      <c r="AFQ222" s="102"/>
      <c r="AFR222" s="102"/>
      <c r="AFS222" s="102"/>
      <c r="AFT222" s="102"/>
      <c r="AFU222" s="102"/>
      <c r="AFV222" s="102"/>
      <c r="AFW222" s="102"/>
      <c r="AFX222" s="102"/>
      <c r="AFY222" s="102"/>
      <c r="AFZ222" s="102"/>
      <c r="AGA222" s="102"/>
      <c r="AGB222" s="102"/>
      <c r="AGC222" s="102"/>
      <c r="AGD222" s="102"/>
      <c r="AGE222" s="102"/>
      <c r="AGF222" s="102"/>
      <c r="AGG222" s="102"/>
      <c r="AGH222" s="102"/>
      <c r="AGI222" s="102"/>
      <c r="AGJ222" s="102"/>
      <c r="AGK222" s="102"/>
      <c r="AGL222" s="102"/>
      <c r="AGM222" s="102"/>
      <c r="AGN222" s="102"/>
      <c r="AGO222" s="102"/>
      <c r="AGP222" s="102"/>
      <c r="AGQ222" s="102"/>
      <c r="AGR222" s="102"/>
      <c r="AGS222" s="102"/>
      <c r="AGT222" s="102"/>
      <c r="AGU222" s="102"/>
      <c r="AGV222" s="102"/>
      <c r="AGW222" s="102"/>
      <c r="AGX222" s="102"/>
      <c r="AGY222" s="102"/>
      <c r="AGZ222" s="102"/>
      <c r="AHA222" s="102"/>
      <c r="AHB222" s="102"/>
      <c r="AHC222" s="102"/>
      <c r="AHD222" s="102"/>
      <c r="AHE222" s="102"/>
      <c r="AHF222" s="102"/>
      <c r="AHG222" s="102"/>
      <c r="AHH222" s="102"/>
      <c r="AHI222" s="102"/>
      <c r="AHJ222" s="102"/>
      <c r="AHK222" s="102"/>
      <c r="AHL222" s="102"/>
      <c r="AHM222" s="102"/>
      <c r="AHN222" s="102"/>
      <c r="AHO222" s="102"/>
      <c r="AHP222" s="102"/>
      <c r="AHQ222" s="102"/>
      <c r="AHR222" s="102"/>
      <c r="AHS222" s="102"/>
      <c r="AHT222" s="102"/>
      <c r="AHU222" s="102"/>
      <c r="AHV222" s="102"/>
      <c r="AHW222" s="102"/>
      <c r="AHX222" s="102"/>
      <c r="AHY222" s="102"/>
      <c r="AHZ222" s="102"/>
      <c r="AIA222" s="102"/>
      <c r="AIB222" s="102"/>
      <c r="AIC222" s="102"/>
      <c r="AID222" s="102"/>
      <c r="AIE222" s="102"/>
      <c r="AIF222" s="102"/>
      <c r="AIG222" s="102"/>
      <c r="AIH222" s="102"/>
      <c r="AII222" s="102"/>
      <c r="AIJ222" s="102"/>
      <c r="AIK222" s="102"/>
      <c r="AIL222" s="102"/>
      <c r="AIM222" s="102"/>
      <c r="AIN222" s="102"/>
      <c r="AIO222" s="102"/>
      <c r="AIP222" s="102"/>
      <c r="AIQ222" s="102"/>
      <c r="AIR222" s="102"/>
      <c r="AIS222" s="102"/>
      <c r="AIT222" s="102"/>
      <c r="AIU222" s="102"/>
      <c r="AIV222" s="102"/>
      <c r="AIW222" s="102"/>
      <c r="AIX222" s="102"/>
      <c r="AIY222" s="102"/>
      <c r="AIZ222" s="102"/>
      <c r="AJA222" s="102"/>
      <c r="AJB222" s="102"/>
      <c r="AJC222" s="102"/>
      <c r="AJD222" s="102"/>
      <c r="AJE222" s="102"/>
      <c r="AJF222" s="102"/>
      <c r="AJG222" s="102"/>
      <c r="AJH222" s="102"/>
      <c r="AJI222" s="102"/>
      <c r="AJJ222" s="102"/>
      <c r="AJK222" s="102"/>
      <c r="AJL222" s="102"/>
      <c r="AJM222" s="102"/>
      <c r="AJN222" s="102"/>
      <c r="AJO222" s="102"/>
      <c r="AJP222" s="102"/>
      <c r="AJQ222" s="102"/>
      <c r="AJR222" s="102"/>
      <c r="AJS222" s="102"/>
      <c r="AJT222" s="102"/>
      <c r="AJU222" s="102"/>
      <c r="AJV222" s="102"/>
      <c r="AJW222" s="102"/>
      <c r="AJX222" s="102"/>
      <c r="AJY222" s="102"/>
      <c r="AJZ222" s="102"/>
      <c r="AKA222" s="102"/>
      <c r="AKB222" s="102"/>
      <c r="AKC222" s="102"/>
      <c r="AKD222" s="102"/>
      <c r="AKE222" s="102"/>
      <c r="AKF222" s="102"/>
      <c r="AKG222" s="102"/>
      <c r="AKH222" s="102"/>
      <c r="AKI222" s="102"/>
      <c r="AKJ222" s="102"/>
      <c r="AKK222" s="102"/>
      <c r="AKL222" s="102"/>
      <c r="AKM222" s="102"/>
      <c r="AKN222" s="102"/>
      <c r="AKO222" s="102"/>
      <c r="AKP222" s="102"/>
      <c r="AKQ222" s="102"/>
      <c r="AKR222" s="102"/>
      <c r="AKS222" s="102"/>
      <c r="AKT222" s="102"/>
      <c r="AKU222" s="102"/>
      <c r="AKV222" s="102"/>
      <c r="AKW222" s="102"/>
      <c r="AKX222" s="102"/>
      <c r="AKY222" s="102"/>
      <c r="AKZ222" s="102"/>
      <c r="ALA222" s="102"/>
      <c r="ALB222" s="102"/>
      <c r="ALC222" s="102"/>
      <c r="ALD222" s="102"/>
      <c r="ALE222" s="102"/>
      <c r="ALF222" s="102"/>
      <c r="ALG222" s="102"/>
      <c r="ALH222" s="102"/>
      <c r="ALI222" s="102"/>
      <c r="ALJ222" s="102"/>
      <c r="ALK222" s="102"/>
      <c r="ALL222" s="102"/>
      <c r="ALM222" s="102"/>
      <c r="ALN222" s="102"/>
      <c r="ALO222" s="102"/>
      <c r="ALP222" s="102"/>
      <c r="ALQ222" s="102"/>
      <c r="ALR222" s="102"/>
      <c r="ALS222" s="102"/>
      <c r="ALT222" s="102"/>
      <c r="ALU222" s="102"/>
      <c r="ALV222" s="102"/>
      <c r="ALW222" s="102"/>
      <c r="ALX222" s="102"/>
      <c r="ALY222" s="102"/>
      <c r="ALZ222" s="102"/>
      <c r="AMA222" s="102"/>
      <c r="AMB222" s="102"/>
      <c r="AMC222" s="102"/>
      <c r="AMD222" s="102"/>
      <c r="AME222" s="102"/>
      <c r="AMF222" s="102"/>
      <c r="AMG222" s="102"/>
      <c r="AMH222" s="102"/>
      <c r="AMI222" s="102"/>
      <c r="AMJ222" s="102"/>
      <c r="AMK222" s="102"/>
      <c r="AML222" s="102"/>
      <c r="AMM222" s="102"/>
      <c r="AMN222" s="102"/>
      <c r="AMO222" s="102"/>
      <c r="AMP222" s="102"/>
      <c r="AMQ222" s="102"/>
      <c r="AMR222" s="102"/>
      <c r="AMS222" s="102"/>
      <c r="AMT222" s="102"/>
      <c r="AMU222" s="102"/>
      <c r="AMV222" s="102"/>
      <c r="AMW222" s="102"/>
      <c r="AMX222" s="102"/>
      <c r="AMY222" s="102"/>
      <c r="AMZ222" s="102"/>
      <c r="ANA222" s="102"/>
      <c r="ANB222" s="102"/>
      <c r="ANC222" s="102"/>
      <c r="AND222" s="102"/>
      <c r="ANE222" s="102"/>
      <c r="ANF222" s="102"/>
      <c r="ANG222" s="102"/>
      <c r="ANH222" s="102"/>
      <c r="ANI222" s="102"/>
      <c r="ANJ222" s="102"/>
      <c r="ANK222" s="102"/>
      <c r="ANL222" s="102"/>
      <c r="ANM222" s="102"/>
      <c r="ANN222" s="102"/>
      <c r="ANO222" s="102"/>
      <c r="ANP222" s="102"/>
      <c r="ANQ222" s="102"/>
      <c r="ANR222" s="102"/>
      <c r="ANS222" s="102"/>
      <c r="ANT222" s="102"/>
      <c r="ANU222" s="102"/>
      <c r="ANV222" s="102"/>
      <c r="ANW222" s="102"/>
      <c r="ANX222" s="102"/>
      <c r="ANY222" s="102"/>
      <c r="ANZ222" s="102"/>
      <c r="AOA222" s="102"/>
      <c r="AOB222" s="102"/>
      <c r="AOC222" s="102"/>
      <c r="AOD222" s="102"/>
      <c r="AOE222" s="102"/>
      <c r="AOF222" s="102"/>
      <c r="AOG222" s="102"/>
      <c r="AOH222" s="102"/>
      <c r="AOI222" s="102"/>
      <c r="AOJ222" s="102"/>
      <c r="AOK222" s="102"/>
      <c r="AOL222" s="102"/>
      <c r="AOM222" s="102"/>
      <c r="AON222" s="102"/>
      <c r="AOO222" s="102"/>
      <c r="AOP222" s="102"/>
      <c r="AOQ222" s="102"/>
      <c r="AOR222" s="102"/>
      <c r="AOS222" s="102"/>
      <c r="AOT222" s="102"/>
      <c r="AOU222" s="102"/>
      <c r="AOV222" s="102"/>
      <c r="AOW222" s="102"/>
      <c r="AOX222" s="102"/>
      <c r="AOY222" s="102"/>
      <c r="AOZ222" s="102"/>
      <c r="APA222" s="102"/>
      <c r="APB222" s="102"/>
      <c r="APC222" s="102"/>
      <c r="APD222" s="102"/>
      <c r="APE222" s="102"/>
      <c r="APF222" s="102"/>
      <c r="APG222" s="102"/>
      <c r="APH222" s="102"/>
      <c r="API222" s="102"/>
      <c r="APJ222" s="102"/>
      <c r="APK222" s="102"/>
      <c r="APL222" s="102"/>
      <c r="APM222" s="102"/>
      <c r="APN222" s="102"/>
      <c r="APO222" s="102"/>
      <c r="APP222" s="102"/>
      <c r="APQ222" s="102"/>
      <c r="APR222" s="102"/>
      <c r="APS222" s="102"/>
      <c r="APT222" s="102"/>
      <c r="APU222" s="102"/>
      <c r="APV222" s="102"/>
      <c r="APW222" s="102"/>
      <c r="APX222" s="102"/>
      <c r="APY222" s="102"/>
      <c r="APZ222" s="102"/>
      <c r="AQA222" s="102"/>
      <c r="AQB222" s="102"/>
      <c r="AQC222" s="102"/>
      <c r="AQD222" s="102"/>
      <c r="AQE222" s="102"/>
      <c r="AQF222" s="102"/>
      <c r="AQG222" s="102"/>
      <c r="AQH222" s="102"/>
      <c r="AQI222" s="102"/>
      <c r="AQJ222" s="102"/>
      <c r="AQK222" s="102"/>
      <c r="AQL222" s="102"/>
      <c r="AQM222" s="102"/>
      <c r="AQN222" s="102"/>
      <c r="AQO222" s="102"/>
      <c r="AQP222" s="102"/>
      <c r="AQQ222" s="102"/>
      <c r="AQR222" s="102"/>
      <c r="AQS222" s="102"/>
      <c r="AQT222" s="102"/>
      <c r="AQU222" s="102"/>
      <c r="AQV222" s="102"/>
      <c r="AQW222" s="102"/>
      <c r="AQX222" s="102"/>
      <c r="AQY222" s="102"/>
      <c r="AQZ222" s="102"/>
      <c r="ARA222" s="102"/>
      <c r="ARB222" s="102"/>
      <c r="ARC222" s="102"/>
      <c r="ARD222" s="102"/>
      <c r="ARE222" s="102"/>
      <c r="ARF222" s="102"/>
      <c r="ARG222" s="102"/>
      <c r="ARH222" s="102"/>
      <c r="ARI222" s="102"/>
      <c r="ARJ222" s="102"/>
      <c r="ARK222" s="102"/>
      <c r="ARL222" s="102"/>
      <c r="ARM222" s="102"/>
      <c r="ARN222" s="102"/>
      <c r="ARO222" s="102"/>
      <c r="ARP222" s="102"/>
      <c r="ARQ222" s="102"/>
      <c r="ARR222" s="102"/>
      <c r="ARS222" s="102"/>
      <c r="ART222" s="102"/>
      <c r="ARU222" s="102"/>
      <c r="ARV222" s="102"/>
      <c r="ARW222" s="102"/>
      <c r="ARX222" s="102"/>
      <c r="ARY222" s="102"/>
      <c r="ARZ222" s="102"/>
      <c r="ASA222" s="102"/>
      <c r="ASB222" s="102"/>
      <c r="ASC222" s="102"/>
      <c r="ASD222" s="102"/>
      <c r="ASE222" s="102"/>
      <c r="ASF222" s="102"/>
      <c r="ASG222" s="102"/>
      <c r="ASH222" s="102"/>
      <c r="ASI222" s="102"/>
      <c r="ASJ222" s="102"/>
      <c r="ASK222" s="102"/>
      <c r="ASL222" s="102"/>
      <c r="ASM222" s="102"/>
      <c r="ASN222" s="102"/>
      <c r="ASO222" s="102"/>
      <c r="ASP222" s="102"/>
      <c r="ASQ222" s="102"/>
      <c r="ASR222" s="102"/>
      <c r="ASS222" s="102"/>
      <c r="AST222" s="102"/>
      <c r="ASU222" s="102"/>
      <c r="ASV222" s="102"/>
      <c r="ASW222" s="102"/>
      <c r="ASX222" s="102"/>
      <c r="ASY222" s="102"/>
      <c r="ASZ222" s="102"/>
      <c r="ATA222" s="102"/>
      <c r="ATB222" s="102"/>
      <c r="ATC222" s="102"/>
      <c r="ATD222" s="102"/>
      <c r="ATE222" s="102"/>
      <c r="ATF222" s="102"/>
      <c r="ATG222" s="102"/>
      <c r="ATH222" s="102"/>
      <c r="ATI222" s="102"/>
      <c r="ATJ222" s="102"/>
      <c r="ATK222" s="102"/>
      <c r="ATL222" s="102"/>
      <c r="ATM222" s="102"/>
      <c r="ATN222" s="102"/>
      <c r="ATO222" s="102"/>
      <c r="ATP222" s="102"/>
      <c r="ATQ222" s="102"/>
      <c r="ATR222" s="102"/>
      <c r="ATS222" s="102"/>
      <c r="ATT222" s="102"/>
      <c r="ATU222" s="102"/>
      <c r="ATV222" s="102"/>
      <c r="ATW222" s="102"/>
      <c r="ATX222" s="102"/>
      <c r="ATY222" s="102"/>
      <c r="ATZ222" s="102"/>
      <c r="AUA222" s="102"/>
      <c r="AUB222" s="102"/>
      <c r="AUC222" s="102"/>
      <c r="AUD222" s="102"/>
      <c r="AUE222" s="102"/>
      <c r="AUF222" s="102"/>
      <c r="AUG222" s="102"/>
      <c r="AUH222" s="102"/>
      <c r="AUI222" s="102"/>
      <c r="AUJ222" s="102"/>
      <c r="AUK222" s="102"/>
      <c r="AUL222" s="102"/>
      <c r="AUM222" s="102"/>
      <c r="AUN222" s="102"/>
      <c r="AUO222" s="102"/>
      <c r="AUP222" s="102"/>
      <c r="AUQ222" s="102"/>
      <c r="AUR222" s="102"/>
      <c r="AUS222" s="102"/>
      <c r="AUT222" s="102"/>
      <c r="AUU222" s="102"/>
      <c r="AUV222" s="102"/>
      <c r="AUW222" s="102"/>
      <c r="AUX222" s="102"/>
      <c r="AUY222" s="102"/>
      <c r="AUZ222" s="102"/>
      <c r="AVA222" s="102"/>
      <c r="AVB222" s="102"/>
      <c r="AVC222" s="102"/>
      <c r="AVD222" s="102"/>
      <c r="AVE222" s="102"/>
      <c r="AVF222" s="102"/>
      <c r="AVG222" s="102"/>
      <c r="AVH222" s="102"/>
      <c r="AVI222" s="102"/>
      <c r="AVJ222" s="102"/>
      <c r="AVK222" s="102"/>
      <c r="AVL222" s="102"/>
      <c r="AVM222" s="102"/>
      <c r="AVN222" s="102"/>
      <c r="AVO222" s="102"/>
      <c r="AVP222" s="102"/>
      <c r="AVQ222" s="102"/>
      <c r="AVR222" s="102"/>
      <c r="AVS222" s="102"/>
      <c r="AVT222" s="102"/>
      <c r="AVU222" s="102"/>
      <c r="AVV222" s="102"/>
      <c r="AVW222" s="102"/>
      <c r="AVX222" s="102"/>
      <c r="AVY222" s="102"/>
      <c r="AVZ222" s="102"/>
      <c r="AWA222" s="102"/>
      <c r="AWB222" s="102"/>
      <c r="AWC222" s="102"/>
      <c r="AWD222" s="102"/>
      <c r="AWE222" s="102"/>
      <c r="AWF222" s="102"/>
      <c r="AWG222" s="102"/>
      <c r="AWH222" s="102"/>
      <c r="AWI222" s="102"/>
      <c r="AWJ222" s="102"/>
      <c r="AWK222" s="102"/>
      <c r="AWL222" s="102"/>
      <c r="AWM222" s="102"/>
      <c r="AWN222" s="102"/>
      <c r="AWO222" s="102"/>
      <c r="AWP222" s="102"/>
      <c r="AWQ222" s="102"/>
      <c r="AWR222" s="102"/>
      <c r="AWS222" s="102"/>
      <c r="AWT222" s="102"/>
      <c r="AWU222" s="102"/>
      <c r="AWV222" s="102"/>
      <c r="AWW222" s="102"/>
      <c r="AWX222" s="102"/>
      <c r="AWY222" s="102"/>
      <c r="AWZ222" s="102"/>
      <c r="AXA222" s="102"/>
      <c r="AXB222" s="102"/>
      <c r="AXC222" s="102"/>
      <c r="AXD222" s="102"/>
      <c r="AXE222" s="102"/>
      <c r="AXF222" s="102"/>
      <c r="AXG222" s="102"/>
      <c r="AXH222" s="102"/>
      <c r="AXI222" s="102"/>
      <c r="AXJ222" s="102"/>
      <c r="AXK222" s="102"/>
      <c r="AXL222" s="102"/>
      <c r="AXM222" s="102"/>
      <c r="AXN222" s="102"/>
      <c r="AXO222" s="102"/>
      <c r="AXP222" s="102"/>
      <c r="AXQ222" s="102"/>
      <c r="AXR222" s="102"/>
      <c r="AXS222" s="102"/>
      <c r="AXT222" s="102"/>
      <c r="AXU222" s="102"/>
      <c r="AXV222" s="102"/>
      <c r="AXW222" s="102"/>
      <c r="AXX222" s="102"/>
      <c r="AXY222" s="102"/>
      <c r="AXZ222" s="102"/>
      <c r="AYA222" s="102"/>
      <c r="AYB222" s="102"/>
      <c r="AYC222" s="102"/>
      <c r="AYD222" s="102"/>
      <c r="AYE222" s="102"/>
      <c r="AYF222" s="102"/>
      <c r="AYG222" s="102"/>
      <c r="AYH222" s="102"/>
      <c r="AYI222" s="102"/>
      <c r="AYJ222" s="102"/>
      <c r="AYK222" s="102"/>
      <c r="AYL222" s="102"/>
      <c r="AYM222" s="102"/>
      <c r="AYN222" s="102"/>
      <c r="AYO222" s="102"/>
      <c r="AYP222" s="102"/>
      <c r="AYQ222" s="102"/>
      <c r="AYR222" s="102"/>
      <c r="AYS222" s="102"/>
      <c r="AYT222" s="102"/>
      <c r="AYU222" s="102"/>
      <c r="AYV222" s="102"/>
      <c r="AYW222" s="102"/>
      <c r="AYX222" s="102"/>
      <c r="AYY222" s="102"/>
      <c r="AYZ222" s="102"/>
      <c r="AZA222" s="102"/>
      <c r="AZB222" s="102"/>
      <c r="AZC222" s="102"/>
      <c r="AZD222" s="102"/>
      <c r="AZE222" s="102"/>
      <c r="AZF222" s="102"/>
      <c r="AZG222" s="102"/>
      <c r="AZH222" s="102"/>
      <c r="AZI222" s="102"/>
      <c r="AZJ222" s="102"/>
      <c r="AZK222" s="102"/>
      <c r="AZL222" s="102"/>
      <c r="AZM222" s="102"/>
      <c r="AZN222" s="102"/>
      <c r="AZO222" s="102"/>
      <c r="AZP222" s="102"/>
      <c r="AZQ222" s="102"/>
      <c r="AZR222" s="102"/>
      <c r="AZS222" s="102"/>
      <c r="AZT222" s="102"/>
      <c r="AZU222" s="102"/>
      <c r="AZV222" s="102"/>
      <c r="AZW222" s="102"/>
      <c r="AZX222" s="102"/>
      <c r="AZY222" s="102"/>
      <c r="AZZ222" s="102"/>
      <c r="BAA222" s="102"/>
      <c r="BAB222" s="102"/>
      <c r="BAC222" s="102"/>
      <c r="BAD222" s="102"/>
      <c r="BAE222" s="102"/>
      <c r="BAF222" s="102"/>
      <c r="BAG222" s="102"/>
      <c r="BAH222" s="102"/>
      <c r="BAI222" s="102"/>
      <c r="BAJ222" s="102"/>
      <c r="BAK222" s="102"/>
      <c r="BAL222" s="102"/>
      <c r="BAM222" s="102"/>
      <c r="BAN222" s="102"/>
      <c r="BAO222" s="102"/>
      <c r="BAP222" s="102"/>
      <c r="BAQ222" s="102"/>
      <c r="BAR222" s="102"/>
      <c r="BAS222" s="102"/>
      <c r="BAT222" s="102"/>
      <c r="BAU222" s="102"/>
      <c r="BAV222" s="102"/>
      <c r="BAW222" s="102"/>
      <c r="BAX222" s="102"/>
      <c r="BAY222" s="102"/>
      <c r="BAZ222" s="102"/>
      <c r="BBA222" s="102"/>
      <c r="BBB222" s="102"/>
      <c r="BBC222" s="102"/>
      <c r="BBD222" s="102"/>
      <c r="BBE222" s="102"/>
      <c r="BBF222" s="102"/>
      <c r="BBG222" s="102"/>
      <c r="BBH222" s="102"/>
      <c r="BBI222" s="102"/>
      <c r="BBJ222" s="102"/>
      <c r="BBK222" s="102"/>
      <c r="BBL222" s="102"/>
      <c r="BBM222" s="102"/>
      <c r="BBN222" s="102"/>
      <c r="BBO222" s="102"/>
      <c r="BBP222" s="102"/>
      <c r="BBQ222" s="102"/>
      <c r="BBR222" s="102"/>
      <c r="BBS222" s="102"/>
      <c r="BBT222" s="102"/>
      <c r="BBU222" s="102"/>
      <c r="BBV222" s="102"/>
      <c r="BBW222" s="102"/>
      <c r="BBX222" s="102"/>
      <c r="BBY222" s="102"/>
      <c r="BBZ222" s="102"/>
      <c r="BCA222" s="102"/>
      <c r="BCB222" s="102"/>
      <c r="BCC222" s="102"/>
      <c r="BCD222" s="102"/>
      <c r="BCE222" s="102"/>
      <c r="BCF222" s="102"/>
      <c r="BCG222" s="102"/>
      <c r="BCH222" s="102"/>
      <c r="BCI222" s="102"/>
      <c r="BCJ222" s="102"/>
      <c r="BCK222" s="102"/>
      <c r="BCL222" s="102"/>
      <c r="BCM222" s="102"/>
      <c r="BCN222" s="102"/>
      <c r="BCO222" s="102"/>
      <c r="BCP222" s="102"/>
      <c r="BCQ222" s="102"/>
      <c r="BCR222" s="102"/>
      <c r="BCS222" s="102"/>
      <c r="BCT222" s="102"/>
      <c r="BCU222" s="102"/>
      <c r="BCV222" s="102"/>
      <c r="BCW222" s="102"/>
      <c r="BCX222" s="102"/>
      <c r="BCY222" s="102"/>
      <c r="BCZ222" s="102"/>
      <c r="BDA222" s="102"/>
      <c r="BDB222" s="102"/>
      <c r="BDC222" s="102"/>
      <c r="BDD222" s="102"/>
      <c r="BDE222" s="102"/>
      <c r="BDF222" s="102"/>
      <c r="BDG222" s="102"/>
      <c r="BDH222" s="102"/>
      <c r="BDI222" s="102"/>
      <c r="BDJ222" s="102"/>
      <c r="BDK222" s="102"/>
      <c r="BDL222" s="102"/>
      <c r="BDM222" s="102"/>
      <c r="BDN222" s="102"/>
      <c r="BDO222" s="102"/>
      <c r="BDP222" s="102"/>
      <c r="BDQ222" s="102"/>
      <c r="BDR222" s="102"/>
      <c r="BDS222" s="102"/>
      <c r="BDT222" s="102"/>
      <c r="BDU222" s="102"/>
      <c r="BDV222" s="102"/>
      <c r="BDW222" s="102"/>
      <c r="BDX222" s="102"/>
      <c r="BDY222" s="102"/>
      <c r="BDZ222" s="102"/>
      <c r="BEA222" s="102"/>
      <c r="BEB222" s="102"/>
      <c r="BEC222" s="102"/>
      <c r="BED222" s="102"/>
      <c r="BEE222" s="102"/>
      <c r="BEF222" s="102"/>
      <c r="BEG222" s="102"/>
      <c r="BEH222" s="102"/>
      <c r="BEI222" s="102"/>
      <c r="BEJ222" s="102"/>
      <c r="BEK222" s="102"/>
      <c r="BEL222" s="102"/>
      <c r="BEM222" s="102"/>
      <c r="BEN222" s="102"/>
      <c r="BEO222" s="102"/>
      <c r="BEP222" s="102"/>
      <c r="BEQ222" s="102"/>
      <c r="BER222" s="102"/>
      <c r="BES222" s="102"/>
      <c r="BET222" s="102"/>
      <c r="BEU222" s="102"/>
      <c r="BEV222" s="102"/>
      <c r="BEW222" s="102"/>
      <c r="BEX222" s="102"/>
      <c r="BEY222" s="102"/>
      <c r="BEZ222" s="102"/>
      <c r="BFA222" s="102"/>
      <c r="BFB222" s="102"/>
      <c r="BFC222" s="102"/>
      <c r="BFD222" s="102"/>
      <c r="BFE222" s="102"/>
      <c r="BFF222" s="102"/>
      <c r="BFG222" s="102"/>
      <c r="BFH222" s="102"/>
      <c r="BFI222" s="102"/>
      <c r="BFJ222" s="102"/>
      <c r="BFK222" s="102"/>
      <c r="BFL222" s="102"/>
      <c r="BFM222" s="102"/>
      <c r="BFN222" s="102"/>
      <c r="BFO222" s="102"/>
      <c r="BFP222" s="102"/>
      <c r="BFQ222" s="102"/>
      <c r="BFR222" s="102"/>
      <c r="BFS222" s="102"/>
      <c r="BFT222" s="102"/>
      <c r="BFU222" s="102"/>
      <c r="BFV222" s="102"/>
      <c r="BFW222" s="102"/>
      <c r="BFX222" s="102"/>
      <c r="BFY222" s="102"/>
      <c r="BFZ222" s="102"/>
      <c r="BGA222" s="102"/>
      <c r="BGB222" s="102"/>
      <c r="BGC222" s="102"/>
      <c r="BGD222" s="102"/>
      <c r="BGE222" s="102"/>
      <c r="BGF222" s="102"/>
      <c r="BGG222" s="102"/>
      <c r="BGH222" s="102"/>
      <c r="BGI222" s="102"/>
      <c r="BGJ222" s="102"/>
      <c r="BGK222" s="102"/>
      <c r="BGL222" s="102"/>
      <c r="BGM222" s="102"/>
      <c r="BGN222" s="102"/>
      <c r="BGO222" s="102"/>
      <c r="BGP222" s="102"/>
      <c r="BGQ222" s="102"/>
      <c r="BGR222" s="102"/>
      <c r="BGS222" s="102"/>
      <c r="BGT222" s="102"/>
      <c r="BGU222" s="102"/>
      <c r="BGV222" s="102"/>
      <c r="BGW222" s="102"/>
      <c r="BGX222" s="102"/>
      <c r="BGY222" s="102"/>
      <c r="BGZ222" s="102"/>
      <c r="BHA222" s="102"/>
      <c r="BHB222" s="102"/>
      <c r="BHC222" s="102"/>
      <c r="BHD222" s="102"/>
      <c r="BHE222" s="102"/>
      <c r="BHF222" s="102"/>
      <c r="BHG222" s="102"/>
      <c r="BHH222" s="102"/>
      <c r="BHI222" s="102"/>
      <c r="BHJ222" s="102"/>
      <c r="BHK222" s="102"/>
      <c r="BHL222" s="102"/>
      <c r="BHM222" s="102"/>
      <c r="BHN222" s="102"/>
      <c r="BHO222" s="102"/>
      <c r="BHP222" s="102"/>
      <c r="BHQ222" s="102"/>
      <c r="BHR222" s="102"/>
      <c r="BHS222" s="102"/>
      <c r="BHT222" s="102"/>
      <c r="BHU222" s="102"/>
      <c r="BHV222" s="102"/>
      <c r="BHW222" s="102"/>
      <c r="BHX222" s="102"/>
      <c r="BHY222" s="102"/>
      <c r="BHZ222" s="102"/>
      <c r="BIA222" s="102"/>
      <c r="BIB222" s="102"/>
      <c r="BIC222" s="102"/>
      <c r="BID222" s="102"/>
      <c r="BIE222" s="102"/>
      <c r="BIF222" s="102"/>
      <c r="BIG222" s="102"/>
      <c r="BIH222" s="102"/>
      <c r="BII222" s="102"/>
      <c r="BIJ222" s="102"/>
      <c r="BIK222" s="102"/>
      <c r="BIL222" s="102"/>
      <c r="BIM222" s="102"/>
      <c r="BIN222" s="102"/>
      <c r="BIO222" s="102"/>
      <c r="BIP222" s="102"/>
      <c r="BIQ222" s="102"/>
      <c r="BIR222" s="102"/>
      <c r="BIS222" s="102"/>
      <c r="BIT222" s="102"/>
      <c r="BIU222" s="102"/>
      <c r="BIV222" s="102"/>
      <c r="BIW222" s="102"/>
      <c r="BIX222" s="102"/>
      <c r="BIY222" s="102"/>
      <c r="BIZ222" s="102"/>
      <c r="BJA222" s="102"/>
      <c r="BJB222" s="102"/>
      <c r="BJC222" s="102"/>
      <c r="BJD222" s="102"/>
      <c r="BJE222" s="102"/>
      <c r="BJF222" s="102"/>
      <c r="BJG222" s="102"/>
      <c r="BJH222" s="102"/>
      <c r="BJI222" s="102"/>
      <c r="BJJ222" s="102"/>
      <c r="BJK222" s="102"/>
      <c r="BJL222" s="102"/>
      <c r="BJM222" s="102"/>
      <c r="BJN222" s="102"/>
      <c r="BJO222" s="102"/>
      <c r="BJP222" s="102"/>
      <c r="BJQ222" s="102"/>
      <c r="BJR222" s="102"/>
      <c r="BJS222" s="102"/>
      <c r="BJT222" s="102"/>
      <c r="BJU222" s="102"/>
      <c r="BJV222" s="102"/>
      <c r="BJW222" s="102"/>
      <c r="BJX222" s="102"/>
      <c r="BJY222" s="102"/>
      <c r="BJZ222" s="102"/>
      <c r="BKA222" s="102"/>
      <c r="BKB222" s="102"/>
      <c r="BKC222" s="102"/>
      <c r="BKD222" s="102"/>
      <c r="BKE222" s="102"/>
      <c r="BKF222" s="102"/>
      <c r="BKG222" s="102"/>
      <c r="BKH222" s="102"/>
      <c r="BKI222" s="102"/>
      <c r="BKJ222" s="102"/>
      <c r="BKK222" s="102"/>
      <c r="BKL222" s="102"/>
      <c r="BKM222" s="102"/>
      <c r="BKN222" s="102"/>
      <c r="BKO222" s="102"/>
      <c r="BKP222" s="102"/>
      <c r="BKQ222" s="102"/>
      <c r="BKR222" s="102"/>
      <c r="BKS222" s="102"/>
      <c r="BKT222" s="102"/>
      <c r="BKU222" s="102"/>
      <c r="BKV222" s="102"/>
      <c r="BKW222" s="102"/>
      <c r="BKX222" s="102"/>
      <c r="BKY222" s="102"/>
      <c r="BKZ222" s="102"/>
      <c r="BLA222" s="102"/>
      <c r="BLB222" s="102"/>
      <c r="BLC222" s="102"/>
      <c r="BLD222" s="102"/>
      <c r="BLE222" s="102"/>
      <c r="BLF222" s="102"/>
      <c r="BLG222" s="102"/>
      <c r="BLH222" s="102"/>
      <c r="BLI222" s="102"/>
      <c r="BLJ222" s="102"/>
      <c r="BLK222" s="102"/>
      <c r="BLL222" s="102"/>
      <c r="BLM222" s="102"/>
      <c r="BLN222" s="102"/>
      <c r="BLO222" s="102"/>
      <c r="BLP222" s="102"/>
      <c r="BLQ222" s="102"/>
      <c r="BLR222" s="102"/>
      <c r="BLS222" s="102"/>
      <c r="BLT222" s="102"/>
      <c r="BLU222" s="102"/>
      <c r="BLV222" s="102"/>
      <c r="BLW222" s="102"/>
      <c r="BLX222" s="102"/>
      <c r="BLY222" s="102"/>
      <c r="BLZ222" s="102"/>
      <c r="BMA222" s="102"/>
      <c r="BMB222" s="102"/>
      <c r="BMC222" s="102"/>
      <c r="BMD222" s="102"/>
      <c r="BME222" s="102"/>
      <c r="BMF222" s="102"/>
      <c r="BMG222" s="102"/>
      <c r="BMH222" s="102"/>
      <c r="BMI222" s="102"/>
      <c r="BMJ222" s="102"/>
      <c r="BMK222" s="102"/>
      <c r="BML222" s="102"/>
      <c r="BMM222" s="102"/>
      <c r="BMN222" s="102"/>
      <c r="BMO222" s="102"/>
      <c r="BMP222" s="102"/>
      <c r="BMQ222" s="102"/>
      <c r="BMR222" s="102"/>
      <c r="BMS222" s="102"/>
      <c r="BMT222" s="102"/>
      <c r="BMU222" s="102"/>
      <c r="BMV222" s="102"/>
      <c r="BMW222" s="102"/>
      <c r="BMX222" s="102"/>
      <c r="BMY222" s="102"/>
      <c r="BMZ222" s="102"/>
      <c r="BNA222" s="102"/>
      <c r="BNB222" s="102"/>
      <c r="BNC222" s="102"/>
      <c r="BND222" s="102"/>
      <c r="BNE222" s="102"/>
      <c r="BNF222" s="102"/>
      <c r="BNG222" s="102"/>
      <c r="BNH222" s="102"/>
      <c r="BNI222" s="102"/>
      <c r="BNJ222" s="102"/>
      <c r="BNK222" s="102"/>
      <c r="BNL222" s="102"/>
      <c r="BNM222" s="102"/>
      <c r="BNN222" s="102"/>
      <c r="BNO222" s="102"/>
      <c r="BNP222" s="102"/>
      <c r="BNQ222" s="102"/>
      <c r="BNR222" s="102"/>
      <c r="BNS222" s="102"/>
      <c r="BNT222" s="102"/>
      <c r="BNU222" s="102"/>
      <c r="BNV222" s="102"/>
      <c r="BNW222" s="102"/>
      <c r="BNX222" s="102"/>
      <c r="BNY222" s="102"/>
      <c r="BNZ222" s="102"/>
      <c r="BOA222" s="102"/>
      <c r="BOB222" s="102"/>
      <c r="BOC222" s="102"/>
      <c r="BOD222" s="102"/>
      <c r="BOE222" s="102"/>
      <c r="BOF222" s="102"/>
      <c r="BOG222" s="102"/>
      <c r="BOH222" s="102"/>
      <c r="BOI222" s="102"/>
      <c r="BOJ222" s="102"/>
      <c r="BOK222" s="102"/>
      <c r="BOL222" s="102"/>
      <c r="BOM222" s="102"/>
      <c r="BON222" s="102"/>
      <c r="BOO222" s="102"/>
      <c r="BOP222" s="102"/>
      <c r="BOQ222" s="102"/>
      <c r="BOR222" s="102"/>
      <c r="BOS222" s="102"/>
      <c r="BOT222" s="102"/>
      <c r="BOU222" s="102"/>
      <c r="BOV222" s="102"/>
      <c r="BOW222" s="102"/>
      <c r="BOX222" s="102"/>
      <c r="BOY222" s="102"/>
      <c r="BOZ222" s="102"/>
      <c r="BPA222" s="102"/>
      <c r="BPB222" s="102"/>
      <c r="BPC222" s="102"/>
      <c r="BPD222" s="102"/>
      <c r="BPE222" s="102"/>
      <c r="BPF222" s="102"/>
      <c r="BPG222" s="102"/>
      <c r="BPH222" s="102"/>
      <c r="BPI222" s="102"/>
      <c r="BPJ222" s="102"/>
      <c r="BPK222" s="102"/>
      <c r="BPL222" s="102"/>
      <c r="BPM222" s="102"/>
      <c r="BPN222" s="102"/>
      <c r="BPO222" s="102"/>
      <c r="BPP222" s="102"/>
      <c r="BPQ222" s="102"/>
      <c r="BPR222" s="102"/>
      <c r="BPS222" s="102"/>
      <c r="BPT222" s="102"/>
      <c r="BPU222" s="102"/>
      <c r="BPV222" s="102"/>
      <c r="BPW222" s="102"/>
      <c r="BPX222" s="102"/>
      <c r="BPY222" s="102"/>
      <c r="BPZ222" s="102"/>
      <c r="BQA222" s="102"/>
      <c r="BQB222" s="102"/>
      <c r="BQC222" s="102"/>
      <c r="BQD222" s="102"/>
      <c r="BQE222" s="102"/>
      <c r="BQF222" s="102"/>
      <c r="BQG222" s="102"/>
      <c r="BQH222" s="102"/>
      <c r="BQI222" s="102"/>
      <c r="BQJ222" s="102"/>
      <c r="BQK222" s="102"/>
      <c r="BQL222" s="102"/>
      <c r="BQM222" s="102"/>
      <c r="BQN222" s="102"/>
      <c r="BQO222" s="102"/>
      <c r="BQP222" s="102"/>
      <c r="BQQ222" s="102"/>
      <c r="BQR222" s="102"/>
      <c r="BQS222" s="102"/>
      <c r="BQT222" s="102"/>
      <c r="BQU222" s="102"/>
      <c r="BQV222" s="102"/>
      <c r="BQW222" s="102"/>
      <c r="BQX222" s="102"/>
      <c r="BQY222" s="102"/>
      <c r="BQZ222" s="102"/>
      <c r="BRA222" s="102"/>
      <c r="BRB222" s="102"/>
      <c r="BRC222" s="102"/>
      <c r="BRD222" s="102"/>
      <c r="BRE222" s="102"/>
      <c r="BRF222" s="102"/>
      <c r="BRG222" s="102"/>
      <c r="BRH222" s="102"/>
      <c r="BRI222" s="102"/>
      <c r="BRJ222" s="102"/>
      <c r="BRK222" s="102"/>
      <c r="BRL222" s="102"/>
      <c r="BRM222" s="102"/>
      <c r="BRN222" s="102"/>
      <c r="BRO222" s="102"/>
      <c r="BRP222" s="102"/>
      <c r="BRQ222" s="102"/>
      <c r="BRR222" s="102"/>
      <c r="BRS222" s="102"/>
      <c r="BRT222" s="102"/>
      <c r="BRU222" s="102"/>
      <c r="BRV222" s="102"/>
      <c r="BRW222" s="102"/>
      <c r="BRX222" s="102"/>
      <c r="BRY222" s="102"/>
      <c r="BRZ222" s="102"/>
      <c r="BSA222" s="102"/>
      <c r="BSB222" s="102"/>
      <c r="BSC222" s="102"/>
      <c r="BSD222" s="102"/>
      <c r="BSE222" s="102"/>
      <c r="BSF222" s="102"/>
      <c r="BSG222" s="102"/>
      <c r="BSH222" s="102"/>
      <c r="BSI222" s="102"/>
      <c r="BSJ222" s="102"/>
      <c r="BSK222" s="102"/>
      <c r="BSL222" s="102"/>
      <c r="BSM222" s="102"/>
      <c r="BSN222" s="102"/>
      <c r="BSO222" s="102"/>
      <c r="BSP222" s="102"/>
      <c r="BSQ222" s="102"/>
      <c r="BSR222" s="102"/>
      <c r="BSS222" s="102"/>
      <c r="BST222" s="102"/>
      <c r="BSU222" s="102"/>
      <c r="BSV222" s="102"/>
      <c r="BSW222" s="102"/>
      <c r="BSX222" s="102"/>
      <c r="BSY222" s="102"/>
      <c r="BSZ222" s="102"/>
      <c r="BTA222" s="102"/>
      <c r="BTB222" s="102"/>
      <c r="BTC222" s="102"/>
      <c r="BTD222" s="102"/>
      <c r="BTE222" s="102"/>
      <c r="BTF222" s="102"/>
      <c r="BTG222" s="102"/>
      <c r="BTH222" s="102"/>
      <c r="BTI222" s="102"/>
      <c r="BTJ222" s="102"/>
      <c r="BTK222" s="102"/>
      <c r="BTL222" s="102"/>
      <c r="BTM222" s="102"/>
      <c r="BTN222" s="102"/>
      <c r="BTO222" s="102"/>
      <c r="BTP222" s="102"/>
      <c r="BTQ222" s="102"/>
      <c r="BTR222" s="102"/>
      <c r="BTS222" s="102"/>
      <c r="BTT222" s="102"/>
      <c r="BTU222" s="102"/>
      <c r="BTV222" s="102"/>
      <c r="BTW222" s="102"/>
      <c r="BTX222" s="102"/>
      <c r="BTY222" s="102"/>
      <c r="BTZ222" s="102"/>
      <c r="BUA222" s="102"/>
      <c r="BUB222" s="102"/>
      <c r="BUC222" s="102"/>
      <c r="BUD222" s="102"/>
      <c r="BUE222" s="102"/>
      <c r="BUF222" s="102"/>
      <c r="BUG222" s="102"/>
      <c r="BUH222" s="102"/>
      <c r="BUI222" s="102"/>
      <c r="BUJ222" s="102"/>
      <c r="BUK222" s="102"/>
      <c r="BUL222" s="102"/>
      <c r="BUM222" s="102"/>
      <c r="BUN222" s="102"/>
      <c r="BUO222" s="102"/>
      <c r="BUP222" s="102"/>
      <c r="BUQ222" s="102"/>
      <c r="BUR222" s="102"/>
      <c r="BUS222" s="102"/>
      <c r="BUT222" s="102"/>
      <c r="BUU222" s="102"/>
      <c r="BUV222" s="102"/>
      <c r="BUW222" s="102"/>
      <c r="BUX222" s="102"/>
      <c r="BUY222" s="102"/>
      <c r="BUZ222" s="102"/>
      <c r="BVA222" s="102"/>
      <c r="BVB222" s="102"/>
      <c r="BVC222" s="102"/>
      <c r="BVD222" s="102"/>
      <c r="BVE222" s="102"/>
      <c r="BVF222" s="102"/>
      <c r="BVG222" s="102"/>
      <c r="BVH222" s="102"/>
      <c r="BVI222" s="102"/>
      <c r="BVJ222" s="102"/>
      <c r="BVK222" s="102"/>
      <c r="BVL222" s="102"/>
      <c r="BVM222" s="102"/>
      <c r="BVN222" s="102"/>
      <c r="BVO222" s="102"/>
      <c r="BVP222" s="102"/>
      <c r="BVQ222" s="102"/>
      <c r="BVR222" s="102"/>
      <c r="BVS222" s="102"/>
      <c r="BVT222" s="102"/>
      <c r="BVU222" s="102"/>
      <c r="BVV222" s="102"/>
      <c r="BVW222" s="102"/>
      <c r="BVX222" s="102"/>
      <c r="BVY222" s="102"/>
      <c r="BVZ222" s="102"/>
      <c r="BWA222" s="102"/>
      <c r="BWB222" s="102"/>
      <c r="BWC222" s="102"/>
      <c r="BWD222" s="102"/>
      <c r="BWE222" s="102"/>
      <c r="BWF222" s="102"/>
      <c r="BWG222" s="102"/>
      <c r="BWH222" s="102"/>
      <c r="BWI222" s="102"/>
      <c r="BWJ222" s="102"/>
      <c r="BWK222" s="102"/>
      <c r="BWL222" s="102"/>
      <c r="BWM222" s="102"/>
      <c r="BWN222" s="102"/>
      <c r="BWO222" s="102"/>
      <c r="BWP222" s="102"/>
      <c r="BWQ222" s="102"/>
      <c r="BWR222" s="102"/>
      <c r="BWS222" s="102"/>
      <c r="BWT222" s="102"/>
      <c r="BWU222" s="102"/>
      <c r="BWV222" s="102"/>
      <c r="BWW222" s="102"/>
      <c r="BWX222" s="102"/>
      <c r="BWY222" s="102"/>
      <c r="BWZ222" s="102"/>
      <c r="BXA222" s="102"/>
      <c r="BXB222" s="102"/>
      <c r="BXC222" s="102"/>
      <c r="BXD222" s="102"/>
      <c r="BXE222" s="102"/>
      <c r="BXF222" s="102"/>
      <c r="BXG222" s="102"/>
      <c r="BXH222" s="102"/>
      <c r="BXI222" s="102"/>
      <c r="BXJ222" s="102"/>
      <c r="BXK222" s="102"/>
      <c r="BXL222" s="102"/>
      <c r="BXM222" s="102"/>
      <c r="BXN222" s="102"/>
      <c r="BXO222" s="102"/>
      <c r="BXP222" s="102"/>
      <c r="BXQ222" s="102"/>
      <c r="BXR222" s="102"/>
      <c r="BXS222" s="102"/>
      <c r="BXT222" s="102"/>
      <c r="BXU222" s="102"/>
      <c r="BXV222" s="102"/>
      <c r="BXW222" s="102"/>
      <c r="BXX222" s="102"/>
      <c r="BXY222" s="102"/>
      <c r="BXZ222" s="102"/>
      <c r="BYA222" s="102"/>
      <c r="BYB222" s="102"/>
      <c r="BYC222" s="102"/>
      <c r="BYD222" s="102"/>
      <c r="BYE222" s="102"/>
      <c r="BYF222" s="102"/>
      <c r="BYG222" s="102"/>
      <c r="BYH222" s="102"/>
      <c r="BYI222" s="102"/>
      <c r="BYJ222" s="102"/>
      <c r="BYK222" s="102"/>
      <c r="BYL222" s="102"/>
      <c r="BYM222" s="102"/>
      <c r="BYN222" s="102"/>
      <c r="BYO222" s="102"/>
      <c r="BYP222" s="102"/>
      <c r="BYQ222" s="102"/>
      <c r="BYR222" s="102"/>
      <c r="BYS222" s="102"/>
      <c r="BYT222" s="102"/>
      <c r="BYU222" s="102"/>
      <c r="BYV222" s="102"/>
      <c r="BYW222" s="102"/>
      <c r="BYX222" s="102"/>
      <c r="BYY222" s="102"/>
      <c r="BYZ222" s="102"/>
      <c r="BZA222" s="102"/>
      <c r="BZB222" s="102"/>
      <c r="BZC222" s="102"/>
      <c r="BZD222" s="102"/>
      <c r="BZE222" s="102"/>
      <c r="BZF222" s="102"/>
      <c r="BZG222" s="102"/>
      <c r="BZH222" s="102"/>
      <c r="BZI222" s="102"/>
      <c r="BZJ222" s="102"/>
      <c r="BZK222" s="102"/>
      <c r="BZL222" s="102"/>
      <c r="BZM222" s="102"/>
      <c r="BZN222" s="102"/>
      <c r="BZO222" s="102"/>
      <c r="BZP222" s="102"/>
      <c r="BZQ222" s="102"/>
      <c r="BZR222" s="102"/>
      <c r="BZS222" s="102"/>
      <c r="BZT222" s="102"/>
      <c r="BZU222" s="102"/>
      <c r="BZV222" s="102"/>
      <c r="BZW222" s="102"/>
    </row>
    <row r="223" spans="2:2051" ht="14.25" customHeight="1">
      <c r="B223" s="112" t="s">
        <v>754</v>
      </c>
      <c r="C223" s="113" t="s">
        <v>235</v>
      </c>
      <c r="D223" s="113" t="s">
        <v>3</v>
      </c>
      <c r="E223" s="113" t="str">
        <f>'Alcance 3'!C118</f>
        <v>Material 6</v>
      </c>
      <c r="F223" s="113" t="str">
        <f>'Alcance 3'!D118</f>
        <v>Tipo de transporte de carga</v>
      </c>
      <c r="G223" s="226" t="s">
        <v>804</v>
      </c>
      <c r="H223" s="237" t="s">
        <v>238</v>
      </c>
      <c r="I223" s="238">
        <v>3</v>
      </c>
      <c r="J223" s="126">
        <f>'Alcance 3'!E118*'Alcance 3'!E137</f>
        <v>0</v>
      </c>
      <c r="K223" s="113" t="s">
        <v>802</v>
      </c>
      <c r="L223" s="113"/>
      <c r="M223" s="298">
        <v>1</v>
      </c>
      <c r="N223" s="117"/>
      <c r="O223" s="113">
        <f t="shared" si="52"/>
        <v>0</v>
      </c>
      <c r="P223" s="115" t="str">
        <f t="shared" si="46"/>
        <v>tkm</v>
      </c>
      <c r="Q223" s="120">
        <f>IFERROR(VLOOKUP($F223,'Datos 1-Factores emisión'!$B$809:$D$820,2,FALSE),0)</f>
        <v>0</v>
      </c>
      <c r="R223" s="121">
        <v>0</v>
      </c>
      <c r="S223" s="121">
        <v>0</v>
      </c>
      <c r="T223" s="121">
        <v>0</v>
      </c>
      <c r="U223" s="121">
        <v>0</v>
      </c>
      <c r="V223" s="120">
        <f t="shared" si="54"/>
        <v>0</v>
      </c>
      <c r="W223" s="121">
        <f t="shared" si="54"/>
        <v>0</v>
      </c>
      <c r="X223" s="121">
        <f t="shared" si="54"/>
        <v>0</v>
      </c>
      <c r="Y223" s="121">
        <v>0</v>
      </c>
      <c r="Z223" s="121">
        <v>0</v>
      </c>
      <c r="AA223" s="121">
        <f t="shared" si="48"/>
        <v>0</v>
      </c>
      <c r="AB223" s="120">
        <f>'Datos 2-Potenciales calent glob'!$D$6</f>
        <v>1</v>
      </c>
      <c r="AC223" s="121">
        <f>'Datos 2-Potenciales calent glob'!$D$31</f>
        <v>25</v>
      </c>
      <c r="AD223" s="121">
        <f>'Datos 2-Potenciales calent glob'!$D$32</f>
        <v>298</v>
      </c>
      <c r="AE223" s="123">
        <f>SUMIF('Datos 2-Potenciales calent glob'!$B$6:$B$56,Cálculos!E223,'Datos 2-Potenciales calent glob'!$D$6:$D$56)</f>
        <v>0</v>
      </c>
      <c r="AF223" s="121">
        <f>'Datos 2-Potenciales calent glob'!$D$6</f>
        <v>1</v>
      </c>
      <c r="AG223" s="121">
        <f>'Datos 2-Potenciales calent glob'!$D$6</f>
        <v>1</v>
      </c>
      <c r="AH223" s="120">
        <f t="shared" si="53"/>
        <v>0</v>
      </c>
      <c r="AI223" s="121">
        <f t="shared" si="53"/>
        <v>0</v>
      </c>
      <c r="AJ223" s="121">
        <f t="shared" si="53"/>
        <v>0</v>
      </c>
      <c r="AK223" s="121">
        <f t="shared" si="53"/>
        <v>0</v>
      </c>
      <c r="AL223" s="124">
        <f t="shared" si="50"/>
        <v>0</v>
      </c>
      <c r="AM223" s="121">
        <f t="shared" si="55"/>
        <v>0</v>
      </c>
      <c r="AN223" s="207">
        <f t="shared" ref="AN223:AN228" si="56">AA223*AG223</f>
        <v>0</v>
      </c>
      <c r="AO223" s="102"/>
      <c r="AP223" s="102"/>
      <c r="AQ223" s="102"/>
      <c r="AR223" s="102"/>
      <c r="AS223" s="102"/>
      <c r="AT223" s="102"/>
      <c r="AU223" s="102"/>
      <c r="AV223" s="102"/>
      <c r="AW223" s="102"/>
      <c r="AX223" s="102"/>
      <c r="AY223" s="102"/>
      <c r="AZ223" s="102"/>
      <c r="BA223" s="102"/>
      <c r="BB223" s="102"/>
      <c r="BC223" s="102"/>
      <c r="BD223" s="102"/>
      <c r="BE223" s="102"/>
      <c r="BF223" s="102"/>
      <c r="BG223" s="102"/>
      <c r="BH223" s="102"/>
      <c r="BI223" s="102"/>
      <c r="BJ223" s="102"/>
      <c r="BK223" s="102"/>
      <c r="BL223" s="102"/>
      <c r="BM223" s="102"/>
      <c r="BN223" s="102"/>
      <c r="BO223" s="102"/>
      <c r="BP223" s="102"/>
      <c r="BQ223" s="102"/>
      <c r="BR223" s="102"/>
      <c r="BS223" s="102"/>
      <c r="BT223" s="102"/>
      <c r="BU223" s="102"/>
      <c r="BV223" s="102"/>
      <c r="BW223" s="102"/>
      <c r="BX223" s="102"/>
      <c r="BY223" s="102"/>
      <c r="BZ223" s="102"/>
      <c r="CA223" s="102"/>
      <c r="CB223" s="102"/>
      <c r="CC223" s="102"/>
      <c r="CD223" s="102"/>
      <c r="CE223" s="102"/>
      <c r="CF223" s="102"/>
      <c r="CG223" s="102"/>
      <c r="CH223" s="102"/>
      <c r="CI223" s="102"/>
      <c r="CJ223" s="102"/>
      <c r="CK223" s="102"/>
      <c r="CL223" s="102"/>
      <c r="CM223" s="102"/>
      <c r="CN223" s="102"/>
      <c r="CO223" s="102"/>
      <c r="CP223" s="102"/>
      <c r="CQ223" s="102"/>
      <c r="CR223" s="102"/>
      <c r="CS223" s="102"/>
      <c r="CT223" s="102"/>
      <c r="CU223" s="102"/>
      <c r="CV223" s="102"/>
      <c r="CW223" s="102"/>
      <c r="CX223" s="102"/>
      <c r="CY223" s="102"/>
      <c r="CZ223" s="102"/>
      <c r="DA223" s="102"/>
      <c r="DB223" s="102"/>
      <c r="DC223" s="102"/>
      <c r="DD223" s="102"/>
      <c r="DE223" s="102"/>
      <c r="DF223" s="102"/>
      <c r="DG223" s="102"/>
      <c r="DH223" s="102"/>
      <c r="DI223" s="102"/>
      <c r="DJ223" s="102"/>
      <c r="DK223" s="102"/>
      <c r="DL223" s="102"/>
      <c r="DM223" s="102"/>
      <c r="DN223" s="102"/>
      <c r="DO223" s="102"/>
      <c r="DP223" s="102"/>
      <c r="DQ223" s="102"/>
      <c r="DR223" s="102"/>
      <c r="DS223" s="102"/>
      <c r="DT223" s="102"/>
      <c r="DU223" s="102"/>
      <c r="DV223" s="102"/>
      <c r="DW223" s="102"/>
      <c r="DX223" s="102"/>
      <c r="DY223" s="102"/>
      <c r="DZ223" s="102"/>
      <c r="EA223" s="102"/>
      <c r="EB223" s="102"/>
      <c r="EC223" s="102"/>
      <c r="ED223" s="102"/>
      <c r="EE223" s="102"/>
      <c r="EF223" s="102"/>
      <c r="EG223" s="102"/>
      <c r="EH223" s="102"/>
      <c r="EI223" s="102"/>
      <c r="EJ223" s="102"/>
      <c r="EK223" s="102"/>
      <c r="EL223" s="102"/>
      <c r="EM223" s="102"/>
      <c r="EN223" s="102"/>
      <c r="EO223" s="102"/>
      <c r="EP223" s="102"/>
      <c r="EQ223" s="102"/>
      <c r="ER223" s="102"/>
      <c r="ES223" s="102"/>
      <c r="ET223" s="102"/>
      <c r="EU223" s="102"/>
      <c r="EV223" s="102"/>
      <c r="EW223" s="102"/>
      <c r="EX223" s="102"/>
      <c r="EY223" s="102"/>
      <c r="EZ223" s="102"/>
      <c r="FA223" s="102"/>
      <c r="FB223" s="102"/>
      <c r="FC223" s="102"/>
      <c r="FD223" s="102"/>
      <c r="FE223" s="102"/>
      <c r="FF223" s="102"/>
      <c r="FG223" s="102"/>
      <c r="FH223" s="102"/>
      <c r="FI223" s="102"/>
      <c r="FJ223" s="102"/>
      <c r="FK223" s="102"/>
      <c r="FL223" s="102"/>
      <c r="FM223" s="102"/>
      <c r="FN223" s="102"/>
      <c r="FO223" s="102"/>
      <c r="FP223" s="102"/>
      <c r="FQ223" s="102"/>
      <c r="FR223" s="102"/>
      <c r="FS223" s="102"/>
      <c r="FT223" s="102"/>
      <c r="FU223" s="102"/>
      <c r="FV223" s="102"/>
      <c r="FW223" s="102"/>
      <c r="FX223" s="102"/>
      <c r="FY223" s="102"/>
      <c r="FZ223" s="102"/>
      <c r="GA223" s="102"/>
      <c r="GB223" s="102"/>
      <c r="GC223" s="102"/>
      <c r="GD223" s="102"/>
      <c r="GE223" s="102"/>
      <c r="GF223" s="102"/>
      <c r="GG223" s="102"/>
      <c r="GH223" s="102"/>
      <c r="GI223" s="102"/>
      <c r="GJ223" s="102"/>
      <c r="GK223" s="102"/>
      <c r="GL223" s="102"/>
      <c r="GM223" s="102"/>
      <c r="GN223" s="102"/>
      <c r="GO223" s="102"/>
      <c r="GP223" s="102"/>
      <c r="GQ223" s="102"/>
      <c r="GR223" s="102"/>
      <c r="GS223" s="102"/>
      <c r="GT223" s="102"/>
      <c r="GU223" s="102"/>
      <c r="GV223" s="102"/>
      <c r="GW223" s="102"/>
      <c r="GX223" s="102"/>
      <c r="GY223" s="102"/>
      <c r="GZ223" s="102"/>
      <c r="HA223" s="102"/>
      <c r="HB223" s="102"/>
      <c r="HC223" s="102"/>
      <c r="HD223" s="102"/>
      <c r="HE223" s="102"/>
      <c r="HF223" s="102"/>
      <c r="HG223" s="102"/>
      <c r="HH223" s="102"/>
      <c r="HI223" s="102"/>
      <c r="HJ223" s="102"/>
      <c r="HK223" s="102"/>
      <c r="HL223" s="102"/>
      <c r="HM223" s="102"/>
      <c r="HN223" s="102"/>
      <c r="HO223" s="102"/>
      <c r="HP223" s="102"/>
      <c r="HQ223" s="102"/>
      <c r="HR223" s="102"/>
      <c r="HS223" s="102"/>
      <c r="HT223" s="102"/>
      <c r="HU223" s="102"/>
      <c r="HV223" s="102"/>
      <c r="HW223" s="102"/>
      <c r="HX223" s="102"/>
      <c r="HY223" s="102"/>
      <c r="HZ223" s="102"/>
      <c r="IA223" s="102"/>
      <c r="IB223" s="102"/>
      <c r="IC223" s="102"/>
      <c r="ID223" s="102"/>
      <c r="IE223" s="102"/>
      <c r="IF223" s="102"/>
      <c r="IG223" s="102"/>
      <c r="IH223" s="102"/>
      <c r="II223" s="102"/>
      <c r="IJ223" s="102"/>
      <c r="IK223" s="102"/>
      <c r="IL223" s="102"/>
      <c r="IM223" s="102"/>
      <c r="IN223" s="102"/>
      <c r="IO223" s="102"/>
      <c r="IP223" s="102"/>
      <c r="IQ223" s="102"/>
      <c r="IR223" s="102"/>
      <c r="IS223" s="102"/>
      <c r="IT223" s="102"/>
      <c r="IU223" s="102"/>
      <c r="IV223" s="102"/>
      <c r="IW223" s="102"/>
      <c r="IX223" s="102"/>
      <c r="IY223" s="102"/>
      <c r="IZ223" s="102"/>
      <c r="JA223" s="102"/>
      <c r="JB223" s="102"/>
      <c r="JC223" s="102"/>
      <c r="JD223" s="102"/>
      <c r="JE223" s="102"/>
      <c r="JF223" s="102"/>
      <c r="JG223" s="102"/>
      <c r="JH223" s="102"/>
      <c r="JI223" s="102"/>
      <c r="JJ223" s="102"/>
      <c r="JK223" s="102"/>
      <c r="JL223" s="102"/>
      <c r="JM223" s="102"/>
      <c r="JN223" s="102"/>
      <c r="JO223" s="102"/>
      <c r="JP223" s="102"/>
      <c r="JQ223" s="102"/>
      <c r="JR223" s="102"/>
      <c r="JS223" s="102"/>
      <c r="JT223" s="102"/>
      <c r="JU223" s="102"/>
      <c r="JV223" s="102"/>
      <c r="JW223" s="102"/>
      <c r="JX223" s="102"/>
      <c r="JY223" s="102"/>
      <c r="JZ223" s="102"/>
      <c r="KA223" s="102"/>
      <c r="KB223" s="102"/>
      <c r="KC223" s="102"/>
      <c r="KD223" s="102"/>
      <c r="KE223" s="102"/>
      <c r="KF223" s="102"/>
      <c r="KG223" s="102"/>
      <c r="KH223" s="102"/>
      <c r="KI223" s="102"/>
      <c r="KJ223" s="102"/>
      <c r="KK223" s="102"/>
      <c r="KL223" s="102"/>
      <c r="KM223" s="102"/>
      <c r="KN223" s="102"/>
      <c r="KO223" s="102"/>
      <c r="KP223" s="102"/>
      <c r="KQ223" s="102"/>
      <c r="KR223" s="102"/>
      <c r="KS223" s="102"/>
      <c r="KT223" s="102"/>
      <c r="KU223" s="102"/>
      <c r="KV223" s="102"/>
      <c r="KW223" s="102"/>
      <c r="KX223" s="102"/>
      <c r="KY223" s="102"/>
      <c r="KZ223" s="102"/>
      <c r="LA223" s="102"/>
      <c r="LB223" s="102"/>
      <c r="LC223" s="102"/>
      <c r="LD223" s="102"/>
      <c r="LE223" s="102"/>
      <c r="LF223" s="102"/>
      <c r="LG223" s="102"/>
      <c r="LH223" s="102"/>
      <c r="LI223" s="102"/>
      <c r="LJ223" s="102"/>
      <c r="LK223" s="102"/>
      <c r="LL223" s="102"/>
      <c r="LM223" s="102"/>
      <c r="LN223" s="102"/>
      <c r="LO223" s="102"/>
      <c r="LP223" s="102"/>
      <c r="LQ223" s="102"/>
      <c r="LR223" s="102"/>
      <c r="LS223" s="102"/>
      <c r="LT223" s="102"/>
      <c r="LU223" s="102"/>
      <c r="LV223" s="102"/>
      <c r="LW223" s="102"/>
      <c r="LX223" s="102"/>
      <c r="LY223" s="102"/>
      <c r="LZ223" s="102"/>
      <c r="MA223" s="102"/>
      <c r="MB223" s="102"/>
      <c r="MC223" s="102"/>
      <c r="MD223" s="102"/>
      <c r="ME223" s="102"/>
      <c r="MF223" s="102"/>
      <c r="MG223" s="102"/>
      <c r="MH223" s="102"/>
      <c r="MI223" s="102"/>
      <c r="MJ223" s="102"/>
      <c r="MK223" s="102"/>
      <c r="ML223" s="102"/>
      <c r="MM223" s="102"/>
      <c r="MN223" s="102"/>
      <c r="MO223" s="102"/>
      <c r="MP223" s="102"/>
      <c r="MQ223" s="102"/>
      <c r="MR223" s="102"/>
      <c r="MS223" s="102"/>
      <c r="MT223" s="102"/>
      <c r="MU223" s="102"/>
      <c r="MV223" s="102"/>
      <c r="MW223" s="102"/>
      <c r="MX223" s="102"/>
      <c r="MY223" s="102"/>
      <c r="MZ223" s="102"/>
      <c r="NA223" s="102"/>
      <c r="NB223" s="102"/>
      <c r="NC223" s="102"/>
      <c r="ND223" s="102"/>
      <c r="NE223" s="102"/>
      <c r="NF223" s="102"/>
      <c r="NG223" s="102"/>
      <c r="NH223" s="102"/>
      <c r="NI223" s="102"/>
      <c r="NJ223" s="102"/>
      <c r="NK223" s="102"/>
      <c r="NL223" s="102"/>
      <c r="NM223" s="102"/>
      <c r="NN223" s="102"/>
      <c r="NO223" s="102"/>
      <c r="NP223" s="102"/>
      <c r="NQ223" s="102"/>
      <c r="NR223" s="102"/>
      <c r="NS223" s="102"/>
      <c r="NT223" s="102"/>
      <c r="NU223" s="102"/>
      <c r="NV223" s="102"/>
      <c r="NW223" s="102"/>
      <c r="NX223" s="102"/>
      <c r="NY223" s="102"/>
      <c r="NZ223" s="102"/>
      <c r="OA223" s="102"/>
      <c r="OB223" s="102"/>
      <c r="OC223" s="102"/>
      <c r="OD223" s="102"/>
      <c r="OE223" s="102"/>
      <c r="OF223" s="102"/>
      <c r="OG223" s="102"/>
      <c r="OH223" s="102"/>
      <c r="OI223" s="102"/>
      <c r="OJ223" s="102"/>
      <c r="OK223" s="102"/>
      <c r="OL223" s="102"/>
      <c r="OM223" s="102"/>
      <c r="ON223" s="102"/>
      <c r="OO223" s="102"/>
      <c r="OP223" s="102"/>
      <c r="OQ223" s="102"/>
      <c r="OR223" s="102"/>
      <c r="OS223" s="102"/>
      <c r="OT223" s="102"/>
      <c r="OU223" s="102"/>
      <c r="OV223" s="102"/>
      <c r="OW223" s="102"/>
      <c r="OX223" s="102"/>
      <c r="OY223" s="102"/>
      <c r="OZ223" s="102"/>
      <c r="PA223" s="102"/>
      <c r="PB223" s="102"/>
      <c r="PC223" s="102"/>
      <c r="PD223" s="102"/>
      <c r="PE223" s="102"/>
      <c r="PF223" s="102"/>
      <c r="PG223" s="102"/>
      <c r="PH223" s="102"/>
      <c r="PI223" s="102"/>
      <c r="PJ223" s="102"/>
      <c r="PK223" s="102"/>
      <c r="PL223" s="102"/>
      <c r="PM223" s="102"/>
      <c r="PN223" s="102"/>
      <c r="PO223" s="102"/>
      <c r="PP223" s="102"/>
      <c r="PQ223" s="102"/>
      <c r="PR223" s="102"/>
      <c r="PS223" s="102"/>
      <c r="PT223" s="102"/>
      <c r="PU223" s="102"/>
      <c r="PV223" s="102"/>
      <c r="PW223" s="102"/>
      <c r="PX223" s="102"/>
      <c r="PY223" s="102"/>
      <c r="PZ223" s="102"/>
      <c r="QA223" s="102"/>
      <c r="QB223" s="102"/>
      <c r="QC223" s="102"/>
      <c r="QD223" s="102"/>
      <c r="QE223" s="102"/>
      <c r="QF223" s="102"/>
      <c r="QG223" s="102"/>
      <c r="QH223" s="102"/>
      <c r="QI223" s="102"/>
      <c r="QJ223" s="102"/>
      <c r="QK223" s="102"/>
      <c r="QL223" s="102"/>
      <c r="QM223" s="102"/>
      <c r="QN223" s="102"/>
      <c r="QO223" s="102"/>
      <c r="QP223" s="102"/>
      <c r="QQ223" s="102"/>
      <c r="QR223" s="102"/>
      <c r="QS223" s="102"/>
      <c r="QT223" s="102"/>
      <c r="QU223" s="102"/>
      <c r="QV223" s="102"/>
      <c r="QW223" s="102"/>
      <c r="QX223" s="102"/>
      <c r="QY223" s="102"/>
      <c r="QZ223" s="102"/>
      <c r="RA223" s="102"/>
      <c r="RB223" s="102"/>
      <c r="RC223" s="102"/>
      <c r="RD223" s="102"/>
      <c r="RE223" s="102"/>
      <c r="RF223" s="102"/>
      <c r="RG223" s="102"/>
      <c r="RH223" s="102"/>
      <c r="RI223" s="102"/>
      <c r="RJ223" s="102"/>
      <c r="RK223" s="102"/>
      <c r="RL223" s="102"/>
      <c r="RM223" s="102"/>
      <c r="RN223" s="102"/>
      <c r="RO223" s="102"/>
      <c r="RP223" s="102"/>
      <c r="RQ223" s="102"/>
      <c r="RR223" s="102"/>
      <c r="RS223" s="102"/>
      <c r="RT223" s="102"/>
      <c r="RU223" s="102"/>
      <c r="RV223" s="102"/>
      <c r="RW223" s="102"/>
      <c r="RX223" s="102"/>
      <c r="RY223" s="102"/>
      <c r="RZ223" s="102"/>
      <c r="SA223" s="102"/>
      <c r="SB223" s="102"/>
      <c r="SC223" s="102"/>
      <c r="SD223" s="102"/>
      <c r="SE223" s="102"/>
      <c r="SF223" s="102"/>
      <c r="SG223" s="102"/>
      <c r="SH223" s="102"/>
      <c r="SI223" s="102"/>
      <c r="SJ223" s="102"/>
      <c r="SK223" s="102"/>
      <c r="SL223" s="102"/>
      <c r="SM223" s="102"/>
      <c r="SN223" s="102"/>
      <c r="SO223" s="102"/>
      <c r="SP223" s="102"/>
      <c r="SQ223" s="102"/>
      <c r="SR223" s="102"/>
      <c r="SS223" s="102"/>
      <c r="ST223" s="102"/>
      <c r="SU223" s="102"/>
      <c r="SV223" s="102"/>
      <c r="SW223" s="102"/>
      <c r="SX223" s="102"/>
      <c r="SY223" s="102"/>
      <c r="SZ223" s="102"/>
      <c r="TA223" s="102"/>
      <c r="TB223" s="102"/>
      <c r="TC223" s="102"/>
      <c r="TD223" s="102"/>
      <c r="TE223" s="102"/>
      <c r="TF223" s="102"/>
      <c r="TG223" s="102"/>
      <c r="TH223" s="102"/>
      <c r="TI223" s="102"/>
      <c r="TJ223" s="102"/>
      <c r="TK223" s="102"/>
      <c r="TL223" s="102"/>
      <c r="TM223" s="102"/>
      <c r="TN223" s="102"/>
      <c r="TO223" s="102"/>
      <c r="TP223" s="102"/>
      <c r="TQ223" s="102"/>
      <c r="TR223" s="102"/>
      <c r="TS223" s="102"/>
      <c r="TT223" s="102"/>
      <c r="TU223" s="102"/>
      <c r="TV223" s="102"/>
      <c r="TW223" s="102"/>
      <c r="TX223" s="102"/>
      <c r="TY223" s="102"/>
      <c r="TZ223" s="102"/>
      <c r="UA223" s="102"/>
      <c r="UB223" s="102"/>
      <c r="UC223" s="102"/>
      <c r="UD223" s="102"/>
      <c r="UE223" s="102"/>
      <c r="UF223" s="102"/>
      <c r="UG223" s="102"/>
      <c r="UH223" s="102"/>
      <c r="UI223" s="102"/>
      <c r="UJ223" s="102"/>
      <c r="UK223" s="102"/>
      <c r="UL223" s="102"/>
      <c r="UM223" s="102"/>
      <c r="UN223" s="102"/>
      <c r="UO223" s="102"/>
      <c r="UP223" s="102"/>
      <c r="UQ223" s="102"/>
      <c r="UR223" s="102"/>
      <c r="US223" s="102"/>
      <c r="UT223" s="102"/>
      <c r="UU223" s="102"/>
      <c r="UV223" s="102"/>
      <c r="UW223" s="102"/>
      <c r="UX223" s="102"/>
      <c r="UY223" s="102"/>
      <c r="UZ223" s="102"/>
      <c r="VA223" s="102"/>
      <c r="VB223" s="102"/>
      <c r="VC223" s="102"/>
      <c r="VD223" s="102"/>
      <c r="VE223" s="102"/>
      <c r="VF223" s="102"/>
      <c r="VG223" s="102"/>
      <c r="VH223" s="102"/>
      <c r="VI223" s="102"/>
      <c r="VJ223" s="102"/>
      <c r="VK223" s="102"/>
      <c r="VL223" s="102"/>
      <c r="VM223" s="102"/>
      <c r="VN223" s="102"/>
      <c r="VO223" s="102"/>
      <c r="VP223" s="102"/>
      <c r="VQ223" s="102"/>
      <c r="VR223" s="102"/>
      <c r="VS223" s="102"/>
      <c r="VT223" s="102"/>
      <c r="VU223" s="102"/>
      <c r="VV223" s="102"/>
      <c r="VW223" s="102"/>
      <c r="VX223" s="102"/>
      <c r="VY223" s="102"/>
      <c r="VZ223" s="102"/>
      <c r="WA223" s="102"/>
      <c r="WB223" s="102"/>
      <c r="WC223" s="102"/>
      <c r="WD223" s="102"/>
      <c r="WE223" s="102"/>
      <c r="WF223" s="102"/>
      <c r="WG223" s="102"/>
      <c r="WH223" s="102"/>
      <c r="WI223" s="102"/>
      <c r="WJ223" s="102"/>
      <c r="WK223" s="102"/>
      <c r="WL223" s="102"/>
      <c r="WM223" s="102"/>
      <c r="WN223" s="102"/>
      <c r="WO223" s="102"/>
      <c r="WP223" s="102"/>
      <c r="WQ223" s="102"/>
      <c r="WR223" s="102"/>
      <c r="WS223" s="102"/>
      <c r="WT223" s="102"/>
      <c r="WU223" s="102"/>
      <c r="WV223" s="102"/>
      <c r="WW223" s="102"/>
      <c r="WX223" s="102"/>
      <c r="WY223" s="102"/>
      <c r="WZ223" s="102"/>
      <c r="XA223" s="102"/>
      <c r="XB223" s="102"/>
      <c r="XC223" s="102"/>
      <c r="XD223" s="102"/>
      <c r="XE223" s="102"/>
      <c r="XF223" s="102"/>
      <c r="XG223" s="102"/>
      <c r="XH223" s="102"/>
      <c r="XI223" s="102"/>
      <c r="XJ223" s="102"/>
      <c r="XK223" s="102"/>
      <c r="XL223" s="102"/>
      <c r="XM223" s="102"/>
      <c r="XN223" s="102"/>
      <c r="XO223" s="102"/>
      <c r="XP223" s="102"/>
      <c r="XQ223" s="102"/>
      <c r="XR223" s="102"/>
      <c r="XS223" s="102"/>
      <c r="XT223" s="102"/>
      <c r="XU223" s="102"/>
      <c r="XV223" s="102"/>
      <c r="XW223" s="102"/>
      <c r="XX223" s="102"/>
      <c r="XY223" s="102"/>
      <c r="XZ223" s="102"/>
      <c r="YA223" s="102"/>
      <c r="YB223" s="102"/>
      <c r="YC223" s="102"/>
      <c r="YD223" s="102"/>
      <c r="YE223" s="102"/>
      <c r="YF223" s="102"/>
      <c r="YG223" s="102"/>
      <c r="YH223" s="102"/>
      <c r="YI223" s="102"/>
      <c r="YJ223" s="102"/>
      <c r="YK223" s="102"/>
      <c r="YL223" s="102"/>
      <c r="YM223" s="102"/>
      <c r="YN223" s="102"/>
      <c r="YO223" s="102"/>
      <c r="YP223" s="102"/>
      <c r="YQ223" s="102"/>
      <c r="YR223" s="102"/>
      <c r="YS223" s="102"/>
      <c r="YT223" s="102"/>
      <c r="YU223" s="102"/>
      <c r="YV223" s="102"/>
      <c r="YW223" s="102"/>
      <c r="YX223" s="102"/>
      <c r="YY223" s="102"/>
      <c r="YZ223" s="102"/>
      <c r="ZA223" s="102"/>
      <c r="ZB223" s="102"/>
      <c r="ZC223" s="102"/>
      <c r="ZD223" s="102"/>
      <c r="ZE223" s="102"/>
      <c r="ZF223" s="102"/>
      <c r="ZG223" s="102"/>
      <c r="ZH223" s="102"/>
      <c r="ZI223" s="102"/>
      <c r="ZJ223" s="102"/>
      <c r="ZK223" s="102"/>
      <c r="ZL223" s="102"/>
      <c r="ZM223" s="102"/>
      <c r="ZN223" s="102"/>
      <c r="ZO223" s="102"/>
      <c r="ZP223" s="102"/>
      <c r="ZQ223" s="102"/>
      <c r="ZR223" s="102"/>
      <c r="ZS223" s="102"/>
      <c r="ZT223" s="102"/>
      <c r="ZU223" s="102"/>
      <c r="ZV223" s="102"/>
      <c r="ZW223" s="102"/>
      <c r="ZX223" s="102"/>
      <c r="ZY223" s="102"/>
      <c r="ZZ223" s="102"/>
      <c r="AAA223" s="102"/>
      <c r="AAB223" s="102"/>
      <c r="AAC223" s="102"/>
      <c r="AAD223" s="102"/>
      <c r="AAE223" s="102"/>
      <c r="AAF223" s="102"/>
      <c r="AAG223" s="102"/>
      <c r="AAH223" s="102"/>
      <c r="AAI223" s="102"/>
      <c r="AAJ223" s="102"/>
      <c r="AAK223" s="102"/>
      <c r="AAL223" s="102"/>
      <c r="AAM223" s="102"/>
      <c r="AAN223" s="102"/>
      <c r="AAO223" s="102"/>
      <c r="AAP223" s="102"/>
      <c r="AAQ223" s="102"/>
      <c r="AAR223" s="102"/>
      <c r="AAS223" s="102"/>
      <c r="AAT223" s="102"/>
      <c r="AAU223" s="102"/>
      <c r="AAV223" s="102"/>
      <c r="AAW223" s="102"/>
      <c r="AAX223" s="102"/>
      <c r="AAY223" s="102"/>
      <c r="AAZ223" s="102"/>
      <c r="ABA223" s="102"/>
      <c r="ABB223" s="102"/>
      <c r="ABC223" s="102"/>
      <c r="ABD223" s="102"/>
      <c r="ABE223" s="102"/>
      <c r="ABF223" s="102"/>
      <c r="ABG223" s="102"/>
      <c r="ABH223" s="102"/>
      <c r="ABI223" s="102"/>
      <c r="ABJ223" s="102"/>
      <c r="ABK223" s="102"/>
      <c r="ABL223" s="102"/>
      <c r="ABM223" s="102"/>
      <c r="ABN223" s="102"/>
      <c r="ABO223" s="102"/>
      <c r="ABP223" s="102"/>
      <c r="ABQ223" s="102"/>
      <c r="ABR223" s="102"/>
      <c r="ABS223" s="102"/>
      <c r="ABT223" s="102"/>
      <c r="ABU223" s="102"/>
      <c r="ABV223" s="102"/>
      <c r="ABW223" s="102"/>
      <c r="ABX223" s="102"/>
      <c r="ABY223" s="102"/>
      <c r="ABZ223" s="102"/>
      <c r="ACA223" s="102"/>
      <c r="ACB223" s="102"/>
      <c r="ACC223" s="102"/>
      <c r="ACD223" s="102"/>
      <c r="ACE223" s="102"/>
      <c r="ACF223" s="102"/>
      <c r="ACG223" s="102"/>
      <c r="ACH223" s="102"/>
      <c r="ACI223" s="102"/>
      <c r="ACJ223" s="102"/>
      <c r="ACK223" s="102"/>
      <c r="ACL223" s="102"/>
      <c r="ACM223" s="102"/>
      <c r="ACN223" s="102"/>
      <c r="ACO223" s="102"/>
      <c r="ACP223" s="102"/>
      <c r="ACQ223" s="102"/>
      <c r="ACR223" s="102"/>
      <c r="ACS223" s="102"/>
      <c r="ACT223" s="102"/>
      <c r="ACU223" s="102"/>
      <c r="ACV223" s="102"/>
      <c r="ACW223" s="102"/>
      <c r="ACX223" s="102"/>
      <c r="ACY223" s="102"/>
      <c r="ACZ223" s="102"/>
      <c r="ADA223" s="102"/>
      <c r="ADB223" s="102"/>
      <c r="ADC223" s="102"/>
      <c r="ADD223" s="102"/>
      <c r="ADE223" s="102"/>
      <c r="ADF223" s="102"/>
      <c r="ADG223" s="102"/>
      <c r="ADH223" s="102"/>
      <c r="ADI223" s="102"/>
      <c r="ADJ223" s="102"/>
      <c r="ADK223" s="102"/>
      <c r="ADL223" s="102"/>
      <c r="ADM223" s="102"/>
      <c r="ADN223" s="102"/>
      <c r="ADO223" s="102"/>
      <c r="ADP223" s="102"/>
      <c r="ADQ223" s="102"/>
      <c r="ADR223" s="102"/>
      <c r="ADS223" s="102"/>
      <c r="ADT223" s="102"/>
      <c r="ADU223" s="102"/>
      <c r="ADV223" s="102"/>
      <c r="ADW223" s="102"/>
      <c r="ADX223" s="102"/>
      <c r="ADY223" s="102"/>
      <c r="ADZ223" s="102"/>
      <c r="AEA223" s="102"/>
      <c r="AEB223" s="102"/>
      <c r="AEC223" s="102"/>
      <c r="AED223" s="102"/>
      <c r="AEE223" s="102"/>
      <c r="AEF223" s="102"/>
      <c r="AEG223" s="102"/>
      <c r="AEH223" s="102"/>
      <c r="AEI223" s="102"/>
      <c r="AEJ223" s="102"/>
      <c r="AEK223" s="102"/>
      <c r="AEL223" s="102"/>
      <c r="AEM223" s="102"/>
      <c r="AEN223" s="102"/>
      <c r="AEO223" s="102"/>
      <c r="AEP223" s="102"/>
      <c r="AEQ223" s="102"/>
      <c r="AER223" s="102"/>
      <c r="AES223" s="102"/>
      <c r="AET223" s="102"/>
      <c r="AEU223" s="102"/>
      <c r="AEV223" s="102"/>
      <c r="AEW223" s="102"/>
      <c r="AEX223" s="102"/>
      <c r="AEY223" s="102"/>
      <c r="AEZ223" s="102"/>
      <c r="AFA223" s="102"/>
      <c r="AFB223" s="102"/>
      <c r="AFC223" s="102"/>
      <c r="AFD223" s="102"/>
      <c r="AFE223" s="102"/>
      <c r="AFF223" s="102"/>
      <c r="AFG223" s="102"/>
      <c r="AFH223" s="102"/>
      <c r="AFI223" s="102"/>
      <c r="AFJ223" s="102"/>
      <c r="AFK223" s="102"/>
      <c r="AFL223" s="102"/>
      <c r="AFM223" s="102"/>
      <c r="AFN223" s="102"/>
      <c r="AFO223" s="102"/>
      <c r="AFP223" s="102"/>
      <c r="AFQ223" s="102"/>
      <c r="AFR223" s="102"/>
      <c r="AFS223" s="102"/>
      <c r="AFT223" s="102"/>
      <c r="AFU223" s="102"/>
      <c r="AFV223" s="102"/>
      <c r="AFW223" s="102"/>
      <c r="AFX223" s="102"/>
      <c r="AFY223" s="102"/>
      <c r="AFZ223" s="102"/>
      <c r="AGA223" s="102"/>
      <c r="AGB223" s="102"/>
      <c r="AGC223" s="102"/>
      <c r="AGD223" s="102"/>
      <c r="AGE223" s="102"/>
      <c r="AGF223" s="102"/>
      <c r="AGG223" s="102"/>
      <c r="AGH223" s="102"/>
      <c r="AGI223" s="102"/>
      <c r="AGJ223" s="102"/>
      <c r="AGK223" s="102"/>
      <c r="AGL223" s="102"/>
      <c r="AGM223" s="102"/>
      <c r="AGN223" s="102"/>
      <c r="AGO223" s="102"/>
      <c r="AGP223" s="102"/>
      <c r="AGQ223" s="102"/>
      <c r="AGR223" s="102"/>
      <c r="AGS223" s="102"/>
      <c r="AGT223" s="102"/>
      <c r="AGU223" s="102"/>
      <c r="AGV223" s="102"/>
      <c r="AGW223" s="102"/>
      <c r="AGX223" s="102"/>
      <c r="AGY223" s="102"/>
      <c r="AGZ223" s="102"/>
      <c r="AHA223" s="102"/>
      <c r="AHB223" s="102"/>
      <c r="AHC223" s="102"/>
      <c r="AHD223" s="102"/>
      <c r="AHE223" s="102"/>
      <c r="AHF223" s="102"/>
      <c r="AHG223" s="102"/>
      <c r="AHH223" s="102"/>
      <c r="AHI223" s="102"/>
      <c r="AHJ223" s="102"/>
      <c r="AHK223" s="102"/>
      <c r="AHL223" s="102"/>
      <c r="AHM223" s="102"/>
      <c r="AHN223" s="102"/>
      <c r="AHO223" s="102"/>
      <c r="AHP223" s="102"/>
      <c r="AHQ223" s="102"/>
      <c r="AHR223" s="102"/>
      <c r="AHS223" s="102"/>
      <c r="AHT223" s="102"/>
      <c r="AHU223" s="102"/>
      <c r="AHV223" s="102"/>
      <c r="AHW223" s="102"/>
      <c r="AHX223" s="102"/>
      <c r="AHY223" s="102"/>
      <c r="AHZ223" s="102"/>
      <c r="AIA223" s="102"/>
      <c r="AIB223" s="102"/>
      <c r="AIC223" s="102"/>
      <c r="AID223" s="102"/>
      <c r="AIE223" s="102"/>
      <c r="AIF223" s="102"/>
      <c r="AIG223" s="102"/>
      <c r="AIH223" s="102"/>
      <c r="AII223" s="102"/>
      <c r="AIJ223" s="102"/>
      <c r="AIK223" s="102"/>
      <c r="AIL223" s="102"/>
      <c r="AIM223" s="102"/>
      <c r="AIN223" s="102"/>
      <c r="AIO223" s="102"/>
      <c r="AIP223" s="102"/>
      <c r="AIQ223" s="102"/>
      <c r="AIR223" s="102"/>
      <c r="AIS223" s="102"/>
      <c r="AIT223" s="102"/>
      <c r="AIU223" s="102"/>
      <c r="AIV223" s="102"/>
      <c r="AIW223" s="102"/>
      <c r="AIX223" s="102"/>
      <c r="AIY223" s="102"/>
      <c r="AIZ223" s="102"/>
      <c r="AJA223" s="102"/>
      <c r="AJB223" s="102"/>
      <c r="AJC223" s="102"/>
      <c r="AJD223" s="102"/>
      <c r="AJE223" s="102"/>
      <c r="AJF223" s="102"/>
      <c r="AJG223" s="102"/>
      <c r="AJH223" s="102"/>
      <c r="AJI223" s="102"/>
      <c r="AJJ223" s="102"/>
      <c r="AJK223" s="102"/>
      <c r="AJL223" s="102"/>
      <c r="AJM223" s="102"/>
      <c r="AJN223" s="102"/>
      <c r="AJO223" s="102"/>
      <c r="AJP223" s="102"/>
      <c r="AJQ223" s="102"/>
      <c r="AJR223" s="102"/>
      <c r="AJS223" s="102"/>
      <c r="AJT223" s="102"/>
      <c r="AJU223" s="102"/>
      <c r="AJV223" s="102"/>
      <c r="AJW223" s="102"/>
      <c r="AJX223" s="102"/>
      <c r="AJY223" s="102"/>
      <c r="AJZ223" s="102"/>
      <c r="AKA223" s="102"/>
      <c r="AKB223" s="102"/>
      <c r="AKC223" s="102"/>
      <c r="AKD223" s="102"/>
      <c r="AKE223" s="102"/>
      <c r="AKF223" s="102"/>
      <c r="AKG223" s="102"/>
      <c r="AKH223" s="102"/>
      <c r="AKI223" s="102"/>
      <c r="AKJ223" s="102"/>
      <c r="AKK223" s="102"/>
      <c r="AKL223" s="102"/>
      <c r="AKM223" s="102"/>
      <c r="AKN223" s="102"/>
      <c r="AKO223" s="102"/>
      <c r="AKP223" s="102"/>
      <c r="AKQ223" s="102"/>
      <c r="AKR223" s="102"/>
      <c r="AKS223" s="102"/>
      <c r="AKT223" s="102"/>
      <c r="AKU223" s="102"/>
      <c r="AKV223" s="102"/>
      <c r="AKW223" s="102"/>
      <c r="AKX223" s="102"/>
      <c r="AKY223" s="102"/>
      <c r="AKZ223" s="102"/>
      <c r="ALA223" s="102"/>
      <c r="ALB223" s="102"/>
      <c r="ALC223" s="102"/>
      <c r="ALD223" s="102"/>
      <c r="ALE223" s="102"/>
      <c r="ALF223" s="102"/>
      <c r="ALG223" s="102"/>
      <c r="ALH223" s="102"/>
      <c r="ALI223" s="102"/>
      <c r="ALJ223" s="102"/>
      <c r="ALK223" s="102"/>
      <c r="ALL223" s="102"/>
      <c r="ALM223" s="102"/>
      <c r="ALN223" s="102"/>
      <c r="ALO223" s="102"/>
      <c r="ALP223" s="102"/>
      <c r="ALQ223" s="102"/>
      <c r="ALR223" s="102"/>
      <c r="ALS223" s="102"/>
      <c r="ALT223" s="102"/>
      <c r="ALU223" s="102"/>
      <c r="ALV223" s="102"/>
      <c r="ALW223" s="102"/>
      <c r="ALX223" s="102"/>
      <c r="ALY223" s="102"/>
      <c r="ALZ223" s="102"/>
      <c r="AMA223" s="102"/>
      <c r="AMB223" s="102"/>
      <c r="AMC223" s="102"/>
      <c r="AMD223" s="102"/>
      <c r="AME223" s="102"/>
      <c r="AMF223" s="102"/>
      <c r="AMG223" s="102"/>
      <c r="AMH223" s="102"/>
      <c r="AMI223" s="102"/>
      <c r="AMJ223" s="102"/>
      <c r="AMK223" s="102"/>
      <c r="AML223" s="102"/>
      <c r="AMM223" s="102"/>
      <c r="AMN223" s="102"/>
      <c r="AMO223" s="102"/>
      <c r="AMP223" s="102"/>
      <c r="AMQ223" s="102"/>
      <c r="AMR223" s="102"/>
      <c r="AMS223" s="102"/>
      <c r="AMT223" s="102"/>
      <c r="AMU223" s="102"/>
      <c r="AMV223" s="102"/>
      <c r="AMW223" s="102"/>
      <c r="AMX223" s="102"/>
      <c r="AMY223" s="102"/>
      <c r="AMZ223" s="102"/>
      <c r="ANA223" s="102"/>
      <c r="ANB223" s="102"/>
      <c r="ANC223" s="102"/>
      <c r="AND223" s="102"/>
      <c r="ANE223" s="102"/>
      <c r="ANF223" s="102"/>
      <c r="ANG223" s="102"/>
      <c r="ANH223" s="102"/>
      <c r="ANI223" s="102"/>
      <c r="ANJ223" s="102"/>
      <c r="ANK223" s="102"/>
      <c r="ANL223" s="102"/>
      <c r="ANM223" s="102"/>
      <c r="ANN223" s="102"/>
      <c r="ANO223" s="102"/>
      <c r="ANP223" s="102"/>
      <c r="ANQ223" s="102"/>
      <c r="ANR223" s="102"/>
      <c r="ANS223" s="102"/>
      <c r="ANT223" s="102"/>
      <c r="ANU223" s="102"/>
      <c r="ANV223" s="102"/>
      <c r="ANW223" s="102"/>
      <c r="ANX223" s="102"/>
      <c r="ANY223" s="102"/>
      <c r="ANZ223" s="102"/>
      <c r="AOA223" s="102"/>
      <c r="AOB223" s="102"/>
      <c r="AOC223" s="102"/>
      <c r="AOD223" s="102"/>
      <c r="AOE223" s="102"/>
      <c r="AOF223" s="102"/>
      <c r="AOG223" s="102"/>
      <c r="AOH223" s="102"/>
      <c r="AOI223" s="102"/>
      <c r="AOJ223" s="102"/>
      <c r="AOK223" s="102"/>
      <c r="AOL223" s="102"/>
      <c r="AOM223" s="102"/>
      <c r="AON223" s="102"/>
      <c r="AOO223" s="102"/>
      <c r="AOP223" s="102"/>
      <c r="AOQ223" s="102"/>
      <c r="AOR223" s="102"/>
      <c r="AOS223" s="102"/>
      <c r="AOT223" s="102"/>
      <c r="AOU223" s="102"/>
      <c r="AOV223" s="102"/>
      <c r="AOW223" s="102"/>
      <c r="AOX223" s="102"/>
      <c r="AOY223" s="102"/>
      <c r="AOZ223" s="102"/>
      <c r="APA223" s="102"/>
      <c r="APB223" s="102"/>
      <c r="APC223" s="102"/>
      <c r="APD223" s="102"/>
      <c r="APE223" s="102"/>
      <c r="APF223" s="102"/>
      <c r="APG223" s="102"/>
      <c r="APH223" s="102"/>
      <c r="API223" s="102"/>
      <c r="APJ223" s="102"/>
      <c r="APK223" s="102"/>
      <c r="APL223" s="102"/>
      <c r="APM223" s="102"/>
      <c r="APN223" s="102"/>
      <c r="APO223" s="102"/>
      <c r="APP223" s="102"/>
      <c r="APQ223" s="102"/>
      <c r="APR223" s="102"/>
      <c r="APS223" s="102"/>
      <c r="APT223" s="102"/>
      <c r="APU223" s="102"/>
      <c r="APV223" s="102"/>
      <c r="APW223" s="102"/>
      <c r="APX223" s="102"/>
      <c r="APY223" s="102"/>
      <c r="APZ223" s="102"/>
      <c r="AQA223" s="102"/>
      <c r="AQB223" s="102"/>
      <c r="AQC223" s="102"/>
      <c r="AQD223" s="102"/>
      <c r="AQE223" s="102"/>
      <c r="AQF223" s="102"/>
      <c r="AQG223" s="102"/>
      <c r="AQH223" s="102"/>
      <c r="AQI223" s="102"/>
      <c r="AQJ223" s="102"/>
      <c r="AQK223" s="102"/>
      <c r="AQL223" s="102"/>
      <c r="AQM223" s="102"/>
      <c r="AQN223" s="102"/>
      <c r="AQO223" s="102"/>
      <c r="AQP223" s="102"/>
      <c r="AQQ223" s="102"/>
      <c r="AQR223" s="102"/>
      <c r="AQS223" s="102"/>
      <c r="AQT223" s="102"/>
      <c r="AQU223" s="102"/>
      <c r="AQV223" s="102"/>
      <c r="AQW223" s="102"/>
      <c r="AQX223" s="102"/>
      <c r="AQY223" s="102"/>
      <c r="AQZ223" s="102"/>
      <c r="ARA223" s="102"/>
      <c r="ARB223" s="102"/>
      <c r="ARC223" s="102"/>
      <c r="ARD223" s="102"/>
      <c r="ARE223" s="102"/>
      <c r="ARF223" s="102"/>
      <c r="ARG223" s="102"/>
      <c r="ARH223" s="102"/>
      <c r="ARI223" s="102"/>
      <c r="ARJ223" s="102"/>
      <c r="ARK223" s="102"/>
      <c r="ARL223" s="102"/>
      <c r="ARM223" s="102"/>
      <c r="ARN223" s="102"/>
      <c r="ARO223" s="102"/>
      <c r="ARP223" s="102"/>
      <c r="ARQ223" s="102"/>
      <c r="ARR223" s="102"/>
      <c r="ARS223" s="102"/>
      <c r="ART223" s="102"/>
      <c r="ARU223" s="102"/>
      <c r="ARV223" s="102"/>
      <c r="ARW223" s="102"/>
      <c r="ARX223" s="102"/>
      <c r="ARY223" s="102"/>
      <c r="ARZ223" s="102"/>
      <c r="ASA223" s="102"/>
      <c r="ASB223" s="102"/>
      <c r="ASC223" s="102"/>
      <c r="ASD223" s="102"/>
      <c r="ASE223" s="102"/>
      <c r="ASF223" s="102"/>
      <c r="ASG223" s="102"/>
      <c r="ASH223" s="102"/>
      <c r="ASI223" s="102"/>
      <c r="ASJ223" s="102"/>
      <c r="ASK223" s="102"/>
      <c r="ASL223" s="102"/>
      <c r="ASM223" s="102"/>
      <c r="ASN223" s="102"/>
      <c r="ASO223" s="102"/>
      <c r="ASP223" s="102"/>
      <c r="ASQ223" s="102"/>
      <c r="ASR223" s="102"/>
      <c r="ASS223" s="102"/>
      <c r="AST223" s="102"/>
      <c r="ASU223" s="102"/>
      <c r="ASV223" s="102"/>
      <c r="ASW223" s="102"/>
      <c r="ASX223" s="102"/>
      <c r="ASY223" s="102"/>
      <c r="ASZ223" s="102"/>
      <c r="ATA223" s="102"/>
      <c r="ATB223" s="102"/>
      <c r="ATC223" s="102"/>
      <c r="ATD223" s="102"/>
      <c r="ATE223" s="102"/>
      <c r="ATF223" s="102"/>
      <c r="ATG223" s="102"/>
      <c r="ATH223" s="102"/>
      <c r="ATI223" s="102"/>
      <c r="ATJ223" s="102"/>
      <c r="ATK223" s="102"/>
      <c r="ATL223" s="102"/>
      <c r="ATM223" s="102"/>
      <c r="ATN223" s="102"/>
      <c r="ATO223" s="102"/>
      <c r="ATP223" s="102"/>
      <c r="ATQ223" s="102"/>
      <c r="ATR223" s="102"/>
      <c r="ATS223" s="102"/>
      <c r="ATT223" s="102"/>
      <c r="ATU223" s="102"/>
      <c r="ATV223" s="102"/>
      <c r="ATW223" s="102"/>
      <c r="ATX223" s="102"/>
      <c r="ATY223" s="102"/>
      <c r="ATZ223" s="102"/>
      <c r="AUA223" s="102"/>
      <c r="AUB223" s="102"/>
      <c r="AUC223" s="102"/>
      <c r="AUD223" s="102"/>
      <c r="AUE223" s="102"/>
      <c r="AUF223" s="102"/>
      <c r="AUG223" s="102"/>
      <c r="AUH223" s="102"/>
      <c r="AUI223" s="102"/>
      <c r="AUJ223" s="102"/>
      <c r="AUK223" s="102"/>
      <c r="AUL223" s="102"/>
      <c r="AUM223" s="102"/>
      <c r="AUN223" s="102"/>
      <c r="AUO223" s="102"/>
      <c r="AUP223" s="102"/>
      <c r="AUQ223" s="102"/>
      <c r="AUR223" s="102"/>
      <c r="AUS223" s="102"/>
      <c r="AUT223" s="102"/>
      <c r="AUU223" s="102"/>
      <c r="AUV223" s="102"/>
      <c r="AUW223" s="102"/>
      <c r="AUX223" s="102"/>
      <c r="AUY223" s="102"/>
      <c r="AUZ223" s="102"/>
      <c r="AVA223" s="102"/>
      <c r="AVB223" s="102"/>
      <c r="AVC223" s="102"/>
      <c r="AVD223" s="102"/>
      <c r="AVE223" s="102"/>
      <c r="AVF223" s="102"/>
      <c r="AVG223" s="102"/>
      <c r="AVH223" s="102"/>
      <c r="AVI223" s="102"/>
      <c r="AVJ223" s="102"/>
      <c r="AVK223" s="102"/>
      <c r="AVL223" s="102"/>
      <c r="AVM223" s="102"/>
      <c r="AVN223" s="102"/>
      <c r="AVO223" s="102"/>
      <c r="AVP223" s="102"/>
      <c r="AVQ223" s="102"/>
      <c r="AVR223" s="102"/>
      <c r="AVS223" s="102"/>
      <c r="AVT223" s="102"/>
      <c r="AVU223" s="102"/>
      <c r="AVV223" s="102"/>
      <c r="AVW223" s="102"/>
      <c r="AVX223" s="102"/>
      <c r="AVY223" s="102"/>
      <c r="AVZ223" s="102"/>
      <c r="AWA223" s="102"/>
      <c r="AWB223" s="102"/>
      <c r="AWC223" s="102"/>
      <c r="AWD223" s="102"/>
      <c r="AWE223" s="102"/>
      <c r="AWF223" s="102"/>
      <c r="AWG223" s="102"/>
      <c r="AWH223" s="102"/>
      <c r="AWI223" s="102"/>
      <c r="AWJ223" s="102"/>
      <c r="AWK223" s="102"/>
      <c r="AWL223" s="102"/>
      <c r="AWM223" s="102"/>
      <c r="AWN223" s="102"/>
      <c r="AWO223" s="102"/>
      <c r="AWP223" s="102"/>
      <c r="AWQ223" s="102"/>
      <c r="AWR223" s="102"/>
      <c r="AWS223" s="102"/>
      <c r="AWT223" s="102"/>
      <c r="AWU223" s="102"/>
      <c r="AWV223" s="102"/>
      <c r="AWW223" s="102"/>
      <c r="AWX223" s="102"/>
      <c r="AWY223" s="102"/>
      <c r="AWZ223" s="102"/>
      <c r="AXA223" s="102"/>
      <c r="AXB223" s="102"/>
      <c r="AXC223" s="102"/>
      <c r="AXD223" s="102"/>
      <c r="AXE223" s="102"/>
      <c r="AXF223" s="102"/>
      <c r="AXG223" s="102"/>
      <c r="AXH223" s="102"/>
      <c r="AXI223" s="102"/>
      <c r="AXJ223" s="102"/>
      <c r="AXK223" s="102"/>
      <c r="AXL223" s="102"/>
      <c r="AXM223" s="102"/>
      <c r="AXN223" s="102"/>
      <c r="AXO223" s="102"/>
      <c r="AXP223" s="102"/>
      <c r="AXQ223" s="102"/>
      <c r="AXR223" s="102"/>
      <c r="AXS223" s="102"/>
      <c r="AXT223" s="102"/>
      <c r="AXU223" s="102"/>
      <c r="AXV223" s="102"/>
      <c r="AXW223" s="102"/>
      <c r="AXX223" s="102"/>
      <c r="AXY223" s="102"/>
      <c r="AXZ223" s="102"/>
      <c r="AYA223" s="102"/>
      <c r="AYB223" s="102"/>
      <c r="AYC223" s="102"/>
      <c r="AYD223" s="102"/>
      <c r="AYE223" s="102"/>
      <c r="AYF223" s="102"/>
      <c r="AYG223" s="102"/>
      <c r="AYH223" s="102"/>
      <c r="AYI223" s="102"/>
      <c r="AYJ223" s="102"/>
      <c r="AYK223" s="102"/>
      <c r="AYL223" s="102"/>
      <c r="AYM223" s="102"/>
      <c r="AYN223" s="102"/>
      <c r="AYO223" s="102"/>
      <c r="AYP223" s="102"/>
      <c r="AYQ223" s="102"/>
      <c r="AYR223" s="102"/>
      <c r="AYS223" s="102"/>
      <c r="AYT223" s="102"/>
      <c r="AYU223" s="102"/>
      <c r="AYV223" s="102"/>
      <c r="AYW223" s="102"/>
      <c r="AYX223" s="102"/>
      <c r="AYY223" s="102"/>
      <c r="AYZ223" s="102"/>
      <c r="AZA223" s="102"/>
      <c r="AZB223" s="102"/>
      <c r="AZC223" s="102"/>
      <c r="AZD223" s="102"/>
      <c r="AZE223" s="102"/>
      <c r="AZF223" s="102"/>
      <c r="AZG223" s="102"/>
      <c r="AZH223" s="102"/>
      <c r="AZI223" s="102"/>
      <c r="AZJ223" s="102"/>
      <c r="AZK223" s="102"/>
      <c r="AZL223" s="102"/>
      <c r="AZM223" s="102"/>
      <c r="AZN223" s="102"/>
      <c r="AZO223" s="102"/>
      <c r="AZP223" s="102"/>
      <c r="AZQ223" s="102"/>
      <c r="AZR223" s="102"/>
      <c r="AZS223" s="102"/>
      <c r="AZT223" s="102"/>
      <c r="AZU223" s="102"/>
      <c r="AZV223" s="102"/>
      <c r="AZW223" s="102"/>
      <c r="AZX223" s="102"/>
      <c r="AZY223" s="102"/>
      <c r="AZZ223" s="102"/>
      <c r="BAA223" s="102"/>
      <c r="BAB223" s="102"/>
      <c r="BAC223" s="102"/>
      <c r="BAD223" s="102"/>
      <c r="BAE223" s="102"/>
      <c r="BAF223" s="102"/>
      <c r="BAG223" s="102"/>
      <c r="BAH223" s="102"/>
      <c r="BAI223" s="102"/>
      <c r="BAJ223" s="102"/>
      <c r="BAK223" s="102"/>
      <c r="BAL223" s="102"/>
      <c r="BAM223" s="102"/>
      <c r="BAN223" s="102"/>
      <c r="BAO223" s="102"/>
      <c r="BAP223" s="102"/>
      <c r="BAQ223" s="102"/>
      <c r="BAR223" s="102"/>
      <c r="BAS223" s="102"/>
      <c r="BAT223" s="102"/>
      <c r="BAU223" s="102"/>
      <c r="BAV223" s="102"/>
      <c r="BAW223" s="102"/>
      <c r="BAX223" s="102"/>
      <c r="BAY223" s="102"/>
      <c r="BAZ223" s="102"/>
      <c r="BBA223" s="102"/>
      <c r="BBB223" s="102"/>
      <c r="BBC223" s="102"/>
      <c r="BBD223" s="102"/>
      <c r="BBE223" s="102"/>
      <c r="BBF223" s="102"/>
      <c r="BBG223" s="102"/>
      <c r="BBH223" s="102"/>
      <c r="BBI223" s="102"/>
      <c r="BBJ223" s="102"/>
      <c r="BBK223" s="102"/>
      <c r="BBL223" s="102"/>
      <c r="BBM223" s="102"/>
      <c r="BBN223" s="102"/>
      <c r="BBO223" s="102"/>
      <c r="BBP223" s="102"/>
      <c r="BBQ223" s="102"/>
      <c r="BBR223" s="102"/>
      <c r="BBS223" s="102"/>
      <c r="BBT223" s="102"/>
      <c r="BBU223" s="102"/>
      <c r="BBV223" s="102"/>
      <c r="BBW223" s="102"/>
      <c r="BBX223" s="102"/>
      <c r="BBY223" s="102"/>
      <c r="BBZ223" s="102"/>
      <c r="BCA223" s="102"/>
      <c r="BCB223" s="102"/>
      <c r="BCC223" s="102"/>
      <c r="BCD223" s="102"/>
      <c r="BCE223" s="102"/>
      <c r="BCF223" s="102"/>
      <c r="BCG223" s="102"/>
      <c r="BCH223" s="102"/>
      <c r="BCI223" s="102"/>
      <c r="BCJ223" s="102"/>
      <c r="BCK223" s="102"/>
      <c r="BCL223" s="102"/>
      <c r="BCM223" s="102"/>
      <c r="BCN223" s="102"/>
      <c r="BCO223" s="102"/>
      <c r="BCP223" s="102"/>
      <c r="BCQ223" s="102"/>
      <c r="BCR223" s="102"/>
      <c r="BCS223" s="102"/>
      <c r="BCT223" s="102"/>
      <c r="BCU223" s="102"/>
      <c r="BCV223" s="102"/>
      <c r="BCW223" s="102"/>
      <c r="BCX223" s="102"/>
      <c r="BCY223" s="102"/>
      <c r="BCZ223" s="102"/>
      <c r="BDA223" s="102"/>
      <c r="BDB223" s="102"/>
      <c r="BDC223" s="102"/>
      <c r="BDD223" s="102"/>
      <c r="BDE223" s="102"/>
      <c r="BDF223" s="102"/>
      <c r="BDG223" s="102"/>
      <c r="BDH223" s="102"/>
      <c r="BDI223" s="102"/>
      <c r="BDJ223" s="102"/>
      <c r="BDK223" s="102"/>
      <c r="BDL223" s="102"/>
      <c r="BDM223" s="102"/>
      <c r="BDN223" s="102"/>
      <c r="BDO223" s="102"/>
      <c r="BDP223" s="102"/>
      <c r="BDQ223" s="102"/>
      <c r="BDR223" s="102"/>
      <c r="BDS223" s="102"/>
      <c r="BDT223" s="102"/>
      <c r="BDU223" s="102"/>
      <c r="BDV223" s="102"/>
      <c r="BDW223" s="102"/>
      <c r="BDX223" s="102"/>
      <c r="BDY223" s="102"/>
      <c r="BDZ223" s="102"/>
      <c r="BEA223" s="102"/>
      <c r="BEB223" s="102"/>
      <c r="BEC223" s="102"/>
      <c r="BED223" s="102"/>
      <c r="BEE223" s="102"/>
      <c r="BEF223" s="102"/>
      <c r="BEG223" s="102"/>
      <c r="BEH223" s="102"/>
      <c r="BEI223" s="102"/>
      <c r="BEJ223" s="102"/>
      <c r="BEK223" s="102"/>
      <c r="BEL223" s="102"/>
      <c r="BEM223" s="102"/>
      <c r="BEN223" s="102"/>
      <c r="BEO223" s="102"/>
      <c r="BEP223" s="102"/>
      <c r="BEQ223" s="102"/>
      <c r="BER223" s="102"/>
      <c r="BES223" s="102"/>
      <c r="BET223" s="102"/>
      <c r="BEU223" s="102"/>
      <c r="BEV223" s="102"/>
      <c r="BEW223" s="102"/>
      <c r="BEX223" s="102"/>
      <c r="BEY223" s="102"/>
      <c r="BEZ223" s="102"/>
      <c r="BFA223" s="102"/>
      <c r="BFB223" s="102"/>
      <c r="BFC223" s="102"/>
      <c r="BFD223" s="102"/>
      <c r="BFE223" s="102"/>
      <c r="BFF223" s="102"/>
      <c r="BFG223" s="102"/>
      <c r="BFH223" s="102"/>
      <c r="BFI223" s="102"/>
      <c r="BFJ223" s="102"/>
      <c r="BFK223" s="102"/>
      <c r="BFL223" s="102"/>
      <c r="BFM223" s="102"/>
      <c r="BFN223" s="102"/>
      <c r="BFO223" s="102"/>
      <c r="BFP223" s="102"/>
      <c r="BFQ223" s="102"/>
      <c r="BFR223" s="102"/>
      <c r="BFS223" s="102"/>
      <c r="BFT223" s="102"/>
      <c r="BFU223" s="102"/>
      <c r="BFV223" s="102"/>
      <c r="BFW223" s="102"/>
      <c r="BFX223" s="102"/>
      <c r="BFY223" s="102"/>
      <c r="BFZ223" s="102"/>
      <c r="BGA223" s="102"/>
      <c r="BGB223" s="102"/>
      <c r="BGC223" s="102"/>
      <c r="BGD223" s="102"/>
      <c r="BGE223" s="102"/>
      <c r="BGF223" s="102"/>
      <c r="BGG223" s="102"/>
      <c r="BGH223" s="102"/>
      <c r="BGI223" s="102"/>
      <c r="BGJ223" s="102"/>
      <c r="BGK223" s="102"/>
      <c r="BGL223" s="102"/>
      <c r="BGM223" s="102"/>
      <c r="BGN223" s="102"/>
      <c r="BGO223" s="102"/>
      <c r="BGP223" s="102"/>
      <c r="BGQ223" s="102"/>
      <c r="BGR223" s="102"/>
      <c r="BGS223" s="102"/>
      <c r="BGT223" s="102"/>
      <c r="BGU223" s="102"/>
      <c r="BGV223" s="102"/>
      <c r="BGW223" s="102"/>
      <c r="BGX223" s="102"/>
      <c r="BGY223" s="102"/>
      <c r="BGZ223" s="102"/>
      <c r="BHA223" s="102"/>
      <c r="BHB223" s="102"/>
      <c r="BHC223" s="102"/>
      <c r="BHD223" s="102"/>
      <c r="BHE223" s="102"/>
      <c r="BHF223" s="102"/>
      <c r="BHG223" s="102"/>
      <c r="BHH223" s="102"/>
      <c r="BHI223" s="102"/>
      <c r="BHJ223" s="102"/>
      <c r="BHK223" s="102"/>
      <c r="BHL223" s="102"/>
      <c r="BHM223" s="102"/>
      <c r="BHN223" s="102"/>
      <c r="BHO223" s="102"/>
      <c r="BHP223" s="102"/>
      <c r="BHQ223" s="102"/>
      <c r="BHR223" s="102"/>
      <c r="BHS223" s="102"/>
      <c r="BHT223" s="102"/>
      <c r="BHU223" s="102"/>
      <c r="BHV223" s="102"/>
      <c r="BHW223" s="102"/>
      <c r="BHX223" s="102"/>
      <c r="BHY223" s="102"/>
      <c r="BHZ223" s="102"/>
      <c r="BIA223" s="102"/>
      <c r="BIB223" s="102"/>
      <c r="BIC223" s="102"/>
      <c r="BID223" s="102"/>
      <c r="BIE223" s="102"/>
      <c r="BIF223" s="102"/>
      <c r="BIG223" s="102"/>
      <c r="BIH223" s="102"/>
      <c r="BII223" s="102"/>
      <c r="BIJ223" s="102"/>
      <c r="BIK223" s="102"/>
      <c r="BIL223" s="102"/>
      <c r="BIM223" s="102"/>
      <c r="BIN223" s="102"/>
      <c r="BIO223" s="102"/>
      <c r="BIP223" s="102"/>
      <c r="BIQ223" s="102"/>
      <c r="BIR223" s="102"/>
      <c r="BIS223" s="102"/>
      <c r="BIT223" s="102"/>
      <c r="BIU223" s="102"/>
      <c r="BIV223" s="102"/>
      <c r="BIW223" s="102"/>
      <c r="BIX223" s="102"/>
      <c r="BIY223" s="102"/>
      <c r="BIZ223" s="102"/>
      <c r="BJA223" s="102"/>
      <c r="BJB223" s="102"/>
      <c r="BJC223" s="102"/>
      <c r="BJD223" s="102"/>
      <c r="BJE223" s="102"/>
      <c r="BJF223" s="102"/>
      <c r="BJG223" s="102"/>
      <c r="BJH223" s="102"/>
      <c r="BJI223" s="102"/>
      <c r="BJJ223" s="102"/>
      <c r="BJK223" s="102"/>
      <c r="BJL223" s="102"/>
      <c r="BJM223" s="102"/>
      <c r="BJN223" s="102"/>
      <c r="BJO223" s="102"/>
      <c r="BJP223" s="102"/>
      <c r="BJQ223" s="102"/>
      <c r="BJR223" s="102"/>
      <c r="BJS223" s="102"/>
      <c r="BJT223" s="102"/>
      <c r="BJU223" s="102"/>
      <c r="BJV223" s="102"/>
      <c r="BJW223" s="102"/>
      <c r="BJX223" s="102"/>
      <c r="BJY223" s="102"/>
      <c r="BJZ223" s="102"/>
      <c r="BKA223" s="102"/>
      <c r="BKB223" s="102"/>
      <c r="BKC223" s="102"/>
      <c r="BKD223" s="102"/>
      <c r="BKE223" s="102"/>
      <c r="BKF223" s="102"/>
      <c r="BKG223" s="102"/>
      <c r="BKH223" s="102"/>
      <c r="BKI223" s="102"/>
      <c r="BKJ223" s="102"/>
      <c r="BKK223" s="102"/>
      <c r="BKL223" s="102"/>
      <c r="BKM223" s="102"/>
      <c r="BKN223" s="102"/>
      <c r="BKO223" s="102"/>
      <c r="BKP223" s="102"/>
      <c r="BKQ223" s="102"/>
      <c r="BKR223" s="102"/>
      <c r="BKS223" s="102"/>
      <c r="BKT223" s="102"/>
      <c r="BKU223" s="102"/>
      <c r="BKV223" s="102"/>
      <c r="BKW223" s="102"/>
      <c r="BKX223" s="102"/>
      <c r="BKY223" s="102"/>
      <c r="BKZ223" s="102"/>
      <c r="BLA223" s="102"/>
      <c r="BLB223" s="102"/>
      <c r="BLC223" s="102"/>
      <c r="BLD223" s="102"/>
      <c r="BLE223" s="102"/>
      <c r="BLF223" s="102"/>
      <c r="BLG223" s="102"/>
      <c r="BLH223" s="102"/>
      <c r="BLI223" s="102"/>
      <c r="BLJ223" s="102"/>
      <c r="BLK223" s="102"/>
      <c r="BLL223" s="102"/>
      <c r="BLM223" s="102"/>
      <c r="BLN223" s="102"/>
      <c r="BLO223" s="102"/>
      <c r="BLP223" s="102"/>
      <c r="BLQ223" s="102"/>
      <c r="BLR223" s="102"/>
      <c r="BLS223" s="102"/>
      <c r="BLT223" s="102"/>
      <c r="BLU223" s="102"/>
      <c r="BLV223" s="102"/>
      <c r="BLW223" s="102"/>
      <c r="BLX223" s="102"/>
      <c r="BLY223" s="102"/>
      <c r="BLZ223" s="102"/>
      <c r="BMA223" s="102"/>
      <c r="BMB223" s="102"/>
      <c r="BMC223" s="102"/>
      <c r="BMD223" s="102"/>
      <c r="BME223" s="102"/>
      <c r="BMF223" s="102"/>
      <c r="BMG223" s="102"/>
      <c r="BMH223" s="102"/>
      <c r="BMI223" s="102"/>
      <c r="BMJ223" s="102"/>
      <c r="BMK223" s="102"/>
      <c r="BML223" s="102"/>
      <c r="BMM223" s="102"/>
      <c r="BMN223" s="102"/>
      <c r="BMO223" s="102"/>
      <c r="BMP223" s="102"/>
      <c r="BMQ223" s="102"/>
      <c r="BMR223" s="102"/>
      <c r="BMS223" s="102"/>
      <c r="BMT223" s="102"/>
      <c r="BMU223" s="102"/>
      <c r="BMV223" s="102"/>
      <c r="BMW223" s="102"/>
      <c r="BMX223" s="102"/>
      <c r="BMY223" s="102"/>
      <c r="BMZ223" s="102"/>
      <c r="BNA223" s="102"/>
      <c r="BNB223" s="102"/>
      <c r="BNC223" s="102"/>
      <c r="BND223" s="102"/>
      <c r="BNE223" s="102"/>
      <c r="BNF223" s="102"/>
      <c r="BNG223" s="102"/>
      <c r="BNH223" s="102"/>
      <c r="BNI223" s="102"/>
      <c r="BNJ223" s="102"/>
      <c r="BNK223" s="102"/>
      <c r="BNL223" s="102"/>
      <c r="BNM223" s="102"/>
      <c r="BNN223" s="102"/>
      <c r="BNO223" s="102"/>
      <c r="BNP223" s="102"/>
      <c r="BNQ223" s="102"/>
      <c r="BNR223" s="102"/>
      <c r="BNS223" s="102"/>
      <c r="BNT223" s="102"/>
      <c r="BNU223" s="102"/>
      <c r="BNV223" s="102"/>
      <c r="BNW223" s="102"/>
      <c r="BNX223" s="102"/>
      <c r="BNY223" s="102"/>
      <c r="BNZ223" s="102"/>
      <c r="BOA223" s="102"/>
      <c r="BOB223" s="102"/>
      <c r="BOC223" s="102"/>
      <c r="BOD223" s="102"/>
      <c r="BOE223" s="102"/>
      <c r="BOF223" s="102"/>
      <c r="BOG223" s="102"/>
      <c r="BOH223" s="102"/>
      <c r="BOI223" s="102"/>
      <c r="BOJ223" s="102"/>
      <c r="BOK223" s="102"/>
      <c r="BOL223" s="102"/>
      <c r="BOM223" s="102"/>
      <c r="BON223" s="102"/>
      <c r="BOO223" s="102"/>
      <c r="BOP223" s="102"/>
      <c r="BOQ223" s="102"/>
      <c r="BOR223" s="102"/>
      <c r="BOS223" s="102"/>
      <c r="BOT223" s="102"/>
      <c r="BOU223" s="102"/>
      <c r="BOV223" s="102"/>
      <c r="BOW223" s="102"/>
      <c r="BOX223" s="102"/>
      <c r="BOY223" s="102"/>
      <c r="BOZ223" s="102"/>
      <c r="BPA223" s="102"/>
      <c r="BPB223" s="102"/>
      <c r="BPC223" s="102"/>
      <c r="BPD223" s="102"/>
      <c r="BPE223" s="102"/>
      <c r="BPF223" s="102"/>
      <c r="BPG223" s="102"/>
      <c r="BPH223" s="102"/>
      <c r="BPI223" s="102"/>
      <c r="BPJ223" s="102"/>
      <c r="BPK223" s="102"/>
      <c r="BPL223" s="102"/>
      <c r="BPM223" s="102"/>
      <c r="BPN223" s="102"/>
      <c r="BPO223" s="102"/>
      <c r="BPP223" s="102"/>
      <c r="BPQ223" s="102"/>
      <c r="BPR223" s="102"/>
      <c r="BPS223" s="102"/>
      <c r="BPT223" s="102"/>
      <c r="BPU223" s="102"/>
      <c r="BPV223" s="102"/>
      <c r="BPW223" s="102"/>
      <c r="BPX223" s="102"/>
      <c r="BPY223" s="102"/>
      <c r="BPZ223" s="102"/>
      <c r="BQA223" s="102"/>
      <c r="BQB223" s="102"/>
      <c r="BQC223" s="102"/>
      <c r="BQD223" s="102"/>
      <c r="BQE223" s="102"/>
      <c r="BQF223" s="102"/>
      <c r="BQG223" s="102"/>
      <c r="BQH223" s="102"/>
      <c r="BQI223" s="102"/>
      <c r="BQJ223" s="102"/>
      <c r="BQK223" s="102"/>
      <c r="BQL223" s="102"/>
      <c r="BQM223" s="102"/>
      <c r="BQN223" s="102"/>
      <c r="BQO223" s="102"/>
      <c r="BQP223" s="102"/>
      <c r="BQQ223" s="102"/>
      <c r="BQR223" s="102"/>
      <c r="BQS223" s="102"/>
      <c r="BQT223" s="102"/>
      <c r="BQU223" s="102"/>
      <c r="BQV223" s="102"/>
      <c r="BQW223" s="102"/>
      <c r="BQX223" s="102"/>
      <c r="BQY223" s="102"/>
      <c r="BQZ223" s="102"/>
      <c r="BRA223" s="102"/>
      <c r="BRB223" s="102"/>
      <c r="BRC223" s="102"/>
      <c r="BRD223" s="102"/>
      <c r="BRE223" s="102"/>
      <c r="BRF223" s="102"/>
      <c r="BRG223" s="102"/>
      <c r="BRH223" s="102"/>
      <c r="BRI223" s="102"/>
      <c r="BRJ223" s="102"/>
      <c r="BRK223" s="102"/>
      <c r="BRL223" s="102"/>
      <c r="BRM223" s="102"/>
      <c r="BRN223" s="102"/>
      <c r="BRO223" s="102"/>
      <c r="BRP223" s="102"/>
      <c r="BRQ223" s="102"/>
      <c r="BRR223" s="102"/>
      <c r="BRS223" s="102"/>
      <c r="BRT223" s="102"/>
      <c r="BRU223" s="102"/>
      <c r="BRV223" s="102"/>
      <c r="BRW223" s="102"/>
      <c r="BRX223" s="102"/>
      <c r="BRY223" s="102"/>
      <c r="BRZ223" s="102"/>
      <c r="BSA223" s="102"/>
      <c r="BSB223" s="102"/>
      <c r="BSC223" s="102"/>
      <c r="BSD223" s="102"/>
      <c r="BSE223" s="102"/>
      <c r="BSF223" s="102"/>
      <c r="BSG223" s="102"/>
      <c r="BSH223" s="102"/>
      <c r="BSI223" s="102"/>
      <c r="BSJ223" s="102"/>
      <c r="BSK223" s="102"/>
      <c r="BSL223" s="102"/>
      <c r="BSM223" s="102"/>
      <c r="BSN223" s="102"/>
      <c r="BSO223" s="102"/>
      <c r="BSP223" s="102"/>
      <c r="BSQ223" s="102"/>
      <c r="BSR223" s="102"/>
      <c r="BSS223" s="102"/>
      <c r="BST223" s="102"/>
      <c r="BSU223" s="102"/>
      <c r="BSV223" s="102"/>
      <c r="BSW223" s="102"/>
      <c r="BSX223" s="102"/>
      <c r="BSY223" s="102"/>
      <c r="BSZ223" s="102"/>
      <c r="BTA223" s="102"/>
      <c r="BTB223" s="102"/>
      <c r="BTC223" s="102"/>
      <c r="BTD223" s="102"/>
      <c r="BTE223" s="102"/>
      <c r="BTF223" s="102"/>
      <c r="BTG223" s="102"/>
      <c r="BTH223" s="102"/>
      <c r="BTI223" s="102"/>
      <c r="BTJ223" s="102"/>
      <c r="BTK223" s="102"/>
      <c r="BTL223" s="102"/>
      <c r="BTM223" s="102"/>
      <c r="BTN223" s="102"/>
      <c r="BTO223" s="102"/>
      <c r="BTP223" s="102"/>
      <c r="BTQ223" s="102"/>
      <c r="BTR223" s="102"/>
      <c r="BTS223" s="102"/>
      <c r="BTT223" s="102"/>
      <c r="BTU223" s="102"/>
      <c r="BTV223" s="102"/>
      <c r="BTW223" s="102"/>
      <c r="BTX223" s="102"/>
      <c r="BTY223" s="102"/>
      <c r="BTZ223" s="102"/>
      <c r="BUA223" s="102"/>
      <c r="BUB223" s="102"/>
      <c r="BUC223" s="102"/>
      <c r="BUD223" s="102"/>
      <c r="BUE223" s="102"/>
      <c r="BUF223" s="102"/>
      <c r="BUG223" s="102"/>
      <c r="BUH223" s="102"/>
      <c r="BUI223" s="102"/>
      <c r="BUJ223" s="102"/>
      <c r="BUK223" s="102"/>
      <c r="BUL223" s="102"/>
      <c r="BUM223" s="102"/>
      <c r="BUN223" s="102"/>
      <c r="BUO223" s="102"/>
      <c r="BUP223" s="102"/>
      <c r="BUQ223" s="102"/>
      <c r="BUR223" s="102"/>
      <c r="BUS223" s="102"/>
      <c r="BUT223" s="102"/>
      <c r="BUU223" s="102"/>
      <c r="BUV223" s="102"/>
      <c r="BUW223" s="102"/>
      <c r="BUX223" s="102"/>
      <c r="BUY223" s="102"/>
      <c r="BUZ223" s="102"/>
      <c r="BVA223" s="102"/>
      <c r="BVB223" s="102"/>
      <c r="BVC223" s="102"/>
      <c r="BVD223" s="102"/>
      <c r="BVE223" s="102"/>
      <c r="BVF223" s="102"/>
      <c r="BVG223" s="102"/>
      <c r="BVH223" s="102"/>
      <c r="BVI223" s="102"/>
      <c r="BVJ223" s="102"/>
      <c r="BVK223" s="102"/>
      <c r="BVL223" s="102"/>
      <c r="BVM223" s="102"/>
      <c r="BVN223" s="102"/>
      <c r="BVO223" s="102"/>
      <c r="BVP223" s="102"/>
      <c r="BVQ223" s="102"/>
      <c r="BVR223" s="102"/>
      <c r="BVS223" s="102"/>
      <c r="BVT223" s="102"/>
      <c r="BVU223" s="102"/>
      <c r="BVV223" s="102"/>
      <c r="BVW223" s="102"/>
      <c r="BVX223" s="102"/>
      <c r="BVY223" s="102"/>
      <c r="BVZ223" s="102"/>
      <c r="BWA223" s="102"/>
      <c r="BWB223" s="102"/>
      <c r="BWC223" s="102"/>
      <c r="BWD223" s="102"/>
      <c r="BWE223" s="102"/>
      <c r="BWF223" s="102"/>
      <c r="BWG223" s="102"/>
      <c r="BWH223" s="102"/>
      <c r="BWI223" s="102"/>
      <c r="BWJ223" s="102"/>
      <c r="BWK223" s="102"/>
      <c r="BWL223" s="102"/>
      <c r="BWM223" s="102"/>
      <c r="BWN223" s="102"/>
      <c r="BWO223" s="102"/>
      <c r="BWP223" s="102"/>
      <c r="BWQ223" s="102"/>
      <c r="BWR223" s="102"/>
      <c r="BWS223" s="102"/>
      <c r="BWT223" s="102"/>
      <c r="BWU223" s="102"/>
      <c r="BWV223" s="102"/>
      <c r="BWW223" s="102"/>
      <c r="BWX223" s="102"/>
      <c r="BWY223" s="102"/>
      <c r="BWZ223" s="102"/>
      <c r="BXA223" s="102"/>
      <c r="BXB223" s="102"/>
      <c r="BXC223" s="102"/>
      <c r="BXD223" s="102"/>
      <c r="BXE223" s="102"/>
      <c r="BXF223" s="102"/>
      <c r="BXG223" s="102"/>
      <c r="BXH223" s="102"/>
      <c r="BXI223" s="102"/>
      <c r="BXJ223" s="102"/>
      <c r="BXK223" s="102"/>
      <c r="BXL223" s="102"/>
      <c r="BXM223" s="102"/>
      <c r="BXN223" s="102"/>
      <c r="BXO223" s="102"/>
      <c r="BXP223" s="102"/>
      <c r="BXQ223" s="102"/>
      <c r="BXR223" s="102"/>
      <c r="BXS223" s="102"/>
      <c r="BXT223" s="102"/>
      <c r="BXU223" s="102"/>
      <c r="BXV223" s="102"/>
      <c r="BXW223" s="102"/>
      <c r="BXX223" s="102"/>
      <c r="BXY223" s="102"/>
      <c r="BXZ223" s="102"/>
      <c r="BYA223" s="102"/>
      <c r="BYB223" s="102"/>
      <c r="BYC223" s="102"/>
      <c r="BYD223" s="102"/>
      <c r="BYE223" s="102"/>
      <c r="BYF223" s="102"/>
      <c r="BYG223" s="102"/>
      <c r="BYH223" s="102"/>
      <c r="BYI223" s="102"/>
      <c r="BYJ223" s="102"/>
      <c r="BYK223" s="102"/>
      <c r="BYL223" s="102"/>
      <c r="BYM223" s="102"/>
      <c r="BYN223" s="102"/>
      <c r="BYO223" s="102"/>
      <c r="BYP223" s="102"/>
      <c r="BYQ223" s="102"/>
      <c r="BYR223" s="102"/>
      <c r="BYS223" s="102"/>
      <c r="BYT223" s="102"/>
      <c r="BYU223" s="102"/>
      <c r="BYV223" s="102"/>
      <c r="BYW223" s="102"/>
      <c r="BYX223" s="102"/>
      <c r="BYY223" s="102"/>
      <c r="BYZ223" s="102"/>
      <c r="BZA223" s="102"/>
      <c r="BZB223" s="102"/>
      <c r="BZC223" s="102"/>
      <c r="BZD223" s="102"/>
      <c r="BZE223" s="102"/>
      <c r="BZF223" s="102"/>
      <c r="BZG223" s="102"/>
      <c r="BZH223" s="102"/>
      <c r="BZI223" s="102"/>
      <c r="BZJ223" s="102"/>
      <c r="BZK223" s="102"/>
      <c r="BZL223" s="102"/>
      <c r="BZM223" s="102"/>
      <c r="BZN223" s="102"/>
      <c r="BZO223" s="102"/>
      <c r="BZP223" s="102"/>
      <c r="BZQ223" s="102"/>
      <c r="BZR223" s="102"/>
      <c r="BZS223" s="102"/>
      <c r="BZT223" s="102"/>
      <c r="BZU223" s="102"/>
      <c r="BZV223" s="102"/>
      <c r="BZW223" s="102"/>
    </row>
    <row r="224" spans="2:2051" ht="14.25" customHeight="1">
      <c r="B224" s="112" t="s">
        <v>754</v>
      </c>
      <c r="C224" s="113" t="s">
        <v>235</v>
      </c>
      <c r="D224" s="113" t="s">
        <v>3</v>
      </c>
      <c r="E224" s="113" t="str">
        <f>'Alcance 3'!C119</f>
        <v>Material 7</v>
      </c>
      <c r="F224" s="113" t="str">
        <f>'Alcance 3'!D119</f>
        <v>Tipo de transporte de carga</v>
      </c>
      <c r="G224" s="226" t="s">
        <v>804</v>
      </c>
      <c r="H224" s="237" t="s">
        <v>238</v>
      </c>
      <c r="I224" s="238">
        <v>3</v>
      </c>
      <c r="J224" s="126">
        <f>'Alcance 3'!E119*'Alcance 3'!E138</f>
        <v>0</v>
      </c>
      <c r="K224" s="113" t="s">
        <v>802</v>
      </c>
      <c r="L224" s="113"/>
      <c r="M224" s="298">
        <v>1</v>
      </c>
      <c r="N224" s="117"/>
      <c r="O224" s="113">
        <f t="shared" si="52"/>
        <v>0</v>
      </c>
      <c r="P224" s="115" t="str">
        <f t="shared" si="46"/>
        <v>tkm</v>
      </c>
      <c r="Q224" s="120">
        <f>IFERROR(VLOOKUP($F224,'Datos 1-Factores emisión'!$B$809:$D$820,2,FALSE),0)</f>
        <v>0</v>
      </c>
      <c r="R224" s="121">
        <v>0</v>
      </c>
      <c r="S224" s="121">
        <v>0</v>
      </c>
      <c r="T224" s="121">
        <v>0</v>
      </c>
      <c r="U224" s="121">
        <v>0</v>
      </c>
      <c r="V224" s="120">
        <f t="shared" si="54"/>
        <v>0</v>
      </c>
      <c r="W224" s="121">
        <f t="shared" si="54"/>
        <v>0</v>
      </c>
      <c r="X224" s="121">
        <f t="shared" si="54"/>
        <v>0</v>
      </c>
      <c r="Y224" s="121">
        <v>0</v>
      </c>
      <c r="Z224" s="121">
        <v>0</v>
      </c>
      <c r="AA224" s="121">
        <f t="shared" si="48"/>
        <v>0</v>
      </c>
      <c r="AB224" s="120">
        <f>'Datos 2-Potenciales calent glob'!$D$6</f>
        <v>1</v>
      </c>
      <c r="AC224" s="121">
        <f>'Datos 2-Potenciales calent glob'!$D$31</f>
        <v>25</v>
      </c>
      <c r="AD224" s="121">
        <f>'Datos 2-Potenciales calent glob'!$D$32</f>
        <v>298</v>
      </c>
      <c r="AE224" s="123">
        <f>SUMIF('Datos 2-Potenciales calent glob'!$B$6:$B$56,Cálculos!E224,'Datos 2-Potenciales calent glob'!$D$6:$D$56)</f>
        <v>0</v>
      </c>
      <c r="AF224" s="121">
        <f>'Datos 2-Potenciales calent glob'!$D$6</f>
        <v>1</v>
      </c>
      <c r="AG224" s="121">
        <f>'Datos 2-Potenciales calent glob'!$D$6</f>
        <v>1</v>
      </c>
      <c r="AH224" s="120">
        <f t="shared" si="53"/>
        <v>0</v>
      </c>
      <c r="AI224" s="121">
        <f t="shared" si="53"/>
        <v>0</v>
      </c>
      <c r="AJ224" s="121">
        <f t="shared" si="53"/>
        <v>0</v>
      </c>
      <c r="AK224" s="121">
        <f t="shared" si="53"/>
        <v>0</v>
      </c>
      <c r="AL224" s="124">
        <f t="shared" si="50"/>
        <v>0</v>
      </c>
      <c r="AM224" s="121">
        <f t="shared" si="55"/>
        <v>0</v>
      </c>
      <c r="AN224" s="207">
        <f t="shared" si="56"/>
        <v>0</v>
      </c>
      <c r="AO224" s="102"/>
      <c r="AP224" s="102"/>
      <c r="AQ224" s="102"/>
      <c r="AR224" s="102"/>
      <c r="AS224" s="102"/>
      <c r="AT224" s="102"/>
      <c r="AU224" s="102"/>
      <c r="AV224" s="102"/>
      <c r="AW224" s="102"/>
      <c r="AX224" s="102"/>
      <c r="AY224" s="102"/>
      <c r="AZ224" s="102"/>
      <c r="BA224" s="102"/>
      <c r="BB224" s="102"/>
      <c r="BC224" s="102"/>
      <c r="BD224" s="102"/>
      <c r="BE224" s="102"/>
      <c r="BF224" s="102"/>
      <c r="BG224" s="102"/>
      <c r="BH224" s="102"/>
      <c r="BI224" s="102"/>
      <c r="BJ224" s="102"/>
      <c r="BK224" s="102"/>
      <c r="BL224" s="102"/>
      <c r="BM224" s="102"/>
      <c r="BN224" s="102"/>
      <c r="BO224" s="102"/>
      <c r="BP224" s="102"/>
      <c r="BQ224" s="102"/>
      <c r="BR224" s="102"/>
      <c r="BS224" s="102"/>
      <c r="BT224" s="102"/>
      <c r="BU224" s="102"/>
      <c r="BV224" s="102"/>
      <c r="BW224" s="102"/>
      <c r="BX224" s="102"/>
      <c r="BY224" s="102"/>
      <c r="BZ224" s="102"/>
      <c r="CA224" s="102"/>
      <c r="CB224" s="102"/>
      <c r="CC224" s="102"/>
      <c r="CD224" s="102"/>
      <c r="CE224" s="102"/>
      <c r="CF224" s="102"/>
      <c r="CG224" s="102"/>
      <c r="CH224" s="102"/>
      <c r="CI224" s="102"/>
      <c r="CJ224" s="102"/>
      <c r="CK224" s="102"/>
      <c r="CL224" s="102"/>
      <c r="CM224" s="102"/>
      <c r="CN224" s="102"/>
      <c r="CO224" s="102"/>
      <c r="CP224" s="102"/>
      <c r="CQ224" s="102"/>
      <c r="CR224" s="102"/>
      <c r="CS224" s="102"/>
      <c r="CT224" s="102"/>
      <c r="CU224" s="102"/>
      <c r="CV224" s="102"/>
      <c r="CW224" s="102"/>
      <c r="CX224" s="102"/>
      <c r="CY224" s="102"/>
      <c r="CZ224" s="102"/>
      <c r="DA224" s="102"/>
      <c r="DB224" s="102"/>
      <c r="DC224" s="102"/>
      <c r="DD224" s="102"/>
      <c r="DE224" s="102"/>
      <c r="DF224" s="102"/>
      <c r="DG224" s="102"/>
      <c r="DH224" s="102"/>
      <c r="DI224" s="102"/>
      <c r="DJ224" s="102"/>
      <c r="DK224" s="102"/>
      <c r="DL224" s="102"/>
      <c r="DM224" s="102"/>
      <c r="DN224" s="102"/>
      <c r="DO224" s="102"/>
      <c r="DP224" s="102"/>
      <c r="DQ224" s="102"/>
      <c r="DR224" s="102"/>
      <c r="DS224" s="102"/>
      <c r="DT224" s="102"/>
      <c r="DU224" s="102"/>
      <c r="DV224" s="102"/>
      <c r="DW224" s="102"/>
      <c r="DX224" s="102"/>
      <c r="DY224" s="102"/>
      <c r="DZ224" s="102"/>
      <c r="EA224" s="102"/>
      <c r="EB224" s="102"/>
      <c r="EC224" s="102"/>
      <c r="ED224" s="102"/>
      <c r="EE224" s="102"/>
      <c r="EF224" s="102"/>
      <c r="EG224" s="102"/>
      <c r="EH224" s="102"/>
      <c r="EI224" s="102"/>
      <c r="EJ224" s="102"/>
      <c r="EK224" s="102"/>
      <c r="EL224" s="102"/>
      <c r="EM224" s="102"/>
      <c r="EN224" s="102"/>
      <c r="EO224" s="102"/>
      <c r="EP224" s="102"/>
      <c r="EQ224" s="102"/>
      <c r="ER224" s="102"/>
      <c r="ES224" s="102"/>
      <c r="ET224" s="102"/>
      <c r="EU224" s="102"/>
      <c r="EV224" s="102"/>
      <c r="EW224" s="102"/>
      <c r="EX224" s="102"/>
      <c r="EY224" s="102"/>
      <c r="EZ224" s="102"/>
      <c r="FA224" s="102"/>
      <c r="FB224" s="102"/>
      <c r="FC224" s="102"/>
      <c r="FD224" s="102"/>
      <c r="FE224" s="102"/>
      <c r="FF224" s="102"/>
      <c r="FG224" s="102"/>
      <c r="FH224" s="102"/>
      <c r="FI224" s="102"/>
      <c r="FJ224" s="102"/>
      <c r="FK224" s="102"/>
      <c r="FL224" s="102"/>
      <c r="FM224" s="102"/>
      <c r="FN224" s="102"/>
      <c r="FO224" s="102"/>
      <c r="FP224" s="102"/>
      <c r="FQ224" s="102"/>
      <c r="FR224" s="102"/>
      <c r="FS224" s="102"/>
      <c r="FT224" s="102"/>
      <c r="FU224" s="102"/>
      <c r="FV224" s="102"/>
      <c r="FW224" s="102"/>
      <c r="FX224" s="102"/>
      <c r="FY224" s="102"/>
      <c r="FZ224" s="102"/>
      <c r="GA224" s="102"/>
      <c r="GB224" s="102"/>
      <c r="GC224" s="102"/>
      <c r="GD224" s="102"/>
      <c r="GE224" s="102"/>
      <c r="GF224" s="102"/>
      <c r="GG224" s="102"/>
      <c r="GH224" s="102"/>
      <c r="GI224" s="102"/>
      <c r="GJ224" s="102"/>
      <c r="GK224" s="102"/>
      <c r="GL224" s="102"/>
      <c r="GM224" s="102"/>
      <c r="GN224" s="102"/>
      <c r="GO224" s="102"/>
      <c r="GP224" s="102"/>
      <c r="GQ224" s="102"/>
      <c r="GR224" s="102"/>
      <c r="GS224" s="102"/>
      <c r="GT224" s="102"/>
      <c r="GU224" s="102"/>
      <c r="GV224" s="102"/>
      <c r="GW224" s="102"/>
      <c r="GX224" s="102"/>
      <c r="GY224" s="102"/>
      <c r="GZ224" s="102"/>
      <c r="HA224" s="102"/>
      <c r="HB224" s="102"/>
      <c r="HC224" s="102"/>
      <c r="HD224" s="102"/>
      <c r="HE224" s="102"/>
      <c r="HF224" s="102"/>
      <c r="HG224" s="102"/>
      <c r="HH224" s="102"/>
      <c r="HI224" s="102"/>
      <c r="HJ224" s="102"/>
      <c r="HK224" s="102"/>
      <c r="HL224" s="102"/>
      <c r="HM224" s="102"/>
      <c r="HN224" s="102"/>
      <c r="HO224" s="102"/>
      <c r="HP224" s="102"/>
      <c r="HQ224" s="102"/>
      <c r="HR224" s="102"/>
      <c r="HS224" s="102"/>
      <c r="HT224" s="102"/>
      <c r="HU224" s="102"/>
      <c r="HV224" s="102"/>
      <c r="HW224" s="102"/>
      <c r="HX224" s="102"/>
      <c r="HY224" s="102"/>
      <c r="HZ224" s="102"/>
      <c r="IA224" s="102"/>
      <c r="IB224" s="102"/>
      <c r="IC224" s="102"/>
      <c r="ID224" s="102"/>
      <c r="IE224" s="102"/>
      <c r="IF224" s="102"/>
      <c r="IG224" s="102"/>
      <c r="IH224" s="102"/>
      <c r="II224" s="102"/>
      <c r="IJ224" s="102"/>
      <c r="IK224" s="102"/>
      <c r="IL224" s="102"/>
      <c r="IM224" s="102"/>
      <c r="IN224" s="102"/>
      <c r="IO224" s="102"/>
      <c r="IP224" s="102"/>
      <c r="IQ224" s="102"/>
      <c r="IR224" s="102"/>
      <c r="IS224" s="102"/>
      <c r="IT224" s="102"/>
      <c r="IU224" s="102"/>
      <c r="IV224" s="102"/>
      <c r="IW224" s="102"/>
      <c r="IX224" s="102"/>
      <c r="IY224" s="102"/>
      <c r="IZ224" s="102"/>
      <c r="JA224" s="102"/>
      <c r="JB224" s="102"/>
      <c r="JC224" s="102"/>
      <c r="JD224" s="102"/>
      <c r="JE224" s="102"/>
      <c r="JF224" s="102"/>
      <c r="JG224" s="102"/>
      <c r="JH224" s="102"/>
      <c r="JI224" s="102"/>
      <c r="JJ224" s="102"/>
      <c r="JK224" s="102"/>
      <c r="JL224" s="102"/>
      <c r="JM224" s="102"/>
      <c r="JN224" s="102"/>
      <c r="JO224" s="102"/>
      <c r="JP224" s="102"/>
      <c r="JQ224" s="102"/>
      <c r="JR224" s="102"/>
      <c r="JS224" s="102"/>
      <c r="JT224" s="102"/>
      <c r="JU224" s="102"/>
      <c r="JV224" s="102"/>
      <c r="JW224" s="102"/>
      <c r="JX224" s="102"/>
      <c r="JY224" s="102"/>
      <c r="JZ224" s="102"/>
      <c r="KA224" s="102"/>
      <c r="KB224" s="102"/>
      <c r="KC224" s="102"/>
      <c r="KD224" s="102"/>
      <c r="KE224" s="102"/>
      <c r="KF224" s="102"/>
      <c r="KG224" s="102"/>
      <c r="KH224" s="102"/>
      <c r="KI224" s="102"/>
      <c r="KJ224" s="102"/>
      <c r="KK224" s="102"/>
      <c r="KL224" s="102"/>
      <c r="KM224" s="102"/>
      <c r="KN224" s="102"/>
      <c r="KO224" s="102"/>
      <c r="KP224" s="102"/>
      <c r="KQ224" s="102"/>
      <c r="KR224" s="102"/>
      <c r="KS224" s="102"/>
      <c r="KT224" s="102"/>
      <c r="KU224" s="102"/>
      <c r="KV224" s="102"/>
      <c r="KW224" s="102"/>
      <c r="KX224" s="102"/>
      <c r="KY224" s="102"/>
      <c r="KZ224" s="102"/>
      <c r="LA224" s="102"/>
      <c r="LB224" s="102"/>
      <c r="LC224" s="102"/>
      <c r="LD224" s="102"/>
      <c r="LE224" s="102"/>
      <c r="LF224" s="102"/>
      <c r="LG224" s="102"/>
      <c r="LH224" s="102"/>
      <c r="LI224" s="102"/>
      <c r="LJ224" s="102"/>
      <c r="LK224" s="102"/>
      <c r="LL224" s="102"/>
      <c r="LM224" s="102"/>
      <c r="LN224" s="102"/>
      <c r="LO224" s="102"/>
      <c r="LP224" s="102"/>
      <c r="LQ224" s="102"/>
      <c r="LR224" s="102"/>
      <c r="LS224" s="102"/>
      <c r="LT224" s="102"/>
      <c r="LU224" s="102"/>
      <c r="LV224" s="102"/>
      <c r="LW224" s="102"/>
      <c r="LX224" s="102"/>
      <c r="LY224" s="102"/>
      <c r="LZ224" s="102"/>
      <c r="MA224" s="102"/>
      <c r="MB224" s="102"/>
      <c r="MC224" s="102"/>
      <c r="MD224" s="102"/>
      <c r="ME224" s="102"/>
      <c r="MF224" s="102"/>
      <c r="MG224" s="102"/>
      <c r="MH224" s="102"/>
      <c r="MI224" s="102"/>
      <c r="MJ224" s="102"/>
      <c r="MK224" s="102"/>
      <c r="ML224" s="102"/>
      <c r="MM224" s="102"/>
      <c r="MN224" s="102"/>
      <c r="MO224" s="102"/>
      <c r="MP224" s="102"/>
      <c r="MQ224" s="102"/>
      <c r="MR224" s="102"/>
      <c r="MS224" s="102"/>
      <c r="MT224" s="102"/>
      <c r="MU224" s="102"/>
      <c r="MV224" s="102"/>
      <c r="MW224" s="102"/>
      <c r="MX224" s="102"/>
      <c r="MY224" s="102"/>
      <c r="MZ224" s="102"/>
      <c r="NA224" s="102"/>
      <c r="NB224" s="102"/>
      <c r="NC224" s="102"/>
      <c r="ND224" s="102"/>
      <c r="NE224" s="102"/>
      <c r="NF224" s="102"/>
      <c r="NG224" s="102"/>
      <c r="NH224" s="102"/>
      <c r="NI224" s="102"/>
      <c r="NJ224" s="102"/>
      <c r="NK224" s="102"/>
      <c r="NL224" s="102"/>
      <c r="NM224" s="102"/>
      <c r="NN224" s="102"/>
      <c r="NO224" s="102"/>
      <c r="NP224" s="102"/>
      <c r="NQ224" s="102"/>
      <c r="NR224" s="102"/>
      <c r="NS224" s="102"/>
      <c r="NT224" s="102"/>
      <c r="NU224" s="102"/>
      <c r="NV224" s="102"/>
      <c r="NW224" s="102"/>
      <c r="NX224" s="102"/>
      <c r="NY224" s="102"/>
      <c r="NZ224" s="102"/>
      <c r="OA224" s="102"/>
      <c r="OB224" s="102"/>
      <c r="OC224" s="102"/>
      <c r="OD224" s="102"/>
      <c r="OE224" s="102"/>
      <c r="OF224" s="102"/>
      <c r="OG224" s="102"/>
      <c r="OH224" s="102"/>
      <c r="OI224" s="102"/>
      <c r="OJ224" s="102"/>
      <c r="OK224" s="102"/>
      <c r="OL224" s="102"/>
      <c r="OM224" s="102"/>
      <c r="ON224" s="102"/>
      <c r="OO224" s="102"/>
      <c r="OP224" s="102"/>
      <c r="OQ224" s="102"/>
      <c r="OR224" s="102"/>
      <c r="OS224" s="102"/>
      <c r="OT224" s="102"/>
      <c r="OU224" s="102"/>
      <c r="OV224" s="102"/>
      <c r="OW224" s="102"/>
      <c r="OX224" s="102"/>
      <c r="OY224" s="102"/>
      <c r="OZ224" s="102"/>
      <c r="PA224" s="102"/>
      <c r="PB224" s="102"/>
      <c r="PC224" s="102"/>
      <c r="PD224" s="102"/>
      <c r="PE224" s="102"/>
      <c r="PF224" s="102"/>
      <c r="PG224" s="102"/>
      <c r="PH224" s="102"/>
      <c r="PI224" s="102"/>
      <c r="PJ224" s="102"/>
      <c r="PK224" s="102"/>
      <c r="PL224" s="102"/>
      <c r="PM224" s="102"/>
      <c r="PN224" s="102"/>
      <c r="PO224" s="102"/>
      <c r="PP224" s="102"/>
      <c r="PQ224" s="102"/>
      <c r="PR224" s="102"/>
      <c r="PS224" s="102"/>
      <c r="PT224" s="102"/>
      <c r="PU224" s="102"/>
      <c r="PV224" s="102"/>
      <c r="PW224" s="102"/>
      <c r="PX224" s="102"/>
      <c r="PY224" s="102"/>
      <c r="PZ224" s="102"/>
      <c r="QA224" s="102"/>
      <c r="QB224" s="102"/>
      <c r="QC224" s="102"/>
      <c r="QD224" s="102"/>
      <c r="QE224" s="102"/>
      <c r="QF224" s="102"/>
      <c r="QG224" s="102"/>
      <c r="QH224" s="102"/>
      <c r="QI224" s="102"/>
      <c r="QJ224" s="102"/>
      <c r="QK224" s="102"/>
      <c r="QL224" s="102"/>
      <c r="QM224" s="102"/>
      <c r="QN224" s="102"/>
      <c r="QO224" s="102"/>
      <c r="QP224" s="102"/>
      <c r="QQ224" s="102"/>
      <c r="QR224" s="102"/>
      <c r="QS224" s="102"/>
      <c r="QT224" s="102"/>
      <c r="QU224" s="102"/>
      <c r="QV224" s="102"/>
      <c r="QW224" s="102"/>
      <c r="QX224" s="102"/>
      <c r="QY224" s="102"/>
      <c r="QZ224" s="102"/>
      <c r="RA224" s="102"/>
      <c r="RB224" s="102"/>
      <c r="RC224" s="102"/>
      <c r="RD224" s="102"/>
      <c r="RE224" s="102"/>
      <c r="RF224" s="102"/>
      <c r="RG224" s="102"/>
      <c r="RH224" s="102"/>
      <c r="RI224" s="102"/>
      <c r="RJ224" s="102"/>
      <c r="RK224" s="102"/>
      <c r="RL224" s="102"/>
      <c r="RM224" s="102"/>
      <c r="RN224" s="102"/>
      <c r="RO224" s="102"/>
      <c r="RP224" s="102"/>
      <c r="RQ224" s="102"/>
      <c r="RR224" s="102"/>
      <c r="RS224" s="102"/>
      <c r="RT224" s="102"/>
      <c r="RU224" s="102"/>
      <c r="RV224" s="102"/>
      <c r="RW224" s="102"/>
      <c r="RX224" s="102"/>
      <c r="RY224" s="102"/>
      <c r="RZ224" s="102"/>
      <c r="SA224" s="102"/>
      <c r="SB224" s="102"/>
      <c r="SC224" s="102"/>
      <c r="SD224" s="102"/>
      <c r="SE224" s="102"/>
      <c r="SF224" s="102"/>
      <c r="SG224" s="102"/>
      <c r="SH224" s="102"/>
      <c r="SI224" s="102"/>
      <c r="SJ224" s="102"/>
      <c r="SK224" s="102"/>
      <c r="SL224" s="102"/>
      <c r="SM224" s="102"/>
      <c r="SN224" s="102"/>
      <c r="SO224" s="102"/>
      <c r="SP224" s="102"/>
      <c r="SQ224" s="102"/>
      <c r="SR224" s="102"/>
      <c r="SS224" s="102"/>
      <c r="ST224" s="102"/>
      <c r="SU224" s="102"/>
      <c r="SV224" s="102"/>
      <c r="SW224" s="102"/>
      <c r="SX224" s="102"/>
      <c r="SY224" s="102"/>
      <c r="SZ224" s="102"/>
      <c r="TA224" s="102"/>
      <c r="TB224" s="102"/>
      <c r="TC224" s="102"/>
      <c r="TD224" s="102"/>
      <c r="TE224" s="102"/>
      <c r="TF224" s="102"/>
      <c r="TG224" s="102"/>
      <c r="TH224" s="102"/>
      <c r="TI224" s="102"/>
      <c r="TJ224" s="102"/>
      <c r="TK224" s="102"/>
      <c r="TL224" s="102"/>
      <c r="TM224" s="102"/>
      <c r="TN224" s="102"/>
      <c r="TO224" s="102"/>
      <c r="TP224" s="102"/>
      <c r="TQ224" s="102"/>
      <c r="TR224" s="102"/>
      <c r="TS224" s="102"/>
      <c r="TT224" s="102"/>
      <c r="TU224" s="102"/>
      <c r="TV224" s="102"/>
      <c r="TW224" s="102"/>
      <c r="TX224" s="102"/>
      <c r="TY224" s="102"/>
      <c r="TZ224" s="102"/>
      <c r="UA224" s="102"/>
      <c r="UB224" s="102"/>
      <c r="UC224" s="102"/>
      <c r="UD224" s="102"/>
      <c r="UE224" s="102"/>
      <c r="UF224" s="102"/>
      <c r="UG224" s="102"/>
      <c r="UH224" s="102"/>
      <c r="UI224" s="102"/>
      <c r="UJ224" s="102"/>
      <c r="UK224" s="102"/>
      <c r="UL224" s="102"/>
      <c r="UM224" s="102"/>
      <c r="UN224" s="102"/>
      <c r="UO224" s="102"/>
      <c r="UP224" s="102"/>
      <c r="UQ224" s="102"/>
      <c r="UR224" s="102"/>
      <c r="US224" s="102"/>
      <c r="UT224" s="102"/>
      <c r="UU224" s="102"/>
      <c r="UV224" s="102"/>
      <c r="UW224" s="102"/>
      <c r="UX224" s="102"/>
      <c r="UY224" s="102"/>
      <c r="UZ224" s="102"/>
      <c r="VA224" s="102"/>
      <c r="VB224" s="102"/>
      <c r="VC224" s="102"/>
      <c r="VD224" s="102"/>
      <c r="VE224" s="102"/>
      <c r="VF224" s="102"/>
      <c r="VG224" s="102"/>
      <c r="VH224" s="102"/>
      <c r="VI224" s="102"/>
      <c r="VJ224" s="102"/>
      <c r="VK224" s="102"/>
      <c r="VL224" s="102"/>
      <c r="VM224" s="102"/>
      <c r="VN224" s="102"/>
      <c r="VO224" s="102"/>
      <c r="VP224" s="102"/>
      <c r="VQ224" s="102"/>
      <c r="VR224" s="102"/>
      <c r="VS224" s="102"/>
      <c r="VT224" s="102"/>
      <c r="VU224" s="102"/>
      <c r="VV224" s="102"/>
      <c r="VW224" s="102"/>
      <c r="VX224" s="102"/>
      <c r="VY224" s="102"/>
      <c r="VZ224" s="102"/>
      <c r="WA224" s="102"/>
      <c r="WB224" s="102"/>
      <c r="WC224" s="102"/>
      <c r="WD224" s="102"/>
      <c r="WE224" s="102"/>
      <c r="WF224" s="102"/>
      <c r="WG224" s="102"/>
      <c r="WH224" s="102"/>
      <c r="WI224" s="102"/>
      <c r="WJ224" s="102"/>
      <c r="WK224" s="102"/>
      <c r="WL224" s="102"/>
      <c r="WM224" s="102"/>
      <c r="WN224" s="102"/>
      <c r="WO224" s="102"/>
      <c r="WP224" s="102"/>
      <c r="WQ224" s="102"/>
      <c r="WR224" s="102"/>
      <c r="WS224" s="102"/>
      <c r="WT224" s="102"/>
      <c r="WU224" s="102"/>
      <c r="WV224" s="102"/>
      <c r="WW224" s="102"/>
      <c r="WX224" s="102"/>
      <c r="WY224" s="102"/>
      <c r="WZ224" s="102"/>
      <c r="XA224" s="102"/>
      <c r="XB224" s="102"/>
      <c r="XC224" s="102"/>
      <c r="XD224" s="102"/>
      <c r="XE224" s="102"/>
      <c r="XF224" s="102"/>
      <c r="XG224" s="102"/>
      <c r="XH224" s="102"/>
      <c r="XI224" s="102"/>
      <c r="XJ224" s="102"/>
      <c r="XK224" s="102"/>
      <c r="XL224" s="102"/>
      <c r="XM224" s="102"/>
      <c r="XN224" s="102"/>
      <c r="XO224" s="102"/>
      <c r="XP224" s="102"/>
      <c r="XQ224" s="102"/>
      <c r="XR224" s="102"/>
      <c r="XS224" s="102"/>
      <c r="XT224" s="102"/>
      <c r="XU224" s="102"/>
      <c r="XV224" s="102"/>
      <c r="XW224" s="102"/>
      <c r="XX224" s="102"/>
      <c r="XY224" s="102"/>
      <c r="XZ224" s="102"/>
      <c r="YA224" s="102"/>
      <c r="YB224" s="102"/>
      <c r="YC224" s="102"/>
      <c r="YD224" s="102"/>
      <c r="YE224" s="102"/>
      <c r="YF224" s="102"/>
      <c r="YG224" s="102"/>
      <c r="YH224" s="102"/>
      <c r="YI224" s="102"/>
      <c r="YJ224" s="102"/>
      <c r="YK224" s="102"/>
      <c r="YL224" s="102"/>
      <c r="YM224" s="102"/>
      <c r="YN224" s="102"/>
      <c r="YO224" s="102"/>
      <c r="YP224" s="102"/>
      <c r="YQ224" s="102"/>
      <c r="YR224" s="102"/>
      <c r="YS224" s="102"/>
      <c r="YT224" s="102"/>
      <c r="YU224" s="102"/>
      <c r="YV224" s="102"/>
      <c r="YW224" s="102"/>
      <c r="YX224" s="102"/>
      <c r="YY224" s="102"/>
      <c r="YZ224" s="102"/>
      <c r="ZA224" s="102"/>
      <c r="ZB224" s="102"/>
      <c r="ZC224" s="102"/>
      <c r="ZD224" s="102"/>
      <c r="ZE224" s="102"/>
      <c r="ZF224" s="102"/>
      <c r="ZG224" s="102"/>
      <c r="ZH224" s="102"/>
      <c r="ZI224" s="102"/>
      <c r="ZJ224" s="102"/>
      <c r="ZK224" s="102"/>
      <c r="ZL224" s="102"/>
      <c r="ZM224" s="102"/>
      <c r="ZN224" s="102"/>
      <c r="ZO224" s="102"/>
      <c r="ZP224" s="102"/>
      <c r="ZQ224" s="102"/>
      <c r="ZR224" s="102"/>
      <c r="ZS224" s="102"/>
      <c r="ZT224" s="102"/>
      <c r="ZU224" s="102"/>
      <c r="ZV224" s="102"/>
      <c r="ZW224" s="102"/>
      <c r="ZX224" s="102"/>
      <c r="ZY224" s="102"/>
      <c r="ZZ224" s="102"/>
      <c r="AAA224" s="102"/>
      <c r="AAB224" s="102"/>
      <c r="AAC224" s="102"/>
      <c r="AAD224" s="102"/>
      <c r="AAE224" s="102"/>
      <c r="AAF224" s="102"/>
      <c r="AAG224" s="102"/>
      <c r="AAH224" s="102"/>
      <c r="AAI224" s="102"/>
      <c r="AAJ224" s="102"/>
      <c r="AAK224" s="102"/>
      <c r="AAL224" s="102"/>
      <c r="AAM224" s="102"/>
      <c r="AAN224" s="102"/>
      <c r="AAO224" s="102"/>
      <c r="AAP224" s="102"/>
      <c r="AAQ224" s="102"/>
      <c r="AAR224" s="102"/>
      <c r="AAS224" s="102"/>
      <c r="AAT224" s="102"/>
      <c r="AAU224" s="102"/>
      <c r="AAV224" s="102"/>
      <c r="AAW224" s="102"/>
      <c r="AAX224" s="102"/>
      <c r="AAY224" s="102"/>
      <c r="AAZ224" s="102"/>
      <c r="ABA224" s="102"/>
      <c r="ABB224" s="102"/>
      <c r="ABC224" s="102"/>
      <c r="ABD224" s="102"/>
      <c r="ABE224" s="102"/>
      <c r="ABF224" s="102"/>
      <c r="ABG224" s="102"/>
      <c r="ABH224" s="102"/>
      <c r="ABI224" s="102"/>
      <c r="ABJ224" s="102"/>
      <c r="ABK224" s="102"/>
      <c r="ABL224" s="102"/>
      <c r="ABM224" s="102"/>
      <c r="ABN224" s="102"/>
      <c r="ABO224" s="102"/>
      <c r="ABP224" s="102"/>
      <c r="ABQ224" s="102"/>
      <c r="ABR224" s="102"/>
      <c r="ABS224" s="102"/>
      <c r="ABT224" s="102"/>
      <c r="ABU224" s="102"/>
      <c r="ABV224" s="102"/>
      <c r="ABW224" s="102"/>
      <c r="ABX224" s="102"/>
      <c r="ABY224" s="102"/>
      <c r="ABZ224" s="102"/>
      <c r="ACA224" s="102"/>
      <c r="ACB224" s="102"/>
      <c r="ACC224" s="102"/>
      <c r="ACD224" s="102"/>
      <c r="ACE224" s="102"/>
      <c r="ACF224" s="102"/>
      <c r="ACG224" s="102"/>
      <c r="ACH224" s="102"/>
      <c r="ACI224" s="102"/>
      <c r="ACJ224" s="102"/>
      <c r="ACK224" s="102"/>
      <c r="ACL224" s="102"/>
      <c r="ACM224" s="102"/>
      <c r="ACN224" s="102"/>
      <c r="ACO224" s="102"/>
      <c r="ACP224" s="102"/>
      <c r="ACQ224" s="102"/>
      <c r="ACR224" s="102"/>
      <c r="ACS224" s="102"/>
      <c r="ACT224" s="102"/>
      <c r="ACU224" s="102"/>
      <c r="ACV224" s="102"/>
      <c r="ACW224" s="102"/>
      <c r="ACX224" s="102"/>
      <c r="ACY224" s="102"/>
      <c r="ACZ224" s="102"/>
      <c r="ADA224" s="102"/>
      <c r="ADB224" s="102"/>
      <c r="ADC224" s="102"/>
      <c r="ADD224" s="102"/>
      <c r="ADE224" s="102"/>
      <c r="ADF224" s="102"/>
      <c r="ADG224" s="102"/>
      <c r="ADH224" s="102"/>
      <c r="ADI224" s="102"/>
      <c r="ADJ224" s="102"/>
      <c r="ADK224" s="102"/>
      <c r="ADL224" s="102"/>
      <c r="ADM224" s="102"/>
      <c r="ADN224" s="102"/>
      <c r="ADO224" s="102"/>
      <c r="ADP224" s="102"/>
      <c r="ADQ224" s="102"/>
      <c r="ADR224" s="102"/>
      <c r="ADS224" s="102"/>
      <c r="ADT224" s="102"/>
      <c r="ADU224" s="102"/>
      <c r="ADV224" s="102"/>
      <c r="ADW224" s="102"/>
      <c r="ADX224" s="102"/>
      <c r="ADY224" s="102"/>
      <c r="ADZ224" s="102"/>
      <c r="AEA224" s="102"/>
      <c r="AEB224" s="102"/>
      <c r="AEC224" s="102"/>
      <c r="AED224" s="102"/>
      <c r="AEE224" s="102"/>
      <c r="AEF224" s="102"/>
      <c r="AEG224" s="102"/>
      <c r="AEH224" s="102"/>
      <c r="AEI224" s="102"/>
      <c r="AEJ224" s="102"/>
      <c r="AEK224" s="102"/>
      <c r="AEL224" s="102"/>
      <c r="AEM224" s="102"/>
      <c r="AEN224" s="102"/>
      <c r="AEO224" s="102"/>
      <c r="AEP224" s="102"/>
      <c r="AEQ224" s="102"/>
      <c r="AER224" s="102"/>
      <c r="AES224" s="102"/>
      <c r="AET224" s="102"/>
      <c r="AEU224" s="102"/>
      <c r="AEV224" s="102"/>
      <c r="AEW224" s="102"/>
      <c r="AEX224" s="102"/>
      <c r="AEY224" s="102"/>
      <c r="AEZ224" s="102"/>
      <c r="AFA224" s="102"/>
      <c r="AFB224" s="102"/>
      <c r="AFC224" s="102"/>
      <c r="AFD224" s="102"/>
      <c r="AFE224" s="102"/>
      <c r="AFF224" s="102"/>
      <c r="AFG224" s="102"/>
      <c r="AFH224" s="102"/>
      <c r="AFI224" s="102"/>
      <c r="AFJ224" s="102"/>
      <c r="AFK224" s="102"/>
      <c r="AFL224" s="102"/>
      <c r="AFM224" s="102"/>
      <c r="AFN224" s="102"/>
      <c r="AFO224" s="102"/>
      <c r="AFP224" s="102"/>
      <c r="AFQ224" s="102"/>
      <c r="AFR224" s="102"/>
      <c r="AFS224" s="102"/>
      <c r="AFT224" s="102"/>
      <c r="AFU224" s="102"/>
      <c r="AFV224" s="102"/>
      <c r="AFW224" s="102"/>
      <c r="AFX224" s="102"/>
      <c r="AFY224" s="102"/>
      <c r="AFZ224" s="102"/>
      <c r="AGA224" s="102"/>
      <c r="AGB224" s="102"/>
      <c r="AGC224" s="102"/>
      <c r="AGD224" s="102"/>
      <c r="AGE224" s="102"/>
      <c r="AGF224" s="102"/>
      <c r="AGG224" s="102"/>
      <c r="AGH224" s="102"/>
      <c r="AGI224" s="102"/>
      <c r="AGJ224" s="102"/>
      <c r="AGK224" s="102"/>
      <c r="AGL224" s="102"/>
      <c r="AGM224" s="102"/>
      <c r="AGN224" s="102"/>
      <c r="AGO224" s="102"/>
      <c r="AGP224" s="102"/>
      <c r="AGQ224" s="102"/>
      <c r="AGR224" s="102"/>
      <c r="AGS224" s="102"/>
      <c r="AGT224" s="102"/>
      <c r="AGU224" s="102"/>
      <c r="AGV224" s="102"/>
      <c r="AGW224" s="102"/>
      <c r="AGX224" s="102"/>
      <c r="AGY224" s="102"/>
      <c r="AGZ224" s="102"/>
      <c r="AHA224" s="102"/>
      <c r="AHB224" s="102"/>
      <c r="AHC224" s="102"/>
      <c r="AHD224" s="102"/>
      <c r="AHE224" s="102"/>
      <c r="AHF224" s="102"/>
      <c r="AHG224" s="102"/>
      <c r="AHH224" s="102"/>
      <c r="AHI224" s="102"/>
      <c r="AHJ224" s="102"/>
      <c r="AHK224" s="102"/>
      <c r="AHL224" s="102"/>
      <c r="AHM224" s="102"/>
      <c r="AHN224" s="102"/>
      <c r="AHO224" s="102"/>
      <c r="AHP224" s="102"/>
      <c r="AHQ224" s="102"/>
      <c r="AHR224" s="102"/>
      <c r="AHS224" s="102"/>
      <c r="AHT224" s="102"/>
      <c r="AHU224" s="102"/>
      <c r="AHV224" s="102"/>
      <c r="AHW224" s="102"/>
      <c r="AHX224" s="102"/>
      <c r="AHY224" s="102"/>
      <c r="AHZ224" s="102"/>
      <c r="AIA224" s="102"/>
      <c r="AIB224" s="102"/>
      <c r="AIC224" s="102"/>
      <c r="AID224" s="102"/>
      <c r="AIE224" s="102"/>
      <c r="AIF224" s="102"/>
      <c r="AIG224" s="102"/>
      <c r="AIH224" s="102"/>
      <c r="AII224" s="102"/>
      <c r="AIJ224" s="102"/>
      <c r="AIK224" s="102"/>
      <c r="AIL224" s="102"/>
      <c r="AIM224" s="102"/>
      <c r="AIN224" s="102"/>
      <c r="AIO224" s="102"/>
      <c r="AIP224" s="102"/>
      <c r="AIQ224" s="102"/>
      <c r="AIR224" s="102"/>
      <c r="AIS224" s="102"/>
      <c r="AIT224" s="102"/>
      <c r="AIU224" s="102"/>
      <c r="AIV224" s="102"/>
      <c r="AIW224" s="102"/>
      <c r="AIX224" s="102"/>
      <c r="AIY224" s="102"/>
      <c r="AIZ224" s="102"/>
      <c r="AJA224" s="102"/>
      <c r="AJB224" s="102"/>
      <c r="AJC224" s="102"/>
      <c r="AJD224" s="102"/>
      <c r="AJE224" s="102"/>
      <c r="AJF224" s="102"/>
      <c r="AJG224" s="102"/>
      <c r="AJH224" s="102"/>
      <c r="AJI224" s="102"/>
      <c r="AJJ224" s="102"/>
      <c r="AJK224" s="102"/>
      <c r="AJL224" s="102"/>
      <c r="AJM224" s="102"/>
      <c r="AJN224" s="102"/>
      <c r="AJO224" s="102"/>
      <c r="AJP224" s="102"/>
      <c r="AJQ224" s="102"/>
      <c r="AJR224" s="102"/>
      <c r="AJS224" s="102"/>
      <c r="AJT224" s="102"/>
      <c r="AJU224" s="102"/>
      <c r="AJV224" s="102"/>
      <c r="AJW224" s="102"/>
      <c r="AJX224" s="102"/>
      <c r="AJY224" s="102"/>
      <c r="AJZ224" s="102"/>
      <c r="AKA224" s="102"/>
      <c r="AKB224" s="102"/>
      <c r="AKC224" s="102"/>
      <c r="AKD224" s="102"/>
      <c r="AKE224" s="102"/>
      <c r="AKF224" s="102"/>
      <c r="AKG224" s="102"/>
      <c r="AKH224" s="102"/>
      <c r="AKI224" s="102"/>
      <c r="AKJ224" s="102"/>
      <c r="AKK224" s="102"/>
      <c r="AKL224" s="102"/>
      <c r="AKM224" s="102"/>
      <c r="AKN224" s="102"/>
      <c r="AKO224" s="102"/>
      <c r="AKP224" s="102"/>
      <c r="AKQ224" s="102"/>
      <c r="AKR224" s="102"/>
      <c r="AKS224" s="102"/>
      <c r="AKT224" s="102"/>
      <c r="AKU224" s="102"/>
      <c r="AKV224" s="102"/>
      <c r="AKW224" s="102"/>
      <c r="AKX224" s="102"/>
      <c r="AKY224" s="102"/>
      <c r="AKZ224" s="102"/>
      <c r="ALA224" s="102"/>
      <c r="ALB224" s="102"/>
      <c r="ALC224" s="102"/>
      <c r="ALD224" s="102"/>
      <c r="ALE224" s="102"/>
      <c r="ALF224" s="102"/>
      <c r="ALG224" s="102"/>
      <c r="ALH224" s="102"/>
      <c r="ALI224" s="102"/>
      <c r="ALJ224" s="102"/>
      <c r="ALK224" s="102"/>
      <c r="ALL224" s="102"/>
      <c r="ALM224" s="102"/>
      <c r="ALN224" s="102"/>
      <c r="ALO224" s="102"/>
      <c r="ALP224" s="102"/>
      <c r="ALQ224" s="102"/>
      <c r="ALR224" s="102"/>
      <c r="ALS224" s="102"/>
      <c r="ALT224" s="102"/>
      <c r="ALU224" s="102"/>
      <c r="ALV224" s="102"/>
      <c r="ALW224" s="102"/>
      <c r="ALX224" s="102"/>
      <c r="ALY224" s="102"/>
      <c r="ALZ224" s="102"/>
      <c r="AMA224" s="102"/>
      <c r="AMB224" s="102"/>
      <c r="AMC224" s="102"/>
      <c r="AMD224" s="102"/>
      <c r="AME224" s="102"/>
      <c r="AMF224" s="102"/>
      <c r="AMG224" s="102"/>
      <c r="AMH224" s="102"/>
      <c r="AMI224" s="102"/>
      <c r="AMJ224" s="102"/>
      <c r="AMK224" s="102"/>
      <c r="AML224" s="102"/>
      <c r="AMM224" s="102"/>
      <c r="AMN224" s="102"/>
      <c r="AMO224" s="102"/>
      <c r="AMP224" s="102"/>
      <c r="AMQ224" s="102"/>
      <c r="AMR224" s="102"/>
      <c r="AMS224" s="102"/>
      <c r="AMT224" s="102"/>
      <c r="AMU224" s="102"/>
      <c r="AMV224" s="102"/>
      <c r="AMW224" s="102"/>
      <c r="AMX224" s="102"/>
      <c r="AMY224" s="102"/>
      <c r="AMZ224" s="102"/>
      <c r="ANA224" s="102"/>
      <c r="ANB224" s="102"/>
      <c r="ANC224" s="102"/>
      <c r="AND224" s="102"/>
      <c r="ANE224" s="102"/>
      <c r="ANF224" s="102"/>
      <c r="ANG224" s="102"/>
      <c r="ANH224" s="102"/>
      <c r="ANI224" s="102"/>
      <c r="ANJ224" s="102"/>
      <c r="ANK224" s="102"/>
      <c r="ANL224" s="102"/>
      <c r="ANM224" s="102"/>
      <c r="ANN224" s="102"/>
      <c r="ANO224" s="102"/>
      <c r="ANP224" s="102"/>
      <c r="ANQ224" s="102"/>
      <c r="ANR224" s="102"/>
      <c r="ANS224" s="102"/>
      <c r="ANT224" s="102"/>
      <c r="ANU224" s="102"/>
      <c r="ANV224" s="102"/>
      <c r="ANW224" s="102"/>
      <c r="ANX224" s="102"/>
      <c r="ANY224" s="102"/>
      <c r="ANZ224" s="102"/>
      <c r="AOA224" s="102"/>
      <c r="AOB224" s="102"/>
      <c r="AOC224" s="102"/>
      <c r="AOD224" s="102"/>
      <c r="AOE224" s="102"/>
      <c r="AOF224" s="102"/>
      <c r="AOG224" s="102"/>
      <c r="AOH224" s="102"/>
      <c r="AOI224" s="102"/>
      <c r="AOJ224" s="102"/>
      <c r="AOK224" s="102"/>
      <c r="AOL224" s="102"/>
      <c r="AOM224" s="102"/>
      <c r="AON224" s="102"/>
      <c r="AOO224" s="102"/>
      <c r="AOP224" s="102"/>
      <c r="AOQ224" s="102"/>
      <c r="AOR224" s="102"/>
      <c r="AOS224" s="102"/>
      <c r="AOT224" s="102"/>
      <c r="AOU224" s="102"/>
      <c r="AOV224" s="102"/>
      <c r="AOW224" s="102"/>
      <c r="AOX224" s="102"/>
      <c r="AOY224" s="102"/>
      <c r="AOZ224" s="102"/>
      <c r="APA224" s="102"/>
      <c r="APB224" s="102"/>
      <c r="APC224" s="102"/>
      <c r="APD224" s="102"/>
      <c r="APE224" s="102"/>
      <c r="APF224" s="102"/>
      <c r="APG224" s="102"/>
      <c r="APH224" s="102"/>
      <c r="API224" s="102"/>
      <c r="APJ224" s="102"/>
      <c r="APK224" s="102"/>
      <c r="APL224" s="102"/>
      <c r="APM224" s="102"/>
      <c r="APN224" s="102"/>
      <c r="APO224" s="102"/>
      <c r="APP224" s="102"/>
      <c r="APQ224" s="102"/>
      <c r="APR224" s="102"/>
      <c r="APS224" s="102"/>
      <c r="APT224" s="102"/>
      <c r="APU224" s="102"/>
      <c r="APV224" s="102"/>
      <c r="APW224" s="102"/>
      <c r="APX224" s="102"/>
      <c r="APY224" s="102"/>
      <c r="APZ224" s="102"/>
      <c r="AQA224" s="102"/>
      <c r="AQB224" s="102"/>
      <c r="AQC224" s="102"/>
      <c r="AQD224" s="102"/>
      <c r="AQE224" s="102"/>
      <c r="AQF224" s="102"/>
      <c r="AQG224" s="102"/>
      <c r="AQH224" s="102"/>
      <c r="AQI224" s="102"/>
      <c r="AQJ224" s="102"/>
      <c r="AQK224" s="102"/>
      <c r="AQL224" s="102"/>
      <c r="AQM224" s="102"/>
      <c r="AQN224" s="102"/>
      <c r="AQO224" s="102"/>
      <c r="AQP224" s="102"/>
      <c r="AQQ224" s="102"/>
      <c r="AQR224" s="102"/>
      <c r="AQS224" s="102"/>
      <c r="AQT224" s="102"/>
      <c r="AQU224" s="102"/>
      <c r="AQV224" s="102"/>
      <c r="AQW224" s="102"/>
      <c r="AQX224" s="102"/>
      <c r="AQY224" s="102"/>
      <c r="AQZ224" s="102"/>
      <c r="ARA224" s="102"/>
      <c r="ARB224" s="102"/>
      <c r="ARC224" s="102"/>
      <c r="ARD224" s="102"/>
      <c r="ARE224" s="102"/>
      <c r="ARF224" s="102"/>
      <c r="ARG224" s="102"/>
      <c r="ARH224" s="102"/>
      <c r="ARI224" s="102"/>
      <c r="ARJ224" s="102"/>
      <c r="ARK224" s="102"/>
      <c r="ARL224" s="102"/>
      <c r="ARM224" s="102"/>
      <c r="ARN224" s="102"/>
      <c r="ARO224" s="102"/>
      <c r="ARP224" s="102"/>
      <c r="ARQ224" s="102"/>
      <c r="ARR224" s="102"/>
      <c r="ARS224" s="102"/>
      <c r="ART224" s="102"/>
      <c r="ARU224" s="102"/>
      <c r="ARV224" s="102"/>
      <c r="ARW224" s="102"/>
      <c r="ARX224" s="102"/>
      <c r="ARY224" s="102"/>
      <c r="ARZ224" s="102"/>
      <c r="ASA224" s="102"/>
      <c r="ASB224" s="102"/>
      <c r="ASC224" s="102"/>
      <c r="ASD224" s="102"/>
      <c r="ASE224" s="102"/>
      <c r="ASF224" s="102"/>
      <c r="ASG224" s="102"/>
      <c r="ASH224" s="102"/>
      <c r="ASI224" s="102"/>
      <c r="ASJ224" s="102"/>
      <c r="ASK224" s="102"/>
      <c r="ASL224" s="102"/>
      <c r="ASM224" s="102"/>
      <c r="ASN224" s="102"/>
      <c r="ASO224" s="102"/>
      <c r="ASP224" s="102"/>
      <c r="ASQ224" s="102"/>
      <c r="ASR224" s="102"/>
      <c r="ASS224" s="102"/>
      <c r="AST224" s="102"/>
      <c r="ASU224" s="102"/>
      <c r="ASV224" s="102"/>
      <c r="ASW224" s="102"/>
      <c r="ASX224" s="102"/>
      <c r="ASY224" s="102"/>
      <c r="ASZ224" s="102"/>
      <c r="ATA224" s="102"/>
      <c r="ATB224" s="102"/>
      <c r="ATC224" s="102"/>
      <c r="ATD224" s="102"/>
      <c r="ATE224" s="102"/>
      <c r="ATF224" s="102"/>
      <c r="ATG224" s="102"/>
      <c r="ATH224" s="102"/>
      <c r="ATI224" s="102"/>
      <c r="ATJ224" s="102"/>
      <c r="ATK224" s="102"/>
      <c r="ATL224" s="102"/>
      <c r="ATM224" s="102"/>
      <c r="ATN224" s="102"/>
      <c r="ATO224" s="102"/>
      <c r="ATP224" s="102"/>
      <c r="ATQ224" s="102"/>
      <c r="ATR224" s="102"/>
      <c r="ATS224" s="102"/>
      <c r="ATT224" s="102"/>
      <c r="ATU224" s="102"/>
      <c r="ATV224" s="102"/>
      <c r="ATW224" s="102"/>
      <c r="ATX224" s="102"/>
      <c r="ATY224" s="102"/>
      <c r="ATZ224" s="102"/>
      <c r="AUA224" s="102"/>
      <c r="AUB224" s="102"/>
      <c r="AUC224" s="102"/>
      <c r="AUD224" s="102"/>
      <c r="AUE224" s="102"/>
      <c r="AUF224" s="102"/>
      <c r="AUG224" s="102"/>
      <c r="AUH224" s="102"/>
      <c r="AUI224" s="102"/>
      <c r="AUJ224" s="102"/>
      <c r="AUK224" s="102"/>
      <c r="AUL224" s="102"/>
      <c r="AUM224" s="102"/>
      <c r="AUN224" s="102"/>
      <c r="AUO224" s="102"/>
      <c r="AUP224" s="102"/>
      <c r="AUQ224" s="102"/>
      <c r="AUR224" s="102"/>
      <c r="AUS224" s="102"/>
      <c r="AUT224" s="102"/>
      <c r="AUU224" s="102"/>
      <c r="AUV224" s="102"/>
      <c r="AUW224" s="102"/>
      <c r="AUX224" s="102"/>
      <c r="AUY224" s="102"/>
      <c r="AUZ224" s="102"/>
      <c r="AVA224" s="102"/>
      <c r="AVB224" s="102"/>
      <c r="AVC224" s="102"/>
      <c r="AVD224" s="102"/>
      <c r="AVE224" s="102"/>
      <c r="AVF224" s="102"/>
      <c r="AVG224" s="102"/>
      <c r="AVH224" s="102"/>
      <c r="AVI224" s="102"/>
      <c r="AVJ224" s="102"/>
      <c r="AVK224" s="102"/>
      <c r="AVL224" s="102"/>
      <c r="AVM224" s="102"/>
      <c r="AVN224" s="102"/>
      <c r="AVO224" s="102"/>
      <c r="AVP224" s="102"/>
      <c r="AVQ224" s="102"/>
      <c r="AVR224" s="102"/>
      <c r="AVS224" s="102"/>
      <c r="AVT224" s="102"/>
      <c r="AVU224" s="102"/>
      <c r="AVV224" s="102"/>
      <c r="AVW224" s="102"/>
      <c r="AVX224" s="102"/>
      <c r="AVY224" s="102"/>
      <c r="AVZ224" s="102"/>
      <c r="AWA224" s="102"/>
      <c r="AWB224" s="102"/>
      <c r="AWC224" s="102"/>
      <c r="AWD224" s="102"/>
      <c r="AWE224" s="102"/>
      <c r="AWF224" s="102"/>
      <c r="AWG224" s="102"/>
      <c r="AWH224" s="102"/>
      <c r="AWI224" s="102"/>
      <c r="AWJ224" s="102"/>
      <c r="AWK224" s="102"/>
      <c r="AWL224" s="102"/>
      <c r="AWM224" s="102"/>
      <c r="AWN224" s="102"/>
      <c r="AWO224" s="102"/>
      <c r="AWP224" s="102"/>
      <c r="AWQ224" s="102"/>
      <c r="AWR224" s="102"/>
      <c r="AWS224" s="102"/>
      <c r="AWT224" s="102"/>
      <c r="AWU224" s="102"/>
      <c r="AWV224" s="102"/>
      <c r="AWW224" s="102"/>
      <c r="AWX224" s="102"/>
      <c r="AWY224" s="102"/>
      <c r="AWZ224" s="102"/>
      <c r="AXA224" s="102"/>
      <c r="AXB224" s="102"/>
      <c r="AXC224" s="102"/>
      <c r="AXD224" s="102"/>
      <c r="AXE224" s="102"/>
      <c r="AXF224" s="102"/>
      <c r="AXG224" s="102"/>
      <c r="AXH224" s="102"/>
      <c r="AXI224" s="102"/>
      <c r="AXJ224" s="102"/>
      <c r="AXK224" s="102"/>
      <c r="AXL224" s="102"/>
      <c r="AXM224" s="102"/>
      <c r="AXN224" s="102"/>
      <c r="AXO224" s="102"/>
      <c r="AXP224" s="102"/>
      <c r="AXQ224" s="102"/>
      <c r="AXR224" s="102"/>
      <c r="AXS224" s="102"/>
      <c r="AXT224" s="102"/>
      <c r="AXU224" s="102"/>
      <c r="AXV224" s="102"/>
      <c r="AXW224" s="102"/>
      <c r="AXX224" s="102"/>
      <c r="AXY224" s="102"/>
      <c r="AXZ224" s="102"/>
      <c r="AYA224" s="102"/>
      <c r="AYB224" s="102"/>
      <c r="AYC224" s="102"/>
      <c r="AYD224" s="102"/>
      <c r="AYE224" s="102"/>
      <c r="AYF224" s="102"/>
      <c r="AYG224" s="102"/>
      <c r="AYH224" s="102"/>
      <c r="AYI224" s="102"/>
      <c r="AYJ224" s="102"/>
      <c r="AYK224" s="102"/>
      <c r="AYL224" s="102"/>
      <c r="AYM224" s="102"/>
      <c r="AYN224" s="102"/>
      <c r="AYO224" s="102"/>
      <c r="AYP224" s="102"/>
      <c r="AYQ224" s="102"/>
      <c r="AYR224" s="102"/>
      <c r="AYS224" s="102"/>
      <c r="AYT224" s="102"/>
      <c r="AYU224" s="102"/>
      <c r="AYV224" s="102"/>
      <c r="AYW224" s="102"/>
      <c r="AYX224" s="102"/>
      <c r="AYY224" s="102"/>
      <c r="AYZ224" s="102"/>
      <c r="AZA224" s="102"/>
      <c r="AZB224" s="102"/>
      <c r="AZC224" s="102"/>
      <c r="AZD224" s="102"/>
      <c r="AZE224" s="102"/>
      <c r="AZF224" s="102"/>
      <c r="AZG224" s="102"/>
      <c r="AZH224" s="102"/>
      <c r="AZI224" s="102"/>
      <c r="AZJ224" s="102"/>
      <c r="AZK224" s="102"/>
      <c r="AZL224" s="102"/>
      <c r="AZM224" s="102"/>
      <c r="AZN224" s="102"/>
      <c r="AZO224" s="102"/>
      <c r="AZP224" s="102"/>
      <c r="AZQ224" s="102"/>
      <c r="AZR224" s="102"/>
      <c r="AZS224" s="102"/>
      <c r="AZT224" s="102"/>
      <c r="AZU224" s="102"/>
      <c r="AZV224" s="102"/>
      <c r="AZW224" s="102"/>
      <c r="AZX224" s="102"/>
      <c r="AZY224" s="102"/>
      <c r="AZZ224" s="102"/>
      <c r="BAA224" s="102"/>
      <c r="BAB224" s="102"/>
      <c r="BAC224" s="102"/>
      <c r="BAD224" s="102"/>
      <c r="BAE224" s="102"/>
      <c r="BAF224" s="102"/>
      <c r="BAG224" s="102"/>
      <c r="BAH224" s="102"/>
      <c r="BAI224" s="102"/>
      <c r="BAJ224" s="102"/>
      <c r="BAK224" s="102"/>
      <c r="BAL224" s="102"/>
      <c r="BAM224" s="102"/>
      <c r="BAN224" s="102"/>
      <c r="BAO224" s="102"/>
      <c r="BAP224" s="102"/>
      <c r="BAQ224" s="102"/>
      <c r="BAR224" s="102"/>
      <c r="BAS224" s="102"/>
      <c r="BAT224" s="102"/>
      <c r="BAU224" s="102"/>
      <c r="BAV224" s="102"/>
      <c r="BAW224" s="102"/>
      <c r="BAX224" s="102"/>
      <c r="BAY224" s="102"/>
      <c r="BAZ224" s="102"/>
      <c r="BBA224" s="102"/>
      <c r="BBB224" s="102"/>
      <c r="BBC224" s="102"/>
      <c r="BBD224" s="102"/>
      <c r="BBE224" s="102"/>
      <c r="BBF224" s="102"/>
      <c r="BBG224" s="102"/>
      <c r="BBH224" s="102"/>
      <c r="BBI224" s="102"/>
      <c r="BBJ224" s="102"/>
      <c r="BBK224" s="102"/>
      <c r="BBL224" s="102"/>
      <c r="BBM224" s="102"/>
      <c r="BBN224" s="102"/>
      <c r="BBO224" s="102"/>
      <c r="BBP224" s="102"/>
      <c r="BBQ224" s="102"/>
      <c r="BBR224" s="102"/>
      <c r="BBS224" s="102"/>
      <c r="BBT224" s="102"/>
      <c r="BBU224" s="102"/>
      <c r="BBV224" s="102"/>
      <c r="BBW224" s="102"/>
      <c r="BBX224" s="102"/>
      <c r="BBY224" s="102"/>
      <c r="BBZ224" s="102"/>
      <c r="BCA224" s="102"/>
      <c r="BCB224" s="102"/>
      <c r="BCC224" s="102"/>
      <c r="BCD224" s="102"/>
      <c r="BCE224" s="102"/>
      <c r="BCF224" s="102"/>
      <c r="BCG224" s="102"/>
      <c r="BCH224" s="102"/>
      <c r="BCI224" s="102"/>
      <c r="BCJ224" s="102"/>
      <c r="BCK224" s="102"/>
      <c r="BCL224" s="102"/>
      <c r="BCM224" s="102"/>
      <c r="BCN224" s="102"/>
      <c r="BCO224" s="102"/>
      <c r="BCP224" s="102"/>
      <c r="BCQ224" s="102"/>
      <c r="BCR224" s="102"/>
      <c r="BCS224" s="102"/>
      <c r="BCT224" s="102"/>
      <c r="BCU224" s="102"/>
      <c r="BCV224" s="102"/>
      <c r="BCW224" s="102"/>
      <c r="BCX224" s="102"/>
      <c r="BCY224" s="102"/>
      <c r="BCZ224" s="102"/>
      <c r="BDA224" s="102"/>
      <c r="BDB224" s="102"/>
      <c r="BDC224" s="102"/>
      <c r="BDD224" s="102"/>
      <c r="BDE224" s="102"/>
      <c r="BDF224" s="102"/>
      <c r="BDG224" s="102"/>
      <c r="BDH224" s="102"/>
      <c r="BDI224" s="102"/>
      <c r="BDJ224" s="102"/>
      <c r="BDK224" s="102"/>
      <c r="BDL224" s="102"/>
      <c r="BDM224" s="102"/>
      <c r="BDN224" s="102"/>
      <c r="BDO224" s="102"/>
      <c r="BDP224" s="102"/>
      <c r="BDQ224" s="102"/>
      <c r="BDR224" s="102"/>
      <c r="BDS224" s="102"/>
      <c r="BDT224" s="102"/>
      <c r="BDU224" s="102"/>
      <c r="BDV224" s="102"/>
      <c r="BDW224" s="102"/>
      <c r="BDX224" s="102"/>
      <c r="BDY224" s="102"/>
      <c r="BDZ224" s="102"/>
      <c r="BEA224" s="102"/>
      <c r="BEB224" s="102"/>
      <c r="BEC224" s="102"/>
      <c r="BED224" s="102"/>
      <c r="BEE224" s="102"/>
      <c r="BEF224" s="102"/>
      <c r="BEG224" s="102"/>
      <c r="BEH224" s="102"/>
      <c r="BEI224" s="102"/>
      <c r="BEJ224" s="102"/>
      <c r="BEK224" s="102"/>
      <c r="BEL224" s="102"/>
      <c r="BEM224" s="102"/>
      <c r="BEN224" s="102"/>
      <c r="BEO224" s="102"/>
      <c r="BEP224" s="102"/>
      <c r="BEQ224" s="102"/>
      <c r="BER224" s="102"/>
      <c r="BES224" s="102"/>
      <c r="BET224" s="102"/>
      <c r="BEU224" s="102"/>
      <c r="BEV224" s="102"/>
      <c r="BEW224" s="102"/>
      <c r="BEX224" s="102"/>
      <c r="BEY224" s="102"/>
      <c r="BEZ224" s="102"/>
      <c r="BFA224" s="102"/>
      <c r="BFB224" s="102"/>
      <c r="BFC224" s="102"/>
      <c r="BFD224" s="102"/>
      <c r="BFE224" s="102"/>
      <c r="BFF224" s="102"/>
      <c r="BFG224" s="102"/>
      <c r="BFH224" s="102"/>
      <c r="BFI224" s="102"/>
      <c r="BFJ224" s="102"/>
      <c r="BFK224" s="102"/>
      <c r="BFL224" s="102"/>
      <c r="BFM224" s="102"/>
      <c r="BFN224" s="102"/>
      <c r="BFO224" s="102"/>
      <c r="BFP224" s="102"/>
      <c r="BFQ224" s="102"/>
      <c r="BFR224" s="102"/>
      <c r="BFS224" s="102"/>
      <c r="BFT224" s="102"/>
      <c r="BFU224" s="102"/>
      <c r="BFV224" s="102"/>
      <c r="BFW224" s="102"/>
      <c r="BFX224" s="102"/>
      <c r="BFY224" s="102"/>
      <c r="BFZ224" s="102"/>
      <c r="BGA224" s="102"/>
      <c r="BGB224" s="102"/>
      <c r="BGC224" s="102"/>
      <c r="BGD224" s="102"/>
      <c r="BGE224" s="102"/>
      <c r="BGF224" s="102"/>
      <c r="BGG224" s="102"/>
      <c r="BGH224" s="102"/>
      <c r="BGI224" s="102"/>
      <c r="BGJ224" s="102"/>
      <c r="BGK224" s="102"/>
      <c r="BGL224" s="102"/>
      <c r="BGM224" s="102"/>
      <c r="BGN224" s="102"/>
      <c r="BGO224" s="102"/>
      <c r="BGP224" s="102"/>
      <c r="BGQ224" s="102"/>
      <c r="BGR224" s="102"/>
      <c r="BGS224" s="102"/>
      <c r="BGT224" s="102"/>
      <c r="BGU224" s="102"/>
      <c r="BGV224" s="102"/>
      <c r="BGW224" s="102"/>
      <c r="BGX224" s="102"/>
      <c r="BGY224" s="102"/>
      <c r="BGZ224" s="102"/>
      <c r="BHA224" s="102"/>
      <c r="BHB224" s="102"/>
      <c r="BHC224" s="102"/>
      <c r="BHD224" s="102"/>
      <c r="BHE224" s="102"/>
      <c r="BHF224" s="102"/>
      <c r="BHG224" s="102"/>
      <c r="BHH224" s="102"/>
      <c r="BHI224" s="102"/>
      <c r="BHJ224" s="102"/>
      <c r="BHK224" s="102"/>
      <c r="BHL224" s="102"/>
      <c r="BHM224" s="102"/>
      <c r="BHN224" s="102"/>
      <c r="BHO224" s="102"/>
      <c r="BHP224" s="102"/>
      <c r="BHQ224" s="102"/>
      <c r="BHR224" s="102"/>
      <c r="BHS224" s="102"/>
      <c r="BHT224" s="102"/>
      <c r="BHU224" s="102"/>
      <c r="BHV224" s="102"/>
      <c r="BHW224" s="102"/>
      <c r="BHX224" s="102"/>
      <c r="BHY224" s="102"/>
      <c r="BHZ224" s="102"/>
      <c r="BIA224" s="102"/>
      <c r="BIB224" s="102"/>
      <c r="BIC224" s="102"/>
      <c r="BID224" s="102"/>
      <c r="BIE224" s="102"/>
      <c r="BIF224" s="102"/>
      <c r="BIG224" s="102"/>
      <c r="BIH224" s="102"/>
      <c r="BII224" s="102"/>
      <c r="BIJ224" s="102"/>
      <c r="BIK224" s="102"/>
      <c r="BIL224" s="102"/>
      <c r="BIM224" s="102"/>
      <c r="BIN224" s="102"/>
      <c r="BIO224" s="102"/>
      <c r="BIP224" s="102"/>
      <c r="BIQ224" s="102"/>
      <c r="BIR224" s="102"/>
      <c r="BIS224" s="102"/>
      <c r="BIT224" s="102"/>
      <c r="BIU224" s="102"/>
      <c r="BIV224" s="102"/>
      <c r="BIW224" s="102"/>
      <c r="BIX224" s="102"/>
      <c r="BIY224" s="102"/>
      <c r="BIZ224" s="102"/>
      <c r="BJA224" s="102"/>
      <c r="BJB224" s="102"/>
      <c r="BJC224" s="102"/>
      <c r="BJD224" s="102"/>
      <c r="BJE224" s="102"/>
      <c r="BJF224" s="102"/>
      <c r="BJG224" s="102"/>
      <c r="BJH224" s="102"/>
      <c r="BJI224" s="102"/>
      <c r="BJJ224" s="102"/>
      <c r="BJK224" s="102"/>
      <c r="BJL224" s="102"/>
      <c r="BJM224" s="102"/>
      <c r="BJN224" s="102"/>
      <c r="BJO224" s="102"/>
      <c r="BJP224" s="102"/>
      <c r="BJQ224" s="102"/>
      <c r="BJR224" s="102"/>
      <c r="BJS224" s="102"/>
      <c r="BJT224" s="102"/>
      <c r="BJU224" s="102"/>
      <c r="BJV224" s="102"/>
      <c r="BJW224" s="102"/>
      <c r="BJX224" s="102"/>
      <c r="BJY224" s="102"/>
      <c r="BJZ224" s="102"/>
      <c r="BKA224" s="102"/>
      <c r="BKB224" s="102"/>
      <c r="BKC224" s="102"/>
      <c r="BKD224" s="102"/>
      <c r="BKE224" s="102"/>
      <c r="BKF224" s="102"/>
      <c r="BKG224" s="102"/>
      <c r="BKH224" s="102"/>
      <c r="BKI224" s="102"/>
      <c r="BKJ224" s="102"/>
      <c r="BKK224" s="102"/>
      <c r="BKL224" s="102"/>
      <c r="BKM224" s="102"/>
      <c r="BKN224" s="102"/>
      <c r="BKO224" s="102"/>
      <c r="BKP224" s="102"/>
      <c r="BKQ224" s="102"/>
      <c r="BKR224" s="102"/>
      <c r="BKS224" s="102"/>
      <c r="BKT224" s="102"/>
      <c r="BKU224" s="102"/>
      <c r="BKV224" s="102"/>
      <c r="BKW224" s="102"/>
      <c r="BKX224" s="102"/>
      <c r="BKY224" s="102"/>
      <c r="BKZ224" s="102"/>
      <c r="BLA224" s="102"/>
      <c r="BLB224" s="102"/>
      <c r="BLC224" s="102"/>
      <c r="BLD224" s="102"/>
      <c r="BLE224" s="102"/>
      <c r="BLF224" s="102"/>
      <c r="BLG224" s="102"/>
      <c r="BLH224" s="102"/>
      <c r="BLI224" s="102"/>
      <c r="BLJ224" s="102"/>
      <c r="BLK224" s="102"/>
      <c r="BLL224" s="102"/>
      <c r="BLM224" s="102"/>
      <c r="BLN224" s="102"/>
      <c r="BLO224" s="102"/>
      <c r="BLP224" s="102"/>
      <c r="BLQ224" s="102"/>
      <c r="BLR224" s="102"/>
      <c r="BLS224" s="102"/>
      <c r="BLT224" s="102"/>
      <c r="BLU224" s="102"/>
      <c r="BLV224" s="102"/>
      <c r="BLW224" s="102"/>
      <c r="BLX224" s="102"/>
      <c r="BLY224" s="102"/>
      <c r="BLZ224" s="102"/>
      <c r="BMA224" s="102"/>
      <c r="BMB224" s="102"/>
      <c r="BMC224" s="102"/>
      <c r="BMD224" s="102"/>
      <c r="BME224" s="102"/>
      <c r="BMF224" s="102"/>
      <c r="BMG224" s="102"/>
      <c r="BMH224" s="102"/>
      <c r="BMI224" s="102"/>
      <c r="BMJ224" s="102"/>
      <c r="BMK224" s="102"/>
      <c r="BML224" s="102"/>
      <c r="BMM224" s="102"/>
      <c r="BMN224" s="102"/>
      <c r="BMO224" s="102"/>
      <c r="BMP224" s="102"/>
      <c r="BMQ224" s="102"/>
      <c r="BMR224" s="102"/>
      <c r="BMS224" s="102"/>
      <c r="BMT224" s="102"/>
      <c r="BMU224" s="102"/>
      <c r="BMV224" s="102"/>
      <c r="BMW224" s="102"/>
      <c r="BMX224" s="102"/>
      <c r="BMY224" s="102"/>
      <c r="BMZ224" s="102"/>
      <c r="BNA224" s="102"/>
      <c r="BNB224" s="102"/>
      <c r="BNC224" s="102"/>
      <c r="BND224" s="102"/>
      <c r="BNE224" s="102"/>
      <c r="BNF224" s="102"/>
      <c r="BNG224" s="102"/>
      <c r="BNH224" s="102"/>
      <c r="BNI224" s="102"/>
      <c r="BNJ224" s="102"/>
      <c r="BNK224" s="102"/>
      <c r="BNL224" s="102"/>
      <c r="BNM224" s="102"/>
      <c r="BNN224" s="102"/>
      <c r="BNO224" s="102"/>
      <c r="BNP224" s="102"/>
      <c r="BNQ224" s="102"/>
      <c r="BNR224" s="102"/>
      <c r="BNS224" s="102"/>
      <c r="BNT224" s="102"/>
      <c r="BNU224" s="102"/>
      <c r="BNV224" s="102"/>
      <c r="BNW224" s="102"/>
      <c r="BNX224" s="102"/>
      <c r="BNY224" s="102"/>
      <c r="BNZ224" s="102"/>
      <c r="BOA224" s="102"/>
      <c r="BOB224" s="102"/>
      <c r="BOC224" s="102"/>
      <c r="BOD224" s="102"/>
      <c r="BOE224" s="102"/>
      <c r="BOF224" s="102"/>
      <c r="BOG224" s="102"/>
      <c r="BOH224" s="102"/>
      <c r="BOI224" s="102"/>
      <c r="BOJ224" s="102"/>
      <c r="BOK224" s="102"/>
      <c r="BOL224" s="102"/>
      <c r="BOM224" s="102"/>
      <c r="BON224" s="102"/>
      <c r="BOO224" s="102"/>
      <c r="BOP224" s="102"/>
      <c r="BOQ224" s="102"/>
      <c r="BOR224" s="102"/>
      <c r="BOS224" s="102"/>
      <c r="BOT224" s="102"/>
      <c r="BOU224" s="102"/>
      <c r="BOV224" s="102"/>
      <c r="BOW224" s="102"/>
      <c r="BOX224" s="102"/>
      <c r="BOY224" s="102"/>
      <c r="BOZ224" s="102"/>
      <c r="BPA224" s="102"/>
      <c r="BPB224" s="102"/>
      <c r="BPC224" s="102"/>
      <c r="BPD224" s="102"/>
      <c r="BPE224" s="102"/>
      <c r="BPF224" s="102"/>
      <c r="BPG224" s="102"/>
      <c r="BPH224" s="102"/>
      <c r="BPI224" s="102"/>
      <c r="BPJ224" s="102"/>
      <c r="BPK224" s="102"/>
      <c r="BPL224" s="102"/>
      <c r="BPM224" s="102"/>
      <c r="BPN224" s="102"/>
      <c r="BPO224" s="102"/>
      <c r="BPP224" s="102"/>
      <c r="BPQ224" s="102"/>
      <c r="BPR224" s="102"/>
      <c r="BPS224" s="102"/>
      <c r="BPT224" s="102"/>
      <c r="BPU224" s="102"/>
      <c r="BPV224" s="102"/>
      <c r="BPW224" s="102"/>
      <c r="BPX224" s="102"/>
      <c r="BPY224" s="102"/>
      <c r="BPZ224" s="102"/>
      <c r="BQA224" s="102"/>
      <c r="BQB224" s="102"/>
      <c r="BQC224" s="102"/>
      <c r="BQD224" s="102"/>
      <c r="BQE224" s="102"/>
      <c r="BQF224" s="102"/>
      <c r="BQG224" s="102"/>
      <c r="BQH224" s="102"/>
      <c r="BQI224" s="102"/>
      <c r="BQJ224" s="102"/>
      <c r="BQK224" s="102"/>
      <c r="BQL224" s="102"/>
      <c r="BQM224" s="102"/>
      <c r="BQN224" s="102"/>
      <c r="BQO224" s="102"/>
      <c r="BQP224" s="102"/>
      <c r="BQQ224" s="102"/>
      <c r="BQR224" s="102"/>
      <c r="BQS224" s="102"/>
      <c r="BQT224" s="102"/>
      <c r="BQU224" s="102"/>
      <c r="BQV224" s="102"/>
      <c r="BQW224" s="102"/>
      <c r="BQX224" s="102"/>
      <c r="BQY224" s="102"/>
      <c r="BQZ224" s="102"/>
      <c r="BRA224" s="102"/>
      <c r="BRB224" s="102"/>
      <c r="BRC224" s="102"/>
      <c r="BRD224" s="102"/>
      <c r="BRE224" s="102"/>
      <c r="BRF224" s="102"/>
      <c r="BRG224" s="102"/>
      <c r="BRH224" s="102"/>
      <c r="BRI224" s="102"/>
      <c r="BRJ224" s="102"/>
      <c r="BRK224" s="102"/>
      <c r="BRL224" s="102"/>
      <c r="BRM224" s="102"/>
      <c r="BRN224" s="102"/>
      <c r="BRO224" s="102"/>
      <c r="BRP224" s="102"/>
      <c r="BRQ224" s="102"/>
      <c r="BRR224" s="102"/>
      <c r="BRS224" s="102"/>
      <c r="BRT224" s="102"/>
      <c r="BRU224" s="102"/>
      <c r="BRV224" s="102"/>
      <c r="BRW224" s="102"/>
      <c r="BRX224" s="102"/>
      <c r="BRY224" s="102"/>
      <c r="BRZ224" s="102"/>
      <c r="BSA224" s="102"/>
      <c r="BSB224" s="102"/>
      <c r="BSC224" s="102"/>
      <c r="BSD224" s="102"/>
      <c r="BSE224" s="102"/>
      <c r="BSF224" s="102"/>
      <c r="BSG224" s="102"/>
      <c r="BSH224" s="102"/>
      <c r="BSI224" s="102"/>
      <c r="BSJ224" s="102"/>
      <c r="BSK224" s="102"/>
      <c r="BSL224" s="102"/>
      <c r="BSM224" s="102"/>
      <c r="BSN224" s="102"/>
      <c r="BSO224" s="102"/>
      <c r="BSP224" s="102"/>
      <c r="BSQ224" s="102"/>
      <c r="BSR224" s="102"/>
      <c r="BSS224" s="102"/>
      <c r="BST224" s="102"/>
      <c r="BSU224" s="102"/>
      <c r="BSV224" s="102"/>
      <c r="BSW224" s="102"/>
      <c r="BSX224" s="102"/>
      <c r="BSY224" s="102"/>
      <c r="BSZ224" s="102"/>
      <c r="BTA224" s="102"/>
      <c r="BTB224" s="102"/>
      <c r="BTC224" s="102"/>
      <c r="BTD224" s="102"/>
      <c r="BTE224" s="102"/>
      <c r="BTF224" s="102"/>
      <c r="BTG224" s="102"/>
      <c r="BTH224" s="102"/>
      <c r="BTI224" s="102"/>
      <c r="BTJ224" s="102"/>
      <c r="BTK224" s="102"/>
      <c r="BTL224" s="102"/>
      <c r="BTM224" s="102"/>
      <c r="BTN224" s="102"/>
      <c r="BTO224" s="102"/>
      <c r="BTP224" s="102"/>
      <c r="BTQ224" s="102"/>
      <c r="BTR224" s="102"/>
      <c r="BTS224" s="102"/>
      <c r="BTT224" s="102"/>
      <c r="BTU224" s="102"/>
      <c r="BTV224" s="102"/>
      <c r="BTW224" s="102"/>
      <c r="BTX224" s="102"/>
      <c r="BTY224" s="102"/>
      <c r="BTZ224" s="102"/>
      <c r="BUA224" s="102"/>
      <c r="BUB224" s="102"/>
      <c r="BUC224" s="102"/>
      <c r="BUD224" s="102"/>
      <c r="BUE224" s="102"/>
      <c r="BUF224" s="102"/>
      <c r="BUG224" s="102"/>
      <c r="BUH224" s="102"/>
      <c r="BUI224" s="102"/>
      <c r="BUJ224" s="102"/>
      <c r="BUK224" s="102"/>
      <c r="BUL224" s="102"/>
      <c r="BUM224" s="102"/>
      <c r="BUN224" s="102"/>
      <c r="BUO224" s="102"/>
      <c r="BUP224" s="102"/>
      <c r="BUQ224" s="102"/>
      <c r="BUR224" s="102"/>
      <c r="BUS224" s="102"/>
      <c r="BUT224" s="102"/>
      <c r="BUU224" s="102"/>
      <c r="BUV224" s="102"/>
      <c r="BUW224" s="102"/>
      <c r="BUX224" s="102"/>
      <c r="BUY224" s="102"/>
      <c r="BUZ224" s="102"/>
      <c r="BVA224" s="102"/>
      <c r="BVB224" s="102"/>
      <c r="BVC224" s="102"/>
      <c r="BVD224" s="102"/>
      <c r="BVE224" s="102"/>
      <c r="BVF224" s="102"/>
      <c r="BVG224" s="102"/>
      <c r="BVH224" s="102"/>
      <c r="BVI224" s="102"/>
      <c r="BVJ224" s="102"/>
      <c r="BVK224" s="102"/>
      <c r="BVL224" s="102"/>
      <c r="BVM224" s="102"/>
      <c r="BVN224" s="102"/>
      <c r="BVO224" s="102"/>
      <c r="BVP224" s="102"/>
      <c r="BVQ224" s="102"/>
      <c r="BVR224" s="102"/>
      <c r="BVS224" s="102"/>
      <c r="BVT224" s="102"/>
      <c r="BVU224" s="102"/>
      <c r="BVV224" s="102"/>
      <c r="BVW224" s="102"/>
      <c r="BVX224" s="102"/>
      <c r="BVY224" s="102"/>
      <c r="BVZ224" s="102"/>
      <c r="BWA224" s="102"/>
      <c r="BWB224" s="102"/>
      <c r="BWC224" s="102"/>
      <c r="BWD224" s="102"/>
      <c r="BWE224" s="102"/>
      <c r="BWF224" s="102"/>
      <c r="BWG224" s="102"/>
      <c r="BWH224" s="102"/>
      <c r="BWI224" s="102"/>
      <c r="BWJ224" s="102"/>
      <c r="BWK224" s="102"/>
      <c r="BWL224" s="102"/>
      <c r="BWM224" s="102"/>
      <c r="BWN224" s="102"/>
      <c r="BWO224" s="102"/>
      <c r="BWP224" s="102"/>
      <c r="BWQ224" s="102"/>
      <c r="BWR224" s="102"/>
      <c r="BWS224" s="102"/>
      <c r="BWT224" s="102"/>
      <c r="BWU224" s="102"/>
      <c r="BWV224" s="102"/>
      <c r="BWW224" s="102"/>
      <c r="BWX224" s="102"/>
      <c r="BWY224" s="102"/>
      <c r="BWZ224" s="102"/>
      <c r="BXA224" s="102"/>
      <c r="BXB224" s="102"/>
      <c r="BXC224" s="102"/>
      <c r="BXD224" s="102"/>
      <c r="BXE224" s="102"/>
      <c r="BXF224" s="102"/>
      <c r="BXG224" s="102"/>
      <c r="BXH224" s="102"/>
      <c r="BXI224" s="102"/>
      <c r="BXJ224" s="102"/>
      <c r="BXK224" s="102"/>
      <c r="BXL224" s="102"/>
      <c r="BXM224" s="102"/>
      <c r="BXN224" s="102"/>
      <c r="BXO224" s="102"/>
      <c r="BXP224" s="102"/>
      <c r="BXQ224" s="102"/>
      <c r="BXR224" s="102"/>
      <c r="BXS224" s="102"/>
      <c r="BXT224" s="102"/>
      <c r="BXU224" s="102"/>
      <c r="BXV224" s="102"/>
      <c r="BXW224" s="102"/>
      <c r="BXX224" s="102"/>
      <c r="BXY224" s="102"/>
      <c r="BXZ224" s="102"/>
      <c r="BYA224" s="102"/>
      <c r="BYB224" s="102"/>
      <c r="BYC224" s="102"/>
      <c r="BYD224" s="102"/>
      <c r="BYE224" s="102"/>
      <c r="BYF224" s="102"/>
      <c r="BYG224" s="102"/>
      <c r="BYH224" s="102"/>
      <c r="BYI224" s="102"/>
      <c r="BYJ224" s="102"/>
      <c r="BYK224" s="102"/>
      <c r="BYL224" s="102"/>
      <c r="BYM224" s="102"/>
      <c r="BYN224" s="102"/>
      <c r="BYO224" s="102"/>
      <c r="BYP224" s="102"/>
      <c r="BYQ224" s="102"/>
      <c r="BYR224" s="102"/>
      <c r="BYS224" s="102"/>
      <c r="BYT224" s="102"/>
      <c r="BYU224" s="102"/>
      <c r="BYV224" s="102"/>
      <c r="BYW224" s="102"/>
      <c r="BYX224" s="102"/>
      <c r="BYY224" s="102"/>
      <c r="BYZ224" s="102"/>
      <c r="BZA224" s="102"/>
      <c r="BZB224" s="102"/>
      <c r="BZC224" s="102"/>
      <c r="BZD224" s="102"/>
      <c r="BZE224" s="102"/>
      <c r="BZF224" s="102"/>
      <c r="BZG224" s="102"/>
      <c r="BZH224" s="102"/>
      <c r="BZI224" s="102"/>
      <c r="BZJ224" s="102"/>
      <c r="BZK224" s="102"/>
      <c r="BZL224" s="102"/>
      <c r="BZM224" s="102"/>
      <c r="BZN224" s="102"/>
      <c r="BZO224" s="102"/>
      <c r="BZP224" s="102"/>
      <c r="BZQ224" s="102"/>
      <c r="BZR224" s="102"/>
      <c r="BZS224" s="102"/>
      <c r="BZT224" s="102"/>
      <c r="BZU224" s="102"/>
      <c r="BZV224" s="102"/>
      <c r="BZW224" s="102"/>
    </row>
    <row r="225" spans="2:2051" ht="14.25" customHeight="1">
      <c r="B225" s="112" t="s">
        <v>754</v>
      </c>
      <c r="C225" s="113" t="s">
        <v>235</v>
      </c>
      <c r="D225" s="113" t="s">
        <v>3</v>
      </c>
      <c r="E225" s="307" t="str">
        <f>'Alcance 3'!C120</f>
        <v>Material 8</v>
      </c>
      <c r="F225" s="307" t="str">
        <f>'Alcance 3'!D120</f>
        <v>Tipo de transporte de carga</v>
      </c>
      <c r="G225" s="226" t="s">
        <v>804</v>
      </c>
      <c r="H225" s="307" t="s">
        <v>238</v>
      </c>
      <c r="I225" s="308">
        <v>3</v>
      </c>
      <c r="J225" s="126">
        <f>'Alcance 3'!E120*'Alcance 3'!E139</f>
        <v>0</v>
      </c>
      <c r="K225" s="113" t="s">
        <v>802</v>
      </c>
      <c r="L225" s="113"/>
      <c r="M225" s="298">
        <v>1</v>
      </c>
      <c r="N225" s="117"/>
      <c r="O225" s="113">
        <f t="shared" si="52"/>
        <v>0</v>
      </c>
      <c r="P225" s="115" t="str">
        <f t="shared" si="46"/>
        <v>tkm</v>
      </c>
      <c r="Q225" s="120">
        <f>IFERROR(VLOOKUP($F225,'Datos 1-Factores emisión'!$B$809:$D$820,2,FALSE),0)</f>
        <v>0</v>
      </c>
      <c r="R225" s="121">
        <v>0</v>
      </c>
      <c r="S225" s="121">
        <v>0</v>
      </c>
      <c r="T225" s="121">
        <v>0</v>
      </c>
      <c r="U225" s="121">
        <v>0</v>
      </c>
      <c r="V225" s="120">
        <f t="shared" si="54"/>
        <v>0</v>
      </c>
      <c r="W225" s="121">
        <f t="shared" si="54"/>
        <v>0</v>
      </c>
      <c r="X225" s="121">
        <f t="shared" si="54"/>
        <v>0</v>
      </c>
      <c r="Y225" s="121">
        <v>0</v>
      </c>
      <c r="Z225" s="121">
        <v>0</v>
      </c>
      <c r="AA225" s="121">
        <f t="shared" si="48"/>
        <v>0</v>
      </c>
      <c r="AB225" s="120">
        <f>'Datos 2-Potenciales calent glob'!$D$6</f>
        <v>1</v>
      </c>
      <c r="AC225" s="121">
        <f>'Datos 2-Potenciales calent glob'!$D$31</f>
        <v>25</v>
      </c>
      <c r="AD225" s="121">
        <f>'Datos 2-Potenciales calent glob'!$D$32</f>
        <v>298</v>
      </c>
      <c r="AE225" s="123">
        <f>SUMIF('Datos 2-Potenciales calent glob'!$B$6:$B$56,Cálculos!E225,'Datos 2-Potenciales calent glob'!$D$6:$D$56)</f>
        <v>0</v>
      </c>
      <c r="AF225" s="121">
        <f>'Datos 2-Potenciales calent glob'!$D$6</f>
        <v>1</v>
      </c>
      <c r="AG225" s="121">
        <f>'Datos 2-Potenciales calent glob'!$D$6</f>
        <v>1</v>
      </c>
      <c r="AH225" s="120">
        <f t="shared" si="53"/>
        <v>0</v>
      </c>
      <c r="AI225" s="121">
        <f t="shared" si="53"/>
        <v>0</v>
      </c>
      <c r="AJ225" s="121">
        <f t="shared" si="53"/>
        <v>0</v>
      </c>
      <c r="AK225" s="121">
        <f t="shared" si="53"/>
        <v>0</v>
      </c>
      <c r="AL225" s="124">
        <f t="shared" si="50"/>
        <v>0</v>
      </c>
      <c r="AM225" s="121">
        <f t="shared" ref="AM225:AM228" si="57">AA225*AG225</f>
        <v>0</v>
      </c>
      <c r="AN225" s="207">
        <f t="shared" si="56"/>
        <v>0</v>
      </c>
      <c r="AO225" s="102"/>
      <c r="AP225" s="102"/>
      <c r="AQ225" s="102"/>
      <c r="AR225" s="102"/>
      <c r="AS225" s="102"/>
      <c r="AT225" s="102"/>
      <c r="AU225" s="102"/>
      <c r="AV225" s="102"/>
      <c r="AW225" s="102"/>
      <c r="AX225" s="102"/>
      <c r="AY225" s="102"/>
      <c r="AZ225" s="102"/>
      <c r="BA225" s="102"/>
      <c r="BB225" s="102"/>
      <c r="BC225" s="102"/>
      <c r="BD225" s="102"/>
      <c r="BE225" s="102"/>
      <c r="BF225" s="102"/>
      <c r="BG225" s="102"/>
      <c r="BH225" s="102"/>
      <c r="BI225" s="102"/>
      <c r="BJ225" s="102"/>
      <c r="BK225" s="102"/>
      <c r="BL225" s="102"/>
      <c r="BM225" s="102"/>
      <c r="BN225" s="102"/>
      <c r="BO225" s="102"/>
      <c r="BP225" s="102"/>
      <c r="BQ225" s="102"/>
      <c r="BR225" s="102"/>
      <c r="BS225" s="102"/>
      <c r="BT225" s="102"/>
      <c r="BU225" s="102"/>
      <c r="BV225" s="102"/>
      <c r="BW225" s="102"/>
      <c r="BX225" s="102"/>
      <c r="BY225" s="102"/>
      <c r="BZ225" s="102"/>
      <c r="CA225" s="102"/>
      <c r="CB225" s="102"/>
      <c r="CC225" s="102"/>
      <c r="CD225" s="102"/>
      <c r="CE225" s="102"/>
      <c r="CF225" s="102"/>
      <c r="CG225" s="102"/>
      <c r="CH225" s="102"/>
      <c r="CI225" s="102"/>
      <c r="CJ225" s="102"/>
      <c r="CK225" s="102"/>
      <c r="CL225" s="102"/>
      <c r="CM225" s="102"/>
      <c r="CN225" s="102"/>
      <c r="CO225" s="102"/>
      <c r="CP225" s="102"/>
      <c r="CQ225" s="102"/>
      <c r="CR225" s="102"/>
      <c r="CS225" s="102"/>
      <c r="CT225" s="102"/>
      <c r="CU225" s="102"/>
      <c r="CV225" s="102"/>
      <c r="CW225" s="102"/>
      <c r="CX225" s="102"/>
      <c r="CY225" s="102"/>
      <c r="CZ225" s="102"/>
      <c r="DA225" s="102"/>
      <c r="DB225" s="102"/>
      <c r="DC225" s="102"/>
      <c r="DD225" s="102"/>
      <c r="DE225" s="102"/>
      <c r="DF225" s="102"/>
      <c r="DG225" s="102"/>
      <c r="DH225" s="102"/>
      <c r="DI225" s="102"/>
      <c r="DJ225" s="102"/>
      <c r="DK225" s="102"/>
      <c r="DL225" s="102"/>
      <c r="DM225" s="102"/>
      <c r="DN225" s="102"/>
      <c r="DO225" s="102"/>
      <c r="DP225" s="102"/>
      <c r="DQ225" s="102"/>
      <c r="DR225" s="102"/>
      <c r="DS225" s="102"/>
      <c r="DT225" s="102"/>
      <c r="DU225" s="102"/>
      <c r="DV225" s="102"/>
      <c r="DW225" s="102"/>
      <c r="DX225" s="102"/>
      <c r="DY225" s="102"/>
      <c r="DZ225" s="102"/>
      <c r="EA225" s="102"/>
      <c r="EB225" s="102"/>
      <c r="EC225" s="102"/>
      <c r="ED225" s="102"/>
      <c r="EE225" s="102"/>
      <c r="EF225" s="102"/>
      <c r="EG225" s="102"/>
      <c r="EH225" s="102"/>
      <c r="EI225" s="102"/>
      <c r="EJ225" s="102"/>
      <c r="EK225" s="102"/>
      <c r="EL225" s="102"/>
      <c r="EM225" s="102"/>
      <c r="EN225" s="102"/>
      <c r="EO225" s="102"/>
      <c r="EP225" s="102"/>
      <c r="EQ225" s="102"/>
      <c r="ER225" s="102"/>
      <c r="ES225" s="102"/>
      <c r="ET225" s="102"/>
      <c r="EU225" s="102"/>
      <c r="EV225" s="102"/>
      <c r="EW225" s="102"/>
      <c r="EX225" s="102"/>
      <c r="EY225" s="102"/>
      <c r="EZ225" s="102"/>
      <c r="FA225" s="102"/>
      <c r="FB225" s="102"/>
      <c r="FC225" s="102"/>
      <c r="FD225" s="102"/>
      <c r="FE225" s="102"/>
      <c r="FF225" s="102"/>
      <c r="FG225" s="102"/>
      <c r="FH225" s="102"/>
      <c r="FI225" s="102"/>
      <c r="FJ225" s="102"/>
      <c r="FK225" s="102"/>
      <c r="FL225" s="102"/>
      <c r="FM225" s="102"/>
      <c r="FN225" s="102"/>
      <c r="FO225" s="102"/>
      <c r="FP225" s="102"/>
      <c r="FQ225" s="102"/>
      <c r="FR225" s="102"/>
      <c r="FS225" s="102"/>
      <c r="FT225" s="102"/>
      <c r="FU225" s="102"/>
      <c r="FV225" s="102"/>
      <c r="FW225" s="102"/>
      <c r="FX225" s="102"/>
      <c r="FY225" s="102"/>
      <c r="FZ225" s="102"/>
      <c r="GA225" s="102"/>
      <c r="GB225" s="102"/>
      <c r="GC225" s="102"/>
      <c r="GD225" s="102"/>
      <c r="GE225" s="102"/>
      <c r="GF225" s="102"/>
      <c r="GG225" s="102"/>
      <c r="GH225" s="102"/>
      <c r="GI225" s="102"/>
      <c r="GJ225" s="102"/>
      <c r="GK225" s="102"/>
      <c r="GL225" s="102"/>
      <c r="GM225" s="102"/>
      <c r="GN225" s="102"/>
      <c r="GO225" s="102"/>
      <c r="GP225" s="102"/>
      <c r="GQ225" s="102"/>
      <c r="GR225" s="102"/>
      <c r="GS225" s="102"/>
      <c r="GT225" s="102"/>
      <c r="GU225" s="102"/>
      <c r="GV225" s="102"/>
      <c r="GW225" s="102"/>
      <c r="GX225" s="102"/>
      <c r="GY225" s="102"/>
      <c r="GZ225" s="102"/>
      <c r="HA225" s="102"/>
      <c r="HB225" s="102"/>
      <c r="HC225" s="102"/>
      <c r="HD225" s="102"/>
      <c r="HE225" s="102"/>
      <c r="HF225" s="102"/>
      <c r="HG225" s="102"/>
      <c r="HH225" s="102"/>
      <c r="HI225" s="102"/>
      <c r="HJ225" s="102"/>
      <c r="HK225" s="102"/>
      <c r="HL225" s="102"/>
      <c r="HM225" s="102"/>
      <c r="HN225" s="102"/>
      <c r="HO225" s="102"/>
      <c r="HP225" s="102"/>
      <c r="HQ225" s="102"/>
      <c r="HR225" s="102"/>
      <c r="HS225" s="102"/>
      <c r="HT225" s="102"/>
      <c r="HU225" s="102"/>
      <c r="HV225" s="102"/>
      <c r="HW225" s="102"/>
      <c r="HX225" s="102"/>
      <c r="HY225" s="102"/>
      <c r="HZ225" s="102"/>
      <c r="IA225" s="102"/>
      <c r="IB225" s="102"/>
      <c r="IC225" s="102"/>
      <c r="ID225" s="102"/>
      <c r="IE225" s="102"/>
      <c r="IF225" s="102"/>
      <c r="IG225" s="102"/>
      <c r="IH225" s="102"/>
      <c r="II225" s="102"/>
      <c r="IJ225" s="102"/>
      <c r="IK225" s="102"/>
      <c r="IL225" s="102"/>
      <c r="IM225" s="102"/>
      <c r="IN225" s="102"/>
      <c r="IO225" s="102"/>
      <c r="IP225" s="102"/>
      <c r="IQ225" s="102"/>
      <c r="IR225" s="102"/>
      <c r="IS225" s="102"/>
      <c r="IT225" s="102"/>
      <c r="IU225" s="102"/>
      <c r="IV225" s="102"/>
      <c r="IW225" s="102"/>
      <c r="IX225" s="102"/>
      <c r="IY225" s="102"/>
      <c r="IZ225" s="102"/>
      <c r="JA225" s="102"/>
      <c r="JB225" s="102"/>
      <c r="JC225" s="102"/>
      <c r="JD225" s="102"/>
      <c r="JE225" s="102"/>
      <c r="JF225" s="102"/>
      <c r="JG225" s="102"/>
      <c r="JH225" s="102"/>
      <c r="JI225" s="102"/>
      <c r="JJ225" s="102"/>
      <c r="JK225" s="102"/>
      <c r="JL225" s="102"/>
      <c r="JM225" s="102"/>
      <c r="JN225" s="102"/>
      <c r="JO225" s="102"/>
      <c r="JP225" s="102"/>
      <c r="JQ225" s="102"/>
      <c r="JR225" s="102"/>
      <c r="JS225" s="102"/>
      <c r="JT225" s="102"/>
      <c r="JU225" s="102"/>
      <c r="JV225" s="102"/>
      <c r="JW225" s="102"/>
      <c r="JX225" s="102"/>
      <c r="JY225" s="102"/>
      <c r="JZ225" s="102"/>
      <c r="KA225" s="102"/>
      <c r="KB225" s="102"/>
      <c r="KC225" s="102"/>
      <c r="KD225" s="102"/>
      <c r="KE225" s="102"/>
      <c r="KF225" s="102"/>
      <c r="KG225" s="102"/>
      <c r="KH225" s="102"/>
      <c r="KI225" s="102"/>
      <c r="KJ225" s="102"/>
      <c r="KK225" s="102"/>
      <c r="KL225" s="102"/>
      <c r="KM225" s="102"/>
      <c r="KN225" s="102"/>
      <c r="KO225" s="102"/>
      <c r="KP225" s="102"/>
      <c r="KQ225" s="102"/>
      <c r="KR225" s="102"/>
      <c r="KS225" s="102"/>
      <c r="KT225" s="102"/>
      <c r="KU225" s="102"/>
      <c r="KV225" s="102"/>
      <c r="KW225" s="102"/>
      <c r="KX225" s="102"/>
      <c r="KY225" s="102"/>
      <c r="KZ225" s="102"/>
      <c r="LA225" s="102"/>
      <c r="LB225" s="102"/>
      <c r="LC225" s="102"/>
      <c r="LD225" s="102"/>
      <c r="LE225" s="102"/>
      <c r="LF225" s="102"/>
      <c r="LG225" s="102"/>
      <c r="LH225" s="102"/>
      <c r="LI225" s="102"/>
      <c r="LJ225" s="102"/>
      <c r="LK225" s="102"/>
      <c r="LL225" s="102"/>
      <c r="LM225" s="102"/>
      <c r="LN225" s="102"/>
      <c r="LO225" s="102"/>
      <c r="LP225" s="102"/>
      <c r="LQ225" s="102"/>
      <c r="LR225" s="102"/>
      <c r="LS225" s="102"/>
      <c r="LT225" s="102"/>
      <c r="LU225" s="102"/>
      <c r="LV225" s="102"/>
      <c r="LW225" s="102"/>
      <c r="LX225" s="102"/>
      <c r="LY225" s="102"/>
      <c r="LZ225" s="102"/>
      <c r="MA225" s="102"/>
      <c r="MB225" s="102"/>
      <c r="MC225" s="102"/>
      <c r="MD225" s="102"/>
      <c r="ME225" s="102"/>
      <c r="MF225" s="102"/>
      <c r="MG225" s="102"/>
      <c r="MH225" s="102"/>
      <c r="MI225" s="102"/>
      <c r="MJ225" s="102"/>
      <c r="MK225" s="102"/>
      <c r="ML225" s="102"/>
      <c r="MM225" s="102"/>
      <c r="MN225" s="102"/>
      <c r="MO225" s="102"/>
      <c r="MP225" s="102"/>
      <c r="MQ225" s="102"/>
      <c r="MR225" s="102"/>
      <c r="MS225" s="102"/>
      <c r="MT225" s="102"/>
      <c r="MU225" s="102"/>
      <c r="MV225" s="102"/>
      <c r="MW225" s="102"/>
      <c r="MX225" s="102"/>
      <c r="MY225" s="102"/>
      <c r="MZ225" s="102"/>
      <c r="NA225" s="102"/>
      <c r="NB225" s="102"/>
      <c r="NC225" s="102"/>
      <c r="ND225" s="102"/>
      <c r="NE225" s="102"/>
      <c r="NF225" s="102"/>
      <c r="NG225" s="102"/>
      <c r="NH225" s="102"/>
      <c r="NI225" s="102"/>
      <c r="NJ225" s="102"/>
      <c r="NK225" s="102"/>
      <c r="NL225" s="102"/>
      <c r="NM225" s="102"/>
      <c r="NN225" s="102"/>
      <c r="NO225" s="102"/>
      <c r="NP225" s="102"/>
      <c r="NQ225" s="102"/>
      <c r="NR225" s="102"/>
      <c r="NS225" s="102"/>
      <c r="NT225" s="102"/>
      <c r="NU225" s="102"/>
      <c r="NV225" s="102"/>
      <c r="NW225" s="102"/>
      <c r="NX225" s="102"/>
      <c r="NY225" s="102"/>
      <c r="NZ225" s="102"/>
      <c r="OA225" s="102"/>
      <c r="OB225" s="102"/>
      <c r="OC225" s="102"/>
      <c r="OD225" s="102"/>
      <c r="OE225" s="102"/>
      <c r="OF225" s="102"/>
      <c r="OG225" s="102"/>
      <c r="OH225" s="102"/>
      <c r="OI225" s="102"/>
      <c r="OJ225" s="102"/>
      <c r="OK225" s="102"/>
      <c r="OL225" s="102"/>
      <c r="OM225" s="102"/>
      <c r="ON225" s="102"/>
      <c r="OO225" s="102"/>
      <c r="OP225" s="102"/>
      <c r="OQ225" s="102"/>
      <c r="OR225" s="102"/>
      <c r="OS225" s="102"/>
      <c r="OT225" s="102"/>
      <c r="OU225" s="102"/>
      <c r="OV225" s="102"/>
      <c r="OW225" s="102"/>
      <c r="OX225" s="102"/>
      <c r="OY225" s="102"/>
      <c r="OZ225" s="102"/>
      <c r="PA225" s="102"/>
      <c r="PB225" s="102"/>
      <c r="PC225" s="102"/>
      <c r="PD225" s="102"/>
      <c r="PE225" s="102"/>
      <c r="PF225" s="102"/>
      <c r="PG225" s="102"/>
      <c r="PH225" s="102"/>
      <c r="PI225" s="102"/>
      <c r="PJ225" s="102"/>
      <c r="PK225" s="102"/>
      <c r="PL225" s="102"/>
      <c r="PM225" s="102"/>
      <c r="PN225" s="102"/>
      <c r="PO225" s="102"/>
      <c r="PP225" s="102"/>
      <c r="PQ225" s="102"/>
      <c r="PR225" s="102"/>
      <c r="PS225" s="102"/>
      <c r="PT225" s="102"/>
      <c r="PU225" s="102"/>
      <c r="PV225" s="102"/>
      <c r="PW225" s="102"/>
      <c r="PX225" s="102"/>
      <c r="PY225" s="102"/>
      <c r="PZ225" s="102"/>
      <c r="QA225" s="102"/>
      <c r="QB225" s="102"/>
      <c r="QC225" s="102"/>
      <c r="QD225" s="102"/>
      <c r="QE225" s="102"/>
      <c r="QF225" s="102"/>
      <c r="QG225" s="102"/>
      <c r="QH225" s="102"/>
      <c r="QI225" s="102"/>
      <c r="QJ225" s="102"/>
      <c r="QK225" s="102"/>
      <c r="QL225" s="102"/>
      <c r="QM225" s="102"/>
      <c r="QN225" s="102"/>
      <c r="QO225" s="102"/>
      <c r="QP225" s="102"/>
      <c r="QQ225" s="102"/>
      <c r="QR225" s="102"/>
      <c r="QS225" s="102"/>
      <c r="QT225" s="102"/>
      <c r="QU225" s="102"/>
      <c r="QV225" s="102"/>
      <c r="QW225" s="102"/>
      <c r="QX225" s="102"/>
      <c r="QY225" s="102"/>
      <c r="QZ225" s="102"/>
      <c r="RA225" s="102"/>
      <c r="RB225" s="102"/>
      <c r="RC225" s="102"/>
      <c r="RD225" s="102"/>
      <c r="RE225" s="102"/>
      <c r="RF225" s="102"/>
      <c r="RG225" s="102"/>
      <c r="RH225" s="102"/>
      <c r="RI225" s="102"/>
      <c r="RJ225" s="102"/>
      <c r="RK225" s="102"/>
      <c r="RL225" s="102"/>
      <c r="RM225" s="102"/>
      <c r="RN225" s="102"/>
      <c r="RO225" s="102"/>
      <c r="RP225" s="102"/>
      <c r="RQ225" s="102"/>
      <c r="RR225" s="102"/>
      <c r="RS225" s="102"/>
      <c r="RT225" s="102"/>
      <c r="RU225" s="102"/>
      <c r="RV225" s="102"/>
      <c r="RW225" s="102"/>
      <c r="RX225" s="102"/>
      <c r="RY225" s="102"/>
      <c r="RZ225" s="102"/>
      <c r="SA225" s="102"/>
      <c r="SB225" s="102"/>
      <c r="SC225" s="102"/>
      <c r="SD225" s="102"/>
      <c r="SE225" s="102"/>
      <c r="SF225" s="102"/>
      <c r="SG225" s="102"/>
      <c r="SH225" s="102"/>
      <c r="SI225" s="102"/>
      <c r="SJ225" s="102"/>
      <c r="SK225" s="102"/>
      <c r="SL225" s="102"/>
      <c r="SM225" s="102"/>
      <c r="SN225" s="102"/>
      <c r="SO225" s="102"/>
      <c r="SP225" s="102"/>
      <c r="SQ225" s="102"/>
      <c r="SR225" s="102"/>
      <c r="SS225" s="102"/>
      <c r="ST225" s="102"/>
      <c r="SU225" s="102"/>
      <c r="SV225" s="102"/>
      <c r="SW225" s="102"/>
      <c r="SX225" s="102"/>
      <c r="SY225" s="102"/>
      <c r="SZ225" s="102"/>
      <c r="TA225" s="102"/>
      <c r="TB225" s="102"/>
      <c r="TC225" s="102"/>
      <c r="TD225" s="102"/>
      <c r="TE225" s="102"/>
      <c r="TF225" s="102"/>
      <c r="TG225" s="102"/>
      <c r="TH225" s="102"/>
      <c r="TI225" s="102"/>
      <c r="TJ225" s="102"/>
      <c r="TK225" s="102"/>
      <c r="TL225" s="102"/>
      <c r="TM225" s="102"/>
      <c r="TN225" s="102"/>
      <c r="TO225" s="102"/>
      <c r="TP225" s="102"/>
      <c r="TQ225" s="102"/>
      <c r="TR225" s="102"/>
      <c r="TS225" s="102"/>
      <c r="TT225" s="102"/>
      <c r="TU225" s="102"/>
      <c r="TV225" s="102"/>
      <c r="TW225" s="102"/>
      <c r="TX225" s="102"/>
      <c r="TY225" s="102"/>
      <c r="TZ225" s="102"/>
      <c r="UA225" s="102"/>
      <c r="UB225" s="102"/>
      <c r="UC225" s="102"/>
      <c r="UD225" s="102"/>
      <c r="UE225" s="102"/>
      <c r="UF225" s="102"/>
      <c r="UG225" s="102"/>
      <c r="UH225" s="102"/>
      <c r="UI225" s="102"/>
      <c r="UJ225" s="102"/>
      <c r="UK225" s="102"/>
      <c r="UL225" s="102"/>
      <c r="UM225" s="102"/>
      <c r="UN225" s="102"/>
      <c r="UO225" s="102"/>
      <c r="UP225" s="102"/>
      <c r="UQ225" s="102"/>
      <c r="UR225" s="102"/>
      <c r="US225" s="102"/>
      <c r="UT225" s="102"/>
      <c r="UU225" s="102"/>
      <c r="UV225" s="102"/>
      <c r="UW225" s="102"/>
      <c r="UX225" s="102"/>
      <c r="UY225" s="102"/>
      <c r="UZ225" s="102"/>
      <c r="VA225" s="102"/>
      <c r="VB225" s="102"/>
      <c r="VC225" s="102"/>
      <c r="VD225" s="102"/>
      <c r="VE225" s="102"/>
      <c r="VF225" s="102"/>
      <c r="VG225" s="102"/>
      <c r="VH225" s="102"/>
      <c r="VI225" s="102"/>
      <c r="VJ225" s="102"/>
      <c r="VK225" s="102"/>
      <c r="VL225" s="102"/>
      <c r="VM225" s="102"/>
      <c r="VN225" s="102"/>
      <c r="VO225" s="102"/>
      <c r="VP225" s="102"/>
      <c r="VQ225" s="102"/>
      <c r="VR225" s="102"/>
      <c r="VS225" s="102"/>
      <c r="VT225" s="102"/>
      <c r="VU225" s="102"/>
      <c r="VV225" s="102"/>
      <c r="VW225" s="102"/>
      <c r="VX225" s="102"/>
      <c r="VY225" s="102"/>
      <c r="VZ225" s="102"/>
      <c r="WA225" s="102"/>
      <c r="WB225" s="102"/>
      <c r="WC225" s="102"/>
      <c r="WD225" s="102"/>
      <c r="WE225" s="102"/>
      <c r="WF225" s="102"/>
      <c r="WG225" s="102"/>
      <c r="WH225" s="102"/>
      <c r="WI225" s="102"/>
      <c r="WJ225" s="102"/>
      <c r="WK225" s="102"/>
      <c r="WL225" s="102"/>
      <c r="WM225" s="102"/>
      <c r="WN225" s="102"/>
      <c r="WO225" s="102"/>
      <c r="WP225" s="102"/>
      <c r="WQ225" s="102"/>
      <c r="WR225" s="102"/>
      <c r="WS225" s="102"/>
      <c r="WT225" s="102"/>
      <c r="WU225" s="102"/>
      <c r="WV225" s="102"/>
      <c r="WW225" s="102"/>
      <c r="WX225" s="102"/>
      <c r="WY225" s="102"/>
      <c r="WZ225" s="102"/>
      <c r="XA225" s="102"/>
      <c r="XB225" s="102"/>
      <c r="XC225" s="102"/>
      <c r="XD225" s="102"/>
      <c r="XE225" s="102"/>
      <c r="XF225" s="102"/>
      <c r="XG225" s="102"/>
      <c r="XH225" s="102"/>
      <c r="XI225" s="102"/>
      <c r="XJ225" s="102"/>
      <c r="XK225" s="102"/>
      <c r="XL225" s="102"/>
      <c r="XM225" s="102"/>
      <c r="XN225" s="102"/>
      <c r="XO225" s="102"/>
      <c r="XP225" s="102"/>
      <c r="XQ225" s="102"/>
      <c r="XR225" s="102"/>
      <c r="XS225" s="102"/>
      <c r="XT225" s="102"/>
      <c r="XU225" s="102"/>
      <c r="XV225" s="102"/>
      <c r="XW225" s="102"/>
      <c r="XX225" s="102"/>
      <c r="XY225" s="102"/>
      <c r="XZ225" s="102"/>
      <c r="YA225" s="102"/>
      <c r="YB225" s="102"/>
      <c r="YC225" s="102"/>
      <c r="YD225" s="102"/>
      <c r="YE225" s="102"/>
      <c r="YF225" s="102"/>
      <c r="YG225" s="102"/>
      <c r="YH225" s="102"/>
      <c r="YI225" s="102"/>
      <c r="YJ225" s="102"/>
      <c r="YK225" s="102"/>
      <c r="YL225" s="102"/>
      <c r="YM225" s="102"/>
      <c r="YN225" s="102"/>
      <c r="YO225" s="102"/>
      <c r="YP225" s="102"/>
      <c r="YQ225" s="102"/>
      <c r="YR225" s="102"/>
      <c r="YS225" s="102"/>
      <c r="YT225" s="102"/>
      <c r="YU225" s="102"/>
      <c r="YV225" s="102"/>
      <c r="YW225" s="102"/>
      <c r="YX225" s="102"/>
      <c r="YY225" s="102"/>
      <c r="YZ225" s="102"/>
      <c r="ZA225" s="102"/>
      <c r="ZB225" s="102"/>
      <c r="ZC225" s="102"/>
      <c r="ZD225" s="102"/>
      <c r="ZE225" s="102"/>
      <c r="ZF225" s="102"/>
      <c r="ZG225" s="102"/>
      <c r="ZH225" s="102"/>
      <c r="ZI225" s="102"/>
      <c r="ZJ225" s="102"/>
      <c r="ZK225" s="102"/>
      <c r="ZL225" s="102"/>
      <c r="ZM225" s="102"/>
      <c r="ZN225" s="102"/>
      <c r="ZO225" s="102"/>
      <c r="ZP225" s="102"/>
      <c r="ZQ225" s="102"/>
      <c r="ZR225" s="102"/>
      <c r="ZS225" s="102"/>
      <c r="ZT225" s="102"/>
      <c r="ZU225" s="102"/>
      <c r="ZV225" s="102"/>
      <c r="ZW225" s="102"/>
      <c r="ZX225" s="102"/>
      <c r="ZY225" s="102"/>
      <c r="ZZ225" s="102"/>
      <c r="AAA225" s="102"/>
      <c r="AAB225" s="102"/>
      <c r="AAC225" s="102"/>
      <c r="AAD225" s="102"/>
      <c r="AAE225" s="102"/>
      <c r="AAF225" s="102"/>
      <c r="AAG225" s="102"/>
      <c r="AAH225" s="102"/>
      <c r="AAI225" s="102"/>
      <c r="AAJ225" s="102"/>
      <c r="AAK225" s="102"/>
      <c r="AAL225" s="102"/>
      <c r="AAM225" s="102"/>
      <c r="AAN225" s="102"/>
      <c r="AAO225" s="102"/>
      <c r="AAP225" s="102"/>
      <c r="AAQ225" s="102"/>
      <c r="AAR225" s="102"/>
      <c r="AAS225" s="102"/>
      <c r="AAT225" s="102"/>
      <c r="AAU225" s="102"/>
      <c r="AAV225" s="102"/>
      <c r="AAW225" s="102"/>
      <c r="AAX225" s="102"/>
      <c r="AAY225" s="102"/>
      <c r="AAZ225" s="102"/>
      <c r="ABA225" s="102"/>
      <c r="ABB225" s="102"/>
      <c r="ABC225" s="102"/>
      <c r="ABD225" s="102"/>
      <c r="ABE225" s="102"/>
      <c r="ABF225" s="102"/>
      <c r="ABG225" s="102"/>
      <c r="ABH225" s="102"/>
      <c r="ABI225" s="102"/>
      <c r="ABJ225" s="102"/>
      <c r="ABK225" s="102"/>
      <c r="ABL225" s="102"/>
      <c r="ABM225" s="102"/>
      <c r="ABN225" s="102"/>
      <c r="ABO225" s="102"/>
      <c r="ABP225" s="102"/>
      <c r="ABQ225" s="102"/>
      <c r="ABR225" s="102"/>
      <c r="ABS225" s="102"/>
      <c r="ABT225" s="102"/>
      <c r="ABU225" s="102"/>
      <c r="ABV225" s="102"/>
      <c r="ABW225" s="102"/>
      <c r="ABX225" s="102"/>
      <c r="ABY225" s="102"/>
      <c r="ABZ225" s="102"/>
      <c r="ACA225" s="102"/>
      <c r="ACB225" s="102"/>
      <c r="ACC225" s="102"/>
      <c r="ACD225" s="102"/>
      <c r="ACE225" s="102"/>
      <c r="ACF225" s="102"/>
      <c r="ACG225" s="102"/>
      <c r="ACH225" s="102"/>
      <c r="ACI225" s="102"/>
      <c r="ACJ225" s="102"/>
      <c r="ACK225" s="102"/>
      <c r="ACL225" s="102"/>
      <c r="ACM225" s="102"/>
      <c r="ACN225" s="102"/>
      <c r="ACO225" s="102"/>
      <c r="ACP225" s="102"/>
      <c r="ACQ225" s="102"/>
      <c r="ACR225" s="102"/>
      <c r="ACS225" s="102"/>
      <c r="ACT225" s="102"/>
      <c r="ACU225" s="102"/>
      <c r="ACV225" s="102"/>
      <c r="ACW225" s="102"/>
      <c r="ACX225" s="102"/>
      <c r="ACY225" s="102"/>
      <c r="ACZ225" s="102"/>
      <c r="ADA225" s="102"/>
      <c r="ADB225" s="102"/>
      <c r="ADC225" s="102"/>
      <c r="ADD225" s="102"/>
      <c r="ADE225" s="102"/>
      <c r="ADF225" s="102"/>
      <c r="ADG225" s="102"/>
      <c r="ADH225" s="102"/>
      <c r="ADI225" s="102"/>
      <c r="ADJ225" s="102"/>
      <c r="ADK225" s="102"/>
      <c r="ADL225" s="102"/>
      <c r="ADM225" s="102"/>
      <c r="ADN225" s="102"/>
      <c r="ADO225" s="102"/>
      <c r="ADP225" s="102"/>
      <c r="ADQ225" s="102"/>
      <c r="ADR225" s="102"/>
      <c r="ADS225" s="102"/>
      <c r="ADT225" s="102"/>
      <c r="ADU225" s="102"/>
      <c r="ADV225" s="102"/>
      <c r="ADW225" s="102"/>
      <c r="ADX225" s="102"/>
      <c r="ADY225" s="102"/>
      <c r="ADZ225" s="102"/>
      <c r="AEA225" s="102"/>
      <c r="AEB225" s="102"/>
      <c r="AEC225" s="102"/>
      <c r="AED225" s="102"/>
      <c r="AEE225" s="102"/>
      <c r="AEF225" s="102"/>
      <c r="AEG225" s="102"/>
      <c r="AEH225" s="102"/>
      <c r="AEI225" s="102"/>
      <c r="AEJ225" s="102"/>
      <c r="AEK225" s="102"/>
      <c r="AEL225" s="102"/>
      <c r="AEM225" s="102"/>
      <c r="AEN225" s="102"/>
      <c r="AEO225" s="102"/>
      <c r="AEP225" s="102"/>
      <c r="AEQ225" s="102"/>
      <c r="AER225" s="102"/>
      <c r="AES225" s="102"/>
      <c r="AET225" s="102"/>
      <c r="AEU225" s="102"/>
      <c r="AEV225" s="102"/>
      <c r="AEW225" s="102"/>
      <c r="AEX225" s="102"/>
      <c r="AEY225" s="102"/>
      <c r="AEZ225" s="102"/>
      <c r="AFA225" s="102"/>
      <c r="AFB225" s="102"/>
      <c r="AFC225" s="102"/>
      <c r="AFD225" s="102"/>
      <c r="AFE225" s="102"/>
      <c r="AFF225" s="102"/>
      <c r="AFG225" s="102"/>
      <c r="AFH225" s="102"/>
      <c r="AFI225" s="102"/>
      <c r="AFJ225" s="102"/>
      <c r="AFK225" s="102"/>
      <c r="AFL225" s="102"/>
      <c r="AFM225" s="102"/>
      <c r="AFN225" s="102"/>
      <c r="AFO225" s="102"/>
      <c r="AFP225" s="102"/>
      <c r="AFQ225" s="102"/>
      <c r="AFR225" s="102"/>
      <c r="AFS225" s="102"/>
      <c r="AFT225" s="102"/>
      <c r="AFU225" s="102"/>
      <c r="AFV225" s="102"/>
      <c r="AFW225" s="102"/>
      <c r="AFX225" s="102"/>
      <c r="AFY225" s="102"/>
      <c r="AFZ225" s="102"/>
      <c r="AGA225" s="102"/>
      <c r="AGB225" s="102"/>
      <c r="AGC225" s="102"/>
      <c r="AGD225" s="102"/>
      <c r="AGE225" s="102"/>
      <c r="AGF225" s="102"/>
      <c r="AGG225" s="102"/>
      <c r="AGH225" s="102"/>
      <c r="AGI225" s="102"/>
      <c r="AGJ225" s="102"/>
      <c r="AGK225" s="102"/>
      <c r="AGL225" s="102"/>
      <c r="AGM225" s="102"/>
      <c r="AGN225" s="102"/>
      <c r="AGO225" s="102"/>
      <c r="AGP225" s="102"/>
      <c r="AGQ225" s="102"/>
      <c r="AGR225" s="102"/>
      <c r="AGS225" s="102"/>
      <c r="AGT225" s="102"/>
      <c r="AGU225" s="102"/>
      <c r="AGV225" s="102"/>
      <c r="AGW225" s="102"/>
      <c r="AGX225" s="102"/>
      <c r="AGY225" s="102"/>
      <c r="AGZ225" s="102"/>
      <c r="AHA225" s="102"/>
      <c r="AHB225" s="102"/>
      <c r="AHC225" s="102"/>
      <c r="AHD225" s="102"/>
      <c r="AHE225" s="102"/>
      <c r="AHF225" s="102"/>
      <c r="AHG225" s="102"/>
      <c r="AHH225" s="102"/>
      <c r="AHI225" s="102"/>
      <c r="AHJ225" s="102"/>
      <c r="AHK225" s="102"/>
      <c r="AHL225" s="102"/>
      <c r="AHM225" s="102"/>
      <c r="AHN225" s="102"/>
      <c r="AHO225" s="102"/>
      <c r="AHP225" s="102"/>
      <c r="AHQ225" s="102"/>
      <c r="AHR225" s="102"/>
      <c r="AHS225" s="102"/>
      <c r="AHT225" s="102"/>
      <c r="AHU225" s="102"/>
      <c r="AHV225" s="102"/>
      <c r="AHW225" s="102"/>
      <c r="AHX225" s="102"/>
      <c r="AHY225" s="102"/>
      <c r="AHZ225" s="102"/>
      <c r="AIA225" s="102"/>
      <c r="AIB225" s="102"/>
      <c r="AIC225" s="102"/>
      <c r="AID225" s="102"/>
      <c r="AIE225" s="102"/>
      <c r="AIF225" s="102"/>
      <c r="AIG225" s="102"/>
      <c r="AIH225" s="102"/>
      <c r="AII225" s="102"/>
      <c r="AIJ225" s="102"/>
      <c r="AIK225" s="102"/>
      <c r="AIL225" s="102"/>
      <c r="AIM225" s="102"/>
      <c r="AIN225" s="102"/>
      <c r="AIO225" s="102"/>
      <c r="AIP225" s="102"/>
      <c r="AIQ225" s="102"/>
      <c r="AIR225" s="102"/>
      <c r="AIS225" s="102"/>
      <c r="AIT225" s="102"/>
      <c r="AIU225" s="102"/>
      <c r="AIV225" s="102"/>
      <c r="AIW225" s="102"/>
      <c r="AIX225" s="102"/>
      <c r="AIY225" s="102"/>
      <c r="AIZ225" s="102"/>
      <c r="AJA225" s="102"/>
      <c r="AJB225" s="102"/>
      <c r="AJC225" s="102"/>
      <c r="AJD225" s="102"/>
      <c r="AJE225" s="102"/>
      <c r="AJF225" s="102"/>
      <c r="AJG225" s="102"/>
      <c r="AJH225" s="102"/>
      <c r="AJI225" s="102"/>
      <c r="AJJ225" s="102"/>
      <c r="AJK225" s="102"/>
      <c r="AJL225" s="102"/>
      <c r="AJM225" s="102"/>
      <c r="AJN225" s="102"/>
      <c r="AJO225" s="102"/>
      <c r="AJP225" s="102"/>
      <c r="AJQ225" s="102"/>
      <c r="AJR225" s="102"/>
      <c r="AJS225" s="102"/>
      <c r="AJT225" s="102"/>
      <c r="AJU225" s="102"/>
      <c r="AJV225" s="102"/>
      <c r="AJW225" s="102"/>
      <c r="AJX225" s="102"/>
      <c r="AJY225" s="102"/>
      <c r="AJZ225" s="102"/>
      <c r="AKA225" s="102"/>
      <c r="AKB225" s="102"/>
      <c r="AKC225" s="102"/>
      <c r="AKD225" s="102"/>
      <c r="AKE225" s="102"/>
      <c r="AKF225" s="102"/>
      <c r="AKG225" s="102"/>
      <c r="AKH225" s="102"/>
      <c r="AKI225" s="102"/>
      <c r="AKJ225" s="102"/>
      <c r="AKK225" s="102"/>
      <c r="AKL225" s="102"/>
      <c r="AKM225" s="102"/>
      <c r="AKN225" s="102"/>
      <c r="AKO225" s="102"/>
      <c r="AKP225" s="102"/>
      <c r="AKQ225" s="102"/>
      <c r="AKR225" s="102"/>
      <c r="AKS225" s="102"/>
      <c r="AKT225" s="102"/>
      <c r="AKU225" s="102"/>
      <c r="AKV225" s="102"/>
      <c r="AKW225" s="102"/>
      <c r="AKX225" s="102"/>
      <c r="AKY225" s="102"/>
      <c r="AKZ225" s="102"/>
      <c r="ALA225" s="102"/>
      <c r="ALB225" s="102"/>
      <c r="ALC225" s="102"/>
      <c r="ALD225" s="102"/>
      <c r="ALE225" s="102"/>
      <c r="ALF225" s="102"/>
      <c r="ALG225" s="102"/>
      <c r="ALH225" s="102"/>
      <c r="ALI225" s="102"/>
      <c r="ALJ225" s="102"/>
      <c r="ALK225" s="102"/>
      <c r="ALL225" s="102"/>
      <c r="ALM225" s="102"/>
      <c r="ALN225" s="102"/>
      <c r="ALO225" s="102"/>
      <c r="ALP225" s="102"/>
      <c r="ALQ225" s="102"/>
      <c r="ALR225" s="102"/>
      <c r="ALS225" s="102"/>
      <c r="ALT225" s="102"/>
      <c r="ALU225" s="102"/>
      <c r="ALV225" s="102"/>
      <c r="ALW225" s="102"/>
      <c r="ALX225" s="102"/>
      <c r="ALY225" s="102"/>
      <c r="ALZ225" s="102"/>
      <c r="AMA225" s="102"/>
      <c r="AMB225" s="102"/>
      <c r="AMC225" s="102"/>
      <c r="AMD225" s="102"/>
      <c r="AME225" s="102"/>
      <c r="AMF225" s="102"/>
      <c r="AMG225" s="102"/>
      <c r="AMH225" s="102"/>
      <c r="AMI225" s="102"/>
      <c r="AMJ225" s="102"/>
      <c r="AMK225" s="102"/>
      <c r="AML225" s="102"/>
      <c r="AMM225" s="102"/>
      <c r="AMN225" s="102"/>
      <c r="AMO225" s="102"/>
      <c r="AMP225" s="102"/>
      <c r="AMQ225" s="102"/>
      <c r="AMR225" s="102"/>
      <c r="AMS225" s="102"/>
      <c r="AMT225" s="102"/>
      <c r="AMU225" s="102"/>
      <c r="AMV225" s="102"/>
      <c r="AMW225" s="102"/>
      <c r="AMX225" s="102"/>
      <c r="AMY225" s="102"/>
      <c r="AMZ225" s="102"/>
      <c r="ANA225" s="102"/>
      <c r="ANB225" s="102"/>
      <c r="ANC225" s="102"/>
      <c r="AND225" s="102"/>
      <c r="ANE225" s="102"/>
      <c r="ANF225" s="102"/>
      <c r="ANG225" s="102"/>
      <c r="ANH225" s="102"/>
      <c r="ANI225" s="102"/>
      <c r="ANJ225" s="102"/>
      <c r="ANK225" s="102"/>
      <c r="ANL225" s="102"/>
      <c r="ANM225" s="102"/>
      <c r="ANN225" s="102"/>
      <c r="ANO225" s="102"/>
      <c r="ANP225" s="102"/>
      <c r="ANQ225" s="102"/>
      <c r="ANR225" s="102"/>
      <c r="ANS225" s="102"/>
      <c r="ANT225" s="102"/>
      <c r="ANU225" s="102"/>
      <c r="ANV225" s="102"/>
      <c r="ANW225" s="102"/>
      <c r="ANX225" s="102"/>
      <c r="ANY225" s="102"/>
      <c r="ANZ225" s="102"/>
      <c r="AOA225" s="102"/>
      <c r="AOB225" s="102"/>
      <c r="AOC225" s="102"/>
      <c r="AOD225" s="102"/>
      <c r="AOE225" s="102"/>
      <c r="AOF225" s="102"/>
      <c r="AOG225" s="102"/>
      <c r="AOH225" s="102"/>
      <c r="AOI225" s="102"/>
      <c r="AOJ225" s="102"/>
      <c r="AOK225" s="102"/>
      <c r="AOL225" s="102"/>
      <c r="AOM225" s="102"/>
      <c r="AON225" s="102"/>
      <c r="AOO225" s="102"/>
      <c r="AOP225" s="102"/>
      <c r="AOQ225" s="102"/>
      <c r="AOR225" s="102"/>
      <c r="AOS225" s="102"/>
      <c r="AOT225" s="102"/>
      <c r="AOU225" s="102"/>
      <c r="AOV225" s="102"/>
      <c r="AOW225" s="102"/>
      <c r="AOX225" s="102"/>
      <c r="AOY225" s="102"/>
      <c r="AOZ225" s="102"/>
      <c r="APA225" s="102"/>
      <c r="APB225" s="102"/>
      <c r="APC225" s="102"/>
      <c r="APD225" s="102"/>
      <c r="APE225" s="102"/>
      <c r="APF225" s="102"/>
      <c r="APG225" s="102"/>
      <c r="APH225" s="102"/>
      <c r="API225" s="102"/>
      <c r="APJ225" s="102"/>
      <c r="APK225" s="102"/>
      <c r="APL225" s="102"/>
      <c r="APM225" s="102"/>
      <c r="APN225" s="102"/>
      <c r="APO225" s="102"/>
      <c r="APP225" s="102"/>
      <c r="APQ225" s="102"/>
      <c r="APR225" s="102"/>
      <c r="APS225" s="102"/>
      <c r="APT225" s="102"/>
      <c r="APU225" s="102"/>
      <c r="APV225" s="102"/>
      <c r="APW225" s="102"/>
      <c r="APX225" s="102"/>
      <c r="APY225" s="102"/>
      <c r="APZ225" s="102"/>
      <c r="AQA225" s="102"/>
      <c r="AQB225" s="102"/>
      <c r="AQC225" s="102"/>
      <c r="AQD225" s="102"/>
      <c r="AQE225" s="102"/>
      <c r="AQF225" s="102"/>
      <c r="AQG225" s="102"/>
      <c r="AQH225" s="102"/>
      <c r="AQI225" s="102"/>
      <c r="AQJ225" s="102"/>
      <c r="AQK225" s="102"/>
      <c r="AQL225" s="102"/>
      <c r="AQM225" s="102"/>
      <c r="AQN225" s="102"/>
      <c r="AQO225" s="102"/>
      <c r="AQP225" s="102"/>
      <c r="AQQ225" s="102"/>
      <c r="AQR225" s="102"/>
      <c r="AQS225" s="102"/>
      <c r="AQT225" s="102"/>
      <c r="AQU225" s="102"/>
      <c r="AQV225" s="102"/>
      <c r="AQW225" s="102"/>
      <c r="AQX225" s="102"/>
      <c r="AQY225" s="102"/>
      <c r="AQZ225" s="102"/>
      <c r="ARA225" s="102"/>
      <c r="ARB225" s="102"/>
      <c r="ARC225" s="102"/>
      <c r="ARD225" s="102"/>
      <c r="ARE225" s="102"/>
      <c r="ARF225" s="102"/>
      <c r="ARG225" s="102"/>
      <c r="ARH225" s="102"/>
      <c r="ARI225" s="102"/>
      <c r="ARJ225" s="102"/>
      <c r="ARK225" s="102"/>
      <c r="ARL225" s="102"/>
      <c r="ARM225" s="102"/>
      <c r="ARN225" s="102"/>
      <c r="ARO225" s="102"/>
      <c r="ARP225" s="102"/>
      <c r="ARQ225" s="102"/>
      <c r="ARR225" s="102"/>
      <c r="ARS225" s="102"/>
      <c r="ART225" s="102"/>
      <c r="ARU225" s="102"/>
      <c r="ARV225" s="102"/>
      <c r="ARW225" s="102"/>
      <c r="ARX225" s="102"/>
      <c r="ARY225" s="102"/>
      <c r="ARZ225" s="102"/>
      <c r="ASA225" s="102"/>
      <c r="ASB225" s="102"/>
      <c r="ASC225" s="102"/>
      <c r="ASD225" s="102"/>
      <c r="ASE225" s="102"/>
      <c r="ASF225" s="102"/>
      <c r="ASG225" s="102"/>
      <c r="ASH225" s="102"/>
      <c r="ASI225" s="102"/>
      <c r="ASJ225" s="102"/>
      <c r="ASK225" s="102"/>
      <c r="ASL225" s="102"/>
      <c r="ASM225" s="102"/>
      <c r="ASN225" s="102"/>
      <c r="ASO225" s="102"/>
      <c r="ASP225" s="102"/>
      <c r="ASQ225" s="102"/>
      <c r="ASR225" s="102"/>
      <c r="ASS225" s="102"/>
      <c r="AST225" s="102"/>
      <c r="ASU225" s="102"/>
      <c r="ASV225" s="102"/>
      <c r="ASW225" s="102"/>
      <c r="ASX225" s="102"/>
      <c r="ASY225" s="102"/>
      <c r="ASZ225" s="102"/>
      <c r="ATA225" s="102"/>
      <c r="ATB225" s="102"/>
      <c r="ATC225" s="102"/>
      <c r="ATD225" s="102"/>
      <c r="ATE225" s="102"/>
      <c r="ATF225" s="102"/>
      <c r="ATG225" s="102"/>
      <c r="ATH225" s="102"/>
      <c r="ATI225" s="102"/>
      <c r="ATJ225" s="102"/>
      <c r="ATK225" s="102"/>
      <c r="ATL225" s="102"/>
      <c r="ATM225" s="102"/>
      <c r="ATN225" s="102"/>
      <c r="ATO225" s="102"/>
      <c r="ATP225" s="102"/>
      <c r="ATQ225" s="102"/>
      <c r="ATR225" s="102"/>
      <c r="ATS225" s="102"/>
      <c r="ATT225" s="102"/>
      <c r="ATU225" s="102"/>
      <c r="ATV225" s="102"/>
      <c r="ATW225" s="102"/>
      <c r="ATX225" s="102"/>
      <c r="ATY225" s="102"/>
      <c r="ATZ225" s="102"/>
      <c r="AUA225" s="102"/>
      <c r="AUB225" s="102"/>
      <c r="AUC225" s="102"/>
      <c r="AUD225" s="102"/>
      <c r="AUE225" s="102"/>
      <c r="AUF225" s="102"/>
      <c r="AUG225" s="102"/>
      <c r="AUH225" s="102"/>
      <c r="AUI225" s="102"/>
      <c r="AUJ225" s="102"/>
      <c r="AUK225" s="102"/>
      <c r="AUL225" s="102"/>
      <c r="AUM225" s="102"/>
      <c r="AUN225" s="102"/>
      <c r="AUO225" s="102"/>
      <c r="AUP225" s="102"/>
      <c r="AUQ225" s="102"/>
      <c r="AUR225" s="102"/>
      <c r="AUS225" s="102"/>
      <c r="AUT225" s="102"/>
      <c r="AUU225" s="102"/>
      <c r="AUV225" s="102"/>
      <c r="AUW225" s="102"/>
      <c r="AUX225" s="102"/>
      <c r="AUY225" s="102"/>
      <c r="AUZ225" s="102"/>
      <c r="AVA225" s="102"/>
      <c r="AVB225" s="102"/>
      <c r="AVC225" s="102"/>
      <c r="AVD225" s="102"/>
      <c r="AVE225" s="102"/>
      <c r="AVF225" s="102"/>
      <c r="AVG225" s="102"/>
      <c r="AVH225" s="102"/>
      <c r="AVI225" s="102"/>
      <c r="AVJ225" s="102"/>
      <c r="AVK225" s="102"/>
      <c r="AVL225" s="102"/>
      <c r="AVM225" s="102"/>
      <c r="AVN225" s="102"/>
      <c r="AVO225" s="102"/>
      <c r="AVP225" s="102"/>
      <c r="AVQ225" s="102"/>
      <c r="AVR225" s="102"/>
      <c r="AVS225" s="102"/>
      <c r="AVT225" s="102"/>
      <c r="AVU225" s="102"/>
      <c r="AVV225" s="102"/>
      <c r="AVW225" s="102"/>
      <c r="AVX225" s="102"/>
      <c r="AVY225" s="102"/>
      <c r="AVZ225" s="102"/>
      <c r="AWA225" s="102"/>
      <c r="AWB225" s="102"/>
      <c r="AWC225" s="102"/>
      <c r="AWD225" s="102"/>
      <c r="AWE225" s="102"/>
      <c r="AWF225" s="102"/>
      <c r="AWG225" s="102"/>
      <c r="AWH225" s="102"/>
      <c r="AWI225" s="102"/>
      <c r="AWJ225" s="102"/>
      <c r="AWK225" s="102"/>
      <c r="AWL225" s="102"/>
      <c r="AWM225" s="102"/>
      <c r="AWN225" s="102"/>
      <c r="AWO225" s="102"/>
      <c r="AWP225" s="102"/>
      <c r="AWQ225" s="102"/>
      <c r="AWR225" s="102"/>
      <c r="AWS225" s="102"/>
      <c r="AWT225" s="102"/>
      <c r="AWU225" s="102"/>
      <c r="AWV225" s="102"/>
      <c r="AWW225" s="102"/>
      <c r="AWX225" s="102"/>
      <c r="AWY225" s="102"/>
      <c r="AWZ225" s="102"/>
      <c r="AXA225" s="102"/>
      <c r="AXB225" s="102"/>
      <c r="AXC225" s="102"/>
      <c r="AXD225" s="102"/>
      <c r="AXE225" s="102"/>
      <c r="AXF225" s="102"/>
      <c r="AXG225" s="102"/>
      <c r="AXH225" s="102"/>
      <c r="AXI225" s="102"/>
      <c r="AXJ225" s="102"/>
      <c r="AXK225" s="102"/>
      <c r="AXL225" s="102"/>
      <c r="AXM225" s="102"/>
      <c r="AXN225" s="102"/>
      <c r="AXO225" s="102"/>
      <c r="AXP225" s="102"/>
      <c r="AXQ225" s="102"/>
      <c r="AXR225" s="102"/>
      <c r="AXS225" s="102"/>
      <c r="AXT225" s="102"/>
      <c r="AXU225" s="102"/>
      <c r="AXV225" s="102"/>
      <c r="AXW225" s="102"/>
      <c r="AXX225" s="102"/>
      <c r="AXY225" s="102"/>
      <c r="AXZ225" s="102"/>
      <c r="AYA225" s="102"/>
      <c r="AYB225" s="102"/>
      <c r="AYC225" s="102"/>
      <c r="AYD225" s="102"/>
      <c r="AYE225" s="102"/>
      <c r="AYF225" s="102"/>
      <c r="AYG225" s="102"/>
      <c r="AYH225" s="102"/>
      <c r="AYI225" s="102"/>
      <c r="AYJ225" s="102"/>
      <c r="AYK225" s="102"/>
      <c r="AYL225" s="102"/>
      <c r="AYM225" s="102"/>
      <c r="AYN225" s="102"/>
      <c r="AYO225" s="102"/>
      <c r="AYP225" s="102"/>
      <c r="AYQ225" s="102"/>
      <c r="AYR225" s="102"/>
      <c r="AYS225" s="102"/>
      <c r="AYT225" s="102"/>
      <c r="AYU225" s="102"/>
      <c r="AYV225" s="102"/>
      <c r="AYW225" s="102"/>
      <c r="AYX225" s="102"/>
      <c r="AYY225" s="102"/>
      <c r="AYZ225" s="102"/>
      <c r="AZA225" s="102"/>
      <c r="AZB225" s="102"/>
      <c r="AZC225" s="102"/>
      <c r="AZD225" s="102"/>
      <c r="AZE225" s="102"/>
      <c r="AZF225" s="102"/>
      <c r="AZG225" s="102"/>
      <c r="AZH225" s="102"/>
      <c r="AZI225" s="102"/>
      <c r="AZJ225" s="102"/>
      <c r="AZK225" s="102"/>
      <c r="AZL225" s="102"/>
      <c r="AZM225" s="102"/>
      <c r="AZN225" s="102"/>
      <c r="AZO225" s="102"/>
      <c r="AZP225" s="102"/>
      <c r="AZQ225" s="102"/>
      <c r="AZR225" s="102"/>
      <c r="AZS225" s="102"/>
      <c r="AZT225" s="102"/>
      <c r="AZU225" s="102"/>
      <c r="AZV225" s="102"/>
      <c r="AZW225" s="102"/>
      <c r="AZX225" s="102"/>
      <c r="AZY225" s="102"/>
      <c r="AZZ225" s="102"/>
      <c r="BAA225" s="102"/>
      <c r="BAB225" s="102"/>
      <c r="BAC225" s="102"/>
      <c r="BAD225" s="102"/>
      <c r="BAE225" s="102"/>
      <c r="BAF225" s="102"/>
      <c r="BAG225" s="102"/>
      <c r="BAH225" s="102"/>
      <c r="BAI225" s="102"/>
      <c r="BAJ225" s="102"/>
      <c r="BAK225" s="102"/>
      <c r="BAL225" s="102"/>
      <c r="BAM225" s="102"/>
      <c r="BAN225" s="102"/>
      <c r="BAO225" s="102"/>
      <c r="BAP225" s="102"/>
      <c r="BAQ225" s="102"/>
      <c r="BAR225" s="102"/>
      <c r="BAS225" s="102"/>
      <c r="BAT225" s="102"/>
      <c r="BAU225" s="102"/>
      <c r="BAV225" s="102"/>
      <c r="BAW225" s="102"/>
      <c r="BAX225" s="102"/>
      <c r="BAY225" s="102"/>
      <c r="BAZ225" s="102"/>
      <c r="BBA225" s="102"/>
      <c r="BBB225" s="102"/>
      <c r="BBC225" s="102"/>
      <c r="BBD225" s="102"/>
      <c r="BBE225" s="102"/>
      <c r="BBF225" s="102"/>
      <c r="BBG225" s="102"/>
      <c r="BBH225" s="102"/>
      <c r="BBI225" s="102"/>
      <c r="BBJ225" s="102"/>
      <c r="BBK225" s="102"/>
      <c r="BBL225" s="102"/>
      <c r="BBM225" s="102"/>
      <c r="BBN225" s="102"/>
      <c r="BBO225" s="102"/>
      <c r="BBP225" s="102"/>
      <c r="BBQ225" s="102"/>
      <c r="BBR225" s="102"/>
      <c r="BBS225" s="102"/>
      <c r="BBT225" s="102"/>
      <c r="BBU225" s="102"/>
      <c r="BBV225" s="102"/>
      <c r="BBW225" s="102"/>
      <c r="BBX225" s="102"/>
      <c r="BBY225" s="102"/>
      <c r="BBZ225" s="102"/>
      <c r="BCA225" s="102"/>
      <c r="BCB225" s="102"/>
      <c r="BCC225" s="102"/>
      <c r="BCD225" s="102"/>
      <c r="BCE225" s="102"/>
      <c r="BCF225" s="102"/>
      <c r="BCG225" s="102"/>
      <c r="BCH225" s="102"/>
      <c r="BCI225" s="102"/>
      <c r="BCJ225" s="102"/>
      <c r="BCK225" s="102"/>
      <c r="BCL225" s="102"/>
      <c r="BCM225" s="102"/>
      <c r="BCN225" s="102"/>
      <c r="BCO225" s="102"/>
      <c r="BCP225" s="102"/>
      <c r="BCQ225" s="102"/>
      <c r="BCR225" s="102"/>
      <c r="BCS225" s="102"/>
      <c r="BCT225" s="102"/>
      <c r="BCU225" s="102"/>
      <c r="BCV225" s="102"/>
      <c r="BCW225" s="102"/>
      <c r="BCX225" s="102"/>
      <c r="BCY225" s="102"/>
      <c r="BCZ225" s="102"/>
      <c r="BDA225" s="102"/>
      <c r="BDB225" s="102"/>
      <c r="BDC225" s="102"/>
      <c r="BDD225" s="102"/>
      <c r="BDE225" s="102"/>
      <c r="BDF225" s="102"/>
      <c r="BDG225" s="102"/>
      <c r="BDH225" s="102"/>
      <c r="BDI225" s="102"/>
      <c r="BDJ225" s="102"/>
      <c r="BDK225" s="102"/>
      <c r="BDL225" s="102"/>
      <c r="BDM225" s="102"/>
      <c r="BDN225" s="102"/>
      <c r="BDO225" s="102"/>
      <c r="BDP225" s="102"/>
      <c r="BDQ225" s="102"/>
      <c r="BDR225" s="102"/>
      <c r="BDS225" s="102"/>
      <c r="BDT225" s="102"/>
      <c r="BDU225" s="102"/>
      <c r="BDV225" s="102"/>
      <c r="BDW225" s="102"/>
      <c r="BDX225" s="102"/>
      <c r="BDY225" s="102"/>
      <c r="BDZ225" s="102"/>
      <c r="BEA225" s="102"/>
      <c r="BEB225" s="102"/>
      <c r="BEC225" s="102"/>
      <c r="BED225" s="102"/>
      <c r="BEE225" s="102"/>
      <c r="BEF225" s="102"/>
      <c r="BEG225" s="102"/>
      <c r="BEH225" s="102"/>
      <c r="BEI225" s="102"/>
      <c r="BEJ225" s="102"/>
      <c r="BEK225" s="102"/>
      <c r="BEL225" s="102"/>
      <c r="BEM225" s="102"/>
      <c r="BEN225" s="102"/>
      <c r="BEO225" s="102"/>
      <c r="BEP225" s="102"/>
      <c r="BEQ225" s="102"/>
      <c r="BER225" s="102"/>
      <c r="BES225" s="102"/>
      <c r="BET225" s="102"/>
      <c r="BEU225" s="102"/>
      <c r="BEV225" s="102"/>
      <c r="BEW225" s="102"/>
      <c r="BEX225" s="102"/>
      <c r="BEY225" s="102"/>
      <c r="BEZ225" s="102"/>
      <c r="BFA225" s="102"/>
      <c r="BFB225" s="102"/>
      <c r="BFC225" s="102"/>
      <c r="BFD225" s="102"/>
      <c r="BFE225" s="102"/>
      <c r="BFF225" s="102"/>
      <c r="BFG225" s="102"/>
      <c r="BFH225" s="102"/>
      <c r="BFI225" s="102"/>
      <c r="BFJ225" s="102"/>
      <c r="BFK225" s="102"/>
      <c r="BFL225" s="102"/>
      <c r="BFM225" s="102"/>
      <c r="BFN225" s="102"/>
      <c r="BFO225" s="102"/>
      <c r="BFP225" s="102"/>
      <c r="BFQ225" s="102"/>
      <c r="BFR225" s="102"/>
      <c r="BFS225" s="102"/>
      <c r="BFT225" s="102"/>
      <c r="BFU225" s="102"/>
      <c r="BFV225" s="102"/>
      <c r="BFW225" s="102"/>
      <c r="BFX225" s="102"/>
      <c r="BFY225" s="102"/>
      <c r="BFZ225" s="102"/>
      <c r="BGA225" s="102"/>
      <c r="BGB225" s="102"/>
      <c r="BGC225" s="102"/>
      <c r="BGD225" s="102"/>
      <c r="BGE225" s="102"/>
      <c r="BGF225" s="102"/>
      <c r="BGG225" s="102"/>
      <c r="BGH225" s="102"/>
      <c r="BGI225" s="102"/>
      <c r="BGJ225" s="102"/>
      <c r="BGK225" s="102"/>
      <c r="BGL225" s="102"/>
      <c r="BGM225" s="102"/>
      <c r="BGN225" s="102"/>
      <c r="BGO225" s="102"/>
      <c r="BGP225" s="102"/>
      <c r="BGQ225" s="102"/>
      <c r="BGR225" s="102"/>
      <c r="BGS225" s="102"/>
      <c r="BGT225" s="102"/>
      <c r="BGU225" s="102"/>
      <c r="BGV225" s="102"/>
      <c r="BGW225" s="102"/>
      <c r="BGX225" s="102"/>
      <c r="BGY225" s="102"/>
      <c r="BGZ225" s="102"/>
      <c r="BHA225" s="102"/>
      <c r="BHB225" s="102"/>
      <c r="BHC225" s="102"/>
      <c r="BHD225" s="102"/>
      <c r="BHE225" s="102"/>
      <c r="BHF225" s="102"/>
      <c r="BHG225" s="102"/>
      <c r="BHH225" s="102"/>
      <c r="BHI225" s="102"/>
      <c r="BHJ225" s="102"/>
      <c r="BHK225" s="102"/>
      <c r="BHL225" s="102"/>
      <c r="BHM225" s="102"/>
      <c r="BHN225" s="102"/>
      <c r="BHO225" s="102"/>
      <c r="BHP225" s="102"/>
      <c r="BHQ225" s="102"/>
      <c r="BHR225" s="102"/>
      <c r="BHS225" s="102"/>
      <c r="BHT225" s="102"/>
      <c r="BHU225" s="102"/>
      <c r="BHV225" s="102"/>
      <c r="BHW225" s="102"/>
      <c r="BHX225" s="102"/>
      <c r="BHY225" s="102"/>
      <c r="BHZ225" s="102"/>
      <c r="BIA225" s="102"/>
      <c r="BIB225" s="102"/>
      <c r="BIC225" s="102"/>
      <c r="BID225" s="102"/>
      <c r="BIE225" s="102"/>
      <c r="BIF225" s="102"/>
      <c r="BIG225" s="102"/>
      <c r="BIH225" s="102"/>
      <c r="BII225" s="102"/>
      <c r="BIJ225" s="102"/>
      <c r="BIK225" s="102"/>
      <c r="BIL225" s="102"/>
      <c r="BIM225" s="102"/>
      <c r="BIN225" s="102"/>
      <c r="BIO225" s="102"/>
      <c r="BIP225" s="102"/>
      <c r="BIQ225" s="102"/>
      <c r="BIR225" s="102"/>
      <c r="BIS225" s="102"/>
      <c r="BIT225" s="102"/>
      <c r="BIU225" s="102"/>
      <c r="BIV225" s="102"/>
      <c r="BIW225" s="102"/>
      <c r="BIX225" s="102"/>
      <c r="BIY225" s="102"/>
      <c r="BIZ225" s="102"/>
      <c r="BJA225" s="102"/>
      <c r="BJB225" s="102"/>
      <c r="BJC225" s="102"/>
      <c r="BJD225" s="102"/>
      <c r="BJE225" s="102"/>
      <c r="BJF225" s="102"/>
      <c r="BJG225" s="102"/>
      <c r="BJH225" s="102"/>
      <c r="BJI225" s="102"/>
      <c r="BJJ225" s="102"/>
      <c r="BJK225" s="102"/>
      <c r="BJL225" s="102"/>
      <c r="BJM225" s="102"/>
      <c r="BJN225" s="102"/>
      <c r="BJO225" s="102"/>
      <c r="BJP225" s="102"/>
      <c r="BJQ225" s="102"/>
      <c r="BJR225" s="102"/>
      <c r="BJS225" s="102"/>
      <c r="BJT225" s="102"/>
      <c r="BJU225" s="102"/>
      <c r="BJV225" s="102"/>
      <c r="BJW225" s="102"/>
      <c r="BJX225" s="102"/>
      <c r="BJY225" s="102"/>
      <c r="BJZ225" s="102"/>
      <c r="BKA225" s="102"/>
      <c r="BKB225" s="102"/>
      <c r="BKC225" s="102"/>
      <c r="BKD225" s="102"/>
      <c r="BKE225" s="102"/>
      <c r="BKF225" s="102"/>
      <c r="BKG225" s="102"/>
      <c r="BKH225" s="102"/>
      <c r="BKI225" s="102"/>
      <c r="BKJ225" s="102"/>
      <c r="BKK225" s="102"/>
      <c r="BKL225" s="102"/>
      <c r="BKM225" s="102"/>
      <c r="BKN225" s="102"/>
      <c r="BKO225" s="102"/>
      <c r="BKP225" s="102"/>
      <c r="BKQ225" s="102"/>
      <c r="BKR225" s="102"/>
      <c r="BKS225" s="102"/>
      <c r="BKT225" s="102"/>
      <c r="BKU225" s="102"/>
      <c r="BKV225" s="102"/>
      <c r="BKW225" s="102"/>
      <c r="BKX225" s="102"/>
      <c r="BKY225" s="102"/>
      <c r="BKZ225" s="102"/>
      <c r="BLA225" s="102"/>
      <c r="BLB225" s="102"/>
      <c r="BLC225" s="102"/>
      <c r="BLD225" s="102"/>
      <c r="BLE225" s="102"/>
      <c r="BLF225" s="102"/>
      <c r="BLG225" s="102"/>
      <c r="BLH225" s="102"/>
      <c r="BLI225" s="102"/>
      <c r="BLJ225" s="102"/>
      <c r="BLK225" s="102"/>
      <c r="BLL225" s="102"/>
      <c r="BLM225" s="102"/>
      <c r="BLN225" s="102"/>
      <c r="BLO225" s="102"/>
      <c r="BLP225" s="102"/>
      <c r="BLQ225" s="102"/>
      <c r="BLR225" s="102"/>
      <c r="BLS225" s="102"/>
      <c r="BLT225" s="102"/>
      <c r="BLU225" s="102"/>
      <c r="BLV225" s="102"/>
      <c r="BLW225" s="102"/>
      <c r="BLX225" s="102"/>
      <c r="BLY225" s="102"/>
      <c r="BLZ225" s="102"/>
      <c r="BMA225" s="102"/>
      <c r="BMB225" s="102"/>
      <c r="BMC225" s="102"/>
      <c r="BMD225" s="102"/>
      <c r="BME225" s="102"/>
      <c r="BMF225" s="102"/>
      <c r="BMG225" s="102"/>
      <c r="BMH225" s="102"/>
      <c r="BMI225" s="102"/>
      <c r="BMJ225" s="102"/>
      <c r="BMK225" s="102"/>
      <c r="BML225" s="102"/>
      <c r="BMM225" s="102"/>
      <c r="BMN225" s="102"/>
      <c r="BMO225" s="102"/>
      <c r="BMP225" s="102"/>
      <c r="BMQ225" s="102"/>
      <c r="BMR225" s="102"/>
      <c r="BMS225" s="102"/>
      <c r="BMT225" s="102"/>
      <c r="BMU225" s="102"/>
      <c r="BMV225" s="102"/>
      <c r="BMW225" s="102"/>
      <c r="BMX225" s="102"/>
      <c r="BMY225" s="102"/>
      <c r="BMZ225" s="102"/>
      <c r="BNA225" s="102"/>
      <c r="BNB225" s="102"/>
      <c r="BNC225" s="102"/>
      <c r="BND225" s="102"/>
      <c r="BNE225" s="102"/>
      <c r="BNF225" s="102"/>
      <c r="BNG225" s="102"/>
      <c r="BNH225" s="102"/>
      <c r="BNI225" s="102"/>
      <c r="BNJ225" s="102"/>
      <c r="BNK225" s="102"/>
      <c r="BNL225" s="102"/>
      <c r="BNM225" s="102"/>
      <c r="BNN225" s="102"/>
      <c r="BNO225" s="102"/>
      <c r="BNP225" s="102"/>
      <c r="BNQ225" s="102"/>
      <c r="BNR225" s="102"/>
      <c r="BNS225" s="102"/>
      <c r="BNT225" s="102"/>
      <c r="BNU225" s="102"/>
      <c r="BNV225" s="102"/>
      <c r="BNW225" s="102"/>
      <c r="BNX225" s="102"/>
      <c r="BNY225" s="102"/>
      <c r="BNZ225" s="102"/>
      <c r="BOA225" s="102"/>
      <c r="BOB225" s="102"/>
      <c r="BOC225" s="102"/>
      <c r="BOD225" s="102"/>
      <c r="BOE225" s="102"/>
      <c r="BOF225" s="102"/>
      <c r="BOG225" s="102"/>
      <c r="BOH225" s="102"/>
      <c r="BOI225" s="102"/>
      <c r="BOJ225" s="102"/>
      <c r="BOK225" s="102"/>
      <c r="BOL225" s="102"/>
      <c r="BOM225" s="102"/>
      <c r="BON225" s="102"/>
      <c r="BOO225" s="102"/>
      <c r="BOP225" s="102"/>
      <c r="BOQ225" s="102"/>
      <c r="BOR225" s="102"/>
      <c r="BOS225" s="102"/>
      <c r="BOT225" s="102"/>
      <c r="BOU225" s="102"/>
      <c r="BOV225" s="102"/>
      <c r="BOW225" s="102"/>
      <c r="BOX225" s="102"/>
      <c r="BOY225" s="102"/>
      <c r="BOZ225" s="102"/>
      <c r="BPA225" s="102"/>
      <c r="BPB225" s="102"/>
      <c r="BPC225" s="102"/>
      <c r="BPD225" s="102"/>
      <c r="BPE225" s="102"/>
      <c r="BPF225" s="102"/>
      <c r="BPG225" s="102"/>
      <c r="BPH225" s="102"/>
      <c r="BPI225" s="102"/>
      <c r="BPJ225" s="102"/>
      <c r="BPK225" s="102"/>
      <c r="BPL225" s="102"/>
      <c r="BPM225" s="102"/>
      <c r="BPN225" s="102"/>
      <c r="BPO225" s="102"/>
      <c r="BPP225" s="102"/>
      <c r="BPQ225" s="102"/>
      <c r="BPR225" s="102"/>
      <c r="BPS225" s="102"/>
      <c r="BPT225" s="102"/>
      <c r="BPU225" s="102"/>
      <c r="BPV225" s="102"/>
      <c r="BPW225" s="102"/>
      <c r="BPX225" s="102"/>
      <c r="BPY225" s="102"/>
      <c r="BPZ225" s="102"/>
      <c r="BQA225" s="102"/>
      <c r="BQB225" s="102"/>
      <c r="BQC225" s="102"/>
      <c r="BQD225" s="102"/>
      <c r="BQE225" s="102"/>
      <c r="BQF225" s="102"/>
      <c r="BQG225" s="102"/>
      <c r="BQH225" s="102"/>
      <c r="BQI225" s="102"/>
      <c r="BQJ225" s="102"/>
      <c r="BQK225" s="102"/>
      <c r="BQL225" s="102"/>
      <c r="BQM225" s="102"/>
      <c r="BQN225" s="102"/>
      <c r="BQO225" s="102"/>
      <c r="BQP225" s="102"/>
      <c r="BQQ225" s="102"/>
      <c r="BQR225" s="102"/>
      <c r="BQS225" s="102"/>
      <c r="BQT225" s="102"/>
      <c r="BQU225" s="102"/>
      <c r="BQV225" s="102"/>
      <c r="BQW225" s="102"/>
      <c r="BQX225" s="102"/>
      <c r="BQY225" s="102"/>
      <c r="BQZ225" s="102"/>
      <c r="BRA225" s="102"/>
      <c r="BRB225" s="102"/>
      <c r="BRC225" s="102"/>
      <c r="BRD225" s="102"/>
      <c r="BRE225" s="102"/>
      <c r="BRF225" s="102"/>
      <c r="BRG225" s="102"/>
      <c r="BRH225" s="102"/>
      <c r="BRI225" s="102"/>
      <c r="BRJ225" s="102"/>
      <c r="BRK225" s="102"/>
      <c r="BRL225" s="102"/>
      <c r="BRM225" s="102"/>
      <c r="BRN225" s="102"/>
      <c r="BRO225" s="102"/>
      <c r="BRP225" s="102"/>
      <c r="BRQ225" s="102"/>
      <c r="BRR225" s="102"/>
      <c r="BRS225" s="102"/>
      <c r="BRT225" s="102"/>
      <c r="BRU225" s="102"/>
      <c r="BRV225" s="102"/>
      <c r="BRW225" s="102"/>
      <c r="BRX225" s="102"/>
      <c r="BRY225" s="102"/>
      <c r="BRZ225" s="102"/>
      <c r="BSA225" s="102"/>
      <c r="BSB225" s="102"/>
      <c r="BSC225" s="102"/>
      <c r="BSD225" s="102"/>
      <c r="BSE225" s="102"/>
      <c r="BSF225" s="102"/>
      <c r="BSG225" s="102"/>
      <c r="BSH225" s="102"/>
      <c r="BSI225" s="102"/>
      <c r="BSJ225" s="102"/>
      <c r="BSK225" s="102"/>
      <c r="BSL225" s="102"/>
      <c r="BSM225" s="102"/>
      <c r="BSN225" s="102"/>
      <c r="BSO225" s="102"/>
      <c r="BSP225" s="102"/>
      <c r="BSQ225" s="102"/>
      <c r="BSR225" s="102"/>
      <c r="BSS225" s="102"/>
      <c r="BST225" s="102"/>
      <c r="BSU225" s="102"/>
      <c r="BSV225" s="102"/>
      <c r="BSW225" s="102"/>
      <c r="BSX225" s="102"/>
      <c r="BSY225" s="102"/>
      <c r="BSZ225" s="102"/>
      <c r="BTA225" s="102"/>
      <c r="BTB225" s="102"/>
      <c r="BTC225" s="102"/>
      <c r="BTD225" s="102"/>
      <c r="BTE225" s="102"/>
      <c r="BTF225" s="102"/>
      <c r="BTG225" s="102"/>
      <c r="BTH225" s="102"/>
      <c r="BTI225" s="102"/>
      <c r="BTJ225" s="102"/>
      <c r="BTK225" s="102"/>
      <c r="BTL225" s="102"/>
      <c r="BTM225" s="102"/>
      <c r="BTN225" s="102"/>
      <c r="BTO225" s="102"/>
      <c r="BTP225" s="102"/>
      <c r="BTQ225" s="102"/>
      <c r="BTR225" s="102"/>
      <c r="BTS225" s="102"/>
      <c r="BTT225" s="102"/>
      <c r="BTU225" s="102"/>
      <c r="BTV225" s="102"/>
      <c r="BTW225" s="102"/>
      <c r="BTX225" s="102"/>
      <c r="BTY225" s="102"/>
      <c r="BTZ225" s="102"/>
      <c r="BUA225" s="102"/>
      <c r="BUB225" s="102"/>
      <c r="BUC225" s="102"/>
      <c r="BUD225" s="102"/>
      <c r="BUE225" s="102"/>
      <c r="BUF225" s="102"/>
      <c r="BUG225" s="102"/>
      <c r="BUH225" s="102"/>
      <c r="BUI225" s="102"/>
      <c r="BUJ225" s="102"/>
      <c r="BUK225" s="102"/>
      <c r="BUL225" s="102"/>
      <c r="BUM225" s="102"/>
      <c r="BUN225" s="102"/>
      <c r="BUO225" s="102"/>
      <c r="BUP225" s="102"/>
      <c r="BUQ225" s="102"/>
      <c r="BUR225" s="102"/>
      <c r="BUS225" s="102"/>
      <c r="BUT225" s="102"/>
      <c r="BUU225" s="102"/>
      <c r="BUV225" s="102"/>
      <c r="BUW225" s="102"/>
      <c r="BUX225" s="102"/>
      <c r="BUY225" s="102"/>
      <c r="BUZ225" s="102"/>
      <c r="BVA225" s="102"/>
      <c r="BVB225" s="102"/>
      <c r="BVC225" s="102"/>
      <c r="BVD225" s="102"/>
      <c r="BVE225" s="102"/>
      <c r="BVF225" s="102"/>
      <c r="BVG225" s="102"/>
      <c r="BVH225" s="102"/>
      <c r="BVI225" s="102"/>
      <c r="BVJ225" s="102"/>
      <c r="BVK225" s="102"/>
      <c r="BVL225" s="102"/>
      <c r="BVM225" s="102"/>
      <c r="BVN225" s="102"/>
      <c r="BVO225" s="102"/>
      <c r="BVP225" s="102"/>
      <c r="BVQ225" s="102"/>
      <c r="BVR225" s="102"/>
      <c r="BVS225" s="102"/>
      <c r="BVT225" s="102"/>
      <c r="BVU225" s="102"/>
      <c r="BVV225" s="102"/>
      <c r="BVW225" s="102"/>
      <c r="BVX225" s="102"/>
      <c r="BVY225" s="102"/>
      <c r="BVZ225" s="102"/>
      <c r="BWA225" s="102"/>
      <c r="BWB225" s="102"/>
      <c r="BWC225" s="102"/>
      <c r="BWD225" s="102"/>
      <c r="BWE225" s="102"/>
      <c r="BWF225" s="102"/>
      <c r="BWG225" s="102"/>
      <c r="BWH225" s="102"/>
      <c r="BWI225" s="102"/>
      <c r="BWJ225" s="102"/>
      <c r="BWK225" s="102"/>
      <c r="BWL225" s="102"/>
      <c r="BWM225" s="102"/>
      <c r="BWN225" s="102"/>
      <c r="BWO225" s="102"/>
      <c r="BWP225" s="102"/>
      <c r="BWQ225" s="102"/>
      <c r="BWR225" s="102"/>
      <c r="BWS225" s="102"/>
      <c r="BWT225" s="102"/>
      <c r="BWU225" s="102"/>
      <c r="BWV225" s="102"/>
      <c r="BWW225" s="102"/>
      <c r="BWX225" s="102"/>
      <c r="BWY225" s="102"/>
      <c r="BWZ225" s="102"/>
      <c r="BXA225" s="102"/>
      <c r="BXB225" s="102"/>
      <c r="BXC225" s="102"/>
      <c r="BXD225" s="102"/>
      <c r="BXE225" s="102"/>
      <c r="BXF225" s="102"/>
      <c r="BXG225" s="102"/>
      <c r="BXH225" s="102"/>
      <c r="BXI225" s="102"/>
      <c r="BXJ225" s="102"/>
      <c r="BXK225" s="102"/>
      <c r="BXL225" s="102"/>
      <c r="BXM225" s="102"/>
      <c r="BXN225" s="102"/>
      <c r="BXO225" s="102"/>
      <c r="BXP225" s="102"/>
      <c r="BXQ225" s="102"/>
      <c r="BXR225" s="102"/>
      <c r="BXS225" s="102"/>
      <c r="BXT225" s="102"/>
      <c r="BXU225" s="102"/>
      <c r="BXV225" s="102"/>
      <c r="BXW225" s="102"/>
      <c r="BXX225" s="102"/>
      <c r="BXY225" s="102"/>
      <c r="BXZ225" s="102"/>
      <c r="BYA225" s="102"/>
      <c r="BYB225" s="102"/>
      <c r="BYC225" s="102"/>
      <c r="BYD225" s="102"/>
      <c r="BYE225" s="102"/>
      <c r="BYF225" s="102"/>
      <c r="BYG225" s="102"/>
      <c r="BYH225" s="102"/>
      <c r="BYI225" s="102"/>
      <c r="BYJ225" s="102"/>
      <c r="BYK225" s="102"/>
      <c r="BYL225" s="102"/>
      <c r="BYM225" s="102"/>
      <c r="BYN225" s="102"/>
      <c r="BYO225" s="102"/>
      <c r="BYP225" s="102"/>
      <c r="BYQ225" s="102"/>
      <c r="BYR225" s="102"/>
      <c r="BYS225" s="102"/>
      <c r="BYT225" s="102"/>
      <c r="BYU225" s="102"/>
      <c r="BYV225" s="102"/>
      <c r="BYW225" s="102"/>
      <c r="BYX225" s="102"/>
      <c r="BYY225" s="102"/>
      <c r="BYZ225" s="102"/>
      <c r="BZA225" s="102"/>
      <c r="BZB225" s="102"/>
      <c r="BZC225" s="102"/>
      <c r="BZD225" s="102"/>
      <c r="BZE225" s="102"/>
      <c r="BZF225" s="102"/>
      <c r="BZG225" s="102"/>
      <c r="BZH225" s="102"/>
      <c r="BZI225" s="102"/>
      <c r="BZJ225" s="102"/>
      <c r="BZK225" s="102"/>
      <c r="BZL225" s="102"/>
      <c r="BZM225" s="102"/>
      <c r="BZN225" s="102"/>
      <c r="BZO225" s="102"/>
      <c r="BZP225" s="102"/>
      <c r="BZQ225" s="102"/>
      <c r="BZR225" s="102"/>
      <c r="BZS225" s="102"/>
      <c r="BZT225" s="102"/>
      <c r="BZU225" s="102"/>
      <c r="BZV225" s="102"/>
      <c r="BZW225" s="102"/>
    </row>
    <row r="226" spans="2:2051" ht="14.25" customHeight="1">
      <c r="B226" s="112" t="s">
        <v>801</v>
      </c>
      <c r="C226" s="113" t="s">
        <v>235</v>
      </c>
      <c r="D226" s="113" t="s">
        <v>3</v>
      </c>
      <c r="E226" s="113" t="str">
        <f>'Alcance 3'!C146</f>
        <v>Producto</v>
      </c>
      <c r="F226" s="113" t="str">
        <f>'Alcance 3'!D146</f>
        <v>Tipo de transporte de carga</v>
      </c>
      <c r="G226" s="226" t="s">
        <v>801</v>
      </c>
      <c r="H226" s="237" t="s">
        <v>238</v>
      </c>
      <c r="I226" s="238">
        <v>3</v>
      </c>
      <c r="J226" s="126">
        <f>'Alcance 3'!E146*'Alcance 3'!E153</f>
        <v>0</v>
      </c>
      <c r="K226" s="113" t="s">
        <v>802</v>
      </c>
      <c r="L226" s="113"/>
      <c r="M226" s="298">
        <v>1</v>
      </c>
      <c r="N226" s="117"/>
      <c r="O226" s="113">
        <f t="shared" si="52"/>
        <v>0</v>
      </c>
      <c r="P226" s="115" t="str">
        <f t="shared" si="46"/>
        <v>tkm</v>
      </c>
      <c r="Q226" s="120">
        <f>IFERROR(VLOOKUP($F226,'Datos 1-Factores emisión'!$B$809:$D$820,2,FALSE),0)</f>
        <v>0</v>
      </c>
      <c r="R226" s="121">
        <v>0</v>
      </c>
      <c r="S226" s="121">
        <v>0</v>
      </c>
      <c r="T226" s="121">
        <v>0</v>
      </c>
      <c r="U226" s="121">
        <v>0</v>
      </c>
      <c r="V226" s="120">
        <f t="shared" si="54"/>
        <v>0</v>
      </c>
      <c r="W226" s="121">
        <f t="shared" si="54"/>
        <v>0</v>
      </c>
      <c r="X226" s="121">
        <f t="shared" si="54"/>
        <v>0</v>
      </c>
      <c r="Y226" s="121">
        <f t="shared" si="54"/>
        <v>0</v>
      </c>
      <c r="Z226" s="121">
        <f t="shared" si="54"/>
        <v>0</v>
      </c>
      <c r="AA226" s="121">
        <f t="shared" si="48"/>
        <v>0</v>
      </c>
      <c r="AB226" s="120">
        <f>'Datos 2-Potenciales calent glob'!$D$6</f>
        <v>1</v>
      </c>
      <c r="AC226" s="121">
        <f>'Datos 2-Potenciales calent glob'!$D$31</f>
        <v>25</v>
      </c>
      <c r="AD226" s="121">
        <f>'Datos 2-Potenciales calent glob'!$D$32</f>
        <v>298</v>
      </c>
      <c r="AE226" s="123">
        <f>SUMIF('Datos 2-Potenciales calent glob'!$B$6:$B$56,Cálculos!E226,'Datos 2-Potenciales calent glob'!$D$6:$D$56)</f>
        <v>0</v>
      </c>
      <c r="AF226" s="121">
        <f>'Datos 2-Potenciales calent glob'!$D$6</f>
        <v>1</v>
      </c>
      <c r="AG226" s="121">
        <f>'Datos 2-Potenciales calent glob'!$D$6</f>
        <v>1</v>
      </c>
      <c r="AH226" s="120">
        <f t="shared" si="53"/>
        <v>0</v>
      </c>
      <c r="AI226" s="121">
        <f t="shared" si="53"/>
        <v>0</v>
      </c>
      <c r="AJ226" s="121">
        <f t="shared" si="53"/>
        <v>0</v>
      </c>
      <c r="AK226" s="121">
        <f t="shared" si="53"/>
        <v>0</v>
      </c>
      <c r="AL226" s="124">
        <f t="shared" si="50"/>
        <v>0</v>
      </c>
      <c r="AM226" s="121">
        <f t="shared" si="57"/>
        <v>0</v>
      </c>
      <c r="AN226" s="207">
        <f t="shared" si="56"/>
        <v>0</v>
      </c>
      <c r="AO226" s="102"/>
      <c r="AP226" s="102"/>
      <c r="AQ226" s="102"/>
      <c r="AR226" s="102"/>
      <c r="AS226" s="102"/>
      <c r="AT226" s="102"/>
      <c r="AU226" s="102"/>
      <c r="AV226" s="102"/>
      <c r="AW226" s="102"/>
      <c r="AX226" s="102"/>
      <c r="AY226" s="102"/>
      <c r="AZ226" s="102"/>
      <c r="BA226" s="102"/>
      <c r="BB226" s="102"/>
      <c r="BC226" s="102"/>
      <c r="BD226" s="102"/>
      <c r="BE226" s="102"/>
      <c r="BF226" s="102"/>
      <c r="BG226" s="102"/>
      <c r="BH226" s="102"/>
      <c r="BI226" s="102"/>
      <c r="BJ226" s="102"/>
      <c r="BK226" s="102"/>
      <c r="BL226" s="102"/>
      <c r="BM226" s="102"/>
      <c r="BN226" s="102"/>
      <c r="BO226" s="102"/>
      <c r="BP226" s="102"/>
      <c r="BQ226" s="102"/>
      <c r="BR226" s="102"/>
      <c r="BS226" s="102"/>
      <c r="BT226" s="102"/>
      <c r="BU226" s="102"/>
      <c r="BV226" s="102"/>
      <c r="BW226" s="102"/>
      <c r="BX226" s="102"/>
      <c r="BY226" s="102"/>
      <c r="BZ226" s="102"/>
      <c r="CA226" s="102"/>
      <c r="CB226" s="102"/>
      <c r="CC226" s="102"/>
      <c r="CD226" s="102"/>
      <c r="CE226" s="102"/>
      <c r="CF226" s="102"/>
      <c r="CG226" s="102"/>
      <c r="CH226" s="102"/>
      <c r="CI226" s="102"/>
      <c r="CJ226" s="102"/>
      <c r="CK226" s="102"/>
      <c r="CL226" s="102"/>
      <c r="CM226" s="102"/>
      <c r="CN226" s="102"/>
      <c r="CO226" s="102"/>
      <c r="CP226" s="102"/>
      <c r="CQ226" s="102"/>
      <c r="CR226" s="102"/>
      <c r="CS226" s="102"/>
      <c r="CT226" s="102"/>
      <c r="CU226" s="102"/>
      <c r="CV226" s="102"/>
      <c r="CW226" s="102"/>
      <c r="CX226" s="102"/>
      <c r="CY226" s="102"/>
      <c r="CZ226" s="102"/>
      <c r="DA226" s="102"/>
      <c r="DB226" s="102"/>
      <c r="DC226" s="102"/>
      <c r="DD226" s="102"/>
      <c r="DE226" s="102"/>
      <c r="DF226" s="102"/>
      <c r="DG226" s="102"/>
      <c r="DH226" s="102"/>
      <c r="DI226" s="102"/>
      <c r="DJ226" s="102"/>
      <c r="DK226" s="102"/>
      <c r="DL226" s="102"/>
      <c r="DM226" s="102"/>
      <c r="DN226" s="102"/>
      <c r="DO226" s="102"/>
      <c r="DP226" s="102"/>
      <c r="DQ226" s="102"/>
      <c r="DR226" s="102"/>
      <c r="DS226" s="102"/>
      <c r="DT226" s="102"/>
      <c r="DU226" s="102"/>
      <c r="DV226" s="102"/>
      <c r="DW226" s="102"/>
      <c r="DX226" s="102"/>
      <c r="DY226" s="102"/>
      <c r="DZ226" s="102"/>
      <c r="EA226" s="102"/>
      <c r="EB226" s="102"/>
      <c r="EC226" s="102"/>
      <c r="ED226" s="102"/>
      <c r="EE226" s="102"/>
      <c r="EF226" s="102"/>
      <c r="EG226" s="102"/>
      <c r="EH226" s="102"/>
      <c r="EI226" s="102"/>
      <c r="EJ226" s="102"/>
      <c r="EK226" s="102"/>
      <c r="EL226" s="102"/>
      <c r="EM226" s="102"/>
      <c r="EN226" s="102"/>
      <c r="EO226" s="102"/>
      <c r="EP226" s="102"/>
      <c r="EQ226" s="102"/>
      <c r="ER226" s="102"/>
      <c r="ES226" s="102"/>
      <c r="ET226" s="102"/>
      <c r="EU226" s="102"/>
      <c r="EV226" s="102"/>
      <c r="EW226" s="102"/>
      <c r="EX226" s="102"/>
      <c r="EY226" s="102"/>
      <c r="EZ226" s="102"/>
      <c r="FA226" s="102"/>
      <c r="FB226" s="102"/>
      <c r="FC226" s="102"/>
      <c r="FD226" s="102"/>
      <c r="FE226" s="102"/>
      <c r="FF226" s="102"/>
      <c r="FG226" s="102"/>
      <c r="FH226" s="102"/>
      <c r="FI226" s="102"/>
      <c r="FJ226" s="102"/>
      <c r="FK226" s="102"/>
      <c r="FL226" s="102"/>
      <c r="FM226" s="102"/>
      <c r="FN226" s="102"/>
      <c r="FO226" s="102"/>
      <c r="FP226" s="102"/>
      <c r="FQ226" s="102"/>
      <c r="FR226" s="102"/>
      <c r="FS226" s="102"/>
      <c r="FT226" s="102"/>
      <c r="FU226" s="102"/>
      <c r="FV226" s="102"/>
      <c r="FW226" s="102"/>
      <c r="FX226" s="102"/>
      <c r="FY226" s="102"/>
      <c r="FZ226" s="102"/>
      <c r="GA226" s="102"/>
      <c r="GB226" s="102"/>
      <c r="GC226" s="102"/>
      <c r="GD226" s="102"/>
      <c r="GE226" s="102"/>
      <c r="GF226" s="102"/>
      <c r="GG226" s="102"/>
      <c r="GH226" s="102"/>
      <c r="GI226" s="102"/>
      <c r="GJ226" s="102"/>
      <c r="GK226" s="102"/>
      <c r="GL226" s="102"/>
      <c r="GM226" s="102"/>
      <c r="GN226" s="102"/>
      <c r="GO226" s="102"/>
      <c r="GP226" s="102"/>
      <c r="GQ226" s="102"/>
      <c r="GR226" s="102"/>
      <c r="GS226" s="102"/>
      <c r="GT226" s="102"/>
      <c r="GU226" s="102"/>
      <c r="GV226" s="102"/>
      <c r="GW226" s="102"/>
      <c r="GX226" s="102"/>
      <c r="GY226" s="102"/>
      <c r="GZ226" s="102"/>
      <c r="HA226" s="102"/>
      <c r="HB226" s="102"/>
      <c r="HC226" s="102"/>
      <c r="HD226" s="102"/>
      <c r="HE226" s="102"/>
      <c r="HF226" s="102"/>
      <c r="HG226" s="102"/>
      <c r="HH226" s="102"/>
      <c r="HI226" s="102"/>
      <c r="HJ226" s="102"/>
      <c r="HK226" s="102"/>
      <c r="HL226" s="102"/>
      <c r="HM226" s="102"/>
      <c r="HN226" s="102"/>
      <c r="HO226" s="102"/>
      <c r="HP226" s="102"/>
      <c r="HQ226" s="102"/>
      <c r="HR226" s="102"/>
      <c r="HS226" s="102"/>
      <c r="HT226" s="102"/>
      <c r="HU226" s="102"/>
      <c r="HV226" s="102"/>
      <c r="HW226" s="102"/>
      <c r="HX226" s="102"/>
      <c r="HY226" s="102"/>
      <c r="HZ226" s="102"/>
      <c r="IA226" s="102"/>
      <c r="IB226" s="102"/>
      <c r="IC226" s="102"/>
      <c r="ID226" s="102"/>
      <c r="IE226" s="102"/>
      <c r="IF226" s="102"/>
      <c r="IG226" s="102"/>
      <c r="IH226" s="102"/>
      <c r="II226" s="102"/>
      <c r="IJ226" s="102"/>
      <c r="IK226" s="102"/>
      <c r="IL226" s="102"/>
      <c r="IM226" s="102"/>
      <c r="IN226" s="102"/>
      <c r="IO226" s="102"/>
      <c r="IP226" s="102"/>
      <c r="IQ226" s="102"/>
      <c r="IR226" s="102"/>
      <c r="IS226" s="102"/>
      <c r="IT226" s="102"/>
      <c r="IU226" s="102"/>
      <c r="IV226" s="102"/>
      <c r="IW226" s="102"/>
      <c r="IX226" s="102"/>
      <c r="IY226" s="102"/>
      <c r="IZ226" s="102"/>
      <c r="JA226" s="102"/>
      <c r="JB226" s="102"/>
      <c r="JC226" s="102"/>
      <c r="JD226" s="102"/>
      <c r="JE226" s="102"/>
      <c r="JF226" s="102"/>
      <c r="JG226" s="102"/>
      <c r="JH226" s="102"/>
      <c r="JI226" s="102"/>
      <c r="JJ226" s="102"/>
      <c r="JK226" s="102"/>
      <c r="JL226" s="102"/>
      <c r="JM226" s="102"/>
      <c r="JN226" s="102"/>
      <c r="JO226" s="102"/>
      <c r="JP226" s="102"/>
      <c r="JQ226" s="102"/>
      <c r="JR226" s="102"/>
      <c r="JS226" s="102"/>
      <c r="JT226" s="102"/>
      <c r="JU226" s="102"/>
      <c r="JV226" s="102"/>
      <c r="JW226" s="102"/>
      <c r="JX226" s="102"/>
      <c r="JY226" s="102"/>
      <c r="JZ226" s="102"/>
      <c r="KA226" s="102"/>
      <c r="KB226" s="102"/>
      <c r="KC226" s="102"/>
      <c r="KD226" s="102"/>
      <c r="KE226" s="102"/>
      <c r="KF226" s="102"/>
      <c r="KG226" s="102"/>
      <c r="KH226" s="102"/>
      <c r="KI226" s="102"/>
      <c r="KJ226" s="102"/>
      <c r="KK226" s="102"/>
      <c r="KL226" s="102"/>
      <c r="KM226" s="102"/>
      <c r="KN226" s="102"/>
      <c r="KO226" s="102"/>
      <c r="KP226" s="102"/>
      <c r="KQ226" s="102"/>
      <c r="KR226" s="102"/>
      <c r="KS226" s="102"/>
      <c r="KT226" s="102"/>
      <c r="KU226" s="102"/>
      <c r="KV226" s="102"/>
      <c r="KW226" s="102"/>
      <c r="KX226" s="102"/>
      <c r="KY226" s="102"/>
      <c r="KZ226" s="102"/>
      <c r="LA226" s="102"/>
      <c r="LB226" s="102"/>
      <c r="LC226" s="102"/>
      <c r="LD226" s="102"/>
      <c r="LE226" s="102"/>
      <c r="LF226" s="102"/>
      <c r="LG226" s="102"/>
      <c r="LH226" s="102"/>
      <c r="LI226" s="102"/>
      <c r="LJ226" s="102"/>
      <c r="LK226" s="102"/>
      <c r="LL226" s="102"/>
      <c r="LM226" s="102"/>
      <c r="LN226" s="102"/>
      <c r="LO226" s="102"/>
      <c r="LP226" s="102"/>
      <c r="LQ226" s="102"/>
      <c r="LR226" s="102"/>
      <c r="LS226" s="102"/>
      <c r="LT226" s="102"/>
      <c r="LU226" s="102"/>
      <c r="LV226" s="102"/>
      <c r="LW226" s="102"/>
      <c r="LX226" s="102"/>
      <c r="LY226" s="102"/>
      <c r="LZ226" s="102"/>
      <c r="MA226" s="102"/>
      <c r="MB226" s="102"/>
      <c r="MC226" s="102"/>
      <c r="MD226" s="102"/>
      <c r="ME226" s="102"/>
      <c r="MF226" s="102"/>
      <c r="MG226" s="102"/>
      <c r="MH226" s="102"/>
      <c r="MI226" s="102"/>
      <c r="MJ226" s="102"/>
      <c r="MK226" s="102"/>
      <c r="ML226" s="102"/>
      <c r="MM226" s="102"/>
      <c r="MN226" s="102"/>
      <c r="MO226" s="102"/>
      <c r="MP226" s="102"/>
      <c r="MQ226" s="102"/>
      <c r="MR226" s="102"/>
      <c r="MS226" s="102"/>
      <c r="MT226" s="102"/>
      <c r="MU226" s="102"/>
      <c r="MV226" s="102"/>
      <c r="MW226" s="102"/>
      <c r="MX226" s="102"/>
      <c r="MY226" s="102"/>
      <c r="MZ226" s="102"/>
      <c r="NA226" s="102"/>
      <c r="NB226" s="102"/>
      <c r="NC226" s="102"/>
      <c r="ND226" s="102"/>
      <c r="NE226" s="102"/>
      <c r="NF226" s="102"/>
      <c r="NG226" s="102"/>
      <c r="NH226" s="102"/>
      <c r="NI226" s="102"/>
      <c r="NJ226" s="102"/>
      <c r="NK226" s="102"/>
      <c r="NL226" s="102"/>
      <c r="NM226" s="102"/>
      <c r="NN226" s="102"/>
      <c r="NO226" s="102"/>
      <c r="NP226" s="102"/>
      <c r="NQ226" s="102"/>
      <c r="NR226" s="102"/>
      <c r="NS226" s="102"/>
      <c r="NT226" s="102"/>
      <c r="NU226" s="102"/>
      <c r="NV226" s="102"/>
      <c r="NW226" s="102"/>
      <c r="NX226" s="102"/>
      <c r="NY226" s="102"/>
      <c r="NZ226" s="102"/>
      <c r="OA226" s="102"/>
      <c r="OB226" s="102"/>
      <c r="OC226" s="102"/>
      <c r="OD226" s="102"/>
      <c r="OE226" s="102"/>
      <c r="OF226" s="102"/>
      <c r="OG226" s="102"/>
      <c r="OH226" s="102"/>
      <c r="OI226" s="102"/>
      <c r="OJ226" s="102"/>
      <c r="OK226" s="102"/>
      <c r="OL226" s="102"/>
      <c r="OM226" s="102"/>
      <c r="ON226" s="102"/>
      <c r="OO226" s="102"/>
      <c r="OP226" s="102"/>
      <c r="OQ226" s="102"/>
      <c r="OR226" s="102"/>
      <c r="OS226" s="102"/>
      <c r="OT226" s="102"/>
      <c r="OU226" s="102"/>
      <c r="OV226" s="102"/>
      <c r="OW226" s="102"/>
      <c r="OX226" s="102"/>
      <c r="OY226" s="102"/>
      <c r="OZ226" s="102"/>
      <c r="PA226" s="102"/>
      <c r="PB226" s="102"/>
      <c r="PC226" s="102"/>
      <c r="PD226" s="102"/>
      <c r="PE226" s="102"/>
      <c r="PF226" s="102"/>
      <c r="PG226" s="102"/>
      <c r="PH226" s="102"/>
      <c r="PI226" s="102"/>
      <c r="PJ226" s="102"/>
      <c r="PK226" s="102"/>
      <c r="PL226" s="102"/>
      <c r="PM226" s="102"/>
      <c r="PN226" s="102"/>
      <c r="PO226" s="102"/>
      <c r="PP226" s="102"/>
      <c r="PQ226" s="102"/>
      <c r="PR226" s="102"/>
      <c r="PS226" s="102"/>
      <c r="PT226" s="102"/>
      <c r="PU226" s="102"/>
      <c r="PV226" s="102"/>
      <c r="PW226" s="102"/>
      <c r="PX226" s="102"/>
      <c r="PY226" s="102"/>
      <c r="PZ226" s="102"/>
      <c r="QA226" s="102"/>
      <c r="QB226" s="102"/>
      <c r="QC226" s="102"/>
      <c r="QD226" s="102"/>
      <c r="QE226" s="102"/>
      <c r="QF226" s="102"/>
      <c r="QG226" s="102"/>
      <c r="QH226" s="102"/>
      <c r="QI226" s="102"/>
      <c r="QJ226" s="102"/>
      <c r="QK226" s="102"/>
      <c r="QL226" s="102"/>
      <c r="QM226" s="102"/>
      <c r="QN226" s="102"/>
      <c r="QO226" s="102"/>
      <c r="QP226" s="102"/>
      <c r="QQ226" s="102"/>
      <c r="QR226" s="102"/>
      <c r="QS226" s="102"/>
      <c r="QT226" s="102"/>
      <c r="QU226" s="102"/>
      <c r="QV226" s="102"/>
      <c r="QW226" s="102"/>
      <c r="QX226" s="102"/>
      <c r="QY226" s="102"/>
      <c r="QZ226" s="102"/>
      <c r="RA226" s="102"/>
      <c r="RB226" s="102"/>
      <c r="RC226" s="102"/>
      <c r="RD226" s="102"/>
      <c r="RE226" s="102"/>
      <c r="RF226" s="102"/>
      <c r="RG226" s="102"/>
      <c r="RH226" s="102"/>
      <c r="RI226" s="102"/>
      <c r="RJ226" s="102"/>
      <c r="RK226" s="102"/>
      <c r="RL226" s="102"/>
      <c r="RM226" s="102"/>
      <c r="RN226" s="102"/>
      <c r="RO226" s="102"/>
      <c r="RP226" s="102"/>
      <c r="RQ226" s="102"/>
      <c r="RR226" s="102"/>
      <c r="RS226" s="102"/>
      <c r="RT226" s="102"/>
      <c r="RU226" s="102"/>
      <c r="RV226" s="102"/>
      <c r="RW226" s="102"/>
      <c r="RX226" s="102"/>
      <c r="RY226" s="102"/>
      <c r="RZ226" s="102"/>
      <c r="SA226" s="102"/>
      <c r="SB226" s="102"/>
      <c r="SC226" s="102"/>
      <c r="SD226" s="102"/>
      <c r="SE226" s="102"/>
      <c r="SF226" s="102"/>
      <c r="SG226" s="102"/>
      <c r="SH226" s="102"/>
      <c r="SI226" s="102"/>
      <c r="SJ226" s="102"/>
      <c r="SK226" s="102"/>
      <c r="SL226" s="102"/>
      <c r="SM226" s="102"/>
      <c r="SN226" s="102"/>
      <c r="SO226" s="102"/>
      <c r="SP226" s="102"/>
      <c r="SQ226" s="102"/>
      <c r="SR226" s="102"/>
      <c r="SS226" s="102"/>
      <c r="ST226" s="102"/>
      <c r="SU226" s="102"/>
      <c r="SV226" s="102"/>
      <c r="SW226" s="102"/>
      <c r="SX226" s="102"/>
      <c r="SY226" s="102"/>
      <c r="SZ226" s="102"/>
      <c r="TA226" s="102"/>
      <c r="TB226" s="102"/>
      <c r="TC226" s="102"/>
      <c r="TD226" s="102"/>
      <c r="TE226" s="102"/>
      <c r="TF226" s="102"/>
      <c r="TG226" s="102"/>
      <c r="TH226" s="102"/>
      <c r="TI226" s="102"/>
      <c r="TJ226" s="102"/>
      <c r="TK226" s="102"/>
      <c r="TL226" s="102"/>
      <c r="TM226" s="102"/>
      <c r="TN226" s="102"/>
      <c r="TO226" s="102"/>
      <c r="TP226" s="102"/>
      <c r="TQ226" s="102"/>
      <c r="TR226" s="102"/>
      <c r="TS226" s="102"/>
      <c r="TT226" s="102"/>
      <c r="TU226" s="102"/>
      <c r="TV226" s="102"/>
      <c r="TW226" s="102"/>
      <c r="TX226" s="102"/>
      <c r="TY226" s="102"/>
      <c r="TZ226" s="102"/>
      <c r="UA226" s="102"/>
      <c r="UB226" s="102"/>
      <c r="UC226" s="102"/>
      <c r="UD226" s="102"/>
      <c r="UE226" s="102"/>
      <c r="UF226" s="102"/>
      <c r="UG226" s="102"/>
      <c r="UH226" s="102"/>
      <c r="UI226" s="102"/>
      <c r="UJ226" s="102"/>
      <c r="UK226" s="102"/>
      <c r="UL226" s="102"/>
      <c r="UM226" s="102"/>
      <c r="UN226" s="102"/>
      <c r="UO226" s="102"/>
      <c r="UP226" s="102"/>
      <c r="UQ226" s="102"/>
      <c r="UR226" s="102"/>
      <c r="US226" s="102"/>
      <c r="UT226" s="102"/>
      <c r="UU226" s="102"/>
      <c r="UV226" s="102"/>
      <c r="UW226" s="102"/>
      <c r="UX226" s="102"/>
      <c r="UY226" s="102"/>
      <c r="UZ226" s="102"/>
      <c r="VA226" s="102"/>
      <c r="VB226" s="102"/>
      <c r="VC226" s="102"/>
      <c r="VD226" s="102"/>
      <c r="VE226" s="102"/>
      <c r="VF226" s="102"/>
      <c r="VG226" s="102"/>
      <c r="VH226" s="102"/>
      <c r="VI226" s="102"/>
      <c r="VJ226" s="102"/>
      <c r="VK226" s="102"/>
      <c r="VL226" s="102"/>
      <c r="VM226" s="102"/>
      <c r="VN226" s="102"/>
      <c r="VO226" s="102"/>
      <c r="VP226" s="102"/>
      <c r="VQ226" s="102"/>
      <c r="VR226" s="102"/>
      <c r="VS226" s="102"/>
      <c r="VT226" s="102"/>
      <c r="VU226" s="102"/>
      <c r="VV226" s="102"/>
      <c r="VW226" s="102"/>
      <c r="VX226" s="102"/>
      <c r="VY226" s="102"/>
      <c r="VZ226" s="102"/>
      <c r="WA226" s="102"/>
      <c r="WB226" s="102"/>
      <c r="WC226" s="102"/>
      <c r="WD226" s="102"/>
      <c r="WE226" s="102"/>
      <c r="WF226" s="102"/>
      <c r="WG226" s="102"/>
      <c r="WH226" s="102"/>
      <c r="WI226" s="102"/>
      <c r="WJ226" s="102"/>
      <c r="WK226" s="102"/>
      <c r="WL226" s="102"/>
      <c r="WM226" s="102"/>
      <c r="WN226" s="102"/>
      <c r="WO226" s="102"/>
      <c r="WP226" s="102"/>
      <c r="WQ226" s="102"/>
      <c r="WR226" s="102"/>
      <c r="WS226" s="102"/>
      <c r="WT226" s="102"/>
      <c r="WU226" s="102"/>
      <c r="WV226" s="102"/>
      <c r="WW226" s="102"/>
      <c r="WX226" s="102"/>
      <c r="WY226" s="102"/>
      <c r="WZ226" s="102"/>
      <c r="XA226" s="102"/>
      <c r="XB226" s="102"/>
      <c r="XC226" s="102"/>
      <c r="XD226" s="102"/>
      <c r="XE226" s="102"/>
      <c r="XF226" s="102"/>
      <c r="XG226" s="102"/>
      <c r="XH226" s="102"/>
      <c r="XI226" s="102"/>
      <c r="XJ226" s="102"/>
      <c r="XK226" s="102"/>
      <c r="XL226" s="102"/>
      <c r="XM226" s="102"/>
      <c r="XN226" s="102"/>
      <c r="XO226" s="102"/>
      <c r="XP226" s="102"/>
      <c r="XQ226" s="102"/>
      <c r="XR226" s="102"/>
      <c r="XS226" s="102"/>
      <c r="XT226" s="102"/>
      <c r="XU226" s="102"/>
      <c r="XV226" s="102"/>
      <c r="XW226" s="102"/>
      <c r="XX226" s="102"/>
      <c r="XY226" s="102"/>
      <c r="XZ226" s="102"/>
      <c r="YA226" s="102"/>
      <c r="YB226" s="102"/>
      <c r="YC226" s="102"/>
      <c r="YD226" s="102"/>
      <c r="YE226" s="102"/>
      <c r="YF226" s="102"/>
      <c r="YG226" s="102"/>
      <c r="YH226" s="102"/>
      <c r="YI226" s="102"/>
      <c r="YJ226" s="102"/>
      <c r="YK226" s="102"/>
      <c r="YL226" s="102"/>
      <c r="YM226" s="102"/>
      <c r="YN226" s="102"/>
      <c r="YO226" s="102"/>
      <c r="YP226" s="102"/>
      <c r="YQ226" s="102"/>
      <c r="YR226" s="102"/>
      <c r="YS226" s="102"/>
      <c r="YT226" s="102"/>
      <c r="YU226" s="102"/>
      <c r="YV226" s="102"/>
      <c r="YW226" s="102"/>
      <c r="YX226" s="102"/>
      <c r="YY226" s="102"/>
      <c r="YZ226" s="102"/>
      <c r="ZA226" s="102"/>
      <c r="ZB226" s="102"/>
      <c r="ZC226" s="102"/>
      <c r="ZD226" s="102"/>
      <c r="ZE226" s="102"/>
      <c r="ZF226" s="102"/>
      <c r="ZG226" s="102"/>
      <c r="ZH226" s="102"/>
      <c r="ZI226" s="102"/>
      <c r="ZJ226" s="102"/>
      <c r="ZK226" s="102"/>
      <c r="ZL226" s="102"/>
      <c r="ZM226" s="102"/>
      <c r="ZN226" s="102"/>
      <c r="ZO226" s="102"/>
      <c r="ZP226" s="102"/>
      <c r="ZQ226" s="102"/>
      <c r="ZR226" s="102"/>
      <c r="ZS226" s="102"/>
      <c r="ZT226" s="102"/>
      <c r="ZU226" s="102"/>
      <c r="ZV226" s="102"/>
      <c r="ZW226" s="102"/>
      <c r="ZX226" s="102"/>
      <c r="ZY226" s="102"/>
      <c r="ZZ226" s="102"/>
      <c r="AAA226" s="102"/>
      <c r="AAB226" s="102"/>
      <c r="AAC226" s="102"/>
      <c r="AAD226" s="102"/>
      <c r="AAE226" s="102"/>
      <c r="AAF226" s="102"/>
      <c r="AAG226" s="102"/>
      <c r="AAH226" s="102"/>
      <c r="AAI226" s="102"/>
      <c r="AAJ226" s="102"/>
      <c r="AAK226" s="102"/>
      <c r="AAL226" s="102"/>
      <c r="AAM226" s="102"/>
      <c r="AAN226" s="102"/>
      <c r="AAO226" s="102"/>
      <c r="AAP226" s="102"/>
      <c r="AAQ226" s="102"/>
      <c r="AAR226" s="102"/>
      <c r="AAS226" s="102"/>
      <c r="AAT226" s="102"/>
      <c r="AAU226" s="102"/>
      <c r="AAV226" s="102"/>
      <c r="AAW226" s="102"/>
      <c r="AAX226" s="102"/>
      <c r="AAY226" s="102"/>
      <c r="AAZ226" s="102"/>
      <c r="ABA226" s="102"/>
      <c r="ABB226" s="102"/>
      <c r="ABC226" s="102"/>
      <c r="ABD226" s="102"/>
      <c r="ABE226" s="102"/>
      <c r="ABF226" s="102"/>
      <c r="ABG226" s="102"/>
      <c r="ABH226" s="102"/>
      <c r="ABI226" s="102"/>
      <c r="ABJ226" s="102"/>
      <c r="ABK226" s="102"/>
      <c r="ABL226" s="102"/>
      <c r="ABM226" s="102"/>
      <c r="ABN226" s="102"/>
      <c r="ABO226" s="102"/>
      <c r="ABP226" s="102"/>
      <c r="ABQ226" s="102"/>
      <c r="ABR226" s="102"/>
      <c r="ABS226" s="102"/>
      <c r="ABT226" s="102"/>
      <c r="ABU226" s="102"/>
      <c r="ABV226" s="102"/>
      <c r="ABW226" s="102"/>
      <c r="ABX226" s="102"/>
      <c r="ABY226" s="102"/>
      <c r="ABZ226" s="102"/>
      <c r="ACA226" s="102"/>
      <c r="ACB226" s="102"/>
      <c r="ACC226" s="102"/>
      <c r="ACD226" s="102"/>
      <c r="ACE226" s="102"/>
      <c r="ACF226" s="102"/>
      <c r="ACG226" s="102"/>
      <c r="ACH226" s="102"/>
      <c r="ACI226" s="102"/>
      <c r="ACJ226" s="102"/>
      <c r="ACK226" s="102"/>
      <c r="ACL226" s="102"/>
      <c r="ACM226" s="102"/>
      <c r="ACN226" s="102"/>
      <c r="ACO226" s="102"/>
      <c r="ACP226" s="102"/>
      <c r="ACQ226" s="102"/>
      <c r="ACR226" s="102"/>
      <c r="ACS226" s="102"/>
      <c r="ACT226" s="102"/>
      <c r="ACU226" s="102"/>
      <c r="ACV226" s="102"/>
      <c r="ACW226" s="102"/>
      <c r="ACX226" s="102"/>
      <c r="ACY226" s="102"/>
      <c r="ACZ226" s="102"/>
      <c r="ADA226" s="102"/>
      <c r="ADB226" s="102"/>
      <c r="ADC226" s="102"/>
      <c r="ADD226" s="102"/>
      <c r="ADE226" s="102"/>
      <c r="ADF226" s="102"/>
      <c r="ADG226" s="102"/>
      <c r="ADH226" s="102"/>
      <c r="ADI226" s="102"/>
      <c r="ADJ226" s="102"/>
      <c r="ADK226" s="102"/>
      <c r="ADL226" s="102"/>
      <c r="ADM226" s="102"/>
      <c r="ADN226" s="102"/>
      <c r="ADO226" s="102"/>
      <c r="ADP226" s="102"/>
      <c r="ADQ226" s="102"/>
      <c r="ADR226" s="102"/>
      <c r="ADS226" s="102"/>
      <c r="ADT226" s="102"/>
      <c r="ADU226" s="102"/>
      <c r="ADV226" s="102"/>
      <c r="ADW226" s="102"/>
      <c r="ADX226" s="102"/>
      <c r="ADY226" s="102"/>
      <c r="ADZ226" s="102"/>
      <c r="AEA226" s="102"/>
      <c r="AEB226" s="102"/>
      <c r="AEC226" s="102"/>
      <c r="AED226" s="102"/>
      <c r="AEE226" s="102"/>
      <c r="AEF226" s="102"/>
      <c r="AEG226" s="102"/>
      <c r="AEH226" s="102"/>
      <c r="AEI226" s="102"/>
      <c r="AEJ226" s="102"/>
      <c r="AEK226" s="102"/>
      <c r="AEL226" s="102"/>
      <c r="AEM226" s="102"/>
      <c r="AEN226" s="102"/>
      <c r="AEO226" s="102"/>
      <c r="AEP226" s="102"/>
      <c r="AEQ226" s="102"/>
      <c r="AER226" s="102"/>
      <c r="AES226" s="102"/>
      <c r="AET226" s="102"/>
      <c r="AEU226" s="102"/>
      <c r="AEV226" s="102"/>
      <c r="AEW226" s="102"/>
      <c r="AEX226" s="102"/>
      <c r="AEY226" s="102"/>
      <c r="AEZ226" s="102"/>
      <c r="AFA226" s="102"/>
      <c r="AFB226" s="102"/>
      <c r="AFC226" s="102"/>
      <c r="AFD226" s="102"/>
      <c r="AFE226" s="102"/>
      <c r="AFF226" s="102"/>
      <c r="AFG226" s="102"/>
      <c r="AFH226" s="102"/>
      <c r="AFI226" s="102"/>
      <c r="AFJ226" s="102"/>
      <c r="AFK226" s="102"/>
      <c r="AFL226" s="102"/>
      <c r="AFM226" s="102"/>
      <c r="AFN226" s="102"/>
      <c r="AFO226" s="102"/>
      <c r="AFP226" s="102"/>
      <c r="AFQ226" s="102"/>
      <c r="AFR226" s="102"/>
      <c r="AFS226" s="102"/>
      <c r="AFT226" s="102"/>
      <c r="AFU226" s="102"/>
      <c r="AFV226" s="102"/>
      <c r="AFW226" s="102"/>
      <c r="AFX226" s="102"/>
      <c r="AFY226" s="102"/>
      <c r="AFZ226" s="102"/>
      <c r="AGA226" s="102"/>
      <c r="AGB226" s="102"/>
      <c r="AGC226" s="102"/>
      <c r="AGD226" s="102"/>
      <c r="AGE226" s="102"/>
      <c r="AGF226" s="102"/>
      <c r="AGG226" s="102"/>
      <c r="AGH226" s="102"/>
      <c r="AGI226" s="102"/>
      <c r="AGJ226" s="102"/>
      <c r="AGK226" s="102"/>
      <c r="AGL226" s="102"/>
      <c r="AGM226" s="102"/>
      <c r="AGN226" s="102"/>
      <c r="AGO226" s="102"/>
      <c r="AGP226" s="102"/>
      <c r="AGQ226" s="102"/>
      <c r="AGR226" s="102"/>
      <c r="AGS226" s="102"/>
      <c r="AGT226" s="102"/>
      <c r="AGU226" s="102"/>
      <c r="AGV226" s="102"/>
      <c r="AGW226" s="102"/>
      <c r="AGX226" s="102"/>
      <c r="AGY226" s="102"/>
      <c r="AGZ226" s="102"/>
      <c r="AHA226" s="102"/>
      <c r="AHB226" s="102"/>
      <c r="AHC226" s="102"/>
      <c r="AHD226" s="102"/>
      <c r="AHE226" s="102"/>
      <c r="AHF226" s="102"/>
      <c r="AHG226" s="102"/>
      <c r="AHH226" s="102"/>
      <c r="AHI226" s="102"/>
      <c r="AHJ226" s="102"/>
      <c r="AHK226" s="102"/>
      <c r="AHL226" s="102"/>
      <c r="AHM226" s="102"/>
      <c r="AHN226" s="102"/>
      <c r="AHO226" s="102"/>
      <c r="AHP226" s="102"/>
      <c r="AHQ226" s="102"/>
      <c r="AHR226" s="102"/>
      <c r="AHS226" s="102"/>
      <c r="AHT226" s="102"/>
      <c r="AHU226" s="102"/>
      <c r="AHV226" s="102"/>
      <c r="AHW226" s="102"/>
      <c r="AHX226" s="102"/>
      <c r="AHY226" s="102"/>
      <c r="AHZ226" s="102"/>
      <c r="AIA226" s="102"/>
      <c r="AIB226" s="102"/>
      <c r="AIC226" s="102"/>
      <c r="AID226" s="102"/>
      <c r="AIE226" s="102"/>
      <c r="AIF226" s="102"/>
      <c r="AIG226" s="102"/>
      <c r="AIH226" s="102"/>
      <c r="AII226" s="102"/>
      <c r="AIJ226" s="102"/>
      <c r="AIK226" s="102"/>
      <c r="AIL226" s="102"/>
      <c r="AIM226" s="102"/>
      <c r="AIN226" s="102"/>
      <c r="AIO226" s="102"/>
      <c r="AIP226" s="102"/>
      <c r="AIQ226" s="102"/>
      <c r="AIR226" s="102"/>
      <c r="AIS226" s="102"/>
      <c r="AIT226" s="102"/>
      <c r="AIU226" s="102"/>
      <c r="AIV226" s="102"/>
      <c r="AIW226" s="102"/>
      <c r="AIX226" s="102"/>
      <c r="AIY226" s="102"/>
      <c r="AIZ226" s="102"/>
      <c r="AJA226" s="102"/>
      <c r="AJB226" s="102"/>
      <c r="AJC226" s="102"/>
      <c r="AJD226" s="102"/>
      <c r="AJE226" s="102"/>
      <c r="AJF226" s="102"/>
      <c r="AJG226" s="102"/>
      <c r="AJH226" s="102"/>
      <c r="AJI226" s="102"/>
      <c r="AJJ226" s="102"/>
      <c r="AJK226" s="102"/>
      <c r="AJL226" s="102"/>
      <c r="AJM226" s="102"/>
      <c r="AJN226" s="102"/>
      <c r="AJO226" s="102"/>
      <c r="AJP226" s="102"/>
      <c r="AJQ226" s="102"/>
      <c r="AJR226" s="102"/>
      <c r="AJS226" s="102"/>
      <c r="AJT226" s="102"/>
      <c r="AJU226" s="102"/>
      <c r="AJV226" s="102"/>
      <c r="AJW226" s="102"/>
      <c r="AJX226" s="102"/>
      <c r="AJY226" s="102"/>
      <c r="AJZ226" s="102"/>
      <c r="AKA226" s="102"/>
      <c r="AKB226" s="102"/>
      <c r="AKC226" s="102"/>
      <c r="AKD226" s="102"/>
      <c r="AKE226" s="102"/>
      <c r="AKF226" s="102"/>
      <c r="AKG226" s="102"/>
      <c r="AKH226" s="102"/>
      <c r="AKI226" s="102"/>
      <c r="AKJ226" s="102"/>
      <c r="AKK226" s="102"/>
      <c r="AKL226" s="102"/>
      <c r="AKM226" s="102"/>
      <c r="AKN226" s="102"/>
      <c r="AKO226" s="102"/>
      <c r="AKP226" s="102"/>
      <c r="AKQ226" s="102"/>
      <c r="AKR226" s="102"/>
      <c r="AKS226" s="102"/>
      <c r="AKT226" s="102"/>
      <c r="AKU226" s="102"/>
      <c r="AKV226" s="102"/>
      <c r="AKW226" s="102"/>
      <c r="AKX226" s="102"/>
      <c r="AKY226" s="102"/>
      <c r="AKZ226" s="102"/>
      <c r="ALA226" s="102"/>
      <c r="ALB226" s="102"/>
      <c r="ALC226" s="102"/>
      <c r="ALD226" s="102"/>
      <c r="ALE226" s="102"/>
      <c r="ALF226" s="102"/>
      <c r="ALG226" s="102"/>
      <c r="ALH226" s="102"/>
      <c r="ALI226" s="102"/>
      <c r="ALJ226" s="102"/>
      <c r="ALK226" s="102"/>
      <c r="ALL226" s="102"/>
      <c r="ALM226" s="102"/>
      <c r="ALN226" s="102"/>
      <c r="ALO226" s="102"/>
      <c r="ALP226" s="102"/>
      <c r="ALQ226" s="102"/>
      <c r="ALR226" s="102"/>
      <c r="ALS226" s="102"/>
      <c r="ALT226" s="102"/>
      <c r="ALU226" s="102"/>
      <c r="ALV226" s="102"/>
      <c r="ALW226" s="102"/>
      <c r="ALX226" s="102"/>
      <c r="ALY226" s="102"/>
      <c r="ALZ226" s="102"/>
      <c r="AMA226" s="102"/>
      <c r="AMB226" s="102"/>
      <c r="AMC226" s="102"/>
      <c r="AMD226" s="102"/>
      <c r="AME226" s="102"/>
      <c r="AMF226" s="102"/>
      <c r="AMG226" s="102"/>
      <c r="AMH226" s="102"/>
      <c r="AMI226" s="102"/>
      <c r="AMJ226" s="102"/>
      <c r="AMK226" s="102"/>
      <c r="AML226" s="102"/>
      <c r="AMM226" s="102"/>
      <c r="AMN226" s="102"/>
      <c r="AMO226" s="102"/>
      <c r="AMP226" s="102"/>
      <c r="AMQ226" s="102"/>
      <c r="AMR226" s="102"/>
      <c r="AMS226" s="102"/>
      <c r="AMT226" s="102"/>
      <c r="AMU226" s="102"/>
      <c r="AMV226" s="102"/>
      <c r="AMW226" s="102"/>
      <c r="AMX226" s="102"/>
      <c r="AMY226" s="102"/>
      <c r="AMZ226" s="102"/>
      <c r="ANA226" s="102"/>
      <c r="ANB226" s="102"/>
      <c r="ANC226" s="102"/>
      <c r="AND226" s="102"/>
      <c r="ANE226" s="102"/>
      <c r="ANF226" s="102"/>
      <c r="ANG226" s="102"/>
      <c r="ANH226" s="102"/>
      <c r="ANI226" s="102"/>
      <c r="ANJ226" s="102"/>
      <c r="ANK226" s="102"/>
      <c r="ANL226" s="102"/>
      <c r="ANM226" s="102"/>
      <c r="ANN226" s="102"/>
      <c r="ANO226" s="102"/>
      <c r="ANP226" s="102"/>
      <c r="ANQ226" s="102"/>
      <c r="ANR226" s="102"/>
      <c r="ANS226" s="102"/>
      <c r="ANT226" s="102"/>
      <c r="ANU226" s="102"/>
      <c r="ANV226" s="102"/>
      <c r="ANW226" s="102"/>
      <c r="ANX226" s="102"/>
      <c r="ANY226" s="102"/>
      <c r="ANZ226" s="102"/>
      <c r="AOA226" s="102"/>
      <c r="AOB226" s="102"/>
      <c r="AOC226" s="102"/>
      <c r="AOD226" s="102"/>
      <c r="AOE226" s="102"/>
      <c r="AOF226" s="102"/>
      <c r="AOG226" s="102"/>
      <c r="AOH226" s="102"/>
      <c r="AOI226" s="102"/>
      <c r="AOJ226" s="102"/>
      <c r="AOK226" s="102"/>
      <c r="AOL226" s="102"/>
      <c r="AOM226" s="102"/>
      <c r="AON226" s="102"/>
      <c r="AOO226" s="102"/>
      <c r="AOP226" s="102"/>
      <c r="AOQ226" s="102"/>
      <c r="AOR226" s="102"/>
      <c r="AOS226" s="102"/>
      <c r="AOT226" s="102"/>
      <c r="AOU226" s="102"/>
      <c r="AOV226" s="102"/>
      <c r="AOW226" s="102"/>
      <c r="AOX226" s="102"/>
      <c r="AOY226" s="102"/>
      <c r="AOZ226" s="102"/>
      <c r="APA226" s="102"/>
      <c r="APB226" s="102"/>
      <c r="APC226" s="102"/>
      <c r="APD226" s="102"/>
      <c r="APE226" s="102"/>
      <c r="APF226" s="102"/>
      <c r="APG226" s="102"/>
      <c r="APH226" s="102"/>
      <c r="API226" s="102"/>
      <c r="APJ226" s="102"/>
      <c r="APK226" s="102"/>
      <c r="APL226" s="102"/>
      <c r="APM226" s="102"/>
      <c r="APN226" s="102"/>
      <c r="APO226" s="102"/>
      <c r="APP226" s="102"/>
      <c r="APQ226" s="102"/>
      <c r="APR226" s="102"/>
      <c r="APS226" s="102"/>
      <c r="APT226" s="102"/>
      <c r="APU226" s="102"/>
      <c r="APV226" s="102"/>
      <c r="APW226" s="102"/>
      <c r="APX226" s="102"/>
      <c r="APY226" s="102"/>
      <c r="APZ226" s="102"/>
      <c r="AQA226" s="102"/>
      <c r="AQB226" s="102"/>
      <c r="AQC226" s="102"/>
      <c r="AQD226" s="102"/>
      <c r="AQE226" s="102"/>
      <c r="AQF226" s="102"/>
      <c r="AQG226" s="102"/>
      <c r="AQH226" s="102"/>
      <c r="AQI226" s="102"/>
      <c r="AQJ226" s="102"/>
      <c r="AQK226" s="102"/>
      <c r="AQL226" s="102"/>
      <c r="AQM226" s="102"/>
      <c r="AQN226" s="102"/>
      <c r="AQO226" s="102"/>
      <c r="AQP226" s="102"/>
      <c r="AQQ226" s="102"/>
      <c r="AQR226" s="102"/>
      <c r="AQS226" s="102"/>
      <c r="AQT226" s="102"/>
      <c r="AQU226" s="102"/>
      <c r="AQV226" s="102"/>
      <c r="AQW226" s="102"/>
      <c r="AQX226" s="102"/>
      <c r="AQY226" s="102"/>
      <c r="AQZ226" s="102"/>
      <c r="ARA226" s="102"/>
      <c r="ARB226" s="102"/>
      <c r="ARC226" s="102"/>
      <c r="ARD226" s="102"/>
      <c r="ARE226" s="102"/>
      <c r="ARF226" s="102"/>
      <c r="ARG226" s="102"/>
      <c r="ARH226" s="102"/>
      <c r="ARI226" s="102"/>
      <c r="ARJ226" s="102"/>
      <c r="ARK226" s="102"/>
      <c r="ARL226" s="102"/>
      <c r="ARM226" s="102"/>
      <c r="ARN226" s="102"/>
      <c r="ARO226" s="102"/>
      <c r="ARP226" s="102"/>
      <c r="ARQ226" s="102"/>
      <c r="ARR226" s="102"/>
      <c r="ARS226" s="102"/>
      <c r="ART226" s="102"/>
      <c r="ARU226" s="102"/>
      <c r="ARV226" s="102"/>
      <c r="ARW226" s="102"/>
      <c r="ARX226" s="102"/>
      <c r="ARY226" s="102"/>
      <c r="ARZ226" s="102"/>
      <c r="ASA226" s="102"/>
      <c r="ASB226" s="102"/>
      <c r="ASC226" s="102"/>
      <c r="ASD226" s="102"/>
      <c r="ASE226" s="102"/>
      <c r="ASF226" s="102"/>
      <c r="ASG226" s="102"/>
      <c r="ASH226" s="102"/>
      <c r="ASI226" s="102"/>
      <c r="ASJ226" s="102"/>
      <c r="ASK226" s="102"/>
      <c r="ASL226" s="102"/>
      <c r="ASM226" s="102"/>
      <c r="ASN226" s="102"/>
      <c r="ASO226" s="102"/>
      <c r="ASP226" s="102"/>
      <c r="ASQ226" s="102"/>
      <c r="ASR226" s="102"/>
      <c r="ASS226" s="102"/>
      <c r="AST226" s="102"/>
      <c r="ASU226" s="102"/>
      <c r="ASV226" s="102"/>
      <c r="ASW226" s="102"/>
      <c r="ASX226" s="102"/>
      <c r="ASY226" s="102"/>
      <c r="ASZ226" s="102"/>
      <c r="ATA226" s="102"/>
      <c r="ATB226" s="102"/>
      <c r="ATC226" s="102"/>
      <c r="ATD226" s="102"/>
      <c r="ATE226" s="102"/>
      <c r="ATF226" s="102"/>
      <c r="ATG226" s="102"/>
      <c r="ATH226" s="102"/>
      <c r="ATI226" s="102"/>
      <c r="ATJ226" s="102"/>
      <c r="ATK226" s="102"/>
      <c r="ATL226" s="102"/>
      <c r="ATM226" s="102"/>
      <c r="ATN226" s="102"/>
      <c r="ATO226" s="102"/>
      <c r="ATP226" s="102"/>
      <c r="ATQ226" s="102"/>
      <c r="ATR226" s="102"/>
      <c r="ATS226" s="102"/>
      <c r="ATT226" s="102"/>
      <c r="ATU226" s="102"/>
      <c r="ATV226" s="102"/>
      <c r="ATW226" s="102"/>
      <c r="ATX226" s="102"/>
      <c r="ATY226" s="102"/>
      <c r="ATZ226" s="102"/>
      <c r="AUA226" s="102"/>
      <c r="AUB226" s="102"/>
      <c r="AUC226" s="102"/>
      <c r="AUD226" s="102"/>
      <c r="AUE226" s="102"/>
      <c r="AUF226" s="102"/>
      <c r="AUG226" s="102"/>
      <c r="AUH226" s="102"/>
      <c r="AUI226" s="102"/>
      <c r="AUJ226" s="102"/>
      <c r="AUK226" s="102"/>
      <c r="AUL226" s="102"/>
      <c r="AUM226" s="102"/>
      <c r="AUN226" s="102"/>
      <c r="AUO226" s="102"/>
      <c r="AUP226" s="102"/>
      <c r="AUQ226" s="102"/>
      <c r="AUR226" s="102"/>
      <c r="AUS226" s="102"/>
      <c r="AUT226" s="102"/>
      <c r="AUU226" s="102"/>
      <c r="AUV226" s="102"/>
      <c r="AUW226" s="102"/>
      <c r="AUX226" s="102"/>
      <c r="AUY226" s="102"/>
      <c r="AUZ226" s="102"/>
      <c r="AVA226" s="102"/>
      <c r="AVB226" s="102"/>
      <c r="AVC226" s="102"/>
      <c r="AVD226" s="102"/>
      <c r="AVE226" s="102"/>
      <c r="AVF226" s="102"/>
      <c r="AVG226" s="102"/>
      <c r="AVH226" s="102"/>
      <c r="AVI226" s="102"/>
      <c r="AVJ226" s="102"/>
      <c r="AVK226" s="102"/>
      <c r="AVL226" s="102"/>
      <c r="AVM226" s="102"/>
      <c r="AVN226" s="102"/>
      <c r="AVO226" s="102"/>
      <c r="AVP226" s="102"/>
      <c r="AVQ226" s="102"/>
      <c r="AVR226" s="102"/>
      <c r="AVS226" s="102"/>
      <c r="AVT226" s="102"/>
      <c r="AVU226" s="102"/>
      <c r="AVV226" s="102"/>
      <c r="AVW226" s="102"/>
      <c r="AVX226" s="102"/>
      <c r="AVY226" s="102"/>
      <c r="AVZ226" s="102"/>
      <c r="AWA226" s="102"/>
      <c r="AWB226" s="102"/>
      <c r="AWC226" s="102"/>
      <c r="AWD226" s="102"/>
      <c r="AWE226" s="102"/>
      <c r="AWF226" s="102"/>
      <c r="AWG226" s="102"/>
      <c r="AWH226" s="102"/>
      <c r="AWI226" s="102"/>
      <c r="AWJ226" s="102"/>
      <c r="AWK226" s="102"/>
      <c r="AWL226" s="102"/>
      <c r="AWM226" s="102"/>
      <c r="AWN226" s="102"/>
      <c r="AWO226" s="102"/>
      <c r="AWP226" s="102"/>
      <c r="AWQ226" s="102"/>
      <c r="AWR226" s="102"/>
      <c r="AWS226" s="102"/>
      <c r="AWT226" s="102"/>
      <c r="AWU226" s="102"/>
      <c r="AWV226" s="102"/>
      <c r="AWW226" s="102"/>
      <c r="AWX226" s="102"/>
      <c r="AWY226" s="102"/>
      <c r="AWZ226" s="102"/>
      <c r="AXA226" s="102"/>
      <c r="AXB226" s="102"/>
      <c r="AXC226" s="102"/>
      <c r="AXD226" s="102"/>
      <c r="AXE226" s="102"/>
      <c r="AXF226" s="102"/>
      <c r="AXG226" s="102"/>
      <c r="AXH226" s="102"/>
      <c r="AXI226" s="102"/>
      <c r="AXJ226" s="102"/>
      <c r="AXK226" s="102"/>
      <c r="AXL226" s="102"/>
      <c r="AXM226" s="102"/>
      <c r="AXN226" s="102"/>
      <c r="AXO226" s="102"/>
      <c r="AXP226" s="102"/>
      <c r="AXQ226" s="102"/>
      <c r="AXR226" s="102"/>
      <c r="AXS226" s="102"/>
      <c r="AXT226" s="102"/>
      <c r="AXU226" s="102"/>
      <c r="AXV226" s="102"/>
      <c r="AXW226" s="102"/>
      <c r="AXX226" s="102"/>
      <c r="AXY226" s="102"/>
      <c r="AXZ226" s="102"/>
      <c r="AYA226" s="102"/>
      <c r="AYB226" s="102"/>
      <c r="AYC226" s="102"/>
      <c r="AYD226" s="102"/>
      <c r="AYE226" s="102"/>
      <c r="AYF226" s="102"/>
      <c r="AYG226" s="102"/>
      <c r="AYH226" s="102"/>
      <c r="AYI226" s="102"/>
      <c r="AYJ226" s="102"/>
      <c r="AYK226" s="102"/>
      <c r="AYL226" s="102"/>
      <c r="AYM226" s="102"/>
      <c r="AYN226" s="102"/>
      <c r="AYO226" s="102"/>
      <c r="AYP226" s="102"/>
      <c r="AYQ226" s="102"/>
      <c r="AYR226" s="102"/>
      <c r="AYS226" s="102"/>
      <c r="AYT226" s="102"/>
      <c r="AYU226" s="102"/>
      <c r="AYV226" s="102"/>
      <c r="AYW226" s="102"/>
      <c r="AYX226" s="102"/>
      <c r="AYY226" s="102"/>
      <c r="AYZ226" s="102"/>
      <c r="AZA226" s="102"/>
      <c r="AZB226" s="102"/>
      <c r="AZC226" s="102"/>
      <c r="AZD226" s="102"/>
      <c r="AZE226" s="102"/>
      <c r="AZF226" s="102"/>
      <c r="AZG226" s="102"/>
      <c r="AZH226" s="102"/>
      <c r="AZI226" s="102"/>
      <c r="AZJ226" s="102"/>
      <c r="AZK226" s="102"/>
      <c r="AZL226" s="102"/>
      <c r="AZM226" s="102"/>
      <c r="AZN226" s="102"/>
      <c r="AZO226" s="102"/>
      <c r="AZP226" s="102"/>
      <c r="AZQ226" s="102"/>
      <c r="AZR226" s="102"/>
      <c r="AZS226" s="102"/>
      <c r="AZT226" s="102"/>
      <c r="AZU226" s="102"/>
      <c r="AZV226" s="102"/>
      <c r="AZW226" s="102"/>
      <c r="AZX226" s="102"/>
      <c r="AZY226" s="102"/>
      <c r="AZZ226" s="102"/>
      <c r="BAA226" s="102"/>
      <c r="BAB226" s="102"/>
      <c r="BAC226" s="102"/>
      <c r="BAD226" s="102"/>
      <c r="BAE226" s="102"/>
      <c r="BAF226" s="102"/>
      <c r="BAG226" s="102"/>
      <c r="BAH226" s="102"/>
      <c r="BAI226" s="102"/>
      <c r="BAJ226" s="102"/>
      <c r="BAK226" s="102"/>
      <c r="BAL226" s="102"/>
      <c r="BAM226" s="102"/>
      <c r="BAN226" s="102"/>
      <c r="BAO226" s="102"/>
      <c r="BAP226" s="102"/>
      <c r="BAQ226" s="102"/>
      <c r="BAR226" s="102"/>
      <c r="BAS226" s="102"/>
      <c r="BAT226" s="102"/>
      <c r="BAU226" s="102"/>
      <c r="BAV226" s="102"/>
      <c r="BAW226" s="102"/>
      <c r="BAX226" s="102"/>
      <c r="BAY226" s="102"/>
      <c r="BAZ226" s="102"/>
      <c r="BBA226" s="102"/>
      <c r="BBB226" s="102"/>
      <c r="BBC226" s="102"/>
      <c r="BBD226" s="102"/>
      <c r="BBE226" s="102"/>
      <c r="BBF226" s="102"/>
      <c r="BBG226" s="102"/>
      <c r="BBH226" s="102"/>
      <c r="BBI226" s="102"/>
      <c r="BBJ226" s="102"/>
      <c r="BBK226" s="102"/>
      <c r="BBL226" s="102"/>
      <c r="BBM226" s="102"/>
      <c r="BBN226" s="102"/>
      <c r="BBO226" s="102"/>
      <c r="BBP226" s="102"/>
      <c r="BBQ226" s="102"/>
      <c r="BBR226" s="102"/>
      <c r="BBS226" s="102"/>
      <c r="BBT226" s="102"/>
      <c r="BBU226" s="102"/>
      <c r="BBV226" s="102"/>
      <c r="BBW226" s="102"/>
      <c r="BBX226" s="102"/>
      <c r="BBY226" s="102"/>
      <c r="BBZ226" s="102"/>
      <c r="BCA226" s="102"/>
      <c r="BCB226" s="102"/>
      <c r="BCC226" s="102"/>
      <c r="BCD226" s="102"/>
      <c r="BCE226" s="102"/>
      <c r="BCF226" s="102"/>
      <c r="BCG226" s="102"/>
      <c r="BCH226" s="102"/>
      <c r="BCI226" s="102"/>
      <c r="BCJ226" s="102"/>
      <c r="BCK226" s="102"/>
      <c r="BCL226" s="102"/>
      <c r="BCM226" s="102"/>
      <c r="BCN226" s="102"/>
      <c r="BCO226" s="102"/>
      <c r="BCP226" s="102"/>
      <c r="BCQ226" s="102"/>
      <c r="BCR226" s="102"/>
      <c r="BCS226" s="102"/>
      <c r="BCT226" s="102"/>
      <c r="BCU226" s="102"/>
      <c r="BCV226" s="102"/>
      <c r="BCW226" s="102"/>
      <c r="BCX226" s="102"/>
      <c r="BCY226" s="102"/>
      <c r="BCZ226" s="102"/>
      <c r="BDA226" s="102"/>
      <c r="BDB226" s="102"/>
      <c r="BDC226" s="102"/>
      <c r="BDD226" s="102"/>
      <c r="BDE226" s="102"/>
      <c r="BDF226" s="102"/>
      <c r="BDG226" s="102"/>
      <c r="BDH226" s="102"/>
      <c r="BDI226" s="102"/>
      <c r="BDJ226" s="102"/>
      <c r="BDK226" s="102"/>
      <c r="BDL226" s="102"/>
      <c r="BDM226" s="102"/>
      <c r="BDN226" s="102"/>
      <c r="BDO226" s="102"/>
      <c r="BDP226" s="102"/>
      <c r="BDQ226" s="102"/>
      <c r="BDR226" s="102"/>
      <c r="BDS226" s="102"/>
      <c r="BDT226" s="102"/>
      <c r="BDU226" s="102"/>
      <c r="BDV226" s="102"/>
      <c r="BDW226" s="102"/>
      <c r="BDX226" s="102"/>
      <c r="BDY226" s="102"/>
      <c r="BDZ226" s="102"/>
      <c r="BEA226" s="102"/>
      <c r="BEB226" s="102"/>
      <c r="BEC226" s="102"/>
      <c r="BED226" s="102"/>
      <c r="BEE226" s="102"/>
      <c r="BEF226" s="102"/>
      <c r="BEG226" s="102"/>
      <c r="BEH226" s="102"/>
      <c r="BEI226" s="102"/>
      <c r="BEJ226" s="102"/>
      <c r="BEK226" s="102"/>
      <c r="BEL226" s="102"/>
      <c r="BEM226" s="102"/>
      <c r="BEN226" s="102"/>
      <c r="BEO226" s="102"/>
      <c r="BEP226" s="102"/>
      <c r="BEQ226" s="102"/>
      <c r="BER226" s="102"/>
      <c r="BES226" s="102"/>
      <c r="BET226" s="102"/>
      <c r="BEU226" s="102"/>
      <c r="BEV226" s="102"/>
      <c r="BEW226" s="102"/>
      <c r="BEX226" s="102"/>
      <c r="BEY226" s="102"/>
      <c r="BEZ226" s="102"/>
      <c r="BFA226" s="102"/>
      <c r="BFB226" s="102"/>
      <c r="BFC226" s="102"/>
      <c r="BFD226" s="102"/>
      <c r="BFE226" s="102"/>
      <c r="BFF226" s="102"/>
      <c r="BFG226" s="102"/>
      <c r="BFH226" s="102"/>
      <c r="BFI226" s="102"/>
      <c r="BFJ226" s="102"/>
      <c r="BFK226" s="102"/>
      <c r="BFL226" s="102"/>
      <c r="BFM226" s="102"/>
      <c r="BFN226" s="102"/>
      <c r="BFO226" s="102"/>
      <c r="BFP226" s="102"/>
      <c r="BFQ226" s="102"/>
      <c r="BFR226" s="102"/>
      <c r="BFS226" s="102"/>
      <c r="BFT226" s="102"/>
      <c r="BFU226" s="102"/>
      <c r="BFV226" s="102"/>
      <c r="BFW226" s="102"/>
      <c r="BFX226" s="102"/>
      <c r="BFY226" s="102"/>
      <c r="BFZ226" s="102"/>
      <c r="BGA226" s="102"/>
      <c r="BGB226" s="102"/>
      <c r="BGC226" s="102"/>
      <c r="BGD226" s="102"/>
      <c r="BGE226" s="102"/>
      <c r="BGF226" s="102"/>
      <c r="BGG226" s="102"/>
      <c r="BGH226" s="102"/>
      <c r="BGI226" s="102"/>
      <c r="BGJ226" s="102"/>
      <c r="BGK226" s="102"/>
      <c r="BGL226" s="102"/>
      <c r="BGM226" s="102"/>
      <c r="BGN226" s="102"/>
      <c r="BGO226" s="102"/>
      <c r="BGP226" s="102"/>
      <c r="BGQ226" s="102"/>
      <c r="BGR226" s="102"/>
      <c r="BGS226" s="102"/>
      <c r="BGT226" s="102"/>
      <c r="BGU226" s="102"/>
      <c r="BGV226" s="102"/>
      <c r="BGW226" s="102"/>
      <c r="BGX226" s="102"/>
      <c r="BGY226" s="102"/>
      <c r="BGZ226" s="102"/>
      <c r="BHA226" s="102"/>
      <c r="BHB226" s="102"/>
      <c r="BHC226" s="102"/>
      <c r="BHD226" s="102"/>
      <c r="BHE226" s="102"/>
      <c r="BHF226" s="102"/>
      <c r="BHG226" s="102"/>
      <c r="BHH226" s="102"/>
      <c r="BHI226" s="102"/>
      <c r="BHJ226" s="102"/>
      <c r="BHK226" s="102"/>
      <c r="BHL226" s="102"/>
      <c r="BHM226" s="102"/>
      <c r="BHN226" s="102"/>
      <c r="BHO226" s="102"/>
      <c r="BHP226" s="102"/>
      <c r="BHQ226" s="102"/>
      <c r="BHR226" s="102"/>
      <c r="BHS226" s="102"/>
      <c r="BHT226" s="102"/>
      <c r="BHU226" s="102"/>
      <c r="BHV226" s="102"/>
      <c r="BHW226" s="102"/>
      <c r="BHX226" s="102"/>
      <c r="BHY226" s="102"/>
      <c r="BHZ226" s="102"/>
      <c r="BIA226" s="102"/>
      <c r="BIB226" s="102"/>
      <c r="BIC226" s="102"/>
      <c r="BID226" s="102"/>
      <c r="BIE226" s="102"/>
      <c r="BIF226" s="102"/>
      <c r="BIG226" s="102"/>
      <c r="BIH226" s="102"/>
      <c r="BII226" s="102"/>
      <c r="BIJ226" s="102"/>
      <c r="BIK226" s="102"/>
      <c r="BIL226" s="102"/>
      <c r="BIM226" s="102"/>
      <c r="BIN226" s="102"/>
      <c r="BIO226" s="102"/>
      <c r="BIP226" s="102"/>
      <c r="BIQ226" s="102"/>
      <c r="BIR226" s="102"/>
      <c r="BIS226" s="102"/>
      <c r="BIT226" s="102"/>
      <c r="BIU226" s="102"/>
      <c r="BIV226" s="102"/>
      <c r="BIW226" s="102"/>
      <c r="BIX226" s="102"/>
      <c r="BIY226" s="102"/>
      <c r="BIZ226" s="102"/>
      <c r="BJA226" s="102"/>
      <c r="BJB226" s="102"/>
      <c r="BJC226" s="102"/>
      <c r="BJD226" s="102"/>
      <c r="BJE226" s="102"/>
      <c r="BJF226" s="102"/>
      <c r="BJG226" s="102"/>
      <c r="BJH226" s="102"/>
      <c r="BJI226" s="102"/>
      <c r="BJJ226" s="102"/>
      <c r="BJK226" s="102"/>
      <c r="BJL226" s="102"/>
      <c r="BJM226" s="102"/>
      <c r="BJN226" s="102"/>
      <c r="BJO226" s="102"/>
      <c r="BJP226" s="102"/>
      <c r="BJQ226" s="102"/>
      <c r="BJR226" s="102"/>
      <c r="BJS226" s="102"/>
      <c r="BJT226" s="102"/>
      <c r="BJU226" s="102"/>
      <c r="BJV226" s="102"/>
      <c r="BJW226" s="102"/>
      <c r="BJX226" s="102"/>
      <c r="BJY226" s="102"/>
      <c r="BJZ226" s="102"/>
      <c r="BKA226" s="102"/>
      <c r="BKB226" s="102"/>
      <c r="BKC226" s="102"/>
      <c r="BKD226" s="102"/>
      <c r="BKE226" s="102"/>
      <c r="BKF226" s="102"/>
      <c r="BKG226" s="102"/>
      <c r="BKH226" s="102"/>
      <c r="BKI226" s="102"/>
      <c r="BKJ226" s="102"/>
      <c r="BKK226" s="102"/>
      <c r="BKL226" s="102"/>
      <c r="BKM226" s="102"/>
      <c r="BKN226" s="102"/>
      <c r="BKO226" s="102"/>
      <c r="BKP226" s="102"/>
      <c r="BKQ226" s="102"/>
      <c r="BKR226" s="102"/>
      <c r="BKS226" s="102"/>
      <c r="BKT226" s="102"/>
      <c r="BKU226" s="102"/>
      <c r="BKV226" s="102"/>
      <c r="BKW226" s="102"/>
      <c r="BKX226" s="102"/>
      <c r="BKY226" s="102"/>
      <c r="BKZ226" s="102"/>
      <c r="BLA226" s="102"/>
      <c r="BLB226" s="102"/>
      <c r="BLC226" s="102"/>
      <c r="BLD226" s="102"/>
      <c r="BLE226" s="102"/>
      <c r="BLF226" s="102"/>
      <c r="BLG226" s="102"/>
      <c r="BLH226" s="102"/>
      <c r="BLI226" s="102"/>
      <c r="BLJ226" s="102"/>
      <c r="BLK226" s="102"/>
      <c r="BLL226" s="102"/>
      <c r="BLM226" s="102"/>
      <c r="BLN226" s="102"/>
      <c r="BLO226" s="102"/>
      <c r="BLP226" s="102"/>
      <c r="BLQ226" s="102"/>
      <c r="BLR226" s="102"/>
      <c r="BLS226" s="102"/>
      <c r="BLT226" s="102"/>
      <c r="BLU226" s="102"/>
      <c r="BLV226" s="102"/>
      <c r="BLW226" s="102"/>
      <c r="BLX226" s="102"/>
      <c r="BLY226" s="102"/>
      <c r="BLZ226" s="102"/>
      <c r="BMA226" s="102"/>
      <c r="BMB226" s="102"/>
      <c r="BMC226" s="102"/>
      <c r="BMD226" s="102"/>
      <c r="BME226" s="102"/>
      <c r="BMF226" s="102"/>
      <c r="BMG226" s="102"/>
      <c r="BMH226" s="102"/>
      <c r="BMI226" s="102"/>
      <c r="BMJ226" s="102"/>
      <c r="BMK226" s="102"/>
      <c r="BML226" s="102"/>
      <c r="BMM226" s="102"/>
      <c r="BMN226" s="102"/>
      <c r="BMO226" s="102"/>
      <c r="BMP226" s="102"/>
      <c r="BMQ226" s="102"/>
      <c r="BMR226" s="102"/>
      <c r="BMS226" s="102"/>
      <c r="BMT226" s="102"/>
      <c r="BMU226" s="102"/>
      <c r="BMV226" s="102"/>
      <c r="BMW226" s="102"/>
      <c r="BMX226" s="102"/>
      <c r="BMY226" s="102"/>
      <c r="BMZ226" s="102"/>
      <c r="BNA226" s="102"/>
      <c r="BNB226" s="102"/>
      <c r="BNC226" s="102"/>
      <c r="BND226" s="102"/>
      <c r="BNE226" s="102"/>
      <c r="BNF226" s="102"/>
      <c r="BNG226" s="102"/>
      <c r="BNH226" s="102"/>
      <c r="BNI226" s="102"/>
      <c r="BNJ226" s="102"/>
      <c r="BNK226" s="102"/>
      <c r="BNL226" s="102"/>
      <c r="BNM226" s="102"/>
      <c r="BNN226" s="102"/>
      <c r="BNO226" s="102"/>
      <c r="BNP226" s="102"/>
      <c r="BNQ226" s="102"/>
      <c r="BNR226" s="102"/>
      <c r="BNS226" s="102"/>
      <c r="BNT226" s="102"/>
      <c r="BNU226" s="102"/>
      <c r="BNV226" s="102"/>
      <c r="BNW226" s="102"/>
      <c r="BNX226" s="102"/>
      <c r="BNY226" s="102"/>
      <c r="BNZ226" s="102"/>
      <c r="BOA226" s="102"/>
      <c r="BOB226" s="102"/>
      <c r="BOC226" s="102"/>
      <c r="BOD226" s="102"/>
      <c r="BOE226" s="102"/>
      <c r="BOF226" s="102"/>
      <c r="BOG226" s="102"/>
      <c r="BOH226" s="102"/>
      <c r="BOI226" s="102"/>
      <c r="BOJ226" s="102"/>
      <c r="BOK226" s="102"/>
      <c r="BOL226" s="102"/>
      <c r="BOM226" s="102"/>
      <c r="BON226" s="102"/>
      <c r="BOO226" s="102"/>
      <c r="BOP226" s="102"/>
      <c r="BOQ226" s="102"/>
      <c r="BOR226" s="102"/>
      <c r="BOS226" s="102"/>
      <c r="BOT226" s="102"/>
      <c r="BOU226" s="102"/>
      <c r="BOV226" s="102"/>
      <c r="BOW226" s="102"/>
      <c r="BOX226" s="102"/>
      <c r="BOY226" s="102"/>
      <c r="BOZ226" s="102"/>
      <c r="BPA226" s="102"/>
      <c r="BPB226" s="102"/>
      <c r="BPC226" s="102"/>
      <c r="BPD226" s="102"/>
      <c r="BPE226" s="102"/>
      <c r="BPF226" s="102"/>
      <c r="BPG226" s="102"/>
      <c r="BPH226" s="102"/>
      <c r="BPI226" s="102"/>
      <c r="BPJ226" s="102"/>
      <c r="BPK226" s="102"/>
      <c r="BPL226" s="102"/>
      <c r="BPM226" s="102"/>
      <c r="BPN226" s="102"/>
      <c r="BPO226" s="102"/>
      <c r="BPP226" s="102"/>
      <c r="BPQ226" s="102"/>
      <c r="BPR226" s="102"/>
      <c r="BPS226" s="102"/>
      <c r="BPT226" s="102"/>
      <c r="BPU226" s="102"/>
      <c r="BPV226" s="102"/>
      <c r="BPW226" s="102"/>
      <c r="BPX226" s="102"/>
      <c r="BPY226" s="102"/>
      <c r="BPZ226" s="102"/>
      <c r="BQA226" s="102"/>
      <c r="BQB226" s="102"/>
      <c r="BQC226" s="102"/>
      <c r="BQD226" s="102"/>
      <c r="BQE226" s="102"/>
      <c r="BQF226" s="102"/>
      <c r="BQG226" s="102"/>
      <c r="BQH226" s="102"/>
      <c r="BQI226" s="102"/>
      <c r="BQJ226" s="102"/>
      <c r="BQK226" s="102"/>
      <c r="BQL226" s="102"/>
      <c r="BQM226" s="102"/>
      <c r="BQN226" s="102"/>
      <c r="BQO226" s="102"/>
      <c r="BQP226" s="102"/>
      <c r="BQQ226" s="102"/>
      <c r="BQR226" s="102"/>
      <c r="BQS226" s="102"/>
      <c r="BQT226" s="102"/>
      <c r="BQU226" s="102"/>
      <c r="BQV226" s="102"/>
      <c r="BQW226" s="102"/>
      <c r="BQX226" s="102"/>
      <c r="BQY226" s="102"/>
      <c r="BQZ226" s="102"/>
      <c r="BRA226" s="102"/>
      <c r="BRB226" s="102"/>
      <c r="BRC226" s="102"/>
      <c r="BRD226" s="102"/>
      <c r="BRE226" s="102"/>
      <c r="BRF226" s="102"/>
      <c r="BRG226" s="102"/>
      <c r="BRH226" s="102"/>
      <c r="BRI226" s="102"/>
      <c r="BRJ226" s="102"/>
      <c r="BRK226" s="102"/>
      <c r="BRL226" s="102"/>
      <c r="BRM226" s="102"/>
      <c r="BRN226" s="102"/>
      <c r="BRO226" s="102"/>
      <c r="BRP226" s="102"/>
      <c r="BRQ226" s="102"/>
      <c r="BRR226" s="102"/>
      <c r="BRS226" s="102"/>
      <c r="BRT226" s="102"/>
      <c r="BRU226" s="102"/>
      <c r="BRV226" s="102"/>
      <c r="BRW226" s="102"/>
      <c r="BRX226" s="102"/>
      <c r="BRY226" s="102"/>
      <c r="BRZ226" s="102"/>
      <c r="BSA226" s="102"/>
      <c r="BSB226" s="102"/>
      <c r="BSC226" s="102"/>
      <c r="BSD226" s="102"/>
      <c r="BSE226" s="102"/>
      <c r="BSF226" s="102"/>
      <c r="BSG226" s="102"/>
      <c r="BSH226" s="102"/>
      <c r="BSI226" s="102"/>
      <c r="BSJ226" s="102"/>
      <c r="BSK226" s="102"/>
      <c r="BSL226" s="102"/>
      <c r="BSM226" s="102"/>
      <c r="BSN226" s="102"/>
      <c r="BSO226" s="102"/>
      <c r="BSP226" s="102"/>
      <c r="BSQ226" s="102"/>
      <c r="BSR226" s="102"/>
      <c r="BSS226" s="102"/>
      <c r="BST226" s="102"/>
      <c r="BSU226" s="102"/>
      <c r="BSV226" s="102"/>
      <c r="BSW226" s="102"/>
      <c r="BSX226" s="102"/>
      <c r="BSY226" s="102"/>
      <c r="BSZ226" s="102"/>
      <c r="BTA226" s="102"/>
      <c r="BTB226" s="102"/>
      <c r="BTC226" s="102"/>
      <c r="BTD226" s="102"/>
      <c r="BTE226" s="102"/>
      <c r="BTF226" s="102"/>
      <c r="BTG226" s="102"/>
      <c r="BTH226" s="102"/>
      <c r="BTI226" s="102"/>
      <c r="BTJ226" s="102"/>
      <c r="BTK226" s="102"/>
      <c r="BTL226" s="102"/>
      <c r="BTM226" s="102"/>
      <c r="BTN226" s="102"/>
      <c r="BTO226" s="102"/>
      <c r="BTP226" s="102"/>
      <c r="BTQ226" s="102"/>
      <c r="BTR226" s="102"/>
      <c r="BTS226" s="102"/>
      <c r="BTT226" s="102"/>
      <c r="BTU226" s="102"/>
      <c r="BTV226" s="102"/>
      <c r="BTW226" s="102"/>
      <c r="BTX226" s="102"/>
      <c r="BTY226" s="102"/>
      <c r="BTZ226" s="102"/>
      <c r="BUA226" s="102"/>
      <c r="BUB226" s="102"/>
      <c r="BUC226" s="102"/>
      <c r="BUD226" s="102"/>
      <c r="BUE226" s="102"/>
      <c r="BUF226" s="102"/>
      <c r="BUG226" s="102"/>
      <c r="BUH226" s="102"/>
      <c r="BUI226" s="102"/>
      <c r="BUJ226" s="102"/>
      <c r="BUK226" s="102"/>
      <c r="BUL226" s="102"/>
      <c r="BUM226" s="102"/>
      <c r="BUN226" s="102"/>
      <c r="BUO226" s="102"/>
      <c r="BUP226" s="102"/>
      <c r="BUQ226" s="102"/>
      <c r="BUR226" s="102"/>
      <c r="BUS226" s="102"/>
      <c r="BUT226" s="102"/>
      <c r="BUU226" s="102"/>
      <c r="BUV226" s="102"/>
      <c r="BUW226" s="102"/>
      <c r="BUX226" s="102"/>
      <c r="BUY226" s="102"/>
      <c r="BUZ226" s="102"/>
      <c r="BVA226" s="102"/>
      <c r="BVB226" s="102"/>
      <c r="BVC226" s="102"/>
      <c r="BVD226" s="102"/>
      <c r="BVE226" s="102"/>
      <c r="BVF226" s="102"/>
      <c r="BVG226" s="102"/>
      <c r="BVH226" s="102"/>
      <c r="BVI226" s="102"/>
      <c r="BVJ226" s="102"/>
      <c r="BVK226" s="102"/>
      <c r="BVL226" s="102"/>
      <c r="BVM226" s="102"/>
      <c r="BVN226" s="102"/>
      <c r="BVO226" s="102"/>
      <c r="BVP226" s="102"/>
      <c r="BVQ226" s="102"/>
      <c r="BVR226" s="102"/>
      <c r="BVS226" s="102"/>
      <c r="BVT226" s="102"/>
      <c r="BVU226" s="102"/>
      <c r="BVV226" s="102"/>
      <c r="BVW226" s="102"/>
      <c r="BVX226" s="102"/>
      <c r="BVY226" s="102"/>
      <c r="BVZ226" s="102"/>
      <c r="BWA226" s="102"/>
      <c r="BWB226" s="102"/>
      <c r="BWC226" s="102"/>
      <c r="BWD226" s="102"/>
      <c r="BWE226" s="102"/>
      <c r="BWF226" s="102"/>
      <c r="BWG226" s="102"/>
      <c r="BWH226" s="102"/>
      <c r="BWI226" s="102"/>
      <c r="BWJ226" s="102"/>
      <c r="BWK226" s="102"/>
      <c r="BWL226" s="102"/>
      <c r="BWM226" s="102"/>
      <c r="BWN226" s="102"/>
      <c r="BWO226" s="102"/>
      <c r="BWP226" s="102"/>
      <c r="BWQ226" s="102"/>
      <c r="BWR226" s="102"/>
      <c r="BWS226" s="102"/>
      <c r="BWT226" s="102"/>
      <c r="BWU226" s="102"/>
      <c r="BWV226" s="102"/>
      <c r="BWW226" s="102"/>
      <c r="BWX226" s="102"/>
      <c r="BWY226" s="102"/>
      <c r="BWZ226" s="102"/>
      <c r="BXA226" s="102"/>
      <c r="BXB226" s="102"/>
      <c r="BXC226" s="102"/>
      <c r="BXD226" s="102"/>
      <c r="BXE226" s="102"/>
      <c r="BXF226" s="102"/>
      <c r="BXG226" s="102"/>
      <c r="BXH226" s="102"/>
      <c r="BXI226" s="102"/>
      <c r="BXJ226" s="102"/>
      <c r="BXK226" s="102"/>
      <c r="BXL226" s="102"/>
      <c r="BXM226" s="102"/>
      <c r="BXN226" s="102"/>
      <c r="BXO226" s="102"/>
      <c r="BXP226" s="102"/>
      <c r="BXQ226" s="102"/>
      <c r="BXR226" s="102"/>
      <c r="BXS226" s="102"/>
      <c r="BXT226" s="102"/>
      <c r="BXU226" s="102"/>
      <c r="BXV226" s="102"/>
      <c r="BXW226" s="102"/>
      <c r="BXX226" s="102"/>
      <c r="BXY226" s="102"/>
      <c r="BXZ226" s="102"/>
      <c r="BYA226" s="102"/>
      <c r="BYB226" s="102"/>
      <c r="BYC226" s="102"/>
      <c r="BYD226" s="102"/>
      <c r="BYE226" s="102"/>
      <c r="BYF226" s="102"/>
      <c r="BYG226" s="102"/>
      <c r="BYH226" s="102"/>
      <c r="BYI226" s="102"/>
      <c r="BYJ226" s="102"/>
      <c r="BYK226" s="102"/>
      <c r="BYL226" s="102"/>
      <c r="BYM226" s="102"/>
      <c r="BYN226" s="102"/>
      <c r="BYO226" s="102"/>
      <c r="BYP226" s="102"/>
      <c r="BYQ226" s="102"/>
      <c r="BYR226" s="102"/>
      <c r="BYS226" s="102"/>
      <c r="BYT226" s="102"/>
      <c r="BYU226" s="102"/>
      <c r="BYV226" s="102"/>
      <c r="BYW226" s="102"/>
      <c r="BYX226" s="102"/>
      <c r="BYY226" s="102"/>
      <c r="BYZ226" s="102"/>
      <c r="BZA226" s="102"/>
      <c r="BZB226" s="102"/>
      <c r="BZC226" s="102"/>
      <c r="BZD226" s="102"/>
      <c r="BZE226" s="102"/>
      <c r="BZF226" s="102"/>
      <c r="BZG226" s="102"/>
      <c r="BZH226" s="102"/>
      <c r="BZI226" s="102"/>
      <c r="BZJ226" s="102"/>
      <c r="BZK226" s="102"/>
      <c r="BZL226" s="102"/>
      <c r="BZM226" s="102"/>
      <c r="BZN226" s="102"/>
      <c r="BZO226" s="102"/>
      <c r="BZP226" s="102"/>
      <c r="BZQ226" s="102"/>
      <c r="BZR226" s="102"/>
      <c r="BZS226" s="102"/>
      <c r="BZT226" s="102"/>
      <c r="BZU226" s="102"/>
      <c r="BZV226" s="102"/>
      <c r="BZW226" s="102"/>
    </row>
    <row r="227" spans="2:2051" ht="14.25" customHeight="1">
      <c r="B227" s="112" t="s">
        <v>801</v>
      </c>
      <c r="C227" s="113" t="s">
        <v>235</v>
      </c>
      <c r="D227" s="113" t="s">
        <v>3</v>
      </c>
      <c r="E227" s="113" t="str">
        <f>'Alcance 3'!C147</f>
        <v>Producto</v>
      </c>
      <c r="F227" s="113" t="str">
        <f>'Alcance 3'!D147</f>
        <v>Tipo de transporte de carga</v>
      </c>
      <c r="G227" s="226" t="s">
        <v>801</v>
      </c>
      <c r="H227" s="237" t="s">
        <v>238</v>
      </c>
      <c r="I227" s="238">
        <v>3</v>
      </c>
      <c r="J227" s="126">
        <f>'Alcance 3'!E147*'Alcance 3'!E154</f>
        <v>0</v>
      </c>
      <c r="K227" s="113" t="s">
        <v>802</v>
      </c>
      <c r="L227" s="113"/>
      <c r="M227" s="298">
        <v>1</v>
      </c>
      <c r="N227" s="117"/>
      <c r="O227" s="113">
        <f t="shared" si="52"/>
        <v>0</v>
      </c>
      <c r="P227" s="115" t="str">
        <f t="shared" si="46"/>
        <v>tkm</v>
      </c>
      <c r="Q227" s="120">
        <f>IFERROR(VLOOKUP($F227,'Datos 1-Factores emisión'!$B$809:$D$820,2,FALSE),0)</f>
        <v>0</v>
      </c>
      <c r="R227" s="121">
        <v>0</v>
      </c>
      <c r="S227" s="121">
        <v>0</v>
      </c>
      <c r="T227" s="121">
        <v>0</v>
      </c>
      <c r="U227" s="121">
        <v>0</v>
      </c>
      <c r="V227" s="120">
        <f t="shared" si="54"/>
        <v>0</v>
      </c>
      <c r="W227" s="121">
        <f t="shared" si="54"/>
        <v>0</v>
      </c>
      <c r="X227" s="121">
        <f t="shared" si="54"/>
        <v>0</v>
      </c>
      <c r="Y227" s="121">
        <f t="shared" si="54"/>
        <v>0</v>
      </c>
      <c r="Z227" s="121">
        <f t="shared" si="54"/>
        <v>0</v>
      </c>
      <c r="AA227" s="121">
        <f t="shared" si="48"/>
        <v>0</v>
      </c>
      <c r="AB227" s="120">
        <f>'Datos 2-Potenciales calent glob'!$D$6</f>
        <v>1</v>
      </c>
      <c r="AC227" s="121">
        <f>'Datos 2-Potenciales calent glob'!$D$31</f>
        <v>25</v>
      </c>
      <c r="AD227" s="121">
        <f>'Datos 2-Potenciales calent glob'!$D$32</f>
        <v>298</v>
      </c>
      <c r="AE227" s="123">
        <f>SUMIF('Datos 2-Potenciales calent glob'!$B$6:$B$56,Cálculos!E227,'Datos 2-Potenciales calent glob'!$D$6:$D$56)</f>
        <v>0</v>
      </c>
      <c r="AF227" s="121">
        <f>'Datos 2-Potenciales calent glob'!$D$6</f>
        <v>1</v>
      </c>
      <c r="AG227" s="121">
        <f>'Datos 2-Potenciales calent glob'!$D$6</f>
        <v>1</v>
      </c>
      <c r="AH227" s="120">
        <f t="shared" si="53"/>
        <v>0</v>
      </c>
      <c r="AI227" s="121">
        <f t="shared" si="53"/>
        <v>0</v>
      </c>
      <c r="AJ227" s="121">
        <f t="shared" si="53"/>
        <v>0</v>
      </c>
      <c r="AK227" s="121">
        <f t="shared" si="53"/>
        <v>0</v>
      </c>
      <c r="AL227" s="124">
        <f t="shared" si="50"/>
        <v>0</v>
      </c>
      <c r="AM227" s="121">
        <f t="shared" si="57"/>
        <v>0</v>
      </c>
      <c r="AN227" s="207">
        <f t="shared" si="56"/>
        <v>0</v>
      </c>
      <c r="AO227" s="102"/>
      <c r="AP227" s="102"/>
      <c r="AQ227" s="102"/>
      <c r="AR227" s="102"/>
      <c r="AS227" s="102"/>
      <c r="AT227" s="102"/>
      <c r="AU227" s="102"/>
      <c r="AV227" s="102"/>
      <c r="AW227" s="102"/>
      <c r="AX227" s="102"/>
      <c r="AY227" s="102"/>
      <c r="AZ227" s="102"/>
      <c r="BA227" s="102"/>
      <c r="BB227" s="102"/>
      <c r="BC227" s="102"/>
      <c r="BD227" s="102"/>
      <c r="BE227" s="102"/>
      <c r="BF227" s="102"/>
      <c r="BG227" s="102"/>
      <c r="BH227" s="102"/>
      <c r="BI227" s="102"/>
      <c r="BJ227" s="102"/>
      <c r="BK227" s="102"/>
      <c r="BL227" s="102"/>
      <c r="BM227" s="102"/>
      <c r="BN227" s="102"/>
      <c r="BO227" s="102"/>
      <c r="BP227" s="102"/>
      <c r="BQ227" s="102"/>
      <c r="BR227" s="102"/>
      <c r="BS227" s="102"/>
      <c r="BT227" s="102"/>
      <c r="BU227" s="102"/>
      <c r="BV227" s="102"/>
      <c r="BW227" s="102"/>
      <c r="BX227" s="102"/>
      <c r="BY227" s="102"/>
      <c r="BZ227" s="102"/>
      <c r="CA227" s="102"/>
      <c r="CB227" s="102"/>
      <c r="CC227" s="102"/>
      <c r="CD227" s="102"/>
      <c r="CE227" s="102"/>
      <c r="CF227" s="102"/>
      <c r="CG227" s="102"/>
      <c r="CH227" s="102"/>
      <c r="CI227" s="102"/>
      <c r="CJ227" s="102"/>
      <c r="CK227" s="102"/>
      <c r="CL227" s="102"/>
      <c r="CM227" s="102"/>
      <c r="CN227" s="102"/>
      <c r="CO227" s="102"/>
      <c r="CP227" s="102"/>
      <c r="CQ227" s="102"/>
      <c r="CR227" s="102"/>
      <c r="CS227" s="102"/>
      <c r="CT227" s="102"/>
      <c r="CU227" s="102"/>
      <c r="CV227" s="102"/>
      <c r="CW227" s="102"/>
      <c r="CX227" s="102"/>
      <c r="CY227" s="102"/>
      <c r="CZ227" s="102"/>
      <c r="DA227" s="102"/>
      <c r="DB227" s="102"/>
      <c r="DC227" s="102"/>
      <c r="DD227" s="102"/>
      <c r="DE227" s="102"/>
      <c r="DF227" s="102"/>
      <c r="DG227" s="102"/>
      <c r="DH227" s="102"/>
      <c r="DI227" s="102"/>
      <c r="DJ227" s="102"/>
      <c r="DK227" s="102"/>
      <c r="DL227" s="102"/>
      <c r="DM227" s="102"/>
      <c r="DN227" s="102"/>
      <c r="DO227" s="102"/>
      <c r="DP227" s="102"/>
      <c r="DQ227" s="102"/>
      <c r="DR227" s="102"/>
      <c r="DS227" s="102"/>
      <c r="DT227" s="102"/>
      <c r="DU227" s="102"/>
      <c r="DV227" s="102"/>
      <c r="DW227" s="102"/>
      <c r="DX227" s="102"/>
      <c r="DY227" s="102"/>
      <c r="DZ227" s="102"/>
      <c r="EA227" s="102"/>
      <c r="EB227" s="102"/>
      <c r="EC227" s="102"/>
      <c r="ED227" s="102"/>
      <c r="EE227" s="102"/>
      <c r="EF227" s="102"/>
      <c r="EG227" s="102"/>
      <c r="EH227" s="102"/>
      <c r="EI227" s="102"/>
      <c r="EJ227" s="102"/>
      <c r="EK227" s="102"/>
      <c r="EL227" s="102"/>
      <c r="EM227" s="102"/>
      <c r="EN227" s="102"/>
      <c r="EO227" s="102"/>
      <c r="EP227" s="102"/>
      <c r="EQ227" s="102"/>
      <c r="ER227" s="102"/>
      <c r="ES227" s="102"/>
      <c r="ET227" s="102"/>
      <c r="EU227" s="102"/>
      <c r="EV227" s="102"/>
      <c r="EW227" s="102"/>
      <c r="EX227" s="102"/>
      <c r="EY227" s="102"/>
      <c r="EZ227" s="102"/>
      <c r="FA227" s="102"/>
      <c r="FB227" s="102"/>
      <c r="FC227" s="102"/>
      <c r="FD227" s="102"/>
      <c r="FE227" s="102"/>
      <c r="FF227" s="102"/>
      <c r="FG227" s="102"/>
      <c r="FH227" s="102"/>
      <c r="FI227" s="102"/>
      <c r="FJ227" s="102"/>
      <c r="FK227" s="102"/>
      <c r="FL227" s="102"/>
      <c r="FM227" s="102"/>
      <c r="FN227" s="102"/>
      <c r="FO227" s="102"/>
      <c r="FP227" s="102"/>
      <c r="FQ227" s="102"/>
      <c r="FR227" s="102"/>
      <c r="FS227" s="102"/>
      <c r="FT227" s="102"/>
      <c r="FU227" s="102"/>
      <c r="FV227" s="102"/>
      <c r="FW227" s="102"/>
      <c r="FX227" s="102"/>
      <c r="FY227" s="102"/>
      <c r="FZ227" s="102"/>
      <c r="GA227" s="102"/>
      <c r="GB227" s="102"/>
      <c r="GC227" s="102"/>
      <c r="GD227" s="102"/>
      <c r="GE227" s="102"/>
      <c r="GF227" s="102"/>
      <c r="GG227" s="102"/>
      <c r="GH227" s="102"/>
      <c r="GI227" s="102"/>
      <c r="GJ227" s="102"/>
      <c r="GK227" s="102"/>
      <c r="GL227" s="102"/>
      <c r="GM227" s="102"/>
      <c r="GN227" s="102"/>
      <c r="GO227" s="102"/>
      <c r="GP227" s="102"/>
      <c r="GQ227" s="102"/>
      <c r="GR227" s="102"/>
      <c r="GS227" s="102"/>
      <c r="GT227" s="102"/>
      <c r="GU227" s="102"/>
      <c r="GV227" s="102"/>
      <c r="GW227" s="102"/>
      <c r="GX227" s="102"/>
      <c r="GY227" s="102"/>
      <c r="GZ227" s="102"/>
      <c r="HA227" s="102"/>
      <c r="HB227" s="102"/>
      <c r="HC227" s="102"/>
      <c r="HD227" s="102"/>
      <c r="HE227" s="102"/>
      <c r="HF227" s="102"/>
      <c r="HG227" s="102"/>
      <c r="HH227" s="102"/>
      <c r="HI227" s="102"/>
      <c r="HJ227" s="102"/>
      <c r="HK227" s="102"/>
      <c r="HL227" s="102"/>
      <c r="HM227" s="102"/>
      <c r="HN227" s="102"/>
      <c r="HO227" s="102"/>
      <c r="HP227" s="102"/>
      <c r="HQ227" s="102"/>
      <c r="HR227" s="102"/>
      <c r="HS227" s="102"/>
      <c r="HT227" s="102"/>
      <c r="HU227" s="102"/>
      <c r="HV227" s="102"/>
      <c r="HW227" s="102"/>
      <c r="HX227" s="102"/>
      <c r="HY227" s="102"/>
      <c r="HZ227" s="102"/>
      <c r="IA227" s="102"/>
      <c r="IB227" s="102"/>
      <c r="IC227" s="102"/>
      <c r="ID227" s="102"/>
      <c r="IE227" s="102"/>
      <c r="IF227" s="102"/>
      <c r="IG227" s="102"/>
      <c r="IH227" s="102"/>
      <c r="II227" s="102"/>
      <c r="IJ227" s="102"/>
      <c r="IK227" s="102"/>
      <c r="IL227" s="102"/>
      <c r="IM227" s="102"/>
      <c r="IN227" s="102"/>
      <c r="IO227" s="102"/>
      <c r="IP227" s="102"/>
      <c r="IQ227" s="102"/>
      <c r="IR227" s="102"/>
      <c r="IS227" s="102"/>
      <c r="IT227" s="102"/>
      <c r="IU227" s="102"/>
      <c r="IV227" s="102"/>
      <c r="IW227" s="102"/>
      <c r="IX227" s="102"/>
      <c r="IY227" s="102"/>
      <c r="IZ227" s="102"/>
      <c r="JA227" s="102"/>
      <c r="JB227" s="102"/>
      <c r="JC227" s="102"/>
      <c r="JD227" s="102"/>
      <c r="JE227" s="102"/>
      <c r="JF227" s="102"/>
      <c r="JG227" s="102"/>
      <c r="JH227" s="102"/>
      <c r="JI227" s="102"/>
      <c r="JJ227" s="102"/>
      <c r="JK227" s="102"/>
      <c r="JL227" s="102"/>
      <c r="JM227" s="102"/>
      <c r="JN227" s="102"/>
      <c r="JO227" s="102"/>
      <c r="JP227" s="102"/>
      <c r="JQ227" s="102"/>
      <c r="JR227" s="102"/>
      <c r="JS227" s="102"/>
      <c r="JT227" s="102"/>
      <c r="JU227" s="102"/>
      <c r="JV227" s="102"/>
      <c r="JW227" s="102"/>
      <c r="JX227" s="102"/>
      <c r="JY227" s="102"/>
      <c r="JZ227" s="102"/>
      <c r="KA227" s="102"/>
      <c r="KB227" s="102"/>
      <c r="KC227" s="102"/>
      <c r="KD227" s="102"/>
      <c r="KE227" s="102"/>
      <c r="KF227" s="102"/>
      <c r="KG227" s="102"/>
      <c r="KH227" s="102"/>
      <c r="KI227" s="102"/>
      <c r="KJ227" s="102"/>
      <c r="KK227" s="102"/>
      <c r="KL227" s="102"/>
      <c r="KM227" s="102"/>
      <c r="KN227" s="102"/>
      <c r="KO227" s="102"/>
      <c r="KP227" s="102"/>
      <c r="KQ227" s="102"/>
      <c r="KR227" s="102"/>
      <c r="KS227" s="102"/>
      <c r="KT227" s="102"/>
      <c r="KU227" s="102"/>
      <c r="KV227" s="102"/>
      <c r="KW227" s="102"/>
      <c r="KX227" s="102"/>
      <c r="KY227" s="102"/>
      <c r="KZ227" s="102"/>
      <c r="LA227" s="102"/>
      <c r="LB227" s="102"/>
      <c r="LC227" s="102"/>
      <c r="LD227" s="102"/>
      <c r="LE227" s="102"/>
      <c r="LF227" s="102"/>
      <c r="LG227" s="102"/>
      <c r="LH227" s="102"/>
      <c r="LI227" s="102"/>
      <c r="LJ227" s="102"/>
      <c r="LK227" s="102"/>
      <c r="LL227" s="102"/>
      <c r="LM227" s="102"/>
      <c r="LN227" s="102"/>
      <c r="LO227" s="102"/>
      <c r="LP227" s="102"/>
      <c r="LQ227" s="102"/>
      <c r="LR227" s="102"/>
      <c r="LS227" s="102"/>
      <c r="LT227" s="102"/>
      <c r="LU227" s="102"/>
      <c r="LV227" s="102"/>
      <c r="LW227" s="102"/>
      <c r="LX227" s="102"/>
      <c r="LY227" s="102"/>
      <c r="LZ227" s="102"/>
      <c r="MA227" s="102"/>
      <c r="MB227" s="102"/>
      <c r="MC227" s="102"/>
      <c r="MD227" s="102"/>
      <c r="ME227" s="102"/>
      <c r="MF227" s="102"/>
      <c r="MG227" s="102"/>
      <c r="MH227" s="102"/>
      <c r="MI227" s="102"/>
      <c r="MJ227" s="102"/>
      <c r="MK227" s="102"/>
      <c r="ML227" s="102"/>
      <c r="MM227" s="102"/>
      <c r="MN227" s="102"/>
      <c r="MO227" s="102"/>
      <c r="MP227" s="102"/>
      <c r="MQ227" s="102"/>
      <c r="MR227" s="102"/>
      <c r="MS227" s="102"/>
      <c r="MT227" s="102"/>
      <c r="MU227" s="102"/>
      <c r="MV227" s="102"/>
      <c r="MW227" s="102"/>
      <c r="MX227" s="102"/>
      <c r="MY227" s="102"/>
      <c r="MZ227" s="102"/>
      <c r="NA227" s="102"/>
      <c r="NB227" s="102"/>
      <c r="NC227" s="102"/>
      <c r="ND227" s="102"/>
      <c r="NE227" s="102"/>
      <c r="NF227" s="102"/>
      <c r="NG227" s="102"/>
      <c r="NH227" s="102"/>
      <c r="NI227" s="102"/>
      <c r="NJ227" s="102"/>
      <c r="NK227" s="102"/>
      <c r="NL227" s="102"/>
      <c r="NM227" s="102"/>
      <c r="NN227" s="102"/>
      <c r="NO227" s="102"/>
      <c r="NP227" s="102"/>
      <c r="NQ227" s="102"/>
      <c r="NR227" s="102"/>
      <c r="NS227" s="102"/>
      <c r="NT227" s="102"/>
      <c r="NU227" s="102"/>
      <c r="NV227" s="102"/>
      <c r="NW227" s="102"/>
      <c r="NX227" s="102"/>
      <c r="NY227" s="102"/>
      <c r="NZ227" s="102"/>
      <c r="OA227" s="102"/>
      <c r="OB227" s="102"/>
      <c r="OC227" s="102"/>
      <c r="OD227" s="102"/>
      <c r="OE227" s="102"/>
      <c r="OF227" s="102"/>
      <c r="OG227" s="102"/>
      <c r="OH227" s="102"/>
      <c r="OI227" s="102"/>
      <c r="OJ227" s="102"/>
      <c r="OK227" s="102"/>
      <c r="OL227" s="102"/>
      <c r="OM227" s="102"/>
      <c r="ON227" s="102"/>
      <c r="OO227" s="102"/>
      <c r="OP227" s="102"/>
      <c r="OQ227" s="102"/>
      <c r="OR227" s="102"/>
      <c r="OS227" s="102"/>
      <c r="OT227" s="102"/>
      <c r="OU227" s="102"/>
      <c r="OV227" s="102"/>
      <c r="OW227" s="102"/>
      <c r="OX227" s="102"/>
      <c r="OY227" s="102"/>
      <c r="OZ227" s="102"/>
      <c r="PA227" s="102"/>
      <c r="PB227" s="102"/>
      <c r="PC227" s="102"/>
      <c r="PD227" s="102"/>
      <c r="PE227" s="102"/>
      <c r="PF227" s="102"/>
      <c r="PG227" s="102"/>
      <c r="PH227" s="102"/>
      <c r="PI227" s="102"/>
      <c r="PJ227" s="102"/>
      <c r="PK227" s="102"/>
      <c r="PL227" s="102"/>
      <c r="PM227" s="102"/>
      <c r="PN227" s="102"/>
      <c r="PO227" s="102"/>
      <c r="PP227" s="102"/>
      <c r="PQ227" s="102"/>
      <c r="PR227" s="102"/>
      <c r="PS227" s="102"/>
      <c r="PT227" s="102"/>
      <c r="PU227" s="102"/>
      <c r="PV227" s="102"/>
      <c r="PW227" s="102"/>
      <c r="PX227" s="102"/>
      <c r="PY227" s="102"/>
      <c r="PZ227" s="102"/>
      <c r="QA227" s="102"/>
      <c r="QB227" s="102"/>
      <c r="QC227" s="102"/>
      <c r="QD227" s="102"/>
      <c r="QE227" s="102"/>
      <c r="QF227" s="102"/>
      <c r="QG227" s="102"/>
      <c r="QH227" s="102"/>
      <c r="QI227" s="102"/>
      <c r="QJ227" s="102"/>
      <c r="QK227" s="102"/>
      <c r="QL227" s="102"/>
      <c r="QM227" s="102"/>
      <c r="QN227" s="102"/>
      <c r="QO227" s="102"/>
      <c r="QP227" s="102"/>
      <c r="QQ227" s="102"/>
      <c r="QR227" s="102"/>
      <c r="QS227" s="102"/>
      <c r="QT227" s="102"/>
      <c r="QU227" s="102"/>
      <c r="QV227" s="102"/>
      <c r="QW227" s="102"/>
      <c r="QX227" s="102"/>
      <c r="QY227" s="102"/>
      <c r="QZ227" s="102"/>
      <c r="RA227" s="102"/>
      <c r="RB227" s="102"/>
      <c r="RC227" s="102"/>
      <c r="RD227" s="102"/>
      <c r="RE227" s="102"/>
      <c r="RF227" s="102"/>
      <c r="RG227" s="102"/>
      <c r="RH227" s="102"/>
      <c r="RI227" s="102"/>
      <c r="RJ227" s="102"/>
      <c r="RK227" s="102"/>
      <c r="RL227" s="102"/>
      <c r="RM227" s="102"/>
      <c r="RN227" s="102"/>
      <c r="RO227" s="102"/>
      <c r="RP227" s="102"/>
      <c r="RQ227" s="102"/>
      <c r="RR227" s="102"/>
      <c r="RS227" s="102"/>
      <c r="RT227" s="102"/>
      <c r="RU227" s="102"/>
      <c r="RV227" s="102"/>
      <c r="RW227" s="102"/>
      <c r="RX227" s="102"/>
      <c r="RY227" s="102"/>
      <c r="RZ227" s="102"/>
      <c r="SA227" s="102"/>
      <c r="SB227" s="102"/>
      <c r="SC227" s="102"/>
      <c r="SD227" s="102"/>
      <c r="SE227" s="102"/>
      <c r="SF227" s="102"/>
      <c r="SG227" s="102"/>
      <c r="SH227" s="102"/>
      <c r="SI227" s="102"/>
      <c r="SJ227" s="102"/>
      <c r="SK227" s="102"/>
      <c r="SL227" s="102"/>
      <c r="SM227" s="102"/>
      <c r="SN227" s="102"/>
      <c r="SO227" s="102"/>
      <c r="SP227" s="102"/>
      <c r="SQ227" s="102"/>
      <c r="SR227" s="102"/>
      <c r="SS227" s="102"/>
      <c r="ST227" s="102"/>
      <c r="SU227" s="102"/>
      <c r="SV227" s="102"/>
      <c r="SW227" s="102"/>
      <c r="SX227" s="102"/>
      <c r="SY227" s="102"/>
      <c r="SZ227" s="102"/>
      <c r="TA227" s="102"/>
      <c r="TB227" s="102"/>
      <c r="TC227" s="102"/>
      <c r="TD227" s="102"/>
      <c r="TE227" s="102"/>
      <c r="TF227" s="102"/>
      <c r="TG227" s="102"/>
      <c r="TH227" s="102"/>
      <c r="TI227" s="102"/>
      <c r="TJ227" s="102"/>
      <c r="TK227" s="102"/>
      <c r="TL227" s="102"/>
      <c r="TM227" s="102"/>
      <c r="TN227" s="102"/>
      <c r="TO227" s="102"/>
      <c r="TP227" s="102"/>
      <c r="TQ227" s="102"/>
      <c r="TR227" s="102"/>
      <c r="TS227" s="102"/>
      <c r="TT227" s="102"/>
      <c r="TU227" s="102"/>
      <c r="TV227" s="102"/>
      <c r="TW227" s="102"/>
      <c r="TX227" s="102"/>
      <c r="TY227" s="102"/>
      <c r="TZ227" s="102"/>
      <c r="UA227" s="102"/>
      <c r="UB227" s="102"/>
      <c r="UC227" s="102"/>
      <c r="UD227" s="102"/>
      <c r="UE227" s="102"/>
      <c r="UF227" s="102"/>
      <c r="UG227" s="102"/>
      <c r="UH227" s="102"/>
      <c r="UI227" s="102"/>
      <c r="UJ227" s="102"/>
      <c r="UK227" s="102"/>
      <c r="UL227" s="102"/>
      <c r="UM227" s="102"/>
      <c r="UN227" s="102"/>
      <c r="UO227" s="102"/>
      <c r="UP227" s="102"/>
      <c r="UQ227" s="102"/>
      <c r="UR227" s="102"/>
      <c r="US227" s="102"/>
      <c r="UT227" s="102"/>
      <c r="UU227" s="102"/>
      <c r="UV227" s="102"/>
      <c r="UW227" s="102"/>
      <c r="UX227" s="102"/>
      <c r="UY227" s="102"/>
      <c r="UZ227" s="102"/>
      <c r="VA227" s="102"/>
      <c r="VB227" s="102"/>
      <c r="VC227" s="102"/>
      <c r="VD227" s="102"/>
      <c r="VE227" s="102"/>
      <c r="VF227" s="102"/>
      <c r="VG227" s="102"/>
      <c r="VH227" s="102"/>
      <c r="VI227" s="102"/>
      <c r="VJ227" s="102"/>
      <c r="VK227" s="102"/>
      <c r="VL227" s="102"/>
      <c r="VM227" s="102"/>
      <c r="VN227" s="102"/>
      <c r="VO227" s="102"/>
      <c r="VP227" s="102"/>
      <c r="VQ227" s="102"/>
      <c r="VR227" s="102"/>
      <c r="VS227" s="102"/>
      <c r="VT227" s="102"/>
      <c r="VU227" s="102"/>
      <c r="VV227" s="102"/>
      <c r="VW227" s="102"/>
      <c r="VX227" s="102"/>
      <c r="VY227" s="102"/>
      <c r="VZ227" s="102"/>
      <c r="WA227" s="102"/>
      <c r="WB227" s="102"/>
      <c r="WC227" s="102"/>
      <c r="WD227" s="102"/>
      <c r="WE227" s="102"/>
      <c r="WF227" s="102"/>
      <c r="WG227" s="102"/>
      <c r="WH227" s="102"/>
      <c r="WI227" s="102"/>
      <c r="WJ227" s="102"/>
      <c r="WK227" s="102"/>
      <c r="WL227" s="102"/>
      <c r="WM227" s="102"/>
      <c r="WN227" s="102"/>
      <c r="WO227" s="102"/>
      <c r="WP227" s="102"/>
      <c r="WQ227" s="102"/>
      <c r="WR227" s="102"/>
      <c r="WS227" s="102"/>
      <c r="WT227" s="102"/>
      <c r="WU227" s="102"/>
      <c r="WV227" s="102"/>
      <c r="WW227" s="102"/>
      <c r="WX227" s="102"/>
      <c r="WY227" s="102"/>
      <c r="WZ227" s="102"/>
      <c r="XA227" s="102"/>
      <c r="XB227" s="102"/>
      <c r="XC227" s="102"/>
      <c r="XD227" s="102"/>
      <c r="XE227" s="102"/>
      <c r="XF227" s="102"/>
      <c r="XG227" s="102"/>
      <c r="XH227" s="102"/>
      <c r="XI227" s="102"/>
      <c r="XJ227" s="102"/>
      <c r="XK227" s="102"/>
      <c r="XL227" s="102"/>
      <c r="XM227" s="102"/>
      <c r="XN227" s="102"/>
      <c r="XO227" s="102"/>
      <c r="XP227" s="102"/>
      <c r="XQ227" s="102"/>
      <c r="XR227" s="102"/>
      <c r="XS227" s="102"/>
      <c r="XT227" s="102"/>
      <c r="XU227" s="102"/>
      <c r="XV227" s="102"/>
      <c r="XW227" s="102"/>
      <c r="XX227" s="102"/>
      <c r="XY227" s="102"/>
      <c r="XZ227" s="102"/>
      <c r="YA227" s="102"/>
      <c r="YB227" s="102"/>
      <c r="YC227" s="102"/>
      <c r="YD227" s="102"/>
      <c r="YE227" s="102"/>
      <c r="YF227" s="102"/>
      <c r="YG227" s="102"/>
      <c r="YH227" s="102"/>
      <c r="YI227" s="102"/>
      <c r="YJ227" s="102"/>
      <c r="YK227" s="102"/>
      <c r="YL227" s="102"/>
      <c r="YM227" s="102"/>
      <c r="YN227" s="102"/>
      <c r="YO227" s="102"/>
      <c r="YP227" s="102"/>
      <c r="YQ227" s="102"/>
      <c r="YR227" s="102"/>
      <c r="YS227" s="102"/>
      <c r="YT227" s="102"/>
      <c r="YU227" s="102"/>
      <c r="YV227" s="102"/>
      <c r="YW227" s="102"/>
      <c r="YX227" s="102"/>
      <c r="YY227" s="102"/>
      <c r="YZ227" s="102"/>
      <c r="ZA227" s="102"/>
      <c r="ZB227" s="102"/>
      <c r="ZC227" s="102"/>
      <c r="ZD227" s="102"/>
      <c r="ZE227" s="102"/>
      <c r="ZF227" s="102"/>
      <c r="ZG227" s="102"/>
      <c r="ZH227" s="102"/>
      <c r="ZI227" s="102"/>
      <c r="ZJ227" s="102"/>
      <c r="ZK227" s="102"/>
      <c r="ZL227" s="102"/>
      <c r="ZM227" s="102"/>
      <c r="ZN227" s="102"/>
      <c r="ZO227" s="102"/>
      <c r="ZP227" s="102"/>
      <c r="ZQ227" s="102"/>
      <c r="ZR227" s="102"/>
      <c r="ZS227" s="102"/>
      <c r="ZT227" s="102"/>
      <c r="ZU227" s="102"/>
      <c r="ZV227" s="102"/>
      <c r="ZW227" s="102"/>
      <c r="ZX227" s="102"/>
      <c r="ZY227" s="102"/>
      <c r="ZZ227" s="102"/>
      <c r="AAA227" s="102"/>
      <c r="AAB227" s="102"/>
      <c r="AAC227" s="102"/>
      <c r="AAD227" s="102"/>
      <c r="AAE227" s="102"/>
      <c r="AAF227" s="102"/>
      <c r="AAG227" s="102"/>
      <c r="AAH227" s="102"/>
      <c r="AAI227" s="102"/>
      <c r="AAJ227" s="102"/>
      <c r="AAK227" s="102"/>
      <c r="AAL227" s="102"/>
      <c r="AAM227" s="102"/>
      <c r="AAN227" s="102"/>
      <c r="AAO227" s="102"/>
      <c r="AAP227" s="102"/>
      <c r="AAQ227" s="102"/>
      <c r="AAR227" s="102"/>
      <c r="AAS227" s="102"/>
      <c r="AAT227" s="102"/>
      <c r="AAU227" s="102"/>
      <c r="AAV227" s="102"/>
      <c r="AAW227" s="102"/>
      <c r="AAX227" s="102"/>
      <c r="AAY227" s="102"/>
      <c r="AAZ227" s="102"/>
      <c r="ABA227" s="102"/>
      <c r="ABB227" s="102"/>
      <c r="ABC227" s="102"/>
      <c r="ABD227" s="102"/>
      <c r="ABE227" s="102"/>
      <c r="ABF227" s="102"/>
      <c r="ABG227" s="102"/>
      <c r="ABH227" s="102"/>
      <c r="ABI227" s="102"/>
      <c r="ABJ227" s="102"/>
      <c r="ABK227" s="102"/>
      <c r="ABL227" s="102"/>
      <c r="ABM227" s="102"/>
      <c r="ABN227" s="102"/>
      <c r="ABO227" s="102"/>
      <c r="ABP227" s="102"/>
      <c r="ABQ227" s="102"/>
      <c r="ABR227" s="102"/>
      <c r="ABS227" s="102"/>
      <c r="ABT227" s="102"/>
      <c r="ABU227" s="102"/>
      <c r="ABV227" s="102"/>
      <c r="ABW227" s="102"/>
      <c r="ABX227" s="102"/>
      <c r="ABY227" s="102"/>
      <c r="ABZ227" s="102"/>
      <c r="ACA227" s="102"/>
      <c r="ACB227" s="102"/>
      <c r="ACC227" s="102"/>
      <c r="ACD227" s="102"/>
      <c r="ACE227" s="102"/>
      <c r="ACF227" s="102"/>
      <c r="ACG227" s="102"/>
      <c r="ACH227" s="102"/>
      <c r="ACI227" s="102"/>
      <c r="ACJ227" s="102"/>
      <c r="ACK227" s="102"/>
      <c r="ACL227" s="102"/>
      <c r="ACM227" s="102"/>
      <c r="ACN227" s="102"/>
      <c r="ACO227" s="102"/>
      <c r="ACP227" s="102"/>
      <c r="ACQ227" s="102"/>
      <c r="ACR227" s="102"/>
      <c r="ACS227" s="102"/>
      <c r="ACT227" s="102"/>
      <c r="ACU227" s="102"/>
      <c r="ACV227" s="102"/>
      <c r="ACW227" s="102"/>
      <c r="ACX227" s="102"/>
      <c r="ACY227" s="102"/>
      <c r="ACZ227" s="102"/>
      <c r="ADA227" s="102"/>
      <c r="ADB227" s="102"/>
      <c r="ADC227" s="102"/>
      <c r="ADD227" s="102"/>
      <c r="ADE227" s="102"/>
      <c r="ADF227" s="102"/>
      <c r="ADG227" s="102"/>
      <c r="ADH227" s="102"/>
      <c r="ADI227" s="102"/>
      <c r="ADJ227" s="102"/>
      <c r="ADK227" s="102"/>
      <c r="ADL227" s="102"/>
      <c r="ADM227" s="102"/>
      <c r="ADN227" s="102"/>
      <c r="ADO227" s="102"/>
      <c r="ADP227" s="102"/>
      <c r="ADQ227" s="102"/>
      <c r="ADR227" s="102"/>
      <c r="ADS227" s="102"/>
      <c r="ADT227" s="102"/>
      <c r="ADU227" s="102"/>
      <c r="ADV227" s="102"/>
      <c r="ADW227" s="102"/>
      <c r="ADX227" s="102"/>
      <c r="ADY227" s="102"/>
      <c r="ADZ227" s="102"/>
      <c r="AEA227" s="102"/>
      <c r="AEB227" s="102"/>
      <c r="AEC227" s="102"/>
      <c r="AED227" s="102"/>
      <c r="AEE227" s="102"/>
      <c r="AEF227" s="102"/>
      <c r="AEG227" s="102"/>
      <c r="AEH227" s="102"/>
      <c r="AEI227" s="102"/>
      <c r="AEJ227" s="102"/>
      <c r="AEK227" s="102"/>
      <c r="AEL227" s="102"/>
      <c r="AEM227" s="102"/>
      <c r="AEN227" s="102"/>
      <c r="AEO227" s="102"/>
      <c r="AEP227" s="102"/>
      <c r="AEQ227" s="102"/>
      <c r="AER227" s="102"/>
      <c r="AES227" s="102"/>
      <c r="AET227" s="102"/>
      <c r="AEU227" s="102"/>
      <c r="AEV227" s="102"/>
      <c r="AEW227" s="102"/>
      <c r="AEX227" s="102"/>
      <c r="AEY227" s="102"/>
      <c r="AEZ227" s="102"/>
      <c r="AFA227" s="102"/>
      <c r="AFB227" s="102"/>
      <c r="AFC227" s="102"/>
      <c r="AFD227" s="102"/>
      <c r="AFE227" s="102"/>
      <c r="AFF227" s="102"/>
      <c r="AFG227" s="102"/>
      <c r="AFH227" s="102"/>
      <c r="AFI227" s="102"/>
      <c r="AFJ227" s="102"/>
      <c r="AFK227" s="102"/>
      <c r="AFL227" s="102"/>
      <c r="AFM227" s="102"/>
      <c r="AFN227" s="102"/>
      <c r="AFO227" s="102"/>
      <c r="AFP227" s="102"/>
      <c r="AFQ227" s="102"/>
      <c r="AFR227" s="102"/>
      <c r="AFS227" s="102"/>
      <c r="AFT227" s="102"/>
      <c r="AFU227" s="102"/>
      <c r="AFV227" s="102"/>
      <c r="AFW227" s="102"/>
      <c r="AFX227" s="102"/>
      <c r="AFY227" s="102"/>
      <c r="AFZ227" s="102"/>
      <c r="AGA227" s="102"/>
      <c r="AGB227" s="102"/>
      <c r="AGC227" s="102"/>
      <c r="AGD227" s="102"/>
      <c r="AGE227" s="102"/>
      <c r="AGF227" s="102"/>
      <c r="AGG227" s="102"/>
      <c r="AGH227" s="102"/>
      <c r="AGI227" s="102"/>
      <c r="AGJ227" s="102"/>
      <c r="AGK227" s="102"/>
      <c r="AGL227" s="102"/>
      <c r="AGM227" s="102"/>
      <c r="AGN227" s="102"/>
      <c r="AGO227" s="102"/>
      <c r="AGP227" s="102"/>
      <c r="AGQ227" s="102"/>
      <c r="AGR227" s="102"/>
      <c r="AGS227" s="102"/>
      <c r="AGT227" s="102"/>
      <c r="AGU227" s="102"/>
      <c r="AGV227" s="102"/>
      <c r="AGW227" s="102"/>
      <c r="AGX227" s="102"/>
      <c r="AGY227" s="102"/>
      <c r="AGZ227" s="102"/>
      <c r="AHA227" s="102"/>
      <c r="AHB227" s="102"/>
      <c r="AHC227" s="102"/>
      <c r="AHD227" s="102"/>
      <c r="AHE227" s="102"/>
      <c r="AHF227" s="102"/>
      <c r="AHG227" s="102"/>
      <c r="AHH227" s="102"/>
      <c r="AHI227" s="102"/>
      <c r="AHJ227" s="102"/>
      <c r="AHK227" s="102"/>
      <c r="AHL227" s="102"/>
      <c r="AHM227" s="102"/>
      <c r="AHN227" s="102"/>
      <c r="AHO227" s="102"/>
      <c r="AHP227" s="102"/>
      <c r="AHQ227" s="102"/>
      <c r="AHR227" s="102"/>
      <c r="AHS227" s="102"/>
      <c r="AHT227" s="102"/>
      <c r="AHU227" s="102"/>
      <c r="AHV227" s="102"/>
      <c r="AHW227" s="102"/>
      <c r="AHX227" s="102"/>
      <c r="AHY227" s="102"/>
      <c r="AHZ227" s="102"/>
      <c r="AIA227" s="102"/>
      <c r="AIB227" s="102"/>
      <c r="AIC227" s="102"/>
      <c r="AID227" s="102"/>
      <c r="AIE227" s="102"/>
      <c r="AIF227" s="102"/>
      <c r="AIG227" s="102"/>
      <c r="AIH227" s="102"/>
      <c r="AII227" s="102"/>
      <c r="AIJ227" s="102"/>
      <c r="AIK227" s="102"/>
      <c r="AIL227" s="102"/>
      <c r="AIM227" s="102"/>
      <c r="AIN227" s="102"/>
      <c r="AIO227" s="102"/>
      <c r="AIP227" s="102"/>
      <c r="AIQ227" s="102"/>
      <c r="AIR227" s="102"/>
      <c r="AIS227" s="102"/>
      <c r="AIT227" s="102"/>
      <c r="AIU227" s="102"/>
      <c r="AIV227" s="102"/>
      <c r="AIW227" s="102"/>
      <c r="AIX227" s="102"/>
      <c r="AIY227" s="102"/>
      <c r="AIZ227" s="102"/>
      <c r="AJA227" s="102"/>
      <c r="AJB227" s="102"/>
      <c r="AJC227" s="102"/>
      <c r="AJD227" s="102"/>
      <c r="AJE227" s="102"/>
      <c r="AJF227" s="102"/>
      <c r="AJG227" s="102"/>
      <c r="AJH227" s="102"/>
      <c r="AJI227" s="102"/>
      <c r="AJJ227" s="102"/>
      <c r="AJK227" s="102"/>
      <c r="AJL227" s="102"/>
      <c r="AJM227" s="102"/>
      <c r="AJN227" s="102"/>
      <c r="AJO227" s="102"/>
      <c r="AJP227" s="102"/>
      <c r="AJQ227" s="102"/>
      <c r="AJR227" s="102"/>
      <c r="AJS227" s="102"/>
      <c r="AJT227" s="102"/>
      <c r="AJU227" s="102"/>
      <c r="AJV227" s="102"/>
      <c r="AJW227" s="102"/>
      <c r="AJX227" s="102"/>
      <c r="AJY227" s="102"/>
      <c r="AJZ227" s="102"/>
      <c r="AKA227" s="102"/>
      <c r="AKB227" s="102"/>
      <c r="AKC227" s="102"/>
      <c r="AKD227" s="102"/>
      <c r="AKE227" s="102"/>
      <c r="AKF227" s="102"/>
      <c r="AKG227" s="102"/>
      <c r="AKH227" s="102"/>
      <c r="AKI227" s="102"/>
      <c r="AKJ227" s="102"/>
      <c r="AKK227" s="102"/>
      <c r="AKL227" s="102"/>
      <c r="AKM227" s="102"/>
      <c r="AKN227" s="102"/>
      <c r="AKO227" s="102"/>
      <c r="AKP227" s="102"/>
      <c r="AKQ227" s="102"/>
      <c r="AKR227" s="102"/>
      <c r="AKS227" s="102"/>
      <c r="AKT227" s="102"/>
      <c r="AKU227" s="102"/>
      <c r="AKV227" s="102"/>
      <c r="AKW227" s="102"/>
      <c r="AKX227" s="102"/>
      <c r="AKY227" s="102"/>
      <c r="AKZ227" s="102"/>
      <c r="ALA227" s="102"/>
      <c r="ALB227" s="102"/>
      <c r="ALC227" s="102"/>
      <c r="ALD227" s="102"/>
      <c r="ALE227" s="102"/>
      <c r="ALF227" s="102"/>
      <c r="ALG227" s="102"/>
      <c r="ALH227" s="102"/>
      <c r="ALI227" s="102"/>
      <c r="ALJ227" s="102"/>
      <c r="ALK227" s="102"/>
      <c r="ALL227" s="102"/>
      <c r="ALM227" s="102"/>
      <c r="ALN227" s="102"/>
      <c r="ALO227" s="102"/>
      <c r="ALP227" s="102"/>
      <c r="ALQ227" s="102"/>
      <c r="ALR227" s="102"/>
      <c r="ALS227" s="102"/>
      <c r="ALT227" s="102"/>
      <c r="ALU227" s="102"/>
      <c r="ALV227" s="102"/>
      <c r="ALW227" s="102"/>
      <c r="ALX227" s="102"/>
      <c r="ALY227" s="102"/>
      <c r="ALZ227" s="102"/>
      <c r="AMA227" s="102"/>
      <c r="AMB227" s="102"/>
      <c r="AMC227" s="102"/>
      <c r="AMD227" s="102"/>
      <c r="AME227" s="102"/>
      <c r="AMF227" s="102"/>
      <c r="AMG227" s="102"/>
      <c r="AMH227" s="102"/>
      <c r="AMI227" s="102"/>
      <c r="AMJ227" s="102"/>
      <c r="AMK227" s="102"/>
      <c r="AML227" s="102"/>
      <c r="AMM227" s="102"/>
      <c r="AMN227" s="102"/>
      <c r="AMO227" s="102"/>
      <c r="AMP227" s="102"/>
      <c r="AMQ227" s="102"/>
      <c r="AMR227" s="102"/>
      <c r="AMS227" s="102"/>
      <c r="AMT227" s="102"/>
      <c r="AMU227" s="102"/>
      <c r="AMV227" s="102"/>
      <c r="AMW227" s="102"/>
      <c r="AMX227" s="102"/>
      <c r="AMY227" s="102"/>
      <c r="AMZ227" s="102"/>
      <c r="ANA227" s="102"/>
      <c r="ANB227" s="102"/>
      <c r="ANC227" s="102"/>
      <c r="AND227" s="102"/>
      <c r="ANE227" s="102"/>
      <c r="ANF227" s="102"/>
      <c r="ANG227" s="102"/>
      <c r="ANH227" s="102"/>
      <c r="ANI227" s="102"/>
      <c r="ANJ227" s="102"/>
      <c r="ANK227" s="102"/>
      <c r="ANL227" s="102"/>
      <c r="ANM227" s="102"/>
      <c r="ANN227" s="102"/>
      <c r="ANO227" s="102"/>
      <c r="ANP227" s="102"/>
      <c r="ANQ227" s="102"/>
      <c r="ANR227" s="102"/>
      <c r="ANS227" s="102"/>
      <c r="ANT227" s="102"/>
      <c r="ANU227" s="102"/>
      <c r="ANV227" s="102"/>
      <c r="ANW227" s="102"/>
      <c r="ANX227" s="102"/>
      <c r="ANY227" s="102"/>
      <c r="ANZ227" s="102"/>
      <c r="AOA227" s="102"/>
      <c r="AOB227" s="102"/>
      <c r="AOC227" s="102"/>
      <c r="AOD227" s="102"/>
      <c r="AOE227" s="102"/>
      <c r="AOF227" s="102"/>
      <c r="AOG227" s="102"/>
      <c r="AOH227" s="102"/>
      <c r="AOI227" s="102"/>
      <c r="AOJ227" s="102"/>
      <c r="AOK227" s="102"/>
      <c r="AOL227" s="102"/>
      <c r="AOM227" s="102"/>
      <c r="AON227" s="102"/>
      <c r="AOO227" s="102"/>
      <c r="AOP227" s="102"/>
      <c r="AOQ227" s="102"/>
      <c r="AOR227" s="102"/>
      <c r="AOS227" s="102"/>
      <c r="AOT227" s="102"/>
      <c r="AOU227" s="102"/>
      <c r="AOV227" s="102"/>
      <c r="AOW227" s="102"/>
      <c r="AOX227" s="102"/>
      <c r="AOY227" s="102"/>
      <c r="AOZ227" s="102"/>
      <c r="APA227" s="102"/>
      <c r="APB227" s="102"/>
      <c r="APC227" s="102"/>
      <c r="APD227" s="102"/>
      <c r="APE227" s="102"/>
      <c r="APF227" s="102"/>
      <c r="APG227" s="102"/>
      <c r="APH227" s="102"/>
      <c r="API227" s="102"/>
      <c r="APJ227" s="102"/>
      <c r="APK227" s="102"/>
      <c r="APL227" s="102"/>
      <c r="APM227" s="102"/>
      <c r="APN227" s="102"/>
      <c r="APO227" s="102"/>
      <c r="APP227" s="102"/>
      <c r="APQ227" s="102"/>
      <c r="APR227" s="102"/>
      <c r="APS227" s="102"/>
      <c r="APT227" s="102"/>
      <c r="APU227" s="102"/>
      <c r="APV227" s="102"/>
      <c r="APW227" s="102"/>
      <c r="APX227" s="102"/>
      <c r="APY227" s="102"/>
      <c r="APZ227" s="102"/>
      <c r="AQA227" s="102"/>
      <c r="AQB227" s="102"/>
      <c r="AQC227" s="102"/>
      <c r="AQD227" s="102"/>
      <c r="AQE227" s="102"/>
      <c r="AQF227" s="102"/>
      <c r="AQG227" s="102"/>
      <c r="AQH227" s="102"/>
      <c r="AQI227" s="102"/>
      <c r="AQJ227" s="102"/>
      <c r="AQK227" s="102"/>
      <c r="AQL227" s="102"/>
      <c r="AQM227" s="102"/>
      <c r="AQN227" s="102"/>
      <c r="AQO227" s="102"/>
      <c r="AQP227" s="102"/>
      <c r="AQQ227" s="102"/>
      <c r="AQR227" s="102"/>
      <c r="AQS227" s="102"/>
      <c r="AQT227" s="102"/>
      <c r="AQU227" s="102"/>
      <c r="AQV227" s="102"/>
      <c r="AQW227" s="102"/>
      <c r="AQX227" s="102"/>
      <c r="AQY227" s="102"/>
      <c r="AQZ227" s="102"/>
      <c r="ARA227" s="102"/>
      <c r="ARB227" s="102"/>
      <c r="ARC227" s="102"/>
      <c r="ARD227" s="102"/>
      <c r="ARE227" s="102"/>
      <c r="ARF227" s="102"/>
      <c r="ARG227" s="102"/>
      <c r="ARH227" s="102"/>
      <c r="ARI227" s="102"/>
      <c r="ARJ227" s="102"/>
      <c r="ARK227" s="102"/>
      <c r="ARL227" s="102"/>
      <c r="ARM227" s="102"/>
      <c r="ARN227" s="102"/>
      <c r="ARO227" s="102"/>
      <c r="ARP227" s="102"/>
      <c r="ARQ227" s="102"/>
      <c r="ARR227" s="102"/>
      <c r="ARS227" s="102"/>
      <c r="ART227" s="102"/>
      <c r="ARU227" s="102"/>
      <c r="ARV227" s="102"/>
      <c r="ARW227" s="102"/>
      <c r="ARX227" s="102"/>
      <c r="ARY227" s="102"/>
      <c r="ARZ227" s="102"/>
      <c r="ASA227" s="102"/>
      <c r="ASB227" s="102"/>
      <c r="ASC227" s="102"/>
      <c r="ASD227" s="102"/>
      <c r="ASE227" s="102"/>
      <c r="ASF227" s="102"/>
      <c r="ASG227" s="102"/>
      <c r="ASH227" s="102"/>
      <c r="ASI227" s="102"/>
      <c r="ASJ227" s="102"/>
      <c r="ASK227" s="102"/>
      <c r="ASL227" s="102"/>
      <c r="ASM227" s="102"/>
      <c r="ASN227" s="102"/>
      <c r="ASO227" s="102"/>
      <c r="ASP227" s="102"/>
      <c r="ASQ227" s="102"/>
      <c r="ASR227" s="102"/>
      <c r="ASS227" s="102"/>
      <c r="AST227" s="102"/>
      <c r="ASU227" s="102"/>
      <c r="ASV227" s="102"/>
      <c r="ASW227" s="102"/>
      <c r="ASX227" s="102"/>
      <c r="ASY227" s="102"/>
      <c r="ASZ227" s="102"/>
      <c r="ATA227" s="102"/>
      <c r="ATB227" s="102"/>
      <c r="ATC227" s="102"/>
      <c r="ATD227" s="102"/>
      <c r="ATE227" s="102"/>
      <c r="ATF227" s="102"/>
      <c r="ATG227" s="102"/>
      <c r="ATH227" s="102"/>
      <c r="ATI227" s="102"/>
      <c r="ATJ227" s="102"/>
      <c r="ATK227" s="102"/>
      <c r="ATL227" s="102"/>
      <c r="ATM227" s="102"/>
      <c r="ATN227" s="102"/>
      <c r="ATO227" s="102"/>
      <c r="ATP227" s="102"/>
      <c r="ATQ227" s="102"/>
      <c r="ATR227" s="102"/>
      <c r="ATS227" s="102"/>
      <c r="ATT227" s="102"/>
      <c r="ATU227" s="102"/>
      <c r="ATV227" s="102"/>
      <c r="ATW227" s="102"/>
      <c r="ATX227" s="102"/>
      <c r="ATY227" s="102"/>
      <c r="ATZ227" s="102"/>
      <c r="AUA227" s="102"/>
      <c r="AUB227" s="102"/>
      <c r="AUC227" s="102"/>
      <c r="AUD227" s="102"/>
      <c r="AUE227" s="102"/>
      <c r="AUF227" s="102"/>
      <c r="AUG227" s="102"/>
      <c r="AUH227" s="102"/>
      <c r="AUI227" s="102"/>
      <c r="AUJ227" s="102"/>
      <c r="AUK227" s="102"/>
      <c r="AUL227" s="102"/>
      <c r="AUM227" s="102"/>
      <c r="AUN227" s="102"/>
      <c r="AUO227" s="102"/>
      <c r="AUP227" s="102"/>
      <c r="AUQ227" s="102"/>
      <c r="AUR227" s="102"/>
      <c r="AUS227" s="102"/>
      <c r="AUT227" s="102"/>
      <c r="AUU227" s="102"/>
      <c r="AUV227" s="102"/>
      <c r="AUW227" s="102"/>
      <c r="AUX227" s="102"/>
      <c r="AUY227" s="102"/>
      <c r="AUZ227" s="102"/>
      <c r="AVA227" s="102"/>
      <c r="AVB227" s="102"/>
      <c r="AVC227" s="102"/>
      <c r="AVD227" s="102"/>
      <c r="AVE227" s="102"/>
      <c r="AVF227" s="102"/>
      <c r="AVG227" s="102"/>
      <c r="AVH227" s="102"/>
      <c r="AVI227" s="102"/>
      <c r="AVJ227" s="102"/>
      <c r="AVK227" s="102"/>
      <c r="AVL227" s="102"/>
      <c r="AVM227" s="102"/>
      <c r="AVN227" s="102"/>
      <c r="AVO227" s="102"/>
      <c r="AVP227" s="102"/>
      <c r="AVQ227" s="102"/>
      <c r="AVR227" s="102"/>
      <c r="AVS227" s="102"/>
      <c r="AVT227" s="102"/>
      <c r="AVU227" s="102"/>
      <c r="AVV227" s="102"/>
      <c r="AVW227" s="102"/>
      <c r="AVX227" s="102"/>
      <c r="AVY227" s="102"/>
      <c r="AVZ227" s="102"/>
      <c r="AWA227" s="102"/>
      <c r="AWB227" s="102"/>
      <c r="AWC227" s="102"/>
      <c r="AWD227" s="102"/>
      <c r="AWE227" s="102"/>
      <c r="AWF227" s="102"/>
      <c r="AWG227" s="102"/>
      <c r="AWH227" s="102"/>
      <c r="AWI227" s="102"/>
      <c r="AWJ227" s="102"/>
      <c r="AWK227" s="102"/>
      <c r="AWL227" s="102"/>
      <c r="AWM227" s="102"/>
      <c r="AWN227" s="102"/>
      <c r="AWO227" s="102"/>
      <c r="AWP227" s="102"/>
      <c r="AWQ227" s="102"/>
      <c r="AWR227" s="102"/>
      <c r="AWS227" s="102"/>
      <c r="AWT227" s="102"/>
      <c r="AWU227" s="102"/>
      <c r="AWV227" s="102"/>
      <c r="AWW227" s="102"/>
      <c r="AWX227" s="102"/>
      <c r="AWY227" s="102"/>
      <c r="AWZ227" s="102"/>
      <c r="AXA227" s="102"/>
      <c r="AXB227" s="102"/>
      <c r="AXC227" s="102"/>
      <c r="AXD227" s="102"/>
      <c r="AXE227" s="102"/>
      <c r="AXF227" s="102"/>
      <c r="AXG227" s="102"/>
      <c r="AXH227" s="102"/>
      <c r="AXI227" s="102"/>
      <c r="AXJ227" s="102"/>
      <c r="AXK227" s="102"/>
      <c r="AXL227" s="102"/>
      <c r="AXM227" s="102"/>
      <c r="AXN227" s="102"/>
      <c r="AXO227" s="102"/>
      <c r="AXP227" s="102"/>
      <c r="AXQ227" s="102"/>
      <c r="AXR227" s="102"/>
      <c r="AXS227" s="102"/>
      <c r="AXT227" s="102"/>
      <c r="AXU227" s="102"/>
      <c r="AXV227" s="102"/>
      <c r="AXW227" s="102"/>
      <c r="AXX227" s="102"/>
      <c r="AXY227" s="102"/>
      <c r="AXZ227" s="102"/>
      <c r="AYA227" s="102"/>
      <c r="AYB227" s="102"/>
      <c r="AYC227" s="102"/>
      <c r="AYD227" s="102"/>
      <c r="AYE227" s="102"/>
      <c r="AYF227" s="102"/>
      <c r="AYG227" s="102"/>
      <c r="AYH227" s="102"/>
      <c r="AYI227" s="102"/>
      <c r="AYJ227" s="102"/>
      <c r="AYK227" s="102"/>
      <c r="AYL227" s="102"/>
      <c r="AYM227" s="102"/>
      <c r="AYN227" s="102"/>
      <c r="AYO227" s="102"/>
      <c r="AYP227" s="102"/>
      <c r="AYQ227" s="102"/>
      <c r="AYR227" s="102"/>
      <c r="AYS227" s="102"/>
      <c r="AYT227" s="102"/>
      <c r="AYU227" s="102"/>
      <c r="AYV227" s="102"/>
      <c r="AYW227" s="102"/>
      <c r="AYX227" s="102"/>
      <c r="AYY227" s="102"/>
      <c r="AYZ227" s="102"/>
      <c r="AZA227" s="102"/>
      <c r="AZB227" s="102"/>
      <c r="AZC227" s="102"/>
      <c r="AZD227" s="102"/>
      <c r="AZE227" s="102"/>
      <c r="AZF227" s="102"/>
      <c r="AZG227" s="102"/>
      <c r="AZH227" s="102"/>
      <c r="AZI227" s="102"/>
      <c r="AZJ227" s="102"/>
      <c r="AZK227" s="102"/>
      <c r="AZL227" s="102"/>
      <c r="AZM227" s="102"/>
      <c r="AZN227" s="102"/>
      <c r="AZO227" s="102"/>
      <c r="AZP227" s="102"/>
      <c r="AZQ227" s="102"/>
      <c r="AZR227" s="102"/>
      <c r="AZS227" s="102"/>
      <c r="AZT227" s="102"/>
      <c r="AZU227" s="102"/>
      <c r="AZV227" s="102"/>
      <c r="AZW227" s="102"/>
      <c r="AZX227" s="102"/>
      <c r="AZY227" s="102"/>
      <c r="AZZ227" s="102"/>
      <c r="BAA227" s="102"/>
      <c r="BAB227" s="102"/>
      <c r="BAC227" s="102"/>
      <c r="BAD227" s="102"/>
      <c r="BAE227" s="102"/>
      <c r="BAF227" s="102"/>
      <c r="BAG227" s="102"/>
      <c r="BAH227" s="102"/>
      <c r="BAI227" s="102"/>
      <c r="BAJ227" s="102"/>
      <c r="BAK227" s="102"/>
      <c r="BAL227" s="102"/>
      <c r="BAM227" s="102"/>
      <c r="BAN227" s="102"/>
      <c r="BAO227" s="102"/>
      <c r="BAP227" s="102"/>
      <c r="BAQ227" s="102"/>
      <c r="BAR227" s="102"/>
      <c r="BAS227" s="102"/>
      <c r="BAT227" s="102"/>
      <c r="BAU227" s="102"/>
      <c r="BAV227" s="102"/>
      <c r="BAW227" s="102"/>
      <c r="BAX227" s="102"/>
      <c r="BAY227" s="102"/>
      <c r="BAZ227" s="102"/>
      <c r="BBA227" s="102"/>
      <c r="BBB227" s="102"/>
      <c r="BBC227" s="102"/>
      <c r="BBD227" s="102"/>
      <c r="BBE227" s="102"/>
      <c r="BBF227" s="102"/>
      <c r="BBG227" s="102"/>
      <c r="BBH227" s="102"/>
      <c r="BBI227" s="102"/>
      <c r="BBJ227" s="102"/>
      <c r="BBK227" s="102"/>
      <c r="BBL227" s="102"/>
      <c r="BBM227" s="102"/>
      <c r="BBN227" s="102"/>
      <c r="BBO227" s="102"/>
      <c r="BBP227" s="102"/>
      <c r="BBQ227" s="102"/>
      <c r="BBR227" s="102"/>
      <c r="BBS227" s="102"/>
      <c r="BBT227" s="102"/>
      <c r="BBU227" s="102"/>
      <c r="BBV227" s="102"/>
      <c r="BBW227" s="102"/>
      <c r="BBX227" s="102"/>
      <c r="BBY227" s="102"/>
      <c r="BBZ227" s="102"/>
      <c r="BCA227" s="102"/>
      <c r="BCB227" s="102"/>
      <c r="BCC227" s="102"/>
      <c r="BCD227" s="102"/>
      <c r="BCE227" s="102"/>
      <c r="BCF227" s="102"/>
      <c r="BCG227" s="102"/>
      <c r="BCH227" s="102"/>
      <c r="BCI227" s="102"/>
      <c r="BCJ227" s="102"/>
      <c r="BCK227" s="102"/>
      <c r="BCL227" s="102"/>
      <c r="BCM227" s="102"/>
      <c r="BCN227" s="102"/>
      <c r="BCO227" s="102"/>
      <c r="BCP227" s="102"/>
      <c r="BCQ227" s="102"/>
      <c r="BCR227" s="102"/>
      <c r="BCS227" s="102"/>
      <c r="BCT227" s="102"/>
      <c r="BCU227" s="102"/>
      <c r="BCV227" s="102"/>
      <c r="BCW227" s="102"/>
      <c r="BCX227" s="102"/>
      <c r="BCY227" s="102"/>
      <c r="BCZ227" s="102"/>
      <c r="BDA227" s="102"/>
      <c r="BDB227" s="102"/>
      <c r="BDC227" s="102"/>
      <c r="BDD227" s="102"/>
      <c r="BDE227" s="102"/>
      <c r="BDF227" s="102"/>
      <c r="BDG227" s="102"/>
      <c r="BDH227" s="102"/>
      <c r="BDI227" s="102"/>
      <c r="BDJ227" s="102"/>
      <c r="BDK227" s="102"/>
      <c r="BDL227" s="102"/>
      <c r="BDM227" s="102"/>
      <c r="BDN227" s="102"/>
      <c r="BDO227" s="102"/>
      <c r="BDP227" s="102"/>
      <c r="BDQ227" s="102"/>
      <c r="BDR227" s="102"/>
      <c r="BDS227" s="102"/>
      <c r="BDT227" s="102"/>
      <c r="BDU227" s="102"/>
      <c r="BDV227" s="102"/>
      <c r="BDW227" s="102"/>
      <c r="BDX227" s="102"/>
      <c r="BDY227" s="102"/>
      <c r="BDZ227" s="102"/>
      <c r="BEA227" s="102"/>
      <c r="BEB227" s="102"/>
      <c r="BEC227" s="102"/>
      <c r="BED227" s="102"/>
      <c r="BEE227" s="102"/>
      <c r="BEF227" s="102"/>
      <c r="BEG227" s="102"/>
      <c r="BEH227" s="102"/>
      <c r="BEI227" s="102"/>
      <c r="BEJ227" s="102"/>
      <c r="BEK227" s="102"/>
      <c r="BEL227" s="102"/>
      <c r="BEM227" s="102"/>
      <c r="BEN227" s="102"/>
      <c r="BEO227" s="102"/>
      <c r="BEP227" s="102"/>
      <c r="BEQ227" s="102"/>
      <c r="BER227" s="102"/>
      <c r="BES227" s="102"/>
      <c r="BET227" s="102"/>
      <c r="BEU227" s="102"/>
      <c r="BEV227" s="102"/>
      <c r="BEW227" s="102"/>
      <c r="BEX227" s="102"/>
      <c r="BEY227" s="102"/>
      <c r="BEZ227" s="102"/>
      <c r="BFA227" s="102"/>
      <c r="BFB227" s="102"/>
      <c r="BFC227" s="102"/>
      <c r="BFD227" s="102"/>
      <c r="BFE227" s="102"/>
      <c r="BFF227" s="102"/>
      <c r="BFG227" s="102"/>
      <c r="BFH227" s="102"/>
      <c r="BFI227" s="102"/>
      <c r="BFJ227" s="102"/>
      <c r="BFK227" s="102"/>
      <c r="BFL227" s="102"/>
      <c r="BFM227" s="102"/>
      <c r="BFN227" s="102"/>
      <c r="BFO227" s="102"/>
      <c r="BFP227" s="102"/>
      <c r="BFQ227" s="102"/>
      <c r="BFR227" s="102"/>
      <c r="BFS227" s="102"/>
      <c r="BFT227" s="102"/>
      <c r="BFU227" s="102"/>
      <c r="BFV227" s="102"/>
      <c r="BFW227" s="102"/>
      <c r="BFX227" s="102"/>
      <c r="BFY227" s="102"/>
      <c r="BFZ227" s="102"/>
      <c r="BGA227" s="102"/>
      <c r="BGB227" s="102"/>
      <c r="BGC227" s="102"/>
      <c r="BGD227" s="102"/>
      <c r="BGE227" s="102"/>
      <c r="BGF227" s="102"/>
      <c r="BGG227" s="102"/>
      <c r="BGH227" s="102"/>
      <c r="BGI227" s="102"/>
      <c r="BGJ227" s="102"/>
      <c r="BGK227" s="102"/>
      <c r="BGL227" s="102"/>
      <c r="BGM227" s="102"/>
      <c r="BGN227" s="102"/>
      <c r="BGO227" s="102"/>
      <c r="BGP227" s="102"/>
      <c r="BGQ227" s="102"/>
      <c r="BGR227" s="102"/>
      <c r="BGS227" s="102"/>
      <c r="BGT227" s="102"/>
      <c r="BGU227" s="102"/>
      <c r="BGV227" s="102"/>
      <c r="BGW227" s="102"/>
      <c r="BGX227" s="102"/>
      <c r="BGY227" s="102"/>
      <c r="BGZ227" s="102"/>
      <c r="BHA227" s="102"/>
      <c r="BHB227" s="102"/>
      <c r="BHC227" s="102"/>
      <c r="BHD227" s="102"/>
      <c r="BHE227" s="102"/>
      <c r="BHF227" s="102"/>
      <c r="BHG227" s="102"/>
      <c r="BHH227" s="102"/>
      <c r="BHI227" s="102"/>
      <c r="BHJ227" s="102"/>
      <c r="BHK227" s="102"/>
      <c r="BHL227" s="102"/>
      <c r="BHM227" s="102"/>
      <c r="BHN227" s="102"/>
      <c r="BHO227" s="102"/>
      <c r="BHP227" s="102"/>
      <c r="BHQ227" s="102"/>
      <c r="BHR227" s="102"/>
      <c r="BHS227" s="102"/>
      <c r="BHT227" s="102"/>
      <c r="BHU227" s="102"/>
      <c r="BHV227" s="102"/>
      <c r="BHW227" s="102"/>
      <c r="BHX227" s="102"/>
      <c r="BHY227" s="102"/>
      <c r="BHZ227" s="102"/>
      <c r="BIA227" s="102"/>
      <c r="BIB227" s="102"/>
      <c r="BIC227" s="102"/>
      <c r="BID227" s="102"/>
      <c r="BIE227" s="102"/>
      <c r="BIF227" s="102"/>
      <c r="BIG227" s="102"/>
      <c r="BIH227" s="102"/>
      <c r="BII227" s="102"/>
      <c r="BIJ227" s="102"/>
      <c r="BIK227" s="102"/>
      <c r="BIL227" s="102"/>
      <c r="BIM227" s="102"/>
      <c r="BIN227" s="102"/>
      <c r="BIO227" s="102"/>
      <c r="BIP227" s="102"/>
      <c r="BIQ227" s="102"/>
      <c r="BIR227" s="102"/>
      <c r="BIS227" s="102"/>
      <c r="BIT227" s="102"/>
      <c r="BIU227" s="102"/>
      <c r="BIV227" s="102"/>
      <c r="BIW227" s="102"/>
      <c r="BIX227" s="102"/>
      <c r="BIY227" s="102"/>
      <c r="BIZ227" s="102"/>
      <c r="BJA227" s="102"/>
      <c r="BJB227" s="102"/>
      <c r="BJC227" s="102"/>
      <c r="BJD227" s="102"/>
      <c r="BJE227" s="102"/>
      <c r="BJF227" s="102"/>
      <c r="BJG227" s="102"/>
      <c r="BJH227" s="102"/>
      <c r="BJI227" s="102"/>
      <c r="BJJ227" s="102"/>
      <c r="BJK227" s="102"/>
      <c r="BJL227" s="102"/>
      <c r="BJM227" s="102"/>
      <c r="BJN227" s="102"/>
      <c r="BJO227" s="102"/>
      <c r="BJP227" s="102"/>
      <c r="BJQ227" s="102"/>
      <c r="BJR227" s="102"/>
      <c r="BJS227" s="102"/>
      <c r="BJT227" s="102"/>
      <c r="BJU227" s="102"/>
      <c r="BJV227" s="102"/>
      <c r="BJW227" s="102"/>
      <c r="BJX227" s="102"/>
      <c r="BJY227" s="102"/>
      <c r="BJZ227" s="102"/>
      <c r="BKA227" s="102"/>
      <c r="BKB227" s="102"/>
      <c r="BKC227" s="102"/>
      <c r="BKD227" s="102"/>
      <c r="BKE227" s="102"/>
      <c r="BKF227" s="102"/>
      <c r="BKG227" s="102"/>
      <c r="BKH227" s="102"/>
      <c r="BKI227" s="102"/>
      <c r="BKJ227" s="102"/>
      <c r="BKK227" s="102"/>
      <c r="BKL227" s="102"/>
      <c r="BKM227" s="102"/>
      <c r="BKN227" s="102"/>
      <c r="BKO227" s="102"/>
      <c r="BKP227" s="102"/>
      <c r="BKQ227" s="102"/>
      <c r="BKR227" s="102"/>
      <c r="BKS227" s="102"/>
      <c r="BKT227" s="102"/>
      <c r="BKU227" s="102"/>
      <c r="BKV227" s="102"/>
      <c r="BKW227" s="102"/>
      <c r="BKX227" s="102"/>
      <c r="BKY227" s="102"/>
      <c r="BKZ227" s="102"/>
      <c r="BLA227" s="102"/>
      <c r="BLB227" s="102"/>
      <c r="BLC227" s="102"/>
      <c r="BLD227" s="102"/>
      <c r="BLE227" s="102"/>
      <c r="BLF227" s="102"/>
      <c r="BLG227" s="102"/>
      <c r="BLH227" s="102"/>
      <c r="BLI227" s="102"/>
      <c r="BLJ227" s="102"/>
      <c r="BLK227" s="102"/>
      <c r="BLL227" s="102"/>
      <c r="BLM227" s="102"/>
      <c r="BLN227" s="102"/>
      <c r="BLO227" s="102"/>
      <c r="BLP227" s="102"/>
      <c r="BLQ227" s="102"/>
      <c r="BLR227" s="102"/>
      <c r="BLS227" s="102"/>
      <c r="BLT227" s="102"/>
      <c r="BLU227" s="102"/>
      <c r="BLV227" s="102"/>
      <c r="BLW227" s="102"/>
      <c r="BLX227" s="102"/>
      <c r="BLY227" s="102"/>
      <c r="BLZ227" s="102"/>
      <c r="BMA227" s="102"/>
      <c r="BMB227" s="102"/>
      <c r="BMC227" s="102"/>
      <c r="BMD227" s="102"/>
      <c r="BME227" s="102"/>
      <c r="BMF227" s="102"/>
      <c r="BMG227" s="102"/>
      <c r="BMH227" s="102"/>
      <c r="BMI227" s="102"/>
      <c r="BMJ227" s="102"/>
      <c r="BMK227" s="102"/>
      <c r="BML227" s="102"/>
      <c r="BMM227" s="102"/>
      <c r="BMN227" s="102"/>
      <c r="BMO227" s="102"/>
      <c r="BMP227" s="102"/>
      <c r="BMQ227" s="102"/>
      <c r="BMR227" s="102"/>
      <c r="BMS227" s="102"/>
      <c r="BMT227" s="102"/>
      <c r="BMU227" s="102"/>
      <c r="BMV227" s="102"/>
      <c r="BMW227" s="102"/>
      <c r="BMX227" s="102"/>
      <c r="BMY227" s="102"/>
      <c r="BMZ227" s="102"/>
      <c r="BNA227" s="102"/>
      <c r="BNB227" s="102"/>
      <c r="BNC227" s="102"/>
      <c r="BND227" s="102"/>
      <c r="BNE227" s="102"/>
      <c r="BNF227" s="102"/>
      <c r="BNG227" s="102"/>
      <c r="BNH227" s="102"/>
      <c r="BNI227" s="102"/>
      <c r="BNJ227" s="102"/>
      <c r="BNK227" s="102"/>
      <c r="BNL227" s="102"/>
      <c r="BNM227" s="102"/>
      <c r="BNN227" s="102"/>
      <c r="BNO227" s="102"/>
      <c r="BNP227" s="102"/>
      <c r="BNQ227" s="102"/>
      <c r="BNR227" s="102"/>
      <c r="BNS227" s="102"/>
      <c r="BNT227" s="102"/>
      <c r="BNU227" s="102"/>
      <c r="BNV227" s="102"/>
      <c r="BNW227" s="102"/>
      <c r="BNX227" s="102"/>
      <c r="BNY227" s="102"/>
      <c r="BNZ227" s="102"/>
      <c r="BOA227" s="102"/>
      <c r="BOB227" s="102"/>
      <c r="BOC227" s="102"/>
      <c r="BOD227" s="102"/>
      <c r="BOE227" s="102"/>
      <c r="BOF227" s="102"/>
      <c r="BOG227" s="102"/>
      <c r="BOH227" s="102"/>
      <c r="BOI227" s="102"/>
      <c r="BOJ227" s="102"/>
      <c r="BOK227" s="102"/>
      <c r="BOL227" s="102"/>
      <c r="BOM227" s="102"/>
      <c r="BON227" s="102"/>
      <c r="BOO227" s="102"/>
      <c r="BOP227" s="102"/>
      <c r="BOQ227" s="102"/>
      <c r="BOR227" s="102"/>
      <c r="BOS227" s="102"/>
      <c r="BOT227" s="102"/>
      <c r="BOU227" s="102"/>
      <c r="BOV227" s="102"/>
      <c r="BOW227" s="102"/>
      <c r="BOX227" s="102"/>
      <c r="BOY227" s="102"/>
      <c r="BOZ227" s="102"/>
      <c r="BPA227" s="102"/>
      <c r="BPB227" s="102"/>
      <c r="BPC227" s="102"/>
      <c r="BPD227" s="102"/>
      <c r="BPE227" s="102"/>
      <c r="BPF227" s="102"/>
      <c r="BPG227" s="102"/>
      <c r="BPH227" s="102"/>
      <c r="BPI227" s="102"/>
      <c r="BPJ227" s="102"/>
      <c r="BPK227" s="102"/>
      <c r="BPL227" s="102"/>
      <c r="BPM227" s="102"/>
      <c r="BPN227" s="102"/>
      <c r="BPO227" s="102"/>
      <c r="BPP227" s="102"/>
      <c r="BPQ227" s="102"/>
      <c r="BPR227" s="102"/>
      <c r="BPS227" s="102"/>
      <c r="BPT227" s="102"/>
      <c r="BPU227" s="102"/>
      <c r="BPV227" s="102"/>
      <c r="BPW227" s="102"/>
      <c r="BPX227" s="102"/>
      <c r="BPY227" s="102"/>
      <c r="BPZ227" s="102"/>
      <c r="BQA227" s="102"/>
      <c r="BQB227" s="102"/>
      <c r="BQC227" s="102"/>
      <c r="BQD227" s="102"/>
      <c r="BQE227" s="102"/>
      <c r="BQF227" s="102"/>
      <c r="BQG227" s="102"/>
      <c r="BQH227" s="102"/>
      <c r="BQI227" s="102"/>
      <c r="BQJ227" s="102"/>
      <c r="BQK227" s="102"/>
      <c r="BQL227" s="102"/>
      <c r="BQM227" s="102"/>
      <c r="BQN227" s="102"/>
      <c r="BQO227" s="102"/>
      <c r="BQP227" s="102"/>
      <c r="BQQ227" s="102"/>
      <c r="BQR227" s="102"/>
      <c r="BQS227" s="102"/>
      <c r="BQT227" s="102"/>
      <c r="BQU227" s="102"/>
      <c r="BQV227" s="102"/>
      <c r="BQW227" s="102"/>
      <c r="BQX227" s="102"/>
      <c r="BQY227" s="102"/>
      <c r="BQZ227" s="102"/>
      <c r="BRA227" s="102"/>
      <c r="BRB227" s="102"/>
      <c r="BRC227" s="102"/>
      <c r="BRD227" s="102"/>
      <c r="BRE227" s="102"/>
      <c r="BRF227" s="102"/>
      <c r="BRG227" s="102"/>
      <c r="BRH227" s="102"/>
      <c r="BRI227" s="102"/>
      <c r="BRJ227" s="102"/>
      <c r="BRK227" s="102"/>
      <c r="BRL227" s="102"/>
      <c r="BRM227" s="102"/>
      <c r="BRN227" s="102"/>
      <c r="BRO227" s="102"/>
      <c r="BRP227" s="102"/>
      <c r="BRQ227" s="102"/>
      <c r="BRR227" s="102"/>
      <c r="BRS227" s="102"/>
      <c r="BRT227" s="102"/>
      <c r="BRU227" s="102"/>
      <c r="BRV227" s="102"/>
      <c r="BRW227" s="102"/>
      <c r="BRX227" s="102"/>
      <c r="BRY227" s="102"/>
      <c r="BRZ227" s="102"/>
      <c r="BSA227" s="102"/>
      <c r="BSB227" s="102"/>
      <c r="BSC227" s="102"/>
      <c r="BSD227" s="102"/>
      <c r="BSE227" s="102"/>
      <c r="BSF227" s="102"/>
      <c r="BSG227" s="102"/>
      <c r="BSH227" s="102"/>
      <c r="BSI227" s="102"/>
      <c r="BSJ227" s="102"/>
      <c r="BSK227" s="102"/>
      <c r="BSL227" s="102"/>
      <c r="BSM227" s="102"/>
      <c r="BSN227" s="102"/>
      <c r="BSO227" s="102"/>
      <c r="BSP227" s="102"/>
      <c r="BSQ227" s="102"/>
      <c r="BSR227" s="102"/>
      <c r="BSS227" s="102"/>
      <c r="BST227" s="102"/>
      <c r="BSU227" s="102"/>
      <c r="BSV227" s="102"/>
      <c r="BSW227" s="102"/>
      <c r="BSX227" s="102"/>
      <c r="BSY227" s="102"/>
      <c r="BSZ227" s="102"/>
      <c r="BTA227" s="102"/>
      <c r="BTB227" s="102"/>
      <c r="BTC227" s="102"/>
      <c r="BTD227" s="102"/>
      <c r="BTE227" s="102"/>
      <c r="BTF227" s="102"/>
      <c r="BTG227" s="102"/>
      <c r="BTH227" s="102"/>
      <c r="BTI227" s="102"/>
      <c r="BTJ227" s="102"/>
      <c r="BTK227" s="102"/>
      <c r="BTL227" s="102"/>
      <c r="BTM227" s="102"/>
      <c r="BTN227" s="102"/>
      <c r="BTO227" s="102"/>
      <c r="BTP227" s="102"/>
      <c r="BTQ227" s="102"/>
      <c r="BTR227" s="102"/>
      <c r="BTS227" s="102"/>
      <c r="BTT227" s="102"/>
      <c r="BTU227" s="102"/>
      <c r="BTV227" s="102"/>
      <c r="BTW227" s="102"/>
      <c r="BTX227" s="102"/>
      <c r="BTY227" s="102"/>
      <c r="BTZ227" s="102"/>
      <c r="BUA227" s="102"/>
      <c r="BUB227" s="102"/>
      <c r="BUC227" s="102"/>
      <c r="BUD227" s="102"/>
      <c r="BUE227" s="102"/>
      <c r="BUF227" s="102"/>
      <c r="BUG227" s="102"/>
      <c r="BUH227" s="102"/>
      <c r="BUI227" s="102"/>
      <c r="BUJ227" s="102"/>
      <c r="BUK227" s="102"/>
      <c r="BUL227" s="102"/>
      <c r="BUM227" s="102"/>
      <c r="BUN227" s="102"/>
      <c r="BUO227" s="102"/>
      <c r="BUP227" s="102"/>
      <c r="BUQ227" s="102"/>
      <c r="BUR227" s="102"/>
      <c r="BUS227" s="102"/>
      <c r="BUT227" s="102"/>
      <c r="BUU227" s="102"/>
      <c r="BUV227" s="102"/>
      <c r="BUW227" s="102"/>
      <c r="BUX227" s="102"/>
      <c r="BUY227" s="102"/>
      <c r="BUZ227" s="102"/>
      <c r="BVA227" s="102"/>
      <c r="BVB227" s="102"/>
      <c r="BVC227" s="102"/>
      <c r="BVD227" s="102"/>
      <c r="BVE227" s="102"/>
      <c r="BVF227" s="102"/>
      <c r="BVG227" s="102"/>
      <c r="BVH227" s="102"/>
      <c r="BVI227" s="102"/>
      <c r="BVJ227" s="102"/>
      <c r="BVK227" s="102"/>
      <c r="BVL227" s="102"/>
      <c r="BVM227" s="102"/>
      <c r="BVN227" s="102"/>
      <c r="BVO227" s="102"/>
      <c r="BVP227" s="102"/>
      <c r="BVQ227" s="102"/>
      <c r="BVR227" s="102"/>
      <c r="BVS227" s="102"/>
      <c r="BVT227" s="102"/>
      <c r="BVU227" s="102"/>
      <c r="BVV227" s="102"/>
      <c r="BVW227" s="102"/>
      <c r="BVX227" s="102"/>
      <c r="BVY227" s="102"/>
      <c r="BVZ227" s="102"/>
      <c r="BWA227" s="102"/>
      <c r="BWB227" s="102"/>
      <c r="BWC227" s="102"/>
      <c r="BWD227" s="102"/>
      <c r="BWE227" s="102"/>
      <c r="BWF227" s="102"/>
      <c r="BWG227" s="102"/>
      <c r="BWH227" s="102"/>
      <c r="BWI227" s="102"/>
      <c r="BWJ227" s="102"/>
      <c r="BWK227" s="102"/>
      <c r="BWL227" s="102"/>
      <c r="BWM227" s="102"/>
      <c r="BWN227" s="102"/>
      <c r="BWO227" s="102"/>
      <c r="BWP227" s="102"/>
      <c r="BWQ227" s="102"/>
      <c r="BWR227" s="102"/>
      <c r="BWS227" s="102"/>
      <c r="BWT227" s="102"/>
      <c r="BWU227" s="102"/>
      <c r="BWV227" s="102"/>
      <c r="BWW227" s="102"/>
      <c r="BWX227" s="102"/>
      <c r="BWY227" s="102"/>
      <c r="BWZ227" s="102"/>
      <c r="BXA227" s="102"/>
      <c r="BXB227" s="102"/>
      <c r="BXC227" s="102"/>
      <c r="BXD227" s="102"/>
      <c r="BXE227" s="102"/>
      <c r="BXF227" s="102"/>
      <c r="BXG227" s="102"/>
      <c r="BXH227" s="102"/>
      <c r="BXI227" s="102"/>
      <c r="BXJ227" s="102"/>
      <c r="BXK227" s="102"/>
      <c r="BXL227" s="102"/>
      <c r="BXM227" s="102"/>
      <c r="BXN227" s="102"/>
      <c r="BXO227" s="102"/>
      <c r="BXP227" s="102"/>
      <c r="BXQ227" s="102"/>
      <c r="BXR227" s="102"/>
      <c r="BXS227" s="102"/>
      <c r="BXT227" s="102"/>
      <c r="BXU227" s="102"/>
      <c r="BXV227" s="102"/>
      <c r="BXW227" s="102"/>
      <c r="BXX227" s="102"/>
      <c r="BXY227" s="102"/>
      <c r="BXZ227" s="102"/>
      <c r="BYA227" s="102"/>
      <c r="BYB227" s="102"/>
      <c r="BYC227" s="102"/>
      <c r="BYD227" s="102"/>
      <c r="BYE227" s="102"/>
      <c r="BYF227" s="102"/>
      <c r="BYG227" s="102"/>
      <c r="BYH227" s="102"/>
      <c r="BYI227" s="102"/>
      <c r="BYJ227" s="102"/>
      <c r="BYK227" s="102"/>
      <c r="BYL227" s="102"/>
      <c r="BYM227" s="102"/>
      <c r="BYN227" s="102"/>
      <c r="BYO227" s="102"/>
      <c r="BYP227" s="102"/>
      <c r="BYQ227" s="102"/>
      <c r="BYR227" s="102"/>
      <c r="BYS227" s="102"/>
      <c r="BYT227" s="102"/>
      <c r="BYU227" s="102"/>
      <c r="BYV227" s="102"/>
      <c r="BYW227" s="102"/>
      <c r="BYX227" s="102"/>
      <c r="BYY227" s="102"/>
      <c r="BYZ227" s="102"/>
      <c r="BZA227" s="102"/>
      <c r="BZB227" s="102"/>
      <c r="BZC227" s="102"/>
      <c r="BZD227" s="102"/>
      <c r="BZE227" s="102"/>
      <c r="BZF227" s="102"/>
      <c r="BZG227" s="102"/>
      <c r="BZH227" s="102"/>
      <c r="BZI227" s="102"/>
      <c r="BZJ227" s="102"/>
      <c r="BZK227" s="102"/>
      <c r="BZL227" s="102"/>
      <c r="BZM227" s="102"/>
      <c r="BZN227" s="102"/>
      <c r="BZO227" s="102"/>
      <c r="BZP227" s="102"/>
      <c r="BZQ227" s="102"/>
      <c r="BZR227" s="102"/>
      <c r="BZS227" s="102"/>
      <c r="BZT227" s="102"/>
      <c r="BZU227" s="102"/>
      <c r="BZV227" s="102"/>
      <c r="BZW227" s="102"/>
    </row>
    <row r="228" spans="2:2051" ht="14.25" customHeight="1">
      <c r="B228" s="112" t="s">
        <v>801</v>
      </c>
      <c r="C228" s="113" t="s">
        <v>235</v>
      </c>
      <c r="D228" s="113" t="s">
        <v>3</v>
      </c>
      <c r="E228" s="113" t="str">
        <f>'Alcance 3'!C148</f>
        <v>Producto</v>
      </c>
      <c r="F228" s="113" t="str">
        <f>'Alcance 3'!D148</f>
        <v>Tipo de transporte de carga</v>
      </c>
      <c r="G228" s="226" t="s">
        <v>801</v>
      </c>
      <c r="H228" s="237" t="s">
        <v>238</v>
      </c>
      <c r="I228" s="238">
        <v>3</v>
      </c>
      <c r="J228" s="126">
        <f>'Alcance 3'!E148*'Alcance 3'!E155</f>
        <v>0</v>
      </c>
      <c r="K228" s="113" t="s">
        <v>802</v>
      </c>
      <c r="L228" s="113"/>
      <c r="M228" s="298">
        <v>1</v>
      </c>
      <c r="N228" s="117"/>
      <c r="O228" s="113">
        <f t="shared" si="52"/>
        <v>0</v>
      </c>
      <c r="P228" s="115" t="str">
        <f t="shared" si="46"/>
        <v>tkm</v>
      </c>
      <c r="Q228" s="120">
        <f>IFERROR(VLOOKUP($F228,'Datos 1-Factores emisión'!$B$809:$D$820,2,FALSE),0)</f>
        <v>0</v>
      </c>
      <c r="R228" s="121">
        <v>0</v>
      </c>
      <c r="S228" s="121">
        <v>0</v>
      </c>
      <c r="T228" s="121">
        <v>0</v>
      </c>
      <c r="U228" s="121">
        <v>0</v>
      </c>
      <c r="V228" s="120">
        <f t="shared" si="54"/>
        <v>0</v>
      </c>
      <c r="W228" s="121">
        <f t="shared" si="54"/>
        <v>0</v>
      </c>
      <c r="X228" s="121">
        <f t="shared" si="54"/>
        <v>0</v>
      </c>
      <c r="Y228" s="121">
        <f t="shared" si="54"/>
        <v>0</v>
      </c>
      <c r="Z228" s="121">
        <f t="shared" si="54"/>
        <v>0</v>
      </c>
      <c r="AA228" s="121">
        <f t="shared" si="48"/>
        <v>0</v>
      </c>
      <c r="AB228" s="120">
        <f>'Datos 2-Potenciales calent glob'!$D$6</f>
        <v>1</v>
      </c>
      <c r="AC228" s="121">
        <f>'Datos 2-Potenciales calent glob'!$D$31</f>
        <v>25</v>
      </c>
      <c r="AD228" s="121">
        <f>'Datos 2-Potenciales calent glob'!$D$32</f>
        <v>298</v>
      </c>
      <c r="AE228" s="123">
        <f>SUMIF('Datos 2-Potenciales calent glob'!$B$6:$B$56,Cálculos!E228,'Datos 2-Potenciales calent glob'!$D$6:$D$56)</f>
        <v>0</v>
      </c>
      <c r="AF228" s="121">
        <f>'Datos 2-Potenciales calent glob'!$D$6</f>
        <v>1</v>
      </c>
      <c r="AG228" s="121">
        <f>'Datos 2-Potenciales calent glob'!$D$6</f>
        <v>1</v>
      </c>
      <c r="AH228" s="120">
        <f t="shared" ref="AH228:AK228" si="58">V228*AB228</f>
        <v>0</v>
      </c>
      <c r="AI228" s="121">
        <f t="shared" si="58"/>
        <v>0</v>
      </c>
      <c r="AJ228" s="121">
        <f t="shared" si="58"/>
        <v>0</v>
      </c>
      <c r="AK228" s="121">
        <f t="shared" si="58"/>
        <v>0</v>
      </c>
      <c r="AL228" s="124">
        <f t="shared" si="50"/>
        <v>0</v>
      </c>
      <c r="AM228" s="121">
        <f t="shared" si="57"/>
        <v>0</v>
      </c>
      <c r="AN228" s="207">
        <f t="shared" si="56"/>
        <v>0</v>
      </c>
      <c r="AO228" s="102"/>
      <c r="AP228" s="102"/>
      <c r="AQ228" s="102"/>
      <c r="AR228" s="102"/>
      <c r="AS228" s="102"/>
      <c r="AT228" s="102"/>
      <c r="AU228" s="102"/>
      <c r="AV228" s="102"/>
      <c r="AW228" s="102"/>
      <c r="AX228" s="102"/>
      <c r="AY228" s="102"/>
      <c r="AZ228" s="102"/>
      <c r="BA228" s="102"/>
      <c r="BB228" s="102"/>
      <c r="BC228" s="102"/>
      <c r="BD228" s="102"/>
      <c r="BE228" s="102"/>
      <c r="BF228" s="102"/>
      <c r="BG228" s="102"/>
      <c r="BH228" s="102"/>
      <c r="BI228" s="102"/>
      <c r="BJ228" s="102"/>
      <c r="BK228" s="102"/>
      <c r="BL228" s="102"/>
      <c r="BM228" s="102"/>
      <c r="BN228" s="102"/>
      <c r="BO228" s="102"/>
      <c r="BP228" s="102"/>
      <c r="BQ228" s="102"/>
      <c r="BR228" s="102"/>
      <c r="BS228" s="102"/>
      <c r="BT228" s="102"/>
      <c r="BU228" s="102"/>
      <c r="BV228" s="102"/>
      <c r="BW228" s="102"/>
      <c r="BX228" s="102"/>
      <c r="BY228" s="102"/>
      <c r="BZ228" s="102"/>
      <c r="CA228" s="102"/>
      <c r="CB228" s="102"/>
      <c r="CC228" s="102"/>
      <c r="CD228" s="102"/>
      <c r="CE228" s="102"/>
      <c r="CF228" s="102"/>
      <c r="CG228" s="102"/>
      <c r="CH228" s="102"/>
      <c r="CI228" s="102"/>
      <c r="CJ228" s="102"/>
      <c r="CK228" s="102"/>
      <c r="CL228" s="102"/>
      <c r="CM228" s="102"/>
      <c r="CN228" s="102"/>
      <c r="CO228" s="102"/>
      <c r="CP228" s="102"/>
      <c r="CQ228" s="102"/>
      <c r="CR228" s="102"/>
      <c r="CS228" s="102"/>
      <c r="CT228" s="102"/>
      <c r="CU228" s="102"/>
      <c r="CV228" s="102"/>
      <c r="CW228" s="102"/>
      <c r="CX228" s="102"/>
      <c r="CY228" s="102"/>
      <c r="CZ228" s="102"/>
      <c r="DA228" s="102"/>
      <c r="DB228" s="102"/>
      <c r="DC228" s="102"/>
      <c r="DD228" s="102"/>
      <c r="DE228" s="102"/>
      <c r="DF228" s="102"/>
      <c r="DG228" s="102"/>
      <c r="DH228" s="102"/>
      <c r="DI228" s="102"/>
      <c r="DJ228" s="102"/>
      <c r="DK228" s="102"/>
      <c r="DL228" s="102"/>
      <c r="DM228" s="102"/>
      <c r="DN228" s="102"/>
      <c r="DO228" s="102"/>
      <c r="DP228" s="102"/>
      <c r="DQ228" s="102"/>
      <c r="DR228" s="102"/>
      <c r="DS228" s="102"/>
      <c r="DT228" s="102"/>
      <c r="DU228" s="102"/>
      <c r="DV228" s="102"/>
      <c r="DW228" s="102"/>
      <c r="DX228" s="102"/>
      <c r="DY228" s="102"/>
      <c r="DZ228" s="102"/>
      <c r="EA228" s="102"/>
      <c r="EB228" s="102"/>
      <c r="EC228" s="102"/>
      <c r="ED228" s="102"/>
      <c r="EE228" s="102"/>
      <c r="EF228" s="102"/>
      <c r="EG228" s="102"/>
      <c r="EH228" s="102"/>
      <c r="EI228" s="102"/>
      <c r="EJ228" s="102"/>
      <c r="EK228" s="102"/>
      <c r="EL228" s="102"/>
      <c r="EM228" s="102"/>
      <c r="EN228" s="102"/>
      <c r="EO228" s="102"/>
      <c r="EP228" s="102"/>
      <c r="EQ228" s="102"/>
      <c r="ER228" s="102"/>
      <c r="ES228" s="102"/>
      <c r="ET228" s="102"/>
      <c r="EU228" s="102"/>
      <c r="EV228" s="102"/>
      <c r="EW228" s="102"/>
      <c r="EX228" s="102"/>
      <c r="EY228" s="102"/>
      <c r="EZ228" s="102"/>
      <c r="FA228" s="102"/>
      <c r="FB228" s="102"/>
      <c r="FC228" s="102"/>
      <c r="FD228" s="102"/>
      <c r="FE228" s="102"/>
      <c r="FF228" s="102"/>
      <c r="FG228" s="102"/>
      <c r="FH228" s="102"/>
      <c r="FI228" s="102"/>
      <c r="FJ228" s="102"/>
      <c r="FK228" s="102"/>
      <c r="FL228" s="102"/>
      <c r="FM228" s="102"/>
      <c r="FN228" s="102"/>
      <c r="FO228" s="102"/>
      <c r="FP228" s="102"/>
      <c r="FQ228" s="102"/>
      <c r="FR228" s="102"/>
      <c r="FS228" s="102"/>
      <c r="FT228" s="102"/>
      <c r="FU228" s="102"/>
      <c r="FV228" s="102"/>
      <c r="FW228" s="102"/>
      <c r="FX228" s="102"/>
      <c r="FY228" s="102"/>
      <c r="FZ228" s="102"/>
      <c r="GA228" s="102"/>
      <c r="GB228" s="102"/>
      <c r="GC228" s="102"/>
      <c r="GD228" s="102"/>
      <c r="GE228" s="102"/>
      <c r="GF228" s="102"/>
      <c r="GG228" s="102"/>
      <c r="GH228" s="102"/>
      <c r="GI228" s="102"/>
      <c r="GJ228" s="102"/>
      <c r="GK228" s="102"/>
      <c r="GL228" s="102"/>
      <c r="GM228" s="102"/>
      <c r="GN228" s="102"/>
      <c r="GO228" s="102"/>
      <c r="GP228" s="102"/>
      <c r="GQ228" s="102"/>
      <c r="GR228" s="102"/>
      <c r="GS228" s="102"/>
      <c r="GT228" s="102"/>
      <c r="GU228" s="102"/>
      <c r="GV228" s="102"/>
      <c r="GW228" s="102"/>
      <c r="GX228" s="102"/>
      <c r="GY228" s="102"/>
      <c r="GZ228" s="102"/>
      <c r="HA228" s="102"/>
      <c r="HB228" s="102"/>
      <c r="HC228" s="102"/>
      <c r="HD228" s="102"/>
      <c r="HE228" s="102"/>
      <c r="HF228" s="102"/>
      <c r="HG228" s="102"/>
      <c r="HH228" s="102"/>
      <c r="HI228" s="102"/>
      <c r="HJ228" s="102"/>
      <c r="HK228" s="102"/>
      <c r="HL228" s="102"/>
      <c r="HM228" s="102"/>
      <c r="HN228" s="102"/>
      <c r="HO228" s="102"/>
      <c r="HP228" s="102"/>
      <c r="HQ228" s="102"/>
      <c r="HR228" s="102"/>
      <c r="HS228" s="102"/>
      <c r="HT228" s="102"/>
      <c r="HU228" s="102"/>
      <c r="HV228" s="102"/>
      <c r="HW228" s="102"/>
      <c r="HX228" s="102"/>
      <c r="HY228" s="102"/>
      <c r="HZ228" s="102"/>
      <c r="IA228" s="102"/>
      <c r="IB228" s="102"/>
      <c r="IC228" s="102"/>
      <c r="ID228" s="102"/>
      <c r="IE228" s="102"/>
      <c r="IF228" s="102"/>
      <c r="IG228" s="102"/>
      <c r="IH228" s="102"/>
      <c r="II228" s="102"/>
      <c r="IJ228" s="102"/>
      <c r="IK228" s="102"/>
      <c r="IL228" s="102"/>
      <c r="IM228" s="102"/>
      <c r="IN228" s="102"/>
      <c r="IO228" s="102"/>
      <c r="IP228" s="102"/>
      <c r="IQ228" s="102"/>
      <c r="IR228" s="102"/>
      <c r="IS228" s="102"/>
      <c r="IT228" s="102"/>
      <c r="IU228" s="102"/>
      <c r="IV228" s="102"/>
      <c r="IW228" s="102"/>
      <c r="IX228" s="102"/>
      <c r="IY228" s="102"/>
      <c r="IZ228" s="102"/>
      <c r="JA228" s="102"/>
      <c r="JB228" s="102"/>
      <c r="JC228" s="102"/>
      <c r="JD228" s="102"/>
      <c r="JE228" s="102"/>
      <c r="JF228" s="102"/>
      <c r="JG228" s="102"/>
      <c r="JH228" s="102"/>
      <c r="JI228" s="102"/>
      <c r="JJ228" s="102"/>
      <c r="JK228" s="102"/>
      <c r="JL228" s="102"/>
      <c r="JM228" s="102"/>
      <c r="JN228" s="102"/>
      <c r="JO228" s="102"/>
      <c r="JP228" s="102"/>
      <c r="JQ228" s="102"/>
      <c r="JR228" s="102"/>
      <c r="JS228" s="102"/>
      <c r="JT228" s="102"/>
      <c r="JU228" s="102"/>
      <c r="JV228" s="102"/>
      <c r="JW228" s="102"/>
      <c r="JX228" s="102"/>
      <c r="JY228" s="102"/>
      <c r="JZ228" s="102"/>
      <c r="KA228" s="102"/>
      <c r="KB228" s="102"/>
      <c r="KC228" s="102"/>
      <c r="KD228" s="102"/>
      <c r="KE228" s="102"/>
      <c r="KF228" s="102"/>
      <c r="KG228" s="102"/>
      <c r="KH228" s="102"/>
      <c r="KI228" s="102"/>
      <c r="KJ228" s="102"/>
      <c r="KK228" s="102"/>
      <c r="KL228" s="102"/>
      <c r="KM228" s="102"/>
      <c r="KN228" s="102"/>
      <c r="KO228" s="102"/>
      <c r="KP228" s="102"/>
      <c r="KQ228" s="102"/>
      <c r="KR228" s="102"/>
      <c r="KS228" s="102"/>
      <c r="KT228" s="102"/>
      <c r="KU228" s="102"/>
      <c r="KV228" s="102"/>
      <c r="KW228" s="102"/>
      <c r="KX228" s="102"/>
      <c r="KY228" s="102"/>
      <c r="KZ228" s="102"/>
      <c r="LA228" s="102"/>
      <c r="LB228" s="102"/>
      <c r="LC228" s="102"/>
      <c r="LD228" s="102"/>
      <c r="LE228" s="102"/>
      <c r="LF228" s="102"/>
      <c r="LG228" s="102"/>
      <c r="LH228" s="102"/>
      <c r="LI228" s="102"/>
      <c r="LJ228" s="102"/>
      <c r="LK228" s="102"/>
      <c r="LL228" s="102"/>
      <c r="LM228" s="102"/>
      <c r="LN228" s="102"/>
      <c r="LO228" s="102"/>
      <c r="LP228" s="102"/>
      <c r="LQ228" s="102"/>
      <c r="LR228" s="102"/>
      <c r="LS228" s="102"/>
      <c r="LT228" s="102"/>
      <c r="LU228" s="102"/>
      <c r="LV228" s="102"/>
      <c r="LW228" s="102"/>
      <c r="LX228" s="102"/>
      <c r="LY228" s="102"/>
      <c r="LZ228" s="102"/>
      <c r="MA228" s="102"/>
      <c r="MB228" s="102"/>
      <c r="MC228" s="102"/>
      <c r="MD228" s="102"/>
      <c r="ME228" s="102"/>
      <c r="MF228" s="102"/>
      <c r="MG228" s="102"/>
      <c r="MH228" s="102"/>
      <c r="MI228" s="102"/>
      <c r="MJ228" s="102"/>
      <c r="MK228" s="102"/>
      <c r="ML228" s="102"/>
      <c r="MM228" s="102"/>
      <c r="MN228" s="102"/>
      <c r="MO228" s="102"/>
      <c r="MP228" s="102"/>
      <c r="MQ228" s="102"/>
      <c r="MR228" s="102"/>
      <c r="MS228" s="102"/>
      <c r="MT228" s="102"/>
      <c r="MU228" s="102"/>
      <c r="MV228" s="102"/>
      <c r="MW228" s="102"/>
      <c r="MX228" s="102"/>
      <c r="MY228" s="102"/>
      <c r="MZ228" s="102"/>
      <c r="NA228" s="102"/>
      <c r="NB228" s="102"/>
      <c r="NC228" s="102"/>
      <c r="ND228" s="102"/>
      <c r="NE228" s="102"/>
      <c r="NF228" s="102"/>
      <c r="NG228" s="102"/>
      <c r="NH228" s="102"/>
      <c r="NI228" s="102"/>
      <c r="NJ228" s="102"/>
      <c r="NK228" s="102"/>
      <c r="NL228" s="102"/>
      <c r="NM228" s="102"/>
      <c r="NN228" s="102"/>
      <c r="NO228" s="102"/>
      <c r="NP228" s="102"/>
      <c r="NQ228" s="102"/>
      <c r="NR228" s="102"/>
      <c r="NS228" s="102"/>
      <c r="NT228" s="102"/>
      <c r="NU228" s="102"/>
      <c r="NV228" s="102"/>
      <c r="NW228" s="102"/>
      <c r="NX228" s="102"/>
      <c r="NY228" s="102"/>
      <c r="NZ228" s="102"/>
      <c r="OA228" s="102"/>
      <c r="OB228" s="102"/>
      <c r="OC228" s="102"/>
      <c r="OD228" s="102"/>
      <c r="OE228" s="102"/>
      <c r="OF228" s="102"/>
      <c r="OG228" s="102"/>
      <c r="OH228" s="102"/>
      <c r="OI228" s="102"/>
      <c r="OJ228" s="102"/>
      <c r="OK228" s="102"/>
      <c r="OL228" s="102"/>
      <c r="OM228" s="102"/>
      <c r="ON228" s="102"/>
      <c r="OO228" s="102"/>
      <c r="OP228" s="102"/>
      <c r="OQ228" s="102"/>
      <c r="OR228" s="102"/>
      <c r="OS228" s="102"/>
      <c r="OT228" s="102"/>
      <c r="OU228" s="102"/>
      <c r="OV228" s="102"/>
      <c r="OW228" s="102"/>
      <c r="OX228" s="102"/>
      <c r="OY228" s="102"/>
      <c r="OZ228" s="102"/>
      <c r="PA228" s="102"/>
      <c r="PB228" s="102"/>
      <c r="PC228" s="102"/>
      <c r="PD228" s="102"/>
      <c r="PE228" s="102"/>
      <c r="PF228" s="102"/>
      <c r="PG228" s="102"/>
      <c r="PH228" s="102"/>
      <c r="PI228" s="102"/>
      <c r="PJ228" s="102"/>
      <c r="PK228" s="102"/>
      <c r="PL228" s="102"/>
      <c r="PM228" s="102"/>
      <c r="PN228" s="102"/>
      <c r="PO228" s="102"/>
      <c r="PP228" s="102"/>
      <c r="PQ228" s="102"/>
      <c r="PR228" s="102"/>
      <c r="PS228" s="102"/>
      <c r="PT228" s="102"/>
      <c r="PU228" s="102"/>
      <c r="PV228" s="102"/>
      <c r="PW228" s="102"/>
      <c r="PX228" s="102"/>
      <c r="PY228" s="102"/>
      <c r="PZ228" s="102"/>
      <c r="QA228" s="102"/>
      <c r="QB228" s="102"/>
      <c r="QC228" s="102"/>
      <c r="QD228" s="102"/>
      <c r="QE228" s="102"/>
      <c r="QF228" s="102"/>
      <c r="QG228" s="102"/>
      <c r="QH228" s="102"/>
      <c r="QI228" s="102"/>
      <c r="QJ228" s="102"/>
      <c r="QK228" s="102"/>
      <c r="QL228" s="102"/>
      <c r="QM228" s="102"/>
      <c r="QN228" s="102"/>
      <c r="QO228" s="102"/>
      <c r="QP228" s="102"/>
      <c r="QQ228" s="102"/>
      <c r="QR228" s="102"/>
      <c r="QS228" s="102"/>
      <c r="QT228" s="102"/>
      <c r="QU228" s="102"/>
      <c r="QV228" s="102"/>
      <c r="QW228" s="102"/>
      <c r="QX228" s="102"/>
      <c r="QY228" s="102"/>
      <c r="QZ228" s="102"/>
      <c r="RA228" s="102"/>
      <c r="RB228" s="102"/>
      <c r="RC228" s="102"/>
      <c r="RD228" s="102"/>
      <c r="RE228" s="102"/>
      <c r="RF228" s="102"/>
      <c r="RG228" s="102"/>
      <c r="RH228" s="102"/>
      <c r="RI228" s="102"/>
      <c r="RJ228" s="102"/>
      <c r="RK228" s="102"/>
      <c r="RL228" s="102"/>
      <c r="RM228" s="102"/>
      <c r="RN228" s="102"/>
      <c r="RO228" s="102"/>
      <c r="RP228" s="102"/>
      <c r="RQ228" s="102"/>
      <c r="RR228" s="102"/>
      <c r="RS228" s="102"/>
      <c r="RT228" s="102"/>
      <c r="RU228" s="102"/>
      <c r="RV228" s="102"/>
      <c r="RW228" s="102"/>
      <c r="RX228" s="102"/>
      <c r="RY228" s="102"/>
      <c r="RZ228" s="102"/>
      <c r="SA228" s="102"/>
      <c r="SB228" s="102"/>
      <c r="SC228" s="102"/>
      <c r="SD228" s="102"/>
      <c r="SE228" s="102"/>
      <c r="SF228" s="102"/>
      <c r="SG228" s="102"/>
      <c r="SH228" s="102"/>
      <c r="SI228" s="102"/>
      <c r="SJ228" s="102"/>
      <c r="SK228" s="102"/>
      <c r="SL228" s="102"/>
      <c r="SM228" s="102"/>
      <c r="SN228" s="102"/>
      <c r="SO228" s="102"/>
      <c r="SP228" s="102"/>
      <c r="SQ228" s="102"/>
      <c r="SR228" s="102"/>
      <c r="SS228" s="102"/>
      <c r="ST228" s="102"/>
      <c r="SU228" s="102"/>
      <c r="SV228" s="102"/>
      <c r="SW228" s="102"/>
      <c r="SX228" s="102"/>
      <c r="SY228" s="102"/>
      <c r="SZ228" s="102"/>
      <c r="TA228" s="102"/>
      <c r="TB228" s="102"/>
      <c r="TC228" s="102"/>
      <c r="TD228" s="102"/>
      <c r="TE228" s="102"/>
      <c r="TF228" s="102"/>
      <c r="TG228" s="102"/>
      <c r="TH228" s="102"/>
      <c r="TI228" s="102"/>
      <c r="TJ228" s="102"/>
      <c r="TK228" s="102"/>
      <c r="TL228" s="102"/>
      <c r="TM228" s="102"/>
      <c r="TN228" s="102"/>
      <c r="TO228" s="102"/>
      <c r="TP228" s="102"/>
      <c r="TQ228" s="102"/>
      <c r="TR228" s="102"/>
      <c r="TS228" s="102"/>
      <c r="TT228" s="102"/>
      <c r="TU228" s="102"/>
      <c r="TV228" s="102"/>
      <c r="TW228" s="102"/>
      <c r="TX228" s="102"/>
      <c r="TY228" s="102"/>
      <c r="TZ228" s="102"/>
      <c r="UA228" s="102"/>
      <c r="UB228" s="102"/>
      <c r="UC228" s="102"/>
      <c r="UD228" s="102"/>
      <c r="UE228" s="102"/>
      <c r="UF228" s="102"/>
      <c r="UG228" s="102"/>
      <c r="UH228" s="102"/>
      <c r="UI228" s="102"/>
      <c r="UJ228" s="102"/>
      <c r="UK228" s="102"/>
      <c r="UL228" s="102"/>
      <c r="UM228" s="102"/>
      <c r="UN228" s="102"/>
      <c r="UO228" s="102"/>
      <c r="UP228" s="102"/>
      <c r="UQ228" s="102"/>
      <c r="UR228" s="102"/>
      <c r="US228" s="102"/>
      <c r="UT228" s="102"/>
      <c r="UU228" s="102"/>
      <c r="UV228" s="102"/>
      <c r="UW228" s="102"/>
      <c r="UX228" s="102"/>
      <c r="UY228" s="102"/>
      <c r="UZ228" s="102"/>
      <c r="VA228" s="102"/>
      <c r="VB228" s="102"/>
      <c r="VC228" s="102"/>
      <c r="VD228" s="102"/>
      <c r="VE228" s="102"/>
      <c r="VF228" s="102"/>
      <c r="VG228" s="102"/>
      <c r="VH228" s="102"/>
      <c r="VI228" s="102"/>
      <c r="VJ228" s="102"/>
      <c r="VK228" s="102"/>
      <c r="VL228" s="102"/>
      <c r="VM228" s="102"/>
      <c r="VN228" s="102"/>
      <c r="VO228" s="102"/>
      <c r="VP228" s="102"/>
      <c r="VQ228" s="102"/>
      <c r="VR228" s="102"/>
      <c r="VS228" s="102"/>
      <c r="VT228" s="102"/>
      <c r="VU228" s="102"/>
      <c r="VV228" s="102"/>
      <c r="VW228" s="102"/>
      <c r="VX228" s="102"/>
      <c r="VY228" s="102"/>
      <c r="VZ228" s="102"/>
      <c r="WA228" s="102"/>
      <c r="WB228" s="102"/>
      <c r="WC228" s="102"/>
      <c r="WD228" s="102"/>
      <c r="WE228" s="102"/>
      <c r="WF228" s="102"/>
      <c r="WG228" s="102"/>
      <c r="WH228" s="102"/>
      <c r="WI228" s="102"/>
      <c r="WJ228" s="102"/>
      <c r="WK228" s="102"/>
      <c r="WL228" s="102"/>
      <c r="WM228" s="102"/>
      <c r="WN228" s="102"/>
      <c r="WO228" s="102"/>
      <c r="WP228" s="102"/>
      <c r="WQ228" s="102"/>
      <c r="WR228" s="102"/>
      <c r="WS228" s="102"/>
      <c r="WT228" s="102"/>
      <c r="WU228" s="102"/>
      <c r="WV228" s="102"/>
      <c r="WW228" s="102"/>
      <c r="WX228" s="102"/>
      <c r="WY228" s="102"/>
      <c r="WZ228" s="102"/>
      <c r="XA228" s="102"/>
      <c r="XB228" s="102"/>
      <c r="XC228" s="102"/>
      <c r="XD228" s="102"/>
      <c r="XE228" s="102"/>
      <c r="XF228" s="102"/>
      <c r="XG228" s="102"/>
      <c r="XH228" s="102"/>
      <c r="XI228" s="102"/>
      <c r="XJ228" s="102"/>
      <c r="XK228" s="102"/>
      <c r="XL228" s="102"/>
      <c r="XM228" s="102"/>
      <c r="XN228" s="102"/>
      <c r="XO228" s="102"/>
      <c r="XP228" s="102"/>
      <c r="XQ228" s="102"/>
      <c r="XR228" s="102"/>
      <c r="XS228" s="102"/>
      <c r="XT228" s="102"/>
      <c r="XU228" s="102"/>
      <c r="XV228" s="102"/>
      <c r="XW228" s="102"/>
      <c r="XX228" s="102"/>
      <c r="XY228" s="102"/>
      <c r="XZ228" s="102"/>
      <c r="YA228" s="102"/>
      <c r="YB228" s="102"/>
      <c r="YC228" s="102"/>
      <c r="YD228" s="102"/>
      <c r="YE228" s="102"/>
      <c r="YF228" s="102"/>
      <c r="YG228" s="102"/>
      <c r="YH228" s="102"/>
      <c r="YI228" s="102"/>
      <c r="YJ228" s="102"/>
      <c r="YK228" s="102"/>
      <c r="YL228" s="102"/>
      <c r="YM228" s="102"/>
      <c r="YN228" s="102"/>
      <c r="YO228" s="102"/>
      <c r="YP228" s="102"/>
      <c r="YQ228" s="102"/>
      <c r="YR228" s="102"/>
      <c r="YS228" s="102"/>
      <c r="YT228" s="102"/>
      <c r="YU228" s="102"/>
      <c r="YV228" s="102"/>
      <c r="YW228" s="102"/>
      <c r="YX228" s="102"/>
      <c r="YY228" s="102"/>
      <c r="YZ228" s="102"/>
      <c r="ZA228" s="102"/>
      <c r="ZB228" s="102"/>
      <c r="ZC228" s="102"/>
      <c r="ZD228" s="102"/>
      <c r="ZE228" s="102"/>
      <c r="ZF228" s="102"/>
      <c r="ZG228" s="102"/>
      <c r="ZH228" s="102"/>
      <c r="ZI228" s="102"/>
      <c r="ZJ228" s="102"/>
      <c r="ZK228" s="102"/>
      <c r="ZL228" s="102"/>
      <c r="ZM228" s="102"/>
      <c r="ZN228" s="102"/>
      <c r="ZO228" s="102"/>
      <c r="ZP228" s="102"/>
      <c r="ZQ228" s="102"/>
      <c r="ZR228" s="102"/>
      <c r="ZS228" s="102"/>
      <c r="ZT228" s="102"/>
      <c r="ZU228" s="102"/>
      <c r="ZV228" s="102"/>
      <c r="ZW228" s="102"/>
      <c r="ZX228" s="102"/>
      <c r="ZY228" s="102"/>
      <c r="ZZ228" s="102"/>
      <c r="AAA228" s="102"/>
      <c r="AAB228" s="102"/>
      <c r="AAC228" s="102"/>
      <c r="AAD228" s="102"/>
      <c r="AAE228" s="102"/>
      <c r="AAF228" s="102"/>
      <c r="AAG228" s="102"/>
      <c r="AAH228" s="102"/>
      <c r="AAI228" s="102"/>
      <c r="AAJ228" s="102"/>
      <c r="AAK228" s="102"/>
      <c r="AAL228" s="102"/>
      <c r="AAM228" s="102"/>
      <c r="AAN228" s="102"/>
      <c r="AAO228" s="102"/>
      <c r="AAP228" s="102"/>
      <c r="AAQ228" s="102"/>
      <c r="AAR228" s="102"/>
      <c r="AAS228" s="102"/>
      <c r="AAT228" s="102"/>
      <c r="AAU228" s="102"/>
      <c r="AAV228" s="102"/>
      <c r="AAW228" s="102"/>
      <c r="AAX228" s="102"/>
      <c r="AAY228" s="102"/>
      <c r="AAZ228" s="102"/>
      <c r="ABA228" s="102"/>
      <c r="ABB228" s="102"/>
      <c r="ABC228" s="102"/>
      <c r="ABD228" s="102"/>
      <c r="ABE228" s="102"/>
      <c r="ABF228" s="102"/>
      <c r="ABG228" s="102"/>
      <c r="ABH228" s="102"/>
      <c r="ABI228" s="102"/>
      <c r="ABJ228" s="102"/>
      <c r="ABK228" s="102"/>
      <c r="ABL228" s="102"/>
      <c r="ABM228" s="102"/>
      <c r="ABN228" s="102"/>
      <c r="ABO228" s="102"/>
      <c r="ABP228" s="102"/>
      <c r="ABQ228" s="102"/>
      <c r="ABR228" s="102"/>
      <c r="ABS228" s="102"/>
      <c r="ABT228" s="102"/>
      <c r="ABU228" s="102"/>
      <c r="ABV228" s="102"/>
      <c r="ABW228" s="102"/>
      <c r="ABX228" s="102"/>
      <c r="ABY228" s="102"/>
      <c r="ABZ228" s="102"/>
      <c r="ACA228" s="102"/>
      <c r="ACB228" s="102"/>
      <c r="ACC228" s="102"/>
      <c r="ACD228" s="102"/>
      <c r="ACE228" s="102"/>
      <c r="ACF228" s="102"/>
      <c r="ACG228" s="102"/>
      <c r="ACH228" s="102"/>
      <c r="ACI228" s="102"/>
      <c r="ACJ228" s="102"/>
      <c r="ACK228" s="102"/>
      <c r="ACL228" s="102"/>
      <c r="ACM228" s="102"/>
      <c r="ACN228" s="102"/>
      <c r="ACO228" s="102"/>
      <c r="ACP228" s="102"/>
      <c r="ACQ228" s="102"/>
      <c r="ACR228" s="102"/>
      <c r="ACS228" s="102"/>
      <c r="ACT228" s="102"/>
      <c r="ACU228" s="102"/>
      <c r="ACV228" s="102"/>
      <c r="ACW228" s="102"/>
      <c r="ACX228" s="102"/>
      <c r="ACY228" s="102"/>
      <c r="ACZ228" s="102"/>
      <c r="ADA228" s="102"/>
      <c r="ADB228" s="102"/>
      <c r="ADC228" s="102"/>
      <c r="ADD228" s="102"/>
      <c r="ADE228" s="102"/>
      <c r="ADF228" s="102"/>
      <c r="ADG228" s="102"/>
      <c r="ADH228" s="102"/>
      <c r="ADI228" s="102"/>
      <c r="ADJ228" s="102"/>
      <c r="ADK228" s="102"/>
      <c r="ADL228" s="102"/>
      <c r="ADM228" s="102"/>
      <c r="ADN228" s="102"/>
      <c r="ADO228" s="102"/>
      <c r="ADP228" s="102"/>
      <c r="ADQ228" s="102"/>
      <c r="ADR228" s="102"/>
      <c r="ADS228" s="102"/>
      <c r="ADT228" s="102"/>
      <c r="ADU228" s="102"/>
      <c r="ADV228" s="102"/>
      <c r="ADW228" s="102"/>
      <c r="ADX228" s="102"/>
      <c r="ADY228" s="102"/>
      <c r="ADZ228" s="102"/>
      <c r="AEA228" s="102"/>
      <c r="AEB228" s="102"/>
      <c r="AEC228" s="102"/>
      <c r="AED228" s="102"/>
      <c r="AEE228" s="102"/>
      <c r="AEF228" s="102"/>
      <c r="AEG228" s="102"/>
      <c r="AEH228" s="102"/>
      <c r="AEI228" s="102"/>
      <c r="AEJ228" s="102"/>
      <c r="AEK228" s="102"/>
      <c r="AEL228" s="102"/>
      <c r="AEM228" s="102"/>
      <c r="AEN228" s="102"/>
      <c r="AEO228" s="102"/>
      <c r="AEP228" s="102"/>
      <c r="AEQ228" s="102"/>
      <c r="AER228" s="102"/>
      <c r="AES228" s="102"/>
      <c r="AET228" s="102"/>
      <c r="AEU228" s="102"/>
      <c r="AEV228" s="102"/>
      <c r="AEW228" s="102"/>
      <c r="AEX228" s="102"/>
      <c r="AEY228" s="102"/>
      <c r="AEZ228" s="102"/>
      <c r="AFA228" s="102"/>
      <c r="AFB228" s="102"/>
      <c r="AFC228" s="102"/>
      <c r="AFD228" s="102"/>
      <c r="AFE228" s="102"/>
      <c r="AFF228" s="102"/>
      <c r="AFG228" s="102"/>
      <c r="AFH228" s="102"/>
      <c r="AFI228" s="102"/>
      <c r="AFJ228" s="102"/>
      <c r="AFK228" s="102"/>
      <c r="AFL228" s="102"/>
      <c r="AFM228" s="102"/>
      <c r="AFN228" s="102"/>
      <c r="AFO228" s="102"/>
      <c r="AFP228" s="102"/>
      <c r="AFQ228" s="102"/>
      <c r="AFR228" s="102"/>
      <c r="AFS228" s="102"/>
      <c r="AFT228" s="102"/>
      <c r="AFU228" s="102"/>
      <c r="AFV228" s="102"/>
      <c r="AFW228" s="102"/>
      <c r="AFX228" s="102"/>
      <c r="AFY228" s="102"/>
      <c r="AFZ228" s="102"/>
      <c r="AGA228" s="102"/>
      <c r="AGB228" s="102"/>
      <c r="AGC228" s="102"/>
      <c r="AGD228" s="102"/>
      <c r="AGE228" s="102"/>
      <c r="AGF228" s="102"/>
      <c r="AGG228" s="102"/>
      <c r="AGH228" s="102"/>
      <c r="AGI228" s="102"/>
      <c r="AGJ228" s="102"/>
      <c r="AGK228" s="102"/>
      <c r="AGL228" s="102"/>
      <c r="AGM228" s="102"/>
      <c r="AGN228" s="102"/>
      <c r="AGO228" s="102"/>
      <c r="AGP228" s="102"/>
      <c r="AGQ228" s="102"/>
      <c r="AGR228" s="102"/>
      <c r="AGS228" s="102"/>
      <c r="AGT228" s="102"/>
      <c r="AGU228" s="102"/>
      <c r="AGV228" s="102"/>
      <c r="AGW228" s="102"/>
      <c r="AGX228" s="102"/>
      <c r="AGY228" s="102"/>
      <c r="AGZ228" s="102"/>
      <c r="AHA228" s="102"/>
      <c r="AHB228" s="102"/>
      <c r="AHC228" s="102"/>
      <c r="AHD228" s="102"/>
      <c r="AHE228" s="102"/>
      <c r="AHF228" s="102"/>
      <c r="AHG228" s="102"/>
      <c r="AHH228" s="102"/>
      <c r="AHI228" s="102"/>
      <c r="AHJ228" s="102"/>
      <c r="AHK228" s="102"/>
      <c r="AHL228" s="102"/>
      <c r="AHM228" s="102"/>
      <c r="AHN228" s="102"/>
      <c r="AHO228" s="102"/>
      <c r="AHP228" s="102"/>
      <c r="AHQ228" s="102"/>
      <c r="AHR228" s="102"/>
      <c r="AHS228" s="102"/>
      <c r="AHT228" s="102"/>
      <c r="AHU228" s="102"/>
      <c r="AHV228" s="102"/>
      <c r="AHW228" s="102"/>
      <c r="AHX228" s="102"/>
      <c r="AHY228" s="102"/>
      <c r="AHZ228" s="102"/>
      <c r="AIA228" s="102"/>
      <c r="AIB228" s="102"/>
      <c r="AIC228" s="102"/>
      <c r="AID228" s="102"/>
      <c r="AIE228" s="102"/>
      <c r="AIF228" s="102"/>
      <c r="AIG228" s="102"/>
      <c r="AIH228" s="102"/>
      <c r="AII228" s="102"/>
      <c r="AIJ228" s="102"/>
      <c r="AIK228" s="102"/>
      <c r="AIL228" s="102"/>
      <c r="AIM228" s="102"/>
      <c r="AIN228" s="102"/>
      <c r="AIO228" s="102"/>
      <c r="AIP228" s="102"/>
      <c r="AIQ228" s="102"/>
      <c r="AIR228" s="102"/>
      <c r="AIS228" s="102"/>
      <c r="AIT228" s="102"/>
      <c r="AIU228" s="102"/>
      <c r="AIV228" s="102"/>
      <c r="AIW228" s="102"/>
      <c r="AIX228" s="102"/>
      <c r="AIY228" s="102"/>
      <c r="AIZ228" s="102"/>
      <c r="AJA228" s="102"/>
      <c r="AJB228" s="102"/>
      <c r="AJC228" s="102"/>
      <c r="AJD228" s="102"/>
      <c r="AJE228" s="102"/>
      <c r="AJF228" s="102"/>
      <c r="AJG228" s="102"/>
      <c r="AJH228" s="102"/>
      <c r="AJI228" s="102"/>
      <c r="AJJ228" s="102"/>
      <c r="AJK228" s="102"/>
      <c r="AJL228" s="102"/>
      <c r="AJM228" s="102"/>
      <c r="AJN228" s="102"/>
      <c r="AJO228" s="102"/>
      <c r="AJP228" s="102"/>
      <c r="AJQ228" s="102"/>
      <c r="AJR228" s="102"/>
      <c r="AJS228" s="102"/>
      <c r="AJT228" s="102"/>
      <c r="AJU228" s="102"/>
      <c r="AJV228" s="102"/>
      <c r="AJW228" s="102"/>
      <c r="AJX228" s="102"/>
      <c r="AJY228" s="102"/>
      <c r="AJZ228" s="102"/>
      <c r="AKA228" s="102"/>
      <c r="AKB228" s="102"/>
      <c r="AKC228" s="102"/>
      <c r="AKD228" s="102"/>
      <c r="AKE228" s="102"/>
      <c r="AKF228" s="102"/>
      <c r="AKG228" s="102"/>
      <c r="AKH228" s="102"/>
      <c r="AKI228" s="102"/>
      <c r="AKJ228" s="102"/>
      <c r="AKK228" s="102"/>
      <c r="AKL228" s="102"/>
      <c r="AKM228" s="102"/>
      <c r="AKN228" s="102"/>
      <c r="AKO228" s="102"/>
      <c r="AKP228" s="102"/>
      <c r="AKQ228" s="102"/>
      <c r="AKR228" s="102"/>
      <c r="AKS228" s="102"/>
      <c r="AKT228" s="102"/>
      <c r="AKU228" s="102"/>
      <c r="AKV228" s="102"/>
      <c r="AKW228" s="102"/>
      <c r="AKX228" s="102"/>
      <c r="AKY228" s="102"/>
      <c r="AKZ228" s="102"/>
      <c r="ALA228" s="102"/>
      <c r="ALB228" s="102"/>
      <c r="ALC228" s="102"/>
      <c r="ALD228" s="102"/>
      <c r="ALE228" s="102"/>
      <c r="ALF228" s="102"/>
      <c r="ALG228" s="102"/>
      <c r="ALH228" s="102"/>
      <c r="ALI228" s="102"/>
      <c r="ALJ228" s="102"/>
      <c r="ALK228" s="102"/>
      <c r="ALL228" s="102"/>
      <c r="ALM228" s="102"/>
      <c r="ALN228" s="102"/>
      <c r="ALO228" s="102"/>
      <c r="ALP228" s="102"/>
      <c r="ALQ228" s="102"/>
      <c r="ALR228" s="102"/>
      <c r="ALS228" s="102"/>
      <c r="ALT228" s="102"/>
      <c r="ALU228" s="102"/>
      <c r="ALV228" s="102"/>
      <c r="ALW228" s="102"/>
      <c r="ALX228" s="102"/>
      <c r="ALY228" s="102"/>
      <c r="ALZ228" s="102"/>
      <c r="AMA228" s="102"/>
      <c r="AMB228" s="102"/>
      <c r="AMC228" s="102"/>
      <c r="AMD228" s="102"/>
      <c r="AME228" s="102"/>
      <c r="AMF228" s="102"/>
      <c r="AMG228" s="102"/>
      <c r="AMH228" s="102"/>
      <c r="AMI228" s="102"/>
      <c r="AMJ228" s="102"/>
      <c r="AMK228" s="102"/>
      <c r="AML228" s="102"/>
      <c r="AMM228" s="102"/>
      <c r="AMN228" s="102"/>
      <c r="AMO228" s="102"/>
      <c r="AMP228" s="102"/>
      <c r="AMQ228" s="102"/>
      <c r="AMR228" s="102"/>
      <c r="AMS228" s="102"/>
      <c r="AMT228" s="102"/>
      <c r="AMU228" s="102"/>
      <c r="AMV228" s="102"/>
      <c r="AMW228" s="102"/>
      <c r="AMX228" s="102"/>
      <c r="AMY228" s="102"/>
      <c r="AMZ228" s="102"/>
      <c r="ANA228" s="102"/>
      <c r="ANB228" s="102"/>
      <c r="ANC228" s="102"/>
      <c r="AND228" s="102"/>
      <c r="ANE228" s="102"/>
      <c r="ANF228" s="102"/>
      <c r="ANG228" s="102"/>
      <c r="ANH228" s="102"/>
      <c r="ANI228" s="102"/>
      <c r="ANJ228" s="102"/>
      <c r="ANK228" s="102"/>
      <c r="ANL228" s="102"/>
      <c r="ANM228" s="102"/>
      <c r="ANN228" s="102"/>
      <c r="ANO228" s="102"/>
      <c r="ANP228" s="102"/>
      <c r="ANQ228" s="102"/>
      <c r="ANR228" s="102"/>
      <c r="ANS228" s="102"/>
      <c r="ANT228" s="102"/>
      <c r="ANU228" s="102"/>
      <c r="ANV228" s="102"/>
      <c r="ANW228" s="102"/>
      <c r="ANX228" s="102"/>
      <c r="ANY228" s="102"/>
      <c r="ANZ228" s="102"/>
      <c r="AOA228" s="102"/>
      <c r="AOB228" s="102"/>
      <c r="AOC228" s="102"/>
      <c r="AOD228" s="102"/>
      <c r="AOE228" s="102"/>
      <c r="AOF228" s="102"/>
      <c r="AOG228" s="102"/>
      <c r="AOH228" s="102"/>
      <c r="AOI228" s="102"/>
      <c r="AOJ228" s="102"/>
      <c r="AOK228" s="102"/>
      <c r="AOL228" s="102"/>
      <c r="AOM228" s="102"/>
      <c r="AON228" s="102"/>
      <c r="AOO228" s="102"/>
      <c r="AOP228" s="102"/>
      <c r="AOQ228" s="102"/>
      <c r="AOR228" s="102"/>
      <c r="AOS228" s="102"/>
      <c r="AOT228" s="102"/>
      <c r="AOU228" s="102"/>
      <c r="AOV228" s="102"/>
      <c r="AOW228" s="102"/>
      <c r="AOX228" s="102"/>
      <c r="AOY228" s="102"/>
      <c r="AOZ228" s="102"/>
      <c r="APA228" s="102"/>
      <c r="APB228" s="102"/>
      <c r="APC228" s="102"/>
      <c r="APD228" s="102"/>
      <c r="APE228" s="102"/>
      <c r="APF228" s="102"/>
      <c r="APG228" s="102"/>
      <c r="APH228" s="102"/>
      <c r="API228" s="102"/>
      <c r="APJ228" s="102"/>
      <c r="APK228" s="102"/>
      <c r="APL228" s="102"/>
      <c r="APM228" s="102"/>
      <c r="APN228" s="102"/>
      <c r="APO228" s="102"/>
      <c r="APP228" s="102"/>
      <c r="APQ228" s="102"/>
      <c r="APR228" s="102"/>
      <c r="APS228" s="102"/>
      <c r="APT228" s="102"/>
      <c r="APU228" s="102"/>
      <c r="APV228" s="102"/>
      <c r="APW228" s="102"/>
      <c r="APX228" s="102"/>
      <c r="APY228" s="102"/>
      <c r="APZ228" s="102"/>
      <c r="AQA228" s="102"/>
      <c r="AQB228" s="102"/>
      <c r="AQC228" s="102"/>
      <c r="AQD228" s="102"/>
      <c r="AQE228" s="102"/>
      <c r="AQF228" s="102"/>
      <c r="AQG228" s="102"/>
      <c r="AQH228" s="102"/>
      <c r="AQI228" s="102"/>
      <c r="AQJ228" s="102"/>
      <c r="AQK228" s="102"/>
      <c r="AQL228" s="102"/>
      <c r="AQM228" s="102"/>
      <c r="AQN228" s="102"/>
      <c r="AQO228" s="102"/>
      <c r="AQP228" s="102"/>
      <c r="AQQ228" s="102"/>
      <c r="AQR228" s="102"/>
      <c r="AQS228" s="102"/>
      <c r="AQT228" s="102"/>
      <c r="AQU228" s="102"/>
      <c r="AQV228" s="102"/>
      <c r="AQW228" s="102"/>
      <c r="AQX228" s="102"/>
      <c r="AQY228" s="102"/>
      <c r="AQZ228" s="102"/>
      <c r="ARA228" s="102"/>
      <c r="ARB228" s="102"/>
      <c r="ARC228" s="102"/>
      <c r="ARD228" s="102"/>
      <c r="ARE228" s="102"/>
      <c r="ARF228" s="102"/>
      <c r="ARG228" s="102"/>
      <c r="ARH228" s="102"/>
      <c r="ARI228" s="102"/>
      <c r="ARJ228" s="102"/>
      <c r="ARK228" s="102"/>
      <c r="ARL228" s="102"/>
      <c r="ARM228" s="102"/>
      <c r="ARN228" s="102"/>
      <c r="ARO228" s="102"/>
      <c r="ARP228" s="102"/>
      <c r="ARQ228" s="102"/>
      <c r="ARR228" s="102"/>
      <c r="ARS228" s="102"/>
      <c r="ART228" s="102"/>
      <c r="ARU228" s="102"/>
      <c r="ARV228" s="102"/>
      <c r="ARW228" s="102"/>
      <c r="ARX228" s="102"/>
      <c r="ARY228" s="102"/>
      <c r="ARZ228" s="102"/>
      <c r="ASA228" s="102"/>
      <c r="ASB228" s="102"/>
      <c r="ASC228" s="102"/>
      <c r="ASD228" s="102"/>
      <c r="ASE228" s="102"/>
      <c r="ASF228" s="102"/>
      <c r="ASG228" s="102"/>
      <c r="ASH228" s="102"/>
      <c r="ASI228" s="102"/>
      <c r="ASJ228" s="102"/>
      <c r="ASK228" s="102"/>
      <c r="ASL228" s="102"/>
      <c r="ASM228" s="102"/>
      <c r="ASN228" s="102"/>
      <c r="ASO228" s="102"/>
      <c r="ASP228" s="102"/>
      <c r="ASQ228" s="102"/>
      <c r="ASR228" s="102"/>
      <c r="ASS228" s="102"/>
      <c r="AST228" s="102"/>
      <c r="ASU228" s="102"/>
      <c r="ASV228" s="102"/>
      <c r="ASW228" s="102"/>
      <c r="ASX228" s="102"/>
      <c r="ASY228" s="102"/>
      <c r="ASZ228" s="102"/>
      <c r="ATA228" s="102"/>
      <c r="ATB228" s="102"/>
      <c r="ATC228" s="102"/>
      <c r="ATD228" s="102"/>
      <c r="ATE228" s="102"/>
      <c r="ATF228" s="102"/>
      <c r="ATG228" s="102"/>
      <c r="ATH228" s="102"/>
      <c r="ATI228" s="102"/>
      <c r="ATJ228" s="102"/>
      <c r="ATK228" s="102"/>
      <c r="ATL228" s="102"/>
      <c r="ATM228" s="102"/>
      <c r="ATN228" s="102"/>
      <c r="ATO228" s="102"/>
      <c r="ATP228" s="102"/>
      <c r="ATQ228" s="102"/>
      <c r="ATR228" s="102"/>
      <c r="ATS228" s="102"/>
      <c r="ATT228" s="102"/>
      <c r="ATU228" s="102"/>
      <c r="ATV228" s="102"/>
      <c r="ATW228" s="102"/>
      <c r="ATX228" s="102"/>
      <c r="ATY228" s="102"/>
      <c r="ATZ228" s="102"/>
      <c r="AUA228" s="102"/>
      <c r="AUB228" s="102"/>
      <c r="AUC228" s="102"/>
      <c r="AUD228" s="102"/>
      <c r="AUE228" s="102"/>
      <c r="AUF228" s="102"/>
      <c r="AUG228" s="102"/>
      <c r="AUH228" s="102"/>
      <c r="AUI228" s="102"/>
      <c r="AUJ228" s="102"/>
      <c r="AUK228" s="102"/>
      <c r="AUL228" s="102"/>
      <c r="AUM228" s="102"/>
      <c r="AUN228" s="102"/>
      <c r="AUO228" s="102"/>
      <c r="AUP228" s="102"/>
      <c r="AUQ228" s="102"/>
      <c r="AUR228" s="102"/>
      <c r="AUS228" s="102"/>
      <c r="AUT228" s="102"/>
      <c r="AUU228" s="102"/>
      <c r="AUV228" s="102"/>
      <c r="AUW228" s="102"/>
      <c r="AUX228" s="102"/>
      <c r="AUY228" s="102"/>
      <c r="AUZ228" s="102"/>
      <c r="AVA228" s="102"/>
      <c r="AVB228" s="102"/>
      <c r="AVC228" s="102"/>
      <c r="AVD228" s="102"/>
      <c r="AVE228" s="102"/>
      <c r="AVF228" s="102"/>
      <c r="AVG228" s="102"/>
      <c r="AVH228" s="102"/>
      <c r="AVI228" s="102"/>
      <c r="AVJ228" s="102"/>
      <c r="AVK228" s="102"/>
      <c r="AVL228" s="102"/>
      <c r="AVM228" s="102"/>
      <c r="AVN228" s="102"/>
      <c r="AVO228" s="102"/>
      <c r="AVP228" s="102"/>
      <c r="AVQ228" s="102"/>
      <c r="AVR228" s="102"/>
      <c r="AVS228" s="102"/>
      <c r="AVT228" s="102"/>
      <c r="AVU228" s="102"/>
      <c r="AVV228" s="102"/>
      <c r="AVW228" s="102"/>
      <c r="AVX228" s="102"/>
      <c r="AVY228" s="102"/>
      <c r="AVZ228" s="102"/>
      <c r="AWA228" s="102"/>
      <c r="AWB228" s="102"/>
      <c r="AWC228" s="102"/>
      <c r="AWD228" s="102"/>
      <c r="AWE228" s="102"/>
      <c r="AWF228" s="102"/>
      <c r="AWG228" s="102"/>
      <c r="AWH228" s="102"/>
      <c r="AWI228" s="102"/>
      <c r="AWJ228" s="102"/>
      <c r="AWK228" s="102"/>
      <c r="AWL228" s="102"/>
      <c r="AWM228" s="102"/>
      <c r="AWN228" s="102"/>
      <c r="AWO228" s="102"/>
      <c r="AWP228" s="102"/>
      <c r="AWQ228" s="102"/>
      <c r="AWR228" s="102"/>
      <c r="AWS228" s="102"/>
      <c r="AWT228" s="102"/>
      <c r="AWU228" s="102"/>
      <c r="AWV228" s="102"/>
      <c r="AWW228" s="102"/>
      <c r="AWX228" s="102"/>
      <c r="AWY228" s="102"/>
      <c r="AWZ228" s="102"/>
      <c r="AXA228" s="102"/>
      <c r="AXB228" s="102"/>
      <c r="AXC228" s="102"/>
      <c r="AXD228" s="102"/>
      <c r="AXE228" s="102"/>
      <c r="AXF228" s="102"/>
      <c r="AXG228" s="102"/>
      <c r="AXH228" s="102"/>
      <c r="AXI228" s="102"/>
      <c r="AXJ228" s="102"/>
      <c r="AXK228" s="102"/>
      <c r="AXL228" s="102"/>
      <c r="AXM228" s="102"/>
      <c r="AXN228" s="102"/>
      <c r="AXO228" s="102"/>
      <c r="AXP228" s="102"/>
      <c r="AXQ228" s="102"/>
      <c r="AXR228" s="102"/>
      <c r="AXS228" s="102"/>
      <c r="AXT228" s="102"/>
      <c r="AXU228" s="102"/>
      <c r="AXV228" s="102"/>
      <c r="AXW228" s="102"/>
      <c r="AXX228" s="102"/>
      <c r="AXY228" s="102"/>
      <c r="AXZ228" s="102"/>
      <c r="AYA228" s="102"/>
      <c r="AYB228" s="102"/>
      <c r="AYC228" s="102"/>
      <c r="AYD228" s="102"/>
      <c r="AYE228" s="102"/>
      <c r="AYF228" s="102"/>
      <c r="AYG228" s="102"/>
      <c r="AYH228" s="102"/>
      <c r="AYI228" s="102"/>
      <c r="AYJ228" s="102"/>
      <c r="AYK228" s="102"/>
      <c r="AYL228" s="102"/>
      <c r="AYM228" s="102"/>
      <c r="AYN228" s="102"/>
      <c r="AYO228" s="102"/>
      <c r="AYP228" s="102"/>
      <c r="AYQ228" s="102"/>
      <c r="AYR228" s="102"/>
      <c r="AYS228" s="102"/>
      <c r="AYT228" s="102"/>
      <c r="AYU228" s="102"/>
      <c r="AYV228" s="102"/>
      <c r="AYW228" s="102"/>
      <c r="AYX228" s="102"/>
      <c r="AYY228" s="102"/>
      <c r="AYZ228" s="102"/>
      <c r="AZA228" s="102"/>
      <c r="AZB228" s="102"/>
      <c r="AZC228" s="102"/>
      <c r="AZD228" s="102"/>
      <c r="AZE228" s="102"/>
      <c r="AZF228" s="102"/>
      <c r="AZG228" s="102"/>
      <c r="AZH228" s="102"/>
      <c r="AZI228" s="102"/>
      <c r="AZJ228" s="102"/>
      <c r="AZK228" s="102"/>
      <c r="AZL228" s="102"/>
      <c r="AZM228" s="102"/>
      <c r="AZN228" s="102"/>
      <c r="AZO228" s="102"/>
      <c r="AZP228" s="102"/>
      <c r="AZQ228" s="102"/>
      <c r="AZR228" s="102"/>
      <c r="AZS228" s="102"/>
      <c r="AZT228" s="102"/>
      <c r="AZU228" s="102"/>
      <c r="AZV228" s="102"/>
      <c r="AZW228" s="102"/>
      <c r="AZX228" s="102"/>
      <c r="AZY228" s="102"/>
      <c r="AZZ228" s="102"/>
      <c r="BAA228" s="102"/>
      <c r="BAB228" s="102"/>
      <c r="BAC228" s="102"/>
      <c r="BAD228" s="102"/>
      <c r="BAE228" s="102"/>
      <c r="BAF228" s="102"/>
      <c r="BAG228" s="102"/>
      <c r="BAH228" s="102"/>
      <c r="BAI228" s="102"/>
      <c r="BAJ228" s="102"/>
      <c r="BAK228" s="102"/>
      <c r="BAL228" s="102"/>
      <c r="BAM228" s="102"/>
      <c r="BAN228" s="102"/>
      <c r="BAO228" s="102"/>
      <c r="BAP228" s="102"/>
      <c r="BAQ228" s="102"/>
      <c r="BAR228" s="102"/>
      <c r="BAS228" s="102"/>
      <c r="BAT228" s="102"/>
      <c r="BAU228" s="102"/>
      <c r="BAV228" s="102"/>
      <c r="BAW228" s="102"/>
      <c r="BAX228" s="102"/>
      <c r="BAY228" s="102"/>
      <c r="BAZ228" s="102"/>
      <c r="BBA228" s="102"/>
      <c r="BBB228" s="102"/>
      <c r="BBC228" s="102"/>
      <c r="BBD228" s="102"/>
      <c r="BBE228" s="102"/>
      <c r="BBF228" s="102"/>
      <c r="BBG228" s="102"/>
      <c r="BBH228" s="102"/>
      <c r="BBI228" s="102"/>
      <c r="BBJ228" s="102"/>
      <c r="BBK228" s="102"/>
      <c r="BBL228" s="102"/>
      <c r="BBM228" s="102"/>
      <c r="BBN228" s="102"/>
      <c r="BBO228" s="102"/>
      <c r="BBP228" s="102"/>
      <c r="BBQ228" s="102"/>
      <c r="BBR228" s="102"/>
      <c r="BBS228" s="102"/>
      <c r="BBT228" s="102"/>
      <c r="BBU228" s="102"/>
      <c r="BBV228" s="102"/>
      <c r="BBW228" s="102"/>
      <c r="BBX228" s="102"/>
      <c r="BBY228" s="102"/>
      <c r="BBZ228" s="102"/>
      <c r="BCA228" s="102"/>
      <c r="BCB228" s="102"/>
      <c r="BCC228" s="102"/>
      <c r="BCD228" s="102"/>
      <c r="BCE228" s="102"/>
      <c r="BCF228" s="102"/>
      <c r="BCG228" s="102"/>
      <c r="BCH228" s="102"/>
      <c r="BCI228" s="102"/>
      <c r="BCJ228" s="102"/>
      <c r="BCK228" s="102"/>
      <c r="BCL228" s="102"/>
      <c r="BCM228" s="102"/>
      <c r="BCN228" s="102"/>
      <c r="BCO228" s="102"/>
      <c r="BCP228" s="102"/>
      <c r="BCQ228" s="102"/>
      <c r="BCR228" s="102"/>
      <c r="BCS228" s="102"/>
      <c r="BCT228" s="102"/>
      <c r="BCU228" s="102"/>
      <c r="BCV228" s="102"/>
      <c r="BCW228" s="102"/>
      <c r="BCX228" s="102"/>
      <c r="BCY228" s="102"/>
      <c r="BCZ228" s="102"/>
      <c r="BDA228" s="102"/>
      <c r="BDB228" s="102"/>
      <c r="BDC228" s="102"/>
      <c r="BDD228" s="102"/>
      <c r="BDE228" s="102"/>
      <c r="BDF228" s="102"/>
      <c r="BDG228" s="102"/>
      <c r="BDH228" s="102"/>
      <c r="BDI228" s="102"/>
      <c r="BDJ228" s="102"/>
      <c r="BDK228" s="102"/>
      <c r="BDL228" s="102"/>
      <c r="BDM228" s="102"/>
      <c r="BDN228" s="102"/>
      <c r="BDO228" s="102"/>
      <c r="BDP228" s="102"/>
      <c r="BDQ228" s="102"/>
      <c r="BDR228" s="102"/>
      <c r="BDS228" s="102"/>
      <c r="BDT228" s="102"/>
      <c r="BDU228" s="102"/>
      <c r="BDV228" s="102"/>
      <c r="BDW228" s="102"/>
      <c r="BDX228" s="102"/>
      <c r="BDY228" s="102"/>
      <c r="BDZ228" s="102"/>
      <c r="BEA228" s="102"/>
      <c r="BEB228" s="102"/>
      <c r="BEC228" s="102"/>
      <c r="BED228" s="102"/>
      <c r="BEE228" s="102"/>
      <c r="BEF228" s="102"/>
      <c r="BEG228" s="102"/>
      <c r="BEH228" s="102"/>
      <c r="BEI228" s="102"/>
      <c r="BEJ228" s="102"/>
      <c r="BEK228" s="102"/>
      <c r="BEL228" s="102"/>
      <c r="BEM228" s="102"/>
      <c r="BEN228" s="102"/>
      <c r="BEO228" s="102"/>
      <c r="BEP228" s="102"/>
      <c r="BEQ228" s="102"/>
      <c r="BER228" s="102"/>
      <c r="BES228" s="102"/>
      <c r="BET228" s="102"/>
      <c r="BEU228" s="102"/>
      <c r="BEV228" s="102"/>
      <c r="BEW228" s="102"/>
      <c r="BEX228" s="102"/>
      <c r="BEY228" s="102"/>
      <c r="BEZ228" s="102"/>
      <c r="BFA228" s="102"/>
      <c r="BFB228" s="102"/>
      <c r="BFC228" s="102"/>
      <c r="BFD228" s="102"/>
      <c r="BFE228" s="102"/>
      <c r="BFF228" s="102"/>
      <c r="BFG228" s="102"/>
      <c r="BFH228" s="102"/>
      <c r="BFI228" s="102"/>
      <c r="BFJ228" s="102"/>
      <c r="BFK228" s="102"/>
      <c r="BFL228" s="102"/>
      <c r="BFM228" s="102"/>
      <c r="BFN228" s="102"/>
      <c r="BFO228" s="102"/>
      <c r="BFP228" s="102"/>
      <c r="BFQ228" s="102"/>
      <c r="BFR228" s="102"/>
      <c r="BFS228" s="102"/>
      <c r="BFT228" s="102"/>
      <c r="BFU228" s="102"/>
      <c r="BFV228" s="102"/>
      <c r="BFW228" s="102"/>
      <c r="BFX228" s="102"/>
      <c r="BFY228" s="102"/>
      <c r="BFZ228" s="102"/>
      <c r="BGA228" s="102"/>
      <c r="BGB228" s="102"/>
      <c r="BGC228" s="102"/>
      <c r="BGD228" s="102"/>
      <c r="BGE228" s="102"/>
      <c r="BGF228" s="102"/>
      <c r="BGG228" s="102"/>
      <c r="BGH228" s="102"/>
      <c r="BGI228" s="102"/>
      <c r="BGJ228" s="102"/>
      <c r="BGK228" s="102"/>
      <c r="BGL228" s="102"/>
      <c r="BGM228" s="102"/>
      <c r="BGN228" s="102"/>
      <c r="BGO228" s="102"/>
      <c r="BGP228" s="102"/>
      <c r="BGQ228" s="102"/>
      <c r="BGR228" s="102"/>
      <c r="BGS228" s="102"/>
      <c r="BGT228" s="102"/>
      <c r="BGU228" s="102"/>
      <c r="BGV228" s="102"/>
      <c r="BGW228" s="102"/>
      <c r="BGX228" s="102"/>
      <c r="BGY228" s="102"/>
      <c r="BGZ228" s="102"/>
      <c r="BHA228" s="102"/>
      <c r="BHB228" s="102"/>
      <c r="BHC228" s="102"/>
      <c r="BHD228" s="102"/>
      <c r="BHE228" s="102"/>
      <c r="BHF228" s="102"/>
      <c r="BHG228" s="102"/>
      <c r="BHH228" s="102"/>
      <c r="BHI228" s="102"/>
      <c r="BHJ228" s="102"/>
      <c r="BHK228" s="102"/>
      <c r="BHL228" s="102"/>
      <c r="BHM228" s="102"/>
      <c r="BHN228" s="102"/>
      <c r="BHO228" s="102"/>
      <c r="BHP228" s="102"/>
      <c r="BHQ228" s="102"/>
      <c r="BHR228" s="102"/>
      <c r="BHS228" s="102"/>
      <c r="BHT228" s="102"/>
      <c r="BHU228" s="102"/>
      <c r="BHV228" s="102"/>
      <c r="BHW228" s="102"/>
      <c r="BHX228" s="102"/>
      <c r="BHY228" s="102"/>
      <c r="BHZ228" s="102"/>
      <c r="BIA228" s="102"/>
      <c r="BIB228" s="102"/>
      <c r="BIC228" s="102"/>
      <c r="BID228" s="102"/>
      <c r="BIE228" s="102"/>
      <c r="BIF228" s="102"/>
      <c r="BIG228" s="102"/>
      <c r="BIH228" s="102"/>
      <c r="BII228" s="102"/>
      <c r="BIJ228" s="102"/>
      <c r="BIK228" s="102"/>
      <c r="BIL228" s="102"/>
      <c r="BIM228" s="102"/>
      <c r="BIN228" s="102"/>
      <c r="BIO228" s="102"/>
      <c r="BIP228" s="102"/>
      <c r="BIQ228" s="102"/>
      <c r="BIR228" s="102"/>
      <c r="BIS228" s="102"/>
      <c r="BIT228" s="102"/>
      <c r="BIU228" s="102"/>
      <c r="BIV228" s="102"/>
      <c r="BIW228" s="102"/>
      <c r="BIX228" s="102"/>
      <c r="BIY228" s="102"/>
      <c r="BIZ228" s="102"/>
      <c r="BJA228" s="102"/>
      <c r="BJB228" s="102"/>
      <c r="BJC228" s="102"/>
      <c r="BJD228" s="102"/>
      <c r="BJE228" s="102"/>
      <c r="BJF228" s="102"/>
      <c r="BJG228" s="102"/>
      <c r="BJH228" s="102"/>
      <c r="BJI228" s="102"/>
      <c r="BJJ228" s="102"/>
      <c r="BJK228" s="102"/>
      <c r="BJL228" s="102"/>
      <c r="BJM228" s="102"/>
      <c r="BJN228" s="102"/>
      <c r="BJO228" s="102"/>
      <c r="BJP228" s="102"/>
      <c r="BJQ228" s="102"/>
      <c r="BJR228" s="102"/>
      <c r="BJS228" s="102"/>
      <c r="BJT228" s="102"/>
      <c r="BJU228" s="102"/>
      <c r="BJV228" s="102"/>
      <c r="BJW228" s="102"/>
      <c r="BJX228" s="102"/>
      <c r="BJY228" s="102"/>
      <c r="BJZ228" s="102"/>
      <c r="BKA228" s="102"/>
      <c r="BKB228" s="102"/>
      <c r="BKC228" s="102"/>
      <c r="BKD228" s="102"/>
      <c r="BKE228" s="102"/>
      <c r="BKF228" s="102"/>
      <c r="BKG228" s="102"/>
      <c r="BKH228" s="102"/>
      <c r="BKI228" s="102"/>
      <c r="BKJ228" s="102"/>
      <c r="BKK228" s="102"/>
      <c r="BKL228" s="102"/>
      <c r="BKM228" s="102"/>
      <c r="BKN228" s="102"/>
      <c r="BKO228" s="102"/>
      <c r="BKP228" s="102"/>
      <c r="BKQ228" s="102"/>
      <c r="BKR228" s="102"/>
      <c r="BKS228" s="102"/>
      <c r="BKT228" s="102"/>
      <c r="BKU228" s="102"/>
      <c r="BKV228" s="102"/>
      <c r="BKW228" s="102"/>
      <c r="BKX228" s="102"/>
      <c r="BKY228" s="102"/>
      <c r="BKZ228" s="102"/>
      <c r="BLA228" s="102"/>
      <c r="BLB228" s="102"/>
      <c r="BLC228" s="102"/>
      <c r="BLD228" s="102"/>
      <c r="BLE228" s="102"/>
      <c r="BLF228" s="102"/>
      <c r="BLG228" s="102"/>
      <c r="BLH228" s="102"/>
      <c r="BLI228" s="102"/>
      <c r="BLJ228" s="102"/>
      <c r="BLK228" s="102"/>
      <c r="BLL228" s="102"/>
      <c r="BLM228" s="102"/>
      <c r="BLN228" s="102"/>
      <c r="BLO228" s="102"/>
      <c r="BLP228" s="102"/>
      <c r="BLQ228" s="102"/>
      <c r="BLR228" s="102"/>
      <c r="BLS228" s="102"/>
      <c r="BLT228" s="102"/>
      <c r="BLU228" s="102"/>
      <c r="BLV228" s="102"/>
      <c r="BLW228" s="102"/>
      <c r="BLX228" s="102"/>
      <c r="BLY228" s="102"/>
      <c r="BLZ228" s="102"/>
      <c r="BMA228" s="102"/>
      <c r="BMB228" s="102"/>
      <c r="BMC228" s="102"/>
      <c r="BMD228" s="102"/>
      <c r="BME228" s="102"/>
      <c r="BMF228" s="102"/>
      <c r="BMG228" s="102"/>
      <c r="BMH228" s="102"/>
      <c r="BMI228" s="102"/>
      <c r="BMJ228" s="102"/>
      <c r="BMK228" s="102"/>
      <c r="BML228" s="102"/>
      <c r="BMM228" s="102"/>
      <c r="BMN228" s="102"/>
      <c r="BMO228" s="102"/>
      <c r="BMP228" s="102"/>
      <c r="BMQ228" s="102"/>
      <c r="BMR228" s="102"/>
      <c r="BMS228" s="102"/>
      <c r="BMT228" s="102"/>
      <c r="BMU228" s="102"/>
      <c r="BMV228" s="102"/>
      <c r="BMW228" s="102"/>
      <c r="BMX228" s="102"/>
      <c r="BMY228" s="102"/>
      <c r="BMZ228" s="102"/>
      <c r="BNA228" s="102"/>
      <c r="BNB228" s="102"/>
      <c r="BNC228" s="102"/>
      <c r="BND228" s="102"/>
      <c r="BNE228" s="102"/>
      <c r="BNF228" s="102"/>
      <c r="BNG228" s="102"/>
      <c r="BNH228" s="102"/>
      <c r="BNI228" s="102"/>
      <c r="BNJ228" s="102"/>
      <c r="BNK228" s="102"/>
      <c r="BNL228" s="102"/>
      <c r="BNM228" s="102"/>
      <c r="BNN228" s="102"/>
      <c r="BNO228" s="102"/>
      <c r="BNP228" s="102"/>
      <c r="BNQ228" s="102"/>
      <c r="BNR228" s="102"/>
      <c r="BNS228" s="102"/>
      <c r="BNT228" s="102"/>
      <c r="BNU228" s="102"/>
      <c r="BNV228" s="102"/>
      <c r="BNW228" s="102"/>
      <c r="BNX228" s="102"/>
      <c r="BNY228" s="102"/>
      <c r="BNZ228" s="102"/>
      <c r="BOA228" s="102"/>
      <c r="BOB228" s="102"/>
      <c r="BOC228" s="102"/>
      <c r="BOD228" s="102"/>
      <c r="BOE228" s="102"/>
      <c r="BOF228" s="102"/>
      <c r="BOG228" s="102"/>
      <c r="BOH228" s="102"/>
      <c r="BOI228" s="102"/>
      <c r="BOJ228" s="102"/>
      <c r="BOK228" s="102"/>
      <c r="BOL228" s="102"/>
      <c r="BOM228" s="102"/>
      <c r="BON228" s="102"/>
      <c r="BOO228" s="102"/>
      <c r="BOP228" s="102"/>
      <c r="BOQ228" s="102"/>
      <c r="BOR228" s="102"/>
      <c r="BOS228" s="102"/>
      <c r="BOT228" s="102"/>
      <c r="BOU228" s="102"/>
      <c r="BOV228" s="102"/>
      <c r="BOW228" s="102"/>
      <c r="BOX228" s="102"/>
      <c r="BOY228" s="102"/>
      <c r="BOZ228" s="102"/>
      <c r="BPA228" s="102"/>
      <c r="BPB228" s="102"/>
      <c r="BPC228" s="102"/>
      <c r="BPD228" s="102"/>
      <c r="BPE228" s="102"/>
      <c r="BPF228" s="102"/>
      <c r="BPG228" s="102"/>
      <c r="BPH228" s="102"/>
      <c r="BPI228" s="102"/>
      <c r="BPJ228" s="102"/>
      <c r="BPK228" s="102"/>
      <c r="BPL228" s="102"/>
      <c r="BPM228" s="102"/>
      <c r="BPN228" s="102"/>
      <c r="BPO228" s="102"/>
      <c r="BPP228" s="102"/>
      <c r="BPQ228" s="102"/>
      <c r="BPR228" s="102"/>
      <c r="BPS228" s="102"/>
      <c r="BPT228" s="102"/>
      <c r="BPU228" s="102"/>
      <c r="BPV228" s="102"/>
      <c r="BPW228" s="102"/>
      <c r="BPX228" s="102"/>
      <c r="BPY228" s="102"/>
      <c r="BPZ228" s="102"/>
      <c r="BQA228" s="102"/>
      <c r="BQB228" s="102"/>
      <c r="BQC228" s="102"/>
      <c r="BQD228" s="102"/>
      <c r="BQE228" s="102"/>
      <c r="BQF228" s="102"/>
      <c r="BQG228" s="102"/>
      <c r="BQH228" s="102"/>
      <c r="BQI228" s="102"/>
      <c r="BQJ228" s="102"/>
      <c r="BQK228" s="102"/>
      <c r="BQL228" s="102"/>
      <c r="BQM228" s="102"/>
      <c r="BQN228" s="102"/>
      <c r="BQO228" s="102"/>
      <c r="BQP228" s="102"/>
      <c r="BQQ228" s="102"/>
      <c r="BQR228" s="102"/>
      <c r="BQS228" s="102"/>
      <c r="BQT228" s="102"/>
      <c r="BQU228" s="102"/>
      <c r="BQV228" s="102"/>
      <c r="BQW228" s="102"/>
      <c r="BQX228" s="102"/>
      <c r="BQY228" s="102"/>
      <c r="BQZ228" s="102"/>
      <c r="BRA228" s="102"/>
      <c r="BRB228" s="102"/>
      <c r="BRC228" s="102"/>
      <c r="BRD228" s="102"/>
      <c r="BRE228" s="102"/>
      <c r="BRF228" s="102"/>
      <c r="BRG228" s="102"/>
      <c r="BRH228" s="102"/>
      <c r="BRI228" s="102"/>
      <c r="BRJ228" s="102"/>
      <c r="BRK228" s="102"/>
      <c r="BRL228" s="102"/>
      <c r="BRM228" s="102"/>
      <c r="BRN228" s="102"/>
      <c r="BRO228" s="102"/>
      <c r="BRP228" s="102"/>
      <c r="BRQ228" s="102"/>
      <c r="BRR228" s="102"/>
      <c r="BRS228" s="102"/>
      <c r="BRT228" s="102"/>
      <c r="BRU228" s="102"/>
      <c r="BRV228" s="102"/>
      <c r="BRW228" s="102"/>
      <c r="BRX228" s="102"/>
      <c r="BRY228" s="102"/>
      <c r="BRZ228" s="102"/>
      <c r="BSA228" s="102"/>
      <c r="BSB228" s="102"/>
      <c r="BSC228" s="102"/>
      <c r="BSD228" s="102"/>
      <c r="BSE228" s="102"/>
      <c r="BSF228" s="102"/>
      <c r="BSG228" s="102"/>
      <c r="BSH228" s="102"/>
      <c r="BSI228" s="102"/>
      <c r="BSJ228" s="102"/>
      <c r="BSK228" s="102"/>
      <c r="BSL228" s="102"/>
      <c r="BSM228" s="102"/>
      <c r="BSN228" s="102"/>
      <c r="BSO228" s="102"/>
      <c r="BSP228" s="102"/>
      <c r="BSQ228" s="102"/>
      <c r="BSR228" s="102"/>
      <c r="BSS228" s="102"/>
      <c r="BST228" s="102"/>
      <c r="BSU228" s="102"/>
      <c r="BSV228" s="102"/>
      <c r="BSW228" s="102"/>
      <c r="BSX228" s="102"/>
      <c r="BSY228" s="102"/>
      <c r="BSZ228" s="102"/>
      <c r="BTA228" s="102"/>
      <c r="BTB228" s="102"/>
      <c r="BTC228" s="102"/>
      <c r="BTD228" s="102"/>
      <c r="BTE228" s="102"/>
      <c r="BTF228" s="102"/>
      <c r="BTG228" s="102"/>
      <c r="BTH228" s="102"/>
      <c r="BTI228" s="102"/>
      <c r="BTJ228" s="102"/>
      <c r="BTK228" s="102"/>
      <c r="BTL228" s="102"/>
      <c r="BTM228" s="102"/>
      <c r="BTN228" s="102"/>
      <c r="BTO228" s="102"/>
      <c r="BTP228" s="102"/>
      <c r="BTQ228" s="102"/>
      <c r="BTR228" s="102"/>
      <c r="BTS228" s="102"/>
      <c r="BTT228" s="102"/>
      <c r="BTU228" s="102"/>
      <c r="BTV228" s="102"/>
      <c r="BTW228" s="102"/>
      <c r="BTX228" s="102"/>
      <c r="BTY228" s="102"/>
      <c r="BTZ228" s="102"/>
      <c r="BUA228" s="102"/>
      <c r="BUB228" s="102"/>
      <c r="BUC228" s="102"/>
      <c r="BUD228" s="102"/>
      <c r="BUE228" s="102"/>
      <c r="BUF228" s="102"/>
      <c r="BUG228" s="102"/>
      <c r="BUH228" s="102"/>
      <c r="BUI228" s="102"/>
      <c r="BUJ228" s="102"/>
      <c r="BUK228" s="102"/>
      <c r="BUL228" s="102"/>
      <c r="BUM228" s="102"/>
      <c r="BUN228" s="102"/>
      <c r="BUO228" s="102"/>
      <c r="BUP228" s="102"/>
      <c r="BUQ228" s="102"/>
      <c r="BUR228" s="102"/>
      <c r="BUS228" s="102"/>
      <c r="BUT228" s="102"/>
      <c r="BUU228" s="102"/>
      <c r="BUV228" s="102"/>
      <c r="BUW228" s="102"/>
      <c r="BUX228" s="102"/>
      <c r="BUY228" s="102"/>
      <c r="BUZ228" s="102"/>
      <c r="BVA228" s="102"/>
      <c r="BVB228" s="102"/>
      <c r="BVC228" s="102"/>
      <c r="BVD228" s="102"/>
      <c r="BVE228" s="102"/>
      <c r="BVF228" s="102"/>
      <c r="BVG228" s="102"/>
      <c r="BVH228" s="102"/>
      <c r="BVI228" s="102"/>
      <c r="BVJ228" s="102"/>
      <c r="BVK228" s="102"/>
      <c r="BVL228" s="102"/>
      <c r="BVM228" s="102"/>
      <c r="BVN228" s="102"/>
      <c r="BVO228" s="102"/>
      <c r="BVP228" s="102"/>
      <c r="BVQ228" s="102"/>
      <c r="BVR228" s="102"/>
      <c r="BVS228" s="102"/>
      <c r="BVT228" s="102"/>
      <c r="BVU228" s="102"/>
      <c r="BVV228" s="102"/>
      <c r="BVW228" s="102"/>
      <c r="BVX228" s="102"/>
      <c r="BVY228" s="102"/>
      <c r="BVZ228" s="102"/>
      <c r="BWA228" s="102"/>
      <c r="BWB228" s="102"/>
      <c r="BWC228" s="102"/>
      <c r="BWD228" s="102"/>
      <c r="BWE228" s="102"/>
      <c r="BWF228" s="102"/>
      <c r="BWG228" s="102"/>
      <c r="BWH228" s="102"/>
      <c r="BWI228" s="102"/>
      <c r="BWJ228" s="102"/>
      <c r="BWK228" s="102"/>
      <c r="BWL228" s="102"/>
      <c r="BWM228" s="102"/>
      <c r="BWN228" s="102"/>
      <c r="BWO228" s="102"/>
      <c r="BWP228" s="102"/>
      <c r="BWQ228" s="102"/>
      <c r="BWR228" s="102"/>
      <c r="BWS228" s="102"/>
      <c r="BWT228" s="102"/>
      <c r="BWU228" s="102"/>
      <c r="BWV228" s="102"/>
      <c r="BWW228" s="102"/>
      <c r="BWX228" s="102"/>
      <c r="BWY228" s="102"/>
      <c r="BWZ228" s="102"/>
      <c r="BXA228" s="102"/>
      <c r="BXB228" s="102"/>
      <c r="BXC228" s="102"/>
      <c r="BXD228" s="102"/>
      <c r="BXE228" s="102"/>
      <c r="BXF228" s="102"/>
      <c r="BXG228" s="102"/>
      <c r="BXH228" s="102"/>
      <c r="BXI228" s="102"/>
      <c r="BXJ228" s="102"/>
      <c r="BXK228" s="102"/>
      <c r="BXL228" s="102"/>
      <c r="BXM228" s="102"/>
      <c r="BXN228" s="102"/>
      <c r="BXO228" s="102"/>
      <c r="BXP228" s="102"/>
      <c r="BXQ228" s="102"/>
      <c r="BXR228" s="102"/>
      <c r="BXS228" s="102"/>
      <c r="BXT228" s="102"/>
      <c r="BXU228" s="102"/>
      <c r="BXV228" s="102"/>
      <c r="BXW228" s="102"/>
      <c r="BXX228" s="102"/>
      <c r="BXY228" s="102"/>
      <c r="BXZ228" s="102"/>
      <c r="BYA228" s="102"/>
      <c r="BYB228" s="102"/>
      <c r="BYC228" s="102"/>
      <c r="BYD228" s="102"/>
      <c r="BYE228" s="102"/>
      <c r="BYF228" s="102"/>
      <c r="BYG228" s="102"/>
      <c r="BYH228" s="102"/>
      <c r="BYI228" s="102"/>
      <c r="BYJ228" s="102"/>
      <c r="BYK228" s="102"/>
      <c r="BYL228" s="102"/>
      <c r="BYM228" s="102"/>
      <c r="BYN228" s="102"/>
      <c r="BYO228" s="102"/>
      <c r="BYP228" s="102"/>
      <c r="BYQ228" s="102"/>
      <c r="BYR228" s="102"/>
      <c r="BYS228" s="102"/>
      <c r="BYT228" s="102"/>
      <c r="BYU228" s="102"/>
      <c r="BYV228" s="102"/>
      <c r="BYW228" s="102"/>
      <c r="BYX228" s="102"/>
      <c r="BYY228" s="102"/>
      <c r="BYZ228" s="102"/>
      <c r="BZA228" s="102"/>
      <c r="BZB228" s="102"/>
      <c r="BZC228" s="102"/>
      <c r="BZD228" s="102"/>
      <c r="BZE228" s="102"/>
      <c r="BZF228" s="102"/>
      <c r="BZG228" s="102"/>
      <c r="BZH228" s="102"/>
      <c r="BZI228" s="102"/>
      <c r="BZJ228" s="102"/>
      <c r="BZK228" s="102"/>
      <c r="BZL228" s="102"/>
      <c r="BZM228" s="102"/>
      <c r="BZN228" s="102"/>
      <c r="BZO228" s="102"/>
      <c r="BZP228" s="102"/>
      <c r="BZQ228" s="102"/>
      <c r="BZR228" s="102"/>
      <c r="BZS228" s="102"/>
      <c r="BZT228" s="102"/>
      <c r="BZU228" s="102"/>
      <c r="BZV228" s="102"/>
      <c r="BZW228" s="102"/>
    </row>
    <row r="229" spans="2:2051" s="236" customFormat="1">
      <c r="F229" s="113"/>
      <c r="J229" s="247"/>
      <c r="K229" s="248"/>
      <c r="N229" s="247"/>
      <c r="S229" s="236">
        <v>0</v>
      </c>
      <c r="V229" s="120"/>
    </row>
    <row r="230" spans="2:2051" s="236" customFormat="1">
      <c r="J230" s="247"/>
      <c r="K230" s="248"/>
      <c r="N230" s="247"/>
    </row>
    <row r="231" spans="2:2051" s="309" customFormat="1" ht="14.25" customHeight="1">
      <c r="I231" s="310"/>
      <c r="J231" s="310"/>
      <c r="N231" s="310"/>
      <c r="Q231" s="311"/>
      <c r="R231" s="311"/>
      <c r="S231" s="311"/>
      <c r="T231" s="311"/>
      <c r="U231" s="311"/>
      <c r="V231" s="311"/>
      <c r="W231" s="311"/>
      <c r="X231" s="311"/>
      <c r="Y231" s="311"/>
      <c r="Z231" s="311"/>
      <c r="AA231" s="311"/>
      <c r="AB231" s="311"/>
      <c r="AC231" s="311"/>
      <c r="AD231" s="311"/>
      <c r="AE231" s="311"/>
      <c r="AF231" s="311"/>
      <c r="AG231" s="311"/>
      <c r="AH231" s="311"/>
      <c r="AI231" s="311"/>
      <c r="AJ231" s="311"/>
      <c r="AK231" s="311"/>
      <c r="AL231" s="312"/>
      <c r="AM231" s="311"/>
      <c r="AN231" s="311"/>
    </row>
    <row r="232" spans="2:2051" s="309" customFormat="1" ht="14.25" customHeight="1">
      <c r="I232" s="310"/>
      <c r="J232" s="310"/>
      <c r="N232" s="310"/>
      <c r="AL232" s="313"/>
    </row>
    <row r="233" spans="2:2051" s="309" customFormat="1">
      <c r="J233" s="310"/>
      <c r="K233" s="314"/>
      <c r="N233" s="310"/>
    </row>
    <row r="234" spans="2:2051" s="309" customFormat="1">
      <c r="J234" s="310"/>
      <c r="K234" s="314"/>
      <c r="N234" s="310"/>
    </row>
    <row r="235" spans="2:2051" s="309" customFormat="1">
      <c r="J235" s="310"/>
      <c r="K235" s="314"/>
      <c r="N235" s="310"/>
    </row>
    <row r="236" spans="2:2051" s="309" customFormat="1">
      <c r="J236" s="310"/>
      <c r="K236" s="314"/>
      <c r="N236" s="310"/>
    </row>
    <row r="237" spans="2:2051" s="309" customFormat="1">
      <c r="C237" s="309" t="s">
        <v>789</v>
      </c>
      <c r="D237" s="309" t="s">
        <v>789</v>
      </c>
      <c r="E237" s="309" t="s">
        <v>789</v>
      </c>
      <c r="F237" s="309" t="s">
        <v>354</v>
      </c>
      <c r="H237" s="309" t="s">
        <v>237</v>
      </c>
      <c r="I237" s="309" t="s">
        <v>789</v>
      </c>
      <c r="J237" s="310"/>
      <c r="K237" s="314"/>
      <c r="N237" s="310"/>
    </row>
    <row r="238" spans="2:2051" s="309" customFormat="1">
      <c r="B238" s="309" t="s">
        <v>233</v>
      </c>
      <c r="C238" s="309" t="s">
        <v>332</v>
      </c>
      <c r="D238" s="309" t="s">
        <v>3</v>
      </c>
      <c r="E238" s="309" t="s">
        <v>81</v>
      </c>
      <c r="H238" s="309" t="s">
        <v>238</v>
      </c>
      <c r="I238" s="309">
        <v>1</v>
      </c>
      <c r="J238" s="310" t="s">
        <v>790</v>
      </c>
      <c r="K238" s="314" t="s">
        <v>29</v>
      </c>
      <c r="M238" s="309" t="s">
        <v>791</v>
      </c>
      <c r="N238" s="310" t="s">
        <v>240</v>
      </c>
      <c r="P238" s="309" t="s">
        <v>37</v>
      </c>
      <c r="Q238" s="309" t="s">
        <v>792</v>
      </c>
      <c r="R238" s="309" t="s">
        <v>792</v>
      </c>
      <c r="S238" s="309" t="s">
        <v>792</v>
      </c>
    </row>
    <row r="239" spans="2:2051" s="309" customFormat="1">
      <c r="B239" s="309" t="s">
        <v>234</v>
      </c>
      <c r="C239" s="309" t="s">
        <v>235</v>
      </c>
      <c r="D239" s="309" t="s">
        <v>34</v>
      </c>
      <c r="E239" s="309" t="s">
        <v>33</v>
      </c>
      <c r="F239" s="309" t="s">
        <v>406</v>
      </c>
      <c r="H239" s="309" t="s">
        <v>793</v>
      </c>
      <c r="I239" s="309">
        <v>2</v>
      </c>
      <c r="J239" s="310"/>
      <c r="K239" s="314" t="s">
        <v>35</v>
      </c>
      <c r="N239" s="310" t="s">
        <v>794</v>
      </c>
      <c r="P239" s="309" t="s">
        <v>35</v>
      </c>
    </row>
    <row r="240" spans="2:2051" s="309" customFormat="1">
      <c r="B240" s="309" t="s">
        <v>509</v>
      </c>
      <c r="C240" s="309" t="s">
        <v>236</v>
      </c>
      <c r="D240" s="309" t="s">
        <v>4</v>
      </c>
      <c r="E240" s="309" t="s">
        <v>80</v>
      </c>
      <c r="F240" s="309" t="s">
        <v>407</v>
      </c>
      <c r="H240" s="309" t="s">
        <v>239</v>
      </c>
      <c r="I240" s="309">
        <v>3</v>
      </c>
      <c r="J240" s="310"/>
      <c r="K240" s="314" t="s">
        <v>795</v>
      </c>
      <c r="N240" s="310" t="s">
        <v>796</v>
      </c>
      <c r="P240" s="309" t="s">
        <v>43</v>
      </c>
    </row>
    <row r="241" spans="2:16" s="309" customFormat="1">
      <c r="B241" s="309" t="s">
        <v>392</v>
      </c>
      <c r="C241" s="309" t="s">
        <v>393</v>
      </c>
      <c r="D241" s="309" t="s">
        <v>392</v>
      </c>
      <c r="E241" s="309" t="s">
        <v>78</v>
      </c>
      <c r="F241" s="309" t="s">
        <v>350</v>
      </c>
      <c r="J241" s="310"/>
      <c r="K241" s="314" t="s">
        <v>797</v>
      </c>
      <c r="N241" s="310" t="s">
        <v>798</v>
      </c>
      <c r="P241" s="309" t="s">
        <v>29</v>
      </c>
    </row>
    <row r="242" spans="2:16" s="309" customFormat="1">
      <c r="B242" s="309" t="s">
        <v>393</v>
      </c>
      <c r="D242" s="309" t="s">
        <v>393</v>
      </c>
      <c r="E242" s="309" t="s">
        <v>76</v>
      </c>
      <c r="F242" s="309" t="s">
        <v>803</v>
      </c>
      <c r="J242" s="310"/>
      <c r="K242" s="314" t="s">
        <v>799</v>
      </c>
      <c r="N242" s="310" t="s">
        <v>60</v>
      </c>
      <c r="P242" s="309" t="s">
        <v>795</v>
      </c>
    </row>
    <row r="243" spans="2:16" s="309" customFormat="1">
      <c r="B243" s="309" t="s">
        <v>500</v>
      </c>
      <c r="D243" s="309" t="s">
        <v>503</v>
      </c>
      <c r="E243" s="309" t="s">
        <v>55</v>
      </c>
      <c r="F243" s="309" t="s">
        <v>804</v>
      </c>
      <c r="J243" s="310"/>
      <c r="K243" s="314" t="s">
        <v>43</v>
      </c>
      <c r="N243" s="310" t="s">
        <v>797</v>
      </c>
      <c r="P243" s="309" t="s">
        <v>52</v>
      </c>
    </row>
    <row r="244" spans="2:16" s="309" customFormat="1">
      <c r="B244" s="309" t="s">
        <v>754</v>
      </c>
      <c r="D244" s="309" t="s">
        <v>510</v>
      </c>
      <c r="E244" s="309" t="s">
        <v>77</v>
      </c>
      <c r="F244" s="309" t="s">
        <v>801</v>
      </c>
      <c r="J244" s="310"/>
      <c r="K244" s="314" t="s">
        <v>56</v>
      </c>
      <c r="N244" s="310"/>
      <c r="P244" s="309" t="s">
        <v>797</v>
      </c>
    </row>
    <row r="245" spans="2:16" s="309" customFormat="1">
      <c r="B245" s="309" t="s">
        <v>801</v>
      </c>
      <c r="E245" s="309" t="s">
        <v>75</v>
      </c>
      <c r="F245" s="309" t="s">
        <v>500</v>
      </c>
      <c r="J245" s="310"/>
      <c r="K245" s="314" t="s">
        <v>800</v>
      </c>
      <c r="N245" s="310"/>
      <c r="P245" s="309" t="s">
        <v>799</v>
      </c>
    </row>
    <row r="246" spans="2:16" s="309" customFormat="1">
      <c r="E246" s="309" t="s">
        <v>79</v>
      </c>
      <c r="J246" s="310"/>
      <c r="K246" s="314"/>
      <c r="N246" s="310"/>
    </row>
    <row r="247" spans="2:16" s="309" customFormat="1">
      <c r="E247" s="309" t="s">
        <v>190</v>
      </c>
      <c r="J247" s="310"/>
      <c r="K247" s="314"/>
      <c r="N247" s="310"/>
    </row>
    <row r="248" spans="2:16" s="309" customFormat="1">
      <c r="E248" s="309" t="s">
        <v>199</v>
      </c>
      <c r="J248" s="310"/>
      <c r="K248" s="314"/>
      <c r="N248" s="310"/>
    </row>
    <row r="249" spans="2:16" s="309" customFormat="1">
      <c r="E249" s="309" t="s">
        <v>856</v>
      </c>
      <c r="J249" s="310"/>
      <c r="K249" s="314"/>
      <c r="N249" s="310"/>
    </row>
    <row r="250" spans="2:16" s="309" customFormat="1">
      <c r="E250" s="309" t="s">
        <v>83</v>
      </c>
      <c r="J250" s="310"/>
      <c r="K250" s="314"/>
      <c r="N250" s="310"/>
    </row>
    <row r="251" spans="2:16" s="309" customFormat="1">
      <c r="E251" s="309" t="s">
        <v>84</v>
      </c>
      <c r="J251" s="310"/>
      <c r="K251" s="314"/>
      <c r="N251" s="310"/>
    </row>
    <row r="252" spans="2:16" s="309" customFormat="1">
      <c r="E252" s="309" t="s">
        <v>85</v>
      </c>
      <c r="J252" s="310"/>
      <c r="K252" s="314"/>
      <c r="N252" s="310"/>
    </row>
    <row r="253" spans="2:16" s="309" customFormat="1">
      <c r="E253" s="309" t="s">
        <v>86</v>
      </c>
      <c r="J253" s="310"/>
      <c r="K253" s="314"/>
      <c r="N253" s="310"/>
    </row>
    <row r="254" spans="2:16" s="309" customFormat="1">
      <c r="E254" s="309" t="s">
        <v>173</v>
      </c>
      <c r="J254" s="310"/>
      <c r="K254" s="314"/>
      <c r="N254" s="310"/>
    </row>
    <row r="255" spans="2:16" s="309" customFormat="1">
      <c r="E255" s="309" t="s">
        <v>174</v>
      </c>
      <c r="J255" s="310"/>
      <c r="K255" s="314"/>
      <c r="N255" s="310"/>
    </row>
    <row r="256" spans="2:16" s="309" customFormat="1">
      <c r="E256" s="309" t="s">
        <v>79</v>
      </c>
      <c r="J256" s="310"/>
      <c r="K256" s="314"/>
      <c r="N256" s="310"/>
    </row>
    <row r="257" spans="5:14" s="309" customFormat="1">
      <c r="E257" s="309" t="s">
        <v>65</v>
      </c>
      <c r="J257" s="310"/>
      <c r="K257" s="314"/>
      <c r="N257" s="310"/>
    </row>
    <row r="258" spans="5:14" s="309" customFormat="1">
      <c r="E258" s="309" t="s">
        <v>355</v>
      </c>
      <c r="J258" s="310"/>
      <c r="K258" s="314"/>
      <c r="N258" s="310"/>
    </row>
    <row r="259" spans="5:14" s="309" customFormat="1">
      <c r="J259" s="310"/>
      <c r="K259" s="314"/>
      <c r="N259" s="310"/>
    </row>
    <row r="260" spans="5:14" s="309" customFormat="1">
      <c r="J260" s="310"/>
      <c r="K260" s="314"/>
      <c r="N260" s="310"/>
    </row>
    <row r="261" spans="5:14" s="309" customFormat="1">
      <c r="J261" s="310"/>
      <c r="K261" s="314"/>
      <c r="N261" s="310"/>
    </row>
    <row r="262" spans="5:14" s="309" customFormat="1">
      <c r="J262" s="310"/>
      <c r="K262" s="314"/>
      <c r="N262" s="310"/>
    </row>
    <row r="263" spans="5:14" s="309" customFormat="1">
      <c r="J263" s="310"/>
      <c r="K263" s="314"/>
      <c r="N263" s="310"/>
    </row>
    <row r="264" spans="5:14" s="309" customFormat="1">
      <c r="J264" s="310"/>
      <c r="K264" s="314"/>
      <c r="N264" s="310"/>
    </row>
    <row r="265" spans="5:14" s="309" customFormat="1">
      <c r="J265" s="310"/>
      <c r="K265" s="314"/>
      <c r="N265" s="310"/>
    </row>
    <row r="266" spans="5:14" s="309" customFormat="1">
      <c r="J266" s="310"/>
      <c r="K266" s="314"/>
      <c r="N266" s="310"/>
    </row>
    <row r="267" spans="5:14" s="309" customFormat="1">
      <c r="J267" s="310"/>
      <c r="K267" s="314"/>
      <c r="N267" s="310"/>
    </row>
    <row r="268" spans="5:14" s="309" customFormat="1">
      <c r="J268" s="310"/>
      <c r="K268" s="314"/>
      <c r="N268" s="310"/>
    </row>
    <row r="269" spans="5:14" s="309" customFormat="1">
      <c r="J269" s="310"/>
      <c r="K269" s="314"/>
      <c r="N269" s="310"/>
    </row>
    <row r="270" spans="5:14" s="309" customFormat="1">
      <c r="J270" s="310"/>
      <c r="K270" s="314"/>
      <c r="N270" s="310"/>
    </row>
    <row r="271" spans="5:14" s="236" customFormat="1">
      <c r="J271" s="247"/>
      <c r="K271" s="248"/>
      <c r="N271" s="247"/>
    </row>
    <row r="272" spans="5:14" s="236" customFormat="1">
      <c r="J272" s="247"/>
      <c r="K272" s="248"/>
      <c r="N272" s="247"/>
    </row>
    <row r="273" spans="10:14" s="236" customFormat="1">
      <c r="J273" s="247"/>
      <c r="K273" s="248"/>
      <c r="N273" s="247"/>
    </row>
    <row r="274" spans="10:14" s="236" customFormat="1">
      <c r="J274" s="247"/>
      <c r="K274" s="248"/>
      <c r="N274" s="247"/>
    </row>
    <row r="275" spans="10:14" s="236" customFormat="1">
      <c r="J275" s="247"/>
      <c r="K275" s="248"/>
      <c r="N275" s="247"/>
    </row>
    <row r="276" spans="10:14" s="236" customFormat="1">
      <c r="J276" s="247"/>
      <c r="K276" s="248"/>
      <c r="N276" s="247"/>
    </row>
    <row r="277" spans="10:14" s="236" customFormat="1">
      <c r="J277" s="247"/>
      <c r="K277" s="248"/>
      <c r="N277" s="247"/>
    </row>
    <row r="278" spans="10:14" s="236" customFormat="1">
      <c r="J278" s="247"/>
      <c r="K278" s="248"/>
      <c r="N278" s="247"/>
    </row>
    <row r="279" spans="10:14" s="236" customFormat="1">
      <c r="J279" s="247"/>
      <c r="K279" s="248"/>
      <c r="N279" s="247"/>
    </row>
    <row r="280" spans="10:14" s="236" customFormat="1">
      <c r="J280" s="247"/>
      <c r="K280" s="248"/>
      <c r="N280" s="247"/>
    </row>
    <row r="281" spans="10:14" s="236" customFormat="1">
      <c r="J281" s="247"/>
      <c r="K281" s="248"/>
      <c r="N281" s="247"/>
    </row>
    <row r="282" spans="10:14" s="236" customFormat="1">
      <c r="J282" s="247"/>
      <c r="K282" s="248"/>
      <c r="N282" s="247"/>
    </row>
    <row r="283" spans="10:14" s="236" customFormat="1">
      <c r="J283" s="247"/>
      <c r="K283" s="248"/>
      <c r="N283" s="247"/>
    </row>
    <row r="284" spans="10:14" s="236" customFormat="1">
      <c r="J284" s="247"/>
      <c r="K284" s="248"/>
      <c r="N284" s="247"/>
    </row>
    <row r="285" spans="10:14" s="236" customFormat="1">
      <c r="J285" s="247"/>
      <c r="K285" s="248"/>
      <c r="N285" s="247"/>
    </row>
    <row r="286" spans="10:14" s="236" customFormat="1">
      <c r="J286" s="247"/>
      <c r="K286" s="248"/>
      <c r="N286" s="247"/>
    </row>
    <row r="287" spans="10:14" s="236" customFormat="1">
      <c r="J287" s="247"/>
      <c r="K287" s="248"/>
      <c r="N287" s="247"/>
    </row>
    <row r="288" spans="10:14" s="236" customFormat="1">
      <c r="J288" s="247"/>
      <c r="K288" s="248"/>
      <c r="N288" s="247"/>
    </row>
    <row r="289" spans="10:158" s="236" customFormat="1">
      <c r="J289" s="247"/>
      <c r="K289" s="248"/>
      <c r="N289" s="247"/>
    </row>
    <row r="290" spans="10:158" s="236" customFormat="1">
      <c r="J290" s="247"/>
      <c r="K290" s="248"/>
      <c r="N290" s="247"/>
    </row>
    <row r="291" spans="10:158" s="236" customFormat="1">
      <c r="J291" s="247"/>
      <c r="K291" s="248"/>
      <c r="N291" s="247"/>
    </row>
    <row r="292" spans="10:158" s="236" customFormat="1">
      <c r="J292" s="247"/>
      <c r="K292" s="248"/>
      <c r="N292" s="247"/>
    </row>
    <row r="293" spans="10:158" s="236" customFormat="1">
      <c r="J293" s="247"/>
      <c r="K293" s="248"/>
      <c r="N293" s="247"/>
    </row>
    <row r="294" spans="10:158" s="236" customFormat="1">
      <c r="J294" s="247"/>
      <c r="K294" s="248"/>
      <c r="N294" s="247"/>
    </row>
    <row r="295" spans="10:158" s="236" customFormat="1">
      <c r="J295" s="247"/>
      <c r="K295" s="248"/>
      <c r="N295" s="247"/>
    </row>
    <row r="296" spans="10:158" s="236" customFormat="1">
      <c r="J296" s="247"/>
      <c r="K296" s="248"/>
      <c r="N296" s="247"/>
    </row>
    <row r="297" spans="10:158" s="236" customFormat="1">
      <c r="J297" s="247"/>
      <c r="K297" s="248"/>
      <c r="N297" s="247"/>
    </row>
    <row r="298" spans="10:158" s="236" customFormat="1">
      <c r="J298" s="247"/>
      <c r="K298" s="248"/>
      <c r="N298" s="247"/>
    </row>
    <row r="299" spans="10:158" s="236" customFormat="1">
      <c r="J299" s="247"/>
      <c r="K299" s="248"/>
      <c r="N299" s="247"/>
    </row>
    <row r="300" spans="10:158" s="236" customFormat="1">
      <c r="J300" s="247"/>
      <c r="K300" s="248"/>
      <c r="N300" s="247"/>
    </row>
    <row r="301" spans="10:158" s="236" customFormat="1">
      <c r="J301" s="247"/>
      <c r="K301" s="248"/>
      <c r="N301" s="247"/>
    </row>
    <row r="302" spans="10:158" s="236" customFormat="1">
      <c r="J302" s="247"/>
      <c r="K302" s="248"/>
      <c r="N302" s="247"/>
    </row>
    <row r="303" spans="10:158" s="236" customFormat="1">
      <c r="J303" s="247"/>
      <c r="K303" s="248"/>
      <c r="N303" s="247"/>
    </row>
    <row r="304" spans="10:158">
      <c r="AO304" s="102"/>
      <c r="AP304" s="102"/>
      <c r="AQ304" s="102"/>
      <c r="AR304" s="102"/>
      <c r="AS304" s="102"/>
      <c r="AT304" s="102"/>
      <c r="AU304" s="102"/>
      <c r="AV304" s="102"/>
      <c r="AW304" s="102"/>
      <c r="AX304" s="102"/>
      <c r="AY304" s="102"/>
      <c r="AZ304" s="102"/>
      <c r="BA304" s="102"/>
      <c r="BB304" s="102"/>
      <c r="BC304" s="102"/>
      <c r="BD304" s="102"/>
      <c r="BE304" s="102"/>
      <c r="BF304" s="102"/>
      <c r="BG304" s="102"/>
      <c r="BH304" s="102"/>
      <c r="BI304" s="102"/>
      <c r="BJ304" s="102"/>
      <c r="BK304" s="102"/>
      <c r="BL304" s="102"/>
      <c r="BM304" s="102"/>
      <c r="BN304" s="102"/>
      <c r="BO304" s="102"/>
      <c r="BP304" s="102"/>
      <c r="BQ304" s="102"/>
      <c r="BR304" s="102"/>
      <c r="BS304" s="102"/>
      <c r="BT304" s="102"/>
      <c r="BU304" s="102"/>
      <c r="BV304" s="102"/>
      <c r="BW304" s="102"/>
      <c r="BX304" s="102"/>
      <c r="BY304" s="102"/>
      <c r="BZ304" s="102"/>
      <c r="CA304" s="102"/>
      <c r="CB304" s="102"/>
      <c r="CC304" s="102"/>
      <c r="CD304" s="102"/>
      <c r="CE304" s="102"/>
      <c r="CF304" s="102"/>
      <c r="CG304" s="102"/>
      <c r="CH304" s="102"/>
      <c r="CI304" s="102"/>
      <c r="CJ304" s="102"/>
      <c r="CK304" s="102"/>
      <c r="CL304" s="102"/>
      <c r="CM304" s="102"/>
      <c r="CN304" s="102"/>
      <c r="CO304" s="102"/>
      <c r="CP304" s="102"/>
      <c r="CQ304" s="102"/>
      <c r="CR304" s="102"/>
      <c r="CS304" s="102"/>
      <c r="CT304" s="102"/>
      <c r="CU304" s="102"/>
      <c r="CV304" s="102"/>
      <c r="CW304" s="102"/>
      <c r="CX304" s="102"/>
      <c r="CY304" s="102"/>
      <c r="CZ304" s="102"/>
      <c r="DA304" s="102"/>
      <c r="DB304" s="102"/>
      <c r="DC304" s="102"/>
      <c r="DD304" s="102"/>
      <c r="DE304" s="102"/>
      <c r="DF304" s="102"/>
      <c r="DG304" s="102"/>
      <c r="DH304" s="102"/>
      <c r="DI304" s="102"/>
      <c r="DJ304" s="102"/>
      <c r="DK304" s="102"/>
      <c r="DL304" s="102"/>
      <c r="DM304" s="102"/>
      <c r="DN304" s="102"/>
      <c r="DO304" s="102"/>
      <c r="DP304" s="102"/>
      <c r="DQ304" s="102"/>
      <c r="DR304" s="102"/>
      <c r="DS304" s="102"/>
      <c r="DT304" s="102"/>
      <c r="DU304" s="102"/>
      <c r="DV304" s="102"/>
      <c r="DW304" s="102"/>
      <c r="DX304" s="102"/>
      <c r="DY304" s="102"/>
      <c r="DZ304" s="102"/>
      <c r="EA304" s="102"/>
      <c r="EB304" s="102"/>
      <c r="EC304" s="102"/>
      <c r="ED304" s="102"/>
      <c r="EE304" s="102"/>
      <c r="EF304" s="102"/>
      <c r="EG304" s="102"/>
      <c r="EH304" s="102"/>
      <c r="EI304" s="102"/>
      <c r="EJ304" s="102"/>
      <c r="EK304" s="102"/>
      <c r="EL304" s="102"/>
      <c r="EM304" s="102"/>
      <c r="EN304" s="102"/>
      <c r="EO304" s="102"/>
      <c r="EP304" s="102"/>
      <c r="EQ304" s="102"/>
      <c r="ER304" s="102"/>
      <c r="ES304" s="102"/>
      <c r="ET304" s="102"/>
      <c r="EU304" s="102"/>
      <c r="EV304" s="102"/>
      <c r="EW304" s="102"/>
      <c r="EX304" s="102"/>
      <c r="EY304" s="102"/>
      <c r="EZ304" s="102"/>
      <c r="FA304" s="102"/>
      <c r="FB304" s="102"/>
    </row>
    <row r="305" spans="41:158">
      <c r="AO305" s="102"/>
      <c r="AP305" s="102"/>
      <c r="AQ305" s="102"/>
      <c r="AR305" s="102"/>
      <c r="AS305" s="102"/>
      <c r="AT305" s="102"/>
      <c r="AU305" s="102"/>
      <c r="AV305" s="102"/>
      <c r="AW305" s="102"/>
      <c r="AX305" s="102"/>
      <c r="AY305" s="102"/>
      <c r="AZ305" s="102"/>
      <c r="BA305" s="102"/>
      <c r="BB305" s="102"/>
      <c r="BC305" s="102"/>
      <c r="BD305" s="102"/>
      <c r="BE305" s="102"/>
      <c r="BF305" s="102"/>
      <c r="BG305" s="102"/>
      <c r="BH305" s="102"/>
      <c r="BI305" s="102"/>
      <c r="BJ305" s="102"/>
      <c r="BK305" s="102"/>
      <c r="BL305" s="102"/>
      <c r="BM305" s="102"/>
      <c r="BN305" s="102"/>
      <c r="BO305" s="102"/>
      <c r="BP305" s="102"/>
      <c r="BQ305" s="102"/>
      <c r="BR305" s="102"/>
      <c r="BS305" s="102"/>
      <c r="BT305" s="102"/>
      <c r="BU305" s="102"/>
      <c r="BV305" s="102"/>
      <c r="BW305" s="102"/>
      <c r="BX305" s="102"/>
      <c r="BY305" s="102"/>
      <c r="BZ305" s="102"/>
      <c r="CA305" s="102"/>
      <c r="CB305" s="102"/>
      <c r="CC305" s="102"/>
      <c r="CD305" s="102"/>
      <c r="CE305" s="102"/>
      <c r="CF305" s="102"/>
      <c r="CG305" s="102"/>
      <c r="CH305" s="102"/>
      <c r="CI305" s="102"/>
      <c r="CJ305" s="102"/>
      <c r="CK305" s="102"/>
      <c r="CL305" s="102"/>
      <c r="CM305" s="102"/>
      <c r="CN305" s="102"/>
      <c r="CO305" s="102"/>
      <c r="CP305" s="102"/>
      <c r="CQ305" s="102"/>
      <c r="CR305" s="102"/>
      <c r="CS305" s="102"/>
      <c r="CT305" s="102"/>
      <c r="CU305" s="102"/>
      <c r="CV305" s="102"/>
      <c r="CW305" s="102"/>
      <c r="CX305" s="102"/>
      <c r="CY305" s="102"/>
      <c r="CZ305" s="102"/>
      <c r="DA305" s="102"/>
      <c r="DB305" s="102"/>
      <c r="DC305" s="102"/>
      <c r="DD305" s="102"/>
      <c r="DE305" s="102"/>
      <c r="DF305" s="102"/>
      <c r="DG305" s="102"/>
      <c r="DH305" s="102"/>
      <c r="DI305" s="102"/>
      <c r="DJ305" s="102"/>
      <c r="DK305" s="102"/>
      <c r="DL305" s="102"/>
      <c r="DM305" s="102"/>
      <c r="DN305" s="102"/>
      <c r="DO305" s="102"/>
      <c r="DP305" s="102"/>
      <c r="DQ305" s="102"/>
      <c r="DR305" s="102"/>
      <c r="DS305" s="102"/>
      <c r="DT305" s="102"/>
      <c r="DU305" s="102"/>
      <c r="DV305" s="102"/>
      <c r="DW305" s="102"/>
      <c r="DX305" s="102"/>
      <c r="DY305" s="102"/>
      <c r="DZ305" s="102"/>
      <c r="EA305" s="102"/>
      <c r="EB305" s="102"/>
      <c r="EC305" s="102"/>
      <c r="ED305" s="102"/>
      <c r="EE305" s="102"/>
      <c r="EF305" s="102"/>
      <c r="EG305" s="102"/>
      <c r="EH305" s="102"/>
      <c r="EI305" s="102"/>
      <c r="EJ305" s="102"/>
      <c r="EK305" s="102"/>
      <c r="EL305" s="102"/>
      <c r="EM305" s="102"/>
      <c r="EN305" s="102"/>
      <c r="EO305" s="102"/>
      <c r="EP305" s="102"/>
      <c r="EQ305" s="102"/>
      <c r="ER305" s="102"/>
      <c r="ES305" s="102"/>
      <c r="ET305" s="102"/>
      <c r="EU305" s="102"/>
      <c r="EV305" s="102"/>
      <c r="EW305" s="102"/>
      <c r="EX305" s="102"/>
      <c r="EY305" s="102"/>
      <c r="EZ305" s="102"/>
      <c r="FA305" s="102"/>
      <c r="FB305" s="102"/>
    </row>
    <row r="306" spans="41:158">
      <c r="AO306" s="102"/>
      <c r="AP306" s="102"/>
      <c r="AQ306" s="102"/>
      <c r="AR306" s="102"/>
      <c r="AS306" s="102"/>
      <c r="AT306" s="102"/>
      <c r="AU306" s="102"/>
      <c r="AV306" s="102"/>
      <c r="AW306" s="102"/>
      <c r="AX306" s="102"/>
      <c r="AY306" s="102"/>
      <c r="AZ306" s="102"/>
      <c r="BA306" s="102"/>
      <c r="BB306" s="102"/>
      <c r="BC306" s="102"/>
      <c r="BD306" s="102"/>
      <c r="BE306" s="102"/>
      <c r="BF306" s="102"/>
      <c r="BG306" s="102"/>
      <c r="BH306" s="102"/>
      <c r="BI306" s="102"/>
      <c r="BJ306" s="102"/>
      <c r="BK306" s="102"/>
      <c r="BL306" s="102"/>
      <c r="BM306" s="102"/>
      <c r="BN306" s="102"/>
      <c r="BO306" s="102"/>
      <c r="BP306" s="102"/>
      <c r="BQ306" s="102"/>
      <c r="BR306" s="102"/>
      <c r="BS306" s="102"/>
      <c r="BT306" s="102"/>
      <c r="BU306" s="102"/>
      <c r="BV306" s="102"/>
      <c r="BW306" s="102"/>
      <c r="BX306" s="102"/>
      <c r="BY306" s="102"/>
      <c r="BZ306" s="102"/>
      <c r="CA306" s="102"/>
      <c r="CB306" s="102"/>
      <c r="CC306" s="102"/>
      <c r="CD306" s="102"/>
      <c r="CE306" s="102"/>
      <c r="CF306" s="102"/>
      <c r="CG306" s="102"/>
      <c r="CH306" s="102"/>
      <c r="CI306" s="102"/>
      <c r="CJ306" s="102"/>
      <c r="CK306" s="102"/>
      <c r="CL306" s="102"/>
      <c r="CM306" s="102"/>
      <c r="CN306" s="102"/>
      <c r="CO306" s="102"/>
      <c r="CP306" s="102"/>
      <c r="CQ306" s="102"/>
      <c r="CR306" s="102"/>
      <c r="CS306" s="102"/>
      <c r="CT306" s="102"/>
      <c r="CU306" s="102"/>
      <c r="CV306" s="102"/>
      <c r="CW306" s="102"/>
      <c r="CX306" s="102"/>
      <c r="CY306" s="102"/>
      <c r="CZ306" s="102"/>
      <c r="DA306" s="102"/>
      <c r="DB306" s="102"/>
      <c r="DC306" s="102"/>
      <c r="DD306" s="102"/>
      <c r="DE306" s="102"/>
      <c r="DF306" s="102"/>
      <c r="DG306" s="102"/>
      <c r="DH306" s="102"/>
      <c r="DI306" s="102"/>
      <c r="DJ306" s="102"/>
      <c r="DK306" s="102"/>
      <c r="DL306" s="102"/>
      <c r="DM306" s="102"/>
      <c r="DN306" s="102"/>
      <c r="DO306" s="102"/>
      <c r="DP306" s="102"/>
      <c r="DQ306" s="102"/>
      <c r="DR306" s="102"/>
      <c r="DS306" s="102"/>
      <c r="DT306" s="102"/>
      <c r="DU306" s="102"/>
      <c r="DV306" s="102"/>
      <c r="DW306" s="102"/>
      <c r="DX306" s="102"/>
      <c r="DY306" s="102"/>
      <c r="DZ306" s="102"/>
      <c r="EA306" s="102"/>
      <c r="EB306" s="102"/>
      <c r="EC306" s="102"/>
      <c r="ED306" s="102"/>
      <c r="EE306" s="102"/>
      <c r="EF306" s="102"/>
      <c r="EG306" s="102"/>
      <c r="EH306" s="102"/>
      <c r="EI306" s="102"/>
      <c r="EJ306" s="102"/>
      <c r="EK306" s="102"/>
      <c r="EL306" s="102"/>
      <c r="EM306" s="102"/>
      <c r="EN306" s="102"/>
      <c r="EO306" s="102"/>
      <c r="EP306" s="102"/>
      <c r="EQ306" s="102"/>
      <c r="ER306" s="102"/>
      <c r="ES306" s="102"/>
      <c r="ET306" s="102"/>
      <c r="EU306" s="102"/>
      <c r="EV306" s="102"/>
      <c r="EW306" s="102"/>
      <c r="EX306" s="102"/>
      <c r="EY306" s="102"/>
      <c r="EZ306" s="102"/>
      <c r="FA306" s="102"/>
      <c r="FB306" s="102"/>
    </row>
    <row r="307" spans="41:158">
      <c r="AO307" s="102"/>
      <c r="AP307" s="102"/>
      <c r="AQ307" s="102"/>
      <c r="AR307" s="102"/>
      <c r="AS307" s="102"/>
      <c r="AT307" s="102"/>
      <c r="AU307" s="102"/>
      <c r="AV307" s="102"/>
      <c r="AW307" s="102"/>
      <c r="AX307" s="102"/>
      <c r="AY307" s="102"/>
      <c r="AZ307" s="102"/>
      <c r="BA307" s="102"/>
      <c r="BB307" s="102"/>
      <c r="BC307" s="102"/>
      <c r="BD307" s="102"/>
      <c r="BE307" s="102"/>
      <c r="BF307" s="102"/>
      <c r="BG307" s="102"/>
      <c r="BH307" s="102"/>
      <c r="BI307" s="102"/>
      <c r="BJ307" s="102"/>
      <c r="BK307" s="102"/>
      <c r="BL307" s="102"/>
      <c r="BM307" s="102"/>
      <c r="BN307" s="102"/>
      <c r="BO307" s="102"/>
      <c r="BP307" s="102"/>
      <c r="BQ307" s="102"/>
      <c r="BR307" s="102"/>
      <c r="BS307" s="102"/>
      <c r="BT307" s="102"/>
      <c r="BU307" s="102"/>
      <c r="BV307" s="102"/>
      <c r="BW307" s="102"/>
      <c r="BX307" s="102"/>
      <c r="BY307" s="102"/>
      <c r="BZ307" s="102"/>
      <c r="CA307" s="102"/>
      <c r="CB307" s="102"/>
      <c r="CC307" s="102"/>
      <c r="CD307" s="102"/>
      <c r="CE307" s="102"/>
      <c r="CF307" s="102"/>
      <c r="CG307" s="102"/>
      <c r="CH307" s="102"/>
      <c r="CI307" s="102"/>
      <c r="CJ307" s="102"/>
      <c r="CK307" s="102"/>
      <c r="CL307" s="102"/>
      <c r="CM307" s="102"/>
      <c r="CN307" s="102"/>
      <c r="CO307" s="102"/>
      <c r="CP307" s="102"/>
      <c r="CQ307" s="102"/>
      <c r="CR307" s="102"/>
      <c r="CS307" s="102"/>
      <c r="CT307" s="102"/>
      <c r="CU307" s="102"/>
      <c r="CV307" s="102"/>
      <c r="CW307" s="102"/>
      <c r="CX307" s="102"/>
      <c r="CY307" s="102"/>
      <c r="CZ307" s="102"/>
      <c r="DA307" s="102"/>
      <c r="DB307" s="102"/>
      <c r="DC307" s="102"/>
      <c r="DD307" s="102"/>
      <c r="DE307" s="102"/>
      <c r="DF307" s="102"/>
      <c r="DG307" s="102"/>
      <c r="DH307" s="102"/>
      <c r="DI307" s="102"/>
      <c r="DJ307" s="102"/>
      <c r="DK307" s="102"/>
      <c r="DL307" s="102"/>
      <c r="DM307" s="102"/>
      <c r="DN307" s="102"/>
      <c r="DO307" s="102"/>
      <c r="DP307" s="102"/>
      <c r="DQ307" s="102"/>
      <c r="DR307" s="102"/>
      <c r="DS307" s="102"/>
      <c r="DT307" s="102"/>
      <c r="DU307" s="102"/>
      <c r="DV307" s="102"/>
      <c r="DW307" s="102"/>
      <c r="DX307" s="102"/>
      <c r="DY307" s="102"/>
      <c r="DZ307" s="102"/>
      <c r="EA307" s="102"/>
      <c r="EB307" s="102"/>
      <c r="EC307" s="102"/>
      <c r="ED307" s="102"/>
      <c r="EE307" s="102"/>
      <c r="EF307" s="102"/>
      <c r="EG307" s="102"/>
      <c r="EH307" s="102"/>
      <c r="EI307" s="102"/>
      <c r="EJ307" s="102"/>
      <c r="EK307" s="102"/>
      <c r="EL307" s="102"/>
      <c r="EM307" s="102"/>
      <c r="EN307" s="102"/>
      <c r="EO307" s="102"/>
      <c r="EP307" s="102"/>
      <c r="EQ307" s="102"/>
      <c r="ER307" s="102"/>
      <c r="ES307" s="102"/>
      <c r="ET307" s="102"/>
      <c r="EU307" s="102"/>
      <c r="EV307" s="102"/>
      <c r="EW307" s="102"/>
      <c r="EX307" s="102"/>
      <c r="EY307" s="102"/>
      <c r="EZ307" s="102"/>
      <c r="FA307" s="102"/>
      <c r="FB307" s="102"/>
    </row>
    <row r="308" spans="41:158">
      <c r="AO308" s="102"/>
      <c r="AP308" s="102"/>
      <c r="AQ308" s="102"/>
      <c r="AR308" s="102"/>
      <c r="AS308" s="102"/>
      <c r="AT308" s="102"/>
      <c r="AU308" s="102"/>
      <c r="AV308" s="102"/>
      <c r="AW308" s="102"/>
      <c r="AX308" s="102"/>
      <c r="AY308" s="102"/>
      <c r="AZ308" s="102"/>
      <c r="BA308" s="102"/>
      <c r="BB308" s="102"/>
      <c r="BC308" s="102"/>
      <c r="BD308" s="102"/>
      <c r="BE308" s="102"/>
      <c r="BF308" s="102"/>
      <c r="BG308" s="102"/>
      <c r="BH308" s="102"/>
      <c r="BI308" s="102"/>
      <c r="BJ308" s="102"/>
      <c r="BK308" s="102"/>
      <c r="BL308" s="102"/>
      <c r="BM308" s="102"/>
      <c r="BN308" s="102"/>
      <c r="BO308" s="102"/>
      <c r="BP308" s="102"/>
      <c r="BQ308" s="102"/>
      <c r="BR308" s="102"/>
      <c r="BS308" s="102"/>
      <c r="BT308" s="102"/>
      <c r="BU308" s="102"/>
      <c r="BV308" s="102"/>
      <c r="BW308" s="102"/>
      <c r="BX308" s="102"/>
      <c r="BY308" s="102"/>
      <c r="BZ308" s="102"/>
      <c r="CA308" s="102"/>
      <c r="CB308" s="102"/>
      <c r="CC308" s="102"/>
      <c r="CD308" s="102"/>
      <c r="CE308" s="102"/>
      <c r="CF308" s="102"/>
      <c r="CG308" s="102"/>
      <c r="CH308" s="102"/>
      <c r="CI308" s="102"/>
      <c r="CJ308" s="102"/>
      <c r="CK308" s="102"/>
      <c r="CL308" s="102"/>
      <c r="CM308" s="102"/>
      <c r="CN308" s="102"/>
      <c r="CO308" s="102"/>
      <c r="CP308" s="102"/>
      <c r="CQ308" s="102"/>
      <c r="CR308" s="102"/>
      <c r="CS308" s="102"/>
      <c r="CT308" s="102"/>
      <c r="CU308" s="102"/>
      <c r="CV308" s="102"/>
      <c r="CW308" s="102"/>
      <c r="CX308" s="102"/>
      <c r="CY308" s="102"/>
      <c r="CZ308" s="102"/>
      <c r="DA308" s="102"/>
      <c r="DB308" s="102"/>
      <c r="DC308" s="102"/>
      <c r="DD308" s="102"/>
      <c r="DE308" s="102"/>
      <c r="DF308" s="102"/>
      <c r="DG308" s="102"/>
      <c r="DH308" s="102"/>
      <c r="DI308" s="102"/>
      <c r="DJ308" s="102"/>
      <c r="DK308" s="102"/>
      <c r="DL308" s="102"/>
      <c r="DM308" s="102"/>
      <c r="DN308" s="102"/>
      <c r="DO308" s="102"/>
      <c r="DP308" s="102"/>
      <c r="DQ308" s="102"/>
      <c r="DR308" s="102"/>
      <c r="DS308" s="102"/>
      <c r="DT308" s="102"/>
      <c r="DU308" s="102"/>
      <c r="DV308" s="102"/>
      <c r="DW308" s="102"/>
      <c r="DX308" s="102"/>
      <c r="DY308" s="102"/>
      <c r="DZ308" s="102"/>
      <c r="EA308" s="102"/>
      <c r="EB308" s="102"/>
      <c r="EC308" s="102"/>
      <c r="ED308" s="102"/>
      <c r="EE308" s="102"/>
      <c r="EF308" s="102"/>
      <c r="EG308" s="102"/>
      <c r="EH308" s="102"/>
      <c r="EI308" s="102"/>
      <c r="EJ308" s="102"/>
      <c r="EK308" s="102"/>
      <c r="EL308" s="102"/>
      <c r="EM308" s="102"/>
      <c r="EN308" s="102"/>
      <c r="EO308" s="102"/>
      <c r="EP308" s="102"/>
      <c r="EQ308" s="102"/>
      <c r="ER308" s="102"/>
      <c r="ES308" s="102"/>
      <c r="ET308" s="102"/>
      <c r="EU308" s="102"/>
      <c r="EV308" s="102"/>
      <c r="EW308" s="102"/>
      <c r="EX308" s="102"/>
      <c r="EY308" s="102"/>
      <c r="EZ308" s="102"/>
      <c r="FA308" s="102"/>
      <c r="FB308" s="102"/>
    </row>
    <row r="309" spans="41:158">
      <c r="AO309" s="102"/>
      <c r="AP309" s="102"/>
      <c r="AQ309" s="102"/>
      <c r="AR309" s="102"/>
      <c r="AS309" s="102"/>
      <c r="AT309" s="102"/>
      <c r="AU309" s="102"/>
      <c r="AV309" s="102"/>
      <c r="AW309" s="102"/>
      <c r="AX309" s="102"/>
      <c r="AY309" s="102"/>
      <c r="AZ309" s="102"/>
      <c r="BA309" s="102"/>
      <c r="BB309" s="102"/>
      <c r="BC309" s="102"/>
      <c r="BD309" s="102"/>
      <c r="BE309" s="102"/>
      <c r="BF309" s="102"/>
      <c r="BG309" s="102"/>
      <c r="BH309" s="102"/>
      <c r="BI309" s="102"/>
      <c r="BJ309" s="102"/>
      <c r="BK309" s="102"/>
      <c r="BL309" s="102"/>
      <c r="BM309" s="102"/>
      <c r="BN309" s="102"/>
      <c r="BO309" s="102"/>
      <c r="BP309" s="102"/>
      <c r="BQ309" s="102"/>
      <c r="BR309" s="102"/>
      <c r="BS309" s="102"/>
      <c r="BT309" s="102"/>
      <c r="BU309" s="102"/>
      <c r="BV309" s="102"/>
      <c r="BW309" s="102"/>
      <c r="BX309" s="102"/>
      <c r="BY309" s="102"/>
      <c r="BZ309" s="102"/>
      <c r="CA309" s="102"/>
      <c r="CB309" s="102"/>
      <c r="CC309" s="102"/>
      <c r="CD309" s="102"/>
      <c r="CE309" s="102"/>
      <c r="CF309" s="102"/>
      <c r="CG309" s="102"/>
      <c r="CH309" s="102"/>
      <c r="CI309" s="102"/>
      <c r="CJ309" s="102"/>
      <c r="CK309" s="102"/>
      <c r="CL309" s="102"/>
      <c r="CM309" s="102"/>
      <c r="CN309" s="102"/>
      <c r="CO309" s="102"/>
      <c r="CP309" s="102"/>
      <c r="CQ309" s="102"/>
      <c r="CR309" s="102"/>
      <c r="CS309" s="102"/>
      <c r="CT309" s="102"/>
      <c r="CU309" s="102"/>
      <c r="CV309" s="102"/>
      <c r="CW309" s="102"/>
      <c r="CX309" s="102"/>
      <c r="CY309" s="102"/>
      <c r="CZ309" s="102"/>
      <c r="DA309" s="102"/>
      <c r="DB309" s="102"/>
      <c r="DC309" s="102"/>
      <c r="DD309" s="102"/>
      <c r="DE309" s="102"/>
      <c r="DF309" s="102"/>
      <c r="DG309" s="102"/>
      <c r="DH309" s="102"/>
      <c r="DI309" s="102"/>
      <c r="DJ309" s="102"/>
      <c r="DK309" s="102"/>
      <c r="DL309" s="102"/>
      <c r="DM309" s="102"/>
      <c r="DN309" s="102"/>
      <c r="DO309" s="102"/>
      <c r="DP309" s="102"/>
      <c r="DQ309" s="102"/>
      <c r="DR309" s="102"/>
      <c r="DS309" s="102"/>
      <c r="DT309" s="102"/>
      <c r="DU309" s="102"/>
      <c r="DV309" s="102"/>
      <c r="DW309" s="102"/>
      <c r="DX309" s="102"/>
      <c r="DY309" s="102"/>
      <c r="DZ309" s="102"/>
      <c r="EA309" s="102"/>
      <c r="EB309" s="102"/>
      <c r="EC309" s="102"/>
      <c r="ED309" s="102"/>
      <c r="EE309" s="102"/>
      <c r="EF309" s="102"/>
      <c r="EG309" s="102"/>
      <c r="EH309" s="102"/>
      <c r="EI309" s="102"/>
      <c r="EJ309" s="102"/>
      <c r="EK309" s="102"/>
      <c r="EL309" s="102"/>
      <c r="EM309" s="102"/>
      <c r="EN309" s="102"/>
      <c r="EO309" s="102"/>
      <c r="EP309" s="102"/>
      <c r="EQ309" s="102"/>
      <c r="ER309" s="102"/>
      <c r="ES309" s="102"/>
      <c r="ET309" s="102"/>
      <c r="EU309" s="102"/>
      <c r="EV309" s="102"/>
      <c r="EW309" s="102"/>
      <c r="EX309" s="102"/>
      <c r="EY309" s="102"/>
      <c r="EZ309" s="102"/>
      <c r="FA309" s="102"/>
      <c r="FB309" s="102"/>
    </row>
    <row r="310" spans="41:158">
      <c r="AO310" s="102"/>
      <c r="AP310" s="102"/>
      <c r="AQ310" s="102"/>
      <c r="AR310" s="102"/>
      <c r="AS310" s="102"/>
      <c r="AT310" s="102"/>
      <c r="AU310" s="102"/>
      <c r="AV310" s="102"/>
      <c r="AW310" s="102"/>
      <c r="AX310" s="102"/>
      <c r="AY310" s="102"/>
      <c r="AZ310" s="102"/>
      <c r="BA310" s="102"/>
      <c r="BB310" s="102"/>
      <c r="BC310" s="102"/>
      <c r="BD310" s="102"/>
      <c r="BE310" s="102"/>
      <c r="BF310" s="102"/>
      <c r="BG310" s="102"/>
      <c r="BH310" s="102"/>
      <c r="BI310" s="102"/>
      <c r="BJ310" s="102"/>
      <c r="BK310" s="102"/>
      <c r="BL310" s="102"/>
      <c r="BM310" s="102"/>
      <c r="BN310" s="102"/>
      <c r="BO310" s="102"/>
      <c r="BP310" s="102"/>
      <c r="BQ310" s="102"/>
      <c r="BR310" s="102"/>
      <c r="BS310" s="102"/>
      <c r="BT310" s="102"/>
      <c r="BU310" s="102"/>
      <c r="BV310" s="102"/>
      <c r="BW310" s="102"/>
      <c r="BX310" s="102"/>
      <c r="BY310" s="102"/>
      <c r="BZ310" s="102"/>
      <c r="CA310" s="102"/>
      <c r="CB310" s="102"/>
      <c r="CC310" s="102"/>
      <c r="CD310" s="102"/>
      <c r="CE310" s="102"/>
      <c r="CF310" s="102"/>
      <c r="CG310" s="102"/>
      <c r="CH310" s="102"/>
      <c r="CI310" s="102"/>
      <c r="CJ310" s="102"/>
      <c r="CK310" s="102"/>
      <c r="CL310" s="102"/>
      <c r="CM310" s="102"/>
      <c r="CN310" s="102"/>
      <c r="CO310" s="102"/>
      <c r="CP310" s="102"/>
      <c r="CQ310" s="102"/>
      <c r="CR310" s="102"/>
      <c r="CS310" s="102"/>
      <c r="CT310" s="102"/>
      <c r="CU310" s="102"/>
      <c r="CV310" s="102"/>
      <c r="CW310" s="102"/>
      <c r="CX310" s="102"/>
      <c r="CY310" s="102"/>
      <c r="CZ310" s="102"/>
      <c r="DA310" s="102"/>
      <c r="DB310" s="102"/>
      <c r="DC310" s="102"/>
      <c r="DD310" s="102"/>
      <c r="DE310" s="102"/>
      <c r="DF310" s="102"/>
      <c r="DG310" s="102"/>
      <c r="DH310" s="102"/>
      <c r="DI310" s="102"/>
      <c r="DJ310" s="102"/>
      <c r="DK310" s="102"/>
      <c r="DL310" s="102"/>
      <c r="DM310" s="102"/>
      <c r="DN310" s="102"/>
      <c r="DO310" s="102"/>
      <c r="DP310" s="102"/>
      <c r="DQ310" s="102"/>
      <c r="DR310" s="102"/>
      <c r="DS310" s="102"/>
      <c r="DT310" s="102"/>
      <c r="DU310" s="102"/>
      <c r="DV310" s="102"/>
      <c r="DW310" s="102"/>
      <c r="DX310" s="102"/>
      <c r="DY310" s="102"/>
      <c r="DZ310" s="102"/>
      <c r="EA310" s="102"/>
      <c r="EB310" s="102"/>
      <c r="EC310" s="102"/>
      <c r="ED310" s="102"/>
      <c r="EE310" s="102"/>
      <c r="EF310" s="102"/>
      <c r="EG310" s="102"/>
      <c r="EH310" s="102"/>
      <c r="EI310" s="102"/>
      <c r="EJ310" s="102"/>
      <c r="EK310" s="102"/>
      <c r="EL310" s="102"/>
      <c r="EM310" s="102"/>
      <c r="EN310" s="102"/>
      <c r="EO310" s="102"/>
      <c r="EP310" s="102"/>
      <c r="EQ310" s="102"/>
      <c r="ER310" s="102"/>
      <c r="ES310" s="102"/>
      <c r="ET310" s="102"/>
      <c r="EU310" s="102"/>
      <c r="EV310" s="102"/>
      <c r="EW310" s="102"/>
      <c r="EX310" s="102"/>
      <c r="EY310" s="102"/>
      <c r="EZ310" s="102"/>
      <c r="FA310" s="102"/>
      <c r="FB310" s="102"/>
    </row>
    <row r="311" spans="41:158">
      <c r="AO311" s="102"/>
      <c r="AP311" s="102"/>
      <c r="AQ311" s="102"/>
      <c r="AR311" s="102"/>
      <c r="AS311" s="102"/>
      <c r="AT311" s="102"/>
      <c r="AU311" s="102"/>
      <c r="AV311" s="102"/>
      <c r="AW311" s="102"/>
      <c r="AX311" s="102"/>
      <c r="AY311" s="102"/>
      <c r="AZ311" s="102"/>
      <c r="BA311" s="102"/>
      <c r="BB311" s="102"/>
      <c r="BC311" s="102"/>
      <c r="BD311" s="102"/>
      <c r="BE311" s="102"/>
      <c r="BF311" s="102"/>
      <c r="BG311" s="102"/>
      <c r="BH311" s="102"/>
      <c r="BI311" s="102"/>
      <c r="BJ311" s="102"/>
      <c r="BK311" s="102"/>
      <c r="BL311" s="102"/>
      <c r="BM311" s="102"/>
      <c r="BN311" s="102"/>
      <c r="BO311" s="102"/>
      <c r="BP311" s="102"/>
      <c r="BQ311" s="102"/>
      <c r="BR311" s="102"/>
      <c r="BS311" s="102"/>
      <c r="BT311" s="102"/>
      <c r="BU311" s="102"/>
      <c r="BV311" s="102"/>
      <c r="BW311" s="102"/>
      <c r="BX311" s="102"/>
      <c r="BY311" s="102"/>
      <c r="BZ311" s="102"/>
      <c r="CA311" s="102"/>
      <c r="CB311" s="102"/>
      <c r="CC311" s="102"/>
      <c r="CD311" s="102"/>
      <c r="CE311" s="102"/>
      <c r="CF311" s="102"/>
      <c r="CG311" s="102"/>
      <c r="CH311" s="102"/>
      <c r="CI311" s="102"/>
      <c r="CJ311" s="102"/>
      <c r="CK311" s="102"/>
      <c r="CL311" s="102"/>
      <c r="CM311" s="102"/>
      <c r="CN311" s="102"/>
      <c r="CO311" s="102"/>
      <c r="CP311" s="102"/>
      <c r="CQ311" s="102"/>
      <c r="CR311" s="102"/>
      <c r="CS311" s="102"/>
      <c r="CT311" s="102"/>
      <c r="CU311" s="102"/>
      <c r="CV311" s="102"/>
      <c r="CW311" s="102"/>
      <c r="CX311" s="102"/>
      <c r="CY311" s="102"/>
      <c r="CZ311" s="102"/>
      <c r="DA311" s="102"/>
      <c r="DB311" s="102"/>
      <c r="DC311" s="102"/>
      <c r="DD311" s="102"/>
      <c r="DE311" s="102"/>
      <c r="DF311" s="102"/>
      <c r="DG311" s="102"/>
      <c r="DH311" s="102"/>
      <c r="DI311" s="102"/>
      <c r="DJ311" s="102"/>
      <c r="DK311" s="102"/>
      <c r="DL311" s="102"/>
      <c r="DM311" s="102"/>
      <c r="DN311" s="102"/>
      <c r="DO311" s="102"/>
      <c r="DP311" s="102"/>
      <c r="DQ311" s="102"/>
      <c r="DR311" s="102"/>
      <c r="DS311" s="102"/>
      <c r="DT311" s="102"/>
      <c r="DU311" s="102"/>
      <c r="DV311" s="102"/>
      <c r="DW311" s="102"/>
      <c r="DX311" s="102"/>
      <c r="DY311" s="102"/>
      <c r="DZ311" s="102"/>
      <c r="EA311" s="102"/>
      <c r="EB311" s="102"/>
      <c r="EC311" s="102"/>
      <c r="ED311" s="102"/>
      <c r="EE311" s="102"/>
      <c r="EF311" s="102"/>
      <c r="EG311" s="102"/>
      <c r="EH311" s="102"/>
      <c r="EI311" s="102"/>
      <c r="EJ311" s="102"/>
      <c r="EK311" s="102"/>
      <c r="EL311" s="102"/>
      <c r="EM311" s="102"/>
      <c r="EN311" s="102"/>
      <c r="EO311" s="102"/>
      <c r="EP311" s="102"/>
      <c r="EQ311" s="102"/>
      <c r="ER311" s="102"/>
      <c r="ES311" s="102"/>
      <c r="ET311" s="102"/>
      <c r="EU311" s="102"/>
      <c r="EV311" s="102"/>
      <c r="EW311" s="102"/>
      <c r="EX311" s="102"/>
      <c r="EY311" s="102"/>
      <c r="EZ311" s="102"/>
      <c r="FA311" s="102"/>
      <c r="FB311" s="102"/>
    </row>
    <row r="312" spans="41:158">
      <c r="AO312" s="102"/>
      <c r="AP312" s="102"/>
      <c r="AQ312" s="102"/>
      <c r="AR312" s="102"/>
      <c r="AS312" s="102"/>
      <c r="AT312" s="102"/>
      <c r="AU312" s="102"/>
      <c r="AV312" s="102"/>
      <c r="AW312" s="102"/>
      <c r="AX312" s="102"/>
      <c r="AY312" s="102"/>
      <c r="AZ312" s="102"/>
      <c r="BA312" s="102"/>
      <c r="BB312" s="102"/>
      <c r="BC312" s="102"/>
      <c r="BD312" s="102"/>
      <c r="BE312" s="102"/>
      <c r="BF312" s="102"/>
      <c r="BG312" s="102"/>
      <c r="BH312" s="102"/>
      <c r="BI312" s="102"/>
      <c r="BJ312" s="102"/>
      <c r="BK312" s="102"/>
      <c r="BL312" s="102"/>
      <c r="BM312" s="102"/>
      <c r="BN312" s="102"/>
      <c r="BO312" s="102"/>
      <c r="BP312" s="102"/>
      <c r="BQ312" s="102"/>
      <c r="BR312" s="102"/>
      <c r="BS312" s="102"/>
      <c r="BT312" s="102"/>
      <c r="BU312" s="102"/>
      <c r="BV312" s="102"/>
      <c r="BW312" s="102"/>
      <c r="BX312" s="102"/>
      <c r="BY312" s="102"/>
      <c r="BZ312" s="102"/>
      <c r="CA312" s="102"/>
      <c r="CB312" s="102"/>
      <c r="CC312" s="102"/>
      <c r="CD312" s="102"/>
      <c r="CE312" s="102"/>
      <c r="CF312" s="102"/>
      <c r="CG312" s="102"/>
      <c r="CH312" s="102"/>
      <c r="CI312" s="102"/>
      <c r="CJ312" s="102"/>
      <c r="CK312" s="102"/>
      <c r="CL312" s="102"/>
      <c r="CM312" s="102"/>
      <c r="CN312" s="102"/>
      <c r="CO312" s="102"/>
      <c r="CP312" s="102"/>
      <c r="CQ312" s="102"/>
      <c r="CR312" s="102"/>
      <c r="CS312" s="102"/>
      <c r="CT312" s="102"/>
      <c r="CU312" s="102"/>
      <c r="CV312" s="102"/>
      <c r="CW312" s="102"/>
      <c r="CX312" s="102"/>
      <c r="CY312" s="102"/>
      <c r="CZ312" s="102"/>
      <c r="DA312" s="102"/>
      <c r="DB312" s="102"/>
      <c r="DC312" s="102"/>
      <c r="DD312" s="102"/>
      <c r="DE312" s="102"/>
      <c r="DF312" s="102"/>
      <c r="DG312" s="102"/>
      <c r="DH312" s="102"/>
      <c r="DI312" s="102"/>
      <c r="DJ312" s="102"/>
      <c r="DK312" s="102"/>
      <c r="DL312" s="102"/>
      <c r="DM312" s="102"/>
      <c r="DN312" s="102"/>
      <c r="DO312" s="102"/>
      <c r="DP312" s="102"/>
      <c r="DQ312" s="102"/>
      <c r="DR312" s="102"/>
      <c r="DS312" s="102"/>
      <c r="DT312" s="102"/>
      <c r="DU312" s="102"/>
      <c r="DV312" s="102"/>
      <c r="DW312" s="102"/>
      <c r="DX312" s="102"/>
      <c r="DY312" s="102"/>
      <c r="DZ312" s="102"/>
      <c r="EA312" s="102"/>
      <c r="EB312" s="102"/>
      <c r="EC312" s="102"/>
      <c r="ED312" s="102"/>
      <c r="EE312" s="102"/>
      <c r="EF312" s="102"/>
      <c r="EG312" s="102"/>
      <c r="EH312" s="102"/>
      <c r="EI312" s="102"/>
      <c r="EJ312" s="102"/>
      <c r="EK312" s="102"/>
      <c r="EL312" s="102"/>
      <c r="EM312" s="102"/>
      <c r="EN312" s="102"/>
      <c r="EO312" s="102"/>
      <c r="EP312" s="102"/>
      <c r="EQ312" s="102"/>
      <c r="ER312" s="102"/>
      <c r="ES312" s="102"/>
      <c r="ET312" s="102"/>
      <c r="EU312" s="102"/>
      <c r="EV312" s="102"/>
      <c r="EW312" s="102"/>
      <c r="EX312" s="102"/>
      <c r="EY312" s="102"/>
      <c r="EZ312" s="102"/>
      <c r="FA312" s="102"/>
      <c r="FB312" s="102"/>
    </row>
    <row r="313" spans="41:158">
      <c r="AO313" s="102"/>
      <c r="AP313" s="102"/>
      <c r="AQ313" s="102"/>
      <c r="AR313" s="102"/>
      <c r="AS313" s="102"/>
      <c r="AT313" s="102"/>
      <c r="AU313" s="102"/>
      <c r="AV313" s="102"/>
      <c r="AW313" s="102"/>
      <c r="AX313" s="102"/>
      <c r="AY313" s="102"/>
      <c r="AZ313" s="102"/>
      <c r="BA313" s="102"/>
      <c r="BB313" s="102"/>
      <c r="BC313" s="102"/>
      <c r="BD313" s="102"/>
      <c r="BE313" s="102"/>
      <c r="BF313" s="102"/>
      <c r="BG313" s="102"/>
      <c r="BH313" s="102"/>
      <c r="BI313" s="102"/>
      <c r="BJ313" s="102"/>
      <c r="BK313" s="102"/>
      <c r="BL313" s="102"/>
      <c r="BM313" s="102"/>
      <c r="BN313" s="102"/>
      <c r="BO313" s="102"/>
      <c r="BP313" s="102"/>
      <c r="BQ313" s="102"/>
      <c r="BR313" s="102"/>
      <c r="BS313" s="102"/>
      <c r="BT313" s="102"/>
      <c r="BU313" s="102"/>
      <c r="BV313" s="102"/>
      <c r="BW313" s="102"/>
      <c r="BX313" s="102"/>
      <c r="BY313" s="102"/>
      <c r="BZ313" s="102"/>
      <c r="CA313" s="102"/>
      <c r="CB313" s="102"/>
      <c r="CC313" s="102"/>
      <c r="CD313" s="102"/>
      <c r="CE313" s="102"/>
      <c r="CF313" s="102"/>
      <c r="CG313" s="102"/>
      <c r="CH313" s="102"/>
      <c r="CI313" s="102"/>
      <c r="CJ313" s="102"/>
      <c r="CK313" s="102"/>
      <c r="CL313" s="102"/>
      <c r="CM313" s="102"/>
      <c r="CN313" s="102"/>
      <c r="CO313" s="102"/>
      <c r="CP313" s="102"/>
      <c r="CQ313" s="102"/>
      <c r="CR313" s="102"/>
      <c r="CS313" s="102"/>
      <c r="CT313" s="102"/>
      <c r="CU313" s="102"/>
      <c r="CV313" s="102"/>
      <c r="CW313" s="102"/>
      <c r="CX313" s="102"/>
      <c r="CY313" s="102"/>
      <c r="CZ313" s="102"/>
      <c r="DA313" s="102"/>
      <c r="DB313" s="102"/>
      <c r="DC313" s="102"/>
      <c r="DD313" s="102"/>
      <c r="DE313" s="102"/>
      <c r="DF313" s="102"/>
      <c r="DG313" s="102"/>
      <c r="DH313" s="102"/>
      <c r="DI313" s="102"/>
      <c r="DJ313" s="102"/>
      <c r="DK313" s="102"/>
      <c r="DL313" s="102"/>
      <c r="DM313" s="102"/>
      <c r="DN313" s="102"/>
      <c r="DO313" s="102"/>
      <c r="DP313" s="102"/>
      <c r="DQ313" s="102"/>
      <c r="DR313" s="102"/>
      <c r="DS313" s="102"/>
      <c r="DT313" s="102"/>
      <c r="DU313" s="102"/>
      <c r="DV313" s="102"/>
      <c r="DW313" s="102"/>
      <c r="DX313" s="102"/>
      <c r="DY313" s="102"/>
      <c r="DZ313" s="102"/>
      <c r="EA313" s="102"/>
      <c r="EB313" s="102"/>
      <c r="EC313" s="102"/>
      <c r="ED313" s="102"/>
      <c r="EE313" s="102"/>
      <c r="EF313" s="102"/>
      <c r="EG313" s="102"/>
      <c r="EH313" s="102"/>
      <c r="EI313" s="102"/>
      <c r="EJ313" s="102"/>
      <c r="EK313" s="102"/>
      <c r="EL313" s="102"/>
      <c r="EM313" s="102"/>
      <c r="EN313" s="102"/>
      <c r="EO313" s="102"/>
      <c r="EP313" s="102"/>
      <c r="EQ313" s="102"/>
      <c r="ER313" s="102"/>
      <c r="ES313" s="102"/>
      <c r="ET313" s="102"/>
      <c r="EU313" s="102"/>
      <c r="EV313" s="102"/>
      <c r="EW313" s="102"/>
      <c r="EX313" s="102"/>
      <c r="EY313" s="102"/>
      <c r="EZ313" s="102"/>
      <c r="FA313" s="102"/>
      <c r="FB313" s="102"/>
    </row>
    <row r="314" spans="41:158">
      <c r="AO314" s="102"/>
      <c r="AP314" s="102"/>
      <c r="AQ314" s="102"/>
      <c r="AR314" s="102"/>
      <c r="AS314" s="102"/>
      <c r="AT314" s="102"/>
      <c r="AU314" s="102"/>
      <c r="AV314" s="102"/>
      <c r="AW314" s="102"/>
      <c r="AX314" s="102"/>
      <c r="AY314" s="102"/>
      <c r="AZ314" s="102"/>
      <c r="BA314" s="102"/>
      <c r="BB314" s="102"/>
      <c r="BC314" s="102"/>
      <c r="BD314" s="102"/>
      <c r="BE314" s="102"/>
      <c r="BF314" s="102"/>
      <c r="BG314" s="102"/>
      <c r="BH314" s="102"/>
      <c r="BI314" s="102"/>
      <c r="BJ314" s="102"/>
      <c r="BK314" s="102"/>
      <c r="BL314" s="102"/>
      <c r="BM314" s="102"/>
      <c r="BN314" s="102"/>
      <c r="BO314" s="102"/>
      <c r="BP314" s="102"/>
      <c r="BQ314" s="102"/>
      <c r="BR314" s="102"/>
      <c r="BS314" s="102"/>
      <c r="BT314" s="102"/>
      <c r="BU314" s="102"/>
      <c r="BV314" s="102"/>
      <c r="BW314" s="102"/>
      <c r="BX314" s="102"/>
      <c r="BY314" s="102"/>
      <c r="BZ314" s="102"/>
      <c r="CA314" s="102"/>
      <c r="CB314" s="102"/>
      <c r="CC314" s="102"/>
      <c r="CD314" s="102"/>
      <c r="CE314" s="102"/>
      <c r="CF314" s="102"/>
      <c r="CG314" s="102"/>
      <c r="CH314" s="102"/>
      <c r="CI314" s="102"/>
      <c r="CJ314" s="102"/>
      <c r="CK314" s="102"/>
      <c r="CL314" s="102"/>
      <c r="CM314" s="102"/>
      <c r="CN314" s="102"/>
      <c r="CO314" s="102"/>
      <c r="CP314" s="102"/>
      <c r="CQ314" s="102"/>
      <c r="CR314" s="102"/>
      <c r="CS314" s="102"/>
      <c r="CT314" s="102"/>
      <c r="CU314" s="102"/>
      <c r="CV314" s="102"/>
      <c r="CW314" s="102"/>
      <c r="CX314" s="102"/>
      <c r="CY314" s="102"/>
      <c r="CZ314" s="102"/>
      <c r="DA314" s="102"/>
      <c r="DB314" s="102"/>
      <c r="DC314" s="102"/>
      <c r="DD314" s="102"/>
      <c r="DE314" s="102"/>
      <c r="DF314" s="102"/>
      <c r="DG314" s="102"/>
      <c r="DH314" s="102"/>
      <c r="DI314" s="102"/>
      <c r="DJ314" s="102"/>
      <c r="DK314" s="102"/>
      <c r="DL314" s="102"/>
      <c r="DM314" s="102"/>
      <c r="DN314" s="102"/>
      <c r="DO314" s="102"/>
      <c r="DP314" s="102"/>
      <c r="DQ314" s="102"/>
      <c r="DR314" s="102"/>
      <c r="DS314" s="102"/>
      <c r="DT314" s="102"/>
      <c r="DU314" s="102"/>
      <c r="DV314" s="102"/>
      <c r="DW314" s="102"/>
      <c r="DX314" s="102"/>
      <c r="DY314" s="102"/>
      <c r="DZ314" s="102"/>
      <c r="EA314" s="102"/>
      <c r="EB314" s="102"/>
      <c r="EC314" s="102"/>
      <c r="ED314" s="102"/>
      <c r="EE314" s="102"/>
      <c r="EF314" s="102"/>
      <c r="EG314" s="102"/>
      <c r="EH314" s="102"/>
      <c r="EI314" s="102"/>
      <c r="EJ314" s="102"/>
      <c r="EK314" s="102"/>
      <c r="EL314" s="102"/>
      <c r="EM314" s="102"/>
      <c r="EN314" s="102"/>
      <c r="EO314" s="102"/>
      <c r="EP314" s="102"/>
      <c r="EQ314" s="102"/>
      <c r="ER314" s="102"/>
      <c r="ES314" s="102"/>
      <c r="ET314" s="102"/>
      <c r="EU314" s="102"/>
      <c r="EV314" s="102"/>
      <c r="EW314" s="102"/>
      <c r="EX314" s="102"/>
      <c r="EY314" s="102"/>
      <c r="EZ314" s="102"/>
      <c r="FA314" s="102"/>
      <c r="FB314" s="102"/>
    </row>
    <row r="315" spans="41:158">
      <c r="AO315" s="102"/>
      <c r="AP315" s="102"/>
      <c r="AQ315" s="102"/>
      <c r="AR315" s="102"/>
      <c r="AS315" s="102"/>
      <c r="AT315" s="102"/>
      <c r="AU315" s="102"/>
      <c r="AV315" s="102"/>
      <c r="AW315" s="102"/>
      <c r="AX315" s="102"/>
      <c r="AY315" s="102"/>
      <c r="AZ315" s="102"/>
      <c r="BA315" s="102"/>
      <c r="BB315" s="102"/>
      <c r="BC315" s="102"/>
      <c r="BD315" s="102"/>
      <c r="BE315" s="102"/>
      <c r="BF315" s="102"/>
      <c r="BG315" s="102"/>
      <c r="BH315" s="102"/>
      <c r="BI315" s="102"/>
      <c r="BJ315" s="102"/>
      <c r="BK315" s="102"/>
      <c r="BL315" s="102"/>
      <c r="BM315" s="102"/>
      <c r="BN315" s="102"/>
      <c r="BO315" s="102"/>
      <c r="BP315" s="102"/>
      <c r="BQ315" s="102"/>
      <c r="BR315" s="102"/>
      <c r="BS315" s="102"/>
      <c r="BT315" s="102"/>
      <c r="BU315" s="102"/>
      <c r="BV315" s="102"/>
      <c r="BW315" s="102"/>
      <c r="BX315" s="102"/>
      <c r="BY315" s="102"/>
      <c r="BZ315" s="102"/>
      <c r="CA315" s="102"/>
      <c r="CB315" s="102"/>
      <c r="CC315" s="102"/>
      <c r="CD315" s="102"/>
      <c r="CE315" s="102"/>
      <c r="CF315" s="102"/>
      <c r="CG315" s="102"/>
      <c r="CH315" s="102"/>
      <c r="CI315" s="102"/>
      <c r="CJ315" s="102"/>
      <c r="CK315" s="102"/>
      <c r="CL315" s="102"/>
      <c r="CM315" s="102"/>
      <c r="CN315" s="102"/>
      <c r="CO315" s="102"/>
      <c r="CP315" s="102"/>
      <c r="CQ315" s="102"/>
      <c r="CR315" s="102"/>
      <c r="CS315" s="102"/>
      <c r="CT315" s="102"/>
      <c r="CU315" s="102"/>
      <c r="CV315" s="102"/>
      <c r="CW315" s="102"/>
      <c r="CX315" s="102"/>
      <c r="CY315" s="102"/>
      <c r="CZ315" s="102"/>
      <c r="DA315" s="102"/>
      <c r="DB315" s="102"/>
      <c r="DC315" s="102"/>
      <c r="DD315" s="102"/>
      <c r="DE315" s="102"/>
      <c r="DF315" s="102"/>
      <c r="DG315" s="102"/>
      <c r="DH315" s="102"/>
      <c r="DI315" s="102"/>
      <c r="DJ315" s="102"/>
      <c r="DK315" s="102"/>
      <c r="DL315" s="102"/>
      <c r="DM315" s="102"/>
      <c r="DN315" s="102"/>
      <c r="DO315" s="102"/>
      <c r="DP315" s="102"/>
      <c r="DQ315" s="102"/>
      <c r="DR315" s="102"/>
      <c r="DS315" s="102"/>
      <c r="DT315" s="102"/>
      <c r="DU315" s="102"/>
      <c r="DV315" s="102"/>
      <c r="DW315" s="102"/>
      <c r="DX315" s="102"/>
      <c r="DY315" s="102"/>
      <c r="DZ315" s="102"/>
      <c r="EA315" s="102"/>
      <c r="EB315" s="102"/>
      <c r="EC315" s="102"/>
      <c r="ED315" s="102"/>
      <c r="EE315" s="102"/>
      <c r="EF315" s="102"/>
      <c r="EG315" s="102"/>
      <c r="EH315" s="102"/>
      <c r="EI315" s="102"/>
      <c r="EJ315" s="102"/>
      <c r="EK315" s="102"/>
      <c r="EL315" s="102"/>
      <c r="EM315" s="102"/>
      <c r="EN315" s="102"/>
      <c r="EO315" s="102"/>
      <c r="EP315" s="102"/>
      <c r="EQ315" s="102"/>
      <c r="ER315" s="102"/>
      <c r="ES315" s="102"/>
      <c r="ET315" s="102"/>
      <c r="EU315" s="102"/>
      <c r="EV315" s="102"/>
      <c r="EW315" s="102"/>
      <c r="EX315" s="102"/>
      <c r="EY315" s="102"/>
      <c r="EZ315" s="102"/>
      <c r="FA315" s="102"/>
      <c r="FB315" s="102"/>
    </row>
    <row r="316" spans="41:158">
      <c r="AO316" s="102"/>
      <c r="AP316" s="102"/>
      <c r="AQ316" s="102"/>
      <c r="AR316" s="102"/>
      <c r="AS316" s="102"/>
      <c r="AT316" s="102"/>
      <c r="AU316" s="102"/>
      <c r="AV316" s="102"/>
      <c r="AW316" s="102"/>
      <c r="AX316" s="102"/>
      <c r="AY316" s="102"/>
      <c r="AZ316" s="102"/>
      <c r="BA316" s="102"/>
      <c r="BB316" s="102"/>
      <c r="BC316" s="102"/>
      <c r="BD316" s="102"/>
      <c r="BE316" s="102"/>
      <c r="BF316" s="102"/>
      <c r="BG316" s="102"/>
      <c r="BH316" s="102"/>
      <c r="BI316" s="102"/>
      <c r="BJ316" s="102"/>
      <c r="BK316" s="102"/>
      <c r="BL316" s="102"/>
      <c r="BM316" s="102"/>
      <c r="BN316" s="102"/>
      <c r="BO316" s="102"/>
      <c r="BP316" s="102"/>
      <c r="BQ316" s="102"/>
      <c r="BR316" s="102"/>
      <c r="BS316" s="102"/>
      <c r="BT316" s="102"/>
      <c r="BU316" s="102"/>
      <c r="BV316" s="102"/>
      <c r="BW316" s="102"/>
      <c r="BX316" s="102"/>
      <c r="BY316" s="102"/>
      <c r="BZ316" s="102"/>
      <c r="CA316" s="102"/>
      <c r="CB316" s="102"/>
      <c r="CC316" s="102"/>
      <c r="CD316" s="102"/>
      <c r="CE316" s="102"/>
      <c r="CF316" s="102"/>
      <c r="CG316" s="102"/>
      <c r="CH316" s="102"/>
      <c r="CI316" s="102"/>
      <c r="CJ316" s="102"/>
      <c r="CK316" s="102"/>
      <c r="CL316" s="102"/>
      <c r="CM316" s="102"/>
      <c r="CN316" s="102"/>
      <c r="CO316" s="102"/>
      <c r="CP316" s="102"/>
      <c r="CQ316" s="102"/>
      <c r="CR316" s="102"/>
      <c r="CS316" s="102"/>
      <c r="CT316" s="102"/>
      <c r="CU316" s="102"/>
      <c r="CV316" s="102"/>
      <c r="CW316" s="102"/>
      <c r="CX316" s="102"/>
      <c r="CY316" s="102"/>
      <c r="CZ316" s="102"/>
      <c r="DA316" s="102"/>
      <c r="DB316" s="102"/>
      <c r="DC316" s="102"/>
      <c r="DD316" s="102"/>
      <c r="DE316" s="102"/>
      <c r="DF316" s="102"/>
      <c r="DG316" s="102"/>
      <c r="DH316" s="102"/>
      <c r="DI316" s="102"/>
      <c r="DJ316" s="102"/>
      <c r="DK316" s="102"/>
      <c r="DL316" s="102"/>
      <c r="DM316" s="102"/>
      <c r="DN316" s="102"/>
      <c r="DO316" s="102"/>
      <c r="DP316" s="102"/>
      <c r="DQ316" s="102"/>
      <c r="DR316" s="102"/>
      <c r="DS316" s="102"/>
      <c r="DT316" s="102"/>
      <c r="DU316" s="102"/>
      <c r="DV316" s="102"/>
      <c r="DW316" s="102"/>
      <c r="DX316" s="102"/>
      <c r="DY316" s="102"/>
      <c r="DZ316" s="102"/>
      <c r="EA316" s="102"/>
      <c r="EB316" s="102"/>
      <c r="EC316" s="102"/>
      <c r="ED316" s="102"/>
      <c r="EE316" s="102"/>
      <c r="EF316" s="102"/>
      <c r="EG316" s="102"/>
      <c r="EH316" s="102"/>
      <c r="EI316" s="102"/>
      <c r="EJ316" s="102"/>
      <c r="EK316" s="102"/>
      <c r="EL316" s="102"/>
      <c r="EM316" s="102"/>
      <c r="EN316" s="102"/>
      <c r="EO316" s="102"/>
      <c r="EP316" s="102"/>
      <c r="EQ316" s="102"/>
      <c r="ER316" s="102"/>
      <c r="ES316" s="102"/>
      <c r="ET316" s="102"/>
      <c r="EU316" s="102"/>
      <c r="EV316" s="102"/>
      <c r="EW316" s="102"/>
      <c r="EX316" s="102"/>
      <c r="EY316" s="102"/>
      <c r="EZ316" s="102"/>
      <c r="FA316" s="102"/>
      <c r="FB316" s="102"/>
    </row>
    <row r="317" spans="41:158">
      <c r="AO317" s="102"/>
      <c r="AP317" s="102"/>
      <c r="AQ317" s="102"/>
      <c r="AR317" s="102"/>
      <c r="AS317" s="102"/>
      <c r="AT317" s="102"/>
      <c r="AU317" s="102"/>
      <c r="AV317" s="102"/>
      <c r="AW317" s="102"/>
      <c r="AX317" s="102"/>
      <c r="AY317" s="102"/>
      <c r="AZ317" s="102"/>
      <c r="BA317" s="102"/>
      <c r="BB317" s="102"/>
      <c r="BC317" s="102"/>
      <c r="BD317" s="102"/>
      <c r="BE317" s="102"/>
      <c r="BF317" s="102"/>
      <c r="BG317" s="102"/>
      <c r="BH317" s="102"/>
      <c r="BI317" s="102"/>
      <c r="BJ317" s="102"/>
      <c r="BK317" s="102"/>
      <c r="BL317" s="102"/>
      <c r="BM317" s="102"/>
      <c r="BN317" s="102"/>
      <c r="BO317" s="102"/>
      <c r="BP317" s="102"/>
      <c r="BQ317" s="102"/>
      <c r="BR317" s="102"/>
      <c r="BS317" s="102"/>
      <c r="BT317" s="102"/>
      <c r="BU317" s="102"/>
      <c r="BV317" s="102"/>
      <c r="BW317" s="102"/>
      <c r="BX317" s="102"/>
      <c r="BY317" s="102"/>
      <c r="BZ317" s="102"/>
      <c r="CA317" s="102"/>
      <c r="CB317" s="102"/>
      <c r="CC317" s="102"/>
      <c r="CD317" s="102"/>
      <c r="CE317" s="102"/>
      <c r="CF317" s="102"/>
      <c r="CG317" s="102"/>
      <c r="CH317" s="102"/>
      <c r="CI317" s="102"/>
      <c r="CJ317" s="102"/>
      <c r="CK317" s="102"/>
      <c r="CL317" s="102"/>
      <c r="CM317" s="102"/>
      <c r="CN317" s="102"/>
      <c r="CO317" s="102"/>
      <c r="CP317" s="102"/>
      <c r="CQ317" s="102"/>
      <c r="CR317" s="102"/>
      <c r="CS317" s="102"/>
      <c r="CT317" s="102"/>
      <c r="CU317" s="102"/>
      <c r="CV317" s="102"/>
      <c r="CW317" s="102"/>
      <c r="CX317" s="102"/>
      <c r="CY317" s="102"/>
      <c r="CZ317" s="102"/>
      <c r="DA317" s="102"/>
      <c r="DB317" s="102"/>
      <c r="DC317" s="102"/>
      <c r="DD317" s="102"/>
      <c r="DE317" s="102"/>
      <c r="DF317" s="102"/>
      <c r="DG317" s="102"/>
      <c r="DH317" s="102"/>
      <c r="DI317" s="102"/>
      <c r="DJ317" s="102"/>
      <c r="DK317" s="102"/>
      <c r="DL317" s="102"/>
      <c r="DM317" s="102"/>
      <c r="DN317" s="102"/>
      <c r="DO317" s="102"/>
      <c r="DP317" s="102"/>
      <c r="DQ317" s="102"/>
      <c r="DR317" s="102"/>
      <c r="DS317" s="102"/>
      <c r="DT317" s="102"/>
      <c r="DU317" s="102"/>
      <c r="DV317" s="102"/>
      <c r="DW317" s="102"/>
      <c r="DX317" s="102"/>
      <c r="DY317" s="102"/>
      <c r="DZ317" s="102"/>
      <c r="EA317" s="102"/>
      <c r="EB317" s="102"/>
      <c r="EC317" s="102"/>
      <c r="ED317" s="102"/>
      <c r="EE317" s="102"/>
      <c r="EF317" s="102"/>
      <c r="EG317" s="102"/>
      <c r="EH317" s="102"/>
      <c r="EI317" s="102"/>
      <c r="EJ317" s="102"/>
      <c r="EK317" s="102"/>
      <c r="EL317" s="102"/>
      <c r="EM317" s="102"/>
      <c r="EN317" s="102"/>
      <c r="EO317" s="102"/>
      <c r="EP317" s="102"/>
      <c r="EQ317" s="102"/>
      <c r="ER317" s="102"/>
      <c r="ES317" s="102"/>
      <c r="ET317" s="102"/>
      <c r="EU317" s="102"/>
      <c r="EV317" s="102"/>
      <c r="EW317" s="102"/>
      <c r="EX317" s="102"/>
      <c r="EY317" s="102"/>
      <c r="EZ317" s="102"/>
      <c r="FA317" s="102"/>
      <c r="FB317" s="102"/>
    </row>
    <row r="318" spans="41:158">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row>
    <row r="319" spans="41:158">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row>
    <row r="320" spans="41:158">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row>
    <row r="321" spans="41:158">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row>
    <row r="322" spans="41:158">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row>
    <row r="323" spans="41:158">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row>
    <row r="324" spans="41:158">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row>
    <row r="325" spans="41:158">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row>
    <row r="326" spans="41:158">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row>
    <row r="327" spans="41:158">
      <c r="AO327" s="102"/>
      <c r="AP327" s="102"/>
      <c r="AQ327" s="102"/>
      <c r="AR327" s="102"/>
      <c r="AS327" s="102"/>
      <c r="AT327" s="102"/>
      <c r="AU327" s="102"/>
      <c r="AV327" s="102"/>
      <c r="AW327" s="102"/>
      <c r="AX327" s="102"/>
      <c r="AY327" s="102"/>
      <c r="AZ327" s="102"/>
      <c r="BA327" s="102"/>
      <c r="BB327" s="102"/>
      <c r="BC327" s="102"/>
      <c r="BD327" s="102"/>
      <c r="BE327" s="102"/>
      <c r="BF327" s="102"/>
      <c r="BG327" s="102"/>
      <c r="BH327" s="102"/>
      <c r="BI327" s="102"/>
      <c r="BJ327" s="102"/>
      <c r="BK327" s="102"/>
      <c r="BL327" s="102"/>
      <c r="BM327" s="102"/>
      <c r="BN327" s="102"/>
      <c r="BO327" s="102"/>
      <c r="BP327" s="102"/>
      <c r="BQ327" s="102"/>
      <c r="BR327" s="102"/>
      <c r="BS327" s="102"/>
      <c r="BT327" s="102"/>
      <c r="BU327" s="102"/>
      <c r="BV327" s="102"/>
      <c r="BW327" s="102"/>
      <c r="BX327" s="102"/>
      <c r="BY327" s="102"/>
      <c r="BZ327" s="102"/>
      <c r="CA327" s="102"/>
      <c r="CB327" s="102"/>
      <c r="CC327" s="102"/>
      <c r="CD327" s="102"/>
      <c r="CE327" s="102"/>
      <c r="CF327" s="102"/>
      <c r="CG327" s="102"/>
      <c r="CH327" s="102"/>
      <c r="CI327" s="102"/>
      <c r="CJ327" s="102"/>
      <c r="CK327" s="102"/>
      <c r="CL327" s="102"/>
      <c r="CM327" s="102"/>
      <c r="CN327" s="102"/>
      <c r="CO327" s="102"/>
      <c r="CP327" s="102"/>
      <c r="CQ327" s="102"/>
      <c r="CR327" s="102"/>
      <c r="CS327" s="102"/>
      <c r="CT327" s="102"/>
      <c r="CU327" s="102"/>
      <c r="CV327" s="102"/>
      <c r="CW327" s="102"/>
      <c r="CX327" s="102"/>
      <c r="CY327" s="102"/>
      <c r="CZ327" s="102"/>
      <c r="DA327" s="102"/>
      <c r="DB327" s="102"/>
      <c r="DC327" s="102"/>
      <c r="DD327" s="102"/>
      <c r="DE327" s="102"/>
      <c r="DF327" s="102"/>
      <c r="DG327" s="102"/>
      <c r="DH327" s="102"/>
      <c r="DI327" s="102"/>
      <c r="DJ327" s="102"/>
      <c r="DK327" s="102"/>
      <c r="DL327" s="102"/>
      <c r="DM327" s="102"/>
      <c r="DN327" s="102"/>
      <c r="DO327" s="102"/>
      <c r="DP327" s="102"/>
      <c r="DQ327" s="102"/>
      <c r="DR327" s="102"/>
      <c r="DS327" s="102"/>
      <c r="DT327" s="102"/>
      <c r="DU327" s="102"/>
      <c r="DV327" s="102"/>
      <c r="DW327" s="102"/>
      <c r="DX327" s="102"/>
      <c r="DY327" s="102"/>
      <c r="DZ327" s="102"/>
      <c r="EA327" s="102"/>
      <c r="EB327" s="102"/>
      <c r="EC327" s="102"/>
      <c r="ED327" s="102"/>
      <c r="EE327" s="102"/>
      <c r="EF327" s="102"/>
      <c r="EG327" s="102"/>
      <c r="EH327" s="102"/>
      <c r="EI327" s="102"/>
      <c r="EJ327" s="102"/>
      <c r="EK327" s="102"/>
      <c r="EL327" s="102"/>
      <c r="EM327" s="102"/>
      <c r="EN327" s="102"/>
      <c r="EO327" s="102"/>
      <c r="EP327" s="102"/>
      <c r="EQ327" s="102"/>
      <c r="ER327" s="102"/>
      <c r="ES327" s="102"/>
      <c r="ET327" s="102"/>
      <c r="EU327" s="102"/>
      <c r="EV327" s="102"/>
      <c r="EW327" s="102"/>
      <c r="EX327" s="102"/>
      <c r="EY327" s="102"/>
      <c r="EZ327" s="102"/>
      <c r="FA327" s="102"/>
      <c r="FB327" s="102"/>
    </row>
    <row r="328" spans="41:158">
      <c r="AO328" s="102"/>
      <c r="AP328" s="102"/>
      <c r="AQ328" s="102"/>
      <c r="AR328" s="102"/>
      <c r="AS328" s="102"/>
      <c r="AT328" s="102"/>
      <c r="AU328" s="102"/>
      <c r="AV328" s="102"/>
      <c r="AW328" s="102"/>
      <c r="AX328" s="102"/>
      <c r="AY328" s="102"/>
      <c r="AZ328" s="102"/>
      <c r="BA328" s="102"/>
      <c r="BB328" s="102"/>
      <c r="BC328" s="102"/>
      <c r="BD328" s="102"/>
      <c r="BE328" s="102"/>
      <c r="BF328" s="102"/>
      <c r="BG328" s="102"/>
      <c r="BH328" s="102"/>
      <c r="BI328" s="102"/>
      <c r="BJ328" s="102"/>
      <c r="BK328" s="102"/>
      <c r="BL328" s="102"/>
      <c r="BM328" s="102"/>
      <c r="BN328" s="102"/>
      <c r="BO328" s="102"/>
      <c r="BP328" s="102"/>
      <c r="BQ328" s="102"/>
      <c r="BR328" s="102"/>
      <c r="BS328" s="102"/>
      <c r="BT328" s="102"/>
      <c r="BU328" s="102"/>
      <c r="BV328" s="102"/>
      <c r="BW328" s="102"/>
      <c r="BX328" s="102"/>
      <c r="BY328" s="102"/>
      <c r="BZ328" s="102"/>
      <c r="CA328" s="102"/>
      <c r="CB328" s="102"/>
      <c r="CC328" s="102"/>
      <c r="CD328" s="102"/>
      <c r="CE328" s="102"/>
      <c r="CF328" s="102"/>
      <c r="CG328" s="102"/>
      <c r="CH328" s="102"/>
      <c r="CI328" s="102"/>
      <c r="CJ328" s="102"/>
      <c r="CK328" s="102"/>
      <c r="CL328" s="102"/>
      <c r="CM328" s="102"/>
      <c r="CN328" s="102"/>
      <c r="CO328" s="102"/>
      <c r="CP328" s="102"/>
      <c r="CQ328" s="102"/>
      <c r="CR328" s="102"/>
      <c r="CS328" s="102"/>
      <c r="CT328" s="102"/>
      <c r="CU328" s="102"/>
      <c r="CV328" s="102"/>
      <c r="CW328" s="102"/>
      <c r="CX328" s="102"/>
      <c r="CY328" s="102"/>
      <c r="CZ328" s="102"/>
      <c r="DA328" s="102"/>
      <c r="DB328" s="102"/>
      <c r="DC328" s="102"/>
      <c r="DD328" s="102"/>
      <c r="DE328" s="102"/>
      <c r="DF328" s="102"/>
      <c r="DG328" s="102"/>
      <c r="DH328" s="102"/>
      <c r="DI328" s="102"/>
      <c r="DJ328" s="102"/>
      <c r="DK328" s="102"/>
      <c r="DL328" s="102"/>
      <c r="DM328" s="102"/>
      <c r="DN328" s="102"/>
      <c r="DO328" s="102"/>
      <c r="DP328" s="102"/>
      <c r="DQ328" s="102"/>
      <c r="DR328" s="102"/>
      <c r="DS328" s="102"/>
      <c r="DT328" s="102"/>
      <c r="DU328" s="102"/>
      <c r="DV328" s="102"/>
      <c r="DW328" s="102"/>
      <c r="DX328" s="102"/>
      <c r="DY328" s="102"/>
      <c r="DZ328" s="102"/>
      <c r="EA328" s="102"/>
      <c r="EB328" s="102"/>
      <c r="EC328" s="102"/>
      <c r="ED328" s="102"/>
      <c r="EE328" s="102"/>
      <c r="EF328" s="102"/>
      <c r="EG328" s="102"/>
      <c r="EH328" s="102"/>
      <c r="EI328" s="102"/>
      <c r="EJ328" s="102"/>
      <c r="EK328" s="102"/>
      <c r="EL328" s="102"/>
      <c r="EM328" s="102"/>
      <c r="EN328" s="102"/>
      <c r="EO328" s="102"/>
      <c r="EP328" s="102"/>
      <c r="EQ328" s="102"/>
      <c r="ER328" s="102"/>
      <c r="ES328" s="102"/>
      <c r="ET328" s="102"/>
      <c r="EU328" s="102"/>
      <c r="EV328" s="102"/>
      <c r="EW328" s="102"/>
      <c r="EX328" s="102"/>
      <c r="EY328" s="102"/>
      <c r="EZ328" s="102"/>
      <c r="FA328" s="102"/>
      <c r="FB328" s="102"/>
    </row>
    <row r="329" spans="41:158">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row>
    <row r="330" spans="41:158">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row>
    <row r="331" spans="41:158">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row>
    <row r="332" spans="41:158">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row>
    <row r="333" spans="41:158">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row>
    <row r="334" spans="41:158">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row>
    <row r="335" spans="41:158">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row>
    <row r="336" spans="41:158">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row>
    <row r="337" spans="41:158">
      <c r="AO337" s="102"/>
      <c r="AP337" s="102"/>
      <c r="AQ337" s="102"/>
      <c r="AR337" s="102"/>
      <c r="AS337" s="102"/>
      <c r="AT337" s="102"/>
      <c r="AU337" s="102"/>
      <c r="AV337" s="102"/>
      <c r="AW337" s="102"/>
      <c r="AX337" s="102"/>
      <c r="AY337" s="102"/>
      <c r="AZ337" s="102"/>
      <c r="BA337" s="102"/>
      <c r="BB337" s="102"/>
      <c r="BC337" s="102"/>
      <c r="BD337" s="102"/>
      <c r="BE337" s="102"/>
      <c r="BF337" s="102"/>
      <c r="BG337" s="102"/>
      <c r="BH337" s="102"/>
      <c r="BI337" s="102"/>
      <c r="BJ337" s="102"/>
      <c r="BK337" s="102"/>
      <c r="BL337" s="102"/>
      <c r="BM337" s="102"/>
      <c r="BN337" s="102"/>
      <c r="BO337" s="102"/>
      <c r="BP337" s="102"/>
      <c r="BQ337" s="102"/>
      <c r="BR337" s="102"/>
      <c r="BS337" s="102"/>
      <c r="BT337" s="102"/>
      <c r="BU337" s="102"/>
      <c r="BV337" s="102"/>
      <c r="BW337" s="102"/>
      <c r="BX337" s="102"/>
      <c r="BY337" s="102"/>
      <c r="BZ337" s="102"/>
      <c r="CA337" s="102"/>
      <c r="CB337" s="102"/>
      <c r="CC337" s="102"/>
      <c r="CD337" s="102"/>
      <c r="CE337" s="102"/>
      <c r="CF337" s="102"/>
      <c r="CG337" s="102"/>
      <c r="CH337" s="102"/>
      <c r="CI337" s="102"/>
      <c r="CJ337" s="102"/>
      <c r="CK337" s="102"/>
      <c r="CL337" s="102"/>
      <c r="CM337" s="102"/>
      <c r="CN337" s="102"/>
      <c r="CO337" s="102"/>
      <c r="CP337" s="102"/>
      <c r="CQ337" s="102"/>
      <c r="CR337" s="102"/>
      <c r="CS337" s="102"/>
      <c r="CT337" s="102"/>
      <c r="CU337" s="102"/>
      <c r="CV337" s="102"/>
      <c r="CW337" s="102"/>
      <c r="CX337" s="102"/>
      <c r="CY337" s="102"/>
      <c r="CZ337" s="102"/>
      <c r="DA337" s="102"/>
      <c r="DB337" s="102"/>
      <c r="DC337" s="102"/>
      <c r="DD337" s="102"/>
      <c r="DE337" s="102"/>
      <c r="DF337" s="102"/>
      <c r="DG337" s="102"/>
      <c r="DH337" s="102"/>
      <c r="DI337" s="102"/>
      <c r="DJ337" s="102"/>
      <c r="DK337" s="102"/>
      <c r="DL337" s="102"/>
      <c r="DM337" s="102"/>
      <c r="DN337" s="102"/>
      <c r="DO337" s="102"/>
      <c r="DP337" s="102"/>
      <c r="DQ337" s="102"/>
      <c r="DR337" s="102"/>
      <c r="DS337" s="102"/>
      <c r="DT337" s="102"/>
      <c r="DU337" s="102"/>
      <c r="DV337" s="102"/>
      <c r="DW337" s="102"/>
      <c r="DX337" s="102"/>
      <c r="DY337" s="102"/>
      <c r="DZ337" s="102"/>
      <c r="EA337" s="102"/>
      <c r="EB337" s="102"/>
      <c r="EC337" s="102"/>
      <c r="ED337" s="102"/>
      <c r="EE337" s="102"/>
      <c r="EF337" s="102"/>
      <c r="EG337" s="102"/>
      <c r="EH337" s="102"/>
      <c r="EI337" s="102"/>
      <c r="EJ337" s="102"/>
      <c r="EK337" s="102"/>
      <c r="EL337" s="102"/>
      <c r="EM337" s="102"/>
      <c r="EN337" s="102"/>
      <c r="EO337" s="102"/>
      <c r="EP337" s="102"/>
      <c r="EQ337" s="102"/>
      <c r="ER337" s="102"/>
      <c r="ES337" s="102"/>
      <c r="ET337" s="102"/>
      <c r="EU337" s="102"/>
      <c r="EV337" s="102"/>
      <c r="EW337" s="102"/>
      <c r="EX337" s="102"/>
      <c r="EY337" s="102"/>
      <c r="EZ337" s="102"/>
      <c r="FA337" s="102"/>
      <c r="FB337" s="102"/>
    </row>
    <row r="338" spans="41:158">
      <c r="AO338" s="102"/>
      <c r="AP338" s="102"/>
      <c r="AQ338" s="102"/>
      <c r="AR338" s="102"/>
      <c r="AS338" s="102"/>
      <c r="AT338" s="102"/>
      <c r="AU338" s="102"/>
      <c r="AV338" s="102"/>
      <c r="AW338" s="102"/>
      <c r="AX338" s="102"/>
      <c r="AY338" s="102"/>
      <c r="AZ338" s="102"/>
      <c r="BA338" s="102"/>
      <c r="BB338" s="102"/>
      <c r="BC338" s="102"/>
      <c r="BD338" s="102"/>
      <c r="BE338" s="102"/>
      <c r="BF338" s="102"/>
      <c r="BG338" s="102"/>
      <c r="BH338" s="102"/>
      <c r="BI338" s="102"/>
      <c r="BJ338" s="102"/>
      <c r="BK338" s="102"/>
      <c r="BL338" s="102"/>
      <c r="BM338" s="102"/>
      <c r="BN338" s="102"/>
      <c r="BO338" s="102"/>
      <c r="BP338" s="102"/>
      <c r="BQ338" s="102"/>
      <c r="BR338" s="102"/>
      <c r="BS338" s="102"/>
      <c r="BT338" s="102"/>
      <c r="BU338" s="102"/>
      <c r="BV338" s="102"/>
      <c r="BW338" s="102"/>
      <c r="BX338" s="102"/>
      <c r="BY338" s="102"/>
      <c r="BZ338" s="102"/>
      <c r="CA338" s="102"/>
      <c r="CB338" s="102"/>
      <c r="CC338" s="102"/>
      <c r="CD338" s="102"/>
      <c r="CE338" s="102"/>
      <c r="CF338" s="102"/>
      <c r="CG338" s="102"/>
      <c r="CH338" s="102"/>
      <c r="CI338" s="102"/>
      <c r="CJ338" s="102"/>
      <c r="CK338" s="102"/>
      <c r="CL338" s="102"/>
      <c r="CM338" s="102"/>
      <c r="CN338" s="102"/>
      <c r="CO338" s="102"/>
      <c r="CP338" s="102"/>
      <c r="CQ338" s="102"/>
      <c r="CR338" s="102"/>
      <c r="CS338" s="102"/>
      <c r="CT338" s="102"/>
      <c r="CU338" s="102"/>
      <c r="CV338" s="102"/>
      <c r="CW338" s="102"/>
      <c r="CX338" s="102"/>
      <c r="CY338" s="102"/>
      <c r="CZ338" s="102"/>
      <c r="DA338" s="102"/>
      <c r="DB338" s="102"/>
      <c r="DC338" s="102"/>
      <c r="DD338" s="102"/>
      <c r="DE338" s="102"/>
      <c r="DF338" s="102"/>
      <c r="DG338" s="102"/>
      <c r="DH338" s="102"/>
      <c r="DI338" s="102"/>
      <c r="DJ338" s="102"/>
      <c r="DK338" s="102"/>
      <c r="DL338" s="102"/>
      <c r="DM338" s="102"/>
      <c r="DN338" s="102"/>
      <c r="DO338" s="102"/>
      <c r="DP338" s="102"/>
      <c r="DQ338" s="102"/>
      <c r="DR338" s="102"/>
      <c r="DS338" s="102"/>
      <c r="DT338" s="102"/>
      <c r="DU338" s="102"/>
      <c r="DV338" s="102"/>
      <c r="DW338" s="102"/>
      <c r="DX338" s="102"/>
      <c r="DY338" s="102"/>
      <c r="DZ338" s="102"/>
      <c r="EA338" s="102"/>
      <c r="EB338" s="102"/>
      <c r="EC338" s="102"/>
      <c r="ED338" s="102"/>
      <c r="EE338" s="102"/>
      <c r="EF338" s="102"/>
      <c r="EG338" s="102"/>
      <c r="EH338" s="102"/>
      <c r="EI338" s="102"/>
      <c r="EJ338" s="102"/>
      <c r="EK338" s="102"/>
      <c r="EL338" s="102"/>
      <c r="EM338" s="102"/>
      <c r="EN338" s="102"/>
      <c r="EO338" s="102"/>
      <c r="EP338" s="102"/>
      <c r="EQ338" s="102"/>
      <c r="ER338" s="102"/>
      <c r="ES338" s="102"/>
      <c r="ET338" s="102"/>
      <c r="EU338" s="102"/>
      <c r="EV338" s="102"/>
      <c r="EW338" s="102"/>
      <c r="EX338" s="102"/>
      <c r="EY338" s="102"/>
      <c r="EZ338" s="102"/>
      <c r="FA338" s="102"/>
      <c r="FB338" s="102"/>
    </row>
    <row r="339" spans="41:158">
      <c r="AO339" s="102"/>
      <c r="AP339" s="102"/>
      <c r="AQ339" s="102"/>
      <c r="AR339" s="102"/>
      <c r="AS339" s="102"/>
      <c r="AT339" s="102"/>
      <c r="AU339" s="102"/>
      <c r="AV339" s="102"/>
      <c r="AW339" s="102"/>
      <c r="AX339" s="102"/>
      <c r="AY339" s="102"/>
      <c r="AZ339" s="102"/>
      <c r="BA339" s="102"/>
      <c r="BB339" s="102"/>
      <c r="BC339" s="102"/>
      <c r="BD339" s="102"/>
      <c r="BE339" s="102"/>
      <c r="BF339" s="102"/>
      <c r="BG339" s="102"/>
      <c r="BH339" s="102"/>
      <c r="BI339" s="102"/>
      <c r="BJ339" s="102"/>
      <c r="BK339" s="102"/>
      <c r="BL339" s="102"/>
      <c r="BM339" s="102"/>
      <c r="BN339" s="102"/>
      <c r="BO339" s="102"/>
      <c r="BP339" s="102"/>
      <c r="BQ339" s="102"/>
      <c r="BR339" s="102"/>
      <c r="BS339" s="102"/>
      <c r="BT339" s="102"/>
      <c r="BU339" s="102"/>
      <c r="BV339" s="102"/>
      <c r="BW339" s="102"/>
      <c r="BX339" s="102"/>
      <c r="BY339" s="102"/>
      <c r="BZ339" s="102"/>
      <c r="CA339" s="102"/>
      <c r="CB339" s="102"/>
      <c r="CC339" s="102"/>
      <c r="CD339" s="102"/>
      <c r="CE339" s="102"/>
      <c r="CF339" s="102"/>
      <c r="CG339" s="102"/>
      <c r="CH339" s="102"/>
      <c r="CI339" s="102"/>
      <c r="CJ339" s="102"/>
      <c r="CK339" s="102"/>
      <c r="CL339" s="102"/>
      <c r="CM339" s="102"/>
      <c r="CN339" s="102"/>
      <c r="CO339" s="102"/>
      <c r="CP339" s="102"/>
      <c r="CQ339" s="102"/>
      <c r="CR339" s="102"/>
      <c r="CS339" s="102"/>
      <c r="CT339" s="102"/>
      <c r="CU339" s="102"/>
      <c r="CV339" s="102"/>
      <c r="CW339" s="102"/>
      <c r="CX339" s="102"/>
      <c r="CY339" s="102"/>
      <c r="CZ339" s="102"/>
      <c r="DA339" s="102"/>
      <c r="DB339" s="102"/>
      <c r="DC339" s="102"/>
      <c r="DD339" s="102"/>
      <c r="DE339" s="102"/>
      <c r="DF339" s="102"/>
      <c r="DG339" s="102"/>
      <c r="DH339" s="102"/>
      <c r="DI339" s="102"/>
      <c r="DJ339" s="102"/>
      <c r="DK339" s="102"/>
      <c r="DL339" s="102"/>
      <c r="DM339" s="102"/>
      <c r="DN339" s="102"/>
      <c r="DO339" s="102"/>
      <c r="DP339" s="102"/>
      <c r="DQ339" s="102"/>
      <c r="DR339" s="102"/>
      <c r="DS339" s="102"/>
      <c r="DT339" s="102"/>
      <c r="DU339" s="102"/>
      <c r="DV339" s="102"/>
      <c r="DW339" s="102"/>
      <c r="DX339" s="102"/>
      <c r="DY339" s="102"/>
      <c r="DZ339" s="102"/>
      <c r="EA339" s="102"/>
      <c r="EB339" s="102"/>
      <c r="EC339" s="102"/>
      <c r="ED339" s="102"/>
      <c r="EE339" s="102"/>
      <c r="EF339" s="102"/>
      <c r="EG339" s="102"/>
      <c r="EH339" s="102"/>
      <c r="EI339" s="102"/>
      <c r="EJ339" s="102"/>
      <c r="EK339" s="102"/>
      <c r="EL339" s="102"/>
      <c r="EM339" s="102"/>
      <c r="EN339" s="102"/>
      <c r="EO339" s="102"/>
      <c r="EP339" s="102"/>
      <c r="EQ339" s="102"/>
      <c r="ER339" s="102"/>
      <c r="ES339" s="102"/>
      <c r="ET339" s="102"/>
      <c r="EU339" s="102"/>
      <c r="EV339" s="102"/>
      <c r="EW339" s="102"/>
      <c r="EX339" s="102"/>
      <c r="EY339" s="102"/>
      <c r="EZ339" s="102"/>
      <c r="FA339" s="102"/>
      <c r="FB339" s="102"/>
    </row>
    <row r="340" spans="41:158">
      <c r="AO340" s="102"/>
      <c r="AP340" s="102"/>
      <c r="AQ340" s="102"/>
      <c r="AR340" s="102"/>
      <c r="AS340" s="102"/>
      <c r="AT340" s="102"/>
      <c r="AU340" s="102"/>
      <c r="AV340" s="102"/>
      <c r="AW340" s="102"/>
      <c r="AX340" s="102"/>
      <c r="AY340" s="102"/>
      <c r="AZ340" s="102"/>
      <c r="BA340" s="102"/>
      <c r="BB340" s="102"/>
      <c r="BC340" s="102"/>
      <c r="BD340" s="102"/>
      <c r="BE340" s="102"/>
      <c r="BF340" s="102"/>
      <c r="BG340" s="102"/>
      <c r="BH340" s="102"/>
      <c r="BI340" s="102"/>
      <c r="BJ340" s="102"/>
      <c r="BK340" s="102"/>
      <c r="BL340" s="102"/>
      <c r="BM340" s="102"/>
      <c r="BN340" s="102"/>
      <c r="BO340" s="102"/>
      <c r="BP340" s="102"/>
      <c r="BQ340" s="102"/>
      <c r="BR340" s="102"/>
      <c r="BS340" s="102"/>
      <c r="BT340" s="102"/>
      <c r="BU340" s="102"/>
      <c r="BV340" s="102"/>
      <c r="BW340" s="102"/>
      <c r="BX340" s="102"/>
      <c r="BY340" s="102"/>
      <c r="BZ340" s="102"/>
      <c r="CA340" s="102"/>
      <c r="CB340" s="102"/>
      <c r="CC340" s="102"/>
      <c r="CD340" s="102"/>
      <c r="CE340" s="102"/>
      <c r="CF340" s="102"/>
      <c r="CG340" s="102"/>
      <c r="CH340" s="102"/>
      <c r="CI340" s="102"/>
      <c r="CJ340" s="102"/>
      <c r="CK340" s="102"/>
      <c r="CL340" s="102"/>
      <c r="CM340" s="102"/>
      <c r="CN340" s="102"/>
      <c r="CO340" s="102"/>
      <c r="CP340" s="102"/>
      <c r="CQ340" s="102"/>
      <c r="CR340" s="102"/>
      <c r="CS340" s="102"/>
      <c r="CT340" s="102"/>
      <c r="CU340" s="102"/>
      <c r="CV340" s="102"/>
      <c r="CW340" s="102"/>
      <c r="CX340" s="102"/>
      <c r="CY340" s="102"/>
      <c r="CZ340" s="102"/>
      <c r="DA340" s="102"/>
      <c r="DB340" s="102"/>
      <c r="DC340" s="102"/>
      <c r="DD340" s="102"/>
      <c r="DE340" s="102"/>
      <c r="DF340" s="102"/>
      <c r="DG340" s="102"/>
      <c r="DH340" s="102"/>
      <c r="DI340" s="102"/>
      <c r="DJ340" s="102"/>
      <c r="DK340" s="102"/>
      <c r="DL340" s="102"/>
      <c r="DM340" s="102"/>
      <c r="DN340" s="102"/>
      <c r="DO340" s="102"/>
      <c r="DP340" s="102"/>
      <c r="DQ340" s="102"/>
      <c r="DR340" s="102"/>
      <c r="DS340" s="102"/>
      <c r="DT340" s="102"/>
      <c r="DU340" s="102"/>
      <c r="DV340" s="102"/>
      <c r="DW340" s="102"/>
      <c r="DX340" s="102"/>
      <c r="DY340" s="102"/>
      <c r="DZ340" s="102"/>
      <c r="EA340" s="102"/>
      <c r="EB340" s="102"/>
      <c r="EC340" s="102"/>
      <c r="ED340" s="102"/>
      <c r="EE340" s="102"/>
      <c r="EF340" s="102"/>
      <c r="EG340" s="102"/>
      <c r="EH340" s="102"/>
      <c r="EI340" s="102"/>
      <c r="EJ340" s="102"/>
      <c r="EK340" s="102"/>
      <c r="EL340" s="102"/>
      <c r="EM340" s="102"/>
      <c r="EN340" s="102"/>
      <c r="EO340" s="102"/>
      <c r="EP340" s="102"/>
      <c r="EQ340" s="102"/>
      <c r="ER340" s="102"/>
      <c r="ES340" s="102"/>
      <c r="ET340" s="102"/>
      <c r="EU340" s="102"/>
      <c r="EV340" s="102"/>
      <c r="EW340" s="102"/>
      <c r="EX340" s="102"/>
      <c r="EY340" s="102"/>
      <c r="EZ340" s="102"/>
      <c r="FA340" s="102"/>
      <c r="FB340" s="102"/>
    </row>
    <row r="341" spans="41:158">
      <c r="AO341" s="102"/>
      <c r="AP341" s="102"/>
      <c r="AQ341" s="102"/>
      <c r="AR341" s="102"/>
      <c r="AS341" s="102"/>
      <c r="AT341" s="102"/>
      <c r="AU341" s="102"/>
      <c r="AV341" s="102"/>
      <c r="AW341" s="102"/>
      <c r="AX341" s="102"/>
      <c r="AY341" s="102"/>
      <c r="AZ341" s="102"/>
      <c r="BA341" s="102"/>
      <c r="BB341" s="102"/>
      <c r="BC341" s="102"/>
      <c r="BD341" s="102"/>
      <c r="BE341" s="102"/>
      <c r="BF341" s="102"/>
      <c r="BG341" s="102"/>
      <c r="BH341" s="102"/>
      <c r="BI341" s="102"/>
      <c r="BJ341" s="102"/>
      <c r="BK341" s="102"/>
      <c r="BL341" s="102"/>
      <c r="BM341" s="102"/>
      <c r="BN341" s="102"/>
      <c r="BO341" s="102"/>
      <c r="BP341" s="102"/>
      <c r="BQ341" s="102"/>
      <c r="BR341" s="102"/>
      <c r="BS341" s="102"/>
      <c r="BT341" s="102"/>
      <c r="BU341" s="102"/>
      <c r="BV341" s="102"/>
      <c r="BW341" s="102"/>
      <c r="BX341" s="102"/>
      <c r="BY341" s="102"/>
      <c r="BZ341" s="102"/>
      <c r="CA341" s="102"/>
      <c r="CB341" s="102"/>
      <c r="CC341" s="102"/>
      <c r="CD341" s="102"/>
      <c r="CE341" s="102"/>
      <c r="CF341" s="102"/>
      <c r="CG341" s="102"/>
      <c r="CH341" s="102"/>
      <c r="CI341" s="102"/>
      <c r="CJ341" s="102"/>
      <c r="CK341" s="102"/>
      <c r="CL341" s="102"/>
      <c r="CM341" s="102"/>
      <c r="CN341" s="102"/>
      <c r="CO341" s="102"/>
      <c r="CP341" s="102"/>
      <c r="CQ341" s="102"/>
      <c r="CR341" s="102"/>
      <c r="CS341" s="102"/>
      <c r="CT341" s="102"/>
      <c r="CU341" s="102"/>
      <c r="CV341" s="102"/>
      <c r="CW341" s="102"/>
      <c r="CX341" s="102"/>
      <c r="CY341" s="102"/>
      <c r="CZ341" s="102"/>
      <c r="DA341" s="102"/>
      <c r="DB341" s="102"/>
      <c r="DC341" s="102"/>
      <c r="DD341" s="102"/>
      <c r="DE341" s="102"/>
      <c r="DF341" s="102"/>
      <c r="DG341" s="102"/>
      <c r="DH341" s="102"/>
      <c r="DI341" s="102"/>
      <c r="DJ341" s="102"/>
      <c r="DK341" s="102"/>
      <c r="DL341" s="102"/>
      <c r="DM341" s="102"/>
      <c r="DN341" s="102"/>
      <c r="DO341" s="102"/>
      <c r="DP341" s="102"/>
      <c r="DQ341" s="102"/>
      <c r="DR341" s="102"/>
      <c r="DS341" s="102"/>
      <c r="DT341" s="102"/>
      <c r="DU341" s="102"/>
      <c r="DV341" s="102"/>
      <c r="DW341" s="102"/>
      <c r="DX341" s="102"/>
      <c r="DY341" s="102"/>
      <c r="DZ341" s="102"/>
      <c r="EA341" s="102"/>
      <c r="EB341" s="102"/>
      <c r="EC341" s="102"/>
      <c r="ED341" s="102"/>
      <c r="EE341" s="102"/>
      <c r="EF341" s="102"/>
      <c r="EG341" s="102"/>
      <c r="EH341" s="102"/>
      <c r="EI341" s="102"/>
      <c r="EJ341" s="102"/>
      <c r="EK341" s="102"/>
      <c r="EL341" s="102"/>
      <c r="EM341" s="102"/>
      <c r="EN341" s="102"/>
      <c r="EO341" s="102"/>
      <c r="EP341" s="102"/>
      <c r="EQ341" s="102"/>
      <c r="ER341" s="102"/>
      <c r="ES341" s="102"/>
      <c r="ET341" s="102"/>
      <c r="EU341" s="102"/>
      <c r="EV341" s="102"/>
      <c r="EW341" s="102"/>
      <c r="EX341" s="102"/>
      <c r="EY341" s="102"/>
      <c r="EZ341" s="102"/>
      <c r="FA341" s="102"/>
      <c r="FB341" s="102"/>
    </row>
    <row r="342" spans="41:158">
      <c r="AO342" s="102"/>
      <c r="AP342" s="102"/>
      <c r="AQ342" s="102"/>
      <c r="AR342" s="102"/>
      <c r="AS342" s="102"/>
      <c r="AT342" s="102"/>
      <c r="AU342" s="102"/>
      <c r="AV342" s="102"/>
      <c r="AW342" s="102"/>
      <c r="AX342" s="102"/>
      <c r="AY342" s="102"/>
      <c r="AZ342" s="102"/>
      <c r="BA342" s="102"/>
      <c r="BB342" s="102"/>
      <c r="BC342" s="102"/>
      <c r="BD342" s="102"/>
      <c r="BE342" s="102"/>
      <c r="BF342" s="102"/>
      <c r="BG342" s="102"/>
      <c r="BH342" s="102"/>
      <c r="BI342" s="102"/>
      <c r="BJ342" s="102"/>
      <c r="BK342" s="102"/>
      <c r="BL342" s="102"/>
      <c r="BM342" s="102"/>
      <c r="BN342" s="102"/>
      <c r="BO342" s="102"/>
      <c r="BP342" s="102"/>
      <c r="BQ342" s="102"/>
      <c r="BR342" s="102"/>
      <c r="BS342" s="102"/>
      <c r="BT342" s="102"/>
      <c r="BU342" s="102"/>
      <c r="BV342" s="102"/>
      <c r="BW342" s="102"/>
      <c r="BX342" s="102"/>
      <c r="BY342" s="102"/>
      <c r="BZ342" s="102"/>
      <c r="CA342" s="102"/>
      <c r="CB342" s="102"/>
      <c r="CC342" s="102"/>
      <c r="CD342" s="102"/>
      <c r="CE342" s="102"/>
      <c r="CF342" s="102"/>
      <c r="CG342" s="102"/>
      <c r="CH342" s="102"/>
      <c r="CI342" s="102"/>
      <c r="CJ342" s="102"/>
      <c r="CK342" s="102"/>
      <c r="CL342" s="102"/>
      <c r="CM342" s="102"/>
      <c r="CN342" s="102"/>
      <c r="CO342" s="102"/>
      <c r="CP342" s="102"/>
      <c r="CQ342" s="102"/>
      <c r="CR342" s="102"/>
      <c r="CS342" s="102"/>
      <c r="CT342" s="102"/>
      <c r="CU342" s="102"/>
      <c r="CV342" s="102"/>
      <c r="CW342" s="102"/>
      <c r="CX342" s="102"/>
      <c r="CY342" s="102"/>
      <c r="CZ342" s="102"/>
      <c r="DA342" s="102"/>
      <c r="DB342" s="102"/>
      <c r="DC342" s="102"/>
      <c r="DD342" s="102"/>
      <c r="DE342" s="102"/>
      <c r="DF342" s="102"/>
      <c r="DG342" s="102"/>
      <c r="DH342" s="102"/>
      <c r="DI342" s="102"/>
      <c r="DJ342" s="102"/>
      <c r="DK342" s="102"/>
      <c r="DL342" s="102"/>
      <c r="DM342" s="102"/>
      <c r="DN342" s="102"/>
      <c r="DO342" s="102"/>
      <c r="DP342" s="102"/>
      <c r="DQ342" s="102"/>
      <c r="DR342" s="102"/>
      <c r="DS342" s="102"/>
      <c r="DT342" s="102"/>
      <c r="DU342" s="102"/>
      <c r="DV342" s="102"/>
      <c r="DW342" s="102"/>
      <c r="DX342" s="102"/>
      <c r="DY342" s="102"/>
      <c r="DZ342" s="102"/>
      <c r="EA342" s="102"/>
      <c r="EB342" s="102"/>
      <c r="EC342" s="102"/>
      <c r="ED342" s="102"/>
      <c r="EE342" s="102"/>
      <c r="EF342" s="102"/>
      <c r="EG342" s="102"/>
      <c r="EH342" s="102"/>
      <c r="EI342" s="102"/>
      <c r="EJ342" s="102"/>
      <c r="EK342" s="102"/>
      <c r="EL342" s="102"/>
      <c r="EM342" s="102"/>
      <c r="EN342" s="102"/>
      <c r="EO342" s="102"/>
      <c r="EP342" s="102"/>
      <c r="EQ342" s="102"/>
      <c r="ER342" s="102"/>
      <c r="ES342" s="102"/>
      <c r="ET342" s="102"/>
      <c r="EU342" s="102"/>
      <c r="EV342" s="102"/>
      <c r="EW342" s="102"/>
      <c r="EX342" s="102"/>
      <c r="EY342" s="102"/>
      <c r="EZ342" s="102"/>
      <c r="FA342" s="102"/>
      <c r="FB342" s="102"/>
    </row>
    <row r="343" spans="41:158">
      <c r="AO343" s="102"/>
      <c r="AP343" s="102"/>
      <c r="AQ343" s="102"/>
      <c r="AR343" s="102"/>
      <c r="AS343" s="102"/>
      <c r="AT343" s="102"/>
      <c r="AU343" s="102"/>
      <c r="AV343" s="102"/>
      <c r="AW343" s="102"/>
      <c r="AX343" s="102"/>
      <c r="AY343" s="102"/>
      <c r="AZ343" s="102"/>
      <c r="BA343" s="102"/>
      <c r="BB343" s="102"/>
      <c r="BC343" s="102"/>
      <c r="BD343" s="102"/>
      <c r="BE343" s="102"/>
      <c r="BF343" s="102"/>
      <c r="BG343" s="102"/>
      <c r="BH343" s="102"/>
      <c r="BI343" s="102"/>
      <c r="BJ343" s="102"/>
      <c r="BK343" s="102"/>
      <c r="BL343" s="102"/>
      <c r="BM343" s="102"/>
      <c r="BN343" s="102"/>
      <c r="BO343" s="102"/>
      <c r="BP343" s="102"/>
      <c r="BQ343" s="102"/>
      <c r="BR343" s="102"/>
      <c r="BS343" s="102"/>
      <c r="BT343" s="102"/>
      <c r="BU343" s="102"/>
      <c r="BV343" s="102"/>
      <c r="BW343" s="102"/>
      <c r="BX343" s="102"/>
      <c r="BY343" s="102"/>
      <c r="BZ343" s="102"/>
      <c r="CA343" s="102"/>
      <c r="CB343" s="102"/>
      <c r="CC343" s="102"/>
      <c r="CD343" s="102"/>
      <c r="CE343" s="102"/>
      <c r="CF343" s="102"/>
      <c r="CG343" s="102"/>
      <c r="CH343" s="102"/>
      <c r="CI343" s="102"/>
      <c r="CJ343" s="102"/>
      <c r="CK343" s="102"/>
      <c r="CL343" s="102"/>
      <c r="CM343" s="102"/>
      <c r="CN343" s="102"/>
      <c r="CO343" s="102"/>
      <c r="CP343" s="102"/>
      <c r="CQ343" s="102"/>
      <c r="CR343" s="102"/>
      <c r="CS343" s="102"/>
      <c r="CT343" s="102"/>
      <c r="CU343" s="102"/>
      <c r="CV343" s="102"/>
      <c r="CW343" s="102"/>
      <c r="CX343" s="102"/>
      <c r="CY343" s="102"/>
      <c r="CZ343" s="102"/>
      <c r="DA343" s="102"/>
      <c r="DB343" s="102"/>
      <c r="DC343" s="102"/>
      <c r="DD343" s="102"/>
      <c r="DE343" s="102"/>
      <c r="DF343" s="102"/>
      <c r="DG343" s="102"/>
      <c r="DH343" s="102"/>
      <c r="DI343" s="102"/>
      <c r="DJ343" s="102"/>
      <c r="DK343" s="102"/>
      <c r="DL343" s="102"/>
      <c r="DM343" s="102"/>
      <c r="DN343" s="102"/>
      <c r="DO343" s="102"/>
      <c r="DP343" s="102"/>
      <c r="DQ343" s="102"/>
      <c r="DR343" s="102"/>
      <c r="DS343" s="102"/>
      <c r="DT343" s="102"/>
      <c r="DU343" s="102"/>
      <c r="DV343" s="102"/>
      <c r="DW343" s="102"/>
      <c r="DX343" s="102"/>
      <c r="DY343" s="102"/>
      <c r="DZ343" s="102"/>
      <c r="EA343" s="102"/>
      <c r="EB343" s="102"/>
      <c r="EC343" s="102"/>
      <c r="ED343" s="102"/>
      <c r="EE343" s="102"/>
      <c r="EF343" s="102"/>
      <c r="EG343" s="102"/>
      <c r="EH343" s="102"/>
      <c r="EI343" s="102"/>
      <c r="EJ343" s="102"/>
      <c r="EK343" s="102"/>
      <c r="EL343" s="102"/>
      <c r="EM343" s="102"/>
      <c r="EN343" s="102"/>
      <c r="EO343" s="102"/>
      <c r="EP343" s="102"/>
      <c r="EQ343" s="102"/>
      <c r="ER343" s="102"/>
      <c r="ES343" s="102"/>
      <c r="ET343" s="102"/>
      <c r="EU343" s="102"/>
      <c r="EV343" s="102"/>
      <c r="EW343" s="102"/>
      <c r="EX343" s="102"/>
      <c r="EY343" s="102"/>
      <c r="EZ343" s="102"/>
      <c r="FA343" s="102"/>
      <c r="FB343" s="102"/>
    </row>
    <row r="344" spans="41:158">
      <c r="AO344" s="102"/>
      <c r="AP344" s="102"/>
      <c r="AQ344" s="102"/>
      <c r="AR344" s="102"/>
      <c r="AS344" s="102"/>
      <c r="AT344" s="102"/>
      <c r="AU344" s="102"/>
      <c r="AV344" s="102"/>
      <c r="AW344" s="102"/>
      <c r="AX344" s="102"/>
      <c r="AY344" s="102"/>
      <c r="AZ344" s="102"/>
      <c r="BA344" s="102"/>
      <c r="BB344" s="102"/>
      <c r="BC344" s="102"/>
      <c r="BD344" s="102"/>
      <c r="BE344" s="102"/>
      <c r="BF344" s="102"/>
      <c r="BG344" s="102"/>
      <c r="BH344" s="102"/>
      <c r="BI344" s="102"/>
      <c r="BJ344" s="102"/>
      <c r="BK344" s="102"/>
      <c r="BL344" s="102"/>
      <c r="BM344" s="102"/>
      <c r="BN344" s="102"/>
      <c r="BO344" s="102"/>
      <c r="BP344" s="102"/>
      <c r="BQ344" s="102"/>
      <c r="BR344" s="102"/>
      <c r="BS344" s="102"/>
      <c r="BT344" s="102"/>
      <c r="BU344" s="102"/>
      <c r="BV344" s="102"/>
      <c r="BW344" s="102"/>
      <c r="BX344" s="102"/>
      <c r="BY344" s="102"/>
      <c r="BZ344" s="102"/>
      <c r="CA344" s="102"/>
      <c r="CB344" s="102"/>
      <c r="CC344" s="102"/>
      <c r="CD344" s="102"/>
      <c r="CE344" s="102"/>
      <c r="CF344" s="102"/>
      <c r="CG344" s="102"/>
      <c r="CH344" s="102"/>
      <c r="CI344" s="102"/>
      <c r="CJ344" s="102"/>
      <c r="CK344" s="102"/>
      <c r="CL344" s="102"/>
      <c r="CM344" s="102"/>
      <c r="CN344" s="102"/>
      <c r="CO344" s="102"/>
      <c r="CP344" s="102"/>
      <c r="CQ344" s="102"/>
      <c r="CR344" s="102"/>
      <c r="CS344" s="102"/>
      <c r="CT344" s="102"/>
      <c r="CU344" s="102"/>
      <c r="CV344" s="102"/>
      <c r="CW344" s="102"/>
      <c r="CX344" s="102"/>
      <c r="CY344" s="102"/>
      <c r="CZ344" s="102"/>
      <c r="DA344" s="102"/>
      <c r="DB344" s="102"/>
      <c r="DC344" s="102"/>
      <c r="DD344" s="102"/>
      <c r="DE344" s="102"/>
      <c r="DF344" s="102"/>
      <c r="DG344" s="102"/>
      <c r="DH344" s="102"/>
      <c r="DI344" s="102"/>
      <c r="DJ344" s="102"/>
      <c r="DK344" s="102"/>
      <c r="DL344" s="102"/>
      <c r="DM344" s="102"/>
      <c r="DN344" s="102"/>
      <c r="DO344" s="102"/>
      <c r="DP344" s="102"/>
      <c r="DQ344" s="102"/>
      <c r="DR344" s="102"/>
      <c r="DS344" s="102"/>
      <c r="DT344" s="102"/>
      <c r="DU344" s="102"/>
      <c r="DV344" s="102"/>
      <c r="DW344" s="102"/>
      <c r="DX344" s="102"/>
      <c r="DY344" s="102"/>
      <c r="DZ344" s="102"/>
      <c r="EA344" s="102"/>
      <c r="EB344" s="102"/>
      <c r="EC344" s="102"/>
      <c r="ED344" s="102"/>
      <c r="EE344" s="102"/>
      <c r="EF344" s="102"/>
      <c r="EG344" s="102"/>
      <c r="EH344" s="102"/>
      <c r="EI344" s="102"/>
      <c r="EJ344" s="102"/>
      <c r="EK344" s="102"/>
      <c r="EL344" s="102"/>
      <c r="EM344" s="102"/>
      <c r="EN344" s="102"/>
      <c r="EO344" s="102"/>
      <c r="EP344" s="102"/>
      <c r="EQ344" s="102"/>
      <c r="ER344" s="102"/>
      <c r="ES344" s="102"/>
      <c r="ET344" s="102"/>
      <c r="EU344" s="102"/>
      <c r="EV344" s="102"/>
      <c r="EW344" s="102"/>
      <c r="EX344" s="102"/>
      <c r="EY344" s="102"/>
      <c r="EZ344" s="102"/>
      <c r="FA344" s="102"/>
      <c r="FB344" s="102"/>
    </row>
    <row r="345" spans="41:158">
      <c r="AO345" s="102"/>
      <c r="AP345" s="102"/>
      <c r="AQ345" s="102"/>
      <c r="AR345" s="102"/>
      <c r="AS345" s="102"/>
      <c r="AT345" s="102"/>
      <c r="AU345" s="102"/>
      <c r="AV345" s="102"/>
      <c r="AW345" s="102"/>
      <c r="AX345" s="102"/>
      <c r="AY345" s="102"/>
      <c r="AZ345" s="102"/>
      <c r="BA345" s="102"/>
      <c r="BB345" s="102"/>
      <c r="BC345" s="102"/>
      <c r="BD345" s="102"/>
      <c r="BE345" s="102"/>
      <c r="BF345" s="102"/>
      <c r="BG345" s="102"/>
      <c r="BH345" s="102"/>
      <c r="BI345" s="102"/>
      <c r="BJ345" s="102"/>
      <c r="BK345" s="102"/>
      <c r="BL345" s="102"/>
      <c r="BM345" s="102"/>
      <c r="BN345" s="102"/>
      <c r="BO345" s="102"/>
      <c r="BP345" s="102"/>
      <c r="BQ345" s="102"/>
      <c r="BR345" s="102"/>
      <c r="BS345" s="102"/>
      <c r="BT345" s="102"/>
      <c r="BU345" s="102"/>
      <c r="BV345" s="102"/>
      <c r="BW345" s="102"/>
      <c r="BX345" s="102"/>
      <c r="BY345" s="102"/>
      <c r="BZ345" s="102"/>
      <c r="CA345" s="102"/>
      <c r="CB345" s="102"/>
      <c r="CC345" s="102"/>
      <c r="CD345" s="102"/>
      <c r="CE345" s="102"/>
      <c r="CF345" s="102"/>
      <c r="CG345" s="102"/>
      <c r="CH345" s="102"/>
      <c r="CI345" s="102"/>
      <c r="CJ345" s="102"/>
      <c r="CK345" s="102"/>
      <c r="CL345" s="102"/>
      <c r="CM345" s="102"/>
      <c r="CN345" s="102"/>
      <c r="CO345" s="102"/>
      <c r="CP345" s="102"/>
      <c r="CQ345" s="102"/>
      <c r="CR345" s="102"/>
      <c r="CS345" s="102"/>
      <c r="CT345" s="102"/>
      <c r="CU345" s="102"/>
      <c r="CV345" s="102"/>
      <c r="CW345" s="102"/>
      <c r="CX345" s="102"/>
      <c r="CY345" s="102"/>
      <c r="CZ345" s="102"/>
      <c r="DA345" s="102"/>
      <c r="DB345" s="102"/>
      <c r="DC345" s="102"/>
      <c r="DD345" s="102"/>
      <c r="DE345" s="102"/>
      <c r="DF345" s="102"/>
      <c r="DG345" s="102"/>
      <c r="DH345" s="102"/>
      <c r="DI345" s="102"/>
      <c r="DJ345" s="102"/>
      <c r="DK345" s="102"/>
      <c r="DL345" s="102"/>
      <c r="DM345" s="102"/>
      <c r="DN345" s="102"/>
      <c r="DO345" s="102"/>
      <c r="DP345" s="102"/>
      <c r="DQ345" s="102"/>
      <c r="DR345" s="102"/>
      <c r="DS345" s="102"/>
      <c r="DT345" s="102"/>
      <c r="DU345" s="102"/>
      <c r="DV345" s="102"/>
      <c r="DW345" s="102"/>
      <c r="DX345" s="102"/>
      <c r="DY345" s="102"/>
      <c r="DZ345" s="102"/>
      <c r="EA345" s="102"/>
      <c r="EB345" s="102"/>
      <c r="EC345" s="102"/>
      <c r="ED345" s="102"/>
      <c r="EE345" s="102"/>
      <c r="EF345" s="102"/>
      <c r="EG345" s="102"/>
      <c r="EH345" s="102"/>
      <c r="EI345" s="102"/>
      <c r="EJ345" s="102"/>
      <c r="EK345" s="102"/>
      <c r="EL345" s="102"/>
      <c r="EM345" s="102"/>
      <c r="EN345" s="102"/>
      <c r="EO345" s="102"/>
      <c r="EP345" s="102"/>
      <c r="EQ345" s="102"/>
      <c r="ER345" s="102"/>
      <c r="ES345" s="102"/>
      <c r="ET345" s="102"/>
      <c r="EU345" s="102"/>
      <c r="EV345" s="102"/>
      <c r="EW345" s="102"/>
      <c r="EX345" s="102"/>
      <c r="EY345" s="102"/>
      <c r="EZ345" s="102"/>
      <c r="FA345" s="102"/>
      <c r="FB345" s="102"/>
    </row>
  </sheetData>
  <autoFilter ref="A5:BZV229" xr:uid="{00000000-0009-0000-0000-00000B000000}"/>
  <mergeCells count="6">
    <mergeCell ref="AH4:AM4"/>
    <mergeCell ref="B4:I4"/>
    <mergeCell ref="J4:P4"/>
    <mergeCell ref="Q4:T4"/>
    <mergeCell ref="V4:Z4"/>
    <mergeCell ref="AB4:AF4"/>
  </mergeCells>
  <dataValidations count="20">
    <dataValidation type="list" allowBlank="1" showInputMessage="1" showErrorMessage="1" sqref="G6:G228" xr:uid="{9ABF5C48-4951-414E-BEBD-19A685397314}">
      <formula1>$F$237:$F$245</formula1>
    </dataValidation>
    <dataValidation type="list" allowBlank="1" showInputMessage="1" showErrorMessage="1" sqref="D6:D228" xr:uid="{249A15DD-8322-4CC3-AA8D-1EDD2CB83B7D}">
      <formula1>$D$238:$D$244</formula1>
    </dataValidation>
    <dataValidation type="list" allowBlank="1" showInputMessage="1" showErrorMessage="1" sqref="C6:C228" xr:uid="{B8692887-591B-4CFB-836E-D99333FAA08E}">
      <formula1>$C$238:$C$241</formula1>
    </dataValidation>
    <dataValidation type="list" allowBlank="1" showInputMessage="1" showErrorMessage="1" sqref="B6:B228" xr:uid="{BA1D58E6-B0C1-4D8D-A989-6646BD622C62}">
      <formula1>$B$238:$B$245</formula1>
    </dataValidation>
    <dataValidation type="list" allowBlank="1" showInputMessage="1" showErrorMessage="1" sqref="K234" xr:uid="{4190B522-8E55-4F0F-B52B-9D023F8518F9}">
      <formula1>$K$202:$K$208</formula1>
    </dataValidation>
    <dataValidation type="list" allowBlank="1" showInputMessage="1" showErrorMessage="1" sqref="N234 N231:N232" xr:uid="{514F4498-CDDC-4139-89E5-120E89DBF390}">
      <formula1>$N$202:$N$207</formula1>
    </dataValidation>
    <dataValidation type="list" allowBlank="1" showInputMessage="1" showErrorMessage="1" sqref="C234 C231:C232" xr:uid="{A0B332A6-0733-409C-BF63-3D6C021145E0}">
      <formula1>$C$202:$C$213</formula1>
    </dataValidation>
    <dataValidation type="list" allowBlank="1" showInputMessage="1" showErrorMessage="1" sqref="I234 I231:I232" xr:uid="{6ADE8D6F-52F1-4C04-B16C-D3C62F193890}">
      <formula1>$I$202:$I$205</formula1>
    </dataValidation>
    <dataValidation type="list" allowBlank="1" showInputMessage="1" showErrorMessage="1" sqref="D234" xr:uid="{D27344E3-B2C7-4D88-8D27-8296C015EF4C}">
      <formula1>$D$202:$D$210</formula1>
    </dataValidation>
    <dataValidation type="list" allowBlank="1" showInputMessage="1" showErrorMessage="1" sqref="E234:H236" xr:uid="{85EA2A96-0776-48AF-A8A3-BD66D0AEA469}">
      <formula1>$E$202:$E$240</formula1>
    </dataValidation>
    <dataValidation type="list" allowBlank="1" showInputMessage="1" showErrorMessage="1" sqref="H231:H232" xr:uid="{3E117CD0-C608-4EB5-B0E5-3914574B11D0}">
      <formula1>$H$202:$H$204</formula1>
    </dataValidation>
    <dataValidation type="list" allowBlank="1" showInputMessage="1" showErrorMessage="1" sqref="D231:D232" xr:uid="{A1FC0169-D497-4865-9D2D-45AB60073D25}">
      <formula1>$D$202:$D$207</formula1>
    </dataValidation>
    <dataValidation type="list" allowBlank="1" showInputMessage="1" showErrorMessage="1" sqref="B231" xr:uid="{0CEFF388-0D86-4012-8C3A-40D545640993}">
      <formula1>$B$202:$B$207</formula1>
    </dataValidation>
    <dataValidation type="list" allowBlank="1" showInputMessage="1" showErrorMessage="1" sqref="N196:N228" xr:uid="{324558DB-0F90-4944-B1E2-F4D51A875441}">
      <formula1>$N$237:$N$242</formula1>
    </dataValidation>
    <dataValidation type="list" allowBlank="1" showInputMessage="1" showErrorMessage="1" sqref="H196:H228" xr:uid="{564CE5C7-8F47-4B14-871C-1F48835D1758}">
      <formula1>$H$237:$H$239</formula1>
    </dataValidation>
    <dataValidation type="list" allowBlank="1" showInputMessage="1" showErrorMessage="1" sqref="I196:I228" xr:uid="{8876FF2E-B8A1-48E3-A3EB-04FCEDF72932}">
      <formula1>$I$237:$I$240</formula1>
    </dataValidation>
    <dataValidation type="list" allowBlank="1" showInputMessage="1" showErrorMessage="1" sqref="H6:H195" xr:uid="{A34A4415-AF65-4D26-91B2-8223A082CEB4}">
      <formula1>$H$203:$H$205</formula1>
    </dataValidation>
    <dataValidation type="list" allowBlank="1" showInputMessage="1" showErrorMessage="1" sqref="E20:F38" xr:uid="{BF29FC11-B0DA-4828-9C56-07C047ABA8B3}">
      <formula1>$E$203:$E$241</formula1>
    </dataValidation>
    <dataValidation type="list" allowBlank="1" showInputMessage="1" showErrorMessage="1" sqref="I6:I195" xr:uid="{75B8AFE8-1E8F-4360-BE91-CF8E30D9AAAA}">
      <formula1>$I$203:$I$206</formula1>
    </dataValidation>
    <dataValidation type="list" allowBlank="1" showInputMessage="1" showErrorMessage="1" sqref="N39:N48 N51:N195" xr:uid="{B4C8926B-42EE-4389-AFCE-23EC6ADD6FB3}">
      <formula1>$N$203:$N$208</formula1>
    </dataValidation>
  </dataValidation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0">
    <tabColor theme="9"/>
  </sheetPr>
  <dimension ref="A1:BZW345"/>
  <sheetViews>
    <sheetView topLeftCell="K1" zoomScale="70" zoomScaleNormal="70" workbookViewId="0">
      <pane ySplit="5" topLeftCell="A53" activePane="bottomLeft" state="frozen"/>
      <selection activeCell="A61" sqref="A61:XFD144"/>
      <selection pane="bottomLeft" activeCell="A61" sqref="A61:XFD144"/>
    </sheetView>
  </sheetViews>
  <sheetFormatPr baseColWidth="10" defaultColWidth="13.28515625" defaultRowHeight="15"/>
  <cols>
    <col min="1" max="1" width="13.28515625" style="103"/>
    <col min="2" max="2" width="13.28515625" style="119"/>
    <col min="3" max="4" width="13.28515625" style="103"/>
    <col min="5" max="5" width="20.42578125" style="103" customWidth="1"/>
    <col min="6" max="6" width="21.7109375" style="103" customWidth="1"/>
    <col min="7" max="9" width="13.28515625" style="103" customWidth="1"/>
    <col min="10" max="10" width="15.7109375" style="105" customWidth="1"/>
    <col min="11" max="11" width="13.28515625" style="104" customWidth="1"/>
    <col min="12" max="13" width="13.28515625" style="103" customWidth="1"/>
    <col min="14" max="14" width="13.28515625" style="105" customWidth="1"/>
    <col min="15" max="15" width="15.42578125" style="103" bestFit="1" customWidth="1"/>
    <col min="16" max="16" width="10.42578125" style="103" bestFit="1" customWidth="1"/>
    <col min="17" max="17" width="15.42578125" style="103" customWidth="1"/>
    <col min="18" max="19" width="13.42578125" style="103" customWidth="1"/>
    <col min="20" max="21" width="14.7109375" style="103" customWidth="1"/>
    <col min="22" max="26" width="13.28515625" style="103" customWidth="1"/>
    <col min="27" max="27" width="14.7109375" style="103" customWidth="1"/>
    <col min="28" max="32" width="13.28515625" style="103" customWidth="1"/>
    <col min="33" max="33" width="14.7109375" style="103" customWidth="1"/>
    <col min="34" max="37" width="13.28515625" style="103" customWidth="1"/>
    <col min="38" max="39" width="13.28515625" style="103"/>
    <col min="40" max="40" width="14.7109375" style="103" customWidth="1"/>
    <col min="41" max="16384" width="13.28515625" style="103"/>
  </cols>
  <sheetData>
    <row r="1" spans="1:2051" s="97" customFormat="1" ht="50.25" customHeight="1">
      <c r="B1" s="98" t="str">
        <f>Instrucciones!B1</f>
        <v>HERRAMIENTA DE HUELLA DE CARBONO PARA ORGANIZACIONES. Año de cálculo 2021</v>
      </c>
      <c r="D1" s="99"/>
      <c r="E1" s="99"/>
      <c r="F1" s="99"/>
      <c r="J1" s="99"/>
      <c r="AO1" s="103"/>
      <c r="AP1" s="103"/>
      <c r="AQ1" s="103"/>
      <c r="AR1" s="103"/>
      <c r="AS1" s="103"/>
      <c r="AT1" s="103"/>
      <c r="AU1" s="103"/>
      <c r="AV1" s="103"/>
      <c r="AW1" s="103"/>
      <c r="AX1" s="103"/>
      <c r="AY1" s="103"/>
      <c r="AZ1" s="103"/>
      <c r="BA1" s="103"/>
      <c r="BB1" s="103"/>
      <c r="BC1" s="103"/>
      <c r="BD1" s="103"/>
      <c r="BE1" s="103"/>
      <c r="BF1" s="103"/>
      <c r="BG1" s="103"/>
      <c r="BH1" s="103"/>
      <c r="BI1" s="103"/>
      <c r="BJ1" s="103"/>
      <c r="BK1" s="103"/>
      <c r="BL1" s="103"/>
      <c r="BM1" s="103"/>
      <c r="BN1" s="103"/>
      <c r="BO1" s="103"/>
      <c r="BP1" s="103"/>
      <c r="BQ1" s="103"/>
      <c r="BR1" s="103"/>
      <c r="BS1" s="103"/>
      <c r="BT1" s="103"/>
      <c r="BU1" s="103"/>
      <c r="BV1" s="103"/>
      <c r="BW1" s="103"/>
      <c r="BX1" s="103"/>
      <c r="BY1" s="103"/>
      <c r="BZ1" s="103"/>
      <c r="CA1" s="103"/>
      <c r="CB1" s="103"/>
      <c r="CC1" s="103"/>
      <c r="CD1" s="103"/>
      <c r="CE1" s="103"/>
      <c r="CF1" s="103"/>
      <c r="CG1" s="103"/>
      <c r="CH1" s="103"/>
      <c r="CI1" s="103"/>
      <c r="CJ1" s="103"/>
      <c r="CK1" s="103"/>
      <c r="CL1" s="103"/>
      <c r="CM1" s="103"/>
      <c r="CN1" s="103"/>
      <c r="CO1" s="103"/>
      <c r="CP1" s="103"/>
      <c r="CQ1" s="103"/>
      <c r="CR1" s="103"/>
      <c r="CS1" s="103"/>
      <c r="CT1" s="103"/>
      <c r="CU1" s="103"/>
      <c r="CV1" s="103"/>
      <c r="CW1" s="103"/>
      <c r="CX1" s="103"/>
      <c r="CY1" s="103"/>
      <c r="CZ1" s="103"/>
      <c r="DA1" s="103"/>
      <c r="DB1" s="103"/>
      <c r="DC1" s="103"/>
      <c r="DD1" s="103"/>
      <c r="DE1" s="103"/>
      <c r="DF1" s="103"/>
      <c r="DG1" s="103"/>
      <c r="DH1" s="103"/>
      <c r="DI1" s="103"/>
      <c r="DJ1" s="103"/>
      <c r="DK1" s="103"/>
      <c r="DL1" s="103"/>
      <c r="DM1" s="103"/>
      <c r="DN1" s="103"/>
      <c r="DO1" s="103"/>
      <c r="DP1" s="103"/>
      <c r="DQ1" s="103"/>
      <c r="DR1" s="103"/>
      <c r="DS1" s="103"/>
      <c r="DT1" s="103"/>
      <c r="DU1" s="103"/>
      <c r="DV1" s="103"/>
      <c r="DW1" s="103"/>
      <c r="DX1" s="103"/>
      <c r="DY1" s="103"/>
      <c r="DZ1" s="103"/>
      <c r="EA1" s="103"/>
      <c r="EB1" s="103"/>
      <c r="EC1" s="103"/>
      <c r="ED1" s="103"/>
      <c r="EE1" s="103"/>
      <c r="EF1" s="103"/>
      <c r="EG1" s="103"/>
      <c r="EH1" s="103"/>
      <c r="EI1" s="103"/>
      <c r="EJ1" s="103"/>
      <c r="EK1" s="103"/>
      <c r="EL1" s="103"/>
      <c r="EM1" s="103"/>
      <c r="EN1" s="103"/>
      <c r="EO1" s="103"/>
      <c r="EP1" s="103"/>
      <c r="EQ1" s="103"/>
      <c r="ER1" s="103"/>
      <c r="ES1" s="103"/>
      <c r="ET1" s="103"/>
      <c r="EU1" s="103"/>
      <c r="EV1" s="103"/>
      <c r="EW1" s="103"/>
      <c r="EX1" s="103"/>
      <c r="EY1" s="103"/>
      <c r="EZ1" s="103"/>
      <c r="FA1" s="103"/>
      <c r="FB1" s="103"/>
      <c r="FC1" s="103"/>
      <c r="FD1" s="103"/>
      <c r="FE1" s="103"/>
      <c r="FF1" s="103"/>
      <c r="FG1" s="103"/>
      <c r="FH1" s="103"/>
      <c r="FI1" s="103"/>
      <c r="FJ1" s="103"/>
      <c r="FK1" s="103"/>
      <c r="FL1" s="103"/>
      <c r="FM1" s="103"/>
      <c r="FN1" s="103"/>
      <c r="FO1" s="103"/>
      <c r="FP1" s="103"/>
      <c r="FQ1" s="103"/>
      <c r="FR1" s="103"/>
      <c r="FS1" s="103"/>
      <c r="FT1" s="103"/>
      <c r="FU1" s="103"/>
      <c r="FV1" s="103"/>
      <c r="FW1" s="103"/>
      <c r="FX1" s="103"/>
      <c r="FY1" s="103"/>
      <c r="FZ1" s="103"/>
      <c r="GA1" s="103"/>
      <c r="GB1" s="103"/>
      <c r="GC1" s="103"/>
      <c r="GD1" s="103"/>
      <c r="GE1" s="103"/>
      <c r="GF1" s="103"/>
      <c r="GG1" s="103"/>
      <c r="GH1" s="103"/>
      <c r="GI1" s="103"/>
      <c r="GJ1" s="103"/>
      <c r="GK1" s="103"/>
      <c r="GL1" s="103"/>
      <c r="GM1" s="103"/>
      <c r="GN1" s="103"/>
      <c r="GO1" s="103"/>
      <c r="GP1" s="103"/>
      <c r="GQ1" s="103"/>
      <c r="GR1" s="103"/>
      <c r="GS1" s="103"/>
      <c r="GT1" s="103"/>
      <c r="GU1" s="103"/>
      <c r="GV1" s="103"/>
      <c r="GW1" s="103"/>
      <c r="GX1" s="103"/>
      <c r="GY1" s="103"/>
      <c r="GZ1" s="103"/>
      <c r="HA1" s="103"/>
      <c r="HB1" s="103"/>
      <c r="HC1" s="103"/>
      <c r="HD1" s="103"/>
      <c r="HE1" s="103"/>
      <c r="HF1" s="103"/>
      <c r="HG1" s="103"/>
      <c r="HH1" s="103"/>
      <c r="HI1" s="103"/>
      <c r="HJ1" s="103"/>
      <c r="HK1" s="103"/>
      <c r="HL1" s="103"/>
      <c r="HM1" s="103"/>
      <c r="HN1" s="103"/>
      <c r="HO1" s="103"/>
      <c r="HP1" s="103"/>
      <c r="HQ1" s="103"/>
      <c r="HR1" s="103"/>
      <c r="HS1" s="103"/>
      <c r="HT1" s="103"/>
      <c r="HU1" s="103"/>
      <c r="HV1" s="103"/>
      <c r="HW1" s="103"/>
      <c r="HX1" s="103"/>
      <c r="HY1" s="103"/>
      <c r="HZ1" s="103"/>
      <c r="IA1" s="103"/>
      <c r="IB1" s="103"/>
      <c r="IC1" s="103"/>
      <c r="ID1" s="103"/>
      <c r="IE1" s="103"/>
      <c r="IF1" s="103"/>
      <c r="IG1" s="103"/>
      <c r="IH1" s="103"/>
      <c r="II1" s="103"/>
      <c r="IJ1" s="103"/>
      <c r="IK1" s="103"/>
      <c r="IL1" s="103"/>
      <c r="IM1" s="103"/>
      <c r="IN1" s="103"/>
      <c r="IO1" s="103"/>
      <c r="IP1" s="103"/>
      <c r="IQ1" s="103"/>
      <c r="IR1" s="103"/>
      <c r="IS1" s="103"/>
      <c r="IT1" s="103"/>
      <c r="IU1" s="103"/>
      <c r="IV1" s="103"/>
      <c r="IW1" s="103"/>
      <c r="IX1" s="103"/>
      <c r="IY1" s="103"/>
      <c r="IZ1" s="103"/>
      <c r="JA1" s="103"/>
      <c r="JB1" s="103"/>
      <c r="JC1" s="103"/>
      <c r="JD1" s="103"/>
      <c r="JE1" s="103"/>
      <c r="JF1" s="103"/>
      <c r="JG1" s="103"/>
      <c r="JH1" s="103"/>
      <c r="JI1" s="103"/>
      <c r="JJ1" s="103"/>
      <c r="JK1" s="103"/>
      <c r="JL1" s="103"/>
      <c r="JM1" s="103"/>
      <c r="JN1" s="103"/>
      <c r="JO1" s="103"/>
      <c r="JP1" s="103"/>
      <c r="JQ1" s="103"/>
      <c r="JR1" s="103"/>
      <c r="JS1" s="103"/>
      <c r="JT1" s="103"/>
      <c r="JU1" s="103"/>
      <c r="JV1" s="103"/>
      <c r="JW1" s="103"/>
      <c r="JX1" s="103"/>
      <c r="JY1" s="103"/>
      <c r="JZ1" s="103"/>
      <c r="KA1" s="103"/>
      <c r="KB1" s="103"/>
      <c r="KC1" s="103"/>
      <c r="KD1" s="103"/>
      <c r="KE1" s="103"/>
      <c r="KF1" s="103"/>
      <c r="KG1" s="103"/>
      <c r="KH1" s="103"/>
      <c r="KI1" s="103"/>
      <c r="KJ1" s="103"/>
      <c r="KK1" s="103"/>
      <c r="KL1" s="103"/>
      <c r="KM1" s="103"/>
      <c r="KN1" s="103"/>
      <c r="KO1" s="103"/>
      <c r="KP1" s="103"/>
      <c r="KQ1" s="103"/>
      <c r="KR1" s="103"/>
      <c r="KS1" s="103"/>
      <c r="KT1" s="103"/>
      <c r="KU1" s="103"/>
      <c r="KV1" s="103"/>
      <c r="KW1" s="103"/>
      <c r="KX1" s="103"/>
      <c r="KY1" s="103"/>
      <c r="KZ1" s="103"/>
      <c r="LA1" s="103"/>
      <c r="LB1" s="103"/>
      <c r="LC1" s="103"/>
      <c r="LD1" s="103"/>
      <c r="LE1" s="103"/>
      <c r="LF1" s="103"/>
      <c r="LG1" s="103"/>
      <c r="LH1" s="103"/>
      <c r="LI1" s="103"/>
      <c r="LJ1" s="103"/>
      <c r="LK1" s="103"/>
      <c r="LL1" s="103"/>
      <c r="LM1" s="103"/>
      <c r="LN1" s="103"/>
      <c r="LO1" s="103"/>
      <c r="LP1" s="103"/>
      <c r="LQ1" s="103"/>
      <c r="LR1" s="103"/>
      <c r="LS1" s="103"/>
      <c r="LT1" s="103"/>
      <c r="LU1" s="103"/>
      <c r="LV1" s="103"/>
      <c r="LW1" s="103"/>
      <c r="LX1" s="103"/>
      <c r="LY1" s="103"/>
      <c r="LZ1" s="103"/>
      <c r="MA1" s="103"/>
      <c r="MB1" s="103"/>
      <c r="MC1" s="103"/>
      <c r="MD1" s="103"/>
      <c r="ME1" s="103"/>
      <c r="MF1" s="103"/>
      <c r="MG1" s="103"/>
      <c r="MH1" s="103"/>
      <c r="MI1" s="103"/>
      <c r="MJ1" s="103"/>
      <c r="MK1" s="103"/>
      <c r="ML1" s="103"/>
      <c r="MM1" s="103"/>
      <c r="MN1" s="103"/>
      <c r="MO1" s="103"/>
      <c r="MP1" s="103"/>
      <c r="MQ1" s="103"/>
      <c r="MR1" s="103"/>
      <c r="MS1" s="103"/>
      <c r="MT1" s="103"/>
      <c r="MU1" s="103"/>
      <c r="MV1" s="103"/>
      <c r="MW1" s="103"/>
      <c r="MX1" s="103"/>
      <c r="MY1" s="103"/>
      <c r="MZ1" s="103"/>
      <c r="NA1" s="103"/>
      <c r="NB1" s="103"/>
      <c r="NC1" s="103"/>
      <c r="ND1" s="103"/>
      <c r="NE1" s="103"/>
      <c r="NF1" s="103"/>
      <c r="NG1" s="103"/>
      <c r="NH1" s="103"/>
      <c r="NI1" s="103"/>
      <c r="NJ1" s="103"/>
      <c r="NK1" s="103"/>
      <c r="NL1" s="103"/>
      <c r="NM1" s="103"/>
      <c r="NN1" s="103"/>
      <c r="NO1" s="103"/>
      <c r="NP1" s="103"/>
      <c r="NQ1" s="103"/>
      <c r="NR1" s="103"/>
      <c r="NS1" s="103"/>
      <c r="NT1" s="103"/>
      <c r="NU1" s="103"/>
      <c r="NV1" s="103"/>
      <c r="NW1" s="103"/>
      <c r="NX1" s="103"/>
      <c r="NY1" s="103"/>
      <c r="NZ1" s="103"/>
      <c r="OA1" s="103"/>
      <c r="OB1" s="103"/>
      <c r="OC1" s="103"/>
      <c r="OD1" s="103"/>
      <c r="OE1" s="103"/>
      <c r="OF1" s="103"/>
      <c r="OG1" s="103"/>
      <c r="OH1" s="103"/>
      <c r="OI1" s="103"/>
      <c r="OJ1" s="103"/>
      <c r="OK1" s="103"/>
      <c r="OL1" s="103"/>
      <c r="OM1" s="103"/>
      <c r="ON1" s="103"/>
      <c r="OO1" s="103"/>
      <c r="OP1" s="103"/>
      <c r="OQ1" s="103"/>
      <c r="OR1" s="103"/>
      <c r="OS1" s="103"/>
      <c r="OT1" s="103"/>
      <c r="OU1" s="103"/>
      <c r="OV1" s="103"/>
      <c r="OW1" s="103"/>
      <c r="OX1" s="103"/>
      <c r="OY1" s="103"/>
      <c r="OZ1" s="103"/>
      <c r="PA1" s="103"/>
      <c r="PB1" s="103"/>
      <c r="PC1" s="103"/>
      <c r="PD1" s="103"/>
      <c r="PE1" s="103"/>
      <c r="PF1" s="103"/>
      <c r="PG1" s="103"/>
      <c r="PH1" s="103"/>
      <c r="PI1" s="103"/>
      <c r="PJ1" s="103"/>
      <c r="PK1" s="103"/>
      <c r="PL1" s="103"/>
      <c r="PM1" s="103"/>
      <c r="PN1" s="103"/>
      <c r="PO1" s="103"/>
      <c r="PP1" s="103"/>
      <c r="PQ1" s="103"/>
      <c r="PR1" s="103"/>
      <c r="PS1" s="103"/>
      <c r="PT1" s="103"/>
      <c r="PU1" s="103"/>
      <c r="PV1" s="103"/>
      <c r="PW1" s="103"/>
      <c r="PX1" s="103"/>
      <c r="PY1" s="103"/>
      <c r="PZ1" s="103"/>
      <c r="QA1" s="103"/>
      <c r="QB1" s="103"/>
      <c r="QC1" s="103"/>
      <c r="QD1" s="103"/>
      <c r="QE1" s="103"/>
      <c r="QF1" s="103"/>
      <c r="QG1" s="103"/>
      <c r="QH1" s="103"/>
      <c r="QI1" s="103"/>
      <c r="QJ1" s="103"/>
      <c r="QK1" s="103"/>
      <c r="QL1" s="103"/>
      <c r="QM1" s="103"/>
      <c r="QN1" s="103"/>
      <c r="QO1" s="103"/>
      <c r="QP1" s="103"/>
      <c r="QQ1" s="103"/>
      <c r="QR1" s="103"/>
      <c r="QS1" s="103"/>
      <c r="QT1" s="103"/>
      <c r="QU1" s="103"/>
      <c r="QV1" s="103"/>
      <c r="QW1" s="103"/>
      <c r="QX1" s="103"/>
      <c r="QY1" s="103"/>
      <c r="QZ1" s="103"/>
      <c r="RA1" s="103"/>
      <c r="RB1" s="103"/>
      <c r="RC1" s="103"/>
      <c r="RD1" s="103"/>
      <c r="RE1" s="103"/>
      <c r="RF1" s="103"/>
      <c r="RG1" s="103"/>
      <c r="RH1" s="103"/>
      <c r="RI1" s="103"/>
      <c r="RJ1" s="103"/>
      <c r="RK1" s="103"/>
      <c r="RL1" s="103"/>
      <c r="RM1" s="103"/>
      <c r="RN1" s="103"/>
      <c r="RO1" s="103"/>
      <c r="RP1" s="103"/>
      <c r="RQ1" s="103"/>
      <c r="RR1" s="103"/>
      <c r="RS1" s="103"/>
      <c r="RT1" s="103"/>
      <c r="RU1" s="103"/>
      <c r="RV1" s="103"/>
      <c r="RW1" s="103"/>
      <c r="RX1" s="103"/>
      <c r="RY1" s="103"/>
      <c r="RZ1" s="103"/>
      <c r="SA1" s="103"/>
      <c r="SB1" s="103"/>
      <c r="SC1" s="103"/>
      <c r="SD1" s="103"/>
      <c r="SE1" s="103"/>
      <c r="SF1" s="103"/>
      <c r="SG1" s="103"/>
      <c r="SH1" s="103"/>
      <c r="SI1" s="103"/>
      <c r="SJ1" s="103"/>
      <c r="SK1" s="103"/>
      <c r="SL1" s="103"/>
      <c r="SM1" s="103"/>
      <c r="SN1" s="103"/>
      <c r="SO1" s="103"/>
      <c r="SP1" s="103"/>
      <c r="SQ1" s="103"/>
      <c r="SR1" s="103"/>
      <c r="SS1" s="103"/>
      <c r="ST1" s="103"/>
      <c r="SU1" s="103"/>
      <c r="SV1" s="103"/>
      <c r="SW1" s="103"/>
      <c r="SX1" s="103"/>
      <c r="SY1" s="103"/>
      <c r="SZ1" s="103"/>
      <c r="TA1" s="103"/>
      <c r="TB1" s="103"/>
      <c r="TC1" s="103"/>
      <c r="TD1" s="103"/>
      <c r="TE1" s="103"/>
      <c r="TF1" s="103"/>
      <c r="TG1" s="103"/>
      <c r="TH1" s="103"/>
      <c r="TI1" s="103"/>
      <c r="TJ1" s="103"/>
      <c r="TK1" s="103"/>
      <c r="TL1" s="103"/>
      <c r="TM1" s="103"/>
      <c r="TN1" s="103"/>
      <c r="TO1" s="103"/>
      <c r="TP1" s="103"/>
      <c r="TQ1" s="103"/>
      <c r="TR1" s="103"/>
      <c r="TS1" s="103"/>
      <c r="TT1" s="103"/>
      <c r="TU1" s="103"/>
      <c r="TV1" s="103"/>
      <c r="TW1" s="103"/>
      <c r="TX1" s="103"/>
      <c r="TY1" s="103"/>
      <c r="TZ1" s="103"/>
      <c r="UA1" s="103"/>
      <c r="UB1" s="103"/>
      <c r="UC1" s="103"/>
      <c r="UD1" s="103"/>
      <c r="UE1" s="103"/>
      <c r="UF1" s="103"/>
      <c r="UG1" s="103"/>
      <c r="UH1" s="103"/>
      <c r="UI1" s="103"/>
      <c r="UJ1" s="103"/>
      <c r="UK1" s="103"/>
      <c r="UL1" s="103"/>
      <c r="UM1" s="103"/>
      <c r="UN1" s="103"/>
      <c r="UO1" s="103"/>
      <c r="UP1" s="103"/>
      <c r="UQ1" s="103"/>
      <c r="UR1" s="103"/>
      <c r="US1" s="103"/>
      <c r="UT1" s="103"/>
      <c r="UU1" s="103"/>
      <c r="UV1" s="103"/>
      <c r="UW1" s="103"/>
      <c r="UX1" s="103"/>
      <c r="UY1" s="103"/>
      <c r="UZ1" s="103"/>
      <c r="VA1" s="103"/>
      <c r="VB1" s="103"/>
      <c r="VC1" s="103"/>
      <c r="VD1" s="103"/>
      <c r="VE1" s="103"/>
      <c r="VF1" s="103"/>
      <c r="VG1" s="103"/>
      <c r="VH1" s="103"/>
      <c r="VI1" s="103"/>
      <c r="VJ1" s="103"/>
      <c r="VK1" s="103"/>
      <c r="VL1" s="103"/>
      <c r="VM1" s="103"/>
      <c r="VN1" s="103"/>
      <c r="VO1" s="103"/>
      <c r="VP1" s="103"/>
      <c r="VQ1" s="103"/>
      <c r="VR1" s="103"/>
      <c r="VS1" s="103"/>
      <c r="VT1" s="103"/>
      <c r="VU1" s="103"/>
      <c r="VV1" s="103"/>
      <c r="VW1" s="103"/>
      <c r="VX1" s="103"/>
      <c r="VY1" s="103"/>
      <c r="VZ1" s="103"/>
      <c r="WA1" s="103"/>
      <c r="WB1" s="103"/>
      <c r="WC1" s="103"/>
      <c r="WD1" s="103"/>
      <c r="WE1" s="103"/>
      <c r="WF1" s="103"/>
      <c r="WG1" s="103"/>
      <c r="WH1" s="103"/>
      <c r="WI1" s="103"/>
      <c r="WJ1" s="103"/>
      <c r="WK1" s="103"/>
      <c r="WL1" s="103"/>
      <c r="WM1" s="103"/>
      <c r="WN1" s="103"/>
      <c r="WO1" s="103"/>
      <c r="WP1" s="103"/>
      <c r="WQ1" s="103"/>
      <c r="WR1" s="103"/>
      <c r="WS1" s="103"/>
      <c r="WT1" s="103"/>
      <c r="WU1" s="103"/>
      <c r="WV1" s="103"/>
      <c r="WW1" s="103"/>
      <c r="WX1" s="103"/>
      <c r="WY1" s="103"/>
      <c r="WZ1" s="103"/>
      <c r="XA1" s="103"/>
      <c r="XB1" s="103"/>
      <c r="XC1" s="103"/>
      <c r="XD1" s="103"/>
      <c r="XE1" s="103"/>
      <c r="XF1" s="103"/>
      <c r="XG1" s="103"/>
      <c r="XH1" s="103"/>
      <c r="XI1" s="103"/>
      <c r="XJ1" s="103"/>
      <c r="XK1" s="103"/>
      <c r="XL1" s="103"/>
      <c r="XM1" s="103"/>
      <c r="XN1" s="103"/>
      <c r="XO1" s="103"/>
      <c r="XP1" s="103"/>
      <c r="XQ1" s="103"/>
      <c r="XR1" s="103"/>
      <c r="XS1" s="103"/>
      <c r="XT1" s="103"/>
      <c r="XU1" s="103"/>
      <c r="XV1" s="103"/>
      <c r="XW1" s="103"/>
      <c r="XX1" s="103"/>
      <c r="XY1" s="103"/>
      <c r="XZ1" s="103"/>
      <c r="YA1" s="103"/>
      <c r="YB1" s="103"/>
      <c r="YC1" s="103"/>
      <c r="YD1" s="103"/>
      <c r="YE1" s="103"/>
      <c r="YF1" s="103"/>
      <c r="YG1" s="103"/>
      <c r="YH1" s="103"/>
      <c r="YI1" s="103"/>
      <c r="YJ1" s="103"/>
      <c r="YK1" s="103"/>
      <c r="YL1" s="103"/>
      <c r="YM1" s="103"/>
      <c r="YN1" s="103"/>
      <c r="YO1" s="103"/>
      <c r="YP1" s="103"/>
      <c r="YQ1" s="103"/>
      <c r="YR1" s="103"/>
      <c r="YS1" s="103"/>
      <c r="YT1" s="103"/>
      <c r="YU1" s="103"/>
      <c r="YV1" s="103"/>
      <c r="YW1" s="103"/>
      <c r="YX1" s="103"/>
      <c r="YY1" s="103"/>
      <c r="YZ1" s="103"/>
      <c r="ZA1" s="103"/>
      <c r="ZB1" s="103"/>
      <c r="ZC1" s="103"/>
      <c r="ZD1" s="103"/>
      <c r="ZE1" s="103"/>
      <c r="ZF1" s="103"/>
      <c r="ZG1" s="103"/>
      <c r="ZH1" s="103"/>
      <c r="ZI1" s="103"/>
      <c r="ZJ1" s="103"/>
      <c r="ZK1" s="103"/>
      <c r="ZL1" s="103"/>
      <c r="ZM1" s="103"/>
      <c r="ZN1" s="103"/>
      <c r="ZO1" s="103"/>
      <c r="ZP1" s="103"/>
      <c r="ZQ1" s="103"/>
      <c r="ZR1" s="103"/>
      <c r="ZS1" s="103"/>
      <c r="ZT1" s="103"/>
      <c r="ZU1" s="103"/>
      <c r="ZV1" s="103"/>
      <c r="ZW1" s="103"/>
      <c r="ZX1" s="103"/>
      <c r="ZY1" s="103"/>
      <c r="ZZ1" s="103"/>
      <c r="AAA1" s="103"/>
      <c r="AAB1" s="103"/>
      <c r="AAC1" s="103"/>
      <c r="AAD1" s="103"/>
      <c r="AAE1" s="103"/>
      <c r="AAF1" s="103"/>
      <c r="AAG1" s="103"/>
      <c r="AAH1" s="103"/>
      <c r="AAI1" s="103"/>
      <c r="AAJ1" s="103"/>
      <c r="AAK1" s="103"/>
      <c r="AAL1" s="103"/>
      <c r="AAM1" s="103"/>
      <c r="AAN1" s="103"/>
      <c r="AAO1" s="103"/>
      <c r="AAP1" s="103"/>
      <c r="AAQ1" s="103"/>
      <c r="AAR1" s="103"/>
      <c r="AAS1" s="103"/>
      <c r="AAT1" s="103"/>
      <c r="AAU1" s="103"/>
      <c r="AAV1" s="103"/>
      <c r="AAW1" s="103"/>
      <c r="AAX1" s="103"/>
      <c r="AAY1" s="103"/>
      <c r="AAZ1" s="103"/>
      <c r="ABA1" s="103"/>
      <c r="ABB1" s="103"/>
      <c r="ABC1" s="103"/>
      <c r="ABD1" s="103"/>
      <c r="ABE1" s="103"/>
      <c r="ABF1" s="103"/>
      <c r="ABG1" s="103"/>
      <c r="ABH1" s="103"/>
      <c r="ABI1" s="103"/>
      <c r="ABJ1" s="103"/>
      <c r="ABK1" s="103"/>
      <c r="ABL1" s="103"/>
      <c r="ABM1" s="103"/>
      <c r="ABN1" s="103"/>
      <c r="ABO1" s="103"/>
      <c r="ABP1" s="103"/>
      <c r="ABQ1" s="103"/>
      <c r="ABR1" s="103"/>
      <c r="ABS1" s="103"/>
      <c r="ABT1" s="103"/>
      <c r="ABU1" s="103"/>
      <c r="ABV1" s="103"/>
      <c r="ABW1" s="103"/>
      <c r="ABX1" s="103"/>
      <c r="ABY1" s="103"/>
      <c r="ABZ1" s="103"/>
      <c r="ACA1" s="103"/>
      <c r="ACB1" s="103"/>
      <c r="ACC1" s="103"/>
      <c r="ACD1" s="103"/>
      <c r="ACE1" s="103"/>
      <c r="ACF1" s="103"/>
      <c r="ACG1" s="103"/>
      <c r="ACH1" s="103"/>
      <c r="ACI1" s="103"/>
      <c r="ACJ1" s="103"/>
      <c r="ACK1" s="103"/>
      <c r="ACL1" s="103"/>
      <c r="ACM1" s="103"/>
      <c r="ACN1" s="103"/>
      <c r="ACO1" s="103"/>
      <c r="ACP1" s="103"/>
      <c r="ACQ1" s="103"/>
      <c r="ACR1" s="103"/>
      <c r="ACS1" s="103"/>
      <c r="ACT1" s="103"/>
      <c r="ACU1" s="103"/>
      <c r="ACV1" s="103"/>
      <c r="ACW1" s="103"/>
      <c r="ACX1" s="103"/>
      <c r="ACY1" s="103"/>
      <c r="ACZ1" s="103"/>
      <c r="ADA1" s="103"/>
      <c r="ADB1" s="103"/>
      <c r="ADC1" s="103"/>
      <c r="ADD1" s="103"/>
      <c r="ADE1" s="103"/>
      <c r="ADF1" s="103"/>
      <c r="ADG1" s="103"/>
      <c r="ADH1" s="103"/>
      <c r="ADI1" s="103"/>
      <c r="ADJ1" s="103"/>
      <c r="ADK1" s="103"/>
      <c r="ADL1" s="103"/>
      <c r="ADM1" s="103"/>
      <c r="ADN1" s="103"/>
      <c r="ADO1" s="103"/>
      <c r="ADP1" s="103"/>
      <c r="ADQ1" s="103"/>
      <c r="ADR1" s="103"/>
      <c r="ADS1" s="103"/>
      <c r="ADT1" s="103"/>
      <c r="ADU1" s="103"/>
      <c r="ADV1" s="103"/>
      <c r="ADW1" s="103"/>
      <c r="ADX1" s="103"/>
      <c r="ADY1" s="103"/>
      <c r="ADZ1" s="103"/>
      <c r="AEA1" s="103"/>
      <c r="AEB1" s="103"/>
      <c r="AEC1" s="103"/>
      <c r="AED1" s="103"/>
      <c r="AEE1" s="103"/>
      <c r="AEF1" s="103"/>
      <c r="AEG1" s="103"/>
      <c r="AEH1" s="103"/>
      <c r="AEI1" s="103"/>
      <c r="AEJ1" s="103"/>
      <c r="AEK1" s="103"/>
      <c r="AEL1" s="103"/>
      <c r="AEM1" s="103"/>
      <c r="AEN1" s="103"/>
      <c r="AEO1" s="103"/>
      <c r="AEP1" s="103"/>
      <c r="AEQ1" s="103"/>
      <c r="AER1" s="103"/>
      <c r="AES1" s="103"/>
      <c r="AET1" s="103"/>
      <c r="AEU1" s="103"/>
      <c r="AEV1" s="103"/>
      <c r="AEW1" s="103"/>
      <c r="AEX1" s="103"/>
      <c r="AEY1" s="103"/>
      <c r="AEZ1" s="103"/>
      <c r="AFA1" s="103"/>
      <c r="AFB1" s="103"/>
      <c r="AFC1" s="103"/>
      <c r="AFD1" s="103"/>
      <c r="AFE1" s="103"/>
      <c r="AFF1" s="103"/>
      <c r="AFG1" s="103"/>
      <c r="AFH1" s="103"/>
      <c r="AFI1" s="103"/>
      <c r="AFJ1" s="103"/>
      <c r="AFK1" s="103"/>
      <c r="AFL1" s="103"/>
      <c r="AFM1" s="103"/>
      <c r="AFN1" s="103"/>
      <c r="AFO1" s="103"/>
      <c r="AFP1" s="103"/>
      <c r="AFQ1" s="103"/>
      <c r="AFR1" s="103"/>
      <c r="AFS1" s="103"/>
      <c r="AFT1" s="103"/>
      <c r="AFU1" s="103"/>
      <c r="AFV1" s="103"/>
      <c r="AFW1" s="103"/>
      <c r="AFX1" s="103"/>
      <c r="AFY1" s="103"/>
      <c r="AFZ1" s="103"/>
      <c r="AGA1" s="103"/>
      <c r="AGB1" s="103"/>
      <c r="AGC1" s="103"/>
      <c r="AGD1" s="103"/>
      <c r="AGE1" s="103"/>
      <c r="AGF1" s="103"/>
      <c r="AGG1" s="103"/>
      <c r="AGH1" s="103"/>
      <c r="AGI1" s="103"/>
      <c r="AGJ1" s="103"/>
      <c r="AGK1" s="103"/>
      <c r="AGL1" s="103"/>
      <c r="AGM1" s="103"/>
      <c r="AGN1" s="103"/>
      <c r="AGO1" s="103"/>
      <c r="AGP1" s="103"/>
      <c r="AGQ1" s="103"/>
      <c r="AGR1" s="103"/>
      <c r="AGS1" s="103"/>
      <c r="AGT1" s="103"/>
      <c r="AGU1" s="103"/>
      <c r="AGV1" s="103"/>
      <c r="AGW1" s="103"/>
      <c r="AGX1" s="103"/>
      <c r="AGY1" s="103"/>
      <c r="AGZ1" s="103"/>
      <c r="AHA1" s="103"/>
      <c r="AHB1" s="103"/>
      <c r="AHC1" s="103"/>
      <c r="AHD1" s="103"/>
      <c r="AHE1" s="103"/>
      <c r="AHF1" s="103"/>
      <c r="AHG1" s="103"/>
      <c r="AHH1" s="103"/>
      <c r="AHI1" s="103"/>
      <c r="AHJ1" s="103"/>
      <c r="AHK1" s="103"/>
      <c r="AHL1" s="103"/>
      <c r="AHM1" s="103"/>
      <c r="AHN1" s="103"/>
      <c r="AHO1" s="103"/>
      <c r="AHP1" s="103"/>
      <c r="AHQ1" s="103"/>
      <c r="AHR1" s="103"/>
      <c r="AHS1" s="103"/>
      <c r="AHT1" s="103"/>
      <c r="AHU1" s="103"/>
      <c r="AHV1" s="103"/>
      <c r="AHW1" s="103"/>
      <c r="AHX1" s="103"/>
      <c r="AHY1" s="103"/>
      <c r="AHZ1" s="103"/>
      <c r="AIA1" s="103"/>
      <c r="AIB1" s="103"/>
      <c r="AIC1" s="103"/>
      <c r="AID1" s="103"/>
      <c r="AIE1" s="103"/>
      <c r="AIF1" s="103"/>
      <c r="AIG1" s="103"/>
      <c r="AIH1" s="103"/>
      <c r="AII1" s="103"/>
      <c r="AIJ1" s="103"/>
      <c r="AIK1" s="103"/>
      <c r="AIL1" s="103"/>
      <c r="AIM1" s="103"/>
      <c r="AIN1" s="103"/>
      <c r="AIO1" s="103"/>
      <c r="AIP1" s="103"/>
      <c r="AIQ1" s="103"/>
      <c r="AIR1" s="103"/>
      <c r="AIS1" s="103"/>
      <c r="AIT1" s="103"/>
      <c r="AIU1" s="103"/>
      <c r="AIV1" s="103"/>
      <c r="AIW1" s="103"/>
      <c r="AIX1" s="103"/>
      <c r="AIY1" s="103"/>
      <c r="AIZ1" s="103"/>
      <c r="AJA1" s="103"/>
      <c r="AJB1" s="103"/>
      <c r="AJC1" s="103"/>
      <c r="AJD1" s="103"/>
      <c r="AJE1" s="103"/>
      <c r="AJF1" s="103"/>
      <c r="AJG1" s="103"/>
      <c r="AJH1" s="103"/>
      <c r="AJI1" s="103"/>
      <c r="AJJ1" s="103"/>
      <c r="AJK1" s="103"/>
      <c r="AJL1" s="103"/>
      <c r="AJM1" s="103"/>
      <c r="AJN1" s="103"/>
      <c r="AJO1" s="103"/>
      <c r="AJP1" s="103"/>
      <c r="AJQ1" s="103"/>
      <c r="AJR1" s="103"/>
      <c r="AJS1" s="103"/>
      <c r="AJT1" s="103"/>
      <c r="AJU1" s="103"/>
      <c r="AJV1" s="103"/>
      <c r="AJW1" s="103"/>
      <c r="AJX1" s="103"/>
      <c r="AJY1" s="103"/>
      <c r="AJZ1" s="103"/>
      <c r="AKA1" s="103"/>
      <c r="AKB1" s="103"/>
      <c r="AKC1" s="103"/>
      <c r="AKD1" s="103"/>
      <c r="AKE1" s="103"/>
      <c r="AKF1" s="103"/>
      <c r="AKG1" s="103"/>
      <c r="AKH1" s="103"/>
      <c r="AKI1" s="103"/>
      <c r="AKJ1" s="103"/>
      <c r="AKK1" s="103"/>
      <c r="AKL1" s="103"/>
      <c r="AKM1" s="103"/>
      <c r="AKN1" s="103"/>
      <c r="AKO1" s="103"/>
      <c r="AKP1" s="103"/>
      <c r="AKQ1" s="103"/>
      <c r="AKR1" s="103"/>
      <c r="AKS1" s="103"/>
      <c r="AKT1" s="103"/>
      <c r="AKU1" s="103"/>
      <c r="AKV1" s="103"/>
      <c r="AKW1" s="103"/>
      <c r="AKX1" s="103"/>
      <c r="AKY1" s="103"/>
      <c r="AKZ1" s="103"/>
      <c r="ALA1" s="103"/>
      <c r="ALB1" s="103"/>
      <c r="ALC1" s="103"/>
      <c r="ALD1" s="103"/>
      <c r="ALE1" s="103"/>
      <c r="ALF1" s="103"/>
      <c r="ALG1" s="103"/>
      <c r="ALH1" s="103"/>
      <c r="ALI1" s="103"/>
      <c r="ALJ1" s="103"/>
      <c r="ALK1" s="103"/>
      <c r="ALL1" s="103"/>
      <c r="ALM1" s="103"/>
      <c r="ALN1" s="103"/>
      <c r="ALO1" s="103"/>
      <c r="ALP1" s="103"/>
      <c r="ALQ1" s="103"/>
      <c r="ALR1" s="103"/>
      <c r="ALS1" s="103"/>
      <c r="ALT1" s="103"/>
      <c r="ALU1" s="103"/>
      <c r="ALV1" s="103"/>
      <c r="ALW1" s="103"/>
      <c r="ALX1" s="103"/>
      <c r="ALY1" s="103"/>
      <c r="ALZ1" s="103"/>
      <c r="AMA1" s="103"/>
      <c r="AMB1" s="103"/>
      <c r="AMC1" s="103"/>
      <c r="AMD1" s="103"/>
      <c r="AME1" s="103"/>
      <c r="AMF1" s="103"/>
      <c r="AMG1" s="103"/>
      <c r="AMH1" s="103"/>
      <c r="AMI1" s="103"/>
      <c r="AMJ1" s="103"/>
      <c r="AMK1" s="103"/>
      <c r="AML1" s="103"/>
      <c r="AMM1" s="103"/>
      <c r="AMN1" s="103"/>
      <c r="AMO1" s="103"/>
      <c r="AMP1" s="103"/>
      <c r="AMQ1" s="103"/>
      <c r="AMR1" s="103"/>
      <c r="AMS1" s="103"/>
      <c r="AMT1" s="103"/>
      <c r="AMU1" s="103"/>
      <c r="AMV1" s="103"/>
      <c r="AMW1" s="103"/>
      <c r="AMX1" s="103"/>
      <c r="AMY1" s="103"/>
      <c r="AMZ1" s="103"/>
      <c r="ANA1" s="103"/>
      <c r="ANB1" s="103"/>
      <c r="ANC1" s="103"/>
      <c r="AND1" s="103"/>
      <c r="ANE1" s="103"/>
      <c r="ANF1" s="103"/>
      <c r="ANG1" s="103"/>
      <c r="ANH1" s="103"/>
      <c r="ANI1" s="103"/>
      <c r="ANJ1" s="103"/>
      <c r="ANK1" s="103"/>
      <c r="ANL1" s="103"/>
      <c r="ANM1" s="103"/>
      <c r="ANN1" s="103"/>
      <c r="ANO1" s="103"/>
      <c r="ANP1" s="103"/>
      <c r="ANQ1" s="103"/>
      <c r="ANR1" s="103"/>
      <c r="ANS1" s="103"/>
      <c r="ANT1" s="103"/>
      <c r="ANU1" s="103"/>
      <c r="ANV1" s="103"/>
      <c r="ANW1" s="103"/>
      <c r="ANX1" s="103"/>
      <c r="ANY1" s="103"/>
      <c r="ANZ1" s="103"/>
      <c r="AOA1" s="103"/>
      <c r="AOB1" s="103"/>
      <c r="AOC1" s="103"/>
      <c r="AOD1" s="103"/>
      <c r="AOE1" s="103"/>
      <c r="AOF1" s="103"/>
      <c r="AOG1" s="103"/>
      <c r="AOH1" s="103"/>
      <c r="AOI1" s="103"/>
      <c r="AOJ1" s="103"/>
      <c r="AOK1" s="103"/>
      <c r="AOL1" s="103"/>
      <c r="AOM1" s="103"/>
      <c r="AON1" s="103"/>
      <c r="AOO1" s="103"/>
      <c r="AOP1" s="103"/>
      <c r="AOQ1" s="103"/>
      <c r="AOR1" s="103"/>
      <c r="AOS1" s="103"/>
      <c r="AOT1" s="103"/>
      <c r="AOU1" s="103"/>
      <c r="AOV1" s="103"/>
      <c r="AOW1" s="103"/>
      <c r="AOX1" s="103"/>
      <c r="AOY1" s="103"/>
      <c r="AOZ1" s="103"/>
      <c r="APA1" s="103"/>
      <c r="APB1" s="103"/>
      <c r="APC1" s="103"/>
      <c r="APD1" s="103"/>
      <c r="APE1" s="103"/>
      <c r="APF1" s="103"/>
      <c r="APG1" s="103"/>
      <c r="APH1" s="103"/>
      <c r="API1" s="103"/>
      <c r="APJ1" s="103"/>
      <c r="APK1" s="103"/>
      <c r="APL1" s="103"/>
      <c r="APM1" s="103"/>
      <c r="APN1" s="103"/>
      <c r="APO1" s="103"/>
      <c r="APP1" s="103"/>
      <c r="APQ1" s="103"/>
      <c r="APR1" s="103"/>
      <c r="APS1" s="103"/>
      <c r="APT1" s="103"/>
      <c r="APU1" s="103"/>
      <c r="APV1" s="103"/>
      <c r="APW1" s="103"/>
      <c r="APX1" s="103"/>
      <c r="APY1" s="103"/>
      <c r="APZ1" s="103"/>
      <c r="AQA1" s="103"/>
      <c r="AQB1" s="103"/>
      <c r="AQC1" s="103"/>
      <c r="AQD1" s="103"/>
      <c r="AQE1" s="103"/>
      <c r="AQF1" s="103"/>
      <c r="AQG1" s="103"/>
      <c r="AQH1" s="103"/>
      <c r="AQI1" s="103"/>
      <c r="AQJ1" s="103"/>
      <c r="AQK1" s="103"/>
      <c r="AQL1" s="103"/>
      <c r="AQM1" s="103"/>
      <c r="AQN1" s="103"/>
      <c r="AQO1" s="103"/>
      <c r="AQP1" s="103"/>
      <c r="AQQ1" s="103"/>
      <c r="AQR1" s="103"/>
      <c r="AQS1" s="103"/>
      <c r="AQT1" s="103"/>
      <c r="AQU1" s="103"/>
      <c r="AQV1" s="103"/>
      <c r="AQW1" s="103"/>
      <c r="AQX1" s="103"/>
      <c r="AQY1" s="103"/>
      <c r="AQZ1" s="103"/>
      <c r="ARA1" s="103"/>
      <c r="ARB1" s="103"/>
      <c r="ARC1" s="103"/>
      <c r="ARD1" s="103"/>
      <c r="ARE1" s="103"/>
      <c r="ARF1" s="103"/>
      <c r="ARG1" s="103"/>
      <c r="ARH1" s="103"/>
      <c r="ARI1" s="103"/>
      <c r="ARJ1" s="103"/>
      <c r="ARK1" s="103"/>
      <c r="ARL1" s="103"/>
      <c r="ARM1" s="103"/>
      <c r="ARN1" s="103"/>
      <c r="ARO1" s="103"/>
      <c r="ARP1" s="103"/>
      <c r="ARQ1" s="103"/>
      <c r="ARR1" s="103"/>
      <c r="ARS1" s="103"/>
      <c r="ART1" s="103"/>
      <c r="ARU1" s="103"/>
      <c r="ARV1" s="103"/>
      <c r="ARW1" s="103"/>
      <c r="ARX1" s="103"/>
      <c r="ARY1" s="103"/>
      <c r="ARZ1" s="103"/>
      <c r="ASA1" s="103"/>
      <c r="ASB1" s="103"/>
      <c r="ASC1" s="103"/>
      <c r="ASD1" s="103"/>
      <c r="ASE1" s="103"/>
      <c r="ASF1" s="103"/>
      <c r="ASG1" s="103"/>
      <c r="ASH1" s="103"/>
      <c r="ASI1" s="103"/>
      <c r="ASJ1" s="103"/>
      <c r="ASK1" s="103"/>
      <c r="ASL1" s="103"/>
      <c r="ASM1" s="103"/>
      <c r="ASN1" s="103"/>
      <c r="ASO1" s="103"/>
      <c r="ASP1" s="103"/>
      <c r="ASQ1" s="103"/>
      <c r="ASR1" s="103"/>
      <c r="ASS1" s="103"/>
      <c r="AST1" s="103"/>
      <c r="ASU1" s="103"/>
      <c r="ASV1" s="103"/>
      <c r="ASW1" s="103"/>
      <c r="ASX1" s="103"/>
      <c r="ASY1" s="103"/>
      <c r="ASZ1" s="103"/>
      <c r="ATA1" s="103"/>
      <c r="ATB1" s="103"/>
      <c r="ATC1" s="103"/>
      <c r="ATD1" s="103"/>
      <c r="ATE1" s="103"/>
      <c r="ATF1" s="103"/>
      <c r="ATG1" s="103"/>
      <c r="ATH1" s="103"/>
      <c r="ATI1" s="103"/>
      <c r="ATJ1" s="103"/>
      <c r="ATK1" s="103"/>
      <c r="ATL1" s="103"/>
      <c r="ATM1" s="103"/>
      <c r="ATN1" s="103"/>
      <c r="ATO1" s="103"/>
      <c r="ATP1" s="103"/>
      <c r="ATQ1" s="103"/>
      <c r="ATR1" s="103"/>
      <c r="ATS1" s="103"/>
      <c r="ATT1" s="103"/>
      <c r="ATU1" s="103"/>
      <c r="ATV1" s="103"/>
      <c r="ATW1" s="103"/>
      <c r="ATX1" s="103"/>
      <c r="ATY1" s="103"/>
      <c r="ATZ1" s="103"/>
      <c r="AUA1" s="103"/>
      <c r="AUB1" s="103"/>
      <c r="AUC1" s="103"/>
      <c r="AUD1" s="103"/>
      <c r="AUE1" s="103"/>
      <c r="AUF1" s="103"/>
      <c r="AUG1" s="103"/>
      <c r="AUH1" s="103"/>
      <c r="AUI1" s="103"/>
      <c r="AUJ1" s="103"/>
      <c r="AUK1" s="103"/>
      <c r="AUL1" s="103"/>
      <c r="AUM1" s="103"/>
      <c r="AUN1" s="103"/>
      <c r="AUO1" s="103"/>
      <c r="AUP1" s="103"/>
      <c r="AUQ1" s="103"/>
      <c r="AUR1" s="103"/>
      <c r="AUS1" s="103"/>
      <c r="AUT1" s="103"/>
      <c r="AUU1" s="103"/>
      <c r="AUV1" s="103"/>
      <c r="AUW1" s="103"/>
      <c r="AUX1" s="103"/>
      <c r="AUY1" s="103"/>
      <c r="AUZ1" s="103"/>
      <c r="AVA1" s="103"/>
      <c r="AVB1" s="103"/>
      <c r="AVC1" s="103"/>
      <c r="AVD1" s="103"/>
      <c r="AVE1" s="103"/>
      <c r="AVF1" s="103"/>
      <c r="AVG1" s="103"/>
      <c r="AVH1" s="103"/>
      <c r="AVI1" s="103"/>
      <c r="AVJ1" s="103"/>
      <c r="AVK1" s="103"/>
      <c r="AVL1" s="103"/>
      <c r="AVM1" s="103"/>
      <c r="AVN1" s="103"/>
      <c r="AVO1" s="103"/>
      <c r="AVP1" s="103"/>
      <c r="AVQ1" s="103"/>
      <c r="AVR1" s="103"/>
      <c r="AVS1" s="103"/>
      <c r="AVT1" s="103"/>
      <c r="AVU1" s="103"/>
      <c r="AVV1" s="103"/>
      <c r="AVW1" s="103"/>
      <c r="AVX1" s="103"/>
      <c r="AVY1" s="103"/>
      <c r="AVZ1" s="103"/>
      <c r="AWA1" s="103"/>
      <c r="AWB1" s="103"/>
      <c r="AWC1" s="103"/>
      <c r="AWD1" s="103"/>
      <c r="AWE1" s="103"/>
      <c r="AWF1" s="103"/>
      <c r="AWG1" s="103"/>
      <c r="AWH1" s="103"/>
      <c r="AWI1" s="103"/>
      <c r="AWJ1" s="103"/>
      <c r="AWK1" s="103"/>
      <c r="AWL1" s="103"/>
      <c r="AWM1" s="103"/>
      <c r="AWN1" s="103"/>
      <c r="AWO1" s="103"/>
      <c r="AWP1" s="103"/>
      <c r="AWQ1" s="103"/>
      <c r="AWR1" s="103"/>
      <c r="AWS1" s="103"/>
      <c r="AWT1" s="103"/>
      <c r="AWU1" s="103"/>
      <c r="AWV1" s="103"/>
      <c r="AWW1" s="103"/>
      <c r="AWX1" s="103"/>
      <c r="AWY1" s="103"/>
      <c r="AWZ1" s="103"/>
      <c r="AXA1" s="103"/>
      <c r="AXB1" s="103"/>
      <c r="AXC1" s="103"/>
      <c r="AXD1" s="103"/>
      <c r="AXE1" s="103"/>
      <c r="AXF1" s="103"/>
      <c r="AXG1" s="103"/>
      <c r="AXH1" s="103"/>
      <c r="AXI1" s="103"/>
      <c r="AXJ1" s="103"/>
      <c r="AXK1" s="103"/>
      <c r="AXL1" s="103"/>
      <c r="AXM1" s="103"/>
      <c r="AXN1" s="103"/>
      <c r="AXO1" s="103"/>
      <c r="AXP1" s="103"/>
      <c r="AXQ1" s="103"/>
      <c r="AXR1" s="103"/>
      <c r="AXS1" s="103"/>
      <c r="AXT1" s="103"/>
      <c r="AXU1" s="103"/>
      <c r="AXV1" s="103"/>
      <c r="AXW1" s="103"/>
      <c r="AXX1" s="103"/>
      <c r="AXY1" s="103"/>
      <c r="AXZ1" s="103"/>
      <c r="AYA1" s="103"/>
      <c r="AYB1" s="103"/>
      <c r="AYC1" s="103"/>
      <c r="AYD1" s="103"/>
      <c r="AYE1" s="103"/>
      <c r="AYF1" s="103"/>
      <c r="AYG1" s="103"/>
      <c r="AYH1" s="103"/>
      <c r="AYI1" s="103"/>
      <c r="AYJ1" s="103"/>
      <c r="AYK1" s="103"/>
      <c r="AYL1" s="103"/>
      <c r="AYM1" s="103"/>
      <c r="AYN1" s="103"/>
      <c r="AYO1" s="103"/>
      <c r="AYP1" s="103"/>
      <c r="AYQ1" s="103"/>
      <c r="AYR1" s="103"/>
      <c r="AYS1" s="103"/>
      <c r="AYT1" s="103"/>
      <c r="AYU1" s="103"/>
      <c r="AYV1" s="103"/>
      <c r="AYW1" s="103"/>
      <c r="AYX1" s="103"/>
      <c r="AYY1" s="103"/>
      <c r="AYZ1" s="103"/>
      <c r="AZA1" s="103"/>
      <c r="AZB1" s="103"/>
      <c r="AZC1" s="103"/>
      <c r="AZD1" s="103"/>
      <c r="AZE1" s="103"/>
      <c r="AZF1" s="103"/>
      <c r="AZG1" s="103"/>
      <c r="AZH1" s="103"/>
      <c r="AZI1" s="103"/>
      <c r="AZJ1" s="103"/>
      <c r="AZK1" s="103"/>
      <c r="AZL1" s="103"/>
      <c r="AZM1" s="103"/>
      <c r="AZN1" s="103"/>
      <c r="AZO1" s="103"/>
      <c r="AZP1" s="103"/>
      <c r="AZQ1" s="103"/>
      <c r="AZR1" s="103"/>
      <c r="AZS1" s="103"/>
      <c r="AZT1" s="103"/>
      <c r="AZU1" s="103"/>
      <c r="AZV1" s="103"/>
      <c r="AZW1" s="103"/>
      <c r="AZX1" s="103"/>
      <c r="AZY1" s="103"/>
      <c r="AZZ1" s="103"/>
      <c r="BAA1" s="103"/>
      <c r="BAB1" s="103"/>
      <c r="BAC1" s="103"/>
      <c r="BAD1" s="103"/>
      <c r="BAE1" s="103"/>
      <c r="BAF1" s="103"/>
      <c r="BAG1" s="103"/>
      <c r="BAH1" s="103"/>
      <c r="BAI1" s="103"/>
      <c r="BAJ1" s="103"/>
      <c r="BAK1" s="103"/>
      <c r="BAL1" s="103"/>
      <c r="BAM1" s="103"/>
      <c r="BAN1" s="103"/>
      <c r="BAO1" s="103"/>
      <c r="BAP1" s="103"/>
      <c r="BAQ1" s="103"/>
      <c r="BAR1" s="103"/>
      <c r="BAS1" s="103"/>
      <c r="BAT1" s="103"/>
      <c r="BAU1" s="103"/>
      <c r="BAV1" s="103"/>
      <c r="BAW1" s="103"/>
      <c r="BAX1" s="103"/>
      <c r="BAY1" s="103"/>
      <c r="BAZ1" s="103"/>
      <c r="BBA1" s="103"/>
      <c r="BBB1" s="103"/>
      <c r="BBC1" s="103"/>
      <c r="BBD1" s="103"/>
      <c r="BBE1" s="103"/>
      <c r="BBF1" s="103"/>
      <c r="BBG1" s="103"/>
      <c r="BBH1" s="103"/>
      <c r="BBI1" s="103"/>
      <c r="BBJ1" s="103"/>
      <c r="BBK1" s="103"/>
      <c r="BBL1" s="103"/>
      <c r="BBM1" s="103"/>
      <c r="BBN1" s="103"/>
      <c r="BBO1" s="103"/>
      <c r="BBP1" s="103"/>
      <c r="BBQ1" s="103"/>
      <c r="BBR1" s="103"/>
      <c r="BBS1" s="103"/>
      <c r="BBT1" s="103"/>
      <c r="BBU1" s="103"/>
      <c r="BBV1" s="103"/>
      <c r="BBW1" s="103"/>
      <c r="BBX1" s="103"/>
      <c r="BBY1" s="103"/>
      <c r="BBZ1" s="103"/>
      <c r="BCA1" s="103"/>
      <c r="BCB1" s="103"/>
      <c r="BCC1" s="103"/>
      <c r="BCD1" s="103"/>
      <c r="BCE1" s="103"/>
      <c r="BCF1" s="103"/>
      <c r="BCG1" s="103"/>
      <c r="BCH1" s="103"/>
      <c r="BCI1" s="103"/>
      <c r="BCJ1" s="103"/>
      <c r="BCK1" s="103"/>
      <c r="BCL1" s="103"/>
      <c r="BCM1" s="103"/>
      <c r="BCN1" s="103"/>
      <c r="BCO1" s="103"/>
      <c r="BCP1" s="103"/>
      <c r="BCQ1" s="103"/>
      <c r="BCR1" s="103"/>
      <c r="BCS1" s="103"/>
      <c r="BCT1" s="103"/>
      <c r="BCU1" s="103"/>
      <c r="BCV1" s="103"/>
      <c r="BCW1" s="103"/>
      <c r="BCX1" s="103"/>
      <c r="BCY1" s="103"/>
      <c r="BCZ1" s="103"/>
      <c r="BDA1" s="103"/>
      <c r="BDB1" s="103"/>
      <c r="BDC1" s="103"/>
      <c r="BDD1" s="103"/>
      <c r="BDE1" s="103"/>
      <c r="BDF1" s="103"/>
      <c r="BDG1" s="103"/>
      <c r="BDH1" s="103"/>
      <c r="BDI1" s="103"/>
      <c r="BDJ1" s="103"/>
      <c r="BDK1" s="103"/>
      <c r="BDL1" s="103"/>
      <c r="BDM1" s="103"/>
      <c r="BDN1" s="103"/>
      <c r="BDO1" s="103"/>
      <c r="BDP1" s="103"/>
      <c r="BDQ1" s="103"/>
      <c r="BDR1" s="103"/>
      <c r="BDS1" s="103"/>
      <c r="BDT1" s="103"/>
      <c r="BDU1" s="103"/>
      <c r="BDV1" s="103"/>
      <c r="BDW1" s="103"/>
      <c r="BDX1" s="103"/>
      <c r="BDY1" s="103"/>
      <c r="BDZ1" s="103"/>
      <c r="BEA1" s="103"/>
      <c r="BEB1" s="103"/>
      <c r="BEC1" s="103"/>
      <c r="BED1" s="103"/>
      <c r="BEE1" s="103"/>
      <c r="BEF1" s="103"/>
      <c r="BEG1" s="103"/>
      <c r="BEH1" s="103"/>
      <c r="BEI1" s="103"/>
      <c r="BEJ1" s="103"/>
      <c r="BEK1" s="103"/>
      <c r="BEL1" s="103"/>
      <c r="BEM1" s="103"/>
      <c r="BEN1" s="103"/>
      <c r="BEO1" s="103"/>
      <c r="BEP1" s="103"/>
      <c r="BEQ1" s="103"/>
      <c r="BER1" s="103"/>
      <c r="BES1" s="103"/>
      <c r="BET1" s="103"/>
      <c r="BEU1" s="103"/>
      <c r="BEV1" s="103"/>
      <c r="BEW1" s="103"/>
      <c r="BEX1" s="103"/>
      <c r="BEY1" s="103"/>
      <c r="BEZ1" s="103"/>
      <c r="BFA1" s="103"/>
      <c r="BFB1" s="103"/>
      <c r="BFC1" s="103"/>
      <c r="BFD1" s="103"/>
      <c r="BFE1" s="103"/>
      <c r="BFF1" s="103"/>
      <c r="BFG1" s="103"/>
      <c r="BFH1" s="103"/>
      <c r="BFI1" s="103"/>
      <c r="BFJ1" s="103"/>
      <c r="BFK1" s="103"/>
      <c r="BFL1" s="103"/>
      <c r="BFM1" s="103"/>
      <c r="BFN1" s="103"/>
      <c r="BFO1" s="103"/>
      <c r="BFP1" s="103"/>
      <c r="BFQ1" s="103"/>
      <c r="BFR1" s="103"/>
      <c r="BFS1" s="103"/>
      <c r="BFT1" s="103"/>
      <c r="BFU1" s="103"/>
      <c r="BFV1" s="103"/>
      <c r="BFW1" s="103"/>
      <c r="BFX1" s="103"/>
      <c r="BFY1" s="103"/>
      <c r="BFZ1" s="103"/>
      <c r="BGA1" s="103"/>
      <c r="BGB1" s="103"/>
      <c r="BGC1" s="103"/>
      <c r="BGD1" s="103"/>
      <c r="BGE1" s="103"/>
      <c r="BGF1" s="103"/>
      <c r="BGG1" s="103"/>
      <c r="BGH1" s="103"/>
      <c r="BGI1" s="103"/>
      <c r="BGJ1" s="103"/>
      <c r="BGK1" s="103"/>
      <c r="BGL1" s="103"/>
      <c r="BGM1" s="103"/>
      <c r="BGN1" s="103"/>
      <c r="BGO1" s="103"/>
      <c r="BGP1" s="103"/>
      <c r="BGQ1" s="103"/>
      <c r="BGR1" s="103"/>
      <c r="BGS1" s="103"/>
      <c r="BGT1" s="103"/>
      <c r="BGU1" s="103"/>
      <c r="BGV1" s="103"/>
      <c r="BGW1" s="103"/>
      <c r="BGX1" s="103"/>
      <c r="BGY1" s="103"/>
      <c r="BGZ1" s="103"/>
      <c r="BHA1" s="103"/>
      <c r="BHB1" s="103"/>
      <c r="BHC1" s="103"/>
      <c r="BHD1" s="103"/>
      <c r="BHE1" s="103"/>
      <c r="BHF1" s="103"/>
      <c r="BHG1" s="103"/>
      <c r="BHH1" s="103"/>
      <c r="BHI1" s="103"/>
      <c r="BHJ1" s="103"/>
      <c r="BHK1" s="103"/>
      <c r="BHL1" s="103"/>
      <c r="BHM1" s="103"/>
      <c r="BHN1" s="103"/>
      <c r="BHO1" s="103"/>
      <c r="BHP1" s="103"/>
      <c r="BHQ1" s="103"/>
      <c r="BHR1" s="103"/>
      <c r="BHS1" s="103"/>
      <c r="BHT1" s="103"/>
      <c r="BHU1" s="103"/>
      <c r="BHV1" s="103"/>
      <c r="BHW1" s="103"/>
      <c r="BHX1" s="103"/>
      <c r="BHY1" s="103"/>
      <c r="BHZ1" s="103"/>
      <c r="BIA1" s="103"/>
      <c r="BIB1" s="103"/>
      <c r="BIC1" s="103"/>
      <c r="BID1" s="103"/>
      <c r="BIE1" s="103"/>
      <c r="BIF1" s="103"/>
      <c r="BIG1" s="103"/>
      <c r="BIH1" s="103"/>
      <c r="BII1" s="103"/>
      <c r="BIJ1" s="103"/>
      <c r="BIK1" s="103"/>
      <c r="BIL1" s="103"/>
      <c r="BIM1" s="103"/>
      <c r="BIN1" s="103"/>
      <c r="BIO1" s="103"/>
      <c r="BIP1" s="103"/>
      <c r="BIQ1" s="103"/>
      <c r="BIR1" s="103"/>
      <c r="BIS1" s="103"/>
      <c r="BIT1" s="103"/>
      <c r="BIU1" s="103"/>
      <c r="BIV1" s="103"/>
      <c r="BIW1" s="103"/>
      <c r="BIX1" s="103"/>
      <c r="BIY1" s="103"/>
      <c r="BIZ1" s="103"/>
      <c r="BJA1" s="103"/>
      <c r="BJB1" s="103"/>
      <c r="BJC1" s="103"/>
      <c r="BJD1" s="103"/>
      <c r="BJE1" s="103"/>
      <c r="BJF1" s="103"/>
      <c r="BJG1" s="103"/>
      <c r="BJH1" s="103"/>
      <c r="BJI1" s="103"/>
      <c r="BJJ1" s="103"/>
      <c r="BJK1" s="103"/>
      <c r="BJL1" s="103"/>
      <c r="BJM1" s="103"/>
      <c r="BJN1" s="103"/>
      <c r="BJO1" s="103"/>
      <c r="BJP1" s="103"/>
      <c r="BJQ1" s="103"/>
      <c r="BJR1" s="103"/>
      <c r="BJS1" s="103"/>
      <c r="BJT1" s="103"/>
      <c r="BJU1" s="103"/>
      <c r="BJV1" s="103"/>
      <c r="BJW1" s="103"/>
      <c r="BJX1" s="103"/>
      <c r="BJY1" s="103"/>
      <c r="BJZ1" s="103"/>
      <c r="BKA1" s="103"/>
      <c r="BKB1" s="103"/>
      <c r="BKC1" s="103"/>
      <c r="BKD1" s="103"/>
      <c r="BKE1" s="103"/>
      <c r="BKF1" s="103"/>
      <c r="BKG1" s="103"/>
      <c r="BKH1" s="103"/>
      <c r="BKI1" s="103"/>
      <c r="BKJ1" s="103"/>
      <c r="BKK1" s="103"/>
      <c r="BKL1" s="103"/>
      <c r="BKM1" s="103"/>
      <c r="BKN1" s="103"/>
      <c r="BKO1" s="103"/>
      <c r="BKP1" s="103"/>
      <c r="BKQ1" s="103"/>
      <c r="BKR1" s="103"/>
      <c r="BKS1" s="103"/>
      <c r="BKT1" s="103"/>
      <c r="BKU1" s="103"/>
      <c r="BKV1" s="103"/>
      <c r="BKW1" s="103"/>
      <c r="BKX1" s="103"/>
      <c r="BKY1" s="103"/>
      <c r="BKZ1" s="103"/>
      <c r="BLA1" s="103"/>
      <c r="BLB1" s="103"/>
      <c r="BLC1" s="103"/>
      <c r="BLD1" s="103"/>
      <c r="BLE1" s="103"/>
      <c r="BLF1" s="103"/>
      <c r="BLG1" s="103"/>
      <c r="BLH1" s="103"/>
      <c r="BLI1" s="103"/>
      <c r="BLJ1" s="103"/>
      <c r="BLK1" s="103"/>
      <c r="BLL1" s="103"/>
      <c r="BLM1" s="103"/>
      <c r="BLN1" s="103"/>
      <c r="BLO1" s="103"/>
      <c r="BLP1" s="103"/>
      <c r="BLQ1" s="103"/>
      <c r="BLR1" s="103"/>
      <c r="BLS1" s="103"/>
      <c r="BLT1" s="103"/>
      <c r="BLU1" s="103"/>
      <c r="BLV1" s="103"/>
      <c r="BLW1" s="103"/>
      <c r="BLX1" s="103"/>
      <c r="BLY1" s="103"/>
      <c r="BLZ1" s="103"/>
      <c r="BMA1" s="103"/>
      <c r="BMB1" s="103"/>
      <c r="BMC1" s="103"/>
      <c r="BMD1" s="103"/>
      <c r="BME1" s="103"/>
      <c r="BMF1" s="103"/>
      <c r="BMG1" s="103"/>
      <c r="BMH1" s="103"/>
      <c r="BMI1" s="103"/>
      <c r="BMJ1" s="103"/>
      <c r="BMK1" s="103"/>
      <c r="BML1" s="103"/>
      <c r="BMM1" s="103"/>
      <c r="BMN1" s="103"/>
      <c r="BMO1" s="103"/>
      <c r="BMP1" s="103"/>
      <c r="BMQ1" s="103"/>
      <c r="BMR1" s="103"/>
      <c r="BMS1" s="103"/>
      <c r="BMT1" s="103"/>
      <c r="BMU1" s="103"/>
      <c r="BMV1" s="103"/>
      <c r="BMW1" s="103"/>
      <c r="BMX1" s="103"/>
      <c r="BMY1" s="103"/>
      <c r="BMZ1" s="103"/>
      <c r="BNA1" s="103"/>
      <c r="BNB1" s="103"/>
      <c r="BNC1" s="103"/>
      <c r="BND1" s="103"/>
      <c r="BNE1" s="103"/>
      <c r="BNF1" s="103"/>
      <c r="BNG1" s="103"/>
      <c r="BNH1" s="103"/>
      <c r="BNI1" s="103"/>
      <c r="BNJ1" s="103"/>
      <c r="BNK1" s="103"/>
      <c r="BNL1" s="103"/>
      <c r="BNM1" s="103"/>
      <c r="BNN1" s="103"/>
      <c r="BNO1" s="103"/>
      <c r="BNP1" s="103"/>
      <c r="BNQ1" s="103"/>
      <c r="BNR1" s="103"/>
      <c r="BNS1" s="103"/>
      <c r="BNT1" s="103"/>
      <c r="BNU1" s="103"/>
      <c r="BNV1" s="103"/>
      <c r="BNW1" s="103"/>
      <c r="BNX1" s="103"/>
      <c r="BNY1" s="103"/>
      <c r="BNZ1" s="103"/>
      <c r="BOA1" s="103"/>
      <c r="BOB1" s="103"/>
      <c r="BOC1" s="103"/>
      <c r="BOD1" s="103"/>
      <c r="BOE1" s="103"/>
      <c r="BOF1" s="103"/>
      <c r="BOG1" s="103"/>
      <c r="BOH1" s="103"/>
      <c r="BOI1" s="103"/>
      <c r="BOJ1" s="103"/>
      <c r="BOK1" s="103"/>
      <c r="BOL1" s="103"/>
      <c r="BOM1" s="103"/>
      <c r="BON1" s="103"/>
      <c r="BOO1" s="103"/>
      <c r="BOP1" s="103"/>
      <c r="BOQ1" s="103"/>
      <c r="BOR1" s="103"/>
      <c r="BOS1" s="103"/>
      <c r="BOT1" s="103"/>
      <c r="BOU1" s="103"/>
      <c r="BOV1" s="103"/>
      <c r="BOW1" s="103"/>
      <c r="BOX1" s="103"/>
      <c r="BOY1" s="103"/>
      <c r="BOZ1" s="103"/>
      <c r="BPA1" s="103"/>
      <c r="BPB1" s="103"/>
      <c r="BPC1" s="103"/>
      <c r="BPD1" s="103"/>
      <c r="BPE1" s="103"/>
      <c r="BPF1" s="103"/>
      <c r="BPG1" s="103"/>
      <c r="BPH1" s="103"/>
      <c r="BPI1" s="103"/>
      <c r="BPJ1" s="103"/>
      <c r="BPK1" s="103"/>
      <c r="BPL1" s="103"/>
      <c r="BPM1" s="103"/>
      <c r="BPN1" s="103"/>
      <c r="BPO1" s="103"/>
      <c r="BPP1" s="103"/>
      <c r="BPQ1" s="103"/>
      <c r="BPR1" s="103"/>
      <c r="BPS1" s="103"/>
      <c r="BPT1" s="103"/>
      <c r="BPU1" s="103"/>
      <c r="BPV1" s="103"/>
      <c r="BPW1" s="103"/>
      <c r="BPX1" s="103"/>
      <c r="BPY1" s="103"/>
      <c r="BPZ1" s="103"/>
      <c r="BQA1" s="103"/>
      <c r="BQB1" s="103"/>
      <c r="BQC1" s="103"/>
      <c r="BQD1" s="103"/>
      <c r="BQE1" s="103"/>
      <c r="BQF1" s="103"/>
      <c r="BQG1" s="103"/>
      <c r="BQH1" s="103"/>
      <c r="BQI1" s="103"/>
      <c r="BQJ1" s="103"/>
      <c r="BQK1" s="103"/>
      <c r="BQL1" s="103"/>
      <c r="BQM1" s="103"/>
      <c r="BQN1" s="103"/>
      <c r="BQO1" s="103"/>
      <c r="BQP1" s="103"/>
      <c r="BQQ1" s="103"/>
      <c r="BQR1" s="103"/>
      <c r="BQS1" s="103"/>
      <c r="BQT1" s="103"/>
      <c r="BQU1" s="103"/>
      <c r="BQV1" s="103"/>
      <c r="BQW1" s="103"/>
      <c r="BQX1" s="103"/>
      <c r="BQY1" s="103"/>
      <c r="BQZ1" s="103"/>
      <c r="BRA1" s="103"/>
      <c r="BRB1" s="103"/>
      <c r="BRC1" s="103"/>
      <c r="BRD1" s="103"/>
      <c r="BRE1" s="103"/>
      <c r="BRF1" s="103"/>
      <c r="BRG1" s="103"/>
      <c r="BRH1" s="103"/>
      <c r="BRI1" s="103"/>
      <c r="BRJ1" s="103"/>
      <c r="BRK1" s="103"/>
      <c r="BRL1" s="103"/>
      <c r="BRM1" s="103"/>
      <c r="BRN1" s="103"/>
      <c r="BRO1" s="103"/>
      <c r="BRP1" s="103"/>
      <c r="BRQ1" s="103"/>
      <c r="BRR1" s="103"/>
      <c r="BRS1" s="103"/>
      <c r="BRT1" s="103"/>
      <c r="BRU1" s="103"/>
      <c r="BRV1" s="103"/>
      <c r="BRW1" s="103"/>
      <c r="BRX1" s="103"/>
      <c r="BRY1" s="103"/>
      <c r="BRZ1" s="103"/>
      <c r="BSA1" s="103"/>
      <c r="BSB1" s="103"/>
      <c r="BSC1" s="103"/>
      <c r="BSD1" s="103"/>
      <c r="BSE1" s="103"/>
      <c r="BSF1" s="103"/>
      <c r="BSG1" s="103"/>
      <c r="BSH1" s="103"/>
      <c r="BSI1" s="103"/>
      <c r="BSJ1" s="103"/>
      <c r="BSK1" s="103"/>
      <c r="BSL1" s="103"/>
      <c r="BSM1" s="103"/>
      <c r="BSN1" s="103"/>
      <c r="BSO1" s="103"/>
      <c r="BSP1" s="103"/>
      <c r="BSQ1" s="103"/>
      <c r="BSR1" s="103"/>
      <c r="BSS1" s="103"/>
      <c r="BST1" s="103"/>
      <c r="BSU1" s="103"/>
      <c r="BSV1" s="103"/>
      <c r="BSW1" s="103"/>
      <c r="BSX1" s="103"/>
      <c r="BSY1" s="103"/>
      <c r="BSZ1" s="103"/>
      <c r="BTA1" s="103"/>
      <c r="BTB1" s="103"/>
      <c r="BTC1" s="103"/>
      <c r="BTD1" s="103"/>
      <c r="BTE1" s="103"/>
      <c r="BTF1" s="103"/>
      <c r="BTG1" s="103"/>
      <c r="BTH1" s="103"/>
      <c r="BTI1" s="103"/>
      <c r="BTJ1" s="103"/>
      <c r="BTK1" s="103"/>
      <c r="BTL1" s="103"/>
      <c r="BTM1" s="103"/>
      <c r="BTN1" s="103"/>
      <c r="BTO1" s="103"/>
      <c r="BTP1" s="103"/>
      <c r="BTQ1" s="103"/>
      <c r="BTR1" s="103"/>
      <c r="BTS1" s="103"/>
      <c r="BTT1" s="103"/>
      <c r="BTU1" s="103"/>
      <c r="BTV1" s="103"/>
      <c r="BTW1" s="103"/>
      <c r="BTX1" s="103"/>
      <c r="BTY1" s="103"/>
      <c r="BTZ1" s="103"/>
      <c r="BUA1" s="103"/>
      <c r="BUB1" s="103"/>
      <c r="BUC1" s="103"/>
      <c r="BUD1" s="103"/>
      <c r="BUE1" s="103"/>
      <c r="BUF1" s="103"/>
      <c r="BUG1" s="103"/>
      <c r="BUH1" s="103"/>
      <c r="BUI1" s="103"/>
      <c r="BUJ1" s="103"/>
      <c r="BUK1" s="103"/>
      <c r="BUL1" s="103"/>
      <c r="BUM1" s="103"/>
      <c r="BUN1" s="103"/>
      <c r="BUO1" s="103"/>
      <c r="BUP1" s="103"/>
      <c r="BUQ1" s="103"/>
      <c r="BUR1" s="103"/>
      <c r="BUS1" s="103"/>
      <c r="BUT1" s="103"/>
      <c r="BUU1" s="103"/>
      <c r="BUV1" s="103"/>
      <c r="BUW1" s="103"/>
      <c r="BUX1" s="103"/>
      <c r="BUY1" s="103"/>
      <c r="BUZ1" s="103"/>
      <c r="BVA1" s="103"/>
      <c r="BVB1" s="103"/>
      <c r="BVC1" s="103"/>
      <c r="BVD1" s="103"/>
      <c r="BVE1" s="103"/>
      <c r="BVF1" s="103"/>
      <c r="BVG1" s="103"/>
      <c r="BVH1" s="103"/>
      <c r="BVI1" s="103"/>
      <c r="BVJ1" s="103"/>
      <c r="BVK1" s="103"/>
      <c r="BVL1" s="103"/>
      <c r="BVM1" s="103"/>
      <c r="BVN1" s="103"/>
      <c r="BVO1" s="103"/>
      <c r="BVP1" s="103"/>
      <c r="BVQ1" s="103"/>
      <c r="BVR1" s="103"/>
      <c r="BVS1" s="103"/>
      <c r="BVT1" s="103"/>
      <c r="BVU1" s="103"/>
      <c r="BVV1" s="103"/>
      <c r="BVW1" s="103"/>
      <c r="BVX1" s="103"/>
      <c r="BVY1" s="103"/>
      <c r="BVZ1" s="103"/>
      <c r="BWA1" s="103"/>
      <c r="BWB1" s="103"/>
      <c r="BWC1" s="103"/>
      <c r="BWD1" s="103"/>
      <c r="BWE1" s="103"/>
      <c r="BWF1" s="103"/>
      <c r="BWG1" s="103"/>
      <c r="BWH1" s="103"/>
      <c r="BWI1" s="103"/>
      <c r="BWJ1" s="103"/>
      <c r="BWK1" s="103"/>
      <c r="BWL1" s="103"/>
      <c r="BWM1" s="103"/>
      <c r="BWN1" s="103"/>
      <c r="BWO1" s="103"/>
      <c r="BWP1" s="103"/>
      <c r="BWQ1" s="103"/>
      <c r="BWR1" s="103"/>
      <c r="BWS1" s="103"/>
      <c r="BWT1" s="103"/>
      <c r="BWU1" s="103"/>
      <c r="BWV1" s="103"/>
      <c r="BWW1" s="103"/>
      <c r="BWX1" s="103"/>
      <c r="BWY1" s="103"/>
      <c r="BWZ1" s="103"/>
      <c r="BXA1" s="103"/>
      <c r="BXB1" s="103"/>
      <c r="BXC1" s="103"/>
      <c r="BXD1" s="103"/>
      <c r="BXE1" s="103"/>
      <c r="BXF1" s="103"/>
      <c r="BXG1" s="103"/>
      <c r="BXH1" s="103"/>
      <c r="BXI1" s="103"/>
      <c r="BXJ1" s="103"/>
      <c r="BXK1" s="103"/>
      <c r="BXL1" s="103"/>
      <c r="BXM1" s="103"/>
      <c r="BXN1" s="103"/>
      <c r="BXO1" s="103"/>
      <c r="BXP1" s="103"/>
      <c r="BXQ1" s="103"/>
      <c r="BXR1" s="103"/>
      <c r="BXS1" s="103"/>
      <c r="BXT1" s="103"/>
      <c r="BXU1" s="103"/>
      <c r="BXV1" s="103"/>
      <c r="BXW1" s="103"/>
      <c r="BXX1" s="103"/>
      <c r="BXY1" s="103"/>
      <c r="BXZ1" s="103"/>
      <c r="BYA1" s="103"/>
      <c r="BYB1" s="103"/>
      <c r="BYC1" s="103"/>
      <c r="BYD1" s="103"/>
      <c r="BYE1" s="103"/>
      <c r="BYF1" s="103"/>
      <c r="BYG1" s="103"/>
      <c r="BYH1" s="103"/>
      <c r="BYI1" s="103"/>
      <c r="BYJ1" s="103"/>
      <c r="BYK1" s="103"/>
      <c r="BYL1" s="103"/>
      <c r="BYM1" s="103"/>
      <c r="BYN1" s="103"/>
      <c r="BYO1" s="103"/>
      <c r="BYP1" s="103"/>
      <c r="BYQ1" s="103"/>
      <c r="BYR1" s="103"/>
      <c r="BYS1" s="103"/>
      <c r="BYT1" s="103"/>
      <c r="BYU1" s="103"/>
      <c r="BYV1" s="103"/>
      <c r="BYW1" s="103"/>
      <c r="BYX1" s="103"/>
      <c r="BYY1" s="103"/>
      <c r="BYZ1" s="103"/>
      <c r="BZA1" s="103"/>
      <c r="BZB1" s="103"/>
      <c r="BZC1" s="103"/>
      <c r="BZD1" s="103"/>
      <c r="BZE1" s="103"/>
      <c r="BZF1" s="103"/>
      <c r="BZG1" s="103"/>
      <c r="BZH1" s="103"/>
      <c r="BZI1" s="103"/>
      <c r="BZJ1" s="103"/>
      <c r="BZK1" s="103"/>
      <c r="BZL1" s="103"/>
      <c r="BZM1" s="103"/>
      <c r="BZN1" s="103"/>
      <c r="BZO1" s="103"/>
      <c r="BZP1" s="103"/>
      <c r="BZQ1" s="103"/>
      <c r="BZR1" s="103"/>
      <c r="BZS1" s="103"/>
      <c r="BZT1" s="103"/>
      <c r="BZU1" s="103"/>
      <c r="BZV1" s="103"/>
      <c r="BZW1" s="103"/>
    </row>
    <row r="2" spans="1:2051" s="100" customFormat="1" ht="23.25">
      <c r="B2" s="101" t="s">
        <v>5</v>
      </c>
      <c r="J2" s="125"/>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c r="DX2" s="103"/>
      <c r="DY2" s="103"/>
      <c r="DZ2" s="103"/>
      <c r="EA2" s="103"/>
      <c r="EB2" s="103"/>
      <c r="EC2" s="103"/>
      <c r="ED2" s="103"/>
      <c r="EE2" s="103"/>
      <c r="EF2" s="103"/>
      <c r="EG2" s="103"/>
      <c r="EH2" s="103"/>
      <c r="EI2" s="103"/>
      <c r="EJ2" s="103"/>
      <c r="EK2" s="103"/>
      <c r="EL2" s="103"/>
      <c r="EM2" s="103"/>
      <c r="EN2" s="103"/>
      <c r="EO2" s="103"/>
      <c r="EP2" s="103"/>
      <c r="EQ2" s="103"/>
      <c r="ER2" s="103"/>
      <c r="ES2" s="103"/>
      <c r="ET2" s="103"/>
      <c r="EU2" s="103"/>
      <c r="EV2" s="103"/>
      <c r="EW2" s="103"/>
      <c r="EX2" s="103"/>
      <c r="EY2" s="103"/>
      <c r="EZ2" s="103"/>
      <c r="FA2" s="103"/>
      <c r="FB2" s="103"/>
      <c r="FC2" s="103"/>
      <c r="FD2" s="103"/>
      <c r="FE2" s="103"/>
      <c r="FF2" s="103"/>
      <c r="FG2" s="103"/>
      <c r="FH2" s="103"/>
      <c r="FI2" s="103"/>
      <c r="FJ2" s="103"/>
      <c r="FK2" s="103"/>
      <c r="FL2" s="103"/>
      <c r="FM2" s="103"/>
      <c r="FN2" s="103"/>
      <c r="FO2" s="103"/>
      <c r="FP2" s="103"/>
      <c r="FQ2" s="103"/>
      <c r="FR2" s="103"/>
      <c r="FS2" s="103"/>
      <c r="FT2" s="103"/>
      <c r="FU2" s="103"/>
      <c r="FV2" s="103"/>
      <c r="FW2" s="103"/>
      <c r="FX2" s="103"/>
      <c r="FY2" s="103"/>
      <c r="FZ2" s="103"/>
      <c r="GA2" s="103"/>
      <c r="GB2" s="103"/>
      <c r="GC2" s="103"/>
      <c r="GD2" s="103"/>
      <c r="GE2" s="103"/>
      <c r="GF2" s="103"/>
      <c r="GG2" s="103"/>
      <c r="GH2" s="103"/>
      <c r="GI2" s="103"/>
      <c r="GJ2" s="103"/>
      <c r="GK2" s="103"/>
      <c r="GL2" s="103"/>
      <c r="GM2" s="103"/>
      <c r="GN2" s="103"/>
      <c r="GO2" s="103"/>
      <c r="GP2" s="103"/>
      <c r="GQ2" s="103"/>
      <c r="GR2" s="103"/>
      <c r="GS2" s="103"/>
      <c r="GT2" s="103"/>
      <c r="GU2" s="103"/>
      <c r="GV2" s="103"/>
      <c r="GW2" s="103"/>
      <c r="GX2" s="103"/>
      <c r="GY2" s="103"/>
      <c r="GZ2" s="103"/>
      <c r="HA2" s="103"/>
      <c r="HB2" s="103"/>
      <c r="HC2" s="103"/>
      <c r="HD2" s="103"/>
      <c r="HE2" s="103"/>
      <c r="HF2" s="103"/>
      <c r="HG2" s="103"/>
      <c r="HH2" s="103"/>
      <c r="HI2" s="103"/>
      <c r="HJ2" s="103"/>
      <c r="HK2" s="103"/>
      <c r="HL2" s="103"/>
      <c r="HM2" s="103"/>
      <c r="HN2" s="103"/>
      <c r="HO2" s="103"/>
      <c r="HP2" s="103"/>
      <c r="HQ2" s="103"/>
      <c r="HR2" s="103"/>
      <c r="HS2" s="103"/>
      <c r="HT2" s="103"/>
      <c r="HU2" s="103"/>
      <c r="HV2" s="103"/>
      <c r="HW2" s="103"/>
      <c r="HX2" s="103"/>
      <c r="HY2" s="103"/>
      <c r="HZ2" s="103"/>
      <c r="IA2" s="103"/>
      <c r="IB2" s="103"/>
      <c r="IC2" s="103"/>
      <c r="ID2" s="103"/>
      <c r="IE2" s="103"/>
      <c r="IF2" s="103"/>
      <c r="IG2" s="103"/>
      <c r="IH2" s="103"/>
      <c r="II2" s="103"/>
      <c r="IJ2" s="103"/>
      <c r="IK2" s="103"/>
      <c r="IL2" s="103"/>
      <c r="IM2" s="103"/>
      <c r="IN2" s="103"/>
      <c r="IO2" s="103"/>
      <c r="IP2" s="103"/>
      <c r="IQ2" s="103"/>
      <c r="IR2" s="103"/>
      <c r="IS2" s="103"/>
      <c r="IT2" s="103"/>
      <c r="IU2" s="103"/>
      <c r="IV2" s="103"/>
      <c r="IW2" s="103"/>
      <c r="IX2" s="103"/>
      <c r="IY2" s="103"/>
      <c r="IZ2" s="103"/>
      <c r="JA2" s="103"/>
      <c r="JB2" s="103"/>
      <c r="JC2" s="103"/>
      <c r="JD2" s="103"/>
      <c r="JE2" s="103"/>
      <c r="JF2" s="103"/>
      <c r="JG2" s="103"/>
      <c r="JH2" s="103"/>
      <c r="JI2" s="103"/>
      <c r="JJ2" s="103"/>
      <c r="JK2" s="103"/>
      <c r="JL2" s="103"/>
      <c r="JM2" s="103"/>
      <c r="JN2" s="103"/>
      <c r="JO2" s="103"/>
      <c r="JP2" s="103"/>
      <c r="JQ2" s="103"/>
      <c r="JR2" s="103"/>
      <c r="JS2" s="103"/>
      <c r="JT2" s="103"/>
      <c r="JU2" s="103"/>
      <c r="JV2" s="103"/>
      <c r="JW2" s="103"/>
      <c r="JX2" s="103"/>
      <c r="JY2" s="103"/>
      <c r="JZ2" s="103"/>
      <c r="KA2" s="103"/>
      <c r="KB2" s="103"/>
      <c r="KC2" s="103"/>
      <c r="KD2" s="103"/>
      <c r="KE2" s="103"/>
      <c r="KF2" s="103"/>
      <c r="KG2" s="103"/>
      <c r="KH2" s="103"/>
      <c r="KI2" s="103"/>
      <c r="KJ2" s="103"/>
      <c r="KK2" s="103"/>
      <c r="KL2" s="103"/>
      <c r="KM2" s="103"/>
      <c r="KN2" s="103"/>
      <c r="KO2" s="103"/>
      <c r="KP2" s="103"/>
      <c r="KQ2" s="103"/>
      <c r="KR2" s="103"/>
      <c r="KS2" s="103"/>
      <c r="KT2" s="103"/>
      <c r="KU2" s="103"/>
      <c r="KV2" s="103"/>
      <c r="KW2" s="103"/>
      <c r="KX2" s="103"/>
      <c r="KY2" s="103"/>
      <c r="KZ2" s="103"/>
      <c r="LA2" s="103"/>
      <c r="LB2" s="103"/>
      <c r="LC2" s="103"/>
      <c r="LD2" s="103"/>
      <c r="LE2" s="103"/>
      <c r="LF2" s="103"/>
      <c r="LG2" s="103"/>
      <c r="LH2" s="103"/>
      <c r="LI2" s="103"/>
      <c r="LJ2" s="103"/>
      <c r="LK2" s="103"/>
      <c r="LL2" s="103"/>
      <c r="LM2" s="103"/>
      <c r="LN2" s="103"/>
      <c r="LO2" s="103"/>
      <c r="LP2" s="103"/>
      <c r="LQ2" s="103"/>
      <c r="LR2" s="103"/>
      <c r="LS2" s="103"/>
      <c r="LT2" s="103"/>
      <c r="LU2" s="103"/>
      <c r="LV2" s="103"/>
      <c r="LW2" s="103"/>
      <c r="LX2" s="103"/>
      <c r="LY2" s="103"/>
      <c r="LZ2" s="103"/>
      <c r="MA2" s="103"/>
      <c r="MB2" s="103"/>
      <c r="MC2" s="103"/>
      <c r="MD2" s="103"/>
      <c r="ME2" s="103"/>
      <c r="MF2" s="103"/>
      <c r="MG2" s="103"/>
      <c r="MH2" s="103"/>
      <c r="MI2" s="103"/>
      <c r="MJ2" s="103"/>
      <c r="MK2" s="103"/>
      <c r="ML2" s="103"/>
      <c r="MM2" s="103"/>
      <c r="MN2" s="103"/>
      <c r="MO2" s="103"/>
      <c r="MP2" s="103"/>
      <c r="MQ2" s="103"/>
      <c r="MR2" s="103"/>
      <c r="MS2" s="103"/>
      <c r="MT2" s="103"/>
      <c r="MU2" s="103"/>
      <c r="MV2" s="103"/>
      <c r="MW2" s="103"/>
      <c r="MX2" s="103"/>
      <c r="MY2" s="103"/>
      <c r="MZ2" s="103"/>
      <c r="NA2" s="103"/>
      <c r="NB2" s="103"/>
      <c r="NC2" s="103"/>
      <c r="ND2" s="103"/>
      <c r="NE2" s="103"/>
      <c r="NF2" s="103"/>
      <c r="NG2" s="103"/>
      <c r="NH2" s="103"/>
      <c r="NI2" s="103"/>
      <c r="NJ2" s="103"/>
      <c r="NK2" s="103"/>
      <c r="NL2" s="103"/>
      <c r="NM2" s="103"/>
      <c r="NN2" s="103"/>
      <c r="NO2" s="103"/>
      <c r="NP2" s="103"/>
      <c r="NQ2" s="103"/>
      <c r="NR2" s="103"/>
      <c r="NS2" s="103"/>
      <c r="NT2" s="103"/>
      <c r="NU2" s="103"/>
      <c r="NV2" s="103"/>
      <c r="NW2" s="103"/>
      <c r="NX2" s="103"/>
      <c r="NY2" s="103"/>
      <c r="NZ2" s="103"/>
      <c r="OA2" s="103"/>
      <c r="OB2" s="103"/>
      <c r="OC2" s="103"/>
      <c r="OD2" s="103"/>
      <c r="OE2" s="103"/>
      <c r="OF2" s="103"/>
      <c r="OG2" s="103"/>
      <c r="OH2" s="103"/>
      <c r="OI2" s="103"/>
      <c r="OJ2" s="103"/>
      <c r="OK2" s="103"/>
      <c r="OL2" s="103"/>
      <c r="OM2" s="103"/>
      <c r="ON2" s="103"/>
      <c r="OO2" s="103"/>
      <c r="OP2" s="103"/>
      <c r="OQ2" s="103"/>
      <c r="OR2" s="103"/>
      <c r="OS2" s="103"/>
      <c r="OT2" s="103"/>
      <c r="OU2" s="103"/>
      <c r="OV2" s="103"/>
      <c r="OW2" s="103"/>
      <c r="OX2" s="103"/>
      <c r="OY2" s="103"/>
      <c r="OZ2" s="103"/>
      <c r="PA2" s="103"/>
      <c r="PB2" s="103"/>
      <c r="PC2" s="103"/>
      <c r="PD2" s="103"/>
      <c r="PE2" s="103"/>
      <c r="PF2" s="103"/>
      <c r="PG2" s="103"/>
      <c r="PH2" s="103"/>
      <c r="PI2" s="103"/>
      <c r="PJ2" s="103"/>
      <c r="PK2" s="103"/>
      <c r="PL2" s="103"/>
      <c r="PM2" s="103"/>
      <c r="PN2" s="103"/>
      <c r="PO2" s="103"/>
      <c r="PP2" s="103"/>
      <c r="PQ2" s="103"/>
      <c r="PR2" s="103"/>
      <c r="PS2" s="103"/>
      <c r="PT2" s="103"/>
      <c r="PU2" s="103"/>
      <c r="PV2" s="103"/>
      <c r="PW2" s="103"/>
      <c r="PX2" s="103"/>
      <c r="PY2" s="103"/>
      <c r="PZ2" s="103"/>
      <c r="QA2" s="103"/>
      <c r="QB2" s="103"/>
      <c r="QC2" s="103"/>
      <c r="QD2" s="103"/>
      <c r="QE2" s="103"/>
      <c r="QF2" s="103"/>
      <c r="QG2" s="103"/>
      <c r="QH2" s="103"/>
      <c r="QI2" s="103"/>
      <c r="QJ2" s="103"/>
      <c r="QK2" s="103"/>
      <c r="QL2" s="103"/>
      <c r="QM2" s="103"/>
      <c r="QN2" s="103"/>
      <c r="QO2" s="103"/>
      <c r="QP2" s="103"/>
      <c r="QQ2" s="103"/>
      <c r="QR2" s="103"/>
      <c r="QS2" s="103"/>
      <c r="QT2" s="103"/>
      <c r="QU2" s="103"/>
      <c r="QV2" s="103"/>
      <c r="QW2" s="103"/>
      <c r="QX2" s="103"/>
      <c r="QY2" s="103"/>
      <c r="QZ2" s="103"/>
      <c r="RA2" s="103"/>
      <c r="RB2" s="103"/>
      <c r="RC2" s="103"/>
      <c r="RD2" s="103"/>
      <c r="RE2" s="103"/>
      <c r="RF2" s="103"/>
      <c r="RG2" s="103"/>
      <c r="RH2" s="103"/>
      <c r="RI2" s="103"/>
      <c r="RJ2" s="103"/>
      <c r="RK2" s="103"/>
      <c r="RL2" s="103"/>
      <c r="RM2" s="103"/>
      <c r="RN2" s="103"/>
      <c r="RO2" s="103"/>
      <c r="RP2" s="103"/>
      <c r="RQ2" s="103"/>
      <c r="RR2" s="103"/>
      <c r="RS2" s="103"/>
      <c r="RT2" s="103"/>
      <c r="RU2" s="103"/>
      <c r="RV2" s="103"/>
      <c r="RW2" s="103"/>
      <c r="RX2" s="103"/>
      <c r="RY2" s="103"/>
      <c r="RZ2" s="103"/>
      <c r="SA2" s="103"/>
      <c r="SB2" s="103"/>
      <c r="SC2" s="103"/>
      <c r="SD2" s="103"/>
      <c r="SE2" s="103"/>
      <c r="SF2" s="103"/>
      <c r="SG2" s="103"/>
      <c r="SH2" s="103"/>
      <c r="SI2" s="103"/>
      <c r="SJ2" s="103"/>
      <c r="SK2" s="103"/>
      <c r="SL2" s="103"/>
      <c r="SM2" s="103"/>
      <c r="SN2" s="103"/>
      <c r="SO2" s="103"/>
      <c r="SP2" s="103"/>
      <c r="SQ2" s="103"/>
      <c r="SR2" s="103"/>
      <c r="SS2" s="103"/>
      <c r="ST2" s="103"/>
      <c r="SU2" s="103"/>
      <c r="SV2" s="103"/>
      <c r="SW2" s="103"/>
      <c r="SX2" s="103"/>
      <c r="SY2" s="103"/>
      <c r="SZ2" s="103"/>
      <c r="TA2" s="103"/>
      <c r="TB2" s="103"/>
      <c r="TC2" s="103"/>
      <c r="TD2" s="103"/>
      <c r="TE2" s="103"/>
      <c r="TF2" s="103"/>
      <c r="TG2" s="103"/>
      <c r="TH2" s="103"/>
      <c r="TI2" s="103"/>
      <c r="TJ2" s="103"/>
      <c r="TK2" s="103"/>
      <c r="TL2" s="103"/>
      <c r="TM2" s="103"/>
      <c r="TN2" s="103"/>
      <c r="TO2" s="103"/>
      <c r="TP2" s="103"/>
      <c r="TQ2" s="103"/>
      <c r="TR2" s="103"/>
      <c r="TS2" s="103"/>
      <c r="TT2" s="103"/>
      <c r="TU2" s="103"/>
      <c r="TV2" s="103"/>
      <c r="TW2" s="103"/>
      <c r="TX2" s="103"/>
      <c r="TY2" s="103"/>
      <c r="TZ2" s="103"/>
      <c r="UA2" s="103"/>
      <c r="UB2" s="103"/>
      <c r="UC2" s="103"/>
      <c r="UD2" s="103"/>
      <c r="UE2" s="103"/>
      <c r="UF2" s="103"/>
      <c r="UG2" s="103"/>
      <c r="UH2" s="103"/>
      <c r="UI2" s="103"/>
      <c r="UJ2" s="103"/>
      <c r="UK2" s="103"/>
      <c r="UL2" s="103"/>
      <c r="UM2" s="103"/>
      <c r="UN2" s="103"/>
      <c r="UO2" s="103"/>
      <c r="UP2" s="103"/>
      <c r="UQ2" s="103"/>
      <c r="UR2" s="103"/>
      <c r="US2" s="103"/>
      <c r="UT2" s="103"/>
      <c r="UU2" s="103"/>
      <c r="UV2" s="103"/>
      <c r="UW2" s="103"/>
      <c r="UX2" s="103"/>
      <c r="UY2" s="103"/>
      <c r="UZ2" s="103"/>
      <c r="VA2" s="103"/>
      <c r="VB2" s="103"/>
      <c r="VC2" s="103"/>
      <c r="VD2" s="103"/>
      <c r="VE2" s="103"/>
      <c r="VF2" s="103"/>
      <c r="VG2" s="103"/>
      <c r="VH2" s="103"/>
      <c r="VI2" s="103"/>
      <c r="VJ2" s="103"/>
      <c r="VK2" s="103"/>
      <c r="VL2" s="103"/>
      <c r="VM2" s="103"/>
      <c r="VN2" s="103"/>
      <c r="VO2" s="103"/>
      <c r="VP2" s="103"/>
      <c r="VQ2" s="103"/>
      <c r="VR2" s="103"/>
      <c r="VS2" s="103"/>
      <c r="VT2" s="103"/>
      <c r="VU2" s="103"/>
      <c r="VV2" s="103"/>
      <c r="VW2" s="103"/>
      <c r="VX2" s="103"/>
      <c r="VY2" s="103"/>
      <c r="VZ2" s="103"/>
      <c r="WA2" s="103"/>
      <c r="WB2" s="103"/>
      <c r="WC2" s="103"/>
      <c r="WD2" s="103"/>
      <c r="WE2" s="103"/>
      <c r="WF2" s="103"/>
      <c r="WG2" s="103"/>
      <c r="WH2" s="103"/>
      <c r="WI2" s="103"/>
      <c r="WJ2" s="103"/>
      <c r="WK2" s="103"/>
      <c r="WL2" s="103"/>
      <c r="WM2" s="103"/>
      <c r="WN2" s="103"/>
      <c r="WO2" s="103"/>
      <c r="WP2" s="103"/>
      <c r="WQ2" s="103"/>
      <c r="WR2" s="103"/>
      <c r="WS2" s="103"/>
      <c r="WT2" s="103"/>
      <c r="WU2" s="103"/>
      <c r="WV2" s="103"/>
      <c r="WW2" s="103"/>
      <c r="WX2" s="103"/>
      <c r="WY2" s="103"/>
      <c r="WZ2" s="103"/>
      <c r="XA2" s="103"/>
      <c r="XB2" s="103"/>
      <c r="XC2" s="103"/>
      <c r="XD2" s="103"/>
      <c r="XE2" s="103"/>
      <c r="XF2" s="103"/>
      <c r="XG2" s="103"/>
      <c r="XH2" s="103"/>
      <c r="XI2" s="103"/>
      <c r="XJ2" s="103"/>
      <c r="XK2" s="103"/>
      <c r="XL2" s="103"/>
      <c r="XM2" s="103"/>
      <c r="XN2" s="103"/>
      <c r="XO2" s="103"/>
      <c r="XP2" s="103"/>
      <c r="XQ2" s="103"/>
      <c r="XR2" s="103"/>
      <c r="XS2" s="103"/>
      <c r="XT2" s="103"/>
      <c r="XU2" s="103"/>
      <c r="XV2" s="103"/>
      <c r="XW2" s="103"/>
      <c r="XX2" s="103"/>
      <c r="XY2" s="103"/>
      <c r="XZ2" s="103"/>
      <c r="YA2" s="103"/>
      <c r="YB2" s="103"/>
      <c r="YC2" s="103"/>
      <c r="YD2" s="103"/>
      <c r="YE2" s="103"/>
      <c r="YF2" s="103"/>
      <c r="YG2" s="103"/>
      <c r="YH2" s="103"/>
      <c r="YI2" s="103"/>
      <c r="YJ2" s="103"/>
      <c r="YK2" s="103"/>
      <c r="YL2" s="103"/>
      <c r="YM2" s="103"/>
      <c r="YN2" s="103"/>
      <c r="YO2" s="103"/>
      <c r="YP2" s="103"/>
      <c r="YQ2" s="103"/>
      <c r="YR2" s="103"/>
      <c r="YS2" s="103"/>
      <c r="YT2" s="103"/>
      <c r="YU2" s="103"/>
      <c r="YV2" s="103"/>
      <c r="YW2" s="103"/>
      <c r="YX2" s="103"/>
      <c r="YY2" s="103"/>
      <c r="YZ2" s="103"/>
      <c r="ZA2" s="103"/>
      <c r="ZB2" s="103"/>
      <c r="ZC2" s="103"/>
      <c r="ZD2" s="103"/>
      <c r="ZE2" s="103"/>
      <c r="ZF2" s="103"/>
      <c r="ZG2" s="103"/>
      <c r="ZH2" s="103"/>
      <c r="ZI2" s="103"/>
      <c r="ZJ2" s="103"/>
      <c r="ZK2" s="103"/>
      <c r="ZL2" s="103"/>
      <c r="ZM2" s="103"/>
      <c r="ZN2" s="103"/>
      <c r="ZO2" s="103"/>
      <c r="ZP2" s="103"/>
      <c r="ZQ2" s="103"/>
      <c r="ZR2" s="103"/>
      <c r="ZS2" s="103"/>
      <c r="ZT2" s="103"/>
      <c r="ZU2" s="103"/>
      <c r="ZV2" s="103"/>
      <c r="ZW2" s="103"/>
      <c r="ZX2" s="103"/>
      <c r="ZY2" s="103"/>
      <c r="ZZ2" s="103"/>
      <c r="AAA2" s="103"/>
      <c r="AAB2" s="103"/>
      <c r="AAC2" s="103"/>
      <c r="AAD2" s="103"/>
      <c r="AAE2" s="103"/>
      <c r="AAF2" s="103"/>
      <c r="AAG2" s="103"/>
      <c r="AAH2" s="103"/>
      <c r="AAI2" s="103"/>
      <c r="AAJ2" s="103"/>
      <c r="AAK2" s="103"/>
      <c r="AAL2" s="103"/>
      <c r="AAM2" s="103"/>
      <c r="AAN2" s="103"/>
      <c r="AAO2" s="103"/>
      <c r="AAP2" s="103"/>
      <c r="AAQ2" s="103"/>
      <c r="AAR2" s="103"/>
      <c r="AAS2" s="103"/>
      <c r="AAT2" s="103"/>
      <c r="AAU2" s="103"/>
      <c r="AAV2" s="103"/>
      <c r="AAW2" s="103"/>
      <c r="AAX2" s="103"/>
      <c r="AAY2" s="103"/>
      <c r="AAZ2" s="103"/>
      <c r="ABA2" s="103"/>
      <c r="ABB2" s="103"/>
      <c r="ABC2" s="103"/>
      <c r="ABD2" s="103"/>
      <c r="ABE2" s="103"/>
      <c r="ABF2" s="103"/>
      <c r="ABG2" s="103"/>
      <c r="ABH2" s="103"/>
      <c r="ABI2" s="103"/>
      <c r="ABJ2" s="103"/>
      <c r="ABK2" s="103"/>
      <c r="ABL2" s="103"/>
      <c r="ABM2" s="103"/>
      <c r="ABN2" s="103"/>
      <c r="ABO2" s="103"/>
      <c r="ABP2" s="103"/>
      <c r="ABQ2" s="103"/>
      <c r="ABR2" s="103"/>
      <c r="ABS2" s="103"/>
      <c r="ABT2" s="103"/>
      <c r="ABU2" s="103"/>
      <c r="ABV2" s="103"/>
      <c r="ABW2" s="103"/>
      <c r="ABX2" s="103"/>
      <c r="ABY2" s="103"/>
      <c r="ABZ2" s="103"/>
      <c r="ACA2" s="103"/>
      <c r="ACB2" s="103"/>
      <c r="ACC2" s="103"/>
      <c r="ACD2" s="103"/>
      <c r="ACE2" s="103"/>
      <c r="ACF2" s="103"/>
      <c r="ACG2" s="103"/>
      <c r="ACH2" s="103"/>
      <c r="ACI2" s="103"/>
      <c r="ACJ2" s="103"/>
      <c r="ACK2" s="103"/>
      <c r="ACL2" s="103"/>
      <c r="ACM2" s="103"/>
      <c r="ACN2" s="103"/>
      <c r="ACO2" s="103"/>
      <c r="ACP2" s="103"/>
      <c r="ACQ2" s="103"/>
      <c r="ACR2" s="103"/>
      <c r="ACS2" s="103"/>
      <c r="ACT2" s="103"/>
      <c r="ACU2" s="103"/>
      <c r="ACV2" s="103"/>
      <c r="ACW2" s="103"/>
      <c r="ACX2" s="103"/>
      <c r="ACY2" s="103"/>
      <c r="ACZ2" s="103"/>
      <c r="ADA2" s="103"/>
      <c r="ADB2" s="103"/>
      <c r="ADC2" s="103"/>
      <c r="ADD2" s="103"/>
      <c r="ADE2" s="103"/>
      <c r="ADF2" s="103"/>
      <c r="ADG2" s="103"/>
      <c r="ADH2" s="103"/>
      <c r="ADI2" s="103"/>
      <c r="ADJ2" s="103"/>
      <c r="ADK2" s="103"/>
      <c r="ADL2" s="103"/>
      <c r="ADM2" s="103"/>
      <c r="ADN2" s="103"/>
      <c r="ADO2" s="103"/>
      <c r="ADP2" s="103"/>
      <c r="ADQ2" s="103"/>
      <c r="ADR2" s="103"/>
      <c r="ADS2" s="103"/>
      <c r="ADT2" s="103"/>
      <c r="ADU2" s="103"/>
      <c r="ADV2" s="103"/>
      <c r="ADW2" s="103"/>
      <c r="ADX2" s="103"/>
      <c r="ADY2" s="103"/>
      <c r="ADZ2" s="103"/>
      <c r="AEA2" s="103"/>
      <c r="AEB2" s="103"/>
      <c r="AEC2" s="103"/>
      <c r="AED2" s="103"/>
      <c r="AEE2" s="103"/>
      <c r="AEF2" s="103"/>
      <c r="AEG2" s="103"/>
      <c r="AEH2" s="103"/>
      <c r="AEI2" s="103"/>
      <c r="AEJ2" s="103"/>
      <c r="AEK2" s="103"/>
      <c r="AEL2" s="103"/>
      <c r="AEM2" s="103"/>
      <c r="AEN2" s="103"/>
      <c r="AEO2" s="103"/>
      <c r="AEP2" s="103"/>
      <c r="AEQ2" s="103"/>
      <c r="AER2" s="103"/>
      <c r="AES2" s="103"/>
      <c r="AET2" s="103"/>
      <c r="AEU2" s="103"/>
      <c r="AEV2" s="103"/>
      <c r="AEW2" s="103"/>
      <c r="AEX2" s="103"/>
      <c r="AEY2" s="103"/>
      <c r="AEZ2" s="103"/>
      <c r="AFA2" s="103"/>
      <c r="AFB2" s="103"/>
      <c r="AFC2" s="103"/>
      <c r="AFD2" s="103"/>
      <c r="AFE2" s="103"/>
      <c r="AFF2" s="103"/>
      <c r="AFG2" s="103"/>
      <c r="AFH2" s="103"/>
      <c r="AFI2" s="103"/>
      <c r="AFJ2" s="103"/>
      <c r="AFK2" s="103"/>
      <c r="AFL2" s="103"/>
      <c r="AFM2" s="103"/>
      <c r="AFN2" s="103"/>
      <c r="AFO2" s="103"/>
      <c r="AFP2" s="103"/>
      <c r="AFQ2" s="103"/>
      <c r="AFR2" s="103"/>
      <c r="AFS2" s="103"/>
      <c r="AFT2" s="103"/>
      <c r="AFU2" s="103"/>
      <c r="AFV2" s="103"/>
      <c r="AFW2" s="103"/>
      <c r="AFX2" s="103"/>
      <c r="AFY2" s="103"/>
      <c r="AFZ2" s="103"/>
      <c r="AGA2" s="103"/>
      <c r="AGB2" s="103"/>
      <c r="AGC2" s="103"/>
      <c r="AGD2" s="103"/>
      <c r="AGE2" s="103"/>
      <c r="AGF2" s="103"/>
      <c r="AGG2" s="103"/>
      <c r="AGH2" s="103"/>
      <c r="AGI2" s="103"/>
      <c r="AGJ2" s="103"/>
      <c r="AGK2" s="103"/>
      <c r="AGL2" s="103"/>
      <c r="AGM2" s="103"/>
      <c r="AGN2" s="103"/>
      <c r="AGO2" s="103"/>
      <c r="AGP2" s="103"/>
      <c r="AGQ2" s="103"/>
      <c r="AGR2" s="103"/>
      <c r="AGS2" s="103"/>
      <c r="AGT2" s="103"/>
      <c r="AGU2" s="103"/>
      <c r="AGV2" s="103"/>
      <c r="AGW2" s="103"/>
      <c r="AGX2" s="103"/>
      <c r="AGY2" s="103"/>
      <c r="AGZ2" s="103"/>
      <c r="AHA2" s="103"/>
      <c r="AHB2" s="103"/>
      <c r="AHC2" s="103"/>
      <c r="AHD2" s="103"/>
      <c r="AHE2" s="103"/>
      <c r="AHF2" s="103"/>
      <c r="AHG2" s="103"/>
      <c r="AHH2" s="103"/>
      <c r="AHI2" s="103"/>
      <c r="AHJ2" s="103"/>
      <c r="AHK2" s="103"/>
      <c r="AHL2" s="103"/>
      <c r="AHM2" s="103"/>
      <c r="AHN2" s="103"/>
      <c r="AHO2" s="103"/>
      <c r="AHP2" s="103"/>
      <c r="AHQ2" s="103"/>
      <c r="AHR2" s="103"/>
      <c r="AHS2" s="103"/>
      <c r="AHT2" s="103"/>
      <c r="AHU2" s="103"/>
      <c r="AHV2" s="103"/>
      <c r="AHW2" s="103"/>
      <c r="AHX2" s="103"/>
      <c r="AHY2" s="103"/>
      <c r="AHZ2" s="103"/>
      <c r="AIA2" s="103"/>
      <c r="AIB2" s="103"/>
      <c r="AIC2" s="103"/>
      <c r="AID2" s="103"/>
      <c r="AIE2" s="103"/>
      <c r="AIF2" s="103"/>
      <c r="AIG2" s="103"/>
      <c r="AIH2" s="103"/>
      <c r="AII2" s="103"/>
      <c r="AIJ2" s="103"/>
      <c r="AIK2" s="103"/>
      <c r="AIL2" s="103"/>
      <c r="AIM2" s="103"/>
      <c r="AIN2" s="103"/>
      <c r="AIO2" s="103"/>
      <c r="AIP2" s="103"/>
      <c r="AIQ2" s="103"/>
      <c r="AIR2" s="103"/>
      <c r="AIS2" s="103"/>
      <c r="AIT2" s="103"/>
      <c r="AIU2" s="103"/>
      <c r="AIV2" s="103"/>
      <c r="AIW2" s="103"/>
      <c r="AIX2" s="103"/>
      <c r="AIY2" s="103"/>
      <c r="AIZ2" s="103"/>
      <c r="AJA2" s="103"/>
      <c r="AJB2" s="103"/>
      <c r="AJC2" s="103"/>
      <c r="AJD2" s="103"/>
      <c r="AJE2" s="103"/>
      <c r="AJF2" s="103"/>
      <c r="AJG2" s="103"/>
      <c r="AJH2" s="103"/>
      <c r="AJI2" s="103"/>
      <c r="AJJ2" s="103"/>
      <c r="AJK2" s="103"/>
      <c r="AJL2" s="103"/>
      <c r="AJM2" s="103"/>
      <c r="AJN2" s="103"/>
      <c r="AJO2" s="103"/>
      <c r="AJP2" s="103"/>
      <c r="AJQ2" s="103"/>
      <c r="AJR2" s="103"/>
      <c r="AJS2" s="103"/>
      <c r="AJT2" s="103"/>
      <c r="AJU2" s="103"/>
      <c r="AJV2" s="103"/>
      <c r="AJW2" s="103"/>
      <c r="AJX2" s="103"/>
      <c r="AJY2" s="103"/>
      <c r="AJZ2" s="103"/>
      <c r="AKA2" s="103"/>
      <c r="AKB2" s="103"/>
      <c r="AKC2" s="103"/>
      <c r="AKD2" s="103"/>
      <c r="AKE2" s="103"/>
      <c r="AKF2" s="103"/>
      <c r="AKG2" s="103"/>
      <c r="AKH2" s="103"/>
      <c r="AKI2" s="103"/>
      <c r="AKJ2" s="103"/>
      <c r="AKK2" s="103"/>
      <c r="AKL2" s="103"/>
      <c r="AKM2" s="103"/>
      <c r="AKN2" s="103"/>
      <c r="AKO2" s="103"/>
      <c r="AKP2" s="103"/>
      <c r="AKQ2" s="103"/>
      <c r="AKR2" s="103"/>
      <c r="AKS2" s="103"/>
      <c r="AKT2" s="103"/>
      <c r="AKU2" s="103"/>
      <c r="AKV2" s="103"/>
      <c r="AKW2" s="103"/>
      <c r="AKX2" s="103"/>
      <c r="AKY2" s="103"/>
      <c r="AKZ2" s="103"/>
      <c r="ALA2" s="103"/>
      <c r="ALB2" s="103"/>
      <c r="ALC2" s="103"/>
      <c r="ALD2" s="103"/>
      <c r="ALE2" s="103"/>
      <c r="ALF2" s="103"/>
      <c r="ALG2" s="103"/>
      <c r="ALH2" s="103"/>
      <c r="ALI2" s="103"/>
      <c r="ALJ2" s="103"/>
      <c r="ALK2" s="103"/>
      <c r="ALL2" s="103"/>
      <c r="ALM2" s="103"/>
      <c r="ALN2" s="103"/>
      <c r="ALO2" s="103"/>
      <c r="ALP2" s="103"/>
      <c r="ALQ2" s="103"/>
      <c r="ALR2" s="103"/>
      <c r="ALS2" s="103"/>
      <c r="ALT2" s="103"/>
      <c r="ALU2" s="103"/>
      <c r="ALV2" s="103"/>
      <c r="ALW2" s="103"/>
      <c r="ALX2" s="103"/>
      <c r="ALY2" s="103"/>
      <c r="ALZ2" s="103"/>
      <c r="AMA2" s="103"/>
      <c r="AMB2" s="103"/>
      <c r="AMC2" s="103"/>
      <c r="AMD2" s="103"/>
      <c r="AME2" s="103"/>
      <c r="AMF2" s="103"/>
      <c r="AMG2" s="103"/>
      <c r="AMH2" s="103"/>
      <c r="AMI2" s="103"/>
      <c r="AMJ2" s="103"/>
      <c r="AMK2" s="103"/>
      <c r="AML2" s="103"/>
      <c r="AMM2" s="103"/>
      <c r="AMN2" s="103"/>
      <c r="AMO2" s="103"/>
      <c r="AMP2" s="103"/>
      <c r="AMQ2" s="103"/>
      <c r="AMR2" s="103"/>
      <c r="AMS2" s="103"/>
      <c r="AMT2" s="103"/>
      <c r="AMU2" s="103"/>
      <c r="AMV2" s="103"/>
      <c r="AMW2" s="103"/>
      <c r="AMX2" s="103"/>
      <c r="AMY2" s="103"/>
      <c r="AMZ2" s="103"/>
      <c r="ANA2" s="103"/>
      <c r="ANB2" s="103"/>
      <c r="ANC2" s="103"/>
      <c r="AND2" s="103"/>
      <c r="ANE2" s="103"/>
      <c r="ANF2" s="103"/>
      <c r="ANG2" s="103"/>
      <c r="ANH2" s="103"/>
      <c r="ANI2" s="103"/>
      <c r="ANJ2" s="103"/>
      <c r="ANK2" s="103"/>
      <c r="ANL2" s="103"/>
      <c r="ANM2" s="103"/>
      <c r="ANN2" s="103"/>
      <c r="ANO2" s="103"/>
      <c r="ANP2" s="103"/>
      <c r="ANQ2" s="103"/>
      <c r="ANR2" s="103"/>
      <c r="ANS2" s="103"/>
      <c r="ANT2" s="103"/>
      <c r="ANU2" s="103"/>
      <c r="ANV2" s="103"/>
      <c r="ANW2" s="103"/>
      <c r="ANX2" s="103"/>
      <c r="ANY2" s="103"/>
      <c r="ANZ2" s="103"/>
      <c r="AOA2" s="103"/>
      <c r="AOB2" s="103"/>
      <c r="AOC2" s="103"/>
      <c r="AOD2" s="103"/>
      <c r="AOE2" s="103"/>
      <c r="AOF2" s="103"/>
      <c r="AOG2" s="103"/>
      <c r="AOH2" s="103"/>
      <c r="AOI2" s="103"/>
      <c r="AOJ2" s="103"/>
      <c r="AOK2" s="103"/>
      <c r="AOL2" s="103"/>
      <c r="AOM2" s="103"/>
      <c r="AON2" s="103"/>
      <c r="AOO2" s="103"/>
      <c r="AOP2" s="103"/>
      <c r="AOQ2" s="103"/>
      <c r="AOR2" s="103"/>
      <c r="AOS2" s="103"/>
      <c r="AOT2" s="103"/>
      <c r="AOU2" s="103"/>
      <c r="AOV2" s="103"/>
      <c r="AOW2" s="103"/>
      <c r="AOX2" s="103"/>
      <c r="AOY2" s="103"/>
      <c r="AOZ2" s="103"/>
      <c r="APA2" s="103"/>
      <c r="APB2" s="103"/>
      <c r="APC2" s="103"/>
      <c r="APD2" s="103"/>
      <c r="APE2" s="103"/>
      <c r="APF2" s="103"/>
      <c r="APG2" s="103"/>
      <c r="APH2" s="103"/>
      <c r="API2" s="103"/>
      <c r="APJ2" s="103"/>
      <c r="APK2" s="103"/>
      <c r="APL2" s="103"/>
      <c r="APM2" s="103"/>
      <c r="APN2" s="103"/>
      <c r="APO2" s="103"/>
      <c r="APP2" s="103"/>
      <c r="APQ2" s="103"/>
      <c r="APR2" s="103"/>
      <c r="APS2" s="103"/>
      <c r="APT2" s="103"/>
      <c r="APU2" s="103"/>
      <c r="APV2" s="103"/>
      <c r="APW2" s="103"/>
      <c r="APX2" s="103"/>
      <c r="APY2" s="103"/>
      <c r="APZ2" s="103"/>
      <c r="AQA2" s="103"/>
      <c r="AQB2" s="103"/>
      <c r="AQC2" s="103"/>
      <c r="AQD2" s="103"/>
      <c r="AQE2" s="103"/>
      <c r="AQF2" s="103"/>
      <c r="AQG2" s="103"/>
      <c r="AQH2" s="103"/>
      <c r="AQI2" s="103"/>
      <c r="AQJ2" s="103"/>
      <c r="AQK2" s="103"/>
      <c r="AQL2" s="103"/>
      <c r="AQM2" s="103"/>
      <c r="AQN2" s="103"/>
      <c r="AQO2" s="103"/>
      <c r="AQP2" s="103"/>
      <c r="AQQ2" s="103"/>
      <c r="AQR2" s="103"/>
      <c r="AQS2" s="103"/>
      <c r="AQT2" s="103"/>
      <c r="AQU2" s="103"/>
      <c r="AQV2" s="103"/>
      <c r="AQW2" s="103"/>
      <c r="AQX2" s="103"/>
      <c r="AQY2" s="103"/>
      <c r="AQZ2" s="103"/>
      <c r="ARA2" s="103"/>
      <c r="ARB2" s="103"/>
      <c r="ARC2" s="103"/>
      <c r="ARD2" s="103"/>
      <c r="ARE2" s="103"/>
      <c r="ARF2" s="103"/>
      <c r="ARG2" s="103"/>
      <c r="ARH2" s="103"/>
      <c r="ARI2" s="103"/>
      <c r="ARJ2" s="103"/>
      <c r="ARK2" s="103"/>
      <c r="ARL2" s="103"/>
      <c r="ARM2" s="103"/>
      <c r="ARN2" s="103"/>
      <c r="ARO2" s="103"/>
      <c r="ARP2" s="103"/>
      <c r="ARQ2" s="103"/>
      <c r="ARR2" s="103"/>
      <c r="ARS2" s="103"/>
      <c r="ART2" s="103"/>
      <c r="ARU2" s="103"/>
      <c r="ARV2" s="103"/>
      <c r="ARW2" s="103"/>
      <c r="ARX2" s="103"/>
      <c r="ARY2" s="103"/>
      <c r="ARZ2" s="103"/>
      <c r="ASA2" s="103"/>
      <c r="ASB2" s="103"/>
      <c r="ASC2" s="103"/>
      <c r="ASD2" s="103"/>
      <c r="ASE2" s="103"/>
      <c r="ASF2" s="103"/>
      <c r="ASG2" s="103"/>
      <c r="ASH2" s="103"/>
      <c r="ASI2" s="103"/>
      <c r="ASJ2" s="103"/>
      <c r="ASK2" s="103"/>
      <c r="ASL2" s="103"/>
      <c r="ASM2" s="103"/>
      <c r="ASN2" s="103"/>
      <c r="ASO2" s="103"/>
      <c r="ASP2" s="103"/>
      <c r="ASQ2" s="103"/>
      <c r="ASR2" s="103"/>
      <c r="ASS2" s="103"/>
      <c r="AST2" s="103"/>
      <c r="ASU2" s="103"/>
      <c r="ASV2" s="103"/>
      <c r="ASW2" s="103"/>
      <c r="ASX2" s="103"/>
      <c r="ASY2" s="103"/>
      <c r="ASZ2" s="103"/>
      <c r="ATA2" s="103"/>
      <c r="ATB2" s="103"/>
      <c r="ATC2" s="103"/>
      <c r="ATD2" s="103"/>
      <c r="ATE2" s="103"/>
      <c r="ATF2" s="103"/>
      <c r="ATG2" s="103"/>
      <c r="ATH2" s="103"/>
      <c r="ATI2" s="103"/>
      <c r="ATJ2" s="103"/>
      <c r="ATK2" s="103"/>
      <c r="ATL2" s="103"/>
      <c r="ATM2" s="103"/>
      <c r="ATN2" s="103"/>
      <c r="ATO2" s="103"/>
      <c r="ATP2" s="103"/>
      <c r="ATQ2" s="103"/>
      <c r="ATR2" s="103"/>
      <c r="ATS2" s="103"/>
      <c r="ATT2" s="103"/>
      <c r="ATU2" s="103"/>
      <c r="ATV2" s="103"/>
      <c r="ATW2" s="103"/>
      <c r="ATX2" s="103"/>
      <c r="ATY2" s="103"/>
      <c r="ATZ2" s="103"/>
      <c r="AUA2" s="103"/>
      <c r="AUB2" s="103"/>
      <c r="AUC2" s="103"/>
      <c r="AUD2" s="103"/>
      <c r="AUE2" s="103"/>
      <c r="AUF2" s="103"/>
      <c r="AUG2" s="103"/>
      <c r="AUH2" s="103"/>
      <c r="AUI2" s="103"/>
      <c r="AUJ2" s="103"/>
      <c r="AUK2" s="103"/>
      <c r="AUL2" s="103"/>
      <c r="AUM2" s="103"/>
      <c r="AUN2" s="103"/>
      <c r="AUO2" s="103"/>
      <c r="AUP2" s="103"/>
      <c r="AUQ2" s="103"/>
      <c r="AUR2" s="103"/>
      <c r="AUS2" s="103"/>
      <c r="AUT2" s="103"/>
      <c r="AUU2" s="103"/>
      <c r="AUV2" s="103"/>
      <c r="AUW2" s="103"/>
      <c r="AUX2" s="103"/>
      <c r="AUY2" s="103"/>
      <c r="AUZ2" s="103"/>
      <c r="AVA2" s="103"/>
      <c r="AVB2" s="103"/>
      <c r="AVC2" s="103"/>
      <c r="AVD2" s="103"/>
      <c r="AVE2" s="103"/>
      <c r="AVF2" s="103"/>
      <c r="AVG2" s="103"/>
      <c r="AVH2" s="103"/>
      <c r="AVI2" s="103"/>
      <c r="AVJ2" s="103"/>
      <c r="AVK2" s="103"/>
      <c r="AVL2" s="103"/>
      <c r="AVM2" s="103"/>
      <c r="AVN2" s="103"/>
      <c r="AVO2" s="103"/>
      <c r="AVP2" s="103"/>
      <c r="AVQ2" s="103"/>
      <c r="AVR2" s="103"/>
      <c r="AVS2" s="103"/>
      <c r="AVT2" s="103"/>
      <c r="AVU2" s="103"/>
      <c r="AVV2" s="103"/>
      <c r="AVW2" s="103"/>
      <c r="AVX2" s="103"/>
      <c r="AVY2" s="103"/>
      <c r="AVZ2" s="103"/>
      <c r="AWA2" s="103"/>
      <c r="AWB2" s="103"/>
      <c r="AWC2" s="103"/>
      <c r="AWD2" s="103"/>
      <c r="AWE2" s="103"/>
      <c r="AWF2" s="103"/>
      <c r="AWG2" s="103"/>
      <c r="AWH2" s="103"/>
      <c r="AWI2" s="103"/>
      <c r="AWJ2" s="103"/>
      <c r="AWK2" s="103"/>
      <c r="AWL2" s="103"/>
      <c r="AWM2" s="103"/>
      <c r="AWN2" s="103"/>
      <c r="AWO2" s="103"/>
      <c r="AWP2" s="103"/>
      <c r="AWQ2" s="103"/>
      <c r="AWR2" s="103"/>
      <c r="AWS2" s="103"/>
      <c r="AWT2" s="103"/>
      <c r="AWU2" s="103"/>
      <c r="AWV2" s="103"/>
      <c r="AWW2" s="103"/>
      <c r="AWX2" s="103"/>
      <c r="AWY2" s="103"/>
      <c r="AWZ2" s="103"/>
      <c r="AXA2" s="103"/>
      <c r="AXB2" s="103"/>
      <c r="AXC2" s="103"/>
      <c r="AXD2" s="103"/>
      <c r="AXE2" s="103"/>
      <c r="AXF2" s="103"/>
      <c r="AXG2" s="103"/>
      <c r="AXH2" s="103"/>
      <c r="AXI2" s="103"/>
      <c r="AXJ2" s="103"/>
      <c r="AXK2" s="103"/>
      <c r="AXL2" s="103"/>
      <c r="AXM2" s="103"/>
      <c r="AXN2" s="103"/>
      <c r="AXO2" s="103"/>
      <c r="AXP2" s="103"/>
      <c r="AXQ2" s="103"/>
      <c r="AXR2" s="103"/>
      <c r="AXS2" s="103"/>
      <c r="AXT2" s="103"/>
      <c r="AXU2" s="103"/>
      <c r="AXV2" s="103"/>
      <c r="AXW2" s="103"/>
      <c r="AXX2" s="103"/>
      <c r="AXY2" s="103"/>
      <c r="AXZ2" s="103"/>
      <c r="AYA2" s="103"/>
      <c r="AYB2" s="103"/>
      <c r="AYC2" s="103"/>
      <c r="AYD2" s="103"/>
      <c r="AYE2" s="103"/>
      <c r="AYF2" s="103"/>
      <c r="AYG2" s="103"/>
      <c r="AYH2" s="103"/>
      <c r="AYI2" s="103"/>
      <c r="AYJ2" s="103"/>
      <c r="AYK2" s="103"/>
      <c r="AYL2" s="103"/>
      <c r="AYM2" s="103"/>
      <c r="AYN2" s="103"/>
      <c r="AYO2" s="103"/>
      <c r="AYP2" s="103"/>
      <c r="AYQ2" s="103"/>
      <c r="AYR2" s="103"/>
      <c r="AYS2" s="103"/>
      <c r="AYT2" s="103"/>
      <c r="AYU2" s="103"/>
      <c r="AYV2" s="103"/>
      <c r="AYW2" s="103"/>
      <c r="AYX2" s="103"/>
      <c r="AYY2" s="103"/>
      <c r="AYZ2" s="103"/>
      <c r="AZA2" s="103"/>
      <c r="AZB2" s="103"/>
      <c r="AZC2" s="103"/>
      <c r="AZD2" s="103"/>
      <c r="AZE2" s="103"/>
      <c r="AZF2" s="103"/>
      <c r="AZG2" s="103"/>
      <c r="AZH2" s="103"/>
      <c r="AZI2" s="103"/>
      <c r="AZJ2" s="103"/>
      <c r="AZK2" s="103"/>
      <c r="AZL2" s="103"/>
      <c r="AZM2" s="103"/>
      <c r="AZN2" s="103"/>
      <c r="AZO2" s="103"/>
      <c r="AZP2" s="103"/>
      <c r="AZQ2" s="103"/>
      <c r="AZR2" s="103"/>
      <c r="AZS2" s="103"/>
      <c r="AZT2" s="103"/>
      <c r="AZU2" s="103"/>
      <c r="AZV2" s="103"/>
      <c r="AZW2" s="103"/>
      <c r="AZX2" s="103"/>
      <c r="AZY2" s="103"/>
      <c r="AZZ2" s="103"/>
      <c r="BAA2" s="103"/>
      <c r="BAB2" s="103"/>
      <c r="BAC2" s="103"/>
      <c r="BAD2" s="103"/>
      <c r="BAE2" s="103"/>
      <c r="BAF2" s="103"/>
      <c r="BAG2" s="103"/>
      <c r="BAH2" s="103"/>
      <c r="BAI2" s="103"/>
      <c r="BAJ2" s="103"/>
      <c r="BAK2" s="103"/>
      <c r="BAL2" s="103"/>
      <c r="BAM2" s="103"/>
      <c r="BAN2" s="103"/>
      <c r="BAO2" s="103"/>
      <c r="BAP2" s="103"/>
      <c r="BAQ2" s="103"/>
      <c r="BAR2" s="103"/>
      <c r="BAS2" s="103"/>
      <c r="BAT2" s="103"/>
      <c r="BAU2" s="103"/>
      <c r="BAV2" s="103"/>
      <c r="BAW2" s="103"/>
      <c r="BAX2" s="103"/>
      <c r="BAY2" s="103"/>
      <c r="BAZ2" s="103"/>
      <c r="BBA2" s="103"/>
      <c r="BBB2" s="103"/>
      <c r="BBC2" s="103"/>
      <c r="BBD2" s="103"/>
      <c r="BBE2" s="103"/>
      <c r="BBF2" s="103"/>
      <c r="BBG2" s="103"/>
      <c r="BBH2" s="103"/>
      <c r="BBI2" s="103"/>
      <c r="BBJ2" s="103"/>
      <c r="BBK2" s="103"/>
      <c r="BBL2" s="103"/>
      <c r="BBM2" s="103"/>
      <c r="BBN2" s="103"/>
      <c r="BBO2" s="103"/>
      <c r="BBP2" s="103"/>
      <c r="BBQ2" s="103"/>
      <c r="BBR2" s="103"/>
      <c r="BBS2" s="103"/>
      <c r="BBT2" s="103"/>
      <c r="BBU2" s="103"/>
      <c r="BBV2" s="103"/>
      <c r="BBW2" s="103"/>
      <c r="BBX2" s="103"/>
      <c r="BBY2" s="103"/>
      <c r="BBZ2" s="103"/>
      <c r="BCA2" s="103"/>
      <c r="BCB2" s="103"/>
      <c r="BCC2" s="103"/>
      <c r="BCD2" s="103"/>
      <c r="BCE2" s="103"/>
      <c r="BCF2" s="103"/>
      <c r="BCG2" s="103"/>
      <c r="BCH2" s="103"/>
      <c r="BCI2" s="103"/>
      <c r="BCJ2" s="103"/>
      <c r="BCK2" s="103"/>
      <c r="BCL2" s="103"/>
      <c r="BCM2" s="103"/>
      <c r="BCN2" s="103"/>
      <c r="BCO2" s="103"/>
      <c r="BCP2" s="103"/>
      <c r="BCQ2" s="103"/>
      <c r="BCR2" s="103"/>
      <c r="BCS2" s="103"/>
      <c r="BCT2" s="103"/>
      <c r="BCU2" s="103"/>
      <c r="BCV2" s="103"/>
      <c r="BCW2" s="103"/>
      <c r="BCX2" s="103"/>
      <c r="BCY2" s="103"/>
      <c r="BCZ2" s="103"/>
      <c r="BDA2" s="103"/>
      <c r="BDB2" s="103"/>
      <c r="BDC2" s="103"/>
      <c r="BDD2" s="103"/>
      <c r="BDE2" s="103"/>
      <c r="BDF2" s="103"/>
      <c r="BDG2" s="103"/>
      <c r="BDH2" s="103"/>
      <c r="BDI2" s="103"/>
      <c r="BDJ2" s="103"/>
      <c r="BDK2" s="103"/>
      <c r="BDL2" s="103"/>
      <c r="BDM2" s="103"/>
      <c r="BDN2" s="103"/>
      <c r="BDO2" s="103"/>
      <c r="BDP2" s="103"/>
      <c r="BDQ2" s="103"/>
      <c r="BDR2" s="103"/>
      <c r="BDS2" s="103"/>
      <c r="BDT2" s="103"/>
      <c r="BDU2" s="103"/>
      <c r="BDV2" s="103"/>
      <c r="BDW2" s="103"/>
      <c r="BDX2" s="103"/>
      <c r="BDY2" s="103"/>
      <c r="BDZ2" s="103"/>
      <c r="BEA2" s="103"/>
      <c r="BEB2" s="103"/>
      <c r="BEC2" s="103"/>
      <c r="BED2" s="103"/>
      <c r="BEE2" s="103"/>
      <c r="BEF2" s="103"/>
      <c r="BEG2" s="103"/>
      <c r="BEH2" s="103"/>
      <c r="BEI2" s="103"/>
      <c r="BEJ2" s="103"/>
      <c r="BEK2" s="103"/>
      <c r="BEL2" s="103"/>
      <c r="BEM2" s="103"/>
      <c r="BEN2" s="103"/>
      <c r="BEO2" s="103"/>
      <c r="BEP2" s="103"/>
      <c r="BEQ2" s="103"/>
      <c r="BER2" s="103"/>
      <c r="BES2" s="103"/>
      <c r="BET2" s="103"/>
      <c r="BEU2" s="103"/>
      <c r="BEV2" s="103"/>
      <c r="BEW2" s="103"/>
      <c r="BEX2" s="103"/>
      <c r="BEY2" s="103"/>
      <c r="BEZ2" s="103"/>
      <c r="BFA2" s="103"/>
      <c r="BFB2" s="103"/>
      <c r="BFC2" s="103"/>
      <c r="BFD2" s="103"/>
      <c r="BFE2" s="103"/>
      <c r="BFF2" s="103"/>
      <c r="BFG2" s="103"/>
      <c r="BFH2" s="103"/>
      <c r="BFI2" s="103"/>
      <c r="BFJ2" s="103"/>
      <c r="BFK2" s="103"/>
      <c r="BFL2" s="103"/>
      <c r="BFM2" s="103"/>
      <c r="BFN2" s="103"/>
      <c r="BFO2" s="103"/>
      <c r="BFP2" s="103"/>
      <c r="BFQ2" s="103"/>
      <c r="BFR2" s="103"/>
      <c r="BFS2" s="103"/>
      <c r="BFT2" s="103"/>
      <c r="BFU2" s="103"/>
      <c r="BFV2" s="103"/>
      <c r="BFW2" s="103"/>
      <c r="BFX2" s="103"/>
      <c r="BFY2" s="103"/>
      <c r="BFZ2" s="103"/>
      <c r="BGA2" s="103"/>
      <c r="BGB2" s="103"/>
      <c r="BGC2" s="103"/>
      <c r="BGD2" s="103"/>
      <c r="BGE2" s="103"/>
      <c r="BGF2" s="103"/>
      <c r="BGG2" s="103"/>
      <c r="BGH2" s="103"/>
      <c r="BGI2" s="103"/>
      <c r="BGJ2" s="103"/>
      <c r="BGK2" s="103"/>
      <c r="BGL2" s="103"/>
      <c r="BGM2" s="103"/>
      <c r="BGN2" s="103"/>
      <c r="BGO2" s="103"/>
      <c r="BGP2" s="103"/>
      <c r="BGQ2" s="103"/>
      <c r="BGR2" s="103"/>
      <c r="BGS2" s="103"/>
      <c r="BGT2" s="103"/>
      <c r="BGU2" s="103"/>
      <c r="BGV2" s="103"/>
      <c r="BGW2" s="103"/>
      <c r="BGX2" s="103"/>
      <c r="BGY2" s="103"/>
      <c r="BGZ2" s="103"/>
      <c r="BHA2" s="103"/>
      <c r="BHB2" s="103"/>
      <c r="BHC2" s="103"/>
      <c r="BHD2" s="103"/>
      <c r="BHE2" s="103"/>
      <c r="BHF2" s="103"/>
      <c r="BHG2" s="103"/>
      <c r="BHH2" s="103"/>
      <c r="BHI2" s="103"/>
      <c r="BHJ2" s="103"/>
      <c r="BHK2" s="103"/>
      <c r="BHL2" s="103"/>
      <c r="BHM2" s="103"/>
      <c r="BHN2" s="103"/>
      <c r="BHO2" s="103"/>
      <c r="BHP2" s="103"/>
      <c r="BHQ2" s="103"/>
      <c r="BHR2" s="103"/>
      <c r="BHS2" s="103"/>
      <c r="BHT2" s="103"/>
      <c r="BHU2" s="103"/>
      <c r="BHV2" s="103"/>
      <c r="BHW2" s="103"/>
      <c r="BHX2" s="103"/>
      <c r="BHY2" s="103"/>
      <c r="BHZ2" s="103"/>
      <c r="BIA2" s="103"/>
      <c r="BIB2" s="103"/>
      <c r="BIC2" s="103"/>
      <c r="BID2" s="103"/>
      <c r="BIE2" s="103"/>
      <c r="BIF2" s="103"/>
      <c r="BIG2" s="103"/>
      <c r="BIH2" s="103"/>
      <c r="BII2" s="103"/>
      <c r="BIJ2" s="103"/>
      <c r="BIK2" s="103"/>
      <c r="BIL2" s="103"/>
      <c r="BIM2" s="103"/>
      <c r="BIN2" s="103"/>
      <c r="BIO2" s="103"/>
      <c r="BIP2" s="103"/>
      <c r="BIQ2" s="103"/>
      <c r="BIR2" s="103"/>
      <c r="BIS2" s="103"/>
      <c r="BIT2" s="103"/>
      <c r="BIU2" s="103"/>
      <c r="BIV2" s="103"/>
      <c r="BIW2" s="103"/>
      <c r="BIX2" s="103"/>
      <c r="BIY2" s="103"/>
      <c r="BIZ2" s="103"/>
      <c r="BJA2" s="103"/>
      <c r="BJB2" s="103"/>
      <c r="BJC2" s="103"/>
      <c r="BJD2" s="103"/>
      <c r="BJE2" s="103"/>
      <c r="BJF2" s="103"/>
      <c r="BJG2" s="103"/>
      <c r="BJH2" s="103"/>
      <c r="BJI2" s="103"/>
      <c r="BJJ2" s="103"/>
      <c r="BJK2" s="103"/>
      <c r="BJL2" s="103"/>
      <c r="BJM2" s="103"/>
      <c r="BJN2" s="103"/>
      <c r="BJO2" s="103"/>
      <c r="BJP2" s="103"/>
      <c r="BJQ2" s="103"/>
      <c r="BJR2" s="103"/>
      <c r="BJS2" s="103"/>
      <c r="BJT2" s="103"/>
      <c r="BJU2" s="103"/>
      <c r="BJV2" s="103"/>
      <c r="BJW2" s="103"/>
      <c r="BJX2" s="103"/>
      <c r="BJY2" s="103"/>
      <c r="BJZ2" s="103"/>
      <c r="BKA2" s="103"/>
      <c r="BKB2" s="103"/>
      <c r="BKC2" s="103"/>
      <c r="BKD2" s="103"/>
      <c r="BKE2" s="103"/>
      <c r="BKF2" s="103"/>
      <c r="BKG2" s="103"/>
      <c r="BKH2" s="103"/>
      <c r="BKI2" s="103"/>
      <c r="BKJ2" s="103"/>
      <c r="BKK2" s="103"/>
      <c r="BKL2" s="103"/>
      <c r="BKM2" s="103"/>
      <c r="BKN2" s="103"/>
      <c r="BKO2" s="103"/>
      <c r="BKP2" s="103"/>
      <c r="BKQ2" s="103"/>
      <c r="BKR2" s="103"/>
      <c r="BKS2" s="103"/>
      <c r="BKT2" s="103"/>
      <c r="BKU2" s="103"/>
      <c r="BKV2" s="103"/>
      <c r="BKW2" s="103"/>
      <c r="BKX2" s="103"/>
      <c r="BKY2" s="103"/>
      <c r="BKZ2" s="103"/>
      <c r="BLA2" s="103"/>
      <c r="BLB2" s="103"/>
      <c r="BLC2" s="103"/>
      <c r="BLD2" s="103"/>
      <c r="BLE2" s="103"/>
      <c r="BLF2" s="103"/>
      <c r="BLG2" s="103"/>
      <c r="BLH2" s="103"/>
      <c r="BLI2" s="103"/>
      <c r="BLJ2" s="103"/>
      <c r="BLK2" s="103"/>
      <c r="BLL2" s="103"/>
      <c r="BLM2" s="103"/>
      <c r="BLN2" s="103"/>
      <c r="BLO2" s="103"/>
      <c r="BLP2" s="103"/>
      <c r="BLQ2" s="103"/>
      <c r="BLR2" s="103"/>
      <c r="BLS2" s="103"/>
      <c r="BLT2" s="103"/>
      <c r="BLU2" s="103"/>
      <c r="BLV2" s="103"/>
      <c r="BLW2" s="103"/>
      <c r="BLX2" s="103"/>
      <c r="BLY2" s="103"/>
      <c r="BLZ2" s="103"/>
      <c r="BMA2" s="103"/>
      <c r="BMB2" s="103"/>
      <c r="BMC2" s="103"/>
      <c r="BMD2" s="103"/>
      <c r="BME2" s="103"/>
      <c r="BMF2" s="103"/>
      <c r="BMG2" s="103"/>
      <c r="BMH2" s="103"/>
      <c r="BMI2" s="103"/>
      <c r="BMJ2" s="103"/>
      <c r="BMK2" s="103"/>
      <c r="BML2" s="103"/>
      <c r="BMM2" s="103"/>
      <c r="BMN2" s="103"/>
      <c r="BMO2" s="103"/>
      <c r="BMP2" s="103"/>
      <c r="BMQ2" s="103"/>
      <c r="BMR2" s="103"/>
      <c r="BMS2" s="103"/>
      <c r="BMT2" s="103"/>
      <c r="BMU2" s="103"/>
      <c r="BMV2" s="103"/>
      <c r="BMW2" s="103"/>
      <c r="BMX2" s="103"/>
      <c r="BMY2" s="103"/>
      <c r="BMZ2" s="103"/>
      <c r="BNA2" s="103"/>
      <c r="BNB2" s="103"/>
      <c r="BNC2" s="103"/>
      <c r="BND2" s="103"/>
      <c r="BNE2" s="103"/>
      <c r="BNF2" s="103"/>
      <c r="BNG2" s="103"/>
      <c r="BNH2" s="103"/>
      <c r="BNI2" s="103"/>
      <c r="BNJ2" s="103"/>
      <c r="BNK2" s="103"/>
      <c r="BNL2" s="103"/>
      <c r="BNM2" s="103"/>
      <c r="BNN2" s="103"/>
      <c r="BNO2" s="103"/>
      <c r="BNP2" s="103"/>
      <c r="BNQ2" s="103"/>
      <c r="BNR2" s="103"/>
      <c r="BNS2" s="103"/>
      <c r="BNT2" s="103"/>
      <c r="BNU2" s="103"/>
      <c r="BNV2" s="103"/>
      <c r="BNW2" s="103"/>
      <c r="BNX2" s="103"/>
      <c r="BNY2" s="103"/>
      <c r="BNZ2" s="103"/>
      <c r="BOA2" s="103"/>
      <c r="BOB2" s="103"/>
      <c r="BOC2" s="103"/>
      <c r="BOD2" s="103"/>
      <c r="BOE2" s="103"/>
      <c r="BOF2" s="103"/>
      <c r="BOG2" s="103"/>
      <c r="BOH2" s="103"/>
      <c r="BOI2" s="103"/>
      <c r="BOJ2" s="103"/>
      <c r="BOK2" s="103"/>
      <c r="BOL2" s="103"/>
      <c r="BOM2" s="103"/>
      <c r="BON2" s="103"/>
      <c r="BOO2" s="103"/>
      <c r="BOP2" s="103"/>
      <c r="BOQ2" s="103"/>
      <c r="BOR2" s="103"/>
      <c r="BOS2" s="103"/>
      <c r="BOT2" s="103"/>
      <c r="BOU2" s="103"/>
      <c r="BOV2" s="103"/>
      <c r="BOW2" s="103"/>
      <c r="BOX2" s="103"/>
      <c r="BOY2" s="103"/>
      <c r="BOZ2" s="103"/>
      <c r="BPA2" s="103"/>
      <c r="BPB2" s="103"/>
      <c r="BPC2" s="103"/>
      <c r="BPD2" s="103"/>
      <c r="BPE2" s="103"/>
      <c r="BPF2" s="103"/>
      <c r="BPG2" s="103"/>
      <c r="BPH2" s="103"/>
      <c r="BPI2" s="103"/>
      <c r="BPJ2" s="103"/>
      <c r="BPK2" s="103"/>
      <c r="BPL2" s="103"/>
      <c r="BPM2" s="103"/>
      <c r="BPN2" s="103"/>
      <c r="BPO2" s="103"/>
      <c r="BPP2" s="103"/>
      <c r="BPQ2" s="103"/>
      <c r="BPR2" s="103"/>
      <c r="BPS2" s="103"/>
      <c r="BPT2" s="103"/>
      <c r="BPU2" s="103"/>
      <c r="BPV2" s="103"/>
      <c r="BPW2" s="103"/>
      <c r="BPX2" s="103"/>
      <c r="BPY2" s="103"/>
      <c r="BPZ2" s="103"/>
      <c r="BQA2" s="103"/>
      <c r="BQB2" s="103"/>
      <c r="BQC2" s="103"/>
      <c r="BQD2" s="103"/>
      <c r="BQE2" s="103"/>
      <c r="BQF2" s="103"/>
      <c r="BQG2" s="103"/>
      <c r="BQH2" s="103"/>
      <c r="BQI2" s="103"/>
      <c r="BQJ2" s="103"/>
      <c r="BQK2" s="103"/>
      <c r="BQL2" s="103"/>
      <c r="BQM2" s="103"/>
      <c r="BQN2" s="103"/>
      <c r="BQO2" s="103"/>
      <c r="BQP2" s="103"/>
      <c r="BQQ2" s="103"/>
      <c r="BQR2" s="103"/>
      <c r="BQS2" s="103"/>
      <c r="BQT2" s="103"/>
      <c r="BQU2" s="103"/>
      <c r="BQV2" s="103"/>
      <c r="BQW2" s="103"/>
      <c r="BQX2" s="103"/>
      <c r="BQY2" s="103"/>
      <c r="BQZ2" s="103"/>
      <c r="BRA2" s="103"/>
      <c r="BRB2" s="103"/>
      <c r="BRC2" s="103"/>
      <c r="BRD2" s="103"/>
      <c r="BRE2" s="103"/>
      <c r="BRF2" s="103"/>
      <c r="BRG2" s="103"/>
      <c r="BRH2" s="103"/>
      <c r="BRI2" s="103"/>
      <c r="BRJ2" s="103"/>
      <c r="BRK2" s="103"/>
      <c r="BRL2" s="103"/>
      <c r="BRM2" s="103"/>
      <c r="BRN2" s="103"/>
      <c r="BRO2" s="103"/>
      <c r="BRP2" s="103"/>
      <c r="BRQ2" s="103"/>
      <c r="BRR2" s="103"/>
      <c r="BRS2" s="103"/>
      <c r="BRT2" s="103"/>
      <c r="BRU2" s="103"/>
      <c r="BRV2" s="103"/>
      <c r="BRW2" s="103"/>
      <c r="BRX2" s="103"/>
      <c r="BRY2" s="103"/>
      <c r="BRZ2" s="103"/>
      <c r="BSA2" s="103"/>
      <c r="BSB2" s="103"/>
      <c r="BSC2" s="103"/>
      <c r="BSD2" s="103"/>
      <c r="BSE2" s="103"/>
      <c r="BSF2" s="103"/>
      <c r="BSG2" s="103"/>
      <c r="BSH2" s="103"/>
      <c r="BSI2" s="103"/>
      <c r="BSJ2" s="103"/>
      <c r="BSK2" s="103"/>
      <c r="BSL2" s="103"/>
      <c r="BSM2" s="103"/>
      <c r="BSN2" s="103"/>
      <c r="BSO2" s="103"/>
      <c r="BSP2" s="103"/>
      <c r="BSQ2" s="103"/>
      <c r="BSR2" s="103"/>
      <c r="BSS2" s="103"/>
      <c r="BST2" s="103"/>
      <c r="BSU2" s="103"/>
      <c r="BSV2" s="103"/>
      <c r="BSW2" s="103"/>
      <c r="BSX2" s="103"/>
      <c r="BSY2" s="103"/>
      <c r="BSZ2" s="103"/>
      <c r="BTA2" s="103"/>
      <c r="BTB2" s="103"/>
      <c r="BTC2" s="103"/>
      <c r="BTD2" s="103"/>
      <c r="BTE2" s="103"/>
      <c r="BTF2" s="103"/>
      <c r="BTG2" s="103"/>
      <c r="BTH2" s="103"/>
      <c r="BTI2" s="103"/>
      <c r="BTJ2" s="103"/>
      <c r="BTK2" s="103"/>
      <c r="BTL2" s="103"/>
      <c r="BTM2" s="103"/>
      <c r="BTN2" s="103"/>
      <c r="BTO2" s="103"/>
      <c r="BTP2" s="103"/>
      <c r="BTQ2" s="103"/>
      <c r="BTR2" s="103"/>
      <c r="BTS2" s="103"/>
      <c r="BTT2" s="103"/>
      <c r="BTU2" s="103"/>
      <c r="BTV2" s="103"/>
      <c r="BTW2" s="103"/>
      <c r="BTX2" s="103"/>
      <c r="BTY2" s="103"/>
      <c r="BTZ2" s="103"/>
      <c r="BUA2" s="103"/>
      <c r="BUB2" s="103"/>
      <c r="BUC2" s="103"/>
      <c r="BUD2" s="103"/>
      <c r="BUE2" s="103"/>
      <c r="BUF2" s="103"/>
      <c r="BUG2" s="103"/>
      <c r="BUH2" s="103"/>
      <c r="BUI2" s="103"/>
      <c r="BUJ2" s="103"/>
      <c r="BUK2" s="103"/>
      <c r="BUL2" s="103"/>
      <c r="BUM2" s="103"/>
      <c r="BUN2" s="103"/>
      <c r="BUO2" s="103"/>
      <c r="BUP2" s="103"/>
      <c r="BUQ2" s="103"/>
      <c r="BUR2" s="103"/>
      <c r="BUS2" s="103"/>
      <c r="BUT2" s="103"/>
      <c r="BUU2" s="103"/>
      <c r="BUV2" s="103"/>
      <c r="BUW2" s="103"/>
      <c r="BUX2" s="103"/>
      <c r="BUY2" s="103"/>
      <c r="BUZ2" s="103"/>
      <c r="BVA2" s="103"/>
      <c r="BVB2" s="103"/>
      <c r="BVC2" s="103"/>
      <c r="BVD2" s="103"/>
      <c r="BVE2" s="103"/>
      <c r="BVF2" s="103"/>
      <c r="BVG2" s="103"/>
      <c r="BVH2" s="103"/>
      <c r="BVI2" s="103"/>
      <c r="BVJ2" s="103"/>
      <c r="BVK2" s="103"/>
      <c r="BVL2" s="103"/>
      <c r="BVM2" s="103"/>
      <c r="BVN2" s="103"/>
      <c r="BVO2" s="103"/>
      <c r="BVP2" s="103"/>
      <c r="BVQ2" s="103"/>
      <c r="BVR2" s="103"/>
      <c r="BVS2" s="103"/>
      <c r="BVT2" s="103"/>
      <c r="BVU2" s="103"/>
      <c r="BVV2" s="103"/>
      <c r="BVW2" s="103"/>
      <c r="BVX2" s="103"/>
      <c r="BVY2" s="103"/>
      <c r="BVZ2" s="103"/>
      <c r="BWA2" s="103"/>
      <c r="BWB2" s="103"/>
      <c r="BWC2" s="103"/>
      <c r="BWD2" s="103"/>
      <c r="BWE2" s="103"/>
      <c r="BWF2" s="103"/>
      <c r="BWG2" s="103"/>
      <c r="BWH2" s="103"/>
      <c r="BWI2" s="103"/>
      <c r="BWJ2" s="103"/>
      <c r="BWK2" s="103"/>
      <c r="BWL2" s="103"/>
      <c r="BWM2" s="103"/>
      <c r="BWN2" s="103"/>
      <c r="BWO2" s="103"/>
      <c r="BWP2" s="103"/>
      <c r="BWQ2" s="103"/>
      <c r="BWR2" s="103"/>
      <c r="BWS2" s="103"/>
      <c r="BWT2" s="103"/>
      <c r="BWU2" s="103"/>
      <c r="BWV2" s="103"/>
      <c r="BWW2" s="103"/>
      <c r="BWX2" s="103"/>
      <c r="BWY2" s="103"/>
      <c r="BWZ2" s="103"/>
      <c r="BXA2" s="103"/>
      <c r="BXB2" s="103"/>
      <c r="BXC2" s="103"/>
      <c r="BXD2" s="103"/>
      <c r="BXE2" s="103"/>
      <c r="BXF2" s="103"/>
      <c r="BXG2" s="103"/>
      <c r="BXH2" s="103"/>
      <c r="BXI2" s="103"/>
      <c r="BXJ2" s="103"/>
      <c r="BXK2" s="103"/>
      <c r="BXL2" s="103"/>
      <c r="BXM2" s="103"/>
      <c r="BXN2" s="103"/>
      <c r="BXO2" s="103"/>
      <c r="BXP2" s="103"/>
      <c r="BXQ2" s="103"/>
      <c r="BXR2" s="103"/>
      <c r="BXS2" s="103"/>
      <c r="BXT2" s="103"/>
      <c r="BXU2" s="103"/>
      <c r="BXV2" s="103"/>
      <c r="BXW2" s="103"/>
      <c r="BXX2" s="103"/>
      <c r="BXY2" s="103"/>
      <c r="BXZ2" s="103"/>
      <c r="BYA2" s="103"/>
      <c r="BYB2" s="103"/>
      <c r="BYC2" s="103"/>
      <c r="BYD2" s="103"/>
      <c r="BYE2" s="103"/>
      <c r="BYF2" s="103"/>
      <c r="BYG2" s="103"/>
      <c r="BYH2" s="103"/>
      <c r="BYI2" s="103"/>
      <c r="BYJ2" s="103"/>
      <c r="BYK2" s="103"/>
      <c r="BYL2" s="103"/>
      <c r="BYM2" s="103"/>
      <c r="BYN2" s="103"/>
      <c r="BYO2" s="103"/>
      <c r="BYP2" s="103"/>
      <c r="BYQ2" s="103"/>
      <c r="BYR2" s="103"/>
      <c r="BYS2" s="103"/>
      <c r="BYT2" s="103"/>
      <c r="BYU2" s="103"/>
      <c r="BYV2" s="103"/>
      <c r="BYW2" s="103"/>
      <c r="BYX2" s="103"/>
      <c r="BYY2" s="103"/>
      <c r="BYZ2" s="103"/>
      <c r="BZA2" s="103"/>
      <c r="BZB2" s="103"/>
      <c r="BZC2" s="103"/>
      <c r="BZD2" s="103"/>
      <c r="BZE2" s="103"/>
      <c r="BZF2" s="103"/>
      <c r="BZG2" s="103"/>
      <c r="BZH2" s="103"/>
      <c r="BZI2" s="103"/>
      <c r="BZJ2" s="103"/>
      <c r="BZK2" s="103"/>
      <c r="BZL2" s="103"/>
      <c r="BZM2" s="103"/>
      <c r="BZN2" s="103"/>
      <c r="BZO2" s="103"/>
      <c r="BZP2" s="103"/>
      <c r="BZQ2" s="103"/>
      <c r="BZR2" s="103"/>
      <c r="BZS2" s="103"/>
      <c r="BZT2" s="103"/>
      <c r="BZU2" s="103"/>
      <c r="BZV2" s="103"/>
      <c r="BZW2" s="103"/>
    </row>
    <row r="3" spans="1:2051">
      <c r="A3" s="102"/>
      <c r="B3" s="102"/>
    </row>
    <row r="4" spans="1:2051" s="106" customFormat="1" ht="15" customHeight="1">
      <c r="A4" s="102"/>
      <c r="B4" s="491" t="s">
        <v>11</v>
      </c>
      <c r="C4" s="492"/>
      <c r="D4" s="492"/>
      <c r="E4" s="492"/>
      <c r="F4" s="492"/>
      <c r="G4" s="492"/>
      <c r="H4" s="492"/>
      <c r="I4" s="493"/>
      <c r="J4" s="491" t="s">
        <v>396</v>
      </c>
      <c r="K4" s="492"/>
      <c r="L4" s="492"/>
      <c r="M4" s="492"/>
      <c r="N4" s="492"/>
      <c r="O4" s="492"/>
      <c r="P4" s="493"/>
      <c r="Q4" s="491" t="s">
        <v>530</v>
      </c>
      <c r="R4" s="492"/>
      <c r="S4" s="492"/>
      <c r="T4" s="492"/>
      <c r="U4" s="205"/>
      <c r="V4" s="491" t="s">
        <v>397</v>
      </c>
      <c r="W4" s="492"/>
      <c r="X4" s="492"/>
      <c r="Y4" s="492"/>
      <c r="Z4" s="492"/>
      <c r="AA4" s="205"/>
      <c r="AB4" s="491" t="s">
        <v>15</v>
      </c>
      <c r="AC4" s="492"/>
      <c r="AD4" s="492"/>
      <c r="AE4" s="492"/>
      <c r="AF4" s="492"/>
      <c r="AG4" s="205"/>
      <c r="AH4" s="491" t="s">
        <v>16</v>
      </c>
      <c r="AI4" s="492"/>
      <c r="AJ4" s="492"/>
      <c r="AK4" s="492"/>
      <c r="AL4" s="492"/>
      <c r="AM4" s="492"/>
      <c r="AN4" s="205"/>
      <c r="AO4" s="103"/>
      <c r="AP4" s="103"/>
      <c r="AQ4" s="103"/>
      <c r="AR4" s="103"/>
      <c r="AS4" s="103"/>
      <c r="AT4" s="103"/>
      <c r="AU4" s="103"/>
      <c r="AV4" s="103"/>
      <c r="AW4" s="103"/>
      <c r="AX4" s="103"/>
      <c r="AY4" s="103"/>
      <c r="AZ4" s="103"/>
      <c r="BA4" s="103"/>
      <c r="BB4" s="103"/>
      <c r="BC4" s="103"/>
      <c r="BD4" s="103"/>
      <c r="BE4" s="103"/>
      <c r="BF4" s="103"/>
      <c r="BG4" s="103"/>
      <c r="BH4" s="103"/>
      <c r="BI4" s="103"/>
      <c r="BJ4" s="103"/>
      <c r="BK4" s="103"/>
      <c r="BL4" s="103"/>
      <c r="BM4" s="103"/>
      <c r="BN4" s="103"/>
      <c r="BO4" s="103"/>
      <c r="BP4" s="103"/>
      <c r="BQ4" s="103"/>
      <c r="BR4" s="103"/>
      <c r="BS4" s="103"/>
      <c r="BT4" s="103"/>
      <c r="BU4" s="103"/>
      <c r="BV4" s="103"/>
      <c r="BW4" s="103"/>
      <c r="BX4" s="103"/>
      <c r="BY4" s="103"/>
      <c r="BZ4" s="103"/>
      <c r="CA4" s="103"/>
      <c r="CB4" s="103"/>
      <c r="CC4" s="103"/>
      <c r="CD4" s="103"/>
      <c r="CE4" s="103"/>
      <c r="CF4" s="103"/>
      <c r="CG4" s="103"/>
      <c r="CH4" s="103"/>
      <c r="CI4" s="103"/>
      <c r="CJ4" s="103"/>
      <c r="CK4" s="103"/>
      <c r="CL4" s="103"/>
      <c r="CM4" s="103"/>
      <c r="CN4" s="103"/>
      <c r="CO4" s="103"/>
      <c r="CP4" s="103"/>
      <c r="CQ4" s="103"/>
      <c r="CR4" s="103"/>
      <c r="CS4" s="103"/>
      <c r="CT4" s="103"/>
      <c r="CU4" s="103"/>
      <c r="CV4" s="103"/>
      <c r="CW4" s="103"/>
      <c r="CX4" s="103"/>
      <c r="CY4" s="103"/>
      <c r="CZ4" s="103"/>
      <c r="DA4" s="103"/>
      <c r="DB4" s="103"/>
      <c r="DC4" s="103"/>
      <c r="DD4" s="103"/>
      <c r="DE4" s="103"/>
      <c r="DF4" s="103"/>
      <c r="DG4" s="103"/>
      <c r="DH4" s="103"/>
      <c r="DI4" s="103"/>
      <c r="DJ4" s="103"/>
      <c r="DK4" s="103"/>
      <c r="DL4" s="103"/>
      <c r="DM4" s="103"/>
      <c r="DN4" s="103"/>
      <c r="DO4" s="103"/>
      <c r="DP4" s="103"/>
      <c r="DQ4" s="103"/>
      <c r="DR4" s="103"/>
      <c r="DS4" s="103"/>
      <c r="DT4" s="103"/>
      <c r="DU4" s="103"/>
      <c r="DV4" s="103"/>
      <c r="DW4" s="103"/>
      <c r="DX4" s="103"/>
      <c r="DY4" s="103"/>
      <c r="DZ4" s="103"/>
      <c r="EA4" s="103"/>
      <c r="EB4" s="103"/>
      <c r="EC4" s="103"/>
      <c r="ED4" s="103"/>
      <c r="EE4" s="103"/>
      <c r="EF4" s="103"/>
      <c r="EG4" s="103"/>
      <c r="EH4" s="103"/>
      <c r="EI4" s="103"/>
      <c r="EJ4" s="103"/>
      <c r="EK4" s="103"/>
      <c r="EL4" s="103"/>
      <c r="EM4" s="103"/>
      <c r="EN4" s="103"/>
      <c r="EO4" s="103"/>
      <c r="EP4" s="103"/>
      <c r="EQ4" s="103"/>
      <c r="ER4" s="103"/>
      <c r="ES4" s="103"/>
      <c r="ET4" s="103"/>
      <c r="EU4" s="103"/>
      <c r="EV4" s="103"/>
      <c r="EW4" s="103"/>
      <c r="EX4" s="103"/>
      <c r="EY4" s="103"/>
      <c r="EZ4" s="103"/>
      <c r="FA4" s="103"/>
      <c r="FB4" s="103"/>
      <c r="FC4" s="103"/>
      <c r="FD4" s="103"/>
      <c r="FE4" s="103"/>
      <c r="FF4" s="103"/>
      <c r="FG4" s="103"/>
      <c r="FH4" s="103"/>
      <c r="FI4" s="103"/>
      <c r="FJ4" s="103"/>
      <c r="FK4" s="103"/>
      <c r="FL4" s="103"/>
      <c r="FM4" s="103"/>
      <c r="FN4" s="103"/>
      <c r="FO4" s="103"/>
      <c r="FP4" s="103"/>
      <c r="FQ4" s="103"/>
      <c r="FR4" s="103"/>
      <c r="FS4" s="103"/>
      <c r="FT4" s="103"/>
      <c r="FU4" s="103"/>
      <c r="FV4" s="103"/>
      <c r="FW4" s="103"/>
      <c r="FX4" s="103"/>
      <c r="FY4" s="103"/>
      <c r="FZ4" s="103"/>
      <c r="GA4" s="103"/>
      <c r="GB4" s="103"/>
      <c r="GC4" s="103"/>
      <c r="GD4" s="103"/>
      <c r="GE4" s="103"/>
      <c r="GF4" s="103"/>
      <c r="GG4" s="103"/>
      <c r="GH4" s="103"/>
      <c r="GI4" s="103"/>
      <c r="GJ4" s="103"/>
      <c r="GK4" s="103"/>
      <c r="GL4" s="103"/>
      <c r="GM4" s="103"/>
      <c r="GN4" s="103"/>
      <c r="GO4" s="103"/>
      <c r="GP4" s="103"/>
      <c r="GQ4" s="103"/>
      <c r="GR4" s="103"/>
      <c r="GS4" s="103"/>
      <c r="GT4" s="103"/>
      <c r="GU4" s="103"/>
      <c r="GV4" s="103"/>
      <c r="GW4" s="103"/>
      <c r="GX4" s="103"/>
      <c r="GY4" s="103"/>
      <c r="GZ4" s="103"/>
      <c r="HA4" s="103"/>
      <c r="HB4" s="103"/>
      <c r="HC4" s="103"/>
      <c r="HD4" s="103"/>
      <c r="HE4" s="103"/>
      <c r="HF4" s="103"/>
      <c r="HG4" s="103"/>
      <c r="HH4" s="103"/>
      <c r="HI4" s="103"/>
      <c r="HJ4" s="103"/>
      <c r="HK4" s="103"/>
      <c r="HL4" s="103"/>
      <c r="HM4" s="103"/>
      <c r="HN4" s="103"/>
      <c r="HO4" s="103"/>
      <c r="HP4" s="103"/>
      <c r="HQ4" s="103"/>
      <c r="HR4" s="103"/>
      <c r="HS4" s="103"/>
      <c r="HT4" s="103"/>
      <c r="HU4" s="103"/>
      <c r="HV4" s="103"/>
      <c r="HW4" s="103"/>
      <c r="HX4" s="103"/>
      <c r="HY4" s="103"/>
      <c r="HZ4" s="103"/>
      <c r="IA4" s="103"/>
      <c r="IB4" s="103"/>
      <c r="IC4" s="103"/>
      <c r="ID4" s="103"/>
      <c r="IE4" s="103"/>
      <c r="IF4" s="103"/>
      <c r="IG4" s="103"/>
      <c r="IH4" s="103"/>
      <c r="II4" s="103"/>
      <c r="IJ4" s="103"/>
      <c r="IK4" s="103"/>
      <c r="IL4" s="103"/>
      <c r="IM4" s="103"/>
      <c r="IN4" s="103"/>
      <c r="IO4" s="103"/>
      <c r="IP4" s="103"/>
      <c r="IQ4" s="103"/>
      <c r="IR4" s="103"/>
      <c r="IS4" s="103"/>
      <c r="IT4" s="103"/>
      <c r="IU4" s="103"/>
      <c r="IV4" s="103"/>
      <c r="IW4" s="103"/>
      <c r="IX4" s="103"/>
      <c r="IY4" s="103"/>
      <c r="IZ4" s="103"/>
      <c r="JA4" s="103"/>
      <c r="JB4" s="103"/>
      <c r="JC4" s="103"/>
      <c r="JD4" s="103"/>
      <c r="JE4" s="103"/>
      <c r="JF4" s="103"/>
      <c r="JG4" s="103"/>
      <c r="JH4" s="103"/>
      <c r="JI4" s="103"/>
      <c r="JJ4" s="103"/>
      <c r="JK4" s="103"/>
      <c r="JL4" s="103"/>
      <c r="JM4" s="103"/>
      <c r="JN4" s="103"/>
      <c r="JO4" s="103"/>
      <c r="JP4" s="103"/>
      <c r="JQ4" s="103"/>
      <c r="JR4" s="103"/>
      <c r="JS4" s="103"/>
      <c r="JT4" s="103"/>
      <c r="JU4" s="103"/>
      <c r="JV4" s="103"/>
      <c r="JW4" s="103"/>
      <c r="JX4" s="103"/>
      <c r="JY4" s="103"/>
      <c r="JZ4" s="103"/>
      <c r="KA4" s="103"/>
      <c r="KB4" s="103"/>
      <c r="KC4" s="103"/>
      <c r="KD4" s="103"/>
      <c r="KE4" s="103"/>
      <c r="KF4" s="103"/>
      <c r="KG4" s="103"/>
      <c r="KH4" s="103"/>
      <c r="KI4" s="103"/>
      <c r="KJ4" s="103"/>
      <c r="KK4" s="103"/>
      <c r="KL4" s="103"/>
      <c r="KM4" s="103"/>
      <c r="KN4" s="103"/>
      <c r="KO4" s="103"/>
      <c r="KP4" s="103"/>
      <c r="KQ4" s="103"/>
      <c r="KR4" s="103"/>
      <c r="KS4" s="103"/>
      <c r="KT4" s="103"/>
      <c r="KU4" s="103"/>
      <c r="KV4" s="103"/>
      <c r="KW4" s="103"/>
      <c r="KX4" s="103"/>
      <c r="KY4" s="103"/>
      <c r="KZ4" s="103"/>
      <c r="LA4" s="103"/>
      <c r="LB4" s="103"/>
      <c r="LC4" s="103"/>
      <c r="LD4" s="103"/>
      <c r="LE4" s="103"/>
      <c r="LF4" s="103"/>
      <c r="LG4" s="103"/>
      <c r="LH4" s="103"/>
      <c r="LI4" s="103"/>
      <c r="LJ4" s="103"/>
      <c r="LK4" s="103"/>
      <c r="LL4" s="103"/>
      <c r="LM4" s="103"/>
      <c r="LN4" s="103"/>
      <c r="LO4" s="103"/>
      <c r="LP4" s="103"/>
      <c r="LQ4" s="103"/>
      <c r="LR4" s="103"/>
      <c r="LS4" s="103"/>
      <c r="LT4" s="103"/>
      <c r="LU4" s="103"/>
      <c r="LV4" s="103"/>
      <c r="LW4" s="103"/>
      <c r="LX4" s="103"/>
      <c r="LY4" s="103"/>
      <c r="LZ4" s="103"/>
      <c r="MA4" s="103"/>
      <c r="MB4" s="103"/>
      <c r="MC4" s="103"/>
      <c r="MD4" s="103"/>
      <c r="ME4" s="103"/>
      <c r="MF4" s="103"/>
      <c r="MG4" s="103"/>
      <c r="MH4" s="103"/>
      <c r="MI4" s="103"/>
      <c r="MJ4" s="103"/>
      <c r="MK4" s="103"/>
      <c r="ML4" s="103"/>
      <c r="MM4" s="103"/>
      <c r="MN4" s="103"/>
      <c r="MO4" s="103"/>
      <c r="MP4" s="103"/>
      <c r="MQ4" s="103"/>
      <c r="MR4" s="103"/>
      <c r="MS4" s="103"/>
      <c r="MT4" s="103"/>
      <c r="MU4" s="103"/>
      <c r="MV4" s="103"/>
      <c r="MW4" s="103"/>
      <c r="MX4" s="103"/>
      <c r="MY4" s="103"/>
      <c r="MZ4" s="103"/>
      <c r="NA4" s="103"/>
      <c r="NB4" s="103"/>
      <c r="NC4" s="103"/>
      <c r="ND4" s="103"/>
      <c r="NE4" s="103"/>
      <c r="NF4" s="103"/>
      <c r="NG4" s="103"/>
      <c r="NH4" s="103"/>
      <c r="NI4" s="103"/>
      <c r="NJ4" s="103"/>
      <c r="NK4" s="103"/>
      <c r="NL4" s="103"/>
      <c r="NM4" s="103"/>
      <c r="NN4" s="103"/>
      <c r="NO4" s="103"/>
      <c r="NP4" s="103"/>
      <c r="NQ4" s="103"/>
      <c r="NR4" s="103"/>
      <c r="NS4" s="103"/>
      <c r="NT4" s="103"/>
      <c r="NU4" s="103"/>
      <c r="NV4" s="103"/>
      <c r="NW4" s="103"/>
      <c r="NX4" s="103"/>
      <c r="NY4" s="103"/>
      <c r="NZ4" s="103"/>
      <c r="OA4" s="103"/>
      <c r="OB4" s="103"/>
      <c r="OC4" s="103"/>
      <c r="OD4" s="103"/>
      <c r="OE4" s="103"/>
      <c r="OF4" s="103"/>
      <c r="OG4" s="103"/>
      <c r="OH4" s="103"/>
      <c r="OI4" s="103"/>
      <c r="OJ4" s="103"/>
      <c r="OK4" s="103"/>
      <c r="OL4" s="103"/>
      <c r="OM4" s="103"/>
      <c r="ON4" s="103"/>
      <c r="OO4" s="103"/>
      <c r="OP4" s="103"/>
      <c r="OQ4" s="103"/>
      <c r="OR4" s="103"/>
      <c r="OS4" s="103"/>
      <c r="OT4" s="103"/>
      <c r="OU4" s="103"/>
      <c r="OV4" s="103"/>
      <c r="OW4" s="103"/>
      <c r="OX4" s="103"/>
      <c r="OY4" s="103"/>
      <c r="OZ4" s="103"/>
      <c r="PA4" s="103"/>
      <c r="PB4" s="103"/>
      <c r="PC4" s="103"/>
      <c r="PD4" s="103"/>
      <c r="PE4" s="103"/>
      <c r="PF4" s="103"/>
      <c r="PG4" s="103"/>
      <c r="PH4" s="103"/>
      <c r="PI4" s="103"/>
      <c r="PJ4" s="103"/>
      <c r="PK4" s="103"/>
      <c r="PL4" s="103"/>
      <c r="PM4" s="103"/>
      <c r="PN4" s="103"/>
      <c r="PO4" s="103"/>
      <c r="PP4" s="103"/>
      <c r="PQ4" s="103"/>
      <c r="PR4" s="103"/>
      <c r="PS4" s="103"/>
      <c r="PT4" s="103"/>
      <c r="PU4" s="103"/>
      <c r="PV4" s="103"/>
      <c r="PW4" s="103"/>
      <c r="PX4" s="103"/>
      <c r="PY4" s="103"/>
      <c r="PZ4" s="103"/>
      <c r="QA4" s="103"/>
      <c r="QB4" s="103"/>
      <c r="QC4" s="103"/>
      <c r="QD4" s="103"/>
      <c r="QE4" s="103"/>
      <c r="QF4" s="103"/>
      <c r="QG4" s="103"/>
      <c r="QH4" s="103"/>
      <c r="QI4" s="103"/>
      <c r="QJ4" s="103"/>
      <c r="QK4" s="103"/>
      <c r="QL4" s="103"/>
      <c r="QM4" s="103"/>
      <c r="QN4" s="103"/>
      <c r="QO4" s="103"/>
      <c r="QP4" s="103"/>
      <c r="QQ4" s="103"/>
      <c r="QR4" s="103"/>
      <c r="QS4" s="103"/>
      <c r="QT4" s="103"/>
      <c r="QU4" s="103"/>
      <c r="QV4" s="103"/>
      <c r="QW4" s="103"/>
      <c r="QX4" s="103"/>
      <c r="QY4" s="103"/>
      <c r="QZ4" s="103"/>
      <c r="RA4" s="103"/>
      <c r="RB4" s="103"/>
      <c r="RC4" s="103"/>
      <c r="RD4" s="103"/>
      <c r="RE4" s="103"/>
      <c r="RF4" s="103"/>
      <c r="RG4" s="103"/>
      <c r="RH4" s="103"/>
      <c r="RI4" s="103"/>
      <c r="RJ4" s="103"/>
      <c r="RK4" s="103"/>
      <c r="RL4" s="103"/>
      <c r="RM4" s="103"/>
      <c r="RN4" s="103"/>
      <c r="RO4" s="103"/>
      <c r="RP4" s="103"/>
      <c r="RQ4" s="103"/>
      <c r="RR4" s="103"/>
      <c r="RS4" s="103"/>
      <c r="RT4" s="103"/>
      <c r="RU4" s="103"/>
      <c r="RV4" s="103"/>
      <c r="RW4" s="103"/>
      <c r="RX4" s="103"/>
      <c r="RY4" s="103"/>
      <c r="RZ4" s="103"/>
      <c r="SA4" s="103"/>
      <c r="SB4" s="103"/>
      <c r="SC4" s="103"/>
      <c r="SD4" s="103"/>
      <c r="SE4" s="103"/>
      <c r="SF4" s="103"/>
      <c r="SG4" s="103"/>
      <c r="SH4" s="103"/>
      <c r="SI4" s="103"/>
      <c r="SJ4" s="103"/>
      <c r="SK4" s="103"/>
      <c r="SL4" s="103"/>
      <c r="SM4" s="103"/>
      <c r="SN4" s="103"/>
      <c r="SO4" s="103"/>
      <c r="SP4" s="103"/>
      <c r="SQ4" s="103"/>
      <c r="SR4" s="103"/>
      <c r="SS4" s="103"/>
      <c r="ST4" s="103"/>
      <c r="SU4" s="103"/>
      <c r="SV4" s="103"/>
      <c r="SW4" s="103"/>
      <c r="SX4" s="103"/>
      <c r="SY4" s="103"/>
      <c r="SZ4" s="103"/>
      <c r="TA4" s="103"/>
      <c r="TB4" s="103"/>
      <c r="TC4" s="103"/>
      <c r="TD4" s="103"/>
      <c r="TE4" s="103"/>
      <c r="TF4" s="103"/>
      <c r="TG4" s="103"/>
      <c r="TH4" s="103"/>
      <c r="TI4" s="103"/>
      <c r="TJ4" s="103"/>
      <c r="TK4" s="103"/>
      <c r="TL4" s="103"/>
      <c r="TM4" s="103"/>
      <c r="TN4" s="103"/>
      <c r="TO4" s="103"/>
      <c r="TP4" s="103"/>
      <c r="TQ4" s="103"/>
      <c r="TR4" s="103"/>
      <c r="TS4" s="103"/>
      <c r="TT4" s="103"/>
      <c r="TU4" s="103"/>
      <c r="TV4" s="103"/>
      <c r="TW4" s="103"/>
      <c r="TX4" s="103"/>
      <c r="TY4" s="103"/>
      <c r="TZ4" s="103"/>
      <c r="UA4" s="103"/>
      <c r="UB4" s="103"/>
      <c r="UC4" s="103"/>
      <c r="UD4" s="103"/>
      <c r="UE4" s="103"/>
      <c r="UF4" s="103"/>
      <c r="UG4" s="103"/>
      <c r="UH4" s="103"/>
      <c r="UI4" s="103"/>
      <c r="UJ4" s="103"/>
      <c r="UK4" s="103"/>
      <c r="UL4" s="103"/>
      <c r="UM4" s="103"/>
      <c r="UN4" s="103"/>
      <c r="UO4" s="103"/>
      <c r="UP4" s="103"/>
      <c r="UQ4" s="103"/>
      <c r="UR4" s="103"/>
      <c r="US4" s="103"/>
      <c r="UT4" s="103"/>
      <c r="UU4" s="103"/>
      <c r="UV4" s="103"/>
      <c r="UW4" s="103"/>
      <c r="UX4" s="103"/>
      <c r="UY4" s="103"/>
      <c r="UZ4" s="103"/>
      <c r="VA4" s="103"/>
      <c r="VB4" s="103"/>
      <c r="VC4" s="103"/>
      <c r="VD4" s="103"/>
      <c r="VE4" s="103"/>
      <c r="VF4" s="103"/>
      <c r="VG4" s="103"/>
      <c r="VH4" s="103"/>
      <c r="VI4" s="103"/>
      <c r="VJ4" s="103"/>
      <c r="VK4" s="103"/>
      <c r="VL4" s="103"/>
      <c r="VM4" s="103"/>
      <c r="VN4" s="103"/>
      <c r="VO4" s="103"/>
      <c r="VP4" s="103"/>
      <c r="VQ4" s="103"/>
      <c r="VR4" s="103"/>
      <c r="VS4" s="103"/>
      <c r="VT4" s="103"/>
      <c r="VU4" s="103"/>
      <c r="VV4" s="103"/>
      <c r="VW4" s="103"/>
      <c r="VX4" s="103"/>
      <c r="VY4" s="103"/>
      <c r="VZ4" s="103"/>
      <c r="WA4" s="103"/>
      <c r="WB4" s="103"/>
      <c r="WC4" s="103"/>
      <c r="WD4" s="103"/>
      <c r="WE4" s="103"/>
      <c r="WF4" s="103"/>
      <c r="WG4" s="103"/>
      <c r="WH4" s="103"/>
      <c r="WI4" s="103"/>
      <c r="WJ4" s="103"/>
      <c r="WK4" s="103"/>
      <c r="WL4" s="103"/>
      <c r="WM4" s="103"/>
      <c r="WN4" s="103"/>
      <c r="WO4" s="103"/>
      <c r="WP4" s="103"/>
      <c r="WQ4" s="103"/>
      <c r="WR4" s="103"/>
      <c r="WS4" s="103"/>
      <c r="WT4" s="103"/>
      <c r="WU4" s="103"/>
      <c r="WV4" s="103"/>
      <c r="WW4" s="103"/>
      <c r="WX4" s="103"/>
      <c r="WY4" s="103"/>
      <c r="WZ4" s="103"/>
      <c r="XA4" s="103"/>
      <c r="XB4" s="103"/>
      <c r="XC4" s="103"/>
      <c r="XD4" s="103"/>
      <c r="XE4" s="103"/>
      <c r="XF4" s="103"/>
      <c r="XG4" s="103"/>
      <c r="XH4" s="103"/>
      <c r="XI4" s="103"/>
      <c r="XJ4" s="103"/>
      <c r="XK4" s="103"/>
      <c r="XL4" s="103"/>
      <c r="XM4" s="103"/>
      <c r="XN4" s="103"/>
      <c r="XO4" s="103"/>
      <c r="XP4" s="103"/>
      <c r="XQ4" s="103"/>
      <c r="XR4" s="103"/>
      <c r="XS4" s="103"/>
      <c r="XT4" s="103"/>
      <c r="XU4" s="103"/>
      <c r="XV4" s="103"/>
      <c r="XW4" s="103"/>
      <c r="XX4" s="103"/>
      <c r="XY4" s="103"/>
      <c r="XZ4" s="103"/>
      <c r="YA4" s="103"/>
      <c r="YB4" s="103"/>
      <c r="YC4" s="103"/>
      <c r="YD4" s="103"/>
      <c r="YE4" s="103"/>
      <c r="YF4" s="103"/>
      <c r="YG4" s="103"/>
      <c r="YH4" s="103"/>
      <c r="YI4" s="103"/>
      <c r="YJ4" s="103"/>
      <c r="YK4" s="103"/>
      <c r="YL4" s="103"/>
      <c r="YM4" s="103"/>
      <c r="YN4" s="103"/>
      <c r="YO4" s="103"/>
      <c r="YP4" s="103"/>
      <c r="YQ4" s="103"/>
      <c r="YR4" s="103"/>
      <c r="YS4" s="103"/>
      <c r="YT4" s="103"/>
      <c r="YU4" s="103"/>
      <c r="YV4" s="103"/>
      <c r="YW4" s="103"/>
      <c r="YX4" s="103"/>
      <c r="YY4" s="103"/>
      <c r="YZ4" s="103"/>
      <c r="ZA4" s="103"/>
      <c r="ZB4" s="103"/>
      <c r="ZC4" s="103"/>
      <c r="ZD4" s="103"/>
      <c r="ZE4" s="103"/>
      <c r="ZF4" s="103"/>
      <c r="ZG4" s="103"/>
      <c r="ZH4" s="103"/>
      <c r="ZI4" s="103"/>
      <c r="ZJ4" s="103"/>
      <c r="ZK4" s="103"/>
      <c r="ZL4" s="103"/>
      <c r="ZM4" s="103"/>
      <c r="ZN4" s="103"/>
      <c r="ZO4" s="103"/>
      <c r="ZP4" s="103"/>
      <c r="ZQ4" s="103"/>
      <c r="ZR4" s="103"/>
      <c r="ZS4" s="103"/>
      <c r="ZT4" s="103"/>
      <c r="ZU4" s="103"/>
      <c r="ZV4" s="103"/>
      <c r="ZW4" s="103"/>
      <c r="ZX4" s="103"/>
      <c r="ZY4" s="103"/>
      <c r="ZZ4" s="103"/>
      <c r="AAA4" s="103"/>
      <c r="AAB4" s="103"/>
      <c r="AAC4" s="103"/>
      <c r="AAD4" s="103"/>
      <c r="AAE4" s="103"/>
      <c r="AAF4" s="103"/>
      <c r="AAG4" s="103"/>
      <c r="AAH4" s="103"/>
      <c r="AAI4" s="103"/>
      <c r="AAJ4" s="103"/>
      <c r="AAK4" s="103"/>
      <c r="AAL4" s="103"/>
      <c r="AAM4" s="103"/>
      <c r="AAN4" s="103"/>
      <c r="AAO4" s="103"/>
      <c r="AAP4" s="103"/>
      <c r="AAQ4" s="103"/>
      <c r="AAR4" s="103"/>
      <c r="AAS4" s="103"/>
      <c r="AAT4" s="103"/>
      <c r="AAU4" s="103"/>
      <c r="AAV4" s="103"/>
      <c r="AAW4" s="103"/>
      <c r="AAX4" s="103"/>
      <c r="AAY4" s="103"/>
      <c r="AAZ4" s="103"/>
      <c r="ABA4" s="103"/>
      <c r="ABB4" s="103"/>
      <c r="ABC4" s="103"/>
      <c r="ABD4" s="103"/>
      <c r="ABE4" s="103"/>
      <c r="ABF4" s="103"/>
      <c r="ABG4" s="103"/>
      <c r="ABH4" s="103"/>
      <c r="ABI4" s="103"/>
      <c r="ABJ4" s="103"/>
      <c r="ABK4" s="103"/>
      <c r="ABL4" s="103"/>
      <c r="ABM4" s="103"/>
      <c r="ABN4" s="103"/>
      <c r="ABO4" s="103"/>
      <c r="ABP4" s="103"/>
      <c r="ABQ4" s="103"/>
      <c r="ABR4" s="103"/>
      <c r="ABS4" s="103"/>
      <c r="ABT4" s="103"/>
      <c r="ABU4" s="103"/>
      <c r="ABV4" s="103"/>
      <c r="ABW4" s="103"/>
      <c r="ABX4" s="103"/>
      <c r="ABY4" s="103"/>
      <c r="ABZ4" s="103"/>
      <c r="ACA4" s="103"/>
      <c r="ACB4" s="103"/>
      <c r="ACC4" s="103"/>
      <c r="ACD4" s="103"/>
      <c r="ACE4" s="103"/>
      <c r="ACF4" s="103"/>
      <c r="ACG4" s="103"/>
      <c r="ACH4" s="103"/>
      <c r="ACI4" s="103"/>
      <c r="ACJ4" s="103"/>
      <c r="ACK4" s="103"/>
      <c r="ACL4" s="103"/>
      <c r="ACM4" s="103"/>
      <c r="ACN4" s="103"/>
      <c r="ACO4" s="103"/>
      <c r="ACP4" s="103"/>
      <c r="ACQ4" s="103"/>
      <c r="ACR4" s="103"/>
      <c r="ACS4" s="103"/>
      <c r="ACT4" s="103"/>
      <c r="ACU4" s="103"/>
      <c r="ACV4" s="103"/>
      <c r="ACW4" s="103"/>
      <c r="ACX4" s="103"/>
      <c r="ACY4" s="103"/>
      <c r="ACZ4" s="103"/>
      <c r="ADA4" s="103"/>
      <c r="ADB4" s="103"/>
      <c r="ADC4" s="103"/>
      <c r="ADD4" s="103"/>
      <c r="ADE4" s="103"/>
      <c r="ADF4" s="103"/>
      <c r="ADG4" s="103"/>
      <c r="ADH4" s="103"/>
      <c r="ADI4" s="103"/>
      <c r="ADJ4" s="103"/>
      <c r="ADK4" s="103"/>
      <c r="ADL4" s="103"/>
      <c r="ADM4" s="103"/>
      <c r="ADN4" s="103"/>
      <c r="ADO4" s="103"/>
      <c r="ADP4" s="103"/>
      <c r="ADQ4" s="103"/>
      <c r="ADR4" s="103"/>
      <c r="ADS4" s="103"/>
      <c r="ADT4" s="103"/>
      <c r="ADU4" s="103"/>
      <c r="ADV4" s="103"/>
      <c r="ADW4" s="103"/>
      <c r="ADX4" s="103"/>
      <c r="ADY4" s="103"/>
      <c r="ADZ4" s="103"/>
      <c r="AEA4" s="103"/>
      <c r="AEB4" s="103"/>
      <c r="AEC4" s="103"/>
      <c r="AED4" s="103"/>
      <c r="AEE4" s="103"/>
      <c r="AEF4" s="103"/>
      <c r="AEG4" s="103"/>
      <c r="AEH4" s="103"/>
      <c r="AEI4" s="103"/>
      <c r="AEJ4" s="103"/>
      <c r="AEK4" s="103"/>
      <c r="AEL4" s="103"/>
      <c r="AEM4" s="103"/>
      <c r="AEN4" s="103"/>
      <c r="AEO4" s="103"/>
      <c r="AEP4" s="103"/>
      <c r="AEQ4" s="103"/>
      <c r="AER4" s="103"/>
      <c r="AES4" s="103"/>
      <c r="AET4" s="103"/>
      <c r="AEU4" s="103"/>
      <c r="AEV4" s="103"/>
      <c r="AEW4" s="103"/>
      <c r="AEX4" s="103"/>
      <c r="AEY4" s="103"/>
      <c r="AEZ4" s="103"/>
      <c r="AFA4" s="103"/>
      <c r="AFB4" s="103"/>
      <c r="AFC4" s="103"/>
      <c r="AFD4" s="103"/>
      <c r="AFE4" s="103"/>
      <c r="AFF4" s="103"/>
      <c r="AFG4" s="103"/>
      <c r="AFH4" s="103"/>
      <c r="AFI4" s="103"/>
      <c r="AFJ4" s="103"/>
      <c r="AFK4" s="103"/>
      <c r="AFL4" s="103"/>
      <c r="AFM4" s="103"/>
      <c r="AFN4" s="103"/>
      <c r="AFO4" s="103"/>
      <c r="AFP4" s="103"/>
      <c r="AFQ4" s="103"/>
      <c r="AFR4" s="103"/>
      <c r="AFS4" s="103"/>
      <c r="AFT4" s="103"/>
      <c r="AFU4" s="103"/>
      <c r="AFV4" s="103"/>
      <c r="AFW4" s="103"/>
      <c r="AFX4" s="103"/>
      <c r="AFY4" s="103"/>
      <c r="AFZ4" s="103"/>
      <c r="AGA4" s="103"/>
      <c r="AGB4" s="103"/>
      <c r="AGC4" s="103"/>
      <c r="AGD4" s="103"/>
      <c r="AGE4" s="103"/>
      <c r="AGF4" s="103"/>
      <c r="AGG4" s="103"/>
      <c r="AGH4" s="103"/>
      <c r="AGI4" s="103"/>
      <c r="AGJ4" s="103"/>
      <c r="AGK4" s="103"/>
      <c r="AGL4" s="103"/>
      <c r="AGM4" s="103"/>
      <c r="AGN4" s="103"/>
      <c r="AGO4" s="103"/>
      <c r="AGP4" s="103"/>
      <c r="AGQ4" s="103"/>
      <c r="AGR4" s="103"/>
      <c r="AGS4" s="103"/>
      <c r="AGT4" s="103"/>
      <c r="AGU4" s="103"/>
      <c r="AGV4" s="103"/>
      <c r="AGW4" s="103"/>
      <c r="AGX4" s="103"/>
      <c r="AGY4" s="103"/>
      <c r="AGZ4" s="103"/>
      <c r="AHA4" s="103"/>
      <c r="AHB4" s="103"/>
      <c r="AHC4" s="103"/>
      <c r="AHD4" s="103"/>
      <c r="AHE4" s="103"/>
      <c r="AHF4" s="103"/>
      <c r="AHG4" s="103"/>
      <c r="AHH4" s="103"/>
      <c r="AHI4" s="103"/>
      <c r="AHJ4" s="103"/>
      <c r="AHK4" s="103"/>
      <c r="AHL4" s="103"/>
      <c r="AHM4" s="103"/>
      <c r="AHN4" s="103"/>
      <c r="AHO4" s="103"/>
      <c r="AHP4" s="103"/>
      <c r="AHQ4" s="103"/>
      <c r="AHR4" s="103"/>
      <c r="AHS4" s="103"/>
      <c r="AHT4" s="103"/>
      <c r="AHU4" s="103"/>
      <c r="AHV4" s="103"/>
      <c r="AHW4" s="103"/>
      <c r="AHX4" s="103"/>
      <c r="AHY4" s="103"/>
      <c r="AHZ4" s="103"/>
      <c r="AIA4" s="103"/>
      <c r="AIB4" s="103"/>
      <c r="AIC4" s="103"/>
      <c r="AID4" s="103"/>
      <c r="AIE4" s="103"/>
      <c r="AIF4" s="103"/>
      <c r="AIG4" s="103"/>
      <c r="AIH4" s="103"/>
      <c r="AII4" s="103"/>
      <c r="AIJ4" s="103"/>
      <c r="AIK4" s="103"/>
      <c r="AIL4" s="103"/>
      <c r="AIM4" s="103"/>
      <c r="AIN4" s="103"/>
      <c r="AIO4" s="103"/>
      <c r="AIP4" s="103"/>
      <c r="AIQ4" s="103"/>
      <c r="AIR4" s="103"/>
      <c r="AIS4" s="103"/>
      <c r="AIT4" s="103"/>
      <c r="AIU4" s="103"/>
      <c r="AIV4" s="103"/>
      <c r="AIW4" s="103"/>
      <c r="AIX4" s="103"/>
      <c r="AIY4" s="103"/>
      <c r="AIZ4" s="103"/>
      <c r="AJA4" s="103"/>
      <c r="AJB4" s="103"/>
      <c r="AJC4" s="103"/>
      <c r="AJD4" s="103"/>
      <c r="AJE4" s="103"/>
      <c r="AJF4" s="103"/>
      <c r="AJG4" s="103"/>
      <c r="AJH4" s="103"/>
      <c r="AJI4" s="103"/>
      <c r="AJJ4" s="103"/>
      <c r="AJK4" s="103"/>
      <c r="AJL4" s="103"/>
      <c r="AJM4" s="103"/>
      <c r="AJN4" s="103"/>
      <c r="AJO4" s="103"/>
      <c r="AJP4" s="103"/>
      <c r="AJQ4" s="103"/>
      <c r="AJR4" s="103"/>
      <c r="AJS4" s="103"/>
      <c r="AJT4" s="103"/>
      <c r="AJU4" s="103"/>
      <c r="AJV4" s="103"/>
      <c r="AJW4" s="103"/>
      <c r="AJX4" s="103"/>
      <c r="AJY4" s="103"/>
      <c r="AJZ4" s="103"/>
      <c r="AKA4" s="103"/>
      <c r="AKB4" s="103"/>
      <c r="AKC4" s="103"/>
      <c r="AKD4" s="103"/>
      <c r="AKE4" s="103"/>
      <c r="AKF4" s="103"/>
      <c r="AKG4" s="103"/>
      <c r="AKH4" s="103"/>
      <c r="AKI4" s="103"/>
      <c r="AKJ4" s="103"/>
      <c r="AKK4" s="103"/>
      <c r="AKL4" s="103"/>
      <c r="AKM4" s="103"/>
      <c r="AKN4" s="103"/>
      <c r="AKO4" s="103"/>
      <c r="AKP4" s="103"/>
      <c r="AKQ4" s="103"/>
      <c r="AKR4" s="103"/>
      <c r="AKS4" s="103"/>
      <c r="AKT4" s="103"/>
      <c r="AKU4" s="103"/>
      <c r="AKV4" s="103"/>
      <c r="AKW4" s="103"/>
      <c r="AKX4" s="103"/>
      <c r="AKY4" s="103"/>
      <c r="AKZ4" s="103"/>
      <c r="ALA4" s="103"/>
      <c r="ALB4" s="103"/>
      <c r="ALC4" s="103"/>
      <c r="ALD4" s="103"/>
      <c r="ALE4" s="103"/>
      <c r="ALF4" s="103"/>
      <c r="ALG4" s="103"/>
      <c r="ALH4" s="103"/>
      <c r="ALI4" s="103"/>
      <c r="ALJ4" s="103"/>
      <c r="ALK4" s="103"/>
      <c r="ALL4" s="103"/>
      <c r="ALM4" s="103"/>
      <c r="ALN4" s="103"/>
      <c r="ALO4" s="103"/>
      <c r="ALP4" s="103"/>
      <c r="ALQ4" s="103"/>
      <c r="ALR4" s="103"/>
      <c r="ALS4" s="103"/>
      <c r="ALT4" s="103"/>
      <c r="ALU4" s="103"/>
      <c r="ALV4" s="103"/>
      <c r="ALW4" s="103"/>
      <c r="ALX4" s="103"/>
      <c r="ALY4" s="103"/>
      <c r="ALZ4" s="103"/>
      <c r="AMA4" s="103"/>
      <c r="AMB4" s="103"/>
      <c r="AMC4" s="103"/>
      <c r="AMD4" s="103"/>
      <c r="AME4" s="103"/>
      <c r="AMF4" s="103"/>
      <c r="AMG4" s="103"/>
      <c r="AMH4" s="103"/>
      <c r="AMI4" s="103"/>
      <c r="AMJ4" s="103"/>
      <c r="AMK4" s="103"/>
      <c r="AML4" s="103"/>
      <c r="AMM4" s="103"/>
      <c r="AMN4" s="103"/>
      <c r="AMO4" s="103"/>
      <c r="AMP4" s="103"/>
      <c r="AMQ4" s="103"/>
      <c r="AMR4" s="103"/>
      <c r="AMS4" s="103"/>
      <c r="AMT4" s="103"/>
      <c r="AMU4" s="103"/>
      <c r="AMV4" s="103"/>
      <c r="AMW4" s="103"/>
      <c r="AMX4" s="103"/>
      <c r="AMY4" s="103"/>
      <c r="AMZ4" s="103"/>
      <c r="ANA4" s="103"/>
      <c r="ANB4" s="103"/>
      <c r="ANC4" s="103"/>
      <c r="AND4" s="103"/>
      <c r="ANE4" s="103"/>
      <c r="ANF4" s="103"/>
      <c r="ANG4" s="103"/>
      <c r="ANH4" s="103"/>
      <c r="ANI4" s="103"/>
      <c r="ANJ4" s="103"/>
      <c r="ANK4" s="103"/>
      <c r="ANL4" s="103"/>
      <c r="ANM4" s="103"/>
      <c r="ANN4" s="103"/>
      <c r="ANO4" s="103"/>
      <c r="ANP4" s="103"/>
      <c r="ANQ4" s="103"/>
      <c r="ANR4" s="103"/>
      <c r="ANS4" s="103"/>
      <c r="ANT4" s="103"/>
      <c r="ANU4" s="103"/>
      <c r="ANV4" s="103"/>
      <c r="ANW4" s="103"/>
      <c r="ANX4" s="103"/>
      <c r="ANY4" s="103"/>
      <c r="ANZ4" s="103"/>
      <c r="AOA4" s="103"/>
      <c r="AOB4" s="103"/>
      <c r="AOC4" s="103"/>
      <c r="AOD4" s="103"/>
      <c r="AOE4" s="103"/>
      <c r="AOF4" s="103"/>
      <c r="AOG4" s="103"/>
      <c r="AOH4" s="103"/>
      <c r="AOI4" s="103"/>
      <c r="AOJ4" s="103"/>
      <c r="AOK4" s="103"/>
      <c r="AOL4" s="103"/>
      <c r="AOM4" s="103"/>
      <c r="AON4" s="103"/>
      <c r="AOO4" s="103"/>
      <c r="AOP4" s="103"/>
      <c r="AOQ4" s="103"/>
      <c r="AOR4" s="103"/>
      <c r="AOS4" s="103"/>
      <c r="AOT4" s="103"/>
      <c r="AOU4" s="103"/>
      <c r="AOV4" s="103"/>
      <c r="AOW4" s="103"/>
      <c r="AOX4" s="103"/>
      <c r="AOY4" s="103"/>
      <c r="AOZ4" s="103"/>
      <c r="APA4" s="103"/>
      <c r="APB4" s="103"/>
      <c r="APC4" s="103"/>
      <c r="APD4" s="103"/>
      <c r="APE4" s="103"/>
      <c r="APF4" s="103"/>
      <c r="APG4" s="103"/>
      <c r="APH4" s="103"/>
      <c r="API4" s="103"/>
      <c r="APJ4" s="103"/>
      <c r="APK4" s="103"/>
      <c r="APL4" s="103"/>
      <c r="APM4" s="103"/>
      <c r="APN4" s="103"/>
      <c r="APO4" s="103"/>
      <c r="APP4" s="103"/>
      <c r="APQ4" s="103"/>
      <c r="APR4" s="103"/>
      <c r="APS4" s="103"/>
      <c r="APT4" s="103"/>
      <c r="APU4" s="103"/>
      <c r="APV4" s="103"/>
      <c r="APW4" s="103"/>
      <c r="APX4" s="103"/>
      <c r="APY4" s="103"/>
      <c r="APZ4" s="103"/>
      <c r="AQA4" s="103"/>
      <c r="AQB4" s="103"/>
      <c r="AQC4" s="103"/>
      <c r="AQD4" s="103"/>
      <c r="AQE4" s="103"/>
      <c r="AQF4" s="103"/>
      <c r="AQG4" s="103"/>
      <c r="AQH4" s="103"/>
      <c r="AQI4" s="103"/>
      <c r="AQJ4" s="103"/>
      <c r="AQK4" s="103"/>
      <c r="AQL4" s="103"/>
      <c r="AQM4" s="103"/>
      <c r="AQN4" s="103"/>
      <c r="AQO4" s="103"/>
      <c r="AQP4" s="103"/>
      <c r="AQQ4" s="103"/>
      <c r="AQR4" s="103"/>
      <c r="AQS4" s="103"/>
      <c r="AQT4" s="103"/>
      <c r="AQU4" s="103"/>
      <c r="AQV4" s="103"/>
      <c r="AQW4" s="103"/>
      <c r="AQX4" s="103"/>
      <c r="AQY4" s="103"/>
      <c r="AQZ4" s="103"/>
      <c r="ARA4" s="103"/>
      <c r="ARB4" s="103"/>
      <c r="ARC4" s="103"/>
      <c r="ARD4" s="103"/>
      <c r="ARE4" s="103"/>
      <c r="ARF4" s="103"/>
      <c r="ARG4" s="103"/>
      <c r="ARH4" s="103"/>
      <c r="ARI4" s="103"/>
      <c r="ARJ4" s="103"/>
      <c r="ARK4" s="103"/>
      <c r="ARL4" s="103"/>
      <c r="ARM4" s="103"/>
      <c r="ARN4" s="103"/>
      <c r="ARO4" s="103"/>
      <c r="ARP4" s="103"/>
      <c r="ARQ4" s="103"/>
      <c r="ARR4" s="103"/>
      <c r="ARS4" s="103"/>
      <c r="ART4" s="103"/>
      <c r="ARU4" s="103"/>
      <c r="ARV4" s="103"/>
      <c r="ARW4" s="103"/>
      <c r="ARX4" s="103"/>
      <c r="ARY4" s="103"/>
      <c r="ARZ4" s="103"/>
      <c r="ASA4" s="103"/>
      <c r="ASB4" s="103"/>
      <c r="ASC4" s="103"/>
      <c r="ASD4" s="103"/>
      <c r="ASE4" s="103"/>
      <c r="ASF4" s="103"/>
      <c r="ASG4" s="103"/>
      <c r="ASH4" s="103"/>
      <c r="ASI4" s="103"/>
      <c r="ASJ4" s="103"/>
      <c r="ASK4" s="103"/>
      <c r="ASL4" s="103"/>
      <c r="ASM4" s="103"/>
      <c r="ASN4" s="103"/>
      <c r="ASO4" s="103"/>
      <c r="ASP4" s="103"/>
      <c r="ASQ4" s="103"/>
      <c r="ASR4" s="103"/>
      <c r="ASS4" s="103"/>
      <c r="AST4" s="103"/>
      <c r="ASU4" s="103"/>
      <c r="ASV4" s="103"/>
      <c r="ASW4" s="103"/>
      <c r="ASX4" s="103"/>
      <c r="ASY4" s="103"/>
      <c r="ASZ4" s="103"/>
      <c r="ATA4" s="103"/>
      <c r="ATB4" s="103"/>
      <c r="ATC4" s="103"/>
      <c r="ATD4" s="103"/>
      <c r="ATE4" s="103"/>
      <c r="ATF4" s="103"/>
      <c r="ATG4" s="103"/>
      <c r="ATH4" s="103"/>
      <c r="ATI4" s="103"/>
      <c r="ATJ4" s="103"/>
      <c r="ATK4" s="103"/>
      <c r="ATL4" s="103"/>
      <c r="ATM4" s="103"/>
      <c r="ATN4" s="103"/>
      <c r="ATO4" s="103"/>
      <c r="ATP4" s="103"/>
      <c r="ATQ4" s="103"/>
      <c r="ATR4" s="103"/>
      <c r="ATS4" s="103"/>
      <c r="ATT4" s="103"/>
      <c r="ATU4" s="103"/>
      <c r="ATV4" s="103"/>
      <c r="ATW4" s="103"/>
      <c r="ATX4" s="103"/>
      <c r="ATY4" s="103"/>
      <c r="ATZ4" s="103"/>
      <c r="AUA4" s="103"/>
      <c r="AUB4" s="103"/>
      <c r="AUC4" s="103"/>
      <c r="AUD4" s="103"/>
      <c r="AUE4" s="103"/>
      <c r="AUF4" s="103"/>
      <c r="AUG4" s="103"/>
      <c r="AUH4" s="103"/>
      <c r="AUI4" s="103"/>
      <c r="AUJ4" s="103"/>
      <c r="AUK4" s="103"/>
      <c r="AUL4" s="103"/>
      <c r="AUM4" s="103"/>
      <c r="AUN4" s="103"/>
      <c r="AUO4" s="103"/>
      <c r="AUP4" s="103"/>
      <c r="AUQ4" s="103"/>
      <c r="AUR4" s="103"/>
      <c r="AUS4" s="103"/>
      <c r="AUT4" s="103"/>
      <c r="AUU4" s="103"/>
      <c r="AUV4" s="103"/>
      <c r="AUW4" s="103"/>
      <c r="AUX4" s="103"/>
      <c r="AUY4" s="103"/>
      <c r="AUZ4" s="103"/>
      <c r="AVA4" s="103"/>
      <c r="AVB4" s="103"/>
      <c r="AVC4" s="103"/>
      <c r="AVD4" s="103"/>
      <c r="AVE4" s="103"/>
      <c r="AVF4" s="103"/>
      <c r="AVG4" s="103"/>
      <c r="AVH4" s="103"/>
      <c r="AVI4" s="103"/>
      <c r="AVJ4" s="103"/>
      <c r="AVK4" s="103"/>
      <c r="AVL4" s="103"/>
      <c r="AVM4" s="103"/>
      <c r="AVN4" s="103"/>
      <c r="AVO4" s="103"/>
      <c r="AVP4" s="103"/>
      <c r="AVQ4" s="103"/>
      <c r="AVR4" s="103"/>
      <c r="AVS4" s="103"/>
      <c r="AVT4" s="103"/>
      <c r="AVU4" s="103"/>
      <c r="AVV4" s="103"/>
      <c r="AVW4" s="103"/>
      <c r="AVX4" s="103"/>
      <c r="AVY4" s="103"/>
      <c r="AVZ4" s="103"/>
      <c r="AWA4" s="103"/>
      <c r="AWB4" s="103"/>
      <c r="AWC4" s="103"/>
      <c r="AWD4" s="103"/>
      <c r="AWE4" s="103"/>
      <c r="AWF4" s="103"/>
      <c r="AWG4" s="103"/>
      <c r="AWH4" s="103"/>
      <c r="AWI4" s="103"/>
      <c r="AWJ4" s="103"/>
      <c r="AWK4" s="103"/>
      <c r="AWL4" s="103"/>
      <c r="AWM4" s="103"/>
      <c r="AWN4" s="103"/>
      <c r="AWO4" s="103"/>
      <c r="AWP4" s="103"/>
      <c r="AWQ4" s="103"/>
      <c r="AWR4" s="103"/>
      <c r="AWS4" s="103"/>
      <c r="AWT4" s="103"/>
      <c r="AWU4" s="103"/>
      <c r="AWV4" s="103"/>
      <c r="AWW4" s="103"/>
      <c r="AWX4" s="103"/>
      <c r="AWY4" s="103"/>
      <c r="AWZ4" s="103"/>
      <c r="AXA4" s="103"/>
      <c r="AXB4" s="103"/>
      <c r="AXC4" s="103"/>
      <c r="AXD4" s="103"/>
      <c r="AXE4" s="103"/>
      <c r="AXF4" s="103"/>
      <c r="AXG4" s="103"/>
      <c r="AXH4" s="103"/>
      <c r="AXI4" s="103"/>
      <c r="AXJ4" s="103"/>
      <c r="AXK4" s="103"/>
      <c r="AXL4" s="103"/>
      <c r="AXM4" s="103"/>
      <c r="AXN4" s="103"/>
      <c r="AXO4" s="103"/>
      <c r="AXP4" s="103"/>
      <c r="AXQ4" s="103"/>
      <c r="AXR4" s="103"/>
      <c r="AXS4" s="103"/>
      <c r="AXT4" s="103"/>
      <c r="AXU4" s="103"/>
      <c r="AXV4" s="103"/>
      <c r="AXW4" s="103"/>
      <c r="AXX4" s="103"/>
      <c r="AXY4" s="103"/>
      <c r="AXZ4" s="103"/>
      <c r="AYA4" s="103"/>
      <c r="AYB4" s="103"/>
      <c r="AYC4" s="103"/>
      <c r="AYD4" s="103"/>
      <c r="AYE4" s="103"/>
      <c r="AYF4" s="103"/>
      <c r="AYG4" s="103"/>
      <c r="AYH4" s="103"/>
      <c r="AYI4" s="103"/>
      <c r="AYJ4" s="103"/>
      <c r="AYK4" s="103"/>
      <c r="AYL4" s="103"/>
      <c r="AYM4" s="103"/>
      <c r="AYN4" s="103"/>
      <c r="AYO4" s="103"/>
      <c r="AYP4" s="103"/>
      <c r="AYQ4" s="103"/>
      <c r="AYR4" s="103"/>
      <c r="AYS4" s="103"/>
      <c r="AYT4" s="103"/>
      <c r="AYU4" s="103"/>
      <c r="AYV4" s="103"/>
      <c r="AYW4" s="103"/>
      <c r="AYX4" s="103"/>
      <c r="AYY4" s="103"/>
      <c r="AYZ4" s="103"/>
      <c r="AZA4" s="103"/>
      <c r="AZB4" s="103"/>
      <c r="AZC4" s="103"/>
      <c r="AZD4" s="103"/>
      <c r="AZE4" s="103"/>
      <c r="AZF4" s="103"/>
      <c r="AZG4" s="103"/>
      <c r="AZH4" s="103"/>
      <c r="AZI4" s="103"/>
      <c r="AZJ4" s="103"/>
      <c r="AZK4" s="103"/>
      <c r="AZL4" s="103"/>
      <c r="AZM4" s="103"/>
      <c r="AZN4" s="103"/>
      <c r="AZO4" s="103"/>
      <c r="AZP4" s="103"/>
      <c r="AZQ4" s="103"/>
      <c r="AZR4" s="103"/>
      <c r="AZS4" s="103"/>
      <c r="AZT4" s="103"/>
      <c r="AZU4" s="103"/>
      <c r="AZV4" s="103"/>
      <c r="AZW4" s="103"/>
      <c r="AZX4" s="103"/>
      <c r="AZY4" s="103"/>
      <c r="AZZ4" s="103"/>
      <c r="BAA4" s="103"/>
      <c r="BAB4" s="103"/>
      <c r="BAC4" s="103"/>
      <c r="BAD4" s="103"/>
      <c r="BAE4" s="103"/>
      <c r="BAF4" s="103"/>
      <c r="BAG4" s="103"/>
      <c r="BAH4" s="103"/>
      <c r="BAI4" s="103"/>
      <c r="BAJ4" s="103"/>
      <c r="BAK4" s="103"/>
      <c r="BAL4" s="103"/>
      <c r="BAM4" s="103"/>
      <c r="BAN4" s="103"/>
      <c r="BAO4" s="103"/>
      <c r="BAP4" s="103"/>
      <c r="BAQ4" s="103"/>
      <c r="BAR4" s="103"/>
      <c r="BAS4" s="103"/>
      <c r="BAT4" s="103"/>
      <c r="BAU4" s="103"/>
      <c r="BAV4" s="103"/>
      <c r="BAW4" s="103"/>
      <c r="BAX4" s="103"/>
      <c r="BAY4" s="103"/>
      <c r="BAZ4" s="103"/>
      <c r="BBA4" s="103"/>
      <c r="BBB4" s="103"/>
      <c r="BBC4" s="103"/>
      <c r="BBD4" s="103"/>
      <c r="BBE4" s="103"/>
      <c r="BBF4" s="103"/>
      <c r="BBG4" s="103"/>
      <c r="BBH4" s="103"/>
      <c r="BBI4" s="103"/>
      <c r="BBJ4" s="103"/>
      <c r="BBK4" s="103"/>
      <c r="BBL4" s="103"/>
      <c r="BBM4" s="103"/>
      <c r="BBN4" s="103"/>
      <c r="BBO4" s="103"/>
      <c r="BBP4" s="103"/>
      <c r="BBQ4" s="103"/>
      <c r="BBR4" s="103"/>
      <c r="BBS4" s="103"/>
      <c r="BBT4" s="103"/>
      <c r="BBU4" s="103"/>
      <c r="BBV4" s="103"/>
      <c r="BBW4" s="103"/>
      <c r="BBX4" s="103"/>
      <c r="BBY4" s="103"/>
      <c r="BBZ4" s="103"/>
      <c r="BCA4" s="103"/>
      <c r="BCB4" s="103"/>
      <c r="BCC4" s="103"/>
      <c r="BCD4" s="103"/>
      <c r="BCE4" s="103"/>
      <c r="BCF4" s="103"/>
      <c r="BCG4" s="103"/>
      <c r="BCH4" s="103"/>
      <c r="BCI4" s="103"/>
      <c r="BCJ4" s="103"/>
      <c r="BCK4" s="103"/>
      <c r="BCL4" s="103"/>
      <c r="BCM4" s="103"/>
      <c r="BCN4" s="103"/>
      <c r="BCO4" s="103"/>
      <c r="BCP4" s="103"/>
      <c r="BCQ4" s="103"/>
      <c r="BCR4" s="103"/>
      <c r="BCS4" s="103"/>
      <c r="BCT4" s="103"/>
      <c r="BCU4" s="103"/>
      <c r="BCV4" s="103"/>
      <c r="BCW4" s="103"/>
      <c r="BCX4" s="103"/>
      <c r="BCY4" s="103"/>
      <c r="BCZ4" s="103"/>
      <c r="BDA4" s="103"/>
      <c r="BDB4" s="103"/>
      <c r="BDC4" s="103"/>
      <c r="BDD4" s="103"/>
      <c r="BDE4" s="103"/>
      <c r="BDF4" s="103"/>
      <c r="BDG4" s="103"/>
      <c r="BDH4" s="103"/>
      <c r="BDI4" s="103"/>
      <c r="BDJ4" s="103"/>
      <c r="BDK4" s="103"/>
      <c r="BDL4" s="103"/>
      <c r="BDM4" s="103"/>
      <c r="BDN4" s="103"/>
      <c r="BDO4" s="103"/>
      <c r="BDP4" s="103"/>
      <c r="BDQ4" s="103"/>
      <c r="BDR4" s="103"/>
      <c r="BDS4" s="103"/>
      <c r="BDT4" s="103"/>
      <c r="BDU4" s="103"/>
      <c r="BDV4" s="103"/>
      <c r="BDW4" s="103"/>
      <c r="BDX4" s="103"/>
      <c r="BDY4" s="103"/>
      <c r="BDZ4" s="103"/>
      <c r="BEA4" s="103"/>
      <c r="BEB4" s="103"/>
      <c r="BEC4" s="103"/>
      <c r="BED4" s="103"/>
      <c r="BEE4" s="103"/>
      <c r="BEF4" s="103"/>
      <c r="BEG4" s="103"/>
      <c r="BEH4" s="103"/>
      <c r="BEI4" s="103"/>
      <c r="BEJ4" s="103"/>
      <c r="BEK4" s="103"/>
      <c r="BEL4" s="103"/>
      <c r="BEM4" s="103"/>
      <c r="BEN4" s="103"/>
      <c r="BEO4" s="103"/>
      <c r="BEP4" s="103"/>
      <c r="BEQ4" s="103"/>
      <c r="BER4" s="103"/>
      <c r="BES4" s="103"/>
      <c r="BET4" s="103"/>
      <c r="BEU4" s="103"/>
      <c r="BEV4" s="103"/>
      <c r="BEW4" s="103"/>
      <c r="BEX4" s="103"/>
      <c r="BEY4" s="103"/>
      <c r="BEZ4" s="103"/>
      <c r="BFA4" s="103"/>
      <c r="BFB4" s="103"/>
      <c r="BFC4" s="103"/>
      <c r="BFD4" s="103"/>
      <c r="BFE4" s="103"/>
      <c r="BFF4" s="103"/>
      <c r="BFG4" s="103"/>
      <c r="BFH4" s="103"/>
      <c r="BFI4" s="103"/>
      <c r="BFJ4" s="103"/>
      <c r="BFK4" s="103"/>
      <c r="BFL4" s="103"/>
      <c r="BFM4" s="103"/>
      <c r="BFN4" s="103"/>
      <c r="BFO4" s="103"/>
      <c r="BFP4" s="103"/>
      <c r="BFQ4" s="103"/>
      <c r="BFR4" s="103"/>
      <c r="BFS4" s="103"/>
      <c r="BFT4" s="103"/>
      <c r="BFU4" s="103"/>
      <c r="BFV4" s="103"/>
      <c r="BFW4" s="103"/>
      <c r="BFX4" s="103"/>
      <c r="BFY4" s="103"/>
      <c r="BFZ4" s="103"/>
      <c r="BGA4" s="103"/>
      <c r="BGB4" s="103"/>
      <c r="BGC4" s="103"/>
      <c r="BGD4" s="103"/>
      <c r="BGE4" s="103"/>
      <c r="BGF4" s="103"/>
      <c r="BGG4" s="103"/>
      <c r="BGH4" s="103"/>
      <c r="BGI4" s="103"/>
      <c r="BGJ4" s="103"/>
      <c r="BGK4" s="103"/>
      <c r="BGL4" s="103"/>
      <c r="BGM4" s="103"/>
      <c r="BGN4" s="103"/>
      <c r="BGO4" s="103"/>
      <c r="BGP4" s="103"/>
      <c r="BGQ4" s="103"/>
      <c r="BGR4" s="103"/>
      <c r="BGS4" s="103"/>
      <c r="BGT4" s="103"/>
      <c r="BGU4" s="103"/>
      <c r="BGV4" s="103"/>
      <c r="BGW4" s="103"/>
      <c r="BGX4" s="103"/>
      <c r="BGY4" s="103"/>
      <c r="BGZ4" s="103"/>
      <c r="BHA4" s="103"/>
      <c r="BHB4" s="103"/>
      <c r="BHC4" s="103"/>
      <c r="BHD4" s="103"/>
      <c r="BHE4" s="103"/>
      <c r="BHF4" s="103"/>
      <c r="BHG4" s="103"/>
      <c r="BHH4" s="103"/>
      <c r="BHI4" s="103"/>
      <c r="BHJ4" s="103"/>
      <c r="BHK4" s="103"/>
      <c r="BHL4" s="103"/>
      <c r="BHM4" s="103"/>
      <c r="BHN4" s="103"/>
      <c r="BHO4" s="103"/>
      <c r="BHP4" s="103"/>
      <c r="BHQ4" s="103"/>
      <c r="BHR4" s="103"/>
      <c r="BHS4" s="103"/>
      <c r="BHT4" s="103"/>
      <c r="BHU4" s="103"/>
      <c r="BHV4" s="103"/>
      <c r="BHW4" s="103"/>
      <c r="BHX4" s="103"/>
      <c r="BHY4" s="103"/>
      <c r="BHZ4" s="103"/>
      <c r="BIA4" s="103"/>
      <c r="BIB4" s="103"/>
      <c r="BIC4" s="103"/>
      <c r="BID4" s="103"/>
      <c r="BIE4" s="103"/>
      <c r="BIF4" s="103"/>
      <c r="BIG4" s="103"/>
      <c r="BIH4" s="103"/>
      <c r="BII4" s="103"/>
      <c r="BIJ4" s="103"/>
      <c r="BIK4" s="103"/>
      <c r="BIL4" s="103"/>
      <c r="BIM4" s="103"/>
      <c r="BIN4" s="103"/>
      <c r="BIO4" s="103"/>
      <c r="BIP4" s="103"/>
      <c r="BIQ4" s="103"/>
      <c r="BIR4" s="103"/>
      <c r="BIS4" s="103"/>
      <c r="BIT4" s="103"/>
      <c r="BIU4" s="103"/>
      <c r="BIV4" s="103"/>
      <c r="BIW4" s="103"/>
      <c r="BIX4" s="103"/>
      <c r="BIY4" s="103"/>
      <c r="BIZ4" s="103"/>
      <c r="BJA4" s="103"/>
      <c r="BJB4" s="103"/>
      <c r="BJC4" s="103"/>
      <c r="BJD4" s="103"/>
      <c r="BJE4" s="103"/>
      <c r="BJF4" s="103"/>
      <c r="BJG4" s="103"/>
      <c r="BJH4" s="103"/>
      <c r="BJI4" s="103"/>
      <c r="BJJ4" s="103"/>
      <c r="BJK4" s="103"/>
      <c r="BJL4" s="103"/>
      <c r="BJM4" s="103"/>
      <c r="BJN4" s="103"/>
      <c r="BJO4" s="103"/>
      <c r="BJP4" s="103"/>
      <c r="BJQ4" s="103"/>
      <c r="BJR4" s="103"/>
      <c r="BJS4" s="103"/>
      <c r="BJT4" s="103"/>
      <c r="BJU4" s="103"/>
      <c r="BJV4" s="103"/>
      <c r="BJW4" s="103"/>
      <c r="BJX4" s="103"/>
      <c r="BJY4" s="103"/>
      <c r="BJZ4" s="103"/>
      <c r="BKA4" s="103"/>
      <c r="BKB4" s="103"/>
      <c r="BKC4" s="103"/>
      <c r="BKD4" s="103"/>
      <c r="BKE4" s="103"/>
      <c r="BKF4" s="103"/>
      <c r="BKG4" s="103"/>
      <c r="BKH4" s="103"/>
      <c r="BKI4" s="103"/>
      <c r="BKJ4" s="103"/>
      <c r="BKK4" s="103"/>
      <c r="BKL4" s="103"/>
      <c r="BKM4" s="103"/>
      <c r="BKN4" s="103"/>
      <c r="BKO4" s="103"/>
      <c r="BKP4" s="103"/>
      <c r="BKQ4" s="103"/>
      <c r="BKR4" s="103"/>
      <c r="BKS4" s="103"/>
      <c r="BKT4" s="103"/>
      <c r="BKU4" s="103"/>
      <c r="BKV4" s="103"/>
      <c r="BKW4" s="103"/>
      <c r="BKX4" s="103"/>
      <c r="BKY4" s="103"/>
      <c r="BKZ4" s="103"/>
      <c r="BLA4" s="103"/>
      <c r="BLB4" s="103"/>
      <c r="BLC4" s="103"/>
      <c r="BLD4" s="103"/>
      <c r="BLE4" s="103"/>
      <c r="BLF4" s="103"/>
      <c r="BLG4" s="103"/>
      <c r="BLH4" s="103"/>
      <c r="BLI4" s="103"/>
      <c r="BLJ4" s="103"/>
      <c r="BLK4" s="103"/>
      <c r="BLL4" s="103"/>
      <c r="BLM4" s="103"/>
      <c r="BLN4" s="103"/>
      <c r="BLO4" s="103"/>
      <c r="BLP4" s="103"/>
      <c r="BLQ4" s="103"/>
      <c r="BLR4" s="103"/>
      <c r="BLS4" s="103"/>
      <c r="BLT4" s="103"/>
      <c r="BLU4" s="103"/>
      <c r="BLV4" s="103"/>
      <c r="BLW4" s="103"/>
      <c r="BLX4" s="103"/>
      <c r="BLY4" s="103"/>
      <c r="BLZ4" s="103"/>
      <c r="BMA4" s="103"/>
      <c r="BMB4" s="103"/>
      <c r="BMC4" s="103"/>
      <c r="BMD4" s="103"/>
      <c r="BME4" s="103"/>
      <c r="BMF4" s="103"/>
      <c r="BMG4" s="103"/>
      <c r="BMH4" s="103"/>
      <c r="BMI4" s="103"/>
      <c r="BMJ4" s="103"/>
      <c r="BMK4" s="103"/>
      <c r="BML4" s="103"/>
      <c r="BMM4" s="103"/>
      <c r="BMN4" s="103"/>
      <c r="BMO4" s="103"/>
      <c r="BMP4" s="103"/>
      <c r="BMQ4" s="103"/>
      <c r="BMR4" s="103"/>
      <c r="BMS4" s="103"/>
      <c r="BMT4" s="103"/>
      <c r="BMU4" s="103"/>
      <c r="BMV4" s="103"/>
      <c r="BMW4" s="103"/>
      <c r="BMX4" s="103"/>
      <c r="BMY4" s="103"/>
      <c r="BMZ4" s="103"/>
      <c r="BNA4" s="103"/>
      <c r="BNB4" s="103"/>
      <c r="BNC4" s="103"/>
      <c r="BND4" s="103"/>
      <c r="BNE4" s="103"/>
      <c r="BNF4" s="103"/>
      <c r="BNG4" s="103"/>
      <c r="BNH4" s="103"/>
      <c r="BNI4" s="103"/>
      <c r="BNJ4" s="103"/>
      <c r="BNK4" s="103"/>
      <c r="BNL4" s="103"/>
      <c r="BNM4" s="103"/>
      <c r="BNN4" s="103"/>
      <c r="BNO4" s="103"/>
      <c r="BNP4" s="103"/>
      <c r="BNQ4" s="103"/>
      <c r="BNR4" s="103"/>
      <c r="BNS4" s="103"/>
      <c r="BNT4" s="103"/>
      <c r="BNU4" s="103"/>
      <c r="BNV4" s="103"/>
      <c r="BNW4" s="103"/>
      <c r="BNX4" s="103"/>
      <c r="BNY4" s="103"/>
      <c r="BNZ4" s="103"/>
      <c r="BOA4" s="103"/>
      <c r="BOB4" s="103"/>
      <c r="BOC4" s="103"/>
      <c r="BOD4" s="103"/>
      <c r="BOE4" s="103"/>
      <c r="BOF4" s="103"/>
      <c r="BOG4" s="103"/>
      <c r="BOH4" s="103"/>
      <c r="BOI4" s="103"/>
      <c r="BOJ4" s="103"/>
      <c r="BOK4" s="103"/>
      <c r="BOL4" s="103"/>
      <c r="BOM4" s="103"/>
      <c r="BON4" s="103"/>
      <c r="BOO4" s="103"/>
      <c r="BOP4" s="103"/>
      <c r="BOQ4" s="103"/>
      <c r="BOR4" s="103"/>
      <c r="BOS4" s="103"/>
      <c r="BOT4" s="103"/>
      <c r="BOU4" s="103"/>
      <c r="BOV4" s="103"/>
      <c r="BOW4" s="103"/>
      <c r="BOX4" s="103"/>
      <c r="BOY4" s="103"/>
      <c r="BOZ4" s="103"/>
      <c r="BPA4" s="103"/>
      <c r="BPB4" s="103"/>
      <c r="BPC4" s="103"/>
      <c r="BPD4" s="103"/>
      <c r="BPE4" s="103"/>
      <c r="BPF4" s="103"/>
      <c r="BPG4" s="103"/>
      <c r="BPH4" s="103"/>
      <c r="BPI4" s="103"/>
      <c r="BPJ4" s="103"/>
      <c r="BPK4" s="103"/>
      <c r="BPL4" s="103"/>
      <c r="BPM4" s="103"/>
      <c r="BPN4" s="103"/>
      <c r="BPO4" s="103"/>
      <c r="BPP4" s="103"/>
      <c r="BPQ4" s="103"/>
      <c r="BPR4" s="103"/>
      <c r="BPS4" s="103"/>
      <c r="BPT4" s="103"/>
      <c r="BPU4" s="103"/>
      <c r="BPV4" s="103"/>
      <c r="BPW4" s="103"/>
      <c r="BPX4" s="103"/>
      <c r="BPY4" s="103"/>
      <c r="BPZ4" s="103"/>
      <c r="BQA4" s="103"/>
      <c r="BQB4" s="103"/>
      <c r="BQC4" s="103"/>
      <c r="BQD4" s="103"/>
      <c r="BQE4" s="103"/>
      <c r="BQF4" s="103"/>
      <c r="BQG4" s="103"/>
      <c r="BQH4" s="103"/>
      <c r="BQI4" s="103"/>
      <c r="BQJ4" s="103"/>
      <c r="BQK4" s="103"/>
      <c r="BQL4" s="103"/>
      <c r="BQM4" s="103"/>
      <c r="BQN4" s="103"/>
      <c r="BQO4" s="103"/>
      <c r="BQP4" s="103"/>
      <c r="BQQ4" s="103"/>
      <c r="BQR4" s="103"/>
      <c r="BQS4" s="103"/>
      <c r="BQT4" s="103"/>
      <c r="BQU4" s="103"/>
      <c r="BQV4" s="103"/>
      <c r="BQW4" s="103"/>
      <c r="BQX4" s="103"/>
      <c r="BQY4" s="103"/>
      <c r="BQZ4" s="103"/>
      <c r="BRA4" s="103"/>
      <c r="BRB4" s="103"/>
      <c r="BRC4" s="103"/>
      <c r="BRD4" s="103"/>
      <c r="BRE4" s="103"/>
      <c r="BRF4" s="103"/>
      <c r="BRG4" s="103"/>
      <c r="BRH4" s="103"/>
      <c r="BRI4" s="103"/>
      <c r="BRJ4" s="103"/>
      <c r="BRK4" s="103"/>
      <c r="BRL4" s="103"/>
      <c r="BRM4" s="103"/>
      <c r="BRN4" s="103"/>
      <c r="BRO4" s="103"/>
      <c r="BRP4" s="103"/>
      <c r="BRQ4" s="103"/>
      <c r="BRR4" s="103"/>
      <c r="BRS4" s="103"/>
      <c r="BRT4" s="103"/>
      <c r="BRU4" s="103"/>
      <c r="BRV4" s="103"/>
      <c r="BRW4" s="103"/>
      <c r="BRX4" s="103"/>
      <c r="BRY4" s="103"/>
      <c r="BRZ4" s="103"/>
      <c r="BSA4" s="103"/>
      <c r="BSB4" s="103"/>
      <c r="BSC4" s="103"/>
      <c r="BSD4" s="103"/>
      <c r="BSE4" s="103"/>
      <c r="BSF4" s="103"/>
      <c r="BSG4" s="103"/>
      <c r="BSH4" s="103"/>
      <c r="BSI4" s="103"/>
      <c r="BSJ4" s="103"/>
      <c r="BSK4" s="103"/>
      <c r="BSL4" s="103"/>
      <c r="BSM4" s="103"/>
      <c r="BSN4" s="103"/>
      <c r="BSO4" s="103"/>
      <c r="BSP4" s="103"/>
      <c r="BSQ4" s="103"/>
      <c r="BSR4" s="103"/>
      <c r="BSS4" s="103"/>
      <c r="BST4" s="103"/>
      <c r="BSU4" s="103"/>
      <c r="BSV4" s="103"/>
      <c r="BSW4" s="103"/>
      <c r="BSX4" s="103"/>
      <c r="BSY4" s="103"/>
      <c r="BSZ4" s="103"/>
      <c r="BTA4" s="103"/>
      <c r="BTB4" s="103"/>
      <c r="BTC4" s="103"/>
      <c r="BTD4" s="103"/>
      <c r="BTE4" s="103"/>
      <c r="BTF4" s="103"/>
      <c r="BTG4" s="103"/>
      <c r="BTH4" s="103"/>
      <c r="BTI4" s="103"/>
      <c r="BTJ4" s="103"/>
      <c r="BTK4" s="103"/>
      <c r="BTL4" s="103"/>
      <c r="BTM4" s="103"/>
      <c r="BTN4" s="103"/>
      <c r="BTO4" s="103"/>
      <c r="BTP4" s="103"/>
      <c r="BTQ4" s="103"/>
      <c r="BTR4" s="103"/>
      <c r="BTS4" s="103"/>
      <c r="BTT4" s="103"/>
      <c r="BTU4" s="103"/>
      <c r="BTV4" s="103"/>
      <c r="BTW4" s="103"/>
      <c r="BTX4" s="103"/>
      <c r="BTY4" s="103"/>
      <c r="BTZ4" s="103"/>
      <c r="BUA4" s="103"/>
      <c r="BUB4" s="103"/>
      <c r="BUC4" s="103"/>
      <c r="BUD4" s="103"/>
      <c r="BUE4" s="103"/>
      <c r="BUF4" s="103"/>
      <c r="BUG4" s="103"/>
      <c r="BUH4" s="103"/>
      <c r="BUI4" s="103"/>
      <c r="BUJ4" s="103"/>
      <c r="BUK4" s="103"/>
      <c r="BUL4" s="103"/>
      <c r="BUM4" s="103"/>
      <c r="BUN4" s="103"/>
      <c r="BUO4" s="103"/>
      <c r="BUP4" s="103"/>
      <c r="BUQ4" s="103"/>
      <c r="BUR4" s="103"/>
      <c r="BUS4" s="103"/>
      <c r="BUT4" s="103"/>
      <c r="BUU4" s="103"/>
      <c r="BUV4" s="103"/>
      <c r="BUW4" s="103"/>
      <c r="BUX4" s="103"/>
      <c r="BUY4" s="103"/>
      <c r="BUZ4" s="103"/>
      <c r="BVA4" s="103"/>
      <c r="BVB4" s="103"/>
      <c r="BVC4" s="103"/>
      <c r="BVD4" s="103"/>
      <c r="BVE4" s="103"/>
      <c r="BVF4" s="103"/>
      <c r="BVG4" s="103"/>
      <c r="BVH4" s="103"/>
      <c r="BVI4" s="103"/>
      <c r="BVJ4" s="103"/>
      <c r="BVK4" s="103"/>
      <c r="BVL4" s="103"/>
      <c r="BVM4" s="103"/>
      <c r="BVN4" s="103"/>
      <c r="BVO4" s="103"/>
      <c r="BVP4" s="103"/>
      <c r="BVQ4" s="103"/>
      <c r="BVR4" s="103"/>
      <c r="BVS4" s="103"/>
      <c r="BVT4" s="103"/>
      <c r="BVU4" s="103"/>
      <c r="BVV4" s="103"/>
      <c r="BVW4" s="103"/>
      <c r="BVX4" s="103"/>
      <c r="BVY4" s="103"/>
      <c r="BVZ4" s="103"/>
      <c r="BWA4" s="103"/>
      <c r="BWB4" s="103"/>
      <c r="BWC4" s="103"/>
      <c r="BWD4" s="103"/>
      <c r="BWE4" s="103"/>
      <c r="BWF4" s="103"/>
      <c r="BWG4" s="103"/>
      <c r="BWH4" s="103"/>
      <c r="BWI4" s="103"/>
      <c r="BWJ4" s="103"/>
      <c r="BWK4" s="103"/>
      <c r="BWL4" s="103"/>
      <c r="BWM4" s="103"/>
      <c r="BWN4" s="103"/>
      <c r="BWO4" s="103"/>
      <c r="BWP4" s="103"/>
      <c r="BWQ4" s="103"/>
      <c r="BWR4" s="103"/>
      <c r="BWS4" s="103"/>
      <c r="BWT4" s="103"/>
      <c r="BWU4" s="103"/>
      <c r="BWV4" s="103"/>
      <c r="BWW4" s="103"/>
      <c r="BWX4" s="103"/>
      <c r="BWY4" s="103"/>
      <c r="BWZ4" s="103"/>
      <c r="BXA4" s="103"/>
      <c r="BXB4" s="103"/>
      <c r="BXC4" s="103"/>
      <c r="BXD4" s="103"/>
      <c r="BXE4" s="103"/>
      <c r="BXF4" s="103"/>
      <c r="BXG4" s="103"/>
      <c r="BXH4" s="103"/>
      <c r="BXI4" s="103"/>
      <c r="BXJ4" s="103"/>
      <c r="BXK4" s="103"/>
      <c r="BXL4" s="103"/>
      <c r="BXM4" s="103"/>
      <c r="BXN4" s="103"/>
      <c r="BXO4" s="103"/>
      <c r="BXP4" s="103"/>
      <c r="BXQ4" s="103"/>
      <c r="BXR4" s="103"/>
      <c r="BXS4" s="103"/>
      <c r="BXT4" s="103"/>
      <c r="BXU4" s="103"/>
      <c r="BXV4" s="103"/>
      <c r="BXW4" s="103"/>
      <c r="BXX4" s="103"/>
      <c r="BXY4" s="103"/>
      <c r="BXZ4" s="103"/>
      <c r="BYA4" s="103"/>
      <c r="BYB4" s="103"/>
      <c r="BYC4" s="103"/>
      <c r="BYD4" s="103"/>
      <c r="BYE4" s="103"/>
      <c r="BYF4" s="103"/>
      <c r="BYG4" s="103"/>
      <c r="BYH4" s="103"/>
      <c r="BYI4" s="103"/>
      <c r="BYJ4" s="103"/>
      <c r="BYK4" s="103"/>
      <c r="BYL4" s="103"/>
      <c r="BYM4" s="103"/>
      <c r="BYN4" s="103"/>
      <c r="BYO4" s="103"/>
      <c r="BYP4" s="103"/>
      <c r="BYQ4" s="103"/>
      <c r="BYR4" s="103"/>
      <c r="BYS4" s="103"/>
      <c r="BYT4" s="103"/>
      <c r="BYU4" s="103"/>
      <c r="BYV4" s="103"/>
      <c r="BYW4" s="103"/>
      <c r="BYX4" s="103"/>
      <c r="BYY4" s="103"/>
      <c r="BYZ4" s="103"/>
      <c r="BZA4" s="103"/>
      <c r="BZB4" s="103"/>
      <c r="BZC4" s="103"/>
      <c r="BZD4" s="103"/>
      <c r="BZE4" s="103"/>
      <c r="BZF4" s="103"/>
      <c r="BZG4" s="103"/>
      <c r="BZH4" s="103"/>
      <c r="BZI4" s="103"/>
      <c r="BZJ4" s="103"/>
      <c r="BZK4" s="103"/>
      <c r="BZL4" s="103"/>
      <c r="BZM4" s="103"/>
      <c r="BZN4" s="103"/>
      <c r="BZO4" s="103"/>
      <c r="BZP4" s="103"/>
      <c r="BZQ4" s="103"/>
      <c r="BZR4" s="103"/>
      <c r="BZS4" s="103"/>
      <c r="BZT4" s="103"/>
      <c r="BZU4" s="103"/>
      <c r="BZV4" s="103"/>
      <c r="BZW4" s="103"/>
    </row>
    <row r="5" spans="1:2051" s="111" customFormat="1" ht="30">
      <c r="A5" s="102"/>
      <c r="B5" s="107" t="s">
        <v>232</v>
      </c>
      <c r="C5" s="108" t="s">
        <v>53</v>
      </c>
      <c r="D5" s="108" t="s">
        <v>0</v>
      </c>
      <c r="E5" s="108" t="s">
        <v>2</v>
      </c>
      <c r="F5" s="108" t="s">
        <v>424</v>
      </c>
      <c r="G5" s="108" t="s">
        <v>354</v>
      </c>
      <c r="H5" s="108" t="s">
        <v>237</v>
      </c>
      <c r="I5" s="109" t="s">
        <v>1</v>
      </c>
      <c r="J5" s="107" t="s">
        <v>42</v>
      </c>
      <c r="K5" s="110" t="s">
        <v>9</v>
      </c>
      <c r="L5" s="108" t="s">
        <v>7</v>
      </c>
      <c r="M5" s="108" t="s">
        <v>8</v>
      </c>
      <c r="N5" s="108" t="s">
        <v>9</v>
      </c>
      <c r="O5" s="108" t="s">
        <v>10</v>
      </c>
      <c r="P5" s="109" t="s">
        <v>9</v>
      </c>
      <c r="Q5" s="107" t="s">
        <v>12</v>
      </c>
      <c r="R5" s="108" t="s">
        <v>13</v>
      </c>
      <c r="S5" s="108" t="s">
        <v>14</v>
      </c>
      <c r="T5" s="108" t="s">
        <v>241</v>
      </c>
      <c r="U5" s="109" t="s">
        <v>531</v>
      </c>
      <c r="V5" s="107" t="s">
        <v>12</v>
      </c>
      <c r="W5" s="108" t="s">
        <v>13</v>
      </c>
      <c r="X5" s="108" t="s">
        <v>14</v>
      </c>
      <c r="Y5" s="108" t="s">
        <v>250</v>
      </c>
      <c r="Z5" s="108" t="s">
        <v>242</v>
      </c>
      <c r="AA5" s="109" t="s">
        <v>531</v>
      </c>
      <c r="AB5" s="107" t="s">
        <v>12</v>
      </c>
      <c r="AC5" s="108" t="s">
        <v>13</v>
      </c>
      <c r="AD5" s="108" t="s">
        <v>14</v>
      </c>
      <c r="AE5" s="108" t="str">
        <f>Y5</f>
        <v>Gases fluorados</v>
      </c>
      <c r="AF5" s="108" t="s">
        <v>242</v>
      </c>
      <c r="AG5" s="109" t="s">
        <v>531</v>
      </c>
      <c r="AH5" s="107" t="s">
        <v>12</v>
      </c>
      <c r="AI5" s="108" t="s">
        <v>13</v>
      </c>
      <c r="AJ5" s="108" t="s">
        <v>14</v>
      </c>
      <c r="AK5" s="108" t="str">
        <f>Y5</f>
        <v>Gases fluorados</v>
      </c>
      <c r="AL5" s="108" t="s">
        <v>508</v>
      </c>
      <c r="AM5" s="108" t="s">
        <v>242</v>
      </c>
      <c r="AN5" s="109" t="s">
        <v>531</v>
      </c>
      <c r="AO5" s="103"/>
      <c r="AP5" s="103"/>
      <c r="AQ5" s="103"/>
      <c r="AR5" s="103"/>
      <c r="AS5" s="103"/>
      <c r="AT5" s="103"/>
      <c r="AU5" s="103"/>
      <c r="AV5" s="103"/>
      <c r="AW5" s="103"/>
      <c r="AX5" s="103"/>
      <c r="AY5" s="103"/>
      <c r="AZ5" s="103"/>
      <c r="BA5" s="103"/>
      <c r="BB5" s="103"/>
      <c r="BC5" s="103"/>
      <c r="BD5" s="103"/>
      <c r="BE5" s="103"/>
      <c r="BF5" s="103"/>
      <c r="BG5" s="103"/>
      <c r="BH5" s="103"/>
      <c r="BI5" s="103"/>
      <c r="BJ5" s="103"/>
      <c r="BK5" s="103"/>
      <c r="BL5" s="103"/>
      <c r="BM5" s="103"/>
      <c r="BN5" s="103"/>
      <c r="BO5" s="103"/>
      <c r="BP5" s="103"/>
      <c r="BQ5" s="103"/>
      <c r="BR5" s="103"/>
      <c r="BS5" s="103"/>
      <c r="BT5" s="103"/>
      <c r="BU5" s="103"/>
      <c r="BV5" s="103"/>
      <c r="BW5" s="103"/>
      <c r="BX5" s="103"/>
      <c r="BY5" s="103"/>
      <c r="BZ5" s="103"/>
      <c r="CA5" s="103"/>
      <c r="CB5" s="103"/>
      <c r="CC5" s="103"/>
      <c r="CD5" s="103"/>
      <c r="CE5" s="103"/>
      <c r="CF5" s="103"/>
      <c r="CG5" s="103"/>
      <c r="CH5" s="103"/>
      <c r="CI5" s="103"/>
      <c r="CJ5" s="103"/>
      <c r="CK5" s="103"/>
      <c r="CL5" s="103"/>
      <c r="CM5" s="103"/>
      <c r="CN5" s="103"/>
      <c r="CO5" s="103"/>
      <c r="CP5" s="103"/>
      <c r="CQ5" s="103"/>
      <c r="CR5" s="103"/>
      <c r="CS5" s="103"/>
      <c r="CT5" s="103"/>
      <c r="CU5" s="103"/>
      <c r="CV5" s="103"/>
      <c r="CW5" s="103"/>
      <c r="CX5" s="103"/>
      <c r="CY5" s="103"/>
      <c r="CZ5" s="103"/>
      <c r="DA5" s="103"/>
      <c r="DB5" s="103"/>
      <c r="DC5" s="103"/>
      <c r="DD5" s="103"/>
      <c r="DE5" s="103"/>
      <c r="DF5" s="103"/>
      <c r="DG5" s="103"/>
      <c r="DH5" s="103"/>
      <c r="DI5" s="103"/>
      <c r="DJ5" s="103"/>
      <c r="DK5" s="103"/>
      <c r="DL5" s="103"/>
      <c r="DM5" s="103"/>
      <c r="DN5" s="103"/>
      <c r="DO5" s="103"/>
      <c r="DP5" s="103"/>
      <c r="DQ5" s="103"/>
      <c r="DR5" s="103"/>
      <c r="DS5" s="103"/>
      <c r="DT5" s="103"/>
      <c r="DU5" s="103"/>
      <c r="DV5" s="103"/>
      <c r="DW5" s="103"/>
      <c r="DX5" s="103"/>
      <c r="DY5" s="103"/>
      <c r="DZ5" s="103"/>
      <c r="EA5" s="103"/>
      <c r="EB5" s="103"/>
      <c r="EC5" s="103"/>
      <c r="ED5" s="103"/>
      <c r="EE5" s="103"/>
      <c r="EF5" s="103"/>
      <c r="EG5" s="103"/>
      <c r="EH5" s="103"/>
      <c r="EI5" s="103"/>
      <c r="EJ5" s="103"/>
      <c r="EK5" s="103"/>
      <c r="EL5" s="103"/>
      <c r="EM5" s="103"/>
      <c r="EN5" s="103"/>
      <c r="EO5" s="103"/>
      <c r="EP5" s="103"/>
      <c r="EQ5" s="103"/>
      <c r="ER5" s="103"/>
      <c r="ES5" s="103"/>
      <c r="ET5" s="103"/>
      <c r="EU5" s="103"/>
      <c r="EV5" s="103"/>
      <c r="EW5" s="103"/>
      <c r="EX5" s="103"/>
      <c r="EY5" s="103"/>
      <c r="EZ5" s="103"/>
      <c r="FA5" s="103"/>
      <c r="FB5" s="103"/>
      <c r="FC5" s="103"/>
      <c r="FD5" s="103"/>
      <c r="FE5" s="103"/>
      <c r="FF5" s="103"/>
      <c r="FG5" s="103"/>
      <c r="FH5" s="103"/>
      <c r="FI5" s="103"/>
      <c r="FJ5" s="103"/>
      <c r="FK5" s="103"/>
      <c r="FL5" s="103"/>
      <c r="FM5" s="103"/>
      <c r="FN5" s="103"/>
      <c r="FO5" s="103"/>
      <c r="FP5" s="103"/>
      <c r="FQ5" s="103"/>
      <c r="FR5" s="103"/>
      <c r="FS5" s="103"/>
      <c r="FT5" s="103"/>
      <c r="FU5" s="103"/>
      <c r="FV5" s="103"/>
      <c r="FW5" s="103"/>
      <c r="FX5" s="103"/>
      <c r="FY5" s="103"/>
      <c r="FZ5" s="103"/>
      <c r="GA5" s="103"/>
      <c r="GB5" s="103"/>
      <c r="GC5" s="103"/>
      <c r="GD5" s="103"/>
      <c r="GE5" s="103"/>
      <c r="GF5" s="103"/>
      <c r="GG5" s="103"/>
      <c r="GH5" s="103"/>
      <c r="GI5" s="103"/>
      <c r="GJ5" s="103"/>
      <c r="GK5" s="103"/>
      <c r="GL5" s="103"/>
      <c r="GM5" s="103"/>
      <c r="GN5" s="103"/>
      <c r="GO5" s="103"/>
      <c r="GP5" s="103"/>
      <c r="GQ5" s="103"/>
      <c r="GR5" s="103"/>
      <c r="GS5" s="103"/>
      <c r="GT5" s="103"/>
      <c r="GU5" s="103"/>
      <c r="GV5" s="103"/>
      <c r="GW5" s="103"/>
      <c r="GX5" s="103"/>
      <c r="GY5" s="103"/>
      <c r="GZ5" s="103"/>
      <c r="HA5" s="103"/>
      <c r="HB5" s="103"/>
      <c r="HC5" s="103"/>
      <c r="HD5" s="103"/>
      <c r="HE5" s="103"/>
      <c r="HF5" s="103"/>
      <c r="HG5" s="103"/>
      <c r="HH5" s="103"/>
      <c r="HI5" s="103"/>
      <c r="HJ5" s="103"/>
      <c r="HK5" s="103"/>
      <c r="HL5" s="103"/>
      <c r="HM5" s="103"/>
      <c r="HN5" s="103"/>
      <c r="HO5" s="103"/>
      <c r="HP5" s="103"/>
      <c r="HQ5" s="103"/>
      <c r="HR5" s="103"/>
      <c r="HS5" s="103"/>
      <c r="HT5" s="103"/>
      <c r="HU5" s="103"/>
      <c r="HV5" s="103"/>
      <c r="HW5" s="103"/>
      <c r="HX5" s="103"/>
      <c r="HY5" s="103"/>
      <c r="HZ5" s="103"/>
      <c r="IA5" s="103"/>
      <c r="IB5" s="103"/>
      <c r="IC5" s="103"/>
      <c r="ID5" s="103"/>
      <c r="IE5" s="103"/>
      <c r="IF5" s="103"/>
      <c r="IG5" s="103"/>
      <c r="IH5" s="103"/>
      <c r="II5" s="103"/>
      <c r="IJ5" s="103"/>
      <c r="IK5" s="103"/>
      <c r="IL5" s="103"/>
      <c r="IM5" s="103"/>
      <c r="IN5" s="103"/>
      <c r="IO5" s="103"/>
      <c r="IP5" s="103"/>
      <c r="IQ5" s="103"/>
      <c r="IR5" s="103"/>
      <c r="IS5" s="103"/>
      <c r="IT5" s="103"/>
      <c r="IU5" s="103"/>
      <c r="IV5" s="103"/>
      <c r="IW5" s="103"/>
      <c r="IX5" s="103"/>
      <c r="IY5" s="103"/>
      <c r="IZ5" s="103"/>
      <c r="JA5" s="103"/>
      <c r="JB5" s="103"/>
      <c r="JC5" s="103"/>
      <c r="JD5" s="103"/>
      <c r="JE5" s="103"/>
      <c r="JF5" s="103"/>
      <c r="JG5" s="103"/>
      <c r="JH5" s="103"/>
      <c r="JI5" s="103"/>
      <c r="JJ5" s="103"/>
      <c r="JK5" s="103"/>
      <c r="JL5" s="103"/>
      <c r="JM5" s="103"/>
      <c r="JN5" s="103"/>
      <c r="JO5" s="103"/>
      <c r="JP5" s="103"/>
      <c r="JQ5" s="103"/>
      <c r="JR5" s="103"/>
      <c r="JS5" s="103"/>
      <c r="JT5" s="103"/>
      <c r="JU5" s="103"/>
      <c r="JV5" s="103"/>
      <c r="JW5" s="103"/>
      <c r="JX5" s="103"/>
      <c r="JY5" s="103"/>
      <c r="JZ5" s="103"/>
      <c r="KA5" s="103"/>
      <c r="KB5" s="103"/>
      <c r="KC5" s="103"/>
      <c r="KD5" s="103"/>
      <c r="KE5" s="103"/>
      <c r="KF5" s="103"/>
      <c r="KG5" s="103"/>
      <c r="KH5" s="103"/>
      <c r="KI5" s="103"/>
      <c r="KJ5" s="103"/>
      <c r="KK5" s="103"/>
      <c r="KL5" s="103"/>
      <c r="KM5" s="103"/>
      <c r="KN5" s="103"/>
      <c r="KO5" s="103"/>
      <c r="KP5" s="103"/>
      <c r="KQ5" s="103"/>
      <c r="KR5" s="103"/>
      <c r="KS5" s="103"/>
      <c r="KT5" s="103"/>
      <c r="KU5" s="103"/>
      <c r="KV5" s="103"/>
      <c r="KW5" s="103"/>
      <c r="KX5" s="103"/>
      <c r="KY5" s="103"/>
      <c r="KZ5" s="103"/>
      <c r="LA5" s="103"/>
      <c r="LB5" s="103"/>
      <c r="LC5" s="103"/>
      <c r="LD5" s="103"/>
      <c r="LE5" s="103"/>
      <c r="LF5" s="103"/>
      <c r="LG5" s="103"/>
      <c r="LH5" s="103"/>
      <c r="LI5" s="103"/>
      <c r="LJ5" s="103"/>
      <c r="LK5" s="103"/>
      <c r="LL5" s="103"/>
      <c r="LM5" s="103"/>
      <c r="LN5" s="103"/>
      <c r="LO5" s="103"/>
      <c r="LP5" s="103"/>
      <c r="LQ5" s="103"/>
      <c r="LR5" s="103"/>
      <c r="LS5" s="103"/>
      <c r="LT5" s="103"/>
      <c r="LU5" s="103"/>
      <c r="LV5" s="103"/>
      <c r="LW5" s="103"/>
      <c r="LX5" s="103"/>
      <c r="LY5" s="103"/>
      <c r="LZ5" s="103"/>
      <c r="MA5" s="103"/>
      <c r="MB5" s="103"/>
      <c r="MC5" s="103"/>
      <c r="MD5" s="103"/>
      <c r="ME5" s="103"/>
      <c r="MF5" s="103"/>
      <c r="MG5" s="103"/>
      <c r="MH5" s="103"/>
      <c r="MI5" s="103"/>
      <c r="MJ5" s="103"/>
      <c r="MK5" s="103"/>
      <c r="ML5" s="103"/>
      <c r="MM5" s="103"/>
      <c r="MN5" s="103"/>
      <c r="MO5" s="103"/>
      <c r="MP5" s="103"/>
      <c r="MQ5" s="103"/>
      <c r="MR5" s="103"/>
      <c r="MS5" s="103"/>
      <c r="MT5" s="103"/>
      <c r="MU5" s="103"/>
      <c r="MV5" s="103"/>
      <c r="MW5" s="103"/>
      <c r="MX5" s="103"/>
      <c r="MY5" s="103"/>
      <c r="MZ5" s="103"/>
      <c r="NA5" s="103"/>
      <c r="NB5" s="103"/>
      <c r="NC5" s="103"/>
      <c r="ND5" s="103"/>
      <c r="NE5" s="103"/>
      <c r="NF5" s="103"/>
      <c r="NG5" s="103"/>
      <c r="NH5" s="103"/>
      <c r="NI5" s="103"/>
      <c r="NJ5" s="103"/>
      <c r="NK5" s="103"/>
      <c r="NL5" s="103"/>
      <c r="NM5" s="103"/>
      <c r="NN5" s="103"/>
      <c r="NO5" s="103"/>
      <c r="NP5" s="103"/>
      <c r="NQ5" s="103"/>
      <c r="NR5" s="103"/>
      <c r="NS5" s="103"/>
      <c r="NT5" s="103"/>
      <c r="NU5" s="103"/>
      <c r="NV5" s="103"/>
      <c r="NW5" s="103"/>
      <c r="NX5" s="103"/>
      <c r="NY5" s="103"/>
      <c r="NZ5" s="103"/>
      <c r="OA5" s="103"/>
      <c r="OB5" s="103"/>
      <c r="OC5" s="103"/>
      <c r="OD5" s="103"/>
      <c r="OE5" s="103"/>
      <c r="OF5" s="103"/>
      <c r="OG5" s="103"/>
      <c r="OH5" s="103"/>
      <c r="OI5" s="103"/>
      <c r="OJ5" s="103"/>
      <c r="OK5" s="103"/>
      <c r="OL5" s="103"/>
      <c r="OM5" s="103"/>
      <c r="ON5" s="103"/>
      <c r="OO5" s="103"/>
      <c r="OP5" s="103"/>
      <c r="OQ5" s="103"/>
      <c r="OR5" s="103"/>
      <c r="OS5" s="103"/>
      <c r="OT5" s="103"/>
      <c r="OU5" s="103"/>
      <c r="OV5" s="103"/>
      <c r="OW5" s="103"/>
      <c r="OX5" s="103"/>
      <c r="OY5" s="103"/>
      <c r="OZ5" s="103"/>
      <c r="PA5" s="103"/>
      <c r="PB5" s="103"/>
      <c r="PC5" s="103"/>
      <c r="PD5" s="103"/>
      <c r="PE5" s="103"/>
      <c r="PF5" s="103"/>
      <c r="PG5" s="103"/>
      <c r="PH5" s="103"/>
      <c r="PI5" s="103"/>
      <c r="PJ5" s="103"/>
      <c r="PK5" s="103"/>
      <c r="PL5" s="103"/>
      <c r="PM5" s="103"/>
      <c r="PN5" s="103"/>
      <c r="PO5" s="103"/>
      <c r="PP5" s="103"/>
      <c r="PQ5" s="103"/>
      <c r="PR5" s="103"/>
      <c r="PS5" s="103"/>
      <c r="PT5" s="103"/>
      <c r="PU5" s="103"/>
      <c r="PV5" s="103"/>
      <c r="PW5" s="103"/>
      <c r="PX5" s="103"/>
      <c r="PY5" s="103"/>
      <c r="PZ5" s="103"/>
      <c r="QA5" s="103"/>
      <c r="QB5" s="103"/>
      <c r="QC5" s="103"/>
      <c r="QD5" s="103"/>
      <c r="QE5" s="103"/>
      <c r="QF5" s="103"/>
      <c r="QG5" s="103"/>
      <c r="QH5" s="103"/>
      <c r="QI5" s="103"/>
      <c r="QJ5" s="103"/>
      <c r="QK5" s="103"/>
      <c r="QL5" s="103"/>
      <c r="QM5" s="103"/>
      <c r="QN5" s="103"/>
      <c r="QO5" s="103"/>
      <c r="QP5" s="103"/>
      <c r="QQ5" s="103"/>
      <c r="QR5" s="103"/>
      <c r="QS5" s="103"/>
      <c r="QT5" s="103"/>
      <c r="QU5" s="103"/>
      <c r="QV5" s="103"/>
      <c r="QW5" s="103"/>
      <c r="QX5" s="103"/>
      <c r="QY5" s="103"/>
      <c r="QZ5" s="103"/>
      <c r="RA5" s="103"/>
      <c r="RB5" s="103"/>
      <c r="RC5" s="103"/>
      <c r="RD5" s="103"/>
      <c r="RE5" s="103"/>
      <c r="RF5" s="103"/>
      <c r="RG5" s="103"/>
      <c r="RH5" s="103"/>
      <c r="RI5" s="103"/>
      <c r="RJ5" s="103"/>
      <c r="RK5" s="103"/>
      <c r="RL5" s="103"/>
      <c r="RM5" s="103"/>
      <c r="RN5" s="103"/>
      <c r="RO5" s="103"/>
      <c r="RP5" s="103"/>
      <c r="RQ5" s="103"/>
      <c r="RR5" s="103"/>
      <c r="RS5" s="103"/>
      <c r="RT5" s="103"/>
      <c r="RU5" s="103"/>
      <c r="RV5" s="103"/>
      <c r="RW5" s="103"/>
      <c r="RX5" s="103"/>
      <c r="RY5" s="103"/>
      <c r="RZ5" s="103"/>
      <c r="SA5" s="103"/>
      <c r="SB5" s="103"/>
      <c r="SC5" s="103"/>
      <c r="SD5" s="103"/>
      <c r="SE5" s="103"/>
      <c r="SF5" s="103"/>
      <c r="SG5" s="103"/>
      <c r="SH5" s="103"/>
      <c r="SI5" s="103"/>
      <c r="SJ5" s="103"/>
      <c r="SK5" s="103"/>
      <c r="SL5" s="103"/>
      <c r="SM5" s="103"/>
      <c r="SN5" s="103"/>
      <c r="SO5" s="103"/>
      <c r="SP5" s="103"/>
      <c r="SQ5" s="103"/>
      <c r="SR5" s="103"/>
      <c r="SS5" s="103"/>
      <c r="ST5" s="103"/>
      <c r="SU5" s="103"/>
      <c r="SV5" s="103"/>
      <c r="SW5" s="103"/>
      <c r="SX5" s="103"/>
      <c r="SY5" s="103"/>
      <c r="SZ5" s="103"/>
      <c r="TA5" s="103"/>
      <c r="TB5" s="103"/>
      <c r="TC5" s="103"/>
      <c r="TD5" s="103"/>
      <c r="TE5" s="103"/>
      <c r="TF5" s="103"/>
      <c r="TG5" s="103"/>
      <c r="TH5" s="103"/>
      <c r="TI5" s="103"/>
      <c r="TJ5" s="103"/>
      <c r="TK5" s="103"/>
      <c r="TL5" s="103"/>
      <c r="TM5" s="103"/>
      <c r="TN5" s="103"/>
      <c r="TO5" s="103"/>
      <c r="TP5" s="103"/>
      <c r="TQ5" s="103"/>
      <c r="TR5" s="103"/>
      <c r="TS5" s="103"/>
      <c r="TT5" s="103"/>
      <c r="TU5" s="103"/>
      <c r="TV5" s="103"/>
      <c r="TW5" s="103"/>
      <c r="TX5" s="103"/>
      <c r="TY5" s="103"/>
      <c r="TZ5" s="103"/>
      <c r="UA5" s="103"/>
      <c r="UB5" s="103"/>
      <c r="UC5" s="103"/>
      <c r="UD5" s="103"/>
      <c r="UE5" s="103"/>
      <c r="UF5" s="103"/>
      <c r="UG5" s="103"/>
      <c r="UH5" s="103"/>
      <c r="UI5" s="103"/>
      <c r="UJ5" s="103"/>
      <c r="UK5" s="103"/>
      <c r="UL5" s="103"/>
      <c r="UM5" s="103"/>
      <c r="UN5" s="103"/>
      <c r="UO5" s="103"/>
      <c r="UP5" s="103"/>
      <c r="UQ5" s="103"/>
      <c r="UR5" s="103"/>
      <c r="US5" s="103"/>
      <c r="UT5" s="103"/>
      <c r="UU5" s="103"/>
      <c r="UV5" s="103"/>
      <c r="UW5" s="103"/>
      <c r="UX5" s="103"/>
      <c r="UY5" s="103"/>
      <c r="UZ5" s="103"/>
      <c r="VA5" s="103"/>
      <c r="VB5" s="103"/>
      <c r="VC5" s="103"/>
      <c r="VD5" s="103"/>
      <c r="VE5" s="103"/>
      <c r="VF5" s="103"/>
      <c r="VG5" s="103"/>
      <c r="VH5" s="103"/>
      <c r="VI5" s="103"/>
      <c r="VJ5" s="103"/>
      <c r="VK5" s="103"/>
      <c r="VL5" s="103"/>
      <c r="VM5" s="103"/>
      <c r="VN5" s="103"/>
      <c r="VO5" s="103"/>
      <c r="VP5" s="103"/>
      <c r="VQ5" s="103"/>
      <c r="VR5" s="103"/>
      <c r="VS5" s="103"/>
      <c r="VT5" s="103"/>
      <c r="VU5" s="103"/>
      <c r="VV5" s="103"/>
      <c r="VW5" s="103"/>
      <c r="VX5" s="103"/>
      <c r="VY5" s="103"/>
      <c r="VZ5" s="103"/>
      <c r="WA5" s="103"/>
      <c r="WB5" s="103"/>
      <c r="WC5" s="103"/>
      <c r="WD5" s="103"/>
      <c r="WE5" s="103"/>
      <c r="WF5" s="103"/>
      <c r="WG5" s="103"/>
      <c r="WH5" s="103"/>
      <c r="WI5" s="103"/>
      <c r="WJ5" s="103"/>
      <c r="WK5" s="103"/>
      <c r="WL5" s="103"/>
      <c r="WM5" s="103"/>
      <c r="WN5" s="103"/>
      <c r="WO5" s="103"/>
      <c r="WP5" s="103"/>
      <c r="WQ5" s="103"/>
      <c r="WR5" s="103"/>
      <c r="WS5" s="103"/>
      <c r="WT5" s="103"/>
      <c r="WU5" s="103"/>
      <c r="WV5" s="103"/>
      <c r="WW5" s="103"/>
      <c r="WX5" s="103"/>
      <c r="WY5" s="103"/>
      <c r="WZ5" s="103"/>
      <c r="XA5" s="103"/>
      <c r="XB5" s="103"/>
      <c r="XC5" s="103"/>
      <c r="XD5" s="103"/>
      <c r="XE5" s="103"/>
      <c r="XF5" s="103"/>
      <c r="XG5" s="103"/>
      <c r="XH5" s="103"/>
      <c r="XI5" s="103"/>
      <c r="XJ5" s="103"/>
      <c r="XK5" s="103"/>
      <c r="XL5" s="103"/>
      <c r="XM5" s="103"/>
      <c r="XN5" s="103"/>
      <c r="XO5" s="103"/>
      <c r="XP5" s="103"/>
      <c r="XQ5" s="103"/>
      <c r="XR5" s="103"/>
      <c r="XS5" s="103"/>
      <c r="XT5" s="103"/>
      <c r="XU5" s="103"/>
      <c r="XV5" s="103"/>
      <c r="XW5" s="103"/>
      <c r="XX5" s="103"/>
      <c r="XY5" s="103"/>
      <c r="XZ5" s="103"/>
      <c r="YA5" s="103"/>
      <c r="YB5" s="103"/>
      <c r="YC5" s="103"/>
      <c r="YD5" s="103"/>
      <c r="YE5" s="103"/>
      <c r="YF5" s="103"/>
      <c r="YG5" s="103"/>
      <c r="YH5" s="103"/>
      <c r="YI5" s="103"/>
      <c r="YJ5" s="103"/>
      <c r="YK5" s="103"/>
      <c r="YL5" s="103"/>
      <c r="YM5" s="103"/>
      <c r="YN5" s="103"/>
      <c r="YO5" s="103"/>
      <c r="YP5" s="103"/>
      <c r="YQ5" s="103"/>
      <c r="YR5" s="103"/>
      <c r="YS5" s="103"/>
      <c r="YT5" s="103"/>
      <c r="YU5" s="103"/>
      <c r="YV5" s="103"/>
      <c r="YW5" s="103"/>
      <c r="YX5" s="103"/>
      <c r="YY5" s="103"/>
      <c r="YZ5" s="103"/>
      <c r="ZA5" s="103"/>
      <c r="ZB5" s="103"/>
      <c r="ZC5" s="103"/>
      <c r="ZD5" s="103"/>
      <c r="ZE5" s="103"/>
      <c r="ZF5" s="103"/>
      <c r="ZG5" s="103"/>
      <c r="ZH5" s="103"/>
      <c r="ZI5" s="103"/>
      <c r="ZJ5" s="103"/>
      <c r="ZK5" s="103"/>
      <c r="ZL5" s="103"/>
      <c r="ZM5" s="103"/>
      <c r="ZN5" s="103"/>
      <c r="ZO5" s="103"/>
      <c r="ZP5" s="103"/>
      <c r="ZQ5" s="103"/>
      <c r="ZR5" s="103"/>
      <c r="ZS5" s="103"/>
      <c r="ZT5" s="103"/>
      <c r="ZU5" s="103"/>
      <c r="ZV5" s="103"/>
      <c r="ZW5" s="103"/>
      <c r="ZX5" s="103"/>
      <c r="ZY5" s="103"/>
      <c r="ZZ5" s="103"/>
      <c r="AAA5" s="103"/>
      <c r="AAB5" s="103"/>
      <c r="AAC5" s="103"/>
      <c r="AAD5" s="103"/>
      <c r="AAE5" s="103"/>
      <c r="AAF5" s="103"/>
      <c r="AAG5" s="103"/>
      <c r="AAH5" s="103"/>
      <c r="AAI5" s="103"/>
      <c r="AAJ5" s="103"/>
      <c r="AAK5" s="103"/>
      <c r="AAL5" s="103"/>
      <c r="AAM5" s="103"/>
      <c r="AAN5" s="103"/>
      <c r="AAO5" s="103"/>
      <c r="AAP5" s="103"/>
      <c r="AAQ5" s="103"/>
      <c r="AAR5" s="103"/>
      <c r="AAS5" s="103"/>
      <c r="AAT5" s="103"/>
      <c r="AAU5" s="103"/>
      <c r="AAV5" s="103"/>
      <c r="AAW5" s="103"/>
      <c r="AAX5" s="103"/>
      <c r="AAY5" s="103"/>
      <c r="AAZ5" s="103"/>
      <c r="ABA5" s="103"/>
      <c r="ABB5" s="103"/>
      <c r="ABC5" s="103"/>
      <c r="ABD5" s="103"/>
      <c r="ABE5" s="103"/>
      <c r="ABF5" s="103"/>
      <c r="ABG5" s="103"/>
      <c r="ABH5" s="103"/>
      <c r="ABI5" s="103"/>
      <c r="ABJ5" s="103"/>
      <c r="ABK5" s="103"/>
      <c r="ABL5" s="103"/>
      <c r="ABM5" s="103"/>
      <c r="ABN5" s="103"/>
      <c r="ABO5" s="103"/>
      <c r="ABP5" s="103"/>
      <c r="ABQ5" s="103"/>
      <c r="ABR5" s="103"/>
      <c r="ABS5" s="103"/>
      <c r="ABT5" s="103"/>
      <c r="ABU5" s="103"/>
      <c r="ABV5" s="103"/>
      <c r="ABW5" s="103"/>
      <c r="ABX5" s="103"/>
      <c r="ABY5" s="103"/>
      <c r="ABZ5" s="103"/>
      <c r="ACA5" s="103"/>
      <c r="ACB5" s="103"/>
      <c r="ACC5" s="103"/>
      <c r="ACD5" s="103"/>
      <c r="ACE5" s="103"/>
      <c r="ACF5" s="103"/>
      <c r="ACG5" s="103"/>
      <c r="ACH5" s="103"/>
      <c r="ACI5" s="103"/>
      <c r="ACJ5" s="103"/>
      <c r="ACK5" s="103"/>
      <c r="ACL5" s="103"/>
      <c r="ACM5" s="103"/>
      <c r="ACN5" s="103"/>
      <c r="ACO5" s="103"/>
      <c r="ACP5" s="103"/>
      <c r="ACQ5" s="103"/>
      <c r="ACR5" s="103"/>
      <c r="ACS5" s="103"/>
      <c r="ACT5" s="103"/>
      <c r="ACU5" s="103"/>
      <c r="ACV5" s="103"/>
      <c r="ACW5" s="103"/>
      <c r="ACX5" s="103"/>
      <c r="ACY5" s="103"/>
      <c r="ACZ5" s="103"/>
      <c r="ADA5" s="103"/>
      <c r="ADB5" s="103"/>
      <c r="ADC5" s="103"/>
      <c r="ADD5" s="103"/>
      <c r="ADE5" s="103"/>
      <c r="ADF5" s="103"/>
      <c r="ADG5" s="103"/>
      <c r="ADH5" s="103"/>
      <c r="ADI5" s="103"/>
      <c r="ADJ5" s="103"/>
      <c r="ADK5" s="103"/>
      <c r="ADL5" s="103"/>
      <c r="ADM5" s="103"/>
      <c r="ADN5" s="103"/>
      <c r="ADO5" s="103"/>
      <c r="ADP5" s="103"/>
      <c r="ADQ5" s="103"/>
      <c r="ADR5" s="103"/>
      <c r="ADS5" s="103"/>
      <c r="ADT5" s="103"/>
      <c r="ADU5" s="103"/>
      <c r="ADV5" s="103"/>
      <c r="ADW5" s="103"/>
      <c r="ADX5" s="103"/>
      <c r="ADY5" s="103"/>
      <c r="ADZ5" s="103"/>
      <c r="AEA5" s="103"/>
      <c r="AEB5" s="103"/>
      <c r="AEC5" s="103"/>
      <c r="AED5" s="103"/>
      <c r="AEE5" s="103"/>
      <c r="AEF5" s="103"/>
      <c r="AEG5" s="103"/>
      <c r="AEH5" s="103"/>
      <c r="AEI5" s="103"/>
      <c r="AEJ5" s="103"/>
      <c r="AEK5" s="103"/>
      <c r="AEL5" s="103"/>
      <c r="AEM5" s="103"/>
      <c r="AEN5" s="103"/>
      <c r="AEO5" s="103"/>
      <c r="AEP5" s="103"/>
      <c r="AEQ5" s="103"/>
      <c r="AER5" s="103"/>
      <c r="AES5" s="103"/>
      <c r="AET5" s="103"/>
      <c r="AEU5" s="103"/>
      <c r="AEV5" s="103"/>
      <c r="AEW5" s="103"/>
      <c r="AEX5" s="103"/>
      <c r="AEY5" s="103"/>
      <c r="AEZ5" s="103"/>
      <c r="AFA5" s="103"/>
      <c r="AFB5" s="103"/>
      <c r="AFC5" s="103"/>
      <c r="AFD5" s="103"/>
      <c r="AFE5" s="103"/>
      <c r="AFF5" s="103"/>
      <c r="AFG5" s="103"/>
      <c r="AFH5" s="103"/>
      <c r="AFI5" s="103"/>
      <c r="AFJ5" s="103"/>
      <c r="AFK5" s="103"/>
      <c r="AFL5" s="103"/>
      <c r="AFM5" s="103"/>
      <c r="AFN5" s="103"/>
      <c r="AFO5" s="103"/>
      <c r="AFP5" s="103"/>
      <c r="AFQ5" s="103"/>
      <c r="AFR5" s="103"/>
      <c r="AFS5" s="103"/>
      <c r="AFT5" s="103"/>
      <c r="AFU5" s="103"/>
      <c r="AFV5" s="103"/>
      <c r="AFW5" s="103"/>
      <c r="AFX5" s="103"/>
      <c r="AFY5" s="103"/>
      <c r="AFZ5" s="103"/>
      <c r="AGA5" s="103"/>
      <c r="AGB5" s="103"/>
      <c r="AGC5" s="103"/>
      <c r="AGD5" s="103"/>
      <c r="AGE5" s="103"/>
      <c r="AGF5" s="103"/>
      <c r="AGG5" s="103"/>
      <c r="AGH5" s="103"/>
      <c r="AGI5" s="103"/>
      <c r="AGJ5" s="103"/>
      <c r="AGK5" s="103"/>
      <c r="AGL5" s="103"/>
      <c r="AGM5" s="103"/>
      <c r="AGN5" s="103"/>
      <c r="AGO5" s="103"/>
      <c r="AGP5" s="103"/>
      <c r="AGQ5" s="103"/>
      <c r="AGR5" s="103"/>
      <c r="AGS5" s="103"/>
      <c r="AGT5" s="103"/>
      <c r="AGU5" s="103"/>
      <c r="AGV5" s="103"/>
      <c r="AGW5" s="103"/>
      <c r="AGX5" s="103"/>
      <c r="AGY5" s="103"/>
      <c r="AGZ5" s="103"/>
      <c r="AHA5" s="103"/>
      <c r="AHB5" s="103"/>
      <c r="AHC5" s="103"/>
      <c r="AHD5" s="103"/>
      <c r="AHE5" s="103"/>
      <c r="AHF5" s="103"/>
      <c r="AHG5" s="103"/>
      <c r="AHH5" s="103"/>
      <c r="AHI5" s="103"/>
      <c r="AHJ5" s="103"/>
      <c r="AHK5" s="103"/>
      <c r="AHL5" s="103"/>
      <c r="AHM5" s="103"/>
      <c r="AHN5" s="103"/>
      <c r="AHO5" s="103"/>
      <c r="AHP5" s="103"/>
      <c r="AHQ5" s="103"/>
      <c r="AHR5" s="103"/>
      <c r="AHS5" s="103"/>
      <c r="AHT5" s="103"/>
      <c r="AHU5" s="103"/>
      <c r="AHV5" s="103"/>
      <c r="AHW5" s="103"/>
      <c r="AHX5" s="103"/>
      <c r="AHY5" s="103"/>
      <c r="AHZ5" s="103"/>
      <c r="AIA5" s="103"/>
      <c r="AIB5" s="103"/>
      <c r="AIC5" s="103"/>
      <c r="AID5" s="103"/>
      <c r="AIE5" s="103"/>
      <c r="AIF5" s="103"/>
      <c r="AIG5" s="103"/>
      <c r="AIH5" s="103"/>
      <c r="AII5" s="103"/>
      <c r="AIJ5" s="103"/>
      <c r="AIK5" s="103"/>
      <c r="AIL5" s="103"/>
      <c r="AIM5" s="103"/>
      <c r="AIN5" s="103"/>
      <c r="AIO5" s="103"/>
      <c r="AIP5" s="103"/>
      <c r="AIQ5" s="103"/>
      <c r="AIR5" s="103"/>
      <c r="AIS5" s="103"/>
      <c r="AIT5" s="103"/>
      <c r="AIU5" s="103"/>
      <c r="AIV5" s="103"/>
      <c r="AIW5" s="103"/>
      <c r="AIX5" s="103"/>
      <c r="AIY5" s="103"/>
      <c r="AIZ5" s="103"/>
      <c r="AJA5" s="103"/>
      <c r="AJB5" s="103"/>
      <c r="AJC5" s="103"/>
      <c r="AJD5" s="103"/>
      <c r="AJE5" s="103"/>
      <c r="AJF5" s="103"/>
      <c r="AJG5" s="103"/>
      <c r="AJH5" s="103"/>
      <c r="AJI5" s="103"/>
      <c r="AJJ5" s="103"/>
      <c r="AJK5" s="103"/>
      <c r="AJL5" s="103"/>
      <c r="AJM5" s="103"/>
      <c r="AJN5" s="103"/>
      <c r="AJO5" s="103"/>
      <c r="AJP5" s="103"/>
      <c r="AJQ5" s="103"/>
      <c r="AJR5" s="103"/>
      <c r="AJS5" s="103"/>
      <c r="AJT5" s="103"/>
      <c r="AJU5" s="103"/>
      <c r="AJV5" s="103"/>
      <c r="AJW5" s="103"/>
      <c r="AJX5" s="103"/>
      <c r="AJY5" s="103"/>
      <c r="AJZ5" s="103"/>
      <c r="AKA5" s="103"/>
      <c r="AKB5" s="103"/>
      <c r="AKC5" s="103"/>
      <c r="AKD5" s="103"/>
      <c r="AKE5" s="103"/>
      <c r="AKF5" s="103"/>
      <c r="AKG5" s="103"/>
      <c r="AKH5" s="103"/>
      <c r="AKI5" s="103"/>
      <c r="AKJ5" s="103"/>
      <c r="AKK5" s="103"/>
      <c r="AKL5" s="103"/>
      <c r="AKM5" s="103"/>
      <c r="AKN5" s="103"/>
      <c r="AKO5" s="103"/>
      <c r="AKP5" s="103"/>
      <c r="AKQ5" s="103"/>
      <c r="AKR5" s="103"/>
      <c r="AKS5" s="103"/>
      <c r="AKT5" s="103"/>
      <c r="AKU5" s="103"/>
      <c r="AKV5" s="103"/>
      <c r="AKW5" s="103"/>
      <c r="AKX5" s="103"/>
      <c r="AKY5" s="103"/>
      <c r="AKZ5" s="103"/>
      <c r="ALA5" s="103"/>
      <c r="ALB5" s="103"/>
      <c r="ALC5" s="103"/>
      <c r="ALD5" s="103"/>
      <c r="ALE5" s="103"/>
      <c r="ALF5" s="103"/>
      <c r="ALG5" s="103"/>
      <c r="ALH5" s="103"/>
      <c r="ALI5" s="103"/>
      <c r="ALJ5" s="103"/>
      <c r="ALK5" s="103"/>
      <c r="ALL5" s="103"/>
      <c r="ALM5" s="103"/>
      <c r="ALN5" s="103"/>
      <c r="ALO5" s="103"/>
      <c r="ALP5" s="103"/>
      <c r="ALQ5" s="103"/>
      <c r="ALR5" s="103"/>
      <c r="ALS5" s="103"/>
      <c r="ALT5" s="103"/>
      <c r="ALU5" s="103"/>
      <c r="ALV5" s="103"/>
      <c r="ALW5" s="103"/>
      <c r="ALX5" s="103"/>
      <c r="ALY5" s="103"/>
      <c r="ALZ5" s="103"/>
      <c r="AMA5" s="103"/>
      <c r="AMB5" s="103"/>
      <c r="AMC5" s="103"/>
      <c r="AMD5" s="103"/>
      <c r="AME5" s="103"/>
      <c r="AMF5" s="103"/>
      <c r="AMG5" s="103"/>
      <c r="AMH5" s="103"/>
      <c r="AMI5" s="103"/>
      <c r="AMJ5" s="103"/>
      <c r="AMK5" s="103"/>
      <c r="AML5" s="103"/>
      <c r="AMM5" s="103"/>
      <c r="AMN5" s="103"/>
      <c r="AMO5" s="103"/>
      <c r="AMP5" s="103"/>
      <c r="AMQ5" s="103"/>
      <c r="AMR5" s="103"/>
      <c r="AMS5" s="103"/>
      <c r="AMT5" s="103"/>
      <c r="AMU5" s="103"/>
      <c r="AMV5" s="103"/>
      <c r="AMW5" s="103"/>
      <c r="AMX5" s="103"/>
      <c r="AMY5" s="103"/>
      <c r="AMZ5" s="103"/>
      <c r="ANA5" s="103"/>
      <c r="ANB5" s="103"/>
      <c r="ANC5" s="103"/>
      <c r="AND5" s="103"/>
      <c r="ANE5" s="103"/>
      <c r="ANF5" s="103"/>
      <c r="ANG5" s="103"/>
      <c r="ANH5" s="103"/>
      <c r="ANI5" s="103"/>
      <c r="ANJ5" s="103"/>
      <c r="ANK5" s="103"/>
      <c r="ANL5" s="103"/>
      <c r="ANM5" s="103"/>
      <c r="ANN5" s="103"/>
      <c r="ANO5" s="103"/>
      <c r="ANP5" s="103"/>
      <c r="ANQ5" s="103"/>
      <c r="ANR5" s="103"/>
      <c r="ANS5" s="103"/>
      <c r="ANT5" s="103"/>
      <c r="ANU5" s="103"/>
      <c r="ANV5" s="103"/>
      <c r="ANW5" s="103"/>
      <c r="ANX5" s="103"/>
      <c r="ANY5" s="103"/>
      <c r="ANZ5" s="103"/>
      <c r="AOA5" s="103"/>
      <c r="AOB5" s="103"/>
      <c r="AOC5" s="103"/>
      <c r="AOD5" s="103"/>
      <c r="AOE5" s="103"/>
      <c r="AOF5" s="103"/>
      <c r="AOG5" s="103"/>
      <c r="AOH5" s="103"/>
      <c r="AOI5" s="103"/>
      <c r="AOJ5" s="103"/>
      <c r="AOK5" s="103"/>
      <c r="AOL5" s="103"/>
      <c r="AOM5" s="103"/>
      <c r="AON5" s="103"/>
      <c r="AOO5" s="103"/>
      <c r="AOP5" s="103"/>
      <c r="AOQ5" s="103"/>
      <c r="AOR5" s="103"/>
      <c r="AOS5" s="103"/>
      <c r="AOT5" s="103"/>
      <c r="AOU5" s="103"/>
      <c r="AOV5" s="103"/>
      <c r="AOW5" s="103"/>
      <c r="AOX5" s="103"/>
      <c r="AOY5" s="103"/>
      <c r="AOZ5" s="103"/>
      <c r="APA5" s="103"/>
      <c r="APB5" s="103"/>
      <c r="APC5" s="103"/>
      <c r="APD5" s="103"/>
      <c r="APE5" s="103"/>
      <c r="APF5" s="103"/>
      <c r="APG5" s="103"/>
      <c r="APH5" s="103"/>
      <c r="API5" s="103"/>
      <c r="APJ5" s="103"/>
      <c r="APK5" s="103"/>
      <c r="APL5" s="103"/>
      <c r="APM5" s="103"/>
      <c r="APN5" s="103"/>
      <c r="APO5" s="103"/>
      <c r="APP5" s="103"/>
      <c r="APQ5" s="103"/>
      <c r="APR5" s="103"/>
      <c r="APS5" s="103"/>
      <c r="APT5" s="103"/>
      <c r="APU5" s="103"/>
      <c r="APV5" s="103"/>
      <c r="APW5" s="103"/>
      <c r="APX5" s="103"/>
      <c r="APY5" s="103"/>
      <c r="APZ5" s="103"/>
      <c r="AQA5" s="103"/>
      <c r="AQB5" s="103"/>
      <c r="AQC5" s="103"/>
      <c r="AQD5" s="103"/>
      <c r="AQE5" s="103"/>
      <c r="AQF5" s="103"/>
      <c r="AQG5" s="103"/>
      <c r="AQH5" s="103"/>
      <c r="AQI5" s="103"/>
      <c r="AQJ5" s="103"/>
      <c r="AQK5" s="103"/>
      <c r="AQL5" s="103"/>
      <c r="AQM5" s="103"/>
      <c r="AQN5" s="103"/>
      <c r="AQO5" s="103"/>
      <c r="AQP5" s="103"/>
      <c r="AQQ5" s="103"/>
      <c r="AQR5" s="103"/>
      <c r="AQS5" s="103"/>
      <c r="AQT5" s="103"/>
      <c r="AQU5" s="103"/>
      <c r="AQV5" s="103"/>
      <c r="AQW5" s="103"/>
      <c r="AQX5" s="103"/>
      <c r="AQY5" s="103"/>
      <c r="AQZ5" s="103"/>
      <c r="ARA5" s="103"/>
      <c r="ARB5" s="103"/>
      <c r="ARC5" s="103"/>
      <c r="ARD5" s="103"/>
      <c r="ARE5" s="103"/>
      <c r="ARF5" s="103"/>
      <c r="ARG5" s="103"/>
      <c r="ARH5" s="103"/>
      <c r="ARI5" s="103"/>
      <c r="ARJ5" s="103"/>
      <c r="ARK5" s="103"/>
      <c r="ARL5" s="103"/>
      <c r="ARM5" s="103"/>
      <c r="ARN5" s="103"/>
      <c r="ARO5" s="103"/>
      <c r="ARP5" s="103"/>
      <c r="ARQ5" s="103"/>
      <c r="ARR5" s="103"/>
      <c r="ARS5" s="103"/>
      <c r="ART5" s="103"/>
      <c r="ARU5" s="103"/>
      <c r="ARV5" s="103"/>
      <c r="ARW5" s="103"/>
      <c r="ARX5" s="103"/>
      <c r="ARY5" s="103"/>
      <c r="ARZ5" s="103"/>
      <c r="ASA5" s="103"/>
      <c r="ASB5" s="103"/>
      <c r="ASC5" s="103"/>
      <c r="ASD5" s="103"/>
      <c r="ASE5" s="103"/>
      <c r="ASF5" s="103"/>
      <c r="ASG5" s="103"/>
      <c r="ASH5" s="103"/>
      <c r="ASI5" s="103"/>
      <c r="ASJ5" s="103"/>
      <c r="ASK5" s="103"/>
      <c r="ASL5" s="103"/>
      <c r="ASM5" s="103"/>
      <c r="ASN5" s="103"/>
      <c r="ASO5" s="103"/>
      <c r="ASP5" s="103"/>
      <c r="ASQ5" s="103"/>
      <c r="ASR5" s="103"/>
      <c r="ASS5" s="103"/>
      <c r="AST5" s="103"/>
      <c r="ASU5" s="103"/>
      <c r="ASV5" s="103"/>
      <c r="ASW5" s="103"/>
      <c r="ASX5" s="103"/>
      <c r="ASY5" s="103"/>
      <c r="ASZ5" s="103"/>
      <c r="ATA5" s="103"/>
      <c r="ATB5" s="103"/>
      <c r="ATC5" s="103"/>
      <c r="ATD5" s="103"/>
      <c r="ATE5" s="103"/>
      <c r="ATF5" s="103"/>
      <c r="ATG5" s="103"/>
      <c r="ATH5" s="103"/>
      <c r="ATI5" s="103"/>
      <c r="ATJ5" s="103"/>
      <c r="ATK5" s="103"/>
      <c r="ATL5" s="103"/>
      <c r="ATM5" s="103"/>
      <c r="ATN5" s="103"/>
      <c r="ATO5" s="103"/>
      <c r="ATP5" s="103"/>
      <c r="ATQ5" s="103"/>
      <c r="ATR5" s="103"/>
      <c r="ATS5" s="103"/>
      <c r="ATT5" s="103"/>
      <c r="ATU5" s="103"/>
      <c r="ATV5" s="103"/>
      <c r="ATW5" s="103"/>
      <c r="ATX5" s="103"/>
      <c r="ATY5" s="103"/>
      <c r="ATZ5" s="103"/>
      <c r="AUA5" s="103"/>
      <c r="AUB5" s="103"/>
      <c r="AUC5" s="103"/>
      <c r="AUD5" s="103"/>
      <c r="AUE5" s="103"/>
      <c r="AUF5" s="103"/>
      <c r="AUG5" s="103"/>
      <c r="AUH5" s="103"/>
      <c r="AUI5" s="103"/>
      <c r="AUJ5" s="103"/>
      <c r="AUK5" s="103"/>
      <c r="AUL5" s="103"/>
      <c r="AUM5" s="103"/>
      <c r="AUN5" s="103"/>
      <c r="AUO5" s="103"/>
      <c r="AUP5" s="103"/>
      <c r="AUQ5" s="103"/>
      <c r="AUR5" s="103"/>
      <c r="AUS5" s="103"/>
      <c r="AUT5" s="103"/>
      <c r="AUU5" s="103"/>
      <c r="AUV5" s="103"/>
      <c r="AUW5" s="103"/>
      <c r="AUX5" s="103"/>
      <c r="AUY5" s="103"/>
      <c r="AUZ5" s="103"/>
      <c r="AVA5" s="103"/>
      <c r="AVB5" s="103"/>
      <c r="AVC5" s="103"/>
      <c r="AVD5" s="103"/>
      <c r="AVE5" s="103"/>
      <c r="AVF5" s="103"/>
      <c r="AVG5" s="103"/>
      <c r="AVH5" s="103"/>
      <c r="AVI5" s="103"/>
      <c r="AVJ5" s="103"/>
      <c r="AVK5" s="103"/>
      <c r="AVL5" s="103"/>
      <c r="AVM5" s="103"/>
      <c r="AVN5" s="103"/>
      <c r="AVO5" s="103"/>
      <c r="AVP5" s="103"/>
      <c r="AVQ5" s="103"/>
      <c r="AVR5" s="103"/>
      <c r="AVS5" s="103"/>
      <c r="AVT5" s="103"/>
      <c r="AVU5" s="103"/>
      <c r="AVV5" s="103"/>
      <c r="AVW5" s="103"/>
      <c r="AVX5" s="103"/>
      <c r="AVY5" s="103"/>
      <c r="AVZ5" s="103"/>
      <c r="AWA5" s="103"/>
      <c r="AWB5" s="103"/>
      <c r="AWC5" s="103"/>
      <c r="AWD5" s="103"/>
      <c r="AWE5" s="103"/>
      <c r="AWF5" s="103"/>
      <c r="AWG5" s="103"/>
      <c r="AWH5" s="103"/>
      <c r="AWI5" s="103"/>
      <c r="AWJ5" s="103"/>
      <c r="AWK5" s="103"/>
      <c r="AWL5" s="103"/>
      <c r="AWM5" s="103"/>
      <c r="AWN5" s="103"/>
      <c r="AWO5" s="103"/>
      <c r="AWP5" s="103"/>
      <c r="AWQ5" s="103"/>
      <c r="AWR5" s="103"/>
      <c r="AWS5" s="103"/>
      <c r="AWT5" s="103"/>
      <c r="AWU5" s="103"/>
      <c r="AWV5" s="103"/>
      <c r="AWW5" s="103"/>
      <c r="AWX5" s="103"/>
      <c r="AWY5" s="103"/>
      <c r="AWZ5" s="103"/>
      <c r="AXA5" s="103"/>
      <c r="AXB5" s="103"/>
      <c r="AXC5" s="103"/>
      <c r="AXD5" s="103"/>
      <c r="AXE5" s="103"/>
      <c r="AXF5" s="103"/>
      <c r="AXG5" s="103"/>
      <c r="AXH5" s="103"/>
      <c r="AXI5" s="103"/>
      <c r="AXJ5" s="103"/>
      <c r="AXK5" s="103"/>
      <c r="AXL5" s="103"/>
      <c r="AXM5" s="103"/>
      <c r="AXN5" s="103"/>
      <c r="AXO5" s="103"/>
      <c r="AXP5" s="103"/>
      <c r="AXQ5" s="103"/>
      <c r="AXR5" s="103"/>
      <c r="AXS5" s="103"/>
      <c r="AXT5" s="103"/>
      <c r="AXU5" s="103"/>
      <c r="AXV5" s="103"/>
      <c r="AXW5" s="103"/>
      <c r="AXX5" s="103"/>
      <c r="AXY5" s="103"/>
      <c r="AXZ5" s="103"/>
      <c r="AYA5" s="103"/>
      <c r="AYB5" s="103"/>
      <c r="AYC5" s="103"/>
      <c r="AYD5" s="103"/>
      <c r="AYE5" s="103"/>
      <c r="AYF5" s="103"/>
      <c r="AYG5" s="103"/>
      <c r="AYH5" s="103"/>
      <c r="AYI5" s="103"/>
      <c r="AYJ5" s="103"/>
      <c r="AYK5" s="103"/>
      <c r="AYL5" s="103"/>
      <c r="AYM5" s="103"/>
      <c r="AYN5" s="103"/>
      <c r="AYO5" s="103"/>
      <c r="AYP5" s="103"/>
      <c r="AYQ5" s="103"/>
      <c r="AYR5" s="103"/>
      <c r="AYS5" s="103"/>
      <c r="AYT5" s="103"/>
      <c r="AYU5" s="103"/>
      <c r="AYV5" s="103"/>
      <c r="AYW5" s="103"/>
      <c r="AYX5" s="103"/>
      <c r="AYY5" s="103"/>
      <c r="AYZ5" s="103"/>
      <c r="AZA5" s="103"/>
      <c r="AZB5" s="103"/>
      <c r="AZC5" s="103"/>
      <c r="AZD5" s="103"/>
      <c r="AZE5" s="103"/>
      <c r="AZF5" s="103"/>
      <c r="AZG5" s="103"/>
      <c r="AZH5" s="103"/>
      <c r="AZI5" s="103"/>
      <c r="AZJ5" s="103"/>
      <c r="AZK5" s="103"/>
      <c r="AZL5" s="103"/>
      <c r="AZM5" s="103"/>
      <c r="AZN5" s="103"/>
      <c r="AZO5" s="103"/>
      <c r="AZP5" s="103"/>
      <c r="AZQ5" s="103"/>
      <c r="AZR5" s="103"/>
      <c r="AZS5" s="103"/>
      <c r="AZT5" s="103"/>
      <c r="AZU5" s="103"/>
      <c r="AZV5" s="103"/>
      <c r="AZW5" s="103"/>
      <c r="AZX5" s="103"/>
      <c r="AZY5" s="103"/>
      <c r="AZZ5" s="103"/>
      <c r="BAA5" s="103"/>
      <c r="BAB5" s="103"/>
      <c r="BAC5" s="103"/>
      <c r="BAD5" s="103"/>
      <c r="BAE5" s="103"/>
      <c r="BAF5" s="103"/>
      <c r="BAG5" s="103"/>
      <c r="BAH5" s="103"/>
      <c r="BAI5" s="103"/>
      <c r="BAJ5" s="103"/>
      <c r="BAK5" s="103"/>
      <c r="BAL5" s="103"/>
      <c r="BAM5" s="103"/>
      <c r="BAN5" s="103"/>
      <c r="BAO5" s="103"/>
      <c r="BAP5" s="103"/>
      <c r="BAQ5" s="103"/>
      <c r="BAR5" s="103"/>
      <c r="BAS5" s="103"/>
      <c r="BAT5" s="103"/>
      <c r="BAU5" s="103"/>
      <c r="BAV5" s="103"/>
      <c r="BAW5" s="103"/>
      <c r="BAX5" s="103"/>
      <c r="BAY5" s="103"/>
      <c r="BAZ5" s="103"/>
      <c r="BBA5" s="103"/>
      <c r="BBB5" s="103"/>
      <c r="BBC5" s="103"/>
      <c r="BBD5" s="103"/>
      <c r="BBE5" s="103"/>
      <c r="BBF5" s="103"/>
      <c r="BBG5" s="103"/>
      <c r="BBH5" s="103"/>
      <c r="BBI5" s="103"/>
      <c r="BBJ5" s="103"/>
      <c r="BBK5" s="103"/>
      <c r="BBL5" s="103"/>
      <c r="BBM5" s="103"/>
      <c r="BBN5" s="103"/>
      <c r="BBO5" s="103"/>
      <c r="BBP5" s="103"/>
      <c r="BBQ5" s="103"/>
      <c r="BBR5" s="103"/>
      <c r="BBS5" s="103"/>
      <c r="BBT5" s="103"/>
      <c r="BBU5" s="103"/>
      <c r="BBV5" s="103"/>
      <c r="BBW5" s="103"/>
      <c r="BBX5" s="103"/>
      <c r="BBY5" s="103"/>
      <c r="BBZ5" s="103"/>
      <c r="BCA5" s="103"/>
      <c r="BCB5" s="103"/>
      <c r="BCC5" s="103"/>
      <c r="BCD5" s="103"/>
      <c r="BCE5" s="103"/>
      <c r="BCF5" s="103"/>
      <c r="BCG5" s="103"/>
      <c r="BCH5" s="103"/>
      <c r="BCI5" s="103"/>
      <c r="BCJ5" s="103"/>
      <c r="BCK5" s="103"/>
      <c r="BCL5" s="103"/>
      <c r="BCM5" s="103"/>
      <c r="BCN5" s="103"/>
      <c r="BCO5" s="103"/>
      <c r="BCP5" s="103"/>
      <c r="BCQ5" s="103"/>
      <c r="BCR5" s="103"/>
      <c r="BCS5" s="103"/>
      <c r="BCT5" s="103"/>
      <c r="BCU5" s="103"/>
      <c r="BCV5" s="103"/>
      <c r="BCW5" s="103"/>
      <c r="BCX5" s="103"/>
      <c r="BCY5" s="103"/>
      <c r="BCZ5" s="103"/>
      <c r="BDA5" s="103"/>
      <c r="BDB5" s="103"/>
      <c r="BDC5" s="103"/>
      <c r="BDD5" s="103"/>
      <c r="BDE5" s="103"/>
      <c r="BDF5" s="103"/>
      <c r="BDG5" s="103"/>
      <c r="BDH5" s="103"/>
      <c r="BDI5" s="103"/>
      <c r="BDJ5" s="103"/>
      <c r="BDK5" s="103"/>
      <c r="BDL5" s="103"/>
      <c r="BDM5" s="103"/>
      <c r="BDN5" s="103"/>
      <c r="BDO5" s="103"/>
      <c r="BDP5" s="103"/>
      <c r="BDQ5" s="103"/>
      <c r="BDR5" s="103"/>
      <c r="BDS5" s="103"/>
      <c r="BDT5" s="103"/>
      <c r="BDU5" s="103"/>
      <c r="BDV5" s="103"/>
      <c r="BDW5" s="103"/>
      <c r="BDX5" s="103"/>
      <c r="BDY5" s="103"/>
      <c r="BDZ5" s="103"/>
      <c r="BEA5" s="103"/>
      <c r="BEB5" s="103"/>
      <c r="BEC5" s="103"/>
      <c r="BED5" s="103"/>
      <c r="BEE5" s="103"/>
      <c r="BEF5" s="103"/>
      <c r="BEG5" s="103"/>
      <c r="BEH5" s="103"/>
      <c r="BEI5" s="103"/>
      <c r="BEJ5" s="103"/>
      <c r="BEK5" s="103"/>
      <c r="BEL5" s="103"/>
      <c r="BEM5" s="103"/>
      <c r="BEN5" s="103"/>
      <c r="BEO5" s="103"/>
      <c r="BEP5" s="103"/>
      <c r="BEQ5" s="103"/>
      <c r="BER5" s="103"/>
      <c r="BES5" s="103"/>
      <c r="BET5" s="103"/>
      <c r="BEU5" s="103"/>
      <c r="BEV5" s="103"/>
      <c r="BEW5" s="103"/>
      <c r="BEX5" s="103"/>
      <c r="BEY5" s="103"/>
      <c r="BEZ5" s="103"/>
      <c r="BFA5" s="103"/>
      <c r="BFB5" s="103"/>
      <c r="BFC5" s="103"/>
      <c r="BFD5" s="103"/>
      <c r="BFE5" s="103"/>
      <c r="BFF5" s="103"/>
      <c r="BFG5" s="103"/>
      <c r="BFH5" s="103"/>
      <c r="BFI5" s="103"/>
      <c r="BFJ5" s="103"/>
      <c r="BFK5" s="103"/>
      <c r="BFL5" s="103"/>
      <c r="BFM5" s="103"/>
      <c r="BFN5" s="103"/>
      <c r="BFO5" s="103"/>
      <c r="BFP5" s="103"/>
      <c r="BFQ5" s="103"/>
      <c r="BFR5" s="103"/>
      <c r="BFS5" s="103"/>
      <c r="BFT5" s="103"/>
      <c r="BFU5" s="103"/>
      <c r="BFV5" s="103"/>
      <c r="BFW5" s="103"/>
      <c r="BFX5" s="103"/>
      <c r="BFY5" s="103"/>
      <c r="BFZ5" s="103"/>
      <c r="BGA5" s="103"/>
      <c r="BGB5" s="103"/>
      <c r="BGC5" s="103"/>
      <c r="BGD5" s="103"/>
      <c r="BGE5" s="103"/>
      <c r="BGF5" s="103"/>
      <c r="BGG5" s="103"/>
      <c r="BGH5" s="103"/>
      <c r="BGI5" s="103"/>
      <c r="BGJ5" s="103"/>
      <c r="BGK5" s="103"/>
      <c r="BGL5" s="103"/>
      <c r="BGM5" s="103"/>
      <c r="BGN5" s="103"/>
      <c r="BGO5" s="103"/>
      <c r="BGP5" s="103"/>
      <c r="BGQ5" s="103"/>
      <c r="BGR5" s="103"/>
      <c r="BGS5" s="103"/>
      <c r="BGT5" s="103"/>
      <c r="BGU5" s="103"/>
      <c r="BGV5" s="103"/>
      <c r="BGW5" s="103"/>
      <c r="BGX5" s="103"/>
      <c r="BGY5" s="103"/>
      <c r="BGZ5" s="103"/>
      <c r="BHA5" s="103"/>
      <c r="BHB5" s="103"/>
      <c r="BHC5" s="103"/>
      <c r="BHD5" s="103"/>
      <c r="BHE5" s="103"/>
      <c r="BHF5" s="103"/>
      <c r="BHG5" s="103"/>
      <c r="BHH5" s="103"/>
      <c r="BHI5" s="103"/>
      <c r="BHJ5" s="103"/>
      <c r="BHK5" s="103"/>
      <c r="BHL5" s="103"/>
      <c r="BHM5" s="103"/>
      <c r="BHN5" s="103"/>
      <c r="BHO5" s="103"/>
      <c r="BHP5" s="103"/>
      <c r="BHQ5" s="103"/>
      <c r="BHR5" s="103"/>
      <c r="BHS5" s="103"/>
      <c r="BHT5" s="103"/>
      <c r="BHU5" s="103"/>
      <c r="BHV5" s="103"/>
      <c r="BHW5" s="103"/>
      <c r="BHX5" s="103"/>
      <c r="BHY5" s="103"/>
      <c r="BHZ5" s="103"/>
      <c r="BIA5" s="103"/>
      <c r="BIB5" s="103"/>
      <c r="BIC5" s="103"/>
      <c r="BID5" s="103"/>
      <c r="BIE5" s="103"/>
      <c r="BIF5" s="103"/>
      <c r="BIG5" s="103"/>
      <c r="BIH5" s="103"/>
      <c r="BII5" s="103"/>
      <c r="BIJ5" s="103"/>
      <c r="BIK5" s="103"/>
      <c r="BIL5" s="103"/>
      <c r="BIM5" s="103"/>
      <c r="BIN5" s="103"/>
      <c r="BIO5" s="103"/>
      <c r="BIP5" s="103"/>
      <c r="BIQ5" s="103"/>
      <c r="BIR5" s="103"/>
      <c r="BIS5" s="103"/>
      <c r="BIT5" s="103"/>
      <c r="BIU5" s="103"/>
      <c r="BIV5" s="103"/>
      <c r="BIW5" s="103"/>
      <c r="BIX5" s="103"/>
      <c r="BIY5" s="103"/>
      <c r="BIZ5" s="103"/>
      <c r="BJA5" s="103"/>
      <c r="BJB5" s="103"/>
      <c r="BJC5" s="103"/>
      <c r="BJD5" s="103"/>
      <c r="BJE5" s="103"/>
      <c r="BJF5" s="103"/>
      <c r="BJG5" s="103"/>
      <c r="BJH5" s="103"/>
      <c r="BJI5" s="103"/>
      <c r="BJJ5" s="103"/>
      <c r="BJK5" s="103"/>
      <c r="BJL5" s="103"/>
      <c r="BJM5" s="103"/>
      <c r="BJN5" s="103"/>
      <c r="BJO5" s="103"/>
      <c r="BJP5" s="103"/>
      <c r="BJQ5" s="103"/>
      <c r="BJR5" s="103"/>
      <c r="BJS5" s="103"/>
      <c r="BJT5" s="103"/>
      <c r="BJU5" s="103"/>
      <c r="BJV5" s="103"/>
      <c r="BJW5" s="103"/>
      <c r="BJX5" s="103"/>
      <c r="BJY5" s="103"/>
      <c r="BJZ5" s="103"/>
      <c r="BKA5" s="103"/>
      <c r="BKB5" s="103"/>
      <c r="BKC5" s="103"/>
      <c r="BKD5" s="103"/>
      <c r="BKE5" s="103"/>
      <c r="BKF5" s="103"/>
      <c r="BKG5" s="103"/>
      <c r="BKH5" s="103"/>
      <c r="BKI5" s="103"/>
      <c r="BKJ5" s="103"/>
      <c r="BKK5" s="103"/>
      <c r="BKL5" s="103"/>
      <c r="BKM5" s="103"/>
      <c r="BKN5" s="103"/>
      <c r="BKO5" s="103"/>
      <c r="BKP5" s="103"/>
      <c r="BKQ5" s="103"/>
      <c r="BKR5" s="103"/>
      <c r="BKS5" s="103"/>
      <c r="BKT5" s="103"/>
      <c r="BKU5" s="103"/>
      <c r="BKV5" s="103"/>
      <c r="BKW5" s="103"/>
      <c r="BKX5" s="103"/>
      <c r="BKY5" s="103"/>
      <c r="BKZ5" s="103"/>
      <c r="BLA5" s="103"/>
      <c r="BLB5" s="103"/>
      <c r="BLC5" s="103"/>
      <c r="BLD5" s="103"/>
      <c r="BLE5" s="103"/>
      <c r="BLF5" s="103"/>
      <c r="BLG5" s="103"/>
      <c r="BLH5" s="103"/>
      <c r="BLI5" s="103"/>
      <c r="BLJ5" s="103"/>
      <c r="BLK5" s="103"/>
      <c r="BLL5" s="103"/>
      <c r="BLM5" s="103"/>
      <c r="BLN5" s="103"/>
      <c r="BLO5" s="103"/>
      <c r="BLP5" s="103"/>
      <c r="BLQ5" s="103"/>
      <c r="BLR5" s="103"/>
      <c r="BLS5" s="103"/>
      <c r="BLT5" s="103"/>
      <c r="BLU5" s="103"/>
      <c r="BLV5" s="103"/>
      <c r="BLW5" s="103"/>
      <c r="BLX5" s="103"/>
      <c r="BLY5" s="103"/>
      <c r="BLZ5" s="103"/>
      <c r="BMA5" s="103"/>
      <c r="BMB5" s="103"/>
      <c r="BMC5" s="103"/>
      <c r="BMD5" s="103"/>
      <c r="BME5" s="103"/>
      <c r="BMF5" s="103"/>
      <c r="BMG5" s="103"/>
      <c r="BMH5" s="103"/>
      <c r="BMI5" s="103"/>
      <c r="BMJ5" s="103"/>
      <c r="BMK5" s="103"/>
      <c r="BML5" s="103"/>
      <c r="BMM5" s="103"/>
      <c r="BMN5" s="103"/>
      <c r="BMO5" s="103"/>
      <c r="BMP5" s="103"/>
      <c r="BMQ5" s="103"/>
      <c r="BMR5" s="103"/>
      <c r="BMS5" s="103"/>
      <c r="BMT5" s="103"/>
      <c r="BMU5" s="103"/>
      <c r="BMV5" s="103"/>
      <c r="BMW5" s="103"/>
      <c r="BMX5" s="103"/>
      <c r="BMY5" s="103"/>
      <c r="BMZ5" s="103"/>
      <c r="BNA5" s="103"/>
      <c r="BNB5" s="103"/>
      <c r="BNC5" s="103"/>
      <c r="BND5" s="103"/>
      <c r="BNE5" s="103"/>
      <c r="BNF5" s="103"/>
      <c r="BNG5" s="103"/>
      <c r="BNH5" s="103"/>
      <c r="BNI5" s="103"/>
      <c r="BNJ5" s="103"/>
      <c r="BNK5" s="103"/>
      <c r="BNL5" s="103"/>
      <c r="BNM5" s="103"/>
      <c r="BNN5" s="103"/>
      <c r="BNO5" s="103"/>
      <c r="BNP5" s="103"/>
      <c r="BNQ5" s="103"/>
      <c r="BNR5" s="103"/>
      <c r="BNS5" s="103"/>
      <c r="BNT5" s="103"/>
      <c r="BNU5" s="103"/>
      <c r="BNV5" s="103"/>
      <c r="BNW5" s="103"/>
      <c r="BNX5" s="103"/>
      <c r="BNY5" s="103"/>
      <c r="BNZ5" s="103"/>
      <c r="BOA5" s="103"/>
      <c r="BOB5" s="103"/>
      <c r="BOC5" s="103"/>
      <c r="BOD5" s="103"/>
      <c r="BOE5" s="103"/>
      <c r="BOF5" s="103"/>
      <c r="BOG5" s="103"/>
      <c r="BOH5" s="103"/>
      <c r="BOI5" s="103"/>
      <c r="BOJ5" s="103"/>
      <c r="BOK5" s="103"/>
      <c r="BOL5" s="103"/>
      <c r="BOM5" s="103"/>
      <c r="BON5" s="103"/>
      <c r="BOO5" s="103"/>
      <c r="BOP5" s="103"/>
      <c r="BOQ5" s="103"/>
      <c r="BOR5" s="103"/>
      <c r="BOS5" s="103"/>
      <c r="BOT5" s="103"/>
      <c r="BOU5" s="103"/>
      <c r="BOV5" s="103"/>
      <c r="BOW5" s="103"/>
      <c r="BOX5" s="103"/>
      <c r="BOY5" s="103"/>
      <c r="BOZ5" s="103"/>
      <c r="BPA5" s="103"/>
      <c r="BPB5" s="103"/>
      <c r="BPC5" s="103"/>
      <c r="BPD5" s="103"/>
      <c r="BPE5" s="103"/>
      <c r="BPF5" s="103"/>
      <c r="BPG5" s="103"/>
      <c r="BPH5" s="103"/>
      <c r="BPI5" s="103"/>
      <c r="BPJ5" s="103"/>
      <c r="BPK5" s="103"/>
      <c r="BPL5" s="103"/>
      <c r="BPM5" s="103"/>
      <c r="BPN5" s="103"/>
      <c r="BPO5" s="103"/>
      <c r="BPP5" s="103"/>
      <c r="BPQ5" s="103"/>
      <c r="BPR5" s="103"/>
      <c r="BPS5" s="103"/>
      <c r="BPT5" s="103"/>
      <c r="BPU5" s="103"/>
      <c r="BPV5" s="103"/>
      <c r="BPW5" s="103"/>
      <c r="BPX5" s="103"/>
      <c r="BPY5" s="103"/>
      <c r="BPZ5" s="103"/>
      <c r="BQA5" s="103"/>
      <c r="BQB5" s="103"/>
      <c r="BQC5" s="103"/>
      <c r="BQD5" s="103"/>
      <c r="BQE5" s="103"/>
      <c r="BQF5" s="103"/>
      <c r="BQG5" s="103"/>
      <c r="BQH5" s="103"/>
      <c r="BQI5" s="103"/>
      <c r="BQJ5" s="103"/>
      <c r="BQK5" s="103"/>
      <c r="BQL5" s="103"/>
      <c r="BQM5" s="103"/>
      <c r="BQN5" s="103"/>
      <c r="BQO5" s="103"/>
      <c r="BQP5" s="103"/>
      <c r="BQQ5" s="103"/>
      <c r="BQR5" s="103"/>
      <c r="BQS5" s="103"/>
      <c r="BQT5" s="103"/>
      <c r="BQU5" s="103"/>
      <c r="BQV5" s="103"/>
      <c r="BQW5" s="103"/>
      <c r="BQX5" s="103"/>
      <c r="BQY5" s="103"/>
      <c r="BQZ5" s="103"/>
      <c r="BRA5" s="103"/>
      <c r="BRB5" s="103"/>
      <c r="BRC5" s="103"/>
      <c r="BRD5" s="103"/>
      <c r="BRE5" s="103"/>
      <c r="BRF5" s="103"/>
      <c r="BRG5" s="103"/>
      <c r="BRH5" s="103"/>
      <c r="BRI5" s="103"/>
      <c r="BRJ5" s="103"/>
      <c r="BRK5" s="103"/>
      <c r="BRL5" s="103"/>
      <c r="BRM5" s="103"/>
      <c r="BRN5" s="103"/>
      <c r="BRO5" s="103"/>
      <c r="BRP5" s="103"/>
      <c r="BRQ5" s="103"/>
      <c r="BRR5" s="103"/>
      <c r="BRS5" s="103"/>
      <c r="BRT5" s="103"/>
      <c r="BRU5" s="103"/>
      <c r="BRV5" s="103"/>
      <c r="BRW5" s="103"/>
      <c r="BRX5" s="103"/>
      <c r="BRY5" s="103"/>
      <c r="BRZ5" s="103"/>
      <c r="BSA5" s="103"/>
      <c r="BSB5" s="103"/>
      <c r="BSC5" s="103"/>
      <c r="BSD5" s="103"/>
      <c r="BSE5" s="103"/>
      <c r="BSF5" s="103"/>
      <c r="BSG5" s="103"/>
      <c r="BSH5" s="103"/>
      <c r="BSI5" s="103"/>
      <c r="BSJ5" s="103"/>
      <c r="BSK5" s="103"/>
      <c r="BSL5" s="103"/>
      <c r="BSM5" s="103"/>
      <c r="BSN5" s="103"/>
      <c r="BSO5" s="103"/>
      <c r="BSP5" s="103"/>
      <c r="BSQ5" s="103"/>
      <c r="BSR5" s="103"/>
      <c r="BSS5" s="103"/>
      <c r="BST5" s="103"/>
      <c r="BSU5" s="103"/>
      <c r="BSV5" s="103"/>
      <c r="BSW5" s="103"/>
      <c r="BSX5" s="103"/>
      <c r="BSY5" s="103"/>
      <c r="BSZ5" s="103"/>
      <c r="BTA5" s="103"/>
      <c r="BTB5" s="103"/>
      <c r="BTC5" s="103"/>
      <c r="BTD5" s="103"/>
      <c r="BTE5" s="103"/>
      <c r="BTF5" s="103"/>
      <c r="BTG5" s="103"/>
      <c r="BTH5" s="103"/>
      <c r="BTI5" s="103"/>
      <c r="BTJ5" s="103"/>
      <c r="BTK5" s="103"/>
      <c r="BTL5" s="103"/>
      <c r="BTM5" s="103"/>
      <c r="BTN5" s="103"/>
      <c r="BTO5" s="103"/>
      <c r="BTP5" s="103"/>
      <c r="BTQ5" s="103"/>
      <c r="BTR5" s="103"/>
      <c r="BTS5" s="103"/>
      <c r="BTT5" s="103"/>
      <c r="BTU5" s="103"/>
      <c r="BTV5" s="103"/>
      <c r="BTW5" s="103"/>
      <c r="BTX5" s="103"/>
      <c r="BTY5" s="103"/>
      <c r="BTZ5" s="103"/>
      <c r="BUA5" s="103"/>
      <c r="BUB5" s="103"/>
      <c r="BUC5" s="103"/>
      <c r="BUD5" s="103"/>
      <c r="BUE5" s="103"/>
      <c r="BUF5" s="103"/>
      <c r="BUG5" s="103"/>
      <c r="BUH5" s="103"/>
      <c r="BUI5" s="103"/>
      <c r="BUJ5" s="103"/>
      <c r="BUK5" s="103"/>
      <c r="BUL5" s="103"/>
      <c r="BUM5" s="103"/>
      <c r="BUN5" s="103"/>
      <c r="BUO5" s="103"/>
      <c r="BUP5" s="103"/>
      <c r="BUQ5" s="103"/>
      <c r="BUR5" s="103"/>
      <c r="BUS5" s="103"/>
      <c r="BUT5" s="103"/>
      <c r="BUU5" s="103"/>
      <c r="BUV5" s="103"/>
      <c r="BUW5" s="103"/>
      <c r="BUX5" s="103"/>
      <c r="BUY5" s="103"/>
      <c r="BUZ5" s="103"/>
      <c r="BVA5" s="103"/>
      <c r="BVB5" s="103"/>
      <c r="BVC5" s="103"/>
      <c r="BVD5" s="103"/>
      <c r="BVE5" s="103"/>
      <c r="BVF5" s="103"/>
      <c r="BVG5" s="103"/>
      <c r="BVH5" s="103"/>
      <c r="BVI5" s="103"/>
      <c r="BVJ5" s="103"/>
      <c r="BVK5" s="103"/>
      <c r="BVL5" s="103"/>
      <c r="BVM5" s="103"/>
      <c r="BVN5" s="103"/>
      <c r="BVO5" s="103"/>
      <c r="BVP5" s="103"/>
      <c r="BVQ5" s="103"/>
      <c r="BVR5" s="103"/>
      <c r="BVS5" s="103"/>
      <c r="BVT5" s="103"/>
      <c r="BVU5" s="103"/>
      <c r="BVV5" s="103"/>
      <c r="BVW5" s="103"/>
      <c r="BVX5" s="103"/>
      <c r="BVY5" s="103"/>
      <c r="BVZ5" s="103"/>
      <c r="BWA5" s="103"/>
      <c r="BWB5" s="103"/>
      <c r="BWC5" s="103"/>
      <c r="BWD5" s="103"/>
      <c r="BWE5" s="103"/>
      <c r="BWF5" s="103"/>
      <c r="BWG5" s="103"/>
      <c r="BWH5" s="103"/>
      <c r="BWI5" s="103"/>
      <c r="BWJ5" s="103"/>
      <c r="BWK5" s="103"/>
      <c r="BWL5" s="103"/>
      <c r="BWM5" s="103"/>
      <c r="BWN5" s="103"/>
      <c r="BWO5" s="103"/>
      <c r="BWP5" s="103"/>
      <c r="BWQ5" s="103"/>
      <c r="BWR5" s="103"/>
      <c r="BWS5" s="103"/>
      <c r="BWT5" s="103"/>
      <c r="BWU5" s="103"/>
      <c r="BWV5" s="103"/>
      <c r="BWW5" s="103"/>
      <c r="BWX5" s="103"/>
      <c r="BWY5" s="103"/>
      <c r="BWZ5" s="103"/>
      <c r="BXA5" s="103"/>
      <c r="BXB5" s="103"/>
      <c r="BXC5" s="103"/>
      <c r="BXD5" s="103"/>
      <c r="BXE5" s="103"/>
      <c r="BXF5" s="103"/>
      <c r="BXG5" s="103"/>
      <c r="BXH5" s="103"/>
      <c r="BXI5" s="103"/>
      <c r="BXJ5" s="103"/>
      <c r="BXK5" s="103"/>
      <c r="BXL5" s="103"/>
      <c r="BXM5" s="103"/>
      <c r="BXN5" s="103"/>
      <c r="BXO5" s="103"/>
      <c r="BXP5" s="103"/>
      <c r="BXQ5" s="103"/>
      <c r="BXR5" s="103"/>
      <c r="BXS5" s="103"/>
      <c r="BXT5" s="103"/>
      <c r="BXU5" s="103"/>
      <c r="BXV5" s="103"/>
      <c r="BXW5" s="103"/>
      <c r="BXX5" s="103"/>
      <c r="BXY5" s="103"/>
      <c r="BXZ5" s="103"/>
      <c r="BYA5" s="103"/>
      <c r="BYB5" s="103"/>
      <c r="BYC5" s="103"/>
      <c r="BYD5" s="103"/>
      <c r="BYE5" s="103"/>
      <c r="BYF5" s="103"/>
      <c r="BYG5" s="103"/>
      <c r="BYH5" s="103"/>
      <c r="BYI5" s="103"/>
      <c r="BYJ5" s="103"/>
      <c r="BYK5" s="103"/>
      <c r="BYL5" s="103"/>
      <c r="BYM5" s="103"/>
      <c r="BYN5" s="103"/>
      <c r="BYO5" s="103"/>
      <c r="BYP5" s="103"/>
      <c r="BYQ5" s="103"/>
      <c r="BYR5" s="103"/>
      <c r="BYS5" s="103"/>
      <c r="BYT5" s="103"/>
      <c r="BYU5" s="103"/>
      <c r="BYV5" s="103"/>
      <c r="BYW5" s="103"/>
      <c r="BYX5" s="103"/>
      <c r="BYY5" s="103"/>
      <c r="BYZ5" s="103"/>
      <c r="BZA5" s="103"/>
      <c r="BZB5" s="103"/>
      <c r="BZC5" s="103"/>
      <c r="BZD5" s="103"/>
      <c r="BZE5" s="103"/>
      <c r="BZF5" s="103"/>
      <c r="BZG5" s="103"/>
      <c r="BZH5" s="103"/>
      <c r="BZI5" s="103"/>
      <c r="BZJ5" s="103"/>
      <c r="BZK5" s="103"/>
      <c r="BZL5" s="103"/>
      <c r="BZM5" s="103"/>
      <c r="BZN5" s="103"/>
      <c r="BZO5" s="103"/>
      <c r="BZP5" s="103"/>
      <c r="BZQ5" s="103"/>
      <c r="BZR5" s="103"/>
      <c r="BZS5" s="103"/>
      <c r="BZT5" s="103"/>
      <c r="BZU5" s="103"/>
      <c r="BZV5" s="103"/>
      <c r="BZW5" s="103"/>
    </row>
    <row r="6" spans="1:2051">
      <c r="A6" s="102"/>
      <c r="B6" s="112" t="s">
        <v>234</v>
      </c>
      <c r="C6" s="113" t="s">
        <v>332</v>
      </c>
      <c r="D6" s="113" t="s">
        <v>4</v>
      </c>
      <c r="E6" s="226" t="str">
        <f>'Alcance 1'!C170</f>
        <v>CO2 e</v>
      </c>
      <c r="F6" s="226"/>
      <c r="G6" s="226"/>
      <c r="H6" s="113" t="s">
        <v>239</v>
      </c>
      <c r="I6" s="180">
        <v>1</v>
      </c>
      <c r="J6" s="225">
        <f>'Alcance 1'!D170</f>
        <v>0</v>
      </c>
      <c r="K6" s="114" t="str">
        <f>'Alcance 1'!E170</f>
        <v>kg CO2 e</v>
      </c>
      <c r="L6" s="226"/>
      <c r="M6" s="113">
        <v>1</v>
      </c>
      <c r="N6" s="113"/>
      <c r="O6" s="113">
        <f t="shared" ref="O6:O19" si="0">J6*M6</f>
        <v>0</v>
      </c>
      <c r="P6" s="115" t="str">
        <f>K6</f>
        <v>kg CO2 e</v>
      </c>
      <c r="Q6" s="120">
        <v>1</v>
      </c>
      <c r="R6" s="121">
        <v>0</v>
      </c>
      <c r="S6" s="121">
        <v>0</v>
      </c>
      <c r="T6" s="121">
        <f>LOOKUP($E6,'Datos 1-Factores emisión'!$B$9:$B$18,'Datos 1-Factores emisión'!$D$9:$D$18)</f>
        <v>0</v>
      </c>
      <c r="U6" s="121">
        <v>0</v>
      </c>
      <c r="V6" s="120">
        <f t="shared" ref="V6:V19" si="1">Q6*$O6</f>
        <v>0</v>
      </c>
      <c r="W6" s="121">
        <f t="shared" ref="W6:W19" si="2">R6*$O6</f>
        <v>0</v>
      </c>
      <c r="X6" s="121">
        <f t="shared" ref="X6:X19" si="3">S6*$O6</f>
        <v>0</v>
      </c>
      <c r="Y6" s="121">
        <v>0</v>
      </c>
      <c r="Z6" s="121">
        <f t="shared" ref="Z6:Z19" si="4">T6*$O6</f>
        <v>0</v>
      </c>
      <c r="AA6" s="121">
        <f t="shared" ref="AA6:AA19" si="5">U6*$O6</f>
        <v>0</v>
      </c>
      <c r="AB6" s="120">
        <f>'Datos 2-Potenciales calent glob'!$E$6</f>
        <v>1</v>
      </c>
      <c r="AC6" s="121">
        <f>'Datos 2-Potenciales calent glob'!$E$31</f>
        <v>28</v>
      </c>
      <c r="AD6" s="121">
        <f>'Datos 2-Potenciales calent glob'!$E$32</f>
        <v>265</v>
      </c>
      <c r="AE6" s="123">
        <f>SUMIF('Datos 2-Potenciales calent glob'!$B$6:$B$56,Cálculos_5!F6,'Datos 2-Potenciales calent glob'!$E$6:$E$56)</f>
        <v>0</v>
      </c>
      <c r="AF6" s="121">
        <f>'Datos 2-Potenciales calent glob'!$E$6</f>
        <v>1</v>
      </c>
      <c r="AG6" s="121">
        <f>'Datos 2-Potenciales calent glob'!$E$6</f>
        <v>1</v>
      </c>
      <c r="AH6" s="120">
        <f t="shared" ref="AH6:AH19" si="6">V6*AB6</f>
        <v>0</v>
      </c>
      <c r="AI6" s="121">
        <f t="shared" ref="AI6:AI19" si="7">W6*AC6</f>
        <v>0</v>
      </c>
      <c r="AJ6" s="121">
        <f t="shared" ref="AJ6:AJ19" si="8">X6*AD6</f>
        <v>0</v>
      </c>
      <c r="AK6" s="121">
        <f t="shared" ref="AK6:AK19" si="9">Y6*AE6</f>
        <v>0</v>
      </c>
      <c r="AL6" s="124">
        <f t="shared" ref="AL6:AL19" si="10">SUM(AH6:AK6)</f>
        <v>0</v>
      </c>
      <c r="AM6" s="121">
        <f t="shared" ref="AM6:AM19" si="11">Z6*AF6</f>
        <v>0</v>
      </c>
      <c r="AN6" s="207">
        <f t="shared" ref="AN6:AN19" si="12">AA6*AG6</f>
        <v>0</v>
      </c>
    </row>
    <row r="7" spans="1:2051">
      <c r="A7" s="102"/>
      <c r="B7" s="112" t="s">
        <v>234</v>
      </c>
      <c r="C7" s="113" t="s">
        <v>332</v>
      </c>
      <c r="D7" s="113" t="s">
        <v>4</v>
      </c>
      <c r="E7" s="226" t="str">
        <f>'Alcance 1'!C175</f>
        <v>CO2</v>
      </c>
      <c r="F7" s="226"/>
      <c r="G7" s="226"/>
      <c r="H7" s="113" t="s">
        <v>239</v>
      </c>
      <c r="I7" s="180">
        <v>1</v>
      </c>
      <c r="J7" s="225">
        <f>'Alcance 1'!D175</f>
        <v>0</v>
      </c>
      <c r="K7" s="114" t="str">
        <f>'Alcance 1'!E175</f>
        <v>kg</v>
      </c>
      <c r="L7" s="226"/>
      <c r="M7" s="113">
        <v>1</v>
      </c>
      <c r="N7" s="113"/>
      <c r="O7" s="113">
        <f t="shared" si="0"/>
        <v>0</v>
      </c>
      <c r="P7" s="115" t="str">
        <f>K7</f>
        <v>kg</v>
      </c>
      <c r="Q7" s="120">
        <v>1</v>
      </c>
      <c r="R7" s="121">
        <v>0</v>
      </c>
      <c r="S7" s="121">
        <v>0</v>
      </c>
      <c r="T7" s="121">
        <v>0</v>
      </c>
      <c r="U7" s="121">
        <v>0</v>
      </c>
      <c r="V7" s="120">
        <f t="shared" si="1"/>
        <v>0</v>
      </c>
      <c r="W7" s="121">
        <f t="shared" si="2"/>
        <v>0</v>
      </c>
      <c r="X7" s="121">
        <f t="shared" si="3"/>
        <v>0</v>
      </c>
      <c r="Y7" s="121">
        <v>0</v>
      </c>
      <c r="Z7" s="121">
        <f t="shared" si="4"/>
        <v>0</v>
      </c>
      <c r="AA7" s="121">
        <f t="shared" si="5"/>
        <v>0</v>
      </c>
      <c r="AB7" s="120">
        <f>'Datos 2-Potenciales calent glob'!$E$6</f>
        <v>1</v>
      </c>
      <c r="AC7" s="121">
        <f>'Datos 2-Potenciales calent glob'!$E$31</f>
        <v>28</v>
      </c>
      <c r="AD7" s="121">
        <f>'Datos 2-Potenciales calent glob'!$E$32</f>
        <v>265</v>
      </c>
      <c r="AE7" s="123">
        <f>SUMIF('Datos 2-Potenciales calent glob'!$B$6:$B$56,Cálculos_5!F7,'Datos 2-Potenciales calent glob'!$E$6:$E$56)</f>
        <v>0</v>
      </c>
      <c r="AF7" s="121">
        <f>'Datos 2-Potenciales calent glob'!$E$6</f>
        <v>1</v>
      </c>
      <c r="AG7" s="121">
        <f>'Datos 2-Potenciales calent glob'!$E$6</f>
        <v>1</v>
      </c>
      <c r="AH7" s="120">
        <f t="shared" si="6"/>
        <v>0</v>
      </c>
      <c r="AI7" s="121">
        <f t="shared" si="7"/>
        <v>0</v>
      </c>
      <c r="AJ7" s="121">
        <f t="shared" si="8"/>
        <v>0</v>
      </c>
      <c r="AK7" s="121">
        <f t="shared" si="9"/>
        <v>0</v>
      </c>
      <c r="AL7" s="124">
        <f t="shared" si="10"/>
        <v>0</v>
      </c>
      <c r="AM7" s="121">
        <f t="shared" si="11"/>
        <v>0</v>
      </c>
      <c r="AN7" s="207">
        <f t="shared" si="12"/>
        <v>0</v>
      </c>
    </row>
    <row r="8" spans="1:2051">
      <c r="A8" s="102"/>
      <c r="B8" s="112" t="s">
        <v>234</v>
      </c>
      <c r="C8" s="113" t="s">
        <v>332</v>
      </c>
      <c r="D8" s="113" t="s">
        <v>4</v>
      </c>
      <c r="E8" s="226" t="str">
        <f>'Alcance 1'!C176</f>
        <v>CH4</v>
      </c>
      <c r="F8" s="226"/>
      <c r="G8" s="226"/>
      <c r="H8" s="113" t="s">
        <v>239</v>
      </c>
      <c r="I8" s="180">
        <v>1</v>
      </c>
      <c r="J8" s="225">
        <f>'Alcance 1'!D176</f>
        <v>0</v>
      </c>
      <c r="K8" s="114" t="str">
        <f>'Alcance 1'!E176</f>
        <v>kg</v>
      </c>
      <c r="L8" s="226"/>
      <c r="M8" s="113">
        <v>1</v>
      </c>
      <c r="N8" s="113"/>
      <c r="O8" s="113">
        <f t="shared" si="0"/>
        <v>0</v>
      </c>
      <c r="P8" s="115" t="str">
        <f t="shared" ref="P8:P22" si="13">K8</f>
        <v>kg</v>
      </c>
      <c r="Q8" s="120">
        <v>0</v>
      </c>
      <c r="R8" s="121">
        <v>1</v>
      </c>
      <c r="S8" s="121">
        <v>0</v>
      </c>
      <c r="T8" s="121">
        <v>0</v>
      </c>
      <c r="U8" s="121">
        <v>0</v>
      </c>
      <c r="V8" s="120">
        <f t="shared" si="1"/>
        <v>0</v>
      </c>
      <c r="W8" s="121">
        <f t="shared" si="2"/>
        <v>0</v>
      </c>
      <c r="X8" s="121">
        <f t="shared" si="3"/>
        <v>0</v>
      </c>
      <c r="Y8" s="121">
        <v>0</v>
      </c>
      <c r="Z8" s="121">
        <f t="shared" si="4"/>
        <v>0</v>
      </c>
      <c r="AA8" s="121">
        <f t="shared" si="5"/>
        <v>0</v>
      </c>
      <c r="AB8" s="120">
        <f>'Datos 2-Potenciales calent glob'!$E$6</f>
        <v>1</v>
      </c>
      <c r="AC8" s="121">
        <f>'Datos 2-Potenciales calent glob'!$E$31</f>
        <v>28</v>
      </c>
      <c r="AD8" s="121">
        <f>'Datos 2-Potenciales calent glob'!$E$32</f>
        <v>265</v>
      </c>
      <c r="AE8" s="123">
        <f>SUMIF('Datos 2-Potenciales calent glob'!$B$6:$B$56,Cálculos_5!F8,'Datos 2-Potenciales calent glob'!$E$6:$E$56)</f>
        <v>0</v>
      </c>
      <c r="AF8" s="121">
        <f>'Datos 2-Potenciales calent glob'!$E$6</f>
        <v>1</v>
      </c>
      <c r="AG8" s="121">
        <f>'Datos 2-Potenciales calent glob'!$E$6</f>
        <v>1</v>
      </c>
      <c r="AH8" s="120">
        <f t="shared" si="6"/>
        <v>0</v>
      </c>
      <c r="AI8" s="121">
        <f t="shared" si="7"/>
        <v>0</v>
      </c>
      <c r="AJ8" s="121">
        <f t="shared" si="8"/>
        <v>0</v>
      </c>
      <c r="AK8" s="121">
        <f t="shared" si="9"/>
        <v>0</v>
      </c>
      <c r="AL8" s="124">
        <f t="shared" si="10"/>
        <v>0</v>
      </c>
      <c r="AM8" s="121">
        <f t="shared" si="11"/>
        <v>0</v>
      </c>
      <c r="AN8" s="207">
        <f t="shared" si="12"/>
        <v>0</v>
      </c>
    </row>
    <row r="9" spans="1:2051">
      <c r="A9" s="102"/>
      <c r="B9" s="112" t="s">
        <v>234</v>
      </c>
      <c r="C9" s="113" t="s">
        <v>332</v>
      </c>
      <c r="D9" s="113" t="s">
        <v>4</v>
      </c>
      <c r="E9" s="226" t="str">
        <f>'Alcance 1'!C177</f>
        <v>N2O</v>
      </c>
      <c r="F9" s="226"/>
      <c r="G9" s="226"/>
      <c r="H9" s="113" t="s">
        <v>239</v>
      </c>
      <c r="I9" s="180">
        <v>1</v>
      </c>
      <c r="J9" s="225">
        <f>'Alcance 1'!D177</f>
        <v>0</v>
      </c>
      <c r="K9" s="114" t="str">
        <f>'Alcance 1'!E177</f>
        <v>kg</v>
      </c>
      <c r="L9" s="226"/>
      <c r="M9" s="113">
        <v>1</v>
      </c>
      <c r="N9" s="113"/>
      <c r="O9" s="113">
        <f t="shared" si="0"/>
        <v>0</v>
      </c>
      <c r="P9" s="115" t="str">
        <f t="shared" si="13"/>
        <v>kg</v>
      </c>
      <c r="Q9" s="120">
        <v>0</v>
      </c>
      <c r="R9" s="121">
        <v>0</v>
      </c>
      <c r="S9" s="121">
        <v>1</v>
      </c>
      <c r="T9" s="121">
        <v>0</v>
      </c>
      <c r="U9" s="121">
        <v>0</v>
      </c>
      <c r="V9" s="120">
        <f t="shared" si="1"/>
        <v>0</v>
      </c>
      <c r="W9" s="121">
        <f t="shared" si="2"/>
        <v>0</v>
      </c>
      <c r="X9" s="121">
        <f t="shared" si="3"/>
        <v>0</v>
      </c>
      <c r="Y9" s="121">
        <v>0</v>
      </c>
      <c r="Z9" s="121">
        <f t="shared" si="4"/>
        <v>0</v>
      </c>
      <c r="AA9" s="121">
        <f t="shared" si="5"/>
        <v>0</v>
      </c>
      <c r="AB9" s="120">
        <f>'Datos 2-Potenciales calent glob'!$E$6</f>
        <v>1</v>
      </c>
      <c r="AC9" s="121">
        <f>'Datos 2-Potenciales calent glob'!$E$31</f>
        <v>28</v>
      </c>
      <c r="AD9" s="121">
        <f>'Datos 2-Potenciales calent glob'!$E$32</f>
        <v>265</v>
      </c>
      <c r="AE9" s="123">
        <f>SUMIF('Datos 2-Potenciales calent glob'!$B$6:$B$56,Cálculos_5!F9,'Datos 2-Potenciales calent glob'!$E$6:$E$56)</f>
        <v>0</v>
      </c>
      <c r="AF9" s="121">
        <f>'Datos 2-Potenciales calent glob'!$E$6</f>
        <v>1</v>
      </c>
      <c r="AG9" s="121">
        <f>'Datos 2-Potenciales calent glob'!$E$6</f>
        <v>1</v>
      </c>
      <c r="AH9" s="120">
        <f t="shared" si="6"/>
        <v>0</v>
      </c>
      <c r="AI9" s="121">
        <f t="shared" si="7"/>
        <v>0</v>
      </c>
      <c r="AJ9" s="121">
        <f t="shared" si="8"/>
        <v>0</v>
      </c>
      <c r="AK9" s="121">
        <f t="shared" si="9"/>
        <v>0</v>
      </c>
      <c r="AL9" s="124">
        <f t="shared" si="10"/>
        <v>0</v>
      </c>
      <c r="AM9" s="121">
        <f t="shared" si="11"/>
        <v>0</v>
      </c>
      <c r="AN9" s="207">
        <f t="shared" si="12"/>
        <v>0</v>
      </c>
    </row>
    <row r="10" spans="1:2051">
      <c r="A10" s="102"/>
      <c r="B10" s="112" t="s">
        <v>234</v>
      </c>
      <c r="C10" s="113" t="s">
        <v>332</v>
      </c>
      <c r="D10" s="113" t="s">
        <v>4</v>
      </c>
      <c r="E10" s="113" t="s">
        <v>250</v>
      </c>
      <c r="F10" s="226" t="str">
        <f>'Alcance 1'!C178</f>
        <v>Tipo de gas fluorado</v>
      </c>
      <c r="G10" s="226"/>
      <c r="H10" s="113" t="s">
        <v>239</v>
      </c>
      <c r="I10" s="180">
        <v>1</v>
      </c>
      <c r="J10" s="225">
        <f>'Alcance 1'!D178</f>
        <v>0</v>
      </c>
      <c r="K10" s="114" t="str">
        <f>'Alcance 1'!E178</f>
        <v>kg</v>
      </c>
      <c r="L10" s="226"/>
      <c r="M10" s="113">
        <v>1</v>
      </c>
      <c r="N10" s="113"/>
      <c r="O10" s="113">
        <f t="shared" si="0"/>
        <v>0</v>
      </c>
      <c r="P10" s="115" t="str">
        <f t="shared" si="13"/>
        <v>kg</v>
      </c>
      <c r="Q10" s="120">
        <v>0</v>
      </c>
      <c r="R10" s="121">
        <v>0</v>
      </c>
      <c r="S10" s="121">
        <v>0</v>
      </c>
      <c r="T10" s="121">
        <v>0</v>
      </c>
      <c r="U10" s="121">
        <v>0</v>
      </c>
      <c r="V10" s="120">
        <f t="shared" si="1"/>
        <v>0</v>
      </c>
      <c r="W10" s="121">
        <f t="shared" si="2"/>
        <v>0</v>
      </c>
      <c r="X10" s="121">
        <f t="shared" si="3"/>
        <v>0</v>
      </c>
      <c r="Y10" s="121">
        <f>O10</f>
        <v>0</v>
      </c>
      <c r="Z10" s="121">
        <f t="shared" si="4"/>
        <v>0</v>
      </c>
      <c r="AA10" s="121">
        <f t="shared" si="5"/>
        <v>0</v>
      </c>
      <c r="AB10" s="120">
        <f>'Datos 2-Potenciales calent glob'!$E$6</f>
        <v>1</v>
      </c>
      <c r="AC10" s="121">
        <f>'Datos 2-Potenciales calent glob'!$E$31</f>
        <v>28</v>
      </c>
      <c r="AD10" s="121">
        <f>'Datos 2-Potenciales calent glob'!$E$32</f>
        <v>265</v>
      </c>
      <c r="AE10" s="123">
        <f>SUMIF('Datos 2-Potenciales calent glob'!$B$6:$B$56,Cálculos_5!F10,'Datos 2-Potenciales calent glob'!$E$6:$E$56)</f>
        <v>0</v>
      </c>
      <c r="AF10" s="121">
        <f>'Datos 2-Potenciales calent glob'!$E$6</f>
        <v>1</v>
      </c>
      <c r="AG10" s="121">
        <f>'Datos 2-Potenciales calent glob'!$E$6</f>
        <v>1</v>
      </c>
      <c r="AH10" s="120">
        <f t="shared" si="6"/>
        <v>0</v>
      </c>
      <c r="AI10" s="121">
        <f t="shared" si="7"/>
        <v>0</v>
      </c>
      <c r="AJ10" s="121">
        <f t="shared" si="8"/>
        <v>0</v>
      </c>
      <c r="AK10" s="121">
        <f t="shared" si="9"/>
        <v>0</v>
      </c>
      <c r="AL10" s="124">
        <f t="shared" si="10"/>
        <v>0</v>
      </c>
      <c r="AM10" s="121">
        <f t="shared" si="11"/>
        <v>0</v>
      </c>
      <c r="AN10" s="207">
        <f t="shared" si="12"/>
        <v>0</v>
      </c>
    </row>
    <row r="11" spans="1:2051">
      <c r="A11" s="102"/>
      <c r="B11" s="112" t="s">
        <v>234</v>
      </c>
      <c r="C11" s="113" t="s">
        <v>332</v>
      </c>
      <c r="D11" s="113" t="s">
        <v>4</v>
      </c>
      <c r="E11" s="113" t="s">
        <v>250</v>
      </c>
      <c r="F11" s="226" t="str">
        <f>'Alcance 1'!C179</f>
        <v>Tipo de gas fluorado</v>
      </c>
      <c r="G11" s="226"/>
      <c r="H11" s="113" t="s">
        <v>239</v>
      </c>
      <c r="I11" s="180">
        <v>1</v>
      </c>
      <c r="J11" s="225">
        <f>'Alcance 1'!D179</f>
        <v>0</v>
      </c>
      <c r="K11" s="114" t="str">
        <f>'Alcance 1'!E179</f>
        <v>kg</v>
      </c>
      <c r="L11" s="226"/>
      <c r="M11" s="113">
        <v>1</v>
      </c>
      <c r="N11" s="113"/>
      <c r="O11" s="113">
        <f t="shared" si="0"/>
        <v>0</v>
      </c>
      <c r="P11" s="115" t="str">
        <f t="shared" si="13"/>
        <v>kg</v>
      </c>
      <c r="Q11" s="120">
        <v>0</v>
      </c>
      <c r="R11" s="121">
        <v>0</v>
      </c>
      <c r="S11" s="121">
        <v>0</v>
      </c>
      <c r="T11" s="121">
        <v>0</v>
      </c>
      <c r="U11" s="121">
        <v>0</v>
      </c>
      <c r="V11" s="120">
        <f t="shared" si="1"/>
        <v>0</v>
      </c>
      <c r="W11" s="121">
        <f t="shared" si="2"/>
        <v>0</v>
      </c>
      <c r="X11" s="121">
        <f t="shared" si="3"/>
        <v>0</v>
      </c>
      <c r="Y11" s="121">
        <f t="shared" ref="Y11:Y19" si="14">O11</f>
        <v>0</v>
      </c>
      <c r="Z11" s="121">
        <f t="shared" si="4"/>
        <v>0</v>
      </c>
      <c r="AA11" s="121">
        <f t="shared" si="5"/>
        <v>0</v>
      </c>
      <c r="AB11" s="120">
        <f>'Datos 2-Potenciales calent glob'!$E$6</f>
        <v>1</v>
      </c>
      <c r="AC11" s="121">
        <f>'Datos 2-Potenciales calent glob'!$E$31</f>
        <v>28</v>
      </c>
      <c r="AD11" s="121">
        <f>'Datos 2-Potenciales calent glob'!$E$32</f>
        <v>265</v>
      </c>
      <c r="AE11" s="123">
        <f>SUMIF('Datos 2-Potenciales calent glob'!$B$6:$B$56,Cálculos_5!F11,'Datos 2-Potenciales calent glob'!$E$6:$E$56)</f>
        <v>0</v>
      </c>
      <c r="AF11" s="121">
        <f>'Datos 2-Potenciales calent glob'!$E$6</f>
        <v>1</v>
      </c>
      <c r="AG11" s="121">
        <f>'Datos 2-Potenciales calent glob'!$E$6</f>
        <v>1</v>
      </c>
      <c r="AH11" s="120">
        <f t="shared" si="6"/>
        <v>0</v>
      </c>
      <c r="AI11" s="121">
        <f t="shared" si="7"/>
        <v>0</v>
      </c>
      <c r="AJ11" s="121">
        <f t="shared" si="8"/>
        <v>0</v>
      </c>
      <c r="AK11" s="121">
        <f t="shared" si="9"/>
        <v>0</v>
      </c>
      <c r="AL11" s="124">
        <f t="shared" si="10"/>
        <v>0</v>
      </c>
      <c r="AM11" s="121">
        <f t="shared" si="11"/>
        <v>0</v>
      </c>
      <c r="AN11" s="207">
        <f t="shared" si="12"/>
        <v>0</v>
      </c>
    </row>
    <row r="12" spans="1:2051">
      <c r="A12" s="102"/>
      <c r="B12" s="112" t="s">
        <v>234</v>
      </c>
      <c r="C12" s="113" t="s">
        <v>332</v>
      </c>
      <c r="D12" s="113" t="s">
        <v>4</v>
      </c>
      <c r="E12" s="113" t="s">
        <v>250</v>
      </c>
      <c r="F12" s="226" t="str">
        <f>'Alcance 1'!C180</f>
        <v>Tipo de gas fluorado</v>
      </c>
      <c r="G12" s="226"/>
      <c r="H12" s="113" t="s">
        <v>239</v>
      </c>
      <c r="I12" s="180">
        <v>1</v>
      </c>
      <c r="J12" s="225">
        <f>'Alcance 1'!D180</f>
        <v>0</v>
      </c>
      <c r="K12" s="114" t="str">
        <f>'Alcance 1'!E180</f>
        <v>kg</v>
      </c>
      <c r="L12" s="226"/>
      <c r="M12" s="113">
        <v>1</v>
      </c>
      <c r="N12" s="113"/>
      <c r="O12" s="113">
        <f t="shared" si="0"/>
        <v>0</v>
      </c>
      <c r="P12" s="115" t="str">
        <f t="shared" si="13"/>
        <v>kg</v>
      </c>
      <c r="Q12" s="120">
        <v>0</v>
      </c>
      <c r="R12" s="121">
        <v>0</v>
      </c>
      <c r="S12" s="121">
        <v>0</v>
      </c>
      <c r="T12" s="121">
        <v>0</v>
      </c>
      <c r="U12" s="121">
        <v>0</v>
      </c>
      <c r="V12" s="120">
        <f t="shared" si="1"/>
        <v>0</v>
      </c>
      <c r="W12" s="121">
        <f t="shared" si="2"/>
        <v>0</v>
      </c>
      <c r="X12" s="121">
        <f t="shared" si="3"/>
        <v>0</v>
      </c>
      <c r="Y12" s="121">
        <f t="shared" si="14"/>
        <v>0</v>
      </c>
      <c r="Z12" s="121">
        <f t="shared" si="4"/>
        <v>0</v>
      </c>
      <c r="AA12" s="121">
        <f t="shared" si="5"/>
        <v>0</v>
      </c>
      <c r="AB12" s="120">
        <f>'Datos 2-Potenciales calent glob'!$E$6</f>
        <v>1</v>
      </c>
      <c r="AC12" s="121">
        <f>'Datos 2-Potenciales calent glob'!$E$31</f>
        <v>28</v>
      </c>
      <c r="AD12" s="121">
        <f>'Datos 2-Potenciales calent glob'!$E$32</f>
        <v>265</v>
      </c>
      <c r="AE12" s="123">
        <f>SUMIF('Datos 2-Potenciales calent glob'!$B$6:$B$56,Cálculos_5!F12,'Datos 2-Potenciales calent glob'!$E$6:$E$56)</f>
        <v>0</v>
      </c>
      <c r="AF12" s="121">
        <f>'Datos 2-Potenciales calent glob'!$E$6</f>
        <v>1</v>
      </c>
      <c r="AG12" s="121">
        <f>'Datos 2-Potenciales calent glob'!$E$6</f>
        <v>1</v>
      </c>
      <c r="AH12" s="120">
        <f t="shared" si="6"/>
        <v>0</v>
      </c>
      <c r="AI12" s="121">
        <f t="shared" si="7"/>
        <v>0</v>
      </c>
      <c r="AJ12" s="121">
        <f t="shared" si="8"/>
        <v>0</v>
      </c>
      <c r="AK12" s="121">
        <f t="shared" si="9"/>
        <v>0</v>
      </c>
      <c r="AL12" s="124">
        <f t="shared" si="10"/>
        <v>0</v>
      </c>
      <c r="AM12" s="121">
        <f t="shared" si="11"/>
        <v>0</v>
      </c>
      <c r="AN12" s="207">
        <f t="shared" si="12"/>
        <v>0</v>
      </c>
    </row>
    <row r="13" spans="1:2051">
      <c r="A13" s="102"/>
      <c r="B13" s="112" t="s">
        <v>234</v>
      </c>
      <c r="C13" s="113" t="s">
        <v>332</v>
      </c>
      <c r="D13" s="113" t="s">
        <v>4</v>
      </c>
      <c r="E13" s="113" t="s">
        <v>250</v>
      </c>
      <c r="F13" s="226" t="str">
        <f>'Alcance 1'!C181</f>
        <v>Tipo de gas fluorado</v>
      </c>
      <c r="G13" s="226"/>
      <c r="H13" s="113" t="s">
        <v>239</v>
      </c>
      <c r="I13" s="180">
        <v>1</v>
      </c>
      <c r="J13" s="225">
        <f>'Alcance 1'!D181</f>
        <v>0</v>
      </c>
      <c r="K13" s="114" t="str">
        <f>'Alcance 1'!E181</f>
        <v>kg</v>
      </c>
      <c r="L13" s="226"/>
      <c r="M13" s="113">
        <v>1</v>
      </c>
      <c r="N13" s="113"/>
      <c r="O13" s="113">
        <f t="shared" si="0"/>
        <v>0</v>
      </c>
      <c r="P13" s="115" t="str">
        <f t="shared" si="13"/>
        <v>kg</v>
      </c>
      <c r="Q13" s="120">
        <v>0</v>
      </c>
      <c r="R13" s="121">
        <v>0</v>
      </c>
      <c r="S13" s="121">
        <v>0</v>
      </c>
      <c r="T13" s="121">
        <v>0</v>
      </c>
      <c r="U13" s="121">
        <v>0</v>
      </c>
      <c r="V13" s="120">
        <f t="shared" si="1"/>
        <v>0</v>
      </c>
      <c r="W13" s="121">
        <f t="shared" si="2"/>
        <v>0</v>
      </c>
      <c r="X13" s="121">
        <f t="shared" si="3"/>
        <v>0</v>
      </c>
      <c r="Y13" s="121">
        <f t="shared" si="14"/>
        <v>0</v>
      </c>
      <c r="Z13" s="121">
        <f t="shared" si="4"/>
        <v>0</v>
      </c>
      <c r="AA13" s="121">
        <f t="shared" si="5"/>
        <v>0</v>
      </c>
      <c r="AB13" s="120">
        <f>'Datos 2-Potenciales calent glob'!$E$6</f>
        <v>1</v>
      </c>
      <c r="AC13" s="121">
        <f>'Datos 2-Potenciales calent glob'!$E$31</f>
        <v>28</v>
      </c>
      <c r="AD13" s="121">
        <f>'Datos 2-Potenciales calent glob'!$E$32</f>
        <v>265</v>
      </c>
      <c r="AE13" s="123">
        <f>SUMIF('Datos 2-Potenciales calent glob'!$B$6:$B$56,Cálculos_5!F13,'Datos 2-Potenciales calent glob'!$E$6:$E$56)</f>
        <v>0</v>
      </c>
      <c r="AF13" s="121">
        <f>'Datos 2-Potenciales calent glob'!$E$6</f>
        <v>1</v>
      </c>
      <c r="AG13" s="121">
        <f>'Datos 2-Potenciales calent glob'!$E$6</f>
        <v>1</v>
      </c>
      <c r="AH13" s="120">
        <f t="shared" si="6"/>
        <v>0</v>
      </c>
      <c r="AI13" s="121">
        <f t="shared" si="7"/>
        <v>0</v>
      </c>
      <c r="AJ13" s="121">
        <f t="shared" si="8"/>
        <v>0</v>
      </c>
      <c r="AK13" s="121">
        <f t="shared" si="9"/>
        <v>0</v>
      </c>
      <c r="AL13" s="124">
        <f t="shared" si="10"/>
        <v>0</v>
      </c>
      <c r="AM13" s="121">
        <f t="shared" si="11"/>
        <v>0</v>
      </c>
      <c r="AN13" s="207">
        <f t="shared" si="12"/>
        <v>0</v>
      </c>
    </row>
    <row r="14" spans="1:2051">
      <c r="A14" s="102"/>
      <c r="B14" s="112" t="s">
        <v>234</v>
      </c>
      <c r="C14" s="113" t="s">
        <v>332</v>
      </c>
      <c r="D14" s="113" t="s">
        <v>4</v>
      </c>
      <c r="E14" s="113" t="s">
        <v>250</v>
      </c>
      <c r="F14" s="226" t="str">
        <f>'Alcance 1'!C182</f>
        <v>Tipo de gas fluorado</v>
      </c>
      <c r="G14" s="226"/>
      <c r="H14" s="113" t="s">
        <v>239</v>
      </c>
      <c r="I14" s="180">
        <v>1</v>
      </c>
      <c r="J14" s="225">
        <f>'Alcance 1'!D182</f>
        <v>0</v>
      </c>
      <c r="K14" s="114" t="str">
        <f>'Alcance 1'!E182</f>
        <v>kg</v>
      </c>
      <c r="L14" s="226"/>
      <c r="M14" s="113">
        <v>1</v>
      </c>
      <c r="N14" s="113"/>
      <c r="O14" s="113">
        <f t="shared" si="0"/>
        <v>0</v>
      </c>
      <c r="P14" s="115" t="str">
        <f t="shared" si="13"/>
        <v>kg</v>
      </c>
      <c r="Q14" s="120">
        <v>0</v>
      </c>
      <c r="R14" s="121">
        <v>0</v>
      </c>
      <c r="S14" s="121">
        <v>0</v>
      </c>
      <c r="T14" s="121">
        <v>0</v>
      </c>
      <c r="U14" s="121">
        <v>0</v>
      </c>
      <c r="V14" s="120">
        <f t="shared" si="1"/>
        <v>0</v>
      </c>
      <c r="W14" s="121">
        <f t="shared" si="2"/>
        <v>0</v>
      </c>
      <c r="X14" s="121">
        <f t="shared" si="3"/>
        <v>0</v>
      </c>
      <c r="Y14" s="121">
        <f t="shared" si="14"/>
        <v>0</v>
      </c>
      <c r="Z14" s="121">
        <f t="shared" si="4"/>
        <v>0</v>
      </c>
      <c r="AA14" s="121">
        <f t="shared" si="5"/>
        <v>0</v>
      </c>
      <c r="AB14" s="120">
        <f>'Datos 2-Potenciales calent glob'!$E$6</f>
        <v>1</v>
      </c>
      <c r="AC14" s="121">
        <f>'Datos 2-Potenciales calent glob'!$E$31</f>
        <v>28</v>
      </c>
      <c r="AD14" s="121">
        <f>'Datos 2-Potenciales calent glob'!$E$32</f>
        <v>265</v>
      </c>
      <c r="AE14" s="123">
        <f>SUMIF('Datos 2-Potenciales calent glob'!$B$6:$B$56,Cálculos_5!F14,'Datos 2-Potenciales calent glob'!$E$6:$E$56)</f>
        <v>0</v>
      </c>
      <c r="AF14" s="121">
        <f>'Datos 2-Potenciales calent glob'!$E$6</f>
        <v>1</v>
      </c>
      <c r="AG14" s="121">
        <f>'Datos 2-Potenciales calent glob'!$E$6</f>
        <v>1</v>
      </c>
      <c r="AH14" s="120">
        <f t="shared" si="6"/>
        <v>0</v>
      </c>
      <c r="AI14" s="121">
        <f t="shared" si="7"/>
        <v>0</v>
      </c>
      <c r="AJ14" s="121">
        <f t="shared" si="8"/>
        <v>0</v>
      </c>
      <c r="AK14" s="121">
        <f t="shared" si="9"/>
        <v>0</v>
      </c>
      <c r="AL14" s="124">
        <f t="shared" si="10"/>
        <v>0</v>
      </c>
      <c r="AM14" s="121">
        <f t="shared" si="11"/>
        <v>0</v>
      </c>
      <c r="AN14" s="207">
        <f t="shared" si="12"/>
        <v>0</v>
      </c>
    </row>
    <row r="15" spans="1:2051">
      <c r="A15" s="102"/>
      <c r="B15" s="112" t="s">
        <v>234</v>
      </c>
      <c r="C15" s="113" t="s">
        <v>332</v>
      </c>
      <c r="D15" s="113" t="s">
        <v>4</v>
      </c>
      <c r="E15" s="113" t="s">
        <v>250</v>
      </c>
      <c r="F15" s="226" t="str">
        <f>'Alcance 1'!C183</f>
        <v>Tipo de gas fluorado</v>
      </c>
      <c r="G15" s="226"/>
      <c r="H15" s="113" t="s">
        <v>239</v>
      </c>
      <c r="I15" s="180">
        <v>1</v>
      </c>
      <c r="J15" s="225">
        <f>'Alcance 1'!D183</f>
        <v>0</v>
      </c>
      <c r="K15" s="114" t="str">
        <f>'Alcance 1'!E183</f>
        <v>kg</v>
      </c>
      <c r="L15" s="226"/>
      <c r="M15" s="113">
        <v>1</v>
      </c>
      <c r="N15" s="113"/>
      <c r="O15" s="113">
        <f t="shared" si="0"/>
        <v>0</v>
      </c>
      <c r="P15" s="115" t="str">
        <f t="shared" si="13"/>
        <v>kg</v>
      </c>
      <c r="Q15" s="120">
        <v>0</v>
      </c>
      <c r="R15" s="121">
        <v>0</v>
      </c>
      <c r="S15" s="121">
        <v>0</v>
      </c>
      <c r="T15" s="121">
        <v>0</v>
      </c>
      <c r="U15" s="121">
        <v>0</v>
      </c>
      <c r="V15" s="120">
        <f t="shared" si="1"/>
        <v>0</v>
      </c>
      <c r="W15" s="121">
        <f t="shared" si="2"/>
        <v>0</v>
      </c>
      <c r="X15" s="121">
        <f t="shared" si="3"/>
        <v>0</v>
      </c>
      <c r="Y15" s="121">
        <f t="shared" si="14"/>
        <v>0</v>
      </c>
      <c r="Z15" s="121">
        <f t="shared" si="4"/>
        <v>0</v>
      </c>
      <c r="AA15" s="121">
        <f t="shared" si="5"/>
        <v>0</v>
      </c>
      <c r="AB15" s="120">
        <f>'Datos 2-Potenciales calent glob'!$E$6</f>
        <v>1</v>
      </c>
      <c r="AC15" s="121">
        <f>'Datos 2-Potenciales calent glob'!$E$31</f>
        <v>28</v>
      </c>
      <c r="AD15" s="121">
        <f>'Datos 2-Potenciales calent glob'!$E$32</f>
        <v>265</v>
      </c>
      <c r="AE15" s="123">
        <f>SUMIF('Datos 2-Potenciales calent glob'!$B$6:$B$56,Cálculos_5!F15,'Datos 2-Potenciales calent glob'!$E$6:$E$56)</f>
        <v>0</v>
      </c>
      <c r="AF15" s="121">
        <f>'Datos 2-Potenciales calent glob'!$E$6</f>
        <v>1</v>
      </c>
      <c r="AG15" s="121">
        <f>'Datos 2-Potenciales calent glob'!$E$6</f>
        <v>1</v>
      </c>
      <c r="AH15" s="120">
        <f t="shared" si="6"/>
        <v>0</v>
      </c>
      <c r="AI15" s="121">
        <f t="shared" si="7"/>
        <v>0</v>
      </c>
      <c r="AJ15" s="121">
        <f t="shared" si="8"/>
        <v>0</v>
      </c>
      <c r="AK15" s="121">
        <f t="shared" si="9"/>
        <v>0</v>
      </c>
      <c r="AL15" s="124">
        <f t="shared" si="10"/>
        <v>0</v>
      </c>
      <c r="AM15" s="121">
        <f t="shared" si="11"/>
        <v>0</v>
      </c>
      <c r="AN15" s="207">
        <f t="shared" si="12"/>
        <v>0</v>
      </c>
    </row>
    <row r="16" spans="1:2051">
      <c r="A16" s="102"/>
      <c r="B16" s="112" t="s">
        <v>234</v>
      </c>
      <c r="C16" s="113" t="s">
        <v>332</v>
      </c>
      <c r="D16" s="113" t="s">
        <v>4</v>
      </c>
      <c r="E16" s="113" t="s">
        <v>250</v>
      </c>
      <c r="F16" s="226" t="str">
        <f>'Alcance 1'!C184</f>
        <v>Tipo de gas fluorado</v>
      </c>
      <c r="G16" s="226"/>
      <c r="H16" s="113" t="s">
        <v>239</v>
      </c>
      <c r="I16" s="180">
        <v>1</v>
      </c>
      <c r="J16" s="225">
        <f>'Alcance 1'!D184</f>
        <v>0</v>
      </c>
      <c r="K16" s="114" t="str">
        <f>'Alcance 1'!E184</f>
        <v>kg</v>
      </c>
      <c r="L16" s="226"/>
      <c r="M16" s="113">
        <v>1</v>
      </c>
      <c r="N16" s="113"/>
      <c r="O16" s="113">
        <f t="shared" si="0"/>
        <v>0</v>
      </c>
      <c r="P16" s="115" t="str">
        <f t="shared" si="13"/>
        <v>kg</v>
      </c>
      <c r="Q16" s="120">
        <v>0</v>
      </c>
      <c r="R16" s="121">
        <v>0</v>
      </c>
      <c r="S16" s="121">
        <v>0</v>
      </c>
      <c r="T16" s="121">
        <v>0</v>
      </c>
      <c r="U16" s="121">
        <v>0</v>
      </c>
      <c r="V16" s="120">
        <f t="shared" si="1"/>
        <v>0</v>
      </c>
      <c r="W16" s="121">
        <f t="shared" si="2"/>
        <v>0</v>
      </c>
      <c r="X16" s="121">
        <f t="shared" si="3"/>
        <v>0</v>
      </c>
      <c r="Y16" s="121">
        <f t="shared" si="14"/>
        <v>0</v>
      </c>
      <c r="Z16" s="121">
        <f t="shared" si="4"/>
        <v>0</v>
      </c>
      <c r="AA16" s="121">
        <f t="shared" si="5"/>
        <v>0</v>
      </c>
      <c r="AB16" s="120">
        <f>'Datos 2-Potenciales calent glob'!$E$6</f>
        <v>1</v>
      </c>
      <c r="AC16" s="121">
        <f>'Datos 2-Potenciales calent glob'!$E$31</f>
        <v>28</v>
      </c>
      <c r="AD16" s="121">
        <f>'Datos 2-Potenciales calent glob'!$E$32</f>
        <v>265</v>
      </c>
      <c r="AE16" s="123">
        <f>SUMIF('Datos 2-Potenciales calent glob'!$B$6:$B$56,Cálculos_5!F16,'Datos 2-Potenciales calent glob'!$E$6:$E$56)</f>
        <v>0</v>
      </c>
      <c r="AF16" s="121">
        <f>'Datos 2-Potenciales calent glob'!$E$6</f>
        <v>1</v>
      </c>
      <c r="AG16" s="121">
        <f>'Datos 2-Potenciales calent glob'!$E$6</f>
        <v>1</v>
      </c>
      <c r="AH16" s="120">
        <f t="shared" si="6"/>
        <v>0</v>
      </c>
      <c r="AI16" s="121">
        <f t="shared" si="7"/>
        <v>0</v>
      </c>
      <c r="AJ16" s="121">
        <f t="shared" si="8"/>
        <v>0</v>
      </c>
      <c r="AK16" s="121">
        <f t="shared" si="9"/>
        <v>0</v>
      </c>
      <c r="AL16" s="124">
        <f t="shared" si="10"/>
        <v>0</v>
      </c>
      <c r="AM16" s="121">
        <f t="shared" si="11"/>
        <v>0</v>
      </c>
      <c r="AN16" s="207">
        <f t="shared" si="12"/>
        <v>0</v>
      </c>
    </row>
    <row r="17" spans="1:40">
      <c r="A17" s="102"/>
      <c r="B17" s="112" t="s">
        <v>234</v>
      </c>
      <c r="C17" s="113" t="s">
        <v>332</v>
      </c>
      <c r="D17" s="113" t="s">
        <v>4</v>
      </c>
      <c r="E17" s="113" t="s">
        <v>250</v>
      </c>
      <c r="F17" s="226" t="str">
        <f>'Alcance 1'!C185</f>
        <v>Tipo de gas fluorado</v>
      </c>
      <c r="G17" s="226"/>
      <c r="H17" s="113" t="s">
        <v>239</v>
      </c>
      <c r="I17" s="180">
        <v>1</v>
      </c>
      <c r="J17" s="225">
        <f>'Alcance 1'!D185</f>
        <v>0</v>
      </c>
      <c r="K17" s="114" t="str">
        <f>'Alcance 1'!E185</f>
        <v>kg</v>
      </c>
      <c r="L17" s="226"/>
      <c r="M17" s="113">
        <v>1</v>
      </c>
      <c r="N17" s="113"/>
      <c r="O17" s="113">
        <f t="shared" si="0"/>
        <v>0</v>
      </c>
      <c r="P17" s="115" t="str">
        <f t="shared" si="13"/>
        <v>kg</v>
      </c>
      <c r="Q17" s="120">
        <v>0</v>
      </c>
      <c r="R17" s="121">
        <v>0</v>
      </c>
      <c r="S17" s="121">
        <v>0</v>
      </c>
      <c r="T17" s="121">
        <v>0</v>
      </c>
      <c r="U17" s="121">
        <v>0</v>
      </c>
      <c r="V17" s="120">
        <f t="shared" si="1"/>
        <v>0</v>
      </c>
      <c r="W17" s="121">
        <f t="shared" si="2"/>
        <v>0</v>
      </c>
      <c r="X17" s="121">
        <f t="shared" si="3"/>
        <v>0</v>
      </c>
      <c r="Y17" s="121">
        <f t="shared" si="14"/>
        <v>0</v>
      </c>
      <c r="Z17" s="121">
        <f t="shared" si="4"/>
        <v>0</v>
      </c>
      <c r="AA17" s="121">
        <f t="shared" si="5"/>
        <v>0</v>
      </c>
      <c r="AB17" s="120">
        <f>'Datos 2-Potenciales calent glob'!$E$6</f>
        <v>1</v>
      </c>
      <c r="AC17" s="121">
        <f>'Datos 2-Potenciales calent glob'!$E$31</f>
        <v>28</v>
      </c>
      <c r="AD17" s="121">
        <f>'Datos 2-Potenciales calent glob'!$E$32</f>
        <v>265</v>
      </c>
      <c r="AE17" s="123">
        <f>SUMIF('Datos 2-Potenciales calent glob'!$B$6:$B$56,Cálculos_5!F17,'Datos 2-Potenciales calent glob'!$E$6:$E$56)</f>
        <v>0</v>
      </c>
      <c r="AF17" s="121">
        <f>'Datos 2-Potenciales calent glob'!$E$6</f>
        <v>1</v>
      </c>
      <c r="AG17" s="121">
        <f>'Datos 2-Potenciales calent glob'!$E$6</f>
        <v>1</v>
      </c>
      <c r="AH17" s="120">
        <f t="shared" si="6"/>
        <v>0</v>
      </c>
      <c r="AI17" s="121">
        <f t="shared" si="7"/>
        <v>0</v>
      </c>
      <c r="AJ17" s="121">
        <f t="shared" si="8"/>
        <v>0</v>
      </c>
      <c r="AK17" s="121">
        <f t="shared" si="9"/>
        <v>0</v>
      </c>
      <c r="AL17" s="124">
        <f t="shared" si="10"/>
        <v>0</v>
      </c>
      <c r="AM17" s="121">
        <f t="shared" si="11"/>
        <v>0</v>
      </c>
      <c r="AN17" s="207">
        <f t="shared" si="12"/>
        <v>0</v>
      </c>
    </row>
    <row r="18" spans="1:40">
      <c r="A18" s="102"/>
      <c r="B18" s="112" t="s">
        <v>234</v>
      </c>
      <c r="C18" s="113" t="s">
        <v>332</v>
      </c>
      <c r="D18" s="113" t="s">
        <v>4</v>
      </c>
      <c r="E18" s="113" t="s">
        <v>250</v>
      </c>
      <c r="F18" s="226" t="str">
        <f>'Alcance 1'!C186</f>
        <v>Tipo de gas fluorado</v>
      </c>
      <c r="G18" s="226"/>
      <c r="H18" s="113" t="s">
        <v>239</v>
      </c>
      <c r="I18" s="180">
        <v>1</v>
      </c>
      <c r="J18" s="225">
        <f>'Alcance 1'!D186</f>
        <v>0</v>
      </c>
      <c r="K18" s="114" t="str">
        <f>'Alcance 1'!E186</f>
        <v>kg</v>
      </c>
      <c r="L18" s="226"/>
      <c r="M18" s="113">
        <v>1</v>
      </c>
      <c r="N18" s="113"/>
      <c r="O18" s="113">
        <f t="shared" si="0"/>
        <v>0</v>
      </c>
      <c r="P18" s="115" t="str">
        <f t="shared" si="13"/>
        <v>kg</v>
      </c>
      <c r="Q18" s="120">
        <v>0</v>
      </c>
      <c r="R18" s="121">
        <v>0</v>
      </c>
      <c r="S18" s="121">
        <v>0</v>
      </c>
      <c r="T18" s="121">
        <v>0</v>
      </c>
      <c r="U18" s="121">
        <v>0</v>
      </c>
      <c r="V18" s="120">
        <f t="shared" si="1"/>
        <v>0</v>
      </c>
      <c r="W18" s="121">
        <f t="shared" si="2"/>
        <v>0</v>
      </c>
      <c r="X18" s="121">
        <f t="shared" si="3"/>
        <v>0</v>
      </c>
      <c r="Y18" s="121">
        <f t="shared" si="14"/>
        <v>0</v>
      </c>
      <c r="Z18" s="121">
        <f t="shared" si="4"/>
        <v>0</v>
      </c>
      <c r="AA18" s="121">
        <f t="shared" si="5"/>
        <v>0</v>
      </c>
      <c r="AB18" s="120">
        <f>'Datos 2-Potenciales calent glob'!$E$6</f>
        <v>1</v>
      </c>
      <c r="AC18" s="121">
        <f>'Datos 2-Potenciales calent glob'!$E$31</f>
        <v>28</v>
      </c>
      <c r="AD18" s="121">
        <f>'Datos 2-Potenciales calent glob'!$E$32</f>
        <v>265</v>
      </c>
      <c r="AE18" s="123">
        <f>SUMIF('Datos 2-Potenciales calent glob'!$B$6:$B$56,Cálculos_5!F18,'Datos 2-Potenciales calent glob'!$E$6:$E$56)</f>
        <v>0</v>
      </c>
      <c r="AF18" s="121">
        <f>'Datos 2-Potenciales calent glob'!$E$6</f>
        <v>1</v>
      </c>
      <c r="AG18" s="121">
        <f>'Datos 2-Potenciales calent glob'!$E$6</f>
        <v>1</v>
      </c>
      <c r="AH18" s="120">
        <f t="shared" si="6"/>
        <v>0</v>
      </c>
      <c r="AI18" s="121">
        <f t="shared" si="7"/>
        <v>0</v>
      </c>
      <c r="AJ18" s="121">
        <f t="shared" si="8"/>
        <v>0</v>
      </c>
      <c r="AK18" s="121">
        <f t="shared" si="9"/>
        <v>0</v>
      </c>
      <c r="AL18" s="124">
        <f t="shared" si="10"/>
        <v>0</v>
      </c>
      <c r="AM18" s="121">
        <f t="shared" si="11"/>
        <v>0</v>
      </c>
      <c r="AN18" s="207">
        <f t="shared" si="12"/>
        <v>0</v>
      </c>
    </row>
    <row r="19" spans="1:40">
      <c r="A19" s="102"/>
      <c r="B19" s="112" t="s">
        <v>234</v>
      </c>
      <c r="C19" s="113" t="s">
        <v>332</v>
      </c>
      <c r="D19" s="113" t="s">
        <v>4</v>
      </c>
      <c r="E19" s="113" t="s">
        <v>250</v>
      </c>
      <c r="F19" s="226" t="str">
        <f>'Alcance 1'!C187</f>
        <v>Tipo de gas fluorado</v>
      </c>
      <c r="G19" s="226"/>
      <c r="H19" s="113" t="s">
        <v>239</v>
      </c>
      <c r="I19" s="180">
        <v>1</v>
      </c>
      <c r="J19" s="225">
        <f>'Alcance 1'!D187</f>
        <v>0</v>
      </c>
      <c r="K19" s="114" t="str">
        <f>'Alcance 1'!E187</f>
        <v>kg</v>
      </c>
      <c r="L19" s="226"/>
      <c r="M19" s="113">
        <v>1</v>
      </c>
      <c r="N19" s="113"/>
      <c r="O19" s="113">
        <f t="shared" si="0"/>
        <v>0</v>
      </c>
      <c r="P19" s="115" t="str">
        <f t="shared" si="13"/>
        <v>kg</v>
      </c>
      <c r="Q19" s="120">
        <v>0</v>
      </c>
      <c r="R19" s="121">
        <v>0</v>
      </c>
      <c r="S19" s="121">
        <v>0</v>
      </c>
      <c r="T19" s="121">
        <v>0</v>
      </c>
      <c r="U19" s="121">
        <v>0</v>
      </c>
      <c r="V19" s="120">
        <f t="shared" si="1"/>
        <v>0</v>
      </c>
      <c r="W19" s="121">
        <f t="shared" si="2"/>
        <v>0</v>
      </c>
      <c r="X19" s="121">
        <f t="shared" si="3"/>
        <v>0</v>
      </c>
      <c r="Y19" s="121">
        <f t="shared" si="14"/>
        <v>0</v>
      </c>
      <c r="Z19" s="121">
        <f t="shared" si="4"/>
        <v>0</v>
      </c>
      <c r="AA19" s="121">
        <f t="shared" si="5"/>
        <v>0</v>
      </c>
      <c r="AB19" s="120">
        <f>'Datos 2-Potenciales calent glob'!$E$6</f>
        <v>1</v>
      </c>
      <c r="AC19" s="121">
        <f>'Datos 2-Potenciales calent glob'!$E$31</f>
        <v>28</v>
      </c>
      <c r="AD19" s="121">
        <f>'Datos 2-Potenciales calent glob'!$E$32</f>
        <v>265</v>
      </c>
      <c r="AE19" s="123">
        <f>SUMIF('Datos 2-Potenciales calent glob'!$B$6:$B$56,Cálculos_5!F19,'Datos 2-Potenciales calent glob'!$E$6:$E$56)</f>
        <v>0</v>
      </c>
      <c r="AF19" s="121">
        <f>'Datos 2-Potenciales calent glob'!$E$6</f>
        <v>1</v>
      </c>
      <c r="AG19" s="121">
        <f>'Datos 2-Potenciales calent glob'!$E$6</f>
        <v>1</v>
      </c>
      <c r="AH19" s="120">
        <f t="shared" si="6"/>
        <v>0</v>
      </c>
      <c r="AI19" s="121">
        <f t="shared" si="7"/>
        <v>0</v>
      </c>
      <c r="AJ19" s="121">
        <f t="shared" si="8"/>
        <v>0</v>
      </c>
      <c r="AK19" s="121">
        <f t="shared" si="9"/>
        <v>0</v>
      </c>
      <c r="AL19" s="124">
        <f t="shared" si="10"/>
        <v>0</v>
      </c>
      <c r="AM19" s="121">
        <f t="shared" si="11"/>
        <v>0</v>
      </c>
      <c r="AN19" s="207">
        <f t="shared" si="12"/>
        <v>0</v>
      </c>
    </row>
    <row r="20" spans="1:40" ht="13.5" customHeight="1">
      <c r="A20" s="102"/>
      <c r="B20" s="112" t="s">
        <v>233</v>
      </c>
      <c r="C20" s="113" t="s">
        <v>332</v>
      </c>
      <c r="D20" s="113" t="s">
        <v>3</v>
      </c>
      <c r="E20" s="113" t="s">
        <v>81</v>
      </c>
      <c r="F20" s="113"/>
      <c r="G20" s="226"/>
      <c r="H20" s="113" t="s">
        <v>239</v>
      </c>
      <c r="I20" s="180">
        <v>1</v>
      </c>
      <c r="J20" s="126">
        <f>'Alcance 1'!D8</f>
        <v>0</v>
      </c>
      <c r="K20" s="114" t="str">
        <f>'Alcance 1'!E8</f>
        <v>kg</v>
      </c>
      <c r="L20" s="113"/>
      <c r="M20" s="113">
        <f>LOOKUP($E20,'Datos 3-Factores de convers'!$B$29:$B$51,'Datos 3-Factores de convers'!$F$29:$F$51)</f>
        <v>1.56E-5</v>
      </c>
      <c r="N20" s="113" t="str">
        <f>LOOKUP($E20,'Datos 3-Factores de convers'!$B$29:$B$51,'Datos 3-Factores de convers'!$G$29:$G$51)</f>
        <v>TJ/kg</v>
      </c>
      <c r="O20" s="113">
        <f t="shared" ref="O20" si="15">J20*M20</f>
        <v>0</v>
      </c>
      <c r="P20" s="115" t="str">
        <f t="shared" si="13"/>
        <v>kg</v>
      </c>
      <c r="Q20" s="120">
        <f>LOOKUP($E20,'Datos 1-Factores emisión'!$B$9:$B$18,'Datos 1-Factores emisión'!$C$9:$C$18)</f>
        <v>0</v>
      </c>
      <c r="R20" s="121">
        <f>LOOKUP($E20,'Datos 1-Factores emisión'!$B$9:$B$18,'Datos 1-Factores emisión'!$E$9:$E$18)</f>
        <v>300</v>
      </c>
      <c r="S20" s="121">
        <f>LOOKUP($E20,'Datos 1-Factores emisión'!$B$9:$B$18,'Datos 1-Factores emisión'!$F$9:$F$18)</f>
        <v>4</v>
      </c>
      <c r="T20" s="121">
        <f>LOOKUP($E20,'Datos 1-Factores emisión'!$B$9:$B$18,'Datos 1-Factores emisión'!$D$9:$D$18)</f>
        <v>112000</v>
      </c>
      <c r="U20" s="121">
        <v>0</v>
      </c>
      <c r="V20" s="120">
        <f t="shared" ref="V20:V50" si="16">Q20*$O20</f>
        <v>0</v>
      </c>
      <c r="W20" s="121">
        <f t="shared" ref="W20:W50" si="17">R20*$O20</f>
        <v>0</v>
      </c>
      <c r="X20" s="121">
        <f t="shared" ref="X20:X50" si="18">S20*$O20</f>
        <v>0</v>
      </c>
      <c r="Y20" s="121">
        <v>0</v>
      </c>
      <c r="Z20" s="121">
        <f>T20*$O20</f>
        <v>0</v>
      </c>
      <c r="AA20" s="121">
        <f>U20*$O20</f>
        <v>0</v>
      </c>
      <c r="AB20" s="120">
        <f>'Datos 2-Potenciales calent glob'!$E$6</f>
        <v>1</v>
      </c>
      <c r="AC20" s="121">
        <f>'Datos 2-Potenciales calent glob'!$E$31</f>
        <v>28</v>
      </c>
      <c r="AD20" s="121">
        <f>'Datos 2-Potenciales calent glob'!$E$32</f>
        <v>265</v>
      </c>
      <c r="AE20" s="123">
        <f>SUMIF('Datos 2-Potenciales calent glob'!$B$6:$B$56,Cálculos_5!F20,'Datos 2-Potenciales calent glob'!$E$6:$E$56)</f>
        <v>0</v>
      </c>
      <c r="AF20" s="121">
        <f>'Datos 2-Potenciales calent glob'!$E$6</f>
        <v>1</v>
      </c>
      <c r="AG20" s="121">
        <f>'Datos 2-Potenciales calent glob'!$E$6</f>
        <v>1</v>
      </c>
      <c r="AH20" s="120">
        <f t="shared" ref="AH20:AH60" si="19">V20*AB20</f>
        <v>0</v>
      </c>
      <c r="AI20" s="121">
        <f t="shared" ref="AI20:AI50" si="20">W20*AC20</f>
        <v>0</v>
      </c>
      <c r="AJ20" s="121">
        <f t="shared" ref="AJ20:AJ50" si="21">X20*AD20</f>
        <v>0</v>
      </c>
      <c r="AK20" s="121">
        <f t="shared" ref="AK20:AK50" si="22">Y20*AE20</f>
        <v>0</v>
      </c>
      <c r="AL20" s="124">
        <f t="shared" ref="AL20:AL50" si="23">SUM(AH20:AK20)</f>
        <v>0</v>
      </c>
      <c r="AM20" s="121">
        <f t="shared" ref="AM20:AM50" si="24">Z20*AF20</f>
        <v>0</v>
      </c>
      <c r="AN20" s="207">
        <f>AA20*AG20</f>
        <v>0</v>
      </c>
    </row>
    <row r="21" spans="1:40" ht="13.5" customHeight="1">
      <c r="A21" s="102"/>
      <c r="B21" s="112" t="s">
        <v>233</v>
      </c>
      <c r="C21" s="113" t="s">
        <v>332</v>
      </c>
      <c r="D21" s="113" t="s">
        <v>3</v>
      </c>
      <c r="E21" s="113" t="s">
        <v>33</v>
      </c>
      <c r="F21" s="113"/>
      <c r="G21" s="226"/>
      <c r="H21" s="113" t="s">
        <v>239</v>
      </c>
      <c r="I21" s="180">
        <v>1</v>
      </c>
      <c r="J21" s="126">
        <f>'Alcance 1'!D9</f>
        <v>0</v>
      </c>
      <c r="K21" s="114" t="str">
        <f>'Alcance 1'!E9</f>
        <v>kg</v>
      </c>
      <c r="L21" s="113"/>
      <c r="M21" s="113">
        <f>LOOKUP($E21,'Datos 3-Factores de convers'!$B$29:$B$51,'Datos 3-Factores de convers'!$F$29:$F$51)</f>
        <v>2.5163869999999999E-5</v>
      </c>
      <c r="N21" s="113" t="str">
        <f>LOOKUP($E21,'Datos 3-Factores de convers'!$B$29:$B$51,'Datos 3-Factores de convers'!$G$29:$G$51)</f>
        <v>TJ/kg</v>
      </c>
      <c r="O21" s="113">
        <f t="shared" ref="O21:O30" si="25">J21*M21</f>
        <v>0</v>
      </c>
      <c r="P21" s="115" t="str">
        <f t="shared" si="13"/>
        <v>kg</v>
      </c>
      <c r="Q21" s="120">
        <f>LOOKUP($E21,'Datos 1-Factores emisión'!$B$9:$B$18,'Datos 1-Factores emisión'!$C$9:$C$18)</f>
        <v>99420</v>
      </c>
      <c r="R21" s="121">
        <f>LOOKUP($E21,'Datos 1-Factores emisión'!$B$9:$B$18,'Datos 1-Factores emisión'!$E$9:$E$18)</f>
        <v>10</v>
      </c>
      <c r="S21" s="121">
        <f>LOOKUP($E21,'Datos 1-Factores emisión'!$B$9:$B$18,'Datos 1-Factores emisión'!$F$9:$F$18)</f>
        <v>1.5</v>
      </c>
      <c r="T21" s="121">
        <f>LOOKUP($E21,'Datos 1-Factores emisión'!$B$9:$B$18,'Datos 1-Factores emisión'!$D$9:$D$18)</f>
        <v>0</v>
      </c>
      <c r="U21" s="121">
        <v>0</v>
      </c>
      <c r="V21" s="120">
        <f t="shared" si="16"/>
        <v>0</v>
      </c>
      <c r="W21" s="121">
        <f t="shared" si="17"/>
        <v>0</v>
      </c>
      <c r="X21" s="121">
        <f t="shared" si="18"/>
        <v>0</v>
      </c>
      <c r="Y21" s="121">
        <v>0</v>
      </c>
      <c r="Z21" s="121">
        <f t="shared" ref="Z21:Z38" si="26">T21*$O21</f>
        <v>0</v>
      </c>
      <c r="AA21" s="121">
        <f t="shared" ref="AA21:AA52" si="27">U21*$O21</f>
        <v>0</v>
      </c>
      <c r="AB21" s="120">
        <f>'Datos 2-Potenciales calent glob'!$E$6</f>
        <v>1</v>
      </c>
      <c r="AC21" s="121">
        <f>'Datos 2-Potenciales calent glob'!$E$31</f>
        <v>28</v>
      </c>
      <c r="AD21" s="121">
        <f>'Datos 2-Potenciales calent glob'!$E$32</f>
        <v>265</v>
      </c>
      <c r="AE21" s="123">
        <f>SUMIF('Datos 2-Potenciales calent glob'!$B$6:$B$56,Cálculos_5!F21,'Datos 2-Potenciales calent glob'!$E$6:$E$56)</f>
        <v>0</v>
      </c>
      <c r="AF21" s="121">
        <f>'Datos 2-Potenciales calent glob'!$E$6</f>
        <v>1</v>
      </c>
      <c r="AG21" s="121">
        <f>'Datos 2-Potenciales calent glob'!$E$6</f>
        <v>1</v>
      </c>
      <c r="AH21" s="120">
        <f t="shared" si="19"/>
        <v>0</v>
      </c>
      <c r="AI21" s="121">
        <f t="shared" si="20"/>
        <v>0</v>
      </c>
      <c r="AJ21" s="121">
        <f t="shared" si="21"/>
        <v>0</v>
      </c>
      <c r="AK21" s="121">
        <f t="shared" si="22"/>
        <v>0</v>
      </c>
      <c r="AL21" s="124">
        <f t="shared" si="23"/>
        <v>0</v>
      </c>
      <c r="AM21" s="121">
        <f t="shared" si="24"/>
        <v>0</v>
      </c>
      <c r="AN21" s="207">
        <f t="shared" ref="AN21:AN171" si="28">AA21*AG21</f>
        <v>0</v>
      </c>
    </row>
    <row r="22" spans="1:40" ht="13.5" customHeight="1">
      <c r="A22" s="102"/>
      <c r="B22" s="112" t="s">
        <v>233</v>
      </c>
      <c r="C22" s="113" t="s">
        <v>332</v>
      </c>
      <c r="D22" s="113" t="s">
        <v>3</v>
      </c>
      <c r="E22" s="113" t="s">
        <v>80</v>
      </c>
      <c r="F22" s="113"/>
      <c r="G22" s="226"/>
      <c r="H22" s="113" t="s">
        <v>239</v>
      </c>
      <c r="I22" s="180">
        <v>1</v>
      </c>
      <c r="J22" s="126">
        <f>'Alcance 1'!D10</f>
        <v>0</v>
      </c>
      <c r="K22" s="114" t="str">
        <f>'Alcance 1'!E10</f>
        <v>kg</v>
      </c>
      <c r="L22" s="113"/>
      <c r="M22" s="113">
        <f>LOOKUP($E22,'Datos 3-Factores de convers'!$B$29:$B$51,'Datos 3-Factores de convers'!$F$29:$F$51)</f>
        <v>3.4961449999999997E-5</v>
      </c>
      <c r="N22" s="113" t="str">
        <f>LOOKUP($E22,'Datos 3-Factores de convers'!$B$29:$B$51,'Datos 3-Factores de convers'!$G$29:$G$51)</f>
        <v>TJ/kg</v>
      </c>
      <c r="O22" s="113">
        <f t="shared" si="25"/>
        <v>0</v>
      </c>
      <c r="P22" s="115" t="str">
        <f t="shared" si="13"/>
        <v>kg</v>
      </c>
      <c r="Q22" s="120">
        <f>LOOKUP($E22,'Datos 1-Factores emisión'!$B$9:$B$18,'Datos 1-Factores emisión'!$C$9:$C$18)</f>
        <v>97500</v>
      </c>
      <c r="R22" s="121">
        <f>LOOKUP($E22,'Datos 1-Factores emisión'!$B$9:$B$18,'Datos 1-Factores emisión'!$E$9:$E$18)</f>
        <v>10</v>
      </c>
      <c r="S22" s="121">
        <f>LOOKUP($E22,'Datos 1-Factores emisión'!$B$9:$B$18,'Datos 1-Factores emisión'!$F$9:$F$18)</f>
        <v>0.6</v>
      </c>
      <c r="T22" s="121">
        <f>LOOKUP($E22,'Datos 1-Factores emisión'!$B$9:$B$18,'Datos 1-Factores emisión'!$D$9:$D$18)</f>
        <v>0</v>
      </c>
      <c r="U22" s="121">
        <v>0</v>
      </c>
      <c r="V22" s="120">
        <f t="shared" si="16"/>
        <v>0</v>
      </c>
      <c r="W22" s="121">
        <f t="shared" si="17"/>
        <v>0</v>
      </c>
      <c r="X22" s="121">
        <f t="shared" si="18"/>
        <v>0</v>
      </c>
      <c r="Y22" s="121">
        <v>0</v>
      </c>
      <c r="Z22" s="121">
        <f t="shared" si="26"/>
        <v>0</v>
      </c>
      <c r="AA22" s="121">
        <f t="shared" si="27"/>
        <v>0</v>
      </c>
      <c r="AB22" s="120">
        <f>'Datos 2-Potenciales calent glob'!$E$6</f>
        <v>1</v>
      </c>
      <c r="AC22" s="121">
        <f>'Datos 2-Potenciales calent glob'!$E$31</f>
        <v>28</v>
      </c>
      <c r="AD22" s="121">
        <f>'Datos 2-Potenciales calent glob'!$E$32</f>
        <v>265</v>
      </c>
      <c r="AE22" s="123">
        <f>SUMIF('Datos 2-Potenciales calent glob'!$B$6:$B$56,Cálculos_5!F22,'Datos 2-Potenciales calent glob'!$E$6:$E$56)</f>
        <v>0</v>
      </c>
      <c r="AF22" s="121">
        <f>'Datos 2-Potenciales calent glob'!$E$6</f>
        <v>1</v>
      </c>
      <c r="AG22" s="121">
        <f>'Datos 2-Potenciales calent glob'!$E$6</f>
        <v>1</v>
      </c>
      <c r="AH22" s="120">
        <f t="shared" si="19"/>
        <v>0</v>
      </c>
      <c r="AI22" s="121">
        <f t="shared" si="20"/>
        <v>0</v>
      </c>
      <c r="AJ22" s="121">
        <f t="shared" si="21"/>
        <v>0</v>
      </c>
      <c r="AK22" s="121">
        <f t="shared" si="22"/>
        <v>0</v>
      </c>
      <c r="AL22" s="124">
        <f t="shared" si="23"/>
        <v>0</v>
      </c>
      <c r="AM22" s="121">
        <f t="shared" si="24"/>
        <v>0</v>
      </c>
      <c r="AN22" s="207">
        <f t="shared" si="28"/>
        <v>0</v>
      </c>
    </row>
    <row r="23" spans="1:40" ht="13.5" customHeight="1">
      <c r="A23" s="102"/>
      <c r="B23" s="112" t="s">
        <v>233</v>
      </c>
      <c r="C23" s="113" t="s">
        <v>332</v>
      </c>
      <c r="D23" s="113" t="s">
        <v>3</v>
      </c>
      <c r="E23" s="113" t="s">
        <v>78</v>
      </c>
      <c r="F23" s="113"/>
      <c r="G23" s="226"/>
      <c r="H23" s="113" t="s">
        <v>239</v>
      </c>
      <c r="I23" s="180">
        <v>1</v>
      </c>
      <c r="J23" s="126">
        <f>'Alcance 1'!D11</f>
        <v>0</v>
      </c>
      <c r="K23" s="114" t="str">
        <f>'Alcance 1'!E11</f>
        <v>L</v>
      </c>
      <c r="L23" s="113"/>
      <c r="M23" s="113">
        <f>LOOKUP($E23,'Datos 3-Factores de convers'!$B$29:$B$51,'Datos 3-Factores de convers'!$F$29:$F$51)</f>
        <v>3.1352255999999994E-5</v>
      </c>
      <c r="N23" s="113" t="str">
        <f>LOOKUP($E23,'Datos 3-Factores de convers'!$B$29:$B$51,'Datos 3-Factores de convers'!$G$29:$G$51)</f>
        <v>TJ/L</v>
      </c>
      <c r="O23" s="113">
        <f t="shared" si="25"/>
        <v>0</v>
      </c>
      <c r="P23" s="115" t="s">
        <v>37</v>
      </c>
      <c r="Q23" s="120">
        <f>LOOKUP($E23,'Datos 1-Factores emisión'!$B$9:$B$18,'Datos 1-Factores emisión'!$C$9:$C$18)</f>
        <v>77400</v>
      </c>
      <c r="R23" s="121">
        <f>LOOKUP($E23,'Datos 1-Factores emisión'!$B$9:$B$18,'Datos 1-Factores emisión'!$E$9:$E$18)</f>
        <v>10</v>
      </c>
      <c r="S23" s="121">
        <f>LOOKUP($E23,'Datos 1-Factores emisión'!$B$9:$B$18,'Datos 1-Factores emisión'!$F$9:$F$18)</f>
        <v>0.6</v>
      </c>
      <c r="T23" s="121">
        <f>LOOKUP($E23,'Datos 1-Factores emisión'!$B$9:$B$18,'Datos 1-Factores emisión'!$D$9:$D$18)</f>
        <v>0</v>
      </c>
      <c r="U23" s="121">
        <v>0</v>
      </c>
      <c r="V23" s="120">
        <f t="shared" si="16"/>
        <v>0</v>
      </c>
      <c r="W23" s="121">
        <f t="shared" si="17"/>
        <v>0</v>
      </c>
      <c r="X23" s="121">
        <f t="shared" si="18"/>
        <v>0</v>
      </c>
      <c r="Y23" s="121">
        <v>0</v>
      </c>
      <c r="Z23" s="121">
        <f t="shared" si="26"/>
        <v>0</v>
      </c>
      <c r="AA23" s="121">
        <f t="shared" si="27"/>
        <v>0</v>
      </c>
      <c r="AB23" s="120">
        <f>'Datos 2-Potenciales calent glob'!$E$6</f>
        <v>1</v>
      </c>
      <c r="AC23" s="121">
        <f>'Datos 2-Potenciales calent glob'!$E$31</f>
        <v>28</v>
      </c>
      <c r="AD23" s="121">
        <f>'Datos 2-Potenciales calent glob'!$E$32</f>
        <v>265</v>
      </c>
      <c r="AE23" s="123">
        <f>SUMIF('Datos 2-Potenciales calent glob'!$B$6:$B$56,Cálculos_5!F23,'Datos 2-Potenciales calent glob'!$E$6:$E$56)</f>
        <v>0</v>
      </c>
      <c r="AF23" s="121">
        <f>'Datos 2-Potenciales calent glob'!$E$6</f>
        <v>1</v>
      </c>
      <c r="AG23" s="121">
        <f>'Datos 2-Potenciales calent glob'!$E$6</f>
        <v>1</v>
      </c>
      <c r="AH23" s="120">
        <f t="shared" si="19"/>
        <v>0</v>
      </c>
      <c r="AI23" s="121">
        <f t="shared" si="20"/>
        <v>0</v>
      </c>
      <c r="AJ23" s="121">
        <f t="shared" si="21"/>
        <v>0</v>
      </c>
      <c r="AK23" s="121">
        <f t="shared" si="22"/>
        <v>0</v>
      </c>
      <c r="AL23" s="124">
        <f t="shared" si="23"/>
        <v>0</v>
      </c>
      <c r="AM23" s="121">
        <f t="shared" si="24"/>
        <v>0</v>
      </c>
      <c r="AN23" s="207">
        <f t="shared" si="28"/>
        <v>0</v>
      </c>
    </row>
    <row r="24" spans="1:40" ht="13.5" customHeight="1">
      <c r="A24" s="102"/>
      <c r="B24" s="112" t="s">
        <v>233</v>
      </c>
      <c r="C24" s="113" t="s">
        <v>332</v>
      </c>
      <c r="D24" s="113" t="s">
        <v>3</v>
      </c>
      <c r="E24" s="113" t="s">
        <v>76</v>
      </c>
      <c r="F24" s="113"/>
      <c r="G24" s="226"/>
      <c r="H24" s="113" t="s">
        <v>239</v>
      </c>
      <c r="I24" s="180">
        <v>1</v>
      </c>
      <c r="J24" s="126">
        <f>'Alcance 1'!D12</f>
        <v>0</v>
      </c>
      <c r="K24" s="114" t="str">
        <f>'Alcance 1'!E12</f>
        <v>L</v>
      </c>
      <c r="L24" s="113"/>
      <c r="M24" s="113">
        <f>LOOKUP($E24,'Datos 3-Factores de convers'!$B$29:$B$51,'Datos 3-Factores de convers'!$F$29:$F$51)</f>
        <v>2.6495335999999999E-5</v>
      </c>
      <c r="N24" s="113" t="str">
        <f>LOOKUP($E24,'Datos 3-Factores de convers'!$B$29:$B$51,'Datos 3-Factores de convers'!$G$29:$G$51)</f>
        <v>TJ/L</v>
      </c>
      <c r="O24" s="113">
        <f t="shared" si="25"/>
        <v>0</v>
      </c>
      <c r="P24" s="115" t="s">
        <v>37</v>
      </c>
      <c r="Q24" s="120">
        <f>LOOKUP($E24,'Datos 1-Factores emisión'!$B$9:$B$18,'Datos 1-Factores emisión'!$C$9:$C$18)</f>
        <v>66200</v>
      </c>
      <c r="R24" s="121">
        <f>LOOKUP($E24,'Datos 1-Factores emisión'!$B$9:$B$18,'Datos 1-Factores emisión'!$E$9:$E$18)</f>
        <v>5</v>
      </c>
      <c r="S24" s="121">
        <f>LOOKUP($E24,'Datos 1-Factores emisión'!$B$9:$B$18,'Datos 1-Factores emisión'!$F$9:$F$18)</f>
        <v>0.1</v>
      </c>
      <c r="T24" s="121">
        <f>LOOKUP($E24,'Datos 1-Factores emisión'!$B$9:$B$18,'Datos 1-Factores emisión'!$D$9:$D$18)</f>
        <v>0</v>
      </c>
      <c r="U24" s="121">
        <v>0</v>
      </c>
      <c r="V24" s="120">
        <f t="shared" si="16"/>
        <v>0</v>
      </c>
      <c r="W24" s="121">
        <f t="shared" si="17"/>
        <v>0</v>
      </c>
      <c r="X24" s="121">
        <f t="shared" si="18"/>
        <v>0</v>
      </c>
      <c r="Y24" s="121">
        <v>0</v>
      </c>
      <c r="Z24" s="121">
        <f t="shared" si="26"/>
        <v>0</v>
      </c>
      <c r="AA24" s="121">
        <f t="shared" si="27"/>
        <v>0</v>
      </c>
      <c r="AB24" s="120">
        <f>'Datos 2-Potenciales calent glob'!$E$6</f>
        <v>1</v>
      </c>
      <c r="AC24" s="121">
        <f>'Datos 2-Potenciales calent glob'!$E$31</f>
        <v>28</v>
      </c>
      <c r="AD24" s="121">
        <f>'Datos 2-Potenciales calent glob'!$E$32</f>
        <v>265</v>
      </c>
      <c r="AE24" s="123">
        <f>SUMIF('Datos 2-Potenciales calent glob'!$B$6:$B$56,Cálculos_5!F24,'Datos 2-Potenciales calent glob'!$E$6:$E$56)</f>
        <v>0</v>
      </c>
      <c r="AF24" s="121">
        <f>'Datos 2-Potenciales calent glob'!$E$6</f>
        <v>1</v>
      </c>
      <c r="AG24" s="121">
        <f>'Datos 2-Potenciales calent glob'!$E$6</f>
        <v>1</v>
      </c>
      <c r="AH24" s="120">
        <f t="shared" si="19"/>
        <v>0</v>
      </c>
      <c r="AI24" s="121">
        <f t="shared" si="20"/>
        <v>0</v>
      </c>
      <c r="AJ24" s="121">
        <f t="shared" si="21"/>
        <v>0</v>
      </c>
      <c r="AK24" s="121">
        <f t="shared" si="22"/>
        <v>0</v>
      </c>
      <c r="AL24" s="124">
        <f t="shared" si="23"/>
        <v>0</v>
      </c>
      <c r="AM24" s="121">
        <f t="shared" si="24"/>
        <v>0</v>
      </c>
      <c r="AN24" s="207">
        <f t="shared" si="28"/>
        <v>0</v>
      </c>
    </row>
    <row r="25" spans="1:40" ht="13.5" customHeight="1">
      <c r="A25" s="102"/>
      <c r="B25" s="112" t="s">
        <v>233</v>
      </c>
      <c r="C25" s="113" t="s">
        <v>332</v>
      </c>
      <c r="D25" s="113" t="s">
        <v>3</v>
      </c>
      <c r="E25" s="113" t="s">
        <v>55</v>
      </c>
      <c r="F25" s="113"/>
      <c r="G25" s="226"/>
      <c r="H25" s="113" t="s">
        <v>239</v>
      </c>
      <c r="I25" s="180">
        <v>1</v>
      </c>
      <c r="J25" s="126">
        <f>'Alcance 1'!D13</f>
        <v>0</v>
      </c>
      <c r="K25" s="114" t="str">
        <f>'Alcance 1'!E13</f>
        <v>Nm3</v>
      </c>
      <c r="L25" s="113"/>
      <c r="M25" s="113">
        <f>LOOKUP($E25,'Datos 3-Factores de convers'!$B$29:$B$51,'Datos 3-Factores de convers'!$F$29:$F$51)</f>
        <v>3.7845600000000002E-5</v>
      </c>
      <c r="N25" s="113" t="str">
        <f>LOOKUP($E25,'Datos 3-Factores de convers'!$B$29:$B$51,'Datos 3-Factores de convers'!$G$29:$G$51)</f>
        <v>TJ/Nm3</v>
      </c>
      <c r="O25" s="113">
        <f t="shared" si="25"/>
        <v>0</v>
      </c>
      <c r="P25" s="115" t="s">
        <v>37</v>
      </c>
      <c r="Q25" s="120">
        <f>LOOKUP($E25,'Datos 1-Factores emisión'!$B$9:$B$18,'Datos 1-Factores emisión'!$C$9:$C$18)</f>
        <v>56130</v>
      </c>
      <c r="R25" s="121">
        <f>LOOKUP($E25,'Datos 1-Factores emisión'!$B$9:$B$18,'Datos 1-Factores emisión'!$E$9:$E$18)</f>
        <v>5</v>
      </c>
      <c r="S25" s="121">
        <f>LOOKUP($E25,'Datos 1-Factores emisión'!$B$9:$B$18,'Datos 1-Factores emisión'!$F$9:$F$18)</f>
        <v>0.1</v>
      </c>
      <c r="T25" s="121">
        <f>LOOKUP($E25,'Datos 1-Factores emisión'!$B$9:$B$18,'Datos 1-Factores emisión'!$D$9:$D$18)</f>
        <v>0</v>
      </c>
      <c r="U25" s="121">
        <v>0</v>
      </c>
      <c r="V25" s="120">
        <f t="shared" si="16"/>
        <v>0</v>
      </c>
      <c r="W25" s="121">
        <f t="shared" si="17"/>
        <v>0</v>
      </c>
      <c r="X25" s="121">
        <f t="shared" si="18"/>
        <v>0</v>
      </c>
      <c r="Y25" s="121">
        <v>0</v>
      </c>
      <c r="Z25" s="121">
        <f t="shared" si="26"/>
        <v>0</v>
      </c>
      <c r="AA25" s="121">
        <f t="shared" si="27"/>
        <v>0</v>
      </c>
      <c r="AB25" s="120">
        <f>'Datos 2-Potenciales calent glob'!$E$6</f>
        <v>1</v>
      </c>
      <c r="AC25" s="121">
        <f>'Datos 2-Potenciales calent glob'!$E$31</f>
        <v>28</v>
      </c>
      <c r="AD25" s="121">
        <f>'Datos 2-Potenciales calent glob'!$E$32</f>
        <v>265</v>
      </c>
      <c r="AE25" s="123">
        <f>SUMIF('Datos 2-Potenciales calent glob'!$B$6:$B$56,Cálculos_5!F25,'Datos 2-Potenciales calent glob'!$E$6:$E$56)</f>
        <v>0</v>
      </c>
      <c r="AF25" s="121">
        <f>'Datos 2-Potenciales calent glob'!$E$6</f>
        <v>1</v>
      </c>
      <c r="AG25" s="121">
        <f>'Datos 2-Potenciales calent glob'!$E$6</f>
        <v>1</v>
      </c>
      <c r="AH25" s="120">
        <f t="shared" si="19"/>
        <v>0</v>
      </c>
      <c r="AI25" s="121">
        <f t="shared" si="20"/>
        <v>0</v>
      </c>
      <c r="AJ25" s="121">
        <f t="shared" si="21"/>
        <v>0</v>
      </c>
      <c r="AK25" s="121">
        <f t="shared" si="22"/>
        <v>0</v>
      </c>
      <c r="AL25" s="124">
        <f t="shared" si="23"/>
        <v>0</v>
      </c>
      <c r="AM25" s="121">
        <f t="shared" si="24"/>
        <v>0</v>
      </c>
      <c r="AN25" s="207">
        <f t="shared" si="28"/>
        <v>0</v>
      </c>
    </row>
    <row r="26" spans="1:40" ht="13.5" customHeight="1">
      <c r="A26" s="102"/>
      <c r="B26" s="112" t="s">
        <v>233</v>
      </c>
      <c r="C26" s="113" t="s">
        <v>332</v>
      </c>
      <c r="D26" s="113" t="s">
        <v>3</v>
      </c>
      <c r="E26" s="113" t="s">
        <v>77</v>
      </c>
      <c r="F26" s="113"/>
      <c r="G26" s="226"/>
      <c r="H26" s="113" t="s">
        <v>239</v>
      </c>
      <c r="I26" s="180">
        <v>1</v>
      </c>
      <c r="J26" s="126">
        <f>'Alcance 1'!D14</f>
        <v>0</v>
      </c>
      <c r="K26" s="114" t="str">
        <f>'Alcance 1'!E14</f>
        <v>L</v>
      </c>
      <c r="L26" s="113"/>
      <c r="M26" s="113">
        <f>LOOKUP($E26,'Datos 3-Factores de convers'!$B$29:$B$51,'Datos 3-Factores de convers'!$F$29:$F$51)</f>
        <v>2.453184234999999E-5</v>
      </c>
      <c r="N26" s="113" t="str">
        <f>LOOKUP($E26,'Datos 3-Factores de convers'!$B$29:$B$51,'Datos 3-Factores de convers'!$G$29:$G$51)</f>
        <v>TJ/L</v>
      </c>
      <c r="O26" s="113">
        <f t="shared" si="25"/>
        <v>0</v>
      </c>
      <c r="P26" s="115" t="s">
        <v>37</v>
      </c>
      <c r="Q26" s="120">
        <f>LOOKUP($E26,'Datos 1-Factores emisión'!$B$9:$B$18,'Datos 1-Factores emisión'!$C$9:$C$18)</f>
        <v>63600</v>
      </c>
      <c r="R26" s="121">
        <f>LOOKUP($E26,'Datos 1-Factores emisión'!$B$9:$B$18,'Datos 1-Factores emisión'!$E$9:$E$18)</f>
        <v>5</v>
      </c>
      <c r="S26" s="121">
        <f>LOOKUP($E26,'Datos 1-Factores emisión'!$B$9:$B$18,'Datos 1-Factores emisión'!$F$9:$F$18)</f>
        <v>0.1</v>
      </c>
      <c r="T26" s="121">
        <f>LOOKUP($E26,'Datos 1-Factores emisión'!$B$9:$B$18,'Datos 1-Factores emisión'!$D$9:$D$18)</f>
        <v>0</v>
      </c>
      <c r="U26" s="121">
        <v>0</v>
      </c>
      <c r="V26" s="120">
        <f t="shared" si="16"/>
        <v>0</v>
      </c>
      <c r="W26" s="121">
        <f t="shared" si="17"/>
        <v>0</v>
      </c>
      <c r="X26" s="121">
        <f t="shared" si="18"/>
        <v>0</v>
      </c>
      <c r="Y26" s="121">
        <v>0</v>
      </c>
      <c r="Z26" s="121">
        <f t="shared" si="26"/>
        <v>0</v>
      </c>
      <c r="AA26" s="121">
        <f t="shared" si="27"/>
        <v>0</v>
      </c>
      <c r="AB26" s="120">
        <f>'Datos 2-Potenciales calent glob'!$E$6</f>
        <v>1</v>
      </c>
      <c r="AC26" s="121">
        <f>'Datos 2-Potenciales calent glob'!$E$31</f>
        <v>28</v>
      </c>
      <c r="AD26" s="121">
        <f>'Datos 2-Potenciales calent glob'!$E$32</f>
        <v>265</v>
      </c>
      <c r="AE26" s="123">
        <f>SUMIF('Datos 2-Potenciales calent glob'!$B$6:$B$56,Cálculos_5!F26,'Datos 2-Potenciales calent glob'!$E$6:$E$56)</f>
        <v>0</v>
      </c>
      <c r="AF26" s="121">
        <f>'Datos 2-Potenciales calent glob'!$E$6</f>
        <v>1</v>
      </c>
      <c r="AG26" s="121">
        <f>'Datos 2-Potenciales calent glob'!$E$6</f>
        <v>1</v>
      </c>
      <c r="AH26" s="120">
        <f t="shared" si="19"/>
        <v>0</v>
      </c>
      <c r="AI26" s="121">
        <f t="shared" si="20"/>
        <v>0</v>
      </c>
      <c r="AJ26" s="121">
        <f t="shared" si="21"/>
        <v>0</v>
      </c>
      <c r="AK26" s="121">
        <f t="shared" si="22"/>
        <v>0</v>
      </c>
      <c r="AL26" s="124">
        <f t="shared" si="23"/>
        <v>0</v>
      </c>
      <c r="AM26" s="121">
        <f t="shared" si="24"/>
        <v>0</v>
      </c>
      <c r="AN26" s="207">
        <f t="shared" si="28"/>
        <v>0</v>
      </c>
    </row>
    <row r="27" spans="1:40" ht="13.5" customHeight="1">
      <c r="A27" s="102"/>
      <c r="B27" s="112" t="s">
        <v>233</v>
      </c>
      <c r="C27" s="113" t="s">
        <v>332</v>
      </c>
      <c r="D27" s="113" t="s">
        <v>3</v>
      </c>
      <c r="E27" s="113" t="s">
        <v>75</v>
      </c>
      <c r="F27" s="113"/>
      <c r="G27" s="226"/>
      <c r="H27" s="113" t="s">
        <v>239</v>
      </c>
      <c r="I27" s="180">
        <v>1</v>
      </c>
      <c r="J27" s="126">
        <f>'Alcance 1'!D15</f>
        <v>0</v>
      </c>
      <c r="K27" s="114" t="str">
        <f>'Alcance 1'!E15</f>
        <v>L</v>
      </c>
      <c r="L27" s="113"/>
      <c r="M27" s="113">
        <f>LOOKUP($E27,'Datos 3-Factores de convers'!$B$29:$B$51,'Datos 3-Factores de convers'!$F$29:$F$51)</f>
        <v>3.9001904999999983E-5</v>
      </c>
      <c r="N27" s="113" t="str">
        <f>LOOKUP($E27,'Datos 3-Factores de convers'!$B$29:$B$51,'Datos 3-Factores de convers'!$G$29:$G$51)</f>
        <v>TJ/L</v>
      </c>
      <c r="O27" s="113">
        <f t="shared" si="25"/>
        <v>0</v>
      </c>
      <c r="P27" s="115" t="s">
        <v>37</v>
      </c>
      <c r="Q27" s="120">
        <f>LOOKUP($E27,'Datos 1-Factores emisión'!$B$9:$B$18,'Datos 1-Factores emisión'!$C$9:$C$18)</f>
        <v>74100</v>
      </c>
      <c r="R27" s="121">
        <f>LOOKUP($E27,'Datos 1-Factores emisión'!$B$9:$B$18,'Datos 1-Factores emisión'!$E$9:$E$18)</f>
        <v>10</v>
      </c>
      <c r="S27" s="121">
        <f>LOOKUP($E27,'Datos 1-Factores emisión'!$B$9:$B$18,'Datos 1-Factores emisión'!$F$9:$F$18)</f>
        <v>0.6</v>
      </c>
      <c r="T27" s="121">
        <f>LOOKUP($E27,'Datos 1-Factores emisión'!$B$9:$B$18,'Datos 1-Factores emisión'!$D$9:$D$18)</f>
        <v>0</v>
      </c>
      <c r="U27" s="121">
        <v>0</v>
      </c>
      <c r="V27" s="120">
        <f t="shared" si="16"/>
        <v>0</v>
      </c>
      <c r="W27" s="121">
        <f t="shared" si="17"/>
        <v>0</v>
      </c>
      <c r="X27" s="121">
        <f t="shared" si="18"/>
        <v>0</v>
      </c>
      <c r="Y27" s="121">
        <v>0</v>
      </c>
      <c r="Z27" s="121">
        <f t="shared" si="26"/>
        <v>0</v>
      </c>
      <c r="AA27" s="121">
        <f t="shared" si="27"/>
        <v>0</v>
      </c>
      <c r="AB27" s="120">
        <f>'Datos 2-Potenciales calent glob'!$E$6</f>
        <v>1</v>
      </c>
      <c r="AC27" s="121">
        <f>'Datos 2-Potenciales calent glob'!$E$31</f>
        <v>28</v>
      </c>
      <c r="AD27" s="121">
        <f>'Datos 2-Potenciales calent glob'!$E$32</f>
        <v>265</v>
      </c>
      <c r="AE27" s="123">
        <f>SUMIF('Datos 2-Potenciales calent glob'!$B$6:$B$56,Cálculos_5!F27,'Datos 2-Potenciales calent glob'!$E$6:$E$56)</f>
        <v>0</v>
      </c>
      <c r="AF27" s="121">
        <f>'Datos 2-Potenciales calent glob'!$E$6</f>
        <v>1</v>
      </c>
      <c r="AG27" s="121">
        <f>'Datos 2-Potenciales calent glob'!$E$6</f>
        <v>1</v>
      </c>
      <c r="AH27" s="120">
        <f t="shared" si="19"/>
        <v>0</v>
      </c>
      <c r="AI27" s="121">
        <f t="shared" si="20"/>
        <v>0</v>
      </c>
      <c r="AJ27" s="121">
        <f t="shared" si="21"/>
        <v>0</v>
      </c>
      <c r="AK27" s="121">
        <f t="shared" si="22"/>
        <v>0</v>
      </c>
      <c r="AL27" s="124">
        <f t="shared" si="23"/>
        <v>0</v>
      </c>
      <c r="AM27" s="121">
        <f t="shared" si="24"/>
        <v>0</v>
      </c>
      <c r="AN27" s="207">
        <f t="shared" si="28"/>
        <v>0</v>
      </c>
    </row>
    <row r="28" spans="1:40" ht="13.5" customHeight="1">
      <c r="B28" s="112" t="s">
        <v>233</v>
      </c>
      <c r="C28" s="113" t="s">
        <v>332</v>
      </c>
      <c r="D28" s="113" t="s">
        <v>3</v>
      </c>
      <c r="E28" s="113" t="s">
        <v>79</v>
      </c>
      <c r="F28" s="113"/>
      <c r="G28" s="226"/>
      <c r="H28" s="113" t="s">
        <v>239</v>
      </c>
      <c r="I28" s="180">
        <v>1</v>
      </c>
      <c r="J28" s="126">
        <f>'Alcance 1'!D16</f>
        <v>0</v>
      </c>
      <c r="K28" s="114" t="str">
        <f>'Alcance 1'!E16</f>
        <v>L</v>
      </c>
      <c r="L28" s="113"/>
      <c r="M28" s="113">
        <f>LOOKUP($E28,'Datos 3-Factores de convers'!$B$29:$B$51,'Datos 3-Factores de convers'!$F$29:$F$51)</f>
        <v>2.6495336000000002E-5</v>
      </c>
      <c r="N28" s="113" t="str">
        <f>LOOKUP($E28,'Datos 3-Factores de convers'!$B$29:$B$51,'Datos 3-Factores de convers'!$G$29:$G$51)</f>
        <v>TJ/L</v>
      </c>
      <c r="O28" s="113">
        <f t="shared" si="25"/>
        <v>0</v>
      </c>
      <c r="P28" s="115" t="s">
        <v>37</v>
      </c>
      <c r="Q28" s="120">
        <f>LOOKUP($E28,'Datos 1-Factores emisión'!$B$9:$B$18,'Datos 1-Factores emisión'!$C$9:$C$18)</f>
        <v>63100</v>
      </c>
      <c r="R28" s="121">
        <f>LOOKUP($E28,'Datos 1-Factores emisión'!$B$9:$B$18,'Datos 1-Factores emisión'!$E$9:$E$18)</f>
        <v>5</v>
      </c>
      <c r="S28" s="121">
        <f>LOOKUP($E28,'Datos 1-Factores emisión'!$B$9:$B$18,'Datos 1-Factores emisión'!$F$9:$F$18)</f>
        <v>0.1</v>
      </c>
      <c r="T28" s="121">
        <f>LOOKUP($E28,'Datos 1-Factores emisión'!$B$9:$B$18,'Datos 1-Factores emisión'!$D$9:$D$18)</f>
        <v>0</v>
      </c>
      <c r="U28" s="121">
        <v>0</v>
      </c>
      <c r="V28" s="120">
        <f t="shared" si="16"/>
        <v>0</v>
      </c>
      <c r="W28" s="121">
        <f t="shared" si="17"/>
        <v>0</v>
      </c>
      <c r="X28" s="121">
        <f t="shared" si="18"/>
        <v>0</v>
      </c>
      <c r="Y28" s="121">
        <v>0</v>
      </c>
      <c r="Z28" s="121">
        <f t="shared" si="26"/>
        <v>0</v>
      </c>
      <c r="AA28" s="121">
        <f t="shared" si="27"/>
        <v>0</v>
      </c>
      <c r="AB28" s="120">
        <f>'Datos 2-Potenciales calent glob'!$E$6</f>
        <v>1</v>
      </c>
      <c r="AC28" s="121">
        <f>'Datos 2-Potenciales calent glob'!$E$31</f>
        <v>28</v>
      </c>
      <c r="AD28" s="121">
        <f>'Datos 2-Potenciales calent glob'!$E$32</f>
        <v>265</v>
      </c>
      <c r="AE28" s="123">
        <f>SUMIF('Datos 2-Potenciales calent glob'!$B$6:$B$56,Cálculos_5!F28,'Datos 2-Potenciales calent glob'!$E$6:$E$56)</f>
        <v>0</v>
      </c>
      <c r="AF28" s="121">
        <f>'Datos 2-Potenciales calent glob'!$E$6</f>
        <v>1</v>
      </c>
      <c r="AG28" s="121">
        <f>'Datos 2-Potenciales calent glob'!$E$6</f>
        <v>1</v>
      </c>
      <c r="AH28" s="120">
        <f t="shared" si="19"/>
        <v>0</v>
      </c>
      <c r="AI28" s="121">
        <f t="shared" si="20"/>
        <v>0</v>
      </c>
      <c r="AJ28" s="121">
        <f t="shared" si="21"/>
        <v>0</v>
      </c>
      <c r="AK28" s="121">
        <f t="shared" si="22"/>
        <v>0</v>
      </c>
      <c r="AL28" s="124">
        <f t="shared" si="23"/>
        <v>0</v>
      </c>
      <c r="AM28" s="121">
        <f t="shared" si="24"/>
        <v>0</v>
      </c>
      <c r="AN28" s="207">
        <f t="shared" si="28"/>
        <v>0</v>
      </c>
    </row>
    <row r="29" spans="1:40" ht="13.5" customHeight="1">
      <c r="B29" s="112" t="s">
        <v>233</v>
      </c>
      <c r="C29" s="113" t="s">
        <v>332</v>
      </c>
      <c r="D29" s="113" t="s">
        <v>3</v>
      </c>
      <c r="E29" s="113" t="s">
        <v>190</v>
      </c>
      <c r="F29" s="113"/>
      <c r="G29" s="226"/>
      <c r="H29" s="113" t="s">
        <v>239</v>
      </c>
      <c r="I29" s="180">
        <v>1</v>
      </c>
      <c r="J29" s="126">
        <f>'Alcance 1'!D17</f>
        <v>0</v>
      </c>
      <c r="K29" s="114" t="str">
        <f>'Alcance 1'!E17</f>
        <v>L</v>
      </c>
      <c r="L29" s="113"/>
      <c r="M29" s="113">
        <f>LOOKUP($E29,'Datos 3-Factores de convers'!$B$29:$B$51,'Datos 3-Factores de convers'!$F$29:$F$51)</f>
        <v>3.5673239999999992E-5</v>
      </c>
      <c r="N29" s="113" t="str">
        <f>LOOKUP($E29,'Datos 3-Factores de convers'!$B$29:$B$51,'Datos 3-Factores de convers'!$G$29:$G$51)</f>
        <v>TJ/L</v>
      </c>
      <c r="O29" s="113">
        <f t="shared" si="25"/>
        <v>0</v>
      </c>
      <c r="P29" s="115" t="s">
        <v>37</v>
      </c>
      <c r="Q29" s="120">
        <f>LOOKUP($E29,'Datos 1-Factores emisión'!$B$9:$B$18,'Datos 1-Factores emisión'!$C$9:$C$18)</f>
        <v>71900</v>
      </c>
      <c r="R29" s="121">
        <f>LOOKUP($E29,'Datos 1-Factores emisión'!$B$9:$B$18,'Datos 1-Factores emisión'!$E$9:$E$18)</f>
        <v>10</v>
      </c>
      <c r="S29" s="121">
        <f>LOOKUP($E29,'Datos 1-Factores emisión'!$B$9:$B$18,'Datos 1-Factores emisión'!$F$9:$F$18)</f>
        <v>0.6</v>
      </c>
      <c r="T29" s="121">
        <f>LOOKUP($E29,'Datos 1-Factores emisión'!$B$9:$B$18,'Datos 1-Factores emisión'!$D$9:$D$18)</f>
        <v>0</v>
      </c>
      <c r="U29" s="121">
        <v>0</v>
      </c>
      <c r="V29" s="120">
        <f t="shared" si="16"/>
        <v>0</v>
      </c>
      <c r="W29" s="121">
        <f t="shared" si="17"/>
        <v>0</v>
      </c>
      <c r="X29" s="121">
        <f t="shared" si="18"/>
        <v>0</v>
      </c>
      <c r="Y29" s="121">
        <v>0</v>
      </c>
      <c r="Z29" s="121">
        <f t="shared" si="26"/>
        <v>0</v>
      </c>
      <c r="AA29" s="121">
        <f t="shared" si="27"/>
        <v>0</v>
      </c>
      <c r="AB29" s="120">
        <f>'Datos 2-Potenciales calent glob'!$E$6</f>
        <v>1</v>
      </c>
      <c r="AC29" s="121">
        <f>'Datos 2-Potenciales calent glob'!$E$31</f>
        <v>28</v>
      </c>
      <c r="AD29" s="121">
        <f>'Datos 2-Potenciales calent glob'!$E$32</f>
        <v>265</v>
      </c>
      <c r="AE29" s="123">
        <f>SUMIF('Datos 2-Potenciales calent glob'!$B$6:$B$56,Cálculos_5!F29,'Datos 2-Potenciales calent glob'!$E$6:$E$56)</f>
        <v>0</v>
      </c>
      <c r="AF29" s="121">
        <f>'Datos 2-Potenciales calent glob'!$E$6</f>
        <v>1</v>
      </c>
      <c r="AG29" s="121">
        <f>'Datos 2-Potenciales calent glob'!$E$6</f>
        <v>1</v>
      </c>
      <c r="AH29" s="120">
        <f t="shared" si="19"/>
        <v>0</v>
      </c>
      <c r="AI29" s="121">
        <f t="shared" si="20"/>
        <v>0</v>
      </c>
      <c r="AJ29" s="121">
        <f t="shared" si="21"/>
        <v>0</v>
      </c>
      <c r="AK29" s="121">
        <f t="shared" si="22"/>
        <v>0</v>
      </c>
      <c r="AL29" s="124">
        <f t="shared" si="23"/>
        <v>0</v>
      </c>
      <c r="AM29" s="121">
        <f t="shared" si="24"/>
        <v>0</v>
      </c>
      <c r="AN29" s="207">
        <f t="shared" si="28"/>
        <v>0</v>
      </c>
    </row>
    <row r="30" spans="1:40" ht="13.5" customHeight="1">
      <c r="B30" s="112" t="s">
        <v>233</v>
      </c>
      <c r="C30" s="113" t="s">
        <v>235</v>
      </c>
      <c r="D30" s="113" t="s">
        <v>3</v>
      </c>
      <c r="E30" s="113" t="s">
        <v>199</v>
      </c>
      <c r="F30" s="113"/>
      <c r="G30" s="226"/>
      <c r="H30" s="113" t="s">
        <v>239</v>
      </c>
      <c r="I30" s="180">
        <v>1</v>
      </c>
      <c r="J30" s="126">
        <f>'Alcance 1'!D24</f>
        <v>0</v>
      </c>
      <c r="K30" s="113" t="str">
        <f>'Alcance 1'!E24</f>
        <v>L</v>
      </c>
      <c r="L30" s="113"/>
      <c r="M30" s="113">
        <f>LOOKUP($E30,'Datos 3-Factores de convers'!$B$29:$B$51,'Datos 3-Factores de convers'!$F$29:$F$51)</f>
        <v>3.6076762124999995E-5</v>
      </c>
      <c r="N30" s="113" t="str">
        <f>LOOKUP($E30,'Datos 3-Factores de convers'!$B$29:$B$51,'Datos 3-Factores de convers'!$G$29:$G$51)</f>
        <v>TJ/L</v>
      </c>
      <c r="O30" s="113">
        <f t="shared" si="25"/>
        <v>0</v>
      </c>
      <c r="P30" s="115" t="s">
        <v>37</v>
      </c>
      <c r="Q30" s="120" t="e">
        <f>LOOKUP($E30,'Datos 1-Factores emisión'!$B$23:$B$33,'Datos 1-Factores emisión'!$C$23:$C$33)</f>
        <v>#N/A</v>
      </c>
      <c r="R30" s="121" t="e">
        <f>LOOKUP($E30,'Datos 1-Factores emisión'!$B$23:$B$33,'Datos 1-Factores emisión'!$E$23:$E$33)</f>
        <v>#N/A</v>
      </c>
      <c r="S30" s="121" t="e">
        <f>LOOKUP($E30,'Datos 1-Factores emisión'!$B$23:$B$33,'Datos 1-Factores emisión'!$F$23:$F$33)</f>
        <v>#N/A</v>
      </c>
      <c r="T30" s="121" t="e">
        <f>LOOKUP($E30,'Datos 1-Factores emisión'!$B$23:$B$33,'Datos 1-Factores emisión'!$D$23:$D$33)</f>
        <v>#N/A</v>
      </c>
      <c r="U30" s="121">
        <v>0</v>
      </c>
      <c r="V30" s="120" t="e">
        <f t="shared" si="16"/>
        <v>#N/A</v>
      </c>
      <c r="W30" s="121" t="e">
        <f t="shared" si="17"/>
        <v>#N/A</v>
      </c>
      <c r="X30" s="121" t="e">
        <f t="shared" si="18"/>
        <v>#N/A</v>
      </c>
      <c r="Y30" s="121">
        <v>0</v>
      </c>
      <c r="Z30" s="121" t="e">
        <f t="shared" si="26"/>
        <v>#N/A</v>
      </c>
      <c r="AA30" s="121">
        <f t="shared" si="27"/>
        <v>0</v>
      </c>
      <c r="AB30" s="120">
        <f>'Datos 2-Potenciales calent glob'!$E$6</f>
        <v>1</v>
      </c>
      <c r="AC30" s="121">
        <f>'Datos 2-Potenciales calent glob'!$E$31</f>
        <v>28</v>
      </c>
      <c r="AD30" s="121">
        <f>'Datos 2-Potenciales calent glob'!$E$32</f>
        <v>265</v>
      </c>
      <c r="AE30" s="123">
        <f>SUMIF('Datos 2-Potenciales calent glob'!$B$6:$B$56,Cálculos_5!F30,'Datos 2-Potenciales calent glob'!$E$6:$E$56)</f>
        <v>0</v>
      </c>
      <c r="AF30" s="121">
        <f>'Datos 2-Potenciales calent glob'!$E$6</f>
        <v>1</v>
      </c>
      <c r="AG30" s="121">
        <f>'Datos 2-Potenciales calent glob'!$E$6</f>
        <v>1</v>
      </c>
      <c r="AH30" s="120" t="e">
        <f t="shared" si="19"/>
        <v>#N/A</v>
      </c>
      <c r="AI30" s="121" t="e">
        <f t="shared" si="20"/>
        <v>#N/A</v>
      </c>
      <c r="AJ30" s="121" t="e">
        <f t="shared" si="21"/>
        <v>#N/A</v>
      </c>
      <c r="AK30" s="121">
        <f t="shared" si="22"/>
        <v>0</v>
      </c>
      <c r="AL30" s="191" t="e">
        <f t="shared" si="23"/>
        <v>#N/A</v>
      </c>
      <c r="AM30" s="121" t="e">
        <f t="shared" si="24"/>
        <v>#N/A</v>
      </c>
      <c r="AN30" s="207">
        <f t="shared" si="28"/>
        <v>0</v>
      </c>
    </row>
    <row r="31" spans="1:40" ht="13.5" customHeight="1">
      <c r="B31" s="112" t="s">
        <v>233</v>
      </c>
      <c r="C31" s="113" t="s">
        <v>235</v>
      </c>
      <c r="D31" s="113" t="s">
        <v>3</v>
      </c>
      <c r="E31" s="113" t="s">
        <v>856</v>
      </c>
      <c r="F31" s="113"/>
      <c r="G31" s="226"/>
      <c r="H31" s="113" t="s">
        <v>239</v>
      </c>
      <c r="I31" s="180">
        <v>1</v>
      </c>
      <c r="J31" s="126">
        <f>'Alcance 1'!D25</f>
        <v>0</v>
      </c>
      <c r="K31" s="113" t="str">
        <f>'Alcance 1'!E25</f>
        <v>L</v>
      </c>
      <c r="L31" s="113"/>
      <c r="M31" s="113" t="e">
        <f>LOOKUP($E31,'Datos 3-Factores de convers'!$B$29:$B$51,'Datos 3-Factores de convers'!$F$29:$F$51)</f>
        <v>#N/A</v>
      </c>
      <c r="N31" s="113" t="str">
        <f>LOOKUP($E31,'Datos 3-Factores de convers'!$B$29:$B$51,'Datos 3-Factores de convers'!$G$29:$G$51)</f>
        <v>TJ/L</v>
      </c>
      <c r="O31" s="113" t="e">
        <f t="shared" ref="O31:O38" si="29">J31*M31</f>
        <v>#N/A</v>
      </c>
      <c r="P31" s="115" t="s">
        <v>37</v>
      </c>
      <c r="Q31" s="120" t="e">
        <f>LOOKUP($E31,'Datos 1-Factores emisión'!$B$23:$B$33,'Datos 1-Factores emisión'!$C$23:$C$33)</f>
        <v>#N/A</v>
      </c>
      <c r="R31" s="121" t="e">
        <f>LOOKUP($E31,'Datos 1-Factores emisión'!$B$23:$B$33,'Datos 1-Factores emisión'!$E$23:$E$33)</f>
        <v>#N/A</v>
      </c>
      <c r="S31" s="121" t="e">
        <f>LOOKUP($E31,'Datos 1-Factores emisión'!$B$23:$B$33,'Datos 1-Factores emisión'!$F$23:$F$33)</f>
        <v>#N/A</v>
      </c>
      <c r="T31" s="121" t="e">
        <f>LOOKUP($E31,'Datos 1-Factores emisión'!$B$23:$B$33,'Datos 1-Factores emisión'!$D$23:$D$33)</f>
        <v>#N/A</v>
      </c>
      <c r="U31" s="121">
        <v>0</v>
      </c>
      <c r="V31" s="120" t="e">
        <f t="shared" si="16"/>
        <v>#N/A</v>
      </c>
      <c r="W31" s="121" t="e">
        <f t="shared" si="17"/>
        <v>#N/A</v>
      </c>
      <c r="X31" s="121" t="e">
        <f t="shared" si="18"/>
        <v>#N/A</v>
      </c>
      <c r="Y31" s="121">
        <v>0</v>
      </c>
      <c r="Z31" s="121" t="e">
        <f t="shared" si="26"/>
        <v>#N/A</v>
      </c>
      <c r="AA31" s="121" t="e">
        <f t="shared" si="27"/>
        <v>#N/A</v>
      </c>
      <c r="AB31" s="120">
        <f>'Datos 2-Potenciales calent glob'!$E$6</f>
        <v>1</v>
      </c>
      <c r="AC31" s="121">
        <f>'Datos 2-Potenciales calent glob'!$E$31</f>
        <v>28</v>
      </c>
      <c r="AD31" s="121">
        <f>'Datos 2-Potenciales calent glob'!$E$32</f>
        <v>265</v>
      </c>
      <c r="AE31" s="123">
        <f>SUMIF('Datos 2-Potenciales calent glob'!$B$6:$B$56,Cálculos_5!F31,'Datos 2-Potenciales calent glob'!$E$6:$E$56)</f>
        <v>0</v>
      </c>
      <c r="AF31" s="121">
        <f>'Datos 2-Potenciales calent glob'!$E$6</f>
        <v>1</v>
      </c>
      <c r="AG31" s="121">
        <f>'Datos 2-Potenciales calent glob'!$E$6</f>
        <v>1</v>
      </c>
      <c r="AH31" s="120" t="e">
        <f t="shared" si="19"/>
        <v>#N/A</v>
      </c>
      <c r="AI31" s="121" t="e">
        <f t="shared" si="20"/>
        <v>#N/A</v>
      </c>
      <c r="AJ31" s="121" t="e">
        <f t="shared" si="21"/>
        <v>#N/A</v>
      </c>
      <c r="AK31" s="121">
        <f t="shared" si="22"/>
        <v>0</v>
      </c>
      <c r="AL31" s="191" t="e">
        <f t="shared" si="23"/>
        <v>#N/A</v>
      </c>
      <c r="AM31" s="121" t="e">
        <f t="shared" si="24"/>
        <v>#N/A</v>
      </c>
      <c r="AN31" s="207" t="e">
        <f t="shared" si="28"/>
        <v>#N/A</v>
      </c>
    </row>
    <row r="32" spans="1:40" ht="13.5" customHeight="1">
      <c r="B32" s="112" t="s">
        <v>233</v>
      </c>
      <c r="C32" s="113" t="s">
        <v>235</v>
      </c>
      <c r="D32" s="113" t="s">
        <v>3</v>
      </c>
      <c r="E32" s="113" t="s">
        <v>83</v>
      </c>
      <c r="F32" s="113"/>
      <c r="G32" s="226"/>
      <c r="H32" s="113" t="s">
        <v>239</v>
      </c>
      <c r="I32" s="180">
        <v>1</v>
      </c>
      <c r="J32" s="126">
        <f>'Alcance 1'!D26</f>
        <v>0</v>
      </c>
      <c r="K32" s="113" t="str">
        <f>'Alcance 1'!E26</f>
        <v>L</v>
      </c>
      <c r="L32" s="113"/>
      <c r="M32" s="113">
        <f>LOOKUP($E32,'Datos 3-Factores de convers'!$B$29:$B$51,'Datos 3-Factores de convers'!$F$29:$F$51)</f>
        <v>3.2299805475000003E-5</v>
      </c>
      <c r="N32" s="113" t="str">
        <f>LOOKUP($E32,'Datos 3-Factores de convers'!$B$29:$B$51,'Datos 3-Factores de convers'!$G$29:$G$51)</f>
        <v>TJ/L</v>
      </c>
      <c r="O32" s="113">
        <f t="shared" si="29"/>
        <v>0</v>
      </c>
      <c r="P32" s="115" t="s">
        <v>37</v>
      </c>
      <c r="Q32" s="120">
        <f>LOOKUP($E32,'Datos 1-Factores emisión'!$B$23:$B$33,'Datos 1-Factores emisión'!$C$23:$C$33)</f>
        <v>62370</v>
      </c>
      <c r="R32" s="121">
        <f>LOOKUP($E32,'Datos 1-Factores emisión'!$B$23:$B$33,'Datos 1-Factores emisión'!$E$23:$E$33)</f>
        <v>30.09</v>
      </c>
      <c r="S32" s="121">
        <f>LOOKUP($E32,'Datos 1-Factores emisión'!$B$23:$B$33,'Datos 1-Factores emisión'!$F$23:$F$33)</f>
        <v>3.2700000000000005</v>
      </c>
      <c r="T32" s="121">
        <f>LOOKUP($E32,'Datos 1-Factores emisión'!$B$23:$B$33,'Datos 1-Factores emisión'!$D$23:$D$33)</f>
        <v>7080</v>
      </c>
      <c r="U32" s="121">
        <v>0</v>
      </c>
      <c r="V32" s="120">
        <f t="shared" si="16"/>
        <v>0</v>
      </c>
      <c r="W32" s="121">
        <f t="shared" si="17"/>
        <v>0</v>
      </c>
      <c r="X32" s="121">
        <f t="shared" si="18"/>
        <v>0</v>
      </c>
      <c r="Y32" s="121">
        <v>0</v>
      </c>
      <c r="Z32" s="121">
        <f t="shared" si="26"/>
        <v>0</v>
      </c>
      <c r="AA32" s="121">
        <f t="shared" si="27"/>
        <v>0</v>
      </c>
      <c r="AB32" s="120">
        <f>'Datos 2-Potenciales calent glob'!$E$6</f>
        <v>1</v>
      </c>
      <c r="AC32" s="121">
        <f>'Datos 2-Potenciales calent glob'!$E$31</f>
        <v>28</v>
      </c>
      <c r="AD32" s="121">
        <f>'Datos 2-Potenciales calent glob'!$E$32</f>
        <v>265</v>
      </c>
      <c r="AE32" s="123">
        <f>SUMIF('Datos 2-Potenciales calent glob'!$B$6:$B$56,Cálculos_5!F32,'Datos 2-Potenciales calent glob'!$E$6:$E$56)</f>
        <v>0</v>
      </c>
      <c r="AF32" s="121">
        <f>'Datos 2-Potenciales calent glob'!$E$6</f>
        <v>1</v>
      </c>
      <c r="AG32" s="121">
        <f>'Datos 2-Potenciales calent glob'!$E$6</f>
        <v>1</v>
      </c>
      <c r="AH32" s="120">
        <f t="shared" si="19"/>
        <v>0</v>
      </c>
      <c r="AI32" s="121">
        <f t="shared" si="20"/>
        <v>0</v>
      </c>
      <c r="AJ32" s="121">
        <f t="shared" si="21"/>
        <v>0</v>
      </c>
      <c r="AK32" s="121">
        <f t="shared" si="22"/>
        <v>0</v>
      </c>
      <c r="AL32" s="191">
        <f t="shared" si="23"/>
        <v>0</v>
      </c>
      <c r="AM32" s="121">
        <f t="shared" si="24"/>
        <v>0</v>
      </c>
      <c r="AN32" s="207">
        <f t="shared" si="28"/>
        <v>0</v>
      </c>
    </row>
    <row r="33" spans="2:40" ht="13.5" customHeight="1">
      <c r="B33" s="112" t="s">
        <v>233</v>
      </c>
      <c r="C33" s="113" t="s">
        <v>235</v>
      </c>
      <c r="D33" s="113" t="s">
        <v>3</v>
      </c>
      <c r="E33" s="113" t="s">
        <v>84</v>
      </c>
      <c r="F33" s="113"/>
      <c r="G33" s="226"/>
      <c r="H33" s="113" t="s">
        <v>239</v>
      </c>
      <c r="I33" s="180">
        <v>1</v>
      </c>
      <c r="J33" s="126">
        <f>'Alcance 1'!D27</f>
        <v>0</v>
      </c>
      <c r="K33" s="113" t="str">
        <f>'Alcance 1'!E27</f>
        <v>L</v>
      </c>
      <c r="L33" s="113"/>
      <c r="M33" s="113">
        <f>LOOKUP($E33,'Datos 3-Factores de convers'!$B$29:$B$51,'Datos 3-Factores de convers'!$F$29:$F$51)</f>
        <v>2.3383300912499999E-5</v>
      </c>
      <c r="N33" s="113" t="str">
        <f>LOOKUP($E33,'Datos 3-Factores de convers'!$B$29:$B$51,'Datos 3-Factores de convers'!$G$29:$G$51)</f>
        <v>TJ/L</v>
      </c>
      <c r="O33" s="113">
        <f t="shared" si="29"/>
        <v>0</v>
      </c>
      <c r="P33" s="115" t="s">
        <v>37</v>
      </c>
      <c r="Q33" s="120">
        <f>LOOKUP($E33,'Datos 1-Factores emisión'!$B$23:$B$33,'Datos 1-Factores emisión'!$C$23:$C$33)</f>
        <v>10395</v>
      </c>
      <c r="R33" s="121">
        <f>LOOKUP($E33,'Datos 1-Factores emisión'!$B$23:$B$33,'Datos 1-Factores emisión'!$E$23:$E$33)</f>
        <v>8.2650000000000006</v>
      </c>
      <c r="S33" s="121">
        <f>LOOKUP($E33,'Datos 1-Factores emisión'!$B$23:$B$33,'Datos 1-Factores emisión'!$F$23:$F$33)</f>
        <v>3.7949999999999999</v>
      </c>
      <c r="T33" s="121">
        <f>LOOKUP($E33,'Datos 1-Factores emisión'!$B$23:$B$33,'Datos 1-Factores emisión'!$D$23:$D$33)</f>
        <v>60180</v>
      </c>
      <c r="U33" s="121">
        <v>0</v>
      </c>
      <c r="V33" s="120">
        <f t="shared" si="16"/>
        <v>0</v>
      </c>
      <c r="W33" s="121">
        <f t="shared" si="17"/>
        <v>0</v>
      </c>
      <c r="X33" s="121">
        <f t="shared" si="18"/>
        <v>0</v>
      </c>
      <c r="Y33" s="121">
        <v>0</v>
      </c>
      <c r="Z33" s="121">
        <f t="shared" si="26"/>
        <v>0</v>
      </c>
      <c r="AA33" s="121">
        <f t="shared" si="27"/>
        <v>0</v>
      </c>
      <c r="AB33" s="120">
        <f>'Datos 2-Potenciales calent glob'!$E$6</f>
        <v>1</v>
      </c>
      <c r="AC33" s="121">
        <f>'Datos 2-Potenciales calent glob'!$E$31</f>
        <v>28</v>
      </c>
      <c r="AD33" s="121">
        <f>'Datos 2-Potenciales calent glob'!$E$32</f>
        <v>265</v>
      </c>
      <c r="AE33" s="123">
        <f>SUMIF('Datos 2-Potenciales calent glob'!$B$6:$B$56,Cálculos_5!F33,'Datos 2-Potenciales calent glob'!$E$6:$E$56)</f>
        <v>0</v>
      </c>
      <c r="AF33" s="121">
        <f>'Datos 2-Potenciales calent glob'!$E$6</f>
        <v>1</v>
      </c>
      <c r="AG33" s="121">
        <f>'Datos 2-Potenciales calent glob'!$E$6</f>
        <v>1</v>
      </c>
      <c r="AH33" s="120">
        <f t="shared" si="19"/>
        <v>0</v>
      </c>
      <c r="AI33" s="121">
        <f t="shared" si="20"/>
        <v>0</v>
      </c>
      <c r="AJ33" s="121">
        <f t="shared" si="21"/>
        <v>0</v>
      </c>
      <c r="AK33" s="121">
        <f t="shared" si="22"/>
        <v>0</v>
      </c>
      <c r="AL33" s="191">
        <f t="shared" si="23"/>
        <v>0</v>
      </c>
      <c r="AM33" s="121">
        <f t="shared" si="24"/>
        <v>0</v>
      </c>
      <c r="AN33" s="207">
        <f t="shared" si="28"/>
        <v>0</v>
      </c>
    </row>
    <row r="34" spans="2:40" ht="13.5" customHeight="1">
      <c r="B34" s="112" t="s">
        <v>233</v>
      </c>
      <c r="C34" s="113" t="s">
        <v>235</v>
      </c>
      <c r="D34" s="113" t="s">
        <v>3</v>
      </c>
      <c r="E34" s="113" t="s">
        <v>85</v>
      </c>
      <c r="F34" s="113"/>
      <c r="G34" s="226"/>
      <c r="H34" s="113" t="s">
        <v>239</v>
      </c>
      <c r="I34" s="180">
        <v>1</v>
      </c>
      <c r="J34" s="126">
        <f>'Alcance 1'!D28</f>
        <v>0</v>
      </c>
      <c r="K34" s="113" t="str">
        <f>'Alcance 1'!E28</f>
        <v>L</v>
      </c>
      <c r="L34" s="113"/>
      <c r="M34" s="113">
        <f>LOOKUP($E34,'Datos 3-Factores de convers'!$B$29:$B$51,'Datos 3-Factores de convers'!$F$29:$F$51)</f>
        <v>3.23817334875E-5</v>
      </c>
      <c r="N34" s="113" t="str">
        <f>LOOKUP($E34,'Datos 3-Factores de convers'!$B$29:$B$51,'Datos 3-Factores de convers'!$G$29:$G$51)</f>
        <v>TJ/L</v>
      </c>
      <c r="O34" s="113">
        <f t="shared" si="29"/>
        <v>0</v>
      </c>
      <c r="P34" s="115" t="s">
        <v>37</v>
      </c>
      <c r="Q34" s="120">
        <f>LOOKUP($E34,'Datos 1-Factores emisión'!$B$23:$B$33,'Datos 1-Factores emisión'!$C$23:$C$33)</f>
        <v>51870</v>
      </c>
      <c r="R34" s="121">
        <f>LOOKUP($E34,'Datos 1-Factores emisión'!$B$23:$B$33,'Datos 1-Factores emisión'!$E$23:$E$33)</f>
        <v>3.9</v>
      </c>
      <c r="S34" s="121">
        <f>LOOKUP($E34,'Datos 1-Factores emisión'!$B$23:$B$33,'Datos 1-Factores emisión'!$F$23:$F$33)</f>
        <v>3.9</v>
      </c>
      <c r="T34" s="121">
        <f>LOOKUP($E34,'Datos 1-Factores emisión'!$B$23:$B$33,'Datos 1-Factores emisión'!$D$23:$D$33)</f>
        <v>21240</v>
      </c>
      <c r="U34" s="121">
        <v>0</v>
      </c>
      <c r="V34" s="120">
        <f t="shared" si="16"/>
        <v>0</v>
      </c>
      <c r="W34" s="121">
        <f t="shared" si="17"/>
        <v>0</v>
      </c>
      <c r="X34" s="121">
        <f t="shared" si="18"/>
        <v>0</v>
      </c>
      <c r="Y34" s="121">
        <v>0</v>
      </c>
      <c r="Z34" s="121">
        <f t="shared" si="26"/>
        <v>0</v>
      </c>
      <c r="AA34" s="121">
        <f t="shared" si="27"/>
        <v>0</v>
      </c>
      <c r="AB34" s="120">
        <f>'Datos 2-Potenciales calent glob'!$E$6</f>
        <v>1</v>
      </c>
      <c r="AC34" s="121">
        <f>'Datos 2-Potenciales calent glob'!$E$31</f>
        <v>28</v>
      </c>
      <c r="AD34" s="121">
        <f>'Datos 2-Potenciales calent glob'!$E$32</f>
        <v>265</v>
      </c>
      <c r="AE34" s="123">
        <f>SUMIF('Datos 2-Potenciales calent glob'!$B$6:$B$56,Cálculos_5!F34,'Datos 2-Potenciales calent glob'!$E$6:$E$56)</f>
        <v>0</v>
      </c>
      <c r="AF34" s="121">
        <f>'Datos 2-Potenciales calent glob'!$E$6</f>
        <v>1</v>
      </c>
      <c r="AG34" s="121">
        <f>'Datos 2-Potenciales calent glob'!$E$6</f>
        <v>1</v>
      </c>
      <c r="AH34" s="120">
        <f t="shared" si="19"/>
        <v>0</v>
      </c>
      <c r="AI34" s="121">
        <f t="shared" si="20"/>
        <v>0</v>
      </c>
      <c r="AJ34" s="121">
        <f t="shared" si="21"/>
        <v>0</v>
      </c>
      <c r="AK34" s="121">
        <f t="shared" si="22"/>
        <v>0</v>
      </c>
      <c r="AL34" s="191">
        <f t="shared" si="23"/>
        <v>0</v>
      </c>
      <c r="AM34" s="121">
        <f t="shared" si="24"/>
        <v>0</v>
      </c>
      <c r="AN34" s="207">
        <f t="shared" si="28"/>
        <v>0</v>
      </c>
    </row>
    <row r="35" spans="2:40" ht="13.5" customHeight="1">
      <c r="B35" s="112" t="s">
        <v>233</v>
      </c>
      <c r="C35" s="113" t="s">
        <v>235</v>
      </c>
      <c r="D35" s="113" t="s">
        <v>3</v>
      </c>
      <c r="E35" s="113" t="s">
        <v>86</v>
      </c>
      <c r="F35" s="113"/>
      <c r="G35" s="226"/>
      <c r="H35" s="113" t="s">
        <v>239</v>
      </c>
      <c r="I35" s="180">
        <v>1</v>
      </c>
      <c r="J35" s="126">
        <f>'Alcance 1'!D29</f>
        <v>0</v>
      </c>
      <c r="K35" s="113" t="str">
        <f>'Alcance 1'!E29</f>
        <v>L</v>
      </c>
      <c r="L35" s="113"/>
      <c r="M35" s="113">
        <f>LOOKUP($E35,'Datos 3-Factores de convers'!$B$29:$B$51,'Datos 3-Factores de convers'!$F$29:$F$51)</f>
        <v>2.3760000000000003E-5</v>
      </c>
      <c r="N35" s="113" t="str">
        <f>LOOKUP($E35,'Datos 3-Factores de convers'!$B$29:$B$51,'Datos 3-Factores de convers'!$G$29:$G$51)</f>
        <v>TJ/L</v>
      </c>
      <c r="O35" s="113">
        <f t="shared" si="29"/>
        <v>0</v>
      </c>
      <c r="P35" s="115" t="s">
        <v>37</v>
      </c>
      <c r="Q35" s="120">
        <f>LOOKUP($E35,'Datos 1-Factores emisión'!$B$23:$B$33,'Datos 1-Factores emisión'!$C$23:$C$33)</f>
        <v>0</v>
      </c>
      <c r="R35" s="121">
        <f>LOOKUP($E35,'Datos 1-Factores emisión'!$B$23:$B$33,'Datos 1-Factores emisión'!$E$23:$E$33)</f>
        <v>3.9</v>
      </c>
      <c r="S35" s="121">
        <f>LOOKUP($E35,'Datos 1-Factores emisión'!$B$23:$B$33,'Datos 1-Factores emisión'!$F$23:$F$33)</f>
        <v>3.9</v>
      </c>
      <c r="T35" s="121">
        <f>LOOKUP($E35,'Datos 1-Factores emisión'!$B$23:$B$33,'Datos 1-Factores emisión'!$D$23:$D$33)</f>
        <v>70800</v>
      </c>
      <c r="U35" s="121">
        <v>0</v>
      </c>
      <c r="V35" s="120">
        <f t="shared" si="16"/>
        <v>0</v>
      </c>
      <c r="W35" s="121">
        <f t="shared" si="17"/>
        <v>0</v>
      </c>
      <c r="X35" s="121">
        <f t="shared" si="18"/>
        <v>0</v>
      </c>
      <c r="Y35" s="121">
        <v>0</v>
      </c>
      <c r="Z35" s="121">
        <f t="shared" si="26"/>
        <v>0</v>
      </c>
      <c r="AA35" s="121">
        <f t="shared" si="27"/>
        <v>0</v>
      </c>
      <c r="AB35" s="120">
        <f>'Datos 2-Potenciales calent glob'!$E$6</f>
        <v>1</v>
      </c>
      <c r="AC35" s="121">
        <f>'Datos 2-Potenciales calent glob'!$E$31</f>
        <v>28</v>
      </c>
      <c r="AD35" s="121">
        <f>'Datos 2-Potenciales calent glob'!$E$32</f>
        <v>265</v>
      </c>
      <c r="AE35" s="123">
        <f>SUMIF('Datos 2-Potenciales calent glob'!$B$6:$B$56,Cálculos_5!F35,'Datos 2-Potenciales calent glob'!$E$6:$E$56)</f>
        <v>0</v>
      </c>
      <c r="AF35" s="121">
        <f>'Datos 2-Potenciales calent glob'!$E$6</f>
        <v>1</v>
      </c>
      <c r="AG35" s="121">
        <f>'Datos 2-Potenciales calent glob'!$E$6</f>
        <v>1</v>
      </c>
      <c r="AH35" s="120">
        <f t="shared" si="19"/>
        <v>0</v>
      </c>
      <c r="AI35" s="121">
        <f t="shared" si="20"/>
        <v>0</v>
      </c>
      <c r="AJ35" s="121">
        <f t="shared" si="21"/>
        <v>0</v>
      </c>
      <c r="AK35" s="121">
        <f t="shared" si="22"/>
        <v>0</v>
      </c>
      <c r="AL35" s="191">
        <f t="shared" si="23"/>
        <v>0</v>
      </c>
      <c r="AM35" s="121">
        <f t="shared" si="24"/>
        <v>0</v>
      </c>
      <c r="AN35" s="207">
        <f t="shared" si="28"/>
        <v>0</v>
      </c>
    </row>
    <row r="36" spans="2:40" ht="13.5" customHeight="1">
      <c r="B36" s="112" t="s">
        <v>233</v>
      </c>
      <c r="C36" s="113" t="s">
        <v>235</v>
      </c>
      <c r="D36" s="113" t="s">
        <v>3</v>
      </c>
      <c r="E36" s="113" t="s">
        <v>173</v>
      </c>
      <c r="F36" s="113"/>
      <c r="G36" s="226"/>
      <c r="H36" s="113" t="s">
        <v>239</v>
      </c>
      <c r="I36" s="180">
        <v>1</v>
      </c>
      <c r="J36" s="126">
        <f>'Alcance 1'!D30</f>
        <v>0</v>
      </c>
      <c r="K36" s="113" t="str">
        <f>'Alcance 1'!E30</f>
        <v>Nm3</v>
      </c>
      <c r="L36" s="113"/>
      <c r="M36" s="113">
        <f>LOOKUP($E36,'Datos 3-Factores de convers'!$B$29:$B$51,'Datos 3-Factores de convers'!$F$29:$F$51)</f>
        <v>3.7845600000000002E-5</v>
      </c>
      <c r="N36" s="113" t="str">
        <f>LOOKUP($E36,'Datos 3-Factores de convers'!$B$29:$B$51,'Datos 3-Factores de convers'!$G$29:$G$51)</f>
        <v>TJ/Nm3</v>
      </c>
      <c r="O36" s="113">
        <f t="shared" si="29"/>
        <v>0</v>
      </c>
      <c r="P36" s="115" t="s">
        <v>37</v>
      </c>
      <c r="Q36" s="120">
        <f>LOOKUP($E36,'Datos 1-Factores emisión'!$B$23:$B$33,'Datos 1-Factores emisión'!$C$23:$C$33)</f>
        <v>56100</v>
      </c>
      <c r="R36" s="121">
        <f>LOOKUP($E36,'Datos 1-Factores emisión'!$B$23:$B$33,'Datos 1-Factores emisión'!$E$23:$E$33)</f>
        <v>92</v>
      </c>
      <c r="S36" s="121">
        <f>LOOKUP($E36,'Datos 1-Factores emisión'!$B$23:$B$33,'Datos 1-Factores emisión'!$F$23:$F$33)</f>
        <v>3</v>
      </c>
      <c r="T36" s="121">
        <f>LOOKUP($E36,'Datos 1-Factores emisión'!$B$23:$B$33,'Datos 1-Factores emisión'!$D$23:$D$33)</f>
        <v>0</v>
      </c>
      <c r="U36" s="121">
        <v>0</v>
      </c>
      <c r="V36" s="120">
        <f t="shared" si="16"/>
        <v>0</v>
      </c>
      <c r="W36" s="121">
        <f t="shared" si="17"/>
        <v>0</v>
      </c>
      <c r="X36" s="121">
        <f t="shared" si="18"/>
        <v>0</v>
      </c>
      <c r="Y36" s="121">
        <v>0</v>
      </c>
      <c r="Z36" s="121">
        <f t="shared" si="26"/>
        <v>0</v>
      </c>
      <c r="AA36" s="121">
        <f t="shared" si="27"/>
        <v>0</v>
      </c>
      <c r="AB36" s="120">
        <f>'Datos 2-Potenciales calent glob'!$E$6</f>
        <v>1</v>
      </c>
      <c r="AC36" s="121">
        <f>'Datos 2-Potenciales calent glob'!$E$31</f>
        <v>28</v>
      </c>
      <c r="AD36" s="121">
        <f>'Datos 2-Potenciales calent glob'!$E$32</f>
        <v>265</v>
      </c>
      <c r="AE36" s="123">
        <f>SUMIF('Datos 2-Potenciales calent glob'!$B$6:$B$56,Cálculos_5!F36,'Datos 2-Potenciales calent glob'!$E$6:$E$56)</f>
        <v>0</v>
      </c>
      <c r="AF36" s="121">
        <f>'Datos 2-Potenciales calent glob'!$E$6</f>
        <v>1</v>
      </c>
      <c r="AG36" s="121">
        <f>'Datos 2-Potenciales calent glob'!$E$6</f>
        <v>1</v>
      </c>
      <c r="AH36" s="120">
        <f t="shared" si="19"/>
        <v>0</v>
      </c>
      <c r="AI36" s="121">
        <f t="shared" si="20"/>
        <v>0</v>
      </c>
      <c r="AJ36" s="121">
        <f t="shared" si="21"/>
        <v>0</v>
      </c>
      <c r="AK36" s="121">
        <f t="shared" si="22"/>
        <v>0</v>
      </c>
      <c r="AL36" s="191">
        <f t="shared" si="23"/>
        <v>0</v>
      </c>
      <c r="AM36" s="121">
        <f t="shared" si="24"/>
        <v>0</v>
      </c>
      <c r="AN36" s="207">
        <f t="shared" si="28"/>
        <v>0</v>
      </c>
    </row>
    <row r="37" spans="2:40" ht="13.5" customHeight="1">
      <c r="B37" s="112" t="s">
        <v>233</v>
      </c>
      <c r="C37" s="113" t="s">
        <v>235</v>
      </c>
      <c r="D37" s="113" t="s">
        <v>3</v>
      </c>
      <c r="E37" s="113" t="s">
        <v>174</v>
      </c>
      <c r="F37" s="113"/>
      <c r="G37" s="226"/>
      <c r="H37" s="113" t="s">
        <v>239</v>
      </c>
      <c r="I37" s="180">
        <v>1</v>
      </c>
      <c r="J37" s="126">
        <f>'Alcance 1'!D31</f>
        <v>0</v>
      </c>
      <c r="K37" s="113" t="str">
        <f>'Alcance 1'!E31</f>
        <v>L</v>
      </c>
      <c r="L37" s="113"/>
      <c r="M37" s="113">
        <f>LOOKUP($E37,'Datos 3-Factores de convers'!$B$29:$B$51,'Datos 3-Factores de convers'!$F$29:$F$51)</f>
        <v>1.9890000000000001E-5</v>
      </c>
      <c r="N37" s="113" t="str">
        <f>LOOKUP($E37,'Datos 3-Factores de convers'!$B$29:$B$51,'Datos 3-Factores de convers'!$G$29:$G$51)</f>
        <v>TJ/L</v>
      </c>
      <c r="O37" s="113">
        <f t="shared" si="29"/>
        <v>0</v>
      </c>
      <c r="P37" s="115" t="s">
        <v>37</v>
      </c>
      <c r="Q37" s="120">
        <f>LOOKUP($E37,'Datos 1-Factores emisión'!$B$23:$B$33,'Datos 1-Factores emisión'!$C$23:$C$33)</f>
        <v>56100</v>
      </c>
      <c r="R37" s="121">
        <f>LOOKUP($E37,'Datos 1-Factores emisión'!$B$23:$B$33,'Datos 1-Factores emisión'!$E$23:$E$33)</f>
        <v>92</v>
      </c>
      <c r="S37" s="121">
        <f>LOOKUP($E37,'Datos 1-Factores emisión'!$B$23:$B$33,'Datos 1-Factores emisión'!$F$23:$F$33)</f>
        <v>3</v>
      </c>
      <c r="T37" s="121">
        <f>LOOKUP($E37,'Datos 1-Factores emisión'!$B$23:$B$33,'Datos 1-Factores emisión'!$D$23:$D$33)</f>
        <v>0</v>
      </c>
      <c r="U37" s="121">
        <v>0</v>
      </c>
      <c r="V37" s="120">
        <f t="shared" si="16"/>
        <v>0</v>
      </c>
      <c r="W37" s="121">
        <f t="shared" si="17"/>
        <v>0</v>
      </c>
      <c r="X37" s="121">
        <f t="shared" si="18"/>
        <v>0</v>
      </c>
      <c r="Y37" s="121">
        <v>0</v>
      </c>
      <c r="Z37" s="121">
        <f t="shared" si="26"/>
        <v>0</v>
      </c>
      <c r="AA37" s="121">
        <f t="shared" si="27"/>
        <v>0</v>
      </c>
      <c r="AB37" s="120">
        <f>'Datos 2-Potenciales calent glob'!$E$6</f>
        <v>1</v>
      </c>
      <c r="AC37" s="121">
        <f>'Datos 2-Potenciales calent glob'!$E$31</f>
        <v>28</v>
      </c>
      <c r="AD37" s="121">
        <f>'Datos 2-Potenciales calent glob'!$E$32</f>
        <v>265</v>
      </c>
      <c r="AE37" s="123">
        <f>SUMIF('Datos 2-Potenciales calent glob'!$B$6:$B$56,Cálculos_5!F37,'Datos 2-Potenciales calent glob'!$E$6:$E$56)</f>
        <v>0</v>
      </c>
      <c r="AF37" s="121">
        <f>'Datos 2-Potenciales calent glob'!$E$6</f>
        <v>1</v>
      </c>
      <c r="AG37" s="121">
        <f>'Datos 2-Potenciales calent glob'!$E$6</f>
        <v>1</v>
      </c>
      <c r="AH37" s="120">
        <f t="shared" si="19"/>
        <v>0</v>
      </c>
      <c r="AI37" s="121">
        <f t="shared" si="20"/>
        <v>0</v>
      </c>
      <c r="AJ37" s="121">
        <f t="shared" si="21"/>
        <v>0</v>
      </c>
      <c r="AK37" s="121">
        <f t="shared" si="22"/>
        <v>0</v>
      </c>
      <c r="AL37" s="191">
        <f t="shared" si="23"/>
        <v>0</v>
      </c>
      <c r="AM37" s="121">
        <f t="shared" si="24"/>
        <v>0</v>
      </c>
      <c r="AN37" s="207">
        <f t="shared" si="28"/>
        <v>0</v>
      </c>
    </row>
    <row r="38" spans="2:40" ht="13.5" customHeight="1">
      <c r="B38" s="112" t="s">
        <v>233</v>
      </c>
      <c r="C38" s="113" t="s">
        <v>235</v>
      </c>
      <c r="D38" s="113" t="s">
        <v>3</v>
      </c>
      <c r="E38" s="113" t="s">
        <v>79</v>
      </c>
      <c r="F38" s="113"/>
      <c r="G38" s="226"/>
      <c r="H38" s="113" t="s">
        <v>239</v>
      </c>
      <c r="I38" s="180">
        <v>1</v>
      </c>
      <c r="J38" s="126">
        <f>'Alcance 1'!D32</f>
        <v>0</v>
      </c>
      <c r="K38" s="113" t="str">
        <f>'Alcance 1'!E32</f>
        <v>L</v>
      </c>
      <c r="L38" s="113"/>
      <c r="M38" s="113">
        <f>LOOKUP($E38,'Datos 3-Factores de convers'!$B$29:$B$51,'Datos 3-Factores de convers'!$F$29:$F$51)</f>
        <v>2.6495336000000002E-5</v>
      </c>
      <c r="N38" s="113" t="str">
        <f>LOOKUP($E38,'Datos 3-Factores de convers'!$B$29:$B$51,'Datos 3-Factores de convers'!$G$29:$G$51)</f>
        <v>TJ/L</v>
      </c>
      <c r="O38" s="113">
        <f t="shared" si="29"/>
        <v>0</v>
      </c>
      <c r="P38" s="115" t="s">
        <v>37</v>
      </c>
      <c r="Q38" s="120">
        <f>LOOKUP($E38,'Datos 1-Factores emisión'!$B$23:$B$33,'Datos 1-Factores emisión'!$C$23:$C$33)</f>
        <v>63100</v>
      </c>
      <c r="R38" s="121">
        <f>LOOKUP($E38,'Datos 1-Factores emisión'!$B$23:$B$33,'Datos 1-Factores emisión'!$E$23:$E$33)</f>
        <v>62</v>
      </c>
      <c r="S38" s="121">
        <f>LOOKUP($E38,'Datos 1-Factores emisión'!$B$23:$B$33,'Datos 1-Factores emisión'!$F$23:$F$33)</f>
        <v>0.2</v>
      </c>
      <c r="T38" s="121">
        <f>LOOKUP($E38,'Datos 1-Factores emisión'!$B$23:$B$33,'Datos 1-Factores emisión'!$D$23:$D$33)</f>
        <v>0</v>
      </c>
      <c r="U38" s="121">
        <v>0</v>
      </c>
      <c r="V38" s="120">
        <f t="shared" si="16"/>
        <v>0</v>
      </c>
      <c r="W38" s="121">
        <f t="shared" si="17"/>
        <v>0</v>
      </c>
      <c r="X38" s="121">
        <f t="shared" si="18"/>
        <v>0</v>
      </c>
      <c r="Y38" s="121">
        <v>0</v>
      </c>
      <c r="Z38" s="121">
        <f t="shared" si="26"/>
        <v>0</v>
      </c>
      <c r="AA38" s="121">
        <f t="shared" si="27"/>
        <v>0</v>
      </c>
      <c r="AB38" s="120">
        <f>'Datos 2-Potenciales calent glob'!$E$6</f>
        <v>1</v>
      </c>
      <c r="AC38" s="121">
        <f>'Datos 2-Potenciales calent glob'!$E$31</f>
        <v>28</v>
      </c>
      <c r="AD38" s="121">
        <f>'Datos 2-Potenciales calent glob'!$E$32</f>
        <v>265</v>
      </c>
      <c r="AE38" s="123">
        <f>SUMIF('Datos 2-Potenciales calent glob'!$B$6:$B$56,Cálculos_5!F38,'Datos 2-Potenciales calent glob'!$E$6:$E$56)</f>
        <v>0</v>
      </c>
      <c r="AF38" s="121">
        <f>'Datos 2-Potenciales calent glob'!$E$6</f>
        <v>1</v>
      </c>
      <c r="AG38" s="121">
        <f>'Datos 2-Potenciales calent glob'!$E$6</f>
        <v>1</v>
      </c>
      <c r="AH38" s="120">
        <f t="shared" si="19"/>
        <v>0</v>
      </c>
      <c r="AI38" s="121">
        <f t="shared" si="20"/>
        <v>0</v>
      </c>
      <c r="AJ38" s="121">
        <f t="shared" si="21"/>
        <v>0</v>
      </c>
      <c r="AK38" s="121">
        <f t="shared" si="22"/>
        <v>0</v>
      </c>
      <c r="AL38" s="191">
        <f t="shared" si="23"/>
        <v>0</v>
      </c>
      <c r="AM38" s="121">
        <f t="shared" si="24"/>
        <v>0</v>
      </c>
      <c r="AN38" s="207">
        <f t="shared" si="28"/>
        <v>0</v>
      </c>
    </row>
    <row r="39" spans="2:40" ht="13.5" customHeight="1">
      <c r="B39" s="112" t="s">
        <v>233</v>
      </c>
      <c r="C39" s="113" t="s">
        <v>235</v>
      </c>
      <c r="D39" s="113" t="s">
        <v>3</v>
      </c>
      <c r="E39" s="113" t="str">
        <f>'Alcance 1'!D37</f>
        <v>Tipo de propulsión</v>
      </c>
      <c r="F39" s="113" t="str">
        <f>'Alcance 1'!C37</f>
        <v>Tipo de vehículo</v>
      </c>
      <c r="G39" s="226"/>
      <c r="H39" s="113" t="s">
        <v>239</v>
      </c>
      <c r="I39" s="180">
        <v>1</v>
      </c>
      <c r="J39" s="126">
        <f>'Alcance 1'!E37</f>
        <v>0</v>
      </c>
      <c r="K39" s="114" t="s">
        <v>89</v>
      </c>
      <c r="L39" s="113"/>
      <c r="M39" s="113">
        <v>1</v>
      </c>
      <c r="N39" s="117"/>
      <c r="O39" s="113">
        <f t="shared" ref="O39" si="30">J39*M39</f>
        <v>0</v>
      </c>
      <c r="P39" s="115" t="str">
        <f>K39</f>
        <v>km</v>
      </c>
      <c r="Q39" s="201">
        <f>SUMIFS('Datos 1-Factores emisión'!$E$43:$E$321,'Datos 1-Factores emisión'!$B$43:$B$321,Cálculos_5!$F39,'Datos 1-Factores emisión'!$C$43:$C$321,Cálculos_5!$E39,'Datos 1-Factores emisión'!$D$43:$D$321,Cálculos_5!Q$5)</f>
        <v>0</v>
      </c>
      <c r="R39" s="249">
        <f>SUMIFS('Datos 1-Factores emisión'!$E$43:$E$321,'Datos 1-Factores emisión'!$B$43:$B$321,Cálculos_5!$F39,'Datos 1-Factores emisión'!$C$43:$C$321,Cálculos_5!$E39,'Datos 1-Factores emisión'!$D$43:$D$321,Cálculos_5!R$5)</f>
        <v>0</v>
      </c>
      <c r="S39" s="249">
        <f>SUMIFS('Datos 1-Factores emisión'!$E$43:$E$321,'Datos 1-Factores emisión'!$B$43:$B$321,Cálculos_5!$F39,'Datos 1-Factores emisión'!$C$43:$C$321,Cálculos_5!$E39,'Datos 1-Factores emisión'!$D$43:$D$321,Cálculos_5!S$5)</f>
        <v>0</v>
      </c>
      <c r="T39" s="249">
        <f>SUMIFS('Datos 1-Factores emisión'!$E$43:$E$321,'Datos 1-Factores emisión'!$B$43:$B$321,Cálculos_5!$F39,'Datos 1-Factores emisión'!$C$43:$C$321,Cálculos_5!$E39,'Datos 1-Factores emisión'!$D$43:$D$321,Cálculos_5!T$5)</f>
        <v>0</v>
      </c>
      <c r="U39" s="121">
        <f>SUMIFS('Datos 1-Factores emisión'!$E$43:$E$321,'Datos 1-Factores emisión'!$B$43:$B$321,Cálculos_5!$F39,'Datos 1-Factores emisión'!$C$43:$C$321,Cálculos_5!$E39,'Datos 1-Factores emisión'!$D$43:$D$321,Cálculos_5!U$5)</f>
        <v>0</v>
      </c>
      <c r="V39" s="120">
        <f t="shared" si="16"/>
        <v>0</v>
      </c>
      <c r="W39" s="121">
        <f t="shared" si="17"/>
        <v>0</v>
      </c>
      <c r="X39" s="121">
        <f t="shared" si="18"/>
        <v>0</v>
      </c>
      <c r="Y39" s="121">
        <v>0</v>
      </c>
      <c r="Z39" s="121">
        <v>0</v>
      </c>
      <c r="AA39" s="121">
        <f t="shared" si="27"/>
        <v>0</v>
      </c>
      <c r="AB39" s="120">
        <f>'Datos 2-Potenciales calent glob'!$E$6</f>
        <v>1</v>
      </c>
      <c r="AC39" s="121">
        <f>'Datos 2-Potenciales calent glob'!$E$31</f>
        <v>28</v>
      </c>
      <c r="AD39" s="121">
        <f>'Datos 2-Potenciales calent glob'!$E$32</f>
        <v>265</v>
      </c>
      <c r="AE39" s="123">
        <f>SUMIF('Datos 2-Potenciales calent glob'!$B$6:$B$56,Cálculos_5!F39,'Datos 2-Potenciales calent glob'!$E$6:$E$56)</f>
        <v>0</v>
      </c>
      <c r="AF39" s="121">
        <f>'Datos 2-Potenciales calent glob'!$E$6</f>
        <v>1</v>
      </c>
      <c r="AG39" s="121">
        <f>'Datos 2-Potenciales calent glob'!$E$6</f>
        <v>1</v>
      </c>
      <c r="AH39" s="120">
        <f t="shared" si="19"/>
        <v>0</v>
      </c>
      <c r="AI39" s="121">
        <f t="shared" si="20"/>
        <v>0</v>
      </c>
      <c r="AJ39" s="121">
        <f t="shared" si="21"/>
        <v>0</v>
      </c>
      <c r="AK39" s="121">
        <f t="shared" si="22"/>
        <v>0</v>
      </c>
      <c r="AL39" s="124">
        <f t="shared" si="23"/>
        <v>0</v>
      </c>
      <c r="AM39" s="121">
        <f t="shared" si="24"/>
        <v>0</v>
      </c>
      <c r="AN39" s="207">
        <f t="shared" si="28"/>
        <v>0</v>
      </c>
    </row>
    <row r="40" spans="2:40" ht="13.5" customHeight="1">
      <c r="B40" s="112" t="s">
        <v>233</v>
      </c>
      <c r="C40" s="113" t="s">
        <v>235</v>
      </c>
      <c r="D40" s="113" t="s">
        <v>3</v>
      </c>
      <c r="E40" s="113" t="str">
        <f>'Alcance 1'!D38</f>
        <v>Tipo de propulsión</v>
      </c>
      <c r="F40" s="113" t="str">
        <f>'Alcance 1'!C38</f>
        <v>Tipo de vehículo</v>
      </c>
      <c r="G40" s="226"/>
      <c r="H40" s="113" t="s">
        <v>239</v>
      </c>
      <c r="I40" s="180">
        <v>1</v>
      </c>
      <c r="J40" s="126">
        <f>'Alcance 1'!E38</f>
        <v>0</v>
      </c>
      <c r="K40" s="114" t="s">
        <v>89</v>
      </c>
      <c r="L40" s="113"/>
      <c r="M40" s="113">
        <v>1</v>
      </c>
      <c r="N40" s="117"/>
      <c r="O40" s="113">
        <f t="shared" ref="O40:O50" si="31">J40*M40</f>
        <v>0</v>
      </c>
      <c r="P40" s="115" t="str">
        <f t="shared" ref="P40:P48" si="32">K40</f>
        <v>km</v>
      </c>
      <c r="Q40" s="201">
        <f>SUMIFS('Datos 1-Factores emisión'!$E$43:$E$321,'Datos 1-Factores emisión'!$B$43:$B$321,Cálculos_5!$F40,'Datos 1-Factores emisión'!$C$43:$C$321,Cálculos_5!$E40,'Datos 1-Factores emisión'!$D$43:$D$321,Cálculos_5!Q$5)</f>
        <v>0</v>
      </c>
      <c r="R40" s="249">
        <f>SUMIFS('Datos 1-Factores emisión'!$E$43:$E$321,'Datos 1-Factores emisión'!$B$43:$B$321,Cálculos_5!$F40,'Datos 1-Factores emisión'!$C$43:$C$321,Cálculos_5!$E40,'Datos 1-Factores emisión'!$D$43:$D$321,Cálculos_5!R$5)</f>
        <v>0</v>
      </c>
      <c r="S40" s="249">
        <f>SUMIFS('Datos 1-Factores emisión'!$E$43:$E$321,'Datos 1-Factores emisión'!$B$43:$B$321,Cálculos_5!$F40,'Datos 1-Factores emisión'!$C$43:$C$321,Cálculos_5!$E40,'Datos 1-Factores emisión'!$D$43:$D$321,Cálculos_5!S$5)</f>
        <v>0</v>
      </c>
      <c r="T40" s="249">
        <f>SUMIFS('Datos 1-Factores emisión'!$E$43:$E$321,'Datos 1-Factores emisión'!$B$43:$B$321,Cálculos_5!$F40,'Datos 1-Factores emisión'!$C$43:$C$321,Cálculos_5!$E40,'Datos 1-Factores emisión'!$D$43:$D$321,Cálculos_5!T$5)</f>
        <v>0</v>
      </c>
      <c r="U40" s="121">
        <f>SUMIFS('Datos 1-Factores emisión'!$E$43:$E$321,'Datos 1-Factores emisión'!$B$43:$B$321,Cálculos_5!$F40,'Datos 1-Factores emisión'!$C$43:$C$321,Cálculos_5!$E40,'Datos 1-Factores emisión'!$D$43:$D$321,Cálculos_5!U$5)</f>
        <v>0</v>
      </c>
      <c r="V40" s="120">
        <f t="shared" si="16"/>
        <v>0</v>
      </c>
      <c r="W40" s="121">
        <f t="shared" si="17"/>
        <v>0</v>
      </c>
      <c r="X40" s="121">
        <f t="shared" si="18"/>
        <v>0</v>
      </c>
      <c r="Y40" s="121">
        <v>0</v>
      </c>
      <c r="Z40" s="121">
        <v>0</v>
      </c>
      <c r="AA40" s="121">
        <f t="shared" si="27"/>
        <v>0</v>
      </c>
      <c r="AB40" s="120">
        <f>'Datos 2-Potenciales calent glob'!$E$6</f>
        <v>1</v>
      </c>
      <c r="AC40" s="121">
        <f>'Datos 2-Potenciales calent glob'!$E$31</f>
        <v>28</v>
      </c>
      <c r="AD40" s="121">
        <f>'Datos 2-Potenciales calent glob'!$E$32</f>
        <v>265</v>
      </c>
      <c r="AE40" s="123">
        <f>SUMIF('Datos 2-Potenciales calent glob'!$B$6:$B$56,Cálculos_5!F40,'Datos 2-Potenciales calent glob'!$E$6:$E$56)</f>
        <v>0</v>
      </c>
      <c r="AF40" s="121">
        <f>'Datos 2-Potenciales calent glob'!$E$6</f>
        <v>1</v>
      </c>
      <c r="AG40" s="121">
        <f>'Datos 2-Potenciales calent glob'!$E$6</f>
        <v>1</v>
      </c>
      <c r="AH40" s="120">
        <f t="shared" si="19"/>
        <v>0</v>
      </c>
      <c r="AI40" s="121">
        <f t="shared" si="20"/>
        <v>0</v>
      </c>
      <c r="AJ40" s="121">
        <f t="shared" si="21"/>
        <v>0</v>
      </c>
      <c r="AK40" s="121">
        <f t="shared" si="22"/>
        <v>0</v>
      </c>
      <c r="AL40" s="124">
        <f t="shared" si="23"/>
        <v>0</v>
      </c>
      <c r="AM40" s="121">
        <f t="shared" si="24"/>
        <v>0</v>
      </c>
      <c r="AN40" s="207">
        <f t="shared" si="28"/>
        <v>0</v>
      </c>
    </row>
    <row r="41" spans="2:40" ht="13.5" customHeight="1">
      <c r="B41" s="112" t="s">
        <v>233</v>
      </c>
      <c r="C41" s="113" t="s">
        <v>235</v>
      </c>
      <c r="D41" s="113" t="s">
        <v>3</v>
      </c>
      <c r="E41" s="113" t="str">
        <f>'Alcance 1'!D39</f>
        <v>Tipo de propulsión</v>
      </c>
      <c r="F41" s="113" t="str">
        <f>'Alcance 1'!C39</f>
        <v>Tipo de vehículo</v>
      </c>
      <c r="G41" s="226"/>
      <c r="H41" s="113" t="s">
        <v>239</v>
      </c>
      <c r="I41" s="180">
        <v>1</v>
      </c>
      <c r="J41" s="126">
        <f>'Alcance 1'!E39</f>
        <v>0</v>
      </c>
      <c r="K41" s="114" t="s">
        <v>89</v>
      </c>
      <c r="L41" s="113"/>
      <c r="M41" s="113">
        <v>1</v>
      </c>
      <c r="N41" s="117"/>
      <c r="O41" s="113">
        <f t="shared" si="31"/>
        <v>0</v>
      </c>
      <c r="P41" s="115" t="str">
        <f t="shared" si="32"/>
        <v>km</v>
      </c>
      <c r="Q41" s="201">
        <f>SUMIFS('Datos 1-Factores emisión'!$E$43:$E$321,'Datos 1-Factores emisión'!$B$43:$B$321,Cálculos_5!$F41,'Datos 1-Factores emisión'!$C$43:$C$321,Cálculos_5!$E41,'Datos 1-Factores emisión'!$D$43:$D$321,Cálculos_5!Q$5)</f>
        <v>0</v>
      </c>
      <c r="R41" s="249">
        <f>SUMIFS('Datos 1-Factores emisión'!$E$43:$E$321,'Datos 1-Factores emisión'!$B$43:$B$321,Cálculos_5!$F41,'Datos 1-Factores emisión'!$C$43:$C$321,Cálculos_5!$E41,'Datos 1-Factores emisión'!$D$43:$D$321,Cálculos_5!R$5)</f>
        <v>0</v>
      </c>
      <c r="S41" s="249">
        <f>SUMIFS('Datos 1-Factores emisión'!$E$43:$E$321,'Datos 1-Factores emisión'!$B$43:$B$321,Cálculos_5!$F41,'Datos 1-Factores emisión'!$C$43:$C$321,Cálculos_5!$E41,'Datos 1-Factores emisión'!$D$43:$D$321,Cálculos_5!S$5)</f>
        <v>0</v>
      </c>
      <c r="T41" s="249">
        <f>SUMIFS('Datos 1-Factores emisión'!$E$43:$E$321,'Datos 1-Factores emisión'!$B$43:$B$321,Cálculos_5!$F41,'Datos 1-Factores emisión'!$C$43:$C$321,Cálculos_5!$E41,'Datos 1-Factores emisión'!$D$43:$D$321,Cálculos_5!T$5)</f>
        <v>0</v>
      </c>
      <c r="U41" s="121">
        <f>SUMIFS('Datos 1-Factores emisión'!$E$43:$E$321,'Datos 1-Factores emisión'!$B$43:$B$321,Cálculos_5!$F41,'Datos 1-Factores emisión'!$C$43:$C$321,Cálculos_5!$E41,'Datos 1-Factores emisión'!$D$43:$D$321,Cálculos_5!U$5)</f>
        <v>0</v>
      </c>
      <c r="V41" s="120">
        <f t="shared" si="16"/>
        <v>0</v>
      </c>
      <c r="W41" s="121">
        <f t="shared" si="17"/>
        <v>0</v>
      </c>
      <c r="X41" s="121">
        <f t="shared" si="18"/>
        <v>0</v>
      </c>
      <c r="Y41" s="121">
        <v>0</v>
      </c>
      <c r="Z41" s="121">
        <v>0</v>
      </c>
      <c r="AA41" s="121">
        <f t="shared" si="27"/>
        <v>0</v>
      </c>
      <c r="AB41" s="120">
        <f>'Datos 2-Potenciales calent glob'!$E$6</f>
        <v>1</v>
      </c>
      <c r="AC41" s="121">
        <f>'Datos 2-Potenciales calent glob'!$E$31</f>
        <v>28</v>
      </c>
      <c r="AD41" s="121">
        <f>'Datos 2-Potenciales calent glob'!$E$32</f>
        <v>265</v>
      </c>
      <c r="AE41" s="123">
        <f>SUMIF('Datos 2-Potenciales calent glob'!$B$6:$B$56,Cálculos_5!F41,'Datos 2-Potenciales calent glob'!$E$6:$E$56)</f>
        <v>0</v>
      </c>
      <c r="AF41" s="121">
        <f>'Datos 2-Potenciales calent glob'!$E$6</f>
        <v>1</v>
      </c>
      <c r="AG41" s="121">
        <f>'Datos 2-Potenciales calent glob'!$E$6</f>
        <v>1</v>
      </c>
      <c r="AH41" s="120">
        <f t="shared" si="19"/>
        <v>0</v>
      </c>
      <c r="AI41" s="121">
        <f t="shared" si="20"/>
        <v>0</v>
      </c>
      <c r="AJ41" s="121">
        <f t="shared" si="21"/>
        <v>0</v>
      </c>
      <c r="AK41" s="121">
        <f t="shared" si="22"/>
        <v>0</v>
      </c>
      <c r="AL41" s="124">
        <f t="shared" si="23"/>
        <v>0</v>
      </c>
      <c r="AM41" s="121">
        <f t="shared" si="24"/>
        <v>0</v>
      </c>
      <c r="AN41" s="207">
        <f t="shared" si="28"/>
        <v>0</v>
      </c>
    </row>
    <row r="42" spans="2:40" ht="13.5" customHeight="1">
      <c r="B42" s="112" t="s">
        <v>233</v>
      </c>
      <c r="C42" s="113" t="s">
        <v>235</v>
      </c>
      <c r="D42" s="113" t="s">
        <v>3</v>
      </c>
      <c r="E42" s="113" t="str">
        <f>'Alcance 1'!D40</f>
        <v>Tipo de propulsión</v>
      </c>
      <c r="F42" s="113" t="str">
        <f>'Alcance 1'!C40</f>
        <v>Tipo de vehículo</v>
      </c>
      <c r="G42" s="226"/>
      <c r="H42" s="113" t="s">
        <v>239</v>
      </c>
      <c r="I42" s="180">
        <v>1</v>
      </c>
      <c r="J42" s="126">
        <f>'Alcance 1'!E40</f>
        <v>0</v>
      </c>
      <c r="K42" s="114" t="s">
        <v>89</v>
      </c>
      <c r="L42" s="113"/>
      <c r="M42" s="113">
        <v>1</v>
      </c>
      <c r="N42" s="117"/>
      <c r="O42" s="113">
        <f t="shared" si="31"/>
        <v>0</v>
      </c>
      <c r="P42" s="115" t="str">
        <f t="shared" si="32"/>
        <v>km</v>
      </c>
      <c r="Q42" s="201">
        <f>SUMIFS('Datos 1-Factores emisión'!$E$43:$E$321,'Datos 1-Factores emisión'!$B$43:$B$321,Cálculos_5!$F42,'Datos 1-Factores emisión'!$C$43:$C$321,Cálculos_5!$E42,'Datos 1-Factores emisión'!$D$43:$D$321,Cálculos_5!Q$5)</f>
        <v>0</v>
      </c>
      <c r="R42" s="249">
        <f>SUMIFS('Datos 1-Factores emisión'!$E$43:$E$321,'Datos 1-Factores emisión'!$B$43:$B$321,Cálculos_5!$F42,'Datos 1-Factores emisión'!$C$43:$C$321,Cálculos_5!$E42,'Datos 1-Factores emisión'!$D$43:$D$321,Cálculos_5!R$5)</f>
        <v>0</v>
      </c>
      <c r="S42" s="249">
        <f>SUMIFS('Datos 1-Factores emisión'!$E$43:$E$321,'Datos 1-Factores emisión'!$B$43:$B$321,Cálculos_5!$F42,'Datos 1-Factores emisión'!$C$43:$C$321,Cálculos_5!$E42,'Datos 1-Factores emisión'!$D$43:$D$321,Cálculos_5!S$5)</f>
        <v>0</v>
      </c>
      <c r="T42" s="249">
        <f>SUMIFS('Datos 1-Factores emisión'!$E$43:$E$321,'Datos 1-Factores emisión'!$B$43:$B$321,Cálculos_5!$F42,'Datos 1-Factores emisión'!$C$43:$C$321,Cálculos_5!$E42,'Datos 1-Factores emisión'!$D$43:$D$321,Cálculos_5!T$5)</f>
        <v>0</v>
      </c>
      <c r="U42" s="121">
        <f>SUMIFS('Datos 1-Factores emisión'!$E$43:$E$321,'Datos 1-Factores emisión'!$B$43:$B$321,Cálculos_5!$F42,'Datos 1-Factores emisión'!$C$43:$C$321,Cálculos_5!$E42,'Datos 1-Factores emisión'!$D$43:$D$321,Cálculos_5!U$5)</f>
        <v>0</v>
      </c>
      <c r="V42" s="120">
        <f t="shared" si="16"/>
        <v>0</v>
      </c>
      <c r="W42" s="121">
        <f t="shared" si="17"/>
        <v>0</v>
      </c>
      <c r="X42" s="121">
        <f t="shared" si="18"/>
        <v>0</v>
      </c>
      <c r="Y42" s="121">
        <v>0</v>
      </c>
      <c r="Z42" s="121">
        <v>0</v>
      </c>
      <c r="AA42" s="121">
        <f t="shared" si="27"/>
        <v>0</v>
      </c>
      <c r="AB42" s="120">
        <f>'Datos 2-Potenciales calent glob'!$E$6</f>
        <v>1</v>
      </c>
      <c r="AC42" s="121">
        <f>'Datos 2-Potenciales calent glob'!$E$31</f>
        <v>28</v>
      </c>
      <c r="AD42" s="121">
        <f>'Datos 2-Potenciales calent glob'!$E$32</f>
        <v>265</v>
      </c>
      <c r="AE42" s="123">
        <f>SUMIF('Datos 2-Potenciales calent glob'!$B$6:$B$56,Cálculos_5!F42,'Datos 2-Potenciales calent glob'!$E$6:$E$56)</f>
        <v>0</v>
      </c>
      <c r="AF42" s="121">
        <f>'Datos 2-Potenciales calent glob'!$E$6</f>
        <v>1</v>
      </c>
      <c r="AG42" s="121">
        <f>'Datos 2-Potenciales calent glob'!$E$6</f>
        <v>1</v>
      </c>
      <c r="AH42" s="120">
        <f t="shared" si="19"/>
        <v>0</v>
      </c>
      <c r="AI42" s="121">
        <f t="shared" si="20"/>
        <v>0</v>
      </c>
      <c r="AJ42" s="121">
        <f t="shared" si="21"/>
        <v>0</v>
      </c>
      <c r="AK42" s="121">
        <f t="shared" si="22"/>
        <v>0</v>
      </c>
      <c r="AL42" s="124">
        <f t="shared" si="23"/>
        <v>0</v>
      </c>
      <c r="AM42" s="121">
        <f t="shared" si="24"/>
        <v>0</v>
      </c>
      <c r="AN42" s="207">
        <f t="shared" si="28"/>
        <v>0</v>
      </c>
    </row>
    <row r="43" spans="2:40" ht="13.5" customHeight="1">
      <c r="B43" s="112" t="s">
        <v>233</v>
      </c>
      <c r="C43" s="113" t="s">
        <v>235</v>
      </c>
      <c r="D43" s="113" t="s">
        <v>3</v>
      </c>
      <c r="E43" s="113" t="str">
        <f>'Alcance 1'!D41</f>
        <v>Tipo de propulsión</v>
      </c>
      <c r="F43" s="113" t="str">
        <f>'Alcance 1'!C41</f>
        <v>Tipo de vehículo</v>
      </c>
      <c r="G43" s="226"/>
      <c r="H43" s="113" t="s">
        <v>239</v>
      </c>
      <c r="I43" s="180">
        <v>1</v>
      </c>
      <c r="J43" s="126">
        <f>'Alcance 1'!E41</f>
        <v>0</v>
      </c>
      <c r="K43" s="114" t="s">
        <v>89</v>
      </c>
      <c r="L43" s="113"/>
      <c r="M43" s="113">
        <v>1</v>
      </c>
      <c r="N43" s="117"/>
      <c r="O43" s="113">
        <f t="shared" si="31"/>
        <v>0</v>
      </c>
      <c r="P43" s="115" t="str">
        <f t="shared" si="32"/>
        <v>km</v>
      </c>
      <c r="Q43" s="201">
        <f>SUMIFS('Datos 1-Factores emisión'!$E$43:$E$321,'Datos 1-Factores emisión'!$B$43:$B$321,Cálculos_5!$F43,'Datos 1-Factores emisión'!$C$43:$C$321,Cálculos_5!$E43,'Datos 1-Factores emisión'!$D$43:$D$321,Cálculos_5!Q$5)</f>
        <v>0</v>
      </c>
      <c r="R43" s="249">
        <f>SUMIFS('Datos 1-Factores emisión'!$E$43:$E$321,'Datos 1-Factores emisión'!$B$43:$B$321,Cálculos_5!$F43,'Datos 1-Factores emisión'!$C$43:$C$321,Cálculos_5!$E43,'Datos 1-Factores emisión'!$D$43:$D$321,Cálculos_5!R$5)</f>
        <v>0</v>
      </c>
      <c r="S43" s="249">
        <f>SUMIFS('Datos 1-Factores emisión'!$E$43:$E$321,'Datos 1-Factores emisión'!$B$43:$B$321,Cálculos_5!$F43,'Datos 1-Factores emisión'!$C$43:$C$321,Cálculos_5!$E43,'Datos 1-Factores emisión'!$D$43:$D$321,Cálculos_5!S$5)</f>
        <v>0</v>
      </c>
      <c r="T43" s="249">
        <f>SUMIFS('Datos 1-Factores emisión'!$E$43:$E$321,'Datos 1-Factores emisión'!$B$43:$B$321,Cálculos_5!$F43,'Datos 1-Factores emisión'!$C$43:$C$321,Cálculos_5!$E43,'Datos 1-Factores emisión'!$D$43:$D$321,Cálculos_5!T$5)</f>
        <v>0</v>
      </c>
      <c r="U43" s="121">
        <f>SUMIFS('Datos 1-Factores emisión'!$E$43:$E$321,'Datos 1-Factores emisión'!$B$43:$B$321,Cálculos_5!$F43,'Datos 1-Factores emisión'!$C$43:$C$321,Cálculos_5!$E43,'Datos 1-Factores emisión'!$D$43:$D$321,Cálculos_5!U$5)</f>
        <v>0</v>
      </c>
      <c r="V43" s="120">
        <f t="shared" si="16"/>
        <v>0</v>
      </c>
      <c r="W43" s="121">
        <f t="shared" si="17"/>
        <v>0</v>
      </c>
      <c r="X43" s="121">
        <f t="shared" si="18"/>
        <v>0</v>
      </c>
      <c r="Y43" s="121">
        <v>0</v>
      </c>
      <c r="Z43" s="121">
        <v>0</v>
      </c>
      <c r="AA43" s="121">
        <f t="shared" si="27"/>
        <v>0</v>
      </c>
      <c r="AB43" s="120">
        <f>'Datos 2-Potenciales calent glob'!$E$6</f>
        <v>1</v>
      </c>
      <c r="AC43" s="121">
        <f>'Datos 2-Potenciales calent glob'!$E$31</f>
        <v>28</v>
      </c>
      <c r="AD43" s="121">
        <f>'Datos 2-Potenciales calent glob'!$E$32</f>
        <v>265</v>
      </c>
      <c r="AE43" s="123">
        <f>SUMIF('Datos 2-Potenciales calent glob'!$B$6:$B$56,Cálculos_5!F43,'Datos 2-Potenciales calent glob'!$E$6:$E$56)</f>
        <v>0</v>
      </c>
      <c r="AF43" s="121">
        <f>'Datos 2-Potenciales calent glob'!$E$6</f>
        <v>1</v>
      </c>
      <c r="AG43" s="121">
        <f>'Datos 2-Potenciales calent glob'!$E$6</f>
        <v>1</v>
      </c>
      <c r="AH43" s="120">
        <f t="shared" si="19"/>
        <v>0</v>
      </c>
      <c r="AI43" s="121">
        <f t="shared" si="20"/>
        <v>0</v>
      </c>
      <c r="AJ43" s="121">
        <f t="shared" si="21"/>
        <v>0</v>
      </c>
      <c r="AK43" s="121">
        <f t="shared" si="22"/>
        <v>0</v>
      </c>
      <c r="AL43" s="124">
        <f t="shared" si="23"/>
        <v>0</v>
      </c>
      <c r="AM43" s="121">
        <f t="shared" si="24"/>
        <v>0</v>
      </c>
      <c r="AN43" s="207">
        <f t="shared" si="28"/>
        <v>0</v>
      </c>
    </row>
    <row r="44" spans="2:40" ht="13.5" customHeight="1">
      <c r="B44" s="112" t="s">
        <v>233</v>
      </c>
      <c r="C44" s="113" t="s">
        <v>235</v>
      </c>
      <c r="D44" s="113" t="s">
        <v>3</v>
      </c>
      <c r="E44" s="113" t="str">
        <f>'Alcance 1'!D42</f>
        <v>Tipo de propulsión</v>
      </c>
      <c r="F44" s="113" t="str">
        <f>'Alcance 1'!C42</f>
        <v>Tipo de vehículo</v>
      </c>
      <c r="G44" s="226"/>
      <c r="H44" s="113" t="s">
        <v>239</v>
      </c>
      <c r="I44" s="180">
        <v>1</v>
      </c>
      <c r="J44" s="126">
        <f>'Alcance 1'!E42</f>
        <v>0</v>
      </c>
      <c r="K44" s="114" t="s">
        <v>89</v>
      </c>
      <c r="L44" s="113"/>
      <c r="M44" s="113">
        <v>1</v>
      </c>
      <c r="N44" s="117"/>
      <c r="O44" s="113">
        <f t="shared" si="31"/>
        <v>0</v>
      </c>
      <c r="P44" s="115" t="str">
        <f t="shared" si="32"/>
        <v>km</v>
      </c>
      <c r="Q44" s="201">
        <f>SUMIFS('Datos 1-Factores emisión'!$E$43:$E$321,'Datos 1-Factores emisión'!$B$43:$B$321,Cálculos_5!$F44,'Datos 1-Factores emisión'!$C$43:$C$321,Cálculos_5!$E44,'Datos 1-Factores emisión'!$D$43:$D$321,Cálculos_5!Q$5)</f>
        <v>0</v>
      </c>
      <c r="R44" s="249">
        <f>SUMIFS('Datos 1-Factores emisión'!$E$43:$E$321,'Datos 1-Factores emisión'!$B$43:$B$321,Cálculos_5!$F44,'Datos 1-Factores emisión'!$C$43:$C$321,Cálculos_5!$E44,'Datos 1-Factores emisión'!$D$43:$D$321,Cálculos_5!R$5)</f>
        <v>0</v>
      </c>
      <c r="S44" s="249">
        <f>SUMIFS('Datos 1-Factores emisión'!$E$43:$E$321,'Datos 1-Factores emisión'!$B$43:$B$321,Cálculos_5!$F44,'Datos 1-Factores emisión'!$C$43:$C$321,Cálculos_5!$E44,'Datos 1-Factores emisión'!$D$43:$D$321,Cálculos_5!S$5)</f>
        <v>0</v>
      </c>
      <c r="T44" s="249">
        <f>SUMIFS('Datos 1-Factores emisión'!$E$43:$E$321,'Datos 1-Factores emisión'!$B$43:$B$321,Cálculos_5!$F44,'Datos 1-Factores emisión'!$C$43:$C$321,Cálculos_5!$E44,'Datos 1-Factores emisión'!$D$43:$D$321,Cálculos_5!T$5)</f>
        <v>0</v>
      </c>
      <c r="U44" s="121">
        <f>SUMIFS('Datos 1-Factores emisión'!$E$43:$E$321,'Datos 1-Factores emisión'!$B$43:$B$321,Cálculos_5!$F44,'Datos 1-Factores emisión'!$C$43:$C$321,Cálculos_5!$E44,'Datos 1-Factores emisión'!$D$43:$D$321,Cálculos_5!U$5)</f>
        <v>0</v>
      </c>
      <c r="V44" s="120">
        <f t="shared" si="16"/>
        <v>0</v>
      </c>
      <c r="W44" s="121">
        <f t="shared" si="17"/>
        <v>0</v>
      </c>
      <c r="X44" s="121">
        <f t="shared" si="18"/>
        <v>0</v>
      </c>
      <c r="Y44" s="121">
        <v>0</v>
      </c>
      <c r="Z44" s="121"/>
      <c r="AA44" s="121">
        <f t="shared" si="27"/>
        <v>0</v>
      </c>
      <c r="AB44" s="120">
        <f>'Datos 2-Potenciales calent glob'!$E$6</f>
        <v>1</v>
      </c>
      <c r="AC44" s="121">
        <f>'Datos 2-Potenciales calent glob'!$E$31</f>
        <v>28</v>
      </c>
      <c r="AD44" s="121">
        <f>'Datos 2-Potenciales calent glob'!$E$32</f>
        <v>265</v>
      </c>
      <c r="AE44" s="123">
        <f>SUMIF('Datos 2-Potenciales calent glob'!$B$6:$B$56,Cálculos_5!F44,'Datos 2-Potenciales calent glob'!$E$6:$E$56)</f>
        <v>0</v>
      </c>
      <c r="AF44" s="121">
        <f>'Datos 2-Potenciales calent glob'!$E$6</f>
        <v>1</v>
      </c>
      <c r="AG44" s="121">
        <f>'Datos 2-Potenciales calent glob'!$E$6</f>
        <v>1</v>
      </c>
      <c r="AH44" s="120">
        <f t="shared" si="19"/>
        <v>0</v>
      </c>
      <c r="AI44" s="121">
        <f t="shared" si="20"/>
        <v>0</v>
      </c>
      <c r="AJ44" s="121">
        <f t="shared" si="21"/>
        <v>0</v>
      </c>
      <c r="AK44" s="121">
        <f t="shared" si="22"/>
        <v>0</v>
      </c>
      <c r="AL44" s="124">
        <f t="shared" si="23"/>
        <v>0</v>
      </c>
      <c r="AM44" s="121">
        <f t="shared" si="24"/>
        <v>0</v>
      </c>
      <c r="AN44" s="207">
        <f t="shared" si="28"/>
        <v>0</v>
      </c>
    </row>
    <row r="45" spans="2:40" ht="13.5" customHeight="1">
      <c r="B45" s="112" t="s">
        <v>233</v>
      </c>
      <c r="C45" s="113" t="s">
        <v>235</v>
      </c>
      <c r="D45" s="113" t="s">
        <v>3</v>
      </c>
      <c r="E45" s="113" t="str">
        <f>'Alcance 1'!D43</f>
        <v>Tipo de propulsión</v>
      </c>
      <c r="F45" s="113" t="str">
        <f>'Alcance 1'!C43</f>
        <v>Tipo de vehículo</v>
      </c>
      <c r="G45" s="226"/>
      <c r="H45" s="113" t="s">
        <v>239</v>
      </c>
      <c r="I45" s="180">
        <v>1</v>
      </c>
      <c r="J45" s="126">
        <f>'Alcance 1'!E43</f>
        <v>0</v>
      </c>
      <c r="K45" s="114" t="s">
        <v>89</v>
      </c>
      <c r="L45" s="113"/>
      <c r="M45" s="203">
        <v>1</v>
      </c>
      <c r="N45" s="117"/>
      <c r="O45" s="113">
        <f t="shared" si="31"/>
        <v>0</v>
      </c>
      <c r="P45" s="115" t="str">
        <f t="shared" si="32"/>
        <v>km</v>
      </c>
      <c r="Q45" s="201">
        <f>SUMIFS('Datos 1-Factores emisión'!$E$43:$E$321,'Datos 1-Factores emisión'!$B$43:$B$321,Cálculos_5!$F45,'Datos 1-Factores emisión'!$C$43:$C$321,Cálculos_5!$E45,'Datos 1-Factores emisión'!$D$43:$D$321,Cálculos_5!Q$5)</f>
        <v>0</v>
      </c>
      <c r="R45" s="249">
        <f>SUMIFS('Datos 1-Factores emisión'!$E$43:$E$321,'Datos 1-Factores emisión'!$B$43:$B$321,Cálculos_5!$F45,'Datos 1-Factores emisión'!$C$43:$C$321,Cálculos_5!$E45,'Datos 1-Factores emisión'!$D$43:$D$321,Cálculos_5!R$5)</f>
        <v>0</v>
      </c>
      <c r="S45" s="249">
        <f>SUMIFS('Datos 1-Factores emisión'!$E$43:$E$321,'Datos 1-Factores emisión'!$B$43:$B$321,Cálculos_5!$F45,'Datos 1-Factores emisión'!$C$43:$C$321,Cálculos_5!$E45,'Datos 1-Factores emisión'!$D$43:$D$321,Cálculos_5!S$5)</f>
        <v>0</v>
      </c>
      <c r="T45" s="249">
        <f>SUMIFS('Datos 1-Factores emisión'!$E$43:$E$321,'Datos 1-Factores emisión'!$B$43:$B$321,Cálculos_5!$F45,'Datos 1-Factores emisión'!$C$43:$C$321,Cálculos_5!$E45,'Datos 1-Factores emisión'!$D$43:$D$321,Cálculos_5!T$5)</f>
        <v>0</v>
      </c>
      <c r="U45" s="121">
        <f>SUMIFS('Datos 1-Factores emisión'!$E$43:$E$321,'Datos 1-Factores emisión'!$B$43:$B$321,Cálculos_5!$F45,'Datos 1-Factores emisión'!$C$43:$C$321,Cálculos_5!$E45,'Datos 1-Factores emisión'!$D$43:$D$321,Cálculos_5!U$5)</f>
        <v>0</v>
      </c>
      <c r="V45" s="120">
        <f t="shared" si="16"/>
        <v>0</v>
      </c>
      <c r="W45" s="121">
        <f t="shared" si="17"/>
        <v>0</v>
      </c>
      <c r="X45" s="121">
        <f t="shared" si="18"/>
        <v>0</v>
      </c>
      <c r="Y45" s="121">
        <v>0</v>
      </c>
      <c r="Z45" s="121">
        <v>0</v>
      </c>
      <c r="AA45" s="121">
        <f t="shared" si="27"/>
        <v>0</v>
      </c>
      <c r="AB45" s="120">
        <f>'Datos 2-Potenciales calent glob'!$E$6</f>
        <v>1</v>
      </c>
      <c r="AC45" s="121">
        <f>'Datos 2-Potenciales calent glob'!$E$31</f>
        <v>28</v>
      </c>
      <c r="AD45" s="121">
        <f>'Datos 2-Potenciales calent glob'!$E$32</f>
        <v>265</v>
      </c>
      <c r="AE45" s="123">
        <f>SUMIF('Datos 2-Potenciales calent glob'!$B$6:$B$56,Cálculos_5!F45,'Datos 2-Potenciales calent glob'!$E$6:$E$56)</f>
        <v>0</v>
      </c>
      <c r="AF45" s="121">
        <f>'Datos 2-Potenciales calent glob'!$E$6</f>
        <v>1</v>
      </c>
      <c r="AG45" s="121">
        <f>'Datos 2-Potenciales calent glob'!$E$6</f>
        <v>1</v>
      </c>
      <c r="AH45" s="120">
        <f t="shared" si="19"/>
        <v>0</v>
      </c>
      <c r="AI45" s="121">
        <f t="shared" si="20"/>
        <v>0</v>
      </c>
      <c r="AJ45" s="121">
        <f t="shared" si="21"/>
        <v>0</v>
      </c>
      <c r="AK45" s="121">
        <f t="shared" si="22"/>
        <v>0</v>
      </c>
      <c r="AL45" s="124">
        <f t="shared" si="23"/>
        <v>0</v>
      </c>
      <c r="AM45" s="121">
        <f t="shared" si="24"/>
        <v>0</v>
      </c>
      <c r="AN45" s="207">
        <f t="shared" si="28"/>
        <v>0</v>
      </c>
    </row>
    <row r="46" spans="2:40" ht="13.5" customHeight="1">
      <c r="B46" s="112" t="s">
        <v>233</v>
      </c>
      <c r="C46" s="113" t="s">
        <v>235</v>
      </c>
      <c r="D46" s="113" t="s">
        <v>3</v>
      </c>
      <c r="E46" s="113" t="str">
        <f>'Alcance 1'!D44</f>
        <v>Tipo de propulsión</v>
      </c>
      <c r="F46" s="113" t="str">
        <f>'Alcance 1'!C44</f>
        <v>Tipo de vehículo</v>
      </c>
      <c r="G46" s="226"/>
      <c r="H46" s="113" t="s">
        <v>239</v>
      </c>
      <c r="I46" s="180">
        <v>1</v>
      </c>
      <c r="J46" s="126">
        <f>'Alcance 1'!E44</f>
        <v>0</v>
      </c>
      <c r="K46" s="114" t="s">
        <v>89</v>
      </c>
      <c r="L46" s="113"/>
      <c r="M46" s="203">
        <v>1</v>
      </c>
      <c r="N46" s="117"/>
      <c r="O46" s="113">
        <f t="shared" si="31"/>
        <v>0</v>
      </c>
      <c r="P46" s="115" t="str">
        <f t="shared" si="32"/>
        <v>km</v>
      </c>
      <c r="Q46" s="201">
        <f>SUMIFS('Datos 1-Factores emisión'!$E$43:$E$321,'Datos 1-Factores emisión'!$B$43:$B$321,Cálculos_5!$F46,'Datos 1-Factores emisión'!$C$43:$C$321,Cálculos_5!$E46,'Datos 1-Factores emisión'!$D$43:$D$321,Cálculos_5!Q$5)</f>
        <v>0</v>
      </c>
      <c r="R46" s="249">
        <f>SUMIFS('Datos 1-Factores emisión'!$E$43:$E$321,'Datos 1-Factores emisión'!$B$43:$B$321,Cálculos_5!$F46,'Datos 1-Factores emisión'!$C$43:$C$321,Cálculos_5!$E46,'Datos 1-Factores emisión'!$D$43:$D$321,Cálculos_5!R$5)</f>
        <v>0</v>
      </c>
      <c r="S46" s="249">
        <f>SUMIFS('Datos 1-Factores emisión'!$E$43:$E$321,'Datos 1-Factores emisión'!$B$43:$B$321,Cálculos_5!$F46,'Datos 1-Factores emisión'!$C$43:$C$321,Cálculos_5!$E46,'Datos 1-Factores emisión'!$D$43:$D$321,Cálculos_5!S$5)</f>
        <v>0</v>
      </c>
      <c r="T46" s="249">
        <f>SUMIFS('Datos 1-Factores emisión'!$E$43:$E$321,'Datos 1-Factores emisión'!$B$43:$B$321,Cálculos_5!$F46,'Datos 1-Factores emisión'!$C$43:$C$321,Cálculos_5!$E46,'Datos 1-Factores emisión'!$D$43:$D$321,Cálculos_5!T$5)</f>
        <v>0</v>
      </c>
      <c r="U46" s="121">
        <f>SUMIFS('Datos 1-Factores emisión'!$E$43:$E$321,'Datos 1-Factores emisión'!$B$43:$B$321,Cálculos_5!$F46,'Datos 1-Factores emisión'!$C$43:$C$321,Cálculos_5!$E46,'Datos 1-Factores emisión'!$D$43:$D$321,Cálculos_5!U$5)</f>
        <v>0</v>
      </c>
      <c r="V46" s="120">
        <f t="shared" si="16"/>
        <v>0</v>
      </c>
      <c r="W46" s="121">
        <f t="shared" si="17"/>
        <v>0</v>
      </c>
      <c r="X46" s="121">
        <f t="shared" si="18"/>
        <v>0</v>
      </c>
      <c r="Y46" s="121">
        <v>0</v>
      </c>
      <c r="Z46" s="121">
        <v>0</v>
      </c>
      <c r="AA46" s="121">
        <f t="shared" si="27"/>
        <v>0</v>
      </c>
      <c r="AB46" s="120">
        <f>'Datos 2-Potenciales calent glob'!$E$6</f>
        <v>1</v>
      </c>
      <c r="AC46" s="121">
        <f>'Datos 2-Potenciales calent glob'!$E$31</f>
        <v>28</v>
      </c>
      <c r="AD46" s="121">
        <f>'Datos 2-Potenciales calent glob'!$E$32</f>
        <v>265</v>
      </c>
      <c r="AE46" s="123">
        <f>SUMIF('Datos 2-Potenciales calent glob'!$B$6:$B$56,Cálculos_5!F46,'Datos 2-Potenciales calent glob'!$E$6:$E$56)</f>
        <v>0</v>
      </c>
      <c r="AF46" s="121">
        <f>'Datos 2-Potenciales calent glob'!$E$6</f>
        <v>1</v>
      </c>
      <c r="AG46" s="121">
        <f>'Datos 2-Potenciales calent glob'!$E$6</f>
        <v>1</v>
      </c>
      <c r="AH46" s="120">
        <f t="shared" si="19"/>
        <v>0</v>
      </c>
      <c r="AI46" s="121">
        <f t="shared" si="20"/>
        <v>0</v>
      </c>
      <c r="AJ46" s="121">
        <f t="shared" si="21"/>
        <v>0</v>
      </c>
      <c r="AK46" s="121">
        <f t="shared" si="22"/>
        <v>0</v>
      </c>
      <c r="AL46" s="124">
        <f t="shared" si="23"/>
        <v>0</v>
      </c>
      <c r="AM46" s="121">
        <f t="shared" si="24"/>
        <v>0</v>
      </c>
      <c r="AN46" s="207">
        <f t="shared" si="28"/>
        <v>0</v>
      </c>
    </row>
    <row r="47" spans="2:40" ht="13.5" customHeight="1">
      <c r="B47" s="112" t="s">
        <v>233</v>
      </c>
      <c r="C47" s="113" t="s">
        <v>235</v>
      </c>
      <c r="D47" s="113" t="s">
        <v>3</v>
      </c>
      <c r="E47" s="113" t="str">
        <f>'Alcance 1'!D45</f>
        <v>Tipo de propulsión</v>
      </c>
      <c r="F47" s="113" t="str">
        <f>'Alcance 1'!C45</f>
        <v>Tipo de vehículo</v>
      </c>
      <c r="G47" s="226"/>
      <c r="H47" s="113" t="s">
        <v>239</v>
      </c>
      <c r="I47" s="180">
        <v>1</v>
      </c>
      <c r="J47" s="126">
        <f>'Alcance 1'!E45</f>
        <v>0</v>
      </c>
      <c r="K47" s="114" t="s">
        <v>89</v>
      </c>
      <c r="L47" s="113"/>
      <c r="M47" s="203">
        <v>1</v>
      </c>
      <c r="N47" s="117"/>
      <c r="O47" s="113">
        <f t="shared" si="31"/>
        <v>0</v>
      </c>
      <c r="P47" s="115" t="str">
        <f t="shared" si="32"/>
        <v>km</v>
      </c>
      <c r="Q47" s="201">
        <f>SUMIFS('Datos 1-Factores emisión'!$E$43:$E$321,'Datos 1-Factores emisión'!$B$43:$B$321,Cálculos_5!$F47,'Datos 1-Factores emisión'!$C$43:$C$321,Cálculos_5!$E47,'Datos 1-Factores emisión'!$D$43:$D$321,Cálculos_5!Q$5)</f>
        <v>0</v>
      </c>
      <c r="R47" s="249">
        <f>SUMIFS('Datos 1-Factores emisión'!$E$43:$E$321,'Datos 1-Factores emisión'!$B$43:$B$321,Cálculos_5!$F47,'Datos 1-Factores emisión'!$C$43:$C$321,Cálculos_5!$E47,'Datos 1-Factores emisión'!$D$43:$D$321,Cálculos_5!R$5)</f>
        <v>0</v>
      </c>
      <c r="S47" s="249">
        <f>SUMIFS('Datos 1-Factores emisión'!$E$43:$E$321,'Datos 1-Factores emisión'!$B$43:$B$321,Cálculos_5!$F47,'Datos 1-Factores emisión'!$C$43:$C$321,Cálculos_5!$E47,'Datos 1-Factores emisión'!$D$43:$D$321,Cálculos_5!S$5)</f>
        <v>0</v>
      </c>
      <c r="T47" s="249">
        <f>SUMIFS('Datos 1-Factores emisión'!$E$43:$E$321,'Datos 1-Factores emisión'!$B$43:$B$321,Cálculos_5!$F47,'Datos 1-Factores emisión'!$C$43:$C$321,Cálculos_5!$E47,'Datos 1-Factores emisión'!$D$43:$D$321,Cálculos_5!T$5)</f>
        <v>0</v>
      </c>
      <c r="U47" s="121">
        <f>SUMIFS('Datos 1-Factores emisión'!$E$43:$E$321,'Datos 1-Factores emisión'!$B$43:$B$321,Cálculos_5!$F47,'Datos 1-Factores emisión'!$C$43:$C$321,Cálculos_5!$E47,'Datos 1-Factores emisión'!$D$43:$D$321,Cálculos_5!U$5)</f>
        <v>0</v>
      </c>
      <c r="V47" s="120">
        <f t="shared" si="16"/>
        <v>0</v>
      </c>
      <c r="W47" s="121">
        <f t="shared" si="17"/>
        <v>0</v>
      </c>
      <c r="X47" s="121">
        <f t="shared" si="18"/>
        <v>0</v>
      </c>
      <c r="Y47" s="121">
        <v>0</v>
      </c>
      <c r="Z47" s="121">
        <v>0</v>
      </c>
      <c r="AA47" s="121">
        <f t="shared" si="27"/>
        <v>0</v>
      </c>
      <c r="AB47" s="120">
        <f>'Datos 2-Potenciales calent glob'!$E$6</f>
        <v>1</v>
      </c>
      <c r="AC47" s="121">
        <f>'Datos 2-Potenciales calent glob'!$E$31</f>
        <v>28</v>
      </c>
      <c r="AD47" s="121">
        <f>'Datos 2-Potenciales calent glob'!$E$32</f>
        <v>265</v>
      </c>
      <c r="AE47" s="123">
        <f>SUMIF('Datos 2-Potenciales calent glob'!$B$6:$B$56,Cálculos_5!F47,'Datos 2-Potenciales calent glob'!$E$6:$E$56)</f>
        <v>0</v>
      </c>
      <c r="AF47" s="121">
        <f>'Datos 2-Potenciales calent glob'!$E$6</f>
        <v>1</v>
      </c>
      <c r="AG47" s="121">
        <f>'Datos 2-Potenciales calent glob'!$E$6</f>
        <v>1</v>
      </c>
      <c r="AH47" s="120">
        <f t="shared" si="19"/>
        <v>0</v>
      </c>
      <c r="AI47" s="121">
        <f t="shared" si="20"/>
        <v>0</v>
      </c>
      <c r="AJ47" s="121">
        <f t="shared" si="21"/>
        <v>0</v>
      </c>
      <c r="AK47" s="121">
        <f t="shared" si="22"/>
        <v>0</v>
      </c>
      <c r="AL47" s="124">
        <f t="shared" si="23"/>
        <v>0</v>
      </c>
      <c r="AM47" s="121">
        <f t="shared" si="24"/>
        <v>0</v>
      </c>
      <c r="AN47" s="207">
        <f t="shared" si="28"/>
        <v>0</v>
      </c>
    </row>
    <row r="48" spans="2:40" ht="13.5" customHeight="1">
      <c r="B48" s="112" t="s">
        <v>233</v>
      </c>
      <c r="C48" s="113" t="s">
        <v>235</v>
      </c>
      <c r="D48" s="113" t="s">
        <v>3</v>
      </c>
      <c r="E48" s="113" t="str">
        <f>'Alcance 1'!D46</f>
        <v>Tipo de propulsión</v>
      </c>
      <c r="F48" s="113" t="str">
        <f>'Alcance 1'!C46</f>
        <v>Tipo de vehículo</v>
      </c>
      <c r="G48" s="226"/>
      <c r="H48" s="113" t="s">
        <v>239</v>
      </c>
      <c r="I48" s="180">
        <v>1</v>
      </c>
      <c r="J48" s="126">
        <f>'Alcance 1'!E46</f>
        <v>0</v>
      </c>
      <c r="K48" s="114" t="s">
        <v>89</v>
      </c>
      <c r="L48" s="113"/>
      <c r="M48" s="203">
        <v>1</v>
      </c>
      <c r="N48" s="117"/>
      <c r="O48" s="113">
        <f t="shared" si="31"/>
        <v>0</v>
      </c>
      <c r="P48" s="115" t="str">
        <f t="shared" si="32"/>
        <v>km</v>
      </c>
      <c r="Q48" s="201">
        <f>SUMIFS('Datos 1-Factores emisión'!$E$43:$E$321,'Datos 1-Factores emisión'!$B$43:$B$321,Cálculos_5!$F48,'Datos 1-Factores emisión'!$C$43:$C$321,Cálculos_5!$E48,'Datos 1-Factores emisión'!$D$43:$D$321,Cálculos_5!Q$5)</f>
        <v>0</v>
      </c>
      <c r="R48" s="249">
        <f>SUMIFS('Datos 1-Factores emisión'!$E$43:$E$321,'Datos 1-Factores emisión'!$B$43:$B$321,Cálculos_5!$F48,'Datos 1-Factores emisión'!$C$43:$C$321,Cálculos_5!$E48,'Datos 1-Factores emisión'!$D$43:$D$321,Cálculos_5!R$5)</f>
        <v>0</v>
      </c>
      <c r="S48" s="249">
        <f>SUMIFS('Datos 1-Factores emisión'!$E$43:$E$321,'Datos 1-Factores emisión'!$B$43:$B$321,Cálculos_5!$F48,'Datos 1-Factores emisión'!$C$43:$C$321,Cálculos_5!$E48,'Datos 1-Factores emisión'!$D$43:$D$321,Cálculos_5!S$5)</f>
        <v>0</v>
      </c>
      <c r="T48" s="249">
        <f>SUMIFS('Datos 1-Factores emisión'!$E$43:$E$321,'Datos 1-Factores emisión'!$B$43:$B$321,Cálculos_5!$F48,'Datos 1-Factores emisión'!$C$43:$C$321,Cálculos_5!$E48,'Datos 1-Factores emisión'!$D$43:$D$321,Cálculos_5!T$5)</f>
        <v>0</v>
      </c>
      <c r="U48" s="121">
        <f>SUMIFS('Datos 1-Factores emisión'!$E$43:$E$321,'Datos 1-Factores emisión'!$B$43:$B$321,Cálculos_5!$F48,'Datos 1-Factores emisión'!$C$43:$C$321,Cálculos_5!$E48,'Datos 1-Factores emisión'!$D$43:$D$321,Cálculos_5!U$5)</f>
        <v>0</v>
      </c>
      <c r="V48" s="120">
        <f t="shared" si="16"/>
        <v>0</v>
      </c>
      <c r="W48" s="121">
        <f t="shared" si="17"/>
        <v>0</v>
      </c>
      <c r="X48" s="121">
        <f t="shared" si="18"/>
        <v>0</v>
      </c>
      <c r="Y48" s="121">
        <v>0</v>
      </c>
      <c r="Z48" s="121">
        <v>0</v>
      </c>
      <c r="AA48" s="121">
        <f t="shared" si="27"/>
        <v>0</v>
      </c>
      <c r="AB48" s="120">
        <f>'Datos 2-Potenciales calent glob'!$E$6</f>
        <v>1</v>
      </c>
      <c r="AC48" s="121">
        <f>'Datos 2-Potenciales calent glob'!$E$31</f>
        <v>28</v>
      </c>
      <c r="AD48" s="121">
        <f>'Datos 2-Potenciales calent glob'!$E$32</f>
        <v>265</v>
      </c>
      <c r="AE48" s="123">
        <f>SUMIF('Datos 2-Potenciales calent glob'!$B$6:$B$56,Cálculos_5!F48,'Datos 2-Potenciales calent glob'!$E$6:$E$56)</f>
        <v>0</v>
      </c>
      <c r="AF48" s="121">
        <f>'Datos 2-Potenciales calent glob'!$E$6</f>
        <v>1</v>
      </c>
      <c r="AG48" s="121">
        <f>'Datos 2-Potenciales calent glob'!$E$6</f>
        <v>1</v>
      </c>
      <c r="AH48" s="120">
        <f t="shared" si="19"/>
        <v>0</v>
      </c>
      <c r="AI48" s="121">
        <f t="shared" si="20"/>
        <v>0</v>
      </c>
      <c r="AJ48" s="121">
        <f t="shared" si="21"/>
        <v>0</v>
      </c>
      <c r="AK48" s="121">
        <f t="shared" si="22"/>
        <v>0</v>
      </c>
      <c r="AL48" s="124">
        <f t="shared" si="23"/>
        <v>0</v>
      </c>
      <c r="AM48" s="121">
        <f t="shared" si="24"/>
        <v>0</v>
      </c>
      <c r="AN48" s="207">
        <f t="shared" si="28"/>
        <v>0</v>
      </c>
    </row>
    <row r="49" spans="2:40" ht="13.5" customHeight="1">
      <c r="B49" s="112" t="s">
        <v>234</v>
      </c>
      <c r="C49" s="113" t="s">
        <v>236</v>
      </c>
      <c r="D49" s="113" t="s">
        <v>4</v>
      </c>
      <c r="E49" s="113" t="s">
        <v>65</v>
      </c>
      <c r="F49" s="113" t="s">
        <v>91</v>
      </c>
      <c r="G49" s="226"/>
      <c r="H49" s="113" t="s">
        <v>238</v>
      </c>
      <c r="I49" s="180">
        <v>1</v>
      </c>
      <c r="J49" s="126">
        <f>'Alcance 1'!D58</f>
        <v>0</v>
      </c>
      <c r="K49" s="113" t="str">
        <f>'Alcance 1'!E58</f>
        <v>L</v>
      </c>
      <c r="L49" s="113"/>
      <c r="M49" s="203">
        <f>LOOKUP($E49,'Datos 3-Factores de convers'!$B$29:$B$51,'Datos 3-Factores de convers'!$F$29:$F$51)</f>
        <v>3.5778000000000009E-5</v>
      </c>
      <c r="N49" s="113" t="str">
        <f>LOOKUP($E49,'Datos 3-Factores de convers'!$B$29:$B$51,'Datos 3-Factores de convers'!$G$29:$G$51)</f>
        <v>TJ/L</v>
      </c>
      <c r="O49" s="113">
        <f t="shared" si="31"/>
        <v>0</v>
      </c>
      <c r="P49" s="115" t="s">
        <v>37</v>
      </c>
      <c r="Q49" s="120">
        <f>'Datos 1-Factores emisión'!C763</f>
        <v>3666.6666666666665</v>
      </c>
      <c r="R49" s="121">
        <f>SUMIFS('Datos 1-Factores emisión'!$E$43:$E$309,'Datos 1-Factores emisión'!$B$43:$B$309,Cálculos_5!$F49,'Datos 1-Factores emisión'!$C$43:$C$309,Cálculos_5!$E49,'Datos 1-Factores emisión'!$D$43:$D$309,Cálculos_5!R$5)</f>
        <v>0</v>
      </c>
      <c r="S49" s="121">
        <f>SUMIFS('Datos 1-Factores emisión'!$E$43:$E$309,'Datos 1-Factores emisión'!$B$43:$B$309,Cálculos_5!$F49,'Datos 1-Factores emisión'!$C$43:$C$309,Cálculos_5!$E49,'Datos 1-Factores emisión'!$D$43:$D$309,Cálculos_5!S$5)</f>
        <v>0</v>
      </c>
      <c r="T49" s="121">
        <v>0</v>
      </c>
      <c r="U49" s="121">
        <v>0</v>
      </c>
      <c r="V49" s="120">
        <f t="shared" si="16"/>
        <v>0</v>
      </c>
      <c r="W49" s="121">
        <f t="shared" si="17"/>
        <v>0</v>
      </c>
      <c r="X49" s="121">
        <f t="shared" si="18"/>
        <v>0</v>
      </c>
      <c r="Y49" s="121">
        <f>T49*$O49</f>
        <v>0</v>
      </c>
      <c r="Z49" s="121">
        <v>0</v>
      </c>
      <c r="AA49" s="121">
        <f t="shared" si="27"/>
        <v>0</v>
      </c>
      <c r="AB49" s="120">
        <f>'Datos 2-Potenciales calent glob'!$E$6</f>
        <v>1</v>
      </c>
      <c r="AC49" s="121">
        <f>'Datos 2-Potenciales calent glob'!$E$31</f>
        <v>28</v>
      </c>
      <c r="AD49" s="121">
        <f>'Datos 2-Potenciales calent glob'!$E$32</f>
        <v>265</v>
      </c>
      <c r="AE49" s="123">
        <f>SUMIF('Datos 2-Potenciales calent glob'!$B$6:$B$56,Cálculos_5!F49,'Datos 2-Potenciales calent glob'!$E$6:$E$56)</f>
        <v>0</v>
      </c>
      <c r="AF49" s="121">
        <f>'Datos 2-Potenciales calent glob'!$E$6</f>
        <v>1</v>
      </c>
      <c r="AG49" s="121">
        <f>'Datos 2-Potenciales calent glob'!$E$6</f>
        <v>1</v>
      </c>
      <c r="AH49" s="120">
        <f t="shared" si="19"/>
        <v>0</v>
      </c>
      <c r="AI49" s="121">
        <f t="shared" si="20"/>
        <v>0</v>
      </c>
      <c r="AJ49" s="121">
        <f t="shared" si="21"/>
        <v>0</v>
      </c>
      <c r="AK49" s="121">
        <f t="shared" si="22"/>
        <v>0</v>
      </c>
      <c r="AL49" s="124">
        <f t="shared" si="23"/>
        <v>0</v>
      </c>
      <c r="AM49" s="121">
        <f t="shared" si="24"/>
        <v>0</v>
      </c>
      <c r="AN49" s="207">
        <f t="shared" si="28"/>
        <v>0</v>
      </c>
    </row>
    <row r="50" spans="2:40" ht="13.5" customHeight="1">
      <c r="B50" s="112" t="s">
        <v>234</v>
      </c>
      <c r="C50" s="113" t="s">
        <v>236</v>
      </c>
      <c r="D50" s="113" t="s">
        <v>4</v>
      </c>
      <c r="E50" s="113" t="s">
        <v>65</v>
      </c>
      <c r="F50" s="113" t="s">
        <v>92</v>
      </c>
      <c r="G50" s="226"/>
      <c r="H50" s="113" t="s">
        <v>238</v>
      </c>
      <c r="I50" s="180">
        <v>1</v>
      </c>
      <c r="J50" s="126">
        <f>'Alcance 1'!D59</f>
        <v>0</v>
      </c>
      <c r="K50" s="113" t="str">
        <f>'Alcance 1'!E59</f>
        <v>L</v>
      </c>
      <c r="L50" s="113"/>
      <c r="M50" s="203">
        <f>LOOKUP($E50,'Datos 3-Factores de convers'!$B$29:$B$51,'Datos 3-Factores de convers'!$F$29:$F$51)</f>
        <v>3.5778000000000009E-5</v>
      </c>
      <c r="N50" s="113" t="str">
        <f>LOOKUP($E50,'Datos 3-Factores de convers'!$B$29:$B$51,'Datos 3-Factores de convers'!$G$29:$G$51)</f>
        <v>TJ/L</v>
      </c>
      <c r="O50" s="113">
        <f t="shared" si="31"/>
        <v>0</v>
      </c>
      <c r="P50" s="115" t="s">
        <v>37</v>
      </c>
      <c r="Q50" s="120">
        <f>'Datos 1-Factores emisión'!C764</f>
        <v>14666.666666666666</v>
      </c>
      <c r="R50" s="121">
        <f>SUMIFS('Datos 1-Factores emisión'!$E$43:$E$309,'Datos 1-Factores emisión'!$B$43:$B$309,Cálculos_5!$F50,'Datos 1-Factores emisión'!$C$43:$C$309,Cálculos_5!$E50,'Datos 1-Factores emisión'!$D$43:$D$309,Cálculos_5!R$5)</f>
        <v>0</v>
      </c>
      <c r="S50" s="121">
        <f>SUMIFS('Datos 1-Factores emisión'!$E$43:$E$309,'Datos 1-Factores emisión'!$B$43:$B$309,Cálculos_5!$F50,'Datos 1-Factores emisión'!$C$43:$C$309,Cálculos_5!$E50,'Datos 1-Factores emisión'!$D$43:$D$309,Cálculos_5!S$5)</f>
        <v>0</v>
      </c>
      <c r="T50" s="121">
        <v>0</v>
      </c>
      <c r="U50" s="121">
        <v>0</v>
      </c>
      <c r="V50" s="120">
        <f t="shared" si="16"/>
        <v>0</v>
      </c>
      <c r="W50" s="121">
        <f t="shared" si="17"/>
        <v>0</v>
      </c>
      <c r="X50" s="121">
        <f t="shared" si="18"/>
        <v>0</v>
      </c>
      <c r="Y50" s="121">
        <f>T50*$O50</f>
        <v>0</v>
      </c>
      <c r="Z50" s="121">
        <f>U50*$O50</f>
        <v>0</v>
      </c>
      <c r="AA50" s="121">
        <f t="shared" si="27"/>
        <v>0</v>
      </c>
      <c r="AB50" s="120">
        <f>'Datos 2-Potenciales calent glob'!$E$6</f>
        <v>1</v>
      </c>
      <c r="AC50" s="121">
        <f>'Datos 2-Potenciales calent glob'!$E$31</f>
        <v>28</v>
      </c>
      <c r="AD50" s="121">
        <f>'Datos 2-Potenciales calent glob'!$E$32</f>
        <v>265</v>
      </c>
      <c r="AE50" s="123">
        <f>SUMIF('Datos 2-Potenciales calent glob'!$B$6:$B$56,Cálculos_5!F50,'Datos 2-Potenciales calent glob'!$E$6:$E$56)</f>
        <v>0</v>
      </c>
      <c r="AF50" s="121">
        <f>'Datos 2-Potenciales calent glob'!$E$6</f>
        <v>1</v>
      </c>
      <c r="AG50" s="121">
        <f>'Datos 2-Potenciales calent glob'!$E$6</f>
        <v>1</v>
      </c>
      <c r="AH50" s="120">
        <f t="shared" si="19"/>
        <v>0</v>
      </c>
      <c r="AI50" s="121">
        <f t="shared" si="20"/>
        <v>0</v>
      </c>
      <c r="AJ50" s="121">
        <f t="shared" si="21"/>
        <v>0</v>
      </c>
      <c r="AK50" s="121">
        <f t="shared" si="22"/>
        <v>0</v>
      </c>
      <c r="AL50" s="124">
        <f t="shared" si="23"/>
        <v>0</v>
      </c>
      <c r="AM50" s="121">
        <f t="shared" si="24"/>
        <v>0</v>
      </c>
      <c r="AN50" s="207">
        <f t="shared" si="28"/>
        <v>0</v>
      </c>
    </row>
    <row r="51" spans="2:40" ht="13.5" customHeight="1">
      <c r="B51" s="112" t="s">
        <v>234</v>
      </c>
      <c r="C51" s="113" t="s">
        <v>236</v>
      </c>
      <c r="D51" s="113" t="s">
        <v>4</v>
      </c>
      <c r="E51" s="113" t="s">
        <v>250</v>
      </c>
      <c r="F51" s="113" t="str">
        <f>'Alcance 1'!C64</f>
        <v>Tipo de gas fluorado</v>
      </c>
      <c r="G51" s="226"/>
      <c r="H51" s="113" t="s">
        <v>239</v>
      </c>
      <c r="I51" s="180">
        <v>1</v>
      </c>
      <c r="J51" s="126">
        <f>'Alcance 1'!D64</f>
        <v>0</v>
      </c>
      <c r="K51" s="113" t="str">
        <f>'Alcance 1'!E64</f>
        <v>kg</v>
      </c>
      <c r="L51" s="113"/>
      <c r="M51" s="203">
        <v>1</v>
      </c>
      <c r="N51" s="117"/>
      <c r="O51" s="113">
        <f t="shared" ref="O51" si="33">J51*M51</f>
        <v>0</v>
      </c>
      <c r="P51" s="115" t="str">
        <f t="shared" ref="P51" si="34">K51</f>
        <v>kg</v>
      </c>
      <c r="Q51" s="120">
        <v>0</v>
      </c>
      <c r="R51" s="121">
        <v>0</v>
      </c>
      <c r="S51" s="121">
        <v>0</v>
      </c>
      <c r="T51" s="121">
        <v>0</v>
      </c>
      <c r="U51" s="121">
        <v>0</v>
      </c>
      <c r="V51" s="120">
        <v>0</v>
      </c>
      <c r="W51" s="121">
        <v>0</v>
      </c>
      <c r="X51" s="121">
        <v>0</v>
      </c>
      <c r="Y51" s="121">
        <f t="shared" ref="Y51:Y60" si="35">O51</f>
        <v>0</v>
      </c>
      <c r="Z51" s="121">
        <v>0</v>
      </c>
      <c r="AA51" s="121">
        <f t="shared" si="27"/>
        <v>0</v>
      </c>
      <c r="AB51" s="120">
        <f>'Datos 2-Potenciales calent glob'!$E$6</f>
        <v>1</v>
      </c>
      <c r="AC51" s="121">
        <f>'Datos 2-Potenciales calent glob'!$E$31</f>
        <v>28</v>
      </c>
      <c r="AD51" s="121">
        <f>'Datos 2-Potenciales calent glob'!$E$32</f>
        <v>265</v>
      </c>
      <c r="AE51" s="123">
        <f>SUMIF('Datos 2-Potenciales calent glob'!$B$6:$B$56,Cálculos_5!F51,'Datos 2-Potenciales calent glob'!$E$6:$E$56)</f>
        <v>0</v>
      </c>
      <c r="AF51" s="121">
        <f>'Datos 2-Potenciales calent glob'!$E$6</f>
        <v>1</v>
      </c>
      <c r="AG51" s="121">
        <f>'Datos 2-Potenciales calent glob'!$E$6</f>
        <v>1</v>
      </c>
      <c r="AH51" s="120">
        <f t="shared" si="19"/>
        <v>0</v>
      </c>
      <c r="AI51" s="121">
        <f t="shared" ref="AI51:AI60" si="36">W51*AC51</f>
        <v>0</v>
      </c>
      <c r="AJ51" s="121">
        <f t="shared" ref="AJ51:AJ60" si="37">X51*AD51</f>
        <v>0</v>
      </c>
      <c r="AK51" s="121">
        <f t="shared" ref="AK51:AK60" si="38">Y51*AE51</f>
        <v>0</v>
      </c>
      <c r="AL51" s="124">
        <f t="shared" ref="AL51:AL60" si="39">SUM(AH51:AK51)</f>
        <v>0</v>
      </c>
      <c r="AM51" s="121">
        <f t="shared" ref="AM51:AM60" si="40">Z51*AF51</f>
        <v>0</v>
      </c>
      <c r="AN51" s="207">
        <f t="shared" si="28"/>
        <v>0</v>
      </c>
    </row>
    <row r="52" spans="2:40" ht="13.5" customHeight="1">
      <c r="B52" s="112" t="s">
        <v>234</v>
      </c>
      <c r="C52" s="113" t="s">
        <v>236</v>
      </c>
      <c r="D52" s="113" t="s">
        <v>4</v>
      </c>
      <c r="E52" s="113" t="s">
        <v>250</v>
      </c>
      <c r="F52" s="113" t="str">
        <f>'Alcance 1'!C65</f>
        <v>Tipo de gas fluorado</v>
      </c>
      <c r="G52" s="226"/>
      <c r="H52" s="113" t="s">
        <v>239</v>
      </c>
      <c r="I52" s="180">
        <v>1</v>
      </c>
      <c r="J52" s="126">
        <f>'Alcance 1'!D65</f>
        <v>0</v>
      </c>
      <c r="K52" s="113" t="str">
        <f>'Alcance 1'!E65</f>
        <v>kg</v>
      </c>
      <c r="L52" s="113"/>
      <c r="M52" s="203">
        <v>1</v>
      </c>
      <c r="N52" s="117"/>
      <c r="O52" s="113">
        <f t="shared" ref="O52:O92" si="41">J52*M52</f>
        <v>0</v>
      </c>
      <c r="P52" s="115" t="str">
        <f t="shared" ref="P52:P92" si="42">K52</f>
        <v>kg</v>
      </c>
      <c r="Q52" s="120">
        <v>0</v>
      </c>
      <c r="R52" s="121">
        <v>0</v>
      </c>
      <c r="S52" s="121">
        <v>0</v>
      </c>
      <c r="T52" s="121">
        <v>0</v>
      </c>
      <c r="U52" s="121">
        <v>0</v>
      </c>
      <c r="V52" s="120">
        <v>0</v>
      </c>
      <c r="W52" s="121">
        <v>0</v>
      </c>
      <c r="X52" s="121">
        <v>0</v>
      </c>
      <c r="Y52" s="121">
        <f t="shared" si="35"/>
        <v>0</v>
      </c>
      <c r="Z52" s="121">
        <v>0</v>
      </c>
      <c r="AA52" s="121">
        <f t="shared" si="27"/>
        <v>0</v>
      </c>
      <c r="AB52" s="120">
        <f>'Datos 2-Potenciales calent glob'!$E$6</f>
        <v>1</v>
      </c>
      <c r="AC52" s="121">
        <f>'Datos 2-Potenciales calent glob'!$E$31</f>
        <v>28</v>
      </c>
      <c r="AD52" s="121">
        <f>'Datos 2-Potenciales calent glob'!$E$32</f>
        <v>265</v>
      </c>
      <c r="AE52" s="123">
        <f>SUMIF('Datos 2-Potenciales calent glob'!$B$6:$B$56,Cálculos_5!F52,'Datos 2-Potenciales calent glob'!$E$6:$E$56)</f>
        <v>0</v>
      </c>
      <c r="AF52" s="121">
        <f>'Datos 2-Potenciales calent glob'!$E$6</f>
        <v>1</v>
      </c>
      <c r="AG52" s="121">
        <f>'Datos 2-Potenciales calent glob'!$E$6</f>
        <v>1</v>
      </c>
      <c r="AH52" s="120">
        <f t="shared" si="19"/>
        <v>0</v>
      </c>
      <c r="AI52" s="121">
        <f t="shared" si="36"/>
        <v>0</v>
      </c>
      <c r="AJ52" s="121">
        <f t="shared" si="37"/>
        <v>0</v>
      </c>
      <c r="AK52" s="121">
        <f t="shared" si="38"/>
        <v>0</v>
      </c>
      <c r="AL52" s="124">
        <f t="shared" si="39"/>
        <v>0</v>
      </c>
      <c r="AM52" s="121">
        <f t="shared" si="40"/>
        <v>0</v>
      </c>
      <c r="AN52" s="207">
        <f t="shared" si="28"/>
        <v>0</v>
      </c>
    </row>
    <row r="53" spans="2:40" ht="13.5" customHeight="1">
      <c r="B53" s="112" t="s">
        <v>234</v>
      </c>
      <c r="C53" s="113" t="s">
        <v>236</v>
      </c>
      <c r="D53" s="113" t="s">
        <v>4</v>
      </c>
      <c r="E53" s="113" t="s">
        <v>250</v>
      </c>
      <c r="F53" s="113" t="str">
        <f>'Alcance 1'!C66</f>
        <v>Tipo de gas fluorado</v>
      </c>
      <c r="G53" s="226"/>
      <c r="H53" s="113" t="s">
        <v>239</v>
      </c>
      <c r="I53" s="180">
        <v>1</v>
      </c>
      <c r="J53" s="126">
        <f>'Alcance 1'!D66</f>
        <v>0</v>
      </c>
      <c r="K53" s="113" t="str">
        <f>'Alcance 1'!E66</f>
        <v>kg</v>
      </c>
      <c r="L53" s="113"/>
      <c r="M53" s="203">
        <v>1</v>
      </c>
      <c r="N53" s="117"/>
      <c r="O53" s="113">
        <f t="shared" si="41"/>
        <v>0</v>
      </c>
      <c r="P53" s="115" t="str">
        <f t="shared" si="42"/>
        <v>kg</v>
      </c>
      <c r="Q53" s="120">
        <v>0</v>
      </c>
      <c r="R53" s="121">
        <v>0</v>
      </c>
      <c r="S53" s="121">
        <v>0</v>
      </c>
      <c r="T53" s="121">
        <v>0</v>
      </c>
      <c r="U53" s="121">
        <v>0</v>
      </c>
      <c r="V53" s="120">
        <v>0</v>
      </c>
      <c r="W53" s="121">
        <v>0</v>
      </c>
      <c r="X53" s="121">
        <v>0</v>
      </c>
      <c r="Y53" s="121">
        <f t="shared" si="35"/>
        <v>0</v>
      </c>
      <c r="Z53" s="121">
        <v>0</v>
      </c>
      <c r="AA53" s="121">
        <v>0</v>
      </c>
      <c r="AB53" s="120">
        <f>'Datos 2-Potenciales calent glob'!$E$6</f>
        <v>1</v>
      </c>
      <c r="AC53" s="121">
        <f>'Datos 2-Potenciales calent glob'!$E$31</f>
        <v>28</v>
      </c>
      <c r="AD53" s="121">
        <f>'Datos 2-Potenciales calent glob'!$E$32</f>
        <v>265</v>
      </c>
      <c r="AE53" s="123">
        <f>SUMIF('Datos 2-Potenciales calent glob'!$B$6:$B$56,Cálculos_5!F53,'Datos 2-Potenciales calent glob'!$E$6:$E$56)</f>
        <v>0</v>
      </c>
      <c r="AF53" s="121">
        <f>'Datos 2-Potenciales calent glob'!$E$6</f>
        <v>1</v>
      </c>
      <c r="AG53" s="121">
        <f>'Datos 2-Potenciales calent glob'!$E$6</f>
        <v>1</v>
      </c>
      <c r="AH53" s="120">
        <f t="shared" si="19"/>
        <v>0</v>
      </c>
      <c r="AI53" s="121">
        <f t="shared" si="36"/>
        <v>0</v>
      </c>
      <c r="AJ53" s="121">
        <f t="shared" si="37"/>
        <v>0</v>
      </c>
      <c r="AK53" s="121">
        <f t="shared" si="38"/>
        <v>0</v>
      </c>
      <c r="AL53" s="124">
        <f t="shared" si="39"/>
        <v>0</v>
      </c>
      <c r="AM53" s="121">
        <f t="shared" si="40"/>
        <v>0</v>
      </c>
      <c r="AN53" s="207">
        <f t="shared" si="28"/>
        <v>0</v>
      </c>
    </row>
    <row r="54" spans="2:40" ht="13.5" customHeight="1">
      <c r="B54" s="112" t="s">
        <v>234</v>
      </c>
      <c r="C54" s="113" t="s">
        <v>236</v>
      </c>
      <c r="D54" s="113" t="s">
        <v>4</v>
      </c>
      <c r="E54" s="113" t="s">
        <v>250</v>
      </c>
      <c r="F54" s="113" t="str">
        <f>'Alcance 1'!C67</f>
        <v>Tipo de gas fluorado</v>
      </c>
      <c r="G54" s="226"/>
      <c r="H54" s="113" t="s">
        <v>239</v>
      </c>
      <c r="I54" s="180">
        <v>1</v>
      </c>
      <c r="J54" s="126">
        <f>'Alcance 1'!D67</f>
        <v>0</v>
      </c>
      <c r="K54" s="113" t="str">
        <f>'Alcance 1'!E67</f>
        <v>kg</v>
      </c>
      <c r="L54" s="113"/>
      <c r="M54" s="203">
        <v>1</v>
      </c>
      <c r="N54" s="117"/>
      <c r="O54" s="113">
        <f t="shared" si="41"/>
        <v>0</v>
      </c>
      <c r="P54" s="115" t="str">
        <f t="shared" si="42"/>
        <v>kg</v>
      </c>
      <c r="Q54" s="120">
        <v>0</v>
      </c>
      <c r="R54" s="121">
        <v>0</v>
      </c>
      <c r="S54" s="121">
        <v>0</v>
      </c>
      <c r="T54" s="121">
        <v>0</v>
      </c>
      <c r="U54" s="121">
        <v>0</v>
      </c>
      <c r="V54" s="120">
        <v>0</v>
      </c>
      <c r="W54" s="121">
        <v>0</v>
      </c>
      <c r="X54" s="121">
        <v>0</v>
      </c>
      <c r="Y54" s="121">
        <f t="shared" si="35"/>
        <v>0</v>
      </c>
      <c r="Z54" s="121">
        <v>0</v>
      </c>
      <c r="AA54" s="121">
        <v>0</v>
      </c>
      <c r="AB54" s="120">
        <f>'Datos 2-Potenciales calent glob'!$E$6</f>
        <v>1</v>
      </c>
      <c r="AC54" s="121">
        <f>'Datos 2-Potenciales calent glob'!$E$31</f>
        <v>28</v>
      </c>
      <c r="AD54" s="121">
        <f>'Datos 2-Potenciales calent glob'!$E$32</f>
        <v>265</v>
      </c>
      <c r="AE54" s="123">
        <f>SUMIF('Datos 2-Potenciales calent glob'!$B$6:$B$56,Cálculos_5!F54,'Datos 2-Potenciales calent glob'!$E$6:$E$56)</f>
        <v>0</v>
      </c>
      <c r="AF54" s="121">
        <f>'Datos 2-Potenciales calent glob'!$E$6</f>
        <v>1</v>
      </c>
      <c r="AG54" s="121">
        <f>'Datos 2-Potenciales calent glob'!$E$6</f>
        <v>1</v>
      </c>
      <c r="AH54" s="120">
        <f t="shared" si="19"/>
        <v>0</v>
      </c>
      <c r="AI54" s="121">
        <f t="shared" si="36"/>
        <v>0</v>
      </c>
      <c r="AJ54" s="121">
        <f t="shared" si="37"/>
        <v>0</v>
      </c>
      <c r="AK54" s="121">
        <f t="shared" si="38"/>
        <v>0</v>
      </c>
      <c r="AL54" s="124">
        <f t="shared" si="39"/>
        <v>0</v>
      </c>
      <c r="AM54" s="121">
        <f t="shared" si="40"/>
        <v>0</v>
      </c>
      <c r="AN54" s="207">
        <f t="shared" si="28"/>
        <v>0</v>
      </c>
    </row>
    <row r="55" spans="2:40" ht="13.5" customHeight="1">
      <c r="B55" s="112" t="s">
        <v>234</v>
      </c>
      <c r="C55" s="113" t="s">
        <v>236</v>
      </c>
      <c r="D55" s="113" t="s">
        <v>4</v>
      </c>
      <c r="E55" s="113" t="s">
        <v>250</v>
      </c>
      <c r="F55" s="113" t="str">
        <f>'Alcance 1'!C68</f>
        <v>Tipo de gas fluorado</v>
      </c>
      <c r="G55" s="226"/>
      <c r="H55" s="113" t="s">
        <v>239</v>
      </c>
      <c r="I55" s="180">
        <v>1</v>
      </c>
      <c r="J55" s="126">
        <f>'Alcance 1'!D68</f>
        <v>0</v>
      </c>
      <c r="K55" s="113" t="str">
        <f>'Alcance 1'!E68</f>
        <v>kg</v>
      </c>
      <c r="L55" s="113"/>
      <c r="M55" s="203">
        <v>1</v>
      </c>
      <c r="N55" s="117"/>
      <c r="O55" s="113">
        <f t="shared" si="41"/>
        <v>0</v>
      </c>
      <c r="P55" s="115" t="str">
        <f t="shared" si="42"/>
        <v>kg</v>
      </c>
      <c r="Q55" s="120">
        <v>0</v>
      </c>
      <c r="R55" s="121">
        <v>0</v>
      </c>
      <c r="S55" s="121">
        <v>0</v>
      </c>
      <c r="T55" s="121">
        <v>0</v>
      </c>
      <c r="U55" s="121">
        <v>0</v>
      </c>
      <c r="V55" s="120">
        <v>0</v>
      </c>
      <c r="W55" s="121">
        <v>0</v>
      </c>
      <c r="X55" s="121">
        <v>0</v>
      </c>
      <c r="Y55" s="121">
        <f t="shared" si="35"/>
        <v>0</v>
      </c>
      <c r="Z55" s="121">
        <v>0</v>
      </c>
      <c r="AA55" s="121">
        <v>0</v>
      </c>
      <c r="AB55" s="120">
        <f>'Datos 2-Potenciales calent glob'!$E$6</f>
        <v>1</v>
      </c>
      <c r="AC55" s="121">
        <f>'Datos 2-Potenciales calent glob'!$E$31</f>
        <v>28</v>
      </c>
      <c r="AD55" s="121">
        <f>'Datos 2-Potenciales calent glob'!$E$32</f>
        <v>265</v>
      </c>
      <c r="AE55" s="123">
        <f>SUMIF('Datos 2-Potenciales calent glob'!$B$6:$B$56,Cálculos_5!F55,'Datos 2-Potenciales calent glob'!$E$6:$E$56)</f>
        <v>0</v>
      </c>
      <c r="AF55" s="121">
        <f>'Datos 2-Potenciales calent glob'!$E$6</f>
        <v>1</v>
      </c>
      <c r="AG55" s="121">
        <f>'Datos 2-Potenciales calent glob'!$E$6</f>
        <v>1</v>
      </c>
      <c r="AH55" s="120">
        <f t="shared" si="19"/>
        <v>0</v>
      </c>
      <c r="AI55" s="121">
        <f t="shared" si="36"/>
        <v>0</v>
      </c>
      <c r="AJ55" s="121">
        <f t="shared" si="37"/>
        <v>0</v>
      </c>
      <c r="AK55" s="121">
        <f t="shared" si="38"/>
        <v>0</v>
      </c>
      <c r="AL55" s="124">
        <f t="shared" si="39"/>
        <v>0</v>
      </c>
      <c r="AM55" s="121">
        <f t="shared" si="40"/>
        <v>0</v>
      </c>
      <c r="AN55" s="207">
        <f t="shared" si="28"/>
        <v>0</v>
      </c>
    </row>
    <row r="56" spans="2:40" ht="13.5" customHeight="1">
      <c r="B56" s="112" t="s">
        <v>234</v>
      </c>
      <c r="C56" s="113" t="s">
        <v>236</v>
      </c>
      <c r="D56" s="113" t="s">
        <v>4</v>
      </c>
      <c r="E56" s="113" t="s">
        <v>250</v>
      </c>
      <c r="F56" s="113" t="str">
        <f>'Alcance 1'!C69</f>
        <v>Tipo de gas fluorado</v>
      </c>
      <c r="G56" s="226"/>
      <c r="H56" s="113" t="s">
        <v>239</v>
      </c>
      <c r="I56" s="180">
        <v>1</v>
      </c>
      <c r="J56" s="126">
        <f>'Alcance 1'!D69</f>
        <v>0</v>
      </c>
      <c r="K56" s="113" t="str">
        <f>'Alcance 1'!E69</f>
        <v>kg</v>
      </c>
      <c r="L56" s="113"/>
      <c r="M56" s="203">
        <v>1</v>
      </c>
      <c r="N56" s="117"/>
      <c r="O56" s="113">
        <f t="shared" si="41"/>
        <v>0</v>
      </c>
      <c r="P56" s="115" t="str">
        <f t="shared" si="42"/>
        <v>kg</v>
      </c>
      <c r="Q56" s="120">
        <v>0</v>
      </c>
      <c r="R56" s="121">
        <v>0</v>
      </c>
      <c r="S56" s="121">
        <v>0</v>
      </c>
      <c r="T56" s="121">
        <v>0</v>
      </c>
      <c r="U56" s="121">
        <v>0</v>
      </c>
      <c r="V56" s="120">
        <v>0</v>
      </c>
      <c r="W56" s="121">
        <v>0</v>
      </c>
      <c r="X56" s="121">
        <v>0</v>
      </c>
      <c r="Y56" s="121">
        <f t="shared" si="35"/>
        <v>0</v>
      </c>
      <c r="Z56" s="121">
        <v>0</v>
      </c>
      <c r="AA56" s="121">
        <v>0</v>
      </c>
      <c r="AB56" s="120">
        <f>'Datos 2-Potenciales calent glob'!$E$6</f>
        <v>1</v>
      </c>
      <c r="AC56" s="121">
        <f>'Datos 2-Potenciales calent glob'!$E$31</f>
        <v>28</v>
      </c>
      <c r="AD56" s="121">
        <f>'Datos 2-Potenciales calent glob'!$E$32</f>
        <v>265</v>
      </c>
      <c r="AE56" s="123">
        <f>SUMIF('Datos 2-Potenciales calent glob'!$B$6:$B$56,Cálculos_5!F56,'Datos 2-Potenciales calent glob'!$E$6:$E$56)</f>
        <v>0</v>
      </c>
      <c r="AF56" s="121">
        <f>'Datos 2-Potenciales calent glob'!$E$6</f>
        <v>1</v>
      </c>
      <c r="AG56" s="121">
        <f>'Datos 2-Potenciales calent glob'!$E$6</f>
        <v>1</v>
      </c>
      <c r="AH56" s="120">
        <f t="shared" si="19"/>
        <v>0</v>
      </c>
      <c r="AI56" s="121">
        <f t="shared" si="36"/>
        <v>0</v>
      </c>
      <c r="AJ56" s="121">
        <f t="shared" si="37"/>
        <v>0</v>
      </c>
      <c r="AK56" s="121">
        <f t="shared" si="38"/>
        <v>0</v>
      </c>
      <c r="AL56" s="124">
        <f t="shared" si="39"/>
        <v>0</v>
      </c>
      <c r="AM56" s="121">
        <f t="shared" si="40"/>
        <v>0</v>
      </c>
      <c r="AN56" s="207">
        <f t="shared" si="28"/>
        <v>0</v>
      </c>
    </row>
    <row r="57" spans="2:40" ht="13.5" customHeight="1">
      <c r="B57" s="112" t="s">
        <v>234</v>
      </c>
      <c r="C57" s="113" t="s">
        <v>236</v>
      </c>
      <c r="D57" s="113" t="s">
        <v>4</v>
      </c>
      <c r="E57" s="113" t="s">
        <v>250</v>
      </c>
      <c r="F57" s="113" t="str">
        <f>'Alcance 1'!C70</f>
        <v>Tipo de gas fluorado</v>
      </c>
      <c r="G57" s="226"/>
      <c r="H57" s="113" t="s">
        <v>239</v>
      </c>
      <c r="I57" s="180">
        <v>1</v>
      </c>
      <c r="J57" s="126">
        <f>'Alcance 1'!D70</f>
        <v>0</v>
      </c>
      <c r="K57" s="113" t="str">
        <f>'Alcance 1'!E70</f>
        <v>kg</v>
      </c>
      <c r="L57" s="113"/>
      <c r="M57" s="203">
        <v>1</v>
      </c>
      <c r="N57" s="117"/>
      <c r="O57" s="113">
        <f t="shared" si="41"/>
        <v>0</v>
      </c>
      <c r="P57" s="115" t="str">
        <f t="shared" si="42"/>
        <v>kg</v>
      </c>
      <c r="Q57" s="120">
        <v>0</v>
      </c>
      <c r="R57" s="121">
        <v>0</v>
      </c>
      <c r="S57" s="121">
        <v>0</v>
      </c>
      <c r="T57" s="121">
        <v>0</v>
      </c>
      <c r="U57" s="121">
        <v>0</v>
      </c>
      <c r="V57" s="120">
        <v>0</v>
      </c>
      <c r="W57" s="121">
        <v>0</v>
      </c>
      <c r="X57" s="121">
        <v>0</v>
      </c>
      <c r="Y57" s="121">
        <f t="shared" si="35"/>
        <v>0</v>
      </c>
      <c r="Z57" s="121">
        <v>0</v>
      </c>
      <c r="AA57" s="121">
        <v>0</v>
      </c>
      <c r="AB57" s="120">
        <f>'Datos 2-Potenciales calent glob'!$E$6</f>
        <v>1</v>
      </c>
      <c r="AC57" s="121">
        <f>'Datos 2-Potenciales calent glob'!$E$31</f>
        <v>28</v>
      </c>
      <c r="AD57" s="121">
        <f>'Datos 2-Potenciales calent glob'!$E$32</f>
        <v>265</v>
      </c>
      <c r="AE57" s="123">
        <f>SUMIF('Datos 2-Potenciales calent glob'!$B$6:$B$56,Cálculos_5!F57,'Datos 2-Potenciales calent glob'!$E$6:$E$56)</f>
        <v>0</v>
      </c>
      <c r="AF57" s="121">
        <f>'Datos 2-Potenciales calent glob'!$E$6</f>
        <v>1</v>
      </c>
      <c r="AG57" s="121">
        <f>'Datos 2-Potenciales calent glob'!$E$6</f>
        <v>1</v>
      </c>
      <c r="AH57" s="120">
        <f t="shared" si="19"/>
        <v>0</v>
      </c>
      <c r="AI57" s="121">
        <f t="shared" si="36"/>
        <v>0</v>
      </c>
      <c r="AJ57" s="121">
        <f t="shared" si="37"/>
        <v>0</v>
      </c>
      <c r="AK57" s="121">
        <f t="shared" si="38"/>
        <v>0</v>
      </c>
      <c r="AL57" s="124">
        <f t="shared" si="39"/>
        <v>0</v>
      </c>
      <c r="AM57" s="121">
        <f t="shared" si="40"/>
        <v>0</v>
      </c>
      <c r="AN57" s="207">
        <f t="shared" si="28"/>
        <v>0</v>
      </c>
    </row>
    <row r="58" spans="2:40" ht="13.5" customHeight="1">
      <c r="B58" s="112" t="s">
        <v>234</v>
      </c>
      <c r="C58" s="113" t="s">
        <v>236</v>
      </c>
      <c r="D58" s="113" t="s">
        <v>4</v>
      </c>
      <c r="E58" s="113" t="s">
        <v>250</v>
      </c>
      <c r="F58" s="113" t="str">
        <f>'Alcance 1'!C71</f>
        <v>Tipo de gas fluorado</v>
      </c>
      <c r="G58" s="226"/>
      <c r="H58" s="113" t="s">
        <v>239</v>
      </c>
      <c r="I58" s="180">
        <v>1</v>
      </c>
      <c r="J58" s="126">
        <f>'Alcance 1'!D71</f>
        <v>0</v>
      </c>
      <c r="K58" s="113" t="str">
        <f>'Alcance 1'!E71</f>
        <v>kg</v>
      </c>
      <c r="L58" s="113"/>
      <c r="M58" s="203">
        <v>1</v>
      </c>
      <c r="N58" s="117"/>
      <c r="O58" s="113">
        <f t="shared" si="41"/>
        <v>0</v>
      </c>
      <c r="P58" s="115" t="str">
        <f t="shared" si="42"/>
        <v>kg</v>
      </c>
      <c r="Q58" s="120">
        <v>0</v>
      </c>
      <c r="R58" s="121">
        <v>0</v>
      </c>
      <c r="S58" s="121">
        <v>0</v>
      </c>
      <c r="T58" s="121">
        <v>0</v>
      </c>
      <c r="U58" s="121">
        <v>0</v>
      </c>
      <c r="V58" s="120">
        <v>0</v>
      </c>
      <c r="W58" s="121">
        <v>0</v>
      </c>
      <c r="X58" s="121">
        <v>0</v>
      </c>
      <c r="Y58" s="121">
        <f t="shared" si="35"/>
        <v>0</v>
      </c>
      <c r="Z58" s="121">
        <v>0</v>
      </c>
      <c r="AA58" s="121">
        <v>0</v>
      </c>
      <c r="AB58" s="120">
        <f>'Datos 2-Potenciales calent glob'!$E$6</f>
        <v>1</v>
      </c>
      <c r="AC58" s="121">
        <f>'Datos 2-Potenciales calent glob'!$E$31</f>
        <v>28</v>
      </c>
      <c r="AD58" s="121">
        <f>'Datos 2-Potenciales calent glob'!$E$32</f>
        <v>265</v>
      </c>
      <c r="AE58" s="123">
        <f>SUMIF('Datos 2-Potenciales calent glob'!$B$6:$B$56,Cálculos_5!F58,'Datos 2-Potenciales calent glob'!$E$6:$E$56)</f>
        <v>0</v>
      </c>
      <c r="AF58" s="121">
        <f>'Datos 2-Potenciales calent glob'!$E$6</f>
        <v>1</v>
      </c>
      <c r="AG58" s="121">
        <f>'Datos 2-Potenciales calent glob'!$E$6</f>
        <v>1</v>
      </c>
      <c r="AH58" s="120">
        <f t="shared" si="19"/>
        <v>0</v>
      </c>
      <c r="AI58" s="121">
        <f t="shared" si="36"/>
        <v>0</v>
      </c>
      <c r="AJ58" s="121">
        <f t="shared" si="37"/>
        <v>0</v>
      </c>
      <c r="AK58" s="121">
        <f t="shared" si="38"/>
        <v>0</v>
      </c>
      <c r="AL58" s="124">
        <f t="shared" si="39"/>
        <v>0</v>
      </c>
      <c r="AM58" s="121">
        <f t="shared" si="40"/>
        <v>0</v>
      </c>
      <c r="AN58" s="207">
        <f t="shared" si="28"/>
        <v>0</v>
      </c>
    </row>
    <row r="59" spans="2:40" ht="13.5" customHeight="1">
      <c r="B59" s="112" t="s">
        <v>234</v>
      </c>
      <c r="C59" s="113" t="s">
        <v>236</v>
      </c>
      <c r="D59" s="113" t="s">
        <v>4</v>
      </c>
      <c r="E59" s="113" t="s">
        <v>250</v>
      </c>
      <c r="F59" s="113" t="str">
        <f>'Alcance 1'!C72</f>
        <v>Tipo de gas fluorado</v>
      </c>
      <c r="G59" s="226"/>
      <c r="H59" s="113" t="s">
        <v>239</v>
      </c>
      <c r="I59" s="180">
        <v>1</v>
      </c>
      <c r="J59" s="126">
        <f>'Alcance 1'!D72</f>
        <v>0</v>
      </c>
      <c r="K59" s="113" t="str">
        <f>'Alcance 1'!E72</f>
        <v>kg</v>
      </c>
      <c r="L59" s="113"/>
      <c r="M59" s="203">
        <v>1</v>
      </c>
      <c r="N59" s="117"/>
      <c r="O59" s="113">
        <f t="shared" si="41"/>
        <v>0</v>
      </c>
      <c r="P59" s="115" t="str">
        <f t="shared" si="42"/>
        <v>kg</v>
      </c>
      <c r="Q59" s="120">
        <v>0</v>
      </c>
      <c r="R59" s="121">
        <v>0</v>
      </c>
      <c r="S59" s="121">
        <v>0</v>
      </c>
      <c r="T59" s="121">
        <v>0</v>
      </c>
      <c r="U59" s="121">
        <v>0</v>
      </c>
      <c r="V59" s="120">
        <v>0</v>
      </c>
      <c r="W59" s="121">
        <v>0</v>
      </c>
      <c r="X59" s="121">
        <v>0</v>
      </c>
      <c r="Y59" s="121">
        <f t="shared" si="35"/>
        <v>0</v>
      </c>
      <c r="Z59" s="121">
        <v>0</v>
      </c>
      <c r="AA59" s="121">
        <v>0</v>
      </c>
      <c r="AB59" s="120">
        <f>'Datos 2-Potenciales calent glob'!$E$6</f>
        <v>1</v>
      </c>
      <c r="AC59" s="121">
        <f>'Datos 2-Potenciales calent glob'!$E$31</f>
        <v>28</v>
      </c>
      <c r="AD59" s="121">
        <f>'Datos 2-Potenciales calent glob'!$E$32</f>
        <v>265</v>
      </c>
      <c r="AE59" s="123">
        <f>SUMIF('Datos 2-Potenciales calent glob'!$B$6:$B$56,Cálculos_5!F59,'Datos 2-Potenciales calent glob'!$E$6:$E$56)</f>
        <v>0</v>
      </c>
      <c r="AF59" s="121">
        <f>'Datos 2-Potenciales calent glob'!$E$6</f>
        <v>1</v>
      </c>
      <c r="AG59" s="121">
        <f>'Datos 2-Potenciales calent glob'!$E$6</f>
        <v>1</v>
      </c>
      <c r="AH59" s="120">
        <f t="shared" si="19"/>
        <v>0</v>
      </c>
      <c r="AI59" s="121">
        <f t="shared" si="36"/>
        <v>0</v>
      </c>
      <c r="AJ59" s="121">
        <f t="shared" si="37"/>
        <v>0</v>
      </c>
      <c r="AK59" s="121">
        <f t="shared" si="38"/>
        <v>0</v>
      </c>
      <c r="AL59" s="124">
        <f t="shared" si="39"/>
        <v>0</v>
      </c>
      <c r="AM59" s="121">
        <f t="shared" si="40"/>
        <v>0</v>
      </c>
      <c r="AN59" s="207">
        <f t="shared" si="28"/>
        <v>0</v>
      </c>
    </row>
    <row r="60" spans="2:40" ht="13.5" customHeight="1">
      <c r="B60" s="112" t="s">
        <v>234</v>
      </c>
      <c r="C60" s="113" t="s">
        <v>236</v>
      </c>
      <c r="D60" s="113" t="s">
        <v>4</v>
      </c>
      <c r="E60" s="113" t="s">
        <v>250</v>
      </c>
      <c r="F60" s="113" t="str">
        <f>'Alcance 1'!C73</f>
        <v>Tipo de gas fluorado</v>
      </c>
      <c r="G60" s="226"/>
      <c r="H60" s="113" t="s">
        <v>239</v>
      </c>
      <c r="I60" s="180">
        <v>1</v>
      </c>
      <c r="J60" s="126">
        <f>'Alcance 1'!D73</f>
        <v>0</v>
      </c>
      <c r="K60" s="113" t="str">
        <f>'Alcance 1'!E73</f>
        <v>kg</v>
      </c>
      <c r="L60" s="113"/>
      <c r="M60" s="203">
        <v>1</v>
      </c>
      <c r="N60" s="117"/>
      <c r="O60" s="113">
        <f t="shared" si="41"/>
        <v>0</v>
      </c>
      <c r="P60" s="115" t="str">
        <f t="shared" si="42"/>
        <v>kg</v>
      </c>
      <c r="Q60" s="120">
        <v>0</v>
      </c>
      <c r="R60" s="121">
        <v>0</v>
      </c>
      <c r="S60" s="121">
        <v>0</v>
      </c>
      <c r="T60" s="121">
        <v>0</v>
      </c>
      <c r="U60" s="121">
        <v>0</v>
      </c>
      <c r="V60" s="120">
        <v>0</v>
      </c>
      <c r="W60" s="121">
        <v>0</v>
      </c>
      <c r="X60" s="121">
        <v>0</v>
      </c>
      <c r="Y60" s="121">
        <f t="shared" si="35"/>
        <v>0</v>
      </c>
      <c r="Z60" s="121">
        <v>0</v>
      </c>
      <c r="AA60" s="121">
        <v>0</v>
      </c>
      <c r="AB60" s="120">
        <f>'Datos 2-Potenciales calent glob'!$E$6</f>
        <v>1</v>
      </c>
      <c r="AC60" s="121">
        <f>'Datos 2-Potenciales calent glob'!$E$31</f>
        <v>28</v>
      </c>
      <c r="AD60" s="121">
        <f>'Datos 2-Potenciales calent glob'!$E$32</f>
        <v>265</v>
      </c>
      <c r="AE60" s="123">
        <f>SUMIF('Datos 2-Potenciales calent glob'!$B$6:$B$56,Cálculos_5!F60,'Datos 2-Potenciales calent glob'!$E$6:$E$56)</f>
        <v>0</v>
      </c>
      <c r="AF60" s="121">
        <f>'Datos 2-Potenciales calent glob'!$E$6</f>
        <v>1</v>
      </c>
      <c r="AG60" s="121">
        <f>'Datos 2-Potenciales calent glob'!$E$6</f>
        <v>1</v>
      </c>
      <c r="AH60" s="120">
        <f t="shared" si="19"/>
        <v>0</v>
      </c>
      <c r="AI60" s="121">
        <f t="shared" si="36"/>
        <v>0</v>
      </c>
      <c r="AJ60" s="121">
        <f t="shared" si="37"/>
        <v>0</v>
      </c>
      <c r="AK60" s="121">
        <f t="shared" si="38"/>
        <v>0</v>
      </c>
      <c r="AL60" s="124">
        <f t="shared" si="39"/>
        <v>0</v>
      </c>
      <c r="AM60" s="121">
        <f t="shared" si="40"/>
        <v>0</v>
      </c>
      <c r="AN60" s="207">
        <f t="shared" si="28"/>
        <v>0</v>
      </c>
    </row>
    <row r="61" spans="2:40" ht="13.5" customHeight="1">
      <c r="B61" s="112" t="s">
        <v>509</v>
      </c>
      <c r="C61" s="113" t="s">
        <v>332</v>
      </c>
      <c r="D61" s="113" t="s">
        <v>510</v>
      </c>
      <c r="E61" s="113" t="s">
        <v>522</v>
      </c>
      <c r="F61" s="113"/>
      <c r="G61" s="226"/>
      <c r="H61" s="113" t="s">
        <v>239</v>
      </c>
      <c r="I61" s="180">
        <v>1</v>
      </c>
      <c r="J61" s="126">
        <f>'Alcance 1'!D80</f>
        <v>0</v>
      </c>
      <c r="K61" s="113" t="str">
        <f>'Alcance 1'!E80</f>
        <v>árboles</v>
      </c>
      <c r="L61" s="113"/>
      <c r="M61" s="203">
        <v>1</v>
      </c>
      <c r="N61" s="117"/>
      <c r="O61" s="113">
        <f t="shared" si="41"/>
        <v>0</v>
      </c>
      <c r="P61" s="115" t="str">
        <f t="shared" si="42"/>
        <v>árboles</v>
      </c>
      <c r="Q61" s="120">
        <v>0</v>
      </c>
      <c r="R61" s="121">
        <v>0</v>
      </c>
      <c r="S61" s="121">
        <v>0</v>
      </c>
      <c r="T61" s="121">
        <v>0</v>
      </c>
      <c r="U61" s="372">
        <f>-'Datos 1-Factores emisión'!C674</f>
        <v>-3.1772407999999999</v>
      </c>
      <c r="V61" s="120">
        <f t="shared" ref="V61:V92" si="43">Q61*$O61</f>
        <v>0</v>
      </c>
      <c r="W61" s="121">
        <f t="shared" ref="W61:W92" si="44">R61*$O61</f>
        <v>0</v>
      </c>
      <c r="X61" s="121">
        <f t="shared" ref="X61:X92" si="45">S61*$O61</f>
        <v>0</v>
      </c>
      <c r="Y61" s="121">
        <v>0</v>
      </c>
      <c r="Z61" s="121">
        <f>T61*$O61</f>
        <v>0</v>
      </c>
      <c r="AA61" s="121">
        <f t="shared" ref="AA61:AA178" si="46">U61*$O61</f>
        <v>0</v>
      </c>
      <c r="AB61" s="120">
        <f>'Datos 2-Potenciales calent glob'!$E$6</f>
        <v>1</v>
      </c>
      <c r="AC61" s="121">
        <f>'Datos 2-Potenciales calent glob'!$E$31</f>
        <v>28</v>
      </c>
      <c r="AD61" s="121">
        <f>'Datos 2-Potenciales calent glob'!$E$32</f>
        <v>265</v>
      </c>
      <c r="AE61" s="123">
        <f>SUMIF('Datos 2-Potenciales calent glob'!$B$6:$B$56,Cálculos_5!F61,'Datos 2-Potenciales calent glob'!$E$6:$E$56)</f>
        <v>0</v>
      </c>
      <c r="AF61" s="121">
        <f>'Datos 2-Potenciales calent glob'!$E$6</f>
        <v>1</v>
      </c>
      <c r="AG61" s="121">
        <f>'Datos 2-Potenciales calent glob'!$E$6</f>
        <v>1</v>
      </c>
      <c r="AH61" s="120">
        <f t="shared" ref="AH61:AH92" si="47">V61*AB61</f>
        <v>0</v>
      </c>
      <c r="AI61" s="121">
        <f t="shared" ref="AI61:AI92" si="48">W61*AC61</f>
        <v>0</v>
      </c>
      <c r="AJ61" s="121">
        <f t="shared" ref="AJ61:AJ92" si="49">X61*AD61</f>
        <v>0</v>
      </c>
      <c r="AK61" s="121">
        <f t="shared" ref="AK61:AK92" si="50">Y61*AE61</f>
        <v>0</v>
      </c>
      <c r="AL61" s="124">
        <f t="shared" ref="AL61:AL92" si="51">SUM(AH61:AK61)</f>
        <v>0</v>
      </c>
      <c r="AM61" s="121">
        <f t="shared" ref="AM61:AM92" si="52">Z61*AF61</f>
        <v>0</v>
      </c>
      <c r="AN61" s="207">
        <f t="shared" ref="AN61:AN92" si="53">AA61*AG61</f>
        <v>0</v>
      </c>
    </row>
    <row r="62" spans="2:40" ht="13.5" customHeight="1">
      <c r="B62" s="112" t="s">
        <v>509</v>
      </c>
      <c r="C62" s="113" t="s">
        <v>332</v>
      </c>
      <c r="D62" s="113" t="s">
        <v>510</v>
      </c>
      <c r="E62" s="113" t="s">
        <v>523</v>
      </c>
      <c r="F62" s="113"/>
      <c r="G62" s="226"/>
      <c r="H62" s="113" t="s">
        <v>239</v>
      </c>
      <c r="I62" s="180">
        <v>1</v>
      </c>
      <c r="J62" s="126">
        <f>'Alcance 1'!D81</f>
        <v>0</v>
      </c>
      <c r="K62" s="113" t="str">
        <f>'Alcance 1'!E81</f>
        <v>árboles</v>
      </c>
      <c r="L62" s="113"/>
      <c r="M62" s="203">
        <v>1</v>
      </c>
      <c r="N62" s="117"/>
      <c r="O62" s="113">
        <f t="shared" si="41"/>
        <v>0</v>
      </c>
      <c r="P62" s="115" t="str">
        <f t="shared" si="42"/>
        <v>árboles</v>
      </c>
      <c r="Q62" s="120">
        <v>0</v>
      </c>
      <c r="R62" s="121">
        <v>0</v>
      </c>
      <c r="S62" s="121">
        <v>0</v>
      </c>
      <c r="T62" s="121">
        <v>0</v>
      </c>
      <c r="U62" s="372">
        <f>-'Datos 1-Factores emisión'!C675</f>
        <v>-10.969548532999999</v>
      </c>
      <c r="V62" s="120">
        <f t="shared" si="43"/>
        <v>0</v>
      </c>
      <c r="W62" s="121">
        <f t="shared" si="44"/>
        <v>0</v>
      </c>
      <c r="X62" s="121">
        <f t="shared" si="45"/>
        <v>0</v>
      </c>
      <c r="Y62" s="121">
        <v>0</v>
      </c>
      <c r="Z62" s="121">
        <f t="shared" ref="Z62:Z92" si="54">T62*$O62</f>
        <v>0</v>
      </c>
      <c r="AA62" s="121">
        <f t="shared" si="46"/>
        <v>0</v>
      </c>
      <c r="AB62" s="120">
        <f>'Datos 2-Potenciales calent glob'!$E$6</f>
        <v>1</v>
      </c>
      <c r="AC62" s="121">
        <f>'Datos 2-Potenciales calent glob'!$E$31</f>
        <v>28</v>
      </c>
      <c r="AD62" s="121">
        <f>'Datos 2-Potenciales calent glob'!$E$32</f>
        <v>265</v>
      </c>
      <c r="AE62" s="123">
        <f>SUMIF('Datos 2-Potenciales calent glob'!$B$6:$B$56,Cálculos_5!F62,'Datos 2-Potenciales calent glob'!$E$6:$E$56)</f>
        <v>0</v>
      </c>
      <c r="AF62" s="121">
        <f>'Datos 2-Potenciales calent glob'!$E$6</f>
        <v>1</v>
      </c>
      <c r="AG62" s="121">
        <f>'Datos 2-Potenciales calent glob'!$E$6</f>
        <v>1</v>
      </c>
      <c r="AH62" s="120">
        <f t="shared" si="47"/>
        <v>0</v>
      </c>
      <c r="AI62" s="121">
        <f t="shared" si="48"/>
        <v>0</v>
      </c>
      <c r="AJ62" s="121">
        <f t="shared" si="49"/>
        <v>0</v>
      </c>
      <c r="AK62" s="121">
        <f t="shared" si="50"/>
        <v>0</v>
      </c>
      <c r="AL62" s="124">
        <f t="shared" si="51"/>
        <v>0</v>
      </c>
      <c r="AM62" s="121">
        <f t="shared" si="52"/>
        <v>0</v>
      </c>
      <c r="AN62" s="207">
        <f t="shared" si="53"/>
        <v>0</v>
      </c>
    </row>
    <row r="63" spans="2:40" ht="13.5" customHeight="1">
      <c r="B63" s="112" t="s">
        <v>509</v>
      </c>
      <c r="C63" s="113" t="s">
        <v>332</v>
      </c>
      <c r="D63" s="113" t="s">
        <v>510</v>
      </c>
      <c r="E63" s="113" t="s">
        <v>983</v>
      </c>
      <c r="F63" s="113"/>
      <c r="G63" s="226"/>
      <c r="H63" s="113" t="s">
        <v>239</v>
      </c>
      <c r="I63" s="180">
        <v>1</v>
      </c>
      <c r="J63" s="126">
        <f>'Alcance 1'!D82</f>
        <v>0</v>
      </c>
      <c r="K63" s="113" t="str">
        <f>'Alcance 1'!E82</f>
        <v>árboles</v>
      </c>
      <c r="L63" s="113"/>
      <c r="M63" s="203">
        <v>1</v>
      </c>
      <c r="N63" s="117"/>
      <c r="O63" s="113">
        <f t="shared" si="41"/>
        <v>0</v>
      </c>
      <c r="P63" s="115" t="str">
        <f t="shared" si="42"/>
        <v>árboles</v>
      </c>
      <c r="Q63" s="120">
        <v>0</v>
      </c>
      <c r="R63" s="121">
        <v>0</v>
      </c>
      <c r="S63" s="121">
        <v>0</v>
      </c>
      <c r="T63" s="121">
        <v>0</v>
      </c>
      <c r="U63" s="372">
        <f>-'Datos 1-Factores emisión'!C676</f>
        <v>-1.5274431310354604</v>
      </c>
      <c r="V63" s="120">
        <f t="shared" si="43"/>
        <v>0</v>
      </c>
      <c r="W63" s="121">
        <f t="shared" si="44"/>
        <v>0</v>
      </c>
      <c r="X63" s="121">
        <f t="shared" si="45"/>
        <v>0</v>
      </c>
      <c r="Y63" s="121">
        <v>0</v>
      </c>
      <c r="Z63" s="121">
        <f t="shared" si="54"/>
        <v>0</v>
      </c>
      <c r="AA63" s="121">
        <f t="shared" si="46"/>
        <v>0</v>
      </c>
      <c r="AB63" s="120">
        <f>'Datos 2-Potenciales calent glob'!$E$6</f>
        <v>1</v>
      </c>
      <c r="AC63" s="121">
        <f>'Datos 2-Potenciales calent glob'!$E$31</f>
        <v>28</v>
      </c>
      <c r="AD63" s="121">
        <f>'Datos 2-Potenciales calent glob'!$E$32</f>
        <v>265</v>
      </c>
      <c r="AE63" s="123">
        <f>SUMIF('Datos 2-Potenciales calent glob'!$B$6:$B$56,Cálculos_5!F63,'Datos 2-Potenciales calent glob'!$E$6:$E$56)</f>
        <v>0</v>
      </c>
      <c r="AF63" s="121">
        <f>'Datos 2-Potenciales calent glob'!$E$6</f>
        <v>1</v>
      </c>
      <c r="AG63" s="121">
        <f>'Datos 2-Potenciales calent glob'!$E$6</f>
        <v>1</v>
      </c>
      <c r="AH63" s="120">
        <f t="shared" si="47"/>
        <v>0</v>
      </c>
      <c r="AI63" s="121">
        <f t="shared" si="48"/>
        <v>0</v>
      </c>
      <c r="AJ63" s="121">
        <f t="shared" si="49"/>
        <v>0</v>
      </c>
      <c r="AK63" s="121">
        <f t="shared" si="50"/>
        <v>0</v>
      </c>
      <c r="AL63" s="124">
        <f t="shared" si="51"/>
        <v>0</v>
      </c>
      <c r="AM63" s="121">
        <f t="shared" si="52"/>
        <v>0</v>
      </c>
      <c r="AN63" s="207">
        <f t="shared" si="53"/>
        <v>0</v>
      </c>
    </row>
    <row r="64" spans="2:40" ht="13.5" customHeight="1">
      <c r="B64" s="112" t="s">
        <v>509</v>
      </c>
      <c r="C64" s="113" t="s">
        <v>332</v>
      </c>
      <c r="D64" s="113" t="s">
        <v>510</v>
      </c>
      <c r="E64" s="113" t="s">
        <v>984</v>
      </c>
      <c r="F64" s="113"/>
      <c r="G64" s="226"/>
      <c r="H64" s="113" t="s">
        <v>239</v>
      </c>
      <c r="I64" s="180">
        <v>1</v>
      </c>
      <c r="J64" s="126">
        <f>'Alcance 1'!D83</f>
        <v>0</v>
      </c>
      <c r="K64" s="113" t="str">
        <f>'Alcance 1'!E83</f>
        <v>árboles</v>
      </c>
      <c r="L64" s="113"/>
      <c r="M64" s="203">
        <v>1</v>
      </c>
      <c r="N64" s="117"/>
      <c r="O64" s="113">
        <f t="shared" si="41"/>
        <v>0</v>
      </c>
      <c r="P64" s="115" t="str">
        <f t="shared" si="42"/>
        <v>árboles</v>
      </c>
      <c r="Q64" s="120">
        <v>0</v>
      </c>
      <c r="R64" s="121">
        <v>0</v>
      </c>
      <c r="S64" s="121">
        <v>0</v>
      </c>
      <c r="T64" s="121">
        <v>0</v>
      </c>
      <c r="U64" s="372">
        <f>-'Datos 1-Factores emisión'!C677</f>
        <v>-7.4877680651170682</v>
      </c>
      <c r="V64" s="120">
        <f t="shared" si="43"/>
        <v>0</v>
      </c>
      <c r="W64" s="121">
        <f t="shared" si="44"/>
        <v>0</v>
      </c>
      <c r="X64" s="121">
        <f t="shared" si="45"/>
        <v>0</v>
      </c>
      <c r="Y64" s="121">
        <v>0</v>
      </c>
      <c r="Z64" s="121">
        <f t="shared" si="54"/>
        <v>0</v>
      </c>
      <c r="AA64" s="121">
        <f t="shared" si="46"/>
        <v>0</v>
      </c>
      <c r="AB64" s="120">
        <f>'Datos 2-Potenciales calent glob'!$E$6</f>
        <v>1</v>
      </c>
      <c r="AC64" s="121">
        <f>'Datos 2-Potenciales calent glob'!$E$31</f>
        <v>28</v>
      </c>
      <c r="AD64" s="121">
        <f>'Datos 2-Potenciales calent glob'!$E$32</f>
        <v>265</v>
      </c>
      <c r="AE64" s="123">
        <f>SUMIF('Datos 2-Potenciales calent glob'!$B$6:$B$56,Cálculos_5!F64,'Datos 2-Potenciales calent glob'!$E$6:$E$56)</f>
        <v>0</v>
      </c>
      <c r="AF64" s="121">
        <f>'Datos 2-Potenciales calent glob'!$E$6</f>
        <v>1</v>
      </c>
      <c r="AG64" s="121">
        <f>'Datos 2-Potenciales calent glob'!$E$6</f>
        <v>1</v>
      </c>
      <c r="AH64" s="120">
        <f t="shared" si="47"/>
        <v>0</v>
      </c>
      <c r="AI64" s="121">
        <f t="shared" si="48"/>
        <v>0</v>
      </c>
      <c r="AJ64" s="121">
        <f t="shared" si="49"/>
        <v>0</v>
      </c>
      <c r="AK64" s="121">
        <f t="shared" si="50"/>
        <v>0</v>
      </c>
      <c r="AL64" s="124">
        <f t="shared" si="51"/>
        <v>0</v>
      </c>
      <c r="AM64" s="121">
        <f t="shared" si="52"/>
        <v>0</v>
      </c>
      <c r="AN64" s="207">
        <f t="shared" si="53"/>
        <v>0</v>
      </c>
    </row>
    <row r="65" spans="2:40" ht="13.5" customHeight="1">
      <c r="B65" s="112" t="s">
        <v>509</v>
      </c>
      <c r="C65" s="113" t="s">
        <v>332</v>
      </c>
      <c r="D65" s="113" t="s">
        <v>510</v>
      </c>
      <c r="E65" s="113" t="s">
        <v>985</v>
      </c>
      <c r="F65" s="113"/>
      <c r="G65" s="226"/>
      <c r="H65" s="113" t="s">
        <v>239</v>
      </c>
      <c r="I65" s="180">
        <v>1</v>
      </c>
      <c r="J65" s="126">
        <f>'Alcance 1'!D84</f>
        <v>0</v>
      </c>
      <c r="K65" s="113" t="str">
        <f>'Alcance 1'!E84</f>
        <v>árboles</v>
      </c>
      <c r="L65" s="113"/>
      <c r="M65" s="203">
        <v>1</v>
      </c>
      <c r="N65" s="117"/>
      <c r="O65" s="113">
        <f t="shared" si="41"/>
        <v>0</v>
      </c>
      <c r="P65" s="115" t="str">
        <f t="shared" si="42"/>
        <v>árboles</v>
      </c>
      <c r="Q65" s="120">
        <v>0</v>
      </c>
      <c r="R65" s="121">
        <v>0</v>
      </c>
      <c r="S65" s="121">
        <v>0</v>
      </c>
      <c r="T65" s="121">
        <v>0</v>
      </c>
      <c r="U65" s="372">
        <f>-'Datos 1-Factores emisión'!C678</f>
        <v>-1.5274431310354604</v>
      </c>
      <c r="V65" s="120">
        <f t="shared" si="43"/>
        <v>0</v>
      </c>
      <c r="W65" s="121">
        <f t="shared" si="44"/>
        <v>0</v>
      </c>
      <c r="X65" s="121">
        <f t="shared" si="45"/>
        <v>0</v>
      </c>
      <c r="Y65" s="121">
        <v>0</v>
      </c>
      <c r="Z65" s="121">
        <f t="shared" si="54"/>
        <v>0</v>
      </c>
      <c r="AA65" s="121">
        <f t="shared" si="46"/>
        <v>0</v>
      </c>
      <c r="AB65" s="120">
        <f>'Datos 2-Potenciales calent glob'!$E$6</f>
        <v>1</v>
      </c>
      <c r="AC65" s="121">
        <f>'Datos 2-Potenciales calent glob'!$E$31</f>
        <v>28</v>
      </c>
      <c r="AD65" s="121">
        <f>'Datos 2-Potenciales calent glob'!$E$32</f>
        <v>265</v>
      </c>
      <c r="AE65" s="123">
        <f>SUMIF('Datos 2-Potenciales calent glob'!$B$6:$B$56,Cálculos_5!F65,'Datos 2-Potenciales calent glob'!$E$6:$E$56)</f>
        <v>0</v>
      </c>
      <c r="AF65" s="121">
        <f>'Datos 2-Potenciales calent glob'!$E$6</f>
        <v>1</v>
      </c>
      <c r="AG65" s="121">
        <f>'Datos 2-Potenciales calent glob'!$E$6</f>
        <v>1</v>
      </c>
      <c r="AH65" s="120">
        <f t="shared" si="47"/>
        <v>0</v>
      </c>
      <c r="AI65" s="121">
        <f t="shared" si="48"/>
        <v>0</v>
      </c>
      <c r="AJ65" s="121">
        <f t="shared" si="49"/>
        <v>0</v>
      </c>
      <c r="AK65" s="121">
        <f t="shared" si="50"/>
        <v>0</v>
      </c>
      <c r="AL65" s="124">
        <f t="shared" si="51"/>
        <v>0</v>
      </c>
      <c r="AM65" s="121">
        <f t="shared" si="52"/>
        <v>0</v>
      </c>
      <c r="AN65" s="207">
        <f t="shared" si="53"/>
        <v>0</v>
      </c>
    </row>
    <row r="66" spans="2:40" ht="13.5" customHeight="1">
      <c r="B66" s="112" t="s">
        <v>509</v>
      </c>
      <c r="C66" s="113" t="s">
        <v>332</v>
      </c>
      <c r="D66" s="113" t="s">
        <v>510</v>
      </c>
      <c r="E66" s="113" t="s">
        <v>986</v>
      </c>
      <c r="F66" s="113"/>
      <c r="G66" s="226"/>
      <c r="H66" s="113" t="s">
        <v>239</v>
      </c>
      <c r="I66" s="180">
        <v>1</v>
      </c>
      <c r="J66" s="126">
        <f>'Alcance 1'!D85</f>
        <v>0</v>
      </c>
      <c r="K66" s="113" t="str">
        <f>'Alcance 1'!E85</f>
        <v>árboles</v>
      </c>
      <c r="L66" s="113"/>
      <c r="M66" s="203">
        <v>1</v>
      </c>
      <c r="N66" s="117"/>
      <c r="O66" s="113">
        <f t="shared" si="41"/>
        <v>0</v>
      </c>
      <c r="P66" s="115" t="str">
        <f t="shared" si="42"/>
        <v>árboles</v>
      </c>
      <c r="Q66" s="120">
        <v>0</v>
      </c>
      <c r="R66" s="121">
        <v>0</v>
      </c>
      <c r="S66" s="121">
        <v>0</v>
      </c>
      <c r="T66" s="121">
        <v>0</v>
      </c>
      <c r="U66" s="372">
        <f>-'Datos 1-Factores emisión'!C679</f>
        <v>-5.4639403243265612</v>
      </c>
      <c r="V66" s="120">
        <f t="shared" si="43"/>
        <v>0</v>
      </c>
      <c r="W66" s="121">
        <f t="shared" si="44"/>
        <v>0</v>
      </c>
      <c r="X66" s="121">
        <f t="shared" si="45"/>
        <v>0</v>
      </c>
      <c r="Y66" s="121">
        <v>0</v>
      </c>
      <c r="Z66" s="121">
        <f t="shared" si="54"/>
        <v>0</v>
      </c>
      <c r="AA66" s="121">
        <f t="shared" si="46"/>
        <v>0</v>
      </c>
      <c r="AB66" s="120">
        <f>'Datos 2-Potenciales calent glob'!$E$6</f>
        <v>1</v>
      </c>
      <c r="AC66" s="121">
        <f>'Datos 2-Potenciales calent glob'!$E$31</f>
        <v>28</v>
      </c>
      <c r="AD66" s="121">
        <f>'Datos 2-Potenciales calent glob'!$E$32</f>
        <v>265</v>
      </c>
      <c r="AE66" s="123">
        <f>SUMIF('Datos 2-Potenciales calent glob'!$B$6:$B$56,Cálculos_5!F66,'Datos 2-Potenciales calent glob'!$E$6:$E$56)</f>
        <v>0</v>
      </c>
      <c r="AF66" s="121">
        <f>'Datos 2-Potenciales calent glob'!$E$6</f>
        <v>1</v>
      </c>
      <c r="AG66" s="121">
        <f>'Datos 2-Potenciales calent glob'!$E$6</f>
        <v>1</v>
      </c>
      <c r="AH66" s="120">
        <f t="shared" si="47"/>
        <v>0</v>
      </c>
      <c r="AI66" s="121">
        <f t="shared" si="48"/>
        <v>0</v>
      </c>
      <c r="AJ66" s="121">
        <f t="shared" si="49"/>
        <v>0</v>
      </c>
      <c r="AK66" s="121">
        <f t="shared" si="50"/>
        <v>0</v>
      </c>
      <c r="AL66" s="124">
        <f t="shared" si="51"/>
        <v>0</v>
      </c>
      <c r="AM66" s="121">
        <f t="shared" si="52"/>
        <v>0</v>
      </c>
      <c r="AN66" s="207">
        <f t="shared" si="53"/>
        <v>0</v>
      </c>
    </row>
    <row r="67" spans="2:40" ht="13.5" customHeight="1">
      <c r="B67" s="112" t="s">
        <v>509</v>
      </c>
      <c r="C67" s="113" t="s">
        <v>332</v>
      </c>
      <c r="D67" s="113" t="s">
        <v>510</v>
      </c>
      <c r="E67" s="113" t="s">
        <v>987</v>
      </c>
      <c r="F67" s="113"/>
      <c r="G67" s="226"/>
      <c r="H67" s="113" t="s">
        <v>239</v>
      </c>
      <c r="I67" s="180">
        <v>1</v>
      </c>
      <c r="J67" s="126">
        <f>'Alcance 1'!D86</f>
        <v>0</v>
      </c>
      <c r="K67" s="113" t="str">
        <f>'Alcance 1'!E86</f>
        <v>árboles</v>
      </c>
      <c r="L67" s="113"/>
      <c r="M67" s="203">
        <v>1</v>
      </c>
      <c r="N67" s="117"/>
      <c r="O67" s="113">
        <f t="shared" si="41"/>
        <v>0</v>
      </c>
      <c r="P67" s="115" t="str">
        <f t="shared" si="42"/>
        <v>árboles</v>
      </c>
      <c r="Q67" s="120">
        <v>0</v>
      </c>
      <c r="R67" s="121">
        <v>0</v>
      </c>
      <c r="S67" s="121">
        <v>0</v>
      </c>
      <c r="T67" s="121">
        <v>0</v>
      </c>
      <c r="U67" s="372">
        <f>-'Datos 1-Factores emisión'!C680</f>
        <v>-6.8388617226212753</v>
      </c>
      <c r="V67" s="120">
        <f t="shared" si="43"/>
        <v>0</v>
      </c>
      <c r="W67" s="121">
        <f t="shared" si="44"/>
        <v>0</v>
      </c>
      <c r="X67" s="121">
        <f t="shared" si="45"/>
        <v>0</v>
      </c>
      <c r="Y67" s="121">
        <v>0</v>
      </c>
      <c r="Z67" s="121">
        <f t="shared" si="54"/>
        <v>0</v>
      </c>
      <c r="AA67" s="121">
        <f t="shared" si="46"/>
        <v>0</v>
      </c>
      <c r="AB67" s="120">
        <f>'Datos 2-Potenciales calent glob'!$E$6</f>
        <v>1</v>
      </c>
      <c r="AC67" s="121">
        <f>'Datos 2-Potenciales calent glob'!$E$31</f>
        <v>28</v>
      </c>
      <c r="AD67" s="121">
        <f>'Datos 2-Potenciales calent glob'!$E$32</f>
        <v>265</v>
      </c>
      <c r="AE67" s="123">
        <f>SUMIF('Datos 2-Potenciales calent glob'!$B$6:$B$56,Cálculos_5!F67,'Datos 2-Potenciales calent glob'!$E$6:$E$56)</f>
        <v>0</v>
      </c>
      <c r="AF67" s="121">
        <f>'Datos 2-Potenciales calent glob'!$E$6</f>
        <v>1</v>
      </c>
      <c r="AG67" s="121">
        <f>'Datos 2-Potenciales calent glob'!$E$6</f>
        <v>1</v>
      </c>
      <c r="AH67" s="120">
        <f t="shared" si="47"/>
        <v>0</v>
      </c>
      <c r="AI67" s="121">
        <f t="shared" si="48"/>
        <v>0</v>
      </c>
      <c r="AJ67" s="121">
        <f t="shared" si="49"/>
        <v>0</v>
      </c>
      <c r="AK67" s="121">
        <f t="shared" si="50"/>
        <v>0</v>
      </c>
      <c r="AL67" s="124">
        <f t="shared" si="51"/>
        <v>0</v>
      </c>
      <c r="AM67" s="121">
        <f t="shared" si="52"/>
        <v>0</v>
      </c>
      <c r="AN67" s="207">
        <f t="shared" si="53"/>
        <v>0</v>
      </c>
    </row>
    <row r="68" spans="2:40" ht="13.5" customHeight="1">
      <c r="B68" s="112" t="s">
        <v>509</v>
      </c>
      <c r="C68" s="113" t="s">
        <v>332</v>
      </c>
      <c r="D68" s="113" t="s">
        <v>510</v>
      </c>
      <c r="E68" s="113" t="s">
        <v>988</v>
      </c>
      <c r="F68" s="113"/>
      <c r="G68" s="226"/>
      <c r="H68" s="113" t="s">
        <v>239</v>
      </c>
      <c r="I68" s="180">
        <v>1</v>
      </c>
      <c r="J68" s="126">
        <f>'Alcance 1'!D87</f>
        <v>0</v>
      </c>
      <c r="K68" s="113" t="str">
        <f>'Alcance 1'!E87</f>
        <v>árboles</v>
      </c>
      <c r="L68" s="113"/>
      <c r="M68" s="203">
        <v>1</v>
      </c>
      <c r="N68" s="117"/>
      <c r="O68" s="113">
        <f t="shared" si="41"/>
        <v>0</v>
      </c>
      <c r="P68" s="115" t="str">
        <f t="shared" si="42"/>
        <v>árboles</v>
      </c>
      <c r="Q68" s="120">
        <v>0</v>
      </c>
      <c r="R68" s="121">
        <v>0</v>
      </c>
      <c r="S68" s="121">
        <v>0</v>
      </c>
      <c r="T68" s="121">
        <v>0</v>
      </c>
      <c r="U68" s="372">
        <f>-'Datos 1-Factores emisión'!C681</f>
        <v>-2.9802258656182734</v>
      </c>
      <c r="V68" s="120">
        <f t="shared" si="43"/>
        <v>0</v>
      </c>
      <c r="W68" s="121">
        <f t="shared" si="44"/>
        <v>0</v>
      </c>
      <c r="X68" s="121">
        <f t="shared" si="45"/>
        <v>0</v>
      </c>
      <c r="Y68" s="121">
        <v>0</v>
      </c>
      <c r="Z68" s="121">
        <f t="shared" si="54"/>
        <v>0</v>
      </c>
      <c r="AA68" s="121">
        <f t="shared" si="46"/>
        <v>0</v>
      </c>
      <c r="AB68" s="120">
        <f>'Datos 2-Potenciales calent glob'!$E$6</f>
        <v>1</v>
      </c>
      <c r="AC68" s="121">
        <f>'Datos 2-Potenciales calent glob'!$E$31</f>
        <v>28</v>
      </c>
      <c r="AD68" s="121">
        <f>'Datos 2-Potenciales calent glob'!$E$32</f>
        <v>265</v>
      </c>
      <c r="AE68" s="123">
        <f>SUMIF('Datos 2-Potenciales calent glob'!$B$6:$B$56,Cálculos_5!F68,'Datos 2-Potenciales calent glob'!$E$6:$E$56)</f>
        <v>0</v>
      </c>
      <c r="AF68" s="121">
        <f>'Datos 2-Potenciales calent glob'!$E$6</f>
        <v>1</v>
      </c>
      <c r="AG68" s="121">
        <f>'Datos 2-Potenciales calent glob'!$E$6</f>
        <v>1</v>
      </c>
      <c r="AH68" s="120">
        <f t="shared" si="47"/>
        <v>0</v>
      </c>
      <c r="AI68" s="121">
        <f t="shared" si="48"/>
        <v>0</v>
      </c>
      <c r="AJ68" s="121">
        <f t="shared" si="49"/>
        <v>0</v>
      </c>
      <c r="AK68" s="121">
        <f t="shared" si="50"/>
        <v>0</v>
      </c>
      <c r="AL68" s="124">
        <f t="shared" si="51"/>
        <v>0</v>
      </c>
      <c r="AM68" s="121">
        <f t="shared" si="52"/>
        <v>0</v>
      </c>
      <c r="AN68" s="207">
        <f t="shared" si="53"/>
        <v>0</v>
      </c>
    </row>
    <row r="69" spans="2:40" ht="13.5" customHeight="1">
      <c r="B69" s="112" t="s">
        <v>509</v>
      </c>
      <c r="C69" s="113" t="s">
        <v>332</v>
      </c>
      <c r="D69" s="113" t="s">
        <v>510</v>
      </c>
      <c r="E69" s="113" t="s">
        <v>989</v>
      </c>
      <c r="F69" s="113"/>
      <c r="G69" s="226"/>
      <c r="H69" s="113" t="s">
        <v>239</v>
      </c>
      <c r="I69" s="180">
        <v>1</v>
      </c>
      <c r="J69" s="126">
        <f>'Alcance 1'!D88</f>
        <v>0</v>
      </c>
      <c r="K69" s="113" t="str">
        <f>'Alcance 1'!E88</f>
        <v>árboles</v>
      </c>
      <c r="L69" s="113"/>
      <c r="M69" s="203">
        <v>1</v>
      </c>
      <c r="N69" s="117"/>
      <c r="O69" s="113">
        <f t="shared" si="41"/>
        <v>0</v>
      </c>
      <c r="P69" s="115" t="str">
        <f t="shared" si="42"/>
        <v>árboles</v>
      </c>
      <c r="Q69" s="120">
        <v>0</v>
      </c>
      <c r="R69" s="121">
        <v>0</v>
      </c>
      <c r="S69" s="121">
        <v>0</v>
      </c>
      <c r="T69" s="121">
        <v>0</v>
      </c>
      <c r="U69" s="372">
        <f>-'Datos 1-Factores emisión'!C682</f>
        <v>-3.1139114485025972</v>
      </c>
      <c r="V69" s="120">
        <f t="shared" si="43"/>
        <v>0</v>
      </c>
      <c r="W69" s="121">
        <f t="shared" si="44"/>
        <v>0</v>
      </c>
      <c r="X69" s="121">
        <f t="shared" si="45"/>
        <v>0</v>
      </c>
      <c r="Y69" s="121">
        <v>0</v>
      </c>
      <c r="Z69" s="121">
        <f t="shared" si="54"/>
        <v>0</v>
      </c>
      <c r="AA69" s="121">
        <f t="shared" si="46"/>
        <v>0</v>
      </c>
      <c r="AB69" s="120">
        <f>'Datos 2-Potenciales calent glob'!$E$6</f>
        <v>1</v>
      </c>
      <c r="AC69" s="121">
        <f>'Datos 2-Potenciales calent glob'!$E$31</f>
        <v>28</v>
      </c>
      <c r="AD69" s="121">
        <f>'Datos 2-Potenciales calent glob'!$E$32</f>
        <v>265</v>
      </c>
      <c r="AE69" s="123">
        <f>SUMIF('Datos 2-Potenciales calent glob'!$B$6:$B$56,Cálculos_5!F69,'Datos 2-Potenciales calent glob'!$E$6:$E$56)</f>
        <v>0</v>
      </c>
      <c r="AF69" s="121">
        <f>'Datos 2-Potenciales calent glob'!$E$6</f>
        <v>1</v>
      </c>
      <c r="AG69" s="121">
        <f>'Datos 2-Potenciales calent glob'!$E$6</f>
        <v>1</v>
      </c>
      <c r="AH69" s="120">
        <f t="shared" si="47"/>
        <v>0</v>
      </c>
      <c r="AI69" s="121">
        <f t="shared" si="48"/>
        <v>0</v>
      </c>
      <c r="AJ69" s="121">
        <f t="shared" si="49"/>
        <v>0</v>
      </c>
      <c r="AK69" s="121">
        <f t="shared" si="50"/>
        <v>0</v>
      </c>
      <c r="AL69" s="124">
        <f t="shared" si="51"/>
        <v>0</v>
      </c>
      <c r="AM69" s="121">
        <f t="shared" si="52"/>
        <v>0</v>
      </c>
      <c r="AN69" s="207">
        <f t="shared" si="53"/>
        <v>0</v>
      </c>
    </row>
    <row r="70" spans="2:40" ht="13.5" customHeight="1">
      <c r="B70" s="112" t="s">
        <v>509</v>
      </c>
      <c r="C70" s="113" t="s">
        <v>332</v>
      </c>
      <c r="D70" s="113" t="s">
        <v>510</v>
      </c>
      <c r="E70" s="113" t="s">
        <v>990</v>
      </c>
      <c r="F70" s="113"/>
      <c r="G70" s="226"/>
      <c r="H70" s="113" t="s">
        <v>239</v>
      </c>
      <c r="I70" s="180">
        <v>1</v>
      </c>
      <c r="J70" s="126">
        <f>'Alcance 1'!D89</f>
        <v>0</v>
      </c>
      <c r="K70" s="113" t="str">
        <f>'Alcance 1'!E89</f>
        <v>árboles</v>
      </c>
      <c r="L70" s="113"/>
      <c r="M70" s="203">
        <v>1</v>
      </c>
      <c r="N70" s="117"/>
      <c r="O70" s="113">
        <f t="shared" si="41"/>
        <v>0</v>
      </c>
      <c r="P70" s="115" t="str">
        <f t="shared" si="42"/>
        <v>árboles</v>
      </c>
      <c r="Q70" s="120">
        <v>0</v>
      </c>
      <c r="R70" s="121">
        <v>0</v>
      </c>
      <c r="S70" s="121">
        <v>0</v>
      </c>
      <c r="T70" s="121">
        <v>0</v>
      </c>
      <c r="U70" s="372">
        <f>-'Datos 1-Factores emisión'!C683</f>
        <v>-3.1139114485025972</v>
      </c>
      <c r="V70" s="120">
        <f t="shared" si="43"/>
        <v>0</v>
      </c>
      <c r="W70" s="121">
        <f t="shared" si="44"/>
        <v>0</v>
      </c>
      <c r="X70" s="121">
        <f t="shared" si="45"/>
        <v>0</v>
      </c>
      <c r="Y70" s="121">
        <v>0</v>
      </c>
      <c r="Z70" s="121">
        <f t="shared" si="54"/>
        <v>0</v>
      </c>
      <c r="AA70" s="121">
        <f t="shared" si="46"/>
        <v>0</v>
      </c>
      <c r="AB70" s="120">
        <f>'Datos 2-Potenciales calent glob'!$E$6</f>
        <v>1</v>
      </c>
      <c r="AC70" s="121">
        <f>'Datos 2-Potenciales calent glob'!$E$31</f>
        <v>28</v>
      </c>
      <c r="AD70" s="121">
        <f>'Datos 2-Potenciales calent glob'!$E$32</f>
        <v>265</v>
      </c>
      <c r="AE70" s="123">
        <f>SUMIF('Datos 2-Potenciales calent glob'!$B$6:$B$56,Cálculos_5!F70,'Datos 2-Potenciales calent glob'!$E$6:$E$56)</f>
        <v>0</v>
      </c>
      <c r="AF70" s="121">
        <f>'Datos 2-Potenciales calent glob'!$E$6</f>
        <v>1</v>
      </c>
      <c r="AG70" s="121">
        <f>'Datos 2-Potenciales calent glob'!$E$6</f>
        <v>1</v>
      </c>
      <c r="AH70" s="120">
        <f t="shared" si="47"/>
        <v>0</v>
      </c>
      <c r="AI70" s="121">
        <f t="shared" si="48"/>
        <v>0</v>
      </c>
      <c r="AJ70" s="121">
        <f t="shared" si="49"/>
        <v>0</v>
      </c>
      <c r="AK70" s="121">
        <f t="shared" si="50"/>
        <v>0</v>
      </c>
      <c r="AL70" s="124">
        <f t="shared" si="51"/>
        <v>0</v>
      </c>
      <c r="AM70" s="121">
        <f t="shared" si="52"/>
        <v>0</v>
      </c>
      <c r="AN70" s="207">
        <f t="shared" si="53"/>
        <v>0</v>
      </c>
    </row>
    <row r="71" spans="2:40" ht="13.5" customHeight="1">
      <c r="B71" s="112" t="s">
        <v>509</v>
      </c>
      <c r="C71" s="113" t="s">
        <v>332</v>
      </c>
      <c r="D71" s="113" t="s">
        <v>510</v>
      </c>
      <c r="E71" s="113" t="s">
        <v>518</v>
      </c>
      <c r="F71" s="113"/>
      <c r="G71" s="226"/>
      <c r="H71" s="113" t="s">
        <v>239</v>
      </c>
      <c r="I71" s="180">
        <v>1</v>
      </c>
      <c r="J71" s="126">
        <f>'Alcance 1'!D90</f>
        <v>0</v>
      </c>
      <c r="K71" s="113" t="str">
        <f>'Alcance 1'!E90</f>
        <v>árboles</v>
      </c>
      <c r="L71" s="113"/>
      <c r="M71" s="203">
        <v>1</v>
      </c>
      <c r="N71" s="117"/>
      <c r="O71" s="113">
        <f t="shared" si="41"/>
        <v>0</v>
      </c>
      <c r="P71" s="115" t="str">
        <f t="shared" si="42"/>
        <v>árboles</v>
      </c>
      <c r="Q71" s="120">
        <v>0</v>
      </c>
      <c r="R71" s="121">
        <v>0</v>
      </c>
      <c r="S71" s="121">
        <v>0</v>
      </c>
      <c r="T71" s="121">
        <v>0</v>
      </c>
      <c r="U71" s="372">
        <f>-'Datos 1-Factores emisión'!C684</f>
        <v>-6.2059076975914902</v>
      </c>
      <c r="V71" s="120">
        <f t="shared" si="43"/>
        <v>0</v>
      </c>
      <c r="W71" s="121">
        <f t="shared" si="44"/>
        <v>0</v>
      </c>
      <c r="X71" s="121">
        <f t="shared" si="45"/>
        <v>0</v>
      </c>
      <c r="Y71" s="121">
        <v>0</v>
      </c>
      <c r="Z71" s="121">
        <f t="shared" si="54"/>
        <v>0</v>
      </c>
      <c r="AA71" s="121">
        <f t="shared" si="46"/>
        <v>0</v>
      </c>
      <c r="AB71" s="120">
        <f>'Datos 2-Potenciales calent glob'!$E$6</f>
        <v>1</v>
      </c>
      <c r="AC71" s="121">
        <f>'Datos 2-Potenciales calent glob'!$E$31</f>
        <v>28</v>
      </c>
      <c r="AD71" s="121">
        <f>'Datos 2-Potenciales calent glob'!$E$32</f>
        <v>265</v>
      </c>
      <c r="AE71" s="123">
        <f>SUMIF('Datos 2-Potenciales calent glob'!$B$6:$B$56,Cálculos_5!F71,'Datos 2-Potenciales calent glob'!$E$6:$E$56)</f>
        <v>0</v>
      </c>
      <c r="AF71" s="121">
        <f>'Datos 2-Potenciales calent glob'!$E$6</f>
        <v>1</v>
      </c>
      <c r="AG71" s="121">
        <f>'Datos 2-Potenciales calent glob'!$E$6</f>
        <v>1</v>
      </c>
      <c r="AH71" s="120">
        <f t="shared" si="47"/>
        <v>0</v>
      </c>
      <c r="AI71" s="121">
        <f t="shared" si="48"/>
        <v>0</v>
      </c>
      <c r="AJ71" s="121">
        <f t="shared" si="49"/>
        <v>0</v>
      </c>
      <c r="AK71" s="121">
        <f t="shared" si="50"/>
        <v>0</v>
      </c>
      <c r="AL71" s="124">
        <f t="shared" si="51"/>
        <v>0</v>
      </c>
      <c r="AM71" s="121">
        <f t="shared" si="52"/>
        <v>0</v>
      </c>
      <c r="AN71" s="207">
        <f t="shared" si="53"/>
        <v>0</v>
      </c>
    </row>
    <row r="72" spans="2:40" ht="13.5" customHeight="1">
      <c r="B72" s="112" t="s">
        <v>509</v>
      </c>
      <c r="C72" s="113" t="s">
        <v>332</v>
      </c>
      <c r="D72" s="113" t="s">
        <v>510</v>
      </c>
      <c r="E72" s="113" t="s">
        <v>526</v>
      </c>
      <c r="F72" s="113"/>
      <c r="G72" s="226"/>
      <c r="H72" s="113" t="s">
        <v>239</v>
      </c>
      <c r="I72" s="180">
        <v>1</v>
      </c>
      <c r="J72" s="126">
        <f>'Alcance 1'!D91</f>
        <v>0</v>
      </c>
      <c r="K72" s="113" t="str">
        <f>'Alcance 1'!E91</f>
        <v>árboles</v>
      </c>
      <c r="L72" s="113"/>
      <c r="M72" s="203">
        <v>1</v>
      </c>
      <c r="N72" s="117"/>
      <c r="O72" s="113">
        <f t="shared" si="41"/>
        <v>0</v>
      </c>
      <c r="P72" s="115" t="str">
        <f t="shared" si="42"/>
        <v>árboles</v>
      </c>
      <c r="Q72" s="120">
        <v>0</v>
      </c>
      <c r="R72" s="121">
        <v>0</v>
      </c>
      <c r="S72" s="121">
        <v>0</v>
      </c>
      <c r="T72" s="121">
        <v>0</v>
      </c>
      <c r="U72" s="372">
        <f>-'Datos 1-Factores emisión'!C685</f>
        <v>-3.0980229224587688</v>
      </c>
      <c r="V72" s="120">
        <f t="shared" si="43"/>
        <v>0</v>
      </c>
      <c r="W72" s="121">
        <f t="shared" si="44"/>
        <v>0</v>
      </c>
      <c r="X72" s="121">
        <f t="shared" si="45"/>
        <v>0</v>
      </c>
      <c r="Y72" s="121">
        <v>0</v>
      </c>
      <c r="Z72" s="121">
        <f t="shared" si="54"/>
        <v>0</v>
      </c>
      <c r="AA72" s="121">
        <f t="shared" si="46"/>
        <v>0</v>
      </c>
      <c r="AB72" s="120">
        <f>'Datos 2-Potenciales calent glob'!$E$6</f>
        <v>1</v>
      </c>
      <c r="AC72" s="121">
        <f>'Datos 2-Potenciales calent glob'!$E$31</f>
        <v>28</v>
      </c>
      <c r="AD72" s="121">
        <f>'Datos 2-Potenciales calent glob'!$E$32</f>
        <v>265</v>
      </c>
      <c r="AE72" s="123">
        <f>SUMIF('Datos 2-Potenciales calent glob'!$B$6:$B$56,Cálculos_5!F72,'Datos 2-Potenciales calent glob'!$E$6:$E$56)</f>
        <v>0</v>
      </c>
      <c r="AF72" s="121">
        <f>'Datos 2-Potenciales calent glob'!$E$6</f>
        <v>1</v>
      </c>
      <c r="AG72" s="121">
        <f>'Datos 2-Potenciales calent glob'!$E$6</f>
        <v>1</v>
      </c>
      <c r="AH72" s="120">
        <f t="shared" si="47"/>
        <v>0</v>
      </c>
      <c r="AI72" s="121">
        <f t="shared" si="48"/>
        <v>0</v>
      </c>
      <c r="AJ72" s="121">
        <f t="shared" si="49"/>
        <v>0</v>
      </c>
      <c r="AK72" s="121">
        <f t="shared" si="50"/>
        <v>0</v>
      </c>
      <c r="AL72" s="124">
        <f t="shared" si="51"/>
        <v>0</v>
      </c>
      <c r="AM72" s="121">
        <f t="shared" si="52"/>
        <v>0</v>
      </c>
      <c r="AN72" s="207">
        <f t="shared" si="53"/>
        <v>0</v>
      </c>
    </row>
    <row r="73" spans="2:40" ht="13.5" customHeight="1">
      <c r="B73" s="112" t="s">
        <v>509</v>
      </c>
      <c r="C73" s="113" t="s">
        <v>332</v>
      </c>
      <c r="D73" s="113" t="s">
        <v>510</v>
      </c>
      <c r="E73" s="113" t="s">
        <v>991</v>
      </c>
      <c r="F73" s="113"/>
      <c r="G73" s="226"/>
      <c r="H73" s="113" t="s">
        <v>239</v>
      </c>
      <c r="I73" s="180">
        <v>1</v>
      </c>
      <c r="J73" s="126">
        <f>'Alcance 1'!D92</f>
        <v>0</v>
      </c>
      <c r="K73" s="113" t="str">
        <f>'Alcance 1'!E92</f>
        <v>árboles</v>
      </c>
      <c r="L73" s="113"/>
      <c r="M73" s="203">
        <v>1</v>
      </c>
      <c r="N73" s="117"/>
      <c r="O73" s="113">
        <f t="shared" si="41"/>
        <v>0</v>
      </c>
      <c r="P73" s="115" t="str">
        <f t="shared" si="42"/>
        <v>árboles</v>
      </c>
      <c r="Q73" s="120">
        <v>0</v>
      </c>
      <c r="R73" s="121">
        <v>0</v>
      </c>
      <c r="S73" s="121">
        <v>0</v>
      </c>
      <c r="T73" s="121">
        <v>0</v>
      </c>
      <c r="U73" s="372">
        <f>-'Datos 1-Factores emisión'!C686</f>
        <v>-43.215604411883824</v>
      </c>
      <c r="V73" s="120">
        <f t="shared" si="43"/>
        <v>0</v>
      </c>
      <c r="W73" s="121">
        <f t="shared" si="44"/>
        <v>0</v>
      </c>
      <c r="X73" s="121">
        <f t="shared" si="45"/>
        <v>0</v>
      </c>
      <c r="Y73" s="121">
        <v>0</v>
      </c>
      <c r="Z73" s="121">
        <f t="shared" si="54"/>
        <v>0</v>
      </c>
      <c r="AA73" s="121">
        <f t="shared" si="46"/>
        <v>0</v>
      </c>
      <c r="AB73" s="120">
        <f>'Datos 2-Potenciales calent glob'!$E$6</f>
        <v>1</v>
      </c>
      <c r="AC73" s="121">
        <f>'Datos 2-Potenciales calent glob'!$E$31</f>
        <v>28</v>
      </c>
      <c r="AD73" s="121">
        <f>'Datos 2-Potenciales calent glob'!$E$32</f>
        <v>265</v>
      </c>
      <c r="AE73" s="123">
        <f>SUMIF('Datos 2-Potenciales calent glob'!$B$6:$B$56,Cálculos_5!F73,'Datos 2-Potenciales calent glob'!$E$6:$E$56)</f>
        <v>0</v>
      </c>
      <c r="AF73" s="121">
        <f>'Datos 2-Potenciales calent glob'!$E$6</f>
        <v>1</v>
      </c>
      <c r="AG73" s="121">
        <f>'Datos 2-Potenciales calent glob'!$E$6</f>
        <v>1</v>
      </c>
      <c r="AH73" s="120">
        <f t="shared" si="47"/>
        <v>0</v>
      </c>
      <c r="AI73" s="121">
        <f t="shared" si="48"/>
        <v>0</v>
      </c>
      <c r="AJ73" s="121">
        <f t="shared" si="49"/>
        <v>0</v>
      </c>
      <c r="AK73" s="121">
        <f t="shared" si="50"/>
        <v>0</v>
      </c>
      <c r="AL73" s="124">
        <f t="shared" si="51"/>
        <v>0</v>
      </c>
      <c r="AM73" s="121">
        <f t="shared" si="52"/>
        <v>0</v>
      </c>
      <c r="AN73" s="207">
        <f t="shared" si="53"/>
        <v>0</v>
      </c>
    </row>
    <row r="74" spans="2:40" ht="13.5" customHeight="1">
      <c r="B74" s="112" t="s">
        <v>509</v>
      </c>
      <c r="C74" s="113" t="s">
        <v>332</v>
      </c>
      <c r="D74" s="113" t="s">
        <v>510</v>
      </c>
      <c r="E74" s="113" t="s">
        <v>992</v>
      </c>
      <c r="F74" s="113"/>
      <c r="G74" s="226"/>
      <c r="H74" s="113" t="s">
        <v>239</v>
      </c>
      <c r="I74" s="180">
        <v>1</v>
      </c>
      <c r="J74" s="126">
        <f>'Alcance 1'!D93</f>
        <v>0</v>
      </c>
      <c r="K74" s="113" t="str">
        <f>'Alcance 1'!E93</f>
        <v>árboles</v>
      </c>
      <c r="L74" s="113"/>
      <c r="M74" s="203">
        <v>1</v>
      </c>
      <c r="N74" s="117"/>
      <c r="O74" s="113">
        <f t="shared" si="41"/>
        <v>0</v>
      </c>
      <c r="P74" s="115" t="str">
        <f t="shared" si="42"/>
        <v>árboles</v>
      </c>
      <c r="Q74" s="120">
        <v>0</v>
      </c>
      <c r="R74" s="121">
        <v>0</v>
      </c>
      <c r="S74" s="121">
        <v>0</v>
      </c>
      <c r="T74" s="121">
        <v>0</v>
      </c>
      <c r="U74" s="372">
        <f>-'Datos 1-Factores emisión'!C687</f>
        <v>-33.54816511050106</v>
      </c>
      <c r="V74" s="120">
        <f t="shared" si="43"/>
        <v>0</v>
      </c>
      <c r="W74" s="121">
        <f t="shared" si="44"/>
        <v>0</v>
      </c>
      <c r="X74" s="121">
        <f t="shared" si="45"/>
        <v>0</v>
      </c>
      <c r="Y74" s="121">
        <v>0</v>
      </c>
      <c r="Z74" s="121">
        <f t="shared" si="54"/>
        <v>0</v>
      </c>
      <c r="AA74" s="121">
        <f t="shared" si="46"/>
        <v>0</v>
      </c>
      <c r="AB74" s="120">
        <f>'Datos 2-Potenciales calent glob'!$E$6</f>
        <v>1</v>
      </c>
      <c r="AC74" s="121">
        <f>'Datos 2-Potenciales calent glob'!$E$31</f>
        <v>28</v>
      </c>
      <c r="AD74" s="121">
        <f>'Datos 2-Potenciales calent glob'!$E$32</f>
        <v>265</v>
      </c>
      <c r="AE74" s="123">
        <f>SUMIF('Datos 2-Potenciales calent glob'!$B$6:$B$56,Cálculos_5!F74,'Datos 2-Potenciales calent glob'!$E$6:$E$56)</f>
        <v>0</v>
      </c>
      <c r="AF74" s="121">
        <f>'Datos 2-Potenciales calent glob'!$E$6</f>
        <v>1</v>
      </c>
      <c r="AG74" s="121">
        <f>'Datos 2-Potenciales calent glob'!$E$6</f>
        <v>1</v>
      </c>
      <c r="AH74" s="120">
        <f t="shared" si="47"/>
        <v>0</v>
      </c>
      <c r="AI74" s="121">
        <f t="shared" si="48"/>
        <v>0</v>
      </c>
      <c r="AJ74" s="121">
        <f t="shared" si="49"/>
        <v>0</v>
      </c>
      <c r="AK74" s="121">
        <f t="shared" si="50"/>
        <v>0</v>
      </c>
      <c r="AL74" s="124">
        <f t="shared" si="51"/>
        <v>0</v>
      </c>
      <c r="AM74" s="121">
        <f t="shared" si="52"/>
        <v>0</v>
      </c>
      <c r="AN74" s="207">
        <f t="shared" si="53"/>
        <v>0</v>
      </c>
    </row>
    <row r="75" spans="2:40" ht="13.5" customHeight="1">
      <c r="B75" s="112" t="s">
        <v>509</v>
      </c>
      <c r="C75" s="113" t="s">
        <v>332</v>
      </c>
      <c r="D75" s="113" t="s">
        <v>510</v>
      </c>
      <c r="E75" s="113" t="s">
        <v>993</v>
      </c>
      <c r="F75" s="113"/>
      <c r="G75" s="226"/>
      <c r="H75" s="113" t="s">
        <v>239</v>
      </c>
      <c r="I75" s="180">
        <v>1</v>
      </c>
      <c r="J75" s="126">
        <f>'Alcance 1'!D94</f>
        <v>0</v>
      </c>
      <c r="K75" s="113" t="str">
        <f>'Alcance 1'!E94</f>
        <v>árboles</v>
      </c>
      <c r="L75" s="113"/>
      <c r="M75" s="203">
        <v>1</v>
      </c>
      <c r="N75" s="117"/>
      <c r="O75" s="113">
        <f t="shared" si="41"/>
        <v>0</v>
      </c>
      <c r="P75" s="115" t="str">
        <f t="shared" si="42"/>
        <v>árboles</v>
      </c>
      <c r="Q75" s="120">
        <v>0</v>
      </c>
      <c r="R75" s="121">
        <v>0</v>
      </c>
      <c r="S75" s="121">
        <v>0</v>
      </c>
      <c r="T75" s="121">
        <v>0</v>
      </c>
      <c r="U75" s="372">
        <f>-'Datos 1-Factores emisión'!C688</f>
        <v>-0.36451014816266286</v>
      </c>
      <c r="V75" s="120">
        <f t="shared" si="43"/>
        <v>0</v>
      </c>
      <c r="W75" s="121">
        <f t="shared" si="44"/>
        <v>0</v>
      </c>
      <c r="X75" s="121">
        <f t="shared" si="45"/>
        <v>0</v>
      </c>
      <c r="Y75" s="121">
        <v>0</v>
      </c>
      <c r="Z75" s="121">
        <f t="shared" si="54"/>
        <v>0</v>
      </c>
      <c r="AA75" s="121">
        <f t="shared" si="46"/>
        <v>0</v>
      </c>
      <c r="AB75" s="120">
        <f>'Datos 2-Potenciales calent glob'!$E$6</f>
        <v>1</v>
      </c>
      <c r="AC75" s="121">
        <f>'Datos 2-Potenciales calent glob'!$E$31</f>
        <v>28</v>
      </c>
      <c r="AD75" s="121">
        <f>'Datos 2-Potenciales calent glob'!$E$32</f>
        <v>265</v>
      </c>
      <c r="AE75" s="123">
        <f>SUMIF('Datos 2-Potenciales calent glob'!$B$6:$B$56,Cálculos_5!F75,'Datos 2-Potenciales calent glob'!$E$6:$E$56)</f>
        <v>0</v>
      </c>
      <c r="AF75" s="121">
        <f>'Datos 2-Potenciales calent glob'!$E$6</f>
        <v>1</v>
      </c>
      <c r="AG75" s="121">
        <f>'Datos 2-Potenciales calent glob'!$E$6</f>
        <v>1</v>
      </c>
      <c r="AH75" s="120">
        <f t="shared" si="47"/>
        <v>0</v>
      </c>
      <c r="AI75" s="121">
        <f t="shared" si="48"/>
        <v>0</v>
      </c>
      <c r="AJ75" s="121">
        <f t="shared" si="49"/>
        <v>0</v>
      </c>
      <c r="AK75" s="121">
        <f t="shared" si="50"/>
        <v>0</v>
      </c>
      <c r="AL75" s="124">
        <f t="shared" si="51"/>
        <v>0</v>
      </c>
      <c r="AM75" s="121">
        <f t="shared" si="52"/>
        <v>0</v>
      </c>
      <c r="AN75" s="207">
        <f t="shared" si="53"/>
        <v>0</v>
      </c>
    </row>
    <row r="76" spans="2:40" ht="13.5" customHeight="1">
      <c r="B76" s="112" t="s">
        <v>509</v>
      </c>
      <c r="C76" s="113" t="s">
        <v>332</v>
      </c>
      <c r="D76" s="113" t="s">
        <v>510</v>
      </c>
      <c r="E76" s="113" t="s">
        <v>994</v>
      </c>
      <c r="F76" s="113"/>
      <c r="G76" s="226"/>
      <c r="H76" s="113" t="s">
        <v>239</v>
      </c>
      <c r="I76" s="180">
        <v>1</v>
      </c>
      <c r="J76" s="126">
        <f>'Alcance 1'!D95</f>
        <v>0</v>
      </c>
      <c r="K76" s="113" t="str">
        <f>'Alcance 1'!E95</f>
        <v>árboles</v>
      </c>
      <c r="L76" s="113"/>
      <c r="M76" s="203">
        <v>1</v>
      </c>
      <c r="N76" s="117"/>
      <c r="O76" s="113">
        <f t="shared" si="41"/>
        <v>0</v>
      </c>
      <c r="P76" s="115" t="str">
        <f t="shared" si="42"/>
        <v>árboles</v>
      </c>
      <c r="Q76" s="120">
        <v>0</v>
      </c>
      <c r="R76" s="121">
        <v>0</v>
      </c>
      <c r="S76" s="121">
        <v>0</v>
      </c>
      <c r="T76" s="121">
        <v>0</v>
      </c>
      <c r="U76" s="372">
        <f>-'Datos 1-Factores emisión'!C689</f>
        <v>-6.8388617226212753</v>
      </c>
      <c r="V76" s="120">
        <f t="shared" si="43"/>
        <v>0</v>
      </c>
      <c r="W76" s="121">
        <f t="shared" si="44"/>
        <v>0</v>
      </c>
      <c r="X76" s="121">
        <f t="shared" si="45"/>
        <v>0</v>
      </c>
      <c r="Y76" s="121">
        <v>0</v>
      </c>
      <c r="Z76" s="121">
        <f t="shared" si="54"/>
        <v>0</v>
      </c>
      <c r="AA76" s="121">
        <f t="shared" si="46"/>
        <v>0</v>
      </c>
      <c r="AB76" s="120">
        <f>'Datos 2-Potenciales calent glob'!$E$6</f>
        <v>1</v>
      </c>
      <c r="AC76" s="121">
        <f>'Datos 2-Potenciales calent glob'!$E$31</f>
        <v>28</v>
      </c>
      <c r="AD76" s="121">
        <f>'Datos 2-Potenciales calent glob'!$E$32</f>
        <v>265</v>
      </c>
      <c r="AE76" s="123">
        <f>SUMIF('Datos 2-Potenciales calent glob'!$B$6:$B$56,Cálculos_5!F76,'Datos 2-Potenciales calent glob'!$E$6:$E$56)</f>
        <v>0</v>
      </c>
      <c r="AF76" s="121">
        <f>'Datos 2-Potenciales calent glob'!$E$6</f>
        <v>1</v>
      </c>
      <c r="AG76" s="121">
        <f>'Datos 2-Potenciales calent glob'!$E$6</f>
        <v>1</v>
      </c>
      <c r="AH76" s="120">
        <f t="shared" si="47"/>
        <v>0</v>
      </c>
      <c r="AI76" s="121">
        <f t="shared" si="48"/>
        <v>0</v>
      </c>
      <c r="AJ76" s="121">
        <f t="shared" si="49"/>
        <v>0</v>
      </c>
      <c r="AK76" s="121">
        <f t="shared" si="50"/>
        <v>0</v>
      </c>
      <c r="AL76" s="124">
        <f t="shared" si="51"/>
        <v>0</v>
      </c>
      <c r="AM76" s="121">
        <f t="shared" si="52"/>
        <v>0</v>
      </c>
      <c r="AN76" s="207">
        <f t="shared" si="53"/>
        <v>0</v>
      </c>
    </row>
    <row r="77" spans="2:40" ht="13.5" customHeight="1">
      <c r="B77" s="112" t="s">
        <v>509</v>
      </c>
      <c r="C77" s="113" t="s">
        <v>332</v>
      </c>
      <c r="D77" s="113" t="s">
        <v>510</v>
      </c>
      <c r="E77" s="113" t="s">
        <v>995</v>
      </c>
      <c r="F77" s="113"/>
      <c r="G77" s="226"/>
      <c r="H77" s="113" t="s">
        <v>239</v>
      </c>
      <c r="I77" s="180">
        <v>1</v>
      </c>
      <c r="J77" s="126">
        <f>'Alcance 1'!D96</f>
        <v>0</v>
      </c>
      <c r="K77" s="113" t="str">
        <f>'Alcance 1'!E96</f>
        <v>árboles</v>
      </c>
      <c r="L77" s="113"/>
      <c r="M77" s="203">
        <v>1</v>
      </c>
      <c r="N77" s="117"/>
      <c r="O77" s="113">
        <f t="shared" si="41"/>
        <v>0</v>
      </c>
      <c r="P77" s="115" t="str">
        <f t="shared" si="42"/>
        <v>árboles</v>
      </c>
      <c r="Q77" s="120">
        <v>0</v>
      </c>
      <c r="R77" s="121">
        <v>0</v>
      </c>
      <c r="S77" s="121">
        <v>0</v>
      </c>
      <c r="T77" s="121">
        <v>0</v>
      </c>
      <c r="U77" s="372">
        <f>-'Datos 1-Factores emisión'!C690</f>
        <v>-3.9176100218165013</v>
      </c>
      <c r="V77" s="120">
        <f t="shared" si="43"/>
        <v>0</v>
      </c>
      <c r="W77" s="121">
        <f t="shared" si="44"/>
        <v>0</v>
      </c>
      <c r="X77" s="121">
        <f t="shared" si="45"/>
        <v>0</v>
      </c>
      <c r="Y77" s="121">
        <v>0</v>
      </c>
      <c r="Z77" s="121">
        <f t="shared" si="54"/>
        <v>0</v>
      </c>
      <c r="AA77" s="121">
        <f t="shared" si="46"/>
        <v>0</v>
      </c>
      <c r="AB77" s="120">
        <f>'Datos 2-Potenciales calent glob'!$E$6</f>
        <v>1</v>
      </c>
      <c r="AC77" s="121">
        <f>'Datos 2-Potenciales calent glob'!$E$31</f>
        <v>28</v>
      </c>
      <c r="AD77" s="121">
        <f>'Datos 2-Potenciales calent glob'!$E$32</f>
        <v>265</v>
      </c>
      <c r="AE77" s="123">
        <f>SUMIF('Datos 2-Potenciales calent glob'!$B$6:$B$56,Cálculos_5!F77,'Datos 2-Potenciales calent glob'!$E$6:$E$56)</f>
        <v>0</v>
      </c>
      <c r="AF77" s="121">
        <f>'Datos 2-Potenciales calent glob'!$E$6</f>
        <v>1</v>
      </c>
      <c r="AG77" s="121">
        <f>'Datos 2-Potenciales calent glob'!$E$6</f>
        <v>1</v>
      </c>
      <c r="AH77" s="120">
        <f t="shared" si="47"/>
        <v>0</v>
      </c>
      <c r="AI77" s="121">
        <f t="shared" si="48"/>
        <v>0</v>
      </c>
      <c r="AJ77" s="121">
        <f t="shared" si="49"/>
        <v>0</v>
      </c>
      <c r="AK77" s="121">
        <f t="shared" si="50"/>
        <v>0</v>
      </c>
      <c r="AL77" s="124">
        <f t="shared" si="51"/>
        <v>0</v>
      </c>
      <c r="AM77" s="121">
        <f t="shared" si="52"/>
        <v>0</v>
      </c>
      <c r="AN77" s="207">
        <f t="shared" si="53"/>
        <v>0</v>
      </c>
    </row>
    <row r="78" spans="2:40" ht="13.5" customHeight="1">
      <c r="B78" s="112" t="s">
        <v>509</v>
      </c>
      <c r="C78" s="113" t="s">
        <v>332</v>
      </c>
      <c r="D78" s="113" t="s">
        <v>510</v>
      </c>
      <c r="E78" s="113" t="s">
        <v>996</v>
      </c>
      <c r="F78" s="113"/>
      <c r="G78" s="226"/>
      <c r="H78" s="113" t="s">
        <v>239</v>
      </c>
      <c r="I78" s="180">
        <v>1</v>
      </c>
      <c r="J78" s="126">
        <f>'Alcance 1'!D97</f>
        <v>0</v>
      </c>
      <c r="K78" s="113" t="str">
        <f>'Alcance 1'!E97</f>
        <v>árboles</v>
      </c>
      <c r="L78" s="113"/>
      <c r="M78" s="203">
        <v>1</v>
      </c>
      <c r="N78" s="117"/>
      <c r="O78" s="113">
        <f t="shared" si="41"/>
        <v>0</v>
      </c>
      <c r="P78" s="115" t="str">
        <f t="shared" si="42"/>
        <v>árboles</v>
      </c>
      <c r="Q78" s="120">
        <v>0</v>
      </c>
      <c r="R78" s="121">
        <v>0</v>
      </c>
      <c r="S78" s="121">
        <v>0</v>
      </c>
      <c r="T78" s="121">
        <v>0</v>
      </c>
      <c r="U78" s="372">
        <f>-'Datos 1-Factores emisión'!C691</f>
        <v>-6.8388617226212753</v>
      </c>
      <c r="V78" s="120">
        <f t="shared" si="43"/>
        <v>0</v>
      </c>
      <c r="W78" s="121">
        <f t="shared" si="44"/>
        <v>0</v>
      </c>
      <c r="X78" s="121">
        <f t="shared" si="45"/>
        <v>0</v>
      </c>
      <c r="Y78" s="121">
        <v>0</v>
      </c>
      <c r="Z78" s="121">
        <f t="shared" si="54"/>
        <v>0</v>
      </c>
      <c r="AA78" s="121">
        <f t="shared" si="46"/>
        <v>0</v>
      </c>
      <c r="AB78" s="120">
        <f>'Datos 2-Potenciales calent glob'!$E$6</f>
        <v>1</v>
      </c>
      <c r="AC78" s="121">
        <f>'Datos 2-Potenciales calent glob'!$E$31</f>
        <v>28</v>
      </c>
      <c r="AD78" s="121">
        <f>'Datos 2-Potenciales calent glob'!$E$32</f>
        <v>265</v>
      </c>
      <c r="AE78" s="123">
        <f>SUMIF('Datos 2-Potenciales calent glob'!$B$6:$B$56,Cálculos_5!F78,'Datos 2-Potenciales calent glob'!$E$6:$E$56)</f>
        <v>0</v>
      </c>
      <c r="AF78" s="121">
        <f>'Datos 2-Potenciales calent glob'!$E$6</f>
        <v>1</v>
      </c>
      <c r="AG78" s="121">
        <f>'Datos 2-Potenciales calent glob'!$E$6</f>
        <v>1</v>
      </c>
      <c r="AH78" s="120">
        <f t="shared" si="47"/>
        <v>0</v>
      </c>
      <c r="AI78" s="121">
        <f t="shared" si="48"/>
        <v>0</v>
      </c>
      <c r="AJ78" s="121">
        <f t="shared" si="49"/>
        <v>0</v>
      </c>
      <c r="AK78" s="121">
        <f t="shared" si="50"/>
        <v>0</v>
      </c>
      <c r="AL78" s="124">
        <f t="shared" si="51"/>
        <v>0</v>
      </c>
      <c r="AM78" s="121">
        <f t="shared" si="52"/>
        <v>0</v>
      </c>
      <c r="AN78" s="207">
        <f t="shared" si="53"/>
        <v>0</v>
      </c>
    </row>
    <row r="79" spans="2:40" ht="13.5" customHeight="1">
      <c r="B79" s="112" t="s">
        <v>509</v>
      </c>
      <c r="C79" s="113" t="s">
        <v>332</v>
      </c>
      <c r="D79" s="113" t="s">
        <v>510</v>
      </c>
      <c r="E79" s="113" t="s">
        <v>997</v>
      </c>
      <c r="F79" s="113"/>
      <c r="G79" s="226"/>
      <c r="H79" s="113" t="s">
        <v>239</v>
      </c>
      <c r="I79" s="180">
        <v>1</v>
      </c>
      <c r="J79" s="126">
        <f>'Alcance 1'!D98</f>
        <v>0</v>
      </c>
      <c r="K79" s="113" t="str">
        <f>'Alcance 1'!E98</f>
        <v>árboles</v>
      </c>
      <c r="L79" s="113"/>
      <c r="M79" s="203">
        <v>1</v>
      </c>
      <c r="N79" s="117"/>
      <c r="O79" s="113">
        <f t="shared" si="41"/>
        <v>0</v>
      </c>
      <c r="P79" s="115" t="str">
        <f t="shared" si="42"/>
        <v>árboles</v>
      </c>
      <c r="Q79" s="120">
        <v>0</v>
      </c>
      <c r="R79" s="121">
        <v>0</v>
      </c>
      <c r="S79" s="121">
        <v>0</v>
      </c>
      <c r="T79" s="121">
        <v>0</v>
      </c>
      <c r="U79" s="372">
        <f>-'Datos 1-Factores emisión'!C692</f>
        <v>-1.9326280185357239</v>
      </c>
      <c r="V79" s="120">
        <f t="shared" si="43"/>
        <v>0</v>
      </c>
      <c r="W79" s="121">
        <f t="shared" si="44"/>
        <v>0</v>
      </c>
      <c r="X79" s="121">
        <f t="shared" si="45"/>
        <v>0</v>
      </c>
      <c r="Y79" s="121">
        <v>0</v>
      </c>
      <c r="Z79" s="121">
        <f t="shared" si="54"/>
        <v>0</v>
      </c>
      <c r="AA79" s="121">
        <f t="shared" si="46"/>
        <v>0</v>
      </c>
      <c r="AB79" s="120">
        <f>'Datos 2-Potenciales calent glob'!$E$6</f>
        <v>1</v>
      </c>
      <c r="AC79" s="121">
        <f>'Datos 2-Potenciales calent glob'!$E$31</f>
        <v>28</v>
      </c>
      <c r="AD79" s="121">
        <f>'Datos 2-Potenciales calent glob'!$E$32</f>
        <v>265</v>
      </c>
      <c r="AE79" s="123">
        <f>SUMIF('Datos 2-Potenciales calent glob'!$B$6:$B$56,Cálculos_5!F79,'Datos 2-Potenciales calent glob'!$E$6:$E$56)</f>
        <v>0</v>
      </c>
      <c r="AF79" s="121">
        <f>'Datos 2-Potenciales calent glob'!$E$6</f>
        <v>1</v>
      </c>
      <c r="AG79" s="121">
        <f>'Datos 2-Potenciales calent glob'!$E$6</f>
        <v>1</v>
      </c>
      <c r="AH79" s="120">
        <f t="shared" si="47"/>
        <v>0</v>
      </c>
      <c r="AI79" s="121">
        <f t="shared" si="48"/>
        <v>0</v>
      </c>
      <c r="AJ79" s="121">
        <f t="shared" si="49"/>
        <v>0</v>
      </c>
      <c r="AK79" s="121">
        <f t="shared" si="50"/>
        <v>0</v>
      </c>
      <c r="AL79" s="124">
        <f t="shared" si="51"/>
        <v>0</v>
      </c>
      <c r="AM79" s="121">
        <f t="shared" si="52"/>
        <v>0</v>
      </c>
      <c r="AN79" s="207">
        <f t="shared" si="53"/>
        <v>0</v>
      </c>
    </row>
    <row r="80" spans="2:40" ht="13.5" customHeight="1">
      <c r="B80" s="112" t="s">
        <v>509</v>
      </c>
      <c r="C80" s="113" t="s">
        <v>332</v>
      </c>
      <c r="D80" s="113" t="s">
        <v>510</v>
      </c>
      <c r="E80" s="113" t="s">
        <v>998</v>
      </c>
      <c r="F80" s="113"/>
      <c r="G80" s="226"/>
      <c r="H80" s="113" t="s">
        <v>239</v>
      </c>
      <c r="I80" s="180">
        <v>1</v>
      </c>
      <c r="J80" s="126">
        <f>'Alcance 1'!D99</f>
        <v>0</v>
      </c>
      <c r="K80" s="113" t="str">
        <f>'Alcance 1'!E99</f>
        <v>árboles</v>
      </c>
      <c r="L80" s="113"/>
      <c r="M80" s="203">
        <v>1</v>
      </c>
      <c r="N80" s="117"/>
      <c r="O80" s="113">
        <f t="shared" si="41"/>
        <v>0</v>
      </c>
      <c r="P80" s="115" t="str">
        <f t="shared" si="42"/>
        <v>árboles</v>
      </c>
      <c r="Q80" s="120">
        <v>0</v>
      </c>
      <c r="R80" s="121">
        <v>0</v>
      </c>
      <c r="S80" s="121">
        <v>0</v>
      </c>
      <c r="T80" s="121">
        <v>0</v>
      </c>
      <c r="U80" s="372">
        <f>-'Datos 1-Factores emisión'!C693</f>
        <v>-1.9326280185357239</v>
      </c>
      <c r="V80" s="120">
        <f t="shared" si="43"/>
        <v>0</v>
      </c>
      <c r="W80" s="121">
        <f t="shared" si="44"/>
        <v>0</v>
      </c>
      <c r="X80" s="121">
        <f t="shared" si="45"/>
        <v>0</v>
      </c>
      <c r="Y80" s="121">
        <v>0</v>
      </c>
      <c r="Z80" s="121">
        <f t="shared" si="54"/>
        <v>0</v>
      </c>
      <c r="AA80" s="121">
        <f t="shared" si="46"/>
        <v>0</v>
      </c>
      <c r="AB80" s="120">
        <f>'Datos 2-Potenciales calent glob'!$E$6</f>
        <v>1</v>
      </c>
      <c r="AC80" s="121">
        <f>'Datos 2-Potenciales calent glob'!$E$31</f>
        <v>28</v>
      </c>
      <c r="AD80" s="121">
        <f>'Datos 2-Potenciales calent glob'!$E$32</f>
        <v>265</v>
      </c>
      <c r="AE80" s="123">
        <f>SUMIF('Datos 2-Potenciales calent glob'!$B$6:$B$56,Cálculos_5!F80,'Datos 2-Potenciales calent glob'!$E$6:$E$56)</f>
        <v>0</v>
      </c>
      <c r="AF80" s="121">
        <f>'Datos 2-Potenciales calent glob'!$E$6</f>
        <v>1</v>
      </c>
      <c r="AG80" s="121">
        <f>'Datos 2-Potenciales calent glob'!$E$6</f>
        <v>1</v>
      </c>
      <c r="AH80" s="120">
        <f t="shared" si="47"/>
        <v>0</v>
      </c>
      <c r="AI80" s="121">
        <f t="shared" si="48"/>
        <v>0</v>
      </c>
      <c r="AJ80" s="121">
        <f t="shared" si="49"/>
        <v>0</v>
      </c>
      <c r="AK80" s="121">
        <f t="shared" si="50"/>
        <v>0</v>
      </c>
      <c r="AL80" s="124">
        <f t="shared" si="51"/>
        <v>0</v>
      </c>
      <c r="AM80" s="121">
        <f t="shared" si="52"/>
        <v>0</v>
      </c>
      <c r="AN80" s="207">
        <f t="shared" si="53"/>
        <v>0</v>
      </c>
    </row>
    <row r="81" spans="2:40" ht="13.5" customHeight="1">
      <c r="B81" s="112" t="s">
        <v>509</v>
      </c>
      <c r="C81" s="113" t="s">
        <v>332</v>
      </c>
      <c r="D81" s="113" t="s">
        <v>510</v>
      </c>
      <c r="E81" s="113" t="s">
        <v>999</v>
      </c>
      <c r="F81" s="113"/>
      <c r="G81" s="226"/>
      <c r="H81" s="113" t="s">
        <v>239</v>
      </c>
      <c r="I81" s="180">
        <v>1</v>
      </c>
      <c r="J81" s="126">
        <f>'Alcance 1'!D100</f>
        <v>0</v>
      </c>
      <c r="K81" s="113" t="str">
        <f>'Alcance 1'!E100</f>
        <v>árboles</v>
      </c>
      <c r="L81" s="113"/>
      <c r="M81" s="203">
        <v>1</v>
      </c>
      <c r="N81" s="117"/>
      <c r="O81" s="113">
        <f t="shared" si="41"/>
        <v>0</v>
      </c>
      <c r="P81" s="115" t="str">
        <f t="shared" si="42"/>
        <v>árboles</v>
      </c>
      <c r="Q81" s="120">
        <v>0</v>
      </c>
      <c r="R81" s="121">
        <v>0</v>
      </c>
      <c r="S81" s="121">
        <v>0</v>
      </c>
      <c r="T81" s="121">
        <v>0</v>
      </c>
      <c r="U81" s="372">
        <f>-'Datos 1-Factores emisión'!C694</f>
        <v>-1.9326280185357239</v>
      </c>
      <c r="V81" s="120">
        <f t="shared" si="43"/>
        <v>0</v>
      </c>
      <c r="W81" s="121">
        <f t="shared" si="44"/>
        <v>0</v>
      </c>
      <c r="X81" s="121">
        <f t="shared" si="45"/>
        <v>0</v>
      </c>
      <c r="Y81" s="121">
        <v>0</v>
      </c>
      <c r="Z81" s="121">
        <f t="shared" si="54"/>
        <v>0</v>
      </c>
      <c r="AA81" s="121">
        <f t="shared" si="46"/>
        <v>0</v>
      </c>
      <c r="AB81" s="120">
        <f>'Datos 2-Potenciales calent glob'!$E$6</f>
        <v>1</v>
      </c>
      <c r="AC81" s="121">
        <f>'Datos 2-Potenciales calent glob'!$E$31</f>
        <v>28</v>
      </c>
      <c r="AD81" s="121">
        <f>'Datos 2-Potenciales calent glob'!$E$32</f>
        <v>265</v>
      </c>
      <c r="AE81" s="123">
        <f>SUMIF('Datos 2-Potenciales calent glob'!$B$6:$B$56,Cálculos_5!F81,'Datos 2-Potenciales calent glob'!$E$6:$E$56)</f>
        <v>0</v>
      </c>
      <c r="AF81" s="121">
        <f>'Datos 2-Potenciales calent glob'!$E$6</f>
        <v>1</v>
      </c>
      <c r="AG81" s="121">
        <f>'Datos 2-Potenciales calent glob'!$E$6</f>
        <v>1</v>
      </c>
      <c r="AH81" s="120">
        <f t="shared" si="47"/>
        <v>0</v>
      </c>
      <c r="AI81" s="121">
        <f t="shared" si="48"/>
        <v>0</v>
      </c>
      <c r="AJ81" s="121">
        <f t="shared" si="49"/>
        <v>0</v>
      </c>
      <c r="AK81" s="121">
        <f t="shared" si="50"/>
        <v>0</v>
      </c>
      <c r="AL81" s="124">
        <f t="shared" si="51"/>
        <v>0</v>
      </c>
      <c r="AM81" s="121">
        <f t="shared" si="52"/>
        <v>0</v>
      </c>
      <c r="AN81" s="207">
        <f t="shared" si="53"/>
        <v>0</v>
      </c>
    </row>
    <row r="82" spans="2:40" ht="13.5" customHeight="1">
      <c r="B82" s="112" t="s">
        <v>509</v>
      </c>
      <c r="C82" s="113" t="s">
        <v>332</v>
      </c>
      <c r="D82" s="113" t="s">
        <v>510</v>
      </c>
      <c r="E82" s="113" t="s">
        <v>1000</v>
      </c>
      <c r="F82" s="113"/>
      <c r="G82" s="226"/>
      <c r="H82" s="113" t="s">
        <v>239</v>
      </c>
      <c r="I82" s="180">
        <v>1</v>
      </c>
      <c r="J82" s="126">
        <f>'Alcance 1'!D101</f>
        <v>0</v>
      </c>
      <c r="K82" s="113" t="str">
        <f>'Alcance 1'!E101</f>
        <v>árboles</v>
      </c>
      <c r="L82" s="113"/>
      <c r="M82" s="203">
        <v>1</v>
      </c>
      <c r="N82" s="117"/>
      <c r="O82" s="113">
        <f t="shared" si="41"/>
        <v>0</v>
      </c>
      <c r="P82" s="115" t="str">
        <f t="shared" si="42"/>
        <v>árboles</v>
      </c>
      <c r="Q82" s="120">
        <v>0</v>
      </c>
      <c r="R82" s="121">
        <v>0</v>
      </c>
      <c r="S82" s="121">
        <v>0</v>
      </c>
      <c r="T82" s="121">
        <v>0</v>
      </c>
      <c r="U82" s="372">
        <f>-'Datos 1-Factores emisión'!C695</f>
        <v>-6.8388617226212753</v>
      </c>
      <c r="V82" s="120">
        <f t="shared" si="43"/>
        <v>0</v>
      </c>
      <c r="W82" s="121">
        <f t="shared" si="44"/>
        <v>0</v>
      </c>
      <c r="X82" s="121">
        <f t="shared" si="45"/>
        <v>0</v>
      </c>
      <c r="Y82" s="121">
        <v>0</v>
      </c>
      <c r="Z82" s="121">
        <f t="shared" si="54"/>
        <v>0</v>
      </c>
      <c r="AA82" s="121">
        <f t="shared" si="46"/>
        <v>0</v>
      </c>
      <c r="AB82" s="120">
        <f>'Datos 2-Potenciales calent glob'!$E$6</f>
        <v>1</v>
      </c>
      <c r="AC82" s="121">
        <f>'Datos 2-Potenciales calent glob'!$E$31</f>
        <v>28</v>
      </c>
      <c r="AD82" s="121">
        <f>'Datos 2-Potenciales calent glob'!$E$32</f>
        <v>265</v>
      </c>
      <c r="AE82" s="123">
        <f>SUMIF('Datos 2-Potenciales calent glob'!$B$6:$B$56,Cálculos_5!F82,'Datos 2-Potenciales calent glob'!$E$6:$E$56)</f>
        <v>0</v>
      </c>
      <c r="AF82" s="121">
        <f>'Datos 2-Potenciales calent glob'!$E$6</f>
        <v>1</v>
      </c>
      <c r="AG82" s="121">
        <f>'Datos 2-Potenciales calent glob'!$E$6</f>
        <v>1</v>
      </c>
      <c r="AH82" s="120">
        <f t="shared" si="47"/>
        <v>0</v>
      </c>
      <c r="AI82" s="121">
        <f t="shared" si="48"/>
        <v>0</v>
      </c>
      <c r="AJ82" s="121">
        <f t="shared" si="49"/>
        <v>0</v>
      </c>
      <c r="AK82" s="121">
        <f t="shared" si="50"/>
        <v>0</v>
      </c>
      <c r="AL82" s="124">
        <f t="shared" si="51"/>
        <v>0</v>
      </c>
      <c r="AM82" s="121">
        <f t="shared" si="52"/>
        <v>0</v>
      </c>
      <c r="AN82" s="207">
        <f t="shared" si="53"/>
        <v>0</v>
      </c>
    </row>
    <row r="83" spans="2:40" ht="13.5" customHeight="1">
      <c r="B83" s="112" t="s">
        <v>509</v>
      </c>
      <c r="C83" s="113" t="s">
        <v>332</v>
      </c>
      <c r="D83" s="113" t="s">
        <v>510</v>
      </c>
      <c r="E83" s="113" t="s">
        <v>1001</v>
      </c>
      <c r="F83" s="113"/>
      <c r="G83" s="226"/>
      <c r="H83" s="113" t="s">
        <v>239</v>
      </c>
      <c r="I83" s="180">
        <v>1</v>
      </c>
      <c r="J83" s="126">
        <f>'Alcance 1'!D102</f>
        <v>0</v>
      </c>
      <c r="K83" s="113" t="str">
        <f>'Alcance 1'!E102</f>
        <v>árboles</v>
      </c>
      <c r="L83" s="113"/>
      <c r="M83" s="203">
        <v>1</v>
      </c>
      <c r="N83" s="117"/>
      <c r="O83" s="113">
        <f t="shared" si="41"/>
        <v>0</v>
      </c>
      <c r="P83" s="115" t="str">
        <f t="shared" si="42"/>
        <v>árboles</v>
      </c>
      <c r="Q83" s="120">
        <v>0</v>
      </c>
      <c r="R83" s="121">
        <v>0</v>
      </c>
      <c r="S83" s="121">
        <v>0</v>
      </c>
      <c r="T83" s="121">
        <v>0</v>
      </c>
      <c r="U83" s="372">
        <f>-'Datos 1-Factores emisión'!C696</f>
        <v>-52.194267400000001</v>
      </c>
      <c r="V83" s="120">
        <f t="shared" si="43"/>
        <v>0</v>
      </c>
      <c r="W83" s="121">
        <f t="shared" si="44"/>
        <v>0</v>
      </c>
      <c r="X83" s="121">
        <f t="shared" si="45"/>
        <v>0</v>
      </c>
      <c r="Y83" s="121">
        <v>0</v>
      </c>
      <c r="Z83" s="121">
        <f t="shared" si="54"/>
        <v>0</v>
      </c>
      <c r="AA83" s="121">
        <f t="shared" si="46"/>
        <v>0</v>
      </c>
      <c r="AB83" s="120">
        <f>'Datos 2-Potenciales calent glob'!$E$6</f>
        <v>1</v>
      </c>
      <c r="AC83" s="121">
        <f>'Datos 2-Potenciales calent glob'!$E$31</f>
        <v>28</v>
      </c>
      <c r="AD83" s="121">
        <f>'Datos 2-Potenciales calent glob'!$E$32</f>
        <v>265</v>
      </c>
      <c r="AE83" s="123">
        <f>SUMIF('Datos 2-Potenciales calent glob'!$B$6:$B$56,Cálculos_5!F83,'Datos 2-Potenciales calent glob'!$E$6:$E$56)</f>
        <v>0</v>
      </c>
      <c r="AF83" s="121">
        <f>'Datos 2-Potenciales calent glob'!$E$6</f>
        <v>1</v>
      </c>
      <c r="AG83" s="121">
        <f>'Datos 2-Potenciales calent glob'!$E$6</f>
        <v>1</v>
      </c>
      <c r="AH83" s="120">
        <f t="shared" si="47"/>
        <v>0</v>
      </c>
      <c r="AI83" s="121">
        <f t="shared" si="48"/>
        <v>0</v>
      </c>
      <c r="AJ83" s="121">
        <f t="shared" si="49"/>
        <v>0</v>
      </c>
      <c r="AK83" s="121">
        <f t="shared" si="50"/>
        <v>0</v>
      </c>
      <c r="AL83" s="124">
        <f t="shared" si="51"/>
        <v>0</v>
      </c>
      <c r="AM83" s="121">
        <f t="shared" si="52"/>
        <v>0</v>
      </c>
      <c r="AN83" s="207">
        <f t="shared" si="53"/>
        <v>0</v>
      </c>
    </row>
    <row r="84" spans="2:40" ht="13.5" customHeight="1">
      <c r="B84" s="112" t="s">
        <v>509</v>
      </c>
      <c r="C84" s="113" t="s">
        <v>332</v>
      </c>
      <c r="D84" s="113" t="s">
        <v>510</v>
      </c>
      <c r="E84" s="113" t="s">
        <v>1002</v>
      </c>
      <c r="F84" s="113"/>
      <c r="G84" s="226"/>
      <c r="H84" s="113" t="s">
        <v>239</v>
      </c>
      <c r="I84" s="180">
        <v>1</v>
      </c>
      <c r="J84" s="126">
        <f>'Alcance 1'!D103</f>
        <v>0</v>
      </c>
      <c r="K84" s="113" t="str">
        <f>'Alcance 1'!E103</f>
        <v>árboles</v>
      </c>
      <c r="L84" s="113"/>
      <c r="M84" s="203">
        <v>1</v>
      </c>
      <c r="N84" s="117"/>
      <c r="O84" s="113">
        <f t="shared" si="41"/>
        <v>0</v>
      </c>
      <c r="P84" s="115" t="str">
        <f t="shared" si="42"/>
        <v>árboles</v>
      </c>
      <c r="Q84" s="120">
        <v>0</v>
      </c>
      <c r="R84" s="121">
        <v>0</v>
      </c>
      <c r="S84" s="121">
        <v>0</v>
      </c>
      <c r="T84" s="121">
        <v>0</v>
      </c>
      <c r="U84" s="372">
        <f>-'Datos 1-Factores emisión'!C697</f>
        <v>-67.870994666000001</v>
      </c>
      <c r="V84" s="120">
        <f t="shared" si="43"/>
        <v>0</v>
      </c>
      <c r="W84" s="121">
        <f t="shared" si="44"/>
        <v>0</v>
      </c>
      <c r="X84" s="121">
        <f t="shared" si="45"/>
        <v>0</v>
      </c>
      <c r="Y84" s="121">
        <v>0</v>
      </c>
      <c r="Z84" s="121">
        <f t="shared" si="54"/>
        <v>0</v>
      </c>
      <c r="AA84" s="121">
        <f t="shared" si="46"/>
        <v>0</v>
      </c>
      <c r="AB84" s="120">
        <f>'Datos 2-Potenciales calent glob'!$E$6</f>
        <v>1</v>
      </c>
      <c r="AC84" s="121">
        <f>'Datos 2-Potenciales calent glob'!$E$31</f>
        <v>28</v>
      </c>
      <c r="AD84" s="121">
        <f>'Datos 2-Potenciales calent glob'!$E$32</f>
        <v>265</v>
      </c>
      <c r="AE84" s="123">
        <f>SUMIF('Datos 2-Potenciales calent glob'!$B$6:$B$56,Cálculos_5!F84,'Datos 2-Potenciales calent glob'!$E$6:$E$56)</f>
        <v>0</v>
      </c>
      <c r="AF84" s="121">
        <f>'Datos 2-Potenciales calent glob'!$E$6</f>
        <v>1</v>
      </c>
      <c r="AG84" s="121">
        <f>'Datos 2-Potenciales calent glob'!$E$6</f>
        <v>1</v>
      </c>
      <c r="AH84" s="120">
        <f t="shared" si="47"/>
        <v>0</v>
      </c>
      <c r="AI84" s="121">
        <f t="shared" si="48"/>
        <v>0</v>
      </c>
      <c r="AJ84" s="121">
        <f t="shared" si="49"/>
        <v>0</v>
      </c>
      <c r="AK84" s="121">
        <f t="shared" si="50"/>
        <v>0</v>
      </c>
      <c r="AL84" s="124">
        <f t="shared" si="51"/>
        <v>0</v>
      </c>
      <c r="AM84" s="121">
        <f t="shared" si="52"/>
        <v>0</v>
      </c>
      <c r="AN84" s="207">
        <f t="shared" si="53"/>
        <v>0</v>
      </c>
    </row>
    <row r="85" spans="2:40" ht="13.5" customHeight="1">
      <c r="B85" s="112" t="s">
        <v>509</v>
      </c>
      <c r="C85" s="113" t="s">
        <v>332</v>
      </c>
      <c r="D85" s="113" t="s">
        <v>510</v>
      </c>
      <c r="E85" s="113" t="s">
        <v>517</v>
      </c>
      <c r="F85" s="113"/>
      <c r="G85" s="226"/>
      <c r="H85" s="113" t="s">
        <v>239</v>
      </c>
      <c r="I85" s="180">
        <v>1</v>
      </c>
      <c r="J85" s="126">
        <f>'Alcance 1'!D104</f>
        <v>0</v>
      </c>
      <c r="K85" s="113" t="str">
        <f>'Alcance 1'!E104</f>
        <v>árboles</v>
      </c>
      <c r="L85" s="113"/>
      <c r="M85" s="203">
        <v>1</v>
      </c>
      <c r="N85" s="117"/>
      <c r="O85" s="113">
        <f t="shared" si="41"/>
        <v>0</v>
      </c>
      <c r="P85" s="115" t="str">
        <f t="shared" si="42"/>
        <v>árboles</v>
      </c>
      <c r="Q85" s="120">
        <v>0</v>
      </c>
      <c r="R85" s="121">
        <v>0</v>
      </c>
      <c r="S85" s="121">
        <v>0</v>
      </c>
      <c r="T85" s="121">
        <v>0</v>
      </c>
      <c r="U85" s="372">
        <f>-'Datos 1-Factores emisión'!C698</f>
        <v>-0.9069668055751493</v>
      </c>
      <c r="V85" s="120">
        <f t="shared" si="43"/>
        <v>0</v>
      </c>
      <c r="W85" s="121">
        <f t="shared" si="44"/>
        <v>0</v>
      </c>
      <c r="X85" s="121">
        <f t="shared" si="45"/>
        <v>0</v>
      </c>
      <c r="Y85" s="121">
        <v>0</v>
      </c>
      <c r="Z85" s="121">
        <f t="shared" si="54"/>
        <v>0</v>
      </c>
      <c r="AA85" s="121">
        <f t="shared" si="46"/>
        <v>0</v>
      </c>
      <c r="AB85" s="120">
        <f>'Datos 2-Potenciales calent glob'!$E$6</f>
        <v>1</v>
      </c>
      <c r="AC85" s="121">
        <f>'Datos 2-Potenciales calent glob'!$E$31</f>
        <v>28</v>
      </c>
      <c r="AD85" s="121">
        <f>'Datos 2-Potenciales calent glob'!$E$32</f>
        <v>265</v>
      </c>
      <c r="AE85" s="123">
        <f>SUMIF('Datos 2-Potenciales calent glob'!$B$6:$B$56,Cálculos_5!F85,'Datos 2-Potenciales calent glob'!$E$6:$E$56)</f>
        <v>0</v>
      </c>
      <c r="AF85" s="121">
        <f>'Datos 2-Potenciales calent glob'!$E$6</f>
        <v>1</v>
      </c>
      <c r="AG85" s="121">
        <f>'Datos 2-Potenciales calent glob'!$E$6</f>
        <v>1</v>
      </c>
      <c r="AH85" s="120">
        <f t="shared" si="47"/>
        <v>0</v>
      </c>
      <c r="AI85" s="121">
        <f t="shared" si="48"/>
        <v>0</v>
      </c>
      <c r="AJ85" s="121">
        <f t="shared" si="49"/>
        <v>0</v>
      </c>
      <c r="AK85" s="121">
        <f t="shared" si="50"/>
        <v>0</v>
      </c>
      <c r="AL85" s="124">
        <f t="shared" si="51"/>
        <v>0</v>
      </c>
      <c r="AM85" s="121">
        <f t="shared" si="52"/>
        <v>0</v>
      </c>
      <c r="AN85" s="207">
        <f t="shared" si="53"/>
        <v>0</v>
      </c>
    </row>
    <row r="86" spans="2:40" ht="13.5" customHeight="1">
      <c r="B86" s="112" t="s">
        <v>509</v>
      </c>
      <c r="C86" s="113" t="s">
        <v>332</v>
      </c>
      <c r="D86" s="113" t="s">
        <v>510</v>
      </c>
      <c r="E86" s="113" t="s">
        <v>1003</v>
      </c>
      <c r="F86" s="113"/>
      <c r="G86" s="226"/>
      <c r="H86" s="113" t="s">
        <v>239</v>
      </c>
      <c r="I86" s="180">
        <v>1</v>
      </c>
      <c r="J86" s="126">
        <f>'Alcance 1'!D105</f>
        <v>0</v>
      </c>
      <c r="K86" s="113" t="str">
        <f>'Alcance 1'!E105</f>
        <v>árboles</v>
      </c>
      <c r="L86" s="113"/>
      <c r="M86" s="203">
        <v>1</v>
      </c>
      <c r="N86" s="117"/>
      <c r="O86" s="113">
        <f t="shared" si="41"/>
        <v>0</v>
      </c>
      <c r="P86" s="115" t="str">
        <f t="shared" si="42"/>
        <v>árboles</v>
      </c>
      <c r="Q86" s="120">
        <v>0</v>
      </c>
      <c r="R86" s="121">
        <v>0</v>
      </c>
      <c r="S86" s="121">
        <v>0</v>
      </c>
      <c r="T86" s="121">
        <v>0</v>
      </c>
      <c r="U86" s="372">
        <f>-'Datos 1-Factores emisión'!C699</f>
        <v>-6.1568550562671884</v>
      </c>
      <c r="V86" s="120">
        <f t="shared" si="43"/>
        <v>0</v>
      </c>
      <c r="W86" s="121">
        <f t="shared" si="44"/>
        <v>0</v>
      </c>
      <c r="X86" s="121">
        <f t="shared" si="45"/>
        <v>0</v>
      </c>
      <c r="Y86" s="121">
        <v>0</v>
      </c>
      <c r="Z86" s="121">
        <f t="shared" si="54"/>
        <v>0</v>
      </c>
      <c r="AA86" s="121">
        <f t="shared" si="46"/>
        <v>0</v>
      </c>
      <c r="AB86" s="120">
        <f>'Datos 2-Potenciales calent glob'!$E$6</f>
        <v>1</v>
      </c>
      <c r="AC86" s="121">
        <f>'Datos 2-Potenciales calent glob'!$E$31</f>
        <v>28</v>
      </c>
      <c r="AD86" s="121">
        <f>'Datos 2-Potenciales calent glob'!$E$32</f>
        <v>265</v>
      </c>
      <c r="AE86" s="123">
        <f>SUMIF('Datos 2-Potenciales calent glob'!$B$6:$B$56,Cálculos_5!F86,'Datos 2-Potenciales calent glob'!$E$6:$E$56)</f>
        <v>0</v>
      </c>
      <c r="AF86" s="121">
        <f>'Datos 2-Potenciales calent glob'!$E$6</f>
        <v>1</v>
      </c>
      <c r="AG86" s="121">
        <f>'Datos 2-Potenciales calent glob'!$E$6</f>
        <v>1</v>
      </c>
      <c r="AH86" s="120">
        <f t="shared" si="47"/>
        <v>0</v>
      </c>
      <c r="AI86" s="121">
        <f t="shared" si="48"/>
        <v>0</v>
      </c>
      <c r="AJ86" s="121">
        <f t="shared" si="49"/>
        <v>0</v>
      </c>
      <c r="AK86" s="121">
        <f t="shared" si="50"/>
        <v>0</v>
      </c>
      <c r="AL86" s="124">
        <f t="shared" si="51"/>
        <v>0</v>
      </c>
      <c r="AM86" s="121">
        <f t="shared" si="52"/>
        <v>0</v>
      </c>
      <c r="AN86" s="207">
        <f t="shared" si="53"/>
        <v>0</v>
      </c>
    </row>
    <row r="87" spans="2:40" ht="13.5" customHeight="1">
      <c r="B87" s="112" t="s">
        <v>509</v>
      </c>
      <c r="C87" s="113" t="s">
        <v>332</v>
      </c>
      <c r="D87" s="113" t="s">
        <v>510</v>
      </c>
      <c r="E87" s="113" t="s">
        <v>1004</v>
      </c>
      <c r="F87" s="113"/>
      <c r="G87" s="226"/>
      <c r="H87" s="113" t="s">
        <v>239</v>
      </c>
      <c r="I87" s="180">
        <v>1</v>
      </c>
      <c r="J87" s="126">
        <f>'Alcance 1'!D106</f>
        <v>0</v>
      </c>
      <c r="K87" s="113" t="str">
        <f>'Alcance 1'!E106</f>
        <v>árboles</v>
      </c>
      <c r="L87" s="113"/>
      <c r="M87" s="203">
        <v>1</v>
      </c>
      <c r="N87" s="117"/>
      <c r="O87" s="113">
        <f t="shared" si="41"/>
        <v>0</v>
      </c>
      <c r="P87" s="115" t="str">
        <f t="shared" si="42"/>
        <v>árboles</v>
      </c>
      <c r="Q87" s="120">
        <v>0</v>
      </c>
      <c r="R87" s="121">
        <v>0</v>
      </c>
      <c r="S87" s="121">
        <v>0</v>
      </c>
      <c r="T87" s="121">
        <v>0</v>
      </c>
      <c r="U87" s="372">
        <f>-'Datos 1-Factores emisión'!C700</f>
        <v>-1.5935674438940231</v>
      </c>
      <c r="V87" s="120">
        <f t="shared" si="43"/>
        <v>0</v>
      </c>
      <c r="W87" s="121">
        <f t="shared" si="44"/>
        <v>0</v>
      </c>
      <c r="X87" s="121">
        <f t="shared" si="45"/>
        <v>0</v>
      </c>
      <c r="Y87" s="121">
        <v>0</v>
      </c>
      <c r="Z87" s="121">
        <f t="shared" si="54"/>
        <v>0</v>
      </c>
      <c r="AA87" s="121">
        <f t="shared" si="46"/>
        <v>0</v>
      </c>
      <c r="AB87" s="120">
        <f>'Datos 2-Potenciales calent glob'!$E$6</f>
        <v>1</v>
      </c>
      <c r="AC87" s="121">
        <f>'Datos 2-Potenciales calent glob'!$E$31</f>
        <v>28</v>
      </c>
      <c r="AD87" s="121">
        <f>'Datos 2-Potenciales calent glob'!$E$32</f>
        <v>265</v>
      </c>
      <c r="AE87" s="123">
        <f>SUMIF('Datos 2-Potenciales calent glob'!$B$6:$B$56,Cálculos_5!F87,'Datos 2-Potenciales calent glob'!$E$6:$E$56)</f>
        <v>0</v>
      </c>
      <c r="AF87" s="121">
        <f>'Datos 2-Potenciales calent glob'!$E$6</f>
        <v>1</v>
      </c>
      <c r="AG87" s="121">
        <f>'Datos 2-Potenciales calent glob'!$E$6</f>
        <v>1</v>
      </c>
      <c r="AH87" s="120">
        <f t="shared" si="47"/>
        <v>0</v>
      </c>
      <c r="AI87" s="121">
        <f t="shared" si="48"/>
        <v>0</v>
      </c>
      <c r="AJ87" s="121">
        <f t="shared" si="49"/>
        <v>0</v>
      </c>
      <c r="AK87" s="121">
        <f t="shared" si="50"/>
        <v>0</v>
      </c>
      <c r="AL87" s="124">
        <f t="shared" si="51"/>
        <v>0</v>
      </c>
      <c r="AM87" s="121">
        <f t="shared" si="52"/>
        <v>0</v>
      </c>
      <c r="AN87" s="207">
        <f t="shared" si="53"/>
        <v>0</v>
      </c>
    </row>
    <row r="88" spans="2:40" ht="13.5" customHeight="1">
      <c r="B88" s="112" t="s">
        <v>509</v>
      </c>
      <c r="C88" s="113" t="s">
        <v>332</v>
      </c>
      <c r="D88" s="113" t="s">
        <v>510</v>
      </c>
      <c r="E88" s="113" t="s">
        <v>1005</v>
      </c>
      <c r="F88" s="113"/>
      <c r="G88" s="226"/>
      <c r="H88" s="113" t="s">
        <v>239</v>
      </c>
      <c r="I88" s="180">
        <v>1</v>
      </c>
      <c r="J88" s="126">
        <f>'Alcance 1'!D107</f>
        <v>0</v>
      </c>
      <c r="K88" s="113" t="str">
        <f>'Alcance 1'!E107</f>
        <v>árboles</v>
      </c>
      <c r="L88" s="113"/>
      <c r="M88" s="203">
        <v>1</v>
      </c>
      <c r="N88" s="117"/>
      <c r="O88" s="113">
        <f t="shared" si="41"/>
        <v>0</v>
      </c>
      <c r="P88" s="115" t="str">
        <f t="shared" si="42"/>
        <v>árboles</v>
      </c>
      <c r="Q88" s="120">
        <v>0</v>
      </c>
      <c r="R88" s="121">
        <v>0</v>
      </c>
      <c r="S88" s="121">
        <v>0</v>
      </c>
      <c r="T88" s="121">
        <v>0</v>
      </c>
      <c r="U88" s="372">
        <f>-'Datos 1-Factores emisión'!C701</f>
        <v>-1.7947778277173432</v>
      </c>
      <c r="V88" s="120">
        <f t="shared" si="43"/>
        <v>0</v>
      </c>
      <c r="W88" s="121">
        <f t="shared" si="44"/>
        <v>0</v>
      </c>
      <c r="X88" s="121">
        <f t="shared" si="45"/>
        <v>0</v>
      </c>
      <c r="Y88" s="121">
        <v>0</v>
      </c>
      <c r="Z88" s="121">
        <f t="shared" si="54"/>
        <v>0</v>
      </c>
      <c r="AA88" s="121">
        <f t="shared" si="46"/>
        <v>0</v>
      </c>
      <c r="AB88" s="120">
        <f>'Datos 2-Potenciales calent glob'!$E$6</f>
        <v>1</v>
      </c>
      <c r="AC88" s="121">
        <f>'Datos 2-Potenciales calent glob'!$E$31</f>
        <v>28</v>
      </c>
      <c r="AD88" s="121">
        <f>'Datos 2-Potenciales calent glob'!$E$32</f>
        <v>265</v>
      </c>
      <c r="AE88" s="123">
        <f>SUMIF('Datos 2-Potenciales calent glob'!$B$6:$B$56,Cálculos_5!F88,'Datos 2-Potenciales calent glob'!$E$6:$E$56)</f>
        <v>0</v>
      </c>
      <c r="AF88" s="121">
        <f>'Datos 2-Potenciales calent glob'!$E$6</f>
        <v>1</v>
      </c>
      <c r="AG88" s="121">
        <f>'Datos 2-Potenciales calent glob'!$E$6</f>
        <v>1</v>
      </c>
      <c r="AH88" s="120">
        <f t="shared" si="47"/>
        <v>0</v>
      </c>
      <c r="AI88" s="121">
        <f t="shared" si="48"/>
        <v>0</v>
      </c>
      <c r="AJ88" s="121">
        <f t="shared" si="49"/>
        <v>0</v>
      </c>
      <c r="AK88" s="121">
        <f t="shared" si="50"/>
        <v>0</v>
      </c>
      <c r="AL88" s="124">
        <f t="shared" si="51"/>
        <v>0</v>
      </c>
      <c r="AM88" s="121">
        <f t="shared" si="52"/>
        <v>0</v>
      </c>
      <c r="AN88" s="207">
        <f t="shared" si="53"/>
        <v>0</v>
      </c>
    </row>
    <row r="89" spans="2:40" ht="13.5" customHeight="1">
      <c r="B89" s="112" t="s">
        <v>509</v>
      </c>
      <c r="C89" s="113" t="s">
        <v>332</v>
      </c>
      <c r="D89" s="113" t="s">
        <v>510</v>
      </c>
      <c r="E89" s="113" t="s">
        <v>1006</v>
      </c>
      <c r="F89" s="113"/>
      <c r="G89" s="226"/>
      <c r="H89" s="113" t="s">
        <v>239</v>
      </c>
      <c r="I89" s="180">
        <v>1</v>
      </c>
      <c r="J89" s="126">
        <f>'Alcance 1'!D108</f>
        <v>0</v>
      </c>
      <c r="K89" s="113" t="str">
        <f>'Alcance 1'!E108</f>
        <v>árboles</v>
      </c>
      <c r="L89" s="113"/>
      <c r="M89" s="203">
        <v>1</v>
      </c>
      <c r="N89" s="117"/>
      <c r="O89" s="113">
        <f t="shared" si="41"/>
        <v>0</v>
      </c>
      <c r="P89" s="115" t="str">
        <f t="shared" si="42"/>
        <v>árboles</v>
      </c>
      <c r="Q89" s="120">
        <v>0</v>
      </c>
      <c r="R89" s="121">
        <v>0</v>
      </c>
      <c r="S89" s="121">
        <v>0</v>
      </c>
      <c r="T89" s="121">
        <v>0</v>
      </c>
      <c r="U89" s="372">
        <f>-'Datos 1-Factores emisión'!C702</f>
        <v>-6.2059076975914902</v>
      </c>
      <c r="V89" s="120">
        <f t="shared" si="43"/>
        <v>0</v>
      </c>
      <c r="W89" s="121">
        <f t="shared" si="44"/>
        <v>0</v>
      </c>
      <c r="X89" s="121">
        <f t="shared" si="45"/>
        <v>0</v>
      </c>
      <c r="Y89" s="121">
        <v>0</v>
      </c>
      <c r="Z89" s="121">
        <f t="shared" si="54"/>
        <v>0</v>
      </c>
      <c r="AA89" s="121">
        <f t="shared" si="46"/>
        <v>0</v>
      </c>
      <c r="AB89" s="120">
        <f>'Datos 2-Potenciales calent glob'!$E$6</f>
        <v>1</v>
      </c>
      <c r="AC89" s="121">
        <f>'Datos 2-Potenciales calent glob'!$E$31</f>
        <v>28</v>
      </c>
      <c r="AD89" s="121">
        <f>'Datos 2-Potenciales calent glob'!$E$32</f>
        <v>265</v>
      </c>
      <c r="AE89" s="123">
        <f>SUMIF('Datos 2-Potenciales calent glob'!$B$6:$B$56,Cálculos_5!F89,'Datos 2-Potenciales calent glob'!$E$6:$E$56)</f>
        <v>0</v>
      </c>
      <c r="AF89" s="121">
        <f>'Datos 2-Potenciales calent glob'!$E$6</f>
        <v>1</v>
      </c>
      <c r="AG89" s="121">
        <f>'Datos 2-Potenciales calent glob'!$E$6</f>
        <v>1</v>
      </c>
      <c r="AH89" s="120">
        <f t="shared" si="47"/>
        <v>0</v>
      </c>
      <c r="AI89" s="121">
        <f t="shared" si="48"/>
        <v>0</v>
      </c>
      <c r="AJ89" s="121">
        <f t="shared" si="49"/>
        <v>0</v>
      </c>
      <c r="AK89" s="121">
        <f t="shared" si="50"/>
        <v>0</v>
      </c>
      <c r="AL89" s="124">
        <f t="shared" si="51"/>
        <v>0</v>
      </c>
      <c r="AM89" s="121">
        <f t="shared" si="52"/>
        <v>0</v>
      </c>
      <c r="AN89" s="207">
        <f t="shared" si="53"/>
        <v>0</v>
      </c>
    </row>
    <row r="90" spans="2:40" ht="13.5" customHeight="1">
      <c r="B90" s="112" t="s">
        <v>509</v>
      </c>
      <c r="C90" s="113" t="s">
        <v>332</v>
      </c>
      <c r="D90" s="113" t="s">
        <v>510</v>
      </c>
      <c r="E90" s="113" t="s">
        <v>1007</v>
      </c>
      <c r="F90" s="113"/>
      <c r="G90" s="226"/>
      <c r="H90" s="113" t="s">
        <v>239</v>
      </c>
      <c r="I90" s="180">
        <v>1</v>
      </c>
      <c r="J90" s="126">
        <f>'Alcance 1'!D109</f>
        <v>0</v>
      </c>
      <c r="K90" s="113" t="str">
        <f>'Alcance 1'!E109</f>
        <v>árboles</v>
      </c>
      <c r="L90" s="113"/>
      <c r="M90" s="203">
        <v>1</v>
      </c>
      <c r="N90" s="117"/>
      <c r="O90" s="113">
        <f t="shared" si="41"/>
        <v>0</v>
      </c>
      <c r="P90" s="115" t="str">
        <f t="shared" si="42"/>
        <v>árboles</v>
      </c>
      <c r="Q90" s="120">
        <v>0</v>
      </c>
      <c r="R90" s="121">
        <v>0</v>
      </c>
      <c r="S90" s="121">
        <v>0</v>
      </c>
      <c r="T90" s="121">
        <v>0</v>
      </c>
      <c r="U90" s="372">
        <f>-'Datos 1-Factores emisión'!C703</f>
        <v>-0.56923772177230947</v>
      </c>
      <c r="V90" s="120">
        <f t="shared" si="43"/>
        <v>0</v>
      </c>
      <c r="W90" s="121">
        <f t="shared" si="44"/>
        <v>0</v>
      </c>
      <c r="X90" s="121">
        <f t="shared" si="45"/>
        <v>0</v>
      </c>
      <c r="Y90" s="121">
        <v>0</v>
      </c>
      <c r="Z90" s="121">
        <f t="shared" si="54"/>
        <v>0</v>
      </c>
      <c r="AA90" s="121">
        <f t="shared" si="46"/>
        <v>0</v>
      </c>
      <c r="AB90" s="120">
        <f>'Datos 2-Potenciales calent glob'!$E$6</f>
        <v>1</v>
      </c>
      <c r="AC90" s="121">
        <f>'Datos 2-Potenciales calent glob'!$E$31</f>
        <v>28</v>
      </c>
      <c r="AD90" s="121">
        <f>'Datos 2-Potenciales calent glob'!$E$32</f>
        <v>265</v>
      </c>
      <c r="AE90" s="123">
        <f>SUMIF('Datos 2-Potenciales calent glob'!$B$6:$B$56,Cálculos_5!F90,'Datos 2-Potenciales calent glob'!$E$6:$E$56)</f>
        <v>0</v>
      </c>
      <c r="AF90" s="121">
        <f>'Datos 2-Potenciales calent glob'!$E$6</f>
        <v>1</v>
      </c>
      <c r="AG90" s="121">
        <f>'Datos 2-Potenciales calent glob'!$E$6</f>
        <v>1</v>
      </c>
      <c r="AH90" s="120">
        <f t="shared" si="47"/>
        <v>0</v>
      </c>
      <c r="AI90" s="121">
        <f t="shared" si="48"/>
        <v>0</v>
      </c>
      <c r="AJ90" s="121">
        <f t="shared" si="49"/>
        <v>0</v>
      </c>
      <c r="AK90" s="121">
        <f t="shared" si="50"/>
        <v>0</v>
      </c>
      <c r="AL90" s="124">
        <f t="shared" si="51"/>
        <v>0</v>
      </c>
      <c r="AM90" s="121">
        <f t="shared" si="52"/>
        <v>0</v>
      </c>
      <c r="AN90" s="207">
        <f t="shared" si="53"/>
        <v>0</v>
      </c>
    </row>
    <row r="91" spans="2:40" ht="13.5" customHeight="1">
      <c r="B91" s="112" t="s">
        <v>509</v>
      </c>
      <c r="C91" s="113" t="s">
        <v>332</v>
      </c>
      <c r="D91" s="113" t="s">
        <v>510</v>
      </c>
      <c r="E91" s="113" t="s">
        <v>1008</v>
      </c>
      <c r="F91" s="113"/>
      <c r="G91" s="226"/>
      <c r="H91" s="113" t="s">
        <v>239</v>
      </c>
      <c r="I91" s="180">
        <v>1</v>
      </c>
      <c r="J91" s="126">
        <f>'Alcance 1'!D110</f>
        <v>0</v>
      </c>
      <c r="K91" s="113" t="str">
        <f>'Alcance 1'!E110</f>
        <v>árboles</v>
      </c>
      <c r="L91" s="113"/>
      <c r="M91" s="203">
        <v>1</v>
      </c>
      <c r="N91" s="117"/>
      <c r="O91" s="113">
        <f t="shared" si="41"/>
        <v>0</v>
      </c>
      <c r="P91" s="115" t="str">
        <f t="shared" si="42"/>
        <v>árboles</v>
      </c>
      <c r="Q91" s="120">
        <v>0</v>
      </c>
      <c r="R91" s="121">
        <v>0</v>
      </c>
      <c r="S91" s="121">
        <v>0</v>
      </c>
      <c r="T91" s="121">
        <v>0</v>
      </c>
      <c r="U91" s="372">
        <f>-'Datos 1-Factores emisión'!C704</f>
        <v>-0.94277066105405549</v>
      </c>
      <c r="V91" s="120">
        <f t="shared" si="43"/>
        <v>0</v>
      </c>
      <c r="W91" s="121">
        <f t="shared" si="44"/>
        <v>0</v>
      </c>
      <c r="X91" s="121">
        <f t="shared" si="45"/>
        <v>0</v>
      </c>
      <c r="Y91" s="121">
        <v>0</v>
      </c>
      <c r="Z91" s="121">
        <f t="shared" si="54"/>
        <v>0</v>
      </c>
      <c r="AA91" s="121">
        <f t="shared" si="46"/>
        <v>0</v>
      </c>
      <c r="AB91" s="120">
        <f>'Datos 2-Potenciales calent glob'!$E$6</f>
        <v>1</v>
      </c>
      <c r="AC91" s="121">
        <f>'Datos 2-Potenciales calent glob'!$E$31</f>
        <v>28</v>
      </c>
      <c r="AD91" s="121">
        <f>'Datos 2-Potenciales calent glob'!$E$32</f>
        <v>265</v>
      </c>
      <c r="AE91" s="123">
        <f>SUMIF('Datos 2-Potenciales calent glob'!$B$6:$B$56,Cálculos_5!F91,'Datos 2-Potenciales calent glob'!$E$6:$E$56)</f>
        <v>0</v>
      </c>
      <c r="AF91" s="121">
        <f>'Datos 2-Potenciales calent glob'!$E$6</f>
        <v>1</v>
      </c>
      <c r="AG91" s="121">
        <f>'Datos 2-Potenciales calent glob'!$E$6</f>
        <v>1</v>
      </c>
      <c r="AH91" s="120">
        <f t="shared" si="47"/>
        <v>0</v>
      </c>
      <c r="AI91" s="121">
        <f t="shared" si="48"/>
        <v>0</v>
      </c>
      <c r="AJ91" s="121">
        <f t="shared" si="49"/>
        <v>0</v>
      </c>
      <c r="AK91" s="121">
        <f t="shared" si="50"/>
        <v>0</v>
      </c>
      <c r="AL91" s="124">
        <f t="shared" si="51"/>
        <v>0</v>
      </c>
      <c r="AM91" s="121">
        <f t="shared" si="52"/>
        <v>0</v>
      </c>
      <c r="AN91" s="207">
        <f t="shared" si="53"/>
        <v>0</v>
      </c>
    </row>
    <row r="92" spans="2:40" ht="13.5" customHeight="1">
      <c r="B92" s="112" t="s">
        <v>509</v>
      </c>
      <c r="C92" s="113" t="s">
        <v>332</v>
      </c>
      <c r="D92" s="113" t="s">
        <v>510</v>
      </c>
      <c r="E92" s="113" t="s">
        <v>1009</v>
      </c>
      <c r="F92" s="113"/>
      <c r="G92" s="226"/>
      <c r="H92" s="113" t="s">
        <v>239</v>
      </c>
      <c r="I92" s="180">
        <v>1</v>
      </c>
      <c r="J92" s="126">
        <f>'Alcance 1'!D111</f>
        <v>0</v>
      </c>
      <c r="K92" s="113" t="str">
        <f>'Alcance 1'!E111</f>
        <v>árboles</v>
      </c>
      <c r="L92" s="113"/>
      <c r="M92" s="203">
        <v>1</v>
      </c>
      <c r="N92" s="117"/>
      <c r="O92" s="113">
        <f t="shared" si="41"/>
        <v>0</v>
      </c>
      <c r="P92" s="115" t="str">
        <f t="shared" si="42"/>
        <v>árboles</v>
      </c>
      <c r="Q92" s="120">
        <v>0</v>
      </c>
      <c r="R92" s="121">
        <v>0</v>
      </c>
      <c r="S92" s="121">
        <v>0</v>
      </c>
      <c r="T92" s="121">
        <v>0</v>
      </c>
      <c r="U92" s="372">
        <f>-'Datos 1-Factores emisión'!C705</f>
        <v>-0.69711873280079795</v>
      </c>
      <c r="V92" s="120">
        <f t="shared" si="43"/>
        <v>0</v>
      </c>
      <c r="W92" s="121">
        <f t="shared" si="44"/>
        <v>0</v>
      </c>
      <c r="X92" s="121">
        <f t="shared" si="45"/>
        <v>0</v>
      </c>
      <c r="Y92" s="121">
        <v>0</v>
      </c>
      <c r="Z92" s="121">
        <f t="shared" si="54"/>
        <v>0</v>
      </c>
      <c r="AA92" s="121">
        <f t="shared" si="46"/>
        <v>0</v>
      </c>
      <c r="AB92" s="120">
        <f>'Datos 2-Potenciales calent glob'!$E$6</f>
        <v>1</v>
      </c>
      <c r="AC92" s="121">
        <f>'Datos 2-Potenciales calent glob'!$E$31</f>
        <v>28</v>
      </c>
      <c r="AD92" s="121">
        <f>'Datos 2-Potenciales calent glob'!$E$32</f>
        <v>265</v>
      </c>
      <c r="AE92" s="123">
        <f>SUMIF('Datos 2-Potenciales calent glob'!$B$6:$B$56,Cálculos_5!F92,'Datos 2-Potenciales calent glob'!$E$6:$E$56)</f>
        <v>0</v>
      </c>
      <c r="AF92" s="121">
        <f>'Datos 2-Potenciales calent glob'!$E$6</f>
        <v>1</v>
      </c>
      <c r="AG92" s="121">
        <f>'Datos 2-Potenciales calent glob'!$E$6</f>
        <v>1</v>
      </c>
      <c r="AH92" s="120">
        <f t="shared" si="47"/>
        <v>0</v>
      </c>
      <c r="AI92" s="121">
        <f t="shared" si="48"/>
        <v>0</v>
      </c>
      <c r="AJ92" s="121">
        <f t="shared" si="49"/>
        <v>0</v>
      </c>
      <c r="AK92" s="121">
        <f t="shared" si="50"/>
        <v>0</v>
      </c>
      <c r="AL92" s="124">
        <f t="shared" si="51"/>
        <v>0</v>
      </c>
      <c r="AM92" s="121">
        <f t="shared" si="52"/>
        <v>0</v>
      </c>
      <c r="AN92" s="207">
        <f t="shared" si="53"/>
        <v>0</v>
      </c>
    </row>
    <row r="93" spans="2:40" ht="13.5" customHeight="1">
      <c r="B93" s="112" t="s">
        <v>509</v>
      </c>
      <c r="C93" s="113" t="s">
        <v>332</v>
      </c>
      <c r="D93" s="113" t="s">
        <v>510</v>
      </c>
      <c r="E93" s="113" t="s">
        <v>1010</v>
      </c>
      <c r="F93" s="113"/>
      <c r="G93" s="226"/>
      <c r="H93" s="113" t="s">
        <v>239</v>
      </c>
      <c r="I93" s="180">
        <v>1</v>
      </c>
      <c r="J93" s="126">
        <f>'Alcance 1'!D112</f>
        <v>0</v>
      </c>
      <c r="K93" s="113" t="str">
        <f>'Alcance 1'!E112</f>
        <v>árboles</v>
      </c>
      <c r="L93" s="113"/>
      <c r="M93" s="203">
        <v>1</v>
      </c>
      <c r="N93" s="117"/>
      <c r="O93" s="113">
        <f t="shared" ref="O93:O96" si="55">J93*M93</f>
        <v>0</v>
      </c>
      <c r="P93" s="115" t="str">
        <f t="shared" ref="P93:P96" si="56">K93</f>
        <v>árboles</v>
      </c>
      <c r="Q93" s="120">
        <v>0</v>
      </c>
      <c r="R93" s="121">
        <v>0</v>
      </c>
      <c r="S93" s="121">
        <v>0</v>
      </c>
      <c r="T93" s="121">
        <v>0</v>
      </c>
      <c r="U93" s="372">
        <f>-'Datos 1-Factores emisión'!C706</f>
        <v>-17.191216576532284</v>
      </c>
      <c r="V93" s="120">
        <f t="shared" ref="V93:V96" si="57">Q93*$O93</f>
        <v>0</v>
      </c>
      <c r="W93" s="121">
        <f t="shared" ref="W93:W96" si="58">R93*$O93</f>
        <v>0</v>
      </c>
      <c r="X93" s="121">
        <f t="shared" ref="X93:X96" si="59">S93*$O93</f>
        <v>0</v>
      </c>
      <c r="Y93" s="121">
        <v>0</v>
      </c>
      <c r="Z93" s="121">
        <f t="shared" ref="Z93:Z96" si="60">T93*$O93</f>
        <v>0</v>
      </c>
      <c r="AA93" s="121">
        <f t="shared" ref="AA93:AA96" si="61">U93*$O93</f>
        <v>0</v>
      </c>
      <c r="AB93" s="120">
        <f>'Datos 2-Potenciales calent glob'!$E$6</f>
        <v>1</v>
      </c>
      <c r="AC93" s="121">
        <f>'Datos 2-Potenciales calent glob'!$E$31</f>
        <v>28</v>
      </c>
      <c r="AD93" s="121">
        <f>'Datos 2-Potenciales calent glob'!$E$32</f>
        <v>265</v>
      </c>
      <c r="AE93" s="123">
        <f>SUMIF('Datos 2-Potenciales calent glob'!$B$6:$B$56,Cálculos_5!F93,'Datos 2-Potenciales calent glob'!$E$6:$E$56)</f>
        <v>0</v>
      </c>
      <c r="AF93" s="121">
        <f>'Datos 2-Potenciales calent glob'!$E$6</f>
        <v>1</v>
      </c>
      <c r="AG93" s="121">
        <f>'Datos 2-Potenciales calent glob'!$E$6</f>
        <v>1</v>
      </c>
      <c r="AH93" s="120">
        <f t="shared" ref="AH93:AH96" si="62">V93*AB93</f>
        <v>0</v>
      </c>
      <c r="AI93" s="121">
        <f t="shared" ref="AI93:AI96" si="63">W93*AC93</f>
        <v>0</v>
      </c>
      <c r="AJ93" s="121">
        <f t="shared" ref="AJ93:AJ96" si="64">X93*AD93</f>
        <v>0</v>
      </c>
      <c r="AK93" s="121">
        <f t="shared" ref="AK93:AK96" si="65">Y93*AE93</f>
        <v>0</v>
      </c>
      <c r="AL93" s="124">
        <f t="shared" ref="AL93:AL96" si="66">SUM(AH93:AK93)</f>
        <v>0</v>
      </c>
      <c r="AM93" s="121">
        <f t="shared" ref="AM93:AM96" si="67">Z93*AF93</f>
        <v>0</v>
      </c>
      <c r="AN93" s="207">
        <f t="shared" ref="AN93:AN96" si="68">AA93*AG93</f>
        <v>0</v>
      </c>
    </row>
    <row r="94" spans="2:40" ht="13.5" customHeight="1">
      <c r="B94" s="112" t="s">
        <v>509</v>
      </c>
      <c r="C94" s="113" t="s">
        <v>332</v>
      </c>
      <c r="D94" s="113" t="s">
        <v>510</v>
      </c>
      <c r="E94" s="113" t="s">
        <v>1011</v>
      </c>
      <c r="F94" s="113"/>
      <c r="G94" s="226"/>
      <c r="H94" s="113" t="s">
        <v>239</v>
      </c>
      <c r="I94" s="180">
        <v>1</v>
      </c>
      <c r="J94" s="126">
        <f>'Alcance 1'!D113</f>
        <v>0</v>
      </c>
      <c r="K94" s="113" t="str">
        <f>'Alcance 1'!E113</f>
        <v>árboles</v>
      </c>
      <c r="L94" s="113"/>
      <c r="M94" s="203">
        <v>1</v>
      </c>
      <c r="N94" s="117"/>
      <c r="O94" s="113">
        <f t="shared" si="55"/>
        <v>0</v>
      </c>
      <c r="P94" s="115" t="str">
        <f t="shared" si="56"/>
        <v>árboles</v>
      </c>
      <c r="Q94" s="120">
        <v>0</v>
      </c>
      <c r="R94" s="121">
        <v>0</v>
      </c>
      <c r="S94" s="121">
        <v>0</v>
      </c>
      <c r="T94" s="121">
        <v>0</v>
      </c>
      <c r="U94" s="372">
        <f>-'Datos 1-Factores emisión'!C707</f>
        <v>-6.8388617226212753</v>
      </c>
      <c r="V94" s="120">
        <f t="shared" si="57"/>
        <v>0</v>
      </c>
      <c r="W94" s="121">
        <f t="shared" si="58"/>
        <v>0</v>
      </c>
      <c r="X94" s="121">
        <f t="shared" si="59"/>
        <v>0</v>
      </c>
      <c r="Y94" s="121">
        <v>0</v>
      </c>
      <c r="Z94" s="121">
        <f t="shared" si="60"/>
        <v>0</v>
      </c>
      <c r="AA94" s="121">
        <f t="shared" si="61"/>
        <v>0</v>
      </c>
      <c r="AB94" s="120">
        <f>'Datos 2-Potenciales calent glob'!$E$6</f>
        <v>1</v>
      </c>
      <c r="AC94" s="121">
        <f>'Datos 2-Potenciales calent glob'!$E$31</f>
        <v>28</v>
      </c>
      <c r="AD94" s="121">
        <f>'Datos 2-Potenciales calent glob'!$E$32</f>
        <v>265</v>
      </c>
      <c r="AE94" s="123">
        <f>SUMIF('Datos 2-Potenciales calent glob'!$B$6:$B$56,Cálculos_5!F94,'Datos 2-Potenciales calent glob'!$E$6:$E$56)</f>
        <v>0</v>
      </c>
      <c r="AF94" s="121">
        <f>'Datos 2-Potenciales calent glob'!$E$6</f>
        <v>1</v>
      </c>
      <c r="AG94" s="121">
        <f>'Datos 2-Potenciales calent glob'!$E$6</f>
        <v>1</v>
      </c>
      <c r="AH94" s="120">
        <f t="shared" si="62"/>
        <v>0</v>
      </c>
      <c r="AI94" s="121">
        <f t="shared" si="63"/>
        <v>0</v>
      </c>
      <c r="AJ94" s="121">
        <f t="shared" si="64"/>
        <v>0</v>
      </c>
      <c r="AK94" s="121">
        <f t="shared" si="65"/>
        <v>0</v>
      </c>
      <c r="AL94" s="124">
        <f t="shared" si="66"/>
        <v>0</v>
      </c>
      <c r="AM94" s="121">
        <f t="shared" si="67"/>
        <v>0</v>
      </c>
      <c r="AN94" s="207">
        <f t="shared" si="68"/>
        <v>0</v>
      </c>
    </row>
    <row r="95" spans="2:40" ht="13.5" customHeight="1">
      <c r="B95" s="112" t="s">
        <v>509</v>
      </c>
      <c r="C95" s="113" t="s">
        <v>332</v>
      </c>
      <c r="D95" s="113" t="s">
        <v>510</v>
      </c>
      <c r="E95" s="113" t="s">
        <v>1012</v>
      </c>
      <c r="F95" s="113"/>
      <c r="G95" s="226"/>
      <c r="H95" s="113" t="s">
        <v>239</v>
      </c>
      <c r="I95" s="180">
        <v>1</v>
      </c>
      <c r="J95" s="126">
        <f>'Alcance 1'!D114</f>
        <v>0</v>
      </c>
      <c r="K95" s="113" t="str">
        <f>'Alcance 1'!E114</f>
        <v>árboles</v>
      </c>
      <c r="L95" s="113"/>
      <c r="M95" s="203">
        <v>1</v>
      </c>
      <c r="N95" s="117"/>
      <c r="O95" s="113">
        <f t="shared" si="55"/>
        <v>0</v>
      </c>
      <c r="P95" s="115" t="str">
        <f t="shared" si="56"/>
        <v>árboles</v>
      </c>
      <c r="Q95" s="120">
        <v>0</v>
      </c>
      <c r="R95" s="121">
        <v>0</v>
      </c>
      <c r="S95" s="121">
        <v>0</v>
      </c>
      <c r="T95" s="121">
        <v>0</v>
      </c>
      <c r="U95" s="372">
        <f>-'Datos 1-Factores emisión'!C708</f>
        <v>-6.8388617226212753</v>
      </c>
      <c r="V95" s="120">
        <f t="shared" si="57"/>
        <v>0</v>
      </c>
      <c r="W95" s="121">
        <f t="shared" si="58"/>
        <v>0</v>
      </c>
      <c r="X95" s="121">
        <f t="shared" si="59"/>
        <v>0</v>
      </c>
      <c r="Y95" s="121">
        <v>0</v>
      </c>
      <c r="Z95" s="121">
        <f t="shared" si="60"/>
        <v>0</v>
      </c>
      <c r="AA95" s="121">
        <f t="shared" si="61"/>
        <v>0</v>
      </c>
      <c r="AB95" s="120">
        <f>'Datos 2-Potenciales calent glob'!$E$6</f>
        <v>1</v>
      </c>
      <c r="AC95" s="121">
        <f>'Datos 2-Potenciales calent glob'!$E$31</f>
        <v>28</v>
      </c>
      <c r="AD95" s="121">
        <f>'Datos 2-Potenciales calent glob'!$E$32</f>
        <v>265</v>
      </c>
      <c r="AE95" s="123">
        <f>SUMIF('Datos 2-Potenciales calent glob'!$B$6:$B$56,Cálculos_5!F95,'Datos 2-Potenciales calent glob'!$E$6:$E$56)</f>
        <v>0</v>
      </c>
      <c r="AF95" s="121">
        <f>'Datos 2-Potenciales calent glob'!$E$6</f>
        <v>1</v>
      </c>
      <c r="AG95" s="121">
        <f>'Datos 2-Potenciales calent glob'!$E$6</f>
        <v>1</v>
      </c>
      <c r="AH95" s="120">
        <f t="shared" si="62"/>
        <v>0</v>
      </c>
      <c r="AI95" s="121">
        <f t="shared" si="63"/>
        <v>0</v>
      </c>
      <c r="AJ95" s="121">
        <f t="shared" si="64"/>
        <v>0</v>
      </c>
      <c r="AK95" s="121">
        <f t="shared" si="65"/>
        <v>0</v>
      </c>
      <c r="AL95" s="124">
        <f t="shared" si="66"/>
        <v>0</v>
      </c>
      <c r="AM95" s="121">
        <f t="shared" si="67"/>
        <v>0</v>
      </c>
      <c r="AN95" s="207">
        <f t="shared" si="68"/>
        <v>0</v>
      </c>
    </row>
    <row r="96" spans="2:40" ht="13.5" customHeight="1">
      <c r="B96" s="112" t="s">
        <v>509</v>
      </c>
      <c r="C96" s="113" t="s">
        <v>332</v>
      </c>
      <c r="D96" s="113" t="s">
        <v>510</v>
      </c>
      <c r="E96" s="113" t="s">
        <v>1013</v>
      </c>
      <c r="F96" s="113"/>
      <c r="G96" s="226"/>
      <c r="H96" s="113" t="s">
        <v>239</v>
      </c>
      <c r="I96" s="180">
        <v>1</v>
      </c>
      <c r="J96" s="126">
        <f>'Alcance 1'!D115</f>
        <v>0</v>
      </c>
      <c r="K96" s="113" t="str">
        <f>'Alcance 1'!E115</f>
        <v>árboles</v>
      </c>
      <c r="L96" s="113"/>
      <c r="M96" s="203">
        <v>1</v>
      </c>
      <c r="N96" s="117"/>
      <c r="O96" s="113">
        <f t="shared" si="55"/>
        <v>0</v>
      </c>
      <c r="P96" s="115" t="str">
        <f t="shared" si="56"/>
        <v>árboles</v>
      </c>
      <c r="Q96" s="120">
        <v>0</v>
      </c>
      <c r="R96" s="121">
        <v>0</v>
      </c>
      <c r="S96" s="121">
        <v>0</v>
      </c>
      <c r="T96" s="121">
        <v>0</v>
      </c>
      <c r="U96" s="372">
        <f>-'Datos 1-Factores emisión'!C709</f>
        <v>-7.4877680651170682</v>
      </c>
      <c r="V96" s="120">
        <f t="shared" si="57"/>
        <v>0</v>
      </c>
      <c r="W96" s="121">
        <f t="shared" si="58"/>
        <v>0</v>
      </c>
      <c r="X96" s="121">
        <f t="shared" si="59"/>
        <v>0</v>
      </c>
      <c r="Y96" s="121">
        <v>0</v>
      </c>
      <c r="Z96" s="121">
        <f t="shared" si="60"/>
        <v>0</v>
      </c>
      <c r="AA96" s="121">
        <f t="shared" si="61"/>
        <v>0</v>
      </c>
      <c r="AB96" s="120">
        <f>'Datos 2-Potenciales calent glob'!$E$6</f>
        <v>1</v>
      </c>
      <c r="AC96" s="121">
        <f>'Datos 2-Potenciales calent glob'!$E$31</f>
        <v>28</v>
      </c>
      <c r="AD96" s="121">
        <f>'Datos 2-Potenciales calent glob'!$E$32</f>
        <v>265</v>
      </c>
      <c r="AE96" s="123">
        <f>SUMIF('Datos 2-Potenciales calent glob'!$B$6:$B$56,Cálculos_5!F96,'Datos 2-Potenciales calent glob'!$E$6:$E$56)</f>
        <v>0</v>
      </c>
      <c r="AF96" s="121">
        <f>'Datos 2-Potenciales calent glob'!$E$6</f>
        <v>1</v>
      </c>
      <c r="AG96" s="121">
        <f>'Datos 2-Potenciales calent glob'!$E$6</f>
        <v>1</v>
      </c>
      <c r="AH96" s="120">
        <f t="shared" si="62"/>
        <v>0</v>
      </c>
      <c r="AI96" s="121">
        <f t="shared" si="63"/>
        <v>0</v>
      </c>
      <c r="AJ96" s="121">
        <f t="shared" si="64"/>
        <v>0</v>
      </c>
      <c r="AK96" s="121">
        <f t="shared" si="65"/>
        <v>0</v>
      </c>
      <c r="AL96" s="124">
        <f t="shared" si="66"/>
        <v>0</v>
      </c>
      <c r="AM96" s="121">
        <f t="shared" si="67"/>
        <v>0</v>
      </c>
      <c r="AN96" s="207">
        <f t="shared" si="68"/>
        <v>0</v>
      </c>
    </row>
    <row r="97" spans="2:40" ht="13.5" customHeight="1">
      <c r="B97" s="112" t="s">
        <v>509</v>
      </c>
      <c r="C97" s="113" t="s">
        <v>332</v>
      </c>
      <c r="D97" s="113" t="s">
        <v>510</v>
      </c>
      <c r="E97" s="113" t="s">
        <v>1014</v>
      </c>
      <c r="F97" s="113"/>
      <c r="G97" s="226"/>
      <c r="H97" s="113" t="s">
        <v>239</v>
      </c>
      <c r="I97" s="180">
        <v>1</v>
      </c>
      <c r="J97" s="126">
        <f>'Alcance 1'!D116</f>
        <v>0</v>
      </c>
      <c r="K97" s="113" t="str">
        <f>'Alcance 1'!E116</f>
        <v>árboles</v>
      </c>
      <c r="L97" s="113"/>
      <c r="M97" s="203">
        <v>1</v>
      </c>
      <c r="N97" s="117"/>
      <c r="O97" s="113">
        <f t="shared" ref="O97:O144" si="69">J97*M97</f>
        <v>0</v>
      </c>
      <c r="P97" s="115" t="str">
        <f t="shared" ref="P97:P144" si="70">K97</f>
        <v>árboles</v>
      </c>
      <c r="Q97" s="120">
        <v>0</v>
      </c>
      <c r="R97" s="121">
        <v>0</v>
      </c>
      <c r="S97" s="121">
        <v>0</v>
      </c>
      <c r="T97" s="121">
        <v>0</v>
      </c>
      <c r="U97" s="372">
        <f>-'Datos 1-Factores emisión'!C710</f>
        <v>-6.8388617226212753</v>
      </c>
      <c r="V97" s="120">
        <f t="shared" ref="V97:V144" si="71">Q97*$O97</f>
        <v>0</v>
      </c>
      <c r="W97" s="121">
        <f t="shared" ref="W97:W144" si="72">R97*$O97</f>
        <v>0</v>
      </c>
      <c r="X97" s="121">
        <f t="shared" ref="X97:X144" si="73">S97*$O97</f>
        <v>0</v>
      </c>
      <c r="Y97" s="121">
        <v>0</v>
      </c>
      <c r="Z97" s="121">
        <f t="shared" ref="Z97:Z144" si="74">T97*$O97</f>
        <v>0</v>
      </c>
      <c r="AA97" s="121">
        <f t="shared" ref="AA97:AA144" si="75">U97*$O97</f>
        <v>0</v>
      </c>
      <c r="AB97" s="120">
        <f>'Datos 2-Potenciales calent glob'!$E$6</f>
        <v>1</v>
      </c>
      <c r="AC97" s="121">
        <f>'Datos 2-Potenciales calent glob'!$E$31</f>
        <v>28</v>
      </c>
      <c r="AD97" s="121">
        <f>'Datos 2-Potenciales calent glob'!$E$32</f>
        <v>265</v>
      </c>
      <c r="AE97" s="123">
        <f>SUMIF('Datos 2-Potenciales calent glob'!$B$6:$B$56,Cálculos_5!F97,'Datos 2-Potenciales calent glob'!$E$6:$E$56)</f>
        <v>0</v>
      </c>
      <c r="AF97" s="121">
        <f>'Datos 2-Potenciales calent glob'!$E$6</f>
        <v>1</v>
      </c>
      <c r="AG97" s="121">
        <f>'Datos 2-Potenciales calent glob'!$E$6</f>
        <v>1</v>
      </c>
      <c r="AH97" s="120">
        <f t="shared" ref="AH97:AH144" si="76">V97*AB97</f>
        <v>0</v>
      </c>
      <c r="AI97" s="121">
        <f t="shared" ref="AI97:AI144" si="77">W97*AC97</f>
        <v>0</v>
      </c>
      <c r="AJ97" s="121">
        <f t="shared" ref="AJ97:AJ144" si="78">X97*AD97</f>
        <v>0</v>
      </c>
      <c r="AK97" s="121">
        <f t="shared" ref="AK97:AK144" si="79">Y97*AE97</f>
        <v>0</v>
      </c>
      <c r="AL97" s="124">
        <f t="shared" ref="AL97:AL144" si="80">SUM(AH97:AK97)</f>
        <v>0</v>
      </c>
      <c r="AM97" s="121">
        <f t="shared" ref="AM97:AM144" si="81">Z97*AF97</f>
        <v>0</v>
      </c>
      <c r="AN97" s="207">
        <f t="shared" ref="AN97:AN144" si="82">AA97*AG97</f>
        <v>0</v>
      </c>
    </row>
    <row r="98" spans="2:40" ht="13.5" customHeight="1">
      <c r="B98" s="112" t="s">
        <v>509</v>
      </c>
      <c r="C98" s="113" t="s">
        <v>332</v>
      </c>
      <c r="D98" s="113" t="s">
        <v>510</v>
      </c>
      <c r="E98" s="113" t="s">
        <v>1015</v>
      </c>
      <c r="F98" s="113"/>
      <c r="G98" s="226"/>
      <c r="H98" s="113" t="s">
        <v>239</v>
      </c>
      <c r="I98" s="180">
        <v>1</v>
      </c>
      <c r="J98" s="126">
        <f>'Alcance 1'!D117</f>
        <v>0</v>
      </c>
      <c r="K98" s="113" t="str">
        <f>'Alcance 1'!E117</f>
        <v>árboles</v>
      </c>
      <c r="L98" s="113"/>
      <c r="M98" s="203">
        <v>1</v>
      </c>
      <c r="N98" s="117"/>
      <c r="O98" s="113">
        <f t="shared" si="69"/>
        <v>0</v>
      </c>
      <c r="P98" s="115" t="str">
        <f t="shared" si="70"/>
        <v>árboles</v>
      </c>
      <c r="Q98" s="120">
        <v>0</v>
      </c>
      <c r="R98" s="121">
        <v>0</v>
      </c>
      <c r="S98" s="121">
        <v>0</v>
      </c>
      <c r="T98" s="121">
        <v>0</v>
      </c>
      <c r="U98" s="372">
        <f>-'Datos 1-Factores emisión'!C711</f>
        <v>-6.8388617226212753</v>
      </c>
      <c r="V98" s="120">
        <f t="shared" si="71"/>
        <v>0</v>
      </c>
      <c r="W98" s="121">
        <f t="shared" si="72"/>
        <v>0</v>
      </c>
      <c r="X98" s="121">
        <f t="shared" si="73"/>
        <v>0</v>
      </c>
      <c r="Y98" s="121">
        <v>0</v>
      </c>
      <c r="Z98" s="121">
        <f t="shared" si="74"/>
        <v>0</v>
      </c>
      <c r="AA98" s="121">
        <f t="shared" si="75"/>
        <v>0</v>
      </c>
      <c r="AB98" s="120">
        <f>'Datos 2-Potenciales calent glob'!$E$6</f>
        <v>1</v>
      </c>
      <c r="AC98" s="121">
        <f>'Datos 2-Potenciales calent glob'!$E$31</f>
        <v>28</v>
      </c>
      <c r="AD98" s="121">
        <f>'Datos 2-Potenciales calent glob'!$E$32</f>
        <v>265</v>
      </c>
      <c r="AE98" s="123">
        <f>SUMIF('Datos 2-Potenciales calent glob'!$B$6:$B$56,Cálculos_5!F98,'Datos 2-Potenciales calent glob'!$E$6:$E$56)</f>
        <v>0</v>
      </c>
      <c r="AF98" s="121">
        <f>'Datos 2-Potenciales calent glob'!$E$6</f>
        <v>1</v>
      </c>
      <c r="AG98" s="121">
        <f>'Datos 2-Potenciales calent glob'!$E$6</f>
        <v>1</v>
      </c>
      <c r="AH98" s="120">
        <f t="shared" si="76"/>
        <v>0</v>
      </c>
      <c r="AI98" s="121">
        <f t="shared" si="77"/>
        <v>0</v>
      </c>
      <c r="AJ98" s="121">
        <f t="shared" si="78"/>
        <v>0</v>
      </c>
      <c r="AK98" s="121">
        <f t="shared" si="79"/>
        <v>0</v>
      </c>
      <c r="AL98" s="124">
        <f t="shared" si="80"/>
        <v>0</v>
      </c>
      <c r="AM98" s="121">
        <f t="shared" si="81"/>
        <v>0</v>
      </c>
      <c r="AN98" s="207">
        <f t="shared" si="82"/>
        <v>0</v>
      </c>
    </row>
    <row r="99" spans="2:40" ht="13.5" customHeight="1">
      <c r="B99" s="112" t="s">
        <v>509</v>
      </c>
      <c r="C99" s="113" t="s">
        <v>332</v>
      </c>
      <c r="D99" s="113" t="s">
        <v>510</v>
      </c>
      <c r="E99" s="113" t="s">
        <v>513</v>
      </c>
      <c r="F99" s="113"/>
      <c r="G99" s="226"/>
      <c r="H99" s="113" t="s">
        <v>239</v>
      </c>
      <c r="I99" s="180">
        <v>1</v>
      </c>
      <c r="J99" s="126">
        <f>'Alcance 1'!D118</f>
        <v>0</v>
      </c>
      <c r="K99" s="113" t="str">
        <f>'Alcance 1'!E118</f>
        <v>árboles</v>
      </c>
      <c r="L99" s="113"/>
      <c r="M99" s="203">
        <v>1</v>
      </c>
      <c r="N99" s="117"/>
      <c r="O99" s="113">
        <f t="shared" si="69"/>
        <v>0</v>
      </c>
      <c r="P99" s="115" t="str">
        <f t="shared" si="70"/>
        <v>árboles</v>
      </c>
      <c r="Q99" s="120">
        <v>0</v>
      </c>
      <c r="R99" s="121">
        <v>0</v>
      </c>
      <c r="S99" s="121">
        <v>0</v>
      </c>
      <c r="T99" s="121">
        <v>0</v>
      </c>
      <c r="U99" s="372">
        <f>-'Datos 1-Factores emisión'!C712</f>
        <v>-2.8027299826087879</v>
      </c>
      <c r="V99" s="120">
        <f t="shared" si="71"/>
        <v>0</v>
      </c>
      <c r="W99" s="121">
        <f t="shared" si="72"/>
        <v>0</v>
      </c>
      <c r="X99" s="121">
        <f t="shared" si="73"/>
        <v>0</v>
      </c>
      <c r="Y99" s="121">
        <v>0</v>
      </c>
      <c r="Z99" s="121">
        <f t="shared" si="74"/>
        <v>0</v>
      </c>
      <c r="AA99" s="121">
        <f t="shared" si="75"/>
        <v>0</v>
      </c>
      <c r="AB99" s="120">
        <f>'Datos 2-Potenciales calent glob'!$E$6</f>
        <v>1</v>
      </c>
      <c r="AC99" s="121">
        <f>'Datos 2-Potenciales calent glob'!$E$31</f>
        <v>28</v>
      </c>
      <c r="AD99" s="121">
        <f>'Datos 2-Potenciales calent glob'!$E$32</f>
        <v>265</v>
      </c>
      <c r="AE99" s="123">
        <f>SUMIF('Datos 2-Potenciales calent glob'!$B$6:$B$56,Cálculos_5!F99,'Datos 2-Potenciales calent glob'!$E$6:$E$56)</f>
        <v>0</v>
      </c>
      <c r="AF99" s="121">
        <f>'Datos 2-Potenciales calent glob'!$E$6</f>
        <v>1</v>
      </c>
      <c r="AG99" s="121">
        <f>'Datos 2-Potenciales calent glob'!$E$6</f>
        <v>1</v>
      </c>
      <c r="AH99" s="120">
        <f t="shared" si="76"/>
        <v>0</v>
      </c>
      <c r="AI99" s="121">
        <f t="shared" si="77"/>
        <v>0</v>
      </c>
      <c r="AJ99" s="121">
        <f t="shared" si="78"/>
        <v>0</v>
      </c>
      <c r="AK99" s="121">
        <f t="shared" si="79"/>
        <v>0</v>
      </c>
      <c r="AL99" s="124">
        <f t="shared" si="80"/>
        <v>0</v>
      </c>
      <c r="AM99" s="121">
        <f t="shared" si="81"/>
        <v>0</v>
      </c>
      <c r="AN99" s="207">
        <f t="shared" si="82"/>
        <v>0</v>
      </c>
    </row>
    <row r="100" spans="2:40" ht="13.5" customHeight="1">
      <c r="B100" s="112" t="s">
        <v>509</v>
      </c>
      <c r="C100" s="113" t="s">
        <v>332</v>
      </c>
      <c r="D100" s="113" t="s">
        <v>510</v>
      </c>
      <c r="E100" s="113" t="s">
        <v>1016</v>
      </c>
      <c r="F100" s="113"/>
      <c r="G100" s="226"/>
      <c r="H100" s="113" t="s">
        <v>239</v>
      </c>
      <c r="I100" s="180">
        <v>1</v>
      </c>
      <c r="J100" s="126">
        <f>'Alcance 1'!D119</f>
        <v>0</v>
      </c>
      <c r="K100" s="113" t="str">
        <f>'Alcance 1'!E119</f>
        <v>árboles</v>
      </c>
      <c r="L100" s="113"/>
      <c r="M100" s="203">
        <v>1</v>
      </c>
      <c r="N100" s="117"/>
      <c r="O100" s="113">
        <f t="shared" si="69"/>
        <v>0</v>
      </c>
      <c r="P100" s="115" t="str">
        <f t="shared" si="70"/>
        <v>árboles</v>
      </c>
      <c r="Q100" s="120">
        <v>0</v>
      </c>
      <c r="R100" s="121">
        <v>0</v>
      </c>
      <c r="S100" s="121">
        <v>0</v>
      </c>
      <c r="T100" s="121">
        <v>0</v>
      </c>
      <c r="U100" s="372">
        <f>-'Datos 1-Factores emisión'!C713</f>
        <v>-2.9786645246888788</v>
      </c>
      <c r="V100" s="120">
        <f t="shared" si="71"/>
        <v>0</v>
      </c>
      <c r="W100" s="121">
        <f t="shared" si="72"/>
        <v>0</v>
      </c>
      <c r="X100" s="121">
        <f t="shared" si="73"/>
        <v>0</v>
      </c>
      <c r="Y100" s="121">
        <v>0</v>
      </c>
      <c r="Z100" s="121">
        <f t="shared" si="74"/>
        <v>0</v>
      </c>
      <c r="AA100" s="121">
        <f t="shared" si="75"/>
        <v>0</v>
      </c>
      <c r="AB100" s="120">
        <f>'Datos 2-Potenciales calent glob'!$E$6</f>
        <v>1</v>
      </c>
      <c r="AC100" s="121">
        <f>'Datos 2-Potenciales calent glob'!$E$31</f>
        <v>28</v>
      </c>
      <c r="AD100" s="121">
        <f>'Datos 2-Potenciales calent glob'!$E$32</f>
        <v>265</v>
      </c>
      <c r="AE100" s="123">
        <f>SUMIF('Datos 2-Potenciales calent glob'!$B$6:$B$56,Cálculos_5!F100,'Datos 2-Potenciales calent glob'!$E$6:$E$56)</f>
        <v>0</v>
      </c>
      <c r="AF100" s="121">
        <f>'Datos 2-Potenciales calent glob'!$E$6</f>
        <v>1</v>
      </c>
      <c r="AG100" s="121">
        <f>'Datos 2-Potenciales calent glob'!$E$6</f>
        <v>1</v>
      </c>
      <c r="AH100" s="120">
        <f t="shared" si="76"/>
        <v>0</v>
      </c>
      <c r="AI100" s="121">
        <f t="shared" si="77"/>
        <v>0</v>
      </c>
      <c r="AJ100" s="121">
        <f t="shared" si="78"/>
        <v>0</v>
      </c>
      <c r="AK100" s="121">
        <f t="shared" si="79"/>
        <v>0</v>
      </c>
      <c r="AL100" s="124">
        <f t="shared" si="80"/>
        <v>0</v>
      </c>
      <c r="AM100" s="121">
        <f t="shared" si="81"/>
        <v>0</v>
      </c>
      <c r="AN100" s="207">
        <f t="shared" si="82"/>
        <v>0</v>
      </c>
    </row>
    <row r="101" spans="2:40" ht="13.5" customHeight="1">
      <c r="B101" s="112" t="s">
        <v>509</v>
      </c>
      <c r="C101" s="113" t="s">
        <v>332</v>
      </c>
      <c r="D101" s="113" t="s">
        <v>510</v>
      </c>
      <c r="E101" s="113" t="s">
        <v>1017</v>
      </c>
      <c r="F101" s="113"/>
      <c r="G101" s="226"/>
      <c r="H101" s="113" t="s">
        <v>239</v>
      </c>
      <c r="I101" s="180">
        <v>1</v>
      </c>
      <c r="J101" s="126">
        <f>'Alcance 1'!D120</f>
        <v>0</v>
      </c>
      <c r="K101" s="113" t="str">
        <f>'Alcance 1'!E120</f>
        <v>árboles</v>
      </c>
      <c r="L101" s="113"/>
      <c r="M101" s="203">
        <v>1</v>
      </c>
      <c r="N101" s="117"/>
      <c r="O101" s="113">
        <f t="shared" si="69"/>
        <v>0</v>
      </c>
      <c r="P101" s="115" t="str">
        <f t="shared" si="70"/>
        <v>árboles</v>
      </c>
      <c r="Q101" s="120">
        <v>0</v>
      </c>
      <c r="R101" s="121">
        <v>0</v>
      </c>
      <c r="S101" s="121">
        <v>0</v>
      </c>
      <c r="T101" s="121">
        <v>0</v>
      </c>
      <c r="U101" s="372">
        <f>-'Datos 1-Factores emisión'!C714</f>
        <v>-29.855313544367842</v>
      </c>
      <c r="V101" s="120">
        <f t="shared" si="71"/>
        <v>0</v>
      </c>
      <c r="W101" s="121">
        <f t="shared" si="72"/>
        <v>0</v>
      </c>
      <c r="X101" s="121">
        <f t="shared" si="73"/>
        <v>0</v>
      </c>
      <c r="Y101" s="121">
        <v>0</v>
      </c>
      <c r="Z101" s="121">
        <f t="shared" si="74"/>
        <v>0</v>
      </c>
      <c r="AA101" s="121">
        <f t="shared" si="75"/>
        <v>0</v>
      </c>
      <c r="AB101" s="120">
        <f>'Datos 2-Potenciales calent glob'!$E$6</f>
        <v>1</v>
      </c>
      <c r="AC101" s="121">
        <f>'Datos 2-Potenciales calent glob'!$E$31</f>
        <v>28</v>
      </c>
      <c r="AD101" s="121">
        <f>'Datos 2-Potenciales calent glob'!$E$32</f>
        <v>265</v>
      </c>
      <c r="AE101" s="123">
        <f>SUMIF('Datos 2-Potenciales calent glob'!$B$6:$B$56,Cálculos_5!F101,'Datos 2-Potenciales calent glob'!$E$6:$E$56)</f>
        <v>0</v>
      </c>
      <c r="AF101" s="121">
        <f>'Datos 2-Potenciales calent glob'!$E$6</f>
        <v>1</v>
      </c>
      <c r="AG101" s="121">
        <f>'Datos 2-Potenciales calent glob'!$E$6</f>
        <v>1</v>
      </c>
      <c r="AH101" s="120">
        <f t="shared" si="76"/>
        <v>0</v>
      </c>
      <c r="AI101" s="121">
        <f t="shared" si="77"/>
        <v>0</v>
      </c>
      <c r="AJ101" s="121">
        <f t="shared" si="78"/>
        <v>0</v>
      </c>
      <c r="AK101" s="121">
        <f t="shared" si="79"/>
        <v>0</v>
      </c>
      <c r="AL101" s="124">
        <f t="shared" si="80"/>
        <v>0</v>
      </c>
      <c r="AM101" s="121">
        <f t="shared" si="81"/>
        <v>0</v>
      </c>
      <c r="AN101" s="207">
        <f t="shared" si="82"/>
        <v>0</v>
      </c>
    </row>
    <row r="102" spans="2:40" ht="13.5" customHeight="1">
      <c r="B102" s="112" t="s">
        <v>509</v>
      </c>
      <c r="C102" s="113" t="s">
        <v>332</v>
      </c>
      <c r="D102" s="113" t="s">
        <v>510</v>
      </c>
      <c r="E102" s="113" t="s">
        <v>1018</v>
      </c>
      <c r="F102" s="113"/>
      <c r="G102" s="226"/>
      <c r="H102" s="113" t="s">
        <v>239</v>
      </c>
      <c r="I102" s="180">
        <v>1</v>
      </c>
      <c r="J102" s="126">
        <f>'Alcance 1'!D121</f>
        <v>0</v>
      </c>
      <c r="K102" s="113" t="str">
        <f>'Alcance 1'!E121</f>
        <v>árboles</v>
      </c>
      <c r="L102" s="113"/>
      <c r="M102" s="203">
        <v>1</v>
      </c>
      <c r="N102" s="117"/>
      <c r="O102" s="113">
        <f t="shared" si="69"/>
        <v>0</v>
      </c>
      <c r="P102" s="115" t="str">
        <f t="shared" si="70"/>
        <v>árboles</v>
      </c>
      <c r="Q102" s="120">
        <v>0</v>
      </c>
      <c r="R102" s="121">
        <v>0</v>
      </c>
      <c r="S102" s="121">
        <v>0</v>
      </c>
      <c r="T102" s="121">
        <v>0</v>
      </c>
      <c r="U102" s="372">
        <f>-'Datos 1-Factores emisión'!C715</f>
        <v>-43.215604411883824</v>
      </c>
      <c r="V102" s="120">
        <f t="shared" si="71"/>
        <v>0</v>
      </c>
      <c r="W102" s="121">
        <f t="shared" si="72"/>
        <v>0</v>
      </c>
      <c r="X102" s="121">
        <f t="shared" si="73"/>
        <v>0</v>
      </c>
      <c r="Y102" s="121">
        <v>0</v>
      </c>
      <c r="Z102" s="121">
        <f t="shared" si="74"/>
        <v>0</v>
      </c>
      <c r="AA102" s="121">
        <f t="shared" si="75"/>
        <v>0</v>
      </c>
      <c r="AB102" s="120">
        <f>'Datos 2-Potenciales calent glob'!$E$6</f>
        <v>1</v>
      </c>
      <c r="AC102" s="121">
        <f>'Datos 2-Potenciales calent glob'!$E$31</f>
        <v>28</v>
      </c>
      <c r="AD102" s="121">
        <f>'Datos 2-Potenciales calent glob'!$E$32</f>
        <v>265</v>
      </c>
      <c r="AE102" s="123">
        <f>SUMIF('Datos 2-Potenciales calent glob'!$B$6:$B$56,Cálculos_5!F102,'Datos 2-Potenciales calent glob'!$E$6:$E$56)</f>
        <v>0</v>
      </c>
      <c r="AF102" s="121">
        <f>'Datos 2-Potenciales calent glob'!$E$6</f>
        <v>1</v>
      </c>
      <c r="AG102" s="121">
        <f>'Datos 2-Potenciales calent glob'!$E$6</f>
        <v>1</v>
      </c>
      <c r="AH102" s="120">
        <f t="shared" si="76"/>
        <v>0</v>
      </c>
      <c r="AI102" s="121">
        <f t="shared" si="77"/>
        <v>0</v>
      </c>
      <c r="AJ102" s="121">
        <f t="shared" si="78"/>
        <v>0</v>
      </c>
      <c r="AK102" s="121">
        <f t="shared" si="79"/>
        <v>0</v>
      </c>
      <c r="AL102" s="124">
        <f t="shared" si="80"/>
        <v>0</v>
      </c>
      <c r="AM102" s="121">
        <f t="shared" si="81"/>
        <v>0</v>
      </c>
      <c r="AN102" s="207">
        <f t="shared" si="82"/>
        <v>0</v>
      </c>
    </row>
    <row r="103" spans="2:40" ht="13.5" customHeight="1">
      <c r="B103" s="112" t="s">
        <v>509</v>
      </c>
      <c r="C103" s="113" t="s">
        <v>332</v>
      </c>
      <c r="D103" s="113" t="s">
        <v>510</v>
      </c>
      <c r="E103" s="113" t="s">
        <v>1019</v>
      </c>
      <c r="F103" s="113"/>
      <c r="G103" s="226"/>
      <c r="H103" s="113" t="s">
        <v>239</v>
      </c>
      <c r="I103" s="180">
        <v>1</v>
      </c>
      <c r="J103" s="126">
        <f>'Alcance 1'!D122</f>
        <v>0</v>
      </c>
      <c r="K103" s="113" t="str">
        <f>'Alcance 1'!E122</f>
        <v>árboles</v>
      </c>
      <c r="L103" s="113"/>
      <c r="M103" s="203">
        <v>1</v>
      </c>
      <c r="N103" s="117"/>
      <c r="O103" s="113">
        <f t="shared" si="69"/>
        <v>0</v>
      </c>
      <c r="P103" s="115" t="str">
        <f t="shared" si="70"/>
        <v>árboles</v>
      </c>
      <c r="Q103" s="120">
        <v>0</v>
      </c>
      <c r="R103" s="121">
        <v>0</v>
      </c>
      <c r="S103" s="121">
        <v>0</v>
      </c>
      <c r="T103" s="121">
        <v>0</v>
      </c>
      <c r="U103" s="372">
        <f>-'Datos 1-Factores emisión'!C716</f>
        <v>-4.5116335469456423</v>
      </c>
      <c r="V103" s="120">
        <f t="shared" si="71"/>
        <v>0</v>
      </c>
      <c r="W103" s="121">
        <f t="shared" si="72"/>
        <v>0</v>
      </c>
      <c r="X103" s="121">
        <f t="shared" si="73"/>
        <v>0</v>
      </c>
      <c r="Y103" s="121">
        <v>0</v>
      </c>
      <c r="Z103" s="121">
        <f t="shared" si="74"/>
        <v>0</v>
      </c>
      <c r="AA103" s="121">
        <f t="shared" si="75"/>
        <v>0</v>
      </c>
      <c r="AB103" s="120">
        <f>'Datos 2-Potenciales calent glob'!$E$6</f>
        <v>1</v>
      </c>
      <c r="AC103" s="121">
        <f>'Datos 2-Potenciales calent glob'!$E$31</f>
        <v>28</v>
      </c>
      <c r="AD103" s="121">
        <f>'Datos 2-Potenciales calent glob'!$E$32</f>
        <v>265</v>
      </c>
      <c r="AE103" s="123">
        <f>SUMIF('Datos 2-Potenciales calent glob'!$B$6:$B$56,Cálculos_5!F103,'Datos 2-Potenciales calent glob'!$E$6:$E$56)</f>
        <v>0</v>
      </c>
      <c r="AF103" s="121">
        <f>'Datos 2-Potenciales calent glob'!$E$6</f>
        <v>1</v>
      </c>
      <c r="AG103" s="121">
        <f>'Datos 2-Potenciales calent glob'!$E$6</f>
        <v>1</v>
      </c>
      <c r="AH103" s="120">
        <f t="shared" si="76"/>
        <v>0</v>
      </c>
      <c r="AI103" s="121">
        <f t="shared" si="77"/>
        <v>0</v>
      </c>
      <c r="AJ103" s="121">
        <f t="shared" si="78"/>
        <v>0</v>
      </c>
      <c r="AK103" s="121">
        <f t="shared" si="79"/>
        <v>0</v>
      </c>
      <c r="AL103" s="124">
        <f t="shared" si="80"/>
        <v>0</v>
      </c>
      <c r="AM103" s="121">
        <f t="shared" si="81"/>
        <v>0</v>
      </c>
      <c r="AN103" s="207">
        <f t="shared" si="82"/>
        <v>0</v>
      </c>
    </row>
    <row r="104" spans="2:40" ht="13.5" customHeight="1">
      <c r="B104" s="112" t="s">
        <v>509</v>
      </c>
      <c r="C104" s="113" t="s">
        <v>332</v>
      </c>
      <c r="D104" s="113" t="s">
        <v>510</v>
      </c>
      <c r="E104" s="113" t="s">
        <v>515</v>
      </c>
      <c r="F104" s="113"/>
      <c r="G104" s="226"/>
      <c r="H104" s="113" t="s">
        <v>239</v>
      </c>
      <c r="I104" s="180">
        <v>1</v>
      </c>
      <c r="J104" s="126">
        <f>'Alcance 1'!D123</f>
        <v>0</v>
      </c>
      <c r="K104" s="113" t="str">
        <f>'Alcance 1'!E123</f>
        <v>árboles</v>
      </c>
      <c r="L104" s="113"/>
      <c r="M104" s="203">
        <v>1</v>
      </c>
      <c r="N104" s="117"/>
      <c r="O104" s="113">
        <f t="shared" si="69"/>
        <v>0</v>
      </c>
      <c r="P104" s="115" t="str">
        <f t="shared" si="70"/>
        <v>árboles</v>
      </c>
      <c r="Q104" s="120">
        <v>0</v>
      </c>
      <c r="R104" s="121">
        <v>0</v>
      </c>
      <c r="S104" s="121">
        <v>0</v>
      </c>
      <c r="T104" s="121">
        <v>0</v>
      </c>
      <c r="U104" s="372">
        <f>-'Datos 1-Factores emisión'!C717</f>
        <v>-2.7396409014675265</v>
      </c>
      <c r="V104" s="120">
        <f t="shared" si="71"/>
        <v>0</v>
      </c>
      <c r="W104" s="121">
        <f t="shared" si="72"/>
        <v>0</v>
      </c>
      <c r="X104" s="121">
        <f t="shared" si="73"/>
        <v>0</v>
      </c>
      <c r="Y104" s="121">
        <v>0</v>
      </c>
      <c r="Z104" s="121">
        <f t="shared" si="74"/>
        <v>0</v>
      </c>
      <c r="AA104" s="121">
        <f t="shared" si="75"/>
        <v>0</v>
      </c>
      <c r="AB104" s="120">
        <f>'Datos 2-Potenciales calent glob'!$E$6</f>
        <v>1</v>
      </c>
      <c r="AC104" s="121">
        <f>'Datos 2-Potenciales calent glob'!$E$31</f>
        <v>28</v>
      </c>
      <c r="AD104" s="121">
        <f>'Datos 2-Potenciales calent glob'!$E$32</f>
        <v>265</v>
      </c>
      <c r="AE104" s="123">
        <f>SUMIF('Datos 2-Potenciales calent glob'!$B$6:$B$56,Cálculos_5!F104,'Datos 2-Potenciales calent glob'!$E$6:$E$56)</f>
        <v>0</v>
      </c>
      <c r="AF104" s="121">
        <f>'Datos 2-Potenciales calent glob'!$E$6</f>
        <v>1</v>
      </c>
      <c r="AG104" s="121">
        <f>'Datos 2-Potenciales calent glob'!$E$6</f>
        <v>1</v>
      </c>
      <c r="AH104" s="120">
        <f t="shared" si="76"/>
        <v>0</v>
      </c>
      <c r="AI104" s="121">
        <f t="shared" si="77"/>
        <v>0</v>
      </c>
      <c r="AJ104" s="121">
        <f t="shared" si="78"/>
        <v>0</v>
      </c>
      <c r="AK104" s="121">
        <f t="shared" si="79"/>
        <v>0</v>
      </c>
      <c r="AL104" s="124">
        <f t="shared" si="80"/>
        <v>0</v>
      </c>
      <c r="AM104" s="121">
        <f t="shared" si="81"/>
        <v>0</v>
      </c>
      <c r="AN104" s="207">
        <f t="shared" si="82"/>
        <v>0</v>
      </c>
    </row>
    <row r="105" spans="2:40" ht="13.5" customHeight="1">
      <c r="B105" s="112" t="s">
        <v>509</v>
      </c>
      <c r="C105" s="113" t="s">
        <v>332</v>
      </c>
      <c r="D105" s="113" t="s">
        <v>510</v>
      </c>
      <c r="E105" s="113" t="s">
        <v>1020</v>
      </c>
      <c r="F105" s="113"/>
      <c r="G105" s="226"/>
      <c r="H105" s="113" t="s">
        <v>239</v>
      </c>
      <c r="I105" s="180">
        <v>1</v>
      </c>
      <c r="J105" s="126">
        <f>'Alcance 1'!D124</f>
        <v>0</v>
      </c>
      <c r="K105" s="113" t="str">
        <f>'Alcance 1'!E124</f>
        <v>árboles</v>
      </c>
      <c r="L105" s="113"/>
      <c r="M105" s="203">
        <v>1</v>
      </c>
      <c r="N105" s="117"/>
      <c r="O105" s="113">
        <f t="shared" si="69"/>
        <v>0</v>
      </c>
      <c r="P105" s="115" t="str">
        <f t="shared" si="70"/>
        <v>árboles</v>
      </c>
      <c r="Q105" s="120">
        <v>0</v>
      </c>
      <c r="R105" s="121">
        <v>0</v>
      </c>
      <c r="S105" s="121">
        <v>0</v>
      </c>
      <c r="T105" s="121">
        <v>0</v>
      </c>
      <c r="U105" s="372">
        <f>-'Datos 1-Factores emisión'!C718</f>
        <v>-1.707884856498515</v>
      </c>
      <c r="V105" s="120">
        <f t="shared" si="71"/>
        <v>0</v>
      </c>
      <c r="W105" s="121">
        <f t="shared" si="72"/>
        <v>0</v>
      </c>
      <c r="X105" s="121">
        <f t="shared" si="73"/>
        <v>0</v>
      </c>
      <c r="Y105" s="121">
        <v>0</v>
      </c>
      <c r="Z105" s="121">
        <f t="shared" si="74"/>
        <v>0</v>
      </c>
      <c r="AA105" s="121">
        <f t="shared" si="75"/>
        <v>0</v>
      </c>
      <c r="AB105" s="120">
        <f>'Datos 2-Potenciales calent glob'!$E$6</f>
        <v>1</v>
      </c>
      <c r="AC105" s="121">
        <f>'Datos 2-Potenciales calent glob'!$E$31</f>
        <v>28</v>
      </c>
      <c r="AD105" s="121">
        <f>'Datos 2-Potenciales calent glob'!$E$32</f>
        <v>265</v>
      </c>
      <c r="AE105" s="123">
        <f>SUMIF('Datos 2-Potenciales calent glob'!$B$6:$B$56,Cálculos_5!F105,'Datos 2-Potenciales calent glob'!$E$6:$E$56)</f>
        <v>0</v>
      </c>
      <c r="AF105" s="121">
        <f>'Datos 2-Potenciales calent glob'!$E$6</f>
        <v>1</v>
      </c>
      <c r="AG105" s="121">
        <f>'Datos 2-Potenciales calent glob'!$E$6</f>
        <v>1</v>
      </c>
      <c r="AH105" s="120">
        <f t="shared" si="76"/>
        <v>0</v>
      </c>
      <c r="AI105" s="121">
        <f t="shared" si="77"/>
        <v>0</v>
      </c>
      <c r="AJ105" s="121">
        <f t="shared" si="78"/>
        <v>0</v>
      </c>
      <c r="AK105" s="121">
        <f t="shared" si="79"/>
        <v>0</v>
      </c>
      <c r="AL105" s="124">
        <f t="shared" si="80"/>
        <v>0</v>
      </c>
      <c r="AM105" s="121">
        <f t="shared" si="81"/>
        <v>0</v>
      </c>
      <c r="AN105" s="207">
        <f t="shared" si="82"/>
        <v>0</v>
      </c>
    </row>
    <row r="106" spans="2:40" ht="13.5" customHeight="1">
      <c r="B106" s="112" t="s">
        <v>509</v>
      </c>
      <c r="C106" s="113" t="s">
        <v>332</v>
      </c>
      <c r="D106" s="113" t="s">
        <v>510</v>
      </c>
      <c r="E106" s="113" t="s">
        <v>1021</v>
      </c>
      <c r="F106" s="113"/>
      <c r="G106" s="226"/>
      <c r="H106" s="113" t="s">
        <v>239</v>
      </c>
      <c r="I106" s="180">
        <v>1</v>
      </c>
      <c r="J106" s="126">
        <f>'Alcance 1'!D125</f>
        <v>0</v>
      </c>
      <c r="K106" s="113" t="str">
        <f>'Alcance 1'!E125</f>
        <v>árboles</v>
      </c>
      <c r="L106" s="113"/>
      <c r="M106" s="203">
        <v>1</v>
      </c>
      <c r="N106" s="117"/>
      <c r="O106" s="113">
        <f t="shared" si="69"/>
        <v>0</v>
      </c>
      <c r="P106" s="115" t="str">
        <f t="shared" si="70"/>
        <v>árboles</v>
      </c>
      <c r="Q106" s="120">
        <v>0</v>
      </c>
      <c r="R106" s="121">
        <v>0</v>
      </c>
      <c r="S106" s="121">
        <v>0</v>
      </c>
      <c r="T106" s="121">
        <v>0</v>
      </c>
      <c r="U106" s="372">
        <f>-'Datos 1-Factores emisión'!C719</f>
        <v>-2.6399271233093504</v>
      </c>
      <c r="V106" s="120">
        <f t="shared" si="71"/>
        <v>0</v>
      </c>
      <c r="W106" s="121">
        <f t="shared" si="72"/>
        <v>0</v>
      </c>
      <c r="X106" s="121">
        <f t="shared" si="73"/>
        <v>0</v>
      </c>
      <c r="Y106" s="121">
        <v>0</v>
      </c>
      <c r="Z106" s="121">
        <f t="shared" si="74"/>
        <v>0</v>
      </c>
      <c r="AA106" s="121">
        <f t="shared" si="75"/>
        <v>0</v>
      </c>
      <c r="AB106" s="120">
        <f>'Datos 2-Potenciales calent glob'!$E$6</f>
        <v>1</v>
      </c>
      <c r="AC106" s="121">
        <f>'Datos 2-Potenciales calent glob'!$E$31</f>
        <v>28</v>
      </c>
      <c r="AD106" s="121">
        <f>'Datos 2-Potenciales calent glob'!$E$32</f>
        <v>265</v>
      </c>
      <c r="AE106" s="123">
        <f>SUMIF('Datos 2-Potenciales calent glob'!$B$6:$B$56,Cálculos_5!F106,'Datos 2-Potenciales calent glob'!$E$6:$E$56)</f>
        <v>0</v>
      </c>
      <c r="AF106" s="121">
        <f>'Datos 2-Potenciales calent glob'!$E$6</f>
        <v>1</v>
      </c>
      <c r="AG106" s="121">
        <f>'Datos 2-Potenciales calent glob'!$E$6</f>
        <v>1</v>
      </c>
      <c r="AH106" s="120">
        <f t="shared" si="76"/>
        <v>0</v>
      </c>
      <c r="AI106" s="121">
        <f t="shared" si="77"/>
        <v>0</v>
      </c>
      <c r="AJ106" s="121">
        <f t="shared" si="78"/>
        <v>0</v>
      </c>
      <c r="AK106" s="121">
        <f t="shared" si="79"/>
        <v>0</v>
      </c>
      <c r="AL106" s="124">
        <f t="shared" si="80"/>
        <v>0</v>
      </c>
      <c r="AM106" s="121">
        <f t="shared" si="81"/>
        <v>0</v>
      </c>
      <c r="AN106" s="207">
        <f t="shared" si="82"/>
        <v>0</v>
      </c>
    </row>
    <row r="107" spans="2:40" ht="13.5" customHeight="1">
      <c r="B107" s="112" t="s">
        <v>509</v>
      </c>
      <c r="C107" s="113" t="s">
        <v>332</v>
      </c>
      <c r="D107" s="113" t="s">
        <v>510</v>
      </c>
      <c r="E107" s="113" t="s">
        <v>1022</v>
      </c>
      <c r="F107" s="113"/>
      <c r="G107" s="226"/>
      <c r="H107" s="113" t="s">
        <v>239</v>
      </c>
      <c r="I107" s="180">
        <v>1</v>
      </c>
      <c r="J107" s="126">
        <f>'Alcance 1'!D126</f>
        <v>0</v>
      </c>
      <c r="K107" s="113" t="str">
        <f>'Alcance 1'!E126</f>
        <v>árboles</v>
      </c>
      <c r="L107" s="113"/>
      <c r="M107" s="203">
        <v>1</v>
      </c>
      <c r="N107" s="117"/>
      <c r="O107" s="113">
        <f t="shared" si="69"/>
        <v>0</v>
      </c>
      <c r="P107" s="115" t="str">
        <f t="shared" si="70"/>
        <v>árboles</v>
      </c>
      <c r="Q107" s="120">
        <v>0</v>
      </c>
      <c r="R107" s="121">
        <v>0</v>
      </c>
      <c r="S107" s="121">
        <v>0</v>
      </c>
      <c r="T107" s="121">
        <v>0</v>
      </c>
      <c r="U107" s="372">
        <f>-'Datos 1-Factores emisión'!C720</f>
        <v>-19.416497876984124</v>
      </c>
      <c r="V107" s="120">
        <f t="shared" si="71"/>
        <v>0</v>
      </c>
      <c r="W107" s="121">
        <f t="shared" si="72"/>
        <v>0</v>
      </c>
      <c r="X107" s="121">
        <f t="shared" si="73"/>
        <v>0</v>
      </c>
      <c r="Y107" s="121">
        <v>0</v>
      </c>
      <c r="Z107" s="121">
        <f t="shared" si="74"/>
        <v>0</v>
      </c>
      <c r="AA107" s="121">
        <f t="shared" si="75"/>
        <v>0</v>
      </c>
      <c r="AB107" s="120">
        <f>'Datos 2-Potenciales calent glob'!$E$6</f>
        <v>1</v>
      </c>
      <c r="AC107" s="121">
        <f>'Datos 2-Potenciales calent glob'!$E$31</f>
        <v>28</v>
      </c>
      <c r="AD107" s="121">
        <f>'Datos 2-Potenciales calent glob'!$E$32</f>
        <v>265</v>
      </c>
      <c r="AE107" s="123">
        <f>SUMIF('Datos 2-Potenciales calent glob'!$B$6:$B$56,Cálculos_5!F107,'Datos 2-Potenciales calent glob'!$E$6:$E$56)</f>
        <v>0</v>
      </c>
      <c r="AF107" s="121">
        <f>'Datos 2-Potenciales calent glob'!$E$6</f>
        <v>1</v>
      </c>
      <c r="AG107" s="121">
        <f>'Datos 2-Potenciales calent glob'!$E$6</f>
        <v>1</v>
      </c>
      <c r="AH107" s="120">
        <f t="shared" si="76"/>
        <v>0</v>
      </c>
      <c r="AI107" s="121">
        <f t="shared" si="77"/>
        <v>0</v>
      </c>
      <c r="AJ107" s="121">
        <f t="shared" si="78"/>
        <v>0</v>
      </c>
      <c r="AK107" s="121">
        <f t="shared" si="79"/>
        <v>0</v>
      </c>
      <c r="AL107" s="124">
        <f t="shared" si="80"/>
        <v>0</v>
      </c>
      <c r="AM107" s="121">
        <f t="shared" si="81"/>
        <v>0</v>
      </c>
      <c r="AN107" s="207">
        <f t="shared" si="82"/>
        <v>0</v>
      </c>
    </row>
    <row r="108" spans="2:40" ht="13.5" customHeight="1">
      <c r="B108" s="112" t="s">
        <v>509</v>
      </c>
      <c r="C108" s="113" t="s">
        <v>332</v>
      </c>
      <c r="D108" s="113" t="s">
        <v>510</v>
      </c>
      <c r="E108" s="113" t="s">
        <v>1023</v>
      </c>
      <c r="F108" s="113"/>
      <c r="G108" s="226"/>
      <c r="H108" s="113" t="s">
        <v>239</v>
      </c>
      <c r="I108" s="180">
        <v>1</v>
      </c>
      <c r="J108" s="126">
        <f>'Alcance 1'!D127</f>
        <v>0</v>
      </c>
      <c r="K108" s="113" t="str">
        <f>'Alcance 1'!E127</f>
        <v>árboles</v>
      </c>
      <c r="L108" s="113"/>
      <c r="M108" s="203">
        <v>1</v>
      </c>
      <c r="N108" s="117"/>
      <c r="O108" s="113">
        <f t="shared" si="69"/>
        <v>0</v>
      </c>
      <c r="P108" s="115" t="str">
        <f t="shared" si="70"/>
        <v>árboles</v>
      </c>
      <c r="Q108" s="120">
        <v>0</v>
      </c>
      <c r="R108" s="121">
        <v>0</v>
      </c>
      <c r="S108" s="121">
        <v>0</v>
      </c>
      <c r="T108" s="121">
        <v>0</v>
      </c>
      <c r="U108" s="372">
        <f>-'Datos 1-Factores emisión'!C721</f>
        <v>-23.040528217655929</v>
      </c>
      <c r="V108" s="120">
        <f t="shared" si="71"/>
        <v>0</v>
      </c>
      <c r="W108" s="121">
        <f t="shared" si="72"/>
        <v>0</v>
      </c>
      <c r="X108" s="121">
        <f t="shared" si="73"/>
        <v>0</v>
      </c>
      <c r="Y108" s="121">
        <v>0</v>
      </c>
      <c r="Z108" s="121">
        <f t="shared" si="74"/>
        <v>0</v>
      </c>
      <c r="AA108" s="121">
        <f t="shared" si="75"/>
        <v>0</v>
      </c>
      <c r="AB108" s="120">
        <f>'Datos 2-Potenciales calent glob'!$E$6</f>
        <v>1</v>
      </c>
      <c r="AC108" s="121">
        <f>'Datos 2-Potenciales calent glob'!$E$31</f>
        <v>28</v>
      </c>
      <c r="AD108" s="121">
        <f>'Datos 2-Potenciales calent glob'!$E$32</f>
        <v>265</v>
      </c>
      <c r="AE108" s="123">
        <f>SUMIF('Datos 2-Potenciales calent glob'!$B$6:$B$56,Cálculos_5!F108,'Datos 2-Potenciales calent glob'!$E$6:$E$56)</f>
        <v>0</v>
      </c>
      <c r="AF108" s="121">
        <f>'Datos 2-Potenciales calent glob'!$E$6</f>
        <v>1</v>
      </c>
      <c r="AG108" s="121">
        <f>'Datos 2-Potenciales calent glob'!$E$6</f>
        <v>1</v>
      </c>
      <c r="AH108" s="120">
        <f t="shared" si="76"/>
        <v>0</v>
      </c>
      <c r="AI108" s="121">
        <f t="shared" si="77"/>
        <v>0</v>
      </c>
      <c r="AJ108" s="121">
        <f t="shared" si="78"/>
        <v>0</v>
      </c>
      <c r="AK108" s="121">
        <f t="shared" si="79"/>
        <v>0</v>
      </c>
      <c r="AL108" s="124">
        <f t="shared" si="80"/>
        <v>0</v>
      </c>
      <c r="AM108" s="121">
        <f t="shared" si="81"/>
        <v>0</v>
      </c>
      <c r="AN108" s="207">
        <f t="shared" si="82"/>
        <v>0</v>
      </c>
    </row>
    <row r="109" spans="2:40" ht="13.5" customHeight="1">
      <c r="B109" s="112" t="s">
        <v>509</v>
      </c>
      <c r="C109" s="113" t="s">
        <v>332</v>
      </c>
      <c r="D109" s="113" t="s">
        <v>510</v>
      </c>
      <c r="E109" s="113" t="s">
        <v>1024</v>
      </c>
      <c r="F109" s="113"/>
      <c r="G109" s="226"/>
      <c r="H109" s="113" t="s">
        <v>239</v>
      </c>
      <c r="I109" s="180">
        <v>1</v>
      </c>
      <c r="J109" s="126">
        <f>'Alcance 1'!D128</f>
        <v>0</v>
      </c>
      <c r="K109" s="113" t="str">
        <f>'Alcance 1'!E128</f>
        <v>árboles</v>
      </c>
      <c r="L109" s="113"/>
      <c r="M109" s="203">
        <v>1</v>
      </c>
      <c r="N109" s="117"/>
      <c r="O109" s="113">
        <f t="shared" si="69"/>
        <v>0</v>
      </c>
      <c r="P109" s="115" t="str">
        <f t="shared" si="70"/>
        <v>árboles</v>
      </c>
      <c r="Q109" s="120">
        <v>0</v>
      </c>
      <c r="R109" s="121">
        <v>0</v>
      </c>
      <c r="S109" s="121">
        <v>0</v>
      </c>
      <c r="T109" s="121">
        <v>0</v>
      </c>
      <c r="U109" s="372">
        <f>-'Datos 1-Factores emisión'!C722</f>
        <v>-5.9914245101205994</v>
      </c>
      <c r="V109" s="120">
        <f t="shared" si="71"/>
        <v>0</v>
      </c>
      <c r="W109" s="121">
        <f t="shared" si="72"/>
        <v>0</v>
      </c>
      <c r="X109" s="121">
        <f t="shared" si="73"/>
        <v>0</v>
      </c>
      <c r="Y109" s="121">
        <v>0</v>
      </c>
      <c r="Z109" s="121">
        <f t="shared" si="74"/>
        <v>0</v>
      </c>
      <c r="AA109" s="121">
        <f t="shared" si="75"/>
        <v>0</v>
      </c>
      <c r="AB109" s="120">
        <f>'Datos 2-Potenciales calent glob'!$E$6</f>
        <v>1</v>
      </c>
      <c r="AC109" s="121">
        <f>'Datos 2-Potenciales calent glob'!$E$31</f>
        <v>28</v>
      </c>
      <c r="AD109" s="121">
        <f>'Datos 2-Potenciales calent glob'!$E$32</f>
        <v>265</v>
      </c>
      <c r="AE109" s="123">
        <f>SUMIF('Datos 2-Potenciales calent glob'!$B$6:$B$56,Cálculos_5!F109,'Datos 2-Potenciales calent glob'!$E$6:$E$56)</f>
        <v>0</v>
      </c>
      <c r="AF109" s="121">
        <f>'Datos 2-Potenciales calent glob'!$E$6</f>
        <v>1</v>
      </c>
      <c r="AG109" s="121">
        <f>'Datos 2-Potenciales calent glob'!$E$6</f>
        <v>1</v>
      </c>
      <c r="AH109" s="120">
        <f t="shared" si="76"/>
        <v>0</v>
      </c>
      <c r="AI109" s="121">
        <f t="shared" si="77"/>
        <v>0</v>
      </c>
      <c r="AJ109" s="121">
        <f t="shared" si="78"/>
        <v>0</v>
      </c>
      <c r="AK109" s="121">
        <f t="shared" si="79"/>
        <v>0</v>
      </c>
      <c r="AL109" s="124">
        <f t="shared" si="80"/>
        <v>0</v>
      </c>
      <c r="AM109" s="121">
        <f t="shared" si="81"/>
        <v>0</v>
      </c>
      <c r="AN109" s="207">
        <f t="shared" si="82"/>
        <v>0</v>
      </c>
    </row>
    <row r="110" spans="2:40" ht="13.5" customHeight="1">
      <c r="B110" s="112" t="s">
        <v>509</v>
      </c>
      <c r="C110" s="113" t="s">
        <v>332</v>
      </c>
      <c r="D110" s="113" t="s">
        <v>510</v>
      </c>
      <c r="E110" s="113" t="s">
        <v>1025</v>
      </c>
      <c r="F110" s="113"/>
      <c r="G110" s="226"/>
      <c r="H110" s="113" t="s">
        <v>239</v>
      </c>
      <c r="I110" s="180">
        <v>1</v>
      </c>
      <c r="J110" s="126">
        <f>'Alcance 1'!D129</f>
        <v>0</v>
      </c>
      <c r="K110" s="113" t="str">
        <f>'Alcance 1'!E129</f>
        <v>árboles</v>
      </c>
      <c r="L110" s="113"/>
      <c r="M110" s="203">
        <v>1</v>
      </c>
      <c r="N110" s="117"/>
      <c r="O110" s="113">
        <f t="shared" si="69"/>
        <v>0</v>
      </c>
      <c r="P110" s="115" t="str">
        <f t="shared" si="70"/>
        <v>árboles</v>
      </c>
      <c r="Q110" s="120">
        <v>0</v>
      </c>
      <c r="R110" s="121">
        <v>0</v>
      </c>
      <c r="S110" s="121">
        <v>0</v>
      </c>
      <c r="T110" s="121">
        <v>0</v>
      </c>
      <c r="U110" s="372">
        <f>-'Datos 1-Factores emisión'!C723</f>
        <v>-1.1282045142491459</v>
      </c>
      <c r="V110" s="120">
        <f t="shared" si="71"/>
        <v>0</v>
      </c>
      <c r="W110" s="121">
        <f t="shared" si="72"/>
        <v>0</v>
      </c>
      <c r="X110" s="121">
        <f t="shared" si="73"/>
        <v>0</v>
      </c>
      <c r="Y110" s="121">
        <v>0</v>
      </c>
      <c r="Z110" s="121">
        <f t="shared" si="74"/>
        <v>0</v>
      </c>
      <c r="AA110" s="121">
        <f t="shared" si="75"/>
        <v>0</v>
      </c>
      <c r="AB110" s="120">
        <f>'Datos 2-Potenciales calent glob'!$E$6</f>
        <v>1</v>
      </c>
      <c r="AC110" s="121">
        <f>'Datos 2-Potenciales calent glob'!$E$31</f>
        <v>28</v>
      </c>
      <c r="AD110" s="121">
        <f>'Datos 2-Potenciales calent glob'!$E$32</f>
        <v>265</v>
      </c>
      <c r="AE110" s="123">
        <f>SUMIF('Datos 2-Potenciales calent glob'!$B$6:$B$56,Cálculos_5!F110,'Datos 2-Potenciales calent glob'!$E$6:$E$56)</f>
        <v>0</v>
      </c>
      <c r="AF110" s="121">
        <f>'Datos 2-Potenciales calent glob'!$E$6</f>
        <v>1</v>
      </c>
      <c r="AG110" s="121">
        <f>'Datos 2-Potenciales calent glob'!$E$6</f>
        <v>1</v>
      </c>
      <c r="AH110" s="120">
        <f t="shared" si="76"/>
        <v>0</v>
      </c>
      <c r="AI110" s="121">
        <f t="shared" si="77"/>
        <v>0</v>
      </c>
      <c r="AJ110" s="121">
        <f t="shared" si="78"/>
        <v>0</v>
      </c>
      <c r="AK110" s="121">
        <f t="shared" si="79"/>
        <v>0</v>
      </c>
      <c r="AL110" s="124">
        <f t="shared" si="80"/>
        <v>0</v>
      </c>
      <c r="AM110" s="121">
        <f t="shared" si="81"/>
        <v>0</v>
      </c>
      <c r="AN110" s="207">
        <f t="shared" si="82"/>
        <v>0</v>
      </c>
    </row>
    <row r="111" spans="2:40" ht="13.5" customHeight="1">
      <c r="B111" s="112" t="s">
        <v>509</v>
      </c>
      <c r="C111" s="113" t="s">
        <v>332</v>
      </c>
      <c r="D111" s="113" t="s">
        <v>510</v>
      </c>
      <c r="E111" s="113" t="s">
        <v>516</v>
      </c>
      <c r="F111" s="113"/>
      <c r="G111" s="226"/>
      <c r="H111" s="113" t="s">
        <v>239</v>
      </c>
      <c r="I111" s="180">
        <v>1</v>
      </c>
      <c r="J111" s="126">
        <f>'Alcance 1'!D130</f>
        <v>0</v>
      </c>
      <c r="K111" s="113" t="str">
        <f>'Alcance 1'!E130</f>
        <v>árboles</v>
      </c>
      <c r="L111" s="113"/>
      <c r="M111" s="203">
        <v>1</v>
      </c>
      <c r="N111" s="117"/>
      <c r="O111" s="113">
        <f t="shared" si="69"/>
        <v>0</v>
      </c>
      <c r="P111" s="115" t="str">
        <f t="shared" si="70"/>
        <v>árboles</v>
      </c>
      <c r="Q111" s="120">
        <v>0</v>
      </c>
      <c r="R111" s="121">
        <v>0</v>
      </c>
      <c r="S111" s="121">
        <v>0</v>
      </c>
      <c r="T111" s="121">
        <v>0</v>
      </c>
      <c r="U111" s="372">
        <f>-'Datos 1-Factores emisión'!C724</f>
        <v>-5.5869000612925124</v>
      </c>
      <c r="V111" s="120">
        <f t="shared" si="71"/>
        <v>0</v>
      </c>
      <c r="W111" s="121">
        <f t="shared" si="72"/>
        <v>0</v>
      </c>
      <c r="X111" s="121">
        <f t="shared" si="73"/>
        <v>0</v>
      </c>
      <c r="Y111" s="121">
        <v>0</v>
      </c>
      <c r="Z111" s="121">
        <f t="shared" si="74"/>
        <v>0</v>
      </c>
      <c r="AA111" s="121">
        <f t="shared" si="75"/>
        <v>0</v>
      </c>
      <c r="AB111" s="120">
        <f>'Datos 2-Potenciales calent glob'!$E$6</f>
        <v>1</v>
      </c>
      <c r="AC111" s="121">
        <f>'Datos 2-Potenciales calent glob'!$E$31</f>
        <v>28</v>
      </c>
      <c r="AD111" s="121">
        <f>'Datos 2-Potenciales calent glob'!$E$32</f>
        <v>265</v>
      </c>
      <c r="AE111" s="123">
        <f>SUMIF('Datos 2-Potenciales calent glob'!$B$6:$B$56,Cálculos_5!F111,'Datos 2-Potenciales calent glob'!$E$6:$E$56)</f>
        <v>0</v>
      </c>
      <c r="AF111" s="121">
        <f>'Datos 2-Potenciales calent glob'!$E$6</f>
        <v>1</v>
      </c>
      <c r="AG111" s="121">
        <f>'Datos 2-Potenciales calent glob'!$E$6</f>
        <v>1</v>
      </c>
      <c r="AH111" s="120">
        <f t="shared" si="76"/>
        <v>0</v>
      </c>
      <c r="AI111" s="121">
        <f t="shared" si="77"/>
        <v>0</v>
      </c>
      <c r="AJ111" s="121">
        <f t="shared" si="78"/>
        <v>0</v>
      </c>
      <c r="AK111" s="121">
        <f t="shared" si="79"/>
        <v>0</v>
      </c>
      <c r="AL111" s="124">
        <f t="shared" si="80"/>
        <v>0</v>
      </c>
      <c r="AM111" s="121">
        <f t="shared" si="81"/>
        <v>0</v>
      </c>
      <c r="AN111" s="207">
        <f t="shared" si="82"/>
        <v>0</v>
      </c>
    </row>
    <row r="112" spans="2:40" ht="13.5" customHeight="1">
      <c r="B112" s="112" t="s">
        <v>509</v>
      </c>
      <c r="C112" s="113" t="s">
        <v>332</v>
      </c>
      <c r="D112" s="113" t="s">
        <v>510</v>
      </c>
      <c r="E112" s="113" t="s">
        <v>525</v>
      </c>
      <c r="F112" s="113"/>
      <c r="G112" s="226"/>
      <c r="H112" s="113" t="s">
        <v>239</v>
      </c>
      <c r="I112" s="180">
        <v>1</v>
      </c>
      <c r="J112" s="126">
        <f>'Alcance 1'!D131</f>
        <v>0</v>
      </c>
      <c r="K112" s="113" t="str">
        <f>'Alcance 1'!E131</f>
        <v>árboles</v>
      </c>
      <c r="L112" s="113"/>
      <c r="M112" s="203">
        <v>1</v>
      </c>
      <c r="N112" s="117"/>
      <c r="O112" s="113">
        <f t="shared" si="69"/>
        <v>0</v>
      </c>
      <c r="P112" s="115" t="str">
        <f t="shared" si="70"/>
        <v>árboles</v>
      </c>
      <c r="Q112" s="120">
        <v>0</v>
      </c>
      <c r="R112" s="121">
        <v>0</v>
      </c>
      <c r="S112" s="121">
        <v>0</v>
      </c>
      <c r="T112" s="121">
        <v>0</v>
      </c>
      <c r="U112" s="372">
        <f>-'Datos 1-Factores emisión'!C725</f>
        <v>-38.837192462473482</v>
      </c>
      <c r="V112" s="120">
        <f t="shared" si="71"/>
        <v>0</v>
      </c>
      <c r="W112" s="121">
        <f t="shared" si="72"/>
        <v>0</v>
      </c>
      <c r="X112" s="121">
        <f t="shared" si="73"/>
        <v>0</v>
      </c>
      <c r="Y112" s="121">
        <v>0</v>
      </c>
      <c r="Z112" s="121">
        <f t="shared" si="74"/>
        <v>0</v>
      </c>
      <c r="AA112" s="121">
        <f t="shared" si="75"/>
        <v>0</v>
      </c>
      <c r="AB112" s="120">
        <f>'Datos 2-Potenciales calent glob'!$E$6</f>
        <v>1</v>
      </c>
      <c r="AC112" s="121">
        <f>'Datos 2-Potenciales calent glob'!$E$31</f>
        <v>28</v>
      </c>
      <c r="AD112" s="121">
        <f>'Datos 2-Potenciales calent glob'!$E$32</f>
        <v>265</v>
      </c>
      <c r="AE112" s="123">
        <f>SUMIF('Datos 2-Potenciales calent glob'!$B$6:$B$56,Cálculos_5!F112,'Datos 2-Potenciales calent glob'!$E$6:$E$56)</f>
        <v>0</v>
      </c>
      <c r="AF112" s="121">
        <f>'Datos 2-Potenciales calent glob'!$E$6</f>
        <v>1</v>
      </c>
      <c r="AG112" s="121">
        <f>'Datos 2-Potenciales calent glob'!$E$6</f>
        <v>1</v>
      </c>
      <c r="AH112" s="120">
        <f t="shared" si="76"/>
        <v>0</v>
      </c>
      <c r="AI112" s="121">
        <f t="shared" si="77"/>
        <v>0</v>
      </c>
      <c r="AJ112" s="121">
        <f t="shared" si="78"/>
        <v>0</v>
      </c>
      <c r="AK112" s="121">
        <f t="shared" si="79"/>
        <v>0</v>
      </c>
      <c r="AL112" s="124">
        <f t="shared" si="80"/>
        <v>0</v>
      </c>
      <c r="AM112" s="121">
        <f t="shared" si="81"/>
        <v>0</v>
      </c>
      <c r="AN112" s="207">
        <f t="shared" si="82"/>
        <v>0</v>
      </c>
    </row>
    <row r="113" spans="2:40" ht="13.5" customHeight="1">
      <c r="B113" s="112" t="s">
        <v>509</v>
      </c>
      <c r="C113" s="113" t="s">
        <v>332</v>
      </c>
      <c r="D113" s="113" t="s">
        <v>510</v>
      </c>
      <c r="E113" s="113" t="s">
        <v>1026</v>
      </c>
      <c r="F113" s="113"/>
      <c r="G113" s="226"/>
      <c r="H113" s="113" t="s">
        <v>239</v>
      </c>
      <c r="I113" s="180">
        <v>1</v>
      </c>
      <c r="J113" s="126">
        <f>'Alcance 1'!D132</f>
        <v>0</v>
      </c>
      <c r="K113" s="113" t="str">
        <f>'Alcance 1'!E132</f>
        <v>árboles</v>
      </c>
      <c r="L113" s="113"/>
      <c r="M113" s="203">
        <v>1</v>
      </c>
      <c r="N113" s="117"/>
      <c r="O113" s="113">
        <f t="shared" si="69"/>
        <v>0</v>
      </c>
      <c r="P113" s="115" t="str">
        <f t="shared" si="70"/>
        <v>árboles</v>
      </c>
      <c r="Q113" s="120">
        <v>0</v>
      </c>
      <c r="R113" s="121">
        <v>0</v>
      </c>
      <c r="S113" s="121">
        <v>0</v>
      </c>
      <c r="T113" s="121">
        <v>0</v>
      </c>
      <c r="U113" s="372">
        <f>-'Datos 1-Factores emisión'!C726</f>
        <v>-2.0341483274480723</v>
      </c>
      <c r="V113" s="120">
        <f t="shared" si="71"/>
        <v>0</v>
      </c>
      <c r="W113" s="121">
        <f t="shared" si="72"/>
        <v>0</v>
      </c>
      <c r="X113" s="121">
        <f t="shared" si="73"/>
        <v>0</v>
      </c>
      <c r="Y113" s="121">
        <v>0</v>
      </c>
      <c r="Z113" s="121">
        <f t="shared" si="74"/>
        <v>0</v>
      </c>
      <c r="AA113" s="121">
        <f t="shared" si="75"/>
        <v>0</v>
      </c>
      <c r="AB113" s="120">
        <f>'Datos 2-Potenciales calent glob'!$E$6</f>
        <v>1</v>
      </c>
      <c r="AC113" s="121">
        <f>'Datos 2-Potenciales calent glob'!$E$31</f>
        <v>28</v>
      </c>
      <c r="AD113" s="121">
        <f>'Datos 2-Potenciales calent glob'!$E$32</f>
        <v>265</v>
      </c>
      <c r="AE113" s="123">
        <f>SUMIF('Datos 2-Potenciales calent glob'!$B$6:$B$56,Cálculos_5!F113,'Datos 2-Potenciales calent glob'!$E$6:$E$56)</f>
        <v>0</v>
      </c>
      <c r="AF113" s="121">
        <f>'Datos 2-Potenciales calent glob'!$E$6</f>
        <v>1</v>
      </c>
      <c r="AG113" s="121">
        <f>'Datos 2-Potenciales calent glob'!$E$6</f>
        <v>1</v>
      </c>
      <c r="AH113" s="120">
        <f t="shared" si="76"/>
        <v>0</v>
      </c>
      <c r="AI113" s="121">
        <f t="shared" si="77"/>
        <v>0</v>
      </c>
      <c r="AJ113" s="121">
        <f t="shared" si="78"/>
        <v>0</v>
      </c>
      <c r="AK113" s="121">
        <f t="shared" si="79"/>
        <v>0</v>
      </c>
      <c r="AL113" s="124">
        <f t="shared" si="80"/>
        <v>0</v>
      </c>
      <c r="AM113" s="121">
        <f t="shared" si="81"/>
        <v>0</v>
      </c>
      <c r="AN113" s="207">
        <f t="shared" si="82"/>
        <v>0</v>
      </c>
    </row>
    <row r="114" spans="2:40" ht="13.5" customHeight="1">
      <c r="B114" s="112" t="s">
        <v>509</v>
      </c>
      <c r="C114" s="113" t="s">
        <v>332</v>
      </c>
      <c r="D114" s="113" t="s">
        <v>510</v>
      </c>
      <c r="E114" s="113" t="s">
        <v>1027</v>
      </c>
      <c r="F114" s="113"/>
      <c r="G114" s="226"/>
      <c r="H114" s="113" t="s">
        <v>239</v>
      </c>
      <c r="I114" s="180">
        <v>1</v>
      </c>
      <c r="J114" s="126">
        <f>'Alcance 1'!D133</f>
        <v>0</v>
      </c>
      <c r="K114" s="113" t="str">
        <f>'Alcance 1'!E133</f>
        <v>árboles</v>
      </c>
      <c r="L114" s="113"/>
      <c r="M114" s="203">
        <v>1</v>
      </c>
      <c r="N114" s="117"/>
      <c r="O114" s="113">
        <f t="shared" si="69"/>
        <v>0</v>
      </c>
      <c r="P114" s="115" t="str">
        <f t="shared" si="70"/>
        <v>árboles</v>
      </c>
      <c r="Q114" s="120">
        <v>0</v>
      </c>
      <c r="R114" s="121">
        <v>0</v>
      </c>
      <c r="S114" s="121">
        <v>0</v>
      </c>
      <c r="T114" s="121">
        <v>0</v>
      </c>
      <c r="U114" s="372">
        <f>-'Datos 1-Factores emisión'!C727</f>
        <v>-1.5819644153320491</v>
      </c>
      <c r="V114" s="120">
        <f t="shared" si="71"/>
        <v>0</v>
      </c>
      <c r="W114" s="121">
        <f t="shared" si="72"/>
        <v>0</v>
      </c>
      <c r="X114" s="121">
        <f t="shared" si="73"/>
        <v>0</v>
      </c>
      <c r="Y114" s="121">
        <v>0</v>
      </c>
      <c r="Z114" s="121">
        <f t="shared" si="74"/>
        <v>0</v>
      </c>
      <c r="AA114" s="121">
        <f t="shared" si="75"/>
        <v>0</v>
      </c>
      <c r="AB114" s="120">
        <f>'Datos 2-Potenciales calent glob'!$E$6</f>
        <v>1</v>
      </c>
      <c r="AC114" s="121">
        <f>'Datos 2-Potenciales calent glob'!$E$31</f>
        <v>28</v>
      </c>
      <c r="AD114" s="121">
        <f>'Datos 2-Potenciales calent glob'!$E$32</f>
        <v>265</v>
      </c>
      <c r="AE114" s="123">
        <f>SUMIF('Datos 2-Potenciales calent glob'!$B$6:$B$56,Cálculos_5!F114,'Datos 2-Potenciales calent glob'!$E$6:$E$56)</f>
        <v>0</v>
      </c>
      <c r="AF114" s="121">
        <f>'Datos 2-Potenciales calent glob'!$E$6</f>
        <v>1</v>
      </c>
      <c r="AG114" s="121">
        <f>'Datos 2-Potenciales calent glob'!$E$6</f>
        <v>1</v>
      </c>
      <c r="AH114" s="120">
        <f t="shared" si="76"/>
        <v>0</v>
      </c>
      <c r="AI114" s="121">
        <f t="shared" si="77"/>
        <v>0</v>
      </c>
      <c r="AJ114" s="121">
        <f t="shared" si="78"/>
        <v>0</v>
      </c>
      <c r="AK114" s="121">
        <f t="shared" si="79"/>
        <v>0</v>
      </c>
      <c r="AL114" s="124">
        <f t="shared" si="80"/>
        <v>0</v>
      </c>
      <c r="AM114" s="121">
        <f t="shared" si="81"/>
        <v>0</v>
      </c>
      <c r="AN114" s="207">
        <f t="shared" si="82"/>
        <v>0</v>
      </c>
    </row>
    <row r="115" spans="2:40" ht="13.5" customHeight="1">
      <c r="B115" s="112" t="s">
        <v>509</v>
      </c>
      <c r="C115" s="113" t="s">
        <v>332</v>
      </c>
      <c r="D115" s="113" t="s">
        <v>510</v>
      </c>
      <c r="E115" s="113" t="s">
        <v>1028</v>
      </c>
      <c r="F115" s="113"/>
      <c r="G115" s="226"/>
      <c r="H115" s="113" t="s">
        <v>239</v>
      </c>
      <c r="I115" s="180">
        <v>1</v>
      </c>
      <c r="J115" s="126">
        <f>'Alcance 1'!D134</f>
        <v>0</v>
      </c>
      <c r="K115" s="113" t="str">
        <f>'Alcance 1'!E134</f>
        <v>árboles</v>
      </c>
      <c r="L115" s="113"/>
      <c r="M115" s="203">
        <v>1</v>
      </c>
      <c r="N115" s="117"/>
      <c r="O115" s="113">
        <f t="shared" si="69"/>
        <v>0</v>
      </c>
      <c r="P115" s="115" t="str">
        <f t="shared" si="70"/>
        <v>árboles</v>
      </c>
      <c r="Q115" s="120">
        <v>0</v>
      </c>
      <c r="R115" s="121">
        <v>0</v>
      </c>
      <c r="S115" s="121">
        <v>0</v>
      </c>
      <c r="T115" s="121">
        <v>0</v>
      </c>
      <c r="U115" s="372">
        <f>-'Datos 1-Factores emisión'!C728</f>
        <v>-2.1817713128270504</v>
      </c>
      <c r="V115" s="120">
        <f t="shared" si="71"/>
        <v>0</v>
      </c>
      <c r="W115" s="121">
        <f t="shared" si="72"/>
        <v>0</v>
      </c>
      <c r="X115" s="121">
        <f t="shared" si="73"/>
        <v>0</v>
      </c>
      <c r="Y115" s="121">
        <v>0</v>
      </c>
      <c r="Z115" s="121">
        <f t="shared" si="74"/>
        <v>0</v>
      </c>
      <c r="AA115" s="121">
        <f t="shared" si="75"/>
        <v>0</v>
      </c>
      <c r="AB115" s="120">
        <f>'Datos 2-Potenciales calent glob'!$E$6</f>
        <v>1</v>
      </c>
      <c r="AC115" s="121">
        <f>'Datos 2-Potenciales calent glob'!$E$31</f>
        <v>28</v>
      </c>
      <c r="AD115" s="121">
        <f>'Datos 2-Potenciales calent glob'!$E$32</f>
        <v>265</v>
      </c>
      <c r="AE115" s="123">
        <f>SUMIF('Datos 2-Potenciales calent glob'!$B$6:$B$56,Cálculos_5!F115,'Datos 2-Potenciales calent glob'!$E$6:$E$56)</f>
        <v>0</v>
      </c>
      <c r="AF115" s="121">
        <f>'Datos 2-Potenciales calent glob'!$E$6</f>
        <v>1</v>
      </c>
      <c r="AG115" s="121">
        <f>'Datos 2-Potenciales calent glob'!$E$6</f>
        <v>1</v>
      </c>
      <c r="AH115" s="120">
        <f t="shared" si="76"/>
        <v>0</v>
      </c>
      <c r="AI115" s="121">
        <f t="shared" si="77"/>
        <v>0</v>
      </c>
      <c r="AJ115" s="121">
        <f t="shared" si="78"/>
        <v>0</v>
      </c>
      <c r="AK115" s="121">
        <f t="shared" si="79"/>
        <v>0</v>
      </c>
      <c r="AL115" s="124">
        <f t="shared" si="80"/>
        <v>0</v>
      </c>
      <c r="AM115" s="121">
        <f t="shared" si="81"/>
        <v>0</v>
      </c>
      <c r="AN115" s="207">
        <f t="shared" si="82"/>
        <v>0</v>
      </c>
    </row>
    <row r="116" spans="2:40" ht="13.5" customHeight="1">
      <c r="B116" s="112" t="s">
        <v>509</v>
      </c>
      <c r="C116" s="113" t="s">
        <v>332</v>
      </c>
      <c r="D116" s="113" t="s">
        <v>510</v>
      </c>
      <c r="E116" s="113" t="s">
        <v>1029</v>
      </c>
      <c r="F116" s="113"/>
      <c r="G116" s="226"/>
      <c r="H116" s="113" t="s">
        <v>239</v>
      </c>
      <c r="I116" s="180">
        <v>1</v>
      </c>
      <c r="J116" s="126">
        <f>'Alcance 1'!D135</f>
        <v>0</v>
      </c>
      <c r="K116" s="113" t="str">
        <f>'Alcance 1'!E135</f>
        <v>árboles</v>
      </c>
      <c r="L116" s="113"/>
      <c r="M116" s="203">
        <v>1</v>
      </c>
      <c r="N116" s="117"/>
      <c r="O116" s="113">
        <f t="shared" si="69"/>
        <v>0</v>
      </c>
      <c r="P116" s="115" t="str">
        <f t="shared" si="70"/>
        <v>árboles</v>
      </c>
      <c r="Q116" s="120">
        <v>0</v>
      </c>
      <c r="R116" s="121">
        <v>0</v>
      </c>
      <c r="S116" s="121">
        <v>0</v>
      </c>
      <c r="T116" s="121">
        <v>0</v>
      </c>
      <c r="U116" s="372">
        <f>-'Datos 1-Factores emisión'!C729</f>
        <v>-1.9326280185357239</v>
      </c>
      <c r="V116" s="120">
        <f t="shared" si="71"/>
        <v>0</v>
      </c>
      <c r="W116" s="121">
        <f t="shared" si="72"/>
        <v>0</v>
      </c>
      <c r="X116" s="121">
        <f t="shared" si="73"/>
        <v>0</v>
      </c>
      <c r="Y116" s="121">
        <v>0</v>
      </c>
      <c r="Z116" s="121">
        <f t="shared" si="74"/>
        <v>0</v>
      </c>
      <c r="AA116" s="121">
        <f t="shared" si="75"/>
        <v>0</v>
      </c>
      <c r="AB116" s="120">
        <f>'Datos 2-Potenciales calent glob'!$E$6</f>
        <v>1</v>
      </c>
      <c r="AC116" s="121">
        <f>'Datos 2-Potenciales calent glob'!$E$31</f>
        <v>28</v>
      </c>
      <c r="AD116" s="121">
        <f>'Datos 2-Potenciales calent glob'!$E$32</f>
        <v>265</v>
      </c>
      <c r="AE116" s="123">
        <f>SUMIF('Datos 2-Potenciales calent glob'!$B$6:$B$56,Cálculos_5!F116,'Datos 2-Potenciales calent glob'!$E$6:$E$56)</f>
        <v>0</v>
      </c>
      <c r="AF116" s="121">
        <f>'Datos 2-Potenciales calent glob'!$E$6</f>
        <v>1</v>
      </c>
      <c r="AG116" s="121">
        <f>'Datos 2-Potenciales calent glob'!$E$6</f>
        <v>1</v>
      </c>
      <c r="AH116" s="120">
        <f t="shared" si="76"/>
        <v>0</v>
      </c>
      <c r="AI116" s="121">
        <f t="shared" si="77"/>
        <v>0</v>
      </c>
      <c r="AJ116" s="121">
        <f t="shared" si="78"/>
        <v>0</v>
      </c>
      <c r="AK116" s="121">
        <f t="shared" si="79"/>
        <v>0</v>
      </c>
      <c r="AL116" s="124">
        <f t="shared" si="80"/>
        <v>0</v>
      </c>
      <c r="AM116" s="121">
        <f t="shared" si="81"/>
        <v>0</v>
      </c>
      <c r="AN116" s="207">
        <f t="shared" si="82"/>
        <v>0</v>
      </c>
    </row>
    <row r="117" spans="2:40" ht="13.5" customHeight="1">
      <c r="B117" s="112" t="s">
        <v>509</v>
      </c>
      <c r="C117" s="113" t="s">
        <v>332</v>
      </c>
      <c r="D117" s="113" t="s">
        <v>510</v>
      </c>
      <c r="E117" s="113" t="s">
        <v>524</v>
      </c>
      <c r="F117" s="113"/>
      <c r="G117" s="226"/>
      <c r="H117" s="113" t="s">
        <v>239</v>
      </c>
      <c r="I117" s="180">
        <v>1</v>
      </c>
      <c r="J117" s="126">
        <f>'Alcance 1'!D136</f>
        <v>0</v>
      </c>
      <c r="K117" s="113" t="str">
        <f>'Alcance 1'!E136</f>
        <v>árboles</v>
      </c>
      <c r="L117" s="113"/>
      <c r="M117" s="203">
        <v>1</v>
      </c>
      <c r="N117" s="117"/>
      <c r="O117" s="113">
        <f t="shared" si="69"/>
        <v>0</v>
      </c>
      <c r="P117" s="115" t="str">
        <f t="shared" si="70"/>
        <v>árboles</v>
      </c>
      <c r="Q117" s="120">
        <v>0</v>
      </c>
      <c r="R117" s="121">
        <v>0</v>
      </c>
      <c r="S117" s="121">
        <v>0</v>
      </c>
      <c r="T117" s="121">
        <v>0</v>
      </c>
      <c r="U117" s="372">
        <f>-'Datos 1-Factores emisión'!C730</f>
        <v>-3.0046801095706153</v>
      </c>
      <c r="V117" s="120">
        <f t="shared" si="71"/>
        <v>0</v>
      </c>
      <c r="W117" s="121">
        <f t="shared" si="72"/>
        <v>0</v>
      </c>
      <c r="X117" s="121">
        <f t="shared" si="73"/>
        <v>0</v>
      </c>
      <c r="Y117" s="121">
        <v>0</v>
      </c>
      <c r="Z117" s="121">
        <f t="shared" si="74"/>
        <v>0</v>
      </c>
      <c r="AA117" s="121">
        <f t="shared" si="75"/>
        <v>0</v>
      </c>
      <c r="AB117" s="120">
        <f>'Datos 2-Potenciales calent glob'!$E$6</f>
        <v>1</v>
      </c>
      <c r="AC117" s="121">
        <f>'Datos 2-Potenciales calent glob'!$E$31</f>
        <v>28</v>
      </c>
      <c r="AD117" s="121">
        <f>'Datos 2-Potenciales calent glob'!$E$32</f>
        <v>265</v>
      </c>
      <c r="AE117" s="123">
        <f>SUMIF('Datos 2-Potenciales calent glob'!$B$6:$B$56,Cálculos_5!F117,'Datos 2-Potenciales calent glob'!$E$6:$E$56)</f>
        <v>0</v>
      </c>
      <c r="AF117" s="121">
        <f>'Datos 2-Potenciales calent glob'!$E$6</f>
        <v>1</v>
      </c>
      <c r="AG117" s="121">
        <f>'Datos 2-Potenciales calent glob'!$E$6</f>
        <v>1</v>
      </c>
      <c r="AH117" s="120">
        <f t="shared" si="76"/>
        <v>0</v>
      </c>
      <c r="AI117" s="121">
        <f t="shared" si="77"/>
        <v>0</v>
      </c>
      <c r="AJ117" s="121">
        <f t="shared" si="78"/>
        <v>0</v>
      </c>
      <c r="AK117" s="121">
        <f t="shared" si="79"/>
        <v>0</v>
      </c>
      <c r="AL117" s="124">
        <f t="shared" si="80"/>
        <v>0</v>
      </c>
      <c r="AM117" s="121">
        <f t="shared" si="81"/>
        <v>0</v>
      </c>
      <c r="AN117" s="207">
        <f t="shared" si="82"/>
        <v>0</v>
      </c>
    </row>
    <row r="118" spans="2:40" ht="13.5" customHeight="1">
      <c r="B118" s="112" t="s">
        <v>509</v>
      </c>
      <c r="C118" s="113" t="s">
        <v>332</v>
      </c>
      <c r="D118" s="113" t="s">
        <v>510</v>
      </c>
      <c r="E118" s="113" t="s">
        <v>1030</v>
      </c>
      <c r="F118" s="113"/>
      <c r="G118" s="226"/>
      <c r="H118" s="113" t="s">
        <v>239</v>
      </c>
      <c r="I118" s="180">
        <v>1</v>
      </c>
      <c r="J118" s="126">
        <f>'Alcance 1'!D137</f>
        <v>0</v>
      </c>
      <c r="K118" s="113" t="str">
        <f>'Alcance 1'!E137</f>
        <v>árboles</v>
      </c>
      <c r="L118" s="113"/>
      <c r="M118" s="203">
        <v>1</v>
      </c>
      <c r="N118" s="117"/>
      <c r="O118" s="113">
        <f t="shared" si="69"/>
        <v>0</v>
      </c>
      <c r="P118" s="115" t="str">
        <f t="shared" si="70"/>
        <v>árboles</v>
      </c>
      <c r="Q118" s="120">
        <v>0</v>
      </c>
      <c r="R118" s="121">
        <v>0</v>
      </c>
      <c r="S118" s="121">
        <v>0</v>
      </c>
      <c r="T118" s="121">
        <v>0</v>
      </c>
      <c r="U118" s="372">
        <f>-'Datos 1-Factores emisión'!C731</f>
        <v>-6.8388617226212753</v>
      </c>
      <c r="V118" s="120">
        <f t="shared" si="71"/>
        <v>0</v>
      </c>
      <c r="W118" s="121">
        <f t="shared" si="72"/>
        <v>0</v>
      </c>
      <c r="X118" s="121">
        <f t="shared" si="73"/>
        <v>0</v>
      </c>
      <c r="Y118" s="121">
        <v>0</v>
      </c>
      <c r="Z118" s="121">
        <f t="shared" si="74"/>
        <v>0</v>
      </c>
      <c r="AA118" s="121">
        <f t="shared" si="75"/>
        <v>0</v>
      </c>
      <c r="AB118" s="120">
        <f>'Datos 2-Potenciales calent glob'!$E$6</f>
        <v>1</v>
      </c>
      <c r="AC118" s="121">
        <f>'Datos 2-Potenciales calent glob'!$E$31</f>
        <v>28</v>
      </c>
      <c r="AD118" s="121">
        <f>'Datos 2-Potenciales calent glob'!$E$32</f>
        <v>265</v>
      </c>
      <c r="AE118" s="123">
        <f>SUMIF('Datos 2-Potenciales calent glob'!$B$6:$B$56,Cálculos_5!F118,'Datos 2-Potenciales calent glob'!$E$6:$E$56)</f>
        <v>0</v>
      </c>
      <c r="AF118" s="121">
        <f>'Datos 2-Potenciales calent glob'!$E$6</f>
        <v>1</v>
      </c>
      <c r="AG118" s="121">
        <f>'Datos 2-Potenciales calent glob'!$E$6</f>
        <v>1</v>
      </c>
      <c r="AH118" s="120">
        <f t="shared" si="76"/>
        <v>0</v>
      </c>
      <c r="AI118" s="121">
        <f t="shared" si="77"/>
        <v>0</v>
      </c>
      <c r="AJ118" s="121">
        <f t="shared" si="78"/>
        <v>0</v>
      </c>
      <c r="AK118" s="121">
        <f t="shared" si="79"/>
        <v>0</v>
      </c>
      <c r="AL118" s="124">
        <f t="shared" si="80"/>
        <v>0</v>
      </c>
      <c r="AM118" s="121">
        <f t="shared" si="81"/>
        <v>0</v>
      </c>
      <c r="AN118" s="207">
        <f t="shared" si="82"/>
        <v>0</v>
      </c>
    </row>
    <row r="119" spans="2:40" ht="13.5" customHeight="1">
      <c r="B119" s="112" t="s">
        <v>509</v>
      </c>
      <c r="C119" s="113" t="s">
        <v>332</v>
      </c>
      <c r="D119" s="113" t="s">
        <v>510</v>
      </c>
      <c r="E119" s="113" t="s">
        <v>1031</v>
      </c>
      <c r="F119" s="113"/>
      <c r="G119" s="226"/>
      <c r="H119" s="113" t="s">
        <v>239</v>
      </c>
      <c r="I119" s="180">
        <v>1</v>
      </c>
      <c r="J119" s="126">
        <f>'Alcance 1'!D138</f>
        <v>0</v>
      </c>
      <c r="K119" s="113" t="str">
        <f>'Alcance 1'!E138</f>
        <v>árboles</v>
      </c>
      <c r="L119" s="113"/>
      <c r="M119" s="203">
        <v>1</v>
      </c>
      <c r="N119" s="117"/>
      <c r="O119" s="113">
        <f t="shared" si="69"/>
        <v>0</v>
      </c>
      <c r="P119" s="115" t="str">
        <f t="shared" si="70"/>
        <v>árboles</v>
      </c>
      <c r="Q119" s="120">
        <v>0</v>
      </c>
      <c r="R119" s="121">
        <v>0</v>
      </c>
      <c r="S119" s="121">
        <v>0</v>
      </c>
      <c r="T119" s="121">
        <v>0</v>
      </c>
      <c r="U119" s="372">
        <f>-'Datos 1-Factores emisión'!C732</f>
        <v>-22.388426654141334</v>
      </c>
      <c r="V119" s="120">
        <f t="shared" si="71"/>
        <v>0</v>
      </c>
      <c r="W119" s="121">
        <f t="shared" si="72"/>
        <v>0</v>
      </c>
      <c r="X119" s="121">
        <f t="shared" si="73"/>
        <v>0</v>
      </c>
      <c r="Y119" s="121">
        <v>0</v>
      </c>
      <c r="Z119" s="121">
        <f t="shared" si="74"/>
        <v>0</v>
      </c>
      <c r="AA119" s="121">
        <f t="shared" si="75"/>
        <v>0</v>
      </c>
      <c r="AB119" s="120">
        <f>'Datos 2-Potenciales calent glob'!$E$6</f>
        <v>1</v>
      </c>
      <c r="AC119" s="121">
        <f>'Datos 2-Potenciales calent glob'!$E$31</f>
        <v>28</v>
      </c>
      <c r="AD119" s="121">
        <f>'Datos 2-Potenciales calent glob'!$E$32</f>
        <v>265</v>
      </c>
      <c r="AE119" s="123">
        <f>SUMIF('Datos 2-Potenciales calent glob'!$B$6:$B$56,Cálculos_5!F119,'Datos 2-Potenciales calent glob'!$E$6:$E$56)</f>
        <v>0</v>
      </c>
      <c r="AF119" s="121">
        <f>'Datos 2-Potenciales calent glob'!$E$6</f>
        <v>1</v>
      </c>
      <c r="AG119" s="121">
        <f>'Datos 2-Potenciales calent glob'!$E$6</f>
        <v>1</v>
      </c>
      <c r="AH119" s="120">
        <f t="shared" si="76"/>
        <v>0</v>
      </c>
      <c r="AI119" s="121">
        <f t="shared" si="77"/>
        <v>0</v>
      </c>
      <c r="AJ119" s="121">
        <f t="shared" si="78"/>
        <v>0</v>
      </c>
      <c r="AK119" s="121">
        <f t="shared" si="79"/>
        <v>0</v>
      </c>
      <c r="AL119" s="124">
        <f t="shared" si="80"/>
        <v>0</v>
      </c>
      <c r="AM119" s="121">
        <f t="shared" si="81"/>
        <v>0</v>
      </c>
      <c r="AN119" s="207">
        <f t="shared" si="82"/>
        <v>0</v>
      </c>
    </row>
    <row r="120" spans="2:40" ht="13.5" customHeight="1">
      <c r="B120" s="112" t="s">
        <v>509</v>
      </c>
      <c r="C120" s="113" t="s">
        <v>332</v>
      </c>
      <c r="D120" s="113" t="s">
        <v>510</v>
      </c>
      <c r="E120" s="113" t="s">
        <v>1032</v>
      </c>
      <c r="F120" s="113"/>
      <c r="G120" s="226"/>
      <c r="H120" s="113" t="s">
        <v>239</v>
      </c>
      <c r="I120" s="180">
        <v>1</v>
      </c>
      <c r="J120" s="126">
        <f>'Alcance 1'!D139</f>
        <v>0</v>
      </c>
      <c r="K120" s="113" t="str">
        <f>'Alcance 1'!E139</f>
        <v>árboles</v>
      </c>
      <c r="L120" s="113"/>
      <c r="M120" s="203">
        <v>1</v>
      </c>
      <c r="N120" s="117"/>
      <c r="O120" s="113">
        <f t="shared" si="69"/>
        <v>0</v>
      </c>
      <c r="P120" s="115" t="str">
        <f t="shared" si="70"/>
        <v>árboles</v>
      </c>
      <c r="Q120" s="120">
        <v>0</v>
      </c>
      <c r="R120" s="121">
        <v>0</v>
      </c>
      <c r="S120" s="121">
        <v>0</v>
      </c>
      <c r="T120" s="121">
        <v>0</v>
      </c>
      <c r="U120" s="372">
        <f>-'Datos 1-Factores emisión'!C733</f>
        <v>-22.388426654141334</v>
      </c>
      <c r="V120" s="120">
        <f t="shared" si="71"/>
        <v>0</v>
      </c>
      <c r="W120" s="121">
        <f t="shared" si="72"/>
        <v>0</v>
      </c>
      <c r="X120" s="121">
        <f t="shared" si="73"/>
        <v>0</v>
      </c>
      <c r="Y120" s="121">
        <v>0</v>
      </c>
      <c r="Z120" s="121">
        <f t="shared" si="74"/>
        <v>0</v>
      </c>
      <c r="AA120" s="121">
        <f t="shared" si="75"/>
        <v>0</v>
      </c>
      <c r="AB120" s="120">
        <f>'Datos 2-Potenciales calent glob'!$E$6</f>
        <v>1</v>
      </c>
      <c r="AC120" s="121">
        <f>'Datos 2-Potenciales calent glob'!$E$31</f>
        <v>28</v>
      </c>
      <c r="AD120" s="121">
        <f>'Datos 2-Potenciales calent glob'!$E$32</f>
        <v>265</v>
      </c>
      <c r="AE120" s="123">
        <f>SUMIF('Datos 2-Potenciales calent glob'!$B$6:$B$56,Cálculos_5!F120,'Datos 2-Potenciales calent glob'!$E$6:$E$56)</f>
        <v>0</v>
      </c>
      <c r="AF120" s="121">
        <f>'Datos 2-Potenciales calent glob'!$E$6</f>
        <v>1</v>
      </c>
      <c r="AG120" s="121">
        <f>'Datos 2-Potenciales calent glob'!$E$6</f>
        <v>1</v>
      </c>
      <c r="AH120" s="120">
        <f t="shared" si="76"/>
        <v>0</v>
      </c>
      <c r="AI120" s="121">
        <f t="shared" si="77"/>
        <v>0</v>
      </c>
      <c r="AJ120" s="121">
        <f t="shared" si="78"/>
        <v>0</v>
      </c>
      <c r="AK120" s="121">
        <f t="shared" si="79"/>
        <v>0</v>
      </c>
      <c r="AL120" s="124">
        <f t="shared" si="80"/>
        <v>0</v>
      </c>
      <c r="AM120" s="121">
        <f t="shared" si="81"/>
        <v>0</v>
      </c>
      <c r="AN120" s="207">
        <f t="shared" si="82"/>
        <v>0</v>
      </c>
    </row>
    <row r="121" spans="2:40" ht="13.5" customHeight="1">
      <c r="B121" s="112" t="s">
        <v>509</v>
      </c>
      <c r="C121" s="113" t="s">
        <v>332</v>
      </c>
      <c r="D121" s="113" t="s">
        <v>510</v>
      </c>
      <c r="E121" s="113" t="s">
        <v>1033</v>
      </c>
      <c r="F121" s="113"/>
      <c r="G121" s="226"/>
      <c r="H121" s="113" t="s">
        <v>239</v>
      </c>
      <c r="I121" s="180">
        <v>1</v>
      </c>
      <c r="J121" s="126">
        <f>'Alcance 1'!D140</f>
        <v>0</v>
      </c>
      <c r="K121" s="113" t="str">
        <f>'Alcance 1'!E140</f>
        <v>árboles</v>
      </c>
      <c r="L121" s="113"/>
      <c r="M121" s="203">
        <v>1</v>
      </c>
      <c r="N121" s="117"/>
      <c r="O121" s="113">
        <f t="shared" si="69"/>
        <v>0</v>
      </c>
      <c r="P121" s="115" t="str">
        <f t="shared" si="70"/>
        <v>árboles</v>
      </c>
      <c r="Q121" s="120">
        <v>0</v>
      </c>
      <c r="R121" s="121">
        <v>0</v>
      </c>
      <c r="S121" s="121">
        <v>0</v>
      </c>
      <c r="T121" s="121">
        <v>0</v>
      </c>
      <c r="U121" s="372">
        <f>-'Datos 1-Factores emisión'!C734</f>
        <v>-33.54816511050106</v>
      </c>
      <c r="V121" s="120">
        <f t="shared" si="71"/>
        <v>0</v>
      </c>
      <c r="W121" s="121">
        <f t="shared" si="72"/>
        <v>0</v>
      </c>
      <c r="X121" s="121">
        <f t="shared" si="73"/>
        <v>0</v>
      </c>
      <c r="Y121" s="121">
        <v>0</v>
      </c>
      <c r="Z121" s="121">
        <f t="shared" si="74"/>
        <v>0</v>
      </c>
      <c r="AA121" s="121">
        <f t="shared" si="75"/>
        <v>0</v>
      </c>
      <c r="AB121" s="120">
        <f>'Datos 2-Potenciales calent glob'!$E$6</f>
        <v>1</v>
      </c>
      <c r="AC121" s="121">
        <f>'Datos 2-Potenciales calent glob'!$E$31</f>
        <v>28</v>
      </c>
      <c r="AD121" s="121">
        <f>'Datos 2-Potenciales calent glob'!$E$32</f>
        <v>265</v>
      </c>
      <c r="AE121" s="123">
        <f>SUMIF('Datos 2-Potenciales calent glob'!$B$6:$B$56,Cálculos_5!F121,'Datos 2-Potenciales calent glob'!$E$6:$E$56)</f>
        <v>0</v>
      </c>
      <c r="AF121" s="121">
        <f>'Datos 2-Potenciales calent glob'!$E$6</f>
        <v>1</v>
      </c>
      <c r="AG121" s="121">
        <f>'Datos 2-Potenciales calent glob'!$E$6</f>
        <v>1</v>
      </c>
      <c r="AH121" s="120">
        <f t="shared" si="76"/>
        <v>0</v>
      </c>
      <c r="AI121" s="121">
        <f t="shared" si="77"/>
        <v>0</v>
      </c>
      <c r="AJ121" s="121">
        <f t="shared" si="78"/>
        <v>0</v>
      </c>
      <c r="AK121" s="121">
        <f t="shared" si="79"/>
        <v>0</v>
      </c>
      <c r="AL121" s="124">
        <f t="shared" si="80"/>
        <v>0</v>
      </c>
      <c r="AM121" s="121">
        <f t="shared" si="81"/>
        <v>0</v>
      </c>
      <c r="AN121" s="207">
        <f t="shared" si="82"/>
        <v>0</v>
      </c>
    </row>
    <row r="122" spans="2:40" ht="13.5" customHeight="1">
      <c r="B122" s="112" t="s">
        <v>509</v>
      </c>
      <c r="C122" s="113" t="s">
        <v>332</v>
      </c>
      <c r="D122" s="113" t="s">
        <v>510</v>
      </c>
      <c r="E122" s="113" t="s">
        <v>1034</v>
      </c>
      <c r="F122" s="113"/>
      <c r="G122" s="226"/>
      <c r="H122" s="113" t="s">
        <v>239</v>
      </c>
      <c r="I122" s="180">
        <v>1</v>
      </c>
      <c r="J122" s="126">
        <f>'Alcance 1'!D141</f>
        <v>0</v>
      </c>
      <c r="K122" s="113" t="str">
        <f>'Alcance 1'!E141</f>
        <v>árboles</v>
      </c>
      <c r="L122" s="113"/>
      <c r="M122" s="203">
        <v>1</v>
      </c>
      <c r="N122" s="117"/>
      <c r="O122" s="113">
        <f t="shared" si="69"/>
        <v>0</v>
      </c>
      <c r="P122" s="115" t="str">
        <f t="shared" si="70"/>
        <v>árboles</v>
      </c>
      <c r="Q122" s="120">
        <v>0</v>
      </c>
      <c r="R122" s="121">
        <v>0</v>
      </c>
      <c r="S122" s="121">
        <v>0</v>
      </c>
      <c r="T122" s="121">
        <v>0</v>
      </c>
      <c r="U122" s="372">
        <f>-'Datos 1-Factores emisión'!C735</f>
        <v>-39.246727504175098</v>
      </c>
      <c r="V122" s="120">
        <f t="shared" si="71"/>
        <v>0</v>
      </c>
      <c r="W122" s="121">
        <f t="shared" si="72"/>
        <v>0</v>
      </c>
      <c r="X122" s="121">
        <f t="shared" si="73"/>
        <v>0</v>
      </c>
      <c r="Y122" s="121">
        <v>0</v>
      </c>
      <c r="Z122" s="121">
        <f t="shared" si="74"/>
        <v>0</v>
      </c>
      <c r="AA122" s="121">
        <f t="shared" si="75"/>
        <v>0</v>
      </c>
      <c r="AB122" s="120">
        <f>'Datos 2-Potenciales calent glob'!$E$6</f>
        <v>1</v>
      </c>
      <c r="AC122" s="121">
        <f>'Datos 2-Potenciales calent glob'!$E$31</f>
        <v>28</v>
      </c>
      <c r="AD122" s="121">
        <f>'Datos 2-Potenciales calent glob'!$E$32</f>
        <v>265</v>
      </c>
      <c r="AE122" s="123">
        <f>SUMIF('Datos 2-Potenciales calent glob'!$B$6:$B$56,Cálculos_5!F122,'Datos 2-Potenciales calent glob'!$E$6:$E$56)</f>
        <v>0</v>
      </c>
      <c r="AF122" s="121">
        <f>'Datos 2-Potenciales calent glob'!$E$6</f>
        <v>1</v>
      </c>
      <c r="AG122" s="121">
        <f>'Datos 2-Potenciales calent glob'!$E$6</f>
        <v>1</v>
      </c>
      <c r="AH122" s="120">
        <f t="shared" si="76"/>
        <v>0</v>
      </c>
      <c r="AI122" s="121">
        <f t="shared" si="77"/>
        <v>0</v>
      </c>
      <c r="AJ122" s="121">
        <f t="shared" si="78"/>
        <v>0</v>
      </c>
      <c r="AK122" s="121">
        <f t="shared" si="79"/>
        <v>0</v>
      </c>
      <c r="AL122" s="124">
        <f t="shared" si="80"/>
        <v>0</v>
      </c>
      <c r="AM122" s="121">
        <f t="shared" si="81"/>
        <v>0</v>
      </c>
      <c r="AN122" s="207">
        <f t="shared" si="82"/>
        <v>0</v>
      </c>
    </row>
    <row r="123" spans="2:40" ht="13.5" customHeight="1">
      <c r="B123" s="112" t="s">
        <v>509</v>
      </c>
      <c r="C123" s="113" t="s">
        <v>332</v>
      </c>
      <c r="D123" s="113" t="s">
        <v>510</v>
      </c>
      <c r="E123" s="113" t="s">
        <v>1035</v>
      </c>
      <c r="F123" s="113"/>
      <c r="G123" s="226"/>
      <c r="H123" s="113" t="s">
        <v>239</v>
      </c>
      <c r="I123" s="180">
        <v>1</v>
      </c>
      <c r="J123" s="126">
        <f>'Alcance 1'!D142</f>
        <v>0</v>
      </c>
      <c r="K123" s="113" t="str">
        <f>'Alcance 1'!E142</f>
        <v>árboles</v>
      </c>
      <c r="L123" s="113"/>
      <c r="M123" s="203">
        <v>1</v>
      </c>
      <c r="N123" s="117"/>
      <c r="O123" s="113">
        <f t="shared" si="69"/>
        <v>0</v>
      </c>
      <c r="P123" s="115" t="str">
        <f t="shared" si="70"/>
        <v>árboles</v>
      </c>
      <c r="Q123" s="120">
        <v>0</v>
      </c>
      <c r="R123" s="121">
        <v>0</v>
      </c>
      <c r="S123" s="121">
        <v>0</v>
      </c>
      <c r="T123" s="121">
        <v>0</v>
      </c>
      <c r="U123" s="372">
        <f>-'Datos 1-Factores emisión'!C736</f>
        <v>-7.4877680651170682</v>
      </c>
      <c r="V123" s="120">
        <f t="shared" si="71"/>
        <v>0</v>
      </c>
      <c r="W123" s="121">
        <f t="shared" si="72"/>
        <v>0</v>
      </c>
      <c r="X123" s="121">
        <f t="shared" si="73"/>
        <v>0</v>
      </c>
      <c r="Y123" s="121">
        <v>0</v>
      </c>
      <c r="Z123" s="121">
        <f t="shared" si="74"/>
        <v>0</v>
      </c>
      <c r="AA123" s="121">
        <f t="shared" si="75"/>
        <v>0</v>
      </c>
      <c r="AB123" s="120">
        <f>'Datos 2-Potenciales calent glob'!$E$6</f>
        <v>1</v>
      </c>
      <c r="AC123" s="121">
        <f>'Datos 2-Potenciales calent glob'!$E$31</f>
        <v>28</v>
      </c>
      <c r="AD123" s="121">
        <f>'Datos 2-Potenciales calent glob'!$E$32</f>
        <v>265</v>
      </c>
      <c r="AE123" s="123">
        <f>SUMIF('Datos 2-Potenciales calent glob'!$B$6:$B$56,Cálculos_5!F123,'Datos 2-Potenciales calent glob'!$E$6:$E$56)</f>
        <v>0</v>
      </c>
      <c r="AF123" s="121">
        <f>'Datos 2-Potenciales calent glob'!$E$6</f>
        <v>1</v>
      </c>
      <c r="AG123" s="121">
        <f>'Datos 2-Potenciales calent glob'!$E$6</f>
        <v>1</v>
      </c>
      <c r="AH123" s="120">
        <f t="shared" si="76"/>
        <v>0</v>
      </c>
      <c r="AI123" s="121">
        <f t="shared" si="77"/>
        <v>0</v>
      </c>
      <c r="AJ123" s="121">
        <f t="shared" si="78"/>
        <v>0</v>
      </c>
      <c r="AK123" s="121">
        <f t="shared" si="79"/>
        <v>0</v>
      </c>
      <c r="AL123" s="124">
        <f t="shared" si="80"/>
        <v>0</v>
      </c>
      <c r="AM123" s="121">
        <f t="shared" si="81"/>
        <v>0</v>
      </c>
      <c r="AN123" s="207">
        <f t="shared" si="82"/>
        <v>0</v>
      </c>
    </row>
    <row r="124" spans="2:40" ht="13.5" customHeight="1">
      <c r="B124" s="112" t="s">
        <v>509</v>
      </c>
      <c r="C124" s="113" t="s">
        <v>332</v>
      </c>
      <c r="D124" s="113" t="s">
        <v>510</v>
      </c>
      <c r="E124" s="113" t="s">
        <v>1036</v>
      </c>
      <c r="F124" s="113"/>
      <c r="G124" s="226"/>
      <c r="H124" s="113" t="s">
        <v>239</v>
      </c>
      <c r="I124" s="180">
        <v>1</v>
      </c>
      <c r="J124" s="126">
        <f>'Alcance 1'!D143</f>
        <v>0</v>
      </c>
      <c r="K124" s="113" t="str">
        <f>'Alcance 1'!E143</f>
        <v>árboles</v>
      </c>
      <c r="L124" s="113"/>
      <c r="M124" s="203">
        <v>1</v>
      </c>
      <c r="N124" s="117"/>
      <c r="O124" s="113">
        <f t="shared" si="69"/>
        <v>0</v>
      </c>
      <c r="P124" s="115" t="str">
        <f t="shared" si="70"/>
        <v>árboles</v>
      </c>
      <c r="Q124" s="120">
        <v>0</v>
      </c>
      <c r="R124" s="121">
        <v>0</v>
      </c>
      <c r="S124" s="121">
        <v>0</v>
      </c>
      <c r="T124" s="121">
        <v>0</v>
      </c>
      <c r="U124" s="372">
        <f>-'Datos 1-Factores emisión'!C737</f>
        <v>-43.215604411883824</v>
      </c>
      <c r="V124" s="120">
        <f t="shared" si="71"/>
        <v>0</v>
      </c>
      <c r="W124" s="121">
        <f t="shared" si="72"/>
        <v>0</v>
      </c>
      <c r="X124" s="121">
        <f t="shared" si="73"/>
        <v>0</v>
      </c>
      <c r="Y124" s="121">
        <v>0</v>
      </c>
      <c r="Z124" s="121">
        <f t="shared" si="74"/>
        <v>0</v>
      </c>
      <c r="AA124" s="121">
        <f t="shared" si="75"/>
        <v>0</v>
      </c>
      <c r="AB124" s="120">
        <f>'Datos 2-Potenciales calent glob'!$E$6</f>
        <v>1</v>
      </c>
      <c r="AC124" s="121">
        <f>'Datos 2-Potenciales calent glob'!$E$31</f>
        <v>28</v>
      </c>
      <c r="AD124" s="121">
        <f>'Datos 2-Potenciales calent glob'!$E$32</f>
        <v>265</v>
      </c>
      <c r="AE124" s="123">
        <f>SUMIF('Datos 2-Potenciales calent glob'!$B$6:$B$56,Cálculos_5!F124,'Datos 2-Potenciales calent glob'!$E$6:$E$56)</f>
        <v>0</v>
      </c>
      <c r="AF124" s="121">
        <f>'Datos 2-Potenciales calent glob'!$E$6</f>
        <v>1</v>
      </c>
      <c r="AG124" s="121">
        <f>'Datos 2-Potenciales calent glob'!$E$6</f>
        <v>1</v>
      </c>
      <c r="AH124" s="120">
        <f t="shared" si="76"/>
        <v>0</v>
      </c>
      <c r="AI124" s="121">
        <f t="shared" si="77"/>
        <v>0</v>
      </c>
      <c r="AJ124" s="121">
        <f t="shared" si="78"/>
        <v>0</v>
      </c>
      <c r="AK124" s="121">
        <f t="shared" si="79"/>
        <v>0</v>
      </c>
      <c r="AL124" s="124">
        <f t="shared" si="80"/>
        <v>0</v>
      </c>
      <c r="AM124" s="121">
        <f t="shared" si="81"/>
        <v>0</v>
      </c>
      <c r="AN124" s="207">
        <f t="shared" si="82"/>
        <v>0</v>
      </c>
    </row>
    <row r="125" spans="2:40" ht="13.5" customHeight="1">
      <c r="B125" s="112" t="s">
        <v>509</v>
      </c>
      <c r="C125" s="113" t="s">
        <v>332</v>
      </c>
      <c r="D125" s="113" t="s">
        <v>510</v>
      </c>
      <c r="E125" s="113" t="s">
        <v>1037</v>
      </c>
      <c r="F125" s="113"/>
      <c r="G125" s="226"/>
      <c r="H125" s="113" t="s">
        <v>239</v>
      </c>
      <c r="I125" s="180">
        <v>1</v>
      </c>
      <c r="J125" s="126">
        <f>'Alcance 1'!D144</f>
        <v>0</v>
      </c>
      <c r="K125" s="113" t="str">
        <f>'Alcance 1'!E144</f>
        <v>árboles</v>
      </c>
      <c r="L125" s="113"/>
      <c r="M125" s="203">
        <v>1</v>
      </c>
      <c r="N125" s="117"/>
      <c r="O125" s="113">
        <f t="shared" si="69"/>
        <v>0</v>
      </c>
      <c r="P125" s="115" t="str">
        <f t="shared" si="70"/>
        <v>árboles</v>
      </c>
      <c r="Q125" s="120">
        <v>0</v>
      </c>
      <c r="R125" s="121">
        <v>0</v>
      </c>
      <c r="S125" s="121">
        <v>0</v>
      </c>
      <c r="T125" s="121">
        <v>0</v>
      </c>
      <c r="U125" s="372">
        <f>-'Datos 1-Factores emisión'!C738</f>
        <v>-7.4877680651170682</v>
      </c>
      <c r="V125" s="120">
        <f t="shared" si="71"/>
        <v>0</v>
      </c>
      <c r="W125" s="121">
        <f t="shared" si="72"/>
        <v>0</v>
      </c>
      <c r="X125" s="121">
        <f t="shared" si="73"/>
        <v>0</v>
      </c>
      <c r="Y125" s="121">
        <v>0</v>
      </c>
      <c r="Z125" s="121">
        <f t="shared" si="74"/>
        <v>0</v>
      </c>
      <c r="AA125" s="121">
        <f t="shared" si="75"/>
        <v>0</v>
      </c>
      <c r="AB125" s="120">
        <f>'Datos 2-Potenciales calent glob'!$E$6</f>
        <v>1</v>
      </c>
      <c r="AC125" s="121">
        <f>'Datos 2-Potenciales calent glob'!$E$31</f>
        <v>28</v>
      </c>
      <c r="AD125" s="121">
        <f>'Datos 2-Potenciales calent glob'!$E$32</f>
        <v>265</v>
      </c>
      <c r="AE125" s="123">
        <f>SUMIF('Datos 2-Potenciales calent glob'!$B$6:$B$56,Cálculos_5!F125,'Datos 2-Potenciales calent glob'!$E$6:$E$56)</f>
        <v>0</v>
      </c>
      <c r="AF125" s="121">
        <f>'Datos 2-Potenciales calent glob'!$E$6</f>
        <v>1</v>
      </c>
      <c r="AG125" s="121">
        <f>'Datos 2-Potenciales calent glob'!$E$6</f>
        <v>1</v>
      </c>
      <c r="AH125" s="120">
        <f t="shared" si="76"/>
        <v>0</v>
      </c>
      <c r="AI125" s="121">
        <f t="shared" si="77"/>
        <v>0</v>
      </c>
      <c r="AJ125" s="121">
        <f t="shared" si="78"/>
        <v>0</v>
      </c>
      <c r="AK125" s="121">
        <f t="shared" si="79"/>
        <v>0</v>
      </c>
      <c r="AL125" s="124">
        <f t="shared" si="80"/>
        <v>0</v>
      </c>
      <c r="AM125" s="121">
        <f t="shared" si="81"/>
        <v>0</v>
      </c>
      <c r="AN125" s="207">
        <f t="shared" si="82"/>
        <v>0</v>
      </c>
    </row>
    <row r="126" spans="2:40" ht="13.5" customHeight="1">
      <c r="B126" s="112" t="s">
        <v>509</v>
      </c>
      <c r="C126" s="113" t="s">
        <v>332</v>
      </c>
      <c r="D126" s="113" t="s">
        <v>510</v>
      </c>
      <c r="E126" s="113" t="s">
        <v>519</v>
      </c>
      <c r="F126" s="113"/>
      <c r="G126" s="226"/>
      <c r="H126" s="113" t="s">
        <v>239</v>
      </c>
      <c r="I126" s="180">
        <v>1</v>
      </c>
      <c r="J126" s="126">
        <f>'Alcance 1'!D145</f>
        <v>0</v>
      </c>
      <c r="K126" s="113" t="str">
        <f>'Alcance 1'!E145</f>
        <v>árboles</v>
      </c>
      <c r="L126" s="113"/>
      <c r="M126" s="203">
        <v>1</v>
      </c>
      <c r="N126" s="117"/>
      <c r="O126" s="113">
        <f t="shared" si="69"/>
        <v>0</v>
      </c>
      <c r="P126" s="115" t="str">
        <f t="shared" si="70"/>
        <v>árboles</v>
      </c>
      <c r="Q126" s="120">
        <v>0</v>
      </c>
      <c r="R126" s="121">
        <v>0</v>
      </c>
      <c r="S126" s="121">
        <v>0</v>
      </c>
      <c r="T126" s="121">
        <v>0</v>
      </c>
      <c r="U126" s="372">
        <f>-'Datos 1-Factores emisión'!C739</f>
        <v>-4.2404885182243426</v>
      </c>
      <c r="V126" s="120">
        <f t="shared" si="71"/>
        <v>0</v>
      </c>
      <c r="W126" s="121">
        <f t="shared" si="72"/>
        <v>0</v>
      </c>
      <c r="X126" s="121">
        <f t="shared" si="73"/>
        <v>0</v>
      </c>
      <c r="Y126" s="121">
        <v>0</v>
      </c>
      <c r="Z126" s="121">
        <f t="shared" si="74"/>
        <v>0</v>
      </c>
      <c r="AA126" s="121">
        <f t="shared" si="75"/>
        <v>0</v>
      </c>
      <c r="AB126" s="120">
        <f>'Datos 2-Potenciales calent glob'!$E$6</f>
        <v>1</v>
      </c>
      <c r="AC126" s="121">
        <f>'Datos 2-Potenciales calent glob'!$E$31</f>
        <v>28</v>
      </c>
      <c r="AD126" s="121">
        <f>'Datos 2-Potenciales calent glob'!$E$32</f>
        <v>265</v>
      </c>
      <c r="AE126" s="123">
        <f>SUMIF('Datos 2-Potenciales calent glob'!$B$6:$B$56,Cálculos_5!F126,'Datos 2-Potenciales calent glob'!$E$6:$E$56)</f>
        <v>0</v>
      </c>
      <c r="AF126" s="121">
        <f>'Datos 2-Potenciales calent glob'!$E$6</f>
        <v>1</v>
      </c>
      <c r="AG126" s="121">
        <f>'Datos 2-Potenciales calent glob'!$E$6</f>
        <v>1</v>
      </c>
      <c r="AH126" s="120">
        <f t="shared" si="76"/>
        <v>0</v>
      </c>
      <c r="AI126" s="121">
        <f t="shared" si="77"/>
        <v>0</v>
      </c>
      <c r="AJ126" s="121">
        <f t="shared" si="78"/>
        <v>0</v>
      </c>
      <c r="AK126" s="121">
        <f t="shared" si="79"/>
        <v>0</v>
      </c>
      <c r="AL126" s="124">
        <f t="shared" si="80"/>
        <v>0</v>
      </c>
      <c r="AM126" s="121">
        <f t="shared" si="81"/>
        <v>0</v>
      </c>
      <c r="AN126" s="207">
        <f t="shared" si="82"/>
        <v>0</v>
      </c>
    </row>
    <row r="127" spans="2:40" ht="13.5" customHeight="1">
      <c r="B127" s="112" t="s">
        <v>509</v>
      </c>
      <c r="C127" s="113" t="s">
        <v>332</v>
      </c>
      <c r="D127" s="113" t="s">
        <v>510</v>
      </c>
      <c r="E127" s="113" t="s">
        <v>511</v>
      </c>
      <c r="F127" s="113"/>
      <c r="G127" s="226"/>
      <c r="H127" s="113" t="s">
        <v>239</v>
      </c>
      <c r="I127" s="180">
        <v>1</v>
      </c>
      <c r="J127" s="126">
        <f>'Alcance 1'!D146</f>
        <v>0</v>
      </c>
      <c r="K127" s="113" t="str">
        <f>'Alcance 1'!E146</f>
        <v>árboles</v>
      </c>
      <c r="L127" s="113"/>
      <c r="M127" s="203">
        <v>1</v>
      </c>
      <c r="N127" s="117"/>
      <c r="O127" s="113">
        <f t="shared" si="69"/>
        <v>0</v>
      </c>
      <c r="P127" s="115" t="str">
        <f t="shared" si="70"/>
        <v>árboles</v>
      </c>
      <c r="Q127" s="120">
        <v>0</v>
      </c>
      <c r="R127" s="121">
        <v>0</v>
      </c>
      <c r="S127" s="121">
        <v>0</v>
      </c>
      <c r="T127" s="121">
        <v>0</v>
      </c>
      <c r="U127" s="372">
        <f>-'Datos 1-Factores emisión'!C740</f>
        <v>-3.2518891322263328</v>
      </c>
      <c r="V127" s="120">
        <f t="shared" si="71"/>
        <v>0</v>
      </c>
      <c r="W127" s="121">
        <f t="shared" si="72"/>
        <v>0</v>
      </c>
      <c r="X127" s="121">
        <f t="shared" si="73"/>
        <v>0</v>
      </c>
      <c r="Y127" s="121">
        <v>0</v>
      </c>
      <c r="Z127" s="121">
        <f t="shared" si="74"/>
        <v>0</v>
      </c>
      <c r="AA127" s="121">
        <f t="shared" si="75"/>
        <v>0</v>
      </c>
      <c r="AB127" s="120">
        <f>'Datos 2-Potenciales calent glob'!$E$6</f>
        <v>1</v>
      </c>
      <c r="AC127" s="121">
        <f>'Datos 2-Potenciales calent glob'!$E$31</f>
        <v>28</v>
      </c>
      <c r="AD127" s="121">
        <f>'Datos 2-Potenciales calent glob'!$E$32</f>
        <v>265</v>
      </c>
      <c r="AE127" s="123">
        <f>SUMIF('Datos 2-Potenciales calent glob'!$B$6:$B$56,Cálculos_5!F127,'Datos 2-Potenciales calent glob'!$E$6:$E$56)</f>
        <v>0</v>
      </c>
      <c r="AF127" s="121">
        <f>'Datos 2-Potenciales calent glob'!$E$6</f>
        <v>1</v>
      </c>
      <c r="AG127" s="121">
        <f>'Datos 2-Potenciales calent glob'!$E$6</f>
        <v>1</v>
      </c>
      <c r="AH127" s="120">
        <f t="shared" si="76"/>
        <v>0</v>
      </c>
      <c r="AI127" s="121">
        <f t="shared" si="77"/>
        <v>0</v>
      </c>
      <c r="AJ127" s="121">
        <f t="shared" si="78"/>
        <v>0</v>
      </c>
      <c r="AK127" s="121">
        <f t="shared" si="79"/>
        <v>0</v>
      </c>
      <c r="AL127" s="124">
        <f t="shared" si="80"/>
        <v>0</v>
      </c>
      <c r="AM127" s="121">
        <f t="shared" si="81"/>
        <v>0</v>
      </c>
      <c r="AN127" s="207">
        <f t="shared" si="82"/>
        <v>0</v>
      </c>
    </row>
    <row r="128" spans="2:40" ht="13.5" customHeight="1">
      <c r="B128" s="112" t="s">
        <v>509</v>
      </c>
      <c r="C128" s="113" t="s">
        <v>332</v>
      </c>
      <c r="D128" s="113" t="s">
        <v>510</v>
      </c>
      <c r="E128" s="113" t="s">
        <v>512</v>
      </c>
      <c r="F128" s="113"/>
      <c r="G128" s="226"/>
      <c r="H128" s="113" t="s">
        <v>239</v>
      </c>
      <c r="I128" s="180">
        <v>1</v>
      </c>
      <c r="J128" s="126">
        <f>'Alcance 1'!D147</f>
        <v>0</v>
      </c>
      <c r="K128" s="113" t="str">
        <f>'Alcance 1'!E147</f>
        <v>árboles</v>
      </c>
      <c r="L128" s="113"/>
      <c r="M128" s="203">
        <v>1</v>
      </c>
      <c r="N128" s="117"/>
      <c r="O128" s="113">
        <f t="shared" si="69"/>
        <v>0</v>
      </c>
      <c r="P128" s="115" t="str">
        <f t="shared" si="70"/>
        <v>árboles</v>
      </c>
      <c r="Q128" s="120">
        <v>0</v>
      </c>
      <c r="R128" s="121">
        <v>0</v>
      </c>
      <c r="S128" s="121">
        <v>0</v>
      </c>
      <c r="T128" s="121">
        <v>0</v>
      </c>
      <c r="U128" s="372">
        <f>-'Datos 1-Factores emisión'!C741</f>
        <v>-2.4045190789989985</v>
      </c>
      <c r="V128" s="120">
        <f t="shared" si="71"/>
        <v>0</v>
      </c>
      <c r="W128" s="121">
        <f t="shared" si="72"/>
        <v>0</v>
      </c>
      <c r="X128" s="121">
        <f t="shared" si="73"/>
        <v>0</v>
      </c>
      <c r="Y128" s="121">
        <v>0</v>
      </c>
      <c r="Z128" s="121">
        <f t="shared" si="74"/>
        <v>0</v>
      </c>
      <c r="AA128" s="121">
        <f t="shared" si="75"/>
        <v>0</v>
      </c>
      <c r="AB128" s="120">
        <f>'Datos 2-Potenciales calent glob'!$E$6</f>
        <v>1</v>
      </c>
      <c r="AC128" s="121">
        <f>'Datos 2-Potenciales calent glob'!$E$31</f>
        <v>28</v>
      </c>
      <c r="AD128" s="121">
        <f>'Datos 2-Potenciales calent glob'!$E$32</f>
        <v>265</v>
      </c>
      <c r="AE128" s="123">
        <f>SUMIF('Datos 2-Potenciales calent glob'!$B$6:$B$56,Cálculos_5!F128,'Datos 2-Potenciales calent glob'!$E$6:$E$56)</f>
        <v>0</v>
      </c>
      <c r="AF128" s="121">
        <f>'Datos 2-Potenciales calent glob'!$E$6</f>
        <v>1</v>
      </c>
      <c r="AG128" s="121">
        <f>'Datos 2-Potenciales calent glob'!$E$6</f>
        <v>1</v>
      </c>
      <c r="AH128" s="120">
        <f t="shared" si="76"/>
        <v>0</v>
      </c>
      <c r="AI128" s="121">
        <f t="shared" si="77"/>
        <v>0</v>
      </c>
      <c r="AJ128" s="121">
        <f t="shared" si="78"/>
        <v>0</v>
      </c>
      <c r="AK128" s="121">
        <f t="shared" si="79"/>
        <v>0</v>
      </c>
      <c r="AL128" s="124">
        <f t="shared" si="80"/>
        <v>0</v>
      </c>
      <c r="AM128" s="121">
        <f t="shared" si="81"/>
        <v>0</v>
      </c>
      <c r="AN128" s="207">
        <f t="shared" si="82"/>
        <v>0</v>
      </c>
    </row>
    <row r="129" spans="2:40" ht="13.5" customHeight="1">
      <c r="B129" s="112" t="s">
        <v>509</v>
      </c>
      <c r="C129" s="113" t="s">
        <v>332</v>
      </c>
      <c r="D129" s="113" t="s">
        <v>510</v>
      </c>
      <c r="E129" s="113" t="s">
        <v>521</v>
      </c>
      <c r="F129" s="113"/>
      <c r="G129" s="226"/>
      <c r="H129" s="113" t="s">
        <v>239</v>
      </c>
      <c r="I129" s="180">
        <v>1</v>
      </c>
      <c r="J129" s="126">
        <f>'Alcance 1'!D148</f>
        <v>0</v>
      </c>
      <c r="K129" s="113" t="str">
        <f>'Alcance 1'!E148</f>
        <v>árboles</v>
      </c>
      <c r="L129" s="113"/>
      <c r="M129" s="203">
        <v>1</v>
      </c>
      <c r="N129" s="117"/>
      <c r="O129" s="113">
        <f t="shared" si="69"/>
        <v>0</v>
      </c>
      <c r="P129" s="115" t="str">
        <f t="shared" si="70"/>
        <v>árboles</v>
      </c>
      <c r="Q129" s="120">
        <v>0</v>
      </c>
      <c r="R129" s="121">
        <v>0</v>
      </c>
      <c r="S129" s="121">
        <v>0</v>
      </c>
      <c r="T129" s="121">
        <v>0</v>
      </c>
      <c r="U129" s="372">
        <f>-'Datos 1-Factores emisión'!C742</f>
        <v>-5.9666879957040377</v>
      </c>
      <c r="V129" s="120">
        <f t="shared" si="71"/>
        <v>0</v>
      </c>
      <c r="W129" s="121">
        <f t="shared" si="72"/>
        <v>0</v>
      </c>
      <c r="X129" s="121">
        <f t="shared" si="73"/>
        <v>0</v>
      </c>
      <c r="Y129" s="121">
        <v>0</v>
      </c>
      <c r="Z129" s="121">
        <f t="shared" si="74"/>
        <v>0</v>
      </c>
      <c r="AA129" s="121">
        <f t="shared" si="75"/>
        <v>0</v>
      </c>
      <c r="AB129" s="120">
        <f>'Datos 2-Potenciales calent glob'!$E$6</f>
        <v>1</v>
      </c>
      <c r="AC129" s="121">
        <f>'Datos 2-Potenciales calent glob'!$E$31</f>
        <v>28</v>
      </c>
      <c r="AD129" s="121">
        <f>'Datos 2-Potenciales calent glob'!$E$32</f>
        <v>265</v>
      </c>
      <c r="AE129" s="123">
        <f>SUMIF('Datos 2-Potenciales calent glob'!$B$6:$B$56,Cálculos_5!F129,'Datos 2-Potenciales calent glob'!$E$6:$E$56)</f>
        <v>0</v>
      </c>
      <c r="AF129" s="121">
        <f>'Datos 2-Potenciales calent glob'!$E$6</f>
        <v>1</v>
      </c>
      <c r="AG129" s="121">
        <f>'Datos 2-Potenciales calent glob'!$E$6</f>
        <v>1</v>
      </c>
      <c r="AH129" s="120">
        <f t="shared" si="76"/>
        <v>0</v>
      </c>
      <c r="AI129" s="121">
        <f t="shared" si="77"/>
        <v>0</v>
      </c>
      <c r="AJ129" s="121">
        <f t="shared" si="78"/>
        <v>0</v>
      </c>
      <c r="AK129" s="121">
        <f t="shared" si="79"/>
        <v>0</v>
      </c>
      <c r="AL129" s="124">
        <f t="shared" si="80"/>
        <v>0</v>
      </c>
      <c r="AM129" s="121">
        <f t="shared" si="81"/>
        <v>0</v>
      </c>
      <c r="AN129" s="207">
        <f t="shared" si="82"/>
        <v>0</v>
      </c>
    </row>
    <row r="130" spans="2:40" ht="13.5" customHeight="1">
      <c r="B130" s="112" t="s">
        <v>509</v>
      </c>
      <c r="C130" s="113" t="s">
        <v>332</v>
      </c>
      <c r="D130" s="113" t="s">
        <v>510</v>
      </c>
      <c r="E130" s="113" t="s">
        <v>1038</v>
      </c>
      <c r="F130" s="113"/>
      <c r="G130" s="226"/>
      <c r="H130" s="113" t="s">
        <v>239</v>
      </c>
      <c r="I130" s="180">
        <v>1</v>
      </c>
      <c r="J130" s="126">
        <f>'Alcance 1'!D149</f>
        <v>0</v>
      </c>
      <c r="K130" s="113" t="str">
        <f>'Alcance 1'!E149</f>
        <v>árboles</v>
      </c>
      <c r="L130" s="113"/>
      <c r="M130" s="203">
        <v>1</v>
      </c>
      <c r="N130" s="117"/>
      <c r="O130" s="113">
        <f t="shared" si="69"/>
        <v>0</v>
      </c>
      <c r="P130" s="115" t="str">
        <f t="shared" si="70"/>
        <v>árboles</v>
      </c>
      <c r="Q130" s="120">
        <v>0</v>
      </c>
      <c r="R130" s="121">
        <v>0</v>
      </c>
      <c r="S130" s="121">
        <v>0</v>
      </c>
      <c r="T130" s="121">
        <v>0</v>
      </c>
      <c r="U130" s="372">
        <f>-'Datos 1-Factores emisión'!C743</f>
        <v>-4.9185979668704967</v>
      </c>
      <c r="V130" s="120">
        <f t="shared" si="71"/>
        <v>0</v>
      </c>
      <c r="W130" s="121">
        <f t="shared" si="72"/>
        <v>0</v>
      </c>
      <c r="X130" s="121">
        <f t="shared" si="73"/>
        <v>0</v>
      </c>
      <c r="Y130" s="121">
        <v>0</v>
      </c>
      <c r="Z130" s="121">
        <f t="shared" si="74"/>
        <v>0</v>
      </c>
      <c r="AA130" s="121">
        <f t="shared" si="75"/>
        <v>0</v>
      </c>
      <c r="AB130" s="120">
        <f>'Datos 2-Potenciales calent glob'!$E$6</f>
        <v>1</v>
      </c>
      <c r="AC130" s="121">
        <f>'Datos 2-Potenciales calent glob'!$E$31</f>
        <v>28</v>
      </c>
      <c r="AD130" s="121">
        <f>'Datos 2-Potenciales calent glob'!$E$32</f>
        <v>265</v>
      </c>
      <c r="AE130" s="123">
        <f>SUMIF('Datos 2-Potenciales calent glob'!$B$6:$B$56,Cálculos_5!F130,'Datos 2-Potenciales calent glob'!$E$6:$E$56)</f>
        <v>0</v>
      </c>
      <c r="AF130" s="121">
        <f>'Datos 2-Potenciales calent glob'!$E$6</f>
        <v>1</v>
      </c>
      <c r="AG130" s="121">
        <f>'Datos 2-Potenciales calent glob'!$E$6</f>
        <v>1</v>
      </c>
      <c r="AH130" s="120">
        <f t="shared" si="76"/>
        <v>0</v>
      </c>
      <c r="AI130" s="121">
        <f t="shared" si="77"/>
        <v>0</v>
      </c>
      <c r="AJ130" s="121">
        <f t="shared" si="78"/>
        <v>0</v>
      </c>
      <c r="AK130" s="121">
        <f t="shared" si="79"/>
        <v>0</v>
      </c>
      <c r="AL130" s="124">
        <f t="shared" si="80"/>
        <v>0</v>
      </c>
      <c r="AM130" s="121">
        <f t="shared" si="81"/>
        <v>0</v>
      </c>
      <c r="AN130" s="207">
        <f t="shared" si="82"/>
        <v>0</v>
      </c>
    </row>
    <row r="131" spans="2:40" ht="13.5" customHeight="1">
      <c r="B131" s="112" t="s">
        <v>509</v>
      </c>
      <c r="C131" s="113" t="s">
        <v>332</v>
      </c>
      <c r="D131" s="113" t="s">
        <v>510</v>
      </c>
      <c r="E131" s="113" t="s">
        <v>1039</v>
      </c>
      <c r="F131" s="113"/>
      <c r="G131" s="226"/>
      <c r="H131" s="113" t="s">
        <v>239</v>
      </c>
      <c r="I131" s="180">
        <v>1</v>
      </c>
      <c r="J131" s="126">
        <f>'Alcance 1'!D150</f>
        <v>0</v>
      </c>
      <c r="K131" s="113" t="str">
        <f>'Alcance 1'!E150</f>
        <v>árboles</v>
      </c>
      <c r="L131" s="113"/>
      <c r="M131" s="203">
        <v>1</v>
      </c>
      <c r="N131" s="117"/>
      <c r="O131" s="113">
        <f t="shared" si="69"/>
        <v>0</v>
      </c>
      <c r="P131" s="115" t="str">
        <f t="shared" si="70"/>
        <v>árboles</v>
      </c>
      <c r="Q131" s="120">
        <v>0</v>
      </c>
      <c r="R131" s="121">
        <v>0</v>
      </c>
      <c r="S131" s="121">
        <v>0</v>
      </c>
      <c r="T131" s="121">
        <v>0</v>
      </c>
      <c r="U131" s="372">
        <f>-'Datos 1-Factores emisión'!C744</f>
        <v>-4.9310644038237283</v>
      </c>
      <c r="V131" s="120">
        <f t="shared" si="71"/>
        <v>0</v>
      </c>
      <c r="W131" s="121">
        <f t="shared" si="72"/>
        <v>0</v>
      </c>
      <c r="X131" s="121">
        <f t="shared" si="73"/>
        <v>0</v>
      </c>
      <c r="Y131" s="121">
        <v>0</v>
      </c>
      <c r="Z131" s="121">
        <f t="shared" si="74"/>
        <v>0</v>
      </c>
      <c r="AA131" s="121">
        <f t="shared" si="75"/>
        <v>0</v>
      </c>
      <c r="AB131" s="120">
        <f>'Datos 2-Potenciales calent glob'!$E$6</f>
        <v>1</v>
      </c>
      <c r="AC131" s="121">
        <f>'Datos 2-Potenciales calent glob'!$E$31</f>
        <v>28</v>
      </c>
      <c r="AD131" s="121">
        <f>'Datos 2-Potenciales calent glob'!$E$32</f>
        <v>265</v>
      </c>
      <c r="AE131" s="123">
        <f>SUMIF('Datos 2-Potenciales calent glob'!$B$6:$B$56,Cálculos_5!F131,'Datos 2-Potenciales calent glob'!$E$6:$E$56)</f>
        <v>0</v>
      </c>
      <c r="AF131" s="121">
        <f>'Datos 2-Potenciales calent glob'!$E$6</f>
        <v>1</v>
      </c>
      <c r="AG131" s="121">
        <f>'Datos 2-Potenciales calent glob'!$E$6</f>
        <v>1</v>
      </c>
      <c r="AH131" s="120">
        <f t="shared" si="76"/>
        <v>0</v>
      </c>
      <c r="AI131" s="121">
        <f t="shared" si="77"/>
        <v>0</v>
      </c>
      <c r="AJ131" s="121">
        <f t="shared" si="78"/>
        <v>0</v>
      </c>
      <c r="AK131" s="121">
        <f t="shared" si="79"/>
        <v>0</v>
      </c>
      <c r="AL131" s="124">
        <f t="shared" si="80"/>
        <v>0</v>
      </c>
      <c r="AM131" s="121">
        <f t="shared" si="81"/>
        <v>0</v>
      </c>
      <c r="AN131" s="207">
        <f t="shared" si="82"/>
        <v>0</v>
      </c>
    </row>
    <row r="132" spans="2:40" ht="13.5" customHeight="1">
      <c r="B132" s="112" t="s">
        <v>509</v>
      </c>
      <c r="C132" s="113" t="s">
        <v>332</v>
      </c>
      <c r="D132" s="113" t="s">
        <v>510</v>
      </c>
      <c r="E132" s="113" t="s">
        <v>520</v>
      </c>
      <c r="F132" s="113"/>
      <c r="G132" s="226"/>
      <c r="H132" s="113" t="s">
        <v>239</v>
      </c>
      <c r="I132" s="180">
        <v>1</v>
      </c>
      <c r="J132" s="126">
        <f>'Alcance 1'!D151</f>
        <v>0</v>
      </c>
      <c r="K132" s="113" t="str">
        <f>'Alcance 1'!E151</f>
        <v>árboles</v>
      </c>
      <c r="L132" s="113"/>
      <c r="M132" s="203">
        <v>1</v>
      </c>
      <c r="N132" s="117"/>
      <c r="O132" s="113">
        <f t="shared" si="69"/>
        <v>0</v>
      </c>
      <c r="P132" s="115" t="str">
        <f t="shared" si="70"/>
        <v>árboles</v>
      </c>
      <c r="Q132" s="120">
        <v>0</v>
      </c>
      <c r="R132" s="121">
        <v>0</v>
      </c>
      <c r="S132" s="121">
        <v>0</v>
      </c>
      <c r="T132" s="121">
        <v>0</v>
      </c>
      <c r="U132" s="372">
        <f>-'Datos 1-Factores emisión'!C745</f>
        <v>-6.415655592075364</v>
      </c>
      <c r="V132" s="120">
        <f t="shared" si="71"/>
        <v>0</v>
      </c>
      <c r="W132" s="121">
        <f t="shared" si="72"/>
        <v>0</v>
      </c>
      <c r="X132" s="121">
        <f t="shared" si="73"/>
        <v>0</v>
      </c>
      <c r="Y132" s="121">
        <v>0</v>
      </c>
      <c r="Z132" s="121">
        <f t="shared" si="74"/>
        <v>0</v>
      </c>
      <c r="AA132" s="121">
        <f t="shared" si="75"/>
        <v>0</v>
      </c>
      <c r="AB132" s="120">
        <f>'Datos 2-Potenciales calent glob'!$E$6</f>
        <v>1</v>
      </c>
      <c r="AC132" s="121">
        <f>'Datos 2-Potenciales calent glob'!$E$31</f>
        <v>28</v>
      </c>
      <c r="AD132" s="121">
        <f>'Datos 2-Potenciales calent glob'!$E$32</f>
        <v>265</v>
      </c>
      <c r="AE132" s="123">
        <f>SUMIF('Datos 2-Potenciales calent glob'!$B$6:$B$56,Cálculos_5!F132,'Datos 2-Potenciales calent glob'!$E$6:$E$56)</f>
        <v>0</v>
      </c>
      <c r="AF132" s="121">
        <f>'Datos 2-Potenciales calent glob'!$E$6</f>
        <v>1</v>
      </c>
      <c r="AG132" s="121">
        <f>'Datos 2-Potenciales calent glob'!$E$6</f>
        <v>1</v>
      </c>
      <c r="AH132" s="120">
        <f t="shared" si="76"/>
        <v>0</v>
      </c>
      <c r="AI132" s="121">
        <f t="shared" si="77"/>
        <v>0</v>
      </c>
      <c r="AJ132" s="121">
        <f t="shared" si="78"/>
        <v>0</v>
      </c>
      <c r="AK132" s="121">
        <f t="shared" si="79"/>
        <v>0</v>
      </c>
      <c r="AL132" s="124">
        <f t="shared" si="80"/>
        <v>0</v>
      </c>
      <c r="AM132" s="121">
        <f t="shared" si="81"/>
        <v>0</v>
      </c>
      <c r="AN132" s="207">
        <f t="shared" si="82"/>
        <v>0</v>
      </c>
    </row>
    <row r="133" spans="2:40" ht="13.5" customHeight="1">
      <c r="B133" s="112" t="s">
        <v>509</v>
      </c>
      <c r="C133" s="113" t="s">
        <v>332</v>
      </c>
      <c r="D133" s="113" t="s">
        <v>510</v>
      </c>
      <c r="E133" s="113" t="s">
        <v>1040</v>
      </c>
      <c r="F133" s="113"/>
      <c r="G133" s="226"/>
      <c r="H133" s="113" t="s">
        <v>239</v>
      </c>
      <c r="I133" s="180">
        <v>1</v>
      </c>
      <c r="J133" s="126">
        <f>'Alcance 1'!D152</f>
        <v>0</v>
      </c>
      <c r="K133" s="113" t="str">
        <f>'Alcance 1'!E152</f>
        <v>árboles</v>
      </c>
      <c r="L133" s="113"/>
      <c r="M133" s="203">
        <v>1</v>
      </c>
      <c r="N133" s="117"/>
      <c r="O133" s="113">
        <f t="shared" si="69"/>
        <v>0</v>
      </c>
      <c r="P133" s="115" t="str">
        <f t="shared" si="70"/>
        <v>árboles</v>
      </c>
      <c r="Q133" s="120">
        <v>0</v>
      </c>
      <c r="R133" s="121">
        <v>0</v>
      </c>
      <c r="S133" s="121">
        <v>0</v>
      </c>
      <c r="T133" s="121">
        <v>0</v>
      </c>
      <c r="U133" s="372">
        <f>-'Datos 1-Factores emisión'!C746</f>
        <v>-7.3846859261478635</v>
      </c>
      <c r="V133" s="120">
        <f t="shared" si="71"/>
        <v>0</v>
      </c>
      <c r="W133" s="121">
        <f t="shared" si="72"/>
        <v>0</v>
      </c>
      <c r="X133" s="121">
        <f t="shared" si="73"/>
        <v>0</v>
      </c>
      <c r="Y133" s="121">
        <v>0</v>
      </c>
      <c r="Z133" s="121">
        <f t="shared" si="74"/>
        <v>0</v>
      </c>
      <c r="AA133" s="121">
        <f t="shared" si="75"/>
        <v>0</v>
      </c>
      <c r="AB133" s="120">
        <f>'Datos 2-Potenciales calent glob'!$E$6</f>
        <v>1</v>
      </c>
      <c r="AC133" s="121">
        <f>'Datos 2-Potenciales calent glob'!$E$31</f>
        <v>28</v>
      </c>
      <c r="AD133" s="121">
        <f>'Datos 2-Potenciales calent glob'!$E$32</f>
        <v>265</v>
      </c>
      <c r="AE133" s="123">
        <f>SUMIF('Datos 2-Potenciales calent glob'!$B$6:$B$56,Cálculos_5!F133,'Datos 2-Potenciales calent glob'!$E$6:$E$56)</f>
        <v>0</v>
      </c>
      <c r="AF133" s="121">
        <f>'Datos 2-Potenciales calent glob'!$E$6</f>
        <v>1</v>
      </c>
      <c r="AG133" s="121">
        <f>'Datos 2-Potenciales calent glob'!$E$6</f>
        <v>1</v>
      </c>
      <c r="AH133" s="120">
        <f t="shared" si="76"/>
        <v>0</v>
      </c>
      <c r="AI133" s="121">
        <f t="shared" si="77"/>
        <v>0</v>
      </c>
      <c r="AJ133" s="121">
        <f t="shared" si="78"/>
        <v>0</v>
      </c>
      <c r="AK133" s="121">
        <f t="shared" si="79"/>
        <v>0</v>
      </c>
      <c r="AL133" s="124">
        <f t="shared" si="80"/>
        <v>0</v>
      </c>
      <c r="AM133" s="121">
        <f t="shared" si="81"/>
        <v>0</v>
      </c>
      <c r="AN133" s="207">
        <f t="shared" si="82"/>
        <v>0</v>
      </c>
    </row>
    <row r="134" spans="2:40" ht="13.5" customHeight="1">
      <c r="B134" s="112" t="s">
        <v>509</v>
      </c>
      <c r="C134" s="113" t="s">
        <v>332</v>
      </c>
      <c r="D134" s="113" t="s">
        <v>510</v>
      </c>
      <c r="E134" s="113" t="s">
        <v>514</v>
      </c>
      <c r="F134" s="113"/>
      <c r="G134" s="226"/>
      <c r="H134" s="113" t="s">
        <v>239</v>
      </c>
      <c r="I134" s="180">
        <v>1</v>
      </c>
      <c r="J134" s="126">
        <f>'Alcance 1'!D153</f>
        <v>0</v>
      </c>
      <c r="K134" s="113" t="str">
        <f>'Alcance 1'!E153</f>
        <v>árboles</v>
      </c>
      <c r="L134" s="113"/>
      <c r="M134" s="203">
        <v>1</v>
      </c>
      <c r="N134" s="117"/>
      <c r="O134" s="113">
        <f t="shared" si="69"/>
        <v>0</v>
      </c>
      <c r="P134" s="115" t="str">
        <f t="shared" si="70"/>
        <v>árboles</v>
      </c>
      <c r="Q134" s="120">
        <v>0</v>
      </c>
      <c r="R134" s="121">
        <v>0</v>
      </c>
      <c r="S134" s="121">
        <v>0</v>
      </c>
      <c r="T134" s="121">
        <v>0</v>
      </c>
      <c r="U134" s="372">
        <f>-'Datos 1-Factores emisión'!C747</f>
        <v>-3.7055579179222637</v>
      </c>
      <c r="V134" s="120">
        <f t="shared" si="71"/>
        <v>0</v>
      </c>
      <c r="W134" s="121">
        <f t="shared" si="72"/>
        <v>0</v>
      </c>
      <c r="X134" s="121">
        <f t="shared" si="73"/>
        <v>0</v>
      </c>
      <c r="Y134" s="121">
        <v>0</v>
      </c>
      <c r="Z134" s="121">
        <f t="shared" si="74"/>
        <v>0</v>
      </c>
      <c r="AA134" s="121">
        <f t="shared" si="75"/>
        <v>0</v>
      </c>
      <c r="AB134" s="120">
        <f>'Datos 2-Potenciales calent glob'!$E$6</f>
        <v>1</v>
      </c>
      <c r="AC134" s="121">
        <f>'Datos 2-Potenciales calent glob'!$E$31</f>
        <v>28</v>
      </c>
      <c r="AD134" s="121">
        <f>'Datos 2-Potenciales calent glob'!$E$32</f>
        <v>265</v>
      </c>
      <c r="AE134" s="123">
        <f>SUMIF('Datos 2-Potenciales calent glob'!$B$6:$B$56,Cálculos_5!F134,'Datos 2-Potenciales calent glob'!$E$6:$E$56)</f>
        <v>0</v>
      </c>
      <c r="AF134" s="121">
        <f>'Datos 2-Potenciales calent glob'!$E$6</f>
        <v>1</v>
      </c>
      <c r="AG134" s="121">
        <f>'Datos 2-Potenciales calent glob'!$E$6</f>
        <v>1</v>
      </c>
      <c r="AH134" s="120">
        <f t="shared" si="76"/>
        <v>0</v>
      </c>
      <c r="AI134" s="121">
        <f t="shared" si="77"/>
        <v>0</v>
      </c>
      <c r="AJ134" s="121">
        <f t="shared" si="78"/>
        <v>0</v>
      </c>
      <c r="AK134" s="121">
        <f t="shared" si="79"/>
        <v>0</v>
      </c>
      <c r="AL134" s="124">
        <f t="shared" si="80"/>
        <v>0</v>
      </c>
      <c r="AM134" s="121">
        <f t="shared" si="81"/>
        <v>0</v>
      </c>
      <c r="AN134" s="207">
        <f t="shared" si="82"/>
        <v>0</v>
      </c>
    </row>
    <row r="135" spans="2:40" ht="13.5" customHeight="1">
      <c r="B135" s="112" t="s">
        <v>509</v>
      </c>
      <c r="C135" s="113" t="s">
        <v>332</v>
      </c>
      <c r="D135" s="113" t="s">
        <v>510</v>
      </c>
      <c r="E135" s="113" t="s">
        <v>1041</v>
      </c>
      <c r="F135" s="113"/>
      <c r="G135" s="226"/>
      <c r="H135" s="113" t="s">
        <v>239</v>
      </c>
      <c r="I135" s="180">
        <v>1</v>
      </c>
      <c r="J135" s="126">
        <f>'Alcance 1'!D154</f>
        <v>0</v>
      </c>
      <c r="K135" s="113" t="str">
        <f>'Alcance 1'!E154</f>
        <v>árboles</v>
      </c>
      <c r="L135" s="113"/>
      <c r="M135" s="203">
        <v>1</v>
      </c>
      <c r="N135" s="117"/>
      <c r="O135" s="113">
        <f t="shared" si="69"/>
        <v>0</v>
      </c>
      <c r="P135" s="115" t="str">
        <f t="shared" si="70"/>
        <v>árboles</v>
      </c>
      <c r="Q135" s="120">
        <v>0</v>
      </c>
      <c r="R135" s="121">
        <v>0</v>
      </c>
      <c r="S135" s="121">
        <v>0</v>
      </c>
      <c r="T135" s="121">
        <v>0</v>
      </c>
      <c r="U135" s="372">
        <f>-'Datos 1-Factores emisión'!C748</f>
        <v>-6.8388617226212753</v>
      </c>
      <c r="V135" s="120">
        <f t="shared" si="71"/>
        <v>0</v>
      </c>
      <c r="W135" s="121">
        <f t="shared" si="72"/>
        <v>0</v>
      </c>
      <c r="X135" s="121">
        <f t="shared" si="73"/>
        <v>0</v>
      </c>
      <c r="Y135" s="121">
        <v>0</v>
      </c>
      <c r="Z135" s="121">
        <f t="shared" si="74"/>
        <v>0</v>
      </c>
      <c r="AA135" s="121">
        <f t="shared" si="75"/>
        <v>0</v>
      </c>
      <c r="AB135" s="120">
        <f>'Datos 2-Potenciales calent glob'!$E$6</f>
        <v>1</v>
      </c>
      <c r="AC135" s="121">
        <f>'Datos 2-Potenciales calent glob'!$E$31</f>
        <v>28</v>
      </c>
      <c r="AD135" s="121">
        <f>'Datos 2-Potenciales calent glob'!$E$32</f>
        <v>265</v>
      </c>
      <c r="AE135" s="123">
        <f>SUMIF('Datos 2-Potenciales calent glob'!$B$6:$B$56,Cálculos_5!F135,'Datos 2-Potenciales calent glob'!$E$6:$E$56)</f>
        <v>0</v>
      </c>
      <c r="AF135" s="121">
        <f>'Datos 2-Potenciales calent glob'!$E$6</f>
        <v>1</v>
      </c>
      <c r="AG135" s="121">
        <f>'Datos 2-Potenciales calent glob'!$E$6</f>
        <v>1</v>
      </c>
      <c r="AH135" s="120">
        <f t="shared" si="76"/>
        <v>0</v>
      </c>
      <c r="AI135" s="121">
        <f t="shared" si="77"/>
        <v>0</v>
      </c>
      <c r="AJ135" s="121">
        <f t="shared" si="78"/>
        <v>0</v>
      </c>
      <c r="AK135" s="121">
        <f t="shared" si="79"/>
        <v>0</v>
      </c>
      <c r="AL135" s="124">
        <f t="shared" si="80"/>
        <v>0</v>
      </c>
      <c r="AM135" s="121">
        <f t="shared" si="81"/>
        <v>0</v>
      </c>
      <c r="AN135" s="207">
        <f t="shared" si="82"/>
        <v>0</v>
      </c>
    </row>
    <row r="136" spans="2:40" ht="13.5" customHeight="1">
      <c r="B136" s="112" t="s">
        <v>509</v>
      </c>
      <c r="C136" s="113" t="s">
        <v>332</v>
      </c>
      <c r="D136" s="113" t="s">
        <v>510</v>
      </c>
      <c r="E136" s="113" t="s">
        <v>1042</v>
      </c>
      <c r="F136" s="113"/>
      <c r="G136" s="226"/>
      <c r="H136" s="113" t="s">
        <v>239</v>
      </c>
      <c r="I136" s="180">
        <v>1</v>
      </c>
      <c r="J136" s="126">
        <f>'Alcance 1'!D155</f>
        <v>0</v>
      </c>
      <c r="K136" s="113" t="str">
        <f>'Alcance 1'!E155</f>
        <v>árboles</v>
      </c>
      <c r="L136" s="113"/>
      <c r="M136" s="203">
        <v>1</v>
      </c>
      <c r="N136" s="117"/>
      <c r="O136" s="113">
        <f t="shared" si="69"/>
        <v>0</v>
      </c>
      <c r="P136" s="115" t="str">
        <f t="shared" si="70"/>
        <v>árboles</v>
      </c>
      <c r="Q136" s="120">
        <v>0</v>
      </c>
      <c r="R136" s="121">
        <v>0</v>
      </c>
      <c r="S136" s="121">
        <v>0</v>
      </c>
      <c r="T136" s="121">
        <v>0</v>
      </c>
      <c r="U136" s="372">
        <f>-'Datos 1-Factores emisión'!C749</f>
        <v>-6.3715179137139337</v>
      </c>
      <c r="V136" s="120">
        <f t="shared" si="71"/>
        <v>0</v>
      </c>
      <c r="W136" s="121">
        <f t="shared" si="72"/>
        <v>0</v>
      </c>
      <c r="X136" s="121">
        <f t="shared" si="73"/>
        <v>0</v>
      </c>
      <c r="Y136" s="121">
        <v>0</v>
      </c>
      <c r="Z136" s="121">
        <f t="shared" si="74"/>
        <v>0</v>
      </c>
      <c r="AA136" s="121">
        <f t="shared" si="75"/>
        <v>0</v>
      </c>
      <c r="AB136" s="120">
        <f>'Datos 2-Potenciales calent glob'!$E$6</f>
        <v>1</v>
      </c>
      <c r="AC136" s="121">
        <f>'Datos 2-Potenciales calent glob'!$E$31</f>
        <v>28</v>
      </c>
      <c r="AD136" s="121">
        <f>'Datos 2-Potenciales calent glob'!$E$32</f>
        <v>265</v>
      </c>
      <c r="AE136" s="123">
        <f>SUMIF('Datos 2-Potenciales calent glob'!$B$6:$B$56,Cálculos_5!F136,'Datos 2-Potenciales calent glob'!$E$6:$E$56)</f>
        <v>0</v>
      </c>
      <c r="AF136" s="121">
        <f>'Datos 2-Potenciales calent glob'!$E$6</f>
        <v>1</v>
      </c>
      <c r="AG136" s="121">
        <f>'Datos 2-Potenciales calent glob'!$E$6</f>
        <v>1</v>
      </c>
      <c r="AH136" s="120">
        <f t="shared" si="76"/>
        <v>0</v>
      </c>
      <c r="AI136" s="121">
        <f t="shared" si="77"/>
        <v>0</v>
      </c>
      <c r="AJ136" s="121">
        <f t="shared" si="78"/>
        <v>0</v>
      </c>
      <c r="AK136" s="121">
        <f t="shared" si="79"/>
        <v>0</v>
      </c>
      <c r="AL136" s="124">
        <f t="shared" si="80"/>
        <v>0</v>
      </c>
      <c r="AM136" s="121">
        <f t="shared" si="81"/>
        <v>0</v>
      </c>
      <c r="AN136" s="207">
        <f t="shared" si="82"/>
        <v>0</v>
      </c>
    </row>
    <row r="137" spans="2:40" ht="13.5" customHeight="1">
      <c r="B137" s="112" t="s">
        <v>509</v>
      </c>
      <c r="C137" s="113" t="s">
        <v>332</v>
      </c>
      <c r="D137" s="113" t="s">
        <v>510</v>
      </c>
      <c r="E137" s="113" t="s">
        <v>1043</v>
      </c>
      <c r="F137" s="113"/>
      <c r="G137" s="226"/>
      <c r="H137" s="113" t="s">
        <v>239</v>
      </c>
      <c r="I137" s="180">
        <v>1</v>
      </c>
      <c r="J137" s="126">
        <f>'Alcance 1'!D156</f>
        <v>0</v>
      </c>
      <c r="K137" s="113" t="str">
        <f>'Alcance 1'!E156</f>
        <v>árboles</v>
      </c>
      <c r="L137" s="113"/>
      <c r="M137" s="203">
        <v>1</v>
      </c>
      <c r="N137" s="117"/>
      <c r="O137" s="113">
        <f t="shared" si="69"/>
        <v>0</v>
      </c>
      <c r="P137" s="115" t="str">
        <f t="shared" si="70"/>
        <v>árboles</v>
      </c>
      <c r="Q137" s="120">
        <v>0</v>
      </c>
      <c r="R137" s="121">
        <v>0</v>
      </c>
      <c r="S137" s="121">
        <v>0</v>
      </c>
      <c r="T137" s="121">
        <v>0</v>
      </c>
      <c r="U137" s="372">
        <f>-'Datos 1-Factores emisión'!C750</f>
        <v>-29.855313544367842</v>
      </c>
      <c r="V137" s="120">
        <f t="shared" si="71"/>
        <v>0</v>
      </c>
      <c r="W137" s="121">
        <f t="shared" si="72"/>
        <v>0</v>
      </c>
      <c r="X137" s="121">
        <f t="shared" si="73"/>
        <v>0</v>
      </c>
      <c r="Y137" s="121">
        <v>0</v>
      </c>
      <c r="Z137" s="121">
        <f t="shared" si="74"/>
        <v>0</v>
      </c>
      <c r="AA137" s="121">
        <f t="shared" si="75"/>
        <v>0</v>
      </c>
      <c r="AB137" s="120">
        <f>'Datos 2-Potenciales calent glob'!$E$6</f>
        <v>1</v>
      </c>
      <c r="AC137" s="121">
        <f>'Datos 2-Potenciales calent glob'!$E$31</f>
        <v>28</v>
      </c>
      <c r="AD137" s="121">
        <f>'Datos 2-Potenciales calent glob'!$E$32</f>
        <v>265</v>
      </c>
      <c r="AE137" s="123">
        <f>SUMIF('Datos 2-Potenciales calent glob'!$B$6:$B$56,Cálculos_5!F137,'Datos 2-Potenciales calent glob'!$E$6:$E$56)</f>
        <v>0</v>
      </c>
      <c r="AF137" s="121">
        <f>'Datos 2-Potenciales calent glob'!$E$6</f>
        <v>1</v>
      </c>
      <c r="AG137" s="121">
        <f>'Datos 2-Potenciales calent glob'!$E$6</f>
        <v>1</v>
      </c>
      <c r="AH137" s="120">
        <f t="shared" si="76"/>
        <v>0</v>
      </c>
      <c r="AI137" s="121">
        <f t="shared" si="77"/>
        <v>0</v>
      </c>
      <c r="AJ137" s="121">
        <f t="shared" si="78"/>
        <v>0</v>
      </c>
      <c r="AK137" s="121">
        <f t="shared" si="79"/>
        <v>0</v>
      </c>
      <c r="AL137" s="124">
        <f t="shared" si="80"/>
        <v>0</v>
      </c>
      <c r="AM137" s="121">
        <f t="shared" si="81"/>
        <v>0</v>
      </c>
      <c r="AN137" s="207">
        <f t="shared" si="82"/>
        <v>0</v>
      </c>
    </row>
    <row r="138" spans="2:40" ht="13.5" customHeight="1">
      <c r="B138" s="112" t="s">
        <v>509</v>
      </c>
      <c r="C138" s="113" t="s">
        <v>332</v>
      </c>
      <c r="D138" s="113" t="s">
        <v>510</v>
      </c>
      <c r="E138" s="113" t="s">
        <v>1044</v>
      </c>
      <c r="F138" s="113"/>
      <c r="G138" s="226"/>
      <c r="H138" s="113" t="s">
        <v>239</v>
      </c>
      <c r="I138" s="180">
        <v>1</v>
      </c>
      <c r="J138" s="126">
        <f>'Alcance 1'!D157</f>
        <v>0</v>
      </c>
      <c r="K138" s="113" t="str">
        <f>'Alcance 1'!E157</f>
        <v>árboles</v>
      </c>
      <c r="L138" s="113"/>
      <c r="M138" s="203">
        <v>1</v>
      </c>
      <c r="N138" s="117"/>
      <c r="O138" s="113">
        <f t="shared" si="69"/>
        <v>0</v>
      </c>
      <c r="P138" s="115" t="str">
        <f t="shared" si="70"/>
        <v>árboles</v>
      </c>
      <c r="Q138" s="120">
        <v>0</v>
      </c>
      <c r="R138" s="121">
        <v>0</v>
      </c>
      <c r="S138" s="121">
        <v>0</v>
      </c>
      <c r="T138" s="121">
        <v>0</v>
      </c>
      <c r="U138" s="372">
        <f>-'Datos 1-Factores emisión'!C751</f>
        <v>-8.2572717408149465</v>
      </c>
      <c r="V138" s="120">
        <f t="shared" si="71"/>
        <v>0</v>
      </c>
      <c r="W138" s="121">
        <f t="shared" si="72"/>
        <v>0</v>
      </c>
      <c r="X138" s="121">
        <f t="shared" si="73"/>
        <v>0</v>
      </c>
      <c r="Y138" s="121">
        <v>0</v>
      </c>
      <c r="Z138" s="121">
        <f t="shared" si="74"/>
        <v>0</v>
      </c>
      <c r="AA138" s="121">
        <f t="shared" si="75"/>
        <v>0</v>
      </c>
      <c r="AB138" s="120">
        <f>'Datos 2-Potenciales calent glob'!$E$6</f>
        <v>1</v>
      </c>
      <c r="AC138" s="121">
        <f>'Datos 2-Potenciales calent glob'!$E$31</f>
        <v>28</v>
      </c>
      <c r="AD138" s="121">
        <f>'Datos 2-Potenciales calent glob'!$E$32</f>
        <v>265</v>
      </c>
      <c r="AE138" s="123">
        <f>SUMIF('Datos 2-Potenciales calent glob'!$B$6:$B$56,Cálculos_5!F138,'Datos 2-Potenciales calent glob'!$E$6:$E$56)</f>
        <v>0</v>
      </c>
      <c r="AF138" s="121">
        <f>'Datos 2-Potenciales calent glob'!$E$6</f>
        <v>1</v>
      </c>
      <c r="AG138" s="121">
        <f>'Datos 2-Potenciales calent glob'!$E$6</f>
        <v>1</v>
      </c>
      <c r="AH138" s="120">
        <f t="shared" si="76"/>
        <v>0</v>
      </c>
      <c r="AI138" s="121">
        <f t="shared" si="77"/>
        <v>0</v>
      </c>
      <c r="AJ138" s="121">
        <f t="shared" si="78"/>
        <v>0</v>
      </c>
      <c r="AK138" s="121">
        <f t="shared" si="79"/>
        <v>0</v>
      </c>
      <c r="AL138" s="124">
        <f t="shared" si="80"/>
        <v>0</v>
      </c>
      <c r="AM138" s="121">
        <f t="shared" si="81"/>
        <v>0</v>
      </c>
      <c r="AN138" s="207">
        <f t="shared" si="82"/>
        <v>0</v>
      </c>
    </row>
    <row r="139" spans="2:40" ht="13.5" customHeight="1">
      <c r="B139" s="112" t="s">
        <v>509</v>
      </c>
      <c r="C139" s="113" t="s">
        <v>332</v>
      </c>
      <c r="D139" s="113" t="s">
        <v>510</v>
      </c>
      <c r="E139" s="113" t="s">
        <v>1045</v>
      </c>
      <c r="F139" s="113"/>
      <c r="G139" s="226"/>
      <c r="H139" s="113" t="s">
        <v>239</v>
      </c>
      <c r="I139" s="180">
        <v>1</v>
      </c>
      <c r="J139" s="126">
        <f>'Alcance 1'!D158</f>
        <v>0</v>
      </c>
      <c r="K139" s="113" t="str">
        <f>'Alcance 1'!E158</f>
        <v>árboles</v>
      </c>
      <c r="L139" s="113"/>
      <c r="M139" s="203">
        <v>1</v>
      </c>
      <c r="N139" s="117"/>
      <c r="O139" s="113">
        <f t="shared" si="69"/>
        <v>0</v>
      </c>
      <c r="P139" s="115" t="str">
        <f t="shared" si="70"/>
        <v>árboles</v>
      </c>
      <c r="Q139" s="120">
        <v>0</v>
      </c>
      <c r="R139" s="121">
        <v>0</v>
      </c>
      <c r="S139" s="121">
        <v>0</v>
      </c>
      <c r="T139" s="121">
        <v>0</v>
      </c>
      <c r="U139" s="372">
        <f>-'Datos 1-Factores emisión'!C752</f>
        <v>-2.664728979500588</v>
      </c>
      <c r="V139" s="120">
        <f t="shared" si="71"/>
        <v>0</v>
      </c>
      <c r="W139" s="121">
        <f t="shared" si="72"/>
        <v>0</v>
      </c>
      <c r="X139" s="121">
        <f t="shared" si="73"/>
        <v>0</v>
      </c>
      <c r="Y139" s="121">
        <v>0</v>
      </c>
      <c r="Z139" s="121">
        <f t="shared" si="74"/>
        <v>0</v>
      </c>
      <c r="AA139" s="121">
        <f t="shared" si="75"/>
        <v>0</v>
      </c>
      <c r="AB139" s="120">
        <f>'Datos 2-Potenciales calent glob'!$E$6</f>
        <v>1</v>
      </c>
      <c r="AC139" s="121">
        <f>'Datos 2-Potenciales calent glob'!$E$31</f>
        <v>28</v>
      </c>
      <c r="AD139" s="121">
        <f>'Datos 2-Potenciales calent glob'!$E$32</f>
        <v>265</v>
      </c>
      <c r="AE139" s="123">
        <f>SUMIF('Datos 2-Potenciales calent glob'!$B$6:$B$56,Cálculos_5!F139,'Datos 2-Potenciales calent glob'!$E$6:$E$56)</f>
        <v>0</v>
      </c>
      <c r="AF139" s="121">
        <f>'Datos 2-Potenciales calent glob'!$E$6</f>
        <v>1</v>
      </c>
      <c r="AG139" s="121">
        <f>'Datos 2-Potenciales calent glob'!$E$6</f>
        <v>1</v>
      </c>
      <c r="AH139" s="120">
        <f t="shared" si="76"/>
        <v>0</v>
      </c>
      <c r="AI139" s="121">
        <f t="shared" si="77"/>
        <v>0</v>
      </c>
      <c r="AJ139" s="121">
        <f t="shared" si="78"/>
        <v>0</v>
      </c>
      <c r="AK139" s="121">
        <f t="shared" si="79"/>
        <v>0</v>
      </c>
      <c r="AL139" s="124">
        <f t="shared" si="80"/>
        <v>0</v>
      </c>
      <c r="AM139" s="121">
        <f t="shared" si="81"/>
        <v>0</v>
      </c>
      <c r="AN139" s="207">
        <f t="shared" si="82"/>
        <v>0</v>
      </c>
    </row>
    <row r="140" spans="2:40" ht="13.5" customHeight="1">
      <c r="B140" s="112" t="s">
        <v>509</v>
      </c>
      <c r="C140" s="113" t="s">
        <v>332</v>
      </c>
      <c r="D140" s="113" t="s">
        <v>510</v>
      </c>
      <c r="E140" s="113" t="s">
        <v>1046</v>
      </c>
      <c r="F140" s="113"/>
      <c r="G140" s="226"/>
      <c r="H140" s="113" t="s">
        <v>239</v>
      </c>
      <c r="I140" s="180">
        <v>1</v>
      </c>
      <c r="J140" s="126">
        <f>'Alcance 1'!D159</f>
        <v>0</v>
      </c>
      <c r="K140" s="113" t="str">
        <f>'Alcance 1'!E159</f>
        <v>árboles</v>
      </c>
      <c r="L140" s="113"/>
      <c r="M140" s="203">
        <v>1</v>
      </c>
      <c r="N140" s="117"/>
      <c r="O140" s="113">
        <f t="shared" si="69"/>
        <v>0</v>
      </c>
      <c r="P140" s="115" t="str">
        <f t="shared" si="70"/>
        <v>árboles</v>
      </c>
      <c r="Q140" s="120">
        <v>0</v>
      </c>
      <c r="R140" s="121">
        <v>0</v>
      </c>
      <c r="S140" s="121">
        <v>0</v>
      </c>
      <c r="T140" s="121">
        <v>0</v>
      </c>
      <c r="U140" s="372">
        <f>-'Datos 1-Factores emisión'!C753</f>
        <v>-1.9326280185357239</v>
      </c>
      <c r="V140" s="120">
        <f t="shared" si="71"/>
        <v>0</v>
      </c>
      <c r="W140" s="121">
        <f t="shared" si="72"/>
        <v>0</v>
      </c>
      <c r="X140" s="121">
        <f t="shared" si="73"/>
        <v>0</v>
      </c>
      <c r="Y140" s="121">
        <v>0</v>
      </c>
      <c r="Z140" s="121">
        <f t="shared" si="74"/>
        <v>0</v>
      </c>
      <c r="AA140" s="121">
        <f t="shared" si="75"/>
        <v>0</v>
      </c>
      <c r="AB140" s="120">
        <f>'Datos 2-Potenciales calent glob'!$E$6</f>
        <v>1</v>
      </c>
      <c r="AC140" s="121">
        <f>'Datos 2-Potenciales calent glob'!$E$31</f>
        <v>28</v>
      </c>
      <c r="AD140" s="121">
        <f>'Datos 2-Potenciales calent glob'!$E$32</f>
        <v>265</v>
      </c>
      <c r="AE140" s="123">
        <f>SUMIF('Datos 2-Potenciales calent glob'!$B$6:$B$56,Cálculos_5!F140,'Datos 2-Potenciales calent glob'!$E$6:$E$56)</f>
        <v>0</v>
      </c>
      <c r="AF140" s="121">
        <f>'Datos 2-Potenciales calent glob'!$E$6</f>
        <v>1</v>
      </c>
      <c r="AG140" s="121">
        <f>'Datos 2-Potenciales calent glob'!$E$6</f>
        <v>1</v>
      </c>
      <c r="AH140" s="120">
        <f t="shared" si="76"/>
        <v>0</v>
      </c>
      <c r="AI140" s="121">
        <f t="shared" si="77"/>
        <v>0</v>
      </c>
      <c r="AJ140" s="121">
        <f t="shared" si="78"/>
        <v>0</v>
      </c>
      <c r="AK140" s="121">
        <f t="shared" si="79"/>
        <v>0</v>
      </c>
      <c r="AL140" s="124">
        <f t="shared" si="80"/>
        <v>0</v>
      </c>
      <c r="AM140" s="121">
        <f t="shared" si="81"/>
        <v>0</v>
      </c>
      <c r="AN140" s="207">
        <f t="shared" si="82"/>
        <v>0</v>
      </c>
    </row>
    <row r="141" spans="2:40" ht="13.5" customHeight="1">
      <c r="B141" s="112" t="s">
        <v>509</v>
      </c>
      <c r="C141" s="113" t="s">
        <v>332</v>
      </c>
      <c r="D141" s="113" t="s">
        <v>510</v>
      </c>
      <c r="E141" s="113" t="s">
        <v>1047</v>
      </c>
      <c r="F141" s="113"/>
      <c r="G141" s="226"/>
      <c r="H141" s="113" t="s">
        <v>239</v>
      </c>
      <c r="I141" s="180">
        <v>1</v>
      </c>
      <c r="J141" s="126">
        <f>'Alcance 1'!D160</f>
        <v>0</v>
      </c>
      <c r="K141" s="113" t="str">
        <f>'Alcance 1'!E160</f>
        <v>árboles</v>
      </c>
      <c r="L141" s="113"/>
      <c r="M141" s="203">
        <v>1</v>
      </c>
      <c r="N141" s="117"/>
      <c r="O141" s="113">
        <f t="shared" si="69"/>
        <v>0</v>
      </c>
      <c r="P141" s="115" t="str">
        <f t="shared" si="70"/>
        <v>árboles</v>
      </c>
      <c r="Q141" s="120">
        <v>0</v>
      </c>
      <c r="R141" s="121">
        <v>0</v>
      </c>
      <c r="S141" s="121">
        <v>0</v>
      </c>
      <c r="T141" s="121">
        <v>0</v>
      </c>
      <c r="U141" s="372">
        <f>-'Datos 1-Factores emisión'!C754</f>
        <v>-2.664728979500588</v>
      </c>
      <c r="V141" s="120">
        <f t="shared" si="71"/>
        <v>0</v>
      </c>
      <c r="W141" s="121">
        <f t="shared" si="72"/>
        <v>0</v>
      </c>
      <c r="X141" s="121">
        <f t="shared" si="73"/>
        <v>0</v>
      </c>
      <c r="Y141" s="121">
        <v>0</v>
      </c>
      <c r="Z141" s="121">
        <f t="shared" si="74"/>
        <v>0</v>
      </c>
      <c r="AA141" s="121">
        <f t="shared" si="75"/>
        <v>0</v>
      </c>
      <c r="AB141" s="120">
        <f>'Datos 2-Potenciales calent glob'!$E$6</f>
        <v>1</v>
      </c>
      <c r="AC141" s="121">
        <f>'Datos 2-Potenciales calent glob'!$E$31</f>
        <v>28</v>
      </c>
      <c r="AD141" s="121">
        <f>'Datos 2-Potenciales calent glob'!$E$32</f>
        <v>265</v>
      </c>
      <c r="AE141" s="123">
        <f>SUMIF('Datos 2-Potenciales calent glob'!$B$6:$B$56,Cálculos_5!F141,'Datos 2-Potenciales calent glob'!$E$6:$E$56)</f>
        <v>0</v>
      </c>
      <c r="AF141" s="121">
        <f>'Datos 2-Potenciales calent glob'!$E$6</f>
        <v>1</v>
      </c>
      <c r="AG141" s="121">
        <f>'Datos 2-Potenciales calent glob'!$E$6</f>
        <v>1</v>
      </c>
      <c r="AH141" s="120">
        <f t="shared" si="76"/>
        <v>0</v>
      </c>
      <c r="AI141" s="121">
        <f t="shared" si="77"/>
        <v>0</v>
      </c>
      <c r="AJ141" s="121">
        <f t="shared" si="78"/>
        <v>0</v>
      </c>
      <c r="AK141" s="121">
        <f t="shared" si="79"/>
        <v>0</v>
      </c>
      <c r="AL141" s="124">
        <f t="shared" si="80"/>
        <v>0</v>
      </c>
      <c r="AM141" s="121">
        <f t="shared" si="81"/>
        <v>0</v>
      </c>
      <c r="AN141" s="207">
        <f t="shared" si="82"/>
        <v>0</v>
      </c>
    </row>
    <row r="142" spans="2:40" ht="13.5" customHeight="1">
      <c r="B142" s="112" t="s">
        <v>509</v>
      </c>
      <c r="C142" s="113" t="s">
        <v>332</v>
      </c>
      <c r="D142" s="113" t="s">
        <v>510</v>
      </c>
      <c r="E142" s="113" t="s">
        <v>1048</v>
      </c>
      <c r="F142" s="113"/>
      <c r="G142" s="226"/>
      <c r="H142" s="113" t="s">
        <v>239</v>
      </c>
      <c r="I142" s="180">
        <v>1</v>
      </c>
      <c r="J142" s="126">
        <f>'Alcance 1'!D161</f>
        <v>0</v>
      </c>
      <c r="K142" s="113" t="str">
        <f>'Alcance 1'!E161</f>
        <v>árboles</v>
      </c>
      <c r="L142" s="113"/>
      <c r="M142" s="203">
        <v>1</v>
      </c>
      <c r="N142" s="117"/>
      <c r="O142" s="113">
        <f t="shared" si="69"/>
        <v>0</v>
      </c>
      <c r="P142" s="115" t="str">
        <f t="shared" si="70"/>
        <v>árboles</v>
      </c>
      <c r="Q142" s="120">
        <v>0</v>
      </c>
      <c r="R142" s="121">
        <v>0</v>
      </c>
      <c r="S142" s="121">
        <v>0</v>
      </c>
      <c r="T142" s="121">
        <v>0</v>
      </c>
      <c r="U142" s="372">
        <f>-'Datos 1-Factores emisión'!C755</f>
        <v>-0.56923772177230947</v>
      </c>
      <c r="V142" s="120">
        <f t="shared" si="71"/>
        <v>0</v>
      </c>
      <c r="W142" s="121">
        <f t="shared" si="72"/>
        <v>0</v>
      </c>
      <c r="X142" s="121">
        <f t="shared" si="73"/>
        <v>0</v>
      </c>
      <c r="Y142" s="121">
        <v>0</v>
      </c>
      <c r="Z142" s="121">
        <f t="shared" si="74"/>
        <v>0</v>
      </c>
      <c r="AA142" s="121">
        <f t="shared" si="75"/>
        <v>0</v>
      </c>
      <c r="AB142" s="120">
        <f>'Datos 2-Potenciales calent glob'!$E$6</f>
        <v>1</v>
      </c>
      <c r="AC142" s="121">
        <f>'Datos 2-Potenciales calent glob'!$E$31</f>
        <v>28</v>
      </c>
      <c r="AD142" s="121">
        <f>'Datos 2-Potenciales calent glob'!$E$32</f>
        <v>265</v>
      </c>
      <c r="AE142" s="123">
        <f>SUMIF('Datos 2-Potenciales calent glob'!$B$6:$B$56,Cálculos_5!F142,'Datos 2-Potenciales calent glob'!$E$6:$E$56)</f>
        <v>0</v>
      </c>
      <c r="AF142" s="121">
        <f>'Datos 2-Potenciales calent glob'!$E$6</f>
        <v>1</v>
      </c>
      <c r="AG142" s="121">
        <f>'Datos 2-Potenciales calent glob'!$E$6</f>
        <v>1</v>
      </c>
      <c r="AH142" s="120">
        <f t="shared" si="76"/>
        <v>0</v>
      </c>
      <c r="AI142" s="121">
        <f t="shared" si="77"/>
        <v>0</v>
      </c>
      <c r="AJ142" s="121">
        <f t="shared" si="78"/>
        <v>0</v>
      </c>
      <c r="AK142" s="121">
        <f t="shared" si="79"/>
        <v>0</v>
      </c>
      <c r="AL142" s="124">
        <f t="shared" si="80"/>
        <v>0</v>
      </c>
      <c r="AM142" s="121">
        <f t="shared" si="81"/>
        <v>0</v>
      </c>
      <c r="AN142" s="207">
        <f t="shared" si="82"/>
        <v>0</v>
      </c>
    </row>
    <row r="143" spans="2:40" ht="13.5" customHeight="1">
      <c r="B143" s="112" t="s">
        <v>509</v>
      </c>
      <c r="C143" s="113" t="s">
        <v>332</v>
      </c>
      <c r="D143" s="113" t="s">
        <v>510</v>
      </c>
      <c r="E143" s="113" t="s">
        <v>1049</v>
      </c>
      <c r="F143" s="113"/>
      <c r="G143" s="226"/>
      <c r="H143" s="113" t="s">
        <v>239</v>
      </c>
      <c r="I143" s="180">
        <v>1</v>
      </c>
      <c r="J143" s="126">
        <f>'Alcance 1'!D162</f>
        <v>0</v>
      </c>
      <c r="K143" s="113" t="str">
        <f>'Alcance 1'!E162</f>
        <v>árboles</v>
      </c>
      <c r="L143" s="113"/>
      <c r="M143" s="203">
        <v>1</v>
      </c>
      <c r="N143" s="117"/>
      <c r="O143" s="113">
        <f t="shared" si="69"/>
        <v>0</v>
      </c>
      <c r="P143" s="115" t="str">
        <f t="shared" si="70"/>
        <v>árboles</v>
      </c>
      <c r="Q143" s="120">
        <v>0</v>
      </c>
      <c r="R143" s="121">
        <v>0</v>
      </c>
      <c r="S143" s="121">
        <v>0</v>
      </c>
      <c r="T143" s="121">
        <v>0</v>
      </c>
      <c r="U143" s="372">
        <f>-'Datos 1-Factores emisión'!C756</f>
        <v>-2.9163008532261041</v>
      </c>
      <c r="V143" s="120">
        <f t="shared" si="71"/>
        <v>0</v>
      </c>
      <c r="W143" s="121">
        <f t="shared" si="72"/>
        <v>0</v>
      </c>
      <c r="X143" s="121">
        <f t="shared" si="73"/>
        <v>0</v>
      </c>
      <c r="Y143" s="121">
        <v>0</v>
      </c>
      <c r="Z143" s="121">
        <f t="shared" si="74"/>
        <v>0</v>
      </c>
      <c r="AA143" s="121">
        <f t="shared" si="75"/>
        <v>0</v>
      </c>
      <c r="AB143" s="120">
        <f>'Datos 2-Potenciales calent glob'!$E$6</f>
        <v>1</v>
      </c>
      <c r="AC143" s="121">
        <f>'Datos 2-Potenciales calent glob'!$E$31</f>
        <v>28</v>
      </c>
      <c r="AD143" s="121">
        <f>'Datos 2-Potenciales calent glob'!$E$32</f>
        <v>265</v>
      </c>
      <c r="AE143" s="123">
        <f>SUMIF('Datos 2-Potenciales calent glob'!$B$6:$B$56,Cálculos_5!F143,'Datos 2-Potenciales calent glob'!$E$6:$E$56)</f>
        <v>0</v>
      </c>
      <c r="AF143" s="121">
        <f>'Datos 2-Potenciales calent glob'!$E$6</f>
        <v>1</v>
      </c>
      <c r="AG143" s="121">
        <f>'Datos 2-Potenciales calent glob'!$E$6</f>
        <v>1</v>
      </c>
      <c r="AH143" s="120">
        <f t="shared" si="76"/>
        <v>0</v>
      </c>
      <c r="AI143" s="121">
        <f t="shared" si="77"/>
        <v>0</v>
      </c>
      <c r="AJ143" s="121">
        <f t="shared" si="78"/>
        <v>0</v>
      </c>
      <c r="AK143" s="121">
        <f t="shared" si="79"/>
        <v>0</v>
      </c>
      <c r="AL143" s="124">
        <f t="shared" si="80"/>
        <v>0</v>
      </c>
      <c r="AM143" s="121">
        <f t="shared" si="81"/>
        <v>0</v>
      </c>
      <c r="AN143" s="207">
        <f t="shared" si="82"/>
        <v>0</v>
      </c>
    </row>
    <row r="144" spans="2:40" ht="13.5" customHeight="1">
      <c r="B144" s="112" t="s">
        <v>509</v>
      </c>
      <c r="C144" s="113" t="s">
        <v>332</v>
      </c>
      <c r="D144" s="113" t="s">
        <v>510</v>
      </c>
      <c r="E144" s="113" t="s">
        <v>1050</v>
      </c>
      <c r="F144" s="113"/>
      <c r="G144" s="226"/>
      <c r="H144" s="113" t="s">
        <v>239</v>
      </c>
      <c r="I144" s="180">
        <v>1</v>
      </c>
      <c r="J144" s="126">
        <f>'Alcance 1'!D163</f>
        <v>0</v>
      </c>
      <c r="K144" s="113" t="str">
        <f>'Alcance 1'!E163</f>
        <v>árboles</v>
      </c>
      <c r="L144" s="113"/>
      <c r="M144" s="203">
        <v>1</v>
      </c>
      <c r="N144" s="117"/>
      <c r="O144" s="113">
        <f t="shared" si="69"/>
        <v>0</v>
      </c>
      <c r="P144" s="115" t="str">
        <f t="shared" si="70"/>
        <v>árboles</v>
      </c>
      <c r="Q144" s="120">
        <v>0</v>
      </c>
      <c r="R144" s="121">
        <v>0</v>
      </c>
      <c r="S144" s="121">
        <v>0</v>
      </c>
      <c r="T144" s="121">
        <v>0</v>
      </c>
      <c r="U144" s="372">
        <f>-'Datos 1-Factores emisión'!C757</f>
        <v>-9.0164800000000014</v>
      </c>
      <c r="V144" s="120">
        <f t="shared" si="71"/>
        <v>0</v>
      </c>
      <c r="W144" s="121">
        <f t="shared" si="72"/>
        <v>0</v>
      </c>
      <c r="X144" s="121">
        <f t="shared" si="73"/>
        <v>0</v>
      </c>
      <c r="Y144" s="121">
        <v>0</v>
      </c>
      <c r="Z144" s="121">
        <f t="shared" si="74"/>
        <v>0</v>
      </c>
      <c r="AA144" s="121">
        <f t="shared" si="75"/>
        <v>0</v>
      </c>
      <c r="AB144" s="120">
        <f>'Datos 2-Potenciales calent glob'!$E$6</f>
        <v>1</v>
      </c>
      <c r="AC144" s="121">
        <f>'Datos 2-Potenciales calent glob'!$E$31</f>
        <v>28</v>
      </c>
      <c r="AD144" s="121">
        <f>'Datos 2-Potenciales calent glob'!$E$32</f>
        <v>265</v>
      </c>
      <c r="AE144" s="123">
        <f>SUMIF('Datos 2-Potenciales calent glob'!$B$6:$B$56,Cálculos_5!F144,'Datos 2-Potenciales calent glob'!$E$6:$E$56)</f>
        <v>0</v>
      </c>
      <c r="AF144" s="121">
        <f>'Datos 2-Potenciales calent glob'!$E$6</f>
        <v>1</v>
      </c>
      <c r="AG144" s="121">
        <f>'Datos 2-Potenciales calent glob'!$E$6</f>
        <v>1</v>
      </c>
      <c r="AH144" s="120">
        <f t="shared" si="76"/>
        <v>0</v>
      </c>
      <c r="AI144" s="121">
        <f t="shared" si="77"/>
        <v>0</v>
      </c>
      <c r="AJ144" s="121">
        <f t="shared" si="78"/>
        <v>0</v>
      </c>
      <c r="AK144" s="121">
        <f t="shared" si="79"/>
        <v>0</v>
      </c>
      <c r="AL144" s="124">
        <f t="shared" si="80"/>
        <v>0</v>
      </c>
      <c r="AM144" s="121">
        <f t="shared" si="81"/>
        <v>0</v>
      </c>
      <c r="AN144" s="207">
        <f t="shared" si="82"/>
        <v>0</v>
      </c>
    </row>
    <row r="145" spans="2:40" ht="13.5" customHeight="1">
      <c r="B145" s="112" t="s">
        <v>233</v>
      </c>
      <c r="C145" s="113" t="s">
        <v>332</v>
      </c>
      <c r="D145" s="113" t="s">
        <v>34</v>
      </c>
      <c r="E145" s="113" t="s">
        <v>34</v>
      </c>
      <c r="F145" s="113" t="str">
        <f>'Alcance 2'!F8</f>
        <v>Compañía suministradora</v>
      </c>
      <c r="G145" s="226"/>
      <c r="H145" s="113" t="s">
        <v>239</v>
      </c>
      <c r="I145" s="180">
        <v>2</v>
      </c>
      <c r="J145" s="126">
        <f>'Alcance 2'!D8</f>
        <v>0</v>
      </c>
      <c r="K145" s="113" t="str">
        <f>'Alcance 2'!E8</f>
        <v>kWh</v>
      </c>
      <c r="L145" s="113"/>
      <c r="M145" s="203">
        <v>1</v>
      </c>
      <c r="N145" s="117"/>
      <c r="O145" s="113">
        <f>J145*M145</f>
        <v>0</v>
      </c>
      <c r="P145" s="115" t="str">
        <f t="shared" ref="P145" si="83">K145</f>
        <v>kWh</v>
      </c>
      <c r="Q145" s="201">
        <f>IF(F145="Compañía suministradora",0,IF(INDEX('Datos 1-Factores emisión'!$B$358:$S$669,MATCH(Cálculos_5!$F145,'Datos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emisión'!$B$358:$S$669,MATCH(Cálculos_5!$F145,'Datos 1-Factores emisión'!$B$358:$B$669,0),MATCH('Datos generales organización'!$D$14,'Datos 1-Factores emisión'!$D$358:$S$358,0)+2)))</f>
        <v>0</v>
      </c>
      <c r="R145" s="121">
        <v>0</v>
      </c>
      <c r="S145" s="121">
        <v>0</v>
      </c>
      <c r="T145" s="121">
        <v>0</v>
      </c>
      <c r="U145" s="121">
        <v>0</v>
      </c>
      <c r="V145" s="120">
        <f t="shared" ref="V145:V191" si="84">Q145*$O145</f>
        <v>0</v>
      </c>
      <c r="W145" s="121">
        <f t="shared" ref="W145:W192" si="85">R145*$O145</f>
        <v>0</v>
      </c>
      <c r="X145" s="121">
        <f t="shared" ref="X145:X192" si="86">S145*$O145</f>
        <v>0</v>
      </c>
      <c r="Y145" s="121">
        <v>0</v>
      </c>
      <c r="Z145" s="121">
        <v>0</v>
      </c>
      <c r="AA145" s="121">
        <f t="shared" si="46"/>
        <v>0</v>
      </c>
      <c r="AB145" s="120">
        <f>'Datos 2-Potenciales calent glob'!$E$6</f>
        <v>1</v>
      </c>
      <c r="AC145" s="121">
        <f>'Datos 2-Potenciales calent glob'!$E$31</f>
        <v>28</v>
      </c>
      <c r="AD145" s="121">
        <f>'Datos 2-Potenciales calent glob'!$E$32</f>
        <v>265</v>
      </c>
      <c r="AE145" s="123">
        <f>SUMIF('Datos 2-Potenciales calent glob'!$B$6:$B$56,Cálculos_5!F145,'Datos 2-Potenciales calent glob'!$E$6:$E$56)</f>
        <v>0</v>
      </c>
      <c r="AF145" s="121">
        <f>'Datos 2-Potenciales calent glob'!$E$6</f>
        <v>1</v>
      </c>
      <c r="AG145" s="121">
        <f>'Datos 2-Potenciales calent glob'!$E$6</f>
        <v>1</v>
      </c>
      <c r="AH145" s="120">
        <f>V145*AB145</f>
        <v>0</v>
      </c>
      <c r="AI145" s="121">
        <f>W145*AC145</f>
        <v>0</v>
      </c>
      <c r="AJ145" s="121">
        <f>X145*AD145</f>
        <v>0</v>
      </c>
      <c r="AK145" s="121">
        <f>Y145*AE145</f>
        <v>0</v>
      </c>
      <c r="AL145" s="124">
        <f>SUM(AH145:AK145)</f>
        <v>0</v>
      </c>
      <c r="AM145" s="121">
        <f t="shared" ref="AM145" si="87">Z145*AF145</f>
        <v>0</v>
      </c>
      <c r="AN145" s="207">
        <f t="shared" si="28"/>
        <v>0</v>
      </c>
    </row>
    <row r="146" spans="2:40" ht="13.5" customHeight="1">
      <c r="B146" s="112" t="s">
        <v>233</v>
      </c>
      <c r="C146" s="113" t="s">
        <v>332</v>
      </c>
      <c r="D146" s="113" t="s">
        <v>34</v>
      </c>
      <c r="E146" s="113" t="s">
        <v>34</v>
      </c>
      <c r="F146" s="113" t="str">
        <f>'Alcance 2'!F9</f>
        <v>Compañía suministradora</v>
      </c>
      <c r="G146" s="226"/>
      <c r="H146" s="113" t="s">
        <v>239</v>
      </c>
      <c r="I146" s="180">
        <v>2</v>
      </c>
      <c r="J146" s="126">
        <f>'Alcance 2'!D9</f>
        <v>0</v>
      </c>
      <c r="K146" s="113" t="str">
        <f>'Alcance 2'!E9</f>
        <v>kWh</v>
      </c>
      <c r="L146" s="113"/>
      <c r="M146" s="203">
        <v>1</v>
      </c>
      <c r="N146" s="117"/>
      <c r="O146" s="113">
        <f t="shared" ref="O146:O147" si="88">J146*M146</f>
        <v>0</v>
      </c>
      <c r="P146" s="115" t="str">
        <f t="shared" ref="P146:P147" si="89">K146</f>
        <v>kWh</v>
      </c>
      <c r="Q146" s="201">
        <f>IF(F146="Compañía suministradora",0,IF(INDEX('Datos 1-Factores emisión'!$B$358:$S$669,MATCH(Cálculos_5!$F146,'Datos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emisión'!$B$358:$S$669,MATCH(Cálculos_5!$F146,'Datos 1-Factores emisión'!$B$358:$B$669,0),MATCH('Datos generales organización'!$D$14,'Datos 1-Factores emisión'!$D$358:$S$358,0)+2)))</f>
        <v>0</v>
      </c>
      <c r="R146" s="121">
        <v>0</v>
      </c>
      <c r="S146" s="121">
        <v>0</v>
      </c>
      <c r="T146" s="121">
        <v>0</v>
      </c>
      <c r="U146" s="121">
        <v>0</v>
      </c>
      <c r="V146" s="120">
        <f t="shared" ref="V146:V147" si="90">Q146*$O146</f>
        <v>0</v>
      </c>
      <c r="W146" s="121">
        <f t="shared" ref="W146:W147" si="91">R146*$O146</f>
        <v>0</v>
      </c>
      <c r="X146" s="121">
        <f t="shared" ref="X146:X147" si="92">S146*$O146</f>
        <v>0</v>
      </c>
      <c r="Y146" s="121">
        <v>0</v>
      </c>
      <c r="Z146" s="121">
        <v>0</v>
      </c>
      <c r="AA146" s="121">
        <f t="shared" ref="AA146:AA147" si="93">U146*$O146</f>
        <v>0</v>
      </c>
      <c r="AB146" s="120">
        <f>'Datos 2-Potenciales calent glob'!$E$6</f>
        <v>1</v>
      </c>
      <c r="AC146" s="121">
        <f>'Datos 2-Potenciales calent glob'!$E$31</f>
        <v>28</v>
      </c>
      <c r="AD146" s="121">
        <f>'Datos 2-Potenciales calent glob'!$E$32</f>
        <v>265</v>
      </c>
      <c r="AE146" s="123">
        <f>SUMIF('Datos 2-Potenciales calent glob'!$B$6:$B$56,Cálculos_5!F146,'Datos 2-Potenciales calent glob'!$E$6:$E$56)</f>
        <v>0</v>
      </c>
      <c r="AF146" s="121">
        <f>'Datos 2-Potenciales calent glob'!$E$6</f>
        <v>1</v>
      </c>
      <c r="AG146" s="121">
        <f>'Datos 2-Potenciales calent glob'!$E$6</f>
        <v>1</v>
      </c>
      <c r="AH146" s="120">
        <f t="shared" ref="AH146:AH147" si="94">V146*AB146</f>
        <v>0</v>
      </c>
      <c r="AI146" s="121">
        <f t="shared" ref="AI146:AI147" si="95">W146*AC146</f>
        <v>0</v>
      </c>
      <c r="AJ146" s="121">
        <f t="shared" ref="AJ146:AJ147" si="96">X146*AD146</f>
        <v>0</v>
      </c>
      <c r="AK146" s="121">
        <f t="shared" ref="AK146:AK147" si="97">Y146*AE146</f>
        <v>0</v>
      </c>
      <c r="AL146" s="124">
        <f t="shared" ref="AL146:AL147" si="98">SUM(AH146:AK146)</f>
        <v>0</v>
      </c>
      <c r="AM146" s="121">
        <f t="shared" ref="AM146:AM147" si="99">Z146*AF146</f>
        <v>0</v>
      </c>
      <c r="AN146" s="207">
        <f t="shared" ref="AN146:AN147" si="100">AA146*AG146</f>
        <v>0</v>
      </c>
    </row>
    <row r="147" spans="2:40" ht="13.5" customHeight="1">
      <c r="B147" s="112" t="s">
        <v>233</v>
      </c>
      <c r="C147" s="113" t="s">
        <v>332</v>
      </c>
      <c r="D147" s="113" t="s">
        <v>34</v>
      </c>
      <c r="E147" s="113" t="s">
        <v>34</v>
      </c>
      <c r="F147" s="113" t="str">
        <f>'Alcance 2'!F10</f>
        <v>Compañía suministradora</v>
      </c>
      <c r="G147" s="226"/>
      <c r="H147" s="113" t="s">
        <v>239</v>
      </c>
      <c r="I147" s="180">
        <v>2</v>
      </c>
      <c r="J147" s="126">
        <f>'Alcance 2'!D10</f>
        <v>0</v>
      </c>
      <c r="K147" s="113" t="str">
        <f>'Alcance 2'!E10</f>
        <v>kWh</v>
      </c>
      <c r="L147" s="113"/>
      <c r="M147" s="203">
        <v>1</v>
      </c>
      <c r="N147" s="117"/>
      <c r="O147" s="113">
        <f t="shared" si="88"/>
        <v>0</v>
      </c>
      <c r="P147" s="115" t="str">
        <f t="shared" si="89"/>
        <v>kWh</v>
      </c>
      <c r="Q147" s="201">
        <f>IF(F147="Compañía suministradora",0,IF(INDEX('Datos 1-Factores emisión'!$B$358:$S$669,MATCH(Cálculos_5!$F147,'Datos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emisión'!$B$358:$S$669,MATCH(Cálculos_5!$F147,'Datos 1-Factores emisión'!$B$358:$B$669,0),MATCH('Datos generales organización'!$D$14,'Datos 1-Factores emisión'!$D$358:$S$358,0)+2)))</f>
        <v>0</v>
      </c>
      <c r="R147" s="121">
        <v>0</v>
      </c>
      <c r="S147" s="121">
        <v>0</v>
      </c>
      <c r="T147" s="121">
        <v>0</v>
      </c>
      <c r="U147" s="121">
        <v>0</v>
      </c>
      <c r="V147" s="120">
        <f t="shared" si="90"/>
        <v>0</v>
      </c>
      <c r="W147" s="121">
        <f t="shared" si="91"/>
        <v>0</v>
      </c>
      <c r="X147" s="121">
        <f t="shared" si="92"/>
        <v>0</v>
      </c>
      <c r="Y147" s="121">
        <v>0</v>
      </c>
      <c r="Z147" s="121">
        <v>0</v>
      </c>
      <c r="AA147" s="121">
        <f t="shared" si="93"/>
        <v>0</v>
      </c>
      <c r="AB147" s="120">
        <f>'Datos 2-Potenciales calent glob'!$E$6</f>
        <v>1</v>
      </c>
      <c r="AC147" s="121">
        <f>'Datos 2-Potenciales calent glob'!$E$31</f>
        <v>28</v>
      </c>
      <c r="AD147" s="121">
        <f>'Datos 2-Potenciales calent glob'!$E$32</f>
        <v>265</v>
      </c>
      <c r="AE147" s="123">
        <f>SUMIF('Datos 2-Potenciales calent glob'!$B$6:$B$56,Cálculos_5!F147,'Datos 2-Potenciales calent glob'!$E$6:$E$56)</f>
        <v>0</v>
      </c>
      <c r="AF147" s="121">
        <f>'Datos 2-Potenciales calent glob'!$E$6</f>
        <v>1</v>
      </c>
      <c r="AG147" s="121">
        <f>'Datos 2-Potenciales calent glob'!$E$6</f>
        <v>1</v>
      </c>
      <c r="AH147" s="120">
        <f t="shared" si="94"/>
        <v>0</v>
      </c>
      <c r="AI147" s="121">
        <f t="shared" si="95"/>
        <v>0</v>
      </c>
      <c r="AJ147" s="121">
        <f t="shared" si="96"/>
        <v>0</v>
      </c>
      <c r="AK147" s="121">
        <f t="shared" si="97"/>
        <v>0</v>
      </c>
      <c r="AL147" s="124">
        <f t="shared" si="98"/>
        <v>0</v>
      </c>
      <c r="AM147" s="121">
        <f t="shared" si="99"/>
        <v>0</v>
      </c>
      <c r="AN147" s="207">
        <f t="shared" si="100"/>
        <v>0</v>
      </c>
    </row>
    <row r="148" spans="2:40" ht="13.5" customHeight="1">
      <c r="B148" s="112" t="s">
        <v>233</v>
      </c>
      <c r="C148" s="113" t="s">
        <v>235</v>
      </c>
      <c r="D148" s="113" t="s">
        <v>34</v>
      </c>
      <c r="E148" s="113" t="s">
        <v>34</v>
      </c>
      <c r="F148" s="113" t="str">
        <f>'Alcance 2'!F17</f>
        <v>Compañía suministradora</v>
      </c>
      <c r="G148" s="226"/>
      <c r="H148" s="113" t="s">
        <v>239</v>
      </c>
      <c r="I148" s="180">
        <v>2</v>
      </c>
      <c r="J148" s="126">
        <f>'Alcance 2'!D17</f>
        <v>0</v>
      </c>
      <c r="K148" s="113" t="str">
        <f>'Alcance 2'!E17</f>
        <v>kWh</v>
      </c>
      <c r="L148" s="113"/>
      <c r="M148" s="203">
        <v>1</v>
      </c>
      <c r="N148" s="117"/>
      <c r="O148" s="113">
        <f>J148*M148</f>
        <v>0</v>
      </c>
      <c r="P148" s="115" t="str">
        <f t="shared" ref="P148" si="101">K148</f>
        <v>kWh</v>
      </c>
      <c r="Q148" s="201">
        <f>IF(F148="Compañía suministradora",0,IF(INDEX('Datos 1-Factores emisión'!$B$358:$S$669,MATCH(Cálculos_5!$F148,'Datos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emisión'!$B$358:$S$669,MATCH(Cálculos_5!$F148,'Datos 1-Factores emisión'!$B$358:$B$669,0),MATCH('Datos generales organización'!$D$14,'Datos 1-Factores emisión'!$D$358:$S$358,0)+2)))</f>
        <v>0</v>
      </c>
      <c r="R148" s="121">
        <v>0</v>
      </c>
      <c r="S148" s="121">
        <v>0</v>
      </c>
      <c r="T148" s="121">
        <v>0</v>
      </c>
      <c r="U148" s="121">
        <v>0</v>
      </c>
      <c r="V148" s="120">
        <f t="shared" ref="V148" si="102">Q148*$O148</f>
        <v>0</v>
      </c>
      <c r="W148" s="121">
        <f t="shared" si="85"/>
        <v>0</v>
      </c>
      <c r="X148" s="121">
        <f t="shared" si="86"/>
        <v>0</v>
      </c>
      <c r="Y148" s="121">
        <v>0</v>
      </c>
      <c r="Z148" s="121">
        <v>0</v>
      </c>
      <c r="AA148" s="121">
        <f t="shared" si="46"/>
        <v>0</v>
      </c>
      <c r="AB148" s="120">
        <f>'Datos 2-Potenciales calent glob'!$E$6</f>
        <v>1</v>
      </c>
      <c r="AC148" s="121">
        <f>'Datos 2-Potenciales calent glob'!$E$31</f>
        <v>28</v>
      </c>
      <c r="AD148" s="121">
        <f>'Datos 2-Potenciales calent glob'!$E$32</f>
        <v>265</v>
      </c>
      <c r="AE148" s="123">
        <f>SUMIF('Datos 2-Potenciales calent glob'!$B$6:$B$56,Cálculos_5!F148,'Datos 2-Potenciales calent glob'!$E$6:$E$56)</f>
        <v>0</v>
      </c>
      <c r="AF148" s="121">
        <f>'Datos 2-Potenciales calent glob'!$E$6</f>
        <v>1</v>
      </c>
      <c r="AG148" s="121">
        <f>'Datos 2-Potenciales calent glob'!$E$6</f>
        <v>1</v>
      </c>
      <c r="AH148" s="120">
        <f t="shared" ref="AH148:AH192" si="103">V148*AB148</f>
        <v>0</v>
      </c>
      <c r="AI148" s="121">
        <f t="shared" ref="AI148" si="104">W148*AC148</f>
        <v>0</v>
      </c>
      <c r="AJ148" s="121">
        <f t="shared" ref="AJ148" si="105">X148*AD148</f>
        <v>0</v>
      </c>
      <c r="AK148" s="121">
        <f t="shared" ref="AK148" si="106">Y148*AE148</f>
        <v>0</v>
      </c>
      <c r="AL148" s="124">
        <f>SUM(AH148:AK148)</f>
        <v>0</v>
      </c>
      <c r="AM148" s="121">
        <f t="shared" ref="AM148" si="107">Z148*AF148</f>
        <v>0</v>
      </c>
      <c r="AN148" s="207">
        <f t="shared" si="28"/>
        <v>0</v>
      </c>
    </row>
    <row r="149" spans="2:40" ht="13.5" customHeight="1">
      <c r="B149" s="112" t="s">
        <v>233</v>
      </c>
      <c r="C149" s="113" t="s">
        <v>235</v>
      </c>
      <c r="D149" s="113" t="s">
        <v>34</v>
      </c>
      <c r="E149" s="113" t="str">
        <f>'Alcance 2'!C22</f>
        <v>Tipo de vehículo</v>
      </c>
      <c r="F149" s="113" t="str">
        <f>'Alcance 2'!F22</f>
        <v>Compañía suministradora</v>
      </c>
      <c r="G149" s="226"/>
      <c r="H149" s="113" t="s">
        <v>239</v>
      </c>
      <c r="I149" s="180">
        <v>2</v>
      </c>
      <c r="J149" s="126">
        <f>'Alcance 2'!D22</f>
        <v>0</v>
      </c>
      <c r="K149" s="113" t="str">
        <f>'Alcance 2'!E22</f>
        <v>km</v>
      </c>
      <c r="L149" s="113"/>
      <c r="M149" s="203">
        <f>SUMIF('Datos 3-Factores de convers'!$B$6:$B$9,Cálculos_5!E149,'Datos 3-Factores de convers'!$C$6:$C$9)/100</f>
        <v>0</v>
      </c>
      <c r="N149" s="117"/>
      <c r="O149" s="113">
        <f>J149*M149</f>
        <v>0</v>
      </c>
      <c r="P149" s="115" t="s">
        <v>35</v>
      </c>
      <c r="Q149" s="201">
        <f>IF(F149="Compañía suministradora",0,IF(INDEX('Datos 1-Factores emisión'!$B$358:$S$669,MATCH(Cálculos_5!$F149,'Datos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emisión'!$B$358:$S$669,MATCH(Cálculos_5!$F149,'Datos 1-Factores emisión'!$B$358:$B$669,0),MATCH('Datos generales organización'!$D$14,'Datos 1-Factores emisión'!$D$358:$S$358,0)+2)))</f>
        <v>0</v>
      </c>
      <c r="R149" s="121">
        <v>0</v>
      </c>
      <c r="S149" s="121">
        <v>0</v>
      </c>
      <c r="T149" s="121">
        <v>0</v>
      </c>
      <c r="U149" s="121">
        <v>0</v>
      </c>
      <c r="V149" s="120">
        <f>Q149*$O149</f>
        <v>0</v>
      </c>
      <c r="W149" s="121">
        <f t="shared" si="85"/>
        <v>0</v>
      </c>
      <c r="X149" s="121">
        <f t="shared" si="86"/>
        <v>0</v>
      </c>
      <c r="Y149" s="121">
        <v>0</v>
      </c>
      <c r="Z149" s="121">
        <v>0</v>
      </c>
      <c r="AA149" s="121">
        <f t="shared" si="46"/>
        <v>0</v>
      </c>
      <c r="AB149" s="120">
        <f>'Datos 2-Potenciales calent glob'!$E$6</f>
        <v>1</v>
      </c>
      <c r="AC149" s="121">
        <f>'Datos 2-Potenciales calent glob'!$E$31</f>
        <v>28</v>
      </c>
      <c r="AD149" s="121">
        <f>'Datos 2-Potenciales calent glob'!$E$32</f>
        <v>265</v>
      </c>
      <c r="AE149" s="123">
        <f>SUMIF('Datos 2-Potenciales calent glob'!$B$6:$B$56,Cálculos_5!F149,'Datos 2-Potenciales calent glob'!$E$6:$E$56)</f>
        <v>0</v>
      </c>
      <c r="AF149" s="121">
        <f>'Datos 2-Potenciales calent glob'!$E$6</f>
        <v>1</v>
      </c>
      <c r="AG149" s="121">
        <f>'Datos 2-Potenciales calent glob'!$E$6</f>
        <v>1</v>
      </c>
      <c r="AH149" s="120">
        <f t="shared" si="103"/>
        <v>0</v>
      </c>
      <c r="AI149" s="121">
        <f>W149*AC149</f>
        <v>0</v>
      </c>
      <c r="AJ149" s="121">
        <f>X149*AD149</f>
        <v>0</v>
      </c>
      <c r="AK149" s="121">
        <f>Y149*AE149</f>
        <v>0</v>
      </c>
      <c r="AL149" s="124">
        <f>SUM(AH149:AK149)</f>
        <v>0</v>
      </c>
      <c r="AM149" s="121">
        <f t="shared" ref="AM149" si="108">Z149*AF149</f>
        <v>0</v>
      </c>
      <c r="AN149" s="207">
        <f t="shared" si="28"/>
        <v>0</v>
      </c>
    </row>
    <row r="150" spans="2:40" ht="13.5" customHeight="1">
      <c r="B150" s="112" t="s">
        <v>233</v>
      </c>
      <c r="C150" s="113" t="s">
        <v>235</v>
      </c>
      <c r="D150" s="113" t="s">
        <v>34</v>
      </c>
      <c r="E150" s="113" t="str">
        <f>'Alcance 2'!C23</f>
        <v>Tipo de vehículo</v>
      </c>
      <c r="F150" s="113" t="str">
        <f>'Alcance 2'!F23</f>
        <v>Compañía suministradora</v>
      </c>
      <c r="G150" s="226"/>
      <c r="H150" s="113" t="s">
        <v>239</v>
      </c>
      <c r="I150" s="180">
        <v>2</v>
      </c>
      <c r="J150" s="126">
        <f>'Alcance 2'!D23</f>
        <v>0</v>
      </c>
      <c r="K150" s="113" t="str">
        <f>'Alcance 2'!E23</f>
        <v>km</v>
      </c>
      <c r="L150" s="113"/>
      <c r="M150" s="203">
        <f>SUMIF('Datos 3-Factores de convers'!$B$6:$B$9,Cálculos_5!E150,'Datos 3-Factores de convers'!$C$6:$C$9)/100</f>
        <v>0</v>
      </c>
      <c r="N150" s="117"/>
      <c r="O150" s="113">
        <f t="shared" ref="O150:O153" si="109">J150*M150</f>
        <v>0</v>
      </c>
      <c r="P150" s="115" t="s">
        <v>35</v>
      </c>
      <c r="Q150" s="201">
        <f>IF(F150="Compañía suministradora",0,IF(INDEX('Datos 1-Factores emisión'!$B$358:$S$669,MATCH(Cálculos_5!$F150,'Datos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emisión'!$B$358:$S$669,MATCH(Cálculos_5!$F150,'Datos 1-Factores emisión'!$B$358:$B$669,0),MATCH('Datos generales organización'!$D$14,'Datos 1-Factores emisión'!$D$358:$S$358,0)+2)))</f>
        <v>0</v>
      </c>
      <c r="R150" s="121">
        <v>0</v>
      </c>
      <c r="S150" s="121">
        <v>0</v>
      </c>
      <c r="T150" s="121">
        <v>0</v>
      </c>
      <c r="U150" s="121">
        <v>0</v>
      </c>
      <c r="V150" s="120">
        <f t="shared" si="84"/>
        <v>0</v>
      </c>
      <c r="W150" s="121">
        <f t="shared" si="85"/>
        <v>0</v>
      </c>
      <c r="X150" s="121">
        <f t="shared" si="86"/>
        <v>0</v>
      </c>
      <c r="Y150" s="121">
        <v>0</v>
      </c>
      <c r="Z150" s="121">
        <v>0</v>
      </c>
      <c r="AA150" s="121">
        <f t="shared" si="46"/>
        <v>0</v>
      </c>
      <c r="AB150" s="120">
        <f>'Datos 2-Potenciales calent glob'!$E$6</f>
        <v>1</v>
      </c>
      <c r="AC150" s="121">
        <f>'Datos 2-Potenciales calent glob'!$E$31</f>
        <v>28</v>
      </c>
      <c r="AD150" s="121">
        <f>'Datos 2-Potenciales calent glob'!$E$32</f>
        <v>265</v>
      </c>
      <c r="AE150" s="123">
        <f>SUMIF('Datos 2-Potenciales calent glob'!$B$6:$B$56,Cálculos_5!F150,'Datos 2-Potenciales calent glob'!$E$6:$E$56)</f>
        <v>0</v>
      </c>
      <c r="AF150" s="121">
        <f>'Datos 2-Potenciales calent glob'!$E$6</f>
        <v>1</v>
      </c>
      <c r="AG150" s="121">
        <f>'Datos 2-Potenciales calent glob'!$E$6</f>
        <v>1</v>
      </c>
      <c r="AH150" s="120">
        <f>V150*AB150</f>
        <v>0</v>
      </c>
      <c r="AI150" s="121">
        <f t="shared" ref="AI150:AI151" si="110">W150*AC150</f>
        <v>0</v>
      </c>
      <c r="AJ150" s="121">
        <f t="shared" ref="AJ150:AJ151" si="111">X150*AD150</f>
        <v>0</v>
      </c>
      <c r="AK150" s="121">
        <f t="shared" ref="AK150:AK151" si="112">Y150*AE150</f>
        <v>0</v>
      </c>
      <c r="AL150" s="124">
        <f t="shared" ref="AL150:AL151" si="113">SUM(AH150:AK150)</f>
        <v>0</v>
      </c>
      <c r="AM150" s="121">
        <f t="shared" ref="AM150:AM151" si="114">Z150*AF150</f>
        <v>0</v>
      </c>
      <c r="AN150" s="207">
        <f t="shared" si="28"/>
        <v>0</v>
      </c>
    </row>
    <row r="151" spans="2:40" ht="13.5" customHeight="1">
      <c r="B151" s="112" t="s">
        <v>233</v>
      </c>
      <c r="C151" s="113" t="s">
        <v>235</v>
      </c>
      <c r="D151" s="113" t="s">
        <v>34</v>
      </c>
      <c r="E151" s="113" t="str">
        <f>'Alcance 2'!C24</f>
        <v>Tipo de vehículo</v>
      </c>
      <c r="F151" s="113" t="str">
        <f>'Alcance 2'!F24</f>
        <v>Compañía suministradora</v>
      </c>
      <c r="G151" s="226"/>
      <c r="H151" s="113" t="s">
        <v>239</v>
      </c>
      <c r="I151" s="180">
        <v>2</v>
      </c>
      <c r="J151" s="126">
        <f>'Alcance 2'!D24</f>
        <v>0</v>
      </c>
      <c r="K151" s="113" t="str">
        <f>'Alcance 2'!E24</f>
        <v>km</v>
      </c>
      <c r="L151" s="113"/>
      <c r="M151" s="203">
        <f>SUMIF('Datos 3-Factores de convers'!$B$6:$B$9,Cálculos_5!E151,'Datos 3-Factores de convers'!$C$6:$C$9)/100</f>
        <v>0</v>
      </c>
      <c r="N151" s="117"/>
      <c r="O151" s="113">
        <f t="shared" si="109"/>
        <v>0</v>
      </c>
      <c r="P151" s="115" t="s">
        <v>35</v>
      </c>
      <c r="Q151" s="201">
        <f>IF(F151="Compañía suministradora",0,IF(INDEX('Datos 1-Factores emisión'!$B$358:$S$669,MATCH(Cálculos_5!$F151,'Datos 1-Factores emisión'!$B$358:$B$669,0),MATCH('Datos generales organización'!$D$14,'Datos 1-Factores emisión'!$D$358:$S$358,0)+2)="No aplica",INDEX('Datos 1-Factores emisión'!$B$358:$S$669,LOOKUP('Datos 1-Factores emisión'!$B$419,'Datos 1-Factores emisión'!$B$358:$B$669,'Datos 1-Factores emisión'!$A$358:$A$669),MATCH('Datos generales organización'!$D$14,'Datos 1-Factores emisión'!$D$358:$S$358,0)+2),INDEX('Datos 1-Factores emisión'!$B$358:$S$669,MATCH(Cálculos_5!$F151,'Datos 1-Factores emisión'!$B$358:$B$669,0),MATCH('Datos generales organización'!$D$14,'Datos 1-Factores emisión'!$D$358:$S$358,0)+2)))</f>
        <v>0</v>
      </c>
      <c r="R151" s="121">
        <v>0</v>
      </c>
      <c r="S151" s="121">
        <v>0</v>
      </c>
      <c r="T151" s="121">
        <v>0</v>
      </c>
      <c r="U151" s="121">
        <v>0</v>
      </c>
      <c r="V151" s="120">
        <f t="shared" si="84"/>
        <v>0</v>
      </c>
      <c r="W151" s="121">
        <f t="shared" si="85"/>
        <v>0</v>
      </c>
      <c r="X151" s="121">
        <f t="shared" si="86"/>
        <v>0</v>
      </c>
      <c r="Y151" s="121">
        <v>0</v>
      </c>
      <c r="Z151" s="121">
        <v>0</v>
      </c>
      <c r="AA151" s="121">
        <f t="shared" si="46"/>
        <v>0</v>
      </c>
      <c r="AB151" s="120">
        <f>'Datos 2-Potenciales calent glob'!$E$6</f>
        <v>1</v>
      </c>
      <c r="AC151" s="121">
        <f>'Datos 2-Potenciales calent glob'!$E$31</f>
        <v>28</v>
      </c>
      <c r="AD151" s="121">
        <f>'Datos 2-Potenciales calent glob'!$E$32</f>
        <v>265</v>
      </c>
      <c r="AE151" s="123">
        <f>SUMIF('Datos 2-Potenciales calent glob'!$B$6:$B$56,Cálculos_5!F151,'Datos 2-Potenciales calent glob'!$E$6:$E$56)</f>
        <v>0</v>
      </c>
      <c r="AF151" s="121">
        <f>'Datos 2-Potenciales calent glob'!$E$6</f>
        <v>1</v>
      </c>
      <c r="AG151" s="121">
        <f>'Datos 2-Potenciales calent glob'!$E$6</f>
        <v>1</v>
      </c>
      <c r="AH151" s="120">
        <f>V151*AB151</f>
        <v>0</v>
      </c>
      <c r="AI151" s="121">
        <f t="shared" si="110"/>
        <v>0</v>
      </c>
      <c r="AJ151" s="121">
        <f t="shared" si="111"/>
        <v>0</v>
      </c>
      <c r="AK151" s="121">
        <f t="shared" si="112"/>
        <v>0</v>
      </c>
      <c r="AL151" s="124">
        <f t="shared" si="113"/>
        <v>0</v>
      </c>
      <c r="AM151" s="121">
        <f t="shared" si="114"/>
        <v>0</v>
      </c>
      <c r="AN151" s="207">
        <f t="shared" si="28"/>
        <v>0</v>
      </c>
    </row>
    <row r="152" spans="2:40" ht="13.5" customHeight="1">
      <c r="B152" s="112" t="s">
        <v>233</v>
      </c>
      <c r="C152" s="113" t="s">
        <v>235</v>
      </c>
      <c r="D152" s="113" t="s">
        <v>34</v>
      </c>
      <c r="E152" s="113" t="str">
        <f>'Alcance 2'!C29</f>
        <v>Híbrido enchufable</v>
      </c>
      <c r="F152" s="113" t="str">
        <f>'Alcance 2'!F29</f>
        <v>Compañía suministradora</v>
      </c>
      <c r="G152" s="226"/>
      <c r="H152" s="113" t="s">
        <v>239</v>
      </c>
      <c r="I152" s="180">
        <v>2</v>
      </c>
      <c r="J152" s="126">
        <f>'Alcance 2'!D29</f>
        <v>0</v>
      </c>
      <c r="K152" s="113" t="str">
        <f>'Alcance 2'!E29</f>
        <v>km</v>
      </c>
      <c r="L152" s="113"/>
      <c r="M152" s="203">
        <f>SUMIF('Datos 3-Factores de convers'!$B$6:$B$9,Cálculos_5!E152,'Datos 3-Factores de convers'!$C$6:$C$9)/100</f>
        <v>0.20956666666666668</v>
      </c>
      <c r="N152" s="117"/>
      <c r="O152" s="113">
        <f t="shared" ref="O152" si="115">J152*M152</f>
        <v>0</v>
      </c>
      <c r="P152" s="115" t="s">
        <v>35</v>
      </c>
      <c r="Q152" s="201">
        <f>IF(F152="Compañía suministradora",0,IF(INDEX('Datos 1-Factores emisión'!$B$358:$S$669,MATCH(Cálculos_5!$F152,'Datos 1-Factores emisión'!$B$358:$B$669,0),MATCH('Datos generales organización'!$D$14,'Datos 1-Factores emisión'!$D$358:$S$358,0)+2)="No aplica",INDEX('Datos 1-Factores emisión'!$B$358:$S$669,31,MATCH('Datos generales organización'!$D$14,'Datos 1-Factores emisión'!$D$358:$S$358,0)+2),INDEX('Datos 1-Factores emisión'!$B$358:$S$669,MATCH(Cálculos_5!$F152,'Datos 1-Factores emisión'!$B$358:$B$669,0),MATCH('Datos generales organización'!$D$14,'Datos 1-Factores emisión'!$D$358:$S$358,0)+2)))</f>
        <v>0</v>
      </c>
      <c r="R152" s="121">
        <v>0</v>
      </c>
      <c r="S152" s="121">
        <v>0</v>
      </c>
      <c r="T152" s="121">
        <v>0</v>
      </c>
      <c r="U152" s="121">
        <v>0</v>
      </c>
      <c r="V152" s="120">
        <f>Q152*$O152</f>
        <v>0</v>
      </c>
      <c r="W152" s="121">
        <f t="shared" ref="W152" si="116">R152*$O152</f>
        <v>0</v>
      </c>
      <c r="X152" s="121">
        <f t="shared" ref="X152" si="117">S152*$O152</f>
        <v>0</v>
      </c>
      <c r="Y152" s="121">
        <v>0</v>
      </c>
      <c r="Z152" s="121">
        <v>0</v>
      </c>
      <c r="AA152" s="121">
        <f t="shared" ref="AA152" si="118">U152*$O152</f>
        <v>0</v>
      </c>
      <c r="AB152" s="120">
        <f>'Datos 2-Potenciales calent glob'!$E$6</f>
        <v>1</v>
      </c>
      <c r="AC152" s="121">
        <f>'Datos 2-Potenciales calent glob'!$E$31</f>
        <v>28</v>
      </c>
      <c r="AD152" s="121">
        <f>'Datos 2-Potenciales calent glob'!$E$32</f>
        <v>265</v>
      </c>
      <c r="AE152" s="123">
        <f>SUMIF('Datos 2-Potenciales calent glob'!$B$6:$B$56,Cálculos_5!F152,'Datos 2-Potenciales calent glob'!$E$6:$E$56)</f>
        <v>0</v>
      </c>
      <c r="AF152" s="121">
        <f>'Datos 2-Potenciales calent glob'!$E$6</f>
        <v>1</v>
      </c>
      <c r="AG152" s="121">
        <f>'Datos 2-Potenciales calent glob'!$E$6</f>
        <v>1</v>
      </c>
      <c r="AH152" s="120">
        <f t="shared" ref="AH152" si="119">V152*AB152</f>
        <v>0</v>
      </c>
      <c r="AI152" s="121">
        <f t="shared" ref="AI152" si="120">W152*AC152</f>
        <v>0</v>
      </c>
      <c r="AJ152" s="121">
        <f t="shared" ref="AJ152" si="121">X152*AD152</f>
        <v>0</v>
      </c>
      <c r="AK152" s="121">
        <f t="shared" ref="AK152" si="122">Y152*AE152</f>
        <v>0</v>
      </c>
      <c r="AL152" s="124">
        <f t="shared" ref="AL152" si="123">SUM(AH152:AK152)</f>
        <v>0</v>
      </c>
      <c r="AM152" s="121">
        <f t="shared" ref="AM152" si="124">Z152*AF152</f>
        <v>0</v>
      </c>
      <c r="AN152" s="207">
        <f t="shared" ref="AN152" si="125">AA152*AG152</f>
        <v>0</v>
      </c>
    </row>
    <row r="153" spans="2:40" ht="13.5" customHeight="1">
      <c r="B153" s="112" t="s">
        <v>233</v>
      </c>
      <c r="C153" s="113" t="s">
        <v>235</v>
      </c>
      <c r="D153" s="113" t="s">
        <v>3</v>
      </c>
      <c r="E153" s="113" t="str">
        <f>'Alcance 3'!D10</f>
        <v>Tipo de propulsión</v>
      </c>
      <c r="F153" s="113" t="str">
        <f>'Alcance 3'!C10</f>
        <v>Tipo de vehículo</v>
      </c>
      <c r="G153" s="226" t="s">
        <v>406</v>
      </c>
      <c r="H153" s="113" t="s">
        <v>238</v>
      </c>
      <c r="I153" s="180">
        <v>3</v>
      </c>
      <c r="J153" s="126">
        <f>'Alcance 3'!E10</f>
        <v>0</v>
      </c>
      <c r="K153" s="113" t="str">
        <f>'Alcance 3'!F10</f>
        <v>km*pasajero</v>
      </c>
      <c r="L153" s="113"/>
      <c r="M153" s="203">
        <v>1</v>
      </c>
      <c r="N153" s="117"/>
      <c r="O153" s="113">
        <f t="shared" si="109"/>
        <v>0</v>
      </c>
      <c r="P153" s="115" t="str">
        <f t="shared" ref="P153" si="126">K153</f>
        <v>km*pasajero</v>
      </c>
      <c r="Q153" s="201">
        <f>SUMIFS('Datos 1-Factores emisión'!$E$43:$E$309,'Datos 1-Factores emisión'!$B$43:$B$309,Cálculos_5!$F153,'Datos 1-Factores emisión'!$C$43:$C$309,Cálculos_5!$E153,'Datos 1-Factores emisión'!$D$43:$D$309,Cálculos_5!Q$5)</f>
        <v>0</v>
      </c>
      <c r="R153" s="121">
        <f>SUMIFS('Datos 1-Factores emisión'!$E$43:$E$309,'Datos 1-Factores emisión'!$B$43:$B$309,Cálculos_5!$F153,'Datos 1-Factores emisión'!$C$43:$C$309,Cálculos_5!$E153,'Datos 1-Factores emisión'!$D$43:$D$309,Cálculos_5!R$5)</f>
        <v>0</v>
      </c>
      <c r="S153" s="121">
        <f>SUMIFS('Datos 1-Factores emisión'!$E$43:$E$309,'Datos 1-Factores emisión'!$B$43:$B$309,Cálculos_5!$F153,'Datos 1-Factores emisión'!$C$43:$C$309,Cálculos_5!$E153,'Datos 1-Factores emisión'!$D$43:$D$309,Cálculos_5!S$5)</f>
        <v>0</v>
      </c>
      <c r="T153" s="121">
        <f>SUMIFS('Datos 1-Factores emisión'!$E$43:$E$309,'Datos 1-Factores emisión'!$B$43:$B$309,Cálculos_5!$F153,'Datos 1-Factores emisión'!$C$43:$C$309,Cálculos_5!$E153,'Datos 1-Factores emisión'!$D$43:$D$309,Cálculos_5!T$5)</f>
        <v>0</v>
      </c>
      <c r="U153" s="121">
        <v>0</v>
      </c>
      <c r="V153" s="120">
        <f t="shared" si="84"/>
        <v>0</v>
      </c>
      <c r="W153" s="121">
        <f t="shared" si="85"/>
        <v>0</v>
      </c>
      <c r="X153" s="121">
        <f t="shared" si="86"/>
        <v>0</v>
      </c>
      <c r="Y153" s="121">
        <v>0</v>
      </c>
      <c r="Z153" s="121">
        <v>0</v>
      </c>
      <c r="AA153" s="121">
        <f t="shared" si="46"/>
        <v>0</v>
      </c>
      <c r="AB153" s="120">
        <f>'Datos 2-Potenciales calent glob'!$E$6</f>
        <v>1</v>
      </c>
      <c r="AC153" s="121">
        <f>'Datos 2-Potenciales calent glob'!$E$31</f>
        <v>28</v>
      </c>
      <c r="AD153" s="121">
        <f>'Datos 2-Potenciales calent glob'!$E$32</f>
        <v>265</v>
      </c>
      <c r="AE153" s="123">
        <f>SUMIF('Datos 2-Potenciales calent glob'!$B$6:$B$56,Cálculos_5!F153,'Datos 2-Potenciales calent glob'!$E$6:$E$56)</f>
        <v>0</v>
      </c>
      <c r="AF153" s="121">
        <f>'Datos 2-Potenciales calent glob'!$E$6</f>
        <v>1</v>
      </c>
      <c r="AG153" s="121">
        <f>'Datos 2-Potenciales calent glob'!$E$6</f>
        <v>1</v>
      </c>
      <c r="AH153" s="120">
        <f t="shared" si="103"/>
        <v>0</v>
      </c>
      <c r="AI153" s="121">
        <f>W153*AC153</f>
        <v>0</v>
      </c>
      <c r="AJ153" s="121">
        <f>X153*AD153</f>
        <v>0</v>
      </c>
      <c r="AK153" s="121">
        <f>Y153*AE153</f>
        <v>0</v>
      </c>
      <c r="AL153" s="124">
        <f>SUM(AH153:AK153)</f>
        <v>0</v>
      </c>
      <c r="AM153" s="121">
        <f>Z153*AF153</f>
        <v>0</v>
      </c>
      <c r="AN153" s="207">
        <f t="shared" si="28"/>
        <v>0</v>
      </c>
    </row>
    <row r="154" spans="2:40" ht="13.5" customHeight="1">
      <c r="B154" s="112" t="s">
        <v>233</v>
      </c>
      <c r="C154" s="113" t="s">
        <v>235</v>
      </c>
      <c r="D154" s="113" t="s">
        <v>3</v>
      </c>
      <c r="E154" s="113" t="str">
        <f>'Alcance 3'!D11</f>
        <v>Tipo de propulsión</v>
      </c>
      <c r="F154" s="113" t="str">
        <f>'Alcance 3'!C11</f>
        <v>Tipo de vehículo</v>
      </c>
      <c r="G154" s="226" t="s">
        <v>406</v>
      </c>
      <c r="H154" s="113" t="s">
        <v>238</v>
      </c>
      <c r="I154" s="180">
        <v>3</v>
      </c>
      <c r="J154" s="126">
        <f>'Alcance 3'!E11</f>
        <v>0</v>
      </c>
      <c r="K154" s="113" t="str">
        <f>'Alcance 3'!F11</f>
        <v>km*pasajero</v>
      </c>
      <c r="L154" s="113"/>
      <c r="M154" s="203">
        <v>1</v>
      </c>
      <c r="N154" s="117"/>
      <c r="O154" s="113">
        <f t="shared" ref="O154:O161" si="127">J154*M154</f>
        <v>0</v>
      </c>
      <c r="P154" s="115" t="str">
        <f t="shared" ref="P154:P161" si="128">K154</f>
        <v>km*pasajero</v>
      </c>
      <c r="Q154" s="201">
        <f>SUMIFS('Datos 1-Factores emisión'!$E$43:$E$309,'Datos 1-Factores emisión'!$B$43:$B$309,Cálculos_5!$F154,'Datos 1-Factores emisión'!$C$43:$C$309,Cálculos_5!$E154,'Datos 1-Factores emisión'!$D$43:$D$309,Cálculos_5!Q$5)</f>
        <v>0</v>
      </c>
      <c r="R154" s="121">
        <f>SUMIFS('Datos 1-Factores emisión'!$E$43:$E$309,'Datos 1-Factores emisión'!$B$43:$B$309,Cálculos_5!$F154,'Datos 1-Factores emisión'!$C$43:$C$309,Cálculos_5!$E154,'Datos 1-Factores emisión'!$D$43:$D$309,Cálculos_5!R$5)</f>
        <v>0</v>
      </c>
      <c r="S154" s="121">
        <f>SUMIFS('Datos 1-Factores emisión'!$E$43:$E$309,'Datos 1-Factores emisión'!$B$43:$B$309,Cálculos_5!$F154,'Datos 1-Factores emisión'!$C$43:$C$309,Cálculos_5!$E154,'Datos 1-Factores emisión'!$D$43:$D$309,Cálculos_5!S$5)</f>
        <v>0</v>
      </c>
      <c r="T154" s="121">
        <f>SUMIFS('Datos 1-Factores emisión'!$E$43:$E$309,'Datos 1-Factores emisión'!$B$43:$B$309,Cálculos_5!$F154,'Datos 1-Factores emisión'!$C$43:$C$309,Cálculos_5!$E154,'Datos 1-Factores emisión'!$D$43:$D$309,Cálculos_5!T$5)</f>
        <v>0</v>
      </c>
      <c r="U154" s="121">
        <v>0</v>
      </c>
      <c r="V154" s="120">
        <f t="shared" si="84"/>
        <v>0</v>
      </c>
      <c r="W154" s="121">
        <f t="shared" si="85"/>
        <v>0</v>
      </c>
      <c r="X154" s="121">
        <f t="shared" si="86"/>
        <v>0</v>
      </c>
      <c r="Y154" s="121">
        <v>0</v>
      </c>
      <c r="Z154" s="121">
        <v>0</v>
      </c>
      <c r="AA154" s="121">
        <f t="shared" si="46"/>
        <v>0</v>
      </c>
      <c r="AB154" s="120">
        <f>'Datos 2-Potenciales calent glob'!$E$6</f>
        <v>1</v>
      </c>
      <c r="AC154" s="121">
        <f>'Datos 2-Potenciales calent glob'!$E$31</f>
        <v>28</v>
      </c>
      <c r="AD154" s="121">
        <f>'Datos 2-Potenciales calent glob'!$E$32</f>
        <v>265</v>
      </c>
      <c r="AE154" s="123">
        <f>SUMIF('Datos 2-Potenciales calent glob'!$B$6:$B$56,Cálculos_5!F154,'Datos 2-Potenciales calent glob'!$E$6:$E$56)</f>
        <v>0</v>
      </c>
      <c r="AF154" s="121">
        <f>'Datos 2-Potenciales calent glob'!$E$6</f>
        <v>1</v>
      </c>
      <c r="AG154" s="121">
        <f>'Datos 2-Potenciales calent glob'!$E$6</f>
        <v>1</v>
      </c>
      <c r="AH154" s="120">
        <f t="shared" si="103"/>
        <v>0</v>
      </c>
      <c r="AI154" s="121">
        <f t="shared" ref="AI154:AI161" si="129">W154*AC154</f>
        <v>0</v>
      </c>
      <c r="AJ154" s="121">
        <f t="shared" ref="AJ154:AJ161" si="130">X154*AD154</f>
        <v>0</v>
      </c>
      <c r="AK154" s="121">
        <f t="shared" ref="AK154:AK161" si="131">Y154*AE154</f>
        <v>0</v>
      </c>
      <c r="AL154" s="124">
        <f t="shared" ref="AL154:AL161" si="132">SUM(AH154:AK154)</f>
        <v>0</v>
      </c>
      <c r="AM154" s="121">
        <f t="shared" ref="AM154:AM161" si="133">Z154*AF154</f>
        <v>0</v>
      </c>
      <c r="AN154" s="207">
        <f t="shared" si="28"/>
        <v>0</v>
      </c>
    </row>
    <row r="155" spans="2:40" ht="13.5" customHeight="1">
      <c r="B155" s="112" t="s">
        <v>233</v>
      </c>
      <c r="C155" s="113" t="s">
        <v>235</v>
      </c>
      <c r="D155" s="113" t="s">
        <v>3</v>
      </c>
      <c r="E155" s="113" t="str">
        <f>'Alcance 3'!D12</f>
        <v>Tipo de propulsión</v>
      </c>
      <c r="F155" s="113" t="str">
        <f>'Alcance 3'!C12</f>
        <v>Tipo de vehículo</v>
      </c>
      <c r="G155" s="226" t="s">
        <v>406</v>
      </c>
      <c r="H155" s="113" t="s">
        <v>238</v>
      </c>
      <c r="I155" s="180">
        <v>3</v>
      </c>
      <c r="J155" s="126">
        <f>'Alcance 3'!E12</f>
        <v>0</v>
      </c>
      <c r="K155" s="113" t="str">
        <f>'Alcance 3'!F12</f>
        <v>km*pasajero</v>
      </c>
      <c r="L155" s="113"/>
      <c r="M155" s="203">
        <v>1</v>
      </c>
      <c r="N155" s="117"/>
      <c r="O155" s="113">
        <f t="shared" si="127"/>
        <v>0</v>
      </c>
      <c r="P155" s="115" t="str">
        <f t="shared" si="128"/>
        <v>km*pasajero</v>
      </c>
      <c r="Q155" s="201">
        <f>SUMIFS('Datos 1-Factores emisión'!$E$43:$E$309,'Datos 1-Factores emisión'!$B$43:$B$309,Cálculos_5!$F155,'Datos 1-Factores emisión'!$C$43:$C$309,Cálculos_5!$E155,'Datos 1-Factores emisión'!$D$43:$D$309,Cálculos_5!Q$5)</f>
        <v>0</v>
      </c>
      <c r="R155" s="121">
        <f>SUMIFS('Datos 1-Factores emisión'!$E$43:$E$309,'Datos 1-Factores emisión'!$B$43:$B$309,Cálculos_5!$F155,'Datos 1-Factores emisión'!$C$43:$C$309,Cálculos_5!$E155,'Datos 1-Factores emisión'!$D$43:$D$309,Cálculos_5!R$5)</f>
        <v>0</v>
      </c>
      <c r="S155" s="121">
        <f>SUMIFS('Datos 1-Factores emisión'!$E$43:$E$309,'Datos 1-Factores emisión'!$B$43:$B$309,Cálculos_5!$F155,'Datos 1-Factores emisión'!$C$43:$C$309,Cálculos_5!$E155,'Datos 1-Factores emisión'!$D$43:$D$309,Cálculos_5!S$5)</f>
        <v>0</v>
      </c>
      <c r="T155" s="121">
        <f>SUMIFS('Datos 1-Factores emisión'!$E$43:$E$309,'Datos 1-Factores emisión'!$B$43:$B$309,Cálculos_5!$F155,'Datos 1-Factores emisión'!$C$43:$C$309,Cálculos_5!$E155,'Datos 1-Factores emisión'!$D$43:$D$309,Cálculos_5!T$5)</f>
        <v>0</v>
      </c>
      <c r="U155" s="121">
        <v>0</v>
      </c>
      <c r="V155" s="120">
        <f t="shared" si="84"/>
        <v>0</v>
      </c>
      <c r="W155" s="121">
        <f t="shared" si="85"/>
        <v>0</v>
      </c>
      <c r="X155" s="121">
        <f t="shared" si="86"/>
        <v>0</v>
      </c>
      <c r="Y155" s="121">
        <v>0</v>
      </c>
      <c r="Z155" s="121">
        <v>0</v>
      </c>
      <c r="AA155" s="121">
        <f t="shared" si="46"/>
        <v>0</v>
      </c>
      <c r="AB155" s="120">
        <f>'Datos 2-Potenciales calent glob'!$E$6</f>
        <v>1</v>
      </c>
      <c r="AC155" s="121">
        <f>'Datos 2-Potenciales calent glob'!$E$31</f>
        <v>28</v>
      </c>
      <c r="AD155" s="121">
        <f>'Datos 2-Potenciales calent glob'!$E$32</f>
        <v>265</v>
      </c>
      <c r="AE155" s="123">
        <f>SUMIF('Datos 2-Potenciales calent glob'!$B$6:$B$56,Cálculos_5!F155,'Datos 2-Potenciales calent glob'!$E$6:$E$56)</f>
        <v>0</v>
      </c>
      <c r="AF155" s="121">
        <f>'Datos 2-Potenciales calent glob'!$E$6</f>
        <v>1</v>
      </c>
      <c r="AG155" s="121">
        <f>'Datos 2-Potenciales calent glob'!$E$6</f>
        <v>1</v>
      </c>
      <c r="AH155" s="120">
        <f t="shared" si="103"/>
        <v>0</v>
      </c>
      <c r="AI155" s="121">
        <f t="shared" si="129"/>
        <v>0</v>
      </c>
      <c r="AJ155" s="121">
        <f t="shared" si="130"/>
        <v>0</v>
      </c>
      <c r="AK155" s="121">
        <f t="shared" si="131"/>
        <v>0</v>
      </c>
      <c r="AL155" s="124">
        <f t="shared" si="132"/>
        <v>0</v>
      </c>
      <c r="AM155" s="121">
        <f t="shared" si="133"/>
        <v>0</v>
      </c>
      <c r="AN155" s="207">
        <f t="shared" si="28"/>
        <v>0</v>
      </c>
    </row>
    <row r="156" spans="2:40" ht="13.5" customHeight="1">
      <c r="B156" s="112" t="s">
        <v>233</v>
      </c>
      <c r="C156" s="113" t="s">
        <v>235</v>
      </c>
      <c r="D156" s="113" t="s">
        <v>3</v>
      </c>
      <c r="E156" s="113" t="str">
        <f>'Alcance 3'!D13</f>
        <v>Tipo de propulsión</v>
      </c>
      <c r="F156" s="113" t="str">
        <f>'Alcance 3'!C13</f>
        <v>Tipo de vehículo</v>
      </c>
      <c r="G156" s="226" t="s">
        <v>406</v>
      </c>
      <c r="H156" s="113" t="s">
        <v>238</v>
      </c>
      <c r="I156" s="180">
        <v>3</v>
      </c>
      <c r="J156" s="126">
        <f>'Alcance 3'!E13</f>
        <v>0</v>
      </c>
      <c r="K156" s="113" t="str">
        <f>'Alcance 3'!F13</f>
        <v>km*pasajero</v>
      </c>
      <c r="L156" s="113"/>
      <c r="M156" s="203">
        <v>1</v>
      </c>
      <c r="N156" s="117"/>
      <c r="O156" s="113">
        <f t="shared" si="127"/>
        <v>0</v>
      </c>
      <c r="P156" s="115" t="str">
        <f t="shared" si="128"/>
        <v>km*pasajero</v>
      </c>
      <c r="Q156" s="201">
        <f>SUMIFS('Datos 1-Factores emisión'!$E$43:$E$309,'Datos 1-Factores emisión'!$B$43:$B$309,Cálculos_5!$F156,'Datos 1-Factores emisión'!$C$43:$C$309,Cálculos_5!$E156,'Datos 1-Factores emisión'!$D$43:$D$309,Cálculos_5!Q$5)</f>
        <v>0</v>
      </c>
      <c r="R156" s="121">
        <f>SUMIFS('Datos 1-Factores emisión'!$E$43:$E$309,'Datos 1-Factores emisión'!$B$43:$B$309,Cálculos_5!$F156,'Datos 1-Factores emisión'!$C$43:$C$309,Cálculos_5!$E156,'Datos 1-Factores emisión'!$D$43:$D$309,Cálculos_5!R$5)</f>
        <v>0</v>
      </c>
      <c r="S156" s="121">
        <f>SUMIFS('Datos 1-Factores emisión'!$E$43:$E$309,'Datos 1-Factores emisión'!$B$43:$B$309,Cálculos_5!$F156,'Datos 1-Factores emisión'!$C$43:$C$309,Cálculos_5!$E156,'Datos 1-Factores emisión'!$D$43:$D$309,Cálculos_5!S$5)</f>
        <v>0</v>
      </c>
      <c r="T156" s="121">
        <f>SUMIFS('Datos 1-Factores emisión'!$E$43:$E$309,'Datos 1-Factores emisión'!$B$43:$B$309,Cálculos_5!$F156,'Datos 1-Factores emisión'!$C$43:$C$309,Cálculos_5!$E156,'Datos 1-Factores emisión'!$D$43:$D$309,Cálculos_5!T$5)</f>
        <v>0</v>
      </c>
      <c r="U156" s="121">
        <v>0</v>
      </c>
      <c r="V156" s="120">
        <f t="shared" si="84"/>
        <v>0</v>
      </c>
      <c r="W156" s="121">
        <f t="shared" si="85"/>
        <v>0</v>
      </c>
      <c r="X156" s="121">
        <f t="shared" si="86"/>
        <v>0</v>
      </c>
      <c r="Y156" s="121">
        <v>0</v>
      </c>
      <c r="Z156" s="121">
        <v>0</v>
      </c>
      <c r="AA156" s="121">
        <f t="shared" si="46"/>
        <v>0</v>
      </c>
      <c r="AB156" s="120">
        <f>'Datos 2-Potenciales calent glob'!$E$6</f>
        <v>1</v>
      </c>
      <c r="AC156" s="121">
        <f>'Datos 2-Potenciales calent glob'!$E$31</f>
        <v>28</v>
      </c>
      <c r="AD156" s="121">
        <f>'Datos 2-Potenciales calent glob'!$E$32</f>
        <v>265</v>
      </c>
      <c r="AE156" s="123">
        <f>SUMIF('Datos 2-Potenciales calent glob'!$B$6:$B$56,Cálculos_5!F156,'Datos 2-Potenciales calent glob'!$E$6:$E$56)</f>
        <v>0</v>
      </c>
      <c r="AF156" s="121">
        <f>'Datos 2-Potenciales calent glob'!$E$6</f>
        <v>1</v>
      </c>
      <c r="AG156" s="121">
        <f>'Datos 2-Potenciales calent glob'!$E$6</f>
        <v>1</v>
      </c>
      <c r="AH156" s="120">
        <f t="shared" si="103"/>
        <v>0</v>
      </c>
      <c r="AI156" s="121">
        <f t="shared" si="129"/>
        <v>0</v>
      </c>
      <c r="AJ156" s="121">
        <f t="shared" si="130"/>
        <v>0</v>
      </c>
      <c r="AK156" s="121">
        <f t="shared" si="131"/>
        <v>0</v>
      </c>
      <c r="AL156" s="124">
        <f t="shared" si="132"/>
        <v>0</v>
      </c>
      <c r="AM156" s="121">
        <f t="shared" si="133"/>
        <v>0</v>
      </c>
      <c r="AN156" s="207">
        <f t="shared" si="28"/>
        <v>0</v>
      </c>
    </row>
    <row r="157" spans="2:40" ht="13.5" customHeight="1">
      <c r="B157" s="112" t="s">
        <v>233</v>
      </c>
      <c r="C157" s="113" t="s">
        <v>235</v>
      </c>
      <c r="D157" s="113" t="s">
        <v>3</v>
      </c>
      <c r="E157" s="113" t="str">
        <f>'Alcance 3'!D14</f>
        <v>Tipo de propulsión</v>
      </c>
      <c r="F157" s="113" t="str">
        <f>'Alcance 3'!C14</f>
        <v>Tipo de vehículo</v>
      </c>
      <c r="G157" s="226" t="s">
        <v>406</v>
      </c>
      <c r="H157" s="113" t="s">
        <v>238</v>
      </c>
      <c r="I157" s="180">
        <v>3</v>
      </c>
      <c r="J157" s="126">
        <f>'Alcance 3'!E14</f>
        <v>0</v>
      </c>
      <c r="K157" s="113" t="str">
        <f>'Alcance 3'!F14</f>
        <v>km*pasajero</v>
      </c>
      <c r="L157" s="113"/>
      <c r="M157" s="203">
        <v>1</v>
      </c>
      <c r="N157" s="117"/>
      <c r="O157" s="113">
        <f t="shared" si="127"/>
        <v>0</v>
      </c>
      <c r="P157" s="115" t="str">
        <f t="shared" si="128"/>
        <v>km*pasajero</v>
      </c>
      <c r="Q157" s="201">
        <f>SUMIFS('Datos 1-Factores emisión'!$E$43:$E$309,'Datos 1-Factores emisión'!$B$43:$B$309,Cálculos_5!$F157,'Datos 1-Factores emisión'!$C$43:$C$309,Cálculos_5!$E157,'Datos 1-Factores emisión'!$D$43:$D$309,Cálculos_5!Q$5)</f>
        <v>0</v>
      </c>
      <c r="R157" s="121">
        <f>SUMIFS('Datos 1-Factores emisión'!$E$43:$E$309,'Datos 1-Factores emisión'!$B$43:$B$309,Cálculos_5!$F157,'Datos 1-Factores emisión'!$C$43:$C$309,Cálculos_5!$E157,'Datos 1-Factores emisión'!$D$43:$D$309,Cálculos_5!R$5)</f>
        <v>0</v>
      </c>
      <c r="S157" s="121">
        <f>SUMIFS('Datos 1-Factores emisión'!$E$43:$E$309,'Datos 1-Factores emisión'!$B$43:$B$309,Cálculos_5!$F157,'Datos 1-Factores emisión'!$C$43:$C$309,Cálculos_5!$E157,'Datos 1-Factores emisión'!$D$43:$D$309,Cálculos_5!S$5)</f>
        <v>0</v>
      </c>
      <c r="T157" s="121">
        <f>SUMIFS('Datos 1-Factores emisión'!$E$43:$E$309,'Datos 1-Factores emisión'!$B$43:$B$309,Cálculos_5!$F157,'Datos 1-Factores emisión'!$C$43:$C$309,Cálculos_5!$E157,'Datos 1-Factores emisión'!$D$43:$D$309,Cálculos_5!T$5)</f>
        <v>0</v>
      </c>
      <c r="U157" s="121">
        <v>0</v>
      </c>
      <c r="V157" s="120">
        <f t="shared" si="84"/>
        <v>0</v>
      </c>
      <c r="W157" s="121">
        <f t="shared" si="85"/>
        <v>0</v>
      </c>
      <c r="X157" s="121">
        <f t="shared" si="86"/>
        <v>0</v>
      </c>
      <c r="Y157" s="121">
        <v>0</v>
      </c>
      <c r="Z157" s="121">
        <v>0</v>
      </c>
      <c r="AA157" s="121">
        <f t="shared" si="46"/>
        <v>0</v>
      </c>
      <c r="AB157" s="120">
        <f>'Datos 2-Potenciales calent glob'!$E$6</f>
        <v>1</v>
      </c>
      <c r="AC157" s="121">
        <f>'Datos 2-Potenciales calent glob'!$E$31</f>
        <v>28</v>
      </c>
      <c r="AD157" s="121">
        <f>'Datos 2-Potenciales calent glob'!$E$32</f>
        <v>265</v>
      </c>
      <c r="AE157" s="123">
        <f>SUMIF('Datos 2-Potenciales calent glob'!$B$6:$B$56,Cálculos_5!F157,'Datos 2-Potenciales calent glob'!$E$6:$E$56)</f>
        <v>0</v>
      </c>
      <c r="AF157" s="121">
        <f>'Datos 2-Potenciales calent glob'!$E$6</f>
        <v>1</v>
      </c>
      <c r="AG157" s="121">
        <f>'Datos 2-Potenciales calent glob'!$E$6</f>
        <v>1</v>
      </c>
      <c r="AH157" s="120">
        <f t="shared" si="103"/>
        <v>0</v>
      </c>
      <c r="AI157" s="121">
        <f t="shared" si="129"/>
        <v>0</v>
      </c>
      <c r="AJ157" s="121">
        <f t="shared" si="130"/>
        <v>0</v>
      </c>
      <c r="AK157" s="121">
        <f t="shared" si="131"/>
        <v>0</v>
      </c>
      <c r="AL157" s="124">
        <f t="shared" si="132"/>
        <v>0</v>
      </c>
      <c r="AM157" s="121">
        <f t="shared" si="133"/>
        <v>0</v>
      </c>
      <c r="AN157" s="207">
        <f t="shared" si="28"/>
        <v>0</v>
      </c>
    </row>
    <row r="158" spans="2:40" ht="13.5" customHeight="1">
      <c r="B158" s="112" t="s">
        <v>233</v>
      </c>
      <c r="C158" s="113" t="s">
        <v>235</v>
      </c>
      <c r="D158" s="113" t="s">
        <v>3</v>
      </c>
      <c r="E158" s="113" t="str">
        <f>'Alcance 3'!D15</f>
        <v>Tipo de propulsión</v>
      </c>
      <c r="F158" s="113" t="str">
        <f>'Alcance 3'!C15</f>
        <v>Tipo de vehículo</v>
      </c>
      <c r="G158" s="226" t="s">
        <v>406</v>
      </c>
      <c r="H158" s="113" t="s">
        <v>238</v>
      </c>
      <c r="I158" s="180">
        <v>3</v>
      </c>
      <c r="J158" s="126">
        <f>'Alcance 3'!E15</f>
        <v>0</v>
      </c>
      <c r="K158" s="113" t="str">
        <f>'Alcance 3'!F15</f>
        <v>km*pasajero</v>
      </c>
      <c r="L158" s="113"/>
      <c r="M158" s="203">
        <v>1</v>
      </c>
      <c r="N158" s="117"/>
      <c r="O158" s="113">
        <f t="shared" si="127"/>
        <v>0</v>
      </c>
      <c r="P158" s="115" t="str">
        <f t="shared" si="128"/>
        <v>km*pasajero</v>
      </c>
      <c r="Q158" s="201">
        <f>SUMIFS('Datos 1-Factores emisión'!$E$43:$E$309,'Datos 1-Factores emisión'!$B$43:$B$309,Cálculos_5!$F158,'Datos 1-Factores emisión'!$C$43:$C$309,Cálculos_5!$E158,'Datos 1-Factores emisión'!$D$43:$D$309,Cálculos_5!Q$5)</f>
        <v>0</v>
      </c>
      <c r="R158" s="121">
        <f>SUMIFS('Datos 1-Factores emisión'!$E$43:$E$309,'Datos 1-Factores emisión'!$B$43:$B$309,Cálculos_5!$F158,'Datos 1-Factores emisión'!$C$43:$C$309,Cálculos_5!$E158,'Datos 1-Factores emisión'!$D$43:$D$309,Cálculos_5!R$5)</f>
        <v>0</v>
      </c>
      <c r="S158" s="121">
        <f>SUMIFS('Datos 1-Factores emisión'!$E$43:$E$309,'Datos 1-Factores emisión'!$B$43:$B$309,Cálculos_5!$F158,'Datos 1-Factores emisión'!$C$43:$C$309,Cálculos_5!$E158,'Datos 1-Factores emisión'!$D$43:$D$309,Cálculos_5!S$5)</f>
        <v>0</v>
      </c>
      <c r="T158" s="121">
        <f>SUMIFS('Datos 1-Factores emisión'!$E$43:$E$309,'Datos 1-Factores emisión'!$B$43:$B$309,Cálculos_5!$F158,'Datos 1-Factores emisión'!$C$43:$C$309,Cálculos_5!$E158,'Datos 1-Factores emisión'!$D$43:$D$309,Cálculos_5!T$5)</f>
        <v>0</v>
      </c>
      <c r="U158" s="121">
        <v>0</v>
      </c>
      <c r="V158" s="120">
        <f t="shared" si="84"/>
        <v>0</v>
      </c>
      <c r="W158" s="121">
        <f t="shared" si="85"/>
        <v>0</v>
      </c>
      <c r="X158" s="121">
        <f t="shared" si="86"/>
        <v>0</v>
      </c>
      <c r="Y158" s="121">
        <v>0</v>
      </c>
      <c r="Z158" s="121">
        <v>0</v>
      </c>
      <c r="AA158" s="121">
        <f t="shared" si="46"/>
        <v>0</v>
      </c>
      <c r="AB158" s="120">
        <f>'Datos 2-Potenciales calent glob'!$E$6</f>
        <v>1</v>
      </c>
      <c r="AC158" s="121">
        <f>'Datos 2-Potenciales calent glob'!$E$31</f>
        <v>28</v>
      </c>
      <c r="AD158" s="121">
        <f>'Datos 2-Potenciales calent glob'!$E$32</f>
        <v>265</v>
      </c>
      <c r="AE158" s="123">
        <f>SUMIF('Datos 2-Potenciales calent glob'!$B$6:$B$56,Cálculos_5!F158,'Datos 2-Potenciales calent glob'!$E$6:$E$56)</f>
        <v>0</v>
      </c>
      <c r="AF158" s="121">
        <f>'Datos 2-Potenciales calent glob'!$E$6</f>
        <v>1</v>
      </c>
      <c r="AG158" s="121">
        <f>'Datos 2-Potenciales calent glob'!$E$6</f>
        <v>1</v>
      </c>
      <c r="AH158" s="120">
        <f t="shared" si="103"/>
        <v>0</v>
      </c>
      <c r="AI158" s="121">
        <f t="shared" si="129"/>
        <v>0</v>
      </c>
      <c r="AJ158" s="121">
        <f t="shared" si="130"/>
        <v>0</v>
      </c>
      <c r="AK158" s="121">
        <f t="shared" si="131"/>
        <v>0</v>
      </c>
      <c r="AL158" s="124">
        <f t="shared" si="132"/>
        <v>0</v>
      </c>
      <c r="AM158" s="121">
        <f t="shared" si="133"/>
        <v>0</v>
      </c>
      <c r="AN158" s="207">
        <f t="shared" si="28"/>
        <v>0</v>
      </c>
    </row>
    <row r="159" spans="2:40" ht="13.5" customHeight="1">
      <c r="B159" s="112" t="s">
        <v>233</v>
      </c>
      <c r="C159" s="113" t="s">
        <v>235</v>
      </c>
      <c r="D159" s="113" t="s">
        <v>3</v>
      </c>
      <c r="E159" s="113" t="str">
        <f>'Alcance 3'!D16</f>
        <v>Tipo de propulsión</v>
      </c>
      <c r="F159" s="113" t="str">
        <f>'Alcance 3'!C16</f>
        <v>Tipo de vehículo</v>
      </c>
      <c r="G159" s="226" t="s">
        <v>406</v>
      </c>
      <c r="H159" s="113" t="s">
        <v>238</v>
      </c>
      <c r="I159" s="180">
        <v>3</v>
      </c>
      <c r="J159" s="126">
        <f>'Alcance 3'!E16</f>
        <v>0</v>
      </c>
      <c r="K159" s="113" t="str">
        <f>'Alcance 3'!F16</f>
        <v>km*pasajero</v>
      </c>
      <c r="L159" s="113"/>
      <c r="M159" s="203">
        <v>1</v>
      </c>
      <c r="N159" s="117"/>
      <c r="O159" s="113">
        <f t="shared" si="127"/>
        <v>0</v>
      </c>
      <c r="P159" s="115" t="str">
        <f t="shared" si="128"/>
        <v>km*pasajero</v>
      </c>
      <c r="Q159" s="201">
        <f>SUMIFS('Datos 1-Factores emisión'!$E$43:$E$309,'Datos 1-Factores emisión'!$B$43:$B$309,Cálculos_5!$F159,'Datos 1-Factores emisión'!$C$43:$C$309,Cálculos_5!$E159,'Datos 1-Factores emisión'!$D$43:$D$309,Cálculos_5!Q$5)</f>
        <v>0</v>
      </c>
      <c r="R159" s="121">
        <f>SUMIFS('Datos 1-Factores emisión'!$E$43:$E$309,'Datos 1-Factores emisión'!$B$43:$B$309,Cálculos_5!$F159,'Datos 1-Factores emisión'!$C$43:$C$309,Cálculos_5!$E159,'Datos 1-Factores emisión'!$D$43:$D$309,Cálculos_5!R$5)</f>
        <v>0</v>
      </c>
      <c r="S159" s="121">
        <f>SUMIFS('Datos 1-Factores emisión'!$E$43:$E$309,'Datos 1-Factores emisión'!$B$43:$B$309,Cálculos_5!$F159,'Datos 1-Factores emisión'!$C$43:$C$309,Cálculos_5!$E159,'Datos 1-Factores emisión'!$D$43:$D$309,Cálculos_5!S$5)</f>
        <v>0</v>
      </c>
      <c r="T159" s="121">
        <f>SUMIFS('Datos 1-Factores emisión'!$E$43:$E$309,'Datos 1-Factores emisión'!$B$43:$B$309,Cálculos_5!$F159,'Datos 1-Factores emisión'!$C$43:$C$309,Cálculos_5!$E159,'Datos 1-Factores emisión'!$D$43:$D$309,Cálculos_5!T$5)</f>
        <v>0</v>
      </c>
      <c r="U159" s="121">
        <v>0</v>
      </c>
      <c r="V159" s="120">
        <f t="shared" si="84"/>
        <v>0</v>
      </c>
      <c r="W159" s="121">
        <f t="shared" si="85"/>
        <v>0</v>
      </c>
      <c r="X159" s="121">
        <f t="shared" si="86"/>
        <v>0</v>
      </c>
      <c r="Y159" s="121">
        <v>0</v>
      </c>
      <c r="Z159" s="121">
        <v>0</v>
      </c>
      <c r="AA159" s="121">
        <f t="shared" si="46"/>
        <v>0</v>
      </c>
      <c r="AB159" s="120">
        <f>'Datos 2-Potenciales calent glob'!$E$6</f>
        <v>1</v>
      </c>
      <c r="AC159" s="121">
        <f>'Datos 2-Potenciales calent glob'!$E$31</f>
        <v>28</v>
      </c>
      <c r="AD159" s="121">
        <f>'Datos 2-Potenciales calent glob'!$E$32</f>
        <v>265</v>
      </c>
      <c r="AE159" s="123">
        <f>SUMIF('Datos 2-Potenciales calent glob'!$B$6:$B$56,Cálculos_5!F159,'Datos 2-Potenciales calent glob'!$E$6:$E$56)</f>
        <v>0</v>
      </c>
      <c r="AF159" s="121">
        <f>'Datos 2-Potenciales calent glob'!$E$6</f>
        <v>1</v>
      </c>
      <c r="AG159" s="121">
        <f>'Datos 2-Potenciales calent glob'!$E$6</f>
        <v>1</v>
      </c>
      <c r="AH159" s="120">
        <f t="shared" si="103"/>
        <v>0</v>
      </c>
      <c r="AI159" s="121">
        <f t="shared" si="129"/>
        <v>0</v>
      </c>
      <c r="AJ159" s="121">
        <f t="shared" si="130"/>
        <v>0</v>
      </c>
      <c r="AK159" s="121">
        <f t="shared" si="131"/>
        <v>0</v>
      </c>
      <c r="AL159" s="124">
        <f t="shared" si="132"/>
        <v>0</v>
      </c>
      <c r="AM159" s="121">
        <f t="shared" si="133"/>
        <v>0</v>
      </c>
      <c r="AN159" s="207">
        <f t="shared" si="28"/>
        <v>0</v>
      </c>
    </row>
    <row r="160" spans="2:40" ht="13.5" customHeight="1">
      <c r="B160" s="112" t="s">
        <v>233</v>
      </c>
      <c r="C160" s="113" t="s">
        <v>235</v>
      </c>
      <c r="D160" s="113" t="s">
        <v>3</v>
      </c>
      <c r="E160" s="113" t="str">
        <f>'Alcance 3'!D17</f>
        <v>Tipo de propulsión</v>
      </c>
      <c r="F160" s="113" t="str">
        <f>'Alcance 3'!C17</f>
        <v>Tipo de vehículo</v>
      </c>
      <c r="G160" s="226" t="s">
        <v>406</v>
      </c>
      <c r="H160" s="113" t="s">
        <v>238</v>
      </c>
      <c r="I160" s="180">
        <v>3</v>
      </c>
      <c r="J160" s="126">
        <f>'Alcance 3'!E17</f>
        <v>0</v>
      </c>
      <c r="K160" s="113" t="str">
        <f>'Alcance 3'!F17</f>
        <v>km*pasajero</v>
      </c>
      <c r="L160" s="113"/>
      <c r="M160" s="203">
        <v>1</v>
      </c>
      <c r="N160" s="117"/>
      <c r="O160" s="113">
        <f t="shared" si="127"/>
        <v>0</v>
      </c>
      <c r="P160" s="115" t="str">
        <f t="shared" si="128"/>
        <v>km*pasajero</v>
      </c>
      <c r="Q160" s="201">
        <f>SUMIFS('Datos 1-Factores emisión'!$E$43:$E$309,'Datos 1-Factores emisión'!$B$43:$B$309,Cálculos_5!$F160,'Datos 1-Factores emisión'!$C$43:$C$309,Cálculos_5!$E160,'Datos 1-Factores emisión'!$D$43:$D$309,Cálculos_5!Q$5)</f>
        <v>0</v>
      </c>
      <c r="R160" s="121">
        <f>SUMIFS('Datos 1-Factores emisión'!$E$43:$E$309,'Datos 1-Factores emisión'!$B$43:$B$309,Cálculos_5!$F160,'Datos 1-Factores emisión'!$C$43:$C$309,Cálculos_5!$E160,'Datos 1-Factores emisión'!$D$43:$D$309,Cálculos_5!R$5)</f>
        <v>0</v>
      </c>
      <c r="S160" s="121">
        <f>SUMIFS('Datos 1-Factores emisión'!$E$43:$E$309,'Datos 1-Factores emisión'!$B$43:$B$309,Cálculos_5!$F160,'Datos 1-Factores emisión'!$C$43:$C$309,Cálculos_5!$E160,'Datos 1-Factores emisión'!$D$43:$D$309,Cálculos_5!S$5)</f>
        <v>0</v>
      </c>
      <c r="T160" s="121">
        <f>SUMIFS('Datos 1-Factores emisión'!$E$43:$E$309,'Datos 1-Factores emisión'!$B$43:$B$309,Cálculos_5!$F160,'Datos 1-Factores emisión'!$C$43:$C$309,Cálculos_5!$E160,'Datos 1-Factores emisión'!$D$43:$D$309,Cálculos_5!T$5)</f>
        <v>0</v>
      </c>
      <c r="U160" s="121">
        <v>0</v>
      </c>
      <c r="V160" s="120">
        <f t="shared" si="84"/>
        <v>0</v>
      </c>
      <c r="W160" s="121">
        <f t="shared" si="85"/>
        <v>0</v>
      </c>
      <c r="X160" s="121">
        <f t="shared" si="86"/>
        <v>0</v>
      </c>
      <c r="Y160" s="121">
        <v>0</v>
      </c>
      <c r="Z160" s="121">
        <v>0</v>
      </c>
      <c r="AA160" s="121">
        <f t="shared" si="46"/>
        <v>0</v>
      </c>
      <c r="AB160" s="120">
        <f>'Datos 2-Potenciales calent glob'!$E$6</f>
        <v>1</v>
      </c>
      <c r="AC160" s="121">
        <f>'Datos 2-Potenciales calent glob'!$E$31</f>
        <v>28</v>
      </c>
      <c r="AD160" s="121">
        <f>'Datos 2-Potenciales calent glob'!$E$32</f>
        <v>265</v>
      </c>
      <c r="AE160" s="123">
        <f>SUMIF('Datos 2-Potenciales calent glob'!$B$6:$B$56,Cálculos_5!F160,'Datos 2-Potenciales calent glob'!$E$6:$E$56)</f>
        <v>0</v>
      </c>
      <c r="AF160" s="121">
        <f>'Datos 2-Potenciales calent glob'!$E$6</f>
        <v>1</v>
      </c>
      <c r="AG160" s="121">
        <f>'Datos 2-Potenciales calent glob'!$E$6</f>
        <v>1</v>
      </c>
      <c r="AH160" s="120">
        <f t="shared" si="103"/>
        <v>0</v>
      </c>
      <c r="AI160" s="121">
        <f t="shared" si="129"/>
        <v>0</v>
      </c>
      <c r="AJ160" s="121">
        <f t="shared" si="130"/>
        <v>0</v>
      </c>
      <c r="AK160" s="121">
        <f t="shared" si="131"/>
        <v>0</v>
      </c>
      <c r="AL160" s="124">
        <f t="shared" si="132"/>
        <v>0</v>
      </c>
      <c r="AM160" s="121">
        <f t="shared" si="133"/>
        <v>0</v>
      </c>
      <c r="AN160" s="207">
        <f t="shared" si="28"/>
        <v>0</v>
      </c>
    </row>
    <row r="161" spans="2:40" ht="13.5" customHeight="1">
      <c r="B161" s="112" t="s">
        <v>233</v>
      </c>
      <c r="C161" s="113" t="s">
        <v>235</v>
      </c>
      <c r="D161" s="113" t="s">
        <v>3</v>
      </c>
      <c r="E161" s="113" t="str">
        <f>'Alcance 3'!D18</f>
        <v>Tipo de propulsión</v>
      </c>
      <c r="F161" s="113" t="str">
        <f>'Alcance 3'!C18</f>
        <v>Tipo de vehículo</v>
      </c>
      <c r="G161" s="226" t="s">
        <v>406</v>
      </c>
      <c r="H161" s="113" t="s">
        <v>238</v>
      </c>
      <c r="I161" s="180">
        <v>3</v>
      </c>
      <c r="J161" s="126">
        <f>'Alcance 3'!E18</f>
        <v>0</v>
      </c>
      <c r="K161" s="113" t="str">
        <f>'Alcance 3'!F18</f>
        <v>km*pasajero</v>
      </c>
      <c r="L161" s="113"/>
      <c r="M161" s="203">
        <v>1</v>
      </c>
      <c r="N161" s="117"/>
      <c r="O161" s="113">
        <f t="shared" si="127"/>
        <v>0</v>
      </c>
      <c r="P161" s="115" t="str">
        <f t="shared" si="128"/>
        <v>km*pasajero</v>
      </c>
      <c r="Q161" s="201">
        <f>SUMIFS('Datos 1-Factores emisión'!$E$43:$E$309,'Datos 1-Factores emisión'!$B$43:$B$309,Cálculos_5!$F161,'Datos 1-Factores emisión'!$C$43:$C$309,Cálculos_5!$E161,'Datos 1-Factores emisión'!$D$43:$D$309,Cálculos_5!Q$5)</f>
        <v>0</v>
      </c>
      <c r="R161" s="121">
        <f>SUMIFS('Datos 1-Factores emisión'!$E$43:$E$309,'Datos 1-Factores emisión'!$B$43:$B$309,Cálculos_5!$F161,'Datos 1-Factores emisión'!$C$43:$C$309,Cálculos_5!$E161,'Datos 1-Factores emisión'!$D$43:$D$309,Cálculos_5!R$5)</f>
        <v>0</v>
      </c>
      <c r="S161" s="121">
        <f>SUMIFS('Datos 1-Factores emisión'!$E$43:$E$309,'Datos 1-Factores emisión'!$B$43:$B$309,Cálculos_5!$F161,'Datos 1-Factores emisión'!$C$43:$C$309,Cálculos_5!$E161,'Datos 1-Factores emisión'!$D$43:$D$309,Cálculos_5!S$5)</f>
        <v>0</v>
      </c>
      <c r="T161" s="121">
        <f>SUMIFS('Datos 1-Factores emisión'!$E$43:$E$309,'Datos 1-Factores emisión'!$B$43:$B$309,Cálculos_5!$F161,'Datos 1-Factores emisión'!$C$43:$C$309,Cálculos_5!$E161,'Datos 1-Factores emisión'!$D$43:$D$309,Cálculos_5!T$5)</f>
        <v>0</v>
      </c>
      <c r="U161" s="121">
        <v>0</v>
      </c>
      <c r="V161" s="120">
        <f t="shared" si="84"/>
        <v>0</v>
      </c>
      <c r="W161" s="121">
        <f t="shared" si="85"/>
        <v>0</v>
      </c>
      <c r="X161" s="121">
        <f t="shared" si="86"/>
        <v>0</v>
      </c>
      <c r="Y161" s="121">
        <v>0</v>
      </c>
      <c r="Z161" s="121">
        <v>0</v>
      </c>
      <c r="AA161" s="121">
        <f t="shared" si="46"/>
        <v>0</v>
      </c>
      <c r="AB161" s="120">
        <f>'Datos 2-Potenciales calent glob'!$E$6</f>
        <v>1</v>
      </c>
      <c r="AC161" s="121">
        <f>'Datos 2-Potenciales calent glob'!$E$31</f>
        <v>28</v>
      </c>
      <c r="AD161" s="121">
        <f>'Datos 2-Potenciales calent glob'!$E$32</f>
        <v>265</v>
      </c>
      <c r="AE161" s="123">
        <f>SUMIF('Datos 2-Potenciales calent glob'!$B$6:$B$56,Cálculos_5!F161,'Datos 2-Potenciales calent glob'!$E$6:$E$56)</f>
        <v>0</v>
      </c>
      <c r="AF161" s="121">
        <f>'Datos 2-Potenciales calent glob'!$E$6</f>
        <v>1</v>
      </c>
      <c r="AG161" s="121">
        <f>'Datos 2-Potenciales calent glob'!$E$6</f>
        <v>1</v>
      </c>
      <c r="AH161" s="120">
        <f t="shared" si="103"/>
        <v>0</v>
      </c>
      <c r="AI161" s="121">
        <f t="shared" si="129"/>
        <v>0</v>
      </c>
      <c r="AJ161" s="121">
        <f t="shared" si="130"/>
        <v>0</v>
      </c>
      <c r="AK161" s="121">
        <f t="shared" si="131"/>
        <v>0</v>
      </c>
      <c r="AL161" s="124">
        <f t="shared" si="132"/>
        <v>0</v>
      </c>
      <c r="AM161" s="121">
        <f t="shared" si="133"/>
        <v>0</v>
      </c>
      <c r="AN161" s="207">
        <f t="shared" si="28"/>
        <v>0</v>
      </c>
    </row>
    <row r="162" spans="2:40" ht="13.5" customHeight="1">
      <c r="B162" s="112" t="s">
        <v>233</v>
      </c>
      <c r="C162" s="113" t="s">
        <v>235</v>
      </c>
      <c r="D162" s="113" t="s">
        <v>3</v>
      </c>
      <c r="E162" s="113" t="s">
        <v>355</v>
      </c>
      <c r="F162" s="113" t="str">
        <f>'Alcance 3'!C25</f>
        <v>Autobús urbano</v>
      </c>
      <c r="G162" s="226" t="s">
        <v>406</v>
      </c>
      <c r="H162" s="113" t="s">
        <v>238</v>
      </c>
      <c r="I162" s="180">
        <v>3</v>
      </c>
      <c r="J162" s="126">
        <f>'Alcance 3'!D25</f>
        <v>50</v>
      </c>
      <c r="K162" s="113" t="str">
        <f>'Alcance 3'!E25</f>
        <v>km*pasajero</v>
      </c>
      <c r="L162" s="113"/>
      <c r="M162" s="203">
        <v>1</v>
      </c>
      <c r="N162" s="117"/>
      <c r="O162" s="113">
        <f t="shared" ref="O162" si="134">J162*M162</f>
        <v>50</v>
      </c>
      <c r="P162" s="115" t="str">
        <f t="shared" ref="P162" si="135">K162</f>
        <v>km*pasajero</v>
      </c>
      <c r="Q162" s="120">
        <f>SUMIFS('Datos 1-Factores emisión'!$D$324:$D$353,'Datos 1-Factores emisión'!$B$324:$B$353,Cálculos_5!$F162,'Datos 1-Factores emisión'!$C$324:$C$353,Cálculos_5!Q$5)</f>
        <v>0.10144</v>
      </c>
      <c r="R162" s="121">
        <f>SUMIFS('Datos 1-Factores emisión'!$D$324:$D$353,'Datos 1-Factores emisión'!$B$324:$B$353,Cálculos_5!$F162,'Datos 1-Factores emisión'!$C$324:$C$353,Cálculos_5!R$5)</f>
        <v>1.0000000000000001E-5</v>
      </c>
      <c r="S162" s="121">
        <f>SUMIFS('Datos 1-Factores emisión'!$D$324:$D$353,'Datos 1-Factores emisión'!$B$324:$B$353,Cálculos_5!$F162,'Datos 1-Factores emisión'!$C$324:$C$353,Cálculos_5!S$5)</f>
        <v>8.1999999999999998E-4</v>
      </c>
      <c r="T162" s="121">
        <v>0</v>
      </c>
      <c r="U162" s="121">
        <v>0</v>
      </c>
      <c r="V162" s="120">
        <f t="shared" si="84"/>
        <v>5.0720000000000001</v>
      </c>
      <c r="W162" s="121">
        <f t="shared" si="85"/>
        <v>5.0000000000000001E-4</v>
      </c>
      <c r="X162" s="121">
        <f t="shared" si="86"/>
        <v>4.1000000000000002E-2</v>
      </c>
      <c r="Y162" s="121">
        <v>0</v>
      </c>
      <c r="Z162" s="121">
        <v>0</v>
      </c>
      <c r="AA162" s="121">
        <f t="shared" si="46"/>
        <v>0</v>
      </c>
      <c r="AB162" s="120">
        <f>'Datos 2-Potenciales calent glob'!$E$6</f>
        <v>1</v>
      </c>
      <c r="AC162" s="121">
        <f>'Datos 2-Potenciales calent glob'!$E$31</f>
        <v>28</v>
      </c>
      <c r="AD162" s="121">
        <f>'Datos 2-Potenciales calent glob'!$E$32</f>
        <v>265</v>
      </c>
      <c r="AE162" s="123">
        <f>SUMIF('Datos 2-Potenciales calent glob'!$B$6:$B$56,Cálculos_5!F162,'Datos 2-Potenciales calent glob'!$E$6:$E$56)</f>
        <v>0</v>
      </c>
      <c r="AF162" s="121">
        <f>'Datos 2-Potenciales calent glob'!$E$6</f>
        <v>1</v>
      </c>
      <c r="AG162" s="121">
        <f>'Datos 2-Potenciales calent glob'!$E$6</f>
        <v>1</v>
      </c>
      <c r="AH162" s="120">
        <f t="shared" si="103"/>
        <v>5.0720000000000001</v>
      </c>
      <c r="AI162" s="121">
        <f t="shared" ref="AI162" si="136">W162*AC162</f>
        <v>1.4E-2</v>
      </c>
      <c r="AJ162" s="121">
        <f t="shared" ref="AJ162" si="137">X162*AD162</f>
        <v>10.865</v>
      </c>
      <c r="AK162" s="121">
        <f t="shared" ref="AK162" si="138">Y162*AE162</f>
        <v>0</v>
      </c>
      <c r="AL162" s="124">
        <f t="shared" ref="AL162" si="139">SUM(AH162:AK162)</f>
        <v>15.951000000000001</v>
      </c>
      <c r="AM162" s="121">
        <f t="shared" ref="AM162" si="140">Z162*AF162</f>
        <v>0</v>
      </c>
      <c r="AN162" s="207">
        <f t="shared" si="28"/>
        <v>0</v>
      </c>
    </row>
    <row r="163" spans="2:40" ht="13.5" customHeight="1">
      <c r="B163" s="112" t="s">
        <v>233</v>
      </c>
      <c r="C163" s="113" t="s">
        <v>235</v>
      </c>
      <c r="D163" s="113" t="s">
        <v>3</v>
      </c>
      <c r="E163" s="113" t="s">
        <v>355</v>
      </c>
      <c r="F163" s="113" t="str">
        <f>'Alcance 3'!C26</f>
        <v>Tipo de transporte público</v>
      </c>
      <c r="G163" s="226" t="s">
        <v>406</v>
      </c>
      <c r="H163" s="113" t="s">
        <v>238</v>
      </c>
      <c r="I163" s="180">
        <v>3</v>
      </c>
      <c r="J163" s="126">
        <f>'Alcance 3'!D26</f>
        <v>0</v>
      </c>
      <c r="K163" s="113" t="str">
        <f>'Alcance 3'!E26</f>
        <v>km*pasajero</v>
      </c>
      <c r="L163" s="113"/>
      <c r="M163" s="203">
        <v>1</v>
      </c>
      <c r="N163" s="117"/>
      <c r="O163" s="113">
        <f t="shared" ref="O163:O177" si="141">J163*M163</f>
        <v>0</v>
      </c>
      <c r="P163" s="115" t="str">
        <f t="shared" ref="P163:P177" si="142">K163</f>
        <v>km*pasajero</v>
      </c>
      <c r="Q163" s="120">
        <f>SUMIFS('Datos 1-Factores emisión'!$D$324:$D$353,'Datos 1-Factores emisión'!$B$324:$B$353,Cálculos_5!$F163,'Datos 1-Factores emisión'!$C$324:$C$353,Cálculos_5!Q$5)</f>
        <v>0</v>
      </c>
      <c r="R163" s="121">
        <f>SUMIFS('Datos 1-Factores emisión'!$D$324:$D$353,'Datos 1-Factores emisión'!$B$324:$B$353,Cálculos_5!$F163,'Datos 1-Factores emisión'!$C$324:$C$353,Cálculos_5!R$5)</f>
        <v>0</v>
      </c>
      <c r="S163" s="121">
        <f>SUMIFS('Datos 1-Factores emisión'!$D$324:$D$353,'Datos 1-Factores emisión'!$B$324:$B$353,Cálculos_5!$F163,'Datos 1-Factores emisión'!$C$324:$C$353,Cálculos_5!S$5)</f>
        <v>0</v>
      </c>
      <c r="T163" s="121">
        <v>0</v>
      </c>
      <c r="U163" s="121">
        <v>0</v>
      </c>
      <c r="V163" s="120">
        <f t="shared" si="84"/>
        <v>0</v>
      </c>
      <c r="W163" s="121">
        <f t="shared" si="85"/>
        <v>0</v>
      </c>
      <c r="X163" s="121">
        <f t="shared" si="86"/>
        <v>0</v>
      </c>
      <c r="Y163" s="121">
        <v>0</v>
      </c>
      <c r="Z163" s="121">
        <v>0</v>
      </c>
      <c r="AA163" s="121">
        <f t="shared" si="46"/>
        <v>0</v>
      </c>
      <c r="AB163" s="120">
        <f>'Datos 2-Potenciales calent glob'!$E$6</f>
        <v>1</v>
      </c>
      <c r="AC163" s="121">
        <f>'Datos 2-Potenciales calent glob'!$E$31</f>
        <v>28</v>
      </c>
      <c r="AD163" s="121">
        <f>'Datos 2-Potenciales calent glob'!$E$32</f>
        <v>265</v>
      </c>
      <c r="AE163" s="123">
        <f>SUMIF('Datos 2-Potenciales calent glob'!$B$6:$B$56,Cálculos_5!F163,'Datos 2-Potenciales calent glob'!$E$6:$E$56)</f>
        <v>0</v>
      </c>
      <c r="AF163" s="121">
        <f>'Datos 2-Potenciales calent glob'!$E$6</f>
        <v>1</v>
      </c>
      <c r="AG163" s="121">
        <f>'Datos 2-Potenciales calent glob'!$E$6</f>
        <v>1</v>
      </c>
      <c r="AH163" s="120">
        <f t="shared" si="103"/>
        <v>0</v>
      </c>
      <c r="AI163" s="121">
        <f t="shared" ref="AI163:AI177" si="143">W163*AC163</f>
        <v>0</v>
      </c>
      <c r="AJ163" s="121">
        <f t="shared" ref="AJ163:AJ177" si="144">X163*AD163</f>
        <v>0</v>
      </c>
      <c r="AK163" s="121">
        <f t="shared" ref="AK163:AK177" si="145">Y163*AE163</f>
        <v>0</v>
      </c>
      <c r="AL163" s="124">
        <f t="shared" ref="AL163:AL177" si="146">SUM(AH163:AK163)</f>
        <v>0</v>
      </c>
      <c r="AM163" s="121">
        <f t="shared" ref="AM163:AM177" si="147">Z163*AF163</f>
        <v>0</v>
      </c>
      <c r="AN163" s="207">
        <f t="shared" si="28"/>
        <v>0</v>
      </c>
    </row>
    <row r="164" spans="2:40" ht="13.5" customHeight="1">
      <c r="B164" s="112" t="s">
        <v>233</v>
      </c>
      <c r="C164" s="113" t="s">
        <v>235</v>
      </c>
      <c r="D164" s="113" t="s">
        <v>3</v>
      </c>
      <c r="E164" s="113" t="s">
        <v>355</v>
      </c>
      <c r="F164" s="113" t="str">
        <f>'Alcance 3'!C27</f>
        <v>Tipo de transporte público</v>
      </c>
      <c r="G164" s="226" t="s">
        <v>406</v>
      </c>
      <c r="H164" s="113" t="s">
        <v>238</v>
      </c>
      <c r="I164" s="180">
        <v>3</v>
      </c>
      <c r="J164" s="126">
        <f>'Alcance 3'!D27</f>
        <v>0</v>
      </c>
      <c r="K164" s="113" t="str">
        <f>'Alcance 3'!E27</f>
        <v>km*pasajero</v>
      </c>
      <c r="L164" s="113"/>
      <c r="M164" s="203">
        <v>1</v>
      </c>
      <c r="N164" s="117"/>
      <c r="O164" s="113">
        <f t="shared" si="141"/>
        <v>0</v>
      </c>
      <c r="P164" s="115" t="str">
        <f t="shared" si="142"/>
        <v>km*pasajero</v>
      </c>
      <c r="Q164" s="120">
        <f>SUMIFS('Datos 1-Factores emisión'!$D$324:$D$353,'Datos 1-Factores emisión'!$B$324:$B$353,Cálculos_5!$F164,'Datos 1-Factores emisión'!$C$324:$C$353,Cálculos_5!Q$5)</f>
        <v>0</v>
      </c>
      <c r="R164" s="121">
        <f>SUMIFS('Datos 1-Factores emisión'!$D$324:$D$353,'Datos 1-Factores emisión'!$B$324:$B$353,Cálculos_5!$F164,'Datos 1-Factores emisión'!$C$324:$C$353,Cálculos_5!R$5)</f>
        <v>0</v>
      </c>
      <c r="S164" s="121">
        <f>SUMIFS('Datos 1-Factores emisión'!$D$324:$D$353,'Datos 1-Factores emisión'!$B$324:$B$353,Cálculos_5!$F164,'Datos 1-Factores emisión'!$C$324:$C$353,Cálculos_5!S$5)</f>
        <v>0</v>
      </c>
      <c r="T164" s="121">
        <v>0</v>
      </c>
      <c r="U164" s="121">
        <v>0</v>
      </c>
      <c r="V164" s="120">
        <f t="shared" si="84"/>
        <v>0</v>
      </c>
      <c r="W164" s="121">
        <f t="shared" si="85"/>
        <v>0</v>
      </c>
      <c r="X164" s="121">
        <f t="shared" si="86"/>
        <v>0</v>
      </c>
      <c r="Y164" s="121">
        <v>0</v>
      </c>
      <c r="Z164" s="121">
        <v>0</v>
      </c>
      <c r="AA164" s="121">
        <f t="shared" si="46"/>
        <v>0</v>
      </c>
      <c r="AB164" s="120">
        <f>'Datos 2-Potenciales calent glob'!$E$6</f>
        <v>1</v>
      </c>
      <c r="AC164" s="121">
        <f>'Datos 2-Potenciales calent glob'!$E$31</f>
        <v>28</v>
      </c>
      <c r="AD164" s="121">
        <f>'Datos 2-Potenciales calent glob'!$E$32</f>
        <v>265</v>
      </c>
      <c r="AE164" s="123">
        <f>SUMIF('Datos 2-Potenciales calent glob'!$B$6:$B$56,Cálculos_5!F164,'Datos 2-Potenciales calent glob'!$E$6:$E$56)</f>
        <v>0</v>
      </c>
      <c r="AF164" s="121">
        <f>'Datos 2-Potenciales calent glob'!$E$6</f>
        <v>1</v>
      </c>
      <c r="AG164" s="121">
        <f>'Datos 2-Potenciales calent glob'!$E$6</f>
        <v>1</v>
      </c>
      <c r="AH164" s="120">
        <f t="shared" si="103"/>
        <v>0</v>
      </c>
      <c r="AI164" s="121">
        <f t="shared" si="143"/>
        <v>0</v>
      </c>
      <c r="AJ164" s="121">
        <f t="shared" si="144"/>
        <v>0</v>
      </c>
      <c r="AK164" s="121">
        <f t="shared" si="145"/>
        <v>0</v>
      </c>
      <c r="AL164" s="124">
        <f t="shared" si="146"/>
        <v>0</v>
      </c>
      <c r="AM164" s="121">
        <f t="shared" si="147"/>
        <v>0</v>
      </c>
      <c r="AN164" s="207">
        <f t="shared" si="28"/>
        <v>0</v>
      </c>
    </row>
    <row r="165" spans="2:40" ht="13.5" customHeight="1">
      <c r="B165" s="112" t="s">
        <v>233</v>
      </c>
      <c r="C165" s="113" t="s">
        <v>235</v>
      </c>
      <c r="D165" s="113" t="s">
        <v>3</v>
      </c>
      <c r="E165" s="113" t="s">
        <v>355</v>
      </c>
      <c r="F165" s="113" t="str">
        <f>'Alcance 3'!C28</f>
        <v>Tipo de transporte público</v>
      </c>
      <c r="G165" s="226" t="s">
        <v>406</v>
      </c>
      <c r="H165" s="113" t="s">
        <v>238</v>
      </c>
      <c r="I165" s="180">
        <v>3</v>
      </c>
      <c r="J165" s="126">
        <f>'Alcance 3'!D28</f>
        <v>0</v>
      </c>
      <c r="K165" s="113" t="str">
        <f>'Alcance 3'!E28</f>
        <v>km*pasajero</v>
      </c>
      <c r="L165" s="113"/>
      <c r="M165" s="203">
        <v>1</v>
      </c>
      <c r="N165" s="117"/>
      <c r="O165" s="113">
        <f t="shared" si="141"/>
        <v>0</v>
      </c>
      <c r="P165" s="115" t="str">
        <f t="shared" si="142"/>
        <v>km*pasajero</v>
      </c>
      <c r="Q165" s="120">
        <f>SUMIFS('Datos 1-Factores emisión'!$D$324:$D$353,'Datos 1-Factores emisión'!$B$324:$B$353,Cálculos_5!$F165,'Datos 1-Factores emisión'!$C$324:$C$353,Cálculos_5!Q$5)</f>
        <v>0</v>
      </c>
      <c r="R165" s="121">
        <f>SUMIFS('Datos 1-Factores emisión'!$D$324:$D$353,'Datos 1-Factores emisión'!$B$324:$B$353,Cálculos_5!$F165,'Datos 1-Factores emisión'!$C$324:$C$353,Cálculos_5!R$5)</f>
        <v>0</v>
      </c>
      <c r="S165" s="121">
        <f>SUMIFS('Datos 1-Factores emisión'!$D$324:$D$353,'Datos 1-Factores emisión'!$B$324:$B$353,Cálculos_5!$F165,'Datos 1-Factores emisión'!$C$324:$C$353,Cálculos_5!S$5)</f>
        <v>0</v>
      </c>
      <c r="T165" s="121">
        <v>0</v>
      </c>
      <c r="U165" s="121">
        <v>0</v>
      </c>
      <c r="V165" s="120">
        <f t="shared" si="84"/>
        <v>0</v>
      </c>
      <c r="W165" s="121">
        <f t="shared" si="85"/>
        <v>0</v>
      </c>
      <c r="X165" s="121">
        <f t="shared" si="86"/>
        <v>0</v>
      </c>
      <c r="Y165" s="121">
        <v>0</v>
      </c>
      <c r="Z165" s="121">
        <v>0</v>
      </c>
      <c r="AA165" s="121">
        <f t="shared" si="46"/>
        <v>0</v>
      </c>
      <c r="AB165" s="120">
        <f>'Datos 2-Potenciales calent glob'!$E$6</f>
        <v>1</v>
      </c>
      <c r="AC165" s="121">
        <f>'Datos 2-Potenciales calent glob'!$E$31</f>
        <v>28</v>
      </c>
      <c r="AD165" s="121">
        <f>'Datos 2-Potenciales calent glob'!$E$32</f>
        <v>265</v>
      </c>
      <c r="AE165" s="123">
        <f>SUMIF('Datos 2-Potenciales calent glob'!$B$6:$B$56,Cálculos_5!F165,'Datos 2-Potenciales calent glob'!$E$6:$E$56)</f>
        <v>0</v>
      </c>
      <c r="AF165" s="121">
        <f>'Datos 2-Potenciales calent glob'!$E$6</f>
        <v>1</v>
      </c>
      <c r="AG165" s="121">
        <f>'Datos 2-Potenciales calent glob'!$E$6</f>
        <v>1</v>
      </c>
      <c r="AH165" s="120">
        <f t="shared" si="103"/>
        <v>0</v>
      </c>
      <c r="AI165" s="121">
        <f t="shared" si="143"/>
        <v>0</v>
      </c>
      <c r="AJ165" s="121">
        <f t="shared" si="144"/>
        <v>0</v>
      </c>
      <c r="AK165" s="121">
        <f t="shared" si="145"/>
        <v>0</v>
      </c>
      <c r="AL165" s="124">
        <f t="shared" si="146"/>
        <v>0</v>
      </c>
      <c r="AM165" s="121">
        <f t="shared" si="147"/>
        <v>0</v>
      </c>
      <c r="AN165" s="207">
        <f t="shared" si="28"/>
        <v>0</v>
      </c>
    </row>
    <row r="166" spans="2:40" ht="13.5" customHeight="1">
      <c r="B166" s="112" t="s">
        <v>233</v>
      </c>
      <c r="C166" s="113" t="s">
        <v>235</v>
      </c>
      <c r="D166" s="113" t="s">
        <v>3</v>
      </c>
      <c r="E166" s="113" t="s">
        <v>355</v>
      </c>
      <c r="F166" s="113" t="str">
        <f>'Alcance 3'!C29</f>
        <v>Tipo de transporte público</v>
      </c>
      <c r="G166" s="226" t="s">
        <v>406</v>
      </c>
      <c r="H166" s="113" t="s">
        <v>238</v>
      </c>
      <c r="I166" s="180">
        <v>3</v>
      </c>
      <c r="J166" s="126">
        <f>'Alcance 3'!D29</f>
        <v>0</v>
      </c>
      <c r="K166" s="113" t="str">
        <f>'Alcance 3'!E29</f>
        <v>km*pasajero</v>
      </c>
      <c r="L166" s="113"/>
      <c r="M166" s="203">
        <v>1</v>
      </c>
      <c r="N166" s="117"/>
      <c r="O166" s="113">
        <f t="shared" si="141"/>
        <v>0</v>
      </c>
      <c r="P166" s="115" t="str">
        <f t="shared" si="142"/>
        <v>km*pasajero</v>
      </c>
      <c r="Q166" s="120">
        <f>SUMIFS('Datos 1-Factores emisión'!$D$324:$D$353,'Datos 1-Factores emisión'!$B$324:$B$353,Cálculos_5!$F166,'Datos 1-Factores emisión'!$C$324:$C$353,Cálculos_5!Q$5)</f>
        <v>0</v>
      </c>
      <c r="R166" s="121">
        <f>SUMIFS('Datos 1-Factores emisión'!$D$324:$D$353,'Datos 1-Factores emisión'!$B$324:$B$353,Cálculos_5!$F166,'Datos 1-Factores emisión'!$C$324:$C$353,Cálculos_5!R$5)</f>
        <v>0</v>
      </c>
      <c r="S166" s="121">
        <f>SUMIFS('Datos 1-Factores emisión'!$D$324:$D$353,'Datos 1-Factores emisión'!$B$324:$B$353,Cálculos_5!$F166,'Datos 1-Factores emisión'!$C$324:$C$353,Cálculos_5!S$5)</f>
        <v>0</v>
      </c>
      <c r="T166" s="121">
        <v>0</v>
      </c>
      <c r="U166" s="121">
        <v>0</v>
      </c>
      <c r="V166" s="120">
        <f t="shared" si="84"/>
        <v>0</v>
      </c>
      <c r="W166" s="121">
        <f t="shared" si="85"/>
        <v>0</v>
      </c>
      <c r="X166" s="121">
        <f t="shared" si="86"/>
        <v>0</v>
      </c>
      <c r="Y166" s="121">
        <v>0</v>
      </c>
      <c r="Z166" s="121">
        <v>0</v>
      </c>
      <c r="AA166" s="121">
        <f t="shared" si="46"/>
        <v>0</v>
      </c>
      <c r="AB166" s="120">
        <f>'Datos 2-Potenciales calent glob'!$E$6</f>
        <v>1</v>
      </c>
      <c r="AC166" s="121">
        <f>'Datos 2-Potenciales calent glob'!$E$31</f>
        <v>28</v>
      </c>
      <c r="AD166" s="121">
        <f>'Datos 2-Potenciales calent glob'!$E$32</f>
        <v>265</v>
      </c>
      <c r="AE166" s="123">
        <f>SUMIF('Datos 2-Potenciales calent glob'!$B$6:$B$56,Cálculos_5!F166,'Datos 2-Potenciales calent glob'!$E$6:$E$56)</f>
        <v>0</v>
      </c>
      <c r="AF166" s="121">
        <f>'Datos 2-Potenciales calent glob'!$E$6</f>
        <v>1</v>
      </c>
      <c r="AG166" s="121">
        <f>'Datos 2-Potenciales calent glob'!$E$6</f>
        <v>1</v>
      </c>
      <c r="AH166" s="120">
        <f t="shared" si="103"/>
        <v>0</v>
      </c>
      <c r="AI166" s="121">
        <f t="shared" si="143"/>
        <v>0</v>
      </c>
      <c r="AJ166" s="121">
        <f t="shared" si="144"/>
        <v>0</v>
      </c>
      <c r="AK166" s="121">
        <f t="shared" si="145"/>
        <v>0</v>
      </c>
      <c r="AL166" s="124">
        <f t="shared" si="146"/>
        <v>0</v>
      </c>
      <c r="AM166" s="121">
        <f t="shared" si="147"/>
        <v>0</v>
      </c>
      <c r="AN166" s="207">
        <f t="shared" si="28"/>
        <v>0</v>
      </c>
    </row>
    <row r="167" spans="2:40" ht="13.5" customHeight="1">
      <c r="B167" s="112" t="s">
        <v>233</v>
      </c>
      <c r="C167" s="113" t="s">
        <v>235</v>
      </c>
      <c r="D167" s="113" t="s">
        <v>3</v>
      </c>
      <c r="E167" s="113" t="s">
        <v>355</v>
      </c>
      <c r="F167" s="113" t="str">
        <f>'Alcance 3'!C30</f>
        <v>Tipo de transporte público</v>
      </c>
      <c r="G167" s="226" t="s">
        <v>406</v>
      </c>
      <c r="H167" s="113" t="s">
        <v>238</v>
      </c>
      <c r="I167" s="180">
        <v>3</v>
      </c>
      <c r="J167" s="126">
        <f>'Alcance 3'!D30</f>
        <v>0</v>
      </c>
      <c r="K167" s="113" t="str">
        <f>'Alcance 3'!E30</f>
        <v>km*pasajero</v>
      </c>
      <c r="L167" s="113"/>
      <c r="M167" s="203">
        <v>1</v>
      </c>
      <c r="N167" s="117"/>
      <c r="O167" s="113">
        <f t="shared" si="141"/>
        <v>0</v>
      </c>
      <c r="P167" s="115" t="str">
        <f t="shared" si="142"/>
        <v>km*pasajero</v>
      </c>
      <c r="Q167" s="120">
        <f>SUMIFS('Datos 1-Factores emisión'!$D$324:$D$353,'Datos 1-Factores emisión'!$B$324:$B$353,Cálculos_5!$F167,'Datos 1-Factores emisión'!$C$324:$C$353,Cálculos_5!Q$5)</f>
        <v>0</v>
      </c>
      <c r="R167" s="121">
        <f>SUMIFS('Datos 1-Factores emisión'!$D$324:$D$353,'Datos 1-Factores emisión'!$B$324:$B$353,Cálculos_5!$F167,'Datos 1-Factores emisión'!$C$324:$C$353,Cálculos_5!R$5)</f>
        <v>0</v>
      </c>
      <c r="S167" s="121">
        <f>SUMIFS('Datos 1-Factores emisión'!$D$324:$D$353,'Datos 1-Factores emisión'!$B$324:$B$353,Cálculos_5!$F167,'Datos 1-Factores emisión'!$C$324:$C$353,Cálculos_5!S$5)</f>
        <v>0</v>
      </c>
      <c r="T167" s="121">
        <v>0</v>
      </c>
      <c r="U167" s="121">
        <v>0</v>
      </c>
      <c r="V167" s="120">
        <f t="shared" si="84"/>
        <v>0</v>
      </c>
      <c r="W167" s="121">
        <f t="shared" si="85"/>
        <v>0</v>
      </c>
      <c r="X167" s="121">
        <f t="shared" si="86"/>
        <v>0</v>
      </c>
      <c r="Y167" s="121">
        <v>0</v>
      </c>
      <c r="Z167" s="121">
        <v>0</v>
      </c>
      <c r="AA167" s="121">
        <f t="shared" si="46"/>
        <v>0</v>
      </c>
      <c r="AB167" s="120">
        <f>'Datos 2-Potenciales calent glob'!$E$6</f>
        <v>1</v>
      </c>
      <c r="AC167" s="121">
        <f>'Datos 2-Potenciales calent glob'!$E$31</f>
        <v>28</v>
      </c>
      <c r="AD167" s="121">
        <f>'Datos 2-Potenciales calent glob'!$E$32</f>
        <v>265</v>
      </c>
      <c r="AE167" s="123">
        <f>SUMIF('Datos 2-Potenciales calent glob'!$B$6:$B$56,Cálculos_5!F167,'Datos 2-Potenciales calent glob'!$E$6:$E$56)</f>
        <v>0</v>
      </c>
      <c r="AF167" s="121">
        <f>'Datos 2-Potenciales calent glob'!$E$6</f>
        <v>1</v>
      </c>
      <c r="AG167" s="121">
        <f>'Datos 2-Potenciales calent glob'!$E$6</f>
        <v>1</v>
      </c>
      <c r="AH167" s="120">
        <f t="shared" si="103"/>
        <v>0</v>
      </c>
      <c r="AI167" s="121">
        <f t="shared" si="143"/>
        <v>0</v>
      </c>
      <c r="AJ167" s="121">
        <f t="shared" si="144"/>
        <v>0</v>
      </c>
      <c r="AK167" s="121">
        <f t="shared" si="145"/>
        <v>0</v>
      </c>
      <c r="AL167" s="124">
        <f t="shared" si="146"/>
        <v>0</v>
      </c>
      <c r="AM167" s="121">
        <f t="shared" si="147"/>
        <v>0</v>
      </c>
      <c r="AN167" s="207">
        <f t="shared" si="28"/>
        <v>0</v>
      </c>
    </row>
    <row r="168" spans="2:40" ht="13.5" customHeight="1">
      <c r="B168" s="112" t="s">
        <v>233</v>
      </c>
      <c r="C168" s="113" t="s">
        <v>235</v>
      </c>
      <c r="D168" s="113" t="s">
        <v>3</v>
      </c>
      <c r="E168" s="113" t="s">
        <v>355</v>
      </c>
      <c r="F168" s="113" t="str">
        <f>'Alcance 3'!C31</f>
        <v>Tipo de transporte público</v>
      </c>
      <c r="G168" s="226" t="s">
        <v>406</v>
      </c>
      <c r="H168" s="113" t="s">
        <v>238</v>
      </c>
      <c r="I168" s="180">
        <v>3</v>
      </c>
      <c r="J168" s="126">
        <f>'Alcance 3'!D31</f>
        <v>0</v>
      </c>
      <c r="K168" s="113" t="str">
        <f>'Alcance 3'!E31</f>
        <v>km*pasajero</v>
      </c>
      <c r="L168" s="113"/>
      <c r="M168" s="203">
        <v>1</v>
      </c>
      <c r="N168" s="117"/>
      <c r="O168" s="113">
        <f t="shared" si="141"/>
        <v>0</v>
      </c>
      <c r="P168" s="115" t="str">
        <f t="shared" si="142"/>
        <v>km*pasajero</v>
      </c>
      <c r="Q168" s="120">
        <f>SUMIFS('Datos 1-Factores emisión'!$D$324:$D$353,'Datos 1-Factores emisión'!$B$324:$B$353,Cálculos_5!$F168,'Datos 1-Factores emisión'!$C$324:$C$353,Cálculos_5!Q$5)</f>
        <v>0</v>
      </c>
      <c r="R168" s="121">
        <f>SUMIFS('Datos 1-Factores emisión'!$D$324:$D$353,'Datos 1-Factores emisión'!$B$324:$B$353,Cálculos_5!$F168,'Datos 1-Factores emisión'!$C$324:$C$353,Cálculos_5!R$5)</f>
        <v>0</v>
      </c>
      <c r="S168" s="121">
        <f>SUMIFS('Datos 1-Factores emisión'!$D$324:$D$353,'Datos 1-Factores emisión'!$B$324:$B$353,Cálculos_5!$F168,'Datos 1-Factores emisión'!$C$324:$C$353,Cálculos_5!S$5)</f>
        <v>0</v>
      </c>
      <c r="T168" s="121">
        <v>0</v>
      </c>
      <c r="U168" s="121">
        <v>0</v>
      </c>
      <c r="V168" s="120">
        <f t="shared" si="84"/>
        <v>0</v>
      </c>
      <c r="W168" s="121">
        <f t="shared" si="85"/>
        <v>0</v>
      </c>
      <c r="X168" s="121">
        <f t="shared" si="86"/>
        <v>0</v>
      </c>
      <c r="Y168" s="121">
        <v>0</v>
      </c>
      <c r="Z168" s="121">
        <v>0</v>
      </c>
      <c r="AA168" s="121">
        <f t="shared" si="46"/>
        <v>0</v>
      </c>
      <c r="AB168" s="120">
        <f>'Datos 2-Potenciales calent glob'!$E$6</f>
        <v>1</v>
      </c>
      <c r="AC168" s="121">
        <f>'Datos 2-Potenciales calent glob'!$E$31</f>
        <v>28</v>
      </c>
      <c r="AD168" s="121">
        <f>'Datos 2-Potenciales calent glob'!$E$32</f>
        <v>265</v>
      </c>
      <c r="AE168" s="123">
        <f>SUMIF('Datos 2-Potenciales calent glob'!$B$6:$B$56,Cálculos_5!F168,'Datos 2-Potenciales calent glob'!$E$6:$E$56)</f>
        <v>0</v>
      </c>
      <c r="AF168" s="121">
        <f>'Datos 2-Potenciales calent glob'!$E$6</f>
        <v>1</v>
      </c>
      <c r="AG168" s="121">
        <f>'Datos 2-Potenciales calent glob'!$E$6</f>
        <v>1</v>
      </c>
      <c r="AH168" s="120">
        <f t="shared" si="103"/>
        <v>0</v>
      </c>
      <c r="AI168" s="121">
        <f t="shared" si="143"/>
        <v>0</v>
      </c>
      <c r="AJ168" s="121">
        <f t="shared" si="144"/>
        <v>0</v>
      </c>
      <c r="AK168" s="121">
        <f t="shared" si="145"/>
        <v>0</v>
      </c>
      <c r="AL168" s="124">
        <f t="shared" si="146"/>
        <v>0</v>
      </c>
      <c r="AM168" s="121">
        <f t="shared" si="147"/>
        <v>0</v>
      </c>
      <c r="AN168" s="207">
        <f t="shared" si="28"/>
        <v>0</v>
      </c>
    </row>
    <row r="169" spans="2:40" ht="13.5" customHeight="1">
      <c r="B169" s="112" t="s">
        <v>233</v>
      </c>
      <c r="C169" s="113" t="s">
        <v>235</v>
      </c>
      <c r="D169" s="113" t="s">
        <v>3</v>
      </c>
      <c r="E169" s="113" t="str">
        <f>'Alcance 3'!D39</f>
        <v>Tipo de propulsión</v>
      </c>
      <c r="F169" s="113" t="str">
        <f>'Alcance 3'!C39</f>
        <v>Tipo de vehículo</v>
      </c>
      <c r="G169" s="226" t="s">
        <v>407</v>
      </c>
      <c r="H169" s="113" t="s">
        <v>238</v>
      </c>
      <c r="I169" s="180">
        <v>3</v>
      </c>
      <c r="J169" s="126">
        <f>'Alcance 3'!E39</f>
        <v>0</v>
      </c>
      <c r="K169" s="113" t="str">
        <f>'Alcance 3'!F39</f>
        <v>km</v>
      </c>
      <c r="L169" s="113"/>
      <c r="M169" s="203">
        <v>1</v>
      </c>
      <c r="N169" s="117"/>
      <c r="O169" s="113">
        <f t="shared" si="141"/>
        <v>0</v>
      </c>
      <c r="P169" s="115" t="str">
        <f t="shared" si="142"/>
        <v>km</v>
      </c>
      <c r="Q169" s="120">
        <f>SUMIFS('Datos 1-Factores emisión'!$E$43:$E$309,'Datos 1-Factores emisión'!$B$43:$B$309,Cálculos_5!$F169,'Datos 1-Factores emisión'!$C$43:$C$309,Cálculos_5!$E169,'Datos 1-Factores emisión'!$D$43:$D$309,Cálculos_5!Q$5)</f>
        <v>0</v>
      </c>
      <c r="R169" s="121">
        <f>SUMIFS('Datos 1-Factores emisión'!$E$43:$E$309,'Datos 1-Factores emisión'!$B$43:$B$309,Cálculos_5!$F169,'Datos 1-Factores emisión'!$C$43:$C$309,Cálculos_5!$E169,'Datos 1-Factores emisión'!$D$43:$D$309,Cálculos_5!R$5)</f>
        <v>0</v>
      </c>
      <c r="S169" s="121">
        <f>SUMIFS('Datos 1-Factores emisión'!$E$43:$E$309,'Datos 1-Factores emisión'!$B$43:$B$309,Cálculos_5!$F169,'Datos 1-Factores emisión'!$C$43:$C$309,Cálculos_5!$E169,'Datos 1-Factores emisión'!$D$43:$D$309,Cálculos_5!S$5)</f>
        <v>0</v>
      </c>
      <c r="T169" s="121">
        <v>0</v>
      </c>
      <c r="U169" s="121">
        <v>0</v>
      </c>
      <c r="V169" s="120">
        <f t="shared" si="84"/>
        <v>0</v>
      </c>
      <c r="W169" s="121">
        <f t="shared" si="85"/>
        <v>0</v>
      </c>
      <c r="X169" s="121">
        <f t="shared" si="86"/>
        <v>0</v>
      </c>
      <c r="Y169" s="121">
        <v>0</v>
      </c>
      <c r="Z169" s="121">
        <v>0</v>
      </c>
      <c r="AA169" s="121">
        <f t="shared" si="46"/>
        <v>0</v>
      </c>
      <c r="AB169" s="120">
        <f>'Datos 2-Potenciales calent glob'!$E$6</f>
        <v>1</v>
      </c>
      <c r="AC169" s="121">
        <f>'Datos 2-Potenciales calent glob'!$E$31</f>
        <v>28</v>
      </c>
      <c r="AD169" s="121">
        <f>'Datos 2-Potenciales calent glob'!$E$32</f>
        <v>265</v>
      </c>
      <c r="AE169" s="123">
        <f>SUMIF('Datos 2-Potenciales calent glob'!$B$6:$B$56,Cálculos_5!F169,'Datos 2-Potenciales calent glob'!$E$6:$E$56)</f>
        <v>0</v>
      </c>
      <c r="AF169" s="121">
        <f>'Datos 2-Potenciales calent glob'!$E$6</f>
        <v>1</v>
      </c>
      <c r="AG169" s="121">
        <f>'Datos 2-Potenciales calent glob'!$E$6</f>
        <v>1</v>
      </c>
      <c r="AH169" s="120">
        <f t="shared" si="103"/>
        <v>0</v>
      </c>
      <c r="AI169" s="121">
        <f t="shared" si="143"/>
        <v>0</v>
      </c>
      <c r="AJ169" s="121">
        <f t="shared" si="144"/>
        <v>0</v>
      </c>
      <c r="AK169" s="121">
        <f t="shared" si="145"/>
        <v>0</v>
      </c>
      <c r="AL169" s="124">
        <f t="shared" si="146"/>
        <v>0</v>
      </c>
      <c r="AM169" s="121">
        <f t="shared" si="147"/>
        <v>0</v>
      </c>
      <c r="AN169" s="207">
        <f t="shared" si="28"/>
        <v>0</v>
      </c>
    </row>
    <row r="170" spans="2:40" ht="13.5" customHeight="1">
      <c r="B170" s="112" t="s">
        <v>233</v>
      </c>
      <c r="C170" s="113" t="s">
        <v>235</v>
      </c>
      <c r="D170" s="113" t="s">
        <v>3</v>
      </c>
      <c r="E170" s="113" t="str">
        <f>'Alcance 3'!D40</f>
        <v>Tipo de propulsión</v>
      </c>
      <c r="F170" s="113" t="str">
        <f>'Alcance 3'!C40</f>
        <v>Tipo de vehículo</v>
      </c>
      <c r="G170" s="226" t="s">
        <v>407</v>
      </c>
      <c r="H170" s="113" t="s">
        <v>238</v>
      </c>
      <c r="I170" s="180">
        <v>3</v>
      </c>
      <c r="J170" s="126">
        <f>'Alcance 3'!E40</f>
        <v>0</v>
      </c>
      <c r="K170" s="113" t="str">
        <f>'Alcance 3'!F40</f>
        <v>km</v>
      </c>
      <c r="L170" s="113"/>
      <c r="M170" s="203">
        <v>1</v>
      </c>
      <c r="N170" s="117"/>
      <c r="O170" s="113">
        <f t="shared" ref="O170:O176" si="148">J170*M170</f>
        <v>0</v>
      </c>
      <c r="P170" s="115" t="str">
        <f t="shared" ref="P170:P176" si="149">K170</f>
        <v>km</v>
      </c>
      <c r="Q170" s="120">
        <f>SUMIFS('Datos 1-Factores emisión'!$E$43:$E$309,'Datos 1-Factores emisión'!$B$43:$B$309,Cálculos_5!$F170,'Datos 1-Factores emisión'!$C$43:$C$309,Cálculos_5!$E170,'Datos 1-Factores emisión'!$D$43:$D$309,Cálculos_5!Q$5)</f>
        <v>0</v>
      </c>
      <c r="R170" s="121">
        <f>SUMIFS('Datos 1-Factores emisión'!$E$43:$E$309,'Datos 1-Factores emisión'!$B$43:$B$309,Cálculos_5!$F170,'Datos 1-Factores emisión'!$C$43:$C$309,Cálculos_5!$E170,'Datos 1-Factores emisión'!$D$43:$D$309,Cálculos_5!R$5)</f>
        <v>0</v>
      </c>
      <c r="S170" s="121">
        <f>SUMIFS('Datos 1-Factores emisión'!$E$43:$E$309,'Datos 1-Factores emisión'!$B$43:$B$309,Cálculos_5!$F170,'Datos 1-Factores emisión'!$C$43:$C$309,Cálculos_5!$E170,'Datos 1-Factores emisión'!$D$43:$D$309,Cálculos_5!S$5)</f>
        <v>0</v>
      </c>
      <c r="T170" s="121">
        <v>0</v>
      </c>
      <c r="U170" s="121">
        <v>0</v>
      </c>
      <c r="V170" s="120">
        <f t="shared" si="84"/>
        <v>0</v>
      </c>
      <c r="W170" s="121">
        <f t="shared" si="85"/>
        <v>0</v>
      </c>
      <c r="X170" s="121">
        <f t="shared" si="86"/>
        <v>0</v>
      </c>
      <c r="Y170" s="121">
        <v>0</v>
      </c>
      <c r="Z170" s="121">
        <v>0</v>
      </c>
      <c r="AA170" s="121">
        <f t="shared" si="46"/>
        <v>0</v>
      </c>
      <c r="AB170" s="120">
        <f>'Datos 2-Potenciales calent glob'!$E$6</f>
        <v>1</v>
      </c>
      <c r="AC170" s="121">
        <f>'Datos 2-Potenciales calent glob'!$E$31</f>
        <v>28</v>
      </c>
      <c r="AD170" s="121">
        <f>'Datos 2-Potenciales calent glob'!$E$32</f>
        <v>265</v>
      </c>
      <c r="AE170" s="123">
        <f>SUMIF('Datos 2-Potenciales calent glob'!$B$6:$B$56,Cálculos_5!F170,'Datos 2-Potenciales calent glob'!$E$6:$E$56)</f>
        <v>0</v>
      </c>
      <c r="AF170" s="121">
        <f>'Datos 2-Potenciales calent glob'!$E$6</f>
        <v>1</v>
      </c>
      <c r="AG170" s="121">
        <f>'Datos 2-Potenciales calent glob'!$E$6</f>
        <v>1</v>
      </c>
      <c r="AH170" s="120">
        <f t="shared" si="103"/>
        <v>0</v>
      </c>
      <c r="AI170" s="121">
        <f t="shared" ref="AI170:AI176" si="150">W170*AC170</f>
        <v>0</v>
      </c>
      <c r="AJ170" s="121">
        <f t="shared" ref="AJ170:AJ176" si="151">X170*AD170</f>
        <v>0</v>
      </c>
      <c r="AK170" s="121">
        <f t="shared" ref="AK170:AK176" si="152">Y170*AE170</f>
        <v>0</v>
      </c>
      <c r="AL170" s="124">
        <f t="shared" ref="AL170:AL176" si="153">SUM(AH170:AK170)</f>
        <v>0</v>
      </c>
      <c r="AM170" s="121">
        <f t="shared" ref="AM170:AM176" si="154">Z170*AF170</f>
        <v>0</v>
      </c>
      <c r="AN170" s="207">
        <f t="shared" si="28"/>
        <v>0</v>
      </c>
    </row>
    <row r="171" spans="2:40" ht="13.5" customHeight="1">
      <c r="B171" s="112" t="s">
        <v>233</v>
      </c>
      <c r="C171" s="113" t="s">
        <v>235</v>
      </c>
      <c r="D171" s="113" t="s">
        <v>3</v>
      </c>
      <c r="E171" s="113" t="str">
        <f>'Alcance 3'!D41</f>
        <v>Tipo de propulsión</v>
      </c>
      <c r="F171" s="113" t="str">
        <f>'Alcance 3'!C41</f>
        <v>Tipo de vehículo</v>
      </c>
      <c r="G171" s="226" t="s">
        <v>407</v>
      </c>
      <c r="H171" s="113" t="s">
        <v>238</v>
      </c>
      <c r="I171" s="180">
        <v>3</v>
      </c>
      <c r="J171" s="126">
        <f>'Alcance 3'!E41</f>
        <v>0</v>
      </c>
      <c r="K171" s="113" t="str">
        <f>'Alcance 3'!F41</f>
        <v>km</v>
      </c>
      <c r="L171" s="113"/>
      <c r="M171" s="203">
        <v>1</v>
      </c>
      <c r="N171" s="117"/>
      <c r="O171" s="113">
        <f t="shared" si="148"/>
        <v>0</v>
      </c>
      <c r="P171" s="115" t="str">
        <f t="shared" si="149"/>
        <v>km</v>
      </c>
      <c r="Q171" s="120">
        <f>SUMIFS('Datos 1-Factores emisión'!$E$43:$E$309,'Datos 1-Factores emisión'!$B$43:$B$309,Cálculos_5!$F171,'Datos 1-Factores emisión'!$C$43:$C$309,Cálculos_5!$E171,'Datos 1-Factores emisión'!$D$43:$D$309,Cálculos_5!Q$5)</f>
        <v>0</v>
      </c>
      <c r="R171" s="121">
        <f>SUMIFS('Datos 1-Factores emisión'!$E$43:$E$309,'Datos 1-Factores emisión'!$B$43:$B$309,Cálculos_5!$F171,'Datos 1-Factores emisión'!$C$43:$C$309,Cálculos_5!$E171,'Datos 1-Factores emisión'!$D$43:$D$309,Cálculos_5!R$5)</f>
        <v>0</v>
      </c>
      <c r="S171" s="121">
        <f>SUMIFS('Datos 1-Factores emisión'!$E$43:$E$309,'Datos 1-Factores emisión'!$B$43:$B$309,Cálculos_5!$F171,'Datos 1-Factores emisión'!$C$43:$C$309,Cálculos_5!$E171,'Datos 1-Factores emisión'!$D$43:$D$309,Cálculos_5!S$5)</f>
        <v>0</v>
      </c>
      <c r="T171" s="121">
        <v>0</v>
      </c>
      <c r="U171" s="121">
        <v>0</v>
      </c>
      <c r="V171" s="120">
        <f t="shared" si="84"/>
        <v>0</v>
      </c>
      <c r="W171" s="121">
        <f t="shared" si="85"/>
        <v>0</v>
      </c>
      <c r="X171" s="121">
        <f t="shared" si="86"/>
        <v>0</v>
      </c>
      <c r="Y171" s="121">
        <v>0</v>
      </c>
      <c r="Z171" s="121">
        <v>0</v>
      </c>
      <c r="AA171" s="121">
        <f t="shared" si="46"/>
        <v>0</v>
      </c>
      <c r="AB171" s="120">
        <f>'Datos 2-Potenciales calent glob'!$E$6</f>
        <v>1</v>
      </c>
      <c r="AC171" s="121">
        <f>'Datos 2-Potenciales calent glob'!$E$31</f>
        <v>28</v>
      </c>
      <c r="AD171" s="121">
        <f>'Datos 2-Potenciales calent glob'!$E$32</f>
        <v>265</v>
      </c>
      <c r="AE171" s="123">
        <f>SUMIF('Datos 2-Potenciales calent glob'!$B$6:$B$56,Cálculos_5!F171,'Datos 2-Potenciales calent glob'!$E$6:$E$56)</f>
        <v>0</v>
      </c>
      <c r="AF171" s="121">
        <f>'Datos 2-Potenciales calent glob'!$E$6</f>
        <v>1</v>
      </c>
      <c r="AG171" s="121">
        <f>'Datos 2-Potenciales calent glob'!$E$6</f>
        <v>1</v>
      </c>
      <c r="AH171" s="120">
        <f t="shared" si="103"/>
        <v>0</v>
      </c>
      <c r="AI171" s="121">
        <f t="shared" si="150"/>
        <v>0</v>
      </c>
      <c r="AJ171" s="121">
        <f t="shared" si="151"/>
        <v>0</v>
      </c>
      <c r="AK171" s="121">
        <f t="shared" si="152"/>
        <v>0</v>
      </c>
      <c r="AL171" s="124">
        <f t="shared" si="153"/>
        <v>0</v>
      </c>
      <c r="AM171" s="121">
        <f t="shared" si="154"/>
        <v>0</v>
      </c>
      <c r="AN171" s="207">
        <f t="shared" si="28"/>
        <v>0</v>
      </c>
    </row>
    <row r="172" spans="2:40" ht="13.5" customHeight="1">
      <c r="B172" s="112" t="s">
        <v>233</v>
      </c>
      <c r="C172" s="113" t="s">
        <v>235</v>
      </c>
      <c r="D172" s="113" t="s">
        <v>3</v>
      </c>
      <c r="E172" s="113" t="str">
        <f>'Alcance 3'!D42</f>
        <v>Tipo de propulsión</v>
      </c>
      <c r="F172" s="113" t="str">
        <f>'Alcance 3'!C42</f>
        <v>Tipo de vehículo</v>
      </c>
      <c r="G172" s="226" t="s">
        <v>407</v>
      </c>
      <c r="H172" s="113" t="s">
        <v>238</v>
      </c>
      <c r="I172" s="180">
        <v>3</v>
      </c>
      <c r="J172" s="126">
        <f>'Alcance 3'!E42</f>
        <v>0</v>
      </c>
      <c r="K172" s="113" t="str">
        <f>'Alcance 3'!F42</f>
        <v>km</v>
      </c>
      <c r="L172" s="113"/>
      <c r="M172" s="203">
        <v>1</v>
      </c>
      <c r="N172" s="117"/>
      <c r="O172" s="113">
        <f t="shared" si="148"/>
        <v>0</v>
      </c>
      <c r="P172" s="115" t="str">
        <f t="shared" si="149"/>
        <v>km</v>
      </c>
      <c r="Q172" s="120">
        <f>SUMIFS('Datos 1-Factores emisión'!$E$43:$E$309,'Datos 1-Factores emisión'!$B$43:$B$309,Cálculos_5!$F172,'Datos 1-Factores emisión'!$C$43:$C$309,Cálculos_5!$E172,'Datos 1-Factores emisión'!$D$43:$D$309,Cálculos_5!Q$5)</f>
        <v>0</v>
      </c>
      <c r="R172" s="121">
        <f>SUMIFS('Datos 1-Factores emisión'!$E$43:$E$309,'Datos 1-Factores emisión'!$B$43:$B$309,Cálculos_5!$F172,'Datos 1-Factores emisión'!$C$43:$C$309,Cálculos_5!$E172,'Datos 1-Factores emisión'!$D$43:$D$309,Cálculos_5!R$5)</f>
        <v>0</v>
      </c>
      <c r="S172" s="121">
        <f>SUMIFS('Datos 1-Factores emisión'!$E$43:$E$309,'Datos 1-Factores emisión'!$B$43:$B$309,Cálculos_5!$F172,'Datos 1-Factores emisión'!$C$43:$C$309,Cálculos_5!$E172,'Datos 1-Factores emisión'!$D$43:$D$309,Cálculos_5!S$5)</f>
        <v>0</v>
      </c>
      <c r="T172" s="121">
        <v>0</v>
      </c>
      <c r="U172" s="121">
        <v>0</v>
      </c>
      <c r="V172" s="120">
        <f t="shared" si="84"/>
        <v>0</v>
      </c>
      <c r="W172" s="121">
        <f t="shared" si="85"/>
        <v>0</v>
      </c>
      <c r="X172" s="121">
        <f t="shared" si="86"/>
        <v>0</v>
      </c>
      <c r="Y172" s="121">
        <v>0</v>
      </c>
      <c r="Z172" s="121">
        <v>0</v>
      </c>
      <c r="AA172" s="121">
        <f t="shared" si="46"/>
        <v>0</v>
      </c>
      <c r="AB172" s="120">
        <f>'Datos 2-Potenciales calent glob'!$E$6</f>
        <v>1</v>
      </c>
      <c r="AC172" s="121">
        <f>'Datos 2-Potenciales calent glob'!$E$31</f>
        <v>28</v>
      </c>
      <c r="AD172" s="121">
        <f>'Datos 2-Potenciales calent glob'!$E$32</f>
        <v>265</v>
      </c>
      <c r="AE172" s="123">
        <f>SUMIF('Datos 2-Potenciales calent glob'!$B$6:$B$56,Cálculos_5!F172,'Datos 2-Potenciales calent glob'!$E$6:$E$56)</f>
        <v>0</v>
      </c>
      <c r="AF172" s="121">
        <f>'Datos 2-Potenciales calent glob'!$E$6</f>
        <v>1</v>
      </c>
      <c r="AG172" s="121">
        <f>'Datos 2-Potenciales calent glob'!$E$6</f>
        <v>1</v>
      </c>
      <c r="AH172" s="120">
        <f t="shared" si="103"/>
        <v>0</v>
      </c>
      <c r="AI172" s="121">
        <f t="shared" si="150"/>
        <v>0</v>
      </c>
      <c r="AJ172" s="121">
        <f t="shared" si="151"/>
        <v>0</v>
      </c>
      <c r="AK172" s="121">
        <f t="shared" si="152"/>
        <v>0</v>
      </c>
      <c r="AL172" s="124">
        <f t="shared" si="153"/>
        <v>0</v>
      </c>
      <c r="AM172" s="121">
        <f t="shared" si="154"/>
        <v>0</v>
      </c>
      <c r="AN172" s="207">
        <f t="shared" ref="AN172:AN224" si="155">AA172*AG172</f>
        <v>0</v>
      </c>
    </row>
    <row r="173" spans="2:40" ht="13.5" customHeight="1">
      <c r="B173" s="112" t="s">
        <v>233</v>
      </c>
      <c r="C173" s="113" t="s">
        <v>235</v>
      </c>
      <c r="D173" s="113" t="s">
        <v>3</v>
      </c>
      <c r="E173" s="113" t="str">
        <f>'Alcance 3'!D43</f>
        <v>Tipo de propulsión</v>
      </c>
      <c r="F173" s="113" t="str">
        <f>'Alcance 3'!C43</f>
        <v>Tipo de vehículo</v>
      </c>
      <c r="G173" s="226" t="s">
        <v>407</v>
      </c>
      <c r="H173" s="113" t="s">
        <v>238</v>
      </c>
      <c r="I173" s="180">
        <v>3</v>
      </c>
      <c r="J173" s="126">
        <f>'Alcance 3'!E43</f>
        <v>0</v>
      </c>
      <c r="K173" s="113" t="str">
        <f>'Alcance 3'!F43</f>
        <v>km</v>
      </c>
      <c r="L173" s="113"/>
      <c r="M173" s="203">
        <v>1</v>
      </c>
      <c r="N173" s="117"/>
      <c r="O173" s="113">
        <f t="shared" si="148"/>
        <v>0</v>
      </c>
      <c r="P173" s="115" t="str">
        <f t="shared" si="149"/>
        <v>km</v>
      </c>
      <c r="Q173" s="120">
        <f>SUMIFS('Datos 1-Factores emisión'!$E$43:$E$309,'Datos 1-Factores emisión'!$B$43:$B$309,Cálculos_5!$F173,'Datos 1-Factores emisión'!$C$43:$C$309,Cálculos_5!$E173,'Datos 1-Factores emisión'!$D$43:$D$309,Cálculos_5!Q$5)</f>
        <v>0</v>
      </c>
      <c r="R173" s="121">
        <f>SUMIFS('Datos 1-Factores emisión'!$E$43:$E$309,'Datos 1-Factores emisión'!$B$43:$B$309,Cálculos_5!$F173,'Datos 1-Factores emisión'!$C$43:$C$309,Cálculos_5!$E173,'Datos 1-Factores emisión'!$D$43:$D$309,Cálculos_5!R$5)</f>
        <v>0</v>
      </c>
      <c r="S173" s="121">
        <f>SUMIFS('Datos 1-Factores emisión'!$E$43:$E$309,'Datos 1-Factores emisión'!$B$43:$B$309,Cálculos_5!$F173,'Datos 1-Factores emisión'!$C$43:$C$309,Cálculos_5!$E173,'Datos 1-Factores emisión'!$D$43:$D$309,Cálculos_5!S$5)</f>
        <v>0</v>
      </c>
      <c r="T173" s="121">
        <v>0</v>
      </c>
      <c r="U173" s="121">
        <v>0</v>
      </c>
      <c r="V173" s="120">
        <f t="shared" si="84"/>
        <v>0</v>
      </c>
      <c r="W173" s="121">
        <f t="shared" si="85"/>
        <v>0</v>
      </c>
      <c r="X173" s="121">
        <f t="shared" si="86"/>
        <v>0</v>
      </c>
      <c r="Y173" s="121">
        <v>0</v>
      </c>
      <c r="Z173" s="121">
        <v>0</v>
      </c>
      <c r="AA173" s="121">
        <f t="shared" si="46"/>
        <v>0</v>
      </c>
      <c r="AB173" s="120">
        <f>'Datos 2-Potenciales calent glob'!$E$6</f>
        <v>1</v>
      </c>
      <c r="AC173" s="121">
        <f>'Datos 2-Potenciales calent glob'!$E$31</f>
        <v>28</v>
      </c>
      <c r="AD173" s="121">
        <f>'Datos 2-Potenciales calent glob'!$E$32</f>
        <v>265</v>
      </c>
      <c r="AE173" s="123">
        <f>SUMIF('Datos 2-Potenciales calent glob'!$B$6:$B$56,Cálculos_5!F173,'Datos 2-Potenciales calent glob'!$E$6:$E$56)</f>
        <v>0</v>
      </c>
      <c r="AF173" s="121">
        <f>'Datos 2-Potenciales calent glob'!$E$6</f>
        <v>1</v>
      </c>
      <c r="AG173" s="121">
        <f>'Datos 2-Potenciales calent glob'!$E$6</f>
        <v>1</v>
      </c>
      <c r="AH173" s="120">
        <f t="shared" si="103"/>
        <v>0</v>
      </c>
      <c r="AI173" s="121">
        <f t="shared" si="150"/>
        <v>0</v>
      </c>
      <c r="AJ173" s="121">
        <f t="shared" si="151"/>
        <v>0</v>
      </c>
      <c r="AK173" s="121">
        <f t="shared" si="152"/>
        <v>0</v>
      </c>
      <c r="AL173" s="124">
        <f t="shared" si="153"/>
        <v>0</v>
      </c>
      <c r="AM173" s="121">
        <f t="shared" si="154"/>
        <v>0</v>
      </c>
      <c r="AN173" s="207">
        <f t="shared" si="155"/>
        <v>0</v>
      </c>
    </row>
    <row r="174" spans="2:40" ht="13.5" customHeight="1">
      <c r="B174" s="112" t="s">
        <v>233</v>
      </c>
      <c r="C174" s="113" t="s">
        <v>235</v>
      </c>
      <c r="D174" s="113" t="s">
        <v>3</v>
      </c>
      <c r="E174" s="113" t="str">
        <f>'Alcance 3'!D44</f>
        <v>Tipo de propulsión</v>
      </c>
      <c r="F174" s="113" t="str">
        <f>'Alcance 3'!C44</f>
        <v>Tipo de vehículo</v>
      </c>
      <c r="G174" s="226" t="s">
        <v>407</v>
      </c>
      <c r="H174" s="113" t="s">
        <v>238</v>
      </c>
      <c r="I174" s="180">
        <v>3</v>
      </c>
      <c r="J174" s="126">
        <f>'Alcance 3'!E44</f>
        <v>0</v>
      </c>
      <c r="K174" s="113" t="str">
        <f>'Alcance 3'!F44</f>
        <v>km</v>
      </c>
      <c r="L174" s="113"/>
      <c r="M174" s="203">
        <v>1</v>
      </c>
      <c r="N174" s="117"/>
      <c r="O174" s="113">
        <f t="shared" si="148"/>
        <v>0</v>
      </c>
      <c r="P174" s="115" t="str">
        <f t="shared" si="149"/>
        <v>km</v>
      </c>
      <c r="Q174" s="120">
        <f>SUMIFS('Datos 1-Factores emisión'!$E$43:$E$309,'Datos 1-Factores emisión'!$B$43:$B$309,Cálculos_5!$F174,'Datos 1-Factores emisión'!$C$43:$C$309,Cálculos_5!$E174,'Datos 1-Factores emisión'!$D$43:$D$309,Cálculos_5!Q$5)</f>
        <v>0</v>
      </c>
      <c r="R174" s="121">
        <f>SUMIFS('Datos 1-Factores emisión'!$E$43:$E$309,'Datos 1-Factores emisión'!$B$43:$B$309,Cálculos_5!$F174,'Datos 1-Factores emisión'!$C$43:$C$309,Cálculos_5!$E174,'Datos 1-Factores emisión'!$D$43:$D$309,Cálculos_5!R$5)</f>
        <v>0</v>
      </c>
      <c r="S174" s="121">
        <f>SUMIFS('Datos 1-Factores emisión'!$E$43:$E$309,'Datos 1-Factores emisión'!$B$43:$B$309,Cálculos_5!$F174,'Datos 1-Factores emisión'!$C$43:$C$309,Cálculos_5!$E174,'Datos 1-Factores emisión'!$D$43:$D$309,Cálculos_5!S$5)</f>
        <v>0</v>
      </c>
      <c r="T174" s="121">
        <v>0</v>
      </c>
      <c r="U174" s="121">
        <v>0</v>
      </c>
      <c r="V174" s="120">
        <f t="shared" si="84"/>
        <v>0</v>
      </c>
      <c r="W174" s="121">
        <f t="shared" si="85"/>
        <v>0</v>
      </c>
      <c r="X174" s="121">
        <f t="shared" si="86"/>
        <v>0</v>
      </c>
      <c r="Y174" s="121">
        <v>0</v>
      </c>
      <c r="Z174" s="121">
        <v>0</v>
      </c>
      <c r="AA174" s="121">
        <f t="shared" si="46"/>
        <v>0</v>
      </c>
      <c r="AB174" s="120">
        <f>'Datos 2-Potenciales calent glob'!$E$6</f>
        <v>1</v>
      </c>
      <c r="AC174" s="121">
        <f>'Datos 2-Potenciales calent glob'!$E$31</f>
        <v>28</v>
      </c>
      <c r="AD174" s="121">
        <f>'Datos 2-Potenciales calent glob'!$E$32</f>
        <v>265</v>
      </c>
      <c r="AE174" s="123">
        <f>SUMIF('Datos 2-Potenciales calent glob'!$B$6:$B$56,Cálculos_5!F174,'Datos 2-Potenciales calent glob'!$E$6:$E$56)</f>
        <v>0</v>
      </c>
      <c r="AF174" s="121">
        <f>'Datos 2-Potenciales calent glob'!$E$6</f>
        <v>1</v>
      </c>
      <c r="AG174" s="121">
        <f>'Datos 2-Potenciales calent glob'!$E$6</f>
        <v>1</v>
      </c>
      <c r="AH174" s="120">
        <f t="shared" si="103"/>
        <v>0</v>
      </c>
      <c r="AI174" s="121">
        <f t="shared" si="150"/>
        <v>0</v>
      </c>
      <c r="AJ174" s="121">
        <f t="shared" si="151"/>
        <v>0</v>
      </c>
      <c r="AK174" s="121">
        <f t="shared" si="152"/>
        <v>0</v>
      </c>
      <c r="AL174" s="124">
        <f t="shared" si="153"/>
        <v>0</v>
      </c>
      <c r="AM174" s="121">
        <f t="shared" si="154"/>
        <v>0</v>
      </c>
      <c r="AN174" s="207">
        <f t="shared" si="155"/>
        <v>0</v>
      </c>
    </row>
    <row r="175" spans="2:40" ht="13.5" customHeight="1">
      <c r="B175" s="112" t="s">
        <v>233</v>
      </c>
      <c r="C175" s="113" t="s">
        <v>235</v>
      </c>
      <c r="D175" s="113" t="s">
        <v>3</v>
      </c>
      <c r="E175" s="113" t="str">
        <f>'Alcance 3'!D45</f>
        <v>Tipo de propulsión</v>
      </c>
      <c r="F175" s="113" t="str">
        <f>'Alcance 3'!C45</f>
        <v>Tipo de vehículo</v>
      </c>
      <c r="G175" s="226" t="s">
        <v>407</v>
      </c>
      <c r="H175" s="113" t="s">
        <v>238</v>
      </c>
      <c r="I175" s="180">
        <v>3</v>
      </c>
      <c r="J175" s="126">
        <f>'Alcance 3'!E45</f>
        <v>0</v>
      </c>
      <c r="K175" s="113" t="str">
        <f>'Alcance 3'!F45</f>
        <v>km</v>
      </c>
      <c r="L175" s="113"/>
      <c r="M175" s="203">
        <v>1</v>
      </c>
      <c r="N175" s="117"/>
      <c r="O175" s="113">
        <f t="shared" si="148"/>
        <v>0</v>
      </c>
      <c r="P175" s="115" t="str">
        <f t="shared" si="149"/>
        <v>km</v>
      </c>
      <c r="Q175" s="120">
        <f>SUMIFS('Datos 1-Factores emisión'!$E$43:$E$309,'Datos 1-Factores emisión'!$B$43:$B$309,Cálculos_5!$F175,'Datos 1-Factores emisión'!$C$43:$C$309,Cálculos_5!$E175,'Datos 1-Factores emisión'!$D$43:$D$309,Cálculos_5!Q$5)</f>
        <v>0</v>
      </c>
      <c r="R175" s="121">
        <f>SUMIFS('Datos 1-Factores emisión'!$E$43:$E$309,'Datos 1-Factores emisión'!$B$43:$B$309,Cálculos_5!$F175,'Datos 1-Factores emisión'!$C$43:$C$309,Cálculos_5!$E175,'Datos 1-Factores emisión'!$D$43:$D$309,Cálculos_5!R$5)</f>
        <v>0</v>
      </c>
      <c r="S175" s="121">
        <f>SUMIFS('Datos 1-Factores emisión'!$E$43:$E$309,'Datos 1-Factores emisión'!$B$43:$B$309,Cálculos_5!$F175,'Datos 1-Factores emisión'!$C$43:$C$309,Cálculos_5!$E175,'Datos 1-Factores emisión'!$D$43:$D$309,Cálculos_5!S$5)</f>
        <v>0</v>
      </c>
      <c r="T175" s="121">
        <v>0</v>
      </c>
      <c r="U175" s="121">
        <v>0</v>
      </c>
      <c r="V175" s="120">
        <f t="shared" si="84"/>
        <v>0</v>
      </c>
      <c r="W175" s="121">
        <f t="shared" si="85"/>
        <v>0</v>
      </c>
      <c r="X175" s="121">
        <f t="shared" si="86"/>
        <v>0</v>
      </c>
      <c r="Y175" s="121">
        <v>0</v>
      </c>
      <c r="Z175" s="121">
        <v>0</v>
      </c>
      <c r="AA175" s="121">
        <f t="shared" si="46"/>
        <v>0</v>
      </c>
      <c r="AB175" s="120">
        <f>'Datos 2-Potenciales calent glob'!$E$6</f>
        <v>1</v>
      </c>
      <c r="AC175" s="121">
        <f>'Datos 2-Potenciales calent glob'!$E$31</f>
        <v>28</v>
      </c>
      <c r="AD175" s="121">
        <f>'Datos 2-Potenciales calent glob'!$E$32</f>
        <v>265</v>
      </c>
      <c r="AE175" s="123">
        <f>SUMIF('Datos 2-Potenciales calent glob'!$B$6:$B$56,Cálculos_5!F175,'Datos 2-Potenciales calent glob'!$E$6:$E$56)</f>
        <v>0</v>
      </c>
      <c r="AF175" s="121">
        <f>'Datos 2-Potenciales calent glob'!$E$6</f>
        <v>1</v>
      </c>
      <c r="AG175" s="121">
        <f>'Datos 2-Potenciales calent glob'!$E$6</f>
        <v>1</v>
      </c>
      <c r="AH175" s="120">
        <f t="shared" si="103"/>
        <v>0</v>
      </c>
      <c r="AI175" s="121">
        <f t="shared" si="150"/>
        <v>0</v>
      </c>
      <c r="AJ175" s="121">
        <f t="shared" si="151"/>
        <v>0</v>
      </c>
      <c r="AK175" s="121">
        <f t="shared" si="152"/>
        <v>0</v>
      </c>
      <c r="AL175" s="124">
        <f t="shared" si="153"/>
        <v>0</v>
      </c>
      <c r="AM175" s="121">
        <f t="shared" si="154"/>
        <v>0</v>
      </c>
      <c r="AN175" s="207">
        <f t="shared" si="155"/>
        <v>0</v>
      </c>
    </row>
    <row r="176" spans="2:40" ht="13.5" customHeight="1">
      <c r="B176" s="112" t="s">
        <v>233</v>
      </c>
      <c r="C176" s="113" t="s">
        <v>235</v>
      </c>
      <c r="D176" s="113" t="s">
        <v>3</v>
      </c>
      <c r="E176" s="113" t="str">
        <f>'Alcance 3'!D46</f>
        <v>Tipo de propulsión</v>
      </c>
      <c r="F176" s="113" t="str">
        <f>'Alcance 3'!C46</f>
        <v>Tipo de vehículo</v>
      </c>
      <c r="G176" s="226" t="s">
        <v>407</v>
      </c>
      <c r="H176" s="113" t="s">
        <v>238</v>
      </c>
      <c r="I176" s="180">
        <v>3</v>
      </c>
      <c r="J176" s="126">
        <f>'Alcance 3'!E46</f>
        <v>0</v>
      </c>
      <c r="K176" s="113" t="str">
        <f>'Alcance 3'!F46</f>
        <v>km</v>
      </c>
      <c r="L176" s="113"/>
      <c r="M176" s="203">
        <v>1</v>
      </c>
      <c r="N176" s="117"/>
      <c r="O176" s="113">
        <f t="shared" si="148"/>
        <v>0</v>
      </c>
      <c r="P176" s="115" t="str">
        <f t="shared" si="149"/>
        <v>km</v>
      </c>
      <c r="Q176" s="120">
        <f>SUMIFS('Datos 1-Factores emisión'!$E$43:$E$309,'Datos 1-Factores emisión'!$B$43:$B$309,Cálculos_5!$F176,'Datos 1-Factores emisión'!$C$43:$C$309,Cálculos_5!$E176,'Datos 1-Factores emisión'!$D$43:$D$309,Cálculos_5!Q$5)</f>
        <v>0</v>
      </c>
      <c r="R176" s="121">
        <f>SUMIFS('Datos 1-Factores emisión'!$E$43:$E$309,'Datos 1-Factores emisión'!$B$43:$B$309,Cálculos_5!$F176,'Datos 1-Factores emisión'!$C$43:$C$309,Cálculos_5!$E176,'Datos 1-Factores emisión'!$D$43:$D$309,Cálculos_5!R$5)</f>
        <v>0</v>
      </c>
      <c r="S176" s="121">
        <f>SUMIFS('Datos 1-Factores emisión'!$E$43:$E$309,'Datos 1-Factores emisión'!$B$43:$B$309,Cálculos_5!$F176,'Datos 1-Factores emisión'!$C$43:$C$309,Cálculos_5!$E176,'Datos 1-Factores emisión'!$D$43:$D$309,Cálculos_5!S$5)</f>
        <v>0</v>
      </c>
      <c r="T176" s="121">
        <v>0</v>
      </c>
      <c r="U176" s="121">
        <v>0</v>
      </c>
      <c r="V176" s="120">
        <f t="shared" si="84"/>
        <v>0</v>
      </c>
      <c r="W176" s="121">
        <f t="shared" si="85"/>
        <v>0</v>
      </c>
      <c r="X176" s="121">
        <f t="shared" si="86"/>
        <v>0</v>
      </c>
      <c r="Y176" s="121">
        <v>0</v>
      </c>
      <c r="Z176" s="121">
        <v>0</v>
      </c>
      <c r="AA176" s="121">
        <f t="shared" si="46"/>
        <v>0</v>
      </c>
      <c r="AB176" s="120">
        <f>'Datos 2-Potenciales calent glob'!$E$6</f>
        <v>1</v>
      </c>
      <c r="AC176" s="121">
        <f>'Datos 2-Potenciales calent glob'!$E$31</f>
        <v>28</v>
      </c>
      <c r="AD176" s="121">
        <f>'Datos 2-Potenciales calent glob'!$E$32</f>
        <v>265</v>
      </c>
      <c r="AE176" s="123">
        <f>SUMIF('Datos 2-Potenciales calent glob'!$B$6:$B$56,Cálculos_5!F176,'Datos 2-Potenciales calent glob'!$E$6:$E$56)</f>
        <v>0</v>
      </c>
      <c r="AF176" s="121">
        <f>'Datos 2-Potenciales calent glob'!$E$6</f>
        <v>1</v>
      </c>
      <c r="AG176" s="121">
        <f>'Datos 2-Potenciales calent glob'!$E$6</f>
        <v>1</v>
      </c>
      <c r="AH176" s="120">
        <f t="shared" si="103"/>
        <v>0</v>
      </c>
      <c r="AI176" s="121">
        <f t="shared" si="150"/>
        <v>0</v>
      </c>
      <c r="AJ176" s="121">
        <f t="shared" si="151"/>
        <v>0</v>
      </c>
      <c r="AK176" s="121">
        <f t="shared" si="152"/>
        <v>0</v>
      </c>
      <c r="AL176" s="124">
        <f t="shared" si="153"/>
        <v>0</v>
      </c>
      <c r="AM176" s="121">
        <f t="shared" si="154"/>
        <v>0</v>
      </c>
      <c r="AN176" s="207">
        <f t="shared" si="155"/>
        <v>0</v>
      </c>
    </row>
    <row r="177" spans="1:2051" ht="13.5" customHeight="1">
      <c r="B177" s="112" t="s">
        <v>233</v>
      </c>
      <c r="C177" s="113" t="s">
        <v>235</v>
      </c>
      <c r="D177" s="113" t="s">
        <v>3</v>
      </c>
      <c r="E177" s="113" t="s">
        <v>355</v>
      </c>
      <c r="F177" s="113" t="str">
        <f>'Alcance 3'!C54</f>
        <v>Tipo de transporte público</v>
      </c>
      <c r="G177" s="226" t="s">
        <v>407</v>
      </c>
      <c r="H177" s="113" t="s">
        <v>238</v>
      </c>
      <c r="I177" s="180">
        <v>3</v>
      </c>
      <c r="J177" s="126">
        <f>'Alcance 3'!D54</f>
        <v>0</v>
      </c>
      <c r="K177" s="113" t="str">
        <f>'Alcance 3'!E54</f>
        <v>km</v>
      </c>
      <c r="L177" s="113"/>
      <c r="M177" s="203">
        <v>1</v>
      </c>
      <c r="N177" s="117"/>
      <c r="O177" s="113">
        <f t="shared" si="141"/>
        <v>0</v>
      </c>
      <c r="P177" s="115" t="str">
        <f t="shared" si="142"/>
        <v>km</v>
      </c>
      <c r="Q177" s="120">
        <f>SUMIFS('Datos 1-Factores emisión'!$D$324:$D$353,'Datos 1-Factores emisión'!$B$324:$B$353,Cálculos_5!$F177,'Datos 1-Factores emisión'!$C$324:$C$353,Cálculos_5!Q$5)</f>
        <v>0</v>
      </c>
      <c r="R177" s="121">
        <f>SUMIFS('Datos 1-Factores emisión'!$D$324:$D$353,'Datos 1-Factores emisión'!$B$324:$B$353,Cálculos_5!$F177,'Datos 1-Factores emisión'!$C$324:$C$353,Cálculos_5!R$5)</f>
        <v>0</v>
      </c>
      <c r="S177" s="121">
        <f>SUMIFS('Datos 1-Factores emisión'!$D$324:$D$353,'Datos 1-Factores emisión'!$B$324:$B$353,Cálculos_5!$F177,'Datos 1-Factores emisión'!$C$324:$C$353,Cálculos_5!S$5)</f>
        <v>0</v>
      </c>
      <c r="T177" s="121">
        <v>0</v>
      </c>
      <c r="U177" s="121">
        <v>0</v>
      </c>
      <c r="V177" s="120">
        <f t="shared" si="84"/>
        <v>0</v>
      </c>
      <c r="W177" s="121">
        <f t="shared" si="85"/>
        <v>0</v>
      </c>
      <c r="X177" s="121">
        <f t="shared" si="86"/>
        <v>0</v>
      </c>
      <c r="Y177" s="121">
        <v>0</v>
      </c>
      <c r="Z177" s="121">
        <v>0</v>
      </c>
      <c r="AA177" s="121">
        <f t="shared" si="46"/>
        <v>0</v>
      </c>
      <c r="AB177" s="120">
        <f>'Datos 2-Potenciales calent glob'!$E$6</f>
        <v>1</v>
      </c>
      <c r="AC177" s="121">
        <f>'Datos 2-Potenciales calent glob'!$E$31</f>
        <v>28</v>
      </c>
      <c r="AD177" s="121">
        <f>'Datos 2-Potenciales calent glob'!$E$32</f>
        <v>265</v>
      </c>
      <c r="AE177" s="123">
        <f>SUMIF('Datos 2-Potenciales calent glob'!$B$6:$B$56,Cálculos_5!F177,'Datos 2-Potenciales calent glob'!$E$6:$E$56)</f>
        <v>0</v>
      </c>
      <c r="AF177" s="121">
        <f>'Datos 2-Potenciales calent glob'!$E$6</f>
        <v>1</v>
      </c>
      <c r="AG177" s="121">
        <f>'Datos 2-Potenciales calent glob'!$E$6</f>
        <v>1</v>
      </c>
      <c r="AH177" s="120">
        <f t="shared" si="103"/>
        <v>0</v>
      </c>
      <c r="AI177" s="121">
        <f t="shared" si="143"/>
        <v>0</v>
      </c>
      <c r="AJ177" s="121">
        <f t="shared" si="144"/>
        <v>0</v>
      </c>
      <c r="AK177" s="121">
        <f t="shared" si="145"/>
        <v>0</v>
      </c>
      <c r="AL177" s="124">
        <f t="shared" si="146"/>
        <v>0</v>
      </c>
      <c r="AM177" s="121">
        <f t="shared" si="147"/>
        <v>0</v>
      </c>
      <c r="AN177" s="207">
        <f t="shared" si="155"/>
        <v>0</v>
      </c>
    </row>
    <row r="178" spans="1:2051" ht="15" customHeight="1">
      <c r="B178" s="112" t="s">
        <v>233</v>
      </c>
      <c r="C178" s="113" t="s">
        <v>235</v>
      </c>
      <c r="D178" s="113" t="s">
        <v>3</v>
      </c>
      <c r="E178" s="113" t="s">
        <v>355</v>
      </c>
      <c r="F178" s="116" t="str">
        <f>'Alcance 3'!C55</f>
        <v>Tipo de transporte público</v>
      </c>
      <c r="G178" s="226" t="s">
        <v>407</v>
      </c>
      <c r="H178" s="113" t="s">
        <v>238</v>
      </c>
      <c r="I178" s="180">
        <v>3</v>
      </c>
      <c r="J178" s="126">
        <f>'Alcance 3'!D55</f>
        <v>0</v>
      </c>
      <c r="K178" s="113" t="str">
        <f>'Alcance 3'!E55</f>
        <v>km</v>
      </c>
      <c r="L178" s="113"/>
      <c r="M178" s="203">
        <v>1</v>
      </c>
      <c r="N178" s="117"/>
      <c r="O178" s="113">
        <f t="shared" ref="O178:O182" si="156">J178*M178</f>
        <v>0</v>
      </c>
      <c r="P178" s="115" t="str">
        <f t="shared" ref="P178:P182" si="157">K178</f>
        <v>km</v>
      </c>
      <c r="Q178" s="120">
        <f>SUMIFS('Datos 1-Factores emisión'!$D$324:$D$353,'Datos 1-Factores emisión'!$B$324:$B$353,Cálculos_5!$F178,'Datos 1-Factores emisión'!$C$324:$C$353,Cálculos_5!Q$5)</f>
        <v>0</v>
      </c>
      <c r="R178" s="121">
        <f>SUMIFS('Datos 1-Factores emisión'!$D$324:$D$353,'Datos 1-Factores emisión'!$B$324:$B$353,Cálculos_5!$F178,'Datos 1-Factores emisión'!$C$324:$C$353,Cálculos_5!R$5)</f>
        <v>0</v>
      </c>
      <c r="S178" s="121">
        <f>SUMIFS('Datos 1-Factores emisión'!$D$324:$D$353,'Datos 1-Factores emisión'!$B$324:$B$353,Cálculos_5!$F178,'Datos 1-Factores emisión'!$C$324:$C$353,Cálculos_5!S$5)</f>
        <v>0</v>
      </c>
      <c r="T178" s="121">
        <v>0</v>
      </c>
      <c r="U178" s="121">
        <v>0</v>
      </c>
      <c r="V178" s="120">
        <f t="shared" si="84"/>
        <v>0</v>
      </c>
      <c r="W178" s="121">
        <f t="shared" si="85"/>
        <v>0</v>
      </c>
      <c r="X178" s="121">
        <f t="shared" si="86"/>
        <v>0</v>
      </c>
      <c r="Y178" s="121">
        <v>0</v>
      </c>
      <c r="Z178" s="121">
        <v>0</v>
      </c>
      <c r="AA178" s="121">
        <f t="shared" si="46"/>
        <v>0</v>
      </c>
      <c r="AB178" s="120">
        <f>'Datos 2-Potenciales calent glob'!$E$6</f>
        <v>1</v>
      </c>
      <c r="AC178" s="121">
        <f>'Datos 2-Potenciales calent glob'!$E$31</f>
        <v>28</v>
      </c>
      <c r="AD178" s="121">
        <f>'Datos 2-Potenciales calent glob'!$E$32</f>
        <v>265</v>
      </c>
      <c r="AE178" s="123">
        <f>SUMIF('Datos 2-Potenciales calent glob'!$B$6:$B$56,Cálculos_5!F178,'Datos 2-Potenciales calent glob'!$E$6:$E$56)</f>
        <v>0</v>
      </c>
      <c r="AF178" s="121">
        <f>'Datos 2-Potenciales calent glob'!$E$6</f>
        <v>1</v>
      </c>
      <c r="AG178" s="121">
        <f>'Datos 2-Potenciales calent glob'!$E$6</f>
        <v>1</v>
      </c>
      <c r="AH178" s="120">
        <f t="shared" si="103"/>
        <v>0</v>
      </c>
      <c r="AI178" s="121">
        <f t="shared" ref="AI178:AI182" si="158">W178*AC178</f>
        <v>0</v>
      </c>
      <c r="AJ178" s="121">
        <f t="shared" ref="AJ178:AJ182" si="159">X178*AD178</f>
        <v>0</v>
      </c>
      <c r="AK178" s="121">
        <f t="shared" ref="AK178:AK182" si="160">Y178*AE178</f>
        <v>0</v>
      </c>
      <c r="AL178" s="124">
        <f t="shared" ref="AL178:AL182" si="161">SUM(AH178:AK178)</f>
        <v>0</v>
      </c>
      <c r="AM178" s="121">
        <f t="shared" ref="AM178:AM182" si="162">Z178*AF178</f>
        <v>0</v>
      </c>
      <c r="AN178" s="207">
        <f t="shared" si="155"/>
        <v>0</v>
      </c>
    </row>
    <row r="179" spans="1:2051" ht="15" customHeight="1">
      <c r="B179" s="112" t="s">
        <v>233</v>
      </c>
      <c r="C179" s="113" t="s">
        <v>235</v>
      </c>
      <c r="D179" s="113" t="s">
        <v>3</v>
      </c>
      <c r="E179" s="113" t="s">
        <v>355</v>
      </c>
      <c r="F179" s="116" t="str">
        <f>'Alcance 3'!C56</f>
        <v>Tipo de transporte público</v>
      </c>
      <c r="G179" s="226" t="s">
        <v>407</v>
      </c>
      <c r="H179" s="113" t="s">
        <v>238</v>
      </c>
      <c r="I179" s="180">
        <v>3</v>
      </c>
      <c r="J179" s="126">
        <f>'Alcance 3'!D56</f>
        <v>0</v>
      </c>
      <c r="K179" s="113" t="str">
        <f>'Alcance 3'!E56</f>
        <v>km</v>
      </c>
      <c r="L179" s="113"/>
      <c r="M179" s="203">
        <v>1</v>
      </c>
      <c r="N179" s="117"/>
      <c r="O179" s="113">
        <f t="shared" si="156"/>
        <v>0</v>
      </c>
      <c r="P179" s="115" t="str">
        <f t="shared" si="157"/>
        <v>km</v>
      </c>
      <c r="Q179" s="120">
        <f>SUMIFS('Datos 1-Factores emisión'!$D$324:$D$353,'Datos 1-Factores emisión'!$B$324:$B$353,Cálculos_5!$F179,'Datos 1-Factores emisión'!$C$324:$C$353,Cálculos_5!Q$5)</f>
        <v>0</v>
      </c>
      <c r="R179" s="121">
        <f>SUMIFS('Datos 1-Factores emisión'!$D$324:$D$353,'Datos 1-Factores emisión'!$B$324:$B$353,Cálculos_5!$F179,'Datos 1-Factores emisión'!$C$324:$C$353,Cálculos_5!R$5)</f>
        <v>0</v>
      </c>
      <c r="S179" s="121">
        <f>SUMIFS('Datos 1-Factores emisión'!$D$324:$D$353,'Datos 1-Factores emisión'!$B$324:$B$353,Cálculos_5!$F179,'Datos 1-Factores emisión'!$C$324:$C$353,Cálculos_5!S$5)</f>
        <v>0</v>
      </c>
      <c r="T179" s="121">
        <v>0</v>
      </c>
      <c r="U179" s="121">
        <v>0</v>
      </c>
      <c r="V179" s="120">
        <f t="shared" si="84"/>
        <v>0</v>
      </c>
      <c r="W179" s="121">
        <f t="shared" si="85"/>
        <v>0</v>
      </c>
      <c r="X179" s="121">
        <f t="shared" si="86"/>
        <v>0</v>
      </c>
      <c r="Y179" s="121">
        <v>0</v>
      </c>
      <c r="Z179" s="121">
        <v>0</v>
      </c>
      <c r="AA179" s="121">
        <f t="shared" ref="AA179:AA192" si="163">U179*$O179</f>
        <v>0</v>
      </c>
      <c r="AB179" s="120">
        <f>'Datos 2-Potenciales calent glob'!$E$6</f>
        <v>1</v>
      </c>
      <c r="AC179" s="121">
        <f>'Datos 2-Potenciales calent glob'!$E$31</f>
        <v>28</v>
      </c>
      <c r="AD179" s="121">
        <f>'Datos 2-Potenciales calent glob'!$E$32</f>
        <v>265</v>
      </c>
      <c r="AE179" s="123">
        <f>SUMIF('Datos 2-Potenciales calent glob'!$B$6:$B$56,Cálculos_5!F179,'Datos 2-Potenciales calent glob'!$E$6:$E$56)</f>
        <v>0</v>
      </c>
      <c r="AF179" s="121">
        <f>'Datos 2-Potenciales calent glob'!$E$6</f>
        <v>1</v>
      </c>
      <c r="AG179" s="121">
        <f>'Datos 2-Potenciales calent glob'!$E$6</f>
        <v>1</v>
      </c>
      <c r="AH179" s="120">
        <f t="shared" si="103"/>
        <v>0</v>
      </c>
      <c r="AI179" s="121">
        <f t="shared" si="158"/>
        <v>0</v>
      </c>
      <c r="AJ179" s="121">
        <f t="shared" si="159"/>
        <v>0</v>
      </c>
      <c r="AK179" s="121">
        <f t="shared" si="160"/>
        <v>0</v>
      </c>
      <c r="AL179" s="124">
        <f t="shared" si="161"/>
        <v>0</v>
      </c>
      <c r="AM179" s="121">
        <f t="shared" si="162"/>
        <v>0</v>
      </c>
      <c r="AN179" s="207">
        <f t="shared" si="155"/>
        <v>0</v>
      </c>
    </row>
    <row r="180" spans="1:2051" ht="15" customHeight="1">
      <c r="B180" s="112" t="s">
        <v>233</v>
      </c>
      <c r="C180" s="113" t="s">
        <v>235</v>
      </c>
      <c r="D180" s="113" t="s">
        <v>3</v>
      </c>
      <c r="E180" s="113" t="s">
        <v>355</v>
      </c>
      <c r="F180" s="116" t="str">
        <f>'Alcance 3'!C57</f>
        <v>Tipo de transporte público</v>
      </c>
      <c r="G180" s="226" t="s">
        <v>407</v>
      </c>
      <c r="H180" s="113" t="s">
        <v>238</v>
      </c>
      <c r="I180" s="180">
        <v>3</v>
      </c>
      <c r="J180" s="126">
        <f>'Alcance 3'!D57</f>
        <v>0</v>
      </c>
      <c r="K180" s="113" t="str">
        <f>'Alcance 3'!E57</f>
        <v>km</v>
      </c>
      <c r="L180" s="113"/>
      <c r="M180" s="203">
        <v>1</v>
      </c>
      <c r="N180" s="117"/>
      <c r="O180" s="113">
        <f t="shared" si="156"/>
        <v>0</v>
      </c>
      <c r="P180" s="115" t="str">
        <f t="shared" si="157"/>
        <v>km</v>
      </c>
      <c r="Q180" s="120">
        <f>SUMIFS('Datos 1-Factores emisión'!$D$324:$D$353,'Datos 1-Factores emisión'!$B$324:$B$353,Cálculos_5!$F180,'Datos 1-Factores emisión'!$C$324:$C$353,Cálculos_5!Q$5)</f>
        <v>0</v>
      </c>
      <c r="R180" s="121">
        <f>SUMIFS('Datos 1-Factores emisión'!$D$324:$D$353,'Datos 1-Factores emisión'!$B$324:$B$353,Cálculos_5!$F180,'Datos 1-Factores emisión'!$C$324:$C$353,Cálculos_5!R$5)</f>
        <v>0</v>
      </c>
      <c r="S180" s="121">
        <f>SUMIFS('Datos 1-Factores emisión'!$D$324:$D$353,'Datos 1-Factores emisión'!$B$324:$B$353,Cálculos_5!$F180,'Datos 1-Factores emisión'!$C$324:$C$353,Cálculos_5!S$5)</f>
        <v>0</v>
      </c>
      <c r="T180" s="121">
        <v>0</v>
      </c>
      <c r="U180" s="121">
        <v>0</v>
      </c>
      <c r="V180" s="120">
        <f t="shared" si="84"/>
        <v>0</v>
      </c>
      <c r="W180" s="121">
        <f t="shared" si="85"/>
        <v>0</v>
      </c>
      <c r="X180" s="121">
        <f t="shared" si="86"/>
        <v>0</v>
      </c>
      <c r="Y180" s="121">
        <v>0</v>
      </c>
      <c r="Z180" s="121">
        <v>0</v>
      </c>
      <c r="AA180" s="121">
        <f t="shared" si="163"/>
        <v>0</v>
      </c>
      <c r="AB180" s="120">
        <f>'Datos 2-Potenciales calent glob'!$E$6</f>
        <v>1</v>
      </c>
      <c r="AC180" s="121">
        <f>'Datos 2-Potenciales calent glob'!$E$31</f>
        <v>28</v>
      </c>
      <c r="AD180" s="121">
        <f>'Datos 2-Potenciales calent glob'!$E$32</f>
        <v>265</v>
      </c>
      <c r="AE180" s="123">
        <f>SUMIF('Datos 2-Potenciales calent glob'!$B$6:$B$56,Cálculos_5!F180,'Datos 2-Potenciales calent glob'!$E$6:$E$56)</f>
        <v>0</v>
      </c>
      <c r="AF180" s="121">
        <f>'Datos 2-Potenciales calent glob'!$E$6</f>
        <v>1</v>
      </c>
      <c r="AG180" s="121">
        <f>'Datos 2-Potenciales calent glob'!$E$6</f>
        <v>1</v>
      </c>
      <c r="AH180" s="120">
        <f t="shared" si="103"/>
        <v>0</v>
      </c>
      <c r="AI180" s="121">
        <f t="shared" si="158"/>
        <v>0</v>
      </c>
      <c r="AJ180" s="121">
        <f t="shared" si="159"/>
        <v>0</v>
      </c>
      <c r="AK180" s="121">
        <f t="shared" si="160"/>
        <v>0</v>
      </c>
      <c r="AL180" s="124">
        <f t="shared" si="161"/>
        <v>0</v>
      </c>
      <c r="AM180" s="121">
        <f t="shared" si="162"/>
        <v>0</v>
      </c>
      <c r="AN180" s="207">
        <f t="shared" si="155"/>
        <v>0</v>
      </c>
    </row>
    <row r="181" spans="1:2051" ht="15" customHeight="1">
      <c r="B181" s="112" t="s">
        <v>233</v>
      </c>
      <c r="C181" s="113" t="s">
        <v>235</v>
      </c>
      <c r="D181" s="113" t="s">
        <v>3</v>
      </c>
      <c r="E181" s="113" t="s">
        <v>355</v>
      </c>
      <c r="F181" s="116" t="str">
        <f>'Alcance 3'!C58</f>
        <v>Tipo de transporte público</v>
      </c>
      <c r="G181" s="226" t="s">
        <v>407</v>
      </c>
      <c r="H181" s="113" t="s">
        <v>238</v>
      </c>
      <c r="I181" s="180">
        <v>3</v>
      </c>
      <c r="J181" s="126">
        <f>'Alcance 3'!D58</f>
        <v>0</v>
      </c>
      <c r="K181" s="113" t="str">
        <f>'Alcance 3'!E58</f>
        <v>km</v>
      </c>
      <c r="L181" s="113"/>
      <c r="M181" s="203">
        <v>1</v>
      </c>
      <c r="N181" s="117"/>
      <c r="O181" s="113">
        <f t="shared" si="156"/>
        <v>0</v>
      </c>
      <c r="P181" s="115" t="str">
        <f t="shared" si="157"/>
        <v>km</v>
      </c>
      <c r="Q181" s="120">
        <f>SUMIFS('Datos 1-Factores emisión'!$D$324:$D$353,'Datos 1-Factores emisión'!$B$324:$B$353,Cálculos_5!$F181,'Datos 1-Factores emisión'!$C$324:$C$353,Cálculos_5!Q$5)</f>
        <v>0</v>
      </c>
      <c r="R181" s="121">
        <f>SUMIFS('Datos 1-Factores emisión'!$D$324:$D$353,'Datos 1-Factores emisión'!$B$324:$B$353,Cálculos_5!$F181,'Datos 1-Factores emisión'!$C$324:$C$353,Cálculos_5!R$5)</f>
        <v>0</v>
      </c>
      <c r="S181" s="121">
        <f>SUMIFS('Datos 1-Factores emisión'!$D$324:$D$353,'Datos 1-Factores emisión'!$B$324:$B$353,Cálculos_5!$F181,'Datos 1-Factores emisión'!$C$324:$C$353,Cálculos_5!S$5)</f>
        <v>0</v>
      </c>
      <c r="T181" s="121">
        <v>0</v>
      </c>
      <c r="U181" s="121">
        <v>0</v>
      </c>
      <c r="V181" s="120">
        <f t="shared" si="84"/>
        <v>0</v>
      </c>
      <c r="W181" s="121">
        <f t="shared" si="85"/>
        <v>0</v>
      </c>
      <c r="X181" s="121">
        <f t="shared" si="86"/>
        <v>0</v>
      </c>
      <c r="Y181" s="121">
        <v>0</v>
      </c>
      <c r="Z181" s="121">
        <v>0</v>
      </c>
      <c r="AA181" s="121">
        <f t="shared" si="163"/>
        <v>0</v>
      </c>
      <c r="AB181" s="120">
        <f>'Datos 2-Potenciales calent glob'!$E$6</f>
        <v>1</v>
      </c>
      <c r="AC181" s="121">
        <f>'Datos 2-Potenciales calent glob'!$E$31</f>
        <v>28</v>
      </c>
      <c r="AD181" s="121">
        <f>'Datos 2-Potenciales calent glob'!$E$32</f>
        <v>265</v>
      </c>
      <c r="AE181" s="123">
        <f>SUMIF('Datos 2-Potenciales calent glob'!$B$6:$B$56,Cálculos_5!F181,'Datos 2-Potenciales calent glob'!$E$6:$E$56)</f>
        <v>0</v>
      </c>
      <c r="AF181" s="121">
        <f>'Datos 2-Potenciales calent glob'!$E$6</f>
        <v>1</v>
      </c>
      <c r="AG181" s="121">
        <f>'Datos 2-Potenciales calent glob'!$E$6</f>
        <v>1</v>
      </c>
      <c r="AH181" s="120">
        <f t="shared" si="103"/>
        <v>0</v>
      </c>
      <c r="AI181" s="121">
        <f t="shared" si="158"/>
        <v>0</v>
      </c>
      <c r="AJ181" s="121">
        <f t="shared" si="159"/>
        <v>0</v>
      </c>
      <c r="AK181" s="121">
        <f t="shared" si="160"/>
        <v>0</v>
      </c>
      <c r="AL181" s="124">
        <f t="shared" si="161"/>
        <v>0</v>
      </c>
      <c r="AM181" s="121">
        <f t="shared" si="162"/>
        <v>0</v>
      </c>
      <c r="AN181" s="207">
        <f t="shared" si="155"/>
        <v>0</v>
      </c>
    </row>
    <row r="182" spans="1:2051" s="118" customFormat="1" ht="15" customHeight="1">
      <c r="A182" s="103"/>
      <c r="B182" s="112" t="s">
        <v>233</v>
      </c>
      <c r="C182" s="113" t="s">
        <v>235</v>
      </c>
      <c r="D182" s="113" t="s">
        <v>3</v>
      </c>
      <c r="E182" s="113" t="s">
        <v>355</v>
      </c>
      <c r="F182" s="116" t="str">
        <f>'Alcance 3'!C59</f>
        <v>Tipo de transporte público</v>
      </c>
      <c r="G182" s="226" t="s">
        <v>407</v>
      </c>
      <c r="H182" s="113" t="s">
        <v>238</v>
      </c>
      <c r="I182" s="180">
        <v>3</v>
      </c>
      <c r="J182" s="126">
        <f>'Alcance 3'!D59</f>
        <v>0</v>
      </c>
      <c r="K182" s="113" t="str">
        <f>'Alcance 3'!E59</f>
        <v>km</v>
      </c>
      <c r="L182" s="113"/>
      <c r="M182" s="203">
        <v>1</v>
      </c>
      <c r="N182" s="117"/>
      <c r="O182" s="113">
        <f t="shared" si="156"/>
        <v>0</v>
      </c>
      <c r="P182" s="115" t="str">
        <f t="shared" si="157"/>
        <v>km</v>
      </c>
      <c r="Q182" s="120">
        <f>SUMIFS('Datos 1-Factores emisión'!$D$324:$D$353,'Datos 1-Factores emisión'!$B$324:$B$353,Cálculos_5!$F182,'Datos 1-Factores emisión'!$C$324:$C$353,Cálculos_5!Q$5)</f>
        <v>0</v>
      </c>
      <c r="R182" s="121">
        <f>SUMIFS('Datos 1-Factores emisión'!$D$324:$D$353,'Datos 1-Factores emisión'!$B$324:$B$353,Cálculos_5!$F182,'Datos 1-Factores emisión'!$C$324:$C$353,Cálculos_5!R$5)</f>
        <v>0</v>
      </c>
      <c r="S182" s="121">
        <f>SUMIFS('Datos 1-Factores emisión'!$D$324:$D$353,'Datos 1-Factores emisión'!$B$324:$B$353,Cálculos_5!$F182,'Datos 1-Factores emisión'!$C$324:$C$353,Cálculos_5!S$5)</f>
        <v>0</v>
      </c>
      <c r="T182" s="121">
        <v>0</v>
      </c>
      <c r="U182" s="121">
        <v>0</v>
      </c>
      <c r="V182" s="120">
        <f t="shared" si="84"/>
        <v>0</v>
      </c>
      <c r="W182" s="121">
        <f t="shared" si="85"/>
        <v>0</v>
      </c>
      <c r="X182" s="121">
        <f t="shared" si="86"/>
        <v>0</v>
      </c>
      <c r="Y182" s="121">
        <v>0</v>
      </c>
      <c r="Z182" s="121">
        <v>0</v>
      </c>
      <c r="AA182" s="121">
        <f t="shared" si="163"/>
        <v>0</v>
      </c>
      <c r="AB182" s="120">
        <f>'Datos 2-Potenciales calent glob'!$E$6</f>
        <v>1</v>
      </c>
      <c r="AC182" s="121">
        <f>'Datos 2-Potenciales calent glob'!$E$31</f>
        <v>28</v>
      </c>
      <c r="AD182" s="121">
        <f>'Datos 2-Potenciales calent glob'!$E$32</f>
        <v>265</v>
      </c>
      <c r="AE182" s="123">
        <f>SUMIF('Datos 2-Potenciales calent glob'!$B$6:$B$56,Cálculos_5!F182,'Datos 2-Potenciales calent glob'!$E$6:$E$56)</f>
        <v>0</v>
      </c>
      <c r="AF182" s="121">
        <f>'Datos 2-Potenciales calent glob'!$E$6</f>
        <v>1</v>
      </c>
      <c r="AG182" s="121">
        <f>'Datos 2-Potenciales calent glob'!$E$6</f>
        <v>1</v>
      </c>
      <c r="AH182" s="120">
        <f t="shared" si="103"/>
        <v>0</v>
      </c>
      <c r="AI182" s="121">
        <f t="shared" si="158"/>
        <v>0</v>
      </c>
      <c r="AJ182" s="121">
        <f t="shared" si="159"/>
        <v>0</v>
      </c>
      <c r="AK182" s="121">
        <f t="shared" si="160"/>
        <v>0</v>
      </c>
      <c r="AL182" s="124">
        <f t="shared" si="161"/>
        <v>0</v>
      </c>
      <c r="AM182" s="121">
        <f t="shared" si="162"/>
        <v>0</v>
      </c>
      <c r="AN182" s="207">
        <f t="shared" si="155"/>
        <v>0</v>
      </c>
      <c r="AO182" s="103"/>
      <c r="AP182" s="103"/>
      <c r="AQ182" s="103"/>
      <c r="AR182" s="103"/>
      <c r="AS182" s="103"/>
      <c r="AT182" s="103"/>
      <c r="AU182" s="103"/>
      <c r="AV182" s="103"/>
      <c r="AW182" s="103"/>
      <c r="AX182" s="103"/>
      <c r="AY182" s="103"/>
      <c r="AZ182" s="103"/>
      <c r="BA182" s="103"/>
      <c r="BB182" s="103"/>
      <c r="BC182" s="103"/>
      <c r="BD182" s="103"/>
      <c r="BE182" s="103"/>
      <c r="BF182" s="103"/>
      <c r="BG182" s="103"/>
      <c r="BH182" s="103"/>
      <c r="BI182" s="103"/>
      <c r="BJ182" s="103"/>
      <c r="BK182" s="103"/>
      <c r="BL182" s="103"/>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c r="HB182" s="103"/>
      <c r="HC182" s="103"/>
      <c r="HD182" s="103"/>
      <c r="HE182" s="103"/>
      <c r="HF182" s="103"/>
      <c r="HG182" s="103"/>
      <c r="HH182" s="103"/>
      <c r="HI182" s="103"/>
      <c r="HJ182" s="103"/>
      <c r="HK182" s="103"/>
      <c r="HL182" s="103"/>
      <c r="HM182" s="103"/>
      <c r="HN182" s="103"/>
      <c r="HO182" s="103"/>
      <c r="HP182" s="103"/>
      <c r="HQ182" s="103"/>
      <c r="HR182" s="103"/>
      <c r="HS182" s="103"/>
      <c r="HT182" s="103"/>
      <c r="HU182" s="103"/>
      <c r="HV182" s="103"/>
      <c r="HW182" s="103"/>
      <c r="HX182" s="103"/>
      <c r="HY182" s="103"/>
      <c r="HZ182" s="103"/>
      <c r="IA182" s="103"/>
      <c r="IB182" s="103"/>
      <c r="IC182" s="103"/>
      <c r="ID182" s="103"/>
      <c r="IE182" s="103"/>
      <c r="IF182" s="103"/>
      <c r="IG182" s="103"/>
      <c r="IH182" s="103"/>
      <c r="II182" s="103"/>
      <c r="IJ182" s="103"/>
      <c r="IK182" s="103"/>
      <c r="IL182" s="103"/>
      <c r="IM182" s="103"/>
      <c r="IN182" s="103"/>
      <c r="IO182" s="103"/>
      <c r="IP182" s="103"/>
      <c r="IQ182" s="103"/>
      <c r="IR182" s="103"/>
      <c r="IS182" s="103"/>
      <c r="IT182" s="103"/>
      <c r="IU182" s="103"/>
      <c r="IV182" s="103"/>
      <c r="IW182" s="103"/>
      <c r="IX182" s="103"/>
      <c r="IY182" s="103"/>
      <c r="IZ182" s="103"/>
      <c r="JA182" s="103"/>
      <c r="JB182" s="103"/>
      <c r="JC182" s="103"/>
      <c r="JD182" s="103"/>
      <c r="JE182" s="103"/>
      <c r="JF182" s="103"/>
      <c r="JG182" s="103"/>
      <c r="JH182" s="103"/>
      <c r="JI182" s="103"/>
      <c r="JJ182" s="103"/>
      <c r="JK182" s="103"/>
      <c r="JL182" s="103"/>
      <c r="JM182" s="103"/>
      <c r="JN182" s="103"/>
      <c r="JO182" s="103"/>
      <c r="JP182" s="103"/>
      <c r="JQ182" s="103"/>
      <c r="JR182" s="103"/>
      <c r="JS182" s="103"/>
      <c r="JT182" s="103"/>
      <c r="JU182" s="103"/>
      <c r="JV182" s="103"/>
      <c r="JW182" s="103"/>
      <c r="JX182" s="103"/>
      <c r="JY182" s="103"/>
      <c r="JZ182" s="103"/>
      <c r="KA182" s="103"/>
      <c r="KB182" s="103"/>
      <c r="KC182" s="103"/>
      <c r="KD182" s="103"/>
      <c r="KE182" s="103"/>
      <c r="KF182" s="103"/>
      <c r="KG182" s="103"/>
      <c r="KH182" s="103"/>
      <c r="KI182" s="103"/>
      <c r="KJ182" s="103"/>
      <c r="KK182" s="103"/>
      <c r="KL182" s="103"/>
      <c r="KM182" s="103"/>
      <c r="KN182" s="103"/>
      <c r="KO182" s="103"/>
      <c r="KP182" s="103"/>
      <c r="KQ182" s="103"/>
      <c r="KR182" s="103"/>
      <c r="KS182" s="103"/>
      <c r="KT182" s="103"/>
      <c r="KU182" s="103"/>
      <c r="KV182" s="103"/>
      <c r="KW182" s="103"/>
      <c r="KX182" s="103"/>
      <c r="KY182" s="103"/>
      <c r="KZ182" s="103"/>
      <c r="LA182" s="103"/>
      <c r="LB182" s="103"/>
      <c r="LC182" s="103"/>
      <c r="LD182" s="103"/>
      <c r="LE182" s="103"/>
      <c r="LF182" s="103"/>
      <c r="LG182" s="103"/>
      <c r="LH182" s="103"/>
      <c r="LI182" s="103"/>
      <c r="LJ182" s="103"/>
      <c r="LK182" s="103"/>
      <c r="LL182" s="103"/>
      <c r="LM182" s="103"/>
      <c r="LN182" s="103"/>
      <c r="LO182" s="103"/>
      <c r="LP182" s="103"/>
      <c r="LQ182" s="103"/>
      <c r="LR182" s="103"/>
      <c r="LS182" s="103"/>
      <c r="LT182" s="103"/>
      <c r="LU182" s="103"/>
      <c r="LV182" s="103"/>
      <c r="LW182" s="103"/>
      <c r="LX182" s="103"/>
      <c r="LY182" s="103"/>
      <c r="LZ182" s="103"/>
      <c r="MA182" s="103"/>
      <c r="MB182" s="103"/>
      <c r="MC182" s="103"/>
      <c r="MD182" s="103"/>
      <c r="ME182" s="103"/>
      <c r="MF182" s="103"/>
      <c r="MG182" s="103"/>
      <c r="MH182" s="103"/>
      <c r="MI182" s="103"/>
      <c r="MJ182" s="103"/>
      <c r="MK182" s="103"/>
      <c r="ML182" s="103"/>
      <c r="MM182" s="103"/>
      <c r="MN182" s="103"/>
      <c r="MO182" s="103"/>
      <c r="MP182" s="103"/>
      <c r="MQ182" s="103"/>
      <c r="MR182" s="103"/>
      <c r="MS182" s="103"/>
      <c r="MT182" s="103"/>
      <c r="MU182" s="103"/>
      <c r="MV182" s="103"/>
      <c r="MW182" s="103"/>
      <c r="MX182" s="103"/>
      <c r="MY182" s="103"/>
      <c r="MZ182" s="103"/>
      <c r="NA182" s="103"/>
      <c r="NB182" s="103"/>
      <c r="NC182" s="103"/>
      <c r="ND182" s="103"/>
      <c r="NE182" s="103"/>
      <c r="NF182" s="103"/>
      <c r="NG182" s="103"/>
      <c r="NH182" s="103"/>
      <c r="NI182" s="103"/>
      <c r="NJ182" s="103"/>
      <c r="NK182" s="103"/>
      <c r="NL182" s="103"/>
      <c r="NM182" s="103"/>
      <c r="NN182" s="103"/>
      <c r="NO182" s="103"/>
      <c r="NP182" s="103"/>
      <c r="NQ182" s="103"/>
      <c r="NR182" s="103"/>
      <c r="NS182" s="103"/>
      <c r="NT182" s="103"/>
      <c r="NU182" s="103"/>
      <c r="NV182" s="103"/>
      <c r="NW182" s="103"/>
      <c r="NX182" s="103"/>
      <c r="NY182" s="103"/>
      <c r="NZ182" s="103"/>
      <c r="OA182" s="103"/>
      <c r="OB182" s="103"/>
      <c r="OC182" s="103"/>
      <c r="OD182" s="103"/>
      <c r="OE182" s="103"/>
      <c r="OF182" s="103"/>
      <c r="OG182" s="103"/>
      <c r="OH182" s="103"/>
      <c r="OI182" s="103"/>
      <c r="OJ182" s="103"/>
      <c r="OK182" s="103"/>
      <c r="OL182" s="103"/>
      <c r="OM182" s="103"/>
      <c r="ON182" s="103"/>
      <c r="OO182" s="103"/>
      <c r="OP182" s="103"/>
      <c r="OQ182" s="103"/>
      <c r="OR182" s="103"/>
      <c r="OS182" s="103"/>
      <c r="OT182" s="103"/>
      <c r="OU182" s="103"/>
      <c r="OV182" s="103"/>
      <c r="OW182" s="103"/>
      <c r="OX182" s="103"/>
      <c r="OY182" s="103"/>
      <c r="OZ182" s="103"/>
      <c r="PA182" s="103"/>
      <c r="PB182" s="103"/>
      <c r="PC182" s="103"/>
      <c r="PD182" s="103"/>
      <c r="PE182" s="103"/>
      <c r="PF182" s="103"/>
      <c r="PG182" s="103"/>
      <c r="PH182" s="103"/>
      <c r="PI182" s="103"/>
      <c r="PJ182" s="103"/>
      <c r="PK182" s="103"/>
      <c r="PL182" s="103"/>
      <c r="PM182" s="103"/>
      <c r="PN182" s="103"/>
      <c r="PO182" s="103"/>
      <c r="PP182" s="103"/>
      <c r="PQ182" s="103"/>
      <c r="PR182" s="103"/>
      <c r="PS182" s="103"/>
      <c r="PT182" s="103"/>
      <c r="PU182" s="103"/>
      <c r="PV182" s="103"/>
      <c r="PW182" s="103"/>
      <c r="PX182" s="103"/>
      <c r="PY182" s="103"/>
      <c r="PZ182" s="103"/>
      <c r="QA182" s="103"/>
      <c r="QB182" s="103"/>
      <c r="QC182" s="103"/>
      <c r="QD182" s="103"/>
      <c r="QE182" s="103"/>
      <c r="QF182" s="103"/>
      <c r="QG182" s="103"/>
      <c r="QH182" s="103"/>
      <c r="QI182" s="103"/>
      <c r="QJ182" s="103"/>
      <c r="QK182" s="103"/>
      <c r="QL182" s="103"/>
      <c r="QM182" s="103"/>
      <c r="QN182" s="103"/>
      <c r="QO182" s="103"/>
      <c r="QP182" s="103"/>
      <c r="QQ182" s="103"/>
      <c r="QR182" s="103"/>
      <c r="QS182" s="103"/>
      <c r="QT182" s="103"/>
      <c r="QU182" s="103"/>
      <c r="QV182" s="103"/>
      <c r="QW182" s="103"/>
      <c r="QX182" s="103"/>
      <c r="QY182" s="103"/>
      <c r="QZ182" s="103"/>
      <c r="RA182" s="103"/>
      <c r="RB182" s="103"/>
      <c r="RC182" s="103"/>
      <c r="RD182" s="103"/>
      <c r="RE182" s="103"/>
      <c r="RF182" s="103"/>
      <c r="RG182" s="103"/>
      <c r="RH182" s="103"/>
      <c r="RI182" s="103"/>
      <c r="RJ182" s="103"/>
      <c r="RK182" s="103"/>
      <c r="RL182" s="103"/>
      <c r="RM182" s="103"/>
      <c r="RN182" s="103"/>
      <c r="RO182" s="103"/>
      <c r="RP182" s="103"/>
      <c r="RQ182" s="103"/>
      <c r="RR182" s="103"/>
      <c r="RS182" s="103"/>
      <c r="RT182" s="103"/>
      <c r="RU182" s="103"/>
      <c r="RV182" s="103"/>
      <c r="RW182" s="103"/>
      <c r="RX182" s="103"/>
      <c r="RY182" s="103"/>
      <c r="RZ182" s="103"/>
      <c r="SA182" s="103"/>
      <c r="SB182" s="103"/>
      <c r="SC182" s="103"/>
      <c r="SD182" s="103"/>
      <c r="SE182" s="103"/>
      <c r="SF182" s="103"/>
      <c r="SG182" s="103"/>
      <c r="SH182" s="103"/>
      <c r="SI182" s="103"/>
      <c r="SJ182" s="103"/>
      <c r="SK182" s="103"/>
      <c r="SL182" s="103"/>
      <c r="SM182" s="103"/>
      <c r="SN182" s="103"/>
      <c r="SO182" s="103"/>
      <c r="SP182" s="103"/>
      <c r="SQ182" s="103"/>
      <c r="SR182" s="103"/>
      <c r="SS182" s="103"/>
      <c r="ST182" s="103"/>
      <c r="SU182" s="103"/>
      <c r="SV182" s="103"/>
      <c r="SW182" s="103"/>
      <c r="SX182" s="103"/>
      <c r="SY182" s="103"/>
      <c r="SZ182" s="103"/>
      <c r="TA182" s="103"/>
      <c r="TB182" s="103"/>
      <c r="TC182" s="103"/>
      <c r="TD182" s="103"/>
      <c r="TE182" s="103"/>
      <c r="TF182" s="103"/>
      <c r="TG182" s="103"/>
      <c r="TH182" s="103"/>
      <c r="TI182" s="103"/>
      <c r="TJ182" s="103"/>
      <c r="TK182" s="103"/>
      <c r="TL182" s="103"/>
      <c r="TM182" s="103"/>
      <c r="TN182" s="103"/>
      <c r="TO182" s="103"/>
      <c r="TP182" s="103"/>
      <c r="TQ182" s="103"/>
      <c r="TR182" s="103"/>
      <c r="TS182" s="103"/>
      <c r="TT182" s="103"/>
      <c r="TU182" s="103"/>
      <c r="TV182" s="103"/>
      <c r="TW182" s="103"/>
      <c r="TX182" s="103"/>
      <c r="TY182" s="103"/>
      <c r="TZ182" s="103"/>
      <c r="UA182" s="103"/>
      <c r="UB182" s="103"/>
      <c r="UC182" s="103"/>
      <c r="UD182" s="103"/>
      <c r="UE182" s="103"/>
      <c r="UF182" s="103"/>
      <c r="UG182" s="103"/>
      <c r="UH182" s="103"/>
      <c r="UI182" s="103"/>
      <c r="UJ182" s="103"/>
      <c r="UK182" s="103"/>
      <c r="UL182" s="103"/>
      <c r="UM182" s="103"/>
      <c r="UN182" s="103"/>
      <c r="UO182" s="103"/>
      <c r="UP182" s="103"/>
      <c r="UQ182" s="103"/>
      <c r="UR182" s="103"/>
      <c r="US182" s="103"/>
      <c r="UT182" s="103"/>
      <c r="UU182" s="103"/>
      <c r="UV182" s="103"/>
      <c r="UW182" s="103"/>
      <c r="UX182" s="103"/>
      <c r="UY182" s="103"/>
      <c r="UZ182" s="103"/>
      <c r="VA182" s="103"/>
      <c r="VB182" s="103"/>
      <c r="VC182" s="103"/>
      <c r="VD182" s="103"/>
      <c r="VE182" s="103"/>
      <c r="VF182" s="103"/>
      <c r="VG182" s="103"/>
      <c r="VH182" s="103"/>
      <c r="VI182" s="103"/>
      <c r="VJ182" s="103"/>
      <c r="VK182" s="103"/>
      <c r="VL182" s="103"/>
      <c r="VM182" s="103"/>
      <c r="VN182" s="103"/>
      <c r="VO182" s="103"/>
      <c r="VP182" s="103"/>
      <c r="VQ182" s="103"/>
      <c r="VR182" s="103"/>
      <c r="VS182" s="103"/>
      <c r="VT182" s="103"/>
      <c r="VU182" s="103"/>
      <c r="VV182" s="103"/>
      <c r="VW182" s="103"/>
      <c r="VX182" s="103"/>
      <c r="VY182" s="103"/>
      <c r="VZ182" s="103"/>
      <c r="WA182" s="103"/>
      <c r="WB182" s="103"/>
      <c r="WC182" s="103"/>
      <c r="WD182" s="103"/>
      <c r="WE182" s="103"/>
      <c r="WF182" s="103"/>
      <c r="WG182" s="103"/>
      <c r="WH182" s="103"/>
      <c r="WI182" s="103"/>
      <c r="WJ182" s="103"/>
      <c r="WK182" s="103"/>
      <c r="WL182" s="103"/>
      <c r="WM182" s="103"/>
      <c r="WN182" s="103"/>
      <c r="WO182" s="103"/>
      <c r="WP182" s="103"/>
      <c r="WQ182" s="103"/>
      <c r="WR182" s="103"/>
      <c r="WS182" s="103"/>
      <c r="WT182" s="103"/>
      <c r="WU182" s="103"/>
      <c r="WV182" s="103"/>
      <c r="WW182" s="103"/>
      <c r="WX182" s="103"/>
      <c r="WY182" s="103"/>
      <c r="WZ182" s="103"/>
      <c r="XA182" s="103"/>
      <c r="XB182" s="103"/>
      <c r="XC182" s="103"/>
      <c r="XD182" s="103"/>
      <c r="XE182" s="103"/>
      <c r="XF182" s="103"/>
      <c r="XG182" s="103"/>
      <c r="XH182" s="103"/>
      <c r="XI182" s="103"/>
      <c r="XJ182" s="103"/>
      <c r="XK182" s="103"/>
      <c r="XL182" s="103"/>
      <c r="XM182" s="103"/>
      <c r="XN182" s="103"/>
      <c r="XO182" s="103"/>
      <c r="XP182" s="103"/>
      <c r="XQ182" s="103"/>
      <c r="XR182" s="103"/>
      <c r="XS182" s="103"/>
      <c r="XT182" s="103"/>
      <c r="XU182" s="103"/>
      <c r="XV182" s="103"/>
      <c r="XW182" s="103"/>
      <c r="XX182" s="103"/>
      <c r="XY182" s="103"/>
      <c r="XZ182" s="103"/>
      <c r="YA182" s="103"/>
      <c r="YB182" s="103"/>
      <c r="YC182" s="103"/>
      <c r="YD182" s="103"/>
      <c r="YE182" s="103"/>
      <c r="YF182" s="103"/>
      <c r="YG182" s="103"/>
      <c r="YH182" s="103"/>
      <c r="YI182" s="103"/>
      <c r="YJ182" s="103"/>
      <c r="YK182" s="103"/>
      <c r="YL182" s="103"/>
      <c r="YM182" s="103"/>
      <c r="YN182" s="103"/>
      <c r="YO182" s="103"/>
      <c r="YP182" s="103"/>
      <c r="YQ182" s="103"/>
      <c r="YR182" s="103"/>
      <c r="YS182" s="103"/>
      <c r="YT182" s="103"/>
      <c r="YU182" s="103"/>
      <c r="YV182" s="103"/>
      <c r="YW182" s="103"/>
      <c r="YX182" s="103"/>
      <c r="YY182" s="103"/>
      <c r="YZ182" s="103"/>
      <c r="ZA182" s="103"/>
      <c r="ZB182" s="103"/>
      <c r="ZC182" s="103"/>
      <c r="ZD182" s="103"/>
      <c r="ZE182" s="103"/>
      <c r="ZF182" s="103"/>
      <c r="ZG182" s="103"/>
      <c r="ZH182" s="103"/>
      <c r="ZI182" s="103"/>
      <c r="ZJ182" s="103"/>
      <c r="ZK182" s="103"/>
      <c r="ZL182" s="103"/>
      <c r="ZM182" s="103"/>
      <c r="ZN182" s="103"/>
      <c r="ZO182" s="103"/>
      <c r="ZP182" s="103"/>
      <c r="ZQ182" s="103"/>
      <c r="ZR182" s="103"/>
      <c r="ZS182" s="103"/>
      <c r="ZT182" s="103"/>
      <c r="ZU182" s="103"/>
      <c r="ZV182" s="103"/>
      <c r="ZW182" s="103"/>
      <c r="ZX182" s="103"/>
      <c r="ZY182" s="103"/>
      <c r="ZZ182" s="103"/>
      <c r="AAA182" s="103"/>
      <c r="AAB182" s="103"/>
      <c r="AAC182" s="103"/>
      <c r="AAD182" s="103"/>
      <c r="AAE182" s="103"/>
      <c r="AAF182" s="103"/>
      <c r="AAG182" s="103"/>
      <c r="AAH182" s="103"/>
      <c r="AAI182" s="103"/>
      <c r="AAJ182" s="103"/>
      <c r="AAK182" s="103"/>
      <c r="AAL182" s="103"/>
      <c r="AAM182" s="103"/>
      <c r="AAN182" s="103"/>
      <c r="AAO182" s="103"/>
      <c r="AAP182" s="103"/>
      <c r="AAQ182" s="103"/>
      <c r="AAR182" s="103"/>
      <c r="AAS182" s="103"/>
      <c r="AAT182" s="103"/>
      <c r="AAU182" s="103"/>
      <c r="AAV182" s="103"/>
      <c r="AAW182" s="103"/>
      <c r="AAX182" s="103"/>
      <c r="AAY182" s="103"/>
      <c r="AAZ182" s="103"/>
      <c r="ABA182" s="103"/>
      <c r="ABB182" s="103"/>
      <c r="ABC182" s="103"/>
      <c r="ABD182" s="103"/>
      <c r="ABE182" s="103"/>
      <c r="ABF182" s="103"/>
      <c r="ABG182" s="103"/>
      <c r="ABH182" s="103"/>
      <c r="ABI182" s="103"/>
      <c r="ABJ182" s="103"/>
      <c r="ABK182" s="103"/>
      <c r="ABL182" s="103"/>
      <c r="ABM182" s="103"/>
      <c r="ABN182" s="103"/>
      <c r="ABO182" s="103"/>
      <c r="ABP182" s="103"/>
      <c r="ABQ182" s="103"/>
      <c r="ABR182" s="103"/>
      <c r="ABS182" s="103"/>
      <c r="ABT182" s="103"/>
      <c r="ABU182" s="103"/>
      <c r="ABV182" s="103"/>
      <c r="ABW182" s="103"/>
      <c r="ABX182" s="103"/>
      <c r="ABY182" s="103"/>
      <c r="ABZ182" s="103"/>
      <c r="ACA182" s="103"/>
      <c r="ACB182" s="103"/>
      <c r="ACC182" s="103"/>
      <c r="ACD182" s="103"/>
      <c r="ACE182" s="103"/>
      <c r="ACF182" s="103"/>
      <c r="ACG182" s="103"/>
      <c r="ACH182" s="103"/>
      <c r="ACI182" s="103"/>
      <c r="ACJ182" s="103"/>
      <c r="ACK182" s="103"/>
      <c r="ACL182" s="103"/>
      <c r="ACM182" s="103"/>
      <c r="ACN182" s="103"/>
      <c r="ACO182" s="103"/>
      <c r="ACP182" s="103"/>
      <c r="ACQ182" s="103"/>
      <c r="ACR182" s="103"/>
      <c r="ACS182" s="103"/>
      <c r="ACT182" s="103"/>
      <c r="ACU182" s="103"/>
      <c r="ACV182" s="103"/>
      <c r="ACW182" s="103"/>
      <c r="ACX182" s="103"/>
      <c r="ACY182" s="103"/>
      <c r="ACZ182" s="103"/>
      <c r="ADA182" s="103"/>
      <c r="ADB182" s="103"/>
      <c r="ADC182" s="103"/>
      <c r="ADD182" s="103"/>
      <c r="ADE182" s="103"/>
      <c r="ADF182" s="103"/>
      <c r="ADG182" s="103"/>
      <c r="ADH182" s="103"/>
      <c r="ADI182" s="103"/>
      <c r="ADJ182" s="103"/>
      <c r="ADK182" s="103"/>
      <c r="ADL182" s="103"/>
      <c r="ADM182" s="103"/>
      <c r="ADN182" s="103"/>
      <c r="ADO182" s="103"/>
      <c r="ADP182" s="103"/>
      <c r="ADQ182" s="103"/>
      <c r="ADR182" s="103"/>
      <c r="ADS182" s="103"/>
      <c r="ADT182" s="103"/>
      <c r="ADU182" s="103"/>
      <c r="ADV182" s="103"/>
      <c r="ADW182" s="103"/>
      <c r="ADX182" s="103"/>
      <c r="ADY182" s="103"/>
      <c r="ADZ182" s="103"/>
      <c r="AEA182" s="103"/>
      <c r="AEB182" s="103"/>
      <c r="AEC182" s="103"/>
      <c r="AED182" s="103"/>
      <c r="AEE182" s="103"/>
      <c r="AEF182" s="103"/>
      <c r="AEG182" s="103"/>
      <c r="AEH182" s="103"/>
      <c r="AEI182" s="103"/>
      <c r="AEJ182" s="103"/>
      <c r="AEK182" s="103"/>
      <c r="AEL182" s="103"/>
      <c r="AEM182" s="103"/>
      <c r="AEN182" s="103"/>
      <c r="AEO182" s="103"/>
      <c r="AEP182" s="103"/>
      <c r="AEQ182" s="103"/>
      <c r="AER182" s="103"/>
      <c r="AES182" s="103"/>
      <c r="AET182" s="103"/>
      <c r="AEU182" s="103"/>
      <c r="AEV182" s="103"/>
      <c r="AEW182" s="103"/>
      <c r="AEX182" s="103"/>
      <c r="AEY182" s="103"/>
      <c r="AEZ182" s="103"/>
      <c r="AFA182" s="103"/>
      <c r="AFB182" s="103"/>
      <c r="AFC182" s="103"/>
      <c r="AFD182" s="103"/>
      <c r="AFE182" s="103"/>
      <c r="AFF182" s="103"/>
      <c r="AFG182" s="103"/>
      <c r="AFH182" s="103"/>
      <c r="AFI182" s="103"/>
      <c r="AFJ182" s="103"/>
      <c r="AFK182" s="103"/>
      <c r="AFL182" s="103"/>
      <c r="AFM182" s="103"/>
      <c r="AFN182" s="103"/>
      <c r="AFO182" s="103"/>
      <c r="AFP182" s="103"/>
      <c r="AFQ182" s="103"/>
      <c r="AFR182" s="103"/>
      <c r="AFS182" s="103"/>
      <c r="AFT182" s="103"/>
      <c r="AFU182" s="103"/>
      <c r="AFV182" s="103"/>
      <c r="AFW182" s="103"/>
      <c r="AFX182" s="103"/>
      <c r="AFY182" s="103"/>
      <c r="AFZ182" s="103"/>
      <c r="AGA182" s="103"/>
      <c r="AGB182" s="103"/>
      <c r="AGC182" s="103"/>
      <c r="AGD182" s="103"/>
      <c r="AGE182" s="103"/>
      <c r="AGF182" s="103"/>
      <c r="AGG182" s="103"/>
      <c r="AGH182" s="103"/>
      <c r="AGI182" s="103"/>
      <c r="AGJ182" s="103"/>
      <c r="AGK182" s="103"/>
      <c r="AGL182" s="103"/>
      <c r="AGM182" s="103"/>
      <c r="AGN182" s="103"/>
      <c r="AGO182" s="103"/>
      <c r="AGP182" s="103"/>
      <c r="AGQ182" s="103"/>
      <c r="AGR182" s="103"/>
      <c r="AGS182" s="103"/>
      <c r="AGT182" s="103"/>
      <c r="AGU182" s="103"/>
      <c r="AGV182" s="103"/>
      <c r="AGW182" s="103"/>
      <c r="AGX182" s="103"/>
      <c r="AGY182" s="103"/>
      <c r="AGZ182" s="103"/>
      <c r="AHA182" s="103"/>
      <c r="AHB182" s="103"/>
      <c r="AHC182" s="103"/>
      <c r="AHD182" s="103"/>
      <c r="AHE182" s="103"/>
      <c r="AHF182" s="103"/>
      <c r="AHG182" s="103"/>
      <c r="AHH182" s="103"/>
      <c r="AHI182" s="103"/>
      <c r="AHJ182" s="103"/>
      <c r="AHK182" s="103"/>
      <c r="AHL182" s="103"/>
      <c r="AHM182" s="103"/>
      <c r="AHN182" s="103"/>
      <c r="AHO182" s="103"/>
      <c r="AHP182" s="103"/>
      <c r="AHQ182" s="103"/>
      <c r="AHR182" s="103"/>
      <c r="AHS182" s="103"/>
      <c r="AHT182" s="103"/>
      <c r="AHU182" s="103"/>
      <c r="AHV182" s="103"/>
      <c r="AHW182" s="103"/>
      <c r="AHX182" s="103"/>
      <c r="AHY182" s="103"/>
      <c r="AHZ182" s="103"/>
      <c r="AIA182" s="103"/>
      <c r="AIB182" s="103"/>
      <c r="AIC182" s="103"/>
      <c r="AID182" s="103"/>
      <c r="AIE182" s="103"/>
      <c r="AIF182" s="103"/>
      <c r="AIG182" s="103"/>
      <c r="AIH182" s="103"/>
      <c r="AII182" s="103"/>
      <c r="AIJ182" s="103"/>
      <c r="AIK182" s="103"/>
      <c r="AIL182" s="103"/>
      <c r="AIM182" s="103"/>
      <c r="AIN182" s="103"/>
      <c r="AIO182" s="103"/>
      <c r="AIP182" s="103"/>
      <c r="AIQ182" s="103"/>
      <c r="AIR182" s="103"/>
      <c r="AIS182" s="103"/>
      <c r="AIT182" s="103"/>
      <c r="AIU182" s="103"/>
      <c r="AIV182" s="103"/>
      <c r="AIW182" s="103"/>
      <c r="AIX182" s="103"/>
      <c r="AIY182" s="103"/>
      <c r="AIZ182" s="103"/>
      <c r="AJA182" s="103"/>
      <c r="AJB182" s="103"/>
      <c r="AJC182" s="103"/>
      <c r="AJD182" s="103"/>
      <c r="AJE182" s="103"/>
      <c r="AJF182" s="103"/>
      <c r="AJG182" s="103"/>
      <c r="AJH182" s="103"/>
      <c r="AJI182" s="103"/>
      <c r="AJJ182" s="103"/>
      <c r="AJK182" s="103"/>
      <c r="AJL182" s="103"/>
      <c r="AJM182" s="103"/>
      <c r="AJN182" s="103"/>
      <c r="AJO182" s="103"/>
      <c r="AJP182" s="103"/>
      <c r="AJQ182" s="103"/>
      <c r="AJR182" s="103"/>
      <c r="AJS182" s="103"/>
      <c r="AJT182" s="103"/>
      <c r="AJU182" s="103"/>
      <c r="AJV182" s="103"/>
      <c r="AJW182" s="103"/>
      <c r="AJX182" s="103"/>
      <c r="AJY182" s="103"/>
      <c r="AJZ182" s="103"/>
      <c r="AKA182" s="103"/>
      <c r="AKB182" s="103"/>
      <c r="AKC182" s="103"/>
      <c r="AKD182" s="103"/>
      <c r="AKE182" s="103"/>
      <c r="AKF182" s="103"/>
      <c r="AKG182" s="103"/>
      <c r="AKH182" s="103"/>
      <c r="AKI182" s="103"/>
      <c r="AKJ182" s="103"/>
      <c r="AKK182" s="103"/>
      <c r="AKL182" s="103"/>
      <c r="AKM182" s="103"/>
      <c r="AKN182" s="103"/>
      <c r="AKO182" s="103"/>
      <c r="AKP182" s="103"/>
      <c r="AKQ182" s="103"/>
      <c r="AKR182" s="103"/>
      <c r="AKS182" s="103"/>
      <c r="AKT182" s="103"/>
      <c r="AKU182" s="103"/>
      <c r="AKV182" s="103"/>
      <c r="AKW182" s="103"/>
      <c r="AKX182" s="103"/>
      <c r="AKY182" s="103"/>
      <c r="AKZ182" s="103"/>
      <c r="ALA182" s="103"/>
      <c r="ALB182" s="103"/>
      <c r="ALC182" s="103"/>
      <c r="ALD182" s="103"/>
      <c r="ALE182" s="103"/>
      <c r="ALF182" s="103"/>
      <c r="ALG182" s="103"/>
      <c r="ALH182" s="103"/>
      <c r="ALI182" s="103"/>
      <c r="ALJ182" s="103"/>
      <c r="ALK182" s="103"/>
      <c r="ALL182" s="103"/>
      <c r="ALM182" s="103"/>
      <c r="ALN182" s="103"/>
      <c r="ALO182" s="103"/>
      <c r="ALP182" s="103"/>
      <c r="ALQ182" s="103"/>
      <c r="ALR182" s="103"/>
      <c r="ALS182" s="103"/>
      <c r="ALT182" s="103"/>
      <c r="ALU182" s="103"/>
      <c r="ALV182" s="103"/>
      <c r="ALW182" s="103"/>
      <c r="ALX182" s="103"/>
      <c r="ALY182" s="103"/>
      <c r="ALZ182" s="103"/>
      <c r="AMA182" s="103"/>
      <c r="AMB182" s="103"/>
      <c r="AMC182" s="103"/>
      <c r="AMD182" s="103"/>
      <c r="AME182" s="103"/>
      <c r="AMF182" s="103"/>
      <c r="AMG182" s="103"/>
      <c r="AMH182" s="103"/>
      <c r="AMI182" s="103"/>
      <c r="AMJ182" s="103"/>
      <c r="AMK182" s="103"/>
      <c r="AML182" s="103"/>
      <c r="AMM182" s="103"/>
      <c r="AMN182" s="103"/>
      <c r="AMO182" s="103"/>
      <c r="AMP182" s="103"/>
      <c r="AMQ182" s="103"/>
      <c r="AMR182" s="103"/>
      <c r="AMS182" s="103"/>
      <c r="AMT182" s="103"/>
      <c r="AMU182" s="103"/>
      <c r="AMV182" s="103"/>
      <c r="AMW182" s="103"/>
      <c r="AMX182" s="103"/>
      <c r="AMY182" s="103"/>
      <c r="AMZ182" s="103"/>
      <c r="ANA182" s="103"/>
      <c r="ANB182" s="103"/>
      <c r="ANC182" s="103"/>
      <c r="AND182" s="103"/>
      <c r="ANE182" s="103"/>
      <c r="ANF182" s="103"/>
      <c r="ANG182" s="103"/>
      <c r="ANH182" s="103"/>
      <c r="ANI182" s="103"/>
      <c r="ANJ182" s="103"/>
      <c r="ANK182" s="103"/>
      <c r="ANL182" s="103"/>
      <c r="ANM182" s="103"/>
      <c r="ANN182" s="103"/>
      <c r="ANO182" s="103"/>
      <c r="ANP182" s="103"/>
      <c r="ANQ182" s="103"/>
      <c r="ANR182" s="103"/>
      <c r="ANS182" s="103"/>
      <c r="ANT182" s="103"/>
      <c r="ANU182" s="103"/>
      <c r="ANV182" s="103"/>
      <c r="ANW182" s="103"/>
      <c r="ANX182" s="103"/>
      <c r="ANY182" s="103"/>
      <c r="ANZ182" s="103"/>
      <c r="AOA182" s="103"/>
      <c r="AOB182" s="103"/>
      <c r="AOC182" s="103"/>
      <c r="AOD182" s="103"/>
      <c r="AOE182" s="103"/>
      <c r="AOF182" s="103"/>
      <c r="AOG182" s="103"/>
      <c r="AOH182" s="103"/>
      <c r="AOI182" s="103"/>
      <c r="AOJ182" s="103"/>
      <c r="AOK182" s="103"/>
      <c r="AOL182" s="103"/>
      <c r="AOM182" s="103"/>
      <c r="AON182" s="103"/>
      <c r="AOO182" s="103"/>
      <c r="AOP182" s="103"/>
      <c r="AOQ182" s="103"/>
      <c r="AOR182" s="103"/>
      <c r="AOS182" s="103"/>
      <c r="AOT182" s="103"/>
      <c r="AOU182" s="103"/>
      <c r="AOV182" s="103"/>
      <c r="AOW182" s="103"/>
      <c r="AOX182" s="103"/>
      <c r="AOY182" s="103"/>
      <c r="AOZ182" s="103"/>
      <c r="APA182" s="103"/>
      <c r="APB182" s="103"/>
      <c r="APC182" s="103"/>
      <c r="APD182" s="103"/>
      <c r="APE182" s="103"/>
      <c r="APF182" s="103"/>
      <c r="APG182" s="103"/>
      <c r="APH182" s="103"/>
      <c r="API182" s="103"/>
      <c r="APJ182" s="103"/>
      <c r="APK182" s="103"/>
      <c r="APL182" s="103"/>
      <c r="APM182" s="103"/>
      <c r="APN182" s="103"/>
      <c r="APO182" s="103"/>
      <c r="APP182" s="103"/>
      <c r="APQ182" s="103"/>
      <c r="APR182" s="103"/>
      <c r="APS182" s="103"/>
      <c r="APT182" s="103"/>
      <c r="APU182" s="103"/>
      <c r="APV182" s="103"/>
      <c r="APW182" s="103"/>
      <c r="APX182" s="103"/>
      <c r="APY182" s="103"/>
      <c r="APZ182" s="103"/>
      <c r="AQA182" s="103"/>
      <c r="AQB182" s="103"/>
      <c r="AQC182" s="103"/>
      <c r="AQD182" s="103"/>
      <c r="AQE182" s="103"/>
      <c r="AQF182" s="103"/>
      <c r="AQG182" s="103"/>
      <c r="AQH182" s="103"/>
      <c r="AQI182" s="103"/>
      <c r="AQJ182" s="103"/>
      <c r="AQK182" s="103"/>
      <c r="AQL182" s="103"/>
      <c r="AQM182" s="103"/>
      <c r="AQN182" s="103"/>
      <c r="AQO182" s="103"/>
      <c r="AQP182" s="103"/>
      <c r="AQQ182" s="103"/>
      <c r="AQR182" s="103"/>
      <c r="AQS182" s="103"/>
      <c r="AQT182" s="103"/>
      <c r="AQU182" s="103"/>
      <c r="AQV182" s="103"/>
      <c r="AQW182" s="103"/>
      <c r="AQX182" s="103"/>
      <c r="AQY182" s="103"/>
      <c r="AQZ182" s="103"/>
      <c r="ARA182" s="103"/>
      <c r="ARB182" s="103"/>
      <c r="ARC182" s="103"/>
      <c r="ARD182" s="103"/>
      <c r="ARE182" s="103"/>
      <c r="ARF182" s="103"/>
      <c r="ARG182" s="103"/>
      <c r="ARH182" s="103"/>
      <c r="ARI182" s="103"/>
      <c r="ARJ182" s="103"/>
      <c r="ARK182" s="103"/>
      <c r="ARL182" s="103"/>
      <c r="ARM182" s="103"/>
      <c r="ARN182" s="103"/>
      <c r="ARO182" s="103"/>
      <c r="ARP182" s="103"/>
      <c r="ARQ182" s="103"/>
      <c r="ARR182" s="103"/>
      <c r="ARS182" s="103"/>
      <c r="ART182" s="103"/>
      <c r="ARU182" s="103"/>
      <c r="ARV182" s="103"/>
      <c r="ARW182" s="103"/>
      <c r="ARX182" s="103"/>
      <c r="ARY182" s="103"/>
      <c r="ARZ182" s="103"/>
      <c r="ASA182" s="103"/>
      <c r="ASB182" s="103"/>
      <c r="ASC182" s="103"/>
      <c r="ASD182" s="103"/>
      <c r="ASE182" s="103"/>
      <c r="ASF182" s="103"/>
      <c r="ASG182" s="103"/>
      <c r="ASH182" s="103"/>
      <c r="ASI182" s="103"/>
      <c r="ASJ182" s="103"/>
      <c r="ASK182" s="103"/>
      <c r="ASL182" s="103"/>
      <c r="ASM182" s="103"/>
      <c r="ASN182" s="103"/>
      <c r="ASO182" s="103"/>
      <c r="ASP182" s="103"/>
      <c r="ASQ182" s="103"/>
      <c r="ASR182" s="103"/>
      <c r="ASS182" s="103"/>
      <c r="AST182" s="103"/>
      <c r="ASU182" s="103"/>
      <c r="ASV182" s="103"/>
      <c r="ASW182" s="103"/>
      <c r="ASX182" s="103"/>
      <c r="ASY182" s="103"/>
      <c r="ASZ182" s="103"/>
      <c r="ATA182" s="103"/>
      <c r="ATB182" s="103"/>
      <c r="ATC182" s="103"/>
      <c r="ATD182" s="103"/>
      <c r="ATE182" s="103"/>
      <c r="ATF182" s="103"/>
      <c r="ATG182" s="103"/>
      <c r="ATH182" s="103"/>
      <c r="ATI182" s="103"/>
      <c r="ATJ182" s="103"/>
      <c r="ATK182" s="103"/>
      <c r="ATL182" s="103"/>
      <c r="ATM182" s="103"/>
      <c r="ATN182" s="103"/>
      <c r="ATO182" s="103"/>
      <c r="ATP182" s="103"/>
      <c r="ATQ182" s="103"/>
      <c r="ATR182" s="103"/>
      <c r="ATS182" s="103"/>
      <c r="ATT182" s="103"/>
      <c r="ATU182" s="103"/>
      <c r="ATV182" s="103"/>
      <c r="ATW182" s="103"/>
      <c r="ATX182" s="103"/>
      <c r="ATY182" s="103"/>
      <c r="ATZ182" s="103"/>
      <c r="AUA182" s="103"/>
      <c r="AUB182" s="103"/>
      <c r="AUC182" s="103"/>
      <c r="AUD182" s="103"/>
      <c r="AUE182" s="103"/>
      <c r="AUF182" s="103"/>
      <c r="AUG182" s="103"/>
      <c r="AUH182" s="103"/>
      <c r="AUI182" s="103"/>
      <c r="AUJ182" s="103"/>
      <c r="AUK182" s="103"/>
      <c r="AUL182" s="103"/>
      <c r="AUM182" s="103"/>
      <c r="AUN182" s="103"/>
      <c r="AUO182" s="103"/>
      <c r="AUP182" s="103"/>
      <c r="AUQ182" s="103"/>
      <c r="AUR182" s="103"/>
      <c r="AUS182" s="103"/>
      <c r="AUT182" s="103"/>
      <c r="AUU182" s="103"/>
      <c r="AUV182" s="103"/>
      <c r="AUW182" s="103"/>
      <c r="AUX182" s="103"/>
      <c r="AUY182" s="103"/>
      <c r="AUZ182" s="103"/>
      <c r="AVA182" s="103"/>
      <c r="AVB182" s="103"/>
      <c r="AVC182" s="103"/>
      <c r="AVD182" s="103"/>
      <c r="AVE182" s="103"/>
      <c r="AVF182" s="103"/>
      <c r="AVG182" s="103"/>
      <c r="AVH182" s="103"/>
      <c r="AVI182" s="103"/>
      <c r="AVJ182" s="103"/>
      <c r="AVK182" s="103"/>
      <c r="AVL182" s="103"/>
      <c r="AVM182" s="103"/>
      <c r="AVN182" s="103"/>
      <c r="AVO182" s="103"/>
      <c r="AVP182" s="103"/>
      <c r="AVQ182" s="103"/>
      <c r="AVR182" s="103"/>
      <c r="AVS182" s="103"/>
      <c r="AVT182" s="103"/>
      <c r="AVU182" s="103"/>
      <c r="AVV182" s="103"/>
      <c r="AVW182" s="103"/>
      <c r="AVX182" s="103"/>
      <c r="AVY182" s="103"/>
      <c r="AVZ182" s="103"/>
      <c r="AWA182" s="103"/>
      <c r="AWB182" s="103"/>
      <c r="AWC182" s="103"/>
      <c r="AWD182" s="103"/>
      <c r="AWE182" s="103"/>
      <c r="AWF182" s="103"/>
      <c r="AWG182" s="103"/>
      <c r="AWH182" s="103"/>
      <c r="AWI182" s="103"/>
      <c r="AWJ182" s="103"/>
      <c r="AWK182" s="103"/>
      <c r="AWL182" s="103"/>
      <c r="AWM182" s="103"/>
      <c r="AWN182" s="103"/>
      <c r="AWO182" s="103"/>
      <c r="AWP182" s="103"/>
      <c r="AWQ182" s="103"/>
      <c r="AWR182" s="103"/>
      <c r="AWS182" s="103"/>
      <c r="AWT182" s="103"/>
      <c r="AWU182" s="103"/>
      <c r="AWV182" s="103"/>
      <c r="AWW182" s="103"/>
      <c r="AWX182" s="103"/>
      <c r="AWY182" s="103"/>
      <c r="AWZ182" s="103"/>
      <c r="AXA182" s="103"/>
      <c r="AXB182" s="103"/>
      <c r="AXC182" s="103"/>
      <c r="AXD182" s="103"/>
      <c r="AXE182" s="103"/>
      <c r="AXF182" s="103"/>
      <c r="AXG182" s="103"/>
      <c r="AXH182" s="103"/>
      <c r="AXI182" s="103"/>
      <c r="AXJ182" s="103"/>
      <c r="AXK182" s="103"/>
      <c r="AXL182" s="103"/>
      <c r="AXM182" s="103"/>
      <c r="AXN182" s="103"/>
      <c r="AXO182" s="103"/>
      <c r="AXP182" s="103"/>
      <c r="AXQ182" s="103"/>
      <c r="AXR182" s="103"/>
      <c r="AXS182" s="103"/>
      <c r="AXT182" s="103"/>
      <c r="AXU182" s="103"/>
      <c r="AXV182" s="103"/>
      <c r="AXW182" s="103"/>
      <c r="AXX182" s="103"/>
      <c r="AXY182" s="103"/>
      <c r="AXZ182" s="103"/>
      <c r="AYA182" s="103"/>
      <c r="AYB182" s="103"/>
      <c r="AYC182" s="103"/>
      <c r="AYD182" s="103"/>
      <c r="AYE182" s="103"/>
      <c r="AYF182" s="103"/>
      <c r="AYG182" s="103"/>
      <c r="AYH182" s="103"/>
      <c r="AYI182" s="103"/>
      <c r="AYJ182" s="103"/>
      <c r="AYK182" s="103"/>
      <c r="AYL182" s="103"/>
      <c r="AYM182" s="103"/>
      <c r="AYN182" s="103"/>
      <c r="AYO182" s="103"/>
      <c r="AYP182" s="103"/>
      <c r="AYQ182" s="103"/>
      <c r="AYR182" s="103"/>
      <c r="AYS182" s="103"/>
      <c r="AYT182" s="103"/>
      <c r="AYU182" s="103"/>
      <c r="AYV182" s="103"/>
      <c r="AYW182" s="103"/>
      <c r="AYX182" s="103"/>
      <c r="AYY182" s="103"/>
      <c r="AYZ182" s="103"/>
      <c r="AZA182" s="103"/>
      <c r="AZB182" s="103"/>
      <c r="AZC182" s="103"/>
      <c r="AZD182" s="103"/>
      <c r="AZE182" s="103"/>
      <c r="AZF182" s="103"/>
      <c r="AZG182" s="103"/>
      <c r="AZH182" s="103"/>
      <c r="AZI182" s="103"/>
      <c r="AZJ182" s="103"/>
      <c r="AZK182" s="103"/>
      <c r="AZL182" s="103"/>
      <c r="AZM182" s="103"/>
      <c r="AZN182" s="103"/>
      <c r="AZO182" s="103"/>
      <c r="AZP182" s="103"/>
      <c r="AZQ182" s="103"/>
      <c r="AZR182" s="103"/>
      <c r="AZS182" s="103"/>
      <c r="AZT182" s="103"/>
      <c r="AZU182" s="103"/>
      <c r="AZV182" s="103"/>
      <c r="AZW182" s="103"/>
      <c r="AZX182" s="103"/>
      <c r="AZY182" s="103"/>
      <c r="AZZ182" s="103"/>
      <c r="BAA182" s="103"/>
      <c r="BAB182" s="103"/>
      <c r="BAC182" s="103"/>
      <c r="BAD182" s="103"/>
      <c r="BAE182" s="103"/>
      <c r="BAF182" s="103"/>
      <c r="BAG182" s="103"/>
      <c r="BAH182" s="103"/>
      <c r="BAI182" s="103"/>
      <c r="BAJ182" s="103"/>
      <c r="BAK182" s="103"/>
      <c r="BAL182" s="103"/>
      <c r="BAM182" s="103"/>
      <c r="BAN182" s="103"/>
      <c r="BAO182" s="103"/>
      <c r="BAP182" s="103"/>
      <c r="BAQ182" s="103"/>
      <c r="BAR182" s="103"/>
      <c r="BAS182" s="103"/>
      <c r="BAT182" s="103"/>
      <c r="BAU182" s="103"/>
      <c r="BAV182" s="103"/>
      <c r="BAW182" s="103"/>
      <c r="BAX182" s="103"/>
      <c r="BAY182" s="103"/>
      <c r="BAZ182" s="103"/>
      <c r="BBA182" s="103"/>
      <c r="BBB182" s="103"/>
      <c r="BBC182" s="103"/>
      <c r="BBD182" s="103"/>
      <c r="BBE182" s="103"/>
      <c r="BBF182" s="103"/>
      <c r="BBG182" s="103"/>
      <c r="BBH182" s="103"/>
      <c r="BBI182" s="103"/>
      <c r="BBJ182" s="103"/>
      <c r="BBK182" s="103"/>
      <c r="BBL182" s="103"/>
      <c r="BBM182" s="103"/>
      <c r="BBN182" s="103"/>
      <c r="BBO182" s="103"/>
      <c r="BBP182" s="103"/>
      <c r="BBQ182" s="103"/>
      <c r="BBR182" s="103"/>
      <c r="BBS182" s="103"/>
      <c r="BBT182" s="103"/>
      <c r="BBU182" s="103"/>
      <c r="BBV182" s="103"/>
      <c r="BBW182" s="103"/>
      <c r="BBX182" s="103"/>
      <c r="BBY182" s="103"/>
      <c r="BBZ182" s="103"/>
      <c r="BCA182" s="103"/>
      <c r="BCB182" s="103"/>
      <c r="BCC182" s="103"/>
      <c r="BCD182" s="103"/>
      <c r="BCE182" s="103"/>
      <c r="BCF182" s="103"/>
      <c r="BCG182" s="103"/>
      <c r="BCH182" s="103"/>
      <c r="BCI182" s="103"/>
      <c r="BCJ182" s="103"/>
      <c r="BCK182" s="103"/>
      <c r="BCL182" s="103"/>
      <c r="BCM182" s="103"/>
      <c r="BCN182" s="103"/>
      <c r="BCO182" s="103"/>
      <c r="BCP182" s="103"/>
      <c r="BCQ182" s="103"/>
      <c r="BCR182" s="103"/>
      <c r="BCS182" s="103"/>
      <c r="BCT182" s="103"/>
      <c r="BCU182" s="103"/>
      <c r="BCV182" s="103"/>
      <c r="BCW182" s="103"/>
      <c r="BCX182" s="103"/>
      <c r="BCY182" s="103"/>
      <c r="BCZ182" s="103"/>
      <c r="BDA182" s="103"/>
      <c r="BDB182" s="103"/>
      <c r="BDC182" s="103"/>
      <c r="BDD182" s="103"/>
      <c r="BDE182" s="103"/>
      <c r="BDF182" s="103"/>
      <c r="BDG182" s="103"/>
      <c r="BDH182" s="103"/>
      <c r="BDI182" s="103"/>
      <c r="BDJ182" s="103"/>
      <c r="BDK182" s="103"/>
      <c r="BDL182" s="103"/>
      <c r="BDM182" s="103"/>
      <c r="BDN182" s="103"/>
      <c r="BDO182" s="103"/>
      <c r="BDP182" s="103"/>
      <c r="BDQ182" s="103"/>
      <c r="BDR182" s="103"/>
      <c r="BDS182" s="103"/>
      <c r="BDT182" s="103"/>
      <c r="BDU182" s="103"/>
      <c r="BDV182" s="103"/>
      <c r="BDW182" s="103"/>
      <c r="BDX182" s="103"/>
      <c r="BDY182" s="103"/>
      <c r="BDZ182" s="103"/>
      <c r="BEA182" s="103"/>
      <c r="BEB182" s="103"/>
      <c r="BEC182" s="103"/>
      <c r="BED182" s="103"/>
      <c r="BEE182" s="103"/>
      <c r="BEF182" s="103"/>
      <c r="BEG182" s="103"/>
      <c r="BEH182" s="103"/>
      <c r="BEI182" s="103"/>
      <c r="BEJ182" s="103"/>
      <c r="BEK182" s="103"/>
      <c r="BEL182" s="103"/>
      <c r="BEM182" s="103"/>
      <c r="BEN182" s="103"/>
      <c r="BEO182" s="103"/>
      <c r="BEP182" s="103"/>
      <c r="BEQ182" s="103"/>
      <c r="BER182" s="103"/>
      <c r="BES182" s="103"/>
      <c r="BET182" s="103"/>
      <c r="BEU182" s="103"/>
      <c r="BEV182" s="103"/>
      <c r="BEW182" s="103"/>
      <c r="BEX182" s="103"/>
      <c r="BEY182" s="103"/>
      <c r="BEZ182" s="103"/>
      <c r="BFA182" s="103"/>
      <c r="BFB182" s="103"/>
      <c r="BFC182" s="103"/>
      <c r="BFD182" s="103"/>
      <c r="BFE182" s="103"/>
      <c r="BFF182" s="103"/>
      <c r="BFG182" s="103"/>
      <c r="BFH182" s="103"/>
      <c r="BFI182" s="103"/>
      <c r="BFJ182" s="103"/>
      <c r="BFK182" s="103"/>
      <c r="BFL182" s="103"/>
      <c r="BFM182" s="103"/>
      <c r="BFN182" s="103"/>
      <c r="BFO182" s="103"/>
      <c r="BFP182" s="103"/>
      <c r="BFQ182" s="103"/>
      <c r="BFR182" s="103"/>
      <c r="BFS182" s="103"/>
      <c r="BFT182" s="103"/>
      <c r="BFU182" s="103"/>
      <c r="BFV182" s="103"/>
      <c r="BFW182" s="103"/>
      <c r="BFX182" s="103"/>
      <c r="BFY182" s="103"/>
      <c r="BFZ182" s="103"/>
      <c r="BGA182" s="103"/>
      <c r="BGB182" s="103"/>
      <c r="BGC182" s="103"/>
      <c r="BGD182" s="103"/>
      <c r="BGE182" s="103"/>
      <c r="BGF182" s="103"/>
      <c r="BGG182" s="103"/>
      <c r="BGH182" s="103"/>
      <c r="BGI182" s="103"/>
      <c r="BGJ182" s="103"/>
      <c r="BGK182" s="103"/>
      <c r="BGL182" s="103"/>
      <c r="BGM182" s="103"/>
      <c r="BGN182" s="103"/>
      <c r="BGO182" s="103"/>
      <c r="BGP182" s="103"/>
      <c r="BGQ182" s="103"/>
      <c r="BGR182" s="103"/>
      <c r="BGS182" s="103"/>
      <c r="BGT182" s="103"/>
      <c r="BGU182" s="103"/>
      <c r="BGV182" s="103"/>
      <c r="BGW182" s="103"/>
      <c r="BGX182" s="103"/>
      <c r="BGY182" s="103"/>
      <c r="BGZ182" s="103"/>
      <c r="BHA182" s="103"/>
      <c r="BHB182" s="103"/>
      <c r="BHC182" s="103"/>
      <c r="BHD182" s="103"/>
      <c r="BHE182" s="103"/>
      <c r="BHF182" s="103"/>
      <c r="BHG182" s="103"/>
      <c r="BHH182" s="103"/>
      <c r="BHI182" s="103"/>
      <c r="BHJ182" s="103"/>
      <c r="BHK182" s="103"/>
      <c r="BHL182" s="103"/>
      <c r="BHM182" s="103"/>
      <c r="BHN182" s="103"/>
      <c r="BHO182" s="103"/>
      <c r="BHP182" s="103"/>
      <c r="BHQ182" s="103"/>
      <c r="BHR182" s="103"/>
      <c r="BHS182" s="103"/>
      <c r="BHT182" s="103"/>
      <c r="BHU182" s="103"/>
      <c r="BHV182" s="103"/>
      <c r="BHW182" s="103"/>
      <c r="BHX182" s="103"/>
      <c r="BHY182" s="103"/>
      <c r="BHZ182" s="103"/>
      <c r="BIA182" s="103"/>
      <c r="BIB182" s="103"/>
      <c r="BIC182" s="103"/>
      <c r="BID182" s="103"/>
      <c r="BIE182" s="103"/>
      <c r="BIF182" s="103"/>
      <c r="BIG182" s="103"/>
      <c r="BIH182" s="103"/>
      <c r="BII182" s="103"/>
      <c r="BIJ182" s="103"/>
      <c r="BIK182" s="103"/>
      <c r="BIL182" s="103"/>
      <c r="BIM182" s="103"/>
      <c r="BIN182" s="103"/>
      <c r="BIO182" s="103"/>
      <c r="BIP182" s="103"/>
      <c r="BIQ182" s="103"/>
      <c r="BIR182" s="103"/>
      <c r="BIS182" s="103"/>
      <c r="BIT182" s="103"/>
      <c r="BIU182" s="103"/>
      <c r="BIV182" s="103"/>
      <c r="BIW182" s="103"/>
      <c r="BIX182" s="103"/>
      <c r="BIY182" s="103"/>
      <c r="BIZ182" s="103"/>
      <c r="BJA182" s="103"/>
      <c r="BJB182" s="103"/>
      <c r="BJC182" s="103"/>
      <c r="BJD182" s="103"/>
      <c r="BJE182" s="103"/>
      <c r="BJF182" s="103"/>
      <c r="BJG182" s="103"/>
      <c r="BJH182" s="103"/>
      <c r="BJI182" s="103"/>
      <c r="BJJ182" s="103"/>
      <c r="BJK182" s="103"/>
      <c r="BJL182" s="103"/>
      <c r="BJM182" s="103"/>
      <c r="BJN182" s="103"/>
      <c r="BJO182" s="103"/>
      <c r="BJP182" s="103"/>
      <c r="BJQ182" s="103"/>
      <c r="BJR182" s="103"/>
      <c r="BJS182" s="103"/>
      <c r="BJT182" s="103"/>
      <c r="BJU182" s="103"/>
      <c r="BJV182" s="103"/>
      <c r="BJW182" s="103"/>
      <c r="BJX182" s="103"/>
      <c r="BJY182" s="103"/>
      <c r="BJZ182" s="103"/>
      <c r="BKA182" s="103"/>
      <c r="BKB182" s="103"/>
      <c r="BKC182" s="103"/>
      <c r="BKD182" s="103"/>
      <c r="BKE182" s="103"/>
      <c r="BKF182" s="103"/>
      <c r="BKG182" s="103"/>
      <c r="BKH182" s="103"/>
      <c r="BKI182" s="103"/>
      <c r="BKJ182" s="103"/>
      <c r="BKK182" s="103"/>
      <c r="BKL182" s="103"/>
      <c r="BKM182" s="103"/>
      <c r="BKN182" s="103"/>
      <c r="BKO182" s="103"/>
      <c r="BKP182" s="103"/>
      <c r="BKQ182" s="103"/>
      <c r="BKR182" s="103"/>
      <c r="BKS182" s="103"/>
      <c r="BKT182" s="103"/>
      <c r="BKU182" s="103"/>
      <c r="BKV182" s="103"/>
      <c r="BKW182" s="103"/>
      <c r="BKX182" s="103"/>
      <c r="BKY182" s="103"/>
      <c r="BKZ182" s="103"/>
      <c r="BLA182" s="103"/>
      <c r="BLB182" s="103"/>
      <c r="BLC182" s="103"/>
      <c r="BLD182" s="103"/>
      <c r="BLE182" s="103"/>
      <c r="BLF182" s="103"/>
      <c r="BLG182" s="103"/>
      <c r="BLH182" s="103"/>
      <c r="BLI182" s="103"/>
      <c r="BLJ182" s="103"/>
      <c r="BLK182" s="103"/>
      <c r="BLL182" s="103"/>
      <c r="BLM182" s="103"/>
      <c r="BLN182" s="103"/>
      <c r="BLO182" s="103"/>
      <c r="BLP182" s="103"/>
      <c r="BLQ182" s="103"/>
      <c r="BLR182" s="103"/>
      <c r="BLS182" s="103"/>
      <c r="BLT182" s="103"/>
      <c r="BLU182" s="103"/>
      <c r="BLV182" s="103"/>
      <c r="BLW182" s="103"/>
      <c r="BLX182" s="103"/>
      <c r="BLY182" s="103"/>
      <c r="BLZ182" s="103"/>
      <c r="BMA182" s="103"/>
      <c r="BMB182" s="103"/>
      <c r="BMC182" s="103"/>
      <c r="BMD182" s="103"/>
      <c r="BME182" s="103"/>
      <c r="BMF182" s="103"/>
      <c r="BMG182" s="103"/>
      <c r="BMH182" s="103"/>
      <c r="BMI182" s="103"/>
      <c r="BMJ182" s="103"/>
      <c r="BMK182" s="103"/>
      <c r="BML182" s="103"/>
      <c r="BMM182" s="103"/>
      <c r="BMN182" s="103"/>
      <c r="BMO182" s="103"/>
      <c r="BMP182" s="103"/>
      <c r="BMQ182" s="103"/>
      <c r="BMR182" s="103"/>
      <c r="BMS182" s="103"/>
      <c r="BMT182" s="103"/>
      <c r="BMU182" s="103"/>
      <c r="BMV182" s="103"/>
      <c r="BMW182" s="103"/>
      <c r="BMX182" s="103"/>
      <c r="BMY182" s="103"/>
      <c r="BMZ182" s="103"/>
      <c r="BNA182" s="103"/>
      <c r="BNB182" s="103"/>
      <c r="BNC182" s="103"/>
      <c r="BND182" s="103"/>
      <c r="BNE182" s="103"/>
      <c r="BNF182" s="103"/>
      <c r="BNG182" s="103"/>
      <c r="BNH182" s="103"/>
      <c r="BNI182" s="103"/>
      <c r="BNJ182" s="103"/>
      <c r="BNK182" s="103"/>
      <c r="BNL182" s="103"/>
      <c r="BNM182" s="103"/>
      <c r="BNN182" s="103"/>
      <c r="BNO182" s="103"/>
      <c r="BNP182" s="103"/>
      <c r="BNQ182" s="103"/>
      <c r="BNR182" s="103"/>
      <c r="BNS182" s="103"/>
      <c r="BNT182" s="103"/>
      <c r="BNU182" s="103"/>
      <c r="BNV182" s="103"/>
      <c r="BNW182" s="103"/>
      <c r="BNX182" s="103"/>
      <c r="BNY182" s="103"/>
      <c r="BNZ182" s="103"/>
      <c r="BOA182" s="103"/>
      <c r="BOB182" s="103"/>
      <c r="BOC182" s="103"/>
      <c r="BOD182" s="103"/>
      <c r="BOE182" s="103"/>
      <c r="BOF182" s="103"/>
      <c r="BOG182" s="103"/>
      <c r="BOH182" s="103"/>
      <c r="BOI182" s="103"/>
      <c r="BOJ182" s="103"/>
      <c r="BOK182" s="103"/>
      <c r="BOL182" s="103"/>
      <c r="BOM182" s="103"/>
      <c r="BON182" s="103"/>
      <c r="BOO182" s="103"/>
      <c r="BOP182" s="103"/>
      <c r="BOQ182" s="103"/>
      <c r="BOR182" s="103"/>
      <c r="BOS182" s="103"/>
      <c r="BOT182" s="103"/>
      <c r="BOU182" s="103"/>
      <c r="BOV182" s="103"/>
      <c r="BOW182" s="103"/>
      <c r="BOX182" s="103"/>
      <c r="BOY182" s="103"/>
      <c r="BOZ182" s="103"/>
      <c r="BPA182" s="103"/>
      <c r="BPB182" s="103"/>
      <c r="BPC182" s="103"/>
      <c r="BPD182" s="103"/>
      <c r="BPE182" s="103"/>
      <c r="BPF182" s="103"/>
      <c r="BPG182" s="103"/>
      <c r="BPH182" s="103"/>
      <c r="BPI182" s="103"/>
      <c r="BPJ182" s="103"/>
      <c r="BPK182" s="103"/>
      <c r="BPL182" s="103"/>
      <c r="BPM182" s="103"/>
      <c r="BPN182" s="103"/>
      <c r="BPO182" s="103"/>
      <c r="BPP182" s="103"/>
      <c r="BPQ182" s="103"/>
      <c r="BPR182" s="103"/>
      <c r="BPS182" s="103"/>
      <c r="BPT182" s="103"/>
      <c r="BPU182" s="103"/>
      <c r="BPV182" s="103"/>
      <c r="BPW182" s="103"/>
      <c r="BPX182" s="103"/>
      <c r="BPY182" s="103"/>
      <c r="BPZ182" s="103"/>
      <c r="BQA182" s="103"/>
      <c r="BQB182" s="103"/>
      <c r="BQC182" s="103"/>
      <c r="BQD182" s="103"/>
      <c r="BQE182" s="103"/>
      <c r="BQF182" s="103"/>
      <c r="BQG182" s="103"/>
      <c r="BQH182" s="103"/>
      <c r="BQI182" s="103"/>
      <c r="BQJ182" s="103"/>
      <c r="BQK182" s="103"/>
      <c r="BQL182" s="103"/>
      <c r="BQM182" s="103"/>
      <c r="BQN182" s="103"/>
      <c r="BQO182" s="103"/>
      <c r="BQP182" s="103"/>
      <c r="BQQ182" s="103"/>
      <c r="BQR182" s="103"/>
      <c r="BQS182" s="103"/>
      <c r="BQT182" s="103"/>
      <c r="BQU182" s="103"/>
      <c r="BQV182" s="103"/>
      <c r="BQW182" s="103"/>
      <c r="BQX182" s="103"/>
      <c r="BQY182" s="103"/>
      <c r="BQZ182" s="103"/>
      <c r="BRA182" s="103"/>
      <c r="BRB182" s="103"/>
      <c r="BRC182" s="103"/>
      <c r="BRD182" s="103"/>
      <c r="BRE182" s="103"/>
      <c r="BRF182" s="103"/>
      <c r="BRG182" s="103"/>
      <c r="BRH182" s="103"/>
      <c r="BRI182" s="103"/>
      <c r="BRJ182" s="103"/>
      <c r="BRK182" s="103"/>
      <c r="BRL182" s="103"/>
      <c r="BRM182" s="103"/>
      <c r="BRN182" s="103"/>
      <c r="BRO182" s="103"/>
      <c r="BRP182" s="103"/>
      <c r="BRQ182" s="103"/>
      <c r="BRR182" s="103"/>
      <c r="BRS182" s="103"/>
      <c r="BRT182" s="103"/>
      <c r="BRU182" s="103"/>
      <c r="BRV182" s="103"/>
      <c r="BRW182" s="103"/>
      <c r="BRX182" s="103"/>
      <c r="BRY182" s="103"/>
      <c r="BRZ182" s="103"/>
      <c r="BSA182" s="103"/>
      <c r="BSB182" s="103"/>
      <c r="BSC182" s="103"/>
      <c r="BSD182" s="103"/>
      <c r="BSE182" s="103"/>
      <c r="BSF182" s="103"/>
      <c r="BSG182" s="103"/>
      <c r="BSH182" s="103"/>
      <c r="BSI182" s="103"/>
      <c r="BSJ182" s="103"/>
      <c r="BSK182" s="103"/>
      <c r="BSL182" s="103"/>
      <c r="BSM182" s="103"/>
      <c r="BSN182" s="103"/>
      <c r="BSO182" s="103"/>
      <c r="BSP182" s="103"/>
      <c r="BSQ182" s="103"/>
      <c r="BSR182" s="103"/>
      <c r="BSS182" s="103"/>
      <c r="BST182" s="103"/>
      <c r="BSU182" s="103"/>
      <c r="BSV182" s="103"/>
      <c r="BSW182" s="103"/>
      <c r="BSX182" s="103"/>
      <c r="BSY182" s="103"/>
      <c r="BSZ182" s="103"/>
      <c r="BTA182" s="103"/>
      <c r="BTB182" s="103"/>
      <c r="BTC182" s="103"/>
      <c r="BTD182" s="103"/>
      <c r="BTE182" s="103"/>
      <c r="BTF182" s="103"/>
      <c r="BTG182" s="103"/>
      <c r="BTH182" s="103"/>
      <c r="BTI182" s="103"/>
      <c r="BTJ182" s="103"/>
      <c r="BTK182" s="103"/>
      <c r="BTL182" s="103"/>
      <c r="BTM182" s="103"/>
      <c r="BTN182" s="103"/>
      <c r="BTO182" s="103"/>
      <c r="BTP182" s="103"/>
      <c r="BTQ182" s="103"/>
      <c r="BTR182" s="103"/>
      <c r="BTS182" s="103"/>
      <c r="BTT182" s="103"/>
      <c r="BTU182" s="103"/>
      <c r="BTV182" s="103"/>
      <c r="BTW182" s="103"/>
      <c r="BTX182" s="103"/>
      <c r="BTY182" s="103"/>
      <c r="BTZ182" s="103"/>
      <c r="BUA182" s="103"/>
      <c r="BUB182" s="103"/>
      <c r="BUC182" s="103"/>
      <c r="BUD182" s="103"/>
      <c r="BUE182" s="103"/>
      <c r="BUF182" s="103"/>
      <c r="BUG182" s="103"/>
      <c r="BUH182" s="103"/>
      <c r="BUI182" s="103"/>
      <c r="BUJ182" s="103"/>
      <c r="BUK182" s="103"/>
      <c r="BUL182" s="103"/>
      <c r="BUM182" s="103"/>
      <c r="BUN182" s="103"/>
      <c r="BUO182" s="103"/>
      <c r="BUP182" s="103"/>
      <c r="BUQ182" s="103"/>
      <c r="BUR182" s="103"/>
      <c r="BUS182" s="103"/>
      <c r="BUT182" s="103"/>
      <c r="BUU182" s="103"/>
      <c r="BUV182" s="103"/>
      <c r="BUW182" s="103"/>
      <c r="BUX182" s="103"/>
      <c r="BUY182" s="103"/>
      <c r="BUZ182" s="103"/>
      <c r="BVA182" s="103"/>
      <c r="BVB182" s="103"/>
      <c r="BVC182" s="103"/>
      <c r="BVD182" s="103"/>
      <c r="BVE182" s="103"/>
      <c r="BVF182" s="103"/>
      <c r="BVG182" s="103"/>
      <c r="BVH182" s="103"/>
      <c r="BVI182" s="103"/>
      <c r="BVJ182" s="103"/>
      <c r="BVK182" s="103"/>
      <c r="BVL182" s="103"/>
      <c r="BVM182" s="103"/>
      <c r="BVN182" s="103"/>
      <c r="BVO182" s="103"/>
      <c r="BVP182" s="103"/>
      <c r="BVQ182" s="103"/>
      <c r="BVR182" s="103"/>
      <c r="BVS182" s="103"/>
      <c r="BVT182" s="103"/>
      <c r="BVU182" s="103"/>
      <c r="BVV182" s="103"/>
      <c r="BVW182" s="103"/>
      <c r="BVX182" s="103"/>
      <c r="BVY182" s="103"/>
      <c r="BVZ182" s="103"/>
      <c r="BWA182" s="103"/>
      <c r="BWB182" s="103"/>
      <c r="BWC182" s="103"/>
      <c r="BWD182" s="103"/>
      <c r="BWE182" s="103"/>
      <c r="BWF182" s="103"/>
      <c r="BWG182" s="103"/>
      <c r="BWH182" s="103"/>
      <c r="BWI182" s="103"/>
      <c r="BWJ182" s="103"/>
      <c r="BWK182" s="103"/>
      <c r="BWL182" s="103"/>
      <c r="BWM182" s="103"/>
      <c r="BWN182" s="103"/>
      <c r="BWO182" s="103"/>
      <c r="BWP182" s="103"/>
      <c r="BWQ182" s="103"/>
      <c r="BWR182" s="103"/>
      <c r="BWS182" s="103"/>
      <c r="BWT182" s="103"/>
      <c r="BWU182" s="103"/>
      <c r="BWV182" s="103"/>
      <c r="BWW182" s="103"/>
      <c r="BWX182" s="103"/>
      <c r="BWY182" s="103"/>
      <c r="BWZ182" s="103"/>
      <c r="BXA182" s="103"/>
      <c r="BXB182" s="103"/>
      <c r="BXC182" s="103"/>
      <c r="BXD182" s="103"/>
      <c r="BXE182" s="103"/>
      <c r="BXF182" s="103"/>
      <c r="BXG182" s="103"/>
      <c r="BXH182" s="103"/>
      <c r="BXI182" s="103"/>
      <c r="BXJ182" s="103"/>
      <c r="BXK182" s="103"/>
      <c r="BXL182" s="103"/>
      <c r="BXM182" s="103"/>
      <c r="BXN182" s="103"/>
      <c r="BXO182" s="103"/>
      <c r="BXP182" s="103"/>
      <c r="BXQ182" s="103"/>
      <c r="BXR182" s="103"/>
      <c r="BXS182" s="103"/>
      <c r="BXT182" s="103"/>
      <c r="BXU182" s="103"/>
      <c r="BXV182" s="103"/>
      <c r="BXW182" s="103"/>
      <c r="BXX182" s="103"/>
      <c r="BXY182" s="103"/>
      <c r="BXZ182" s="103"/>
      <c r="BYA182" s="103"/>
      <c r="BYB182" s="103"/>
      <c r="BYC182" s="103"/>
      <c r="BYD182" s="103"/>
      <c r="BYE182" s="103"/>
      <c r="BYF182" s="103"/>
      <c r="BYG182" s="103"/>
      <c r="BYH182" s="103"/>
      <c r="BYI182" s="103"/>
      <c r="BYJ182" s="103"/>
      <c r="BYK182" s="103"/>
      <c r="BYL182" s="103"/>
      <c r="BYM182" s="103"/>
      <c r="BYN182" s="103"/>
      <c r="BYO182" s="103"/>
      <c r="BYP182" s="103"/>
      <c r="BYQ182" s="103"/>
      <c r="BYR182" s="103"/>
      <c r="BYS182" s="103"/>
      <c r="BYT182" s="103"/>
      <c r="BYU182" s="103"/>
      <c r="BYV182" s="103"/>
      <c r="BYW182" s="103"/>
      <c r="BYX182" s="103"/>
      <c r="BYY182" s="103"/>
      <c r="BYZ182" s="103"/>
      <c r="BZA182" s="103"/>
      <c r="BZB182" s="103"/>
      <c r="BZC182" s="103"/>
      <c r="BZD182" s="103"/>
      <c r="BZE182" s="103"/>
      <c r="BZF182" s="103"/>
      <c r="BZG182" s="103"/>
      <c r="BZH182" s="103"/>
      <c r="BZI182" s="103"/>
      <c r="BZJ182" s="103"/>
      <c r="BZK182" s="103"/>
      <c r="BZL182" s="103"/>
      <c r="BZM182" s="103"/>
      <c r="BZN182" s="103"/>
      <c r="BZO182" s="103"/>
      <c r="BZP182" s="103"/>
      <c r="BZQ182" s="103"/>
      <c r="BZR182" s="103"/>
      <c r="BZS182" s="103"/>
      <c r="BZT182" s="103"/>
      <c r="BZU182" s="103"/>
      <c r="BZV182" s="103"/>
      <c r="BZW182" s="103"/>
    </row>
    <row r="183" spans="1:2051" ht="15" customHeight="1">
      <c r="B183" s="112" t="s">
        <v>233</v>
      </c>
      <c r="C183" s="113" t="s">
        <v>235</v>
      </c>
      <c r="D183" s="113" t="s">
        <v>3</v>
      </c>
      <c r="E183" s="113" t="s">
        <v>355</v>
      </c>
      <c r="F183" s="116" t="str">
        <f>'Alcance 3'!C60</f>
        <v>Tipo de transporte público</v>
      </c>
      <c r="G183" s="226" t="s">
        <v>407</v>
      </c>
      <c r="H183" s="113" t="s">
        <v>238</v>
      </c>
      <c r="I183" s="180">
        <v>3</v>
      </c>
      <c r="J183" s="126">
        <f>'Alcance 3'!D60</f>
        <v>0</v>
      </c>
      <c r="K183" s="113" t="str">
        <f>'Alcance 3'!E60</f>
        <v>km</v>
      </c>
      <c r="L183" s="113"/>
      <c r="M183" s="203">
        <v>1</v>
      </c>
      <c r="N183" s="117"/>
      <c r="O183" s="113">
        <f t="shared" ref="O183" si="164">J183*M183</f>
        <v>0</v>
      </c>
      <c r="P183" s="115" t="str">
        <f t="shared" ref="P183" si="165">K183</f>
        <v>km</v>
      </c>
      <c r="Q183" s="120">
        <f>SUMIFS('Datos 1-Factores emisión'!$D$324:$D$353,'Datos 1-Factores emisión'!$B$324:$B$353,Cálculos_5!$F183,'Datos 1-Factores emisión'!$C$324:$C$353,Cálculos_5!Q$5)</f>
        <v>0</v>
      </c>
      <c r="R183" s="121">
        <f>SUMIFS('Datos 1-Factores emisión'!$D$324:$D$353,'Datos 1-Factores emisión'!$B$324:$B$353,Cálculos_5!$F183,'Datos 1-Factores emisión'!$C$324:$C$353,Cálculos_5!R$5)</f>
        <v>0</v>
      </c>
      <c r="S183" s="121">
        <f>SUMIFS('Datos 1-Factores emisión'!$D$324:$D$353,'Datos 1-Factores emisión'!$B$324:$B$353,Cálculos_5!$F183,'Datos 1-Factores emisión'!$C$324:$C$353,Cálculos_5!S$5)</f>
        <v>0</v>
      </c>
      <c r="T183" s="121">
        <v>0</v>
      </c>
      <c r="U183" s="121">
        <v>0</v>
      </c>
      <c r="V183" s="120">
        <f t="shared" si="84"/>
        <v>0</v>
      </c>
      <c r="W183" s="121">
        <f t="shared" si="85"/>
        <v>0</v>
      </c>
      <c r="X183" s="121">
        <f t="shared" si="86"/>
        <v>0</v>
      </c>
      <c r="Y183" s="121">
        <v>0</v>
      </c>
      <c r="Z183" s="121">
        <v>0</v>
      </c>
      <c r="AA183" s="121">
        <f t="shared" si="163"/>
        <v>0</v>
      </c>
      <c r="AB183" s="120">
        <f>'Datos 2-Potenciales calent glob'!$E$6</f>
        <v>1</v>
      </c>
      <c r="AC183" s="121">
        <f>'Datos 2-Potenciales calent glob'!$E$31</f>
        <v>28</v>
      </c>
      <c r="AD183" s="121">
        <f>'Datos 2-Potenciales calent glob'!$E$32</f>
        <v>265</v>
      </c>
      <c r="AE183" s="123">
        <f>SUMIF('Datos 2-Potenciales calent glob'!$B$6:$B$56,Cálculos_5!F183,'Datos 2-Potenciales calent glob'!$E$6:$E$56)</f>
        <v>0</v>
      </c>
      <c r="AF183" s="121">
        <f>'Datos 2-Potenciales calent glob'!$E$6</f>
        <v>1</v>
      </c>
      <c r="AG183" s="121">
        <f>'Datos 2-Potenciales calent glob'!$E$6</f>
        <v>1</v>
      </c>
      <c r="AH183" s="120">
        <f t="shared" si="103"/>
        <v>0</v>
      </c>
      <c r="AI183" s="121">
        <f t="shared" ref="AI183" si="166">W183*AC183</f>
        <v>0</v>
      </c>
      <c r="AJ183" s="121">
        <f t="shared" ref="AJ183" si="167">X183*AD183</f>
        <v>0</v>
      </c>
      <c r="AK183" s="121">
        <f t="shared" ref="AK183" si="168">Y183*AE183</f>
        <v>0</v>
      </c>
      <c r="AL183" s="124">
        <f t="shared" ref="AL183" si="169">SUM(AH183:AK183)</f>
        <v>0</v>
      </c>
      <c r="AM183" s="121">
        <f t="shared" ref="AM183" si="170">Z183*AF183</f>
        <v>0</v>
      </c>
      <c r="AN183" s="207">
        <f t="shared" si="155"/>
        <v>0</v>
      </c>
    </row>
    <row r="184" spans="1:2051" ht="15" customHeight="1">
      <c r="B184" s="112" t="s">
        <v>392</v>
      </c>
      <c r="C184" s="113" t="s">
        <v>236</v>
      </c>
      <c r="D184" s="113" t="s">
        <v>392</v>
      </c>
      <c r="E184" s="113" t="s">
        <v>384</v>
      </c>
      <c r="F184" s="113" t="str">
        <f>'Alcance 3'!C66</f>
        <v>Residuos domiciliarios a vertedero</v>
      </c>
      <c r="G184" s="226" t="s">
        <v>350</v>
      </c>
      <c r="H184" s="113" t="s">
        <v>238</v>
      </c>
      <c r="I184" s="180">
        <v>3</v>
      </c>
      <c r="J184" s="126">
        <f>'Alcance 3'!D66</f>
        <v>0</v>
      </c>
      <c r="K184" s="113" t="str">
        <f>'Alcance 3'!E66</f>
        <v>kg</v>
      </c>
      <c r="L184" s="113"/>
      <c r="M184" s="203">
        <f>1/1000</f>
        <v>1E-3</v>
      </c>
      <c r="N184" s="117"/>
      <c r="O184" s="113">
        <f t="shared" ref="O184:O192" si="171">J184*M184</f>
        <v>0</v>
      </c>
      <c r="P184" s="115" t="s">
        <v>527</v>
      </c>
      <c r="Q184" s="120">
        <f>'Datos 1-Factores emisión'!D770</f>
        <v>21.293565891472898</v>
      </c>
      <c r="R184" s="121">
        <f>SUMIFS('Datos 1-Factores emisión'!$D$324:$D$353,'Datos 1-Factores emisión'!$B$324:$B$353,Cálculos_5!$F184,'Datos 1-Factores emisión'!$C$324:$C$353,Cálculos_5!R$5)</f>
        <v>0</v>
      </c>
      <c r="S184" s="121">
        <f>SUMIFS('Datos 1-Factores emisión'!$D$324:$D$353,'Datos 1-Factores emisión'!$B$324:$B$353,Cálculos_5!$F184,'Datos 1-Factores emisión'!$C$324:$C$353,Cálculos_5!S$5)</f>
        <v>0</v>
      </c>
      <c r="T184" s="121">
        <v>0</v>
      </c>
      <c r="U184" s="121">
        <v>0</v>
      </c>
      <c r="V184" s="120">
        <f t="shared" si="84"/>
        <v>0</v>
      </c>
      <c r="W184" s="121">
        <f t="shared" si="85"/>
        <v>0</v>
      </c>
      <c r="X184" s="121">
        <f t="shared" si="86"/>
        <v>0</v>
      </c>
      <c r="Y184" s="121">
        <v>0</v>
      </c>
      <c r="Z184" s="121">
        <v>0</v>
      </c>
      <c r="AA184" s="121">
        <f t="shared" si="163"/>
        <v>0</v>
      </c>
      <c r="AB184" s="120">
        <f>'Datos 2-Potenciales calent glob'!$E$6</f>
        <v>1</v>
      </c>
      <c r="AC184" s="121">
        <f>'Datos 2-Potenciales calent glob'!$E$31</f>
        <v>28</v>
      </c>
      <c r="AD184" s="121">
        <f>'Datos 2-Potenciales calent glob'!$E$32</f>
        <v>265</v>
      </c>
      <c r="AE184" s="123">
        <f>SUMIF('Datos 2-Potenciales calent glob'!$B$6:$B$56,Cálculos_5!F184,'Datos 2-Potenciales calent glob'!$E$6:$E$56)</f>
        <v>0</v>
      </c>
      <c r="AF184" s="121">
        <f>'Datos 2-Potenciales calent glob'!$E$6</f>
        <v>1</v>
      </c>
      <c r="AG184" s="121">
        <f>'Datos 2-Potenciales calent glob'!$E$6</f>
        <v>1</v>
      </c>
      <c r="AH184" s="120">
        <f t="shared" si="103"/>
        <v>0</v>
      </c>
      <c r="AI184" s="121">
        <f t="shared" ref="AI184:AI191" si="172">W184*AC184</f>
        <v>0</v>
      </c>
      <c r="AJ184" s="121">
        <f t="shared" ref="AJ184:AJ191" si="173">X184*AD184</f>
        <v>0</v>
      </c>
      <c r="AK184" s="121">
        <f t="shared" ref="AK184:AK191" si="174">Y184*AE184</f>
        <v>0</v>
      </c>
      <c r="AL184" s="124">
        <f t="shared" ref="AL184:AL191" si="175">SUM(AH184:AK184)</f>
        <v>0</v>
      </c>
      <c r="AM184" s="121">
        <f t="shared" ref="AM184:AM224" si="176">Z184*AF184</f>
        <v>0</v>
      </c>
      <c r="AN184" s="207">
        <f t="shared" si="155"/>
        <v>0</v>
      </c>
    </row>
    <row r="185" spans="1:2051" ht="15" customHeight="1">
      <c r="B185" s="112" t="s">
        <v>392</v>
      </c>
      <c r="C185" s="113" t="s">
        <v>236</v>
      </c>
      <c r="D185" s="113" t="s">
        <v>392</v>
      </c>
      <c r="E185" s="113" t="s">
        <v>383</v>
      </c>
      <c r="F185" s="113" t="str">
        <f>'Alcance 3'!C67</f>
        <v>Residuos domiciliarios a incineración</v>
      </c>
      <c r="G185" s="226" t="s">
        <v>350</v>
      </c>
      <c r="H185" s="113" t="s">
        <v>238</v>
      </c>
      <c r="I185" s="180">
        <v>3</v>
      </c>
      <c r="J185" s="126">
        <f>'Alcance 3'!D67</f>
        <v>0</v>
      </c>
      <c r="K185" s="113" t="str">
        <f>'Alcance 3'!E67</f>
        <v>kg</v>
      </c>
      <c r="L185" s="113"/>
      <c r="M185" s="203">
        <f t="shared" ref="M185:M191" si="177">1/1000</f>
        <v>1E-3</v>
      </c>
      <c r="N185" s="117"/>
      <c r="O185" s="113">
        <f t="shared" si="171"/>
        <v>0</v>
      </c>
      <c r="P185" s="115" t="s">
        <v>527</v>
      </c>
      <c r="Q185" s="120">
        <f>'Datos 1-Factores emisión'!D771</f>
        <v>467.4058</v>
      </c>
      <c r="R185" s="121">
        <f>SUMIFS('Datos 1-Factores emisión'!$D$324:$D$353,'Datos 1-Factores emisión'!$B$324:$B$353,Cálculos_5!$F185,'Datos 1-Factores emisión'!$C$324:$C$353,Cálculos_5!R$5)</f>
        <v>0</v>
      </c>
      <c r="S185" s="121">
        <f>SUMIFS('Datos 1-Factores emisión'!$D$324:$D$353,'Datos 1-Factores emisión'!$B$324:$B$353,Cálculos_5!$F185,'Datos 1-Factores emisión'!$C$324:$C$353,Cálculos_5!S$5)</f>
        <v>0</v>
      </c>
      <c r="T185" s="121">
        <v>0</v>
      </c>
      <c r="U185" s="121">
        <v>0</v>
      </c>
      <c r="V185" s="120">
        <f t="shared" si="84"/>
        <v>0</v>
      </c>
      <c r="W185" s="121">
        <f t="shared" si="85"/>
        <v>0</v>
      </c>
      <c r="X185" s="121">
        <f t="shared" si="86"/>
        <v>0</v>
      </c>
      <c r="Y185" s="121">
        <v>0</v>
      </c>
      <c r="Z185" s="121">
        <v>0</v>
      </c>
      <c r="AA185" s="121">
        <f t="shared" si="163"/>
        <v>0</v>
      </c>
      <c r="AB185" s="120">
        <f>'Datos 2-Potenciales calent glob'!$E$6</f>
        <v>1</v>
      </c>
      <c r="AC185" s="121">
        <f>'Datos 2-Potenciales calent glob'!$E$31</f>
        <v>28</v>
      </c>
      <c r="AD185" s="121">
        <f>'Datos 2-Potenciales calent glob'!$E$32</f>
        <v>265</v>
      </c>
      <c r="AE185" s="123">
        <f>SUMIF('Datos 2-Potenciales calent glob'!$B$6:$B$56,Cálculos_5!F185,'Datos 2-Potenciales calent glob'!$E$6:$E$56)</f>
        <v>0</v>
      </c>
      <c r="AF185" s="121">
        <f>'Datos 2-Potenciales calent glob'!$E$6</f>
        <v>1</v>
      </c>
      <c r="AG185" s="121">
        <f>'Datos 2-Potenciales calent glob'!$E$6</f>
        <v>1</v>
      </c>
      <c r="AH185" s="120">
        <f t="shared" si="103"/>
        <v>0</v>
      </c>
      <c r="AI185" s="121">
        <f t="shared" si="172"/>
        <v>0</v>
      </c>
      <c r="AJ185" s="121">
        <f t="shared" si="173"/>
        <v>0</v>
      </c>
      <c r="AK185" s="121">
        <f t="shared" si="174"/>
        <v>0</v>
      </c>
      <c r="AL185" s="124">
        <f t="shared" si="175"/>
        <v>0</v>
      </c>
      <c r="AM185" s="121">
        <f t="shared" si="176"/>
        <v>0</v>
      </c>
      <c r="AN185" s="207">
        <f t="shared" si="155"/>
        <v>0</v>
      </c>
    </row>
    <row r="186" spans="1:2051" ht="15" customHeight="1">
      <c r="B186" s="112" t="s">
        <v>392</v>
      </c>
      <c r="C186" s="113" t="s">
        <v>236</v>
      </c>
      <c r="D186" s="113" t="s">
        <v>392</v>
      </c>
      <c r="E186" s="113" t="s">
        <v>384</v>
      </c>
      <c r="F186" s="113" t="str">
        <f>'Alcance 3'!C68</f>
        <v>Residuos comerciales e industriales a vertedero</v>
      </c>
      <c r="G186" s="226" t="s">
        <v>350</v>
      </c>
      <c r="H186" s="113" t="s">
        <v>238</v>
      </c>
      <c r="I186" s="180">
        <v>3</v>
      </c>
      <c r="J186" s="126">
        <f>'Alcance 3'!D68</f>
        <v>0</v>
      </c>
      <c r="K186" s="113" t="str">
        <f>'Alcance 3'!E68</f>
        <v>kg</v>
      </c>
      <c r="L186" s="113"/>
      <c r="M186" s="203">
        <f t="shared" si="177"/>
        <v>1E-3</v>
      </c>
      <c r="N186" s="117"/>
      <c r="O186" s="113">
        <f t="shared" si="171"/>
        <v>0</v>
      </c>
      <c r="P186" s="115" t="s">
        <v>527</v>
      </c>
      <c r="Q186" s="120">
        <f>'Datos 1-Factores emisión'!D772</f>
        <v>21.293565891472898</v>
      </c>
      <c r="R186" s="121">
        <f>SUMIFS('Datos 1-Factores emisión'!$D$324:$D$353,'Datos 1-Factores emisión'!$B$324:$B$353,Cálculos_5!$F186,'Datos 1-Factores emisión'!$C$324:$C$353,Cálculos_5!R$5)</f>
        <v>0</v>
      </c>
      <c r="S186" s="121">
        <f>SUMIFS('Datos 1-Factores emisión'!$D$324:$D$353,'Datos 1-Factores emisión'!$B$324:$B$353,Cálculos_5!$F186,'Datos 1-Factores emisión'!$C$324:$C$353,Cálculos_5!S$5)</f>
        <v>0</v>
      </c>
      <c r="T186" s="121">
        <v>0</v>
      </c>
      <c r="U186" s="121">
        <v>0</v>
      </c>
      <c r="V186" s="120">
        <f t="shared" si="84"/>
        <v>0</v>
      </c>
      <c r="W186" s="121">
        <f t="shared" si="85"/>
        <v>0</v>
      </c>
      <c r="X186" s="121">
        <f t="shared" si="86"/>
        <v>0</v>
      </c>
      <c r="Y186" s="121">
        <v>0</v>
      </c>
      <c r="Z186" s="121">
        <v>0</v>
      </c>
      <c r="AA186" s="121">
        <f t="shared" si="163"/>
        <v>0</v>
      </c>
      <c r="AB186" s="120">
        <f>'Datos 2-Potenciales calent glob'!$E$6</f>
        <v>1</v>
      </c>
      <c r="AC186" s="121">
        <f>'Datos 2-Potenciales calent glob'!$E$31</f>
        <v>28</v>
      </c>
      <c r="AD186" s="121">
        <f>'Datos 2-Potenciales calent glob'!$E$32</f>
        <v>265</v>
      </c>
      <c r="AE186" s="123">
        <f>SUMIF('Datos 2-Potenciales calent glob'!$B$6:$B$56,Cálculos_5!F186,'Datos 2-Potenciales calent glob'!$E$6:$E$56)</f>
        <v>0</v>
      </c>
      <c r="AF186" s="121">
        <f>'Datos 2-Potenciales calent glob'!$E$6</f>
        <v>1</v>
      </c>
      <c r="AG186" s="121">
        <f>'Datos 2-Potenciales calent glob'!$E$6</f>
        <v>1</v>
      </c>
      <c r="AH186" s="120">
        <f t="shared" si="103"/>
        <v>0</v>
      </c>
      <c r="AI186" s="121">
        <f t="shared" si="172"/>
        <v>0</v>
      </c>
      <c r="AJ186" s="121">
        <f t="shared" si="173"/>
        <v>0</v>
      </c>
      <c r="AK186" s="121">
        <f t="shared" si="174"/>
        <v>0</v>
      </c>
      <c r="AL186" s="124">
        <f t="shared" si="175"/>
        <v>0</v>
      </c>
      <c r="AM186" s="121">
        <f t="shared" si="176"/>
        <v>0</v>
      </c>
      <c r="AN186" s="207">
        <f t="shared" si="155"/>
        <v>0</v>
      </c>
      <c r="AO186" s="102"/>
      <c r="AP186" s="102"/>
      <c r="AQ186" s="102"/>
      <c r="AR186" s="102"/>
      <c r="AS186" s="102"/>
      <c r="AT186" s="102"/>
      <c r="AU186" s="102"/>
      <c r="AV186" s="102"/>
      <c r="AW186" s="102"/>
      <c r="AX186" s="102"/>
      <c r="AY186" s="102"/>
      <c r="AZ186" s="102"/>
      <c r="BA186" s="102"/>
      <c r="BB186" s="102"/>
      <c r="BC186" s="102"/>
      <c r="BD186" s="102"/>
      <c r="BE186" s="102"/>
      <c r="BF186" s="102"/>
      <c r="BG186" s="102"/>
      <c r="BH186" s="102"/>
      <c r="BI186" s="102"/>
      <c r="BJ186" s="102"/>
      <c r="BK186" s="102"/>
      <c r="BL186" s="102"/>
      <c r="BM186" s="102"/>
      <c r="BN186" s="102"/>
      <c r="BO186" s="102"/>
      <c r="BP186" s="102"/>
      <c r="BQ186" s="102"/>
      <c r="BR186" s="102"/>
      <c r="BS186" s="102"/>
      <c r="BT186" s="102"/>
      <c r="BU186" s="102"/>
      <c r="BV186" s="102"/>
      <c r="BW186" s="102"/>
      <c r="BX186" s="102"/>
      <c r="BY186" s="102"/>
      <c r="BZ186" s="102"/>
      <c r="CA186" s="102"/>
      <c r="CB186" s="102"/>
      <c r="CC186" s="102"/>
      <c r="CD186" s="102"/>
      <c r="CE186" s="102"/>
      <c r="CF186" s="102"/>
      <c r="CG186" s="102"/>
      <c r="CH186" s="102"/>
      <c r="CI186" s="102"/>
      <c r="CJ186" s="102"/>
      <c r="CK186" s="102"/>
      <c r="CL186" s="102"/>
      <c r="CM186" s="102"/>
      <c r="CN186" s="102"/>
      <c r="CO186" s="102"/>
      <c r="CP186" s="102"/>
      <c r="CQ186" s="102"/>
      <c r="CR186" s="102"/>
      <c r="CS186" s="102"/>
      <c r="CT186" s="102"/>
      <c r="CU186" s="102"/>
      <c r="CV186" s="102"/>
      <c r="CW186" s="102"/>
      <c r="CX186" s="102"/>
      <c r="CY186" s="102"/>
      <c r="CZ186" s="102"/>
      <c r="DA186" s="102"/>
      <c r="DB186" s="102"/>
      <c r="DC186" s="102"/>
      <c r="DD186" s="102"/>
      <c r="DE186" s="102"/>
      <c r="DF186" s="102"/>
      <c r="DG186" s="102"/>
      <c r="DH186" s="102"/>
      <c r="DI186" s="102"/>
      <c r="DJ186" s="102"/>
      <c r="DK186" s="102"/>
      <c r="DL186" s="102"/>
      <c r="DM186" s="102"/>
      <c r="DN186" s="102"/>
      <c r="DO186" s="102"/>
      <c r="DP186" s="102"/>
      <c r="DQ186" s="102"/>
      <c r="DR186" s="102"/>
      <c r="DS186" s="102"/>
      <c r="DT186" s="102"/>
      <c r="DU186" s="102"/>
      <c r="DV186" s="102"/>
      <c r="DW186" s="102"/>
      <c r="DX186" s="102"/>
      <c r="DY186" s="102"/>
      <c r="DZ186" s="102"/>
      <c r="EA186" s="102"/>
      <c r="EB186" s="102"/>
      <c r="EC186" s="102"/>
      <c r="ED186" s="102"/>
      <c r="EE186" s="102"/>
      <c r="EF186" s="102"/>
      <c r="EG186" s="102"/>
      <c r="EH186" s="102"/>
      <c r="EI186" s="102"/>
      <c r="EJ186" s="102"/>
      <c r="EK186" s="102"/>
      <c r="EL186" s="102"/>
      <c r="EM186" s="102"/>
      <c r="EN186" s="102"/>
      <c r="EO186" s="102"/>
      <c r="EP186" s="102"/>
      <c r="EQ186" s="102"/>
      <c r="ER186" s="102"/>
      <c r="ES186" s="102"/>
      <c r="ET186" s="102"/>
      <c r="EU186" s="102"/>
      <c r="EV186" s="102"/>
      <c r="EW186" s="102"/>
      <c r="EX186" s="102"/>
      <c r="EY186" s="102"/>
      <c r="EZ186" s="102"/>
      <c r="FA186" s="102"/>
      <c r="FB186" s="102"/>
    </row>
    <row r="187" spans="1:2051" ht="15" customHeight="1">
      <c r="B187" s="112" t="s">
        <v>392</v>
      </c>
      <c r="C187" s="113" t="s">
        <v>236</v>
      </c>
      <c r="D187" s="113" t="s">
        <v>392</v>
      </c>
      <c r="E187" s="113" t="s">
        <v>383</v>
      </c>
      <c r="F187" s="113" t="str">
        <f>'Alcance 3'!C69</f>
        <v>Residuos comerciales e industriales a incineración</v>
      </c>
      <c r="G187" s="226" t="s">
        <v>350</v>
      </c>
      <c r="H187" s="113" t="s">
        <v>238</v>
      </c>
      <c r="I187" s="180">
        <v>3</v>
      </c>
      <c r="J187" s="126">
        <f>'Alcance 3'!D69</f>
        <v>0</v>
      </c>
      <c r="K187" s="113" t="str">
        <f>'Alcance 3'!E69</f>
        <v>kg</v>
      </c>
      <c r="L187" s="113"/>
      <c r="M187" s="203">
        <f t="shared" si="177"/>
        <v>1E-3</v>
      </c>
      <c r="N187" s="117"/>
      <c r="O187" s="113">
        <f t="shared" si="171"/>
        <v>0</v>
      </c>
      <c r="P187" s="115" t="s">
        <v>527</v>
      </c>
      <c r="Q187" s="120">
        <f>'Datos 1-Factores emisión'!D773</f>
        <v>446.24149999999997</v>
      </c>
      <c r="R187" s="121">
        <f>SUMIFS('Datos 1-Factores emisión'!$D$324:$D$353,'Datos 1-Factores emisión'!$B$324:$B$353,Cálculos_5!$F187,'Datos 1-Factores emisión'!$C$324:$C$353,Cálculos_5!R$5)</f>
        <v>0</v>
      </c>
      <c r="S187" s="121">
        <f>SUMIFS('Datos 1-Factores emisión'!$D$324:$D$353,'Datos 1-Factores emisión'!$B$324:$B$353,Cálculos_5!$F187,'Datos 1-Factores emisión'!$C$324:$C$353,Cálculos_5!S$5)</f>
        <v>0</v>
      </c>
      <c r="T187" s="121">
        <v>0</v>
      </c>
      <c r="U187" s="121">
        <v>0</v>
      </c>
      <c r="V187" s="120">
        <f t="shared" si="84"/>
        <v>0</v>
      </c>
      <c r="W187" s="121">
        <f t="shared" si="85"/>
        <v>0</v>
      </c>
      <c r="X187" s="121">
        <f t="shared" si="86"/>
        <v>0</v>
      </c>
      <c r="Y187" s="121">
        <v>0</v>
      </c>
      <c r="Z187" s="121">
        <v>0</v>
      </c>
      <c r="AA187" s="121">
        <f t="shared" si="163"/>
        <v>0</v>
      </c>
      <c r="AB187" s="120">
        <f>'Datos 2-Potenciales calent glob'!$E$6</f>
        <v>1</v>
      </c>
      <c r="AC187" s="121">
        <f>'Datos 2-Potenciales calent glob'!$E$31</f>
        <v>28</v>
      </c>
      <c r="AD187" s="121">
        <f>'Datos 2-Potenciales calent glob'!$E$32</f>
        <v>265</v>
      </c>
      <c r="AE187" s="123">
        <f>SUMIF('Datos 2-Potenciales calent glob'!$B$6:$B$56,Cálculos_5!F187,'Datos 2-Potenciales calent glob'!$E$6:$E$56)</f>
        <v>0</v>
      </c>
      <c r="AF187" s="121">
        <f>'Datos 2-Potenciales calent glob'!$E$6</f>
        <v>1</v>
      </c>
      <c r="AG187" s="121">
        <f>'Datos 2-Potenciales calent glob'!$E$6</f>
        <v>1</v>
      </c>
      <c r="AH187" s="120">
        <f t="shared" si="103"/>
        <v>0</v>
      </c>
      <c r="AI187" s="121">
        <f t="shared" si="172"/>
        <v>0</v>
      </c>
      <c r="AJ187" s="121">
        <f t="shared" si="173"/>
        <v>0</v>
      </c>
      <c r="AK187" s="121">
        <f t="shared" si="174"/>
        <v>0</v>
      </c>
      <c r="AL187" s="124">
        <f t="shared" si="175"/>
        <v>0</v>
      </c>
      <c r="AM187" s="121">
        <f t="shared" si="176"/>
        <v>0</v>
      </c>
      <c r="AN187" s="207">
        <f t="shared" si="155"/>
        <v>0</v>
      </c>
      <c r="AO187" s="102"/>
      <c r="AP187" s="102"/>
      <c r="AQ187" s="102"/>
      <c r="AR187" s="102"/>
      <c r="AS187" s="102"/>
      <c r="AT187" s="102"/>
      <c r="AU187" s="102"/>
      <c r="AV187" s="102"/>
      <c r="AW187" s="102"/>
      <c r="AX187" s="102"/>
      <c r="AY187" s="102"/>
      <c r="AZ187" s="102"/>
      <c r="BA187" s="102"/>
      <c r="BB187" s="102"/>
      <c r="BC187" s="102"/>
      <c r="BD187" s="102"/>
      <c r="BE187" s="102"/>
      <c r="BF187" s="102"/>
      <c r="BG187" s="102"/>
      <c r="BH187" s="102"/>
      <c r="BI187" s="102"/>
      <c r="BJ187" s="102"/>
      <c r="BK187" s="102"/>
      <c r="BL187" s="102"/>
      <c r="BM187" s="102"/>
      <c r="BN187" s="102"/>
      <c r="BO187" s="102"/>
      <c r="BP187" s="102"/>
      <c r="BQ187" s="102"/>
      <c r="BR187" s="102"/>
      <c r="BS187" s="102"/>
      <c r="BT187" s="102"/>
      <c r="BU187" s="102"/>
      <c r="BV187" s="102"/>
      <c r="BW187" s="102"/>
      <c r="BX187" s="102"/>
      <c r="BY187" s="102"/>
      <c r="BZ187" s="102"/>
      <c r="CA187" s="102"/>
      <c r="CB187" s="102"/>
      <c r="CC187" s="102"/>
      <c r="CD187" s="102"/>
      <c r="CE187" s="102"/>
      <c r="CF187" s="102"/>
      <c r="CG187" s="102"/>
      <c r="CH187" s="102"/>
      <c r="CI187" s="102"/>
      <c r="CJ187" s="102"/>
      <c r="CK187" s="102"/>
      <c r="CL187" s="102"/>
      <c r="CM187" s="102"/>
      <c r="CN187" s="102"/>
      <c r="CO187" s="102"/>
      <c r="CP187" s="102"/>
      <c r="CQ187" s="102"/>
      <c r="CR187" s="102"/>
      <c r="CS187" s="102"/>
      <c r="CT187" s="102"/>
      <c r="CU187" s="102"/>
      <c r="CV187" s="102"/>
      <c r="CW187" s="102"/>
      <c r="CX187" s="102"/>
      <c r="CY187" s="102"/>
      <c r="CZ187" s="102"/>
      <c r="DA187" s="102"/>
      <c r="DB187" s="102"/>
      <c r="DC187" s="102"/>
      <c r="DD187" s="102"/>
      <c r="DE187" s="102"/>
      <c r="DF187" s="102"/>
      <c r="DG187" s="102"/>
      <c r="DH187" s="102"/>
      <c r="DI187" s="102"/>
      <c r="DJ187" s="102"/>
      <c r="DK187" s="102"/>
      <c r="DL187" s="102"/>
      <c r="DM187" s="102"/>
      <c r="DN187" s="102"/>
      <c r="DO187" s="102"/>
      <c r="DP187" s="102"/>
      <c r="DQ187" s="102"/>
      <c r="DR187" s="102"/>
      <c r="DS187" s="102"/>
      <c r="DT187" s="102"/>
      <c r="DU187" s="102"/>
      <c r="DV187" s="102"/>
      <c r="DW187" s="102"/>
      <c r="DX187" s="102"/>
      <c r="DY187" s="102"/>
      <c r="DZ187" s="102"/>
      <c r="EA187" s="102"/>
      <c r="EB187" s="102"/>
      <c r="EC187" s="102"/>
      <c r="ED187" s="102"/>
      <c r="EE187" s="102"/>
      <c r="EF187" s="102"/>
      <c r="EG187" s="102"/>
      <c r="EH187" s="102"/>
      <c r="EI187" s="102"/>
      <c r="EJ187" s="102"/>
      <c r="EK187" s="102"/>
      <c r="EL187" s="102"/>
      <c r="EM187" s="102"/>
      <c r="EN187" s="102"/>
      <c r="EO187" s="102"/>
      <c r="EP187" s="102"/>
      <c r="EQ187" s="102"/>
      <c r="ER187" s="102"/>
      <c r="ES187" s="102"/>
      <c r="ET187" s="102"/>
      <c r="EU187" s="102"/>
      <c r="EV187" s="102"/>
      <c r="EW187" s="102"/>
      <c r="EX187" s="102"/>
      <c r="EY187" s="102"/>
      <c r="EZ187" s="102"/>
      <c r="FA187" s="102"/>
      <c r="FB187" s="102"/>
    </row>
    <row r="188" spans="1:2051" ht="15" customHeight="1">
      <c r="B188" s="112" t="s">
        <v>392</v>
      </c>
      <c r="C188" s="113" t="s">
        <v>236</v>
      </c>
      <c r="D188" s="113" t="s">
        <v>392</v>
      </c>
      <c r="E188" s="113" t="s">
        <v>387</v>
      </c>
      <c r="F188" s="113" t="str">
        <f>'Alcance 3'!C70</f>
        <v>Fracción orgánica a compostaje</v>
      </c>
      <c r="G188" s="226" t="s">
        <v>350</v>
      </c>
      <c r="H188" s="113" t="s">
        <v>238</v>
      </c>
      <c r="I188" s="180">
        <v>3</v>
      </c>
      <c r="J188" s="126">
        <f>'Alcance 3'!D70</f>
        <v>0</v>
      </c>
      <c r="K188" s="113" t="str">
        <f>'Alcance 3'!E70</f>
        <v>kg</v>
      </c>
      <c r="L188" s="113"/>
      <c r="M188" s="203">
        <f t="shared" si="177"/>
        <v>1E-3</v>
      </c>
      <c r="N188" s="117"/>
      <c r="O188" s="113">
        <f>J188*M188</f>
        <v>0</v>
      </c>
      <c r="P188" s="115" t="s">
        <v>527</v>
      </c>
      <c r="Q188" s="120">
        <f>'Datos 1-Factores emisión'!D774</f>
        <v>8.9506976744186009</v>
      </c>
      <c r="R188" s="121">
        <f>SUMIFS('Datos 1-Factores emisión'!$D$324:$D$353,'Datos 1-Factores emisión'!$B$324:$B$353,Cálculos_5!$F188,'Datos 1-Factores emisión'!$C$324:$C$353,Cálculos_5!R$5)</f>
        <v>0</v>
      </c>
      <c r="S188" s="121">
        <f>SUMIFS('Datos 1-Factores emisión'!$D$324:$D$353,'Datos 1-Factores emisión'!$B$324:$B$353,Cálculos_5!$F188,'Datos 1-Factores emisión'!$C$324:$C$353,Cálculos_5!S$5)</f>
        <v>0</v>
      </c>
      <c r="T188" s="121">
        <v>0</v>
      </c>
      <c r="U188" s="121">
        <v>0</v>
      </c>
      <c r="V188" s="120">
        <f t="shared" si="84"/>
        <v>0</v>
      </c>
      <c r="W188" s="121">
        <f t="shared" si="85"/>
        <v>0</v>
      </c>
      <c r="X188" s="121">
        <f t="shared" si="86"/>
        <v>0</v>
      </c>
      <c r="Y188" s="121">
        <v>0</v>
      </c>
      <c r="Z188" s="121">
        <v>0</v>
      </c>
      <c r="AA188" s="121">
        <f t="shared" si="163"/>
        <v>0</v>
      </c>
      <c r="AB188" s="120">
        <f>'Datos 2-Potenciales calent glob'!$E$6</f>
        <v>1</v>
      </c>
      <c r="AC188" s="121">
        <f>'Datos 2-Potenciales calent glob'!$E$31</f>
        <v>28</v>
      </c>
      <c r="AD188" s="121">
        <f>'Datos 2-Potenciales calent glob'!$E$32</f>
        <v>265</v>
      </c>
      <c r="AE188" s="123">
        <f>SUMIF('Datos 2-Potenciales calent glob'!$B$6:$B$56,Cálculos_5!F188,'Datos 2-Potenciales calent glob'!$E$6:$E$56)</f>
        <v>0</v>
      </c>
      <c r="AF188" s="121">
        <f>'Datos 2-Potenciales calent glob'!$E$6</f>
        <v>1</v>
      </c>
      <c r="AG188" s="121">
        <f>'Datos 2-Potenciales calent glob'!$E$6</f>
        <v>1</v>
      </c>
      <c r="AH188" s="120">
        <f t="shared" si="103"/>
        <v>0</v>
      </c>
      <c r="AI188" s="121">
        <f t="shared" si="172"/>
        <v>0</v>
      </c>
      <c r="AJ188" s="121">
        <f t="shared" si="173"/>
        <v>0</v>
      </c>
      <c r="AK188" s="121">
        <f t="shared" si="174"/>
        <v>0</v>
      </c>
      <c r="AL188" s="124">
        <f t="shared" si="175"/>
        <v>0</v>
      </c>
      <c r="AM188" s="121">
        <f t="shared" si="176"/>
        <v>0</v>
      </c>
      <c r="AN188" s="207">
        <f t="shared" si="155"/>
        <v>0</v>
      </c>
      <c r="AO188" s="102"/>
      <c r="AP188" s="102"/>
      <c r="AQ188" s="102"/>
      <c r="AR188" s="102"/>
      <c r="AS188" s="102"/>
      <c r="AT188" s="102"/>
      <c r="AU188" s="102"/>
      <c r="AV188" s="102"/>
      <c r="AW188" s="102"/>
      <c r="AX188" s="102"/>
      <c r="AY188" s="102"/>
      <c r="AZ188" s="102"/>
      <c r="BA188" s="102"/>
      <c r="BB188" s="102"/>
      <c r="BC188" s="102"/>
      <c r="BD188" s="102"/>
      <c r="BE188" s="102"/>
      <c r="BF188" s="102"/>
      <c r="BG188" s="102"/>
      <c r="BH188" s="102"/>
      <c r="BI188" s="102"/>
      <c r="BJ188" s="102"/>
      <c r="BK188" s="102"/>
      <c r="BL188" s="102"/>
      <c r="BM188" s="102"/>
      <c r="BN188" s="102"/>
      <c r="BO188" s="102"/>
      <c r="BP188" s="102"/>
      <c r="BQ188" s="102"/>
      <c r="BR188" s="102"/>
      <c r="BS188" s="102"/>
      <c r="BT188" s="102"/>
      <c r="BU188" s="102"/>
      <c r="BV188" s="102"/>
      <c r="BW188" s="102"/>
      <c r="BX188" s="102"/>
      <c r="BY188" s="102"/>
      <c r="BZ188" s="102"/>
      <c r="CA188" s="102"/>
      <c r="CB188" s="102"/>
      <c r="CC188" s="102"/>
      <c r="CD188" s="102"/>
      <c r="CE188" s="102"/>
      <c r="CF188" s="102"/>
      <c r="CG188" s="102"/>
      <c r="CH188" s="102"/>
      <c r="CI188" s="102"/>
      <c r="CJ188" s="102"/>
      <c r="CK188" s="102"/>
      <c r="CL188" s="102"/>
      <c r="CM188" s="102"/>
      <c r="CN188" s="102"/>
      <c r="CO188" s="102"/>
      <c r="CP188" s="102"/>
      <c r="CQ188" s="102"/>
      <c r="CR188" s="102"/>
      <c r="CS188" s="102"/>
      <c r="CT188" s="102"/>
      <c r="CU188" s="102"/>
      <c r="CV188" s="102"/>
      <c r="CW188" s="102"/>
      <c r="CX188" s="102"/>
      <c r="CY188" s="102"/>
      <c r="CZ188" s="102"/>
      <c r="DA188" s="102"/>
      <c r="DB188" s="102"/>
      <c r="DC188" s="102"/>
      <c r="DD188" s="102"/>
      <c r="DE188" s="102"/>
      <c r="DF188" s="102"/>
      <c r="DG188" s="102"/>
      <c r="DH188" s="102"/>
      <c r="DI188" s="102"/>
      <c r="DJ188" s="102"/>
      <c r="DK188" s="102"/>
      <c r="DL188" s="102"/>
      <c r="DM188" s="102"/>
      <c r="DN188" s="102"/>
      <c r="DO188" s="102"/>
      <c r="DP188" s="102"/>
      <c r="DQ188" s="102"/>
      <c r="DR188" s="102"/>
      <c r="DS188" s="102"/>
      <c r="DT188" s="102"/>
      <c r="DU188" s="102"/>
      <c r="DV188" s="102"/>
      <c r="DW188" s="102"/>
      <c r="DX188" s="102"/>
      <c r="DY188" s="102"/>
      <c r="DZ188" s="102"/>
      <c r="EA188" s="102"/>
      <c r="EB188" s="102"/>
      <c r="EC188" s="102"/>
      <c r="ED188" s="102"/>
      <c r="EE188" s="102"/>
      <c r="EF188" s="102"/>
      <c r="EG188" s="102"/>
      <c r="EH188" s="102"/>
      <c r="EI188" s="102"/>
      <c r="EJ188" s="102"/>
      <c r="EK188" s="102"/>
      <c r="EL188" s="102"/>
      <c r="EM188" s="102"/>
      <c r="EN188" s="102"/>
      <c r="EO188" s="102"/>
      <c r="EP188" s="102"/>
      <c r="EQ188" s="102"/>
      <c r="ER188" s="102"/>
      <c r="ES188" s="102"/>
      <c r="ET188" s="102"/>
      <c r="EU188" s="102"/>
      <c r="EV188" s="102"/>
      <c r="EW188" s="102"/>
      <c r="EX188" s="102"/>
      <c r="EY188" s="102"/>
      <c r="EZ188" s="102"/>
      <c r="FA188" s="102"/>
      <c r="FB188" s="102"/>
    </row>
    <row r="189" spans="1:2051" ht="15" customHeight="1">
      <c r="B189" s="112" t="s">
        <v>392</v>
      </c>
      <c r="C189" s="113" t="s">
        <v>236</v>
      </c>
      <c r="D189" s="113" t="s">
        <v>392</v>
      </c>
      <c r="E189" s="113" t="s">
        <v>389</v>
      </c>
      <c r="F189" s="113" t="str">
        <f>'Alcance 3'!C71</f>
        <v>Vidrio a reciclaje</v>
      </c>
      <c r="G189" s="226" t="s">
        <v>350</v>
      </c>
      <c r="H189" s="113" t="s">
        <v>238</v>
      </c>
      <c r="I189" s="180">
        <v>3</v>
      </c>
      <c r="J189" s="126">
        <f>'Alcance 3'!D71</f>
        <v>0</v>
      </c>
      <c r="K189" s="113" t="str">
        <f>'Alcance 3'!E71</f>
        <v>kg</v>
      </c>
      <c r="L189" s="113"/>
      <c r="M189" s="203">
        <f t="shared" si="177"/>
        <v>1E-3</v>
      </c>
      <c r="N189" s="117"/>
      <c r="O189" s="113">
        <f t="shared" si="171"/>
        <v>0</v>
      </c>
      <c r="P189" s="115" t="s">
        <v>527</v>
      </c>
      <c r="Q189" s="120">
        <f>'Datos 1-Factores emisión'!D775</f>
        <v>21.293565891472898</v>
      </c>
      <c r="R189" s="121">
        <f>SUMIFS('Datos 1-Factores emisión'!$D$324:$D$353,'Datos 1-Factores emisión'!$B$324:$B$353,Cálculos_5!$F189,'Datos 1-Factores emisión'!$C$324:$C$353,Cálculos_5!R$5)</f>
        <v>0</v>
      </c>
      <c r="S189" s="121">
        <f>SUMIFS('Datos 1-Factores emisión'!$D$324:$D$353,'Datos 1-Factores emisión'!$B$324:$B$353,Cálculos_5!$F189,'Datos 1-Factores emisión'!$C$324:$C$353,Cálculos_5!S$5)</f>
        <v>0</v>
      </c>
      <c r="T189" s="121">
        <v>0</v>
      </c>
      <c r="U189" s="121">
        <v>0</v>
      </c>
      <c r="V189" s="120">
        <f t="shared" si="84"/>
        <v>0</v>
      </c>
      <c r="W189" s="121">
        <f t="shared" si="85"/>
        <v>0</v>
      </c>
      <c r="X189" s="121">
        <f t="shared" si="86"/>
        <v>0</v>
      </c>
      <c r="Y189" s="121">
        <v>0</v>
      </c>
      <c r="Z189" s="121">
        <v>0</v>
      </c>
      <c r="AA189" s="121">
        <f t="shared" si="163"/>
        <v>0</v>
      </c>
      <c r="AB189" s="120">
        <f>'Datos 2-Potenciales calent glob'!$E$6</f>
        <v>1</v>
      </c>
      <c r="AC189" s="121">
        <f>'Datos 2-Potenciales calent glob'!$E$31</f>
        <v>28</v>
      </c>
      <c r="AD189" s="121">
        <f>'Datos 2-Potenciales calent glob'!$E$32</f>
        <v>265</v>
      </c>
      <c r="AE189" s="123">
        <f>SUMIF('Datos 2-Potenciales calent glob'!$B$6:$B$56,Cálculos_5!F189,'Datos 2-Potenciales calent glob'!$E$6:$E$56)</f>
        <v>0</v>
      </c>
      <c r="AF189" s="121">
        <f>'Datos 2-Potenciales calent glob'!$E$6</f>
        <v>1</v>
      </c>
      <c r="AG189" s="121">
        <f>'Datos 2-Potenciales calent glob'!$E$6</f>
        <v>1</v>
      </c>
      <c r="AH189" s="120">
        <f t="shared" si="103"/>
        <v>0</v>
      </c>
      <c r="AI189" s="121">
        <f t="shared" si="172"/>
        <v>0</v>
      </c>
      <c r="AJ189" s="121">
        <f t="shared" si="173"/>
        <v>0</v>
      </c>
      <c r="AK189" s="121">
        <f t="shared" si="174"/>
        <v>0</v>
      </c>
      <c r="AL189" s="124">
        <f t="shared" si="175"/>
        <v>0</v>
      </c>
      <c r="AM189" s="121">
        <f t="shared" si="176"/>
        <v>0</v>
      </c>
      <c r="AN189" s="207">
        <f t="shared" si="155"/>
        <v>0</v>
      </c>
      <c r="AO189" s="102"/>
      <c r="AP189" s="102"/>
      <c r="AQ189" s="102"/>
      <c r="AR189" s="102"/>
      <c r="AS189" s="102"/>
      <c r="AT189" s="102"/>
      <c r="AU189" s="102"/>
      <c r="AV189" s="102"/>
      <c r="AW189" s="102"/>
      <c r="AX189" s="102"/>
      <c r="AY189" s="102"/>
      <c r="AZ189" s="102"/>
      <c r="BA189" s="102"/>
      <c r="BB189" s="102"/>
      <c r="BC189" s="102"/>
      <c r="BD189" s="102"/>
      <c r="BE189" s="102"/>
      <c r="BF189" s="102"/>
      <c r="BG189" s="102"/>
      <c r="BH189" s="102"/>
      <c r="BI189" s="102"/>
      <c r="BJ189" s="102"/>
      <c r="BK189" s="102"/>
      <c r="BL189" s="102"/>
      <c r="BM189" s="102"/>
      <c r="BN189" s="102"/>
      <c r="BO189" s="102"/>
      <c r="BP189" s="102"/>
      <c r="BQ189" s="102"/>
      <c r="BR189" s="102"/>
      <c r="BS189" s="102"/>
      <c r="BT189" s="102"/>
      <c r="BU189" s="102"/>
      <c r="BV189" s="102"/>
      <c r="BW189" s="102"/>
      <c r="BX189" s="102"/>
      <c r="BY189" s="102"/>
      <c r="BZ189" s="102"/>
      <c r="CA189" s="102"/>
      <c r="CB189" s="102"/>
      <c r="CC189" s="102"/>
      <c r="CD189" s="102"/>
      <c r="CE189" s="102"/>
      <c r="CF189" s="102"/>
      <c r="CG189" s="102"/>
      <c r="CH189" s="102"/>
      <c r="CI189" s="102"/>
      <c r="CJ189" s="102"/>
      <c r="CK189" s="102"/>
      <c r="CL189" s="102"/>
      <c r="CM189" s="102"/>
      <c r="CN189" s="102"/>
      <c r="CO189" s="102"/>
      <c r="CP189" s="102"/>
      <c r="CQ189" s="102"/>
      <c r="CR189" s="102"/>
      <c r="CS189" s="102"/>
      <c r="CT189" s="102"/>
      <c r="CU189" s="102"/>
      <c r="CV189" s="102"/>
      <c r="CW189" s="102"/>
      <c r="CX189" s="102"/>
      <c r="CY189" s="102"/>
      <c r="CZ189" s="102"/>
      <c r="DA189" s="102"/>
      <c r="DB189" s="102"/>
      <c r="DC189" s="102"/>
      <c r="DD189" s="102"/>
      <c r="DE189" s="102"/>
      <c r="DF189" s="102"/>
      <c r="DG189" s="102"/>
      <c r="DH189" s="102"/>
      <c r="DI189" s="102"/>
      <c r="DJ189" s="102"/>
      <c r="DK189" s="102"/>
      <c r="DL189" s="102"/>
      <c r="DM189" s="102"/>
      <c r="DN189" s="102"/>
      <c r="DO189" s="102"/>
      <c r="DP189" s="102"/>
      <c r="DQ189" s="102"/>
      <c r="DR189" s="102"/>
      <c r="DS189" s="102"/>
      <c r="DT189" s="102"/>
      <c r="DU189" s="102"/>
      <c r="DV189" s="102"/>
      <c r="DW189" s="102"/>
      <c r="DX189" s="102"/>
      <c r="DY189" s="102"/>
      <c r="DZ189" s="102"/>
      <c r="EA189" s="102"/>
      <c r="EB189" s="102"/>
      <c r="EC189" s="102"/>
      <c r="ED189" s="102"/>
      <c r="EE189" s="102"/>
      <c r="EF189" s="102"/>
      <c r="EG189" s="102"/>
      <c r="EH189" s="102"/>
      <c r="EI189" s="102"/>
      <c r="EJ189" s="102"/>
      <c r="EK189" s="102"/>
      <c r="EL189" s="102"/>
      <c r="EM189" s="102"/>
      <c r="EN189" s="102"/>
      <c r="EO189" s="102"/>
      <c r="EP189" s="102"/>
      <c r="EQ189" s="102"/>
      <c r="ER189" s="102"/>
      <c r="ES189" s="102"/>
      <c r="ET189" s="102"/>
      <c r="EU189" s="102"/>
      <c r="EV189" s="102"/>
      <c r="EW189" s="102"/>
      <c r="EX189" s="102"/>
      <c r="EY189" s="102"/>
      <c r="EZ189" s="102"/>
      <c r="FA189" s="102"/>
      <c r="FB189" s="102"/>
    </row>
    <row r="190" spans="1:2051" ht="15" customHeight="1">
      <c r="B190" s="112" t="s">
        <v>392</v>
      </c>
      <c r="C190" s="113" t="s">
        <v>236</v>
      </c>
      <c r="D190" s="113" t="s">
        <v>392</v>
      </c>
      <c r="E190" s="113" t="s">
        <v>389</v>
      </c>
      <c r="F190" s="113" t="str">
        <f>'Alcance 3'!C72</f>
        <v>Envases a reciclaje</v>
      </c>
      <c r="G190" s="226" t="s">
        <v>350</v>
      </c>
      <c r="H190" s="113" t="s">
        <v>238</v>
      </c>
      <c r="I190" s="180">
        <v>3</v>
      </c>
      <c r="J190" s="126">
        <f>'Alcance 3'!D72</f>
        <v>0</v>
      </c>
      <c r="K190" s="113" t="str">
        <f>'Alcance 3'!E72</f>
        <v>kg</v>
      </c>
      <c r="L190" s="113"/>
      <c r="M190" s="203">
        <f t="shared" si="177"/>
        <v>1E-3</v>
      </c>
      <c r="N190" s="117"/>
      <c r="O190" s="113">
        <f t="shared" si="171"/>
        <v>0</v>
      </c>
      <c r="P190" s="115" t="s">
        <v>527</v>
      </c>
      <c r="Q190" s="120">
        <f>'Datos 1-Factores emisión'!D776</f>
        <v>21.293565891472898</v>
      </c>
      <c r="R190" s="121">
        <f>SUMIFS('Datos 1-Factores emisión'!$D$324:$D$353,'Datos 1-Factores emisión'!$B$324:$B$353,Cálculos_5!$F190,'Datos 1-Factores emisión'!$C$324:$C$353,Cálculos_5!R$5)</f>
        <v>0</v>
      </c>
      <c r="S190" s="121">
        <f>SUMIFS('Datos 1-Factores emisión'!$D$324:$D$353,'Datos 1-Factores emisión'!$B$324:$B$353,Cálculos_5!$F190,'Datos 1-Factores emisión'!$C$324:$C$353,Cálculos_5!S$5)</f>
        <v>0</v>
      </c>
      <c r="T190" s="121">
        <v>0</v>
      </c>
      <c r="U190" s="121">
        <v>0</v>
      </c>
      <c r="V190" s="120">
        <f t="shared" si="84"/>
        <v>0</v>
      </c>
      <c r="W190" s="121">
        <f t="shared" si="85"/>
        <v>0</v>
      </c>
      <c r="X190" s="121">
        <f t="shared" si="86"/>
        <v>0</v>
      </c>
      <c r="Y190" s="121">
        <v>0</v>
      </c>
      <c r="Z190" s="121">
        <v>0</v>
      </c>
      <c r="AA190" s="121">
        <f t="shared" si="163"/>
        <v>0</v>
      </c>
      <c r="AB190" s="120">
        <f>'Datos 2-Potenciales calent glob'!$E$6</f>
        <v>1</v>
      </c>
      <c r="AC190" s="121">
        <f>'Datos 2-Potenciales calent glob'!$E$31</f>
        <v>28</v>
      </c>
      <c r="AD190" s="121">
        <f>'Datos 2-Potenciales calent glob'!$E$32</f>
        <v>265</v>
      </c>
      <c r="AE190" s="123">
        <f>SUMIF('Datos 2-Potenciales calent glob'!$B$6:$B$56,Cálculos_5!F190,'Datos 2-Potenciales calent glob'!$E$6:$E$56)</f>
        <v>0</v>
      </c>
      <c r="AF190" s="121">
        <f>'Datos 2-Potenciales calent glob'!$E$6</f>
        <v>1</v>
      </c>
      <c r="AG190" s="121">
        <f>'Datos 2-Potenciales calent glob'!$E$6</f>
        <v>1</v>
      </c>
      <c r="AH190" s="120">
        <f t="shared" si="103"/>
        <v>0</v>
      </c>
      <c r="AI190" s="121">
        <f t="shared" si="172"/>
        <v>0</v>
      </c>
      <c r="AJ190" s="121">
        <f t="shared" si="173"/>
        <v>0</v>
      </c>
      <c r="AK190" s="121">
        <f t="shared" si="174"/>
        <v>0</v>
      </c>
      <c r="AL190" s="124">
        <f t="shared" si="175"/>
        <v>0</v>
      </c>
      <c r="AM190" s="121">
        <f t="shared" si="176"/>
        <v>0</v>
      </c>
      <c r="AN190" s="207">
        <f t="shared" si="155"/>
        <v>0</v>
      </c>
      <c r="AO190" s="102"/>
      <c r="AP190" s="102"/>
      <c r="AQ190" s="102"/>
      <c r="AR190" s="102"/>
      <c r="AS190" s="102"/>
      <c r="AT190" s="102"/>
      <c r="AU190" s="102"/>
      <c r="AV190" s="102"/>
      <c r="AW190" s="102"/>
      <c r="AX190" s="102"/>
      <c r="AY190" s="102"/>
      <c r="AZ190" s="102"/>
      <c r="BA190" s="102"/>
      <c r="BB190" s="102"/>
      <c r="BC190" s="102"/>
      <c r="BD190" s="102"/>
      <c r="BE190" s="102"/>
      <c r="BF190" s="102"/>
      <c r="BG190" s="102"/>
      <c r="BH190" s="102"/>
      <c r="BI190" s="102"/>
      <c r="BJ190" s="102"/>
      <c r="BK190" s="102"/>
      <c r="BL190" s="102"/>
      <c r="BM190" s="102"/>
      <c r="BN190" s="102"/>
      <c r="BO190" s="102"/>
      <c r="BP190" s="102"/>
      <c r="BQ190" s="102"/>
      <c r="BR190" s="102"/>
      <c r="BS190" s="102"/>
      <c r="BT190" s="102"/>
      <c r="BU190" s="102"/>
      <c r="BV190" s="102"/>
      <c r="BW190" s="102"/>
      <c r="BX190" s="102"/>
      <c r="BY190" s="102"/>
      <c r="BZ190" s="102"/>
      <c r="CA190" s="102"/>
      <c r="CB190" s="102"/>
      <c r="CC190" s="102"/>
      <c r="CD190" s="102"/>
      <c r="CE190" s="102"/>
      <c r="CF190" s="102"/>
      <c r="CG190" s="102"/>
      <c r="CH190" s="102"/>
      <c r="CI190" s="102"/>
      <c r="CJ190" s="102"/>
      <c r="CK190" s="102"/>
      <c r="CL190" s="102"/>
      <c r="CM190" s="102"/>
      <c r="CN190" s="102"/>
      <c r="CO190" s="102"/>
      <c r="CP190" s="102"/>
      <c r="CQ190" s="102"/>
      <c r="CR190" s="102"/>
      <c r="CS190" s="102"/>
      <c r="CT190" s="102"/>
      <c r="CU190" s="102"/>
      <c r="CV190" s="102"/>
      <c r="CW190" s="102"/>
      <c r="CX190" s="102"/>
      <c r="CY190" s="102"/>
      <c r="CZ190" s="102"/>
      <c r="DA190" s="102"/>
      <c r="DB190" s="102"/>
      <c r="DC190" s="102"/>
      <c r="DD190" s="102"/>
      <c r="DE190" s="102"/>
      <c r="DF190" s="102"/>
      <c r="DG190" s="102"/>
      <c r="DH190" s="102"/>
      <c r="DI190" s="102"/>
      <c r="DJ190" s="102"/>
      <c r="DK190" s="102"/>
      <c r="DL190" s="102"/>
      <c r="DM190" s="102"/>
      <c r="DN190" s="102"/>
      <c r="DO190" s="102"/>
      <c r="DP190" s="102"/>
      <c r="DQ190" s="102"/>
      <c r="DR190" s="102"/>
      <c r="DS190" s="102"/>
      <c r="DT190" s="102"/>
      <c r="DU190" s="102"/>
      <c r="DV190" s="102"/>
      <c r="DW190" s="102"/>
      <c r="DX190" s="102"/>
      <c r="DY190" s="102"/>
      <c r="DZ190" s="102"/>
      <c r="EA190" s="102"/>
      <c r="EB190" s="102"/>
      <c r="EC190" s="102"/>
      <c r="ED190" s="102"/>
      <c r="EE190" s="102"/>
      <c r="EF190" s="102"/>
      <c r="EG190" s="102"/>
      <c r="EH190" s="102"/>
      <c r="EI190" s="102"/>
      <c r="EJ190" s="102"/>
      <c r="EK190" s="102"/>
      <c r="EL190" s="102"/>
      <c r="EM190" s="102"/>
      <c r="EN190" s="102"/>
      <c r="EO190" s="102"/>
      <c r="EP190" s="102"/>
      <c r="EQ190" s="102"/>
      <c r="ER190" s="102"/>
      <c r="ES190" s="102"/>
      <c r="ET190" s="102"/>
      <c r="EU190" s="102"/>
      <c r="EV190" s="102"/>
      <c r="EW190" s="102"/>
      <c r="EX190" s="102"/>
      <c r="EY190" s="102"/>
      <c r="EZ190" s="102"/>
      <c r="FA190" s="102"/>
      <c r="FB190" s="102"/>
    </row>
    <row r="191" spans="1:2051" ht="15" customHeight="1">
      <c r="B191" s="112" t="s">
        <v>392</v>
      </c>
      <c r="C191" s="113" t="s">
        <v>236</v>
      </c>
      <c r="D191" s="113" t="s">
        <v>392</v>
      </c>
      <c r="E191" s="113" t="s">
        <v>389</v>
      </c>
      <c r="F191" s="113" t="str">
        <f>'Alcance 3'!C73</f>
        <v>Papel y cartón a reciclaje</v>
      </c>
      <c r="G191" s="226" t="s">
        <v>350</v>
      </c>
      <c r="H191" s="113" t="s">
        <v>238</v>
      </c>
      <c r="I191" s="180">
        <v>3</v>
      </c>
      <c r="J191" s="126">
        <f>'Alcance 3'!D73</f>
        <v>0</v>
      </c>
      <c r="K191" s="113" t="str">
        <f>'Alcance 3'!E73</f>
        <v>kg</v>
      </c>
      <c r="L191" s="113"/>
      <c r="M191" s="203">
        <f t="shared" si="177"/>
        <v>1E-3</v>
      </c>
      <c r="N191" s="117"/>
      <c r="O191" s="113">
        <f t="shared" si="171"/>
        <v>0</v>
      </c>
      <c r="P191" s="115" t="s">
        <v>527</v>
      </c>
      <c r="Q191" s="120">
        <f>'Datos 1-Factores emisión'!D777</f>
        <v>21.293565891472898</v>
      </c>
      <c r="R191" s="121">
        <f>SUMIFS('Datos 1-Factores emisión'!$D$324:$D$353,'Datos 1-Factores emisión'!$B$324:$B$353,Cálculos_5!$F191,'Datos 1-Factores emisión'!$C$324:$C$353,Cálculos_5!R$5)</f>
        <v>0</v>
      </c>
      <c r="S191" s="121">
        <f>SUMIFS('Datos 1-Factores emisión'!$D$324:$D$353,'Datos 1-Factores emisión'!$B$324:$B$353,Cálculos_5!$F191,'Datos 1-Factores emisión'!$C$324:$C$353,Cálculos_5!S$5)</f>
        <v>0</v>
      </c>
      <c r="T191" s="121">
        <v>0</v>
      </c>
      <c r="U191" s="121">
        <v>0</v>
      </c>
      <c r="V191" s="120">
        <f t="shared" si="84"/>
        <v>0</v>
      </c>
      <c r="W191" s="121">
        <f t="shared" si="85"/>
        <v>0</v>
      </c>
      <c r="X191" s="121">
        <f t="shared" si="86"/>
        <v>0</v>
      </c>
      <c r="Y191" s="121">
        <v>0</v>
      </c>
      <c r="Z191" s="121">
        <v>0</v>
      </c>
      <c r="AA191" s="121">
        <f t="shared" si="163"/>
        <v>0</v>
      </c>
      <c r="AB191" s="120">
        <f>'Datos 2-Potenciales calent glob'!$E$6</f>
        <v>1</v>
      </c>
      <c r="AC191" s="121">
        <f>'Datos 2-Potenciales calent glob'!$E$31</f>
        <v>28</v>
      </c>
      <c r="AD191" s="121">
        <f>'Datos 2-Potenciales calent glob'!$E$32</f>
        <v>265</v>
      </c>
      <c r="AE191" s="123">
        <f>SUMIF('Datos 2-Potenciales calent glob'!$B$6:$B$56,Cálculos_5!F191,'Datos 2-Potenciales calent glob'!$E$6:$E$56)</f>
        <v>0</v>
      </c>
      <c r="AF191" s="121">
        <f>'Datos 2-Potenciales calent glob'!$E$6</f>
        <v>1</v>
      </c>
      <c r="AG191" s="121">
        <f>'Datos 2-Potenciales calent glob'!$E$6</f>
        <v>1</v>
      </c>
      <c r="AH191" s="120">
        <f t="shared" si="103"/>
        <v>0</v>
      </c>
      <c r="AI191" s="121">
        <f t="shared" si="172"/>
        <v>0</v>
      </c>
      <c r="AJ191" s="121">
        <f t="shared" si="173"/>
        <v>0</v>
      </c>
      <c r="AK191" s="121">
        <f t="shared" si="174"/>
        <v>0</v>
      </c>
      <c r="AL191" s="124">
        <f t="shared" si="175"/>
        <v>0</v>
      </c>
      <c r="AM191" s="121">
        <f t="shared" si="176"/>
        <v>0</v>
      </c>
      <c r="AN191" s="207">
        <f t="shared" si="155"/>
        <v>0</v>
      </c>
      <c r="AO191" s="102"/>
      <c r="AP191" s="102"/>
      <c r="AQ191" s="102"/>
      <c r="AR191" s="102"/>
      <c r="AS191" s="102"/>
      <c r="AT191" s="102"/>
      <c r="AU191" s="102"/>
      <c r="AV191" s="102"/>
      <c r="AW191" s="102"/>
      <c r="AX191" s="102"/>
      <c r="AY191" s="102"/>
      <c r="AZ191" s="102"/>
      <c r="BA191" s="102"/>
      <c r="BB191" s="102"/>
      <c r="BC191" s="102"/>
      <c r="BD191" s="102"/>
      <c r="BE191" s="102"/>
      <c r="BF191" s="102"/>
      <c r="BG191" s="102"/>
      <c r="BH191" s="102"/>
      <c r="BI191" s="102"/>
      <c r="BJ191" s="102"/>
      <c r="BK191" s="102"/>
      <c r="BL191" s="102"/>
      <c r="BM191" s="102"/>
      <c r="BN191" s="102"/>
      <c r="BO191" s="102"/>
      <c r="BP191" s="102"/>
      <c r="BQ191" s="102"/>
      <c r="BR191" s="102"/>
      <c r="BS191" s="102"/>
      <c r="BT191" s="102"/>
      <c r="BU191" s="102"/>
      <c r="BV191" s="102"/>
      <c r="BW191" s="102"/>
      <c r="BX191" s="102"/>
      <c r="BY191" s="102"/>
      <c r="BZ191" s="102"/>
      <c r="CA191" s="102"/>
      <c r="CB191" s="102"/>
      <c r="CC191" s="102"/>
      <c r="CD191" s="102"/>
      <c r="CE191" s="102"/>
      <c r="CF191" s="102"/>
      <c r="CG191" s="102"/>
      <c r="CH191" s="102"/>
      <c r="CI191" s="102"/>
      <c r="CJ191" s="102"/>
      <c r="CK191" s="102"/>
      <c r="CL191" s="102"/>
      <c r="CM191" s="102"/>
      <c r="CN191" s="102"/>
      <c r="CO191" s="102"/>
      <c r="CP191" s="102"/>
      <c r="CQ191" s="102"/>
      <c r="CR191" s="102"/>
      <c r="CS191" s="102"/>
      <c r="CT191" s="102"/>
      <c r="CU191" s="102"/>
      <c r="CV191" s="102"/>
      <c r="CW191" s="102"/>
      <c r="CX191" s="102"/>
      <c r="CY191" s="102"/>
      <c r="CZ191" s="102"/>
      <c r="DA191" s="102"/>
      <c r="DB191" s="102"/>
      <c r="DC191" s="102"/>
      <c r="DD191" s="102"/>
      <c r="DE191" s="102"/>
      <c r="DF191" s="102"/>
      <c r="DG191" s="102"/>
      <c r="DH191" s="102"/>
      <c r="DI191" s="102"/>
      <c r="DJ191" s="102"/>
      <c r="DK191" s="102"/>
      <c r="DL191" s="102"/>
      <c r="DM191" s="102"/>
      <c r="DN191" s="102"/>
      <c r="DO191" s="102"/>
      <c r="DP191" s="102"/>
      <c r="DQ191" s="102"/>
      <c r="DR191" s="102"/>
      <c r="DS191" s="102"/>
      <c r="DT191" s="102"/>
      <c r="DU191" s="102"/>
      <c r="DV191" s="102"/>
      <c r="DW191" s="102"/>
      <c r="DX191" s="102"/>
      <c r="DY191" s="102"/>
      <c r="DZ191" s="102"/>
      <c r="EA191" s="102"/>
      <c r="EB191" s="102"/>
      <c r="EC191" s="102"/>
      <c r="ED191" s="102"/>
      <c r="EE191" s="102"/>
      <c r="EF191" s="102"/>
      <c r="EG191" s="102"/>
      <c r="EH191" s="102"/>
      <c r="EI191" s="102"/>
      <c r="EJ191" s="102"/>
      <c r="EK191" s="102"/>
      <c r="EL191" s="102"/>
      <c r="EM191" s="102"/>
      <c r="EN191" s="102"/>
      <c r="EO191" s="102"/>
      <c r="EP191" s="102"/>
      <c r="EQ191" s="102"/>
      <c r="ER191" s="102"/>
      <c r="ES191" s="102"/>
      <c r="ET191" s="102"/>
      <c r="EU191" s="102"/>
      <c r="EV191" s="102"/>
      <c r="EW191" s="102"/>
      <c r="EX191" s="102"/>
      <c r="EY191" s="102"/>
      <c r="EZ191" s="102"/>
      <c r="FA191" s="102"/>
      <c r="FB191" s="102"/>
    </row>
    <row r="192" spans="1:2051" ht="15" customHeight="1">
      <c r="B192" s="112" t="s">
        <v>500</v>
      </c>
      <c r="C192" s="113" t="s">
        <v>236</v>
      </c>
      <c r="D192" s="113" t="s">
        <v>503</v>
      </c>
      <c r="E192" s="113" t="s">
        <v>500</v>
      </c>
      <c r="F192" s="113" t="s">
        <v>500</v>
      </c>
      <c r="G192" s="226" t="s">
        <v>500</v>
      </c>
      <c r="H192" s="113" t="s">
        <v>238</v>
      </c>
      <c r="I192" s="180">
        <v>3</v>
      </c>
      <c r="J192" s="126">
        <f>'Alcance 3'!D79</f>
        <v>0</v>
      </c>
      <c r="K192" s="113" t="str">
        <f>'Alcance 3'!E79</f>
        <v>m3</v>
      </c>
      <c r="L192" s="113"/>
      <c r="M192" s="203">
        <v>1</v>
      </c>
      <c r="N192" s="117"/>
      <c r="O192" s="113">
        <f t="shared" si="171"/>
        <v>0</v>
      </c>
      <c r="P192" s="115" t="str">
        <f t="shared" ref="P192" si="178">K192</f>
        <v>m3</v>
      </c>
      <c r="Q192" s="204">
        <f>'Datos 1-Factores emisión'!C783</f>
        <v>0.14899999999999999</v>
      </c>
      <c r="R192" s="121">
        <f>SUMIFS('Datos 1-Factores emisión'!$D$324:$D$353,'Datos 1-Factores emisión'!$B$324:$B$353,Cálculos_5!$E192,'Datos 1-Factores emisión'!$C$324:$C$353,Cálculos_5!R$5)</f>
        <v>0</v>
      </c>
      <c r="S192" s="121">
        <f>SUMIFS('Datos 1-Factores emisión'!$D$324:$D$353,'Datos 1-Factores emisión'!$B$324:$B$353,Cálculos_5!$E192,'Datos 1-Factores emisión'!$C$324:$C$353,Cálculos_5!S$5)</f>
        <v>0</v>
      </c>
      <c r="T192" s="121">
        <v>0</v>
      </c>
      <c r="U192" s="121">
        <v>0</v>
      </c>
      <c r="V192" s="120">
        <f t="shared" ref="V192" si="179">Q192*$O192</f>
        <v>0</v>
      </c>
      <c r="W192" s="121">
        <f t="shared" si="85"/>
        <v>0</v>
      </c>
      <c r="X192" s="121">
        <f t="shared" si="86"/>
        <v>0</v>
      </c>
      <c r="Y192" s="121">
        <v>0</v>
      </c>
      <c r="Z192" s="121">
        <v>0</v>
      </c>
      <c r="AA192" s="121">
        <f t="shared" si="163"/>
        <v>0</v>
      </c>
      <c r="AB192" s="120">
        <f>'Datos 2-Potenciales calent glob'!$E$6</f>
        <v>1</v>
      </c>
      <c r="AC192" s="121">
        <f>'Datos 2-Potenciales calent glob'!$E$31</f>
        <v>28</v>
      </c>
      <c r="AD192" s="121">
        <f>'Datos 2-Potenciales calent glob'!$E$32</f>
        <v>265</v>
      </c>
      <c r="AE192" s="123">
        <f>SUMIF('Datos 2-Potenciales calent glob'!$B$6:$B$56,Cálculos_5!F192,'Datos 2-Potenciales calent glob'!$E$6:$E$56)</f>
        <v>0</v>
      </c>
      <c r="AF192" s="121">
        <f>'Datos 2-Potenciales calent glob'!$E$6</f>
        <v>1</v>
      </c>
      <c r="AG192" s="121">
        <f>'Datos 2-Potenciales calent glob'!$E$6</f>
        <v>1</v>
      </c>
      <c r="AH192" s="120">
        <f t="shared" si="103"/>
        <v>0</v>
      </c>
      <c r="AI192" s="121">
        <f t="shared" ref="AI192" si="180">W192*AC192</f>
        <v>0</v>
      </c>
      <c r="AJ192" s="121">
        <f t="shared" ref="AJ192" si="181">X192*AD192</f>
        <v>0</v>
      </c>
      <c r="AK192" s="121">
        <f t="shared" ref="AK192" si="182">Y192*AE192</f>
        <v>0</v>
      </c>
      <c r="AL192" s="124">
        <f t="shared" ref="AL192" si="183">SUM(AH192:AK192)</f>
        <v>0</v>
      </c>
      <c r="AM192" s="121">
        <f t="shared" ref="AM192" si="184">Z192*AF192</f>
        <v>0</v>
      </c>
      <c r="AN192" s="207">
        <f t="shared" si="155"/>
        <v>0</v>
      </c>
      <c r="AO192" s="102"/>
      <c r="AP192" s="102"/>
      <c r="AQ192" s="102"/>
      <c r="AR192" s="102"/>
      <c r="AS192" s="102"/>
      <c r="AT192" s="102"/>
      <c r="AU192" s="102"/>
      <c r="AV192" s="102"/>
      <c r="AW192" s="102"/>
      <c r="AX192" s="102"/>
      <c r="AY192" s="102"/>
      <c r="AZ192" s="102"/>
      <c r="BA192" s="102"/>
      <c r="BB192" s="102"/>
      <c r="BC192" s="102"/>
      <c r="BD192" s="102"/>
      <c r="BE192" s="102"/>
      <c r="BF192" s="102"/>
      <c r="BG192" s="102"/>
      <c r="BH192" s="102"/>
      <c r="BI192" s="102"/>
      <c r="BJ192" s="102"/>
      <c r="BK192" s="102"/>
      <c r="BL192" s="102"/>
      <c r="BM192" s="102"/>
      <c r="BN192" s="102"/>
      <c r="BO192" s="102"/>
      <c r="BP192" s="102"/>
      <c r="BQ192" s="102"/>
      <c r="BR192" s="102"/>
      <c r="BS192" s="102"/>
      <c r="BT192" s="102"/>
      <c r="BU192" s="102"/>
      <c r="BV192" s="102"/>
      <c r="BW192" s="102"/>
      <c r="BX192" s="102"/>
      <c r="BY192" s="102"/>
      <c r="BZ192" s="102"/>
      <c r="CA192" s="102"/>
      <c r="CB192" s="102"/>
      <c r="CC192" s="102"/>
      <c r="CD192" s="102"/>
      <c r="CE192" s="102"/>
      <c r="CF192" s="102"/>
      <c r="CG192" s="102"/>
      <c r="CH192" s="102"/>
      <c r="CI192" s="102"/>
      <c r="CJ192" s="102"/>
      <c r="CK192" s="102"/>
      <c r="CL192" s="102"/>
      <c r="CM192" s="102"/>
      <c r="CN192" s="102"/>
      <c r="CO192" s="102"/>
      <c r="CP192" s="102"/>
      <c r="CQ192" s="102"/>
      <c r="CR192" s="102"/>
      <c r="CS192" s="102"/>
      <c r="CT192" s="102"/>
      <c r="CU192" s="102"/>
      <c r="CV192" s="102"/>
      <c r="CW192" s="102"/>
      <c r="CX192" s="102"/>
      <c r="CY192" s="102"/>
      <c r="CZ192" s="102"/>
      <c r="DA192" s="102"/>
      <c r="DB192" s="102"/>
      <c r="DC192" s="102"/>
      <c r="DD192" s="102"/>
      <c r="DE192" s="102"/>
      <c r="DF192" s="102"/>
      <c r="DG192" s="102"/>
      <c r="DH192" s="102"/>
      <c r="DI192" s="102"/>
      <c r="DJ192" s="102"/>
      <c r="DK192" s="102"/>
      <c r="DL192" s="102"/>
      <c r="DM192" s="102"/>
      <c r="DN192" s="102"/>
      <c r="DO192" s="102"/>
      <c r="DP192" s="102"/>
      <c r="DQ192" s="102"/>
      <c r="DR192" s="102"/>
      <c r="DS192" s="102"/>
      <c r="DT192" s="102"/>
      <c r="DU192" s="102"/>
      <c r="DV192" s="102"/>
      <c r="DW192" s="102"/>
      <c r="DX192" s="102"/>
      <c r="DY192" s="102"/>
      <c r="DZ192" s="102"/>
      <c r="EA192" s="102"/>
      <c r="EB192" s="102"/>
      <c r="EC192" s="102"/>
      <c r="ED192" s="102"/>
      <c r="EE192" s="102"/>
      <c r="EF192" s="102"/>
      <c r="EG192" s="102"/>
      <c r="EH192" s="102"/>
      <c r="EI192" s="102"/>
      <c r="EJ192" s="102"/>
      <c r="EK192" s="102"/>
      <c r="EL192" s="102"/>
      <c r="EM192" s="102"/>
      <c r="EN192" s="102"/>
      <c r="EO192" s="102"/>
      <c r="EP192" s="102"/>
      <c r="EQ192" s="102"/>
      <c r="ER192" s="102"/>
      <c r="ES192" s="102"/>
      <c r="ET192" s="102"/>
      <c r="EU192" s="102"/>
      <c r="EV192" s="102"/>
      <c r="EW192" s="102"/>
      <c r="EX192" s="102"/>
      <c r="EY192" s="102"/>
      <c r="EZ192" s="102"/>
      <c r="FA192" s="102"/>
      <c r="FB192" s="102"/>
    </row>
    <row r="193" spans="2:2051" ht="15" customHeight="1">
      <c r="B193" s="112" t="s">
        <v>393</v>
      </c>
      <c r="C193" s="113" t="s">
        <v>393</v>
      </c>
      <c r="D193" s="113" t="s">
        <v>393</v>
      </c>
      <c r="E193" s="113" t="str">
        <f>'Alcance 3'!C161</f>
        <v>&lt;Tipo de emisión 1&gt;</v>
      </c>
      <c r="F193" s="113"/>
      <c r="G193" s="226" t="s">
        <v>803</v>
      </c>
      <c r="H193" s="113" t="s">
        <v>238</v>
      </c>
      <c r="I193" s="180">
        <v>3</v>
      </c>
      <c r="J193" s="126"/>
      <c r="K193" s="113"/>
      <c r="L193" s="113"/>
      <c r="M193" s="113"/>
      <c r="N193" s="117"/>
      <c r="O193" s="113"/>
      <c r="P193" s="115"/>
      <c r="Q193" s="120"/>
      <c r="R193" s="121"/>
      <c r="S193" s="121"/>
      <c r="T193" s="121"/>
      <c r="U193" s="122"/>
      <c r="V193" s="120"/>
      <c r="W193" s="121"/>
      <c r="X193" s="121"/>
      <c r="Y193" s="121"/>
      <c r="Z193" s="121"/>
      <c r="AA193" s="121"/>
      <c r="AB193" s="120"/>
      <c r="AC193" s="121"/>
      <c r="AD193" s="121"/>
      <c r="AE193" s="123"/>
      <c r="AF193" s="121"/>
      <c r="AG193" s="122"/>
      <c r="AH193" s="120">
        <f>AL193</f>
        <v>0</v>
      </c>
      <c r="AI193" s="121"/>
      <c r="AJ193" s="121"/>
      <c r="AK193" s="121"/>
      <c r="AL193" s="124">
        <f>'Alcance 3'!D161</f>
        <v>0</v>
      </c>
      <c r="AM193" s="121">
        <f t="shared" si="176"/>
        <v>0</v>
      </c>
      <c r="AN193" s="207">
        <f t="shared" si="155"/>
        <v>0</v>
      </c>
      <c r="AO193" s="102"/>
      <c r="AP193" s="102"/>
      <c r="AQ193" s="102"/>
      <c r="AR193" s="102"/>
      <c r="AS193" s="102"/>
      <c r="AT193" s="102"/>
      <c r="AU193" s="102"/>
      <c r="AV193" s="102"/>
      <c r="AW193" s="102"/>
      <c r="AX193" s="102"/>
      <c r="AY193" s="102"/>
      <c r="AZ193" s="102"/>
      <c r="BA193" s="102"/>
      <c r="BB193" s="102"/>
      <c r="BC193" s="102"/>
      <c r="BD193" s="102"/>
      <c r="BE193" s="102"/>
      <c r="BF193" s="102"/>
      <c r="BG193" s="102"/>
      <c r="BH193" s="102"/>
      <c r="BI193" s="102"/>
      <c r="BJ193" s="102"/>
      <c r="BK193" s="102"/>
      <c r="BL193" s="102"/>
      <c r="BM193" s="102"/>
      <c r="BN193" s="102"/>
      <c r="BO193" s="102"/>
      <c r="BP193" s="102"/>
      <c r="BQ193" s="102"/>
      <c r="BR193" s="102"/>
      <c r="BS193" s="102"/>
      <c r="BT193" s="102"/>
      <c r="BU193" s="102"/>
      <c r="BV193" s="102"/>
      <c r="BW193" s="102"/>
      <c r="BX193" s="102"/>
      <c r="BY193" s="102"/>
      <c r="BZ193" s="102"/>
      <c r="CA193" s="102"/>
      <c r="CB193" s="102"/>
      <c r="CC193" s="102"/>
      <c r="CD193" s="102"/>
      <c r="CE193" s="102"/>
      <c r="CF193" s="102"/>
      <c r="CG193" s="102"/>
      <c r="CH193" s="102"/>
      <c r="CI193" s="102"/>
      <c r="CJ193" s="102"/>
      <c r="CK193" s="102"/>
      <c r="CL193" s="102"/>
      <c r="CM193" s="102"/>
      <c r="CN193" s="102"/>
      <c r="CO193" s="102"/>
      <c r="CP193" s="102"/>
      <c r="CQ193" s="102"/>
      <c r="CR193" s="102"/>
      <c r="CS193" s="102"/>
      <c r="CT193" s="102"/>
      <c r="CU193" s="102"/>
      <c r="CV193" s="102"/>
      <c r="CW193" s="102"/>
      <c r="CX193" s="102"/>
      <c r="CY193" s="102"/>
      <c r="CZ193" s="102"/>
      <c r="DA193" s="102"/>
      <c r="DB193" s="102"/>
      <c r="DC193" s="102"/>
      <c r="DD193" s="102"/>
      <c r="DE193" s="102"/>
      <c r="DF193" s="102"/>
      <c r="DG193" s="102"/>
      <c r="DH193" s="102"/>
      <c r="DI193" s="102"/>
      <c r="DJ193" s="102"/>
      <c r="DK193" s="102"/>
      <c r="DL193" s="102"/>
      <c r="DM193" s="102"/>
      <c r="DN193" s="102"/>
      <c r="DO193" s="102"/>
      <c r="DP193" s="102"/>
      <c r="DQ193" s="102"/>
      <c r="DR193" s="102"/>
      <c r="DS193" s="102"/>
      <c r="DT193" s="102"/>
      <c r="DU193" s="102"/>
      <c r="DV193" s="102"/>
      <c r="DW193" s="102"/>
      <c r="DX193" s="102"/>
      <c r="DY193" s="102"/>
      <c r="DZ193" s="102"/>
      <c r="EA193" s="102"/>
      <c r="EB193" s="102"/>
      <c r="EC193" s="102"/>
      <c r="ED193" s="102"/>
      <c r="EE193" s="102"/>
      <c r="EF193" s="102"/>
      <c r="EG193" s="102"/>
      <c r="EH193" s="102"/>
      <c r="EI193" s="102"/>
      <c r="EJ193" s="102"/>
      <c r="EK193" s="102"/>
      <c r="EL193" s="102"/>
      <c r="EM193" s="102"/>
      <c r="EN193" s="102"/>
      <c r="EO193" s="102"/>
      <c r="EP193" s="102"/>
      <c r="EQ193" s="102"/>
      <c r="ER193" s="102"/>
      <c r="ES193" s="102"/>
      <c r="ET193" s="102"/>
      <c r="EU193" s="102"/>
      <c r="EV193" s="102"/>
      <c r="EW193" s="102"/>
      <c r="EX193" s="102"/>
      <c r="EY193" s="102"/>
      <c r="EZ193" s="102"/>
      <c r="FA193" s="102"/>
      <c r="FB193" s="102"/>
    </row>
    <row r="194" spans="2:2051" ht="15" customHeight="1">
      <c r="B194" s="112" t="s">
        <v>393</v>
      </c>
      <c r="C194" s="113" t="s">
        <v>393</v>
      </c>
      <c r="D194" s="113" t="s">
        <v>393</v>
      </c>
      <c r="E194" s="113" t="str">
        <f>'Alcance 3'!C162</f>
        <v>&lt;Tipo de emisión 2&gt;</v>
      </c>
      <c r="F194" s="113"/>
      <c r="G194" s="226" t="s">
        <v>803</v>
      </c>
      <c r="H194" s="113" t="s">
        <v>238</v>
      </c>
      <c r="I194" s="180">
        <v>3</v>
      </c>
      <c r="J194" s="126"/>
      <c r="K194" s="113"/>
      <c r="L194" s="113"/>
      <c r="M194" s="113"/>
      <c r="N194" s="117"/>
      <c r="O194" s="113"/>
      <c r="P194" s="115"/>
      <c r="Q194" s="120"/>
      <c r="R194" s="121"/>
      <c r="S194" s="121"/>
      <c r="T194" s="121"/>
      <c r="U194" s="122"/>
      <c r="V194" s="120"/>
      <c r="W194" s="121"/>
      <c r="X194" s="121"/>
      <c r="Y194" s="121"/>
      <c r="Z194" s="121"/>
      <c r="AA194" s="121"/>
      <c r="AB194" s="120"/>
      <c r="AC194" s="121"/>
      <c r="AD194" s="121"/>
      <c r="AE194" s="123"/>
      <c r="AF194" s="121"/>
      <c r="AG194" s="122"/>
      <c r="AH194" s="120">
        <f t="shared" ref="AH194:AH195" si="185">AL194</f>
        <v>0</v>
      </c>
      <c r="AI194" s="121"/>
      <c r="AJ194" s="121"/>
      <c r="AK194" s="121"/>
      <c r="AL194" s="124">
        <f>'Alcance 3'!D162</f>
        <v>0</v>
      </c>
      <c r="AM194" s="121">
        <f t="shared" si="176"/>
        <v>0</v>
      </c>
      <c r="AN194" s="207">
        <f t="shared" si="155"/>
        <v>0</v>
      </c>
      <c r="AO194" s="102"/>
      <c r="AP194" s="102"/>
      <c r="AQ194" s="102"/>
      <c r="AR194" s="102"/>
      <c r="AS194" s="102"/>
      <c r="AT194" s="102"/>
      <c r="AU194" s="102"/>
      <c r="AV194" s="102"/>
      <c r="AW194" s="102"/>
      <c r="AX194" s="102"/>
      <c r="AY194" s="102"/>
      <c r="AZ194" s="102"/>
      <c r="BA194" s="102"/>
      <c r="BB194" s="102"/>
      <c r="BC194" s="102"/>
      <c r="BD194" s="102"/>
      <c r="BE194" s="102"/>
      <c r="BF194" s="102"/>
      <c r="BG194" s="102"/>
      <c r="BH194" s="102"/>
      <c r="BI194" s="102"/>
      <c r="BJ194" s="102"/>
      <c r="BK194" s="102"/>
      <c r="BL194" s="102"/>
      <c r="BM194" s="102"/>
      <c r="BN194" s="102"/>
      <c r="BO194" s="102"/>
      <c r="BP194" s="102"/>
      <c r="BQ194" s="102"/>
      <c r="BR194" s="102"/>
      <c r="BS194" s="102"/>
      <c r="BT194" s="102"/>
      <c r="BU194" s="102"/>
      <c r="BV194" s="102"/>
      <c r="BW194" s="102"/>
      <c r="BX194" s="102"/>
      <c r="BY194" s="102"/>
      <c r="BZ194" s="102"/>
      <c r="CA194" s="102"/>
      <c r="CB194" s="102"/>
      <c r="CC194" s="102"/>
      <c r="CD194" s="102"/>
      <c r="CE194" s="102"/>
      <c r="CF194" s="102"/>
      <c r="CG194" s="102"/>
      <c r="CH194" s="102"/>
      <c r="CI194" s="102"/>
      <c r="CJ194" s="102"/>
      <c r="CK194" s="102"/>
      <c r="CL194" s="102"/>
      <c r="CM194" s="102"/>
      <c r="CN194" s="102"/>
      <c r="CO194" s="102"/>
      <c r="CP194" s="102"/>
      <c r="CQ194" s="102"/>
      <c r="CR194" s="102"/>
      <c r="CS194" s="102"/>
      <c r="CT194" s="102"/>
      <c r="CU194" s="102"/>
      <c r="CV194" s="102"/>
      <c r="CW194" s="102"/>
      <c r="CX194" s="102"/>
      <c r="CY194" s="102"/>
      <c r="CZ194" s="102"/>
      <c r="DA194" s="102"/>
      <c r="DB194" s="102"/>
      <c r="DC194" s="102"/>
      <c r="DD194" s="102"/>
      <c r="DE194" s="102"/>
      <c r="DF194" s="102"/>
      <c r="DG194" s="102"/>
      <c r="DH194" s="102"/>
      <c r="DI194" s="102"/>
      <c r="DJ194" s="102"/>
      <c r="DK194" s="102"/>
      <c r="DL194" s="102"/>
      <c r="DM194" s="102"/>
      <c r="DN194" s="102"/>
      <c r="DO194" s="102"/>
      <c r="DP194" s="102"/>
      <c r="DQ194" s="102"/>
      <c r="DR194" s="102"/>
      <c r="DS194" s="102"/>
      <c r="DT194" s="102"/>
      <c r="DU194" s="102"/>
      <c r="DV194" s="102"/>
      <c r="DW194" s="102"/>
      <c r="DX194" s="102"/>
      <c r="DY194" s="102"/>
      <c r="DZ194" s="102"/>
      <c r="EA194" s="102"/>
      <c r="EB194" s="102"/>
      <c r="EC194" s="102"/>
      <c r="ED194" s="102"/>
      <c r="EE194" s="102"/>
      <c r="EF194" s="102"/>
      <c r="EG194" s="102"/>
      <c r="EH194" s="102"/>
      <c r="EI194" s="102"/>
      <c r="EJ194" s="102"/>
      <c r="EK194" s="102"/>
      <c r="EL194" s="102"/>
      <c r="EM194" s="102"/>
      <c r="EN194" s="102"/>
      <c r="EO194" s="102"/>
      <c r="EP194" s="102"/>
      <c r="EQ194" s="102"/>
      <c r="ER194" s="102"/>
      <c r="ES194" s="102"/>
      <c r="ET194" s="102"/>
      <c r="EU194" s="102"/>
      <c r="EV194" s="102"/>
      <c r="EW194" s="102"/>
      <c r="EX194" s="102"/>
      <c r="EY194" s="102"/>
      <c r="EZ194" s="102"/>
      <c r="FA194" s="102"/>
      <c r="FB194" s="102"/>
      <c r="FC194" s="102"/>
      <c r="FD194" s="102"/>
      <c r="FE194" s="102"/>
      <c r="FF194" s="102"/>
      <c r="FG194" s="102"/>
      <c r="FH194" s="102"/>
      <c r="FI194" s="102"/>
      <c r="FJ194" s="102"/>
      <c r="FK194" s="102"/>
      <c r="FL194" s="102"/>
      <c r="FM194" s="102"/>
      <c r="FN194" s="102"/>
      <c r="FO194" s="102"/>
      <c r="FP194" s="102"/>
      <c r="FQ194" s="102"/>
      <c r="FR194" s="102"/>
      <c r="FS194" s="102"/>
      <c r="FT194" s="102"/>
      <c r="FU194" s="102"/>
      <c r="FV194" s="102"/>
      <c r="FW194" s="102"/>
      <c r="FX194" s="102"/>
      <c r="FY194" s="102"/>
      <c r="FZ194" s="102"/>
      <c r="GA194" s="102"/>
      <c r="GB194" s="102"/>
      <c r="GC194" s="102"/>
      <c r="GD194" s="102"/>
      <c r="GE194" s="102"/>
      <c r="GF194" s="102"/>
      <c r="GG194" s="102"/>
      <c r="GH194" s="102"/>
      <c r="GI194" s="102"/>
      <c r="GJ194" s="102"/>
      <c r="GK194" s="102"/>
      <c r="GL194" s="102"/>
      <c r="GM194" s="102"/>
      <c r="GN194" s="102"/>
      <c r="GO194" s="102"/>
      <c r="GP194" s="102"/>
      <c r="GQ194" s="102"/>
      <c r="GR194" s="102"/>
      <c r="GS194" s="102"/>
      <c r="GT194" s="102"/>
      <c r="GU194" s="102"/>
      <c r="GV194" s="102"/>
      <c r="GW194" s="102"/>
      <c r="GX194" s="102"/>
      <c r="GY194" s="102"/>
      <c r="GZ194" s="102"/>
      <c r="HA194" s="102"/>
      <c r="HB194" s="102"/>
      <c r="HC194" s="102"/>
      <c r="HD194" s="102"/>
      <c r="HE194" s="102"/>
      <c r="HF194" s="102"/>
      <c r="HG194" s="102"/>
      <c r="HH194" s="102"/>
      <c r="HI194" s="102"/>
      <c r="HJ194" s="102"/>
      <c r="HK194" s="102"/>
      <c r="HL194" s="102"/>
      <c r="HM194" s="102"/>
      <c r="HN194" s="102"/>
      <c r="HO194" s="102"/>
      <c r="HP194" s="102"/>
      <c r="HQ194" s="102"/>
      <c r="HR194" s="102"/>
      <c r="HS194" s="102"/>
      <c r="HT194" s="102"/>
      <c r="HU194" s="102"/>
      <c r="HV194" s="102"/>
      <c r="HW194" s="102"/>
      <c r="HX194" s="102"/>
      <c r="HY194" s="102"/>
      <c r="HZ194" s="102"/>
      <c r="IA194" s="102"/>
      <c r="IB194" s="102"/>
      <c r="IC194" s="102"/>
      <c r="ID194" s="102"/>
      <c r="IE194" s="102"/>
      <c r="IF194" s="102"/>
      <c r="IG194" s="102"/>
      <c r="IH194" s="102"/>
      <c r="II194" s="102"/>
      <c r="IJ194" s="102"/>
      <c r="IK194" s="102"/>
      <c r="IL194" s="102"/>
      <c r="IM194" s="102"/>
      <c r="IN194" s="102"/>
      <c r="IO194" s="102"/>
      <c r="IP194" s="102"/>
      <c r="IQ194" s="102"/>
      <c r="IR194" s="102"/>
      <c r="IS194" s="102"/>
      <c r="IT194" s="102"/>
      <c r="IU194" s="102"/>
      <c r="IV194" s="102"/>
      <c r="IW194" s="102"/>
      <c r="IX194" s="102"/>
      <c r="IY194" s="102"/>
      <c r="IZ194" s="102"/>
      <c r="JA194" s="102"/>
      <c r="JB194" s="102"/>
      <c r="JC194" s="102"/>
      <c r="JD194" s="102"/>
      <c r="JE194" s="102"/>
      <c r="JF194" s="102"/>
      <c r="JG194" s="102"/>
      <c r="JH194" s="102"/>
      <c r="JI194" s="102"/>
      <c r="JJ194" s="102"/>
      <c r="JK194" s="102"/>
      <c r="JL194" s="102"/>
      <c r="JM194" s="102"/>
      <c r="JN194" s="102"/>
      <c r="JO194" s="102"/>
      <c r="JP194" s="102"/>
      <c r="JQ194" s="102"/>
      <c r="JR194" s="102"/>
      <c r="JS194" s="102"/>
      <c r="JT194" s="102"/>
      <c r="JU194" s="102"/>
      <c r="JV194" s="102"/>
      <c r="JW194" s="102"/>
      <c r="JX194" s="102"/>
      <c r="JY194" s="102"/>
      <c r="JZ194" s="102"/>
      <c r="KA194" s="102"/>
      <c r="KB194" s="102"/>
      <c r="KC194" s="102"/>
      <c r="KD194" s="102"/>
      <c r="KE194" s="102"/>
      <c r="KF194" s="102"/>
      <c r="KG194" s="102"/>
      <c r="KH194" s="102"/>
      <c r="KI194" s="102"/>
      <c r="KJ194" s="102"/>
      <c r="KK194" s="102"/>
      <c r="KL194" s="102"/>
      <c r="KM194" s="102"/>
      <c r="KN194" s="102"/>
      <c r="KO194" s="102"/>
      <c r="KP194" s="102"/>
      <c r="KQ194" s="102"/>
      <c r="KR194" s="102"/>
      <c r="KS194" s="102"/>
      <c r="KT194" s="102"/>
      <c r="KU194" s="102"/>
      <c r="KV194" s="102"/>
      <c r="KW194" s="102"/>
      <c r="KX194" s="102"/>
      <c r="KY194" s="102"/>
      <c r="KZ194" s="102"/>
      <c r="LA194" s="102"/>
      <c r="LB194" s="102"/>
      <c r="LC194" s="102"/>
      <c r="LD194" s="102"/>
      <c r="LE194" s="102"/>
      <c r="LF194" s="102"/>
      <c r="LG194" s="102"/>
      <c r="LH194" s="102"/>
      <c r="LI194" s="102"/>
      <c r="LJ194" s="102"/>
      <c r="LK194" s="102"/>
      <c r="LL194" s="102"/>
      <c r="LM194" s="102"/>
      <c r="LN194" s="102"/>
      <c r="LO194" s="102"/>
      <c r="LP194" s="102"/>
      <c r="LQ194" s="102"/>
      <c r="LR194" s="102"/>
      <c r="LS194" s="102"/>
      <c r="LT194" s="102"/>
      <c r="LU194" s="102"/>
      <c r="LV194" s="102"/>
      <c r="LW194" s="102"/>
      <c r="LX194" s="102"/>
      <c r="LY194" s="102"/>
      <c r="LZ194" s="102"/>
      <c r="MA194" s="102"/>
      <c r="MB194" s="102"/>
      <c r="MC194" s="102"/>
      <c r="MD194" s="102"/>
      <c r="ME194" s="102"/>
      <c r="MF194" s="102"/>
      <c r="MG194" s="102"/>
      <c r="MH194" s="102"/>
      <c r="MI194" s="102"/>
      <c r="MJ194" s="102"/>
      <c r="MK194" s="102"/>
      <c r="ML194" s="102"/>
      <c r="MM194" s="102"/>
      <c r="MN194" s="102"/>
      <c r="MO194" s="102"/>
      <c r="MP194" s="102"/>
      <c r="MQ194" s="102"/>
      <c r="MR194" s="102"/>
      <c r="MS194" s="102"/>
      <c r="MT194" s="102"/>
      <c r="MU194" s="102"/>
      <c r="MV194" s="102"/>
      <c r="MW194" s="102"/>
      <c r="MX194" s="102"/>
      <c r="MY194" s="102"/>
      <c r="MZ194" s="102"/>
      <c r="NA194" s="102"/>
      <c r="NB194" s="102"/>
      <c r="NC194" s="102"/>
      <c r="ND194" s="102"/>
      <c r="NE194" s="102"/>
      <c r="NF194" s="102"/>
      <c r="NG194" s="102"/>
      <c r="NH194" s="102"/>
      <c r="NI194" s="102"/>
      <c r="NJ194" s="102"/>
      <c r="NK194" s="102"/>
      <c r="NL194" s="102"/>
      <c r="NM194" s="102"/>
      <c r="NN194" s="102"/>
      <c r="NO194" s="102"/>
      <c r="NP194" s="102"/>
      <c r="NQ194" s="102"/>
      <c r="NR194" s="102"/>
      <c r="NS194" s="102"/>
      <c r="NT194" s="102"/>
      <c r="NU194" s="102"/>
      <c r="NV194" s="102"/>
      <c r="NW194" s="102"/>
      <c r="NX194" s="102"/>
      <c r="NY194" s="102"/>
      <c r="NZ194" s="102"/>
      <c r="OA194" s="102"/>
      <c r="OB194" s="102"/>
      <c r="OC194" s="102"/>
      <c r="OD194" s="102"/>
      <c r="OE194" s="102"/>
      <c r="OF194" s="102"/>
      <c r="OG194" s="102"/>
      <c r="OH194" s="102"/>
      <c r="OI194" s="102"/>
      <c r="OJ194" s="102"/>
      <c r="OK194" s="102"/>
      <c r="OL194" s="102"/>
      <c r="OM194" s="102"/>
      <c r="ON194" s="102"/>
      <c r="OO194" s="102"/>
      <c r="OP194" s="102"/>
      <c r="OQ194" s="102"/>
      <c r="OR194" s="102"/>
      <c r="OS194" s="102"/>
      <c r="OT194" s="102"/>
      <c r="OU194" s="102"/>
      <c r="OV194" s="102"/>
      <c r="OW194" s="102"/>
      <c r="OX194" s="102"/>
      <c r="OY194" s="102"/>
      <c r="OZ194" s="102"/>
      <c r="PA194" s="102"/>
      <c r="PB194" s="102"/>
      <c r="PC194" s="102"/>
      <c r="PD194" s="102"/>
      <c r="PE194" s="102"/>
      <c r="PF194" s="102"/>
      <c r="PG194" s="102"/>
      <c r="PH194" s="102"/>
      <c r="PI194" s="102"/>
      <c r="PJ194" s="102"/>
      <c r="PK194" s="102"/>
      <c r="PL194" s="102"/>
      <c r="PM194" s="102"/>
      <c r="PN194" s="102"/>
      <c r="PO194" s="102"/>
      <c r="PP194" s="102"/>
      <c r="PQ194" s="102"/>
      <c r="PR194" s="102"/>
      <c r="PS194" s="102"/>
      <c r="PT194" s="102"/>
      <c r="PU194" s="102"/>
      <c r="PV194" s="102"/>
      <c r="PW194" s="102"/>
      <c r="PX194" s="102"/>
      <c r="PY194" s="102"/>
      <c r="PZ194" s="102"/>
      <c r="QA194" s="102"/>
      <c r="QB194" s="102"/>
      <c r="QC194" s="102"/>
      <c r="QD194" s="102"/>
      <c r="QE194" s="102"/>
      <c r="QF194" s="102"/>
      <c r="QG194" s="102"/>
      <c r="QH194" s="102"/>
      <c r="QI194" s="102"/>
      <c r="QJ194" s="102"/>
      <c r="QK194" s="102"/>
      <c r="QL194" s="102"/>
      <c r="QM194" s="102"/>
      <c r="QN194" s="102"/>
      <c r="QO194" s="102"/>
      <c r="QP194" s="102"/>
      <c r="QQ194" s="102"/>
      <c r="QR194" s="102"/>
      <c r="QS194" s="102"/>
      <c r="QT194" s="102"/>
      <c r="QU194" s="102"/>
      <c r="QV194" s="102"/>
      <c r="QW194" s="102"/>
      <c r="QX194" s="102"/>
      <c r="QY194" s="102"/>
      <c r="QZ194" s="102"/>
      <c r="RA194" s="102"/>
      <c r="RB194" s="102"/>
      <c r="RC194" s="102"/>
      <c r="RD194" s="102"/>
      <c r="RE194" s="102"/>
      <c r="RF194" s="102"/>
      <c r="RG194" s="102"/>
      <c r="RH194" s="102"/>
      <c r="RI194" s="102"/>
      <c r="RJ194" s="102"/>
      <c r="RK194" s="102"/>
      <c r="RL194" s="102"/>
      <c r="RM194" s="102"/>
      <c r="RN194" s="102"/>
      <c r="RO194" s="102"/>
      <c r="RP194" s="102"/>
      <c r="RQ194" s="102"/>
      <c r="RR194" s="102"/>
      <c r="RS194" s="102"/>
      <c r="RT194" s="102"/>
      <c r="RU194" s="102"/>
      <c r="RV194" s="102"/>
      <c r="RW194" s="102"/>
      <c r="RX194" s="102"/>
      <c r="RY194" s="102"/>
      <c r="RZ194" s="102"/>
      <c r="SA194" s="102"/>
      <c r="SB194" s="102"/>
      <c r="SC194" s="102"/>
      <c r="SD194" s="102"/>
      <c r="SE194" s="102"/>
      <c r="SF194" s="102"/>
      <c r="SG194" s="102"/>
      <c r="SH194" s="102"/>
      <c r="SI194" s="102"/>
      <c r="SJ194" s="102"/>
      <c r="SK194" s="102"/>
      <c r="SL194" s="102"/>
      <c r="SM194" s="102"/>
      <c r="SN194" s="102"/>
      <c r="SO194" s="102"/>
      <c r="SP194" s="102"/>
      <c r="SQ194" s="102"/>
      <c r="SR194" s="102"/>
      <c r="SS194" s="102"/>
      <c r="ST194" s="102"/>
      <c r="SU194" s="102"/>
      <c r="SV194" s="102"/>
      <c r="SW194" s="102"/>
      <c r="SX194" s="102"/>
      <c r="SY194" s="102"/>
      <c r="SZ194" s="102"/>
      <c r="TA194" s="102"/>
      <c r="TB194" s="102"/>
      <c r="TC194" s="102"/>
      <c r="TD194" s="102"/>
      <c r="TE194" s="102"/>
      <c r="TF194" s="102"/>
      <c r="TG194" s="102"/>
      <c r="TH194" s="102"/>
      <c r="TI194" s="102"/>
      <c r="TJ194" s="102"/>
      <c r="TK194" s="102"/>
      <c r="TL194" s="102"/>
      <c r="TM194" s="102"/>
      <c r="TN194" s="102"/>
      <c r="TO194" s="102"/>
      <c r="TP194" s="102"/>
      <c r="TQ194" s="102"/>
      <c r="TR194" s="102"/>
      <c r="TS194" s="102"/>
      <c r="TT194" s="102"/>
      <c r="TU194" s="102"/>
      <c r="TV194" s="102"/>
      <c r="TW194" s="102"/>
      <c r="TX194" s="102"/>
      <c r="TY194" s="102"/>
      <c r="TZ194" s="102"/>
      <c r="UA194" s="102"/>
      <c r="UB194" s="102"/>
      <c r="UC194" s="102"/>
      <c r="UD194" s="102"/>
      <c r="UE194" s="102"/>
      <c r="UF194" s="102"/>
      <c r="UG194" s="102"/>
      <c r="UH194" s="102"/>
      <c r="UI194" s="102"/>
      <c r="UJ194" s="102"/>
      <c r="UK194" s="102"/>
      <c r="UL194" s="102"/>
      <c r="UM194" s="102"/>
      <c r="UN194" s="102"/>
      <c r="UO194" s="102"/>
      <c r="UP194" s="102"/>
      <c r="UQ194" s="102"/>
      <c r="UR194" s="102"/>
      <c r="US194" s="102"/>
      <c r="UT194" s="102"/>
      <c r="UU194" s="102"/>
      <c r="UV194" s="102"/>
      <c r="UW194" s="102"/>
      <c r="UX194" s="102"/>
      <c r="UY194" s="102"/>
      <c r="UZ194" s="102"/>
      <c r="VA194" s="102"/>
      <c r="VB194" s="102"/>
      <c r="VC194" s="102"/>
      <c r="VD194" s="102"/>
      <c r="VE194" s="102"/>
      <c r="VF194" s="102"/>
      <c r="VG194" s="102"/>
      <c r="VH194" s="102"/>
      <c r="VI194" s="102"/>
      <c r="VJ194" s="102"/>
      <c r="VK194" s="102"/>
      <c r="VL194" s="102"/>
      <c r="VM194" s="102"/>
      <c r="VN194" s="102"/>
      <c r="VO194" s="102"/>
      <c r="VP194" s="102"/>
      <c r="VQ194" s="102"/>
      <c r="VR194" s="102"/>
      <c r="VS194" s="102"/>
      <c r="VT194" s="102"/>
      <c r="VU194" s="102"/>
      <c r="VV194" s="102"/>
      <c r="VW194" s="102"/>
      <c r="VX194" s="102"/>
      <c r="VY194" s="102"/>
      <c r="VZ194" s="102"/>
      <c r="WA194" s="102"/>
      <c r="WB194" s="102"/>
      <c r="WC194" s="102"/>
      <c r="WD194" s="102"/>
      <c r="WE194" s="102"/>
      <c r="WF194" s="102"/>
      <c r="WG194" s="102"/>
      <c r="WH194" s="102"/>
      <c r="WI194" s="102"/>
      <c r="WJ194" s="102"/>
      <c r="WK194" s="102"/>
      <c r="WL194" s="102"/>
      <c r="WM194" s="102"/>
      <c r="WN194" s="102"/>
      <c r="WO194" s="102"/>
      <c r="WP194" s="102"/>
      <c r="WQ194" s="102"/>
      <c r="WR194" s="102"/>
      <c r="WS194" s="102"/>
      <c r="WT194" s="102"/>
      <c r="WU194" s="102"/>
      <c r="WV194" s="102"/>
      <c r="WW194" s="102"/>
      <c r="WX194" s="102"/>
      <c r="WY194" s="102"/>
      <c r="WZ194" s="102"/>
      <c r="XA194" s="102"/>
      <c r="XB194" s="102"/>
      <c r="XC194" s="102"/>
      <c r="XD194" s="102"/>
      <c r="XE194" s="102"/>
      <c r="XF194" s="102"/>
      <c r="XG194" s="102"/>
      <c r="XH194" s="102"/>
      <c r="XI194" s="102"/>
      <c r="XJ194" s="102"/>
      <c r="XK194" s="102"/>
      <c r="XL194" s="102"/>
      <c r="XM194" s="102"/>
      <c r="XN194" s="102"/>
      <c r="XO194" s="102"/>
      <c r="XP194" s="102"/>
      <c r="XQ194" s="102"/>
      <c r="XR194" s="102"/>
      <c r="XS194" s="102"/>
      <c r="XT194" s="102"/>
      <c r="XU194" s="102"/>
      <c r="XV194" s="102"/>
      <c r="XW194" s="102"/>
      <c r="XX194" s="102"/>
      <c r="XY194" s="102"/>
      <c r="XZ194" s="102"/>
      <c r="YA194" s="102"/>
      <c r="YB194" s="102"/>
      <c r="YC194" s="102"/>
      <c r="YD194" s="102"/>
      <c r="YE194" s="102"/>
      <c r="YF194" s="102"/>
      <c r="YG194" s="102"/>
      <c r="YH194" s="102"/>
      <c r="YI194" s="102"/>
      <c r="YJ194" s="102"/>
      <c r="YK194" s="102"/>
      <c r="YL194" s="102"/>
      <c r="YM194" s="102"/>
      <c r="YN194" s="102"/>
      <c r="YO194" s="102"/>
      <c r="YP194" s="102"/>
      <c r="YQ194" s="102"/>
      <c r="YR194" s="102"/>
      <c r="YS194" s="102"/>
      <c r="YT194" s="102"/>
      <c r="YU194" s="102"/>
      <c r="YV194" s="102"/>
      <c r="YW194" s="102"/>
      <c r="YX194" s="102"/>
      <c r="YY194" s="102"/>
      <c r="YZ194" s="102"/>
      <c r="ZA194" s="102"/>
      <c r="ZB194" s="102"/>
      <c r="ZC194" s="102"/>
      <c r="ZD194" s="102"/>
      <c r="ZE194" s="102"/>
      <c r="ZF194" s="102"/>
      <c r="ZG194" s="102"/>
      <c r="ZH194" s="102"/>
      <c r="ZI194" s="102"/>
      <c r="ZJ194" s="102"/>
      <c r="ZK194" s="102"/>
      <c r="ZL194" s="102"/>
      <c r="ZM194" s="102"/>
      <c r="ZN194" s="102"/>
      <c r="ZO194" s="102"/>
      <c r="ZP194" s="102"/>
      <c r="ZQ194" s="102"/>
      <c r="ZR194" s="102"/>
      <c r="ZS194" s="102"/>
      <c r="ZT194" s="102"/>
      <c r="ZU194" s="102"/>
      <c r="ZV194" s="102"/>
      <c r="ZW194" s="102"/>
      <c r="ZX194" s="102"/>
      <c r="ZY194" s="102"/>
      <c r="ZZ194" s="102"/>
      <c r="AAA194" s="102"/>
      <c r="AAB194" s="102"/>
      <c r="AAC194" s="102"/>
      <c r="AAD194" s="102"/>
      <c r="AAE194" s="102"/>
      <c r="AAF194" s="102"/>
      <c r="AAG194" s="102"/>
      <c r="AAH194" s="102"/>
      <c r="AAI194" s="102"/>
      <c r="AAJ194" s="102"/>
      <c r="AAK194" s="102"/>
      <c r="AAL194" s="102"/>
      <c r="AAM194" s="102"/>
      <c r="AAN194" s="102"/>
      <c r="AAO194" s="102"/>
      <c r="AAP194" s="102"/>
      <c r="AAQ194" s="102"/>
      <c r="AAR194" s="102"/>
      <c r="AAS194" s="102"/>
      <c r="AAT194" s="102"/>
      <c r="AAU194" s="102"/>
      <c r="AAV194" s="102"/>
      <c r="AAW194" s="102"/>
      <c r="AAX194" s="102"/>
      <c r="AAY194" s="102"/>
      <c r="AAZ194" s="102"/>
      <c r="ABA194" s="102"/>
      <c r="ABB194" s="102"/>
      <c r="ABC194" s="102"/>
      <c r="ABD194" s="102"/>
      <c r="ABE194" s="102"/>
      <c r="ABF194" s="102"/>
      <c r="ABG194" s="102"/>
      <c r="ABH194" s="102"/>
      <c r="ABI194" s="102"/>
      <c r="ABJ194" s="102"/>
      <c r="ABK194" s="102"/>
      <c r="ABL194" s="102"/>
      <c r="ABM194" s="102"/>
      <c r="ABN194" s="102"/>
      <c r="ABO194" s="102"/>
      <c r="ABP194" s="102"/>
      <c r="ABQ194" s="102"/>
      <c r="ABR194" s="102"/>
      <c r="ABS194" s="102"/>
      <c r="ABT194" s="102"/>
      <c r="ABU194" s="102"/>
      <c r="ABV194" s="102"/>
      <c r="ABW194" s="102"/>
      <c r="ABX194" s="102"/>
      <c r="ABY194" s="102"/>
      <c r="ABZ194" s="102"/>
      <c r="ACA194" s="102"/>
      <c r="ACB194" s="102"/>
      <c r="ACC194" s="102"/>
      <c r="ACD194" s="102"/>
      <c r="ACE194" s="102"/>
      <c r="ACF194" s="102"/>
      <c r="ACG194" s="102"/>
      <c r="ACH194" s="102"/>
      <c r="ACI194" s="102"/>
      <c r="ACJ194" s="102"/>
      <c r="ACK194" s="102"/>
      <c r="ACL194" s="102"/>
      <c r="ACM194" s="102"/>
      <c r="ACN194" s="102"/>
      <c r="ACO194" s="102"/>
      <c r="ACP194" s="102"/>
      <c r="ACQ194" s="102"/>
      <c r="ACR194" s="102"/>
      <c r="ACS194" s="102"/>
      <c r="ACT194" s="102"/>
      <c r="ACU194" s="102"/>
      <c r="ACV194" s="102"/>
      <c r="ACW194" s="102"/>
      <c r="ACX194" s="102"/>
      <c r="ACY194" s="102"/>
      <c r="ACZ194" s="102"/>
      <c r="ADA194" s="102"/>
      <c r="ADB194" s="102"/>
      <c r="ADC194" s="102"/>
      <c r="ADD194" s="102"/>
      <c r="ADE194" s="102"/>
      <c r="ADF194" s="102"/>
      <c r="ADG194" s="102"/>
      <c r="ADH194" s="102"/>
      <c r="ADI194" s="102"/>
      <c r="ADJ194" s="102"/>
      <c r="ADK194" s="102"/>
      <c r="ADL194" s="102"/>
      <c r="ADM194" s="102"/>
      <c r="ADN194" s="102"/>
      <c r="ADO194" s="102"/>
      <c r="ADP194" s="102"/>
      <c r="ADQ194" s="102"/>
      <c r="ADR194" s="102"/>
      <c r="ADS194" s="102"/>
      <c r="ADT194" s="102"/>
      <c r="ADU194" s="102"/>
      <c r="ADV194" s="102"/>
      <c r="ADW194" s="102"/>
      <c r="ADX194" s="102"/>
      <c r="ADY194" s="102"/>
      <c r="ADZ194" s="102"/>
      <c r="AEA194" s="102"/>
      <c r="AEB194" s="102"/>
      <c r="AEC194" s="102"/>
      <c r="AED194" s="102"/>
      <c r="AEE194" s="102"/>
      <c r="AEF194" s="102"/>
      <c r="AEG194" s="102"/>
      <c r="AEH194" s="102"/>
      <c r="AEI194" s="102"/>
      <c r="AEJ194" s="102"/>
      <c r="AEK194" s="102"/>
      <c r="AEL194" s="102"/>
      <c r="AEM194" s="102"/>
      <c r="AEN194" s="102"/>
      <c r="AEO194" s="102"/>
      <c r="AEP194" s="102"/>
      <c r="AEQ194" s="102"/>
      <c r="AER194" s="102"/>
      <c r="AES194" s="102"/>
      <c r="AET194" s="102"/>
      <c r="AEU194" s="102"/>
      <c r="AEV194" s="102"/>
      <c r="AEW194" s="102"/>
      <c r="AEX194" s="102"/>
      <c r="AEY194" s="102"/>
      <c r="AEZ194" s="102"/>
      <c r="AFA194" s="102"/>
      <c r="AFB194" s="102"/>
      <c r="AFC194" s="102"/>
      <c r="AFD194" s="102"/>
      <c r="AFE194" s="102"/>
      <c r="AFF194" s="102"/>
      <c r="AFG194" s="102"/>
      <c r="AFH194" s="102"/>
      <c r="AFI194" s="102"/>
      <c r="AFJ194" s="102"/>
      <c r="AFK194" s="102"/>
      <c r="AFL194" s="102"/>
      <c r="AFM194" s="102"/>
      <c r="AFN194" s="102"/>
      <c r="AFO194" s="102"/>
      <c r="AFP194" s="102"/>
      <c r="AFQ194" s="102"/>
      <c r="AFR194" s="102"/>
      <c r="AFS194" s="102"/>
      <c r="AFT194" s="102"/>
      <c r="AFU194" s="102"/>
      <c r="AFV194" s="102"/>
      <c r="AFW194" s="102"/>
      <c r="AFX194" s="102"/>
      <c r="AFY194" s="102"/>
      <c r="AFZ194" s="102"/>
      <c r="AGA194" s="102"/>
      <c r="AGB194" s="102"/>
      <c r="AGC194" s="102"/>
      <c r="AGD194" s="102"/>
      <c r="AGE194" s="102"/>
      <c r="AGF194" s="102"/>
      <c r="AGG194" s="102"/>
      <c r="AGH194" s="102"/>
      <c r="AGI194" s="102"/>
      <c r="AGJ194" s="102"/>
      <c r="AGK194" s="102"/>
      <c r="AGL194" s="102"/>
      <c r="AGM194" s="102"/>
      <c r="AGN194" s="102"/>
      <c r="AGO194" s="102"/>
      <c r="AGP194" s="102"/>
      <c r="AGQ194" s="102"/>
      <c r="AGR194" s="102"/>
      <c r="AGS194" s="102"/>
      <c r="AGT194" s="102"/>
      <c r="AGU194" s="102"/>
      <c r="AGV194" s="102"/>
      <c r="AGW194" s="102"/>
      <c r="AGX194" s="102"/>
      <c r="AGY194" s="102"/>
      <c r="AGZ194" s="102"/>
      <c r="AHA194" s="102"/>
      <c r="AHB194" s="102"/>
      <c r="AHC194" s="102"/>
      <c r="AHD194" s="102"/>
      <c r="AHE194" s="102"/>
      <c r="AHF194" s="102"/>
      <c r="AHG194" s="102"/>
      <c r="AHH194" s="102"/>
      <c r="AHI194" s="102"/>
      <c r="AHJ194" s="102"/>
      <c r="AHK194" s="102"/>
      <c r="AHL194" s="102"/>
      <c r="AHM194" s="102"/>
      <c r="AHN194" s="102"/>
      <c r="AHO194" s="102"/>
      <c r="AHP194" s="102"/>
      <c r="AHQ194" s="102"/>
      <c r="AHR194" s="102"/>
      <c r="AHS194" s="102"/>
      <c r="AHT194" s="102"/>
      <c r="AHU194" s="102"/>
      <c r="AHV194" s="102"/>
      <c r="AHW194" s="102"/>
      <c r="AHX194" s="102"/>
      <c r="AHY194" s="102"/>
      <c r="AHZ194" s="102"/>
      <c r="AIA194" s="102"/>
      <c r="AIB194" s="102"/>
      <c r="AIC194" s="102"/>
      <c r="AID194" s="102"/>
      <c r="AIE194" s="102"/>
      <c r="AIF194" s="102"/>
      <c r="AIG194" s="102"/>
      <c r="AIH194" s="102"/>
      <c r="AII194" s="102"/>
      <c r="AIJ194" s="102"/>
      <c r="AIK194" s="102"/>
      <c r="AIL194" s="102"/>
      <c r="AIM194" s="102"/>
      <c r="AIN194" s="102"/>
      <c r="AIO194" s="102"/>
      <c r="AIP194" s="102"/>
      <c r="AIQ194" s="102"/>
      <c r="AIR194" s="102"/>
      <c r="AIS194" s="102"/>
      <c r="AIT194" s="102"/>
      <c r="AIU194" s="102"/>
      <c r="AIV194" s="102"/>
      <c r="AIW194" s="102"/>
      <c r="AIX194" s="102"/>
      <c r="AIY194" s="102"/>
      <c r="AIZ194" s="102"/>
      <c r="AJA194" s="102"/>
      <c r="AJB194" s="102"/>
      <c r="AJC194" s="102"/>
      <c r="AJD194" s="102"/>
      <c r="AJE194" s="102"/>
      <c r="AJF194" s="102"/>
      <c r="AJG194" s="102"/>
      <c r="AJH194" s="102"/>
      <c r="AJI194" s="102"/>
      <c r="AJJ194" s="102"/>
      <c r="AJK194" s="102"/>
      <c r="AJL194" s="102"/>
      <c r="AJM194" s="102"/>
      <c r="AJN194" s="102"/>
      <c r="AJO194" s="102"/>
      <c r="AJP194" s="102"/>
      <c r="AJQ194" s="102"/>
      <c r="AJR194" s="102"/>
      <c r="AJS194" s="102"/>
      <c r="AJT194" s="102"/>
      <c r="AJU194" s="102"/>
      <c r="AJV194" s="102"/>
      <c r="AJW194" s="102"/>
      <c r="AJX194" s="102"/>
      <c r="AJY194" s="102"/>
      <c r="AJZ194" s="102"/>
      <c r="AKA194" s="102"/>
      <c r="AKB194" s="102"/>
      <c r="AKC194" s="102"/>
      <c r="AKD194" s="102"/>
      <c r="AKE194" s="102"/>
      <c r="AKF194" s="102"/>
      <c r="AKG194" s="102"/>
      <c r="AKH194" s="102"/>
      <c r="AKI194" s="102"/>
      <c r="AKJ194" s="102"/>
      <c r="AKK194" s="102"/>
      <c r="AKL194" s="102"/>
      <c r="AKM194" s="102"/>
      <c r="AKN194" s="102"/>
      <c r="AKO194" s="102"/>
      <c r="AKP194" s="102"/>
      <c r="AKQ194" s="102"/>
      <c r="AKR194" s="102"/>
      <c r="AKS194" s="102"/>
      <c r="AKT194" s="102"/>
      <c r="AKU194" s="102"/>
      <c r="AKV194" s="102"/>
      <c r="AKW194" s="102"/>
      <c r="AKX194" s="102"/>
      <c r="AKY194" s="102"/>
      <c r="AKZ194" s="102"/>
      <c r="ALA194" s="102"/>
      <c r="ALB194" s="102"/>
      <c r="ALC194" s="102"/>
      <c r="ALD194" s="102"/>
      <c r="ALE194" s="102"/>
      <c r="ALF194" s="102"/>
      <c r="ALG194" s="102"/>
      <c r="ALH194" s="102"/>
      <c r="ALI194" s="102"/>
      <c r="ALJ194" s="102"/>
      <c r="ALK194" s="102"/>
      <c r="ALL194" s="102"/>
      <c r="ALM194" s="102"/>
      <c r="ALN194" s="102"/>
      <c r="ALO194" s="102"/>
      <c r="ALP194" s="102"/>
      <c r="ALQ194" s="102"/>
      <c r="ALR194" s="102"/>
      <c r="ALS194" s="102"/>
      <c r="ALT194" s="102"/>
      <c r="ALU194" s="102"/>
      <c r="ALV194" s="102"/>
      <c r="ALW194" s="102"/>
      <c r="ALX194" s="102"/>
      <c r="ALY194" s="102"/>
      <c r="ALZ194" s="102"/>
      <c r="AMA194" s="102"/>
      <c r="AMB194" s="102"/>
      <c r="AMC194" s="102"/>
      <c r="AMD194" s="102"/>
      <c r="AME194" s="102"/>
      <c r="AMF194" s="102"/>
      <c r="AMG194" s="102"/>
      <c r="AMH194" s="102"/>
      <c r="AMI194" s="102"/>
      <c r="AMJ194" s="102"/>
      <c r="AMK194" s="102"/>
      <c r="AML194" s="102"/>
      <c r="AMM194" s="102"/>
      <c r="AMN194" s="102"/>
      <c r="AMO194" s="102"/>
      <c r="AMP194" s="102"/>
      <c r="AMQ194" s="102"/>
      <c r="AMR194" s="102"/>
      <c r="AMS194" s="102"/>
      <c r="AMT194" s="102"/>
      <c r="AMU194" s="102"/>
      <c r="AMV194" s="102"/>
      <c r="AMW194" s="102"/>
      <c r="AMX194" s="102"/>
      <c r="AMY194" s="102"/>
      <c r="AMZ194" s="102"/>
      <c r="ANA194" s="102"/>
      <c r="ANB194" s="102"/>
      <c r="ANC194" s="102"/>
      <c r="AND194" s="102"/>
      <c r="ANE194" s="102"/>
      <c r="ANF194" s="102"/>
      <c r="ANG194" s="102"/>
      <c r="ANH194" s="102"/>
      <c r="ANI194" s="102"/>
      <c r="ANJ194" s="102"/>
      <c r="ANK194" s="102"/>
      <c r="ANL194" s="102"/>
      <c r="ANM194" s="102"/>
      <c r="ANN194" s="102"/>
      <c r="ANO194" s="102"/>
      <c r="ANP194" s="102"/>
      <c r="ANQ194" s="102"/>
      <c r="ANR194" s="102"/>
      <c r="ANS194" s="102"/>
      <c r="ANT194" s="102"/>
      <c r="ANU194" s="102"/>
      <c r="ANV194" s="102"/>
      <c r="ANW194" s="102"/>
      <c r="ANX194" s="102"/>
      <c r="ANY194" s="102"/>
      <c r="ANZ194" s="102"/>
      <c r="AOA194" s="102"/>
      <c r="AOB194" s="102"/>
      <c r="AOC194" s="102"/>
      <c r="AOD194" s="102"/>
      <c r="AOE194" s="102"/>
      <c r="AOF194" s="102"/>
      <c r="AOG194" s="102"/>
      <c r="AOH194" s="102"/>
      <c r="AOI194" s="102"/>
      <c r="AOJ194" s="102"/>
      <c r="AOK194" s="102"/>
      <c r="AOL194" s="102"/>
      <c r="AOM194" s="102"/>
      <c r="AON194" s="102"/>
      <c r="AOO194" s="102"/>
      <c r="AOP194" s="102"/>
      <c r="AOQ194" s="102"/>
      <c r="AOR194" s="102"/>
      <c r="AOS194" s="102"/>
      <c r="AOT194" s="102"/>
      <c r="AOU194" s="102"/>
      <c r="AOV194" s="102"/>
      <c r="AOW194" s="102"/>
      <c r="AOX194" s="102"/>
      <c r="AOY194" s="102"/>
      <c r="AOZ194" s="102"/>
      <c r="APA194" s="102"/>
      <c r="APB194" s="102"/>
      <c r="APC194" s="102"/>
      <c r="APD194" s="102"/>
      <c r="APE194" s="102"/>
      <c r="APF194" s="102"/>
      <c r="APG194" s="102"/>
      <c r="APH194" s="102"/>
      <c r="API194" s="102"/>
      <c r="APJ194" s="102"/>
      <c r="APK194" s="102"/>
      <c r="APL194" s="102"/>
      <c r="APM194" s="102"/>
      <c r="APN194" s="102"/>
      <c r="APO194" s="102"/>
      <c r="APP194" s="102"/>
      <c r="APQ194" s="102"/>
      <c r="APR194" s="102"/>
      <c r="APS194" s="102"/>
      <c r="APT194" s="102"/>
      <c r="APU194" s="102"/>
      <c r="APV194" s="102"/>
      <c r="APW194" s="102"/>
      <c r="APX194" s="102"/>
      <c r="APY194" s="102"/>
      <c r="APZ194" s="102"/>
      <c r="AQA194" s="102"/>
      <c r="AQB194" s="102"/>
      <c r="AQC194" s="102"/>
      <c r="AQD194" s="102"/>
      <c r="AQE194" s="102"/>
      <c r="AQF194" s="102"/>
      <c r="AQG194" s="102"/>
      <c r="AQH194" s="102"/>
      <c r="AQI194" s="102"/>
      <c r="AQJ194" s="102"/>
      <c r="AQK194" s="102"/>
      <c r="AQL194" s="102"/>
      <c r="AQM194" s="102"/>
      <c r="AQN194" s="102"/>
      <c r="AQO194" s="102"/>
      <c r="AQP194" s="102"/>
      <c r="AQQ194" s="102"/>
      <c r="AQR194" s="102"/>
      <c r="AQS194" s="102"/>
      <c r="AQT194" s="102"/>
      <c r="AQU194" s="102"/>
      <c r="AQV194" s="102"/>
      <c r="AQW194" s="102"/>
      <c r="AQX194" s="102"/>
      <c r="AQY194" s="102"/>
      <c r="AQZ194" s="102"/>
      <c r="ARA194" s="102"/>
      <c r="ARB194" s="102"/>
      <c r="ARC194" s="102"/>
      <c r="ARD194" s="102"/>
      <c r="ARE194" s="102"/>
      <c r="ARF194" s="102"/>
      <c r="ARG194" s="102"/>
      <c r="ARH194" s="102"/>
      <c r="ARI194" s="102"/>
      <c r="ARJ194" s="102"/>
      <c r="ARK194" s="102"/>
      <c r="ARL194" s="102"/>
      <c r="ARM194" s="102"/>
      <c r="ARN194" s="102"/>
      <c r="ARO194" s="102"/>
      <c r="ARP194" s="102"/>
      <c r="ARQ194" s="102"/>
      <c r="ARR194" s="102"/>
      <c r="ARS194" s="102"/>
      <c r="ART194" s="102"/>
      <c r="ARU194" s="102"/>
      <c r="ARV194" s="102"/>
      <c r="ARW194" s="102"/>
      <c r="ARX194" s="102"/>
      <c r="ARY194" s="102"/>
      <c r="ARZ194" s="102"/>
      <c r="ASA194" s="102"/>
      <c r="ASB194" s="102"/>
      <c r="ASC194" s="102"/>
      <c r="ASD194" s="102"/>
      <c r="ASE194" s="102"/>
      <c r="ASF194" s="102"/>
      <c r="ASG194" s="102"/>
      <c r="ASH194" s="102"/>
      <c r="ASI194" s="102"/>
      <c r="ASJ194" s="102"/>
      <c r="ASK194" s="102"/>
      <c r="ASL194" s="102"/>
      <c r="ASM194" s="102"/>
      <c r="ASN194" s="102"/>
      <c r="ASO194" s="102"/>
      <c r="ASP194" s="102"/>
      <c r="ASQ194" s="102"/>
      <c r="ASR194" s="102"/>
      <c r="ASS194" s="102"/>
      <c r="AST194" s="102"/>
      <c r="ASU194" s="102"/>
      <c r="ASV194" s="102"/>
      <c r="ASW194" s="102"/>
      <c r="ASX194" s="102"/>
      <c r="ASY194" s="102"/>
      <c r="ASZ194" s="102"/>
      <c r="ATA194" s="102"/>
      <c r="ATB194" s="102"/>
      <c r="ATC194" s="102"/>
      <c r="ATD194" s="102"/>
      <c r="ATE194" s="102"/>
      <c r="ATF194" s="102"/>
      <c r="ATG194" s="102"/>
      <c r="ATH194" s="102"/>
      <c r="ATI194" s="102"/>
      <c r="ATJ194" s="102"/>
      <c r="ATK194" s="102"/>
      <c r="ATL194" s="102"/>
      <c r="ATM194" s="102"/>
      <c r="ATN194" s="102"/>
      <c r="ATO194" s="102"/>
      <c r="ATP194" s="102"/>
      <c r="ATQ194" s="102"/>
      <c r="ATR194" s="102"/>
      <c r="ATS194" s="102"/>
      <c r="ATT194" s="102"/>
      <c r="ATU194" s="102"/>
      <c r="ATV194" s="102"/>
      <c r="ATW194" s="102"/>
      <c r="ATX194" s="102"/>
      <c r="ATY194" s="102"/>
      <c r="ATZ194" s="102"/>
      <c r="AUA194" s="102"/>
      <c r="AUB194" s="102"/>
      <c r="AUC194" s="102"/>
      <c r="AUD194" s="102"/>
      <c r="AUE194" s="102"/>
      <c r="AUF194" s="102"/>
      <c r="AUG194" s="102"/>
      <c r="AUH194" s="102"/>
      <c r="AUI194" s="102"/>
      <c r="AUJ194" s="102"/>
      <c r="AUK194" s="102"/>
      <c r="AUL194" s="102"/>
      <c r="AUM194" s="102"/>
      <c r="AUN194" s="102"/>
      <c r="AUO194" s="102"/>
      <c r="AUP194" s="102"/>
      <c r="AUQ194" s="102"/>
      <c r="AUR194" s="102"/>
      <c r="AUS194" s="102"/>
      <c r="AUT194" s="102"/>
      <c r="AUU194" s="102"/>
      <c r="AUV194" s="102"/>
      <c r="AUW194" s="102"/>
      <c r="AUX194" s="102"/>
      <c r="AUY194" s="102"/>
      <c r="AUZ194" s="102"/>
      <c r="AVA194" s="102"/>
      <c r="AVB194" s="102"/>
      <c r="AVC194" s="102"/>
      <c r="AVD194" s="102"/>
      <c r="AVE194" s="102"/>
      <c r="AVF194" s="102"/>
      <c r="AVG194" s="102"/>
      <c r="AVH194" s="102"/>
      <c r="AVI194" s="102"/>
      <c r="AVJ194" s="102"/>
      <c r="AVK194" s="102"/>
      <c r="AVL194" s="102"/>
      <c r="AVM194" s="102"/>
      <c r="AVN194" s="102"/>
      <c r="AVO194" s="102"/>
      <c r="AVP194" s="102"/>
      <c r="AVQ194" s="102"/>
      <c r="AVR194" s="102"/>
      <c r="AVS194" s="102"/>
      <c r="AVT194" s="102"/>
      <c r="AVU194" s="102"/>
      <c r="AVV194" s="102"/>
      <c r="AVW194" s="102"/>
      <c r="AVX194" s="102"/>
      <c r="AVY194" s="102"/>
      <c r="AVZ194" s="102"/>
      <c r="AWA194" s="102"/>
      <c r="AWB194" s="102"/>
      <c r="AWC194" s="102"/>
      <c r="AWD194" s="102"/>
      <c r="AWE194" s="102"/>
      <c r="AWF194" s="102"/>
      <c r="AWG194" s="102"/>
      <c r="AWH194" s="102"/>
      <c r="AWI194" s="102"/>
      <c r="AWJ194" s="102"/>
      <c r="AWK194" s="102"/>
      <c r="AWL194" s="102"/>
      <c r="AWM194" s="102"/>
      <c r="AWN194" s="102"/>
      <c r="AWO194" s="102"/>
      <c r="AWP194" s="102"/>
      <c r="AWQ194" s="102"/>
      <c r="AWR194" s="102"/>
      <c r="AWS194" s="102"/>
      <c r="AWT194" s="102"/>
      <c r="AWU194" s="102"/>
      <c r="AWV194" s="102"/>
      <c r="AWW194" s="102"/>
      <c r="AWX194" s="102"/>
      <c r="AWY194" s="102"/>
      <c r="AWZ194" s="102"/>
      <c r="AXA194" s="102"/>
      <c r="AXB194" s="102"/>
      <c r="AXC194" s="102"/>
      <c r="AXD194" s="102"/>
      <c r="AXE194" s="102"/>
      <c r="AXF194" s="102"/>
      <c r="AXG194" s="102"/>
      <c r="AXH194" s="102"/>
      <c r="AXI194" s="102"/>
      <c r="AXJ194" s="102"/>
      <c r="AXK194" s="102"/>
      <c r="AXL194" s="102"/>
      <c r="AXM194" s="102"/>
      <c r="AXN194" s="102"/>
      <c r="AXO194" s="102"/>
      <c r="AXP194" s="102"/>
      <c r="AXQ194" s="102"/>
      <c r="AXR194" s="102"/>
      <c r="AXS194" s="102"/>
      <c r="AXT194" s="102"/>
      <c r="AXU194" s="102"/>
      <c r="AXV194" s="102"/>
      <c r="AXW194" s="102"/>
      <c r="AXX194" s="102"/>
      <c r="AXY194" s="102"/>
      <c r="AXZ194" s="102"/>
      <c r="AYA194" s="102"/>
      <c r="AYB194" s="102"/>
      <c r="AYC194" s="102"/>
      <c r="AYD194" s="102"/>
      <c r="AYE194" s="102"/>
      <c r="AYF194" s="102"/>
      <c r="AYG194" s="102"/>
      <c r="AYH194" s="102"/>
      <c r="AYI194" s="102"/>
      <c r="AYJ194" s="102"/>
      <c r="AYK194" s="102"/>
      <c r="AYL194" s="102"/>
      <c r="AYM194" s="102"/>
      <c r="AYN194" s="102"/>
      <c r="AYO194" s="102"/>
      <c r="AYP194" s="102"/>
      <c r="AYQ194" s="102"/>
      <c r="AYR194" s="102"/>
      <c r="AYS194" s="102"/>
      <c r="AYT194" s="102"/>
      <c r="AYU194" s="102"/>
      <c r="AYV194" s="102"/>
      <c r="AYW194" s="102"/>
      <c r="AYX194" s="102"/>
      <c r="AYY194" s="102"/>
      <c r="AYZ194" s="102"/>
      <c r="AZA194" s="102"/>
      <c r="AZB194" s="102"/>
      <c r="AZC194" s="102"/>
      <c r="AZD194" s="102"/>
      <c r="AZE194" s="102"/>
      <c r="AZF194" s="102"/>
      <c r="AZG194" s="102"/>
      <c r="AZH194" s="102"/>
      <c r="AZI194" s="102"/>
      <c r="AZJ194" s="102"/>
      <c r="AZK194" s="102"/>
      <c r="AZL194" s="102"/>
      <c r="AZM194" s="102"/>
      <c r="AZN194" s="102"/>
      <c r="AZO194" s="102"/>
      <c r="AZP194" s="102"/>
      <c r="AZQ194" s="102"/>
      <c r="AZR194" s="102"/>
      <c r="AZS194" s="102"/>
      <c r="AZT194" s="102"/>
      <c r="AZU194" s="102"/>
      <c r="AZV194" s="102"/>
      <c r="AZW194" s="102"/>
      <c r="AZX194" s="102"/>
      <c r="AZY194" s="102"/>
      <c r="AZZ194" s="102"/>
      <c r="BAA194" s="102"/>
      <c r="BAB194" s="102"/>
      <c r="BAC194" s="102"/>
      <c r="BAD194" s="102"/>
      <c r="BAE194" s="102"/>
      <c r="BAF194" s="102"/>
      <c r="BAG194" s="102"/>
      <c r="BAH194" s="102"/>
      <c r="BAI194" s="102"/>
      <c r="BAJ194" s="102"/>
      <c r="BAK194" s="102"/>
      <c r="BAL194" s="102"/>
      <c r="BAM194" s="102"/>
      <c r="BAN194" s="102"/>
      <c r="BAO194" s="102"/>
      <c r="BAP194" s="102"/>
      <c r="BAQ194" s="102"/>
      <c r="BAR194" s="102"/>
      <c r="BAS194" s="102"/>
      <c r="BAT194" s="102"/>
      <c r="BAU194" s="102"/>
      <c r="BAV194" s="102"/>
      <c r="BAW194" s="102"/>
      <c r="BAX194" s="102"/>
      <c r="BAY194" s="102"/>
      <c r="BAZ194" s="102"/>
      <c r="BBA194" s="102"/>
      <c r="BBB194" s="102"/>
      <c r="BBC194" s="102"/>
      <c r="BBD194" s="102"/>
      <c r="BBE194" s="102"/>
      <c r="BBF194" s="102"/>
      <c r="BBG194" s="102"/>
      <c r="BBH194" s="102"/>
      <c r="BBI194" s="102"/>
      <c r="BBJ194" s="102"/>
      <c r="BBK194" s="102"/>
      <c r="BBL194" s="102"/>
      <c r="BBM194" s="102"/>
      <c r="BBN194" s="102"/>
      <c r="BBO194" s="102"/>
      <c r="BBP194" s="102"/>
      <c r="BBQ194" s="102"/>
      <c r="BBR194" s="102"/>
      <c r="BBS194" s="102"/>
      <c r="BBT194" s="102"/>
      <c r="BBU194" s="102"/>
      <c r="BBV194" s="102"/>
      <c r="BBW194" s="102"/>
      <c r="BBX194" s="102"/>
      <c r="BBY194" s="102"/>
      <c r="BBZ194" s="102"/>
      <c r="BCA194" s="102"/>
      <c r="BCB194" s="102"/>
      <c r="BCC194" s="102"/>
      <c r="BCD194" s="102"/>
      <c r="BCE194" s="102"/>
      <c r="BCF194" s="102"/>
      <c r="BCG194" s="102"/>
      <c r="BCH194" s="102"/>
      <c r="BCI194" s="102"/>
      <c r="BCJ194" s="102"/>
      <c r="BCK194" s="102"/>
      <c r="BCL194" s="102"/>
      <c r="BCM194" s="102"/>
      <c r="BCN194" s="102"/>
      <c r="BCO194" s="102"/>
      <c r="BCP194" s="102"/>
      <c r="BCQ194" s="102"/>
      <c r="BCR194" s="102"/>
      <c r="BCS194" s="102"/>
      <c r="BCT194" s="102"/>
      <c r="BCU194" s="102"/>
      <c r="BCV194" s="102"/>
      <c r="BCW194" s="102"/>
      <c r="BCX194" s="102"/>
      <c r="BCY194" s="102"/>
      <c r="BCZ194" s="102"/>
      <c r="BDA194" s="102"/>
      <c r="BDB194" s="102"/>
      <c r="BDC194" s="102"/>
      <c r="BDD194" s="102"/>
      <c r="BDE194" s="102"/>
      <c r="BDF194" s="102"/>
      <c r="BDG194" s="102"/>
      <c r="BDH194" s="102"/>
      <c r="BDI194" s="102"/>
      <c r="BDJ194" s="102"/>
      <c r="BDK194" s="102"/>
      <c r="BDL194" s="102"/>
      <c r="BDM194" s="102"/>
      <c r="BDN194" s="102"/>
      <c r="BDO194" s="102"/>
      <c r="BDP194" s="102"/>
      <c r="BDQ194" s="102"/>
      <c r="BDR194" s="102"/>
      <c r="BDS194" s="102"/>
      <c r="BDT194" s="102"/>
      <c r="BDU194" s="102"/>
      <c r="BDV194" s="102"/>
      <c r="BDW194" s="102"/>
      <c r="BDX194" s="102"/>
      <c r="BDY194" s="102"/>
      <c r="BDZ194" s="102"/>
      <c r="BEA194" s="102"/>
      <c r="BEB194" s="102"/>
      <c r="BEC194" s="102"/>
      <c r="BED194" s="102"/>
      <c r="BEE194" s="102"/>
      <c r="BEF194" s="102"/>
      <c r="BEG194" s="102"/>
      <c r="BEH194" s="102"/>
      <c r="BEI194" s="102"/>
      <c r="BEJ194" s="102"/>
      <c r="BEK194" s="102"/>
      <c r="BEL194" s="102"/>
      <c r="BEM194" s="102"/>
      <c r="BEN194" s="102"/>
      <c r="BEO194" s="102"/>
      <c r="BEP194" s="102"/>
      <c r="BEQ194" s="102"/>
      <c r="BER194" s="102"/>
      <c r="BES194" s="102"/>
      <c r="BET194" s="102"/>
      <c r="BEU194" s="102"/>
      <c r="BEV194" s="102"/>
      <c r="BEW194" s="102"/>
      <c r="BEX194" s="102"/>
      <c r="BEY194" s="102"/>
      <c r="BEZ194" s="102"/>
      <c r="BFA194" s="102"/>
      <c r="BFB194" s="102"/>
      <c r="BFC194" s="102"/>
      <c r="BFD194" s="102"/>
      <c r="BFE194" s="102"/>
      <c r="BFF194" s="102"/>
      <c r="BFG194" s="102"/>
      <c r="BFH194" s="102"/>
      <c r="BFI194" s="102"/>
      <c r="BFJ194" s="102"/>
      <c r="BFK194" s="102"/>
      <c r="BFL194" s="102"/>
      <c r="BFM194" s="102"/>
      <c r="BFN194" s="102"/>
      <c r="BFO194" s="102"/>
      <c r="BFP194" s="102"/>
      <c r="BFQ194" s="102"/>
      <c r="BFR194" s="102"/>
      <c r="BFS194" s="102"/>
      <c r="BFT194" s="102"/>
      <c r="BFU194" s="102"/>
      <c r="BFV194" s="102"/>
      <c r="BFW194" s="102"/>
      <c r="BFX194" s="102"/>
      <c r="BFY194" s="102"/>
      <c r="BFZ194" s="102"/>
      <c r="BGA194" s="102"/>
      <c r="BGB194" s="102"/>
      <c r="BGC194" s="102"/>
      <c r="BGD194" s="102"/>
      <c r="BGE194" s="102"/>
      <c r="BGF194" s="102"/>
      <c r="BGG194" s="102"/>
      <c r="BGH194" s="102"/>
      <c r="BGI194" s="102"/>
      <c r="BGJ194" s="102"/>
      <c r="BGK194" s="102"/>
      <c r="BGL194" s="102"/>
      <c r="BGM194" s="102"/>
      <c r="BGN194" s="102"/>
      <c r="BGO194" s="102"/>
      <c r="BGP194" s="102"/>
      <c r="BGQ194" s="102"/>
      <c r="BGR194" s="102"/>
      <c r="BGS194" s="102"/>
      <c r="BGT194" s="102"/>
      <c r="BGU194" s="102"/>
      <c r="BGV194" s="102"/>
      <c r="BGW194" s="102"/>
      <c r="BGX194" s="102"/>
      <c r="BGY194" s="102"/>
      <c r="BGZ194" s="102"/>
      <c r="BHA194" s="102"/>
      <c r="BHB194" s="102"/>
      <c r="BHC194" s="102"/>
      <c r="BHD194" s="102"/>
      <c r="BHE194" s="102"/>
      <c r="BHF194" s="102"/>
      <c r="BHG194" s="102"/>
      <c r="BHH194" s="102"/>
      <c r="BHI194" s="102"/>
      <c r="BHJ194" s="102"/>
      <c r="BHK194" s="102"/>
      <c r="BHL194" s="102"/>
      <c r="BHM194" s="102"/>
      <c r="BHN194" s="102"/>
      <c r="BHO194" s="102"/>
      <c r="BHP194" s="102"/>
      <c r="BHQ194" s="102"/>
      <c r="BHR194" s="102"/>
      <c r="BHS194" s="102"/>
      <c r="BHT194" s="102"/>
      <c r="BHU194" s="102"/>
      <c r="BHV194" s="102"/>
      <c r="BHW194" s="102"/>
      <c r="BHX194" s="102"/>
      <c r="BHY194" s="102"/>
      <c r="BHZ194" s="102"/>
      <c r="BIA194" s="102"/>
      <c r="BIB194" s="102"/>
      <c r="BIC194" s="102"/>
      <c r="BID194" s="102"/>
      <c r="BIE194" s="102"/>
      <c r="BIF194" s="102"/>
      <c r="BIG194" s="102"/>
      <c r="BIH194" s="102"/>
      <c r="BII194" s="102"/>
      <c r="BIJ194" s="102"/>
      <c r="BIK194" s="102"/>
      <c r="BIL194" s="102"/>
      <c r="BIM194" s="102"/>
      <c r="BIN194" s="102"/>
      <c r="BIO194" s="102"/>
      <c r="BIP194" s="102"/>
      <c r="BIQ194" s="102"/>
      <c r="BIR194" s="102"/>
      <c r="BIS194" s="102"/>
      <c r="BIT194" s="102"/>
      <c r="BIU194" s="102"/>
      <c r="BIV194" s="102"/>
      <c r="BIW194" s="102"/>
      <c r="BIX194" s="102"/>
      <c r="BIY194" s="102"/>
      <c r="BIZ194" s="102"/>
      <c r="BJA194" s="102"/>
      <c r="BJB194" s="102"/>
      <c r="BJC194" s="102"/>
      <c r="BJD194" s="102"/>
      <c r="BJE194" s="102"/>
      <c r="BJF194" s="102"/>
      <c r="BJG194" s="102"/>
      <c r="BJH194" s="102"/>
      <c r="BJI194" s="102"/>
      <c r="BJJ194" s="102"/>
      <c r="BJK194" s="102"/>
      <c r="BJL194" s="102"/>
      <c r="BJM194" s="102"/>
      <c r="BJN194" s="102"/>
      <c r="BJO194" s="102"/>
      <c r="BJP194" s="102"/>
      <c r="BJQ194" s="102"/>
      <c r="BJR194" s="102"/>
      <c r="BJS194" s="102"/>
      <c r="BJT194" s="102"/>
      <c r="BJU194" s="102"/>
      <c r="BJV194" s="102"/>
      <c r="BJW194" s="102"/>
      <c r="BJX194" s="102"/>
      <c r="BJY194" s="102"/>
      <c r="BJZ194" s="102"/>
      <c r="BKA194" s="102"/>
      <c r="BKB194" s="102"/>
      <c r="BKC194" s="102"/>
      <c r="BKD194" s="102"/>
      <c r="BKE194" s="102"/>
      <c r="BKF194" s="102"/>
      <c r="BKG194" s="102"/>
      <c r="BKH194" s="102"/>
      <c r="BKI194" s="102"/>
      <c r="BKJ194" s="102"/>
      <c r="BKK194" s="102"/>
      <c r="BKL194" s="102"/>
      <c r="BKM194" s="102"/>
      <c r="BKN194" s="102"/>
      <c r="BKO194" s="102"/>
      <c r="BKP194" s="102"/>
      <c r="BKQ194" s="102"/>
      <c r="BKR194" s="102"/>
      <c r="BKS194" s="102"/>
      <c r="BKT194" s="102"/>
      <c r="BKU194" s="102"/>
      <c r="BKV194" s="102"/>
      <c r="BKW194" s="102"/>
      <c r="BKX194" s="102"/>
      <c r="BKY194" s="102"/>
      <c r="BKZ194" s="102"/>
      <c r="BLA194" s="102"/>
      <c r="BLB194" s="102"/>
      <c r="BLC194" s="102"/>
      <c r="BLD194" s="102"/>
      <c r="BLE194" s="102"/>
      <c r="BLF194" s="102"/>
      <c r="BLG194" s="102"/>
      <c r="BLH194" s="102"/>
      <c r="BLI194" s="102"/>
      <c r="BLJ194" s="102"/>
      <c r="BLK194" s="102"/>
      <c r="BLL194" s="102"/>
      <c r="BLM194" s="102"/>
      <c r="BLN194" s="102"/>
      <c r="BLO194" s="102"/>
      <c r="BLP194" s="102"/>
      <c r="BLQ194" s="102"/>
      <c r="BLR194" s="102"/>
      <c r="BLS194" s="102"/>
      <c r="BLT194" s="102"/>
      <c r="BLU194" s="102"/>
      <c r="BLV194" s="102"/>
      <c r="BLW194" s="102"/>
      <c r="BLX194" s="102"/>
      <c r="BLY194" s="102"/>
      <c r="BLZ194" s="102"/>
      <c r="BMA194" s="102"/>
      <c r="BMB194" s="102"/>
      <c r="BMC194" s="102"/>
      <c r="BMD194" s="102"/>
      <c r="BME194" s="102"/>
      <c r="BMF194" s="102"/>
      <c r="BMG194" s="102"/>
      <c r="BMH194" s="102"/>
      <c r="BMI194" s="102"/>
      <c r="BMJ194" s="102"/>
      <c r="BMK194" s="102"/>
      <c r="BML194" s="102"/>
      <c r="BMM194" s="102"/>
      <c r="BMN194" s="102"/>
      <c r="BMO194" s="102"/>
      <c r="BMP194" s="102"/>
      <c r="BMQ194" s="102"/>
      <c r="BMR194" s="102"/>
      <c r="BMS194" s="102"/>
      <c r="BMT194" s="102"/>
      <c r="BMU194" s="102"/>
      <c r="BMV194" s="102"/>
      <c r="BMW194" s="102"/>
      <c r="BMX194" s="102"/>
      <c r="BMY194" s="102"/>
      <c r="BMZ194" s="102"/>
      <c r="BNA194" s="102"/>
      <c r="BNB194" s="102"/>
      <c r="BNC194" s="102"/>
      <c r="BND194" s="102"/>
      <c r="BNE194" s="102"/>
      <c r="BNF194" s="102"/>
      <c r="BNG194" s="102"/>
      <c r="BNH194" s="102"/>
      <c r="BNI194" s="102"/>
      <c r="BNJ194" s="102"/>
      <c r="BNK194" s="102"/>
      <c r="BNL194" s="102"/>
      <c r="BNM194" s="102"/>
      <c r="BNN194" s="102"/>
      <c r="BNO194" s="102"/>
      <c r="BNP194" s="102"/>
      <c r="BNQ194" s="102"/>
      <c r="BNR194" s="102"/>
      <c r="BNS194" s="102"/>
      <c r="BNT194" s="102"/>
      <c r="BNU194" s="102"/>
      <c r="BNV194" s="102"/>
      <c r="BNW194" s="102"/>
      <c r="BNX194" s="102"/>
      <c r="BNY194" s="102"/>
      <c r="BNZ194" s="102"/>
      <c r="BOA194" s="102"/>
      <c r="BOB194" s="102"/>
      <c r="BOC194" s="102"/>
      <c r="BOD194" s="102"/>
      <c r="BOE194" s="102"/>
      <c r="BOF194" s="102"/>
      <c r="BOG194" s="102"/>
      <c r="BOH194" s="102"/>
      <c r="BOI194" s="102"/>
      <c r="BOJ194" s="102"/>
      <c r="BOK194" s="102"/>
      <c r="BOL194" s="102"/>
      <c r="BOM194" s="102"/>
      <c r="BON194" s="102"/>
      <c r="BOO194" s="102"/>
      <c r="BOP194" s="102"/>
      <c r="BOQ194" s="102"/>
      <c r="BOR194" s="102"/>
      <c r="BOS194" s="102"/>
      <c r="BOT194" s="102"/>
      <c r="BOU194" s="102"/>
      <c r="BOV194" s="102"/>
      <c r="BOW194" s="102"/>
      <c r="BOX194" s="102"/>
      <c r="BOY194" s="102"/>
      <c r="BOZ194" s="102"/>
      <c r="BPA194" s="102"/>
      <c r="BPB194" s="102"/>
      <c r="BPC194" s="102"/>
      <c r="BPD194" s="102"/>
      <c r="BPE194" s="102"/>
      <c r="BPF194" s="102"/>
      <c r="BPG194" s="102"/>
      <c r="BPH194" s="102"/>
      <c r="BPI194" s="102"/>
      <c r="BPJ194" s="102"/>
      <c r="BPK194" s="102"/>
      <c r="BPL194" s="102"/>
      <c r="BPM194" s="102"/>
      <c r="BPN194" s="102"/>
      <c r="BPO194" s="102"/>
      <c r="BPP194" s="102"/>
      <c r="BPQ194" s="102"/>
      <c r="BPR194" s="102"/>
      <c r="BPS194" s="102"/>
      <c r="BPT194" s="102"/>
      <c r="BPU194" s="102"/>
      <c r="BPV194" s="102"/>
      <c r="BPW194" s="102"/>
      <c r="BPX194" s="102"/>
      <c r="BPY194" s="102"/>
      <c r="BPZ194" s="102"/>
      <c r="BQA194" s="102"/>
      <c r="BQB194" s="102"/>
      <c r="BQC194" s="102"/>
      <c r="BQD194" s="102"/>
      <c r="BQE194" s="102"/>
      <c r="BQF194" s="102"/>
      <c r="BQG194" s="102"/>
      <c r="BQH194" s="102"/>
      <c r="BQI194" s="102"/>
      <c r="BQJ194" s="102"/>
      <c r="BQK194" s="102"/>
      <c r="BQL194" s="102"/>
      <c r="BQM194" s="102"/>
      <c r="BQN194" s="102"/>
      <c r="BQO194" s="102"/>
      <c r="BQP194" s="102"/>
      <c r="BQQ194" s="102"/>
      <c r="BQR194" s="102"/>
      <c r="BQS194" s="102"/>
      <c r="BQT194" s="102"/>
      <c r="BQU194" s="102"/>
      <c r="BQV194" s="102"/>
      <c r="BQW194" s="102"/>
      <c r="BQX194" s="102"/>
      <c r="BQY194" s="102"/>
      <c r="BQZ194" s="102"/>
      <c r="BRA194" s="102"/>
      <c r="BRB194" s="102"/>
      <c r="BRC194" s="102"/>
      <c r="BRD194" s="102"/>
      <c r="BRE194" s="102"/>
      <c r="BRF194" s="102"/>
      <c r="BRG194" s="102"/>
      <c r="BRH194" s="102"/>
      <c r="BRI194" s="102"/>
      <c r="BRJ194" s="102"/>
      <c r="BRK194" s="102"/>
      <c r="BRL194" s="102"/>
      <c r="BRM194" s="102"/>
      <c r="BRN194" s="102"/>
      <c r="BRO194" s="102"/>
      <c r="BRP194" s="102"/>
      <c r="BRQ194" s="102"/>
      <c r="BRR194" s="102"/>
      <c r="BRS194" s="102"/>
      <c r="BRT194" s="102"/>
      <c r="BRU194" s="102"/>
      <c r="BRV194" s="102"/>
      <c r="BRW194" s="102"/>
      <c r="BRX194" s="102"/>
      <c r="BRY194" s="102"/>
      <c r="BRZ194" s="102"/>
      <c r="BSA194" s="102"/>
      <c r="BSB194" s="102"/>
      <c r="BSC194" s="102"/>
      <c r="BSD194" s="102"/>
      <c r="BSE194" s="102"/>
      <c r="BSF194" s="102"/>
      <c r="BSG194" s="102"/>
      <c r="BSH194" s="102"/>
      <c r="BSI194" s="102"/>
      <c r="BSJ194" s="102"/>
      <c r="BSK194" s="102"/>
      <c r="BSL194" s="102"/>
      <c r="BSM194" s="102"/>
      <c r="BSN194" s="102"/>
      <c r="BSO194" s="102"/>
      <c r="BSP194" s="102"/>
      <c r="BSQ194" s="102"/>
      <c r="BSR194" s="102"/>
      <c r="BSS194" s="102"/>
      <c r="BST194" s="102"/>
      <c r="BSU194" s="102"/>
      <c r="BSV194" s="102"/>
      <c r="BSW194" s="102"/>
      <c r="BSX194" s="102"/>
      <c r="BSY194" s="102"/>
      <c r="BSZ194" s="102"/>
      <c r="BTA194" s="102"/>
      <c r="BTB194" s="102"/>
      <c r="BTC194" s="102"/>
      <c r="BTD194" s="102"/>
      <c r="BTE194" s="102"/>
      <c r="BTF194" s="102"/>
      <c r="BTG194" s="102"/>
      <c r="BTH194" s="102"/>
      <c r="BTI194" s="102"/>
      <c r="BTJ194" s="102"/>
      <c r="BTK194" s="102"/>
      <c r="BTL194" s="102"/>
      <c r="BTM194" s="102"/>
      <c r="BTN194" s="102"/>
      <c r="BTO194" s="102"/>
      <c r="BTP194" s="102"/>
      <c r="BTQ194" s="102"/>
      <c r="BTR194" s="102"/>
      <c r="BTS194" s="102"/>
      <c r="BTT194" s="102"/>
      <c r="BTU194" s="102"/>
      <c r="BTV194" s="102"/>
      <c r="BTW194" s="102"/>
      <c r="BTX194" s="102"/>
      <c r="BTY194" s="102"/>
      <c r="BTZ194" s="102"/>
      <c r="BUA194" s="102"/>
      <c r="BUB194" s="102"/>
      <c r="BUC194" s="102"/>
      <c r="BUD194" s="102"/>
      <c r="BUE194" s="102"/>
      <c r="BUF194" s="102"/>
      <c r="BUG194" s="102"/>
      <c r="BUH194" s="102"/>
      <c r="BUI194" s="102"/>
      <c r="BUJ194" s="102"/>
      <c r="BUK194" s="102"/>
      <c r="BUL194" s="102"/>
      <c r="BUM194" s="102"/>
      <c r="BUN194" s="102"/>
      <c r="BUO194" s="102"/>
      <c r="BUP194" s="102"/>
      <c r="BUQ194" s="102"/>
      <c r="BUR194" s="102"/>
      <c r="BUS194" s="102"/>
      <c r="BUT194" s="102"/>
      <c r="BUU194" s="102"/>
      <c r="BUV194" s="102"/>
      <c r="BUW194" s="102"/>
      <c r="BUX194" s="102"/>
      <c r="BUY194" s="102"/>
      <c r="BUZ194" s="102"/>
      <c r="BVA194" s="102"/>
      <c r="BVB194" s="102"/>
      <c r="BVC194" s="102"/>
      <c r="BVD194" s="102"/>
      <c r="BVE194" s="102"/>
      <c r="BVF194" s="102"/>
      <c r="BVG194" s="102"/>
      <c r="BVH194" s="102"/>
      <c r="BVI194" s="102"/>
      <c r="BVJ194" s="102"/>
      <c r="BVK194" s="102"/>
      <c r="BVL194" s="102"/>
      <c r="BVM194" s="102"/>
      <c r="BVN194" s="102"/>
      <c r="BVO194" s="102"/>
      <c r="BVP194" s="102"/>
      <c r="BVQ194" s="102"/>
      <c r="BVR194" s="102"/>
      <c r="BVS194" s="102"/>
      <c r="BVT194" s="102"/>
      <c r="BVU194" s="102"/>
      <c r="BVV194" s="102"/>
      <c r="BVW194" s="102"/>
      <c r="BVX194" s="102"/>
      <c r="BVY194" s="102"/>
      <c r="BVZ194" s="102"/>
      <c r="BWA194" s="102"/>
      <c r="BWB194" s="102"/>
      <c r="BWC194" s="102"/>
      <c r="BWD194" s="102"/>
      <c r="BWE194" s="102"/>
      <c r="BWF194" s="102"/>
      <c r="BWG194" s="102"/>
      <c r="BWH194" s="102"/>
      <c r="BWI194" s="102"/>
      <c r="BWJ194" s="102"/>
      <c r="BWK194" s="102"/>
      <c r="BWL194" s="102"/>
      <c r="BWM194" s="102"/>
      <c r="BWN194" s="102"/>
      <c r="BWO194" s="102"/>
      <c r="BWP194" s="102"/>
      <c r="BWQ194" s="102"/>
      <c r="BWR194" s="102"/>
      <c r="BWS194" s="102"/>
      <c r="BWT194" s="102"/>
      <c r="BWU194" s="102"/>
      <c r="BWV194" s="102"/>
      <c r="BWW194" s="102"/>
      <c r="BWX194" s="102"/>
      <c r="BWY194" s="102"/>
      <c r="BWZ194" s="102"/>
      <c r="BXA194" s="102"/>
      <c r="BXB194" s="102"/>
      <c r="BXC194" s="102"/>
      <c r="BXD194" s="102"/>
      <c r="BXE194" s="102"/>
      <c r="BXF194" s="102"/>
      <c r="BXG194" s="102"/>
      <c r="BXH194" s="102"/>
      <c r="BXI194" s="102"/>
      <c r="BXJ194" s="102"/>
      <c r="BXK194" s="102"/>
      <c r="BXL194" s="102"/>
      <c r="BXM194" s="102"/>
      <c r="BXN194" s="102"/>
      <c r="BXO194" s="102"/>
      <c r="BXP194" s="102"/>
      <c r="BXQ194" s="102"/>
      <c r="BXR194" s="102"/>
      <c r="BXS194" s="102"/>
      <c r="BXT194" s="102"/>
      <c r="BXU194" s="102"/>
      <c r="BXV194" s="102"/>
      <c r="BXW194" s="102"/>
      <c r="BXX194" s="102"/>
      <c r="BXY194" s="102"/>
      <c r="BXZ194" s="102"/>
      <c r="BYA194" s="102"/>
      <c r="BYB194" s="102"/>
      <c r="BYC194" s="102"/>
      <c r="BYD194" s="102"/>
      <c r="BYE194" s="102"/>
      <c r="BYF194" s="102"/>
      <c r="BYG194" s="102"/>
      <c r="BYH194" s="102"/>
      <c r="BYI194" s="102"/>
      <c r="BYJ194" s="102"/>
      <c r="BYK194" s="102"/>
      <c r="BYL194" s="102"/>
      <c r="BYM194" s="102"/>
      <c r="BYN194" s="102"/>
      <c r="BYO194" s="102"/>
      <c r="BYP194" s="102"/>
      <c r="BYQ194" s="102"/>
      <c r="BYR194" s="102"/>
      <c r="BYS194" s="102"/>
      <c r="BYT194" s="102"/>
      <c r="BYU194" s="102"/>
      <c r="BYV194" s="102"/>
      <c r="BYW194" s="102"/>
      <c r="BYX194" s="102"/>
      <c r="BYY194" s="102"/>
      <c r="BYZ194" s="102"/>
      <c r="BZA194" s="102"/>
      <c r="BZB194" s="102"/>
      <c r="BZC194" s="102"/>
      <c r="BZD194" s="102"/>
      <c r="BZE194" s="102"/>
      <c r="BZF194" s="102"/>
      <c r="BZG194" s="102"/>
      <c r="BZH194" s="102"/>
      <c r="BZI194" s="102"/>
      <c r="BZJ194" s="102"/>
      <c r="BZK194" s="102"/>
      <c r="BZL194" s="102"/>
      <c r="BZM194" s="102"/>
      <c r="BZN194" s="102"/>
      <c r="BZO194" s="102"/>
      <c r="BZP194" s="102"/>
      <c r="BZQ194" s="102"/>
      <c r="BZR194" s="102"/>
      <c r="BZS194" s="102"/>
      <c r="BZT194" s="102"/>
      <c r="BZU194" s="102"/>
      <c r="BZV194" s="102"/>
      <c r="BZW194" s="102"/>
    </row>
    <row r="195" spans="2:2051" ht="15" customHeight="1">
      <c r="B195" s="112" t="s">
        <v>393</v>
      </c>
      <c r="C195" s="113" t="s">
        <v>393</v>
      </c>
      <c r="D195" s="113" t="s">
        <v>393</v>
      </c>
      <c r="E195" s="237" t="str">
        <f>'Alcance 3'!C163</f>
        <v>&lt;Tipo de emisión 3&gt;</v>
      </c>
      <c r="F195" s="237"/>
      <c r="G195" s="226" t="s">
        <v>803</v>
      </c>
      <c r="H195" s="237" t="s">
        <v>238</v>
      </c>
      <c r="I195" s="238">
        <v>3</v>
      </c>
      <c r="J195" s="239"/>
      <c r="K195" s="237"/>
      <c r="L195" s="237"/>
      <c r="M195" s="237"/>
      <c r="N195" s="240"/>
      <c r="O195" s="237"/>
      <c r="P195" s="241"/>
      <c r="Q195" s="242"/>
      <c r="R195" s="243"/>
      <c r="S195" s="243"/>
      <c r="T195" s="243"/>
      <c r="U195" s="244"/>
      <c r="V195" s="242"/>
      <c r="W195" s="243"/>
      <c r="X195" s="243"/>
      <c r="Y195" s="243"/>
      <c r="Z195" s="243"/>
      <c r="AA195" s="243"/>
      <c r="AB195" s="242"/>
      <c r="AC195" s="243"/>
      <c r="AD195" s="243"/>
      <c r="AE195" s="245"/>
      <c r="AF195" s="243"/>
      <c r="AG195" s="244"/>
      <c r="AH195" s="242">
        <f t="shared" si="185"/>
        <v>0</v>
      </c>
      <c r="AI195" s="243"/>
      <c r="AJ195" s="243"/>
      <c r="AK195" s="243"/>
      <c r="AL195" s="246">
        <f>'Alcance 3'!D163</f>
        <v>0</v>
      </c>
      <c r="AM195" s="243">
        <f t="shared" si="176"/>
        <v>0</v>
      </c>
      <c r="AN195" s="211">
        <f t="shared" si="155"/>
        <v>0</v>
      </c>
      <c r="AO195" s="102"/>
      <c r="AP195" s="102"/>
      <c r="AQ195" s="102"/>
      <c r="AR195" s="102"/>
      <c r="AS195" s="102"/>
      <c r="AT195" s="102"/>
      <c r="AU195" s="102"/>
      <c r="AV195" s="102"/>
      <c r="AW195" s="102"/>
      <c r="AX195" s="102"/>
      <c r="AY195" s="102"/>
      <c r="AZ195" s="102"/>
      <c r="BA195" s="102"/>
      <c r="BB195" s="102"/>
      <c r="BC195" s="102"/>
      <c r="BD195" s="102"/>
      <c r="BE195" s="102"/>
      <c r="BF195" s="102"/>
      <c r="BG195" s="102"/>
      <c r="BH195" s="102"/>
      <c r="BI195" s="102"/>
      <c r="BJ195" s="102"/>
      <c r="BK195" s="102"/>
      <c r="BL195" s="102"/>
      <c r="BM195" s="102"/>
      <c r="BN195" s="102"/>
      <c r="BO195" s="102"/>
      <c r="BP195" s="102"/>
      <c r="BQ195" s="102"/>
      <c r="BR195" s="102"/>
      <c r="BS195" s="102"/>
      <c r="BT195" s="102"/>
      <c r="BU195" s="102"/>
      <c r="BV195" s="102"/>
      <c r="BW195" s="102"/>
      <c r="BX195" s="102"/>
      <c r="BY195" s="102"/>
      <c r="BZ195" s="102"/>
      <c r="CA195" s="102"/>
      <c r="CB195" s="102"/>
      <c r="CC195" s="102"/>
      <c r="CD195" s="102"/>
      <c r="CE195" s="102"/>
      <c r="CF195" s="102"/>
      <c r="CG195" s="102"/>
      <c r="CH195" s="102"/>
      <c r="CI195" s="102"/>
      <c r="CJ195" s="102"/>
      <c r="CK195" s="102"/>
      <c r="CL195" s="102"/>
      <c r="CM195" s="102"/>
      <c r="CN195" s="102"/>
      <c r="CO195" s="102"/>
      <c r="CP195" s="102"/>
      <c r="CQ195" s="102"/>
      <c r="CR195" s="102"/>
      <c r="CS195" s="102"/>
      <c r="CT195" s="102"/>
      <c r="CU195" s="102"/>
      <c r="CV195" s="102"/>
      <c r="CW195" s="102"/>
      <c r="CX195" s="102"/>
      <c r="CY195" s="102"/>
      <c r="CZ195" s="102"/>
      <c r="DA195" s="102"/>
      <c r="DB195" s="102"/>
      <c r="DC195" s="102"/>
      <c r="DD195" s="102"/>
      <c r="DE195" s="102"/>
      <c r="DF195" s="102"/>
      <c r="DG195" s="102"/>
      <c r="DH195" s="102"/>
      <c r="DI195" s="102"/>
      <c r="DJ195" s="102"/>
      <c r="DK195" s="102"/>
      <c r="DL195" s="102"/>
      <c r="DM195" s="102"/>
      <c r="DN195" s="102"/>
      <c r="DO195" s="102"/>
      <c r="DP195" s="102"/>
      <c r="DQ195" s="102"/>
      <c r="DR195" s="102"/>
      <c r="DS195" s="102"/>
      <c r="DT195" s="102"/>
      <c r="DU195" s="102"/>
      <c r="DV195" s="102"/>
      <c r="DW195" s="102"/>
      <c r="DX195" s="102"/>
      <c r="DY195" s="102"/>
      <c r="DZ195" s="102"/>
      <c r="EA195" s="102"/>
      <c r="EB195" s="102"/>
      <c r="EC195" s="102"/>
      <c r="ED195" s="102"/>
      <c r="EE195" s="102"/>
      <c r="EF195" s="102"/>
      <c r="EG195" s="102"/>
      <c r="EH195" s="102"/>
      <c r="EI195" s="102"/>
      <c r="EJ195" s="102"/>
      <c r="EK195" s="102"/>
      <c r="EL195" s="102"/>
      <c r="EM195" s="102"/>
      <c r="EN195" s="102"/>
      <c r="EO195" s="102"/>
      <c r="EP195" s="102"/>
      <c r="EQ195" s="102"/>
      <c r="ER195" s="102"/>
      <c r="ES195" s="102"/>
      <c r="ET195" s="102"/>
      <c r="EU195" s="102"/>
      <c r="EV195" s="102"/>
      <c r="EW195" s="102"/>
      <c r="EX195" s="102"/>
      <c r="EY195" s="102"/>
      <c r="EZ195" s="102"/>
      <c r="FA195" s="102"/>
      <c r="FB195" s="102"/>
      <c r="FC195" s="102"/>
      <c r="FD195" s="102"/>
      <c r="FE195" s="102"/>
      <c r="FF195" s="102"/>
      <c r="FG195" s="102"/>
      <c r="FH195" s="102"/>
      <c r="FI195" s="102"/>
      <c r="FJ195" s="102"/>
      <c r="FK195" s="102"/>
      <c r="FL195" s="102"/>
      <c r="FM195" s="102"/>
      <c r="FN195" s="102"/>
      <c r="FO195" s="102"/>
      <c r="FP195" s="102"/>
      <c r="FQ195" s="102"/>
      <c r="FR195" s="102"/>
      <c r="FS195" s="102"/>
      <c r="FT195" s="102"/>
      <c r="FU195" s="102"/>
      <c r="FV195" s="102"/>
      <c r="FW195" s="102"/>
      <c r="FX195" s="102"/>
      <c r="FY195" s="102"/>
      <c r="FZ195" s="102"/>
      <c r="GA195" s="102"/>
      <c r="GB195" s="102"/>
      <c r="GC195" s="102"/>
      <c r="GD195" s="102"/>
      <c r="GE195" s="102"/>
      <c r="GF195" s="102"/>
      <c r="GG195" s="102"/>
      <c r="GH195" s="102"/>
      <c r="GI195" s="102"/>
      <c r="GJ195" s="102"/>
      <c r="GK195" s="102"/>
      <c r="GL195" s="102"/>
      <c r="GM195" s="102"/>
      <c r="GN195" s="102"/>
      <c r="GO195" s="102"/>
      <c r="GP195" s="102"/>
      <c r="GQ195" s="102"/>
      <c r="GR195" s="102"/>
      <c r="GS195" s="102"/>
      <c r="GT195" s="102"/>
      <c r="GU195" s="102"/>
      <c r="GV195" s="102"/>
      <c r="GW195" s="102"/>
      <c r="GX195" s="102"/>
      <c r="GY195" s="102"/>
      <c r="GZ195" s="102"/>
      <c r="HA195" s="102"/>
      <c r="HB195" s="102"/>
      <c r="HC195" s="102"/>
      <c r="HD195" s="102"/>
      <c r="HE195" s="102"/>
      <c r="HF195" s="102"/>
      <c r="HG195" s="102"/>
      <c r="HH195" s="102"/>
      <c r="HI195" s="102"/>
      <c r="HJ195" s="102"/>
      <c r="HK195" s="102"/>
      <c r="HL195" s="102"/>
      <c r="HM195" s="102"/>
      <c r="HN195" s="102"/>
      <c r="HO195" s="102"/>
      <c r="HP195" s="102"/>
      <c r="HQ195" s="102"/>
      <c r="HR195" s="102"/>
      <c r="HS195" s="102"/>
      <c r="HT195" s="102"/>
      <c r="HU195" s="102"/>
      <c r="HV195" s="102"/>
      <c r="HW195" s="102"/>
      <c r="HX195" s="102"/>
      <c r="HY195" s="102"/>
      <c r="HZ195" s="102"/>
      <c r="IA195" s="102"/>
      <c r="IB195" s="102"/>
      <c r="IC195" s="102"/>
      <c r="ID195" s="102"/>
      <c r="IE195" s="102"/>
      <c r="IF195" s="102"/>
      <c r="IG195" s="102"/>
      <c r="IH195" s="102"/>
      <c r="II195" s="102"/>
      <c r="IJ195" s="102"/>
      <c r="IK195" s="102"/>
      <c r="IL195" s="102"/>
      <c r="IM195" s="102"/>
      <c r="IN195" s="102"/>
      <c r="IO195" s="102"/>
      <c r="IP195" s="102"/>
      <c r="IQ195" s="102"/>
      <c r="IR195" s="102"/>
      <c r="IS195" s="102"/>
      <c r="IT195" s="102"/>
      <c r="IU195" s="102"/>
      <c r="IV195" s="102"/>
      <c r="IW195" s="102"/>
      <c r="IX195" s="102"/>
      <c r="IY195" s="102"/>
      <c r="IZ195" s="102"/>
      <c r="JA195" s="102"/>
      <c r="JB195" s="102"/>
      <c r="JC195" s="102"/>
      <c r="JD195" s="102"/>
      <c r="JE195" s="102"/>
      <c r="JF195" s="102"/>
      <c r="JG195" s="102"/>
      <c r="JH195" s="102"/>
      <c r="JI195" s="102"/>
      <c r="JJ195" s="102"/>
      <c r="JK195" s="102"/>
      <c r="JL195" s="102"/>
      <c r="JM195" s="102"/>
      <c r="JN195" s="102"/>
      <c r="JO195" s="102"/>
      <c r="JP195" s="102"/>
      <c r="JQ195" s="102"/>
      <c r="JR195" s="102"/>
      <c r="JS195" s="102"/>
      <c r="JT195" s="102"/>
      <c r="JU195" s="102"/>
      <c r="JV195" s="102"/>
      <c r="JW195" s="102"/>
      <c r="JX195" s="102"/>
      <c r="JY195" s="102"/>
      <c r="JZ195" s="102"/>
      <c r="KA195" s="102"/>
      <c r="KB195" s="102"/>
      <c r="KC195" s="102"/>
      <c r="KD195" s="102"/>
      <c r="KE195" s="102"/>
      <c r="KF195" s="102"/>
      <c r="KG195" s="102"/>
      <c r="KH195" s="102"/>
      <c r="KI195" s="102"/>
      <c r="KJ195" s="102"/>
      <c r="KK195" s="102"/>
      <c r="KL195" s="102"/>
      <c r="KM195" s="102"/>
      <c r="KN195" s="102"/>
      <c r="KO195" s="102"/>
      <c r="KP195" s="102"/>
      <c r="KQ195" s="102"/>
      <c r="KR195" s="102"/>
      <c r="KS195" s="102"/>
      <c r="KT195" s="102"/>
      <c r="KU195" s="102"/>
      <c r="KV195" s="102"/>
      <c r="KW195" s="102"/>
      <c r="KX195" s="102"/>
      <c r="KY195" s="102"/>
      <c r="KZ195" s="102"/>
      <c r="LA195" s="102"/>
      <c r="LB195" s="102"/>
      <c r="LC195" s="102"/>
      <c r="LD195" s="102"/>
      <c r="LE195" s="102"/>
      <c r="LF195" s="102"/>
      <c r="LG195" s="102"/>
      <c r="LH195" s="102"/>
      <c r="LI195" s="102"/>
      <c r="LJ195" s="102"/>
      <c r="LK195" s="102"/>
      <c r="LL195" s="102"/>
      <c r="LM195" s="102"/>
      <c r="LN195" s="102"/>
      <c r="LO195" s="102"/>
      <c r="LP195" s="102"/>
      <c r="LQ195" s="102"/>
      <c r="LR195" s="102"/>
      <c r="LS195" s="102"/>
      <c r="LT195" s="102"/>
      <c r="LU195" s="102"/>
      <c r="LV195" s="102"/>
      <c r="LW195" s="102"/>
      <c r="LX195" s="102"/>
      <c r="LY195" s="102"/>
      <c r="LZ195" s="102"/>
      <c r="MA195" s="102"/>
      <c r="MB195" s="102"/>
      <c r="MC195" s="102"/>
      <c r="MD195" s="102"/>
      <c r="ME195" s="102"/>
      <c r="MF195" s="102"/>
      <c r="MG195" s="102"/>
      <c r="MH195" s="102"/>
      <c r="MI195" s="102"/>
      <c r="MJ195" s="102"/>
      <c r="MK195" s="102"/>
      <c r="ML195" s="102"/>
      <c r="MM195" s="102"/>
      <c r="MN195" s="102"/>
      <c r="MO195" s="102"/>
      <c r="MP195" s="102"/>
      <c r="MQ195" s="102"/>
      <c r="MR195" s="102"/>
      <c r="MS195" s="102"/>
      <c r="MT195" s="102"/>
      <c r="MU195" s="102"/>
      <c r="MV195" s="102"/>
      <c r="MW195" s="102"/>
      <c r="MX195" s="102"/>
      <c r="MY195" s="102"/>
      <c r="MZ195" s="102"/>
      <c r="NA195" s="102"/>
      <c r="NB195" s="102"/>
      <c r="NC195" s="102"/>
      <c r="ND195" s="102"/>
      <c r="NE195" s="102"/>
      <c r="NF195" s="102"/>
      <c r="NG195" s="102"/>
      <c r="NH195" s="102"/>
      <c r="NI195" s="102"/>
      <c r="NJ195" s="102"/>
      <c r="NK195" s="102"/>
      <c r="NL195" s="102"/>
      <c r="NM195" s="102"/>
      <c r="NN195" s="102"/>
      <c r="NO195" s="102"/>
      <c r="NP195" s="102"/>
      <c r="NQ195" s="102"/>
      <c r="NR195" s="102"/>
      <c r="NS195" s="102"/>
      <c r="NT195" s="102"/>
      <c r="NU195" s="102"/>
      <c r="NV195" s="102"/>
      <c r="NW195" s="102"/>
      <c r="NX195" s="102"/>
      <c r="NY195" s="102"/>
      <c r="NZ195" s="102"/>
      <c r="OA195" s="102"/>
      <c r="OB195" s="102"/>
      <c r="OC195" s="102"/>
      <c r="OD195" s="102"/>
      <c r="OE195" s="102"/>
      <c r="OF195" s="102"/>
      <c r="OG195" s="102"/>
      <c r="OH195" s="102"/>
      <c r="OI195" s="102"/>
      <c r="OJ195" s="102"/>
      <c r="OK195" s="102"/>
      <c r="OL195" s="102"/>
      <c r="OM195" s="102"/>
      <c r="ON195" s="102"/>
      <c r="OO195" s="102"/>
      <c r="OP195" s="102"/>
      <c r="OQ195" s="102"/>
      <c r="OR195" s="102"/>
      <c r="OS195" s="102"/>
      <c r="OT195" s="102"/>
      <c r="OU195" s="102"/>
      <c r="OV195" s="102"/>
      <c r="OW195" s="102"/>
      <c r="OX195" s="102"/>
      <c r="OY195" s="102"/>
      <c r="OZ195" s="102"/>
      <c r="PA195" s="102"/>
      <c r="PB195" s="102"/>
      <c r="PC195" s="102"/>
      <c r="PD195" s="102"/>
      <c r="PE195" s="102"/>
      <c r="PF195" s="102"/>
      <c r="PG195" s="102"/>
      <c r="PH195" s="102"/>
      <c r="PI195" s="102"/>
      <c r="PJ195" s="102"/>
      <c r="PK195" s="102"/>
      <c r="PL195" s="102"/>
      <c r="PM195" s="102"/>
      <c r="PN195" s="102"/>
      <c r="PO195" s="102"/>
      <c r="PP195" s="102"/>
      <c r="PQ195" s="102"/>
      <c r="PR195" s="102"/>
      <c r="PS195" s="102"/>
      <c r="PT195" s="102"/>
      <c r="PU195" s="102"/>
      <c r="PV195" s="102"/>
      <c r="PW195" s="102"/>
      <c r="PX195" s="102"/>
      <c r="PY195" s="102"/>
      <c r="PZ195" s="102"/>
      <c r="QA195" s="102"/>
      <c r="QB195" s="102"/>
      <c r="QC195" s="102"/>
      <c r="QD195" s="102"/>
      <c r="QE195" s="102"/>
      <c r="QF195" s="102"/>
      <c r="QG195" s="102"/>
      <c r="QH195" s="102"/>
      <c r="QI195" s="102"/>
      <c r="QJ195" s="102"/>
      <c r="QK195" s="102"/>
      <c r="QL195" s="102"/>
      <c r="QM195" s="102"/>
      <c r="QN195" s="102"/>
      <c r="QO195" s="102"/>
      <c r="QP195" s="102"/>
      <c r="QQ195" s="102"/>
      <c r="QR195" s="102"/>
      <c r="QS195" s="102"/>
      <c r="QT195" s="102"/>
      <c r="QU195" s="102"/>
      <c r="QV195" s="102"/>
      <c r="QW195" s="102"/>
      <c r="QX195" s="102"/>
      <c r="QY195" s="102"/>
      <c r="QZ195" s="102"/>
      <c r="RA195" s="102"/>
      <c r="RB195" s="102"/>
      <c r="RC195" s="102"/>
      <c r="RD195" s="102"/>
      <c r="RE195" s="102"/>
      <c r="RF195" s="102"/>
      <c r="RG195" s="102"/>
      <c r="RH195" s="102"/>
      <c r="RI195" s="102"/>
      <c r="RJ195" s="102"/>
      <c r="RK195" s="102"/>
      <c r="RL195" s="102"/>
      <c r="RM195" s="102"/>
      <c r="RN195" s="102"/>
      <c r="RO195" s="102"/>
      <c r="RP195" s="102"/>
      <c r="RQ195" s="102"/>
      <c r="RR195" s="102"/>
      <c r="RS195" s="102"/>
      <c r="RT195" s="102"/>
      <c r="RU195" s="102"/>
      <c r="RV195" s="102"/>
      <c r="RW195" s="102"/>
      <c r="RX195" s="102"/>
      <c r="RY195" s="102"/>
      <c r="RZ195" s="102"/>
      <c r="SA195" s="102"/>
      <c r="SB195" s="102"/>
      <c r="SC195" s="102"/>
      <c r="SD195" s="102"/>
      <c r="SE195" s="102"/>
      <c r="SF195" s="102"/>
      <c r="SG195" s="102"/>
      <c r="SH195" s="102"/>
      <c r="SI195" s="102"/>
      <c r="SJ195" s="102"/>
      <c r="SK195" s="102"/>
      <c r="SL195" s="102"/>
      <c r="SM195" s="102"/>
      <c r="SN195" s="102"/>
      <c r="SO195" s="102"/>
      <c r="SP195" s="102"/>
      <c r="SQ195" s="102"/>
      <c r="SR195" s="102"/>
      <c r="SS195" s="102"/>
      <c r="ST195" s="102"/>
      <c r="SU195" s="102"/>
      <c r="SV195" s="102"/>
      <c r="SW195" s="102"/>
      <c r="SX195" s="102"/>
      <c r="SY195" s="102"/>
      <c r="SZ195" s="102"/>
      <c r="TA195" s="102"/>
      <c r="TB195" s="102"/>
      <c r="TC195" s="102"/>
      <c r="TD195" s="102"/>
      <c r="TE195" s="102"/>
      <c r="TF195" s="102"/>
      <c r="TG195" s="102"/>
      <c r="TH195" s="102"/>
      <c r="TI195" s="102"/>
      <c r="TJ195" s="102"/>
      <c r="TK195" s="102"/>
      <c r="TL195" s="102"/>
      <c r="TM195" s="102"/>
      <c r="TN195" s="102"/>
      <c r="TO195" s="102"/>
      <c r="TP195" s="102"/>
      <c r="TQ195" s="102"/>
      <c r="TR195" s="102"/>
      <c r="TS195" s="102"/>
      <c r="TT195" s="102"/>
      <c r="TU195" s="102"/>
      <c r="TV195" s="102"/>
      <c r="TW195" s="102"/>
      <c r="TX195" s="102"/>
      <c r="TY195" s="102"/>
      <c r="TZ195" s="102"/>
      <c r="UA195" s="102"/>
      <c r="UB195" s="102"/>
      <c r="UC195" s="102"/>
      <c r="UD195" s="102"/>
      <c r="UE195" s="102"/>
      <c r="UF195" s="102"/>
      <c r="UG195" s="102"/>
      <c r="UH195" s="102"/>
      <c r="UI195" s="102"/>
      <c r="UJ195" s="102"/>
      <c r="UK195" s="102"/>
      <c r="UL195" s="102"/>
      <c r="UM195" s="102"/>
      <c r="UN195" s="102"/>
      <c r="UO195" s="102"/>
      <c r="UP195" s="102"/>
      <c r="UQ195" s="102"/>
      <c r="UR195" s="102"/>
      <c r="US195" s="102"/>
      <c r="UT195" s="102"/>
      <c r="UU195" s="102"/>
      <c r="UV195" s="102"/>
      <c r="UW195" s="102"/>
      <c r="UX195" s="102"/>
      <c r="UY195" s="102"/>
      <c r="UZ195" s="102"/>
      <c r="VA195" s="102"/>
      <c r="VB195" s="102"/>
      <c r="VC195" s="102"/>
      <c r="VD195" s="102"/>
      <c r="VE195" s="102"/>
      <c r="VF195" s="102"/>
      <c r="VG195" s="102"/>
      <c r="VH195" s="102"/>
      <c r="VI195" s="102"/>
      <c r="VJ195" s="102"/>
      <c r="VK195" s="102"/>
      <c r="VL195" s="102"/>
      <c r="VM195" s="102"/>
      <c r="VN195" s="102"/>
      <c r="VO195" s="102"/>
      <c r="VP195" s="102"/>
      <c r="VQ195" s="102"/>
      <c r="VR195" s="102"/>
      <c r="VS195" s="102"/>
      <c r="VT195" s="102"/>
      <c r="VU195" s="102"/>
      <c r="VV195" s="102"/>
      <c r="VW195" s="102"/>
      <c r="VX195" s="102"/>
      <c r="VY195" s="102"/>
      <c r="VZ195" s="102"/>
      <c r="WA195" s="102"/>
      <c r="WB195" s="102"/>
      <c r="WC195" s="102"/>
      <c r="WD195" s="102"/>
      <c r="WE195" s="102"/>
      <c r="WF195" s="102"/>
      <c r="WG195" s="102"/>
      <c r="WH195" s="102"/>
      <c r="WI195" s="102"/>
      <c r="WJ195" s="102"/>
      <c r="WK195" s="102"/>
      <c r="WL195" s="102"/>
      <c r="WM195" s="102"/>
      <c r="WN195" s="102"/>
      <c r="WO195" s="102"/>
      <c r="WP195" s="102"/>
      <c r="WQ195" s="102"/>
      <c r="WR195" s="102"/>
      <c r="WS195" s="102"/>
      <c r="WT195" s="102"/>
      <c r="WU195" s="102"/>
      <c r="WV195" s="102"/>
      <c r="WW195" s="102"/>
      <c r="WX195" s="102"/>
      <c r="WY195" s="102"/>
      <c r="WZ195" s="102"/>
      <c r="XA195" s="102"/>
      <c r="XB195" s="102"/>
      <c r="XC195" s="102"/>
      <c r="XD195" s="102"/>
      <c r="XE195" s="102"/>
      <c r="XF195" s="102"/>
      <c r="XG195" s="102"/>
      <c r="XH195" s="102"/>
      <c r="XI195" s="102"/>
      <c r="XJ195" s="102"/>
      <c r="XK195" s="102"/>
      <c r="XL195" s="102"/>
      <c r="XM195" s="102"/>
      <c r="XN195" s="102"/>
      <c r="XO195" s="102"/>
      <c r="XP195" s="102"/>
      <c r="XQ195" s="102"/>
      <c r="XR195" s="102"/>
      <c r="XS195" s="102"/>
      <c r="XT195" s="102"/>
      <c r="XU195" s="102"/>
      <c r="XV195" s="102"/>
      <c r="XW195" s="102"/>
      <c r="XX195" s="102"/>
      <c r="XY195" s="102"/>
      <c r="XZ195" s="102"/>
      <c r="YA195" s="102"/>
      <c r="YB195" s="102"/>
      <c r="YC195" s="102"/>
      <c r="YD195" s="102"/>
      <c r="YE195" s="102"/>
      <c r="YF195" s="102"/>
      <c r="YG195" s="102"/>
      <c r="YH195" s="102"/>
      <c r="YI195" s="102"/>
      <c r="YJ195" s="102"/>
      <c r="YK195" s="102"/>
      <c r="YL195" s="102"/>
      <c r="YM195" s="102"/>
      <c r="YN195" s="102"/>
      <c r="YO195" s="102"/>
      <c r="YP195" s="102"/>
      <c r="YQ195" s="102"/>
      <c r="YR195" s="102"/>
      <c r="YS195" s="102"/>
      <c r="YT195" s="102"/>
      <c r="YU195" s="102"/>
      <c r="YV195" s="102"/>
      <c r="YW195" s="102"/>
      <c r="YX195" s="102"/>
      <c r="YY195" s="102"/>
      <c r="YZ195" s="102"/>
      <c r="ZA195" s="102"/>
      <c r="ZB195" s="102"/>
      <c r="ZC195" s="102"/>
      <c r="ZD195" s="102"/>
      <c r="ZE195" s="102"/>
      <c r="ZF195" s="102"/>
      <c r="ZG195" s="102"/>
      <c r="ZH195" s="102"/>
      <c r="ZI195" s="102"/>
      <c r="ZJ195" s="102"/>
      <c r="ZK195" s="102"/>
      <c r="ZL195" s="102"/>
      <c r="ZM195" s="102"/>
      <c r="ZN195" s="102"/>
      <c r="ZO195" s="102"/>
      <c r="ZP195" s="102"/>
      <c r="ZQ195" s="102"/>
      <c r="ZR195" s="102"/>
      <c r="ZS195" s="102"/>
      <c r="ZT195" s="102"/>
      <c r="ZU195" s="102"/>
      <c r="ZV195" s="102"/>
      <c r="ZW195" s="102"/>
      <c r="ZX195" s="102"/>
      <c r="ZY195" s="102"/>
      <c r="ZZ195" s="102"/>
      <c r="AAA195" s="102"/>
      <c r="AAB195" s="102"/>
      <c r="AAC195" s="102"/>
      <c r="AAD195" s="102"/>
      <c r="AAE195" s="102"/>
      <c r="AAF195" s="102"/>
      <c r="AAG195" s="102"/>
      <c r="AAH195" s="102"/>
      <c r="AAI195" s="102"/>
      <c r="AAJ195" s="102"/>
      <c r="AAK195" s="102"/>
      <c r="AAL195" s="102"/>
      <c r="AAM195" s="102"/>
      <c r="AAN195" s="102"/>
      <c r="AAO195" s="102"/>
      <c r="AAP195" s="102"/>
      <c r="AAQ195" s="102"/>
      <c r="AAR195" s="102"/>
      <c r="AAS195" s="102"/>
      <c r="AAT195" s="102"/>
      <c r="AAU195" s="102"/>
      <c r="AAV195" s="102"/>
      <c r="AAW195" s="102"/>
      <c r="AAX195" s="102"/>
      <c r="AAY195" s="102"/>
      <c r="AAZ195" s="102"/>
      <c r="ABA195" s="102"/>
      <c r="ABB195" s="102"/>
      <c r="ABC195" s="102"/>
      <c r="ABD195" s="102"/>
      <c r="ABE195" s="102"/>
      <c r="ABF195" s="102"/>
      <c r="ABG195" s="102"/>
      <c r="ABH195" s="102"/>
      <c r="ABI195" s="102"/>
      <c r="ABJ195" s="102"/>
      <c r="ABK195" s="102"/>
      <c r="ABL195" s="102"/>
      <c r="ABM195" s="102"/>
      <c r="ABN195" s="102"/>
      <c r="ABO195" s="102"/>
      <c r="ABP195" s="102"/>
      <c r="ABQ195" s="102"/>
      <c r="ABR195" s="102"/>
      <c r="ABS195" s="102"/>
      <c r="ABT195" s="102"/>
      <c r="ABU195" s="102"/>
      <c r="ABV195" s="102"/>
      <c r="ABW195" s="102"/>
      <c r="ABX195" s="102"/>
      <c r="ABY195" s="102"/>
      <c r="ABZ195" s="102"/>
      <c r="ACA195" s="102"/>
      <c r="ACB195" s="102"/>
      <c r="ACC195" s="102"/>
      <c r="ACD195" s="102"/>
      <c r="ACE195" s="102"/>
      <c r="ACF195" s="102"/>
      <c r="ACG195" s="102"/>
      <c r="ACH195" s="102"/>
      <c r="ACI195" s="102"/>
      <c r="ACJ195" s="102"/>
      <c r="ACK195" s="102"/>
      <c r="ACL195" s="102"/>
      <c r="ACM195" s="102"/>
      <c r="ACN195" s="102"/>
      <c r="ACO195" s="102"/>
      <c r="ACP195" s="102"/>
      <c r="ACQ195" s="102"/>
      <c r="ACR195" s="102"/>
      <c r="ACS195" s="102"/>
      <c r="ACT195" s="102"/>
      <c r="ACU195" s="102"/>
      <c r="ACV195" s="102"/>
      <c r="ACW195" s="102"/>
      <c r="ACX195" s="102"/>
      <c r="ACY195" s="102"/>
      <c r="ACZ195" s="102"/>
      <c r="ADA195" s="102"/>
      <c r="ADB195" s="102"/>
      <c r="ADC195" s="102"/>
      <c r="ADD195" s="102"/>
      <c r="ADE195" s="102"/>
      <c r="ADF195" s="102"/>
      <c r="ADG195" s="102"/>
      <c r="ADH195" s="102"/>
      <c r="ADI195" s="102"/>
      <c r="ADJ195" s="102"/>
      <c r="ADK195" s="102"/>
      <c r="ADL195" s="102"/>
      <c r="ADM195" s="102"/>
      <c r="ADN195" s="102"/>
      <c r="ADO195" s="102"/>
      <c r="ADP195" s="102"/>
      <c r="ADQ195" s="102"/>
      <c r="ADR195" s="102"/>
      <c r="ADS195" s="102"/>
      <c r="ADT195" s="102"/>
      <c r="ADU195" s="102"/>
      <c r="ADV195" s="102"/>
      <c r="ADW195" s="102"/>
      <c r="ADX195" s="102"/>
      <c r="ADY195" s="102"/>
      <c r="ADZ195" s="102"/>
      <c r="AEA195" s="102"/>
      <c r="AEB195" s="102"/>
      <c r="AEC195" s="102"/>
      <c r="AED195" s="102"/>
      <c r="AEE195" s="102"/>
      <c r="AEF195" s="102"/>
      <c r="AEG195" s="102"/>
      <c r="AEH195" s="102"/>
      <c r="AEI195" s="102"/>
      <c r="AEJ195" s="102"/>
      <c r="AEK195" s="102"/>
      <c r="AEL195" s="102"/>
      <c r="AEM195" s="102"/>
      <c r="AEN195" s="102"/>
      <c r="AEO195" s="102"/>
      <c r="AEP195" s="102"/>
      <c r="AEQ195" s="102"/>
      <c r="AER195" s="102"/>
      <c r="AES195" s="102"/>
      <c r="AET195" s="102"/>
      <c r="AEU195" s="102"/>
      <c r="AEV195" s="102"/>
      <c r="AEW195" s="102"/>
      <c r="AEX195" s="102"/>
      <c r="AEY195" s="102"/>
      <c r="AEZ195" s="102"/>
      <c r="AFA195" s="102"/>
      <c r="AFB195" s="102"/>
      <c r="AFC195" s="102"/>
      <c r="AFD195" s="102"/>
      <c r="AFE195" s="102"/>
      <c r="AFF195" s="102"/>
      <c r="AFG195" s="102"/>
      <c r="AFH195" s="102"/>
      <c r="AFI195" s="102"/>
      <c r="AFJ195" s="102"/>
      <c r="AFK195" s="102"/>
      <c r="AFL195" s="102"/>
      <c r="AFM195" s="102"/>
      <c r="AFN195" s="102"/>
      <c r="AFO195" s="102"/>
      <c r="AFP195" s="102"/>
      <c r="AFQ195" s="102"/>
      <c r="AFR195" s="102"/>
      <c r="AFS195" s="102"/>
      <c r="AFT195" s="102"/>
      <c r="AFU195" s="102"/>
      <c r="AFV195" s="102"/>
      <c r="AFW195" s="102"/>
      <c r="AFX195" s="102"/>
      <c r="AFY195" s="102"/>
      <c r="AFZ195" s="102"/>
      <c r="AGA195" s="102"/>
      <c r="AGB195" s="102"/>
      <c r="AGC195" s="102"/>
      <c r="AGD195" s="102"/>
      <c r="AGE195" s="102"/>
      <c r="AGF195" s="102"/>
      <c r="AGG195" s="102"/>
      <c r="AGH195" s="102"/>
      <c r="AGI195" s="102"/>
      <c r="AGJ195" s="102"/>
      <c r="AGK195" s="102"/>
      <c r="AGL195" s="102"/>
      <c r="AGM195" s="102"/>
      <c r="AGN195" s="102"/>
      <c r="AGO195" s="102"/>
      <c r="AGP195" s="102"/>
      <c r="AGQ195" s="102"/>
      <c r="AGR195" s="102"/>
      <c r="AGS195" s="102"/>
      <c r="AGT195" s="102"/>
      <c r="AGU195" s="102"/>
      <c r="AGV195" s="102"/>
      <c r="AGW195" s="102"/>
      <c r="AGX195" s="102"/>
      <c r="AGY195" s="102"/>
      <c r="AGZ195" s="102"/>
      <c r="AHA195" s="102"/>
      <c r="AHB195" s="102"/>
      <c r="AHC195" s="102"/>
      <c r="AHD195" s="102"/>
      <c r="AHE195" s="102"/>
      <c r="AHF195" s="102"/>
      <c r="AHG195" s="102"/>
      <c r="AHH195" s="102"/>
      <c r="AHI195" s="102"/>
      <c r="AHJ195" s="102"/>
      <c r="AHK195" s="102"/>
      <c r="AHL195" s="102"/>
      <c r="AHM195" s="102"/>
      <c r="AHN195" s="102"/>
      <c r="AHO195" s="102"/>
      <c r="AHP195" s="102"/>
      <c r="AHQ195" s="102"/>
      <c r="AHR195" s="102"/>
      <c r="AHS195" s="102"/>
      <c r="AHT195" s="102"/>
      <c r="AHU195" s="102"/>
      <c r="AHV195" s="102"/>
      <c r="AHW195" s="102"/>
      <c r="AHX195" s="102"/>
      <c r="AHY195" s="102"/>
      <c r="AHZ195" s="102"/>
      <c r="AIA195" s="102"/>
      <c r="AIB195" s="102"/>
      <c r="AIC195" s="102"/>
      <c r="AID195" s="102"/>
      <c r="AIE195" s="102"/>
      <c r="AIF195" s="102"/>
      <c r="AIG195" s="102"/>
      <c r="AIH195" s="102"/>
      <c r="AII195" s="102"/>
      <c r="AIJ195" s="102"/>
      <c r="AIK195" s="102"/>
      <c r="AIL195" s="102"/>
      <c r="AIM195" s="102"/>
      <c r="AIN195" s="102"/>
      <c r="AIO195" s="102"/>
      <c r="AIP195" s="102"/>
      <c r="AIQ195" s="102"/>
      <c r="AIR195" s="102"/>
      <c r="AIS195" s="102"/>
      <c r="AIT195" s="102"/>
      <c r="AIU195" s="102"/>
      <c r="AIV195" s="102"/>
      <c r="AIW195" s="102"/>
      <c r="AIX195" s="102"/>
      <c r="AIY195" s="102"/>
      <c r="AIZ195" s="102"/>
      <c r="AJA195" s="102"/>
      <c r="AJB195" s="102"/>
      <c r="AJC195" s="102"/>
      <c r="AJD195" s="102"/>
      <c r="AJE195" s="102"/>
      <c r="AJF195" s="102"/>
      <c r="AJG195" s="102"/>
      <c r="AJH195" s="102"/>
      <c r="AJI195" s="102"/>
      <c r="AJJ195" s="102"/>
      <c r="AJK195" s="102"/>
      <c r="AJL195" s="102"/>
      <c r="AJM195" s="102"/>
      <c r="AJN195" s="102"/>
      <c r="AJO195" s="102"/>
      <c r="AJP195" s="102"/>
      <c r="AJQ195" s="102"/>
      <c r="AJR195" s="102"/>
      <c r="AJS195" s="102"/>
      <c r="AJT195" s="102"/>
      <c r="AJU195" s="102"/>
      <c r="AJV195" s="102"/>
      <c r="AJW195" s="102"/>
      <c r="AJX195" s="102"/>
      <c r="AJY195" s="102"/>
      <c r="AJZ195" s="102"/>
      <c r="AKA195" s="102"/>
      <c r="AKB195" s="102"/>
      <c r="AKC195" s="102"/>
      <c r="AKD195" s="102"/>
      <c r="AKE195" s="102"/>
      <c r="AKF195" s="102"/>
      <c r="AKG195" s="102"/>
      <c r="AKH195" s="102"/>
      <c r="AKI195" s="102"/>
      <c r="AKJ195" s="102"/>
      <c r="AKK195" s="102"/>
      <c r="AKL195" s="102"/>
      <c r="AKM195" s="102"/>
      <c r="AKN195" s="102"/>
      <c r="AKO195" s="102"/>
      <c r="AKP195" s="102"/>
      <c r="AKQ195" s="102"/>
      <c r="AKR195" s="102"/>
      <c r="AKS195" s="102"/>
      <c r="AKT195" s="102"/>
      <c r="AKU195" s="102"/>
      <c r="AKV195" s="102"/>
      <c r="AKW195" s="102"/>
      <c r="AKX195" s="102"/>
      <c r="AKY195" s="102"/>
      <c r="AKZ195" s="102"/>
      <c r="ALA195" s="102"/>
      <c r="ALB195" s="102"/>
      <c r="ALC195" s="102"/>
      <c r="ALD195" s="102"/>
      <c r="ALE195" s="102"/>
      <c r="ALF195" s="102"/>
      <c r="ALG195" s="102"/>
      <c r="ALH195" s="102"/>
      <c r="ALI195" s="102"/>
      <c r="ALJ195" s="102"/>
      <c r="ALK195" s="102"/>
      <c r="ALL195" s="102"/>
      <c r="ALM195" s="102"/>
      <c r="ALN195" s="102"/>
      <c r="ALO195" s="102"/>
      <c r="ALP195" s="102"/>
      <c r="ALQ195" s="102"/>
      <c r="ALR195" s="102"/>
      <c r="ALS195" s="102"/>
      <c r="ALT195" s="102"/>
      <c r="ALU195" s="102"/>
      <c r="ALV195" s="102"/>
      <c r="ALW195" s="102"/>
      <c r="ALX195" s="102"/>
      <c r="ALY195" s="102"/>
      <c r="ALZ195" s="102"/>
      <c r="AMA195" s="102"/>
      <c r="AMB195" s="102"/>
      <c r="AMC195" s="102"/>
      <c r="AMD195" s="102"/>
      <c r="AME195" s="102"/>
      <c r="AMF195" s="102"/>
      <c r="AMG195" s="102"/>
      <c r="AMH195" s="102"/>
      <c r="AMI195" s="102"/>
      <c r="AMJ195" s="102"/>
      <c r="AMK195" s="102"/>
      <c r="AML195" s="102"/>
      <c r="AMM195" s="102"/>
      <c r="AMN195" s="102"/>
      <c r="AMO195" s="102"/>
      <c r="AMP195" s="102"/>
      <c r="AMQ195" s="102"/>
      <c r="AMR195" s="102"/>
      <c r="AMS195" s="102"/>
      <c r="AMT195" s="102"/>
      <c r="AMU195" s="102"/>
      <c r="AMV195" s="102"/>
      <c r="AMW195" s="102"/>
      <c r="AMX195" s="102"/>
      <c r="AMY195" s="102"/>
      <c r="AMZ195" s="102"/>
      <c r="ANA195" s="102"/>
      <c r="ANB195" s="102"/>
      <c r="ANC195" s="102"/>
      <c r="AND195" s="102"/>
      <c r="ANE195" s="102"/>
      <c r="ANF195" s="102"/>
      <c r="ANG195" s="102"/>
      <c r="ANH195" s="102"/>
      <c r="ANI195" s="102"/>
      <c r="ANJ195" s="102"/>
      <c r="ANK195" s="102"/>
      <c r="ANL195" s="102"/>
      <c r="ANM195" s="102"/>
      <c r="ANN195" s="102"/>
      <c r="ANO195" s="102"/>
      <c r="ANP195" s="102"/>
      <c r="ANQ195" s="102"/>
      <c r="ANR195" s="102"/>
      <c r="ANS195" s="102"/>
      <c r="ANT195" s="102"/>
      <c r="ANU195" s="102"/>
      <c r="ANV195" s="102"/>
      <c r="ANW195" s="102"/>
      <c r="ANX195" s="102"/>
      <c r="ANY195" s="102"/>
      <c r="ANZ195" s="102"/>
      <c r="AOA195" s="102"/>
      <c r="AOB195" s="102"/>
      <c r="AOC195" s="102"/>
      <c r="AOD195" s="102"/>
      <c r="AOE195" s="102"/>
      <c r="AOF195" s="102"/>
      <c r="AOG195" s="102"/>
      <c r="AOH195" s="102"/>
      <c r="AOI195" s="102"/>
      <c r="AOJ195" s="102"/>
      <c r="AOK195" s="102"/>
      <c r="AOL195" s="102"/>
      <c r="AOM195" s="102"/>
      <c r="AON195" s="102"/>
      <c r="AOO195" s="102"/>
      <c r="AOP195" s="102"/>
      <c r="AOQ195" s="102"/>
      <c r="AOR195" s="102"/>
      <c r="AOS195" s="102"/>
      <c r="AOT195" s="102"/>
      <c r="AOU195" s="102"/>
      <c r="AOV195" s="102"/>
      <c r="AOW195" s="102"/>
      <c r="AOX195" s="102"/>
      <c r="AOY195" s="102"/>
      <c r="AOZ195" s="102"/>
      <c r="APA195" s="102"/>
      <c r="APB195" s="102"/>
      <c r="APC195" s="102"/>
      <c r="APD195" s="102"/>
      <c r="APE195" s="102"/>
      <c r="APF195" s="102"/>
      <c r="APG195" s="102"/>
      <c r="APH195" s="102"/>
      <c r="API195" s="102"/>
      <c r="APJ195" s="102"/>
      <c r="APK195" s="102"/>
      <c r="APL195" s="102"/>
      <c r="APM195" s="102"/>
      <c r="APN195" s="102"/>
      <c r="APO195" s="102"/>
      <c r="APP195" s="102"/>
      <c r="APQ195" s="102"/>
      <c r="APR195" s="102"/>
      <c r="APS195" s="102"/>
      <c r="APT195" s="102"/>
      <c r="APU195" s="102"/>
      <c r="APV195" s="102"/>
      <c r="APW195" s="102"/>
      <c r="APX195" s="102"/>
      <c r="APY195" s="102"/>
      <c r="APZ195" s="102"/>
      <c r="AQA195" s="102"/>
      <c r="AQB195" s="102"/>
      <c r="AQC195" s="102"/>
      <c r="AQD195" s="102"/>
      <c r="AQE195" s="102"/>
      <c r="AQF195" s="102"/>
      <c r="AQG195" s="102"/>
      <c r="AQH195" s="102"/>
      <c r="AQI195" s="102"/>
      <c r="AQJ195" s="102"/>
      <c r="AQK195" s="102"/>
      <c r="AQL195" s="102"/>
      <c r="AQM195" s="102"/>
      <c r="AQN195" s="102"/>
      <c r="AQO195" s="102"/>
      <c r="AQP195" s="102"/>
      <c r="AQQ195" s="102"/>
      <c r="AQR195" s="102"/>
      <c r="AQS195" s="102"/>
      <c r="AQT195" s="102"/>
      <c r="AQU195" s="102"/>
      <c r="AQV195" s="102"/>
      <c r="AQW195" s="102"/>
      <c r="AQX195" s="102"/>
      <c r="AQY195" s="102"/>
      <c r="AQZ195" s="102"/>
      <c r="ARA195" s="102"/>
      <c r="ARB195" s="102"/>
      <c r="ARC195" s="102"/>
      <c r="ARD195" s="102"/>
      <c r="ARE195" s="102"/>
      <c r="ARF195" s="102"/>
      <c r="ARG195" s="102"/>
      <c r="ARH195" s="102"/>
      <c r="ARI195" s="102"/>
      <c r="ARJ195" s="102"/>
      <c r="ARK195" s="102"/>
      <c r="ARL195" s="102"/>
      <c r="ARM195" s="102"/>
      <c r="ARN195" s="102"/>
      <c r="ARO195" s="102"/>
      <c r="ARP195" s="102"/>
      <c r="ARQ195" s="102"/>
      <c r="ARR195" s="102"/>
      <c r="ARS195" s="102"/>
      <c r="ART195" s="102"/>
      <c r="ARU195" s="102"/>
      <c r="ARV195" s="102"/>
      <c r="ARW195" s="102"/>
      <c r="ARX195" s="102"/>
      <c r="ARY195" s="102"/>
      <c r="ARZ195" s="102"/>
      <c r="ASA195" s="102"/>
      <c r="ASB195" s="102"/>
      <c r="ASC195" s="102"/>
      <c r="ASD195" s="102"/>
      <c r="ASE195" s="102"/>
      <c r="ASF195" s="102"/>
      <c r="ASG195" s="102"/>
      <c r="ASH195" s="102"/>
      <c r="ASI195" s="102"/>
      <c r="ASJ195" s="102"/>
      <c r="ASK195" s="102"/>
      <c r="ASL195" s="102"/>
      <c r="ASM195" s="102"/>
      <c r="ASN195" s="102"/>
      <c r="ASO195" s="102"/>
      <c r="ASP195" s="102"/>
      <c r="ASQ195" s="102"/>
      <c r="ASR195" s="102"/>
      <c r="ASS195" s="102"/>
      <c r="AST195" s="102"/>
      <c r="ASU195" s="102"/>
      <c r="ASV195" s="102"/>
      <c r="ASW195" s="102"/>
      <c r="ASX195" s="102"/>
      <c r="ASY195" s="102"/>
      <c r="ASZ195" s="102"/>
      <c r="ATA195" s="102"/>
      <c r="ATB195" s="102"/>
      <c r="ATC195" s="102"/>
      <c r="ATD195" s="102"/>
      <c r="ATE195" s="102"/>
      <c r="ATF195" s="102"/>
      <c r="ATG195" s="102"/>
      <c r="ATH195" s="102"/>
      <c r="ATI195" s="102"/>
      <c r="ATJ195" s="102"/>
      <c r="ATK195" s="102"/>
      <c r="ATL195" s="102"/>
      <c r="ATM195" s="102"/>
      <c r="ATN195" s="102"/>
      <c r="ATO195" s="102"/>
      <c r="ATP195" s="102"/>
      <c r="ATQ195" s="102"/>
      <c r="ATR195" s="102"/>
      <c r="ATS195" s="102"/>
      <c r="ATT195" s="102"/>
      <c r="ATU195" s="102"/>
      <c r="ATV195" s="102"/>
      <c r="ATW195" s="102"/>
      <c r="ATX195" s="102"/>
      <c r="ATY195" s="102"/>
      <c r="ATZ195" s="102"/>
      <c r="AUA195" s="102"/>
      <c r="AUB195" s="102"/>
      <c r="AUC195" s="102"/>
      <c r="AUD195" s="102"/>
      <c r="AUE195" s="102"/>
      <c r="AUF195" s="102"/>
      <c r="AUG195" s="102"/>
      <c r="AUH195" s="102"/>
      <c r="AUI195" s="102"/>
      <c r="AUJ195" s="102"/>
      <c r="AUK195" s="102"/>
      <c r="AUL195" s="102"/>
      <c r="AUM195" s="102"/>
      <c r="AUN195" s="102"/>
      <c r="AUO195" s="102"/>
      <c r="AUP195" s="102"/>
      <c r="AUQ195" s="102"/>
      <c r="AUR195" s="102"/>
      <c r="AUS195" s="102"/>
      <c r="AUT195" s="102"/>
      <c r="AUU195" s="102"/>
      <c r="AUV195" s="102"/>
      <c r="AUW195" s="102"/>
      <c r="AUX195" s="102"/>
      <c r="AUY195" s="102"/>
      <c r="AUZ195" s="102"/>
      <c r="AVA195" s="102"/>
      <c r="AVB195" s="102"/>
      <c r="AVC195" s="102"/>
      <c r="AVD195" s="102"/>
      <c r="AVE195" s="102"/>
      <c r="AVF195" s="102"/>
      <c r="AVG195" s="102"/>
      <c r="AVH195" s="102"/>
      <c r="AVI195" s="102"/>
      <c r="AVJ195" s="102"/>
      <c r="AVK195" s="102"/>
      <c r="AVL195" s="102"/>
      <c r="AVM195" s="102"/>
      <c r="AVN195" s="102"/>
      <c r="AVO195" s="102"/>
      <c r="AVP195" s="102"/>
      <c r="AVQ195" s="102"/>
      <c r="AVR195" s="102"/>
      <c r="AVS195" s="102"/>
      <c r="AVT195" s="102"/>
      <c r="AVU195" s="102"/>
      <c r="AVV195" s="102"/>
      <c r="AVW195" s="102"/>
      <c r="AVX195" s="102"/>
      <c r="AVY195" s="102"/>
      <c r="AVZ195" s="102"/>
      <c r="AWA195" s="102"/>
      <c r="AWB195" s="102"/>
      <c r="AWC195" s="102"/>
      <c r="AWD195" s="102"/>
      <c r="AWE195" s="102"/>
      <c r="AWF195" s="102"/>
      <c r="AWG195" s="102"/>
      <c r="AWH195" s="102"/>
      <c r="AWI195" s="102"/>
      <c r="AWJ195" s="102"/>
      <c r="AWK195" s="102"/>
      <c r="AWL195" s="102"/>
      <c r="AWM195" s="102"/>
      <c r="AWN195" s="102"/>
      <c r="AWO195" s="102"/>
      <c r="AWP195" s="102"/>
      <c r="AWQ195" s="102"/>
      <c r="AWR195" s="102"/>
      <c r="AWS195" s="102"/>
      <c r="AWT195" s="102"/>
      <c r="AWU195" s="102"/>
      <c r="AWV195" s="102"/>
      <c r="AWW195" s="102"/>
      <c r="AWX195" s="102"/>
      <c r="AWY195" s="102"/>
      <c r="AWZ195" s="102"/>
      <c r="AXA195" s="102"/>
      <c r="AXB195" s="102"/>
      <c r="AXC195" s="102"/>
      <c r="AXD195" s="102"/>
      <c r="AXE195" s="102"/>
      <c r="AXF195" s="102"/>
      <c r="AXG195" s="102"/>
      <c r="AXH195" s="102"/>
      <c r="AXI195" s="102"/>
      <c r="AXJ195" s="102"/>
      <c r="AXK195" s="102"/>
      <c r="AXL195" s="102"/>
      <c r="AXM195" s="102"/>
      <c r="AXN195" s="102"/>
      <c r="AXO195" s="102"/>
      <c r="AXP195" s="102"/>
      <c r="AXQ195" s="102"/>
      <c r="AXR195" s="102"/>
      <c r="AXS195" s="102"/>
      <c r="AXT195" s="102"/>
      <c r="AXU195" s="102"/>
      <c r="AXV195" s="102"/>
      <c r="AXW195" s="102"/>
      <c r="AXX195" s="102"/>
      <c r="AXY195" s="102"/>
      <c r="AXZ195" s="102"/>
      <c r="AYA195" s="102"/>
      <c r="AYB195" s="102"/>
      <c r="AYC195" s="102"/>
      <c r="AYD195" s="102"/>
      <c r="AYE195" s="102"/>
      <c r="AYF195" s="102"/>
      <c r="AYG195" s="102"/>
      <c r="AYH195" s="102"/>
      <c r="AYI195" s="102"/>
      <c r="AYJ195" s="102"/>
      <c r="AYK195" s="102"/>
      <c r="AYL195" s="102"/>
      <c r="AYM195" s="102"/>
      <c r="AYN195" s="102"/>
      <c r="AYO195" s="102"/>
      <c r="AYP195" s="102"/>
      <c r="AYQ195" s="102"/>
      <c r="AYR195" s="102"/>
      <c r="AYS195" s="102"/>
      <c r="AYT195" s="102"/>
      <c r="AYU195" s="102"/>
      <c r="AYV195" s="102"/>
      <c r="AYW195" s="102"/>
      <c r="AYX195" s="102"/>
      <c r="AYY195" s="102"/>
      <c r="AYZ195" s="102"/>
      <c r="AZA195" s="102"/>
      <c r="AZB195" s="102"/>
      <c r="AZC195" s="102"/>
      <c r="AZD195" s="102"/>
      <c r="AZE195" s="102"/>
      <c r="AZF195" s="102"/>
      <c r="AZG195" s="102"/>
      <c r="AZH195" s="102"/>
      <c r="AZI195" s="102"/>
      <c r="AZJ195" s="102"/>
      <c r="AZK195" s="102"/>
      <c r="AZL195" s="102"/>
      <c r="AZM195" s="102"/>
      <c r="AZN195" s="102"/>
      <c r="AZO195" s="102"/>
      <c r="AZP195" s="102"/>
      <c r="AZQ195" s="102"/>
      <c r="AZR195" s="102"/>
      <c r="AZS195" s="102"/>
      <c r="AZT195" s="102"/>
      <c r="AZU195" s="102"/>
      <c r="AZV195" s="102"/>
      <c r="AZW195" s="102"/>
      <c r="AZX195" s="102"/>
      <c r="AZY195" s="102"/>
      <c r="AZZ195" s="102"/>
      <c r="BAA195" s="102"/>
      <c r="BAB195" s="102"/>
      <c r="BAC195" s="102"/>
      <c r="BAD195" s="102"/>
      <c r="BAE195" s="102"/>
      <c r="BAF195" s="102"/>
      <c r="BAG195" s="102"/>
      <c r="BAH195" s="102"/>
      <c r="BAI195" s="102"/>
      <c r="BAJ195" s="102"/>
      <c r="BAK195" s="102"/>
      <c r="BAL195" s="102"/>
      <c r="BAM195" s="102"/>
      <c r="BAN195" s="102"/>
      <c r="BAO195" s="102"/>
      <c r="BAP195" s="102"/>
      <c r="BAQ195" s="102"/>
      <c r="BAR195" s="102"/>
      <c r="BAS195" s="102"/>
      <c r="BAT195" s="102"/>
      <c r="BAU195" s="102"/>
      <c r="BAV195" s="102"/>
      <c r="BAW195" s="102"/>
      <c r="BAX195" s="102"/>
      <c r="BAY195" s="102"/>
      <c r="BAZ195" s="102"/>
      <c r="BBA195" s="102"/>
      <c r="BBB195" s="102"/>
      <c r="BBC195" s="102"/>
      <c r="BBD195" s="102"/>
      <c r="BBE195" s="102"/>
      <c r="BBF195" s="102"/>
      <c r="BBG195" s="102"/>
      <c r="BBH195" s="102"/>
      <c r="BBI195" s="102"/>
      <c r="BBJ195" s="102"/>
      <c r="BBK195" s="102"/>
      <c r="BBL195" s="102"/>
      <c r="BBM195" s="102"/>
      <c r="BBN195" s="102"/>
      <c r="BBO195" s="102"/>
      <c r="BBP195" s="102"/>
      <c r="BBQ195" s="102"/>
      <c r="BBR195" s="102"/>
      <c r="BBS195" s="102"/>
      <c r="BBT195" s="102"/>
      <c r="BBU195" s="102"/>
      <c r="BBV195" s="102"/>
      <c r="BBW195" s="102"/>
      <c r="BBX195" s="102"/>
      <c r="BBY195" s="102"/>
      <c r="BBZ195" s="102"/>
      <c r="BCA195" s="102"/>
      <c r="BCB195" s="102"/>
      <c r="BCC195" s="102"/>
      <c r="BCD195" s="102"/>
      <c r="BCE195" s="102"/>
      <c r="BCF195" s="102"/>
      <c r="BCG195" s="102"/>
      <c r="BCH195" s="102"/>
      <c r="BCI195" s="102"/>
      <c r="BCJ195" s="102"/>
      <c r="BCK195" s="102"/>
      <c r="BCL195" s="102"/>
      <c r="BCM195" s="102"/>
      <c r="BCN195" s="102"/>
      <c r="BCO195" s="102"/>
      <c r="BCP195" s="102"/>
      <c r="BCQ195" s="102"/>
      <c r="BCR195" s="102"/>
      <c r="BCS195" s="102"/>
      <c r="BCT195" s="102"/>
      <c r="BCU195" s="102"/>
      <c r="BCV195" s="102"/>
      <c r="BCW195" s="102"/>
      <c r="BCX195" s="102"/>
      <c r="BCY195" s="102"/>
      <c r="BCZ195" s="102"/>
      <c r="BDA195" s="102"/>
      <c r="BDB195" s="102"/>
      <c r="BDC195" s="102"/>
      <c r="BDD195" s="102"/>
      <c r="BDE195" s="102"/>
      <c r="BDF195" s="102"/>
      <c r="BDG195" s="102"/>
      <c r="BDH195" s="102"/>
      <c r="BDI195" s="102"/>
      <c r="BDJ195" s="102"/>
      <c r="BDK195" s="102"/>
      <c r="BDL195" s="102"/>
      <c r="BDM195" s="102"/>
      <c r="BDN195" s="102"/>
      <c r="BDO195" s="102"/>
      <c r="BDP195" s="102"/>
      <c r="BDQ195" s="102"/>
      <c r="BDR195" s="102"/>
      <c r="BDS195" s="102"/>
      <c r="BDT195" s="102"/>
      <c r="BDU195" s="102"/>
      <c r="BDV195" s="102"/>
      <c r="BDW195" s="102"/>
      <c r="BDX195" s="102"/>
      <c r="BDY195" s="102"/>
      <c r="BDZ195" s="102"/>
      <c r="BEA195" s="102"/>
      <c r="BEB195" s="102"/>
      <c r="BEC195" s="102"/>
      <c r="BED195" s="102"/>
      <c r="BEE195" s="102"/>
      <c r="BEF195" s="102"/>
      <c r="BEG195" s="102"/>
      <c r="BEH195" s="102"/>
      <c r="BEI195" s="102"/>
      <c r="BEJ195" s="102"/>
      <c r="BEK195" s="102"/>
      <c r="BEL195" s="102"/>
      <c r="BEM195" s="102"/>
      <c r="BEN195" s="102"/>
      <c r="BEO195" s="102"/>
      <c r="BEP195" s="102"/>
      <c r="BEQ195" s="102"/>
      <c r="BER195" s="102"/>
      <c r="BES195" s="102"/>
      <c r="BET195" s="102"/>
      <c r="BEU195" s="102"/>
      <c r="BEV195" s="102"/>
      <c r="BEW195" s="102"/>
      <c r="BEX195" s="102"/>
      <c r="BEY195" s="102"/>
      <c r="BEZ195" s="102"/>
      <c r="BFA195" s="102"/>
      <c r="BFB195" s="102"/>
      <c r="BFC195" s="102"/>
      <c r="BFD195" s="102"/>
      <c r="BFE195" s="102"/>
      <c r="BFF195" s="102"/>
      <c r="BFG195" s="102"/>
      <c r="BFH195" s="102"/>
      <c r="BFI195" s="102"/>
      <c r="BFJ195" s="102"/>
      <c r="BFK195" s="102"/>
      <c r="BFL195" s="102"/>
      <c r="BFM195" s="102"/>
      <c r="BFN195" s="102"/>
      <c r="BFO195" s="102"/>
      <c r="BFP195" s="102"/>
      <c r="BFQ195" s="102"/>
      <c r="BFR195" s="102"/>
      <c r="BFS195" s="102"/>
      <c r="BFT195" s="102"/>
      <c r="BFU195" s="102"/>
      <c r="BFV195" s="102"/>
      <c r="BFW195" s="102"/>
      <c r="BFX195" s="102"/>
      <c r="BFY195" s="102"/>
      <c r="BFZ195" s="102"/>
      <c r="BGA195" s="102"/>
      <c r="BGB195" s="102"/>
      <c r="BGC195" s="102"/>
      <c r="BGD195" s="102"/>
      <c r="BGE195" s="102"/>
      <c r="BGF195" s="102"/>
      <c r="BGG195" s="102"/>
      <c r="BGH195" s="102"/>
      <c r="BGI195" s="102"/>
      <c r="BGJ195" s="102"/>
      <c r="BGK195" s="102"/>
      <c r="BGL195" s="102"/>
      <c r="BGM195" s="102"/>
      <c r="BGN195" s="102"/>
      <c r="BGO195" s="102"/>
      <c r="BGP195" s="102"/>
      <c r="BGQ195" s="102"/>
      <c r="BGR195" s="102"/>
      <c r="BGS195" s="102"/>
      <c r="BGT195" s="102"/>
      <c r="BGU195" s="102"/>
      <c r="BGV195" s="102"/>
      <c r="BGW195" s="102"/>
      <c r="BGX195" s="102"/>
      <c r="BGY195" s="102"/>
      <c r="BGZ195" s="102"/>
      <c r="BHA195" s="102"/>
      <c r="BHB195" s="102"/>
      <c r="BHC195" s="102"/>
      <c r="BHD195" s="102"/>
      <c r="BHE195" s="102"/>
      <c r="BHF195" s="102"/>
      <c r="BHG195" s="102"/>
      <c r="BHH195" s="102"/>
      <c r="BHI195" s="102"/>
      <c r="BHJ195" s="102"/>
      <c r="BHK195" s="102"/>
      <c r="BHL195" s="102"/>
      <c r="BHM195" s="102"/>
      <c r="BHN195" s="102"/>
      <c r="BHO195" s="102"/>
      <c r="BHP195" s="102"/>
      <c r="BHQ195" s="102"/>
      <c r="BHR195" s="102"/>
      <c r="BHS195" s="102"/>
      <c r="BHT195" s="102"/>
      <c r="BHU195" s="102"/>
      <c r="BHV195" s="102"/>
      <c r="BHW195" s="102"/>
      <c r="BHX195" s="102"/>
      <c r="BHY195" s="102"/>
      <c r="BHZ195" s="102"/>
      <c r="BIA195" s="102"/>
      <c r="BIB195" s="102"/>
      <c r="BIC195" s="102"/>
      <c r="BID195" s="102"/>
      <c r="BIE195" s="102"/>
      <c r="BIF195" s="102"/>
      <c r="BIG195" s="102"/>
      <c r="BIH195" s="102"/>
      <c r="BII195" s="102"/>
      <c r="BIJ195" s="102"/>
      <c r="BIK195" s="102"/>
      <c r="BIL195" s="102"/>
      <c r="BIM195" s="102"/>
      <c r="BIN195" s="102"/>
      <c r="BIO195" s="102"/>
      <c r="BIP195" s="102"/>
      <c r="BIQ195" s="102"/>
      <c r="BIR195" s="102"/>
      <c r="BIS195" s="102"/>
      <c r="BIT195" s="102"/>
      <c r="BIU195" s="102"/>
      <c r="BIV195" s="102"/>
      <c r="BIW195" s="102"/>
      <c r="BIX195" s="102"/>
      <c r="BIY195" s="102"/>
      <c r="BIZ195" s="102"/>
      <c r="BJA195" s="102"/>
      <c r="BJB195" s="102"/>
      <c r="BJC195" s="102"/>
      <c r="BJD195" s="102"/>
      <c r="BJE195" s="102"/>
      <c r="BJF195" s="102"/>
      <c r="BJG195" s="102"/>
      <c r="BJH195" s="102"/>
      <c r="BJI195" s="102"/>
      <c r="BJJ195" s="102"/>
      <c r="BJK195" s="102"/>
      <c r="BJL195" s="102"/>
      <c r="BJM195" s="102"/>
      <c r="BJN195" s="102"/>
      <c r="BJO195" s="102"/>
      <c r="BJP195" s="102"/>
      <c r="BJQ195" s="102"/>
      <c r="BJR195" s="102"/>
      <c r="BJS195" s="102"/>
      <c r="BJT195" s="102"/>
      <c r="BJU195" s="102"/>
      <c r="BJV195" s="102"/>
      <c r="BJW195" s="102"/>
      <c r="BJX195" s="102"/>
      <c r="BJY195" s="102"/>
      <c r="BJZ195" s="102"/>
      <c r="BKA195" s="102"/>
      <c r="BKB195" s="102"/>
      <c r="BKC195" s="102"/>
      <c r="BKD195" s="102"/>
      <c r="BKE195" s="102"/>
      <c r="BKF195" s="102"/>
      <c r="BKG195" s="102"/>
      <c r="BKH195" s="102"/>
      <c r="BKI195" s="102"/>
      <c r="BKJ195" s="102"/>
      <c r="BKK195" s="102"/>
      <c r="BKL195" s="102"/>
      <c r="BKM195" s="102"/>
      <c r="BKN195" s="102"/>
      <c r="BKO195" s="102"/>
      <c r="BKP195" s="102"/>
      <c r="BKQ195" s="102"/>
      <c r="BKR195" s="102"/>
      <c r="BKS195" s="102"/>
      <c r="BKT195" s="102"/>
      <c r="BKU195" s="102"/>
      <c r="BKV195" s="102"/>
      <c r="BKW195" s="102"/>
      <c r="BKX195" s="102"/>
      <c r="BKY195" s="102"/>
      <c r="BKZ195" s="102"/>
      <c r="BLA195" s="102"/>
      <c r="BLB195" s="102"/>
      <c r="BLC195" s="102"/>
      <c r="BLD195" s="102"/>
      <c r="BLE195" s="102"/>
      <c r="BLF195" s="102"/>
      <c r="BLG195" s="102"/>
      <c r="BLH195" s="102"/>
      <c r="BLI195" s="102"/>
      <c r="BLJ195" s="102"/>
      <c r="BLK195" s="102"/>
      <c r="BLL195" s="102"/>
      <c r="BLM195" s="102"/>
      <c r="BLN195" s="102"/>
      <c r="BLO195" s="102"/>
      <c r="BLP195" s="102"/>
      <c r="BLQ195" s="102"/>
      <c r="BLR195" s="102"/>
      <c r="BLS195" s="102"/>
      <c r="BLT195" s="102"/>
      <c r="BLU195" s="102"/>
      <c r="BLV195" s="102"/>
      <c r="BLW195" s="102"/>
      <c r="BLX195" s="102"/>
      <c r="BLY195" s="102"/>
      <c r="BLZ195" s="102"/>
      <c r="BMA195" s="102"/>
      <c r="BMB195" s="102"/>
      <c r="BMC195" s="102"/>
      <c r="BMD195" s="102"/>
      <c r="BME195" s="102"/>
      <c r="BMF195" s="102"/>
      <c r="BMG195" s="102"/>
      <c r="BMH195" s="102"/>
      <c r="BMI195" s="102"/>
      <c r="BMJ195" s="102"/>
      <c r="BMK195" s="102"/>
      <c r="BML195" s="102"/>
      <c r="BMM195" s="102"/>
      <c r="BMN195" s="102"/>
      <c r="BMO195" s="102"/>
      <c r="BMP195" s="102"/>
      <c r="BMQ195" s="102"/>
      <c r="BMR195" s="102"/>
      <c r="BMS195" s="102"/>
      <c r="BMT195" s="102"/>
      <c r="BMU195" s="102"/>
      <c r="BMV195" s="102"/>
      <c r="BMW195" s="102"/>
      <c r="BMX195" s="102"/>
      <c r="BMY195" s="102"/>
      <c r="BMZ195" s="102"/>
      <c r="BNA195" s="102"/>
      <c r="BNB195" s="102"/>
      <c r="BNC195" s="102"/>
      <c r="BND195" s="102"/>
      <c r="BNE195" s="102"/>
      <c r="BNF195" s="102"/>
      <c r="BNG195" s="102"/>
      <c r="BNH195" s="102"/>
      <c r="BNI195" s="102"/>
      <c r="BNJ195" s="102"/>
      <c r="BNK195" s="102"/>
      <c r="BNL195" s="102"/>
      <c r="BNM195" s="102"/>
      <c r="BNN195" s="102"/>
      <c r="BNO195" s="102"/>
      <c r="BNP195" s="102"/>
      <c r="BNQ195" s="102"/>
      <c r="BNR195" s="102"/>
      <c r="BNS195" s="102"/>
      <c r="BNT195" s="102"/>
      <c r="BNU195" s="102"/>
      <c r="BNV195" s="102"/>
      <c r="BNW195" s="102"/>
      <c r="BNX195" s="102"/>
      <c r="BNY195" s="102"/>
      <c r="BNZ195" s="102"/>
      <c r="BOA195" s="102"/>
      <c r="BOB195" s="102"/>
      <c r="BOC195" s="102"/>
      <c r="BOD195" s="102"/>
      <c r="BOE195" s="102"/>
      <c r="BOF195" s="102"/>
      <c r="BOG195" s="102"/>
      <c r="BOH195" s="102"/>
      <c r="BOI195" s="102"/>
      <c r="BOJ195" s="102"/>
      <c r="BOK195" s="102"/>
      <c r="BOL195" s="102"/>
      <c r="BOM195" s="102"/>
      <c r="BON195" s="102"/>
      <c r="BOO195" s="102"/>
      <c r="BOP195" s="102"/>
      <c r="BOQ195" s="102"/>
      <c r="BOR195" s="102"/>
      <c r="BOS195" s="102"/>
      <c r="BOT195" s="102"/>
      <c r="BOU195" s="102"/>
      <c r="BOV195" s="102"/>
      <c r="BOW195" s="102"/>
      <c r="BOX195" s="102"/>
      <c r="BOY195" s="102"/>
      <c r="BOZ195" s="102"/>
      <c r="BPA195" s="102"/>
      <c r="BPB195" s="102"/>
      <c r="BPC195" s="102"/>
      <c r="BPD195" s="102"/>
      <c r="BPE195" s="102"/>
      <c r="BPF195" s="102"/>
      <c r="BPG195" s="102"/>
      <c r="BPH195" s="102"/>
      <c r="BPI195" s="102"/>
      <c r="BPJ195" s="102"/>
      <c r="BPK195" s="102"/>
      <c r="BPL195" s="102"/>
      <c r="BPM195" s="102"/>
      <c r="BPN195" s="102"/>
      <c r="BPO195" s="102"/>
      <c r="BPP195" s="102"/>
      <c r="BPQ195" s="102"/>
      <c r="BPR195" s="102"/>
      <c r="BPS195" s="102"/>
      <c r="BPT195" s="102"/>
      <c r="BPU195" s="102"/>
      <c r="BPV195" s="102"/>
      <c r="BPW195" s="102"/>
      <c r="BPX195" s="102"/>
      <c r="BPY195" s="102"/>
      <c r="BPZ195" s="102"/>
      <c r="BQA195" s="102"/>
      <c r="BQB195" s="102"/>
      <c r="BQC195" s="102"/>
      <c r="BQD195" s="102"/>
      <c r="BQE195" s="102"/>
      <c r="BQF195" s="102"/>
      <c r="BQG195" s="102"/>
      <c r="BQH195" s="102"/>
      <c r="BQI195" s="102"/>
      <c r="BQJ195" s="102"/>
      <c r="BQK195" s="102"/>
      <c r="BQL195" s="102"/>
      <c r="BQM195" s="102"/>
      <c r="BQN195" s="102"/>
      <c r="BQO195" s="102"/>
      <c r="BQP195" s="102"/>
      <c r="BQQ195" s="102"/>
      <c r="BQR195" s="102"/>
      <c r="BQS195" s="102"/>
      <c r="BQT195" s="102"/>
      <c r="BQU195" s="102"/>
      <c r="BQV195" s="102"/>
      <c r="BQW195" s="102"/>
      <c r="BQX195" s="102"/>
      <c r="BQY195" s="102"/>
      <c r="BQZ195" s="102"/>
      <c r="BRA195" s="102"/>
      <c r="BRB195" s="102"/>
      <c r="BRC195" s="102"/>
      <c r="BRD195" s="102"/>
      <c r="BRE195" s="102"/>
      <c r="BRF195" s="102"/>
      <c r="BRG195" s="102"/>
      <c r="BRH195" s="102"/>
      <c r="BRI195" s="102"/>
      <c r="BRJ195" s="102"/>
      <c r="BRK195" s="102"/>
      <c r="BRL195" s="102"/>
      <c r="BRM195" s="102"/>
      <c r="BRN195" s="102"/>
      <c r="BRO195" s="102"/>
      <c r="BRP195" s="102"/>
      <c r="BRQ195" s="102"/>
      <c r="BRR195" s="102"/>
      <c r="BRS195" s="102"/>
      <c r="BRT195" s="102"/>
      <c r="BRU195" s="102"/>
      <c r="BRV195" s="102"/>
      <c r="BRW195" s="102"/>
      <c r="BRX195" s="102"/>
      <c r="BRY195" s="102"/>
      <c r="BRZ195" s="102"/>
      <c r="BSA195" s="102"/>
      <c r="BSB195" s="102"/>
      <c r="BSC195" s="102"/>
      <c r="BSD195" s="102"/>
      <c r="BSE195" s="102"/>
      <c r="BSF195" s="102"/>
      <c r="BSG195" s="102"/>
      <c r="BSH195" s="102"/>
      <c r="BSI195" s="102"/>
      <c r="BSJ195" s="102"/>
      <c r="BSK195" s="102"/>
      <c r="BSL195" s="102"/>
      <c r="BSM195" s="102"/>
      <c r="BSN195" s="102"/>
      <c r="BSO195" s="102"/>
      <c r="BSP195" s="102"/>
      <c r="BSQ195" s="102"/>
      <c r="BSR195" s="102"/>
      <c r="BSS195" s="102"/>
      <c r="BST195" s="102"/>
      <c r="BSU195" s="102"/>
      <c r="BSV195" s="102"/>
      <c r="BSW195" s="102"/>
      <c r="BSX195" s="102"/>
      <c r="BSY195" s="102"/>
      <c r="BSZ195" s="102"/>
      <c r="BTA195" s="102"/>
      <c r="BTB195" s="102"/>
      <c r="BTC195" s="102"/>
      <c r="BTD195" s="102"/>
      <c r="BTE195" s="102"/>
      <c r="BTF195" s="102"/>
      <c r="BTG195" s="102"/>
      <c r="BTH195" s="102"/>
      <c r="BTI195" s="102"/>
      <c r="BTJ195" s="102"/>
      <c r="BTK195" s="102"/>
      <c r="BTL195" s="102"/>
      <c r="BTM195" s="102"/>
      <c r="BTN195" s="102"/>
      <c r="BTO195" s="102"/>
      <c r="BTP195" s="102"/>
      <c r="BTQ195" s="102"/>
      <c r="BTR195" s="102"/>
      <c r="BTS195" s="102"/>
      <c r="BTT195" s="102"/>
      <c r="BTU195" s="102"/>
      <c r="BTV195" s="102"/>
      <c r="BTW195" s="102"/>
      <c r="BTX195" s="102"/>
      <c r="BTY195" s="102"/>
      <c r="BTZ195" s="102"/>
      <c r="BUA195" s="102"/>
      <c r="BUB195" s="102"/>
      <c r="BUC195" s="102"/>
      <c r="BUD195" s="102"/>
      <c r="BUE195" s="102"/>
      <c r="BUF195" s="102"/>
      <c r="BUG195" s="102"/>
      <c r="BUH195" s="102"/>
      <c r="BUI195" s="102"/>
      <c r="BUJ195" s="102"/>
      <c r="BUK195" s="102"/>
      <c r="BUL195" s="102"/>
      <c r="BUM195" s="102"/>
      <c r="BUN195" s="102"/>
      <c r="BUO195" s="102"/>
      <c r="BUP195" s="102"/>
      <c r="BUQ195" s="102"/>
      <c r="BUR195" s="102"/>
      <c r="BUS195" s="102"/>
      <c r="BUT195" s="102"/>
      <c r="BUU195" s="102"/>
      <c r="BUV195" s="102"/>
      <c r="BUW195" s="102"/>
      <c r="BUX195" s="102"/>
      <c r="BUY195" s="102"/>
      <c r="BUZ195" s="102"/>
      <c r="BVA195" s="102"/>
      <c r="BVB195" s="102"/>
      <c r="BVC195" s="102"/>
      <c r="BVD195" s="102"/>
      <c r="BVE195" s="102"/>
      <c r="BVF195" s="102"/>
      <c r="BVG195" s="102"/>
      <c r="BVH195" s="102"/>
      <c r="BVI195" s="102"/>
      <c r="BVJ195" s="102"/>
      <c r="BVK195" s="102"/>
      <c r="BVL195" s="102"/>
      <c r="BVM195" s="102"/>
      <c r="BVN195" s="102"/>
      <c r="BVO195" s="102"/>
      <c r="BVP195" s="102"/>
      <c r="BVQ195" s="102"/>
      <c r="BVR195" s="102"/>
      <c r="BVS195" s="102"/>
      <c r="BVT195" s="102"/>
      <c r="BVU195" s="102"/>
      <c r="BVV195" s="102"/>
      <c r="BVW195" s="102"/>
      <c r="BVX195" s="102"/>
      <c r="BVY195" s="102"/>
      <c r="BVZ195" s="102"/>
      <c r="BWA195" s="102"/>
      <c r="BWB195" s="102"/>
      <c r="BWC195" s="102"/>
      <c r="BWD195" s="102"/>
      <c r="BWE195" s="102"/>
      <c r="BWF195" s="102"/>
      <c r="BWG195" s="102"/>
      <c r="BWH195" s="102"/>
      <c r="BWI195" s="102"/>
      <c r="BWJ195" s="102"/>
      <c r="BWK195" s="102"/>
      <c r="BWL195" s="102"/>
      <c r="BWM195" s="102"/>
      <c r="BWN195" s="102"/>
      <c r="BWO195" s="102"/>
      <c r="BWP195" s="102"/>
      <c r="BWQ195" s="102"/>
      <c r="BWR195" s="102"/>
      <c r="BWS195" s="102"/>
      <c r="BWT195" s="102"/>
      <c r="BWU195" s="102"/>
      <c r="BWV195" s="102"/>
      <c r="BWW195" s="102"/>
      <c r="BWX195" s="102"/>
      <c r="BWY195" s="102"/>
      <c r="BWZ195" s="102"/>
      <c r="BXA195" s="102"/>
      <c r="BXB195" s="102"/>
      <c r="BXC195" s="102"/>
      <c r="BXD195" s="102"/>
      <c r="BXE195" s="102"/>
      <c r="BXF195" s="102"/>
      <c r="BXG195" s="102"/>
      <c r="BXH195" s="102"/>
      <c r="BXI195" s="102"/>
      <c r="BXJ195" s="102"/>
      <c r="BXK195" s="102"/>
      <c r="BXL195" s="102"/>
      <c r="BXM195" s="102"/>
      <c r="BXN195" s="102"/>
      <c r="BXO195" s="102"/>
      <c r="BXP195" s="102"/>
      <c r="BXQ195" s="102"/>
      <c r="BXR195" s="102"/>
      <c r="BXS195" s="102"/>
      <c r="BXT195" s="102"/>
      <c r="BXU195" s="102"/>
      <c r="BXV195" s="102"/>
      <c r="BXW195" s="102"/>
      <c r="BXX195" s="102"/>
      <c r="BXY195" s="102"/>
      <c r="BXZ195" s="102"/>
      <c r="BYA195" s="102"/>
      <c r="BYB195" s="102"/>
      <c r="BYC195" s="102"/>
      <c r="BYD195" s="102"/>
      <c r="BYE195" s="102"/>
      <c r="BYF195" s="102"/>
      <c r="BYG195" s="102"/>
      <c r="BYH195" s="102"/>
      <c r="BYI195" s="102"/>
      <c r="BYJ195" s="102"/>
      <c r="BYK195" s="102"/>
      <c r="BYL195" s="102"/>
      <c r="BYM195" s="102"/>
      <c r="BYN195" s="102"/>
      <c r="BYO195" s="102"/>
      <c r="BYP195" s="102"/>
      <c r="BYQ195" s="102"/>
      <c r="BYR195" s="102"/>
      <c r="BYS195" s="102"/>
      <c r="BYT195" s="102"/>
      <c r="BYU195" s="102"/>
      <c r="BYV195" s="102"/>
      <c r="BYW195" s="102"/>
      <c r="BYX195" s="102"/>
      <c r="BYY195" s="102"/>
      <c r="BYZ195" s="102"/>
      <c r="BZA195" s="102"/>
      <c r="BZB195" s="102"/>
      <c r="BZC195" s="102"/>
      <c r="BZD195" s="102"/>
      <c r="BZE195" s="102"/>
      <c r="BZF195" s="102"/>
      <c r="BZG195" s="102"/>
      <c r="BZH195" s="102"/>
      <c r="BZI195" s="102"/>
      <c r="BZJ195" s="102"/>
      <c r="BZK195" s="102"/>
      <c r="BZL195" s="102"/>
      <c r="BZM195" s="102"/>
      <c r="BZN195" s="102"/>
      <c r="BZO195" s="102"/>
      <c r="BZP195" s="102"/>
      <c r="BZQ195" s="102"/>
      <c r="BZR195" s="102"/>
      <c r="BZS195" s="102"/>
      <c r="BZT195" s="102"/>
      <c r="BZU195" s="102"/>
      <c r="BZV195" s="102"/>
      <c r="BZW195" s="102"/>
    </row>
    <row r="196" spans="2:2051" ht="15" customHeight="1">
      <c r="B196" s="112" t="s">
        <v>754</v>
      </c>
      <c r="C196" s="113" t="s">
        <v>393</v>
      </c>
      <c r="D196" s="113" t="s">
        <v>393</v>
      </c>
      <c r="E196" s="113" t="str">
        <f>'Alcance 3'!C85</f>
        <v>Router internet</v>
      </c>
      <c r="F196" s="113" t="str">
        <f>E196</f>
        <v>Router internet</v>
      </c>
      <c r="G196" s="226" t="s">
        <v>803</v>
      </c>
      <c r="H196" s="113" t="s">
        <v>238</v>
      </c>
      <c r="I196" s="180">
        <v>3</v>
      </c>
      <c r="J196" s="126">
        <f>'Alcance 3'!D85</f>
        <v>0</v>
      </c>
      <c r="K196" s="117" t="str">
        <f>'Alcance 3'!E85</f>
        <v>ud</v>
      </c>
      <c r="L196" s="113"/>
      <c r="M196" s="203">
        <v>1</v>
      </c>
      <c r="N196" s="117"/>
      <c r="O196" s="113">
        <f>J196*M196</f>
        <v>0</v>
      </c>
      <c r="P196" s="115" t="str">
        <f t="shared" ref="P196:P228" si="186">K196</f>
        <v>ud</v>
      </c>
      <c r="Q196" s="300">
        <f>VLOOKUP(E196,'Datos 1-Factores emisión'!$B$789:$E$803,2,FALSE)</f>
        <v>97.7</v>
      </c>
      <c r="R196" s="121">
        <v>0</v>
      </c>
      <c r="S196" s="121">
        <v>0</v>
      </c>
      <c r="T196" s="121">
        <v>0</v>
      </c>
      <c r="U196" s="121">
        <v>0</v>
      </c>
      <c r="V196" s="120">
        <f>Q196*$O196</f>
        <v>0</v>
      </c>
      <c r="W196" s="121">
        <f t="shared" ref="V196:X213" si="187">R196*$O196</f>
        <v>0</v>
      </c>
      <c r="X196" s="121">
        <f t="shared" si="187"/>
        <v>0</v>
      </c>
      <c r="Y196" s="121">
        <v>0</v>
      </c>
      <c r="Z196" s="121">
        <v>0</v>
      </c>
      <c r="AA196" s="121">
        <f t="shared" ref="AA196:AA228" si="188">U196*$O196</f>
        <v>0</v>
      </c>
      <c r="AB196" s="120">
        <f>'Datos 2-Potenciales calent glob'!$E$6</f>
        <v>1</v>
      </c>
      <c r="AC196" s="121">
        <f>'Datos 2-Potenciales calent glob'!$E$31</f>
        <v>28</v>
      </c>
      <c r="AD196" s="121">
        <f>'Datos 2-Potenciales calent glob'!$E$32</f>
        <v>265</v>
      </c>
      <c r="AE196" s="123">
        <f>SUMIF('Datos 2-Potenciales calent glob'!$B$6:$B$56,Cálculos_5!E196,'Datos 2-Potenciales calent glob'!$E$6:$E$56)</f>
        <v>0</v>
      </c>
      <c r="AF196" s="121">
        <f>'Datos 2-Potenciales calent glob'!$E$6</f>
        <v>1</v>
      </c>
      <c r="AG196" s="121">
        <f>'Datos 2-Potenciales calent glob'!$E$6</f>
        <v>1</v>
      </c>
      <c r="AH196" s="120">
        <f>V196*AB196</f>
        <v>0</v>
      </c>
      <c r="AI196" s="121">
        <f t="shared" ref="AH196:AK211" si="189">W196*AC196</f>
        <v>0</v>
      </c>
      <c r="AJ196" s="121">
        <f t="shared" si="189"/>
        <v>0</v>
      </c>
      <c r="AK196" s="121">
        <f t="shared" si="189"/>
        <v>0</v>
      </c>
      <c r="AL196" s="124">
        <f t="shared" ref="AL196:AL228" si="190">SUM(AH196:AK196)</f>
        <v>0</v>
      </c>
      <c r="AM196" s="121">
        <f t="shared" si="176"/>
        <v>0</v>
      </c>
      <c r="AN196" s="207">
        <f t="shared" si="155"/>
        <v>0</v>
      </c>
      <c r="AO196" s="102"/>
      <c r="AP196" s="102"/>
      <c r="AQ196" s="102"/>
      <c r="AR196" s="102"/>
      <c r="AS196" s="102"/>
      <c r="AT196" s="102"/>
      <c r="AU196" s="102"/>
      <c r="AV196" s="102"/>
      <c r="AW196" s="102"/>
      <c r="AX196" s="102"/>
      <c r="AY196" s="102"/>
      <c r="AZ196" s="102"/>
      <c r="BA196" s="102"/>
      <c r="BB196" s="102"/>
      <c r="BC196" s="102"/>
      <c r="BD196" s="102"/>
      <c r="BE196" s="102"/>
      <c r="BF196" s="102"/>
      <c r="BG196" s="102"/>
      <c r="BH196" s="102"/>
      <c r="BI196" s="102"/>
      <c r="BJ196" s="102"/>
      <c r="BK196" s="102"/>
      <c r="BL196" s="102"/>
      <c r="BM196" s="102"/>
      <c r="BN196" s="102"/>
      <c r="BO196" s="102"/>
      <c r="BP196" s="102"/>
      <c r="BQ196" s="102"/>
      <c r="BR196" s="102"/>
      <c r="BS196" s="102"/>
      <c r="BT196" s="102"/>
      <c r="BU196" s="102"/>
      <c r="BV196" s="102"/>
      <c r="BW196" s="102"/>
      <c r="BX196" s="102"/>
      <c r="BY196" s="102"/>
      <c r="BZ196" s="102"/>
      <c r="CA196" s="102"/>
      <c r="CB196" s="102"/>
      <c r="CC196" s="102"/>
      <c r="CD196" s="102"/>
      <c r="CE196" s="102"/>
      <c r="CF196" s="102"/>
      <c r="CG196" s="102"/>
      <c r="CH196" s="102"/>
      <c r="CI196" s="102"/>
      <c r="CJ196" s="102"/>
      <c r="CK196" s="102"/>
      <c r="CL196" s="102"/>
      <c r="CM196" s="102"/>
      <c r="CN196" s="102"/>
      <c r="CO196" s="102"/>
      <c r="CP196" s="102"/>
      <c r="CQ196" s="102"/>
      <c r="CR196" s="102"/>
      <c r="CS196" s="102"/>
      <c r="CT196" s="102"/>
      <c r="CU196" s="102"/>
      <c r="CV196" s="102"/>
      <c r="CW196" s="102"/>
      <c r="CX196" s="102"/>
      <c r="CY196" s="102"/>
      <c r="CZ196" s="102"/>
      <c r="DA196" s="102"/>
      <c r="DB196" s="102"/>
      <c r="DC196" s="102"/>
      <c r="DD196" s="102"/>
      <c r="DE196" s="102"/>
      <c r="DF196" s="102"/>
      <c r="DG196" s="102"/>
      <c r="DH196" s="102"/>
      <c r="DI196" s="102"/>
      <c r="DJ196" s="102"/>
      <c r="DK196" s="102"/>
      <c r="DL196" s="102"/>
      <c r="DM196" s="102"/>
      <c r="DN196" s="102"/>
      <c r="DO196" s="102"/>
      <c r="DP196" s="102"/>
      <c r="DQ196" s="102"/>
      <c r="DR196" s="102"/>
      <c r="DS196" s="102"/>
      <c r="DT196" s="102"/>
      <c r="DU196" s="102"/>
      <c r="DV196" s="102"/>
      <c r="DW196" s="102"/>
      <c r="DX196" s="102"/>
      <c r="DY196" s="102"/>
      <c r="DZ196" s="102"/>
      <c r="EA196" s="102"/>
      <c r="EB196" s="102"/>
      <c r="EC196" s="102"/>
      <c r="ED196" s="102"/>
      <c r="EE196" s="102"/>
      <c r="EF196" s="102"/>
      <c r="EG196" s="102"/>
      <c r="EH196" s="102"/>
      <c r="EI196" s="102"/>
      <c r="EJ196" s="102"/>
      <c r="EK196" s="102"/>
      <c r="EL196" s="102"/>
      <c r="EM196" s="102"/>
      <c r="EN196" s="102"/>
      <c r="EO196" s="102"/>
      <c r="EP196" s="102"/>
      <c r="EQ196" s="102"/>
      <c r="ER196" s="102"/>
      <c r="ES196" s="102"/>
      <c r="ET196" s="102"/>
      <c r="EU196" s="102"/>
      <c r="EV196" s="102"/>
      <c r="EW196" s="102"/>
      <c r="EX196" s="102"/>
      <c r="EY196" s="102"/>
      <c r="EZ196" s="102"/>
      <c r="FA196" s="102"/>
      <c r="FB196" s="102"/>
    </row>
    <row r="197" spans="2:2051" ht="15" customHeight="1">
      <c r="B197" s="112" t="s">
        <v>754</v>
      </c>
      <c r="C197" s="113" t="s">
        <v>393</v>
      </c>
      <c r="D197" s="113" t="s">
        <v>393</v>
      </c>
      <c r="E197" s="113" t="str">
        <f>'Alcance 3'!C86</f>
        <v xml:space="preserve">Papel </v>
      </c>
      <c r="F197" s="113" t="str">
        <f t="shared" ref="F197:F210" si="191">E197</f>
        <v xml:space="preserve">Papel </v>
      </c>
      <c r="G197" s="226" t="s">
        <v>803</v>
      </c>
      <c r="H197" s="113" t="s">
        <v>238</v>
      </c>
      <c r="I197" s="180">
        <v>3</v>
      </c>
      <c r="J197" s="126">
        <f>'Alcance 3'!D86</f>
        <v>0</v>
      </c>
      <c r="K197" s="117" t="str">
        <f>'Alcance 3'!E86</f>
        <v>kg</v>
      </c>
      <c r="L197" s="113"/>
      <c r="M197" s="203">
        <v>1</v>
      </c>
      <c r="N197" s="117"/>
      <c r="O197" s="113">
        <f t="shared" ref="O197:O228" si="192">J197*M197</f>
        <v>0</v>
      </c>
      <c r="P197" s="115" t="str">
        <f t="shared" si="186"/>
        <v>kg</v>
      </c>
      <c r="Q197" s="300">
        <f>VLOOKUP(E197,'Datos 1-Factores emisión'!$B$789:$E$803,2,FALSE)</f>
        <v>1.45</v>
      </c>
      <c r="R197" s="121">
        <v>0</v>
      </c>
      <c r="S197" s="121">
        <v>0</v>
      </c>
      <c r="T197" s="121">
        <v>0</v>
      </c>
      <c r="U197" s="121">
        <v>0</v>
      </c>
      <c r="V197" s="120">
        <f>Q197*$O197</f>
        <v>0</v>
      </c>
      <c r="W197" s="121">
        <f t="shared" si="187"/>
        <v>0</v>
      </c>
      <c r="X197" s="121">
        <f t="shared" si="187"/>
        <v>0</v>
      </c>
      <c r="Y197" s="121">
        <v>0</v>
      </c>
      <c r="Z197" s="121">
        <v>0</v>
      </c>
      <c r="AA197" s="121">
        <f t="shared" si="188"/>
        <v>0</v>
      </c>
      <c r="AB197" s="120">
        <f>'Datos 2-Potenciales calent glob'!$E$6</f>
        <v>1</v>
      </c>
      <c r="AC197" s="121">
        <f>'Datos 2-Potenciales calent glob'!$E$31</f>
        <v>28</v>
      </c>
      <c r="AD197" s="121">
        <f>'Datos 2-Potenciales calent glob'!$E$32</f>
        <v>265</v>
      </c>
      <c r="AE197" s="123">
        <f>SUMIF('Datos 2-Potenciales calent glob'!$B$6:$B$56,Cálculos_5!E197,'Datos 2-Potenciales calent glob'!$E$6:$E$56)</f>
        <v>0</v>
      </c>
      <c r="AF197" s="121">
        <f>'Datos 2-Potenciales calent glob'!$E$6</f>
        <v>1</v>
      </c>
      <c r="AG197" s="121">
        <f>'Datos 2-Potenciales calent glob'!$E$6</f>
        <v>1</v>
      </c>
      <c r="AH197" s="120">
        <f t="shared" si="189"/>
        <v>0</v>
      </c>
      <c r="AI197" s="121">
        <f t="shared" si="189"/>
        <v>0</v>
      </c>
      <c r="AJ197" s="121">
        <f t="shared" si="189"/>
        <v>0</v>
      </c>
      <c r="AK197" s="121">
        <f t="shared" si="189"/>
        <v>0</v>
      </c>
      <c r="AL197" s="124">
        <f t="shared" si="190"/>
        <v>0</v>
      </c>
      <c r="AM197" s="121">
        <f t="shared" si="176"/>
        <v>0</v>
      </c>
      <c r="AN197" s="207">
        <f t="shared" si="155"/>
        <v>0</v>
      </c>
      <c r="AO197" s="102"/>
      <c r="AP197" s="102"/>
      <c r="AQ197" s="102"/>
      <c r="AR197" s="102"/>
      <c r="AS197" s="102"/>
      <c r="AT197" s="102"/>
      <c r="AU197" s="102"/>
      <c r="AV197" s="102"/>
      <c r="AW197" s="102"/>
      <c r="AX197" s="102"/>
      <c r="AY197" s="102"/>
      <c r="AZ197" s="102"/>
      <c r="BA197" s="102"/>
      <c r="BB197" s="102"/>
      <c r="BC197" s="102"/>
      <c r="BD197" s="102"/>
      <c r="BE197" s="102"/>
      <c r="BF197" s="102"/>
      <c r="BG197" s="102"/>
      <c r="BH197" s="102"/>
      <c r="BI197" s="102"/>
      <c r="BJ197" s="102"/>
      <c r="BK197" s="102"/>
      <c r="BL197" s="102"/>
      <c r="BM197" s="102"/>
      <c r="BN197" s="102"/>
      <c r="BO197" s="102"/>
      <c r="BP197" s="102"/>
      <c r="BQ197" s="102"/>
      <c r="BR197" s="102"/>
      <c r="BS197" s="102"/>
      <c r="BT197" s="102"/>
      <c r="BU197" s="102"/>
      <c r="BV197" s="102"/>
      <c r="BW197" s="102"/>
      <c r="BX197" s="102"/>
      <c r="BY197" s="102"/>
      <c r="BZ197" s="102"/>
      <c r="CA197" s="102"/>
      <c r="CB197" s="102"/>
      <c r="CC197" s="102"/>
      <c r="CD197" s="102"/>
      <c r="CE197" s="102"/>
      <c r="CF197" s="102"/>
      <c r="CG197" s="102"/>
      <c r="CH197" s="102"/>
      <c r="CI197" s="102"/>
      <c r="CJ197" s="102"/>
      <c r="CK197" s="102"/>
      <c r="CL197" s="102"/>
      <c r="CM197" s="102"/>
      <c r="CN197" s="102"/>
      <c r="CO197" s="102"/>
      <c r="CP197" s="102"/>
      <c r="CQ197" s="102"/>
      <c r="CR197" s="102"/>
      <c r="CS197" s="102"/>
      <c r="CT197" s="102"/>
      <c r="CU197" s="102"/>
      <c r="CV197" s="102"/>
      <c r="CW197" s="102"/>
      <c r="CX197" s="102"/>
      <c r="CY197" s="102"/>
      <c r="CZ197" s="102"/>
      <c r="DA197" s="102"/>
      <c r="DB197" s="102"/>
      <c r="DC197" s="102"/>
      <c r="DD197" s="102"/>
      <c r="DE197" s="102"/>
      <c r="DF197" s="102"/>
      <c r="DG197" s="102"/>
      <c r="DH197" s="102"/>
      <c r="DI197" s="102"/>
      <c r="DJ197" s="102"/>
      <c r="DK197" s="102"/>
      <c r="DL197" s="102"/>
      <c r="DM197" s="102"/>
      <c r="DN197" s="102"/>
      <c r="DO197" s="102"/>
      <c r="DP197" s="102"/>
      <c r="DQ197" s="102"/>
      <c r="DR197" s="102"/>
      <c r="DS197" s="102"/>
      <c r="DT197" s="102"/>
      <c r="DU197" s="102"/>
      <c r="DV197" s="102"/>
      <c r="DW197" s="102"/>
      <c r="DX197" s="102"/>
      <c r="DY197" s="102"/>
      <c r="DZ197" s="102"/>
      <c r="EA197" s="102"/>
      <c r="EB197" s="102"/>
      <c r="EC197" s="102"/>
      <c r="ED197" s="102"/>
      <c r="EE197" s="102"/>
      <c r="EF197" s="102"/>
      <c r="EG197" s="102"/>
      <c r="EH197" s="102"/>
      <c r="EI197" s="102"/>
      <c r="EJ197" s="102"/>
      <c r="EK197" s="102"/>
      <c r="EL197" s="102"/>
      <c r="EM197" s="102"/>
      <c r="EN197" s="102"/>
      <c r="EO197" s="102"/>
      <c r="EP197" s="102"/>
      <c r="EQ197" s="102"/>
      <c r="ER197" s="102"/>
      <c r="ES197" s="102"/>
      <c r="ET197" s="102"/>
      <c r="EU197" s="102"/>
      <c r="EV197" s="102"/>
      <c r="EW197" s="102"/>
      <c r="EX197" s="102"/>
      <c r="EY197" s="102"/>
      <c r="EZ197" s="102"/>
      <c r="FA197" s="102"/>
      <c r="FB197" s="102"/>
      <c r="FC197" s="102"/>
      <c r="FD197" s="102"/>
      <c r="FE197" s="102"/>
      <c r="FF197" s="102"/>
      <c r="FG197" s="102"/>
      <c r="FH197" s="102"/>
      <c r="FI197" s="102"/>
      <c r="FJ197" s="102"/>
      <c r="FK197" s="102"/>
      <c r="FL197" s="102"/>
      <c r="FM197" s="102"/>
      <c r="FN197" s="102"/>
      <c r="FO197" s="102"/>
      <c r="FP197" s="102"/>
      <c r="FQ197" s="102"/>
      <c r="FR197" s="102"/>
      <c r="FS197" s="102"/>
      <c r="FT197" s="102"/>
      <c r="FU197" s="102"/>
      <c r="FV197" s="102"/>
      <c r="FW197" s="102"/>
      <c r="FX197" s="102"/>
      <c r="FY197" s="102"/>
      <c r="FZ197" s="102"/>
      <c r="GA197" s="102"/>
      <c r="GB197" s="102"/>
      <c r="GC197" s="102"/>
      <c r="GD197" s="102"/>
      <c r="GE197" s="102"/>
      <c r="GF197" s="102"/>
      <c r="GG197" s="102"/>
      <c r="GH197" s="102"/>
      <c r="GI197" s="102"/>
      <c r="GJ197" s="102"/>
      <c r="GK197" s="102"/>
      <c r="GL197" s="102"/>
      <c r="GM197" s="102"/>
      <c r="GN197" s="102"/>
      <c r="GO197" s="102"/>
      <c r="GP197" s="102"/>
      <c r="GQ197" s="102"/>
      <c r="GR197" s="102"/>
      <c r="GS197" s="102"/>
      <c r="GT197" s="102"/>
      <c r="GU197" s="102"/>
      <c r="GV197" s="102"/>
      <c r="GW197" s="102"/>
      <c r="GX197" s="102"/>
      <c r="GY197" s="102"/>
      <c r="GZ197" s="102"/>
      <c r="HA197" s="102"/>
      <c r="HB197" s="102"/>
      <c r="HC197" s="102"/>
      <c r="HD197" s="102"/>
      <c r="HE197" s="102"/>
      <c r="HF197" s="102"/>
      <c r="HG197" s="102"/>
      <c r="HH197" s="102"/>
      <c r="HI197" s="102"/>
      <c r="HJ197" s="102"/>
      <c r="HK197" s="102"/>
      <c r="HL197" s="102"/>
      <c r="HM197" s="102"/>
      <c r="HN197" s="102"/>
      <c r="HO197" s="102"/>
      <c r="HP197" s="102"/>
      <c r="HQ197" s="102"/>
      <c r="HR197" s="102"/>
      <c r="HS197" s="102"/>
      <c r="HT197" s="102"/>
      <c r="HU197" s="102"/>
      <c r="HV197" s="102"/>
      <c r="HW197" s="102"/>
      <c r="HX197" s="102"/>
      <c r="HY197" s="102"/>
      <c r="HZ197" s="102"/>
      <c r="IA197" s="102"/>
      <c r="IB197" s="102"/>
      <c r="IC197" s="102"/>
      <c r="ID197" s="102"/>
      <c r="IE197" s="102"/>
      <c r="IF197" s="102"/>
      <c r="IG197" s="102"/>
      <c r="IH197" s="102"/>
      <c r="II197" s="102"/>
      <c r="IJ197" s="102"/>
      <c r="IK197" s="102"/>
      <c r="IL197" s="102"/>
      <c r="IM197" s="102"/>
      <c r="IN197" s="102"/>
      <c r="IO197" s="102"/>
      <c r="IP197" s="102"/>
      <c r="IQ197" s="102"/>
      <c r="IR197" s="102"/>
      <c r="IS197" s="102"/>
      <c r="IT197" s="102"/>
      <c r="IU197" s="102"/>
      <c r="IV197" s="102"/>
      <c r="IW197" s="102"/>
      <c r="IX197" s="102"/>
      <c r="IY197" s="102"/>
      <c r="IZ197" s="102"/>
      <c r="JA197" s="102"/>
      <c r="JB197" s="102"/>
      <c r="JC197" s="102"/>
      <c r="JD197" s="102"/>
      <c r="JE197" s="102"/>
      <c r="JF197" s="102"/>
      <c r="JG197" s="102"/>
      <c r="JH197" s="102"/>
      <c r="JI197" s="102"/>
      <c r="JJ197" s="102"/>
      <c r="JK197" s="102"/>
      <c r="JL197" s="102"/>
      <c r="JM197" s="102"/>
      <c r="JN197" s="102"/>
      <c r="JO197" s="102"/>
      <c r="JP197" s="102"/>
      <c r="JQ197" s="102"/>
      <c r="JR197" s="102"/>
      <c r="JS197" s="102"/>
      <c r="JT197" s="102"/>
      <c r="JU197" s="102"/>
      <c r="JV197" s="102"/>
      <c r="JW197" s="102"/>
      <c r="JX197" s="102"/>
      <c r="JY197" s="102"/>
      <c r="JZ197" s="102"/>
      <c r="KA197" s="102"/>
      <c r="KB197" s="102"/>
      <c r="KC197" s="102"/>
      <c r="KD197" s="102"/>
      <c r="KE197" s="102"/>
      <c r="KF197" s="102"/>
      <c r="KG197" s="102"/>
      <c r="KH197" s="102"/>
      <c r="KI197" s="102"/>
      <c r="KJ197" s="102"/>
      <c r="KK197" s="102"/>
      <c r="KL197" s="102"/>
      <c r="KM197" s="102"/>
      <c r="KN197" s="102"/>
      <c r="KO197" s="102"/>
      <c r="KP197" s="102"/>
      <c r="KQ197" s="102"/>
      <c r="KR197" s="102"/>
      <c r="KS197" s="102"/>
      <c r="KT197" s="102"/>
      <c r="KU197" s="102"/>
      <c r="KV197" s="102"/>
      <c r="KW197" s="102"/>
      <c r="KX197" s="102"/>
      <c r="KY197" s="102"/>
      <c r="KZ197" s="102"/>
      <c r="LA197" s="102"/>
      <c r="LB197" s="102"/>
      <c r="LC197" s="102"/>
      <c r="LD197" s="102"/>
      <c r="LE197" s="102"/>
      <c r="LF197" s="102"/>
      <c r="LG197" s="102"/>
      <c r="LH197" s="102"/>
      <c r="LI197" s="102"/>
      <c r="LJ197" s="102"/>
      <c r="LK197" s="102"/>
      <c r="LL197" s="102"/>
      <c r="LM197" s="102"/>
      <c r="LN197" s="102"/>
      <c r="LO197" s="102"/>
      <c r="LP197" s="102"/>
      <c r="LQ197" s="102"/>
      <c r="LR197" s="102"/>
      <c r="LS197" s="102"/>
      <c r="LT197" s="102"/>
      <c r="LU197" s="102"/>
      <c r="LV197" s="102"/>
      <c r="LW197" s="102"/>
      <c r="LX197" s="102"/>
      <c r="LY197" s="102"/>
      <c r="LZ197" s="102"/>
      <c r="MA197" s="102"/>
      <c r="MB197" s="102"/>
      <c r="MC197" s="102"/>
      <c r="MD197" s="102"/>
      <c r="ME197" s="102"/>
      <c r="MF197" s="102"/>
      <c r="MG197" s="102"/>
      <c r="MH197" s="102"/>
      <c r="MI197" s="102"/>
      <c r="MJ197" s="102"/>
      <c r="MK197" s="102"/>
      <c r="ML197" s="102"/>
      <c r="MM197" s="102"/>
      <c r="MN197" s="102"/>
      <c r="MO197" s="102"/>
      <c r="MP197" s="102"/>
      <c r="MQ197" s="102"/>
      <c r="MR197" s="102"/>
      <c r="MS197" s="102"/>
      <c r="MT197" s="102"/>
      <c r="MU197" s="102"/>
      <c r="MV197" s="102"/>
      <c r="MW197" s="102"/>
      <c r="MX197" s="102"/>
      <c r="MY197" s="102"/>
      <c r="MZ197" s="102"/>
      <c r="NA197" s="102"/>
      <c r="NB197" s="102"/>
      <c r="NC197" s="102"/>
      <c r="ND197" s="102"/>
      <c r="NE197" s="102"/>
      <c r="NF197" s="102"/>
      <c r="NG197" s="102"/>
      <c r="NH197" s="102"/>
      <c r="NI197" s="102"/>
      <c r="NJ197" s="102"/>
      <c r="NK197" s="102"/>
      <c r="NL197" s="102"/>
      <c r="NM197" s="102"/>
      <c r="NN197" s="102"/>
      <c r="NO197" s="102"/>
      <c r="NP197" s="102"/>
      <c r="NQ197" s="102"/>
      <c r="NR197" s="102"/>
      <c r="NS197" s="102"/>
      <c r="NT197" s="102"/>
      <c r="NU197" s="102"/>
      <c r="NV197" s="102"/>
      <c r="NW197" s="102"/>
      <c r="NX197" s="102"/>
      <c r="NY197" s="102"/>
      <c r="NZ197" s="102"/>
      <c r="OA197" s="102"/>
      <c r="OB197" s="102"/>
      <c r="OC197" s="102"/>
      <c r="OD197" s="102"/>
      <c r="OE197" s="102"/>
      <c r="OF197" s="102"/>
      <c r="OG197" s="102"/>
      <c r="OH197" s="102"/>
      <c r="OI197" s="102"/>
      <c r="OJ197" s="102"/>
      <c r="OK197" s="102"/>
      <c r="OL197" s="102"/>
      <c r="OM197" s="102"/>
      <c r="ON197" s="102"/>
      <c r="OO197" s="102"/>
      <c r="OP197" s="102"/>
      <c r="OQ197" s="102"/>
      <c r="OR197" s="102"/>
      <c r="OS197" s="102"/>
      <c r="OT197" s="102"/>
      <c r="OU197" s="102"/>
      <c r="OV197" s="102"/>
      <c r="OW197" s="102"/>
      <c r="OX197" s="102"/>
      <c r="OY197" s="102"/>
      <c r="OZ197" s="102"/>
      <c r="PA197" s="102"/>
      <c r="PB197" s="102"/>
      <c r="PC197" s="102"/>
      <c r="PD197" s="102"/>
      <c r="PE197" s="102"/>
      <c r="PF197" s="102"/>
      <c r="PG197" s="102"/>
      <c r="PH197" s="102"/>
      <c r="PI197" s="102"/>
      <c r="PJ197" s="102"/>
      <c r="PK197" s="102"/>
      <c r="PL197" s="102"/>
      <c r="PM197" s="102"/>
      <c r="PN197" s="102"/>
      <c r="PO197" s="102"/>
      <c r="PP197" s="102"/>
      <c r="PQ197" s="102"/>
      <c r="PR197" s="102"/>
      <c r="PS197" s="102"/>
      <c r="PT197" s="102"/>
      <c r="PU197" s="102"/>
      <c r="PV197" s="102"/>
      <c r="PW197" s="102"/>
      <c r="PX197" s="102"/>
      <c r="PY197" s="102"/>
      <c r="PZ197" s="102"/>
      <c r="QA197" s="102"/>
      <c r="QB197" s="102"/>
      <c r="QC197" s="102"/>
      <c r="QD197" s="102"/>
      <c r="QE197" s="102"/>
      <c r="QF197" s="102"/>
      <c r="QG197" s="102"/>
      <c r="QH197" s="102"/>
      <c r="QI197" s="102"/>
      <c r="QJ197" s="102"/>
      <c r="QK197" s="102"/>
      <c r="QL197" s="102"/>
      <c r="QM197" s="102"/>
      <c r="QN197" s="102"/>
      <c r="QO197" s="102"/>
      <c r="QP197" s="102"/>
      <c r="QQ197" s="102"/>
      <c r="QR197" s="102"/>
      <c r="QS197" s="102"/>
      <c r="QT197" s="102"/>
      <c r="QU197" s="102"/>
      <c r="QV197" s="102"/>
      <c r="QW197" s="102"/>
      <c r="QX197" s="102"/>
      <c r="QY197" s="102"/>
      <c r="QZ197" s="102"/>
      <c r="RA197" s="102"/>
      <c r="RB197" s="102"/>
      <c r="RC197" s="102"/>
      <c r="RD197" s="102"/>
      <c r="RE197" s="102"/>
      <c r="RF197" s="102"/>
      <c r="RG197" s="102"/>
      <c r="RH197" s="102"/>
      <c r="RI197" s="102"/>
      <c r="RJ197" s="102"/>
      <c r="RK197" s="102"/>
      <c r="RL197" s="102"/>
      <c r="RM197" s="102"/>
      <c r="RN197" s="102"/>
      <c r="RO197" s="102"/>
      <c r="RP197" s="102"/>
      <c r="RQ197" s="102"/>
      <c r="RR197" s="102"/>
      <c r="RS197" s="102"/>
      <c r="RT197" s="102"/>
      <c r="RU197" s="102"/>
      <c r="RV197" s="102"/>
      <c r="RW197" s="102"/>
      <c r="RX197" s="102"/>
      <c r="RY197" s="102"/>
      <c r="RZ197" s="102"/>
      <c r="SA197" s="102"/>
      <c r="SB197" s="102"/>
      <c r="SC197" s="102"/>
      <c r="SD197" s="102"/>
      <c r="SE197" s="102"/>
      <c r="SF197" s="102"/>
      <c r="SG197" s="102"/>
      <c r="SH197" s="102"/>
      <c r="SI197" s="102"/>
      <c r="SJ197" s="102"/>
      <c r="SK197" s="102"/>
      <c r="SL197" s="102"/>
      <c r="SM197" s="102"/>
      <c r="SN197" s="102"/>
      <c r="SO197" s="102"/>
      <c r="SP197" s="102"/>
      <c r="SQ197" s="102"/>
      <c r="SR197" s="102"/>
      <c r="SS197" s="102"/>
      <c r="ST197" s="102"/>
      <c r="SU197" s="102"/>
      <c r="SV197" s="102"/>
      <c r="SW197" s="102"/>
      <c r="SX197" s="102"/>
      <c r="SY197" s="102"/>
      <c r="SZ197" s="102"/>
      <c r="TA197" s="102"/>
      <c r="TB197" s="102"/>
      <c r="TC197" s="102"/>
      <c r="TD197" s="102"/>
      <c r="TE197" s="102"/>
      <c r="TF197" s="102"/>
      <c r="TG197" s="102"/>
      <c r="TH197" s="102"/>
      <c r="TI197" s="102"/>
      <c r="TJ197" s="102"/>
      <c r="TK197" s="102"/>
      <c r="TL197" s="102"/>
      <c r="TM197" s="102"/>
      <c r="TN197" s="102"/>
      <c r="TO197" s="102"/>
      <c r="TP197" s="102"/>
      <c r="TQ197" s="102"/>
      <c r="TR197" s="102"/>
      <c r="TS197" s="102"/>
      <c r="TT197" s="102"/>
      <c r="TU197" s="102"/>
      <c r="TV197" s="102"/>
      <c r="TW197" s="102"/>
      <c r="TX197" s="102"/>
      <c r="TY197" s="102"/>
      <c r="TZ197" s="102"/>
      <c r="UA197" s="102"/>
      <c r="UB197" s="102"/>
      <c r="UC197" s="102"/>
      <c r="UD197" s="102"/>
      <c r="UE197" s="102"/>
      <c r="UF197" s="102"/>
      <c r="UG197" s="102"/>
      <c r="UH197" s="102"/>
      <c r="UI197" s="102"/>
      <c r="UJ197" s="102"/>
      <c r="UK197" s="102"/>
      <c r="UL197" s="102"/>
      <c r="UM197" s="102"/>
      <c r="UN197" s="102"/>
      <c r="UO197" s="102"/>
      <c r="UP197" s="102"/>
      <c r="UQ197" s="102"/>
      <c r="UR197" s="102"/>
      <c r="US197" s="102"/>
      <c r="UT197" s="102"/>
      <c r="UU197" s="102"/>
      <c r="UV197" s="102"/>
      <c r="UW197" s="102"/>
      <c r="UX197" s="102"/>
      <c r="UY197" s="102"/>
      <c r="UZ197" s="102"/>
      <c r="VA197" s="102"/>
      <c r="VB197" s="102"/>
      <c r="VC197" s="102"/>
      <c r="VD197" s="102"/>
      <c r="VE197" s="102"/>
      <c r="VF197" s="102"/>
      <c r="VG197" s="102"/>
      <c r="VH197" s="102"/>
      <c r="VI197" s="102"/>
      <c r="VJ197" s="102"/>
      <c r="VK197" s="102"/>
      <c r="VL197" s="102"/>
      <c r="VM197" s="102"/>
      <c r="VN197" s="102"/>
      <c r="VO197" s="102"/>
      <c r="VP197" s="102"/>
      <c r="VQ197" s="102"/>
      <c r="VR197" s="102"/>
      <c r="VS197" s="102"/>
      <c r="VT197" s="102"/>
      <c r="VU197" s="102"/>
      <c r="VV197" s="102"/>
      <c r="VW197" s="102"/>
      <c r="VX197" s="102"/>
      <c r="VY197" s="102"/>
      <c r="VZ197" s="102"/>
      <c r="WA197" s="102"/>
      <c r="WB197" s="102"/>
      <c r="WC197" s="102"/>
      <c r="WD197" s="102"/>
      <c r="WE197" s="102"/>
      <c r="WF197" s="102"/>
      <c r="WG197" s="102"/>
      <c r="WH197" s="102"/>
      <c r="WI197" s="102"/>
      <c r="WJ197" s="102"/>
      <c r="WK197" s="102"/>
      <c r="WL197" s="102"/>
      <c r="WM197" s="102"/>
      <c r="WN197" s="102"/>
      <c r="WO197" s="102"/>
      <c r="WP197" s="102"/>
      <c r="WQ197" s="102"/>
      <c r="WR197" s="102"/>
      <c r="WS197" s="102"/>
      <c r="WT197" s="102"/>
      <c r="WU197" s="102"/>
      <c r="WV197" s="102"/>
      <c r="WW197" s="102"/>
      <c r="WX197" s="102"/>
      <c r="WY197" s="102"/>
      <c r="WZ197" s="102"/>
      <c r="XA197" s="102"/>
      <c r="XB197" s="102"/>
      <c r="XC197" s="102"/>
      <c r="XD197" s="102"/>
      <c r="XE197" s="102"/>
      <c r="XF197" s="102"/>
      <c r="XG197" s="102"/>
      <c r="XH197" s="102"/>
      <c r="XI197" s="102"/>
      <c r="XJ197" s="102"/>
      <c r="XK197" s="102"/>
      <c r="XL197" s="102"/>
      <c r="XM197" s="102"/>
      <c r="XN197" s="102"/>
      <c r="XO197" s="102"/>
      <c r="XP197" s="102"/>
      <c r="XQ197" s="102"/>
      <c r="XR197" s="102"/>
      <c r="XS197" s="102"/>
      <c r="XT197" s="102"/>
      <c r="XU197" s="102"/>
      <c r="XV197" s="102"/>
      <c r="XW197" s="102"/>
      <c r="XX197" s="102"/>
      <c r="XY197" s="102"/>
      <c r="XZ197" s="102"/>
      <c r="YA197" s="102"/>
      <c r="YB197" s="102"/>
      <c r="YC197" s="102"/>
      <c r="YD197" s="102"/>
      <c r="YE197" s="102"/>
      <c r="YF197" s="102"/>
      <c r="YG197" s="102"/>
      <c r="YH197" s="102"/>
      <c r="YI197" s="102"/>
      <c r="YJ197" s="102"/>
      <c r="YK197" s="102"/>
      <c r="YL197" s="102"/>
      <c r="YM197" s="102"/>
      <c r="YN197" s="102"/>
      <c r="YO197" s="102"/>
      <c r="YP197" s="102"/>
      <c r="YQ197" s="102"/>
      <c r="YR197" s="102"/>
      <c r="YS197" s="102"/>
      <c r="YT197" s="102"/>
      <c r="YU197" s="102"/>
      <c r="YV197" s="102"/>
      <c r="YW197" s="102"/>
      <c r="YX197" s="102"/>
      <c r="YY197" s="102"/>
      <c r="YZ197" s="102"/>
      <c r="ZA197" s="102"/>
      <c r="ZB197" s="102"/>
      <c r="ZC197" s="102"/>
      <c r="ZD197" s="102"/>
      <c r="ZE197" s="102"/>
      <c r="ZF197" s="102"/>
      <c r="ZG197" s="102"/>
      <c r="ZH197" s="102"/>
      <c r="ZI197" s="102"/>
      <c r="ZJ197" s="102"/>
      <c r="ZK197" s="102"/>
      <c r="ZL197" s="102"/>
      <c r="ZM197" s="102"/>
      <c r="ZN197" s="102"/>
      <c r="ZO197" s="102"/>
      <c r="ZP197" s="102"/>
      <c r="ZQ197" s="102"/>
      <c r="ZR197" s="102"/>
      <c r="ZS197" s="102"/>
      <c r="ZT197" s="102"/>
      <c r="ZU197" s="102"/>
      <c r="ZV197" s="102"/>
      <c r="ZW197" s="102"/>
      <c r="ZX197" s="102"/>
      <c r="ZY197" s="102"/>
      <c r="ZZ197" s="102"/>
      <c r="AAA197" s="102"/>
      <c r="AAB197" s="102"/>
      <c r="AAC197" s="102"/>
      <c r="AAD197" s="102"/>
      <c r="AAE197" s="102"/>
      <c r="AAF197" s="102"/>
      <c r="AAG197" s="102"/>
      <c r="AAH197" s="102"/>
      <c r="AAI197" s="102"/>
      <c r="AAJ197" s="102"/>
      <c r="AAK197" s="102"/>
      <c r="AAL197" s="102"/>
      <c r="AAM197" s="102"/>
      <c r="AAN197" s="102"/>
      <c r="AAO197" s="102"/>
      <c r="AAP197" s="102"/>
      <c r="AAQ197" s="102"/>
      <c r="AAR197" s="102"/>
      <c r="AAS197" s="102"/>
      <c r="AAT197" s="102"/>
      <c r="AAU197" s="102"/>
      <c r="AAV197" s="102"/>
      <c r="AAW197" s="102"/>
      <c r="AAX197" s="102"/>
      <c r="AAY197" s="102"/>
      <c r="AAZ197" s="102"/>
      <c r="ABA197" s="102"/>
      <c r="ABB197" s="102"/>
      <c r="ABC197" s="102"/>
      <c r="ABD197" s="102"/>
      <c r="ABE197" s="102"/>
      <c r="ABF197" s="102"/>
      <c r="ABG197" s="102"/>
      <c r="ABH197" s="102"/>
      <c r="ABI197" s="102"/>
      <c r="ABJ197" s="102"/>
      <c r="ABK197" s="102"/>
      <c r="ABL197" s="102"/>
      <c r="ABM197" s="102"/>
      <c r="ABN197" s="102"/>
      <c r="ABO197" s="102"/>
      <c r="ABP197" s="102"/>
      <c r="ABQ197" s="102"/>
      <c r="ABR197" s="102"/>
      <c r="ABS197" s="102"/>
      <c r="ABT197" s="102"/>
      <c r="ABU197" s="102"/>
      <c r="ABV197" s="102"/>
      <c r="ABW197" s="102"/>
      <c r="ABX197" s="102"/>
      <c r="ABY197" s="102"/>
      <c r="ABZ197" s="102"/>
      <c r="ACA197" s="102"/>
      <c r="ACB197" s="102"/>
      <c r="ACC197" s="102"/>
      <c r="ACD197" s="102"/>
      <c r="ACE197" s="102"/>
      <c r="ACF197" s="102"/>
      <c r="ACG197" s="102"/>
      <c r="ACH197" s="102"/>
      <c r="ACI197" s="102"/>
      <c r="ACJ197" s="102"/>
      <c r="ACK197" s="102"/>
      <c r="ACL197" s="102"/>
      <c r="ACM197" s="102"/>
      <c r="ACN197" s="102"/>
      <c r="ACO197" s="102"/>
      <c r="ACP197" s="102"/>
      <c r="ACQ197" s="102"/>
      <c r="ACR197" s="102"/>
      <c r="ACS197" s="102"/>
      <c r="ACT197" s="102"/>
      <c r="ACU197" s="102"/>
      <c r="ACV197" s="102"/>
      <c r="ACW197" s="102"/>
      <c r="ACX197" s="102"/>
      <c r="ACY197" s="102"/>
      <c r="ACZ197" s="102"/>
      <c r="ADA197" s="102"/>
      <c r="ADB197" s="102"/>
      <c r="ADC197" s="102"/>
      <c r="ADD197" s="102"/>
      <c r="ADE197" s="102"/>
      <c r="ADF197" s="102"/>
      <c r="ADG197" s="102"/>
      <c r="ADH197" s="102"/>
      <c r="ADI197" s="102"/>
      <c r="ADJ197" s="102"/>
      <c r="ADK197" s="102"/>
      <c r="ADL197" s="102"/>
      <c r="ADM197" s="102"/>
      <c r="ADN197" s="102"/>
      <c r="ADO197" s="102"/>
      <c r="ADP197" s="102"/>
      <c r="ADQ197" s="102"/>
      <c r="ADR197" s="102"/>
      <c r="ADS197" s="102"/>
      <c r="ADT197" s="102"/>
      <c r="ADU197" s="102"/>
      <c r="ADV197" s="102"/>
      <c r="ADW197" s="102"/>
      <c r="ADX197" s="102"/>
      <c r="ADY197" s="102"/>
      <c r="ADZ197" s="102"/>
      <c r="AEA197" s="102"/>
      <c r="AEB197" s="102"/>
      <c r="AEC197" s="102"/>
      <c r="AED197" s="102"/>
      <c r="AEE197" s="102"/>
      <c r="AEF197" s="102"/>
      <c r="AEG197" s="102"/>
      <c r="AEH197" s="102"/>
      <c r="AEI197" s="102"/>
      <c r="AEJ197" s="102"/>
      <c r="AEK197" s="102"/>
      <c r="AEL197" s="102"/>
      <c r="AEM197" s="102"/>
      <c r="AEN197" s="102"/>
      <c r="AEO197" s="102"/>
      <c r="AEP197" s="102"/>
      <c r="AEQ197" s="102"/>
      <c r="AER197" s="102"/>
      <c r="AES197" s="102"/>
      <c r="AET197" s="102"/>
      <c r="AEU197" s="102"/>
      <c r="AEV197" s="102"/>
      <c r="AEW197" s="102"/>
      <c r="AEX197" s="102"/>
      <c r="AEY197" s="102"/>
      <c r="AEZ197" s="102"/>
      <c r="AFA197" s="102"/>
      <c r="AFB197" s="102"/>
      <c r="AFC197" s="102"/>
      <c r="AFD197" s="102"/>
      <c r="AFE197" s="102"/>
      <c r="AFF197" s="102"/>
      <c r="AFG197" s="102"/>
      <c r="AFH197" s="102"/>
      <c r="AFI197" s="102"/>
      <c r="AFJ197" s="102"/>
      <c r="AFK197" s="102"/>
      <c r="AFL197" s="102"/>
      <c r="AFM197" s="102"/>
      <c r="AFN197" s="102"/>
      <c r="AFO197" s="102"/>
      <c r="AFP197" s="102"/>
      <c r="AFQ197" s="102"/>
      <c r="AFR197" s="102"/>
      <c r="AFS197" s="102"/>
      <c r="AFT197" s="102"/>
      <c r="AFU197" s="102"/>
      <c r="AFV197" s="102"/>
      <c r="AFW197" s="102"/>
      <c r="AFX197" s="102"/>
      <c r="AFY197" s="102"/>
      <c r="AFZ197" s="102"/>
      <c r="AGA197" s="102"/>
      <c r="AGB197" s="102"/>
      <c r="AGC197" s="102"/>
      <c r="AGD197" s="102"/>
      <c r="AGE197" s="102"/>
      <c r="AGF197" s="102"/>
      <c r="AGG197" s="102"/>
      <c r="AGH197" s="102"/>
      <c r="AGI197" s="102"/>
      <c r="AGJ197" s="102"/>
      <c r="AGK197" s="102"/>
      <c r="AGL197" s="102"/>
      <c r="AGM197" s="102"/>
      <c r="AGN197" s="102"/>
      <c r="AGO197" s="102"/>
      <c r="AGP197" s="102"/>
      <c r="AGQ197" s="102"/>
      <c r="AGR197" s="102"/>
      <c r="AGS197" s="102"/>
      <c r="AGT197" s="102"/>
      <c r="AGU197" s="102"/>
      <c r="AGV197" s="102"/>
      <c r="AGW197" s="102"/>
      <c r="AGX197" s="102"/>
      <c r="AGY197" s="102"/>
      <c r="AGZ197" s="102"/>
      <c r="AHA197" s="102"/>
      <c r="AHB197" s="102"/>
      <c r="AHC197" s="102"/>
      <c r="AHD197" s="102"/>
      <c r="AHE197" s="102"/>
      <c r="AHF197" s="102"/>
      <c r="AHG197" s="102"/>
      <c r="AHH197" s="102"/>
      <c r="AHI197" s="102"/>
      <c r="AHJ197" s="102"/>
      <c r="AHK197" s="102"/>
      <c r="AHL197" s="102"/>
      <c r="AHM197" s="102"/>
      <c r="AHN197" s="102"/>
      <c r="AHO197" s="102"/>
      <c r="AHP197" s="102"/>
      <c r="AHQ197" s="102"/>
      <c r="AHR197" s="102"/>
      <c r="AHS197" s="102"/>
      <c r="AHT197" s="102"/>
      <c r="AHU197" s="102"/>
      <c r="AHV197" s="102"/>
      <c r="AHW197" s="102"/>
      <c r="AHX197" s="102"/>
      <c r="AHY197" s="102"/>
      <c r="AHZ197" s="102"/>
      <c r="AIA197" s="102"/>
      <c r="AIB197" s="102"/>
      <c r="AIC197" s="102"/>
      <c r="AID197" s="102"/>
      <c r="AIE197" s="102"/>
      <c r="AIF197" s="102"/>
      <c r="AIG197" s="102"/>
      <c r="AIH197" s="102"/>
      <c r="AII197" s="102"/>
      <c r="AIJ197" s="102"/>
      <c r="AIK197" s="102"/>
      <c r="AIL197" s="102"/>
      <c r="AIM197" s="102"/>
      <c r="AIN197" s="102"/>
      <c r="AIO197" s="102"/>
      <c r="AIP197" s="102"/>
      <c r="AIQ197" s="102"/>
      <c r="AIR197" s="102"/>
      <c r="AIS197" s="102"/>
      <c r="AIT197" s="102"/>
      <c r="AIU197" s="102"/>
      <c r="AIV197" s="102"/>
      <c r="AIW197" s="102"/>
      <c r="AIX197" s="102"/>
      <c r="AIY197" s="102"/>
      <c r="AIZ197" s="102"/>
      <c r="AJA197" s="102"/>
      <c r="AJB197" s="102"/>
      <c r="AJC197" s="102"/>
      <c r="AJD197" s="102"/>
      <c r="AJE197" s="102"/>
      <c r="AJF197" s="102"/>
      <c r="AJG197" s="102"/>
      <c r="AJH197" s="102"/>
      <c r="AJI197" s="102"/>
      <c r="AJJ197" s="102"/>
      <c r="AJK197" s="102"/>
      <c r="AJL197" s="102"/>
      <c r="AJM197" s="102"/>
      <c r="AJN197" s="102"/>
      <c r="AJO197" s="102"/>
      <c r="AJP197" s="102"/>
      <c r="AJQ197" s="102"/>
      <c r="AJR197" s="102"/>
      <c r="AJS197" s="102"/>
      <c r="AJT197" s="102"/>
      <c r="AJU197" s="102"/>
      <c r="AJV197" s="102"/>
      <c r="AJW197" s="102"/>
      <c r="AJX197" s="102"/>
      <c r="AJY197" s="102"/>
      <c r="AJZ197" s="102"/>
      <c r="AKA197" s="102"/>
      <c r="AKB197" s="102"/>
      <c r="AKC197" s="102"/>
      <c r="AKD197" s="102"/>
      <c r="AKE197" s="102"/>
      <c r="AKF197" s="102"/>
      <c r="AKG197" s="102"/>
      <c r="AKH197" s="102"/>
      <c r="AKI197" s="102"/>
      <c r="AKJ197" s="102"/>
      <c r="AKK197" s="102"/>
      <c r="AKL197" s="102"/>
      <c r="AKM197" s="102"/>
      <c r="AKN197" s="102"/>
      <c r="AKO197" s="102"/>
      <c r="AKP197" s="102"/>
      <c r="AKQ197" s="102"/>
      <c r="AKR197" s="102"/>
      <c r="AKS197" s="102"/>
      <c r="AKT197" s="102"/>
      <c r="AKU197" s="102"/>
      <c r="AKV197" s="102"/>
      <c r="AKW197" s="102"/>
      <c r="AKX197" s="102"/>
      <c r="AKY197" s="102"/>
      <c r="AKZ197" s="102"/>
      <c r="ALA197" s="102"/>
      <c r="ALB197" s="102"/>
      <c r="ALC197" s="102"/>
      <c r="ALD197" s="102"/>
      <c r="ALE197" s="102"/>
      <c r="ALF197" s="102"/>
      <c r="ALG197" s="102"/>
      <c r="ALH197" s="102"/>
      <c r="ALI197" s="102"/>
      <c r="ALJ197" s="102"/>
      <c r="ALK197" s="102"/>
      <c r="ALL197" s="102"/>
      <c r="ALM197" s="102"/>
      <c r="ALN197" s="102"/>
      <c r="ALO197" s="102"/>
      <c r="ALP197" s="102"/>
      <c r="ALQ197" s="102"/>
      <c r="ALR197" s="102"/>
      <c r="ALS197" s="102"/>
      <c r="ALT197" s="102"/>
      <c r="ALU197" s="102"/>
      <c r="ALV197" s="102"/>
      <c r="ALW197" s="102"/>
      <c r="ALX197" s="102"/>
      <c r="ALY197" s="102"/>
      <c r="ALZ197" s="102"/>
      <c r="AMA197" s="102"/>
      <c r="AMB197" s="102"/>
      <c r="AMC197" s="102"/>
      <c r="AMD197" s="102"/>
      <c r="AME197" s="102"/>
      <c r="AMF197" s="102"/>
      <c r="AMG197" s="102"/>
      <c r="AMH197" s="102"/>
      <c r="AMI197" s="102"/>
      <c r="AMJ197" s="102"/>
      <c r="AMK197" s="102"/>
      <c r="AML197" s="102"/>
      <c r="AMM197" s="102"/>
      <c r="AMN197" s="102"/>
      <c r="AMO197" s="102"/>
      <c r="AMP197" s="102"/>
      <c r="AMQ197" s="102"/>
      <c r="AMR197" s="102"/>
      <c r="AMS197" s="102"/>
      <c r="AMT197" s="102"/>
      <c r="AMU197" s="102"/>
      <c r="AMV197" s="102"/>
      <c r="AMW197" s="102"/>
      <c r="AMX197" s="102"/>
      <c r="AMY197" s="102"/>
      <c r="AMZ197" s="102"/>
      <c r="ANA197" s="102"/>
      <c r="ANB197" s="102"/>
      <c r="ANC197" s="102"/>
      <c r="AND197" s="102"/>
      <c r="ANE197" s="102"/>
      <c r="ANF197" s="102"/>
      <c r="ANG197" s="102"/>
      <c r="ANH197" s="102"/>
      <c r="ANI197" s="102"/>
      <c r="ANJ197" s="102"/>
      <c r="ANK197" s="102"/>
      <c r="ANL197" s="102"/>
      <c r="ANM197" s="102"/>
      <c r="ANN197" s="102"/>
      <c r="ANO197" s="102"/>
      <c r="ANP197" s="102"/>
      <c r="ANQ197" s="102"/>
      <c r="ANR197" s="102"/>
      <c r="ANS197" s="102"/>
      <c r="ANT197" s="102"/>
      <c r="ANU197" s="102"/>
      <c r="ANV197" s="102"/>
      <c r="ANW197" s="102"/>
      <c r="ANX197" s="102"/>
      <c r="ANY197" s="102"/>
      <c r="ANZ197" s="102"/>
      <c r="AOA197" s="102"/>
      <c r="AOB197" s="102"/>
      <c r="AOC197" s="102"/>
      <c r="AOD197" s="102"/>
      <c r="AOE197" s="102"/>
      <c r="AOF197" s="102"/>
      <c r="AOG197" s="102"/>
      <c r="AOH197" s="102"/>
      <c r="AOI197" s="102"/>
      <c r="AOJ197" s="102"/>
      <c r="AOK197" s="102"/>
      <c r="AOL197" s="102"/>
      <c r="AOM197" s="102"/>
      <c r="AON197" s="102"/>
      <c r="AOO197" s="102"/>
      <c r="AOP197" s="102"/>
      <c r="AOQ197" s="102"/>
      <c r="AOR197" s="102"/>
      <c r="AOS197" s="102"/>
      <c r="AOT197" s="102"/>
      <c r="AOU197" s="102"/>
      <c r="AOV197" s="102"/>
      <c r="AOW197" s="102"/>
      <c r="AOX197" s="102"/>
      <c r="AOY197" s="102"/>
      <c r="AOZ197" s="102"/>
      <c r="APA197" s="102"/>
      <c r="APB197" s="102"/>
      <c r="APC197" s="102"/>
      <c r="APD197" s="102"/>
      <c r="APE197" s="102"/>
      <c r="APF197" s="102"/>
      <c r="APG197" s="102"/>
      <c r="APH197" s="102"/>
      <c r="API197" s="102"/>
      <c r="APJ197" s="102"/>
      <c r="APK197" s="102"/>
      <c r="APL197" s="102"/>
      <c r="APM197" s="102"/>
      <c r="APN197" s="102"/>
      <c r="APO197" s="102"/>
      <c r="APP197" s="102"/>
      <c r="APQ197" s="102"/>
      <c r="APR197" s="102"/>
      <c r="APS197" s="102"/>
      <c r="APT197" s="102"/>
      <c r="APU197" s="102"/>
      <c r="APV197" s="102"/>
      <c r="APW197" s="102"/>
      <c r="APX197" s="102"/>
      <c r="APY197" s="102"/>
      <c r="APZ197" s="102"/>
      <c r="AQA197" s="102"/>
      <c r="AQB197" s="102"/>
      <c r="AQC197" s="102"/>
      <c r="AQD197" s="102"/>
      <c r="AQE197" s="102"/>
      <c r="AQF197" s="102"/>
      <c r="AQG197" s="102"/>
      <c r="AQH197" s="102"/>
      <c r="AQI197" s="102"/>
      <c r="AQJ197" s="102"/>
      <c r="AQK197" s="102"/>
      <c r="AQL197" s="102"/>
      <c r="AQM197" s="102"/>
      <c r="AQN197" s="102"/>
      <c r="AQO197" s="102"/>
      <c r="AQP197" s="102"/>
      <c r="AQQ197" s="102"/>
      <c r="AQR197" s="102"/>
      <c r="AQS197" s="102"/>
      <c r="AQT197" s="102"/>
      <c r="AQU197" s="102"/>
      <c r="AQV197" s="102"/>
      <c r="AQW197" s="102"/>
      <c r="AQX197" s="102"/>
      <c r="AQY197" s="102"/>
      <c r="AQZ197" s="102"/>
      <c r="ARA197" s="102"/>
      <c r="ARB197" s="102"/>
      <c r="ARC197" s="102"/>
      <c r="ARD197" s="102"/>
      <c r="ARE197" s="102"/>
      <c r="ARF197" s="102"/>
      <c r="ARG197" s="102"/>
      <c r="ARH197" s="102"/>
      <c r="ARI197" s="102"/>
      <c r="ARJ197" s="102"/>
      <c r="ARK197" s="102"/>
      <c r="ARL197" s="102"/>
      <c r="ARM197" s="102"/>
      <c r="ARN197" s="102"/>
      <c r="ARO197" s="102"/>
      <c r="ARP197" s="102"/>
      <c r="ARQ197" s="102"/>
      <c r="ARR197" s="102"/>
      <c r="ARS197" s="102"/>
      <c r="ART197" s="102"/>
      <c r="ARU197" s="102"/>
      <c r="ARV197" s="102"/>
      <c r="ARW197" s="102"/>
      <c r="ARX197" s="102"/>
      <c r="ARY197" s="102"/>
      <c r="ARZ197" s="102"/>
      <c r="ASA197" s="102"/>
      <c r="ASB197" s="102"/>
      <c r="ASC197" s="102"/>
      <c r="ASD197" s="102"/>
      <c r="ASE197" s="102"/>
      <c r="ASF197" s="102"/>
      <c r="ASG197" s="102"/>
      <c r="ASH197" s="102"/>
      <c r="ASI197" s="102"/>
      <c r="ASJ197" s="102"/>
      <c r="ASK197" s="102"/>
      <c r="ASL197" s="102"/>
      <c r="ASM197" s="102"/>
      <c r="ASN197" s="102"/>
      <c r="ASO197" s="102"/>
      <c r="ASP197" s="102"/>
      <c r="ASQ197" s="102"/>
      <c r="ASR197" s="102"/>
      <c r="ASS197" s="102"/>
      <c r="AST197" s="102"/>
      <c r="ASU197" s="102"/>
      <c r="ASV197" s="102"/>
      <c r="ASW197" s="102"/>
      <c r="ASX197" s="102"/>
      <c r="ASY197" s="102"/>
      <c r="ASZ197" s="102"/>
      <c r="ATA197" s="102"/>
      <c r="ATB197" s="102"/>
      <c r="ATC197" s="102"/>
      <c r="ATD197" s="102"/>
      <c r="ATE197" s="102"/>
      <c r="ATF197" s="102"/>
      <c r="ATG197" s="102"/>
      <c r="ATH197" s="102"/>
      <c r="ATI197" s="102"/>
      <c r="ATJ197" s="102"/>
      <c r="ATK197" s="102"/>
      <c r="ATL197" s="102"/>
      <c r="ATM197" s="102"/>
      <c r="ATN197" s="102"/>
      <c r="ATO197" s="102"/>
      <c r="ATP197" s="102"/>
      <c r="ATQ197" s="102"/>
      <c r="ATR197" s="102"/>
      <c r="ATS197" s="102"/>
      <c r="ATT197" s="102"/>
      <c r="ATU197" s="102"/>
      <c r="ATV197" s="102"/>
      <c r="ATW197" s="102"/>
      <c r="ATX197" s="102"/>
      <c r="ATY197" s="102"/>
      <c r="ATZ197" s="102"/>
      <c r="AUA197" s="102"/>
      <c r="AUB197" s="102"/>
      <c r="AUC197" s="102"/>
      <c r="AUD197" s="102"/>
      <c r="AUE197" s="102"/>
      <c r="AUF197" s="102"/>
      <c r="AUG197" s="102"/>
      <c r="AUH197" s="102"/>
      <c r="AUI197" s="102"/>
      <c r="AUJ197" s="102"/>
      <c r="AUK197" s="102"/>
      <c r="AUL197" s="102"/>
      <c r="AUM197" s="102"/>
      <c r="AUN197" s="102"/>
      <c r="AUO197" s="102"/>
      <c r="AUP197" s="102"/>
      <c r="AUQ197" s="102"/>
      <c r="AUR197" s="102"/>
      <c r="AUS197" s="102"/>
      <c r="AUT197" s="102"/>
      <c r="AUU197" s="102"/>
      <c r="AUV197" s="102"/>
      <c r="AUW197" s="102"/>
      <c r="AUX197" s="102"/>
      <c r="AUY197" s="102"/>
      <c r="AUZ197" s="102"/>
      <c r="AVA197" s="102"/>
      <c r="AVB197" s="102"/>
      <c r="AVC197" s="102"/>
      <c r="AVD197" s="102"/>
      <c r="AVE197" s="102"/>
      <c r="AVF197" s="102"/>
      <c r="AVG197" s="102"/>
      <c r="AVH197" s="102"/>
      <c r="AVI197" s="102"/>
      <c r="AVJ197" s="102"/>
      <c r="AVK197" s="102"/>
      <c r="AVL197" s="102"/>
      <c r="AVM197" s="102"/>
      <c r="AVN197" s="102"/>
      <c r="AVO197" s="102"/>
      <c r="AVP197" s="102"/>
      <c r="AVQ197" s="102"/>
      <c r="AVR197" s="102"/>
      <c r="AVS197" s="102"/>
      <c r="AVT197" s="102"/>
      <c r="AVU197" s="102"/>
      <c r="AVV197" s="102"/>
      <c r="AVW197" s="102"/>
      <c r="AVX197" s="102"/>
      <c r="AVY197" s="102"/>
      <c r="AVZ197" s="102"/>
      <c r="AWA197" s="102"/>
      <c r="AWB197" s="102"/>
      <c r="AWC197" s="102"/>
      <c r="AWD197" s="102"/>
      <c r="AWE197" s="102"/>
      <c r="AWF197" s="102"/>
      <c r="AWG197" s="102"/>
      <c r="AWH197" s="102"/>
      <c r="AWI197" s="102"/>
      <c r="AWJ197" s="102"/>
      <c r="AWK197" s="102"/>
      <c r="AWL197" s="102"/>
      <c r="AWM197" s="102"/>
      <c r="AWN197" s="102"/>
      <c r="AWO197" s="102"/>
      <c r="AWP197" s="102"/>
      <c r="AWQ197" s="102"/>
      <c r="AWR197" s="102"/>
      <c r="AWS197" s="102"/>
      <c r="AWT197" s="102"/>
      <c r="AWU197" s="102"/>
      <c r="AWV197" s="102"/>
      <c r="AWW197" s="102"/>
      <c r="AWX197" s="102"/>
      <c r="AWY197" s="102"/>
      <c r="AWZ197" s="102"/>
      <c r="AXA197" s="102"/>
      <c r="AXB197" s="102"/>
      <c r="AXC197" s="102"/>
      <c r="AXD197" s="102"/>
      <c r="AXE197" s="102"/>
      <c r="AXF197" s="102"/>
      <c r="AXG197" s="102"/>
      <c r="AXH197" s="102"/>
      <c r="AXI197" s="102"/>
      <c r="AXJ197" s="102"/>
      <c r="AXK197" s="102"/>
      <c r="AXL197" s="102"/>
      <c r="AXM197" s="102"/>
      <c r="AXN197" s="102"/>
      <c r="AXO197" s="102"/>
      <c r="AXP197" s="102"/>
      <c r="AXQ197" s="102"/>
      <c r="AXR197" s="102"/>
      <c r="AXS197" s="102"/>
      <c r="AXT197" s="102"/>
      <c r="AXU197" s="102"/>
      <c r="AXV197" s="102"/>
      <c r="AXW197" s="102"/>
      <c r="AXX197" s="102"/>
      <c r="AXY197" s="102"/>
      <c r="AXZ197" s="102"/>
      <c r="AYA197" s="102"/>
      <c r="AYB197" s="102"/>
      <c r="AYC197" s="102"/>
      <c r="AYD197" s="102"/>
      <c r="AYE197" s="102"/>
      <c r="AYF197" s="102"/>
      <c r="AYG197" s="102"/>
      <c r="AYH197" s="102"/>
      <c r="AYI197" s="102"/>
      <c r="AYJ197" s="102"/>
      <c r="AYK197" s="102"/>
      <c r="AYL197" s="102"/>
      <c r="AYM197" s="102"/>
      <c r="AYN197" s="102"/>
      <c r="AYO197" s="102"/>
      <c r="AYP197" s="102"/>
      <c r="AYQ197" s="102"/>
      <c r="AYR197" s="102"/>
      <c r="AYS197" s="102"/>
      <c r="AYT197" s="102"/>
      <c r="AYU197" s="102"/>
      <c r="AYV197" s="102"/>
      <c r="AYW197" s="102"/>
      <c r="AYX197" s="102"/>
      <c r="AYY197" s="102"/>
      <c r="AYZ197" s="102"/>
      <c r="AZA197" s="102"/>
      <c r="AZB197" s="102"/>
      <c r="AZC197" s="102"/>
      <c r="AZD197" s="102"/>
      <c r="AZE197" s="102"/>
      <c r="AZF197" s="102"/>
      <c r="AZG197" s="102"/>
      <c r="AZH197" s="102"/>
      <c r="AZI197" s="102"/>
      <c r="AZJ197" s="102"/>
      <c r="AZK197" s="102"/>
      <c r="AZL197" s="102"/>
      <c r="AZM197" s="102"/>
      <c r="AZN197" s="102"/>
      <c r="AZO197" s="102"/>
      <c r="AZP197" s="102"/>
      <c r="AZQ197" s="102"/>
      <c r="AZR197" s="102"/>
      <c r="AZS197" s="102"/>
      <c r="AZT197" s="102"/>
      <c r="AZU197" s="102"/>
      <c r="AZV197" s="102"/>
      <c r="AZW197" s="102"/>
      <c r="AZX197" s="102"/>
      <c r="AZY197" s="102"/>
      <c r="AZZ197" s="102"/>
      <c r="BAA197" s="102"/>
      <c r="BAB197" s="102"/>
      <c r="BAC197" s="102"/>
      <c r="BAD197" s="102"/>
      <c r="BAE197" s="102"/>
      <c r="BAF197" s="102"/>
      <c r="BAG197" s="102"/>
      <c r="BAH197" s="102"/>
      <c r="BAI197" s="102"/>
      <c r="BAJ197" s="102"/>
      <c r="BAK197" s="102"/>
      <c r="BAL197" s="102"/>
      <c r="BAM197" s="102"/>
      <c r="BAN197" s="102"/>
      <c r="BAO197" s="102"/>
      <c r="BAP197" s="102"/>
      <c r="BAQ197" s="102"/>
      <c r="BAR197" s="102"/>
      <c r="BAS197" s="102"/>
      <c r="BAT197" s="102"/>
      <c r="BAU197" s="102"/>
      <c r="BAV197" s="102"/>
      <c r="BAW197" s="102"/>
      <c r="BAX197" s="102"/>
      <c r="BAY197" s="102"/>
      <c r="BAZ197" s="102"/>
      <c r="BBA197" s="102"/>
      <c r="BBB197" s="102"/>
      <c r="BBC197" s="102"/>
      <c r="BBD197" s="102"/>
      <c r="BBE197" s="102"/>
      <c r="BBF197" s="102"/>
      <c r="BBG197" s="102"/>
      <c r="BBH197" s="102"/>
      <c r="BBI197" s="102"/>
      <c r="BBJ197" s="102"/>
      <c r="BBK197" s="102"/>
      <c r="BBL197" s="102"/>
      <c r="BBM197" s="102"/>
      <c r="BBN197" s="102"/>
      <c r="BBO197" s="102"/>
      <c r="BBP197" s="102"/>
      <c r="BBQ197" s="102"/>
      <c r="BBR197" s="102"/>
      <c r="BBS197" s="102"/>
      <c r="BBT197" s="102"/>
      <c r="BBU197" s="102"/>
      <c r="BBV197" s="102"/>
      <c r="BBW197" s="102"/>
      <c r="BBX197" s="102"/>
      <c r="BBY197" s="102"/>
      <c r="BBZ197" s="102"/>
      <c r="BCA197" s="102"/>
      <c r="BCB197" s="102"/>
      <c r="BCC197" s="102"/>
      <c r="BCD197" s="102"/>
      <c r="BCE197" s="102"/>
      <c r="BCF197" s="102"/>
      <c r="BCG197" s="102"/>
      <c r="BCH197" s="102"/>
      <c r="BCI197" s="102"/>
      <c r="BCJ197" s="102"/>
      <c r="BCK197" s="102"/>
      <c r="BCL197" s="102"/>
      <c r="BCM197" s="102"/>
      <c r="BCN197" s="102"/>
      <c r="BCO197" s="102"/>
      <c r="BCP197" s="102"/>
      <c r="BCQ197" s="102"/>
      <c r="BCR197" s="102"/>
      <c r="BCS197" s="102"/>
      <c r="BCT197" s="102"/>
      <c r="BCU197" s="102"/>
      <c r="BCV197" s="102"/>
      <c r="BCW197" s="102"/>
      <c r="BCX197" s="102"/>
      <c r="BCY197" s="102"/>
      <c r="BCZ197" s="102"/>
      <c r="BDA197" s="102"/>
      <c r="BDB197" s="102"/>
      <c r="BDC197" s="102"/>
      <c r="BDD197" s="102"/>
      <c r="BDE197" s="102"/>
      <c r="BDF197" s="102"/>
      <c r="BDG197" s="102"/>
      <c r="BDH197" s="102"/>
      <c r="BDI197" s="102"/>
      <c r="BDJ197" s="102"/>
      <c r="BDK197" s="102"/>
      <c r="BDL197" s="102"/>
      <c r="BDM197" s="102"/>
      <c r="BDN197" s="102"/>
      <c r="BDO197" s="102"/>
      <c r="BDP197" s="102"/>
      <c r="BDQ197" s="102"/>
      <c r="BDR197" s="102"/>
      <c r="BDS197" s="102"/>
      <c r="BDT197" s="102"/>
      <c r="BDU197" s="102"/>
      <c r="BDV197" s="102"/>
      <c r="BDW197" s="102"/>
      <c r="BDX197" s="102"/>
      <c r="BDY197" s="102"/>
      <c r="BDZ197" s="102"/>
      <c r="BEA197" s="102"/>
      <c r="BEB197" s="102"/>
      <c r="BEC197" s="102"/>
      <c r="BED197" s="102"/>
      <c r="BEE197" s="102"/>
      <c r="BEF197" s="102"/>
      <c r="BEG197" s="102"/>
      <c r="BEH197" s="102"/>
      <c r="BEI197" s="102"/>
      <c r="BEJ197" s="102"/>
      <c r="BEK197" s="102"/>
      <c r="BEL197" s="102"/>
      <c r="BEM197" s="102"/>
      <c r="BEN197" s="102"/>
      <c r="BEO197" s="102"/>
      <c r="BEP197" s="102"/>
      <c r="BEQ197" s="102"/>
      <c r="BER197" s="102"/>
      <c r="BES197" s="102"/>
      <c r="BET197" s="102"/>
      <c r="BEU197" s="102"/>
      <c r="BEV197" s="102"/>
      <c r="BEW197" s="102"/>
      <c r="BEX197" s="102"/>
      <c r="BEY197" s="102"/>
      <c r="BEZ197" s="102"/>
      <c r="BFA197" s="102"/>
      <c r="BFB197" s="102"/>
      <c r="BFC197" s="102"/>
      <c r="BFD197" s="102"/>
      <c r="BFE197" s="102"/>
      <c r="BFF197" s="102"/>
      <c r="BFG197" s="102"/>
      <c r="BFH197" s="102"/>
      <c r="BFI197" s="102"/>
      <c r="BFJ197" s="102"/>
      <c r="BFK197" s="102"/>
      <c r="BFL197" s="102"/>
      <c r="BFM197" s="102"/>
      <c r="BFN197" s="102"/>
      <c r="BFO197" s="102"/>
      <c r="BFP197" s="102"/>
      <c r="BFQ197" s="102"/>
      <c r="BFR197" s="102"/>
      <c r="BFS197" s="102"/>
      <c r="BFT197" s="102"/>
      <c r="BFU197" s="102"/>
      <c r="BFV197" s="102"/>
      <c r="BFW197" s="102"/>
      <c r="BFX197" s="102"/>
      <c r="BFY197" s="102"/>
      <c r="BFZ197" s="102"/>
      <c r="BGA197" s="102"/>
      <c r="BGB197" s="102"/>
      <c r="BGC197" s="102"/>
      <c r="BGD197" s="102"/>
      <c r="BGE197" s="102"/>
      <c r="BGF197" s="102"/>
      <c r="BGG197" s="102"/>
      <c r="BGH197" s="102"/>
      <c r="BGI197" s="102"/>
      <c r="BGJ197" s="102"/>
      <c r="BGK197" s="102"/>
      <c r="BGL197" s="102"/>
      <c r="BGM197" s="102"/>
      <c r="BGN197" s="102"/>
      <c r="BGO197" s="102"/>
      <c r="BGP197" s="102"/>
      <c r="BGQ197" s="102"/>
      <c r="BGR197" s="102"/>
      <c r="BGS197" s="102"/>
      <c r="BGT197" s="102"/>
      <c r="BGU197" s="102"/>
      <c r="BGV197" s="102"/>
      <c r="BGW197" s="102"/>
      <c r="BGX197" s="102"/>
      <c r="BGY197" s="102"/>
      <c r="BGZ197" s="102"/>
      <c r="BHA197" s="102"/>
      <c r="BHB197" s="102"/>
      <c r="BHC197" s="102"/>
      <c r="BHD197" s="102"/>
      <c r="BHE197" s="102"/>
      <c r="BHF197" s="102"/>
      <c r="BHG197" s="102"/>
      <c r="BHH197" s="102"/>
      <c r="BHI197" s="102"/>
      <c r="BHJ197" s="102"/>
      <c r="BHK197" s="102"/>
      <c r="BHL197" s="102"/>
      <c r="BHM197" s="102"/>
      <c r="BHN197" s="102"/>
      <c r="BHO197" s="102"/>
      <c r="BHP197" s="102"/>
      <c r="BHQ197" s="102"/>
      <c r="BHR197" s="102"/>
      <c r="BHS197" s="102"/>
      <c r="BHT197" s="102"/>
      <c r="BHU197" s="102"/>
      <c r="BHV197" s="102"/>
      <c r="BHW197" s="102"/>
      <c r="BHX197" s="102"/>
      <c r="BHY197" s="102"/>
      <c r="BHZ197" s="102"/>
      <c r="BIA197" s="102"/>
      <c r="BIB197" s="102"/>
      <c r="BIC197" s="102"/>
      <c r="BID197" s="102"/>
      <c r="BIE197" s="102"/>
      <c r="BIF197" s="102"/>
      <c r="BIG197" s="102"/>
      <c r="BIH197" s="102"/>
      <c r="BII197" s="102"/>
      <c r="BIJ197" s="102"/>
      <c r="BIK197" s="102"/>
      <c r="BIL197" s="102"/>
      <c r="BIM197" s="102"/>
      <c r="BIN197" s="102"/>
      <c r="BIO197" s="102"/>
      <c r="BIP197" s="102"/>
      <c r="BIQ197" s="102"/>
      <c r="BIR197" s="102"/>
      <c r="BIS197" s="102"/>
      <c r="BIT197" s="102"/>
      <c r="BIU197" s="102"/>
      <c r="BIV197" s="102"/>
      <c r="BIW197" s="102"/>
      <c r="BIX197" s="102"/>
      <c r="BIY197" s="102"/>
      <c r="BIZ197" s="102"/>
      <c r="BJA197" s="102"/>
      <c r="BJB197" s="102"/>
      <c r="BJC197" s="102"/>
      <c r="BJD197" s="102"/>
      <c r="BJE197" s="102"/>
      <c r="BJF197" s="102"/>
      <c r="BJG197" s="102"/>
      <c r="BJH197" s="102"/>
      <c r="BJI197" s="102"/>
      <c r="BJJ197" s="102"/>
      <c r="BJK197" s="102"/>
      <c r="BJL197" s="102"/>
      <c r="BJM197" s="102"/>
      <c r="BJN197" s="102"/>
      <c r="BJO197" s="102"/>
      <c r="BJP197" s="102"/>
      <c r="BJQ197" s="102"/>
      <c r="BJR197" s="102"/>
      <c r="BJS197" s="102"/>
      <c r="BJT197" s="102"/>
      <c r="BJU197" s="102"/>
      <c r="BJV197" s="102"/>
      <c r="BJW197" s="102"/>
      <c r="BJX197" s="102"/>
      <c r="BJY197" s="102"/>
      <c r="BJZ197" s="102"/>
      <c r="BKA197" s="102"/>
      <c r="BKB197" s="102"/>
      <c r="BKC197" s="102"/>
      <c r="BKD197" s="102"/>
      <c r="BKE197" s="102"/>
      <c r="BKF197" s="102"/>
      <c r="BKG197" s="102"/>
      <c r="BKH197" s="102"/>
      <c r="BKI197" s="102"/>
      <c r="BKJ197" s="102"/>
      <c r="BKK197" s="102"/>
      <c r="BKL197" s="102"/>
      <c r="BKM197" s="102"/>
      <c r="BKN197" s="102"/>
      <c r="BKO197" s="102"/>
      <c r="BKP197" s="102"/>
      <c r="BKQ197" s="102"/>
      <c r="BKR197" s="102"/>
      <c r="BKS197" s="102"/>
      <c r="BKT197" s="102"/>
      <c r="BKU197" s="102"/>
      <c r="BKV197" s="102"/>
      <c r="BKW197" s="102"/>
      <c r="BKX197" s="102"/>
      <c r="BKY197" s="102"/>
      <c r="BKZ197" s="102"/>
      <c r="BLA197" s="102"/>
      <c r="BLB197" s="102"/>
      <c r="BLC197" s="102"/>
      <c r="BLD197" s="102"/>
      <c r="BLE197" s="102"/>
      <c r="BLF197" s="102"/>
      <c r="BLG197" s="102"/>
      <c r="BLH197" s="102"/>
      <c r="BLI197" s="102"/>
      <c r="BLJ197" s="102"/>
      <c r="BLK197" s="102"/>
      <c r="BLL197" s="102"/>
      <c r="BLM197" s="102"/>
      <c r="BLN197" s="102"/>
      <c r="BLO197" s="102"/>
      <c r="BLP197" s="102"/>
      <c r="BLQ197" s="102"/>
      <c r="BLR197" s="102"/>
      <c r="BLS197" s="102"/>
      <c r="BLT197" s="102"/>
      <c r="BLU197" s="102"/>
      <c r="BLV197" s="102"/>
      <c r="BLW197" s="102"/>
      <c r="BLX197" s="102"/>
      <c r="BLY197" s="102"/>
      <c r="BLZ197" s="102"/>
      <c r="BMA197" s="102"/>
      <c r="BMB197" s="102"/>
      <c r="BMC197" s="102"/>
      <c r="BMD197" s="102"/>
      <c r="BME197" s="102"/>
      <c r="BMF197" s="102"/>
      <c r="BMG197" s="102"/>
      <c r="BMH197" s="102"/>
      <c r="BMI197" s="102"/>
      <c r="BMJ197" s="102"/>
      <c r="BMK197" s="102"/>
      <c r="BML197" s="102"/>
      <c r="BMM197" s="102"/>
      <c r="BMN197" s="102"/>
      <c r="BMO197" s="102"/>
      <c r="BMP197" s="102"/>
      <c r="BMQ197" s="102"/>
      <c r="BMR197" s="102"/>
      <c r="BMS197" s="102"/>
      <c r="BMT197" s="102"/>
      <c r="BMU197" s="102"/>
      <c r="BMV197" s="102"/>
      <c r="BMW197" s="102"/>
      <c r="BMX197" s="102"/>
      <c r="BMY197" s="102"/>
      <c r="BMZ197" s="102"/>
      <c r="BNA197" s="102"/>
      <c r="BNB197" s="102"/>
      <c r="BNC197" s="102"/>
      <c r="BND197" s="102"/>
      <c r="BNE197" s="102"/>
      <c r="BNF197" s="102"/>
      <c r="BNG197" s="102"/>
      <c r="BNH197" s="102"/>
      <c r="BNI197" s="102"/>
      <c r="BNJ197" s="102"/>
      <c r="BNK197" s="102"/>
      <c r="BNL197" s="102"/>
      <c r="BNM197" s="102"/>
      <c r="BNN197" s="102"/>
      <c r="BNO197" s="102"/>
      <c r="BNP197" s="102"/>
      <c r="BNQ197" s="102"/>
      <c r="BNR197" s="102"/>
      <c r="BNS197" s="102"/>
      <c r="BNT197" s="102"/>
      <c r="BNU197" s="102"/>
      <c r="BNV197" s="102"/>
      <c r="BNW197" s="102"/>
      <c r="BNX197" s="102"/>
      <c r="BNY197" s="102"/>
      <c r="BNZ197" s="102"/>
      <c r="BOA197" s="102"/>
      <c r="BOB197" s="102"/>
      <c r="BOC197" s="102"/>
      <c r="BOD197" s="102"/>
      <c r="BOE197" s="102"/>
      <c r="BOF197" s="102"/>
      <c r="BOG197" s="102"/>
      <c r="BOH197" s="102"/>
      <c r="BOI197" s="102"/>
      <c r="BOJ197" s="102"/>
      <c r="BOK197" s="102"/>
      <c r="BOL197" s="102"/>
      <c r="BOM197" s="102"/>
      <c r="BON197" s="102"/>
      <c r="BOO197" s="102"/>
      <c r="BOP197" s="102"/>
      <c r="BOQ197" s="102"/>
      <c r="BOR197" s="102"/>
      <c r="BOS197" s="102"/>
      <c r="BOT197" s="102"/>
      <c r="BOU197" s="102"/>
      <c r="BOV197" s="102"/>
      <c r="BOW197" s="102"/>
      <c r="BOX197" s="102"/>
      <c r="BOY197" s="102"/>
      <c r="BOZ197" s="102"/>
      <c r="BPA197" s="102"/>
      <c r="BPB197" s="102"/>
      <c r="BPC197" s="102"/>
      <c r="BPD197" s="102"/>
      <c r="BPE197" s="102"/>
      <c r="BPF197" s="102"/>
      <c r="BPG197" s="102"/>
      <c r="BPH197" s="102"/>
      <c r="BPI197" s="102"/>
      <c r="BPJ197" s="102"/>
      <c r="BPK197" s="102"/>
      <c r="BPL197" s="102"/>
      <c r="BPM197" s="102"/>
      <c r="BPN197" s="102"/>
      <c r="BPO197" s="102"/>
      <c r="BPP197" s="102"/>
      <c r="BPQ197" s="102"/>
      <c r="BPR197" s="102"/>
      <c r="BPS197" s="102"/>
      <c r="BPT197" s="102"/>
      <c r="BPU197" s="102"/>
      <c r="BPV197" s="102"/>
      <c r="BPW197" s="102"/>
      <c r="BPX197" s="102"/>
      <c r="BPY197" s="102"/>
      <c r="BPZ197" s="102"/>
      <c r="BQA197" s="102"/>
      <c r="BQB197" s="102"/>
      <c r="BQC197" s="102"/>
      <c r="BQD197" s="102"/>
      <c r="BQE197" s="102"/>
      <c r="BQF197" s="102"/>
      <c r="BQG197" s="102"/>
      <c r="BQH197" s="102"/>
      <c r="BQI197" s="102"/>
      <c r="BQJ197" s="102"/>
      <c r="BQK197" s="102"/>
      <c r="BQL197" s="102"/>
      <c r="BQM197" s="102"/>
      <c r="BQN197" s="102"/>
      <c r="BQO197" s="102"/>
      <c r="BQP197" s="102"/>
      <c r="BQQ197" s="102"/>
      <c r="BQR197" s="102"/>
      <c r="BQS197" s="102"/>
      <c r="BQT197" s="102"/>
      <c r="BQU197" s="102"/>
      <c r="BQV197" s="102"/>
      <c r="BQW197" s="102"/>
      <c r="BQX197" s="102"/>
      <c r="BQY197" s="102"/>
      <c r="BQZ197" s="102"/>
      <c r="BRA197" s="102"/>
      <c r="BRB197" s="102"/>
      <c r="BRC197" s="102"/>
      <c r="BRD197" s="102"/>
      <c r="BRE197" s="102"/>
      <c r="BRF197" s="102"/>
      <c r="BRG197" s="102"/>
      <c r="BRH197" s="102"/>
      <c r="BRI197" s="102"/>
      <c r="BRJ197" s="102"/>
      <c r="BRK197" s="102"/>
      <c r="BRL197" s="102"/>
      <c r="BRM197" s="102"/>
      <c r="BRN197" s="102"/>
      <c r="BRO197" s="102"/>
      <c r="BRP197" s="102"/>
      <c r="BRQ197" s="102"/>
      <c r="BRR197" s="102"/>
      <c r="BRS197" s="102"/>
      <c r="BRT197" s="102"/>
      <c r="BRU197" s="102"/>
      <c r="BRV197" s="102"/>
      <c r="BRW197" s="102"/>
      <c r="BRX197" s="102"/>
      <c r="BRY197" s="102"/>
      <c r="BRZ197" s="102"/>
      <c r="BSA197" s="102"/>
      <c r="BSB197" s="102"/>
      <c r="BSC197" s="102"/>
      <c r="BSD197" s="102"/>
      <c r="BSE197" s="102"/>
      <c r="BSF197" s="102"/>
      <c r="BSG197" s="102"/>
      <c r="BSH197" s="102"/>
      <c r="BSI197" s="102"/>
      <c r="BSJ197" s="102"/>
      <c r="BSK197" s="102"/>
      <c r="BSL197" s="102"/>
      <c r="BSM197" s="102"/>
      <c r="BSN197" s="102"/>
      <c r="BSO197" s="102"/>
      <c r="BSP197" s="102"/>
      <c r="BSQ197" s="102"/>
      <c r="BSR197" s="102"/>
      <c r="BSS197" s="102"/>
      <c r="BST197" s="102"/>
      <c r="BSU197" s="102"/>
      <c r="BSV197" s="102"/>
      <c r="BSW197" s="102"/>
      <c r="BSX197" s="102"/>
      <c r="BSY197" s="102"/>
      <c r="BSZ197" s="102"/>
      <c r="BTA197" s="102"/>
      <c r="BTB197" s="102"/>
      <c r="BTC197" s="102"/>
      <c r="BTD197" s="102"/>
      <c r="BTE197" s="102"/>
      <c r="BTF197" s="102"/>
      <c r="BTG197" s="102"/>
      <c r="BTH197" s="102"/>
      <c r="BTI197" s="102"/>
      <c r="BTJ197" s="102"/>
      <c r="BTK197" s="102"/>
      <c r="BTL197" s="102"/>
      <c r="BTM197" s="102"/>
      <c r="BTN197" s="102"/>
      <c r="BTO197" s="102"/>
      <c r="BTP197" s="102"/>
      <c r="BTQ197" s="102"/>
      <c r="BTR197" s="102"/>
      <c r="BTS197" s="102"/>
      <c r="BTT197" s="102"/>
      <c r="BTU197" s="102"/>
      <c r="BTV197" s="102"/>
      <c r="BTW197" s="102"/>
      <c r="BTX197" s="102"/>
      <c r="BTY197" s="102"/>
      <c r="BTZ197" s="102"/>
      <c r="BUA197" s="102"/>
      <c r="BUB197" s="102"/>
      <c r="BUC197" s="102"/>
      <c r="BUD197" s="102"/>
      <c r="BUE197" s="102"/>
      <c r="BUF197" s="102"/>
      <c r="BUG197" s="102"/>
      <c r="BUH197" s="102"/>
      <c r="BUI197" s="102"/>
      <c r="BUJ197" s="102"/>
      <c r="BUK197" s="102"/>
      <c r="BUL197" s="102"/>
      <c r="BUM197" s="102"/>
      <c r="BUN197" s="102"/>
      <c r="BUO197" s="102"/>
      <c r="BUP197" s="102"/>
      <c r="BUQ197" s="102"/>
      <c r="BUR197" s="102"/>
      <c r="BUS197" s="102"/>
      <c r="BUT197" s="102"/>
      <c r="BUU197" s="102"/>
      <c r="BUV197" s="102"/>
      <c r="BUW197" s="102"/>
      <c r="BUX197" s="102"/>
      <c r="BUY197" s="102"/>
      <c r="BUZ197" s="102"/>
      <c r="BVA197" s="102"/>
      <c r="BVB197" s="102"/>
      <c r="BVC197" s="102"/>
      <c r="BVD197" s="102"/>
      <c r="BVE197" s="102"/>
      <c r="BVF197" s="102"/>
      <c r="BVG197" s="102"/>
      <c r="BVH197" s="102"/>
      <c r="BVI197" s="102"/>
      <c r="BVJ197" s="102"/>
      <c r="BVK197" s="102"/>
      <c r="BVL197" s="102"/>
      <c r="BVM197" s="102"/>
      <c r="BVN197" s="102"/>
      <c r="BVO197" s="102"/>
      <c r="BVP197" s="102"/>
      <c r="BVQ197" s="102"/>
      <c r="BVR197" s="102"/>
      <c r="BVS197" s="102"/>
      <c r="BVT197" s="102"/>
      <c r="BVU197" s="102"/>
      <c r="BVV197" s="102"/>
      <c r="BVW197" s="102"/>
      <c r="BVX197" s="102"/>
      <c r="BVY197" s="102"/>
      <c r="BVZ197" s="102"/>
      <c r="BWA197" s="102"/>
      <c r="BWB197" s="102"/>
      <c r="BWC197" s="102"/>
      <c r="BWD197" s="102"/>
      <c r="BWE197" s="102"/>
      <c r="BWF197" s="102"/>
      <c r="BWG197" s="102"/>
      <c r="BWH197" s="102"/>
      <c r="BWI197" s="102"/>
      <c r="BWJ197" s="102"/>
      <c r="BWK197" s="102"/>
      <c r="BWL197" s="102"/>
      <c r="BWM197" s="102"/>
      <c r="BWN197" s="102"/>
      <c r="BWO197" s="102"/>
      <c r="BWP197" s="102"/>
      <c r="BWQ197" s="102"/>
      <c r="BWR197" s="102"/>
      <c r="BWS197" s="102"/>
      <c r="BWT197" s="102"/>
      <c r="BWU197" s="102"/>
      <c r="BWV197" s="102"/>
      <c r="BWW197" s="102"/>
      <c r="BWX197" s="102"/>
      <c r="BWY197" s="102"/>
      <c r="BWZ197" s="102"/>
      <c r="BXA197" s="102"/>
      <c r="BXB197" s="102"/>
      <c r="BXC197" s="102"/>
      <c r="BXD197" s="102"/>
      <c r="BXE197" s="102"/>
      <c r="BXF197" s="102"/>
      <c r="BXG197" s="102"/>
      <c r="BXH197" s="102"/>
      <c r="BXI197" s="102"/>
      <c r="BXJ197" s="102"/>
      <c r="BXK197" s="102"/>
      <c r="BXL197" s="102"/>
      <c r="BXM197" s="102"/>
      <c r="BXN197" s="102"/>
      <c r="BXO197" s="102"/>
      <c r="BXP197" s="102"/>
      <c r="BXQ197" s="102"/>
      <c r="BXR197" s="102"/>
      <c r="BXS197" s="102"/>
      <c r="BXT197" s="102"/>
      <c r="BXU197" s="102"/>
      <c r="BXV197" s="102"/>
      <c r="BXW197" s="102"/>
      <c r="BXX197" s="102"/>
      <c r="BXY197" s="102"/>
      <c r="BXZ197" s="102"/>
      <c r="BYA197" s="102"/>
      <c r="BYB197" s="102"/>
      <c r="BYC197" s="102"/>
      <c r="BYD197" s="102"/>
      <c r="BYE197" s="102"/>
      <c r="BYF197" s="102"/>
      <c r="BYG197" s="102"/>
      <c r="BYH197" s="102"/>
      <c r="BYI197" s="102"/>
      <c r="BYJ197" s="102"/>
      <c r="BYK197" s="102"/>
      <c r="BYL197" s="102"/>
      <c r="BYM197" s="102"/>
      <c r="BYN197" s="102"/>
      <c r="BYO197" s="102"/>
      <c r="BYP197" s="102"/>
      <c r="BYQ197" s="102"/>
      <c r="BYR197" s="102"/>
      <c r="BYS197" s="102"/>
      <c r="BYT197" s="102"/>
      <c r="BYU197" s="102"/>
      <c r="BYV197" s="102"/>
      <c r="BYW197" s="102"/>
      <c r="BYX197" s="102"/>
      <c r="BYY197" s="102"/>
      <c r="BYZ197" s="102"/>
      <c r="BZA197" s="102"/>
      <c r="BZB197" s="102"/>
      <c r="BZC197" s="102"/>
      <c r="BZD197" s="102"/>
      <c r="BZE197" s="102"/>
      <c r="BZF197" s="102"/>
      <c r="BZG197" s="102"/>
      <c r="BZH197" s="102"/>
      <c r="BZI197" s="102"/>
      <c r="BZJ197" s="102"/>
      <c r="BZK197" s="102"/>
      <c r="BZL197" s="102"/>
      <c r="BZM197" s="102"/>
      <c r="BZN197" s="102"/>
      <c r="BZO197" s="102"/>
      <c r="BZP197" s="102"/>
      <c r="BZQ197" s="102"/>
      <c r="BZR197" s="102"/>
      <c r="BZS197" s="102"/>
      <c r="BZT197" s="102"/>
      <c r="BZU197" s="102"/>
      <c r="BZV197" s="102"/>
      <c r="BZW197" s="102"/>
    </row>
    <row r="198" spans="2:2051" ht="15" customHeight="1">
      <c r="B198" s="112" t="s">
        <v>754</v>
      </c>
      <c r="C198" s="113" t="s">
        <v>393</v>
      </c>
      <c r="D198" s="113" t="s">
        <v>393</v>
      </c>
      <c r="E198" s="113" t="str">
        <f>'Alcance 3'!C87</f>
        <v>Ordenador portátil</v>
      </c>
      <c r="F198" s="113" t="str">
        <f t="shared" si="191"/>
        <v>Ordenador portátil</v>
      </c>
      <c r="G198" s="226" t="s">
        <v>803</v>
      </c>
      <c r="H198" s="237" t="s">
        <v>238</v>
      </c>
      <c r="I198" s="238">
        <v>3</v>
      </c>
      <c r="J198" s="126">
        <f>'Alcance 3'!D87</f>
        <v>0</v>
      </c>
      <c r="K198" s="117" t="str">
        <f>'Alcance 3'!E87</f>
        <v>ud</v>
      </c>
      <c r="L198" s="113"/>
      <c r="M198" s="203">
        <v>1</v>
      </c>
      <c r="N198" s="117"/>
      <c r="O198" s="113">
        <f t="shared" si="192"/>
        <v>0</v>
      </c>
      <c r="P198" s="115" t="str">
        <f t="shared" si="186"/>
        <v>ud</v>
      </c>
      <c r="Q198" s="299">
        <f>VLOOKUP(E198,'Datos 1-Factores emisión'!$B$789:$E$803,2,FALSE)</f>
        <v>623</v>
      </c>
      <c r="R198" s="121">
        <v>0</v>
      </c>
      <c r="S198" s="121">
        <v>0</v>
      </c>
      <c r="T198" s="121">
        <v>0</v>
      </c>
      <c r="U198" s="121">
        <v>0</v>
      </c>
      <c r="V198" s="120">
        <f t="shared" si="187"/>
        <v>0</v>
      </c>
      <c r="W198" s="121">
        <f t="shared" si="187"/>
        <v>0</v>
      </c>
      <c r="X198" s="121">
        <f t="shared" si="187"/>
        <v>0</v>
      </c>
      <c r="Y198" s="121">
        <v>0</v>
      </c>
      <c r="Z198" s="121">
        <v>0</v>
      </c>
      <c r="AA198" s="121">
        <f t="shared" si="188"/>
        <v>0</v>
      </c>
      <c r="AB198" s="120">
        <f>'Datos 2-Potenciales calent glob'!$E$6</f>
        <v>1</v>
      </c>
      <c r="AC198" s="121">
        <f>'Datos 2-Potenciales calent glob'!$E$31</f>
        <v>28</v>
      </c>
      <c r="AD198" s="121">
        <f>'Datos 2-Potenciales calent glob'!$E$32</f>
        <v>265</v>
      </c>
      <c r="AE198" s="123">
        <f>SUMIF('Datos 2-Potenciales calent glob'!$B$6:$B$56,Cálculos_5!E198,'Datos 2-Potenciales calent glob'!$E$6:$E$56)</f>
        <v>0</v>
      </c>
      <c r="AF198" s="121">
        <f>'Datos 2-Potenciales calent glob'!$E$6</f>
        <v>1</v>
      </c>
      <c r="AG198" s="121">
        <f>'Datos 2-Potenciales calent glob'!$E$6</f>
        <v>1</v>
      </c>
      <c r="AH198" s="120">
        <f t="shared" si="189"/>
        <v>0</v>
      </c>
      <c r="AI198" s="121">
        <f t="shared" si="189"/>
        <v>0</v>
      </c>
      <c r="AJ198" s="121">
        <f t="shared" si="189"/>
        <v>0</v>
      </c>
      <c r="AK198" s="121">
        <f t="shared" si="189"/>
        <v>0</v>
      </c>
      <c r="AL198" s="124">
        <f t="shared" si="190"/>
        <v>0</v>
      </c>
      <c r="AM198" s="121">
        <f t="shared" si="176"/>
        <v>0</v>
      </c>
      <c r="AN198" s="207">
        <f t="shared" si="155"/>
        <v>0</v>
      </c>
      <c r="AO198" s="102"/>
      <c r="AP198" s="102"/>
      <c r="AQ198" s="102"/>
      <c r="AR198" s="102"/>
      <c r="AS198" s="102"/>
      <c r="AT198" s="102"/>
      <c r="AU198" s="102"/>
      <c r="AV198" s="102"/>
      <c r="AW198" s="102"/>
      <c r="AX198" s="102"/>
      <c r="AY198" s="102"/>
      <c r="AZ198" s="102"/>
      <c r="BA198" s="102"/>
      <c r="BB198" s="102"/>
      <c r="BC198" s="102"/>
      <c r="BD198" s="102"/>
      <c r="BE198" s="102"/>
      <c r="BF198" s="102"/>
      <c r="BG198" s="102"/>
      <c r="BH198" s="102"/>
      <c r="BI198" s="102"/>
      <c r="BJ198" s="102"/>
      <c r="BK198" s="102"/>
      <c r="BL198" s="102"/>
      <c r="BM198" s="102"/>
      <c r="BN198" s="102"/>
      <c r="BO198" s="102"/>
      <c r="BP198" s="102"/>
      <c r="BQ198" s="102"/>
      <c r="BR198" s="102"/>
      <c r="BS198" s="102"/>
      <c r="BT198" s="102"/>
      <c r="BU198" s="102"/>
      <c r="BV198" s="102"/>
      <c r="BW198" s="102"/>
      <c r="BX198" s="102"/>
      <c r="BY198" s="102"/>
      <c r="BZ198" s="102"/>
      <c r="CA198" s="102"/>
      <c r="CB198" s="102"/>
      <c r="CC198" s="102"/>
      <c r="CD198" s="102"/>
      <c r="CE198" s="102"/>
      <c r="CF198" s="102"/>
      <c r="CG198" s="102"/>
      <c r="CH198" s="102"/>
      <c r="CI198" s="102"/>
      <c r="CJ198" s="102"/>
      <c r="CK198" s="102"/>
      <c r="CL198" s="102"/>
      <c r="CM198" s="102"/>
      <c r="CN198" s="102"/>
      <c r="CO198" s="102"/>
      <c r="CP198" s="102"/>
      <c r="CQ198" s="102"/>
      <c r="CR198" s="102"/>
      <c r="CS198" s="102"/>
      <c r="CT198" s="102"/>
      <c r="CU198" s="102"/>
      <c r="CV198" s="102"/>
      <c r="CW198" s="102"/>
      <c r="CX198" s="102"/>
      <c r="CY198" s="102"/>
      <c r="CZ198" s="102"/>
      <c r="DA198" s="102"/>
      <c r="DB198" s="102"/>
      <c r="DC198" s="102"/>
      <c r="DD198" s="102"/>
      <c r="DE198" s="102"/>
      <c r="DF198" s="102"/>
      <c r="DG198" s="102"/>
      <c r="DH198" s="102"/>
      <c r="DI198" s="102"/>
      <c r="DJ198" s="102"/>
      <c r="DK198" s="102"/>
      <c r="DL198" s="102"/>
      <c r="DM198" s="102"/>
      <c r="DN198" s="102"/>
      <c r="DO198" s="102"/>
      <c r="DP198" s="102"/>
      <c r="DQ198" s="102"/>
      <c r="DR198" s="102"/>
      <c r="DS198" s="102"/>
      <c r="DT198" s="102"/>
      <c r="DU198" s="102"/>
      <c r="DV198" s="102"/>
      <c r="DW198" s="102"/>
      <c r="DX198" s="102"/>
      <c r="DY198" s="102"/>
      <c r="DZ198" s="102"/>
      <c r="EA198" s="102"/>
      <c r="EB198" s="102"/>
      <c r="EC198" s="102"/>
      <c r="ED198" s="102"/>
      <c r="EE198" s="102"/>
      <c r="EF198" s="102"/>
      <c r="EG198" s="102"/>
      <c r="EH198" s="102"/>
      <c r="EI198" s="102"/>
      <c r="EJ198" s="102"/>
      <c r="EK198" s="102"/>
      <c r="EL198" s="102"/>
      <c r="EM198" s="102"/>
      <c r="EN198" s="102"/>
      <c r="EO198" s="102"/>
      <c r="EP198" s="102"/>
      <c r="EQ198" s="102"/>
      <c r="ER198" s="102"/>
      <c r="ES198" s="102"/>
      <c r="ET198" s="102"/>
      <c r="EU198" s="102"/>
      <c r="EV198" s="102"/>
      <c r="EW198" s="102"/>
      <c r="EX198" s="102"/>
      <c r="EY198" s="102"/>
      <c r="EZ198" s="102"/>
      <c r="FA198" s="102"/>
      <c r="FB198" s="102"/>
      <c r="FC198" s="102"/>
      <c r="FD198" s="102"/>
      <c r="FE198" s="102"/>
      <c r="FF198" s="102"/>
      <c r="FG198" s="102"/>
      <c r="FH198" s="102"/>
      <c r="FI198" s="102"/>
      <c r="FJ198" s="102"/>
      <c r="FK198" s="102"/>
      <c r="FL198" s="102"/>
      <c r="FM198" s="102"/>
      <c r="FN198" s="102"/>
      <c r="FO198" s="102"/>
      <c r="FP198" s="102"/>
      <c r="FQ198" s="102"/>
      <c r="FR198" s="102"/>
      <c r="FS198" s="102"/>
      <c r="FT198" s="102"/>
      <c r="FU198" s="102"/>
      <c r="FV198" s="102"/>
      <c r="FW198" s="102"/>
      <c r="FX198" s="102"/>
      <c r="FY198" s="102"/>
      <c r="FZ198" s="102"/>
      <c r="GA198" s="102"/>
      <c r="GB198" s="102"/>
      <c r="GC198" s="102"/>
      <c r="GD198" s="102"/>
      <c r="GE198" s="102"/>
      <c r="GF198" s="102"/>
      <c r="GG198" s="102"/>
      <c r="GH198" s="102"/>
      <c r="GI198" s="102"/>
      <c r="GJ198" s="102"/>
      <c r="GK198" s="102"/>
      <c r="GL198" s="102"/>
      <c r="GM198" s="102"/>
      <c r="GN198" s="102"/>
      <c r="GO198" s="102"/>
      <c r="GP198" s="102"/>
      <c r="GQ198" s="102"/>
      <c r="GR198" s="102"/>
      <c r="GS198" s="102"/>
      <c r="GT198" s="102"/>
      <c r="GU198" s="102"/>
      <c r="GV198" s="102"/>
      <c r="GW198" s="102"/>
      <c r="GX198" s="102"/>
      <c r="GY198" s="102"/>
      <c r="GZ198" s="102"/>
      <c r="HA198" s="102"/>
      <c r="HB198" s="102"/>
      <c r="HC198" s="102"/>
      <c r="HD198" s="102"/>
      <c r="HE198" s="102"/>
      <c r="HF198" s="102"/>
      <c r="HG198" s="102"/>
      <c r="HH198" s="102"/>
      <c r="HI198" s="102"/>
      <c r="HJ198" s="102"/>
      <c r="HK198" s="102"/>
      <c r="HL198" s="102"/>
      <c r="HM198" s="102"/>
      <c r="HN198" s="102"/>
      <c r="HO198" s="102"/>
      <c r="HP198" s="102"/>
      <c r="HQ198" s="102"/>
      <c r="HR198" s="102"/>
      <c r="HS198" s="102"/>
      <c r="HT198" s="102"/>
      <c r="HU198" s="102"/>
      <c r="HV198" s="102"/>
      <c r="HW198" s="102"/>
      <c r="HX198" s="102"/>
      <c r="HY198" s="102"/>
      <c r="HZ198" s="102"/>
      <c r="IA198" s="102"/>
      <c r="IB198" s="102"/>
      <c r="IC198" s="102"/>
      <c r="ID198" s="102"/>
      <c r="IE198" s="102"/>
      <c r="IF198" s="102"/>
      <c r="IG198" s="102"/>
      <c r="IH198" s="102"/>
      <c r="II198" s="102"/>
      <c r="IJ198" s="102"/>
      <c r="IK198" s="102"/>
      <c r="IL198" s="102"/>
      <c r="IM198" s="102"/>
      <c r="IN198" s="102"/>
      <c r="IO198" s="102"/>
      <c r="IP198" s="102"/>
      <c r="IQ198" s="102"/>
      <c r="IR198" s="102"/>
      <c r="IS198" s="102"/>
      <c r="IT198" s="102"/>
      <c r="IU198" s="102"/>
      <c r="IV198" s="102"/>
      <c r="IW198" s="102"/>
      <c r="IX198" s="102"/>
      <c r="IY198" s="102"/>
      <c r="IZ198" s="102"/>
      <c r="JA198" s="102"/>
      <c r="JB198" s="102"/>
      <c r="JC198" s="102"/>
      <c r="JD198" s="102"/>
      <c r="JE198" s="102"/>
      <c r="JF198" s="102"/>
      <c r="JG198" s="102"/>
      <c r="JH198" s="102"/>
      <c r="JI198" s="102"/>
      <c r="JJ198" s="102"/>
      <c r="JK198" s="102"/>
      <c r="JL198" s="102"/>
      <c r="JM198" s="102"/>
      <c r="JN198" s="102"/>
      <c r="JO198" s="102"/>
      <c r="JP198" s="102"/>
      <c r="JQ198" s="102"/>
      <c r="JR198" s="102"/>
      <c r="JS198" s="102"/>
      <c r="JT198" s="102"/>
      <c r="JU198" s="102"/>
      <c r="JV198" s="102"/>
      <c r="JW198" s="102"/>
      <c r="JX198" s="102"/>
      <c r="JY198" s="102"/>
      <c r="JZ198" s="102"/>
      <c r="KA198" s="102"/>
      <c r="KB198" s="102"/>
      <c r="KC198" s="102"/>
      <c r="KD198" s="102"/>
      <c r="KE198" s="102"/>
      <c r="KF198" s="102"/>
      <c r="KG198" s="102"/>
      <c r="KH198" s="102"/>
      <c r="KI198" s="102"/>
      <c r="KJ198" s="102"/>
      <c r="KK198" s="102"/>
      <c r="KL198" s="102"/>
      <c r="KM198" s="102"/>
      <c r="KN198" s="102"/>
      <c r="KO198" s="102"/>
      <c r="KP198" s="102"/>
      <c r="KQ198" s="102"/>
      <c r="KR198" s="102"/>
      <c r="KS198" s="102"/>
      <c r="KT198" s="102"/>
      <c r="KU198" s="102"/>
      <c r="KV198" s="102"/>
      <c r="KW198" s="102"/>
      <c r="KX198" s="102"/>
      <c r="KY198" s="102"/>
      <c r="KZ198" s="102"/>
      <c r="LA198" s="102"/>
      <c r="LB198" s="102"/>
      <c r="LC198" s="102"/>
      <c r="LD198" s="102"/>
      <c r="LE198" s="102"/>
      <c r="LF198" s="102"/>
      <c r="LG198" s="102"/>
      <c r="LH198" s="102"/>
      <c r="LI198" s="102"/>
      <c r="LJ198" s="102"/>
      <c r="LK198" s="102"/>
      <c r="LL198" s="102"/>
      <c r="LM198" s="102"/>
      <c r="LN198" s="102"/>
      <c r="LO198" s="102"/>
      <c r="LP198" s="102"/>
      <c r="LQ198" s="102"/>
      <c r="LR198" s="102"/>
      <c r="LS198" s="102"/>
      <c r="LT198" s="102"/>
      <c r="LU198" s="102"/>
      <c r="LV198" s="102"/>
      <c r="LW198" s="102"/>
      <c r="LX198" s="102"/>
      <c r="LY198" s="102"/>
      <c r="LZ198" s="102"/>
      <c r="MA198" s="102"/>
      <c r="MB198" s="102"/>
      <c r="MC198" s="102"/>
      <c r="MD198" s="102"/>
      <c r="ME198" s="102"/>
      <c r="MF198" s="102"/>
      <c r="MG198" s="102"/>
      <c r="MH198" s="102"/>
      <c r="MI198" s="102"/>
      <c r="MJ198" s="102"/>
      <c r="MK198" s="102"/>
      <c r="ML198" s="102"/>
      <c r="MM198" s="102"/>
      <c r="MN198" s="102"/>
      <c r="MO198" s="102"/>
      <c r="MP198" s="102"/>
      <c r="MQ198" s="102"/>
      <c r="MR198" s="102"/>
      <c r="MS198" s="102"/>
      <c r="MT198" s="102"/>
      <c r="MU198" s="102"/>
      <c r="MV198" s="102"/>
      <c r="MW198" s="102"/>
      <c r="MX198" s="102"/>
      <c r="MY198" s="102"/>
      <c r="MZ198" s="102"/>
      <c r="NA198" s="102"/>
      <c r="NB198" s="102"/>
      <c r="NC198" s="102"/>
      <c r="ND198" s="102"/>
      <c r="NE198" s="102"/>
      <c r="NF198" s="102"/>
      <c r="NG198" s="102"/>
      <c r="NH198" s="102"/>
      <c r="NI198" s="102"/>
      <c r="NJ198" s="102"/>
      <c r="NK198" s="102"/>
      <c r="NL198" s="102"/>
      <c r="NM198" s="102"/>
      <c r="NN198" s="102"/>
      <c r="NO198" s="102"/>
      <c r="NP198" s="102"/>
      <c r="NQ198" s="102"/>
      <c r="NR198" s="102"/>
      <c r="NS198" s="102"/>
      <c r="NT198" s="102"/>
      <c r="NU198" s="102"/>
      <c r="NV198" s="102"/>
      <c r="NW198" s="102"/>
      <c r="NX198" s="102"/>
      <c r="NY198" s="102"/>
      <c r="NZ198" s="102"/>
      <c r="OA198" s="102"/>
      <c r="OB198" s="102"/>
      <c r="OC198" s="102"/>
      <c r="OD198" s="102"/>
      <c r="OE198" s="102"/>
      <c r="OF198" s="102"/>
      <c r="OG198" s="102"/>
      <c r="OH198" s="102"/>
      <c r="OI198" s="102"/>
      <c r="OJ198" s="102"/>
      <c r="OK198" s="102"/>
      <c r="OL198" s="102"/>
      <c r="OM198" s="102"/>
      <c r="ON198" s="102"/>
      <c r="OO198" s="102"/>
      <c r="OP198" s="102"/>
      <c r="OQ198" s="102"/>
      <c r="OR198" s="102"/>
      <c r="OS198" s="102"/>
      <c r="OT198" s="102"/>
      <c r="OU198" s="102"/>
      <c r="OV198" s="102"/>
      <c r="OW198" s="102"/>
      <c r="OX198" s="102"/>
      <c r="OY198" s="102"/>
      <c r="OZ198" s="102"/>
      <c r="PA198" s="102"/>
      <c r="PB198" s="102"/>
      <c r="PC198" s="102"/>
      <c r="PD198" s="102"/>
      <c r="PE198" s="102"/>
      <c r="PF198" s="102"/>
      <c r="PG198" s="102"/>
      <c r="PH198" s="102"/>
      <c r="PI198" s="102"/>
      <c r="PJ198" s="102"/>
      <c r="PK198" s="102"/>
      <c r="PL198" s="102"/>
      <c r="PM198" s="102"/>
      <c r="PN198" s="102"/>
      <c r="PO198" s="102"/>
      <c r="PP198" s="102"/>
      <c r="PQ198" s="102"/>
      <c r="PR198" s="102"/>
      <c r="PS198" s="102"/>
      <c r="PT198" s="102"/>
      <c r="PU198" s="102"/>
      <c r="PV198" s="102"/>
      <c r="PW198" s="102"/>
      <c r="PX198" s="102"/>
      <c r="PY198" s="102"/>
      <c r="PZ198" s="102"/>
      <c r="QA198" s="102"/>
      <c r="QB198" s="102"/>
      <c r="QC198" s="102"/>
      <c r="QD198" s="102"/>
      <c r="QE198" s="102"/>
      <c r="QF198" s="102"/>
      <c r="QG198" s="102"/>
      <c r="QH198" s="102"/>
      <c r="QI198" s="102"/>
      <c r="QJ198" s="102"/>
      <c r="QK198" s="102"/>
      <c r="QL198" s="102"/>
      <c r="QM198" s="102"/>
      <c r="QN198" s="102"/>
      <c r="QO198" s="102"/>
      <c r="QP198" s="102"/>
      <c r="QQ198" s="102"/>
      <c r="QR198" s="102"/>
      <c r="QS198" s="102"/>
      <c r="QT198" s="102"/>
      <c r="QU198" s="102"/>
      <c r="QV198" s="102"/>
      <c r="QW198" s="102"/>
      <c r="QX198" s="102"/>
      <c r="QY198" s="102"/>
      <c r="QZ198" s="102"/>
      <c r="RA198" s="102"/>
      <c r="RB198" s="102"/>
      <c r="RC198" s="102"/>
      <c r="RD198" s="102"/>
      <c r="RE198" s="102"/>
      <c r="RF198" s="102"/>
      <c r="RG198" s="102"/>
      <c r="RH198" s="102"/>
      <c r="RI198" s="102"/>
      <c r="RJ198" s="102"/>
      <c r="RK198" s="102"/>
      <c r="RL198" s="102"/>
      <c r="RM198" s="102"/>
      <c r="RN198" s="102"/>
      <c r="RO198" s="102"/>
      <c r="RP198" s="102"/>
      <c r="RQ198" s="102"/>
      <c r="RR198" s="102"/>
      <c r="RS198" s="102"/>
      <c r="RT198" s="102"/>
      <c r="RU198" s="102"/>
      <c r="RV198" s="102"/>
      <c r="RW198" s="102"/>
      <c r="RX198" s="102"/>
      <c r="RY198" s="102"/>
      <c r="RZ198" s="102"/>
      <c r="SA198" s="102"/>
      <c r="SB198" s="102"/>
      <c r="SC198" s="102"/>
      <c r="SD198" s="102"/>
      <c r="SE198" s="102"/>
      <c r="SF198" s="102"/>
      <c r="SG198" s="102"/>
      <c r="SH198" s="102"/>
      <c r="SI198" s="102"/>
      <c r="SJ198" s="102"/>
      <c r="SK198" s="102"/>
      <c r="SL198" s="102"/>
      <c r="SM198" s="102"/>
      <c r="SN198" s="102"/>
      <c r="SO198" s="102"/>
      <c r="SP198" s="102"/>
      <c r="SQ198" s="102"/>
      <c r="SR198" s="102"/>
      <c r="SS198" s="102"/>
      <c r="ST198" s="102"/>
      <c r="SU198" s="102"/>
      <c r="SV198" s="102"/>
      <c r="SW198" s="102"/>
      <c r="SX198" s="102"/>
      <c r="SY198" s="102"/>
      <c r="SZ198" s="102"/>
      <c r="TA198" s="102"/>
      <c r="TB198" s="102"/>
      <c r="TC198" s="102"/>
      <c r="TD198" s="102"/>
      <c r="TE198" s="102"/>
      <c r="TF198" s="102"/>
      <c r="TG198" s="102"/>
      <c r="TH198" s="102"/>
      <c r="TI198" s="102"/>
      <c r="TJ198" s="102"/>
      <c r="TK198" s="102"/>
      <c r="TL198" s="102"/>
      <c r="TM198" s="102"/>
      <c r="TN198" s="102"/>
      <c r="TO198" s="102"/>
      <c r="TP198" s="102"/>
      <c r="TQ198" s="102"/>
      <c r="TR198" s="102"/>
      <c r="TS198" s="102"/>
      <c r="TT198" s="102"/>
      <c r="TU198" s="102"/>
      <c r="TV198" s="102"/>
      <c r="TW198" s="102"/>
      <c r="TX198" s="102"/>
      <c r="TY198" s="102"/>
      <c r="TZ198" s="102"/>
      <c r="UA198" s="102"/>
      <c r="UB198" s="102"/>
      <c r="UC198" s="102"/>
      <c r="UD198" s="102"/>
      <c r="UE198" s="102"/>
      <c r="UF198" s="102"/>
      <c r="UG198" s="102"/>
      <c r="UH198" s="102"/>
      <c r="UI198" s="102"/>
      <c r="UJ198" s="102"/>
      <c r="UK198" s="102"/>
      <c r="UL198" s="102"/>
      <c r="UM198" s="102"/>
      <c r="UN198" s="102"/>
      <c r="UO198" s="102"/>
      <c r="UP198" s="102"/>
      <c r="UQ198" s="102"/>
      <c r="UR198" s="102"/>
      <c r="US198" s="102"/>
      <c r="UT198" s="102"/>
      <c r="UU198" s="102"/>
      <c r="UV198" s="102"/>
      <c r="UW198" s="102"/>
      <c r="UX198" s="102"/>
      <c r="UY198" s="102"/>
      <c r="UZ198" s="102"/>
      <c r="VA198" s="102"/>
      <c r="VB198" s="102"/>
      <c r="VC198" s="102"/>
      <c r="VD198" s="102"/>
      <c r="VE198" s="102"/>
      <c r="VF198" s="102"/>
      <c r="VG198" s="102"/>
      <c r="VH198" s="102"/>
      <c r="VI198" s="102"/>
      <c r="VJ198" s="102"/>
      <c r="VK198" s="102"/>
      <c r="VL198" s="102"/>
      <c r="VM198" s="102"/>
      <c r="VN198" s="102"/>
      <c r="VO198" s="102"/>
      <c r="VP198" s="102"/>
      <c r="VQ198" s="102"/>
      <c r="VR198" s="102"/>
      <c r="VS198" s="102"/>
      <c r="VT198" s="102"/>
      <c r="VU198" s="102"/>
      <c r="VV198" s="102"/>
      <c r="VW198" s="102"/>
      <c r="VX198" s="102"/>
      <c r="VY198" s="102"/>
      <c r="VZ198" s="102"/>
      <c r="WA198" s="102"/>
      <c r="WB198" s="102"/>
      <c r="WC198" s="102"/>
      <c r="WD198" s="102"/>
      <c r="WE198" s="102"/>
      <c r="WF198" s="102"/>
      <c r="WG198" s="102"/>
      <c r="WH198" s="102"/>
      <c r="WI198" s="102"/>
      <c r="WJ198" s="102"/>
      <c r="WK198" s="102"/>
      <c r="WL198" s="102"/>
      <c r="WM198" s="102"/>
      <c r="WN198" s="102"/>
      <c r="WO198" s="102"/>
      <c r="WP198" s="102"/>
      <c r="WQ198" s="102"/>
      <c r="WR198" s="102"/>
      <c r="WS198" s="102"/>
      <c r="WT198" s="102"/>
      <c r="WU198" s="102"/>
      <c r="WV198" s="102"/>
      <c r="WW198" s="102"/>
      <c r="WX198" s="102"/>
      <c r="WY198" s="102"/>
      <c r="WZ198" s="102"/>
      <c r="XA198" s="102"/>
      <c r="XB198" s="102"/>
      <c r="XC198" s="102"/>
      <c r="XD198" s="102"/>
      <c r="XE198" s="102"/>
      <c r="XF198" s="102"/>
      <c r="XG198" s="102"/>
      <c r="XH198" s="102"/>
      <c r="XI198" s="102"/>
      <c r="XJ198" s="102"/>
      <c r="XK198" s="102"/>
      <c r="XL198" s="102"/>
      <c r="XM198" s="102"/>
      <c r="XN198" s="102"/>
      <c r="XO198" s="102"/>
      <c r="XP198" s="102"/>
      <c r="XQ198" s="102"/>
      <c r="XR198" s="102"/>
      <c r="XS198" s="102"/>
      <c r="XT198" s="102"/>
      <c r="XU198" s="102"/>
      <c r="XV198" s="102"/>
      <c r="XW198" s="102"/>
      <c r="XX198" s="102"/>
      <c r="XY198" s="102"/>
      <c r="XZ198" s="102"/>
      <c r="YA198" s="102"/>
      <c r="YB198" s="102"/>
      <c r="YC198" s="102"/>
      <c r="YD198" s="102"/>
      <c r="YE198" s="102"/>
      <c r="YF198" s="102"/>
      <c r="YG198" s="102"/>
      <c r="YH198" s="102"/>
      <c r="YI198" s="102"/>
      <c r="YJ198" s="102"/>
      <c r="YK198" s="102"/>
      <c r="YL198" s="102"/>
      <c r="YM198" s="102"/>
      <c r="YN198" s="102"/>
      <c r="YO198" s="102"/>
      <c r="YP198" s="102"/>
      <c r="YQ198" s="102"/>
      <c r="YR198" s="102"/>
      <c r="YS198" s="102"/>
      <c r="YT198" s="102"/>
      <c r="YU198" s="102"/>
      <c r="YV198" s="102"/>
      <c r="YW198" s="102"/>
      <c r="YX198" s="102"/>
      <c r="YY198" s="102"/>
      <c r="YZ198" s="102"/>
      <c r="ZA198" s="102"/>
      <c r="ZB198" s="102"/>
      <c r="ZC198" s="102"/>
      <c r="ZD198" s="102"/>
      <c r="ZE198" s="102"/>
      <c r="ZF198" s="102"/>
      <c r="ZG198" s="102"/>
      <c r="ZH198" s="102"/>
      <c r="ZI198" s="102"/>
      <c r="ZJ198" s="102"/>
      <c r="ZK198" s="102"/>
      <c r="ZL198" s="102"/>
      <c r="ZM198" s="102"/>
      <c r="ZN198" s="102"/>
      <c r="ZO198" s="102"/>
      <c r="ZP198" s="102"/>
      <c r="ZQ198" s="102"/>
      <c r="ZR198" s="102"/>
      <c r="ZS198" s="102"/>
      <c r="ZT198" s="102"/>
      <c r="ZU198" s="102"/>
      <c r="ZV198" s="102"/>
      <c r="ZW198" s="102"/>
      <c r="ZX198" s="102"/>
      <c r="ZY198" s="102"/>
      <c r="ZZ198" s="102"/>
      <c r="AAA198" s="102"/>
      <c r="AAB198" s="102"/>
      <c r="AAC198" s="102"/>
      <c r="AAD198" s="102"/>
      <c r="AAE198" s="102"/>
      <c r="AAF198" s="102"/>
      <c r="AAG198" s="102"/>
      <c r="AAH198" s="102"/>
      <c r="AAI198" s="102"/>
      <c r="AAJ198" s="102"/>
      <c r="AAK198" s="102"/>
      <c r="AAL198" s="102"/>
      <c r="AAM198" s="102"/>
      <c r="AAN198" s="102"/>
      <c r="AAO198" s="102"/>
      <c r="AAP198" s="102"/>
      <c r="AAQ198" s="102"/>
      <c r="AAR198" s="102"/>
      <c r="AAS198" s="102"/>
      <c r="AAT198" s="102"/>
      <c r="AAU198" s="102"/>
      <c r="AAV198" s="102"/>
      <c r="AAW198" s="102"/>
      <c r="AAX198" s="102"/>
      <c r="AAY198" s="102"/>
      <c r="AAZ198" s="102"/>
      <c r="ABA198" s="102"/>
      <c r="ABB198" s="102"/>
      <c r="ABC198" s="102"/>
      <c r="ABD198" s="102"/>
      <c r="ABE198" s="102"/>
      <c r="ABF198" s="102"/>
      <c r="ABG198" s="102"/>
      <c r="ABH198" s="102"/>
      <c r="ABI198" s="102"/>
      <c r="ABJ198" s="102"/>
      <c r="ABK198" s="102"/>
      <c r="ABL198" s="102"/>
      <c r="ABM198" s="102"/>
      <c r="ABN198" s="102"/>
      <c r="ABO198" s="102"/>
      <c r="ABP198" s="102"/>
      <c r="ABQ198" s="102"/>
      <c r="ABR198" s="102"/>
      <c r="ABS198" s="102"/>
      <c r="ABT198" s="102"/>
      <c r="ABU198" s="102"/>
      <c r="ABV198" s="102"/>
      <c r="ABW198" s="102"/>
      <c r="ABX198" s="102"/>
      <c r="ABY198" s="102"/>
      <c r="ABZ198" s="102"/>
      <c r="ACA198" s="102"/>
      <c r="ACB198" s="102"/>
      <c r="ACC198" s="102"/>
      <c r="ACD198" s="102"/>
      <c r="ACE198" s="102"/>
      <c r="ACF198" s="102"/>
      <c r="ACG198" s="102"/>
      <c r="ACH198" s="102"/>
      <c r="ACI198" s="102"/>
      <c r="ACJ198" s="102"/>
      <c r="ACK198" s="102"/>
      <c r="ACL198" s="102"/>
      <c r="ACM198" s="102"/>
      <c r="ACN198" s="102"/>
      <c r="ACO198" s="102"/>
      <c r="ACP198" s="102"/>
      <c r="ACQ198" s="102"/>
      <c r="ACR198" s="102"/>
      <c r="ACS198" s="102"/>
      <c r="ACT198" s="102"/>
      <c r="ACU198" s="102"/>
      <c r="ACV198" s="102"/>
      <c r="ACW198" s="102"/>
      <c r="ACX198" s="102"/>
      <c r="ACY198" s="102"/>
      <c r="ACZ198" s="102"/>
      <c r="ADA198" s="102"/>
      <c r="ADB198" s="102"/>
      <c r="ADC198" s="102"/>
      <c r="ADD198" s="102"/>
      <c r="ADE198" s="102"/>
      <c r="ADF198" s="102"/>
      <c r="ADG198" s="102"/>
      <c r="ADH198" s="102"/>
      <c r="ADI198" s="102"/>
      <c r="ADJ198" s="102"/>
      <c r="ADK198" s="102"/>
      <c r="ADL198" s="102"/>
      <c r="ADM198" s="102"/>
      <c r="ADN198" s="102"/>
      <c r="ADO198" s="102"/>
      <c r="ADP198" s="102"/>
      <c r="ADQ198" s="102"/>
      <c r="ADR198" s="102"/>
      <c r="ADS198" s="102"/>
      <c r="ADT198" s="102"/>
      <c r="ADU198" s="102"/>
      <c r="ADV198" s="102"/>
      <c r="ADW198" s="102"/>
      <c r="ADX198" s="102"/>
      <c r="ADY198" s="102"/>
      <c r="ADZ198" s="102"/>
      <c r="AEA198" s="102"/>
      <c r="AEB198" s="102"/>
      <c r="AEC198" s="102"/>
      <c r="AED198" s="102"/>
      <c r="AEE198" s="102"/>
      <c r="AEF198" s="102"/>
      <c r="AEG198" s="102"/>
      <c r="AEH198" s="102"/>
      <c r="AEI198" s="102"/>
      <c r="AEJ198" s="102"/>
      <c r="AEK198" s="102"/>
      <c r="AEL198" s="102"/>
      <c r="AEM198" s="102"/>
      <c r="AEN198" s="102"/>
      <c r="AEO198" s="102"/>
      <c r="AEP198" s="102"/>
      <c r="AEQ198" s="102"/>
      <c r="AER198" s="102"/>
      <c r="AES198" s="102"/>
      <c r="AET198" s="102"/>
      <c r="AEU198" s="102"/>
      <c r="AEV198" s="102"/>
      <c r="AEW198" s="102"/>
      <c r="AEX198" s="102"/>
      <c r="AEY198" s="102"/>
      <c r="AEZ198" s="102"/>
      <c r="AFA198" s="102"/>
      <c r="AFB198" s="102"/>
      <c r="AFC198" s="102"/>
      <c r="AFD198" s="102"/>
      <c r="AFE198" s="102"/>
      <c r="AFF198" s="102"/>
      <c r="AFG198" s="102"/>
      <c r="AFH198" s="102"/>
      <c r="AFI198" s="102"/>
      <c r="AFJ198" s="102"/>
      <c r="AFK198" s="102"/>
      <c r="AFL198" s="102"/>
      <c r="AFM198" s="102"/>
      <c r="AFN198" s="102"/>
      <c r="AFO198" s="102"/>
      <c r="AFP198" s="102"/>
      <c r="AFQ198" s="102"/>
      <c r="AFR198" s="102"/>
      <c r="AFS198" s="102"/>
      <c r="AFT198" s="102"/>
      <c r="AFU198" s="102"/>
      <c r="AFV198" s="102"/>
      <c r="AFW198" s="102"/>
      <c r="AFX198" s="102"/>
      <c r="AFY198" s="102"/>
      <c r="AFZ198" s="102"/>
      <c r="AGA198" s="102"/>
      <c r="AGB198" s="102"/>
      <c r="AGC198" s="102"/>
      <c r="AGD198" s="102"/>
      <c r="AGE198" s="102"/>
      <c r="AGF198" s="102"/>
      <c r="AGG198" s="102"/>
      <c r="AGH198" s="102"/>
      <c r="AGI198" s="102"/>
      <c r="AGJ198" s="102"/>
      <c r="AGK198" s="102"/>
      <c r="AGL198" s="102"/>
      <c r="AGM198" s="102"/>
      <c r="AGN198" s="102"/>
      <c r="AGO198" s="102"/>
      <c r="AGP198" s="102"/>
      <c r="AGQ198" s="102"/>
      <c r="AGR198" s="102"/>
      <c r="AGS198" s="102"/>
      <c r="AGT198" s="102"/>
      <c r="AGU198" s="102"/>
      <c r="AGV198" s="102"/>
      <c r="AGW198" s="102"/>
      <c r="AGX198" s="102"/>
      <c r="AGY198" s="102"/>
      <c r="AGZ198" s="102"/>
      <c r="AHA198" s="102"/>
      <c r="AHB198" s="102"/>
      <c r="AHC198" s="102"/>
      <c r="AHD198" s="102"/>
      <c r="AHE198" s="102"/>
      <c r="AHF198" s="102"/>
      <c r="AHG198" s="102"/>
      <c r="AHH198" s="102"/>
      <c r="AHI198" s="102"/>
      <c r="AHJ198" s="102"/>
      <c r="AHK198" s="102"/>
      <c r="AHL198" s="102"/>
      <c r="AHM198" s="102"/>
      <c r="AHN198" s="102"/>
      <c r="AHO198" s="102"/>
      <c r="AHP198" s="102"/>
      <c r="AHQ198" s="102"/>
      <c r="AHR198" s="102"/>
      <c r="AHS198" s="102"/>
      <c r="AHT198" s="102"/>
      <c r="AHU198" s="102"/>
      <c r="AHV198" s="102"/>
      <c r="AHW198" s="102"/>
      <c r="AHX198" s="102"/>
      <c r="AHY198" s="102"/>
      <c r="AHZ198" s="102"/>
      <c r="AIA198" s="102"/>
      <c r="AIB198" s="102"/>
      <c r="AIC198" s="102"/>
      <c r="AID198" s="102"/>
      <c r="AIE198" s="102"/>
      <c r="AIF198" s="102"/>
      <c r="AIG198" s="102"/>
      <c r="AIH198" s="102"/>
      <c r="AII198" s="102"/>
      <c r="AIJ198" s="102"/>
      <c r="AIK198" s="102"/>
      <c r="AIL198" s="102"/>
      <c r="AIM198" s="102"/>
      <c r="AIN198" s="102"/>
      <c r="AIO198" s="102"/>
      <c r="AIP198" s="102"/>
      <c r="AIQ198" s="102"/>
      <c r="AIR198" s="102"/>
      <c r="AIS198" s="102"/>
      <c r="AIT198" s="102"/>
      <c r="AIU198" s="102"/>
      <c r="AIV198" s="102"/>
      <c r="AIW198" s="102"/>
      <c r="AIX198" s="102"/>
      <c r="AIY198" s="102"/>
      <c r="AIZ198" s="102"/>
      <c r="AJA198" s="102"/>
      <c r="AJB198" s="102"/>
      <c r="AJC198" s="102"/>
      <c r="AJD198" s="102"/>
      <c r="AJE198" s="102"/>
      <c r="AJF198" s="102"/>
      <c r="AJG198" s="102"/>
      <c r="AJH198" s="102"/>
      <c r="AJI198" s="102"/>
      <c r="AJJ198" s="102"/>
      <c r="AJK198" s="102"/>
      <c r="AJL198" s="102"/>
      <c r="AJM198" s="102"/>
      <c r="AJN198" s="102"/>
      <c r="AJO198" s="102"/>
      <c r="AJP198" s="102"/>
      <c r="AJQ198" s="102"/>
      <c r="AJR198" s="102"/>
      <c r="AJS198" s="102"/>
      <c r="AJT198" s="102"/>
      <c r="AJU198" s="102"/>
      <c r="AJV198" s="102"/>
      <c r="AJW198" s="102"/>
      <c r="AJX198" s="102"/>
      <c r="AJY198" s="102"/>
      <c r="AJZ198" s="102"/>
      <c r="AKA198" s="102"/>
      <c r="AKB198" s="102"/>
      <c r="AKC198" s="102"/>
      <c r="AKD198" s="102"/>
      <c r="AKE198" s="102"/>
      <c r="AKF198" s="102"/>
      <c r="AKG198" s="102"/>
      <c r="AKH198" s="102"/>
      <c r="AKI198" s="102"/>
      <c r="AKJ198" s="102"/>
      <c r="AKK198" s="102"/>
      <c r="AKL198" s="102"/>
      <c r="AKM198" s="102"/>
      <c r="AKN198" s="102"/>
      <c r="AKO198" s="102"/>
      <c r="AKP198" s="102"/>
      <c r="AKQ198" s="102"/>
      <c r="AKR198" s="102"/>
      <c r="AKS198" s="102"/>
      <c r="AKT198" s="102"/>
      <c r="AKU198" s="102"/>
      <c r="AKV198" s="102"/>
      <c r="AKW198" s="102"/>
      <c r="AKX198" s="102"/>
      <c r="AKY198" s="102"/>
      <c r="AKZ198" s="102"/>
      <c r="ALA198" s="102"/>
      <c r="ALB198" s="102"/>
      <c r="ALC198" s="102"/>
      <c r="ALD198" s="102"/>
      <c r="ALE198" s="102"/>
      <c r="ALF198" s="102"/>
      <c r="ALG198" s="102"/>
      <c r="ALH198" s="102"/>
      <c r="ALI198" s="102"/>
      <c r="ALJ198" s="102"/>
      <c r="ALK198" s="102"/>
      <c r="ALL198" s="102"/>
      <c r="ALM198" s="102"/>
      <c r="ALN198" s="102"/>
      <c r="ALO198" s="102"/>
      <c r="ALP198" s="102"/>
      <c r="ALQ198" s="102"/>
      <c r="ALR198" s="102"/>
      <c r="ALS198" s="102"/>
      <c r="ALT198" s="102"/>
      <c r="ALU198" s="102"/>
      <c r="ALV198" s="102"/>
      <c r="ALW198" s="102"/>
      <c r="ALX198" s="102"/>
      <c r="ALY198" s="102"/>
      <c r="ALZ198" s="102"/>
      <c r="AMA198" s="102"/>
      <c r="AMB198" s="102"/>
      <c r="AMC198" s="102"/>
      <c r="AMD198" s="102"/>
      <c r="AME198" s="102"/>
      <c r="AMF198" s="102"/>
      <c r="AMG198" s="102"/>
      <c r="AMH198" s="102"/>
      <c r="AMI198" s="102"/>
      <c r="AMJ198" s="102"/>
      <c r="AMK198" s="102"/>
      <c r="AML198" s="102"/>
      <c r="AMM198" s="102"/>
      <c r="AMN198" s="102"/>
      <c r="AMO198" s="102"/>
      <c r="AMP198" s="102"/>
      <c r="AMQ198" s="102"/>
      <c r="AMR198" s="102"/>
      <c r="AMS198" s="102"/>
      <c r="AMT198" s="102"/>
      <c r="AMU198" s="102"/>
      <c r="AMV198" s="102"/>
      <c r="AMW198" s="102"/>
      <c r="AMX198" s="102"/>
      <c r="AMY198" s="102"/>
      <c r="AMZ198" s="102"/>
      <c r="ANA198" s="102"/>
      <c r="ANB198" s="102"/>
      <c r="ANC198" s="102"/>
      <c r="AND198" s="102"/>
      <c r="ANE198" s="102"/>
      <c r="ANF198" s="102"/>
      <c r="ANG198" s="102"/>
      <c r="ANH198" s="102"/>
      <c r="ANI198" s="102"/>
      <c r="ANJ198" s="102"/>
      <c r="ANK198" s="102"/>
      <c r="ANL198" s="102"/>
      <c r="ANM198" s="102"/>
      <c r="ANN198" s="102"/>
      <c r="ANO198" s="102"/>
      <c r="ANP198" s="102"/>
      <c r="ANQ198" s="102"/>
      <c r="ANR198" s="102"/>
      <c r="ANS198" s="102"/>
      <c r="ANT198" s="102"/>
      <c r="ANU198" s="102"/>
      <c r="ANV198" s="102"/>
      <c r="ANW198" s="102"/>
      <c r="ANX198" s="102"/>
      <c r="ANY198" s="102"/>
      <c r="ANZ198" s="102"/>
      <c r="AOA198" s="102"/>
      <c r="AOB198" s="102"/>
      <c r="AOC198" s="102"/>
      <c r="AOD198" s="102"/>
      <c r="AOE198" s="102"/>
      <c r="AOF198" s="102"/>
      <c r="AOG198" s="102"/>
      <c r="AOH198" s="102"/>
      <c r="AOI198" s="102"/>
      <c r="AOJ198" s="102"/>
      <c r="AOK198" s="102"/>
      <c r="AOL198" s="102"/>
      <c r="AOM198" s="102"/>
      <c r="AON198" s="102"/>
      <c r="AOO198" s="102"/>
      <c r="AOP198" s="102"/>
      <c r="AOQ198" s="102"/>
      <c r="AOR198" s="102"/>
      <c r="AOS198" s="102"/>
      <c r="AOT198" s="102"/>
      <c r="AOU198" s="102"/>
      <c r="AOV198" s="102"/>
      <c r="AOW198" s="102"/>
      <c r="AOX198" s="102"/>
      <c r="AOY198" s="102"/>
      <c r="AOZ198" s="102"/>
      <c r="APA198" s="102"/>
      <c r="APB198" s="102"/>
      <c r="APC198" s="102"/>
      <c r="APD198" s="102"/>
      <c r="APE198" s="102"/>
      <c r="APF198" s="102"/>
      <c r="APG198" s="102"/>
      <c r="APH198" s="102"/>
      <c r="API198" s="102"/>
      <c r="APJ198" s="102"/>
      <c r="APK198" s="102"/>
      <c r="APL198" s="102"/>
      <c r="APM198" s="102"/>
      <c r="APN198" s="102"/>
      <c r="APO198" s="102"/>
      <c r="APP198" s="102"/>
      <c r="APQ198" s="102"/>
      <c r="APR198" s="102"/>
      <c r="APS198" s="102"/>
      <c r="APT198" s="102"/>
      <c r="APU198" s="102"/>
      <c r="APV198" s="102"/>
      <c r="APW198" s="102"/>
      <c r="APX198" s="102"/>
      <c r="APY198" s="102"/>
      <c r="APZ198" s="102"/>
      <c r="AQA198" s="102"/>
      <c r="AQB198" s="102"/>
      <c r="AQC198" s="102"/>
      <c r="AQD198" s="102"/>
      <c r="AQE198" s="102"/>
      <c r="AQF198" s="102"/>
      <c r="AQG198" s="102"/>
      <c r="AQH198" s="102"/>
      <c r="AQI198" s="102"/>
      <c r="AQJ198" s="102"/>
      <c r="AQK198" s="102"/>
      <c r="AQL198" s="102"/>
      <c r="AQM198" s="102"/>
      <c r="AQN198" s="102"/>
      <c r="AQO198" s="102"/>
      <c r="AQP198" s="102"/>
      <c r="AQQ198" s="102"/>
      <c r="AQR198" s="102"/>
      <c r="AQS198" s="102"/>
      <c r="AQT198" s="102"/>
      <c r="AQU198" s="102"/>
      <c r="AQV198" s="102"/>
      <c r="AQW198" s="102"/>
      <c r="AQX198" s="102"/>
      <c r="AQY198" s="102"/>
      <c r="AQZ198" s="102"/>
      <c r="ARA198" s="102"/>
      <c r="ARB198" s="102"/>
      <c r="ARC198" s="102"/>
      <c r="ARD198" s="102"/>
      <c r="ARE198" s="102"/>
      <c r="ARF198" s="102"/>
      <c r="ARG198" s="102"/>
      <c r="ARH198" s="102"/>
      <c r="ARI198" s="102"/>
      <c r="ARJ198" s="102"/>
      <c r="ARK198" s="102"/>
      <c r="ARL198" s="102"/>
      <c r="ARM198" s="102"/>
      <c r="ARN198" s="102"/>
      <c r="ARO198" s="102"/>
      <c r="ARP198" s="102"/>
      <c r="ARQ198" s="102"/>
      <c r="ARR198" s="102"/>
      <c r="ARS198" s="102"/>
      <c r="ART198" s="102"/>
      <c r="ARU198" s="102"/>
      <c r="ARV198" s="102"/>
      <c r="ARW198" s="102"/>
      <c r="ARX198" s="102"/>
      <c r="ARY198" s="102"/>
      <c r="ARZ198" s="102"/>
      <c r="ASA198" s="102"/>
      <c r="ASB198" s="102"/>
      <c r="ASC198" s="102"/>
      <c r="ASD198" s="102"/>
      <c r="ASE198" s="102"/>
      <c r="ASF198" s="102"/>
      <c r="ASG198" s="102"/>
      <c r="ASH198" s="102"/>
      <c r="ASI198" s="102"/>
      <c r="ASJ198" s="102"/>
      <c r="ASK198" s="102"/>
      <c r="ASL198" s="102"/>
      <c r="ASM198" s="102"/>
      <c r="ASN198" s="102"/>
      <c r="ASO198" s="102"/>
      <c r="ASP198" s="102"/>
      <c r="ASQ198" s="102"/>
      <c r="ASR198" s="102"/>
      <c r="ASS198" s="102"/>
      <c r="AST198" s="102"/>
      <c r="ASU198" s="102"/>
      <c r="ASV198" s="102"/>
      <c r="ASW198" s="102"/>
      <c r="ASX198" s="102"/>
      <c r="ASY198" s="102"/>
      <c r="ASZ198" s="102"/>
      <c r="ATA198" s="102"/>
      <c r="ATB198" s="102"/>
      <c r="ATC198" s="102"/>
      <c r="ATD198" s="102"/>
      <c r="ATE198" s="102"/>
      <c r="ATF198" s="102"/>
      <c r="ATG198" s="102"/>
      <c r="ATH198" s="102"/>
      <c r="ATI198" s="102"/>
      <c r="ATJ198" s="102"/>
      <c r="ATK198" s="102"/>
      <c r="ATL198" s="102"/>
      <c r="ATM198" s="102"/>
      <c r="ATN198" s="102"/>
      <c r="ATO198" s="102"/>
      <c r="ATP198" s="102"/>
      <c r="ATQ198" s="102"/>
      <c r="ATR198" s="102"/>
      <c r="ATS198" s="102"/>
      <c r="ATT198" s="102"/>
      <c r="ATU198" s="102"/>
      <c r="ATV198" s="102"/>
      <c r="ATW198" s="102"/>
      <c r="ATX198" s="102"/>
      <c r="ATY198" s="102"/>
      <c r="ATZ198" s="102"/>
      <c r="AUA198" s="102"/>
      <c r="AUB198" s="102"/>
      <c r="AUC198" s="102"/>
      <c r="AUD198" s="102"/>
      <c r="AUE198" s="102"/>
      <c r="AUF198" s="102"/>
      <c r="AUG198" s="102"/>
      <c r="AUH198" s="102"/>
      <c r="AUI198" s="102"/>
      <c r="AUJ198" s="102"/>
      <c r="AUK198" s="102"/>
      <c r="AUL198" s="102"/>
      <c r="AUM198" s="102"/>
      <c r="AUN198" s="102"/>
      <c r="AUO198" s="102"/>
      <c r="AUP198" s="102"/>
      <c r="AUQ198" s="102"/>
      <c r="AUR198" s="102"/>
      <c r="AUS198" s="102"/>
      <c r="AUT198" s="102"/>
      <c r="AUU198" s="102"/>
      <c r="AUV198" s="102"/>
      <c r="AUW198" s="102"/>
      <c r="AUX198" s="102"/>
      <c r="AUY198" s="102"/>
      <c r="AUZ198" s="102"/>
      <c r="AVA198" s="102"/>
      <c r="AVB198" s="102"/>
      <c r="AVC198" s="102"/>
      <c r="AVD198" s="102"/>
      <c r="AVE198" s="102"/>
      <c r="AVF198" s="102"/>
      <c r="AVG198" s="102"/>
      <c r="AVH198" s="102"/>
      <c r="AVI198" s="102"/>
      <c r="AVJ198" s="102"/>
      <c r="AVK198" s="102"/>
      <c r="AVL198" s="102"/>
      <c r="AVM198" s="102"/>
      <c r="AVN198" s="102"/>
      <c r="AVO198" s="102"/>
      <c r="AVP198" s="102"/>
      <c r="AVQ198" s="102"/>
      <c r="AVR198" s="102"/>
      <c r="AVS198" s="102"/>
      <c r="AVT198" s="102"/>
      <c r="AVU198" s="102"/>
      <c r="AVV198" s="102"/>
      <c r="AVW198" s="102"/>
      <c r="AVX198" s="102"/>
      <c r="AVY198" s="102"/>
      <c r="AVZ198" s="102"/>
      <c r="AWA198" s="102"/>
      <c r="AWB198" s="102"/>
      <c r="AWC198" s="102"/>
      <c r="AWD198" s="102"/>
      <c r="AWE198" s="102"/>
      <c r="AWF198" s="102"/>
      <c r="AWG198" s="102"/>
      <c r="AWH198" s="102"/>
      <c r="AWI198" s="102"/>
      <c r="AWJ198" s="102"/>
      <c r="AWK198" s="102"/>
      <c r="AWL198" s="102"/>
      <c r="AWM198" s="102"/>
      <c r="AWN198" s="102"/>
      <c r="AWO198" s="102"/>
      <c r="AWP198" s="102"/>
      <c r="AWQ198" s="102"/>
      <c r="AWR198" s="102"/>
      <c r="AWS198" s="102"/>
      <c r="AWT198" s="102"/>
      <c r="AWU198" s="102"/>
      <c r="AWV198" s="102"/>
      <c r="AWW198" s="102"/>
      <c r="AWX198" s="102"/>
      <c r="AWY198" s="102"/>
      <c r="AWZ198" s="102"/>
      <c r="AXA198" s="102"/>
      <c r="AXB198" s="102"/>
      <c r="AXC198" s="102"/>
      <c r="AXD198" s="102"/>
      <c r="AXE198" s="102"/>
      <c r="AXF198" s="102"/>
      <c r="AXG198" s="102"/>
      <c r="AXH198" s="102"/>
      <c r="AXI198" s="102"/>
      <c r="AXJ198" s="102"/>
      <c r="AXK198" s="102"/>
      <c r="AXL198" s="102"/>
      <c r="AXM198" s="102"/>
      <c r="AXN198" s="102"/>
      <c r="AXO198" s="102"/>
      <c r="AXP198" s="102"/>
      <c r="AXQ198" s="102"/>
      <c r="AXR198" s="102"/>
      <c r="AXS198" s="102"/>
      <c r="AXT198" s="102"/>
      <c r="AXU198" s="102"/>
      <c r="AXV198" s="102"/>
      <c r="AXW198" s="102"/>
      <c r="AXX198" s="102"/>
      <c r="AXY198" s="102"/>
      <c r="AXZ198" s="102"/>
      <c r="AYA198" s="102"/>
      <c r="AYB198" s="102"/>
      <c r="AYC198" s="102"/>
      <c r="AYD198" s="102"/>
      <c r="AYE198" s="102"/>
      <c r="AYF198" s="102"/>
      <c r="AYG198" s="102"/>
      <c r="AYH198" s="102"/>
      <c r="AYI198" s="102"/>
      <c r="AYJ198" s="102"/>
      <c r="AYK198" s="102"/>
      <c r="AYL198" s="102"/>
      <c r="AYM198" s="102"/>
      <c r="AYN198" s="102"/>
      <c r="AYO198" s="102"/>
      <c r="AYP198" s="102"/>
      <c r="AYQ198" s="102"/>
      <c r="AYR198" s="102"/>
      <c r="AYS198" s="102"/>
      <c r="AYT198" s="102"/>
      <c r="AYU198" s="102"/>
      <c r="AYV198" s="102"/>
      <c r="AYW198" s="102"/>
      <c r="AYX198" s="102"/>
      <c r="AYY198" s="102"/>
      <c r="AYZ198" s="102"/>
      <c r="AZA198" s="102"/>
      <c r="AZB198" s="102"/>
      <c r="AZC198" s="102"/>
      <c r="AZD198" s="102"/>
      <c r="AZE198" s="102"/>
      <c r="AZF198" s="102"/>
      <c r="AZG198" s="102"/>
      <c r="AZH198" s="102"/>
      <c r="AZI198" s="102"/>
      <c r="AZJ198" s="102"/>
      <c r="AZK198" s="102"/>
      <c r="AZL198" s="102"/>
      <c r="AZM198" s="102"/>
      <c r="AZN198" s="102"/>
      <c r="AZO198" s="102"/>
      <c r="AZP198" s="102"/>
      <c r="AZQ198" s="102"/>
      <c r="AZR198" s="102"/>
      <c r="AZS198" s="102"/>
      <c r="AZT198" s="102"/>
      <c r="AZU198" s="102"/>
      <c r="AZV198" s="102"/>
      <c r="AZW198" s="102"/>
      <c r="AZX198" s="102"/>
      <c r="AZY198" s="102"/>
      <c r="AZZ198" s="102"/>
      <c r="BAA198" s="102"/>
      <c r="BAB198" s="102"/>
      <c r="BAC198" s="102"/>
      <c r="BAD198" s="102"/>
      <c r="BAE198" s="102"/>
      <c r="BAF198" s="102"/>
      <c r="BAG198" s="102"/>
      <c r="BAH198" s="102"/>
      <c r="BAI198" s="102"/>
      <c r="BAJ198" s="102"/>
      <c r="BAK198" s="102"/>
      <c r="BAL198" s="102"/>
      <c r="BAM198" s="102"/>
      <c r="BAN198" s="102"/>
      <c r="BAO198" s="102"/>
      <c r="BAP198" s="102"/>
      <c r="BAQ198" s="102"/>
      <c r="BAR198" s="102"/>
      <c r="BAS198" s="102"/>
      <c r="BAT198" s="102"/>
      <c r="BAU198" s="102"/>
      <c r="BAV198" s="102"/>
      <c r="BAW198" s="102"/>
      <c r="BAX198" s="102"/>
      <c r="BAY198" s="102"/>
      <c r="BAZ198" s="102"/>
      <c r="BBA198" s="102"/>
      <c r="BBB198" s="102"/>
      <c r="BBC198" s="102"/>
      <c r="BBD198" s="102"/>
      <c r="BBE198" s="102"/>
      <c r="BBF198" s="102"/>
      <c r="BBG198" s="102"/>
      <c r="BBH198" s="102"/>
      <c r="BBI198" s="102"/>
      <c r="BBJ198" s="102"/>
      <c r="BBK198" s="102"/>
      <c r="BBL198" s="102"/>
      <c r="BBM198" s="102"/>
      <c r="BBN198" s="102"/>
      <c r="BBO198" s="102"/>
      <c r="BBP198" s="102"/>
      <c r="BBQ198" s="102"/>
      <c r="BBR198" s="102"/>
      <c r="BBS198" s="102"/>
      <c r="BBT198" s="102"/>
      <c r="BBU198" s="102"/>
      <c r="BBV198" s="102"/>
      <c r="BBW198" s="102"/>
      <c r="BBX198" s="102"/>
      <c r="BBY198" s="102"/>
      <c r="BBZ198" s="102"/>
      <c r="BCA198" s="102"/>
      <c r="BCB198" s="102"/>
      <c r="BCC198" s="102"/>
      <c r="BCD198" s="102"/>
      <c r="BCE198" s="102"/>
      <c r="BCF198" s="102"/>
      <c r="BCG198" s="102"/>
      <c r="BCH198" s="102"/>
      <c r="BCI198" s="102"/>
      <c r="BCJ198" s="102"/>
      <c r="BCK198" s="102"/>
      <c r="BCL198" s="102"/>
      <c r="BCM198" s="102"/>
      <c r="BCN198" s="102"/>
      <c r="BCO198" s="102"/>
      <c r="BCP198" s="102"/>
      <c r="BCQ198" s="102"/>
      <c r="BCR198" s="102"/>
      <c r="BCS198" s="102"/>
      <c r="BCT198" s="102"/>
      <c r="BCU198" s="102"/>
      <c r="BCV198" s="102"/>
      <c r="BCW198" s="102"/>
      <c r="BCX198" s="102"/>
      <c r="BCY198" s="102"/>
      <c r="BCZ198" s="102"/>
      <c r="BDA198" s="102"/>
      <c r="BDB198" s="102"/>
      <c r="BDC198" s="102"/>
      <c r="BDD198" s="102"/>
      <c r="BDE198" s="102"/>
      <c r="BDF198" s="102"/>
      <c r="BDG198" s="102"/>
      <c r="BDH198" s="102"/>
      <c r="BDI198" s="102"/>
      <c r="BDJ198" s="102"/>
      <c r="BDK198" s="102"/>
      <c r="BDL198" s="102"/>
      <c r="BDM198" s="102"/>
      <c r="BDN198" s="102"/>
      <c r="BDO198" s="102"/>
      <c r="BDP198" s="102"/>
      <c r="BDQ198" s="102"/>
      <c r="BDR198" s="102"/>
      <c r="BDS198" s="102"/>
      <c r="BDT198" s="102"/>
      <c r="BDU198" s="102"/>
      <c r="BDV198" s="102"/>
      <c r="BDW198" s="102"/>
      <c r="BDX198" s="102"/>
      <c r="BDY198" s="102"/>
      <c r="BDZ198" s="102"/>
      <c r="BEA198" s="102"/>
      <c r="BEB198" s="102"/>
      <c r="BEC198" s="102"/>
      <c r="BED198" s="102"/>
      <c r="BEE198" s="102"/>
      <c r="BEF198" s="102"/>
      <c r="BEG198" s="102"/>
      <c r="BEH198" s="102"/>
      <c r="BEI198" s="102"/>
      <c r="BEJ198" s="102"/>
      <c r="BEK198" s="102"/>
      <c r="BEL198" s="102"/>
      <c r="BEM198" s="102"/>
      <c r="BEN198" s="102"/>
      <c r="BEO198" s="102"/>
      <c r="BEP198" s="102"/>
      <c r="BEQ198" s="102"/>
      <c r="BER198" s="102"/>
      <c r="BES198" s="102"/>
      <c r="BET198" s="102"/>
      <c r="BEU198" s="102"/>
      <c r="BEV198" s="102"/>
      <c r="BEW198" s="102"/>
      <c r="BEX198" s="102"/>
      <c r="BEY198" s="102"/>
      <c r="BEZ198" s="102"/>
      <c r="BFA198" s="102"/>
      <c r="BFB198" s="102"/>
      <c r="BFC198" s="102"/>
      <c r="BFD198" s="102"/>
      <c r="BFE198" s="102"/>
      <c r="BFF198" s="102"/>
      <c r="BFG198" s="102"/>
      <c r="BFH198" s="102"/>
      <c r="BFI198" s="102"/>
      <c r="BFJ198" s="102"/>
      <c r="BFK198" s="102"/>
      <c r="BFL198" s="102"/>
      <c r="BFM198" s="102"/>
      <c r="BFN198" s="102"/>
      <c r="BFO198" s="102"/>
      <c r="BFP198" s="102"/>
      <c r="BFQ198" s="102"/>
      <c r="BFR198" s="102"/>
      <c r="BFS198" s="102"/>
      <c r="BFT198" s="102"/>
      <c r="BFU198" s="102"/>
      <c r="BFV198" s="102"/>
      <c r="BFW198" s="102"/>
      <c r="BFX198" s="102"/>
      <c r="BFY198" s="102"/>
      <c r="BFZ198" s="102"/>
      <c r="BGA198" s="102"/>
      <c r="BGB198" s="102"/>
      <c r="BGC198" s="102"/>
      <c r="BGD198" s="102"/>
      <c r="BGE198" s="102"/>
      <c r="BGF198" s="102"/>
      <c r="BGG198" s="102"/>
      <c r="BGH198" s="102"/>
      <c r="BGI198" s="102"/>
      <c r="BGJ198" s="102"/>
      <c r="BGK198" s="102"/>
      <c r="BGL198" s="102"/>
      <c r="BGM198" s="102"/>
      <c r="BGN198" s="102"/>
      <c r="BGO198" s="102"/>
      <c r="BGP198" s="102"/>
      <c r="BGQ198" s="102"/>
      <c r="BGR198" s="102"/>
      <c r="BGS198" s="102"/>
      <c r="BGT198" s="102"/>
      <c r="BGU198" s="102"/>
      <c r="BGV198" s="102"/>
      <c r="BGW198" s="102"/>
      <c r="BGX198" s="102"/>
      <c r="BGY198" s="102"/>
      <c r="BGZ198" s="102"/>
      <c r="BHA198" s="102"/>
      <c r="BHB198" s="102"/>
      <c r="BHC198" s="102"/>
      <c r="BHD198" s="102"/>
      <c r="BHE198" s="102"/>
      <c r="BHF198" s="102"/>
      <c r="BHG198" s="102"/>
      <c r="BHH198" s="102"/>
      <c r="BHI198" s="102"/>
      <c r="BHJ198" s="102"/>
      <c r="BHK198" s="102"/>
      <c r="BHL198" s="102"/>
      <c r="BHM198" s="102"/>
      <c r="BHN198" s="102"/>
      <c r="BHO198" s="102"/>
      <c r="BHP198" s="102"/>
      <c r="BHQ198" s="102"/>
      <c r="BHR198" s="102"/>
      <c r="BHS198" s="102"/>
      <c r="BHT198" s="102"/>
      <c r="BHU198" s="102"/>
      <c r="BHV198" s="102"/>
      <c r="BHW198" s="102"/>
      <c r="BHX198" s="102"/>
      <c r="BHY198" s="102"/>
      <c r="BHZ198" s="102"/>
      <c r="BIA198" s="102"/>
      <c r="BIB198" s="102"/>
      <c r="BIC198" s="102"/>
      <c r="BID198" s="102"/>
      <c r="BIE198" s="102"/>
      <c r="BIF198" s="102"/>
      <c r="BIG198" s="102"/>
      <c r="BIH198" s="102"/>
      <c r="BII198" s="102"/>
      <c r="BIJ198" s="102"/>
      <c r="BIK198" s="102"/>
      <c r="BIL198" s="102"/>
      <c r="BIM198" s="102"/>
      <c r="BIN198" s="102"/>
      <c r="BIO198" s="102"/>
      <c r="BIP198" s="102"/>
      <c r="BIQ198" s="102"/>
      <c r="BIR198" s="102"/>
      <c r="BIS198" s="102"/>
      <c r="BIT198" s="102"/>
      <c r="BIU198" s="102"/>
      <c r="BIV198" s="102"/>
      <c r="BIW198" s="102"/>
      <c r="BIX198" s="102"/>
      <c r="BIY198" s="102"/>
      <c r="BIZ198" s="102"/>
      <c r="BJA198" s="102"/>
      <c r="BJB198" s="102"/>
      <c r="BJC198" s="102"/>
      <c r="BJD198" s="102"/>
      <c r="BJE198" s="102"/>
      <c r="BJF198" s="102"/>
      <c r="BJG198" s="102"/>
      <c r="BJH198" s="102"/>
      <c r="BJI198" s="102"/>
      <c r="BJJ198" s="102"/>
      <c r="BJK198" s="102"/>
      <c r="BJL198" s="102"/>
      <c r="BJM198" s="102"/>
      <c r="BJN198" s="102"/>
      <c r="BJO198" s="102"/>
      <c r="BJP198" s="102"/>
      <c r="BJQ198" s="102"/>
      <c r="BJR198" s="102"/>
      <c r="BJS198" s="102"/>
      <c r="BJT198" s="102"/>
      <c r="BJU198" s="102"/>
      <c r="BJV198" s="102"/>
      <c r="BJW198" s="102"/>
      <c r="BJX198" s="102"/>
      <c r="BJY198" s="102"/>
      <c r="BJZ198" s="102"/>
      <c r="BKA198" s="102"/>
      <c r="BKB198" s="102"/>
      <c r="BKC198" s="102"/>
      <c r="BKD198" s="102"/>
      <c r="BKE198" s="102"/>
      <c r="BKF198" s="102"/>
      <c r="BKG198" s="102"/>
      <c r="BKH198" s="102"/>
      <c r="BKI198" s="102"/>
      <c r="BKJ198" s="102"/>
      <c r="BKK198" s="102"/>
      <c r="BKL198" s="102"/>
      <c r="BKM198" s="102"/>
      <c r="BKN198" s="102"/>
      <c r="BKO198" s="102"/>
      <c r="BKP198" s="102"/>
      <c r="BKQ198" s="102"/>
      <c r="BKR198" s="102"/>
      <c r="BKS198" s="102"/>
      <c r="BKT198" s="102"/>
      <c r="BKU198" s="102"/>
      <c r="BKV198" s="102"/>
      <c r="BKW198" s="102"/>
      <c r="BKX198" s="102"/>
      <c r="BKY198" s="102"/>
      <c r="BKZ198" s="102"/>
      <c r="BLA198" s="102"/>
      <c r="BLB198" s="102"/>
      <c r="BLC198" s="102"/>
      <c r="BLD198" s="102"/>
      <c r="BLE198" s="102"/>
      <c r="BLF198" s="102"/>
      <c r="BLG198" s="102"/>
      <c r="BLH198" s="102"/>
      <c r="BLI198" s="102"/>
      <c r="BLJ198" s="102"/>
      <c r="BLK198" s="102"/>
      <c r="BLL198" s="102"/>
      <c r="BLM198" s="102"/>
      <c r="BLN198" s="102"/>
      <c r="BLO198" s="102"/>
      <c r="BLP198" s="102"/>
      <c r="BLQ198" s="102"/>
      <c r="BLR198" s="102"/>
      <c r="BLS198" s="102"/>
      <c r="BLT198" s="102"/>
      <c r="BLU198" s="102"/>
      <c r="BLV198" s="102"/>
      <c r="BLW198" s="102"/>
      <c r="BLX198" s="102"/>
      <c r="BLY198" s="102"/>
      <c r="BLZ198" s="102"/>
      <c r="BMA198" s="102"/>
      <c r="BMB198" s="102"/>
      <c r="BMC198" s="102"/>
      <c r="BMD198" s="102"/>
      <c r="BME198" s="102"/>
      <c r="BMF198" s="102"/>
      <c r="BMG198" s="102"/>
      <c r="BMH198" s="102"/>
      <c r="BMI198" s="102"/>
      <c r="BMJ198" s="102"/>
      <c r="BMK198" s="102"/>
      <c r="BML198" s="102"/>
      <c r="BMM198" s="102"/>
      <c r="BMN198" s="102"/>
      <c r="BMO198" s="102"/>
      <c r="BMP198" s="102"/>
      <c r="BMQ198" s="102"/>
      <c r="BMR198" s="102"/>
      <c r="BMS198" s="102"/>
      <c r="BMT198" s="102"/>
      <c r="BMU198" s="102"/>
      <c r="BMV198" s="102"/>
      <c r="BMW198" s="102"/>
      <c r="BMX198" s="102"/>
      <c r="BMY198" s="102"/>
      <c r="BMZ198" s="102"/>
      <c r="BNA198" s="102"/>
      <c r="BNB198" s="102"/>
      <c r="BNC198" s="102"/>
      <c r="BND198" s="102"/>
      <c r="BNE198" s="102"/>
      <c r="BNF198" s="102"/>
      <c r="BNG198" s="102"/>
      <c r="BNH198" s="102"/>
      <c r="BNI198" s="102"/>
      <c r="BNJ198" s="102"/>
      <c r="BNK198" s="102"/>
      <c r="BNL198" s="102"/>
      <c r="BNM198" s="102"/>
      <c r="BNN198" s="102"/>
      <c r="BNO198" s="102"/>
      <c r="BNP198" s="102"/>
      <c r="BNQ198" s="102"/>
      <c r="BNR198" s="102"/>
      <c r="BNS198" s="102"/>
      <c r="BNT198" s="102"/>
      <c r="BNU198" s="102"/>
      <c r="BNV198" s="102"/>
      <c r="BNW198" s="102"/>
      <c r="BNX198" s="102"/>
      <c r="BNY198" s="102"/>
      <c r="BNZ198" s="102"/>
      <c r="BOA198" s="102"/>
      <c r="BOB198" s="102"/>
      <c r="BOC198" s="102"/>
      <c r="BOD198" s="102"/>
      <c r="BOE198" s="102"/>
      <c r="BOF198" s="102"/>
      <c r="BOG198" s="102"/>
      <c r="BOH198" s="102"/>
      <c r="BOI198" s="102"/>
      <c r="BOJ198" s="102"/>
      <c r="BOK198" s="102"/>
      <c r="BOL198" s="102"/>
      <c r="BOM198" s="102"/>
      <c r="BON198" s="102"/>
      <c r="BOO198" s="102"/>
      <c r="BOP198" s="102"/>
      <c r="BOQ198" s="102"/>
      <c r="BOR198" s="102"/>
      <c r="BOS198" s="102"/>
      <c r="BOT198" s="102"/>
      <c r="BOU198" s="102"/>
      <c r="BOV198" s="102"/>
      <c r="BOW198" s="102"/>
      <c r="BOX198" s="102"/>
      <c r="BOY198" s="102"/>
      <c r="BOZ198" s="102"/>
      <c r="BPA198" s="102"/>
      <c r="BPB198" s="102"/>
      <c r="BPC198" s="102"/>
      <c r="BPD198" s="102"/>
      <c r="BPE198" s="102"/>
      <c r="BPF198" s="102"/>
      <c r="BPG198" s="102"/>
      <c r="BPH198" s="102"/>
      <c r="BPI198" s="102"/>
      <c r="BPJ198" s="102"/>
      <c r="BPK198" s="102"/>
      <c r="BPL198" s="102"/>
      <c r="BPM198" s="102"/>
      <c r="BPN198" s="102"/>
      <c r="BPO198" s="102"/>
      <c r="BPP198" s="102"/>
      <c r="BPQ198" s="102"/>
      <c r="BPR198" s="102"/>
      <c r="BPS198" s="102"/>
      <c r="BPT198" s="102"/>
      <c r="BPU198" s="102"/>
      <c r="BPV198" s="102"/>
      <c r="BPW198" s="102"/>
      <c r="BPX198" s="102"/>
      <c r="BPY198" s="102"/>
      <c r="BPZ198" s="102"/>
      <c r="BQA198" s="102"/>
      <c r="BQB198" s="102"/>
      <c r="BQC198" s="102"/>
      <c r="BQD198" s="102"/>
      <c r="BQE198" s="102"/>
      <c r="BQF198" s="102"/>
      <c r="BQG198" s="102"/>
      <c r="BQH198" s="102"/>
      <c r="BQI198" s="102"/>
      <c r="BQJ198" s="102"/>
      <c r="BQK198" s="102"/>
      <c r="BQL198" s="102"/>
      <c r="BQM198" s="102"/>
      <c r="BQN198" s="102"/>
      <c r="BQO198" s="102"/>
      <c r="BQP198" s="102"/>
      <c r="BQQ198" s="102"/>
      <c r="BQR198" s="102"/>
      <c r="BQS198" s="102"/>
      <c r="BQT198" s="102"/>
      <c r="BQU198" s="102"/>
      <c r="BQV198" s="102"/>
      <c r="BQW198" s="102"/>
      <c r="BQX198" s="102"/>
      <c r="BQY198" s="102"/>
      <c r="BQZ198" s="102"/>
      <c r="BRA198" s="102"/>
      <c r="BRB198" s="102"/>
      <c r="BRC198" s="102"/>
      <c r="BRD198" s="102"/>
      <c r="BRE198" s="102"/>
      <c r="BRF198" s="102"/>
      <c r="BRG198" s="102"/>
      <c r="BRH198" s="102"/>
      <c r="BRI198" s="102"/>
      <c r="BRJ198" s="102"/>
      <c r="BRK198" s="102"/>
      <c r="BRL198" s="102"/>
      <c r="BRM198" s="102"/>
      <c r="BRN198" s="102"/>
      <c r="BRO198" s="102"/>
      <c r="BRP198" s="102"/>
      <c r="BRQ198" s="102"/>
      <c r="BRR198" s="102"/>
      <c r="BRS198" s="102"/>
      <c r="BRT198" s="102"/>
      <c r="BRU198" s="102"/>
      <c r="BRV198" s="102"/>
      <c r="BRW198" s="102"/>
      <c r="BRX198" s="102"/>
      <c r="BRY198" s="102"/>
      <c r="BRZ198" s="102"/>
      <c r="BSA198" s="102"/>
      <c r="BSB198" s="102"/>
      <c r="BSC198" s="102"/>
      <c r="BSD198" s="102"/>
      <c r="BSE198" s="102"/>
      <c r="BSF198" s="102"/>
      <c r="BSG198" s="102"/>
      <c r="BSH198" s="102"/>
      <c r="BSI198" s="102"/>
      <c r="BSJ198" s="102"/>
      <c r="BSK198" s="102"/>
      <c r="BSL198" s="102"/>
      <c r="BSM198" s="102"/>
      <c r="BSN198" s="102"/>
      <c r="BSO198" s="102"/>
      <c r="BSP198" s="102"/>
      <c r="BSQ198" s="102"/>
      <c r="BSR198" s="102"/>
      <c r="BSS198" s="102"/>
      <c r="BST198" s="102"/>
      <c r="BSU198" s="102"/>
      <c r="BSV198" s="102"/>
      <c r="BSW198" s="102"/>
      <c r="BSX198" s="102"/>
      <c r="BSY198" s="102"/>
      <c r="BSZ198" s="102"/>
      <c r="BTA198" s="102"/>
      <c r="BTB198" s="102"/>
      <c r="BTC198" s="102"/>
      <c r="BTD198" s="102"/>
      <c r="BTE198" s="102"/>
      <c r="BTF198" s="102"/>
      <c r="BTG198" s="102"/>
      <c r="BTH198" s="102"/>
      <c r="BTI198" s="102"/>
      <c r="BTJ198" s="102"/>
      <c r="BTK198" s="102"/>
      <c r="BTL198" s="102"/>
      <c r="BTM198" s="102"/>
      <c r="BTN198" s="102"/>
      <c r="BTO198" s="102"/>
      <c r="BTP198" s="102"/>
      <c r="BTQ198" s="102"/>
      <c r="BTR198" s="102"/>
      <c r="BTS198" s="102"/>
      <c r="BTT198" s="102"/>
      <c r="BTU198" s="102"/>
      <c r="BTV198" s="102"/>
      <c r="BTW198" s="102"/>
      <c r="BTX198" s="102"/>
      <c r="BTY198" s="102"/>
      <c r="BTZ198" s="102"/>
      <c r="BUA198" s="102"/>
      <c r="BUB198" s="102"/>
      <c r="BUC198" s="102"/>
      <c r="BUD198" s="102"/>
      <c r="BUE198" s="102"/>
      <c r="BUF198" s="102"/>
      <c r="BUG198" s="102"/>
      <c r="BUH198" s="102"/>
      <c r="BUI198" s="102"/>
      <c r="BUJ198" s="102"/>
      <c r="BUK198" s="102"/>
      <c r="BUL198" s="102"/>
      <c r="BUM198" s="102"/>
      <c r="BUN198" s="102"/>
      <c r="BUO198" s="102"/>
      <c r="BUP198" s="102"/>
      <c r="BUQ198" s="102"/>
      <c r="BUR198" s="102"/>
      <c r="BUS198" s="102"/>
      <c r="BUT198" s="102"/>
      <c r="BUU198" s="102"/>
      <c r="BUV198" s="102"/>
      <c r="BUW198" s="102"/>
      <c r="BUX198" s="102"/>
      <c r="BUY198" s="102"/>
      <c r="BUZ198" s="102"/>
      <c r="BVA198" s="102"/>
      <c r="BVB198" s="102"/>
      <c r="BVC198" s="102"/>
      <c r="BVD198" s="102"/>
      <c r="BVE198" s="102"/>
      <c r="BVF198" s="102"/>
      <c r="BVG198" s="102"/>
      <c r="BVH198" s="102"/>
      <c r="BVI198" s="102"/>
      <c r="BVJ198" s="102"/>
      <c r="BVK198" s="102"/>
      <c r="BVL198" s="102"/>
      <c r="BVM198" s="102"/>
      <c r="BVN198" s="102"/>
      <c r="BVO198" s="102"/>
      <c r="BVP198" s="102"/>
      <c r="BVQ198" s="102"/>
      <c r="BVR198" s="102"/>
      <c r="BVS198" s="102"/>
      <c r="BVT198" s="102"/>
      <c r="BVU198" s="102"/>
      <c r="BVV198" s="102"/>
      <c r="BVW198" s="102"/>
      <c r="BVX198" s="102"/>
      <c r="BVY198" s="102"/>
      <c r="BVZ198" s="102"/>
      <c r="BWA198" s="102"/>
      <c r="BWB198" s="102"/>
      <c r="BWC198" s="102"/>
      <c r="BWD198" s="102"/>
      <c r="BWE198" s="102"/>
      <c r="BWF198" s="102"/>
      <c r="BWG198" s="102"/>
      <c r="BWH198" s="102"/>
      <c r="BWI198" s="102"/>
      <c r="BWJ198" s="102"/>
      <c r="BWK198" s="102"/>
      <c r="BWL198" s="102"/>
      <c r="BWM198" s="102"/>
      <c r="BWN198" s="102"/>
      <c r="BWO198" s="102"/>
      <c r="BWP198" s="102"/>
      <c r="BWQ198" s="102"/>
      <c r="BWR198" s="102"/>
      <c r="BWS198" s="102"/>
      <c r="BWT198" s="102"/>
      <c r="BWU198" s="102"/>
      <c r="BWV198" s="102"/>
      <c r="BWW198" s="102"/>
      <c r="BWX198" s="102"/>
      <c r="BWY198" s="102"/>
      <c r="BWZ198" s="102"/>
      <c r="BXA198" s="102"/>
      <c r="BXB198" s="102"/>
      <c r="BXC198" s="102"/>
      <c r="BXD198" s="102"/>
      <c r="BXE198" s="102"/>
      <c r="BXF198" s="102"/>
      <c r="BXG198" s="102"/>
      <c r="BXH198" s="102"/>
      <c r="BXI198" s="102"/>
      <c r="BXJ198" s="102"/>
      <c r="BXK198" s="102"/>
      <c r="BXL198" s="102"/>
      <c r="BXM198" s="102"/>
      <c r="BXN198" s="102"/>
      <c r="BXO198" s="102"/>
      <c r="BXP198" s="102"/>
      <c r="BXQ198" s="102"/>
      <c r="BXR198" s="102"/>
      <c r="BXS198" s="102"/>
      <c r="BXT198" s="102"/>
      <c r="BXU198" s="102"/>
      <c r="BXV198" s="102"/>
      <c r="BXW198" s="102"/>
      <c r="BXX198" s="102"/>
      <c r="BXY198" s="102"/>
      <c r="BXZ198" s="102"/>
      <c r="BYA198" s="102"/>
      <c r="BYB198" s="102"/>
      <c r="BYC198" s="102"/>
      <c r="BYD198" s="102"/>
      <c r="BYE198" s="102"/>
      <c r="BYF198" s="102"/>
      <c r="BYG198" s="102"/>
      <c r="BYH198" s="102"/>
      <c r="BYI198" s="102"/>
      <c r="BYJ198" s="102"/>
      <c r="BYK198" s="102"/>
      <c r="BYL198" s="102"/>
      <c r="BYM198" s="102"/>
      <c r="BYN198" s="102"/>
      <c r="BYO198" s="102"/>
      <c r="BYP198" s="102"/>
      <c r="BYQ198" s="102"/>
      <c r="BYR198" s="102"/>
      <c r="BYS198" s="102"/>
      <c r="BYT198" s="102"/>
      <c r="BYU198" s="102"/>
      <c r="BYV198" s="102"/>
      <c r="BYW198" s="102"/>
      <c r="BYX198" s="102"/>
      <c r="BYY198" s="102"/>
      <c r="BYZ198" s="102"/>
      <c r="BZA198" s="102"/>
      <c r="BZB198" s="102"/>
      <c r="BZC198" s="102"/>
      <c r="BZD198" s="102"/>
      <c r="BZE198" s="102"/>
      <c r="BZF198" s="102"/>
      <c r="BZG198" s="102"/>
      <c r="BZH198" s="102"/>
      <c r="BZI198" s="102"/>
      <c r="BZJ198" s="102"/>
      <c r="BZK198" s="102"/>
      <c r="BZL198" s="102"/>
      <c r="BZM198" s="102"/>
      <c r="BZN198" s="102"/>
      <c r="BZO198" s="102"/>
      <c r="BZP198" s="102"/>
      <c r="BZQ198" s="102"/>
      <c r="BZR198" s="102"/>
      <c r="BZS198" s="102"/>
      <c r="BZT198" s="102"/>
      <c r="BZU198" s="102"/>
      <c r="BZV198" s="102"/>
      <c r="BZW198" s="102"/>
    </row>
    <row r="199" spans="2:2051" ht="15" customHeight="1">
      <c r="B199" s="112" t="s">
        <v>754</v>
      </c>
      <c r="C199" s="113" t="s">
        <v>393</v>
      </c>
      <c r="D199" s="113" t="s">
        <v>393</v>
      </c>
      <c r="E199" s="113" t="str">
        <f>'Alcance 3'!C88</f>
        <v>Mesa escritorio</v>
      </c>
      <c r="F199" s="113" t="str">
        <f t="shared" si="191"/>
        <v>Mesa escritorio</v>
      </c>
      <c r="G199" s="226" t="s">
        <v>803</v>
      </c>
      <c r="H199" s="237" t="s">
        <v>238</v>
      </c>
      <c r="I199" s="238">
        <v>3</v>
      </c>
      <c r="J199" s="126">
        <f>'Alcance 3'!D88</f>
        <v>0</v>
      </c>
      <c r="K199" s="117" t="str">
        <f>'Alcance 3'!E88</f>
        <v>ud</v>
      </c>
      <c r="L199" s="113"/>
      <c r="M199" s="203">
        <v>1</v>
      </c>
      <c r="N199" s="117"/>
      <c r="O199" s="113">
        <f t="shared" si="192"/>
        <v>0</v>
      </c>
      <c r="P199" s="115" t="str">
        <f t="shared" si="186"/>
        <v>ud</v>
      </c>
      <c r="Q199" s="299">
        <f>VLOOKUP(E199,'Datos 1-Factores emisión'!$B$789:$E$803,2,FALSE)</f>
        <v>1.64</v>
      </c>
      <c r="R199" s="121">
        <v>0</v>
      </c>
      <c r="S199" s="121">
        <v>0</v>
      </c>
      <c r="T199" s="121">
        <v>0</v>
      </c>
      <c r="U199" s="121">
        <v>0</v>
      </c>
      <c r="V199" s="120">
        <f t="shared" si="187"/>
        <v>0</v>
      </c>
      <c r="W199" s="121">
        <f t="shared" si="187"/>
        <v>0</v>
      </c>
      <c r="X199" s="121">
        <f t="shared" si="187"/>
        <v>0</v>
      </c>
      <c r="Y199" s="121">
        <v>0</v>
      </c>
      <c r="Z199" s="121">
        <v>0</v>
      </c>
      <c r="AA199" s="121">
        <f t="shared" si="188"/>
        <v>0</v>
      </c>
      <c r="AB199" s="120">
        <f>'Datos 2-Potenciales calent glob'!$E$6</f>
        <v>1</v>
      </c>
      <c r="AC199" s="121">
        <f>'Datos 2-Potenciales calent glob'!$E$31</f>
        <v>28</v>
      </c>
      <c r="AD199" s="121">
        <f>'Datos 2-Potenciales calent glob'!$E$32</f>
        <v>265</v>
      </c>
      <c r="AE199" s="123">
        <f>SUMIF('Datos 2-Potenciales calent glob'!$B$6:$B$56,Cálculos_5!E199,'Datos 2-Potenciales calent glob'!$E$6:$E$56)</f>
        <v>0</v>
      </c>
      <c r="AF199" s="121">
        <f>'Datos 2-Potenciales calent glob'!$E$6</f>
        <v>1</v>
      </c>
      <c r="AG199" s="121">
        <f>'Datos 2-Potenciales calent glob'!$E$6</f>
        <v>1</v>
      </c>
      <c r="AH199" s="120">
        <f t="shared" si="189"/>
        <v>0</v>
      </c>
      <c r="AI199" s="121">
        <f t="shared" si="189"/>
        <v>0</v>
      </c>
      <c r="AJ199" s="121">
        <f t="shared" si="189"/>
        <v>0</v>
      </c>
      <c r="AK199" s="121">
        <f t="shared" si="189"/>
        <v>0</v>
      </c>
      <c r="AL199" s="124">
        <f t="shared" si="190"/>
        <v>0</v>
      </c>
      <c r="AM199" s="121">
        <f t="shared" si="176"/>
        <v>0</v>
      </c>
      <c r="AN199" s="207">
        <f t="shared" si="155"/>
        <v>0</v>
      </c>
      <c r="AO199" s="102"/>
      <c r="AP199" s="102"/>
      <c r="AQ199" s="102"/>
      <c r="AR199" s="102"/>
      <c r="AS199" s="102"/>
      <c r="AT199" s="102"/>
      <c r="AU199" s="102"/>
      <c r="AV199" s="102"/>
      <c r="AW199" s="102"/>
      <c r="AX199" s="102"/>
      <c r="AY199" s="102"/>
      <c r="AZ199" s="102"/>
      <c r="BA199" s="102"/>
      <c r="BB199" s="102"/>
      <c r="BC199" s="102"/>
      <c r="BD199" s="102"/>
      <c r="BE199" s="102"/>
      <c r="BF199" s="102"/>
      <c r="BG199" s="102"/>
      <c r="BH199" s="102"/>
      <c r="BI199" s="102"/>
      <c r="BJ199" s="102"/>
      <c r="BK199" s="102"/>
      <c r="BL199" s="102"/>
      <c r="BM199" s="102"/>
      <c r="BN199" s="102"/>
      <c r="BO199" s="102"/>
      <c r="BP199" s="102"/>
      <c r="BQ199" s="102"/>
      <c r="BR199" s="102"/>
      <c r="BS199" s="102"/>
      <c r="BT199" s="102"/>
      <c r="BU199" s="102"/>
      <c r="BV199" s="102"/>
      <c r="BW199" s="102"/>
      <c r="BX199" s="102"/>
      <c r="BY199" s="102"/>
      <c r="BZ199" s="102"/>
      <c r="CA199" s="102"/>
      <c r="CB199" s="102"/>
      <c r="CC199" s="102"/>
      <c r="CD199" s="102"/>
      <c r="CE199" s="102"/>
      <c r="CF199" s="102"/>
      <c r="CG199" s="102"/>
      <c r="CH199" s="102"/>
      <c r="CI199" s="102"/>
      <c r="CJ199" s="102"/>
      <c r="CK199" s="102"/>
      <c r="CL199" s="102"/>
      <c r="CM199" s="102"/>
      <c r="CN199" s="102"/>
      <c r="CO199" s="102"/>
      <c r="CP199" s="102"/>
      <c r="CQ199" s="102"/>
      <c r="CR199" s="102"/>
      <c r="CS199" s="102"/>
      <c r="CT199" s="102"/>
      <c r="CU199" s="102"/>
      <c r="CV199" s="102"/>
      <c r="CW199" s="102"/>
      <c r="CX199" s="102"/>
      <c r="CY199" s="102"/>
      <c r="CZ199" s="102"/>
      <c r="DA199" s="102"/>
      <c r="DB199" s="102"/>
      <c r="DC199" s="102"/>
      <c r="DD199" s="102"/>
      <c r="DE199" s="102"/>
      <c r="DF199" s="102"/>
      <c r="DG199" s="102"/>
      <c r="DH199" s="102"/>
      <c r="DI199" s="102"/>
      <c r="DJ199" s="102"/>
      <c r="DK199" s="102"/>
      <c r="DL199" s="102"/>
      <c r="DM199" s="102"/>
      <c r="DN199" s="102"/>
      <c r="DO199" s="102"/>
      <c r="DP199" s="102"/>
      <c r="DQ199" s="102"/>
      <c r="DR199" s="102"/>
      <c r="DS199" s="102"/>
      <c r="DT199" s="102"/>
      <c r="DU199" s="102"/>
      <c r="DV199" s="102"/>
      <c r="DW199" s="102"/>
      <c r="DX199" s="102"/>
      <c r="DY199" s="102"/>
      <c r="DZ199" s="102"/>
      <c r="EA199" s="102"/>
      <c r="EB199" s="102"/>
      <c r="EC199" s="102"/>
      <c r="ED199" s="102"/>
      <c r="EE199" s="102"/>
      <c r="EF199" s="102"/>
      <c r="EG199" s="102"/>
      <c r="EH199" s="102"/>
      <c r="EI199" s="102"/>
      <c r="EJ199" s="102"/>
      <c r="EK199" s="102"/>
      <c r="EL199" s="102"/>
      <c r="EM199" s="102"/>
      <c r="EN199" s="102"/>
      <c r="EO199" s="102"/>
      <c r="EP199" s="102"/>
      <c r="EQ199" s="102"/>
      <c r="ER199" s="102"/>
      <c r="ES199" s="102"/>
      <c r="ET199" s="102"/>
      <c r="EU199" s="102"/>
      <c r="EV199" s="102"/>
      <c r="EW199" s="102"/>
      <c r="EX199" s="102"/>
      <c r="EY199" s="102"/>
      <c r="EZ199" s="102"/>
      <c r="FA199" s="102"/>
      <c r="FB199" s="102"/>
      <c r="FC199" s="102"/>
      <c r="FD199" s="102"/>
      <c r="FE199" s="102"/>
      <c r="FF199" s="102"/>
      <c r="FG199" s="102"/>
      <c r="FH199" s="102"/>
      <c r="FI199" s="102"/>
      <c r="FJ199" s="102"/>
      <c r="FK199" s="102"/>
      <c r="FL199" s="102"/>
      <c r="FM199" s="102"/>
      <c r="FN199" s="102"/>
      <c r="FO199" s="102"/>
      <c r="FP199" s="102"/>
      <c r="FQ199" s="102"/>
      <c r="FR199" s="102"/>
      <c r="FS199" s="102"/>
      <c r="FT199" s="102"/>
      <c r="FU199" s="102"/>
      <c r="FV199" s="102"/>
      <c r="FW199" s="102"/>
      <c r="FX199" s="102"/>
      <c r="FY199" s="102"/>
      <c r="FZ199" s="102"/>
      <c r="GA199" s="102"/>
      <c r="GB199" s="102"/>
      <c r="GC199" s="102"/>
      <c r="GD199" s="102"/>
      <c r="GE199" s="102"/>
      <c r="GF199" s="102"/>
      <c r="GG199" s="102"/>
      <c r="GH199" s="102"/>
      <c r="GI199" s="102"/>
      <c r="GJ199" s="102"/>
      <c r="GK199" s="102"/>
      <c r="GL199" s="102"/>
      <c r="GM199" s="102"/>
      <c r="GN199" s="102"/>
      <c r="GO199" s="102"/>
      <c r="GP199" s="102"/>
      <c r="GQ199" s="102"/>
      <c r="GR199" s="102"/>
      <c r="GS199" s="102"/>
      <c r="GT199" s="102"/>
      <c r="GU199" s="102"/>
      <c r="GV199" s="102"/>
      <c r="GW199" s="102"/>
      <c r="GX199" s="102"/>
      <c r="GY199" s="102"/>
      <c r="GZ199" s="102"/>
      <c r="HA199" s="102"/>
      <c r="HB199" s="102"/>
      <c r="HC199" s="102"/>
      <c r="HD199" s="102"/>
      <c r="HE199" s="102"/>
      <c r="HF199" s="102"/>
      <c r="HG199" s="102"/>
      <c r="HH199" s="102"/>
      <c r="HI199" s="102"/>
      <c r="HJ199" s="102"/>
      <c r="HK199" s="102"/>
      <c r="HL199" s="102"/>
      <c r="HM199" s="102"/>
      <c r="HN199" s="102"/>
      <c r="HO199" s="102"/>
      <c r="HP199" s="102"/>
      <c r="HQ199" s="102"/>
      <c r="HR199" s="102"/>
      <c r="HS199" s="102"/>
      <c r="HT199" s="102"/>
      <c r="HU199" s="102"/>
      <c r="HV199" s="102"/>
      <c r="HW199" s="102"/>
      <c r="HX199" s="102"/>
      <c r="HY199" s="102"/>
      <c r="HZ199" s="102"/>
      <c r="IA199" s="102"/>
      <c r="IB199" s="102"/>
      <c r="IC199" s="102"/>
      <c r="ID199" s="102"/>
      <c r="IE199" s="102"/>
      <c r="IF199" s="102"/>
      <c r="IG199" s="102"/>
      <c r="IH199" s="102"/>
      <c r="II199" s="102"/>
      <c r="IJ199" s="102"/>
      <c r="IK199" s="102"/>
      <c r="IL199" s="102"/>
      <c r="IM199" s="102"/>
      <c r="IN199" s="102"/>
      <c r="IO199" s="102"/>
      <c r="IP199" s="102"/>
      <c r="IQ199" s="102"/>
      <c r="IR199" s="102"/>
      <c r="IS199" s="102"/>
      <c r="IT199" s="102"/>
      <c r="IU199" s="102"/>
      <c r="IV199" s="102"/>
      <c r="IW199" s="102"/>
      <c r="IX199" s="102"/>
      <c r="IY199" s="102"/>
      <c r="IZ199" s="102"/>
      <c r="JA199" s="102"/>
      <c r="JB199" s="102"/>
      <c r="JC199" s="102"/>
      <c r="JD199" s="102"/>
      <c r="JE199" s="102"/>
      <c r="JF199" s="102"/>
      <c r="JG199" s="102"/>
      <c r="JH199" s="102"/>
      <c r="JI199" s="102"/>
      <c r="JJ199" s="102"/>
      <c r="JK199" s="102"/>
      <c r="JL199" s="102"/>
      <c r="JM199" s="102"/>
      <c r="JN199" s="102"/>
      <c r="JO199" s="102"/>
      <c r="JP199" s="102"/>
      <c r="JQ199" s="102"/>
      <c r="JR199" s="102"/>
      <c r="JS199" s="102"/>
      <c r="JT199" s="102"/>
      <c r="JU199" s="102"/>
      <c r="JV199" s="102"/>
      <c r="JW199" s="102"/>
      <c r="JX199" s="102"/>
      <c r="JY199" s="102"/>
      <c r="JZ199" s="102"/>
      <c r="KA199" s="102"/>
      <c r="KB199" s="102"/>
      <c r="KC199" s="102"/>
      <c r="KD199" s="102"/>
      <c r="KE199" s="102"/>
      <c r="KF199" s="102"/>
      <c r="KG199" s="102"/>
      <c r="KH199" s="102"/>
      <c r="KI199" s="102"/>
      <c r="KJ199" s="102"/>
      <c r="KK199" s="102"/>
      <c r="KL199" s="102"/>
      <c r="KM199" s="102"/>
      <c r="KN199" s="102"/>
      <c r="KO199" s="102"/>
      <c r="KP199" s="102"/>
      <c r="KQ199" s="102"/>
      <c r="KR199" s="102"/>
      <c r="KS199" s="102"/>
      <c r="KT199" s="102"/>
      <c r="KU199" s="102"/>
      <c r="KV199" s="102"/>
      <c r="KW199" s="102"/>
      <c r="KX199" s="102"/>
      <c r="KY199" s="102"/>
      <c r="KZ199" s="102"/>
      <c r="LA199" s="102"/>
      <c r="LB199" s="102"/>
      <c r="LC199" s="102"/>
      <c r="LD199" s="102"/>
      <c r="LE199" s="102"/>
      <c r="LF199" s="102"/>
      <c r="LG199" s="102"/>
      <c r="LH199" s="102"/>
      <c r="LI199" s="102"/>
      <c r="LJ199" s="102"/>
      <c r="LK199" s="102"/>
      <c r="LL199" s="102"/>
      <c r="LM199" s="102"/>
      <c r="LN199" s="102"/>
      <c r="LO199" s="102"/>
      <c r="LP199" s="102"/>
      <c r="LQ199" s="102"/>
      <c r="LR199" s="102"/>
      <c r="LS199" s="102"/>
      <c r="LT199" s="102"/>
      <c r="LU199" s="102"/>
      <c r="LV199" s="102"/>
      <c r="LW199" s="102"/>
      <c r="LX199" s="102"/>
      <c r="LY199" s="102"/>
      <c r="LZ199" s="102"/>
      <c r="MA199" s="102"/>
      <c r="MB199" s="102"/>
      <c r="MC199" s="102"/>
      <c r="MD199" s="102"/>
      <c r="ME199" s="102"/>
      <c r="MF199" s="102"/>
      <c r="MG199" s="102"/>
      <c r="MH199" s="102"/>
      <c r="MI199" s="102"/>
      <c r="MJ199" s="102"/>
      <c r="MK199" s="102"/>
      <c r="ML199" s="102"/>
      <c r="MM199" s="102"/>
      <c r="MN199" s="102"/>
      <c r="MO199" s="102"/>
      <c r="MP199" s="102"/>
      <c r="MQ199" s="102"/>
      <c r="MR199" s="102"/>
      <c r="MS199" s="102"/>
      <c r="MT199" s="102"/>
      <c r="MU199" s="102"/>
      <c r="MV199" s="102"/>
      <c r="MW199" s="102"/>
      <c r="MX199" s="102"/>
      <c r="MY199" s="102"/>
      <c r="MZ199" s="102"/>
      <c r="NA199" s="102"/>
      <c r="NB199" s="102"/>
      <c r="NC199" s="102"/>
      <c r="ND199" s="102"/>
      <c r="NE199" s="102"/>
      <c r="NF199" s="102"/>
      <c r="NG199" s="102"/>
      <c r="NH199" s="102"/>
      <c r="NI199" s="102"/>
      <c r="NJ199" s="102"/>
      <c r="NK199" s="102"/>
      <c r="NL199" s="102"/>
      <c r="NM199" s="102"/>
      <c r="NN199" s="102"/>
      <c r="NO199" s="102"/>
      <c r="NP199" s="102"/>
      <c r="NQ199" s="102"/>
      <c r="NR199" s="102"/>
      <c r="NS199" s="102"/>
      <c r="NT199" s="102"/>
      <c r="NU199" s="102"/>
      <c r="NV199" s="102"/>
      <c r="NW199" s="102"/>
      <c r="NX199" s="102"/>
      <c r="NY199" s="102"/>
      <c r="NZ199" s="102"/>
      <c r="OA199" s="102"/>
      <c r="OB199" s="102"/>
      <c r="OC199" s="102"/>
      <c r="OD199" s="102"/>
      <c r="OE199" s="102"/>
      <c r="OF199" s="102"/>
      <c r="OG199" s="102"/>
      <c r="OH199" s="102"/>
      <c r="OI199" s="102"/>
      <c r="OJ199" s="102"/>
      <c r="OK199" s="102"/>
      <c r="OL199" s="102"/>
      <c r="OM199" s="102"/>
      <c r="ON199" s="102"/>
      <c r="OO199" s="102"/>
      <c r="OP199" s="102"/>
      <c r="OQ199" s="102"/>
      <c r="OR199" s="102"/>
      <c r="OS199" s="102"/>
      <c r="OT199" s="102"/>
      <c r="OU199" s="102"/>
      <c r="OV199" s="102"/>
      <c r="OW199" s="102"/>
      <c r="OX199" s="102"/>
      <c r="OY199" s="102"/>
      <c r="OZ199" s="102"/>
      <c r="PA199" s="102"/>
      <c r="PB199" s="102"/>
      <c r="PC199" s="102"/>
      <c r="PD199" s="102"/>
      <c r="PE199" s="102"/>
      <c r="PF199" s="102"/>
      <c r="PG199" s="102"/>
      <c r="PH199" s="102"/>
      <c r="PI199" s="102"/>
      <c r="PJ199" s="102"/>
      <c r="PK199" s="102"/>
      <c r="PL199" s="102"/>
      <c r="PM199" s="102"/>
      <c r="PN199" s="102"/>
      <c r="PO199" s="102"/>
      <c r="PP199" s="102"/>
      <c r="PQ199" s="102"/>
      <c r="PR199" s="102"/>
      <c r="PS199" s="102"/>
      <c r="PT199" s="102"/>
      <c r="PU199" s="102"/>
      <c r="PV199" s="102"/>
      <c r="PW199" s="102"/>
      <c r="PX199" s="102"/>
      <c r="PY199" s="102"/>
      <c r="PZ199" s="102"/>
      <c r="QA199" s="102"/>
      <c r="QB199" s="102"/>
      <c r="QC199" s="102"/>
      <c r="QD199" s="102"/>
      <c r="QE199" s="102"/>
      <c r="QF199" s="102"/>
      <c r="QG199" s="102"/>
      <c r="QH199" s="102"/>
      <c r="QI199" s="102"/>
      <c r="QJ199" s="102"/>
      <c r="QK199" s="102"/>
      <c r="QL199" s="102"/>
      <c r="QM199" s="102"/>
      <c r="QN199" s="102"/>
      <c r="QO199" s="102"/>
      <c r="QP199" s="102"/>
      <c r="QQ199" s="102"/>
      <c r="QR199" s="102"/>
      <c r="QS199" s="102"/>
      <c r="QT199" s="102"/>
      <c r="QU199" s="102"/>
      <c r="QV199" s="102"/>
      <c r="QW199" s="102"/>
      <c r="QX199" s="102"/>
      <c r="QY199" s="102"/>
      <c r="QZ199" s="102"/>
      <c r="RA199" s="102"/>
      <c r="RB199" s="102"/>
      <c r="RC199" s="102"/>
      <c r="RD199" s="102"/>
      <c r="RE199" s="102"/>
      <c r="RF199" s="102"/>
      <c r="RG199" s="102"/>
      <c r="RH199" s="102"/>
      <c r="RI199" s="102"/>
      <c r="RJ199" s="102"/>
      <c r="RK199" s="102"/>
      <c r="RL199" s="102"/>
      <c r="RM199" s="102"/>
      <c r="RN199" s="102"/>
      <c r="RO199" s="102"/>
      <c r="RP199" s="102"/>
      <c r="RQ199" s="102"/>
      <c r="RR199" s="102"/>
      <c r="RS199" s="102"/>
      <c r="RT199" s="102"/>
      <c r="RU199" s="102"/>
      <c r="RV199" s="102"/>
      <c r="RW199" s="102"/>
      <c r="RX199" s="102"/>
      <c r="RY199" s="102"/>
      <c r="RZ199" s="102"/>
      <c r="SA199" s="102"/>
      <c r="SB199" s="102"/>
      <c r="SC199" s="102"/>
      <c r="SD199" s="102"/>
      <c r="SE199" s="102"/>
      <c r="SF199" s="102"/>
      <c r="SG199" s="102"/>
      <c r="SH199" s="102"/>
      <c r="SI199" s="102"/>
      <c r="SJ199" s="102"/>
      <c r="SK199" s="102"/>
      <c r="SL199" s="102"/>
      <c r="SM199" s="102"/>
      <c r="SN199" s="102"/>
      <c r="SO199" s="102"/>
      <c r="SP199" s="102"/>
      <c r="SQ199" s="102"/>
      <c r="SR199" s="102"/>
      <c r="SS199" s="102"/>
      <c r="ST199" s="102"/>
      <c r="SU199" s="102"/>
      <c r="SV199" s="102"/>
      <c r="SW199" s="102"/>
      <c r="SX199" s="102"/>
      <c r="SY199" s="102"/>
      <c r="SZ199" s="102"/>
      <c r="TA199" s="102"/>
      <c r="TB199" s="102"/>
      <c r="TC199" s="102"/>
      <c r="TD199" s="102"/>
      <c r="TE199" s="102"/>
      <c r="TF199" s="102"/>
      <c r="TG199" s="102"/>
      <c r="TH199" s="102"/>
      <c r="TI199" s="102"/>
      <c r="TJ199" s="102"/>
      <c r="TK199" s="102"/>
      <c r="TL199" s="102"/>
      <c r="TM199" s="102"/>
      <c r="TN199" s="102"/>
      <c r="TO199" s="102"/>
      <c r="TP199" s="102"/>
      <c r="TQ199" s="102"/>
      <c r="TR199" s="102"/>
      <c r="TS199" s="102"/>
      <c r="TT199" s="102"/>
      <c r="TU199" s="102"/>
      <c r="TV199" s="102"/>
      <c r="TW199" s="102"/>
      <c r="TX199" s="102"/>
      <c r="TY199" s="102"/>
      <c r="TZ199" s="102"/>
      <c r="UA199" s="102"/>
      <c r="UB199" s="102"/>
      <c r="UC199" s="102"/>
      <c r="UD199" s="102"/>
      <c r="UE199" s="102"/>
      <c r="UF199" s="102"/>
      <c r="UG199" s="102"/>
      <c r="UH199" s="102"/>
      <c r="UI199" s="102"/>
      <c r="UJ199" s="102"/>
      <c r="UK199" s="102"/>
      <c r="UL199" s="102"/>
      <c r="UM199" s="102"/>
      <c r="UN199" s="102"/>
      <c r="UO199" s="102"/>
      <c r="UP199" s="102"/>
      <c r="UQ199" s="102"/>
      <c r="UR199" s="102"/>
      <c r="US199" s="102"/>
      <c r="UT199" s="102"/>
      <c r="UU199" s="102"/>
      <c r="UV199" s="102"/>
      <c r="UW199" s="102"/>
      <c r="UX199" s="102"/>
      <c r="UY199" s="102"/>
      <c r="UZ199" s="102"/>
      <c r="VA199" s="102"/>
      <c r="VB199" s="102"/>
      <c r="VC199" s="102"/>
      <c r="VD199" s="102"/>
      <c r="VE199" s="102"/>
      <c r="VF199" s="102"/>
      <c r="VG199" s="102"/>
      <c r="VH199" s="102"/>
      <c r="VI199" s="102"/>
      <c r="VJ199" s="102"/>
      <c r="VK199" s="102"/>
      <c r="VL199" s="102"/>
      <c r="VM199" s="102"/>
      <c r="VN199" s="102"/>
      <c r="VO199" s="102"/>
      <c r="VP199" s="102"/>
      <c r="VQ199" s="102"/>
      <c r="VR199" s="102"/>
      <c r="VS199" s="102"/>
      <c r="VT199" s="102"/>
      <c r="VU199" s="102"/>
      <c r="VV199" s="102"/>
      <c r="VW199" s="102"/>
      <c r="VX199" s="102"/>
      <c r="VY199" s="102"/>
      <c r="VZ199" s="102"/>
      <c r="WA199" s="102"/>
      <c r="WB199" s="102"/>
      <c r="WC199" s="102"/>
      <c r="WD199" s="102"/>
      <c r="WE199" s="102"/>
      <c r="WF199" s="102"/>
      <c r="WG199" s="102"/>
      <c r="WH199" s="102"/>
      <c r="WI199" s="102"/>
      <c r="WJ199" s="102"/>
      <c r="WK199" s="102"/>
      <c r="WL199" s="102"/>
      <c r="WM199" s="102"/>
      <c r="WN199" s="102"/>
      <c r="WO199" s="102"/>
      <c r="WP199" s="102"/>
      <c r="WQ199" s="102"/>
      <c r="WR199" s="102"/>
      <c r="WS199" s="102"/>
      <c r="WT199" s="102"/>
      <c r="WU199" s="102"/>
      <c r="WV199" s="102"/>
      <c r="WW199" s="102"/>
      <c r="WX199" s="102"/>
      <c r="WY199" s="102"/>
      <c r="WZ199" s="102"/>
      <c r="XA199" s="102"/>
      <c r="XB199" s="102"/>
      <c r="XC199" s="102"/>
      <c r="XD199" s="102"/>
      <c r="XE199" s="102"/>
      <c r="XF199" s="102"/>
      <c r="XG199" s="102"/>
      <c r="XH199" s="102"/>
      <c r="XI199" s="102"/>
      <c r="XJ199" s="102"/>
      <c r="XK199" s="102"/>
      <c r="XL199" s="102"/>
      <c r="XM199" s="102"/>
      <c r="XN199" s="102"/>
      <c r="XO199" s="102"/>
      <c r="XP199" s="102"/>
      <c r="XQ199" s="102"/>
      <c r="XR199" s="102"/>
      <c r="XS199" s="102"/>
      <c r="XT199" s="102"/>
      <c r="XU199" s="102"/>
      <c r="XV199" s="102"/>
      <c r="XW199" s="102"/>
      <c r="XX199" s="102"/>
      <c r="XY199" s="102"/>
      <c r="XZ199" s="102"/>
      <c r="YA199" s="102"/>
      <c r="YB199" s="102"/>
      <c r="YC199" s="102"/>
      <c r="YD199" s="102"/>
      <c r="YE199" s="102"/>
      <c r="YF199" s="102"/>
      <c r="YG199" s="102"/>
      <c r="YH199" s="102"/>
      <c r="YI199" s="102"/>
      <c r="YJ199" s="102"/>
      <c r="YK199" s="102"/>
      <c r="YL199" s="102"/>
      <c r="YM199" s="102"/>
      <c r="YN199" s="102"/>
      <c r="YO199" s="102"/>
      <c r="YP199" s="102"/>
      <c r="YQ199" s="102"/>
      <c r="YR199" s="102"/>
      <c r="YS199" s="102"/>
      <c r="YT199" s="102"/>
      <c r="YU199" s="102"/>
      <c r="YV199" s="102"/>
      <c r="YW199" s="102"/>
      <c r="YX199" s="102"/>
      <c r="YY199" s="102"/>
      <c r="YZ199" s="102"/>
      <c r="ZA199" s="102"/>
      <c r="ZB199" s="102"/>
      <c r="ZC199" s="102"/>
      <c r="ZD199" s="102"/>
      <c r="ZE199" s="102"/>
      <c r="ZF199" s="102"/>
      <c r="ZG199" s="102"/>
      <c r="ZH199" s="102"/>
      <c r="ZI199" s="102"/>
      <c r="ZJ199" s="102"/>
      <c r="ZK199" s="102"/>
      <c r="ZL199" s="102"/>
      <c r="ZM199" s="102"/>
      <c r="ZN199" s="102"/>
      <c r="ZO199" s="102"/>
      <c r="ZP199" s="102"/>
      <c r="ZQ199" s="102"/>
      <c r="ZR199" s="102"/>
      <c r="ZS199" s="102"/>
      <c r="ZT199" s="102"/>
      <c r="ZU199" s="102"/>
      <c r="ZV199" s="102"/>
      <c r="ZW199" s="102"/>
      <c r="ZX199" s="102"/>
      <c r="ZY199" s="102"/>
      <c r="ZZ199" s="102"/>
      <c r="AAA199" s="102"/>
      <c r="AAB199" s="102"/>
      <c r="AAC199" s="102"/>
      <c r="AAD199" s="102"/>
      <c r="AAE199" s="102"/>
      <c r="AAF199" s="102"/>
      <c r="AAG199" s="102"/>
      <c r="AAH199" s="102"/>
      <c r="AAI199" s="102"/>
      <c r="AAJ199" s="102"/>
      <c r="AAK199" s="102"/>
      <c r="AAL199" s="102"/>
      <c r="AAM199" s="102"/>
      <c r="AAN199" s="102"/>
      <c r="AAO199" s="102"/>
      <c r="AAP199" s="102"/>
      <c r="AAQ199" s="102"/>
      <c r="AAR199" s="102"/>
      <c r="AAS199" s="102"/>
      <c r="AAT199" s="102"/>
      <c r="AAU199" s="102"/>
      <c r="AAV199" s="102"/>
      <c r="AAW199" s="102"/>
      <c r="AAX199" s="102"/>
      <c r="AAY199" s="102"/>
      <c r="AAZ199" s="102"/>
      <c r="ABA199" s="102"/>
      <c r="ABB199" s="102"/>
      <c r="ABC199" s="102"/>
      <c r="ABD199" s="102"/>
      <c r="ABE199" s="102"/>
      <c r="ABF199" s="102"/>
      <c r="ABG199" s="102"/>
      <c r="ABH199" s="102"/>
      <c r="ABI199" s="102"/>
      <c r="ABJ199" s="102"/>
      <c r="ABK199" s="102"/>
      <c r="ABL199" s="102"/>
      <c r="ABM199" s="102"/>
      <c r="ABN199" s="102"/>
      <c r="ABO199" s="102"/>
      <c r="ABP199" s="102"/>
      <c r="ABQ199" s="102"/>
      <c r="ABR199" s="102"/>
      <c r="ABS199" s="102"/>
      <c r="ABT199" s="102"/>
      <c r="ABU199" s="102"/>
      <c r="ABV199" s="102"/>
      <c r="ABW199" s="102"/>
      <c r="ABX199" s="102"/>
      <c r="ABY199" s="102"/>
      <c r="ABZ199" s="102"/>
      <c r="ACA199" s="102"/>
      <c r="ACB199" s="102"/>
      <c r="ACC199" s="102"/>
      <c r="ACD199" s="102"/>
      <c r="ACE199" s="102"/>
      <c r="ACF199" s="102"/>
      <c r="ACG199" s="102"/>
      <c r="ACH199" s="102"/>
      <c r="ACI199" s="102"/>
      <c r="ACJ199" s="102"/>
      <c r="ACK199" s="102"/>
      <c r="ACL199" s="102"/>
      <c r="ACM199" s="102"/>
      <c r="ACN199" s="102"/>
      <c r="ACO199" s="102"/>
      <c r="ACP199" s="102"/>
      <c r="ACQ199" s="102"/>
      <c r="ACR199" s="102"/>
      <c r="ACS199" s="102"/>
      <c r="ACT199" s="102"/>
      <c r="ACU199" s="102"/>
      <c r="ACV199" s="102"/>
      <c r="ACW199" s="102"/>
      <c r="ACX199" s="102"/>
      <c r="ACY199" s="102"/>
      <c r="ACZ199" s="102"/>
      <c r="ADA199" s="102"/>
      <c r="ADB199" s="102"/>
      <c r="ADC199" s="102"/>
      <c r="ADD199" s="102"/>
      <c r="ADE199" s="102"/>
      <c r="ADF199" s="102"/>
      <c r="ADG199" s="102"/>
      <c r="ADH199" s="102"/>
      <c r="ADI199" s="102"/>
      <c r="ADJ199" s="102"/>
      <c r="ADK199" s="102"/>
      <c r="ADL199" s="102"/>
      <c r="ADM199" s="102"/>
      <c r="ADN199" s="102"/>
      <c r="ADO199" s="102"/>
      <c r="ADP199" s="102"/>
      <c r="ADQ199" s="102"/>
      <c r="ADR199" s="102"/>
      <c r="ADS199" s="102"/>
      <c r="ADT199" s="102"/>
      <c r="ADU199" s="102"/>
      <c r="ADV199" s="102"/>
      <c r="ADW199" s="102"/>
      <c r="ADX199" s="102"/>
      <c r="ADY199" s="102"/>
      <c r="ADZ199" s="102"/>
      <c r="AEA199" s="102"/>
      <c r="AEB199" s="102"/>
      <c r="AEC199" s="102"/>
      <c r="AED199" s="102"/>
      <c r="AEE199" s="102"/>
      <c r="AEF199" s="102"/>
      <c r="AEG199" s="102"/>
      <c r="AEH199" s="102"/>
      <c r="AEI199" s="102"/>
      <c r="AEJ199" s="102"/>
      <c r="AEK199" s="102"/>
      <c r="AEL199" s="102"/>
      <c r="AEM199" s="102"/>
      <c r="AEN199" s="102"/>
      <c r="AEO199" s="102"/>
      <c r="AEP199" s="102"/>
      <c r="AEQ199" s="102"/>
      <c r="AER199" s="102"/>
      <c r="AES199" s="102"/>
      <c r="AET199" s="102"/>
      <c r="AEU199" s="102"/>
      <c r="AEV199" s="102"/>
      <c r="AEW199" s="102"/>
      <c r="AEX199" s="102"/>
      <c r="AEY199" s="102"/>
      <c r="AEZ199" s="102"/>
      <c r="AFA199" s="102"/>
      <c r="AFB199" s="102"/>
      <c r="AFC199" s="102"/>
      <c r="AFD199" s="102"/>
      <c r="AFE199" s="102"/>
      <c r="AFF199" s="102"/>
      <c r="AFG199" s="102"/>
      <c r="AFH199" s="102"/>
      <c r="AFI199" s="102"/>
      <c r="AFJ199" s="102"/>
      <c r="AFK199" s="102"/>
      <c r="AFL199" s="102"/>
      <c r="AFM199" s="102"/>
      <c r="AFN199" s="102"/>
      <c r="AFO199" s="102"/>
      <c r="AFP199" s="102"/>
      <c r="AFQ199" s="102"/>
      <c r="AFR199" s="102"/>
      <c r="AFS199" s="102"/>
      <c r="AFT199" s="102"/>
      <c r="AFU199" s="102"/>
      <c r="AFV199" s="102"/>
      <c r="AFW199" s="102"/>
      <c r="AFX199" s="102"/>
      <c r="AFY199" s="102"/>
      <c r="AFZ199" s="102"/>
      <c r="AGA199" s="102"/>
      <c r="AGB199" s="102"/>
      <c r="AGC199" s="102"/>
      <c r="AGD199" s="102"/>
      <c r="AGE199" s="102"/>
      <c r="AGF199" s="102"/>
      <c r="AGG199" s="102"/>
      <c r="AGH199" s="102"/>
      <c r="AGI199" s="102"/>
      <c r="AGJ199" s="102"/>
      <c r="AGK199" s="102"/>
      <c r="AGL199" s="102"/>
      <c r="AGM199" s="102"/>
      <c r="AGN199" s="102"/>
      <c r="AGO199" s="102"/>
      <c r="AGP199" s="102"/>
      <c r="AGQ199" s="102"/>
      <c r="AGR199" s="102"/>
      <c r="AGS199" s="102"/>
      <c r="AGT199" s="102"/>
      <c r="AGU199" s="102"/>
      <c r="AGV199" s="102"/>
      <c r="AGW199" s="102"/>
      <c r="AGX199" s="102"/>
      <c r="AGY199" s="102"/>
      <c r="AGZ199" s="102"/>
      <c r="AHA199" s="102"/>
      <c r="AHB199" s="102"/>
      <c r="AHC199" s="102"/>
      <c r="AHD199" s="102"/>
      <c r="AHE199" s="102"/>
      <c r="AHF199" s="102"/>
      <c r="AHG199" s="102"/>
      <c r="AHH199" s="102"/>
      <c r="AHI199" s="102"/>
      <c r="AHJ199" s="102"/>
      <c r="AHK199" s="102"/>
      <c r="AHL199" s="102"/>
      <c r="AHM199" s="102"/>
      <c r="AHN199" s="102"/>
      <c r="AHO199" s="102"/>
      <c r="AHP199" s="102"/>
      <c r="AHQ199" s="102"/>
      <c r="AHR199" s="102"/>
      <c r="AHS199" s="102"/>
      <c r="AHT199" s="102"/>
      <c r="AHU199" s="102"/>
      <c r="AHV199" s="102"/>
      <c r="AHW199" s="102"/>
      <c r="AHX199" s="102"/>
      <c r="AHY199" s="102"/>
      <c r="AHZ199" s="102"/>
      <c r="AIA199" s="102"/>
      <c r="AIB199" s="102"/>
      <c r="AIC199" s="102"/>
      <c r="AID199" s="102"/>
      <c r="AIE199" s="102"/>
      <c r="AIF199" s="102"/>
      <c r="AIG199" s="102"/>
      <c r="AIH199" s="102"/>
      <c r="AII199" s="102"/>
      <c r="AIJ199" s="102"/>
      <c r="AIK199" s="102"/>
      <c r="AIL199" s="102"/>
      <c r="AIM199" s="102"/>
      <c r="AIN199" s="102"/>
      <c r="AIO199" s="102"/>
      <c r="AIP199" s="102"/>
      <c r="AIQ199" s="102"/>
      <c r="AIR199" s="102"/>
      <c r="AIS199" s="102"/>
      <c r="AIT199" s="102"/>
      <c r="AIU199" s="102"/>
      <c r="AIV199" s="102"/>
      <c r="AIW199" s="102"/>
      <c r="AIX199" s="102"/>
      <c r="AIY199" s="102"/>
      <c r="AIZ199" s="102"/>
      <c r="AJA199" s="102"/>
      <c r="AJB199" s="102"/>
      <c r="AJC199" s="102"/>
      <c r="AJD199" s="102"/>
      <c r="AJE199" s="102"/>
      <c r="AJF199" s="102"/>
      <c r="AJG199" s="102"/>
      <c r="AJH199" s="102"/>
      <c r="AJI199" s="102"/>
      <c r="AJJ199" s="102"/>
      <c r="AJK199" s="102"/>
      <c r="AJL199" s="102"/>
      <c r="AJM199" s="102"/>
      <c r="AJN199" s="102"/>
      <c r="AJO199" s="102"/>
      <c r="AJP199" s="102"/>
      <c r="AJQ199" s="102"/>
      <c r="AJR199" s="102"/>
      <c r="AJS199" s="102"/>
      <c r="AJT199" s="102"/>
      <c r="AJU199" s="102"/>
      <c r="AJV199" s="102"/>
      <c r="AJW199" s="102"/>
      <c r="AJX199" s="102"/>
      <c r="AJY199" s="102"/>
      <c r="AJZ199" s="102"/>
      <c r="AKA199" s="102"/>
      <c r="AKB199" s="102"/>
      <c r="AKC199" s="102"/>
      <c r="AKD199" s="102"/>
      <c r="AKE199" s="102"/>
      <c r="AKF199" s="102"/>
      <c r="AKG199" s="102"/>
      <c r="AKH199" s="102"/>
      <c r="AKI199" s="102"/>
      <c r="AKJ199" s="102"/>
      <c r="AKK199" s="102"/>
      <c r="AKL199" s="102"/>
      <c r="AKM199" s="102"/>
      <c r="AKN199" s="102"/>
      <c r="AKO199" s="102"/>
      <c r="AKP199" s="102"/>
      <c r="AKQ199" s="102"/>
      <c r="AKR199" s="102"/>
      <c r="AKS199" s="102"/>
      <c r="AKT199" s="102"/>
      <c r="AKU199" s="102"/>
      <c r="AKV199" s="102"/>
      <c r="AKW199" s="102"/>
      <c r="AKX199" s="102"/>
      <c r="AKY199" s="102"/>
      <c r="AKZ199" s="102"/>
      <c r="ALA199" s="102"/>
      <c r="ALB199" s="102"/>
      <c r="ALC199" s="102"/>
      <c r="ALD199" s="102"/>
      <c r="ALE199" s="102"/>
      <c r="ALF199" s="102"/>
      <c r="ALG199" s="102"/>
      <c r="ALH199" s="102"/>
      <c r="ALI199" s="102"/>
      <c r="ALJ199" s="102"/>
      <c r="ALK199" s="102"/>
      <c r="ALL199" s="102"/>
      <c r="ALM199" s="102"/>
      <c r="ALN199" s="102"/>
      <c r="ALO199" s="102"/>
      <c r="ALP199" s="102"/>
      <c r="ALQ199" s="102"/>
      <c r="ALR199" s="102"/>
      <c r="ALS199" s="102"/>
      <c r="ALT199" s="102"/>
      <c r="ALU199" s="102"/>
      <c r="ALV199" s="102"/>
      <c r="ALW199" s="102"/>
      <c r="ALX199" s="102"/>
      <c r="ALY199" s="102"/>
      <c r="ALZ199" s="102"/>
      <c r="AMA199" s="102"/>
      <c r="AMB199" s="102"/>
      <c r="AMC199" s="102"/>
      <c r="AMD199" s="102"/>
      <c r="AME199" s="102"/>
      <c r="AMF199" s="102"/>
      <c r="AMG199" s="102"/>
      <c r="AMH199" s="102"/>
      <c r="AMI199" s="102"/>
      <c r="AMJ199" s="102"/>
      <c r="AMK199" s="102"/>
      <c r="AML199" s="102"/>
      <c r="AMM199" s="102"/>
      <c r="AMN199" s="102"/>
      <c r="AMO199" s="102"/>
      <c r="AMP199" s="102"/>
      <c r="AMQ199" s="102"/>
      <c r="AMR199" s="102"/>
      <c r="AMS199" s="102"/>
      <c r="AMT199" s="102"/>
      <c r="AMU199" s="102"/>
      <c r="AMV199" s="102"/>
      <c r="AMW199" s="102"/>
      <c r="AMX199" s="102"/>
      <c r="AMY199" s="102"/>
      <c r="AMZ199" s="102"/>
      <c r="ANA199" s="102"/>
      <c r="ANB199" s="102"/>
      <c r="ANC199" s="102"/>
      <c r="AND199" s="102"/>
      <c r="ANE199" s="102"/>
      <c r="ANF199" s="102"/>
      <c r="ANG199" s="102"/>
      <c r="ANH199" s="102"/>
      <c r="ANI199" s="102"/>
      <c r="ANJ199" s="102"/>
      <c r="ANK199" s="102"/>
      <c r="ANL199" s="102"/>
      <c r="ANM199" s="102"/>
      <c r="ANN199" s="102"/>
      <c r="ANO199" s="102"/>
      <c r="ANP199" s="102"/>
      <c r="ANQ199" s="102"/>
      <c r="ANR199" s="102"/>
      <c r="ANS199" s="102"/>
      <c r="ANT199" s="102"/>
      <c r="ANU199" s="102"/>
      <c r="ANV199" s="102"/>
      <c r="ANW199" s="102"/>
      <c r="ANX199" s="102"/>
      <c r="ANY199" s="102"/>
      <c r="ANZ199" s="102"/>
      <c r="AOA199" s="102"/>
      <c r="AOB199" s="102"/>
      <c r="AOC199" s="102"/>
      <c r="AOD199" s="102"/>
      <c r="AOE199" s="102"/>
      <c r="AOF199" s="102"/>
      <c r="AOG199" s="102"/>
      <c r="AOH199" s="102"/>
      <c r="AOI199" s="102"/>
      <c r="AOJ199" s="102"/>
      <c r="AOK199" s="102"/>
      <c r="AOL199" s="102"/>
      <c r="AOM199" s="102"/>
      <c r="AON199" s="102"/>
      <c r="AOO199" s="102"/>
      <c r="AOP199" s="102"/>
      <c r="AOQ199" s="102"/>
      <c r="AOR199" s="102"/>
      <c r="AOS199" s="102"/>
      <c r="AOT199" s="102"/>
      <c r="AOU199" s="102"/>
      <c r="AOV199" s="102"/>
      <c r="AOW199" s="102"/>
      <c r="AOX199" s="102"/>
      <c r="AOY199" s="102"/>
      <c r="AOZ199" s="102"/>
      <c r="APA199" s="102"/>
      <c r="APB199" s="102"/>
      <c r="APC199" s="102"/>
      <c r="APD199" s="102"/>
      <c r="APE199" s="102"/>
      <c r="APF199" s="102"/>
      <c r="APG199" s="102"/>
      <c r="APH199" s="102"/>
      <c r="API199" s="102"/>
      <c r="APJ199" s="102"/>
      <c r="APK199" s="102"/>
      <c r="APL199" s="102"/>
      <c r="APM199" s="102"/>
      <c r="APN199" s="102"/>
      <c r="APO199" s="102"/>
      <c r="APP199" s="102"/>
      <c r="APQ199" s="102"/>
      <c r="APR199" s="102"/>
      <c r="APS199" s="102"/>
      <c r="APT199" s="102"/>
      <c r="APU199" s="102"/>
      <c r="APV199" s="102"/>
      <c r="APW199" s="102"/>
      <c r="APX199" s="102"/>
      <c r="APY199" s="102"/>
      <c r="APZ199" s="102"/>
      <c r="AQA199" s="102"/>
      <c r="AQB199" s="102"/>
      <c r="AQC199" s="102"/>
      <c r="AQD199" s="102"/>
      <c r="AQE199" s="102"/>
      <c r="AQF199" s="102"/>
      <c r="AQG199" s="102"/>
      <c r="AQH199" s="102"/>
      <c r="AQI199" s="102"/>
      <c r="AQJ199" s="102"/>
      <c r="AQK199" s="102"/>
      <c r="AQL199" s="102"/>
      <c r="AQM199" s="102"/>
      <c r="AQN199" s="102"/>
      <c r="AQO199" s="102"/>
      <c r="AQP199" s="102"/>
      <c r="AQQ199" s="102"/>
      <c r="AQR199" s="102"/>
      <c r="AQS199" s="102"/>
      <c r="AQT199" s="102"/>
      <c r="AQU199" s="102"/>
      <c r="AQV199" s="102"/>
      <c r="AQW199" s="102"/>
      <c r="AQX199" s="102"/>
      <c r="AQY199" s="102"/>
      <c r="AQZ199" s="102"/>
      <c r="ARA199" s="102"/>
      <c r="ARB199" s="102"/>
      <c r="ARC199" s="102"/>
      <c r="ARD199" s="102"/>
      <c r="ARE199" s="102"/>
      <c r="ARF199" s="102"/>
      <c r="ARG199" s="102"/>
      <c r="ARH199" s="102"/>
      <c r="ARI199" s="102"/>
      <c r="ARJ199" s="102"/>
      <c r="ARK199" s="102"/>
      <c r="ARL199" s="102"/>
      <c r="ARM199" s="102"/>
      <c r="ARN199" s="102"/>
      <c r="ARO199" s="102"/>
      <c r="ARP199" s="102"/>
      <c r="ARQ199" s="102"/>
      <c r="ARR199" s="102"/>
      <c r="ARS199" s="102"/>
      <c r="ART199" s="102"/>
      <c r="ARU199" s="102"/>
      <c r="ARV199" s="102"/>
      <c r="ARW199" s="102"/>
      <c r="ARX199" s="102"/>
      <c r="ARY199" s="102"/>
      <c r="ARZ199" s="102"/>
      <c r="ASA199" s="102"/>
      <c r="ASB199" s="102"/>
      <c r="ASC199" s="102"/>
      <c r="ASD199" s="102"/>
      <c r="ASE199" s="102"/>
      <c r="ASF199" s="102"/>
      <c r="ASG199" s="102"/>
      <c r="ASH199" s="102"/>
      <c r="ASI199" s="102"/>
      <c r="ASJ199" s="102"/>
      <c r="ASK199" s="102"/>
      <c r="ASL199" s="102"/>
      <c r="ASM199" s="102"/>
      <c r="ASN199" s="102"/>
      <c r="ASO199" s="102"/>
      <c r="ASP199" s="102"/>
      <c r="ASQ199" s="102"/>
      <c r="ASR199" s="102"/>
      <c r="ASS199" s="102"/>
      <c r="AST199" s="102"/>
      <c r="ASU199" s="102"/>
      <c r="ASV199" s="102"/>
      <c r="ASW199" s="102"/>
      <c r="ASX199" s="102"/>
      <c r="ASY199" s="102"/>
      <c r="ASZ199" s="102"/>
      <c r="ATA199" s="102"/>
      <c r="ATB199" s="102"/>
      <c r="ATC199" s="102"/>
      <c r="ATD199" s="102"/>
      <c r="ATE199" s="102"/>
      <c r="ATF199" s="102"/>
      <c r="ATG199" s="102"/>
      <c r="ATH199" s="102"/>
      <c r="ATI199" s="102"/>
      <c r="ATJ199" s="102"/>
      <c r="ATK199" s="102"/>
      <c r="ATL199" s="102"/>
      <c r="ATM199" s="102"/>
      <c r="ATN199" s="102"/>
      <c r="ATO199" s="102"/>
      <c r="ATP199" s="102"/>
      <c r="ATQ199" s="102"/>
      <c r="ATR199" s="102"/>
      <c r="ATS199" s="102"/>
      <c r="ATT199" s="102"/>
      <c r="ATU199" s="102"/>
      <c r="ATV199" s="102"/>
      <c r="ATW199" s="102"/>
      <c r="ATX199" s="102"/>
      <c r="ATY199" s="102"/>
      <c r="ATZ199" s="102"/>
      <c r="AUA199" s="102"/>
      <c r="AUB199" s="102"/>
      <c r="AUC199" s="102"/>
      <c r="AUD199" s="102"/>
      <c r="AUE199" s="102"/>
      <c r="AUF199" s="102"/>
      <c r="AUG199" s="102"/>
      <c r="AUH199" s="102"/>
      <c r="AUI199" s="102"/>
      <c r="AUJ199" s="102"/>
      <c r="AUK199" s="102"/>
      <c r="AUL199" s="102"/>
      <c r="AUM199" s="102"/>
      <c r="AUN199" s="102"/>
      <c r="AUO199" s="102"/>
      <c r="AUP199" s="102"/>
      <c r="AUQ199" s="102"/>
      <c r="AUR199" s="102"/>
      <c r="AUS199" s="102"/>
      <c r="AUT199" s="102"/>
      <c r="AUU199" s="102"/>
      <c r="AUV199" s="102"/>
      <c r="AUW199" s="102"/>
      <c r="AUX199" s="102"/>
      <c r="AUY199" s="102"/>
      <c r="AUZ199" s="102"/>
      <c r="AVA199" s="102"/>
      <c r="AVB199" s="102"/>
      <c r="AVC199" s="102"/>
      <c r="AVD199" s="102"/>
      <c r="AVE199" s="102"/>
      <c r="AVF199" s="102"/>
      <c r="AVG199" s="102"/>
      <c r="AVH199" s="102"/>
      <c r="AVI199" s="102"/>
      <c r="AVJ199" s="102"/>
      <c r="AVK199" s="102"/>
      <c r="AVL199" s="102"/>
      <c r="AVM199" s="102"/>
      <c r="AVN199" s="102"/>
      <c r="AVO199" s="102"/>
      <c r="AVP199" s="102"/>
      <c r="AVQ199" s="102"/>
      <c r="AVR199" s="102"/>
      <c r="AVS199" s="102"/>
      <c r="AVT199" s="102"/>
      <c r="AVU199" s="102"/>
      <c r="AVV199" s="102"/>
      <c r="AVW199" s="102"/>
      <c r="AVX199" s="102"/>
      <c r="AVY199" s="102"/>
      <c r="AVZ199" s="102"/>
      <c r="AWA199" s="102"/>
      <c r="AWB199" s="102"/>
      <c r="AWC199" s="102"/>
      <c r="AWD199" s="102"/>
      <c r="AWE199" s="102"/>
      <c r="AWF199" s="102"/>
      <c r="AWG199" s="102"/>
      <c r="AWH199" s="102"/>
      <c r="AWI199" s="102"/>
      <c r="AWJ199" s="102"/>
      <c r="AWK199" s="102"/>
      <c r="AWL199" s="102"/>
      <c r="AWM199" s="102"/>
      <c r="AWN199" s="102"/>
      <c r="AWO199" s="102"/>
      <c r="AWP199" s="102"/>
      <c r="AWQ199" s="102"/>
      <c r="AWR199" s="102"/>
      <c r="AWS199" s="102"/>
      <c r="AWT199" s="102"/>
      <c r="AWU199" s="102"/>
      <c r="AWV199" s="102"/>
      <c r="AWW199" s="102"/>
      <c r="AWX199" s="102"/>
      <c r="AWY199" s="102"/>
      <c r="AWZ199" s="102"/>
      <c r="AXA199" s="102"/>
      <c r="AXB199" s="102"/>
      <c r="AXC199" s="102"/>
      <c r="AXD199" s="102"/>
      <c r="AXE199" s="102"/>
      <c r="AXF199" s="102"/>
      <c r="AXG199" s="102"/>
      <c r="AXH199" s="102"/>
      <c r="AXI199" s="102"/>
      <c r="AXJ199" s="102"/>
      <c r="AXK199" s="102"/>
      <c r="AXL199" s="102"/>
      <c r="AXM199" s="102"/>
      <c r="AXN199" s="102"/>
      <c r="AXO199" s="102"/>
      <c r="AXP199" s="102"/>
      <c r="AXQ199" s="102"/>
      <c r="AXR199" s="102"/>
      <c r="AXS199" s="102"/>
      <c r="AXT199" s="102"/>
      <c r="AXU199" s="102"/>
      <c r="AXV199" s="102"/>
      <c r="AXW199" s="102"/>
      <c r="AXX199" s="102"/>
      <c r="AXY199" s="102"/>
      <c r="AXZ199" s="102"/>
      <c r="AYA199" s="102"/>
      <c r="AYB199" s="102"/>
      <c r="AYC199" s="102"/>
      <c r="AYD199" s="102"/>
      <c r="AYE199" s="102"/>
      <c r="AYF199" s="102"/>
      <c r="AYG199" s="102"/>
      <c r="AYH199" s="102"/>
      <c r="AYI199" s="102"/>
      <c r="AYJ199" s="102"/>
      <c r="AYK199" s="102"/>
      <c r="AYL199" s="102"/>
      <c r="AYM199" s="102"/>
      <c r="AYN199" s="102"/>
      <c r="AYO199" s="102"/>
      <c r="AYP199" s="102"/>
      <c r="AYQ199" s="102"/>
      <c r="AYR199" s="102"/>
      <c r="AYS199" s="102"/>
      <c r="AYT199" s="102"/>
      <c r="AYU199" s="102"/>
      <c r="AYV199" s="102"/>
      <c r="AYW199" s="102"/>
      <c r="AYX199" s="102"/>
      <c r="AYY199" s="102"/>
      <c r="AYZ199" s="102"/>
      <c r="AZA199" s="102"/>
      <c r="AZB199" s="102"/>
      <c r="AZC199" s="102"/>
      <c r="AZD199" s="102"/>
      <c r="AZE199" s="102"/>
      <c r="AZF199" s="102"/>
      <c r="AZG199" s="102"/>
      <c r="AZH199" s="102"/>
      <c r="AZI199" s="102"/>
      <c r="AZJ199" s="102"/>
      <c r="AZK199" s="102"/>
      <c r="AZL199" s="102"/>
      <c r="AZM199" s="102"/>
      <c r="AZN199" s="102"/>
      <c r="AZO199" s="102"/>
      <c r="AZP199" s="102"/>
      <c r="AZQ199" s="102"/>
      <c r="AZR199" s="102"/>
      <c r="AZS199" s="102"/>
      <c r="AZT199" s="102"/>
      <c r="AZU199" s="102"/>
      <c r="AZV199" s="102"/>
      <c r="AZW199" s="102"/>
      <c r="AZX199" s="102"/>
      <c r="AZY199" s="102"/>
      <c r="AZZ199" s="102"/>
      <c r="BAA199" s="102"/>
      <c r="BAB199" s="102"/>
      <c r="BAC199" s="102"/>
      <c r="BAD199" s="102"/>
      <c r="BAE199" s="102"/>
      <c r="BAF199" s="102"/>
      <c r="BAG199" s="102"/>
      <c r="BAH199" s="102"/>
      <c r="BAI199" s="102"/>
      <c r="BAJ199" s="102"/>
      <c r="BAK199" s="102"/>
      <c r="BAL199" s="102"/>
      <c r="BAM199" s="102"/>
      <c r="BAN199" s="102"/>
      <c r="BAO199" s="102"/>
      <c r="BAP199" s="102"/>
      <c r="BAQ199" s="102"/>
      <c r="BAR199" s="102"/>
      <c r="BAS199" s="102"/>
      <c r="BAT199" s="102"/>
      <c r="BAU199" s="102"/>
      <c r="BAV199" s="102"/>
      <c r="BAW199" s="102"/>
      <c r="BAX199" s="102"/>
      <c r="BAY199" s="102"/>
      <c r="BAZ199" s="102"/>
      <c r="BBA199" s="102"/>
      <c r="BBB199" s="102"/>
      <c r="BBC199" s="102"/>
      <c r="BBD199" s="102"/>
      <c r="BBE199" s="102"/>
      <c r="BBF199" s="102"/>
      <c r="BBG199" s="102"/>
      <c r="BBH199" s="102"/>
      <c r="BBI199" s="102"/>
      <c r="BBJ199" s="102"/>
      <c r="BBK199" s="102"/>
      <c r="BBL199" s="102"/>
      <c r="BBM199" s="102"/>
      <c r="BBN199" s="102"/>
      <c r="BBO199" s="102"/>
      <c r="BBP199" s="102"/>
      <c r="BBQ199" s="102"/>
      <c r="BBR199" s="102"/>
      <c r="BBS199" s="102"/>
      <c r="BBT199" s="102"/>
      <c r="BBU199" s="102"/>
      <c r="BBV199" s="102"/>
      <c r="BBW199" s="102"/>
      <c r="BBX199" s="102"/>
      <c r="BBY199" s="102"/>
      <c r="BBZ199" s="102"/>
      <c r="BCA199" s="102"/>
      <c r="BCB199" s="102"/>
      <c r="BCC199" s="102"/>
      <c r="BCD199" s="102"/>
      <c r="BCE199" s="102"/>
      <c r="BCF199" s="102"/>
      <c r="BCG199" s="102"/>
      <c r="BCH199" s="102"/>
      <c r="BCI199" s="102"/>
      <c r="BCJ199" s="102"/>
      <c r="BCK199" s="102"/>
      <c r="BCL199" s="102"/>
      <c r="BCM199" s="102"/>
      <c r="BCN199" s="102"/>
      <c r="BCO199" s="102"/>
      <c r="BCP199" s="102"/>
      <c r="BCQ199" s="102"/>
      <c r="BCR199" s="102"/>
      <c r="BCS199" s="102"/>
      <c r="BCT199" s="102"/>
      <c r="BCU199" s="102"/>
      <c r="BCV199" s="102"/>
      <c r="BCW199" s="102"/>
      <c r="BCX199" s="102"/>
      <c r="BCY199" s="102"/>
      <c r="BCZ199" s="102"/>
      <c r="BDA199" s="102"/>
      <c r="BDB199" s="102"/>
      <c r="BDC199" s="102"/>
      <c r="BDD199" s="102"/>
      <c r="BDE199" s="102"/>
      <c r="BDF199" s="102"/>
      <c r="BDG199" s="102"/>
      <c r="BDH199" s="102"/>
      <c r="BDI199" s="102"/>
      <c r="BDJ199" s="102"/>
      <c r="BDK199" s="102"/>
      <c r="BDL199" s="102"/>
      <c r="BDM199" s="102"/>
      <c r="BDN199" s="102"/>
      <c r="BDO199" s="102"/>
      <c r="BDP199" s="102"/>
      <c r="BDQ199" s="102"/>
      <c r="BDR199" s="102"/>
      <c r="BDS199" s="102"/>
      <c r="BDT199" s="102"/>
      <c r="BDU199" s="102"/>
      <c r="BDV199" s="102"/>
      <c r="BDW199" s="102"/>
      <c r="BDX199" s="102"/>
      <c r="BDY199" s="102"/>
      <c r="BDZ199" s="102"/>
      <c r="BEA199" s="102"/>
      <c r="BEB199" s="102"/>
      <c r="BEC199" s="102"/>
      <c r="BED199" s="102"/>
      <c r="BEE199" s="102"/>
      <c r="BEF199" s="102"/>
      <c r="BEG199" s="102"/>
      <c r="BEH199" s="102"/>
      <c r="BEI199" s="102"/>
      <c r="BEJ199" s="102"/>
      <c r="BEK199" s="102"/>
      <c r="BEL199" s="102"/>
      <c r="BEM199" s="102"/>
      <c r="BEN199" s="102"/>
      <c r="BEO199" s="102"/>
      <c r="BEP199" s="102"/>
      <c r="BEQ199" s="102"/>
      <c r="BER199" s="102"/>
      <c r="BES199" s="102"/>
      <c r="BET199" s="102"/>
      <c r="BEU199" s="102"/>
      <c r="BEV199" s="102"/>
      <c r="BEW199" s="102"/>
      <c r="BEX199" s="102"/>
      <c r="BEY199" s="102"/>
      <c r="BEZ199" s="102"/>
      <c r="BFA199" s="102"/>
      <c r="BFB199" s="102"/>
      <c r="BFC199" s="102"/>
      <c r="BFD199" s="102"/>
      <c r="BFE199" s="102"/>
      <c r="BFF199" s="102"/>
      <c r="BFG199" s="102"/>
      <c r="BFH199" s="102"/>
      <c r="BFI199" s="102"/>
      <c r="BFJ199" s="102"/>
      <c r="BFK199" s="102"/>
      <c r="BFL199" s="102"/>
      <c r="BFM199" s="102"/>
      <c r="BFN199" s="102"/>
      <c r="BFO199" s="102"/>
      <c r="BFP199" s="102"/>
      <c r="BFQ199" s="102"/>
      <c r="BFR199" s="102"/>
      <c r="BFS199" s="102"/>
      <c r="BFT199" s="102"/>
      <c r="BFU199" s="102"/>
      <c r="BFV199" s="102"/>
      <c r="BFW199" s="102"/>
      <c r="BFX199" s="102"/>
      <c r="BFY199" s="102"/>
      <c r="BFZ199" s="102"/>
      <c r="BGA199" s="102"/>
      <c r="BGB199" s="102"/>
      <c r="BGC199" s="102"/>
      <c r="BGD199" s="102"/>
      <c r="BGE199" s="102"/>
      <c r="BGF199" s="102"/>
      <c r="BGG199" s="102"/>
      <c r="BGH199" s="102"/>
      <c r="BGI199" s="102"/>
      <c r="BGJ199" s="102"/>
      <c r="BGK199" s="102"/>
      <c r="BGL199" s="102"/>
      <c r="BGM199" s="102"/>
      <c r="BGN199" s="102"/>
      <c r="BGO199" s="102"/>
      <c r="BGP199" s="102"/>
      <c r="BGQ199" s="102"/>
      <c r="BGR199" s="102"/>
      <c r="BGS199" s="102"/>
      <c r="BGT199" s="102"/>
      <c r="BGU199" s="102"/>
      <c r="BGV199" s="102"/>
      <c r="BGW199" s="102"/>
      <c r="BGX199" s="102"/>
      <c r="BGY199" s="102"/>
      <c r="BGZ199" s="102"/>
      <c r="BHA199" s="102"/>
      <c r="BHB199" s="102"/>
      <c r="BHC199" s="102"/>
      <c r="BHD199" s="102"/>
      <c r="BHE199" s="102"/>
      <c r="BHF199" s="102"/>
      <c r="BHG199" s="102"/>
      <c r="BHH199" s="102"/>
      <c r="BHI199" s="102"/>
      <c r="BHJ199" s="102"/>
      <c r="BHK199" s="102"/>
      <c r="BHL199" s="102"/>
      <c r="BHM199" s="102"/>
      <c r="BHN199" s="102"/>
      <c r="BHO199" s="102"/>
      <c r="BHP199" s="102"/>
      <c r="BHQ199" s="102"/>
      <c r="BHR199" s="102"/>
      <c r="BHS199" s="102"/>
      <c r="BHT199" s="102"/>
      <c r="BHU199" s="102"/>
      <c r="BHV199" s="102"/>
      <c r="BHW199" s="102"/>
      <c r="BHX199" s="102"/>
      <c r="BHY199" s="102"/>
      <c r="BHZ199" s="102"/>
      <c r="BIA199" s="102"/>
      <c r="BIB199" s="102"/>
      <c r="BIC199" s="102"/>
      <c r="BID199" s="102"/>
      <c r="BIE199" s="102"/>
      <c r="BIF199" s="102"/>
      <c r="BIG199" s="102"/>
      <c r="BIH199" s="102"/>
      <c r="BII199" s="102"/>
      <c r="BIJ199" s="102"/>
      <c r="BIK199" s="102"/>
      <c r="BIL199" s="102"/>
      <c r="BIM199" s="102"/>
      <c r="BIN199" s="102"/>
      <c r="BIO199" s="102"/>
      <c r="BIP199" s="102"/>
      <c r="BIQ199" s="102"/>
      <c r="BIR199" s="102"/>
      <c r="BIS199" s="102"/>
      <c r="BIT199" s="102"/>
      <c r="BIU199" s="102"/>
      <c r="BIV199" s="102"/>
      <c r="BIW199" s="102"/>
      <c r="BIX199" s="102"/>
      <c r="BIY199" s="102"/>
      <c r="BIZ199" s="102"/>
      <c r="BJA199" s="102"/>
      <c r="BJB199" s="102"/>
      <c r="BJC199" s="102"/>
      <c r="BJD199" s="102"/>
      <c r="BJE199" s="102"/>
      <c r="BJF199" s="102"/>
      <c r="BJG199" s="102"/>
      <c r="BJH199" s="102"/>
      <c r="BJI199" s="102"/>
      <c r="BJJ199" s="102"/>
      <c r="BJK199" s="102"/>
      <c r="BJL199" s="102"/>
      <c r="BJM199" s="102"/>
      <c r="BJN199" s="102"/>
      <c r="BJO199" s="102"/>
      <c r="BJP199" s="102"/>
      <c r="BJQ199" s="102"/>
      <c r="BJR199" s="102"/>
      <c r="BJS199" s="102"/>
      <c r="BJT199" s="102"/>
      <c r="BJU199" s="102"/>
      <c r="BJV199" s="102"/>
      <c r="BJW199" s="102"/>
      <c r="BJX199" s="102"/>
      <c r="BJY199" s="102"/>
      <c r="BJZ199" s="102"/>
      <c r="BKA199" s="102"/>
      <c r="BKB199" s="102"/>
      <c r="BKC199" s="102"/>
      <c r="BKD199" s="102"/>
      <c r="BKE199" s="102"/>
      <c r="BKF199" s="102"/>
      <c r="BKG199" s="102"/>
      <c r="BKH199" s="102"/>
      <c r="BKI199" s="102"/>
      <c r="BKJ199" s="102"/>
      <c r="BKK199" s="102"/>
      <c r="BKL199" s="102"/>
      <c r="BKM199" s="102"/>
      <c r="BKN199" s="102"/>
      <c r="BKO199" s="102"/>
      <c r="BKP199" s="102"/>
      <c r="BKQ199" s="102"/>
      <c r="BKR199" s="102"/>
      <c r="BKS199" s="102"/>
      <c r="BKT199" s="102"/>
      <c r="BKU199" s="102"/>
      <c r="BKV199" s="102"/>
      <c r="BKW199" s="102"/>
      <c r="BKX199" s="102"/>
      <c r="BKY199" s="102"/>
      <c r="BKZ199" s="102"/>
      <c r="BLA199" s="102"/>
      <c r="BLB199" s="102"/>
      <c r="BLC199" s="102"/>
      <c r="BLD199" s="102"/>
      <c r="BLE199" s="102"/>
      <c r="BLF199" s="102"/>
      <c r="BLG199" s="102"/>
      <c r="BLH199" s="102"/>
      <c r="BLI199" s="102"/>
      <c r="BLJ199" s="102"/>
      <c r="BLK199" s="102"/>
      <c r="BLL199" s="102"/>
      <c r="BLM199" s="102"/>
      <c r="BLN199" s="102"/>
      <c r="BLO199" s="102"/>
      <c r="BLP199" s="102"/>
      <c r="BLQ199" s="102"/>
      <c r="BLR199" s="102"/>
      <c r="BLS199" s="102"/>
      <c r="BLT199" s="102"/>
      <c r="BLU199" s="102"/>
      <c r="BLV199" s="102"/>
      <c r="BLW199" s="102"/>
      <c r="BLX199" s="102"/>
      <c r="BLY199" s="102"/>
      <c r="BLZ199" s="102"/>
      <c r="BMA199" s="102"/>
      <c r="BMB199" s="102"/>
      <c r="BMC199" s="102"/>
      <c r="BMD199" s="102"/>
      <c r="BME199" s="102"/>
      <c r="BMF199" s="102"/>
      <c r="BMG199" s="102"/>
      <c r="BMH199" s="102"/>
      <c r="BMI199" s="102"/>
      <c r="BMJ199" s="102"/>
      <c r="BMK199" s="102"/>
      <c r="BML199" s="102"/>
      <c r="BMM199" s="102"/>
      <c r="BMN199" s="102"/>
      <c r="BMO199" s="102"/>
      <c r="BMP199" s="102"/>
      <c r="BMQ199" s="102"/>
      <c r="BMR199" s="102"/>
      <c r="BMS199" s="102"/>
      <c r="BMT199" s="102"/>
      <c r="BMU199" s="102"/>
      <c r="BMV199" s="102"/>
      <c r="BMW199" s="102"/>
      <c r="BMX199" s="102"/>
      <c r="BMY199" s="102"/>
      <c r="BMZ199" s="102"/>
      <c r="BNA199" s="102"/>
      <c r="BNB199" s="102"/>
      <c r="BNC199" s="102"/>
      <c r="BND199" s="102"/>
      <c r="BNE199" s="102"/>
      <c r="BNF199" s="102"/>
      <c r="BNG199" s="102"/>
      <c r="BNH199" s="102"/>
      <c r="BNI199" s="102"/>
      <c r="BNJ199" s="102"/>
      <c r="BNK199" s="102"/>
      <c r="BNL199" s="102"/>
      <c r="BNM199" s="102"/>
      <c r="BNN199" s="102"/>
      <c r="BNO199" s="102"/>
      <c r="BNP199" s="102"/>
      <c r="BNQ199" s="102"/>
      <c r="BNR199" s="102"/>
      <c r="BNS199" s="102"/>
      <c r="BNT199" s="102"/>
      <c r="BNU199" s="102"/>
      <c r="BNV199" s="102"/>
      <c r="BNW199" s="102"/>
      <c r="BNX199" s="102"/>
      <c r="BNY199" s="102"/>
      <c r="BNZ199" s="102"/>
      <c r="BOA199" s="102"/>
      <c r="BOB199" s="102"/>
      <c r="BOC199" s="102"/>
      <c r="BOD199" s="102"/>
      <c r="BOE199" s="102"/>
      <c r="BOF199" s="102"/>
      <c r="BOG199" s="102"/>
      <c r="BOH199" s="102"/>
      <c r="BOI199" s="102"/>
      <c r="BOJ199" s="102"/>
      <c r="BOK199" s="102"/>
      <c r="BOL199" s="102"/>
      <c r="BOM199" s="102"/>
      <c r="BON199" s="102"/>
      <c r="BOO199" s="102"/>
      <c r="BOP199" s="102"/>
      <c r="BOQ199" s="102"/>
      <c r="BOR199" s="102"/>
      <c r="BOS199" s="102"/>
      <c r="BOT199" s="102"/>
      <c r="BOU199" s="102"/>
      <c r="BOV199" s="102"/>
      <c r="BOW199" s="102"/>
      <c r="BOX199" s="102"/>
      <c r="BOY199" s="102"/>
      <c r="BOZ199" s="102"/>
      <c r="BPA199" s="102"/>
      <c r="BPB199" s="102"/>
      <c r="BPC199" s="102"/>
      <c r="BPD199" s="102"/>
      <c r="BPE199" s="102"/>
      <c r="BPF199" s="102"/>
      <c r="BPG199" s="102"/>
      <c r="BPH199" s="102"/>
      <c r="BPI199" s="102"/>
      <c r="BPJ199" s="102"/>
      <c r="BPK199" s="102"/>
      <c r="BPL199" s="102"/>
      <c r="BPM199" s="102"/>
      <c r="BPN199" s="102"/>
      <c r="BPO199" s="102"/>
      <c r="BPP199" s="102"/>
      <c r="BPQ199" s="102"/>
      <c r="BPR199" s="102"/>
      <c r="BPS199" s="102"/>
      <c r="BPT199" s="102"/>
      <c r="BPU199" s="102"/>
      <c r="BPV199" s="102"/>
      <c r="BPW199" s="102"/>
      <c r="BPX199" s="102"/>
      <c r="BPY199" s="102"/>
      <c r="BPZ199" s="102"/>
      <c r="BQA199" s="102"/>
      <c r="BQB199" s="102"/>
      <c r="BQC199" s="102"/>
      <c r="BQD199" s="102"/>
      <c r="BQE199" s="102"/>
      <c r="BQF199" s="102"/>
      <c r="BQG199" s="102"/>
      <c r="BQH199" s="102"/>
      <c r="BQI199" s="102"/>
      <c r="BQJ199" s="102"/>
      <c r="BQK199" s="102"/>
      <c r="BQL199" s="102"/>
      <c r="BQM199" s="102"/>
      <c r="BQN199" s="102"/>
      <c r="BQO199" s="102"/>
      <c r="BQP199" s="102"/>
      <c r="BQQ199" s="102"/>
      <c r="BQR199" s="102"/>
      <c r="BQS199" s="102"/>
      <c r="BQT199" s="102"/>
      <c r="BQU199" s="102"/>
      <c r="BQV199" s="102"/>
      <c r="BQW199" s="102"/>
      <c r="BQX199" s="102"/>
      <c r="BQY199" s="102"/>
      <c r="BQZ199" s="102"/>
      <c r="BRA199" s="102"/>
      <c r="BRB199" s="102"/>
      <c r="BRC199" s="102"/>
      <c r="BRD199" s="102"/>
      <c r="BRE199" s="102"/>
      <c r="BRF199" s="102"/>
      <c r="BRG199" s="102"/>
      <c r="BRH199" s="102"/>
      <c r="BRI199" s="102"/>
      <c r="BRJ199" s="102"/>
      <c r="BRK199" s="102"/>
      <c r="BRL199" s="102"/>
      <c r="BRM199" s="102"/>
      <c r="BRN199" s="102"/>
      <c r="BRO199" s="102"/>
      <c r="BRP199" s="102"/>
      <c r="BRQ199" s="102"/>
      <c r="BRR199" s="102"/>
      <c r="BRS199" s="102"/>
      <c r="BRT199" s="102"/>
      <c r="BRU199" s="102"/>
      <c r="BRV199" s="102"/>
      <c r="BRW199" s="102"/>
      <c r="BRX199" s="102"/>
      <c r="BRY199" s="102"/>
      <c r="BRZ199" s="102"/>
      <c r="BSA199" s="102"/>
      <c r="BSB199" s="102"/>
      <c r="BSC199" s="102"/>
      <c r="BSD199" s="102"/>
      <c r="BSE199" s="102"/>
      <c r="BSF199" s="102"/>
      <c r="BSG199" s="102"/>
      <c r="BSH199" s="102"/>
      <c r="BSI199" s="102"/>
      <c r="BSJ199" s="102"/>
      <c r="BSK199" s="102"/>
      <c r="BSL199" s="102"/>
      <c r="BSM199" s="102"/>
      <c r="BSN199" s="102"/>
      <c r="BSO199" s="102"/>
      <c r="BSP199" s="102"/>
      <c r="BSQ199" s="102"/>
      <c r="BSR199" s="102"/>
      <c r="BSS199" s="102"/>
      <c r="BST199" s="102"/>
      <c r="BSU199" s="102"/>
      <c r="BSV199" s="102"/>
      <c r="BSW199" s="102"/>
      <c r="BSX199" s="102"/>
      <c r="BSY199" s="102"/>
      <c r="BSZ199" s="102"/>
      <c r="BTA199" s="102"/>
      <c r="BTB199" s="102"/>
      <c r="BTC199" s="102"/>
      <c r="BTD199" s="102"/>
      <c r="BTE199" s="102"/>
      <c r="BTF199" s="102"/>
      <c r="BTG199" s="102"/>
      <c r="BTH199" s="102"/>
      <c r="BTI199" s="102"/>
      <c r="BTJ199" s="102"/>
      <c r="BTK199" s="102"/>
      <c r="BTL199" s="102"/>
      <c r="BTM199" s="102"/>
      <c r="BTN199" s="102"/>
      <c r="BTO199" s="102"/>
      <c r="BTP199" s="102"/>
      <c r="BTQ199" s="102"/>
      <c r="BTR199" s="102"/>
      <c r="BTS199" s="102"/>
      <c r="BTT199" s="102"/>
      <c r="BTU199" s="102"/>
      <c r="BTV199" s="102"/>
      <c r="BTW199" s="102"/>
      <c r="BTX199" s="102"/>
      <c r="BTY199" s="102"/>
      <c r="BTZ199" s="102"/>
      <c r="BUA199" s="102"/>
      <c r="BUB199" s="102"/>
      <c r="BUC199" s="102"/>
      <c r="BUD199" s="102"/>
      <c r="BUE199" s="102"/>
      <c r="BUF199" s="102"/>
      <c r="BUG199" s="102"/>
      <c r="BUH199" s="102"/>
      <c r="BUI199" s="102"/>
      <c r="BUJ199" s="102"/>
      <c r="BUK199" s="102"/>
      <c r="BUL199" s="102"/>
      <c r="BUM199" s="102"/>
      <c r="BUN199" s="102"/>
      <c r="BUO199" s="102"/>
      <c r="BUP199" s="102"/>
      <c r="BUQ199" s="102"/>
      <c r="BUR199" s="102"/>
      <c r="BUS199" s="102"/>
      <c r="BUT199" s="102"/>
      <c r="BUU199" s="102"/>
      <c r="BUV199" s="102"/>
      <c r="BUW199" s="102"/>
      <c r="BUX199" s="102"/>
      <c r="BUY199" s="102"/>
      <c r="BUZ199" s="102"/>
      <c r="BVA199" s="102"/>
      <c r="BVB199" s="102"/>
      <c r="BVC199" s="102"/>
      <c r="BVD199" s="102"/>
      <c r="BVE199" s="102"/>
      <c r="BVF199" s="102"/>
      <c r="BVG199" s="102"/>
      <c r="BVH199" s="102"/>
      <c r="BVI199" s="102"/>
      <c r="BVJ199" s="102"/>
      <c r="BVK199" s="102"/>
      <c r="BVL199" s="102"/>
      <c r="BVM199" s="102"/>
      <c r="BVN199" s="102"/>
      <c r="BVO199" s="102"/>
      <c r="BVP199" s="102"/>
      <c r="BVQ199" s="102"/>
      <c r="BVR199" s="102"/>
      <c r="BVS199" s="102"/>
      <c r="BVT199" s="102"/>
      <c r="BVU199" s="102"/>
      <c r="BVV199" s="102"/>
      <c r="BVW199" s="102"/>
      <c r="BVX199" s="102"/>
      <c r="BVY199" s="102"/>
      <c r="BVZ199" s="102"/>
      <c r="BWA199" s="102"/>
      <c r="BWB199" s="102"/>
      <c r="BWC199" s="102"/>
      <c r="BWD199" s="102"/>
      <c r="BWE199" s="102"/>
      <c r="BWF199" s="102"/>
      <c r="BWG199" s="102"/>
      <c r="BWH199" s="102"/>
      <c r="BWI199" s="102"/>
      <c r="BWJ199" s="102"/>
      <c r="BWK199" s="102"/>
      <c r="BWL199" s="102"/>
      <c r="BWM199" s="102"/>
      <c r="BWN199" s="102"/>
      <c r="BWO199" s="102"/>
      <c r="BWP199" s="102"/>
      <c r="BWQ199" s="102"/>
      <c r="BWR199" s="102"/>
      <c r="BWS199" s="102"/>
      <c r="BWT199" s="102"/>
      <c r="BWU199" s="102"/>
      <c r="BWV199" s="102"/>
      <c r="BWW199" s="102"/>
      <c r="BWX199" s="102"/>
      <c r="BWY199" s="102"/>
      <c r="BWZ199" s="102"/>
      <c r="BXA199" s="102"/>
      <c r="BXB199" s="102"/>
      <c r="BXC199" s="102"/>
      <c r="BXD199" s="102"/>
      <c r="BXE199" s="102"/>
      <c r="BXF199" s="102"/>
      <c r="BXG199" s="102"/>
      <c r="BXH199" s="102"/>
      <c r="BXI199" s="102"/>
      <c r="BXJ199" s="102"/>
      <c r="BXK199" s="102"/>
      <c r="BXL199" s="102"/>
      <c r="BXM199" s="102"/>
      <c r="BXN199" s="102"/>
      <c r="BXO199" s="102"/>
      <c r="BXP199" s="102"/>
      <c r="BXQ199" s="102"/>
      <c r="BXR199" s="102"/>
      <c r="BXS199" s="102"/>
      <c r="BXT199" s="102"/>
      <c r="BXU199" s="102"/>
      <c r="BXV199" s="102"/>
      <c r="BXW199" s="102"/>
      <c r="BXX199" s="102"/>
      <c r="BXY199" s="102"/>
      <c r="BXZ199" s="102"/>
      <c r="BYA199" s="102"/>
      <c r="BYB199" s="102"/>
      <c r="BYC199" s="102"/>
      <c r="BYD199" s="102"/>
      <c r="BYE199" s="102"/>
      <c r="BYF199" s="102"/>
      <c r="BYG199" s="102"/>
      <c r="BYH199" s="102"/>
      <c r="BYI199" s="102"/>
      <c r="BYJ199" s="102"/>
      <c r="BYK199" s="102"/>
      <c r="BYL199" s="102"/>
      <c r="BYM199" s="102"/>
      <c r="BYN199" s="102"/>
      <c r="BYO199" s="102"/>
      <c r="BYP199" s="102"/>
      <c r="BYQ199" s="102"/>
      <c r="BYR199" s="102"/>
      <c r="BYS199" s="102"/>
      <c r="BYT199" s="102"/>
      <c r="BYU199" s="102"/>
      <c r="BYV199" s="102"/>
      <c r="BYW199" s="102"/>
      <c r="BYX199" s="102"/>
      <c r="BYY199" s="102"/>
      <c r="BYZ199" s="102"/>
      <c r="BZA199" s="102"/>
      <c r="BZB199" s="102"/>
      <c r="BZC199" s="102"/>
      <c r="BZD199" s="102"/>
      <c r="BZE199" s="102"/>
      <c r="BZF199" s="102"/>
      <c r="BZG199" s="102"/>
      <c r="BZH199" s="102"/>
      <c r="BZI199" s="102"/>
      <c r="BZJ199" s="102"/>
      <c r="BZK199" s="102"/>
      <c r="BZL199" s="102"/>
      <c r="BZM199" s="102"/>
      <c r="BZN199" s="102"/>
      <c r="BZO199" s="102"/>
      <c r="BZP199" s="102"/>
      <c r="BZQ199" s="102"/>
      <c r="BZR199" s="102"/>
      <c r="BZS199" s="102"/>
      <c r="BZT199" s="102"/>
      <c r="BZU199" s="102"/>
      <c r="BZV199" s="102"/>
      <c r="BZW199" s="102"/>
    </row>
    <row r="200" spans="2:2051" ht="15" customHeight="1">
      <c r="B200" s="112" t="s">
        <v>754</v>
      </c>
      <c r="C200" s="113" t="s">
        <v>393</v>
      </c>
      <c r="D200" s="113" t="s">
        <v>393</v>
      </c>
      <c r="E200" s="113" t="str">
        <f>'Alcance 3'!C89</f>
        <v>Ordenador de mesa completo</v>
      </c>
      <c r="F200" s="113" t="str">
        <f t="shared" si="191"/>
        <v>Ordenador de mesa completo</v>
      </c>
      <c r="G200" s="226" t="s">
        <v>803</v>
      </c>
      <c r="H200" s="237" t="s">
        <v>238</v>
      </c>
      <c r="I200" s="238">
        <v>3</v>
      </c>
      <c r="J200" s="126">
        <f>'Alcance 3'!D89</f>
        <v>0</v>
      </c>
      <c r="K200" s="117" t="str">
        <f>'Alcance 3'!E89</f>
        <v>ud</v>
      </c>
      <c r="L200" s="113"/>
      <c r="M200" s="203">
        <v>1</v>
      </c>
      <c r="N200" s="117"/>
      <c r="O200" s="113">
        <f t="shared" si="192"/>
        <v>0</v>
      </c>
      <c r="P200" s="115" t="str">
        <f t="shared" si="186"/>
        <v>ud</v>
      </c>
      <c r="Q200" s="299">
        <f>VLOOKUP(E200,'Datos 1-Factores emisión'!$B$789:$E$803,2,FALSE)</f>
        <v>273</v>
      </c>
      <c r="R200" s="121">
        <v>0</v>
      </c>
      <c r="S200" s="121">
        <v>0</v>
      </c>
      <c r="T200" s="121">
        <v>0</v>
      </c>
      <c r="U200" s="121">
        <v>0</v>
      </c>
      <c r="V200" s="120">
        <f t="shared" si="187"/>
        <v>0</v>
      </c>
      <c r="W200" s="121">
        <f t="shared" si="187"/>
        <v>0</v>
      </c>
      <c r="X200" s="121">
        <f t="shared" si="187"/>
        <v>0</v>
      </c>
      <c r="Y200" s="121">
        <v>0</v>
      </c>
      <c r="Z200" s="121">
        <v>0</v>
      </c>
      <c r="AA200" s="121">
        <f t="shared" si="188"/>
        <v>0</v>
      </c>
      <c r="AB200" s="120">
        <f>'Datos 2-Potenciales calent glob'!$E$6</f>
        <v>1</v>
      </c>
      <c r="AC200" s="121">
        <f>'Datos 2-Potenciales calent glob'!$E$31</f>
        <v>28</v>
      </c>
      <c r="AD200" s="121">
        <f>'Datos 2-Potenciales calent glob'!$E$32</f>
        <v>265</v>
      </c>
      <c r="AE200" s="123">
        <f>SUMIF('Datos 2-Potenciales calent glob'!$B$6:$B$56,Cálculos_5!E200,'Datos 2-Potenciales calent glob'!$E$6:$E$56)</f>
        <v>0</v>
      </c>
      <c r="AF200" s="121">
        <f>'Datos 2-Potenciales calent glob'!$E$6</f>
        <v>1</v>
      </c>
      <c r="AG200" s="121">
        <f>'Datos 2-Potenciales calent glob'!$E$6</f>
        <v>1</v>
      </c>
      <c r="AH200" s="120">
        <f t="shared" si="189"/>
        <v>0</v>
      </c>
      <c r="AI200" s="121">
        <f t="shared" si="189"/>
        <v>0</v>
      </c>
      <c r="AJ200" s="121">
        <f t="shared" si="189"/>
        <v>0</v>
      </c>
      <c r="AK200" s="121">
        <f t="shared" si="189"/>
        <v>0</v>
      </c>
      <c r="AL200" s="124">
        <f t="shared" si="190"/>
        <v>0</v>
      </c>
      <c r="AM200" s="121">
        <f t="shared" si="176"/>
        <v>0</v>
      </c>
      <c r="AN200" s="207">
        <f t="shared" si="155"/>
        <v>0</v>
      </c>
      <c r="AO200" s="102"/>
      <c r="AP200" s="102"/>
      <c r="AQ200" s="102"/>
      <c r="AR200" s="102"/>
      <c r="AS200" s="102"/>
      <c r="AT200" s="102"/>
      <c r="AU200" s="102"/>
      <c r="AV200" s="102"/>
      <c r="AW200" s="102"/>
      <c r="AX200" s="102"/>
      <c r="AY200" s="102"/>
      <c r="AZ200" s="102"/>
      <c r="BA200" s="102"/>
      <c r="BB200" s="102"/>
      <c r="BC200" s="102"/>
      <c r="BD200" s="102"/>
      <c r="BE200" s="102"/>
      <c r="BF200" s="102"/>
      <c r="BG200" s="102"/>
      <c r="BH200" s="102"/>
      <c r="BI200" s="102"/>
      <c r="BJ200" s="102"/>
      <c r="BK200" s="102"/>
      <c r="BL200" s="102"/>
      <c r="BM200" s="102"/>
      <c r="BN200" s="102"/>
      <c r="BO200" s="102"/>
      <c r="BP200" s="102"/>
      <c r="BQ200" s="102"/>
      <c r="BR200" s="102"/>
      <c r="BS200" s="102"/>
      <c r="BT200" s="102"/>
      <c r="BU200" s="102"/>
      <c r="BV200" s="102"/>
      <c r="BW200" s="102"/>
      <c r="BX200" s="102"/>
      <c r="BY200" s="102"/>
      <c r="BZ200" s="102"/>
      <c r="CA200" s="102"/>
      <c r="CB200" s="102"/>
      <c r="CC200" s="102"/>
      <c r="CD200" s="102"/>
      <c r="CE200" s="102"/>
      <c r="CF200" s="102"/>
      <c r="CG200" s="102"/>
      <c r="CH200" s="102"/>
      <c r="CI200" s="102"/>
      <c r="CJ200" s="102"/>
      <c r="CK200" s="102"/>
      <c r="CL200" s="102"/>
      <c r="CM200" s="102"/>
      <c r="CN200" s="102"/>
      <c r="CO200" s="102"/>
      <c r="CP200" s="102"/>
      <c r="CQ200" s="102"/>
      <c r="CR200" s="102"/>
      <c r="CS200" s="102"/>
      <c r="CT200" s="102"/>
      <c r="CU200" s="102"/>
      <c r="CV200" s="102"/>
      <c r="CW200" s="102"/>
      <c r="CX200" s="102"/>
      <c r="CY200" s="102"/>
      <c r="CZ200" s="102"/>
      <c r="DA200" s="102"/>
      <c r="DB200" s="102"/>
      <c r="DC200" s="102"/>
      <c r="DD200" s="102"/>
      <c r="DE200" s="102"/>
      <c r="DF200" s="102"/>
      <c r="DG200" s="102"/>
      <c r="DH200" s="102"/>
      <c r="DI200" s="102"/>
      <c r="DJ200" s="102"/>
      <c r="DK200" s="102"/>
      <c r="DL200" s="102"/>
      <c r="DM200" s="102"/>
      <c r="DN200" s="102"/>
      <c r="DO200" s="102"/>
      <c r="DP200" s="102"/>
      <c r="DQ200" s="102"/>
      <c r="DR200" s="102"/>
      <c r="DS200" s="102"/>
      <c r="DT200" s="102"/>
      <c r="DU200" s="102"/>
      <c r="DV200" s="102"/>
      <c r="DW200" s="102"/>
      <c r="DX200" s="102"/>
      <c r="DY200" s="102"/>
      <c r="DZ200" s="102"/>
      <c r="EA200" s="102"/>
      <c r="EB200" s="102"/>
      <c r="EC200" s="102"/>
      <c r="ED200" s="102"/>
      <c r="EE200" s="102"/>
      <c r="EF200" s="102"/>
      <c r="EG200" s="102"/>
      <c r="EH200" s="102"/>
      <c r="EI200" s="102"/>
      <c r="EJ200" s="102"/>
      <c r="EK200" s="102"/>
      <c r="EL200" s="102"/>
      <c r="EM200" s="102"/>
      <c r="EN200" s="102"/>
      <c r="EO200" s="102"/>
      <c r="EP200" s="102"/>
      <c r="EQ200" s="102"/>
      <c r="ER200" s="102"/>
      <c r="ES200" s="102"/>
      <c r="ET200" s="102"/>
      <c r="EU200" s="102"/>
      <c r="EV200" s="102"/>
      <c r="EW200" s="102"/>
      <c r="EX200" s="102"/>
      <c r="EY200" s="102"/>
      <c r="EZ200" s="102"/>
      <c r="FA200" s="102"/>
      <c r="FB200" s="102"/>
      <c r="FC200" s="102"/>
      <c r="FD200" s="102"/>
      <c r="FE200" s="102"/>
      <c r="FF200" s="102"/>
      <c r="FG200" s="102"/>
      <c r="FH200" s="102"/>
      <c r="FI200" s="102"/>
      <c r="FJ200" s="102"/>
      <c r="FK200" s="102"/>
      <c r="FL200" s="102"/>
      <c r="FM200" s="102"/>
      <c r="FN200" s="102"/>
      <c r="FO200" s="102"/>
      <c r="FP200" s="102"/>
      <c r="FQ200" s="102"/>
      <c r="FR200" s="102"/>
      <c r="FS200" s="102"/>
      <c r="FT200" s="102"/>
      <c r="FU200" s="102"/>
      <c r="FV200" s="102"/>
      <c r="FW200" s="102"/>
      <c r="FX200" s="102"/>
      <c r="FY200" s="102"/>
      <c r="FZ200" s="102"/>
      <c r="GA200" s="102"/>
      <c r="GB200" s="102"/>
      <c r="GC200" s="102"/>
      <c r="GD200" s="102"/>
      <c r="GE200" s="102"/>
      <c r="GF200" s="102"/>
      <c r="GG200" s="102"/>
      <c r="GH200" s="102"/>
      <c r="GI200" s="102"/>
      <c r="GJ200" s="102"/>
      <c r="GK200" s="102"/>
      <c r="GL200" s="102"/>
      <c r="GM200" s="102"/>
      <c r="GN200" s="102"/>
      <c r="GO200" s="102"/>
      <c r="GP200" s="102"/>
      <c r="GQ200" s="102"/>
      <c r="GR200" s="102"/>
      <c r="GS200" s="102"/>
      <c r="GT200" s="102"/>
      <c r="GU200" s="102"/>
      <c r="GV200" s="102"/>
      <c r="GW200" s="102"/>
      <c r="GX200" s="102"/>
      <c r="GY200" s="102"/>
      <c r="GZ200" s="102"/>
      <c r="HA200" s="102"/>
      <c r="HB200" s="102"/>
      <c r="HC200" s="102"/>
      <c r="HD200" s="102"/>
      <c r="HE200" s="102"/>
      <c r="HF200" s="102"/>
      <c r="HG200" s="102"/>
      <c r="HH200" s="102"/>
      <c r="HI200" s="102"/>
      <c r="HJ200" s="102"/>
      <c r="HK200" s="102"/>
      <c r="HL200" s="102"/>
      <c r="HM200" s="102"/>
      <c r="HN200" s="102"/>
      <c r="HO200" s="102"/>
      <c r="HP200" s="102"/>
      <c r="HQ200" s="102"/>
      <c r="HR200" s="102"/>
      <c r="HS200" s="102"/>
      <c r="HT200" s="102"/>
      <c r="HU200" s="102"/>
      <c r="HV200" s="102"/>
      <c r="HW200" s="102"/>
      <c r="HX200" s="102"/>
      <c r="HY200" s="102"/>
      <c r="HZ200" s="102"/>
      <c r="IA200" s="102"/>
      <c r="IB200" s="102"/>
      <c r="IC200" s="102"/>
      <c r="ID200" s="102"/>
      <c r="IE200" s="102"/>
      <c r="IF200" s="102"/>
      <c r="IG200" s="102"/>
      <c r="IH200" s="102"/>
      <c r="II200" s="102"/>
      <c r="IJ200" s="102"/>
      <c r="IK200" s="102"/>
      <c r="IL200" s="102"/>
      <c r="IM200" s="102"/>
      <c r="IN200" s="102"/>
      <c r="IO200" s="102"/>
      <c r="IP200" s="102"/>
      <c r="IQ200" s="102"/>
      <c r="IR200" s="102"/>
      <c r="IS200" s="102"/>
      <c r="IT200" s="102"/>
      <c r="IU200" s="102"/>
      <c r="IV200" s="102"/>
      <c r="IW200" s="102"/>
      <c r="IX200" s="102"/>
      <c r="IY200" s="102"/>
      <c r="IZ200" s="102"/>
      <c r="JA200" s="102"/>
      <c r="JB200" s="102"/>
      <c r="JC200" s="102"/>
      <c r="JD200" s="102"/>
      <c r="JE200" s="102"/>
      <c r="JF200" s="102"/>
      <c r="JG200" s="102"/>
      <c r="JH200" s="102"/>
      <c r="JI200" s="102"/>
      <c r="JJ200" s="102"/>
      <c r="JK200" s="102"/>
      <c r="JL200" s="102"/>
      <c r="JM200" s="102"/>
      <c r="JN200" s="102"/>
      <c r="JO200" s="102"/>
      <c r="JP200" s="102"/>
      <c r="JQ200" s="102"/>
      <c r="JR200" s="102"/>
      <c r="JS200" s="102"/>
      <c r="JT200" s="102"/>
      <c r="JU200" s="102"/>
      <c r="JV200" s="102"/>
      <c r="JW200" s="102"/>
      <c r="JX200" s="102"/>
      <c r="JY200" s="102"/>
      <c r="JZ200" s="102"/>
      <c r="KA200" s="102"/>
      <c r="KB200" s="102"/>
      <c r="KC200" s="102"/>
      <c r="KD200" s="102"/>
      <c r="KE200" s="102"/>
      <c r="KF200" s="102"/>
      <c r="KG200" s="102"/>
      <c r="KH200" s="102"/>
      <c r="KI200" s="102"/>
      <c r="KJ200" s="102"/>
      <c r="KK200" s="102"/>
      <c r="KL200" s="102"/>
      <c r="KM200" s="102"/>
      <c r="KN200" s="102"/>
      <c r="KO200" s="102"/>
      <c r="KP200" s="102"/>
      <c r="KQ200" s="102"/>
      <c r="KR200" s="102"/>
      <c r="KS200" s="102"/>
      <c r="KT200" s="102"/>
      <c r="KU200" s="102"/>
      <c r="KV200" s="102"/>
      <c r="KW200" s="102"/>
      <c r="KX200" s="102"/>
      <c r="KY200" s="102"/>
      <c r="KZ200" s="102"/>
      <c r="LA200" s="102"/>
      <c r="LB200" s="102"/>
      <c r="LC200" s="102"/>
      <c r="LD200" s="102"/>
      <c r="LE200" s="102"/>
      <c r="LF200" s="102"/>
      <c r="LG200" s="102"/>
      <c r="LH200" s="102"/>
      <c r="LI200" s="102"/>
      <c r="LJ200" s="102"/>
      <c r="LK200" s="102"/>
      <c r="LL200" s="102"/>
      <c r="LM200" s="102"/>
      <c r="LN200" s="102"/>
      <c r="LO200" s="102"/>
      <c r="LP200" s="102"/>
      <c r="LQ200" s="102"/>
      <c r="LR200" s="102"/>
      <c r="LS200" s="102"/>
      <c r="LT200" s="102"/>
      <c r="LU200" s="102"/>
      <c r="LV200" s="102"/>
      <c r="LW200" s="102"/>
      <c r="LX200" s="102"/>
      <c r="LY200" s="102"/>
      <c r="LZ200" s="102"/>
      <c r="MA200" s="102"/>
      <c r="MB200" s="102"/>
      <c r="MC200" s="102"/>
      <c r="MD200" s="102"/>
      <c r="ME200" s="102"/>
      <c r="MF200" s="102"/>
      <c r="MG200" s="102"/>
      <c r="MH200" s="102"/>
      <c r="MI200" s="102"/>
      <c r="MJ200" s="102"/>
      <c r="MK200" s="102"/>
      <c r="ML200" s="102"/>
      <c r="MM200" s="102"/>
      <c r="MN200" s="102"/>
      <c r="MO200" s="102"/>
      <c r="MP200" s="102"/>
      <c r="MQ200" s="102"/>
      <c r="MR200" s="102"/>
      <c r="MS200" s="102"/>
      <c r="MT200" s="102"/>
      <c r="MU200" s="102"/>
      <c r="MV200" s="102"/>
      <c r="MW200" s="102"/>
      <c r="MX200" s="102"/>
      <c r="MY200" s="102"/>
      <c r="MZ200" s="102"/>
      <c r="NA200" s="102"/>
      <c r="NB200" s="102"/>
      <c r="NC200" s="102"/>
      <c r="ND200" s="102"/>
      <c r="NE200" s="102"/>
      <c r="NF200" s="102"/>
      <c r="NG200" s="102"/>
      <c r="NH200" s="102"/>
      <c r="NI200" s="102"/>
      <c r="NJ200" s="102"/>
      <c r="NK200" s="102"/>
      <c r="NL200" s="102"/>
      <c r="NM200" s="102"/>
      <c r="NN200" s="102"/>
      <c r="NO200" s="102"/>
      <c r="NP200" s="102"/>
      <c r="NQ200" s="102"/>
      <c r="NR200" s="102"/>
      <c r="NS200" s="102"/>
      <c r="NT200" s="102"/>
      <c r="NU200" s="102"/>
      <c r="NV200" s="102"/>
      <c r="NW200" s="102"/>
      <c r="NX200" s="102"/>
      <c r="NY200" s="102"/>
      <c r="NZ200" s="102"/>
      <c r="OA200" s="102"/>
      <c r="OB200" s="102"/>
      <c r="OC200" s="102"/>
      <c r="OD200" s="102"/>
      <c r="OE200" s="102"/>
      <c r="OF200" s="102"/>
      <c r="OG200" s="102"/>
      <c r="OH200" s="102"/>
      <c r="OI200" s="102"/>
      <c r="OJ200" s="102"/>
      <c r="OK200" s="102"/>
      <c r="OL200" s="102"/>
      <c r="OM200" s="102"/>
      <c r="ON200" s="102"/>
      <c r="OO200" s="102"/>
      <c r="OP200" s="102"/>
      <c r="OQ200" s="102"/>
      <c r="OR200" s="102"/>
      <c r="OS200" s="102"/>
      <c r="OT200" s="102"/>
      <c r="OU200" s="102"/>
      <c r="OV200" s="102"/>
      <c r="OW200" s="102"/>
      <c r="OX200" s="102"/>
      <c r="OY200" s="102"/>
      <c r="OZ200" s="102"/>
      <c r="PA200" s="102"/>
      <c r="PB200" s="102"/>
      <c r="PC200" s="102"/>
      <c r="PD200" s="102"/>
      <c r="PE200" s="102"/>
      <c r="PF200" s="102"/>
      <c r="PG200" s="102"/>
      <c r="PH200" s="102"/>
      <c r="PI200" s="102"/>
      <c r="PJ200" s="102"/>
      <c r="PK200" s="102"/>
      <c r="PL200" s="102"/>
      <c r="PM200" s="102"/>
      <c r="PN200" s="102"/>
      <c r="PO200" s="102"/>
      <c r="PP200" s="102"/>
      <c r="PQ200" s="102"/>
      <c r="PR200" s="102"/>
      <c r="PS200" s="102"/>
      <c r="PT200" s="102"/>
      <c r="PU200" s="102"/>
      <c r="PV200" s="102"/>
      <c r="PW200" s="102"/>
      <c r="PX200" s="102"/>
      <c r="PY200" s="102"/>
      <c r="PZ200" s="102"/>
      <c r="QA200" s="102"/>
      <c r="QB200" s="102"/>
      <c r="QC200" s="102"/>
      <c r="QD200" s="102"/>
      <c r="QE200" s="102"/>
      <c r="QF200" s="102"/>
      <c r="QG200" s="102"/>
      <c r="QH200" s="102"/>
      <c r="QI200" s="102"/>
      <c r="QJ200" s="102"/>
      <c r="QK200" s="102"/>
      <c r="QL200" s="102"/>
      <c r="QM200" s="102"/>
      <c r="QN200" s="102"/>
      <c r="QO200" s="102"/>
      <c r="QP200" s="102"/>
      <c r="QQ200" s="102"/>
      <c r="QR200" s="102"/>
      <c r="QS200" s="102"/>
      <c r="QT200" s="102"/>
      <c r="QU200" s="102"/>
      <c r="QV200" s="102"/>
      <c r="QW200" s="102"/>
      <c r="QX200" s="102"/>
      <c r="QY200" s="102"/>
      <c r="QZ200" s="102"/>
      <c r="RA200" s="102"/>
      <c r="RB200" s="102"/>
      <c r="RC200" s="102"/>
      <c r="RD200" s="102"/>
      <c r="RE200" s="102"/>
      <c r="RF200" s="102"/>
      <c r="RG200" s="102"/>
      <c r="RH200" s="102"/>
      <c r="RI200" s="102"/>
      <c r="RJ200" s="102"/>
      <c r="RK200" s="102"/>
      <c r="RL200" s="102"/>
      <c r="RM200" s="102"/>
      <c r="RN200" s="102"/>
      <c r="RO200" s="102"/>
      <c r="RP200" s="102"/>
      <c r="RQ200" s="102"/>
      <c r="RR200" s="102"/>
      <c r="RS200" s="102"/>
      <c r="RT200" s="102"/>
      <c r="RU200" s="102"/>
      <c r="RV200" s="102"/>
      <c r="RW200" s="102"/>
      <c r="RX200" s="102"/>
      <c r="RY200" s="102"/>
      <c r="RZ200" s="102"/>
      <c r="SA200" s="102"/>
      <c r="SB200" s="102"/>
      <c r="SC200" s="102"/>
      <c r="SD200" s="102"/>
      <c r="SE200" s="102"/>
      <c r="SF200" s="102"/>
      <c r="SG200" s="102"/>
      <c r="SH200" s="102"/>
      <c r="SI200" s="102"/>
      <c r="SJ200" s="102"/>
      <c r="SK200" s="102"/>
      <c r="SL200" s="102"/>
      <c r="SM200" s="102"/>
      <c r="SN200" s="102"/>
      <c r="SO200" s="102"/>
      <c r="SP200" s="102"/>
      <c r="SQ200" s="102"/>
      <c r="SR200" s="102"/>
      <c r="SS200" s="102"/>
      <c r="ST200" s="102"/>
      <c r="SU200" s="102"/>
      <c r="SV200" s="102"/>
      <c r="SW200" s="102"/>
      <c r="SX200" s="102"/>
      <c r="SY200" s="102"/>
      <c r="SZ200" s="102"/>
      <c r="TA200" s="102"/>
      <c r="TB200" s="102"/>
      <c r="TC200" s="102"/>
      <c r="TD200" s="102"/>
      <c r="TE200" s="102"/>
      <c r="TF200" s="102"/>
      <c r="TG200" s="102"/>
      <c r="TH200" s="102"/>
      <c r="TI200" s="102"/>
      <c r="TJ200" s="102"/>
      <c r="TK200" s="102"/>
      <c r="TL200" s="102"/>
      <c r="TM200" s="102"/>
      <c r="TN200" s="102"/>
      <c r="TO200" s="102"/>
      <c r="TP200" s="102"/>
      <c r="TQ200" s="102"/>
      <c r="TR200" s="102"/>
      <c r="TS200" s="102"/>
      <c r="TT200" s="102"/>
      <c r="TU200" s="102"/>
      <c r="TV200" s="102"/>
      <c r="TW200" s="102"/>
      <c r="TX200" s="102"/>
      <c r="TY200" s="102"/>
      <c r="TZ200" s="102"/>
      <c r="UA200" s="102"/>
      <c r="UB200" s="102"/>
      <c r="UC200" s="102"/>
      <c r="UD200" s="102"/>
      <c r="UE200" s="102"/>
      <c r="UF200" s="102"/>
      <c r="UG200" s="102"/>
      <c r="UH200" s="102"/>
      <c r="UI200" s="102"/>
      <c r="UJ200" s="102"/>
      <c r="UK200" s="102"/>
      <c r="UL200" s="102"/>
      <c r="UM200" s="102"/>
      <c r="UN200" s="102"/>
      <c r="UO200" s="102"/>
      <c r="UP200" s="102"/>
      <c r="UQ200" s="102"/>
      <c r="UR200" s="102"/>
      <c r="US200" s="102"/>
      <c r="UT200" s="102"/>
      <c r="UU200" s="102"/>
      <c r="UV200" s="102"/>
      <c r="UW200" s="102"/>
      <c r="UX200" s="102"/>
      <c r="UY200" s="102"/>
      <c r="UZ200" s="102"/>
      <c r="VA200" s="102"/>
      <c r="VB200" s="102"/>
      <c r="VC200" s="102"/>
      <c r="VD200" s="102"/>
      <c r="VE200" s="102"/>
      <c r="VF200" s="102"/>
      <c r="VG200" s="102"/>
      <c r="VH200" s="102"/>
      <c r="VI200" s="102"/>
      <c r="VJ200" s="102"/>
      <c r="VK200" s="102"/>
      <c r="VL200" s="102"/>
      <c r="VM200" s="102"/>
      <c r="VN200" s="102"/>
      <c r="VO200" s="102"/>
      <c r="VP200" s="102"/>
      <c r="VQ200" s="102"/>
      <c r="VR200" s="102"/>
      <c r="VS200" s="102"/>
      <c r="VT200" s="102"/>
      <c r="VU200" s="102"/>
      <c r="VV200" s="102"/>
      <c r="VW200" s="102"/>
      <c r="VX200" s="102"/>
      <c r="VY200" s="102"/>
      <c r="VZ200" s="102"/>
      <c r="WA200" s="102"/>
      <c r="WB200" s="102"/>
      <c r="WC200" s="102"/>
      <c r="WD200" s="102"/>
      <c r="WE200" s="102"/>
      <c r="WF200" s="102"/>
      <c r="WG200" s="102"/>
      <c r="WH200" s="102"/>
      <c r="WI200" s="102"/>
      <c r="WJ200" s="102"/>
      <c r="WK200" s="102"/>
      <c r="WL200" s="102"/>
      <c r="WM200" s="102"/>
      <c r="WN200" s="102"/>
      <c r="WO200" s="102"/>
      <c r="WP200" s="102"/>
      <c r="WQ200" s="102"/>
      <c r="WR200" s="102"/>
      <c r="WS200" s="102"/>
      <c r="WT200" s="102"/>
      <c r="WU200" s="102"/>
      <c r="WV200" s="102"/>
      <c r="WW200" s="102"/>
      <c r="WX200" s="102"/>
      <c r="WY200" s="102"/>
      <c r="WZ200" s="102"/>
      <c r="XA200" s="102"/>
      <c r="XB200" s="102"/>
      <c r="XC200" s="102"/>
      <c r="XD200" s="102"/>
      <c r="XE200" s="102"/>
      <c r="XF200" s="102"/>
      <c r="XG200" s="102"/>
      <c r="XH200" s="102"/>
      <c r="XI200" s="102"/>
      <c r="XJ200" s="102"/>
      <c r="XK200" s="102"/>
      <c r="XL200" s="102"/>
      <c r="XM200" s="102"/>
      <c r="XN200" s="102"/>
      <c r="XO200" s="102"/>
      <c r="XP200" s="102"/>
      <c r="XQ200" s="102"/>
      <c r="XR200" s="102"/>
      <c r="XS200" s="102"/>
      <c r="XT200" s="102"/>
      <c r="XU200" s="102"/>
      <c r="XV200" s="102"/>
      <c r="XW200" s="102"/>
      <c r="XX200" s="102"/>
      <c r="XY200" s="102"/>
      <c r="XZ200" s="102"/>
      <c r="YA200" s="102"/>
      <c r="YB200" s="102"/>
      <c r="YC200" s="102"/>
      <c r="YD200" s="102"/>
      <c r="YE200" s="102"/>
      <c r="YF200" s="102"/>
      <c r="YG200" s="102"/>
      <c r="YH200" s="102"/>
      <c r="YI200" s="102"/>
      <c r="YJ200" s="102"/>
      <c r="YK200" s="102"/>
      <c r="YL200" s="102"/>
      <c r="YM200" s="102"/>
      <c r="YN200" s="102"/>
      <c r="YO200" s="102"/>
      <c r="YP200" s="102"/>
      <c r="YQ200" s="102"/>
      <c r="YR200" s="102"/>
      <c r="YS200" s="102"/>
      <c r="YT200" s="102"/>
      <c r="YU200" s="102"/>
      <c r="YV200" s="102"/>
      <c r="YW200" s="102"/>
      <c r="YX200" s="102"/>
      <c r="YY200" s="102"/>
      <c r="YZ200" s="102"/>
      <c r="ZA200" s="102"/>
      <c r="ZB200" s="102"/>
      <c r="ZC200" s="102"/>
      <c r="ZD200" s="102"/>
      <c r="ZE200" s="102"/>
      <c r="ZF200" s="102"/>
      <c r="ZG200" s="102"/>
      <c r="ZH200" s="102"/>
      <c r="ZI200" s="102"/>
      <c r="ZJ200" s="102"/>
      <c r="ZK200" s="102"/>
      <c r="ZL200" s="102"/>
      <c r="ZM200" s="102"/>
      <c r="ZN200" s="102"/>
      <c r="ZO200" s="102"/>
      <c r="ZP200" s="102"/>
      <c r="ZQ200" s="102"/>
      <c r="ZR200" s="102"/>
      <c r="ZS200" s="102"/>
      <c r="ZT200" s="102"/>
      <c r="ZU200" s="102"/>
      <c r="ZV200" s="102"/>
      <c r="ZW200" s="102"/>
      <c r="ZX200" s="102"/>
      <c r="ZY200" s="102"/>
      <c r="ZZ200" s="102"/>
      <c r="AAA200" s="102"/>
      <c r="AAB200" s="102"/>
      <c r="AAC200" s="102"/>
      <c r="AAD200" s="102"/>
      <c r="AAE200" s="102"/>
      <c r="AAF200" s="102"/>
      <c r="AAG200" s="102"/>
      <c r="AAH200" s="102"/>
      <c r="AAI200" s="102"/>
      <c r="AAJ200" s="102"/>
      <c r="AAK200" s="102"/>
      <c r="AAL200" s="102"/>
      <c r="AAM200" s="102"/>
      <c r="AAN200" s="102"/>
      <c r="AAO200" s="102"/>
      <c r="AAP200" s="102"/>
      <c r="AAQ200" s="102"/>
      <c r="AAR200" s="102"/>
      <c r="AAS200" s="102"/>
      <c r="AAT200" s="102"/>
      <c r="AAU200" s="102"/>
      <c r="AAV200" s="102"/>
      <c r="AAW200" s="102"/>
      <c r="AAX200" s="102"/>
      <c r="AAY200" s="102"/>
      <c r="AAZ200" s="102"/>
      <c r="ABA200" s="102"/>
      <c r="ABB200" s="102"/>
      <c r="ABC200" s="102"/>
      <c r="ABD200" s="102"/>
      <c r="ABE200" s="102"/>
      <c r="ABF200" s="102"/>
      <c r="ABG200" s="102"/>
      <c r="ABH200" s="102"/>
      <c r="ABI200" s="102"/>
      <c r="ABJ200" s="102"/>
      <c r="ABK200" s="102"/>
      <c r="ABL200" s="102"/>
      <c r="ABM200" s="102"/>
      <c r="ABN200" s="102"/>
      <c r="ABO200" s="102"/>
      <c r="ABP200" s="102"/>
      <c r="ABQ200" s="102"/>
      <c r="ABR200" s="102"/>
      <c r="ABS200" s="102"/>
      <c r="ABT200" s="102"/>
      <c r="ABU200" s="102"/>
      <c r="ABV200" s="102"/>
      <c r="ABW200" s="102"/>
      <c r="ABX200" s="102"/>
      <c r="ABY200" s="102"/>
      <c r="ABZ200" s="102"/>
      <c r="ACA200" s="102"/>
      <c r="ACB200" s="102"/>
      <c r="ACC200" s="102"/>
      <c r="ACD200" s="102"/>
      <c r="ACE200" s="102"/>
      <c r="ACF200" s="102"/>
      <c r="ACG200" s="102"/>
      <c r="ACH200" s="102"/>
      <c r="ACI200" s="102"/>
      <c r="ACJ200" s="102"/>
      <c r="ACK200" s="102"/>
      <c r="ACL200" s="102"/>
      <c r="ACM200" s="102"/>
      <c r="ACN200" s="102"/>
      <c r="ACO200" s="102"/>
      <c r="ACP200" s="102"/>
      <c r="ACQ200" s="102"/>
      <c r="ACR200" s="102"/>
      <c r="ACS200" s="102"/>
      <c r="ACT200" s="102"/>
      <c r="ACU200" s="102"/>
      <c r="ACV200" s="102"/>
      <c r="ACW200" s="102"/>
      <c r="ACX200" s="102"/>
      <c r="ACY200" s="102"/>
      <c r="ACZ200" s="102"/>
      <c r="ADA200" s="102"/>
      <c r="ADB200" s="102"/>
      <c r="ADC200" s="102"/>
      <c r="ADD200" s="102"/>
      <c r="ADE200" s="102"/>
      <c r="ADF200" s="102"/>
      <c r="ADG200" s="102"/>
      <c r="ADH200" s="102"/>
      <c r="ADI200" s="102"/>
      <c r="ADJ200" s="102"/>
      <c r="ADK200" s="102"/>
      <c r="ADL200" s="102"/>
      <c r="ADM200" s="102"/>
      <c r="ADN200" s="102"/>
      <c r="ADO200" s="102"/>
      <c r="ADP200" s="102"/>
      <c r="ADQ200" s="102"/>
      <c r="ADR200" s="102"/>
      <c r="ADS200" s="102"/>
      <c r="ADT200" s="102"/>
      <c r="ADU200" s="102"/>
      <c r="ADV200" s="102"/>
      <c r="ADW200" s="102"/>
      <c r="ADX200" s="102"/>
      <c r="ADY200" s="102"/>
      <c r="ADZ200" s="102"/>
      <c r="AEA200" s="102"/>
      <c r="AEB200" s="102"/>
      <c r="AEC200" s="102"/>
      <c r="AED200" s="102"/>
      <c r="AEE200" s="102"/>
      <c r="AEF200" s="102"/>
      <c r="AEG200" s="102"/>
      <c r="AEH200" s="102"/>
      <c r="AEI200" s="102"/>
      <c r="AEJ200" s="102"/>
      <c r="AEK200" s="102"/>
      <c r="AEL200" s="102"/>
      <c r="AEM200" s="102"/>
      <c r="AEN200" s="102"/>
      <c r="AEO200" s="102"/>
      <c r="AEP200" s="102"/>
      <c r="AEQ200" s="102"/>
      <c r="AER200" s="102"/>
      <c r="AES200" s="102"/>
      <c r="AET200" s="102"/>
      <c r="AEU200" s="102"/>
      <c r="AEV200" s="102"/>
      <c r="AEW200" s="102"/>
      <c r="AEX200" s="102"/>
      <c r="AEY200" s="102"/>
      <c r="AEZ200" s="102"/>
      <c r="AFA200" s="102"/>
      <c r="AFB200" s="102"/>
      <c r="AFC200" s="102"/>
      <c r="AFD200" s="102"/>
      <c r="AFE200" s="102"/>
      <c r="AFF200" s="102"/>
      <c r="AFG200" s="102"/>
      <c r="AFH200" s="102"/>
      <c r="AFI200" s="102"/>
      <c r="AFJ200" s="102"/>
      <c r="AFK200" s="102"/>
      <c r="AFL200" s="102"/>
      <c r="AFM200" s="102"/>
      <c r="AFN200" s="102"/>
      <c r="AFO200" s="102"/>
      <c r="AFP200" s="102"/>
      <c r="AFQ200" s="102"/>
      <c r="AFR200" s="102"/>
      <c r="AFS200" s="102"/>
      <c r="AFT200" s="102"/>
      <c r="AFU200" s="102"/>
      <c r="AFV200" s="102"/>
      <c r="AFW200" s="102"/>
      <c r="AFX200" s="102"/>
      <c r="AFY200" s="102"/>
      <c r="AFZ200" s="102"/>
      <c r="AGA200" s="102"/>
      <c r="AGB200" s="102"/>
      <c r="AGC200" s="102"/>
      <c r="AGD200" s="102"/>
      <c r="AGE200" s="102"/>
      <c r="AGF200" s="102"/>
      <c r="AGG200" s="102"/>
      <c r="AGH200" s="102"/>
      <c r="AGI200" s="102"/>
      <c r="AGJ200" s="102"/>
      <c r="AGK200" s="102"/>
      <c r="AGL200" s="102"/>
      <c r="AGM200" s="102"/>
      <c r="AGN200" s="102"/>
      <c r="AGO200" s="102"/>
      <c r="AGP200" s="102"/>
      <c r="AGQ200" s="102"/>
      <c r="AGR200" s="102"/>
      <c r="AGS200" s="102"/>
      <c r="AGT200" s="102"/>
      <c r="AGU200" s="102"/>
      <c r="AGV200" s="102"/>
      <c r="AGW200" s="102"/>
      <c r="AGX200" s="102"/>
      <c r="AGY200" s="102"/>
      <c r="AGZ200" s="102"/>
      <c r="AHA200" s="102"/>
      <c r="AHB200" s="102"/>
      <c r="AHC200" s="102"/>
      <c r="AHD200" s="102"/>
      <c r="AHE200" s="102"/>
      <c r="AHF200" s="102"/>
      <c r="AHG200" s="102"/>
      <c r="AHH200" s="102"/>
      <c r="AHI200" s="102"/>
      <c r="AHJ200" s="102"/>
      <c r="AHK200" s="102"/>
      <c r="AHL200" s="102"/>
      <c r="AHM200" s="102"/>
      <c r="AHN200" s="102"/>
      <c r="AHO200" s="102"/>
      <c r="AHP200" s="102"/>
      <c r="AHQ200" s="102"/>
      <c r="AHR200" s="102"/>
      <c r="AHS200" s="102"/>
      <c r="AHT200" s="102"/>
      <c r="AHU200" s="102"/>
      <c r="AHV200" s="102"/>
      <c r="AHW200" s="102"/>
      <c r="AHX200" s="102"/>
      <c r="AHY200" s="102"/>
      <c r="AHZ200" s="102"/>
      <c r="AIA200" s="102"/>
      <c r="AIB200" s="102"/>
      <c r="AIC200" s="102"/>
      <c r="AID200" s="102"/>
      <c r="AIE200" s="102"/>
      <c r="AIF200" s="102"/>
      <c r="AIG200" s="102"/>
      <c r="AIH200" s="102"/>
      <c r="AII200" s="102"/>
      <c r="AIJ200" s="102"/>
      <c r="AIK200" s="102"/>
      <c r="AIL200" s="102"/>
      <c r="AIM200" s="102"/>
      <c r="AIN200" s="102"/>
      <c r="AIO200" s="102"/>
      <c r="AIP200" s="102"/>
      <c r="AIQ200" s="102"/>
      <c r="AIR200" s="102"/>
      <c r="AIS200" s="102"/>
      <c r="AIT200" s="102"/>
      <c r="AIU200" s="102"/>
      <c r="AIV200" s="102"/>
      <c r="AIW200" s="102"/>
      <c r="AIX200" s="102"/>
      <c r="AIY200" s="102"/>
      <c r="AIZ200" s="102"/>
      <c r="AJA200" s="102"/>
      <c r="AJB200" s="102"/>
      <c r="AJC200" s="102"/>
      <c r="AJD200" s="102"/>
      <c r="AJE200" s="102"/>
      <c r="AJF200" s="102"/>
      <c r="AJG200" s="102"/>
      <c r="AJH200" s="102"/>
      <c r="AJI200" s="102"/>
      <c r="AJJ200" s="102"/>
      <c r="AJK200" s="102"/>
      <c r="AJL200" s="102"/>
      <c r="AJM200" s="102"/>
      <c r="AJN200" s="102"/>
      <c r="AJO200" s="102"/>
      <c r="AJP200" s="102"/>
      <c r="AJQ200" s="102"/>
      <c r="AJR200" s="102"/>
      <c r="AJS200" s="102"/>
      <c r="AJT200" s="102"/>
      <c r="AJU200" s="102"/>
      <c r="AJV200" s="102"/>
      <c r="AJW200" s="102"/>
      <c r="AJX200" s="102"/>
      <c r="AJY200" s="102"/>
      <c r="AJZ200" s="102"/>
      <c r="AKA200" s="102"/>
      <c r="AKB200" s="102"/>
      <c r="AKC200" s="102"/>
      <c r="AKD200" s="102"/>
      <c r="AKE200" s="102"/>
      <c r="AKF200" s="102"/>
      <c r="AKG200" s="102"/>
      <c r="AKH200" s="102"/>
      <c r="AKI200" s="102"/>
      <c r="AKJ200" s="102"/>
      <c r="AKK200" s="102"/>
      <c r="AKL200" s="102"/>
      <c r="AKM200" s="102"/>
      <c r="AKN200" s="102"/>
      <c r="AKO200" s="102"/>
      <c r="AKP200" s="102"/>
      <c r="AKQ200" s="102"/>
      <c r="AKR200" s="102"/>
      <c r="AKS200" s="102"/>
      <c r="AKT200" s="102"/>
      <c r="AKU200" s="102"/>
      <c r="AKV200" s="102"/>
      <c r="AKW200" s="102"/>
      <c r="AKX200" s="102"/>
      <c r="AKY200" s="102"/>
      <c r="AKZ200" s="102"/>
      <c r="ALA200" s="102"/>
      <c r="ALB200" s="102"/>
      <c r="ALC200" s="102"/>
      <c r="ALD200" s="102"/>
      <c r="ALE200" s="102"/>
      <c r="ALF200" s="102"/>
      <c r="ALG200" s="102"/>
      <c r="ALH200" s="102"/>
      <c r="ALI200" s="102"/>
      <c r="ALJ200" s="102"/>
      <c r="ALK200" s="102"/>
      <c r="ALL200" s="102"/>
      <c r="ALM200" s="102"/>
      <c r="ALN200" s="102"/>
      <c r="ALO200" s="102"/>
      <c r="ALP200" s="102"/>
      <c r="ALQ200" s="102"/>
      <c r="ALR200" s="102"/>
      <c r="ALS200" s="102"/>
      <c r="ALT200" s="102"/>
      <c r="ALU200" s="102"/>
      <c r="ALV200" s="102"/>
      <c r="ALW200" s="102"/>
      <c r="ALX200" s="102"/>
      <c r="ALY200" s="102"/>
      <c r="ALZ200" s="102"/>
      <c r="AMA200" s="102"/>
      <c r="AMB200" s="102"/>
      <c r="AMC200" s="102"/>
      <c r="AMD200" s="102"/>
      <c r="AME200" s="102"/>
      <c r="AMF200" s="102"/>
      <c r="AMG200" s="102"/>
      <c r="AMH200" s="102"/>
      <c r="AMI200" s="102"/>
      <c r="AMJ200" s="102"/>
      <c r="AMK200" s="102"/>
      <c r="AML200" s="102"/>
      <c r="AMM200" s="102"/>
      <c r="AMN200" s="102"/>
      <c r="AMO200" s="102"/>
      <c r="AMP200" s="102"/>
      <c r="AMQ200" s="102"/>
      <c r="AMR200" s="102"/>
      <c r="AMS200" s="102"/>
      <c r="AMT200" s="102"/>
      <c r="AMU200" s="102"/>
      <c r="AMV200" s="102"/>
      <c r="AMW200" s="102"/>
      <c r="AMX200" s="102"/>
      <c r="AMY200" s="102"/>
      <c r="AMZ200" s="102"/>
      <c r="ANA200" s="102"/>
      <c r="ANB200" s="102"/>
      <c r="ANC200" s="102"/>
      <c r="AND200" s="102"/>
      <c r="ANE200" s="102"/>
      <c r="ANF200" s="102"/>
      <c r="ANG200" s="102"/>
      <c r="ANH200" s="102"/>
      <c r="ANI200" s="102"/>
      <c r="ANJ200" s="102"/>
      <c r="ANK200" s="102"/>
      <c r="ANL200" s="102"/>
      <c r="ANM200" s="102"/>
      <c r="ANN200" s="102"/>
      <c r="ANO200" s="102"/>
      <c r="ANP200" s="102"/>
      <c r="ANQ200" s="102"/>
      <c r="ANR200" s="102"/>
      <c r="ANS200" s="102"/>
      <c r="ANT200" s="102"/>
      <c r="ANU200" s="102"/>
      <c r="ANV200" s="102"/>
      <c r="ANW200" s="102"/>
      <c r="ANX200" s="102"/>
      <c r="ANY200" s="102"/>
      <c r="ANZ200" s="102"/>
      <c r="AOA200" s="102"/>
      <c r="AOB200" s="102"/>
      <c r="AOC200" s="102"/>
      <c r="AOD200" s="102"/>
      <c r="AOE200" s="102"/>
      <c r="AOF200" s="102"/>
      <c r="AOG200" s="102"/>
      <c r="AOH200" s="102"/>
      <c r="AOI200" s="102"/>
      <c r="AOJ200" s="102"/>
      <c r="AOK200" s="102"/>
      <c r="AOL200" s="102"/>
      <c r="AOM200" s="102"/>
      <c r="AON200" s="102"/>
      <c r="AOO200" s="102"/>
      <c r="AOP200" s="102"/>
      <c r="AOQ200" s="102"/>
      <c r="AOR200" s="102"/>
      <c r="AOS200" s="102"/>
      <c r="AOT200" s="102"/>
      <c r="AOU200" s="102"/>
      <c r="AOV200" s="102"/>
      <c r="AOW200" s="102"/>
      <c r="AOX200" s="102"/>
      <c r="AOY200" s="102"/>
      <c r="AOZ200" s="102"/>
      <c r="APA200" s="102"/>
      <c r="APB200" s="102"/>
      <c r="APC200" s="102"/>
      <c r="APD200" s="102"/>
      <c r="APE200" s="102"/>
      <c r="APF200" s="102"/>
      <c r="APG200" s="102"/>
      <c r="APH200" s="102"/>
      <c r="API200" s="102"/>
      <c r="APJ200" s="102"/>
      <c r="APK200" s="102"/>
      <c r="APL200" s="102"/>
      <c r="APM200" s="102"/>
      <c r="APN200" s="102"/>
      <c r="APO200" s="102"/>
      <c r="APP200" s="102"/>
      <c r="APQ200" s="102"/>
      <c r="APR200" s="102"/>
      <c r="APS200" s="102"/>
      <c r="APT200" s="102"/>
      <c r="APU200" s="102"/>
      <c r="APV200" s="102"/>
      <c r="APW200" s="102"/>
      <c r="APX200" s="102"/>
      <c r="APY200" s="102"/>
      <c r="APZ200" s="102"/>
      <c r="AQA200" s="102"/>
      <c r="AQB200" s="102"/>
      <c r="AQC200" s="102"/>
      <c r="AQD200" s="102"/>
      <c r="AQE200" s="102"/>
      <c r="AQF200" s="102"/>
      <c r="AQG200" s="102"/>
      <c r="AQH200" s="102"/>
      <c r="AQI200" s="102"/>
      <c r="AQJ200" s="102"/>
      <c r="AQK200" s="102"/>
      <c r="AQL200" s="102"/>
      <c r="AQM200" s="102"/>
      <c r="AQN200" s="102"/>
      <c r="AQO200" s="102"/>
      <c r="AQP200" s="102"/>
      <c r="AQQ200" s="102"/>
      <c r="AQR200" s="102"/>
      <c r="AQS200" s="102"/>
      <c r="AQT200" s="102"/>
      <c r="AQU200" s="102"/>
      <c r="AQV200" s="102"/>
      <c r="AQW200" s="102"/>
      <c r="AQX200" s="102"/>
      <c r="AQY200" s="102"/>
      <c r="AQZ200" s="102"/>
      <c r="ARA200" s="102"/>
      <c r="ARB200" s="102"/>
      <c r="ARC200" s="102"/>
      <c r="ARD200" s="102"/>
      <c r="ARE200" s="102"/>
      <c r="ARF200" s="102"/>
      <c r="ARG200" s="102"/>
      <c r="ARH200" s="102"/>
      <c r="ARI200" s="102"/>
      <c r="ARJ200" s="102"/>
      <c r="ARK200" s="102"/>
      <c r="ARL200" s="102"/>
      <c r="ARM200" s="102"/>
      <c r="ARN200" s="102"/>
      <c r="ARO200" s="102"/>
      <c r="ARP200" s="102"/>
      <c r="ARQ200" s="102"/>
      <c r="ARR200" s="102"/>
      <c r="ARS200" s="102"/>
      <c r="ART200" s="102"/>
      <c r="ARU200" s="102"/>
      <c r="ARV200" s="102"/>
      <c r="ARW200" s="102"/>
      <c r="ARX200" s="102"/>
      <c r="ARY200" s="102"/>
      <c r="ARZ200" s="102"/>
      <c r="ASA200" s="102"/>
      <c r="ASB200" s="102"/>
      <c r="ASC200" s="102"/>
      <c r="ASD200" s="102"/>
      <c r="ASE200" s="102"/>
      <c r="ASF200" s="102"/>
      <c r="ASG200" s="102"/>
      <c r="ASH200" s="102"/>
      <c r="ASI200" s="102"/>
      <c r="ASJ200" s="102"/>
      <c r="ASK200" s="102"/>
      <c r="ASL200" s="102"/>
      <c r="ASM200" s="102"/>
      <c r="ASN200" s="102"/>
      <c r="ASO200" s="102"/>
      <c r="ASP200" s="102"/>
      <c r="ASQ200" s="102"/>
      <c r="ASR200" s="102"/>
      <c r="ASS200" s="102"/>
      <c r="AST200" s="102"/>
      <c r="ASU200" s="102"/>
      <c r="ASV200" s="102"/>
      <c r="ASW200" s="102"/>
      <c r="ASX200" s="102"/>
      <c r="ASY200" s="102"/>
      <c r="ASZ200" s="102"/>
      <c r="ATA200" s="102"/>
      <c r="ATB200" s="102"/>
      <c r="ATC200" s="102"/>
      <c r="ATD200" s="102"/>
      <c r="ATE200" s="102"/>
      <c r="ATF200" s="102"/>
      <c r="ATG200" s="102"/>
      <c r="ATH200" s="102"/>
      <c r="ATI200" s="102"/>
      <c r="ATJ200" s="102"/>
      <c r="ATK200" s="102"/>
      <c r="ATL200" s="102"/>
      <c r="ATM200" s="102"/>
      <c r="ATN200" s="102"/>
      <c r="ATO200" s="102"/>
      <c r="ATP200" s="102"/>
      <c r="ATQ200" s="102"/>
      <c r="ATR200" s="102"/>
      <c r="ATS200" s="102"/>
      <c r="ATT200" s="102"/>
      <c r="ATU200" s="102"/>
      <c r="ATV200" s="102"/>
      <c r="ATW200" s="102"/>
      <c r="ATX200" s="102"/>
      <c r="ATY200" s="102"/>
      <c r="ATZ200" s="102"/>
      <c r="AUA200" s="102"/>
      <c r="AUB200" s="102"/>
      <c r="AUC200" s="102"/>
      <c r="AUD200" s="102"/>
      <c r="AUE200" s="102"/>
      <c r="AUF200" s="102"/>
      <c r="AUG200" s="102"/>
      <c r="AUH200" s="102"/>
      <c r="AUI200" s="102"/>
      <c r="AUJ200" s="102"/>
      <c r="AUK200" s="102"/>
      <c r="AUL200" s="102"/>
      <c r="AUM200" s="102"/>
      <c r="AUN200" s="102"/>
      <c r="AUO200" s="102"/>
      <c r="AUP200" s="102"/>
      <c r="AUQ200" s="102"/>
      <c r="AUR200" s="102"/>
      <c r="AUS200" s="102"/>
      <c r="AUT200" s="102"/>
      <c r="AUU200" s="102"/>
      <c r="AUV200" s="102"/>
      <c r="AUW200" s="102"/>
      <c r="AUX200" s="102"/>
      <c r="AUY200" s="102"/>
      <c r="AUZ200" s="102"/>
      <c r="AVA200" s="102"/>
      <c r="AVB200" s="102"/>
      <c r="AVC200" s="102"/>
      <c r="AVD200" s="102"/>
      <c r="AVE200" s="102"/>
      <c r="AVF200" s="102"/>
      <c r="AVG200" s="102"/>
      <c r="AVH200" s="102"/>
      <c r="AVI200" s="102"/>
      <c r="AVJ200" s="102"/>
      <c r="AVK200" s="102"/>
      <c r="AVL200" s="102"/>
      <c r="AVM200" s="102"/>
      <c r="AVN200" s="102"/>
      <c r="AVO200" s="102"/>
      <c r="AVP200" s="102"/>
      <c r="AVQ200" s="102"/>
      <c r="AVR200" s="102"/>
      <c r="AVS200" s="102"/>
      <c r="AVT200" s="102"/>
      <c r="AVU200" s="102"/>
      <c r="AVV200" s="102"/>
      <c r="AVW200" s="102"/>
      <c r="AVX200" s="102"/>
      <c r="AVY200" s="102"/>
      <c r="AVZ200" s="102"/>
      <c r="AWA200" s="102"/>
      <c r="AWB200" s="102"/>
      <c r="AWC200" s="102"/>
      <c r="AWD200" s="102"/>
      <c r="AWE200" s="102"/>
      <c r="AWF200" s="102"/>
      <c r="AWG200" s="102"/>
      <c r="AWH200" s="102"/>
      <c r="AWI200" s="102"/>
      <c r="AWJ200" s="102"/>
      <c r="AWK200" s="102"/>
      <c r="AWL200" s="102"/>
      <c r="AWM200" s="102"/>
      <c r="AWN200" s="102"/>
      <c r="AWO200" s="102"/>
      <c r="AWP200" s="102"/>
      <c r="AWQ200" s="102"/>
      <c r="AWR200" s="102"/>
      <c r="AWS200" s="102"/>
      <c r="AWT200" s="102"/>
      <c r="AWU200" s="102"/>
      <c r="AWV200" s="102"/>
      <c r="AWW200" s="102"/>
      <c r="AWX200" s="102"/>
      <c r="AWY200" s="102"/>
      <c r="AWZ200" s="102"/>
      <c r="AXA200" s="102"/>
      <c r="AXB200" s="102"/>
      <c r="AXC200" s="102"/>
      <c r="AXD200" s="102"/>
      <c r="AXE200" s="102"/>
      <c r="AXF200" s="102"/>
      <c r="AXG200" s="102"/>
      <c r="AXH200" s="102"/>
      <c r="AXI200" s="102"/>
      <c r="AXJ200" s="102"/>
      <c r="AXK200" s="102"/>
      <c r="AXL200" s="102"/>
      <c r="AXM200" s="102"/>
      <c r="AXN200" s="102"/>
      <c r="AXO200" s="102"/>
      <c r="AXP200" s="102"/>
      <c r="AXQ200" s="102"/>
      <c r="AXR200" s="102"/>
      <c r="AXS200" s="102"/>
      <c r="AXT200" s="102"/>
      <c r="AXU200" s="102"/>
      <c r="AXV200" s="102"/>
      <c r="AXW200" s="102"/>
      <c r="AXX200" s="102"/>
      <c r="AXY200" s="102"/>
      <c r="AXZ200" s="102"/>
      <c r="AYA200" s="102"/>
      <c r="AYB200" s="102"/>
      <c r="AYC200" s="102"/>
      <c r="AYD200" s="102"/>
      <c r="AYE200" s="102"/>
      <c r="AYF200" s="102"/>
      <c r="AYG200" s="102"/>
      <c r="AYH200" s="102"/>
      <c r="AYI200" s="102"/>
      <c r="AYJ200" s="102"/>
      <c r="AYK200" s="102"/>
      <c r="AYL200" s="102"/>
      <c r="AYM200" s="102"/>
      <c r="AYN200" s="102"/>
      <c r="AYO200" s="102"/>
      <c r="AYP200" s="102"/>
      <c r="AYQ200" s="102"/>
      <c r="AYR200" s="102"/>
      <c r="AYS200" s="102"/>
      <c r="AYT200" s="102"/>
      <c r="AYU200" s="102"/>
      <c r="AYV200" s="102"/>
      <c r="AYW200" s="102"/>
      <c r="AYX200" s="102"/>
      <c r="AYY200" s="102"/>
      <c r="AYZ200" s="102"/>
      <c r="AZA200" s="102"/>
      <c r="AZB200" s="102"/>
      <c r="AZC200" s="102"/>
      <c r="AZD200" s="102"/>
      <c r="AZE200" s="102"/>
      <c r="AZF200" s="102"/>
      <c r="AZG200" s="102"/>
      <c r="AZH200" s="102"/>
      <c r="AZI200" s="102"/>
      <c r="AZJ200" s="102"/>
      <c r="AZK200" s="102"/>
      <c r="AZL200" s="102"/>
      <c r="AZM200" s="102"/>
      <c r="AZN200" s="102"/>
      <c r="AZO200" s="102"/>
      <c r="AZP200" s="102"/>
      <c r="AZQ200" s="102"/>
      <c r="AZR200" s="102"/>
      <c r="AZS200" s="102"/>
      <c r="AZT200" s="102"/>
      <c r="AZU200" s="102"/>
      <c r="AZV200" s="102"/>
      <c r="AZW200" s="102"/>
      <c r="AZX200" s="102"/>
      <c r="AZY200" s="102"/>
      <c r="AZZ200" s="102"/>
      <c r="BAA200" s="102"/>
      <c r="BAB200" s="102"/>
      <c r="BAC200" s="102"/>
      <c r="BAD200" s="102"/>
      <c r="BAE200" s="102"/>
      <c r="BAF200" s="102"/>
      <c r="BAG200" s="102"/>
      <c r="BAH200" s="102"/>
      <c r="BAI200" s="102"/>
      <c r="BAJ200" s="102"/>
      <c r="BAK200" s="102"/>
      <c r="BAL200" s="102"/>
      <c r="BAM200" s="102"/>
      <c r="BAN200" s="102"/>
      <c r="BAO200" s="102"/>
      <c r="BAP200" s="102"/>
      <c r="BAQ200" s="102"/>
      <c r="BAR200" s="102"/>
      <c r="BAS200" s="102"/>
      <c r="BAT200" s="102"/>
      <c r="BAU200" s="102"/>
      <c r="BAV200" s="102"/>
      <c r="BAW200" s="102"/>
      <c r="BAX200" s="102"/>
      <c r="BAY200" s="102"/>
      <c r="BAZ200" s="102"/>
      <c r="BBA200" s="102"/>
      <c r="BBB200" s="102"/>
      <c r="BBC200" s="102"/>
      <c r="BBD200" s="102"/>
      <c r="BBE200" s="102"/>
      <c r="BBF200" s="102"/>
      <c r="BBG200" s="102"/>
      <c r="BBH200" s="102"/>
      <c r="BBI200" s="102"/>
      <c r="BBJ200" s="102"/>
      <c r="BBK200" s="102"/>
      <c r="BBL200" s="102"/>
      <c r="BBM200" s="102"/>
      <c r="BBN200" s="102"/>
      <c r="BBO200" s="102"/>
      <c r="BBP200" s="102"/>
      <c r="BBQ200" s="102"/>
      <c r="BBR200" s="102"/>
      <c r="BBS200" s="102"/>
      <c r="BBT200" s="102"/>
      <c r="BBU200" s="102"/>
      <c r="BBV200" s="102"/>
      <c r="BBW200" s="102"/>
      <c r="BBX200" s="102"/>
      <c r="BBY200" s="102"/>
      <c r="BBZ200" s="102"/>
      <c r="BCA200" s="102"/>
      <c r="BCB200" s="102"/>
      <c r="BCC200" s="102"/>
      <c r="BCD200" s="102"/>
      <c r="BCE200" s="102"/>
      <c r="BCF200" s="102"/>
      <c r="BCG200" s="102"/>
      <c r="BCH200" s="102"/>
      <c r="BCI200" s="102"/>
      <c r="BCJ200" s="102"/>
      <c r="BCK200" s="102"/>
      <c r="BCL200" s="102"/>
      <c r="BCM200" s="102"/>
      <c r="BCN200" s="102"/>
      <c r="BCO200" s="102"/>
      <c r="BCP200" s="102"/>
      <c r="BCQ200" s="102"/>
      <c r="BCR200" s="102"/>
      <c r="BCS200" s="102"/>
      <c r="BCT200" s="102"/>
      <c r="BCU200" s="102"/>
      <c r="BCV200" s="102"/>
      <c r="BCW200" s="102"/>
      <c r="BCX200" s="102"/>
      <c r="BCY200" s="102"/>
      <c r="BCZ200" s="102"/>
      <c r="BDA200" s="102"/>
      <c r="BDB200" s="102"/>
      <c r="BDC200" s="102"/>
      <c r="BDD200" s="102"/>
      <c r="BDE200" s="102"/>
      <c r="BDF200" s="102"/>
      <c r="BDG200" s="102"/>
      <c r="BDH200" s="102"/>
      <c r="BDI200" s="102"/>
      <c r="BDJ200" s="102"/>
      <c r="BDK200" s="102"/>
      <c r="BDL200" s="102"/>
      <c r="BDM200" s="102"/>
      <c r="BDN200" s="102"/>
      <c r="BDO200" s="102"/>
      <c r="BDP200" s="102"/>
      <c r="BDQ200" s="102"/>
      <c r="BDR200" s="102"/>
      <c r="BDS200" s="102"/>
      <c r="BDT200" s="102"/>
      <c r="BDU200" s="102"/>
      <c r="BDV200" s="102"/>
      <c r="BDW200" s="102"/>
      <c r="BDX200" s="102"/>
      <c r="BDY200" s="102"/>
      <c r="BDZ200" s="102"/>
      <c r="BEA200" s="102"/>
      <c r="BEB200" s="102"/>
      <c r="BEC200" s="102"/>
      <c r="BED200" s="102"/>
      <c r="BEE200" s="102"/>
      <c r="BEF200" s="102"/>
      <c r="BEG200" s="102"/>
      <c r="BEH200" s="102"/>
      <c r="BEI200" s="102"/>
      <c r="BEJ200" s="102"/>
      <c r="BEK200" s="102"/>
      <c r="BEL200" s="102"/>
      <c r="BEM200" s="102"/>
      <c r="BEN200" s="102"/>
      <c r="BEO200" s="102"/>
      <c r="BEP200" s="102"/>
      <c r="BEQ200" s="102"/>
      <c r="BER200" s="102"/>
      <c r="BES200" s="102"/>
      <c r="BET200" s="102"/>
      <c r="BEU200" s="102"/>
      <c r="BEV200" s="102"/>
      <c r="BEW200" s="102"/>
      <c r="BEX200" s="102"/>
      <c r="BEY200" s="102"/>
      <c r="BEZ200" s="102"/>
      <c r="BFA200" s="102"/>
      <c r="BFB200" s="102"/>
      <c r="BFC200" s="102"/>
      <c r="BFD200" s="102"/>
      <c r="BFE200" s="102"/>
      <c r="BFF200" s="102"/>
      <c r="BFG200" s="102"/>
      <c r="BFH200" s="102"/>
      <c r="BFI200" s="102"/>
      <c r="BFJ200" s="102"/>
      <c r="BFK200" s="102"/>
      <c r="BFL200" s="102"/>
      <c r="BFM200" s="102"/>
      <c r="BFN200" s="102"/>
      <c r="BFO200" s="102"/>
      <c r="BFP200" s="102"/>
      <c r="BFQ200" s="102"/>
      <c r="BFR200" s="102"/>
      <c r="BFS200" s="102"/>
      <c r="BFT200" s="102"/>
      <c r="BFU200" s="102"/>
      <c r="BFV200" s="102"/>
      <c r="BFW200" s="102"/>
      <c r="BFX200" s="102"/>
      <c r="BFY200" s="102"/>
      <c r="BFZ200" s="102"/>
      <c r="BGA200" s="102"/>
      <c r="BGB200" s="102"/>
      <c r="BGC200" s="102"/>
      <c r="BGD200" s="102"/>
      <c r="BGE200" s="102"/>
      <c r="BGF200" s="102"/>
      <c r="BGG200" s="102"/>
      <c r="BGH200" s="102"/>
      <c r="BGI200" s="102"/>
      <c r="BGJ200" s="102"/>
      <c r="BGK200" s="102"/>
      <c r="BGL200" s="102"/>
      <c r="BGM200" s="102"/>
      <c r="BGN200" s="102"/>
      <c r="BGO200" s="102"/>
      <c r="BGP200" s="102"/>
      <c r="BGQ200" s="102"/>
      <c r="BGR200" s="102"/>
      <c r="BGS200" s="102"/>
      <c r="BGT200" s="102"/>
      <c r="BGU200" s="102"/>
      <c r="BGV200" s="102"/>
      <c r="BGW200" s="102"/>
      <c r="BGX200" s="102"/>
      <c r="BGY200" s="102"/>
      <c r="BGZ200" s="102"/>
      <c r="BHA200" s="102"/>
      <c r="BHB200" s="102"/>
      <c r="BHC200" s="102"/>
      <c r="BHD200" s="102"/>
      <c r="BHE200" s="102"/>
      <c r="BHF200" s="102"/>
      <c r="BHG200" s="102"/>
      <c r="BHH200" s="102"/>
      <c r="BHI200" s="102"/>
      <c r="BHJ200" s="102"/>
      <c r="BHK200" s="102"/>
      <c r="BHL200" s="102"/>
      <c r="BHM200" s="102"/>
      <c r="BHN200" s="102"/>
      <c r="BHO200" s="102"/>
      <c r="BHP200" s="102"/>
      <c r="BHQ200" s="102"/>
      <c r="BHR200" s="102"/>
      <c r="BHS200" s="102"/>
      <c r="BHT200" s="102"/>
      <c r="BHU200" s="102"/>
      <c r="BHV200" s="102"/>
      <c r="BHW200" s="102"/>
      <c r="BHX200" s="102"/>
      <c r="BHY200" s="102"/>
      <c r="BHZ200" s="102"/>
      <c r="BIA200" s="102"/>
      <c r="BIB200" s="102"/>
      <c r="BIC200" s="102"/>
      <c r="BID200" s="102"/>
      <c r="BIE200" s="102"/>
      <c r="BIF200" s="102"/>
      <c r="BIG200" s="102"/>
      <c r="BIH200" s="102"/>
      <c r="BII200" s="102"/>
      <c r="BIJ200" s="102"/>
      <c r="BIK200" s="102"/>
      <c r="BIL200" s="102"/>
      <c r="BIM200" s="102"/>
      <c r="BIN200" s="102"/>
      <c r="BIO200" s="102"/>
      <c r="BIP200" s="102"/>
      <c r="BIQ200" s="102"/>
      <c r="BIR200" s="102"/>
      <c r="BIS200" s="102"/>
      <c r="BIT200" s="102"/>
      <c r="BIU200" s="102"/>
      <c r="BIV200" s="102"/>
      <c r="BIW200" s="102"/>
      <c r="BIX200" s="102"/>
      <c r="BIY200" s="102"/>
      <c r="BIZ200" s="102"/>
      <c r="BJA200" s="102"/>
      <c r="BJB200" s="102"/>
      <c r="BJC200" s="102"/>
      <c r="BJD200" s="102"/>
      <c r="BJE200" s="102"/>
      <c r="BJF200" s="102"/>
      <c r="BJG200" s="102"/>
      <c r="BJH200" s="102"/>
      <c r="BJI200" s="102"/>
      <c r="BJJ200" s="102"/>
      <c r="BJK200" s="102"/>
      <c r="BJL200" s="102"/>
      <c r="BJM200" s="102"/>
      <c r="BJN200" s="102"/>
      <c r="BJO200" s="102"/>
      <c r="BJP200" s="102"/>
      <c r="BJQ200" s="102"/>
      <c r="BJR200" s="102"/>
      <c r="BJS200" s="102"/>
      <c r="BJT200" s="102"/>
      <c r="BJU200" s="102"/>
      <c r="BJV200" s="102"/>
      <c r="BJW200" s="102"/>
      <c r="BJX200" s="102"/>
      <c r="BJY200" s="102"/>
      <c r="BJZ200" s="102"/>
      <c r="BKA200" s="102"/>
      <c r="BKB200" s="102"/>
      <c r="BKC200" s="102"/>
      <c r="BKD200" s="102"/>
      <c r="BKE200" s="102"/>
      <c r="BKF200" s="102"/>
      <c r="BKG200" s="102"/>
      <c r="BKH200" s="102"/>
      <c r="BKI200" s="102"/>
      <c r="BKJ200" s="102"/>
      <c r="BKK200" s="102"/>
      <c r="BKL200" s="102"/>
      <c r="BKM200" s="102"/>
      <c r="BKN200" s="102"/>
      <c r="BKO200" s="102"/>
      <c r="BKP200" s="102"/>
      <c r="BKQ200" s="102"/>
      <c r="BKR200" s="102"/>
      <c r="BKS200" s="102"/>
      <c r="BKT200" s="102"/>
      <c r="BKU200" s="102"/>
      <c r="BKV200" s="102"/>
      <c r="BKW200" s="102"/>
      <c r="BKX200" s="102"/>
      <c r="BKY200" s="102"/>
      <c r="BKZ200" s="102"/>
      <c r="BLA200" s="102"/>
      <c r="BLB200" s="102"/>
      <c r="BLC200" s="102"/>
      <c r="BLD200" s="102"/>
      <c r="BLE200" s="102"/>
      <c r="BLF200" s="102"/>
      <c r="BLG200" s="102"/>
      <c r="BLH200" s="102"/>
      <c r="BLI200" s="102"/>
      <c r="BLJ200" s="102"/>
      <c r="BLK200" s="102"/>
      <c r="BLL200" s="102"/>
      <c r="BLM200" s="102"/>
      <c r="BLN200" s="102"/>
      <c r="BLO200" s="102"/>
      <c r="BLP200" s="102"/>
      <c r="BLQ200" s="102"/>
      <c r="BLR200" s="102"/>
      <c r="BLS200" s="102"/>
      <c r="BLT200" s="102"/>
      <c r="BLU200" s="102"/>
      <c r="BLV200" s="102"/>
      <c r="BLW200" s="102"/>
      <c r="BLX200" s="102"/>
      <c r="BLY200" s="102"/>
      <c r="BLZ200" s="102"/>
      <c r="BMA200" s="102"/>
      <c r="BMB200" s="102"/>
      <c r="BMC200" s="102"/>
      <c r="BMD200" s="102"/>
      <c r="BME200" s="102"/>
      <c r="BMF200" s="102"/>
      <c r="BMG200" s="102"/>
      <c r="BMH200" s="102"/>
      <c r="BMI200" s="102"/>
      <c r="BMJ200" s="102"/>
      <c r="BMK200" s="102"/>
      <c r="BML200" s="102"/>
      <c r="BMM200" s="102"/>
      <c r="BMN200" s="102"/>
      <c r="BMO200" s="102"/>
      <c r="BMP200" s="102"/>
      <c r="BMQ200" s="102"/>
      <c r="BMR200" s="102"/>
      <c r="BMS200" s="102"/>
      <c r="BMT200" s="102"/>
      <c r="BMU200" s="102"/>
      <c r="BMV200" s="102"/>
      <c r="BMW200" s="102"/>
      <c r="BMX200" s="102"/>
      <c r="BMY200" s="102"/>
      <c r="BMZ200" s="102"/>
      <c r="BNA200" s="102"/>
      <c r="BNB200" s="102"/>
      <c r="BNC200" s="102"/>
      <c r="BND200" s="102"/>
      <c r="BNE200" s="102"/>
      <c r="BNF200" s="102"/>
      <c r="BNG200" s="102"/>
      <c r="BNH200" s="102"/>
      <c r="BNI200" s="102"/>
      <c r="BNJ200" s="102"/>
      <c r="BNK200" s="102"/>
      <c r="BNL200" s="102"/>
      <c r="BNM200" s="102"/>
      <c r="BNN200" s="102"/>
      <c r="BNO200" s="102"/>
      <c r="BNP200" s="102"/>
      <c r="BNQ200" s="102"/>
      <c r="BNR200" s="102"/>
      <c r="BNS200" s="102"/>
      <c r="BNT200" s="102"/>
      <c r="BNU200" s="102"/>
      <c r="BNV200" s="102"/>
      <c r="BNW200" s="102"/>
      <c r="BNX200" s="102"/>
      <c r="BNY200" s="102"/>
      <c r="BNZ200" s="102"/>
      <c r="BOA200" s="102"/>
      <c r="BOB200" s="102"/>
      <c r="BOC200" s="102"/>
      <c r="BOD200" s="102"/>
      <c r="BOE200" s="102"/>
      <c r="BOF200" s="102"/>
      <c r="BOG200" s="102"/>
      <c r="BOH200" s="102"/>
      <c r="BOI200" s="102"/>
      <c r="BOJ200" s="102"/>
      <c r="BOK200" s="102"/>
      <c r="BOL200" s="102"/>
      <c r="BOM200" s="102"/>
      <c r="BON200" s="102"/>
      <c r="BOO200" s="102"/>
      <c r="BOP200" s="102"/>
      <c r="BOQ200" s="102"/>
      <c r="BOR200" s="102"/>
      <c r="BOS200" s="102"/>
      <c r="BOT200" s="102"/>
      <c r="BOU200" s="102"/>
      <c r="BOV200" s="102"/>
      <c r="BOW200" s="102"/>
      <c r="BOX200" s="102"/>
      <c r="BOY200" s="102"/>
      <c r="BOZ200" s="102"/>
      <c r="BPA200" s="102"/>
      <c r="BPB200" s="102"/>
      <c r="BPC200" s="102"/>
      <c r="BPD200" s="102"/>
      <c r="BPE200" s="102"/>
      <c r="BPF200" s="102"/>
      <c r="BPG200" s="102"/>
      <c r="BPH200" s="102"/>
      <c r="BPI200" s="102"/>
      <c r="BPJ200" s="102"/>
      <c r="BPK200" s="102"/>
      <c r="BPL200" s="102"/>
      <c r="BPM200" s="102"/>
      <c r="BPN200" s="102"/>
      <c r="BPO200" s="102"/>
      <c r="BPP200" s="102"/>
      <c r="BPQ200" s="102"/>
      <c r="BPR200" s="102"/>
      <c r="BPS200" s="102"/>
      <c r="BPT200" s="102"/>
      <c r="BPU200" s="102"/>
      <c r="BPV200" s="102"/>
      <c r="BPW200" s="102"/>
      <c r="BPX200" s="102"/>
      <c r="BPY200" s="102"/>
      <c r="BPZ200" s="102"/>
      <c r="BQA200" s="102"/>
      <c r="BQB200" s="102"/>
      <c r="BQC200" s="102"/>
      <c r="BQD200" s="102"/>
      <c r="BQE200" s="102"/>
      <c r="BQF200" s="102"/>
      <c r="BQG200" s="102"/>
      <c r="BQH200" s="102"/>
      <c r="BQI200" s="102"/>
      <c r="BQJ200" s="102"/>
      <c r="BQK200" s="102"/>
      <c r="BQL200" s="102"/>
      <c r="BQM200" s="102"/>
      <c r="BQN200" s="102"/>
      <c r="BQO200" s="102"/>
      <c r="BQP200" s="102"/>
      <c r="BQQ200" s="102"/>
      <c r="BQR200" s="102"/>
      <c r="BQS200" s="102"/>
      <c r="BQT200" s="102"/>
      <c r="BQU200" s="102"/>
      <c r="BQV200" s="102"/>
      <c r="BQW200" s="102"/>
      <c r="BQX200" s="102"/>
      <c r="BQY200" s="102"/>
      <c r="BQZ200" s="102"/>
      <c r="BRA200" s="102"/>
      <c r="BRB200" s="102"/>
      <c r="BRC200" s="102"/>
      <c r="BRD200" s="102"/>
      <c r="BRE200" s="102"/>
      <c r="BRF200" s="102"/>
      <c r="BRG200" s="102"/>
      <c r="BRH200" s="102"/>
      <c r="BRI200" s="102"/>
      <c r="BRJ200" s="102"/>
      <c r="BRK200" s="102"/>
      <c r="BRL200" s="102"/>
      <c r="BRM200" s="102"/>
      <c r="BRN200" s="102"/>
      <c r="BRO200" s="102"/>
      <c r="BRP200" s="102"/>
      <c r="BRQ200" s="102"/>
      <c r="BRR200" s="102"/>
      <c r="BRS200" s="102"/>
      <c r="BRT200" s="102"/>
      <c r="BRU200" s="102"/>
      <c r="BRV200" s="102"/>
      <c r="BRW200" s="102"/>
      <c r="BRX200" s="102"/>
      <c r="BRY200" s="102"/>
      <c r="BRZ200" s="102"/>
      <c r="BSA200" s="102"/>
      <c r="BSB200" s="102"/>
      <c r="BSC200" s="102"/>
      <c r="BSD200" s="102"/>
      <c r="BSE200" s="102"/>
      <c r="BSF200" s="102"/>
      <c r="BSG200" s="102"/>
      <c r="BSH200" s="102"/>
      <c r="BSI200" s="102"/>
      <c r="BSJ200" s="102"/>
      <c r="BSK200" s="102"/>
      <c r="BSL200" s="102"/>
      <c r="BSM200" s="102"/>
      <c r="BSN200" s="102"/>
      <c r="BSO200" s="102"/>
      <c r="BSP200" s="102"/>
      <c r="BSQ200" s="102"/>
      <c r="BSR200" s="102"/>
      <c r="BSS200" s="102"/>
      <c r="BST200" s="102"/>
      <c r="BSU200" s="102"/>
      <c r="BSV200" s="102"/>
      <c r="BSW200" s="102"/>
      <c r="BSX200" s="102"/>
      <c r="BSY200" s="102"/>
      <c r="BSZ200" s="102"/>
      <c r="BTA200" s="102"/>
      <c r="BTB200" s="102"/>
      <c r="BTC200" s="102"/>
      <c r="BTD200" s="102"/>
      <c r="BTE200" s="102"/>
      <c r="BTF200" s="102"/>
      <c r="BTG200" s="102"/>
      <c r="BTH200" s="102"/>
      <c r="BTI200" s="102"/>
      <c r="BTJ200" s="102"/>
      <c r="BTK200" s="102"/>
      <c r="BTL200" s="102"/>
      <c r="BTM200" s="102"/>
      <c r="BTN200" s="102"/>
      <c r="BTO200" s="102"/>
      <c r="BTP200" s="102"/>
      <c r="BTQ200" s="102"/>
      <c r="BTR200" s="102"/>
      <c r="BTS200" s="102"/>
      <c r="BTT200" s="102"/>
      <c r="BTU200" s="102"/>
      <c r="BTV200" s="102"/>
      <c r="BTW200" s="102"/>
      <c r="BTX200" s="102"/>
      <c r="BTY200" s="102"/>
      <c r="BTZ200" s="102"/>
      <c r="BUA200" s="102"/>
      <c r="BUB200" s="102"/>
      <c r="BUC200" s="102"/>
      <c r="BUD200" s="102"/>
      <c r="BUE200" s="102"/>
      <c r="BUF200" s="102"/>
      <c r="BUG200" s="102"/>
      <c r="BUH200" s="102"/>
      <c r="BUI200" s="102"/>
      <c r="BUJ200" s="102"/>
      <c r="BUK200" s="102"/>
      <c r="BUL200" s="102"/>
      <c r="BUM200" s="102"/>
      <c r="BUN200" s="102"/>
      <c r="BUO200" s="102"/>
      <c r="BUP200" s="102"/>
      <c r="BUQ200" s="102"/>
      <c r="BUR200" s="102"/>
      <c r="BUS200" s="102"/>
      <c r="BUT200" s="102"/>
      <c r="BUU200" s="102"/>
      <c r="BUV200" s="102"/>
      <c r="BUW200" s="102"/>
      <c r="BUX200" s="102"/>
      <c r="BUY200" s="102"/>
      <c r="BUZ200" s="102"/>
      <c r="BVA200" s="102"/>
      <c r="BVB200" s="102"/>
      <c r="BVC200" s="102"/>
      <c r="BVD200" s="102"/>
      <c r="BVE200" s="102"/>
      <c r="BVF200" s="102"/>
      <c r="BVG200" s="102"/>
      <c r="BVH200" s="102"/>
      <c r="BVI200" s="102"/>
      <c r="BVJ200" s="102"/>
      <c r="BVK200" s="102"/>
      <c r="BVL200" s="102"/>
      <c r="BVM200" s="102"/>
      <c r="BVN200" s="102"/>
      <c r="BVO200" s="102"/>
      <c r="BVP200" s="102"/>
      <c r="BVQ200" s="102"/>
      <c r="BVR200" s="102"/>
      <c r="BVS200" s="102"/>
      <c r="BVT200" s="102"/>
      <c r="BVU200" s="102"/>
      <c r="BVV200" s="102"/>
      <c r="BVW200" s="102"/>
      <c r="BVX200" s="102"/>
      <c r="BVY200" s="102"/>
      <c r="BVZ200" s="102"/>
      <c r="BWA200" s="102"/>
      <c r="BWB200" s="102"/>
      <c r="BWC200" s="102"/>
      <c r="BWD200" s="102"/>
      <c r="BWE200" s="102"/>
      <c r="BWF200" s="102"/>
      <c r="BWG200" s="102"/>
      <c r="BWH200" s="102"/>
      <c r="BWI200" s="102"/>
      <c r="BWJ200" s="102"/>
      <c r="BWK200" s="102"/>
      <c r="BWL200" s="102"/>
      <c r="BWM200" s="102"/>
      <c r="BWN200" s="102"/>
      <c r="BWO200" s="102"/>
      <c r="BWP200" s="102"/>
      <c r="BWQ200" s="102"/>
      <c r="BWR200" s="102"/>
      <c r="BWS200" s="102"/>
      <c r="BWT200" s="102"/>
      <c r="BWU200" s="102"/>
      <c r="BWV200" s="102"/>
      <c r="BWW200" s="102"/>
      <c r="BWX200" s="102"/>
      <c r="BWY200" s="102"/>
      <c r="BWZ200" s="102"/>
      <c r="BXA200" s="102"/>
      <c r="BXB200" s="102"/>
      <c r="BXC200" s="102"/>
      <c r="BXD200" s="102"/>
      <c r="BXE200" s="102"/>
      <c r="BXF200" s="102"/>
      <c r="BXG200" s="102"/>
      <c r="BXH200" s="102"/>
      <c r="BXI200" s="102"/>
      <c r="BXJ200" s="102"/>
      <c r="BXK200" s="102"/>
      <c r="BXL200" s="102"/>
      <c r="BXM200" s="102"/>
      <c r="BXN200" s="102"/>
      <c r="BXO200" s="102"/>
      <c r="BXP200" s="102"/>
      <c r="BXQ200" s="102"/>
      <c r="BXR200" s="102"/>
      <c r="BXS200" s="102"/>
      <c r="BXT200" s="102"/>
      <c r="BXU200" s="102"/>
      <c r="BXV200" s="102"/>
      <c r="BXW200" s="102"/>
      <c r="BXX200" s="102"/>
      <c r="BXY200" s="102"/>
      <c r="BXZ200" s="102"/>
      <c r="BYA200" s="102"/>
      <c r="BYB200" s="102"/>
      <c r="BYC200" s="102"/>
      <c r="BYD200" s="102"/>
      <c r="BYE200" s="102"/>
      <c r="BYF200" s="102"/>
      <c r="BYG200" s="102"/>
      <c r="BYH200" s="102"/>
      <c r="BYI200" s="102"/>
      <c r="BYJ200" s="102"/>
      <c r="BYK200" s="102"/>
      <c r="BYL200" s="102"/>
      <c r="BYM200" s="102"/>
      <c r="BYN200" s="102"/>
      <c r="BYO200" s="102"/>
      <c r="BYP200" s="102"/>
      <c r="BYQ200" s="102"/>
      <c r="BYR200" s="102"/>
      <c r="BYS200" s="102"/>
      <c r="BYT200" s="102"/>
      <c r="BYU200" s="102"/>
      <c r="BYV200" s="102"/>
      <c r="BYW200" s="102"/>
      <c r="BYX200" s="102"/>
      <c r="BYY200" s="102"/>
      <c r="BYZ200" s="102"/>
      <c r="BZA200" s="102"/>
      <c r="BZB200" s="102"/>
      <c r="BZC200" s="102"/>
      <c r="BZD200" s="102"/>
      <c r="BZE200" s="102"/>
      <c r="BZF200" s="102"/>
      <c r="BZG200" s="102"/>
      <c r="BZH200" s="102"/>
      <c r="BZI200" s="102"/>
      <c r="BZJ200" s="102"/>
      <c r="BZK200" s="102"/>
      <c r="BZL200" s="102"/>
      <c r="BZM200" s="102"/>
      <c r="BZN200" s="102"/>
      <c r="BZO200" s="102"/>
      <c r="BZP200" s="102"/>
      <c r="BZQ200" s="102"/>
      <c r="BZR200" s="102"/>
      <c r="BZS200" s="102"/>
      <c r="BZT200" s="102"/>
      <c r="BZU200" s="102"/>
      <c r="BZV200" s="102"/>
      <c r="BZW200" s="102"/>
    </row>
    <row r="201" spans="2:2051" ht="15" customHeight="1">
      <c r="B201" s="112" t="s">
        <v>754</v>
      </c>
      <c r="C201" s="113" t="s">
        <v>393</v>
      </c>
      <c r="D201" s="113" t="s">
        <v>393</v>
      </c>
      <c r="E201" s="113" t="str">
        <f>'Alcance 3'!C90</f>
        <v>Cartucho de impresora negro</v>
      </c>
      <c r="F201" s="113" t="str">
        <f t="shared" si="191"/>
        <v>Cartucho de impresora negro</v>
      </c>
      <c r="G201" s="226" t="s">
        <v>803</v>
      </c>
      <c r="H201" s="237" t="s">
        <v>238</v>
      </c>
      <c r="I201" s="238">
        <v>3</v>
      </c>
      <c r="J201" s="126">
        <f>'Alcance 3'!D90</f>
        <v>0</v>
      </c>
      <c r="K201" s="117" t="str">
        <f>'Alcance 3'!E90</f>
        <v>ud</v>
      </c>
      <c r="L201" s="113"/>
      <c r="M201" s="203">
        <v>1</v>
      </c>
      <c r="N201" s="117"/>
      <c r="O201" s="113">
        <f t="shared" si="192"/>
        <v>0</v>
      </c>
      <c r="P201" s="115" t="str">
        <f t="shared" si="186"/>
        <v>ud</v>
      </c>
      <c r="Q201" s="299">
        <f>VLOOKUP(E201,'Datos 1-Factores emisión'!$B$789:$E$803,2,FALSE)</f>
        <v>12.2</v>
      </c>
      <c r="R201" s="121">
        <v>0</v>
      </c>
      <c r="S201" s="121">
        <v>0</v>
      </c>
      <c r="T201" s="121">
        <v>0</v>
      </c>
      <c r="U201" s="121">
        <v>0</v>
      </c>
      <c r="V201" s="120">
        <f t="shared" si="187"/>
        <v>0</v>
      </c>
      <c r="W201" s="121">
        <f t="shared" si="187"/>
        <v>0</v>
      </c>
      <c r="X201" s="121">
        <f t="shared" si="187"/>
        <v>0</v>
      </c>
      <c r="Y201" s="121">
        <v>0</v>
      </c>
      <c r="Z201" s="121">
        <v>0</v>
      </c>
      <c r="AA201" s="121">
        <f t="shared" si="188"/>
        <v>0</v>
      </c>
      <c r="AB201" s="120">
        <f>'Datos 2-Potenciales calent glob'!$E$6</f>
        <v>1</v>
      </c>
      <c r="AC201" s="121">
        <f>'Datos 2-Potenciales calent glob'!$E$31</f>
        <v>28</v>
      </c>
      <c r="AD201" s="121">
        <f>'Datos 2-Potenciales calent glob'!$E$32</f>
        <v>265</v>
      </c>
      <c r="AE201" s="123">
        <f>SUMIF('Datos 2-Potenciales calent glob'!$B$6:$B$56,Cálculos_5!E201,'Datos 2-Potenciales calent glob'!$E$6:$E$56)</f>
        <v>0</v>
      </c>
      <c r="AF201" s="121">
        <f>'Datos 2-Potenciales calent glob'!$E$6</f>
        <v>1</v>
      </c>
      <c r="AG201" s="121">
        <f>'Datos 2-Potenciales calent glob'!$E$6</f>
        <v>1</v>
      </c>
      <c r="AH201" s="120">
        <f t="shared" si="189"/>
        <v>0</v>
      </c>
      <c r="AI201" s="121">
        <f t="shared" si="189"/>
        <v>0</v>
      </c>
      <c r="AJ201" s="121">
        <f t="shared" si="189"/>
        <v>0</v>
      </c>
      <c r="AK201" s="121">
        <f t="shared" si="189"/>
        <v>0</v>
      </c>
      <c r="AL201" s="124">
        <f t="shared" si="190"/>
        <v>0</v>
      </c>
      <c r="AM201" s="121">
        <f t="shared" si="176"/>
        <v>0</v>
      </c>
      <c r="AN201" s="207">
        <f t="shared" si="155"/>
        <v>0</v>
      </c>
      <c r="AO201" s="102"/>
      <c r="AP201" s="102"/>
      <c r="AQ201" s="102"/>
      <c r="AR201" s="102"/>
      <c r="AS201" s="102"/>
      <c r="AT201" s="102"/>
      <c r="AU201" s="102"/>
      <c r="AV201" s="102"/>
      <c r="AW201" s="102"/>
      <c r="AX201" s="102"/>
      <c r="AY201" s="102"/>
      <c r="AZ201" s="102"/>
      <c r="BA201" s="102"/>
      <c r="BB201" s="102"/>
      <c r="BC201" s="102"/>
      <c r="BD201" s="102"/>
      <c r="BE201" s="102"/>
      <c r="BF201" s="102"/>
      <c r="BG201" s="102"/>
      <c r="BH201" s="102"/>
      <c r="BI201" s="102"/>
      <c r="BJ201" s="102"/>
      <c r="BK201" s="102"/>
      <c r="BL201" s="102"/>
      <c r="BM201" s="102"/>
      <c r="BN201" s="102"/>
      <c r="BO201" s="102"/>
      <c r="BP201" s="102"/>
      <c r="BQ201" s="102"/>
      <c r="BR201" s="102"/>
      <c r="BS201" s="102"/>
      <c r="BT201" s="102"/>
      <c r="BU201" s="102"/>
      <c r="BV201" s="102"/>
      <c r="BW201" s="102"/>
      <c r="BX201" s="102"/>
      <c r="BY201" s="102"/>
      <c r="BZ201" s="102"/>
      <c r="CA201" s="102"/>
      <c r="CB201" s="102"/>
      <c r="CC201" s="102"/>
      <c r="CD201" s="102"/>
      <c r="CE201" s="102"/>
      <c r="CF201" s="102"/>
      <c r="CG201" s="102"/>
      <c r="CH201" s="102"/>
      <c r="CI201" s="102"/>
      <c r="CJ201" s="102"/>
      <c r="CK201" s="102"/>
      <c r="CL201" s="102"/>
      <c r="CM201" s="102"/>
      <c r="CN201" s="102"/>
      <c r="CO201" s="102"/>
      <c r="CP201" s="102"/>
      <c r="CQ201" s="102"/>
      <c r="CR201" s="102"/>
      <c r="CS201" s="102"/>
      <c r="CT201" s="102"/>
      <c r="CU201" s="102"/>
      <c r="CV201" s="102"/>
      <c r="CW201" s="102"/>
      <c r="CX201" s="102"/>
      <c r="CY201" s="102"/>
      <c r="CZ201" s="102"/>
      <c r="DA201" s="102"/>
      <c r="DB201" s="102"/>
      <c r="DC201" s="102"/>
      <c r="DD201" s="102"/>
      <c r="DE201" s="102"/>
      <c r="DF201" s="102"/>
      <c r="DG201" s="102"/>
      <c r="DH201" s="102"/>
      <c r="DI201" s="102"/>
      <c r="DJ201" s="102"/>
      <c r="DK201" s="102"/>
      <c r="DL201" s="102"/>
      <c r="DM201" s="102"/>
      <c r="DN201" s="102"/>
      <c r="DO201" s="102"/>
      <c r="DP201" s="102"/>
      <c r="DQ201" s="102"/>
      <c r="DR201" s="102"/>
      <c r="DS201" s="102"/>
      <c r="DT201" s="102"/>
      <c r="DU201" s="102"/>
      <c r="DV201" s="102"/>
      <c r="DW201" s="102"/>
      <c r="DX201" s="102"/>
      <c r="DY201" s="102"/>
      <c r="DZ201" s="102"/>
      <c r="EA201" s="102"/>
      <c r="EB201" s="102"/>
      <c r="EC201" s="102"/>
      <c r="ED201" s="102"/>
      <c r="EE201" s="102"/>
      <c r="EF201" s="102"/>
      <c r="EG201" s="102"/>
      <c r="EH201" s="102"/>
      <c r="EI201" s="102"/>
      <c r="EJ201" s="102"/>
      <c r="EK201" s="102"/>
      <c r="EL201" s="102"/>
      <c r="EM201" s="102"/>
      <c r="EN201" s="102"/>
      <c r="EO201" s="102"/>
      <c r="EP201" s="102"/>
      <c r="EQ201" s="102"/>
      <c r="ER201" s="102"/>
      <c r="ES201" s="102"/>
      <c r="ET201" s="102"/>
      <c r="EU201" s="102"/>
      <c r="EV201" s="102"/>
      <c r="EW201" s="102"/>
      <c r="EX201" s="102"/>
      <c r="EY201" s="102"/>
      <c r="EZ201" s="102"/>
      <c r="FA201" s="102"/>
      <c r="FB201" s="102"/>
      <c r="FC201" s="102"/>
      <c r="FD201" s="102"/>
      <c r="FE201" s="102"/>
      <c r="FF201" s="102"/>
      <c r="FG201" s="102"/>
      <c r="FH201" s="102"/>
      <c r="FI201" s="102"/>
      <c r="FJ201" s="102"/>
      <c r="FK201" s="102"/>
      <c r="FL201" s="102"/>
      <c r="FM201" s="102"/>
      <c r="FN201" s="102"/>
      <c r="FO201" s="102"/>
      <c r="FP201" s="102"/>
      <c r="FQ201" s="102"/>
      <c r="FR201" s="102"/>
      <c r="FS201" s="102"/>
      <c r="FT201" s="102"/>
      <c r="FU201" s="102"/>
      <c r="FV201" s="102"/>
      <c r="FW201" s="102"/>
      <c r="FX201" s="102"/>
      <c r="FY201" s="102"/>
      <c r="FZ201" s="102"/>
      <c r="GA201" s="102"/>
      <c r="GB201" s="102"/>
      <c r="GC201" s="102"/>
      <c r="GD201" s="102"/>
      <c r="GE201" s="102"/>
      <c r="GF201" s="102"/>
      <c r="GG201" s="102"/>
      <c r="GH201" s="102"/>
      <c r="GI201" s="102"/>
      <c r="GJ201" s="102"/>
      <c r="GK201" s="102"/>
      <c r="GL201" s="102"/>
      <c r="GM201" s="102"/>
      <c r="GN201" s="102"/>
      <c r="GO201" s="102"/>
      <c r="GP201" s="102"/>
      <c r="GQ201" s="102"/>
      <c r="GR201" s="102"/>
      <c r="GS201" s="102"/>
      <c r="GT201" s="102"/>
      <c r="GU201" s="102"/>
      <c r="GV201" s="102"/>
      <c r="GW201" s="102"/>
      <c r="GX201" s="102"/>
      <c r="GY201" s="102"/>
      <c r="GZ201" s="102"/>
      <c r="HA201" s="102"/>
      <c r="HB201" s="102"/>
      <c r="HC201" s="102"/>
      <c r="HD201" s="102"/>
      <c r="HE201" s="102"/>
      <c r="HF201" s="102"/>
      <c r="HG201" s="102"/>
      <c r="HH201" s="102"/>
      <c r="HI201" s="102"/>
      <c r="HJ201" s="102"/>
      <c r="HK201" s="102"/>
      <c r="HL201" s="102"/>
      <c r="HM201" s="102"/>
      <c r="HN201" s="102"/>
      <c r="HO201" s="102"/>
      <c r="HP201" s="102"/>
      <c r="HQ201" s="102"/>
      <c r="HR201" s="102"/>
      <c r="HS201" s="102"/>
      <c r="HT201" s="102"/>
      <c r="HU201" s="102"/>
      <c r="HV201" s="102"/>
      <c r="HW201" s="102"/>
      <c r="HX201" s="102"/>
      <c r="HY201" s="102"/>
      <c r="HZ201" s="102"/>
      <c r="IA201" s="102"/>
      <c r="IB201" s="102"/>
      <c r="IC201" s="102"/>
      <c r="ID201" s="102"/>
      <c r="IE201" s="102"/>
      <c r="IF201" s="102"/>
      <c r="IG201" s="102"/>
      <c r="IH201" s="102"/>
      <c r="II201" s="102"/>
      <c r="IJ201" s="102"/>
      <c r="IK201" s="102"/>
      <c r="IL201" s="102"/>
      <c r="IM201" s="102"/>
      <c r="IN201" s="102"/>
      <c r="IO201" s="102"/>
      <c r="IP201" s="102"/>
      <c r="IQ201" s="102"/>
      <c r="IR201" s="102"/>
      <c r="IS201" s="102"/>
      <c r="IT201" s="102"/>
      <c r="IU201" s="102"/>
      <c r="IV201" s="102"/>
      <c r="IW201" s="102"/>
      <c r="IX201" s="102"/>
      <c r="IY201" s="102"/>
      <c r="IZ201" s="102"/>
      <c r="JA201" s="102"/>
      <c r="JB201" s="102"/>
      <c r="JC201" s="102"/>
      <c r="JD201" s="102"/>
      <c r="JE201" s="102"/>
      <c r="JF201" s="102"/>
      <c r="JG201" s="102"/>
      <c r="JH201" s="102"/>
      <c r="JI201" s="102"/>
      <c r="JJ201" s="102"/>
      <c r="JK201" s="102"/>
      <c r="JL201" s="102"/>
      <c r="JM201" s="102"/>
      <c r="JN201" s="102"/>
      <c r="JO201" s="102"/>
      <c r="JP201" s="102"/>
      <c r="JQ201" s="102"/>
      <c r="JR201" s="102"/>
      <c r="JS201" s="102"/>
      <c r="JT201" s="102"/>
      <c r="JU201" s="102"/>
      <c r="JV201" s="102"/>
      <c r="JW201" s="102"/>
      <c r="JX201" s="102"/>
      <c r="JY201" s="102"/>
      <c r="JZ201" s="102"/>
      <c r="KA201" s="102"/>
      <c r="KB201" s="102"/>
      <c r="KC201" s="102"/>
      <c r="KD201" s="102"/>
      <c r="KE201" s="102"/>
      <c r="KF201" s="102"/>
      <c r="KG201" s="102"/>
      <c r="KH201" s="102"/>
      <c r="KI201" s="102"/>
      <c r="KJ201" s="102"/>
      <c r="KK201" s="102"/>
      <c r="KL201" s="102"/>
      <c r="KM201" s="102"/>
      <c r="KN201" s="102"/>
      <c r="KO201" s="102"/>
      <c r="KP201" s="102"/>
      <c r="KQ201" s="102"/>
      <c r="KR201" s="102"/>
      <c r="KS201" s="102"/>
      <c r="KT201" s="102"/>
      <c r="KU201" s="102"/>
      <c r="KV201" s="102"/>
      <c r="KW201" s="102"/>
      <c r="KX201" s="102"/>
      <c r="KY201" s="102"/>
      <c r="KZ201" s="102"/>
      <c r="LA201" s="102"/>
      <c r="LB201" s="102"/>
      <c r="LC201" s="102"/>
      <c r="LD201" s="102"/>
      <c r="LE201" s="102"/>
      <c r="LF201" s="102"/>
      <c r="LG201" s="102"/>
      <c r="LH201" s="102"/>
      <c r="LI201" s="102"/>
      <c r="LJ201" s="102"/>
      <c r="LK201" s="102"/>
      <c r="LL201" s="102"/>
      <c r="LM201" s="102"/>
      <c r="LN201" s="102"/>
      <c r="LO201" s="102"/>
      <c r="LP201" s="102"/>
      <c r="LQ201" s="102"/>
      <c r="LR201" s="102"/>
      <c r="LS201" s="102"/>
      <c r="LT201" s="102"/>
      <c r="LU201" s="102"/>
      <c r="LV201" s="102"/>
      <c r="LW201" s="102"/>
      <c r="LX201" s="102"/>
      <c r="LY201" s="102"/>
      <c r="LZ201" s="102"/>
      <c r="MA201" s="102"/>
      <c r="MB201" s="102"/>
      <c r="MC201" s="102"/>
      <c r="MD201" s="102"/>
      <c r="ME201" s="102"/>
      <c r="MF201" s="102"/>
      <c r="MG201" s="102"/>
      <c r="MH201" s="102"/>
      <c r="MI201" s="102"/>
      <c r="MJ201" s="102"/>
      <c r="MK201" s="102"/>
      <c r="ML201" s="102"/>
      <c r="MM201" s="102"/>
      <c r="MN201" s="102"/>
      <c r="MO201" s="102"/>
      <c r="MP201" s="102"/>
      <c r="MQ201" s="102"/>
      <c r="MR201" s="102"/>
      <c r="MS201" s="102"/>
      <c r="MT201" s="102"/>
      <c r="MU201" s="102"/>
      <c r="MV201" s="102"/>
      <c r="MW201" s="102"/>
      <c r="MX201" s="102"/>
      <c r="MY201" s="102"/>
      <c r="MZ201" s="102"/>
      <c r="NA201" s="102"/>
      <c r="NB201" s="102"/>
      <c r="NC201" s="102"/>
      <c r="ND201" s="102"/>
      <c r="NE201" s="102"/>
      <c r="NF201" s="102"/>
      <c r="NG201" s="102"/>
      <c r="NH201" s="102"/>
      <c r="NI201" s="102"/>
      <c r="NJ201" s="102"/>
      <c r="NK201" s="102"/>
      <c r="NL201" s="102"/>
      <c r="NM201" s="102"/>
      <c r="NN201" s="102"/>
      <c r="NO201" s="102"/>
      <c r="NP201" s="102"/>
      <c r="NQ201" s="102"/>
      <c r="NR201" s="102"/>
      <c r="NS201" s="102"/>
      <c r="NT201" s="102"/>
      <c r="NU201" s="102"/>
      <c r="NV201" s="102"/>
      <c r="NW201" s="102"/>
      <c r="NX201" s="102"/>
      <c r="NY201" s="102"/>
      <c r="NZ201" s="102"/>
      <c r="OA201" s="102"/>
      <c r="OB201" s="102"/>
      <c r="OC201" s="102"/>
      <c r="OD201" s="102"/>
      <c r="OE201" s="102"/>
      <c r="OF201" s="102"/>
      <c r="OG201" s="102"/>
      <c r="OH201" s="102"/>
      <c r="OI201" s="102"/>
      <c r="OJ201" s="102"/>
      <c r="OK201" s="102"/>
      <c r="OL201" s="102"/>
      <c r="OM201" s="102"/>
      <c r="ON201" s="102"/>
      <c r="OO201" s="102"/>
      <c r="OP201" s="102"/>
      <c r="OQ201" s="102"/>
      <c r="OR201" s="102"/>
      <c r="OS201" s="102"/>
      <c r="OT201" s="102"/>
      <c r="OU201" s="102"/>
      <c r="OV201" s="102"/>
      <c r="OW201" s="102"/>
      <c r="OX201" s="102"/>
      <c r="OY201" s="102"/>
      <c r="OZ201" s="102"/>
      <c r="PA201" s="102"/>
      <c r="PB201" s="102"/>
      <c r="PC201" s="102"/>
      <c r="PD201" s="102"/>
      <c r="PE201" s="102"/>
      <c r="PF201" s="102"/>
      <c r="PG201" s="102"/>
      <c r="PH201" s="102"/>
      <c r="PI201" s="102"/>
      <c r="PJ201" s="102"/>
      <c r="PK201" s="102"/>
      <c r="PL201" s="102"/>
      <c r="PM201" s="102"/>
      <c r="PN201" s="102"/>
      <c r="PO201" s="102"/>
      <c r="PP201" s="102"/>
      <c r="PQ201" s="102"/>
      <c r="PR201" s="102"/>
      <c r="PS201" s="102"/>
      <c r="PT201" s="102"/>
      <c r="PU201" s="102"/>
      <c r="PV201" s="102"/>
      <c r="PW201" s="102"/>
      <c r="PX201" s="102"/>
      <c r="PY201" s="102"/>
      <c r="PZ201" s="102"/>
      <c r="QA201" s="102"/>
      <c r="QB201" s="102"/>
      <c r="QC201" s="102"/>
      <c r="QD201" s="102"/>
      <c r="QE201" s="102"/>
      <c r="QF201" s="102"/>
      <c r="QG201" s="102"/>
      <c r="QH201" s="102"/>
      <c r="QI201" s="102"/>
      <c r="QJ201" s="102"/>
      <c r="QK201" s="102"/>
      <c r="QL201" s="102"/>
      <c r="QM201" s="102"/>
      <c r="QN201" s="102"/>
      <c r="QO201" s="102"/>
      <c r="QP201" s="102"/>
      <c r="QQ201" s="102"/>
      <c r="QR201" s="102"/>
      <c r="QS201" s="102"/>
      <c r="QT201" s="102"/>
      <c r="QU201" s="102"/>
      <c r="QV201" s="102"/>
      <c r="QW201" s="102"/>
      <c r="QX201" s="102"/>
      <c r="QY201" s="102"/>
      <c r="QZ201" s="102"/>
      <c r="RA201" s="102"/>
      <c r="RB201" s="102"/>
      <c r="RC201" s="102"/>
      <c r="RD201" s="102"/>
      <c r="RE201" s="102"/>
      <c r="RF201" s="102"/>
      <c r="RG201" s="102"/>
      <c r="RH201" s="102"/>
      <c r="RI201" s="102"/>
      <c r="RJ201" s="102"/>
      <c r="RK201" s="102"/>
      <c r="RL201" s="102"/>
      <c r="RM201" s="102"/>
      <c r="RN201" s="102"/>
      <c r="RO201" s="102"/>
      <c r="RP201" s="102"/>
      <c r="RQ201" s="102"/>
      <c r="RR201" s="102"/>
      <c r="RS201" s="102"/>
      <c r="RT201" s="102"/>
      <c r="RU201" s="102"/>
      <c r="RV201" s="102"/>
      <c r="RW201" s="102"/>
      <c r="RX201" s="102"/>
      <c r="RY201" s="102"/>
      <c r="RZ201" s="102"/>
      <c r="SA201" s="102"/>
      <c r="SB201" s="102"/>
      <c r="SC201" s="102"/>
      <c r="SD201" s="102"/>
      <c r="SE201" s="102"/>
      <c r="SF201" s="102"/>
      <c r="SG201" s="102"/>
      <c r="SH201" s="102"/>
      <c r="SI201" s="102"/>
      <c r="SJ201" s="102"/>
      <c r="SK201" s="102"/>
      <c r="SL201" s="102"/>
      <c r="SM201" s="102"/>
      <c r="SN201" s="102"/>
      <c r="SO201" s="102"/>
      <c r="SP201" s="102"/>
      <c r="SQ201" s="102"/>
      <c r="SR201" s="102"/>
      <c r="SS201" s="102"/>
      <c r="ST201" s="102"/>
      <c r="SU201" s="102"/>
      <c r="SV201" s="102"/>
      <c r="SW201" s="102"/>
      <c r="SX201" s="102"/>
      <c r="SY201" s="102"/>
      <c r="SZ201" s="102"/>
      <c r="TA201" s="102"/>
      <c r="TB201" s="102"/>
      <c r="TC201" s="102"/>
      <c r="TD201" s="102"/>
      <c r="TE201" s="102"/>
      <c r="TF201" s="102"/>
      <c r="TG201" s="102"/>
      <c r="TH201" s="102"/>
      <c r="TI201" s="102"/>
      <c r="TJ201" s="102"/>
      <c r="TK201" s="102"/>
      <c r="TL201" s="102"/>
      <c r="TM201" s="102"/>
      <c r="TN201" s="102"/>
      <c r="TO201" s="102"/>
      <c r="TP201" s="102"/>
      <c r="TQ201" s="102"/>
      <c r="TR201" s="102"/>
      <c r="TS201" s="102"/>
      <c r="TT201" s="102"/>
      <c r="TU201" s="102"/>
      <c r="TV201" s="102"/>
      <c r="TW201" s="102"/>
      <c r="TX201" s="102"/>
      <c r="TY201" s="102"/>
      <c r="TZ201" s="102"/>
      <c r="UA201" s="102"/>
      <c r="UB201" s="102"/>
      <c r="UC201" s="102"/>
      <c r="UD201" s="102"/>
      <c r="UE201" s="102"/>
      <c r="UF201" s="102"/>
      <c r="UG201" s="102"/>
      <c r="UH201" s="102"/>
      <c r="UI201" s="102"/>
      <c r="UJ201" s="102"/>
      <c r="UK201" s="102"/>
      <c r="UL201" s="102"/>
      <c r="UM201" s="102"/>
      <c r="UN201" s="102"/>
      <c r="UO201" s="102"/>
      <c r="UP201" s="102"/>
      <c r="UQ201" s="102"/>
      <c r="UR201" s="102"/>
      <c r="US201" s="102"/>
      <c r="UT201" s="102"/>
      <c r="UU201" s="102"/>
      <c r="UV201" s="102"/>
      <c r="UW201" s="102"/>
      <c r="UX201" s="102"/>
      <c r="UY201" s="102"/>
      <c r="UZ201" s="102"/>
      <c r="VA201" s="102"/>
      <c r="VB201" s="102"/>
      <c r="VC201" s="102"/>
      <c r="VD201" s="102"/>
      <c r="VE201" s="102"/>
      <c r="VF201" s="102"/>
      <c r="VG201" s="102"/>
      <c r="VH201" s="102"/>
      <c r="VI201" s="102"/>
      <c r="VJ201" s="102"/>
      <c r="VK201" s="102"/>
      <c r="VL201" s="102"/>
      <c r="VM201" s="102"/>
      <c r="VN201" s="102"/>
      <c r="VO201" s="102"/>
      <c r="VP201" s="102"/>
      <c r="VQ201" s="102"/>
      <c r="VR201" s="102"/>
      <c r="VS201" s="102"/>
      <c r="VT201" s="102"/>
      <c r="VU201" s="102"/>
      <c r="VV201" s="102"/>
      <c r="VW201" s="102"/>
      <c r="VX201" s="102"/>
      <c r="VY201" s="102"/>
      <c r="VZ201" s="102"/>
      <c r="WA201" s="102"/>
      <c r="WB201" s="102"/>
      <c r="WC201" s="102"/>
      <c r="WD201" s="102"/>
      <c r="WE201" s="102"/>
      <c r="WF201" s="102"/>
      <c r="WG201" s="102"/>
      <c r="WH201" s="102"/>
      <c r="WI201" s="102"/>
      <c r="WJ201" s="102"/>
      <c r="WK201" s="102"/>
      <c r="WL201" s="102"/>
      <c r="WM201" s="102"/>
      <c r="WN201" s="102"/>
      <c r="WO201" s="102"/>
      <c r="WP201" s="102"/>
      <c r="WQ201" s="102"/>
      <c r="WR201" s="102"/>
      <c r="WS201" s="102"/>
      <c r="WT201" s="102"/>
      <c r="WU201" s="102"/>
      <c r="WV201" s="102"/>
      <c r="WW201" s="102"/>
      <c r="WX201" s="102"/>
      <c r="WY201" s="102"/>
      <c r="WZ201" s="102"/>
      <c r="XA201" s="102"/>
      <c r="XB201" s="102"/>
      <c r="XC201" s="102"/>
      <c r="XD201" s="102"/>
      <c r="XE201" s="102"/>
      <c r="XF201" s="102"/>
      <c r="XG201" s="102"/>
      <c r="XH201" s="102"/>
      <c r="XI201" s="102"/>
      <c r="XJ201" s="102"/>
      <c r="XK201" s="102"/>
      <c r="XL201" s="102"/>
      <c r="XM201" s="102"/>
      <c r="XN201" s="102"/>
      <c r="XO201" s="102"/>
      <c r="XP201" s="102"/>
      <c r="XQ201" s="102"/>
      <c r="XR201" s="102"/>
      <c r="XS201" s="102"/>
      <c r="XT201" s="102"/>
      <c r="XU201" s="102"/>
      <c r="XV201" s="102"/>
      <c r="XW201" s="102"/>
      <c r="XX201" s="102"/>
      <c r="XY201" s="102"/>
      <c r="XZ201" s="102"/>
      <c r="YA201" s="102"/>
      <c r="YB201" s="102"/>
      <c r="YC201" s="102"/>
      <c r="YD201" s="102"/>
      <c r="YE201" s="102"/>
      <c r="YF201" s="102"/>
      <c r="YG201" s="102"/>
      <c r="YH201" s="102"/>
      <c r="YI201" s="102"/>
      <c r="YJ201" s="102"/>
      <c r="YK201" s="102"/>
      <c r="YL201" s="102"/>
      <c r="YM201" s="102"/>
      <c r="YN201" s="102"/>
      <c r="YO201" s="102"/>
      <c r="YP201" s="102"/>
      <c r="YQ201" s="102"/>
      <c r="YR201" s="102"/>
      <c r="YS201" s="102"/>
      <c r="YT201" s="102"/>
      <c r="YU201" s="102"/>
      <c r="YV201" s="102"/>
      <c r="YW201" s="102"/>
      <c r="YX201" s="102"/>
      <c r="YY201" s="102"/>
      <c r="YZ201" s="102"/>
      <c r="ZA201" s="102"/>
      <c r="ZB201" s="102"/>
      <c r="ZC201" s="102"/>
      <c r="ZD201" s="102"/>
      <c r="ZE201" s="102"/>
      <c r="ZF201" s="102"/>
      <c r="ZG201" s="102"/>
      <c r="ZH201" s="102"/>
      <c r="ZI201" s="102"/>
      <c r="ZJ201" s="102"/>
      <c r="ZK201" s="102"/>
      <c r="ZL201" s="102"/>
      <c r="ZM201" s="102"/>
      <c r="ZN201" s="102"/>
      <c r="ZO201" s="102"/>
      <c r="ZP201" s="102"/>
      <c r="ZQ201" s="102"/>
      <c r="ZR201" s="102"/>
      <c r="ZS201" s="102"/>
      <c r="ZT201" s="102"/>
      <c r="ZU201" s="102"/>
      <c r="ZV201" s="102"/>
      <c r="ZW201" s="102"/>
      <c r="ZX201" s="102"/>
      <c r="ZY201" s="102"/>
      <c r="ZZ201" s="102"/>
      <c r="AAA201" s="102"/>
      <c r="AAB201" s="102"/>
      <c r="AAC201" s="102"/>
      <c r="AAD201" s="102"/>
      <c r="AAE201" s="102"/>
      <c r="AAF201" s="102"/>
      <c r="AAG201" s="102"/>
      <c r="AAH201" s="102"/>
      <c r="AAI201" s="102"/>
      <c r="AAJ201" s="102"/>
      <c r="AAK201" s="102"/>
      <c r="AAL201" s="102"/>
      <c r="AAM201" s="102"/>
      <c r="AAN201" s="102"/>
      <c r="AAO201" s="102"/>
      <c r="AAP201" s="102"/>
      <c r="AAQ201" s="102"/>
      <c r="AAR201" s="102"/>
      <c r="AAS201" s="102"/>
      <c r="AAT201" s="102"/>
      <c r="AAU201" s="102"/>
      <c r="AAV201" s="102"/>
      <c r="AAW201" s="102"/>
      <c r="AAX201" s="102"/>
      <c r="AAY201" s="102"/>
      <c r="AAZ201" s="102"/>
      <c r="ABA201" s="102"/>
      <c r="ABB201" s="102"/>
      <c r="ABC201" s="102"/>
      <c r="ABD201" s="102"/>
      <c r="ABE201" s="102"/>
      <c r="ABF201" s="102"/>
      <c r="ABG201" s="102"/>
      <c r="ABH201" s="102"/>
      <c r="ABI201" s="102"/>
      <c r="ABJ201" s="102"/>
      <c r="ABK201" s="102"/>
      <c r="ABL201" s="102"/>
      <c r="ABM201" s="102"/>
      <c r="ABN201" s="102"/>
      <c r="ABO201" s="102"/>
      <c r="ABP201" s="102"/>
      <c r="ABQ201" s="102"/>
      <c r="ABR201" s="102"/>
      <c r="ABS201" s="102"/>
      <c r="ABT201" s="102"/>
      <c r="ABU201" s="102"/>
      <c r="ABV201" s="102"/>
      <c r="ABW201" s="102"/>
      <c r="ABX201" s="102"/>
      <c r="ABY201" s="102"/>
      <c r="ABZ201" s="102"/>
      <c r="ACA201" s="102"/>
      <c r="ACB201" s="102"/>
      <c r="ACC201" s="102"/>
      <c r="ACD201" s="102"/>
      <c r="ACE201" s="102"/>
      <c r="ACF201" s="102"/>
      <c r="ACG201" s="102"/>
      <c r="ACH201" s="102"/>
      <c r="ACI201" s="102"/>
      <c r="ACJ201" s="102"/>
      <c r="ACK201" s="102"/>
      <c r="ACL201" s="102"/>
      <c r="ACM201" s="102"/>
      <c r="ACN201" s="102"/>
      <c r="ACO201" s="102"/>
      <c r="ACP201" s="102"/>
      <c r="ACQ201" s="102"/>
      <c r="ACR201" s="102"/>
      <c r="ACS201" s="102"/>
      <c r="ACT201" s="102"/>
      <c r="ACU201" s="102"/>
      <c r="ACV201" s="102"/>
      <c r="ACW201" s="102"/>
      <c r="ACX201" s="102"/>
      <c r="ACY201" s="102"/>
      <c r="ACZ201" s="102"/>
      <c r="ADA201" s="102"/>
      <c r="ADB201" s="102"/>
      <c r="ADC201" s="102"/>
      <c r="ADD201" s="102"/>
      <c r="ADE201" s="102"/>
      <c r="ADF201" s="102"/>
      <c r="ADG201" s="102"/>
      <c r="ADH201" s="102"/>
      <c r="ADI201" s="102"/>
      <c r="ADJ201" s="102"/>
      <c r="ADK201" s="102"/>
      <c r="ADL201" s="102"/>
      <c r="ADM201" s="102"/>
      <c r="ADN201" s="102"/>
      <c r="ADO201" s="102"/>
      <c r="ADP201" s="102"/>
      <c r="ADQ201" s="102"/>
      <c r="ADR201" s="102"/>
      <c r="ADS201" s="102"/>
      <c r="ADT201" s="102"/>
      <c r="ADU201" s="102"/>
      <c r="ADV201" s="102"/>
      <c r="ADW201" s="102"/>
      <c r="ADX201" s="102"/>
      <c r="ADY201" s="102"/>
      <c r="ADZ201" s="102"/>
      <c r="AEA201" s="102"/>
      <c r="AEB201" s="102"/>
      <c r="AEC201" s="102"/>
      <c r="AED201" s="102"/>
      <c r="AEE201" s="102"/>
      <c r="AEF201" s="102"/>
      <c r="AEG201" s="102"/>
      <c r="AEH201" s="102"/>
      <c r="AEI201" s="102"/>
      <c r="AEJ201" s="102"/>
      <c r="AEK201" s="102"/>
      <c r="AEL201" s="102"/>
      <c r="AEM201" s="102"/>
      <c r="AEN201" s="102"/>
      <c r="AEO201" s="102"/>
      <c r="AEP201" s="102"/>
      <c r="AEQ201" s="102"/>
      <c r="AER201" s="102"/>
      <c r="AES201" s="102"/>
      <c r="AET201" s="102"/>
      <c r="AEU201" s="102"/>
      <c r="AEV201" s="102"/>
      <c r="AEW201" s="102"/>
      <c r="AEX201" s="102"/>
      <c r="AEY201" s="102"/>
      <c r="AEZ201" s="102"/>
      <c r="AFA201" s="102"/>
      <c r="AFB201" s="102"/>
      <c r="AFC201" s="102"/>
      <c r="AFD201" s="102"/>
      <c r="AFE201" s="102"/>
      <c r="AFF201" s="102"/>
      <c r="AFG201" s="102"/>
      <c r="AFH201" s="102"/>
      <c r="AFI201" s="102"/>
      <c r="AFJ201" s="102"/>
      <c r="AFK201" s="102"/>
      <c r="AFL201" s="102"/>
      <c r="AFM201" s="102"/>
      <c r="AFN201" s="102"/>
      <c r="AFO201" s="102"/>
      <c r="AFP201" s="102"/>
      <c r="AFQ201" s="102"/>
      <c r="AFR201" s="102"/>
      <c r="AFS201" s="102"/>
      <c r="AFT201" s="102"/>
      <c r="AFU201" s="102"/>
      <c r="AFV201" s="102"/>
      <c r="AFW201" s="102"/>
      <c r="AFX201" s="102"/>
      <c r="AFY201" s="102"/>
      <c r="AFZ201" s="102"/>
      <c r="AGA201" s="102"/>
      <c r="AGB201" s="102"/>
      <c r="AGC201" s="102"/>
      <c r="AGD201" s="102"/>
      <c r="AGE201" s="102"/>
      <c r="AGF201" s="102"/>
      <c r="AGG201" s="102"/>
      <c r="AGH201" s="102"/>
      <c r="AGI201" s="102"/>
      <c r="AGJ201" s="102"/>
      <c r="AGK201" s="102"/>
      <c r="AGL201" s="102"/>
      <c r="AGM201" s="102"/>
      <c r="AGN201" s="102"/>
      <c r="AGO201" s="102"/>
      <c r="AGP201" s="102"/>
      <c r="AGQ201" s="102"/>
      <c r="AGR201" s="102"/>
      <c r="AGS201" s="102"/>
      <c r="AGT201" s="102"/>
      <c r="AGU201" s="102"/>
      <c r="AGV201" s="102"/>
      <c r="AGW201" s="102"/>
      <c r="AGX201" s="102"/>
      <c r="AGY201" s="102"/>
      <c r="AGZ201" s="102"/>
      <c r="AHA201" s="102"/>
      <c r="AHB201" s="102"/>
      <c r="AHC201" s="102"/>
      <c r="AHD201" s="102"/>
      <c r="AHE201" s="102"/>
      <c r="AHF201" s="102"/>
      <c r="AHG201" s="102"/>
      <c r="AHH201" s="102"/>
      <c r="AHI201" s="102"/>
      <c r="AHJ201" s="102"/>
      <c r="AHK201" s="102"/>
      <c r="AHL201" s="102"/>
      <c r="AHM201" s="102"/>
      <c r="AHN201" s="102"/>
      <c r="AHO201" s="102"/>
      <c r="AHP201" s="102"/>
      <c r="AHQ201" s="102"/>
      <c r="AHR201" s="102"/>
      <c r="AHS201" s="102"/>
      <c r="AHT201" s="102"/>
      <c r="AHU201" s="102"/>
      <c r="AHV201" s="102"/>
      <c r="AHW201" s="102"/>
      <c r="AHX201" s="102"/>
      <c r="AHY201" s="102"/>
      <c r="AHZ201" s="102"/>
      <c r="AIA201" s="102"/>
      <c r="AIB201" s="102"/>
      <c r="AIC201" s="102"/>
      <c r="AID201" s="102"/>
      <c r="AIE201" s="102"/>
      <c r="AIF201" s="102"/>
      <c r="AIG201" s="102"/>
      <c r="AIH201" s="102"/>
      <c r="AII201" s="102"/>
      <c r="AIJ201" s="102"/>
      <c r="AIK201" s="102"/>
      <c r="AIL201" s="102"/>
      <c r="AIM201" s="102"/>
      <c r="AIN201" s="102"/>
      <c r="AIO201" s="102"/>
      <c r="AIP201" s="102"/>
      <c r="AIQ201" s="102"/>
      <c r="AIR201" s="102"/>
      <c r="AIS201" s="102"/>
      <c r="AIT201" s="102"/>
      <c r="AIU201" s="102"/>
      <c r="AIV201" s="102"/>
      <c r="AIW201" s="102"/>
      <c r="AIX201" s="102"/>
      <c r="AIY201" s="102"/>
      <c r="AIZ201" s="102"/>
      <c r="AJA201" s="102"/>
      <c r="AJB201" s="102"/>
      <c r="AJC201" s="102"/>
      <c r="AJD201" s="102"/>
      <c r="AJE201" s="102"/>
      <c r="AJF201" s="102"/>
      <c r="AJG201" s="102"/>
      <c r="AJH201" s="102"/>
      <c r="AJI201" s="102"/>
      <c r="AJJ201" s="102"/>
      <c r="AJK201" s="102"/>
      <c r="AJL201" s="102"/>
      <c r="AJM201" s="102"/>
      <c r="AJN201" s="102"/>
      <c r="AJO201" s="102"/>
      <c r="AJP201" s="102"/>
      <c r="AJQ201" s="102"/>
      <c r="AJR201" s="102"/>
      <c r="AJS201" s="102"/>
      <c r="AJT201" s="102"/>
      <c r="AJU201" s="102"/>
      <c r="AJV201" s="102"/>
      <c r="AJW201" s="102"/>
      <c r="AJX201" s="102"/>
      <c r="AJY201" s="102"/>
      <c r="AJZ201" s="102"/>
      <c r="AKA201" s="102"/>
      <c r="AKB201" s="102"/>
      <c r="AKC201" s="102"/>
      <c r="AKD201" s="102"/>
      <c r="AKE201" s="102"/>
      <c r="AKF201" s="102"/>
      <c r="AKG201" s="102"/>
      <c r="AKH201" s="102"/>
      <c r="AKI201" s="102"/>
      <c r="AKJ201" s="102"/>
      <c r="AKK201" s="102"/>
      <c r="AKL201" s="102"/>
      <c r="AKM201" s="102"/>
      <c r="AKN201" s="102"/>
      <c r="AKO201" s="102"/>
      <c r="AKP201" s="102"/>
      <c r="AKQ201" s="102"/>
      <c r="AKR201" s="102"/>
      <c r="AKS201" s="102"/>
      <c r="AKT201" s="102"/>
      <c r="AKU201" s="102"/>
      <c r="AKV201" s="102"/>
      <c r="AKW201" s="102"/>
      <c r="AKX201" s="102"/>
      <c r="AKY201" s="102"/>
      <c r="AKZ201" s="102"/>
      <c r="ALA201" s="102"/>
      <c r="ALB201" s="102"/>
      <c r="ALC201" s="102"/>
      <c r="ALD201" s="102"/>
      <c r="ALE201" s="102"/>
      <c r="ALF201" s="102"/>
      <c r="ALG201" s="102"/>
      <c r="ALH201" s="102"/>
      <c r="ALI201" s="102"/>
      <c r="ALJ201" s="102"/>
      <c r="ALK201" s="102"/>
      <c r="ALL201" s="102"/>
      <c r="ALM201" s="102"/>
      <c r="ALN201" s="102"/>
      <c r="ALO201" s="102"/>
      <c r="ALP201" s="102"/>
      <c r="ALQ201" s="102"/>
      <c r="ALR201" s="102"/>
      <c r="ALS201" s="102"/>
      <c r="ALT201" s="102"/>
      <c r="ALU201" s="102"/>
      <c r="ALV201" s="102"/>
      <c r="ALW201" s="102"/>
      <c r="ALX201" s="102"/>
      <c r="ALY201" s="102"/>
      <c r="ALZ201" s="102"/>
      <c r="AMA201" s="102"/>
      <c r="AMB201" s="102"/>
      <c r="AMC201" s="102"/>
      <c r="AMD201" s="102"/>
      <c r="AME201" s="102"/>
      <c r="AMF201" s="102"/>
      <c r="AMG201" s="102"/>
      <c r="AMH201" s="102"/>
      <c r="AMI201" s="102"/>
      <c r="AMJ201" s="102"/>
      <c r="AMK201" s="102"/>
      <c r="AML201" s="102"/>
      <c r="AMM201" s="102"/>
      <c r="AMN201" s="102"/>
      <c r="AMO201" s="102"/>
      <c r="AMP201" s="102"/>
      <c r="AMQ201" s="102"/>
      <c r="AMR201" s="102"/>
      <c r="AMS201" s="102"/>
      <c r="AMT201" s="102"/>
      <c r="AMU201" s="102"/>
      <c r="AMV201" s="102"/>
      <c r="AMW201" s="102"/>
      <c r="AMX201" s="102"/>
      <c r="AMY201" s="102"/>
      <c r="AMZ201" s="102"/>
      <c r="ANA201" s="102"/>
      <c r="ANB201" s="102"/>
      <c r="ANC201" s="102"/>
      <c r="AND201" s="102"/>
      <c r="ANE201" s="102"/>
      <c r="ANF201" s="102"/>
      <c r="ANG201" s="102"/>
      <c r="ANH201" s="102"/>
      <c r="ANI201" s="102"/>
      <c r="ANJ201" s="102"/>
      <c r="ANK201" s="102"/>
      <c r="ANL201" s="102"/>
      <c r="ANM201" s="102"/>
      <c r="ANN201" s="102"/>
      <c r="ANO201" s="102"/>
      <c r="ANP201" s="102"/>
      <c r="ANQ201" s="102"/>
      <c r="ANR201" s="102"/>
      <c r="ANS201" s="102"/>
      <c r="ANT201" s="102"/>
      <c r="ANU201" s="102"/>
      <c r="ANV201" s="102"/>
      <c r="ANW201" s="102"/>
      <c r="ANX201" s="102"/>
      <c r="ANY201" s="102"/>
      <c r="ANZ201" s="102"/>
      <c r="AOA201" s="102"/>
      <c r="AOB201" s="102"/>
      <c r="AOC201" s="102"/>
      <c r="AOD201" s="102"/>
      <c r="AOE201" s="102"/>
      <c r="AOF201" s="102"/>
      <c r="AOG201" s="102"/>
      <c r="AOH201" s="102"/>
      <c r="AOI201" s="102"/>
      <c r="AOJ201" s="102"/>
      <c r="AOK201" s="102"/>
      <c r="AOL201" s="102"/>
      <c r="AOM201" s="102"/>
      <c r="AON201" s="102"/>
      <c r="AOO201" s="102"/>
      <c r="AOP201" s="102"/>
      <c r="AOQ201" s="102"/>
      <c r="AOR201" s="102"/>
      <c r="AOS201" s="102"/>
      <c r="AOT201" s="102"/>
      <c r="AOU201" s="102"/>
      <c r="AOV201" s="102"/>
      <c r="AOW201" s="102"/>
      <c r="AOX201" s="102"/>
      <c r="AOY201" s="102"/>
      <c r="AOZ201" s="102"/>
      <c r="APA201" s="102"/>
      <c r="APB201" s="102"/>
      <c r="APC201" s="102"/>
      <c r="APD201" s="102"/>
      <c r="APE201" s="102"/>
      <c r="APF201" s="102"/>
      <c r="APG201" s="102"/>
      <c r="APH201" s="102"/>
      <c r="API201" s="102"/>
      <c r="APJ201" s="102"/>
      <c r="APK201" s="102"/>
      <c r="APL201" s="102"/>
      <c r="APM201" s="102"/>
      <c r="APN201" s="102"/>
      <c r="APO201" s="102"/>
      <c r="APP201" s="102"/>
      <c r="APQ201" s="102"/>
      <c r="APR201" s="102"/>
      <c r="APS201" s="102"/>
      <c r="APT201" s="102"/>
      <c r="APU201" s="102"/>
      <c r="APV201" s="102"/>
      <c r="APW201" s="102"/>
      <c r="APX201" s="102"/>
      <c r="APY201" s="102"/>
      <c r="APZ201" s="102"/>
      <c r="AQA201" s="102"/>
      <c r="AQB201" s="102"/>
      <c r="AQC201" s="102"/>
      <c r="AQD201" s="102"/>
      <c r="AQE201" s="102"/>
      <c r="AQF201" s="102"/>
      <c r="AQG201" s="102"/>
      <c r="AQH201" s="102"/>
      <c r="AQI201" s="102"/>
      <c r="AQJ201" s="102"/>
      <c r="AQK201" s="102"/>
      <c r="AQL201" s="102"/>
      <c r="AQM201" s="102"/>
      <c r="AQN201" s="102"/>
      <c r="AQO201" s="102"/>
      <c r="AQP201" s="102"/>
      <c r="AQQ201" s="102"/>
      <c r="AQR201" s="102"/>
      <c r="AQS201" s="102"/>
      <c r="AQT201" s="102"/>
      <c r="AQU201" s="102"/>
      <c r="AQV201" s="102"/>
      <c r="AQW201" s="102"/>
      <c r="AQX201" s="102"/>
      <c r="AQY201" s="102"/>
      <c r="AQZ201" s="102"/>
      <c r="ARA201" s="102"/>
      <c r="ARB201" s="102"/>
      <c r="ARC201" s="102"/>
      <c r="ARD201" s="102"/>
      <c r="ARE201" s="102"/>
      <c r="ARF201" s="102"/>
      <c r="ARG201" s="102"/>
      <c r="ARH201" s="102"/>
      <c r="ARI201" s="102"/>
      <c r="ARJ201" s="102"/>
      <c r="ARK201" s="102"/>
      <c r="ARL201" s="102"/>
      <c r="ARM201" s="102"/>
      <c r="ARN201" s="102"/>
      <c r="ARO201" s="102"/>
      <c r="ARP201" s="102"/>
      <c r="ARQ201" s="102"/>
      <c r="ARR201" s="102"/>
      <c r="ARS201" s="102"/>
      <c r="ART201" s="102"/>
      <c r="ARU201" s="102"/>
      <c r="ARV201" s="102"/>
      <c r="ARW201" s="102"/>
      <c r="ARX201" s="102"/>
      <c r="ARY201" s="102"/>
      <c r="ARZ201" s="102"/>
      <c r="ASA201" s="102"/>
      <c r="ASB201" s="102"/>
      <c r="ASC201" s="102"/>
      <c r="ASD201" s="102"/>
      <c r="ASE201" s="102"/>
      <c r="ASF201" s="102"/>
      <c r="ASG201" s="102"/>
      <c r="ASH201" s="102"/>
      <c r="ASI201" s="102"/>
      <c r="ASJ201" s="102"/>
      <c r="ASK201" s="102"/>
      <c r="ASL201" s="102"/>
      <c r="ASM201" s="102"/>
      <c r="ASN201" s="102"/>
      <c r="ASO201" s="102"/>
      <c r="ASP201" s="102"/>
      <c r="ASQ201" s="102"/>
      <c r="ASR201" s="102"/>
      <c r="ASS201" s="102"/>
      <c r="AST201" s="102"/>
      <c r="ASU201" s="102"/>
      <c r="ASV201" s="102"/>
      <c r="ASW201" s="102"/>
      <c r="ASX201" s="102"/>
      <c r="ASY201" s="102"/>
      <c r="ASZ201" s="102"/>
      <c r="ATA201" s="102"/>
      <c r="ATB201" s="102"/>
      <c r="ATC201" s="102"/>
      <c r="ATD201" s="102"/>
      <c r="ATE201" s="102"/>
      <c r="ATF201" s="102"/>
      <c r="ATG201" s="102"/>
      <c r="ATH201" s="102"/>
      <c r="ATI201" s="102"/>
      <c r="ATJ201" s="102"/>
      <c r="ATK201" s="102"/>
      <c r="ATL201" s="102"/>
      <c r="ATM201" s="102"/>
      <c r="ATN201" s="102"/>
      <c r="ATO201" s="102"/>
      <c r="ATP201" s="102"/>
      <c r="ATQ201" s="102"/>
      <c r="ATR201" s="102"/>
      <c r="ATS201" s="102"/>
      <c r="ATT201" s="102"/>
      <c r="ATU201" s="102"/>
      <c r="ATV201" s="102"/>
      <c r="ATW201" s="102"/>
      <c r="ATX201" s="102"/>
      <c r="ATY201" s="102"/>
      <c r="ATZ201" s="102"/>
      <c r="AUA201" s="102"/>
      <c r="AUB201" s="102"/>
      <c r="AUC201" s="102"/>
      <c r="AUD201" s="102"/>
      <c r="AUE201" s="102"/>
      <c r="AUF201" s="102"/>
      <c r="AUG201" s="102"/>
      <c r="AUH201" s="102"/>
      <c r="AUI201" s="102"/>
      <c r="AUJ201" s="102"/>
      <c r="AUK201" s="102"/>
      <c r="AUL201" s="102"/>
      <c r="AUM201" s="102"/>
      <c r="AUN201" s="102"/>
      <c r="AUO201" s="102"/>
      <c r="AUP201" s="102"/>
      <c r="AUQ201" s="102"/>
      <c r="AUR201" s="102"/>
      <c r="AUS201" s="102"/>
      <c r="AUT201" s="102"/>
      <c r="AUU201" s="102"/>
      <c r="AUV201" s="102"/>
      <c r="AUW201" s="102"/>
      <c r="AUX201" s="102"/>
      <c r="AUY201" s="102"/>
      <c r="AUZ201" s="102"/>
      <c r="AVA201" s="102"/>
      <c r="AVB201" s="102"/>
      <c r="AVC201" s="102"/>
      <c r="AVD201" s="102"/>
      <c r="AVE201" s="102"/>
      <c r="AVF201" s="102"/>
      <c r="AVG201" s="102"/>
      <c r="AVH201" s="102"/>
      <c r="AVI201" s="102"/>
      <c r="AVJ201" s="102"/>
      <c r="AVK201" s="102"/>
      <c r="AVL201" s="102"/>
      <c r="AVM201" s="102"/>
      <c r="AVN201" s="102"/>
      <c r="AVO201" s="102"/>
      <c r="AVP201" s="102"/>
      <c r="AVQ201" s="102"/>
      <c r="AVR201" s="102"/>
      <c r="AVS201" s="102"/>
      <c r="AVT201" s="102"/>
      <c r="AVU201" s="102"/>
      <c r="AVV201" s="102"/>
      <c r="AVW201" s="102"/>
      <c r="AVX201" s="102"/>
      <c r="AVY201" s="102"/>
      <c r="AVZ201" s="102"/>
      <c r="AWA201" s="102"/>
      <c r="AWB201" s="102"/>
      <c r="AWC201" s="102"/>
      <c r="AWD201" s="102"/>
      <c r="AWE201" s="102"/>
      <c r="AWF201" s="102"/>
      <c r="AWG201" s="102"/>
      <c r="AWH201" s="102"/>
      <c r="AWI201" s="102"/>
      <c r="AWJ201" s="102"/>
      <c r="AWK201" s="102"/>
      <c r="AWL201" s="102"/>
      <c r="AWM201" s="102"/>
      <c r="AWN201" s="102"/>
      <c r="AWO201" s="102"/>
      <c r="AWP201" s="102"/>
      <c r="AWQ201" s="102"/>
      <c r="AWR201" s="102"/>
      <c r="AWS201" s="102"/>
      <c r="AWT201" s="102"/>
      <c r="AWU201" s="102"/>
      <c r="AWV201" s="102"/>
      <c r="AWW201" s="102"/>
      <c r="AWX201" s="102"/>
      <c r="AWY201" s="102"/>
      <c r="AWZ201" s="102"/>
      <c r="AXA201" s="102"/>
      <c r="AXB201" s="102"/>
      <c r="AXC201" s="102"/>
      <c r="AXD201" s="102"/>
      <c r="AXE201" s="102"/>
      <c r="AXF201" s="102"/>
      <c r="AXG201" s="102"/>
      <c r="AXH201" s="102"/>
      <c r="AXI201" s="102"/>
      <c r="AXJ201" s="102"/>
      <c r="AXK201" s="102"/>
      <c r="AXL201" s="102"/>
      <c r="AXM201" s="102"/>
      <c r="AXN201" s="102"/>
      <c r="AXO201" s="102"/>
      <c r="AXP201" s="102"/>
      <c r="AXQ201" s="102"/>
      <c r="AXR201" s="102"/>
      <c r="AXS201" s="102"/>
      <c r="AXT201" s="102"/>
      <c r="AXU201" s="102"/>
      <c r="AXV201" s="102"/>
      <c r="AXW201" s="102"/>
      <c r="AXX201" s="102"/>
      <c r="AXY201" s="102"/>
      <c r="AXZ201" s="102"/>
      <c r="AYA201" s="102"/>
      <c r="AYB201" s="102"/>
      <c r="AYC201" s="102"/>
      <c r="AYD201" s="102"/>
      <c r="AYE201" s="102"/>
      <c r="AYF201" s="102"/>
      <c r="AYG201" s="102"/>
      <c r="AYH201" s="102"/>
      <c r="AYI201" s="102"/>
      <c r="AYJ201" s="102"/>
      <c r="AYK201" s="102"/>
      <c r="AYL201" s="102"/>
      <c r="AYM201" s="102"/>
      <c r="AYN201" s="102"/>
      <c r="AYO201" s="102"/>
      <c r="AYP201" s="102"/>
      <c r="AYQ201" s="102"/>
      <c r="AYR201" s="102"/>
      <c r="AYS201" s="102"/>
      <c r="AYT201" s="102"/>
      <c r="AYU201" s="102"/>
      <c r="AYV201" s="102"/>
      <c r="AYW201" s="102"/>
      <c r="AYX201" s="102"/>
      <c r="AYY201" s="102"/>
      <c r="AYZ201" s="102"/>
      <c r="AZA201" s="102"/>
      <c r="AZB201" s="102"/>
      <c r="AZC201" s="102"/>
      <c r="AZD201" s="102"/>
      <c r="AZE201" s="102"/>
      <c r="AZF201" s="102"/>
      <c r="AZG201" s="102"/>
      <c r="AZH201" s="102"/>
      <c r="AZI201" s="102"/>
      <c r="AZJ201" s="102"/>
      <c r="AZK201" s="102"/>
      <c r="AZL201" s="102"/>
      <c r="AZM201" s="102"/>
      <c r="AZN201" s="102"/>
      <c r="AZO201" s="102"/>
      <c r="AZP201" s="102"/>
      <c r="AZQ201" s="102"/>
      <c r="AZR201" s="102"/>
      <c r="AZS201" s="102"/>
      <c r="AZT201" s="102"/>
      <c r="AZU201" s="102"/>
      <c r="AZV201" s="102"/>
      <c r="AZW201" s="102"/>
      <c r="AZX201" s="102"/>
      <c r="AZY201" s="102"/>
      <c r="AZZ201" s="102"/>
      <c r="BAA201" s="102"/>
      <c r="BAB201" s="102"/>
      <c r="BAC201" s="102"/>
      <c r="BAD201" s="102"/>
      <c r="BAE201" s="102"/>
      <c r="BAF201" s="102"/>
      <c r="BAG201" s="102"/>
      <c r="BAH201" s="102"/>
      <c r="BAI201" s="102"/>
      <c r="BAJ201" s="102"/>
      <c r="BAK201" s="102"/>
      <c r="BAL201" s="102"/>
      <c r="BAM201" s="102"/>
      <c r="BAN201" s="102"/>
      <c r="BAO201" s="102"/>
      <c r="BAP201" s="102"/>
      <c r="BAQ201" s="102"/>
      <c r="BAR201" s="102"/>
      <c r="BAS201" s="102"/>
      <c r="BAT201" s="102"/>
      <c r="BAU201" s="102"/>
      <c r="BAV201" s="102"/>
      <c r="BAW201" s="102"/>
      <c r="BAX201" s="102"/>
      <c r="BAY201" s="102"/>
      <c r="BAZ201" s="102"/>
      <c r="BBA201" s="102"/>
      <c r="BBB201" s="102"/>
      <c r="BBC201" s="102"/>
      <c r="BBD201" s="102"/>
      <c r="BBE201" s="102"/>
      <c r="BBF201" s="102"/>
      <c r="BBG201" s="102"/>
      <c r="BBH201" s="102"/>
      <c r="BBI201" s="102"/>
      <c r="BBJ201" s="102"/>
      <c r="BBK201" s="102"/>
      <c r="BBL201" s="102"/>
      <c r="BBM201" s="102"/>
      <c r="BBN201" s="102"/>
      <c r="BBO201" s="102"/>
      <c r="BBP201" s="102"/>
      <c r="BBQ201" s="102"/>
      <c r="BBR201" s="102"/>
      <c r="BBS201" s="102"/>
      <c r="BBT201" s="102"/>
      <c r="BBU201" s="102"/>
      <c r="BBV201" s="102"/>
      <c r="BBW201" s="102"/>
      <c r="BBX201" s="102"/>
      <c r="BBY201" s="102"/>
      <c r="BBZ201" s="102"/>
      <c r="BCA201" s="102"/>
      <c r="BCB201" s="102"/>
      <c r="BCC201" s="102"/>
      <c r="BCD201" s="102"/>
      <c r="BCE201" s="102"/>
      <c r="BCF201" s="102"/>
      <c r="BCG201" s="102"/>
      <c r="BCH201" s="102"/>
      <c r="BCI201" s="102"/>
      <c r="BCJ201" s="102"/>
      <c r="BCK201" s="102"/>
      <c r="BCL201" s="102"/>
      <c r="BCM201" s="102"/>
      <c r="BCN201" s="102"/>
      <c r="BCO201" s="102"/>
      <c r="BCP201" s="102"/>
      <c r="BCQ201" s="102"/>
      <c r="BCR201" s="102"/>
      <c r="BCS201" s="102"/>
      <c r="BCT201" s="102"/>
      <c r="BCU201" s="102"/>
      <c r="BCV201" s="102"/>
      <c r="BCW201" s="102"/>
      <c r="BCX201" s="102"/>
      <c r="BCY201" s="102"/>
      <c r="BCZ201" s="102"/>
      <c r="BDA201" s="102"/>
      <c r="BDB201" s="102"/>
      <c r="BDC201" s="102"/>
      <c r="BDD201" s="102"/>
      <c r="BDE201" s="102"/>
      <c r="BDF201" s="102"/>
      <c r="BDG201" s="102"/>
      <c r="BDH201" s="102"/>
      <c r="BDI201" s="102"/>
      <c r="BDJ201" s="102"/>
      <c r="BDK201" s="102"/>
      <c r="BDL201" s="102"/>
      <c r="BDM201" s="102"/>
      <c r="BDN201" s="102"/>
      <c r="BDO201" s="102"/>
      <c r="BDP201" s="102"/>
      <c r="BDQ201" s="102"/>
      <c r="BDR201" s="102"/>
      <c r="BDS201" s="102"/>
      <c r="BDT201" s="102"/>
      <c r="BDU201" s="102"/>
      <c r="BDV201" s="102"/>
      <c r="BDW201" s="102"/>
      <c r="BDX201" s="102"/>
      <c r="BDY201" s="102"/>
      <c r="BDZ201" s="102"/>
      <c r="BEA201" s="102"/>
      <c r="BEB201" s="102"/>
      <c r="BEC201" s="102"/>
      <c r="BED201" s="102"/>
      <c r="BEE201" s="102"/>
      <c r="BEF201" s="102"/>
      <c r="BEG201" s="102"/>
      <c r="BEH201" s="102"/>
      <c r="BEI201" s="102"/>
      <c r="BEJ201" s="102"/>
      <c r="BEK201" s="102"/>
      <c r="BEL201" s="102"/>
      <c r="BEM201" s="102"/>
      <c r="BEN201" s="102"/>
      <c r="BEO201" s="102"/>
      <c r="BEP201" s="102"/>
      <c r="BEQ201" s="102"/>
      <c r="BER201" s="102"/>
      <c r="BES201" s="102"/>
      <c r="BET201" s="102"/>
      <c r="BEU201" s="102"/>
      <c r="BEV201" s="102"/>
      <c r="BEW201" s="102"/>
      <c r="BEX201" s="102"/>
      <c r="BEY201" s="102"/>
      <c r="BEZ201" s="102"/>
      <c r="BFA201" s="102"/>
      <c r="BFB201" s="102"/>
      <c r="BFC201" s="102"/>
      <c r="BFD201" s="102"/>
      <c r="BFE201" s="102"/>
      <c r="BFF201" s="102"/>
      <c r="BFG201" s="102"/>
      <c r="BFH201" s="102"/>
      <c r="BFI201" s="102"/>
      <c r="BFJ201" s="102"/>
      <c r="BFK201" s="102"/>
      <c r="BFL201" s="102"/>
      <c r="BFM201" s="102"/>
      <c r="BFN201" s="102"/>
      <c r="BFO201" s="102"/>
      <c r="BFP201" s="102"/>
      <c r="BFQ201" s="102"/>
      <c r="BFR201" s="102"/>
      <c r="BFS201" s="102"/>
      <c r="BFT201" s="102"/>
      <c r="BFU201" s="102"/>
      <c r="BFV201" s="102"/>
      <c r="BFW201" s="102"/>
      <c r="BFX201" s="102"/>
      <c r="BFY201" s="102"/>
      <c r="BFZ201" s="102"/>
      <c r="BGA201" s="102"/>
      <c r="BGB201" s="102"/>
      <c r="BGC201" s="102"/>
      <c r="BGD201" s="102"/>
      <c r="BGE201" s="102"/>
      <c r="BGF201" s="102"/>
      <c r="BGG201" s="102"/>
      <c r="BGH201" s="102"/>
      <c r="BGI201" s="102"/>
      <c r="BGJ201" s="102"/>
      <c r="BGK201" s="102"/>
      <c r="BGL201" s="102"/>
      <c r="BGM201" s="102"/>
      <c r="BGN201" s="102"/>
      <c r="BGO201" s="102"/>
      <c r="BGP201" s="102"/>
      <c r="BGQ201" s="102"/>
      <c r="BGR201" s="102"/>
      <c r="BGS201" s="102"/>
      <c r="BGT201" s="102"/>
      <c r="BGU201" s="102"/>
      <c r="BGV201" s="102"/>
      <c r="BGW201" s="102"/>
      <c r="BGX201" s="102"/>
      <c r="BGY201" s="102"/>
      <c r="BGZ201" s="102"/>
      <c r="BHA201" s="102"/>
      <c r="BHB201" s="102"/>
      <c r="BHC201" s="102"/>
      <c r="BHD201" s="102"/>
      <c r="BHE201" s="102"/>
      <c r="BHF201" s="102"/>
      <c r="BHG201" s="102"/>
      <c r="BHH201" s="102"/>
      <c r="BHI201" s="102"/>
      <c r="BHJ201" s="102"/>
      <c r="BHK201" s="102"/>
      <c r="BHL201" s="102"/>
      <c r="BHM201" s="102"/>
      <c r="BHN201" s="102"/>
      <c r="BHO201" s="102"/>
      <c r="BHP201" s="102"/>
      <c r="BHQ201" s="102"/>
      <c r="BHR201" s="102"/>
      <c r="BHS201" s="102"/>
      <c r="BHT201" s="102"/>
      <c r="BHU201" s="102"/>
      <c r="BHV201" s="102"/>
      <c r="BHW201" s="102"/>
      <c r="BHX201" s="102"/>
      <c r="BHY201" s="102"/>
      <c r="BHZ201" s="102"/>
      <c r="BIA201" s="102"/>
      <c r="BIB201" s="102"/>
      <c r="BIC201" s="102"/>
      <c r="BID201" s="102"/>
      <c r="BIE201" s="102"/>
      <c r="BIF201" s="102"/>
      <c r="BIG201" s="102"/>
      <c r="BIH201" s="102"/>
      <c r="BII201" s="102"/>
      <c r="BIJ201" s="102"/>
      <c r="BIK201" s="102"/>
      <c r="BIL201" s="102"/>
      <c r="BIM201" s="102"/>
      <c r="BIN201" s="102"/>
      <c r="BIO201" s="102"/>
      <c r="BIP201" s="102"/>
      <c r="BIQ201" s="102"/>
      <c r="BIR201" s="102"/>
      <c r="BIS201" s="102"/>
      <c r="BIT201" s="102"/>
      <c r="BIU201" s="102"/>
      <c r="BIV201" s="102"/>
      <c r="BIW201" s="102"/>
      <c r="BIX201" s="102"/>
      <c r="BIY201" s="102"/>
      <c r="BIZ201" s="102"/>
      <c r="BJA201" s="102"/>
      <c r="BJB201" s="102"/>
      <c r="BJC201" s="102"/>
      <c r="BJD201" s="102"/>
      <c r="BJE201" s="102"/>
      <c r="BJF201" s="102"/>
      <c r="BJG201" s="102"/>
      <c r="BJH201" s="102"/>
      <c r="BJI201" s="102"/>
      <c r="BJJ201" s="102"/>
      <c r="BJK201" s="102"/>
      <c r="BJL201" s="102"/>
      <c r="BJM201" s="102"/>
      <c r="BJN201" s="102"/>
      <c r="BJO201" s="102"/>
      <c r="BJP201" s="102"/>
      <c r="BJQ201" s="102"/>
      <c r="BJR201" s="102"/>
      <c r="BJS201" s="102"/>
      <c r="BJT201" s="102"/>
      <c r="BJU201" s="102"/>
      <c r="BJV201" s="102"/>
      <c r="BJW201" s="102"/>
      <c r="BJX201" s="102"/>
      <c r="BJY201" s="102"/>
      <c r="BJZ201" s="102"/>
      <c r="BKA201" s="102"/>
      <c r="BKB201" s="102"/>
      <c r="BKC201" s="102"/>
      <c r="BKD201" s="102"/>
      <c r="BKE201" s="102"/>
      <c r="BKF201" s="102"/>
      <c r="BKG201" s="102"/>
      <c r="BKH201" s="102"/>
      <c r="BKI201" s="102"/>
      <c r="BKJ201" s="102"/>
      <c r="BKK201" s="102"/>
      <c r="BKL201" s="102"/>
      <c r="BKM201" s="102"/>
      <c r="BKN201" s="102"/>
      <c r="BKO201" s="102"/>
      <c r="BKP201" s="102"/>
      <c r="BKQ201" s="102"/>
      <c r="BKR201" s="102"/>
      <c r="BKS201" s="102"/>
      <c r="BKT201" s="102"/>
      <c r="BKU201" s="102"/>
      <c r="BKV201" s="102"/>
      <c r="BKW201" s="102"/>
      <c r="BKX201" s="102"/>
      <c r="BKY201" s="102"/>
      <c r="BKZ201" s="102"/>
      <c r="BLA201" s="102"/>
      <c r="BLB201" s="102"/>
      <c r="BLC201" s="102"/>
      <c r="BLD201" s="102"/>
      <c r="BLE201" s="102"/>
      <c r="BLF201" s="102"/>
      <c r="BLG201" s="102"/>
      <c r="BLH201" s="102"/>
      <c r="BLI201" s="102"/>
      <c r="BLJ201" s="102"/>
      <c r="BLK201" s="102"/>
      <c r="BLL201" s="102"/>
      <c r="BLM201" s="102"/>
      <c r="BLN201" s="102"/>
      <c r="BLO201" s="102"/>
      <c r="BLP201" s="102"/>
      <c r="BLQ201" s="102"/>
      <c r="BLR201" s="102"/>
      <c r="BLS201" s="102"/>
      <c r="BLT201" s="102"/>
      <c r="BLU201" s="102"/>
      <c r="BLV201" s="102"/>
      <c r="BLW201" s="102"/>
      <c r="BLX201" s="102"/>
      <c r="BLY201" s="102"/>
      <c r="BLZ201" s="102"/>
      <c r="BMA201" s="102"/>
      <c r="BMB201" s="102"/>
      <c r="BMC201" s="102"/>
      <c r="BMD201" s="102"/>
      <c r="BME201" s="102"/>
      <c r="BMF201" s="102"/>
      <c r="BMG201" s="102"/>
      <c r="BMH201" s="102"/>
      <c r="BMI201" s="102"/>
      <c r="BMJ201" s="102"/>
      <c r="BMK201" s="102"/>
      <c r="BML201" s="102"/>
      <c r="BMM201" s="102"/>
      <c r="BMN201" s="102"/>
      <c r="BMO201" s="102"/>
      <c r="BMP201" s="102"/>
      <c r="BMQ201" s="102"/>
      <c r="BMR201" s="102"/>
      <c r="BMS201" s="102"/>
      <c r="BMT201" s="102"/>
      <c r="BMU201" s="102"/>
      <c r="BMV201" s="102"/>
      <c r="BMW201" s="102"/>
      <c r="BMX201" s="102"/>
      <c r="BMY201" s="102"/>
      <c r="BMZ201" s="102"/>
      <c r="BNA201" s="102"/>
      <c r="BNB201" s="102"/>
      <c r="BNC201" s="102"/>
      <c r="BND201" s="102"/>
      <c r="BNE201" s="102"/>
      <c r="BNF201" s="102"/>
      <c r="BNG201" s="102"/>
      <c r="BNH201" s="102"/>
      <c r="BNI201" s="102"/>
      <c r="BNJ201" s="102"/>
      <c r="BNK201" s="102"/>
      <c r="BNL201" s="102"/>
      <c r="BNM201" s="102"/>
      <c r="BNN201" s="102"/>
      <c r="BNO201" s="102"/>
      <c r="BNP201" s="102"/>
      <c r="BNQ201" s="102"/>
      <c r="BNR201" s="102"/>
      <c r="BNS201" s="102"/>
      <c r="BNT201" s="102"/>
      <c r="BNU201" s="102"/>
      <c r="BNV201" s="102"/>
      <c r="BNW201" s="102"/>
      <c r="BNX201" s="102"/>
      <c r="BNY201" s="102"/>
      <c r="BNZ201" s="102"/>
      <c r="BOA201" s="102"/>
      <c r="BOB201" s="102"/>
      <c r="BOC201" s="102"/>
      <c r="BOD201" s="102"/>
      <c r="BOE201" s="102"/>
      <c r="BOF201" s="102"/>
      <c r="BOG201" s="102"/>
      <c r="BOH201" s="102"/>
      <c r="BOI201" s="102"/>
      <c r="BOJ201" s="102"/>
      <c r="BOK201" s="102"/>
      <c r="BOL201" s="102"/>
      <c r="BOM201" s="102"/>
      <c r="BON201" s="102"/>
      <c r="BOO201" s="102"/>
      <c r="BOP201" s="102"/>
      <c r="BOQ201" s="102"/>
      <c r="BOR201" s="102"/>
      <c r="BOS201" s="102"/>
      <c r="BOT201" s="102"/>
      <c r="BOU201" s="102"/>
      <c r="BOV201" s="102"/>
      <c r="BOW201" s="102"/>
      <c r="BOX201" s="102"/>
      <c r="BOY201" s="102"/>
      <c r="BOZ201" s="102"/>
      <c r="BPA201" s="102"/>
      <c r="BPB201" s="102"/>
      <c r="BPC201" s="102"/>
      <c r="BPD201" s="102"/>
      <c r="BPE201" s="102"/>
      <c r="BPF201" s="102"/>
      <c r="BPG201" s="102"/>
      <c r="BPH201" s="102"/>
      <c r="BPI201" s="102"/>
      <c r="BPJ201" s="102"/>
      <c r="BPK201" s="102"/>
      <c r="BPL201" s="102"/>
      <c r="BPM201" s="102"/>
      <c r="BPN201" s="102"/>
      <c r="BPO201" s="102"/>
      <c r="BPP201" s="102"/>
      <c r="BPQ201" s="102"/>
      <c r="BPR201" s="102"/>
      <c r="BPS201" s="102"/>
      <c r="BPT201" s="102"/>
      <c r="BPU201" s="102"/>
      <c r="BPV201" s="102"/>
      <c r="BPW201" s="102"/>
      <c r="BPX201" s="102"/>
      <c r="BPY201" s="102"/>
      <c r="BPZ201" s="102"/>
      <c r="BQA201" s="102"/>
      <c r="BQB201" s="102"/>
      <c r="BQC201" s="102"/>
      <c r="BQD201" s="102"/>
      <c r="BQE201" s="102"/>
      <c r="BQF201" s="102"/>
      <c r="BQG201" s="102"/>
      <c r="BQH201" s="102"/>
      <c r="BQI201" s="102"/>
      <c r="BQJ201" s="102"/>
      <c r="BQK201" s="102"/>
      <c r="BQL201" s="102"/>
      <c r="BQM201" s="102"/>
      <c r="BQN201" s="102"/>
      <c r="BQO201" s="102"/>
      <c r="BQP201" s="102"/>
      <c r="BQQ201" s="102"/>
      <c r="BQR201" s="102"/>
      <c r="BQS201" s="102"/>
      <c r="BQT201" s="102"/>
      <c r="BQU201" s="102"/>
      <c r="BQV201" s="102"/>
      <c r="BQW201" s="102"/>
      <c r="BQX201" s="102"/>
      <c r="BQY201" s="102"/>
      <c r="BQZ201" s="102"/>
      <c r="BRA201" s="102"/>
      <c r="BRB201" s="102"/>
      <c r="BRC201" s="102"/>
      <c r="BRD201" s="102"/>
      <c r="BRE201" s="102"/>
      <c r="BRF201" s="102"/>
      <c r="BRG201" s="102"/>
      <c r="BRH201" s="102"/>
      <c r="BRI201" s="102"/>
      <c r="BRJ201" s="102"/>
      <c r="BRK201" s="102"/>
      <c r="BRL201" s="102"/>
      <c r="BRM201" s="102"/>
      <c r="BRN201" s="102"/>
      <c r="BRO201" s="102"/>
      <c r="BRP201" s="102"/>
      <c r="BRQ201" s="102"/>
      <c r="BRR201" s="102"/>
      <c r="BRS201" s="102"/>
      <c r="BRT201" s="102"/>
      <c r="BRU201" s="102"/>
      <c r="BRV201" s="102"/>
      <c r="BRW201" s="102"/>
      <c r="BRX201" s="102"/>
      <c r="BRY201" s="102"/>
      <c r="BRZ201" s="102"/>
      <c r="BSA201" s="102"/>
      <c r="BSB201" s="102"/>
      <c r="BSC201" s="102"/>
      <c r="BSD201" s="102"/>
      <c r="BSE201" s="102"/>
      <c r="BSF201" s="102"/>
      <c r="BSG201" s="102"/>
      <c r="BSH201" s="102"/>
      <c r="BSI201" s="102"/>
      <c r="BSJ201" s="102"/>
      <c r="BSK201" s="102"/>
      <c r="BSL201" s="102"/>
      <c r="BSM201" s="102"/>
      <c r="BSN201" s="102"/>
      <c r="BSO201" s="102"/>
      <c r="BSP201" s="102"/>
      <c r="BSQ201" s="102"/>
      <c r="BSR201" s="102"/>
      <c r="BSS201" s="102"/>
      <c r="BST201" s="102"/>
      <c r="BSU201" s="102"/>
      <c r="BSV201" s="102"/>
      <c r="BSW201" s="102"/>
      <c r="BSX201" s="102"/>
      <c r="BSY201" s="102"/>
      <c r="BSZ201" s="102"/>
      <c r="BTA201" s="102"/>
      <c r="BTB201" s="102"/>
      <c r="BTC201" s="102"/>
      <c r="BTD201" s="102"/>
      <c r="BTE201" s="102"/>
      <c r="BTF201" s="102"/>
      <c r="BTG201" s="102"/>
      <c r="BTH201" s="102"/>
      <c r="BTI201" s="102"/>
      <c r="BTJ201" s="102"/>
      <c r="BTK201" s="102"/>
      <c r="BTL201" s="102"/>
      <c r="BTM201" s="102"/>
      <c r="BTN201" s="102"/>
      <c r="BTO201" s="102"/>
      <c r="BTP201" s="102"/>
      <c r="BTQ201" s="102"/>
      <c r="BTR201" s="102"/>
      <c r="BTS201" s="102"/>
      <c r="BTT201" s="102"/>
      <c r="BTU201" s="102"/>
      <c r="BTV201" s="102"/>
      <c r="BTW201" s="102"/>
      <c r="BTX201" s="102"/>
      <c r="BTY201" s="102"/>
      <c r="BTZ201" s="102"/>
      <c r="BUA201" s="102"/>
      <c r="BUB201" s="102"/>
      <c r="BUC201" s="102"/>
      <c r="BUD201" s="102"/>
      <c r="BUE201" s="102"/>
      <c r="BUF201" s="102"/>
      <c r="BUG201" s="102"/>
      <c r="BUH201" s="102"/>
      <c r="BUI201" s="102"/>
      <c r="BUJ201" s="102"/>
      <c r="BUK201" s="102"/>
      <c r="BUL201" s="102"/>
      <c r="BUM201" s="102"/>
      <c r="BUN201" s="102"/>
      <c r="BUO201" s="102"/>
      <c r="BUP201" s="102"/>
      <c r="BUQ201" s="102"/>
      <c r="BUR201" s="102"/>
      <c r="BUS201" s="102"/>
      <c r="BUT201" s="102"/>
      <c r="BUU201" s="102"/>
      <c r="BUV201" s="102"/>
      <c r="BUW201" s="102"/>
      <c r="BUX201" s="102"/>
      <c r="BUY201" s="102"/>
      <c r="BUZ201" s="102"/>
      <c r="BVA201" s="102"/>
      <c r="BVB201" s="102"/>
      <c r="BVC201" s="102"/>
      <c r="BVD201" s="102"/>
      <c r="BVE201" s="102"/>
      <c r="BVF201" s="102"/>
      <c r="BVG201" s="102"/>
      <c r="BVH201" s="102"/>
      <c r="BVI201" s="102"/>
      <c r="BVJ201" s="102"/>
      <c r="BVK201" s="102"/>
      <c r="BVL201" s="102"/>
      <c r="BVM201" s="102"/>
      <c r="BVN201" s="102"/>
      <c r="BVO201" s="102"/>
      <c r="BVP201" s="102"/>
      <c r="BVQ201" s="102"/>
      <c r="BVR201" s="102"/>
      <c r="BVS201" s="102"/>
      <c r="BVT201" s="102"/>
      <c r="BVU201" s="102"/>
      <c r="BVV201" s="102"/>
      <c r="BVW201" s="102"/>
      <c r="BVX201" s="102"/>
      <c r="BVY201" s="102"/>
      <c r="BVZ201" s="102"/>
      <c r="BWA201" s="102"/>
      <c r="BWB201" s="102"/>
      <c r="BWC201" s="102"/>
      <c r="BWD201" s="102"/>
      <c r="BWE201" s="102"/>
      <c r="BWF201" s="102"/>
      <c r="BWG201" s="102"/>
      <c r="BWH201" s="102"/>
      <c r="BWI201" s="102"/>
      <c r="BWJ201" s="102"/>
      <c r="BWK201" s="102"/>
      <c r="BWL201" s="102"/>
      <c r="BWM201" s="102"/>
      <c r="BWN201" s="102"/>
      <c r="BWO201" s="102"/>
      <c r="BWP201" s="102"/>
      <c r="BWQ201" s="102"/>
      <c r="BWR201" s="102"/>
      <c r="BWS201" s="102"/>
      <c r="BWT201" s="102"/>
      <c r="BWU201" s="102"/>
      <c r="BWV201" s="102"/>
      <c r="BWW201" s="102"/>
      <c r="BWX201" s="102"/>
      <c r="BWY201" s="102"/>
      <c r="BWZ201" s="102"/>
      <c r="BXA201" s="102"/>
      <c r="BXB201" s="102"/>
      <c r="BXC201" s="102"/>
      <c r="BXD201" s="102"/>
      <c r="BXE201" s="102"/>
      <c r="BXF201" s="102"/>
      <c r="BXG201" s="102"/>
      <c r="BXH201" s="102"/>
      <c r="BXI201" s="102"/>
      <c r="BXJ201" s="102"/>
      <c r="BXK201" s="102"/>
      <c r="BXL201" s="102"/>
      <c r="BXM201" s="102"/>
      <c r="BXN201" s="102"/>
      <c r="BXO201" s="102"/>
      <c r="BXP201" s="102"/>
      <c r="BXQ201" s="102"/>
      <c r="BXR201" s="102"/>
      <c r="BXS201" s="102"/>
      <c r="BXT201" s="102"/>
      <c r="BXU201" s="102"/>
      <c r="BXV201" s="102"/>
      <c r="BXW201" s="102"/>
      <c r="BXX201" s="102"/>
      <c r="BXY201" s="102"/>
      <c r="BXZ201" s="102"/>
      <c r="BYA201" s="102"/>
      <c r="BYB201" s="102"/>
      <c r="BYC201" s="102"/>
      <c r="BYD201" s="102"/>
      <c r="BYE201" s="102"/>
      <c r="BYF201" s="102"/>
      <c r="BYG201" s="102"/>
      <c r="BYH201" s="102"/>
      <c r="BYI201" s="102"/>
      <c r="BYJ201" s="102"/>
      <c r="BYK201" s="102"/>
      <c r="BYL201" s="102"/>
      <c r="BYM201" s="102"/>
      <c r="BYN201" s="102"/>
      <c r="BYO201" s="102"/>
      <c r="BYP201" s="102"/>
      <c r="BYQ201" s="102"/>
      <c r="BYR201" s="102"/>
      <c r="BYS201" s="102"/>
      <c r="BYT201" s="102"/>
      <c r="BYU201" s="102"/>
      <c r="BYV201" s="102"/>
      <c r="BYW201" s="102"/>
      <c r="BYX201" s="102"/>
      <c r="BYY201" s="102"/>
      <c r="BYZ201" s="102"/>
      <c r="BZA201" s="102"/>
      <c r="BZB201" s="102"/>
      <c r="BZC201" s="102"/>
      <c r="BZD201" s="102"/>
      <c r="BZE201" s="102"/>
      <c r="BZF201" s="102"/>
      <c r="BZG201" s="102"/>
      <c r="BZH201" s="102"/>
      <c r="BZI201" s="102"/>
      <c r="BZJ201" s="102"/>
      <c r="BZK201" s="102"/>
      <c r="BZL201" s="102"/>
      <c r="BZM201" s="102"/>
      <c r="BZN201" s="102"/>
      <c r="BZO201" s="102"/>
      <c r="BZP201" s="102"/>
      <c r="BZQ201" s="102"/>
      <c r="BZR201" s="102"/>
      <c r="BZS201" s="102"/>
      <c r="BZT201" s="102"/>
      <c r="BZU201" s="102"/>
      <c r="BZV201" s="102"/>
      <c r="BZW201" s="102"/>
    </row>
    <row r="202" spans="2:2051" ht="15" customHeight="1">
      <c r="B202" s="112" t="s">
        <v>754</v>
      </c>
      <c r="C202" s="113" t="s">
        <v>393</v>
      </c>
      <c r="D202" s="113" t="s">
        <v>393</v>
      </c>
      <c r="E202" s="113" t="str">
        <f>'Alcance 3'!C91</f>
        <v>Cartucho de impresora color</v>
      </c>
      <c r="F202" s="113" t="str">
        <f t="shared" si="191"/>
        <v>Cartucho de impresora color</v>
      </c>
      <c r="G202" s="226" t="s">
        <v>803</v>
      </c>
      <c r="H202" s="237" t="s">
        <v>238</v>
      </c>
      <c r="I202" s="238">
        <v>3</v>
      </c>
      <c r="J202" s="126">
        <f>'Alcance 3'!D91</f>
        <v>0</v>
      </c>
      <c r="K202" s="117" t="str">
        <f>'Alcance 3'!E91</f>
        <v>ud</v>
      </c>
      <c r="L202" s="113"/>
      <c r="M202" s="203">
        <v>1</v>
      </c>
      <c r="N202" s="117"/>
      <c r="O202" s="113">
        <f t="shared" si="192"/>
        <v>0</v>
      </c>
      <c r="P202" s="115" t="str">
        <f t="shared" si="186"/>
        <v>ud</v>
      </c>
      <c r="Q202" s="299">
        <f>VLOOKUP(E202,'Datos 1-Factores emisión'!$B$789:$E$803,2,FALSE)</f>
        <v>12.3</v>
      </c>
      <c r="R202" s="121">
        <v>0</v>
      </c>
      <c r="S202" s="121">
        <v>0</v>
      </c>
      <c r="T202" s="121">
        <v>0</v>
      </c>
      <c r="U202" s="121">
        <v>0</v>
      </c>
      <c r="V202" s="120">
        <f t="shared" si="187"/>
        <v>0</v>
      </c>
      <c r="W202" s="121">
        <f t="shared" si="187"/>
        <v>0</v>
      </c>
      <c r="X202" s="121">
        <f t="shared" si="187"/>
        <v>0</v>
      </c>
      <c r="Y202" s="121">
        <v>0</v>
      </c>
      <c r="Z202" s="121">
        <v>0</v>
      </c>
      <c r="AA202" s="121">
        <f t="shared" si="188"/>
        <v>0</v>
      </c>
      <c r="AB202" s="120">
        <f>'Datos 2-Potenciales calent glob'!$E$6</f>
        <v>1</v>
      </c>
      <c r="AC202" s="121">
        <f>'Datos 2-Potenciales calent glob'!$E$31</f>
        <v>28</v>
      </c>
      <c r="AD202" s="121">
        <f>'Datos 2-Potenciales calent glob'!$E$32</f>
        <v>265</v>
      </c>
      <c r="AE202" s="123">
        <f>SUMIF('Datos 2-Potenciales calent glob'!$B$6:$B$56,Cálculos_5!E202,'Datos 2-Potenciales calent glob'!$E$6:$E$56)</f>
        <v>0</v>
      </c>
      <c r="AF202" s="121">
        <f>'Datos 2-Potenciales calent glob'!$E$6</f>
        <v>1</v>
      </c>
      <c r="AG202" s="121">
        <f>'Datos 2-Potenciales calent glob'!$E$6</f>
        <v>1</v>
      </c>
      <c r="AH202" s="120">
        <f t="shared" si="189"/>
        <v>0</v>
      </c>
      <c r="AI202" s="121">
        <f t="shared" si="189"/>
        <v>0</v>
      </c>
      <c r="AJ202" s="121">
        <f t="shared" si="189"/>
        <v>0</v>
      </c>
      <c r="AK202" s="121">
        <f t="shared" si="189"/>
        <v>0</v>
      </c>
      <c r="AL202" s="124">
        <f t="shared" si="190"/>
        <v>0</v>
      </c>
      <c r="AM202" s="121">
        <f t="shared" si="176"/>
        <v>0</v>
      </c>
      <c r="AN202" s="207">
        <f t="shared" si="155"/>
        <v>0</v>
      </c>
      <c r="AO202" s="102"/>
      <c r="AP202" s="102"/>
      <c r="AQ202" s="102"/>
      <c r="AR202" s="102"/>
      <c r="AS202" s="102"/>
      <c r="AT202" s="102"/>
      <c r="AU202" s="102"/>
      <c r="AV202" s="102"/>
      <c r="AW202" s="102"/>
      <c r="AX202" s="102"/>
      <c r="AY202" s="102"/>
      <c r="AZ202" s="102"/>
      <c r="BA202" s="102"/>
      <c r="BB202" s="102"/>
      <c r="BC202" s="102"/>
      <c r="BD202" s="102"/>
      <c r="BE202" s="102"/>
      <c r="BF202" s="102"/>
      <c r="BG202" s="102"/>
      <c r="BH202" s="102"/>
      <c r="BI202" s="102"/>
      <c r="BJ202" s="102"/>
      <c r="BK202" s="102"/>
      <c r="BL202" s="102"/>
      <c r="BM202" s="102"/>
      <c r="BN202" s="102"/>
      <c r="BO202" s="102"/>
      <c r="BP202" s="102"/>
      <c r="BQ202" s="102"/>
      <c r="BR202" s="102"/>
      <c r="BS202" s="102"/>
      <c r="BT202" s="102"/>
      <c r="BU202" s="102"/>
      <c r="BV202" s="102"/>
      <c r="BW202" s="102"/>
      <c r="BX202" s="102"/>
      <c r="BY202" s="102"/>
      <c r="BZ202" s="102"/>
      <c r="CA202" s="102"/>
      <c r="CB202" s="102"/>
      <c r="CC202" s="102"/>
      <c r="CD202" s="102"/>
      <c r="CE202" s="102"/>
      <c r="CF202" s="102"/>
      <c r="CG202" s="102"/>
      <c r="CH202" s="102"/>
      <c r="CI202" s="102"/>
      <c r="CJ202" s="102"/>
      <c r="CK202" s="102"/>
      <c r="CL202" s="102"/>
      <c r="CM202" s="102"/>
      <c r="CN202" s="102"/>
      <c r="CO202" s="102"/>
      <c r="CP202" s="102"/>
      <c r="CQ202" s="102"/>
      <c r="CR202" s="102"/>
      <c r="CS202" s="102"/>
      <c r="CT202" s="102"/>
      <c r="CU202" s="102"/>
      <c r="CV202" s="102"/>
      <c r="CW202" s="102"/>
      <c r="CX202" s="102"/>
      <c r="CY202" s="102"/>
      <c r="CZ202" s="102"/>
      <c r="DA202" s="102"/>
      <c r="DB202" s="102"/>
      <c r="DC202" s="102"/>
      <c r="DD202" s="102"/>
      <c r="DE202" s="102"/>
      <c r="DF202" s="102"/>
      <c r="DG202" s="102"/>
      <c r="DH202" s="102"/>
      <c r="DI202" s="102"/>
      <c r="DJ202" s="102"/>
      <c r="DK202" s="102"/>
      <c r="DL202" s="102"/>
      <c r="DM202" s="102"/>
      <c r="DN202" s="102"/>
      <c r="DO202" s="102"/>
      <c r="DP202" s="102"/>
      <c r="DQ202" s="102"/>
      <c r="DR202" s="102"/>
      <c r="DS202" s="102"/>
      <c r="DT202" s="102"/>
      <c r="DU202" s="102"/>
      <c r="DV202" s="102"/>
      <c r="DW202" s="102"/>
      <c r="DX202" s="102"/>
      <c r="DY202" s="102"/>
      <c r="DZ202" s="102"/>
      <c r="EA202" s="102"/>
      <c r="EB202" s="102"/>
      <c r="EC202" s="102"/>
      <c r="ED202" s="102"/>
      <c r="EE202" s="102"/>
      <c r="EF202" s="102"/>
      <c r="EG202" s="102"/>
      <c r="EH202" s="102"/>
      <c r="EI202" s="102"/>
      <c r="EJ202" s="102"/>
      <c r="EK202" s="102"/>
      <c r="EL202" s="102"/>
      <c r="EM202" s="102"/>
      <c r="EN202" s="102"/>
      <c r="EO202" s="102"/>
      <c r="EP202" s="102"/>
      <c r="EQ202" s="102"/>
      <c r="ER202" s="102"/>
      <c r="ES202" s="102"/>
      <c r="ET202" s="102"/>
      <c r="EU202" s="102"/>
      <c r="EV202" s="102"/>
      <c r="EW202" s="102"/>
      <c r="EX202" s="102"/>
      <c r="EY202" s="102"/>
      <c r="EZ202" s="102"/>
      <c r="FA202" s="102"/>
      <c r="FB202" s="102"/>
      <c r="FC202" s="102"/>
      <c r="FD202" s="102"/>
      <c r="FE202" s="102"/>
      <c r="FF202" s="102"/>
      <c r="FG202" s="102"/>
      <c r="FH202" s="102"/>
      <c r="FI202" s="102"/>
      <c r="FJ202" s="102"/>
      <c r="FK202" s="102"/>
      <c r="FL202" s="102"/>
      <c r="FM202" s="102"/>
      <c r="FN202" s="102"/>
      <c r="FO202" s="102"/>
      <c r="FP202" s="102"/>
      <c r="FQ202" s="102"/>
      <c r="FR202" s="102"/>
      <c r="FS202" s="102"/>
      <c r="FT202" s="102"/>
      <c r="FU202" s="102"/>
      <c r="FV202" s="102"/>
      <c r="FW202" s="102"/>
      <c r="FX202" s="102"/>
      <c r="FY202" s="102"/>
      <c r="FZ202" s="102"/>
      <c r="GA202" s="102"/>
      <c r="GB202" s="102"/>
      <c r="GC202" s="102"/>
      <c r="GD202" s="102"/>
      <c r="GE202" s="102"/>
      <c r="GF202" s="102"/>
      <c r="GG202" s="102"/>
      <c r="GH202" s="102"/>
      <c r="GI202" s="102"/>
      <c r="GJ202" s="102"/>
      <c r="GK202" s="102"/>
      <c r="GL202" s="102"/>
      <c r="GM202" s="102"/>
      <c r="GN202" s="102"/>
      <c r="GO202" s="102"/>
      <c r="GP202" s="102"/>
      <c r="GQ202" s="102"/>
      <c r="GR202" s="102"/>
      <c r="GS202" s="102"/>
      <c r="GT202" s="102"/>
      <c r="GU202" s="102"/>
      <c r="GV202" s="102"/>
      <c r="GW202" s="102"/>
      <c r="GX202" s="102"/>
      <c r="GY202" s="102"/>
      <c r="GZ202" s="102"/>
      <c r="HA202" s="102"/>
      <c r="HB202" s="102"/>
      <c r="HC202" s="102"/>
      <c r="HD202" s="102"/>
      <c r="HE202" s="102"/>
      <c r="HF202" s="102"/>
      <c r="HG202" s="102"/>
      <c r="HH202" s="102"/>
      <c r="HI202" s="102"/>
      <c r="HJ202" s="102"/>
      <c r="HK202" s="102"/>
      <c r="HL202" s="102"/>
      <c r="HM202" s="102"/>
      <c r="HN202" s="102"/>
      <c r="HO202" s="102"/>
      <c r="HP202" s="102"/>
      <c r="HQ202" s="102"/>
      <c r="HR202" s="102"/>
      <c r="HS202" s="102"/>
      <c r="HT202" s="102"/>
      <c r="HU202" s="102"/>
      <c r="HV202" s="102"/>
      <c r="HW202" s="102"/>
      <c r="HX202" s="102"/>
      <c r="HY202" s="102"/>
      <c r="HZ202" s="102"/>
      <c r="IA202" s="102"/>
      <c r="IB202" s="102"/>
      <c r="IC202" s="102"/>
      <c r="ID202" s="102"/>
      <c r="IE202" s="102"/>
      <c r="IF202" s="102"/>
      <c r="IG202" s="102"/>
      <c r="IH202" s="102"/>
      <c r="II202" s="102"/>
      <c r="IJ202" s="102"/>
      <c r="IK202" s="102"/>
      <c r="IL202" s="102"/>
      <c r="IM202" s="102"/>
      <c r="IN202" s="102"/>
      <c r="IO202" s="102"/>
      <c r="IP202" s="102"/>
      <c r="IQ202" s="102"/>
      <c r="IR202" s="102"/>
      <c r="IS202" s="102"/>
      <c r="IT202" s="102"/>
      <c r="IU202" s="102"/>
      <c r="IV202" s="102"/>
      <c r="IW202" s="102"/>
      <c r="IX202" s="102"/>
      <c r="IY202" s="102"/>
      <c r="IZ202" s="102"/>
      <c r="JA202" s="102"/>
      <c r="JB202" s="102"/>
      <c r="JC202" s="102"/>
      <c r="JD202" s="102"/>
      <c r="JE202" s="102"/>
      <c r="JF202" s="102"/>
      <c r="JG202" s="102"/>
      <c r="JH202" s="102"/>
      <c r="JI202" s="102"/>
      <c r="JJ202" s="102"/>
      <c r="JK202" s="102"/>
      <c r="JL202" s="102"/>
      <c r="JM202" s="102"/>
      <c r="JN202" s="102"/>
      <c r="JO202" s="102"/>
      <c r="JP202" s="102"/>
      <c r="JQ202" s="102"/>
      <c r="JR202" s="102"/>
      <c r="JS202" s="102"/>
      <c r="JT202" s="102"/>
      <c r="JU202" s="102"/>
      <c r="JV202" s="102"/>
      <c r="JW202" s="102"/>
      <c r="JX202" s="102"/>
      <c r="JY202" s="102"/>
      <c r="JZ202" s="102"/>
      <c r="KA202" s="102"/>
      <c r="KB202" s="102"/>
      <c r="KC202" s="102"/>
      <c r="KD202" s="102"/>
      <c r="KE202" s="102"/>
      <c r="KF202" s="102"/>
      <c r="KG202" s="102"/>
      <c r="KH202" s="102"/>
      <c r="KI202" s="102"/>
      <c r="KJ202" s="102"/>
      <c r="KK202" s="102"/>
      <c r="KL202" s="102"/>
      <c r="KM202" s="102"/>
      <c r="KN202" s="102"/>
      <c r="KO202" s="102"/>
      <c r="KP202" s="102"/>
      <c r="KQ202" s="102"/>
      <c r="KR202" s="102"/>
      <c r="KS202" s="102"/>
      <c r="KT202" s="102"/>
      <c r="KU202" s="102"/>
      <c r="KV202" s="102"/>
      <c r="KW202" s="102"/>
      <c r="KX202" s="102"/>
      <c r="KY202" s="102"/>
      <c r="KZ202" s="102"/>
      <c r="LA202" s="102"/>
      <c r="LB202" s="102"/>
      <c r="LC202" s="102"/>
      <c r="LD202" s="102"/>
      <c r="LE202" s="102"/>
      <c r="LF202" s="102"/>
      <c r="LG202" s="102"/>
      <c r="LH202" s="102"/>
      <c r="LI202" s="102"/>
      <c r="LJ202" s="102"/>
      <c r="LK202" s="102"/>
      <c r="LL202" s="102"/>
      <c r="LM202" s="102"/>
      <c r="LN202" s="102"/>
      <c r="LO202" s="102"/>
      <c r="LP202" s="102"/>
      <c r="LQ202" s="102"/>
      <c r="LR202" s="102"/>
      <c r="LS202" s="102"/>
      <c r="LT202" s="102"/>
      <c r="LU202" s="102"/>
      <c r="LV202" s="102"/>
      <c r="LW202" s="102"/>
      <c r="LX202" s="102"/>
      <c r="LY202" s="102"/>
      <c r="LZ202" s="102"/>
      <c r="MA202" s="102"/>
      <c r="MB202" s="102"/>
      <c r="MC202" s="102"/>
      <c r="MD202" s="102"/>
      <c r="ME202" s="102"/>
      <c r="MF202" s="102"/>
      <c r="MG202" s="102"/>
      <c r="MH202" s="102"/>
      <c r="MI202" s="102"/>
      <c r="MJ202" s="102"/>
      <c r="MK202" s="102"/>
      <c r="ML202" s="102"/>
      <c r="MM202" s="102"/>
      <c r="MN202" s="102"/>
      <c r="MO202" s="102"/>
      <c r="MP202" s="102"/>
      <c r="MQ202" s="102"/>
      <c r="MR202" s="102"/>
      <c r="MS202" s="102"/>
      <c r="MT202" s="102"/>
      <c r="MU202" s="102"/>
      <c r="MV202" s="102"/>
      <c r="MW202" s="102"/>
      <c r="MX202" s="102"/>
      <c r="MY202" s="102"/>
      <c r="MZ202" s="102"/>
      <c r="NA202" s="102"/>
      <c r="NB202" s="102"/>
      <c r="NC202" s="102"/>
      <c r="ND202" s="102"/>
      <c r="NE202" s="102"/>
      <c r="NF202" s="102"/>
      <c r="NG202" s="102"/>
      <c r="NH202" s="102"/>
      <c r="NI202" s="102"/>
      <c r="NJ202" s="102"/>
      <c r="NK202" s="102"/>
      <c r="NL202" s="102"/>
      <c r="NM202" s="102"/>
      <c r="NN202" s="102"/>
      <c r="NO202" s="102"/>
      <c r="NP202" s="102"/>
      <c r="NQ202" s="102"/>
      <c r="NR202" s="102"/>
      <c r="NS202" s="102"/>
      <c r="NT202" s="102"/>
      <c r="NU202" s="102"/>
      <c r="NV202" s="102"/>
      <c r="NW202" s="102"/>
      <c r="NX202" s="102"/>
      <c r="NY202" s="102"/>
      <c r="NZ202" s="102"/>
      <c r="OA202" s="102"/>
      <c r="OB202" s="102"/>
      <c r="OC202" s="102"/>
      <c r="OD202" s="102"/>
      <c r="OE202" s="102"/>
      <c r="OF202" s="102"/>
      <c r="OG202" s="102"/>
      <c r="OH202" s="102"/>
      <c r="OI202" s="102"/>
      <c r="OJ202" s="102"/>
      <c r="OK202" s="102"/>
      <c r="OL202" s="102"/>
      <c r="OM202" s="102"/>
      <c r="ON202" s="102"/>
      <c r="OO202" s="102"/>
      <c r="OP202" s="102"/>
      <c r="OQ202" s="102"/>
      <c r="OR202" s="102"/>
      <c r="OS202" s="102"/>
      <c r="OT202" s="102"/>
      <c r="OU202" s="102"/>
      <c r="OV202" s="102"/>
      <c r="OW202" s="102"/>
      <c r="OX202" s="102"/>
      <c r="OY202" s="102"/>
      <c r="OZ202" s="102"/>
      <c r="PA202" s="102"/>
      <c r="PB202" s="102"/>
      <c r="PC202" s="102"/>
      <c r="PD202" s="102"/>
      <c r="PE202" s="102"/>
      <c r="PF202" s="102"/>
      <c r="PG202" s="102"/>
      <c r="PH202" s="102"/>
      <c r="PI202" s="102"/>
      <c r="PJ202" s="102"/>
      <c r="PK202" s="102"/>
      <c r="PL202" s="102"/>
      <c r="PM202" s="102"/>
      <c r="PN202" s="102"/>
      <c r="PO202" s="102"/>
      <c r="PP202" s="102"/>
      <c r="PQ202" s="102"/>
      <c r="PR202" s="102"/>
      <c r="PS202" s="102"/>
      <c r="PT202" s="102"/>
      <c r="PU202" s="102"/>
      <c r="PV202" s="102"/>
      <c r="PW202" s="102"/>
      <c r="PX202" s="102"/>
      <c r="PY202" s="102"/>
      <c r="PZ202" s="102"/>
      <c r="QA202" s="102"/>
      <c r="QB202" s="102"/>
      <c r="QC202" s="102"/>
      <c r="QD202" s="102"/>
      <c r="QE202" s="102"/>
      <c r="QF202" s="102"/>
      <c r="QG202" s="102"/>
      <c r="QH202" s="102"/>
      <c r="QI202" s="102"/>
      <c r="QJ202" s="102"/>
      <c r="QK202" s="102"/>
      <c r="QL202" s="102"/>
      <c r="QM202" s="102"/>
      <c r="QN202" s="102"/>
      <c r="QO202" s="102"/>
      <c r="QP202" s="102"/>
      <c r="QQ202" s="102"/>
      <c r="QR202" s="102"/>
      <c r="QS202" s="102"/>
      <c r="QT202" s="102"/>
      <c r="QU202" s="102"/>
      <c r="QV202" s="102"/>
      <c r="QW202" s="102"/>
      <c r="QX202" s="102"/>
      <c r="QY202" s="102"/>
      <c r="QZ202" s="102"/>
      <c r="RA202" s="102"/>
      <c r="RB202" s="102"/>
      <c r="RC202" s="102"/>
      <c r="RD202" s="102"/>
      <c r="RE202" s="102"/>
      <c r="RF202" s="102"/>
      <c r="RG202" s="102"/>
      <c r="RH202" s="102"/>
      <c r="RI202" s="102"/>
      <c r="RJ202" s="102"/>
      <c r="RK202" s="102"/>
      <c r="RL202" s="102"/>
      <c r="RM202" s="102"/>
      <c r="RN202" s="102"/>
      <c r="RO202" s="102"/>
      <c r="RP202" s="102"/>
      <c r="RQ202" s="102"/>
      <c r="RR202" s="102"/>
      <c r="RS202" s="102"/>
      <c r="RT202" s="102"/>
      <c r="RU202" s="102"/>
      <c r="RV202" s="102"/>
      <c r="RW202" s="102"/>
      <c r="RX202" s="102"/>
      <c r="RY202" s="102"/>
      <c r="RZ202" s="102"/>
      <c r="SA202" s="102"/>
      <c r="SB202" s="102"/>
      <c r="SC202" s="102"/>
      <c r="SD202" s="102"/>
      <c r="SE202" s="102"/>
      <c r="SF202" s="102"/>
      <c r="SG202" s="102"/>
      <c r="SH202" s="102"/>
      <c r="SI202" s="102"/>
      <c r="SJ202" s="102"/>
      <c r="SK202" s="102"/>
      <c r="SL202" s="102"/>
      <c r="SM202" s="102"/>
      <c r="SN202" s="102"/>
      <c r="SO202" s="102"/>
      <c r="SP202" s="102"/>
      <c r="SQ202" s="102"/>
      <c r="SR202" s="102"/>
      <c r="SS202" s="102"/>
      <c r="ST202" s="102"/>
      <c r="SU202" s="102"/>
      <c r="SV202" s="102"/>
      <c r="SW202" s="102"/>
      <c r="SX202" s="102"/>
      <c r="SY202" s="102"/>
      <c r="SZ202" s="102"/>
      <c r="TA202" s="102"/>
      <c r="TB202" s="102"/>
      <c r="TC202" s="102"/>
      <c r="TD202" s="102"/>
      <c r="TE202" s="102"/>
      <c r="TF202" s="102"/>
      <c r="TG202" s="102"/>
      <c r="TH202" s="102"/>
      <c r="TI202" s="102"/>
      <c r="TJ202" s="102"/>
      <c r="TK202" s="102"/>
      <c r="TL202" s="102"/>
      <c r="TM202" s="102"/>
      <c r="TN202" s="102"/>
      <c r="TO202" s="102"/>
      <c r="TP202" s="102"/>
      <c r="TQ202" s="102"/>
      <c r="TR202" s="102"/>
      <c r="TS202" s="102"/>
      <c r="TT202" s="102"/>
      <c r="TU202" s="102"/>
      <c r="TV202" s="102"/>
      <c r="TW202" s="102"/>
      <c r="TX202" s="102"/>
      <c r="TY202" s="102"/>
      <c r="TZ202" s="102"/>
      <c r="UA202" s="102"/>
      <c r="UB202" s="102"/>
      <c r="UC202" s="102"/>
      <c r="UD202" s="102"/>
      <c r="UE202" s="102"/>
      <c r="UF202" s="102"/>
      <c r="UG202" s="102"/>
      <c r="UH202" s="102"/>
      <c r="UI202" s="102"/>
      <c r="UJ202" s="102"/>
      <c r="UK202" s="102"/>
      <c r="UL202" s="102"/>
      <c r="UM202" s="102"/>
      <c r="UN202" s="102"/>
      <c r="UO202" s="102"/>
      <c r="UP202" s="102"/>
      <c r="UQ202" s="102"/>
      <c r="UR202" s="102"/>
      <c r="US202" s="102"/>
      <c r="UT202" s="102"/>
      <c r="UU202" s="102"/>
      <c r="UV202" s="102"/>
      <c r="UW202" s="102"/>
      <c r="UX202" s="102"/>
      <c r="UY202" s="102"/>
      <c r="UZ202" s="102"/>
      <c r="VA202" s="102"/>
      <c r="VB202" s="102"/>
      <c r="VC202" s="102"/>
      <c r="VD202" s="102"/>
      <c r="VE202" s="102"/>
      <c r="VF202" s="102"/>
      <c r="VG202" s="102"/>
      <c r="VH202" s="102"/>
      <c r="VI202" s="102"/>
      <c r="VJ202" s="102"/>
      <c r="VK202" s="102"/>
      <c r="VL202" s="102"/>
      <c r="VM202" s="102"/>
      <c r="VN202" s="102"/>
      <c r="VO202" s="102"/>
      <c r="VP202" s="102"/>
      <c r="VQ202" s="102"/>
      <c r="VR202" s="102"/>
      <c r="VS202" s="102"/>
      <c r="VT202" s="102"/>
      <c r="VU202" s="102"/>
      <c r="VV202" s="102"/>
      <c r="VW202" s="102"/>
      <c r="VX202" s="102"/>
      <c r="VY202" s="102"/>
      <c r="VZ202" s="102"/>
      <c r="WA202" s="102"/>
      <c r="WB202" s="102"/>
      <c r="WC202" s="102"/>
      <c r="WD202" s="102"/>
      <c r="WE202" s="102"/>
      <c r="WF202" s="102"/>
      <c r="WG202" s="102"/>
      <c r="WH202" s="102"/>
      <c r="WI202" s="102"/>
      <c r="WJ202" s="102"/>
      <c r="WK202" s="102"/>
      <c r="WL202" s="102"/>
      <c r="WM202" s="102"/>
      <c r="WN202" s="102"/>
      <c r="WO202" s="102"/>
      <c r="WP202" s="102"/>
      <c r="WQ202" s="102"/>
      <c r="WR202" s="102"/>
      <c r="WS202" s="102"/>
      <c r="WT202" s="102"/>
      <c r="WU202" s="102"/>
      <c r="WV202" s="102"/>
      <c r="WW202" s="102"/>
      <c r="WX202" s="102"/>
      <c r="WY202" s="102"/>
      <c r="WZ202" s="102"/>
      <c r="XA202" s="102"/>
      <c r="XB202" s="102"/>
      <c r="XC202" s="102"/>
      <c r="XD202" s="102"/>
      <c r="XE202" s="102"/>
      <c r="XF202" s="102"/>
      <c r="XG202" s="102"/>
      <c r="XH202" s="102"/>
      <c r="XI202" s="102"/>
      <c r="XJ202" s="102"/>
      <c r="XK202" s="102"/>
      <c r="XL202" s="102"/>
      <c r="XM202" s="102"/>
      <c r="XN202" s="102"/>
      <c r="XO202" s="102"/>
      <c r="XP202" s="102"/>
      <c r="XQ202" s="102"/>
      <c r="XR202" s="102"/>
      <c r="XS202" s="102"/>
      <c r="XT202" s="102"/>
      <c r="XU202" s="102"/>
      <c r="XV202" s="102"/>
      <c r="XW202" s="102"/>
      <c r="XX202" s="102"/>
      <c r="XY202" s="102"/>
      <c r="XZ202" s="102"/>
      <c r="YA202" s="102"/>
      <c r="YB202" s="102"/>
      <c r="YC202" s="102"/>
      <c r="YD202" s="102"/>
      <c r="YE202" s="102"/>
      <c r="YF202" s="102"/>
      <c r="YG202" s="102"/>
      <c r="YH202" s="102"/>
      <c r="YI202" s="102"/>
      <c r="YJ202" s="102"/>
      <c r="YK202" s="102"/>
      <c r="YL202" s="102"/>
      <c r="YM202" s="102"/>
      <c r="YN202" s="102"/>
      <c r="YO202" s="102"/>
      <c r="YP202" s="102"/>
      <c r="YQ202" s="102"/>
      <c r="YR202" s="102"/>
      <c r="YS202" s="102"/>
      <c r="YT202" s="102"/>
      <c r="YU202" s="102"/>
      <c r="YV202" s="102"/>
      <c r="YW202" s="102"/>
      <c r="YX202" s="102"/>
      <c r="YY202" s="102"/>
      <c r="YZ202" s="102"/>
      <c r="ZA202" s="102"/>
      <c r="ZB202" s="102"/>
      <c r="ZC202" s="102"/>
      <c r="ZD202" s="102"/>
      <c r="ZE202" s="102"/>
      <c r="ZF202" s="102"/>
      <c r="ZG202" s="102"/>
      <c r="ZH202" s="102"/>
      <c r="ZI202" s="102"/>
      <c r="ZJ202" s="102"/>
      <c r="ZK202" s="102"/>
      <c r="ZL202" s="102"/>
      <c r="ZM202" s="102"/>
      <c r="ZN202" s="102"/>
      <c r="ZO202" s="102"/>
      <c r="ZP202" s="102"/>
      <c r="ZQ202" s="102"/>
      <c r="ZR202" s="102"/>
      <c r="ZS202" s="102"/>
      <c r="ZT202" s="102"/>
      <c r="ZU202" s="102"/>
      <c r="ZV202" s="102"/>
      <c r="ZW202" s="102"/>
      <c r="ZX202" s="102"/>
      <c r="ZY202" s="102"/>
      <c r="ZZ202" s="102"/>
      <c r="AAA202" s="102"/>
      <c r="AAB202" s="102"/>
      <c r="AAC202" s="102"/>
      <c r="AAD202" s="102"/>
      <c r="AAE202" s="102"/>
      <c r="AAF202" s="102"/>
      <c r="AAG202" s="102"/>
      <c r="AAH202" s="102"/>
      <c r="AAI202" s="102"/>
      <c r="AAJ202" s="102"/>
      <c r="AAK202" s="102"/>
      <c r="AAL202" s="102"/>
      <c r="AAM202" s="102"/>
      <c r="AAN202" s="102"/>
      <c r="AAO202" s="102"/>
      <c r="AAP202" s="102"/>
      <c r="AAQ202" s="102"/>
      <c r="AAR202" s="102"/>
      <c r="AAS202" s="102"/>
      <c r="AAT202" s="102"/>
      <c r="AAU202" s="102"/>
      <c r="AAV202" s="102"/>
      <c r="AAW202" s="102"/>
      <c r="AAX202" s="102"/>
      <c r="AAY202" s="102"/>
      <c r="AAZ202" s="102"/>
      <c r="ABA202" s="102"/>
      <c r="ABB202" s="102"/>
      <c r="ABC202" s="102"/>
      <c r="ABD202" s="102"/>
      <c r="ABE202" s="102"/>
      <c r="ABF202" s="102"/>
      <c r="ABG202" s="102"/>
      <c r="ABH202" s="102"/>
      <c r="ABI202" s="102"/>
      <c r="ABJ202" s="102"/>
      <c r="ABK202" s="102"/>
      <c r="ABL202" s="102"/>
      <c r="ABM202" s="102"/>
      <c r="ABN202" s="102"/>
      <c r="ABO202" s="102"/>
      <c r="ABP202" s="102"/>
      <c r="ABQ202" s="102"/>
      <c r="ABR202" s="102"/>
      <c r="ABS202" s="102"/>
      <c r="ABT202" s="102"/>
      <c r="ABU202" s="102"/>
      <c r="ABV202" s="102"/>
      <c r="ABW202" s="102"/>
      <c r="ABX202" s="102"/>
      <c r="ABY202" s="102"/>
      <c r="ABZ202" s="102"/>
      <c r="ACA202" s="102"/>
      <c r="ACB202" s="102"/>
      <c r="ACC202" s="102"/>
      <c r="ACD202" s="102"/>
      <c r="ACE202" s="102"/>
      <c r="ACF202" s="102"/>
      <c r="ACG202" s="102"/>
      <c r="ACH202" s="102"/>
      <c r="ACI202" s="102"/>
      <c r="ACJ202" s="102"/>
      <c r="ACK202" s="102"/>
      <c r="ACL202" s="102"/>
      <c r="ACM202" s="102"/>
      <c r="ACN202" s="102"/>
      <c r="ACO202" s="102"/>
      <c r="ACP202" s="102"/>
      <c r="ACQ202" s="102"/>
      <c r="ACR202" s="102"/>
      <c r="ACS202" s="102"/>
      <c r="ACT202" s="102"/>
      <c r="ACU202" s="102"/>
      <c r="ACV202" s="102"/>
      <c r="ACW202" s="102"/>
      <c r="ACX202" s="102"/>
      <c r="ACY202" s="102"/>
      <c r="ACZ202" s="102"/>
      <c r="ADA202" s="102"/>
      <c r="ADB202" s="102"/>
      <c r="ADC202" s="102"/>
      <c r="ADD202" s="102"/>
      <c r="ADE202" s="102"/>
      <c r="ADF202" s="102"/>
      <c r="ADG202" s="102"/>
      <c r="ADH202" s="102"/>
      <c r="ADI202" s="102"/>
      <c r="ADJ202" s="102"/>
      <c r="ADK202" s="102"/>
      <c r="ADL202" s="102"/>
      <c r="ADM202" s="102"/>
      <c r="ADN202" s="102"/>
      <c r="ADO202" s="102"/>
      <c r="ADP202" s="102"/>
      <c r="ADQ202" s="102"/>
      <c r="ADR202" s="102"/>
      <c r="ADS202" s="102"/>
      <c r="ADT202" s="102"/>
      <c r="ADU202" s="102"/>
      <c r="ADV202" s="102"/>
      <c r="ADW202" s="102"/>
      <c r="ADX202" s="102"/>
      <c r="ADY202" s="102"/>
      <c r="ADZ202" s="102"/>
      <c r="AEA202" s="102"/>
      <c r="AEB202" s="102"/>
      <c r="AEC202" s="102"/>
      <c r="AED202" s="102"/>
      <c r="AEE202" s="102"/>
      <c r="AEF202" s="102"/>
      <c r="AEG202" s="102"/>
      <c r="AEH202" s="102"/>
      <c r="AEI202" s="102"/>
      <c r="AEJ202" s="102"/>
      <c r="AEK202" s="102"/>
      <c r="AEL202" s="102"/>
      <c r="AEM202" s="102"/>
      <c r="AEN202" s="102"/>
      <c r="AEO202" s="102"/>
      <c r="AEP202" s="102"/>
      <c r="AEQ202" s="102"/>
      <c r="AER202" s="102"/>
      <c r="AES202" s="102"/>
      <c r="AET202" s="102"/>
      <c r="AEU202" s="102"/>
      <c r="AEV202" s="102"/>
      <c r="AEW202" s="102"/>
      <c r="AEX202" s="102"/>
      <c r="AEY202" s="102"/>
      <c r="AEZ202" s="102"/>
      <c r="AFA202" s="102"/>
      <c r="AFB202" s="102"/>
      <c r="AFC202" s="102"/>
      <c r="AFD202" s="102"/>
      <c r="AFE202" s="102"/>
      <c r="AFF202" s="102"/>
      <c r="AFG202" s="102"/>
      <c r="AFH202" s="102"/>
      <c r="AFI202" s="102"/>
      <c r="AFJ202" s="102"/>
      <c r="AFK202" s="102"/>
      <c r="AFL202" s="102"/>
      <c r="AFM202" s="102"/>
      <c r="AFN202" s="102"/>
      <c r="AFO202" s="102"/>
      <c r="AFP202" s="102"/>
      <c r="AFQ202" s="102"/>
      <c r="AFR202" s="102"/>
      <c r="AFS202" s="102"/>
      <c r="AFT202" s="102"/>
      <c r="AFU202" s="102"/>
      <c r="AFV202" s="102"/>
      <c r="AFW202" s="102"/>
      <c r="AFX202" s="102"/>
      <c r="AFY202" s="102"/>
      <c r="AFZ202" s="102"/>
      <c r="AGA202" s="102"/>
      <c r="AGB202" s="102"/>
      <c r="AGC202" s="102"/>
      <c r="AGD202" s="102"/>
      <c r="AGE202" s="102"/>
      <c r="AGF202" s="102"/>
      <c r="AGG202" s="102"/>
      <c r="AGH202" s="102"/>
      <c r="AGI202" s="102"/>
      <c r="AGJ202" s="102"/>
      <c r="AGK202" s="102"/>
      <c r="AGL202" s="102"/>
      <c r="AGM202" s="102"/>
      <c r="AGN202" s="102"/>
      <c r="AGO202" s="102"/>
      <c r="AGP202" s="102"/>
      <c r="AGQ202" s="102"/>
      <c r="AGR202" s="102"/>
      <c r="AGS202" s="102"/>
      <c r="AGT202" s="102"/>
      <c r="AGU202" s="102"/>
      <c r="AGV202" s="102"/>
      <c r="AGW202" s="102"/>
      <c r="AGX202" s="102"/>
      <c r="AGY202" s="102"/>
      <c r="AGZ202" s="102"/>
      <c r="AHA202" s="102"/>
      <c r="AHB202" s="102"/>
      <c r="AHC202" s="102"/>
      <c r="AHD202" s="102"/>
      <c r="AHE202" s="102"/>
      <c r="AHF202" s="102"/>
      <c r="AHG202" s="102"/>
      <c r="AHH202" s="102"/>
      <c r="AHI202" s="102"/>
      <c r="AHJ202" s="102"/>
      <c r="AHK202" s="102"/>
      <c r="AHL202" s="102"/>
      <c r="AHM202" s="102"/>
      <c r="AHN202" s="102"/>
      <c r="AHO202" s="102"/>
      <c r="AHP202" s="102"/>
      <c r="AHQ202" s="102"/>
      <c r="AHR202" s="102"/>
      <c r="AHS202" s="102"/>
      <c r="AHT202" s="102"/>
      <c r="AHU202" s="102"/>
      <c r="AHV202" s="102"/>
      <c r="AHW202" s="102"/>
      <c r="AHX202" s="102"/>
      <c r="AHY202" s="102"/>
      <c r="AHZ202" s="102"/>
      <c r="AIA202" s="102"/>
      <c r="AIB202" s="102"/>
      <c r="AIC202" s="102"/>
      <c r="AID202" s="102"/>
      <c r="AIE202" s="102"/>
      <c r="AIF202" s="102"/>
      <c r="AIG202" s="102"/>
      <c r="AIH202" s="102"/>
      <c r="AII202" s="102"/>
      <c r="AIJ202" s="102"/>
      <c r="AIK202" s="102"/>
      <c r="AIL202" s="102"/>
      <c r="AIM202" s="102"/>
      <c r="AIN202" s="102"/>
      <c r="AIO202" s="102"/>
      <c r="AIP202" s="102"/>
      <c r="AIQ202" s="102"/>
      <c r="AIR202" s="102"/>
      <c r="AIS202" s="102"/>
      <c r="AIT202" s="102"/>
      <c r="AIU202" s="102"/>
      <c r="AIV202" s="102"/>
      <c r="AIW202" s="102"/>
      <c r="AIX202" s="102"/>
      <c r="AIY202" s="102"/>
      <c r="AIZ202" s="102"/>
      <c r="AJA202" s="102"/>
      <c r="AJB202" s="102"/>
      <c r="AJC202" s="102"/>
      <c r="AJD202" s="102"/>
      <c r="AJE202" s="102"/>
      <c r="AJF202" s="102"/>
      <c r="AJG202" s="102"/>
      <c r="AJH202" s="102"/>
      <c r="AJI202" s="102"/>
      <c r="AJJ202" s="102"/>
      <c r="AJK202" s="102"/>
      <c r="AJL202" s="102"/>
      <c r="AJM202" s="102"/>
      <c r="AJN202" s="102"/>
      <c r="AJO202" s="102"/>
      <c r="AJP202" s="102"/>
      <c r="AJQ202" s="102"/>
      <c r="AJR202" s="102"/>
      <c r="AJS202" s="102"/>
      <c r="AJT202" s="102"/>
      <c r="AJU202" s="102"/>
      <c r="AJV202" s="102"/>
      <c r="AJW202" s="102"/>
      <c r="AJX202" s="102"/>
      <c r="AJY202" s="102"/>
      <c r="AJZ202" s="102"/>
      <c r="AKA202" s="102"/>
      <c r="AKB202" s="102"/>
      <c r="AKC202" s="102"/>
      <c r="AKD202" s="102"/>
      <c r="AKE202" s="102"/>
      <c r="AKF202" s="102"/>
      <c r="AKG202" s="102"/>
      <c r="AKH202" s="102"/>
      <c r="AKI202" s="102"/>
      <c r="AKJ202" s="102"/>
      <c r="AKK202" s="102"/>
      <c r="AKL202" s="102"/>
      <c r="AKM202" s="102"/>
      <c r="AKN202" s="102"/>
      <c r="AKO202" s="102"/>
      <c r="AKP202" s="102"/>
      <c r="AKQ202" s="102"/>
      <c r="AKR202" s="102"/>
      <c r="AKS202" s="102"/>
      <c r="AKT202" s="102"/>
      <c r="AKU202" s="102"/>
      <c r="AKV202" s="102"/>
      <c r="AKW202" s="102"/>
      <c r="AKX202" s="102"/>
      <c r="AKY202" s="102"/>
      <c r="AKZ202" s="102"/>
      <c r="ALA202" s="102"/>
      <c r="ALB202" s="102"/>
      <c r="ALC202" s="102"/>
      <c r="ALD202" s="102"/>
      <c r="ALE202" s="102"/>
      <c r="ALF202" s="102"/>
      <c r="ALG202" s="102"/>
      <c r="ALH202" s="102"/>
      <c r="ALI202" s="102"/>
      <c r="ALJ202" s="102"/>
      <c r="ALK202" s="102"/>
      <c r="ALL202" s="102"/>
      <c r="ALM202" s="102"/>
      <c r="ALN202" s="102"/>
      <c r="ALO202" s="102"/>
      <c r="ALP202" s="102"/>
      <c r="ALQ202" s="102"/>
      <c r="ALR202" s="102"/>
      <c r="ALS202" s="102"/>
      <c r="ALT202" s="102"/>
      <c r="ALU202" s="102"/>
      <c r="ALV202" s="102"/>
      <c r="ALW202" s="102"/>
      <c r="ALX202" s="102"/>
      <c r="ALY202" s="102"/>
      <c r="ALZ202" s="102"/>
      <c r="AMA202" s="102"/>
      <c r="AMB202" s="102"/>
      <c r="AMC202" s="102"/>
      <c r="AMD202" s="102"/>
      <c r="AME202" s="102"/>
      <c r="AMF202" s="102"/>
      <c r="AMG202" s="102"/>
      <c r="AMH202" s="102"/>
      <c r="AMI202" s="102"/>
      <c r="AMJ202" s="102"/>
      <c r="AMK202" s="102"/>
      <c r="AML202" s="102"/>
      <c r="AMM202" s="102"/>
      <c r="AMN202" s="102"/>
      <c r="AMO202" s="102"/>
      <c r="AMP202" s="102"/>
      <c r="AMQ202" s="102"/>
      <c r="AMR202" s="102"/>
      <c r="AMS202" s="102"/>
      <c r="AMT202" s="102"/>
      <c r="AMU202" s="102"/>
      <c r="AMV202" s="102"/>
      <c r="AMW202" s="102"/>
      <c r="AMX202" s="102"/>
      <c r="AMY202" s="102"/>
      <c r="AMZ202" s="102"/>
      <c r="ANA202" s="102"/>
      <c r="ANB202" s="102"/>
      <c r="ANC202" s="102"/>
      <c r="AND202" s="102"/>
      <c r="ANE202" s="102"/>
      <c r="ANF202" s="102"/>
      <c r="ANG202" s="102"/>
      <c r="ANH202" s="102"/>
      <c r="ANI202" s="102"/>
      <c r="ANJ202" s="102"/>
      <c r="ANK202" s="102"/>
      <c r="ANL202" s="102"/>
      <c r="ANM202" s="102"/>
      <c r="ANN202" s="102"/>
      <c r="ANO202" s="102"/>
      <c r="ANP202" s="102"/>
      <c r="ANQ202" s="102"/>
      <c r="ANR202" s="102"/>
      <c r="ANS202" s="102"/>
      <c r="ANT202" s="102"/>
      <c r="ANU202" s="102"/>
      <c r="ANV202" s="102"/>
      <c r="ANW202" s="102"/>
      <c r="ANX202" s="102"/>
      <c r="ANY202" s="102"/>
      <c r="ANZ202" s="102"/>
      <c r="AOA202" s="102"/>
      <c r="AOB202" s="102"/>
      <c r="AOC202" s="102"/>
      <c r="AOD202" s="102"/>
      <c r="AOE202" s="102"/>
      <c r="AOF202" s="102"/>
      <c r="AOG202" s="102"/>
      <c r="AOH202" s="102"/>
      <c r="AOI202" s="102"/>
      <c r="AOJ202" s="102"/>
      <c r="AOK202" s="102"/>
      <c r="AOL202" s="102"/>
      <c r="AOM202" s="102"/>
      <c r="AON202" s="102"/>
      <c r="AOO202" s="102"/>
      <c r="AOP202" s="102"/>
      <c r="AOQ202" s="102"/>
      <c r="AOR202" s="102"/>
      <c r="AOS202" s="102"/>
      <c r="AOT202" s="102"/>
      <c r="AOU202" s="102"/>
      <c r="AOV202" s="102"/>
      <c r="AOW202" s="102"/>
      <c r="AOX202" s="102"/>
      <c r="AOY202" s="102"/>
      <c r="AOZ202" s="102"/>
      <c r="APA202" s="102"/>
      <c r="APB202" s="102"/>
      <c r="APC202" s="102"/>
      <c r="APD202" s="102"/>
      <c r="APE202" s="102"/>
      <c r="APF202" s="102"/>
      <c r="APG202" s="102"/>
      <c r="APH202" s="102"/>
      <c r="API202" s="102"/>
      <c r="APJ202" s="102"/>
      <c r="APK202" s="102"/>
      <c r="APL202" s="102"/>
      <c r="APM202" s="102"/>
      <c r="APN202" s="102"/>
      <c r="APO202" s="102"/>
      <c r="APP202" s="102"/>
      <c r="APQ202" s="102"/>
      <c r="APR202" s="102"/>
      <c r="APS202" s="102"/>
      <c r="APT202" s="102"/>
      <c r="APU202" s="102"/>
      <c r="APV202" s="102"/>
      <c r="APW202" s="102"/>
      <c r="APX202" s="102"/>
      <c r="APY202" s="102"/>
      <c r="APZ202" s="102"/>
      <c r="AQA202" s="102"/>
      <c r="AQB202" s="102"/>
      <c r="AQC202" s="102"/>
      <c r="AQD202" s="102"/>
      <c r="AQE202" s="102"/>
      <c r="AQF202" s="102"/>
      <c r="AQG202" s="102"/>
      <c r="AQH202" s="102"/>
      <c r="AQI202" s="102"/>
      <c r="AQJ202" s="102"/>
      <c r="AQK202" s="102"/>
      <c r="AQL202" s="102"/>
      <c r="AQM202" s="102"/>
      <c r="AQN202" s="102"/>
      <c r="AQO202" s="102"/>
      <c r="AQP202" s="102"/>
      <c r="AQQ202" s="102"/>
      <c r="AQR202" s="102"/>
      <c r="AQS202" s="102"/>
      <c r="AQT202" s="102"/>
      <c r="AQU202" s="102"/>
      <c r="AQV202" s="102"/>
      <c r="AQW202" s="102"/>
      <c r="AQX202" s="102"/>
      <c r="AQY202" s="102"/>
      <c r="AQZ202" s="102"/>
      <c r="ARA202" s="102"/>
      <c r="ARB202" s="102"/>
      <c r="ARC202" s="102"/>
      <c r="ARD202" s="102"/>
      <c r="ARE202" s="102"/>
      <c r="ARF202" s="102"/>
      <c r="ARG202" s="102"/>
      <c r="ARH202" s="102"/>
      <c r="ARI202" s="102"/>
      <c r="ARJ202" s="102"/>
      <c r="ARK202" s="102"/>
      <c r="ARL202" s="102"/>
      <c r="ARM202" s="102"/>
      <c r="ARN202" s="102"/>
      <c r="ARO202" s="102"/>
      <c r="ARP202" s="102"/>
      <c r="ARQ202" s="102"/>
      <c r="ARR202" s="102"/>
      <c r="ARS202" s="102"/>
      <c r="ART202" s="102"/>
      <c r="ARU202" s="102"/>
      <c r="ARV202" s="102"/>
      <c r="ARW202" s="102"/>
      <c r="ARX202" s="102"/>
      <c r="ARY202" s="102"/>
      <c r="ARZ202" s="102"/>
      <c r="ASA202" s="102"/>
      <c r="ASB202" s="102"/>
      <c r="ASC202" s="102"/>
      <c r="ASD202" s="102"/>
      <c r="ASE202" s="102"/>
      <c r="ASF202" s="102"/>
      <c r="ASG202" s="102"/>
      <c r="ASH202" s="102"/>
      <c r="ASI202" s="102"/>
      <c r="ASJ202" s="102"/>
      <c r="ASK202" s="102"/>
      <c r="ASL202" s="102"/>
      <c r="ASM202" s="102"/>
      <c r="ASN202" s="102"/>
      <c r="ASO202" s="102"/>
      <c r="ASP202" s="102"/>
      <c r="ASQ202" s="102"/>
      <c r="ASR202" s="102"/>
      <c r="ASS202" s="102"/>
      <c r="AST202" s="102"/>
      <c r="ASU202" s="102"/>
      <c r="ASV202" s="102"/>
      <c r="ASW202" s="102"/>
      <c r="ASX202" s="102"/>
      <c r="ASY202" s="102"/>
      <c r="ASZ202" s="102"/>
      <c r="ATA202" s="102"/>
      <c r="ATB202" s="102"/>
      <c r="ATC202" s="102"/>
      <c r="ATD202" s="102"/>
      <c r="ATE202" s="102"/>
      <c r="ATF202" s="102"/>
      <c r="ATG202" s="102"/>
      <c r="ATH202" s="102"/>
      <c r="ATI202" s="102"/>
      <c r="ATJ202" s="102"/>
      <c r="ATK202" s="102"/>
      <c r="ATL202" s="102"/>
      <c r="ATM202" s="102"/>
      <c r="ATN202" s="102"/>
      <c r="ATO202" s="102"/>
      <c r="ATP202" s="102"/>
      <c r="ATQ202" s="102"/>
      <c r="ATR202" s="102"/>
      <c r="ATS202" s="102"/>
      <c r="ATT202" s="102"/>
      <c r="ATU202" s="102"/>
      <c r="ATV202" s="102"/>
      <c r="ATW202" s="102"/>
      <c r="ATX202" s="102"/>
      <c r="ATY202" s="102"/>
      <c r="ATZ202" s="102"/>
      <c r="AUA202" s="102"/>
      <c r="AUB202" s="102"/>
      <c r="AUC202" s="102"/>
      <c r="AUD202" s="102"/>
      <c r="AUE202" s="102"/>
      <c r="AUF202" s="102"/>
      <c r="AUG202" s="102"/>
      <c r="AUH202" s="102"/>
      <c r="AUI202" s="102"/>
      <c r="AUJ202" s="102"/>
      <c r="AUK202" s="102"/>
      <c r="AUL202" s="102"/>
      <c r="AUM202" s="102"/>
      <c r="AUN202" s="102"/>
      <c r="AUO202" s="102"/>
      <c r="AUP202" s="102"/>
      <c r="AUQ202" s="102"/>
      <c r="AUR202" s="102"/>
      <c r="AUS202" s="102"/>
      <c r="AUT202" s="102"/>
      <c r="AUU202" s="102"/>
      <c r="AUV202" s="102"/>
      <c r="AUW202" s="102"/>
      <c r="AUX202" s="102"/>
      <c r="AUY202" s="102"/>
      <c r="AUZ202" s="102"/>
      <c r="AVA202" s="102"/>
      <c r="AVB202" s="102"/>
      <c r="AVC202" s="102"/>
      <c r="AVD202" s="102"/>
      <c r="AVE202" s="102"/>
      <c r="AVF202" s="102"/>
      <c r="AVG202" s="102"/>
      <c r="AVH202" s="102"/>
      <c r="AVI202" s="102"/>
      <c r="AVJ202" s="102"/>
      <c r="AVK202" s="102"/>
      <c r="AVL202" s="102"/>
      <c r="AVM202" s="102"/>
      <c r="AVN202" s="102"/>
      <c r="AVO202" s="102"/>
      <c r="AVP202" s="102"/>
      <c r="AVQ202" s="102"/>
      <c r="AVR202" s="102"/>
      <c r="AVS202" s="102"/>
      <c r="AVT202" s="102"/>
      <c r="AVU202" s="102"/>
      <c r="AVV202" s="102"/>
      <c r="AVW202" s="102"/>
      <c r="AVX202" s="102"/>
      <c r="AVY202" s="102"/>
      <c r="AVZ202" s="102"/>
      <c r="AWA202" s="102"/>
      <c r="AWB202" s="102"/>
      <c r="AWC202" s="102"/>
      <c r="AWD202" s="102"/>
      <c r="AWE202" s="102"/>
      <c r="AWF202" s="102"/>
      <c r="AWG202" s="102"/>
      <c r="AWH202" s="102"/>
      <c r="AWI202" s="102"/>
      <c r="AWJ202" s="102"/>
      <c r="AWK202" s="102"/>
      <c r="AWL202" s="102"/>
      <c r="AWM202" s="102"/>
      <c r="AWN202" s="102"/>
      <c r="AWO202" s="102"/>
      <c r="AWP202" s="102"/>
      <c r="AWQ202" s="102"/>
      <c r="AWR202" s="102"/>
      <c r="AWS202" s="102"/>
      <c r="AWT202" s="102"/>
      <c r="AWU202" s="102"/>
      <c r="AWV202" s="102"/>
      <c r="AWW202" s="102"/>
      <c r="AWX202" s="102"/>
      <c r="AWY202" s="102"/>
      <c r="AWZ202" s="102"/>
      <c r="AXA202" s="102"/>
      <c r="AXB202" s="102"/>
      <c r="AXC202" s="102"/>
      <c r="AXD202" s="102"/>
      <c r="AXE202" s="102"/>
      <c r="AXF202" s="102"/>
      <c r="AXG202" s="102"/>
      <c r="AXH202" s="102"/>
      <c r="AXI202" s="102"/>
      <c r="AXJ202" s="102"/>
      <c r="AXK202" s="102"/>
      <c r="AXL202" s="102"/>
      <c r="AXM202" s="102"/>
      <c r="AXN202" s="102"/>
      <c r="AXO202" s="102"/>
      <c r="AXP202" s="102"/>
      <c r="AXQ202" s="102"/>
      <c r="AXR202" s="102"/>
      <c r="AXS202" s="102"/>
      <c r="AXT202" s="102"/>
      <c r="AXU202" s="102"/>
      <c r="AXV202" s="102"/>
      <c r="AXW202" s="102"/>
      <c r="AXX202" s="102"/>
      <c r="AXY202" s="102"/>
      <c r="AXZ202" s="102"/>
      <c r="AYA202" s="102"/>
      <c r="AYB202" s="102"/>
      <c r="AYC202" s="102"/>
      <c r="AYD202" s="102"/>
      <c r="AYE202" s="102"/>
      <c r="AYF202" s="102"/>
      <c r="AYG202" s="102"/>
      <c r="AYH202" s="102"/>
      <c r="AYI202" s="102"/>
      <c r="AYJ202" s="102"/>
      <c r="AYK202" s="102"/>
      <c r="AYL202" s="102"/>
      <c r="AYM202" s="102"/>
      <c r="AYN202" s="102"/>
      <c r="AYO202" s="102"/>
      <c r="AYP202" s="102"/>
      <c r="AYQ202" s="102"/>
      <c r="AYR202" s="102"/>
      <c r="AYS202" s="102"/>
      <c r="AYT202" s="102"/>
      <c r="AYU202" s="102"/>
      <c r="AYV202" s="102"/>
      <c r="AYW202" s="102"/>
      <c r="AYX202" s="102"/>
      <c r="AYY202" s="102"/>
      <c r="AYZ202" s="102"/>
      <c r="AZA202" s="102"/>
      <c r="AZB202" s="102"/>
      <c r="AZC202" s="102"/>
      <c r="AZD202" s="102"/>
      <c r="AZE202" s="102"/>
      <c r="AZF202" s="102"/>
      <c r="AZG202" s="102"/>
      <c r="AZH202" s="102"/>
      <c r="AZI202" s="102"/>
      <c r="AZJ202" s="102"/>
      <c r="AZK202" s="102"/>
      <c r="AZL202" s="102"/>
      <c r="AZM202" s="102"/>
      <c r="AZN202" s="102"/>
      <c r="AZO202" s="102"/>
      <c r="AZP202" s="102"/>
      <c r="AZQ202" s="102"/>
      <c r="AZR202" s="102"/>
      <c r="AZS202" s="102"/>
      <c r="AZT202" s="102"/>
      <c r="AZU202" s="102"/>
      <c r="AZV202" s="102"/>
      <c r="AZW202" s="102"/>
      <c r="AZX202" s="102"/>
      <c r="AZY202" s="102"/>
      <c r="AZZ202" s="102"/>
      <c r="BAA202" s="102"/>
      <c r="BAB202" s="102"/>
      <c r="BAC202" s="102"/>
      <c r="BAD202" s="102"/>
      <c r="BAE202" s="102"/>
      <c r="BAF202" s="102"/>
      <c r="BAG202" s="102"/>
      <c r="BAH202" s="102"/>
      <c r="BAI202" s="102"/>
      <c r="BAJ202" s="102"/>
      <c r="BAK202" s="102"/>
      <c r="BAL202" s="102"/>
      <c r="BAM202" s="102"/>
      <c r="BAN202" s="102"/>
      <c r="BAO202" s="102"/>
      <c r="BAP202" s="102"/>
      <c r="BAQ202" s="102"/>
      <c r="BAR202" s="102"/>
      <c r="BAS202" s="102"/>
      <c r="BAT202" s="102"/>
      <c r="BAU202" s="102"/>
      <c r="BAV202" s="102"/>
      <c r="BAW202" s="102"/>
      <c r="BAX202" s="102"/>
      <c r="BAY202" s="102"/>
      <c r="BAZ202" s="102"/>
      <c r="BBA202" s="102"/>
      <c r="BBB202" s="102"/>
      <c r="BBC202" s="102"/>
      <c r="BBD202" s="102"/>
      <c r="BBE202" s="102"/>
      <c r="BBF202" s="102"/>
      <c r="BBG202" s="102"/>
      <c r="BBH202" s="102"/>
      <c r="BBI202" s="102"/>
      <c r="BBJ202" s="102"/>
      <c r="BBK202" s="102"/>
      <c r="BBL202" s="102"/>
      <c r="BBM202" s="102"/>
      <c r="BBN202" s="102"/>
      <c r="BBO202" s="102"/>
      <c r="BBP202" s="102"/>
      <c r="BBQ202" s="102"/>
      <c r="BBR202" s="102"/>
      <c r="BBS202" s="102"/>
      <c r="BBT202" s="102"/>
      <c r="BBU202" s="102"/>
      <c r="BBV202" s="102"/>
      <c r="BBW202" s="102"/>
      <c r="BBX202" s="102"/>
      <c r="BBY202" s="102"/>
      <c r="BBZ202" s="102"/>
      <c r="BCA202" s="102"/>
      <c r="BCB202" s="102"/>
      <c r="BCC202" s="102"/>
      <c r="BCD202" s="102"/>
      <c r="BCE202" s="102"/>
      <c r="BCF202" s="102"/>
      <c r="BCG202" s="102"/>
      <c r="BCH202" s="102"/>
      <c r="BCI202" s="102"/>
      <c r="BCJ202" s="102"/>
      <c r="BCK202" s="102"/>
      <c r="BCL202" s="102"/>
      <c r="BCM202" s="102"/>
      <c r="BCN202" s="102"/>
      <c r="BCO202" s="102"/>
      <c r="BCP202" s="102"/>
      <c r="BCQ202" s="102"/>
      <c r="BCR202" s="102"/>
      <c r="BCS202" s="102"/>
      <c r="BCT202" s="102"/>
      <c r="BCU202" s="102"/>
      <c r="BCV202" s="102"/>
      <c r="BCW202" s="102"/>
      <c r="BCX202" s="102"/>
      <c r="BCY202" s="102"/>
      <c r="BCZ202" s="102"/>
      <c r="BDA202" s="102"/>
      <c r="BDB202" s="102"/>
      <c r="BDC202" s="102"/>
      <c r="BDD202" s="102"/>
      <c r="BDE202" s="102"/>
      <c r="BDF202" s="102"/>
      <c r="BDG202" s="102"/>
      <c r="BDH202" s="102"/>
      <c r="BDI202" s="102"/>
      <c r="BDJ202" s="102"/>
      <c r="BDK202" s="102"/>
      <c r="BDL202" s="102"/>
      <c r="BDM202" s="102"/>
      <c r="BDN202" s="102"/>
      <c r="BDO202" s="102"/>
      <c r="BDP202" s="102"/>
      <c r="BDQ202" s="102"/>
      <c r="BDR202" s="102"/>
      <c r="BDS202" s="102"/>
      <c r="BDT202" s="102"/>
      <c r="BDU202" s="102"/>
      <c r="BDV202" s="102"/>
      <c r="BDW202" s="102"/>
      <c r="BDX202" s="102"/>
      <c r="BDY202" s="102"/>
      <c r="BDZ202" s="102"/>
      <c r="BEA202" s="102"/>
      <c r="BEB202" s="102"/>
      <c r="BEC202" s="102"/>
      <c r="BED202" s="102"/>
      <c r="BEE202" s="102"/>
      <c r="BEF202" s="102"/>
      <c r="BEG202" s="102"/>
      <c r="BEH202" s="102"/>
      <c r="BEI202" s="102"/>
      <c r="BEJ202" s="102"/>
      <c r="BEK202" s="102"/>
      <c r="BEL202" s="102"/>
      <c r="BEM202" s="102"/>
      <c r="BEN202" s="102"/>
      <c r="BEO202" s="102"/>
      <c r="BEP202" s="102"/>
      <c r="BEQ202" s="102"/>
      <c r="BER202" s="102"/>
      <c r="BES202" s="102"/>
      <c r="BET202" s="102"/>
      <c r="BEU202" s="102"/>
      <c r="BEV202" s="102"/>
      <c r="BEW202" s="102"/>
      <c r="BEX202" s="102"/>
      <c r="BEY202" s="102"/>
      <c r="BEZ202" s="102"/>
      <c r="BFA202" s="102"/>
      <c r="BFB202" s="102"/>
      <c r="BFC202" s="102"/>
      <c r="BFD202" s="102"/>
      <c r="BFE202" s="102"/>
      <c r="BFF202" s="102"/>
      <c r="BFG202" s="102"/>
      <c r="BFH202" s="102"/>
      <c r="BFI202" s="102"/>
      <c r="BFJ202" s="102"/>
      <c r="BFK202" s="102"/>
      <c r="BFL202" s="102"/>
      <c r="BFM202" s="102"/>
      <c r="BFN202" s="102"/>
      <c r="BFO202" s="102"/>
      <c r="BFP202" s="102"/>
      <c r="BFQ202" s="102"/>
      <c r="BFR202" s="102"/>
      <c r="BFS202" s="102"/>
      <c r="BFT202" s="102"/>
      <c r="BFU202" s="102"/>
      <c r="BFV202" s="102"/>
      <c r="BFW202" s="102"/>
      <c r="BFX202" s="102"/>
      <c r="BFY202" s="102"/>
      <c r="BFZ202" s="102"/>
      <c r="BGA202" s="102"/>
      <c r="BGB202" s="102"/>
      <c r="BGC202" s="102"/>
      <c r="BGD202" s="102"/>
      <c r="BGE202" s="102"/>
      <c r="BGF202" s="102"/>
      <c r="BGG202" s="102"/>
      <c r="BGH202" s="102"/>
      <c r="BGI202" s="102"/>
      <c r="BGJ202" s="102"/>
      <c r="BGK202" s="102"/>
      <c r="BGL202" s="102"/>
      <c r="BGM202" s="102"/>
      <c r="BGN202" s="102"/>
      <c r="BGO202" s="102"/>
      <c r="BGP202" s="102"/>
      <c r="BGQ202" s="102"/>
      <c r="BGR202" s="102"/>
      <c r="BGS202" s="102"/>
      <c r="BGT202" s="102"/>
      <c r="BGU202" s="102"/>
      <c r="BGV202" s="102"/>
      <c r="BGW202" s="102"/>
      <c r="BGX202" s="102"/>
      <c r="BGY202" s="102"/>
      <c r="BGZ202" s="102"/>
      <c r="BHA202" s="102"/>
      <c r="BHB202" s="102"/>
      <c r="BHC202" s="102"/>
      <c r="BHD202" s="102"/>
      <c r="BHE202" s="102"/>
      <c r="BHF202" s="102"/>
      <c r="BHG202" s="102"/>
      <c r="BHH202" s="102"/>
      <c r="BHI202" s="102"/>
      <c r="BHJ202" s="102"/>
      <c r="BHK202" s="102"/>
      <c r="BHL202" s="102"/>
      <c r="BHM202" s="102"/>
      <c r="BHN202" s="102"/>
      <c r="BHO202" s="102"/>
      <c r="BHP202" s="102"/>
      <c r="BHQ202" s="102"/>
      <c r="BHR202" s="102"/>
      <c r="BHS202" s="102"/>
      <c r="BHT202" s="102"/>
      <c r="BHU202" s="102"/>
      <c r="BHV202" s="102"/>
      <c r="BHW202" s="102"/>
      <c r="BHX202" s="102"/>
      <c r="BHY202" s="102"/>
      <c r="BHZ202" s="102"/>
      <c r="BIA202" s="102"/>
      <c r="BIB202" s="102"/>
      <c r="BIC202" s="102"/>
      <c r="BID202" s="102"/>
      <c r="BIE202" s="102"/>
      <c r="BIF202" s="102"/>
      <c r="BIG202" s="102"/>
      <c r="BIH202" s="102"/>
      <c r="BII202" s="102"/>
      <c r="BIJ202" s="102"/>
      <c r="BIK202" s="102"/>
      <c r="BIL202" s="102"/>
      <c r="BIM202" s="102"/>
      <c r="BIN202" s="102"/>
      <c r="BIO202" s="102"/>
      <c r="BIP202" s="102"/>
      <c r="BIQ202" s="102"/>
      <c r="BIR202" s="102"/>
      <c r="BIS202" s="102"/>
      <c r="BIT202" s="102"/>
      <c r="BIU202" s="102"/>
      <c r="BIV202" s="102"/>
      <c r="BIW202" s="102"/>
      <c r="BIX202" s="102"/>
      <c r="BIY202" s="102"/>
      <c r="BIZ202" s="102"/>
      <c r="BJA202" s="102"/>
      <c r="BJB202" s="102"/>
      <c r="BJC202" s="102"/>
      <c r="BJD202" s="102"/>
      <c r="BJE202" s="102"/>
      <c r="BJF202" s="102"/>
      <c r="BJG202" s="102"/>
      <c r="BJH202" s="102"/>
      <c r="BJI202" s="102"/>
      <c r="BJJ202" s="102"/>
      <c r="BJK202" s="102"/>
      <c r="BJL202" s="102"/>
      <c r="BJM202" s="102"/>
      <c r="BJN202" s="102"/>
      <c r="BJO202" s="102"/>
      <c r="BJP202" s="102"/>
      <c r="BJQ202" s="102"/>
      <c r="BJR202" s="102"/>
      <c r="BJS202" s="102"/>
      <c r="BJT202" s="102"/>
      <c r="BJU202" s="102"/>
      <c r="BJV202" s="102"/>
      <c r="BJW202" s="102"/>
      <c r="BJX202" s="102"/>
      <c r="BJY202" s="102"/>
      <c r="BJZ202" s="102"/>
      <c r="BKA202" s="102"/>
      <c r="BKB202" s="102"/>
      <c r="BKC202" s="102"/>
      <c r="BKD202" s="102"/>
      <c r="BKE202" s="102"/>
      <c r="BKF202" s="102"/>
      <c r="BKG202" s="102"/>
      <c r="BKH202" s="102"/>
      <c r="BKI202" s="102"/>
      <c r="BKJ202" s="102"/>
      <c r="BKK202" s="102"/>
      <c r="BKL202" s="102"/>
      <c r="BKM202" s="102"/>
      <c r="BKN202" s="102"/>
      <c r="BKO202" s="102"/>
      <c r="BKP202" s="102"/>
      <c r="BKQ202" s="102"/>
      <c r="BKR202" s="102"/>
      <c r="BKS202" s="102"/>
      <c r="BKT202" s="102"/>
      <c r="BKU202" s="102"/>
      <c r="BKV202" s="102"/>
      <c r="BKW202" s="102"/>
      <c r="BKX202" s="102"/>
      <c r="BKY202" s="102"/>
      <c r="BKZ202" s="102"/>
      <c r="BLA202" s="102"/>
      <c r="BLB202" s="102"/>
      <c r="BLC202" s="102"/>
      <c r="BLD202" s="102"/>
      <c r="BLE202" s="102"/>
      <c r="BLF202" s="102"/>
      <c r="BLG202" s="102"/>
      <c r="BLH202" s="102"/>
      <c r="BLI202" s="102"/>
      <c r="BLJ202" s="102"/>
      <c r="BLK202" s="102"/>
      <c r="BLL202" s="102"/>
      <c r="BLM202" s="102"/>
      <c r="BLN202" s="102"/>
      <c r="BLO202" s="102"/>
      <c r="BLP202" s="102"/>
      <c r="BLQ202" s="102"/>
      <c r="BLR202" s="102"/>
      <c r="BLS202" s="102"/>
      <c r="BLT202" s="102"/>
      <c r="BLU202" s="102"/>
      <c r="BLV202" s="102"/>
      <c r="BLW202" s="102"/>
      <c r="BLX202" s="102"/>
      <c r="BLY202" s="102"/>
      <c r="BLZ202" s="102"/>
      <c r="BMA202" s="102"/>
      <c r="BMB202" s="102"/>
      <c r="BMC202" s="102"/>
      <c r="BMD202" s="102"/>
      <c r="BME202" s="102"/>
      <c r="BMF202" s="102"/>
      <c r="BMG202" s="102"/>
      <c r="BMH202" s="102"/>
      <c r="BMI202" s="102"/>
      <c r="BMJ202" s="102"/>
      <c r="BMK202" s="102"/>
      <c r="BML202" s="102"/>
      <c r="BMM202" s="102"/>
      <c r="BMN202" s="102"/>
      <c r="BMO202" s="102"/>
      <c r="BMP202" s="102"/>
      <c r="BMQ202" s="102"/>
      <c r="BMR202" s="102"/>
      <c r="BMS202" s="102"/>
      <c r="BMT202" s="102"/>
      <c r="BMU202" s="102"/>
      <c r="BMV202" s="102"/>
      <c r="BMW202" s="102"/>
      <c r="BMX202" s="102"/>
      <c r="BMY202" s="102"/>
      <c r="BMZ202" s="102"/>
      <c r="BNA202" s="102"/>
      <c r="BNB202" s="102"/>
      <c r="BNC202" s="102"/>
      <c r="BND202" s="102"/>
      <c r="BNE202" s="102"/>
      <c r="BNF202" s="102"/>
      <c r="BNG202" s="102"/>
      <c r="BNH202" s="102"/>
      <c r="BNI202" s="102"/>
      <c r="BNJ202" s="102"/>
      <c r="BNK202" s="102"/>
      <c r="BNL202" s="102"/>
      <c r="BNM202" s="102"/>
      <c r="BNN202" s="102"/>
      <c r="BNO202" s="102"/>
      <c r="BNP202" s="102"/>
      <c r="BNQ202" s="102"/>
      <c r="BNR202" s="102"/>
      <c r="BNS202" s="102"/>
      <c r="BNT202" s="102"/>
      <c r="BNU202" s="102"/>
      <c r="BNV202" s="102"/>
      <c r="BNW202" s="102"/>
      <c r="BNX202" s="102"/>
      <c r="BNY202" s="102"/>
      <c r="BNZ202" s="102"/>
      <c r="BOA202" s="102"/>
      <c r="BOB202" s="102"/>
      <c r="BOC202" s="102"/>
      <c r="BOD202" s="102"/>
      <c r="BOE202" s="102"/>
      <c r="BOF202" s="102"/>
      <c r="BOG202" s="102"/>
      <c r="BOH202" s="102"/>
      <c r="BOI202" s="102"/>
      <c r="BOJ202" s="102"/>
      <c r="BOK202" s="102"/>
      <c r="BOL202" s="102"/>
      <c r="BOM202" s="102"/>
      <c r="BON202" s="102"/>
      <c r="BOO202" s="102"/>
      <c r="BOP202" s="102"/>
      <c r="BOQ202" s="102"/>
      <c r="BOR202" s="102"/>
      <c r="BOS202" s="102"/>
      <c r="BOT202" s="102"/>
      <c r="BOU202" s="102"/>
      <c r="BOV202" s="102"/>
      <c r="BOW202" s="102"/>
      <c r="BOX202" s="102"/>
      <c r="BOY202" s="102"/>
      <c r="BOZ202" s="102"/>
      <c r="BPA202" s="102"/>
      <c r="BPB202" s="102"/>
      <c r="BPC202" s="102"/>
      <c r="BPD202" s="102"/>
      <c r="BPE202" s="102"/>
      <c r="BPF202" s="102"/>
      <c r="BPG202" s="102"/>
      <c r="BPH202" s="102"/>
      <c r="BPI202" s="102"/>
      <c r="BPJ202" s="102"/>
      <c r="BPK202" s="102"/>
      <c r="BPL202" s="102"/>
      <c r="BPM202" s="102"/>
      <c r="BPN202" s="102"/>
      <c r="BPO202" s="102"/>
      <c r="BPP202" s="102"/>
      <c r="BPQ202" s="102"/>
      <c r="BPR202" s="102"/>
      <c r="BPS202" s="102"/>
      <c r="BPT202" s="102"/>
      <c r="BPU202" s="102"/>
      <c r="BPV202" s="102"/>
      <c r="BPW202" s="102"/>
      <c r="BPX202" s="102"/>
      <c r="BPY202" s="102"/>
      <c r="BPZ202" s="102"/>
      <c r="BQA202" s="102"/>
      <c r="BQB202" s="102"/>
      <c r="BQC202" s="102"/>
      <c r="BQD202" s="102"/>
      <c r="BQE202" s="102"/>
      <c r="BQF202" s="102"/>
      <c r="BQG202" s="102"/>
      <c r="BQH202" s="102"/>
      <c r="BQI202" s="102"/>
      <c r="BQJ202" s="102"/>
      <c r="BQK202" s="102"/>
      <c r="BQL202" s="102"/>
      <c r="BQM202" s="102"/>
      <c r="BQN202" s="102"/>
      <c r="BQO202" s="102"/>
      <c r="BQP202" s="102"/>
      <c r="BQQ202" s="102"/>
      <c r="BQR202" s="102"/>
      <c r="BQS202" s="102"/>
      <c r="BQT202" s="102"/>
      <c r="BQU202" s="102"/>
      <c r="BQV202" s="102"/>
      <c r="BQW202" s="102"/>
      <c r="BQX202" s="102"/>
      <c r="BQY202" s="102"/>
      <c r="BQZ202" s="102"/>
      <c r="BRA202" s="102"/>
      <c r="BRB202" s="102"/>
      <c r="BRC202" s="102"/>
      <c r="BRD202" s="102"/>
      <c r="BRE202" s="102"/>
      <c r="BRF202" s="102"/>
      <c r="BRG202" s="102"/>
      <c r="BRH202" s="102"/>
      <c r="BRI202" s="102"/>
      <c r="BRJ202" s="102"/>
      <c r="BRK202" s="102"/>
      <c r="BRL202" s="102"/>
      <c r="BRM202" s="102"/>
      <c r="BRN202" s="102"/>
      <c r="BRO202" s="102"/>
      <c r="BRP202" s="102"/>
      <c r="BRQ202" s="102"/>
      <c r="BRR202" s="102"/>
      <c r="BRS202" s="102"/>
      <c r="BRT202" s="102"/>
      <c r="BRU202" s="102"/>
      <c r="BRV202" s="102"/>
      <c r="BRW202" s="102"/>
      <c r="BRX202" s="102"/>
      <c r="BRY202" s="102"/>
      <c r="BRZ202" s="102"/>
      <c r="BSA202" s="102"/>
      <c r="BSB202" s="102"/>
      <c r="BSC202" s="102"/>
      <c r="BSD202" s="102"/>
      <c r="BSE202" s="102"/>
      <c r="BSF202" s="102"/>
      <c r="BSG202" s="102"/>
      <c r="BSH202" s="102"/>
      <c r="BSI202" s="102"/>
      <c r="BSJ202" s="102"/>
      <c r="BSK202" s="102"/>
      <c r="BSL202" s="102"/>
      <c r="BSM202" s="102"/>
      <c r="BSN202" s="102"/>
      <c r="BSO202" s="102"/>
      <c r="BSP202" s="102"/>
      <c r="BSQ202" s="102"/>
      <c r="BSR202" s="102"/>
      <c r="BSS202" s="102"/>
      <c r="BST202" s="102"/>
      <c r="BSU202" s="102"/>
      <c r="BSV202" s="102"/>
      <c r="BSW202" s="102"/>
      <c r="BSX202" s="102"/>
      <c r="BSY202" s="102"/>
      <c r="BSZ202" s="102"/>
      <c r="BTA202" s="102"/>
      <c r="BTB202" s="102"/>
      <c r="BTC202" s="102"/>
      <c r="BTD202" s="102"/>
      <c r="BTE202" s="102"/>
      <c r="BTF202" s="102"/>
      <c r="BTG202" s="102"/>
      <c r="BTH202" s="102"/>
      <c r="BTI202" s="102"/>
      <c r="BTJ202" s="102"/>
      <c r="BTK202" s="102"/>
      <c r="BTL202" s="102"/>
      <c r="BTM202" s="102"/>
      <c r="BTN202" s="102"/>
      <c r="BTO202" s="102"/>
      <c r="BTP202" s="102"/>
      <c r="BTQ202" s="102"/>
      <c r="BTR202" s="102"/>
      <c r="BTS202" s="102"/>
      <c r="BTT202" s="102"/>
      <c r="BTU202" s="102"/>
      <c r="BTV202" s="102"/>
      <c r="BTW202" s="102"/>
      <c r="BTX202" s="102"/>
      <c r="BTY202" s="102"/>
      <c r="BTZ202" s="102"/>
      <c r="BUA202" s="102"/>
      <c r="BUB202" s="102"/>
      <c r="BUC202" s="102"/>
      <c r="BUD202" s="102"/>
      <c r="BUE202" s="102"/>
      <c r="BUF202" s="102"/>
      <c r="BUG202" s="102"/>
      <c r="BUH202" s="102"/>
      <c r="BUI202" s="102"/>
      <c r="BUJ202" s="102"/>
      <c r="BUK202" s="102"/>
      <c r="BUL202" s="102"/>
      <c r="BUM202" s="102"/>
      <c r="BUN202" s="102"/>
      <c r="BUO202" s="102"/>
      <c r="BUP202" s="102"/>
      <c r="BUQ202" s="102"/>
      <c r="BUR202" s="102"/>
      <c r="BUS202" s="102"/>
      <c r="BUT202" s="102"/>
      <c r="BUU202" s="102"/>
      <c r="BUV202" s="102"/>
      <c r="BUW202" s="102"/>
      <c r="BUX202" s="102"/>
      <c r="BUY202" s="102"/>
      <c r="BUZ202" s="102"/>
      <c r="BVA202" s="102"/>
      <c r="BVB202" s="102"/>
      <c r="BVC202" s="102"/>
      <c r="BVD202" s="102"/>
      <c r="BVE202" s="102"/>
      <c r="BVF202" s="102"/>
      <c r="BVG202" s="102"/>
      <c r="BVH202" s="102"/>
      <c r="BVI202" s="102"/>
      <c r="BVJ202" s="102"/>
      <c r="BVK202" s="102"/>
      <c r="BVL202" s="102"/>
      <c r="BVM202" s="102"/>
      <c r="BVN202" s="102"/>
      <c r="BVO202" s="102"/>
      <c r="BVP202" s="102"/>
      <c r="BVQ202" s="102"/>
      <c r="BVR202" s="102"/>
      <c r="BVS202" s="102"/>
      <c r="BVT202" s="102"/>
      <c r="BVU202" s="102"/>
      <c r="BVV202" s="102"/>
      <c r="BVW202" s="102"/>
      <c r="BVX202" s="102"/>
      <c r="BVY202" s="102"/>
      <c r="BVZ202" s="102"/>
      <c r="BWA202" s="102"/>
      <c r="BWB202" s="102"/>
      <c r="BWC202" s="102"/>
      <c r="BWD202" s="102"/>
      <c r="BWE202" s="102"/>
      <c r="BWF202" s="102"/>
      <c r="BWG202" s="102"/>
      <c r="BWH202" s="102"/>
      <c r="BWI202" s="102"/>
      <c r="BWJ202" s="102"/>
      <c r="BWK202" s="102"/>
      <c r="BWL202" s="102"/>
      <c r="BWM202" s="102"/>
      <c r="BWN202" s="102"/>
      <c r="BWO202" s="102"/>
      <c r="BWP202" s="102"/>
      <c r="BWQ202" s="102"/>
      <c r="BWR202" s="102"/>
      <c r="BWS202" s="102"/>
      <c r="BWT202" s="102"/>
      <c r="BWU202" s="102"/>
      <c r="BWV202" s="102"/>
      <c r="BWW202" s="102"/>
      <c r="BWX202" s="102"/>
      <c r="BWY202" s="102"/>
      <c r="BWZ202" s="102"/>
      <c r="BXA202" s="102"/>
      <c r="BXB202" s="102"/>
      <c r="BXC202" s="102"/>
      <c r="BXD202" s="102"/>
      <c r="BXE202" s="102"/>
      <c r="BXF202" s="102"/>
      <c r="BXG202" s="102"/>
      <c r="BXH202" s="102"/>
      <c r="BXI202" s="102"/>
      <c r="BXJ202" s="102"/>
      <c r="BXK202" s="102"/>
      <c r="BXL202" s="102"/>
      <c r="BXM202" s="102"/>
      <c r="BXN202" s="102"/>
      <c r="BXO202" s="102"/>
      <c r="BXP202" s="102"/>
      <c r="BXQ202" s="102"/>
      <c r="BXR202" s="102"/>
      <c r="BXS202" s="102"/>
      <c r="BXT202" s="102"/>
      <c r="BXU202" s="102"/>
      <c r="BXV202" s="102"/>
      <c r="BXW202" s="102"/>
      <c r="BXX202" s="102"/>
      <c r="BXY202" s="102"/>
      <c r="BXZ202" s="102"/>
      <c r="BYA202" s="102"/>
      <c r="BYB202" s="102"/>
      <c r="BYC202" s="102"/>
      <c r="BYD202" s="102"/>
      <c r="BYE202" s="102"/>
      <c r="BYF202" s="102"/>
      <c r="BYG202" s="102"/>
      <c r="BYH202" s="102"/>
      <c r="BYI202" s="102"/>
      <c r="BYJ202" s="102"/>
      <c r="BYK202" s="102"/>
      <c r="BYL202" s="102"/>
      <c r="BYM202" s="102"/>
      <c r="BYN202" s="102"/>
      <c r="BYO202" s="102"/>
      <c r="BYP202" s="102"/>
      <c r="BYQ202" s="102"/>
      <c r="BYR202" s="102"/>
      <c r="BYS202" s="102"/>
      <c r="BYT202" s="102"/>
      <c r="BYU202" s="102"/>
      <c r="BYV202" s="102"/>
      <c r="BYW202" s="102"/>
      <c r="BYX202" s="102"/>
      <c r="BYY202" s="102"/>
      <c r="BYZ202" s="102"/>
      <c r="BZA202" s="102"/>
      <c r="BZB202" s="102"/>
      <c r="BZC202" s="102"/>
      <c r="BZD202" s="102"/>
      <c r="BZE202" s="102"/>
      <c r="BZF202" s="102"/>
      <c r="BZG202" s="102"/>
      <c r="BZH202" s="102"/>
      <c r="BZI202" s="102"/>
      <c r="BZJ202" s="102"/>
      <c r="BZK202" s="102"/>
      <c r="BZL202" s="102"/>
      <c r="BZM202" s="102"/>
      <c r="BZN202" s="102"/>
      <c r="BZO202" s="102"/>
      <c r="BZP202" s="102"/>
      <c r="BZQ202" s="102"/>
      <c r="BZR202" s="102"/>
      <c r="BZS202" s="102"/>
      <c r="BZT202" s="102"/>
      <c r="BZU202" s="102"/>
      <c r="BZV202" s="102"/>
      <c r="BZW202" s="102"/>
    </row>
    <row r="203" spans="2:2051" ht="15" customHeight="1">
      <c r="B203" s="112" t="s">
        <v>754</v>
      </c>
      <c r="C203" s="113" t="s">
        <v>393</v>
      </c>
      <c r="D203" s="113" t="s">
        <v>393</v>
      </c>
      <c r="E203" s="113" t="str">
        <f>'Alcance 3'!C92</f>
        <v>Material 1</v>
      </c>
      <c r="F203" s="113" t="str">
        <f t="shared" si="191"/>
        <v>Material 1</v>
      </c>
      <c r="G203" s="226" t="s">
        <v>803</v>
      </c>
      <c r="H203" s="237" t="s">
        <v>238</v>
      </c>
      <c r="I203" s="238">
        <v>3</v>
      </c>
      <c r="J203" s="126">
        <f>'Alcance 3'!D92</f>
        <v>0</v>
      </c>
      <c r="K203" s="117">
        <f>'Alcance 3'!E92</f>
        <v>0</v>
      </c>
      <c r="L203" s="113"/>
      <c r="M203" s="203">
        <v>1</v>
      </c>
      <c r="N203" s="117"/>
      <c r="O203" s="113">
        <f t="shared" si="192"/>
        <v>0</v>
      </c>
      <c r="P203" s="115">
        <f t="shared" si="186"/>
        <v>0</v>
      </c>
      <c r="Q203" s="299">
        <f>VLOOKUP(E203,'Datos 1-Factores emisión'!$B$789:$E$803,2,FALSE)</f>
        <v>0</v>
      </c>
      <c r="R203" s="121">
        <v>0</v>
      </c>
      <c r="S203" s="121">
        <v>0</v>
      </c>
      <c r="T203" s="121">
        <v>0</v>
      </c>
      <c r="U203" s="121">
        <v>0</v>
      </c>
      <c r="V203" s="120">
        <f t="shared" si="187"/>
        <v>0</v>
      </c>
      <c r="W203" s="121">
        <f t="shared" si="187"/>
        <v>0</v>
      </c>
      <c r="X203" s="121">
        <f t="shared" si="187"/>
        <v>0</v>
      </c>
      <c r="Y203" s="121">
        <v>0</v>
      </c>
      <c r="Z203" s="121">
        <v>0</v>
      </c>
      <c r="AA203" s="121">
        <f t="shared" si="188"/>
        <v>0</v>
      </c>
      <c r="AB203" s="120">
        <f>'Datos 2-Potenciales calent glob'!$E$6</f>
        <v>1</v>
      </c>
      <c r="AC203" s="121">
        <f>'Datos 2-Potenciales calent glob'!$E$31</f>
        <v>28</v>
      </c>
      <c r="AD203" s="121">
        <f>'Datos 2-Potenciales calent glob'!$E$32</f>
        <v>265</v>
      </c>
      <c r="AE203" s="123">
        <f>SUMIF('Datos 2-Potenciales calent glob'!$B$6:$B$56,Cálculos_5!E203,'Datos 2-Potenciales calent glob'!$E$6:$E$56)</f>
        <v>0</v>
      </c>
      <c r="AF203" s="121">
        <f>'Datos 2-Potenciales calent glob'!$E$6</f>
        <v>1</v>
      </c>
      <c r="AG203" s="121">
        <f>'Datos 2-Potenciales calent glob'!$E$6</f>
        <v>1</v>
      </c>
      <c r="AH203" s="120">
        <f t="shared" si="189"/>
        <v>0</v>
      </c>
      <c r="AI203" s="121">
        <f t="shared" si="189"/>
        <v>0</v>
      </c>
      <c r="AJ203" s="121">
        <f t="shared" si="189"/>
        <v>0</v>
      </c>
      <c r="AK203" s="121">
        <f t="shared" si="189"/>
        <v>0</v>
      </c>
      <c r="AL203" s="124">
        <f t="shared" si="190"/>
        <v>0</v>
      </c>
      <c r="AM203" s="121">
        <f t="shared" si="176"/>
        <v>0</v>
      </c>
      <c r="AN203" s="207">
        <f t="shared" si="155"/>
        <v>0</v>
      </c>
      <c r="AO203" s="102"/>
      <c r="AP203" s="102"/>
      <c r="AQ203" s="102"/>
      <c r="AR203" s="102"/>
      <c r="AS203" s="102"/>
      <c r="AT203" s="102"/>
      <c r="AU203" s="102"/>
      <c r="AV203" s="102"/>
      <c r="AW203" s="102"/>
      <c r="AX203" s="102"/>
      <c r="AY203" s="102"/>
      <c r="AZ203" s="102"/>
      <c r="BA203" s="102"/>
      <c r="BB203" s="102"/>
      <c r="BC203" s="102"/>
      <c r="BD203" s="102"/>
      <c r="BE203" s="102"/>
      <c r="BF203" s="102"/>
      <c r="BG203" s="102"/>
      <c r="BH203" s="102"/>
      <c r="BI203" s="102"/>
      <c r="BJ203" s="102"/>
      <c r="BK203" s="102"/>
      <c r="BL203" s="102"/>
      <c r="BM203" s="102"/>
      <c r="BN203" s="102"/>
      <c r="BO203" s="102"/>
      <c r="BP203" s="102"/>
      <c r="BQ203" s="102"/>
      <c r="BR203" s="102"/>
      <c r="BS203" s="102"/>
      <c r="BT203" s="102"/>
      <c r="BU203" s="102"/>
      <c r="BV203" s="102"/>
      <c r="BW203" s="102"/>
      <c r="BX203" s="102"/>
      <c r="BY203" s="102"/>
      <c r="BZ203" s="102"/>
      <c r="CA203" s="102"/>
      <c r="CB203" s="102"/>
      <c r="CC203" s="102"/>
      <c r="CD203" s="102"/>
      <c r="CE203" s="102"/>
      <c r="CF203" s="102"/>
      <c r="CG203" s="102"/>
      <c r="CH203" s="102"/>
      <c r="CI203" s="102"/>
      <c r="CJ203" s="102"/>
      <c r="CK203" s="102"/>
      <c r="CL203" s="102"/>
      <c r="CM203" s="102"/>
      <c r="CN203" s="102"/>
      <c r="CO203" s="102"/>
      <c r="CP203" s="102"/>
      <c r="CQ203" s="102"/>
      <c r="CR203" s="102"/>
      <c r="CS203" s="102"/>
      <c r="CT203" s="102"/>
      <c r="CU203" s="102"/>
      <c r="CV203" s="102"/>
      <c r="CW203" s="102"/>
      <c r="CX203" s="102"/>
      <c r="CY203" s="102"/>
      <c r="CZ203" s="102"/>
      <c r="DA203" s="102"/>
      <c r="DB203" s="102"/>
      <c r="DC203" s="102"/>
      <c r="DD203" s="102"/>
      <c r="DE203" s="102"/>
      <c r="DF203" s="102"/>
      <c r="DG203" s="102"/>
      <c r="DH203" s="102"/>
      <c r="DI203" s="102"/>
      <c r="DJ203" s="102"/>
      <c r="DK203" s="102"/>
      <c r="DL203" s="102"/>
      <c r="DM203" s="102"/>
      <c r="DN203" s="102"/>
      <c r="DO203" s="102"/>
      <c r="DP203" s="102"/>
      <c r="DQ203" s="102"/>
      <c r="DR203" s="102"/>
      <c r="DS203" s="102"/>
      <c r="DT203" s="102"/>
      <c r="DU203" s="102"/>
      <c r="DV203" s="102"/>
      <c r="DW203" s="102"/>
      <c r="DX203" s="102"/>
      <c r="DY203" s="102"/>
      <c r="DZ203" s="102"/>
      <c r="EA203" s="102"/>
      <c r="EB203" s="102"/>
      <c r="EC203" s="102"/>
      <c r="ED203" s="102"/>
      <c r="EE203" s="102"/>
      <c r="EF203" s="102"/>
      <c r="EG203" s="102"/>
      <c r="EH203" s="102"/>
      <c r="EI203" s="102"/>
      <c r="EJ203" s="102"/>
      <c r="EK203" s="102"/>
      <c r="EL203" s="102"/>
      <c r="EM203" s="102"/>
      <c r="EN203" s="102"/>
      <c r="EO203" s="102"/>
      <c r="EP203" s="102"/>
      <c r="EQ203" s="102"/>
      <c r="ER203" s="102"/>
      <c r="ES203" s="102"/>
      <c r="ET203" s="102"/>
      <c r="EU203" s="102"/>
      <c r="EV203" s="102"/>
      <c r="EW203" s="102"/>
      <c r="EX203" s="102"/>
      <c r="EY203" s="102"/>
      <c r="EZ203" s="102"/>
      <c r="FA203" s="102"/>
      <c r="FB203" s="102"/>
      <c r="FC203" s="102"/>
      <c r="FD203" s="102"/>
      <c r="FE203" s="102"/>
      <c r="FF203" s="102"/>
      <c r="FG203" s="102"/>
      <c r="FH203" s="102"/>
      <c r="FI203" s="102"/>
      <c r="FJ203" s="102"/>
      <c r="FK203" s="102"/>
      <c r="FL203" s="102"/>
      <c r="FM203" s="102"/>
      <c r="FN203" s="102"/>
      <c r="FO203" s="102"/>
      <c r="FP203" s="102"/>
      <c r="FQ203" s="102"/>
      <c r="FR203" s="102"/>
      <c r="FS203" s="102"/>
      <c r="FT203" s="102"/>
      <c r="FU203" s="102"/>
      <c r="FV203" s="102"/>
      <c r="FW203" s="102"/>
      <c r="FX203" s="102"/>
      <c r="FY203" s="102"/>
      <c r="FZ203" s="102"/>
      <c r="GA203" s="102"/>
      <c r="GB203" s="102"/>
      <c r="GC203" s="102"/>
      <c r="GD203" s="102"/>
      <c r="GE203" s="102"/>
      <c r="GF203" s="102"/>
      <c r="GG203" s="102"/>
      <c r="GH203" s="102"/>
      <c r="GI203" s="102"/>
      <c r="GJ203" s="102"/>
      <c r="GK203" s="102"/>
      <c r="GL203" s="102"/>
      <c r="GM203" s="102"/>
      <c r="GN203" s="102"/>
      <c r="GO203" s="102"/>
      <c r="GP203" s="102"/>
      <c r="GQ203" s="102"/>
      <c r="GR203" s="102"/>
      <c r="GS203" s="102"/>
      <c r="GT203" s="102"/>
      <c r="GU203" s="102"/>
      <c r="GV203" s="102"/>
      <c r="GW203" s="102"/>
      <c r="GX203" s="102"/>
      <c r="GY203" s="102"/>
      <c r="GZ203" s="102"/>
      <c r="HA203" s="102"/>
      <c r="HB203" s="102"/>
      <c r="HC203" s="102"/>
      <c r="HD203" s="102"/>
      <c r="HE203" s="102"/>
      <c r="HF203" s="102"/>
      <c r="HG203" s="102"/>
      <c r="HH203" s="102"/>
      <c r="HI203" s="102"/>
      <c r="HJ203" s="102"/>
      <c r="HK203" s="102"/>
      <c r="HL203" s="102"/>
      <c r="HM203" s="102"/>
      <c r="HN203" s="102"/>
      <c r="HO203" s="102"/>
      <c r="HP203" s="102"/>
      <c r="HQ203" s="102"/>
      <c r="HR203" s="102"/>
      <c r="HS203" s="102"/>
      <c r="HT203" s="102"/>
      <c r="HU203" s="102"/>
      <c r="HV203" s="102"/>
      <c r="HW203" s="102"/>
      <c r="HX203" s="102"/>
      <c r="HY203" s="102"/>
      <c r="HZ203" s="102"/>
      <c r="IA203" s="102"/>
      <c r="IB203" s="102"/>
      <c r="IC203" s="102"/>
      <c r="ID203" s="102"/>
      <c r="IE203" s="102"/>
      <c r="IF203" s="102"/>
      <c r="IG203" s="102"/>
      <c r="IH203" s="102"/>
      <c r="II203" s="102"/>
      <c r="IJ203" s="102"/>
      <c r="IK203" s="102"/>
      <c r="IL203" s="102"/>
      <c r="IM203" s="102"/>
      <c r="IN203" s="102"/>
      <c r="IO203" s="102"/>
      <c r="IP203" s="102"/>
      <c r="IQ203" s="102"/>
      <c r="IR203" s="102"/>
      <c r="IS203" s="102"/>
      <c r="IT203" s="102"/>
      <c r="IU203" s="102"/>
      <c r="IV203" s="102"/>
      <c r="IW203" s="102"/>
      <c r="IX203" s="102"/>
      <c r="IY203" s="102"/>
      <c r="IZ203" s="102"/>
      <c r="JA203" s="102"/>
      <c r="JB203" s="102"/>
      <c r="JC203" s="102"/>
      <c r="JD203" s="102"/>
      <c r="JE203" s="102"/>
      <c r="JF203" s="102"/>
      <c r="JG203" s="102"/>
      <c r="JH203" s="102"/>
      <c r="JI203" s="102"/>
      <c r="JJ203" s="102"/>
      <c r="JK203" s="102"/>
      <c r="JL203" s="102"/>
      <c r="JM203" s="102"/>
      <c r="JN203" s="102"/>
      <c r="JO203" s="102"/>
      <c r="JP203" s="102"/>
      <c r="JQ203" s="102"/>
      <c r="JR203" s="102"/>
      <c r="JS203" s="102"/>
      <c r="JT203" s="102"/>
      <c r="JU203" s="102"/>
      <c r="JV203" s="102"/>
      <c r="JW203" s="102"/>
      <c r="JX203" s="102"/>
      <c r="JY203" s="102"/>
      <c r="JZ203" s="102"/>
      <c r="KA203" s="102"/>
      <c r="KB203" s="102"/>
      <c r="KC203" s="102"/>
      <c r="KD203" s="102"/>
      <c r="KE203" s="102"/>
      <c r="KF203" s="102"/>
      <c r="KG203" s="102"/>
      <c r="KH203" s="102"/>
      <c r="KI203" s="102"/>
      <c r="KJ203" s="102"/>
      <c r="KK203" s="102"/>
      <c r="KL203" s="102"/>
      <c r="KM203" s="102"/>
      <c r="KN203" s="102"/>
      <c r="KO203" s="102"/>
      <c r="KP203" s="102"/>
      <c r="KQ203" s="102"/>
      <c r="KR203" s="102"/>
      <c r="KS203" s="102"/>
      <c r="KT203" s="102"/>
      <c r="KU203" s="102"/>
      <c r="KV203" s="102"/>
      <c r="KW203" s="102"/>
      <c r="KX203" s="102"/>
      <c r="KY203" s="102"/>
      <c r="KZ203" s="102"/>
      <c r="LA203" s="102"/>
      <c r="LB203" s="102"/>
      <c r="LC203" s="102"/>
      <c r="LD203" s="102"/>
      <c r="LE203" s="102"/>
      <c r="LF203" s="102"/>
      <c r="LG203" s="102"/>
      <c r="LH203" s="102"/>
      <c r="LI203" s="102"/>
      <c r="LJ203" s="102"/>
      <c r="LK203" s="102"/>
      <c r="LL203" s="102"/>
      <c r="LM203" s="102"/>
      <c r="LN203" s="102"/>
      <c r="LO203" s="102"/>
      <c r="LP203" s="102"/>
      <c r="LQ203" s="102"/>
      <c r="LR203" s="102"/>
      <c r="LS203" s="102"/>
      <c r="LT203" s="102"/>
      <c r="LU203" s="102"/>
      <c r="LV203" s="102"/>
      <c r="LW203" s="102"/>
      <c r="LX203" s="102"/>
      <c r="LY203" s="102"/>
      <c r="LZ203" s="102"/>
      <c r="MA203" s="102"/>
      <c r="MB203" s="102"/>
      <c r="MC203" s="102"/>
      <c r="MD203" s="102"/>
      <c r="ME203" s="102"/>
      <c r="MF203" s="102"/>
      <c r="MG203" s="102"/>
      <c r="MH203" s="102"/>
      <c r="MI203" s="102"/>
      <c r="MJ203" s="102"/>
      <c r="MK203" s="102"/>
      <c r="ML203" s="102"/>
      <c r="MM203" s="102"/>
      <c r="MN203" s="102"/>
      <c r="MO203" s="102"/>
      <c r="MP203" s="102"/>
      <c r="MQ203" s="102"/>
      <c r="MR203" s="102"/>
      <c r="MS203" s="102"/>
      <c r="MT203" s="102"/>
      <c r="MU203" s="102"/>
      <c r="MV203" s="102"/>
      <c r="MW203" s="102"/>
      <c r="MX203" s="102"/>
      <c r="MY203" s="102"/>
      <c r="MZ203" s="102"/>
      <c r="NA203" s="102"/>
      <c r="NB203" s="102"/>
      <c r="NC203" s="102"/>
      <c r="ND203" s="102"/>
      <c r="NE203" s="102"/>
      <c r="NF203" s="102"/>
      <c r="NG203" s="102"/>
      <c r="NH203" s="102"/>
      <c r="NI203" s="102"/>
      <c r="NJ203" s="102"/>
      <c r="NK203" s="102"/>
      <c r="NL203" s="102"/>
      <c r="NM203" s="102"/>
      <c r="NN203" s="102"/>
      <c r="NO203" s="102"/>
      <c r="NP203" s="102"/>
      <c r="NQ203" s="102"/>
      <c r="NR203" s="102"/>
      <c r="NS203" s="102"/>
      <c r="NT203" s="102"/>
      <c r="NU203" s="102"/>
      <c r="NV203" s="102"/>
      <c r="NW203" s="102"/>
      <c r="NX203" s="102"/>
      <c r="NY203" s="102"/>
      <c r="NZ203" s="102"/>
      <c r="OA203" s="102"/>
      <c r="OB203" s="102"/>
      <c r="OC203" s="102"/>
      <c r="OD203" s="102"/>
      <c r="OE203" s="102"/>
      <c r="OF203" s="102"/>
      <c r="OG203" s="102"/>
      <c r="OH203" s="102"/>
      <c r="OI203" s="102"/>
      <c r="OJ203" s="102"/>
      <c r="OK203" s="102"/>
      <c r="OL203" s="102"/>
      <c r="OM203" s="102"/>
      <c r="ON203" s="102"/>
      <c r="OO203" s="102"/>
      <c r="OP203" s="102"/>
      <c r="OQ203" s="102"/>
      <c r="OR203" s="102"/>
      <c r="OS203" s="102"/>
      <c r="OT203" s="102"/>
      <c r="OU203" s="102"/>
      <c r="OV203" s="102"/>
      <c r="OW203" s="102"/>
      <c r="OX203" s="102"/>
      <c r="OY203" s="102"/>
      <c r="OZ203" s="102"/>
      <c r="PA203" s="102"/>
      <c r="PB203" s="102"/>
      <c r="PC203" s="102"/>
      <c r="PD203" s="102"/>
      <c r="PE203" s="102"/>
      <c r="PF203" s="102"/>
      <c r="PG203" s="102"/>
      <c r="PH203" s="102"/>
      <c r="PI203" s="102"/>
      <c r="PJ203" s="102"/>
      <c r="PK203" s="102"/>
      <c r="PL203" s="102"/>
      <c r="PM203" s="102"/>
      <c r="PN203" s="102"/>
      <c r="PO203" s="102"/>
      <c r="PP203" s="102"/>
      <c r="PQ203" s="102"/>
      <c r="PR203" s="102"/>
      <c r="PS203" s="102"/>
      <c r="PT203" s="102"/>
      <c r="PU203" s="102"/>
      <c r="PV203" s="102"/>
      <c r="PW203" s="102"/>
      <c r="PX203" s="102"/>
      <c r="PY203" s="102"/>
      <c r="PZ203" s="102"/>
      <c r="QA203" s="102"/>
      <c r="QB203" s="102"/>
      <c r="QC203" s="102"/>
      <c r="QD203" s="102"/>
      <c r="QE203" s="102"/>
      <c r="QF203" s="102"/>
      <c r="QG203" s="102"/>
      <c r="QH203" s="102"/>
      <c r="QI203" s="102"/>
      <c r="QJ203" s="102"/>
      <c r="QK203" s="102"/>
      <c r="QL203" s="102"/>
      <c r="QM203" s="102"/>
      <c r="QN203" s="102"/>
      <c r="QO203" s="102"/>
      <c r="QP203" s="102"/>
      <c r="QQ203" s="102"/>
      <c r="QR203" s="102"/>
      <c r="QS203" s="102"/>
      <c r="QT203" s="102"/>
      <c r="QU203" s="102"/>
      <c r="QV203" s="102"/>
      <c r="QW203" s="102"/>
      <c r="QX203" s="102"/>
      <c r="QY203" s="102"/>
      <c r="QZ203" s="102"/>
      <c r="RA203" s="102"/>
      <c r="RB203" s="102"/>
      <c r="RC203" s="102"/>
      <c r="RD203" s="102"/>
      <c r="RE203" s="102"/>
      <c r="RF203" s="102"/>
      <c r="RG203" s="102"/>
      <c r="RH203" s="102"/>
      <c r="RI203" s="102"/>
      <c r="RJ203" s="102"/>
      <c r="RK203" s="102"/>
      <c r="RL203" s="102"/>
      <c r="RM203" s="102"/>
      <c r="RN203" s="102"/>
      <c r="RO203" s="102"/>
      <c r="RP203" s="102"/>
      <c r="RQ203" s="102"/>
      <c r="RR203" s="102"/>
      <c r="RS203" s="102"/>
      <c r="RT203" s="102"/>
      <c r="RU203" s="102"/>
      <c r="RV203" s="102"/>
      <c r="RW203" s="102"/>
      <c r="RX203" s="102"/>
      <c r="RY203" s="102"/>
      <c r="RZ203" s="102"/>
      <c r="SA203" s="102"/>
      <c r="SB203" s="102"/>
      <c r="SC203" s="102"/>
      <c r="SD203" s="102"/>
      <c r="SE203" s="102"/>
      <c r="SF203" s="102"/>
      <c r="SG203" s="102"/>
      <c r="SH203" s="102"/>
      <c r="SI203" s="102"/>
      <c r="SJ203" s="102"/>
      <c r="SK203" s="102"/>
      <c r="SL203" s="102"/>
      <c r="SM203" s="102"/>
      <c r="SN203" s="102"/>
      <c r="SO203" s="102"/>
      <c r="SP203" s="102"/>
      <c r="SQ203" s="102"/>
      <c r="SR203" s="102"/>
      <c r="SS203" s="102"/>
      <c r="ST203" s="102"/>
      <c r="SU203" s="102"/>
      <c r="SV203" s="102"/>
      <c r="SW203" s="102"/>
      <c r="SX203" s="102"/>
      <c r="SY203" s="102"/>
      <c r="SZ203" s="102"/>
      <c r="TA203" s="102"/>
      <c r="TB203" s="102"/>
      <c r="TC203" s="102"/>
      <c r="TD203" s="102"/>
      <c r="TE203" s="102"/>
      <c r="TF203" s="102"/>
      <c r="TG203" s="102"/>
      <c r="TH203" s="102"/>
      <c r="TI203" s="102"/>
      <c r="TJ203" s="102"/>
      <c r="TK203" s="102"/>
      <c r="TL203" s="102"/>
      <c r="TM203" s="102"/>
      <c r="TN203" s="102"/>
      <c r="TO203" s="102"/>
      <c r="TP203" s="102"/>
      <c r="TQ203" s="102"/>
      <c r="TR203" s="102"/>
      <c r="TS203" s="102"/>
      <c r="TT203" s="102"/>
      <c r="TU203" s="102"/>
      <c r="TV203" s="102"/>
      <c r="TW203" s="102"/>
      <c r="TX203" s="102"/>
      <c r="TY203" s="102"/>
      <c r="TZ203" s="102"/>
      <c r="UA203" s="102"/>
      <c r="UB203" s="102"/>
      <c r="UC203" s="102"/>
      <c r="UD203" s="102"/>
      <c r="UE203" s="102"/>
      <c r="UF203" s="102"/>
      <c r="UG203" s="102"/>
      <c r="UH203" s="102"/>
      <c r="UI203" s="102"/>
      <c r="UJ203" s="102"/>
      <c r="UK203" s="102"/>
      <c r="UL203" s="102"/>
      <c r="UM203" s="102"/>
      <c r="UN203" s="102"/>
      <c r="UO203" s="102"/>
      <c r="UP203" s="102"/>
      <c r="UQ203" s="102"/>
      <c r="UR203" s="102"/>
      <c r="US203" s="102"/>
      <c r="UT203" s="102"/>
      <c r="UU203" s="102"/>
      <c r="UV203" s="102"/>
      <c r="UW203" s="102"/>
      <c r="UX203" s="102"/>
      <c r="UY203" s="102"/>
      <c r="UZ203" s="102"/>
      <c r="VA203" s="102"/>
      <c r="VB203" s="102"/>
      <c r="VC203" s="102"/>
      <c r="VD203" s="102"/>
      <c r="VE203" s="102"/>
      <c r="VF203" s="102"/>
      <c r="VG203" s="102"/>
      <c r="VH203" s="102"/>
      <c r="VI203" s="102"/>
      <c r="VJ203" s="102"/>
      <c r="VK203" s="102"/>
      <c r="VL203" s="102"/>
      <c r="VM203" s="102"/>
      <c r="VN203" s="102"/>
      <c r="VO203" s="102"/>
      <c r="VP203" s="102"/>
      <c r="VQ203" s="102"/>
      <c r="VR203" s="102"/>
      <c r="VS203" s="102"/>
      <c r="VT203" s="102"/>
      <c r="VU203" s="102"/>
      <c r="VV203" s="102"/>
      <c r="VW203" s="102"/>
      <c r="VX203" s="102"/>
      <c r="VY203" s="102"/>
      <c r="VZ203" s="102"/>
      <c r="WA203" s="102"/>
      <c r="WB203" s="102"/>
      <c r="WC203" s="102"/>
      <c r="WD203" s="102"/>
      <c r="WE203" s="102"/>
      <c r="WF203" s="102"/>
      <c r="WG203" s="102"/>
      <c r="WH203" s="102"/>
      <c r="WI203" s="102"/>
      <c r="WJ203" s="102"/>
      <c r="WK203" s="102"/>
      <c r="WL203" s="102"/>
      <c r="WM203" s="102"/>
      <c r="WN203" s="102"/>
      <c r="WO203" s="102"/>
      <c r="WP203" s="102"/>
      <c r="WQ203" s="102"/>
      <c r="WR203" s="102"/>
      <c r="WS203" s="102"/>
      <c r="WT203" s="102"/>
      <c r="WU203" s="102"/>
      <c r="WV203" s="102"/>
      <c r="WW203" s="102"/>
      <c r="WX203" s="102"/>
      <c r="WY203" s="102"/>
      <c r="WZ203" s="102"/>
      <c r="XA203" s="102"/>
      <c r="XB203" s="102"/>
      <c r="XC203" s="102"/>
      <c r="XD203" s="102"/>
      <c r="XE203" s="102"/>
      <c r="XF203" s="102"/>
      <c r="XG203" s="102"/>
      <c r="XH203" s="102"/>
      <c r="XI203" s="102"/>
      <c r="XJ203" s="102"/>
      <c r="XK203" s="102"/>
      <c r="XL203" s="102"/>
      <c r="XM203" s="102"/>
      <c r="XN203" s="102"/>
      <c r="XO203" s="102"/>
      <c r="XP203" s="102"/>
      <c r="XQ203" s="102"/>
      <c r="XR203" s="102"/>
      <c r="XS203" s="102"/>
      <c r="XT203" s="102"/>
      <c r="XU203" s="102"/>
      <c r="XV203" s="102"/>
      <c r="XW203" s="102"/>
      <c r="XX203" s="102"/>
      <c r="XY203" s="102"/>
      <c r="XZ203" s="102"/>
      <c r="YA203" s="102"/>
      <c r="YB203" s="102"/>
      <c r="YC203" s="102"/>
      <c r="YD203" s="102"/>
      <c r="YE203" s="102"/>
      <c r="YF203" s="102"/>
      <c r="YG203" s="102"/>
      <c r="YH203" s="102"/>
      <c r="YI203" s="102"/>
      <c r="YJ203" s="102"/>
      <c r="YK203" s="102"/>
      <c r="YL203" s="102"/>
      <c r="YM203" s="102"/>
      <c r="YN203" s="102"/>
      <c r="YO203" s="102"/>
      <c r="YP203" s="102"/>
      <c r="YQ203" s="102"/>
      <c r="YR203" s="102"/>
      <c r="YS203" s="102"/>
      <c r="YT203" s="102"/>
      <c r="YU203" s="102"/>
      <c r="YV203" s="102"/>
      <c r="YW203" s="102"/>
      <c r="YX203" s="102"/>
      <c r="YY203" s="102"/>
      <c r="YZ203" s="102"/>
      <c r="ZA203" s="102"/>
      <c r="ZB203" s="102"/>
      <c r="ZC203" s="102"/>
      <c r="ZD203" s="102"/>
      <c r="ZE203" s="102"/>
      <c r="ZF203" s="102"/>
      <c r="ZG203" s="102"/>
      <c r="ZH203" s="102"/>
      <c r="ZI203" s="102"/>
      <c r="ZJ203" s="102"/>
      <c r="ZK203" s="102"/>
      <c r="ZL203" s="102"/>
      <c r="ZM203" s="102"/>
      <c r="ZN203" s="102"/>
      <c r="ZO203" s="102"/>
      <c r="ZP203" s="102"/>
      <c r="ZQ203" s="102"/>
      <c r="ZR203" s="102"/>
      <c r="ZS203" s="102"/>
      <c r="ZT203" s="102"/>
      <c r="ZU203" s="102"/>
      <c r="ZV203" s="102"/>
      <c r="ZW203" s="102"/>
      <c r="ZX203" s="102"/>
      <c r="ZY203" s="102"/>
      <c r="ZZ203" s="102"/>
      <c r="AAA203" s="102"/>
      <c r="AAB203" s="102"/>
      <c r="AAC203" s="102"/>
      <c r="AAD203" s="102"/>
      <c r="AAE203" s="102"/>
      <c r="AAF203" s="102"/>
      <c r="AAG203" s="102"/>
      <c r="AAH203" s="102"/>
      <c r="AAI203" s="102"/>
      <c r="AAJ203" s="102"/>
      <c r="AAK203" s="102"/>
      <c r="AAL203" s="102"/>
      <c r="AAM203" s="102"/>
      <c r="AAN203" s="102"/>
      <c r="AAO203" s="102"/>
      <c r="AAP203" s="102"/>
      <c r="AAQ203" s="102"/>
      <c r="AAR203" s="102"/>
      <c r="AAS203" s="102"/>
      <c r="AAT203" s="102"/>
      <c r="AAU203" s="102"/>
      <c r="AAV203" s="102"/>
      <c r="AAW203" s="102"/>
      <c r="AAX203" s="102"/>
      <c r="AAY203" s="102"/>
      <c r="AAZ203" s="102"/>
      <c r="ABA203" s="102"/>
      <c r="ABB203" s="102"/>
      <c r="ABC203" s="102"/>
      <c r="ABD203" s="102"/>
      <c r="ABE203" s="102"/>
      <c r="ABF203" s="102"/>
      <c r="ABG203" s="102"/>
      <c r="ABH203" s="102"/>
      <c r="ABI203" s="102"/>
      <c r="ABJ203" s="102"/>
      <c r="ABK203" s="102"/>
      <c r="ABL203" s="102"/>
      <c r="ABM203" s="102"/>
      <c r="ABN203" s="102"/>
      <c r="ABO203" s="102"/>
      <c r="ABP203" s="102"/>
      <c r="ABQ203" s="102"/>
      <c r="ABR203" s="102"/>
      <c r="ABS203" s="102"/>
      <c r="ABT203" s="102"/>
      <c r="ABU203" s="102"/>
      <c r="ABV203" s="102"/>
      <c r="ABW203" s="102"/>
      <c r="ABX203" s="102"/>
      <c r="ABY203" s="102"/>
      <c r="ABZ203" s="102"/>
      <c r="ACA203" s="102"/>
      <c r="ACB203" s="102"/>
      <c r="ACC203" s="102"/>
      <c r="ACD203" s="102"/>
      <c r="ACE203" s="102"/>
      <c r="ACF203" s="102"/>
      <c r="ACG203" s="102"/>
      <c r="ACH203" s="102"/>
      <c r="ACI203" s="102"/>
      <c r="ACJ203" s="102"/>
      <c r="ACK203" s="102"/>
      <c r="ACL203" s="102"/>
      <c r="ACM203" s="102"/>
      <c r="ACN203" s="102"/>
      <c r="ACO203" s="102"/>
      <c r="ACP203" s="102"/>
      <c r="ACQ203" s="102"/>
      <c r="ACR203" s="102"/>
      <c r="ACS203" s="102"/>
      <c r="ACT203" s="102"/>
      <c r="ACU203" s="102"/>
      <c r="ACV203" s="102"/>
      <c r="ACW203" s="102"/>
      <c r="ACX203" s="102"/>
      <c r="ACY203" s="102"/>
      <c r="ACZ203" s="102"/>
      <c r="ADA203" s="102"/>
      <c r="ADB203" s="102"/>
      <c r="ADC203" s="102"/>
      <c r="ADD203" s="102"/>
      <c r="ADE203" s="102"/>
      <c r="ADF203" s="102"/>
      <c r="ADG203" s="102"/>
      <c r="ADH203" s="102"/>
      <c r="ADI203" s="102"/>
      <c r="ADJ203" s="102"/>
      <c r="ADK203" s="102"/>
      <c r="ADL203" s="102"/>
      <c r="ADM203" s="102"/>
      <c r="ADN203" s="102"/>
      <c r="ADO203" s="102"/>
      <c r="ADP203" s="102"/>
      <c r="ADQ203" s="102"/>
      <c r="ADR203" s="102"/>
      <c r="ADS203" s="102"/>
      <c r="ADT203" s="102"/>
      <c r="ADU203" s="102"/>
      <c r="ADV203" s="102"/>
      <c r="ADW203" s="102"/>
      <c r="ADX203" s="102"/>
      <c r="ADY203" s="102"/>
      <c r="ADZ203" s="102"/>
      <c r="AEA203" s="102"/>
      <c r="AEB203" s="102"/>
      <c r="AEC203" s="102"/>
      <c r="AED203" s="102"/>
      <c r="AEE203" s="102"/>
      <c r="AEF203" s="102"/>
      <c r="AEG203" s="102"/>
      <c r="AEH203" s="102"/>
      <c r="AEI203" s="102"/>
      <c r="AEJ203" s="102"/>
      <c r="AEK203" s="102"/>
      <c r="AEL203" s="102"/>
      <c r="AEM203" s="102"/>
      <c r="AEN203" s="102"/>
      <c r="AEO203" s="102"/>
      <c r="AEP203" s="102"/>
      <c r="AEQ203" s="102"/>
      <c r="AER203" s="102"/>
      <c r="AES203" s="102"/>
      <c r="AET203" s="102"/>
      <c r="AEU203" s="102"/>
      <c r="AEV203" s="102"/>
      <c r="AEW203" s="102"/>
      <c r="AEX203" s="102"/>
      <c r="AEY203" s="102"/>
      <c r="AEZ203" s="102"/>
      <c r="AFA203" s="102"/>
      <c r="AFB203" s="102"/>
      <c r="AFC203" s="102"/>
      <c r="AFD203" s="102"/>
      <c r="AFE203" s="102"/>
      <c r="AFF203" s="102"/>
      <c r="AFG203" s="102"/>
      <c r="AFH203" s="102"/>
      <c r="AFI203" s="102"/>
      <c r="AFJ203" s="102"/>
      <c r="AFK203" s="102"/>
      <c r="AFL203" s="102"/>
      <c r="AFM203" s="102"/>
      <c r="AFN203" s="102"/>
      <c r="AFO203" s="102"/>
      <c r="AFP203" s="102"/>
      <c r="AFQ203" s="102"/>
      <c r="AFR203" s="102"/>
      <c r="AFS203" s="102"/>
      <c r="AFT203" s="102"/>
      <c r="AFU203" s="102"/>
      <c r="AFV203" s="102"/>
      <c r="AFW203" s="102"/>
      <c r="AFX203" s="102"/>
      <c r="AFY203" s="102"/>
      <c r="AFZ203" s="102"/>
      <c r="AGA203" s="102"/>
      <c r="AGB203" s="102"/>
      <c r="AGC203" s="102"/>
      <c r="AGD203" s="102"/>
      <c r="AGE203" s="102"/>
      <c r="AGF203" s="102"/>
      <c r="AGG203" s="102"/>
      <c r="AGH203" s="102"/>
      <c r="AGI203" s="102"/>
      <c r="AGJ203" s="102"/>
      <c r="AGK203" s="102"/>
      <c r="AGL203" s="102"/>
      <c r="AGM203" s="102"/>
      <c r="AGN203" s="102"/>
      <c r="AGO203" s="102"/>
      <c r="AGP203" s="102"/>
      <c r="AGQ203" s="102"/>
      <c r="AGR203" s="102"/>
      <c r="AGS203" s="102"/>
      <c r="AGT203" s="102"/>
      <c r="AGU203" s="102"/>
      <c r="AGV203" s="102"/>
      <c r="AGW203" s="102"/>
      <c r="AGX203" s="102"/>
      <c r="AGY203" s="102"/>
      <c r="AGZ203" s="102"/>
      <c r="AHA203" s="102"/>
      <c r="AHB203" s="102"/>
      <c r="AHC203" s="102"/>
      <c r="AHD203" s="102"/>
      <c r="AHE203" s="102"/>
      <c r="AHF203" s="102"/>
      <c r="AHG203" s="102"/>
      <c r="AHH203" s="102"/>
      <c r="AHI203" s="102"/>
      <c r="AHJ203" s="102"/>
      <c r="AHK203" s="102"/>
      <c r="AHL203" s="102"/>
      <c r="AHM203" s="102"/>
      <c r="AHN203" s="102"/>
      <c r="AHO203" s="102"/>
      <c r="AHP203" s="102"/>
      <c r="AHQ203" s="102"/>
      <c r="AHR203" s="102"/>
      <c r="AHS203" s="102"/>
      <c r="AHT203" s="102"/>
      <c r="AHU203" s="102"/>
      <c r="AHV203" s="102"/>
      <c r="AHW203" s="102"/>
      <c r="AHX203" s="102"/>
      <c r="AHY203" s="102"/>
      <c r="AHZ203" s="102"/>
      <c r="AIA203" s="102"/>
      <c r="AIB203" s="102"/>
      <c r="AIC203" s="102"/>
      <c r="AID203" s="102"/>
      <c r="AIE203" s="102"/>
      <c r="AIF203" s="102"/>
      <c r="AIG203" s="102"/>
      <c r="AIH203" s="102"/>
      <c r="AII203" s="102"/>
      <c r="AIJ203" s="102"/>
      <c r="AIK203" s="102"/>
      <c r="AIL203" s="102"/>
      <c r="AIM203" s="102"/>
      <c r="AIN203" s="102"/>
      <c r="AIO203" s="102"/>
      <c r="AIP203" s="102"/>
      <c r="AIQ203" s="102"/>
      <c r="AIR203" s="102"/>
      <c r="AIS203" s="102"/>
      <c r="AIT203" s="102"/>
      <c r="AIU203" s="102"/>
      <c r="AIV203" s="102"/>
      <c r="AIW203" s="102"/>
      <c r="AIX203" s="102"/>
      <c r="AIY203" s="102"/>
      <c r="AIZ203" s="102"/>
      <c r="AJA203" s="102"/>
      <c r="AJB203" s="102"/>
      <c r="AJC203" s="102"/>
      <c r="AJD203" s="102"/>
      <c r="AJE203" s="102"/>
      <c r="AJF203" s="102"/>
      <c r="AJG203" s="102"/>
      <c r="AJH203" s="102"/>
      <c r="AJI203" s="102"/>
      <c r="AJJ203" s="102"/>
      <c r="AJK203" s="102"/>
      <c r="AJL203" s="102"/>
      <c r="AJM203" s="102"/>
      <c r="AJN203" s="102"/>
      <c r="AJO203" s="102"/>
      <c r="AJP203" s="102"/>
      <c r="AJQ203" s="102"/>
      <c r="AJR203" s="102"/>
      <c r="AJS203" s="102"/>
      <c r="AJT203" s="102"/>
      <c r="AJU203" s="102"/>
      <c r="AJV203" s="102"/>
      <c r="AJW203" s="102"/>
      <c r="AJX203" s="102"/>
      <c r="AJY203" s="102"/>
      <c r="AJZ203" s="102"/>
      <c r="AKA203" s="102"/>
      <c r="AKB203" s="102"/>
      <c r="AKC203" s="102"/>
      <c r="AKD203" s="102"/>
      <c r="AKE203" s="102"/>
      <c r="AKF203" s="102"/>
      <c r="AKG203" s="102"/>
      <c r="AKH203" s="102"/>
      <c r="AKI203" s="102"/>
      <c r="AKJ203" s="102"/>
      <c r="AKK203" s="102"/>
      <c r="AKL203" s="102"/>
      <c r="AKM203" s="102"/>
      <c r="AKN203" s="102"/>
      <c r="AKO203" s="102"/>
      <c r="AKP203" s="102"/>
      <c r="AKQ203" s="102"/>
      <c r="AKR203" s="102"/>
      <c r="AKS203" s="102"/>
      <c r="AKT203" s="102"/>
      <c r="AKU203" s="102"/>
      <c r="AKV203" s="102"/>
      <c r="AKW203" s="102"/>
      <c r="AKX203" s="102"/>
      <c r="AKY203" s="102"/>
      <c r="AKZ203" s="102"/>
      <c r="ALA203" s="102"/>
      <c r="ALB203" s="102"/>
      <c r="ALC203" s="102"/>
      <c r="ALD203" s="102"/>
      <c r="ALE203" s="102"/>
      <c r="ALF203" s="102"/>
      <c r="ALG203" s="102"/>
      <c r="ALH203" s="102"/>
      <c r="ALI203" s="102"/>
      <c r="ALJ203" s="102"/>
      <c r="ALK203" s="102"/>
      <c r="ALL203" s="102"/>
      <c r="ALM203" s="102"/>
      <c r="ALN203" s="102"/>
      <c r="ALO203" s="102"/>
      <c r="ALP203" s="102"/>
      <c r="ALQ203" s="102"/>
      <c r="ALR203" s="102"/>
      <c r="ALS203" s="102"/>
      <c r="ALT203" s="102"/>
      <c r="ALU203" s="102"/>
      <c r="ALV203" s="102"/>
      <c r="ALW203" s="102"/>
      <c r="ALX203" s="102"/>
      <c r="ALY203" s="102"/>
      <c r="ALZ203" s="102"/>
      <c r="AMA203" s="102"/>
      <c r="AMB203" s="102"/>
      <c r="AMC203" s="102"/>
      <c r="AMD203" s="102"/>
      <c r="AME203" s="102"/>
      <c r="AMF203" s="102"/>
      <c r="AMG203" s="102"/>
      <c r="AMH203" s="102"/>
      <c r="AMI203" s="102"/>
      <c r="AMJ203" s="102"/>
      <c r="AMK203" s="102"/>
      <c r="AML203" s="102"/>
      <c r="AMM203" s="102"/>
      <c r="AMN203" s="102"/>
      <c r="AMO203" s="102"/>
      <c r="AMP203" s="102"/>
      <c r="AMQ203" s="102"/>
      <c r="AMR203" s="102"/>
      <c r="AMS203" s="102"/>
      <c r="AMT203" s="102"/>
      <c r="AMU203" s="102"/>
      <c r="AMV203" s="102"/>
      <c r="AMW203" s="102"/>
      <c r="AMX203" s="102"/>
      <c r="AMY203" s="102"/>
      <c r="AMZ203" s="102"/>
      <c r="ANA203" s="102"/>
      <c r="ANB203" s="102"/>
      <c r="ANC203" s="102"/>
      <c r="AND203" s="102"/>
      <c r="ANE203" s="102"/>
      <c r="ANF203" s="102"/>
      <c r="ANG203" s="102"/>
      <c r="ANH203" s="102"/>
      <c r="ANI203" s="102"/>
      <c r="ANJ203" s="102"/>
      <c r="ANK203" s="102"/>
      <c r="ANL203" s="102"/>
      <c r="ANM203" s="102"/>
      <c r="ANN203" s="102"/>
      <c r="ANO203" s="102"/>
      <c r="ANP203" s="102"/>
      <c r="ANQ203" s="102"/>
      <c r="ANR203" s="102"/>
      <c r="ANS203" s="102"/>
      <c r="ANT203" s="102"/>
      <c r="ANU203" s="102"/>
      <c r="ANV203" s="102"/>
      <c r="ANW203" s="102"/>
      <c r="ANX203" s="102"/>
      <c r="ANY203" s="102"/>
      <c r="ANZ203" s="102"/>
      <c r="AOA203" s="102"/>
      <c r="AOB203" s="102"/>
      <c r="AOC203" s="102"/>
      <c r="AOD203" s="102"/>
      <c r="AOE203" s="102"/>
      <c r="AOF203" s="102"/>
      <c r="AOG203" s="102"/>
      <c r="AOH203" s="102"/>
      <c r="AOI203" s="102"/>
      <c r="AOJ203" s="102"/>
      <c r="AOK203" s="102"/>
      <c r="AOL203" s="102"/>
      <c r="AOM203" s="102"/>
      <c r="AON203" s="102"/>
      <c r="AOO203" s="102"/>
      <c r="AOP203" s="102"/>
      <c r="AOQ203" s="102"/>
      <c r="AOR203" s="102"/>
      <c r="AOS203" s="102"/>
      <c r="AOT203" s="102"/>
      <c r="AOU203" s="102"/>
      <c r="AOV203" s="102"/>
      <c r="AOW203" s="102"/>
      <c r="AOX203" s="102"/>
      <c r="AOY203" s="102"/>
      <c r="AOZ203" s="102"/>
      <c r="APA203" s="102"/>
      <c r="APB203" s="102"/>
      <c r="APC203" s="102"/>
      <c r="APD203" s="102"/>
      <c r="APE203" s="102"/>
      <c r="APF203" s="102"/>
      <c r="APG203" s="102"/>
      <c r="APH203" s="102"/>
      <c r="API203" s="102"/>
      <c r="APJ203" s="102"/>
      <c r="APK203" s="102"/>
      <c r="APL203" s="102"/>
      <c r="APM203" s="102"/>
      <c r="APN203" s="102"/>
      <c r="APO203" s="102"/>
      <c r="APP203" s="102"/>
      <c r="APQ203" s="102"/>
      <c r="APR203" s="102"/>
      <c r="APS203" s="102"/>
      <c r="APT203" s="102"/>
      <c r="APU203" s="102"/>
      <c r="APV203" s="102"/>
      <c r="APW203" s="102"/>
      <c r="APX203" s="102"/>
      <c r="APY203" s="102"/>
      <c r="APZ203" s="102"/>
      <c r="AQA203" s="102"/>
      <c r="AQB203" s="102"/>
      <c r="AQC203" s="102"/>
      <c r="AQD203" s="102"/>
      <c r="AQE203" s="102"/>
      <c r="AQF203" s="102"/>
      <c r="AQG203" s="102"/>
      <c r="AQH203" s="102"/>
      <c r="AQI203" s="102"/>
      <c r="AQJ203" s="102"/>
      <c r="AQK203" s="102"/>
      <c r="AQL203" s="102"/>
      <c r="AQM203" s="102"/>
      <c r="AQN203" s="102"/>
      <c r="AQO203" s="102"/>
      <c r="AQP203" s="102"/>
      <c r="AQQ203" s="102"/>
      <c r="AQR203" s="102"/>
      <c r="AQS203" s="102"/>
      <c r="AQT203" s="102"/>
      <c r="AQU203" s="102"/>
      <c r="AQV203" s="102"/>
      <c r="AQW203" s="102"/>
      <c r="AQX203" s="102"/>
      <c r="AQY203" s="102"/>
      <c r="AQZ203" s="102"/>
      <c r="ARA203" s="102"/>
      <c r="ARB203" s="102"/>
      <c r="ARC203" s="102"/>
      <c r="ARD203" s="102"/>
      <c r="ARE203" s="102"/>
      <c r="ARF203" s="102"/>
      <c r="ARG203" s="102"/>
      <c r="ARH203" s="102"/>
      <c r="ARI203" s="102"/>
      <c r="ARJ203" s="102"/>
      <c r="ARK203" s="102"/>
      <c r="ARL203" s="102"/>
      <c r="ARM203" s="102"/>
      <c r="ARN203" s="102"/>
      <c r="ARO203" s="102"/>
      <c r="ARP203" s="102"/>
      <c r="ARQ203" s="102"/>
      <c r="ARR203" s="102"/>
      <c r="ARS203" s="102"/>
      <c r="ART203" s="102"/>
      <c r="ARU203" s="102"/>
      <c r="ARV203" s="102"/>
      <c r="ARW203" s="102"/>
      <c r="ARX203" s="102"/>
      <c r="ARY203" s="102"/>
      <c r="ARZ203" s="102"/>
      <c r="ASA203" s="102"/>
      <c r="ASB203" s="102"/>
      <c r="ASC203" s="102"/>
      <c r="ASD203" s="102"/>
      <c r="ASE203" s="102"/>
      <c r="ASF203" s="102"/>
      <c r="ASG203" s="102"/>
      <c r="ASH203" s="102"/>
      <c r="ASI203" s="102"/>
      <c r="ASJ203" s="102"/>
      <c r="ASK203" s="102"/>
      <c r="ASL203" s="102"/>
      <c r="ASM203" s="102"/>
      <c r="ASN203" s="102"/>
      <c r="ASO203" s="102"/>
      <c r="ASP203" s="102"/>
      <c r="ASQ203" s="102"/>
      <c r="ASR203" s="102"/>
      <c r="ASS203" s="102"/>
      <c r="AST203" s="102"/>
      <c r="ASU203" s="102"/>
      <c r="ASV203" s="102"/>
      <c r="ASW203" s="102"/>
      <c r="ASX203" s="102"/>
      <c r="ASY203" s="102"/>
      <c r="ASZ203" s="102"/>
      <c r="ATA203" s="102"/>
      <c r="ATB203" s="102"/>
      <c r="ATC203" s="102"/>
      <c r="ATD203" s="102"/>
      <c r="ATE203" s="102"/>
      <c r="ATF203" s="102"/>
      <c r="ATG203" s="102"/>
      <c r="ATH203" s="102"/>
      <c r="ATI203" s="102"/>
      <c r="ATJ203" s="102"/>
      <c r="ATK203" s="102"/>
      <c r="ATL203" s="102"/>
      <c r="ATM203" s="102"/>
      <c r="ATN203" s="102"/>
      <c r="ATO203" s="102"/>
      <c r="ATP203" s="102"/>
      <c r="ATQ203" s="102"/>
      <c r="ATR203" s="102"/>
      <c r="ATS203" s="102"/>
      <c r="ATT203" s="102"/>
      <c r="ATU203" s="102"/>
      <c r="ATV203" s="102"/>
      <c r="ATW203" s="102"/>
      <c r="ATX203" s="102"/>
      <c r="ATY203" s="102"/>
      <c r="ATZ203" s="102"/>
      <c r="AUA203" s="102"/>
      <c r="AUB203" s="102"/>
      <c r="AUC203" s="102"/>
      <c r="AUD203" s="102"/>
      <c r="AUE203" s="102"/>
      <c r="AUF203" s="102"/>
      <c r="AUG203" s="102"/>
      <c r="AUH203" s="102"/>
      <c r="AUI203" s="102"/>
      <c r="AUJ203" s="102"/>
      <c r="AUK203" s="102"/>
      <c r="AUL203" s="102"/>
      <c r="AUM203" s="102"/>
      <c r="AUN203" s="102"/>
      <c r="AUO203" s="102"/>
      <c r="AUP203" s="102"/>
      <c r="AUQ203" s="102"/>
      <c r="AUR203" s="102"/>
      <c r="AUS203" s="102"/>
      <c r="AUT203" s="102"/>
      <c r="AUU203" s="102"/>
      <c r="AUV203" s="102"/>
      <c r="AUW203" s="102"/>
      <c r="AUX203" s="102"/>
      <c r="AUY203" s="102"/>
      <c r="AUZ203" s="102"/>
      <c r="AVA203" s="102"/>
      <c r="AVB203" s="102"/>
      <c r="AVC203" s="102"/>
      <c r="AVD203" s="102"/>
      <c r="AVE203" s="102"/>
      <c r="AVF203" s="102"/>
      <c r="AVG203" s="102"/>
      <c r="AVH203" s="102"/>
      <c r="AVI203" s="102"/>
      <c r="AVJ203" s="102"/>
      <c r="AVK203" s="102"/>
      <c r="AVL203" s="102"/>
      <c r="AVM203" s="102"/>
      <c r="AVN203" s="102"/>
      <c r="AVO203" s="102"/>
      <c r="AVP203" s="102"/>
      <c r="AVQ203" s="102"/>
      <c r="AVR203" s="102"/>
      <c r="AVS203" s="102"/>
      <c r="AVT203" s="102"/>
      <c r="AVU203" s="102"/>
      <c r="AVV203" s="102"/>
      <c r="AVW203" s="102"/>
      <c r="AVX203" s="102"/>
      <c r="AVY203" s="102"/>
      <c r="AVZ203" s="102"/>
      <c r="AWA203" s="102"/>
      <c r="AWB203" s="102"/>
      <c r="AWC203" s="102"/>
      <c r="AWD203" s="102"/>
      <c r="AWE203" s="102"/>
      <c r="AWF203" s="102"/>
      <c r="AWG203" s="102"/>
      <c r="AWH203" s="102"/>
      <c r="AWI203" s="102"/>
      <c r="AWJ203" s="102"/>
      <c r="AWK203" s="102"/>
      <c r="AWL203" s="102"/>
      <c r="AWM203" s="102"/>
      <c r="AWN203" s="102"/>
      <c r="AWO203" s="102"/>
      <c r="AWP203" s="102"/>
      <c r="AWQ203" s="102"/>
      <c r="AWR203" s="102"/>
      <c r="AWS203" s="102"/>
      <c r="AWT203" s="102"/>
      <c r="AWU203" s="102"/>
      <c r="AWV203" s="102"/>
      <c r="AWW203" s="102"/>
      <c r="AWX203" s="102"/>
      <c r="AWY203" s="102"/>
      <c r="AWZ203" s="102"/>
      <c r="AXA203" s="102"/>
      <c r="AXB203" s="102"/>
      <c r="AXC203" s="102"/>
      <c r="AXD203" s="102"/>
      <c r="AXE203" s="102"/>
      <c r="AXF203" s="102"/>
      <c r="AXG203" s="102"/>
      <c r="AXH203" s="102"/>
      <c r="AXI203" s="102"/>
      <c r="AXJ203" s="102"/>
      <c r="AXK203" s="102"/>
      <c r="AXL203" s="102"/>
      <c r="AXM203" s="102"/>
      <c r="AXN203" s="102"/>
      <c r="AXO203" s="102"/>
      <c r="AXP203" s="102"/>
      <c r="AXQ203" s="102"/>
      <c r="AXR203" s="102"/>
      <c r="AXS203" s="102"/>
      <c r="AXT203" s="102"/>
      <c r="AXU203" s="102"/>
      <c r="AXV203" s="102"/>
      <c r="AXW203" s="102"/>
      <c r="AXX203" s="102"/>
      <c r="AXY203" s="102"/>
      <c r="AXZ203" s="102"/>
      <c r="AYA203" s="102"/>
      <c r="AYB203" s="102"/>
      <c r="AYC203" s="102"/>
      <c r="AYD203" s="102"/>
      <c r="AYE203" s="102"/>
      <c r="AYF203" s="102"/>
      <c r="AYG203" s="102"/>
      <c r="AYH203" s="102"/>
      <c r="AYI203" s="102"/>
      <c r="AYJ203" s="102"/>
      <c r="AYK203" s="102"/>
      <c r="AYL203" s="102"/>
      <c r="AYM203" s="102"/>
      <c r="AYN203" s="102"/>
      <c r="AYO203" s="102"/>
      <c r="AYP203" s="102"/>
      <c r="AYQ203" s="102"/>
      <c r="AYR203" s="102"/>
      <c r="AYS203" s="102"/>
      <c r="AYT203" s="102"/>
      <c r="AYU203" s="102"/>
      <c r="AYV203" s="102"/>
      <c r="AYW203" s="102"/>
      <c r="AYX203" s="102"/>
      <c r="AYY203" s="102"/>
      <c r="AYZ203" s="102"/>
      <c r="AZA203" s="102"/>
      <c r="AZB203" s="102"/>
      <c r="AZC203" s="102"/>
      <c r="AZD203" s="102"/>
      <c r="AZE203" s="102"/>
      <c r="AZF203" s="102"/>
      <c r="AZG203" s="102"/>
      <c r="AZH203" s="102"/>
      <c r="AZI203" s="102"/>
      <c r="AZJ203" s="102"/>
      <c r="AZK203" s="102"/>
      <c r="AZL203" s="102"/>
      <c r="AZM203" s="102"/>
      <c r="AZN203" s="102"/>
      <c r="AZO203" s="102"/>
      <c r="AZP203" s="102"/>
      <c r="AZQ203" s="102"/>
      <c r="AZR203" s="102"/>
      <c r="AZS203" s="102"/>
      <c r="AZT203" s="102"/>
      <c r="AZU203" s="102"/>
      <c r="AZV203" s="102"/>
      <c r="AZW203" s="102"/>
      <c r="AZX203" s="102"/>
      <c r="AZY203" s="102"/>
      <c r="AZZ203" s="102"/>
      <c r="BAA203" s="102"/>
      <c r="BAB203" s="102"/>
      <c r="BAC203" s="102"/>
      <c r="BAD203" s="102"/>
      <c r="BAE203" s="102"/>
      <c r="BAF203" s="102"/>
      <c r="BAG203" s="102"/>
      <c r="BAH203" s="102"/>
      <c r="BAI203" s="102"/>
      <c r="BAJ203" s="102"/>
      <c r="BAK203" s="102"/>
      <c r="BAL203" s="102"/>
      <c r="BAM203" s="102"/>
      <c r="BAN203" s="102"/>
      <c r="BAO203" s="102"/>
      <c r="BAP203" s="102"/>
      <c r="BAQ203" s="102"/>
      <c r="BAR203" s="102"/>
      <c r="BAS203" s="102"/>
      <c r="BAT203" s="102"/>
      <c r="BAU203" s="102"/>
      <c r="BAV203" s="102"/>
      <c r="BAW203" s="102"/>
      <c r="BAX203" s="102"/>
      <c r="BAY203" s="102"/>
      <c r="BAZ203" s="102"/>
      <c r="BBA203" s="102"/>
      <c r="BBB203" s="102"/>
      <c r="BBC203" s="102"/>
      <c r="BBD203" s="102"/>
      <c r="BBE203" s="102"/>
      <c r="BBF203" s="102"/>
      <c r="BBG203" s="102"/>
      <c r="BBH203" s="102"/>
      <c r="BBI203" s="102"/>
      <c r="BBJ203" s="102"/>
      <c r="BBK203" s="102"/>
      <c r="BBL203" s="102"/>
      <c r="BBM203" s="102"/>
      <c r="BBN203" s="102"/>
      <c r="BBO203" s="102"/>
      <c r="BBP203" s="102"/>
      <c r="BBQ203" s="102"/>
      <c r="BBR203" s="102"/>
      <c r="BBS203" s="102"/>
      <c r="BBT203" s="102"/>
      <c r="BBU203" s="102"/>
      <c r="BBV203" s="102"/>
      <c r="BBW203" s="102"/>
      <c r="BBX203" s="102"/>
      <c r="BBY203" s="102"/>
      <c r="BBZ203" s="102"/>
      <c r="BCA203" s="102"/>
      <c r="BCB203" s="102"/>
      <c r="BCC203" s="102"/>
      <c r="BCD203" s="102"/>
      <c r="BCE203" s="102"/>
      <c r="BCF203" s="102"/>
      <c r="BCG203" s="102"/>
      <c r="BCH203" s="102"/>
      <c r="BCI203" s="102"/>
      <c r="BCJ203" s="102"/>
      <c r="BCK203" s="102"/>
      <c r="BCL203" s="102"/>
      <c r="BCM203" s="102"/>
      <c r="BCN203" s="102"/>
      <c r="BCO203" s="102"/>
      <c r="BCP203" s="102"/>
      <c r="BCQ203" s="102"/>
      <c r="BCR203" s="102"/>
      <c r="BCS203" s="102"/>
      <c r="BCT203" s="102"/>
      <c r="BCU203" s="102"/>
      <c r="BCV203" s="102"/>
      <c r="BCW203" s="102"/>
      <c r="BCX203" s="102"/>
      <c r="BCY203" s="102"/>
      <c r="BCZ203" s="102"/>
      <c r="BDA203" s="102"/>
      <c r="BDB203" s="102"/>
      <c r="BDC203" s="102"/>
      <c r="BDD203" s="102"/>
      <c r="BDE203" s="102"/>
      <c r="BDF203" s="102"/>
      <c r="BDG203" s="102"/>
      <c r="BDH203" s="102"/>
      <c r="BDI203" s="102"/>
      <c r="BDJ203" s="102"/>
      <c r="BDK203" s="102"/>
      <c r="BDL203" s="102"/>
      <c r="BDM203" s="102"/>
      <c r="BDN203" s="102"/>
      <c r="BDO203" s="102"/>
      <c r="BDP203" s="102"/>
      <c r="BDQ203" s="102"/>
      <c r="BDR203" s="102"/>
      <c r="BDS203" s="102"/>
      <c r="BDT203" s="102"/>
      <c r="BDU203" s="102"/>
      <c r="BDV203" s="102"/>
      <c r="BDW203" s="102"/>
      <c r="BDX203" s="102"/>
      <c r="BDY203" s="102"/>
      <c r="BDZ203" s="102"/>
      <c r="BEA203" s="102"/>
      <c r="BEB203" s="102"/>
      <c r="BEC203" s="102"/>
      <c r="BED203" s="102"/>
      <c r="BEE203" s="102"/>
      <c r="BEF203" s="102"/>
      <c r="BEG203" s="102"/>
      <c r="BEH203" s="102"/>
      <c r="BEI203" s="102"/>
      <c r="BEJ203" s="102"/>
      <c r="BEK203" s="102"/>
      <c r="BEL203" s="102"/>
      <c r="BEM203" s="102"/>
      <c r="BEN203" s="102"/>
      <c r="BEO203" s="102"/>
      <c r="BEP203" s="102"/>
      <c r="BEQ203" s="102"/>
      <c r="BER203" s="102"/>
      <c r="BES203" s="102"/>
      <c r="BET203" s="102"/>
      <c r="BEU203" s="102"/>
      <c r="BEV203" s="102"/>
      <c r="BEW203" s="102"/>
      <c r="BEX203" s="102"/>
      <c r="BEY203" s="102"/>
      <c r="BEZ203" s="102"/>
      <c r="BFA203" s="102"/>
      <c r="BFB203" s="102"/>
      <c r="BFC203" s="102"/>
      <c r="BFD203" s="102"/>
      <c r="BFE203" s="102"/>
      <c r="BFF203" s="102"/>
      <c r="BFG203" s="102"/>
      <c r="BFH203" s="102"/>
      <c r="BFI203" s="102"/>
      <c r="BFJ203" s="102"/>
      <c r="BFK203" s="102"/>
      <c r="BFL203" s="102"/>
      <c r="BFM203" s="102"/>
      <c r="BFN203" s="102"/>
      <c r="BFO203" s="102"/>
      <c r="BFP203" s="102"/>
      <c r="BFQ203" s="102"/>
      <c r="BFR203" s="102"/>
      <c r="BFS203" s="102"/>
      <c r="BFT203" s="102"/>
      <c r="BFU203" s="102"/>
      <c r="BFV203" s="102"/>
      <c r="BFW203" s="102"/>
      <c r="BFX203" s="102"/>
      <c r="BFY203" s="102"/>
      <c r="BFZ203" s="102"/>
      <c r="BGA203" s="102"/>
      <c r="BGB203" s="102"/>
      <c r="BGC203" s="102"/>
      <c r="BGD203" s="102"/>
      <c r="BGE203" s="102"/>
      <c r="BGF203" s="102"/>
      <c r="BGG203" s="102"/>
      <c r="BGH203" s="102"/>
      <c r="BGI203" s="102"/>
      <c r="BGJ203" s="102"/>
      <c r="BGK203" s="102"/>
      <c r="BGL203" s="102"/>
      <c r="BGM203" s="102"/>
      <c r="BGN203" s="102"/>
      <c r="BGO203" s="102"/>
      <c r="BGP203" s="102"/>
      <c r="BGQ203" s="102"/>
      <c r="BGR203" s="102"/>
      <c r="BGS203" s="102"/>
      <c r="BGT203" s="102"/>
      <c r="BGU203" s="102"/>
      <c r="BGV203" s="102"/>
      <c r="BGW203" s="102"/>
      <c r="BGX203" s="102"/>
      <c r="BGY203" s="102"/>
      <c r="BGZ203" s="102"/>
      <c r="BHA203" s="102"/>
      <c r="BHB203" s="102"/>
      <c r="BHC203" s="102"/>
      <c r="BHD203" s="102"/>
      <c r="BHE203" s="102"/>
      <c r="BHF203" s="102"/>
      <c r="BHG203" s="102"/>
      <c r="BHH203" s="102"/>
      <c r="BHI203" s="102"/>
      <c r="BHJ203" s="102"/>
      <c r="BHK203" s="102"/>
      <c r="BHL203" s="102"/>
      <c r="BHM203" s="102"/>
      <c r="BHN203" s="102"/>
      <c r="BHO203" s="102"/>
      <c r="BHP203" s="102"/>
      <c r="BHQ203" s="102"/>
      <c r="BHR203" s="102"/>
      <c r="BHS203" s="102"/>
      <c r="BHT203" s="102"/>
      <c r="BHU203" s="102"/>
      <c r="BHV203" s="102"/>
      <c r="BHW203" s="102"/>
      <c r="BHX203" s="102"/>
      <c r="BHY203" s="102"/>
      <c r="BHZ203" s="102"/>
      <c r="BIA203" s="102"/>
      <c r="BIB203" s="102"/>
      <c r="BIC203" s="102"/>
      <c r="BID203" s="102"/>
      <c r="BIE203" s="102"/>
      <c r="BIF203" s="102"/>
      <c r="BIG203" s="102"/>
      <c r="BIH203" s="102"/>
      <c r="BII203" s="102"/>
      <c r="BIJ203" s="102"/>
      <c r="BIK203" s="102"/>
      <c r="BIL203" s="102"/>
      <c r="BIM203" s="102"/>
      <c r="BIN203" s="102"/>
      <c r="BIO203" s="102"/>
      <c r="BIP203" s="102"/>
      <c r="BIQ203" s="102"/>
      <c r="BIR203" s="102"/>
      <c r="BIS203" s="102"/>
      <c r="BIT203" s="102"/>
      <c r="BIU203" s="102"/>
      <c r="BIV203" s="102"/>
      <c r="BIW203" s="102"/>
      <c r="BIX203" s="102"/>
      <c r="BIY203" s="102"/>
      <c r="BIZ203" s="102"/>
      <c r="BJA203" s="102"/>
      <c r="BJB203" s="102"/>
      <c r="BJC203" s="102"/>
      <c r="BJD203" s="102"/>
      <c r="BJE203" s="102"/>
      <c r="BJF203" s="102"/>
      <c r="BJG203" s="102"/>
      <c r="BJH203" s="102"/>
      <c r="BJI203" s="102"/>
      <c r="BJJ203" s="102"/>
      <c r="BJK203" s="102"/>
      <c r="BJL203" s="102"/>
      <c r="BJM203" s="102"/>
      <c r="BJN203" s="102"/>
      <c r="BJO203" s="102"/>
      <c r="BJP203" s="102"/>
      <c r="BJQ203" s="102"/>
      <c r="BJR203" s="102"/>
      <c r="BJS203" s="102"/>
      <c r="BJT203" s="102"/>
      <c r="BJU203" s="102"/>
      <c r="BJV203" s="102"/>
      <c r="BJW203" s="102"/>
      <c r="BJX203" s="102"/>
      <c r="BJY203" s="102"/>
      <c r="BJZ203" s="102"/>
      <c r="BKA203" s="102"/>
      <c r="BKB203" s="102"/>
      <c r="BKC203" s="102"/>
      <c r="BKD203" s="102"/>
      <c r="BKE203" s="102"/>
      <c r="BKF203" s="102"/>
      <c r="BKG203" s="102"/>
      <c r="BKH203" s="102"/>
      <c r="BKI203" s="102"/>
      <c r="BKJ203" s="102"/>
      <c r="BKK203" s="102"/>
      <c r="BKL203" s="102"/>
      <c r="BKM203" s="102"/>
      <c r="BKN203" s="102"/>
      <c r="BKO203" s="102"/>
      <c r="BKP203" s="102"/>
      <c r="BKQ203" s="102"/>
      <c r="BKR203" s="102"/>
      <c r="BKS203" s="102"/>
      <c r="BKT203" s="102"/>
      <c r="BKU203" s="102"/>
      <c r="BKV203" s="102"/>
      <c r="BKW203" s="102"/>
      <c r="BKX203" s="102"/>
      <c r="BKY203" s="102"/>
      <c r="BKZ203" s="102"/>
      <c r="BLA203" s="102"/>
      <c r="BLB203" s="102"/>
      <c r="BLC203" s="102"/>
      <c r="BLD203" s="102"/>
      <c r="BLE203" s="102"/>
      <c r="BLF203" s="102"/>
      <c r="BLG203" s="102"/>
      <c r="BLH203" s="102"/>
      <c r="BLI203" s="102"/>
      <c r="BLJ203" s="102"/>
      <c r="BLK203" s="102"/>
      <c r="BLL203" s="102"/>
      <c r="BLM203" s="102"/>
      <c r="BLN203" s="102"/>
      <c r="BLO203" s="102"/>
      <c r="BLP203" s="102"/>
      <c r="BLQ203" s="102"/>
      <c r="BLR203" s="102"/>
      <c r="BLS203" s="102"/>
      <c r="BLT203" s="102"/>
      <c r="BLU203" s="102"/>
      <c r="BLV203" s="102"/>
      <c r="BLW203" s="102"/>
      <c r="BLX203" s="102"/>
      <c r="BLY203" s="102"/>
      <c r="BLZ203" s="102"/>
      <c r="BMA203" s="102"/>
      <c r="BMB203" s="102"/>
      <c r="BMC203" s="102"/>
      <c r="BMD203" s="102"/>
      <c r="BME203" s="102"/>
      <c r="BMF203" s="102"/>
      <c r="BMG203" s="102"/>
      <c r="BMH203" s="102"/>
      <c r="BMI203" s="102"/>
      <c r="BMJ203" s="102"/>
      <c r="BMK203" s="102"/>
      <c r="BML203" s="102"/>
      <c r="BMM203" s="102"/>
      <c r="BMN203" s="102"/>
      <c r="BMO203" s="102"/>
      <c r="BMP203" s="102"/>
      <c r="BMQ203" s="102"/>
      <c r="BMR203" s="102"/>
      <c r="BMS203" s="102"/>
      <c r="BMT203" s="102"/>
      <c r="BMU203" s="102"/>
      <c r="BMV203" s="102"/>
      <c r="BMW203" s="102"/>
      <c r="BMX203" s="102"/>
      <c r="BMY203" s="102"/>
      <c r="BMZ203" s="102"/>
      <c r="BNA203" s="102"/>
      <c r="BNB203" s="102"/>
      <c r="BNC203" s="102"/>
      <c r="BND203" s="102"/>
      <c r="BNE203" s="102"/>
      <c r="BNF203" s="102"/>
      <c r="BNG203" s="102"/>
      <c r="BNH203" s="102"/>
      <c r="BNI203" s="102"/>
      <c r="BNJ203" s="102"/>
      <c r="BNK203" s="102"/>
      <c r="BNL203" s="102"/>
      <c r="BNM203" s="102"/>
      <c r="BNN203" s="102"/>
      <c r="BNO203" s="102"/>
      <c r="BNP203" s="102"/>
      <c r="BNQ203" s="102"/>
      <c r="BNR203" s="102"/>
      <c r="BNS203" s="102"/>
      <c r="BNT203" s="102"/>
      <c r="BNU203" s="102"/>
      <c r="BNV203" s="102"/>
      <c r="BNW203" s="102"/>
      <c r="BNX203" s="102"/>
      <c r="BNY203" s="102"/>
      <c r="BNZ203" s="102"/>
      <c r="BOA203" s="102"/>
      <c r="BOB203" s="102"/>
      <c r="BOC203" s="102"/>
      <c r="BOD203" s="102"/>
      <c r="BOE203" s="102"/>
      <c r="BOF203" s="102"/>
      <c r="BOG203" s="102"/>
      <c r="BOH203" s="102"/>
      <c r="BOI203" s="102"/>
      <c r="BOJ203" s="102"/>
      <c r="BOK203" s="102"/>
      <c r="BOL203" s="102"/>
      <c r="BOM203" s="102"/>
      <c r="BON203" s="102"/>
      <c r="BOO203" s="102"/>
      <c r="BOP203" s="102"/>
      <c r="BOQ203" s="102"/>
      <c r="BOR203" s="102"/>
      <c r="BOS203" s="102"/>
      <c r="BOT203" s="102"/>
      <c r="BOU203" s="102"/>
      <c r="BOV203" s="102"/>
      <c r="BOW203" s="102"/>
      <c r="BOX203" s="102"/>
      <c r="BOY203" s="102"/>
      <c r="BOZ203" s="102"/>
      <c r="BPA203" s="102"/>
      <c r="BPB203" s="102"/>
      <c r="BPC203" s="102"/>
      <c r="BPD203" s="102"/>
      <c r="BPE203" s="102"/>
      <c r="BPF203" s="102"/>
      <c r="BPG203" s="102"/>
      <c r="BPH203" s="102"/>
      <c r="BPI203" s="102"/>
      <c r="BPJ203" s="102"/>
      <c r="BPK203" s="102"/>
      <c r="BPL203" s="102"/>
      <c r="BPM203" s="102"/>
      <c r="BPN203" s="102"/>
      <c r="BPO203" s="102"/>
      <c r="BPP203" s="102"/>
      <c r="BPQ203" s="102"/>
      <c r="BPR203" s="102"/>
      <c r="BPS203" s="102"/>
      <c r="BPT203" s="102"/>
      <c r="BPU203" s="102"/>
      <c r="BPV203" s="102"/>
      <c r="BPW203" s="102"/>
      <c r="BPX203" s="102"/>
      <c r="BPY203" s="102"/>
      <c r="BPZ203" s="102"/>
      <c r="BQA203" s="102"/>
      <c r="BQB203" s="102"/>
      <c r="BQC203" s="102"/>
      <c r="BQD203" s="102"/>
      <c r="BQE203" s="102"/>
      <c r="BQF203" s="102"/>
      <c r="BQG203" s="102"/>
      <c r="BQH203" s="102"/>
      <c r="BQI203" s="102"/>
      <c r="BQJ203" s="102"/>
      <c r="BQK203" s="102"/>
      <c r="BQL203" s="102"/>
      <c r="BQM203" s="102"/>
      <c r="BQN203" s="102"/>
      <c r="BQO203" s="102"/>
      <c r="BQP203" s="102"/>
      <c r="BQQ203" s="102"/>
      <c r="BQR203" s="102"/>
      <c r="BQS203" s="102"/>
      <c r="BQT203" s="102"/>
      <c r="BQU203" s="102"/>
      <c r="BQV203" s="102"/>
      <c r="BQW203" s="102"/>
      <c r="BQX203" s="102"/>
      <c r="BQY203" s="102"/>
      <c r="BQZ203" s="102"/>
      <c r="BRA203" s="102"/>
      <c r="BRB203" s="102"/>
      <c r="BRC203" s="102"/>
      <c r="BRD203" s="102"/>
      <c r="BRE203" s="102"/>
      <c r="BRF203" s="102"/>
      <c r="BRG203" s="102"/>
      <c r="BRH203" s="102"/>
      <c r="BRI203" s="102"/>
      <c r="BRJ203" s="102"/>
      <c r="BRK203" s="102"/>
      <c r="BRL203" s="102"/>
      <c r="BRM203" s="102"/>
      <c r="BRN203" s="102"/>
      <c r="BRO203" s="102"/>
      <c r="BRP203" s="102"/>
      <c r="BRQ203" s="102"/>
      <c r="BRR203" s="102"/>
      <c r="BRS203" s="102"/>
      <c r="BRT203" s="102"/>
      <c r="BRU203" s="102"/>
      <c r="BRV203" s="102"/>
      <c r="BRW203" s="102"/>
      <c r="BRX203" s="102"/>
      <c r="BRY203" s="102"/>
      <c r="BRZ203" s="102"/>
      <c r="BSA203" s="102"/>
      <c r="BSB203" s="102"/>
      <c r="BSC203" s="102"/>
      <c r="BSD203" s="102"/>
      <c r="BSE203" s="102"/>
      <c r="BSF203" s="102"/>
      <c r="BSG203" s="102"/>
      <c r="BSH203" s="102"/>
      <c r="BSI203" s="102"/>
      <c r="BSJ203" s="102"/>
      <c r="BSK203" s="102"/>
      <c r="BSL203" s="102"/>
      <c r="BSM203" s="102"/>
      <c r="BSN203" s="102"/>
      <c r="BSO203" s="102"/>
      <c r="BSP203" s="102"/>
      <c r="BSQ203" s="102"/>
      <c r="BSR203" s="102"/>
      <c r="BSS203" s="102"/>
      <c r="BST203" s="102"/>
      <c r="BSU203" s="102"/>
      <c r="BSV203" s="102"/>
      <c r="BSW203" s="102"/>
      <c r="BSX203" s="102"/>
      <c r="BSY203" s="102"/>
      <c r="BSZ203" s="102"/>
      <c r="BTA203" s="102"/>
      <c r="BTB203" s="102"/>
      <c r="BTC203" s="102"/>
      <c r="BTD203" s="102"/>
      <c r="BTE203" s="102"/>
      <c r="BTF203" s="102"/>
      <c r="BTG203" s="102"/>
      <c r="BTH203" s="102"/>
      <c r="BTI203" s="102"/>
      <c r="BTJ203" s="102"/>
      <c r="BTK203" s="102"/>
      <c r="BTL203" s="102"/>
      <c r="BTM203" s="102"/>
      <c r="BTN203" s="102"/>
      <c r="BTO203" s="102"/>
      <c r="BTP203" s="102"/>
      <c r="BTQ203" s="102"/>
      <c r="BTR203" s="102"/>
      <c r="BTS203" s="102"/>
      <c r="BTT203" s="102"/>
      <c r="BTU203" s="102"/>
      <c r="BTV203" s="102"/>
      <c r="BTW203" s="102"/>
      <c r="BTX203" s="102"/>
      <c r="BTY203" s="102"/>
      <c r="BTZ203" s="102"/>
      <c r="BUA203" s="102"/>
      <c r="BUB203" s="102"/>
      <c r="BUC203" s="102"/>
      <c r="BUD203" s="102"/>
      <c r="BUE203" s="102"/>
      <c r="BUF203" s="102"/>
      <c r="BUG203" s="102"/>
      <c r="BUH203" s="102"/>
      <c r="BUI203" s="102"/>
      <c r="BUJ203" s="102"/>
      <c r="BUK203" s="102"/>
      <c r="BUL203" s="102"/>
      <c r="BUM203" s="102"/>
      <c r="BUN203" s="102"/>
      <c r="BUO203" s="102"/>
      <c r="BUP203" s="102"/>
      <c r="BUQ203" s="102"/>
      <c r="BUR203" s="102"/>
      <c r="BUS203" s="102"/>
      <c r="BUT203" s="102"/>
      <c r="BUU203" s="102"/>
      <c r="BUV203" s="102"/>
      <c r="BUW203" s="102"/>
      <c r="BUX203" s="102"/>
      <c r="BUY203" s="102"/>
      <c r="BUZ203" s="102"/>
      <c r="BVA203" s="102"/>
      <c r="BVB203" s="102"/>
      <c r="BVC203" s="102"/>
      <c r="BVD203" s="102"/>
      <c r="BVE203" s="102"/>
      <c r="BVF203" s="102"/>
      <c r="BVG203" s="102"/>
      <c r="BVH203" s="102"/>
      <c r="BVI203" s="102"/>
      <c r="BVJ203" s="102"/>
      <c r="BVK203" s="102"/>
      <c r="BVL203" s="102"/>
      <c r="BVM203" s="102"/>
      <c r="BVN203" s="102"/>
      <c r="BVO203" s="102"/>
      <c r="BVP203" s="102"/>
      <c r="BVQ203" s="102"/>
      <c r="BVR203" s="102"/>
      <c r="BVS203" s="102"/>
      <c r="BVT203" s="102"/>
      <c r="BVU203" s="102"/>
      <c r="BVV203" s="102"/>
      <c r="BVW203" s="102"/>
      <c r="BVX203" s="102"/>
      <c r="BVY203" s="102"/>
      <c r="BVZ203" s="102"/>
      <c r="BWA203" s="102"/>
      <c r="BWB203" s="102"/>
      <c r="BWC203" s="102"/>
      <c r="BWD203" s="102"/>
      <c r="BWE203" s="102"/>
      <c r="BWF203" s="102"/>
      <c r="BWG203" s="102"/>
      <c r="BWH203" s="102"/>
      <c r="BWI203" s="102"/>
      <c r="BWJ203" s="102"/>
      <c r="BWK203" s="102"/>
      <c r="BWL203" s="102"/>
      <c r="BWM203" s="102"/>
      <c r="BWN203" s="102"/>
      <c r="BWO203" s="102"/>
      <c r="BWP203" s="102"/>
      <c r="BWQ203" s="102"/>
      <c r="BWR203" s="102"/>
      <c r="BWS203" s="102"/>
      <c r="BWT203" s="102"/>
      <c r="BWU203" s="102"/>
      <c r="BWV203" s="102"/>
      <c r="BWW203" s="102"/>
      <c r="BWX203" s="102"/>
      <c r="BWY203" s="102"/>
      <c r="BWZ203" s="102"/>
      <c r="BXA203" s="102"/>
      <c r="BXB203" s="102"/>
      <c r="BXC203" s="102"/>
      <c r="BXD203" s="102"/>
      <c r="BXE203" s="102"/>
      <c r="BXF203" s="102"/>
      <c r="BXG203" s="102"/>
      <c r="BXH203" s="102"/>
      <c r="BXI203" s="102"/>
      <c r="BXJ203" s="102"/>
      <c r="BXK203" s="102"/>
      <c r="BXL203" s="102"/>
      <c r="BXM203" s="102"/>
      <c r="BXN203" s="102"/>
      <c r="BXO203" s="102"/>
      <c r="BXP203" s="102"/>
      <c r="BXQ203" s="102"/>
      <c r="BXR203" s="102"/>
      <c r="BXS203" s="102"/>
      <c r="BXT203" s="102"/>
      <c r="BXU203" s="102"/>
      <c r="BXV203" s="102"/>
      <c r="BXW203" s="102"/>
      <c r="BXX203" s="102"/>
      <c r="BXY203" s="102"/>
      <c r="BXZ203" s="102"/>
      <c r="BYA203" s="102"/>
      <c r="BYB203" s="102"/>
      <c r="BYC203" s="102"/>
      <c r="BYD203" s="102"/>
      <c r="BYE203" s="102"/>
      <c r="BYF203" s="102"/>
      <c r="BYG203" s="102"/>
      <c r="BYH203" s="102"/>
      <c r="BYI203" s="102"/>
      <c r="BYJ203" s="102"/>
      <c r="BYK203" s="102"/>
      <c r="BYL203" s="102"/>
      <c r="BYM203" s="102"/>
      <c r="BYN203" s="102"/>
      <c r="BYO203" s="102"/>
      <c r="BYP203" s="102"/>
      <c r="BYQ203" s="102"/>
      <c r="BYR203" s="102"/>
      <c r="BYS203" s="102"/>
      <c r="BYT203" s="102"/>
      <c r="BYU203" s="102"/>
      <c r="BYV203" s="102"/>
      <c r="BYW203" s="102"/>
      <c r="BYX203" s="102"/>
      <c r="BYY203" s="102"/>
      <c r="BYZ203" s="102"/>
      <c r="BZA203" s="102"/>
      <c r="BZB203" s="102"/>
      <c r="BZC203" s="102"/>
      <c r="BZD203" s="102"/>
      <c r="BZE203" s="102"/>
      <c r="BZF203" s="102"/>
      <c r="BZG203" s="102"/>
      <c r="BZH203" s="102"/>
      <c r="BZI203" s="102"/>
      <c r="BZJ203" s="102"/>
      <c r="BZK203" s="102"/>
      <c r="BZL203" s="102"/>
      <c r="BZM203" s="102"/>
      <c r="BZN203" s="102"/>
      <c r="BZO203" s="102"/>
      <c r="BZP203" s="102"/>
      <c r="BZQ203" s="102"/>
      <c r="BZR203" s="102"/>
      <c r="BZS203" s="102"/>
      <c r="BZT203" s="102"/>
      <c r="BZU203" s="102"/>
      <c r="BZV203" s="102"/>
      <c r="BZW203" s="102"/>
    </row>
    <row r="204" spans="2:2051" ht="15" customHeight="1">
      <c r="B204" s="112" t="s">
        <v>754</v>
      </c>
      <c r="C204" s="113" t="s">
        <v>393</v>
      </c>
      <c r="D204" s="113" t="s">
        <v>393</v>
      </c>
      <c r="E204" s="113" t="str">
        <f>'Alcance 3'!C93</f>
        <v>Material 2</v>
      </c>
      <c r="F204" s="113" t="str">
        <f t="shared" si="191"/>
        <v>Material 2</v>
      </c>
      <c r="G204" s="226" t="s">
        <v>803</v>
      </c>
      <c r="H204" s="237" t="s">
        <v>238</v>
      </c>
      <c r="I204" s="238">
        <v>3</v>
      </c>
      <c r="J204" s="126">
        <f>'Alcance 3'!D93</f>
        <v>0</v>
      </c>
      <c r="K204" s="117">
        <f>'Alcance 3'!E93</f>
        <v>0</v>
      </c>
      <c r="L204" s="113"/>
      <c r="M204" s="203">
        <v>1</v>
      </c>
      <c r="N204" s="117"/>
      <c r="O204" s="113">
        <f t="shared" si="192"/>
        <v>0</v>
      </c>
      <c r="P204" s="115">
        <f t="shared" si="186"/>
        <v>0</v>
      </c>
      <c r="Q204" s="300">
        <f>VLOOKUP(E204,'Datos 1-Factores emisión'!$B$789:$E$803,2,FALSE)</f>
        <v>0</v>
      </c>
      <c r="R204" s="121">
        <v>0</v>
      </c>
      <c r="S204" s="121">
        <v>0</v>
      </c>
      <c r="T204" s="121">
        <v>0</v>
      </c>
      <c r="U204" s="121">
        <v>0</v>
      </c>
      <c r="V204" s="120">
        <f t="shared" si="187"/>
        <v>0</v>
      </c>
      <c r="W204" s="121">
        <f t="shared" si="187"/>
        <v>0</v>
      </c>
      <c r="X204" s="121">
        <f t="shared" si="187"/>
        <v>0</v>
      </c>
      <c r="Y204" s="121">
        <v>0</v>
      </c>
      <c r="Z204" s="121">
        <v>0</v>
      </c>
      <c r="AA204" s="121">
        <f t="shared" si="188"/>
        <v>0</v>
      </c>
      <c r="AB204" s="120">
        <f>'Datos 2-Potenciales calent glob'!$E$6</f>
        <v>1</v>
      </c>
      <c r="AC204" s="121">
        <f>'Datos 2-Potenciales calent glob'!$E$31</f>
        <v>28</v>
      </c>
      <c r="AD204" s="121">
        <f>'Datos 2-Potenciales calent glob'!$E$32</f>
        <v>265</v>
      </c>
      <c r="AE204" s="123">
        <f>SUMIF('Datos 2-Potenciales calent glob'!$B$6:$B$56,Cálculos_5!E204,'Datos 2-Potenciales calent glob'!$E$6:$E$56)</f>
        <v>0</v>
      </c>
      <c r="AF204" s="121">
        <f>'Datos 2-Potenciales calent glob'!$E$6</f>
        <v>1</v>
      </c>
      <c r="AG204" s="121">
        <f>'Datos 2-Potenciales calent glob'!$E$6</f>
        <v>1</v>
      </c>
      <c r="AH204" s="120">
        <f t="shared" si="189"/>
        <v>0</v>
      </c>
      <c r="AI204" s="121">
        <f t="shared" si="189"/>
        <v>0</v>
      </c>
      <c r="AJ204" s="121">
        <f t="shared" si="189"/>
        <v>0</v>
      </c>
      <c r="AK204" s="121">
        <f t="shared" si="189"/>
        <v>0</v>
      </c>
      <c r="AL204" s="124">
        <f t="shared" si="190"/>
        <v>0</v>
      </c>
      <c r="AM204" s="121">
        <f t="shared" si="176"/>
        <v>0</v>
      </c>
      <c r="AN204" s="207">
        <f t="shared" si="155"/>
        <v>0</v>
      </c>
      <c r="AO204" s="102"/>
      <c r="AP204" s="102"/>
      <c r="AQ204" s="102"/>
      <c r="AR204" s="102"/>
      <c r="AS204" s="102"/>
      <c r="AT204" s="102"/>
      <c r="AU204" s="102"/>
      <c r="AV204" s="102"/>
      <c r="AW204" s="102"/>
      <c r="AX204" s="102"/>
      <c r="AY204" s="102"/>
      <c r="AZ204" s="102"/>
      <c r="BA204" s="102"/>
      <c r="BB204" s="102"/>
      <c r="BC204" s="102"/>
      <c r="BD204" s="102"/>
      <c r="BE204" s="102"/>
      <c r="BF204" s="102"/>
      <c r="BG204" s="102"/>
      <c r="BH204" s="102"/>
      <c r="BI204" s="102"/>
      <c r="BJ204" s="102"/>
      <c r="BK204" s="102"/>
      <c r="BL204" s="102"/>
      <c r="BM204" s="102"/>
      <c r="BN204" s="102"/>
      <c r="BO204" s="102"/>
      <c r="BP204" s="102"/>
      <c r="BQ204" s="102"/>
      <c r="BR204" s="102"/>
      <c r="BS204" s="102"/>
      <c r="BT204" s="102"/>
      <c r="BU204" s="102"/>
      <c r="BV204" s="102"/>
      <c r="BW204" s="102"/>
      <c r="BX204" s="102"/>
      <c r="BY204" s="102"/>
      <c r="BZ204" s="102"/>
      <c r="CA204" s="102"/>
      <c r="CB204" s="102"/>
      <c r="CC204" s="102"/>
      <c r="CD204" s="102"/>
      <c r="CE204" s="102"/>
      <c r="CF204" s="102"/>
      <c r="CG204" s="102"/>
      <c r="CH204" s="102"/>
      <c r="CI204" s="102"/>
      <c r="CJ204" s="102"/>
      <c r="CK204" s="102"/>
      <c r="CL204" s="102"/>
      <c r="CM204" s="102"/>
      <c r="CN204" s="102"/>
      <c r="CO204" s="102"/>
      <c r="CP204" s="102"/>
      <c r="CQ204" s="102"/>
      <c r="CR204" s="102"/>
      <c r="CS204" s="102"/>
      <c r="CT204" s="102"/>
      <c r="CU204" s="102"/>
      <c r="CV204" s="102"/>
      <c r="CW204" s="102"/>
      <c r="CX204" s="102"/>
      <c r="CY204" s="102"/>
      <c r="CZ204" s="102"/>
      <c r="DA204" s="102"/>
      <c r="DB204" s="102"/>
      <c r="DC204" s="102"/>
      <c r="DD204" s="102"/>
      <c r="DE204" s="102"/>
      <c r="DF204" s="102"/>
      <c r="DG204" s="102"/>
      <c r="DH204" s="102"/>
      <c r="DI204" s="102"/>
      <c r="DJ204" s="102"/>
      <c r="DK204" s="102"/>
      <c r="DL204" s="102"/>
      <c r="DM204" s="102"/>
      <c r="DN204" s="102"/>
      <c r="DO204" s="102"/>
      <c r="DP204" s="102"/>
      <c r="DQ204" s="102"/>
      <c r="DR204" s="102"/>
      <c r="DS204" s="102"/>
      <c r="DT204" s="102"/>
      <c r="DU204" s="102"/>
      <c r="DV204" s="102"/>
      <c r="DW204" s="102"/>
      <c r="DX204" s="102"/>
      <c r="DY204" s="102"/>
      <c r="DZ204" s="102"/>
      <c r="EA204" s="102"/>
      <c r="EB204" s="102"/>
      <c r="EC204" s="102"/>
      <c r="ED204" s="102"/>
      <c r="EE204" s="102"/>
      <c r="EF204" s="102"/>
      <c r="EG204" s="102"/>
      <c r="EH204" s="102"/>
      <c r="EI204" s="102"/>
      <c r="EJ204" s="102"/>
      <c r="EK204" s="102"/>
      <c r="EL204" s="102"/>
      <c r="EM204" s="102"/>
      <c r="EN204" s="102"/>
      <c r="EO204" s="102"/>
      <c r="EP204" s="102"/>
      <c r="EQ204" s="102"/>
      <c r="ER204" s="102"/>
      <c r="ES204" s="102"/>
      <c r="ET204" s="102"/>
      <c r="EU204" s="102"/>
      <c r="EV204" s="102"/>
      <c r="EW204" s="102"/>
      <c r="EX204" s="102"/>
      <c r="EY204" s="102"/>
      <c r="EZ204" s="102"/>
      <c r="FA204" s="102"/>
      <c r="FB204" s="102"/>
      <c r="FC204" s="102"/>
      <c r="FD204" s="102"/>
      <c r="FE204" s="102"/>
      <c r="FF204" s="102"/>
      <c r="FG204" s="102"/>
      <c r="FH204" s="102"/>
      <c r="FI204" s="102"/>
      <c r="FJ204" s="102"/>
      <c r="FK204" s="102"/>
      <c r="FL204" s="102"/>
      <c r="FM204" s="102"/>
      <c r="FN204" s="102"/>
      <c r="FO204" s="102"/>
      <c r="FP204" s="102"/>
      <c r="FQ204" s="102"/>
      <c r="FR204" s="102"/>
      <c r="FS204" s="102"/>
      <c r="FT204" s="102"/>
      <c r="FU204" s="102"/>
      <c r="FV204" s="102"/>
      <c r="FW204" s="102"/>
      <c r="FX204" s="102"/>
      <c r="FY204" s="102"/>
      <c r="FZ204" s="102"/>
      <c r="GA204" s="102"/>
      <c r="GB204" s="102"/>
      <c r="GC204" s="102"/>
      <c r="GD204" s="102"/>
      <c r="GE204" s="102"/>
      <c r="GF204" s="102"/>
      <c r="GG204" s="102"/>
      <c r="GH204" s="102"/>
      <c r="GI204" s="102"/>
      <c r="GJ204" s="102"/>
      <c r="GK204" s="102"/>
      <c r="GL204" s="102"/>
      <c r="GM204" s="102"/>
      <c r="GN204" s="102"/>
      <c r="GO204" s="102"/>
      <c r="GP204" s="102"/>
      <c r="GQ204" s="102"/>
      <c r="GR204" s="102"/>
      <c r="GS204" s="102"/>
      <c r="GT204" s="102"/>
      <c r="GU204" s="102"/>
      <c r="GV204" s="102"/>
      <c r="GW204" s="102"/>
      <c r="GX204" s="102"/>
      <c r="GY204" s="102"/>
      <c r="GZ204" s="102"/>
      <c r="HA204" s="102"/>
      <c r="HB204" s="102"/>
      <c r="HC204" s="102"/>
      <c r="HD204" s="102"/>
      <c r="HE204" s="102"/>
      <c r="HF204" s="102"/>
      <c r="HG204" s="102"/>
      <c r="HH204" s="102"/>
      <c r="HI204" s="102"/>
      <c r="HJ204" s="102"/>
      <c r="HK204" s="102"/>
      <c r="HL204" s="102"/>
      <c r="HM204" s="102"/>
      <c r="HN204" s="102"/>
      <c r="HO204" s="102"/>
      <c r="HP204" s="102"/>
      <c r="HQ204" s="102"/>
      <c r="HR204" s="102"/>
      <c r="HS204" s="102"/>
      <c r="HT204" s="102"/>
      <c r="HU204" s="102"/>
      <c r="HV204" s="102"/>
      <c r="HW204" s="102"/>
      <c r="HX204" s="102"/>
      <c r="HY204" s="102"/>
      <c r="HZ204" s="102"/>
      <c r="IA204" s="102"/>
      <c r="IB204" s="102"/>
      <c r="IC204" s="102"/>
      <c r="ID204" s="102"/>
      <c r="IE204" s="102"/>
      <c r="IF204" s="102"/>
      <c r="IG204" s="102"/>
      <c r="IH204" s="102"/>
      <c r="II204" s="102"/>
      <c r="IJ204" s="102"/>
      <c r="IK204" s="102"/>
      <c r="IL204" s="102"/>
      <c r="IM204" s="102"/>
      <c r="IN204" s="102"/>
      <c r="IO204" s="102"/>
      <c r="IP204" s="102"/>
      <c r="IQ204" s="102"/>
      <c r="IR204" s="102"/>
      <c r="IS204" s="102"/>
      <c r="IT204" s="102"/>
      <c r="IU204" s="102"/>
      <c r="IV204" s="102"/>
      <c r="IW204" s="102"/>
      <c r="IX204" s="102"/>
      <c r="IY204" s="102"/>
      <c r="IZ204" s="102"/>
      <c r="JA204" s="102"/>
      <c r="JB204" s="102"/>
      <c r="JC204" s="102"/>
      <c r="JD204" s="102"/>
      <c r="JE204" s="102"/>
      <c r="JF204" s="102"/>
      <c r="JG204" s="102"/>
      <c r="JH204" s="102"/>
      <c r="JI204" s="102"/>
      <c r="JJ204" s="102"/>
      <c r="JK204" s="102"/>
      <c r="JL204" s="102"/>
      <c r="JM204" s="102"/>
      <c r="JN204" s="102"/>
      <c r="JO204" s="102"/>
      <c r="JP204" s="102"/>
      <c r="JQ204" s="102"/>
      <c r="JR204" s="102"/>
      <c r="JS204" s="102"/>
      <c r="JT204" s="102"/>
      <c r="JU204" s="102"/>
      <c r="JV204" s="102"/>
      <c r="JW204" s="102"/>
      <c r="JX204" s="102"/>
      <c r="JY204" s="102"/>
      <c r="JZ204" s="102"/>
      <c r="KA204" s="102"/>
      <c r="KB204" s="102"/>
      <c r="KC204" s="102"/>
      <c r="KD204" s="102"/>
      <c r="KE204" s="102"/>
      <c r="KF204" s="102"/>
      <c r="KG204" s="102"/>
      <c r="KH204" s="102"/>
      <c r="KI204" s="102"/>
      <c r="KJ204" s="102"/>
      <c r="KK204" s="102"/>
      <c r="KL204" s="102"/>
      <c r="KM204" s="102"/>
      <c r="KN204" s="102"/>
      <c r="KO204" s="102"/>
      <c r="KP204" s="102"/>
      <c r="KQ204" s="102"/>
      <c r="KR204" s="102"/>
      <c r="KS204" s="102"/>
      <c r="KT204" s="102"/>
      <c r="KU204" s="102"/>
      <c r="KV204" s="102"/>
      <c r="KW204" s="102"/>
      <c r="KX204" s="102"/>
      <c r="KY204" s="102"/>
      <c r="KZ204" s="102"/>
      <c r="LA204" s="102"/>
      <c r="LB204" s="102"/>
      <c r="LC204" s="102"/>
      <c r="LD204" s="102"/>
      <c r="LE204" s="102"/>
      <c r="LF204" s="102"/>
      <c r="LG204" s="102"/>
      <c r="LH204" s="102"/>
      <c r="LI204" s="102"/>
      <c r="LJ204" s="102"/>
      <c r="LK204" s="102"/>
      <c r="LL204" s="102"/>
      <c r="LM204" s="102"/>
      <c r="LN204" s="102"/>
      <c r="LO204" s="102"/>
      <c r="LP204" s="102"/>
      <c r="LQ204" s="102"/>
      <c r="LR204" s="102"/>
      <c r="LS204" s="102"/>
      <c r="LT204" s="102"/>
      <c r="LU204" s="102"/>
      <c r="LV204" s="102"/>
      <c r="LW204" s="102"/>
      <c r="LX204" s="102"/>
      <c r="LY204" s="102"/>
      <c r="LZ204" s="102"/>
      <c r="MA204" s="102"/>
      <c r="MB204" s="102"/>
      <c r="MC204" s="102"/>
      <c r="MD204" s="102"/>
      <c r="ME204" s="102"/>
      <c r="MF204" s="102"/>
      <c r="MG204" s="102"/>
      <c r="MH204" s="102"/>
      <c r="MI204" s="102"/>
      <c r="MJ204" s="102"/>
      <c r="MK204" s="102"/>
      <c r="ML204" s="102"/>
      <c r="MM204" s="102"/>
      <c r="MN204" s="102"/>
      <c r="MO204" s="102"/>
      <c r="MP204" s="102"/>
      <c r="MQ204" s="102"/>
      <c r="MR204" s="102"/>
      <c r="MS204" s="102"/>
      <c r="MT204" s="102"/>
      <c r="MU204" s="102"/>
      <c r="MV204" s="102"/>
      <c r="MW204" s="102"/>
      <c r="MX204" s="102"/>
      <c r="MY204" s="102"/>
      <c r="MZ204" s="102"/>
      <c r="NA204" s="102"/>
      <c r="NB204" s="102"/>
      <c r="NC204" s="102"/>
      <c r="ND204" s="102"/>
      <c r="NE204" s="102"/>
      <c r="NF204" s="102"/>
      <c r="NG204" s="102"/>
      <c r="NH204" s="102"/>
      <c r="NI204" s="102"/>
      <c r="NJ204" s="102"/>
      <c r="NK204" s="102"/>
      <c r="NL204" s="102"/>
      <c r="NM204" s="102"/>
      <c r="NN204" s="102"/>
      <c r="NO204" s="102"/>
      <c r="NP204" s="102"/>
      <c r="NQ204" s="102"/>
      <c r="NR204" s="102"/>
      <c r="NS204" s="102"/>
      <c r="NT204" s="102"/>
      <c r="NU204" s="102"/>
      <c r="NV204" s="102"/>
      <c r="NW204" s="102"/>
      <c r="NX204" s="102"/>
      <c r="NY204" s="102"/>
      <c r="NZ204" s="102"/>
      <c r="OA204" s="102"/>
      <c r="OB204" s="102"/>
      <c r="OC204" s="102"/>
      <c r="OD204" s="102"/>
      <c r="OE204" s="102"/>
      <c r="OF204" s="102"/>
      <c r="OG204" s="102"/>
      <c r="OH204" s="102"/>
      <c r="OI204" s="102"/>
      <c r="OJ204" s="102"/>
      <c r="OK204" s="102"/>
      <c r="OL204" s="102"/>
      <c r="OM204" s="102"/>
      <c r="ON204" s="102"/>
      <c r="OO204" s="102"/>
      <c r="OP204" s="102"/>
      <c r="OQ204" s="102"/>
      <c r="OR204" s="102"/>
      <c r="OS204" s="102"/>
      <c r="OT204" s="102"/>
      <c r="OU204" s="102"/>
      <c r="OV204" s="102"/>
      <c r="OW204" s="102"/>
      <c r="OX204" s="102"/>
      <c r="OY204" s="102"/>
      <c r="OZ204" s="102"/>
      <c r="PA204" s="102"/>
      <c r="PB204" s="102"/>
      <c r="PC204" s="102"/>
      <c r="PD204" s="102"/>
      <c r="PE204" s="102"/>
      <c r="PF204" s="102"/>
      <c r="PG204" s="102"/>
      <c r="PH204" s="102"/>
      <c r="PI204" s="102"/>
      <c r="PJ204" s="102"/>
      <c r="PK204" s="102"/>
      <c r="PL204" s="102"/>
      <c r="PM204" s="102"/>
      <c r="PN204" s="102"/>
      <c r="PO204" s="102"/>
      <c r="PP204" s="102"/>
      <c r="PQ204" s="102"/>
      <c r="PR204" s="102"/>
      <c r="PS204" s="102"/>
      <c r="PT204" s="102"/>
      <c r="PU204" s="102"/>
      <c r="PV204" s="102"/>
      <c r="PW204" s="102"/>
      <c r="PX204" s="102"/>
      <c r="PY204" s="102"/>
      <c r="PZ204" s="102"/>
      <c r="QA204" s="102"/>
      <c r="QB204" s="102"/>
      <c r="QC204" s="102"/>
      <c r="QD204" s="102"/>
      <c r="QE204" s="102"/>
      <c r="QF204" s="102"/>
      <c r="QG204" s="102"/>
      <c r="QH204" s="102"/>
      <c r="QI204" s="102"/>
      <c r="QJ204" s="102"/>
      <c r="QK204" s="102"/>
      <c r="QL204" s="102"/>
      <c r="QM204" s="102"/>
      <c r="QN204" s="102"/>
      <c r="QO204" s="102"/>
      <c r="QP204" s="102"/>
      <c r="QQ204" s="102"/>
      <c r="QR204" s="102"/>
      <c r="QS204" s="102"/>
      <c r="QT204" s="102"/>
      <c r="QU204" s="102"/>
      <c r="QV204" s="102"/>
      <c r="QW204" s="102"/>
      <c r="QX204" s="102"/>
      <c r="QY204" s="102"/>
      <c r="QZ204" s="102"/>
      <c r="RA204" s="102"/>
      <c r="RB204" s="102"/>
      <c r="RC204" s="102"/>
      <c r="RD204" s="102"/>
      <c r="RE204" s="102"/>
      <c r="RF204" s="102"/>
      <c r="RG204" s="102"/>
      <c r="RH204" s="102"/>
      <c r="RI204" s="102"/>
      <c r="RJ204" s="102"/>
      <c r="RK204" s="102"/>
      <c r="RL204" s="102"/>
      <c r="RM204" s="102"/>
      <c r="RN204" s="102"/>
      <c r="RO204" s="102"/>
      <c r="RP204" s="102"/>
      <c r="RQ204" s="102"/>
      <c r="RR204" s="102"/>
      <c r="RS204" s="102"/>
      <c r="RT204" s="102"/>
      <c r="RU204" s="102"/>
      <c r="RV204" s="102"/>
      <c r="RW204" s="102"/>
      <c r="RX204" s="102"/>
      <c r="RY204" s="102"/>
      <c r="RZ204" s="102"/>
      <c r="SA204" s="102"/>
      <c r="SB204" s="102"/>
      <c r="SC204" s="102"/>
      <c r="SD204" s="102"/>
      <c r="SE204" s="102"/>
      <c r="SF204" s="102"/>
      <c r="SG204" s="102"/>
      <c r="SH204" s="102"/>
      <c r="SI204" s="102"/>
      <c r="SJ204" s="102"/>
      <c r="SK204" s="102"/>
      <c r="SL204" s="102"/>
      <c r="SM204" s="102"/>
      <c r="SN204" s="102"/>
      <c r="SO204" s="102"/>
      <c r="SP204" s="102"/>
      <c r="SQ204" s="102"/>
      <c r="SR204" s="102"/>
      <c r="SS204" s="102"/>
      <c r="ST204" s="102"/>
      <c r="SU204" s="102"/>
      <c r="SV204" s="102"/>
      <c r="SW204" s="102"/>
      <c r="SX204" s="102"/>
      <c r="SY204" s="102"/>
      <c r="SZ204" s="102"/>
      <c r="TA204" s="102"/>
      <c r="TB204" s="102"/>
      <c r="TC204" s="102"/>
      <c r="TD204" s="102"/>
      <c r="TE204" s="102"/>
      <c r="TF204" s="102"/>
      <c r="TG204" s="102"/>
      <c r="TH204" s="102"/>
      <c r="TI204" s="102"/>
      <c r="TJ204" s="102"/>
      <c r="TK204" s="102"/>
      <c r="TL204" s="102"/>
      <c r="TM204" s="102"/>
      <c r="TN204" s="102"/>
      <c r="TO204" s="102"/>
      <c r="TP204" s="102"/>
      <c r="TQ204" s="102"/>
      <c r="TR204" s="102"/>
      <c r="TS204" s="102"/>
      <c r="TT204" s="102"/>
      <c r="TU204" s="102"/>
      <c r="TV204" s="102"/>
      <c r="TW204" s="102"/>
      <c r="TX204" s="102"/>
      <c r="TY204" s="102"/>
      <c r="TZ204" s="102"/>
      <c r="UA204" s="102"/>
      <c r="UB204" s="102"/>
      <c r="UC204" s="102"/>
      <c r="UD204" s="102"/>
      <c r="UE204" s="102"/>
      <c r="UF204" s="102"/>
      <c r="UG204" s="102"/>
      <c r="UH204" s="102"/>
      <c r="UI204" s="102"/>
      <c r="UJ204" s="102"/>
      <c r="UK204" s="102"/>
      <c r="UL204" s="102"/>
      <c r="UM204" s="102"/>
      <c r="UN204" s="102"/>
      <c r="UO204" s="102"/>
      <c r="UP204" s="102"/>
      <c r="UQ204" s="102"/>
      <c r="UR204" s="102"/>
      <c r="US204" s="102"/>
      <c r="UT204" s="102"/>
      <c r="UU204" s="102"/>
      <c r="UV204" s="102"/>
      <c r="UW204" s="102"/>
      <c r="UX204" s="102"/>
      <c r="UY204" s="102"/>
      <c r="UZ204" s="102"/>
      <c r="VA204" s="102"/>
      <c r="VB204" s="102"/>
      <c r="VC204" s="102"/>
      <c r="VD204" s="102"/>
      <c r="VE204" s="102"/>
      <c r="VF204" s="102"/>
      <c r="VG204" s="102"/>
      <c r="VH204" s="102"/>
      <c r="VI204" s="102"/>
      <c r="VJ204" s="102"/>
      <c r="VK204" s="102"/>
      <c r="VL204" s="102"/>
      <c r="VM204" s="102"/>
      <c r="VN204" s="102"/>
      <c r="VO204" s="102"/>
      <c r="VP204" s="102"/>
      <c r="VQ204" s="102"/>
      <c r="VR204" s="102"/>
      <c r="VS204" s="102"/>
      <c r="VT204" s="102"/>
      <c r="VU204" s="102"/>
      <c r="VV204" s="102"/>
      <c r="VW204" s="102"/>
      <c r="VX204" s="102"/>
      <c r="VY204" s="102"/>
      <c r="VZ204" s="102"/>
      <c r="WA204" s="102"/>
      <c r="WB204" s="102"/>
      <c r="WC204" s="102"/>
      <c r="WD204" s="102"/>
      <c r="WE204" s="102"/>
      <c r="WF204" s="102"/>
      <c r="WG204" s="102"/>
      <c r="WH204" s="102"/>
      <c r="WI204" s="102"/>
      <c r="WJ204" s="102"/>
      <c r="WK204" s="102"/>
      <c r="WL204" s="102"/>
      <c r="WM204" s="102"/>
      <c r="WN204" s="102"/>
      <c r="WO204" s="102"/>
      <c r="WP204" s="102"/>
      <c r="WQ204" s="102"/>
      <c r="WR204" s="102"/>
      <c r="WS204" s="102"/>
      <c r="WT204" s="102"/>
      <c r="WU204" s="102"/>
      <c r="WV204" s="102"/>
      <c r="WW204" s="102"/>
      <c r="WX204" s="102"/>
      <c r="WY204" s="102"/>
      <c r="WZ204" s="102"/>
      <c r="XA204" s="102"/>
      <c r="XB204" s="102"/>
      <c r="XC204" s="102"/>
      <c r="XD204" s="102"/>
      <c r="XE204" s="102"/>
      <c r="XF204" s="102"/>
      <c r="XG204" s="102"/>
      <c r="XH204" s="102"/>
      <c r="XI204" s="102"/>
      <c r="XJ204" s="102"/>
      <c r="XK204" s="102"/>
      <c r="XL204" s="102"/>
      <c r="XM204" s="102"/>
      <c r="XN204" s="102"/>
      <c r="XO204" s="102"/>
      <c r="XP204" s="102"/>
      <c r="XQ204" s="102"/>
      <c r="XR204" s="102"/>
      <c r="XS204" s="102"/>
      <c r="XT204" s="102"/>
      <c r="XU204" s="102"/>
      <c r="XV204" s="102"/>
      <c r="XW204" s="102"/>
      <c r="XX204" s="102"/>
      <c r="XY204" s="102"/>
      <c r="XZ204" s="102"/>
      <c r="YA204" s="102"/>
      <c r="YB204" s="102"/>
      <c r="YC204" s="102"/>
      <c r="YD204" s="102"/>
      <c r="YE204" s="102"/>
      <c r="YF204" s="102"/>
      <c r="YG204" s="102"/>
      <c r="YH204" s="102"/>
      <c r="YI204" s="102"/>
      <c r="YJ204" s="102"/>
      <c r="YK204" s="102"/>
      <c r="YL204" s="102"/>
      <c r="YM204" s="102"/>
      <c r="YN204" s="102"/>
      <c r="YO204" s="102"/>
      <c r="YP204" s="102"/>
      <c r="YQ204" s="102"/>
      <c r="YR204" s="102"/>
      <c r="YS204" s="102"/>
      <c r="YT204" s="102"/>
      <c r="YU204" s="102"/>
      <c r="YV204" s="102"/>
      <c r="YW204" s="102"/>
      <c r="YX204" s="102"/>
      <c r="YY204" s="102"/>
      <c r="YZ204" s="102"/>
      <c r="ZA204" s="102"/>
      <c r="ZB204" s="102"/>
      <c r="ZC204" s="102"/>
      <c r="ZD204" s="102"/>
      <c r="ZE204" s="102"/>
      <c r="ZF204" s="102"/>
      <c r="ZG204" s="102"/>
      <c r="ZH204" s="102"/>
      <c r="ZI204" s="102"/>
      <c r="ZJ204" s="102"/>
      <c r="ZK204" s="102"/>
      <c r="ZL204" s="102"/>
      <c r="ZM204" s="102"/>
      <c r="ZN204" s="102"/>
      <c r="ZO204" s="102"/>
      <c r="ZP204" s="102"/>
      <c r="ZQ204" s="102"/>
      <c r="ZR204" s="102"/>
      <c r="ZS204" s="102"/>
      <c r="ZT204" s="102"/>
      <c r="ZU204" s="102"/>
      <c r="ZV204" s="102"/>
      <c r="ZW204" s="102"/>
      <c r="ZX204" s="102"/>
      <c r="ZY204" s="102"/>
      <c r="ZZ204" s="102"/>
      <c r="AAA204" s="102"/>
      <c r="AAB204" s="102"/>
      <c r="AAC204" s="102"/>
      <c r="AAD204" s="102"/>
      <c r="AAE204" s="102"/>
      <c r="AAF204" s="102"/>
      <c r="AAG204" s="102"/>
      <c r="AAH204" s="102"/>
      <c r="AAI204" s="102"/>
      <c r="AAJ204" s="102"/>
      <c r="AAK204" s="102"/>
      <c r="AAL204" s="102"/>
      <c r="AAM204" s="102"/>
      <c r="AAN204" s="102"/>
      <c r="AAO204" s="102"/>
      <c r="AAP204" s="102"/>
      <c r="AAQ204" s="102"/>
      <c r="AAR204" s="102"/>
      <c r="AAS204" s="102"/>
      <c r="AAT204" s="102"/>
      <c r="AAU204" s="102"/>
      <c r="AAV204" s="102"/>
      <c r="AAW204" s="102"/>
      <c r="AAX204" s="102"/>
      <c r="AAY204" s="102"/>
      <c r="AAZ204" s="102"/>
      <c r="ABA204" s="102"/>
      <c r="ABB204" s="102"/>
      <c r="ABC204" s="102"/>
      <c r="ABD204" s="102"/>
      <c r="ABE204" s="102"/>
      <c r="ABF204" s="102"/>
      <c r="ABG204" s="102"/>
      <c r="ABH204" s="102"/>
      <c r="ABI204" s="102"/>
      <c r="ABJ204" s="102"/>
      <c r="ABK204" s="102"/>
      <c r="ABL204" s="102"/>
      <c r="ABM204" s="102"/>
      <c r="ABN204" s="102"/>
      <c r="ABO204" s="102"/>
      <c r="ABP204" s="102"/>
      <c r="ABQ204" s="102"/>
      <c r="ABR204" s="102"/>
      <c r="ABS204" s="102"/>
      <c r="ABT204" s="102"/>
      <c r="ABU204" s="102"/>
      <c r="ABV204" s="102"/>
      <c r="ABW204" s="102"/>
      <c r="ABX204" s="102"/>
      <c r="ABY204" s="102"/>
      <c r="ABZ204" s="102"/>
      <c r="ACA204" s="102"/>
      <c r="ACB204" s="102"/>
      <c r="ACC204" s="102"/>
      <c r="ACD204" s="102"/>
      <c r="ACE204" s="102"/>
      <c r="ACF204" s="102"/>
      <c r="ACG204" s="102"/>
      <c r="ACH204" s="102"/>
      <c r="ACI204" s="102"/>
      <c r="ACJ204" s="102"/>
      <c r="ACK204" s="102"/>
      <c r="ACL204" s="102"/>
      <c r="ACM204" s="102"/>
      <c r="ACN204" s="102"/>
      <c r="ACO204" s="102"/>
      <c r="ACP204" s="102"/>
      <c r="ACQ204" s="102"/>
      <c r="ACR204" s="102"/>
      <c r="ACS204" s="102"/>
      <c r="ACT204" s="102"/>
      <c r="ACU204" s="102"/>
      <c r="ACV204" s="102"/>
      <c r="ACW204" s="102"/>
      <c r="ACX204" s="102"/>
      <c r="ACY204" s="102"/>
      <c r="ACZ204" s="102"/>
      <c r="ADA204" s="102"/>
      <c r="ADB204" s="102"/>
      <c r="ADC204" s="102"/>
      <c r="ADD204" s="102"/>
      <c r="ADE204" s="102"/>
      <c r="ADF204" s="102"/>
      <c r="ADG204" s="102"/>
      <c r="ADH204" s="102"/>
      <c r="ADI204" s="102"/>
      <c r="ADJ204" s="102"/>
      <c r="ADK204" s="102"/>
      <c r="ADL204" s="102"/>
      <c r="ADM204" s="102"/>
      <c r="ADN204" s="102"/>
      <c r="ADO204" s="102"/>
      <c r="ADP204" s="102"/>
      <c r="ADQ204" s="102"/>
      <c r="ADR204" s="102"/>
      <c r="ADS204" s="102"/>
      <c r="ADT204" s="102"/>
      <c r="ADU204" s="102"/>
      <c r="ADV204" s="102"/>
      <c r="ADW204" s="102"/>
      <c r="ADX204" s="102"/>
      <c r="ADY204" s="102"/>
      <c r="ADZ204" s="102"/>
      <c r="AEA204" s="102"/>
      <c r="AEB204" s="102"/>
      <c r="AEC204" s="102"/>
      <c r="AED204" s="102"/>
      <c r="AEE204" s="102"/>
      <c r="AEF204" s="102"/>
      <c r="AEG204" s="102"/>
      <c r="AEH204" s="102"/>
      <c r="AEI204" s="102"/>
      <c r="AEJ204" s="102"/>
      <c r="AEK204" s="102"/>
      <c r="AEL204" s="102"/>
      <c r="AEM204" s="102"/>
      <c r="AEN204" s="102"/>
      <c r="AEO204" s="102"/>
      <c r="AEP204" s="102"/>
      <c r="AEQ204" s="102"/>
      <c r="AER204" s="102"/>
      <c r="AES204" s="102"/>
      <c r="AET204" s="102"/>
      <c r="AEU204" s="102"/>
      <c r="AEV204" s="102"/>
      <c r="AEW204" s="102"/>
      <c r="AEX204" s="102"/>
      <c r="AEY204" s="102"/>
      <c r="AEZ204" s="102"/>
      <c r="AFA204" s="102"/>
      <c r="AFB204" s="102"/>
      <c r="AFC204" s="102"/>
      <c r="AFD204" s="102"/>
      <c r="AFE204" s="102"/>
      <c r="AFF204" s="102"/>
      <c r="AFG204" s="102"/>
      <c r="AFH204" s="102"/>
      <c r="AFI204" s="102"/>
      <c r="AFJ204" s="102"/>
      <c r="AFK204" s="102"/>
      <c r="AFL204" s="102"/>
      <c r="AFM204" s="102"/>
      <c r="AFN204" s="102"/>
      <c r="AFO204" s="102"/>
      <c r="AFP204" s="102"/>
      <c r="AFQ204" s="102"/>
      <c r="AFR204" s="102"/>
      <c r="AFS204" s="102"/>
      <c r="AFT204" s="102"/>
      <c r="AFU204" s="102"/>
      <c r="AFV204" s="102"/>
      <c r="AFW204" s="102"/>
      <c r="AFX204" s="102"/>
      <c r="AFY204" s="102"/>
      <c r="AFZ204" s="102"/>
      <c r="AGA204" s="102"/>
      <c r="AGB204" s="102"/>
      <c r="AGC204" s="102"/>
      <c r="AGD204" s="102"/>
      <c r="AGE204" s="102"/>
      <c r="AGF204" s="102"/>
      <c r="AGG204" s="102"/>
      <c r="AGH204" s="102"/>
      <c r="AGI204" s="102"/>
      <c r="AGJ204" s="102"/>
      <c r="AGK204" s="102"/>
      <c r="AGL204" s="102"/>
      <c r="AGM204" s="102"/>
      <c r="AGN204" s="102"/>
      <c r="AGO204" s="102"/>
      <c r="AGP204" s="102"/>
      <c r="AGQ204" s="102"/>
      <c r="AGR204" s="102"/>
      <c r="AGS204" s="102"/>
      <c r="AGT204" s="102"/>
      <c r="AGU204" s="102"/>
      <c r="AGV204" s="102"/>
      <c r="AGW204" s="102"/>
      <c r="AGX204" s="102"/>
      <c r="AGY204" s="102"/>
      <c r="AGZ204" s="102"/>
      <c r="AHA204" s="102"/>
      <c r="AHB204" s="102"/>
      <c r="AHC204" s="102"/>
      <c r="AHD204" s="102"/>
      <c r="AHE204" s="102"/>
      <c r="AHF204" s="102"/>
      <c r="AHG204" s="102"/>
      <c r="AHH204" s="102"/>
      <c r="AHI204" s="102"/>
      <c r="AHJ204" s="102"/>
      <c r="AHK204" s="102"/>
      <c r="AHL204" s="102"/>
      <c r="AHM204" s="102"/>
      <c r="AHN204" s="102"/>
      <c r="AHO204" s="102"/>
      <c r="AHP204" s="102"/>
      <c r="AHQ204" s="102"/>
      <c r="AHR204" s="102"/>
      <c r="AHS204" s="102"/>
      <c r="AHT204" s="102"/>
      <c r="AHU204" s="102"/>
      <c r="AHV204" s="102"/>
      <c r="AHW204" s="102"/>
      <c r="AHX204" s="102"/>
      <c r="AHY204" s="102"/>
      <c r="AHZ204" s="102"/>
      <c r="AIA204" s="102"/>
      <c r="AIB204" s="102"/>
      <c r="AIC204" s="102"/>
      <c r="AID204" s="102"/>
      <c r="AIE204" s="102"/>
      <c r="AIF204" s="102"/>
      <c r="AIG204" s="102"/>
      <c r="AIH204" s="102"/>
      <c r="AII204" s="102"/>
      <c r="AIJ204" s="102"/>
      <c r="AIK204" s="102"/>
      <c r="AIL204" s="102"/>
      <c r="AIM204" s="102"/>
      <c r="AIN204" s="102"/>
      <c r="AIO204" s="102"/>
      <c r="AIP204" s="102"/>
      <c r="AIQ204" s="102"/>
      <c r="AIR204" s="102"/>
      <c r="AIS204" s="102"/>
      <c r="AIT204" s="102"/>
      <c r="AIU204" s="102"/>
      <c r="AIV204" s="102"/>
      <c r="AIW204" s="102"/>
      <c r="AIX204" s="102"/>
      <c r="AIY204" s="102"/>
      <c r="AIZ204" s="102"/>
      <c r="AJA204" s="102"/>
      <c r="AJB204" s="102"/>
      <c r="AJC204" s="102"/>
      <c r="AJD204" s="102"/>
      <c r="AJE204" s="102"/>
      <c r="AJF204" s="102"/>
      <c r="AJG204" s="102"/>
      <c r="AJH204" s="102"/>
      <c r="AJI204" s="102"/>
      <c r="AJJ204" s="102"/>
      <c r="AJK204" s="102"/>
      <c r="AJL204" s="102"/>
      <c r="AJM204" s="102"/>
      <c r="AJN204" s="102"/>
      <c r="AJO204" s="102"/>
      <c r="AJP204" s="102"/>
      <c r="AJQ204" s="102"/>
      <c r="AJR204" s="102"/>
      <c r="AJS204" s="102"/>
      <c r="AJT204" s="102"/>
      <c r="AJU204" s="102"/>
      <c r="AJV204" s="102"/>
      <c r="AJW204" s="102"/>
      <c r="AJX204" s="102"/>
      <c r="AJY204" s="102"/>
      <c r="AJZ204" s="102"/>
      <c r="AKA204" s="102"/>
      <c r="AKB204" s="102"/>
      <c r="AKC204" s="102"/>
      <c r="AKD204" s="102"/>
      <c r="AKE204" s="102"/>
      <c r="AKF204" s="102"/>
      <c r="AKG204" s="102"/>
      <c r="AKH204" s="102"/>
      <c r="AKI204" s="102"/>
      <c r="AKJ204" s="102"/>
      <c r="AKK204" s="102"/>
      <c r="AKL204" s="102"/>
      <c r="AKM204" s="102"/>
      <c r="AKN204" s="102"/>
      <c r="AKO204" s="102"/>
      <c r="AKP204" s="102"/>
      <c r="AKQ204" s="102"/>
      <c r="AKR204" s="102"/>
      <c r="AKS204" s="102"/>
      <c r="AKT204" s="102"/>
      <c r="AKU204" s="102"/>
      <c r="AKV204" s="102"/>
      <c r="AKW204" s="102"/>
      <c r="AKX204" s="102"/>
      <c r="AKY204" s="102"/>
      <c r="AKZ204" s="102"/>
      <c r="ALA204" s="102"/>
      <c r="ALB204" s="102"/>
      <c r="ALC204" s="102"/>
      <c r="ALD204" s="102"/>
      <c r="ALE204" s="102"/>
      <c r="ALF204" s="102"/>
      <c r="ALG204" s="102"/>
      <c r="ALH204" s="102"/>
      <c r="ALI204" s="102"/>
      <c r="ALJ204" s="102"/>
      <c r="ALK204" s="102"/>
      <c r="ALL204" s="102"/>
      <c r="ALM204" s="102"/>
      <c r="ALN204" s="102"/>
      <c r="ALO204" s="102"/>
      <c r="ALP204" s="102"/>
      <c r="ALQ204" s="102"/>
      <c r="ALR204" s="102"/>
      <c r="ALS204" s="102"/>
      <c r="ALT204" s="102"/>
      <c r="ALU204" s="102"/>
      <c r="ALV204" s="102"/>
      <c r="ALW204" s="102"/>
      <c r="ALX204" s="102"/>
      <c r="ALY204" s="102"/>
      <c r="ALZ204" s="102"/>
      <c r="AMA204" s="102"/>
      <c r="AMB204" s="102"/>
      <c r="AMC204" s="102"/>
      <c r="AMD204" s="102"/>
      <c r="AME204" s="102"/>
      <c r="AMF204" s="102"/>
      <c r="AMG204" s="102"/>
      <c r="AMH204" s="102"/>
      <c r="AMI204" s="102"/>
      <c r="AMJ204" s="102"/>
      <c r="AMK204" s="102"/>
      <c r="AML204" s="102"/>
      <c r="AMM204" s="102"/>
      <c r="AMN204" s="102"/>
      <c r="AMO204" s="102"/>
      <c r="AMP204" s="102"/>
      <c r="AMQ204" s="102"/>
      <c r="AMR204" s="102"/>
      <c r="AMS204" s="102"/>
      <c r="AMT204" s="102"/>
      <c r="AMU204" s="102"/>
      <c r="AMV204" s="102"/>
      <c r="AMW204" s="102"/>
      <c r="AMX204" s="102"/>
      <c r="AMY204" s="102"/>
      <c r="AMZ204" s="102"/>
      <c r="ANA204" s="102"/>
      <c r="ANB204" s="102"/>
      <c r="ANC204" s="102"/>
      <c r="AND204" s="102"/>
      <c r="ANE204" s="102"/>
      <c r="ANF204" s="102"/>
      <c r="ANG204" s="102"/>
      <c r="ANH204" s="102"/>
      <c r="ANI204" s="102"/>
      <c r="ANJ204" s="102"/>
      <c r="ANK204" s="102"/>
      <c r="ANL204" s="102"/>
      <c r="ANM204" s="102"/>
      <c r="ANN204" s="102"/>
      <c r="ANO204" s="102"/>
      <c r="ANP204" s="102"/>
      <c r="ANQ204" s="102"/>
      <c r="ANR204" s="102"/>
      <c r="ANS204" s="102"/>
      <c r="ANT204" s="102"/>
      <c r="ANU204" s="102"/>
      <c r="ANV204" s="102"/>
      <c r="ANW204" s="102"/>
      <c r="ANX204" s="102"/>
      <c r="ANY204" s="102"/>
      <c r="ANZ204" s="102"/>
      <c r="AOA204" s="102"/>
      <c r="AOB204" s="102"/>
      <c r="AOC204" s="102"/>
      <c r="AOD204" s="102"/>
      <c r="AOE204" s="102"/>
      <c r="AOF204" s="102"/>
      <c r="AOG204" s="102"/>
      <c r="AOH204" s="102"/>
      <c r="AOI204" s="102"/>
      <c r="AOJ204" s="102"/>
      <c r="AOK204" s="102"/>
      <c r="AOL204" s="102"/>
      <c r="AOM204" s="102"/>
      <c r="AON204" s="102"/>
      <c r="AOO204" s="102"/>
      <c r="AOP204" s="102"/>
      <c r="AOQ204" s="102"/>
      <c r="AOR204" s="102"/>
      <c r="AOS204" s="102"/>
      <c r="AOT204" s="102"/>
      <c r="AOU204" s="102"/>
      <c r="AOV204" s="102"/>
      <c r="AOW204" s="102"/>
      <c r="AOX204" s="102"/>
      <c r="AOY204" s="102"/>
      <c r="AOZ204" s="102"/>
      <c r="APA204" s="102"/>
      <c r="APB204" s="102"/>
      <c r="APC204" s="102"/>
      <c r="APD204" s="102"/>
      <c r="APE204" s="102"/>
      <c r="APF204" s="102"/>
      <c r="APG204" s="102"/>
      <c r="APH204" s="102"/>
      <c r="API204" s="102"/>
      <c r="APJ204" s="102"/>
      <c r="APK204" s="102"/>
      <c r="APL204" s="102"/>
      <c r="APM204" s="102"/>
      <c r="APN204" s="102"/>
      <c r="APO204" s="102"/>
      <c r="APP204" s="102"/>
      <c r="APQ204" s="102"/>
      <c r="APR204" s="102"/>
      <c r="APS204" s="102"/>
      <c r="APT204" s="102"/>
      <c r="APU204" s="102"/>
      <c r="APV204" s="102"/>
      <c r="APW204" s="102"/>
      <c r="APX204" s="102"/>
      <c r="APY204" s="102"/>
      <c r="APZ204" s="102"/>
      <c r="AQA204" s="102"/>
      <c r="AQB204" s="102"/>
      <c r="AQC204" s="102"/>
      <c r="AQD204" s="102"/>
      <c r="AQE204" s="102"/>
      <c r="AQF204" s="102"/>
      <c r="AQG204" s="102"/>
      <c r="AQH204" s="102"/>
      <c r="AQI204" s="102"/>
      <c r="AQJ204" s="102"/>
      <c r="AQK204" s="102"/>
      <c r="AQL204" s="102"/>
      <c r="AQM204" s="102"/>
      <c r="AQN204" s="102"/>
      <c r="AQO204" s="102"/>
      <c r="AQP204" s="102"/>
      <c r="AQQ204" s="102"/>
      <c r="AQR204" s="102"/>
      <c r="AQS204" s="102"/>
      <c r="AQT204" s="102"/>
      <c r="AQU204" s="102"/>
      <c r="AQV204" s="102"/>
      <c r="AQW204" s="102"/>
      <c r="AQX204" s="102"/>
      <c r="AQY204" s="102"/>
      <c r="AQZ204" s="102"/>
      <c r="ARA204" s="102"/>
      <c r="ARB204" s="102"/>
      <c r="ARC204" s="102"/>
      <c r="ARD204" s="102"/>
      <c r="ARE204" s="102"/>
      <c r="ARF204" s="102"/>
      <c r="ARG204" s="102"/>
      <c r="ARH204" s="102"/>
      <c r="ARI204" s="102"/>
      <c r="ARJ204" s="102"/>
      <c r="ARK204" s="102"/>
      <c r="ARL204" s="102"/>
      <c r="ARM204" s="102"/>
      <c r="ARN204" s="102"/>
      <c r="ARO204" s="102"/>
      <c r="ARP204" s="102"/>
      <c r="ARQ204" s="102"/>
      <c r="ARR204" s="102"/>
      <c r="ARS204" s="102"/>
      <c r="ART204" s="102"/>
      <c r="ARU204" s="102"/>
      <c r="ARV204" s="102"/>
      <c r="ARW204" s="102"/>
      <c r="ARX204" s="102"/>
      <c r="ARY204" s="102"/>
      <c r="ARZ204" s="102"/>
      <c r="ASA204" s="102"/>
      <c r="ASB204" s="102"/>
      <c r="ASC204" s="102"/>
      <c r="ASD204" s="102"/>
      <c r="ASE204" s="102"/>
      <c r="ASF204" s="102"/>
      <c r="ASG204" s="102"/>
      <c r="ASH204" s="102"/>
      <c r="ASI204" s="102"/>
      <c r="ASJ204" s="102"/>
      <c r="ASK204" s="102"/>
      <c r="ASL204" s="102"/>
      <c r="ASM204" s="102"/>
      <c r="ASN204" s="102"/>
      <c r="ASO204" s="102"/>
      <c r="ASP204" s="102"/>
      <c r="ASQ204" s="102"/>
      <c r="ASR204" s="102"/>
      <c r="ASS204" s="102"/>
      <c r="AST204" s="102"/>
      <c r="ASU204" s="102"/>
      <c r="ASV204" s="102"/>
      <c r="ASW204" s="102"/>
      <c r="ASX204" s="102"/>
      <c r="ASY204" s="102"/>
      <c r="ASZ204" s="102"/>
      <c r="ATA204" s="102"/>
      <c r="ATB204" s="102"/>
      <c r="ATC204" s="102"/>
      <c r="ATD204" s="102"/>
      <c r="ATE204" s="102"/>
      <c r="ATF204" s="102"/>
      <c r="ATG204" s="102"/>
      <c r="ATH204" s="102"/>
      <c r="ATI204" s="102"/>
      <c r="ATJ204" s="102"/>
      <c r="ATK204" s="102"/>
      <c r="ATL204" s="102"/>
      <c r="ATM204" s="102"/>
      <c r="ATN204" s="102"/>
      <c r="ATO204" s="102"/>
      <c r="ATP204" s="102"/>
      <c r="ATQ204" s="102"/>
      <c r="ATR204" s="102"/>
      <c r="ATS204" s="102"/>
      <c r="ATT204" s="102"/>
      <c r="ATU204" s="102"/>
      <c r="ATV204" s="102"/>
      <c r="ATW204" s="102"/>
      <c r="ATX204" s="102"/>
      <c r="ATY204" s="102"/>
      <c r="ATZ204" s="102"/>
      <c r="AUA204" s="102"/>
      <c r="AUB204" s="102"/>
      <c r="AUC204" s="102"/>
      <c r="AUD204" s="102"/>
      <c r="AUE204" s="102"/>
      <c r="AUF204" s="102"/>
      <c r="AUG204" s="102"/>
      <c r="AUH204" s="102"/>
      <c r="AUI204" s="102"/>
      <c r="AUJ204" s="102"/>
      <c r="AUK204" s="102"/>
      <c r="AUL204" s="102"/>
      <c r="AUM204" s="102"/>
      <c r="AUN204" s="102"/>
      <c r="AUO204" s="102"/>
      <c r="AUP204" s="102"/>
      <c r="AUQ204" s="102"/>
      <c r="AUR204" s="102"/>
      <c r="AUS204" s="102"/>
      <c r="AUT204" s="102"/>
      <c r="AUU204" s="102"/>
      <c r="AUV204" s="102"/>
      <c r="AUW204" s="102"/>
      <c r="AUX204" s="102"/>
      <c r="AUY204" s="102"/>
      <c r="AUZ204" s="102"/>
      <c r="AVA204" s="102"/>
      <c r="AVB204" s="102"/>
      <c r="AVC204" s="102"/>
      <c r="AVD204" s="102"/>
      <c r="AVE204" s="102"/>
      <c r="AVF204" s="102"/>
      <c r="AVG204" s="102"/>
      <c r="AVH204" s="102"/>
      <c r="AVI204" s="102"/>
      <c r="AVJ204" s="102"/>
      <c r="AVK204" s="102"/>
      <c r="AVL204" s="102"/>
      <c r="AVM204" s="102"/>
      <c r="AVN204" s="102"/>
      <c r="AVO204" s="102"/>
      <c r="AVP204" s="102"/>
      <c r="AVQ204" s="102"/>
      <c r="AVR204" s="102"/>
      <c r="AVS204" s="102"/>
      <c r="AVT204" s="102"/>
      <c r="AVU204" s="102"/>
      <c r="AVV204" s="102"/>
      <c r="AVW204" s="102"/>
      <c r="AVX204" s="102"/>
      <c r="AVY204" s="102"/>
      <c r="AVZ204" s="102"/>
      <c r="AWA204" s="102"/>
      <c r="AWB204" s="102"/>
      <c r="AWC204" s="102"/>
      <c r="AWD204" s="102"/>
      <c r="AWE204" s="102"/>
      <c r="AWF204" s="102"/>
      <c r="AWG204" s="102"/>
      <c r="AWH204" s="102"/>
      <c r="AWI204" s="102"/>
      <c r="AWJ204" s="102"/>
      <c r="AWK204" s="102"/>
      <c r="AWL204" s="102"/>
      <c r="AWM204" s="102"/>
      <c r="AWN204" s="102"/>
      <c r="AWO204" s="102"/>
      <c r="AWP204" s="102"/>
      <c r="AWQ204" s="102"/>
      <c r="AWR204" s="102"/>
      <c r="AWS204" s="102"/>
      <c r="AWT204" s="102"/>
      <c r="AWU204" s="102"/>
      <c r="AWV204" s="102"/>
      <c r="AWW204" s="102"/>
      <c r="AWX204" s="102"/>
      <c r="AWY204" s="102"/>
      <c r="AWZ204" s="102"/>
      <c r="AXA204" s="102"/>
      <c r="AXB204" s="102"/>
      <c r="AXC204" s="102"/>
      <c r="AXD204" s="102"/>
      <c r="AXE204" s="102"/>
      <c r="AXF204" s="102"/>
      <c r="AXG204" s="102"/>
      <c r="AXH204" s="102"/>
      <c r="AXI204" s="102"/>
      <c r="AXJ204" s="102"/>
      <c r="AXK204" s="102"/>
      <c r="AXL204" s="102"/>
      <c r="AXM204" s="102"/>
      <c r="AXN204" s="102"/>
      <c r="AXO204" s="102"/>
      <c r="AXP204" s="102"/>
      <c r="AXQ204" s="102"/>
      <c r="AXR204" s="102"/>
      <c r="AXS204" s="102"/>
      <c r="AXT204" s="102"/>
      <c r="AXU204" s="102"/>
      <c r="AXV204" s="102"/>
      <c r="AXW204" s="102"/>
      <c r="AXX204" s="102"/>
      <c r="AXY204" s="102"/>
      <c r="AXZ204" s="102"/>
      <c r="AYA204" s="102"/>
      <c r="AYB204" s="102"/>
      <c r="AYC204" s="102"/>
      <c r="AYD204" s="102"/>
      <c r="AYE204" s="102"/>
      <c r="AYF204" s="102"/>
      <c r="AYG204" s="102"/>
      <c r="AYH204" s="102"/>
      <c r="AYI204" s="102"/>
      <c r="AYJ204" s="102"/>
      <c r="AYK204" s="102"/>
      <c r="AYL204" s="102"/>
      <c r="AYM204" s="102"/>
      <c r="AYN204" s="102"/>
      <c r="AYO204" s="102"/>
      <c r="AYP204" s="102"/>
      <c r="AYQ204" s="102"/>
      <c r="AYR204" s="102"/>
      <c r="AYS204" s="102"/>
      <c r="AYT204" s="102"/>
      <c r="AYU204" s="102"/>
      <c r="AYV204" s="102"/>
      <c r="AYW204" s="102"/>
      <c r="AYX204" s="102"/>
      <c r="AYY204" s="102"/>
      <c r="AYZ204" s="102"/>
      <c r="AZA204" s="102"/>
      <c r="AZB204" s="102"/>
      <c r="AZC204" s="102"/>
      <c r="AZD204" s="102"/>
      <c r="AZE204" s="102"/>
      <c r="AZF204" s="102"/>
      <c r="AZG204" s="102"/>
      <c r="AZH204" s="102"/>
      <c r="AZI204" s="102"/>
      <c r="AZJ204" s="102"/>
      <c r="AZK204" s="102"/>
      <c r="AZL204" s="102"/>
      <c r="AZM204" s="102"/>
      <c r="AZN204" s="102"/>
      <c r="AZO204" s="102"/>
      <c r="AZP204" s="102"/>
      <c r="AZQ204" s="102"/>
      <c r="AZR204" s="102"/>
      <c r="AZS204" s="102"/>
      <c r="AZT204" s="102"/>
      <c r="AZU204" s="102"/>
      <c r="AZV204" s="102"/>
      <c r="AZW204" s="102"/>
      <c r="AZX204" s="102"/>
      <c r="AZY204" s="102"/>
      <c r="AZZ204" s="102"/>
      <c r="BAA204" s="102"/>
      <c r="BAB204" s="102"/>
      <c r="BAC204" s="102"/>
      <c r="BAD204" s="102"/>
      <c r="BAE204" s="102"/>
      <c r="BAF204" s="102"/>
      <c r="BAG204" s="102"/>
      <c r="BAH204" s="102"/>
      <c r="BAI204" s="102"/>
      <c r="BAJ204" s="102"/>
      <c r="BAK204" s="102"/>
      <c r="BAL204" s="102"/>
      <c r="BAM204" s="102"/>
      <c r="BAN204" s="102"/>
      <c r="BAO204" s="102"/>
      <c r="BAP204" s="102"/>
      <c r="BAQ204" s="102"/>
      <c r="BAR204" s="102"/>
      <c r="BAS204" s="102"/>
      <c r="BAT204" s="102"/>
      <c r="BAU204" s="102"/>
      <c r="BAV204" s="102"/>
      <c r="BAW204" s="102"/>
      <c r="BAX204" s="102"/>
      <c r="BAY204" s="102"/>
      <c r="BAZ204" s="102"/>
      <c r="BBA204" s="102"/>
      <c r="BBB204" s="102"/>
      <c r="BBC204" s="102"/>
      <c r="BBD204" s="102"/>
      <c r="BBE204" s="102"/>
      <c r="BBF204" s="102"/>
      <c r="BBG204" s="102"/>
      <c r="BBH204" s="102"/>
      <c r="BBI204" s="102"/>
      <c r="BBJ204" s="102"/>
      <c r="BBK204" s="102"/>
      <c r="BBL204" s="102"/>
      <c r="BBM204" s="102"/>
      <c r="BBN204" s="102"/>
      <c r="BBO204" s="102"/>
      <c r="BBP204" s="102"/>
      <c r="BBQ204" s="102"/>
      <c r="BBR204" s="102"/>
      <c r="BBS204" s="102"/>
      <c r="BBT204" s="102"/>
      <c r="BBU204" s="102"/>
      <c r="BBV204" s="102"/>
      <c r="BBW204" s="102"/>
      <c r="BBX204" s="102"/>
      <c r="BBY204" s="102"/>
      <c r="BBZ204" s="102"/>
      <c r="BCA204" s="102"/>
      <c r="BCB204" s="102"/>
      <c r="BCC204" s="102"/>
      <c r="BCD204" s="102"/>
      <c r="BCE204" s="102"/>
      <c r="BCF204" s="102"/>
      <c r="BCG204" s="102"/>
      <c r="BCH204" s="102"/>
      <c r="BCI204" s="102"/>
      <c r="BCJ204" s="102"/>
      <c r="BCK204" s="102"/>
      <c r="BCL204" s="102"/>
      <c r="BCM204" s="102"/>
      <c r="BCN204" s="102"/>
      <c r="BCO204" s="102"/>
      <c r="BCP204" s="102"/>
      <c r="BCQ204" s="102"/>
      <c r="BCR204" s="102"/>
      <c r="BCS204" s="102"/>
      <c r="BCT204" s="102"/>
      <c r="BCU204" s="102"/>
      <c r="BCV204" s="102"/>
      <c r="BCW204" s="102"/>
      <c r="BCX204" s="102"/>
      <c r="BCY204" s="102"/>
      <c r="BCZ204" s="102"/>
      <c r="BDA204" s="102"/>
      <c r="BDB204" s="102"/>
      <c r="BDC204" s="102"/>
      <c r="BDD204" s="102"/>
      <c r="BDE204" s="102"/>
      <c r="BDF204" s="102"/>
      <c r="BDG204" s="102"/>
      <c r="BDH204" s="102"/>
      <c r="BDI204" s="102"/>
      <c r="BDJ204" s="102"/>
      <c r="BDK204" s="102"/>
      <c r="BDL204" s="102"/>
      <c r="BDM204" s="102"/>
      <c r="BDN204" s="102"/>
      <c r="BDO204" s="102"/>
      <c r="BDP204" s="102"/>
      <c r="BDQ204" s="102"/>
      <c r="BDR204" s="102"/>
      <c r="BDS204" s="102"/>
      <c r="BDT204" s="102"/>
      <c r="BDU204" s="102"/>
      <c r="BDV204" s="102"/>
      <c r="BDW204" s="102"/>
      <c r="BDX204" s="102"/>
      <c r="BDY204" s="102"/>
      <c r="BDZ204" s="102"/>
      <c r="BEA204" s="102"/>
      <c r="BEB204" s="102"/>
      <c r="BEC204" s="102"/>
      <c r="BED204" s="102"/>
      <c r="BEE204" s="102"/>
      <c r="BEF204" s="102"/>
      <c r="BEG204" s="102"/>
      <c r="BEH204" s="102"/>
      <c r="BEI204" s="102"/>
      <c r="BEJ204" s="102"/>
      <c r="BEK204" s="102"/>
      <c r="BEL204" s="102"/>
      <c r="BEM204" s="102"/>
      <c r="BEN204" s="102"/>
      <c r="BEO204" s="102"/>
      <c r="BEP204" s="102"/>
      <c r="BEQ204" s="102"/>
      <c r="BER204" s="102"/>
      <c r="BES204" s="102"/>
      <c r="BET204" s="102"/>
      <c r="BEU204" s="102"/>
      <c r="BEV204" s="102"/>
      <c r="BEW204" s="102"/>
      <c r="BEX204" s="102"/>
      <c r="BEY204" s="102"/>
      <c r="BEZ204" s="102"/>
      <c r="BFA204" s="102"/>
      <c r="BFB204" s="102"/>
      <c r="BFC204" s="102"/>
      <c r="BFD204" s="102"/>
      <c r="BFE204" s="102"/>
      <c r="BFF204" s="102"/>
      <c r="BFG204" s="102"/>
      <c r="BFH204" s="102"/>
      <c r="BFI204" s="102"/>
      <c r="BFJ204" s="102"/>
      <c r="BFK204" s="102"/>
      <c r="BFL204" s="102"/>
      <c r="BFM204" s="102"/>
      <c r="BFN204" s="102"/>
      <c r="BFO204" s="102"/>
      <c r="BFP204" s="102"/>
      <c r="BFQ204" s="102"/>
      <c r="BFR204" s="102"/>
      <c r="BFS204" s="102"/>
      <c r="BFT204" s="102"/>
      <c r="BFU204" s="102"/>
      <c r="BFV204" s="102"/>
      <c r="BFW204" s="102"/>
      <c r="BFX204" s="102"/>
      <c r="BFY204" s="102"/>
      <c r="BFZ204" s="102"/>
      <c r="BGA204" s="102"/>
      <c r="BGB204" s="102"/>
      <c r="BGC204" s="102"/>
      <c r="BGD204" s="102"/>
      <c r="BGE204" s="102"/>
      <c r="BGF204" s="102"/>
      <c r="BGG204" s="102"/>
      <c r="BGH204" s="102"/>
      <c r="BGI204" s="102"/>
      <c r="BGJ204" s="102"/>
      <c r="BGK204" s="102"/>
      <c r="BGL204" s="102"/>
      <c r="BGM204" s="102"/>
      <c r="BGN204" s="102"/>
      <c r="BGO204" s="102"/>
      <c r="BGP204" s="102"/>
      <c r="BGQ204" s="102"/>
      <c r="BGR204" s="102"/>
      <c r="BGS204" s="102"/>
      <c r="BGT204" s="102"/>
      <c r="BGU204" s="102"/>
      <c r="BGV204" s="102"/>
      <c r="BGW204" s="102"/>
      <c r="BGX204" s="102"/>
      <c r="BGY204" s="102"/>
      <c r="BGZ204" s="102"/>
      <c r="BHA204" s="102"/>
      <c r="BHB204" s="102"/>
      <c r="BHC204" s="102"/>
      <c r="BHD204" s="102"/>
      <c r="BHE204" s="102"/>
      <c r="BHF204" s="102"/>
      <c r="BHG204" s="102"/>
      <c r="BHH204" s="102"/>
      <c r="BHI204" s="102"/>
      <c r="BHJ204" s="102"/>
      <c r="BHK204" s="102"/>
      <c r="BHL204" s="102"/>
      <c r="BHM204" s="102"/>
      <c r="BHN204" s="102"/>
      <c r="BHO204" s="102"/>
      <c r="BHP204" s="102"/>
      <c r="BHQ204" s="102"/>
      <c r="BHR204" s="102"/>
      <c r="BHS204" s="102"/>
      <c r="BHT204" s="102"/>
      <c r="BHU204" s="102"/>
      <c r="BHV204" s="102"/>
      <c r="BHW204" s="102"/>
      <c r="BHX204" s="102"/>
      <c r="BHY204" s="102"/>
      <c r="BHZ204" s="102"/>
      <c r="BIA204" s="102"/>
      <c r="BIB204" s="102"/>
      <c r="BIC204" s="102"/>
      <c r="BID204" s="102"/>
      <c r="BIE204" s="102"/>
      <c r="BIF204" s="102"/>
      <c r="BIG204" s="102"/>
      <c r="BIH204" s="102"/>
      <c r="BII204" s="102"/>
      <c r="BIJ204" s="102"/>
      <c r="BIK204" s="102"/>
      <c r="BIL204" s="102"/>
      <c r="BIM204" s="102"/>
      <c r="BIN204" s="102"/>
      <c r="BIO204" s="102"/>
      <c r="BIP204" s="102"/>
      <c r="BIQ204" s="102"/>
      <c r="BIR204" s="102"/>
      <c r="BIS204" s="102"/>
      <c r="BIT204" s="102"/>
      <c r="BIU204" s="102"/>
      <c r="BIV204" s="102"/>
      <c r="BIW204" s="102"/>
      <c r="BIX204" s="102"/>
      <c r="BIY204" s="102"/>
      <c r="BIZ204" s="102"/>
      <c r="BJA204" s="102"/>
      <c r="BJB204" s="102"/>
      <c r="BJC204" s="102"/>
      <c r="BJD204" s="102"/>
      <c r="BJE204" s="102"/>
      <c r="BJF204" s="102"/>
      <c r="BJG204" s="102"/>
      <c r="BJH204" s="102"/>
      <c r="BJI204" s="102"/>
      <c r="BJJ204" s="102"/>
      <c r="BJK204" s="102"/>
      <c r="BJL204" s="102"/>
      <c r="BJM204" s="102"/>
      <c r="BJN204" s="102"/>
      <c r="BJO204" s="102"/>
      <c r="BJP204" s="102"/>
      <c r="BJQ204" s="102"/>
      <c r="BJR204" s="102"/>
      <c r="BJS204" s="102"/>
      <c r="BJT204" s="102"/>
      <c r="BJU204" s="102"/>
      <c r="BJV204" s="102"/>
      <c r="BJW204" s="102"/>
      <c r="BJX204" s="102"/>
      <c r="BJY204" s="102"/>
      <c r="BJZ204" s="102"/>
      <c r="BKA204" s="102"/>
      <c r="BKB204" s="102"/>
      <c r="BKC204" s="102"/>
      <c r="BKD204" s="102"/>
      <c r="BKE204" s="102"/>
      <c r="BKF204" s="102"/>
      <c r="BKG204" s="102"/>
      <c r="BKH204" s="102"/>
      <c r="BKI204" s="102"/>
      <c r="BKJ204" s="102"/>
      <c r="BKK204" s="102"/>
      <c r="BKL204" s="102"/>
      <c r="BKM204" s="102"/>
      <c r="BKN204" s="102"/>
      <c r="BKO204" s="102"/>
      <c r="BKP204" s="102"/>
      <c r="BKQ204" s="102"/>
      <c r="BKR204" s="102"/>
      <c r="BKS204" s="102"/>
      <c r="BKT204" s="102"/>
      <c r="BKU204" s="102"/>
      <c r="BKV204" s="102"/>
      <c r="BKW204" s="102"/>
      <c r="BKX204" s="102"/>
      <c r="BKY204" s="102"/>
      <c r="BKZ204" s="102"/>
      <c r="BLA204" s="102"/>
      <c r="BLB204" s="102"/>
      <c r="BLC204" s="102"/>
      <c r="BLD204" s="102"/>
      <c r="BLE204" s="102"/>
      <c r="BLF204" s="102"/>
      <c r="BLG204" s="102"/>
      <c r="BLH204" s="102"/>
      <c r="BLI204" s="102"/>
      <c r="BLJ204" s="102"/>
      <c r="BLK204" s="102"/>
      <c r="BLL204" s="102"/>
      <c r="BLM204" s="102"/>
      <c r="BLN204" s="102"/>
      <c r="BLO204" s="102"/>
      <c r="BLP204" s="102"/>
      <c r="BLQ204" s="102"/>
      <c r="BLR204" s="102"/>
      <c r="BLS204" s="102"/>
      <c r="BLT204" s="102"/>
      <c r="BLU204" s="102"/>
      <c r="BLV204" s="102"/>
      <c r="BLW204" s="102"/>
      <c r="BLX204" s="102"/>
      <c r="BLY204" s="102"/>
      <c r="BLZ204" s="102"/>
      <c r="BMA204" s="102"/>
      <c r="BMB204" s="102"/>
      <c r="BMC204" s="102"/>
      <c r="BMD204" s="102"/>
      <c r="BME204" s="102"/>
      <c r="BMF204" s="102"/>
      <c r="BMG204" s="102"/>
      <c r="BMH204" s="102"/>
      <c r="BMI204" s="102"/>
      <c r="BMJ204" s="102"/>
      <c r="BMK204" s="102"/>
      <c r="BML204" s="102"/>
      <c r="BMM204" s="102"/>
      <c r="BMN204" s="102"/>
      <c r="BMO204" s="102"/>
      <c r="BMP204" s="102"/>
      <c r="BMQ204" s="102"/>
      <c r="BMR204" s="102"/>
      <c r="BMS204" s="102"/>
      <c r="BMT204" s="102"/>
      <c r="BMU204" s="102"/>
      <c r="BMV204" s="102"/>
      <c r="BMW204" s="102"/>
      <c r="BMX204" s="102"/>
      <c r="BMY204" s="102"/>
      <c r="BMZ204" s="102"/>
      <c r="BNA204" s="102"/>
      <c r="BNB204" s="102"/>
      <c r="BNC204" s="102"/>
      <c r="BND204" s="102"/>
      <c r="BNE204" s="102"/>
      <c r="BNF204" s="102"/>
      <c r="BNG204" s="102"/>
      <c r="BNH204" s="102"/>
      <c r="BNI204" s="102"/>
      <c r="BNJ204" s="102"/>
      <c r="BNK204" s="102"/>
      <c r="BNL204" s="102"/>
      <c r="BNM204" s="102"/>
      <c r="BNN204" s="102"/>
      <c r="BNO204" s="102"/>
      <c r="BNP204" s="102"/>
      <c r="BNQ204" s="102"/>
      <c r="BNR204" s="102"/>
      <c r="BNS204" s="102"/>
      <c r="BNT204" s="102"/>
      <c r="BNU204" s="102"/>
      <c r="BNV204" s="102"/>
      <c r="BNW204" s="102"/>
      <c r="BNX204" s="102"/>
      <c r="BNY204" s="102"/>
      <c r="BNZ204" s="102"/>
      <c r="BOA204" s="102"/>
      <c r="BOB204" s="102"/>
      <c r="BOC204" s="102"/>
      <c r="BOD204" s="102"/>
      <c r="BOE204" s="102"/>
      <c r="BOF204" s="102"/>
      <c r="BOG204" s="102"/>
      <c r="BOH204" s="102"/>
      <c r="BOI204" s="102"/>
      <c r="BOJ204" s="102"/>
      <c r="BOK204" s="102"/>
      <c r="BOL204" s="102"/>
      <c r="BOM204" s="102"/>
      <c r="BON204" s="102"/>
      <c r="BOO204" s="102"/>
      <c r="BOP204" s="102"/>
      <c r="BOQ204" s="102"/>
      <c r="BOR204" s="102"/>
      <c r="BOS204" s="102"/>
      <c r="BOT204" s="102"/>
      <c r="BOU204" s="102"/>
      <c r="BOV204" s="102"/>
      <c r="BOW204" s="102"/>
      <c r="BOX204" s="102"/>
      <c r="BOY204" s="102"/>
      <c r="BOZ204" s="102"/>
      <c r="BPA204" s="102"/>
      <c r="BPB204" s="102"/>
      <c r="BPC204" s="102"/>
      <c r="BPD204" s="102"/>
      <c r="BPE204" s="102"/>
      <c r="BPF204" s="102"/>
      <c r="BPG204" s="102"/>
      <c r="BPH204" s="102"/>
      <c r="BPI204" s="102"/>
      <c r="BPJ204" s="102"/>
      <c r="BPK204" s="102"/>
      <c r="BPL204" s="102"/>
      <c r="BPM204" s="102"/>
      <c r="BPN204" s="102"/>
      <c r="BPO204" s="102"/>
      <c r="BPP204" s="102"/>
      <c r="BPQ204" s="102"/>
      <c r="BPR204" s="102"/>
      <c r="BPS204" s="102"/>
      <c r="BPT204" s="102"/>
      <c r="BPU204" s="102"/>
      <c r="BPV204" s="102"/>
      <c r="BPW204" s="102"/>
      <c r="BPX204" s="102"/>
      <c r="BPY204" s="102"/>
      <c r="BPZ204" s="102"/>
      <c r="BQA204" s="102"/>
      <c r="BQB204" s="102"/>
      <c r="BQC204" s="102"/>
      <c r="BQD204" s="102"/>
      <c r="BQE204" s="102"/>
      <c r="BQF204" s="102"/>
      <c r="BQG204" s="102"/>
      <c r="BQH204" s="102"/>
      <c r="BQI204" s="102"/>
      <c r="BQJ204" s="102"/>
      <c r="BQK204" s="102"/>
      <c r="BQL204" s="102"/>
      <c r="BQM204" s="102"/>
      <c r="BQN204" s="102"/>
      <c r="BQO204" s="102"/>
      <c r="BQP204" s="102"/>
      <c r="BQQ204" s="102"/>
      <c r="BQR204" s="102"/>
      <c r="BQS204" s="102"/>
      <c r="BQT204" s="102"/>
      <c r="BQU204" s="102"/>
      <c r="BQV204" s="102"/>
      <c r="BQW204" s="102"/>
      <c r="BQX204" s="102"/>
      <c r="BQY204" s="102"/>
      <c r="BQZ204" s="102"/>
      <c r="BRA204" s="102"/>
      <c r="BRB204" s="102"/>
      <c r="BRC204" s="102"/>
      <c r="BRD204" s="102"/>
      <c r="BRE204" s="102"/>
      <c r="BRF204" s="102"/>
      <c r="BRG204" s="102"/>
      <c r="BRH204" s="102"/>
      <c r="BRI204" s="102"/>
      <c r="BRJ204" s="102"/>
      <c r="BRK204" s="102"/>
      <c r="BRL204" s="102"/>
      <c r="BRM204" s="102"/>
      <c r="BRN204" s="102"/>
      <c r="BRO204" s="102"/>
      <c r="BRP204" s="102"/>
      <c r="BRQ204" s="102"/>
      <c r="BRR204" s="102"/>
      <c r="BRS204" s="102"/>
      <c r="BRT204" s="102"/>
      <c r="BRU204" s="102"/>
      <c r="BRV204" s="102"/>
      <c r="BRW204" s="102"/>
      <c r="BRX204" s="102"/>
      <c r="BRY204" s="102"/>
      <c r="BRZ204" s="102"/>
      <c r="BSA204" s="102"/>
      <c r="BSB204" s="102"/>
      <c r="BSC204" s="102"/>
      <c r="BSD204" s="102"/>
      <c r="BSE204" s="102"/>
      <c r="BSF204" s="102"/>
      <c r="BSG204" s="102"/>
      <c r="BSH204" s="102"/>
      <c r="BSI204" s="102"/>
      <c r="BSJ204" s="102"/>
      <c r="BSK204" s="102"/>
      <c r="BSL204" s="102"/>
      <c r="BSM204" s="102"/>
      <c r="BSN204" s="102"/>
      <c r="BSO204" s="102"/>
      <c r="BSP204" s="102"/>
      <c r="BSQ204" s="102"/>
      <c r="BSR204" s="102"/>
      <c r="BSS204" s="102"/>
      <c r="BST204" s="102"/>
      <c r="BSU204" s="102"/>
      <c r="BSV204" s="102"/>
      <c r="BSW204" s="102"/>
      <c r="BSX204" s="102"/>
      <c r="BSY204" s="102"/>
      <c r="BSZ204" s="102"/>
      <c r="BTA204" s="102"/>
      <c r="BTB204" s="102"/>
      <c r="BTC204" s="102"/>
      <c r="BTD204" s="102"/>
      <c r="BTE204" s="102"/>
      <c r="BTF204" s="102"/>
      <c r="BTG204" s="102"/>
      <c r="BTH204" s="102"/>
      <c r="BTI204" s="102"/>
      <c r="BTJ204" s="102"/>
      <c r="BTK204" s="102"/>
      <c r="BTL204" s="102"/>
      <c r="BTM204" s="102"/>
      <c r="BTN204" s="102"/>
      <c r="BTO204" s="102"/>
      <c r="BTP204" s="102"/>
      <c r="BTQ204" s="102"/>
      <c r="BTR204" s="102"/>
      <c r="BTS204" s="102"/>
      <c r="BTT204" s="102"/>
      <c r="BTU204" s="102"/>
      <c r="BTV204" s="102"/>
      <c r="BTW204" s="102"/>
      <c r="BTX204" s="102"/>
      <c r="BTY204" s="102"/>
      <c r="BTZ204" s="102"/>
      <c r="BUA204" s="102"/>
      <c r="BUB204" s="102"/>
      <c r="BUC204" s="102"/>
      <c r="BUD204" s="102"/>
      <c r="BUE204" s="102"/>
      <c r="BUF204" s="102"/>
      <c r="BUG204" s="102"/>
      <c r="BUH204" s="102"/>
      <c r="BUI204" s="102"/>
      <c r="BUJ204" s="102"/>
      <c r="BUK204" s="102"/>
      <c r="BUL204" s="102"/>
      <c r="BUM204" s="102"/>
      <c r="BUN204" s="102"/>
      <c r="BUO204" s="102"/>
      <c r="BUP204" s="102"/>
      <c r="BUQ204" s="102"/>
      <c r="BUR204" s="102"/>
      <c r="BUS204" s="102"/>
      <c r="BUT204" s="102"/>
      <c r="BUU204" s="102"/>
      <c r="BUV204" s="102"/>
      <c r="BUW204" s="102"/>
      <c r="BUX204" s="102"/>
      <c r="BUY204" s="102"/>
      <c r="BUZ204" s="102"/>
      <c r="BVA204" s="102"/>
      <c r="BVB204" s="102"/>
      <c r="BVC204" s="102"/>
      <c r="BVD204" s="102"/>
      <c r="BVE204" s="102"/>
      <c r="BVF204" s="102"/>
      <c r="BVG204" s="102"/>
      <c r="BVH204" s="102"/>
      <c r="BVI204" s="102"/>
      <c r="BVJ204" s="102"/>
      <c r="BVK204" s="102"/>
      <c r="BVL204" s="102"/>
      <c r="BVM204" s="102"/>
      <c r="BVN204" s="102"/>
      <c r="BVO204" s="102"/>
      <c r="BVP204" s="102"/>
      <c r="BVQ204" s="102"/>
      <c r="BVR204" s="102"/>
      <c r="BVS204" s="102"/>
      <c r="BVT204" s="102"/>
      <c r="BVU204" s="102"/>
      <c r="BVV204" s="102"/>
      <c r="BVW204" s="102"/>
      <c r="BVX204" s="102"/>
      <c r="BVY204" s="102"/>
      <c r="BVZ204" s="102"/>
      <c r="BWA204" s="102"/>
      <c r="BWB204" s="102"/>
      <c r="BWC204" s="102"/>
      <c r="BWD204" s="102"/>
      <c r="BWE204" s="102"/>
      <c r="BWF204" s="102"/>
      <c r="BWG204" s="102"/>
      <c r="BWH204" s="102"/>
      <c r="BWI204" s="102"/>
      <c r="BWJ204" s="102"/>
      <c r="BWK204" s="102"/>
      <c r="BWL204" s="102"/>
      <c r="BWM204" s="102"/>
      <c r="BWN204" s="102"/>
      <c r="BWO204" s="102"/>
      <c r="BWP204" s="102"/>
      <c r="BWQ204" s="102"/>
      <c r="BWR204" s="102"/>
      <c r="BWS204" s="102"/>
      <c r="BWT204" s="102"/>
      <c r="BWU204" s="102"/>
      <c r="BWV204" s="102"/>
      <c r="BWW204" s="102"/>
      <c r="BWX204" s="102"/>
      <c r="BWY204" s="102"/>
      <c r="BWZ204" s="102"/>
      <c r="BXA204" s="102"/>
      <c r="BXB204" s="102"/>
      <c r="BXC204" s="102"/>
      <c r="BXD204" s="102"/>
      <c r="BXE204" s="102"/>
      <c r="BXF204" s="102"/>
      <c r="BXG204" s="102"/>
      <c r="BXH204" s="102"/>
      <c r="BXI204" s="102"/>
      <c r="BXJ204" s="102"/>
      <c r="BXK204" s="102"/>
      <c r="BXL204" s="102"/>
      <c r="BXM204" s="102"/>
      <c r="BXN204" s="102"/>
      <c r="BXO204" s="102"/>
      <c r="BXP204" s="102"/>
      <c r="BXQ204" s="102"/>
      <c r="BXR204" s="102"/>
      <c r="BXS204" s="102"/>
      <c r="BXT204" s="102"/>
      <c r="BXU204" s="102"/>
      <c r="BXV204" s="102"/>
      <c r="BXW204" s="102"/>
      <c r="BXX204" s="102"/>
      <c r="BXY204" s="102"/>
      <c r="BXZ204" s="102"/>
      <c r="BYA204" s="102"/>
      <c r="BYB204" s="102"/>
      <c r="BYC204" s="102"/>
      <c r="BYD204" s="102"/>
      <c r="BYE204" s="102"/>
      <c r="BYF204" s="102"/>
      <c r="BYG204" s="102"/>
      <c r="BYH204" s="102"/>
      <c r="BYI204" s="102"/>
      <c r="BYJ204" s="102"/>
      <c r="BYK204" s="102"/>
      <c r="BYL204" s="102"/>
      <c r="BYM204" s="102"/>
      <c r="BYN204" s="102"/>
      <c r="BYO204" s="102"/>
      <c r="BYP204" s="102"/>
      <c r="BYQ204" s="102"/>
      <c r="BYR204" s="102"/>
      <c r="BYS204" s="102"/>
      <c r="BYT204" s="102"/>
      <c r="BYU204" s="102"/>
      <c r="BYV204" s="102"/>
      <c r="BYW204" s="102"/>
      <c r="BYX204" s="102"/>
      <c r="BYY204" s="102"/>
      <c r="BYZ204" s="102"/>
      <c r="BZA204" s="102"/>
      <c r="BZB204" s="102"/>
      <c r="BZC204" s="102"/>
      <c r="BZD204" s="102"/>
      <c r="BZE204" s="102"/>
      <c r="BZF204" s="102"/>
      <c r="BZG204" s="102"/>
      <c r="BZH204" s="102"/>
      <c r="BZI204" s="102"/>
      <c r="BZJ204" s="102"/>
      <c r="BZK204" s="102"/>
      <c r="BZL204" s="102"/>
      <c r="BZM204" s="102"/>
      <c r="BZN204" s="102"/>
      <c r="BZO204" s="102"/>
      <c r="BZP204" s="102"/>
      <c r="BZQ204" s="102"/>
      <c r="BZR204" s="102"/>
      <c r="BZS204" s="102"/>
      <c r="BZT204" s="102"/>
      <c r="BZU204" s="102"/>
      <c r="BZV204" s="102"/>
      <c r="BZW204" s="102"/>
    </row>
    <row r="205" spans="2:2051" ht="15" customHeight="1">
      <c r="B205" s="112" t="s">
        <v>754</v>
      </c>
      <c r="C205" s="113" t="s">
        <v>393</v>
      </c>
      <c r="D205" s="113" t="s">
        <v>393</v>
      </c>
      <c r="E205" s="113" t="str">
        <f>'Alcance 3'!C94</f>
        <v>Material 3</v>
      </c>
      <c r="F205" s="113" t="str">
        <f t="shared" si="191"/>
        <v>Material 3</v>
      </c>
      <c r="G205" s="226" t="s">
        <v>803</v>
      </c>
      <c r="H205" s="237" t="s">
        <v>238</v>
      </c>
      <c r="I205" s="238">
        <v>3</v>
      </c>
      <c r="J205" s="126">
        <f>'Alcance 3'!D94</f>
        <v>0</v>
      </c>
      <c r="K205" s="117">
        <f>'Alcance 3'!E94</f>
        <v>0</v>
      </c>
      <c r="L205" s="113"/>
      <c r="M205" s="203">
        <v>1</v>
      </c>
      <c r="N205" s="117"/>
      <c r="O205" s="113">
        <f t="shared" si="192"/>
        <v>0</v>
      </c>
      <c r="P205" s="115">
        <f t="shared" si="186"/>
        <v>0</v>
      </c>
      <c r="Q205" s="300">
        <f>VLOOKUP(E205,'Datos 1-Factores emisión'!$B$789:$E$803,2,FALSE)</f>
        <v>0</v>
      </c>
      <c r="R205" s="121">
        <v>0</v>
      </c>
      <c r="S205" s="121">
        <v>0</v>
      </c>
      <c r="T205" s="121">
        <v>0</v>
      </c>
      <c r="U205" s="121">
        <v>0</v>
      </c>
      <c r="V205" s="120">
        <f t="shared" si="187"/>
        <v>0</v>
      </c>
      <c r="W205" s="121">
        <f t="shared" si="187"/>
        <v>0</v>
      </c>
      <c r="X205" s="121">
        <f t="shared" si="187"/>
        <v>0</v>
      </c>
      <c r="Y205" s="121">
        <v>0</v>
      </c>
      <c r="Z205" s="121">
        <v>0</v>
      </c>
      <c r="AA205" s="121">
        <f t="shared" si="188"/>
        <v>0</v>
      </c>
      <c r="AB205" s="120">
        <f>'Datos 2-Potenciales calent glob'!$E$6</f>
        <v>1</v>
      </c>
      <c r="AC205" s="121">
        <f>'Datos 2-Potenciales calent glob'!$E$31</f>
        <v>28</v>
      </c>
      <c r="AD205" s="121">
        <f>'Datos 2-Potenciales calent glob'!$E$32</f>
        <v>265</v>
      </c>
      <c r="AE205" s="123">
        <f>SUMIF('Datos 2-Potenciales calent glob'!$B$6:$B$56,Cálculos_5!E205,'Datos 2-Potenciales calent glob'!$E$6:$E$56)</f>
        <v>0</v>
      </c>
      <c r="AF205" s="121">
        <f>'Datos 2-Potenciales calent glob'!$E$6</f>
        <v>1</v>
      </c>
      <c r="AG205" s="121">
        <f>'Datos 2-Potenciales calent glob'!$E$6</f>
        <v>1</v>
      </c>
      <c r="AH205" s="120">
        <f t="shared" si="189"/>
        <v>0</v>
      </c>
      <c r="AI205" s="121">
        <f t="shared" si="189"/>
        <v>0</v>
      </c>
      <c r="AJ205" s="121">
        <f t="shared" si="189"/>
        <v>0</v>
      </c>
      <c r="AK205" s="121">
        <f t="shared" si="189"/>
        <v>0</v>
      </c>
      <c r="AL205" s="124">
        <f t="shared" si="190"/>
        <v>0</v>
      </c>
      <c r="AM205" s="121">
        <f t="shared" si="176"/>
        <v>0</v>
      </c>
      <c r="AN205" s="207">
        <f t="shared" si="155"/>
        <v>0</v>
      </c>
      <c r="AO205" s="102"/>
      <c r="AP205" s="102"/>
      <c r="AQ205" s="102"/>
      <c r="AR205" s="102"/>
      <c r="AS205" s="102"/>
      <c r="AT205" s="102"/>
      <c r="AU205" s="102"/>
      <c r="AV205" s="102"/>
      <c r="AW205" s="102"/>
      <c r="AX205" s="102"/>
      <c r="AY205" s="102"/>
      <c r="AZ205" s="102"/>
      <c r="BA205" s="102"/>
      <c r="BB205" s="102"/>
      <c r="BC205" s="102"/>
      <c r="BD205" s="102"/>
      <c r="BE205" s="102"/>
      <c r="BF205" s="102"/>
      <c r="BG205" s="102"/>
      <c r="BH205" s="102"/>
      <c r="BI205" s="102"/>
      <c r="BJ205" s="102"/>
      <c r="BK205" s="102"/>
      <c r="BL205" s="102"/>
      <c r="BM205" s="102"/>
      <c r="BN205" s="102"/>
      <c r="BO205" s="102"/>
      <c r="BP205" s="102"/>
      <c r="BQ205" s="102"/>
      <c r="BR205" s="102"/>
      <c r="BS205" s="102"/>
      <c r="BT205" s="102"/>
      <c r="BU205" s="102"/>
      <c r="BV205" s="102"/>
      <c r="BW205" s="102"/>
      <c r="BX205" s="102"/>
      <c r="BY205" s="102"/>
      <c r="BZ205" s="102"/>
      <c r="CA205" s="102"/>
      <c r="CB205" s="102"/>
      <c r="CC205" s="102"/>
      <c r="CD205" s="102"/>
      <c r="CE205" s="102"/>
      <c r="CF205" s="102"/>
      <c r="CG205" s="102"/>
      <c r="CH205" s="102"/>
      <c r="CI205" s="102"/>
      <c r="CJ205" s="102"/>
      <c r="CK205" s="102"/>
      <c r="CL205" s="102"/>
      <c r="CM205" s="102"/>
      <c r="CN205" s="102"/>
      <c r="CO205" s="102"/>
      <c r="CP205" s="102"/>
      <c r="CQ205" s="102"/>
      <c r="CR205" s="102"/>
      <c r="CS205" s="102"/>
      <c r="CT205" s="102"/>
      <c r="CU205" s="102"/>
      <c r="CV205" s="102"/>
      <c r="CW205" s="102"/>
      <c r="CX205" s="102"/>
      <c r="CY205" s="102"/>
      <c r="CZ205" s="102"/>
      <c r="DA205" s="102"/>
      <c r="DB205" s="102"/>
      <c r="DC205" s="102"/>
      <c r="DD205" s="102"/>
      <c r="DE205" s="102"/>
      <c r="DF205" s="102"/>
      <c r="DG205" s="102"/>
      <c r="DH205" s="102"/>
      <c r="DI205" s="102"/>
      <c r="DJ205" s="102"/>
      <c r="DK205" s="102"/>
      <c r="DL205" s="102"/>
      <c r="DM205" s="102"/>
      <c r="DN205" s="102"/>
      <c r="DO205" s="102"/>
      <c r="DP205" s="102"/>
      <c r="DQ205" s="102"/>
      <c r="DR205" s="102"/>
      <c r="DS205" s="102"/>
      <c r="DT205" s="102"/>
      <c r="DU205" s="102"/>
      <c r="DV205" s="102"/>
      <c r="DW205" s="102"/>
      <c r="DX205" s="102"/>
      <c r="DY205" s="102"/>
      <c r="DZ205" s="102"/>
      <c r="EA205" s="102"/>
      <c r="EB205" s="102"/>
      <c r="EC205" s="102"/>
      <c r="ED205" s="102"/>
      <c r="EE205" s="102"/>
      <c r="EF205" s="102"/>
      <c r="EG205" s="102"/>
      <c r="EH205" s="102"/>
      <c r="EI205" s="102"/>
      <c r="EJ205" s="102"/>
      <c r="EK205" s="102"/>
      <c r="EL205" s="102"/>
      <c r="EM205" s="102"/>
      <c r="EN205" s="102"/>
      <c r="EO205" s="102"/>
      <c r="EP205" s="102"/>
      <c r="EQ205" s="102"/>
      <c r="ER205" s="102"/>
      <c r="ES205" s="102"/>
      <c r="ET205" s="102"/>
      <c r="EU205" s="102"/>
      <c r="EV205" s="102"/>
      <c r="EW205" s="102"/>
      <c r="EX205" s="102"/>
      <c r="EY205" s="102"/>
      <c r="EZ205" s="102"/>
      <c r="FA205" s="102"/>
      <c r="FB205" s="102"/>
      <c r="FC205" s="102"/>
      <c r="FD205" s="102"/>
      <c r="FE205" s="102"/>
      <c r="FF205" s="102"/>
      <c r="FG205" s="102"/>
      <c r="FH205" s="102"/>
      <c r="FI205" s="102"/>
      <c r="FJ205" s="102"/>
      <c r="FK205" s="102"/>
      <c r="FL205" s="102"/>
      <c r="FM205" s="102"/>
      <c r="FN205" s="102"/>
      <c r="FO205" s="102"/>
      <c r="FP205" s="102"/>
      <c r="FQ205" s="102"/>
      <c r="FR205" s="102"/>
      <c r="FS205" s="102"/>
      <c r="FT205" s="102"/>
      <c r="FU205" s="102"/>
      <c r="FV205" s="102"/>
      <c r="FW205" s="102"/>
      <c r="FX205" s="102"/>
      <c r="FY205" s="102"/>
      <c r="FZ205" s="102"/>
      <c r="GA205" s="102"/>
      <c r="GB205" s="102"/>
      <c r="GC205" s="102"/>
      <c r="GD205" s="102"/>
      <c r="GE205" s="102"/>
      <c r="GF205" s="102"/>
      <c r="GG205" s="102"/>
      <c r="GH205" s="102"/>
      <c r="GI205" s="102"/>
      <c r="GJ205" s="102"/>
      <c r="GK205" s="102"/>
      <c r="GL205" s="102"/>
      <c r="GM205" s="102"/>
      <c r="GN205" s="102"/>
      <c r="GO205" s="102"/>
      <c r="GP205" s="102"/>
      <c r="GQ205" s="102"/>
      <c r="GR205" s="102"/>
      <c r="GS205" s="102"/>
      <c r="GT205" s="102"/>
      <c r="GU205" s="102"/>
      <c r="GV205" s="102"/>
      <c r="GW205" s="102"/>
      <c r="GX205" s="102"/>
      <c r="GY205" s="102"/>
      <c r="GZ205" s="102"/>
      <c r="HA205" s="102"/>
      <c r="HB205" s="102"/>
      <c r="HC205" s="102"/>
      <c r="HD205" s="102"/>
      <c r="HE205" s="102"/>
      <c r="HF205" s="102"/>
      <c r="HG205" s="102"/>
      <c r="HH205" s="102"/>
      <c r="HI205" s="102"/>
      <c r="HJ205" s="102"/>
      <c r="HK205" s="102"/>
      <c r="HL205" s="102"/>
      <c r="HM205" s="102"/>
      <c r="HN205" s="102"/>
      <c r="HO205" s="102"/>
      <c r="HP205" s="102"/>
      <c r="HQ205" s="102"/>
      <c r="HR205" s="102"/>
      <c r="HS205" s="102"/>
      <c r="HT205" s="102"/>
      <c r="HU205" s="102"/>
      <c r="HV205" s="102"/>
      <c r="HW205" s="102"/>
      <c r="HX205" s="102"/>
      <c r="HY205" s="102"/>
      <c r="HZ205" s="102"/>
      <c r="IA205" s="102"/>
      <c r="IB205" s="102"/>
      <c r="IC205" s="102"/>
      <c r="ID205" s="102"/>
      <c r="IE205" s="102"/>
      <c r="IF205" s="102"/>
      <c r="IG205" s="102"/>
      <c r="IH205" s="102"/>
      <c r="II205" s="102"/>
      <c r="IJ205" s="102"/>
      <c r="IK205" s="102"/>
      <c r="IL205" s="102"/>
      <c r="IM205" s="102"/>
      <c r="IN205" s="102"/>
      <c r="IO205" s="102"/>
      <c r="IP205" s="102"/>
      <c r="IQ205" s="102"/>
      <c r="IR205" s="102"/>
      <c r="IS205" s="102"/>
      <c r="IT205" s="102"/>
      <c r="IU205" s="102"/>
      <c r="IV205" s="102"/>
      <c r="IW205" s="102"/>
      <c r="IX205" s="102"/>
      <c r="IY205" s="102"/>
      <c r="IZ205" s="102"/>
      <c r="JA205" s="102"/>
      <c r="JB205" s="102"/>
      <c r="JC205" s="102"/>
      <c r="JD205" s="102"/>
      <c r="JE205" s="102"/>
      <c r="JF205" s="102"/>
      <c r="JG205" s="102"/>
      <c r="JH205" s="102"/>
      <c r="JI205" s="102"/>
      <c r="JJ205" s="102"/>
      <c r="JK205" s="102"/>
      <c r="JL205" s="102"/>
      <c r="JM205" s="102"/>
      <c r="JN205" s="102"/>
      <c r="JO205" s="102"/>
      <c r="JP205" s="102"/>
      <c r="JQ205" s="102"/>
      <c r="JR205" s="102"/>
      <c r="JS205" s="102"/>
      <c r="JT205" s="102"/>
      <c r="JU205" s="102"/>
      <c r="JV205" s="102"/>
      <c r="JW205" s="102"/>
      <c r="JX205" s="102"/>
      <c r="JY205" s="102"/>
      <c r="JZ205" s="102"/>
      <c r="KA205" s="102"/>
      <c r="KB205" s="102"/>
      <c r="KC205" s="102"/>
      <c r="KD205" s="102"/>
      <c r="KE205" s="102"/>
      <c r="KF205" s="102"/>
      <c r="KG205" s="102"/>
      <c r="KH205" s="102"/>
      <c r="KI205" s="102"/>
      <c r="KJ205" s="102"/>
      <c r="KK205" s="102"/>
      <c r="KL205" s="102"/>
      <c r="KM205" s="102"/>
      <c r="KN205" s="102"/>
      <c r="KO205" s="102"/>
      <c r="KP205" s="102"/>
      <c r="KQ205" s="102"/>
      <c r="KR205" s="102"/>
      <c r="KS205" s="102"/>
      <c r="KT205" s="102"/>
      <c r="KU205" s="102"/>
      <c r="KV205" s="102"/>
      <c r="KW205" s="102"/>
      <c r="KX205" s="102"/>
      <c r="KY205" s="102"/>
      <c r="KZ205" s="102"/>
      <c r="LA205" s="102"/>
      <c r="LB205" s="102"/>
      <c r="LC205" s="102"/>
      <c r="LD205" s="102"/>
      <c r="LE205" s="102"/>
      <c r="LF205" s="102"/>
      <c r="LG205" s="102"/>
      <c r="LH205" s="102"/>
      <c r="LI205" s="102"/>
      <c r="LJ205" s="102"/>
      <c r="LK205" s="102"/>
      <c r="LL205" s="102"/>
      <c r="LM205" s="102"/>
      <c r="LN205" s="102"/>
      <c r="LO205" s="102"/>
      <c r="LP205" s="102"/>
      <c r="LQ205" s="102"/>
      <c r="LR205" s="102"/>
      <c r="LS205" s="102"/>
      <c r="LT205" s="102"/>
      <c r="LU205" s="102"/>
      <c r="LV205" s="102"/>
      <c r="LW205" s="102"/>
      <c r="LX205" s="102"/>
      <c r="LY205" s="102"/>
      <c r="LZ205" s="102"/>
      <c r="MA205" s="102"/>
      <c r="MB205" s="102"/>
      <c r="MC205" s="102"/>
      <c r="MD205" s="102"/>
      <c r="ME205" s="102"/>
      <c r="MF205" s="102"/>
      <c r="MG205" s="102"/>
      <c r="MH205" s="102"/>
      <c r="MI205" s="102"/>
      <c r="MJ205" s="102"/>
      <c r="MK205" s="102"/>
      <c r="ML205" s="102"/>
      <c r="MM205" s="102"/>
      <c r="MN205" s="102"/>
      <c r="MO205" s="102"/>
      <c r="MP205" s="102"/>
      <c r="MQ205" s="102"/>
      <c r="MR205" s="102"/>
      <c r="MS205" s="102"/>
      <c r="MT205" s="102"/>
      <c r="MU205" s="102"/>
      <c r="MV205" s="102"/>
      <c r="MW205" s="102"/>
      <c r="MX205" s="102"/>
      <c r="MY205" s="102"/>
      <c r="MZ205" s="102"/>
      <c r="NA205" s="102"/>
      <c r="NB205" s="102"/>
      <c r="NC205" s="102"/>
      <c r="ND205" s="102"/>
      <c r="NE205" s="102"/>
      <c r="NF205" s="102"/>
      <c r="NG205" s="102"/>
      <c r="NH205" s="102"/>
      <c r="NI205" s="102"/>
      <c r="NJ205" s="102"/>
      <c r="NK205" s="102"/>
      <c r="NL205" s="102"/>
      <c r="NM205" s="102"/>
      <c r="NN205" s="102"/>
      <c r="NO205" s="102"/>
      <c r="NP205" s="102"/>
      <c r="NQ205" s="102"/>
      <c r="NR205" s="102"/>
      <c r="NS205" s="102"/>
      <c r="NT205" s="102"/>
      <c r="NU205" s="102"/>
      <c r="NV205" s="102"/>
      <c r="NW205" s="102"/>
      <c r="NX205" s="102"/>
      <c r="NY205" s="102"/>
      <c r="NZ205" s="102"/>
      <c r="OA205" s="102"/>
      <c r="OB205" s="102"/>
      <c r="OC205" s="102"/>
      <c r="OD205" s="102"/>
      <c r="OE205" s="102"/>
      <c r="OF205" s="102"/>
      <c r="OG205" s="102"/>
      <c r="OH205" s="102"/>
      <c r="OI205" s="102"/>
      <c r="OJ205" s="102"/>
      <c r="OK205" s="102"/>
      <c r="OL205" s="102"/>
      <c r="OM205" s="102"/>
      <c r="ON205" s="102"/>
      <c r="OO205" s="102"/>
      <c r="OP205" s="102"/>
      <c r="OQ205" s="102"/>
      <c r="OR205" s="102"/>
      <c r="OS205" s="102"/>
      <c r="OT205" s="102"/>
      <c r="OU205" s="102"/>
      <c r="OV205" s="102"/>
      <c r="OW205" s="102"/>
      <c r="OX205" s="102"/>
      <c r="OY205" s="102"/>
      <c r="OZ205" s="102"/>
      <c r="PA205" s="102"/>
      <c r="PB205" s="102"/>
      <c r="PC205" s="102"/>
      <c r="PD205" s="102"/>
      <c r="PE205" s="102"/>
      <c r="PF205" s="102"/>
      <c r="PG205" s="102"/>
      <c r="PH205" s="102"/>
      <c r="PI205" s="102"/>
      <c r="PJ205" s="102"/>
      <c r="PK205" s="102"/>
      <c r="PL205" s="102"/>
      <c r="PM205" s="102"/>
      <c r="PN205" s="102"/>
      <c r="PO205" s="102"/>
      <c r="PP205" s="102"/>
      <c r="PQ205" s="102"/>
      <c r="PR205" s="102"/>
      <c r="PS205" s="102"/>
      <c r="PT205" s="102"/>
      <c r="PU205" s="102"/>
      <c r="PV205" s="102"/>
      <c r="PW205" s="102"/>
      <c r="PX205" s="102"/>
      <c r="PY205" s="102"/>
      <c r="PZ205" s="102"/>
      <c r="QA205" s="102"/>
      <c r="QB205" s="102"/>
      <c r="QC205" s="102"/>
      <c r="QD205" s="102"/>
      <c r="QE205" s="102"/>
      <c r="QF205" s="102"/>
      <c r="QG205" s="102"/>
      <c r="QH205" s="102"/>
      <c r="QI205" s="102"/>
      <c r="QJ205" s="102"/>
      <c r="QK205" s="102"/>
      <c r="QL205" s="102"/>
      <c r="QM205" s="102"/>
      <c r="QN205" s="102"/>
      <c r="QO205" s="102"/>
      <c r="QP205" s="102"/>
      <c r="QQ205" s="102"/>
      <c r="QR205" s="102"/>
      <c r="QS205" s="102"/>
      <c r="QT205" s="102"/>
      <c r="QU205" s="102"/>
      <c r="QV205" s="102"/>
      <c r="QW205" s="102"/>
      <c r="QX205" s="102"/>
      <c r="QY205" s="102"/>
      <c r="QZ205" s="102"/>
      <c r="RA205" s="102"/>
      <c r="RB205" s="102"/>
      <c r="RC205" s="102"/>
      <c r="RD205" s="102"/>
      <c r="RE205" s="102"/>
      <c r="RF205" s="102"/>
      <c r="RG205" s="102"/>
      <c r="RH205" s="102"/>
      <c r="RI205" s="102"/>
      <c r="RJ205" s="102"/>
      <c r="RK205" s="102"/>
      <c r="RL205" s="102"/>
      <c r="RM205" s="102"/>
      <c r="RN205" s="102"/>
      <c r="RO205" s="102"/>
      <c r="RP205" s="102"/>
      <c r="RQ205" s="102"/>
      <c r="RR205" s="102"/>
      <c r="RS205" s="102"/>
      <c r="RT205" s="102"/>
      <c r="RU205" s="102"/>
      <c r="RV205" s="102"/>
      <c r="RW205" s="102"/>
      <c r="RX205" s="102"/>
      <c r="RY205" s="102"/>
      <c r="RZ205" s="102"/>
      <c r="SA205" s="102"/>
      <c r="SB205" s="102"/>
      <c r="SC205" s="102"/>
      <c r="SD205" s="102"/>
      <c r="SE205" s="102"/>
      <c r="SF205" s="102"/>
      <c r="SG205" s="102"/>
      <c r="SH205" s="102"/>
      <c r="SI205" s="102"/>
      <c r="SJ205" s="102"/>
      <c r="SK205" s="102"/>
      <c r="SL205" s="102"/>
      <c r="SM205" s="102"/>
      <c r="SN205" s="102"/>
      <c r="SO205" s="102"/>
      <c r="SP205" s="102"/>
      <c r="SQ205" s="102"/>
      <c r="SR205" s="102"/>
      <c r="SS205" s="102"/>
      <c r="ST205" s="102"/>
      <c r="SU205" s="102"/>
      <c r="SV205" s="102"/>
      <c r="SW205" s="102"/>
      <c r="SX205" s="102"/>
      <c r="SY205" s="102"/>
      <c r="SZ205" s="102"/>
      <c r="TA205" s="102"/>
      <c r="TB205" s="102"/>
      <c r="TC205" s="102"/>
      <c r="TD205" s="102"/>
      <c r="TE205" s="102"/>
      <c r="TF205" s="102"/>
      <c r="TG205" s="102"/>
      <c r="TH205" s="102"/>
      <c r="TI205" s="102"/>
      <c r="TJ205" s="102"/>
      <c r="TK205" s="102"/>
      <c r="TL205" s="102"/>
      <c r="TM205" s="102"/>
      <c r="TN205" s="102"/>
      <c r="TO205" s="102"/>
      <c r="TP205" s="102"/>
      <c r="TQ205" s="102"/>
      <c r="TR205" s="102"/>
      <c r="TS205" s="102"/>
      <c r="TT205" s="102"/>
      <c r="TU205" s="102"/>
      <c r="TV205" s="102"/>
      <c r="TW205" s="102"/>
      <c r="TX205" s="102"/>
      <c r="TY205" s="102"/>
      <c r="TZ205" s="102"/>
      <c r="UA205" s="102"/>
      <c r="UB205" s="102"/>
      <c r="UC205" s="102"/>
      <c r="UD205" s="102"/>
      <c r="UE205" s="102"/>
      <c r="UF205" s="102"/>
      <c r="UG205" s="102"/>
      <c r="UH205" s="102"/>
      <c r="UI205" s="102"/>
      <c r="UJ205" s="102"/>
      <c r="UK205" s="102"/>
      <c r="UL205" s="102"/>
      <c r="UM205" s="102"/>
      <c r="UN205" s="102"/>
      <c r="UO205" s="102"/>
      <c r="UP205" s="102"/>
      <c r="UQ205" s="102"/>
      <c r="UR205" s="102"/>
      <c r="US205" s="102"/>
      <c r="UT205" s="102"/>
      <c r="UU205" s="102"/>
      <c r="UV205" s="102"/>
      <c r="UW205" s="102"/>
      <c r="UX205" s="102"/>
      <c r="UY205" s="102"/>
      <c r="UZ205" s="102"/>
      <c r="VA205" s="102"/>
      <c r="VB205" s="102"/>
      <c r="VC205" s="102"/>
      <c r="VD205" s="102"/>
      <c r="VE205" s="102"/>
      <c r="VF205" s="102"/>
      <c r="VG205" s="102"/>
      <c r="VH205" s="102"/>
      <c r="VI205" s="102"/>
      <c r="VJ205" s="102"/>
      <c r="VK205" s="102"/>
      <c r="VL205" s="102"/>
      <c r="VM205" s="102"/>
      <c r="VN205" s="102"/>
      <c r="VO205" s="102"/>
      <c r="VP205" s="102"/>
      <c r="VQ205" s="102"/>
      <c r="VR205" s="102"/>
      <c r="VS205" s="102"/>
      <c r="VT205" s="102"/>
      <c r="VU205" s="102"/>
      <c r="VV205" s="102"/>
      <c r="VW205" s="102"/>
      <c r="VX205" s="102"/>
      <c r="VY205" s="102"/>
      <c r="VZ205" s="102"/>
      <c r="WA205" s="102"/>
      <c r="WB205" s="102"/>
      <c r="WC205" s="102"/>
      <c r="WD205" s="102"/>
      <c r="WE205" s="102"/>
      <c r="WF205" s="102"/>
      <c r="WG205" s="102"/>
      <c r="WH205" s="102"/>
      <c r="WI205" s="102"/>
      <c r="WJ205" s="102"/>
      <c r="WK205" s="102"/>
      <c r="WL205" s="102"/>
      <c r="WM205" s="102"/>
      <c r="WN205" s="102"/>
      <c r="WO205" s="102"/>
      <c r="WP205" s="102"/>
      <c r="WQ205" s="102"/>
      <c r="WR205" s="102"/>
      <c r="WS205" s="102"/>
      <c r="WT205" s="102"/>
      <c r="WU205" s="102"/>
      <c r="WV205" s="102"/>
      <c r="WW205" s="102"/>
      <c r="WX205" s="102"/>
      <c r="WY205" s="102"/>
      <c r="WZ205" s="102"/>
      <c r="XA205" s="102"/>
      <c r="XB205" s="102"/>
      <c r="XC205" s="102"/>
      <c r="XD205" s="102"/>
      <c r="XE205" s="102"/>
      <c r="XF205" s="102"/>
      <c r="XG205" s="102"/>
      <c r="XH205" s="102"/>
      <c r="XI205" s="102"/>
      <c r="XJ205" s="102"/>
      <c r="XK205" s="102"/>
      <c r="XL205" s="102"/>
      <c r="XM205" s="102"/>
      <c r="XN205" s="102"/>
      <c r="XO205" s="102"/>
      <c r="XP205" s="102"/>
      <c r="XQ205" s="102"/>
      <c r="XR205" s="102"/>
      <c r="XS205" s="102"/>
      <c r="XT205" s="102"/>
      <c r="XU205" s="102"/>
      <c r="XV205" s="102"/>
      <c r="XW205" s="102"/>
      <c r="XX205" s="102"/>
      <c r="XY205" s="102"/>
      <c r="XZ205" s="102"/>
      <c r="YA205" s="102"/>
      <c r="YB205" s="102"/>
      <c r="YC205" s="102"/>
      <c r="YD205" s="102"/>
      <c r="YE205" s="102"/>
      <c r="YF205" s="102"/>
      <c r="YG205" s="102"/>
      <c r="YH205" s="102"/>
      <c r="YI205" s="102"/>
      <c r="YJ205" s="102"/>
      <c r="YK205" s="102"/>
      <c r="YL205" s="102"/>
      <c r="YM205" s="102"/>
      <c r="YN205" s="102"/>
      <c r="YO205" s="102"/>
      <c r="YP205" s="102"/>
      <c r="YQ205" s="102"/>
      <c r="YR205" s="102"/>
      <c r="YS205" s="102"/>
      <c r="YT205" s="102"/>
      <c r="YU205" s="102"/>
      <c r="YV205" s="102"/>
      <c r="YW205" s="102"/>
      <c r="YX205" s="102"/>
      <c r="YY205" s="102"/>
      <c r="YZ205" s="102"/>
      <c r="ZA205" s="102"/>
      <c r="ZB205" s="102"/>
      <c r="ZC205" s="102"/>
      <c r="ZD205" s="102"/>
      <c r="ZE205" s="102"/>
      <c r="ZF205" s="102"/>
      <c r="ZG205" s="102"/>
      <c r="ZH205" s="102"/>
      <c r="ZI205" s="102"/>
      <c r="ZJ205" s="102"/>
      <c r="ZK205" s="102"/>
      <c r="ZL205" s="102"/>
      <c r="ZM205" s="102"/>
      <c r="ZN205" s="102"/>
      <c r="ZO205" s="102"/>
      <c r="ZP205" s="102"/>
      <c r="ZQ205" s="102"/>
      <c r="ZR205" s="102"/>
      <c r="ZS205" s="102"/>
      <c r="ZT205" s="102"/>
      <c r="ZU205" s="102"/>
      <c r="ZV205" s="102"/>
      <c r="ZW205" s="102"/>
      <c r="ZX205" s="102"/>
      <c r="ZY205" s="102"/>
      <c r="ZZ205" s="102"/>
      <c r="AAA205" s="102"/>
      <c r="AAB205" s="102"/>
      <c r="AAC205" s="102"/>
      <c r="AAD205" s="102"/>
      <c r="AAE205" s="102"/>
      <c r="AAF205" s="102"/>
      <c r="AAG205" s="102"/>
      <c r="AAH205" s="102"/>
      <c r="AAI205" s="102"/>
      <c r="AAJ205" s="102"/>
      <c r="AAK205" s="102"/>
      <c r="AAL205" s="102"/>
      <c r="AAM205" s="102"/>
      <c r="AAN205" s="102"/>
      <c r="AAO205" s="102"/>
      <c r="AAP205" s="102"/>
      <c r="AAQ205" s="102"/>
      <c r="AAR205" s="102"/>
      <c r="AAS205" s="102"/>
      <c r="AAT205" s="102"/>
      <c r="AAU205" s="102"/>
      <c r="AAV205" s="102"/>
      <c r="AAW205" s="102"/>
      <c r="AAX205" s="102"/>
      <c r="AAY205" s="102"/>
      <c r="AAZ205" s="102"/>
      <c r="ABA205" s="102"/>
      <c r="ABB205" s="102"/>
      <c r="ABC205" s="102"/>
      <c r="ABD205" s="102"/>
      <c r="ABE205" s="102"/>
      <c r="ABF205" s="102"/>
      <c r="ABG205" s="102"/>
      <c r="ABH205" s="102"/>
      <c r="ABI205" s="102"/>
      <c r="ABJ205" s="102"/>
      <c r="ABK205" s="102"/>
      <c r="ABL205" s="102"/>
      <c r="ABM205" s="102"/>
      <c r="ABN205" s="102"/>
      <c r="ABO205" s="102"/>
      <c r="ABP205" s="102"/>
      <c r="ABQ205" s="102"/>
      <c r="ABR205" s="102"/>
      <c r="ABS205" s="102"/>
      <c r="ABT205" s="102"/>
      <c r="ABU205" s="102"/>
      <c r="ABV205" s="102"/>
      <c r="ABW205" s="102"/>
      <c r="ABX205" s="102"/>
      <c r="ABY205" s="102"/>
      <c r="ABZ205" s="102"/>
      <c r="ACA205" s="102"/>
      <c r="ACB205" s="102"/>
      <c r="ACC205" s="102"/>
      <c r="ACD205" s="102"/>
      <c r="ACE205" s="102"/>
      <c r="ACF205" s="102"/>
      <c r="ACG205" s="102"/>
      <c r="ACH205" s="102"/>
      <c r="ACI205" s="102"/>
      <c r="ACJ205" s="102"/>
      <c r="ACK205" s="102"/>
      <c r="ACL205" s="102"/>
      <c r="ACM205" s="102"/>
      <c r="ACN205" s="102"/>
      <c r="ACO205" s="102"/>
      <c r="ACP205" s="102"/>
      <c r="ACQ205" s="102"/>
      <c r="ACR205" s="102"/>
      <c r="ACS205" s="102"/>
      <c r="ACT205" s="102"/>
      <c r="ACU205" s="102"/>
      <c r="ACV205" s="102"/>
      <c r="ACW205" s="102"/>
      <c r="ACX205" s="102"/>
      <c r="ACY205" s="102"/>
      <c r="ACZ205" s="102"/>
      <c r="ADA205" s="102"/>
      <c r="ADB205" s="102"/>
      <c r="ADC205" s="102"/>
      <c r="ADD205" s="102"/>
      <c r="ADE205" s="102"/>
      <c r="ADF205" s="102"/>
      <c r="ADG205" s="102"/>
      <c r="ADH205" s="102"/>
      <c r="ADI205" s="102"/>
      <c r="ADJ205" s="102"/>
      <c r="ADK205" s="102"/>
      <c r="ADL205" s="102"/>
      <c r="ADM205" s="102"/>
      <c r="ADN205" s="102"/>
      <c r="ADO205" s="102"/>
      <c r="ADP205" s="102"/>
      <c r="ADQ205" s="102"/>
      <c r="ADR205" s="102"/>
      <c r="ADS205" s="102"/>
      <c r="ADT205" s="102"/>
      <c r="ADU205" s="102"/>
      <c r="ADV205" s="102"/>
      <c r="ADW205" s="102"/>
      <c r="ADX205" s="102"/>
      <c r="ADY205" s="102"/>
      <c r="ADZ205" s="102"/>
      <c r="AEA205" s="102"/>
      <c r="AEB205" s="102"/>
      <c r="AEC205" s="102"/>
      <c r="AED205" s="102"/>
      <c r="AEE205" s="102"/>
      <c r="AEF205" s="102"/>
      <c r="AEG205" s="102"/>
      <c r="AEH205" s="102"/>
      <c r="AEI205" s="102"/>
      <c r="AEJ205" s="102"/>
      <c r="AEK205" s="102"/>
      <c r="AEL205" s="102"/>
      <c r="AEM205" s="102"/>
      <c r="AEN205" s="102"/>
      <c r="AEO205" s="102"/>
      <c r="AEP205" s="102"/>
      <c r="AEQ205" s="102"/>
      <c r="AER205" s="102"/>
      <c r="AES205" s="102"/>
      <c r="AET205" s="102"/>
      <c r="AEU205" s="102"/>
      <c r="AEV205" s="102"/>
      <c r="AEW205" s="102"/>
      <c r="AEX205" s="102"/>
      <c r="AEY205" s="102"/>
      <c r="AEZ205" s="102"/>
      <c r="AFA205" s="102"/>
      <c r="AFB205" s="102"/>
      <c r="AFC205" s="102"/>
      <c r="AFD205" s="102"/>
      <c r="AFE205" s="102"/>
      <c r="AFF205" s="102"/>
      <c r="AFG205" s="102"/>
      <c r="AFH205" s="102"/>
      <c r="AFI205" s="102"/>
      <c r="AFJ205" s="102"/>
      <c r="AFK205" s="102"/>
      <c r="AFL205" s="102"/>
      <c r="AFM205" s="102"/>
      <c r="AFN205" s="102"/>
      <c r="AFO205" s="102"/>
      <c r="AFP205" s="102"/>
      <c r="AFQ205" s="102"/>
      <c r="AFR205" s="102"/>
      <c r="AFS205" s="102"/>
      <c r="AFT205" s="102"/>
      <c r="AFU205" s="102"/>
      <c r="AFV205" s="102"/>
      <c r="AFW205" s="102"/>
      <c r="AFX205" s="102"/>
      <c r="AFY205" s="102"/>
      <c r="AFZ205" s="102"/>
      <c r="AGA205" s="102"/>
      <c r="AGB205" s="102"/>
      <c r="AGC205" s="102"/>
      <c r="AGD205" s="102"/>
      <c r="AGE205" s="102"/>
      <c r="AGF205" s="102"/>
      <c r="AGG205" s="102"/>
      <c r="AGH205" s="102"/>
      <c r="AGI205" s="102"/>
      <c r="AGJ205" s="102"/>
      <c r="AGK205" s="102"/>
      <c r="AGL205" s="102"/>
      <c r="AGM205" s="102"/>
      <c r="AGN205" s="102"/>
      <c r="AGO205" s="102"/>
      <c r="AGP205" s="102"/>
      <c r="AGQ205" s="102"/>
      <c r="AGR205" s="102"/>
      <c r="AGS205" s="102"/>
      <c r="AGT205" s="102"/>
      <c r="AGU205" s="102"/>
      <c r="AGV205" s="102"/>
      <c r="AGW205" s="102"/>
      <c r="AGX205" s="102"/>
      <c r="AGY205" s="102"/>
      <c r="AGZ205" s="102"/>
      <c r="AHA205" s="102"/>
      <c r="AHB205" s="102"/>
      <c r="AHC205" s="102"/>
      <c r="AHD205" s="102"/>
      <c r="AHE205" s="102"/>
      <c r="AHF205" s="102"/>
      <c r="AHG205" s="102"/>
      <c r="AHH205" s="102"/>
      <c r="AHI205" s="102"/>
      <c r="AHJ205" s="102"/>
      <c r="AHK205" s="102"/>
      <c r="AHL205" s="102"/>
      <c r="AHM205" s="102"/>
      <c r="AHN205" s="102"/>
      <c r="AHO205" s="102"/>
      <c r="AHP205" s="102"/>
      <c r="AHQ205" s="102"/>
      <c r="AHR205" s="102"/>
      <c r="AHS205" s="102"/>
      <c r="AHT205" s="102"/>
      <c r="AHU205" s="102"/>
      <c r="AHV205" s="102"/>
      <c r="AHW205" s="102"/>
      <c r="AHX205" s="102"/>
      <c r="AHY205" s="102"/>
      <c r="AHZ205" s="102"/>
      <c r="AIA205" s="102"/>
      <c r="AIB205" s="102"/>
      <c r="AIC205" s="102"/>
      <c r="AID205" s="102"/>
      <c r="AIE205" s="102"/>
      <c r="AIF205" s="102"/>
      <c r="AIG205" s="102"/>
      <c r="AIH205" s="102"/>
      <c r="AII205" s="102"/>
      <c r="AIJ205" s="102"/>
      <c r="AIK205" s="102"/>
      <c r="AIL205" s="102"/>
      <c r="AIM205" s="102"/>
      <c r="AIN205" s="102"/>
      <c r="AIO205" s="102"/>
      <c r="AIP205" s="102"/>
      <c r="AIQ205" s="102"/>
      <c r="AIR205" s="102"/>
      <c r="AIS205" s="102"/>
      <c r="AIT205" s="102"/>
      <c r="AIU205" s="102"/>
      <c r="AIV205" s="102"/>
      <c r="AIW205" s="102"/>
      <c r="AIX205" s="102"/>
      <c r="AIY205" s="102"/>
      <c r="AIZ205" s="102"/>
      <c r="AJA205" s="102"/>
      <c r="AJB205" s="102"/>
      <c r="AJC205" s="102"/>
      <c r="AJD205" s="102"/>
      <c r="AJE205" s="102"/>
      <c r="AJF205" s="102"/>
      <c r="AJG205" s="102"/>
      <c r="AJH205" s="102"/>
      <c r="AJI205" s="102"/>
      <c r="AJJ205" s="102"/>
      <c r="AJK205" s="102"/>
      <c r="AJL205" s="102"/>
      <c r="AJM205" s="102"/>
      <c r="AJN205" s="102"/>
      <c r="AJO205" s="102"/>
      <c r="AJP205" s="102"/>
      <c r="AJQ205" s="102"/>
      <c r="AJR205" s="102"/>
      <c r="AJS205" s="102"/>
      <c r="AJT205" s="102"/>
      <c r="AJU205" s="102"/>
      <c r="AJV205" s="102"/>
      <c r="AJW205" s="102"/>
      <c r="AJX205" s="102"/>
      <c r="AJY205" s="102"/>
      <c r="AJZ205" s="102"/>
      <c r="AKA205" s="102"/>
      <c r="AKB205" s="102"/>
      <c r="AKC205" s="102"/>
      <c r="AKD205" s="102"/>
      <c r="AKE205" s="102"/>
      <c r="AKF205" s="102"/>
      <c r="AKG205" s="102"/>
      <c r="AKH205" s="102"/>
      <c r="AKI205" s="102"/>
      <c r="AKJ205" s="102"/>
      <c r="AKK205" s="102"/>
      <c r="AKL205" s="102"/>
      <c r="AKM205" s="102"/>
      <c r="AKN205" s="102"/>
      <c r="AKO205" s="102"/>
      <c r="AKP205" s="102"/>
      <c r="AKQ205" s="102"/>
      <c r="AKR205" s="102"/>
      <c r="AKS205" s="102"/>
      <c r="AKT205" s="102"/>
      <c r="AKU205" s="102"/>
      <c r="AKV205" s="102"/>
      <c r="AKW205" s="102"/>
      <c r="AKX205" s="102"/>
      <c r="AKY205" s="102"/>
      <c r="AKZ205" s="102"/>
      <c r="ALA205" s="102"/>
      <c r="ALB205" s="102"/>
      <c r="ALC205" s="102"/>
      <c r="ALD205" s="102"/>
      <c r="ALE205" s="102"/>
      <c r="ALF205" s="102"/>
      <c r="ALG205" s="102"/>
      <c r="ALH205" s="102"/>
      <c r="ALI205" s="102"/>
      <c r="ALJ205" s="102"/>
      <c r="ALK205" s="102"/>
      <c r="ALL205" s="102"/>
      <c r="ALM205" s="102"/>
      <c r="ALN205" s="102"/>
      <c r="ALO205" s="102"/>
      <c r="ALP205" s="102"/>
      <c r="ALQ205" s="102"/>
      <c r="ALR205" s="102"/>
      <c r="ALS205" s="102"/>
      <c r="ALT205" s="102"/>
      <c r="ALU205" s="102"/>
      <c r="ALV205" s="102"/>
      <c r="ALW205" s="102"/>
      <c r="ALX205" s="102"/>
      <c r="ALY205" s="102"/>
      <c r="ALZ205" s="102"/>
      <c r="AMA205" s="102"/>
      <c r="AMB205" s="102"/>
      <c r="AMC205" s="102"/>
      <c r="AMD205" s="102"/>
      <c r="AME205" s="102"/>
      <c r="AMF205" s="102"/>
      <c r="AMG205" s="102"/>
      <c r="AMH205" s="102"/>
      <c r="AMI205" s="102"/>
      <c r="AMJ205" s="102"/>
      <c r="AMK205" s="102"/>
      <c r="AML205" s="102"/>
      <c r="AMM205" s="102"/>
      <c r="AMN205" s="102"/>
      <c r="AMO205" s="102"/>
      <c r="AMP205" s="102"/>
      <c r="AMQ205" s="102"/>
      <c r="AMR205" s="102"/>
      <c r="AMS205" s="102"/>
      <c r="AMT205" s="102"/>
      <c r="AMU205" s="102"/>
      <c r="AMV205" s="102"/>
      <c r="AMW205" s="102"/>
      <c r="AMX205" s="102"/>
      <c r="AMY205" s="102"/>
      <c r="AMZ205" s="102"/>
      <c r="ANA205" s="102"/>
      <c r="ANB205" s="102"/>
      <c r="ANC205" s="102"/>
      <c r="AND205" s="102"/>
      <c r="ANE205" s="102"/>
      <c r="ANF205" s="102"/>
      <c r="ANG205" s="102"/>
      <c r="ANH205" s="102"/>
      <c r="ANI205" s="102"/>
      <c r="ANJ205" s="102"/>
      <c r="ANK205" s="102"/>
      <c r="ANL205" s="102"/>
      <c r="ANM205" s="102"/>
      <c r="ANN205" s="102"/>
      <c r="ANO205" s="102"/>
      <c r="ANP205" s="102"/>
      <c r="ANQ205" s="102"/>
      <c r="ANR205" s="102"/>
      <c r="ANS205" s="102"/>
      <c r="ANT205" s="102"/>
      <c r="ANU205" s="102"/>
      <c r="ANV205" s="102"/>
      <c r="ANW205" s="102"/>
      <c r="ANX205" s="102"/>
      <c r="ANY205" s="102"/>
      <c r="ANZ205" s="102"/>
      <c r="AOA205" s="102"/>
      <c r="AOB205" s="102"/>
      <c r="AOC205" s="102"/>
      <c r="AOD205" s="102"/>
      <c r="AOE205" s="102"/>
      <c r="AOF205" s="102"/>
      <c r="AOG205" s="102"/>
      <c r="AOH205" s="102"/>
      <c r="AOI205" s="102"/>
      <c r="AOJ205" s="102"/>
      <c r="AOK205" s="102"/>
      <c r="AOL205" s="102"/>
      <c r="AOM205" s="102"/>
      <c r="AON205" s="102"/>
      <c r="AOO205" s="102"/>
      <c r="AOP205" s="102"/>
      <c r="AOQ205" s="102"/>
      <c r="AOR205" s="102"/>
      <c r="AOS205" s="102"/>
      <c r="AOT205" s="102"/>
      <c r="AOU205" s="102"/>
      <c r="AOV205" s="102"/>
      <c r="AOW205" s="102"/>
      <c r="AOX205" s="102"/>
      <c r="AOY205" s="102"/>
      <c r="AOZ205" s="102"/>
      <c r="APA205" s="102"/>
      <c r="APB205" s="102"/>
      <c r="APC205" s="102"/>
      <c r="APD205" s="102"/>
      <c r="APE205" s="102"/>
      <c r="APF205" s="102"/>
      <c r="APG205" s="102"/>
      <c r="APH205" s="102"/>
      <c r="API205" s="102"/>
      <c r="APJ205" s="102"/>
      <c r="APK205" s="102"/>
      <c r="APL205" s="102"/>
      <c r="APM205" s="102"/>
      <c r="APN205" s="102"/>
      <c r="APO205" s="102"/>
      <c r="APP205" s="102"/>
      <c r="APQ205" s="102"/>
      <c r="APR205" s="102"/>
      <c r="APS205" s="102"/>
      <c r="APT205" s="102"/>
      <c r="APU205" s="102"/>
      <c r="APV205" s="102"/>
      <c r="APW205" s="102"/>
      <c r="APX205" s="102"/>
      <c r="APY205" s="102"/>
      <c r="APZ205" s="102"/>
      <c r="AQA205" s="102"/>
      <c r="AQB205" s="102"/>
      <c r="AQC205" s="102"/>
      <c r="AQD205" s="102"/>
      <c r="AQE205" s="102"/>
      <c r="AQF205" s="102"/>
      <c r="AQG205" s="102"/>
      <c r="AQH205" s="102"/>
      <c r="AQI205" s="102"/>
      <c r="AQJ205" s="102"/>
      <c r="AQK205" s="102"/>
      <c r="AQL205" s="102"/>
      <c r="AQM205" s="102"/>
      <c r="AQN205" s="102"/>
      <c r="AQO205" s="102"/>
      <c r="AQP205" s="102"/>
      <c r="AQQ205" s="102"/>
      <c r="AQR205" s="102"/>
      <c r="AQS205" s="102"/>
      <c r="AQT205" s="102"/>
      <c r="AQU205" s="102"/>
      <c r="AQV205" s="102"/>
      <c r="AQW205" s="102"/>
      <c r="AQX205" s="102"/>
      <c r="AQY205" s="102"/>
      <c r="AQZ205" s="102"/>
      <c r="ARA205" s="102"/>
      <c r="ARB205" s="102"/>
      <c r="ARC205" s="102"/>
      <c r="ARD205" s="102"/>
      <c r="ARE205" s="102"/>
      <c r="ARF205" s="102"/>
      <c r="ARG205" s="102"/>
      <c r="ARH205" s="102"/>
      <c r="ARI205" s="102"/>
      <c r="ARJ205" s="102"/>
      <c r="ARK205" s="102"/>
      <c r="ARL205" s="102"/>
      <c r="ARM205" s="102"/>
      <c r="ARN205" s="102"/>
      <c r="ARO205" s="102"/>
      <c r="ARP205" s="102"/>
      <c r="ARQ205" s="102"/>
      <c r="ARR205" s="102"/>
      <c r="ARS205" s="102"/>
      <c r="ART205" s="102"/>
      <c r="ARU205" s="102"/>
      <c r="ARV205" s="102"/>
      <c r="ARW205" s="102"/>
      <c r="ARX205" s="102"/>
      <c r="ARY205" s="102"/>
      <c r="ARZ205" s="102"/>
      <c r="ASA205" s="102"/>
      <c r="ASB205" s="102"/>
      <c r="ASC205" s="102"/>
      <c r="ASD205" s="102"/>
      <c r="ASE205" s="102"/>
      <c r="ASF205" s="102"/>
      <c r="ASG205" s="102"/>
      <c r="ASH205" s="102"/>
      <c r="ASI205" s="102"/>
      <c r="ASJ205" s="102"/>
      <c r="ASK205" s="102"/>
      <c r="ASL205" s="102"/>
      <c r="ASM205" s="102"/>
      <c r="ASN205" s="102"/>
      <c r="ASO205" s="102"/>
      <c r="ASP205" s="102"/>
      <c r="ASQ205" s="102"/>
      <c r="ASR205" s="102"/>
      <c r="ASS205" s="102"/>
      <c r="AST205" s="102"/>
      <c r="ASU205" s="102"/>
      <c r="ASV205" s="102"/>
      <c r="ASW205" s="102"/>
      <c r="ASX205" s="102"/>
      <c r="ASY205" s="102"/>
      <c r="ASZ205" s="102"/>
      <c r="ATA205" s="102"/>
      <c r="ATB205" s="102"/>
      <c r="ATC205" s="102"/>
      <c r="ATD205" s="102"/>
      <c r="ATE205" s="102"/>
      <c r="ATF205" s="102"/>
      <c r="ATG205" s="102"/>
      <c r="ATH205" s="102"/>
      <c r="ATI205" s="102"/>
      <c r="ATJ205" s="102"/>
      <c r="ATK205" s="102"/>
      <c r="ATL205" s="102"/>
      <c r="ATM205" s="102"/>
      <c r="ATN205" s="102"/>
      <c r="ATO205" s="102"/>
      <c r="ATP205" s="102"/>
      <c r="ATQ205" s="102"/>
      <c r="ATR205" s="102"/>
      <c r="ATS205" s="102"/>
      <c r="ATT205" s="102"/>
      <c r="ATU205" s="102"/>
      <c r="ATV205" s="102"/>
      <c r="ATW205" s="102"/>
      <c r="ATX205" s="102"/>
      <c r="ATY205" s="102"/>
      <c r="ATZ205" s="102"/>
      <c r="AUA205" s="102"/>
      <c r="AUB205" s="102"/>
      <c r="AUC205" s="102"/>
      <c r="AUD205" s="102"/>
      <c r="AUE205" s="102"/>
      <c r="AUF205" s="102"/>
      <c r="AUG205" s="102"/>
      <c r="AUH205" s="102"/>
      <c r="AUI205" s="102"/>
      <c r="AUJ205" s="102"/>
      <c r="AUK205" s="102"/>
      <c r="AUL205" s="102"/>
      <c r="AUM205" s="102"/>
      <c r="AUN205" s="102"/>
      <c r="AUO205" s="102"/>
      <c r="AUP205" s="102"/>
      <c r="AUQ205" s="102"/>
      <c r="AUR205" s="102"/>
      <c r="AUS205" s="102"/>
      <c r="AUT205" s="102"/>
      <c r="AUU205" s="102"/>
      <c r="AUV205" s="102"/>
      <c r="AUW205" s="102"/>
      <c r="AUX205" s="102"/>
      <c r="AUY205" s="102"/>
      <c r="AUZ205" s="102"/>
      <c r="AVA205" s="102"/>
      <c r="AVB205" s="102"/>
      <c r="AVC205" s="102"/>
      <c r="AVD205" s="102"/>
      <c r="AVE205" s="102"/>
      <c r="AVF205" s="102"/>
      <c r="AVG205" s="102"/>
      <c r="AVH205" s="102"/>
      <c r="AVI205" s="102"/>
      <c r="AVJ205" s="102"/>
      <c r="AVK205" s="102"/>
      <c r="AVL205" s="102"/>
      <c r="AVM205" s="102"/>
      <c r="AVN205" s="102"/>
      <c r="AVO205" s="102"/>
      <c r="AVP205" s="102"/>
      <c r="AVQ205" s="102"/>
      <c r="AVR205" s="102"/>
      <c r="AVS205" s="102"/>
      <c r="AVT205" s="102"/>
      <c r="AVU205" s="102"/>
      <c r="AVV205" s="102"/>
      <c r="AVW205" s="102"/>
      <c r="AVX205" s="102"/>
      <c r="AVY205" s="102"/>
      <c r="AVZ205" s="102"/>
      <c r="AWA205" s="102"/>
      <c r="AWB205" s="102"/>
      <c r="AWC205" s="102"/>
      <c r="AWD205" s="102"/>
      <c r="AWE205" s="102"/>
      <c r="AWF205" s="102"/>
      <c r="AWG205" s="102"/>
      <c r="AWH205" s="102"/>
      <c r="AWI205" s="102"/>
      <c r="AWJ205" s="102"/>
      <c r="AWK205" s="102"/>
      <c r="AWL205" s="102"/>
      <c r="AWM205" s="102"/>
      <c r="AWN205" s="102"/>
      <c r="AWO205" s="102"/>
      <c r="AWP205" s="102"/>
      <c r="AWQ205" s="102"/>
      <c r="AWR205" s="102"/>
      <c r="AWS205" s="102"/>
      <c r="AWT205" s="102"/>
      <c r="AWU205" s="102"/>
      <c r="AWV205" s="102"/>
      <c r="AWW205" s="102"/>
      <c r="AWX205" s="102"/>
      <c r="AWY205" s="102"/>
      <c r="AWZ205" s="102"/>
      <c r="AXA205" s="102"/>
      <c r="AXB205" s="102"/>
      <c r="AXC205" s="102"/>
      <c r="AXD205" s="102"/>
      <c r="AXE205" s="102"/>
      <c r="AXF205" s="102"/>
      <c r="AXG205" s="102"/>
      <c r="AXH205" s="102"/>
      <c r="AXI205" s="102"/>
      <c r="AXJ205" s="102"/>
      <c r="AXK205" s="102"/>
      <c r="AXL205" s="102"/>
      <c r="AXM205" s="102"/>
      <c r="AXN205" s="102"/>
      <c r="AXO205" s="102"/>
      <c r="AXP205" s="102"/>
      <c r="AXQ205" s="102"/>
      <c r="AXR205" s="102"/>
      <c r="AXS205" s="102"/>
      <c r="AXT205" s="102"/>
      <c r="AXU205" s="102"/>
      <c r="AXV205" s="102"/>
      <c r="AXW205" s="102"/>
      <c r="AXX205" s="102"/>
      <c r="AXY205" s="102"/>
      <c r="AXZ205" s="102"/>
      <c r="AYA205" s="102"/>
      <c r="AYB205" s="102"/>
      <c r="AYC205" s="102"/>
      <c r="AYD205" s="102"/>
      <c r="AYE205" s="102"/>
      <c r="AYF205" s="102"/>
      <c r="AYG205" s="102"/>
      <c r="AYH205" s="102"/>
      <c r="AYI205" s="102"/>
      <c r="AYJ205" s="102"/>
      <c r="AYK205" s="102"/>
      <c r="AYL205" s="102"/>
      <c r="AYM205" s="102"/>
      <c r="AYN205" s="102"/>
      <c r="AYO205" s="102"/>
      <c r="AYP205" s="102"/>
      <c r="AYQ205" s="102"/>
      <c r="AYR205" s="102"/>
      <c r="AYS205" s="102"/>
      <c r="AYT205" s="102"/>
      <c r="AYU205" s="102"/>
      <c r="AYV205" s="102"/>
      <c r="AYW205" s="102"/>
      <c r="AYX205" s="102"/>
      <c r="AYY205" s="102"/>
      <c r="AYZ205" s="102"/>
      <c r="AZA205" s="102"/>
      <c r="AZB205" s="102"/>
      <c r="AZC205" s="102"/>
      <c r="AZD205" s="102"/>
      <c r="AZE205" s="102"/>
      <c r="AZF205" s="102"/>
      <c r="AZG205" s="102"/>
      <c r="AZH205" s="102"/>
      <c r="AZI205" s="102"/>
      <c r="AZJ205" s="102"/>
      <c r="AZK205" s="102"/>
      <c r="AZL205" s="102"/>
      <c r="AZM205" s="102"/>
      <c r="AZN205" s="102"/>
      <c r="AZO205" s="102"/>
      <c r="AZP205" s="102"/>
      <c r="AZQ205" s="102"/>
      <c r="AZR205" s="102"/>
      <c r="AZS205" s="102"/>
      <c r="AZT205" s="102"/>
      <c r="AZU205" s="102"/>
      <c r="AZV205" s="102"/>
      <c r="AZW205" s="102"/>
      <c r="AZX205" s="102"/>
      <c r="AZY205" s="102"/>
      <c r="AZZ205" s="102"/>
      <c r="BAA205" s="102"/>
      <c r="BAB205" s="102"/>
      <c r="BAC205" s="102"/>
      <c r="BAD205" s="102"/>
      <c r="BAE205" s="102"/>
      <c r="BAF205" s="102"/>
      <c r="BAG205" s="102"/>
      <c r="BAH205" s="102"/>
      <c r="BAI205" s="102"/>
      <c r="BAJ205" s="102"/>
      <c r="BAK205" s="102"/>
      <c r="BAL205" s="102"/>
      <c r="BAM205" s="102"/>
      <c r="BAN205" s="102"/>
      <c r="BAO205" s="102"/>
      <c r="BAP205" s="102"/>
      <c r="BAQ205" s="102"/>
      <c r="BAR205" s="102"/>
      <c r="BAS205" s="102"/>
      <c r="BAT205" s="102"/>
      <c r="BAU205" s="102"/>
      <c r="BAV205" s="102"/>
      <c r="BAW205" s="102"/>
      <c r="BAX205" s="102"/>
      <c r="BAY205" s="102"/>
      <c r="BAZ205" s="102"/>
      <c r="BBA205" s="102"/>
      <c r="BBB205" s="102"/>
      <c r="BBC205" s="102"/>
      <c r="BBD205" s="102"/>
      <c r="BBE205" s="102"/>
      <c r="BBF205" s="102"/>
      <c r="BBG205" s="102"/>
      <c r="BBH205" s="102"/>
      <c r="BBI205" s="102"/>
      <c r="BBJ205" s="102"/>
      <c r="BBK205" s="102"/>
      <c r="BBL205" s="102"/>
      <c r="BBM205" s="102"/>
      <c r="BBN205" s="102"/>
      <c r="BBO205" s="102"/>
      <c r="BBP205" s="102"/>
      <c r="BBQ205" s="102"/>
      <c r="BBR205" s="102"/>
      <c r="BBS205" s="102"/>
      <c r="BBT205" s="102"/>
      <c r="BBU205" s="102"/>
      <c r="BBV205" s="102"/>
      <c r="BBW205" s="102"/>
      <c r="BBX205" s="102"/>
      <c r="BBY205" s="102"/>
      <c r="BBZ205" s="102"/>
      <c r="BCA205" s="102"/>
      <c r="BCB205" s="102"/>
      <c r="BCC205" s="102"/>
      <c r="BCD205" s="102"/>
      <c r="BCE205" s="102"/>
      <c r="BCF205" s="102"/>
      <c r="BCG205" s="102"/>
      <c r="BCH205" s="102"/>
      <c r="BCI205" s="102"/>
      <c r="BCJ205" s="102"/>
      <c r="BCK205" s="102"/>
      <c r="BCL205" s="102"/>
      <c r="BCM205" s="102"/>
      <c r="BCN205" s="102"/>
      <c r="BCO205" s="102"/>
      <c r="BCP205" s="102"/>
      <c r="BCQ205" s="102"/>
      <c r="BCR205" s="102"/>
      <c r="BCS205" s="102"/>
      <c r="BCT205" s="102"/>
      <c r="BCU205" s="102"/>
      <c r="BCV205" s="102"/>
      <c r="BCW205" s="102"/>
      <c r="BCX205" s="102"/>
      <c r="BCY205" s="102"/>
      <c r="BCZ205" s="102"/>
      <c r="BDA205" s="102"/>
      <c r="BDB205" s="102"/>
      <c r="BDC205" s="102"/>
      <c r="BDD205" s="102"/>
      <c r="BDE205" s="102"/>
      <c r="BDF205" s="102"/>
      <c r="BDG205" s="102"/>
      <c r="BDH205" s="102"/>
      <c r="BDI205" s="102"/>
      <c r="BDJ205" s="102"/>
      <c r="BDK205" s="102"/>
      <c r="BDL205" s="102"/>
      <c r="BDM205" s="102"/>
      <c r="BDN205" s="102"/>
      <c r="BDO205" s="102"/>
      <c r="BDP205" s="102"/>
      <c r="BDQ205" s="102"/>
      <c r="BDR205" s="102"/>
      <c r="BDS205" s="102"/>
      <c r="BDT205" s="102"/>
      <c r="BDU205" s="102"/>
      <c r="BDV205" s="102"/>
      <c r="BDW205" s="102"/>
      <c r="BDX205" s="102"/>
      <c r="BDY205" s="102"/>
      <c r="BDZ205" s="102"/>
      <c r="BEA205" s="102"/>
      <c r="BEB205" s="102"/>
      <c r="BEC205" s="102"/>
      <c r="BED205" s="102"/>
      <c r="BEE205" s="102"/>
      <c r="BEF205" s="102"/>
      <c r="BEG205" s="102"/>
      <c r="BEH205" s="102"/>
      <c r="BEI205" s="102"/>
      <c r="BEJ205" s="102"/>
      <c r="BEK205" s="102"/>
      <c r="BEL205" s="102"/>
      <c r="BEM205" s="102"/>
      <c r="BEN205" s="102"/>
      <c r="BEO205" s="102"/>
      <c r="BEP205" s="102"/>
      <c r="BEQ205" s="102"/>
      <c r="BER205" s="102"/>
      <c r="BES205" s="102"/>
      <c r="BET205" s="102"/>
      <c r="BEU205" s="102"/>
      <c r="BEV205" s="102"/>
      <c r="BEW205" s="102"/>
      <c r="BEX205" s="102"/>
      <c r="BEY205" s="102"/>
      <c r="BEZ205" s="102"/>
      <c r="BFA205" s="102"/>
      <c r="BFB205" s="102"/>
      <c r="BFC205" s="102"/>
      <c r="BFD205" s="102"/>
      <c r="BFE205" s="102"/>
      <c r="BFF205" s="102"/>
      <c r="BFG205" s="102"/>
      <c r="BFH205" s="102"/>
      <c r="BFI205" s="102"/>
      <c r="BFJ205" s="102"/>
      <c r="BFK205" s="102"/>
      <c r="BFL205" s="102"/>
      <c r="BFM205" s="102"/>
      <c r="BFN205" s="102"/>
      <c r="BFO205" s="102"/>
      <c r="BFP205" s="102"/>
      <c r="BFQ205" s="102"/>
      <c r="BFR205" s="102"/>
      <c r="BFS205" s="102"/>
      <c r="BFT205" s="102"/>
      <c r="BFU205" s="102"/>
      <c r="BFV205" s="102"/>
      <c r="BFW205" s="102"/>
      <c r="BFX205" s="102"/>
      <c r="BFY205" s="102"/>
      <c r="BFZ205" s="102"/>
      <c r="BGA205" s="102"/>
      <c r="BGB205" s="102"/>
      <c r="BGC205" s="102"/>
      <c r="BGD205" s="102"/>
      <c r="BGE205" s="102"/>
      <c r="BGF205" s="102"/>
      <c r="BGG205" s="102"/>
      <c r="BGH205" s="102"/>
      <c r="BGI205" s="102"/>
      <c r="BGJ205" s="102"/>
      <c r="BGK205" s="102"/>
      <c r="BGL205" s="102"/>
      <c r="BGM205" s="102"/>
      <c r="BGN205" s="102"/>
      <c r="BGO205" s="102"/>
      <c r="BGP205" s="102"/>
      <c r="BGQ205" s="102"/>
      <c r="BGR205" s="102"/>
      <c r="BGS205" s="102"/>
      <c r="BGT205" s="102"/>
      <c r="BGU205" s="102"/>
      <c r="BGV205" s="102"/>
      <c r="BGW205" s="102"/>
      <c r="BGX205" s="102"/>
      <c r="BGY205" s="102"/>
      <c r="BGZ205" s="102"/>
      <c r="BHA205" s="102"/>
      <c r="BHB205" s="102"/>
      <c r="BHC205" s="102"/>
      <c r="BHD205" s="102"/>
      <c r="BHE205" s="102"/>
      <c r="BHF205" s="102"/>
      <c r="BHG205" s="102"/>
      <c r="BHH205" s="102"/>
      <c r="BHI205" s="102"/>
      <c r="BHJ205" s="102"/>
      <c r="BHK205" s="102"/>
      <c r="BHL205" s="102"/>
      <c r="BHM205" s="102"/>
      <c r="BHN205" s="102"/>
      <c r="BHO205" s="102"/>
      <c r="BHP205" s="102"/>
      <c r="BHQ205" s="102"/>
      <c r="BHR205" s="102"/>
      <c r="BHS205" s="102"/>
      <c r="BHT205" s="102"/>
      <c r="BHU205" s="102"/>
      <c r="BHV205" s="102"/>
      <c r="BHW205" s="102"/>
      <c r="BHX205" s="102"/>
      <c r="BHY205" s="102"/>
      <c r="BHZ205" s="102"/>
      <c r="BIA205" s="102"/>
      <c r="BIB205" s="102"/>
      <c r="BIC205" s="102"/>
      <c r="BID205" s="102"/>
      <c r="BIE205" s="102"/>
      <c r="BIF205" s="102"/>
      <c r="BIG205" s="102"/>
      <c r="BIH205" s="102"/>
      <c r="BII205" s="102"/>
      <c r="BIJ205" s="102"/>
      <c r="BIK205" s="102"/>
      <c r="BIL205" s="102"/>
      <c r="BIM205" s="102"/>
      <c r="BIN205" s="102"/>
      <c r="BIO205" s="102"/>
      <c r="BIP205" s="102"/>
      <c r="BIQ205" s="102"/>
      <c r="BIR205" s="102"/>
      <c r="BIS205" s="102"/>
      <c r="BIT205" s="102"/>
      <c r="BIU205" s="102"/>
      <c r="BIV205" s="102"/>
      <c r="BIW205" s="102"/>
      <c r="BIX205" s="102"/>
      <c r="BIY205" s="102"/>
      <c r="BIZ205" s="102"/>
      <c r="BJA205" s="102"/>
      <c r="BJB205" s="102"/>
      <c r="BJC205" s="102"/>
      <c r="BJD205" s="102"/>
      <c r="BJE205" s="102"/>
      <c r="BJF205" s="102"/>
      <c r="BJG205" s="102"/>
      <c r="BJH205" s="102"/>
      <c r="BJI205" s="102"/>
      <c r="BJJ205" s="102"/>
      <c r="BJK205" s="102"/>
      <c r="BJL205" s="102"/>
      <c r="BJM205" s="102"/>
      <c r="BJN205" s="102"/>
      <c r="BJO205" s="102"/>
      <c r="BJP205" s="102"/>
      <c r="BJQ205" s="102"/>
      <c r="BJR205" s="102"/>
      <c r="BJS205" s="102"/>
      <c r="BJT205" s="102"/>
      <c r="BJU205" s="102"/>
      <c r="BJV205" s="102"/>
      <c r="BJW205" s="102"/>
      <c r="BJX205" s="102"/>
      <c r="BJY205" s="102"/>
      <c r="BJZ205" s="102"/>
      <c r="BKA205" s="102"/>
      <c r="BKB205" s="102"/>
      <c r="BKC205" s="102"/>
      <c r="BKD205" s="102"/>
      <c r="BKE205" s="102"/>
      <c r="BKF205" s="102"/>
      <c r="BKG205" s="102"/>
      <c r="BKH205" s="102"/>
      <c r="BKI205" s="102"/>
      <c r="BKJ205" s="102"/>
      <c r="BKK205" s="102"/>
      <c r="BKL205" s="102"/>
      <c r="BKM205" s="102"/>
      <c r="BKN205" s="102"/>
      <c r="BKO205" s="102"/>
      <c r="BKP205" s="102"/>
      <c r="BKQ205" s="102"/>
      <c r="BKR205" s="102"/>
      <c r="BKS205" s="102"/>
      <c r="BKT205" s="102"/>
      <c r="BKU205" s="102"/>
      <c r="BKV205" s="102"/>
      <c r="BKW205" s="102"/>
      <c r="BKX205" s="102"/>
      <c r="BKY205" s="102"/>
      <c r="BKZ205" s="102"/>
      <c r="BLA205" s="102"/>
      <c r="BLB205" s="102"/>
      <c r="BLC205" s="102"/>
      <c r="BLD205" s="102"/>
      <c r="BLE205" s="102"/>
      <c r="BLF205" s="102"/>
      <c r="BLG205" s="102"/>
      <c r="BLH205" s="102"/>
      <c r="BLI205" s="102"/>
      <c r="BLJ205" s="102"/>
      <c r="BLK205" s="102"/>
      <c r="BLL205" s="102"/>
      <c r="BLM205" s="102"/>
      <c r="BLN205" s="102"/>
      <c r="BLO205" s="102"/>
      <c r="BLP205" s="102"/>
      <c r="BLQ205" s="102"/>
      <c r="BLR205" s="102"/>
      <c r="BLS205" s="102"/>
      <c r="BLT205" s="102"/>
      <c r="BLU205" s="102"/>
      <c r="BLV205" s="102"/>
      <c r="BLW205" s="102"/>
      <c r="BLX205" s="102"/>
      <c r="BLY205" s="102"/>
      <c r="BLZ205" s="102"/>
      <c r="BMA205" s="102"/>
      <c r="BMB205" s="102"/>
      <c r="BMC205" s="102"/>
      <c r="BMD205" s="102"/>
      <c r="BME205" s="102"/>
      <c r="BMF205" s="102"/>
      <c r="BMG205" s="102"/>
      <c r="BMH205" s="102"/>
      <c r="BMI205" s="102"/>
      <c r="BMJ205" s="102"/>
      <c r="BMK205" s="102"/>
      <c r="BML205" s="102"/>
      <c r="BMM205" s="102"/>
      <c r="BMN205" s="102"/>
      <c r="BMO205" s="102"/>
      <c r="BMP205" s="102"/>
      <c r="BMQ205" s="102"/>
      <c r="BMR205" s="102"/>
      <c r="BMS205" s="102"/>
      <c r="BMT205" s="102"/>
      <c r="BMU205" s="102"/>
      <c r="BMV205" s="102"/>
      <c r="BMW205" s="102"/>
      <c r="BMX205" s="102"/>
      <c r="BMY205" s="102"/>
      <c r="BMZ205" s="102"/>
      <c r="BNA205" s="102"/>
      <c r="BNB205" s="102"/>
      <c r="BNC205" s="102"/>
      <c r="BND205" s="102"/>
      <c r="BNE205" s="102"/>
      <c r="BNF205" s="102"/>
      <c r="BNG205" s="102"/>
      <c r="BNH205" s="102"/>
      <c r="BNI205" s="102"/>
      <c r="BNJ205" s="102"/>
      <c r="BNK205" s="102"/>
      <c r="BNL205" s="102"/>
      <c r="BNM205" s="102"/>
      <c r="BNN205" s="102"/>
      <c r="BNO205" s="102"/>
      <c r="BNP205" s="102"/>
      <c r="BNQ205" s="102"/>
      <c r="BNR205" s="102"/>
      <c r="BNS205" s="102"/>
      <c r="BNT205" s="102"/>
      <c r="BNU205" s="102"/>
      <c r="BNV205" s="102"/>
      <c r="BNW205" s="102"/>
      <c r="BNX205" s="102"/>
      <c r="BNY205" s="102"/>
      <c r="BNZ205" s="102"/>
      <c r="BOA205" s="102"/>
      <c r="BOB205" s="102"/>
      <c r="BOC205" s="102"/>
      <c r="BOD205" s="102"/>
      <c r="BOE205" s="102"/>
      <c r="BOF205" s="102"/>
      <c r="BOG205" s="102"/>
      <c r="BOH205" s="102"/>
      <c r="BOI205" s="102"/>
      <c r="BOJ205" s="102"/>
      <c r="BOK205" s="102"/>
      <c r="BOL205" s="102"/>
      <c r="BOM205" s="102"/>
      <c r="BON205" s="102"/>
      <c r="BOO205" s="102"/>
      <c r="BOP205" s="102"/>
      <c r="BOQ205" s="102"/>
      <c r="BOR205" s="102"/>
      <c r="BOS205" s="102"/>
      <c r="BOT205" s="102"/>
      <c r="BOU205" s="102"/>
      <c r="BOV205" s="102"/>
      <c r="BOW205" s="102"/>
      <c r="BOX205" s="102"/>
      <c r="BOY205" s="102"/>
      <c r="BOZ205" s="102"/>
      <c r="BPA205" s="102"/>
      <c r="BPB205" s="102"/>
      <c r="BPC205" s="102"/>
      <c r="BPD205" s="102"/>
      <c r="BPE205" s="102"/>
      <c r="BPF205" s="102"/>
      <c r="BPG205" s="102"/>
      <c r="BPH205" s="102"/>
      <c r="BPI205" s="102"/>
      <c r="BPJ205" s="102"/>
      <c r="BPK205" s="102"/>
      <c r="BPL205" s="102"/>
      <c r="BPM205" s="102"/>
      <c r="BPN205" s="102"/>
      <c r="BPO205" s="102"/>
      <c r="BPP205" s="102"/>
      <c r="BPQ205" s="102"/>
      <c r="BPR205" s="102"/>
      <c r="BPS205" s="102"/>
      <c r="BPT205" s="102"/>
      <c r="BPU205" s="102"/>
      <c r="BPV205" s="102"/>
      <c r="BPW205" s="102"/>
      <c r="BPX205" s="102"/>
      <c r="BPY205" s="102"/>
      <c r="BPZ205" s="102"/>
      <c r="BQA205" s="102"/>
      <c r="BQB205" s="102"/>
      <c r="BQC205" s="102"/>
      <c r="BQD205" s="102"/>
      <c r="BQE205" s="102"/>
      <c r="BQF205" s="102"/>
      <c r="BQG205" s="102"/>
      <c r="BQH205" s="102"/>
      <c r="BQI205" s="102"/>
      <c r="BQJ205" s="102"/>
      <c r="BQK205" s="102"/>
      <c r="BQL205" s="102"/>
      <c r="BQM205" s="102"/>
      <c r="BQN205" s="102"/>
      <c r="BQO205" s="102"/>
      <c r="BQP205" s="102"/>
      <c r="BQQ205" s="102"/>
      <c r="BQR205" s="102"/>
      <c r="BQS205" s="102"/>
      <c r="BQT205" s="102"/>
      <c r="BQU205" s="102"/>
      <c r="BQV205" s="102"/>
      <c r="BQW205" s="102"/>
      <c r="BQX205" s="102"/>
      <c r="BQY205" s="102"/>
      <c r="BQZ205" s="102"/>
      <c r="BRA205" s="102"/>
      <c r="BRB205" s="102"/>
      <c r="BRC205" s="102"/>
      <c r="BRD205" s="102"/>
      <c r="BRE205" s="102"/>
      <c r="BRF205" s="102"/>
      <c r="BRG205" s="102"/>
      <c r="BRH205" s="102"/>
      <c r="BRI205" s="102"/>
      <c r="BRJ205" s="102"/>
      <c r="BRK205" s="102"/>
      <c r="BRL205" s="102"/>
      <c r="BRM205" s="102"/>
      <c r="BRN205" s="102"/>
      <c r="BRO205" s="102"/>
      <c r="BRP205" s="102"/>
      <c r="BRQ205" s="102"/>
      <c r="BRR205" s="102"/>
      <c r="BRS205" s="102"/>
      <c r="BRT205" s="102"/>
      <c r="BRU205" s="102"/>
      <c r="BRV205" s="102"/>
      <c r="BRW205" s="102"/>
      <c r="BRX205" s="102"/>
      <c r="BRY205" s="102"/>
      <c r="BRZ205" s="102"/>
      <c r="BSA205" s="102"/>
      <c r="BSB205" s="102"/>
      <c r="BSC205" s="102"/>
      <c r="BSD205" s="102"/>
      <c r="BSE205" s="102"/>
      <c r="BSF205" s="102"/>
      <c r="BSG205" s="102"/>
      <c r="BSH205" s="102"/>
      <c r="BSI205" s="102"/>
      <c r="BSJ205" s="102"/>
      <c r="BSK205" s="102"/>
      <c r="BSL205" s="102"/>
      <c r="BSM205" s="102"/>
      <c r="BSN205" s="102"/>
      <c r="BSO205" s="102"/>
      <c r="BSP205" s="102"/>
      <c r="BSQ205" s="102"/>
      <c r="BSR205" s="102"/>
      <c r="BSS205" s="102"/>
      <c r="BST205" s="102"/>
      <c r="BSU205" s="102"/>
      <c r="BSV205" s="102"/>
      <c r="BSW205" s="102"/>
      <c r="BSX205" s="102"/>
      <c r="BSY205" s="102"/>
      <c r="BSZ205" s="102"/>
      <c r="BTA205" s="102"/>
      <c r="BTB205" s="102"/>
      <c r="BTC205" s="102"/>
      <c r="BTD205" s="102"/>
      <c r="BTE205" s="102"/>
      <c r="BTF205" s="102"/>
      <c r="BTG205" s="102"/>
      <c r="BTH205" s="102"/>
      <c r="BTI205" s="102"/>
      <c r="BTJ205" s="102"/>
      <c r="BTK205" s="102"/>
      <c r="BTL205" s="102"/>
      <c r="BTM205" s="102"/>
      <c r="BTN205" s="102"/>
      <c r="BTO205" s="102"/>
      <c r="BTP205" s="102"/>
      <c r="BTQ205" s="102"/>
      <c r="BTR205" s="102"/>
      <c r="BTS205" s="102"/>
      <c r="BTT205" s="102"/>
      <c r="BTU205" s="102"/>
      <c r="BTV205" s="102"/>
      <c r="BTW205" s="102"/>
      <c r="BTX205" s="102"/>
      <c r="BTY205" s="102"/>
      <c r="BTZ205" s="102"/>
      <c r="BUA205" s="102"/>
      <c r="BUB205" s="102"/>
      <c r="BUC205" s="102"/>
      <c r="BUD205" s="102"/>
      <c r="BUE205" s="102"/>
      <c r="BUF205" s="102"/>
      <c r="BUG205" s="102"/>
      <c r="BUH205" s="102"/>
      <c r="BUI205" s="102"/>
      <c r="BUJ205" s="102"/>
      <c r="BUK205" s="102"/>
      <c r="BUL205" s="102"/>
      <c r="BUM205" s="102"/>
      <c r="BUN205" s="102"/>
      <c r="BUO205" s="102"/>
      <c r="BUP205" s="102"/>
      <c r="BUQ205" s="102"/>
      <c r="BUR205" s="102"/>
      <c r="BUS205" s="102"/>
      <c r="BUT205" s="102"/>
      <c r="BUU205" s="102"/>
      <c r="BUV205" s="102"/>
      <c r="BUW205" s="102"/>
      <c r="BUX205" s="102"/>
      <c r="BUY205" s="102"/>
      <c r="BUZ205" s="102"/>
      <c r="BVA205" s="102"/>
      <c r="BVB205" s="102"/>
      <c r="BVC205" s="102"/>
      <c r="BVD205" s="102"/>
      <c r="BVE205" s="102"/>
      <c r="BVF205" s="102"/>
      <c r="BVG205" s="102"/>
      <c r="BVH205" s="102"/>
      <c r="BVI205" s="102"/>
      <c r="BVJ205" s="102"/>
      <c r="BVK205" s="102"/>
      <c r="BVL205" s="102"/>
      <c r="BVM205" s="102"/>
      <c r="BVN205" s="102"/>
      <c r="BVO205" s="102"/>
      <c r="BVP205" s="102"/>
      <c r="BVQ205" s="102"/>
      <c r="BVR205" s="102"/>
      <c r="BVS205" s="102"/>
      <c r="BVT205" s="102"/>
      <c r="BVU205" s="102"/>
      <c r="BVV205" s="102"/>
      <c r="BVW205" s="102"/>
      <c r="BVX205" s="102"/>
      <c r="BVY205" s="102"/>
      <c r="BVZ205" s="102"/>
      <c r="BWA205" s="102"/>
      <c r="BWB205" s="102"/>
      <c r="BWC205" s="102"/>
      <c r="BWD205" s="102"/>
      <c r="BWE205" s="102"/>
      <c r="BWF205" s="102"/>
      <c r="BWG205" s="102"/>
      <c r="BWH205" s="102"/>
      <c r="BWI205" s="102"/>
      <c r="BWJ205" s="102"/>
      <c r="BWK205" s="102"/>
      <c r="BWL205" s="102"/>
      <c r="BWM205" s="102"/>
      <c r="BWN205" s="102"/>
      <c r="BWO205" s="102"/>
      <c r="BWP205" s="102"/>
      <c r="BWQ205" s="102"/>
      <c r="BWR205" s="102"/>
      <c r="BWS205" s="102"/>
      <c r="BWT205" s="102"/>
      <c r="BWU205" s="102"/>
      <c r="BWV205" s="102"/>
      <c r="BWW205" s="102"/>
      <c r="BWX205" s="102"/>
      <c r="BWY205" s="102"/>
      <c r="BWZ205" s="102"/>
      <c r="BXA205" s="102"/>
      <c r="BXB205" s="102"/>
      <c r="BXC205" s="102"/>
      <c r="BXD205" s="102"/>
      <c r="BXE205" s="102"/>
      <c r="BXF205" s="102"/>
      <c r="BXG205" s="102"/>
      <c r="BXH205" s="102"/>
      <c r="BXI205" s="102"/>
      <c r="BXJ205" s="102"/>
      <c r="BXK205" s="102"/>
      <c r="BXL205" s="102"/>
      <c r="BXM205" s="102"/>
      <c r="BXN205" s="102"/>
      <c r="BXO205" s="102"/>
      <c r="BXP205" s="102"/>
      <c r="BXQ205" s="102"/>
      <c r="BXR205" s="102"/>
      <c r="BXS205" s="102"/>
      <c r="BXT205" s="102"/>
      <c r="BXU205" s="102"/>
      <c r="BXV205" s="102"/>
      <c r="BXW205" s="102"/>
      <c r="BXX205" s="102"/>
      <c r="BXY205" s="102"/>
      <c r="BXZ205" s="102"/>
      <c r="BYA205" s="102"/>
      <c r="BYB205" s="102"/>
      <c r="BYC205" s="102"/>
      <c r="BYD205" s="102"/>
      <c r="BYE205" s="102"/>
      <c r="BYF205" s="102"/>
      <c r="BYG205" s="102"/>
      <c r="BYH205" s="102"/>
      <c r="BYI205" s="102"/>
      <c r="BYJ205" s="102"/>
      <c r="BYK205" s="102"/>
      <c r="BYL205" s="102"/>
      <c r="BYM205" s="102"/>
      <c r="BYN205" s="102"/>
      <c r="BYO205" s="102"/>
      <c r="BYP205" s="102"/>
      <c r="BYQ205" s="102"/>
      <c r="BYR205" s="102"/>
      <c r="BYS205" s="102"/>
      <c r="BYT205" s="102"/>
      <c r="BYU205" s="102"/>
      <c r="BYV205" s="102"/>
      <c r="BYW205" s="102"/>
      <c r="BYX205" s="102"/>
      <c r="BYY205" s="102"/>
      <c r="BYZ205" s="102"/>
      <c r="BZA205" s="102"/>
      <c r="BZB205" s="102"/>
      <c r="BZC205" s="102"/>
      <c r="BZD205" s="102"/>
      <c r="BZE205" s="102"/>
      <c r="BZF205" s="102"/>
      <c r="BZG205" s="102"/>
      <c r="BZH205" s="102"/>
      <c r="BZI205" s="102"/>
      <c r="BZJ205" s="102"/>
      <c r="BZK205" s="102"/>
      <c r="BZL205" s="102"/>
      <c r="BZM205" s="102"/>
      <c r="BZN205" s="102"/>
      <c r="BZO205" s="102"/>
      <c r="BZP205" s="102"/>
      <c r="BZQ205" s="102"/>
      <c r="BZR205" s="102"/>
      <c r="BZS205" s="102"/>
      <c r="BZT205" s="102"/>
      <c r="BZU205" s="102"/>
      <c r="BZV205" s="102"/>
      <c r="BZW205" s="102"/>
    </row>
    <row r="206" spans="2:2051" ht="15" customHeight="1">
      <c r="B206" s="112" t="s">
        <v>754</v>
      </c>
      <c r="C206" s="113" t="s">
        <v>393</v>
      </c>
      <c r="D206" s="113" t="s">
        <v>393</v>
      </c>
      <c r="E206" s="113" t="str">
        <f>'Alcance 3'!C95</f>
        <v>Material 4</v>
      </c>
      <c r="F206" s="113" t="str">
        <f t="shared" si="191"/>
        <v>Material 4</v>
      </c>
      <c r="G206" s="226" t="s">
        <v>803</v>
      </c>
      <c r="H206" s="237" t="s">
        <v>238</v>
      </c>
      <c r="I206" s="238">
        <v>3</v>
      </c>
      <c r="J206" s="126">
        <f>'Alcance 3'!D95</f>
        <v>0</v>
      </c>
      <c r="K206" s="117">
        <f>'Alcance 3'!E95</f>
        <v>0</v>
      </c>
      <c r="L206" s="113"/>
      <c r="M206" s="203">
        <v>1</v>
      </c>
      <c r="N206" s="117"/>
      <c r="O206" s="113">
        <f t="shared" si="192"/>
        <v>0</v>
      </c>
      <c r="P206" s="115">
        <f t="shared" si="186"/>
        <v>0</v>
      </c>
      <c r="Q206" s="300">
        <f>VLOOKUP(E206,'Datos 1-Factores emisión'!$B$789:$E$803,2,FALSE)</f>
        <v>0</v>
      </c>
      <c r="R206" s="121">
        <v>0</v>
      </c>
      <c r="S206" s="121">
        <v>0</v>
      </c>
      <c r="T206" s="121">
        <v>0</v>
      </c>
      <c r="U206" s="121">
        <v>0</v>
      </c>
      <c r="V206" s="120">
        <f t="shared" si="187"/>
        <v>0</v>
      </c>
      <c r="W206" s="121">
        <f t="shared" si="187"/>
        <v>0</v>
      </c>
      <c r="X206" s="121">
        <f t="shared" si="187"/>
        <v>0</v>
      </c>
      <c r="Y206" s="121">
        <v>0</v>
      </c>
      <c r="Z206" s="121">
        <v>0</v>
      </c>
      <c r="AA206" s="121">
        <f t="shared" si="188"/>
        <v>0</v>
      </c>
      <c r="AB206" s="120">
        <f>'Datos 2-Potenciales calent glob'!$E$6</f>
        <v>1</v>
      </c>
      <c r="AC206" s="121">
        <f>'Datos 2-Potenciales calent glob'!$E$31</f>
        <v>28</v>
      </c>
      <c r="AD206" s="121">
        <f>'Datos 2-Potenciales calent glob'!$E$32</f>
        <v>265</v>
      </c>
      <c r="AE206" s="123">
        <f>SUMIF('Datos 2-Potenciales calent glob'!$B$6:$B$56,Cálculos_5!E206,'Datos 2-Potenciales calent glob'!$E$6:$E$56)</f>
        <v>0</v>
      </c>
      <c r="AF206" s="121">
        <f>'Datos 2-Potenciales calent glob'!$E$6</f>
        <v>1</v>
      </c>
      <c r="AG206" s="121">
        <f>'Datos 2-Potenciales calent glob'!$E$6</f>
        <v>1</v>
      </c>
      <c r="AH206" s="120">
        <f t="shared" si="189"/>
        <v>0</v>
      </c>
      <c r="AI206" s="121">
        <f t="shared" si="189"/>
        <v>0</v>
      </c>
      <c r="AJ206" s="121">
        <f t="shared" si="189"/>
        <v>0</v>
      </c>
      <c r="AK206" s="121">
        <f t="shared" si="189"/>
        <v>0</v>
      </c>
      <c r="AL206" s="124">
        <f t="shared" si="190"/>
        <v>0</v>
      </c>
      <c r="AM206" s="121">
        <f t="shared" si="176"/>
        <v>0</v>
      </c>
      <c r="AN206" s="207">
        <f t="shared" si="155"/>
        <v>0</v>
      </c>
      <c r="AO206" s="102"/>
      <c r="AP206" s="102"/>
      <c r="AQ206" s="102"/>
      <c r="AR206" s="102"/>
      <c r="AS206" s="102"/>
      <c r="AT206" s="102"/>
      <c r="AU206" s="102"/>
      <c r="AV206" s="102"/>
      <c r="AW206" s="102"/>
      <c r="AX206" s="102"/>
      <c r="AY206" s="102"/>
      <c r="AZ206" s="102"/>
      <c r="BA206" s="102"/>
      <c r="BB206" s="102"/>
      <c r="BC206" s="102"/>
      <c r="BD206" s="102"/>
      <c r="BE206" s="102"/>
      <c r="BF206" s="102"/>
      <c r="BG206" s="102"/>
      <c r="BH206" s="102"/>
      <c r="BI206" s="102"/>
      <c r="BJ206" s="102"/>
      <c r="BK206" s="102"/>
      <c r="BL206" s="102"/>
      <c r="BM206" s="102"/>
      <c r="BN206" s="102"/>
      <c r="BO206" s="102"/>
      <c r="BP206" s="102"/>
      <c r="BQ206" s="102"/>
      <c r="BR206" s="102"/>
      <c r="BS206" s="102"/>
      <c r="BT206" s="102"/>
      <c r="BU206" s="102"/>
      <c r="BV206" s="102"/>
      <c r="BW206" s="102"/>
      <c r="BX206" s="102"/>
      <c r="BY206" s="102"/>
      <c r="BZ206" s="102"/>
      <c r="CA206" s="102"/>
      <c r="CB206" s="102"/>
      <c r="CC206" s="102"/>
      <c r="CD206" s="102"/>
      <c r="CE206" s="102"/>
      <c r="CF206" s="102"/>
      <c r="CG206" s="102"/>
      <c r="CH206" s="102"/>
      <c r="CI206" s="102"/>
      <c r="CJ206" s="102"/>
      <c r="CK206" s="102"/>
      <c r="CL206" s="102"/>
      <c r="CM206" s="102"/>
      <c r="CN206" s="102"/>
      <c r="CO206" s="102"/>
      <c r="CP206" s="102"/>
      <c r="CQ206" s="102"/>
      <c r="CR206" s="102"/>
      <c r="CS206" s="102"/>
      <c r="CT206" s="102"/>
      <c r="CU206" s="102"/>
      <c r="CV206" s="102"/>
      <c r="CW206" s="102"/>
      <c r="CX206" s="102"/>
      <c r="CY206" s="102"/>
      <c r="CZ206" s="102"/>
      <c r="DA206" s="102"/>
      <c r="DB206" s="102"/>
      <c r="DC206" s="102"/>
      <c r="DD206" s="102"/>
      <c r="DE206" s="102"/>
      <c r="DF206" s="102"/>
      <c r="DG206" s="102"/>
      <c r="DH206" s="102"/>
      <c r="DI206" s="102"/>
      <c r="DJ206" s="102"/>
      <c r="DK206" s="102"/>
      <c r="DL206" s="102"/>
      <c r="DM206" s="102"/>
      <c r="DN206" s="102"/>
      <c r="DO206" s="102"/>
      <c r="DP206" s="102"/>
      <c r="DQ206" s="102"/>
      <c r="DR206" s="102"/>
      <c r="DS206" s="102"/>
      <c r="DT206" s="102"/>
      <c r="DU206" s="102"/>
      <c r="DV206" s="102"/>
      <c r="DW206" s="102"/>
      <c r="DX206" s="102"/>
      <c r="DY206" s="102"/>
      <c r="DZ206" s="102"/>
      <c r="EA206" s="102"/>
      <c r="EB206" s="102"/>
      <c r="EC206" s="102"/>
      <c r="ED206" s="102"/>
      <c r="EE206" s="102"/>
      <c r="EF206" s="102"/>
      <c r="EG206" s="102"/>
      <c r="EH206" s="102"/>
      <c r="EI206" s="102"/>
      <c r="EJ206" s="102"/>
      <c r="EK206" s="102"/>
      <c r="EL206" s="102"/>
      <c r="EM206" s="102"/>
      <c r="EN206" s="102"/>
      <c r="EO206" s="102"/>
      <c r="EP206" s="102"/>
      <c r="EQ206" s="102"/>
      <c r="ER206" s="102"/>
      <c r="ES206" s="102"/>
      <c r="ET206" s="102"/>
      <c r="EU206" s="102"/>
      <c r="EV206" s="102"/>
      <c r="EW206" s="102"/>
      <c r="EX206" s="102"/>
      <c r="EY206" s="102"/>
      <c r="EZ206" s="102"/>
      <c r="FA206" s="102"/>
      <c r="FB206" s="102"/>
      <c r="FC206" s="102"/>
      <c r="FD206" s="102"/>
      <c r="FE206" s="102"/>
      <c r="FF206" s="102"/>
      <c r="FG206" s="102"/>
      <c r="FH206" s="102"/>
      <c r="FI206" s="102"/>
      <c r="FJ206" s="102"/>
      <c r="FK206" s="102"/>
      <c r="FL206" s="102"/>
      <c r="FM206" s="102"/>
      <c r="FN206" s="102"/>
      <c r="FO206" s="102"/>
      <c r="FP206" s="102"/>
      <c r="FQ206" s="102"/>
      <c r="FR206" s="102"/>
      <c r="FS206" s="102"/>
      <c r="FT206" s="102"/>
      <c r="FU206" s="102"/>
      <c r="FV206" s="102"/>
      <c r="FW206" s="102"/>
      <c r="FX206" s="102"/>
      <c r="FY206" s="102"/>
      <c r="FZ206" s="102"/>
      <c r="GA206" s="102"/>
      <c r="GB206" s="102"/>
      <c r="GC206" s="102"/>
      <c r="GD206" s="102"/>
      <c r="GE206" s="102"/>
      <c r="GF206" s="102"/>
      <c r="GG206" s="102"/>
      <c r="GH206" s="102"/>
      <c r="GI206" s="102"/>
      <c r="GJ206" s="102"/>
      <c r="GK206" s="102"/>
      <c r="GL206" s="102"/>
      <c r="GM206" s="102"/>
      <c r="GN206" s="102"/>
      <c r="GO206" s="102"/>
      <c r="GP206" s="102"/>
      <c r="GQ206" s="102"/>
      <c r="GR206" s="102"/>
      <c r="GS206" s="102"/>
      <c r="GT206" s="102"/>
      <c r="GU206" s="102"/>
      <c r="GV206" s="102"/>
      <c r="GW206" s="102"/>
      <c r="GX206" s="102"/>
      <c r="GY206" s="102"/>
      <c r="GZ206" s="102"/>
      <c r="HA206" s="102"/>
      <c r="HB206" s="102"/>
      <c r="HC206" s="102"/>
      <c r="HD206" s="102"/>
      <c r="HE206" s="102"/>
      <c r="HF206" s="102"/>
      <c r="HG206" s="102"/>
      <c r="HH206" s="102"/>
      <c r="HI206" s="102"/>
      <c r="HJ206" s="102"/>
      <c r="HK206" s="102"/>
      <c r="HL206" s="102"/>
      <c r="HM206" s="102"/>
      <c r="HN206" s="102"/>
      <c r="HO206" s="102"/>
      <c r="HP206" s="102"/>
      <c r="HQ206" s="102"/>
      <c r="HR206" s="102"/>
      <c r="HS206" s="102"/>
      <c r="HT206" s="102"/>
      <c r="HU206" s="102"/>
      <c r="HV206" s="102"/>
      <c r="HW206" s="102"/>
      <c r="HX206" s="102"/>
      <c r="HY206" s="102"/>
      <c r="HZ206" s="102"/>
      <c r="IA206" s="102"/>
      <c r="IB206" s="102"/>
      <c r="IC206" s="102"/>
      <c r="ID206" s="102"/>
      <c r="IE206" s="102"/>
      <c r="IF206" s="102"/>
      <c r="IG206" s="102"/>
      <c r="IH206" s="102"/>
      <c r="II206" s="102"/>
      <c r="IJ206" s="102"/>
      <c r="IK206" s="102"/>
      <c r="IL206" s="102"/>
      <c r="IM206" s="102"/>
      <c r="IN206" s="102"/>
      <c r="IO206" s="102"/>
      <c r="IP206" s="102"/>
      <c r="IQ206" s="102"/>
      <c r="IR206" s="102"/>
      <c r="IS206" s="102"/>
      <c r="IT206" s="102"/>
      <c r="IU206" s="102"/>
      <c r="IV206" s="102"/>
      <c r="IW206" s="102"/>
      <c r="IX206" s="102"/>
      <c r="IY206" s="102"/>
      <c r="IZ206" s="102"/>
      <c r="JA206" s="102"/>
      <c r="JB206" s="102"/>
      <c r="JC206" s="102"/>
      <c r="JD206" s="102"/>
      <c r="JE206" s="102"/>
      <c r="JF206" s="102"/>
      <c r="JG206" s="102"/>
      <c r="JH206" s="102"/>
      <c r="JI206" s="102"/>
      <c r="JJ206" s="102"/>
      <c r="JK206" s="102"/>
      <c r="JL206" s="102"/>
      <c r="JM206" s="102"/>
      <c r="JN206" s="102"/>
      <c r="JO206" s="102"/>
      <c r="JP206" s="102"/>
      <c r="JQ206" s="102"/>
      <c r="JR206" s="102"/>
      <c r="JS206" s="102"/>
      <c r="JT206" s="102"/>
      <c r="JU206" s="102"/>
      <c r="JV206" s="102"/>
      <c r="JW206" s="102"/>
      <c r="JX206" s="102"/>
      <c r="JY206" s="102"/>
      <c r="JZ206" s="102"/>
      <c r="KA206" s="102"/>
      <c r="KB206" s="102"/>
      <c r="KC206" s="102"/>
      <c r="KD206" s="102"/>
      <c r="KE206" s="102"/>
      <c r="KF206" s="102"/>
      <c r="KG206" s="102"/>
      <c r="KH206" s="102"/>
      <c r="KI206" s="102"/>
      <c r="KJ206" s="102"/>
      <c r="KK206" s="102"/>
      <c r="KL206" s="102"/>
      <c r="KM206" s="102"/>
      <c r="KN206" s="102"/>
      <c r="KO206" s="102"/>
      <c r="KP206" s="102"/>
      <c r="KQ206" s="102"/>
      <c r="KR206" s="102"/>
      <c r="KS206" s="102"/>
      <c r="KT206" s="102"/>
      <c r="KU206" s="102"/>
      <c r="KV206" s="102"/>
      <c r="KW206" s="102"/>
      <c r="KX206" s="102"/>
      <c r="KY206" s="102"/>
      <c r="KZ206" s="102"/>
      <c r="LA206" s="102"/>
      <c r="LB206" s="102"/>
      <c r="LC206" s="102"/>
      <c r="LD206" s="102"/>
      <c r="LE206" s="102"/>
      <c r="LF206" s="102"/>
      <c r="LG206" s="102"/>
      <c r="LH206" s="102"/>
      <c r="LI206" s="102"/>
      <c r="LJ206" s="102"/>
      <c r="LK206" s="102"/>
      <c r="LL206" s="102"/>
      <c r="LM206" s="102"/>
      <c r="LN206" s="102"/>
      <c r="LO206" s="102"/>
      <c r="LP206" s="102"/>
      <c r="LQ206" s="102"/>
      <c r="LR206" s="102"/>
      <c r="LS206" s="102"/>
      <c r="LT206" s="102"/>
      <c r="LU206" s="102"/>
      <c r="LV206" s="102"/>
      <c r="LW206" s="102"/>
      <c r="LX206" s="102"/>
      <c r="LY206" s="102"/>
      <c r="LZ206" s="102"/>
      <c r="MA206" s="102"/>
      <c r="MB206" s="102"/>
      <c r="MC206" s="102"/>
      <c r="MD206" s="102"/>
      <c r="ME206" s="102"/>
      <c r="MF206" s="102"/>
      <c r="MG206" s="102"/>
      <c r="MH206" s="102"/>
      <c r="MI206" s="102"/>
      <c r="MJ206" s="102"/>
      <c r="MK206" s="102"/>
      <c r="ML206" s="102"/>
      <c r="MM206" s="102"/>
      <c r="MN206" s="102"/>
      <c r="MO206" s="102"/>
      <c r="MP206" s="102"/>
      <c r="MQ206" s="102"/>
      <c r="MR206" s="102"/>
      <c r="MS206" s="102"/>
      <c r="MT206" s="102"/>
      <c r="MU206" s="102"/>
      <c r="MV206" s="102"/>
      <c r="MW206" s="102"/>
      <c r="MX206" s="102"/>
      <c r="MY206" s="102"/>
      <c r="MZ206" s="102"/>
      <c r="NA206" s="102"/>
      <c r="NB206" s="102"/>
      <c r="NC206" s="102"/>
      <c r="ND206" s="102"/>
      <c r="NE206" s="102"/>
      <c r="NF206" s="102"/>
      <c r="NG206" s="102"/>
      <c r="NH206" s="102"/>
      <c r="NI206" s="102"/>
      <c r="NJ206" s="102"/>
      <c r="NK206" s="102"/>
      <c r="NL206" s="102"/>
      <c r="NM206" s="102"/>
      <c r="NN206" s="102"/>
      <c r="NO206" s="102"/>
      <c r="NP206" s="102"/>
      <c r="NQ206" s="102"/>
      <c r="NR206" s="102"/>
      <c r="NS206" s="102"/>
      <c r="NT206" s="102"/>
      <c r="NU206" s="102"/>
      <c r="NV206" s="102"/>
      <c r="NW206" s="102"/>
      <c r="NX206" s="102"/>
      <c r="NY206" s="102"/>
      <c r="NZ206" s="102"/>
      <c r="OA206" s="102"/>
      <c r="OB206" s="102"/>
      <c r="OC206" s="102"/>
      <c r="OD206" s="102"/>
      <c r="OE206" s="102"/>
      <c r="OF206" s="102"/>
      <c r="OG206" s="102"/>
      <c r="OH206" s="102"/>
      <c r="OI206" s="102"/>
      <c r="OJ206" s="102"/>
      <c r="OK206" s="102"/>
      <c r="OL206" s="102"/>
      <c r="OM206" s="102"/>
      <c r="ON206" s="102"/>
      <c r="OO206" s="102"/>
      <c r="OP206" s="102"/>
      <c r="OQ206" s="102"/>
      <c r="OR206" s="102"/>
      <c r="OS206" s="102"/>
      <c r="OT206" s="102"/>
      <c r="OU206" s="102"/>
      <c r="OV206" s="102"/>
      <c r="OW206" s="102"/>
      <c r="OX206" s="102"/>
      <c r="OY206" s="102"/>
      <c r="OZ206" s="102"/>
      <c r="PA206" s="102"/>
      <c r="PB206" s="102"/>
      <c r="PC206" s="102"/>
      <c r="PD206" s="102"/>
      <c r="PE206" s="102"/>
      <c r="PF206" s="102"/>
      <c r="PG206" s="102"/>
      <c r="PH206" s="102"/>
      <c r="PI206" s="102"/>
      <c r="PJ206" s="102"/>
      <c r="PK206" s="102"/>
      <c r="PL206" s="102"/>
      <c r="PM206" s="102"/>
      <c r="PN206" s="102"/>
      <c r="PO206" s="102"/>
      <c r="PP206" s="102"/>
      <c r="PQ206" s="102"/>
      <c r="PR206" s="102"/>
      <c r="PS206" s="102"/>
      <c r="PT206" s="102"/>
      <c r="PU206" s="102"/>
      <c r="PV206" s="102"/>
      <c r="PW206" s="102"/>
      <c r="PX206" s="102"/>
      <c r="PY206" s="102"/>
      <c r="PZ206" s="102"/>
      <c r="QA206" s="102"/>
      <c r="QB206" s="102"/>
      <c r="QC206" s="102"/>
      <c r="QD206" s="102"/>
      <c r="QE206" s="102"/>
      <c r="QF206" s="102"/>
      <c r="QG206" s="102"/>
      <c r="QH206" s="102"/>
      <c r="QI206" s="102"/>
      <c r="QJ206" s="102"/>
      <c r="QK206" s="102"/>
      <c r="QL206" s="102"/>
      <c r="QM206" s="102"/>
      <c r="QN206" s="102"/>
      <c r="QO206" s="102"/>
      <c r="QP206" s="102"/>
      <c r="QQ206" s="102"/>
      <c r="QR206" s="102"/>
      <c r="QS206" s="102"/>
      <c r="QT206" s="102"/>
      <c r="QU206" s="102"/>
      <c r="QV206" s="102"/>
      <c r="QW206" s="102"/>
      <c r="QX206" s="102"/>
      <c r="QY206" s="102"/>
      <c r="QZ206" s="102"/>
      <c r="RA206" s="102"/>
      <c r="RB206" s="102"/>
      <c r="RC206" s="102"/>
      <c r="RD206" s="102"/>
      <c r="RE206" s="102"/>
      <c r="RF206" s="102"/>
      <c r="RG206" s="102"/>
      <c r="RH206" s="102"/>
      <c r="RI206" s="102"/>
      <c r="RJ206" s="102"/>
      <c r="RK206" s="102"/>
      <c r="RL206" s="102"/>
      <c r="RM206" s="102"/>
      <c r="RN206" s="102"/>
      <c r="RO206" s="102"/>
      <c r="RP206" s="102"/>
      <c r="RQ206" s="102"/>
      <c r="RR206" s="102"/>
      <c r="RS206" s="102"/>
      <c r="RT206" s="102"/>
      <c r="RU206" s="102"/>
      <c r="RV206" s="102"/>
      <c r="RW206" s="102"/>
      <c r="RX206" s="102"/>
      <c r="RY206" s="102"/>
      <c r="RZ206" s="102"/>
      <c r="SA206" s="102"/>
      <c r="SB206" s="102"/>
      <c r="SC206" s="102"/>
      <c r="SD206" s="102"/>
      <c r="SE206" s="102"/>
      <c r="SF206" s="102"/>
      <c r="SG206" s="102"/>
      <c r="SH206" s="102"/>
      <c r="SI206" s="102"/>
      <c r="SJ206" s="102"/>
      <c r="SK206" s="102"/>
      <c r="SL206" s="102"/>
      <c r="SM206" s="102"/>
      <c r="SN206" s="102"/>
      <c r="SO206" s="102"/>
      <c r="SP206" s="102"/>
      <c r="SQ206" s="102"/>
      <c r="SR206" s="102"/>
      <c r="SS206" s="102"/>
      <c r="ST206" s="102"/>
      <c r="SU206" s="102"/>
      <c r="SV206" s="102"/>
      <c r="SW206" s="102"/>
      <c r="SX206" s="102"/>
      <c r="SY206" s="102"/>
      <c r="SZ206" s="102"/>
      <c r="TA206" s="102"/>
      <c r="TB206" s="102"/>
      <c r="TC206" s="102"/>
      <c r="TD206" s="102"/>
      <c r="TE206" s="102"/>
      <c r="TF206" s="102"/>
      <c r="TG206" s="102"/>
      <c r="TH206" s="102"/>
      <c r="TI206" s="102"/>
      <c r="TJ206" s="102"/>
      <c r="TK206" s="102"/>
      <c r="TL206" s="102"/>
      <c r="TM206" s="102"/>
      <c r="TN206" s="102"/>
      <c r="TO206" s="102"/>
      <c r="TP206" s="102"/>
      <c r="TQ206" s="102"/>
      <c r="TR206" s="102"/>
      <c r="TS206" s="102"/>
      <c r="TT206" s="102"/>
      <c r="TU206" s="102"/>
      <c r="TV206" s="102"/>
      <c r="TW206" s="102"/>
      <c r="TX206" s="102"/>
      <c r="TY206" s="102"/>
      <c r="TZ206" s="102"/>
      <c r="UA206" s="102"/>
      <c r="UB206" s="102"/>
      <c r="UC206" s="102"/>
      <c r="UD206" s="102"/>
      <c r="UE206" s="102"/>
      <c r="UF206" s="102"/>
      <c r="UG206" s="102"/>
      <c r="UH206" s="102"/>
      <c r="UI206" s="102"/>
      <c r="UJ206" s="102"/>
      <c r="UK206" s="102"/>
      <c r="UL206" s="102"/>
      <c r="UM206" s="102"/>
      <c r="UN206" s="102"/>
      <c r="UO206" s="102"/>
      <c r="UP206" s="102"/>
      <c r="UQ206" s="102"/>
      <c r="UR206" s="102"/>
      <c r="US206" s="102"/>
      <c r="UT206" s="102"/>
      <c r="UU206" s="102"/>
      <c r="UV206" s="102"/>
      <c r="UW206" s="102"/>
      <c r="UX206" s="102"/>
      <c r="UY206" s="102"/>
      <c r="UZ206" s="102"/>
      <c r="VA206" s="102"/>
      <c r="VB206" s="102"/>
      <c r="VC206" s="102"/>
      <c r="VD206" s="102"/>
      <c r="VE206" s="102"/>
      <c r="VF206" s="102"/>
      <c r="VG206" s="102"/>
      <c r="VH206" s="102"/>
      <c r="VI206" s="102"/>
      <c r="VJ206" s="102"/>
      <c r="VK206" s="102"/>
      <c r="VL206" s="102"/>
      <c r="VM206" s="102"/>
      <c r="VN206" s="102"/>
      <c r="VO206" s="102"/>
      <c r="VP206" s="102"/>
      <c r="VQ206" s="102"/>
      <c r="VR206" s="102"/>
      <c r="VS206" s="102"/>
      <c r="VT206" s="102"/>
      <c r="VU206" s="102"/>
      <c r="VV206" s="102"/>
      <c r="VW206" s="102"/>
      <c r="VX206" s="102"/>
      <c r="VY206" s="102"/>
      <c r="VZ206" s="102"/>
      <c r="WA206" s="102"/>
      <c r="WB206" s="102"/>
      <c r="WC206" s="102"/>
      <c r="WD206" s="102"/>
      <c r="WE206" s="102"/>
      <c r="WF206" s="102"/>
      <c r="WG206" s="102"/>
      <c r="WH206" s="102"/>
      <c r="WI206" s="102"/>
      <c r="WJ206" s="102"/>
      <c r="WK206" s="102"/>
      <c r="WL206" s="102"/>
      <c r="WM206" s="102"/>
      <c r="WN206" s="102"/>
      <c r="WO206" s="102"/>
      <c r="WP206" s="102"/>
      <c r="WQ206" s="102"/>
      <c r="WR206" s="102"/>
      <c r="WS206" s="102"/>
      <c r="WT206" s="102"/>
      <c r="WU206" s="102"/>
      <c r="WV206" s="102"/>
      <c r="WW206" s="102"/>
      <c r="WX206" s="102"/>
      <c r="WY206" s="102"/>
      <c r="WZ206" s="102"/>
      <c r="XA206" s="102"/>
      <c r="XB206" s="102"/>
      <c r="XC206" s="102"/>
      <c r="XD206" s="102"/>
      <c r="XE206" s="102"/>
      <c r="XF206" s="102"/>
      <c r="XG206" s="102"/>
      <c r="XH206" s="102"/>
      <c r="XI206" s="102"/>
      <c r="XJ206" s="102"/>
      <c r="XK206" s="102"/>
      <c r="XL206" s="102"/>
      <c r="XM206" s="102"/>
      <c r="XN206" s="102"/>
      <c r="XO206" s="102"/>
      <c r="XP206" s="102"/>
      <c r="XQ206" s="102"/>
      <c r="XR206" s="102"/>
      <c r="XS206" s="102"/>
      <c r="XT206" s="102"/>
      <c r="XU206" s="102"/>
      <c r="XV206" s="102"/>
      <c r="XW206" s="102"/>
      <c r="XX206" s="102"/>
      <c r="XY206" s="102"/>
      <c r="XZ206" s="102"/>
      <c r="YA206" s="102"/>
      <c r="YB206" s="102"/>
      <c r="YC206" s="102"/>
      <c r="YD206" s="102"/>
      <c r="YE206" s="102"/>
      <c r="YF206" s="102"/>
      <c r="YG206" s="102"/>
      <c r="YH206" s="102"/>
      <c r="YI206" s="102"/>
      <c r="YJ206" s="102"/>
      <c r="YK206" s="102"/>
      <c r="YL206" s="102"/>
      <c r="YM206" s="102"/>
      <c r="YN206" s="102"/>
      <c r="YO206" s="102"/>
      <c r="YP206" s="102"/>
      <c r="YQ206" s="102"/>
      <c r="YR206" s="102"/>
      <c r="YS206" s="102"/>
      <c r="YT206" s="102"/>
      <c r="YU206" s="102"/>
      <c r="YV206" s="102"/>
      <c r="YW206" s="102"/>
      <c r="YX206" s="102"/>
      <c r="YY206" s="102"/>
      <c r="YZ206" s="102"/>
      <c r="ZA206" s="102"/>
      <c r="ZB206" s="102"/>
      <c r="ZC206" s="102"/>
      <c r="ZD206" s="102"/>
      <c r="ZE206" s="102"/>
      <c r="ZF206" s="102"/>
      <c r="ZG206" s="102"/>
      <c r="ZH206" s="102"/>
      <c r="ZI206" s="102"/>
      <c r="ZJ206" s="102"/>
      <c r="ZK206" s="102"/>
      <c r="ZL206" s="102"/>
      <c r="ZM206" s="102"/>
      <c r="ZN206" s="102"/>
      <c r="ZO206" s="102"/>
      <c r="ZP206" s="102"/>
      <c r="ZQ206" s="102"/>
      <c r="ZR206" s="102"/>
      <c r="ZS206" s="102"/>
      <c r="ZT206" s="102"/>
      <c r="ZU206" s="102"/>
      <c r="ZV206" s="102"/>
      <c r="ZW206" s="102"/>
      <c r="ZX206" s="102"/>
      <c r="ZY206" s="102"/>
      <c r="ZZ206" s="102"/>
      <c r="AAA206" s="102"/>
      <c r="AAB206" s="102"/>
      <c r="AAC206" s="102"/>
      <c r="AAD206" s="102"/>
      <c r="AAE206" s="102"/>
      <c r="AAF206" s="102"/>
      <c r="AAG206" s="102"/>
      <c r="AAH206" s="102"/>
      <c r="AAI206" s="102"/>
      <c r="AAJ206" s="102"/>
      <c r="AAK206" s="102"/>
      <c r="AAL206" s="102"/>
      <c r="AAM206" s="102"/>
      <c r="AAN206" s="102"/>
      <c r="AAO206" s="102"/>
      <c r="AAP206" s="102"/>
      <c r="AAQ206" s="102"/>
      <c r="AAR206" s="102"/>
      <c r="AAS206" s="102"/>
      <c r="AAT206" s="102"/>
      <c r="AAU206" s="102"/>
      <c r="AAV206" s="102"/>
      <c r="AAW206" s="102"/>
      <c r="AAX206" s="102"/>
      <c r="AAY206" s="102"/>
      <c r="AAZ206" s="102"/>
      <c r="ABA206" s="102"/>
      <c r="ABB206" s="102"/>
      <c r="ABC206" s="102"/>
      <c r="ABD206" s="102"/>
      <c r="ABE206" s="102"/>
      <c r="ABF206" s="102"/>
      <c r="ABG206" s="102"/>
      <c r="ABH206" s="102"/>
      <c r="ABI206" s="102"/>
      <c r="ABJ206" s="102"/>
      <c r="ABK206" s="102"/>
      <c r="ABL206" s="102"/>
      <c r="ABM206" s="102"/>
      <c r="ABN206" s="102"/>
      <c r="ABO206" s="102"/>
      <c r="ABP206" s="102"/>
      <c r="ABQ206" s="102"/>
      <c r="ABR206" s="102"/>
      <c r="ABS206" s="102"/>
      <c r="ABT206" s="102"/>
      <c r="ABU206" s="102"/>
      <c r="ABV206" s="102"/>
      <c r="ABW206" s="102"/>
      <c r="ABX206" s="102"/>
      <c r="ABY206" s="102"/>
      <c r="ABZ206" s="102"/>
      <c r="ACA206" s="102"/>
      <c r="ACB206" s="102"/>
      <c r="ACC206" s="102"/>
      <c r="ACD206" s="102"/>
      <c r="ACE206" s="102"/>
      <c r="ACF206" s="102"/>
      <c r="ACG206" s="102"/>
      <c r="ACH206" s="102"/>
      <c r="ACI206" s="102"/>
      <c r="ACJ206" s="102"/>
      <c r="ACK206" s="102"/>
      <c r="ACL206" s="102"/>
      <c r="ACM206" s="102"/>
      <c r="ACN206" s="102"/>
      <c r="ACO206" s="102"/>
      <c r="ACP206" s="102"/>
      <c r="ACQ206" s="102"/>
      <c r="ACR206" s="102"/>
      <c r="ACS206" s="102"/>
      <c r="ACT206" s="102"/>
      <c r="ACU206" s="102"/>
      <c r="ACV206" s="102"/>
      <c r="ACW206" s="102"/>
      <c r="ACX206" s="102"/>
      <c r="ACY206" s="102"/>
      <c r="ACZ206" s="102"/>
      <c r="ADA206" s="102"/>
      <c r="ADB206" s="102"/>
      <c r="ADC206" s="102"/>
      <c r="ADD206" s="102"/>
      <c r="ADE206" s="102"/>
      <c r="ADF206" s="102"/>
      <c r="ADG206" s="102"/>
      <c r="ADH206" s="102"/>
      <c r="ADI206" s="102"/>
      <c r="ADJ206" s="102"/>
      <c r="ADK206" s="102"/>
      <c r="ADL206" s="102"/>
      <c r="ADM206" s="102"/>
      <c r="ADN206" s="102"/>
      <c r="ADO206" s="102"/>
      <c r="ADP206" s="102"/>
      <c r="ADQ206" s="102"/>
      <c r="ADR206" s="102"/>
      <c r="ADS206" s="102"/>
      <c r="ADT206" s="102"/>
      <c r="ADU206" s="102"/>
      <c r="ADV206" s="102"/>
      <c r="ADW206" s="102"/>
      <c r="ADX206" s="102"/>
      <c r="ADY206" s="102"/>
      <c r="ADZ206" s="102"/>
      <c r="AEA206" s="102"/>
      <c r="AEB206" s="102"/>
      <c r="AEC206" s="102"/>
      <c r="AED206" s="102"/>
      <c r="AEE206" s="102"/>
      <c r="AEF206" s="102"/>
      <c r="AEG206" s="102"/>
      <c r="AEH206" s="102"/>
      <c r="AEI206" s="102"/>
      <c r="AEJ206" s="102"/>
      <c r="AEK206" s="102"/>
      <c r="AEL206" s="102"/>
      <c r="AEM206" s="102"/>
      <c r="AEN206" s="102"/>
      <c r="AEO206" s="102"/>
      <c r="AEP206" s="102"/>
      <c r="AEQ206" s="102"/>
      <c r="AER206" s="102"/>
      <c r="AES206" s="102"/>
      <c r="AET206" s="102"/>
      <c r="AEU206" s="102"/>
      <c r="AEV206" s="102"/>
      <c r="AEW206" s="102"/>
      <c r="AEX206" s="102"/>
      <c r="AEY206" s="102"/>
      <c r="AEZ206" s="102"/>
      <c r="AFA206" s="102"/>
      <c r="AFB206" s="102"/>
      <c r="AFC206" s="102"/>
      <c r="AFD206" s="102"/>
      <c r="AFE206" s="102"/>
      <c r="AFF206" s="102"/>
      <c r="AFG206" s="102"/>
      <c r="AFH206" s="102"/>
      <c r="AFI206" s="102"/>
      <c r="AFJ206" s="102"/>
      <c r="AFK206" s="102"/>
      <c r="AFL206" s="102"/>
      <c r="AFM206" s="102"/>
      <c r="AFN206" s="102"/>
      <c r="AFO206" s="102"/>
      <c r="AFP206" s="102"/>
      <c r="AFQ206" s="102"/>
      <c r="AFR206" s="102"/>
      <c r="AFS206" s="102"/>
      <c r="AFT206" s="102"/>
      <c r="AFU206" s="102"/>
      <c r="AFV206" s="102"/>
      <c r="AFW206" s="102"/>
      <c r="AFX206" s="102"/>
      <c r="AFY206" s="102"/>
      <c r="AFZ206" s="102"/>
      <c r="AGA206" s="102"/>
      <c r="AGB206" s="102"/>
      <c r="AGC206" s="102"/>
      <c r="AGD206" s="102"/>
      <c r="AGE206" s="102"/>
      <c r="AGF206" s="102"/>
      <c r="AGG206" s="102"/>
      <c r="AGH206" s="102"/>
      <c r="AGI206" s="102"/>
      <c r="AGJ206" s="102"/>
      <c r="AGK206" s="102"/>
      <c r="AGL206" s="102"/>
      <c r="AGM206" s="102"/>
      <c r="AGN206" s="102"/>
      <c r="AGO206" s="102"/>
      <c r="AGP206" s="102"/>
      <c r="AGQ206" s="102"/>
      <c r="AGR206" s="102"/>
      <c r="AGS206" s="102"/>
      <c r="AGT206" s="102"/>
      <c r="AGU206" s="102"/>
      <c r="AGV206" s="102"/>
      <c r="AGW206" s="102"/>
      <c r="AGX206" s="102"/>
      <c r="AGY206" s="102"/>
      <c r="AGZ206" s="102"/>
      <c r="AHA206" s="102"/>
      <c r="AHB206" s="102"/>
      <c r="AHC206" s="102"/>
      <c r="AHD206" s="102"/>
      <c r="AHE206" s="102"/>
      <c r="AHF206" s="102"/>
      <c r="AHG206" s="102"/>
      <c r="AHH206" s="102"/>
      <c r="AHI206" s="102"/>
      <c r="AHJ206" s="102"/>
      <c r="AHK206" s="102"/>
      <c r="AHL206" s="102"/>
      <c r="AHM206" s="102"/>
      <c r="AHN206" s="102"/>
      <c r="AHO206" s="102"/>
      <c r="AHP206" s="102"/>
      <c r="AHQ206" s="102"/>
      <c r="AHR206" s="102"/>
      <c r="AHS206" s="102"/>
      <c r="AHT206" s="102"/>
      <c r="AHU206" s="102"/>
      <c r="AHV206" s="102"/>
      <c r="AHW206" s="102"/>
      <c r="AHX206" s="102"/>
      <c r="AHY206" s="102"/>
      <c r="AHZ206" s="102"/>
      <c r="AIA206" s="102"/>
      <c r="AIB206" s="102"/>
      <c r="AIC206" s="102"/>
      <c r="AID206" s="102"/>
      <c r="AIE206" s="102"/>
      <c r="AIF206" s="102"/>
      <c r="AIG206" s="102"/>
      <c r="AIH206" s="102"/>
      <c r="AII206" s="102"/>
      <c r="AIJ206" s="102"/>
      <c r="AIK206" s="102"/>
      <c r="AIL206" s="102"/>
      <c r="AIM206" s="102"/>
      <c r="AIN206" s="102"/>
      <c r="AIO206" s="102"/>
      <c r="AIP206" s="102"/>
      <c r="AIQ206" s="102"/>
      <c r="AIR206" s="102"/>
      <c r="AIS206" s="102"/>
      <c r="AIT206" s="102"/>
      <c r="AIU206" s="102"/>
      <c r="AIV206" s="102"/>
      <c r="AIW206" s="102"/>
      <c r="AIX206" s="102"/>
      <c r="AIY206" s="102"/>
      <c r="AIZ206" s="102"/>
      <c r="AJA206" s="102"/>
      <c r="AJB206" s="102"/>
      <c r="AJC206" s="102"/>
      <c r="AJD206" s="102"/>
      <c r="AJE206" s="102"/>
      <c r="AJF206" s="102"/>
      <c r="AJG206" s="102"/>
      <c r="AJH206" s="102"/>
      <c r="AJI206" s="102"/>
      <c r="AJJ206" s="102"/>
      <c r="AJK206" s="102"/>
      <c r="AJL206" s="102"/>
      <c r="AJM206" s="102"/>
      <c r="AJN206" s="102"/>
      <c r="AJO206" s="102"/>
      <c r="AJP206" s="102"/>
      <c r="AJQ206" s="102"/>
      <c r="AJR206" s="102"/>
      <c r="AJS206" s="102"/>
      <c r="AJT206" s="102"/>
      <c r="AJU206" s="102"/>
      <c r="AJV206" s="102"/>
      <c r="AJW206" s="102"/>
      <c r="AJX206" s="102"/>
      <c r="AJY206" s="102"/>
      <c r="AJZ206" s="102"/>
      <c r="AKA206" s="102"/>
      <c r="AKB206" s="102"/>
      <c r="AKC206" s="102"/>
      <c r="AKD206" s="102"/>
      <c r="AKE206" s="102"/>
      <c r="AKF206" s="102"/>
      <c r="AKG206" s="102"/>
      <c r="AKH206" s="102"/>
      <c r="AKI206" s="102"/>
      <c r="AKJ206" s="102"/>
      <c r="AKK206" s="102"/>
      <c r="AKL206" s="102"/>
      <c r="AKM206" s="102"/>
      <c r="AKN206" s="102"/>
      <c r="AKO206" s="102"/>
      <c r="AKP206" s="102"/>
      <c r="AKQ206" s="102"/>
      <c r="AKR206" s="102"/>
      <c r="AKS206" s="102"/>
      <c r="AKT206" s="102"/>
      <c r="AKU206" s="102"/>
      <c r="AKV206" s="102"/>
      <c r="AKW206" s="102"/>
      <c r="AKX206" s="102"/>
      <c r="AKY206" s="102"/>
      <c r="AKZ206" s="102"/>
      <c r="ALA206" s="102"/>
      <c r="ALB206" s="102"/>
      <c r="ALC206" s="102"/>
      <c r="ALD206" s="102"/>
      <c r="ALE206" s="102"/>
      <c r="ALF206" s="102"/>
      <c r="ALG206" s="102"/>
      <c r="ALH206" s="102"/>
      <c r="ALI206" s="102"/>
      <c r="ALJ206" s="102"/>
      <c r="ALK206" s="102"/>
      <c r="ALL206" s="102"/>
      <c r="ALM206" s="102"/>
      <c r="ALN206" s="102"/>
      <c r="ALO206" s="102"/>
      <c r="ALP206" s="102"/>
      <c r="ALQ206" s="102"/>
      <c r="ALR206" s="102"/>
      <c r="ALS206" s="102"/>
      <c r="ALT206" s="102"/>
      <c r="ALU206" s="102"/>
      <c r="ALV206" s="102"/>
      <c r="ALW206" s="102"/>
      <c r="ALX206" s="102"/>
      <c r="ALY206" s="102"/>
      <c r="ALZ206" s="102"/>
      <c r="AMA206" s="102"/>
      <c r="AMB206" s="102"/>
      <c r="AMC206" s="102"/>
      <c r="AMD206" s="102"/>
      <c r="AME206" s="102"/>
      <c r="AMF206" s="102"/>
      <c r="AMG206" s="102"/>
      <c r="AMH206" s="102"/>
      <c r="AMI206" s="102"/>
      <c r="AMJ206" s="102"/>
      <c r="AMK206" s="102"/>
      <c r="AML206" s="102"/>
      <c r="AMM206" s="102"/>
      <c r="AMN206" s="102"/>
      <c r="AMO206" s="102"/>
      <c r="AMP206" s="102"/>
      <c r="AMQ206" s="102"/>
      <c r="AMR206" s="102"/>
      <c r="AMS206" s="102"/>
      <c r="AMT206" s="102"/>
      <c r="AMU206" s="102"/>
      <c r="AMV206" s="102"/>
      <c r="AMW206" s="102"/>
      <c r="AMX206" s="102"/>
      <c r="AMY206" s="102"/>
      <c r="AMZ206" s="102"/>
      <c r="ANA206" s="102"/>
      <c r="ANB206" s="102"/>
      <c r="ANC206" s="102"/>
      <c r="AND206" s="102"/>
      <c r="ANE206" s="102"/>
      <c r="ANF206" s="102"/>
      <c r="ANG206" s="102"/>
      <c r="ANH206" s="102"/>
      <c r="ANI206" s="102"/>
      <c r="ANJ206" s="102"/>
      <c r="ANK206" s="102"/>
      <c r="ANL206" s="102"/>
      <c r="ANM206" s="102"/>
      <c r="ANN206" s="102"/>
      <c r="ANO206" s="102"/>
      <c r="ANP206" s="102"/>
      <c r="ANQ206" s="102"/>
      <c r="ANR206" s="102"/>
      <c r="ANS206" s="102"/>
      <c r="ANT206" s="102"/>
      <c r="ANU206" s="102"/>
      <c r="ANV206" s="102"/>
      <c r="ANW206" s="102"/>
      <c r="ANX206" s="102"/>
      <c r="ANY206" s="102"/>
      <c r="ANZ206" s="102"/>
      <c r="AOA206" s="102"/>
      <c r="AOB206" s="102"/>
      <c r="AOC206" s="102"/>
      <c r="AOD206" s="102"/>
      <c r="AOE206" s="102"/>
      <c r="AOF206" s="102"/>
      <c r="AOG206" s="102"/>
      <c r="AOH206" s="102"/>
      <c r="AOI206" s="102"/>
      <c r="AOJ206" s="102"/>
      <c r="AOK206" s="102"/>
      <c r="AOL206" s="102"/>
      <c r="AOM206" s="102"/>
      <c r="AON206" s="102"/>
      <c r="AOO206" s="102"/>
      <c r="AOP206" s="102"/>
      <c r="AOQ206" s="102"/>
      <c r="AOR206" s="102"/>
      <c r="AOS206" s="102"/>
      <c r="AOT206" s="102"/>
      <c r="AOU206" s="102"/>
      <c r="AOV206" s="102"/>
      <c r="AOW206" s="102"/>
      <c r="AOX206" s="102"/>
      <c r="AOY206" s="102"/>
      <c r="AOZ206" s="102"/>
      <c r="APA206" s="102"/>
      <c r="APB206" s="102"/>
      <c r="APC206" s="102"/>
      <c r="APD206" s="102"/>
      <c r="APE206" s="102"/>
      <c r="APF206" s="102"/>
      <c r="APG206" s="102"/>
      <c r="APH206" s="102"/>
      <c r="API206" s="102"/>
      <c r="APJ206" s="102"/>
      <c r="APK206" s="102"/>
      <c r="APL206" s="102"/>
      <c r="APM206" s="102"/>
      <c r="APN206" s="102"/>
      <c r="APO206" s="102"/>
      <c r="APP206" s="102"/>
      <c r="APQ206" s="102"/>
      <c r="APR206" s="102"/>
      <c r="APS206" s="102"/>
      <c r="APT206" s="102"/>
      <c r="APU206" s="102"/>
      <c r="APV206" s="102"/>
      <c r="APW206" s="102"/>
      <c r="APX206" s="102"/>
      <c r="APY206" s="102"/>
      <c r="APZ206" s="102"/>
      <c r="AQA206" s="102"/>
      <c r="AQB206" s="102"/>
      <c r="AQC206" s="102"/>
      <c r="AQD206" s="102"/>
      <c r="AQE206" s="102"/>
      <c r="AQF206" s="102"/>
      <c r="AQG206" s="102"/>
      <c r="AQH206" s="102"/>
      <c r="AQI206" s="102"/>
      <c r="AQJ206" s="102"/>
      <c r="AQK206" s="102"/>
      <c r="AQL206" s="102"/>
      <c r="AQM206" s="102"/>
      <c r="AQN206" s="102"/>
      <c r="AQO206" s="102"/>
      <c r="AQP206" s="102"/>
      <c r="AQQ206" s="102"/>
      <c r="AQR206" s="102"/>
      <c r="AQS206" s="102"/>
      <c r="AQT206" s="102"/>
      <c r="AQU206" s="102"/>
      <c r="AQV206" s="102"/>
      <c r="AQW206" s="102"/>
      <c r="AQX206" s="102"/>
      <c r="AQY206" s="102"/>
      <c r="AQZ206" s="102"/>
      <c r="ARA206" s="102"/>
      <c r="ARB206" s="102"/>
      <c r="ARC206" s="102"/>
      <c r="ARD206" s="102"/>
      <c r="ARE206" s="102"/>
      <c r="ARF206" s="102"/>
      <c r="ARG206" s="102"/>
      <c r="ARH206" s="102"/>
      <c r="ARI206" s="102"/>
      <c r="ARJ206" s="102"/>
      <c r="ARK206" s="102"/>
      <c r="ARL206" s="102"/>
      <c r="ARM206" s="102"/>
      <c r="ARN206" s="102"/>
      <c r="ARO206" s="102"/>
      <c r="ARP206" s="102"/>
      <c r="ARQ206" s="102"/>
      <c r="ARR206" s="102"/>
      <c r="ARS206" s="102"/>
      <c r="ART206" s="102"/>
      <c r="ARU206" s="102"/>
      <c r="ARV206" s="102"/>
      <c r="ARW206" s="102"/>
      <c r="ARX206" s="102"/>
      <c r="ARY206" s="102"/>
      <c r="ARZ206" s="102"/>
      <c r="ASA206" s="102"/>
      <c r="ASB206" s="102"/>
      <c r="ASC206" s="102"/>
      <c r="ASD206" s="102"/>
      <c r="ASE206" s="102"/>
      <c r="ASF206" s="102"/>
      <c r="ASG206" s="102"/>
      <c r="ASH206" s="102"/>
      <c r="ASI206" s="102"/>
      <c r="ASJ206" s="102"/>
      <c r="ASK206" s="102"/>
      <c r="ASL206" s="102"/>
      <c r="ASM206" s="102"/>
      <c r="ASN206" s="102"/>
      <c r="ASO206" s="102"/>
      <c r="ASP206" s="102"/>
      <c r="ASQ206" s="102"/>
      <c r="ASR206" s="102"/>
      <c r="ASS206" s="102"/>
      <c r="AST206" s="102"/>
      <c r="ASU206" s="102"/>
      <c r="ASV206" s="102"/>
      <c r="ASW206" s="102"/>
      <c r="ASX206" s="102"/>
      <c r="ASY206" s="102"/>
      <c r="ASZ206" s="102"/>
      <c r="ATA206" s="102"/>
      <c r="ATB206" s="102"/>
      <c r="ATC206" s="102"/>
      <c r="ATD206" s="102"/>
      <c r="ATE206" s="102"/>
      <c r="ATF206" s="102"/>
      <c r="ATG206" s="102"/>
      <c r="ATH206" s="102"/>
      <c r="ATI206" s="102"/>
      <c r="ATJ206" s="102"/>
      <c r="ATK206" s="102"/>
      <c r="ATL206" s="102"/>
      <c r="ATM206" s="102"/>
      <c r="ATN206" s="102"/>
      <c r="ATO206" s="102"/>
      <c r="ATP206" s="102"/>
      <c r="ATQ206" s="102"/>
      <c r="ATR206" s="102"/>
      <c r="ATS206" s="102"/>
      <c r="ATT206" s="102"/>
      <c r="ATU206" s="102"/>
      <c r="ATV206" s="102"/>
      <c r="ATW206" s="102"/>
      <c r="ATX206" s="102"/>
      <c r="ATY206" s="102"/>
      <c r="ATZ206" s="102"/>
      <c r="AUA206" s="102"/>
      <c r="AUB206" s="102"/>
      <c r="AUC206" s="102"/>
      <c r="AUD206" s="102"/>
      <c r="AUE206" s="102"/>
      <c r="AUF206" s="102"/>
      <c r="AUG206" s="102"/>
      <c r="AUH206" s="102"/>
      <c r="AUI206" s="102"/>
      <c r="AUJ206" s="102"/>
      <c r="AUK206" s="102"/>
      <c r="AUL206" s="102"/>
      <c r="AUM206" s="102"/>
      <c r="AUN206" s="102"/>
      <c r="AUO206" s="102"/>
      <c r="AUP206" s="102"/>
      <c r="AUQ206" s="102"/>
      <c r="AUR206" s="102"/>
      <c r="AUS206" s="102"/>
      <c r="AUT206" s="102"/>
      <c r="AUU206" s="102"/>
      <c r="AUV206" s="102"/>
      <c r="AUW206" s="102"/>
      <c r="AUX206" s="102"/>
      <c r="AUY206" s="102"/>
      <c r="AUZ206" s="102"/>
      <c r="AVA206" s="102"/>
      <c r="AVB206" s="102"/>
      <c r="AVC206" s="102"/>
      <c r="AVD206" s="102"/>
      <c r="AVE206" s="102"/>
      <c r="AVF206" s="102"/>
      <c r="AVG206" s="102"/>
      <c r="AVH206" s="102"/>
      <c r="AVI206" s="102"/>
      <c r="AVJ206" s="102"/>
      <c r="AVK206" s="102"/>
      <c r="AVL206" s="102"/>
      <c r="AVM206" s="102"/>
      <c r="AVN206" s="102"/>
      <c r="AVO206" s="102"/>
      <c r="AVP206" s="102"/>
      <c r="AVQ206" s="102"/>
      <c r="AVR206" s="102"/>
      <c r="AVS206" s="102"/>
      <c r="AVT206" s="102"/>
      <c r="AVU206" s="102"/>
      <c r="AVV206" s="102"/>
      <c r="AVW206" s="102"/>
      <c r="AVX206" s="102"/>
      <c r="AVY206" s="102"/>
      <c r="AVZ206" s="102"/>
      <c r="AWA206" s="102"/>
      <c r="AWB206" s="102"/>
      <c r="AWC206" s="102"/>
      <c r="AWD206" s="102"/>
      <c r="AWE206" s="102"/>
      <c r="AWF206" s="102"/>
      <c r="AWG206" s="102"/>
      <c r="AWH206" s="102"/>
      <c r="AWI206" s="102"/>
      <c r="AWJ206" s="102"/>
      <c r="AWK206" s="102"/>
      <c r="AWL206" s="102"/>
      <c r="AWM206" s="102"/>
      <c r="AWN206" s="102"/>
      <c r="AWO206" s="102"/>
      <c r="AWP206" s="102"/>
      <c r="AWQ206" s="102"/>
      <c r="AWR206" s="102"/>
      <c r="AWS206" s="102"/>
      <c r="AWT206" s="102"/>
      <c r="AWU206" s="102"/>
      <c r="AWV206" s="102"/>
      <c r="AWW206" s="102"/>
      <c r="AWX206" s="102"/>
      <c r="AWY206" s="102"/>
      <c r="AWZ206" s="102"/>
      <c r="AXA206" s="102"/>
      <c r="AXB206" s="102"/>
      <c r="AXC206" s="102"/>
      <c r="AXD206" s="102"/>
      <c r="AXE206" s="102"/>
      <c r="AXF206" s="102"/>
      <c r="AXG206" s="102"/>
      <c r="AXH206" s="102"/>
      <c r="AXI206" s="102"/>
      <c r="AXJ206" s="102"/>
      <c r="AXK206" s="102"/>
      <c r="AXL206" s="102"/>
      <c r="AXM206" s="102"/>
      <c r="AXN206" s="102"/>
      <c r="AXO206" s="102"/>
      <c r="AXP206" s="102"/>
      <c r="AXQ206" s="102"/>
      <c r="AXR206" s="102"/>
      <c r="AXS206" s="102"/>
      <c r="AXT206" s="102"/>
      <c r="AXU206" s="102"/>
      <c r="AXV206" s="102"/>
      <c r="AXW206" s="102"/>
      <c r="AXX206" s="102"/>
      <c r="AXY206" s="102"/>
      <c r="AXZ206" s="102"/>
      <c r="AYA206" s="102"/>
      <c r="AYB206" s="102"/>
      <c r="AYC206" s="102"/>
      <c r="AYD206" s="102"/>
      <c r="AYE206" s="102"/>
      <c r="AYF206" s="102"/>
      <c r="AYG206" s="102"/>
      <c r="AYH206" s="102"/>
      <c r="AYI206" s="102"/>
      <c r="AYJ206" s="102"/>
      <c r="AYK206" s="102"/>
      <c r="AYL206" s="102"/>
      <c r="AYM206" s="102"/>
      <c r="AYN206" s="102"/>
      <c r="AYO206" s="102"/>
      <c r="AYP206" s="102"/>
      <c r="AYQ206" s="102"/>
      <c r="AYR206" s="102"/>
      <c r="AYS206" s="102"/>
      <c r="AYT206" s="102"/>
      <c r="AYU206" s="102"/>
      <c r="AYV206" s="102"/>
      <c r="AYW206" s="102"/>
      <c r="AYX206" s="102"/>
      <c r="AYY206" s="102"/>
      <c r="AYZ206" s="102"/>
      <c r="AZA206" s="102"/>
      <c r="AZB206" s="102"/>
      <c r="AZC206" s="102"/>
      <c r="AZD206" s="102"/>
      <c r="AZE206" s="102"/>
      <c r="AZF206" s="102"/>
      <c r="AZG206" s="102"/>
      <c r="AZH206" s="102"/>
      <c r="AZI206" s="102"/>
      <c r="AZJ206" s="102"/>
      <c r="AZK206" s="102"/>
      <c r="AZL206" s="102"/>
      <c r="AZM206" s="102"/>
      <c r="AZN206" s="102"/>
      <c r="AZO206" s="102"/>
      <c r="AZP206" s="102"/>
      <c r="AZQ206" s="102"/>
      <c r="AZR206" s="102"/>
      <c r="AZS206" s="102"/>
      <c r="AZT206" s="102"/>
      <c r="AZU206" s="102"/>
      <c r="AZV206" s="102"/>
      <c r="AZW206" s="102"/>
      <c r="AZX206" s="102"/>
      <c r="AZY206" s="102"/>
      <c r="AZZ206" s="102"/>
      <c r="BAA206" s="102"/>
      <c r="BAB206" s="102"/>
      <c r="BAC206" s="102"/>
      <c r="BAD206" s="102"/>
      <c r="BAE206" s="102"/>
      <c r="BAF206" s="102"/>
      <c r="BAG206" s="102"/>
      <c r="BAH206" s="102"/>
      <c r="BAI206" s="102"/>
      <c r="BAJ206" s="102"/>
      <c r="BAK206" s="102"/>
      <c r="BAL206" s="102"/>
      <c r="BAM206" s="102"/>
      <c r="BAN206" s="102"/>
      <c r="BAO206" s="102"/>
      <c r="BAP206" s="102"/>
      <c r="BAQ206" s="102"/>
      <c r="BAR206" s="102"/>
      <c r="BAS206" s="102"/>
      <c r="BAT206" s="102"/>
      <c r="BAU206" s="102"/>
      <c r="BAV206" s="102"/>
      <c r="BAW206" s="102"/>
      <c r="BAX206" s="102"/>
      <c r="BAY206" s="102"/>
      <c r="BAZ206" s="102"/>
      <c r="BBA206" s="102"/>
      <c r="BBB206" s="102"/>
      <c r="BBC206" s="102"/>
      <c r="BBD206" s="102"/>
      <c r="BBE206" s="102"/>
      <c r="BBF206" s="102"/>
      <c r="BBG206" s="102"/>
      <c r="BBH206" s="102"/>
      <c r="BBI206" s="102"/>
      <c r="BBJ206" s="102"/>
      <c r="BBK206" s="102"/>
      <c r="BBL206" s="102"/>
      <c r="BBM206" s="102"/>
      <c r="BBN206" s="102"/>
      <c r="BBO206" s="102"/>
      <c r="BBP206" s="102"/>
      <c r="BBQ206" s="102"/>
      <c r="BBR206" s="102"/>
      <c r="BBS206" s="102"/>
      <c r="BBT206" s="102"/>
      <c r="BBU206" s="102"/>
      <c r="BBV206" s="102"/>
      <c r="BBW206" s="102"/>
      <c r="BBX206" s="102"/>
      <c r="BBY206" s="102"/>
      <c r="BBZ206" s="102"/>
      <c r="BCA206" s="102"/>
      <c r="BCB206" s="102"/>
      <c r="BCC206" s="102"/>
      <c r="BCD206" s="102"/>
      <c r="BCE206" s="102"/>
      <c r="BCF206" s="102"/>
      <c r="BCG206" s="102"/>
      <c r="BCH206" s="102"/>
      <c r="BCI206" s="102"/>
      <c r="BCJ206" s="102"/>
      <c r="BCK206" s="102"/>
      <c r="BCL206" s="102"/>
      <c r="BCM206" s="102"/>
      <c r="BCN206" s="102"/>
      <c r="BCO206" s="102"/>
      <c r="BCP206" s="102"/>
      <c r="BCQ206" s="102"/>
      <c r="BCR206" s="102"/>
      <c r="BCS206" s="102"/>
      <c r="BCT206" s="102"/>
      <c r="BCU206" s="102"/>
      <c r="BCV206" s="102"/>
      <c r="BCW206" s="102"/>
      <c r="BCX206" s="102"/>
      <c r="BCY206" s="102"/>
      <c r="BCZ206" s="102"/>
      <c r="BDA206" s="102"/>
      <c r="BDB206" s="102"/>
      <c r="BDC206" s="102"/>
      <c r="BDD206" s="102"/>
      <c r="BDE206" s="102"/>
      <c r="BDF206" s="102"/>
      <c r="BDG206" s="102"/>
      <c r="BDH206" s="102"/>
      <c r="BDI206" s="102"/>
      <c r="BDJ206" s="102"/>
      <c r="BDK206" s="102"/>
      <c r="BDL206" s="102"/>
      <c r="BDM206" s="102"/>
      <c r="BDN206" s="102"/>
      <c r="BDO206" s="102"/>
      <c r="BDP206" s="102"/>
      <c r="BDQ206" s="102"/>
      <c r="BDR206" s="102"/>
      <c r="BDS206" s="102"/>
      <c r="BDT206" s="102"/>
      <c r="BDU206" s="102"/>
      <c r="BDV206" s="102"/>
      <c r="BDW206" s="102"/>
      <c r="BDX206" s="102"/>
      <c r="BDY206" s="102"/>
      <c r="BDZ206" s="102"/>
      <c r="BEA206" s="102"/>
      <c r="BEB206" s="102"/>
      <c r="BEC206" s="102"/>
      <c r="BED206" s="102"/>
      <c r="BEE206" s="102"/>
      <c r="BEF206" s="102"/>
      <c r="BEG206" s="102"/>
      <c r="BEH206" s="102"/>
      <c r="BEI206" s="102"/>
      <c r="BEJ206" s="102"/>
      <c r="BEK206" s="102"/>
      <c r="BEL206" s="102"/>
      <c r="BEM206" s="102"/>
      <c r="BEN206" s="102"/>
      <c r="BEO206" s="102"/>
      <c r="BEP206" s="102"/>
      <c r="BEQ206" s="102"/>
      <c r="BER206" s="102"/>
      <c r="BES206" s="102"/>
      <c r="BET206" s="102"/>
      <c r="BEU206" s="102"/>
      <c r="BEV206" s="102"/>
      <c r="BEW206" s="102"/>
      <c r="BEX206" s="102"/>
      <c r="BEY206" s="102"/>
      <c r="BEZ206" s="102"/>
      <c r="BFA206" s="102"/>
      <c r="BFB206" s="102"/>
      <c r="BFC206" s="102"/>
      <c r="BFD206" s="102"/>
      <c r="BFE206" s="102"/>
      <c r="BFF206" s="102"/>
      <c r="BFG206" s="102"/>
      <c r="BFH206" s="102"/>
      <c r="BFI206" s="102"/>
      <c r="BFJ206" s="102"/>
      <c r="BFK206" s="102"/>
      <c r="BFL206" s="102"/>
      <c r="BFM206" s="102"/>
      <c r="BFN206" s="102"/>
      <c r="BFO206" s="102"/>
      <c r="BFP206" s="102"/>
      <c r="BFQ206" s="102"/>
      <c r="BFR206" s="102"/>
      <c r="BFS206" s="102"/>
      <c r="BFT206" s="102"/>
      <c r="BFU206" s="102"/>
      <c r="BFV206" s="102"/>
      <c r="BFW206" s="102"/>
      <c r="BFX206" s="102"/>
      <c r="BFY206" s="102"/>
      <c r="BFZ206" s="102"/>
      <c r="BGA206" s="102"/>
      <c r="BGB206" s="102"/>
      <c r="BGC206" s="102"/>
      <c r="BGD206" s="102"/>
      <c r="BGE206" s="102"/>
      <c r="BGF206" s="102"/>
      <c r="BGG206" s="102"/>
      <c r="BGH206" s="102"/>
      <c r="BGI206" s="102"/>
      <c r="BGJ206" s="102"/>
      <c r="BGK206" s="102"/>
      <c r="BGL206" s="102"/>
      <c r="BGM206" s="102"/>
      <c r="BGN206" s="102"/>
      <c r="BGO206" s="102"/>
      <c r="BGP206" s="102"/>
      <c r="BGQ206" s="102"/>
      <c r="BGR206" s="102"/>
      <c r="BGS206" s="102"/>
      <c r="BGT206" s="102"/>
      <c r="BGU206" s="102"/>
      <c r="BGV206" s="102"/>
      <c r="BGW206" s="102"/>
      <c r="BGX206" s="102"/>
      <c r="BGY206" s="102"/>
      <c r="BGZ206" s="102"/>
      <c r="BHA206" s="102"/>
      <c r="BHB206" s="102"/>
      <c r="BHC206" s="102"/>
      <c r="BHD206" s="102"/>
      <c r="BHE206" s="102"/>
      <c r="BHF206" s="102"/>
      <c r="BHG206" s="102"/>
      <c r="BHH206" s="102"/>
      <c r="BHI206" s="102"/>
      <c r="BHJ206" s="102"/>
      <c r="BHK206" s="102"/>
      <c r="BHL206" s="102"/>
      <c r="BHM206" s="102"/>
      <c r="BHN206" s="102"/>
      <c r="BHO206" s="102"/>
      <c r="BHP206" s="102"/>
      <c r="BHQ206" s="102"/>
      <c r="BHR206" s="102"/>
      <c r="BHS206" s="102"/>
      <c r="BHT206" s="102"/>
      <c r="BHU206" s="102"/>
      <c r="BHV206" s="102"/>
      <c r="BHW206" s="102"/>
      <c r="BHX206" s="102"/>
      <c r="BHY206" s="102"/>
      <c r="BHZ206" s="102"/>
      <c r="BIA206" s="102"/>
      <c r="BIB206" s="102"/>
      <c r="BIC206" s="102"/>
      <c r="BID206" s="102"/>
      <c r="BIE206" s="102"/>
      <c r="BIF206" s="102"/>
      <c r="BIG206" s="102"/>
      <c r="BIH206" s="102"/>
      <c r="BII206" s="102"/>
      <c r="BIJ206" s="102"/>
      <c r="BIK206" s="102"/>
      <c r="BIL206" s="102"/>
      <c r="BIM206" s="102"/>
      <c r="BIN206" s="102"/>
      <c r="BIO206" s="102"/>
      <c r="BIP206" s="102"/>
      <c r="BIQ206" s="102"/>
      <c r="BIR206" s="102"/>
      <c r="BIS206" s="102"/>
      <c r="BIT206" s="102"/>
      <c r="BIU206" s="102"/>
      <c r="BIV206" s="102"/>
      <c r="BIW206" s="102"/>
      <c r="BIX206" s="102"/>
      <c r="BIY206" s="102"/>
      <c r="BIZ206" s="102"/>
      <c r="BJA206" s="102"/>
      <c r="BJB206" s="102"/>
      <c r="BJC206" s="102"/>
      <c r="BJD206" s="102"/>
      <c r="BJE206" s="102"/>
      <c r="BJF206" s="102"/>
      <c r="BJG206" s="102"/>
      <c r="BJH206" s="102"/>
      <c r="BJI206" s="102"/>
      <c r="BJJ206" s="102"/>
      <c r="BJK206" s="102"/>
      <c r="BJL206" s="102"/>
      <c r="BJM206" s="102"/>
      <c r="BJN206" s="102"/>
      <c r="BJO206" s="102"/>
      <c r="BJP206" s="102"/>
      <c r="BJQ206" s="102"/>
      <c r="BJR206" s="102"/>
      <c r="BJS206" s="102"/>
      <c r="BJT206" s="102"/>
      <c r="BJU206" s="102"/>
      <c r="BJV206" s="102"/>
      <c r="BJW206" s="102"/>
      <c r="BJX206" s="102"/>
      <c r="BJY206" s="102"/>
      <c r="BJZ206" s="102"/>
      <c r="BKA206" s="102"/>
      <c r="BKB206" s="102"/>
      <c r="BKC206" s="102"/>
      <c r="BKD206" s="102"/>
      <c r="BKE206" s="102"/>
      <c r="BKF206" s="102"/>
      <c r="BKG206" s="102"/>
      <c r="BKH206" s="102"/>
      <c r="BKI206" s="102"/>
      <c r="BKJ206" s="102"/>
      <c r="BKK206" s="102"/>
      <c r="BKL206" s="102"/>
      <c r="BKM206" s="102"/>
      <c r="BKN206" s="102"/>
      <c r="BKO206" s="102"/>
      <c r="BKP206" s="102"/>
      <c r="BKQ206" s="102"/>
      <c r="BKR206" s="102"/>
      <c r="BKS206" s="102"/>
      <c r="BKT206" s="102"/>
      <c r="BKU206" s="102"/>
      <c r="BKV206" s="102"/>
      <c r="BKW206" s="102"/>
      <c r="BKX206" s="102"/>
      <c r="BKY206" s="102"/>
      <c r="BKZ206" s="102"/>
      <c r="BLA206" s="102"/>
      <c r="BLB206" s="102"/>
      <c r="BLC206" s="102"/>
      <c r="BLD206" s="102"/>
      <c r="BLE206" s="102"/>
      <c r="BLF206" s="102"/>
      <c r="BLG206" s="102"/>
      <c r="BLH206" s="102"/>
      <c r="BLI206" s="102"/>
      <c r="BLJ206" s="102"/>
      <c r="BLK206" s="102"/>
      <c r="BLL206" s="102"/>
      <c r="BLM206" s="102"/>
      <c r="BLN206" s="102"/>
      <c r="BLO206" s="102"/>
      <c r="BLP206" s="102"/>
      <c r="BLQ206" s="102"/>
      <c r="BLR206" s="102"/>
      <c r="BLS206" s="102"/>
      <c r="BLT206" s="102"/>
      <c r="BLU206" s="102"/>
      <c r="BLV206" s="102"/>
      <c r="BLW206" s="102"/>
      <c r="BLX206" s="102"/>
      <c r="BLY206" s="102"/>
      <c r="BLZ206" s="102"/>
      <c r="BMA206" s="102"/>
      <c r="BMB206" s="102"/>
      <c r="BMC206" s="102"/>
      <c r="BMD206" s="102"/>
      <c r="BME206" s="102"/>
      <c r="BMF206" s="102"/>
      <c r="BMG206" s="102"/>
      <c r="BMH206" s="102"/>
      <c r="BMI206" s="102"/>
      <c r="BMJ206" s="102"/>
      <c r="BMK206" s="102"/>
      <c r="BML206" s="102"/>
      <c r="BMM206" s="102"/>
      <c r="BMN206" s="102"/>
      <c r="BMO206" s="102"/>
      <c r="BMP206" s="102"/>
      <c r="BMQ206" s="102"/>
      <c r="BMR206" s="102"/>
      <c r="BMS206" s="102"/>
      <c r="BMT206" s="102"/>
      <c r="BMU206" s="102"/>
      <c r="BMV206" s="102"/>
      <c r="BMW206" s="102"/>
      <c r="BMX206" s="102"/>
      <c r="BMY206" s="102"/>
      <c r="BMZ206" s="102"/>
      <c r="BNA206" s="102"/>
      <c r="BNB206" s="102"/>
      <c r="BNC206" s="102"/>
      <c r="BND206" s="102"/>
      <c r="BNE206" s="102"/>
      <c r="BNF206" s="102"/>
      <c r="BNG206" s="102"/>
      <c r="BNH206" s="102"/>
      <c r="BNI206" s="102"/>
      <c r="BNJ206" s="102"/>
      <c r="BNK206" s="102"/>
      <c r="BNL206" s="102"/>
      <c r="BNM206" s="102"/>
      <c r="BNN206" s="102"/>
      <c r="BNO206" s="102"/>
      <c r="BNP206" s="102"/>
      <c r="BNQ206" s="102"/>
      <c r="BNR206" s="102"/>
      <c r="BNS206" s="102"/>
      <c r="BNT206" s="102"/>
      <c r="BNU206" s="102"/>
      <c r="BNV206" s="102"/>
      <c r="BNW206" s="102"/>
      <c r="BNX206" s="102"/>
      <c r="BNY206" s="102"/>
      <c r="BNZ206" s="102"/>
      <c r="BOA206" s="102"/>
      <c r="BOB206" s="102"/>
      <c r="BOC206" s="102"/>
      <c r="BOD206" s="102"/>
      <c r="BOE206" s="102"/>
      <c r="BOF206" s="102"/>
      <c r="BOG206" s="102"/>
      <c r="BOH206" s="102"/>
      <c r="BOI206" s="102"/>
      <c r="BOJ206" s="102"/>
      <c r="BOK206" s="102"/>
      <c r="BOL206" s="102"/>
      <c r="BOM206" s="102"/>
      <c r="BON206" s="102"/>
      <c r="BOO206" s="102"/>
      <c r="BOP206" s="102"/>
      <c r="BOQ206" s="102"/>
      <c r="BOR206" s="102"/>
      <c r="BOS206" s="102"/>
      <c r="BOT206" s="102"/>
      <c r="BOU206" s="102"/>
      <c r="BOV206" s="102"/>
      <c r="BOW206" s="102"/>
      <c r="BOX206" s="102"/>
      <c r="BOY206" s="102"/>
      <c r="BOZ206" s="102"/>
      <c r="BPA206" s="102"/>
      <c r="BPB206" s="102"/>
      <c r="BPC206" s="102"/>
      <c r="BPD206" s="102"/>
      <c r="BPE206" s="102"/>
      <c r="BPF206" s="102"/>
      <c r="BPG206" s="102"/>
      <c r="BPH206" s="102"/>
      <c r="BPI206" s="102"/>
      <c r="BPJ206" s="102"/>
      <c r="BPK206" s="102"/>
      <c r="BPL206" s="102"/>
      <c r="BPM206" s="102"/>
      <c r="BPN206" s="102"/>
      <c r="BPO206" s="102"/>
      <c r="BPP206" s="102"/>
      <c r="BPQ206" s="102"/>
      <c r="BPR206" s="102"/>
      <c r="BPS206" s="102"/>
      <c r="BPT206" s="102"/>
      <c r="BPU206" s="102"/>
      <c r="BPV206" s="102"/>
      <c r="BPW206" s="102"/>
      <c r="BPX206" s="102"/>
      <c r="BPY206" s="102"/>
      <c r="BPZ206" s="102"/>
      <c r="BQA206" s="102"/>
      <c r="BQB206" s="102"/>
      <c r="BQC206" s="102"/>
      <c r="BQD206" s="102"/>
      <c r="BQE206" s="102"/>
      <c r="BQF206" s="102"/>
      <c r="BQG206" s="102"/>
      <c r="BQH206" s="102"/>
      <c r="BQI206" s="102"/>
      <c r="BQJ206" s="102"/>
      <c r="BQK206" s="102"/>
      <c r="BQL206" s="102"/>
      <c r="BQM206" s="102"/>
      <c r="BQN206" s="102"/>
      <c r="BQO206" s="102"/>
      <c r="BQP206" s="102"/>
      <c r="BQQ206" s="102"/>
      <c r="BQR206" s="102"/>
      <c r="BQS206" s="102"/>
      <c r="BQT206" s="102"/>
      <c r="BQU206" s="102"/>
      <c r="BQV206" s="102"/>
      <c r="BQW206" s="102"/>
      <c r="BQX206" s="102"/>
      <c r="BQY206" s="102"/>
      <c r="BQZ206" s="102"/>
      <c r="BRA206" s="102"/>
      <c r="BRB206" s="102"/>
      <c r="BRC206" s="102"/>
      <c r="BRD206" s="102"/>
      <c r="BRE206" s="102"/>
      <c r="BRF206" s="102"/>
      <c r="BRG206" s="102"/>
      <c r="BRH206" s="102"/>
      <c r="BRI206" s="102"/>
      <c r="BRJ206" s="102"/>
      <c r="BRK206" s="102"/>
      <c r="BRL206" s="102"/>
      <c r="BRM206" s="102"/>
      <c r="BRN206" s="102"/>
      <c r="BRO206" s="102"/>
      <c r="BRP206" s="102"/>
      <c r="BRQ206" s="102"/>
      <c r="BRR206" s="102"/>
      <c r="BRS206" s="102"/>
      <c r="BRT206" s="102"/>
      <c r="BRU206" s="102"/>
      <c r="BRV206" s="102"/>
      <c r="BRW206" s="102"/>
      <c r="BRX206" s="102"/>
      <c r="BRY206" s="102"/>
      <c r="BRZ206" s="102"/>
      <c r="BSA206" s="102"/>
      <c r="BSB206" s="102"/>
      <c r="BSC206" s="102"/>
      <c r="BSD206" s="102"/>
      <c r="BSE206" s="102"/>
      <c r="BSF206" s="102"/>
      <c r="BSG206" s="102"/>
      <c r="BSH206" s="102"/>
      <c r="BSI206" s="102"/>
      <c r="BSJ206" s="102"/>
      <c r="BSK206" s="102"/>
      <c r="BSL206" s="102"/>
      <c r="BSM206" s="102"/>
      <c r="BSN206" s="102"/>
      <c r="BSO206" s="102"/>
      <c r="BSP206" s="102"/>
      <c r="BSQ206" s="102"/>
      <c r="BSR206" s="102"/>
      <c r="BSS206" s="102"/>
      <c r="BST206" s="102"/>
      <c r="BSU206" s="102"/>
      <c r="BSV206" s="102"/>
      <c r="BSW206" s="102"/>
      <c r="BSX206" s="102"/>
      <c r="BSY206" s="102"/>
      <c r="BSZ206" s="102"/>
      <c r="BTA206" s="102"/>
      <c r="BTB206" s="102"/>
      <c r="BTC206" s="102"/>
      <c r="BTD206" s="102"/>
      <c r="BTE206" s="102"/>
      <c r="BTF206" s="102"/>
      <c r="BTG206" s="102"/>
      <c r="BTH206" s="102"/>
      <c r="BTI206" s="102"/>
      <c r="BTJ206" s="102"/>
      <c r="BTK206" s="102"/>
      <c r="BTL206" s="102"/>
      <c r="BTM206" s="102"/>
      <c r="BTN206" s="102"/>
      <c r="BTO206" s="102"/>
      <c r="BTP206" s="102"/>
      <c r="BTQ206" s="102"/>
      <c r="BTR206" s="102"/>
      <c r="BTS206" s="102"/>
      <c r="BTT206" s="102"/>
      <c r="BTU206" s="102"/>
      <c r="BTV206" s="102"/>
      <c r="BTW206" s="102"/>
      <c r="BTX206" s="102"/>
      <c r="BTY206" s="102"/>
      <c r="BTZ206" s="102"/>
      <c r="BUA206" s="102"/>
      <c r="BUB206" s="102"/>
      <c r="BUC206" s="102"/>
      <c r="BUD206" s="102"/>
      <c r="BUE206" s="102"/>
      <c r="BUF206" s="102"/>
      <c r="BUG206" s="102"/>
      <c r="BUH206" s="102"/>
      <c r="BUI206" s="102"/>
      <c r="BUJ206" s="102"/>
      <c r="BUK206" s="102"/>
      <c r="BUL206" s="102"/>
      <c r="BUM206" s="102"/>
      <c r="BUN206" s="102"/>
      <c r="BUO206" s="102"/>
      <c r="BUP206" s="102"/>
      <c r="BUQ206" s="102"/>
      <c r="BUR206" s="102"/>
      <c r="BUS206" s="102"/>
      <c r="BUT206" s="102"/>
      <c r="BUU206" s="102"/>
      <c r="BUV206" s="102"/>
      <c r="BUW206" s="102"/>
      <c r="BUX206" s="102"/>
      <c r="BUY206" s="102"/>
      <c r="BUZ206" s="102"/>
      <c r="BVA206" s="102"/>
      <c r="BVB206" s="102"/>
      <c r="BVC206" s="102"/>
      <c r="BVD206" s="102"/>
      <c r="BVE206" s="102"/>
      <c r="BVF206" s="102"/>
      <c r="BVG206" s="102"/>
      <c r="BVH206" s="102"/>
      <c r="BVI206" s="102"/>
      <c r="BVJ206" s="102"/>
      <c r="BVK206" s="102"/>
      <c r="BVL206" s="102"/>
      <c r="BVM206" s="102"/>
      <c r="BVN206" s="102"/>
      <c r="BVO206" s="102"/>
      <c r="BVP206" s="102"/>
      <c r="BVQ206" s="102"/>
      <c r="BVR206" s="102"/>
      <c r="BVS206" s="102"/>
      <c r="BVT206" s="102"/>
      <c r="BVU206" s="102"/>
      <c r="BVV206" s="102"/>
      <c r="BVW206" s="102"/>
      <c r="BVX206" s="102"/>
      <c r="BVY206" s="102"/>
      <c r="BVZ206" s="102"/>
      <c r="BWA206" s="102"/>
      <c r="BWB206" s="102"/>
      <c r="BWC206" s="102"/>
      <c r="BWD206" s="102"/>
      <c r="BWE206" s="102"/>
      <c r="BWF206" s="102"/>
      <c r="BWG206" s="102"/>
      <c r="BWH206" s="102"/>
      <c r="BWI206" s="102"/>
      <c r="BWJ206" s="102"/>
      <c r="BWK206" s="102"/>
      <c r="BWL206" s="102"/>
      <c r="BWM206" s="102"/>
      <c r="BWN206" s="102"/>
      <c r="BWO206" s="102"/>
      <c r="BWP206" s="102"/>
      <c r="BWQ206" s="102"/>
      <c r="BWR206" s="102"/>
      <c r="BWS206" s="102"/>
      <c r="BWT206" s="102"/>
      <c r="BWU206" s="102"/>
      <c r="BWV206" s="102"/>
      <c r="BWW206" s="102"/>
      <c r="BWX206" s="102"/>
      <c r="BWY206" s="102"/>
      <c r="BWZ206" s="102"/>
      <c r="BXA206" s="102"/>
      <c r="BXB206" s="102"/>
      <c r="BXC206" s="102"/>
      <c r="BXD206" s="102"/>
      <c r="BXE206" s="102"/>
      <c r="BXF206" s="102"/>
      <c r="BXG206" s="102"/>
      <c r="BXH206" s="102"/>
      <c r="BXI206" s="102"/>
      <c r="BXJ206" s="102"/>
      <c r="BXK206" s="102"/>
      <c r="BXL206" s="102"/>
      <c r="BXM206" s="102"/>
      <c r="BXN206" s="102"/>
      <c r="BXO206" s="102"/>
      <c r="BXP206" s="102"/>
      <c r="BXQ206" s="102"/>
      <c r="BXR206" s="102"/>
      <c r="BXS206" s="102"/>
      <c r="BXT206" s="102"/>
      <c r="BXU206" s="102"/>
      <c r="BXV206" s="102"/>
      <c r="BXW206" s="102"/>
      <c r="BXX206" s="102"/>
      <c r="BXY206" s="102"/>
      <c r="BXZ206" s="102"/>
      <c r="BYA206" s="102"/>
      <c r="BYB206" s="102"/>
      <c r="BYC206" s="102"/>
      <c r="BYD206" s="102"/>
      <c r="BYE206" s="102"/>
      <c r="BYF206" s="102"/>
      <c r="BYG206" s="102"/>
      <c r="BYH206" s="102"/>
      <c r="BYI206" s="102"/>
      <c r="BYJ206" s="102"/>
      <c r="BYK206" s="102"/>
      <c r="BYL206" s="102"/>
      <c r="BYM206" s="102"/>
      <c r="BYN206" s="102"/>
      <c r="BYO206" s="102"/>
      <c r="BYP206" s="102"/>
      <c r="BYQ206" s="102"/>
      <c r="BYR206" s="102"/>
      <c r="BYS206" s="102"/>
      <c r="BYT206" s="102"/>
      <c r="BYU206" s="102"/>
      <c r="BYV206" s="102"/>
      <c r="BYW206" s="102"/>
      <c r="BYX206" s="102"/>
      <c r="BYY206" s="102"/>
      <c r="BYZ206" s="102"/>
      <c r="BZA206" s="102"/>
      <c r="BZB206" s="102"/>
      <c r="BZC206" s="102"/>
      <c r="BZD206" s="102"/>
      <c r="BZE206" s="102"/>
      <c r="BZF206" s="102"/>
      <c r="BZG206" s="102"/>
      <c r="BZH206" s="102"/>
      <c r="BZI206" s="102"/>
      <c r="BZJ206" s="102"/>
      <c r="BZK206" s="102"/>
      <c r="BZL206" s="102"/>
      <c r="BZM206" s="102"/>
      <c r="BZN206" s="102"/>
      <c r="BZO206" s="102"/>
      <c r="BZP206" s="102"/>
      <c r="BZQ206" s="102"/>
      <c r="BZR206" s="102"/>
      <c r="BZS206" s="102"/>
      <c r="BZT206" s="102"/>
      <c r="BZU206" s="102"/>
      <c r="BZV206" s="102"/>
      <c r="BZW206" s="102"/>
    </row>
    <row r="207" spans="2:2051" ht="15" customHeight="1">
      <c r="B207" s="112" t="s">
        <v>754</v>
      </c>
      <c r="C207" s="113" t="s">
        <v>393</v>
      </c>
      <c r="D207" s="113" t="s">
        <v>393</v>
      </c>
      <c r="E207" s="113" t="str">
        <f>'Alcance 3'!C96</f>
        <v>Material 5</v>
      </c>
      <c r="F207" s="113" t="str">
        <f t="shared" si="191"/>
        <v>Material 5</v>
      </c>
      <c r="G207" s="226" t="s">
        <v>803</v>
      </c>
      <c r="H207" s="237" t="s">
        <v>238</v>
      </c>
      <c r="I207" s="238">
        <v>3</v>
      </c>
      <c r="J207" s="126">
        <f>'Alcance 3'!D96</f>
        <v>0</v>
      </c>
      <c r="K207" s="117">
        <f>'Alcance 3'!E96</f>
        <v>0</v>
      </c>
      <c r="L207" s="113"/>
      <c r="M207" s="203">
        <v>1</v>
      </c>
      <c r="N207" s="117"/>
      <c r="O207" s="113">
        <f t="shared" si="192"/>
        <v>0</v>
      </c>
      <c r="P207" s="115">
        <f t="shared" si="186"/>
        <v>0</v>
      </c>
      <c r="Q207" s="300">
        <f>VLOOKUP(E207,'Datos 1-Factores emisión'!$B$789:$E$803,2,FALSE)</f>
        <v>0</v>
      </c>
      <c r="R207" s="121">
        <v>0</v>
      </c>
      <c r="S207" s="121">
        <v>0</v>
      </c>
      <c r="T207" s="121">
        <v>0</v>
      </c>
      <c r="U207" s="121">
        <v>0</v>
      </c>
      <c r="V207" s="120">
        <f t="shared" si="187"/>
        <v>0</v>
      </c>
      <c r="W207" s="121">
        <f t="shared" si="187"/>
        <v>0</v>
      </c>
      <c r="X207" s="121">
        <f t="shared" si="187"/>
        <v>0</v>
      </c>
      <c r="Y207" s="121">
        <v>0</v>
      </c>
      <c r="Z207" s="121">
        <v>0</v>
      </c>
      <c r="AA207" s="121">
        <f t="shared" si="188"/>
        <v>0</v>
      </c>
      <c r="AB207" s="120">
        <f>'Datos 2-Potenciales calent glob'!$E$6</f>
        <v>1</v>
      </c>
      <c r="AC207" s="121">
        <f>'Datos 2-Potenciales calent glob'!$E$31</f>
        <v>28</v>
      </c>
      <c r="AD207" s="121">
        <f>'Datos 2-Potenciales calent glob'!$E$32</f>
        <v>265</v>
      </c>
      <c r="AE207" s="123">
        <f>SUMIF('Datos 2-Potenciales calent glob'!$B$6:$B$56,Cálculos_5!E207,'Datos 2-Potenciales calent glob'!$E$6:$E$56)</f>
        <v>0</v>
      </c>
      <c r="AF207" s="121">
        <f>'Datos 2-Potenciales calent glob'!$E$6</f>
        <v>1</v>
      </c>
      <c r="AG207" s="121">
        <f>'Datos 2-Potenciales calent glob'!$E$6</f>
        <v>1</v>
      </c>
      <c r="AH207" s="120">
        <f t="shared" si="189"/>
        <v>0</v>
      </c>
      <c r="AI207" s="121">
        <f t="shared" si="189"/>
        <v>0</v>
      </c>
      <c r="AJ207" s="121">
        <f t="shared" si="189"/>
        <v>0</v>
      </c>
      <c r="AK207" s="121">
        <f t="shared" si="189"/>
        <v>0</v>
      </c>
      <c r="AL207" s="124">
        <f t="shared" si="190"/>
        <v>0</v>
      </c>
      <c r="AM207" s="121">
        <f t="shared" si="176"/>
        <v>0</v>
      </c>
      <c r="AN207" s="207">
        <f t="shared" si="155"/>
        <v>0</v>
      </c>
      <c r="AO207" s="102"/>
      <c r="AP207" s="102"/>
      <c r="AQ207" s="102"/>
      <c r="AR207" s="102"/>
      <c r="AS207" s="102"/>
      <c r="AT207" s="102"/>
      <c r="AU207" s="102"/>
      <c r="AV207" s="102"/>
      <c r="AW207" s="102"/>
      <c r="AX207" s="102"/>
      <c r="AY207" s="102"/>
      <c r="AZ207" s="102"/>
      <c r="BA207" s="102"/>
      <c r="BB207" s="102"/>
      <c r="BC207" s="102"/>
      <c r="BD207" s="102"/>
      <c r="BE207" s="102"/>
      <c r="BF207" s="102"/>
      <c r="BG207" s="102"/>
      <c r="BH207" s="102"/>
      <c r="BI207" s="102"/>
      <c r="BJ207" s="102"/>
      <c r="BK207" s="102"/>
      <c r="BL207" s="102"/>
      <c r="BM207" s="102"/>
      <c r="BN207" s="102"/>
      <c r="BO207" s="102"/>
      <c r="BP207" s="102"/>
      <c r="BQ207" s="102"/>
      <c r="BR207" s="102"/>
      <c r="BS207" s="102"/>
      <c r="BT207" s="102"/>
      <c r="BU207" s="102"/>
      <c r="BV207" s="102"/>
      <c r="BW207" s="102"/>
      <c r="BX207" s="102"/>
      <c r="BY207" s="102"/>
      <c r="BZ207" s="102"/>
      <c r="CA207" s="102"/>
      <c r="CB207" s="102"/>
      <c r="CC207" s="102"/>
      <c r="CD207" s="102"/>
      <c r="CE207" s="102"/>
      <c r="CF207" s="102"/>
      <c r="CG207" s="102"/>
      <c r="CH207" s="102"/>
      <c r="CI207" s="102"/>
      <c r="CJ207" s="102"/>
      <c r="CK207" s="102"/>
      <c r="CL207" s="102"/>
      <c r="CM207" s="102"/>
      <c r="CN207" s="102"/>
      <c r="CO207" s="102"/>
      <c r="CP207" s="102"/>
      <c r="CQ207" s="102"/>
      <c r="CR207" s="102"/>
      <c r="CS207" s="102"/>
      <c r="CT207" s="102"/>
      <c r="CU207" s="102"/>
      <c r="CV207" s="102"/>
      <c r="CW207" s="102"/>
      <c r="CX207" s="102"/>
      <c r="CY207" s="102"/>
      <c r="CZ207" s="102"/>
      <c r="DA207" s="102"/>
      <c r="DB207" s="102"/>
      <c r="DC207" s="102"/>
      <c r="DD207" s="102"/>
      <c r="DE207" s="102"/>
      <c r="DF207" s="102"/>
      <c r="DG207" s="102"/>
      <c r="DH207" s="102"/>
      <c r="DI207" s="102"/>
      <c r="DJ207" s="102"/>
      <c r="DK207" s="102"/>
      <c r="DL207" s="102"/>
      <c r="DM207" s="102"/>
      <c r="DN207" s="102"/>
      <c r="DO207" s="102"/>
      <c r="DP207" s="102"/>
      <c r="DQ207" s="102"/>
      <c r="DR207" s="102"/>
      <c r="DS207" s="102"/>
      <c r="DT207" s="102"/>
      <c r="DU207" s="102"/>
      <c r="DV207" s="102"/>
      <c r="DW207" s="102"/>
      <c r="DX207" s="102"/>
      <c r="DY207" s="102"/>
      <c r="DZ207" s="102"/>
      <c r="EA207" s="102"/>
      <c r="EB207" s="102"/>
      <c r="EC207" s="102"/>
      <c r="ED207" s="102"/>
      <c r="EE207" s="102"/>
      <c r="EF207" s="102"/>
      <c r="EG207" s="102"/>
      <c r="EH207" s="102"/>
      <c r="EI207" s="102"/>
      <c r="EJ207" s="102"/>
      <c r="EK207" s="102"/>
      <c r="EL207" s="102"/>
      <c r="EM207" s="102"/>
      <c r="EN207" s="102"/>
      <c r="EO207" s="102"/>
      <c r="EP207" s="102"/>
      <c r="EQ207" s="102"/>
      <c r="ER207" s="102"/>
      <c r="ES207" s="102"/>
      <c r="ET207" s="102"/>
      <c r="EU207" s="102"/>
      <c r="EV207" s="102"/>
      <c r="EW207" s="102"/>
      <c r="EX207" s="102"/>
      <c r="EY207" s="102"/>
      <c r="EZ207" s="102"/>
      <c r="FA207" s="102"/>
      <c r="FB207" s="102"/>
      <c r="FC207" s="102"/>
      <c r="FD207" s="102"/>
      <c r="FE207" s="102"/>
      <c r="FF207" s="102"/>
      <c r="FG207" s="102"/>
      <c r="FH207" s="102"/>
      <c r="FI207" s="102"/>
      <c r="FJ207" s="102"/>
      <c r="FK207" s="102"/>
      <c r="FL207" s="102"/>
      <c r="FM207" s="102"/>
      <c r="FN207" s="102"/>
      <c r="FO207" s="102"/>
      <c r="FP207" s="102"/>
      <c r="FQ207" s="102"/>
      <c r="FR207" s="102"/>
      <c r="FS207" s="102"/>
      <c r="FT207" s="102"/>
      <c r="FU207" s="102"/>
      <c r="FV207" s="102"/>
      <c r="FW207" s="102"/>
      <c r="FX207" s="102"/>
      <c r="FY207" s="102"/>
      <c r="FZ207" s="102"/>
      <c r="GA207" s="102"/>
      <c r="GB207" s="102"/>
      <c r="GC207" s="102"/>
      <c r="GD207" s="102"/>
      <c r="GE207" s="102"/>
      <c r="GF207" s="102"/>
      <c r="GG207" s="102"/>
      <c r="GH207" s="102"/>
      <c r="GI207" s="102"/>
      <c r="GJ207" s="102"/>
      <c r="GK207" s="102"/>
      <c r="GL207" s="102"/>
      <c r="GM207" s="102"/>
      <c r="GN207" s="102"/>
      <c r="GO207" s="102"/>
      <c r="GP207" s="102"/>
      <c r="GQ207" s="102"/>
      <c r="GR207" s="102"/>
      <c r="GS207" s="102"/>
      <c r="GT207" s="102"/>
      <c r="GU207" s="102"/>
      <c r="GV207" s="102"/>
      <c r="GW207" s="102"/>
      <c r="GX207" s="102"/>
      <c r="GY207" s="102"/>
      <c r="GZ207" s="102"/>
      <c r="HA207" s="102"/>
      <c r="HB207" s="102"/>
      <c r="HC207" s="102"/>
      <c r="HD207" s="102"/>
      <c r="HE207" s="102"/>
      <c r="HF207" s="102"/>
      <c r="HG207" s="102"/>
      <c r="HH207" s="102"/>
      <c r="HI207" s="102"/>
      <c r="HJ207" s="102"/>
      <c r="HK207" s="102"/>
      <c r="HL207" s="102"/>
      <c r="HM207" s="102"/>
      <c r="HN207" s="102"/>
      <c r="HO207" s="102"/>
      <c r="HP207" s="102"/>
      <c r="HQ207" s="102"/>
      <c r="HR207" s="102"/>
      <c r="HS207" s="102"/>
      <c r="HT207" s="102"/>
      <c r="HU207" s="102"/>
      <c r="HV207" s="102"/>
      <c r="HW207" s="102"/>
      <c r="HX207" s="102"/>
      <c r="HY207" s="102"/>
      <c r="HZ207" s="102"/>
      <c r="IA207" s="102"/>
      <c r="IB207" s="102"/>
      <c r="IC207" s="102"/>
      <c r="ID207" s="102"/>
      <c r="IE207" s="102"/>
      <c r="IF207" s="102"/>
      <c r="IG207" s="102"/>
      <c r="IH207" s="102"/>
      <c r="II207" s="102"/>
      <c r="IJ207" s="102"/>
      <c r="IK207" s="102"/>
      <c r="IL207" s="102"/>
      <c r="IM207" s="102"/>
      <c r="IN207" s="102"/>
      <c r="IO207" s="102"/>
      <c r="IP207" s="102"/>
      <c r="IQ207" s="102"/>
      <c r="IR207" s="102"/>
      <c r="IS207" s="102"/>
      <c r="IT207" s="102"/>
      <c r="IU207" s="102"/>
      <c r="IV207" s="102"/>
      <c r="IW207" s="102"/>
      <c r="IX207" s="102"/>
      <c r="IY207" s="102"/>
      <c r="IZ207" s="102"/>
      <c r="JA207" s="102"/>
      <c r="JB207" s="102"/>
      <c r="JC207" s="102"/>
      <c r="JD207" s="102"/>
      <c r="JE207" s="102"/>
      <c r="JF207" s="102"/>
      <c r="JG207" s="102"/>
      <c r="JH207" s="102"/>
      <c r="JI207" s="102"/>
      <c r="JJ207" s="102"/>
      <c r="JK207" s="102"/>
      <c r="JL207" s="102"/>
      <c r="JM207" s="102"/>
      <c r="JN207" s="102"/>
      <c r="JO207" s="102"/>
      <c r="JP207" s="102"/>
      <c r="JQ207" s="102"/>
      <c r="JR207" s="102"/>
      <c r="JS207" s="102"/>
      <c r="JT207" s="102"/>
      <c r="JU207" s="102"/>
      <c r="JV207" s="102"/>
      <c r="JW207" s="102"/>
      <c r="JX207" s="102"/>
      <c r="JY207" s="102"/>
      <c r="JZ207" s="102"/>
      <c r="KA207" s="102"/>
      <c r="KB207" s="102"/>
      <c r="KC207" s="102"/>
      <c r="KD207" s="102"/>
      <c r="KE207" s="102"/>
      <c r="KF207" s="102"/>
      <c r="KG207" s="102"/>
      <c r="KH207" s="102"/>
      <c r="KI207" s="102"/>
      <c r="KJ207" s="102"/>
      <c r="KK207" s="102"/>
      <c r="KL207" s="102"/>
      <c r="KM207" s="102"/>
      <c r="KN207" s="102"/>
      <c r="KO207" s="102"/>
      <c r="KP207" s="102"/>
      <c r="KQ207" s="102"/>
      <c r="KR207" s="102"/>
      <c r="KS207" s="102"/>
      <c r="KT207" s="102"/>
      <c r="KU207" s="102"/>
      <c r="KV207" s="102"/>
      <c r="KW207" s="102"/>
      <c r="KX207" s="102"/>
      <c r="KY207" s="102"/>
      <c r="KZ207" s="102"/>
      <c r="LA207" s="102"/>
      <c r="LB207" s="102"/>
      <c r="LC207" s="102"/>
      <c r="LD207" s="102"/>
      <c r="LE207" s="102"/>
      <c r="LF207" s="102"/>
      <c r="LG207" s="102"/>
      <c r="LH207" s="102"/>
      <c r="LI207" s="102"/>
      <c r="LJ207" s="102"/>
      <c r="LK207" s="102"/>
      <c r="LL207" s="102"/>
      <c r="LM207" s="102"/>
      <c r="LN207" s="102"/>
      <c r="LO207" s="102"/>
      <c r="LP207" s="102"/>
      <c r="LQ207" s="102"/>
      <c r="LR207" s="102"/>
      <c r="LS207" s="102"/>
      <c r="LT207" s="102"/>
      <c r="LU207" s="102"/>
      <c r="LV207" s="102"/>
      <c r="LW207" s="102"/>
      <c r="LX207" s="102"/>
      <c r="LY207" s="102"/>
      <c r="LZ207" s="102"/>
      <c r="MA207" s="102"/>
      <c r="MB207" s="102"/>
      <c r="MC207" s="102"/>
      <c r="MD207" s="102"/>
      <c r="ME207" s="102"/>
      <c r="MF207" s="102"/>
      <c r="MG207" s="102"/>
      <c r="MH207" s="102"/>
      <c r="MI207" s="102"/>
      <c r="MJ207" s="102"/>
      <c r="MK207" s="102"/>
      <c r="ML207" s="102"/>
      <c r="MM207" s="102"/>
      <c r="MN207" s="102"/>
      <c r="MO207" s="102"/>
      <c r="MP207" s="102"/>
      <c r="MQ207" s="102"/>
      <c r="MR207" s="102"/>
      <c r="MS207" s="102"/>
      <c r="MT207" s="102"/>
      <c r="MU207" s="102"/>
      <c r="MV207" s="102"/>
      <c r="MW207" s="102"/>
      <c r="MX207" s="102"/>
      <c r="MY207" s="102"/>
      <c r="MZ207" s="102"/>
      <c r="NA207" s="102"/>
      <c r="NB207" s="102"/>
      <c r="NC207" s="102"/>
      <c r="ND207" s="102"/>
      <c r="NE207" s="102"/>
      <c r="NF207" s="102"/>
      <c r="NG207" s="102"/>
      <c r="NH207" s="102"/>
      <c r="NI207" s="102"/>
      <c r="NJ207" s="102"/>
      <c r="NK207" s="102"/>
      <c r="NL207" s="102"/>
      <c r="NM207" s="102"/>
      <c r="NN207" s="102"/>
      <c r="NO207" s="102"/>
      <c r="NP207" s="102"/>
      <c r="NQ207" s="102"/>
      <c r="NR207" s="102"/>
      <c r="NS207" s="102"/>
      <c r="NT207" s="102"/>
      <c r="NU207" s="102"/>
      <c r="NV207" s="102"/>
      <c r="NW207" s="102"/>
      <c r="NX207" s="102"/>
      <c r="NY207" s="102"/>
      <c r="NZ207" s="102"/>
      <c r="OA207" s="102"/>
      <c r="OB207" s="102"/>
      <c r="OC207" s="102"/>
      <c r="OD207" s="102"/>
      <c r="OE207" s="102"/>
      <c r="OF207" s="102"/>
      <c r="OG207" s="102"/>
      <c r="OH207" s="102"/>
      <c r="OI207" s="102"/>
      <c r="OJ207" s="102"/>
      <c r="OK207" s="102"/>
      <c r="OL207" s="102"/>
      <c r="OM207" s="102"/>
      <c r="ON207" s="102"/>
      <c r="OO207" s="102"/>
      <c r="OP207" s="102"/>
      <c r="OQ207" s="102"/>
      <c r="OR207" s="102"/>
      <c r="OS207" s="102"/>
      <c r="OT207" s="102"/>
      <c r="OU207" s="102"/>
      <c r="OV207" s="102"/>
      <c r="OW207" s="102"/>
      <c r="OX207" s="102"/>
      <c r="OY207" s="102"/>
      <c r="OZ207" s="102"/>
      <c r="PA207" s="102"/>
      <c r="PB207" s="102"/>
      <c r="PC207" s="102"/>
      <c r="PD207" s="102"/>
      <c r="PE207" s="102"/>
      <c r="PF207" s="102"/>
      <c r="PG207" s="102"/>
      <c r="PH207" s="102"/>
      <c r="PI207" s="102"/>
      <c r="PJ207" s="102"/>
      <c r="PK207" s="102"/>
      <c r="PL207" s="102"/>
      <c r="PM207" s="102"/>
      <c r="PN207" s="102"/>
      <c r="PO207" s="102"/>
      <c r="PP207" s="102"/>
      <c r="PQ207" s="102"/>
      <c r="PR207" s="102"/>
      <c r="PS207" s="102"/>
      <c r="PT207" s="102"/>
      <c r="PU207" s="102"/>
      <c r="PV207" s="102"/>
      <c r="PW207" s="102"/>
      <c r="PX207" s="102"/>
      <c r="PY207" s="102"/>
      <c r="PZ207" s="102"/>
      <c r="QA207" s="102"/>
      <c r="QB207" s="102"/>
      <c r="QC207" s="102"/>
      <c r="QD207" s="102"/>
      <c r="QE207" s="102"/>
      <c r="QF207" s="102"/>
      <c r="QG207" s="102"/>
      <c r="QH207" s="102"/>
      <c r="QI207" s="102"/>
      <c r="QJ207" s="102"/>
      <c r="QK207" s="102"/>
      <c r="QL207" s="102"/>
      <c r="QM207" s="102"/>
      <c r="QN207" s="102"/>
      <c r="QO207" s="102"/>
      <c r="QP207" s="102"/>
      <c r="QQ207" s="102"/>
      <c r="QR207" s="102"/>
      <c r="QS207" s="102"/>
      <c r="QT207" s="102"/>
      <c r="QU207" s="102"/>
      <c r="QV207" s="102"/>
      <c r="QW207" s="102"/>
      <c r="QX207" s="102"/>
      <c r="QY207" s="102"/>
      <c r="QZ207" s="102"/>
      <c r="RA207" s="102"/>
      <c r="RB207" s="102"/>
      <c r="RC207" s="102"/>
      <c r="RD207" s="102"/>
      <c r="RE207" s="102"/>
      <c r="RF207" s="102"/>
      <c r="RG207" s="102"/>
      <c r="RH207" s="102"/>
      <c r="RI207" s="102"/>
      <c r="RJ207" s="102"/>
      <c r="RK207" s="102"/>
      <c r="RL207" s="102"/>
      <c r="RM207" s="102"/>
      <c r="RN207" s="102"/>
      <c r="RO207" s="102"/>
      <c r="RP207" s="102"/>
      <c r="RQ207" s="102"/>
      <c r="RR207" s="102"/>
      <c r="RS207" s="102"/>
      <c r="RT207" s="102"/>
      <c r="RU207" s="102"/>
      <c r="RV207" s="102"/>
      <c r="RW207" s="102"/>
      <c r="RX207" s="102"/>
      <c r="RY207" s="102"/>
      <c r="RZ207" s="102"/>
      <c r="SA207" s="102"/>
      <c r="SB207" s="102"/>
      <c r="SC207" s="102"/>
      <c r="SD207" s="102"/>
      <c r="SE207" s="102"/>
      <c r="SF207" s="102"/>
      <c r="SG207" s="102"/>
      <c r="SH207" s="102"/>
      <c r="SI207" s="102"/>
      <c r="SJ207" s="102"/>
      <c r="SK207" s="102"/>
      <c r="SL207" s="102"/>
      <c r="SM207" s="102"/>
      <c r="SN207" s="102"/>
      <c r="SO207" s="102"/>
      <c r="SP207" s="102"/>
      <c r="SQ207" s="102"/>
      <c r="SR207" s="102"/>
      <c r="SS207" s="102"/>
      <c r="ST207" s="102"/>
      <c r="SU207" s="102"/>
      <c r="SV207" s="102"/>
      <c r="SW207" s="102"/>
      <c r="SX207" s="102"/>
      <c r="SY207" s="102"/>
      <c r="SZ207" s="102"/>
      <c r="TA207" s="102"/>
      <c r="TB207" s="102"/>
      <c r="TC207" s="102"/>
      <c r="TD207" s="102"/>
      <c r="TE207" s="102"/>
      <c r="TF207" s="102"/>
      <c r="TG207" s="102"/>
      <c r="TH207" s="102"/>
      <c r="TI207" s="102"/>
      <c r="TJ207" s="102"/>
      <c r="TK207" s="102"/>
      <c r="TL207" s="102"/>
      <c r="TM207" s="102"/>
      <c r="TN207" s="102"/>
      <c r="TO207" s="102"/>
      <c r="TP207" s="102"/>
      <c r="TQ207" s="102"/>
      <c r="TR207" s="102"/>
      <c r="TS207" s="102"/>
      <c r="TT207" s="102"/>
      <c r="TU207" s="102"/>
      <c r="TV207" s="102"/>
      <c r="TW207" s="102"/>
      <c r="TX207" s="102"/>
      <c r="TY207" s="102"/>
      <c r="TZ207" s="102"/>
      <c r="UA207" s="102"/>
      <c r="UB207" s="102"/>
      <c r="UC207" s="102"/>
      <c r="UD207" s="102"/>
      <c r="UE207" s="102"/>
      <c r="UF207" s="102"/>
      <c r="UG207" s="102"/>
      <c r="UH207" s="102"/>
      <c r="UI207" s="102"/>
      <c r="UJ207" s="102"/>
      <c r="UK207" s="102"/>
      <c r="UL207" s="102"/>
      <c r="UM207" s="102"/>
      <c r="UN207" s="102"/>
      <c r="UO207" s="102"/>
      <c r="UP207" s="102"/>
      <c r="UQ207" s="102"/>
      <c r="UR207" s="102"/>
      <c r="US207" s="102"/>
      <c r="UT207" s="102"/>
      <c r="UU207" s="102"/>
      <c r="UV207" s="102"/>
      <c r="UW207" s="102"/>
      <c r="UX207" s="102"/>
      <c r="UY207" s="102"/>
      <c r="UZ207" s="102"/>
      <c r="VA207" s="102"/>
      <c r="VB207" s="102"/>
      <c r="VC207" s="102"/>
      <c r="VD207" s="102"/>
      <c r="VE207" s="102"/>
      <c r="VF207" s="102"/>
      <c r="VG207" s="102"/>
      <c r="VH207" s="102"/>
      <c r="VI207" s="102"/>
      <c r="VJ207" s="102"/>
      <c r="VK207" s="102"/>
      <c r="VL207" s="102"/>
      <c r="VM207" s="102"/>
      <c r="VN207" s="102"/>
      <c r="VO207" s="102"/>
      <c r="VP207" s="102"/>
      <c r="VQ207" s="102"/>
      <c r="VR207" s="102"/>
      <c r="VS207" s="102"/>
      <c r="VT207" s="102"/>
      <c r="VU207" s="102"/>
      <c r="VV207" s="102"/>
      <c r="VW207" s="102"/>
      <c r="VX207" s="102"/>
      <c r="VY207" s="102"/>
      <c r="VZ207" s="102"/>
      <c r="WA207" s="102"/>
      <c r="WB207" s="102"/>
      <c r="WC207" s="102"/>
      <c r="WD207" s="102"/>
      <c r="WE207" s="102"/>
      <c r="WF207" s="102"/>
      <c r="WG207" s="102"/>
      <c r="WH207" s="102"/>
      <c r="WI207" s="102"/>
      <c r="WJ207" s="102"/>
      <c r="WK207" s="102"/>
      <c r="WL207" s="102"/>
      <c r="WM207" s="102"/>
      <c r="WN207" s="102"/>
      <c r="WO207" s="102"/>
      <c r="WP207" s="102"/>
      <c r="WQ207" s="102"/>
      <c r="WR207" s="102"/>
      <c r="WS207" s="102"/>
      <c r="WT207" s="102"/>
      <c r="WU207" s="102"/>
      <c r="WV207" s="102"/>
      <c r="WW207" s="102"/>
      <c r="WX207" s="102"/>
      <c r="WY207" s="102"/>
      <c r="WZ207" s="102"/>
      <c r="XA207" s="102"/>
      <c r="XB207" s="102"/>
      <c r="XC207" s="102"/>
      <c r="XD207" s="102"/>
      <c r="XE207" s="102"/>
      <c r="XF207" s="102"/>
      <c r="XG207" s="102"/>
      <c r="XH207" s="102"/>
      <c r="XI207" s="102"/>
      <c r="XJ207" s="102"/>
      <c r="XK207" s="102"/>
      <c r="XL207" s="102"/>
      <c r="XM207" s="102"/>
      <c r="XN207" s="102"/>
      <c r="XO207" s="102"/>
      <c r="XP207" s="102"/>
      <c r="XQ207" s="102"/>
      <c r="XR207" s="102"/>
      <c r="XS207" s="102"/>
      <c r="XT207" s="102"/>
      <c r="XU207" s="102"/>
      <c r="XV207" s="102"/>
      <c r="XW207" s="102"/>
      <c r="XX207" s="102"/>
      <c r="XY207" s="102"/>
      <c r="XZ207" s="102"/>
      <c r="YA207" s="102"/>
      <c r="YB207" s="102"/>
      <c r="YC207" s="102"/>
      <c r="YD207" s="102"/>
      <c r="YE207" s="102"/>
      <c r="YF207" s="102"/>
      <c r="YG207" s="102"/>
      <c r="YH207" s="102"/>
      <c r="YI207" s="102"/>
      <c r="YJ207" s="102"/>
      <c r="YK207" s="102"/>
      <c r="YL207" s="102"/>
      <c r="YM207" s="102"/>
      <c r="YN207" s="102"/>
      <c r="YO207" s="102"/>
      <c r="YP207" s="102"/>
      <c r="YQ207" s="102"/>
      <c r="YR207" s="102"/>
      <c r="YS207" s="102"/>
      <c r="YT207" s="102"/>
      <c r="YU207" s="102"/>
      <c r="YV207" s="102"/>
      <c r="YW207" s="102"/>
      <c r="YX207" s="102"/>
      <c r="YY207" s="102"/>
      <c r="YZ207" s="102"/>
      <c r="ZA207" s="102"/>
      <c r="ZB207" s="102"/>
      <c r="ZC207" s="102"/>
      <c r="ZD207" s="102"/>
      <c r="ZE207" s="102"/>
      <c r="ZF207" s="102"/>
      <c r="ZG207" s="102"/>
      <c r="ZH207" s="102"/>
      <c r="ZI207" s="102"/>
      <c r="ZJ207" s="102"/>
      <c r="ZK207" s="102"/>
      <c r="ZL207" s="102"/>
      <c r="ZM207" s="102"/>
      <c r="ZN207" s="102"/>
      <c r="ZO207" s="102"/>
      <c r="ZP207" s="102"/>
      <c r="ZQ207" s="102"/>
      <c r="ZR207" s="102"/>
      <c r="ZS207" s="102"/>
      <c r="ZT207" s="102"/>
      <c r="ZU207" s="102"/>
      <c r="ZV207" s="102"/>
      <c r="ZW207" s="102"/>
      <c r="ZX207" s="102"/>
      <c r="ZY207" s="102"/>
      <c r="ZZ207" s="102"/>
      <c r="AAA207" s="102"/>
      <c r="AAB207" s="102"/>
      <c r="AAC207" s="102"/>
      <c r="AAD207" s="102"/>
      <c r="AAE207" s="102"/>
      <c r="AAF207" s="102"/>
      <c r="AAG207" s="102"/>
      <c r="AAH207" s="102"/>
      <c r="AAI207" s="102"/>
      <c r="AAJ207" s="102"/>
      <c r="AAK207" s="102"/>
      <c r="AAL207" s="102"/>
      <c r="AAM207" s="102"/>
      <c r="AAN207" s="102"/>
      <c r="AAO207" s="102"/>
      <c r="AAP207" s="102"/>
      <c r="AAQ207" s="102"/>
      <c r="AAR207" s="102"/>
      <c r="AAS207" s="102"/>
      <c r="AAT207" s="102"/>
      <c r="AAU207" s="102"/>
      <c r="AAV207" s="102"/>
      <c r="AAW207" s="102"/>
      <c r="AAX207" s="102"/>
      <c r="AAY207" s="102"/>
      <c r="AAZ207" s="102"/>
      <c r="ABA207" s="102"/>
      <c r="ABB207" s="102"/>
      <c r="ABC207" s="102"/>
      <c r="ABD207" s="102"/>
      <c r="ABE207" s="102"/>
      <c r="ABF207" s="102"/>
      <c r="ABG207" s="102"/>
      <c r="ABH207" s="102"/>
      <c r="ABI207" s="102"/>
      <c r="ABJ207" s="102"/>
      <c r="ABK207" s="102"/>
      <c r="ABL207" s="102"/>
      <c r="ABM207" s="102"/>
      <c r="ABN207" s="102"/>
      <c r="ABO207" s="102"/>
      <c r="ABP207" s="102"/>
      <c r="ABQ207" s="102"/>
      <c r="ABR207" s="102"/>
      <c r="ABS207" s="102"/>
      <c r="ABT207" s="102"/>
      <c r="ABU207" s="102"/>
      <c r="ABV207" s="102"/>
      <c r="ABW207" s="102"/>
      <c r="ABX207" s="102"/>
      <c r="ABY207" s="102"/>
      <c r="ABZ207" s="102"/>
      <c r="ACA207" s="102"/>
      <c r="ACB207" s="102"/>
      <c r="ACC207" s="102"/>
      <c r="ACD207" s="102"/>
      <c r="ACE207" s="102"/>
      <c r="ACF207" s="102"/>
      <c r="ACG207" s="102"/>
      <c r="ACH207" s="102"/>
      <c r="ACI207" s="102"/>
      <c r="ACJ207" s="102"/>
      <c r="ACK207" s="102"/>
      <c r="ACL207" s="102"/>
      <c r="ACM207" s="102"/>
      <c r="ACN207" s="102"/>
      <c r="ACO207" s="102"/>
      <c r="ACP207" s="102"/>
      <c r="ACQ207" s="102"/>
      <c r="ACR207" s="102"/>
      <c r="ACS207" s="102"/>
      <c r="ACT207" s="102"/>
      <c r="ACU207" s="102"/>
      <c r="ACV207" s="102"/>
      <c r="ACW207" s="102"/>
      <c r="ACX207" s="102"/>
      <c r="ACY207" s="102"/>
      <c r="ACZ207" s="102"/>
      <c r="ADA207" s="102"/>
      <c r="ADB207" s="102"/>
      <c r="ADC207" s="102"/>
      <c r="ADD207" s="102"/>
      <c r="ADE207" s="102"/>
      <c r="ADF207" s="102"/>
      <c r="ADG207" s="102"/>
      <c r="ADH207" s="102"/>
      <c r="ADI207" s="102"/>
      <c r="ADJ207" s="102"/>
      <c r="ADK207" s="102"/>
      <c r="ADL207" s="102"/>
      <c r="ADM207" s="102"/>
      <c r="ADN207" s="102"/>
      <c r="ADO207" s="102"/>
      <c r="ADP207" s="102"/>
      <c r="ADQ207" s="102"/>
      <c r="ADR207" s="102"/>
      <c r="ADS207" s="102"/>
      <c r="ADT207" s="102"/>
      <c r="ADU207" s="102"/>
      <c r="ADV207" s="102"/>
      <c r="ADW207" s="102"/>
      <c r="ADX207" s="102"/>
      <c r="ADY207" s="102"/>
      <c r="ADZ207" s="102"/>
      <c r="AEA207" s="102"/>
      <c r="AEB207" s="102"/>
      <c r="AEC207" s="102"/>
      <c r="AED207" s="102"/>
      <c r="AEE207" s="102"/>
      <c r="AEF207" s="102"/>
      <c r="AEG207" s="102"/>
      <c r="AEH207" s="102"/>
      <c r="AEI207" s="102"/>
      <c r="AEJ207" s="102"/>
      <c r="AEK207" s="102"/>
      <c r="AEL207" s="102"/>
      <c r="AEM207" s="102"/>
      <c r="AEN207" s="102"/>
      <c r="AEO207" s="102"/>
      <c r="AEP207" s="102"/>
      <c r="AEQ207" s="102"/>
      <c r="AER207" s="102"/>
      <c r="AES207" s="102"/>
      <c r="AET207" s="102"/>
      <c r="AEU207" s="102"/>
      <c r="AEV207" s="102"/>
      <c r="AEW207" s="102"/>
      <c r="AEX207" s="102"/>
      <c r="AEY207" s="102"/>
      <c r="AEZ207" s="102"/>
      <c r="AFA207" s="102"/>
      <c r="AFB207" s="102"/>
      <c r="AFC207" s="102"/>
      <c r="AFD207" s="102"/>
      <c r="AFE207" s="102"/>
      <c r="AFF207" s="102"/>
      <c r="AFG207" s="102"/>
      <c r="AFH207" s="102"/>
      <c r="AFI207" s="102"/>
      <c r="AFJ207" s="102"/>
      <c r="AFK207" s="102"/>
      <c r="AFL207" s="102"/>
      <c r="AFM207" s="102"/>
      <c r="AFN207" s="102"/>
      <c r="AFO207" s="102"/>
      <c r="AFP207" s="102"/>
      <c r="AFQ207" s="102"/>
      <c r="AFR207" s="102"/>
      <c r="AFS207" s="102"/>
      <c r="AFT207" s="102"/>
      <c r="AFU207" s="102"/>
      <c r="AFV207" s="102"/>
      <c r="AFW207" s="102"/>
      <c r="AFX207" s="102"/>
      <c r="AFY207" s="102"/>
      <c r="AFZ207" s="102"/>
      <c r="AGA207" s="102"/>
      <c r="AGB207" s="102"/>
      <c r="AGC207" s="102"/>
      <c r="AGD207" s="102"/>
      <c r="AGE207" s="102"/>
      <c r="AGF207" s="102"/>
      <c r="AGG207" s="102"/>
      <c r="AGH207" s="102"/>
      <c r="AGI207" s="102"/>
      <c r="AGJ207" s="102"/>
      <c r="AGK207" s="102"/>
      <c r="AGL207" s="102"/>
      <c r="AGM207" s="102"/>
      <c r="AGN207" s="102"/>
      <c r="AGO207" s="102"/>
      <c r="AGP207" s="102"/>
      <c r="AGQ207" s="102"/>
      <c r="AGR207" s="102"/>
      <c r="AGS207" s="102"/>
      <c r="AGT207" s="102"/>
      <c r="AGU207" s="102"/>
      <c r="AGV207" s="102"/>
      <c r="AGW207" s="102"/>
      <c r="AGX207" s="102"/>
      <c r="AGY207" s="102"/>
      <c r="AGZ207" s="102"/>
      <c r="AHA207" s="102"/>
      <c r="AHB207" s="102"/>
      <c r="AHC207" s="102"/>
      <c r="AHD207" s="102"/>
      <c r="AHE207" s="102"/>
      <c r="AHF207" s="102"/>
      <c r="AHG207" s="102"/>
      <c r="AHH207" s="102"/>
      <c r="AHI207" s="102"/>
      <c r="AHJ207" s="102"/>
      <c r="AHK207" s="102"/>
      <c r="AHL207" s="102"/>
      <c r="AHM207" s="102"/>
      <c r="AHN207" s="102"/>
      <c r="AHO207" s="102"/>
      <c r="AHP207" s="102"/>
      <c r="AHQ207" s="102"/>
      <c r="AHR207" s="102"/>
      <c r="AHS207" s="102"/>
      <c r="AHT207" s="102"/>
      <c r="AHU207" s="102"/>
      <c r="AHV207" s="102"/>
      <c r="AHW207" s="102"/>
      <c r="AHX207" s="102"/>
      <c r="AHY207" s="102"/>
      <c r="AHZ207" s="102"/>
      <c r="AIA207" s="102"/>
      <c r="AIB207" s="102"/>
      <c r="AIC207" s="102"/>
      <c r="AID207" s="102"/>
      <c r="AIE207" s="102"/>
      <c r="AIF207" s="102"/>
      <c r="AIG207" s="102"/>
      <c r="AIH207" s="102"/>
      <c r="AII207" s="102"/>
      <c r="AIJ207" s="102"/>
      <c r="AIK207" s="102"/>
      <c r="AIL207" s="102"/>
      <c r="AIM207" s="102"/>
      <c r="AIN207" s="102"/>
      <c r="AIO207" s="102"/>
      <c r="AIP207" s="102"/>
      <c r="AIQ207" s="102"/>
      <c r="AIR207" s="102"/>
      <c r="AIS207" s="102"/>
      <c r="AIT207" s="102"/>
      <c r="AIU207" s="102"/>
      <c r="AIV207" s="102"/>
      <c r="AIW207" s="102"/>
      <c r="AIX207" s="102"/>
      <c r="AIY207" s="102"/>
      <c r="AIZ207" s="102"/>
      <c r="AJA207" s="102"/>
      <c r="AJB207" s="102"/>
      <c r="AJC207" s="102"/>
      <c r="AJD207" s="102"/>
      <c r="AJE207" s="102"/>
      <c r="AJF207" s="102"/>
      <c r="AJG207" s="102"/>
      <c r="AJH207" s="102"/>
      <c r="AJI207" s="102"/>
      <c r="AJJ207" s="102"/>
      <c r="AJK207" s="102"/>
      <c r="AJL207" s="102"/>
      <c r="AJM207" s="102"/>
      <c r="AJN207" s="102"/>
      <c r="AJO207" s="102"/>
      <c r="AJP207" s="102"/>
      <c r="AJQ207" s="102"/>
      <c r="AJR207" s="102"/>
      <c r="AJS207" s="102"/>
      <c r="AJT207" s="102"/>
      <c r="AJU207" s="102"/>
      <c r="AJV207" s="102"/>
      <c r="AJW207" s="102"/>
      <c r="AJX207" s="102"/>
      <c r="AJY207" s="102"/>
      <c r="AJZ207" s="102"/>
      <c r="AKA207" s="102"/>
      <c r="AKB207" s="102"/>
      <c r="AKC207" s="102"/>
      <c r="AKD207" s="102"/>
      <c r="AKE207" s="102"/>
      <c r="AKF207" s="102"/>
      <c r="AKG207" s="102"/>
      <c r="AKH207" s="102"/>
      <c r="AKI207" s="102"/>
      <c r="AKJ207" s="102"/>
      <c r="AKK207" s="102"/>
      <c r="AKL207" s="102"/>
      <c r="AKM207" s="102"/>
      <c r="AKN207" s="102"/>
      <c r="AKO207" s="102"/>
      <c r="AKP207" s="102"/>
      <c r="AKQ207" s="102"/>
      <c r="AKR207" s="102"/>
      <c r="AKS207" s="102"/>
      <c r="AKT207" s="102"/>
      <c r="AKU207" s="102"/>
      <c r="AKV207" s="102"/>
      <c r="AKW207" s="102"/>
      <c r="AKX207" s="102"/>
      <c r="AKY207" s="102"/>
      <c r="AKZ207" s="102"/>
      <c r="ALA207" s="102"/>
      <c r="ALB207" s="102"/>
      <c r="ALC207" s="102"/>
      <c r="ALD207" s="102"/>
      <c r="ALE207" s="102"/>
      <c r="ALF207" s="102"/>
      <c r="ALG207" s="102"/>
      <c r="ALH207" s="102"/>
      <c r="ALI207" s="102"/>
      <c r="ALJ207" s="102"/>
      <c r="ALK207" s="102"/>
      <c r="ALL207" s="102"/>
      <c r="ALM207" s="102"/>
      <c r="ALN207" s="102"/>
      <c r="ALO207" s="102"/>
      <c r="ALP207" s="102"/>
      <c r="ALQ207" s="102"/>
      <c r="ALR207" s="102"/>
      <c r="ALS207" s="102"/>
      <c r="ALT207" s="102"/>
      <c r="ALU207" s="102"/>
      <c r="ALV207" s="102"/>
      <c r="ALW207" s="102"/>
      <c r="ALX207" s="102"/>
      <c r="ALY207" s="102"/>
      <c r="ALZ207" s="102"/>
      <c r="AMA207" s="102"/>
      <c r="AMB207" s="102"/>
      <c r="AMC207" s="102"/>
      <c r="AMD207" s="102"/>
      <c r="AME207" s="102"/>
      <c r="AMF207" s="102"/>
      <c r="AMG207" s="102"/>
      <c r="AMH207" s="102"/>
      <c r="AMI207" s="102"/>
      <c r="AMJ207" s="102"/>
      <c r="AMK207" s="102"/>
      <c r="AML207" s="102"/>
      <c r="AMM207" s="102"/>
      <c r="AMN207" s="102"/>
      <c r="AMO207" s="102"/>
      <c r="AMP207" s="102"/>
      <c r="AMQ207" s="102"/>
      <c r="AMR207" s="102"/>
      <c r="AMS207" s="102"/>
      <c r="AMT207" s="102"/>
      <c r="AMU207" s="102"/>
      <c r="AMV207" s="102"/>
      <c r="AMW207" s="102"/>
      <c r="AMX207" s="102"/>
      <c r="AMY207" s="102"/>
      <c r="AMZ207" s="102"/>
      <c r="ANA207" s="102"/>
      <c r="ANB207" s="102"/>
      <c r="ANC207" s="102"/>
      <c r="AND207" s="102"/>
      <c r="ANE207" s="102"/>
      <c r="ANF207" s="102"/>
      <c r="ANG207" s="102"/>
      <c r="ANH207" s="102"/>
      <c r="ANI207" s="102"/>
      <c r="ANJ207" s="102"/>
      <c r="ANK207" s="102"/>
      <c r="ANL207" s="102"/>
      <c r="ANM207" s="102"/>
      <c r="ANN207" s="102"/>
      <c r="ANO207" s="102"/>
      <c r="ANP207" s="102"/>
      <c r="ANQ207" s="102"/>
      <c r="ANR207" s="102"/>
      <c r="ANS207" s="102"/>
      <c r="ANT207" s="102"/>
      <c r="ANU207" s="102"/>
      <c r="ANV207" s="102"/>
      <c r="ANW207" s="102"/>
      <c r="ANX207" s="102"/>
      <c r="ANY207" s="102"/>
      <c r="ANZ207" s="102"/>
      <c r="AOA207" s="102"/>
      <c r="AOB207" s="102"/>
      <c r="AOC207" s="102"/>
      <c r="AOD207" s="102"/>
      <c r="AOE207" s="102"/>
      <c r="AOF207" s="102"/>
      <c r="AOG207" s="102"/>
      <c r="AOH207" s="102"/>
      <c r="AOI207" s="102"/>
      <c r="AOJ207" s="102"/>
      <c r="AOK207" s="102"/>
      <c r="AOL207" s="102"/>
      <c r="AOM207" s="102"/>
      <c r="AON207" s="102"/>
      <c r="AOO207" s="102"/>
      <c r="AOP207" s="102"/>
      <c r="AOQ207" s="102"/>
      <c r="AOR207" s="102"/>
      <c r="AOS207" s="102"/>
      <c r="AOT207" s="102"/>
      <c r="AOU207" s="102"/>
      <c r="AOV207" s="102"/>
      <c r="AOW207" s="102"/>
      <c r="AOX207" s="102"/>
      <c r="AOY207" s="102"/>
      <c r="AOZ207" s="102"/>
      <c r="APA207" s="102"/>
      <c r="APB207" s="102"/>
      <c r="APC207" s="102"/>
      <c r="APD207" s="102"/>
      <c r="APE207" s="102"/>
      <c r="APF207" s="102"/>
      <c r="APG207" s="102"/>
      <c r="APH207" s="102"/>
      <c r="API207" s="102"/>
      <c r="APJ207" s="102"/>
      <c r="APK207" s="102"/>
      <c r="APL207" s="102"/>
      <c r="APM207" s="102"/>
      <c r="APN207" s="102"/>
      <c r="APO207" s="102"/>
      <c r="APP207" s="102"/>
      <c r="APQ207" s="102"/>
      <c r="APR207" s="102"/>
      <c r="APS207" s="102"/>
      <c r="APT207" s="102"/>
      <c r="APU207" s="102"/>
      <c r="APV207" s="102"/>
      <c r="APW207" s="102"/>
      <c r="APX207" s="102"/>
      <c r="APY207" s="102"/>
      <c r="APZ207" s="102"/>
      <c r="AQA207" s="102"/>
      <c r="AQB207" s="102"/>
      <c r="AQC207" s="102"/>
      <c r="AQD207" s="102"/>
      <c r="AQE207" s="102"/>
      <c r="AQF207" s="102"/>
      <c r="AQG207" s="102"/>
      <c r="AQH207" s="102"/>
      <c r="AQI207" s="102"/>
      <c r="AQJ207" s="102"/>
      <c r="AQK207" s="102"/>
      <c r="AQL207" s="102"/>
      <c r="AQM207" s="102"/>
      <c r="AQN207" s="102"/>
      <c r="AQO207" s="102"/>
      <c r="AQP207" s="102"/>
      <c r="AQQ207" s="102"/>
      <c r="AQR207" s="102"/>
      <c r="AQS207" s="102"/>
      <c r="AQT207" s="102"/>
      <c r="AQU207" s="102"/>
      <c r="AQV207" s="102"/>
      <c r="AQW207" s="102"/>
      <c r="AQX207" s="102"/>
      <c r="AQY207" s="102"/>
      <c r="AQZ207" s="102"/>
      <c r="ARA207" s="102"/>
      <c r="ARB207" s="102"/>
      <c r="ARC207" s="102"/>
      <c r="ARD207" s="102"/>
      <c r="ARE207" s="102"/>
      <c r="ARF207" s="102"/>
      <c r="ARG207" s="102"/>
      <c r="ARH207" s="102"/>
      <c r="ARI207" s="102"/>
      <c r="ARJ207" s="102"/>
      <c r="ARK207" s="102"/>
      <c r="ARL207" s="102"/>
      <c r="ARM207" s="102"/>
      <c r="ARN207" s="102"/>
      <c r="ARO207" s="102"/>
      <c r="ARP207" s="102"/>
      <c r="ARQ207" s="102"/>
      <c r="ARR207" s="102"/>
      <c r="ARS207" s="102"/>
      <c r="ART207" s="102"/>
      <c r="ARU207" s="102"/>
      <c r="ARV207" s="102"/>
      <c r="ARW207" s="102"/>
      <c r="ARX207" s="102"/>
      <c r="ARY207" s="102"/>
      <c r="ARZ207" s="102"/>
      <c r="ASA207" s="102"/>
      <c r="ASB207" s="102"/>
      <c r="ASC207" s="102"/>
      <c r="ASD207" s="102"/>
      <c r="ASE207" s="102"/>
      <c r="ASF207" s="102"/>
      <c r="ASG207" s="102"/>
      <c r="ASH207" s="102"/>
      <c r="ASI207" s="102"/>
      <c r="ASJ207" s="102"/>
      <c r="ASK207" s="102"/>
      <c r="ASL207" s="102"/>
      <c r="ASM207" s="102"/>
      <c r="ASN207" s="102"/>
      <c r="ASO207" s="102"/>
      <c r="ASP207" s="102"/>
      <c r="ASQ207" s="102"/>
      <c r="ASR207" s="102"/>
      <c r="ASS207" s="102"/>
      <c r="AST207" s="102"/>
      <c r="ASU207" s="102"/>
      <c r="ASV207" s="102"/>
      <c r="ASW207" s="102"/>
      <c r="ASX207" s="102"/>
      <c r="ASY207" s="102"/>
      <c r="ASZ207" s="102"/>
      <c r="ATA207" s="102"/>
      <c r="ATB207" s="102"/>
      <c r="ATC207" s="102"/>
      <c r="ATD207" s="102"/>
      <c r="ATE207" s="102"/>
      <c r="ATF207" s="102"/>
      <c r="ATG207" s="102"/>
      <c r="ATH207" s="102"/>
      <c r="ATI207" s="102"/>
      <c r="ATJ207" s="102"/>
      <c r="ATK207" s="102"/>
      <c r="ATL207" s="102"/>
      <c r="ATM207" s="102"/>
      <c r="ATN207" s="102"/>
      <c r="ATO207" s="102"/>
      <c r="ATP207" s="102"/>
      <c r="ATQ207" s="102"/>
      <c r="ATR207" s="102"/>
      <c r="ATS207" s="102"/>
      <c r="ATT207" s="102"/>
      <c r="ATU207" s="102"/>
      <c r="ATV207" s="102"/>
      <c r="ATW207" s="102"/>
      <c r="ATX207" s="102"/>
      <c r="ATY207" s="102"/>
      <c r="ATZ207" s="102"/>
      <c r="AUA207" s="102"/>
      <c r="AUB207" s="102"/>
      <c r="AUC207" s="102"/>
      <c r="AUD207" s="102"/>
      <c r="AUE207" s="102"/>
      <c r="AUF207" s="102"/>
      <c r="AUG207" s="102"/>
      <c r="AUH207" s="102"/>
      <c r="AUI207" s="102"/>
      <c r="AUJ207" s="102"/>
      <c r="AUK207" s="102"/>
      <c r="AUL207" s="102"/>
      <c r="AUM207" s="102"/>
      <c r="AUN207" s="102"/>
      <c r="AUO207" s="102"/>
      <c r="AUP207" s="102"/>
      <c r="AUQ207" s="102"/>
      <c r="AUR207" s="102"/>
      <c r="AUS207" s="102"/>
      <c r="AUT207" s="102"/>
      <c r="AUU207" s="102"/>
      <c r="AUV207" s="102"/>
      <c r="AUW207" s="102"/>
      <c r="AUX207" s="102"/>
      <c r="AUY207" s="102"/>
      <c r="AUZ207" s="102"/>
      <c r="AVA207" s="102"/>
      <c r="AVB207" s="102"/>
      <c r="AVC207" s="102"/>
      <c r="AVD207" s="102"/>
      <c r="AVE207" s="102"/>
      <c r="AVF207" s="102"/>
      <c r="AVG207" s="102"/>
      <c r="AVH207" s="102"/>
      <c r="AVI207" s="102"/>
      <c r="AVJ207" s="102"/>
      <c r="AVK207" s="102"/>
      <c r="AVL207" s="102"/>
      <c r="AVM207" s="102"/>
      <c r="AVN207" s="102"/>
      <c r="AVO207" s="102"/>
      <c r="AVP207" s="102"/>
      <c r="AVQ207" s="102"/>
      <c r="AVR207" s="102"/>
      <c r="AVS207" s="102"/>
      <c r="AVT207" s="102"/>
      <c r="AVU207" s="102"/>
      <c r="AVV207" s="102"/>
      <c r="AVW207" s="102"/>
      <c r="AVX207" s="102"/>
      <c r="AVY207" s="102"/>
      <c r="AVZ207" s="102"/>
      <c r="AWA207" s="102"/>
      <c r="AWB207" s="102"/>
      <c r="AWC207" s="102"/>
      <c r="AWD207" s="102"/>
      <c r="AWE207" s="102"/>
      <c r="AWF207" s="102"/>
      <c r="AWG207" s="102"/>
      <c r="AWH207" s="102"/>
      <c r="AWI207" s="102"/>
      <c r="AWJ207" s="102"/>
      <c r="AWK207" s="102"/>
      <c r="AWL207" s="102"/>
      <c r="AWM207" s="102"/>
      <c r="AWN207" s="102"/>
      <c r="AWO207" s="102"/>
      <c r="AWP207" s="102"/>
      <c r="AWQ207" s="102"/>
      <c r="AWR207" s="102"/>
      <c r="AWS207" s="102"/>
      <c r="AWT207" s="102"/>
      <c r="AWU207" s="102"/>
      <c r="AWV207" s="102"/>
      <c r="AWW207" s="102"/>
      <c r="AWX207" s="102"/>
      <c r="AWY207" s="102"/>
      <c r="AWZ207" s="102"/>
      <c r="AXA207" s="102"/>
      <c r="AXB207" s="102"/>
      <c r="AXC207" s="102"/>
      <c r="AXD207" s="102"/>
      <c r="AXE207" s="102"/>
      <c r="AXF207" s="102"/>
      <c r="AXG207" s="102"/>
      <c r="AXH207" s="102"/>
      <c r="AXI207" s="102"/>
      <c r="AXJ207" s="102"/>
      <c r="AXK207" s="102"/>
      <c r="AXL207" s="102"/>
      <c r="AXM207" s="102"/>
      <c r="AXN207" s="102"/>
      <c r="AXO207" s="102"/>
      <c r="AXP207" s="102"/>
      <c r="AXQ207" s="102"/>
      <c r="AXR207" s="102"/>
      <c r="AXS207" s="102"/>
      <c r="AXT207" s="102"/>
      <c r="AXU207" s="102"/>
      <c r="AXV207" s="102"/>
      <c r="AXW207" s="102"/>
      <c r="AXX207" s="102"/>
      <c r="AXY207" s="102"/>
      <c r="AXZ207" s="102"/>
      <c r="AYA207" s="102"/>
      <c r="AYB207" s="102"/>
      <c r="AYC207" s="102"/>
      <c r="AYD207" s="102"/>
      <c r="AYE207" s="102"/>
      <c r="AYF207" s="102"/>
      <c r="AYG207" s="102"/>
      <c r="AYH207" s="102"/>
      <c r="AYI207" s="102"/>
      <c r="AYJ207" s="102"/>
      <c r="AYK207" s="102"/>
      <c r="AYL207" s="102"/>
      <c r="AYM207" s="102"/>
      <c r="AYN207" s="102"/>
      <c r="AYO207" s="102"/>
      <c r="AYP207" s="102"/>
      <c r="AYQ207" s="102"/>
      <c r="AYR207" s="102"/>
      <c r="AYS207" s="102"/>
      <c r="AYT207" s="102"/>
      <c r="AYU207" s="102"/>
      <c r="AYV207" s="102"/>
      <c r="AYW207" s="102"/>
      <c r="AYX207" s="102"/>
      <c r="AYY207" s="102"/>
      <c r="AYZ207" s="102"/>
      <c r="AZA207" s="102"/>
      <c r="AZB207" s="102"/>
      <c r="AZC207" s="102"/>
      <c r="AZD207" s="102"/>
      <c r="AZE207" s="102"/>
      <c r="AZF207" s="102"/>
      <c r="AZG207" s="102"/>
      <c r="AZH207" s="102"/>
      <c r="AZI207" s="102"/>
      <c r="AZJ207" s="102"/>
      <c r="AZK207" s="102"/>
      <c r="AZL207" s="102"/>
      <c r="AZM207" s="102"/>
      <c r="AZN207" s="102"/>
      <c r="AZO207" s="102"/>
      <c r="AZP207" s="102"/>
      <c r="AZQ207" s="102"/>
      <c r="AZR207" s="102"/>
      <c r="AZS207" s="102"/>
      <c r="AZT207" s="102"/>
      <c r="AZU207" s="102"/>
      <c r="AZV207" s="102"/>
      <c r="AZW207" s="102"/>
      <c r="AZX207" s="102"/>
      <c r="AZY207" s="102"/>
      <c r="AZZ207" s="102"/>
      <c r="BAA207" s="102"/>
      <c r="BAB207" s="102"/>
      <c r="BAC207" s="102"/>
      <c r="BAD207" s="102"/>
      <c r="BAE207" s="102"/>
      <c r="BAF207" s="102"/>
      <c r="BAG207" s="102"/>
      <c r="BAH207" s="102"/>
      <c r="BAI207" s="102"/>
      <c r="BAJ207" s="102"/>
      <c r="BAK207" s="102"/>
      <c r="BAL207" s="102"/>
      <c r="BAM207" s="102"/>
      <c r="BAN207" s="102"/>
      <c r="BAO207" s="102"/>
      <c r="BAP207" s="102"/>
      <c r="BAQ207" s="102"/>
      <c r="BAR207" s="102"/>
      <c r="BAS207" s="102"/>
      <c r="BAT207" s="102"/>
      <c r="BAU207" s="102"/>
      <c r="BAV207" s="102"/>
      <c r="BAW207" s="102"/>
      <c r="BAX207" s="102"/>
      <c r="BAY207" s="102"/>
      <c r="BAZ207" s="102"/>
      <c r="BBA207" s="102"/>
      <c r="BBB207" s="102"/>
      <c r="BBC207" s="102"/>
      <c r="BBD207" s="102"/>
      <c r="BBE207" s="102"/>
      <c r="BBF207" s="102"/>
      <c r="BBG207" s="102"/>
      <c r="BBH207" s="102"/>
      <c r="BBI207" s="102"/>
      <c r="BBJ207" s="102"/>
      <c r="BBK207" s="102"/>
      <c r="BBL207" s="102"/>
      <c r="BBM207" s="102"/>
      <c r="BBN207" s="102"/>
      <c r="BBO207" s="102"/>
      <c r="BBP207" s="102"/>
      <c r="BBQ207" s="102"/>
      <c r="BBR207" s="102"/>
      <c r="BBS207" s="102"/>
      <c r="BBT207" s="102"/>
      <c r="BBU207" s="102"/>
      <c r="BBV207" s="102"/>
      <c r="BBW207" s="102"/>
      <c r="BBX207" s="102"/>
      <c r="BBY207" s="102"/>
      <c r="BBZ207" s="102"/>
      <c r="BCA207" s="102"/>
      <c r="BCB207" s="102"/>
      <c r="BCC207" s="102"/>
      <c r="BCD207" s="102"/>
      <c r="BCE207" s="102"/>
      <c r="BCF207" s="102"/>
      <c r="BCG207" s="102"/>
      <c r="BCH207" s="102"/>
      <c r="BCI207" s="102"/>
      <c r="BCJ207" s="102"/>
      <c r="BCK207" s="102"/>
      <c r="BCL207" s="102"/>
      <c r="BCM207" s="102"/>
      <c r="BCN207" s="102"/>
      <c r="BCO207" s="102"/>
      <c r="BCP207" s="102"/>
      <c r="BCQ207" s="102"/>
      <c r="BCR207" s="102"/>
      <c r="BCS207" s="102"/>
      <c r="BCT207" s="102"/>
      <c r="BCU207" s="102"/>
      <c r="BCV207" s="102"/>
      <c r="BCW207" s="102"/>
      <c r="BCX207" s="102"/>
      <c r="BCY207" s="102"/>
      <c r="BCZ207" s="102"/>
      <c r="BDA207" s="102"/>
      <c r="BDB207" s="102"/>
      <c r="BDC207" s="102"/>
      <c r="BDD207" s="102"/>
      <c r="BDE207" s="102"/>
      <c r="BDF207" s="102"/>
      <c r="BDG207" s="102"/>
      <c r="BDH207" s="102"/>
      <c r="BDI207" s="102"/>
      <c r="BDJ207" s="102"/>
      <c r="BDK207" s="102"/>
      <c r="BDL207" s="102"/>
      <c r="BDM207" s="102"/>
      <c r="BDN207" s="102"/>
      <c r="BDO207" s="102"/>
      <c r="BDP207" s="102"/>
      <c r="BDQ207" s="102"/>
      <c r="BDR207" s="102"/>
      <c r="BDS207" s="102"/>
      <c r="BDT207" s="102"/>
      <c r="BDU207" s="102"/>
      <c r="BDV207" s="102"/>
      <c r="BDW207" s="102"/>
      <c r="BDX207" s="102"/>
      <c r="BDY207" s="102"/>
      <c r="BDZ207" s="102"/>
      <c r="BEA207" s="102"/>
      <c r="BEB207" s="102"/>
      <c r="BEC207" s="102"/>
      <c r="BED207" s="102"/>
      <c r="BEE207" s="102"/>
      <c r="BEF207" s="102"/>
      <c r="BEG207" s="102"/>
      <c r="BEH207" s="102"/>
      <c r="BEI207" s="102"/>
      <c r="BEJ207" s="102"/>
      <c r="BEK207" s="102"/>
      <c r="BEL207" s="102"/>
      <c r="BEM207" s="102"/>
      <c r="BEN207" s="102"/>
      <c r="BEO207" s="102"/>
      <c r="BEP207" s="102"/>
      <c r="BEQ207" s="102"/>
      <c r="BER207" s="102"/>
      <c r="BES207" s="102"/>
      <c r="BET207" s="102"/>
      <c r="BEU207" s="102"/>
      <c r="BEV207" s="102"/>
      <c r="BEW207" s="102"/>
      <c r="BEX207" s="102"/>
      <c r="BEY207" s="102"/>
      <c r="BEZ207" s="102"/>
      <c r="BFA207" s="102"/>
      <c r="BFB207" s="102"/>
      <c r="BFC207" s="102"/>
      <c r="BFD207" s="102"/>
      <c r="BFE207" s="102"/>
      <c r="BFF207" s="102"/>
      <c r="BFG207" s="102"/>
      <c r="BFH207" s="102"/>
      <c r="BFI207" s="102"/>
      <c r="BFJ207" s="102"/>
      <c r="BFK207" s="102"/>
      <c r="BFL207" s="102"/>
      <c r="BFM207" s="102"/>
      <c r="BFN207" s="102"/>
      <c r="BFO207" s="102"/>
      <c r="BFP207" s="102"/>
      <c r="BFQ207" s="102"/>
      <c r="BFR207" s="102"/>
      <c r="BFS207" s="102"/>
      <c r="BFT207" s="102"/>
      <c r="BFU207" s="102"/>
      <c r="BFV207" s="102"/>
      <c r="BFW207" s="102"/>
      <c r="BFX207" s="102"/>
      <c r="BFY207" s="102"/>
      <c r="BFZ207" s="102"/>
      <c r="BGA207" s="102"/>
      <c r="BGB207" s="102"/>
      <c r="BGC207" s="102"/>
      <c r="BGD207" s="102"/>
      <c r="BGE207" s="102"/>
      <c r="BGF207" s="102"/>
      <c r="BGG207" s="102"/>
      <c r="BGH207" s="102"/>
      <c r="BGI207" s="102"/>
      <c r="BGJ207" s="102"/>
      <c r="BGK207" s="102"/>
      <c r="BGL207" s="102"/>
      <c r="BGM207" s="102"/>
      <c r="BGN207" s="102"/>
      <c r="BGO207" s="102"/>
      <c r="BGP207" s="102"/>
      <c r="BGQ207" s="102"/>
      <c r="BGR207" s="102"/>
      <c r="BGS207" s="102"/>
      <c r="BGT207" s="102"/>
      <c r="BGU207" s="102"/>
      <c r="BGV207" s="102"/>
      <c r="BGW207" s="102"/>
      <c r="BGX207" s="102"/>
      <c r="BGY207" s="102"/>
      <c r="BGZ207" s="102"/>
      <c r="BHA207" s="102"/>
      <c r="BHB207" s="102"/>
      <c r="BHC207" s="102"/>
      <c r="BHD207" s="102"/>
      <c r="BHE207" s="102"/>
      <c r="BHF207" s="102"/>
      <c r="BHG207" s="102"/>
      <c r="BHH207" s="102"/>
      <c r="BHI207" s="102"/>
      <c r="BHJ207" s="102"/>
      <c r="BHK207" s="102"/>
      <c r="BHL207" s="102"/>
      <c r="BHM207" s="102"/>
      <c r="BHN207" s="102"/>
      <c r="BHO207" s="102"/>
      <c r="BHP207" s="102"/>
      <c r="BHQ207" s="102"/>
      <c r="BHR207" s="102"/>
      <c r="BHS207" s="102"/>
      <c r="BHT207" s="102"/>
      <c r="BHU207" s="102"/>
      <c r="BHV207" s="102"/>
      <c r="BHW207" s="102"/>
      <c r="BHX207" s="102"/>
      <c r="BHY207" s="102"/>
      <c r="BHZ207" s="102"/>
      <c r="BIA207" s="102"/>
      <c r="BIB207" s="102"/>
      <c r="BIC207" s="102"/>
      <c r="BID207" s="102"/>
      <c r="BIE207" s="102"/>
      <c r="BIF207" s="102"/>
      <c r="BIG207" s="102"/>
      <c r="BIH207" s="102"/>
      <c r="BII207" s="102"/>
      <c r="BIJ207" s="102"/>
      <c r="BIK207" s="102"/>
      <c r="BIL207" s="102"/>
      <c r="BIM207" s="102"/>
      <c r="BIN207" s="102"/>
      <c r="BIO207" s="102"/>
      <c r="BIP207" s="102"/>
      <c r="BIQ207" s="102"/>
      <c r="BIR207" s="102"/>
      <c r="BIS207" s="102"/>
      <c r="BIT207" s="102"/>
      <c r="BIU207" s="102"/>
      <c r="BIV207" s="102"/>
      <c r="BIW207" s="102"/>
      <c r="BIX207" s="102"/>
      <c r="BIY207" s="102"/>
      <c r="BIZ207" s="102"/>
      <c r="BJA207" s="102"/>
      <c r="BJB207" s="102"/>
      <c r="BJC207" s="102"/>
      <c r="BJD207" s="102"/>
      <c r="BJE207" s="102"/>
      <c r="BJF207" s="102"/>
      <c r="BJG207" s="102"/>
      <c r="BJH207" s="102"/>
      <c r="BJI207" s="102"/>
      <c r="BJJ207" s="102"/>
      <c r="BJK207" s="102"/>
      <c r="BJL207" s="102"/>
      <c r="BJM207" s="102"/>
      <c r="BJN207" s="102"/>
      <c r="BJO207" s="102"/>
      <c r="BJP207" s="102"/>
      <c r="BJQ207" s="102"/>
      <c r="BJR207" s="102"/>
      <c r="BJS207" s="102"/>
      <c r="BJT207" s="102"/>
      <c r="BJU207" s="102"/>
      <c r="BJV207" s="102"/>
      <c r="BJW207" s="102"/>
      <c r="BJX207" s="102"/>
      <c r="BJY207" s="102"/>
      <c r="BJZ207" s="102"/>
      <c r="BKA207" s="102"/>
      <c r="BKB207" s="102"/>
      <c r="BKC207" s="102"/>
      <c r="BKD207" s="102"/>
      <c r="BKE207" s="102"/>
      <c r="BKF207" s="102"/>
      <c r="BKG207" s="102"/>
      <c r="BKH207" s="102"/>
      <c r="BKI207" s="102"/>
      <c r="BKJ207" s="102"/>
      <c r="BKK207" s="102"/>
      <c r="BKL207" s="102"/>
      <c r="BKM207" s="102"/>
      <c r="BKN207" s="102"/>
      <c r="BKO207" s="102"/>
      <c r="BKP207" s="102"/>
      <c r="BKQ207" s="102"/>
      <c r="BKR207" s="102"/>
      <c r="BKS207" s="102"/>
      <c r="BKT207" s="102"/>
      <c r="BKU207" s="102"/>
      <c r="BKV207" s="102"/>
      <c r="BKW207" s="102"/>
      <c r="BKX207" s="102"/>
      <c r="BKY207" s="102"/>
      <c r="BKZ207" s="102"/>
      <c r="BLA207" s="102"/>
      <c r="BLB207" s="102"/>
      <c r="BLC207" s="102"/>
      <c r="BLD207" s="102"/>
      <c r="BLE207" s="102"/>
      <c r="BLF207" s="102"/>
      <c r="BLG207" s="102"/>
      <c r="BLH207" s="102"/>
      <c r="BLI207" s="102"/>
      <c r="BLJ207" s="102"/>
      <c r="BLK207" s="102"/>
      <c r="BLL207" s="102"/>
      <c r="BLM207" s="102"/>
      <c r="BLN207" s="102"/>
      <c r="BLO207" s="102"/>
      <c r="BLP207" s="102"/>
      <c r="BLQ207" s="102"/>
      <c r="BLR207" s="102"/>
      <c r="BLS207" s="102"/>
      <c r="BLT207" s="102"/>
      <c r="BLU207" s="102"/>
      <c r="BLV207" s="102"/>
      <c r="BLW207" s="102"/>
      <c r="BLX207" s="102"/>
      <c r="BLY207" s="102"/>
      <c r="BLZ207" s="102"/>
      <c r="BMA207" s="102"/>
      <c r="BMB207" s="102"/>
      <c r="BMC207" s="102"/>
      <c r="BMD207" s="102"/>
      <c r="BME207" s="102"/>
      <c r="BMF207" s="102"/>
      <c r="BMG207" s="102"/>
      <c r="BMH207" s="102"/>
      <c r="BMI207" s="102"/>
      <c r="BMJ207" s="102"/>
      <c r="BMK207" s="102"/>
      <c r="BML207" s="102"/>
      <c r="BMM207" s="102"/>
      <c r="BMN207" s="102"/>
      <c r="BMO207" s="102"/>
      <c r="BMP207" s="102"/>
      <c r="BMQ207" s="102"/>
      <c r="BMR207" s="102"/>
      <c r="BMS207" s="102"/>
      <c r="BMT207" s="102"/>
      <c r="BMU207" s="102"/>
      <c r="BMV207" s="102"/>
      <c r="BMW207" s="102"/>
      <c r="BMX207" s="102"/>
      <c r="BMY207" s="102"/>
      <c r="BMZ207" s="102"/>
      <c r="BNA207" s="102"/>
      <c r="BNB207" s="102"/>
      <c r="BNC207" s="102"/>
      <c r="BND207" s="102"/>
      <c r="BNE207" s="102"/>
      <c r="BNF207" s="102"/>
      <c r="BNG207" s="102"/>
      <c r="BNH207" s="102"/>
      <c r="BNI207" s="102"/>
      <c r="BNJ207" s="102"/>
      <c r="BNK207" s="102"/>
      <c r="BNL207" s="102"/>
      <c r="BNM207" s="102"/>
      <c r="BNN207" s="102"/>
      <c r="BNO207" s="102"/>
      <c r="BNP207" s="102"/>
      <c r="BNQ207" s="102"/>
      <c r="BNR207" s="102"/>
      <c r="BNS207" s="102"/>
      <c r="BNT207" s="102"/>
      <c r="BNU207" s="102"/>
      <c r="BNV207" s="102"/>
      <c r="BNW207" s="102"/>
      <c r="BNX207" s="102"/>
      <c r="BNY207" s="102"/>
      <c r="BNZ207" s="102"/>
      <c r="BOA207" s="102"/>
      <c r="BOB207" s="102"/>
      <c r="BOC207" s="102"/>
      <c r="BOD207" s="102"/>
      <c r="BOE207" s="102"/>
      <c r="BOF207" s="102"/>
      <c r="BOG207" s="102"/>
      <c r="BOH207" s="102"/>
      <c r="BOI207" s="102"/>
      <c r="BOJ207" s="102"/>
      <c r="BOK207" s="102"/>
      <c r="BOL207" s="102"/>
      <c r="BOM207" s="102"/>
      <c r="BON207" s="102"/>
      <c r="BOO207" s="102"/>
      <c r="BOP207" s="102"/>
      <c r="BOQ207" s="102"/>
      <c r="BOR207" s="102"/>
      <c r="BOS207" s="102"/>
      <c r="BOT207" s="102"/>
      <c r="BOU207" s="102"/>
      <c r="BOV207" s="102"/>
      <c r="BOW207" s="102"/>
      <c r="BOX207" s="102"/>
      <c r="BOY207" s="102"/>
      <c r="BOZ207" s="102"/>
      <c r="BPA207" s="102"/>
      <c r="BPB207" s="102"/>
      <c r="BPC207" s="102"/>
      <c r="BPD207" s="102"/>
      <c r="BPE207" s="102"/>
      <c r="BPF207" s="102"/>
      <c r="BPG207" s="102"/>
      <c r="BPH207" s="102"/>
      <c r="BPI207" s="102"/>
      <c r="BPJ207" s="102"/>
      <c r="BPK207" s="102"/>
      <c r="BPL207" s="102"/>
      <c r="BPM207" s="102"/>
      <c r="BPN207" s="102"/>
      <c r="BPO207" s="102"/>
      <c r="BPP207" s="102"/>
      <c r="BPQ207" s="102"/>
      <c r="BPR207" s="102"/>
      <c r="BPS207" s="102"/>
      <c r="BPT207" s="102"/>
      <c r="BPU207" s="102"/>
      <c r="BPV207" s="102"/>
      <c r="BPW207" s="102"/>
      <c r="BPX207" s="102"/>
      <c r="BPY207" s="102"/>
      <c r="BPZ207" s="102"/>
      <c r="BQA207" s="102"/>
      <c r="BQB207" s="102"/>
      <c r="BQC207" s="102"/>
      <c r="BQD207" s="102"/>
      <c r="BQE207" s="102"/>
      <c r="BQF207" s="102"/>
      <c r="BQG207" s="102"/>
      <c r="BQH207" s="102"/>
      <c r="BQI207" s="102"/>
      <c r="BQJ207" s="102"/>
      <c r="BQK207" s="102"/>
      <c r="BQL207" s="102"/>
      <c r="BQM207" s="102"/>
      <c r="BQN207" s="102"/>
      <c r="BQO207" s="102"/>
      <c r="BQP207" s="102"/>
      <c r="BQQ207" s="102"/>
      <c r="BQR207" s="102"/>
      <c r="BQS207" s="102"/>
      <c r="BQT207" s="102"/>
      <c r="BQU207" s="102"/>
      <c r="BQV207" s="102"/>
      <c r="BQW207" s="102"/>
      <c r="BQX207" s="102"/>
      <c r="BQY207" s="102"/>
      <c r="BQZ207" s="102"/>
      <c r="BRA207" s="102"/>
      <c r="BRB207" s="102"/>
      <c r="BRC207" s="102"/>
      <c r="BRD207" s="102"/>
      <c r="BRE207" s="102"/>
      <c r="BRF207" s="102"/>
      <c r="BRG207" s="102"/>
      <c r="BRH207" s="102"/>
      <c r="BRI207" s="102"/>
      <c r="BRJ207" s="102"/>
      <c r="BRK207" s="102"/>
      <c r="BRL207" s="102"/>
      <c r="BRM207" s="102"/>
      <c r="BRN207" s="102"/>
      <c r="BRO207" s="102"/>
      <c r="BRP207" s="102"/>
      <c r="BRQ207" s="102"/>
      <c r="BRR207" s="102"/>
      <c r="BRS207" s="102"/>
      <c r="BRT207" s="102"/>
      <c r="BRU207" s="102"/>
      <c r="BRV207" s="102"/>
      <c r="BRW207" s="102"/>
      <c r="BRX207" s="102"/>
      <c r="BRY207" s="102"/>
      <c r="BRZ207" s="102"/>
      <c r="BSA207" s="102"/>
      <c r="BSB207" s="102"/>
      <c r="BSC207" s="102"/>
      <c r="BSD207" s="102"/>
      <c r="BSE207" s="102"/>
      <c r="BSF207" s="102"/>
      <c r="BSG207" s="102"/>
      <c r="BSH207" s="102"/>
      <c r="BSI207" s="102"/>
      <c r="BSJ207" s="102"/>
      <c r="BSK207" s="102"/>
      <c r="BSL207" s="102"/>
      <c r="BSM207" s="102"/>
      <c r="BSN207" s="102"/>
      <c r="BSO207" s="102"/>
      <c r="BSP207" s="102"/>
      <c r="BSQ207" s="102"/>
      <c r="BSR207" s="102"/>
      <c r="BSS207" s="102"/>
      <c r="BST207" s="102"/>
      <c r="BSU207" s="102"/>
      <c r="BSV207" s="102"/>
      <c r="BSW207" s="102"/>
      <c r="BSX207" s="102"/>
      <c r="BSY207" s="102"/>
      <c r="BSZ207" s="102"/>
      <c r="BTA207" s="102"/>
      <c r="BTB207" s="102"/>
      <c r="BTC207" s="102"/>
      <c r="BTD207" s="102"/>
      <c r="BTE207" s="102"/>
      <c r="BTF207" s="102"/>
      <c r="BTG207" s="102"/>
      <c r="BTH207" s="102"/>
      <c r="BTI207" s="102"/>
      <c r="BTJ207" s="102"/>
      <c r="BTK207" s="102"/>
      <c r="BTL207" s="102"/>
      <c r="BTM207" s="102"/>
      <c r="BTN207" s="102"/>
      <c r="BTO207" s="102"/>
      <c r="BTP207" s="102"/>
      <c r="BTQ207" s="102"/>
      <c r="BTR207" s="102"/>
      <c r="BTS207" s="102"/>
      <c r="BTT207" s="102"/>
      <c r="BTU207" s="102"/>
      <c r="BTV207" s="102"/>
      <c r="BTW207" s="102"/>
      <c r="BTX207" s="102"/>
      <c r="BTY207" s="102"/>
      <c r="BTZ207" s="102"/>
      <c r="BUA207" s="102"/>
      <c r="BUB207" s="102"/>
      <c r="BUC207" s="102"/>
      <c r="BUD207" s="102"/>
      <c r="BUE207" s="102"/>
      <c r="BUF207" s="102"/>
      <c r="BUG207" s="102"/>
      <c r="BUH207" s="102"/>
      <c r="BUI207" s="102"/>
      <c r="BUJ207" s="102"/>
      <c r="BUK207" s="102"/>
      <c r="BUL207" s="102"/>
      <c r="BUM207" s="102"/>
      <c r="BUN207" s="102"/>
      <c r="BUO207" s="102"/>
      <c r="BUP207" s="102"/>
      <c r="BUQ207" s="102"/>
      <c r="BUR207" s="102"/>
      <c r="BUS207" s="102"/>
      <c r="BUT207" s="102"/>
      <c r="BUU207" s="102"/>
      <c r="BUV207" s="102"/>
      <c r="BUW207" s="102"/>
      <c r="BUX207" s="102"/>
      <c r="BUY207" s="102"/>
      <c r="BUZ207" s="102"/>
      <c r="BVA207" s="102"/>
      <c r="BVB207" s="102"/>
      <c r="BVC207" s="102"/>
      <c r="BVD207" s="102"/>
      <c r="BVE207" s="102"/>
      <c r="BVF207" s="102"/>
      <c r="BVG207" s="102"/>
      <c r="BVH207" s="102"/>
      <c r="BVI207" s="102"/>
      <c r="BVJ207" s="102"/>
      <c r="BVK207" s="102"/>
      <c r="BVL207" s="102"/>
      <c r="BVM207" s="102"/>
      <c r="BVN207" s="102"/>
      <c r="BVO207" s="102"/>
      <c r="BVP207" s="102"/>
      <c r="BVQ207" s="102"/>
      <c r="BVR207" s="102"/>
      <c r="BVS207" s="102"/>
      <c r="BVT207" s="102"/>
      <c r="BVU207" s="102"/>
      <c r="BVV207" s="102"/>
      <c r="BVW207" s="102"/>
      <c r="BVX207" s="102"/>
      <c r="BVY207" s="102"/>
      <c r="BVZ207" s="102"/>
      <c r="BWA207" s="102"/>
      <c r="BWB207" s="102"/>
      <c r="BWC207" s="102"/>
      <c r="BWD207" s="102"/>
      <c r="BWE207" s="102"/>
      <c r="BWF207" s="102"/>
      <c r="BWG207" s="102"/>
      <c r="BWH207" s="102"/>
      <c r="BWI207" s="102"/>
      <c r="BWJ207" s="102"/>
      <c r="BWK207" s="102"/>
      <c r="BWL207" s="102"/>
      <c r="BWM207" s="102"/>
      <c r="BWN207" s="102"/>
      <c r="BWO207" s="102"/>
      <c r="BWP207" s="102"/>
      <c r="BWQ207" s="102"/>
      <c r="BWR207" s="102"/>
      <c r="BWS207" s="102"/>
      <c r="BWT207" s="102"/>
      <c r="BWU207" s="102"/>
      <c r="BWV207" s="102"/>
      <c r="BWW207" s="102"/>
      <c r="BWX207" s="102"/>
      <c r="BWY207" s="102"/>
      <c r="BWZ207" s="102"/>
      <c r="BXA207" s="102"/>
      <c r="BXB207" s="102"/>
      <c r="BXC207" s="102"/>
      <c r="BXD207" s="102"/>
      <c r="BXE207" s="102"/>
      <c r="BXF207" s="102"/>
      <c r="BXG207" s="102"/>
      <c r="BXH207" s="102"/>
      <c r="BXI207" s="102"/>
      <c r="BXJ207" s="102"/>
      <c r="BXK207" s="102"/>
      <c r="BXL207" s="102"/>
      <c r="BXM207" s="102"/>
      <c r="BXN207" s="102"/>
      <c r="BXO207" s="102"/>
      <c r="BXP207" s="102"/>
      <c r="BXQ207" s="102"/>
      <c r="BXR207" s="102"/>
      <c r="BXS207" s="102"/>
      <c r="BXT207" s="102"/>
      <c r="BXU207" s="102"/>
      <c r="BXV207" s="102"/>
      <c r="BXW207" s="102"/>
      <c r="BXX207" s="102"/>
      <c r="BXY207" s="102"/>
      <c r="BXZ207" s="102"/>
      <c r="BYA207" s="102"/>
      <c r="BYB207" s="102"/>
      <c r="BYC207" s="102"/>
      <c r="BYD207" s="102"/>
      <c r="BYE207" s="102"/>
      <c r="BYF207" s="102"/>
      <c r="BYG207" s="102"/>
      <c r="BYH207" s="102"/>
      <c r="BYI207" s="102"/>
      <c r="BYJ207" s="102"/>
      <c r="BYK207" s="102"/>
      <c r="BYL207" s="102"/>
      <c r="BYM207" s="102"/>
      <c r="BYN207" s="102"/>
      <c r="BYO207" s="102"/>
      <c r="BYP207" s="102"/>
      <c r="BYQ207" s="102"/>
      <c r="BYR207" s="102"/>
      <c r="BYS207" s="102"/>
      <c r="BYT207" s="102"/>
      <c r="BYU207" s="102"/>
      <c r="BYV207" s="102"/>
      <c r="BYW207" s="102"/>
      <c r="BYX207" s="102"/>
      <c r="BYY207" s="102"/>
      <c r="BYZ207" s="102"/>
      <c r="BZA207" s="102"/>
      <c r="BZB207" s="102"/>
      <c r="BZC207" s="102"/>
      <c r="BZD207" s="102"/>
      <c r="BZE207" s="102"/>
      <c r="BZF207" s="102"/>
      <c r="BZG207" s="102"/>
      <c r="BZH207" s="102"/>
      <c r="BZI207" s="102"/>
      <c r="BZJ207" s="102"/>
      <c r="BZK207" s="102"/>
      <c r="BZL207" s="102"/>
      <c r="BZM207" s="102"/>
      <c r="BZN207" s="102"/>
      <c r="BZO207" s="102"/>
      <c r="BZP207" s="102"/>
      <c r="BZQ207" s="102"/>
      <c r="BZR207" s="102"/>
      <c r="BZS207" s="102"/>
      <c r="BZT207" s="102"/>
      <c r="BZU207" s="102"/>
      <c r="BZV207" s="102"/>
      <c r="BZW207" s="102"/>
    </row>
    <row r="208" spans="2:2051" ht="15" customHeight="1">
      <c r="B208" s="112" t="s">
        <v>754</v>
      </c>
      <c r="C208" s="113" t="s">
        <v>393</v>
      </c>
      <c r="D208" s="113" t="s">
        <v>393</v>
      </c>
      <c r="E208" s="113" t="str">
        <f>'Alcance 3'!C97</f>
        <v>Material 6</v>
      </c>
      <c r="F208" s="113" t="str">
        <f t="shared" si="191"/>
        <v>Material 6</v>
      </c>
      <c r="G208" s="226" t="s">
        <v>803</v>
      </c>
      <c r="H208" s="237" t="s">
        <v>238</v>
      </c>
      <c r="I208" s="238">
        <v>3</v>
      </c>
      <c r="J208" s="126">
        <f>'Alcance 3'!D97</f>
        <v>0</v>
      </c>
      <c r="K208" s="117">
        <f>'Alcance 3'!E97</f>
        <v>0</v>
      </c>
      <c r="L208" s="113"/>
      <c r="M208" s="203">
        <v>1</v>
      </c>
      <c r="N208" s="117"/>
      <c r="O208" s="113">
        <f t="shared" si="192"/>
        <v>0</v>
      </c>
      <c r="P208" s="115">
        <f t="shared" si="186"/>
        <v>0</v>
      </c>
      <c r="Q208" s="300">
        <f>VLOOKUP(E208,'Datos 1-Factores emisión'!$B$789:$E$803,2,FALSE)</f>
        <v>0</v>
      </c>
      <c r="R208" s="121">
        <v>0</v>
      </c>
      <c r="S208" s="121">
        <v>0</v>
      </c>
      <c r="T208" s="121">
        <v>0</v>
      </c>
      <c r="U208" s="121">
        <v>0</v>
      </c>
      <c r="V208" s="120">
        <f t="shared" si="187"/>
        <v>0</v>
      </c>
      <c r="W208" s="121">
        <f t="shared" si="187"/>
        <v>0</v>
      </c>
      <c r="X208" s="121">
        <f t="shared" si="187"/>
        <v>0</v>
      </c>
      <c r="Y208" s="121">
        <v>0</v>
      </c>
      <c r="Z208" s="121">
        <v>0</v>
      </c>
      <c r="AA208" s="121">
        <f t="shared" si="188"/>
        <v>0</v>
      </c>
      <c r="AB208" s="120">
        <f>'Datos 2-Potenciales calent glob'!$E$6</f>
        <v>1</v>
      </c>
      <c r="AC208" s="121">
        <f>'Datos 2-Potenciales calent glob'!$E$31</f>
        <v>28</v>
      </c>
      <c r="AD208" s="121">
        <f>'Datos 2-Potenciales calent glob'!$E$32</f>
        <v>265</v>
      </c>
      <c r="AE208" s="123">
        <f>SUMIF('Datos 2-Potenciales calent glob'!$B$6:$B$56,Cálculos_5!E208,'Datos 2-Potenciales calent glob'!$E$6:$E$56)</f>
        <v>0</v>
      </c>
      <c r="AF208" s="121">
        <f>'Datos 2-Potenciales calent glob'!$E$6</f>
        <v>1</v>
      </c>
      <c r="AG208" s="121">
        <f>'Datos 2-Potenciales calent glob'!$E$6</f>
        <v>1</v>
      </c>
      <c r="AH208" s="120">
        <f t="shared" si="189"/>
        <v>0</v>
      </c>
      <c r="AI208" s="121">
        <f t="shared" si="189"/>
        <v>0</v>
      </c>
      <c r="AJ208" s="121">
        <f t="shared" si="189"/>
        <v>0</v>
      </c>
      <c r="AK208" s="121">
        <f t="shared" si="189"/>
        <v>0</v>
      </c>
      <c r="AL208" s="124">
        <f t="shared" si="190"/>
        <v>0</v>
      </c>
      <c r="AM208" s="121">
        <f t="shared" si="176"/>
        <v>0</v>
      </c>
      <c r="AN208" s="207">
        <f t="shared" si="155"/>
        <v>0</v>
      </c>
      <c r="AO208" s="102"/>
      <c r="AP208" s="102"/>
      <c r="AQ208" s="102"/>
      <c r="AR208" s="102"/>
      <c r="AS208" s="102"/>
      <c r="AT208" s="102"/>
      <c r="AU208" s="102"/>
      <c r="AV208" s="102"/>
      <c r="AW208" s="102"/>
      <c r="AX208" s="102"/>
      <c r="AY208" s="102"/>
      <c r="AZ208" s="102"/>
      <c r="BA208" s="102"/>
      <c r="BB208" s="102"/>
      <c r="BC208" s="102"/>
      <c r="BD208" s="102"/>
      <c r="BE208" s="102"/>
      <c r="BF208" s="102"/>
      <c r="BG208" s="102"/>
      <c r="BH208" s="102"/>
      <c r="BI208" s="102"/>
      <c r="BJ208" s="102"/>
      <c r="BK208" s="102"/>
      <c r="BL208" s="102"/>
      <c r="BM208" s="102"/>
      <c r="BN208" s="102"/>
      <c r="BO208" s="102"/>
      <c r="BP208" s="102"/>
      <c r="BQ208" s="102"/>
      <c r="BR208" s="102"/>
      <c r="BS208" s="102"/>
      <c r="BT208" s="102"/>
      <c r="BU208" s="102"/>
      <c r="BV208" s="102"/>
      <c r="BW208" s="102"/>
      <c r="BX208" s="102"/>
      <c r="BY208" s="102"/>
      <c r="BZ208" s="102"/>
      <c r="CA208" s="102"/>
      <c r="CB208" s="102"/>
      <c r="CC208" s="102"/>
      <c r="CD208" s="102"/>
      <c r="CE208" s="102"/>
      <c r="CF208" s="102"/>
      <c r="CG208" s="102"/>
      <c r="CH208" s="102"/>
      <c r="CI208" s="102"/>
      <c r="CJ208" s="102"/>
      <c r="CK208" s="102"/>
      <c r="CL208" s="102"/>
      <c r="CM208" s="102"/>
      <c r="CN208" s="102"/>
      <c r="CO208" s="102"/>
      <c r="CP208" s="102"/>
      <c r="CQ208" s="102"/>
      <c r="CR208" s="102"/>
      <c r="CS208" s="102"/>
      <c r="CT208" s="102"/>
      <c r="CU208" s="102"/>
      <c r="CV208" s="102"/>
      <c r="CW208" s="102"/>
      <c r="CX208" s="102"/>
      <c r="CY208" s="102"/>
      <c r="CZ208" s="102"/>
      <c r="DA208" s="102"/>
      <c r="DB208" s="102"/>
      <c r="DC208" s="102"/>
      <c r="DD208" s="102"/>
      <c r="DE208" s="102"/>
      <c r="DF208" s="102"/>
      <c r="DG208" s="102"/>
      <c r="DH208" s="102"/>
      <c r="DI208" s="102"/>
      <c r="DJ208" s="102"/>
      <c r="DK208" s="102"/>
      <c r="DL208" s="102"/>
      <c r="DM208" s="102"/>
      <c r="DN208" s="102"/>
      <c r="DO208" s="102"/>
      <c r="DP208" s="102"/>
      <c r="DQ208" s="102"/>
      <c r="DR208" s="102"/>
      <c r="DS208" s="102"/>
      <c r="DT208" s="102"/>
      <c r="DU208" s="102"/>
      <c r="DV208" s="102"/>
      <c r="DW208" s="102"/>
      <c r="DX208" s="102"/>
      <c r="DY208" s="102"/>
      <c r="DZ208" s="102"/>
      <c r="EA208" s="102"/>
      <c r="EB208" s="102"/>
      <c r="EC208" s="102"/>
      <c r="ED208" s="102"/>
      <c r="EE208" s="102"/>
      <c r="EF208" s="102"/>
      <c r="EG208" s="102"/>
      <c r="EH208" s="102"/>
      <c r="EI208" s="102"/>
      <c r="EJ208" s="102"/>
      <c r="EK208" s="102"/>
      <c r="EL208" s="102"/>
      <c r="EM208" s="102"/>
      <c r="EN208" s="102"/>
      <c r="EO208" s="102"/>
      <c r="EP208" s="102"/>
      <c r="EQ208" s="102"/>
      <c r="ER208" s="102"/>
      <c r="ES208" s="102"/>
      <c r="ET208" s="102"/>
      <c r="EU208" s="102"/>
      <c r="EV208" s="102"/>
      <c r="EW208" s="102"/>
      <c r="EX208" s="102"/>
      <c r="EY208" s="102"/>
      <c r="EZ208" s="102"/>
      <c r="FA208" s="102"/>
      <c r="FB208" s="102"/>
      <c r="FC208" s="102"/>
      <c r="FD208" s="102"/>
      <c r="FE208" s="102"/>
      <c r="FF208" s="102"/>
      <c r="FG208" s="102"/>
      <c r="FH208" s="102"/>
      <c r="FI208" s="102"/>
      <c r="FJ208" s="102"/>
      <c r="FK208" s="102"/>
      <c r="FL208" s="102"/>
      <c r="FM208" s="102"/>
      <c r="FN208" s="102"/>
      <c r="FO208" s="102"/>
      <c r="FP208" s="102"/>
      <c r="FQ208" s="102"/>
      <c r="FR208" s="102"/>
      <c r="FS208" s="102"/>
      <c r="FT208" s="102"/>
      <c r="FU208" s="102"/>
      <c r="FV208" s="102"/>
      <c r="FW208" s="102"/>
      <c r="FX208" s="102"/>
      <c r="FY208" s="102"/>
      <c r="FZ208" s="102"/>
      <c r="GA208" s="102"/>
      <c r="GB208" s="102"/>
      <c r="GC208" s="102"/>
      <c r="GD208" s="102"/>
      <c r="GE208" s="102"/>
      <c r="GF208" s="102"/>
      <c r="GG208" s="102"/>
      <c r="GH208" s="102"/>
      <c r="GI208" s="102"/>
      <c r="GJ208" s="102"/>
      <c r="GK208" s="102"/>
      <c r="GL208" s="102"/>
      <c r="GM208" s="102"/>
      <c r="GN208" s="102"/>
      <c r="GO208" s="102"/>
      <c r="GP208" s="102"/>
      <c r="GQ208" s="102"/>
      <c r="GR208" s="102"/>
      <c r="GS208" s="102"/>
      <c r="GT208" s="102"/>
      <c r="GU208" s="102"/>
      <c r="GV208" s="102"/>
      <c r="GW208" s="102"/>
      <c r="GX208" s="102"/>
      <c r="GY208" s="102"/>
      <c r="GZ208" s="102"/>
      <c r="HA208" s="102"/>
      <c r="HB208" s="102"/>
      <c r="HC208" s="102"/>
      <c r="HD208" s="102"/>
      <c r="HE208" s="102"/>
      <c r="HF208" s="102"/>
      <c r="HG208" s="102"/>
      <c r="HH208" s="102"/>
      <c r="HI208" s="102"/>
      <c r="HJ208" s="102"/>
      <c r="HK208" s="102"/>
      <c r="HL208" s="102"/>
      <c r="HM208" s="102"/>
      <c r="HN208" s="102"/>
      <c r="HO208" s="102"/>
      <c r="HP208" s="102"/>
      <c r="HQ208" s="102"/>
      <c r="HR208" s="102"/>
      <c r="HS208" s="102"/>
      <c r="HT208" s="102"/>
      <c r="HU208" s="102"/>
      <c r="HV208" s="102"/>
      <c r="HW208" s="102"/>
      <c r="HX208" s="102"/>
      <c r="HY208" s="102"/>
      <c r="HZ208" s="102"/>
      <c r="IA208" s="102"/>
      <c r="IB208" s="102"/>
      <c r="IC208" s="102"/>
      <c r="ID208" s="102"/>
      <c r="IE208" s="102"/>
      <c r="IF208" s="102"/>
      <c r="IG208" s="102"/>
      <c r="IH208" s="102"/>
      <c r="II208" s="102"/>
      <c r="IJ208" s="102"/>
      <c r="IK208" s="102"/>
      <c r="IL208" s="102"/>
      <c r="IM208" s="102"/>
      <c r="IN208" s="102"/>
      <c r="IO208" s="102"/>
      <c r="IP208" s="102"/>
      <c r="IQ208" s="102"/>
      <c r="IR208" s="102"/>
      <c r="IS208" s="102"/>
      <c r="IT208" s="102"/>
      <c r="IU208" s="102"/>
      <c r="IV208" s="102"/>
      <c r="IW208" s="102"/>
      <c r="IX208" s="102"/>
      <c r="IY208" s="102"/>
      <c r="IZ208" s="102"/>
      <c r="JA208" s="102"/>
      <c r="JB208" s="102"/>
      <c r="JC208" s="102"/>
      <c r="JD208" s="102"/>
      <c r="JE208" s="102"/>
      <c r="JF208" s="102"/>
      <c r="JG208" s="102"/>
      <c r="JH208" s="102"/>
      <c r="JI208" s="102"/>
      <c r="JJ208" s="102"/>
      <c r="JK208" s="102"/>
      <c r="JL208" s="102"/>
      <c r="JM208" s="102"/>
      <c r="JN208" s="102"/>
      <c r="JO208" s="102"/>
      <c r="JP208" s="102"/>
      <c r="JQ208" s="102"/>
      <c r="JR208" s="102"/>
      <c r="JS208" s="102"/>
      <c r="JT208" s="102"/>
      <c r="JU208" s="102"/>
      <c r="JV208" s="102"/>
      <c r="JW208" s="102"/>
      <c r="JX208" s="102"/>
      <c r="JY208" s="102"/>
      <c r="JZ208" s="102"/>
      <c r="KA208" s="102"/>
      <c r="KB208" s="102"/>
      <c r="KC208" s="102"/>
      <c r="KD208" s="102"/>
      <c r="KE208" s="102"/>
      <c r="KF208" s="102"/>
      <c r="KG208" s="102"/>
      <c r="KH208" s="102"/>
      <c r="KI208" s="102"/>
      <c r="KJ208" s="102"/>
      <c r="KK208" s="102"/>
      <c r="KL208" s="102"/>
      <c r="KM208" s="102"/>
      <c r="KN208" s="102"/>
      <c r="KO208" s="102"/>
      <c r="KP208" s="102"/>
      <c r="KQ208" s="102"/>
      <c r="KR208" s="102"/>
      <c r="KS208" s="102"/>
      <c r="KT208" s="102"/>
      <c r="KU208" s="102"/>
      <c r="KV208" s="102"/>
      <c r="KW208" s="102"/>
      <c r="KX208" s="102"/>
      <c r="KY208" s="102"/>
      <c r="KZ208" s="102"/>
      <c r="LA208" s="102"/>
      <c r="LB208" s="102"/>
      <c r="LC208" s="102"/>
      <c r="LD208" s="102"/>
      <c r="LE208" s="102"/>
      <c r="LF208" s="102"/>
      <c r="LG208" s="102"/>
      <c r="LH208" s="102"/>
      <c r="LI208" s="102"/>
      <c r="LJ208" s="102"/>
      <c r="LK208" s="102"/>
      <c r="LL208" s="102"/>
      <c r="LM208" s="102"/>
      <c r="LN208" s="102"/>
      <c r="LO208" s="102"/>
      <c r="LP208" s="102"/>
      <c r="LQ208" s="102"/>
      <c r="LR208" s="102"/>
      <c r="LS208" s="102"/>
      <c r="LT208" s="102"/>
      <c r="LU208" s="102"/>
      <c r="LV208" s="102"/>
      <c r="LW208" s="102"/>
      <c r="LX208" s="102"/>
      <c r="LY208" s="102"/>
      <c r="LZ208" s="102"/>
      <c r="MA208" s="102"/>
      <c r="MB208" s="102"/>
      <c r="MC208" s="102"/>
      <c r="MD208" s="102"/>
      <c r="ME208" s="102"/>
      <c r="MF208" s="102"/>
      <c r="MG208" s="102"/>
      <c r="MH208" s="102"/>
      <c r="MI208" s="102"/>
      <c r="MJ208" s="102"/>
      <c r="MK208" s="102"/>
      <c r="ML208" s="102"/>
      <c r="MM208" s="102"/>
      <c r="MN208" s="102"/>
      <c r="MO208" s="102"/>
      <c r="MP208" s="102"/>
      <c r="MQ208" s="102"/>
      <c r="MR208" s="102"/>
      <c r="MS208" s="102"/>
      <c r="MT208" s="102"/>
      <c r="MU208" s="102"/>
      <c r="MV208" s="102"/>
      <c r="MW208" s="102"/>
      <c r="MX208" s="102"/>
      <c r="MY208" s="102"/>
      <c r="MZ208" s="102"/>
      <c r="NA208" s="102"/>
      <c r="NB208" s="102"/>
      <c r="NC208" s="102"/>
      <c r="ND208" s="102"/>
      <c r="NE208" s="102"/>
      <c r="NF208" s="102"/>
      <c r="NG208" s="102"/>
      <c r="NH208" s="102"/>
      <c r="NI208" s="102"/>
      <c r="NJ208" s="102"/>
      <c r="NK208" s="102"/>
      <c r="NL208" s="102"/>
      <c r="NM208" s="102"/>
      <c r="NN208" s="102"/>
      <c r="NO208" s="102"/>
      <c r="NP208" s="102"/>
      <c r="NQ208" s="102"/>
      <c r="NR208" s="102"/>
      <c r="NS208" s="102"/>
      <c r="NT208" s="102"/>
      <c r="NU208" s="102"/>
      <c r="NV208" s="102"/>
      <c r="NW208" s="102"/>
      <c r="NX208" s="102"/>
      <c r="NY208" s="102"/>
      <c r="NZ208" s="102"/>
      <c r="OA208" s="102"/>
      <c r="OB208" s="102"/>
      <c r="OC208" s="102"/>
      <c r="OD208" s="102"/>
      <c r="OE208" s="102"/>
      <c r="OF208" s="102"/>
      <c r="OG208" s="102"/>
      <c r="OH208" s="102"/>
      <c r="OI208" s="102"/>
      <c r="OJ208" s="102"/>
      <c r="OK208" s="102"/>
      <c r="OL208" s="102"/>
      <c r="OM208" s="102"/>
      <c r="ON208" s="102"/>
      <c r="OO208" s="102"/>
      <c r="OP208" s="102"/>
      <c r="OQ208" s="102"/>
      <c r="OR208" s="102"/>
      <c r="OS208" s="102"/>
      <c r="OT208" s="102"/>
      <c r="OU208" s="102"/>
      <c r="OV208" s="102"/>
      <c r="OW208" s="102"/>
      <c r="OX208" s="102"/>
      <c r="OY208" s="102"/>
      <c r="OZ208" s="102"/>
      <c r="PA208" s="102"/>
      <c r="PB208" s="102"/>
      <c r="PC208" s="102"/>
      <c r="PD208" s="102"/>
      <c r="PE208" s="102"/>
      <c r="PF208" s="102"/>
      <c r="PG208" s="102"/>
      <c r="PH208" s="102"/>
      <c r="PI208" s="102"/>
      <c r="PJ208" s="102"/>
      <c r="PK208" s="102"/>
      <c r="PL208" s="102"/>
      <c r="PM208" s="102"/>
      <c r="PN208" s="102"/>
      <c r="PO208" s="102"/>
      <c r="PP208" s="102"/>
      <c r="PQ208" s="102"/>
      <c r="PR208" s="102"/>
      <c r="PS208" s="102"/>
      <c r="PT208" s="102"/>
      <c r="PU208" s="102"/>
      <c r="PV208" s="102"/>
      <c r="PW208" s="102"/>
      <c r="PX208" s="102"/>
      <c r="PY208" s="102"/>
      <c r="PZ208" s="102"/>
      <c r="QA208" s="102"/>
      <c r="QB208" s="102"/>
      <c r="QC208" s="102"/>
      <c r="QD208" s="102"/>
      <c r="QE208" s="102"/>
      <c r="QF208" s="102"/>
      <c r="QG208" s="102"/>
      <c r="QH208" s="102"/>
      <c r="QI208" s="102"/>
      <c r="QJ208" s="102"/>
      <c r="QK208" s="102"/>
      <c r="QL208" s="102"/>
      <c r="QM208" s="102"/>
      <c r="QN208" s="102"/>
      <c r="QO208" s="102"/>
      <c r="QP208" s="102"/>
      <c r="QQ208" s="102"/>
      <c r="QR208" s="102"/>
      <c r="QS208" s="102"/>
      <c r="QT208" s="102"/>
      <c r="QU208" s="102"/>
      <c r="QV208" s="102"/>
      <c r="QW208" s="102"/>
      <c r="QX208" s="102"/>
      <c r="QY208" s="102"/>
      <c r="QZ208" s="102"/>
      <c r="RA208" s="102"/>
      <c r="RB208" s="102"/>
      <c r="RC208" s="102"/>
      <c r="RD208" s="102"/>
      <c r="RE208" s="102"/>
      <c r="RF208" s="102"/>
      <c r="RG208" s="102"/>
      <c r="RH208" s="102"/>
      <c r="RI208" s="102"/>
      <c r="RJ208" s="102"/>
      <c r="RK208" s="102"/>
      <c r="RL208" s="102"/>
      <c r="RM208" s="102"/>
      <c r="RN208" s="102"/>
      <c r="RO208" s="102"/>
      <c r="RP208" s="102"/>
      <c r="RQ208" s="102"/>
      <c r="RR208" s="102"/>
      <c r="RS208" s="102"/>
      <c r="RT208" s="102"/>
      <c r="RU208" s="102"/>
      <c r="RV208" s="102"/>
      <c r="RW208" s="102"/>
      <c r="RX208" s="102"/>
      <c r="RY208" s="102"/>
      <c r="RZ208" s="102"/>
      <c r="SA208" s="102"/>
      <c r="SB208" s="102"/>
      <c r="SC208" s="102"/>
      <c r="SD208" s="102"/>
      <c r="SE208" s="102"/>
      <c r="SF208" s="102"/>
      <c r="SG208" s="102"/>
      <c r="SH208" s="102"/>
      <c r="SI208" s="102"/>
      <c r="SJ208" s="102"/>
      <c r="SK208" s="102"/>
      <c r="SL208" s="102"/>
      <c r="SM208" s="102"/>
      <c r="SN208" s="102"/>
      <c r="SO208" s="102"/>
      <c r="SP208" s="102"/>
      <c r="SQ208" s="102"/>
      <c r="SR208" s="102"/>
      <c r="SS208" s="102"/>
      <c r="ST208" s="102"/>
      <c r="SU208" s="102"/>
      <c r="SV208" s="102"/>
      <c r="SW208" s="102"/>
      <c r="SX208" s="102"/>
      <c r="SY208" s="102"/>
      <c r="SZ208" s="102"/>
      <c r="TA208" s="102"/>
      <c r="TB208" s="102"/>
      <c r="TC208" s="102"/>
      <c r="TD208" s="102"/>
      <c r="TE208" s="102"/>
      <c r="TF208" s="102"/>
      <c r="TG208" s="102"/>
      <c r="TH208" s="102"/>
      <c r="TI208" s="102"/>
      <c r="TJ208" s="102"/>
      <c r="TK208" s="102"/>
      <c r="TL208" s="102"/>
      <c r="TM208" s="102"/>
      <c r="TN208" s="102"/>
      <c r="TO208" s="102"/>
      <c r="TP208" s="102"/>
      <c r="TQ208" s="102"/>
      <c r="TR208" s="102"/>
      <c r="TS208" s="102"/>
      <c r="TT208" s="102"/>
      <c r="TU208" s="102"/>
      <c r="TV208" s="102"/>
      <c r="TW208" s="102"/>
      <c r="TX208" s="102"/>
      <c r="TY208" s="102"/>
      <c r="TZ208" s="102"/>
      <c r="UA208" s="102"/>
      <c r="UB208" s="102"/>
      <c r="UC208" s="102"/>
      <c r="UD208" s="102"/>
      <c r="UE208" s="102"/>
      <c r="UF208" s="102"/>
      <c r="UG208" s="102"/>
      <c r="UH208" s="102"/>
      <c r="UI208" s="102"/>
      <c r="UJ208" s="102"/>
      <c r="UK208" s="102"/>
      <c r="UL208" s="102"/>
      <c r="UM208" s="102"/>
      <c r="UN208" s="102"/>
      <c r="UO208" s="102"/>
      <c r="UP208" s="102"/>
      <c r="UQ208" s="102"/>
      <c r="UR208" s="102"/>
      <c r="US208" s="102"/>
      <c r="UT208" s="102"/>
      <c r="UU208" s="102"/>
      <c r="UV208" s="102"/>
      <c r="UW208" s="102"/>
      <c r="UX208" s="102"/>
      <c r="UY208" s="102"/>
      <c r="UZ208" s="102"/>
      <c r="VA208" s="102"/>
      <c r="VB208" s="102"/>
      <c r="VC208" s="102"/>
      <c r="VD208" s="102"/>
      <c r="VE208" s="102"/>
      <c r="VF208" s="102"/>
      <c r="VG208" s="102"/>
      <c r="VH208" s="102"/>
      <c r="VI208" s="102"/>
      <c r="VJ208" s="102"/>
      <c r="VK208" s="102"/>
      <c r="VL208" s="102"/>
      <c r="VM208" s="102"/>
      <c r="VN208" s="102"/>
      <c r="VO208" s="102"/>
      <c r="VP208" s="102"/>
      <c r="VQ208" s="102"/>
      <c r="VR208" s="102"/>
      <c r="VS208" s="102"/>
      <c r="VT208" s="102"/>
      <c r="VU208" s="102"/>
      <c r="VV208" s="102"/>
      <c r="VW208" s="102"/>
      <c r="VX208" s="102"/>
      <c r="VY208" s="102"/>
      <c r="VZ208" s="102"/>
      <c r="WA208" s="102"/>
      <c r="WB208" s="102"/>
      <c r="WC208" s="102"/>
      <c r="WD208" s="102"/>
      <c r="WE208" s="102"/>
      <c r="WF208" s="102"/>
      <c r="WG208" s="102"/>
      <c r="WH208" s="102"/>
      <c r="WI208" s="102"/>
      <c r="WJ208" s="102"/>
      <c r="WK208" s="102"/>
      <c r="WL208" s="102"/>
      <c r="WM208" s="102"/>
      <c r="WN208" s="102"/>
      <c r="WO208" s="102"/>
      <c r="WP208" s="102"/>
      <c r="WQ208" s="102"/>
      <c r="WR208" s="102"/>
      <c r="WS208" s="102"/>
      <c r="WT208" s="102"/>
      <c r="WU208" s="102"/>
      <c r="WV208" s="102"/>
      <c r="WW208" s="102"/>
      <c r="WX208" s="102"/>
      <c r="WY208" s="102"/>
      <c r="WZ208" s="102"/>
      <c r="XA208" s="102"/>
      <c r="XB208" s="102"/>
      <c r="XC208" s="102"/>
      <c r="XD208" s="102"/>
      <c r="XE208" s="102"/>
      <c r="XF208" s="102"/>
      <c r="XG208" s="102"/>
      <c r="XH208" s="102"/>
      <c r="XI208" s="102"/>
      <c r="XJ208" s="102"/>
      <c r="XK208" s="102"/>
      <c r="XL208" s="102"/>
      <c r="XM208" s="102"/>
      <c r="XN208" s="102"/>
      <c r="XO208" s="102"/>
      <c r="XP208" s="102"/>
      <c r="XQ208" s="102"/>
      <c r="XR208" s="102"/>
      <c r="XS208" s="102"/>
      <c r="XT208" s="102"/>
      <c r="XU208" s="102"/>
      <c r="XV208" s="102"/>
      <c r="XW208" s="102"/>
      <c r="XX208" s="102"/>
      <c r="XY208" s="102"/>
      <c r="XZ208" s="102"/>
      <c r="YA208" s="102"/>
      <c r="YB208" s="102"/>
      <c r="YC208" s="102"/>
      <c r="YD208" s="102"/>
      <c r="YE208" s="102"/>
      <c r="YF208" s="102"/>
      <c r="YG208" s="102"/>
      <c r="YH208" s="102"/>
      <c r="YI208" s="102"/>
      <c r="YJ208" s="102"/>
      <c r="YK208" s="102"/>
      <c r="YL208" s="102"/>
      <c r="YM208" s="102"/>
      <c r="YN208" s="102"/>
      <c r="YO208" s="102"/>
      <c r="YP208" s="102"/>
      <c r="YQ208" s="102"/>
      <c r="YR208" s="102"/>
      <c r="YS208" s="102"/>
      <c r="YT208" s="102"/>
      <c r="YU208" s="102"/>
      <c r="YV208" s="102"/>
      <c r="YW208" s="102"/>
      <c r="YX208" s="102"/>
      <c r="YY208" s="102"/>
      <c r="YZ208" s="102"/>
      <c r="ZA208" s="102"/>
      <c r="ZB208" s="102"/>
      <c r="ZC208" s="102"/>
      <c r="ZD208" s="102"/>
      <c r="ZE208" s="102"/>
      <c r="ZF208" s="102"/>
      <c r="ZG208" s="102"/>
      <c r="ZH208" s="102"/>
      <c r="ZI208" s="102"/>
      <c r="ZJ208" s="102"/>
      <c r="ZK208" s="102"/>
      <c r="ZL208" s="102"/>
      <c r="ZM208" s="102"/>
      <c r="ZN208" s="102"/>
      <c r="ZO208" s="102"/>
      <c r="ZP208" s="102"/>
      <c r="ZQ208" s="102"/>
      <c r="ZR208" s="102"/>
      <c r="ZS208" s="102"/>
      <c r="ZT208" s="102"/>
      <c r="ZU208" s="102"/>
      <c r="ZV208" s="102"/>
      <c r="ZW208" s="102"/>
      <c r="ZX208" s="102"/>
      <c r="ZY208" s="102"/>
      <c r="ZZ208" s="102"/>
      <c r="AAA208" s="102"/>
      <c r="AAB208" s="102"/>
      <c r="AAC208" s="102"/>
      <c r="AAD208" s="102"/>
      <c r="AAE208" s="102"/>
      <c r="AAF208" s="102"/>
      <c r="AAG208" s="102"/>
      <c r="AAH208" s="102"/>
      <c r="AAI208" s="102"/>
      <c r="AAJ208" s="102"/>
      <c r="AAK208" s="102"/>
      <c r="AAL208" s="102"/>
      <c r="AAM208" s="102"/>
      <c r="AAN208" s="102"/>
      <c r="AAO208" s="102"/>
      <c r="AAP208" s="102"/>
      <c r="AAQ208" s="102"/>
      <c r="AAR208" s="102"/>
      <c r="AAS208" s="102"/>
      <c r="AAT208" s="102"/>
      <c r="AAU208" s="102"/>
      <c r="AAV208" s="102"/>
      <c r="AAW208" s="102"/>
      <c r="AAX208" s="102"/>
      <c r="AAY208" s="102"/>
      <c r="AAZ208" s="102"/>
      <c r="ABA208" s="102"/>
      <c r="ABB208" s="102"/>
      <c r="ABC208" s="102"/>
      <c r="ABD208" s="102"/>
      <c r="ABE208" s="102"/>
      <c r="ABF208" s="102"/>
      <c r="ABG208" s="102"/>
      <c r="ABH208" s="102"/>
      <c r="ABI208" s="102"/>
      <c r="ABJ208" s="102"/>
      <c r="ABK208" s="102"/>
      <c r="ABL208" s="102"/>
      <c r="ABM208" s="102"/>
      <c r="ABN208" s="102"/>
      <c r="ABO208" s="102"/>
      <c r="ABP208" s="102"/>
      <c r="ABQ208" s="102"/>
      <c r="ABR208" s="102"/>
      <c r="ABS208" s="102"/>
      <c r="ABT208" s="102"/>
      <c r="ABU208" s="102"/>
      <c r="ABV208" s="102"/>
      <c r="ABW208" s="102"/>
      <c r="ABX208" s="102"/>
      <c r="ABY208" s="102"/>
      <c r="ABZ208" s="102"/>
      <c r="ACA208" s="102"/>
      <c r="ACB208" s="102"/>
      <c r="ACC208" s="102"/>
      <c r="ACD208" s="102"/>
      <c r="ACE208" s="102"/>
      <c r="ACF208" s="102"/>
      <c r="ACG208" s="102"/>
      <c r="ACH208" s="102"/>
      <c r="ACI208" s="102"/>
      <c r="ACJ208" s="102"/>
      <c r="ACK208" s="102"/>
      <c r="ACL208" s="102"/>
      <c r="ACM208" s="102"/>
      <c r="ACN208" s="102"/>
      <c r="ACO208" s="102"/>
      <c r="ACP208" s="102"/>
      <c r="ACQ208" s="102"/>
      <c r="ACR208" s="102"/>
      <c r="ACS208" s="102"/>
      <c r="ACT208" s="102"/>
      <c r="ACU208" s="102"/>
      <c r="ACV208" s="102"/>
      <c r="ACW208" s="102"/>
      <c r="ACX208" s="102"/>
      <c r="ACY208" s="102"/>
      <c r="ACZ208" s="102"/>
      <c r="ADA208" s="102"/>
      <c r="ADB208" s="102"/>
      <c r="ADC208" s="102"/>
      <c r="ADD208" s="102"/>
      <c r="ADE208" s="102"/>
      <c r="ADF208" s="102"/>
      <c r="ADG208" s="102"/>
      <c r="ADH208" s="102"/>
      <c r="ADI208" s="102"/>
      <c r="ADJ208" s="102"/>
      <c r="ADK208" s="102"/>
      <c r="ADL208" s="102"/>
      <c r="ADM208" s="102"/>
      <c r="ADN208" s="102"/>
      <c r="ADO208" s="102"/>
      <c r="ADP208" s="102"/>
      <c r="ADQ208" s="102"/>
      <c r="ADR208" s="102"/>
      <c r="ADS208" s="102"/>
      <c r="ADT208" s="102"/>
      <c r="ADU208" s="102"/>
      <c r="ADV208" s="102"/>
      <c r="ADW208" s="102"/>
      <c r="ADX208" s="102"/>
      <c r="ADY208" s="102"/>
      <c r="ADZ208" s="102"/>
      <c r="AEA208" s="102"/>
      <c r="AEB208" s="102"/>
      <c r="AEC208" s="102"/>
      <c r="AED208" s="102"/>
      <c r="AEE208" s="102"/>
      <c r="AEF208" s="102"/>
      <c r="AEG208" s="102"/>
      <c r="AEH208" s="102"/>
      <c r="AEI208" s="102"/>
      <c r="AEJ208" s="102"/>
      <c r="AEK208" s="102"/>
      <c r="AEL208" s="102"/>
      <c r="AEM208" s="102"/>
      <c r="AEN208" s="102"/>
      <c r="AEO208" s="102"/>
      <c r="AEP208" s="102"/>
      <c r="AEQ208" s="102"/>
      <c r="AER208" s="102"/>
      <c r="AES208" s="102"/>
      <c r="AET208" s="102"/>
      <c r="AEU208" s="102"/>
      <c r="AEV208" s="102"/>
      <c r="AEW208" s="102"/>
      <c r="AEX208" s="102"/>
      <c r="AEY208" s="102"/>
      <c r="AEZ208" s="102"/>
      <c r="AFA208" s="102"/>
      <c r="AFB208" s="102"/>
      <c r="AFC208" s="102"/>
      <c r="AFD208" s="102"/>
      <c r="AFE208" s="102"/>
      <c r="AFF208" s="102"/>
      <c r="AFG208" s="102"/>
      <c r="AFH208" s="102"/>
      <c r="AFI208" s="102"/>
      <c r="AFJ208" s="102"/>
      <c r="AFK208" s="102"/>
      <c r="AFL208" s="102"/>
      <c r="AFM208" s="102"/>
      <c r="AFN208" s="102"/>
      <c r="AFO208" s="102"/>
      <c r="AFP208" s="102"/>
      <c r="AFQ208" s="102"/>
      <c r="AFR208" s="102"/>
      <c r="AFS208" s="102"/>
      <c r="AFT208" s="102"/>
      <c r="AFU208" s="102"/>
      <c r="AFV208" s="102"/>
      <c r="AFW208" s="102"/>
      <c r="AFX208" s="102"/>
      <c r="AFY208" s="102"/>
      <c r="AFZ208" s="102"/>
      <c r="AGA208" s="102"/>
      <c r="AGB208" s="102"/>
      <c r="AGC208" s="102"/>
      <c r="AGD208" s="102"/>
      <c r="AGE208" s="102"/>
      <c r="AGF208" s="102"/>
      <c r="AGG208" s="102"/>
      <c r="AGH208" s="102"/>
      <c r="AGI208" s="102"/>
      <c r="AGJ208" s="102"/>
      <c r="AGK208" s="102"/>
      <c r="AGL208" s="102"/>
      <c r="AGM208" s="102"/>
      <c r="AGN208" s="102"/>
      <c r="AGO208" s="102"/>
      <c r="AGP208" s="102"/>
      <c r="AGQ208" s="102"/>
      <c r="AGR208" s="102"/>
      <c r="AGS208" s="102"/>
      <c r="AGT208" s="102"/>
      <c r="AGU208" s="102"/>
      <c r="AGV208" s="102"/>
      <c r="AGW208" s="102"/>
      <c r="AGX208" s="102"/>
      <c r="AGY208" s="102"/>
      <c r="AGZ208" s="102"/>
      <c r="AHA208" s="102"/>
      <c r="AHB208" s="102"/>
      <c r="AHC208" s="102"/>
      <c r="AHD208" s="102"/>
      <c r="AHE208" s="102"/>
      <c r="AHF208" s="102"/>
      <c r="AHG208" s="102"/>
      <c r="AHH208" s="102"/>
      <c r="AHI208" s="102"/>
      <c r="AHJ208" s="102"/>
      <c r="AHK208" s="102"/>
      <c r="AHL208" s="102"/>
      <c r="AHM208" s="102"/>
      <c r="AHN208" s="102"/>
      <c r="AHO208" s="102"/>
      <c r="AHP208" s="102"/>
      <c r="AHQ208" s="102"/>
      <c r="AHR208" s="102"/>
      <c r="AHS208" s="102"/>
      <c r="AHT208" s="102"/>
      <c r="AHU208" s="102"/>
      <c r="AHV208" s="102"/>
      <c r="AHW208" s="102"/>
      <c r="AHX208" s="102"/>
      <c r="AHY208" s="102"/>
      <c r="AHZ208" s="102"/>
      <c r="AIA208" s="102"/>
      <c r="AIB208" s="102"/>
      <c r="AIC208" s="102"/>
      <c r="AID208" s="102"/>
      <c r="AIE208" s="102"/>
      <c r="AIF208" s="102"/>
      <c r="AIG208" s="102"/>
      <c r="AIH208" s="102"/>
      <c r="AII208" s="102"/>
      <c r="AIJ208" s="102"/>
      <c r="AIK208" s="102"/>
      <c r="AIL208" s="102"/>
      <c r="AIM208" s="102"/>
      <c r="AIN208" s="102"/>
      <c r="AIO208" s="102"/>
      <c r="AIP208" s="102"/>
      <c r="AIQ208" s="102"/>
      <c r="AIR208" s="102"/>
      <c r="AIS208" s="102"/>
      <c r="AIT208" s="102"/>
      <c r="AIU208" s="102"/>
      <c r="AIV208" s="102"/>
      <c r="AIW208" s="102"/>
      <c r="AIX208" s="102"/>
      <c r="AIY208" s="102"/>
      <c r="AIZ208" s="102"/>
      <c r="AJA208" s="102"/>
      <c r="AJB208" s="102"/>
      <c r="AJC208" s="102"/>
      <c r="AJD208" s="102"/>
      <c r="AJE208" s="102"/>
      <c r="AJF208" s="102"/>
      <c r="AJG208" s="102"/>
      <c r="AJH208" s="102"/>
      <c r="AJI208" s="102"/>
      <c r="AJJ208" s="102"/>
      <c r="AJK208" s="102"/>
      <c r="AJL208" s="102"/>
      <c r="AJM208" s="102"/>
      <c r="AJN208" s="102"/>
      <c r="AJO208" s="102"/>
      <c r="AJP208" s="102"/>
      <c r="AJQ208" s="102"/>
      <c r="AJR208" s="102"/>
      <c r="AJS208" s="102"/>
      <c r="AJT208" s="102"/>
      <c r="AJU208" s="102"/>
      <c r="AJV208" s="102"/>
      <c r="AJW208" s="102"/>
      <c r="AJX208" s="102"/>
      <c r="AJY208" s="102"/>
      <c r="AJZ208" s="102"/>
      <c r="AKA208" s="102"/>
      <c r="AKB208" s="102"/>
      <c r="AKC208" s="102"/>
      <c r="AKD208" s="102"/>
      <c r="AKE208" s="102"/>
      <c r="AKF208" s="102"/>
      <c r="AKG208" s="102"/>
      <c r="AKH208" s="102"/>
      <c r="AKI208" s="102"/>
      <c r="AKJ208" s="102"/>
      <c r="AKK208" s="102"/>
      <c r="AKL208" s="102"/>
      <c r="AKM208" s="102"/>
      <c r="AKN208" s="102"/>
      <c r="AKO208" s="102"/>
      <c r="AKP208" s="102"/>
      <c r="AKQ208" s="102"/>
      <c r="AKR208" s="102"/>
      <c r="AKS208" s="102"/>
      <c r="AKT208" s="102"/>
      <c r="AKU208" s="102"/>
      <c r="AKV208" s="102"/>
      <c r="AKW208" s="102"/>
      <c r="AKX208" s="102"/>
      <c r="AKY208" s="102"/>
      <c r="AKZ208" s="102"/>
      <c r="ALA208" s="102"/>
      <c r="ALB208" s="102"/>
      <c r="ALC208" s="102"/>
      <c r="ALD208" s="102"/>
      <c r="ALE208" s="102"/>
      <c r="ALF208" s="102"/>
      <c r="ALG208" s="102"/>
      <c r="ALH208" s="102"/>
      <c r="ALI208" s="102"/>
      <c r="ALJ208" s="102"/>
      <c r="ALK208" s="102"/>
      <c r="ALL208" s="102"/>
      <c r="ALM208" s="102"/>
      <c r="ALN208" s="102"/>
      <c r="ALO208" s="102"/>
      <c r="ALP208" s="102"/>
      <c r="ALQ208" s="102"/>
      <c r="ALR208" s="102"/>
      <c r="ALS208" s="102"/>
      <c r="ALT208" s="102"/>
      <c r="ALU208" s="102"/>
      <c r="ALV208" s="102"/>
      <c r="ALW208" s="102"/>
      <c r="ALX208" s="102"/>
      <c r="ALY208" s="102"/>
      <c r="ALZ208" s="102"/>
      <c r="AMA208" s="102"/>
      <c r="AMB208" s="102"/>
      <c r="AMC208" s="102"/>
      <c r="AMD208" s="102"/>
      <c r="AME208" s="102"/>
      <c r="AMF208" s="102"/>
      <c r="AMG208" s="102"/>
      <c r="AMH208" s="102"/>
      <c r="AMI208" s="102"/>
      <c r="AMJ208" s="102"/>
      <c r="AMK208" s="102"/>
      <c r="AML208" s="102"/>
      <c r="AMM208" s="102"/>
      <c r="AMN208" s="102"/>
      <c r="AMO208" s="102"/>
      <c r="AMP208" s="102"/>
      <c r="AMQ208" s="102"/>
      <c r="AMR208" s="102"/>
      <c r="AMS208" s="102"/>
      <c r="AMT208" s="102"/>
      <c r="AMU208" s="102"/>
      <c r="AMV208" s="102"/>
      <c r="AMW208" s="102"/>
      <c r="AMX208" s="102"/>
      <c r="AMY208" s="102"/>
      <c r="AMZ208" s="102"/>
      <c r="ANA208" s="102"/>
      <c r="ANB208" s="102"/>
      <c r="ANC208" s="102"/>
      <c r="AND208" s="102"/>
      <c r="ANE208" s="102"/>
      <c r="ANF208" s="102"/>
      <c r="ANG208" s="102"/>
      <c r="ANH208" s="102"/>
      <c r="ANI208" s="102"/>
      <c r="ANJ208" s="102"/>
      <c r="ANK208" s="102"/>
      <c r="ANL208" s="102"/>
      <c r="ANM208" s="102"/>
      <c r="ANN208" s="102"/>
      <c r="ANO208" s="102"/>
      <c r="ANP208" s="102"/>
      <c r="ANQ208" s="102"/>
      <c r="ANR208" s="102"/>
      <c r="ANS208" s="102"/>
      <c r="ANT208" s="102"/>
      <c r="ANU208" s="102"/>
      <c r="ANV208" s="102"/>
      <c r="ANW208" s="102"/>
      <c r="ANX208" s="102"/>
      <c r="ANY208" s="102"/>
      <c r="ANZ208" s="102"/>
      <c r="AOA208" s="102"/>
      <c r="AOB208" s="102"/>
      <c r="AOC208" s="102"/>
      <c r="AOD208" s="102"/>
      <c r="AOE208" s="102"/>
      <c r="AOF208" s="102"/>
      <c r="AOG208" s="102"/>
      <c r="AOH208" s="102"/>
      <c r="AOI208" s="102"/>
      <c r="AOJ208" s="102"/>
      <c r="AOK208" s="102"/>
      <c r="AOL208" s="102"/>
      <c r="AOM208" s="102"/>
      <c r="AON208" s="102"/>
      <c r="AOO208" s="102"/>
      <c r="AOP208" s="102"/>
      <c r="AOQ208" s="102"/>
      <c r="AOR208" s="102"/>
      <c r="AOS208" s="102"/>
      <c r="AOT208" s="102"/>
      <c r="AOU208" s="102"/>
      <c r="AOV208" s="102"/>
      <c r="AOW208" s="102"/>
      <c r="AOX208" s="102"/>
      <c r="AOY208" s="102"/>
      <c r="AOZ208" s="102"/>
      <c r="APA208" s="102"/>
      <c r="APB208" s="102"/>
      <c r="APC208" s="102"/>
      <c r="APD208" s="102"/>
      <c r="APE208" s="102"/>
      <c r="APF208" s="102"/>
      <c r="APG208" s="102"/>
      <c r="APH208" s="102"/>
      <c r="API208" s="102"/>
      <c r="APJ208" s="102"/>
      <c r="APK208" s="102"/>
      <c r="APL208" s="102"/>
      <c r="APM208" s="102"/>
      <c r="APN208" s="102"/>
      <c r="APO208" s="102"/>
      <c r="APP208" s="102"/>
      <c r="APQ208" s="102"/>
      <c r="APR208" s="102"/>
      <c r="APS208" s="102"/>
      <c r="APT208" s="102"/>
      <c r="APU208" s="102"/>
      <c r="APV208" s="102"/>
      <c r="APW208" s="102"/>
      <c r="APX208" s="102"/>
      <c r="APY208" s="102"/>
      <c r="APZ208" s="102"/>
      <c r="AQA208" s="102"/>
      <c r="AQB208" s="102"/>
      <c r="AQC208" s="102"/>
      <c r="AQD208" s="102"/>
      <c r="AQE208" s="102"/>
      <c r="AQF208" s="102"/>
      <c r="AQG208" s="102"/>
      <c r="AQH208" s="102"/>
      <c r="AQI208" s="102"/>
      <c r="AQJ208" s="102"/>
      <c r="AQK208" s="102"/>
      <c r="AQL208" s="102"/>
      <c r="AQM208" s="102"/>
      <c r="AQN208" s="102"/>
      <c r="AQO208" s="102"/>
      <c r="AQP208" s="102"/>
      <c r="AQQ208" s="102"/>
      <c r="AQR208" s="102"/>
      <c r="AQS208" s="102"/>
      <c r="AQT208" s="102"/>
      <c r="AQU208" s="102"/>
      <c r="AQV208" s="102"/>
      <c r="AQW208" s="102"/>
      <c r="AQX208" s="102"/>
      <c r="AQY208" s="102"/>
      <c r="AQZ208" s="102"/>
      <c r="ARA208" s="102"/>
      <c r="ARB208" s="102"/>
      <c r="ARC208" s="102"/>
      <c r="ARD208" s="102"/>
      <c r="ARE208" s="102"/>
      <c r="ARF208" s="102"/>
      <c r="ARG208" s="102"/>
      <c r="ARH208" s="102"/>
      <c r="ARI208" s="102"/>
      <c r="ARJ208" s="102"/>
      <c r="ARK208" s="102"/>
      <c r="ARL208" s="102"/>
      <c r="ARM208" s="102"/>
      <c r="ARN208" s="102"/>
      <c r="ARO208" s="102"/>
      <c r="ARP208" s="102"/>
      <c r="ARQ208" s="102"/>
      <c r="ARR208" s="102"/>
      <c r="ARS208" s="102"/>
      <c r="ART208" s="102"/>
      <c r="ARU208" s="102"/>
      <c r="ARV208" s="102"/>
      <c r="ARW208" s="102"/>
      <c r="ARX208" s="102"/>
      <c r="ARY208" s="102"/>
      <c r="ARZ208" s="102"/>
      <c r="ASA208" s="102"/>
      <c r="ASB208" s="102"/>
      <c r="ASC208" s="102"/>
      <c r="ASD208" s="102"/>
      <c r="ASE208" s="102"/>
      <c r="ASF208" s="102"/>
      <c r="ASG208" s="102"/>
      <c r="ASH208" s="102"/>
      <c r="ASI208" s="102"/>
      <c r="ASJ208" s="102"/>
      <c r="ASK208" s="102"/>
      <c r="ASL208" s="102"/>
      <c r="ASM208" s="102"/>
      <c r="ASN208" s="102"/>
      <c r="ASO208" s="102"/>
      <c r="ASP208" s="102"/>
      <c r="ASQ208" s="102"/>
      <c r="ASR208" s="102"/>
      <c r="ASS208" s="102"/>
      <c r="AST208" s="102"/>
      <c r="ASU208" s="102"/>
      <c r="ASV208" s="102"/>
      <c r="ASW208" s="102"/>
      <c r="ASX208" s="102"/>
      <c r="ASY208" s="102"/>
      <c r="ASZ208" s="102"/>
      <c r="ATA208" s="102"/>
      <c r="ATB208" s="102"/>
      <c r="ATC208" s="102"/>
      <c r="ATD208" s="102"/>
      <c r="ATE208" s="102"/>
      <c r="ATF208" s="102"/>
      <c r="ATG208" s="102"/>
      <c r="ATH208" s="102"/>
      <c r="ATI208" s="102"/>
      <c r="ATJ208" s="102"/>
      <c r="ATK208" s="102"/>
      <c r="ATL208" s="102"/>
      <c r="ATM208" s="102"/>
      <c r="ATN208" s="102"/>
      <c r="ATO208" s="102"/>
      <c r="ATP208" s="102"/>
      <c r="ATQ208" s="102"/>
      <c r="ATR208" s="102"/>
      <c r="ATS208" s="102"/>
      <c r="ATT208" s="102"/>
      <c r="ATU208" s="102"/>
      <c r="ATV208" s="102"/>
      <c r="ATW208" s="102"/>
      <c r="ATX208" s="102"/>
      <c r="ATY208" s="102"/>
      <c r="ATZ208" s="102"/>
      <c r="AUA208" s="102"/>
      <c r="AUB208" s="102"/>
      <c r="AUC208" s="102"/>
      <c r="AUD208" s="102"/>
      <c r="AUE208" s="102"/>
      <c r="AUF208" s="102"/>
      <c r="AUG208" s="102"/>
      <c r="AUH208" s="102"/>
      <c r="AUI208" s="102"/>
      <c r="AUJ208" s="102"/>
      <c r="AUK208" s="102"/>
      <c r="AUL208" s="102"/>
      <c r="AUM208" s="102"/>
      <c r="AUN208" s="102"/>
      <c r="AUO208" s="102"/>
      <c r="AUP208" s="102"/>
      <c r="AUQ208" s="102"/>
      <c r="AUR208" s="102"/>
      <c r="AUS208" s="102"/>
      <c r="AUT208" s="102"/>
      <c r="AUU208" s="102"/>
      <c r="AUV208" s="102"/>
      <c r="AUW208" s="102"/>
      <c r="AUX208" s="102"/>
      <c r="AUY208" s="102"/>
      <c r="AUZ208" s="102"/>
      <c r="AVA208" s="102"/>
      <c r="AVB208" s="102"/>
      <c r="AVC208" s="102"/>
      <c r="AVD208" s="102"/>
      <c r="AVE208" s="102"/>
      <c r="AVF208" s="102"/>
      <c r="AVG208" s="102"/>
      <c r="AVH208" s="102"/>
      <c r="AVI208" s="102"/>
      <c r="AVJ208" s="102"/>
      <c r="AVK208" s="102"/>
      <c r="AVL208" s="102"/>
      <c r="AVM208" s="102"/>
      <c r="AVN208" s="102"/>
      <c r="AVO208" s="102"/>
      <c r="AVP208" s="102"/>
      <c r="AVQ208" s="102"/>
      <c r="AVR208" s="102"/>
      <c r="AVS208" s="102"/>
      <c r="AVT208" s="102"/>
      <c r="AVU208" s="102"/>
      <c r="AVV208" s="102"/>
      <c r="AVW208" s="102"/>
      <c r="AVX208" s="102"/>
      <c r="AVY208" s="102"/>
      <c r="AVZ208" s="102"/>
      <c r="AWA208" s="102"/>
      <c r="AWB208" s="102"/>
      <c r="AWC208" s="102"/>
      <c r="AWD208" s="102"/>
      <c r="AWE208" s="102"/>
      <c r="AWF208" s="102"/>
      <c r="AWG208" s="102"/>
      <c r="AWH208" s="102"/>
      <c r="AWI208" s="102"/>
      <c r="AWJ208" s="102"/>
      <c r="AWK208" s="102"/>
      <c r="AWL208" s="102"/>
      <c r="AWM208" s="102"/>
      <c r="AWN208" s="102"/>
      <c r="AWO208" s="102"/>
      <c r="AWP208" s="102"/>
      <c r="AWQ208" s="102"/>
      <c r="AWR208" s="102"/>
      <c r="AWS208" s="102"/>
      <c r="AWT208" s="102"/>
      <c r="AWU208" s="102"/>
      <c r="AWV208" s="102"/>
      <c r="AWW208" s="102"/>
      <c r="AWX208" s="102"/>
      <c r="AWY208" s="102"/>
      <c r="AWZ208" s="102"/>
      <c r="AXA208" s="102"/>
      <c r="AXB208" s="102"/>
      <c r="AXC208" s="102"/>
      <c r="AXD208" s="102"/>
      <c r="AXE208" s="102"/>
      <c r="AXF208" s="102"/>
      <c r="AXG208" s="102"/>
      <c r="AXH208" s="102"/>
      <c r="AXI208" s="102"/>
      <c r="AXJ208" s="102"/>
      <c r="AXK208" s="102"/>
      <c r="AXL208" s="102"/>
      <c r="AXM208" s="102"/>
      <c r="AXN208" s="102"/>
      <c r="AXO208" s="102"/>
      <c r="AXP208" s="102"/>
      <c r="AXQ208" s="102"/>
      <c r="AXR208" s="102"/>
      <c r="AXS208" s="102"/>
      <c r="AXT208" s="102"/>
      <c r="AXU208" s="102"/>
      <c r="AXV208" s="102"/>
      <c r="AXW208" s="102"/>
      <c r="AXX208" s="102"/>
      <c r="AXY208" s="102"/>
      <c r="AXZ208" s="102"/>
      <c r="AYA208" s="102"/>
      <c r="AYB208" s="102"/>
      <c r="AYC208" s="102"/>
      <c r="AYD208" s="102"/>
      <c r="AYE208" s="102"/>
      <c r="AYF208" s="102"/>
      <c r="AYG208" s="102"/>
      <c r="AYH208" s="102"/>
      <c r="AYI208" s="102"/>
      <c r="AYJ208" s="102"/>
      <c r="AYK208" s="102"/>
      <c r="AYL208" s="102"/>
      <c r="AYM208" s="102"/>
      <c r="AYN208" s="102"/>
      <c r="AYO208" s="102"/>
      <c r="AYP208" s="102"/>
      <c r="AYQ208" s="102"/>
      <c r="AYR208" s="102"/>
      <c r="AYS208" s="102"/>
      <c r="AYT208" s="102"/>
      <c r="AYU208" s="102"/>
      <c r="AYV208" s="102"/>
      <c r="AYW208" s="102"/>
      <c r="AYX208" s="102"/>
      <c r="AYY208" s="102"/>
      <c r="AYZ208" s="102"/>
      <c r="AZA208" s="102"/>
      <c r="AZB208" s="102"/>
      <c r="AZC208" s="102"/>
      <c r="AZD208" s="102"/>
      <c r="AZE208" s="102"/>
      <c r="AZF208" s="102"/>
      <c r="AZG208" s="102"/>
      <c r="AZH208" s="102"/>
      <c r="AZI208" s="102"/>
      <c r="AZJ208" s="102"/>
      <c r="AZK208" s="102"/>
      <c r="AZL208" s="102"/>
      <c r="AZM208" s="102"/>
      <c r="AZN208" s="102"/>
      <c r="AZO208" s="102"/>
      <c r="AZP208" s="102"/>
      <c r="AZQ208" s="102"/>
      <c r="AZR208" s="102"/>
      <c r="AZS208" s="102"/>
      <c r="AZT208" s="102"/>
      <c r="AZU208" s="102"/>
      <c r="AZV208" s="102"/>
      <c r="AZW208" s="102"/>
      <c r="AZX208" s="102"/>
      <c r="AZY208" s="102"/>
      <c r="AZZ208" s="102"/>
      <c r="BAA208" s="102"/>
      <c r="BAB208" s="102"/>
      <c r="BAC208" s="102"/>
      <c r="BAD208" s="102"/>
      <c r="BAE208" s="102"/>
      <c r="BAF208" s="102"/>
      <c r="BAG208" s="102"/>
      <c r="BAH208" s="102"/>
      <c r="BAI208" s="102"/>
      <c r="BAJ208" s="102"/>
      <c r="BAK208" s="102"/>
      <c r="BAL208" s="102"/>
      <c r="BAM208" s="102"/>
      <c r="BAN208" s="102"/>
      <c r="BAO208" s="102"/>
      <c r="BAP208" s="102"/>
      <c r="BAQ208" s="102"/>
      <c r="BAR208" s="102"/>
      <c r="BAS208" s="102"/>
      <c r="BAT208" s="102"/>
      <c r="BAU208" s="102"/>
      <c r="BAV208" s="102"/>
      <c r="BAW208" s="102"/>
      <c r="BAX208" s="102"/>
      <c r="BAY208" s="102"/>
      <c r="BAZ208" s="102"/>
      <c r="BBA208" s="102"/>
      <c r="BBB208" s="102"/>
      <c r="BBC208" s="102"/>
      <c r="BBD208" s="102"/>
      <c r="BBE208" s="102"/>
      <c r="BBF208" s="102"/>
      <c r="BBG208" s="102"/>
      <c r="BBH208" s="102"/>
      <c r="BBI208" s="102"/>
      <c r="BBJ208" s="102"/>
      <c r="BBK208" s="102"/>
      <c r="BBL208" s="102"/>
      <c r="BBM208" s="102"/>
      <c r="BBN208" s="102"/>
      <c r="BBO208" s="102"/>
      <c r="BBP208" s="102"/>
      <c r="BBQ208" s="102"/>
      <c r="BBR208" s="102"/>
      <c r="BBS208" s="102"/>
      <c r="BBT208" s="102"/>
      <c r="BBU208" s="102"/>
      <c r="BBV208" s="102"/>
      <c r="BBW208" s="102"/>
      <c r="BBX208" s="102"/>
      <c r="BBY208" s="102"/>
      <c r="BBZ208" s="102"/>
      <c r="BCA208" s="102"/>
      <c r="BCB208" s="102"/>
      <c r="BCC208" s="102"/>
      <c r="BCD208" s="102"/>
      <c r="BCE208" s="102"/>
      <c r="BCF208" s="102"/>
      <c r="BCG208" s="102"/>
      <c r="BCH208" s="102"/>
      <c r="BCI208" s="102"/>
      <c r="BCJ208" s="102"/>
      <c r="BCK208" s="102"/>
      <c r="BCL208" s="102"/>
      <c r="BCM208" s="102"/>
      <c r="BCN208" s="102"/>
      <c r="BCO208" s="102"/>
      <c r="BCP208" s="102"/>
      <c r="BCQ208" s="102"/>
      <c r="BCR208" s="102"/>
      <c r="BCS208" s="102"/>
      <c r="BCT208" s="102"/>
      <c r="BCU208" s="102"/>
      <c r="BCV208" s="102"/>
      <c r="BCW208" s="102"/>
      <c r="BCX208" s="102"/>
      <c r="BCY208" s="102"/>
      <c r="BCZ208" s="102"/>
      <c r="BDA208" s="102"/>
      <c r="BDB208" s="102"/>
      <c r="BDC208" s="102"/>
      <c r="BDD208" s="102"/>
      <c r="BDE208" s="102"/>
      <c r="BDF208" s="102"/>
      <c r="BDG208" s="102"/>
      <c r="BDH208" s="102"/>
      <c r="BDI208" s="102"/>
      <c r="BDJ208" s="102"/>
      <c r="BDK208" s="102"/>
      <c r="BDL208" s="102"/>
      <c r="BDM208" s="102"/>
      <c r="BDN208" s="102"/>
      <c r="BDO208" s="102"/>
      <c r="BDP208" s="102"/>
      <c r="BDQ208" s="102"/>
      <c r="BDR208" s="102"/>
      <c r="BDS208" s="102"/>
      <c r="BDT208" s="102"/>
      <c r="BDU208" s="102"/>
      <c r="BDV208" s="102"/>
      <c r="BDW208" s="102"/>
      <c r="BDX208" s="102"/>
      <c r="BDY208" s="102"/>
      <c r="BDZ208" s="102"/>
      <c r="BEA208" s="102"/>
      <c r="BEB208" s="102"/>
      <c r="BEC208" s="102"/>
      <c r="BED208" s="102"/>
      <c r="BEE208" s="102"/>
      <c r="BEF208" s="102"/>
      <c r="BEG208" s="102"/>
      <c r="BEH208" s="102"/>
      <c r="BEI208" s="102"/>
      <c r="BEJ208" s="102"/>
      <c r="BEK208" s="102"/>
      <c r="BEL208" s="102"/>
      <c r="BEM208" s="102"/>
      <c r="BEN208" s="102"/>
      <c r="BEO208" s="102"/>
      <c r="BEP208" s="102"/>
      <c r="BEQ208" s="102"/>
      <c r="BER208" s="102"/>
      <c r="BES208" s="102"/>
      <c r="BET208" s="102"/>
      <c r="BEU208" s="102"/>
      <c r="BEV208" s="102"/>
      <c r="BEW208" s="102"/>
      <c r="BEX208" s="102"/>
      <c r="BEY208" s="102"/>
      <c r="BEZ208" s="102"/>
      <c r="BFA208" s="102"/>
      <c r="BFB208" s="102"/>
      <c r="BFC208" s="102"/>
      <c r="BFD208" s="102"/>
      <c r="BFE208" s="102"/>
      <c r="BFF208" s="102"/>
      <c r="BFG208" s="102"/>
      <c r="BFH208" s="102"/>
      <c r="BFI208" s="102"/>
      <c r="BFJ208" s="102"/>
      <c r="BFK208" s="102"/>
      <c r="BFL208" s="102"/>
      <c r="BFM208" s="102"/>
      <c r="BFN208" s="102"/>
      <c r="BFO208" s="102"/>
      <c r="BFP208" s="102"/>
      <c r="BFQ208" s="102"/>
      <c r="BFR208" s="102"/>
      <c r="BFS208" s="102"/>
      <c r="BFT208" s="102"/>
      <c r="BFU208" s="102"/>
      <c r="BFV208" s="102"/>
      <c r="BFW208" s="102"/>
      <c r="BFX208" s="102"/>
      <c r="BFY208" s="102"/>
      <c r="BFZ208" s="102"/>
      <c r="BGA208" s="102"/>
      <c r="BGB208" s="102"/>
      <c r="BGC208" s="102"/>
      <c r="BGD208" s="102"/>
      <c r="BGE208" s="102"/>
      <c r="BGF208" s="102"/>
      <c r="BGG208" s="102"/>
      <c r="BGH208" s="102"/>
      <c r="BGI208" s="102"/>
      <c r="BGJ208" s="102"/>
      <c r="BGK208" s="102"/>
      <c r="BGL208" s="102"/>
      <c r="BGM208" s="102"/>
      <c r="BGN208" s="102"/>
      <c r="BGO208" s="102"/>
      <c r="BGP208" s="102"/>
      <c r="BGQ208" s="102"/>
      <c r="BGR208" s="102"/>
      <c r="BGS208" s="102"/>
      <c r="BGT208" s="102"/>
      <c r="BGU208" s="102"/>
      <c r="BGV208" s="102"/>
      <c r="BGW208" s="102"/>
      <c r="BGX208" s="102"/>
      <c r="BGY208" s="102"/>
      <c r="BGZ208" s="102"/>
      <c r="BHA208" s="102"/>
      <c r="BHB208" s="102"/>
      <c r="BHC208" s="102"/>
      <c r="BHD208" s="102"/>
      <c r="BHE208" s="102"/>
      <c r="BHF208" s="102"/>
      <c r="BHG208" s="102"/>
      <c r="BHH208" s="102"/>
      <c r="BHI208" s="102"/>
      <c r="BHJ208" s="102"/>
      <c r="BHK208" s="102"/>
      <c r="BHL208" s="102"/>
      <c r="BHM208" s="102"/>
      <c r="BHN208" s="102"/>
      <c r="BHO208" s="102"/>
      <c r="BHP208" s="102"/>
      <c r="BHQ208" s="102"/>
      <c r="BHR208" s="102"/>
      <c r="BHS208" s="102"/>
      <c r="BHT208" s="102"/>
      <c r="BHU208" s="102"/>
      <c r="BHV208" s="102"/>
      <c r="BHW208" s="102"/>
      <c r="BHX208" s="102"/>
      <c r="BHY208" s="102"/>
      <c r="BHZ208" s="102"/>
      <c r="BIA208" s="102"/>
      <c r="BIB208" s="102"/>
      <c r="BIC208" s="102"/>
      <c r="BID208" s="102"/>
      <c r="BIE208" s="102"/>
      <c r="BIF208" s="102"/>
      <c r="BIG208" s="102"/>
      <c r="BIH208" s="102"/>
      <c r="BII208" s="102"/>
      <c r="BIJ208" s="102"/>
      <c r="BIK208" s="102"/>
      <c r="BIL208" s="102"/>
      <c r="BIM208" s="102"/>
      <c r="BIN208" s="102"/>
      <c r="BIO208" s="102"/>
      <c r="BIP208" s="102"/>
      <c r="BIQ208" s="102"/>
      <c r="BIR208" s="102"/>
      <c r="BIS208" s="102"/>
      <c r="BIT208" s="102"/>
      <c r="BIU208" s="102"/>
      <c r="BIV208" s="102"/>
      <c r="BIW208" s="102"/>
      <c r="BIX208" s="102"/>
      <c r="BIY208" s="102"/>
      <c r="BIZ208" s="102"/>
      <c r="BJA208" s="102"/>
      <c r="BJB208" s="102"/>
      <c r="BJC208" s="102"/>
      <c r="BJD208" s="102"/>
      <c r="BJE208" s="102"/>
      <c r="BJF208" s="102"/>
      <c r="BJG208" s="102"/>
      <c r="BJH208" s="102"/>
      <c r="BJI208" s="102"/>
      <c r="BJJ208" s="102"/>
      <c r="BJK208" s="102"/>
      <c r="BJL208" s="102"/>
      <c r="BJM208" s="102"/>
      <c r="BJN208" s="102"/>
      <c r="BJO208" s="102"/>
      <c r="BJP208" s="102"/>
      <c r="BJQ208" s="102"/>
      <c r="BJR208" s="102"/>
      <c r="BJS208" s="102"/>
      <c r="BJT208" s="102"/>
      <c r="BJU208" s="102"/>
      <c r="BJV208" s="102"/>
      <c r="BJW208" s="102"/>
      <c r="BJX208" s="102"/>
      <c r="BJY208" s="102"/>
      <c r="BJZ208" s="102"/>
      <c r="BKA208" s="102"/>
      <c r="BKB208" s="102"/>
      <c r="BKC208" s="102"/>
      <c r="BKD208" s="102"/>
      <c r="BKE208" s="102"/>
      <c r="BKF208" s="102"/>
      <c r="BKG208" s="102"/>
      <c r="BKH208" s="102"/>
      <c r="BKI208" s="102"/>
      <c r="BKJ208" s="102"/>
      <c r="BKK208" s="102"/>
      <c r="BKL208" s="102"/>
      <c r="BKM208" s="102"/>
      <c r="BKN208" s="102"/>
      <c r="BKO208" s="102"/>
      <c r="BKP208" s="102"/>
      <c r="BKQ208" s="102"/>
      <c r="BKR208" s="102"/>
      <c r="BKS208" s="102"/>
      <c r="BKT208" s="102"/>
      <c r="BKU208" s="102"/>
      <c r="BKV208" s="102"/>
      <c r="BKW208" s="102"/>
      <c r="BKX208" s="102"/>
      <c r="BKY208" s="102"/>
      <c r="BKZ208" s="102"/>
      <c r="BLA208" s="102"/>
      <c r="BLB208" s="102"/>
      <c r="BLC208" s="102"/>
      <c r="BLD208" s="102"/>
      <c r="BLE208" s="102"/>
      <c r="BLF208" s="102"/>
      <c r="BLG208" s="102"/>
      <c r="BLH208" s="102"/>
      <c r="BLI208" s="102"/>
      <c r="BLJ208" s="102"/>
      <c r="BLK208" s="102"/>
      <c r="BLL208" s="102"/>
      <c r="BLM208" s="102"/>
      <c r="BLN208" s="102"/>
      <c r="BLO208" s="102"/>
      <c r="BLP208" s="102"/>
      <c r="BLQ208" s="102"/>
      <c r="BLR208" s="102"/>
      <c r="BLS208" s="102"/>
      <c r="BLT208" s="102"/>
      <c r="BLU208" s="102"/>
      <c r="BLV208" s="102"/>
      <c r="BLW208" s="102"/>
      <c r="BLX208" s="102"/>
      <c r="BLY208" s="102"/>
      <c r="BLZ208" s="102"/>
      <c r="BMA208" s="102"/>
      <c r="BMB208" s="102"/>
      <c r="BMC208" s="102"/>
      <c r="BMD208" s="102"/>
      <c r="BME208" s="102"/>
      <c r="BMF208" s="102"/>
      <c r="BMG208" s="102"/>
      <c r="BMH208" s="102"/>
      <c r="BMI208" s="102"/>
      <c r="BMJ208" s="102"/>
      <c r="BMK208" s="102"/>
      <c r="BML208" s="102"/>
      <c r="BMM208" s="102"/>
      <c r="BMN208" s="102"/>
      <c r="BMO208" s="102"/>
      <c r="BMP208" s="102"/>
      <c r="BMQ208" s="102"/>
      <c r="BMR208" s="102"/>
      <c r="BMS208" s="102"/>
      <c r="BMT208" s="102"/>
      <c r="BMU208" s="102"/>
      <c r="BMV208" s="102"/>
      <c r="BMW208" s="102"/>
      <c r="BMX208" s="102"/>
      <c r="BMY208" s="102"/>
      <c r="BMZ208" s="102"/>
      <c r="BNA208" s="102"/>
      <c r="BNB208" s="102"/>
      <c r="BNC208" s="102"/>
      <c r="BND208" s="102"/>
      <c r="BNE208" s="102"/>
      <c r="BNF208" s="102"/>
      <c r="BNG208" s="102"/>
      <c r="BNH208" s="102"/>
      <c r="BNI208" s="102"/>
      <c r="BNJ208" s="102"/>
      <c r="BNK208" s="102"/>
      <c r="BNL208" s="102"/>
      <c r="BNM208" s="102"/>
      <c r="BNN208" s="102"/>
      <c r="BNO208" s="102"/>
      <c r="BNP208" s="102"/>
      <c r="BNQ208" s="102"/>
      <c r="BNR208" s="102"/>
      <c r="BNS208" s="102"/>
      <c r="BNT208" s="102"/>
      <c r="BNU208" s="102"/>
      <c r="BNV208" s="102"/>
      <c r="BNW208" s="102"/>
      <c r="BNX208" s="102"/>
      <c r="BNY208" s="102"/>
      <c r="BNZ208" s="102"/>
      <c r="BOA208" s="102"/>
      <c r="BOB208" s="102"/>
      <c r="BOC208" s="102"/>
      <c r="BOD208" s="102"/>
      <c r="BOE208" s="102"/>
      <c r="BOF208" s="102"/>
      <c r="BOG208" s="102"/>
      <c r="BOH208" s="102"/>
      <c r="BOI208" s="102"/>
      <c r="BOJ208" s="102"/>
      <c r="BOK208" s="102"/>
      <c r="BOL208" s="102"/>
      <c r="BOM208" s="102"/>
      <c r="BON208" s="102"/>
      <c r="BOO208" s="102"/>
      <c r="BOP208" s="102"/>
      <c r="BOQ208" s="102"/>
      <c r="BOR208" s="102"/>
      <c r="BOS208" s="102"/>
      <c r="BOT208" s="102"/>
      <c r="BOU208" s="102"/>
      <c r="BOV208" s="102"/>
      <c r="BOW208" s="102"/>
      <c r="BOX208" s="102"/>
      <c r="BOY208" s="102"/>
      <c r="BOZ208" s="102"/>
      <c r="BPA208" s="102"/>
      <c r="BPB208" s="102"/>
      <c r="BPC208" s="102"/>
      <c r="BPD208" s="102"/>
      <c r="BPE208" s="102"/>
      <c r="BPF208" s="102"/>
      <c r="BPG208" s="102"/>
      <c r="BPH208" s="102"/>
      <c r="BPI208" s="102"/>
      <c r="BPJ208" s="102"/>
      <c r="BPK208" s="102"/>
      <c r="BPL208" s="102"/>
      <c r="BPM208" s="102"/>
      <c r="BPN208" s="102"/>
      <c r="BPO208" s="102"/>
      <c r="BPP208" s="102"/>
      <c r="BPQ208" s="102"/>
      <c r="BPR208" s="102"/>
      <c r="BPS208" s="102"/>
      <c r="BPT208" s="102"/>
      <c r="BPU208" s="102"/>
      <c r="BPV208" s="102"/>
      <c r="BPW208" s="102"/>
      <c r="BPX208" s="102"/>
      <c r="BPY208" s="102"/>
      <c r="BPZ208" s="102"/>
      <c r="BQA208" s="102"/>
      <c r="BQB208" s="102"/>
      <c r="BQC208" s="102"/>
      <c r="BQD208" s="102"/>
      <c r="BQE208" s="102"/>
      <c r="BQF208" s="102"/>
      <c r="BQG208" s="102"/>
      <c r="BQH208" s="102"/>
      <c r="BQI208" s="102"/>
      <c r="BQJ208" s="102"/>
      <c r="BQK208" s="102"/>
      <c r="BQL208" s="102"/>
      <c r="BQM208" s="102"/>
      <c r="BQN208" s="102"/>
      <c r="BQO208" s="102"/>
      <c r="BQP208" s="102"/>
      <c r="BQQ208" s="102"/>
      <c r="BQR208" s="102"/>
      <c r="BQS208" s="102"/>
      <c r="BQT208" s="102"/>
      <c r="BQU208" s="102"/>
      <c r="BQV208" s="102"/>
      <c r="BQW208" s="102"/>
      <c r="BQX208" s="102"/>
      <c r="BQY208" s="102"/>
      <c r="BQZ208" s="102"/>
      <c r="BRA208" s="102"/>
      <c r="BRB208" s="102"/>
      <c r="BRC208" s="102"/>
      <c r="BRD208" s="102"/>
      <c r="BRE208" s="102"/>
      <c r="BRF208" s="102"/>
      <c r="BRG208" s="102"/>
      <c r="BRH208" s="102"/>
      <c r="BRI208" s="102"/>
      <c r="BRJ208" s="102"/>
      <c r="BRK208" s="102"/>
      <c r="BRL208" s="102"/>
      <c r="BRM208" s="102"/>
      <c r="BRN208" s="102"/>
      <c r="BRO208" s="102"/>
      <c r="BRP208" s="102"/>
      <c r="BRQ208" s="102"/>
      <c r="BRR208" s="102"/>
      <c r="BRS208" s="102"/>
      <c r="BRT208" s="102"/>
      <c r="BRU208" s="102"/>
      <c r="BRV208" s="102"/>
      <c r="BRW208" s="102"/>
      <c r="BRX208" s="102"/>
      <c r="BRY208" s="102"/>
      <c r="BRZ208" s="102"/>
      <c r="BSA208" s="102"/>
      <c r="BSB208" s="102"/>
      <c r="BSC208" s="102"/>
      <c r="BSD208" s="102"/>
      <c r="BSE208" s="102"/>
      <c r="BSF208" s="102"/>
      <c r="BSG208" s="102"/>
      <c r="BSH208" s="102"/>
      <c r="BSI208" s="102"/>
      <c r="BSJ208" s="102"/>
      <c r="BSK208" s="102"/>
      <c r="BSL208" s="102"/>
      <c r="BSM208" s="102"/>
      <c r="BSN208" s="102"/>
      <c r="BSO208" s="102"/>
      <c r="BSP208" s="102"/>
      <c r="BSQ208" s="102"/>
      <c r="BSR208" s="102"/>
      <c r="BSS208" s="102"/>
      <c r="BST208" s="102"/>
      <c r="BSU208" s="102"/>
      <c r="BSV208" s="102"/>
      <c r="BSW208" s="102"/>
      <c r="BSX208" s="102"/>
      <c r="BSY208" s="102"/>
      <c r="BSZ208" s="102"/>
      <c r="BTA208" s="102"/>
      <c r="BTB208" s="102"/>
      <c r="BTC208" s="102"/>
      <c r="BTD208" s="102"/>
      <c r="BTE208" s="102"/>
      <c r="BTF208" s="102"/>
      <c r="BTG208" s="102"/>
      <c r="BTH208" s="102"/>
      <c r="BTI208" s="102"/>
      <c r="BTJ208" s="102"/>
      <c r="BTK208" s="102"/>
      <c r="BTL208" s="102"/>
      <c r="BTM208" s="102"/>
      <c r="BTN208" s="102"/>
      <c r="BTO208" s="102"/>
      <c r="BTP208" s="102"/>
      <c r="BTQ208" s="102"/>
      <c r="BTR208" s="102"/>
      <c r="BTS208" s="102"/>
      <c r="BTT208" s="102"/>
      <c r="BTU208" s="102"/>
      <c r="BTV208" s="102"/>
      <c r="BTW208" s="102"/>
      <c r="BTX208" s="102"/>
      <c r="BTY208" s="102"/>
      <c r="BTZ208" s="102"/>
      <c r="BUA208" s="102"/>
      <c r="BUB208" s="102"/>
      <c r="BUC208" s="102"/>
      <c r="BUD208" s="102"/>
      <c r="BUE208" s="102"/>
      <c r="BUF208" s="102"/>
      <c r="BUG208" s="102"/>
      <c r="BUH208" s="102"/>
      <c r="BUI208" s="102"/>
      <c r="BUJ208" s="102"/>
      <c r="BUK208" s="102"/>
      <c r="BUL208" s="102"/>
      <c r="BUM208" s="102"/>
      <c r="BUN208" s="102"/>
      <c r="BUO208" s="102"/>
      <c r="BUP208" s="102"/>
      <c r="BUQ208" s="102"/>
      <c r="BUR208" s="102"/>
      <c r="BUS208" s="102"/>
      <c r="BUT208" s="102"/>
      <c r="BUU208" s="102"/>
      <c r="BUV208" s="102"/>
      <c r="BUW208" s="102"/>
      <c r="BUX208" s="102"/>
      <c r="BUY208" s="102"/>
      <c r="BUZ208" s="102"/>
      <c r="BVA208" s="102"/>
      <c r="BVB208" s="102"/>
      <c r="BVC208" s="102"/>
      <c r="BVD208" s="102"/>
      <c r="BVE208" s="102"/>
      <c r="BVF208" s="102"/>
      <c r="BVG208" s="102"/>
      <c r="BVH208" s="102"/>
      <c r="BVI208" s="102"/>
      <c r="BVJ208" s="102"/>
      <c r="BVK208" s="102"/>
      <c r="BVL208" s="102"/>
      <c r="BVM208" s="102"/>
      <c r="BVN208" s="102"/>
      <c r="BVO208" s="102"/>
      <c r="BVP208" s="102"/>
      <c r="BVQ208" s="102"/>
      <c r="BVR208" s="102"/>
      <c r="BVS208" s="102"/>
      <c r="BVT208" s="102"/>
      <c r="BVU208" s="102"/>
      <c r="BVV208" s="102"/>
      <c r="BVW208" s="102"/>
      <c r="BVX208" s="102"/>
      <c r="BVY208" s="102"/>
      <c r="BVZ208" s="102"/>
      <c r="BWA208" s="102"/>
      <c r="BWB208" s="102"/>
      <c r="BWC208" s="102"/>
      <c r="BWD208" s="102"/>
      <c r="BWE208" s="102"/>
      <c r="BWF208" s="102"/>
      <c r="BWG208" s="102"/>
      <c r="BWH208" s="102"/>
      <c r="BWI208" s="102"/>
      <c r="BWJ208" s="102"/>
      <c r="BWK208" s="102"/>
      <c r="BWL208" s="102"/>
      <c r="BWM208" s="102"/>
      <c r="BWN208" s="102"/>
      <c r="BWO208" s="102"/>
      <c r="BWP208" s="102"/>
      <c r="BWQ208" s="102"/>
      <c r="BWR208" s="102"/>
      <c r="BWS208" s="102"/>
      <c r="BWT208" s="102"/>
      <c r="BWU208" s="102"/>
      <c r="BWV208" s="102"/>
      <c r="BWW208" s="102"/>
      <c r="BWX208" s="102"/>
      <c r="BWY208" s="102"/>
      <c r="BWZ208" s="102"/>
      <c r="BXA208" s="102"/>
      <c r="BXB208" s="102"/>
      <c r="BXC208" s="102"/>
      <c r="BXD208" s="102"/>
      <c r="BXE208" s="102"/>
      <c r="BXF208" s="102"/>
      <c r="BXG208" s="102"/>
      <c r="BXH208" s="102"/>
      <c r="BXI208" s="102"/>
      <c r="BXJ208" s="102"/>
      <c r="BXK208" s="102"/>
      <c r="BXL208" s="102"/>
      <c r="BXM208" s="102"/>
      <c r="BXN208" s="102"/>
      <c r="BXO208" s="102"/>
      <c r="BXP208" s="102"/>
      <c r="BXQ208" s="102"/>
      <c r="BXR208" s="102"/>
      <c r="BXS208" s="102"/>
      <c r="BXT208" s="102"/>
      <c r="BXU208" s="102"/>
      <c r="BXV208" s="102"/>
      <c r="BXW208" s="102"/>
      <c r="BXX208" s="102"/>
      <c r="BXY208" s="102"/>
      <c r="BXZ208" s="102"/>
      <c r="BYA208" s="102"/>
      <c r="BYB208" s="102"/>
      <c r="BYC208" s="102"/>
      <c r="BYD208" s="102"/>
      <c r="BYE208" s="102"/>
      <c r="BYF208" s="102"/>
      <c r="BYG208" s="102"/>
      <c r="BYH208" s="102"/>
      <c r="BYI208" s="102"/>
      <c r="BYJ208" s="102"/>
      <c r="BYK208" s="102"/>
      <c r="BYL208" s="102"/>
      <c r="BYM208" s="102"/>
      <c r="BYN208" s="102"/>
      <c r="BYO208" s="102"/>
      <c r="BYP208" s="102"/>
      <c r="BYQ208" s="102"/>
      <c r="BYR208" s="102"/>
      <c r="BYS208" s="102"/>
      <c r="BYT208" s="102"/>
      <c r="BYU208" s="102"/>
      <c r="BYV208" s="102"/>
      <c r="BYW208" s="102"/>
      <c r="BYX208" s="102"/>
      <c r="BYY208" s="102"/>
      <c r="BYZ208" s="102"/>
      <c r="BZA208" s="102"/>
      <c r="BZB208" s="102"/>
      <c r="BZC208" s="102"/>
      <c r="BZD208" s="102"/>
      <c r="BZE208" s="102"/>
      <c r="BZF208" s="102"/>
      <c r="BZG208" s="102"/>
      <c r="BZH208" s="102"/>
      <c r="BZI208" s="102"/>
      <c r="BZJ208" s="102"/>
      <c r="BZK208" s="102"/>
      <c r="BZL208" s="102"/>
      <c r="BZM208" s="102"/>
      <c r="BZN208" s="102"/>
      <c r="BZO208" s="102"/>
      <c r="BZP208" s="102"/>
      <c r="BZQ208" s="102"/>
      <c r="BZR208" s="102"/>
      <c r="BZS208" s="102"/>
      <c r="BZT208" s="102"/>
      <c r="BZU208" s="102"/>
      <c r="BZV208" s="102"/>
      <c r="BZW208" s="102"/>
    </row>
    <row r="209" spans="2:2051" ht="15" customHeight="1">
      <c r="B209" s="112" t="s">
        <v>754</v>
      </c>
      <c r="C209" s="113" t="s">
        <v>393</v>
      </c>
      <c r="D209" s="113" t="s">
        <v>393</v>
      </c>
      <c r="E209" s="113" t="str">
        <f>'Alcance 3'!C98</f>
        <v>Material 7</v>
      </c>
      <c r="F209" s="113" t="str">
        <f t="shared" si="191"/>
        <v>Material 7</v>
      </c>
      <c r="G209" s="226" t="s">
        <v>803</v>
      </c>
      <c r="H209" s="237" t="s">
        <v>238</v>
      </c>
      <c r="I209" s="238">
        <v>3</v>
      </c>
      <c r="J209" s="126">
        <f>'Alcance 3'!D98</f>
        <v>0</v>
      </c>
      <c r="K209" s="117">
        <f>'Alcance 3'!E98</f>
        <v>0</v>
      </c>
      <c r="L209" s="113"/>
      <c r="M209" s="203">
        <v>1</v>
      </c>
      <c r="N209" s="117"/>
      <c r="O209" s="113">
        <f t="shared" si="192"/>
        <v>0</v>
      </c>
      <c r="P209" s="115">
        <f t="shared" si="186"/>
        <v>0</v>
      </c>
      <c r="Q209" s="300">
        <f>VLOOKUP(E209,'Datos 1-Factores emisión'!$B$789:$E$803,2,FALSE)</f>
        <v>0</v>
      </c>
      <c r="R209" s="121">
        <v>0</v>
      </c>
      <c r="S209" s="121">
        <v>0</v>
      </c>
      <c r="T209" s="121">
        <v>0</v>
      </c>
      <c r="U209" s="121">
        <v>0</v>
      </c>
      <c r="V209" s="120">
        <f t="shared" si="187"/>
        <v>0</v>
      </c>
      <c r="W209" s="121">
        <f t="shared" si="187"/>
        <v>0</v>
      </c>
      <c r="X209" s="121">
        <f t="shared" si="187"/>
        <v>0</v>
      </c>
      <c r="Y209" s="121">
        <v>0</v>
      </c>
      <c r="Z209" s="121">
        <v>0</v>
      </c>
      <c r="AA209" s="121">
        <f t="shared" si="188"/>
        <v>0</v>
      </c>
      <c r="AB209" s="120">
        <f>'Datos 2-Potenciales calent glob'!$E$6</f>
        <v>1</v>
      </c>
      <c r="AC209" s="121">
        <f>'Datos 2-Potenciales calent glob'!$E$31</f>
        <v>28</v>
      </c>
      <c r="AD209" s="121">
        <f>'Datos 2-Potenciales calent glob'!$E$32</f>
        <v>265</v>
      </c>
      <c r="AE209" s="123">
        <f>SUMIF('Datos 2-Potenciales calent glob'!$B$6:$B$56,Cálculos_5!E209,'Datos 2-Potenciales calent glob'!$E$6:$E$56)</f>
        <v>0</v>
      </c>
      <c r="AF209" s="121">
        <f>'Datos 2-Potenciales calent glob'!$E$6</f>
        <v>1</v>
      </c>
      <c r="AG209" s="121">
        <f>'Datos 2-Potenciales calent glob'!$E$6</f>
        <v>1</v>
      </c>
      <c r="AH209" s="120">
        <f t="shared" si="189"/>
        <v>0</v>
      </c>
      <c r="AI209" s="121">
        <f t="shared" si="189"/>
        <v>0</v>
      </c>
      <c r="AJ209" s="121">
        <f t="shared" si="189"/>
        <v>0</v>
      </c>
      <c r="AK209" s="121">
        <f t="shared" si="189"/>
        <v>0</v>
      </c>
      <c r="AL209" s="124">
        <f t="shared" si="190"/>
        <v>0</v>
      </c>
      <c r="AM209" s="121">
        <f t="shared" si="176"/>
        <v>0</v>
      </c>
      <c r="AN209" s="207">
        <f t="shared" si="155"/>
        <v>0</v>
      </c>
      <c r="AO209" s="102"/>
      <c r="AP209" s="102"/>
      <c r="AQ209" s="102"/>
      <c r="AR209" s="102"/>
      <c r="AS209" s="102"/>
      <c r="AT209" s="102"/>
      <c r="AU209" s="102"/>
      <c r="AV209" s="102"/>
      <c r="AW209" s="102"/>
      <c r="AX209" s="102"/>
      <c r="AY209" s="102"/>
      <c r="AZ209" s="102"/>
      <c r="BA209" s="102"/>
      <c r="BB209" s="102"/>
      <c r="BC209" s="102"/>
      <c r="BD209" s="102"/>
      <c r="BE209" s="102"/>
      <c r="BF209" s="102"/>
      <c r="BG209" s="102"/>
      <c r="BH209" s="102"/>
      <c r="BI209" s="102"/>
      <c r="BJ209" s="102"/>
      <c r="BK209" s="102"/>
      <c r="BL209" s="102"/>
      <c r="BM209" s="102"/>
      <c r="BN209" s="102"/>
      <c r="BO209" s="102"/>
      <c r="BP209" s="102"/>
      <c r="BQ209" s="102"/>
      <c r="BR209" s="102"/>
      <c r="BS209" s="102"/>
      <c r="BT209" s="102"/>
      <c r="BU209" s="102"/>
      <c r="BV209" s="102"/>
      <c r="BW209" s="102"/>
      <c r="BX209" s="102"/>
      <c r="BY209" s="102"/>
      <c r="BZ209" s="102"/>
      <c r="CA209" s="102"/>
      <c r="CB209" s="102"/>
      <c r="CC209" s="102"/>
      <c r="CD209" s="102"/>
      <c r="CE209" s="102"/>
      <c r="CF209" s="102"/>
      <c r="CG209" s="102"/>
      <c r="CH209" s="102"/>
      <c r="CI209" s="102"/>
      <c r="CJ209" s="102"/>
      <c r="CK209" s="102"/>
      <c r="CL209" s="102"/>
      <c r="CM209" s="102"/>
      <c r="CN209" s="102"/>
      <c r="CO209" s="102"/>
      <c r="CP209" s="102"/>
      <c r="CQ209" s="102"/>
      <c r="CR209" s="102"/>
      <c r="CS209" s="102"/>
      <c r="CT209" s="102"/>
      <c r="CU209" s="102"/>
      <c r="CV209" s="102"/>
      <c r="CW209" s="102"/>
      <c r="CX209" s="102"/>
      <c r="CY209" s="102"/>
      <c r="CZ209" s="102"/>
      <c r="DA209" s="102"/>
      <c r="DB209" s="102"/>
      <c r="DC209" s="102"/>
      <c r="DD209" s="102"/>
      <c r="DE209" s="102"/>
      <c r="DF209" s="102"/>
      <c r="DG209" s="102"/>
      <c r="DH209" s="102"/>
      <c r="DI209" s="102"/>
      <c r="DJ209" s="102"/>
      <c r="DK209" s="102"/>
      <c r="DL209" s="102"/>
      <c r="DM209" s="102"/>
      <c r="DN209" s="102"/>
      <c r="DO209" s="102"/>
      <c r="DP209" s="102"/>
      <c r="DQ209" s="102"/>
      <c r="DR209" s="102"/>
      <c r="DS209" s="102"/>
      <c r="DT209" s="102"/>
      <c r="DU209" s="102"/>
      <c r="DV209" s="102"/>
      <c r="DW209" s="102"/>
      <c r="DX209" s="102"/>
      <c r="DY209" s="102"/>
      <c r="DZ209" s="102"/>
      <c r="EA209" s="102"/>
      <c r="EB209" s="102"/>
      <c r="EC209" s="102"/>
      <c r="ED209" s="102"/>
      <c r="EE209" s="102"/>
      <c r="EF209" s="102"/>
      <c r="EG209" s="102"/>
      <c r="EH209" s="102"/>
      <c r="EI209" s="102"/>
      <c r="EJ209" s="102"/>
      <c r="EK209" s="102"/>
      <c r="EL209" s="102"/>
      <c r="EM209" s="102"/>
      <c r="EN209" s="102"/>
      <c r="EO209" s="102"/>
      <c r="EP209" s="102"/>
      <c r="EQ209" s="102"/>
      <c r="ER209" s="102"/>
      <c r="ES209" s="102"/>
      <c r="ET209" s="102"/>
      <c r="EU209" s="102"/>
      <c r="EV209" s="102"/>
      <c r="EW209" s="102"/>
      <c r="EX209" s="102"/>
      <c r="EY209" s="102"/>
      <c r="EZ209" s="102"/>
      <c r="FA209" s="102"/>
      <c r="FB209" s="102"/>
      <c r="FC209" s="102"/>
      <c r="FD209" s="102"/>
      <c r="FE209" s="102"/>
      <c r="FF209" s="102"/>
      <c r="FG209" s="102"/>
      <c r="FH209" s="102"/>
      <c r="FI209" s="102"/>
      <c r="FJ209" s="102"/>
      <c r="FK209" s="102"/>
      <c r="FL209" s="102"/>
      <c r="FM209" s="102"/>
      <c r="FN209" s="102"/>
      <c r="FO209" s="102"/>
      <c r="FP209" s="102"/>
      <c r="FQ209" s="102"/>
      <c r="FR209" s="102"/>
      <c r="FS209" s="102"/>
      <c r="FT209" s="102"/>
      <c r="FU209" s="102"/>
      <c r="FV209" s="102"/>
      <c r="FW209" s="102"/>
      <c r="FX209" s="102"/>
      <c r="FY209" s="102"/>
      <c r="FZ209" s="102"/>
      <c r="GA209" s="102"/>
      <c r="GB209" s="102"/>
      <c r="GC209" s="102"/>
      <c r="GD209" s="102"/>
      <c r="GE209" s="102"/>
      <c r="GF209" s="102"/>
      <c r="GG209" s="102"/>
      <c r="GH209" s="102"/>
      <c r="GI209" s="102"/>
      <c r="GJ209" s="102"/>
      <c r="GK209" s="102"/>
      <c r="GL209" s="102"/>
      <c r="GM209" s="102"/>
      <c r="GN209" s="102"/>
      <c r="GO209" s="102"/>
      <c r="GP209" s="102"/>
      <c r="GQ209" s="102"/>
      <c r="GR209" s="102"/>
      <c r="GS209" s="102"/>
      <c r="GT209" s="102"/>
      <c r="GU209" s="102"/>
      <c r="GV209" s="102"/>
      <c r="GW209" s="102"/>
      <c r="GX209" s="102"/>
      <c r="GY209" s="102"/>
      <c r="GZ209" s="102"/>
      <c r="HA209" s="102"/>
      <c r="HB209" s="102"/>
      <c r="HC209" s="102"/>
      <c r="HD209" s="102"/>
      <c r="HE209" s="102"/>
      <c r="HF209" s="102"/>
      <c r="HG209" s="102"/>
      <c r="HH209" s="102"/>
      <c r="HI209" s="102"/>
      <c r="HJ209" s="102"/>
      <c r="HK209" s="102"/>
      <c r="HL209" s="102"/>
      <c r="HM209" s="102"/>
      <c r="HN209" s="102"/>
      <c r="HO209" s="102"/>
      <c r="HP209" s="102"/>
      <c r="HQ209" s="102"/>
      <c r="HR209" s="102"/>
      <c r="HS209" s="102"/>
      <c r="HT209" s="102"/>
      <c r="HU209" s="102"/>
      <c r="HV209" s="102"/>
      <c r="HW209" s="102"/>
      <c r="HX209" s="102"/>
      <c r="HY209" s="102"/>
      <c r="HZ209" s="102"/>
      <c r="IA209" s="102"/>
      <c r="IB209" s="102"/>
      <c r="IC209" s="102"/>
      <c r="ID209" s="102"/>
      <c r="IE209" s="102"/>
      <c r="IF209" s="102"/>
      <c r="IG209" s="102"/>
      <c r="IH209" s="102"/>
      <c r="II209" s="102"/>
      <c r="IJ209" s="102"/>
      <c r="IK209" s="102"/>
      <c r="IL209" s="102"/>
      <c r="IM209" s="102"/>
      <c r="IN209" s="102"/>
      <c r="IO209" s="102"/>
      <c r="IP209" s="102"/>
      <c r="IQ209" s="102"/>
      <c r="IR209" s="102"/>
      <c r="IS209" s="102"/>
      <c r="IT209" s="102"/>
      <c r="IU209" s="102"/>
      <c r="IV209" s="102"/>
      <c r="IW209" s="102"/>
      <c r="IX209" s="102"/>
      <c r="IY209" s="102"/>
      <c r="IZ209" s="102"/>
      <c r="JA209" s="102"/>
      <c r="JB209" s="102"/>
      <c r="JC209" s="102"/>
      <c r="JD209" s="102"/>
      <c r="JE209" s="102"/>
      <c r="JF209" s="102"/>
      <c r="JG209" s="102"/>
      <c r="JH209" s="102"/>
      <c r="JI209" s="102"/>
      <c r="JJ209" s="102"/>
      <c r="JK209" s="102"/>
      <c r="JL209" s="102"/>
      <c r="JM209" s="102"/>
      <c r="JN209" s="102"/>
      <c r="JO209" s="102"/>
      <c r="JP209" s="102"/>
      <c r="JQ209" s="102"/>
      <c r="JR209" s="102"/>
      <c r="JS209" s="102"/>
      <c r="JT209" s="102"/>
      <c r="JU209" s="102"/>
      <c r="JV209" s="102"/>
      <c r="JW209" s="102"/>
      <c r="JX209" s="102"/>
      <c r="JY209" s="102"/>
      <c r="JZ209" s="102"/>
      <c r="KA209" s="102"/>
      <c r="KB209" s="102"/>
      <c r="KC209" s="102"/>
      <c r="KD209" s="102"/>
      <c r="KE209" s="102"/>
      <c r="KF209" s="102"/>
      <c r="KG209" s="102"/>
      <c r="KH209" s="102"/>
      <c r="KI209" s="102"/>
      <c r="KJ209" s="102"/>
      <c r="KK209" s="102"/>
      <c r="KL209" s="102"/>
      <c r="KM209" s="102"/>
      <c r="KN209" s="102"/>
      <c r="KO209" s="102"/>
      <c r="KP209" s="102"/>
      <c r="KQ209" s="102"/>
      <c r="KR209" s="102"/>
      <c r="KS209" s="102"/>
      <c r="KT209" s="102"/>
      <c r="KU209" s="102"/>
      <c r="KV209" s="102"/>
      <c r="KW209" s="102"/>
      <c r="KX209" s="102"/>
      <c r="KY209" s="102"/>
      <c r="KZ209" s="102"/>
      <c r="LA209" s="102"/>
      <c r="LB209" s="102"/>
      <c r="LC209" s="102"/>
      <c r="LD209" s="102"/>
      <c r="LE209" s="102"/>
      <c r="LF209" s="102"/>
      <c r="LG209" s="102"/>
      <c r="LH209" s="102"/>
      <c r="LI209" s="102"/>
      <c r="LJ209" s="102"/>
      <c r="LK209" s="102"/>
      <c r="LL209" s="102"/>
      <c r="LM209" s="102"/>
      <c r="LN209" s="102"/>
      <c r="LO209" s="102"/>
      <c r="LP209" s="102"/>
      <c r="LQ209" s="102"/>
      <c r="LR209" s="102"/>
      <c r="LS209" s="102"/>
      <c r="LT209" s="102"/>
      <c r="LU209" s="102"/>
      <c r="LV209" s="102"/>
      <c r="LW209" s="102"/>
      <c r="LX209" s="102"/>
      <c r="LY209" s="102"/>
      <c r="LZ209" s="102"/>
      <c r="MA209" s="102"/>
      <c r="MB209" s="102"/>
      <c r="MC209" s="102"/>
      <c r="MD209" s="102"/>
      <c r="ME209" s="102"/>
      <c r="MF209" s="102"/>
      <c r="MG209" s="102"/>
      <c r="MH209" s="102"/>
      <c r="MI209" s="102"/>
      <c r="MJ209" s="102"/>
      <c r="MK209" s="102"/>
      <c r="ML209" s="102"/>
      <c r="MM209" s="102"/>
      <c r="MN209" s="102"/>
      <c r="MO209" s="102"/>
      <c r="MP209" s="102"/>
      <c r="MQ209" s="102"/>
      <c r="MR209" s="102"/>
      <c r="MS209" s="102"/>
      <c r="MT209" s="102"/>
      <c r="MU209" s="102"/>
      <c r="MV209" s="102"/>
      <c r="MW209" s="102"/>
      <c r="MX209" s="102"/>
      <c r="MY209" s="102"/>
      <c r="MZ209" s="102"/>
      <c r="NA209" s="102"/>
      <c r="NB209" s="102"/>
      <c r="NC209" s="102"/>
      <c r="ND209" s="102"/>
      <c r="NE209" s="102"/>
      <c r="NF209" s="102"/>
      <c r="NG209" s="102"/>
      <c r="NH209" s="102"/>
      <c r="NI209" s="102"/>
      <c r="NJ209" s="102"/>
      <c r="NK209" s="102"/>
      <c r="NL209" s="102"/>
      <c r="NM209" s="102"/>
      <c r="NN209" s="102"/>
      <c r="NO209" s="102"/>
      <c r="NP209" s="102"/>
      <c r="NQ209" s="102"/>
      <c r="NR209" s="102"/>
      <c r="NS209" s="102"/>
      <c r="NT209" s="102"/>
      <c r="NU209" s="102"/>
      <c r="NV209" s="102"/>
      <c r="NW209" s="102"/>
      <c r="NX209" s="102"/>
      <c r="NY209" s="102"/>
      <c r="NZ209" s="102"/>
      <c r="OA209" s="102"/>
      <c r="OB209" s="102"/>
      <c r="OC209" s="102"/>
      <c r="OD209" s="102"/>
      <c r="OE209" s="102"/>
      <c r="OF209" s="102"/>
      <c r="OG209" s="102"/>
      <c r="OH209" s="102"/>
      <c r="OI209" s="102"/>
      <c r="OJ209" s="102"/>
      <c r="OK209" s="102"/>
      <c r="OL209" s="102"/>
      <c r="OM209" s="102"/>
      <c r="ON209" s="102"/>
      <c r="OO209" s="102"/>
      <c r="OP209" s="102"/>
      <c r="OQ209" s="102"/>
      <c r="OR209" s="102"/>
      <c r="OS209" s="102"/>
      <c r="OT209" s="102"/>
      <c r="OU209" s="102"/>
      <c r="OV209" s="102"/>
      <c r="OW209" s="102"/>
      <c r="OX209" s="102"/>
      <c r="OY209" s="102"/>
      <c r="OZ209" s="102"/>
      <c r="PA209" s="102"/>
      <c r="PB209" s="102"/>
      <c r="PC209" s="102"/>
      <c r="PD209" s="102"/>
      <c r="PE209" s="102"/>
      <c r="PF209" s="102"/>
      <c r="PG209" s="102"/>
      <c r="PH209" s="102"/>
      <c r="PI209" s="102"/>
      <c r="PJ209" s="102"/>
      <c r="PK209" s="102"/>
      <c r="PL209" s="102"/>
      <c r="PM209" s="102"/>
      <c r="PN209" s="102"/>
      <c r="PO209" s="102"/>
      <c r="PP209" s="102"/>
      <c r="PQ209" s="102"/>
      <c r="PR209" s="102"/>
      <c r="PS209" s="102"/>
      <c r="PT209" s="102"/>
      <c r="PU209" s="102"/>
      <c r="PV209" s="102"/>
      <c r="PW209" s="102"/>
      <c r="PX209" s="102"/>
      <c r="PY209" s="102"/>
      <c r="PZ209" s="102"/>
      <c r="QA209" s="102"/>
      <c r="QB209" s="102"/>
      <c r="QC209" s="102"/>
      <c r="QD209" s="102"/>
      <c r="QE209" s="102"/>
      <c r="QF209" s="102"/>
      <c r="QG209" s="102"/>
      <c r="QH209" s="102"/>
      <c r="QI209" s="102"/>
      <c r="QJ209" s="102"/>
      <c r="QK209" s="102"/>
      <c r="QL209" s="102"/>
      <c r="QM209" s="102"/>
      <c r="QN209" s="102"/>
      <c r="QO209" s="102"/>
      <c r="QP209" s="102"/>
      <c r="QQ209" s="102"/>
      <c r="QR209" s="102"/>
      <c r="QS209" s="102"/>
      <c r="QT209" s="102"/>
      <c r="QU209" s="102"/>
      <c r="QV209" s="102"/>
      <c r="QW209" s="102"/>
      <c r="QX209" s="102"/>
      <c r="QY209" s="102"/>
      <c r="QZ209" s="102"/>
      <c r="RA209" s="102"/>
      <c r="RB209" s="102"/>
      <c r="RC209" s="102"/>
      <c r="RD209" s="102"/>
      <c r="RE209" s="102"/>
      <c r="RF209" s="102"/>
      <c r="RG209" s="102"/>
      <c r="RH209" s="102"/>
      <c r="RI209" s="102"/>
      <c r="RJ209" s="102"/>
      <c r="RK209" s="102"/>
      <c r="RL209" s="102"/>
      <c r="RM209" s="102"/>
      <c r="RN209" s="102"/>
      <c r="RO209" s="102"/>
      <c r="RP209" s="102"/>
      <c r="RQ209" s="102"/>
      <c r="RR209" s="102"/>
      <c r="RS209" s="102"/>
      <c r="RT209" s="102"/>
      <c r="RU209" s="102"/>
      <c r="RV209" s="102"/>
      <c r="RW209" s="102"/>
      <c r="RX209" s="102"/>
      <c r="RY209" s="102"/>
      <c r="RZ209" s="102"/>
      <c r="SA209" s="102"/>
      <c r="SB209" s="102"/>
      <c r="SC209" s="102"/>
      <c r="SD209" s="102"/>
      <c r="SE209" s="102"/>
      <c r="SF209" s="102"/>
      <c r="SG209" s="102"/>
      <c r="SH209" s="102"/>
      <c r="SI209" s="102"/>
      <c r="SJ209" s="102"/>
      <c r="SK209" s="102"/>
      <c r="SL209" s="102"/>
      <c r="SM209" s="102"/>
      <c r="SN209" s="102"/>
      <c r="SO209" s="102"/>
      <c r="SP209" s="102"/>
      <c r="SQ209" s="102"/>
      <c r="SR209" s="102"/>
      <c r="SS209" s="102"/>
      <c r="ST209" s="102"/>
      <c r="SU209" s="102"/>
      <c r="SV209" s="102"/>
      <c r="SW209" s="102"/>
      <c r="SX209" s="102"/>
      <c r="SY209" s="102"/>
      <c r="SZ209" s="102"/>
      <c r="TA209" s="102"/>
      <c r="TB209" s="102"/>
      <c r="TC209" s="102"/>
      <c r="TD209" s="102"/>
      <c r="TE209" s="102"/>
      <c r="TF209" s="102"/>
      <c r="TG209" s="102"/>
      <c r="TH209" s="102"/>
      <c r="TI209" s="102"/>
      <c r="TJ209" s="102"/>
      <c r="TK209" s="102"/>
      <c r="TL209" s="102"/>
      <c r="TM209" s="102"/>
      <c r="TN209" s="102"/>
      <c r="TO209" s="102"/>
      <c r="TP209" s="102"/>
      <c r="TQ209" s="102"/>
      <c r="TR209" s="102"/>
      <c r="TS209" s="102"/>
      <c r="TT209" s="102"/>
      <c r="TU209" s="102"/>
      <c r="TV209" s="102"/>
      <c r="TW209" s="102"/>
      <c r="TX209" s="102"/>
      <c r="TY209" s="102"/>
      <c r="TZ209" s="102"/>
      <c r="UA209" s="102"/>
      <c r="UB209" s="102"/>
      <c r="UC209" s="102"/>
      <c r="UD209" s="102"/>
      <c r="UE209" s="102"/>
      <c r="UF209" s="102"/>
      <c r="UG209" s="102"/>
      <c r="UH209" s="102"/>
      <c r="UI209" s="102"/>
      <c r="UJ209" s="102"/>
      <c r="UK209" s="102"/>
      <c r="UL209" s="102"/>
      <c r="UM209" s="102"/>
      <c r="UN209" s="102"/>
      <c r="UO209" s="102"/>
      <c r="UP209" s="102"/>
      <c r="UQ209" s="102"/>
      <c r="UR209" s="102"/>
      <c r="US209" s="102"/>
      <c r="UT209" s="102"/>
      <c r="UU209" s="102"/>
      <c r="UV209" s="102"/>
      <c r="UW209" s="102"/>
      <c r="UX209" s="102"/>
      <c r="UY209" s="102"/>
      <c r="UZ209" s="102"/>
      <c r="VA209" s="102"/>
      <c r="VB209" s="102"/>
      <c r="VC209" s="102"/>
      <c r="VD209" s="102"/>
      <c r="VE209" s="102"/>
      <c r="VF209" s="102"/>
      <c r="VG209" s="102"/>
      <c r="VH209" s="102"/>
      <c r="VI209" s="102"/>
      <c r="VJ209" s="102"/>
      <c r="VK209" s="102"/>
      <c r="VL209" s="102"/>
      <c r="VM209" s="102"/>
      <c r="VN209" s="102"/>
      <c r="VO209" s="102"/>
      <c r="VP209" s="102"/>
      <c r="VQ209" s="102"/>
      <c r="VR209" s="102"/>
      <c r="VS209" s="102"/>
      <c r="VT209" s="102"/>
      <c r="VU209" s="102"/>
      <c r="VV209" s="102"/>
      <c r="VW209" s="102"/>
      <c r="VX209" s="102"/>
      <c r="VY209" s="102"/>
      <c r="VZ209" s="102"/>
      <c r="WA209" s="102"/>
      <c r="WB209" s="102"/>
      <c r="WC209" s="102"/>
      <c r="WD209" s="102"/>
      <c r="WE209" s="102"/>
      <c r="WF209" s="102"/>
      <c r="WG209" s="102"/>
      <c r="WH209" s="102"/>
      <c r="WI209" s="102"/>
      <c r="WJ209" s="102"/>
      <c r="WK209" s="102"/>
      <c r="WL209" s="102"/>
      <c r="WM209" s="102"/>
      <c r="WN209" s="102"/>
      <c r="WO209" s="102"/>
      <c r="WP209" s="102"/>
      <c r="WQ209" s="102"/>
      <c r="WR209" s="102"/>
      <c r="WS209" s="102"/>
      <c r="WT209" s="102"/>
      <c r="WU209" s="102"/>
      <c r="WV209" s="102"/>
      <c r="WW209" s="102"/>
      <c r="WX209" s="102"/>
      <c r="WY209" s="102"/>
      <c r="WZ209" s="102"/>
      <c r="XA209" s="102"/>
      <c r="XB209" s="102"/>
      <c r="XC209" s="102"/>
      <c r="XD209" s="102"/>
      <c r="XE209" s="102"/>
      <c r="XF209" s="102"/>
      <c r="XG209" s="102"/>
      <c r="XH209" s="102"/>
      <c r="XI209" s="102"/>
      <c r="XJ209" s="102"/>
      <c r="XK209" s="102"/>
      <c r="XL209" s="102"/>
      <c r="XM209" s="102"/>
      <c r="XN209" s="102"/>
      <c r="XO209" s="102"/>
      <c r="XP209" s="102"/>
      <c r="XQ209" s="102"/>
      <c r="XR209" s="102"/>
      <c r="XS209" s="102"/>
      <c r="XT209" s="102"/>
      <c r="XU209" s="102"/>
      <c r="XV209" s="102"/>
      <c r="XW209" s="102"/>
      <c r="XX209" s="102"/>
      <c r="XY209" s="102"/>
      <c r="XZ209" s="102"/>
      <c r="YA209" s="102"/>
      <c r="YB209" s="102"/>
      <c r="YC209" s="102"/>
      <c r="YD209" s="102"/>
      <c r="YE209" s="102"/>
      <c r="YF209" s="102"/>
      <c r="YG209" s="102"/>
      <c r="YH209" s="102"/>
      <c r="YI209" s="102"/>
      <c r="YJ209" s="102"/>
      <c r="YK209" s="102"/>
      <c r="YL209" s="102"/>
      <c r="YM209" s="102"/>
      <c r="YN209" s="102"/>
      <c r="YO209" s="102"/>
      <c r="YP209" s="102"/>
      <c r="YQ209" s="102"/>
      <c r="YR209" s="102"/>
      <c r="YS209" s="102"/>
      <c r="YT209" s="102"/>
      <c r="YU209" s="102"/>
      <c r="YV209" s="102"/>
      <c r="YW209" s="102"/>
      <c r="YX209" s="102"/>
      <c r="YY209" s="102"/>
      <c r="YZ209" s="102"/>
      <c r="ZA209" s="102"/>
      <c r="ZB209" s="102"/>
      <c r="ZC209" s="102"/>
      <c r="ZD209" s="102"/>
      <c r="ZE209" s="102"/>
      <c r="ZF209" s="102"/>
      <c r="ZG209" s="102"/>
      <c r="ZH209" s="102"/>
      <c r="ZI209" s="102"/>
      <c r="ZJ209" s="102"/>
      <c r="ZK209" s="102"/>
      <c r="ZL209" s="102"/>
      <c r="ZM209" s="102"/>
      <c r="ZN209" s="102"/>
      <c r="ZO209" s="102"/>
      <c r="ZP209" s="102"/>
      <c r="ZQ209" s="102"/>
      <c r="ZR209" s="102"/>
      <c r="ZS209" s="102"/>
      <c r="ZT209" s="102"/>
      <c r="ZU209" s="102"/>
      <c r="ZV209" s="102"/>
      <c r="ZW209" s="102"/>
      <c r="ZX209" s="102"/>
      <c r="ZY209" s="102"/>
      <c r="ZZ209" s="102"/>
      <c r="AAA209" s="102"/>
      <c r="AAB209" s="102"/>
      <c r="AAC209" s="102"/>
      <c r="AAD209" s="102"/>
      <c r="AAE209" s="102"/>
      <c r="AAF209" s="102"/>
      <c r="AAG209" s="102"/>
      <c r="AAH209" s="102"/>
      <c r="AAI209" s="102"/>
      <c r="AAJ209" s="102"/>
      <c r="AAK209" s="102"/>
      <c r="AAL209" s="102"/>
      <c r="AAM209" s="102"/>
      <c r="AAN209" s="102"/>
      <c r="AAO209" s="102"/>
      <c r="AAP209" s="102"/>
      <c r="AAQ209" s="102"/>
      <c r="AAR209" s="102"/>
      <c r="AAS209" s="102"/>
      <c r="AAT209" s="102"/>
      <c r="AAU209" s="102"/>
      <c r="AAV209" s="102"/>
      <c r="AAW209" s="102"/>
      <c r="AAX209" s="102"/>
      <c r="AAY209" s="102"/>
      <c r="AAZ209" s="102"/>
      <c r="ABA209" s="102"/>
      <c r="ABB209" s="102"/>
      <c r="ABC209" s="102"/>
      <c r="ABD209" s="102"/>
      <c r="ABE209" s="102"/>
      <c r="ABF209" s="102"/>
      <c r="ABG209" s="102"/>
      <c r="ABH209" s="102"/>
      <c r="ABI209" s="102"/>
      <c r="ABJ209" s="102"/>
      <c r="ABK209" s="102"/>
      <c r="ABL209" s="102"/>
      <c r="ABM209" s="102"/>
      <c r="ABN209" s="102"/>
      <c r="ABO209" s="102"/>
      <c r="ABP209" s="102"/>
      <c r="ABQ209" s="102"/>
      <c r="ABR209" s="102"/>
      <c r="ABS209" s="102"/>
      <c r="ABT209" s="102"/>
      <c r="ABU209" s="102"/>
      <c r="ABV209" s="102"/>
      <c r="ABW209" s="102"/>
      <c r="ABX209" s="102"/>
      <c r="ABY209" s="102"/>
      <c r="ABZ209" s="102"/>
      <c r="ACA209" s="102"/>
      <c r="ACB209" s="102"/>
      <c r="ACC209" s="102"/>
      <c r="ACD209" s="102"/>
      <c r="ACE209" s="102"/>
      <c r="ACF209" s="102"/>
      <c r="ACG209" s="102"/>
      <c r="ACH209" s="102"/>
      <c r="ACI209" s="102"/>
      <c r="ACJ209" s="102"/>
      <c r="ACK209" s="102"/>
      <c r="ACL209" s="102"/>
      <c r="ACM209" s="102"/>
      <c r="ACN209" s="102"/>
      <c r="ACO209" s="102"/>
      <c r="ACP209" s="102"/>
      <c r="ACQ209" s="102"/>
      <c r="ACR209" s="102"/>
      <c r="ACS209" s="102"/>
      <c r="ACT209" s="102"/>
      <c r="ACU209" s="102"/>
      <c r="ACV209" s="102"/>
      <c r="ACW209" s="102"/>
      <c r="ACX209" s="102"/>
      <c r="ACY209" s="102"/>
      <c r="ACZ209" s="102"/>
      <c r="ADA209" s="102"/>
      <c r="ADB209" s="102"/>
      <c r="ADC209" s="102"/>
      <c r="ADD209" s="102"/>
      <c r="ADE209" s="102"/>
      <c r="ADF209" s="102"/>
      <c r="ADG209" s="102"/>
      <c r="ADH209" s="102"/>
      <c r="ADI209" s="102"/>
      <c r="ADJ209" s="102"/>
      <c r="ADK209" s="102"/>
      <c r="ADL209" s="102"/>
      <c r="ADM209" s="102"/>
      <c r="ADN209" s="102"/>
      <c r="ADO209" s="102"/>
      <c r="ADP209" s="102"/>
      <c r="ADQ209" s="102"/>
      <c r="ADR209" s="102"/>
      <c r="ADS209" s="102"/>
      <c r="ADT209" s="102"/>
      <c r="ADU209" s="102"/>
      <c r="ADV209" s="102"/>
      <c r="ADW209" s="102"/>
      <c r="ADX209" s="102"/>
      <c r="ADY209" s="102"/>
      <c r="ADZ209" s="102"/>
      <c r="AEA209" s="102"/>
      <c r="AEB209" s="102"/>
      <c r="AEC209" s="102"/>
      <c r="AED209" s="102"/>
      <c r="AEE209" s="102"/>
      <c r="AEF209" s="102"/>
      <c r="AEG209" s="102"/>
      <c r="AEH209" s="102"/>
      <c r="AEI209" s="102"/>
      <c r="AEJ209" s="102"/>
      <c r="AEK209" s="102"/>
      <c r="AEL209" s="102"/>
      <c r="AEM209" s="102"/>
      <c r="AEN209" s="102"/>
      <c r="AEO209" s="102"/>
      <c r="AEP209" s="102"/>
      <c r="AEQ209" s="102"/>
      <c r="AER209" s="102"/>
      <c r="AES209" s="102"/>
      <c r="AET209" s="102"/>
      <c r="AEU209" s="102"/>
      <c r="AEV209" s="102"/>
      <c r="AEW209" s="102"/>
      <c r="AEX209" s="102"/>
      <c r="AEY209" s="102"/>
      <c r="AEZ209" s="102"/>
      <c r="AFA209" s="102"/>
      <c r="AFB209" s="102"/>
      <c r="AFC209" s="102"/>
      <c r="AFD209" s="102"/>
      <c r="AFE209" s="102"/>
      <c r="AFF209" s="102"/>
      <c r="AFG209" s="102"/>
      <c r="AFH209" s="102"/>
      <c r="AFI209" s="102"/>
      <c r="AFJ209" s="102"/>
      <c r="AFK209" s="102"/>
      <c r="AFL209" s="102"/>
      <c r="AFM209" s="102"/>
      <c r="AFN209" s="102"/>
      <c r="AFO209" s="102"/>
      <c r="AFP209" s="102"/>
      <c r="AFQ209" s="102"/>
      <c r="AFR209" s="102"/>
      <c r="AFS209" s="102"/>
      <c r="AFT209" s="102"/>
      <c r="AFU209" s="102"/>
      <c r="AFV209" s="102"/>
      <c r="AFW209" s="102"/>
      <c r="AFX209" s="102"/>
      <c r="AFY209" s="102"/>
      <c r="AFZ209" s="102"/>
      <c r="AGA209" s="102"/>
      <c r="AGB209" s="102"/>
      <c r="AGC209" s="102"/>
      <c r="AGD209" s="102"/>
      <c r="AGE209" s="102"/>
      <c r="AGF209" s="102"/>
      <c r="AGG209" s="102"/>
      <c r="AGH209" s="102"/>
      <c r="AGI209" s="102"/>
      <c r="AGJ209" s="102"/>
      <c r="AGK209" s="102"/>
      <c r="AGL209" s="102"/>
      <c r="AGM209" s="102"/>
      <c r="AGN209" s="102"/>
      <c r="AGO209" s="102"/>
      <c r="AGP209" s="102"/>
      <c r="AGQ209" s="102"/>
      <c r="AGR209" s="102"/>
      <c r="AGS209" s="102"/>
      <c r="AGT209" s="102"/>
      <c r="AGU209" s="102"/>
      <c r="AGV209" s="102"/>
      <c r="AGW209" s="102"/>
      <c r="AGX209" s="102"/>
      <c r="AGY209" s="102"/>
      <c r="AGZ209" s="102"/>
      <c r="AHA209" s="102"/>
      <c r="AHB209" s="102"/>
      <c r="AHC209" s="102"/>
      <c r="AHD209" s="102"/>
      <c r="AHE209" s="102"/>
      <c r="AHF209" s="102"/>
      <c r="AHG209" s="102"/>
      <c r="AHH209" s="102"/>
      <c r="AHI209" s="102"/>
      <c r="AHJ209" s="102"/>
      <c r="AHK209" s="102"/>
      <c r="AHL209" s="102"/>
      <c r="AHM209" s="102"/>
      <c r="AHN209" s="102"/>
      <c r="AHO209" s="102"/>
      <c r="AHP209" s="102"/>
      <c r="AHQ209" s="102"/>
      <c r="AHR209" s="102"/>
      <c r="AHS209" s="102"/>
      <c r="AHT209" s="102"/>
      <c r="AHU209" s="102"/>
      <c r="AHV209" s="102"/>
      <c r="AHW209" s="102"/>
      <c r="AHX209" s="102"/>
      <c r="AHY209" s="102"/>
      <c r="AHZ209" s="102"/>
      <c r="AIA209" s="102"/>
      <c r="AIB209" s="102"/>
      <c r="AIC209" s="102"/>
      <c r="AID209" s="102"/>
      <c r="AIE209" s="102"/>
      <c r="AIF209" s="102"/>
      <c r="AIG209" s="102"/>
      <c r="AIH209" s="102"/>
      <c r="AII209" s="102"/>
      <c r="AIJ209" s="102"/>
      <c r="AIK209" s="102"/>
      <c r="AIL209" s="102"/>
      <c r="AIM209" s="102"/>
      <c r="AIN209" s="102"/>
      <c r="AIO209" s="102"/>
      <c r="AIP209" s="102"/>
      <c r="AIQ209" s="102"/>
      <c r="AIR209" s="102"/>
      <c r="AIS209" s="102"/>
      <c r="AIT209" s="102"/>
      <c r="AIU209" s="102"/>
      <c r="AIV209" s="102"/>
      <c r="AIW209" s="102"/>
      <c r="AIX209" s="102"/>
      <c r="AIY209" s="102"/>
      <c r="AIZ209" s="102"/>
      <c r="AJA209" s="102"/>
      <c r="AJB209" s="102"/>
      <c r="AJC209" s="102"/>
      <c r="AJD209" s="102"/>
      <c r="AJE209" s="102"/>
      <c r="AJF209" s="102"/>
      <c r="AJG209" s="102"/>
      <c r="AJH209" s="102"/>
      <c r="AJI209" s="102"/>
      <c r="AJJ209" s="102"/>
      <c r="AJK209" s="102"/>
      <c r="AJL209" s="102"/>
      <c r="AJM209" s="102"/>
      <c r="AJN209" s="102"/>
      <c r="AJO209" s="102"/>
      <c r="AJP209" s="102"/>
      <c r="AJQ209" s="102"/>
      <c r="AJR209" s="102"/>
      <c r="AJS209" s="102"/>
      <c r="AJT209" s="102"/>
      <c r="AJU209" s="102"/>
      <c r="AJV209" s="102"/>
      <c r="AJW209" s="102"/>
      <c r="AJX209" s="102"/>
      <c r="AJY209" s="102"/>
      <c r="AJZ209" s="102"/>
      <c r="AKA209" s="102"/>
      <c r="AKB209" s="102"/>
      <c r="AKC209" s="102"/>
      <c r="AKD209" s="102"/>
      <c r="AKE209" s="102"/>
      <c r="AKF209" s="102"/>
      <c r="AKG209" s="102"/>
      <c r="AKH209" s="102"/>
      <c r="AKI209" s="102"/>
      <c r="AKJ209" s="102"/>
      <c r="AKK209" s="102"/>
      <c r="AKL209" s="102"/>
      <c r="AKM209" s="102"/>
      <c r="AKN209" s="102"/>
      <c r="AKO209" s="102"/>
      <c r="AKP209" s="102"/>
      <c r="AKQ209" s="102"/>
      <c r="AKR209" s="102"/>
      <c r="AKS209" s="102"/>
      <c r="AKT209" s="102"/>
      <c r="AKU209" s="102"/>
      <c r="AKV209" s="102"/>
      <c r="AKW209" s="102"/>
      <c r="AKX209" s="102"/>
      <c r="AKY209" s="102"/>
      <c r="AKZ209" s="102"/>
      <c r="ALA209" s="102"/>
      <c r="ALB209" s="102"/>
      <c r="ALC209" s="102"/>
      <c r="ALD209" s="102"/>
      <c r="ALE209" s="102"/>
      <c r="ALF209" s="102"/>
      <c r="ALG209" s="102"/>
      <c r="ALH209" s="102"/>
      <c r="ALI209" s="102"/>
      <c r="ALJ209" s="102"/>
      <c r="ALK209" s="102"/>
      <c r="ALL209" s="102"/>
      <c r="ALM209" s="102"/>
      <c r="ALN209" s="102"/>
      <c r="ALO209" s="102"/>
      <c r="ALP209" s="102"/>
      <c r="ALQ209" s="102"/>
      <c r="ALR209" s="102"/>
      <c r="ALS209" s="102"/>
      <c r="ALT209" s="102"/>
      <c r="ALU209" s="102"/>
      <c r="ALV209" s="102"/>
      <c r="ALW209" s="102"/>
      <c r="ALX209" s="102"/>
      <c r="ALY209" s="102"/>
      <c r="ALZ209" s="102"/>
      <c r="AMA209" s="102"/>
      <c r="AMB209" s="102"/>
      <c r="AMC209" s="102"/>
      <c r="AMD209" s="102"/>
      <c r="AME209" s="102"/>
      <c r="AMF209" s="102"/>
      <c r="AMG209" s="102"/>
      <c r="AMH209" s="102"/>
      <c r="AMI209" s="102"/>
      <c r="AMJ209" s="102"/>
      <c r="AMK209" s="102"/>
      <c r="AML209" s="102"/>
      <c r="AMM209" s="102"/>
      <c r="AMN209" s="102"/>
      <c r="AMO209" s="102"/>
      <c r="AMP209" s="102"/>
      <c r="AMQ209" s="102"/>
      <c r="AMR209" s="102"/>
      <c r="AMS209" s="102"/>
      <c r="AMT209" s="102"/>
      <c r="AMU209" s="102"/>
      <c r="AMV209" s="102"/>
      <c r="AMW209" s="102"/>
      <c r="AMX209" s="102"/>
      <c r="AMY209" s="102"/>
      <c r="AMZ209" s="102"/>
      <c r="ANA209" s="102"/>
      <c r="ANB209" s="102"/>
      <c r="ANC209" s="102"/>
      <c r="AND209" s="102"/>
      <c r="ANE209" s="102"/>
      <c r="ANF209" s="102"/>
      <c r="ANG209" s="102"/>
      <c r="ANH209" s="102"/>
      <c r="ANI209" s="102"/>
      <c r="ANJ209" s="102"/>
      <c r="ANK209" s="102"/>
      <c r="ANL209" s="102"/>
      <c r="ANM209" s="102"/>
      <c r="ANN209" s="102"/>
      <c r="ANO209" s="102"/>
      <c r="ANP209" s="102"/>
      <c r="ANQ209" s="102"/>
      <c r="ANR209" s="102"/>
      <c r="ANS209" s="102"/>
      <c r="ANT209" s="102"/>
      <c r="ANU209" s="102"/>
      <c r="ANV209" s="102"/>
      <c r="ANW209" s="102"/>
      <c r="ANX209" s="102"/>
      <c r="ANY209" s="102"/>
      <c r="ANZ209" s="102"/>
      <c r="AOA209" s="102"/>
      <c r="AOB209" s="102"/>
      <c r="AOC209" s="102"/>
      <c r="AOD209" s="102"/>
      <c r="AOE209" s="102"/>
      <c r="AOF209" s="102"/>
      <c r="AOG209" s="102"/>
      <c r="AOH209" s="102"/>
      <c r="AOI209" s="102"/>
      <c r="AOJ209" s="102"/>
      <c r="AOK209" s="102"/>
      <c r="AOL209" s="102"/>
      <c r="AOM209" s="102"/>
      <c r="AON209" s="102"/>
      <c r="AOO209" s="102"/>
      <c r="AOP209" s="102"/>
      <c r="AOQ209" s="102"/>
      <c r="AOR209" s="102"/>
      <c r="AOS209" s="102"/>
      <c r="AOT209" s="102"/>
      <c r="AOU209" s="102"/>
      <c r="AOV209" s="102"/>
      <c r="AOW209" s="102"/>
      <c r="AOX209" s="102"/>
      <c r="AOY209" s="102"/>
      <c r="AOZ209" s="102"/>
      <c r="APA209" s="102"/>
      <c r="APB209" s="102"/>
      <c r="APC209" s="102"/>
      <c r="APD209" s="102"/>
      <c r="APE209" s="102"/>
      <c r="APF209" s="102"/>
      <c r="APG209" s="102"/>
      <c r="APH209" s="102"/>
      <c r="API209" s="102"/>
      <c r="APJ209" s="102"/>
      <c r="APK209" s="102"/>
      <c r="APL209" s="102"/>
      <c r="APM209" s="102"/>
      <c r="APN209" s="102"/>
      <c r="APO209" s="102"/>
      <c r="APP209" s="102"/>
      <c r="APQ209" s="102"/>
      <c r="APR209" s="102"/>
      <c r="APS209" s="102"/>
      <c r="APT209" s="102"/>
      <c r="APU209" s="102"/>
      <c r="APV209" s="102"/>
      <c r="APW209" s="102"/>
      <c r="APX209" s="102"/>
      <c r="APY209" s="102"/>
      <c r="APZ209" s="102"/>
      <c r="AQA209" s="102"/>
      <c r="AQB209" s="102"/>
      <c r="AQC209" s="102"/>
      <c r="AQD209" s="102"/>
      <c r="AQE209" s="102"/>
      <c r="AQF209" s="102"/>
      <c r="AQG209" s="102"/>
      <c r="AQH209" s="102"/>
      <c r="AQI209" s="102"/>
      <c r="AQJ209" s="102"/>
      <c r="AQK209" s="102"/>
      <c r="AQL209" s="102"/>
      <c r="AQM209" s="102"/>
      <c r="AQN209" s="102"/>
      <c r="AQO209" s="102"/>
      <c r="AQP209" s="102"/>
      <c r="AQQ209" s="102"/>
      <c r="AQR209" s="102"/>
      <c r="AQS209" s="102"/>
      <c r="AQT209" s="102"/>
      <c r="AQU209" s="102"/>
      <c r="AQV209" s="102"/>
      <c r="AQW209" s="102"/>
      <c r="AQX209" s="102"/>
      <c r="AQY209" s="102"/>
      <c r="AQZ209" s="102"/>
      <c r="ARA209" s="102"/>
      <c r="ARB209" s="102"/>
      <c r="ARC209" s="102"/>
      <c r="ARD209" s="102"/>
      <c r="ARE209" s="102"/>
      <c r="ARF209" s="102"/>
      <c r="ARG209" s="102"/>
      <c r="ARH209" s="102"/>
      <c r="ARI209" s="102"/>
      <c r="ARJ209" s="102"/>
      <c r="ARK209" s="102"/>
      <c r="ARL209" s="102"/>
      <c r="ARM209" s="102"/>
      <c r="ARN209" s="102"/>
      <c r="ARO209" s="102"/>
      <c r="ARP209" s="102"/>
      <c r="ARQ209" s="102"/>
      <c r="ARR209" s="102"/>
      <c r="ARS209" s="102"/>
      <c r="ART209" s="102"/>
      <c r="ARU209" s="102"/>
      <c r="ARV209" s="102"/>
      <c r="ARW209" s="102"/>
      <c r="ARX209" s="102"/>
      <c r="ARY209" s="102"/>
      <c r="ARZ209" s="102"/>
      <c r="ASA209" s="102"/>
      <c r="ASB209" s="102"/>
      <c r="ASC209" s="102"/>
      <c r="ASD209" s="102"/>
      <c r="ASE209" s="102"/>
      <c r="ASF209" s="102"/>
      <c r="ASG209" s="102"/>
      <c r="ASH209" s="102"/>
      <c r="ASI209" s="102"/>
      <c r="ASJ209" s="102"/>
      <c r="ASK209" s="102"/>
      <c r="ASL209" s="102"/>
      <c r="ASM209" s="102"/>
      <c r="ASN209" s="102"/>
      <c r="ASO209" s="102"/>
      <c r="ASP209" s="102"/>
      <c r="ASQ209" s="102"/>
      <c r="ASR209" s="102"/>
      <c r="ASS209" s="102"/>
      <c r="AST209" s="102"/>
      <c r="ASU209" s="102"/>
      <c r="ASV209" s="102"/>
      <c r="ASW209" s="102"/>
      <c r="ASX209" s="102"/>
      <c r="ASY209" s="102"/>
      <c r="ASZ209" s="102"/>
      <c r="ATA209" s="102"/>
      <c r="ATB209" s="102"/>
      <c r="ATC209" s="102"/>
      <c r="ATD209" s="102"/>
      <c r="ATE209" s="102"/>
      <c r="ATF209" s="102"/>
      <c r="ATG209" s="102"/>
      <c r="ATH209" s="102"/>
      <c r="ATI209" s="102"/>
      <c r="ATJ209" s="102"/>
      <c r="ATK209" s="102"/>
      <c r="ATL209" s="102"/>
      <c r="ATM209" s="102"/>
      <c r="ATN209" s="102"/>
      <c r="ATO209" s="102"/>
      <c r="ATP209" s="102"/>
      <c r="ATQ209" s="102"/>
      <c r="ATR209" s="102"/>
      <c r="ATS209" s="102"/>
      <c r="ATT209" s="102"/>
      <c r="ATU209" s="102"/>
      <c r="ATV209" s="102"/>
      <c r="ATW209" s="102"/>
      <c r="ATX209" s="102"/>
      <c r="ATY209" s="102"/>
      <c r="ATZ209" s="102"/>
      <c r="AUA209" s="102"/>
      <c r="AUB209" s="102"/>
      <c r="AUC209" s="102"/>
      <c r="AUD209" s="102"/>
      <c r="AUE209" s="102"/>
      <c r="AUF209" s="102"/>
      <c r="AUG209" s="102"/>
      <c r="AUH209" s="102"/>
      <c r="AUI209" s="102"/>
      <c r="AUJ209" s="102"/>
      <c r="AUK209" s="102"/>
      <c r="AUL209" s="102"/>
      <c r="AUM209" s="102"/>
      <c r="AUN209" s="102"/>
      <c r="AUO209" s="102"/>
      <c r="AUP209" s="102"/>
      <c r="AUQ209" s="102"/>
      <c r="AUR209" s="102"/>
      <c r="AUS209" s="102"/>
      <c r="AUT209" s="102"/>
      <c r="AUU209" s="102"/>
      <c r="AUV209" s="102"/>
      <c r="AUW209" s="102"/>
      <c r="AUX209" s="102"/>
      <c r="AUY209" s="102"/>
      <c r="AUZ209" s="102"/>
      <c r="AVA209" s="102"/>
      <c r="AVB209" s="102"/>
      <c r="AVC209" s="102"/>
      <c r="AVD209" s="102"/>
      <c r="AVE209" s="102"/>
      <c r="AVF209" s="102"/>
      <c r="AVG209" s="102"/>
      <c r="AVH209" s="102"/>
      <c r="AVI209" s="102"/>
      <c r="AVJ209" s="102"/>
      <c r="AVK209" s="102"/>
      <c r="AVL209" s="102"/>
      <c r="AVM209" s="102"/>
      <c r="AVN209" s="102"/>
      <c r="AVO209" s="102"/>
      <c r="AVP209" s="102"/>
      <c r="AVQ209" s="102"/>
      <c r="AVR209" s="102"/>
      <c r="AVS209" s="102"/>
      <c r="AVT209" s="102"/>
      <c r="AVU209" s="102"/>
      <c r="AVV209" s="102"/>
      <c r="AVW209" s="102"/>
      <c r="AVX209" s="102"/>
      <c r="AVY209" s="102"/>
      <c r="AVZ209" s="102"/>
      <c r="AWA209" s="102"/>
      <c r="AWB209" s="102"/>
      <c r="AWC209" s="102"/>
      <c r="AWD209" s="102"/>
      <c r="AWE209" s="102"/>
      <c r="AWF209" s="102"/>
      <c r="AWG209" s="102"/>
      <c r="AWH209" s="102"/>
      <c r="AWI209" s="102"/>
      <c r="AWJ209" s="102"/>
      <c r="AWK209" s="102"/>
      <c r="AWL209" s="102"/>
      <c r="AWM209" s="102"/>
      <c r="AWN209" s="102"/>
      <c r="AWO209" s="102"/>
      <c r="AWP209" s="102"/>
      <c r="AWQ209" s="102"/>
      <c r="AWR209" s="102"/>
      <c r="AWS209" s="102"/>
      <c r="AWT209" s="102"/>
      <c r="AWU209" s="102"/>
      <c r="AWV209" s="102"/>
      <c r="AWW209" s="102"/>
      <c r="AWX209" s="102"/>
      <c r="AWY209" s="102"/>
      <c r="AWZ209" s="102"/>
      <c r="AXA209" s="102"/>
      <c r="AXB209" s="102"/>
      <c r="AXC209" s="102"/>
      <c r="AXD209" s="102"/>
      <c r="AXE209" s="102"/>
      <c r="AXF209" s="102"/>
      <c r="AXG209" s="102"/>
      <c r="AXH209" s="102"/>
      <c r="AXI209" s="102"/>
      <c r="AXJ209" s="102"/>
      <c r="AXK209" s="102"/>
      <c r="AXL209" s="102"/>
      <c r="AXM209" s="102"/>
      <c r="AXN209" s="102"/>
      <c r="AXO209" s="102"/>
      <c r="AXP209" s="102"/>
      <c r="AXQ209" s="102"/>
      <c r="AXR209" s="102"/>
      <c r="AXS209" s="102"/>
      <c r="AXT209" s="102"/>
      <c r="AXU209" s="102"/>
      <c r="AXV209" s="102"/>
      <c r="AXW209" s="102"/>
      <c r="AXX209" s="102"/>
      <c r="AXY209" s="102"/>
      <c r="AXZ209" s="102"/>
      <c r="AYA209" s="102"/>
      <c r="AYB209" s="102"/>
      <c r="AYC209" s="102"/>
      <c r="AYD209" s="102"/>
      <c r="AYE209" s="102"/>
      <c r="AYF209" s="102"/>
      <c r="AYG209" s="102"/>
      <c r="AYH209" s="102"/>
      <c r="AYI209" s="102"/>
      <c r="AYJ209" s="102"/>
      <c r="AYK209" s="102"/>
      <c r="AYL209" s="102"/>
      <c r="AYM209" s="102"/>
      <c r="AYN209" s="102"/>
      <c r="AYO209" s="102"/>
      <c r="AYP209" s="102"/>
      <c r="AYQ209" s="102"/>
      <c r="AYR209" s="102"/>
      <c r="AYS209" s="102"/>
      <c r="AYT209" s="102"/>
      <c r="AYU209" s="102"/>
      <c r="AYV209" s="102"/>
      <c r="AYW209" s="102"/>
      <c r="AYX209" s="102"/>
      <c r="AYY209" s="102"/>
      <c r="AYZ209" s="102"/>
      <c r="AZA209" s="102"/>
      <c r="AZB209" s="102"/>
      <c r="AZC209" s="102"/>
      <c r="AZD209" s="102"/>
      <c r="AZE209" s="102"/>
      <c r="AZF209" s="102"/>
      <c r="AZG209" s="102"/>
      <c r="AZH209" s="102"/>
      <c r="AZI209" s="102"/>
      <c r="AZJ209" s="102"/>
      <c r="AZK209" s="102"/>
      <c r="AZL209" s="102"/>
      <c r="AZM209" s="102"/>
      <c r="AZN209" s="102"/>
      <c r="AZO209" s="102"/>
      <c r="AZP209" s="102"/>
      <c r="AZQ209" s="102"/>
      <c r="AZR209" s="102"/>
      <c r="AZS209" s="102"/>
      <c r="AZT209" s="102"/>
      <c r="AZU209" s="102"/>
      <c r="AZV209" s="102"/>
      <c r="AZW209" s="102"/>
      <c r="AZX209" s="102"/>
      <c r="AZY209" s="102"/>
      <c r="AZZ209" s="102"/>
      <c r="BAA209" s="102"/>
      <c r="BAB209" s="102"/>
      <c r="BAC209" s="102"/>
      <c r="BAD209" s="102"/>
      <c r="BAE209" s="102"/>
      <c r="BAF209" s="102"/>
      <c r="BAG209" s="102"/>
      <c r="BAH209" s="102"/>
      <c r="BAI209" s="102"/>
      <c r="BAJ209" s="102"/>
      <c r="BAK209" s="102"/>
      <c r="BAL209" s="102"/>
      <c r="BAM209" s="102"/>
      <c r="BAN209" s="102"/>
      <c r="BAO209" s="102"/>
      <c r="BAP209" s="102"/>
      <c r="BAQ209" s="102"/>
      <c r="BAR209" s="102"/>
      <c r="BAS209" s="102"/>
      <c r="BAT209" s="102"/>
      <c r="BAU209" s="102"/>
      <c r="BAV209" s="102"/>
      <c r="BAW209" s="102"/>
      <c r="BAX209" s="102"/>
      <c r="BAY209" s="102"/>
      <c r="BAZ209" s="102"/>
      <c r="BBA209" s="102"/>
      <c r="BBB209" s="102"/>
      <c r="BBC209" s="102"/>
      <c r="BBD209" s="102"/>
      <c r="BBE209" s="102"/>
      <c r="BBF209" s="102"/>
      <c r="BBG209" s="102"/>
      <c r="BBH209" s="102"/>
      <c r="BBI209" s="102"/>
      <c r="BBJ209" s="102"/>
      <c r="BBK209" s="102"/>
      <c r="BBL209" s="102"/>
      <c r="BBM209" s="102"/>
      <c r="BBN209" s="102"/>
      <c r="BBO209" s="102"/>
      <c r="BBP209" s="102"/>
      <c r="BBQ209" s="102"/>
      <c r="BBR209" s="102"/>
      <c r="BBS209" s="102"/>
      <c r="BBT209" s="102"/>
      <c r="BBU209" s="102"/>
      <c r="BBV209" s="102"/>
      <c r="BBW209" s="102"/>
      <c r="BBX209" s="102"/>
      <c r="BBY209" s="102"/>
      <c r="BBZ209" s="102"/>
      <c r="BCA209" s="102"/>
      <c r="BCB209" s="102"/>
      <c r="BCC209" s="102"/>
      <c r="BCD209" s="102"/>
      <c r="BCE209" s="102"/>
      <c r="BCF209" s="102"/>
      <c r="BCG209" s="102"/>
      <c r="BCH209" s="102"/>
      <c r="BCI209" s="102"/>
      <c r="BCJ209" s="102"/>
      <c r="BCK209" s="102"/>
      <c r="BCL209" s="102"/>
      <c r="BCM209" s="102"/>
      <c r="BCN209" s="102"/>
      <c r="BCO209" s="102"/>
      <c r="BCP209" s="102"/>
      <c r="BCQ209" s="102"/>
      <c r="BCR209" s="102"/>
      <c r="BCS209" s="102"/>
      <c r="BCT209" s="102"/>
      <c r="BCU209" s="102"/>
      <c r="BCV209" s="102"/>
      <c r="BCW209" s="102"/>
      <c r="BCX209" s="102"/>
      <c r="BCY209" s="102"/>
      <c r="BCZ209" s="102"/>
      <c r="BDA209" s="102"/>
      <c r="BDB209" s="102"/>
      <c r="BDC209" s="102"/>
      <c r="BDD209" s="102"/>
      <c r="BDE209" s="102"/>
      <c r="BDF209" s="102"/>
      <c r="BDG209" s="102"/>
      <c r="BDH209" s="102"/>
      <c r="BDI209" s="102"/>
      <c r="BDJ209" s="102"/>
      <c r="BDK209" s="102"/>
      <c r="BDL209" s="102"/>
      <c r="BDM209" s="102"/>
      <c r="BDN209" s="102"/>
      <c r="BDO209" s="102"/>
      <c r="BDP209" s="102"/>
      <c r="BDQ209" s="102"/>
      <c r="BDR209" s="102"/>
      <c r="BDS209" s="102"/>
      <c r="BDT209" s="102"/>
      <c r="BDU209" s="102"/>
      <c r="BDV209" s="102"/>
      <c r="BDW209" s="102"/>
      <c r="BDX209" s="102"/>
      <c r="BDY209" s="102"/>
      <c r="BDZ209" s="102"/>
      <c r="BEA209" s="102"/>
      <c r="BEB209" s="102"/>
      <c r="BEC209" s="102"/>
      <c r="BED209" s="102"/>
      <c r="BEE209" s="102"/>
      <c r="BEF209" s="102"/>
      <c r="BEG209" s="102"/>
      <c r="BEH209" s="102"/>
      <c r="BEI209" s="102"/>
      <c r="BEJ209" s="102"/>
      <c r="BEK209" s="102"/>
      <c r="BEL209" s="102"/>
      <c r="BEM209" s="102"/>
      <c r="BEN209" s="102"/>
      <c r="BEO209" s="102"/>
      <c r="BEP209" s="102"/>
      <c r="BEQ209" s="102"/>
      <c r="BER209" s="102"/>
      <c r="BES209" s="102"/>
      <c r="BET209" s="102"/>
      <c r="BEU209" s="102"/>
      <c r="BEV209" s="102"/>
      <c r="BEW209" s="102"/>
      <c r="BEX209" s="102"/>
      <c r="BEY209" s="102"/>
      <c r="BEZ209" s="102"/>
      <c r="BFA209" s="102"/>
      <c r="BFB209" s="102"/>
      <c r="BFC209" s="102"/>
      <c r="BFD209" s="102"/>
      <c r="BFE209" s="102"/>
      <c r="BFF209" s="102"/>
      <c r="BFG209" s="102"/>
      <c r="BFH209" s="102"/>
      <c r="BFI209" s="102"/>
      <c r="BFJ209" s="102"/>
      <c r="BFK209" s="102"/>
      <c r="BFL209" s="102"/>
      <c r="BFM209" s="102"/>
      <c r="BFN209" s="102"/>
      <c r="BFO209" s="102"/>
      <c r="BFP209" s="102"/>
      <c r="BFQ209" s="102"/>
      <c r="BFR209" s="102"/>
      <c r="BFS209" s="102"/>
      <c r="BFT209" s="102"/>
      <c r="BFU209" s="102"/>
      <c r="BFV209" s="102"/>
      <c r="BFW209" s="102"/>
      <c r="BFX209" s="102"/>
      <c r="BFY209" s="102"/>
      <c r="BFZ209" s="102"/>
      <c r="BGA209" s="102"/>
      <c r="BGB209" s="102"/>
      <c r="BGC209" s="102"/>
      <c r="BGD209" s="102"/>
      <c r="BGE209" s="102"/>
      <c r="BGF209" s="102"/>
      <c r="BGG209" s="102"/>
      <c r="BGH209" s="102"/>
      <c r="BGI209" s="102"/>
      <c r="BGJ209" s="102"/>
      <c r="BGK209" s="102"/>
      <c r="BGL209" s="102"/>
      <c r="BGM209" s="102"/>
      <c r="BGN209" s="102"/>
      <c r="BGO209" s="102"/>
      <c r="BGP209" s="102"/>
      <c r="BGQ209" s="102"/>
      <c r="BGR209" s="102"/>
      <c r="BGS209" s="102"/>
      <c r="BGT209" s="102"/>
      <c r="BGU209" s="102"/>
      <c r="BGV209" s="102"/>
      <c r="BGW209" s="102"/>
      <c r="BGX209" s="102"/>
      <c r="BGY209" s="102"/>
      <c r="BGZ209" s="102"/>
      <c r="BHA209" s="102"/>
      <c r="BHB209" s="102"/>
      <c r="BHC209" s="102"/>
      <c r="BHD209" s="102"/>
      <c r="BHE209" s="102"/>
      <c r="BHF209" s="102"/>
      <c r="BHG209" s="102"/>
      <c r="BHH209" s="102"/>
      <c r="BHI209" s="102"/>
      <c r="BHJ209" s="102"/>
      <c r="BHK209" s="102"/>
      <c r="BHL209" s="102"/>
      <c r="BHM209" s="102"/>
      <c r="BHN209" s="102"/>
      <c r="BHO209" s="102"/>
      <c r="BHP209" s="102"/>
      <c r="BHQ209" s="102"/>
      <c r="BHR209" s="102"/>
      <c r="BHS209" s="102"/>
      <c r="BHT209" s="102"/>
      <c r="BHU209" s="102"/>
      <c r="BHV209" s="102"/>
      <c r="BHW209" s="102"/>
      <c r="BHX209" s="102"/>
      <c r="BHY209" s="102"/>
      <c r="BHZ209" s="102"/>
      <c r="BIA209" s="102"/>
      <c r="BIB209" s="102"/>
      <c r="BIC209" s="102"/>
      <c r="BID209" s="102"/>
      <c r="BIE209" s="102"/>
      <c r="BIF209" s="102"/>
      <c r="BIG209" s="102"/>
      <c r="BIH209" s="102"/>
      <c r="BII209" s="102"/>
      <c r="BIJ209" s="102"/>
      <c r="BIK209" s="102"/>
      <c r="BIL209" s="102"/>
      <c r="BIM209" s="102"/>
      <c r="BIN209" s="102"/>
      <c r="BIO209" s="102"/>
      <c r="BIP209" s="102"/>
      <c r="BIQ209" s="102"/>
      <c r="BIR209" s="102"/>
      <c r="BIS209" s="102"/>
      <c r="BIT209" s="102"/>
      <c r="BIU209" s="102"/>
      <c r="BIV209" s="102"/>
      <c r="BIW209" s="102"/>
      <c r="BIX209" s="102"/>
      <c r="BIY209" s="102"/>
      <c r="BIZ209" s="102"/>
      <c r="BJA209" s="102"/>
      <c r="BJB209" s="102"/>
      <c r="BJC209" s="102"/>
      <c r="BJD209" s="102"/>
      <c r="BJE209" s="102"/>
      <c r="BJF209" s="102"/>
      <c r="BJG209" s="102"/>
      <c r="BJH209" s="102"/>
      <c r="BJI209" s="102"/>
      <c r="BJJ209" s="102"/>
      <c r="BJK209" s="102"/>
      <c r="BJL209" s="102"/>
      <c r="BJM209" s="102"/>
      <c r="BJN209" s="102"/>
      <c r="BJO209" s="102"/>
      <c r="BJP209" s="102"/>
      <c r="BJQ209" s="102"/>
      <c r="BJR209" s="102"/>
      <c r="BJS209" s="102"/>
      <c r="BJT209" s="102"/>
      <c r="BJU209" s="102"/>
      <c r="BJV209" s="102"/>
      <c r="BJW209" s="102"/>
      <c r="BJX209" s="102"/>
      <c r="BJY209" s="102"/>
      <c r="BJZ209" s="102"/>
      <c r="BKA209" s="102"/>
      <c r="BKB209" s="102"/>
      <c r="BKC209" s="102"/>
      <c r="BKD209" s="102"/>
      <c r="BKE209" s="102"/>
      <c r="BKF209" s="102"/>
      <c r="BKG209" s="102"/>
      <c r="BKH209" s="102"/>
      <c r="BKI209" s="102"/>
      <c r="BKJ209" s="102"/>
      <c r="BKK209" s="102"/>
      <c r="BKL209" s="102"/>
      <c r="BKM209" s="102"/>
      <c r="BKN209" s="102"/>
      <c r="BKO209" s="102"/>
      <c r="BKP209" s="102"/>
      <c r="BKQ209" s="102"/>
      <c r="BKR209" s="102"/>
      <c r="BKS209" s="102"/>
      <c r="BKT209" s="102"/>
      <c r="BKU209" s="102"/>
      <c r="BKV209" s="102"/>
      <c r="BKW209" s="102"/>
      <c r="BKX209" s="102"/>
      <c r="BKY209" s="102"/>
      <c r="BKZ209" s="102"/>
      <c r="BLA209" s="102"/>
      <c r="BLB209" s="102"/>
      <c r="BLC209" s="102"/>
      <c r="BLD209" s="102"/>
      <c r="BLE209" s="102"/>
      <c r="BLF209" s="102"/>
      <c r="BLG209" s="102"/>
      <c r="BLH209" s="102"/>
      <c r="BLI209" s="102"/>
      <c r="BLJ209" s="102"/>
      <c r="BLK209" s="102"/>
      <c r="BLL209" s="102"/>
      <c r="BLM209" s="102"/>
      <c r="BLN209" s="102"/>
      <c r="BLO209" s="102"/>
      <c r="BLP209" s="102"/>
      <c r="BLQ209" s="102"/>
      <c r="BLR209" s="102"/>
      <c r="BLS209" s="102"/>
      <c r="BLT209" s="102"/>
      <c r="BLU209" s="102"/>
      <c r="BLV209" s="102"/>
      <c r="BLW209" s="102"/>
      <c r="BLX209" s="102"/>
      <c r="BLY209" s="102"/>
      <c r="BLZ209" s="102"/>
      <c r="BMA209" s="102"/>
      <c r="BMB209" s="102"/>
      <c r="BMC209" s="102"/>
      <c r="BMD209" s="102"/>
      <c r="BME209" s="102"/>
      <c r="BMF209" s="102"/>
      <c r="BMG209" s="102"/>
      <c r="BMH209" s="102"/>
      <c r="BMI209" s="102"/>
      <c r="BMJ209" s="102"/>
      <c r="BMK209" s="102"/>
      <c r="BML209" s="102"/>
      <c r="BMM209" s="102"/>
      <c r="BMN209" s="102"/>
      <c r="BMO209" s="102"/>
      <c r="BMP209" s="102"/>
      <c r="BMQ209" s="102"/>
      <c r="BMR209" s="102"/>
      <c r="BMS209" s="102"/>
      <c r="BMT209" s="102"/>
      <c r="BMU209" s="102"/>
      <c r="BMV209" s="102"/>
      <c r="BMW209" s="102"/>
      <c r="BMX209" s="102"/>
      <c r="BMY209" s="102"/>
      <c r="BMZ209" s="102"/>
      <c r="BNA209" s="102"/>
      <c r="BNB209" s="102"/>
      <c r="BNC209" s="102"/>
      <c r="BND209" s="102"/>
      <c r="BNE209" s="102"/>
      <c r="BNF209" s="102"/>
      <c r="BNG209" s="102"/>
      <c r="BNH209" s="102"/>
      <c r="BNI209" s="102"/>
      <c r="BNJ209" s="102"/>
      <c r="BNK209" s="102"/>
      <c r="BNL209" s="102"/>
      <c r="BNM209" s="102"/>
      <c r="BNN209" s="102"/>
      <c r="BNO209" s="102"/>
      <c r="BNP209" s="102"/>
      <c r="BNQ209" s="102"/>
      <c r="BNR209" s="102"/>
      <c r="BNS209" s="102"/>
      <c r="BNT209" s="102"/>
      <c r="BNU209" s="102"/>
      <c r="BNV209" s="102"/>
      <c r="BNW209" s="102"/>
      <c r="BNX209" s="102"/>
      <c r="BNY209" s="102"/>
      <c r="BNZ209" s="102"/>
      <c r="BOA209" s="102"/>
      <c r="BOB209" s="102"/>
      <c r="BOC209" s="102"/>
      <c r="BOD209" s="102"/>
      <c r="BOE209" s="102"/>
      <c r="BOF209" s="102"/>
      <c r="BOG209" s="102"/>
      <c r="BOH209" s="102"/>
      <c r="BOI209" s="102"/>
      <c r="BOJ209" s="102"/>
      <c r="BOK209" s="102"/>
      <c r="BOL209" s="102"/>
      <c r="BOM209" s="102"/>
      <c r="BON209" s="102"/>
      <c r="BOO209" s="102"/>
      <c r="BOP209" s="102"/>
      <c r="BOQ209" s="102"/>
      <c r="BOR209" s="102"/>
      <c r="BOS209" s="102"/>
      <c r="BOT209" s="102"/>
      <c r="BOU209" s="102"/>
      <c r="BOV209" s="102"/>
      <c r="BOW209" s="102"/>
      <c r="BOX209" s="102"/>
      <c r="BOY209" s="102"/>
      <c r="BOZ209" s="102"/>
      <c r="BPA209" s="102"/>
      <c r="BPB209" s="102"/>
      <c r="BPC209" s="102"/>
      <c r="BPD209" s="102"/>
      <c r="BPE209" s="102"/>
      <c r="BPF209" s="102"/>
      <c r="BPG209" s="102"/>
      <c r="BPH209" s="102"/>
      <c r="BPI209" s="102"/>
      <c r="BPJ209" s="102"/>
      <c r="BPK209" s="102"/>
      <c r="BPL209" s="102"/>
      <c r="BPM209" s="102"/>
      <c r="BPN209" s="102"/>
      <c r="BPO209" s="102"/>
      <c r="BPP209" s="102"/>
      <c r="BPQ209" s="102"/>
      <c r="BPR209" s="102"/>
      <c r="BPS209" s="102"/>
      <c r="BPT209" s="102"/>
      <c r="BPU209" s="102"/>
      <c r="BPV209" s="102"/>
      <c r="BPW209" s="102"/>
      <c r="BPX209" s="102"/>
      <c r="BPY209" s="102"/>
      <c r="BPZ209" s="102"/>
      <c r="BQA209" s="102"/>
      <c r="BQB209" s="102"/>
      <c r="BQC209" s="102"/>
      <c r="BQD209" s="102"/>
      <c r="BQE209" s="102"/>
      <c r="BQF209" s="102"/>
      <c r="BQG209" s="102"/>
      <c r="BQH209" s="102"/>
      <c r="BQI209" s="102"/>
      <c r="BQJ209" s="102"/>
      <c r="BQK209" s="102"/>
      <c r="BQL209" s="102"/>
      <c r="BQM209" s="102"/>
      <c r="BQN209" s="102"/>
      <c r="BQO209" s="102"/>
      <c r="BQP209" s="102"/>
      <c r="BQQ209" s="102"/>
      <c r="BQR209" s="102"/>
      <c r="BQS209" s="102"/>
      <c r="BQT209" s="102"/>
      <c r="BQU209" s="102"/>
      <c r="BQV209" s="102"/>
      <c r="BQW209" s="102"/>
      <c r="BQX209" s="102"/>
      <c r="BQY209" s="102"/>
      <c r="BQZ209" s="102"/>
      <c r="BRA209" s="102"/>
      <c r="BRB209" s="102"/>
      <c r="BRC209" s="102"/>
      <c r="BRD209" s="102"/>
      <c r="BRE209" s="102"/>
      <c r="BRF209" s="102"/>
      <c r="BRG209" s="102"/>
      <c r="BRH209" s="102"/>
      <c r="BRI209" s="102"/>
      <c r="BRJ209" s="102"/>
      <c r="BRK209" s="102"/>
      <c r="BRL209" s="102"/>
      <c r="BRM209" s="102"/>
      <c r="BRN209" s="102"/>
      <c r="BRO209" s="102"/>
      <c r="BRP209" s="102"/>
      <c r="BRQ209" s="102"/>
      <c r="BRR209" s="102"/>
      <c r="BRS209" s="102"/>
      <c r="BRT209" s="102"/>
      <c r="BRU209" s="102"/>
      <c r="BRV209" s="102"/>
      <c r="BRW209" s="102"/>
      <c r="BRX209" s="102"/>
      <c r="BRY209" s="102"/>
      <c r="BRZ209" s="102"/>
      <c r="BSA209" s="102"/>
      <c r="BSB209" s="102"/>
      <c r="BSC209" s="102"/>
      <c r="BSD209" s="102"/>
      <c r="BSE209" s="102"/>
      <c r="BSF209" s="102"/>
      <c r="BSG209" s="102"/>
      <c r="BSH209" s="102"/>
      <c r="BSI209" s="102"/>
      <c r="BSJ209" s="102"/>
      <c r="BSK209" s="102"/>
      <c r="BSL209" s="102"/>
      <c r="BSM209" s="102"/>
      <c r="BSN209" s="102"/>
      <c r="BSO209" s="102"/>
      <c r="BSP209" s="102"/>
      <c r="BSQ209" s="102"/>
      <c r="BSR209" s="102"/>
      <c r="BSS209" s="102"/>
      <c r="BST209" s="102"/>
      <c r="BSU209" s="102"/>
      <c r="BSV209" s="102"/>
      <c r="BSW209" s="102"/>
      <c r="BSX209" s="102"/>
      <c r="BSY209" s="102"/>
      <c r="BSZ209" s="102"/>
      <c r="BTA209" s="102"/>
      <c r="BTB209" s="102"/>
      <c r="BTC209" s="102"/>
      <c r="BTD209" s="102"/>
      <c r="BTE209" s="102"/>
      <c r="BTF209" s="102"/>
      <c r="BTG209" s="102"/>
      <c r="BTH209" s="102"/>
      <c r="BTI209" s="102"/>
      <c r="BTJ209" s="102"/>
      <c r="BTK209" s="102"/>
      <c r="BTL209" s="102"/>
      <c r="BTM209" s="102"/>
      <c r="BTN209" s="102"/>
      <c r="BTO209" s="102"/>
      <c r="BTP209" s="102"/>
      <c r="BTQ209" s="102"/>
      <c r="BTR209" s="102"/>
      <c r="BTS209" s="102"/>
      <c r="BTT209" s="102"/>
      <c r="BTU209" s="102"/>
      <c r="BTV209" s="102"/>
      <c r="BTW209" s="102"/>
      <c r="BTX209" s="102"/>
      <c r="BTY209" s="102"/>
      <c r="BTZ209" s="102"/>
      <c r="BUA209" s="102"/>
      <c r="BUB209" s="102"/>
      <c r="BUC209" s="102"/>
      <c r="BUD209" s="102"/>
      <c r="BUE209" s="102"/>
      <c r="BUF209" s="102"/>
      <c r="BUG209" s="102"/>
      <c r="BUH209" s="102"/>
      <c r="BUI209" s="102"/>
      <c r="BUJ209" s="102"/>
      <c r="BUK209" s="102"/>
      <c r="BUL209" s="102"/>
      <c r="BUM209" s="102"/>
      <c r="BUN209" s="102"/>
      <c r="BUO209" s="102"/>
      <c r="BUP209" s="102"/>
      <c r="BUQ209" s="102"/>
      <c r="BUR209" s="102"/>
      <c r="BUS209" s="102"/>
      <c r="BUT209" s="102"/>
      <c r="BUU209" s="102"/>
      <c r="BUV209" s="102"/>
      <c r="BUW209" s="102"/>
      <c r="BUX209" s="102"/>
      <c r="BUY209" s="102"/>
      <c r="BUZ209" s="102"/>
      <c r="BVA209" s="102"/>
      <c r="BVB209" s="102"/>
      <c r="BVC209" s="102"/>
      <c r="BVD209" s="102"/>
      <c r="BVE209" s="102"/>
      <c r="BVF209" s="102"/>
      <c r="BVG209" s="102"/>
      <c r="BVH209" s="102"/>
      <c r="BVI209" s="102"/>
      <c r="BVJ209" s="102"/>
      <c r="BVK209" s="102"/>
      <c r="BVL209" s="102"/>
      <c r="BVM209" s="102"/>
      <c r="BVN209" s="102"/>
      <c r="BVO209" s="102"/>
      <c r="BVP209" s="102"/>
      <c r="BVQ209" s="102"/>
      <c r="BVR209" s="102"/>
      <c r="BVS209" s="102"/>
      <c r="BVT209" s="102"/>
      <c r="BVU209" s="102"/>
      <c r="BVV209" s="102"/>
      <c r="BVW209" s="102"/>
      <c r="BVX209" s="102"/>
      <c r="BVY209" s="102"/>
      <c r="BVZ209" s="102"/>
      <c r="BWA209" s="102"/>
      <c r="BWB209" s="102"/>
      <c r="BWC209" s="102"/>
      <c r="BWD209" s="102"/>
      <c r="BWE209" s="102"/>
      <c r="BWF209" s="102"/>
      <c r="BWG209" s="102"/>
      <c r="BWH209" s="102"/>
      <c r="BWI209" s="102"/>
      <c r="BWJ209" s="102"/>
      <c r="BWK209" s="102"/>
      <c r="BWL209" s="102"/>
      <c r="BWM209" s="102"/>
      <c r="BWN209" s="102"/>
      <c r="BWO209" s="102"/>
      <c r="BWP209" s="102"/>
      <c r="BWQ209" s="102"/>
      <c r="BWR209" s="102"/>
      <c r="BWS209" s="102"/>
      <c r="BWT209" s="102"/>
      <c r="BWU209" s="102"/>
      <c r="BWV209" s="102"/>
      <c r="BWW209" s="102"/>
      <c r="BWX209" s="102"/>
      <c r="BWY209" s="102"/>
      <c r="BWZ209" s="102"/>
      <c r="BXA209" s="102"/>
      <c r="BXB209" s="102"/>
      <c r="BXC209" s="102"/>
      <c r="BXD209" s="102"/>
      <c r="BXE209" s="102"/>
      <c r="BXF209" s="102"/>
      <c r="BXG209" s="102"/>
      <c r="BXH209" s="102"/>
      <c r="BXI209" s="102"/>
      <c r="BXJ209" s="102"/>
      <c r="BXK209" s="102"/>
      <c r="BXL209" s="102"/>
      <c r="BXM209" s="102"/>
      <c r="BXN209" s="102"/>
      <c r="BXO209" s="102"/>
      <c r="BXP209" s="102"/>
      <c r="BXQ209" s="102"/>
      <c r="BXR209" s="102"/>
      <c r="BXS209" s="102"/>
      <c r="BXT209" s="102"/>
      <c r="BXU209" s="102"/>
      <c r="BXV209" s="102"/>
      <c r="BXW209" s="102"/>
      <c r="BXX209" s="102"/>
      <c r="BXY209" s="102"/>
      <c r="BXZ209" s="102"/>
      <c r="BYA209" s="102"/>
      <c r="BYB209" s="102"/>
      <c r="BYC209" s="102"/>
      <c r="BYD209" s="102"/>
      <c r="BYE209" s="102"/>
      <c r="BYF209" s="102"/>
      <c r="BYG209" s="102"/>
      <c r="BYH209" s="102"/>
      <c r="BYI209" s="102"/>
      <c r="BYJ209" s="102"/>
      <c r="BYK209" s="102"/>
      <c r="BYL209" s="102"/>
      <c r="BYM209" s="102"/>
      <c r="BYN209" s="102"/>
      <c r="BYO209" s="102"/>
      <c r="BYP209" s="102"/>
      <c r="BYQ209" s="102"/>
      <c r="BYR209" s="102"/>
      <c r="BYS209" s="102"/>
      <c r="BYT209" s="102"/>
      <c r="BYU209" s="102"/>
      <c r="BYV209" s="102"/>
      <c r="BYW209" s="102"/>
      <c r="BYX209" s="102"/>
      <c r="BYY209" s="102"/>
      <c r="BYZ209" s="102"/>
      <c r="BZA209" s="102"/>
      <c r="BZB209" s="102"/>
      <c r="BZC209" s="102"/>
      <c r="BZD209" s="102"/>
      <c r="BZE209" s="102"/>
      <c r="BZF209" s="102"/>
      <c r="BZG209" s="102"/>
      <c r="BZH209" s="102"/>
      <c r="BZI209" s="102"/>
      <c r="BZJ209" s="102"/>
      <c r="BZK209" s="102"/>
      <c r="BZL209" s="102"/>
      <c r="BZM209" s="102"/>
      <c r="BZN209" s="102"/>
      <c r="BZO209" s="102"/>
      <c r="BZP209" s="102"/>
      <c r="BZQ209" s="102"/>
      <c r="BZR209" s="102"/>
      <c r="BZS209" s="102"/>
      <c r="BZT209" s="102"/>
      <c r="BZU209" s="102"/>
      <c r="BZV209" s="102"/>
      <c r="BZW209" s="102"/>
    </row>
    <row r="210" spans="2:2051" ht="14.25" customHeight="1">
      <c r="B210" s="112" t="s">
        <v>754</v>
      </c>
      <c r="C210" s="113" t="s">
        <v>393</v>
      </c>
      <c r="D210" s="113" t="s">
        <v>393</v>
      </c>
      <c r="E210" s="113" t="str">
        <f>'Alcance 3'!C99</f>
        <v>Material 8</v>
      </c>
      <c r="F210" s="113" t="str">
        <f t="shared" si="191"/>
        <v>Material 8</v>
      </c>
      <c r="G210" s="226" t="s">
        <v>803</v>
      </c>
      <c r="H210" s="237" t="s">
        <v>238</v>
      </c>
      <c r="I210" s="238">
        <v>3</v>
      </c>
      <c r="J210" s="126">
        <f>'Alcance 3'!D99</f>
        <v>0</v>
      </c>
      <c r="K210" s="117">
        <f>'Alcance 3'!E99</f>
        <v>0</v>
      </c>
      <c r="L210" s="113"/>
      <c r="M210" s="203">
        <v>1</v>
      </c>
      <c r="N210" s="117"/>
      <c r="O210" s="113">
        <f t="shared" si="192"/>
        <v>0</v>
      </c>
      <c r="P210" s="115">
        <f t="shared" si="186"/>
        <v>0</v>
      </c>
      <c r="Q210" s="300">
        <f>VLOOKUP(E210,'Datos 1-Factores emisión'!$B$789:$E$803,2,FALSE)</f>
        <v>0</v>
      </c>
      <c r="R210" s="121">
        <v>0</v>
      </c>
      <c r="S210" s="121">
        <v>0</v>
      </c>
      <c r="T210" s="121">
        <v>0</v>
      </c>
      <c r="U210" s="121">
        <v>0</v>
      </c>
      <c r="V210" s="120">
        <f t="shared" si="187"/>
        <v>0</v>
      </c>
      <c r="W210" s="121">
        <f t="shared" si="187"/>
        <v>0</v>
      </c>
      <c r="X210" s="121">
        <f t="shared" si="187"/>
        <v>0</v>
      </c>
      <c r="Y210" s="121">
        <v>0</v>
      </c>
      <c r="Z210" s="121">
        <v>0</v>
      </c>
      <c r="AA210" s="121">
        <f t="shared" si="188"/>
        <v>0</v>
      </c>
      <c r="AB210" s="120">
        <f>'Datos 2-Potenciales calent glob'!$E$6</f>
        <v>1</v>
      </c>
      <c r="AC210" s="121">
        <f>'Datos 2-Potenciales calent glob'!$E$31</f>
        <v>28</v>
      </c>
      <c r="AD210" s="121">
        <f>'Datos 2-Potenciales calent glob'!$E$32</f>
        <v>265</v>
      </c>
      <c r="AE210" s="123">
        <f>SUMIF('Datos 2-Potenciales calent glob'!$B$6:$B$56,Cálculos_5!E210,'Datos 2-Potenciales calent glob'!$E$6:$E$56)</f>
        <v>0</v>
      </c>
      <c r="AF210" s="121">
        <f>'Datos 2-Potenciales calent glob'!$E$6</f>
        <v>1</v>
      </c>
      <c r="AG210" s="121">
        <f>'Datos 2-Potenciales calent glob'!$E$6</f>
        <v>1</v>
      </c>
      <c r="AH210" s="120">
        <f t="shared" si="189"/>
        <v>0</v>
      </c>
      <c r="AI210" s="121">
        <f t="shared" si="189"/>
        <v>0</v>
      </c>
      <c r="AJ210" s="121">
        <f t="shared" si="189"/>
        <v>0</v>
      </c>
      <c r="AK210" s="121">
        <f t="shared" si="189"/>
        <v>0</v>
      </c>
      <c r="AL210" s="124">
        <f t="shared" si="190"/>
        <v>0</v>
      </c>
      <c r="AM210" s="121">
        <f t="shared" si="176"/>
        <v>0</v>
      </c>
      <c r="AN210" s="207">
        <f t="shared" si="155"/>
        <v>0</v>
      </c>
      <c r="AO210" s="102"/>
      <c r="AP210" s="102"/>
      <c r="AQ210" s="102"/>
      <c r="AR210" s="102"/>
      <c r="AS210" s="102"/>
      <c r="AT210" s="102"/>
      <c r="AU210" s="102"/>
      <c r="AV210" s="102"/>
      <c r="AW210" s="102"/>
      <c r="AX210" s="102"/>
      <c r="AY210" s="102"/>
      <c r="AZ210" s="102"/>
      <c r="BA210" s="102"/>
      <c r="BB210" s="102"/>
      <c r="BC210" s="102"/>
      <c r="BD210" s="102"/>
      <c r="BE210" s="102"/>
      <c r="BF210" s="102"/>
      <c r="BG210" s="102"/>
      <c r="BH210" s="102"/>
      <c r="BI210" s="102"/>
      <c r="BJ210" s="102"/>
      <c r="BK210" s="102"/>
      <c r="BL210" s="102"/>
      <c r="BM210" s="102"/>
      <c r="BN210" s="102"/>
      <c r="BO210" s="102"/>
      <c r="BP210" s="102"/>
      <c r="BQ210" s="102"/>
      <c r="BR210" s="102"/>
      <c r="BS210" s="102"/>
      <c r="BT210" s="102"/>
      <c r="BU210" s="102"/>
      <c r="BV210" s="102"/>
      <c r="BW210" s="102"/>
      <c r="BX210" s="102"/>
      <c r="BY210" s="102"/>
      <c r="BZ210" s="102"/>
      <c r="CA210" s="102"/>
      <c r="CB210" s="102"/>
      <c r="CC210" s="102"/>
      <c r="CD210" s="102"/>
      <c r="CE210" s="102"/>
      <c r="CF210" s="102"/>
      <c r="CG210" s="102"/>
      <c r="CH210" s="102"/>
      <c r="CI210" s="102"/>
      <c r="CJ210" s="102"/>
      <c r="CK210" s="102"/>
      <c r="CL210" s="102"/>
      <c r="CM210" s="102"/>
      <c r="CN210" s="102"/>
      <c r="CO210" s="102"/>
      <c r="CP210" s="102"/>
      <c r="CQ210" s="102"/>
      <c r="CR210" s="102"/>
      <c r="CS210" s="102"/>
      <c r="CT210" s="102"/>
      <c r="CU210" s="102"/>
      <c r="CV210" s="102"/>
      <c r="CW210" s="102"/>
      <c r="CX210" s="102"/>
      <c r="CY210" s="102"/>
      <c r="CZ210" s="102"/>
      <c r="DA210" s="102"/>
      <c r="DB210" s="102"/>
      <c r="DC210" s="102"/>
      <c r="DD210" s="102"/>
      <c r="DE210" s="102"/>
      <c r="DF210" s="102"/>
      <c r="DG210" s="102"/>
      <c r="DH210" s="102"/>
      <c r="DI210" s="102"/>
      <c r="DJ210" s="102"/>
      <c r="DK210" s="102"/>
      <c r="DL210" s="102"/>
      <c r="DM210" s="102"/>
      <c r="DN210" s="102"/>
      <c r="DO210" s="102"/>
      <c r="DP210" s="102"/>
      <c r="DQ210" s="102"/>
      <c r="DR210" s="102"/>
      <c r="DS210" s="102"/>
      <c r="DT210" s="102"/>
      <c r="DU210" s="102"/>
      <c r="DV210" s="102"/>
      <c r="DW210" s="102"/>
      <c r="DX210" s="102"/>
      <c r="DY210" s="102"/>
      <c r="DZ210" s="102"/>
      <c r="EA210" s="102"/>
      <c r="EB210" s="102"/>
      <c r="EC210" s="102"/>
      <c r="ED210" s="102"/>
      <c r="EE210" s="102"/>
      <c r="EF210" s="102"/>
      <c r="EG210" s="102"/>
      <c r="EH210" s="102"/>
      <c r="EI210" s="102"/>
      <c r="EJ210" s="102"/>
      <c r="EK210" s="102"/>
      <c r="EL210" s="102"/>
      <c r="EM210" s="102"/>
      <c r="EN210" s="102"/>
      <c r="EO210" s="102"/>
      <c r="EP210" s="102"/>
      <c r="EQ210" s="102"/>
      <c r="ER210" s="102"/>
      <c r="ES210" s="102"/>
      <c r="ET210" s="102"/>
      <c r="EU210" s="102"/>
      <c r="EV210" s="102"/>
      <c r="EW210" s="102"/>
      <c r="EX210" s="102"/>
      <c r="EY210" s="102"/>
      <c r="EZ210" s="102"/>
      <c r="FA210" s="102"/>
      <c r="FB210" s="102"/>
      <c r="FC210" s="102"/>
      <c r="FD210" s="102"/>
      <c r="FE210" s="102"/>
      <c r="FF210" s="102"/>
      <c r="FG210" s="102"/>
      <c r="FH210" s="102"/>
      <c r="FI210" s="102"/>
      <c r="FJ210" s="102"/>
      <c r="FK210" s="102"/>
      <c r="FL210" s="102"/>
      <c r="FM210" s="102"/>
      <c r="FN210" s="102"/>
      <c r="FO210" s="102"/>
      <c r="FP210" s="102"/>
      <c r="FQ210" s="102"/>
      <c r="FR210" s="102"/>
      <c r="FS210" s="102"/>
      <c r="FT210" s="102"/>
      <c r="FU210" s="102"/>
      <c r="FV210" s="102"/>
      <c r="FW210" s="102"/>
      <c r="FX210" s="102"/>
      <c r="FY210" s="102"/>
      <c r="FZ210" s="102"/>
      <c r="GA210" s="102"/>
      <c r="GB210" s="102"/>
      <c r="GC210" s="102"/>
      <c r="GD210" s="102"/>
      <c r="GE210" s="102"/>
      <c r="GF210" s="102"/>
      <c r="GG210" s="102"/>
      <c r="GH210" s="102"/>
      <c r="GI210" s="102"/>
      <c r="GJ210" s="102"/>
      <c r="GK210" s="102"/>
      <c r="GL210" s="102"/>
      <c r="GM210" s="102"/>
      <c r="GN210" s="102"/>
      <c r="GO210" s="102"/>
      <c r="GP210" s="102"/>
      <c r="GQ210" s="102"/>
      <c r="GR210" s="102"/>
      <c r="GS210" s="102"/>
      <c r="GT210" s="102"/>
      <c r="GU210" s="102"/>
      <c r="GV210" s="102"/>
      <c r="GW210" s="102"/>
      <c r="GX210" s="102"/>
      <c r="GY210" s="102"/>
      <c r="GZ210" s="102"/>
      <c r="HA210" s="102"/>
      <c r="HB210" s="102"/>
      <c r="HC210" s="102"/>
      <c r="HD210" s="102"/>
      <c r="HE210" s="102"/>
      <c r="HF210" s="102"/>
      <c r="HG210" s="102"/>
      <c r="HH210" s="102"/>
      <c r="HI210" s="102"/>
      <c r="HJ210" s="102"/>
      <c r="HK210" s="102"/>
      <c r="HL210" s="102"/>
      <c r="HM210" s="102"/>
      <c r="HN210" s="102"/>
      <c r="HO210" s="102"/>
      <c r="HP210" s="102"/>
      <c r="HQ210" s="102"/>
      <c r="HR210" s="102"/>
      <c r="HS210" s="102"/>
      <c r="HT210" s="102"/>
      <c r="HU210" s="102"/>
      <c r="HV210" s="102"/>
      <c r="HW210" s="102"/>
      <c r="HX210" s="102"/>
      <c r="HY210" s="102"/>
      <c r="HZ210" s="102"/>
      <c r="IA210" s="102"/>
      <c r="IB210" s="102"/>
      <c r="IC210" s="102"/>
      <c r="ID210" s="102"/>
      <c r="IE210" s="102"/>
      <c r="IF210" s="102"/>
      <c r="IG210" s="102"/>
      <c r="IH210" s="102"/>
      <c r="II210" s="102"/>
      <c r="IJ210" s="102"/>
      <c r="IK210" s="102"/>
      <c r="IL210" s="102"/>
      <c r="IM210" s="102"/>
      <c r="IN210" s="102"/>
      <c r="IO210" s="102"/>
      <c r="IP210" s="102"/>
      <c r="IQ210" s="102"/>
      <c r="IR210" s="102"/>
      <c r="IS210" s="102"/>
      <c r="IT210" s="102"/>
      <c r="IU210" s="102"/>
      <c r="IV210" s="102"/>
      <c r="IW210" s="102"/>
      <c r="IX210" s="102"/>
      <c r="IY210" s="102"/>
      <c r="IZ210" s="102"/>
      <c r="JA210" s="102"/>
      <c r="JB210" s="102"/>
      <c r="JC210" s="102"/>
      <c r="JD210" s="102"/>
      <c r="JE210" s="102"/>
      <c r="JF210" s="102"/>
      <c r="JG210" s="102"/>
      <c r="JH210" s="102"/>
      <c r="JI210" s="102"/>
      <c r="JJ210" s="102"/>
      <c r="JK210" s="102"/>
      <c r="JL210" s="102"/>
      <c r="JM210" s="102"/>
      <c r="JN210" s="102"/>
      <c r="JO210" s="102"/>
      <c r="JP210" s="102"/>
      <c r="JQ210" s="102"/>
      <c r="JR210" s="102"/>
      <c r="JS210" s="102"/>
      <c r="JT210" s="102"/>
      <c r="JU210" s="102"/>
      <c r="JV210" s="102"/>
      <c r="JW210" s="102"/>
      <c r="JX210" s="102"/>
      <c r="JY210" s="102"/>
      <c r="JZ210" s="102"/>
      <c r="KA210" s="102"/>
      <c r="KB210" s="102"/>
      <c r="KC210" s="102"/>
      <c r="KD210" s="102"/>
      <c r="KE210" s="102"/>
      <c r="KF210" s="102"/>
      <c r="KG210" s="102"/>
      <c r="KH210" s="102"/>
      <c r="KI210" s="102"/>
      <c r="KJ210" s="102"/>
      <c r="KK210" s="102"/>
      <c r="KL210" s="102"/>
      <c r="KM210" s="102"/>
      <c r="KN210" s="102"/>
      <c r="KO210" s="102"/>
      <c r="KP210" s="102"/>
      <c r="KQ210" s="102"/>
      <c r="KR210" s="102"/>
      <c r="KS210" s="102"/>
      <c r="KT210" s="102"/>
      <c r="KU210" s="102"/>
      <c r="KV210" s="102"/>
      <c r="KW210" s="102"/>
      <c r="KX210" s="102"/>
      <c r="KY210" s="102"/>
      <c r="KZ210" s="102"/>
      <c r="LA210" s="102"/>
      <c r="LB210" s="102"/>
      <c r="LC210" s="102"/>
      <c r="LD210" s="102"/>
      <c r="LE210" s="102"/>
      <c r="LF210" s="102"/>
      <c r="LG210" s="102"/>
      <c r="LH210" s="102"/>
      <c r="LI210" s="102"/>
      <c r="LJ210" s="102"/>
      <c r="LK210" s="102"/>
      <c r="LL210" s="102"/>
      <c r="LM210" s="102"/>
      <c r="LN210" s="102"/>
      <c r="LO210" s="102"/>
      <c r="LP210" s="102"/>
      <c r="LQ210" s="102"/>
      <c r="LR210" s="102"/>
      <c r="LS210" s="102"/>
      <c r="LT210" s="102"/>
      <c r="LU210" s="102"/>
      <c r="LV210" s="102"/>
      <c r="LW210" s="102"/>
      <c r="LX210" s="102"/>
      <c r="LY210" s="102"/>
      <c r="LZ210" s="102"/>
      <c r="MA210" s="102"/>
      <c r="MB210" s="102"/>
      <c r="MC210" s="102"/>
      <c r="MD210" s="102"/>
      <c r="ME210" s="102"/>
      <c r="MF210" s="102"/>
      <c r="MG210" s="102"/>
      <c r="MH210" s="102"/>
      <c r="MI210" s="102"/>
      <c r="MJ210" s="102"/>
      <c r="MK210" s="102"/>
      <c r="ML210" s="102"/>
      <c r="MM210" s="102"/>
      <c r="MN210" s="102"/>
      <c r="MO210" s="102"/>
      <c r="MP210" s="102"/>
      <c r="MQ210" s="102"/>
      <c r="MR210" s="102"/>
      <c r="MS210" s="102"/>
      <c r="MT210" s="102"/>
      <c r="MU210" s="102"/>
      <c r="MV210" s="102"/>
      <c r="MW210" s="102"/>
      <c r="MX210" s="102"/>
      <c r="MY210" s="102"/>
      <c r="MZ210" s="102"/>
      <c r="NA210" s="102"/>
      <c r="NB210" s="102"/>
      <c r="NC210" s="102"/>
      <c r="ND210" s="102"/>
      <c r="NE210" s="102"/>
      <c r="NF210" s="102"/>
      <c r="NG210" s="102"/>
      <c r="NH210" s="102"/>
      <c r="NI210" s="102"/>
      <c r="NJ210" s="102"/>
      <c r="NK210" s="102"/>
      <c r="NL210" s="102"/>
      <c r="NM210" s="102"/>
      <c r="NN210" s="102"/>
      <c r="NO210" s="102"/>
      <c r="NP210" s="102"/>
      <c r="NQ210" s="102"/>
      <c r="NR210" s="102"/>
      <c r="NS210" s="102"/>
      <c r="NT210" s="102"/>
      <c r="NU210" s="102"/>
      <c r="NV210" s="102"/>
      <c r="NW210" s="102"/>
      <c r="NX210" s="102"/>
      <c r="NY210" s="102"/>
      <c r="NZ210" s="102"/>
      <c r="OA210" s="102"/>
      <c r="OB210" s="102"/>
      <c r="OC210" s="102"/>
      <c r="OD210" s="102"/>
      <c r="OE210" s="102"/>
      <c r="OF210" s="102"/>
      <c r="OG210" s="102"/>
      <c r="OH210" s="102"/>
      <c r="OI210" s="102"/>
      <c r="OJ210" s="102"/>
      <c r="OK210" s="102"/>
      <c r="OL210" s="102"/>
      <c r="OM210" s="102"/>
      <c r="ON210" s="102"/>
      <c r="OO210" s="102"/>
      <c r="OP210" s="102"/>
      <c r="OQ210" s="102"/>
      <c r="OR210" s="102"/>
      <c r="OS210" s="102"/>
      <c r="OT210" s="102"/>
      <c r="OU210" s="102"/>
      <c r="OV210" s="102"/>
      <c r="OW210" s="102"/>
      <c r="OX210" s="102"/>
      <c r="OY210" s="102"/>
      <c r="OZ210" s="102"/>
      <c r="PA210" s="102"/>
      <c r="PB210" s="102"/>
      <c r="PC210" s="102"/>
      <c r="PD210" s="102"/>
      <c r="PE210" s="102"/>
      <c r="PF210" s="102"/>
      <c r="PG210" s="102"/>
      <c r="PH210" s="102"/>
      <c r="PI210" s="102"/>
      <c r="PJ210" s="102"/>
      <c r="PK210" s="102"/>
      <c r="PL210" s="102"/>
      <c r="PM210" s="102"/>
      <c r="PN210" s="102"/>
      <c r="PO210" s="102"/>
      <c r="PP210" s="102"/>
      <c r="PQ210" s="102"/>
      <c r="PR210" s="102"/>
      <c r="PS210" s="102"/>
      <c r="PT210" s="102"/>
      <c r="PU210" s="102"/>
      <c r="PV210" s="102"/>
      <c r="PW210" s="102"/>
      <c r="PX210" s="102"/>
      <c r="PY210" s="102"/>
      <c r="PZ210" s="102"/>
      <c r="QA210" s="102"/>
      <c r="QB210" s="102"/>
      <c r="QC210" s="102"/>
      <c r="QD210" s="102"/>
      <c r="QE210" s="102"/>
      <c r="QF210" s="102"/>
      <c r="QG210" s="102"/>
      <c r="QH210" s="102"/>
      <c r="QI210" s="102"/>
      <c r="QJ210" s="102"/>
      <c r="QK210" s="102"/>
      <c r="QL210" s="102"/>
      <c r="QM210" s="102"/>
      <c r="QN210" s="102"/>
      <c r="QO210" s="102"/>
      <c r="QP210" s="102"/>
      <c r="QQ210" s="102"/>
      <c r="QR210" s="102"/>
      <c r="QS210" s="102"/>
      <c r="QT210" s="102"/>
      <c r="QU210" s="102"/>
      <c r="QV210" s="102"/>
      <c r="QW210" s="102"/>
      <c r="QX210" s="102"/>
      <c r="QY210" s="102"/>
      <c r="QZ210" s="102"/>
      <c r="RA210" s="102"/>
      <c r="RB210" s="102"/>
      <c r="RC210" s="102"/>
      <c r="RD210" s="102"/>
      <c r="RE210" s="102"/>
      <c r="RF210" s="102"/>
      <c r="RG210" s="102"/>
      <c r="RH210" s="102"/>
      <c r="RI210" s="102"/>
      <c r="RJ210" s="102"/>
      <c r="RK210" s="102"/>
      <c r="RL210" s="102"/>
      <c r="RM210" s="102"/>
      <c r="RN210" s="102"/>
      <c r="RO210" s="102"/>
      <c r="RP210" s="102"/>
      <c r="RQ210" s="102"/>
      <c r="RR210" s="102"/>
      <c r="RS210" s="102"/>
      <c r="RT210" s="102"/>
      <c r="RU210" s="102"/>
      <c r="RV210" s="102"/>
      <c r="RW210" s="102"/>
      <c r="RX210" s="102"/>
      <c r="RY210" s="102"/>
      <c r="RZ210" s="102"/>
      <c r="SA210" s="102"/>
      <c r="SB210" s="102"/>
      <c r="SC210" s="102"/>
      <c r="SD210" s="102"/>
      <c r="SE210" s="102"/>
      <c r="SF210" s="102"/>
      <c r="SG210" s="102"/>
      <c r="SH210" s="102"/>
      <c r="SI210" s="102"/>
      <c r="SJ210" s="102"/>
      <c r="SK210" s="102"/>
      <c r="SL210" s="102"/>
      <c r="SM210" s="102"/>
      <c r="SN210" s="102"/>
      <c r="SO210" s="102"/>
      <c r="SP210" s="102"/>
      <c r="SQ210" s="102"/>
      <c r="SR210" s="102"/>
      <c r="SS210" s="102"/>
      <c r="ST210" s="102"/>
      <c r="SU210" s="102"/>
      <c r="SV210" s="102"/>
      <c r="SW210" s="102"/>
      <c r="SX210" s="102"/>
      <c r="SY210" s="102"/>
      <c r="SZ210" s="102"/>
      <c r="TA210" s="102"/>
      <c r="TB210" s="102"/>
      <c r="TC210" s="102"/>
      <c r="TD210" s="102"/>
      <c r="TE210" s="102"/>
      <c r="TF210" s="102"/>
      <c r="TG210" s="102"/>
      <c r="TH210" s="102"/>
      <c r="TI210" s="102"/>
      <c r="TJ210" s="102"/>
      <c r="TK210" s="102"/>
      <c r="TL210" s="102"/>
      <c r="TM210" s="102"/>
      <c r="TN210" s="102"/>
      <c r="TO210" s="102"/>
      <c r="TP210" s="102"/>
      <c r="TQ210" s="102"/>
      <c r="TR210" s="102"/>
      <c r="TS210" s="102"/>
      <c r="TT210" s="102"/>
      <c r="TU210" s="102"/>
      <c r="TV210" s="102"/>
      <c r="TW210" s="102"/>
      <c r="TX210" s="102"/>
      <c r="TY210" s="102"/>
      <c r="TZ210" s="102"/>
      <c r="UA210" s="102"/>
      <c r="UB210" s="102"/>
      <c r="UC210" s="102"/>
      <c r="UD210" s="102"/>
      <c r="UE210" s="102"/>
      <c r="UF210" s="102"/>
      <c r="UG210" s="102"/>
      <c r="UH210" s="102"/>
      <c r="UI210" s="102"/>
      <c r="UJ210" s="102"/>
      <c r="UK210" s="102"/>
      <c r="UL210" s="102"/>
      <c r="UM210" s="102"/>
      <c r="UN210" s="102"/>
      <c r="UO210" s="102"/>
      <c r="UP210" s="102"/>
      <c r="UQ210" s="102"/>
      <c r="UR210" s="102"/>
      <c r="US210" s="102"/>
      <c r="UT210" s="102"/>
      <c r="UU210" s="102"/>
      <c r="UV210" s="102"/>
      <c r="UW210" s="102"/>
      <c r="UX210" s="102"/>
      <c r="UY210" s="102"/>
      <c r="UZ210" s="102"/>
      <c r="VA210" s="102"/>
      <c r="VB210" s="102"/>
      <c r="VC210" s="102"/>
      <c r="VD210" s="102"/>
      <c r="VE210" s="102"/>
      <c r="VF210" s="102"/>
      <c r="VG210" s="102"/>
      <c r="VH210" s="102"/>
      <c r="VI210" s="102"/>
      <c r="VJ210" s="102"/>
      <c r="VK210" s="102"/>
      <c r="VL210" s="102"/>
      <c r="VM210" s="102"/>
      <c r="VN210" s="102"/>
      <c r="VO210" s="102"/>
      <c r="VP210" s="102"/>
      <c r="VQ210" s="102"/>
      <c r="VR210" s="102"/>
      <c r="VS210" s="102"/>
      <c r="VT210" s="102"/>
      <c r="VU210" s="102"/>
      <c r="VV210" s="102"/>
      <c r="VW210" s="102"/>
      <c r="VX210" s="102"/>
      <c r="VY210" s="102"/>
      <c r="VZ210" s="102"/>
      <c r="WA210" s="102"/>
      <c r="WB210" s="102"/>
      <c r="WC210" s="102"/>
      <c r="WD210" s="102"/>
      <c r="WE210" s="102"/>
      <c r="WF210" s="102"/>
      <c r="WG210" s="102"/>
      <c r="WH210" s="102"/>
      <c r="WI210" s="102"/>
      <c r="WJ210" s="102"/>
      <c r="WK210" s="102"/>
      <c r="WL210" s="102"/>
      <c r="WM210" s="102"/>
      <c r="WN210" s="102"/>
      <c r="WO210" s="102"/>
      <c r="WP210" s="102"/>
      <c r="WQ210" s="102"/>
      <c r="WR210" s="102"/>
      <c r="WS210" s="102"/>
      <c r="WT210" s="102"/>
      <c r="WU210" s="102"/>
      <c r="WV210" s="102"/>
      <c r="WW210" s="102"/>
      <c r="WX210" s="102"/>
      <c r="WY210" s="102"/>
      <c r="WZ210" s="102"/>
      <c r="XA210" s="102"/>
      <c r="XB210" s="102"/>
      <c r="XC210" s="102"/>
      <c r="XD210" s="102"/>
      <c r="XE210" s="102"/>
      <c r="XF210" s="102"/>
      <c r="XG210" s="102"/>
      <c r="XH210" s="102"/>
      <c r="XI210" s="102"/>
      <c r="XJ210" s="102"/>
      <c r="XK210" s="102"/>
      <c r="XL210" s="102"/>
      <c r="XM210" s="102"/>
      <c r="XN210" s="102"/>
      <c r="XO210" s="102"/>
      <c r="XP210" s="102"/>
      <c r="XQ210" s="102"/>
      <c r="XR210" s="102"/>
      <c r="XS210" s="102"/>
      <c r="XT210" s="102"/>
      <c r="XU210" s="102"/>
      <c r="XV210" s="102"/>
      <c r="XW210" s="102"/>
      <c r="XX210" s="102"/>
      <c r="XY210" s="102"/>
      <c r="XZ210" s="102"/>
      <c r="YA210" s="102"/>
      <c r="YB210" s="102"/>
      <c r="YC210" s="102"/>
      <c r="YD210" s="102"/>
      <c r="YE210" s="102"/>
      <c r="YF210" s="102"/>
      <c r="YG210" s="102"/>
      <c r="YH210" s="102"/>
      <c r="YI210" s="102"/>
      <c r="YJ210" s="102"/>
      <c r="YK210" s="102"/>
      <c r="YL210" s="102"/>
      <c r="YM210" s="102"/>
      <c r="YN210" s="102"/>
      <c r="YO210" s="102"/>
      <c r="YP210" s="102"/>
      <c r="YQ210" s="102"/>
      <c r="YR210" s="102"/>
      <c r="YS210" s="102"/>
      <c r="YT210" s="102"/>
      <c r="YU210" s="102"/>
      <c r="YV210" s="102"/>
      <c r="YW210" s="102"/>
      <c r="YX210" s="102"/>
      <c r="YY210" s="102"/>
      <c r="YZ210" s="102"/>
      <c r="ZA210" s="102"/>
      <c r="ZB210" s="102"/>
      <c r="ZC210" s="102"/>
      <c r="ZD210" s="102"/>
      <c r="ZE210" s="102"/>
      <c r="ZF210" s="102"/>
      <c r="ZG210" s="102"/>
      <c r="ZH210" s="102"/>
      <c r="ZI210" s="102"/>
      <c r="ZJ210" s="102"/>
      <c r="ZK210" s="102"/>
      <c r="ZL210" s="102"/>
      <c r="ZM210" s="102"/>
      <c r="ZN210" s="102"/>
      <c r="ZO210" s="102"/>
      <c r="ZP210" s="102"/>
      <c r="ZQ210" s="102"/>
      <c r="ZR210" s="102"/>
      <c r="ZS210" s="102"/>
      <c r="ZT210" s="102"/>
      <c r="ZU210" s="102"/>
      <c r="ZV210" s="102"/>
      <c r="ZW210" s="102"/>
      <c r="ZX210" s="102"/>
      <c r="ZY210" s="102"/>
      <c r="ZZ210" s="102"/>
      <c r="AAA210" s="102"/>
      <c r="AAB210" s="102"/>
      <c r="AAC210" s="102"/>
      <c r="AAD210" s="102"/>
      <c r="AAE210" s="102"/>
      <c r="AAF210" s="102"/>
      <c r="AAG210" s="102"/>
      <c r="AAH210" s="102"/>
      <c r="AAI210" s="102"/>
      <c r="AAJ210" s="102"/>
      <c r="AAK210" s="102"/>
      <c r="AAL210" s="102"/>
      <c r="AAM210" s="102"/>
      <c r="AAN210" s="102"/>
      <c r="AAO210" s="102"/>
      <c r="AAP210" s="102"/>
      <c r="AAQ210" s="102"/>
      <c r="AAR210" s="102"/>
      <c r="AAS210" s="102"/>
      <c r="AAT210" s="102"/>
      <c r="AAU210" s="102"/>
      <c r="AAV210" s="102"/>
      <c r="AAW210" s="102"/>
      <c r="AAX210" s="102"/>
      <c r="AAY210" s="102"/>
      <c r="AAZ210" s="102"/>
      <c r="ABA210" s="102"/>
      <c r="ABB210" s="102"/>
      <c r="ABC210" s="102"/>
      <c r="ABD210" s="102"/>
      <c r="ABE210" s="102"/>
      <c r="ABF210" s="102"/>
      <c r="ABG210" s="102"/>
      <c r="ABH210" s="102"/>
      <c r="ABI210" s="102"/>
      <c r="ABJ210" s="102"/>
      <c r="ABK210" s="102"/>
      <c r="ABL210" s="102"/>
      <c r="ABM210" s="102"/>
      <c r="ABN210" s="102"/>
      <c r="ABO210" s="102"/>
      <c r="ABP210" s="102"/>
      <c r="ABQ210" s="102"/>
      <c r="ABR210" s="102"/>
      <c r="ABS210" s="102"/>
      <c r="ABT210" s="102"/>
      <c r="ABU210" s="102"/>
      <c r="ABV210" s="102"/>
      <c r="ABW210" s="102"/>
      <c r="ABX210" s="102"/>
      <c r="ABY210" s="102"/>
      <c r="ABZ210" s="102"/>
      <c r="ACA210" s="102"/>
      <c r="ACB210" s="102"/>
      <c r="ACC210" s="102"/>
      <c r="ACD210" s="102"/>
      <c r="ACE210" s="102"/>
      <c r="ACF210" s="102"/>
      <c r="ACG210" s="102"/>
      <c r="ACH210" s="102"/>
      <c r="ACI210" s="102"/>
      <c r="ACJ210" s="102"/>
      <c r="ACK210" s="102"/>
      <c r="ACL210" s="102"/>
      <c r="ACM210" s="102"/>
      <c r="ACN210" s="102"/>
      <c r="ACO210" s="102"/>
      <c r="ACP210" s="102"/>
      <c r="ACQ210" s="102"/>
      <c r="ACR210" s="102"/>
      <c r="ACS210" s="102"/>
      <c r="ACT210" s="102"/>
      <c r="ACU210" s="102"/>
      <c r="ACV210" s="102"/>
      <c r="ACW210" s="102"/>
      <c r="ACX210" s="102"/>
      <c r="ACY210" s="102"/>
      <c r="ACZ210" s="102"/>
      <c r="ADA210" s="102"/>
      <c r="ADB210" s="102"/>
      <c r="ADC210" s="102"/>
      <c r="ADD210" s="102"/>
      <c r="ADE210" s="102"/>
      <c r="ADF210" s="102"/>
      <c r="ADG210" s="102"/>
      <c r="ADH210" s="102"/>
      <c r="ADI210" s="102"/>
      <c r="ADJ210" s="102"/>
      <c r="ADK210" s="102"/>
      <c r="ADL210" s="102"/>
      <c r="ADM210" s="102"/>
      <c r="ADN210" s="102"/>
      <c r="ADO210" s="102"/>
      <c r="ADP210" s="102"/>
      <c r="ADQ210" s="102"/>
      <c r="ADR210" s="102"/>
      <c r="ADS210" s="102"/>
      <c r="ADT210" s="102"/>
      <c r="ADU210" s="102"/>
      <c r="ADV210" s="102"/>
      <c r="ADW210" s="102"/>
      <c r="ADX210" s="102"/>
      <c r="ADY210" s="102"/>
      <c r="ADZ210" s="102"/>
      <c r="AEA210" s="102"/>
      <c r="AEB210" s="102"/>
      <c r="AEC210" s="102"/>
      <c r="AED210" s="102"/>
      <c r="AEE210" s="102"/>
      <c r="AEF210" s="102"/>
      <c r="AEG210" s="102"/>
      <c r="AEH210" s="102"/>
      <c r="AEI210" s="102"/>
      <c r="AEJ210" s="102"/>
      <c r="AEK210" s="102"/>
      <c r="AEL210" s="102"/>
      <c r="AEM210" s="102"/>
      <c r="AEN210" s="102"/>
      <c r="AEO210" s="102"/>
      <c r="AEP210" s="102"/>
      <c r="AEQ210" s="102"/>
      <c r="AER210" s="102"/>
      <c r="AES210" s="102"/>
      <c r="AET210" s="102"/>
      <c r="AEU210" s="102"/>
      <c r="AEV210" s="102"/>
      <c r="AEW210" s="102"/>
      <c r="AEX210" s="102"/>
      <c r="AEY210" s="102"/>
      <c r="AEZ210" s="102"/>
      <c r="AFA210" s="102"/>
      <c r="AFB210" s="102"/>
      <c r="AFC210" s="102"/>
      <c r="AFD210" s="102"/>
      <c r="AFE210" s="102"/>
      <c r="AFF210" s="102"/>
      <c r="AFG210" s="102"/>
      <c r="AFH210" s="102"/>
      <c r="AFI210" s="102"/>
      <c r="AFJ210" s="102"/>
      <c r="AFK210" s="102"/>
      <c r="AFL210" s="102"/>
      <c r="AFM210" s="102"/>
      <c r="AFN210" s="102"/>
      <c r="AFO210" s="102"/>
      <c r="AFP210" s="102"/>
      <c r="AFQ210" s="102"/>
      <c r="AFR210" s="102"/>
      <c r="AFS210" s="102"/>
      <c r="AFT210" s="102"/>
      <c r="AFU210" s="102"/>
      <c r="AFV210" s="102"/>
      <c r="AFW210" s="102"/>
      <c r="AFX210" s="102"/>
      <c r="AFY210" s="102"/>
      <c r="AFZ210" s="102"/>
      <c r="AGA210" s="102"/>
      <c r="AGB210" s="102"/>
      <c r="AGC210" s="102"/>
      <c r="AGD210" s="102"/>
      <c r="AGE210" s="102"/>
      <c r="AGF210" s="102"/>
      <c r="AGG210" s="102"/>
      <c r="AGH210" s="102"/>
      <c r="AGI210" s="102"/>
      <c r="AGJ210" s="102"/>
      <c r="AGK210" s="102"/>
      <c r="AGL210" s="102"/>
      <c r="AGM210" s="102"/>
      <c r="AGN210" s="102"/>
      <c r="AGO210" s="102"/>
      <c r="AGP210" s="102"/>
      <c r="AGQ210" s="102"/>
      <c r="AGR210" s="102"/>
      <c r="AGS210" s="102"/>
      <c r="AGT210" s="102"/>
      <c r="AGU210" s="102"/>
      <c r="AGV210" s="102"/>
      <c r="AGW210" s="102"/>
      <c r="AGX210" s="102"/>
      <c r="AGY210" s="102"/>
      <c r="AGZ210" s="102"/>
      <c r="AHA210" s="102"/>
      <c r="AHB210" s="102"/>
      <c r="AHC210" s="102"/>
      <c r="AHD210" s="102"/>
      <c r="AHE210" s="102"/>
      <c r="AHF210" s="102"/>
      <c r="AHG210" s="102"/>
      <c r="AHH210" s="102"/>
      <c r="AHI210" s="102"/>
      <c r="AHJ210" s="102"/>
      <c r="AHK210" s="102"/>
      <c r="AHL210" s="102"/>
      <c r="AHM210" s="102"/>
      <c r="AHN210" s="102"/>
      <c r="AHO210" s="102"/>
      <c r="AHP210" s="102"/>
      <c r="AHQ210" s="102"/>
      <c r="AHR210" s="102"/>
      <c r="AHS210" s="102"/>
      <c r="AHT210" s="102"/>
      <c r="AHU210" s="102"/>
      <c r="AHV210" s="102"/>
      <c r="AHW210" s="102"/>
      <c r="AHX210" s="102"/>
      <c r="AHY210" s="102"/>
      <c r="AHZ210" s="102"/>
      <c r="AIA210" s="102"/>
      <c r="AIB210" s="102"/>
      <c r="AIC210" s="102"/>
      <c r="AID210" s="102"/>
      <c r="AIE210" s="102"/>
      <c r="AIF210" s="102"/>
      <c r="AIG210" s="102"/>
      <c r="AIH210" s="102"/>
      <c r="AII210" s="102"/>
      <c r="AIJ210" s="102"/>
      <c r="AIK210" s="102"/>
      <c r="AIL210" s="102"/>
      <c r="AIM210" s="102"/>
      <c r="AIN210" s="102"/>
      <c r="AIO210" s="102"/>
      <c r="AIP210" s="102"/>
      <c r="AIQ210" s="102"/>
      <c r="AIR210" s="102"/>
      <c r="AIS210" s="102"/>
      <c r="AIT210" s="102"/>
      <c r="AIU210" s="102"/>
      <c r="AIV210" s="102"/>
      <c r="AIW210" s="102"/>
      <c r="AIX210" s="102"/>
      <c r="AIY210" s="102"/>
      <c r="AIZ210" s="102"/>
      <c r="AJA210" s="102"/>
      <c r="AJB210" s="102"/>
      <c r="AJC210" s="102"/>
      <c r="AJD210" s="102"/>
      <c r="AJE210" s="102"/>
      <c r="AJF210" s="102"/>
      <c r="AJG210" s="102"/>
      <c r="AJH210" s="102"/>
      <c r="AJI210" s="102"/>
      <c r="AJJ210" s="102"/>
      <c r="AJK210" s="102"/>
      <c r="AJL210" s="102"/>
      <c r="AJM210" s="102"/>
      <c r="AJN210" s="102"/>
      <c r="AJO210" s="102"/>
      <c r="AJP210" s="102"/>
      <c r="AJQ210" s="102"/>
      <c r="AJR210" s="102"/>
      <c r="AJS210" s="102"/>
      <c r="AJT210" s="102"/>
      <c r="AJU210" s="102"/>
      <c r="AJV210" s="102"/>
      <c r="AJW210" s="102"/>
      <c r="AJX210" s="102"/>
      <c r="AJY210" s="102"/>
      <c r="AJZ210" s="102"/>
      <c r="AKA210" s="102"/>
      <c r="AKB210" s="102"/>
      <c r="AKC210" s="102"/>
      <c r="AKD210" s="102"/>
      <c r="AKE210" s="102"/>
      <c r="AKF210" s="102"/>
      <c r="AKG210" s="102"/>
      <c r="AKH210" s="102"/>
      <c r="AKI210" s="102"/>
      <c r="AKJ210" s="102"/>
      <c r="AKK210" s="102"/>
      <c r="AKL210" s="102"/>
      <c r="AKM210" s="102"/>
      <c r="AKN210" s="102"/>
      <c r="AKO210" s="102"/>
      <c r="AKP210" s="102"/>
      <c r="AKQ210" s="102"/>
      <c r="AKR210" s="102"/>
      <c r="AKS210" s="102"/>
      <c r="AKT210" s="102"/>
      <c r="AKU210" s="102"/>
      <c r="AKV210" s="102"/>
      <c r="AKW210" s="102"/>
      <c r="AKX210" s="102"/>
      <c r="AKY210" s="102"/>
      <c r="AKZ210" s="102"/>
      <c r="ALA210" s="102"/>
      <c r="ALB210" s="102"/>
      <c r="ALC210" s="102"/>
      <c r="ALD210" s="102"/>
      <c r="ALE210" s="102"/>
      <c r="ALF210" s="102"/>
      <c r="ALG210" s="102"/>
      <c r="ALH210" s="102"/>
      <c r="ALI210" s="102"/>
      <c r="ALJ210" s="102"/>
      <c r="ALK210" s="102"/>
      <c r="ALL210" s="102"/>
      <c r="ALM210" s="102"/>
      <c r="ALN210" s="102"/>
      <c r="ALO210" s="102"/>
      <c r="ALP210" s="102"/>
      <c r="ALQ210" s="102"/>
      <c r="ALR210" s="102"/>
      <c r="ALS210" s="102"/>
      <c r="ALT210" s="102"/>
      <c r="ALU210" s="102"/>
      <c r="ALV210" s="102"/>
      <c r="ALW210" s="102"/>
      <c r="ALX210" s="102"/>
      <c r="ALY210" s="102"/>
      <c r="ALZ210" s="102"/>
      <c r="AMA210" s="102"/>
      <c r="AMB210" s="102"/>
      <c r="AMC210" s="102"/>
      <c r="AMD210" s="102"/>
      <c r="AME210" s="102"/>
      <c r="AMF210" s="102"/>
      <c r="AMG210" s="102"/>
      <c r="AMH210" s="102"/>
      <c r="AMI210" s="102"/>
      <c r="AMJ210" s="102"/>
      <c r="AMK210" s="102"/>
      <c r="AML210" s="102"/>
      <c r="AMM210" s="102"/>
      <c r="AMN210" s="102"/>
      <c r="AMO210" s="102"/>
      <c r="AMP210" s="102"/>
      <c r="AMQ210" s="102"/>
      <c r="AMR210" s="102"/>
      <c r="AMS210" s="102"/>
      <c r="AMT210" s="102"/>
      <c r="AMU210" s="102"/>
      <c r="AMV210" s="102"/>
      <c r="AMW210" s="102"/>
      <c r="AMX210" s="102"/>
      <c r="AMY210" s="102"/>
      <c r="AMZ210" s="102"/>
      <c r="ANA210" s="102"/>
      <c r="ANB210" s="102"/>
      <c r="ANC210" s="102"/>
      <c r="AND210" s="102"/>
      <c r="ANE210" s="102"/>
      <c r="ANF210" s="102"/>
      <c r="ANG210" s="102"/>
      <c r="ANH210" s="102"/>
      <c r="ANI210" s="102"/>
      <c r="ANJ210" s="102"/>
      <c r="ANK210" s="102"/>
      <c r="ANL210" s="102"/>
      <c r="ANM210" s="102"/>
      <c r="ANN210" s="102"/>
      <c r="ANO210" s="102"/>
      <c r="ANP210" s="102"/>
      <c r="ANQ210" s="102"/>
      <c r="ANR210" s="102"/>
      <c r="ANS210" s="102"/>
      <c r="ANT210" s="102"/>
      <c r="ANU210" s="102"/>
      <c r="ANV210" s="102"/>
      <c r="ANW210" s="102"/>
      <c r="ANX210" s="102"/>
      <c r="ANY210" s="102"/>
      <c r="ANZ210" s="102"/>
      <c r="AOA210" s="102"/>
      <c r="AOB210" s="102"/>
      <c r="AOC210" s="102"/>
      <c r="AOD210" s="102"/>
      <c r="AOE210" s="102"/>
      <c r="AOF210" s="102"/>
      <c r="AOG210" s="102"/>
      <c r="AOH210" s="102"/>
      <c r="AOI210" s="102"/>
      <c r="AOJ210" s="102"/>
      <c r="AOK210" s="102"/>
      <c r="AOL210" s="102"/>
      <c r="AOM210" s="102"/>
      <c r="AON210" s="102"/>
      <c r="AOO210" s="102"/>
      <c r="AOP210" s="102"/>
      <c r="AOQ210" s="102"/>
      <c r="AOR210" s="102"/>
      <c r="AOS210" s="102"/>
      <c r="AOT210" s="102"/>
      <c r="AOU210" s="102"/>
      <c r="AOV210" s="102"/>
      <c r="AOW210" s="102"/>
      <c r="AOX210" s="102"/>
      <c r="AOY210" s="102"/>
      <c r="AOZ210" s="102"/>
      <c r="APA210" s="102"/>
      <c r="APB210" s="102"/>
      <c r="APC210" s="102"/>
      <c r="APD210" s="102"/>
      <c r="APE210" s="102"/>
      <c r="APF210" s="102"/>
      <c r="APG210" s="102"/>
      <c r="APH210" s="102"/>
      <c r="API210" s="102"/>
      <c r="APJ210" s="102"/>
      <c r="APK210" s="102"/>
      <c r="APL210" s="102"/>
      <c r="APM210" s="102"/>
      <c r="APN210" s="102"/>
      <c r="APO210" s="102"/>
      <c r="APP210" s="102"/>
      <c r="APQ210" s="102"/>
      <c r="APR210" s="102"/>
      <c r="APS210" s="102"/>
      <c r="APT210" s="102"/>
      <c r="APU210" s="102"/>
      <c r="APV210" s="102"/>
      <c r="APW210" s="102"/>
      <c r="APX210" s="102"/>
      <c r="APY210" s="102"/>
      <c r="APZ210" s="102"/>
      <c r="AQA210" s="102"/>
      <c r="AQB210" s="102"/>
      <c r="AQC210" s="102"/>
      <c r="AQD210" s="102"/>
      <c r="AQE210" s="102"/>
      <c r="AQF210" s="102"/>
      <c r="AQG210" s="102"/>
      <c r="AQH210" s="102"/>
      <c r="AQI210" s="102"/>
      <c r="AQJ210" s="102"/>
      <c r="AQK210" s="102"/>
      <c r="AQL210" s="102"/>
      <c r="AQM210" s="102"/>
      <c r="AQN210" s="102"/>
      <c r="AQO210" s="102"/>
      <c r="AQP210" s="102"/>
      <c r="AQQ210" s="102"/>
      <c r="AQR210" s="102"/>
      <c r="AQS210" s="102"/>
      <c r="AQT210" s="102"/>
      <c r="AQU210" s="102"/>
      <c r="AQV210" s="102"/>
      <c r="AQW210" s="102"/>
      <c r="AQX210" s="102"/>
      <c r="AQY210" s="102"/>
      <c r="AQZ210" s="102"/>
      <c r="ARA210" s="102"/>
      <c r="ARB210" s="102"/>
      <c r="ARC210" s="102"/>
      <c r="ARD210" s="102"/>
      <c r="ARE210" s="102"/>
      <c r="ARF210" s="102"/>
      <c r="ARG210" s="102"/>
      <c r="ARH210" s="102"/>
      <c r="ARI210" s="102"/>
      <c r="ARJ210" s="102"/>
      <c r="ARK210" s="102"/>
      <c r="ARL210" s="102"/>
      <c r="ARM210" s="102"/>
      <c r="ARN210" s="102"/>
      <c r="ARO210" s="102"/>
      <c r="ARP210" s="102"/>
      <c r="ARQ210" s="102"/>
      <c r="ARR210" s="102"/>
      <c r="ARS210" s="102"/>
      <c r="ART210" s="102"/>
      <c r="ARU210" s="102"/>
      <c r="ARV210" s="102"/>
      <c r="ARW210" s="102"/>
      <c r="ARX210" s="102"/>
      <c r="ARY210" s="102"/>
      <c r="ARZ210" s="102"/>
      <c r="ASA210" s="102"/>
      <c r="ASB210" s="102"/>
      <c r="ASC210" s="102"/>
      <c r="ASD210" s="102"/>
      <c r="ASE210" s="102"/>
      <c r="ASF210" s="102"/>
      <c r="ASG210" s="102"/>
      <c r="ASH210" s="102"/>
      <c r="ASI210" s="102"/>
      <c r="ASJ210" s="102"/>
      <c r="ASK210" s="102"/>
      <c r="ASL210" s="102"/>
      <c r="ASM210" s="102"/>
      <c r="ASN210" s="102"/>
      <c r="ASO210" s="102"/>
      <c r="ASP210" s="102"/>
      <c r="ASQ210" s="102"/>
      <c r="ASR210" s="102"/>
      <c r="ASS210" s="102"/>
      <c r="AST210" s="102"/>
      <c r="ASU210" s="102"/>
      <c r="ASV210" s="102"/>
      <c r="ASW210" s="102"/>
      <c r="ASX210" s="102"/>
      <c r="ASY210" s="102"/>
      <c r="ASZ210" s="102"/>
      <c r="ATA210" s="102"/>
      <c r="ATB210" s="102"/>
      <c r="ATC210" s="102"/>
      <c r="ATD210" s="102"/>
      <c r="ATE210" s="102"/>
      <c r="ATF210" s="102"/>
      <c r="ATG210" s="102"/>
      <c r="ATH210" s="102"/>
      <c r="ATI210" s="102"/>
      <c r="ATJ210" s="102"/>
      <c r="ATK210" s="102"/>
      <c r="ATL210" s="102"/>
      <c r="ATM210" s="102"/>
      <c r="ATN210" s="102"/>
      <c r="ATO210" s="102"/>
      <c r="ATP210" s="102"/>
      <c r="ATQ210" s="102"/>
      <c r="ATR210" s="102"/>
      <c r="ATS210" s="102"/>
      <c r="ATT210" s="102"/>
      <c r="ATU210" s="102"/>
      <c r="ATV210" s="102"/>
      <c r="ATW210" s="102"/>
      <c r="ATX210" s="102"/>
      <c r="ATY210" s="102"/>
      <c r="ATZ210" s="102"/>
      <c r="AUA210" s="102"/>
      <c r="AUB210" s="102"/>
      <c r="AUC210" s="102"/>
      <c r="AUD210" s="102"/>
      <c r="AUE210" s="102"/>
      <c r="AUF210" s="102"/>
      <c r="AUG210" s="102"/>
      <c r="AUH210" s="102"/>
      <c r="AUI210" s="102"/>
      <c r="AUJ210" s="102"/>
      <c r="AUK210" s="102"/>
      <c r="AUL210" s="102"/>
      <c r="AUM210" s="102"/>
      <c r="AUN210" s="102"/>
      <c r="AUO210" s="102"/>
      <c r="AUP210" s="102"/>
      <c r="AUQ210" s="102"/>
      <c r="AUR210" s="102"/>
      <c r="AUS210" s="102"/>
      <c r="AUT210" s="102"/>
      <c r="AUU210" s="102"/>
      <c r="AUV210" s="102"/>
      <c r="AUW210" s="102"/>
      <c r="AUX210" s="102"/>
      <c r="AUY210" s="102"/>
      <c r="AUZ210" s="102"/>
      <c r="AVA210" s="102"/>
      <c r="AVB210" s="102"/>
      <c r="AVC210" s="102"/>
      <c r="AVD210" s="102"/>
      <c r="AVE210" s="102"/>
      <c r="AVF210" s="102"/>
      <c r="AVG210" s="102"/>
      <c r="AVH210" s="102"/>
      <c r="AVI210" s="102"/>
      <c r="AVJ210" s="102"/>
      <c r="AVK210" s="102"/>
      <c r="AVL210" s="102"/>
      <c r="AVM210" s="102"/>
      <c r="AVN210" s="102"/>
      <c r="AVO210" s="102"/>
      <c r="AVP210" s="102"/>
      <c r="AVQ210" s="102"/>
      <c r="AVR210" s="102"/>
      <c r="AVS210" s="102"/>
      <c r="AVT210" s="102"/>
      <c r="AVU210" s="102"/>
      <c r="AVV210" s="102"/>
      <c r="AVW210" s="102"/>
      <c r="AVX210" s="102"/>
      <c r="AVY210" s="102"/>
      <c r="AVZ210" s="102"/>
      <c r="AWA210" s="102"/>
      <c r="AWB210" s="102"/>
      <c r="AWC210" s="102"/>
      <c r="AWD210" s="102"/>
      <c r="AWE210" s="102"/>
      <c r="AWF210" s="102"/>
      <c r="AWG210" s="102"/>
      <c r="AWH210" s="102"/>
      <c r="AWI210" s="102"/>
      <c r="AWJ210" s="102"/>
      <c r="AWK210" s="102"/>
      <c r="AWL210" s="102"/>
      <c r="AWM210" s="102"/>
      <c r="AWN210" s="102"/>
      <c r="AWO210" s="102"/>
      <c r="AWP210" s="102"/>
      <c r="AWQ210" s="102"/>
      <c r="AWR210" s="102"/>
      <c r="AWS210" s="102"/>
      <c r="AWT210" s="102"/>
      <c r="AWU210" s="102"/>
      <c r="AWV210" s="102"/>
      <c r="AWW210" s="102"/>
      <c r="AWX210" s="102"/>
      <c r="AWY210" s="102"/>
      <c r="AWZ210" s="102"/>
      <c r="AXA210" s="102"/>
      <c r="AXB210" s="102"/>
      <c r="AXC210" s="102"/>
      <c r="AXD210" s="102"/>
      <c r="AXE210" s="102"/>
      <c r="AXF210" s="102"/>
      <c r="AXG210" s="102"/>
      <c r="AXH210" s="102"/>
      <c r="AXI210" s="102"/>
      <c r="AXJ210" s="102"/>
      <c r="AXK210" s="102"/>
      <c r="AXL210" s="102"/>
      <c r="AXM210" s="102"/>
      <c r="AXN210" s="102"/>
      <c r="AXO210" s="102"/>
      <c r="AXP210" s="102"/>
      <c r="AXQ210" s="102"/>
      <c r="AXR210" s="102"/>
      <c r="AXS210" s="102"/>
      <c r="AXT210" s="102"/>
      <c r="AXU210" s="102"/>
      <c r="AXV210" s="102"/>
      <c r="AXW210" s="102"/>
      <c r="AXX210" s="102"/>
      <c r="AXY210" s="102"/>
      <c r="AXZ210" s="102"/>
      <c r="AYA210" s="102"/>
      <c r="AYB210" s="102"/>
      <c r="AYC210" s="102"/>
      <c r="AYD210" s="102"/>
      <c r="AYE210" s="102"/>
      <c r="AYF210" s="102"/>
      <c r="AYG210" s="102"/>
      <c r="AYH210" s="102"/>
      <c r="AYI210" s="102"/>
      <c r="AYJ210" s="102"/>
      <c r="AYK210" s="102"/>
      <c r="AYL210" s="102"/>
      <c r="AYM210" s="102"/>
      <c r="AYN210" s="102"/>
      <c r="AYO210" s="102"/>
      <c r="AYP210" s="102"/>
      <c r="AYQ210" s="102"/>
      <c r="AYR210" s="102"/>
      <c r="AYS210" s="102"/>
      <c r="AYT210" s="102"/>
      <c r="AYU210" s="102"/>
      <c r="AYV210" s="102"/>
      <c r="AYW210" s="102"/>
      <c r="AYX210" s="102"/>
      <c r="AYY210" s="102"/>
      <c r="AYZ210" s="102"/>
      <c r="AZA210" s="102"/>
      <c r="AZB210" s="102"/>
      <c r="AZC210" s="102"/>
      <c r="AZD210" s="102"/>
      <c r="AZE210" s="102"/>
      <c r="AZF210" s="102"/>
      <c r="AZG210" s="102"/>
      <c r="AZH210" s="102"/>
      <c r="AZI210" s="102"/>
      <c r="AZJ210" s="102"/>
      <c r="AZK210" s="102"/>
      <c r="AZL210" s="102"/>
      <c r="AZM210" s="102"/>
      <c r="AZN210" s="102"/>
      <c r="AZO210" s="102"/>
      <c r="AZP210" s="102"/>
      <c r="AZQ210" s="102"/>
      <c r="AZR210" s="102"/>
      <c r="AZS210" s="102"/>
      <c r="AZT210" s="102"/>
      <c r="AZU210" s="102"/>
      <c r="AZV210" s="102"/>
      <c r="AZW210" s="102"/>
      <c r="AZX210" s="102"/>
      <c r="AZY210" s="102"/>
      <c r="AZZ210" s="102"/>
      <c r="BAA210" s="102"/>
      <c r="BAB210" s="102"/>
      <c r="BAC210" s="102"/>
      <c r="BAD210" s="102"/>
      <c r="BAE210" s="102"/>
      <c r="BAF210" s="102"/>
      <c r="BAG210" s="102"/>
      <c r="BAH210" s="102"/>
      <c r="BAI210" s="102"/>
      <c r="BAJ210" s="102"/>
      <c r="BAK210" s="102"/>
      <c r="BAL210" s="102"/>
      <c r="BAM210" s="102"/>
      <c r="BAN210" s="102"/>
      <c r="BAO210" s="102"/>
      <c r="BAP210" s="102"/>
      <c r="BAQ210" s="102"/>
      <c r="BAR210" s="102"/>
      <c r="BAS210" s="102"/>
      <c r="BAT210" s="102"/>
      <c r="BAU210" s="102"/>
      <c r="BAV210" s="102"/>
      <c r="BAW210" s="102"/>
      <c r="BAX210" s="102"/>
      <c r="BAY210" s="102"/>
      <c r="BAZ210" s="102"/>
      <c r="BBA210" s="102"/>
      <c r="BBB210" s="102"/>
      <c r="BBC210" s="102"/>
      <c r="BBD210" s="102"/>
      <c r="BBE210" s="102"/>
      <c r="BBF210" s="102"/>
      <c r="BBG210" s="102"/>
      <c r="BBH210" s="102"/>
      <c r="BBI210" s="102"/>
      <c r="BBJ210" s="102"/>
      <c r="BBK210" s="102"/>
      <c r="BBL210" s="102"/>
      <c r="BBM210" s="102"/>
      <c r="BBN210" s="102"/>
      <c r="BBO210" s="102"/>
      <c r="BBP210" s="102"/>
      <c r="BBQ210" s="102"/>
      <c r="BBR210" s="102"/>
      <c r="BBS210" s="102"/>
      <c r="BBT210" s="102"/>
      <c r="BBU210" s="102"/>
      <c r="BBV210" s="102"/>
      <c r="BBW210" s="102"/>
      <c r="BBX210" s="102"/>
      <c r="BBY210" s="102"/>
      <c r="BBZ210" s="102"/>
      <c r="BCA210" s="102"/>
      <c r="BCB210" s="102"/>
      <c r="BCC210" s="102"/>
      <c r="BCD210" s="102"/>
      <c r="BCE210" s="102"/>
      <c r="BCF210" s="102"/>
      <c r="BCG210" s="102"/>
      <c r="BCH210" s="102"/>
      <c r="BCI210" s="102"/>
      <c r="BCJ210" s="102"/>
      <c r="BCK210" s="102"/>
      <c r="BCL210" s="102"/>
      <c r="BCM210" s="102"/>
      <c r="BCN210" s="102"/>
      <c r="BCO210" s="102"/>
      <c r="BCP210" s="102"/>
      <c r="BCQ210" s="102"/>
      <c r="BCR210" s="102"/>
      <c r="BCS210" s="102"/>
      <c r="BCT210" s="102"/>
      <c r="BCU210" s="102"/>
      <c r="BCV210" s="102"/>
      <c r="BCW210" s="102"/>
      <c r="BCX210" s="102"/>
      <c r="BCY210" s="102"/>
      <c r="BCZ210" s="102"/>
      <c r="BDA210" s="102"/>
      <c r="BDB210" s="102"/>
      <c r="BDC210" s="102"/>
      <c r="BDD210" s="102"/>
      <c r="BDE210" s="102"/>
      <c r="BDF210" s="102"/>
      <c r="BDG210" s="102"/>
      <c r="BDH210" s="102"/>
      <c r="BDI210" s="102"/>
      <c r="BDJ210" s="102"/>
      <c r="BDK210" s="102"/>
      <c r="BDL210" s="102"/>
      <c r="BDM210" s="102"/>
      <c r="BDN210" s="102"/>
      <c r="BDO210" s="102"/>
      <c r="BDP210" s="102"/>
      <c r="BDQ210" s="102"/>
      <c r="BDR210" s="102"/>
      <c r="BDS210" s="102"/>
      <c r="BDT210" s="102"/>
      <c r="BDU210" s="102"/>
      <c r="BDV210" s="102"/>
      <c r="BDW210" s="102"/>
      <c r="BDX210" s="102"/>
      <c r="BDY210" s="102"/>
      <c r="BDZ210" s="102"/>
      <c r="BEA210" s="102"/>
      <c r="BEB210" s="102"/>
      <c r="BEC210" s="102"/>
      <c r="BED210" s="102"/>
      <c r="BEE210" s="102"/>
      <c r="BEF210" s="102"/>
      <c r="BEG210" s="102"/>
      <c r="BEH210" s="102"/>
      <c r="BEI210" s="102"/>
      <c r="BEJ210" s="102"/>
      <c r="BEK210" s="102"/>
      <c r="BEL210" s="102"/>
      <c r="BEM210" s="102"/>
      <c r="BEN210" s="102"/>
      <c r="BEO210" s="102"/>
      <c r="BEP210" s="102"/>
      <c r="BEQ210" s="102"/>
      <c r="BER210" s="102"/>
      <c r="BES210" s="102"/>
      <c r="BET210" s="102"/>
      <c r="BEU210" s="102"/>
      <c r="BEV210" s="102"/>
      <c r="BEW210" s="102"/>
      <c r="BEX210" s="102"/>
      <c r="BEY210" s="102"/>
      <c r="BEZ210" s="102"/>
      <c r="BFA210" s="102"/>
      <c r="BFB210" s="102"/>
      <c r="BFC210" s="102"/>
      <c r="BFD210" s="102"/>
      <c r="BFE210" s="102"/>
      <c r="BFF210" s="102"/>
      <c r="BFG210" s="102"/>
      <c r="BFH210" s="102"/>
      <c r="BFI210" s="102"/>
      <c r="BFJ210" s="102"/>
      <c r="BFK210" s="102"/>
      <c r="BFL210" s="102"/>
      <c r="BFM210" s="102"/>
      <c r="BFN210" s="102"/>
      <c r="BFO210" s="102"/>
      <c r="BFP210" s="102"/>
      <c r="BFQ210" s="102"/>
      <c r="BFR210" s="102"/>
      <c r="BFS210" s="102"/>
      <c r="BFT210" s="102"/>
      <c r="BFU210" s="102"/>
      <c r="BFV210" s="102"/>
      <c r="BFW210" s="102"/>
      <c r="BFX210" s="102"/>
      <c r="BFY210" s="102"/>
      <c r="BFZ210" s="102"/>
      <c r="BGA210" s="102"/>
      <c r="BGB210" s="102"/>
      <c r="BGC210" s="102"/>
      <c r="BGD210" s="102"/>
      <c r="BGE210" s="102"/>
      <c r="BGF210" s="102"/>
      <c r="BGG210" s="102"/>
      <c r="BGH210" s="102"/>
      <c r="BGI210" s="102"/>
      <c r="BGJ210" s="102"/>
      <c r="BGK210" s="102"/>
      <c r="BGL210" s="102"/>
      <c r="BGM210" s="102"/>
      <c r="BGN210" s="102"/>
      <c r="BGO210" s="102"/>
      <c r="BGP210" s="102"/>
      <c r="BGQ210" s="102"/>
      <c r="BGR210" s="102"/>
      <c r="BGS210" s="102"/>
      <c r="BGT210" s="102"/>
      <c r="BGU210" s="102"/>
      <c r="BGV210" s="102"/>
      <c r="BGW210" s="102"/>
      <c r="BGX210" s="102"/>
      <c r="BGY210" s="102"/>
      <c r="BGZ210" s="102"/>
      <c r="BHA210" s="102"/>
      <c r="BHB210" s="102"/>
      <c r="BHC210" s="102"/>
      <c r="BHD210" s="102"/>
      <c r="BHE210" s="102"/>
      <c r="BHF210" s="102"/>
      <c r="BHG210" s="102"/>
      <c r="BHH210" s="102"/>
      <c r="BHI210" s="102"/>
      <c r="BHJ210" s="102"/>
      <c r="BHK210" s="102"/>
      <c r="BHL210" s="102"/>
      <c r="BHM210" s="102"/>
      <c r="BHN210" s="102"/>
      <c r="BHO210" s="102"/>
      <c r="BHP210" s="102"/>
      <c r="BHQ210" s="102"/>
      <c r="BHR210" s="102"/>
      <c r="BHS210" s="102"/>
      <c r="BHT210" s="102"/>
      <c r="BHU210" s="102"/>
      <c r="BHV210" s="102"/>
      <c r="BHW210" s="102"/>
      <c r="BHX210" s="102"/>
      <c r="BHY210" s="102"/>
      <c r="BHZ210" s="102"/>
      <c r="BIA210" s="102"/>
      <c r="BIB210" s="102"/>
      <c r="BIC210" s="102"/>
      <c r="BID210" s="102"/>
      <c r="BIE210" s="102"/>
      <c r="BIF210" s="102"/>
      <c r="BIG210" s="102"/>
      <c r="BIH210" s="102"/>
      <c r="BII210" s="102"/>
      <c r="BIJ210" s="102"/>
      <c r="BIK210" s="102"/>
      <c r="BIL210" s="102"/>
      <c r="BIM210" s="102"/>
      <c r="BIN210" s="102"/>
      <c r="BIO210" s="102"/>
      <c r="BIP210" s="102"/>
      <c r="BIQ210" s="102"/>
      <c r="BIR210" s="102"/>
      <c r="BIS210" s="102"/>
      <c r="BIT210" s="102"/>
      <c r="BIU210" s="102"/>
      <c r="BIV210" s="102"/>
      <c r="BIW210" s="102"/>
      <c r="BIX210" s="102"/>
      <c r="BIY210" s="102"/>
      <c r="BIZ210" s="102"/>
      <c r="BJA210" s="102"/>
      <c r="BJB210" s="102"/>
      <c r="BJC210" s="102"/>
      <c r="BJD210" s="102"/>
      <c r="BJE210" s="102"/>
      <c r="BJF210" s="102"/>
      <c r="BJG210" s="102"/>
      <c r="BJH210" s="102"/>
      <c r="BJI210" s="102"/>
      <c r="BJJ210" s="102"/>
      <c r="BJK210" s="102"/>
      <c r="BJL210" s="102"/>
      <c r="BJM210" s="102"/>
      <c r="BJN210" s="102"/>
      <c r="BJO210" s="102"/>
      <c r="BJP210" s="102"/>
      <c r="BJQ210" s="102"/>
      <c r="BJR210" s="102"/>
      <c r="BJS210" s="102"/>
      <c r="BJT210" s="102"/>
      <c r="BJU210" s="102"/>
      <c r="BJV210" s="102"/>
      <c r="BJW210" s="102"/>
      <c r="BJX210" s="102"/>
      <c r="BJY210" s="102"/>
      <c r="BJZ210" s="102"/>
      <c r="BKA210" s="102"/>
      <c r="BKB210" s="102"/>
      <c r="BKC210" s="102"/>
      <c r="BKD210" s="102"/>
      <c r="BKE210" s="102"/>
      <c r="BKF210" s="102"/>
      <c r="BKG210" s="102"/>
      <c r="BKH210" s="102"/>
      <c r="BKI210" s="102"/>
      <c r="BKJ210" s="102"/>
      <c r="BKK210" s="102"/>
      <c r="BKL210" s="102"/>
      <c r="BKM210" s="102"/>
      <c r="BKN210" s="102"/>
      <c r="BKO210" s="102"/>
      <c r="BKP210" s="102"/>
      <c r="BKQ210" s="102"/>
      <c r="BKR210" s="102"/>
      <c r="BKS210" s="102"/>
      <c r="BKT210" s="102"/>
      <c r="BKU210" s="102"/>
      <c r="BKV210" s="102"/>
      <c r="BKW210" s="102"/>
      <c r="BKX210" s="102"/>
      <c r="BKY210" s="102"/>
      <c r="BKZ210" s="102"/>
      <c r="BLA210" s="102"/>
      <c r="BLB210" s="102"/>
      <c r="BLC210" s="102"/>
      <c r="BLD210" s="102"/>
      <c r="BLE210" s="102"/>
      <c r="BLF210" s="102"/>
      <c r="BLG210" s="102"/>
      <c r="BLH210" s="102"/>
      <c r="BLI210" s="102"/>
      <c r="BLJ210" s="102"/>
      <c r="BLK210" s="102"/>
      <c r="BLL210" s="102"/>
      <c r="BLM210" s="102"/>
      <c r="BLN210" s="102"/>
      <c r="BLO210" s="102"/>
      <c r="BLP210" s="102"/>
      <c r="BLQ210" s="102"/>
      <c r="BLR210" s="102"/>
      <c r="BLS210" s="102"/>
      <c r="BLT210" s="102"/>
      <c r="BLU210" s="102"/>
      <c r="BLV210" s="102"/>
      <c r="BLW210" s="102"/>
      <c r="BLX210" s="102"/>
      <c r="BLY210" s="102"/>
      <c r="BLZ210" s="102"/>
      <c r="BMA210" s="102"/>
      <c r="BMB210" s="102"/>
      <c r="BMC210" s="102"/>
      <c r="BMD210" s="102"/>
      <c r="BME210" s="102"/>
      <c r="BMF210" s="102"/>
      <c r="BMG210" s="102"/>
      <c r="BMH210" s="102"/>
      <c r="BMI210" s="102"/>
      <c r="BMJ210" s="102"/>
      <c r="BMK210" s="102"/>
      <c r="BML210" s="102"/>
      <c r="BMM210" s="102"/>
      <c r="BMN210" s="102"/>
      <c r="BMO210" s="102"/>
      <c r="BMP210" s="102"/>
      <c r="BMQ210" s="102"/>
      <c r="BMR210" s="102"/>
      <c r="BMS210" s="102"/>
      <c r="BMT210" s="102"/>
      <c r="BMU210" s="102"/>
      <c r="BMV210" s="102"/>
      <c r="BMW210" s="102"/>
      <c r="BMX210" s="102"/>
      <c r="BMY210" s="102"/>
      <c r="BMZ210" s="102"/>
      <c r="BNA210" s="102"/>
      <c r="BNB210" s="102"/>
      <c r="BNC210" s="102"/>
      <c r="BND210" s="102"/>
      <c r="BNE210" s="102"/>
      <c r="BNF210" s="102"/>
      <c r="BNG210" s="102"/>
      <c r="BNH210" s="102"/>
      <c r="BNI210" s="102"/>
      <c r="BNJ210" s="102"/>
      <c r="BNK210" s="102"/>
      <c r="BNL210" s="102"/>
      <c r="BNM210" s="102"/>
      <c r="BNN210" s="102"/>
      <c r="BNO210" s="102"/>
      <c r="BNP210" s="102"/>
      <c r="BNQ210" s="102"/>
      <c r="BNR210" s="102"/>
      <c r="BNS210" s="102"/>
      <c r="BNT210" s="102"/>
      <c r="BNU210" s="102"/>
      <c r="BNV210" s="102"/>
      <c r="BNW210" s="102"/>
      <c r="BNX210" s="102"/>
      <c r="BNY210" s="102"/>
      <c r="BNZ210" s="102"/>
      <c r="BOA210" s="102"/>
      <c r="BOB210" s="102"/>
      <c r="BOC210" s="102"/>
      <c r="BOD210" s="102"/>
      <c r="BOE210" s="102"/>
      <c r="BOF210" s="102"/>
      <c r="BOG210" s="102"/>
      <c r="BOH210" s="102"/>
      <c r="BOI210" s="102"/>
      <c r="BOJ210" s="102"/>
      <c r="BOK210" s="102"/>
      <c r="BOL210" s="102"/>
      <c r="BOM210" s="102"/>
      <c r="BON210" s="102"/>
      <c r="BOO210" s="102"/>
      <c r="BOP210" s="102"/>
      <c r="BOQ210" s="102"/>
      <c r="BOR210" s="102"/>
      <c r="BOS210" s="102"/>
      <c r="BOT210" s="102"/>
      <c r="BOU210" s="102"/>
      <c r="BOV210" s="102"/>
      <c r="BOW210" s="102"/>
      <c r="BOX210" s="102"/>
      <c r="BOY210" s="102"/>
      <c r="BOZ210" s="102"/>
      <c r="BPA210" s="102"/>
      <c r="BPB210" s="102"/>
      <c r="BPC210" s="102"/>
      <c r="BPD210" s="102"/>
      <c r="BPE210" s="102"/>
      <c r="BPF210" s="102"/>
      <c r="BPG210" s="102"/>
      <c r="BPH210" s="102"/>
      <c r="BPI210" s="102"/>
      <c r="BPJ210" s="102"/>
      <c r="BPK210" s="102"/>
      <c r="BPL210" s="102"/>
      <c r="BPM210" s="102"/>
      <c r="BPN210" s="102"/>
      <c r="BPO210" s="102"/>
      <c r="BPP210" s="102"/>
      <c r="BPQ210" s="102"/>
      <c r="BPR210" s="102"/>
      <c r="BPS210" s="102"/>
      <c r="BPT210" s="102"/>
      <c r="BPU210" s="102"/>
      <c r="BPV210" s="102"/>
      <c r="BPW210" s="102"/>
      <c r="BPX210" s="102"/>
      <c r="BPY210" s="102"/>
      <c r="BPZ210" s="102"/>
      <c r="BQA210" s="102"/>
      <c r="BQB210" s="102"/>
      <c r="BQC210" s="102"/>
      <c r="BQD210" s="102"/>
      <c r="BQE210" s="102"/>
      <c r="BQF210" s="102"/>
      <c r="BQG210" s="102"/>
      <c r="BQH210" s="102"/>
      <c r="BQI210" s="102"/>
      <c r="BQJ210" s="102"/>
      <c r="BQK210" s="102"/>
      <c r="BQL210" s="102"/>
      <c r="BQM210" s="102"/>
      <c r="BQN210" s="102"/>
      <c r="BQO210" s="102"/>
      <c r="BQP210" s="102"/>
      <c r="BQQ210" s="102"/>
      <c r="BQR210" s="102"/>
      <c r="BQS210" s="102"/>
      <c r="BQT210" s="102"/>
      <c r="BQU210" s="102"/>
      <c r="BQV210" s="102"/>
      <c r="BQW210" s="102"/>
      <c r="BQX210" s="102"/>
      <c r="BQY210" s="102"/>
      <c r="BQZ210" s="102"/>
      <c r="BRA210" s="102"/>
      <c r="BRB210" s="102"/>
      <c r="BRC210" s="102"/>
      <c r="BRD210" s="102"/>
      <c r="BRE210" s="102"/>
      <c r="BRF210" s="102"/>
      <c r="BRG210" s="102"/>
      <c r="BRH210" s="102"/>
      <c r="BRI210" s="102"/>
      <c r="BRJ210" s="102"/>
      <c r="BRK210" s="102"/>
      <c r="BRL210" s="102"/>
      <c r="BRM210" s="102"/>
      <c r="BRN210" s="102"/>
      <c r="BRO210" s="102"/>
      <c r="BRP210" s="102"/>
      <c r="BRQ210" s="102"/>
      <c r="BRR210" s="102"/>
      <c r="BRS210" s="102"/>
      <c r="BRT210" s="102"/>
      <c r="BRU210" s="102"/>
      <c r="BRV210" s="102"/>
      <c r="BRW210" s="102"/>
      <c r="BRX210" s="102"/>
      <c r="BRY210" s="102"/>
      <c r="BRZ210" s="102"/>
      <c r="BSA210" s="102"/>
      <c r="BSB210" s="102"/>
      <c r="BSC210" s="102"/>
      <c r="BSD210" s="102"/>
      <c r="BSE210" s="102"/>
      <c r="BSF210" s="102"/>
      <c r="BSG210" s="102"/>
      <c r="BSH210" s="102"/>
      <c r="BSI210" s="102"/>
      <c r="BSJ210" s="102"/>
      <c r="BSK210" s="102"/>
      <c r="BSL210" s="102"/>
      <c r="BSM210" s="102"/>
      <c r="BSN210" s="102"/>
      <c r="BSO210" s="102"/>
      <c r="BSP210" s="102"/>
      <c r="BSQ210" s="102"/>
      <c r="BSR210" s="102"/>
      <c r="BSS210" s="102"/>
      <c r="BST210" s="102"/>
      <c r="BSU210" s="102"/>
      <c r="BSV210" s="102"/>
      <c r="BSW210" s="102"/>
      <c r="BSX210" s="102"/>
      <c r="BSY210" s="102"/>
      <c r="BSZ210" s="102"/>
      <c r="BTA210" s="102"/>
      <c r="BTB210" s="102"/>
      <c r="BTC210" s="102"/>
      <c r="BTD210" s="102"/>
      <c r="BTE210" s="102"/>
      <c r="BTF210" s="102"/>
      <c r="BTG210" s="102"/>
      <c r="BTH210" s="102"/>
      <c r="BTI210" s="102"/>
      <c r="BTJ210" s="102"/>
      <c r="BTK210" s="102"/>
      <c r="BTL210" s="102"/>
      <c r="BTM210" s="102"/>
      <c r="BTN210" s="102"/>
      <c r="BTO210" s="102"/>
      <c r="BTP210" s="102"/>
      <c r="BTQ210" s="102"/>
      <c r="BTR210" s="102"/>
      <c r="BTS210" s="102"/>
      <c r="BTT210" s="102"/>
      <c r="BTU210" s="102"/>
      <c r="BTV210" s="102"/>
      <c r="BTW210" s="102"/>
      <c r="BTX210" s="102"/>
      <c r="BTY210" s="102"/>
      <c r="BTZ210" s="102"/>
      <c r="BUA210" s="102"/>
      <c r="BUB210" s="102"/>
      <c r="BUC210" s="102"/>
      <c r="BUD210" s="102"/>
      <c r="BUE210" s="102"/>
      <c r="BUF210" s="102"/>
      <c r="BUG210" s="102"/>
      <c r="BUH210" s="102"/>
      <c r="BUI210" s="102"/>
      <c r="BUJ210" s="102"/>
      <c r="BUK210" s="102"/>
      <c r="BUL210" s="102"/>
      <c r="BUM210" s="102"/>
      <c r="BUN210" s="102"/>
      <c r="BUO210" s="102"/>
      <c r="BUP210" s="102"/>
      <c r="BUQ210" s="102"/>
      <c r="BUR210" s="102"/>
      <c r="BUS210" s="102"/>
      <c r="BUT210" s="102"/>
      <c r="BUU210" s="102"/>
      <c r="BUV210" s="102"/>
      <c r="BUW210" s="102"/>
      <c r="BUX210" s="102"/>
      <c r="BUY210" s="102"/>
      <c r="BUZ210" s="102"/>
      <c r="BVA210" s="102"/>
      <c r="BVB210" s="102"/>
      <c r="BVC210" s="102"/>
      <c r="BVD210" s="102"/>
      <c r="BVE210" s="102"/>
      <c r="BVF210" s="102"/>
      <c r="BVG210" s="102"/>
      <c r="BVH210" s="102"/>
      <c r="BVI210" s="102"/>
      <c r="BVJ210" s="102"/>
      <c r="BVK210" s="102"/>
      <c r="BVL210" s="102"/>
      <c r="BVM210" s="102"/>
      <c r="BVN210" s="102"/>
      <c r="BVO210" s="102"/>
      <c r="BVP210" s="102"/>
      <c r="BVQ210" s="102"/>
      <c r="BVR210" s="102"/>
      <c r="BVS210" s="102"/>
      <c r="BVT210" s="102"/>
      <c r="BVU210" s="102"/>
      <c r="BVV210" s="102"/>
      <c r="BVW210" s="102"/>
      <c r="BVX210" s="102"/>
      <c r="BVY210" s="102"/>
      <c r="BVZ210" s="102"/>
      <c r="BWA210" s="102"/>
      <c r="BWB210" s="102"/>
      <c r="BWC210" s="102"/>
      <c r="BWD210" s="102"/>
      <c r="BWE210" s="102"/>
      <c r="BWF210" s="102"/>
      <c r="BWG210" s="102"/>
      <c r="BWH210" s="102"/>
      <c r="BWI210" s="102"/>
      <c r="BWJ210" s="102"/>
      <c r="BWK210" s="102"/>
      <c r="BWL210" s="102"/>
      <c r="BWM210" s="102"/>
      <c r="BWN210" s="102"/>
      <c r="BWO210" s="102"/>
      <c r="BWP210" s="102"/>
      <c r="BWQ210" s="102"/>
      <c r="BWR210" s="102"/>
      <c r="BWS210" s="102"/>
      <c r="BWT210" s="102"/>
      <c r="BWU210" s="102"/>
      <c r="BWV210" s="102"/>
      <c r="BWW210" s="102"/>
      <c r="BWX210" s="102"/>
      <c r="BWY210" s="102"/>
      <c r="BWZ210" s="102"/>
      <c r="BXA210" s="102"/>
      <c r="BXB210" s="102"/>
      <c r="BXC210" s="102"/>
      <c r="BXD210" s="102"/>
      <c r="BXE210" s="102"/>
      <c r="BXF210" s="102"/>
      <c r="BXG210" s="102"/>
      <c r="BXH210" s="102"/>
      <c r="BXI210" s="102"/>
      <c r="BXJ210" s="102"/>
      <c r="BXK210" s="102"/>
      <c r="BXL210" s="102"/>
      <c r="BXM210" s="102"/>
      <c r="BXN210" s="102"/>
      <c r="BXO210" s="102"/>
      <c r="BXP210" s="102"/>
      <c r="BXQ210" s="102"/>
      <c r="BXR210" s="102"/>
      <c r="BXS210" s="102"/>
      <c r="BXT210" s="102"/>
      <c r="BXU210" s="102"/>
      <c r="BXV210" s="102"/>
      <c r="BXW210" s="102"/>
      <c r="BXX210" s="102"/>
      <c r="BXY210" s="102"/>
      <c r="BXZ210" s="102"/>
      <c r="BYA210" s="102"/>
      <c r="BYB210" s="102"/>
      <c r="BYC210" s="102"/>
      <c r="BYD210" s="102"/>
      <c r="BYE210" s="102"/>
      <c r="BYF210" s="102"/>
      <c r="BYG210" s="102"/>
      <c r="BYH210" s="102"/>
      <c r="BYI210" s="102"/>
      <c r="BYJ210" s="102"/>
      <c r="BYK210" s="102"/>
      <c r="BYL210" s="102"/>
      <c r="BYM210" s="102"/>
      <c r="BYN210" s="102"/>
      <c r="BYO210" s="102"/>
      <c r="BYP210" s="102"/>
      <c r="BYQ210" s="102"/>
      <c r="BYR210" s="102"/>
      <c r="BYS210" s="102"/>
      <c r="BYT210" s="102"/>
      <c r="BYU210" s="102"/>
      <c r="BYV210" s="102"/>
      <c r="BYW210" s="102"/>
      <c r="BYX210" s="102"/>
      <c r="BYY210" s="102"/>
      <c r="BYZ210" s="102"/>
      <c r="BZA210" s="102"/>
      <c r="BZB210" s="102"/>
      <c r="BZC210" s="102"/>
      <c r="BZD210" s="102"/>
      <c r="BZE210" s="102"/>
      <c r="BZF210" s="102"/>
      <c r="BZG210" s="102"/>
      <c r="BZH210" s="102"/>
      <c r="BZI210" s="102"/>
      <c r="BZJ210" s="102"/>
      <c r="BZK210" s="102"/>
      <c r="BZL210" s="102"/>
      <c r="BZM210" s="102"/>
      <c r="BZN210" s="102"/>
      <c r="BZO210" s="102"/>
      <c r="BZP210" s="102"/>
      <c r="BZQ210" s="102"/>
      <c r="BZR210" s="102"/>
      <c r="BZS210" s="102"/>
      <c r="BZT210" s="102"/>
      <c r="BZU210" s="102"/>
      <c r="BZV210" s="102"/>
      <c r="BZW210" s="102"/>
    </row>
    <row r="211" spans="2:2051" ht="14.25" customHeight="1">
      <c r="B211" s="112" t="s">
        <v>754</v>
      </c>
      <c r="C211" s="113" t="s">
        <v>235</v>
      </c>
      <c r="D211" s="113" t="s">
        <v>3</v>
      </c>
      <c r="E211" s="113" t="str">
        <f>'Alcance 3'!C106</f>
        <v>Router internet</v>
      </c>
      <c r="F211" s="113" t="str">
        <f>'Alcance 3'!D106</f>
        <v>Tipo de transporte de carga</v>
      </c>
      <c r="G211" s="226" t="s">
        <v>804</v>
      </c>
      <c r="H211" s="113" t="s">
        <v>238</v>
      </c>
      <c r="I211" s="180">
        <v>3</v>
      </c>
      <c r="J211" s="126">
        <f>'Alcance 3'!E106*'Alcance 3'!E125</f>
        <v>0</v>
      </c>
      <c r="K211" s="113" t="s">
        <v>802</v>
      </c>
      <c r="L211" s="113"/>
      <c r="M211" s="298">
        <v>1</v>
      </c>
      <c r="N211" s="117"/>
      <c r="O211" s="113">
        <f t="shared" si="192"/>
        <v>0</v>
      </c>
      <c r="P211" s="115" t="str">
        <f t="shared" si="186"/>
        <v>tkm</v>
      </c>
      <c r="Q211" s="120">
        <f>IFERROR(VLOOKUP($F211,'Datos 1-Factores emisión'!$B$809:$D$820,2,FALSE),0)</f>
        <v>0</v>
      </c>
      <c r="R211" s="121">
        <v>0</v>
      </c>
      <c r="S211" s="121">
        <v>0</v>
      </c>
      <c r="T211" s="121">
        <v>0</v>
      </c>
      <c r="U211" s="121">
        <v>0</v>
      </c>
      <c r="V211" s="120">
        <f t="shared" si="187"/>
        <v>0</v>
      </c>
      <c r="W211" s="121">
        <f>R211*$O211</f>
        <v>0</v>
      </c>
      <c r="X211" s="121">
        <f t="shared" si="187"/>
        <v>0</v>
      </c>
      <c r="Y211" s="121">
        <v>0</v>
      </c>
      <c r="Z211" s="121">
        <v>0</v>
      </c>
      <c r="AA211" s="121">
        <f t="shared" si="188"/>
        <v>0</v>
      </c>
      <c r="AB211" s="120">
        <f>'Datos 2-Potenciales calent glob'!$E$6</f>
        <v>1</v>
      </c>
      <c r="AC211" s="121">
        <f>'Datos 2-Potenciales calent glob'!$E$31</f>
        <v>28</v>
      </c>
      <c r="AD211" s="121">
        <f>'Datos 2-Potenciales calent glob'!$E$32</f>
        <v>265</v>
      </c>
      <c r="AE211" s="123">
        <f>SUMIF('Datos 2-Potenciales calent glob'!$B$6:$B$56,Cálculos_5!E211,'Datos 2-Potenciales calent glob'!$E$6:$E$56)</f>
        <v>0</v>
      </c>
      <c r="AF211" s="121">
        <f>'Datos 2-Potenciales calent glob'!$E$6</f>
        <v>1</v>
      </c>
      <c r="AG211" s="121">
        <f>'Datos 2-Potenciales calent glob'!$E$6</f>
        <v>1</v>
      </c>
      <c r="AH211" s="120">
        <f t="shared" si="189"/>
        <v>0</v>
      </c>
      <c r="AI211" s="121">
        <f t="shared" si="189"/>
        <v>0</v>
      </c>
      <c r="AJ211" s="121">
        <f t="shared" si="189"/>
        <v>0</v>
      </c>
      <c r="AK211" s="121">
        <f t="shared" si="189"/>
        <v>0</v>
      </c>
      <c r="AL211" s="124">
        <f t="shared" si="190"/>
        <v>0</v>
      </c>
      <c r="AM211" s="121">
        <f t="shared" si="176"/>
        <v>0</v>
      </c>
      <c r="AN211" s="207">
        <f t="shared" si="155"/>
        <v>0</v>
      </c>
      <c r="AO211" s="102"/>
      <c r="AP211" s="102"/>
      <c r="AQ211" s="102"/>
      <c r="AR211" s="102"/>
      <c r="AS211" s="102"/>
      <c r="AT211" s="102"/>
      <c r="AU211" s="102"/>
      <c r="AV211" s="102"/>
      <c r="AW211" s="102"/>
      <c r="AX211" s="102"/>
      <c r="AY211" s="102"/>
      <c r="AZ211" s="102"/>
      <c r="BA211" s="102"/>
      <c r="BB211" s="102"/>
      <c r="BC211" s="102"/>
      <c r="BD211" s="102"/>
      <c r="BE211" s="102"/>
      <c r="BF211" s="102"/>
      <c r="BG211" s="102"/>
      <c r="BH211" s="102"/>
      <c r="BI211" s="102"/>
      <c r="BJ211" s="102"/>
      <c r="BK211" s="102"/>
      <c r="BL211" s="102"/>
      <c r="BM211" s="102"/>
      <c r="BN211" s="102"/>
      <c r="BO211" s="102"/>
      <c r="BP211" s="102"/>
      <c r="BQ211" s="102"/>
      <c r="BR211" s="102"/>
      <c r="BS211" s="102"/>
      <c r="BT211" s="102"/>
      <c r="BU211" s="102"/>
      <c r="BV211" s="102"/>
      <c r="BW211" s="102"/>
      <c r="BX211" s="102"/>
      <c r="BY211" s="102"/>
      <c r="BZ211" s="102"/>
      <c r="CA211" s="102"/>
      <c r="CB211" s="102"/>
      <c r="CC211" s="102"/>
      <c r="CD211" s="102"/>
      <c r="CE211" s="102"/>
      <c r="CF211" s="102"/>
      <c r="CG211" s="102"/>
      <c r="CH211" s="102"/>
      <c r="CI211" s="102"/>
      <c r="CJ211" s="102"/>
      <c r="CK211" s="102"/>
      <c r="CL211" s="102"/>
      <c r="CM211" s="102"/>
      <c r="CN211" s="102"/>
      <c r="CO211" s="102"/>
      <c r="CP211" s="102"/>
      <c r="CQ211" s="102"/>
      <c r="CR211" s="102"/>
      <c r="CS211" s="102"/>
      <c r="CT211" s="102"/>
      <c r="CU211" s="102"/>
      <c r="CV211" s="102"/>
      <c r="CW211" s="102"/>
      <c r="CX211" s="102"/>
      <c r="CY211" s="102"/>
      <c r="CZ211" s="102"/>
      <c r="DA211" s="102"/>
      <c r="DB211" s="102"/>
      <c r="DC211" s="102"/>
      <c r="DD211" s="102"/>
      <c r="DE211" s="102"/>
      <c r="DF211" s="102"/>
      <c r="DG211" s="102"/>
      <c r="DH211" s="102"/>
      <c r="DI211" s="102"/>
      <c r="DJ211" s="102"/>
      <c r="DK211" s="102"/>
      <c r="DL211" s="102"/>
      <c r="DM211" s="102"/>
      <c r="DN211" s="102"/>
      <c r="DO211" s="102"/>
      <c r="DP211" s="102"/>
      <c r="DQ211" s="102"/>
      <c r="DR211" s="102"/>
      <c r="DS211" s="102"/>
      <c r="DT211" s="102"/>
      <c r="DU211" s="102"/>
      <c r="DV211" s="102"/>
      <c r="DW211" s="102"/>
      <c r="DX211" s="102"/>
      <c r="DY211" s="102"/>
      <c r="DZ211" s="102"/>
      <c r="EA211" s="102"/>
      <c r="EB211" s="102"/>
      <c r="EC211" s="102"/>
      <c r="ED211" s="102"/>
      <c r="EE211" s="102"/>
      <c r="EF211" s="102"/>
      <c r="EG211" s="102"/>
      <c r="EH211" s="102"/>
      <c r="EI211" s="102"/>
      <c r="EJ211" s="102"/>
      <c r="EK211" s="102"/>
      <c r="EL211" s="102"/>
      <c r="EM211" s="102"/>
      <c r="EN211" s="102"/>
      <c r="EO211" s="102"/>
      <c r="EP211" s="102"/>
      <c r="EQ211" s="102"/>
      <c r="ER211" s="102"/>
      <c r="ES211" s="102"/>
      <c r="ET211" s="102"/>
      <c r="EU211" s="102"/>
      <c r="EV211" s="102"/>
      <c r="EW211" s="102"/>
      <c r="EX211" s="102"/>
      <c r="EY211" s="102"/>
      <c r="EZ211" s="102"/>
      <c r="FA211" s="102"/>
      <c r="FB211" s="102"/>
    </row>
    <row r="212" spans="2:2051" ht="14.25" customHeight="1">
      <c r="B212" s="112" t="s">
        <v>754</v>
      </c>
      <c r="C212" s="113" t="s">
        <v>235</v>
      </c>
      <c r="D212" s="113" t="s">
        <v>3</v>
      </c>
      <c r="E212" s="113" t="str">
        <f>'Alcance 3'!C107</f>
        <v xml:space="preserve">Papel </v>
      </c>
      <c r="F212" s="113" t="str">
        <f>'Alcance 3'!D107</f>
        <v>Tipo de transporte de carga</v>
      </c>
      <c r="G212" s="226" t="s">
        <v>804</v>
      </c>
      <c r="H212" s="113" t="s">
        <v>238</v>
      </c>
      <c r="I212" s="180">
        <v>3</v>
      </c>
      <c r="J212" s="126">
        <f>'Alcance 3'!E107*'Alcance 3'!E126</f>
        <v>0</v>
      </c>
      <c r="K212" s="113" t="s">
        <v>802</v>
      </c>
      <c r="L212" s="113"/>
      <c r="M212" s="298">
        <v>1</v>
      </c>
      <c r="N212" s="117"/>
      <c r="O212" s="113">
        <f t="shared" si="192"/>
        <v>0</v>
      </c>
      <c r="P212" s="115" t="str">
        <f t="shared" si="186"/>
        <v>tkm</v>
      </c>
      <c r="Q212" s="120">
        <f>IFERROR(VLOOKUP($F212,'Datos 1-Factores emisión'!$B$809:$D$820,2,FALSE),0)</f>
        <v>0</v>
      </c>
      <c r="R212" s="121">
        <v>0</v>
      </c>
      <c r="S212" s="121">
        <v>0</v>
      </c>
      <c r="T212" s="121">
        <v>0</v>
      </c>
      <c r="U212" s="121">
        <v>0</v>
      </c>
      <c r="V212" s="120">
        <f t="shared" si="187"/>
        <v>0</v>
      </c>
      <c r="W212" s="121">
        <f t="shared" si="187"/>
        <v>0</v>
      </c>
      <c r="X212" s="121">
        <f t="shared" si="187"/>
        <v>0</v>
      </c>
      <c r="Y212" s="121">
        <v>0</v>
      </c>
      <c r="Z212" s="121">
        <v>0</v>
      </c>
      <c r="AA212" s="121">
        <f t="shared" si="188"/>
        <v>0</v>
      </c>
      <c r="AB212" s="120">
        <f>'Datos 2-Potenciales calent glob'!$E$6</f>
        <v>1</v>
      </c>
      <c r="AC212" s="121">
        <f>'Datos 2-Potenciales calent glob'!$E$31</f>
        <v>28</v>
      </c>
      <c r="AD212" s="121">
        <f>'Datos 2-Potenciales calent glob'!$E$32</f>
        <v>265</v>
      </c>
      <c r="AE212" s="123">
        <f>SUMIF('Datos 2-Potenciales calent glob'!$B$6:$B$56,Cálculos_5!E212,'Datos 2-Potenciales calent glob'!$E$6:$E$56)</f>
        <v>0</v>
      </c>
      <c r="AF212" s="121">
        <f>'Datos 2-Potenciales calent glob'!$E$6</f>
        <v>1</v>
      </c>
      <c r="AG212" s="121">
        <f>'Datos 2-Potenciales calent glob'!$E$6</f>
        <v>1</v>
      </c>
      <c r="AH212" s="120">
        <f t="shared" ref="AH212:AK227" si="193">V212*AB212</f>
        <v>0</v>
      </c>
      <c r="AI212" s="121">
        <f t="shared" si="193"/>
        <v>0</v>
      </c>
      <c r="AJ212" s="121">
        <f t="shared" si="193"/>
        <v>0</v>
      </c>
      <c r="AK212" s="121">
        <f t="shared" si="193"/>
        <v>0</v>
      </c>
      <c r="AL212" s="124">
        <f t="shared" si="190"/>
        <v>0</v>
      </c>
      <c r="AM212" s="121">
        <f t="shared" si="176"/>
        <v>0</v>
      </c>
      <c r="AN212" s="207">
        <f t="shared" si="155"/>
        <v>0</v>
      </c>
      <c r="AO212" s="102"/>
      <c r="AP212" s="102"/>
      <c r="AQ212" s="102"/>
      <c r="AR212" s="102"/>
      <c r="AS212" s="102"/>
      <c r="AT212" s="102"/>
      <c r="AU212" s="102"/>
      <c r="AV212" s="102"/>
      <c r="AW212" s="102"/>
      <c r="AX212" s="102"/>
      <c r="AY212" s="102"/>
      <c r="AZ212" s="102"/>
      <c r="BA212" s="102"/>
      <c r="BB212" s="102"/>
      <c r="BC212" s="102"/>
      <c r="BD212" s="102"/>
      <c r="BE212" s="102"/>
      <c r="BF212" s="102"/>
      <c r="BG212" s="102"/>
      <c r="BH212" s="102"/>
      <c r="BI212" s="102"/>
      <c r="BJ212" s="102"/>
      <c r="BK212" s="102"/>
      <c r="BL212" s="102"/>
      <c r="BM212" s="102"/>
      <c r="BN212" s="102"/>
      <c r="BO212" s="102"/>
      <c r="BP212" s="102"/>
      <c r="BQ212" s="102"/>
      <c r="BR212" s="102"/>
      <c r="BS212" s="102"/>
      <c r="BT212" s="102"/>
      <c r="BU212" s="102"/>
      <c r="BV212" s="102"/>
      <c r="BW212" s="102"/>
      <c r="BX212" s="102"/>
      <c r="BY212" s="102"/>
      <c r="BZ212" s="102"/>
      <c r="CA212" s="102"/>
      <c r="CB212" s="102"/>
      <c r="CC212" s="102"/>
      <c r="CD212" s="102"/>
      <c r="CE212" s="102"/>
      <c r="CF212" s="102"/>
      <c r="CG212" s="102"/>
      <c r="CH212" s="102"/>
      <c r="CI212" s="102"/>
      <c r="CJ212" s="102"/>
      <c r="CK212" s="102"/>
      <c r="CL212" s="102"/>
      <c r="CM212" s="102"/>
      <c r="CN212" s="102"/>
      <c r="CO212" s="102"/>
      <c r="CP212" s="102"/>
      <c r="CQ212" s="102"/>
      <c r="CR212" s="102"/>
      <c r="CS212" s="102"/>
      <c r="CT212" s="102"/>
      <c r="CU212" s="102"/>
      <c r="CV212" s="102"/>
      <c r="CW212" s="102"/>
      <c r="CX212" s="102"/>
      <c r="CY212" s="102"/>
      <c r="CZ212" s="102"/>
      <c r="DA212" s="102"/>
      <c r="DB212" s="102"/>
      <c r="DC212" s="102"/>
      <c r="DD212" s="102"/>
      <c r="DE212" s="102"/>
      <c r="DF212" s="102"/>
      <c r="DG212" s="102"/>
      <c r="DH212" s="102"/>
      <c r="DI212" s="102"/>
      <c r="DJ212" s="102"/>
      <c r="DK212" s="102"/>
      <c r="DL212" s="102"/>
      <c r="DM212" s="102"/>
      <c r="DN212" s="102"/>
      <c r="DO212" s="102"/>
      <c r="DP212" s="102"/>
      <c r="DQ212" s="102"/>
      <c r="DR212" s="102"/>
      <c r="DS212" s="102"/>
      <c r="DT212" s="102"/>
      <c r="DU212" s="102"/>
      <c r="DV212" s="102"/>
      <c r="DW212" s="102"/>
      <c r="DX212" s="102"/>
      <c r="DY212" s="102"/>
      <c r="DZ212" s="102"/>
      <c r="EA212" s="102"/>
      <c r="EB212" s="102"/>
      <c r="EC212" s="102"/>
      <c r="ED212" s="102"/>
      <c r="EE212" s="102"/>
      <c r="EF212" s="102"/>
      <c r="EG212" s="102"/>
      <c r="EH212" s="102"/>
      <c r="EI212" s="102"/>
      <c r="EJ212" s="102"/>
      <c r="EK212" s="102"/>
      <c r="EL212" s="102"/>
      <c r="EM212" s="102"/>
      <c r="EN212" s="102"/>
      <c r="EO212" s="102"/>
      <c r="EP212" s="102"/>
      <c r="EQ212" s="102"/>
      <c r="ER212" s="102"/>
      <c r="ES212" s="102"/>
      <c r="ET212" s="102"/>
      <c r="EU212" s="102"/>
      <c r="EV212" s="102"/>
      <c r="EW212" s="102"/>
      <c r="EX212" s="102"/>
      <c r="EY212" s="102"/>
      <c r="EZ212" s="102"/>
      <c r="FA212" s="102"/>
      <c r="FB212" s="102"/>
      <c r="FC212" s="102"/>
      <c r="FD212" s="102"/>
      <c r="FE212" s="102"/>
      <c r="FF212" s="102"/>
      <c r="FG212" s="102"/>
      <c r="FH212" s="102"/>
      <c r="FI212" s="102"/>
      <c r="FJ212" s="102"/>
      <c r="FK212" s="102"/>
      <c r="FL212" s="102"/>
      <c r="FM212" s="102"/>
      <c r="FN212" s="102"/>
      <c r="FO212" s="102"/>
      <c r="FP212" s="102"/>
      <c r="FQ212" s="102"/>
      <c r="FR212" s="102"/>
      <c r="FS212" s="102"/>
      <c r="FT212" s="102"/>
      <c r="FU212" s="102"/>
      <c r="FV212" s="102"/>
      <c r="FW212" s="102"/>
      <c r="FX212" s="102"/>
      <c r="FY212" s="102"/>
      <c r="FZ212" s="102"/>
      <c r="GA212" s="102"/>
      <c r="GB212" s="102"/>
      <c r="GC212" s="102"/>
      <c r="GD212" s="102"/>
      <c r="GE212" s="102"/>
      <c r="GF212" s="102"/>
      <c r="GG212" s="102"/>
      <c r="GH212" s="102"/>
      <c r="GI212" s="102"/>
      <c r="GJ212" s="102"/>
      <c r="GK212" s="102"/>
      <c r="GL212" s="102"/>
      <c r="GM212" s="102"/>
      <c r="GN212" s="102"/>
      <c r="GO212" s="102"/>
      <c r="GP212" s="102"/>
      <c r="GQ212" s="102"/>
      <c r="GR212" s="102"/>
      <c r="GS212" s="102"/>
      <c r="GT212" s="102"/>
      <c r="GU212" s="102"/>
      <c r="GV212" s="102"/>
      <c r="GW212" s="102"/>
      <c r="GX212" s="102"/>
      <c r="GY212" s="102"/>
      <c r="GZ212" s="102"/>
      <c r="HA212" s="102"/>
      <c r="HB212" s="102"/>
      <c r="HC212" s="102"/>
      <c r="HD212" s="102"/>
      <c r="HE212" s="102"/>
      <c r="HF212" s="102"/>
      <c r="HG212" s="102"/>
      <c r="HH212" s="102"/>
      <c r="HI212" s="102"/>
      <c r="HJ212" s="102"/>
      <c r="HK212" s="102"/>
      <c r="HL212" s="102"/>
      <c r="HM212" s="102"/>
      <c r="HN212" s="102"/>
      <c r="HO212" s="102"/>
      <c r="HP212" s="102"/>
      <c r="HQ212" s="102"/>
      <c r="HR212" s="102"/>
      <c r="HS212" s="102"/>
      <c r="HT212" s="102"/>
      <c r="HU212" s="102"/>
      <c r="HV212" s="102"/>
      <c r="HW212" s="102"/>
      <c r="HX212" s="102"/>
      <c r="HY212" s="102"/>
      <c r="HZ212" s="102"/>
      <c r="IA212" s="102"/>
      <c r="IB212" s="102"/>
      <c r="IC212" s="102"/>
      <c r="ID212" s="102"/>
      <c r="IE212" s="102"/>
      <c r="IF212" s="102"/>
      <c r="IG212" s="102"/>
      <c r="IH212" s="102"/>
      <c r="II212" s="102"/>
      <c r="IJ212" s="102"/>
      <c r="IK212" s="102"/>
      <c r="IL212" s="102"/>
      <c r="IM212" s="102"/>
      <c r="IN212" s="102"/>
      <c r="IO212" s="102"/>
      <c r="IP212" s="102"/>
      <c r="IQ212" s="102"/>
      <c r="IR212" s="102"/>
      <c r="IS212" s="102"/>
      <c r="IT212" s="102"/>
      <c r="IU212" s="102"/>
      <c r="IV212" s="102"/>
      <c r="IW212" s="102"/>
      <c r="IX212" s="102"/>
      <c r="IY212" s="102"/>
      <c r="IZ212" s="102"/>
      <c r="JA212" s="102"/>
      <c r="JB212" s="102"/>
      <c r="JC212" s="102"/>
      <c r="JD212" s="102"/>
      <c r="JE212" s="102"/>
      <c r="JF212" s="102"/>
      <c r="JG212" s="102"/>
      <c r="JH212" s="102"/>
      <c r="JI212" s="102"/>
      <c r="JJ212" s="102"/>
      <c r="JK212" s="102"/>
      <c r="JL212" s="102"/>
      <c r="JM212" s="102"/>
      <c r="JN212" s="102"/>
      <c r="JO212" s="102"/>
      <c r="JP212" s="102"/>
      <c r="JQ212" s="102"/>
      <c r="JR212" s="102"/>
      <c r="JS212" s="102"/>
      <c r="JT212" s="102"/>
      <c r="JU212" s="102"/>
      <c r="JV212" s="102"/>
      <c r="JW212" s="102"/>
      <c r="JX212" s="102"/>
      <c r="JY212" s="102"/>
      <c r="JZ212" s="102"/>
      <c r="KA212" s="102"/>
      <c r="KB212" s="102"/>
      <c r="KC212" s="102"/>
      <c r="KD212" s="102"/>
      <c r="KE212" s="102"/>
      <c r="KF212" s="102"/>
      <c r="KG212" s="102"/>
      <c r="KH212" s="102"/>
      <c r="KI212" s="102"/>
      <c r="KJ212" s="102"/>
      <c r="KK212" s="102"/>
      <c r="KL212" s="102"/>
      <c r="KM212" s="102"/>
      <c r="KN212" s="102"/>
      <c r="KO212" s="102"/>
      <c r="KP212" s="102"/>
      <c r="KQ212" s="102"/>
      <c r="KR212" s="102"/>
      <c r="KS212" s="102"/>
      <c r="KT212" s="102"/>
      <c r="KU212" s="102"/>
      <c r="KV212" s="102"/>
      <c r="KW212" s="102"/>
      <c r="KX212" s="102"/>
      <c r="KY212" s="102"/>
      <c r="KZ212" s="102"/>
      <c r="LA212" s="102"/>
      <c r="LB212" s="102"/>
      <c r="LC212" s="102"/>
      <c r="LD212" s="102"/>
      <c r="LE212" s="102"/>
      <c r="LF212" s="102"/>
      <c r="LG212" s="102"/>
      <c r="LH212" s="102"/>
      <c r="LI212" s="102"/>
      <c r="LJ212" s="102"/>
      <c r="LK212" s="102"/>
      <c r="LL212" s="102"/>
      <c r="LM212" s="102"/>
      <c r="LN212" s="102"/>
      <c r="LO212" s="102"/>
      <c r="LP212" s="102"/>
      <c r="LQ212" s="102"/>
      <c r="LR212" s="102"/>
      <c r="LS212" s="102"/>
      <c r="LT212" s="102"/>
      <c r="LU212" s="102"/>
      <c r="LV212" s="102"/>
      <c r="LW212" s="102"/>
      <c r="LX212" s="102"/>
      <c r="LY212" s="102"/>
      <c r="LZ212" s="102"/>
      <c r="MA212" s="102"/>
      <c r="MB212" s="102"/>
      <c r="MC212" s="102"/>
      <c r="MD212" s="102"/>
      <c r="ME212" s="102"/>
      <c r="MF212" s="102"/>
      <c r="MG212" s="102"/>
      <c r="MH212" s="102"/>
      <c r="MI212" s="102"/>
      <c r="MJ212" s="102"/>
      <c r="MK212" s="102"/>
      <c r="ML212" s="102"/>
      <c r="MM212" s="102"/>
      <c r="MN212" s="102"/>
      <c r="MO212" s="102"/>
      <c r="MP212" s="102"/>
      <c r="MQ212" s="102"/>
      <c r="MR212" s="102"/>
      <c r="MS212" s="102"/>
      <c r="MT212" s="102"/>
      <c r="MU212" s="102"/>
      <c r="MV212" s="102"/>
      <c r="MW212" s="102"/>
      <c r="MX212" s="102"/>
      <c r="MY212" s="102"/>
      <c r="MZ212" s="102"/>
      <c r="NA212" s="102"/>
      <c r="NB212" s="102"/>
      <c r="NC212" s="102"/>
      <c r="ND212" s="102"/>
      <c r="NE212" s="102"/>
      <c r="NF212" s="102"/>
      <c r="NG212" s="102"/>
      <c r="NH212" s="102"/>
      <c r="NI212" s="102"/>
      <c r="NJ212" s="102"/>
      <c r="NK212" s="102"/>
      <c r="NL212" s="102"/>
      <c r="NM212" s="102"/>
      <c r="NN212" s="102"/>
      <c r="NO212" s="102"/>
      <c r="NP212" s="102"/>
      <c r="NQ212" s="102"/>
      <c r="NR212" s="102"/>
      <c r="NS212" s="102"/>
      <c r="NT212" s="102"/>
      <c r="NU212" s="102"/>
      <c r="NV212" s="102"/>
      <c r="NW212" s="102"/>
      <c r="NX212" s="102"/>
      <c r="NY212" s="102"/>
      <c r="NZ212" s="102"/>
      <c r="OA212" s="102"/>
      <c r="OB212" s="102"/>
      <c r="OC212" s="102"/>
      <c r="OD212" s="102"/>
      <c r="OE212" s="102"/>
      <c r="OF212" s="102"/>
      <c r="OG212" s="102"/>
      <c r="OH212" s="102"/>
      <c r="OI212" s="102"/>
      <c r="OJ212" s="102"/>
      <c r="OK212" s="102"/>
      <c r="OL212" s="102"/>
      <c r="OM212" s="102"/>
      <c r="ON212" s="102"/>
      <c r="OO212" s="102"/>
      <c r="OP212" s="102"/>
      <c r="OQ212" s="102"/>
      <c r="OR212" s="102"/>
      <c r="OS212" s="102"/>
      <c r="OT212" s="102"/>
      <c r="OU212" s="102"/>
      <c r="OV212" s="102"/>
      <c r="OW212" s="102"/>
      <c r="OX212" s="102"/>
      <c r="OY212" s="102"/>
      <c r="OZ212" s="102"/>
      <c r="PA212" s="102"/>
      <c r="PB212" s="102"/>
      <c r="PC212" s="102"/>
      <c r="PD212" s="102"/>
      <c r="PE212" s="102"/>
      <c r="PF212" s="102"/>
      <c r="PG212" s="102"/>
      <c r="PH212" s="102"/>
      <c r="PI212" s="102"/>
      <c r="PJ212" s="102"/>
      <c r="PK212" s="102"/>
      <c r="PL212" s="102"/>
      <c r="PM212" s="102"/>
      <c r="PN212" s="102"/>
      <c r="PO212" s="102"/>
      <c r="PP212" s="102"/>
      <c r="PQ212" s="102"/>
      <c r="PR212" s="102"/>
      <c r="PS212" s="102"/>
      <c r="PT212" s="102"/>
      <c r="PU212" s="102"/>
      <c r="PV212" s="102"/>
      <c r="PW212" s="102"/>
      <c r="PX212" s="102"/>
      <c r="PY212" s="102"/>
      <c r="PZ212" s="102"/>
      <c r="QA212" s="102"/>
      <c r="QB212" s="102"/>
      <c r="QC212" s="102"/>
      <c r="QD212" s="102"/>
      <c r="QE212" s="102"/>
      <c r="QF212" s="102"/>
      <c r="QG212" s="102"/>
      <c r="QH212" s="102"/>
      <c r="QI212" s="102"/>
      <c r="QJ212" s="102"/>
      <c r="QK212" s="102"/>
      <c r="QL212" s="102"/>
      <c r="QM212" s="102"/>
      <c r="QN212" s="102"/>
      <c r="QO212" s="102"/>
      <c r="QP212" s="102"/>
      <c r="QQ212" s="102"/>
      <c r="QR212" s="102"/>
      <c r="QS212" s="102"/>
      <c r="QT212" s="102"/>
      <c r="QU212" s="102"/>
      <c r="QV212" s="102"/>
      <c r="QW212" s="102"/>
      <c r="QX212" s="102"/>
      <c r="QY212" s="102"/>
      <c r="QZ212" s="102"/>
      <c r="RA212" s="102"/>
      <c r="RB212" s="102"/>
      <c r="RC212" s="102"/>
      <c r="RD212" s="102"/>
      <c r="RE212" s="102"/>
      <c r="RF212" s="102"/>
      <c r="RG212" s="102"/>
      <c r="RH212" s="102"/>
      <c r="RI212" s="102"/>
      <c r="RJ212" s="102"/>
      <c r="RK212" s="102"/>
      <c r="RL212" s="102"/>
      <c r="RM212" s="102"/>
      <c r="RN212" s="102"/>
      <c r="RO212" s="102"/>
      <c r="RP212" s="102"/>
      <c r="RQ212" s="102"/>
      <c r="RR212" s="102"/>
      <c r="RS212" s="102"/>
      <c r="RT212" s="102"/>
      <c r="RU212" s="102"/>
      <c r="RV212" s="102"/>
      <c r="RW212" s="102"/>
      <c r="RX212" s="102"/>
      <c r="RY212" s="102"/>
      <c r="RZ212" s="102"/>
      <c r="SA212" s="102"/>
      <c r="SB212" s="102"/>
      <c r="SC212" s="102"/>
      <c r="SD212" s="102"/>
      <c r="SE212" s="102"/>
      <c r="SF212" s="102"/>
      <c r="SG212" s="102"/>
      <c r="SH212" s="102"/>
      <c r="SI212" s="102"/>
      <c r="SJ212" s="102"/>
      <c r="SK212" s="102"/>
      <c r="SL212" s="102"/>
      <c r="SM212" s="102"/>
      <c r="SN212" s="102"/>
      <c r="SO212" s="102"/>
      <c r="SP212" s="102"/>
      <c r="SQ212" s="102"/>
      <c r="SR212" s="102"/>
      <c r="SS212" s="102"/>
      <c r="ST212" s="102"/>
      <c r="SU212" s="102"/>
      <c r="SV212" s="102"/>
      <c r="SW212" s="102"/>
      <c r="SX212" s="102"/>
      <c r="SY212" s="102"/>
      <c r="SZ212" s="102"/>
      <c r="TA212" s="102"/>
      <c r="TB212" s="102"/>
      <c r="TC212" s="102"/>
      <c r="TD212" s="102"/>
      <c r="TE212" s="102"/>
      <c r="TF212" s="102"/>
      <c r="TG212" s="102"/>
      <c r="TH212" s="102"/>
      <c r="TI212" s="102"/>
      <c r="TJ212" s="102"/>
      <c r="TK212" s="102"/>
      <c r="TL212" s="102"/>
      <c r="TM212" s="102"/>
      <c r="TN212" s="102"/>
      <c r="TO212" s="102"/>
      <c r="TP212" s="102"/>
      <c r="TQ212" s="102"/>
      <c r="TR212" s="102"/>
      <c r="TS212" s="102"/>
      <c r="TT212" s="102"/>
      <c r="TU212" s="102"/>
      <c r="TV212" s="102"/>
      <c r="TW212" s="102"/>
      <c r="TX212" s="102"/>
      <c r="TY212" s="102"/>
      <c r="TZ212" s="102"/>
      <c r="UA212" s="102"/>
      <c r="UB212" s="102"/>
      <c r="UC212" s="102"/>
      <c r="UD212" s="102"/>
      <c r="UE212" s="102"/>
      <c r="UF212" s="102"/>
      <c r="UG212" s="102"/>
      <c r="UH212" s="102"/>
      <c r="UI212" s="102"/>
      <c r="UJ212" s="102"/>
      <c r="UK212" s="102"/>
      <c r="UL212" s="102"/>
      <c r="UM212" s="102"/>
      <c r="UN212" s="102"/>
      <c r="UO212" s="102"/>
      <c r="UP212" s="102"/>
      <c r="UQ212" s="102"/>
      <c r="UR212" s="102"/>
      <c r="US212" s="102"/>
      <c r="UT212" s="102"/>
      <c r="UU212" s="102"/>
      <c r="UV212" s="102"/>
      <c r="UW212" s="102"/>
      <c r="UX212" s="102"/>
      <c r="UY212" s="102"/>
      <c r="UZ212" s="102"/>
      <c r="VA212" s="102"/>
      <c r="VB212" s="102"/>
      <c r="VC212" s="102"/>
      <c r="VD212" s="102"/>
      <c r="VE212" s="102"/>
      <c r="VF212" s="102"/>
      <c r="VG212" s="102"/>
      <c r="VH212" s="102"/>
      <c r="VI212" s="102"/>
      <c r="VJ212" s="102"/>
      <c r="VK212" s="102"/>
      <c r="VL212" s="102"/>
      <c r="VM212" s="102"/>
      <c r="VN212" s="102"/>
      <c r="VO212" s="102"/>
      <c r="VP212" s="102"/>
      <c r="VQ212" s="102"/>
      <c r="VR212" s="102"/>
      <c r="VS212" s="102"/>
      <c r="VT212" s="102"/>
      <c r="VU212" s="102"/>
      <c r="VV212" s="102"/>
      <c r="VW212" s="102"/>
      <c r="VX212" s="102"/>
      <c r="VY212" s="102"/>
      <c r="VZ212" s="102"/>
      <c r="WA212" s="102"/>
      <c r="WB212" s="102"/>
      <c r="WC212" s="102"/>
      <c r="WD212" s="102"/>
      <c r="WE212" s="102"/>
      <c r="WF212" s="102"/>
      <c r="WG212" s="102"/>
      <c r="WH212" s="102"/>
      <c r="WI212" s="102"/>
      <c r="WJ212" s="102"/>
      <c r="WK212" s="102"/>
      <c r="WL212" s="102"/>
      <c r="WM212" s="102"/>
      <c r="WN212" s="102"/>
      <c r="WO212" s="102"/>
      <c r="WP212" s="102"/>
      <c r="WQ212" s="102"/>
      <c r="WR212" s="102"/>
      <c r="WS212" s="102"/>
      <c r="WT212" s="102"/>
      <c r="WU212" s="102"/>
      <c r="WV212" s="102"/>
      <c r="WW212" s="102"/>
      <c r="WX212" s="102"/>
      <c r="WY212" s="102"/>
      <c r="WZ212" s="102"/>
      <c r="XA212" s="102"/>
      <c r="XB212" s="102"/>
      <c r="XC212" s="102"/>
      <c r="XD212" s="102"/>
      <c r="XE212" s="102"/>
      <c r="XF212" s="102"/>
      <c r="XG212" s="102"/>
      <c r="XH212" s="102"/>
      <c r="XI212" s="102"/>
      <c r="XJ212" s="102"/>
      <c r="XK212" s="102"/>
      <c r="XL212" s="102"/>
      <c r="XM212" s="102"/>
      <c r="XN212" s="102"/>
      <c r="XO212" s="102"/>
      <c r="XP212" s="102"/>
      <c r="XQ212" s="102"/>
      <c r="XR212" s="102"/>
      <c r="XS212" s="102"/>
      <c r="XT212" s="102"/>
      <c r="XU212" s="102"/>
      <c r="XV212" s="102"/>
      <c r="XW212" s="102"/>
      <c r="XX212" s="102"/>
      <c r="XY212" s="102"/>
      <c r="XZ212" s="102"/>
      <c r="YA212" s="102"/>
      <c r="YB212" s="102"/>
      <c r="YC212" s="102"/>
      <c r="YD212" s="102"/>
      <c r="YE212" s="102"/>
      <c r="YF212" s="102"/>
      <c r="YG212" s="102"/>
      <c r="YH212" s="102"/>
      <c r="YI212" s="102"/>
      <c r="YJ212" s="102"/>
      <c r="YK212" s="102"/>
      <c r="YL212" s="102"/>
      <c r="YM212" s="102"/>
      <c r="YN212" s="102"/>
      <c r="YO212" s="102"/>
      <c r="YP212" s="102"/>
      <c r="YQ212" s="102"/>
      <c r="YR212" s="102"/>
      <c r="YS212" s="102"/>
      <c r="YT212" s="102"/>
      <c r="YU212" s="102"/>
      <c r="YV212" s="102"/>
      <c r="YW212" s="102"/>
      <c r="YX212" s="102"/>
      <c r="YY212" s="102"/>
      <c r="YZ212" s="102"/>
      <c r="ZA212" s="102"/>
      <c r="ZB212" s="102"/>
      <c r="ZC212" s="102"/>
      <c r="ZD212" s="102"/>
      <c r="ZE212" s="102"/>
      <c r="ZF212" s="102"/>
      <c r="ZG212" s="102"/>
      <c r="ZH212" s="102"/>
      <c r="ZI212" s="102"/>
      <c r="ZJ212" s="102"/>
      <c r="ZK212" s="102"/>
      <c r="ZL212" s="102"/>
      <c r="ZM212" s="102"/>
      <c r="ZN212" s="102"/>
      <c r="ZO212" s="102"/>
      <c r="ZP212" s="102"/>
      <c r="ZQ212" s="102"/>
      <c r="ZR212" s="102"/>
      <c r="ZS212" s="102"/>
      <c r="ZT212" s="102"/>
      <c r="ZU212" s="102"/>
      <c r="ZV212" s="102"/>
      <c r="ZW212" s="102"/>
      <c r="ZX212" s="102"/>
      <c r="ZY212" s="102"/>
      <c r="ZZ212" s="102"/>
      <c r="AAA212" s="102"/>
      <c r="AAB212" s="102"/>
      <c r="AAC212" s="102"/>
      <c r="AAD212" s="102"/>
      <c r="AAE212" s="102"/>
      <c r="AAF212" s="102"/>
      <c r="AAG212" s="102"/>
      <c r="AAH212" s="102"/>
      <c r="AAI212" s="102"/>
      <c r="AAJ212" s="102"/>
      <c r="AAK212" s="102"/>
      <c r="AAL212" s="102"/>
      <c r="AAM212" s="102"/>
      <c r="AAN212" s="102"/>
      <c r="AAO212" s="102"/>
      <c r="AAP212" s="102"/>
      <c r="AAQ212" s="102"/>
      <c r="AAR212" s="102"/>
      <c r="AAS212" s="102"/>
      <c r="AAT212" s="102"/>
      <c r="AAU212" s="102"/>
      <c r="AAV212" s="102"/>
      <c r="AAW212" s="102"/>
      <c r="AAX212" s="102"/>
      <c r="AAY212" s="102"/>
      <c r="AAZ212" s="102"/>
      <c r="ABA212" s="102"/>
      <c r="ABB212" s="102"/>
      <c r="ABC212" s="102"/>
      <c r="ABD212" s="102"/>
      <c r="ABE212" s="102"/>
      <c r="ABF212" s="102"/>
      <c r="ABG212" s="102"/>
      <c r="ABH212" s="102"/>
      <c r="ABI212" s="102"/>
      <c r="ABJ212" s="102"/>
      <c r="ABK212" s="102"/>
      <c r="ABL212" s="102"/>
      <c r="ABM212" s="102"/>
      <c r="ABN212" s="102"/>
      <c r="ABO212" s="102"/>
      <c r="ABP212" s="102"/>
      <c r="ABQ212" s="102"/>
      <c r="ABR212" s="102"/>
      <c r="ABS212" s="102"/>
      <c r="ABT212" s="102"/>
      <c r="ABU212" s="102"/>
      <c r="ABV212" s="102"/>
      <c r="ABW212" s="102"/>
      <c r="ABX212" s="102"/>
      <c r="ABY212" s="102"/>
      <c r="ABZ212" s="102"/>
      <c r="ACA212" s="102"/>
      <c r="ACB212" s="102"/>
      <c r="ACC212" s="102"/>
      <c r="ACD212" s="102"/>
      <c r="ACE212" s="102"/>
      <c r="ACF212" s="102"/>
      <c r="ACG212" s="102"/>
      <c r="ACH212" s="102"/>
      <c r="ACI212" s="102"/>
      <c r="ACJ212" s="102"/>
      <c r="ACK212" s="102"/>
      <c r="ACL212" s="102"/>
      <c r="ACM212" s="102"/>
      <c r="ACN212" s="102"/>
      <c r="ACO212" s="102"/>
      <c r="ACP212" s="102"/>
      <c r="ACQ212" s="102"/>
      <c r="ACR212" s="102"/>
      <c r="ACS212" s="102"/>
      <c r="ACT212" s="102"/>
      <c r="ACU212" s="102"/>
      <c r="ACV212" s="102"/>
      <c r="ACW212" s="102"/>
      <c r="ACX212" s="102"/>
      <c r="ACY212" s="102"/>
      <c r="ACZ212" s="102"/>
      <c r="ADA212" s="102"/>
      <c r="ADB212" s="102"/>
      <c r="ADC212" s="102"/>
      <c r="ADD212" s="102"/>
      <c r="ADE212" s="102"/>
      <c r="ADF212" s="102"/>
      <c r="ADG212" s="102"/>
      <c r="ADH212" s="102"/>
      <c r="ADI212" s="102"/>
      <c r="ADJ212" s="102"/>
      <c r="ADK212" s="102"/>
      <c r="ADL212" s="102"/>
      <c r="ADM212" s="102"/>
      <c r="ADN212" s="102"/>
      <c r="ADO212" s="102"/>
      <c r="ADP212" s="102"/>
      <c r="ADQ212" s="102"/>
      <c r="ADR212" s="102"/>
      <c r="ADS212" s="102"/>
      <c r="ADT212" s="102"/>
      <c r="ADU212" s="102"/>
      <c r="ADV212" s="102"/>
      <c r="ADW212" s="102"/>
      <c r="ADX212" s="102"/>
      <c r="ADY212" s="102"/>
      <c r="ADZ212" s="102"/>
      <c r="AEA212" s="102"/>
      <c r="AEB212" s="102"/>
      <c r="AEC212" s="102"/>
      <c r="AED212" s="102"/>
      <c r="AEE212" s="102"/>
      <c r="AEF212" s="102"/>
      <c r="AEG212" s="102"/>
      <c r="AEH212" s="102"/>
      <c r="AEI212" s="102"/>
      <c r="AEJ212" s="102"/>
      <c r="AEK212" s="102"/>
      <c r="AEL212" s="102"/>
      <c r="AEM212" s="102"/>
      <c r="AEN212" s="102"/>
      <c r="AEO212" s="102"/>
      <c r="AEP212" s="102"/>
      <c r="AEQ212" s="102"/>
      <c r="AER212" s="102"/>
      <c r="AES212" s="102"/>
      <c r="AET212" s="102"/>
      <c r="AEU212" s="102"/>
      <c r="AEV212" s="102"/>
      <c r="AEW212" s="102"/>
      <c r="AEX212" s="102"/>
      <c r="AEY212" s="102"/>
      <c r="AEZ212" s="102"/>
      <c r="AFA212" s="102"/>
      <c r="AFB212" s="102"/>
      <c r="AFC212" s="102"/>
      <c r="AFD212" s="102"/>
      <c r="AFE212" s="102"/>
      <c r="AFF212" s="102"/>
      <c r="AFG212" s="102"/>
      <c r="AFH212" s="102"/>
      <c r="AFI212" s="102"/>
      <c r="AFJ212" s="102"/>
      <c r="AFK212" s="102"/>
      <c r="AFL212" s="102"/>
      <c r="AFM212" s="102"/>
      <c r="AFN212" s="102"/>
      <c r="AFO212" s="102"/>
      <c r="AFP212" s="102"/>
      <c r="AFQ212" s="102"/>
      <c r="AFR212" s="102"/>
      <c r="AFS212" s="102"/>
      <c r="AFT212" s="102"/>
      <c r="AFU212" s="102"/>
      <c r="AFV212" s="102"/>
      <c r="AFW212" s="102"/>
      <c r="AFX212" s="102"/>
      <c r="AFY212" s="102"/>
      <c r="AFZ212" s="102"/>
      <c r="AGA212" s="102"/>
      <c r="AGB212" s="102"/>
      <c r="AGC212" s="102"/>
      <c r="AGD212" s="102"/>
      <c r="AGE212" s="102"/>
      <c r="AGF212" s="102"/>
      <c r="AGG212" s="102"/>
      <c r="AGH212" s="102"/>
      <c r="AGI212" s="102"/>
      <c r="AGJ212" s="102"/>
      <c r="AGK212" s="102"/>
      <c r="AGL212" s="102"/>
      <c r="AGM212" s="102"/>
      <c r="AGN212" s="102"/>
      <c r="AGO212" s="102"/>
      <c r="AGP212" s="102"/>
      <c r="AGQ212" s="102"/>
      <c r="AGR212" s="102"/>
      <c r="AGS212" s="102"/>
      <c r="AGT212" s="102"/>
      <c r="AGU212" s="102"/>
      <c r="AGV212" s="102"/>
      <c r="AGW212" s="102"/>
      <c r="AGX212" s="102"/>
      <c r="AGY212" s="102"/>
      <c r="AGZ212" s="102"/>
      <c r="AHA212" s="102"/>
      <c r="AHB212" s="102"/>
      <c r="AHC212" s="102"/>
      <c r="AHD212" s="102"/>
      <c r="AHE212" s="102"/>
      <c r="AHF212" s="102"/>
      <c r="AHG212" s="102"/>
      <c r="AHH212" s="102"/>
      <c r="AHI212" s="102"/>
      <c r="AHJ212" s="102"/>
      <c r="AHK212" s="102"/>
      <c r="AHL212" s="102"/>
      <c r="AHM212" s="102"/>
      <c r="AHN212" s="102"/>
      <c r="AHO212" s="102"/>
      <c r="AHP212" s="102"/>
      <c r="AHQ212" s="102"/>
      <c r="AHR212" s="102"/>
      <c r="AHS212" s="102"/>
      <c r="AHT212" s="102"/>
      <c r="AHU212" s="102"/>
      <c r="AHV212" s="102"/>
      <c r="AHW212" s="102"/>
      <c r="AHX212" s="102"/>
      <c r="AHY212" s="102"/>
      <c r="AHZ212" s="102"/>
      <c r="AIA212" s="102"/>
      <c r="AIB212" s="102"/>
      <c r="AIC212" s="102"/>
      <c r="AID212" s="102"/>
      <c r="AIE212" s="102"/>
      <c r="AIF212" s="102"/>
      <c r="AIG212" s="102"/>
      <c r="AIH212" s="102"/>
      <c r="AII212" s="102"/>
      <c r="AIJ212" s="102"/>
      <c r="AIK212" s="102"/>
      <c r="AIL212" s="102"/>
      <c r="AIM212" s="102"/>
      <c r="AIN212" s="102"/>
      <c r="AIO212" s="102"/>
      <c r="AIP212" s="102"/>
      <c r="AIQ212" s="102"/>
      <c r="AIR212" s="102"/>
      <c r="AIS212" s="102"/>
      <c r="AIT212" s="102"/>
      <c r="AIU212" s="102"/>
      <c r="AIV212" s="102"/>
      <c r="AIW212" s="102"/>
      <c r="AIX212" s="102"/>
      <c r="AIY212" s="102"/>
      <c r="AIZ212" s="102"/>
      <c r="AJA212" s="102"/>
      <c r="AJB212" s="102"/>
      <c r="AJC212" s="102"/>
      <c r="AJD212" s="102"/>
      <c r="AJE212" s="102"/>
      <c r="AJF212" s="102"/>
      <c r="AJG212" s="102"/>
      <c r="AJH212" s="102"/>
      <c r="AJI212" s="102"/>
      <c r="AJJ212" s="102"/>
      <c r="AJK212" s="102"/>
      <c r="AJL212" s="102"/>
      <c r="AJM212" s="102"/>
      <c r="AJN212" s="102"/>
      <c r="AJO212" s="102"/>
      <c r="AJP212" s="102"/>
      <c r="AJQ212" s="102"/>
      <c r="AJR212" s="102"/>
      <c r="AJS212" s="102"/>
      <c r="AJT212" s="102"/>
      <c r="AJU212" s="102"/>
      <c r="AJV212" s="102"/>
      <c r="AJW212" s="102"/>
      <c r="AJX212" s="102"/>
      <c r="AJY212" s="102"/>
      <c r="AJZ212" s="102"/>
      <c r="AKA212" s="102"/>
      <c r="AKB212" s="102"/>
      <c r="AKC212" s="102"/>
      <c r="AKD212" s="102"/>
      <c r="AKE212" s="102"/>
      <c r="AKF212" s="102"/>
      <c r="AKG212" s="102"/>
      <c r="AKH212" s="102"/>
      <c r="AKI212" s="102"/>
      <c r="AKJ212" s="102"/>
      <c r="AKK212" s="102"/>
      <c r="AKL212" s="102"/>
      <c r="AKM212" s="102"/>
      <c r="AKN212" s="102"/>
      <c r="AKO212" s="102"/>
      <c r="AKP212" s="102"/>
      <c r="AKQ212" s="102"/>
      <c r="AKR212" s="102"/>
      <c r="AKS212" s="102"/>
      <c r="AKT212" s="102"/>
      <c r="AKU212" s="102"/>
      <c r="AKV212" s="102"/>
      <c r="AKW212" s="102"/>
      <c r="AKX212" s="102"/>
      <c r="AKY212" s="102"/>
      <c r="AKZ212" s="102"/>
      <c r="ALA212" s="102"/>
      <c r="ALB212" s="102"/>
      <c r="ALC212" s="102"/>
      <c r="ALD212" s="102"/>
      <c r="ALE212" s="102"/>
      <c r="ALF212" s="102"/>
      <c r="ALG212" s="102"/>
      <c r="ALH212" s="102"/>
      <c r="ALI212" s="102"/>
      <c r="ALJ212" s="102"/>
      <c r="ALK212" s="102"/>
      <c r="ALL212" s="102"/>
      <c r="ALM212" s="102"/>
      <c r="ALN212" s="102"/>
      <c r="ALO212" s="102"/>
      <c r="ALP212" s="102"/>
      <c r="ALQ212" s="102"/>
      <c r="ALR212" s="102"/>
      <c r="ALS212" s="102"/>
      <c r="ALT212" s="102"/>
      <c r="ALU212" s="102"/>
      <c r="ALV212" s="102"/>
      <c r="ALW212" s="102"/>
      <c r="ALX212" s="102"/>
      <c r="ALY212" s="102"/>
      <c r="ALZ212" s="102"/>
      <c r="AMA212" s="102"/>
      <c r="AMB212" s="102"/>
      <c r="AMC212" s="102"/>
      <c r="AMD212" s="102"/>
      <c r="AME212" s="102"/>
      <c r="AMF212" s="102"/>
      <c r="AMG212" s="102"/>
      <c r="AMH212" s="102"/>
      <c r="AMI212" s="102"/>
      <c r="AMJ212" s="102"/>
      <c r="AMK212" s="102"/>
      <c r="AML212" s="102"/>
      <c r="AMM212" s="102"/>
      <c r="AMN212" s="102"/>
      <c r="AMO212" s="102"/>
      <c r="AMP212" s="102"/>
      <c r="AMQ212" s="102"/>
      <c r="AMR212" s="102"/>
      <c r="AMS212" s="102"/>
      <c r="AMT212" s="102"/>
      <c r="AMU212" s="102"/>
      <c r="AMV212" s="102"/>
      <c r="AMW212" s="102"/>
      <c r="AMX212" s="102"/>
      <c r="AMY212" s="102"/>
      <c r="AMZ212" s="102"/>
      <c r="ANA212" s="102"/>
      <c r="ANB212" s="102"/>
      <c r="ANC212" s="102"/>
      <c r="AND212" s="102"/>
      <c r="ANE212" s="102"/>
      <c r="ANF212" s="102"/>
      <c r="ANG212" s="102"/>
      <c r="ANH212" s="102"/>
      <c r="ANI212" s="102"/>
      <c r="ANJ212" s="102"/>
      <c r="ANK212" s="102"/>
      <c r="ANL212" s="102"/>
      <c r="ANM212" s="102"/>
      <c r="ANN212" s="102"/>
      <c r="ANO212" s="102"/>
      <c r="ANP212" s="102"/>
      <c r="ANQ212" s="102"/>
      <c r="ANR212" s="102"/>
      <c r="ANS212" s="102"/>
      <c r="ANT212" s="102"/>
      <c r="ANU212" s="102"/>
      <c r="ANV212" s="102"/>
      <c r="ANW212" s="102"/>
      <c r="ANX212" s="102"/>
      <c r="ANY212" s="102"/>
      <c r="ANZ212" s="102"/>
      <c r="AOA212" s="102"/>
      <c r="AOB212" s="102"/>
      <c r="AOC212" s="102"/>
      <c r="AOD212" s="102"/>
      <c r="AOE212" s="102"/>
      <c r="AOF212" s="102"/>
      <c r="AOG212" s="102"/>
      <c r="AOH212" s="102"/>
      <c r="AOI212" s="102"/>
      <c r="AOJ212" s="102"/>
      <c r="AOK212" s="102"/>
      <c r="AOL212" s="102"/>
      <c r="AOM212" s="102"/>
      <c r="AON212" s="102"/>
      <c r="AOO212" s="102"/>
      <c r="AOP212" s="102"/>
      <c r="AOQ212" s="102"/>
      <c r="AOR212" s="102"/>
      <c r="AOS212" s="102"/>
      <c r="AOT212" s="102"/>
      <c r="AOU212" s="102"/>
      <c r="AOV212" s="102"/>
      <c r="AOW212" s="102"/>
      <c r="AOX212" s="102"/>
      <c r="AOY212" s="102"/>
      <c r="AOZ212" s="102"/>
      <c r="APA212" s="102"/>
      <c r="APB212" s="102"/>
      <c r="APC212" s="102"/>
      <c r="APD212" s="102"/>
      <c r="APE212" s="102"/>
      <c r="APF212" s="102"/>
      <c r="APG212" s="102"/>
      <c r="APH212" s="102"/>
      <c r="API212" s="102"/>
      <c r="APJ212" s="102"/>
      <c r="APK212" s="102"/>
      <c r="APL212" s="102"/>
      <c r="APM212" s="102"/>
      <c r="APN212" s="102"/>
      <c r="APO212" s="102"/>
      <c r="APP212" s="102"/>
      <c r="APQ212" s="102"/>
      <c r="APR212" s="102"/>
      <c r="APS212" s="102"/>
      <c r="APT212" s="102"/>
      <c r="APU212" s="102"/>
      <c r="APV212" s="102"/>
      <c r="APW212" s="102"/>
      <c r="APX212" s="102"/>
      <c r="APY212" s="102"/>
      <c r="APZ212" s="102"/>
      <c r="AQA212" s="102"/>
      <c r="AQB212" s="102"/>
      <c r="AQC212" s="102"/>
      <c r="AQD212" s="102"/>
      <c r="AQE212" s="102"/>
      <c r="AQF212" s="102"/>
      <c r="AQG212" s="102"/>
      <c r="AQH212" s="102"/>
      <c r="AQI212" s="102"/>
      <c r="AQJ212" s="102"/>
      <c r="AQK212" s="102"/>
      <c r="AQL212" s="102"/>
      <c r="AQM212" s="102"/>
      <c r="AQN212" s="102"/>
      <c r="AQO212" s="102"/>
      <c r="AQP212" s="102"/>
      <c r="AQQ212" s="102"/>
      <c r="AQR212" s="102"/>
      <c r="AQS212" s="102"/>
      <c r="AQT212" s="102"/>
      <c r="AQU212" s="102"/>
      <c r="AQV212" s="102"/>
      <c r="AQW212" s="102"/>
      <c r="AQX212" s="102"/>
      <c r="AQY212" s="102"/>
      <c r="AQZ212" s="102"/>
      <c r="ARA212" s="102"/>
      <c r="ARB212" s="102"/>
      <c r="ARC212" s="102"/>
      <c r="ARD212" s="102"/>
      <c r="ARE212" s="102"/>
      <c r="ARF212" s="102"/>
      <c r="ARG212" s="102"/>
      <c r="ARH212" s="102"/>
      <c r="ARI212" s="102"/>
      <c r="ARJ212" s="102"/>
      <c r="ARK212" s="102"/>
      <c r="ARL212" s="102"/>
      <c r="ARM212" s="102"/>
      <c r="ARN212" s="102"/>
      <c r="ARO212" s="102"/>
      <c r="ARP212" s="102"/>
      <c r="ARQ212" s="102"/>
      <c r="ARR212" s="102"/>
      <c r="ARS212" s="102"/>
      <c r="ART212" s="102"/>
      <c r="ARU212" s="102"/>
      <c r="ARV212" s="102"/>
      <c r="ARW212" s="102"/>
      <c r="ARX212" s="102"/>
      <c r="ARY212" s="102"/>
      <c r="ARZ212" s="102"/>
      <c r="ASA212" s="102"/>
      <c r="ASB212" s="102"/>
      <c r="ASC212" s="102"/>
      <c r="ASD212" s="102"/>
      <c r="ASE212" s="102"/>
      <c r="ASF212" s="102"/>
      <c r="ASG212" s="102"/>
      <c r="ASH212" s="102"/>
      <c r="ASI212" s="102"/>
      <c r="ASJ212" s="102"/>
      <c r="ASK212" s="102"/>
      <c r="ASL212" s="102"/>
      <c r="ASM212" s="102"/>
      <c r="ASN212" s="102"/>
      <c r="ASO212" s="102"/>
      <c r="ASP212" s="102"/>
      <c r="ASQ212" s="102"/>
      <c r="ASR212" s="102"/>
      <c r="ASS212" s="102"/>
      <c r="AST212" s="102"/>
      <c r="ASU212" s="102"/>
      <c r="ASV212" s="102"/>
      <c r="ASW212" s="102"/>
      <c r="ASX212" s="102"/>
      <c r="ASY212" s="102"/>
      <c r="ASZ212" s="102"/>
      <c r="ATA212" s="102"/>
      <c r="ATB212" s="102"/>
      <c r="ATC212" s="102"/>
      <c r="ATD212" s="102"/>
      <c r="ATE212" s="102"/>
      <c r="ATF212" s="102"/>
      <c r="ATG212" s="102"/>
      <c r="ATH212" s="102"/>
      <c r="ATI212" s="102"/>
      <c r="ATJ212" s="102"/>
      <c r="ATK212" s="102"/>
      <c r="ATL212" s="102"/>
      <c r="ATM212" s="102"/>
      <c r="ATN212" s="102"/>
      <c r="ATO212" s="102"/>
      <c r="ATP212" s="102"/>
      <c r="ATQ212" s="102"/>
      <c r="ATR212" s="102"/>
      <c r="ATS212" s="102"/>
      <c r="ATT212" s="102"/>
      <c r="ATU212" s="102"/>
      <c r="ATV212" s="102"/>
      <c r="ATW212" s="102"/>
      <c r="ATX212" s="102"/>
      <c r="ATY212" s="102"/>
      <c r="ATZ212" s="102"/>
      <c r="AUA212" s="102"/>
      <c r="AUB212" s="102"/>
      <c r="AUC212" s="102"/>
      <c r="AUD212" s="102"/>
      <c r="AUE212" s="102"/>
      <c r="AUF212" s="102"/>
      <c r="AUG212" s="102"/>
      <c r="AUH212" s="102"/>
      <c r="AUI212" s="102"/>
      <c r="AUJ212" s="102"/>
      <c r="AUK212" s="102"/>
      <c r="AUL212" s="102"/>
      <c r="AUM212" s="102"/>
      <c r="AUN212" s="102"/>
      <c r="AUO212" s="102"/>
      <c r="AUP212" s="102"/>
      <c r="AUQ212" s="102"/>
      <c r="AUR212" s="102"/>
      <c r="AUS212" s="102"/>
      <c r="AUT212" s="102"/>
      <c r="AUU212" s="102"/>
      <c r="AUV212" s="102"/>
      <c r="AUW212" s="102"/>
      <c r="AUX212" s="102"/>
      <c r="AUY212" s="102"/>
      <c r="AUZ212" s="102"/>
      <c r="AVA212" s="102"/>
      <c r="AVB212" s="102"/>
      <c r="AVC212" s="102"/>
      <c r="AVD212" s="102"/>
      <c r="AVE212" s="102"/>
      <c r="AVF212" s="102"/>
      <c r="AVG212" s="102"/>
      <c r="AVH212" s="102"/>
      <c r="AVI212" s="102"/>
      <c r="AVJ212" s="102"/>
      <c r="AVK212" s="102"/>
      <c r="AVL212" s="102"/>
      <c r="AVM212" s="102"/>
      <c r="AVN212" s="102"/>
      <c r="AVO212" s="102"/>
      <c r="AVP212" s="102"/>
      <c r="AVQ212" s="102"/>
      <c r="AVR212" s="102"/>
      <c r="AVS212" s="102"/>
      <c r="AVT212" s="102"/>
      <c r="AVU212" s="102"/>
      <c r="AVV212" s="102"/>
      <c r="AVW212" s="102"/>
      <c r="AVX212" s="102"/>
      <c r="AVY212" s="102"/>
      <c r="AVZ212" s="102"/>
      <c r="AWA212" s="102"/>
      <c r="AWB212" s="102"/>
      <c r="AWC212" s="102"/>
      <c r="AWD212" s="102"/>
      <c r="AWE212" s="102"/>
      <c r="AWF212" s="102"/>
      <c r="AWG212" s="102"/>
      <c r="AWH212" s="102"/>
      <c r="AWI212" s="102"/>
      <c r="AWJ212" s="102"/>
      <c r="AWK212" s="102"/>
      <c r="AWL212" s="102"/>
      <c r="AWM212" s="102"/>
      <c r="AWN212" s="102"/>
      <c r="AWO212" s="102"/>
      <c r="AWP212" s="102"/>
      <c r="AWQ212" s="102"/>
      <c r="AWR212" s="102"/>
      <c r="AWS212" s="102"/>
      <c r="AWT212" s="102"/>
      <c r="AWU212" s="102"/>
      <c r="AWV212" s="102"/>
      <c r="AWW212" s="102"/>
      <c r="AWX212" s="102"/>
      <c r="AWY212" s="102"/>
      <c r="AWZ212" s="102"/>
      <c r="AXA212" s="102"/>
      <c r="AXB212" s="102"/>
      <c r="AXC212" s="102"/>
      <c r="AXD212" s="102"/>
      <c r="AXE212" s="102"/>
      <c r="AXF212" s="102"/>
      <c r="AXG212" s="102"/>
      <c r="AXH212" s="102"/>
      <c r="AXI212" s="102"/>
      <c r="AXJ212" s="102"/>
      <c r="AXK212" s="102"/>
      <c r="AXL212" s="102"/>
      <c r="AXM212" s="102"/>
      <c r="AXN212" s="102"/>
      <c r="AXO212" s="102"/>
      <c r="AXP212" s="102"/>
      <c r="AXQ212" s="102"/>
      <c r="AXR212" s="102"/>
      <c r="AXS212" s="102"/>
      <c r="AXT212" s="102"/>
      <c r="AXU212" s="102"/>
      <c r="AXV212" s="102"/>
      <c r="AXW212" s="102"/>
      <c r="AXX212" s="102"/>
      <c r="AXY212" s="102"/>
      <c r="AXZ212" s="102"/>
      <c r="AYA212" s="102"/>
      <c r="AYB212" s="102"/>
      <c r="AYC212" s="102"/>
      <c r="AYD212" s="102"/>
      <c r="AYE212" s="102"/>
      <c r="AYF212" s="102"/>
      <c r="AYG212" s="102"/>
      <c r="AYH212" s="102"/>
      <c r="AYI212" s="102"/>
      <c r="AYJ212" s="102"/>
      <c r="AYK212" s="102"/>
      <c r="AYL212" s="102"/>
      <c r="AYM212" s="102"/>
      <c r="AYN212" s="102"/>
      <c r="AYO212" s="102"/>
      <c r="AYP212" s="102"/>
      <c r="AYQ212" s="102"/>
      <c r="AYR212" s="102"/>
      <c r="AYS212" s="102"/>
      <c r="AYT212" s="102"/>
      <c r="AYU212" s="102"/>
      <c r="AYV212" s="102"/>
      <c r="AYW212" s="102"/>
      <c r="AYX212" s="102"/>
      <c r="AYY212" s="102"/>
      <c r="AYZ212" s="102"/>
      <c r="AZA212" s="102"/>
      <c r="AZB212" s="102"/>
      <c r="AZC212" s="102"/>
      <c r="AZD212" s="102"/>
      <c r="AZE212" s="102"/>
      <c r="AZF212" s="102"/>
      <c r="AZG212" s="102"/>
      <c r="AZH212" s="102"/>
      <c r="AZI212" s="102"/>
      <c r="AZJ212" s="102"/>
      <c r="AZK212" s="102"/>
      <c r="AZL212" s="102"/>
      <c r="AZM212" s="102"/>
      <c r="AZN212" s="102"/>
      <c r="AZO212" s="102"/>
      <c r="AZP212" s="102"/>
      <c r="AZQ212" s="102"/>
      <c r="AZR212" s="102"/>
      <c r="AZS212" s="102"/>
      <c r="AZT212" s="102"/>
      <c r="AZU212" s="102"/>
      <c r="AZV212" s="102"/>
      <c r="AZW212" s="102"/>
      <c r="AZX212" s="102"/>
      <c r="AZY212" s="102"/>
      <c r="AZZ212" s="102"/>
      <c r="BAA212" s="102"/>
      <c r="BAB212" s="102"/>
      <c r="BAC212" s="102"/>
      <c r="BAD212" s="102"/>
      <c r="BAE212" s="102"/>
      <c r="BAF212" s="102"/>
      <c r="BAG212" s="102"/>
      <c r="BAH212" s="102"/>
      <c r="BAI212" s="102"/>
      <c r="BAJ212" s="102"/>
      <c r="BAK212" s="102"/>
      <c r="BAL212" s="102"/>
      <c r="BAM212" s="102"/>
      <c r="BAN212" s="102"/>
      <c r="BAO212" s="102"/>
      <c r="BAP212" s="102"/>
      <c r="BAQ212" s="102"/>
      <c r="BAR212" s="102"/>
      <c r="BAS212" s="102"/>
      <c r="BAT212" s="102"/>
      <c r="BAU212" s="102"/>
      <c r="BAV212" s="102"/>
      <c r="BAW212" s="102"/>
      <c r="BAX212" s="102"/>
      <c r="BAY212" s="102"/>
      <c r="BAZ212" s="102"/>
      <c r="BBA212" s="102"/>
      <c r="BBB212" s="102"/>
      <c r="BBC212" s="102"/>
      <c r="BBD212" s="102"/>
      <c r="BBE212" s="102"/>
      <c r="BBF212" s="102"/>
      <c r="BBG212" s="102"/>
      <c r="BBH212" s="102"/>
      <c r="BBI212" s="102"/>
      <c r="BBJ212" s="102"/>
      <c r="BBK212" s="102"/>
      <c r="BBL212" s="102"/>
      <c r="BBM212" s="102"/>
      <c r="BBN212" s="102"/>
      <c r="BBO212" s="102"/>
      <c r="BBP212" s="102"/>
      <c r="BBQ212" s="102"/>
      <c r="BBR212" s="102"/>
      <c r="BBS212" s="102"/>
      <c r="BBT212" s="102"/>
      <c r="BBU212" s="102"/>
      <c r="BBV212" s="102"/>
      <c r="BBW212" s="102"/>
      <c r="BBX212" s="102"/>
      <c r="BBY212" s="102"/>
      <c r="BBZ212" s="102"/>
      <c r="BCA212" s="102"/>
      <c r="BCB212" s="102"/>
      <c r="BCC212" s="102"/>
      <c r="BCD212" s="102"/>
      <c r="BCE212" s="102"/>
      <c r="BCF212" s="102"/>
      <c r="BCG212" s="102"/>
      <c r="BCH212" s="102"/>
      <c r="BCI212" s="102"/>
      <c r="BCJ212" s="102"/>
      <c r="BCK212" s="102"/>
      <c r="BCL212" s="102"/>
      <c r="BCM212" s="102"/>
      <c r="BCN212" s="102"/>
      <c r="BCO212" s="102"/>
      <c r="BCP212" s="102"/>
      <c r="BCQ212" s="102"/>
      <c r="BCR212" s="102"/>
      <c r="BCS212" s="102"/>
      <c r="BCT212" s="102"/>
      <c r="BCU212" s="102"/>
      <c r="BCV212" s="102"/>
      <c r="BCW212" s="102"/>
      <c r="BCX212" s="102"/>
      <c r="BCY212" s="102"/>
      <c r="BCZ212" s="102"/>
      <c r="BDA212" s="102"/>
      <c r="BDB212" s="102"/>
      <c r="BDC212" s="102"/>
      <c r="BDD212" s="102"/>
      <c r="BDE212" s="102"/>
      <c r="BDF212" s="102"/>
      <c r="BDG212" s="102"/>
      <c r="BDH212" s="102"/>
      <c r="BDI212" s="102"/>
      <c r="BDJ212" s="102"/>
      <c r="BDK212" s="102"/>
      <c r="BDL212" s="102"/>
      <c r="BDM212" s="102"/>
      <c r="BDN212" s="102"/>
      <c r="BDO212" s="102"/>
      <c r="BDP212" s="102"/>
      <c r="BDQ212" s="102"/>
      <c r="BDR212" s="102"/>
      <c r="BDS212" s="102"/>
      <c r="BDT212" s="102"/>
      <c r="BDU212" s="102"/>
      <c r="BDV212" s="102"/>
      <c r="BDW212" s="102"/>
      <c r="BDX212" s="102"/>
      <c r="BDY212" s="102"/>
      <c r="BDZ212" s="102"/>
      <c r="BEA212" s="102"/>
      <c r="BEB212" s="102"/>
      <c r="BEC212" s="102"/>
      <c r="BED212" s="102"/>
      <c r="BEE212" s="102"/>
      <c r="BEF212" s="102"/>
      <c r="BEG212" s="102"/>
      <c r="BEH212" s="102"/>
      <c r="BEI212" s="102"/>
      <c r="BEJ212" s="102"/>
      <c r="BEK212" s="102"/>
      <c r="BEL212" s="102"/>
      <c r="BEM212" s="102"/>
      <c r="BEN212" s="102"/>
      <c r="BEO212" s="102"/>
      <c r="BEP212" s="102"/>
      <c r="BEQ212" s="102"/>
      <c r="BER212" s="102"/>
      <c r="BES212" s="102"/>
      <c r="BET212" s="102"/>
      <c r="BEU212" s="102"/>
      <c r="BEV212" s="102"/>
      <c r="BEW212" s="102"/>
      <c r="BEX212" s="102"/>
      <c r="BEY212" s="102"/>
      <c r="BEZ212" s="102"/>
      <c r="BFA212" s="102"/>
      <c r="BFB212" s="102"/>
      <c r="BFC212" s="102"/>
      <c r="BFD212" s="102"/>
      <c r="BFE212" s="102"/>
      <c r="BFF212" s="102"/>
      <c r="BFG212" s="102"/>
      <c r="BFH212" s="102"/>
      <c r="BFI212" s="102"/>
      <c r="BFJ212" s="102"/>
      <c r="BFK212" s="102"/>
      <c r="BFL212" s="102"/>
      <c r="BFM212" s="102"/>
      <c r="BFN212" s="102"/>
      <c r="BFO212" s="102"/>
      <c r="BFP212" s="102"/>
      <c r="BFQ212" s="102"/>
      <c r="BFR212" s="102"/>
      <c r="BFS212" s="102"/>
      <c r="BFT212" s="102"/>
      <c r="BFU212" s="102"/>
      <c r="BFV212" s="102"/>
      <c r="BFW212" s="102"/>
      <c r="BFX212" s="102"/>
      <c r="BFY212" s="102"/>
      <c r="BFZ212" s="102"/>
      <c r="BGA212" s="102"/>
      <c r="BGB212" s="102"/>
      <c r="BGC212" s="102"/>
      <c r="BGD212" s="102"/>
      <c r="BGE212" s="102"/>
      <c r="BGF212" s="102"/>
      <c r="BGG212" s="102"/>
      <c r="BGH212" s="102"/>
      <c r="BGI212" s="102"/>
      <c r="BGJ212" s="102"/>
      <c r="BGK212" s="102"/>
      <c r="BGL212" s="102"/>
      <c r="BGM212" s="102"/>
      <c r="BGN212" s="102"/>
      <c r="BGO212" s="102"/>
      <c r="BGP212" s="102"/>
      <c r="BGQ212" s="102"/>
      <c r="BGR212" s="102"/>
      <c r="BGS212" s="102"/>
      <c r="BGT212" s="102"/>
      <c r="BGU212" s="102"/>
      <c r="BGV212" s="102"/>
      <c r="BGW212" s="102"/>
      <c r="BGX212" s="102"/>
      <c r="BGY212" s="102"/>
      <c r="BGZ212" s="102"/>
      <c r="BHA212" s="102"/>
      <c r="BHB212" s="102"/>
      <c r="BHC212" s="102"/>
      <c r="BHD212" s="102"/>
      <c r="BHE212" s="102"/>
      <c r="BHF212" s="102"/>
      <c r="BHG212" s="102"/>
      <c r="BHH212" s="102"/>
      <c r="BHI212" s="102"/>
      <c r="BHJ212" s="102"/>
      <c r="BHK212" s="102"/>
      <c r="BHL212" s="102"/>
      <c r="BHM212" s="102"/>
      <c r="BHN212" s="102"/>
      <c r="BHO212" s="102"/>
      <c r="BHP212" s="102"/>
      <c r="BHQ212" s="102"/>
      <c r="BHR212" s="102"/>
      <c r="BHS212" s="102"/>
      <c r="BHT212" s="102"/>
      <c r="BHU212" s="102"/>
      <c r="BHV212" s="102"/>
      <c r="BHW212" s="102"/>
      <c r="BHX212" s="102"/>
      <c r="BHY212" s="102"/>
      <c r="BHZ212" s="102"/>
      <c r="BIA212" s="102"/>
      <c r="BIB212" s="102"/>
      <c r="BIC212" s="102"/>
      <c r="BID212" s="102"/>
      <c r="BIE212" s="102"/>
      <c r="BIF212" s="102"/>
      <c r="BIG212" s="102"/>
      <c r="BIH212" s="102"/>
      <c r="BII212" s="102"/>
      <c r="BIJ212" s="102"/>
      <c r="BIK212" s="102"/>
      <c r="BIL212" s="102"/>
      <c r="BIM212" s="102"/>
      <c r="BIN212" s="102"/>
      <c r="BIO212" s="102"/>
      <c r="BIP212" s="102"/>
      <c r="BIQ212" s="102"/>
      <c r="BIR212" s="102"/>
      <c r="BIS212" s="102"/>
      <c r="BIT212" s="102"/>
      <c r="BIU212" s="102"/>
      <c r="BIV212" s="102"/>
      <c r="BIW212" s="102"/>
      <c r="BIX212" s="102"/>
      <c r="BIY212" s="102"/>
      <c r="BIZ212" s="102"/>
      <c r="BJA212" s="102"/>
      <c r="BJB212" s="102"/>
      <c r="BJC212" s="102"/>
      <c r="BJD212" s="102"/>
      <c r="BJE212" s="102"/>
      <c r="BJF212" s="102"/>
      <c r="BJG212" s="102"/>
      <c r="BJH212" s="102"/>
      <c r="BJI212" s="102"/>
      <c r="BJJ212" s="102"/>
      <c r="BJK212" s="102"/>
      <c r="BJL212" s="102"/>
      <c r="BJM212" s="102"/>
      <c r="BJN212" s="102"/>
      <c r="BJO212" s="102"/>
      <c r="BJP212" s="102"/>
      <c r="BJQ212" s="102"/>
      <c r="BJR212" s="102"/>
      <c r="BJS212" s="102"/>
      <c r="BJT212" s="102"/>
      <c r="BJU212" s="102"/>
      <c r="BJV212" s="102"/>
      <c r="BJW212" s="102"/>
      <c r="BJX212" s="102"/>
      <c r="BJY212" s="102"/>
      <c r="BJZ212" s="102"/>
      <c r="BKA212" s="102"/>
      <c r="BKB212" s="102"/>
      <c r="BKC212" s="102"/>
      <c r="BKD212" s="102"/>
      <c r="BKE212" s="102"/>
      <c r="BKF212" s="102"/>
      <c r="BKG212" s="102"/>
      <c r="BKH212" s="102"/>
      <c r="BKI212" s="102"/>
      <c r="BKJ212" s="102"/>
      <c r="BKK212" s="102"/>
      <c r="BKL212" s="102"/>
      <c r="BKM212" s="102"/>
      <c r="BKN212" s="102"/>
      <c r="BKO212" s="102"/>
      <c r="BKP212" s="102"/>
      <c r="BKQ212" s="102"/>
      <c r="BKR212" s="102"/>
      <c r="BKS212" s="102"/>
      <c r="BKT212" s="102"/>
      <c r="BKU212" s="102"/>
      <c r="BKV212" s="102"/>
      <c r="BKW212" s="102"/>
      <c r="BKX212" s="102"/>
      <c r="BKY212" s="102"/>
      <c r="BKZ212" s="102"/>
      <c r="BLA212" s="102"/>
      <c r="BLB212" s="102"/>
      <c r="BLC212" s="102"/>
      <c r="BLD212" s="102"/>
      <c r="BLE212" s="102"/>
      <c r="BLF212" s="102"/>
      <c r="BLG212" s="102"/>
      <c r="BLH212" s="102"/>
      <c r="BLI212" s="102"/>
      <c r="BLJ212" s="102"/>
      <c r="BLK212" s="102"/>
      <c r="BLL212" s="102"/>
      <c r="BLM212" s="102"/>
      <c r="BLN212" s="102"/>
      <c r="BLO212" s="102"/>
      <c r="BLP212" s="102"/>
      <c r="BLQ212" s="102"/>
      <c r="BLR212" s="102"/>
      <c r="BLS212" s="102"/>
      <c r="BLT212" s="102"/>
      <c r="BLU212" s="102"/>
      <c r="BLV212" s="102"/>
      <c r="BLW212" s="102"/>
      <c r="BLX212" s="102"/>
      <c r="BLY212" s="102"/>
      <c r="BLZ212" s="102"/>
      <c r="BMA212" s="102"/>
      <c r="BMB212" s="102"/>
      <c r="BMC212" s="102"/>
      <c r="BMD212" s="102"/>
      <c r="BME212" s="102"/>
      <c r="BMF212" s="102"/>
      <c r="BMG212" s="102"/>
      <c r="BMH212" s="102"/>
      <c r="BMI212" s="102"/>
      <c r="BMJ212" s="102"/>
      <c r="BMK212" s="102"/>
      <c r="BML212" s="102"/>
      <c r="BMM212" s="102"/>
      <c r="BMN212" s="102"/>
      <c r="BMO212" s="102"/>
      <c r="BMP212" s="102"/>
      <c r="BMQ212" s="102"/>
      <c r="BMR212" s="102"/>
      <c r="BMS212" s="102"/>
      <c r="BMT212" s="102"/>
      <c r="BMU212" s="102"/>
      <c r="BMV212" s="102"/>
      <c r="BMW212" s="102"/>
      <c r="BMX212" s="102"/>
      <c r="BMY212" s="102"/>
      <c r="BMZ212" s="102"/>
      <c r="BNA212" s="102"/>
      <c r="BNB212" s="102"/>
      <c r="BNC212" s="102"/>
      <c r="BND212" s="102"/>
      <c r="BNE212" s="102"/>
      <c r="BNF212" s="102"/>
      <c r="BNG212" s="102"/>
      <c r="BNH212" s="102"/>
      <c r="BNI212" s="102"/>
      <c r="BNJ212" s="102"/>
      <c r="BNK212" s="102"/>
      <c r="BNL212" s="102"/>
      <c r="BNM212" s="102"/>
      <c r="BNN212" s="102"/>
      <c r="BNO212" s="102"/>
      <c r="BNP212" s="102"/>
      <c r="BNQ212" s="102"/>
      <c r="BNR212" s="102"/>
      <c r="BNS212" s="102"/>
      <c r="BNT212" s="102"/>
      <c r="BNU212" s="102"/>
      <c r="BNV212" s="102"/>
      <c r="BNW212" s="102"/>
      <c r="BNX212" s="102"/>
      <c r="BNY212" s="102"/>
      <c r="BNZ212" s="102"/>
      <c r="BOA212" s="102"/>
      <c r="BOB212" s="102"/>
      <c r="BOC212" s="102"/>
      <c r="BOD212" s="102"/>
      <c r="BOE212" s="102"/>
      <c r="BOF212" s="102"/>
      <c r="BOG212" s="102"/>
      <c r="BOH212" s="102"/>
      <c r="BOI212" s="102"/>
      <c r="BOJ212" s="102"/>
      <c r="BOK212" s="102"/>
      <c r="BOL212" s="102"/>
      <c r="BOM212" s="102"/>
      <c r="BON212" s="102"/>
      <c r="BOO212" s="102"/>
      <c r="BOP212" s="102"/>
      <c r="BOQ212" s="102"/>
      <c r="BOR212" s="102"/>
      <c r="BOS212" s="102"/>
      <c r="BOT212" s="102"/>
      <c r="BOU212" s="102"/>
      <c r="BOV212" s="102"/>
      <c r="BOW212" s="102"/>
      <c r="BOX212" s="102"/>
      <c r="BOY212" s="102"/>
      <c r="BOZ212" s="102"/>
      <c r="BPA212" s="102"/>
      <c r="BPB212" s="102"/>
      <c r="BPC212" s="102"/>
      <c r="BPD212" s="102"/>
      <c r="BPE212" s="102"/>
      <c r="BPF212" s="102"/>
      <c r="BPG212" s="102"/>
      <c r="BPH212" s="102"/>
      <c r="BPI212" s="102"/>
      <c r="BPJ212" s="102"/>
      <c r="BPK212" s="102"/>
      <c r="BPL212" s="102"/>
      <c r="BPM212" s="102"/>
      <c r="BPN212" s="102"/>
      <c r="BPO212" s="102"/>
      <c r="BPP212" s="102"/>
      <c r="BPQ212" s="102"/>
      <c r="BPR212" s="102"/>
      <c r="BPS212" s="102"/>
      <c r="BPT212" s="102"/>
      <c r="BPU212" s="102"/>
      <c r="BPV212" s="102"/>
      <c r="BPW212" s="102"/>
      <c r="BPX212" s="102"/>
      <c r="BPY212" s="102"/>
      <c r="BPZ212" s="102"/>
      <c r="BQA212" s="102"/>
      <c r="BQB212" s="102"/>
      <c r="BQC212" s="102"/>
      <c r="BQD212" s="102"/>
      <c r="BQE212" s="102"/>
      <c r="BQF212" s="102"/>
      <c r="BQG212" s="102"/>
      <c r="BQH212" s="102"/>
      <c r="BQI212" s="102"/>
      <c r="BQJ212" s="102"/>
      <c r="BQK212" s="102"/>
      <c r="BQL212" s="102"/>
      <c r="BQM212" s="102"/>
      <c r="BQN212" s="102"/>
      <c r="BQO212" s="102"/>
      <c r="BQP212" s="102"/>
      <c r="BQQ212" s="102"/>
      <c r="BQR212" s="102"/>
      <c r="BQS212" s="102"/>
      <c r="BQT212" s="102"/>
      <c r="BQU212" s="102"/>
      <c r="BQV212" s="102"/>
      <c r="BQW212" s="102"/>
      <c r="BQX212" s="102"/>
      <c r="BQY212" s="102"/>
      <c r="BQZ212" s="102"/>
      <c r="BRA212" s="102"/>
      <c r="BRB212" s="102"/>
      <c r="BRC212" s="102"/>
      <c r="BRD212" s="102"/>
      <c r="BRE212" s="102"/>
      <c r="BRF212" s="102"/>
      <c r="BRG212" s="102"/>
      <c r="BRH212" s="102"/>
      <c r="BRI212" s="102"/>
      <c r="BRJ212" s="102"/>
      <c r="BRK212" s="102"/>
      <c r="BRL212" s="102"/>
      <c r="BRM212" s="102"/>
      <c r="BRN212" s="102"/>
      <c r="BRO212" s="102"/>
      <c r="BRP212" s="102"/>
      <c r="BRQ212" s="102"/>
      <c r="BRR212" s="102"/>
      <c r="BRS212" s="102"/>
      <c r="BRT212" s="102"/>
      <c r="BRU212" s="102"/>
      <c r="BRV212" s="102"/>
      <c r="BRW212" s="102"/>
      <c r="BRX212" s="102"/>
      <c r="BRY212" s="102"/>
      <c r="BRZ212" s="102"/>
      <c r="BSA212" s="102"/>
      <c r="BSB212" s="102"/>
      <c r="BSC212" s="102"/>
      <c r="BSD212" s="102"/>
      <c r="BSE212" s="102"/>
      <c r="BSF212" s="102"/>
      <c r="BSG212" s="102"/>
      <c r="BSH212" s="102"/>
      <c r="BSI212" s="102"/>
      <c r="BSJ212" s="102"/>
      <c r="BSK212" s="102"/>
      <c r="BSL212" s="102"/>
      <c r="BSM212" s="102"/>
      <c r="BSN212" s="102"/>
      <c r="BSO212" s="102"/>
      <c r="BSP212" s="102"/>
      <c r="BSQ212" s="102"/>
      <c r="BSR212" s="102"/>
      <c r="BSS212" s="102"/>
      <c r="BST212" s="102"/>
      <c r="BSU212" s="102"/>
      <c r="BSV212" s="102"/>
      <c r="BSW212" s="102"/>
      <c r="BSX212" s="102"/>
      <c r="BSY212" s="102"/>
      <c r="BSZ212" s="102"/>
      <c r="BTA212" s="102"/>
      <c r="BTB212" s="102"/>
      <c r="BTC212" s="102"/>
      <c r="BTD212" s="102"/>
      <c r="BTE212" s="102"/>
      <c r="BTF212" s="102"/>
      <c r="BTG212" s="102"/>
      <c r="BTH212" s="102"/>
      <c r="BTI212" s="102"/>
      <c r="BTJ212" s="102"/>
      <c r="BTK212" s="102"/>
      <c r="BTL212" s="102"/>
      <c r="BTM212" s="102"/>
      <c r="BTN212" s="102"/>
      <c r="BTO212" s="102"/>
      <c r="BTP212" s="102"/>
      <c r="BTQ212" s="102"/>
      <c r="BTR212" s="102"/>
      <c r="BTS212" s="102"/>
      <c r="BTT212" s="102"/>
      <c r="BTU212" s="102"/>
      <c r="BTV212" s="102"/>
      <c r="BTW212" s="102"/>
      <c r="BTX212" s="102"/>
      <c r="BTY212" s="102"/>
      <c r="BTZ212" s="102"/>
      <c r="BUA212" s="102"/>
      <c r="BUB212" s="102"/>
      <c r="BUC212" s="102"/>
      <c r="BUD212" s="102"/>
      <c r="BUE212" s="102"/>
      <c r="BUF212" s="102"/>
      <c r="BUG212" s="102"/>
      <c r="BUH212" s="102"/>
      <c r="BUI212" s="102"/>
      <c r="BUJ212" s="102"/>
      <c r="BUK212" s="102"/>
      <c r="BUL212" s="102"/>
      <c r="BUM212" s="102"/>
      <c r="BUN212" s="102"/>
      <c r="BUO212" s="102"/>
      <c r="BUP212" s="102"/>
      <c r="BUQ212" s="102"/>
      <c r="BUR212" s="102"/>
      <c r="BUS212" s="102"/>
      <c r="BUT212" s="102"/>
      <c r="BUU212" s="102"/>
      <c r="BUV212" s="102"/>
      <c r="BUW212" s="102"/>
      <c r="BUX212" s="102"/>
      <c r="BUY212" s="102"/>
      <c r="BUZ212" s="102"/>
      <c r="BVA212" s="102"/>
      <c r="BVB212" s="102"/>
      <c r="BVC212" s="102"/>
      <c r="BVD212" s="102"/>
      <c r="BVE212" s="102"/>
      <c r="BVF212" s="102"/>
      <c r="BVG212" s="102"/>
      <c r="BVH212" s="102"/>
      <c r="BVI212" s="102"/>
      <c r="BVJ212" s="102"/>
      <c r="BVK212" s="102"/>
      <c r="BVL212" s="102"/>
      <c r="BVM212" s="102"/>
      <c r="BVN212" s="102"/>
      <c r="BVO212" s="102"/>
      <c r="BVP212" s="102"/>
      <c r="BVQ212" s="102"/>
      <c r="BVR212" s="102"/>
      <c r="BVS212" s="102"/>
      <c r="BVT212" s="102"/>
      <c r="BVU212" s="102"/>
      <c r="BVV212" s="102"/>
      <c r="BVW212" s="102"/>
      <c r="BVX212" s="102"/>
      <c r="BVY212" s="102"/>
      <c r="BVZ212" s="102"/>
      <c r="BWA212" s="102"/>
      <c r="BWB212" s="102"/>
      <c r="BWC212" s="102"/>
      <c r="BWD212" s="102"/>
      <c r="BWE212" s="102"/>
      <c r="BWF212" s="102"/>
      <c r="BWG212" s="102"/>
      <c r="BWH212" s="102"/>
      <c r="BWI212" s="102"/>
      <c r="BWJ212" s="102"/>
      <c r="BWK212" s="102"/>
      <c r="BWL212" s="102"/>
      <c r="BWM212" s="102"/>
      <c r="BWN212" s="102"/>
      <c r="BWO212" s="102"/>
      <c r="BWP212" s="102"/>
      <c r="BWQ212" s="102"/>
      <c r="BWR212" s="102"/>
      <c r="BWS212" s="102"/>
      <c r="BWT212" s="102"/>
      <c r="BWU212" s="102"/>
      <c r="BWV212" s="102"/>
      <c r="BWW212" s="102"/>
      <c r="BWX212" s="102"/>
      <c r="BWY212" s="102"/>
      <c r="BWZ212" s="102"/>
      <c r="BXA212" s="102"/>
      <c r="BXB212" s="102"/>
      <c r="BXC212" s="102"/>
      <c r="BXD212" s="102"/>
      <c r="BXE212" s="102"/>
      <c r="BXF212" s="102"/>
      <c r="BXG212" s="102"/>
      <c r="BXH212" s="102"/>
      <c r="BXI212" s="102"/>
      <c r="BXJ212" s="102"/>
      <c r="BXK212" s="102"/>
      <c r="BXL212" s="102"/>
      <c r="BXM212" s="102"/>
      <c r="BXN212" s="102"/>
      <c r="BXO212" s="102"/>
      <c r="BXP212" s="102"/>
      <c r="BXQ212" s="102"/>
      <c r="BXR212" s="102"/>
      <c r="BXS212" s="102"/>
      <c r="BXT212" s="102"/>
      <c r="BXU212" s="102"/>
      <c r="BXV212" s="102"/>
      <c r="BXW212" s="102"/>
      <c r="BXX212" s="102"/>
      <c r="BXY212" s="102"/>
      <c r="BXZ212" s="102"/>
      <c r="BYA212" s="102"/>
      <c r="BYB212" s="102"/>
      <c r="BYC212" s="102"/>
      <c r="BYD212" s="102"/>
      <c r="BYE212" s="102"/>
      <c r="BYF212" s="102"/>
      <c r="BYG212" s="102"/>
      <c r="BYH212" s="102"/>
      <c r="BYI212" s="102"/>
      <c r="BYJ212" s="102"/>
      <c r="BYK212" s="102"/>
      <c r="BYL212" s="102"/>
      <c r="BYM212" s="102"/>
      <c r="BYN212" s="102"/>
      <c r="BYO212" s="102"/>
      <c r="BYP212" s="102"/>
      <c r="BYQ212" s="102"/>
      <c r="BYR212" s="102"/>
      <c r="BYS212" s="102"/>
      <c r="BYT212" s="102"/>
      <c r="BYU212" s="102"/>
      <c r="BYV212" s="102"/>
      <c r="BYW212" s="102"/>
      <c r="BYX212" s="102"/>
      <c r="BYY212" s="102"/>
      <c r="BYZ212" s="102"/>
      <c r="BZA212" s="102"/>
      <c r="BZB212" s="102"/>
      <c r="BZC212" s="102"/>
      <c r="BZD212" s="102"/>
      <c r="BZE212" s="102"/>
      <c r="BZF212" s="102"/>
      <c r="BZG212" s="102"/>
      <c r="BZH212" s="102"/>
      <c r="BZI212" s="102"/>
      <c r="BZJ212" s="102"/>
      <c r="BZK212" s="102"/>
      <c r="BZL212" s="102"/>
      <c r="BZM212" s="102"/>
      <c r="BZN212" s="102"/>
      <c r="BZO212" s="102"/>
      <c r="BZP212" s="102"/>
      <c r="BZQ212" s="102"/>
      <c r="BZR212" s="102"/>
      <c r="BZS212" s="102"/>
      <c r="BZT212" s="102"/>
      <c r="BZU212" s="102"/>
      <c r="BZV212" s="102"/>
      <c r="BZW212" s="102"/>
    </row>
    <row r="213" spans="2:2051" ht="14.25" customHeight="1">
      <c r="B213" s="112" t="s">
        <v>754</v>
      </c>
      <c r="C213" s="113" t="s">
        <v>235</v>
      </c>
      <c r="D213" s="113" t="s">
        <v>3</v>
      </c>
      <c r="E213" s="113" t="str">
        <f>'Alcance 3'!C108</f>
        <v>Ordenador portátil</v>
      </c>
      <c r="F213" s="113" t="str">
        <f>'Alcance 3'!D108</f>
        <v>Tipo de transporte de carga</v>
      </c>
      <c r="G213" s="226" t="s">
        <v>804</v>
      </c>
      <c r="H213" s="237" t="s">
        <v>238</v>
      </c>
      <c r="I213" s="238">
        <v>3</v>
      </c>
      <c r="J213" s="126">
        <f>'Alcance 3'!E108*'Alcance 3'!E127</f>
        <v>0</v>
      </c>
      <c r="K213" s="113" t="s">
        <v>802</v>
      </c>
      <c r="L213" s="113"/>
      <c r="M213" s="298">
        <v>1</v>
      </c>
      <c r="N213" s="117"/>
      <c r="O213" s="113">
        <f t="shared" si="192"/>
        <v>0</v>
      </c>
      <c r="P213" s="115" t="str">
        <f t="shared" si="186"/>
        <v>tkm</v>
      </c>
      <c r="Q213" s="120">
        <f>IFERROR(VLOOKUP($F213,'Datos 1-Factores emisión'!$B$809:$D$820,2,FALSE),0)</f>
        <v>0</v>
      </c>
      <c r="R213" s="121">
        <v>0</v>
      </c>
      <c r="S213" s="121">
        <v>0</v>
      </c>
      <c r="T213" s="121">
        <v>0</v>
      </c>
      <c r="U213" s="121">
        <v>0</v>
      </c>
      <c r="V213" s="120">
        <f t="shared" si="187"/>
        <v>0</v>
      </c>
      <c r="W213" s="121">
        <f t="shared" si="187"/>
        <v>0</v>
      </c>
      <c r="X213" s="121">
        <f t="shared" si="187"/>
        <v>0</v>
      </c>
      <c r="Y213" s="121">
        <v>0</v>
      </c>
      <c r="Z213" s="121">
        <v>0</v>
      </c>
      <c r="AA213" s="121">
        <f t="shared" si="188"/>
        <v>0</v>
      </c>
      <c r="AB213" s="120">
        <f>'Datos 2-Potenciales calent glob'!$E$6</f>
        <v>1</v>
      </c>
      <c r="AC213" s="121">
        <f>'Datos 2-Potenciales calent glob'!$E$31</f>
        <v>28</v>
      </c>
      <c r="AD213" s="121">
        <f>'Datos 2-Potenciales calent glob'!$E$32</f>
        <v>265</v>
      </c>
      <c r="AE213" s="123">
        <f>SUMIF('Datos 2-Potenciales calent glob'!$B$6:$B$56,Cálculos_5!E213,'Datos 2-Potenciales calent glob'!$E$6:$E$56)</f>
        <v>0</v>
      </c>
      <c r="AF213" s="121">
        <f>'Datos 2-Potenciales calent glob'!$E$6</f>
        <v>1</v>
      </c>
      <c r="AG213" s="121">
        <f>'Datos 2-Potenciales calent glob'!$E$6</f>
        <v>1</v>
      </c>
      <c r="AH213" s="120">
        <f t="shared" si="193"/>
        <v>0</v>
      </c>
      <c r="AI213" s="121">
        <f t="shared" si="193"/>
        <v>0</v>
      </c>
      <c r="AJ213" s="121">
        <f t="shared" si="193"/>
        <v>0</v>
      </c>
      <c r="AK213" s="121">
        <f t="shared" si="193"/>
        <v>0</v>
      </c>
      <c r="AL213" s="124">
        <f t="shared" si="190"/>
        <v>0</v>
      </c>
      <c r="AM213" s="121">
        <f t="shared" si="176"/>
        <v>0</v>
      </c>
      <c r="AN213" s="207">
        <f t="shared" si="155"/>
        <v>0</v>
      </c>
      <c r="AO213" s="102"/>
      <c r="AP213" s="102"/>
      <c r="AQ213" s="102"/>
      <c r="AR213" s="102"/>
      <c r="AS213" s="102"/>
      <c r="AT213" s="102"/>
      <c r="AU213" s="102"/>
      <c r="AV213" s="102"/>
      <c r="AW213" s="102"/>
      <c r="AX213" s="102"/>
      <c r="AY213" s="102"/>
      <c r="AZ213" s="102"/>
      <c r="BA213" s="102"/>
      <c r="BB213" s="102"/>
      <c r="BC213" s="102"/>
      <c r="BD213" s="102"/>
      <c r="BE213" s="102"/>
      <c r="BF213" s="102"/>
      <c r="BG213" s="102"/>
      <c r="BH213" s="102"/>
      <c r="BI213" s="102"/>
      <c r="BJ213" s="102"/>
      <c r="BK213" s="102"/>
      <c r="BL213" s="102"/>
      <c r="BM213" s="102"/>
      <c r="BN213" s="102"/>
      <c r="BO213" s="102"/>
      <c r="BP213" s="102"/>
      <c r="BQ213" s="102"/>
      <c r="BR213" s="102"/>
      <c r="BS213" s="102"/>
      <c r="BT213" s="102"/>
      <c r="BU213" s="102"/>
      <c r="BV213" s="102"/>
      <c r="BW213" s="102"/>
      <c r="BX213" s="102"/>
      <c r="BY213" s="102"/>
      <c r="BZ213" s="102"/>
      <c r="CA213" s="102"/>
      <c r="CB213" s="102"/>
      <c r="CC213" s="102"/>
      <c r="CD213" s="102"/>
      <c r="CE213" s="102"/>
      <c r="CF213" s="102"/>
      <c r="CG213" s="102"/>
      <c r="CH213" s="102"/>
      <c r="CI213" s="102"/>
      <c r="CJ213" s="102"/>
      <c r="CK213" s="102"/>
      <c r="CL213" s="102"/>
      <c r="CM213" s="102"/>
      <c r="CN213" s="102"/>
      <c r="CO213" s="102"/>
      <c r="CP213" s="102"/>
      <c r="CQ213" s="102"/>
      <c r="CR213" s="102"/>
      <c r="CS213" s="102"/>
      <c r="CT213" s="102"/>
      <c r="CU213" s="102"/>
      <c r="CV213" s="102"/>
      <c r="CW213" s="102"/>
      <c r="CX213" s="102"/>
      <c r="CY213" s="102"/>
      <c r="CZ213" s="102"/>
      <c r="DA213" s="102"/>
      <c r="DB213" s="102"/>
      <c r="DC213" s="102"/>
      <c r="DD213" s="102"/>
      <c r="DE213" s="102"/>
      <c r="DF213" s="102"/>
      <c r="DG213" s="102"/>
      <c r="DH213" s="102"/>
      <c r="DI213" s="102"/>
      <c r="DJ213" s="102"/>
      <c r="DK213" s="102"/>
      <c r="DL213" s="102"/>
      <c r="DM213" s="102"/>
      <c r="DN213" s="102"/>
      <c r="DO213" s="102"/>
      <c r="DP213" s="102"/>
      <c r="DQ213" s="102"/>
      <c r="DR213" s="102"/>
      <c r="DS213" s="102"/>
      <c r="DT213" s="102"/>
      <c r="DU213" s="102"/>
      <c r="DV213" s="102"/>
      <c r="DW213" s="102"/>
      <c r="DX213" s="102"/>
      <c r="DY213" s="102"/>
      <c r="DZ213" s="102"/>
      <c r="EA213" s="102"/>
      <c r="EB213" s="102"/>
      <c r="EC213" s="102"/>
      <c r="ED213" s="102"/>
      <c r="EE213" s="102"/>
      <c r="EF213" s="102"/>
      <c r="EG213" s="102"/>
      <c r="EH213" s="102"/>
      <c r="EI213" s="102"/>
      <c r="EJ213" s="102"/>
      <c r="EK213" s="102"/>
      <c r="EL213" s="102"/>
      <c r="EM213" s="102"/>
      <c r="EN213" s="102"/>
      <c r="EO213" s="102"/>
      <c r="EP213" s="102"/>
      <c r="EQ213" s="102"/>
      <c r="ER213" s="102"/>
      <c r="ES213" s="102"/>
      <c r="ET213" s="102"/>
      <c r="EU213" s="102"/>
      <c r="EV213" s="102"/>
      <c r="EW213" s="102"/>
      <c r="EX213" s="102"/>
      <c r="EY213" s="102"/>
      <c r="EZ213" s="102"/>
      <c r="FA213" s="102"/>
      <c r="FB213" s="102"/>
      <c r="FC213" s="102"/>
      <c r="FD213" s="102"/>
      <c r="FE213" s="102"/>
      <c r="FF213" s="102"/>
      <c r="FG213" s="102"/>
      <c r="FH213" s="102"/>
      <c r="FI213" s="102"/>
      <c r="FJ213" s="102"/>
      <c r="FK213" s="102"/>
      <c r="FL213" s="102"/>
      <c r="FM213" s="102"/>
      <c r="FN213" s="102"/>
      <c r="FO213" s="102"/>
      <c r="FP213" s="102"/>
      <c r="FQ213" s="102"/>
      <c r="FR213" s="102"/>
      <c r="FS213" s="102"/>
      <c r="FT213" s="102"/>
      <c r="FU213" s="102"/>
      <c r="FV213" s="102"/>
      <c r="FW213" s="102"/>
      <c r="FX213" s="102"/>
      <c r="FY213" s="102"/>
      <c r="FZ213" s="102"/>
      <c r="GA213" s="102"/>
      <c r="GB213" s="102"/>
      <c r="GC213" s="102"/>
      <c r="GD213" s="102"/>
      <c r="GE213" s="102"/>
      <c r="GF213" s="102"/>
      <c r="GG213" s="102"/>
      <c r="GH213" s="102"/>
      <c r="GI213" s="102"/>
      <c r="GJ213" s="102"/>
      <c r="GK213" s="102"/>
      <c r="GL213" s="102"/>
      <c r="GM213" s="102"/>
      <c r="GN213" s="102"/>
      <c r="GO213" s="102"/>
      <c r="GP213" s="102"/>
      <c r="GQ213" s="102"/>
      <c r="GR213" s="102"/>
      <c r="GS213" s="102"/>
      <c r="GT213" s="102"/>
      <c r="GU213" s="102"/>
      <c r="GV213" s="102"/>
      <c r="GW213" s="102"/>
      <c r="GX213" s="102"/>
      <c r="GY213" s="102"/>
      <c r="GZ213" s="102"/>
      <c r="HA213" s="102"/>
      <c r="HB213" s="102"/>
      <c r="HC213" s="102"/>
      <c r="HD213" s="102"/>
      <c r="HE213" s="102"/>
      <c r="HF213" s="102"/>
      <c r="HG213" s="102"/>
      <c r="HH213" s="102"/>
      <c r="HI213" s="102"/>
      <c r="HJ213" s="102"/>
      <c r="HK213" s="102"/>
      <c r="HL213" s="102"/>
      <c r="HM213" s="102"/>
      <c r="HN213" s="102"/>
      <c r="HO213" s="102"/>
      <c r="HP213" s="102"/>
      <c r="HQ213" s="102"/>
      <c r="HR213" s="102"/>
      <c r="HS213" s="102"/>
      <c r="HT213" s="102"/>
      <c r="HU213" s="102"/>
      <c r="HV213" s="102"/>
      <c r="HW213" s="102"/>
      <c r="HX213" s="102"/>
      <c r="HY213" s="102"/>
      <c r="HZ213" s="102"/>
      <c r="IA213" s="102"/>
      <c r="IB213" s="102"/>
      <c r="IC213" s="102"/>
      <c r="ID213" s="102"/>
      <c r="IE213" s="102"/>
      <c r="IF213" s="102"/>
      <c r="IG213" s="102"/>
      <c r="IH213" s="102"/>
      <c r="II213" s="102"/>
      <c r="IJ213" s="102"/>
      <c r="IK213" s="102"/>
      <c r="IL213" s="102"/>
      <c r="IM213" s="102"/>
      <c r="IN213" s="102"/>
      <c r="IO213" s="102"/>
      <c r="IP213" s="102"/>
      <c r="IQ213" s="102"/>
      <c r="IR213" s="102"/>
      <c r="IS213" s="102"/>
      <c r="IT213" s="102"/>
      <c r="IU213" s="102"/>
      <c r="IV213" s="102"/>
      <c r="IW213" s="102"/>
      <c r="IX213" s="102"/>
      <c r="IY213" s="102"/>
      <c r="IZ213" s="102"/>
      <c r="JA213" s="102"/>
      <c r="JB213" s="102"/>
      <c r="JC213" s="102"/>
      <c r="JD213" s="102"/>
      <c r="JE213" s="102"/>
      <c r="JF213" s="102"/>
      <c r="JG213" s="102"/>
      <c r="JH213" s="102"/>
      <c r="JI213" s="102"/>
      <c r="JJ213" s="102"/>
      <c r="JK213" s="102"/>
      <c r="JL213" s="102"/>
      <c r="JM213" s="102"/>
      <c r="JN213" s="102"/>
      <c r="JO213" s="102"/>
      <c r="JP213" s="102"/>
      <c r="JQ213" s="102"/>
      <c r="JR213" s="102"/>
      <c r="JS213" s="102"/>
      <c r="JT213" s="102"/>
      <c r="JU213" s="102"/>
      <c r="JV213" s="102"/>
      <c r="JW213" s="102"/>
      <c r="JX213" s="102"/>
      <c r="JY213" s="102"/>
      <c r="JZ213" s="102"/>
      <c r="KA213" s="102"/>
      <c r="KB213" s="102"/>
      <c r="KC213" s="102"/>
      <c r="KD213" s="102"/>
      <c r="KE213" s="102"/>
      <c r="KF213" s="102"/>
      <c r="KG213" s="102"/>
      <c r="KH213" s="102"/>
      <c r="KI213" s="102"/>
      <c r="KJ213" s="102"/>
      <c r="KK213" s="102"/>
      <c r="KL213" s="102"/>
      <c r="KM213" s="102"/>
      <c r="KN213" s="102"/>
      <c r="KO213" s="102"/>
      <c r="KP213" s="102"/>
      <c r="KQ213" s="102"/>
      <c r="KR213" s="102"/>
      <c r="KS213" s="102"/>
      <c r="KT213" s="102"/>
      <c r="KU213" s="102"/>
      <c r="KV213" s="102"/>
      <c r="KW213" s="102"/>
      <c r="KX213" s="102"/>
      <c r="KY213" s="102"/>
      <c r="KZ213" s="102"/>
      <c r="LA213" s="102"/>
      <c r="LB213" s="102"/>
      <c r="LC213" s="102"/>
      <c r="LD213" s="102"/>
      <c r="LE213" s="102"/>
      <c r="LF213" s="102"/>
      <c r="LG213" s="102"/>
      <c r="LH213" s="102"/>
      <c r="LI213" s="102"/>
      <c r="LJ213" s="102"/>
      <c r="LK213" s="102"/>
      <c r="LL213" s="102"/>
      <c r="LM213" s="102"/>
      <c r="LN213" s="102"/>
      <c r="LO213" s="102"/>
      <c r="LP213" s="102"/>
      <c r="LQ213" s="102"/>
      <c r="LR213" s="102"/>
      <c r="LS213" s="102"/>
      <c r="LT213" s="102"/>
      <c r="LU213" s="102"/>
      <c r="LV213" s="102"/>
      <c r="LW213" s="102"/>
      <c r="LX213" s="102"/>
      <c r="LY213" s="102"/>
      <c r="LZ213" s="102"/>
      <c r="MA213" s="102"/>
      <c r="MB213" s="102"/>
      <c r="MC213" s="102"/>
      <c r="MD213" s="102"/>
      <c r="ME213" s="102"/>
      <c r="MF213" s="102"/>
      <c r="MG213" s="102"/>
      <c r="MH213" s="102"/>
      <c r="MI213" s="102"/>
      <c r="MJ213" s="102"/>
      <c r="MK213" s="102"/>
      <c r="ML213" s="102"/>
      <c r="MM213" s="102"/>
      <c r="MN213" s="102"/>
      <c r="MO213" s="102"/>
      <c r="MP213" s="102"/>
      <c r="MQ213" s="102"/>
      <c r="MR213" s="102"/>
      <c r="MS213" s="102"/>
      <c r="MT213" s="102"/>
      <c r="MU213" s="102"/>
      <c r="MV213" s="102"/>
      <c r="MW213" s="102"/>
      <c r="MX213" s="102"/>
      <c r="MY213" s="102"/>
      <c r="MZ213" s="102"/>
      <c r="NA213" s="102"/>
      <c r="NB213" s="102"/>
      <c r="NC213" s="102"/>
      <c r="ND213" s="102"/>
      <c r="NE213" s="102"/>
      <c r="NF213" s="102"/>
      <c r="NG213" s="102"/>
      <c r="NH213" s="102"/>
      <c r="NI213" s="102"/>
      <c r="NJ213" s="102"/>
      <c r="NK213" s="102"/>
      <c r="NL213" s="102"/>
      <c r="NM213" s="102"/>
      <c r="NN213" s="102"/>
      <c r="NO213" s="102"/>
      <c r="NP213" s="102"/>
      <c r="NQ213" s="102"/>
      <c r="NR213" s="102"/>
      <c r="NS213" s="102"/>
      <c r="NT213" s="102"/>
      <c r="NU213" s="102"/>
      <c r="NV213" s="102"/>
      <c r="NW213" s="102"/>
      <c r="NX213" s="102"/>
      <c r="NY213" s="102"/>
      <c r="NZ213" s="102"/>
      <c r="OA213" s="102"/>
      <c r="OB213" s="102"/>
      <c r="OC213" s="102"/>
      <c r="OD213" s="102"/>
      <c r="OE213" s="102"/>
      <c r="OF213" s="102"/>
      <c r="OG213" s="102"/>
      <c r="OH213" s="102"/>
      <c r="OI213" s="102"/>
      <c r="OJ213" s="102"/>
      <c r="OK213" s="102"/>
      <c r="OL213" s="102"/>
      <c r="OM213" s="102"/>
      <c r="ON213" s="102"/>
      <c r="OO213" s="102"/>
      <c r="OP213" s="102"/>
      <c r="OQ213" s="102"/>
      <c r="OR213" s="102"/>
      <c r="OS213" s="102"/>
      <c r="OT213" s="102"/>
      <c r="OU213" s="102"/>
      <c r="OV213" s="102"/>
      <c r="OW213" s="102"/>
      <c r="OX213" s="102"/>
      <c r="OY213" s="102"/>
      <c r="OZ213" s="102"/>
      <c r="PA213" s="102"/>
      <c r="PB213" s="102"/>
      <c r="PC213" s="102"/>
      <c r="PD213" s="102"/>
      <c r="PE213" s="102"/>
      <c r="PF213" s="102"/>
      <c r="PG213" s="102"/>
      <c r="PH213" s="102"/>
      <c r="PI213" s="102"/>
      <c r="PJ213" s="102"/>
      <c r="PK213" s="102"/>
      <c r="PL213" s="102"/>
      <c r="PM213" s="102"/>
      <c r="PN213" s="102"/>
      <c r="PO213" s="102"/>
      <c r="PP213" s="102"/>
      <c r="PQ213" s="102"/>
      <c r="PR213" s="102"/>
      <c r="PS213" s="102"/>
      <c r="PT213" s="102"/>
      <c r="PU213" s="102"/>
      <c r="PV213" s="102"/>
      <c r="PW213" s="102"/>
      <c r="PX213" s="102"/>
      <c r="PY213" s="102"/>
      <c r="PZ213" s="102"/>
      <c r="QA213" s="102"/>
      <c r="QB213" s="102"/>
      <c r="QC213" s="102"/>
      <c r="QD213" s="102"/>
      <c r="QE213" s="102"/>
      <c r="QF213" s="102"/>
      <c r="QG213" s="102"/>
      <c r="QH213" s="102"/>
      <c r="QI213" s="102"/>
      <c r="QJ213" s="102"/>
      <c r="QK213" s="102"/>
      <c r="QL213" s="102"/>
      <c r="QM213" s="102"/>
      <c r="QN213" s="102"/>
      <c r="QO213" s="102"/>
      <c r="QP213" s="102"/>
      <c r="QQ213" s="102"/>
      <c r="QR213" s="102"/>
      <c r="QS213" s="102"/>
      <c r="QT213" s="102"/>
      <c r="QU213" s="102"/>
      <c r="QV213" s="102"/>
      <c r="QW213" s="102"/>
      <c r="QX213" s="102"/>
      <c r="QY213" s="102"/>
      <c r="QZ213" s="102"/>
      <c r="RA213" s="102"/>
      <c r="RB213" s="102"/>
      <c r="RC213" s="102"/>
      <c r="RD213" s="102"/>
      <c r="RE213" s="102"/>
      <c r="RF213" s="102"/>
      <c r="RG213" s="102"/>
      <c r="RH213" s="102"/>
      <c r="RI213" s="102"/>
      <c r="RJ213" s="102"/>
      <c r="RK213" s="102"/>
      <c r="RL213" s="102"/>
      <c r="RM213" s="102"/>
      <c r="RN213" s="102"/>
      <c r="RO213" s="102"/>
      <c r="RP213" s="102"/>
      <c r="RQ213" s="102"/>
      <c r="RR213" s="102"/>
      <c r="RS213" s="102"/>
      <c r="RT213" s="102"/>
      <c r="RU213" s="102"/>
      <c r="RV213" s="102"/>
      <c r="RW213" s="102"/>
      <c r="RX213" s="102"/>
      <c r="RY213" s="102"/>
      <c r="RZ213" s="102"/>
      <c r="SA213" s="102"/>
      <c r="SB213" s="102"/>
      <c r="SC213" s="102"/>
      <c r="SD213" s="102"/>
      <c r="SE213" s="102"/>
      <c r="SF213" s="102"/>
      <c r="SG213" s="102"/>
      <c r="SH213" s="102"/>
      <c r="SI213" s="102"/>
      <c r="SJ213" s="102"/>
      <c r="SK213" s="102"/>
      <c r="SL213" s="102"/>
      <c r="SM213" s="102"/>
      <c r="SN213" s="102"/>
      <c r="SO213" s="102"/>
      <c r="SP213" s="102"/>
      <c r="SQ213" s="102"/>
      <c r="SR213" s="102"/>
      <c r="SS213" s="102"/>
      <c r="ST213" s="102"/>
      <c r="SU213" s="102"/>
      <c r="SV213" s="102"/>
      <c r="SW213" s="102"/>
      <c r="SX213" s="102"/>
      <c r="SY213" s="102"/>
      <c r="SZ213" s="102"/>
      <c r="TA213" s="102"/>
      <c r="TB213" s="102"/>
      <c r="TC213" s="102"/>
      <c r="TD213" s="102"/>
      <c r="TE213" s="102"/>
      <c r="TF213" s="102"/>
      <c r="TG213" s="102"/>
      <c r="TH213" s="102"/>
      <c r="TI213" s="102"/>
      <c r="TJ213" s="102"/>
      <c r="TK213" s="102"/>
      <c r="TL213" s="102"/>
      <c r="TM213" s="102"/>
      <c r="TN213" s="102"/>
      <c r="TO213" s="102"/>
      <c r="TP213" s="102"/>
      <c r="TQ213" s="102"/>
      <c r="TR213" s="102"/>
      <c r="TS213" s="102"/>
      <c r="TT213" s="102"/>
      <c r="TU213" s="102"/>
      <c r="TV213" s="102"/>
      <c r="TW213" s="102"/>
      <c r="TX213" s="102"/>
      <c r="TY213" s="102"/>
      <c r="TZ213" s="102"/>
      <c r="UA213" s="102"/>
      <c r="UB213" s="102"/>
      <c r="UC213" s="102"/>
      <c r="UD213" s="102"/>
      <c r="UE213" s="102"/>
      <c r="UF213" s="102"/>
      <c r="UG213" s="102"/>
      <c r="UH213" s="102"/>
      <c r="UI213" s="102"/>
      <c r="UJ213" s="102"/>
      <c r="UK213" s="102"/>
      <c r="UL213" s="102"/>
      <c r="UM213" s="102"/>
      <c r="UN213" s="102"/>
      <c r="UO213" s="102"/>
      <c r="UP213" s="102"/>
      <c r="UQ213" s="102"/>
      <c r="UR213" s="102"/>
      <c r="US213" s="102"/>
      <c r="UT213" s="102"/>
      <c r="UU213" s="102"/>
      <c r="UV213" s="102"/>
      <c r="UW213" s="102"/>
      <c r="UX213" s="102"/>
      <c r="UY213" s="102"/>
      <c r="UZ213" s="102"/>
      <c r="VA213" s="102"/>
      <c r="VB213" s="102"/>
      <c r="VC213" s="102"/>
      <c r="VD213" s="102"/>
      <c r="VE213" s="102"/>
      <c r="VF213" s="102"/>
      <c r="VG213" s="102"/>
      <c r="VH213" s="102"/>
      <c r="VI213" s="102"/>
      <c r="VJ213" s="102"/>
      <c r="VK213" s="102"/>
      <c r="VL213" s="102"/>
      <c r="VM213" s="102"/>
      <c r="VN213" s="102"/>
      <c r="VO213" s="102"/>
      <c r="VP213" s="102"/>
      <c r="VQ213" s="102"/>
      <c r="VR213" s="102"/>
      <c r="VS213" s="102"/>
      <c r="VT213" s="102"/>
      <c r="VU213" s="102"/>
      <c r="VV213" s="102"/>
      <c r="VW213" s="102"/>
      <c r="VX213" s="102"/>
      <c r="VY213" s="102"/>
      <c r="VZ213" s="102"/>
      <c r="WA213" s="102"/>
      <c r="WB213" s="102"/>
      <c r="WC213" s="102"/>
      <c r="WD213" s="102"/>
      <c r="WE213" s="102"/>
      <c r="WF213" s="102"/>
      <c r="WG213" s="102"/>
      <c r="WH213" s="102"/>
      <c r="WI213" s="102"/>
      <c r="WJ213" s="102"/>
      <c r="WK213" s="102"/>
      <c r="WL213" s="102"/>
      <c r="WM213" s="102"/>
      <c r="WN213" s="102"/>
      <c r="WO213" s="102"/>
      <c r="WP213" s="102"/>
      <c r="WQ213" s="102"/>
      <c r="WR213" s="102"/>
      <c r="WS213" s="102"/>
      <c r="WT213" s="102"/>
      <c r="WU213" s="102"/>
      <c r="WV213" s="102"/>
      <c r="WW213" s="102"/>
      <c r="WX213" s="102"/>
      <c r="WY213" s="102"/>
      <c r="WZ213" s="102"/>
      <c r="XA213" s="102"/>
      <c r="XB213" s="102"/>
      <c r="XC213" s="102"/>
      <c r="XD213" s="102"/>
      <c r="XE213" s="102"/>
      <c r="XF213" s="102"/>
      <c r="XG213" s="102"/>
      <c r="XH213" s="102"/>
      <c r="XI213" s="102"/>
      <c r="XJ213" s="102"/>
      <c r="XK213" s="102"/>
      <c r="XL213" s="102"/>
      <c r="XM213" s="102"/>
      <c r="XN213" s="102"/>
      <c r="XO213" s="102"/>
      <c r="XP213" s="102"/>
      <c r="XQ213" s="102"/>
      <c r="XR213" s="102"/>
      <c r="XS213" s="102"/>
      <c r="XT213" s="102"/>
      <c r="XU213" s="102"/>
      <c r="XV213" s="102"/>
      <c r="XW213" s="102"/>
      <c r="XX213" s="102"/>
      <c r="XY213" s="102"/>
      <c r="XZ213" s="102"/>
      <c r="YA213" s="102"/>
      <c r="YB213" s="102"/>
      <c r="YC213" s="102"/>
      <c r="YD213" s="102"/>
      <c r="YE213" s="102"/>
      <c r="YF213" s="102"/>
      <c r="YG213" s="102"/>
      <c r="YH213" s="102"/>
      <c r="YI213" s="102"/>
      <c r="YJ213" s="102"/>
      <c r="YK213" s="102"/>
      <c r="YL213" s="102"/>
      <c r="YM213" s="102"/>
      <c r="YN213" s="102"/>
      <c r="YO213" s="102"/>
      <c r="YP213" s="102"/>
      <c r="YQ213" s="102"/>
      <c r="YR213" s="102"/>
      <c r="YS213" s="102"/>
      <c r="YT213" s="102"/>
      <c r="YU213" s="102"/>
      <c r="YV213" s="102"/>
      <c r="YW213" s="102"/>
      <c r="YX213" s="102"/>
      <c r="YY213" s="102"/>
      <c r="YZ213" s="102"/>
      <c r="ZA213" s="102"/>
      <c r="ZB213" s="102"/>
      <c r="ZC213" s="102"/>
      <c r="ZD213" s="102"/>
      <c r="ZE213" s="102"/>
      <c r="ZF213" s="102"/>
      <c r="ZG213" s="102"/>
      <c r="ZH213" s="102"/>
      <c r="ZI213" s="102"/>
      <c r="ZJ213" s="102"/>
      <c r="ZK213" s="102"/>
      <c r="ZL213" s="102"/>
      <c r="ZM213" s="102"/>
      <c r="ZN213" s="102"/>
      <c r="ZO213" s="102"/>
      <c r="ZP213" s="102"/>
      <c r="ZQ213" s="102"/>
      <c r="ZR213" s="102"/>
      <c r="ZS213" s="102"/>
      <c r="ZT213" s="102"/>
      <c r="ZU213" s="102"/>
      <c r="ZV213" s="102"/>
      <c r="ZW213" s="102"/>
      <c r="ZX213" s="102"/>
      <c r="ZY213" s="102"/>
      <c r="ZZ213" s="102"/>
      <c r="AAA213" s="102"/>
      <c r="AAB213" s="102"/>
      <c r="AAC213" s="102"/>
      <c r="AAD213" s="102"/>
      <c r="AAE213" s="102"/>
      <c r="AAF213" s="102"/>
      <c r="AAG213" s="102"/>
      <c r="AAH213" s="102"/>
      <c r="AAI213" s="102"/>
      <c r="AAJ213" s="102"/>
      <c r="AAK213" s="102"/>
      <c r="AAL213" s="102"/>
      <c r="AAM213" s="102"/>
      <c r="AAN213" s="102"/>
      <c r="AAO213" s="102"/>
      <c r="AAP213" s="102"/>
      <c r="AAQ213" s="102"/>
      <c r="AAR213" s="102"/>
      <c r="AAS213" s="102"/>
      <c r="AAT213" s="102"/>
      <c r="AAU213" s="102"/>
      <c r="AAV213" s="102"/>
      <c r="AAW213" s="102"/>
      <c r="AAX213" s="102"/>
      <c r="AAY213" s="102"/>
      <c r="AAZ213" s="102"/>
      <c r="ABA213" s="102"/>
      <c r="ABB213" s="102"/>
      <c r="ABC213" s="102"/>
      <c r="ABD213" s="102"/>
      <c r="ABE213" s="102"/>
      <c r="ABF213" s="102"/>
      <c r="ABG213" s="102"/>
      <c r="ABH213" s="102"/>
      <c r="ABI213" s="102"/>
      <c r="ABJ213" s="102"/>
      <c r="ABK213" s="102"/>
      <c r="ABL213" s="102"/>
      <c r="ABM213" s="102"/>
      <c r="ABN213" s="102"/>
      <c r="ABO213" s="102"/>
      <c r="ABP213" s="102"/>
      <c r="ABQ213" s="102"/>
      <c r="ABR213" s="102"/>
      <c r="ABS213" s="102"/>
      <c r="ABT213" s="102"/>
      <c r="ABU213" s="102"/>
      <c r="ABV213" s="102"/>
      <c r="ABW213" s="102"/>
      <c r="ABX213" s="102"/>
      <c r="ABY213" s="102"/>
      <c r="ABZ213" s="102"/>
      <c r="ACA213" s="102"/>
      <c r="ACB213" s="102"/>
      <c r="ACC213" s="102"/>
      <c r="ACD213" s="102"/>
      <c r="ACE213" s="102"/>
      <c r="ACF213" s="102"/>
      <c r="ACG213" s="102"/>
      <c r="ACH213" s="102"/>
      <c r="ACI213" s="102"/>
      <c r="ACJ213" s="102"/>
      <c r="ACK213" s="102"/>
      <c r="ACL213" s="102"/>
      <c r="ACM213" s="102"/>
      <c r="ACN213" s="102"/>
      <c r="ACO213" s="102"/>
      <c r="ACP213" s="102"/>
      <c r="ACQ213" s="102"/>
      <c r="ACR213" s="102"/>
      <c r="ACS213" s="102"/>
      <c r="ACT213" s="102"/>
      <c r="ACU213" s="102"/>
      <c r="ACV213" s="102"/>
      <c r="ACW213" s="102"/>
      <c r="ACX213" s="102"/>
      <c r="ACY213" s="102"/>
      <c r="ACZ213" s="102"/>
      <c r="ADA213" s="102"/>
      <c r="ADB213" s="102"/>
      <c r="ADC213" s="102"/>
      <c r="ADD213" s="102"/>
      <c r="ADE213" s="102"/>
      <c r="ADF213" s="102"/>
      <c r="ADG213" s="102"/>
      <c r="ADH213" s="102"/>
      <c r="ADI213" s="102"/>
      <c r="ADJ213" s="102"/>
      <c r="ADK213" s="102"/>
      <c r="ADL213" s="102"/>
      <c r="ADM213" s="102"/>
      <c r="ADN213" s="102"/>
      <c r="ADO213" s="102"/>
      <c r="ADP213" s="102"/>
      <c r="ADQ213" s="102"/>
      <c r="ADR213" s="102"/>
      <c r="ADS213" s="102"/>
      <c r="ADT213" s="102"/>
      <c r="ADU213" s="102"/>
      <c r="ADV213" s="102"/>
      <c r="ADW213" s="102"/>
      <c r="ADX213" s="102"/>
      <c r="ADY213" s="102"/>
      <c r="ADZ213" s="102"/>
      <c r="AEA213" s="102"/>
      <c r="AEB213" s="102"/>
      <c r="AEC213" s="102"/>
      <c r="AED213" s="102"/>
      <c r="AEE213" s="102"/>
      <c r="AEF213" s="102"/>
      <c r="AEG213" s="102"/>
      <c r="AEH213" s="102"/>
      <c r="AEI213" s="102"/>
      <c r="AEJ213" s="102"/>
      <c r="AEK213" s="102"/>
      <c r="AEL213" s="102"/>
      <c r="AEM213" s="102"/>
      <c r="AEN213" s="102"/>
      <c r="AEO213" s="102"/>
      <c r="AEP213" s="102"/>
      <c r="AEQ213" s="102"/>
      <c r="AER213" s="102"/>
      <c r="AES213" s="102"/>
      <c r="AET213" s="102"/>
      <c r="AEU213" s="102"/>
      <c r="AEV213" s="102"/>
      <c r="AEW213" s="102"/>
      <c r="AEX213" s="102"/>
      <c r="AEY213" s="102"/>
      <c r="AEZ213" s="102"/>
      <c r="AFA213" s="102"/>
      <c r="AFB213" s="102"/>
      <c r="AFC213" s="102"/>
      <c r="AFD213" s="102"/>
      <c r="AFE213" s="102"/>
      <c r="AFF213" s="102"/>
      <c r="AFG213" s="102"/>
      <c r="AFH213" s="102"/>
      <c r="AFI213" s="102"/>
      <c r="AFJ213" s="102"/>
      <c r="AFK213" s="102"/>
      <c r="AFL213" s="102"/>
      <c r="AFM213" s="102"/>
      <c r="AFN213" s="102"/>
      <c r="AFO213" s="102"/>
      <c r="AFP213" s="102"/>
      <c r="AFQ213" s="102"/>
      <c r="AFR213" s="102"/>
      <c r="AFS213" s="102"/>
      <c r="AFT213" s="102"/>
      <c r="AFU213" s="102"/>
      <c r="AFV213" s="102"/>
      <c r="AFW213" s="102"/>
      <c r="AFX213" s="102"/>
      <c r="AFY213" s="102"/>
      <c r="AFZ213" s="102"/>
      <c r="AGA213" s="102"/>
      <c r="AGB213" s="102"/>
      <c r="AGC213" s="102"/>
      <c r="AGD213" s="102"/>
      <c r="AGE213" s="102"/>
      <c r="AGF213" s="102"/>
      <c r="AGG213" s="102"/>
      <c r="AGH213" s="102"/>
      <c r="AGI213" s="102"/>
      <c r="AGJ213" s="102"/>
      <c r="AGK213" s="102"/>
      <c r="AGL213" s="102"/>
      <c r="AGM213" s="102"/>
      <c r="AGN213" s="102"/>
      <c r="AGO213" s="102"/>
      <c r="AGP213" s="102"/>
      <c r="AGQ213" s="102"/>
      <c r="AGR213" s="102"/>
      <c r="AGS213" s="102"/>
      <c r="AGT213" s="102"/>
      <c r="AGU213" s="102"/>
      <c r="AGV213" s="102"/>
      <c r="AGW213" s="102"/>
      <c r="AGX213" s="102"/>
      <c r="AGY213" s="102"/>
      <c r="AGZ213" s="102"/>
      <c r="AHA213" s="102"/>
      <c r="AHB213" s="102"/>
      <c r="AHC213" s="102"/>
      <c r="AHD213" s="102"/>
      <c r="AHE213" s="102"/>
      <c r="AHF213" s="102"/>
      <c r="AHG213" s="102"/>
      <c r="AHH213" s="102"/>
      <c r="AHI213" s="102"/>
      <c r="AHJ213" s="102"/>
      <c r="AHK213" s="102"/>
      <c r="AHL213" s="102"/>
      <c r="AHM213" s="102"/>
      <c r="AHN213" s="102"/>
      <c r="AHO213" s="102"/>
      <c r="AHP213" s="102"/>
      <c r="AHQ213" s="102"/>
      <c r="AHR213" s="102"/>
      <c r="AHS213" s="102"/>
      <c r="AHT213" s="102"/>
      <c r="AHU213" s="102"/>
      <c r="AHV213" s="102"/>
      <c r="AHW213" s="102"/>
      <c r="AHX213" s="102"/>
      <c r="AHY213" s="102"/>
      <c r="AHZ213" s="102"/>
      <c r="AIA213" s="102"/>
      <c r="AIB213" s="102"/>
      <c r="AIC213" s="102"/>
      <c r="AID213" s="102"/>
      <c r="AIE213" s="102"/>
      <c r="AIF213" s="102"/>
      <c r="AIG213" s="102"/>
      <c r="AIH213" s="102"/>
      <c r="AII213" s="102"/>
      <c r="AIJ213" s="102"/>
      <c r="AIK213" s="102"/>
      <c r="AIL213" s="102"/>
      <c r="AIM213" s="102"/>
      <c r="AIN213" s="102"/>
      <c r="AIO213" s="102"/>
      <c r="AIP213" s="102"/>
      <c r="AIQ213" s="102"/>
      <c r="AIR213" s="102"/>
      <c r="AIS213" s="102"/>
      <c r="AIT213" s="102"/>
      <c r="AIU213" s="102"/>
      <c r="AIV213" s="102"/>
      <c r="AIW213" s="102"/>
      <c r="AIX213" s="102"/>
      <c r="AIY213" s="102"/>
      <c r="AIZ213" s="102"/>
      <c r="AJA213" s="102"/>
      <c r="AJB213" s="102"/>
      <c r="AJC213" s="102"/>
      <c r="AJD213" s="102"/>
      <c r="AJE213" s="102"/>
      <c r="AJF213" s="102"/>
      <c r="AJG213" s="102"/>
      <c r="AJH213" s="102"/>
      <c r="AJI213" s="102"/>
      <c r="AJJ213" s="102"/>
      <c r="AJK213" s="102"/>
      <c r="AJL213" s="102"/>
      <c r="AJM213" s="102"/>
      <c r="AJN213" s="102"/>
      <c r="AJO213" s="102"/>
      <c r="AJP213" s="102"/>
      <c r="AJQ213" s="102"/>
      <c r="AJR213" s="102"/>
      <c r="AJS213" s="102"/>
      <c r="AJT213" s="102"/>
      <c r="AJU213" s="102"/>
      <c r="AJV213" s="102"/>
      <c r="AJW213" s="102"/>
      <c r="AJX213" s="102"/>
      <c r="AJY213" s="102"/>
      <c r="AJZ213" s="102"/>
      <c r="AKA213" s="102"/>
      <c r="AKB213" s="102"/>
      <c r="AKC213" s="102"/>
      <c r="AKD213" s="102"/>
      <c r="AKE213" s="102"/>
      <c r="AKF213" s="102"/>
      <c r="AKG213" s="102"/>
      <c r="AKH213" s="102"/>
      <c r="AKI213" s="102"/>
      <c r="AKJ213" s="102"/>
      <c r="AKK213" s="102"/>
      <c r="AKL213" s="102"/>
      <c r="AKM213" s="102"/>
      <c r="AKN213" s="102"/>
      <c r="AKO213" s="102"/>
      <c r="AKP213" s="102"/>
      <c r="AKQ213" s="102"/>
      <c r="AKR213" s="102"/>
      <c r="AKS213" s="102"/>
      <c r="AKT213" s="102"/>
      <c r="AKU213" s="102"/>
      <c r="AKV213" s="102"/>
      <c r="AKW213" s="102"/>
      <c r="AKX213" s="102"/>
      <c r="AKY213" s="102"/>
      <c r="AKZ213" s="102"/>
      <c r="ALA213" s="102"/>
      <c r="ALB213" s="102"/>
      <c r="ALC213" s="102"/>
      <c r="ALD213" s="102"/>
      <c r="ALE213" s="102"/>
      <c r="ALF213" s="102"/>
      <c r="ALG213" s="102"/>
      <c r="ALH213" s="102"/>
      <c r="ALI213" s="102"/>
      <c r="ALJ213" s="102"/>
      <c r="ALK213" s="102"/>
      <c r="ALL213" s="102"/>
      <c r="ALM213" s="102"/>
      <c r="ALN213" s="102"/>
      <c r="ALO213" s="102"/>
      <c r="ALP213" s="102"/>
      <c r="ALQ213" s="102"/>
      <c r="ALR213" s="102"/>
      <c r="ALS213" s="102"/>
      <c r="ALT213" s="102"/>
      <c r="ALU213" s="102"/>
      <c r="ALV213" s="102"/>
      <c r="ALW213" s="102"/>
      <c r="ALX213" s="102"/>
      <c r="ALY213" s="102"/>
      <c r="ALZ213" s="102"/>
      <c r="AMA213" s="102"/>
      <c r="AMB213" s="102"/>
      <c r="AMC213" s="102"/>
      <c r="AMD213" s="102"/>
      <c r="AME213" s="102"/>
      <c r="AMF213" s="102"/>
      <c r="AMG213" s="102"/>
      <c r="AMH213" s="102"/>
      <c r="AMI213" s="102"/>
      <c r="AMJ213" s="102"/>
      <c r="AMK213" s="102"/>
      <c r="AML213" s="102"/>
      <c r="AMM213" s="102"/>
      <c r="AMN213" s="102"/>
      <c r="AMO213" s="102"/>
      <c r="AMP213" s="102"/>
      <c r="AMQ213" s="102"/>
      <c r="AMR213" s="102"/>
      <c r="AMS213" s="102"/>
      <c r="AMT213" s="102"/>
      <c r="AMU213" s="102"/>
      <c r="AMV213" s="102"/>
      <c r="AMW213" s="102"/>
      <c r="AMX213" s="102"/>
      <c r="AMY213" s="102"/>
      <c r="AMZ213" s="102"/>
      <c r="ANA213" s="102"/>
      <c r="ANB213" s="102"/>
      <c r="ANC213" s="102"/>
      <c r="AND213" s="102"/>
      <c r="ANE213" s="102"/>
      <c r="ANF213" s="102"/>
      <c r="ANG213" s="102"/>
      <c r="ANH213" s="102"/>
      <c r="ANI213" s="102"/>
      <c r="ANJ213" s="102"/>
      <c r="ANK213" s="102"/>
      <c r="ANL213" s="102"/>
      <c r="ANM213" s="102"/>
      <c r="ANN213" s="102"/>
      <c r="ANO213" s="102"/>
      <c r="ANP213" s="102"/>
      <c r="ANQ213" s="102"/>
      <c r="ANR213" s="102"/>
      <c r="ANS213" s="102"/>
      <c r="ANT213" s="102"/>
      <c r="ANU213" s="102"/>
      <c r="ANV213" s="102"/>
      <c r="ANW213" s="102"/>
      <c r="ANX213" s="102"/>
      <c r="ANY213" s="102"/>
      <c r="ANZ213" s="102"/>
      <c r="AOA213" s="102"/>
      <c r="AOB213" s="102"/>
      <c r="AOC213" s="102"/>
      <c r="AOD213" s="102"/>
      <c r="AOE213" s="102"/>
      <c r="AOF213" s="102"/>
      <c r="AOG213" s="102"/>
      <c r="AOH213" s="102"/>
      <c r="AOI213" s="102"/>
      <c r="AOJ213" s="102"/>
      <c r="AOK213" s="102"/>
      <c r="AOL213" s="102"/>
      <c r="AOM213" s="102"/>
      <c r="AON213" s="102"/>
      <c r="AOO213" s="102"/>
      <c r="AOP213" s="102"/>
      <c r="AOQ213" s="102"/>
      <c r="AOR213" s="102"/>
      <c r="AOS213" s="102"/>
      <c r="AOT213" s="102"/>
      <c r="AOU213" s="102"/>
      <c r="AOV213" s="102"/>
      <c r="AOW213" s="102"/>
      <c r="AOX213" s="102"/>
      <c r="AOY213" s="102"/>
      <c r="AOZ213" s="102"/>
      <c r="APA213" s="102"/>
      <c r="APB213" s="102"/>
      <c r="APC213" s="102"/>
      <c r="APD213" s="102"/>
      <c r="APE213" s="102"/>
      <c r="APF213" s="102"/>
      <c r="APG213" s="102"/>
      <c r="APH213" s="102"/>
      <c r="API213" s="102"/>
      <c r="APJ213" s="102"/>
      <c r="APK213" s="102"/>
      <c r="APL213" s="102"/>
      <c r="APM213" s="102"/>
      <c r="APN213" s="102"/>
      <c r="APO213" s="102"/>
      <c r="APP213" s="102"/>
      <c r="APQ213" s="102"/>
      <c r="APR213" s="102"/>
      <c r="APS213" s="102"/>
      <c r="APT213" s="102"/>
      <c r="APU213" s="102"/>
      <c r="APV213" s="102"/>
      <c r="APW213" s="102"/>
      <c r="APX213" s="102"/>
      <c r="APY213" s="102"/>
      <c r="APZ213" s="102"/>
      <c r="AQA213" s="102"/>
      <c r="AQB213" s="102"/>
      <c r="AQC213" s="102"/>
      <c r="AQD213" s="102"/>
      <c r="AQE213" s="102"/>
      <c r="AQF213" s="102"/>
      <c r="AQG213" s="102"/>
      <c r="AQH213" s="102"/>
      <c r="AQI213" s="102"/>
      <c r="AQJ213" s="102"/>
      <c r="AQK213" s="102"/>
      <c r="AQL213" s="102"/>
      <c r="AQM213" s="102"/>
      <c r="AQN213" s="102"/>
      <c r="AQO213" s="102"/>
      <c r="AQP213" s="102"/>
      <c r="AQQ213" s="102"/>
      <c r="AQR213" s="102"/>
      <c r="AQS213" s="102"/>
      <c r="AQT213" s="102"/>
      <c r="AQU213" s="102"/>
      <c r="AQV213" s="102"/>
      <c r="AQW213" s="102"/>
      <c r="AQX213" s="102"/>
      <c r="AQY213" s="102"/>
      <c r="AQZ213" s="102"/>
      <c r="ARA213" s="102"/>
      <c r="ARB213" s="102"/>
      <c r="ARC213" s="102"/>
      <c r="ARD213" s="102"/>
      <c r="ARE213" s="102"/>
      <c r="ARF213" s="102"/>
      <c r="ARG213" s="102"/>
      <c r="ARH213" s="102"/>
      <c r="ARI213" s="102"/>
      <c r="ARJ213" s="102"/>
      <c r="ARK213" s="102"/>
      <c r="ARL213" s="102"/>
      <c r="ARM213" s="102"/>
      <c r="ARN213" s="102"/>
      <c r="ARO213" s="102"/>
      <c r="ARP213" s="102"/>
      <c r="ARQ213" s="102"/>
      <c r="ARR213" s="102"/>
      <c r="ARS213" s="102"/>
      <c r="ART213" s="102"/>
      <c r="ARU213" s="102"/>
      <c r="ARV213" s="102"/>
      <c r="ARW213" s="102"/>
      <c r="ARX213" s="102"/>
      <c r="ARY213" s="102"/>
      <c r="ARZ213" s="102"/>
      <c r="ASA213" s="102"/>
      <c r="ASB213" s="102"/>
      <c r="ASC213" s="102"/>
      <c r="ASD213" s="102"/>
      <c r="ASE213" s="102"/>
      <c r="ASF213" s="102"/>
      <c r="ASG213" s="102"/>
      <c r="ASH213" s="102"/>
      <c r="ASI213" s="102"/>
      <c r="ASJ213" s="102"/>
      <c r="ASK213" s="102"/>
      <c r="ASL213" s="102"/>
      <c r="ASM213" s="102"/>
      <c r="ASN213" s="102"/>
      <c r="ASO213" s="102"/>
      <c r="ASP213" s="102"/>
      <c r="ASQ213" s="102"/>
      <c r="ASR213" s="102"/>
      <c r="ASS213" s="102"/>
      <c r="AST213" s="102"/>
      <c r="ASU213" s="102"/>
      <c r="ASV213" s="102"/>
      <c r="ASW213" s="102"/>
      <c r="ASX213" s="102"/>
      <c r="ASY213" s="102"/>
      <c r="ASZ213" s="102"/>
      <c r="ATA213" s="102"/>
      <c r="ATB213" s="102"/>
      <c r="ATC213" s="102"/>
      <c r="ATD213" s="102"/>
      <c r="ATE213" s="102"/>
      <c r="ATF213" s="102"/>
      <c r="ATG213" s="102"/>
      <c r="ATH213" s="102"/>
      <c r="ATI213" s="102"/>
      <c r="ATJ213" s="102"/>
      <c r="ATK213" s="102"/>
      <c r="ATL213" s="102"/>
      <c r="ATM213" s="102"/>
      <c r="ATN213" s="102"/>
      <c r="ATO213" s="102"/>
      <c r="ATP213" s="102"/>
      <c r="ATQ213" s="102"/>
      <c r="ATR213" s="102"/>
      <c r="ATS213" s="102"/>
      <c r="ATT213" s="102"/>
      <c r="ATU213" s="102"/>
      <c r="ATV213" s="102"/>
      <c r="ATW213" s="102"/>
      <c r="ATX213" s="102"/>
      <c r="ATY213" s="102"/>
      <c r="ATZ213" s="102"/>
      <c r="AUA213" s="102"/>
      <c r="AUB213" s="102"/>
      <c r="AUC213" s="102"/>
      <c r="AUD213" s="102"/>
      <c r="AUE213" s="102"/>
      <c r="AUF213" s="102"/>
      <c r="AUG213" s="102"/>
      <c r="AUH213" s="102"/>
      <c r="AUI213" s="102"/>
      <c r="AUJ213" s="102"/>
      <c r="AUK213" s="102"/>
      <c r="AUL213" s="102"/>
      <c r="AUM213" s="102"/>
      <c r="AUN213" s="102"/>
      <c r="AUO213" s="102"/>
      <c r="AUP213" s="102"/>
      <c r="AUQ213" s="102"/>
      <c r="AUR213" s="102"/>
      <c r="AUS213" s="102"/>
      <c r="AUT213" s="102"/>
      <c r="AUU213" s="102"/>
      <c r="AUV213" s="102"/>
      <c r="AUW213" s="102"/>
      <c r="AUX213" s="102"/>
      <c r="AUY213" s="102"/>
      <c r="AUZ213" s="102"/>
      <c r="AVA213" s="102"/>
      <c r="AVB213" s="102"/>
      <c r="AVC213" s="102"/>
      <c r="AVD213" s="102"/>
      <c r="AVE213" s="102"/>
      <c r="AVF213" s="102"/>
      <c r="AVG213" s="102"/>
      <c r="AVH213" s="102"/>
      <c r="AVI213" s="102"/>
      <c r="AVJ213" s="102"/>
      <c r="AVK213" s="102"/>
      <c r="AVL213" s="102"/>
      <c r="AVM213" s="102"/>
      <c r="AVN213" s="102"/>
      <c r="AVO213" s="102"/>
      <c r="AVP213" s="102"/>
      <c r="AVQ213" s="102"/>
      <c r="AVR213" s="102"/>
      <c r="AVS213" s="102"/>
      <c r="AVT213" s="102"/>
      <c r="AVU213" s="102"/>
      <c r="AVV213" s="102"/>
      <c r="AVW213" s="102"/>
      <c r="AVX213" s="102"/>
      <c r="AVY213" s="102"/>
      <c r="AVZ213" s="102"/>
      <c r="AWA213" s="102"/>
      <c r="AWB213" s="102"/>
      <c r="AWC213" s="102"/>
      <c r="AWD213" s="102"/>
      <c r="AWE213" s="102"/>
      <c r="AWF213" s="102"/>
      <c r="AWG213" s="102"/>
      <c r="AWH213" s="102"/>
      <c r="AWI213" s="102"/>
      <c r="AWJ213" s="102"/>
      <c r="AWK213" s="102"/>
      <c r="AWL213" s="102"/>
      <c r="AWM213" s="102"/>
      <c r="AWN213" s="102"/>
      <c r="AWO213" s="102"/>
      <c r="AWP213" s="102"/>
      <c r="AWQ213" s="102"/>
      <c r="AWR213" s="102"/>
      <c r="AWS213" s="102"/>
      <c r="AWT213" s="102"/>
      <c r="AWU213" s="102"/>
      <c r="AWV213" s="102"/>
      <c r="AWW213" s="102"/>
      <c r="AWX213" s="102"/>
      <c r="AWY213" s="102"/>
      <c r="AWZ213" s="102"/>
      <c r="AXA213" s="102"/>
      <c r="AXB213" s="102"/>
      <c r="AXC213" s="102"/>
      <c r="AXD213" s="102"/>
      <c r="AXE213" s="102"/>
      <c r="AXF213" s="102"/>
      <c r="AXG213" s="102"/>
      <c r="AXH213" s="102"/>
      <c r="AXI213" s="102"/>
      <c r="AXJ213" s="102"/>
      <c r="AXK213" s="102"/>
      <c r="AXL213" s="102"/>
      <c r="AXM213" s="102"/>
      <c r="AXN213" s="102"/>
      <c r="AXO213" s="102"/>
      <c r="AXP213" s="102"/>
      <c r="AXQ213" s="102"/>
      <c r="AXR213" s="102"/>
      <c r="AXS213" s="102"/>
      <c r="AXT213" s="102"/>
      <c r="AXU213" s="102"/>
      <c r="AXV213" s="102"/>
      <c r="AXW213" s="102"/>
      <c r="AXX213" s="102"/>
      <c r="AXY213" s="102"/>
      <c r="AXZ213" s="102"/>
      <c r="AYA213" s="102"/>
      <c r="AYB213" s="102"/>
      <c r="AYC213" s="102"/>
      <c r="AYD213" s="102"/>
      <c r="AYE213" s="102"/>
      <c r="AYF213" s="102"/>
      <c r="AYG213" s="102"/>
      <c r="AYH213" s="102"/>
      <c r="AYI213" s="102"/>
      <c r="AYJ213" s="102"/>
      <c r="AYK213" s="102"/>
      <c r="AYL213" s="102"/>
      <c r="AYM213" s="102"/>
      <c r="AYN213" s="102"/>
      <c r="AYO213" s="102"/>
      <c r="AYP213" s="102"/>
      <c r="AYQ213" s="102"/>
      <c r="AYR213" s="102"/>
      <c r="AYS213" s="102"/>
      <c r="AYT213" s="102"/>
      <c r="AYU213" s="102"/>
      <c r="AYV213" s="102"/>
      <c r="AYW213" s="102"/>
      <c r="AYX213" s="102"/>
      <c r="AYY213" s="102"/>
      <c r="AYZ213" s="102"/>
      <c r="AZA213" s="102"/>
      <c r="AZB213" s="102"/>
      <c r="AZC213" s="102"/>
      <c r="AZD213" s="102"/>
      <c r="AZE213" s="102"/>
      <c r="AZF213" s="102"/>
      <c r="AZG213" s="102"/>
      <c r="AZH213" s="102"/>
      <c r="AZI213" s="102"/>
      <c r="AZJ213" s="102"/>
      <c r="AZK213" s="102"/>
      <c r="AZL213" s="102"/>
      <c r="AZM213" s="102"/>
      <c r="AZN213" s="102"/>
      <c r="AZO213" s="102"/>
      <c r="AZP213" s="102"/>
      <c r="AZQ213" s="102"/>
      <c r="AZR213" s="102"/>
      <c r="AZS213" s="102"/>
      <c r="AZT213" s="102"/>
      <c r="AZU213" s="102"/>
      <c r="AZV213" s="102"/>
      <c r="AZW213" s="102"/>
      <c r="AZX213" s="102"/>
      <c r="AZY213" s="102"/>
      <c r="AZZ213" s="102"/>
      <c r="BAA213" s="102"/>
      <c r="BAB213" s="102"/>
      <c r="BAC213" s="102"/>
      <c r="BAD213" s="102"/>
      <c r="BAE213" s="102"/>
      <c r="BAF213" s="102"/>
      <c r="BAG213" s="102"/>
      <c r="BAH213" s="102"/>
      <c r="BAI213" s="102"/>
      <c r="BAJ213" s="102"/>
      <c r="BAK213" s="102"/>
      <c r="BAL213" s="102"/>
      <c r="BAM213" s="102"/>
      <c r="BAN213" s="102"/>
      <c r="BAO213" s="102"/>
      <c r="BAP213" s="102"/>
      <c r="BAQ213" s="102"/>
      <c r="BAR213" s="102"/>
      <c r="BAS213" s="102"/>
      <c r="BAT213" s="102"/>
      <c r="BAU213" s="102"/>
      <c r="BAV213" s="102"/>
      <c r="BAW213" s="102"/>
      <c r="BAX213" s="102"/>
      <c r="BAY213" s="102"/>
      <c r="BAZ213" s="102"/>
      <c r="BBA213" s="102"/>
      <c r="BBB213" s="102"/>
      <c r="BBC213" s="102"/>
      <c r="BBD213" s="102"/>
      <c r="BBE213" s="102"/>
      <c r="BBF213" s="102"/>
      <c r="BBG213" s="102"/>
      <c r="BBH213" s="102"/>
      <c r="BBI213" s="102"/>
      <c r="BBJ213" s="102"/>
      <c r="BBK213" s="102"/>
      <c r="BBL213" s="102"/>
      <c r="BBM213" s="102"/>
      <c r="BBN213" s="102"/>
      <c r="BBO213" s="102"/>
      <c r="BBP213" s="102"/>
      <c r="BBQ213" s="102"/>
      <c r="BBR213" s="102"/>
      <c r="BBS213" s="102"/>
      <c r="BBT213" s="102"/>
      <c r="BBU213" s="102"/>
      <c r="BBV213" s="102"/>
      <c r="BBW213" s="102"/>
      <c r="BBX213" s="102"/>
      <c r="BBY213" s="102"/>
      <c r="BBZ213" s="102"/>
      <c r="BCA213" s="102"/>
      <c r="BCB213" s="102"/>
      <c r="BCC213" s="102"/>
      <c r="BCD213" s="102"/>
      <c r="BCE213" s="102"/>
      <c r="BCF213" s="102"/>
      <c r="BCG213" s="102"/>
      <c r="BCH213" s="102"/>
      <c r="BCI213" s="102"/>
      <c r="BCJ213" s="102"/>
      <c r="BCK213" s="102"/>
      <c r="BCL213" s="102"/>
      <c r="BCM213" s="102"/>
      <c r="BCN213" s="102"/>
      <c r="BCO213" s="102"/>
      <c r="BCP213" s="102"/>
      <c r="BCQ213" s="102"/>
      <c r="BCR213" s="102"/>
      <c r="BCS213" s="102"/>
      <c r="BCT213" s="102"/>
      <c r="BCU213" s="102"/>
      <c r="BCV213" s="102"/>
      <c r="BCW213" s="102"/>
      <c r="BCX213" s="102"/>
      <c r="BCY213" s="102"/>
      <c r="BCZ213" s="102"/>
      <c r="BDA213" s="102"/>
      <c r="BDB213" s="102"/>
      <c r="BDC213" s="102"/>
      <c r="BDD213" s="102"/>
      <c r="BDE213" s="102"/>
      <c r="BDF213" s="102"/>
      <c r="BDG213" s="102"/>
      <c r="BDH213" s="102"/>
      <c r="BDI213" s="102"/>
      <c r="BDJ213" s="102"/>
      <c r="BDK213" s="102"/>
      <c r="BDL213" s="102"/>
      <c r="BDM213" s="102"/>
      <c r="BDN213" s="102"/>
      <c r="BDO213" s="102"/>
      <c r="BDP213" s="102"/>
      <c r="BDQ213" s="102"/>
      <c r="BDR213" s="102"/>
      <c r="BDS213" s="102"/>
      <c r="BDT213" s="102"/>
      <c r="BDU213" s="102"/>
      <c r="BDV213" s="102"/>
      <c r="BDW213" s="102"/>
      <c r="BDX213" s="102"/>
      <c r="BDY213" s="102"/>
      <c r="BDZ213" s="102"/>
      <c r="BEA213" s="102"/>
      <c r="BEB213" s="102"/>
      <c r="BEC213" s="102"/>
      <c r="BED213" s="102"/>
      <c r="BEE213" s="102"/>
      <c r="BEF213" s="102"/>
      <c r="BEG213" s="102"/>
      <c r="BEH213" s="102"/>
      <c r="BEI213" s="102"/>
      <c r="BEJ213" s="102"/>
      <c r="BEK213" s="102"/>
      <c r="BEL213" s="102"/>
      <c r="BEM213" s="102"/>
      <c r="BEN213" s="102"/>
      <c r="BEO213" s="102"/>
      <c r="BEP213" s="102"/>
      <c r="BEQ213" s="102"/>
      <c r="BER213" s="102"/>
      <c r="BES213" s="102"/>
      <c r="BET213" s="102"/>
      <c r="BEU213" s="102"/>
      <c r="BEV213" s="102"/>
      <c r="BEW213" s="102"/>
      <c r="BEX213" s="102"/>
      <c r="BEY213" s="102"/>
      <c r="BEZ213" s="102"/>
      <c r="BFA213" s="102"/>
      <c r="BFB213" s="102"/>
      <c r="BFC213" s="102"/>
      <c r="BFD213" s="102"/>
      <c r="BFE213" s="102"/>
      <c r="BFF213" s="102"/>
      <c r="BFG213" s="102"/>
      <c r="BFH213" s="102"/>
      <c r="BFI213" s="102"/>
      <c r="BFJ213" s="102"/>
      <c r="BFK213" s="102"/>
      <c r="BFL213" s="102"/>
      <c r="BFM213" s="102"/>
      <c r="BFN213" s="102"/>
      <c r="BFO213" s="102"/>
      <c r="BFP213" s="102"/>
      <c r="BFQ213" s="102"/>
      <c r="BFR213" s="102"/>
      <c r="BFS213" s="102"/>
      <c r="BFT213" s="102"/>
      <c r="BFU213" s="102"/>
      <c r="BFV213" s="102"/>
      <c r="BFW213" s="102"/>
      <c r="BFX213" s="102"/>
      <c r="BFY213" s="102"/>
      <c r="BFZ213" s="102"/>
      <c r="BGA213" s="102"/>
      <c r="BGB213" s="102"/>
      <c r="BGC213" s="102"/>
      <c r="BGD213" s="102"/>
      <c r="BGE213" s="102"/>
      <c r="BGF213" s="102"/>
      <c r="BGG213" s="102"/>
      <c r="BGH213" s="102"/>
      <c r="BGI213" s="102"/>
      <c r="BGJ213" s="102"/>
      <c r="BGK213" s="102"/>
      <c r="BGL213" s="102"/>
      <c r="BGM213" s="102"/>
      <c r="BGN213" s="102"/>
      <c r="BGO213" s="102"/>
      <c r="BGP213" s="102"/>
      <c r="BGQ213" s="102"/>
      <c r="BGR213" s="102"/>
      <c r="BGS213" s="102"/>
      <c r="BGT213" s="102"/>
      <c r="BGU213" s="102"/>
      <c r="BGV213" s="102"/>
      <c r="BGW213" s="102"/>
      <c r="BGX213" s="102"/>
      <c r="BGY213" s="102"/>
      <c r="BGZ213" s="102"/>
      <c r="BHA213" s="102"/>
      <c r="BHB213" s="102"/>
      <c r="BHC213" s="102"/>
      <c r="BHD213" s="102"/>
      <c r="BHE213" s="102"/>
      <c r="BHF213" s="102"/>
      <c r="BHG213" s="102"/>
      <c r="BHH213" s="102"/>
      <c r="BHI213" s="102"/>
      <c r="BHJ213" s="102"/>
      <c r="BHK213" s="102"/>
      <c r="BHL213" s="102"/>
      <c r="BHM213" s="102"/>
      <c r="BHN213" s="102"/>
      <c r="BHO213" s="102"/>
      <c r="BHP213" s="102"/>
      <c r="BHQ213" s="102"/>
      <c r="BHR213" s="102"/>
      <c r="BHS213" s="102"/>
      <c r="BHT213" s="102"/>
      <c r="BHU213" s="102"/>
      <c r="BHV213" s="102"/>
      <c r="BHW213" s="102"/>
      <c r="BHX213" s="102"/>
      <c r="BHY213" s="102"/>
      <c r="BHZ213" s="102"/>
      <c r="BIA213" s="102"/>
      <c r="BIB213" s="102"/>
      <c r="BIC213" s="102"/>
      <c r="BID213" s="102"/>
      <c r="BIE213" s="102"/>
      <c r="BIF213" s="102"/>
      <c r="BIG213" s="102"/>
      <c r="BIH213" s="102"/>
      <c r="BII213" s="102"/>
      <c r="BIJ213" s="102"/>
      <c r="BIK213" s="102"/>
      <c r="BIL213" s="102"/>
      <c r="BIM213" s="102"/>
      <c r="BIN213" s="102"/>
      <c r="BIO213" s="102"/>
      <c r="BIP213" s="102"/>
      <c r="BIQ213" s="102"/>
      <c r="BIR213" s="102"/>
      <c r="BIS213" s="102"/>
      <c r="BIT213" s="102"/>
      <c r="BIU213" s="102"/>
      <c r="BIV213" s="102"/>
      <c r="BIW213" s="102"/>
      <c r="BIX213" s="102"/>
      <c r="BIY213" s="102"/>
      <c r="BIZ213" s="102"/>
      <c r="BJA213" s="102"/>
      <c r="BJB213" s="102"/>
      <c r="BJC213" s="102"/>
      <c r="BJD213" s="102"/>
      <c r="BJE213" s="102"/>
      <c r="BJF213" s="102"/>
      <c r="BJG213" s="102"/>
      <c r="BJH213" s="102"/>
      <c r="BJI213" s="102"/>
      <c r="BJJ213" s="102"/>
      <c r="BJK213" s="102"/>
      <c r="BJL213" s="102"/>
      <c r="BJM213" s="102"/>
      <c r="BJN213" s="102"/>
      <c r="BJO213" s="102"/>
      <c r="BJP213" s="102"/>
      <c r="BJQ213" s="102"/>
      <c r="BJR213" s="102"/>
      <c r="BJS213" s="102"/>
      <c r="BJT213" s="102"/>
      <c r="BJU213" s="102"/>
      <c r="BJV213" s="102"/>
      <c r="BJW213" s="102"/>
      <c r="BJX213" s="102"/>
      <c r="BJY213" s="102"/>
      <c r="BJZ213" s="102"/>
      <c r="BKA213" s="102"/>
      <c r="BKB213" s="102"/>
      <c r="BKC213" s="102"/>
      <c r="BKD213" s="102"/>
      <c r="BKE213" s="102"/>
      <c r="BKF213" s="102"/>
      <c r="BKG213" s="102"/>
      <c r="BKH213" s="102"/>
      <c r="BKI213" s="102"/>
      <c r="BKJ213" s="102"/>
      <c r="BKK213" s="102"/>
      <c r="BKL213" s="102"/>
      <c r="BKM213" s="102"/>
      <c r="BKN213" s="102"/>
      <c r="BKO213" s="102"/>
      <c r="BKP213" s="102"/>
      <c r="BKQ213" s="102"/>
      <c r="BKR213" s="102"/>
      <c r="BKS213" s="102"/>
      <c r="BKT213" s="102"/>
      <c r="BKU213" s="102"/>
      <c r="BKV213" s="102"/>
      <c r="BKW213" s="102"/>
      <c r="BKX213" s="102"/>
      <c r="BKY213" s="102"/>
      <c r="BKZ213" s="102"/>
      <c r="BLA213" s="102"/>
      <c r="BLB213" s="102"/>
      <c r="BLC213" s="102"/>
      <c r="BLD213" s="102"/>
      <c r="BLE213" s="102"/>
      <c r="BLF213" s="102"/>
      <c r="BLG213" s="102"/>
      <c r="BLH213" s="102"/>
      <c r="BLI213" s="102"/>
      <c r="BLJ213" s="102"/>
      <c r="BLK213" s="102"/>
      <c r="BLL213" s="102"/>
      <c r="BLM213" s="102"/>
      <c r="BLN213" s="102"/>
      <c r="BLO213" s="102"/>
      <c r="BLP213" s="102"/>
      <c r="BLQ213" s="102"/>
      <c r="BLR213" s="102"/>
      <c r="BLS213" s="102"/>
      <c r="BLT213" s="102"/>
      <c r="BLU213" s="102"/>
      <c r="BLV213" s="102"/>
      <c r="BLW213" s="102"/>
      <c r="BLX213" s="102"/>
      <c r="BLY213" s="102"/>
      <c r="BLZ213" s="102"/>
      <c r="BMA213" s="102"/>
      <c r="BMB213" s="102"/>
      <c r="BMC213" s="102"/>
      <c r="BMD213" s="102"/>
      <c r="BME213" s="102"/>
      <c r="BMF213" s="102"/>
      <c r="BMG213" s="102"/>
      <c r="BMH213" s="102"/>
      <c r="BMI213" s="102"/>
      <c r="BMJ213" s="102"/>
      <c r="BMK213" s="102"/>
      <c r="BML213" s="102"/>
      <c r="BMM213" s="102"/>
      <c r="BMN213" s="102"/>
      <c r="BMO213" s="102"/>
      <c r="BMP213" s="102"/>
      <c r="BMQ213" s="102"/>
      <c r="BMR213" s="102"/>
      <c r="BMS213" s="102"/>
      <c r="BMT213" s="102"/>
      <c r="BMU213" s="102"/>
      <c r="BMV213" s="102"/>
      <c r="BMW213" s="102"/>
      <c r="BMX213" s="102"/>
      <c r="BMY213" s="102"/>
      <c r="BMZ213" s="102"/>
      <c r="BNA213" s="102"/>
      <c r="BNB213" s="102"/>
      <c r="BNC213" s="102"/>
      <c r="BND213" s="102"/>
      <c r="BNE213" s="102"/>
      <c r="BNF213" s="102"/>
      <c r="BNG213" s="102"/>
      <c r="BNH213" s="102"/>
      <c r="BNI213" s="102"/>
      <c r="BNJ213" s="102"/>
      <c r="BNK213" s="102"/>
      <c r="BNL213" s="102"/>
      <c r="BNM213" s="102"/>
      <c r="BNN213" s="102"/>
      <c r="BNO213" s="102"/>
      <c r="BNP213" s="102"/>
      <c r="BNQ213" s="102"/>
      <c r="BNR213" s="102"/>
      <c r="BNS213" s="102"/>
      <c r="BNT213" s="102"/>
      <c r="BNU213" s="102"/>
      <c r="BNV213" s="102"/>
      <c r="BNW213" s="102"/>
      <c r="BNX213" s="102"/>
      <c r="BNY213" s="102"/>
      <c r="BNZ213" s="102"/>
      <c r="BOA213" s="102"/>
      <c r="BOB213" s="102"/>
      <c r="BOC213" s="102"/>
      <c r="BOD213" s="102"/>
      <c r="BOE213" s="102"/>
      <c r="BOF213" s="102"/>
      <c r="BOG213" s="102"/>
      <c r="BOH213" s="102"/>
      <c r="BOI213" s="102"/>
      <c r="BOJ213" s="102"/>
      <c r="BOK213" s="102"/>
      <c r="BOL213" s="102"/>
      <c r="BOM213" s="102"/>
      <c r="BON213" s="102"/>
      <c r="BOO213" s="102"/>
      <c r="BOP213" s="102"/>
      <c r="BOQ213" s="102"/>
      <c r="BOR213" s="102"/>
      <c r="BOS213" s="102"/>
      <c r="BOT213" s="102"/>
      <c r="BOU213" s="102"/>
      <c r="BOV213" s="102"/>
      <c r="BOW213" s="102"/>
      <c r="BOX213" s="102"/>
      <c r="BOY213" s="102"/>
      <c r="BOZ213" s="102"/>
      <c r="BPA213" s="102"/>
      <c r="BPB213" s="102"/>
      <c r="BPC213" s="102"/>
      <c r="BPD213" s="102"/>
      <c r="BPE213" s="102"/>
      <c r="BPF213" s="102"/>
      <c r="BPG213" s="102"/>
      <c r="BPH213" s="102"/>
      <c r="BPI213" s="102"/>
      <c r="BPJ213" s="102"/>
      <c r="BPK213" s="102"/>
      <c r="BPL213" s="102"/>
      <c r="BPM213" s="102"/>
      <c r="BPN213" s="102"/>
      <c r="BPO213" s="102"/>
      <c r="BPP213" s="102"/>
      <c r="BPQ213" s="102"/>
      <c r="BPR213" s="102"/>
      <c r="BPS213" s="102"/>
      <c r="BPT213" s="102"/>
      <c r="BPU213" s="102"/>
      <c r="BPV213" s="102"/>
      <c r="BPW213" s="102"/>
      <c r="BPX213" s="102"/>
      <c r="BPY213" s="102"/>
      <c r="BPZ213" s="102"/>
      <c r="BQA213" s="102"/>
      <c r="BQB213" s="102"/>
      <c r="BQC213" s="102"/>
      <c r="BQD213" s="102"/>
      <c r="BQE213" s="102"/>
      <c r="BQF213" s="102"/>
      <c r="BQG213" s="102"/>
      <c r="BQH213" s="102"/>
      <c r="BQI213" s="102"/>
      <c r="BQJ213" s="102"/>
      <c r="BQK213" s="102"/>
      <c r="BQL213" s="102"/>
      <c r="BQM213" s="102"/>
      <c r="BQN213" s="102"/>
      <c r="BQO213" s="102"/>
      <c r="BQP213" s="102"/>
      <c r="BQQ213" s="102"/>
      <c r="BQR213" s="102"/>
      <c r="BQS213" s="102"/>
      <c r="BQT213" s="102"/>
      <c r="BQU213" s="102"/>
      <c r="BQV213" s="102"/>
      <c r="BQW213" s="102"/>
      <c r="BQX213" s="102"/>
      <c r="BQY213" s="102"/>
      <c r="BQZ213" s="102"/>
      <c r="BRA213" s="102"/>
      <c r="BRB213" s="102"/>
      <c r="BRC213" s="102"/>
      <c r="BRD213" s="102"/>
      <c r="BRE213" s="102"/>
      <c r="BRF213" s="102"/>
      <c r="BRG213" s="102"/>
      <c r="BRH213" s="102"/>
      <c r="BRI213" s="102"/>
      <c r="BRJ213" s="102"/>
      <c r="BRK213" s="102"/>
      <c r="BRL213" s="102"/>
      <c r="BRM213" s="102"/>
      <c r="BRN213" s="102"/>
      <c r="BRO213" s="102"/>
      <c r="BRP213" s="102"/>
      <c r="BRQ213" s="102"/>
      <c r="BRR213" s="102"/>
      <c r="BRS213" s="102"/>
      <c r="BRT213" s="102"/>
      <c r="BRU213" s="102"/>
      <c r="BRV213" s="102"/>
      <c r="BRW213" s="102"/>
      <c r="BRX213" s="102"/>
      <c r="BRY213" s="102"/>
      <c r="BRZ213" s="102"/>
      <c r="BSA213" s="102"/>
      <c r="BSB213" s="102"/>
      <c r="BSC213" s="102"/>
      <c r="BSD213" s="102"/>
      <c r="BSE213" s="102"/>
      <c r="BSF213" s="102"/>
      <c r="BSG213" s="102"/>
      <c r="BSH213" s="102"/>
      <c r="BSI213" s="102"/>
      <c r="BSJ213" s="102"/>
      <c r="BSK213" s="102"/>
      <c r="BSL213" s="102"/>
      <c r="BSM213" s="102"/>
      <c r="BSN213" s="102"/>
      <c r="BSO213" s="102"/>
      <c r="BSP213" s="102"/>
      <c r="BSQ213" s="102"/>
      <c r="BSR213" s="102"/>
      <c r="BSS213" s="102"/>
      <c r="BST213" s="102"/>
      <c r="BSU213" s="102"/>
      <c r="BSV213" s="102"/>
      <c r="BSW213" s="102"/>
      <c r="BSX213" s="102"/>
      <c r="BSY213" s="102"/>
      <c r="BSZ213" s="102"/>
      <c r="BTA213" s="102"/>
      <c r="BTB213" s="102"/>
      <c r="BTC213" s="102"/>
      <c r="BTD213" s="102"/>
      <c r="BTE213" s="102"/>
      <c r="BTF213" s="102"/>
      <c r="BTG213" s="102"/>
      <c r="BTH213" s="102"/>
      <c r="BTI213" s="102"/>
      <c r="BTJ213" s="102"/>
      <c r="BTK213" s="102"/>
      <c r="BTL213" s="102"/>
      <c r="BTM213" s="102"/>
      <c r="BTN213" s="102"/>
      <c r="BTO213" s="102"/>
      <c r="BTP213" s="102"/>
      <c r="BTQ213" s="102"/>
      <c r="BTR213" s="102"/>
      <c r="BTS213" s="102"/>
      <c r="BTT213" s="102"/>
      <c r="BTU213" s="102"/>
      <c r="BTV213" s="102"/>
      <c r="BTW213" s="102"/>
      <c r="BTX213" s="102"/>
      <c r="BTY213" s="102"/>
      <c r="BTZ213" s="102"/>
      <c r="BUA213" s="102"/>
      <c r="BUB213" s="102"/>
      <c r="BUC213" s="102"/>
      <c r="BUD213" s="102"/>
      <c r="BUE213" s="102"/>
      <c r="BUF213" s="102"/>
      <c r="BUG213" s="102"/>
      <c r="BUH213" s="102"/>
      <c r="BUI213" s="102"/>
      <c r="BUJ213" s="102"/>
      <c r="BUK213" s="102"/>
      <c r="BUL213" s="102"/>
      <c r="BUM213" s="102"/>
      <c r="BUN213" s="102"/>
      <c r="BUO213" s="102"/>
      <c r="BUP213" s="102"/>
      <c r="BUQ213" s="102"/>
      <c r="BUR213" s="102"/>
      <c r="BUS213" s="102"/>
      <c r="BUT213" s="102"/>
      <c r="BUU213" s="102"/>
      <c r="BUV213" s="102"/>
      <c r="BUW213" s="102"/>
      <c r="BUX213" s="102"/>
      <c r="BUY213" s="102"/>
      <c r="BUZ213" s="102"/>
      <c r="BVA213" s="102"/>
      <c r="BVB213" s="102"/>
      <c r="BVC213" s="102"/>
      <c r="BVD213" s="102"/>
      <c r="BVE213" s="102"/>
      <c r="BVF213" s="102"/>
      <c r="BVG213" s="102"/>
      <c r="BVH213" s="102"/>
      <c r="BVI213" s="102"/>
      <c r="BVJ213" s="102"/>
      <c r="BVK213" s="102"/>
      <c r="BVL213" s="102"/>
      <c r="BVM213" s="102"/>
      <c r="BVN213" s="102"/>
      <c r="BVO213" s="102"/>
      <c r="BVP213" s="102"/>
      <c r="BVQ213" s="102"/>
      <c r="BVR213" s="102"/>
      <c r="BVS213" s="102"/>
      <c r="BVT213" s="102"/>
      <c r="BVU213" s="102"/>
      <c r="BVV213" s="102"/>
      <c r="BVW213" s="102"/>
      <c r="BVX213" s="102"/>
      <c r="BVY213" s="102"/>
      <c r="BVZ213" s="102"/>
      <c r="BWA213" s="102"/>
      <c r="BWB213" s="102"/>
      <c r="BWC213" s="102"/>
      <c r="BWD213" s="102"/>
      <c r="BWE213" s="102"/>
      <c r="BWF213" s="102"/>
      <c r="BWG213" s="102"/>
      <c r="BWH213" s="102"/>
      <c r="BWI213" s="102"/>
      <c r="BWJ213" s="102"/>
      <c r="BWK213" s="102"/>
      <c r="BWL213" s="102"/>
      <c r="BWM213" s="102"/>
      <c r="BWN213" s="102"/>
      <c r="BWO213" s="102"/>
      <c r="BWP213" s="102"/>
      <c r="BWQ213" s="102"/>
      <c r="BWR213" s="102"/>
      <c r="BWS213" s="102"/>
      <c r="BWT213" s="102"/>
      <c r="BWU213" s="102"/>
      <c r="BWV213" s="102"/>
      <c r="BWW213" s="102"/>
      <c r="BWX213" s="102"/>
      <c r="BWY213" s="102"/>
      <c r="BWZ213" s="102"/>
      <c r="BXA213" s="102"/>
      <c r="BXB213" s="102"/>
      <c r="BXC213" s="102"/>
      <c r="BXD213" s="102"/>
      <c r="BXE213" s="102"/>
      <c r="BXF213" s="102"/>
      <c r="BXG213" s="102"/>
      <c r="BXH213" s="102"/>
      <c r="BXI213" s="102"/>
      <c r="BXJ213" s="102"/>
      <c r="BXK213" s="102"/>
      <c r="BXL213" s="102"/>
      <c r="BXM213" s="102"/>
      <c r="BXN213" s="102"/>
      <c r="BXO213" s="102"/>
      <c r="BXP213" s="102"/>
      <c r="BXQ213" s="102"/>
      <c r="BXR213" s="102"/>
      <c r="BXS213" s="102"/>
      <c r="BXT213" s="102"/>
      <c r="BXU213" s="102"/>
      <c r="BXV213" s="102"/>
      <c r="BXW213" s="102"/>
      <c r="BXX213" s="102"/>
      <c r="BXY213" s="102"/>
      <c r="BXZ213" s="102"/>
      <c r="BYA213" s="102"/>
      <c r="BYB213" s="102"/>
      <c r="BYC213" s="102"/>
      <c r="BYD213" s="102"/>
      <c r="BYE213" s="102"/>
      <c r="BYF213" s="102"/>
      <c r="BYG213" s="102"/>
      <c r="BYH213" s="102"/>
      <c r="BYI213" s="102"/>
      <c r="BYJ213" s="102"/>
      <c r="BYK213" s="102"/>
      <c r="BYL213" s="102"/>
      <c r="BYM213" s="102"/>
      <c r="BYN213" s="102"/>
      <c r="BYO213" s="102"/>
      <c r="BYP213" s="102"/>
      <c r="BYQ213" s="102"/>
      <c r="BYR213" s="102"/>
      <c r="BYS213" s="102"/>
      <c r="BYT213" s="102"/>
      <c r="BYU213" s="102"/>
      <c r="BYV213" s="102"/>
      <c r="BYW213" s="102"/>
      <c r="BYX213" s="102"/>
      <c r="BYY213" s="102"/>
      <c r="BYZ213" s="102"/>
      <c r="BZA213" s="102"/>
      <c r="BZB213" s="102"/>
      <c r="BZC213" s="102"/>
      <c r="BZD213" s="102"/>
      <c r="BZE213" s="102"/>
      <c r="BZF213" s="102"/>
      <c r="BZG213" s="102"/>
      <c r="BZH213" s="102"/>
      <c r="BZI213" s="102"/>
      <c r="BZJ213" s="102"/>
      <c r="BZK213" s="102"/>
      <c r="BZL213" s="102"/>
      <c r="BZM213" s="102"/>
      <c r="BZN213" s="102"/>
      <c r="BZO213" s="102"/>
      <c r="BZP213" s="102"/>
      <c r="BZQ213" s="102"/>
      <c r="BZR213" s="102"/>
      <c r="BZS213" s="102"/>
      <c r="BZT213" s="102"/>
      <c r="BZU213" s="102"/>
      <c r="BZV213" s="102"/>
      <c r="BZW213" s="102"/>
    </row>
    <row r="214" spans="2:2051" ht="14.25" customHeight="1">
      <c r="B214" s="112" t="s">
        <v>754</v>
      </c>
      <c r="C214" s="113" t="s">
        <v>235</v>
      </c>
      <c r="D214" s="113" t="s">
        <v>3</v>
      </c>
      <c r="E214" s="113" t="str">
        <f>'Alcance 3'!C109</f>
        <v>Mesa escritorio</v>
      </c>
      <c r="F214" s="113" t="str">
        <f>'Alcance 3'!D109</f>
        <v>Tipo de transporte de carga</v>
      </c>
      <c r="G214" s="226" t="s">
        <v>804</v>
      </c>
      <c r="H214" s="237" t="s">
        <v>238</v>
      </c>
      <c r="I214" s="238">
        <v>3</v>
      </c>
      <c r="J214" s="126">
        <f>'Alcance 3'!E109*'Alcance 3'!E128</f>
        <v>0</v>
      </c>
      <c r="K214" s="113" t="s">
        <v>802</v>
      </c>
      <c r="L214" s="113"/>
      <c r="M214" s="298">
        <v>1</v>
      </c>
      <c r="N214" s="117"/>
      <c r="O214" s="113">
        <f t="shared" si="192"/>
        <v>0</v>
      </c>
      <c r="P214" s="115" t="str">
        <f t="shared" si="186"/>
        <v>tkm</v>
      </c>
      <c r="Q214" s="120">
        <f>IFERROR(VLOOKUP($F214,'Datos 1-Factores emisión'!$B$809:$D$820,2,FALSE),0)</f>
        <v>0</v>
      </c>
      <c r="R214" s="121">
        <v>0</v>
      </c>
      <c r="S214" s="121">
        <v>0</v>
      </c>
      <c r="T214" s="121">
        <v>0</v>
      </c>
      <c r="U214" s="121">
        <v>0</v>
      </c>
      <c r="V214" s="120">
        <f t="shared" ref="V214:X228" si="194">Q214*$O214</f>
        <v>0</v>
      </c>
      <c r="W214" s="121">
        <f t="shared" si="194"/>
        <v>0</v>
      </c>
      <c r="X214" s="121">
        <f t="shared" si="194"/>
        <v>0</v>
      </c>
      <c r="Y214" s="121">
        <v>0</v>
      </c>
      <c r="Z214" s="121">
        <v>0</v>
      </c>
      <c r="AA214" s="121">
        <f t="shared" si="188"/>
        <v>0</v>
      </c>
      <c r="AB214" s="120">
        <f>'Datos 2-Potenciales calent glob'!$E$6</f>
        <v>1</v>
      </c>
      <c r="AC214" s="121">
        <f>'Datos 2-Potenciales calent glob'!$E$31</f>
        <v>28</v>
      </c>
      <c r="AD214" s="121">
        <f>'Datos 2-Potenciales calent glob'!$E$32</f>
        <v>265</v>
      </c>
      <c r="AE214" s="123">
        <f>SUMIF('Datos 2-Potenciales calent glob'!$B$6:$B$56,Cálculos_5!E214,'Datos 2-Potenciales calent glob'!$E$6:$E$56)</f>
        <v>0</v>
      </c>
      <c r="AF214" s="121">
        <f>'Datos 2-Potenciales calent glob'!$E$6</f>
        <v>1</v>
      </c>
      <c r="AG214" s="121">
        <f>'Datos 2-Potenciales calent glob'!$E$6</f>
        <v>1</v>
      </c>
      <c r="AH214" s="120">
        <f t="shared" si="193"/>
        <v>0</v>
      </c>
      <c r="AI214" s="121">
        <f t="shared" si="193"/>
        <v>0</v>
      </c>
      <c r="AJ214" s="121">
        <f t="shared" si="193"/>
        <v>0</v>
      </c>
      <c r="AK214" s="121">
        <f t="shared" si="193"/>
        <v>0</v>
      </c>
      <c r="AL214" s="124">
        <f t="shared" si="190"/>
        <v>0</v>
      </c>
      <c r="AM214" s="121">
        <f t="shared" si="176"/>
        <v>0</v>
      </c>
      <c r="AN214" s="207">
        <f t="shared" si="155"/>
        <v>0</v>
      </c>
      <c r="AO214" s="102"/>
      <c r="AP214" s="102"/>
      <c r="AQ214" s="102"/>
      <c r="AR214" s="102"/>
      <c r="AS214" s="102"/>
      <c r="AT214" s="102"/>
      <c r="AU214" s="102"/>
      <c r="AV214" s="102"/>
      <c r="AW214" s="102"/>
      <c r="AX214" s="102"/>
      <c r="AY214" s="102"/>
      <c r="AZ214" s="102"/>
      <c r="BA214" s="102"/>
      <c r="BB214" s="102"/>
      <c r="BC214" s="102"/>
      <c r="BD214" s="102"/>
      <c r="BE214" s="102"/>
      <c r="BF214" s="102"/>
      <c r="BG214" s="102"/>
      <c r="BH214" s="102"/>
      <c r="BI214" s="102"/>
      <c r="BJ214" s="102"/>
      <c r="BK214" s="102"/>
      <c r="BL214" s="102"/>
      <c r="BM214" s="102"/>
      <c r="BN214" s="102"/>
      <c r="BO214" s="102"/>
      <c r="BP214" s="102"/>
      <c r="BQ214" s="102"/>
      <c r="BR214" s="102"/>
      <c r="BS214" s="102"/>
      <c r="BT214" s="102"/>
      <c r="BU214" s="102"/>
      <c r="BV214" s="102"/>
      <c r="BW214" s="102"/>
      <c r="BX214" s="102"/>
      <c r="BY214" s="102"/>
      <c r="BZ214" s="102"/>
      <c r="CA214" s="102"/>
      <c r="CB214" s="102"/>
      <c r="CC214" s="102"/>
      <c r="CD214" s="102"/>
      <c r="CE214" s="102"/>
      <c r="CF214" s="102"/>
      <c r="CG214" s="102"/>
      <c r="CH214" s="102"/>
      <c r="CI214" s="102"/>
      <c r="CJ214" s="102"/>
      <c r="CK214" s="102"/>
      <c r="CL214" s="102"/>
      <c r="CM214" s="102"/>
      <c r="CN214" s="102"/>
      <c r="CO214" s="102"/>
      <c r="CP214" s="102"/>
      <c r="CQ214" s="102"/>
      <c r="CR214" s="102"/>
      <c r="CS214" s="102"/>
      <c r="CT214" s="102"/>
      <c r="CU214" s="102"/>
      <c r="CV214" s="102"/>
      <c r="CW214" s="102"/>
      <c r="CX214" s="102"/>
      <c r="CY214" s="102"/>
      <c r="CZ214" s="102"/>
      <c r="DA214" s="102"/>
      <c r="DB214" s="102"/>
      <c r="DC214" s="102"/>
      <c r="DD214" s="102"/>
      <c r="DE214" s="102"/>
      <c r="DF214" s="102"/>
      <c r="DG214" s="102"/>
      <c r="DH214" s="102"/>
      <c r="DI214" s="102"/>
      <c r="DJ214" s="102"/>
      <c r="DK214" s="102"/>
      <c r="DL214" s="102"/>
      <c r="DM214" s="102"/>
      <c r="DN214" s="102"/>
      <c r="DO214" s="102"/>
      <c r="DP214" s="102"/>
      <c r="DQ214" s="102"/>
      <c r="DR214" s="102"/>
      <c r="DS214" s="102"/>
      <c r="DT214" s="102"/>
      <c r="DU214" s="102"/>
      <c r="DV214" s="102"/>
      <c r="DW214" s="102"/>
      <c r="DX214" s="102"/>
      <c r="DY214" s="102"/>
      <c r="DZ214" s="102"/>
      <c r="EA214" s="102"/>
      <c r="EB214" s="102"/>
      <c r="EC214" s="102"/>
      <c r="ED214" s="102"/>
      <c r="EE214" s="102"/>
      <c r="EF214" s="102"/>
      <c r="EG214" s="102"/>
      <c r="EH214" s="102"/>
      <c r="EI214" s="102"/>
      <c r="EJ214" s="102"/>
      <c r="EK214" s="102"/>
      <c r="EL214" s="102"/>
      <c r="EM214" s="102"/>
      <c r="EN214" s="102"/>
      <c r="EO214" s="102"/>
      <c r="EP214" s="102"/>
      <c r="EQ214" s="102"/>
      <c r="ER214" s="102"/>
      <c r="ES214" s="102"/>
      <c r="ET214" s="102"/>
      <c r="EU214" s="102"/>
      <c r="EV214" s="102"/>
      <c r="EW214" s="102"/>
      <c r="EX214" s="102"/>
      <c r="EY214" s="102"/>
      <c r="EZ214" s="102"/>
      <c r="FA214" s="102"/>
      <c r="FB214" s="102"/>
      <c r="FC214" s="102"/>
      <c r="FD214" s="102"/>
      <c r="FE214" s="102"/>
      <c r="FF214" s="102"/>
      <c r="FG214" s="102"/>
      <c r="FH214" s="102"/>
      <c r="FI214" s="102"/>
      <c r="FJ214" s="102"/>
      <c r="FK214" s="102"/>
      <c r="FL214" s="102"/>
      <c r="FM214" s="102"/>
      <c r="FN214" s="102"/>
      <c r="FO214" s="102"/>
      <c r="FP214" s="102"/>
      <c r="FQ214" s="102"/>
      <c r="FR214" s="102"/>
      <c r="FS214" s="102"/>
      <c r="FT214" s="102"/>
      <c r="FU214" s="102"/>
      <c r="FV214" s="102"/>
      <c r="FW214" s="102"/>
      <c r="FX214" s="102"/>
      <c r="FY214" s="102"/>
      <c r="FZ214" s="102"/>
      <c r="GA214" s="102"/>
      <c r="GB214" s="102"/>
      <c r="GC214" s="102"/>
      <c r="GD214" s="102"/>
      <c r="GE214" s="102"/>
      <c r="GF214" s="102"/>
      <c r="GG214" s="102"/>
      <c r="GH214" s="102"/>
      <c r="GI214" s="102"/>
      <c r="GJ214" s="102"/>
      <c r="GK214" s="102"/>
      <c r="GL214" s="102"/>
      <c r="GM214" s="102"/>
      <c r="GN214" s="102"/>
      <c r="GO214" s="102"/>
      <c r="GP214" s="102"/>
      <c r="GQ214" s="102"/>
      <c r="GR214" s="102"/>
      <c r="GS214" s="102"/>
      <c r="GT214" s="102"/>
      <c r="GU214" s="102"/>
      <c r="GV214" s="102"/>
      <c r="GW214" s="102"/>
      <c r="GX214" s="102"/>
      <c r="GY214" s="102"/>
      <c r="GZ214" s="102"/>
      <c r="HA214" s="102"/>
      <c r="HB214" s="102"/>
      <c r="HC214" s="102"/>
      <c r="HD214" s="102"/>
      <c r="HE214" s="102"/>
      <c r="HF214" s="102"/>
      <c r="HG214" s="102"/>
      <c r="HH214" s="102"/>
      <c r="HI214" s="102"/>
      <c r="HJ214" s="102"/>
      <c r="HK214" s="102"/>
      <c r="HL214" s="102"/>
      <c r="HM214" s="102"/>
      <c r="HN214" s="102"/>
      <c r="HO214" s="102"/>
      <c r="HP214" s="102"/>
      <c r="HQ214" s="102"/>
      <c r="HR214" s="102"/>
      <c r="HS214" s="102"/>
      <c r="HT214" s="102"/>
      <c r="HU214" s="102"/>
      <c r="HV214" s="102"/>
      <c r="HW214" s="102"/>
      <c r="HX214" s="102"/>
      <c r="HY214" s="102"/>
      <c r="HZ214" s="102"/>
      <c r="IA214" s="102"/>
      <c r="IB214" s="102"/>
      <c r="IC214" s="102"/>
      <c r="ID214" s="102"/>
      <c r="IE214" s="102"/>
      <c r="IF214" s="102"/>
      <c r="IG214" s="102"/>
      <c r="IH214" s="102"/>
      <c r="II214" s="102"/>
      <c r="IJ214" s="102"/>
      <c r="IK214" s="102"/>
      <c r="IL214" s="102"/>
      <c r="IM214" s="102"/>
      <c r="IN214" s="102"/>
      <c r="IO214" s="102"/>
      <c r="IP214" s="102"/>
      <c r="IQ214" s="102"/>
      <c r="IR214" s="102"/>
      <c r="IS214" s="102"/>
      <c r="IT214" s="102"/>
      <c r="IU214" s="102"/>
      <c r="IV214" s="102"/>
      <c r="IW214" s="102"/>
      <c r="IX214" s="102"/>
      <c r="IY214" s="102"/>
      <c r="IZ214" s="102"/>
      <c r="JA214" s="102"/>
      <c r="JB214" s="102"/>
      <c r="JC214" s="102"/>
      <c r="JD214" s="102"/>
      <c r="JE214" s="102"/>
      <c r="JF214" s="102"/>
      <c r="JG214" s="102"/>
      <c r="JH214" s="102"/>
      <c r="JI214" s="102"/>
      <c r="JJ214" s="102"/>
      <c r="JK214" s="102"/>
      <c r="JL214" s="102"/>
      <c r="JM214" s="102"/>
      <c r="JN214" s="102"/>
      <c r="JO214" s="102"/>
      <c r="JP214" s="102"/>
      <c r="JQ214" s="102"/>
      <c r="JR214" s="102"/>
      <c r="JS214" s="102"/>
      <c r="JT214" s="102"/>
      <c r="JU214" s="102"/>
      <c r="JV214" s="102"/>
      <c r="JW214" s="102"/>
      <c r="JX214" s="102"/>
      <c r="JY214" s="102"/>
      <c r="JZ214" s="102"/>
      <c r="KA214" s="102"/>
      <c r="KB214" s="102"/>
      <c r="KC214" s="102"/>
      <c r="KD214" s="102"/>
      <c r="KE214" s="102"/>
      <c r="KF214" s="102"/>
      <c r="KG214" s="102"/>
      <c r="KH214" s="102"/>
      <c r="KI214" s="102"/>
      <c r="KJ214" s="102"/>
      <c r="KK214" s="102"/>
      <c r="KL214" s="102"/>
      <c r="KM214" s="102"/>
      <c r="KN214" s="102"/>
      <c r="KO214" s="102"/>
      <c r="KP214" s="102"/>
      <c r="KQ214" s="102"/>
      <c r="KR214" s="102"/>
      <c r="KS214" s="102"/>
      <c r="KT214" s="102"/>
      <c r="KU214" s="102"/>
      <c r="KV214" s="102"/>
      <c r="KW214" s="102"/>
      <c r="KX214" s="102"/>
      <c r="KY214" s="102"/>
      <c r="KZ214" s="102"/>
      <c r="LA214" s="102"/>
      <c r="LB214" s="102"/>
      <c r="LC214" s="102"/>
      <c r="LD214" s="102"/>
      <c r="LE214" s="102"/>
      <c r="LF214" s="102"/>
      <c r="LG214" s="102"/>
      <c r="LH214" s="102"/>
      <c r="LI214" s="102"/>
      <c r="LJ214" s="102"/>
      <c r="LK214" s="102"/>
      <c r="LL214" s="102"/>
      <c r="LM214" s="102"/>
      <c r="LN214" s="102"/>
      <c r="LO214" s="102"/>
      <c r="LP214" s="102"/>
      <c r="LQ214" s="102"/>
      <c r="LR214" s="102"/>
      <c r="LS214" s="102"/>
      <c r="LT214" s="102"/>
      <c r="LU214" s="102"/>
      <c r="LV214" s="102"/>
      <c r="LW214" s="102"/>
      <c r="LX214" s="102"/>
      <c r="LY214" s="102"/>
      <c r="LZ214" s="102"/>
      <c r="MA214" s="102"/>
      <c r="MB214" s="102"/>
      <c r="MC214" s="102"/>
      <c r="MD214" s="102"/>
      <c r="ME214" s="102"/>
      <c r="MF214" s="102"/>
      <c r="MG214" s="102"/>
      <c r="MH214" s="102"/>
      <c r="MI214" s="102"/>
      <c r="MJ214" s="102"/>
      <c r="MK214" s="102"/>
      <c r="ML214" s="102"/>
      <c r="MM214" s="102"/>
      <c r="MN214" s="102"/>
      <c r="MO214" s="102"/>
      <c r="MP214" s="102"/>
      <c r="MQ214" s="102"/>
      <c r="MR214" s="102"/>
      <c r="MS214" s="102"/>
      <c r="MT214" s="102"/>
      <c r="MU214" s="102"/>
      <c r="MV214" s="102"/>
      <c r="MW214" s="102"/>
      <c r="MX214" s="102"/>
      <c r="MY214" s="102"/>
      <c r="MZ214" s="102"/>
      <c r="NA214" s="102"/>
      <c r="NB214" s="102"/>
      <c r="NC214" s="102"/>
      <c r="ND214" s="102"/>
      <c r="NE214" s="102"/>
      <c r="NF214" s="102"/>
      <c r="NG214" s="102"/>
      <c r="NH214" s="102"/>
      <c r="NI214" s="102"/>
      <c r="NJ214" s="102"/>
      <c r="NK214" s="102"/>
      <c r="NL214" s="102"/>
      <c r="NM214" s="102"/>
      <c r="NN214" s="102"/>
      <c r="NO214" s="102"/>
      <c r="NP214" s="102"/>
      <c r="NQ214" s="102"/>
      <c r="NR214" s="102"/>
      <c r="NS214" s="102"/>
      <c r="NT214" s="102"/>
      <c r="NU214" s="102"/>
      <c r="NV214" s="102"/>
      <c r="NW214" s="102"/>
      <c r="NX214" s="102"/>
      <c r="NY214" s="102"/>
      <c r="NZ214" s="102"/>
      <c r="OA214" s="102"/>
      <c r="OB214" s="102"/>
      <c r="OC214" s="102"/>
      <c r="OD214" s="102"/>
      <c r="OE214" s="102"/>
      <c r="OF214" s="102"/>
      <c r="OG214" s="102"/>
      <c r="OH214" s="102"/>
      <c r="OI214" s="102"/>
      <c r="OJ214" s="102"/>
      <c r="OK214" s="102"/>
      <c r="OL214" s="102"/>
      <c r="OM214" s="102"/>
      <c r="ON214" s="102"/>
      <c r="OO214" s="102"/>
      <c r="OP214" s="102"/>
      <c r="OQ214" s="102"/>
      <c r="OR214" s="102"/>
      <c r="OS214" s="102"/>
      <c r="OT214" s="102"/>
      <c r="OU214" s="102"/>
      <c r="OV214" s="102"/>
      <c r="OW214" s="102"/>
      <c r="OX214" s="102"/>
      <c r="OY214" s="102"/>
      <c r="OZ214" s="102"/>
      <c r="PA214" s="102"/>
      <c r="PB214" s="102"/>
      <c r="PC214" s="102"/>
      <c r="PD214" s="102"/>
      <c r="PE214" s="102"/>
      <c r="PF214" s="102"/>
      <c r="PG214" s="102"/>
      <c r="PH214" s="102"/>
      <c r="PI214" s="102"/>
      <c r="PJ214" s="102"/>
      <c r="PK214" s="102"/>
      <c r="PL214" s="102"/>
      <c r="PM214" s="102"/>
      <c r="PN214" s="102"/>
      <c r="PO214" s="102"/>
      <c r="PP214" s="102"/>
      <c r="PQ214" s="102"/>
      <c r="PR214" s="102"/>
      <c r="PS214" s="102"/>
      <c r="PT214" s="102"/>
      <c r="PU214" s="102"/>
      <c r="PV214" s="102"/>
      <c r="PW214" s="102"/>
      <c r="PX214" s="102"/>
      <c r="PY214" s="102"/>
      <c r="PZ214" s="102"/>
      <c r="QA214" s="102"/>
      <c r="QB214" s="102"/>
      <c r="QC214" s="102"/>
      <c r="QD214" s="102"/>
      <c r="QE214" s="102"/>
      <c r="QF214" s="102"/>
      <c r="QG214" s="102"/>
      <c r="QH214" s="102"/>
      <c r="QI214" s="102"/>
      <c r="QJ214" s="102"/>
      <c r="QK214" s="102"/>
      <c r="QL214" s="102"/>
      <c r="QM214" s="102"/>
      <c r="QN214" s="102"/>
      <c r="QO214" s="102"/>
      <c r="QP214" s="102"/>
      <c r="QQ214" s="102"/>
      <c r="QR214" s="102"/>
      <c r="QS214" s="102"/>
      <c r="QT214" s="102"/>
      <c r="QU214" s="102"/>
      <c r="QV214" s="102"/>
      <c r="QW214" s="102"/>
      <c r="QX214" s="102"/>
      <c r="QY214" s="102"/>
      <c r="QZ214" s="102"/>
      <c r="RA214" s="102"/>
      <c r="RB214" s="102"/>
      <c r="RC214" s="102"/>
      <c r="RD214" s="102"/>
      <c r="RE214" s="102"/>
      <c r="RF214" s="102"/>
      <c r="RG214" s="102"/>
      <c r="RH214" s="102"/>
      <c r="RI214" s="102"/>
      <c r="RJ214" s="102"/>
      <c r="RK214" s="102"/>
      <c r="RL214" s="102"/>
      <c r="RM214" s="102"/>
      <c r="RN214" s="102"/>
      <c r="RO214" s="102"/>
      <c r="RP214" s="102"/>
      <c r="RQ214" s="102"/>
      <c r="RR214" s="102"/>
      <c r="RS214" s="102"/>
      <c r="RT214" s="102"/>
      <c r="RU214" s="102"/>
      <c r="RV214" s="102"/>
      <c r="RW214" s="102"/>
      <c r="RX214" s="102"/>
      <c r="RY214" s="102"/>
      <c r="RZ214" s="102"/>
      <c r="SA214" s="102"/>
      <c r="SB214" s="102"/>
      <c r="SC214" s="102"/>
      <c r="SD214" s="102"/>
      <c r="SE214" s="102"/>
      <c r="SF214" s="102"/>
      <c r="SG214" s="102"/>
      <c r="SH214" s="102"/>
      <c r="SI214" s="102"/>
      <c r="SJ214" s="102"/>
      <c r="SK214" s="102"/>
      <c r="SL214" s="102"/>
      <c r="SM214" s="102"/>
      <c r="SN214" s="102"/>
      <c r="SO214" s="102"/>
      <c r="SP214" s="102"/>
      <c r="SQ214" s="102"/>
      <c r="SR214" s="102"/>
      <c r="SS214" s="102"/>
      <c r="ST214" s="102"/>
      <c r="SU214" s="102"/>
      <c r="SV214" s="102"/>
      <c r="SW214" s="102"/>
      <c r="SX214" s="102"/>
      <c r="SY214" s="102"/>
      <c r="SZ214" s="102"/>
      <c r="TA214" s="102"/>
      <c r="TB214" s="102"/>
      <c r="TC214" s="102"/>
      <c r="TD214" s="102"/>
      <c r="TE214" s="102"/>
      <c r="TF214" s="102"/>
      <c r="TG214" s="102"/>
      <c r="TH214" s="102"/>
      <c r="TI214" s="102"/>
      <c r="TJ214" s="102"/>
      <c r="TK214" s="102"/>
      <c r="TL214" s="102"/>
      <c r="TM214" s="102"/>
      <c r="TN214" s="102"/>
      <c r="TO214" s="102"/>
      <c r="TP214" s="102"/>
      <c r="TQ214" s="102"/>
      <c r="TR214" s="102"/>
      <c r="TS214" s="102"/>
      <c r="TT214" s="102"/>
      <c r="TU214" s="102"/>
      <c r="TV214" s="102"/>
      <c r="TW214" s="102"/>
      <c r="TX214" s="102"/>
      <c r="TY214" s="102"/>
      <c r="TZ214" s="102"/>
      <c r="UA214" s="102"/>
      <c r="UB214" s="102"/>
      <c r="UC214" s="102"/>
      <c r="UD214" s="102"/>
      <c r="UE214" s="102"/>
      <c r="UF214" s="102"/>
      <c r="UG214" s="102"/>
      <c r="UH214" s="102"/>
      <c r="UI214" s="102"/>
      <c r="UJ214" s="102"/>
      <c r="UK214" s="102"/>
      <c r="UL214" s="102"/>
      <c r="UM214" s="102"/>
      <c r="UN214" s="102"/>
      <c r="UO214" s="102"/>
      <c r="UP214" s="102"/>
      <c r="UQ214" s="102"/>
      <c r="UR214" s="102"/>
      <c r="US214" s="102"/>
      <c r="UT214" s="102"/>
      <c r="UU214" s="102"/>
      <c r="UV214" s="102"/>
      <c r="UW214" s="102"/>
      <c r="UX214" s="102"/>
      <c r="UY214" s="102"/>
      <c r="UZ214" s="102"/>
      <c r="VA214" s="102"/>
      <c r="VB214" s="102"/>
      <c r="VC214" s="102"/>
      <c r="VD214" s="102"/>
      <c r="VE214" s="102"/>
      <c r="VF214" s="102"/>
      <c r="VG214" s="102"/>
      <c r="VH214" s="102"/>
      <c r="VI214" s="102"/>
      <c r="VJ214" s="102"/>
      <c r="VK214" s="102"/>
      <c r="VL214" s="102"/>
      <c r="VM214" s="102"/>
      <c r="VN214" s="102"/>
      <c r="VO214" s="102"/>
      <c r="VP214" s="102"/>
      <c r="VQ214" s="102"/>
      <c r="VR214" s="102"/>
      <c r="VS214" s="102"/>
      <c r="VT214" s="102"/>
      <c r="VU214" s="102"/>
      <c r="VV214" s="102"/>
      <c r="VW214" s="102"/>
      <c r="VX214" s="102"/>
      <c r="VY214" s="102"/>
      <c r="VZ214" s="102"/>
      <c r="WA214" s="102"/>
      <c r="WB214" s="102"/>
      <c r="WC214" s="102"/>
      <c r="WD214" s="102"/>
      <c r="WE214" s="102"/>
      <c r="WF214" s="102"/>
      <c r="WG214" s="102"/>
      <c r="WH214" s="102"/>
      <c r="WI214" s="102"/>
      <c r="WJ214" s="102"/>
      <c r="WK214" s="102"/>
      <c r="WL214" s="102"/>
      <c r="WM214" s="102"/>
      <c r="WN214" s="102"/>
      <c r="WO214" s="102"/>
      <c r="WP214" s="102"/>
      <c r="WQ214" s="102"/>
      <c r="WR214" s="102"/>
      <c r="WS214" s="102"/>
      <c r="WT214" s="102"/>
      <c r="WU214" s="102"/>
      <c r="WV214" s="102"/>
      <c r="WW214" s="102"/>
      <c r="WX214" s="102"/>
      <c r="WY214" s="102"/>
      <c r="WZ214" s="102"/>
      <c r="XA214" s="102"/>
      <c r="XB214" s="102"/>
      <c r="XC214" s="102"/>
      <c r="XD214" s="102"/>
      <c r="XE214" s="102"/>
      <c r="XF214" s="102"/>
      <c r="XG214" s="102"/>
      <c r="XH214" s="102"/>
      <c r="XI214" s="102"/>
      <c r="XJ214" s="102"/>
      <c r="XK214" s="102"/>
      <c r="XL214" s="102"/>
      <c r="XM214" s="102"/>
      <c r="XN214" s="102"/>
      <c r="XO214" s="102"/>
      <c r="XP214" s="102"/>
      <c r="XQ214" s="102"/>
      <c r="XR214" s="102"/>
      <c r="XS214" s="102"/>
      <c r="XT214" s="102"/>
      <c r="XU214" s="102"/>
      <c r="XV214" s="102"/>
      <c r="XW214" s="102"/>
      <c r="XX214" s="102"/>
      <c r="XY214" s="102"/>
      <c r="XZ214" s="102"/>
      <c r="YA214" s="102"/>
      <c r="YB214" s="102"/>
      <c r="YC214" s="102"/>
      <c r="YD214" s="102"/>
      <c r="YE214" s="102"/>
      <c r="YF214" s="102"/>
      <c r="YG214" s="102"/>
      <c r="YH214" s="102"/>
      <c r="YI214" s="102"/>
      <c r="YJ214" s="102"/>
      <c r="YK214" s="102"/>
      <c r="YL214" s="102"/>
      <c r="YM214" s="102"/>
      <c r="YN214" s="102"/>
      <c r="YO214" s="102"/>
      <c r="YP214" s="102"/>
      <c r="YQ214" s="102"/>
      <c r="YR214" s="102"/>
      <c r="YS214" s="102"/>
      <c r="YT214" s="102"/>
      <c r="YU214" s="102"/>
      <c r="YV214" s="102"/>
      <c r="YW214" s="102"/>
      <c r="YX214" s="102"/>
      <c r="YY214" s="102"/>
      <c r="YZ214" s="102"/>
      <c r="ZA214" s="102"/>
      <c r="ZB214" s="102"/>
      <c r="ZC214" s="102"/>
      <c r="ZD214" s="102"/>
      <c r="ZE214" s="102"/>
      <c r="ZF214" s="102"/>
      <c r="ZG214" s="102"/>
      <c r="ZH214" s="102"/>
      <c r="ZI214" s="102"/>
      <c r="ZJ214" s="102"/>
      <c r="ZK214" s="102"/>
      <c r="ZL214" s="102"/>
      <c r="ZM214" s="102"/>
      <c r="ZN214" s="102"/>
      <c r="ZO214" s="102"/>
      <c r="ZP214" s="102"/>
      <c r="ZQ214" s="102"/>
      <c r="ZR214" s="102"/>
      <c r="ZS214" s="102"/>
      <c r="ZT214" s="102"/>
      <c r="ZU214" s="102"/>
      <c r="ZV214" s="102"/>
      <c r="ZW214" s="102"/>
      <c r="ZX214" s="102"/>
      <c r="ZY214" s="102"/>
      <c r="ZZ214" s="102"/>
      <c r="AAA214" s="102"/>
      <c r="AAB214" s="102"/>
      <c r="AAC214" s="102"/>
      <c r="AAD214" s="102"/>
      <c r="AAE214" s="102"/>
      <c r="AAF214" s="102"/>
      <c r="AAG214" s="102"/>
      <c r="AAH214" s="102"/>
      <c r="AAI214" s="102"/>
      <c r="AAJ214" s="102"/>
      <c r="AAK214" s="102"/>
      <c r="AAL214" s="102"/>
      <c r="AAM214" s="102"/>
      <c r="AAN214" s="102"/>
      <c r="AAO214" s="102"/>
      <c r="AAP214" s="102"/>
      <c r="AAQ214" s="102"/>
      <c r="AAR214" s="102"/>
      <c r="AAS214" s="102"/>
      <c r="AAT214" s="102"/>
      <c r="AAU214" s="102"/>
      <c r="AAV214" s="102"/>
      <c r="AAW214" s="102"/>
      <c r="AAX214" s="102"/>
      <c r="AAY214" s="102"/>
      <c r="AAZ214" s="102"/>
      <c r="ABA214" s="102"/>
      <c r="ABB214" s="102"/>
      <c r="ABC214" s="102"/>
      <c r="ABD214" s="102"/>
      <c r="ABE214" s="102"/>
      <c r="ABF214" s="102"/>
      <c r="ABG214" s="102"/>
      <c r="ABH214" s="102"/>
      <c r="ABI214" s="102"/>
      <c r="ABJ214" s="102"/>
      <c r="ABK214" s="102"/>
      <c r="ABL214" s="102"/>
      <c r="ABM214" s="102"/>
      <c r="ABN214" s="102"/>
      <c r="ABO214" s="102"/>
      <c r="ABP214" s="102"/>
      <c r="ABQ214" s="102"/>
      <c r="ABR214" s="102"/>
      <c r="ABS214" s="102"/>
      <c r="ABT214" s="102"/>
      <c r="ABU214" s="102"/>
      <c r="ABV214" s="102"/>
      <c r="ABW214" s="102"/>
      <c r="ABX214" s="102"/>
      <c r="ABY214" s="102"/>
      <c r="ABZ214" s="102"/>
      <c r="ACA214" s="102"/>
      <c r="ACB214" s="102"/>
      <c r="ACC214" s="102"/>
      <c r="ACD214" s="102"/>
      <c r="ACE214" s="102"/>
      <c r="ACF214" s="102"/>
      <c r="ACG214" s="102"/>
      <c r="ACH214" s="102"/>
      <c r="ACI214" s="102"/>
      <c r="ACJ214" s="102"/>
      <c r="ACK214" s="102"/>
      <c r="ACL214" s="102"/>
      <c r="ACM214" s="102"/>
      <c r="ACN214" s="102"/>
      <c r="ACO214" s="102"/>
      <c r="ACP214" s="102"/>
      <c r="ACQ214" s="102"/>
      <c r="ACR214" s="102"/>
      <c r="ACS214" s="102"/>
      <c r="ACT214" s="102"/>
      <c r="ACU214" s="102"/>
      <c r="ACV214" s="102"/>
      <c r="ACW214" s="102"/>
      <c r="ACX214" s="102"/>
      <c r="ACY214" s="102"/>
      <c r="ACZ214" s="102"/>
      <c r="ADA214" s="102"/>
      <c r="ADB214" s="102"/>
      <c r="ADC214" s="102"/>
      <c r="ADD214" s="102"/>
      <c r="ADE214" s="102"/>
      <c r="ADF214" s="102"/>
      <c r="ADG214" s="102"/>
      <c r="ADH214" s="102"/>
      <c r="ADI214" s="102"/>
      <c r="ADJ214" s="102"/>
      <c r="ADK214" s="102"/>
      <c r="ADL214" s="102"/>
      <c r="ADM214" s="102"/>
      <c r="ADN214" s="102"/>
      <c r="ADO214" s="102"/>
      <c r="ADP214" s="102"/>
      <c r="ADQ214" s="102"/>
      <c r="ADR214" s="102"/>
      <c r="ADS214" s="102"/>
      <c r="ADT214" s="102"/>
      <c r="ADU214" s="102"/>
      <c r="ADV214" s="102"/>
      <c r="ADW214" s="102"/>
      <c r="ADX214" s="102"/>
      <c r="ADY214" s="102"/>
      <c r="ADZ214" s="102"/>
      <c r="AEA214" s="102"/>
      <c r="AEB214" s="102"/>
      <c r="AEC214" s="102"/>
      <c r="AED214" s="102"/>
      <c r="AEE214" s="102"/>
      <c r="AEF214" s="102"/>
      <c r="AEG214" s="102"/>
      <c r="AEH214" s="102"/>
      <c r="AEI214" s="102"/>
      <c r="AEJ214" s="102"/>
      <c r="AEK214" s="102"/>
      <c r="AEL214" s="102"/>
      <c r="AEM214" s="102"/>
      <c r="AEN214" s="102"/>
      <c r="AEO214" s="102"/>
      <c r="AEP214" s="102"/>
      <c r="AEQ214" s="102"/>
      <c r="AER214" s="102"/>
      <c r="AES214" s="102"/>
      <c r="AET214" s="102"/>
      <c r="AEU214" s="102"/>
      <c r="AEV214" s="102"/>
      <c r="AEW214" s="102"/>
      <c r="AEX214" s="102"/>
      <c r="AEY214" s="102"/>
      <c r="AEZ214" s="102"/>
      <c r="AFA214" s="102"/>
      <c r="AFB214" s="102"/>
      <c r="AFC214" s="102"/>
      <c r="AFD214" s="102"/>
      <c r="AFE214" s="102"/>
      <c r="AFF214" s="102"/>
      <c r="AFG214" s="102"/>
      <c r="AFH214" s="102"/>
      <c r="AFI214" s="102"/>
      <c r="AFJ214" s="102"/>
      <c r="AFK214" s="102"/>
      <c r="AFL214" s="102"/>
      <c r="AFM214" s="102"/>
      <c r="AFN214" s="102"/>
      <c r="AFO214" s="102"/>
      <c r="AFP214" s="102"/>
      <c r="AFQ214" s="102"/>
      <c r="AFR214" s="102"/>
      <c r="AFS214" s="102"/>
      <c r="AFT214" s="102"/>
      <c r="AFU214" s="102"/>
      <c r="AFV214" s="102"/>
      <c r="AFW214" s="102"/>
      <c r="AFX214" s="102"/>
      <c r="AFY214" s="102"/>
      <c r="AFZ214" s="102"/>
      <c r="AGA214" s="102"/>
      <c r="AGB214" s="102"/>
      <c r="AGC214" s="102"/>
      <c r="AGD214" s="102"/>
      <c r="AGE214" s="102"/>
      <c r="AGF214" s="102"/>
      <c r="AGG214" s="102"/>
      <c r="AGH214" s="102"/>
      <c r="AGI214" s="102"/>
      <c r="AGJ214" s="102"/>
      <c r="AGK214" s="102"/>
      <c r="AGL214" s="102"/>
      <c r="AGM214" s="102"/>
      <c r="AGN214" s="102"/>
      <c r="AGO214" s="102"/>
      <c r="AGP214" s="102"/>
      <c r="AGQ214" s="102"/>
      <c r="AGR214" s="102"/>
      <c r="AGS214" s="102"/>
      <c r="AGT214" s="102"/>
      <c r="AGU214" s="102"/>
      <c r="AGV214" s="102"/>
      <c r="AGW214" s="102"/>
      <c r="AGX214" s="102"/>
      <c r="AGY214" s="102"/>
      <c r="AGZ214" s="102"/>
      <c r="AHA214" s="102"/>
      <c r="AHB214" s="102"/>
      <c r="AHC214" s="102"/>
      <c r="AHD214" s="102"/>
      <c r="AHE214" s="102"/>
      <c r="AHF214" s="102"/>
      <c r="AHG214" s="102"/>
      <c r="AHH214" s="102"/>
      <c r="AHI214" s="102"/>
      <c r="AHJ214" s="102"/>
      <c r="AHK214" s="102"/>
      <c r="AHL214" s="102"/>
      <c r="AHM214" s="102"/>
      <c r="AHN214" s="102"/>
      <c r="AHO214" s="102"/>
      <c r="AHP214" s="102"/>
      <c r="AHQ214" s="102"/>
      <c r="AHR214" s="102"/>
      <c r="AHS214" s="102"/>
      <c r="AHT214" s="102"/>
      <c r="AHU214" s="102"/>
      <c r="AHV214" s="102"/>
      <c r="AHW214" s="102"/>
      <c r="AHX214" s="102"/>
      <c r="AHY214" s="102"/>
      <c r="AHZ214" s="102"/>
      <c r="AIA214" s="102"/>
      <c r="AIB214" s="102"/>
      <c r="AIC214" s="102"/>
      <c r="AID214" s="102"/>
      <c r="AIE214" s="102"/>
      <c r="AIF214" s="102"/>
      <c r="AIG214" s="102"/>
      <c r="AIH214" s="102"/>
      <c r="AII214" s="102"/>
      <c r="AIJ214" s="102"/>
      <c r="AIK214" s="102"/>
      <c r="AIL214" s="102"/>
      <c r="AIM214" s="102"/>
      <c r="AIN214" s="102"/>
      <c r="AIO214" s="102"/>
      <c r="AIP214" s="102"/>
      <c r="AIQ214" s="102"/>
      <c r="AIR214" s="102"/>
      <c r="AIS214" s="102"/>
      <c r="AIT214" s="102"/>
      <c r="AIU214" s="102"/>
      <c r="AIV214" s="102"/>
      <c r="AIW214" s="102"/>
      <c r="AIX214" s="102"/>
      <c r="AIY214" s="102"/>
      <c r="AIZ214" s="102"/>
      <c r="AJA214" s="102"/>
      <c r="AJB214" s="102"/>
      <c r="AJC214" s="102"/>
      <c r="AJD214" s="102"/>
      <c r="AJE214" s="102"/>
      <c r="AJF214" s="102"/>
      <c r="AJG214" s="102"/>
      <c r="AJH214" s="102"/>
      <c r="AJI214" s="102"/>
      <c r="AJJ214" s="102"/>
      <c r="AJK214" s="102"/>
      <c r="AJL214" s="102"/>
      <c r="AJM214" s="102"/>
      <c r="AJN214" s="102"/>
      <c r="AJO214" s="102"/>
      <c r="AJP214" s="102"/>
      <c r="AJQ214" s="102"/>
      <c r="AJR214" s="102"/>
      <c r="AJS214" s="102"/>
      <c r="AJT214" s="102"/>
      <c r="AJU214" s="102"/>
      <c r="AJV214" s="102"/>
      <c r="AJW214" s="102"/>
      <c r="AJX214" s="102"/>
      <c r="AJY214" s="102"/>
      <c r="AJZ214" s="102"/>
      <c r="AKA214" s="102"/>
      <c r="AKB214" s="102"/>
      <c r="AKC214" s="102"/>
      <c r="AKD214" s="102"/>
      <c r="AKE214" s="102"/>
      <c r="AKF214" s="102"/>
      <c r="AKG214" s="102"/>
      <c r="AKH214" s="102"/>
      <c r="AKI214" s="102"/>
      <c r="AKJ214" s="102"/>
      <c r="AKK214" s="102"/>
      <c r="AKL214" s="102"/>
      <c r="AKM214" s="102"/>
      <c r="AKN214" s="102"/>
      <c r="AKO214" s="102"/>
      <c r="AKP214" s="102"/>
      <c r="AKQ214" s="102"/>
      <c r="AKR214" s="102"/>
      <c r="AKS214" s="102"/>
      <c r="AKT214" s="102"/>
      <c r="AKU214" s="102"/>
      <c r="AKV214" s="102"/>
      <c r="AKW214" s="102"/>
      <c r="AKX214" s="102"/>
      <c r="AKY214" s="102"/>
      <c r="AKZ214" s="102"/>
      <c r="ALA214" s="102"/>
      <c r="ALB214" s="102"/>
      <c r="ALC214" s="102"/>
      <c r="ALD214" s="102"/>
      <c r="ALE214" s="102"/>
      <c r="ALF214" s="102"/>
      <c r="ALG214" s="102"/>
      <c r="ALH214" s="102"/>
      <c r="ALI214" s="102"/>
      <c r="ALJ214" s="102"/>
      <c r="ALK214" s="102"/>
      <c r="ALL214" s="102"/>
      <c r="ALM214" s="102"/>
      <c r="ALN214" s="102"/>
      <c r="ALO214" s="102"/>
      <c r="ALP214" s="102"/>
      <c r="ALQ214" s="102"/>
      <c r="ALR214" s="102"/>
      <c r="ALS214" s="102"/>
      <c r="ALT214" s="102"/>
      <c r="ALU214" s="102"/>
      <c r="ALV214" s="102"/>
      <c r="ALW214" s="102"/>
      <c r="ALX214" s="102"/>
      <c r="ALY214" s="102"/>
      <c r="ALZ214" s="102"/>
      <c r="AMA214" s="102"/>
      <c r="AMB214" s="102"/>
      <c r="AMC214" s="102"/>
      <c r="AMD214" s="102"/>
      <c r="AME214" s="102"/>
      <c r="AMF214" s="102"/>
      <c r="AMG214" s="102"/>
      <c r="AMH214" s="102"/>
      <c r="AMI214" s="102"/>
      <c r="AMJ214" s="102"/>
      <c r="AMK214" s="102"/>
      <c r="AML214" s="102"/>
      <c r="AMM214" s="102"/>
      <c r="AMN214" s="102"/>
      <c r="AMO214" s="102"/>
      <c r="AMP214" s="102"/>
      <c r="AMQ214" s="102"/>
      <c r="AMR214" s="102"/>
      <c r="AMS214" s="102"/>
      <c r="AMT214" s="102"/>
      <c r="AMU214" s="102"/>
      <c r="AMV214" s="102"/>
      <c r="AMW214" s="102"/>
      <c r="AMX214" s="102"/>
      <c r="AMY214" s="102"/>
      <c r="AMZ214" s="102"/>
      <c r="ANA214" s="102"/>
      <c r="ANB214" s="102"/>
      <c r="ANC214" s="102"/>
      <c r="AND214" s="102"/>
      <c r="ANE214" s="102"/>
      <c r="ANF214" s="102"/>
      <c r="ANG214" s="102"/>
      <c r="ANH214" s="102"/>
      <c r="ANI214" s="102"/>
      <c r="ANJ214" s="102"/>
      <c r="ANK214" s="102"/>
      <c r="ANL214" s="102"/>
      <c r="ANM214" s="102"/>
      <c r="ANN214" s="102"/>
      <c r="ANO214" s="102"/>
      <c r="ANP214" s="102"/>
      <c r="ANQ214" s="102"/>
      <c r="ANR214" s="102"/>
      <c r="ANS214" s="102"/>
      <c r="ANT214" s="102"/>
      <c r="ANU214" s="102"/>
      <c r="ANV214" s="102"/>
      <c r="ANW214" s="102"/>
      <c r="ANX214" s="102"/>
      <c r="ANY214" s="102"/>
      <c r="ANZ214" s="102"/>
      <c r="AOA214" s="102"/>
      <c r="AOB214" s="102"/>
      <c r="AOC214" s="102"/>
      <c r="AOD214" s="102"/>
      <c r="AOE214" s="102"/>
      <c r="AOF214" s="102"/>
      <c r="AOG214" s="102"/>
      <c r="AOH214" s="102"/>
      <c r="AOI214" s="102"/>
      <c r="AOJ214" s="102"/>
      <c r="AOK214" s="102"/>
      <c r="AOL214" s="102"/>
      <c r="AOM214" s="102"/>
      <c r="AON214" s="102"/>
      <c r="AOO214" s="102"/>
      <c r="AOP214" s="102"/>
      <c r="AOQ214" s="102"/>
      <c r="AOR214" s="102"/>
      <c r="AOS214" s="102"/>
      <c r="AOT214" s="102"/>
      <c r="AOU214" s="102"/>
      <c r="AOV214" s="102"/>
      <c r="AOW214" s="102"/>
      <c r="AOX214" s="102"/>
      <c r="AOY214" s="102"/>
      <c r="AOZ214" s="102"/>
      <c r="APA214" s="102"/>
      <c r="APB214" s="102"/>
      <c r="APC214" s="102"/>
      <c r="APD214" s="102"/>
      <c r="APE214" s="102"/>
      <c r="APF214" s="102"/>
      <c r="APG214" s="102"/>
      <c r="APH214" s="102"/>
      <c r="API214" s="102"/>
      <c r="APJ214" s="102"/>
      <c r="APK214" s="102"/>
      <c r="APL214" s="102"/>
      <c r="APM214" s="102"/>
      <c r="APN214" s="102"/>
      <c r="APO214" s="102"/>
      <c r="APP214" s="102"/>
      <c r="APQ214" s="102"/>
      <c r="APR214" s="102"/>
      <c r="APS214" s="102"/>
      <c r="APT214" s="102"/>
      <c r="APU214" s="102"/>
      <c r="APV214" s="102"/>
      <c r="APW214" s="102"/>
      <c r="APX214" s="102"/>
      <c r="APY214" s="102"/>
      <c r="APZ214" s="102"/>
      <c r="AQA214" s="102"/>
      <c r="AQB214" s="102"/>
      <c r="AQC214" s="102"/>
      <c r="AQD214" s="102"/>
      <c r="AQE214" s="102"/>
      <c r="AQF214" s="102"/>
      <c r="AQG214" s="102"/>
      <c r="AQH214" s="102"/>
      <c r="AQI214" s="102"/>
      <c r="AQJ214" s="102"/>
      <c r="AQK214" s="102"/>
      <c r="AQL214" s="102"/>
      <c r="AQM214" s="102"/>
      <c r="AQN214" s="102"/>
      <c r="AQO214" s="102"/>
      <c r="AQP214" s="102"/>
      <c r="AQQ214" s="102"/>
      <c r="AQR214" s="102"/>
      <c r="AQS214" s="102"/>
      <c r="AQT214" s="102"/>
      <c r="AQU214" s="102"/>
      <c r="AQV214" s="102"/>
      <c r="AQW214" s="102"/>
      <c r="AQX214" s="102"/>
      <c r="AQY214" s="102"/>
      <c r="AQZ214" s="102"/>
      <c r="ARA214" s="102"/>
      <c r="ARB214" s="102"/>
      <c r="ARC214" s="102"/>
      <c r="ARD214" s="102"/>
      <c r="ARE214" s="102"/>
      <c r="ARF214" s="102"/>
      <c r="ARG214" s="102"/>
      <c r="ARH214" s="102"/>
      <c r="ARI214" s="102"/>
      <c r="ARJ214" s="102"/>
      <c r="ARK214" s="102"/>
      <c r="ARL214" s="102"/>
      <c r="ARM214" s="102"/>
      <c r="ARN214" s="102"/>
      <c r="ARO214" s="102"/>
      <c r="ARP214" s="102"/>
      <c r="ARQ214" s="102"/>
      <c r="ARR214" s="102"/>
      <c r="ARS214" s="102"/>
      <c r="ART214" s="102"/>
      <c r="ARU214" s="102"/>
      <c r="ARV214" s="102"/>
      <c r="ARW214" s="102"/>
      <c r="ARX214" s="102"/>
      <c r="ARY214" s="102"/>
      <c r="ARZ214" s="102"/>
      <c r="ASA214" s="102"/>
      <c r="ASB214" s="102"/>
      <c r="ASC214" s="102"/>
      <c r="ASD214" s="102"/>
      <c r="ASE214" s="102"/>
      <c r="ASF214" s="102"/>
      <c r="ASG214" s="102"/>
      <c r="ASH214" s="102"/>
      <c r="ASI214" s="102"/>
      <c r="ASJ214" s="102"/>
      <c r="ASK214" s="102"/>
      <c r="ASL214" s="102"/>
      <c r="ASM214" s="102"/>
      <c r="ASN214" s="102"/>
      <c r="ASO214" s="102"/>
      <c r="ASP214" s="102"/>
      <c r="ASQ214" s="102"/>
      <c r="ASR214" s="102"/>
      <c r="ASS214" s="102"/>
      <c r="AST214" s="102"/>
      <c r="ASU214" s="102"/>
      <c r="ASV214" s="102"/>
      <c r="ASW214" s="102"/>
      <c r="ASX214" s="102"/>
      <c r="ASY214" s="102"/>
      <c r="ASZ214" s="102"/>
      <c r="ATA214" s="102"/>
      <c r="ATB214" s="102"/>
      <c r="ATC214" s="102"/>
      <c r="ATD214" s="102"/>
      <c r="ATE214" s="102"/>
      <c r="ATF214" s="102"/>
      <c r="ATG214" s="102"/>
      <c r="ATH214" s="102"/>
      <c r="ATI214" s="102"/>
      <c r="ATJ214" s="102"/>
      <c r="ATK214" s="102"/>
      <c r="ATL214" s="102"/>
      <c r="ATM214" s="102"/>
      <c r="ATN214" s="102"/>
      <c r="ATO214" s="102"/>
      <c r="ATP214" s="102"/>
      <c r="ATQ214" s="102"/>
      <c r="ATR214" s="102"/>
      <c r="ATS214" s="102"/>
      <c r="ATT214" s="102"/>
      <c r="ATU214" s="102"/>
      <c r="ATV214" s="102"/>
      <c r="ATW214" s="102"/>
      <c r="ATX214" s="102"/>
      <c r="ATY214" s="102"/>
      <c r="ATZ214" s="102"/>
      <c r="AUA214" s="102"/>
      <c r="AUB214" s="102"/>
      <c r="AUC214" s="102"/>
      <c r="AUD214" s="102"/>
      <c r="AUE214" s="102"/>
      <c r="AUF214" s="102"/>
      <c r="AUG214" s="102"/>
      <c r="AUH214" s="102"/>
      <c r="AUI214" s="102"/>
      <c r="AUJ214" s="102"/>
      <c r="AUK214" s="102"/>
      <c r="AUL214" s="102"/>
      <c r="AUM214" s="102"/>
      <c r="AUN214" s="102"/>
      <c r="AUO214" s="102"/>
      <c r="AUP214" s="102"/>
      <c r="AUQ214" s="102"/>
      <c r="AUR214" s="102"/>
      <c r="AUS214" s="102"/>
      <c r="AUT214" s="102"/>
      <c r="AUU214" s="102"/>
      <c r="AUV214" s="102"/>
      <c r="AUW214" s="102"/>
      <c r="AUX214" s="102"/>
      <c r="AUY214" s="102"/>
      <c r="AUZ214" s="102"/>
      <c r="AVA214" s="102"/>
      <c r="AVB214" s="102"/>
      <c r="AVC214" s="102"/>
      <c r="AVD214" s="102"/>
      <c r="AVE214" s="102"/>
      <c r="AVF214" s="102"/>
      <c r="AVG214" s="102"/>
      <c r="AVH214" s="102"/>
      <c r="AVI214" s="102"/>
      <c r="AVJ214" s="102"/>
      <c r="AVK214" s="102"/>
      <c r="AVL214" s="102"/>
      <c r="AVM214" s="102"/>
      <c r="AVN214" s="102"/>
      <c r="AVO214" s="102"/>
      <c r="AVP214" s="102"/>
      <c r="AVQ214" s="102"/>
      <c r="AVR214" s="102"/>
      <c r="AVS214" s="102"/>
      <c r="AVT214" s="102"/>
      <c r="AVU214" s="102"/>
      <c r="AVV214" s="102"/>
      <c r="AVW214" s="102"/>
      <c r="AVX214" s="102"/>
      <c r="AVY214" s="102"/>
      <c r="AVZ214" s="102"/>
      <c r="AWA214" s="102"/>
      <c r="AWB214" s="102"/>
      <c r="AWC214" s="102"/>
      <c r="AWD214" s="102"/>
      <c r="AWE214" s="102"/>
      <c r="AWF214" s="102"/>
      <c r="AWG214" s="102"/>
      <c r="AWH214" s="102"/>
      <c r="AWI214" s="102"/>
      <c r="AWJ214" s="102"/>
      <c r="AWK214" s="102"/>
      <c r="AWL214" s="102"/>
      <c r="AWM214" s="102"/>
      <c r="AWN214" s="102"/>
      <c r="AWO214" s="102"/>
      <c r="AWP214" s="102"/>
      <c r="AWQ214" s="102"/>
      <c r="AWR214" s="102"/>
      <c r="AWS214" s="102"/>
      <c r="AWT214" s="102"/>
      <c r="AWU214" s="102"/>
      <c r="AWV214" s="102"/>
      <c r="AWW214" s="102"/>
      <c r="AWX214" s="102"/>
      <c r="AWY214" s="102"/>
      <c r="AWZ214" s="102"/>
      <c r="AXA214" s="102"/>
      <c r="AXB214" s="102"/>
      <c r="AXC214" s="102"/>
      <c r="AXD214" s="102"/>
      <c r="AXE214" s="102"/>
      <c r="AXF214" s="102"/>
      <c r="AXG214" s="102"/>
      <c r="AXH214" s="102"/>
      <c r="AXI214" s="102"/>
      <c r="AXJ214" s="102"/>
      <c r="AXK214" s="102"/>
      <c r="AXL214" s="102"/>
      <c r="AXM214" s="102"/>
      <c r="AXN214" s="102"/>
      <c r="AXO214" s="102"/>
      <c r="AXP214" s="102"/>
      <c r="AXQ214" s="102"/>
      <c r="AXR214" s="102"/>
      <c r="AXS214" s="102"/>
      <c r="AXT214" s="102"/>
      <c r="AXU214" s="102"/>
      <c r="AXV214" s="102"/>
      <c r="AXW214" s="102"/>
      <c r="AXX214" s="102"/>
      <c r="AXY214" s="102"/>
      <c r="AXZ214" s="102"/>
      <c r="AYA214" s="102"/>
      <c r="AYB214" s="102"/>
      <c r="AYC214" s="102"/>
      <c r="AYD214" s="102"/>
      <c r="AYE214" s="102"/>
      <c r="AYF214" s="102"/>
      <c r="AYG214" s="102"/>
      <c r="AYH214" s="102"/>
      <c r="AYI214" s="102"/>
      <c r="AYJ214" s="102"/>
      <c r="AYK214" s="102"/>
      <c r="AYL214" s="102"/>
      <c r="AYM214" s="102"/>
      <c r="AYN214" s="102"/>
      <c r="AYO214" s="102"/>
      <c r="AYP214" s="102"/>
      <c r="AYQ214" s="102"/>
      <c r="AYR214" s="102"/>
      <c r="AYS214" s="102"/>
      <c r="AYT214" s="102"/>
      <c r="AYU214" s="102"/>
      <c r="AYV214" s="102"/>
      <c r="AYW214" s="102"/>
      <c r="AYX214" s="102"/>
      <c r="AYY214" s="102"/>
      <c r="AYZ214" s="102"/>
      <c r="AZA214" s="102"/>
      <c r="AZB214" s="102"/>
      <c r="AZC214" s="102"/>
      <c r="AZD214" s="102"/>
      <c r="AZE214" s="102"/>
      <c r="AZF214" s="102"/>
      <c r="AZG214" s="102"/>
      <c r="AZH214" s="102"/>
      <c r="AZI214" s="102"/>
      <c r="AZJ214" s="102"/>
      <c r="AZK214" s="102"/>
      <c r="AZL214" s="102"/>
      <c r="AZM214" s="102"/>
      <c r="AZN214" s="102"/>
      <c r="AZO214" s="102"/>
      <c r="AZP214" s="102"/>
      <c r="AZQ214" s="102"/>
      <c r="AZR214" s="102"/>
      <c r="AZS214" s="102"/>
      <c r="AZT214" s="102"/>
      <c r="AZU214" s="102"/>
      <c r="AZV214" s="102"/>
      <c r="AZW214" s="102"/>
      <c r="AZX214" s="102"/>
      <c r="AZY214" s="102"/>
      <c r="AZZ214" s="102"/>
      <c r="BAA214" s="102"/>
      <c r="BAB214" s="102"/>
      <c r="BAC214" s="102"/>
      <c r="BAD214" s="102"/>
      <c r="BAE214" s="102"/>
      <c r="BAF214" s="102"/>
      <c r="BAG214" s="102"/>
      <c r="BAH214" s="102"/>
      <c r="BAI214" s="102"/>
      <c r="BAJ214" s="102"/>
      <c r="BAK214" s="102"/>
      <c r="BAL214" s="102"/>
      <c r="BAM214" s="102"/>
      <c r="BAN214" s="102"/>
      <c r="BAO214" s="102"/>
      <c r="BAP214" s="102"/>
      <c r="BAQ214" s="102"/>
      <c r="BAR214" s="102"/>
      <c r="BAS214" s="102"/>
      <c r="BAT214" s="102"/>
      <c r="BAU214" s="102"/>
      <c r="BAV214" s="102"/>
      <c r="BAW214" s="102"/>
      <c r="BAX214" s="102"/>
      <c r="BAY214" s="102"/>
      <c r="BAZ214" s="102"/>
      <c r="BBA214" s="102"/>
      <c r="BBB214" s="102"/>
      <c r="BBC214" s="102"/>
      <c r="BBD214" s="102"/>
      <c r="BBE214" s="102"/>
      <c r="BBF214" s="102"/>
      <c r="BBG214" s="102"/>
      <c r="BBH214" s="102"/>
      <c r="BBI214" s="102"/>
      <c r="BBJ214" s="102"/>
      <c r="BBK214" s="102"/>
      <c r="BBL214" s="102"/>
      <c r="BBM214" s="102"/>
      <c r="BBN214" s="102"/>
      <c r="BBO214" s="102"/>
      <c r="BBP214" s="102"/>
      <c r="BBQ214" s="102"/>
      <c r="BBR214" s="102"/>
      <c r="BBS214" s="102"/>
      <c r="BBT214" s="102"/>
      <c r="BBU214" s="102"/>
      <c r="BBV214" s="102"/>
      <c r="BBW214" s="102"/>
      <c r="BBX214" s="102"/>
      <c r="BBY214" s="102"/>
      <c r="BBZ214" s="102"/>
      <c r="BCA214" s="102"/>
      <c r="BCB214" s="102"/>
      <c r="BCC214" s="102"/>
      <c r="BCD214" s="102"/>
      <c r="BCE214" s="102"/>
      <c r="BCF214" s="102"/>
      <c r="BCG214" s="102"/>
      <c r="BCH214" s="102"/>
      <c r="BCI214" s="102"/>
      <c r="BCJ214" s="102"/>
      <c r="BCK214" s="102"/>
      <c r="BCL214" s="102"/>
      <c r="BCM214" s="102"/>
      <c r="BCN214" s="102"/>
      <c r="BCO214" s="102"/>
      <c r="BCP214" s="102"/>
      <c r="BCQ214" s="102"/>
      <c r="BCR214" s="102"/>
      <c r="BCS214" s="102"/>
      <c r="BCT214" s="102"/>
      <c r="BCU214" s="102"/>
      <c r="BCV214" s="102"/>
      <c r="BCW214" s="102"/>
      <c r="BCX214" s="102"/>
      <c r="BCY214" s="102"/>
      <c r="BCZ214" s="102"/>
      <c r="BDA214" s="102"/>
      <c r="BDB214" s="102"/>
      <c r="BDC214" s="102"/>
      <c r="BDD214" s="102"/>
      <c r="BDE214" s="102"/>
      <c r="BDF214" s="102"/>
      <c r="BDG214" s="102"/>
      <c r="BDH214" s="102"/>
      <c r="BDI214" s="102"/>
      <c r="BDJ214" s="102"/>
      <c r="BDK214" s="102"/>
      <c r="BDL214" s="102"/>
      <c r="BDM214" s="102"/>
      <c r="BDN214" s="102"/>
      <c r="BDO214" s="102"/>
      <c r="BDP214" s="102"/>
      <c r="BDQ214" s="102"/>
      <c r="BDR214" s="102"/>
      <c r="BDS214" s="102"/>
      <c r="BDT214" s="102"/>
      <c r="BDU214" s="102"/>
      <c r="BDV214" s="102"/>
      <c r="BDW214" s="102"/>
      <c r="BDX214" s="102"/>
      <c r="BDY214" s="102"/>
      <c r="BDZ214" s="102"/>
      <c r="BEA214" s="102"/>
      <c r="BEB214" s="102"/>
      <c r="BEC214" s="102"/>
      <c r="BED214" s="102"/>
      <c r="BEE214" s="102"/>
      <c r="BEF214" s="102"/>
      <c r="BEG214" s="102"/>
      <c r="BEH214" s="102"/>
      <c r="BEI214" s="102"/>
      <c r="BEJ214" s="102"/>
      <c r="BEK214" s="102"/>
      <c r="BEL214" s="102"/>
      <c r="BEM214" s="102"/>
      <c r="BEN214" s="102"/>
      <c r="BEO214" s="102"/>
      <c r="BEP214" s="102"/>
      <c r="BEQ214" s="102"/>
      <c r="BER214" s="102"/>
      <c r="BES214" s="102"/>
      <c r="BET214" s="102"/>
      <c r="BEU214" s="102"/>
      <c r="BEV214" s="102"/>
      <c r="BEW214" s="102"/>
      <c r="BEX214" s="102"/>
      <c r="BEY214" s="102"/>
      <c r="BEZ214" s="102"/>
      <c r="BFA214" s="102"/>
      <c r="BFB214" s="102"/>
      <c r="BFC214" s="102"/>
      <c r="BFD214" s="102"/>
      <c r="BFE214" s="102"/>
      <c r="BFF214" s="102"/>
      <c r="BFG214" s="102"/>
      <c r="BFH214" s="102"/>
      <c r="BFI214" s="102"/>
      <c r="BFJ214" s="102"/>
      <c r="BFK214" s="102"/>
      <c r="BFL214" s="102"/>
      <c r="BFM214" s="102"/>
      <c r="BFN214" s="102"/>
      <c r="BFO214" s="102"/>
      <c r="BFP214" s="102"/>
      <c r="BFQ214" s="102"/>
      <c r="BFR214" s="102"/>
      <c r="BFS214" s="102"/>
      <c r="BFT214" s="102"/>
      <c r="BFU214" s="102"/>
      <c r="BFV214" s="102"/>
      <c r="BFW214" s="102"/>
      <c r="BFX214" s="102"/>
      <c r="BFY214" s="102"/>
      <c r="BFZ214" s="102"/>
      <c r="BGA214" s="102"/>
      <c r="BGB214" s="102"/>
      <c r="BGC214" s="102"/>
      <c r="BGD214" s="102"/>
      <c r="BGE214" s="102"/>
      <c r="BGF214" s="102"/>
      <c r="BGG214" s="102"/>
      <c r="BGH214" s="102"/>
      <c r="BGI214" s="102"/>
      <c r="BGJ214" s="102"/>
      <c r="BGK214" s="102"/>
      <c r="BGL214" s="102"/>
      <c r="BGM214" s="102"/>
      <c r="BGN214" s="102"/>
      <c r="BGO214" s="102"/>
      <c r="BGP214" s="102"/>
      <c r="BGQ214" s="102"/>
      <c r="BGR214" s="102"/>
      <c r="BGS214" s="102"/>
      <c r="BGT214" s="102"/>
      <c r="BGU214" s="102"/>
      <c r="BGV214" s="102"/>
      <c r="BGW214" s="102"/>
      <c r="BGX214" s="102"/>
      <c r="BGY214" s="102"/>
      <c r="BGZ214" s="102"/>
      <c r="BHA214" s="102"/>
      <c r="BHB214" s="102"/>
      <c r="BHC214" s="102"/>
      <c r="BHD214" s="102"/>
      <c r="BHE214" s="102"/>
      <c r="BHF214" s="102"/>
      <c r="BHG214" s="102"/>
      <c r="BHH214" s="102"/>
      <c r="BHI214" s="102"/>
      <c r="BHJ214" s="102"/>
      <c r="BHK214" s="102"/>
      <c r="BHL214" s="102"/>
      <c r="BHM214" s="102"/>
      <c r="BHN214" s="102"/>
      <c r="BHO214" s="102"/>
      <c r="BHP214" s="102"/>
      <c r="BHQ214" s="102"/>
      <c r="BHR214" s="102"/>
      <c r="BHS214" s="102"/>
      <c r="BHT214" s="102"/>
      <c r="BHU214" s="102"/>
      <c r="BHV214" s="102"/>
      <c r="BHW214" s="102"/>
      <c r="BHX214" s="102"/>
      <c r="BHY214" s="102"/>
      <c r="BHZ214" s="102"/>
      <c r="BIA214" s="102"/>
      <c r="BIB214" s="102"/>
      <c r="BIC214" s="102"/>
      <c r="BID214" s="102"/>
      <c r="BIE214" s="102"/>
      <c r="BIF214" s="102"/>
      <c r="BIG214" s="102"/>
      <c r="BIH214" s="102"/>
      <c r="BII214" s="102"/>
      <c r="BIJ214" s="102"/>
      <c r="BIK214" s="102"/>
      <c r="BIL214" s="102"/>
      <c r="BIM214" s="102"/>
      <c r="BIN214" s="102"/>
      <c r="BIO214" s="102"/>
      <c r="BIP214" s="102"/>
      <c r="BIQ214" s="102"/>
      <c r="BIR214" s="102"/>
      <c r="BIS214" s="102"/>
      <c r="BIT214" s="102"/>
      <c r="BIU214" s="102"/>
      <c r="BIV214" s="102"/>
      <c r="BIW214" s="102"/>
      <c r="BIX214" s="102"/>
      <c r="BIY214" s="102"/>
      <c r="BIZ214" s="102"/>
      <c r="BJA214" s="102"/>
      <c r="BJB214" s="102"/>
      <c r="BJC214" s="102"/>
      <c r="BJD214" s="102"/>
      <c r="BJE214" s="102"/>
      <c r="BJF214" s="102"/>
      <c r="BJG214" s="102"/>
      <c r="BJH214" s="102"/>
      <c r="BJI214" s="102"/>
      <c r="BJJ214" s="102"/>
      <c r="BJK214" s="102"/>
      <c r="BJL214" s="102"/>
      <c r="BJM214" s="102"/>
      <c r="BJN214" s="102"/>
      <c r="BJO214" s="102"/>
      <c r="BJP214" s="102"/>
      <c r="BJQ214" s="102"/>
      <c r="BJR214" s="102"/>
      <c r="BJS214" s="102"/>
      <c r="BJT214" s="102"/>
      <c r="BJU214" s="102"/>
      <c r="BJV214" s="102"/>
      <c r="BJW214" s="102"/>
      <c r="BJX214" s="102"/>
      <c r="BJY214" s="102"/>
      <c r="BJZ214" s="102"/>
      <c r="BKA214" s="102"/>
      <c r="BKB214" s="102"/>
      <c r="BKC214" s="102"/>
      <c r="BKD214" s="102"/>
      <c r="BKE214" s="102"/>
      <c r="BKF214" s="102"/>
      <c r="BKG214" s="102"/>
      <c r="BKH214" s="102"/>
      <c r="BKI214" s="102"/>
      <c r="BKJ214" s="102"/>
      <c r="BKK214" s="102"/>
      <c r="BKL214" s="102"/>
      <c r="BKM214" s="102"/>
      <c r="BKN214" s="102"/>
      <c r="BKO214" s="102"/>
      <c r="BKP214" s="102"/>
      <c r="BKQ214" s="102"/>
      <c r="BKR214" s="102"/>
      <c r="BKS214" s="102"/>
      <c r="BKT214" s="102"/>
      <c r="BKU214" s="102"/>
      <c r="BKV214" s="102"/>
      <c r="BKW214" s="102"/>
      <c r="BKX214" s="102"/>
      <c r="BKY214" s="102"/>
      <c r="BKZ214" s="102"/>
      <c r="BLA214" s="102"/>
      <c r="BLB214" s="102"/>
      <c r="BLC214" s="102"/>
      <c r="BLD214" s="102"/>
      <c r="BLE214" s="102"/>
      <c r="BLF214" s="102"/>
      <c r="BLG214" s="102"/>
      <c r="BLH214" s="102"/>
      <c r="BLI214" s="102"/>
      <c r="BLJ214" s="102"/>
      <c r="BLK214" s="102"/>
      <c r="BLL214" s="102"/>
      <c r="BLM214" s="102"/>
      <c r="BLN214" s="102"/>
      <c r="BLO214" s="102"/>
      <c r="BLP214" s="102"/>
      <c r="BLQ214" s="102"/>
      <c r="BLR214" s="102"/>
      <c r="BLS214" s="102"/>
      <c r="BLT214" s="102"/>
      <c r="BLU214" s="102"/>
      <c r="BLV214" s="102"/>
      <c r="BLW214" s="102"/>
      <c r="BLX214" s="102"/>
      <c r="BLY214" s="102"/>
      <c r="BLZ214" s="102"/>
      <c r="BMA214" s="102"/>
      <c r="BMB214" s="102"/>
      <c r="BMC214" s="102"/>
      <c r="BMD214" s="102"/>
      <c r="BME214" s="102"/>
      <c r="BMF214" s="102"/>
      <c r="BMG214" s="102"/>
      <c r="BMH214" s="102"/>
      <c r="BMI214" s="102"/>
      <c r="BMJ214" s="102"/>
      <c r="BMK214" s="102"/>
      <c r="BML214" s="102"/>
      <c r="BMM214" s="102"/>
      <c r="BMN214" s="102"/>
      <c r="BMO214" s="102"/>
      <c r="BMP214" s="102"/>
      <c r="BMQ214" s="102"/>
      <c r="BMR214" s="102"/>
      <c r="BMS214" s="102"/>
      <c r="BMT214" s="102"/>
      <c r="BMU214" s="102"/>
      <c r="BMV214" s="102"/>
      <c r="BMW214" s="102"/>
      <c r="BMX214" s="102"/>
      <c r="BMY214" s="102"/>
      <c r="BMZ214" s="102"/>
      <c r="BNA214" s="102"/>
      <c r="BNB214" s="102"/>
      <c r="BNC214" s="102"/>
      <c r="BND214" s="102"/>
      <c r="BNE214" s="102"/>
      <c r="BNF214" s="102"/>
      <c r="BNG214" s="102"/>
      <c r="BNH214" s="102"/>
      <c r="BNI214" s="102"/>
      <c r="BNJ214" s="102"/>
      <c r="BNK214" s="102"/>
      <c r="BNL214" s="102"/>
      <c r="BNM214" s="102"/>
      <c r="BNN214" s="102"/>
      <c r="BNO214" s="102"/>
      <c r="BNP214" s="102"/>
      <c r="BNQ214" s="102"/>
      <c r="BNR214" s="102"/>
      <c r="BNS214" s="102"/>
      <c r="BNT214" s="102"/>
      <c r="BNU214" s="102"/>
      <c r="BNV214" s="102"/>
      <c r="BNW214" s="102"/>
      <c r="BNX214" s="102"/>
      <c r="BNY214" s="102"/>
      <c r="BNZ214" s="102"/>
      <c r="BOA214" s="102"/>
      <c r="BOB214" s="102"/>
      <c r="BOC214" s="102"/>
      <c r="BOD214" s="102"/>
      <c r="BOE214" s="102"/>
      <c r="BOF214" s="102"/>
      <c r="BOG214" s="102"/>
      <c r="BOH214" s="102"/>
      <c r="BOI214" s="102"/>
      <c r="BOJ214" s="102"/>
      <c r="BOK214" s="102"/>
      <c r="BOL214" s="102"/>
      <c r="BOM214" s="102"/>
      <c r="BON214" s="102"/>
      <c r="BOO214" s="102"/>
      <c r="BOP214" s="102"/>
      <c r="BOQ214" s="102"/>
      <c r="BOR214" s="102"/>
      <c r="BOS214" s="102"/>
      <c r="BOT214" s="102"/>
      <c r="BOU214" s="102"/>
      <c r="BOV214" s="102"/>
      <c r="BOW214" s="102"/>
      <c r="BOX214" s="102"/>
      <c r="BOY214" s="102"/>
      <c r="BOZ214" s="102"/>
      <c r="BPA214" s="102"/>
      <c r="BPB214" s="102"/>
      <c r="BPC214" s="102"/>
      <c r="BPD214" s="102"/>
      <c r="BPE214" s="102"/>
      <c r="BPF214" s="102"/>
      <c r="BPG214" s="102"/>
      <c r="BPH214" s="102"/>
      <c r="BPI214" s="102"/>
      <c r="BPJ214" s="102"/>
      <c r="BPK214" s="102"/>
      <c r="BPL214" s="102"/>
      <c r="BPM214" s="102"/>
      <c r="BPN214" s="102"/>
      <c r="BPO214" s="102"/>
      <c r="BPP214" s="102"/>
      <c r="BPQ214" s="102"/>
      <c r="BPR214" s="102"/>
      <c r="BPS214" s="102"/>
      <c r="BPT214" s="102"/>
      <c r="BPU214" s="102"/>
      <c r="BPV214" s="102"/>
      <c r="BPW214" s="102"/>
      <c r="BPX214" s="102"/>
      <c r="BPY214" s="102"/>
      <c r="BPZ214" s="102"/>
      <c r="BQA214" s="102"/>
      <c r="BQB214" s="102"/>
      <c r="BQC214" s="102"/>
      <c r="BQD214" s="102"/>
      <c r="BQE214" s="102"/>
      <c r="BQF214" s="102"/>
      <c r="BQG214" s="102"/>
      <c r="BQH214" s="102"/>
      <c r="BQI214" s="102"/>
      <c r="BQJ214" s="102"/>
      <c r="BQK214" s="102"/>
      <c r="BQL214" s="102"/>
      <c r="BQM214" s="102"/>
      <c r="BQN214" s="102"/>
      <c r="BQO214" s="102"/>
      <c r="BQP214" s="102"/>
      <c r="BQQ214" s="102"/>
      <c r="BQR214" s="102"/>
      <c r="BQS214" s="102"/>
      <c r="BQT214" s="102"/>
      <c r="BQU214" s="102"/>
      <c r="BQV214" s="102"/>
      <c r="BQW214" s="102"/>
      <c r="BQX214" s="102"/>
      <c r="BQY214" s="102"/>
      <c r="BQZ214" s="102"/>
      <c r="BRA214" s="102"/>
      <c r="BRB214" s="102"/>
      <c r="BRC214" s="102"/>
      <c r="BRD214" s="102"/>
      <c r="BRE214" s="102"/>
      <c r="BRF214" s="102"/>
      <c r="BRG214" s="102"/>
      <c r="BRH214" s="102"/>
      <c r="BRI214" s="102"/>
      <c r="BRJ214" s="102"/>
      <c r="BRK214" s="102"/>
      <c r="BRL214" s="102"/>
      <c r="BRM214" s="102"/>
      <c r="BRN214" s="102"/>
      <c r="BRO214" s="102"/>
      <c r="BRP214" s="102"/>
      <c r="BRQ214" s="102"/>
      <c r="BRR214" s="102"/>
      <c r="BRS214" s="102"/>
      <c r="BRT214" s="102"/>
      <c r="BRU214" s="102"/>
      <c r="BRV214" s="102"/>
      <c r="BRW214" s="102"/>
      <c r="BRX214" s="102"/>
      <c r="BRY214" s="102"/>
      <c r="BRZ214" s="102"/>
      <c r="BSA214" s="102"/>
      <c r="BSB214" s="102"/>
      <c r="BSC214" s="102"/>
      <c r="BSD214" s="102"/>
      <c r="BSE214" s="102"/>
      <c r="BSF214" s="102"/>
      <c r="BSG214" s="102"/>
      <c r="BSH214" s="102"/>
      <c r="BSI214" s="102"/>
      <c r="BSJ214" s="102"/>
      <c r="BSK214" s="102"/>
      <c r="BSL214" s="102"/>
      <c r="BSM214" s="102"/>
      <c r="BSN214" s="102"/>
      <c r="BSO214" s="102"/>
      <c r="BSP214" s="102"/>
      <c r="BSQ214" s="102"/>
      <c r="BSR214" s="102"/>
      <c r="BSS214" s="102"/>
      <c r="BST214" s="102"/>
      <c r="BSU214" s="102"/>
      <c r="BSV214" s="102"/>
      <c r="BSW214" s="102"/>
      <c r="BSX214" s="102"/>
      <c r="BSY214" s="102"/>
      <c r="BSZ214" s="102"/>
      <c r="BTA214" s="102"/>
      <c r="BTB214" s="102"/>
      <c r="BTC214" s="102"/>
      <c r="BTD214" s="102"/>
      <c r="BTE214" s="102"/>
      <c r="BTF214" s="102"/>
      <c r="BTG214" s="102"/>
      <c r="BTH214" s="102"/>
      <c r="BTI214" s="102"/>
      <c r="BTJ214" s="102"/>
      <c r="BTK214" s="102"/>
      <c r="BTL214" s="102"/>
      <c r="BTM214" s="102"/>
      <c r="BTN214" s="102"/>
      <c r="BTO214" s="102"/>
      <c r="BTP214" s="102"/>
      <c r="BTQ214" s="102"/>
      <c r="BTR214" s="102"/>
      <c r="BTS214" s="102"/>
      <c r="BTT214" s="102"/>
      <c r="BTU214" s="102"/>
      <c r="BTV214" s="102"/>
      <c r="BTW214" s="102"/>
      <c r="BTX214" s="102"/>
      <c r="BTY214" s="102"/>
      <c r="BTZ214" s="102"/>
      <c r="BUA214" s="102"/>
      <c r="BUB214" s="102"/>
      <c r="BUC214" s="102"/>
      <c r="BUD214" s="102"/>
      <c r="BUE214" s="102"/>
      <c r="BUF214" s="102"/>
      <c r="BUG214" s="102"/>
      <c r="BUH214" s="102"/>
      <c r="BUI214" s="102"/>
      <c r="BUJ214" s="102"/>
      <c r="BUK214" s="102"/>
      <c r="BUL214" s="102"/>
      <c r="BUM214" s="102"/>
      <c r="BUN214" s="102"/>
      <c r="BUO214" s="102"/>
      <c r="BUP214" s="102"/>
      <c r="BUQ214" s="102"/>
      <c r="BUR214" s="102"/>
      <c r="BUS214" s="102"/>
      <c r="BUT214" s="102"/>
      <c r="BUU214" s="102"/>
      <c r="BUV214" s="102"/>
      <c r="BUW214" s="102"/>
      <c r="BUX214" s="102"/>
      <c r="BUY214" s="102"/>
      <c r="BUZ214" s="102"/>
      <c r="BVA214" s="102"/>
      <c r="BVB214" s="102"/>
      <c r="BVC214" s="102"/>
      <c r="BVD214" s="102"/>
      <c r="BVE214" s="102"/>
      <c r="BVF214" s="102"/>
      <c r="BVG214" s="102"/>
      <c r="BVH214" s="102"/>
      <c r="BVI214" s="102"/>
      <c r="BVJ214" s="102"/>
      <c r="BVK214" s="102"/>
      <c r="BVL214" s="102"/>
      <c r="BVM214" s="102"/>
      <c r="BVN214" s="102"/>
      <c r="BVO214" s="102"/>
      <c r="BVP214" s="102"/>
      <c r="BVQ214" s="102"/>
      <c r="BVR214" s="102"/>
      <c r="BVS214" s="102"/>
      <c r="BVT214" s="102"/>
      <c r="BVU214" s="102"/>
      <c r="BVV214" s="102"/>
      <c r="BVW214" s="102"/>
      <c r="BVX214" s="102"/>
      <c r="BVY214" s="102"/>
      <c r="BVZ214" s="102"/>
      <c r="BWA214" s="102"/>
      <c r="BWB214" s="102"/>
      <c r="BWC214" s="102"/>
      <c r="BWD214" s="102"/>
      <c r="BWE214" s="102"/>
      <c r="BWF214" s="102"/>
      <c r="BWG214" s="102"/>
      <c r="BWH214" s="102"/>
      <c r="BWI214" s="102"/>
      <c r="BWJ214" s="102"/>
      <c r="BWK214" s="102"/>
      <c r="BWL214" s="102"/>
      <c r="BWM214" s="102"/>
      <c r="BWN214" s="102"/>
      <c r="BWO214" s="102"/>
      <c r="BWP214" s="102"/>
      <c r="BWQ214" s="102"/>
      <c r="BWR214" s="102"/>
      <c r="BWS214" s="102"/>
      <c r="BWT214" s="102"/>
      <c r="BWU214" s="102"/>
      <c r="BWV214" s="102"/>
      <c r="BWW214" s="102"/>
      <c r="BWX214" s="102"/>
      <c r="BWY214" s="102"/>
      <c r="BWZ214" s="102"/>
      <c r="BXA214" s="102"/>
      <c r="BXB214" s="102"/>
      <c r="BXC214" s="102"/>
      <c r="BXD214" s="102"/>
      <c r="BXE214" s="102"/>
      <c r="BXF214" s="102"/>
      <c r="BXG214" s="102"/>
      <c r="BXH214" s="102"/>
      <c r="BXI214" s="102"/>
      <c r="BXJ214" s="102"/>
      <c r="BXK214" s="102"/>
      <c r="BXL214" s="102"/>
      <c r="BXM214" s="102"/>
      <c r="BXN214" s="102"/>
      <c r="BXO214" s="102"/>
      <c r="BXP214" s="102"/>
      <c r="BXQ214" s="102"/>
      <c r="BXR214" s="102"/>
      <c r="BXS214" s="102"/>
      <c r="BXT214" s="102"/>
      <c r="BXU214" s="102"/>
      <c r="BXV214" s="102"/>
      <c r="BXW214" s="102"/>
      <c r="BXX214" s="102"/>
      <c r="BXY214" s="102"/>
      <c r="BXZ214" s="102"/>
      <c r="BYA214" s="102"/>
      <c r="BYB214" s="102"/>
      <c r="BYC214" s="102"/>
      <c r="BYD214" s="102"/>
      <c r="BYE214" s="102"/>
      <c r="BYF214" s="102"/>
      <c r="BYG214" s="102"/>
      <c r="BYH214" s="102"/>
      <c r="BYI214" s="102"/>
      <c r="BYJ214" s="102"/>
      <c r="BYK214" s="102"/>
      <c r="BYL214" s="102"/>
      <c r="BYM214" s="102"/>
      <c r="BYN214" s="102"/>
      <c r="BYO214" s="102"/>
      <c r="BYP214" s="102"/>
      <c r="BYQ214" s="102"/>
      <c r="BYR214" s="102"/>
      <c r="BYS214" s="102"/>
      <c r="BYT214" s="102"/>
      <c r="BYU214" s="102"/>
      <c r="BYV214" s="102"/>
      <c r="BYW214" s="102"/>
      <c r="BYX214" s="102"/>
      <c r="BYY214" s="102"/>
      <c r="BYZ214" s="102"/>
      <c r="BZA214" s="102"/>
      <c r="BZB214" s="102"/>
      <c r="BZC214" s="102"/>
      <c r="BZD214" s="102"/>
      <c r="BZE214" s="102"/>
      <c r="BZF214" s="102"/>
      <c r="BZG214" s="102"/>
      <c r="BZH214" s="102"/>
      <c r="BZI214" s="102"/>
      <c r="BZJ214" s="102"/>
      <c r="BZK214" s="102"/>
      <c r="BZL214" s="102"/>
      <c r="BZM214" s="102"/>
      <c r="BZN214" s="102"/>
      <c r="BZO214" s="102"/>
      <c r="BZP214" s="102"/>
      <c r="BZQ214" s="102"/>
      <c r="BZR214" s="102"/>
      <c r="BZS214" s="102"/>
      <c r="BZT214" s="102"/>
      <c r="BZU214" s="102"/>
      <c r="BZV214" s="102"/>
      <c r="BZW214" s="102"/>
    </row>
    <row r="215" spans="2:2051" ht="14.25" customHeight="1">
      <c r="B215" s="112" t="s">
        <v>754</v>
      </c>
      <c r="C215" s="113" t="s">
        <v>235</v>
      </c>
      <c r="D215" s="113" t="s">
        <v>3</v>
      </c>
      <c r="E215" s="113" t="str">
        <f>'Alcance 3'!C110</f>
        <v>Ordenador de mesa completo</v>
      </c>
      <c r="F215" s="113" t="str">
        <f>'Alcance 3'!D110</f>
        <v>Tipo de transporte de carga</v>
      </c>
      <c r="G215" s="226" t="s">
        <v>804</v>
      </c>
      <c r="H215" s="237" t="s">
        <v>238</v>
      </c>
      <c r="I215" s="238">
        <v>3</v>
      </c>
      <c r="J215" s="126">
        <f>'Alcance 3'!E110*'Alcance 3'!E129</f>
        <v>0</v>
      </c>
      <c r="K215" s="113" t="s">
        <v>802</v>
      </c>
      <c r="L215" s="113"/>
      <c r="M215" s="298">
        <v>1</v>
      </c>
      <c r="N215" s="117"/>
      <c r="O215" s="113">
        <f t="shared" si="192"/>
        <v>0</v>
      </c>
      <c r="P215" s="115" t="str">
        <f t="shared" si="186"/>
        <v>tkm</v>
      </c>
      <c r="Q215" s="120">
        <f>IFERROR(VLOOKUP($F215,'Datos 1-Factores emisión'!$B$809:$D$820,2,FALSE),0)</f>
        <v>0</v>
      </c>
      <c r="R215" s="121">
        <v>0</v>
      </c>
      <c r="S215" s="121">
        <v>0</v>
      </c>
      <c r="T215" s="121">
        <v>0</v>
      </c>
      <c r="U215" s="121">
        <v>0</v>
      </c>
      <c r="V215" s="120">
        <f t="shared" si="194"/>
        <v>0</v>
      </c>
      <c r="W215" s="121">
        <f t="shared" si="194"/>
        <v>0</v>
      </c>
      <c r="X215" s="121">
        <f t="shared" si="194"/>
        <v>0</v>
      </c>
      <c r="Y215" s="121">
        <v>0</v>
      </c>
      <c r="Z215" s="121">
        <v>0</v>
      </c>
      <c r="AA215" s="121">
        <f t="shared" si="188"/>
        <v>0</v>
      </c>
      <c r="AB215" s="120">
        <f>'Datos 2-Potenciales calent glob'!$E$6</f>
        <v>1</v>
      </c>
      <c r="AC215" s="121">
        <f>'Datos 2-Potenciales calent glob'!$E$31</f>
        <v>28</v>
      </c>
      <c r="AD215" s="121">
        <f>'Datos 2-Potenciales calent glob'!$E$32</f>
        <v>265</v>
      </c>
      <c r="AE215" s="123">
        <f>SUMIF('Datos 2-Potenciales calent glob'!$B$6:$B$56,Cálculos_5!E215,'Datos 2-Potenciales calent glob'!$E$6:$E$56)</f>
        <v>0</v>
      </c>
      <c r="AF215" s="121">
        <f>'Datos 2-Potenciales calent glob'!$E$6</f>
        <v>1</v>
      </c>
      <c r="AG215" s="121">
        <f>'Datos 2-Potenciales calent glob'!$E$6</f>
        <v>1</v>
      </c>
      <c r="AH215" s="120">
        <f t="shared" si="193"/>
        <v>0</v>
      </c>
      <c r="AI215" s="121">
        <f t="shared" si="193"/>
        <v>0</v>
      </c>
      <c r="AJ215" s="121">
        <f t="shared" si="193"/>
        <v>0</v>
      </c>
      <c r="AK215" s="121">
        <f t="shared" si="193"/>
        <v>0</v>
      </c>
      <c r="AL215" s="124">
        <f t="shared" si="190"/>
        <v>0</v>
      </c>
      <c r="AM215" s="121">
        <f t="shared" si="176"/>
        <v>0</v>
      </c>
      <c r="AN215" s="207">
        <f t="shared" si="155"/>
        <v>0</v>
      </c>
      <c r="AO215" s="102"/>
      <c r="AP215" s="102"/>
      <c r="AQ215" s="102"/>
      <c r="AR215" s="102"/>
      <c r="AS215" s="102"/>
      <c r="AT215" s="102"/>
      <c r="AU215" s="102"/>
      <c r="AV215" s="102"/>
      <c r="AW215" s="102"/>
      <c r="AX215" s="102"/>
      <c r="AY215" s="102"/>
      <c r="AZ215" s="102"/>
      <c r="BA215" s="102"/>
      <c r="BB215" s="102"/>
      <c r="BC215" s="102"/>
      <c r="BD215" s="102"/>
      <c r="BE215" s="102"/>
      <c r="BF215" s="102"/>
      <c r="BG215" s="102"/>
      <c r="BH215" s="102"/>
      <c r="BI215" s="102"/>
      <c r="BJ215" s="102"/>
      <c r="BK215" s="102"/>
      <c r="BL215" s="102"/>
      <c r="BM215" s="102"/>
      <c r="BN215" s="102"/>
      <c r="BO215" s="102"/>
      <c r="BP215" s="102"/>
      <c r="BQ215" s="102"/>
      <c r="BR215" s="102"/>
      <c r="BS215" s="102"/>
      <c r="BT215" s="102"/>
      <c r="BU215" s="102"/>
      <c r="BV215" s="102"/>
      <c r="BW215" s="102"/>
      <c r="BX215" s="102"/>
      <c r="BY215" s="102"/>
      <c r="BZ215" s="102"/>
      <c r="CA215" s="102"/>
      <c r="CB215" s="102"/>
      <c r="CC215" s="102"/>
      <c r="CD215" s="102"/>
      <c r="CE215" s="102"/>
      <c r="CF215" s="102"/>
      <c r="CG215" s="102"/>
      <c r="CH215" s="102"/>
      <c r="CI215" s="102"/>
      <c r="CJ215" s="102"/>
      <c r="CK215" s="102"/>
      <c r="CL215" s="102"/>
      <c r="CM215" s="102"/>
      <c r="CN215" s="102"/>
      <c r="CO215" s="102"/>
      <c r="CP215" s="102"/>
      <c r="CQ215" s="102"/>
      <c r="CR215" s="102"/>
      <c r="CS215" s="102"/>
      <c r="CT215" s="102"/>
      <c r="CU215" s="102"/>
      <c r="CV215" s="102"/>
      <c r="CW215" s="102"/>
      <c r="CX215" s="102"/>
      <c r="CY215" s="102"/>
      <c r="CZ215" s="102"/>
      <c r="DA215" s="102"/>
      <c r="DB215" s="102"/>
      <c r="DC215" s="102"/>
      <c r="DD215" s="102"/>
      <c r="DE215" s="102"/>
      <c r="DF215" s="102"/>
      <c r="DG215" s="102"/>
      <c r="DH215" s="102"/>
      <c r="DI215" s="102"/>
      <c r="DJ215" s="102"/>
      <c r="DK215" s="102"/>
      <c r="DL215" s="102"/>
      <c r="DM215" s="102"/>
      <c r="DN215" s="102"/>
      <c r="DO215" s="102"/>
      <c r="DP215" s="102"/>
      <c r="DQ215" s="102"/>
      <c r="DR215" s="102"/>
      <c r="DS215" s="102"/>
      <c r="DT215" s="102"/>
      <c r="DU215" s="102"/>
      <c r="DV215" s="102"/>
      <c r="DW215" s="102"/>
      <c r="DX215" s="102"/>
      <c r="DY215" s="102"/>
      <c r="DZ215" s="102"/>
      <c r="EA215" s="102"/>
      <c r="EB215" s="102"/>
      <c r="EC215" s="102"/>
      <c r="ED215" s="102"/>
      <c r="EE215" s="102"/>
      <c r="EF215" s="102"/>
      <c r="EG215" s="102"/>
      <c r="EH215" s="102"/>
      <c r="EI215" s="102"/>
      <c r="EJ215" s="102"/>
      <c r="EK215" s="102"/>
      <c r="EL215" s="102"/>
      <c r="EM215" s="102"/>
      <c r="EN215" s="102"/>
      <c r="EO215" s="102"/>
      <c r="EP215" s="102"/>
      <c r="EQ215" s="102"/>
      <c r="ER215" s="102"/>
      <c r="ES215" s="102"/>
      <c r="ET215" s="102"/>
      <c r="EU215" s="102"/>
      <c r="EV215" s="102"/>
      <c r="EW215" s="102"/>
      <c r="EX215" s="102"/>
      <c r="EY215" s="102"/>
      <c r="EZ215" s="102"/>
      <c r="FA215" s="102"/>
      <c r="FB215" s="102"/>
      <c r="FC215" s="102"/>
      <c r="FD215" s="102"/>
      <c r="FE215" s="102"/>
      <c r="FF215" s="102"/>
      <c r="FG215" s="102"/>
      <c r="FH215" s="102"/>
      <c r="FI215" s="102"/>
      <c r="FJ215" s="102"/>
      <c r="FK215" s="102"/>
      <c r="FL215" s="102"/>
      <c r="FM215" s="102"/>
      <c r="FN215" s="102"/>
      <c r="FO215" s="102"/>
      <c r="FP215" s="102"/>
      <c r="FQ215" s="102"/>
      <c r="FR215" s="102"/>
      <c r="FS215" s="102"/>
      <c r="FT215" s="102"/>
      <c r="FU215" s="102"/>
      <c r="FV215" s="102"/>
      <c r="FW215" s="102"/>
      <c r="FX215" s="102"/>
      <c r="FY215" s="102"/>
      <c r="FZ215" s="102"/>
      <c r="GA215" s="102"/>
      <c r="GB215" s="102"/>
      <c r="GC215" s="102"/>
      <c r="GD215" s="102"/>
      <c r="GE215" s="102"/>
      <c r="GF215" s="102"/>
      <c r="GG215" s="102"/>
      <c r="GH215" s="102"/>
      <c r="GI215" s="102"/>
      <c r="GJ215" s="102"/>
      <c r="GK215" s="102"/>
      <c r="GL215" s="102"/>
      <c r="GM215" s="102"/>
      <c r="GN215" s="102"/>
      <c r="GO215" s="102"/>
      <c r="GP215" s="102"/>
      <c r="GQ215" s="102"/>
      <c r="GR215" s="102"/>
      <c r="GS215" s="102"/>
      <c r="GT215" s="102"/>
      <c r="GU215" s="102"/>
      <c r="GV215" s="102"/>
      <c r="GW215" s="102"/>
      <c r="GX215" s="102"/>
      <c r="GY215" s="102"/>
      <c r="GZ215" s="102"/>
      <c r="HA215" s="102"/>
      <c r="HB215" s="102"/>
      <c r="HC215" s="102"/>
      <c r="HD215" s="102"/>
      <c r="HE215" s="102"/>
      <c r="HF215" s="102"/>
      <c r="HG215" s="102"/>
      <c r="HH215" s="102"/>
      <c r="HI215" s="102"/>
      <c r="HJ215" s="102"/>
      <c r="HK215" s="102"/>
      <c r="HL215" s="102"/>
      <c r="HM215" s="102"/>
      <c r="HN215" s="102"/>
      <c r="HO215" s="102"/>
      <c r="HP215" s="102"/>
      <c r="HQ215" s="102"/>
      <c r="HR215" s="102"/>
      <c r="HS215" s="102"/>
      <c r="HT215" s="102"/>
      <c r="HU215" s="102"/>
      <c r="HV215" s="102"/>
      <c r="HW215" s="102"/>
      <c r="HX215" s="102"/>
      <c r="HY215" s="102"/>
      <c r="HZ215" s="102"/>
      <c r="IA215" s="102"/>
      <c r="IB215" s="102"/>
      <c r="IC215" s="102"/>
      <c r="ID215" s="102"/>
      <c r="IE215" s="102"/>
      <c r="IF215" s="102"/>
      <c r="IG215" s="102"/>
      <c r="IH215" s="102"/>
      <c r="II215" s="102"/>
      <c r="IJ215" s="102"/>
      <c r="IK215" s="102"/>
      <c r="IL215" s="102"/>
      <c r="IM215" s="102"/>
      <c r="IN215" s="102"/>
      <c r="IO215" s="102"/>
      <c r="IP215" s="102"/>
      <c r="IQ215" s="102"/>
      <c r="IR215" s="102"/>
      <c r="IS215" s="102"/>
      <c r="IT215" s="102"/>
      <c r="IU215" s="102"/>
      <c r="IV215" s="102"/>
      <c r="IW215" s="102"/>
      <c r="IX215" s="102"/>
      <c r="IY215" s="102"/>
      <c r="IZ215" s="102"/>
      <c r="JA215" s="102"/>
      <c r="JB215" s="102"/>
      <c r="JC215" s="102"/>
      <c r="JD215" s="102"/>
      <c r="JE215" s="102"/>
      <c r="JF215" s="102"/>
      <c r="JG215" s="102"/>
      <c r="JH215" s="102"/>
      <c r="JI215" s="102"/>
      <c r="JJ215" s="102"/>
      <c r="JK215" s="102"/>
      <c r="JL215" s="102"/>
      <c r="JM215" s="102"/>
      <c r="JN215" s="102"/>
      <c r="JO215" s="102"/>
      <c r="JP215" s="102"/>
      <c r="JQ215" s="102"/>
      <c r="JR215" s="102"/>
      <c r="JS215" s="102"/>
      <c r="JT215" s="102"/>
      <c r="JU215" s="102"/>
      <c r="JV215" s="102"/>
      <c r="JW215" s="102"/>
      <c r="JX215" s="102"/>
      <c r="JY215" s="102"/>
      <c r="JZ215" s="102"/>
      <c r="KA215" s="102"/>
      <c r="KB215" s="102"/>
      <c r="KC215" s="102"/>
      <c r="KD215" s="102"/>
      <c r="KE215" s="102"/>
      <c r="KF215" s="102"/>
      <c r="KG215" s="102"/>
      <c r="KH215" s="102"/>
      <c r="KI215" s="102"/>
      <c r="KJ215" s="102"/>
      <c r="KK215" s="102"/>
      <c r="KL215" s="102"/>
      <c r="KM215" s="102"/>
      <c r="KN215" s="102"/>
      <c r="KO215" s="102"/>
      <c r="KP215" s="102"/>
      <c r="KQ215" s="102"/>
      <c r="KR215" s="102"/>
      <c r="KS215" s="102"/>
      <c r="KT215" s="102"/>
      <c r="KU215" s="102"/>
      <c r="KV215" s="102"/>
      <c r="KW215" s="102"/>
      <c r="KX215" s="102"/>
      <c r="KY215" s="102"/>
      <c r="KZ215" s="102"/>
      <c r="LA215" s="102"/>
      <c r="LB215" s="102"/>
      <c r="LC215" s="102"/>
      <c r="LD215" s="102"/>
      <c r="LE215" s="102"/>
      <c r="LF215" s="102"/>
      <c r="LG215" s="102"/>
      <c r="LH215" s="102"/>
      <c r="LI215" s="102"/>
      <c r="LJ215" s="102"/>
      <c r="LK215" s="102"/>
      <c r="LL215" s="102"/>
      <c r="LM215" s="102"/>
      <c r="LN215" s="102"/>
      <c r="LO215" s="102"/>
      <c r="LP215" s="102"/>
      <c r="LQ215" s="102"/>
      <c r="LR215" s="102"/>
      <c r="LS215" s="102"/>
      <c r="LT215" s="102"/>
      <c r="LU215" s="102"/>
      <c r="LV215" s="102"/>
      <c r="LW215" s="102"/>
      <c r="LX215" s="102"/>
      <c r="LY215" s="102"/>
      <c r="LZ215" s="102"/>
      <c r="MA215" s="102"/>
      <c r="MB215" s="102"/>
      <c r="MC215" s="102"/>
      <c r="MD215" s="102"/>
      <c r="ME215" s="102"/>
      <c r="MF215" s="102"/>
      <c r="MG215" s="102"/>
      <c r="MH215" s="102"/>
      <c r="MI215" s="102"/>
      <c r="MJ215" s="102"/>
      <c r="MK215" s="102"/>
      <c r="ML215" s="102"/>
      <c r="MM215" s="102"/>
      <c r="MN215" s="102"/>
      <c r="MO215" s="102"/>
      <c r="MP215" s="102"/>
      <c r="MQ215" s="102"/>
      <c r="MR215" s="102"/>
      <c r="MS215" s="102"/>
      <c r="MT215" s="102"/>
      <c r="MU215" s="102"/>
      <c r="MV215" s="102"/>
      <c r="MW215" s="102"/>
      <c r="MX215" s="102"/>
      <c r="MY215" s="102"/>
      <c r="MZ215" s="102"/>
      <c r="NA215" s="102"/>
      <c r="NB215" s="102"/>
      <c r="NC215" s="102"/>
      <c r="ND215" s="102"/>
      <c r="NE215" s="102"/>
      <c r="NF215" s="102"/>
      <c r="NG215" s="102"/>
      <c r="NH215" s="102"/>
      <c r="NI215" s="102"/>
      <c r="NJ215" s="102"/>
      <c r="NK215" s="102"/>
      <c r="NL215" s="102"/>
      <c r="NM215" s="102"/>
      <c r="NN215" s="102"/>
      <c r="NO215" s="102"/>
      <c r="NP215" s="102"/>
      <c r="NQ215" s="102"/>
      <c r="NR215" s="102"/>
      <c r="NS215" s="102"/>
      <c r="NT215" s="102"/>
      <c r="NU215" s="102"/>
      <c r="NV215" s="102"/>
      <c r="NW215" s="102"/>
      <c r="NX215" s="102"/>
      <c r="NY215" s="102"/>
      <c r="NZ215" s="102"/>
      <c r="OA215" s="102"/>
      <c r="OB215" s="102"/>
      <c r="OC215" s="102"/>
      <c r="OD215" s="102"/>
      <c r="OE215" s="102"/>
      <c r="OF215" s="102"/>
      <c r="OG215" s="102"/>
      <c r="OH215" s="102"/>
      <c r="OI215" s="102"/>
      <c r="OJ215" s="102"/>
      <c r="OK215" s="102"/>
      <c r="OL215" s="102"/>
      <c r="OM215" s="102"/>
      <c r="ON215" s="102"/>
      <c r="OO215" s="102"/>
      <c r="OP215" s="102"/>
      <c r="OQ215" s="102"/>
      <c r="OR215" s="102"/>
      <c r="OS215" s="102"/>
      <c r="OT215" s="102"/>
      <c r="OU215" s="102"/>
      <c r="OV215" s="102"/>
      <c r="OW215" s="102"/>
      <c r="OX215" s="102"/>
      <c r="OY215" s="102"/>
      <c r="OZ215" s="102"/>
      <c r="PA215" s="102"/>
      <c r="PB215" s="102"/>
      <c r="PC215" s="102"/>
      <c r="PD215" s="102"/>
      <c r="PE215" s="102"/>
      <c r="PF215" s="102"/>
      <c r="PG215" s="102"/>
      <c r="PH215" s="102"/>
      <c r="PI215" s="102"/>
      <c r="PJ215" s="102"/>
      <c r="PK215" s="102"/>
      <c r="PL215" s="102"/>
      <c r="PM215" s="102"/>
      <c r="PN215" s="102"/>
      <c r="PO215" s="102"/>
      <c r="PP215" s="102"/>
      <c r="PQ215" s="102"/>
      <c r="PR215" s="102"/>
      <c r="PS215" s="102"/>
      <c r="PT215" s="102"/>
      <c r="PU215" s="102"/>
      <c r="PV215" s="102"/>
      <c r="PW215" s="102"/>
      <c r="PX215" s="102"/>
      <c r="PY215" s="102"/>
      <c r="PZ215" s="102"/>
      <c r="QA215" s="102"/>
      <c r="QB215" s="102"/>
      <c r="QC215" s="102"/>
      <c r="QD215" s="102"/>
      <c r="QE215" s="102"/>
      <c r="QF215" s="102"/>
      <c r="QG215" s="102"/>
      <c r="QH215" s="102"/>
      <c r="QI215" s="102"/>
      <c r="QJ215" s="102"/>
      <c r="QK215" s="102"/>
      <c r="QL215" s="102"/>
      <c r="QM215" s="102"/>
      <c r="QN215" s="102"/>
      <c r="QO215" s="102"/>
      <c r="QP215" s="102"/>
      <c r="QQ215" s="102"/>
      <c r="QR215" s="102"/>
      <c r="QS215" s="102"/>
      <c r="QT215" s="102"/>
      <c r="QU215" s="102"/>
      <c r="QV215" s="102"/>
      <c r="QW215" s="102"/>
      <c r="QX215" s="102"/>
      <c r="QY215" s="102"/>
      <c r="QZ215" s="102"/>
      <c r="RA215" s="102"/>
      <c r="RB215" s="102"/>
      <c r="RC215" s="102"/>
      <c r="RD215" s="102"/>
      <c r="RE215" s="102"/>
      <c r="RF215" s="102"/>
      <c r="RG215" s="102"/>
      <c r="RH215" s="102"/>
      <c r="RI215" s="102"/>
      <c r="RJ215" s="102"/>
      <c r="RK215" s="102"/>
      <c r="RL215" s="102"/>
      <c r="RM215" s="102"/>
      <c r="RN215" s="102"/>
      <c r="RO215" s="102"/>
      <c r="RP215" s="102"/>
      <c r="RQ215" s="102"/>
      <c r="RR215" s="102"/>
      <c r="RS215" s="102"/>
      <c r="RT215" s="102"/>
      <c r="RU215" s="102"/>
      <c r="RV215" s="102"/>
      <c r="RW215" s="102"/>
      <c r="RX215" s="102"/>
      <c r="RY215" s="102"/>
      <c r="RZ215" s="102"/>
      <c r="SA215" s="102"/>
      <c r="SB215" s="102"/>
      <c r="SC215" s="102"/>
      <c r="SD215" s="102"/>
      <c r="SE215" s="102"/>
      <c r="SF215" s="102"/>
      <c r="SG215" s="102"/>
      <c r="SH215" s="102"/>
      <c r="SI215" s="102"/>
      <c r="SJ215" s="102"/>
      <c r="SK215" s="102"/>
      <c r="SL215" s="102"/>
      <c r="SM215" s="102"/>
      <c r="SN215" s="102"/>
      <c r="SO215" s="102"/>
      <c r="SP215" s="102"/>
      <c r="SQ215" s="102"/>
      <c r="SR215" s="102"/>
      <c r="SS215" s="102"/>
      <c r="ST215" s="102"/>
      <c r="SU215" s="102"/>
      <c r="SV215" s="102"/>
      <c r="SW215" s="102"/>
      <c r="SX215" s="102"/>
      <c r="SY215" s="102"/>
      <c r="SZ215" s="102"/>
      <c r="TA215" s="102"/>
      <c r="TB215" s="102"/>
      <c r="TC215" s="102"/>
      <c r="TD215" s="102"/>
      <c r="TE215" s="102"/>
      <c r="TF215" s="102"/>
      <c r="TG215" s="102"/>
      <c r="TH215" s="102"/>
      <c r="TI215" s="102"/>
      <c r="TJ215" s="102"/>
      <c r="TK215" s="102"/>
      <c r="TL215" s="102"/>
      <c r="TM215" s="102"/>
      <c r="TN215" s="102"/>
      <c r="TO215" s="102"/>
      <c r="TP215" s="102"/>
      <c r="TQ215" s="102"/>
      <c r="TR215" s="102"/>
      <c r="TS215" s="102"/>
      <c r="TT215" s="102"/>
      <c r="TU215" s="102"/>
      <c r="TV215" s="102"/>
      <c r="TW215" s="102"/>
      <c r="TX215" s="102"/>
      <c r="TY215" s="102"/>
      <c r="TZ215" s="102"/>
      <c r="UA215" s="102"/>
      <c r="UB215" s="102"/>
      <c r="UC215" s="102"/>
      <c r="UD215" s="102"/>
      <c r="UE215" s="102"/>
      <c r="UF215" s="102"/>
      <c r="UG215" s="102"/>
      <c r="UH215" s="102"/>
      <c r="UI215" s="102"/>
      <c r="UJ215" s="102"/>
      <c r="UK215" s="102"/>
      <c r="UL215" s="102"/>
      <c r="UM215" s="102"/>
      <c r="UN215" s="102"/>
      <c r="UO215" s="102"/>
      <c r="UP215" s="102"/>
      <c r="UQ215" s="102"/>
      <c r="UR215" s="102"/>
      <c r="US215" s="102"/>
      <c r="UT215" s="102"/>
      <c r="UU215" s="102"/>
      <c r="UV215" s="102"/>
      <c r="UW215" s="102"/>
      <c r="UX215" s="102"/>
      <c r="UY215" s="102"/>
      <c r="UZ215" s="102"/>
      <c r="VA215" s="102"/>
      <c r="VB215" s="102"/>
      <c r="VC215" s="102"/>
      <c r="VD215" s="102"/>
      <c r="VE215" s="102"/>
      <c r="VF215" s="102"/>
      <c r="VG215" s="102"/>
      <c r="VH215" s="102"/>
      <c r="VI215" s="102"/>
      <c r="VJ215" s="102"/>
      <c r="VK215" s="102"/>
      <c r="VL215" s="102"/>
      <c r="VM215" s="102"/>
      <c r="VN215" s="102"/>
      <c r="VO215" s="102"/>
      <c r="VP215" s="102"/>
      <c r="VQ215" s="102"/>
      <c r="VR215" s="102"/>
      <c r="VS215" s="102"/>
      <c r="VT215" s="102"/>
      <c r="VU215" s="102"/>
      <c r="VV215" s="102"/>
      <c r="VW215" s="102"/>
      <c r="VX215" s="102"/>
      <c r="VY215" s="102"/>
      <c r="VZ215" s="102"/>
      <c r="WA215" s="102"/>
      <c r="WB215" s="102"/>
      <c r="WC215" s="102"/>
      <c r="WD215" s="102"/>
      <c r="WE215" s="102"/>
      <c r="WF215" s="102"/>
      <c r="WG215" s="102"/>
      <c r="WH215" s="102"/>
      <c r="WI215" s="102"/>
      <c r="WJ215" s="102"/>
      <c r="WK215" s="102"/>
      <c r="WL215" s="102"/>
      <c r="WM215" s="102"/>
      <c r="WN215" s="102"/>
      <c r="WO215" s="102"/>
      <c r="WP215" s="102"/>
      <c r="WQ215" s="102"/>
      <c r="WR215" s="102"/>
      <c r="WS215" s="102"/>
      <c r="WT215" s="102"/>
      <c r="WU215" s="102"/>
      <c r="WV215" s="102"/>
      <c r="WW215" s="102"/>
      <c r="WX215" s="102"/>
      <c r="WY215" s="102"/>
      <c r="WZ215" s="102"/>
      <c r="XA215" s="102"/>
      <c r="XB215" s="102"/>
      <c r="XC215" s="102"/>
      <c r="XD215" s="102"/>
      <c r="XE215" s="102"/>
      <c r="XF215" s="102"/>
      <c r="XG215" s="102"/>
      <c r="XH215" s="102"/>
      <c r="XI215" s="102"/>
      <c r="XJ215" s="102"/>
      <c r="XK215" s="102"/>
      <c r="XL215" s="102"/>
      <c r="XM215" s="102"/>
      <c r="XN215" s="102"/>
      <c r="XO215" s="102"/>
      <c r="XP215" s="102"/>
      <c r="XQ215" s="102"/>
      <c r="XR215" s="102"/>
      <c r="XS215" s="102"/>
      <c r="XT215" s="102"/>
      <c r="XU215" s="102"/>
      <c r="XV215" s="102"/>
      <c r="XW215" s="102"/>
      <c r="XX215" s="102"/>
      <c r="XY215" s="102"/>
      <c r="XZ215" s="102"/>
      <c r="YA215" s="102"/>
      <c r="YB215" s="102"/>
      <c r="YC215" s="102"/>
      <c r="YD215" s="102"/>
      <c r="YE215" s="102"/>
      <c r="YF215" s="102"/>
      <c r="YG215" s="102"/>
      <c r="YH215" s="102"/>
      <c r="YI215" s="102"/>
      <c r="YJ215" s="102"/>
      <c r="YK215" s="102"/>
      <c r="YL215" s="102"/>
      <c r="YM215" s="102"/>
      <c r="YN215" s="102"/>
      <c r="YO215" s="102"/>
      <c r="YP215" s="102"/>
      <c r="YQ215" s="102"/>
      <c r="YR215" s="102"/>
      <c r="YS215" s="102"/>
      <c r="YT215" s="102"/>
      <c r="YU215" s="102"/>
      <c r="YV215" s="102"/>
      <c r="YW215" s="102"/>
      <c r="YX215" s="102"/>
      <c r="YY215" s="102"/>
      <c r="YZ215" s="102"/>
      <c r="ZA215" s="102"/>
      <c r="ZB215" s="102"/>
      <c r="ZC215" s="102"/>
      <c r="ZD215" s="102"/>
      <c r="ZE215" s="102"/>
      <c r="ZF215" s="102"/>
      <c r="ZG215" s="102"/>
      <c r="ZH215" s="102"/>
      <c r="ZI215" s="102"/>
      <c r="ZJ215" s="102"/>
      <c r="ZK215" s="102"/>
      <c r="ZL215" s="102"/>
      <c r="ZM215" s="102"/>
      <c r="ZN215" s="102"/>
      <c r="ZO215" s="102"/>
      <c r="ZP215" s="102"/>
      <c r="ZQ215" s="102"/>
      <c r="ZR215" s="102"/>
      <c r="ZS215" s="102"/>
      <c r="ZT215" s="102"/>
      <c r="ZU215" s="102"/>
      <c r="ZV215" s="102"/>
      <c r="ZW215" s="102"/>
      <c r="ZX215" s="102"/>
      <c r="ZY215" s="102"/>
      <c r="ZZ215" s="102"/>
      <c r="AAA215" s="102"/>
      <c r="AAB215" s="102"/>
      <c r="AAC215" s="102"/>
      <c r="AAD215" s="102"/>
      <c r="AAE215" s="102"/>
      <c r="AAF215" s="102"/>
      <c r="AAG215" s="102"/>
      <c r="AAH215" s="102"/>
      <c r="AAI215" s="102"/>
      <c r="AAJ215" s="102"/>
      <c r="AAK215" s="102"/>
      <c r="AAL215" s="102"/>
      <c r="AAM215" s="102"/>
      <c r="AAN215" s="102"/>
      <c r="AAO215" s="102"/>
      <c r="AAP215" s="102"/>
      <c r="AAQ215" s="102"/>
      <c r="AAR215" s="102"/>
      <c r="AAS215" s="102"/>
      <c r="AAT215" s="102"/>
      <c r="AAU215" s="102"/>
      <c r="AAV215" s="102"/>
      <c r="AAW215" s="102"/>
      <c r="AAX215" s="102"/>
      <c r="AAY215" s="102"/>
      <c r="AAZ215" s="102"/>
      <c r="ABA215" s="102"/>
      <c r="ABB215" s="102"/>
      <c r="ABC215" s="102"/>
      <c r="ABD215" s="102"/>
      <c r="ABE215" s="102"/>
      <c r="ABF215" s="102"/>
      <c r="ABG215" s="102"/>
      <c r="ABH215" s="102"/>
      <c r="ABI215" s="102"/>
      <c r="ABJ215" s="102"/>
      <c r="ABK215" s="102"/>
      <c r="ABL215" s="102"/>
      <c r="ABM215" s="102"/>
      <c r="ABN215" s="102"/>
      <c r="ABO215" s="102"/>
      <c r="ABP215" s="102"/>
      <c r="ABQ215" s="102"/>
      <c r="ABR215" s="102"/>
      <c r="ABS215" s="102"/>
      <c r="ABT215" s="102"/>
      <c r="ABU215" s="102"/>
      <c r="ABV215" s="102"/>
      <c r="ABW215" s="102"/>
      <c r="ABX215" s="102"/>
      <c r="ABY215" s="102"/>
      <c r="ABZ215" s="102"/>
      <c r="ACA215" s="102"/>
      <c r="ACB215" s="102"/>
      <c r="ACC215" s="102"/>
      <c r="ACD215" s="102"/>
      <c r="ACE215" s="102"/>
      <c r="ACF215" s="102"/>
      <c r="ACG215" s="102"/>
      <c r="ACH215" s="102"/>
      <c r="ACI215" s="102"/>
      <c r="ACJ215" s="102"/>
      <c r="ACK215" s="102"/>
      <c r="ACL215" s="102"/>
      <c r="ACM215" s="102"/>
      <c r="ACN215" s="102"/>
      <c r="ACO215" s="102"/>
      <c r="ACP215" s="102"/>
      <c r="ACQ215" s="102"/>
      <c r="ACR215" s="102"/>
      <c r="ACS215" s="102"/>
      <c r="ACT215" s="102"/>
      <c r="ACU215" s="102"/>
      <c r="ACV215" s="102"/>
      <c r="ACW215" s="102"/>
      <c r="ACX215" s="102"/>
      <c r="ACY215" s="102"/>
      <c r="ACZ215" s="102"/>
      <c r="ADA215" s="102"/>
      <c r="ADB215" s="102"/>
      <c r="ADC215" s="102"/>
      <c r="ADD215" s="102"/>
      <c r="ADE215" s="102"/>
      <c r="ADF215" s="102"/>
      <c r="ADG215" s="102"/>
      <c r="ADH215" s="102"/>
      <c r="ADI215" s="102"/>
      <c r="ADJ215" s="102"/>
      <c r="ADK215" s="102"/>
      <c r="ADL215" s="102"/>
      <c r="ADM215" s="102"/>
      <c r="ADN215" s="102"/>
      <c r="ADO215" s="102"/>
      <c r="ADP215" s="102"/>
      <c r="ADQ215" s="102"/>
      <c r="ADR215" s="102"/>
      <c r="ADS215" s="102"/>
      <c r="ADT215" s="102"/>
      <c r="ADU215" s="102"/>
      <c r="ADV215" s="102"/>
      <c r="ADW215" s="102"/>
      <c r="ADX215" s="102"/>
      <c r="ADY215" s="102"/>
      <c r="ADZ215" s="102"/>
      <c r="AEA215" s="102"/>
      <c r="AEB215" s="102"/>
      <c r="AEC215" s="102"/>
      <c r="AED215" s="102"/>
      <c r="AEE215" s="102"/>
      <c r="AEF215" s="102"/>
      <c r="AEG215" s="102"/>
      <c r="AEH215" s="102"/>
      <c r="AEI215" s="102"/>
      <c r="AEJ215" s="102"/>
      <c r="AEK215" s="102"/>
      <c r="AEL215" s="102"/>
      <c r="AEM215" s="102"/>
      <c r="AEN215" s="102"/>
      <c r="AEO215" s="102"/>
      <c r="AEP215" s="102"/>
      <c r="AEQ215" s="102"/>
      <c r="AER215" s="102"/>
      <c r="AES215" s="102"/>
      <c r="AET215" s="102"/>
      <c r="AEU215" s="102"/>
      <c r="AEV215" s="102"/>
      <c r="AEW215" s="102"/>
      <c r="AEX215" s="102"/>
      <c r="AEY215" s="102"/>
      <c r="AEZ215" s="102"/>
      <c r="AFA215" s="102"/>
      <c r="AFB215" s="102"/>
      <c r="AFC215" s="102"/>
      <c r="AFD215" s="102"/>
      <c r="AFE215" s="102"/>
      <c r="AFF215" s="102"/>
      <c r="AFG215" s="102"/>
      <c r="AFH215" s="102"/>
      <c r="AFI215" s="102"/>
      <c r="AFJ215" s="102"/>
      <c r="AFK215" s="102"/>
      <c r="AFL215" s="102"/>
      <c r="AFM215" s="102"/>
      <c r="AFN215" s="102"/>
      <c r="AFO215" s="102"/>
      <c r="AFP215" s="102"/>
      <c r="AFQ215" s="102"/>
      <c r="AFR215" s="102"/>
      <c r="AFS215" s="102"/>
      <c r="AFT215" s="102"/>
      <c r="AFU215" s="102"/>
      <c r="AFV215" s="102"/>
      <c r="AFW215" s="102"/>
      <c r="AFX215" s="102"/>
      <c r="AFY215" s="102"/>
      <c r="AFZ215" s="102"/>
      <c r="AGA215" s="102"/>
      <c r="AGB215" s="102"/>
      <c r="AGC215" s="102"/>
      <c r="AGD215" s="102"/>
      <c r="AGE215" s="102"/>
      <c r="AGF215" s="102"/>
      <c r="AGG215" s="102"/>
      <c r="AGH215" s="102"/>
      <c r="AGI215" s="102"/>
      <c r="AGJ215" s="102"/>
      <c r="AGK215" s="102"/>
      <c r="AGL215" s="102"/>
      <c r="AGM215" s="102"/>
      <c r="AGN215" s="102"/>
      <c r="AGO215" s="102"/>
      <c r="AGP215" s="102"/>
      <c r="AGQ215" s="102"/>
      <c r="AGR215" s="102"/>
      <c r="AGS215" s="102"/>
      <c r="AGT215" s="102"/>
      <c r="AGU215" s="102"/>
      <c r="AGV215" s="102"/>
      <c r="AGW215" s="102"/>
      <c r="AGX215" s="102"/>
      <c r="AGY215" s="102"/>
      <c r="AGZ215" s="102"/>
      <c r="AHA215" s="102"/>
      <c r="AHB215" s="102"/>
      <c r="AHC215" s="102"/>
      <c r="AHD215" s="102"/>
      <c r="AHE215" s="102"/>
      <c r="AHF215" s="102"/>
      <c r="AHG215" s="102"/>
      <c r="AHH215" s="102"/>
      <c r="AHI215" s="102"/>
      <c r="AHJ215" s="102"/>
      <c r="AHK215" s="102"/>
      <c r="AHL215" s="102"/>
      <c r="AHM215" s="102"/>
      <c r="AHN215" s="102"/>
      <c r="AHO215" s="102"/>
      <c r="AHP215" s="102"/>
      <c r="AHQ215" s="102"/>
      <c r="AHR215" s="102"/>
      <c r="AHS215" s="102"/>
      <c r="AHT215" s="102"/>
      <c r="AHU215" s="102"/>
      <c r="AHV215" s="102"/>
      <c r="AHW215" s="102"/>
      <c r="AHX215" s="102"/>
      <c r="AHY215" s="102"/>
      <c r="AHZ215" s="102"/>
      <c r="AIA215" s="102"/>
      <c r="AIB215" s="102"/>
      <c r="AIC215" s="102"/>
      <c r="AID215" s="102"/>
      <c r="AIE215" s="102"/>
      <c r="AIF215" s="102"/>
      <c r="AIG215" s="102"/>
      <c r="AIH215" s="102"/>
      <c r="AII215" s="102"/>
      <c r="AIJ215" s="102"/>
      <c r="AIK215" s="102"/>
      <c r="AIL215" s="102"/>
      <c r="AIM215" s="102"/>
      <c r="AIN215" s="102"/>
      <c r="AIO215" s="102"/>
      <c r="AIP215" s="102"/>
      <c r="AIQ215" s="102"/>
      <c r="AIR215" s="102"/>
      <c r="AIS215" s="102"/>
      <c r="AIT215" s="102"/>
      <c r="AIU215" s="102"/>
      <c r="AIV215" s="102"/>
      <c r="AIW215" s="102"/>
      <c r="AIX215" s="102"/>
      <c r="AIY215" s="102"/>
      <c r="AIZ215" s="102"/>
      <c r="AJA215" s="102"/>
      <c r="AJB215" s="102"/>
      <c r="AJC215" s="102"/>
      <c r="AJD215" s="102"/>
      <c r="AJE215" s="102"/>
      <c r="AJF215" s="102"/>
      <c r="AJG215" s="102"/>
      <c r="AJH215" s="102"/>
      <c r="AJI215" s="102"/>
      <c r="AJJ215" s="102"/>
      <c r="AJK215" s="102"/>
      <c r="AJL215" s="102"/>
      <c r="AJM215" s="102"/>
      <c r="AJN215" s="102"/>
      <c r="AJO215" s="102"/>
      <c r="AJP215" s="102"/>
      <c r="AJQ215" s="102"/>
      <c r="AJR215" s="102"/>
      <c r="AJS215" s="102"/>
      <c r="AJT215" s="102"/>
      <c r="AJU215" s="102"/>
      <c r="AJV215" s="102"/>
      <c r="AJW215" s="102"/>
      <c r="AJX215" s="102"/>
      <c r="AJY215" s="102"/>
      <c r="AJZ215" s="102"/>
      <c r="AKA215" s="102"/>
      <c r="AKB215" s="102"/>
      <c r="AKC215" s="102"/>
      <c r="AKD215" s="102"/>
      <c r="AKE215" s="102"/>
      <c r="AKF215" s="102"/>
      <c r="AKG215" s="102"/>
      <c r="AKH215" s="102"/>
      <c r="AKI215" s="102"/>
      <c r="AKJ215" s="102"/>
      <c r="AKK215" s="102"/>
      <c r="AKL215" s="102"/>
      <c r="AKM215" s="102"/>
      <c r="AKN215" s="102"/>
      <c r="AKO215" s="102"/>
      <c r="AKP215" s="102"/>
      <c r="AKQ215" s="102"/>
      <c r="AKR215" s="102"/>
      <c r="AKS215" s="102"/>
      <c r="AKT215" s="102"/>
      <c r="AKU215" s="102"/>
      <c r="AKV215" s="102"/>
      <c r="AKW215" s="102"/>
      <c r="AKX215" s="102"/>
      <c r="AKY215" s="102"/>
      <c r="AKZ215" s="102"/>
      <c r="ALA215" s="102"/>
      <c r="ALB215" s="102"/>
      <c r="ALC215" s="102"/>
      <c r="ALD215" s="102"/>
      <c r="ALE215" s="102"/>
      <c r="ALF215" s="102"/>
      <c r="ALG215" s="102"/>
      <c r="ALH215" s="102"/>
      <c r="ALI215" s="102"/>
      <c r="ALJ215" s="102"/>
      <c r="ALK215" s="102"/>
      <c r="ALL215" s="102"/>
      <c r="ALM215" s="102"/>
      <c r="ALN215" s="102"/>
      <c r="ALO215" s="102"/>
      <c r="ALP215" s="102"/>
      <c r="ALQ215" s="102"/>
      <c r="ALR215" s="102"/>
      <c r="ALS215" s="102"/>
      <c r="ALT215" s="102"/>
      <c r="ALU215" s="102"/>
      <c r="ALV215" s="102"/>
      <c r="ALW215" s="102"/>
      <c r="ALX215" s="102"/>
      <c r="ALY215" s="102"/>
      <c r="ALZ215" s="102"/>
      <c r="AMA215" s="102"/>
      <c r="AMB215" s="102"/>
      <c r="AMC215" s="102"/>
      <c r="AMD215" s="102"/>
      <c r="AME215" s="102"/>
      <c r="AMF215" s="102"/>
      <c r="AMG215" s="102"/>
      <c r="AMH215" s="102"/>
      <c r="AMI215" s="102"/>
      <c r="AMJ215" s="102"/>
      <c r="AMK215" s="102"/>
      <c r="AML215" s="102"/>
      <c r="AMM215" s="102"/>
      <c r="AMN215" s="102"/>
      <c r="AMO215" s="102"/>
      <c r="AMP215" s="102"/>
      <c r="AMQ215" s="102"/>
      <c r="AMR215" s="102"/>
      <c r="AMS215" s="102"/>
      <c r="AMT215" s="102"/>
      <c r="AMU215" s="102"/>
      <c r="AMV215" s="102"/>
      <c r="AMW215" s="102"/>
      <c r="AMX215" s="102"/>
      <c r="AMY215" s="102"/>
      <c r="AMZ215" s="102"/>
      <c r="ANA215" s="102"/>
      <c r="ANB215" s="102"/>
      <c r="ANC215" s="102"/>
      <c r="AND215" s="102"/>
      <c r="ANE215" s="102"/>
      <c r="ANF215" s="102"/>
      <c r="ANG215" s="102"/>
      <c r="ANH215" s="102"/>
      <c r="ANI215" s="102"/>
      <c r="ANJ215" s="102"/>
      <c r="ANK215" s="102"/>
      <c r="ANL215" s="102"/>
      <c r="ANM215" s="102"/>
      <c r="ANN215" s="102"/>
      <c r="ANO215" s="102"/>
      <c r="ANP215" s="102"/>
      <c r="ANQ215" s="102"/>
      <c r="ANR215" s="102"/>
      <c r="ANS215" s="102"/>
      <c r="ANT215" s="102"/>
      <c r="ANU215" s="102"/>
      <c r="ANV215" s="102"/>
      <c r="ANW215" s="102"/>
      <c r="ANX215" s="102"/>
      <c r="ANY215" s="102"/>
      <c r="ANZ215" s="102"/>
      <c r="AOA215" s="102"/>
      <c r="AOB215" s="102"/>
      <c r="AOC215" s="102"/>
      <c r="AOD215" s="102"/>
      <c r="AOE215" s="102"/>
      <c r="AOF215" s="102"/>
      <c r="AOG215" s="102"/>
      <c r="AOH215" s="102"/>
      <c r="AOI215" s="102"/>
      <c r="AOJ215" s="102"/>
      <c r="AOK215" s="102"/>
      <c r="AOL215" s="102"/>
      <c r="AOM215" s="102"/>
      <c r="AON215" s="102"/>
      <c r="AOO215" s="102"/>
      <c r="AOP215" s="102"/>
      <c r="AOQ215" s="102"/>
      <c r="AOR215" s="102"/>
      <c r="AOS215" s="102"/>
      <c r="AOT215" s="102"/>
      <c r="AOU215" s="102"/>
      <c r="AOV215" s="102"/>
      <c r="AOW215" s="102"/>
      <c r="AOX215" s="102"/>
      <c r="AOY215" s="102"/>
      <c r="AOZ215" s="102"/>
      <c r="APA215" s="102"/>
      <c r="APB215" s="102"/>
      <c r="APC215" s="102"/>
      <c r="APD215" s="102"/>
      <c r="APE215" s="102"/>
      <c r="APF215" s="102"/>
      <c r="APG215" s="102"/>
      <c r="APH215" s="102"/>
      <c r="API215" s="102"/>
      <c r="APJ215" s="102"/>
      <c r="APK215" s="102"/>
      <c r="APL215" s="102"/>
      <c r="APM215" s="102"/>
      <c r="APN215" s="102"/>
      <c r="APO215" s="102"/>
      <c r="APP215" s="102"/>
      <c r="APQ215" s="102"/>
      <c r="APR215" s="102"/>
      <c r="APS215" s="102"/>
      <c r="APT215" s="102"/>
      <c r="APU215" s="102"/>
      <c r="APV215" s="102"/>
      <c r="APW215" s="102"/>
      <c r="APX215" s="102"/>
      <c r="APY215" s="102"/>
      <c r="APZ215" s="102"/>
      <c r="AQA215" s="102"/>
      <c r="AQB215" s="102"/>
      <c r="AQC215" s="102"/>
      <c r="AQD215" s="102"/>
      <c r="AQE215" s="102"/>
      <c r="AQF215" s="102"/>
      <c r="AQG215" s="102"/>
      <c r="AQH215" s="102"/>
      <c r="AQI215" s="102"/>
      <c r="AQJ215" s="102"/>
      <c r="AQK215" s="102"/>
      <c r="AQL215" s="102"/>
      <c r="AQM215" s="102"/>
      <c r="AQN215" s="102"/>
      <c r="AQO215" s="102"/>
      <c r="AQP215" s="102"/>
      <c r="AQQ215" s="102"/>
      <c r="AQR215" s="102"/>
      <c r="AQS215" s="102"/>
      <c r="AQT215" s="102"/>
      <c r="AQU215" s="102"/>
      <c r="AQV215" s="102"/>
      <c r="AQW215" s="102"/>
      <c r="AQX215" s="102"/>
      <c r="AQY215" s="102"/>
      <c r="AQZ215" s="102"/>
      <c r="ARA215" s="102"/>
      <c r="ARB215" s="102"/>
      <c r="ARC215" s="102"/>
      <c r="ARD215" s="102"/>
      <c r="ARE215" s="102"/>
      <c r="ARF215" s="102"/>
      <c r="ARG215" s="102"/>
      <c r="ARH215" s="102"/>
      <c r="ARI215" s="102"/>
      <c r="ARJ215" s="102"/>
      <c r="ARK215" s="102"/>
      <c r="ARL215" s="102"/>
      <c r="ARM215" s="102"/>
      <c r="ARN215" s="102"/>
      <c r="ARO215" s="102"/>
      <c r="ARP215" s="102"/>
      <c r="ARQ215" s="102"/>
      <c r="ARR215" s="102"/>
      <c r="ARS215" s="102"/>
      <c r="ART215" s="102"/>
      <c r="ARU215" s="102"/>
      <c r="ARV215" s="102"/>
      <c r="ARW215" s="102"/>
      <c r="ARX215" s="102"/>
      <c r="ARY215" s="102"/>
      <c r="ARZ215" s="102"/>
      <c r="ASA215" s="102"/>
      <c r="ASB215" s="102"/>
      <c r="ASC215" s="102"/>
      <c r="ASD215" s="102"/>
      <c r="ASE215" s="102"/>
      <c r="ASF215" s="102"/>
      <c r="ASG215" s="102"/>
      <c r="ASH215" s="102"/>
      <c r="ASI215" s="102"/>
      <c r="ASJ215" s="102"/>
      <c r="ASK215" s="102"/>
      <c r="ASL215" s="102"/>
      <c r="ASM215" s="102"/>
      <c r="ASN215" s="102"/>
      <c r="ASO215" s="102"/>
      <c r="ASP215" s="102"/>
      <c r="ASQ215" s="102"/>
      <c r="ASR215" s="102"/>
      <c r="ASS215" s="102"/>
      <c r="AST215" s="102"/>
      <c r="ASU215" s="102"/>
      <c r="ASV215" s="102"/>
      <c r="ASW215" s="102"/>
      <c r="ASX215" s="102"/>
      <c r="ASY215" s="102"/>
      <c r="ASZ215" s="102"/>
      <c r="ATA215" s="102"/>
      <c r="ATB215" s="102"/>
      <c r="ATC215" s="102"/>
      <c r="ATD215" s="102"/>
      <c r="ATE215" s="102"/>
      <c r="ATF215" s="102"/>
      <c r="ATG215" s="102"/>
      <c r="ATH215" s="102"/>
      <c r="ATI215" s="102"/>
      <c r="ATJ215" s="102"/>
      <c r="ATK215" s="102"/>
      <c r="ATL215" s="102"/>
      <c r="ATM215" s="102"/>
      <c r="ATN215" s="102"/>
      <c r="ATO215" s="102"/>
      <c r="ATP215" s="102"/>
      <c r="ATQ215" s="102"/>
      <c r="ATR215" s="102"/>
      <c r="ATS215" s="102"/>
      <c r="ATT215" s="102"/>
      <c r="ATU215" s="102"/>
      <c r="ATV215" s="102"/>
      <c r="ATW215" s="102"/>
      <c r="ATX215" s="102"/>
      <c r="ATY215" s="102"/>
      <c r="ATZ215" s="102"/>
      <c r="AUA215" s="102"/>
      <c r="AUB215" s="102"/>
      <c r="AUC215" s="102"/>
      <c r="AUD215" s="102"/>
      <c r="AUE215" s="102"/>
      <c r="AUF215" s="102"/>
      <c r="AUG215" s="102"/>
      <c r="AUH215" s="102"/>
      <c r="AUI215" s="102"/>
      <c r="AUJ215" s="102"/>
      <c r="AUK215" s="102"/>
      <c r="AUL215" s="102"/>
      <c r="AUM215" s="102"/>
      <c r="AUN215" s="102"/>
      <c r="AUO215" s="102"/>
      <c r="AUP215" s="102"/>
      <c r="AUQ215" s="102"/>
      <c r="AUR215" s="102"/>
      <c r="AUS215" s="102"/>
      <c r="AUT215" s="102"/>
      <c r="AUU215" s="102"/>
      <c r="AUV215" s="102"/>
      <c r="AUW215" s="102"/>
      <c r="AUX215" s="102"/>
      <c r="AUY215" s="102"/>
      <c r="AUZ215" s="102"/>
      <c r="AVA215" s="102"/>
      <c r="AVB215" s="102"/>
      <c r="AVC215" s="102"/>
      <c r="AVD215" s="102"/>
      <c r="AVE215" s="102"/>
      <c r="AVF215" s="102"/>
      <c r="AVG215" s="102"/>
      <c r="AVH215" s="102"/>
      <c r="AVI215" s="102"/>
      <c r="AVJ215" s="102"/>
      <c r="AVK215" s="102"/>
      <c r="AVL215" s="102"/>
      <c r="AVM215" s="102"/>
      <c r="AVN215" s="102"/>
      <c r="AVO215" s="102"/>
      <c r="AVP215" s="102"/>
      <c r="AVQ215" s="102"/>
      <c r="AVR215" s="102"/>
      <c r="AVS215" s="102"/>
      <c r="AVT215" s="102"/>
      <c r="AVU215" s="102"/>
      <c r="AVV215" s="102"/>
      <c r="AVW215" s="102"/>
      <c r="AVX215" s="102"/>
      <c r="AVY215" s="102"/>
      <c r="AVZ215" s="102"/>
      <c r="AWA215" s="102"/>
      <c r="AWB215" s="102"/>
      <c r="AWC215" s="102"/>
      <c r="AWD215" s="102"/>
      <c r="AWE215" s="102"/>
      <c r="AWF215" s="102"/>
      <c r="AWG215" s="102"/>
      <c r="AWH215" s="102"/>
      <c r="AWI215" s="102"/>
      <c r="AWJ215" s="102"/>
      <c r="AWK215" s="102"/>
      <c r="AWL215" s="102"/>
      <c r="AWM215" s="102"/>
      <c r="AWN215" s="102"/>
      <c r="AWO215" s="102"/>
      <c r="AWP215" s="102"/>
      <c r="AWQ215" s="102"/>
      <c r="AWR215" s="102"/>
      <c r="AWS215" s="102"/>
      <c r="AWT215" s="102"/>
      <c r="AWU215" s="102"/>
      <c r="AWV215" s="102"/>
      <c r="AWW215" s="102"/>
      <c r="AWX215" s="102"/>
      <c r="AWY215" s="102"/>
      <c r="AWZ215" s="102"/>
      <c r="AXA215" s="102"/>
      <c r="AXB215" s="102"/>
      <c r="AXC215" s="102"/>
      <c r="AXD215" s="102"/>
      <c r="AXE215" s="102"/>
      <c r="AXF215" s="102"/>
      <c r="AXG215" s="102"/>
      <c r="AXH215" s="102"/>
      <c r="AXI215" s="102"/>
      <c r="AXJ215" s="102"/>
      <c r="AXK215" s="102"/>
      <c r="AXL215" s="102"/>
      <c r="AXM215" s="102"/>
      <c r="AXN215" s="102"/>
      <c r="AXO215" s="102"/>
      <c r="AXP215" s="102"/>
      <c r="AXQ215" s="102"/>
      <c r="AXR215" s="102"/>
      <c r="AXS215" s="102"/>
      <c r="AXT215" s="102"/>
      <c r="AXU215" s="102"/>
      <c r="AXV215" s="102"/>
      <c r="AXW215" s="102"/>
      <c r="AXX215" s="102"/>
      <c r="AXY215" s="102"/>
      <c r="AXZ215" s="102"/>
      <c r="AYA215" s="102"/>
      <c r="AYB215" s="102"/>
      <c r="AYC215" s="102"/>
      <c r="AYD215" s="102"/>
      <c r="AYE215" s="102"/>
      <c r="AYF215" s="102"/>
      <c r="AYG215" s="102"/>
      <c r="AYH215" s="102"/>
      <c r="AYI215" s="102"/>
      <c r="AYJ215" s="102"/>
      <c r="AYK215" s="102"/>
      <c r="AYL215" s="102"/>
      <c r="AYM215" s="102"/>
      <c r="AYN215" s="102"/>
      <c r="AYO215" s="102"/>
      <c r="AYP215" s="102"/>
      <c r="AYQ215" s="102"/>
      <c r="AYR215" s="102"/>
      <c r="AYS215" s="102"/>
      <c r="AYT215" s="102"/>
      <c r="AYU215" s="102"/>
      <c r="AYV215" s="102"/>
      <c r="AYW215" s="102"/>
      <c r="AYX215" s="102"/>
      <c r="AYY215" s="102"/>
      <c r="AYZ215" s="102"/>
      <c r="AZA215" s="102"/>
      <c r="AZB215" s="102"/>
      <c r="AZC215" s="102"/>
      <c r="AZD215" s="102"/>
      <c r="AZE215" s="102"/>
      <c r="AZF215" s="102"/>
      <c r="AZG215" s="102"/>
      <c r="AZH215" s="102"/>
      <c r="AZI215" s="102"/>
      <c r="AZJ215" s="102"/>
      <c r="AZK215" s="102"/>
      <c r="AZL215" s="102"/>
      <c r="AZM215" s="102"/>
      <c r="AZN215" s="102"/>
      <c r="AZO215" s="102"/>
      <c r="AZP215" s="102"/>
      <c r="AZQ215" s="102"/>
      <c r="AZR215" s="102"/>
      <c r="AZS215" s="102"/>
      <c r="AZT215" s="102"/>
      <c r="AZU215" s="102"/>
      <c r="AZV215" s="102"/>
      <c r="AZW215" s="102"/>
      <c r="AZX215" s="102"/>
      <c r="AZY215" s="102"/>
      <c r="AZZ215" s="102"/>
      <c r="BAA215" s="102"/>
      <c r="BAB215" s="102"/>
      <c r="BAC215" s="102"/>
      <c r="BAD215" s="102"/>
      <c r="BAE215" s="102"/>
      <c r="BAF215" s="102"/>
      <c r="BAG215" s="102"/>
      <c r="BAH215" s="102"/>
      <c r="BAI215" s="102"/>
      <c r="BAJ215" s="102"/>
      <c r="BAK215" s="102"/>
      <c r="BAL215" s="102"/>
      <c r="BAM215" s="102"/>
      <c r="BAN215" s="102"/>
      <c r="BAO215" s="102"/>
      <c r="BAP215" s="102"/>
      <c r="BAQ215" s="102"/>
      <c r="BAR215" s="102"/>
      <c r="BAS215" s="102"/>
      <c r="BAT215" s="102"/>
      <c r="BAU215" s="102"/>
      <c r="BAV215" s="102"/>
      <c r="BAW215" s="102"/>
      <c r="BAX215" s="102"/>
      <c r="BAY215" s="102"/>
      <c r="BAZ215" s="102"/>
      <c r="BBA215" s="102"/>
      <c r="BBB215" s="102"/>
      <c r="BBC215" s="102"/>
      <c r="BBD215" s="102"/>
      <c r="BBE215" s="102"/>
      <c r="BBF215" s="102"/>
      <c r="BBG215" s="102"/>
      <c r="BBH215" s="102"/>
      <c r="BBI215" s="102"/>
      <c r="BBJ215" s="102"/>
      <c r="BBK215" s="102"/>
      <c r="BBL215" s="102"/>
      <c r="BBM215" s="102"/>
      <c r="BBN215" s="102"/>
      <c r="BBO215" s="102"/>
      <c r="BBP215" s="102"/>
      <c r="BBQ215" s="102"/>
      <c r="BBR215" s="102"/>
      <c r="BBS215" s="102"/>
      <c r="BBT215" s="102"/>
      <c r="BBU215" s="102"/>
      <c r="BBV215" s="102"/>
      <c r="BBW215" s="102"/>
      <c r="BBX215" s="102"/>
      <c r="BBY215" s="102"/>
      <c r="BBZ215" s="102"/>
      <c r="BCA215" s="102"/>
      <c r="BCB215" s="102"/>
      <c r="BCC215" s="102"/>
      <c r="BCD215" s="102"/>
      <c r="BCE215" s="102"/>
      <c r="BCF215" s="102"/>
      <c r="BCG215" s="102"/>
      <c r="BCH215" s="102"/>
      <c r="BCI215" s="102"/>
      <c r="BCJ215" s="102"/>
      <c r="BCK215" s="102"/>
      <c r="BCL215" s="102"/>
      <c r="BCM215" s="102"/>
      <c r="BCN215" s="102"/>
      <c r="BCO215" s="102"/>
      <c r="BCP215" s="102"/>
      <c r="BCQ215" s="102"/>
      <c r="BCR215" s="102"/>
      <c r="BCS215" s="102"/>
      <c r="BCT215" s="102"/>
      <c r="BCU215" s="102"/>
      <c r="BCV215" s="102"/>
      <c r="BCW215" s="102"/>
      <c r="BCX215" s="102"/>
      <c r="BCY215" s="102"/>
      <c r="BCZ215" s="102"/>
      <c r="BDA215" s="102"/>
      <c r="BDB215" s="102"/>
      <c r="BDC215" s="102"/>
      <c r="BDD215" s="102"/>
      <c r="BDE215" s="102"/>
      <c r="BDF215" s="102"/>
      <c r="BDG215" s="102"/>
      <c r="BDH215" s="102"/>
      <c r="BDI215" s="102"/>
      <c r="BDJ215" s="102"/>
      <c r="BDK215" s="102"/>
      <c r="BDL215" s="102"/>
      <c r="BDM215" s="102"/>
      <c r="BDN215" s="102"/>
      <c r="BDO215" s="102"/>
      <c r="BDP215" s="102"/>
      <c r="BDQ215" s="102"/>
      <c r="BDR215" s="102"/>
      <c r="BDS215" s="102"/>
      <c r="BDT215" s="102"/>
      <c r="BDU215" s="102"/>
      <c r="BDV215" s="102"/>
      <c r="BDW215" s="102"/>
      <c r="BDX215" s="102"/>
      <c r="BDY215" s="102"/>
      <c r="BDZ215" s="102"/>
      <c r="BEA215" s="102"/>
      <c r="BEB215" s="102"/>
      <c r="BEC215" s="102"/>
      <c r="BED215" s="102"/>
      <c r="BEE215" s="102"/>
      <c r="BEF215" s="102"/>
      <c r="BEG215" s="102"/>
      <c r="BEH215" s="102"/>
      <c r="BEI215" s="102"/>
      <c r="BEJ215" s="102"/>
      <c r="BEK215" s="102"/>
      <c r="BEL215" s="102"/>
      <c r="BEM215" s="102"/>
      <c r="BEN215" s="102"/>
      <c r="BEO215" s="102"/>
      <c r="BEP215" s="102"/>
      <c r="BEQ215" s="102"/>
      <c r="BER215" s="102"/>
      <c r="BES215" s="102"/>
      <c r="BET215" s="102"/>
      <c r="BEU215" s="102"/>
      <c r="BEV215" s="102"/>
      <c r="BEW215" s="102"/>
      <c r="BEX215" s="102"/>
      <c r="BEY215" s="102"/>
      <c r="BEZ215" s="102"/>
      <c r="BFA215" s="102"/>
      <c r="BFB215" s="102"/>
      <c r="BFC215" s="102"/>
      <c r="BFD215" s="102"/>
      <c r="BFE215" s="102"/>
      <c r="BFF215" s="102"/>
      <c r="BFG215" s="102"/>
      <c r="BFH215" s="102"/>
      <c r="BFI215" s="102"/>
      <c r="BFJ215" s="102"/>
      <c r="BFK215" s="102"/>
      <c r="BFL215" s="102"/>
      <c r="BFM215" s="102"/>
      <c r="BFN215" s="102"/>
      <c r="BFO215" s="102"/>
      <c r="BFP215" s="102"/>
      <c r="BFQ215" s="102"/>
      <c r="BFR215" s="102"/>
      <c r="BFS215" s="102"/>
      <c r="BFT215" s="102"/>
      <c r="BFU215" s="102"/>
      <c r="BFV215" s="102"/>
      <c r="BFW215" s="102"/>
      <c r="BFX215" s="102"/>
      <c r="BFY215" s="102"/>
      <c r="BFZ215" s="102"/>
      <c r="BGA215" s="102"/>
      <c r="BGB215" s="102"/>
      <c r="BGC215" s="102"/>
      <c r="BGD215" s="102"/>
      <c r="BGE215" s="102"/>
      <c r="BGF215" s="102"/>
      <c r="BGG215" s="102"/>
      <c r="BGH215" s="102"/>
      <c r="BGI215" s="102"/>
      <c r="BGJ215" s="102"/>
      <c r="BGK215" s="102"/>
      <c r="BGL215" s="102"/>
      <c r="BGM215" s="102"/>
      <c r="BGN215" s="102"/>
      <c r="BGO215" s="102"/>
      <c r="BGP215" s="102"/>
      <c r="BGQ215" s="102"/>
      <c r="BGR215" s="102"/>
      <c r="BGS215" s="102"/>
      <c r="BGT215" s="102"/>
      <c r="BGU215" s="102"/>
      <c r="BGV215" s="102"/>
      <c r="BGW215" s="102"/>
      <c r="BGX215" s="102"/>
      <c r="BGY215" s="102"/>
      <c r="BGZ215" s="102"/>
      <c r="BHA215" s="102"/>
      <c r="BHB215" s="102"/>
      <c r="BHC215" s="102"/>
      <c r="BHD215" s="102"/>
      <c r="BHE215" s="102"/>
      <c r="BHF215" s="102"/>
      <c r="BHG215" s="102"/>
      <c r="BHH215" s="102"/>
      <c r="BHI215" s="102"/>
      <c r="BHJ215" s="102"/>
      <c r="BHK215" s="102"/>
      <c r="BHL215" s="102"/>
      <c r="BHM215" s="102"/>
      <c r="BHN215" s="102"/>
      <c r="BHO215" s="102"/>
      <c r="BHP215" s="102"/>
      <c r="BHQ215" s="102"/>
      <c r="BHR215" s="102"/>
      <c r="BHS215" s="102"/>
      <c r="BHT215" s="102"/>
      <c r="BHU215" s="102"/>
      <c r="BHV215" s="102"/>
      <c r="BHW215" s="102"/>
      <c r="BHX215" s="102"/>
      <c r="BHY215" s="102"/>
      <c r="BHZ215" s="102"/>
      <c r="BIA215" s="102"/>
      <c r="BIB215" s="102"/>
      <c r="BIC215" s="102"/>
      <c r="BID215" s="102"/>
      <c r="BIE215" s="102"/>
      <c r="BIF215" s="102"/>
      <c r="BIG215" s="102"/>
      <c r="BIH215" s="102"/>
      <c r="BII215" s="102"/>
      <c r="BIJ215" s="102"/>
      <c r="BIK215" s="102"/>
      <c r="BIL215" s="102"/>
      <c r="BIM215" s="102"/>
      <c r="BIN215" s="102"/>
      <c r="BIO215" s="102"/>
      <c r="BIP215" s="102"/>
      <c r="BIQ215" s="102"/>
      <c r="BIR215" s="102"/>
      <c r="BIS215" s="102"/>
      <c r="BIT215" s="102"/>
      <c r="BIU215" s="102"/>
      <c r="BIV215" s="102"/>
      <c r="BIW215" s="102"/>
      <c r="BIX215" s="102"/>
      <c r="BIY215" s="102"/>
      <c r="BIZ215" s="102"/>
      <c r="BJA215" s="102"/>
      <c r="BJB215" s="102"/>
      <c r="BJC215" s="102"/>
      <c r="BJD215" s="102"/>
      <c r="BJE215" s="102"/>
      <c r="BJF215" s="102"/>
      <c r="BJG215" s="102"/>
      <c r="BJH215" s="102"/>
      <c r="BJI215" s="102"/>
      <c r="BJJ215" s="102"/>
      <c r="BJK215" s="102"/>
      <c r="BJL215" s="102"/>
      <c r="BJM215" s="102"/>
      <c r="BJN215" s="102"/>
      <c r="BJO215" s="102"/>
      <c r="BJP215" s="102"/>
      <c r="BJQ215" s="102"/>
      <c r="BJR215" s="102"/>
      <c r="BJS215" s="102"/>
      <c r="BJT215" s="102"/>
      <c r="BJU215" s="102"/>
      <c r="BJV215" s="102"/>
      <c r="BJW215" s="102"/>
      <c r="BJX215" s="102"/>
      <c r="BJY215" s="102"/>
      <c r="BJZ215" s="102"/>
      <c r="BKA215" s="102"/>
      <c r="BKB215" s="102"/>
      <c r="BKC215" s="102"/>
      <c r="BKD215" s="102"/>
      <c r="BKE215" s="102"/>
      <c r="BKF215" s="102"/>
      <c r="BKG215" s="102"/>
      <c r="BKH215" s="102"/>
      <c r="BKI215" s="102"/>
      <c r="BKJ215" s="102"/>
      <c r="BKK215" s="102"/>
      <c r="BKL215" s="102"/>
      <c r="BKM215" s="102"/>
      <c r="BKN215" s="102"/>
      <c r="BKO215" s="102"/>
      <c r="BKP215" s="102"/>
      <c r="BKQ215" s="102"/>
      <c r="BKR215" s="102"/>
      <c r="BKS215" s="102"/>
      <c r="BKT215" s="102"/>
      <c r="BKU215" s="102"/>
      <c r="BKV215" s="102"/>
      <c r="BKW215" s="102"/>
      <c r="BKX215" s="102"/>
      <c r="BKY215" s="102"/>
      <c r="BKZ215" s="102"/>
      <c r="BLA215" s="102"/>
      <c r="BLB215" s="102"/>
      <c r="BLC215" s="102"/>
      <c r="BLD215" s="102"/>
      <c r="BLE215" s="102"/>
      <c r="BLF215" s="102"/>
      <c r="BLG215" s="102"/>
      <c r="BLH215" s="102"/>
      <c r="BLI215" s="102"/>
      <c r="BLJ215" s="102"/>
      <c r="BLK215" s="102"/>
      <c r="BLL215" s="102"/>
      <c r="BLM215" s="102"/>
      <c r="BLN215" s="102"/>
      <c r="BLO215" s="102"/>
      <c r="BLP215" s="102"/>
      <c r="BLQ215" s="102"/>
      <c r="BLR215" s="102"/>
      <c r="BLS215" s="102"/>
      <c r="BLT215" s="102"/>
      <c r="BLU215" s="102"/>
      <c r="BLV215" s="102"/>
      <c r="BLW215" s="102"/>
      <c r="BLX215" s="102"/>
      <c r="BLY215" s="102"/>
      <c r="BLZ215" s="102"/>
      <c r="BMA215" s="102"/>
      <c r="BMB215" s="102"/>
      <c r="BMC215" s="102"/>
      <c r="BMD215" s="102"/>
      <c r="BME215" s="102"/>
      <c r="BMF215" s="102"/>
      <c r="BMG215" s="102"/>
      <c r="BMH215" s="102"/>
      <c r="BMI215" s="102"/>
      <c r="BMJ215" s="102"/>
      <c r="BMK215" s="102"/>
      <c r="BML215" s="102"/>
      <c r="BMM215" s="102"/>
      <c r="BMN215" s="102"/>
      <c r="BMO215" s="102"/>
      <c r="BMP215" s="102"/>
      <c r="BMQ215" s="102"/>
      <c r="BMR215" s="102"/>
      <c r="BMS215" s="102"/>
      <c r="BMT215" s="102"/>
      <c r="BMU215" s="102"/>
      <c r="BMV215" s="102"/>
      <c r="BMW215" s="102"/>
      <c r="BMX215" s="102"/>
      <c r="BMY215" s="102"/>
      <c r="BMZ215" s="102"/>
      <c r="BNA215" s="102"/>
      <c r="BNB215" s="102"/>
      <c r="BNC215" s="102"/>
      <c r="BND215" s="102"/>
      <c r="BNE215" s="102"/>
      <c r="BNF215" s="102"/>
      <c r="BNG215" s="102"/>
      <c r="BNH215" s="102"/>
      <c r="BNI215" s="102"/>
      <c r="BNJ215" s="102"/>
      <c r="BNK215" s="102"/>
      <c r="BNL215" s="102"/>
      <c r="BNM215" s="102"/>
      <c r="BNN215" s="102"/>
      <c r="BNO215" s="102"/>
      <c r="BNP215" s="102"/>
      <c r="BNQ215" s="102"/>
      <c r="BNR215" s="102"/>
      <c r="BNS215" s="102"/>
      <c r="BNT215" s="102"/>
      <c r="BNU215" s="102"/>
      <c r="BNV215" s="102"/>
      <c r="BNW215" s="102"/>
      <c r="BNX215" s="102"/>
      <c r="BNY215" s="102"/>
      <c r="BNZ215" s="102"/>
      <c r="BOA215" s="102"/>
      <c r="BOB215" s="102"/>
      <c r="BOC215" s="102"/>
      <c r="BOD215" s="102"/>
      <c r="BOE215" s="102"/>
      <c r="BOF215" s="102"/>
      <c r="BOG215" s="102"/>
      <c r="BOH215" s="102"/>
      <c r="BOI215" s="102"/>
      <c r="BOJ215" s="102"/>
      <c r="BOK215" s="102"/>
      <c r="BOL215" s="102"/>
      <c r="BOM215" s="102"/>
      <c r="BON215" s="102"/>
      <c r="BOO215" s="102"/>
      <c r="BOP215" s="102"/>
      <c r="BOQ215" s="102"/>
      <c r="BOR215" s="102"/>
      <c r="BOS215" s="102"/>
      <c r="BOT215" s="102"/>
      <c r="BOU215" s="102"/>
      <c r="BOV215" s="102"/>
      <c r="BOW215" s="102"/>
      <c r="BOX215" s="102"/>
      <c r="BOY215" s="102"/>
      <c r="BOZ215" s="102"/>
      <c r="BPA215" s="102"/>
      <c r="BPB215" s="102"/>
      <c r="BPC215" s="102"/>
      <c r="BPD215" s="102"/>
      <c r="BPE215" s="102"/>
      <c r="BPF215" s="102"/>
      <c r="BPG215" s="102"/>
      <c r="BPH215" s="102"/>
      <c r="BPI215" s="102"/>
      <c r="BPJ215" s="102"/>
      <c r="BPK215" s="102"/>
      <c r="BPL215" s="102"/>
      <c r="BPM215" s="102"/>
      <c r="BPN215" s="102"/>
      <c r="BPO215" s="102"/>
      <c r="BPP215" s="102"/>
      <c r="BPQ215" s="102"/>
      <c r="BPR215" s="102"/>
      <c r="BPS215" s="102"/>
      <c r="BPT215" s="102"/>
      <c r="BPU215" s="102"/>
      <c r="BPV215" s="102"/>
      <c r="BPW215" s="102"/>
      <c r="BPX215" s="102"/>
      <c r="BPY215" s="102"/>
      <c r="BPZ215" s="102"/>
      <c r="BQA215" s="102"/>
      <c r="BQB215" s="102"/>
      <c r="BQC215" s="102"/>
      <c r="BQD215" s="102"/>
      <c r="BQE215" s="102"/>
      <c r="BQF215" s="102"/>
      <c r="BQG215" s="102"/>
      <c r="BQH215" s="102"/>
      <c r="BQI215" s="102"/>
      <c r="BQJ215" s="102"/>
      <c r="BQK215" s="102"/>
      <c r="BQL215" s="102"/>
      <c r="BQM215" s="102"/>
      <c r="BQN215" s="102"/>
      <c r="BQO215" s="102"/>
      <c r="BQP215" s="102"/>
      <c r="BQQ215" s="102"/>
      <c r="BQR215" s="102"/>
      <c r="BQS215" s="102"/>
      <c r="BQT215" s="102"/>
      <c r="BQU215" s="102"/>
      <c r="BQV215" s="102"/>
      <c r="BQW215" s="102"/>
      <c r="BQX215" s="102"/>
      <c r="BQY215" s="102"/>
      <c r="BQZ215" s="102"/>
      <c r="BRA215" s="102"/>
      <c r="BRB215" s="102"/>
      <c r="BRC215" s="102"/>
      <c r="BRD215" s="102"/>
      <c r="BRE215" s="102"/>
      <c r="BRF215" s="102"/>
      <c r="BRG215" s="102"/>
      <c r="BRH215" s="102"/>
      <c r="BRI215" s="102"/>
      <c r="BRJ215" s="102"/>
      <c r="BRK215" s="102"/>
      <c r="BRL215" s="102"/>
      <c r="BRM215" s="102"/>
      <c r="BRN215" s="102"/>
      <c r="BRO215" s="102"/>
      <c r="BRP215" s="102"/>
      <c r="BRQ215" s="102"/>
      <c r="BRR215" s="102"/>
      <c r="BRS215" s="102"/>
      <c r="BRT215" s="102"/>
      <c r="BRU215" s="102"/>
      <c r="BRV215" s="102"/>
      <c r="BRW215" s="102"/>
      <c r="BRX215" s="102"/>
      <c r="BRY215" s="102"/>
      <c r="BRZ215" s="102"/>
      <c r="BSA215" s="102"/>
      <c r="BSB215" s="102"/>
      <c r="BSC215" s="102"/>
      <c r="BSD215" s="102"/>
      <c r="BSE215" s="102"/>
      <c r="BSF215" s="102"/>
      <c r="BSG215" s="102"/>
      <c r="BSH215" s="102"/>
      <c r="BSI215" s="102"/>
      <c r="BSJ215" s="102"/>
      <c r="BSK215" s="102"/>
      <c r="BSL215" s="102"/>
      <c r="BSM215" s="102"/>
      <c r="BSN215" s="102"/>
      <c r="BSO215" s="102"/>
      <c r="BSP215" s="102"/>
      <c r="BSQ215" s="102"/>
      <c r="BSR215" s="102"/>
      <c r="BSS215" s="102"/>
      <c r="BST215" s="102"/>
      <c r="BSU215" s="102"/>
      <c r="BSV215" s="102"/>
      <c r="BSW215" s="102"/>
      <c r="BSX215" s="102"/>
      <c r="BSY215" s="102"/>
      <c r="BSZ215" s="102"/>
      <c r="BTA215" s="102"/>
      <c r="BTB215" s="102"/>
      <c r="BTC215" s="102"/>
      <c r="BTD215" s="102"/>
      <c r="BTE215" s="102"/>
      <c r="BTF215" s="102"/>
      <c r="BTG215" s="102"/>
      <c r="BTH215" s="102"/>
      <c r="BTI215" s="102"/>
      <c r="BTJ215" s="102"/>
      <c r="BTK215" s="102"/>
      <c r="BTL215" s="102"/>
      <c r="BTM215" s="102"/>
      <c r="BTN215" s="102"/>
      <c r="BTO215" s="102"/>
      <c r="BTP215" s="102"/>
      <c r="BTQ215" s="102"/>
      <c r="BTR215" s="102"/>
      <c r="BTS215" s="102"/>
      <c r="BTT215" s="102"/>
      <c r="BTU215" s="102"/>
      <c r="BTV215" s="102"/>
      <c r="BTW215" s="102"/>
      <c r="BTX215" s="102"/>
      <c r="BTY215" s="102"/>
      <c r="BTZ215" s="102"/>
      <c r="BUA215" s="102"/>
      <c r="BUB215" s="102"/>
      <c r="BUC215" s="102"/>
      <c r="BUD215" s="102"/>
      <c r="BUE215" s="102"/>
      <c r="BUF215" s="102"/>
      <c r="BUG215" s="102"/>
      <c r="BUH215" s="102"/>
      <c r="BUI215" s="102"/>
      <c r="BUJ215" s="102"/>
      <c r="BUK215" s="102"/>
      <c r="BUL215" s="102"/>
      <c r="BUM215" s="102"/>
      <c r="BUN215" s="102"/>
      <c r="BUO215" s="102"/>
      <c r="BUP215" s="102"/>
      <c r="BUQ215" s="102"/>
      <c r="BUR215" s="102"/>
      <c r="BUS215" s="102"/>
      <c r="BUT215" s="102"/>
      <c r="BUU215" s="102"/>
      <c r="BUV215" s="102"/>
      <c r="BUW215" s="102"/>
      <c r="BUX215" s="102"/>
      <c r="BUY215" s="102"/>
      <c r="BUZ215" s="102"/>
      <c r="BVA215" s="102"/>
      <c r="BVB215" s="102"/>
      <c r="BVC215" s="102"/>
      <c r="BVD215" s="102"/>
      <c r="BVE215" s="102"/>
      <c r="BVF215" s="102"/>
      <c r="BVG215" s="102"/>
      <c r="BVH215" s="102"/>
      <c r="BVI215" s="102"/>
      <c r="BVJ215" s="102"/>
      <c r="BVK215" s="102"/>
      <c r="BVL215" s="102"/>
      <c r="BVM215" s="102"/>
      <c r="BVN215" s="102"/>
      <c r="BVO215" s="102"/>
      <c r="BVP215" s="102"/>
      <c r="BVQ215" s="102"/>
      <c r="BVR215" s="102"/>
      <c r="BVS215" s="102"/>
      <c r="BVT215" s="102"/>
      <c r="BVU215" s="102"/>
      <c r="BVV215" s="102"/>
      <c r="BVW215" s="102"/>
      <c r="BVX215" s="102"/>
      <c r="BVY215" s="102"/>
      <c r="BVZ215" s="102"/>
      <c r="BWA215" s="102"/>
      <c r="BWB215" s="102"/>
      <c r="BWC215" s="102"/>
      <c r="BWD215" s="102"/>
      <c r="BWE215" s="102"/>
      <c r="BWF215" s="102"/>
      <c r="BWG215" s="102"/>
      <c r="BWH215" s="102"/>
      <c r="BWI215" s="102"/>
      <c r="BWJ215" s="102"/>
      <c r="BWK215" s="102"/>
      <c r="BWL215" s="102"/>
      <c r="BWM215" s="102"/>
      <c r="BWN215" s="102"/>
      <c r="BWO215" s="102"/>
      <c r="BWP215" s="102"/>
      <c r="BWQ215" s="102"/>
      <c r="BWR215" s="102"/>
      <c r="BWS215" s="102"/>
      <c r="BWT215" s="102"/>
      <c r="BWU215" s="102"/>
      <c r="BWV215" s="102"/>
      <c r="BWW215" s="102"/>
      <c r="BWX215" s="102"/>
      <c r="BWY215" s="102"/>
      <c r="BWZ215" s="102"/>
      <c r="BXA215" s="102"/>
      <c r="BXB215" s="102"/>
      <c r="BXC215" s="102"/>
      <c r="BXD215" s="102"/>
      <c r="BXE215" s="102"/>
      <c r="BXF215" s="102"/>
      <c r="BXG215" s="102"/>
      <c r="BXH215" s="102"/>
      <c r="BXI215" s="102"/>
      <c r="BXJ215" s="102"/>
      <c r="BXK215" s="102"/>
      <c r="BXL215" s="102"/>
      <c r="BXM215" s="102"/>
      <c r="BXN215" s="102"/>
      <c r="BXO215" s="102"/>
      <c r="BXP215" s="102"/>
      <c r="BXQ215" s="102"/>
      <c r="BXR215" s="102"/>
      <c r="BXS215" s="102"/>
      <c r="BXT215" s="102"/>
      <c r="BXU215" s="102"/>
      <c r="BXV215" s="102"/>
      <c r="BXW215" s="102"/>
      <c r="BXX215" s="102"/>
      <c r="BXY215" s="102"/>
      <c r="BXZ215" s="102"/>
      <c r="BYA215" s="102"/>
      <c r="BYB215" s="102"/>
      <c r="BYC215" s="102"/>
      <c r="BYD215" s="102"/>
      <c r="BYE215" s="102"/>
      <c r="BYF215" s="102"/>
      <c r="BYG215" s="102"/>
      <c r="BYH215" s="102"/>
      <c r="BYI215" s="102"/>
      <c r="BYJ215" s="102"/>
      <c r="BYK215" s="102"/>
      <c r="BYL215" s="102"/>
      <c r="BYM215" s="102"/>
      <c r="BYN215" s="102"/>
      <c r="BYO215" s="102"/>
      <c r="BYP215" s="102"/>
      <c r="BYQ215" s="102"/>
      <c r="BYR215" s="102"/>
      <c r="BYS215" s="102"/>
      <c r="BYT215" s="102"/>
      <c r="BYU215" s="102"/>
      <c r="BYV215" s="102"/>
      <c r="BYW215" s="102"/>
      <c r="BYX215" s="102"/>
      <c r="BYY215" s="102"/>
      <c r="BYZ215" s="102"/>
      <c r="BZA215" s="102"/>
      <c r="BZB215" s="102"/>
      <c r="BZC215" s="102"/>
      <c r="BZD215" s="102"/>
      <c r="BZE215" s="102"/>
      <c r="BZF215" s="102"/>
      <c r="BZG215" s="102"/>
      <c r="BZH215" s="102"/>
      <c r="BZI215" s="102"/>
      <c r="BZJ215" s="102"/>
      <c r="BZK215" s="102"/>
      <c r="BZL215" s="102"/>
      <c r="BZM215" s="102"/>
      <c r="BZN215" s="102"/>
      <c r="BZO215" s="102"/>
      <c r="BZP215" s="102"/>
      <c r="BZQ215" s="102"/>
      <c r="BZR215" s="102"/>
      <c r="BZS215" s="102"/>
      <c r="BZT215" s="102"/>
      <c r="BZU215" s="102"/>
      <c r="BZV215" s="102"/>
      <c r="BZW215" s="102"/>
    </row>
    <row r="216" spans="2:2051" ht="14.25" customHeight="1">
      <c r="B216" s="112" t="s">
        <v>754</v>
      </c>
      <c r="C216" s="113" t="s">
        <v>235</v>
      </c>
      <c r="D216" s="113" t="s">
        <v>3</v>
      </c>
      <c r="E216" s="113" t="str">
        <f>'Alcance 3'!C111</f>
        <v>Cartucho de impresora negro</v>
      </c>
      <c r="F216" s="113" t="str">
        <f>'Alcance 3'!D111</f>
        <v>Tipo de transporte de carga</v>
      </c>
      <c r="G216" s="226" t="s">
        <v>804</v>
      </c>
      <c r="H216" s="237" t="s">
        <v>238</v>
      </c>
      <c r="I216" s="238">
        <v>3</v>
      </c>
      <c r="J216" s="126">
        <f>'Alcance 3'!E111*'Alcance 3'!E130</f>
        <v>0</v>
      </c>
      <c r="K216" s="113" t="s">
        <v>802</v>
      </c>
      <c r="L216" s="113"/>
      <c r="M216" s="298">
        <v>1</v>
      </c>
      <c r="N216" s="117"/>
      <c r="O216" s="113">
        <f t="shared" si="192"/>
        <v>0</v>
      </c>
      <c r="P216" s="115" t="str">
        <f t="shared" si="186"/>
        <v>tkm</v>
      </c>
      <c r="Q216" s="120">
        <f>IFERROR(VLOOKUP($F216,'Datos 1-Factores emisión'!$B$809:$D$820,2,FALSE),0)</f>
        <v>0</v>
      </c>
      <c r="R216" s="121">
        <v>0</v>
      </c>
      <c r="S216" s="121">
        <v>0</v>
      </c>
      <c r="T216" s="121">
        <v>0</v>
      </c>
      <c r="U216" s="121">
        <v>0</v>
      </c>
      <c r="V216" s="120">
        <f t="shared" si="194"/>
        <v>0</v>
      </c>
      <c r="W216" s="121">
        <f t="shared" si="194"/>
        <v>0</v>
      </c>
      <c r="X216" s="121">
        <f t="shared" si="194"/>
        <v>0</v>
      </c>
      <c r="Y216" s="121">
        <v>0</v>
      </c>
      <c r="Z216" s="121">
        <v>0</v>
      </c>
      <c r="AA216" s="121">
        <f t="shared" si="188"/>
        <v>0</v>
      </c>
      <c r="AB216" s="120">
        <f>'Datos 2-Potenciales calent glob'!$E$6</f>
        <v>1</v>
      </c>
      <c r="AC216" s="121">
        <f>'Datos 2-Potenciales calent glob'!$E$31</f>
        <v>28</v>
      </c>
      <c r="AD216" s="121">
        <f>'Datos 2-Potenciales calent glob'!$E$32</f>
        <v>265</v>
      </c>
      <c r="AE216" s="123">
        <f>SUMIF('Datos 2-Potenciales calent glob'!$B$6:$B$56,Cálculos_5!E216,'Datos 2-Potenciales calent glob'!$E$6:$E$56)</f>
        <v>0</v>
      </c>
      <c r="AF216" s="121">
        <f>'Datos 2-Potenciales calent glob'!$E$6</f>
        <v>1</v>
      </c>
      <c r="AG216" s="121">
        <f>'Datos 2-Potenciales calent glob'!$E$6</f>
        <v>1</v>
      </c>
      <c r="AH216" s="120">
        <f t="shared" si="193"/>
        <v>0</v>
      </c>
      <c r="AI216" s="121">
        <f t="shared" si="193"/>
        <v>0</v>
      </c>
      <c r="AJ216" s="121">
        <f t="shared" si="193"/>
        <v>0</v>
      </c>
      <c r="AK216" s="121">
        <f t="shared" si="193"/>
        <v>0</v>
      </c>
      <c r="AL216" s="124">
        <f t="shared" si="190"/>
        <v>0</v>
      </c>
      <c r="AM216" s="121">
        <f t="shared" si="176"/>
        <v>0</v>
      </c>
      <c r="AN216" s="207">
        <f t="shared" si="155"/>
        <v>0</v>
      </c>
      <c r="AO216" s="102"/>
      <c r="AP216" s="102"/>
      <c r="AQ216" s="102"/>
      <c r="AR216" s="102"/>
      <c r="AS216" s="102"/>
      <c r="AT216" s="102"/>
      <c r="AU216" s="102"/>
      <c r="AV216" s="102"/>
      <c r="AW216" s="102"/>
      <c r="AX216" s="102"/>
      <c r="AY216" s="102"/>
      <c r="AZ216" s="102"/>
      <c r="BA216" s="102"/>
      <c r="BB216" s="102"/>
      <c r="BC216" s="102"/>
      <c r="BD216" s="102"/>
      <c r="BE216" s="102"/>
      <c r="BF216" s="102"/>
      <c r="BG216" s="102"/>
      <c r="BH216" s="102"/>
      <c r="BI216" s="102"/>
      <c r="BJ216" s="102"/>
      <c r="BK216" s="102"/>
      <c r="BL216" s="102"/>
      <c r="BM216" s="102"/>
      <c r="BN216" s="102"/>
      <c r="BO216" s="102"/>
      <c r="BP216" s="102"/>
      <c r="BQ216" s="102"/>
      <c r="BR216" s="102"/>
      <c r="BS216" s="102"/>
      <c r="BT216" s="102"/>
      <c r="BU216" s="102"/>
      <c r="BV216" s="102"/>
      <c r="BW216" s="102"/>
      <c r="BX216" s="102"/>
      <c r="BY216" s="102"/>
      <c r="BZ216" s="102"/>
      <c r="CA216" s="102"/>
      <c r="CB216" s="102"/>
      <c r="CC216" s="102"/>
      <c r="CD216" s="102"/>
      <c r="CE216" s="102"/>
      <c r="CF216" s="102"/>
      <c r="CG216" s="102"/>
      <c r="CH216" s="102"/>
      <c r="CI216" s="102"/>
      <c r="CJ216" s="102"/>
      <c r="CK216" s="102"/>
      <c r="CL216" s="102"/>
      <c r="CM216" s="102"/>
      <c r="CN216" s="102"/>
      <c r="CO216" s="102"/>
      <c r="CP216" s="102"/>
      <c r="CQ216" s="102"/>
      <c r="CR216" s="102"/>
      <c r="CS216" s="102"/>
      <c r="CT216" s="102"/>
      <c r="CU216" s="102"/>
      <c r="CV216" s="102"/>
      <c r="CW216" s="102"/>
      <c r="CX216" s="102"/>
      <c r="CY216" s="102"/>
      <c r="CZ216" s="102"/>
      <c r="DA216" s="102"/>
      <c r="DB216" s="102"/>
      <c r="DC216" s="102"/>
      <c r="DD216" s="102"/>
      <c r="DE216" s="102"/>
      <c r="DF216" s="102"/>
      <c r="DG216" s="102"/>
      <c r="DH216" s="102"/>
      <c r="DI216" s="102"/>
      <c r="DJ216" s="102"/>
      <c r="DK216" s="102"/>
      <c r="DL216" s="102"/>
      <c r="DM216" s="102"/>
      <c r="DN216" s="102"/>
      <c r="DO216" s="102"/>
      <c r="DP216" s="102"/>
      <c r="DQ216" s="102"/>
      <c r="DR216" s="102"/>
      <c r="DS216" s="102"/>
      <c r="DT216" s="102"/>
      <c r="DU216" s="102"/>
      <c r="DV216" s="102"/>
      <c r="DW216" s="102"/>
      <c r="DX216" s="102"/>
      <c r="DY216" s="102"/>
      <c r="DZ216" s="102"/>
      <c r="EA216" s="102"/>
      <c r="EB216" s="102"/>
      <c r="EC216" s="102"/>
      <c r="ED216" s="102"/>
      <c r="EE216" s="102"/>
      <c r="EF216" s="102"/>
      <c r="EG216" s="102"/>
      <c r="EH216" s="102"/>
      <c r="EI216" s="102"/>
      <c r="EJ216" s="102"/>
      <c r="EK216" s="102"/>
      <c r="EL216" s="102"/>
      <c r="EM216" s="102"/>
      <c r="EN216" s="102"/>
      <c r="EO216" s="102"/>
      <c r="EP216" s="102"/>
      <c r="EQ216" s="102"/>
      <c r="ER216" s="102"/>
      <c r="ES216" s="102"/>
      <c r="ET216" s="102"/>
      <c r="EU216" s="102"/>
      <c r="EV216" s="102"/>
      <c r="EW216" s="102"/>
      <c r="EX216" s="102"/>
      <c r="EY216" s="102"/>
      <c r="EZ216" s="102"/>
      <c r="FA216" s="102"/>
      <c r="FB216" s="102"/>
      <c r="FC216" s="102"/>
      <c r="FD216" s="102"/>
      <c r="FE216" s="102"/>
      <c r="FF216" s="102"/>
      <c r="FG216" s="102"/>
      <c r="FH216" s="102"/>
      <c r="FI216" s="102"/>
      <c r="FJ216" s="102"/>
      <c r="FK216" s="102"/>
      <c r="FL216" s="102"/>
      <c r="FM216" s="102"/>
      <c r="FN216" s="102"/>
      <c r="FO216" s="102"/>
      <c r="FP216" s="102"/>
      <c r="FQ216" s="102"/>
      <c r="FR216" s="102"/>
      <c r="FS216" s="102"/>
      <c r="FT216" s="102"/>
      <c r="FU216" s="102"/>
      <c r="FV216" s="102"/>
      <c r="FW216" s="102"/>
      <c r="FX216" s="102"/>
      <c r="FY216" s="102"/>
      <c r="FZ216" s="102"/>
      <c r="GA216" s="102"/>
      <c r="GB216" s="102"/>
      <c r="GC216" s="102"/>
      <c r="GD216" s="102"/>
      <c r="GE216" s="102"/>
      <c r="GF216" s="102"/>
      <c r="GG216" s="102"/>
      <c r="GH216" s="102"/>
      <c r="GI216" s="102"/>
      <c r="GJ216" s="102"/>
      <c r="GK216" s="102"/>
      <c r="GL216" s="102"/>
      <c r="GM216" s="102"/>
      <c r="GN216" s="102"/>
      <c r="GO216" s="102"/>
      <c r="GP216" s="102"/>
      <c r="GQ216" s="102"/>
      <c r="GR216" s="102"/>
      <c r="GS216" s="102"/>
      <c r="GT216" s="102"/>
      <c r="GU216" s="102"/>
      <c r="GV216" s="102"/>
      <c r="GW216" s="102"/>
      <c r="GX216" s="102"/>
      <c r="GY216" s="102"/>
      <c r="GZ216" s="102"/>
      <c r="HA216" s="102"/>
      <c r="HB216" s="102"/>
      <c r="HC216" s="102"/>
      <c r="HD216" s="102"/>
      <c r="HE216" s="102"/>
      <c r="HF216" s="102"/>
      <c r="HG216" s="102"/>
      <c r="HH216" s="102"/>
      <c r="HI216" s="102"/>
      <c r="HJ216" s="102"/>
      <c r="HK216" s="102"/>
      <c r="HL216" s="102"/>
      <c r="HM216" s="102"/>
      <c r="HN216" s="102"/>
      <c r="HO216" s="102"/>
      <c r="HP216" s="102"/>
      <c r="HQ216" s="102"/>
      <c r="HR216" s="102"/>
      <c r="HS216" s="102"/>
      <c r="HT216" s="102"/>
      <c r="HU216" s="102"/>
      <c r="HV216" s="102"/>
      <c r="HW216" s="102"/>
      <c r="HX216" s="102"/>
      <c r="HY216" s="102"/>
      <c r="HZ216" s="102"/>
      <c r="IA216" s="102"/>
      <c r="IB216" s="102"/>
      <c r="IC216" s="102"/>
      <c r="ID216" s="102"/>
      <c r="IE216" s="102"/>
      <c r="IF216" s="102"/>
      <c r="IG216" s="102"/>
      <c r="IH216" s="102"/>
      <c r="II216" s="102"/>
      <c r="IJ216" s="102"/>
      <c r="IK216" s="102"/>
      <c r="IL216" s="102"/>
      <c r="IM216" s="102"/>
      <c r="IN216" s="102"/>
      <c r="IO216" s="102"/>
      <c r="IP216" s="102"/>
      <c r="IQ216" s="102"/>
      <c r="IR216" s="102"/>
      <c r="IS216" s="102"/>
      <c r="IT216" s="102"/>
      <c r="IU216" s="102"/>
      <c r="IV216" s="102"/>
      <c r="IW216" s="102"/>
      <c r="IX216" s="102"/>
      <c r="IY216" s="102"/>
      <c r="IZ216" s="102"/>
      <c r="JA216" s="102"/>
      <c r="JB216" s="102"/>
      <c r="JC216" s="102"/>
      <c r="JD216" s="102"/>
      <c r="JE216" s="102"/>
      <c r="JF216" s="102"/>
      <c r="JG216" s="102"/>
      <c r="JH216" s="102"/>
      <c r="JI216" s="102"/>
      <c r="JJ216" s="102"/>
      <c r="JK216" s="102"/>
      <c r="JL216" s="102"/>
      <c r="JM216" s="102"/>
      <c r="JN216" s="102"/>
      <c r="JO216" s="102"/>
      <c r="JP216" s="102"/>
      <c r="JQ216" s="102"/>
      <c r="JR216" s="102"/>
      <c r="JS216" s="102"/>
      <c r="JT216" s="102"/>
      <c r="JU216" s="102"/>
      <c r="JV216" s="102"/>
      <c r="JW216" s="102"/>
      <c r="JX216" s="102"/>
      <c r="JY216" s="102"/>
      <c r="JZ216" s="102"/>
      <c r="KA216" s="102"/>
      <c r="KB216" s="102"/>
      <c r="KC216" s="102"/>
      <c r="KD216" s="102"/>
      <c r="KE216" s="102"/>
      <c r="KF216" s="102"/>
      <c r="KG216" s="102"/>
      <c r="KH216" s="102"/>
      <c r="KI216" s="102"/>
      <c r="KJ216" s="102"/>
      <c r="KK216" s="102"/>
      <c r="KL216" s="102"/>
      <c r="KM216" s="102"/>
      <c r="KN216" s="102"/>
      <c r="KO216" s="102"/>
      <c r="KP216" s="102"/>
      <c r="KQ216" s="102"/>
      <c r="KR216" s="102"/>
      <c r="KS216" s="102"/>
      <c r="KT216" s="102"/>
      <c r="KU216" s="102"/>
      <c r="KV216" s="102"/>
      <c r="KW216" s="102"/>
      <c r="KX216" s="102"/>
      <c r="KY216" s="102"/>
      <c r="KZ216" s="102"/>
      <c r="LA216" s="102"/>
      <c r="LB216" s="102"/>
      <c r="LC216" s="102"/>
      <c r="LD216" s="102"/>
      <c r="LE216" s="102"/>
      <c r="LF216" s="102"/>
      <c r="LG216" s="102"/>
      <c r="LH216" s="102"/>
      <c r="LI216" s="102"/>
      <c r="LJ216" s="102"/>
      <c r="LK216" s="102"/>
      <c r="LL216" s="102"/>
      <c r="LM216" s="102"/>
      <c r="LN216" s="102"/>
      <c r="LO216" s="102"/>
      <c r="LP216" s="102"/>
      <c r="LQ216" s="102"/>
      <c r="LR216" s="102"/>
      <c r="LS216" s="102"/>
      <c r="LT216" s="102"/>
      <c r="LU216" s="102"/>
      <c r="LV216" s="102"/>
      <c r="LW216" s="102"/>
      <c r="LX216" s="102"/>
      <c r="LY216" s="102"/>
      <c r="LZ216" s="102"/>
      <c r="MA216" s="102"/>
      <c r="MB216" s="102"/>
      <c r="MC216" s="102"/>
      <c r="MD216" s="102"/>
      <c r="ME216" s="102"/>
      <c r="MF216" s="102"/>
      <c r="MG216" s="102"/>
      <c r="MH216" s="102"/>
      <c r="MI216" s="102"/>
      <c r="MJ216" s="102"/>
      <c r="MK216" s="102"/>
      <c r="ML216" s="102"/>
      <c r="MM216" s="102"/>
      <c r="MN216" s="102"/>
      <c r="MO216" s="102"/>
      <c r="MP216" s="102"/>
      <c r="MQ216" s="102"/>
      <c r="MR216" s="102"/>
      <c r="MS216" s="102"/>
      <c r="MT216" s="102"/>
      <c r="MU216" s="102"/>
      <c r="MV216" s="102"/>
      <c r="MW216" s="102"/>
      <c r="MX216" s="102"/>
      <c r="MY216" s="102"/>
      <c r="MZ216" s="102"/>
      <c r="NA216" s="102"/>
      <c r="NB216" s="102"/>
      <c r="NC216" s="102"/>
      <c r="ND216" s="102"/>
      <c r="NE216" s="102"/>
      <c r="NF216" s="102"/>
      <c r="NG216" s="102"/>
      <c r="NH216" s="102"/>
      <c r="NI216" s="102"/>
      <c r="NJ216" s="102"/>
      <c r="NK216" s="102"/>
      <c r="NL216" s="102"/>
      <c r="NM216" s="102"/>
      <c r="NN216" s="102"/>
      <c r="NO216" s="102"/>
      <c r="NP216" s="102"/>
      <c r="NQ216" s="102"/>
      <c r="NR216" s="102"/>
      <c r="NS216" s="102"/>
      <c r="NT216" s="102"/>
      <c r="NU216" s="102"/>
      <c r="NV216" s="102"/>
      <c r="NW216" s="102"/>
      <c r="NX216" s="102"/>
      <c r="NY216" s="102"/>
      <c r="NZ216" s="102"/>
      <c r="OA216" s="102"/>
      <c r="OB216" s="102"/>
      <c r="OC216" s="102"/>
      <c r="OD216" s="102"/>
      <c r="OE216" s="102"/>
      <c r="OF216" s="102"/>
      <c r="OG216" s="102"/>
      <c r="OH216" s="102"/>
      <c r="OI216" s="102"/>
      <c r="OJ216" s="102"/>
      <c r="OK216" s="102"/>
      <c r="OL216" s="102"/>
      <c r="OM216" s="102"/>
      <c r="ON216" s="102"/>
      <c r="OO216" s="102"/>
      <c r="OP216" s="102"/>
      <c r="OQ216" s="102"/>
      <c r="OR216" s="102"/>
      <c r="OS216" s="102"/>
      <c r="OT216" s="102"/>
      <c r="OU216" s="102"/>
      <c r="OV216" s="102"/>
      <c r="OW216" s="102"/>
      <c r="OX216" s="102"/>
      <c r="OY216" s="102"/>
      <c r="OZ216" s="102"/>
      <c r="PA216" s="102"/>
      <c r="PB216" s="102"/>
      <c r="PC216" s="102"/>
      <c r="PD216" s="102"/>
      <c r="PE216" s="102"/>
      <c r="PF216" s="102"/>
      <c r="PG216" s="102"/>
      <c r="PH216" s="102"/>
      <c r="PI216" s="102"/>
      <c r="PJ216" s="102"/>
      <c r="PK216" s="102"/>
      <c r="PL216" s="102"/>
      <c r="PM216" s="102"/>
      <c r="PN216" s="102"/>
      <c r="PO216" s="102"/>
      <c r="PP216" s="102"/>
      <c r="PQ216" s="102"/>
      <c r="PR216" s="102"/>
      <c r="PS216" s="102"/>
      <c r="PT216" s="102"/>
      <c r="PU216" s="102"/>
      <c r="PV216" s="102"/>
      <c r="PW216" s="102"/>
      <c r="PX216" s="102"/>
      <c r="PY216" s="102"/>
      <c r="PZ216" s="102"/>
      <c r="QA216" s="102"/>
      <c r="QB216" s="102"/>
      <c r="QC216" s="102"/>
      <c r="QD216" s="102"/>
      <c r="QE216" s="102"/>
      <c r="QF216" s="102"/>
      <c r="QG216" s="102"/>
      <c r="QH216" s="102"/>
      <c r="QI216" s="102"/>
      <c r="QJ216" s="102"/>
      <c r="QK216" s="102"/>
      <c r="QL216" s="102"/>
      <c r="QM216" s="102"/>
      <c r="QN216" s="102"/>
      <c r="QO216" s="102"/>
      <c r="QP216" s="102"/>
      <c r="QQ216" s="102"/>
      <c r="QR216" s="102"/>
      <c r="QS216" s="102"/>
      <c r="QT216" s="102"/>
      <c r="QU216" s="102"/>
      <c r="QV216" s="102"/>
      <c r="QW216" s="102"/>
      <c r="QX216" s="102"/>
      <c r="QY216" s="102"/>
      <c r="QZ216" s="102"/>
      <c r="RA216" s="102"/>
      <c r="RB216" s="102"/>
      <c r="RC216" s="102"/>
      <c r="RD216" s="102"/>
      <c r="RE216" s="102"/>
      <c r="RF216" s="102"/>
      <c r="RG216" s="102"/>
      <c r="RH216" s="102"/>
      <c r="RI216" s="102"/>
      <c r="RJ216" s="102"/>
      <c r="RK216" s="102"/>
      <c r="RL216" s="102"/>
      <c r="RM216" s="102"/>
      <c r="RN216" s="102"/>
      <c r="RO216" s="102"/>
      <c r="RP216" s="102"/>
      <c r="RQ216" s="102"/>
      <c r="RR216" s="102"/>
      <c r="RS216" s="102"/>
      <c r="RT216" s="102"/>
      <c r="RU216" s="102"/>
      <c r="RV216" s="102"/>
      <c r="RW216" s="102"/>
      <c r="RX216" s="102"/>
      <c r="RY216" s="102"/>
      <c r="RZ216" s="102"/>
      <c r="SA216" s="102"/>
      <c r="SB216" s="102"/>
      <c r="SC216" s="102"/>
      <c r="SD216" s="102"/>
      <c r="SE216" s="102"/>
      <c r="SF216" s="102"/>
      <c r="SG216" s="102"/>
      <c r="SH216" s="102"/>
      <c r="SI216" s="102"/>
      <c r="SJ216" s="102"/>
      <c r="SK216" s="102"/>
      <c r="SL216" s="102"/>
      <c r="SM216" s="102"/>
      <c r="SN216" s="102"/>
      <c r="SO216" s="102"/>
      <c r="SP216" s="102"/>
      <c r="SQ216" s="102"/>
      <c r="SR216" s="102"/>
      <c r="SS216" s="102"/>
      <c r="ST216" s="102"/>
      <c r="SU216" s="102"/>
      <c r="SV216" s="102"/>
      <c r="SW216" s="102"/>
      <c r="SX216" s="102"/>
      <c r="SY216" s="102"/>
      <c r="SZ216" s="102"/>
      <c r="TA216" s="102"/>
      <c r="TB216" s="102"/>
      <c r="TC216" s="102"/>
      <c r="TD216" s="102"/>
      <c r="TE216" s="102"/>
      <c r="TF216" s="102"/>
      <c r="TG216" s="102"/>
      <c r="TH216" s="102"/>
      <c r="TI216" s="102"/>
      <c r="TJ216" s="102"/>
      <c r="TK216" s="102"/>
      <c r="TL216" s="102"/>
      <c r="TM216" s="102"/>
      <c r="TN216" s="102"/>
      <c r="TO216" s="102"/>
      <c r="TP216" s="102"/>
      <c r="TQ216" s="102"/>
      <c r="TR216" s="102"/>
      <c r="TS216" s="102"/>
      <c r="TT216" s="102"/>
      <c r="TU216" s="102"/>
      <c r="TV216" s="102"/>
      <c r="TW216" s="102"/>
      <c r="TX216" s="102"/>
      <c r="TY216" s="102"/>
      <c r="TZ216" s="102"/>
      <c r="UA216" s="102"/>
      <c r="UB216" s="102"/>
      <c r="UC216" s="102"/>
      <c r="UD216" s="102"/>
      <c r="UE216" s="102"/>
      <c r="UF216" s="102"/>
      <c r="UG216" s="102"/>
      <c r="UH216" s="102"/>
      <c r="UI216" s="102"/>
      <c r="UJ216" s="102"/>
      <c r="UK216" s="102"/>
      <c r="UL216" s="102"/>
      <c r="UM216" s="102"/>
      <c r="UN216" s="102"/>
      <c r="UO216" s="102"/>
      <c r="UP216" s="102"/>
      <c r="UQ216" s="102"/>
      <c r="UR216" s="102"/>
      <c r="US216" s="102"/>
      <c r="UT216" s="102"/>
      <c r="UU216" s="102"/>
      <c r="UV216" s="102"/>
      <c r="UW216" s="102"/>
      <c r="UX216" s="102"/>
      <c r="UY216" s="102"/>
      <c r="UZ216" s="102"/>
      <c r="VA216" s="102"/>
      <c r="VB216" s="102"/>
      <c r="VC216" s="102"/>
      <c r="VD216" s="102"/>
      <c r="VE216" s="102"/>
      <c r="VF216" s="102"/>
      <c r="VG216" s="102"/>
      <c r="VH216" s="102"/>
      <c r="VI216" s="102"/>
      <c r="VJ216" s="102"/>
      <c r="VK216" s="102"/>
      <c r="VL216" s="102"/>
      <c r="VM216" s="102"/>
      <c r="VN216" s="102"/>
      <c r="VO216" s="102"/>
      <c r="VP216" s="102"/>
      <c r="VQ216" s="102"/>
      <c r="VR216" s="102"/>
      <c r="VS216" s="102"/>
      <c r="VT216" s="102"/>
      <c r="VU216" s="102"/>
      <c r="VV216" s="102"/>
      <c r="VW216" s="102"/>
      <c r="VX216" s="102"/>
      <c r="VY216" s="102"/>
      <c r="VZ216" s="102"/>
      <c r="WA216" s="102"/>
      <c r="WB216" s="102"/>
      <c r="WC216" s="102"/>
      <c r="WD216" s="102"/>
      <c r="WE216" s="102"/>
      <c r="WF216" s="102"/>
      <c r="WG216" s="102"/>
      <c r="WH216" s="102"/>
      <c r="WI216" s="102"/>
      <c r="WJ216" s="102"/>
      <c r="WK216" s="102"/>
      <c r="WL216" s="102"/>
      <c r="WM216" s="102"/>
      <c r="WN216" s="102"/>
      <c r="WO216" s="102"/>
      <c r="WP216" s="102"/>
      <c r="WQ216" s="102"/>
      <c r="WR216" s="102"/>
      <c r="WS216" s="102"/>
      <c r="WT216" s="102"/>
      <c r="WU216" s="102"/>
      <c r="WV216" s="102"/>
      <c r="WW216" s="102"/>
      <c r="WX216" s="102"/>
      <c r="WY216" s="102"/>
      <c r="WZ216" s="102"/>
      <c r="XA216" s="102"/>
      <c r="XB216" s="102"/>
      <c r="XC216" s="102"/>
      <c r="XD216" s="102"/>
      <c r="XE216" s="102"/>
      <c r="XF216" s="102"/>
      <c r="XG216" s="102"/>
      <c r="XH216" s="102"/>
      <c r="XI216" s="102"/>
      <c r="XJ216" s="102"/>
      <c r="XK216" s="102"/>
      <c r="XL216" s="102"/>
      <c r="XM216" s="102"/>
      <c r="XN216" s="102"/>
      <c r="XO216" s="102"/>
      <c r="XP216" s="102"/>
      <c r="XQ216" s="102"/>
      <c r="XR216" s="102"/>
      <c r="XS216" s="102"/>
      <c r="XT216" s="102"/>
      <c r="XU216" s="102"/>
      <c r="XV216" s="102"/>
      <c r="XW216" s="102"/>
      <c r="XX216" s="102"/>
      <c r="XY216" s="102"/>
      <c r="XZ216" s="102"/>
      <c r="YA216" s="102"/>
      <c r="YB216" s="102"/>
      <c r="YC216" s="102"/>
      <c r="YD216" s="102"/>
      <c r="YE216" s="102"/>
      <c r="YF216" s="102"/>
      <c r="YG216" s="102"/>
      <c r="YH216" s="102"/>
      <c r="YI216" s="102"/>
      <c r="YJ216" s="102"/>
      <c r="YK216" s="102"/>
      <c r="YL216" s="102"/>
      <c r="YM216" s="102"/>
      <c r="YN216" s="102"/>
      <c r="YO216" s="102"/>
      <c r="YP216" s="102"/>
      <c r="YQ216" s="102"/>
      <c r="YR216" s="102"/>
      <c r="YS216" s="102"/>
      <c r="YT216" s="102"/>
      <c r="YU216" s="102"/>
      <c r="YV216" s="102"/>
      <c r="YW216" s="102"/>
      <c r="YX216" s="102"/>
      <c r="YY216" s="102"/>
      <c r="YZ216" s="102"/>
      <c r="ZA216" s="102"/>
      <c r="ZB216" s="102"/>
      <c r="ZC216" s="102"/>
      <c r="ZD216" s="102"/>
      <c r="ZE216" s="102"/>
      <c r="ZF216" s="102"/>
      <c r="ZG216" s="102"/>
      <c r="ZH216" s="102"/>
      <c r="ZI216" s="102"/>
      <c r="ZJ216" s="102"/>
      <c r="ZK216" s="102"/>
      <c r="ZL216" s="102"/>
      <c r="ZM216" s="102"/>
      <c r="ZN216" s="102"/>
      <c r="ZO216" s="102"/>
      <c r="ZP216" s="102"/>
      <c r="ZQ216" s="102"/>
      <c r="ZR216" s="102"/>
      <c r="ZS216" s="102"/>
      <c r="ZT216" s="102"/>
      <c r="ZU216" s="102"/>
      <c r="ZV216" s="102"/>
      <c r="ZW216" s="102"/>
      <c r="ZX216" s="102"/>
      <c r="ZY216" s="102"/>
      <c r="ZZ216" s="102"/>
      <c r="AAA216" s="102"/>
      <c r="AAB216" s="102"/>
      <c r="AAC216" s="102"/>
      <c r="AAD216" s="102"/>
      <c r="AAE216" s="102"/>
      <c r="AAF216" s="102"/>
      <c r="AAG216" s="102"/>
      <c r="AAH216" s="102"/>
      <c r="AAI216" s="102"/>
      <c r="AAJ216" s="102"/>
      <c r="AAK216" s="102"/>
      <c r="AAL216" s="102"/>
      <c r="AAM216" s="102"/>
      <c r="AAN216" s="102"/>
      <c r="AAO216" s="102"/>
      <c r="AAP216" s="102"/>
      <c r="AAQ216" s="102"/>
      <c r="AAR216" s="102"/>
      <c r="AAS216" s="102"/>
      <c r="AAT216" s="102"/>
      <c r="AAU216" s="102"/>
      <c r="AAV216" s="102"/>
      <c r="AAW216" s="102"/>
      <c r="AAX216" s="102"/>
      <c r="AAY216" s="102"/>
      <c r="AAZ216" s="102"/>
      <c r="ABA216" s="102"/>
      <c r="ABB216" s="102"/>
      <c r="ABC216" s="102"/>
      <c r="ABD216" s="102"/>
      <c r="ABE216" s="102"/>
      <c r="ABF216" s="102"/>
      <c r="ABG216" s="102"/>
      <c r="ABH216" s="102"/>
      <c r="ABI216" s="102"/>
      <c r="ABJ216" s="102"/>
      <c r="ABK216" s="102"/>
      <c r="ABL216" s="102"/>
      <c r="ABM216" s="102"/>
      <c r="ABN216" s="102"/>
      <c r="ABO216" s="102"/>
      <c r="ABP216" s="102"/>
      <c r="ABQ216" s="102"/>
      <c r="ABR216" s="102"/>
      <c r="ABS216" s="102"/>
      <c r="ABT216" s="102"/>
      <c r="ABU216" s="102"/>
      <c r="ABV216" s="102"/>
      <c r="ABW216" s="102"/>
      <c r="ABX216" s="102"/>
      <c r="ABY216" s="102"/>
      <c r="ABZ216" s="102"/>
      <c r="ACA216" s="102"/>
      <c r="ACB216" s="102"/>
      <c r="ACC216" s="102"/>
      <c r="ACD216" s="102"/>
      <c r="ACE216" s="102"/>
      <c r="ACF216" s="102"/>
      <c r="ACG216" s="102"/>
      <c r="ACH216" s="102"/>
      <c r="ACI216" s="102"/>
      <c r="ACJ216" s="102"/>
      <c r="ACK216" s="102"/>
      <c r="ACL216" s="102"/>
      <c r="ACM216" s="102"/>
      <c r="ACN216" s="102"/>
      <c r="ACO216" s="102"/>
      <c r="ACP216" s="102"/>
      <c r="ACQ216" s="102"/>
      <c r="ACR216" s="102"/>
      <c r="ACS216" s="102"/>
      <c r="ACT216" s="102"/>
      <c r="ACU216" s="102"/>
      <c r="ACV216" s="102"/>
      <c r="ACW216" s="102"/>
      <c r="ACX216" s="102"/>
      <c r="ACY216" s="102"/>
      <c r="ACZ216" s="102"/>
      <c r="ADA216" s="102"/>
      <c r="ADB216" s="102"/>
      <c r="ADC216" s="102"/>
      <c r="ADD216" s="102"/>
      <c r="ADE216" s="102"/>
      <c r="ADF216" s="102"/>
      <c r="ADG216" s="102"/>
      <c r="ADH216" s="102"/>
      <c r="ADI216" s="102"/>
      <c r="ADJ216" s="102"/>
      <c r="ADK216" s="102"/>
      <c r="ADL216" s="102"/>
      <c r="ADM216" s="102"/>
      <c r="ADN216" s="102"/>
      <c r="ADO216" s="102"/>
      <c r="ADP216" s="102"/>
      <c r="ADQ216" s="102"/>
      <c r="ADR216" s="102"/>
      <c r="ADS216" s="102"/>
      <c r="ADT216" s="102"/>
      <c r="ADU216" s="102"/>
      <c r="ADV216" s="102"/>
      <c r="ADW216" s="102"/>
      <c r="ADX216" s="102"/>
      <c r="ADY216" s="102"/>
      <c r="ADZ216" s="102"/>
      <c r="AEA216" s="102"/>
      <c r="AEB216" s="102"/>
      <c r="AEC216" s="102"/>
      <c r="AED216" s="102"/>
      <c r="AEE216" s="102"/>
      <c r="AEF216" s="102"/>
      <c r="AEG216" s="102"/>
      <c r="AEH216" s="102"/>
      <c r="AEI216" s="102"/>
      <c r="AEJ216" s="102"/>
      <c r="AEK216" s="102"/>
      <c r="AEL216" s="102"/>
      <c r="AEM216" s="102"/>
      <c r="AEN216" s="102"/>
      <c r="AEO216" s="102"/>
      <c r="AEP216" s="102"/>
      <c r="AEQ216" s="102"/>
      <c r="AER216" s="102"/>
      <c r="AES216" s="102"/>
      <c r="AET216" s="102"/>
      <c r="AEU216" s="102"/>
      <c r="AEV216" s="102"/>
      <c r="AEW216" s="102"/>
      <c r="AEX216" s="102"/>
      <c r="AEY216" s="102"/>
      <c r="AEZ216" s="102"/>
      <c r="AFA216" s="102"/>
      <c r="AFB216" s="102"/>
      <c r="AFC216" s="102"/>
      <c r="AFD216" s="102"/>
      <c r="AFE216" s="102"/>
      <c r="AFF216" s="102"/>
      <c r="AFG216" s="102"/>
      <c r="AFH216" s="102"/>
      <c r="AFI216" s="102"/>
      <c r="AFJ216" s="102"/>
      <c r="AFK216" s="102"/>
      <c r="AFL216" s="102"/>
      <c r="AFM216" s="102"/>
      <c r="AFN216" s="102"/>
      <c r="AFO216" s="102"/>
      <c r="AFP216" s="102"/>
      <c r="AFQ216" s="102"/>
      <c r="AFR216" s="102"/>
      <c r="AFS216" s="102"/>
      <c r="AFT216" s="102"/>
      <c r="AFU216" s="102"/>
      <c r="AFV216" s="102"/>
      <c r="AFW216" s="102"/>
      <c r="AFX216" s="102"/>
      <c r="AFY216" s="102"/>
      <c r="AFZ216" s="102"/>
      <c r="AGA216" s="102"/>
      <c r="AGB216" s="102"/>
      <c r="AGC216" s="102"/>
      <c r="AGD216" s="102"/>
      <c r="AGE216" s="102"/>
      <c r="AGF216" s="102"/>
      <c r="AGG216" s="102"/>
      <c r="AGH216" s="102"/>
      <c r="AGI216" s="102"/>
      <c r="AGJ216" s="102"/>
      <c r="AGK216" s="102"/>
      <c r="AGL216" s="102"/>
      <c r="AGM216" s="102"/>
      <c r="AGN216" s="102"/>
      <c r="AGO216" s="102"/>
      <c r="AGP216" s="102"/>
      <c r="AGQ216" s="102"/>
      <c r="AGR216" s="102"/>
      <c r="AGS216" s="102"/>
      <c r="AGT216" s="102"/>
      <c r="AGU216" s="102"/>
      <c r="AGV216" s="102"/>
      <c r="AGW216" s="102"/>
      <c r="AGX216" s="102"/>
      <c r="AGY216" s="102"/>
      <c r="AGZ216" s="102"/>
      <c r="AHA216" s="102"/>
      <c r="AHB216" s="102"/>
      <c r="AHC216" s="102"/>
      <c r="AHD216" s="102"/>
      <c r="AHE216" s="102"/>
      <c r="AHF216" s="102"/>
      <c r="AHG216" s="102"/>
      <c r="AHH216" s="102"/>
      <c r="AHI216" s="102"/>
      <c r="AHJ216" s="102"/>
      <c r="AHK216" s="102"/>
      <c r="AHL216" s="102"/>
      <c r="AHM216" s="102"/>
      <c r="AHN216" s="102"/>
      <c r="AHO216" s="102"/>
      <c r="AHP216" s="102"/>
      <c r="AHQ216" s="102"/>
      <c r="AHR216" s="102"/>
      <c r="AHS216" s="102"/>
      <c r="AHT216" s="102"/>
      <c r="AHU216" s="102"/>
      <c r="AHV216" s="102"/>
      <c r="AHW216" s="102"/>
      <c r="AHX216" s="102"/>
      <c r="AHY216" s="102"/>
      <c r="AHZ216" s="102"/>
      <c r="AIA216" s="102"/>
      <c r="AIB216" s="102"/>
      <c r="AIC216" s="102"/>
      <c r="AID216" s="102"/>
      <c r="AIE216" s="102"/>
      <c r="AIF216" s="102"/>
      <c r="AIG216" s="102"/>
      <c r="AIH216" s="102"/>
      <c r="AII216" s="102"/>
      <c r="AIJ216" s="102"/>
      <c r="AIK216" s="102"/>
      <c r="AIL216" s="102"/>
      <c r="AIM216" s="102"/>
      <c r="AIN216" s="102"/>
      <c r="AIO216" s="102"/>
      <c r="AIP216" s="102"/>
      <c r="AIQ216" s="102"/>
      <c r="AIR216" s="102"/>
      <c r="AIS216" s="102"/>
      <c r="AIT216" s="102"/>
      <c r="AIU216" s="102"/>
      <c r="AIV216" s="102"/>
      <c r="AIW216" s="102"/>
      <c r="AIX216" s="102"/>
      <c r="AIY216" s="102"/>
      <c r="AIZ216" s="102"/>
      <c r="AJA216" s="102"/>
      <c r="AJB216" s="102"/>
      <c r="AJC216" s="102"/>
      <c r="AJD216" s="102"/>
      <c r="AJE216" s="102"/>
      <c r="AJF216" s="102"/>
      <c r="AJG216" s="102"/>
      <c r="AJH216" s="102"/>
      <c r="AJI216" s="102"/>
      <c r="AJJ216" s="102"/>
      <c r="AJK216" s="102"/>
      <c r="AJL216" s="102"/>
      <c r="AJM216" s="102"/>
      <c r="AJN216" s="102"/>
      <c r="AJO216" s="102"/>
      <c r="AJP216" s="102"/>
      <c r="AJQ216" s="102"/>
      <c r="AJR216" s="102"/>
      <c r="AJS216" s="102"/>
      <c r="AJT216" s="102"/>
      <c r="AJU216" s="102"/>
      <c r="AJV216" s="102"/>
      <c r="AJW216" s="102"/>
      <c r="AJX216" s="102"/>
      <c r="AJY216" s="102"/>
      <c r="AJZ216" s="102"/>
      <c r="AKA216" s="102"/>
      <c r="AKB216" s="102"/>
      <c r="AKC216" s="102"/>
      <c r="AKD216" s="102"/>
      <c r="AKE216" s="102"/>
      <c r="AKF216" s="102"/>
      <c r="AKG216" s="102"/>
      <c r="AKH216" s="102"/>
      <c r="AKI216" s="102"/>
      <c r="AKJ216" s="102"/>
      <c r="AKK216" s="102"/>
      <c r="AKL216" s="102"/>
      <c r="AKM216" s="102"/>
      <c r="AKN216" s="102"/>
      <c r="AKO216" s="102"/>
      <c r="AKP216" s="102"/>
      <c r="AKQ216" s="102"/>
      <c r="AKR216" s="102"/>
      <c r="AKS216" s="102"/>
      <c r="AKT216" s="102"/>
      <c r="AKU216" s="102"/>
      <c r="AKV216" s="102"/>
      <c r="AKW216" s="102"/>
      <c r="AKX216" s="102"/>
      <c r="AKY216" s="102"/>
      <c r="AKZ216" s="102"/>
      <c r="ALA216" s="102"/>
      <c r="ALB216" s="102"/>
      <c r="ALC216" s="102"/>
      <c r="ALD216" s="102"/>
      <c r="ALE216" s="102"/>
      <c r="ALF216" s="102"/>
      <c r="ALG216" s="102"/>
      <c r="ALH216" s="102"/>
      <c r="ALI216" s="102"/>
      <c r="ALJ216" s="102"/>
      <c r="ALK216" s="102"/>
      <c r="ALL216" s="102"/>
      <c r="ALM216" s="102"/>
      <c r="ALN216" s="102"/>
      <c r="ALO216" s="102"/>
      <c r="ALP216" s="102"/>
      <c r="ALQ216" s="102"/>
      <c r="ALR216" s="102"/>
      <c r="ALS216" s="102"/>
      <c r="ALT216" s="102"/>
      <c r="ALU216" s="102"/>
      <c r="ALV216" s="102"/>
      <c r="ALW216" s="102"/>
      <c r="ALX216" s="102"/>
      <c r="ALY216" s="102"/>
      <c r="ALZ216" s="102"/>
      <c r="AMA216" s="102"/>
      <c r="AMB216" s="102"/>
      <c r="AMC216" s="102"/>
      <c r="AMD216" s="102"/>
      <c r="AME216" s="102"/>
      <c r="AMF216" s="102"/>
      <c r="AMG216" s="102"/>
      <c r="AMH216" s="102"/>
      <c r="AMI216" s="102"/>
      <c r="AMJ216" s="102"/>
      <c r="AMK216" s="102"/>
      <c r="AML216" s="102"/>
      <c r="AMM216" s="102"/>
      <c r="AMN216" s="102"/>
      <c r="AMO216" s="102"/>
      <c r="AMP216" s="102"/>
      <c r="AMQ216" s="102"/>
      <c r="AMR216" s="102"/>
      <c r="AMS216" s="102"/>
      <c r="AMT216" s="102"/>
      <c r="AMU216" s="102"/>
      <c r="AMV216" s="102"/>
      <c r="AMW216" s="102"/>
      <c r="AMX216" s="102"/>
      <c r="AMY216" s="102"/>
      <c r="AMZ216" s="102"/>
      <c r="ANA216" s="102"/>
      <c r="ANB216" s="102"/>
      <c r="ANC216" s="102"/>
      <c r="AND216" s="102"/>
      <c r="ANE216" s="102"/>
      <c r="ANF216" s="102"/>
      <c r="ANG216" s="102"/>
      <c r="ANH216" s="102"/>
      <c r="ANI216" s="102"/>
      <c r="ANJ216" s="102"/>
      <c r="ANK216" s="102"/>
      <c r="ANL216" s="102"/>
      <c r="ANM216" s="102"/>
      <c r="ANN216" s="102"/>
      <c r="ANO216" s="102"/>
      <c r="ANP216" s="102"/>
      <c r="ANQ216" s="102"/>
      <c r="ANR216" s="102"/>
      <c r="ANS216" s="102"/>
      <c r="ANT216" s="102"/>
      <c r="ANU216" s="102"/>
      <c r="ANV216" s="102"/>
      <c r="ANW216" s="102"/>
      <c r="ANX216" s="102"/>
      <c r="ANY216" s="102"/>
      <c r="ANZ216" s="102"/>
      <c r="AOA216" s="102"/>
      <c r="AOB216" s="102"/>
      <c r="AOC216" s="102"/>
      <c r="AOD216" s="102"/>
      <c r="AOE216" s="102"/>
      <c r="AOF216" s="102"/>
      <c r="AOG216" s="102"/>
      <c r="AOH216" s="102"/>
      <c r="AOI216" s="102"/>
      <c r="AOJ216" s="102"/>
      <c r="AOK216" s="102"/>
      <c r="AOL216" s="102"/>
      <c r="AOM216" s="102"/>
      <c r="AON216" s="102"/>
      <c r="AOO216" s="102"/>
      <c r="AOP216" s="102"/>
      <c r="AOQ216" s="102"/>
      <c r="AOR216" s="102"/>
      <c r="AOS216" s="102"/>
      <c r="AOT216" s="102"/>
      <c r="AOU216" s="102"/>
      <c r="AOV216" s="102"/>
      <c r="AOW216" s="102"/>
      <c r="AOX216" s="102"/>
      <c r="AOY216" s="102"/>
      <c r="AOZ216" s="102"/>
      <c r="APA216" s="102"/>
      <c r="APB216" s="102"/>
      <c r="APC216" s="102"/>
      <c r="APD216" s="102"/>
      <c r="APE216" s="102"/>
      <c r="APF216" s="102"/>
      <c r="APG216" s="102"/>
      <c r="APH216" s="102"/>
      <c r="API216" s="102"/>
      <c r="APJ216" s="102"/>
      <c r="APK216" s="102"/>
      <c r="APL216" s="102"/>
      <c r="APM216" s="102"/>
      <c r="APN216" s="102"/>
      <c r="APO216" s="102"/>
      <c r="APP216" s="102"/>
      <c r="APQ216" s="102"/>
      <c r="APR216" s="102"/>
      <c r="APS216" s="102"/>
      <c r="APT216" s="102"/>
      <c r="APU216" s="102"/>
      <c r="APV216" s="102"/>
      <c r="APW216" s="102"/>
      <c r="APX216" s="102"/>
      <c r="APY216" s="102"/>
      <c r="APZ216" s="102"/>
      <c r="AQA216" s="102"/>
      <c r="AQB216" s="102"/>
      <c r="AQC216" s="102"/>
      <c r="AQD216" s="102"/>
      <c r="AQE216" s="102"/>
      <c r="AQF216" s="102"/>
      <c r="AQG216" s="102"/>
      <c r="AQH216" s="102"/>
      <c r="AQI216" s="102"/>
      <c r="AQJ216" s="102"/>
      <c r="AQK216" s="102"/>
      <c r="AQL216" s="102"/>
      <c r="AQM216" s="102"/>
      <c r="AQN216" s="102"/>
      <c r="AQO216" s="102"/>
      <c r="AQP216" s="102"/>
      <c r="AQQ216" s="102"/>
      <c r="AQR216" s="102"/>
      <c r="AQS216" s="102"/>
      <c r="AQT216" s="102"/>
      <c r="AQU216" s="102"/>
      <c r="AQV216" s="102"/>
      <c r="AQW216" s="102"/>
      <c r="AQX216" s="102"/>
      <c r="AQY216" s="102"/>
      <c r="AQZ216" s="102"/>
      <c r="ARA216" s="102"/>
      <c r="ARB216" s="102"/>
      <c r="ARC216" s="102"/>
      <c r="ARD216" s="102"/>
      <c r="ARE216" s="102"/>
      <c r="ARF216" s="102"/>
      <c r="ARG216" s="102"/>
      <c r="ARH216" s="102"/>
      <c r="ARI216" s="102"/>
      <c r="ARJ216" s="102"/>
      <c r="ARK216" s="102"/>
      <c r="ARL216" s="102"/>
      <c r="ARM216" s="102"/>
      <c r="ARN216" s="102"/>
      <c r="ARO216" s="102"/>
      <c r="ARP216" s="102"/>
      <c r="ARQ216" s="102"/>
      <c r="ARR216" s="102"/>
      <c r="ARS216" s="102"/>
      <c r="ART216" s="102"/>
      <c r="ARU216" s="102"/>
      <c r="ARV216" s="102"/>
      <c r="ARW216" s="102"/>
      <c r="ARX216" s="102"/>
      <c r="ARY216" s="102"/>
      <c r="ARZ216" s="102"/>
      <c r="ASA216" s="102"/>
      <c r="ASB216" s="102"/>
      <c r="ASC216" s="102"/>
      <c r="ASD216" s="102"/>
      <c r="ASE216" s="102"/>
      <c r="ASF216" s="102"/>
      <c r="ASG216" s="102"/>
      <c r="ASH216" s="102"/>
      <c r="ASI216" s="102"/>
      <c r="ASJ216" s="102"/>
      <c r="ASK216" s="102"/>
      <c r="ASL216" s="102"/>
      <c r="ASM216" s="102"/>
      <c r="ASN216" s="102"/>
      <c r="ASO216" s="102"/>
      <c r="ASP216" s="102"/>
      <c r="ASQ216" s="102"/>
      <c r="ASR216" s="102"/>
      <c r="ASS216" s="102"/>
      <c r="AST216" s="102"/>
      <c r="ASU216" s="102"/>
      <c r="ASV216" s="102"/>
      <c r="ASW216" s="102"/>
      <c r="ASX216" s="102"/>
      <c r="ASY216" s="102"/>
      <c r="ASZ216" s="102"/>
      <c r="ATA216" s="102"/>
      <c r="ATB216" s="102"/>
      <c r="ATC216" s="102"/>
      <c r="ATD216" s="102"/>
      <c r="ATE216" s="102"/>
      <c r="ATF216" s="102"/>
      <c r="ATG216" s="102"/>
      <c r="ATH216" s="102"/>
      <c r="ATI216" s="102"/>
      <c r="ATJ216" s="102"/>
      <c r="ATK216" s="102"/>
      <c r="ATL216" s="102"/>
      <c r="ATM216" s="102"/>
      <c r="ATN216" s="102"/>
      <c r="ATO216" s="102"/>
      <c r="ATP216" s="102"/>
      <c r="ATQ216" s="102"/>
      <c r="ATR216" s="102"/>
      <c r="ATS216" s="102"/>
      <c r="ATT216" s="102"/>
      <c r="ATU216" s="102"/>
      <c r="ATV216" s="102"/>
      <c r="ATW216" s="102"/>
      <c r="ATX216" s="102"/>
      <c r="ATY216" s="102"/>
      <c r="ATZ216" s="102"/>
      <c r="AUA216" s="102"/>
      <c r="AUB216" s="102"/>
      <c r="AUC216" s="102"/>
      <c r="AUD216" s="102"/>
      <c r="AUE216" s="102"/>
      <c r="AUF216" s="102"/>
      <c r="AUG216" s="102"/>
      <c r="AUH216" s="102"/>
      <c r="AUI216" s="102"/>
      <c r="AUJ216" s="102"/>
      <c r="AUK216" s="102"/>
      <c r="AUL216" s="102"/>
      <c r="AUM216" s="102"/>
      <c r="AUN216" s="102"/>
      <c r="AUO216" s="102"/>
      <c r="AUP216" s="102"/>
      <c r="AUQ216" s="102"/>
      <c r="AUR216" s="102"/>
      <c r="AUS216" s="102"/>
      <c r="AUT216" s="102"/>
      <c r="AUU216" s="102"/>
      <c r="AUV216" s="102"/>
      <c r="AUW216" s="102"/>
      <c r="AUX216" s="102"/>
      <c r="AUY216" s="102"/>
      <c r="AUZ216" s="102"/>
      <c r="AVA216" s="102"/>
      <c r="AVB216" s="102"/>
      <c r="AVC216" s="102"/>
      <c r="AVD216" s="102"/>
      <c r="AVE216" s="102"/>
      <c r="AVF216" s="102"/>
      <c r="AVG216" s="102"/>
      <c r="AVH216" s="102"/>
      <c r="AVI216" s="102"/>
      <c r="AVJ216" s="102"/>
      <c r="AVK216" s="102"/>
      <c r="AVL216" s="102"/>
      <c r="AVM216" s="102"/>
      <c r="AVN216" s="102"/>
      <c r="AVO216" s="102"/>
      <c r="AVP216" s="102"/>
      <c r="AVQ216" s="102"/>
      <c r="AVR216" s="102"/>
      <c r="AVS216" s="102"/>
      <c r="AVT216" s="102"/>
      <c r="AVU216" s="102"/>
      <c r="AVV216" s="102"/>
      <c r="AVW216" s="102"/>
      <c r="AVX216" s="102"/>
      <c r="AVY216" s="102"/>
      <c r="AVZ216" s="102"/>
      <c r="AWA216" s="102"/>
      <c r="AWB216" s="102"/>
      <c r="AWC216" s="102"/>
      <c r="AWD216" s="102"/>
      <c r="AWE216" s="102"/>
      <c r="AWF216" s="102"/>
      <c r="AWG216" s="102"/>
      <c r="AWH216" s="102"/>
      <c r="AWI216" s="102"/>
      <c r="AWJ216" s="102"/>
      <c r="AWK216" s="102"/>
      <c r="AWL216" s="102"/>
      <c r="AWM216" s="102"/>
      <c r="AWN216" s="102"/>
      <c r="AWO216" s="102"/>
      <c r="AWP216" s="102"/>
      <c r="AWQ216" s="102"/>
      <c r="AWR216" s="102"/>
      <c r="AWS216" s="102"/>
      <c r="AWT216" s="102"/>
      <c r="AWU216" s="102"/>
      <c r="AWV216" s="102"/>
      <c r="AWW216" s="102"/>
      <c r="AWX216" s="102"/>
      <c r="AWY216" s="102"/>
      <c r="AWZ216" s="102"/>
      <c r="AXA216" s="102"/>
      <c r="AXB216" s="102"/>
      <c r="AXC216" s="102"/>
      <c r="AXD216" s="102"/>
      <c r="AXE216" s="102"/>
      <c r="AXF216" s="102"/>
      <c r="AXG216" s="102"/>
      <c r="AXH216" s="102"/>
      <c r="AXI216" s="102"/>
      <c r="AXJ216" s="102"/>
      <c r="AXK216" s="102"/>
      <c r="AXL216" s="102"/>
      <c r="AXM216" s="102"/>
      <c r="AXN216" s="102"/>
      <c r="AXO216" s="102"/>
      <c r="AXP216" s="102"/>
      <c r="AXQ216" s="102"/>
      <c r="AXR216" s="102"/>
      <c r="AXS216" s="102"/>
      <c r="AXT216" s="102"/>
      <c r="AXU216" s="102"/>
      <c r="AXV216" s="102"/>
      <c r="AXW216" s="102"/>
      <c r="AXX216" s="102"/>
      <c r="AXY216" s="102"/>
      <c r="AXZ216" s="102"/>
      <c r="AYA216" s="102"/>
      <c r="AYB216" s="102"/>
      <c r="AYC216" s="102"/>
      <c r="AYD216" s="102"/>
      <c r="AYE216" s="102"/>
      <c r="AYF216" s="102"/>
      <c r="AYG216" s="102"/>
      <c r="AYH216" s="102"/>
      <c r="AYI216" s="102"/>
      <c r="AYJ216" s="102"/>
      <c r="AYK216" s="102"/>
      <c r="AYL216" s="102"/>
      <c r="AYM216" s="102"/>
      <c r="AYN216" s="102"/>
      <c r="AYO216" s="102"/>
      <c r="AYP216" s="102"/>
      <c r="AYQ216" s="102"/>
      <c r="AYR216" s="102"/>
      <c r="AYS216" s="102"/>
      <c r="AYT216" s="102"/>
      <c r="AYU216" s="102"/>
      <c r="AYV216" s="102"/>
      <c r="AYW216" s="102"/>
      <c r="AYX216" s="102"/>
      <c r="AYY216" s="102"/>
      <c r="AYZ216" s="102"/>
      <c r="AZA216" s="102"/>
      <c r="AZB216" s="102"/>
      <c r="AZC216" s="102"/>
      <c r="AZD216" s="102"/>
      <c r="AZE216" s="102"/>
      <c r="AZF216" s="102"/>
      <c r="AZG216" s="102"/>
      <c r="AZH216" s="102"/>
      <c r="AZI216" s="102"/>
      <c r="AZJ216" s="102"/>
      <c r="AZK216" s="102"/>
      <c r="AZL216" s="102"/>
      <c r="AZM216" s="102"/>
      <c r="AZN216" s="102"/>
      <c r="AZO216" s="102"/>
      <c r="AZP216" s="102"/>
      <c r="AZQ216" s="102"/>
      <c r="AZR216" s="102"/>
      <c r="AZS216" s="102"/>
      <c r="AZT216" s="102"/>
      <c r="AZU216" s="102"/>
      <c r="AZV216" s="102"/>
      <c r="AZW216" s="102"/>
      <c r="AZX216" s="102"/>
      <c r="AZY216" s="102"/>
      <c r="AZZ216" s="102"/>
      <c r="BAA216" s="102"/>
      <c r="BAB216" s="102"/>
      <c r="BAC216" s="102"/>
      <c r="BAD216" s="102"/>
      <c r="BAE216" s="102"/>
      <c r="BAF216" s="102"/>
      <c r="BAG216" s="102"/>
      <c r="BAH216" s="102"/>
      <c r="BAI216" s="102"/>
      <c r="BAJ216" s="102"/>
      <c r="BAK216" s="102"/>
      <c r="BAL216" s="102"/>
      <c r="BAM216" s="102"/>
      <c r="BAN216" s="102"/>
      <c r="BAO216" s="102"/>
      <c r="BAP216" s="102"/>
      <c r="BAQ216" s="102"/>
      <c r="BAR216" s="102"/>
      <c r="BAS216" s="102"/>
      <c r="BAT216" s="102"/>
      <c r="BAU216" s="102"/>
      <c r="BAV216" s="102"/>
      <c r="BAW216" s="102"/>
      <c r="BAX216" s="102"/>
      <c r="BAY216" s="102"/>
      <c r="BAZ216" s="102"/>
      <c r="BBA216" s="102"/>
      <c r="BBB216" s="102"/>
      <c r="BBC216" s="102"/>
      <c r="BBD216" s="102"/>
      <c r="BBE216" s="102"/>
      <c r="BBF216" s="102"/>
      <c r="BBG216" s="102"/>
      <c r="BBH216" s="102"/>
      <c r="BBI216" s="102"/>
      <c r="BBJ216" s="102"/>
      <c r="BBK216" s="102"/>
      <c r="BBL216" s="102"/>
      <c r="BBM216" s="102"/>
      <c r="BBN216" s="102"/>
      <c r="BBO216" s="102"/>
      <c r="BBP216" s="102"/>
      <c r="BBQ216" s="102"/>
      <c r="BBR216" s="102"/>
      <c r="BBS216" s="102"/>
      <c r="BBT216" s="102"/>
      <c r="BBU216" s="102"/>
      <c r="BBV216" s="102"/>
      <c r="BBW216" s="102"/>
      <c r="BBX216" s="102"/>
      <c r="BBY216" s="102"/>
      <c r="BBZ216" s="102"/>
      <c r="BCA216" s="102"/>
      <c r="BCB216" s="102"/>
      <c r="BCC216" s="102"/>
      <c r="BCD216" s="102"/>
      <c r="BCE216" s="102"/>
      <c r="BCF216" s="102"/>
      <c r="BCG216" s="102"/>
      <c r="BCH216" s="102"/>
      <c r="BCI216" s="102"/>
      <c r="BCJ216" s="102"/>
      <c r="BCK216" s="102"/>
      <c r="BCL216" s="102"/>
      <c r="BCM216" s="102"/>
      <c r="BCN216" s="102"/>
      <c r="BCO216" s="102"/>
      <c r="BCP216" s="102"/>
      <c r="BCQ216" s="102"/>
      <c r="BCR216" s="102"/>
      <c r="BCS216" s="102"/>
      <c r="BCT216" s="102"/>
      <c r="BCU216" s="102"/>
      <c r="BCV216" s="102"/>
      <c r="BCW216" s="102"/>
      <c r="BCX216" s="102"/>
      <c r="BCY216" s="102"/>
      <c r="BCZ216" s="102"/>
      <c r="BDA216" s="102"/>
      <c r="BDB216" s="102"/>
      <c r="BDC216" s="102"/>
      <c r="BDD216" s="102"/>
      <c r="BDE216" s="102"/>
      <c r="BDF216" s="102"/>
      <c r="BDG216" s="102"/>
      <c r="BDH216" s="102"/>
      <c r="BDI216" s="102"/>
      <c r="BDJ216" s="102"/>
      <c r="BDK216" s="102"/>
      <c r="BDL216" s="102"/>
      <c r="BDM216" s="102"/>
      <c r="BDN216" s="102"/>
      <c r="BDO216" s="102"/>
      <c r="BDP216" s="102"/>
      <c r="BDQ216" s="102"/>
      <c r="BDR216" s="102"/>
      <c r="BDS216" s="102"/>
      <c r="BDT216" s="102"/>
      <c r="BDU216" s="102"/>
      <c r="BDV216" s="102"/>
      <c r="BDW216" s="102"/>
      <c r="BDX216" s="102"/>
      <c r="BDY216" s="102"/>
      <c r="BDZ216" s="102"/>
      <c r="BEA216" s="102"/>
      <c r="BEB216" s="102"/>
      <c r="BEC216" s="102"/>
      <c r="BED216" s="102"/>
      <c r="BEE216" s="102"/>
      <c r="BEF216" s="102"/>
      <c r="BEG216" s="102"/>
      <c r="BEH216" s="102"/>
      <c r="BEI216" s="102"/>
      <c r="BEJ216" s="102"/>
      <c r="BEK216" s="102"/>
      <c r="BEL216" s="102"/>
      <c r="BEM216" s="102"/>
      <c r="BEN216" s="102"/>
      <c r="BEO216" s="102"/>
      <c r="BEP216" s="102"/>
      <c r="BEQ216" s="102"/>
      <c r="BER216" s="102"/>
      <c r="BES216" s="102"/>
      <c r="BET216" s="102"/>
      <c r="BEU216" s="102"/>
      <c r="BEV216" s="102"/>
      <c r="BEW216" s="102"/>
      <c r="BEX216" s="102"/>
      <c r="BEY216" s="102"/>
      <c r="BEZ216" s="102"/>
      <c r="BFA216" s="102"/>
      <c r="BFB216" s="102"/>
      <c r="BFC216" s="102"/>
      <c r="BFD216" s="102"/>
      <c r="BFE216" s="102"/>
      <c r="BFF216" s="102"/>
      <c r="BFG216" s="102"/>
      <c r="BFH216" s="102"/>
      <c r="BFI216" s="102"/>
      <c r="BFJ216" s="102"/>
      <c r="BFK216" s="102"/>
      <c r="BFL216" s="102"/>
      <c r="BFM216" s="102"/>
      <c r="BFN216" s="102"/>
      <c r="BFO216" s="102"/>
      <c r="BFP216" s="102"/>
      <c r="BFQ216" s="102"/>
      <c r="BFR216" s="102"/>
      <c r="BFS216" s="102"/>
      <c r="BFT216" s="102"/>
      <c r="BFU216" s="102"/>
      <c r="BFV216" s="102"/>
      <c r="BFW216" s="102"/>
      <c r="BFX216" s="102"/>
      <c r="BFY216" s="102"/>
      <c r="BFZ216" s="102"/>
      <c r="BGA216" s="102"/>
      <c r="BGB216" s="102"/>
      <c r="BGC216" s="102"/>
      <c r="BGD216" s="102"/>
      <c r="BGE216" s="102"/>
      <c r="BGF216" s="102"/>
      <c r="BGG216" s="102"/>
      <c r="BGH216" s="102"/>
      <c r="BGI216" s="102"/>
      <c r="BGJ216" s="102"/>
      <c r="BGK216" s="102"/>
      <c r="BGL216" s="102"/>
      <c r="BGM216" s="102"/>
      <c r="BGN216" s="102"/>
      <c r="BGO216" s="102"/>
      <c r="BGP216" s="102"/>
      <c r="BGQ216" s="102"/>
      <c r="BGR216" s="102"/>
      <c r="BGS216" s="102"/>
      <c r="BGT216" s="102"/>
      <c r="BGU216" s="102"/>
      <c r="BGV216" s="102"/>
      <c r="BGW216" s="102"/>
      <c r="BGX216" s="102"/>
      <c r="BGY216" s="102"/>
      <c r="BGZ216" s="102"/>
      <c r="BHA216" s="102"/>
      <c r="BHB216" s="102"/>
      <c r="BHC216" s="102"/>
      <c r="BHD216" s="102"/>
      <c r="BHE216" s="102"/>
      <c r="BHF216" s="102"/>
      <c r="BHG216" s="102"/>
      <c r="BHH216" s="102"/>
      <c r="BHI216" s="102"/>
      <c r="BHJ216" s="102"/>
      <c r="BHK216" s="102"/>
      <c r="BHL216" s="102"/>
      <c r="BHM216" s="102"/>
      <c r="BHN216" s="102"/>
      <c r="BHO216" s="102"/>
      <c r="BHP216" s="102"/>
      <c r="BHQ216" s="102"/>
      <c r="BHR216" s="102"/>
      <c r="BHS216" s="102"/>
      <c r="BHT216" s="102"/>
      <c r="BHU216" s="102"/>
      <c r="BHV216" s="102"/>
      <c r="BHW216" s="102"/>
      <c r="BHX216" s="102"/>
      <c r="BHY216" s="102"/>
      <c r="BHZ216" s="102"/>
      <c r="BIA216" s="102"/>
      <c r="BIB216" s="102"/>
      <c r="BIC216" s="102"/>
      <c r="BID216" s="102"/>
      <c r="BIE216" s="102"/>
      <c r="BIF216" s="102"/>
      <c r="BIG216" s="102"/>
      <c r="BIH216" s="102"/>
      <c r="BII216" s="102"/>
      <c r="BIJ216" s="102"/>
      <c r="BIK216" s="102"/>
      <c r="BIL216" s="102"/>
      <c r="BIM216" s="102"/>
      <c r="BIN216" s="102"/>
      <c r="BIO216" s="102"/>
      <c r="BIP216" s="102"/>
      <c r="BIQ216" s="102"/>
      <c r="BIR216" s="102"/>
      <c r="BIS216" s="102"/>
      <c r="BIT216" s="102"/>
      <c r="BIU216" s="102"/>
      <c r="BIV216" s="102"/>
      <c r="BIW216" s="102"/>
      <c r="BIX216" s="102"/>
      <c r="BIY216" s="102"/>
      <c r="BIZ216" s="102"/>
      <c r="BJA216" s="102"/>
      <c r="BJB216" s="102"/>
      <c r="BJC216" s="102"/>
      <c r="BJD216" s="102"/>
      <c r="BJE216" s="102"/>
      <c r="BJF216" s="102"/>
      <c r="BJG216" s="102"/>
      <c r="BJH216" s="102"/>
      <c r="BJI216" s="102"/>
      <c r="BJJ216" s="102"/>
      <c r="BJK216" s="102"/>
      <c r="BJL216" s="102"/>
      <c r="BJM216" s="102"/>
      <c r="BJN216" s="102"/>
      <c r="BJO216" s="102"/>
      <c r="BJP216" s="102"/>
      <c r="BJQ216" s="102"/>
      <c r="BJR216" s="102"/>
      <c r="BJS216" s="102"/>
      <c r="BJT216" s="102"/>
      <c r="BJU216" s="102"/>
      <c r="BJV216" s="102"/>
      <c r="BJW216" s="102"/>
      <c r="BJX216" s="102"/>
      <c r="BJY216" s="102"/>
      <c r="BJZ216" s="102"/>
      <c r="BKA216" s="102"/>
      <c r="BKB216" s="102"/>
      <c r="BKC216" s="102"/>
      <c r="BKD216" s="102"/>
      <c r="BKE216" s="102"/>
      <c r="BKF216" s="102"/>
      <c r="BKG216" s="102"/>
      <c r="BKH216" s="102"/>
      <c r="BKI216" s="102"/>
      <c r="BKJ216" s="102"/>
      <c r="BKK216" s="102"/>
      <c r="BKL216" s="102"/>
      <c r="BKM216" s="102"/>
      <c r="BKN216" s="102"/>
      <c r="BKO216" s="102"/>
      <c r="BKP216" s="102"/>
      <c r="BKQ216" s="102"/>
      <c r="BKR216" s="102"/>
      <c r="BKS216" s="102"/>
      <c r="BKT216" s="102"/>
      <c r="BKU216" s="102"/>
      <c r="BKV216" s="102"/>
      <c r="BKW216" s="102"/>
      <c r="BKX216" s="102"/>
      <c r="BKY216" s="102"/>
      <c r="BKZ216" s="102"/>
      <c r="BLA216" s="102"/>
      <c r="BLB216" s="102"/>
      <c r="BLC216" s="102"/>
      <c r="BLD216" s="102"/>
      <c r="BLE216" s="102"/>
      <c r="BLF216" s="102"/>
      <c r="BLG216" s="102"/>
      <c r="BLH216" s="102"/>
      <c r="BLI216" s="102"/>
      <c r="BLJ216" s="102"/>
      <c r="BLK216" s="102"/>
      <c r="BLL216" s="102"/>
      <c r="BLM216" s="102"/>
      <c r="BLN216" s="102"/>
      <c r="BLO216" s="102"/>
      <c r="BLP216" s="102"/>
      <c r="BLQ216" s="102"/>
      <c r="BLR216" s="102"/>
      <c r="BLS216" s="102"/>
      <c r="BLT216" s="102"/>
      <c r="BLU216" s="102"/>
      <c r="BLV216" s="102"/>
      <c r="BLW216" s="102"/>
      <c r="BLX216" s="102"/>
      <c r="BLY216" s="102"/>
      <c r="BLZ216" s="102"/>
      <c r="BMA216" s="102"/>
      <c r="BMB216" s="102"/>
      <c r="BMC216" s="102"/>
      <c r="BMD216" s="102"/>
      <c r="BME216" s="102"/>
      <c r="BMF216" s="102"/>
      <c r="BMG216" s="102"/>
      <c r="BMH216" s="102"/>
      <c r="BMI216" s="102"/>
      <c r="BMJ216" s="102"/>
      <c r="BMK216" s="102"/>
      <c r="BML216" s="102"/>
      <c r="BMM216" s="102"/>
      <c r="BMN216" s="102"/>
      <c r="BMO216" s="102"/>
      <c r="BMP216" s="102"/>
      <c r="BMQ216" s="102"/>
      <c r="BMR216" s="102"/>
      <c r="BMS216" s="102"/>
      <c r="BMT216" s="102"/>
      <c r="BMU216" s="102"/>
      <c r="BMV216" s="102"/>
      <c r="BMW216" s="102"/>
      <c r="BMX216" s="102"/>
      <c r="BMY216" s="102"/>
      <c r="BMZ216" s="102"/>
      <c r="BNA216" s="102"/>
      <c r="BNB216" s="102"/>
      <c r="BNC216" s="102"/>
      <c r="BND216" s="102"/>
      <c r="BNE216" s="102"/>
      <c r="BNF216" s="102"/>
      <c r="BNG216" s="102"/>
      <c r="BNH216" s="102"/>
      <c r="BNI216" s="102"/>
      <c r="BNJ216" s="102"/>
      <c r="BNK216" s="102"/>
      <c r="BNL216" s="102"/>
      <c r="BNM216" s="102"/>
      <c r="BNN216" s="102"/>
      <c r="BNO216" s="102"/>
      <c r="BNP216" s="102"/>
      <c r="BNQ216" s="102"/>
      <c r="BNR216" s="102"/>
      <c r="BNS216" s="102"/>
      <c r="BNT216" s="102"/>
      <c r="BNU216" s="102"/>
      <c r="BNV216" s="102"/>
      <c r="BNW216" s="102"/>
      <c r="BNX216" s="102"/>
      <c r="BNY216" s="102"/>
      <c r="BNZ216" s="102"/>
      <c r="BOA216" s="102"/>
      <c r="BOB216" s="102"/>
      <c r="BOC216" s="102"/>
      <c r="BOD216" s="102"/>
      <c r="BOE216" s="102"/>
      <c r="BOF216" s="102"/>
      <c r="BOG216" s="102"/>
      <c r="BOH216" s="102"/>
      <c r="BOI216" s="102"/>
      <c r="BOJ216" s="102"/>
      <c r="BOK216" s="102"/>
      <c r="BOL216" s="102"/>
      <c r="BOM216" s="102"/>
      <c r="BON216" s="102"/>
      <c r="BOO216" s="102"/>
      <c r="BOP216" s="102"/>
      <c r="BOQ216" s="102"/>
      <c r="BOR216" s="102"/>
      <c r="BOS216" s="102"/>
      <c r="BOT216" s="102"/>
      <c r="BOU216" s="102"/>
      <c r="BOV216" s="102"/>
      <c r="BOW216" s="102"/>
      <c r="BOX216" s="102"/>
      <c r="BOY216" s="102"/>
      <c r="BOZ216" s="102"/>
      <c r="BPA216" s="102"/>
      <c r="BPB216" s="102"/>
      <c r="BPC216" s="102"/>
      <c r="BPD216" s="102"/>
      <c r="BPE216" s="102"/>
      <c r="BPF216" s="102"/>
      <c r="BPG216" s="102"/>
      <c r="BPH216" s="102"/>
      <c r="BPI216" s="102"/>
      <c r="BPJ216" s="102"/>
      <c r="BPK216" s="102"/>
      <c r="BPL216" s="102"/>
      <c r="BPM216" s="102"/>
      <c r="BPN216" s="102"/>
      <c r="BPO216" s="102"/>
      <c r="BPP216" s="102"/>
      <c r="BPQ216" s="102"/>
      <c r="BPR216" s="102"/>
      <c r="BPS216" s="102"/>
      <c r="BPT216" s="102"/>
      <c r="BPU216" s="102"/>
      <c r="BPV216" s="102"/>
      <c r="BPW216" s="102"/>
      <c r="BPX216" s="102"/>
      <c r="BPY216" s="102"/>
      <c r="BPZ216" s="102"/>
      <c r="BQA216" s="102"/>
      <c r="BQB216" s="102"/>
      <c r="BQC216" s="102"/>
      <c r="BQD216" s="102"/>
      <c r="BQE216" s="102"/>
      <c r="BQF216" s="102"/>
      <c r="BQG216" s="102"/>
      <c r="BQH216" s="102"/>
      <c r="BQI216" s="102"/>
      <c r="BQJ216" s="102"/>
      <c r="BQK216" s="102"/>
      <c r="BQL216" s="102"/>
      <c r="BQM216" s="102"/>
      <c r="BQN216" s="102"/>
      <c r="BQO216" s="102"/>
      <c r="BQP216" s="102"/>
      <c r="BQQ216" s="102"/>
      <c r="BQR216" s="102"/>
      <c r="BQS216" s="102"/>
      <c r="BQT216" s="102"/>
      <c r="BQU216" s="102"/>
      <c r="BQV216" s="102"/>
      <c r="BQW216" s="102"/>
      <c r="BQX216" s="102"/>
      <c r="BQY216" s="102"/>
      <c r="BQZ216" s="102"/>
      <c r="BRA216" s="102"/>
      <c r="BRB216" s="102"/>
      <c r="BRC216" s="102"/>
      <c r="BRD216" s="102"/>
      <c r="BRE216" s="102"/>
      <c r="BRF216" s="102"/>
      <c r="BRG216" s="102"/>
      <c r="BRH216" s="102"/>
      <c r="BRI216" s="102"/>
      <c r="BRJ216" s="102"/>
      <c r="BRK216" s="102"/>
      <c r="BRL216" s="102"/>
      <c r="BRM216" s="102"/>
      <c r="BRN216" s="102"/>
      <c r="BRO216" s="102"/>
      <c r="BRP216" s="102"/>
      <c r="BRQ216" s="102"/>
      <c r="BRR216" s="102"/>
      <c r="BRS216" s="102"/>
      <c r="BRT216" s="102"/>
      <c r="BRU216" s="102"/>
      <c r="BRV216" s="102"/>
      <c r="BRW216" s="102"/>
      <c r="BRX216" s="102"/>
      <c r="BRY216" s="102"/>
      <c r="BRZ216" s="102"/>
      <c r="BSA216" s="102"/>
      <c r="BSB216" s="102"/>
      <c r="BSC216" s="102"/>
      <c r="BSD216" s="102"/>
      <c r="BSE216" s="102"/>
      <c r="BSF216" s="102"/>
      <c r="BSG216" s="102"/>
      <c r="BSH216" s="102"/>
      <c r="BSI216" s="102"/>
      <c r="BSJ216" s="102"/>
      <c r="BSK216" s="102"/>
      <c r="BSL216" s="102"/>
      <c r="BSM216" s="102"/>
      <c r="BSN216" s="102"/>
      <c r="BSO216" s="102"/>
      <c r="BSP216" s="102"/>
      <c r="BSQ216" s="102"/>
      <c r="BSR216" s="102"/>
      <c r="BSS216" s="102"/>
      <c r="BST216" s="102"/>
      <c r="BSU216" s="102"/>
      <c r="BSV216" s="102"/>
      <c r="BSW216" s="102"/>
      <c r="BSX216" s="102"/>
      <c r="BSY216" s="102"/>
      <c r="BSZ216" s="102"/>
      <c r="BTA216" s="102"/>
      <c r="BTB216" s="102"/>
      <c r="BTC216" s="102"/>
      <c r="BTD216" s="102"/>
      <c r="BTE216" s="102"/>
      <c r="BTF216" s="102"/>
      <c r="BTG216" s="102"/>
      <c r="BTH216" s="102"/>
      <c r="BTI216" s="102"/>
      <c r="BTJ216" s="102"/>
      <c r="BTK216" s="102"/>
      <c r="BTL216" s="102"/>
      <c r="BTM216" s="102"/>
      <c r="BTN216" s="102"/>
      <c r="BTO216" s="102"/>
      <c r="BTP216" s="102"/>
      <c r="BTQ216" s="102"/>
      <c r="BTR216" s="102"/>
      <c r="BTS216" s="102"/>
      <c r="BTT216" s="102"/>
      <c r="BTU216" s="102"/>
      <c r="BTV216" s="102"/>
      <c r="BTW216" s="102"/>
      <c r="BTX216" s="102"/>
      <c r="BTY216" s="102"/>
      <c r="BTZ216" s="102"/>
      <c r="BUA216" s="102"/>
      <c r="BUB216" s="102"/>
      <c r="BUC216" s="102"/>
      <c r="BUD216" s="102"/>
      <c r="BUE216" s="102"/>
      <c r="BUF216" s="102"/>
      <c r="BUG216" s="102"/>
      <c r="BUH216" s="102"/>
      <c r="BUI216" s="102"/>
      <c r="BUJ216" s="102"/>
      <c r="BUK216" s="102"/>
      <c r="BUL216" s="102"/>
      <c r="BUM216" s="102"/>
      <c r="BUN216" s="102"/>
      <c r="BUO216" s="102"/>
      <c r="BUP216" s="102"/>
      <c r="BUQ216" s="102"/>
      <c r="BUR216" s="102"/>
      <c r="BUS216" s="102"/>
      <c r="BUT216" s="102"/>
      <c r="BUU216" s="102"/>
      <c r="BUV216" s="102"/>
      <c r="BUW216" s="102"/>
      <c r="BUX216" s="102"/>
      <c r="BUY216" s="102"/>
      <c r="BUZ216" s="102"/>
      <c r="BVA216" s="102"/>
      <c r="BVB216" s="102"/>
      <c r="BVC216" s="102"/>
      <c r="BVD216" s="102"/>
      <c r="BVE216" s="102"/>
      <c r="BVF216" s="102"/>
      <c r="BVG216" s="102"/>
      <c r="BVH216" s="102"/>
      <c r="BVI216" s="102"/>
      <c r="BVJ216" s="102"/>
      <c r="BVK216" s="102"/>
      <c r="BVL216" s="102"/>
      <c r="BVM216" s="102"/>
      <c r="BVN216" s="102"/>
      <c r="BVO216" s="102"/>
      <c r="BVP216" s="102"/>
      <c r="BVQ216" s="102"/>
      <c r="BVR216" s="102"/>
      <c r="BVS216" s="102"/>
      <c r="BVT216" s="102"/>
      <c r="BVU216" s="102"/>
      <c r="BVV216" s="102"/>
      <c r="BVW216" s="102"/>
      <c r="BVX216" s="102"/>
      <c r="BVY216" s="102"/>
      <c r="BVZ216" s="102"/>
      <c r="BWA216" s="102"/>
      <c r="BWB216" s="102"/>
      <c r="BWC216" s="102"/>
      <c r="BWD216" s="102"/>
      <c r="BWE216" s="102"/>
      <c r="BWF216" s="102"/>
      <c r="BWG216" s="102"/>
      <c r="BWH216" s="102"/>
      <c r="BWI216" s="102"/>
      <c r="BWJ216" s="102"/>
      <c r="BWK216" s="102"/>
      <c r="BWL216" s="102"/>
      <c r="BWM216" s="102"/>
      <c r="BWN216" s="102"/>
      <c r="BWO216" s="102"/>
      <c r="BWP216" s="102"/>
      <c r="BWQ216" s="102"/>
      <c r="BWR216" s="102"/>
      <c r="BWS216" s="102"/>
      <c r="BWT216" s="102"/>
      <c r="BWU216" s="102"/>
      <c r="BWV216" s="102"/>
      <c r="BWW216" s="102"/>
      <c r="BWX216" s="102"/>
      <c r="BWY216" s="102"/>
      <c r="BWZ216" s="102"/>
      <c r="BXA216" s="102"/>
      <c r="BXB216" s="102"/>
      <c r="BXC216" s="102"/>
      <c r="BXD216" s="102"/>
      <c r="BXE216" s="102"/>
      <c r="BXF216" s="102"/>
      <c r="BXG216" s="102"/>
      <c r="BXH216" s="102"/>
      <c r="BXI216" s="102"/>
      <c r="BXJ216" s="102"/>
      <c r="BXK216" s="102"/>
      <c r="BXL216" s="102"/>
      <c r="BXM216" s="102"/>
      <c r="BXN216" s="102"/>
      <c r="BXO216" s="102"/>
      <c r="BXP216" s="102"/>
      <c r="BXQ216" s="102"/>
      <c r="BXR216" s="102"/>
      <c r="BXS216" s="102"/>
      <c r="BXT216" s="102"/>
      <c r="BXU216" s="102"/>
      <c r="BXV216" s="102"/>
      <c r="BXW216" s="102"/>
      <c r="BXX216" s="102"/>
      <c r="BXY216" s="102"/>
      <c r="BXZ216" s="102"/>
      <c r="BYA216" s="102"/>
      <c r="BYB216" s="102"/>
      <c r="BYC216" s="102"/>
      <c r="BYD216" s="102"/>
      <c r="BYE216" s="102"/>
      <c r="BYF216" s="102"/>
      <c r="BYG216" s="102"/>
      <c r="BYH216" s="102"/>
      <c r="BYI216" s="102"/>
      <c r="BYJ216" s="102"/>
      <c r="BYK216" s="102"/>
      <c r="BYL216" s="102"/>
      <c r="BYM216" s="102"/>
      <c r="BYN216" s="102"/>
      <c r="BYO216" s="102"/>
      <c r="BYP216" s="102"/>
      <c r="BYQ216" s="102"/>
      <c r="BYR216" s="102"/>
      <c r="BYS216" s="102"/>
      <c r="BYT216" s="102"/>
      <c r="BYU216" s="102"/>
      <c r="BYV216" s="102"/>
      <c r="BYW216" s="102"/>
      <c r="BYX216" s="102"/>
      <c r="BYY216" s="102"/>
      <c r="BYZ216" s="102"/>
      <c r="BZA216" s="102"/>
      <c r="BZB216" s="102"/>
      <c r="BZC216" s="102"/>
      <c r="BZD216" s="102"/>
      <c r="BZE216" s="102"/>
      <c r="BZF216" s="102"/>
      <c r="BZG216" s="102"/>
      <c r="BZH216" s="102"/>
      <c r="BZI216" s="102"/>
      <c r="BZJ216" s="102"/>
      <c r="BZK216" s="102"/>
      <c r="BZL216" s="102"/>
      <c r="BZM216" s="102"/>
      <c r="BZN216" s="102"/>
      <c r="BZO216" s="102"/>
      <c r="BZP216" s="102"/>
      <c r="BZQ216" s="102"/>
      <c r="BZR216" s="102"/>
      <c r="BZS216" s="102"/>
      <c r="BZT216" s="102"/>
      <c r="BZU216" s="102"/>
      <c r="BZV216" s="102"/>
      <c r="BZW216" s="102"/>
    </row>
    <row r="217" spans="2:2051" ht="14.25" customHeight="1">
      <c r="B217" s="112" t="s">
        <v>754</v>
      </c>
      <c r="C217" s="113" t="s">
        <v>235</v>
      </c>
      <c r="D217" s="113" t="s">
        <v>3</v>
      </c>
      <c r="E217" s="113" t="str">
        <f>'Alcance 3'!C112</f>
        <v>Cartucho de impresora color</v>
      </c>
      <c r="F217" s="113" t="str">
        <f>'Alcance 3'!D112</f>
        <v>Tipo de transporte de carga</v>
      </c>
      <c r="G217" s="226" t="s">
        <v>804</v>
      </c>
      <c r="H217" s="237" t="s">
        <v>238</v>
      </c>
      <c r="I217" s="238">
        <v>3</v>
      </c>
      <c r="J217" s="126">
        <f>'Alcance 3'!E112*'Alcance 3'!E131</f>
        <v>0</v>
      </c>
      <c r="K217" s="113" t="s">
        <v>802</v>
      </c>
      <c r="L217" s="113"/>
      <c r="M217" s="298">
        <v>1</v>
      </c>
      <c r="N217" s="117"/>
      <c r="O217" s="113">
        <f t="shared" si="192"/>
        <v>0</v>
      </c>
      <c r="P217" s="115" t="str">
        <f t="shared" si="186"/>
        <v>tkm</v>
      </c>
      <c r="Q217" s="120">
        <f>IFERROR(VLOOKUP($F217,'Datos 1-Factores emisión'!$B$809:$D$820,2,FALSE),0)</f>
        <v>0</v>
      </c>
      <c r="R217" s="121">
        <v>0</v>
      </c>
      <c r="S217" s="121">
        <v>0</v>
      </c>
      <c r="T217" s="121">
        <v>0</v>
      </c>
      <c r="U217" s="121">
        <v>0</v>
      </c>
      <c r="V217" s="120">
        <f t="shared" si="194"/>
        <v>0</v>
      </c>
      <c r="W217" s="121">
        <f t="shared" si="194"/>
        <v>0</v>
      </c>
      <c r="X217" s="121">
        <f t="shared" si="194"/>
        <v>0</v>
      </c>
      <c r="Y217" s="121">
        <v>0</v>
      </c>
      <c r="Z217" s="121">
        <v>0</v>
      </c>
      <c r="AA217" s="121">
        <f t="shared" si="188"/>
        <v>0</v>
      </c>
      <c r="AB217" s="120">
        <f>'Datos 2-Potenciales calent glob'!$E$6</f>
        <v>1</v>
      </c>
      <c r="AC217" s="121">
        <f>'Datos 2-Potenciales calent glob'!$E$31</f>
        <v>28</v>
      </c>
      <c r="AD217" s="121">
        <f>'Datos 2-Potenciales calent glob'!$E$32</f>
        <v>265</v>
      </c>
      <c r="AE217" s="123">
        <f>SUMIF('Datos 2-Potenciales calent glob'!$B$6:$B$56,Cálculos_5!E217,'Datos 2-Potenciales calent glob'!$E$6:$E$56)</f>
        <v>0</v>
      </c>
      <c r="AF217" s="121">
        <f>'Datos 2-Potenciales calent glob'!$E$6</f>
        <v>1</v>
      </c>
      <c r="AG217" s="121">
        <f>'Datos 2-Potenciales calent glob'!$E$6</f>
        <v>1</v>
      </c>
      <c r="AH217" s="120">
        <f t="shared" si="193"/>
        <v>0</v>
      </c>
      <c r="AI217" s="121">
        <f t="shared" si="193"/>
        <v>0</v>
      </c>
      <c r="AJ217" s="121">
        <f t="shared" si="193"/>
        <v>0</v>
      </c>
      <c r="AK217" s="121">
        <f t="shared" si="193"/>
        <v>0</v>
      </c>
      <c r="AL217" s="124">
        <f t="shared" si="190"/>
        <v>0</v>
      </c>
      <c r="AM217" s="121">
        <f t="shared" si="176"/>
        <v>0</v>
      </c>
      <c r="AN217" s="207">
        <f t="shared" si="155"/>
        <v>0</v>
      </c>
      <c r="AO217" s="102"/>
      <c r="AP217" s="102"/>
      <c r="AQ217" s="102"/>
      <c r="AR217" s="102"/>
      <c r="AS217" s="102"/>
      <c r="AT217" s="102"/>
      <c r="AU217" s="102"/>
      <c r="AV217" s="102"/>
      <c r="AW217" s="102"/>
      <c r="AX217" s="102"/>
      <c r="AY217" s="102"/>
      <c r="AZ217" s="102"/>
      <c r="BA217" s="102"/>
      <c r="BB217" s="102"/>
      <c r="BC217" s="102"/>
      <c r="BD217" s="102"/>
      <c r="BE217" s="102"/>
      <c r="BF217" s="102"/>
      <c r="BG217" s="102"/>
      <c r="BH217" s="102"/>
      <c r="BI217" s="102"/>
      <c r="BJ217" s="102"/>
      <c r="BK217" s="102"/>
      <c r="BL217" s="102"/>
      <c r="BM217" s="102"/>
      <c r="BN217" s="102"/>
      <c r="BO217" s="102"/>
      <c r="BP217" s="102"/>
      <c r="BQ217" s="102"/>
      <c r="BR217" s="102"/>
      <c r="BS217" s="102"/>
      <c r="BT217" s="102"/>
      <c r="BU217" s="102"/>
      <c r="BV217" s="102"/>
      <c r="BW217" s="102"/>
      <c r="BX217" s="102"/>
      <c r="BY217" s="102"/>
      <c r="BZ217" s="102"/>
      <c r="CA217" s="102"/>
      <c r="CB217" s="102"/>
      <c r="CC217" s="102"/>
      <c r="CD217" s="102"/>
      <c r="CE217" s="102"/>
      <c r="CF217" s="102"/>
      <c r="CG217" s="102"/>
      <c r="CH217" s="102"/>
      <c r="CI217" s="102"/>
      <c r="CJ217" s="102"/>
      <c r="CK217" s="102"/>
      <c r="CL217" s="102"/>
      <c r="CM217" s="102"/>
      <c r="CN217" s="102"/>
      <c r="CO217" s="102"/>
      <c r="CP217" s="102"/>
      <c r="CQ217" s="102"/>
      <c r="CR217" s="102"/>
      <c r="CS217" s="102"/>
      <c r="CT217" s="102"/>
      <c r="CU217" s="102"/>
      <c r="CV217" s="102"/>
      <c r="CW217" s="102"/>
      <c r="CX217" s="102"/>
      <c r="CY217" s="102"/>
      <c r="CZ217" s="102"/>
      <c r="DA217" s="102"/>
      <c r="DB217" s="102"/>
      <c r="DC217" s="102"/>
      <c r="DD217" s="102"/>
      <c r="DE217" s="102"/>
      <c r="DF217" s="102"/>
      <c r="DG217" s="102"/>
      <c r="DH217" s="102"/>
      <c r="DI217" s="102"/>
      <c r="DJ217" s="102"/>
      <c r="DK217" s="102"/>
      <c r="DL217" s="102"/>
      <c r="DM217" s="102"/>
      <c r="DN217" s="102"/>
      <c r="DO217" s="102"/>
      <c r="DP217" s="102"/>
      <c r="DQ217" s="102"/>
      <c r="DR217" s="102"/>
      <c r="DS217" s="102"/>
      <c r="DT217" s="102"/>
      <c r="DU217" s="102"/>
      <c r="DV217" s="102"/>
      <c r="DW217" s="102"/>
      <c r="DX217" s="102"/>
      <c r="DY217" s="102"/>
      <c r="DZ217" s="102"/>
      <c r="EA217" s="102"/>
      <c r="EB217" s="102"/>
      <c r="EC217" s="102"/>
      <c r="ED217" s="102"/>
      <c r="EE217" s="102"/>
      <c r="EF217" s="102"/>
      <c r="EG217" s="102"/>
      <c r="EH217" s="102"/>
      <c r="EI217" s="102"/>
      <c r="EJ217" s="102"/>
      <c r="EK217" s="102"/>
      <c r="EL217" s="102"/>
      <c r="EM217" s="102"/>
      <c r="EN217" s="102"/>
      <c r="EO217" s="102"/>
      <c r="EP217" s="102"/>
      <c r="EQ217" s="102"/>
      <c r="ER217" s="102"/>
      <c r="ES217" s="102"/>
      <c r="ET217" s="102"/>
      <c r="EU217" s="102"/>
      <c r="EV217" s="102"/>
      <c r="EW217" s="102"/>
      <c r="EX217" s="102"/>
      <c r="EY217" s="102"/>
      <c r="EZ217" s="102"/>
      <c r="FA217" s="102"/>
      <c r="FB217" s="102"/>
      <c r="FC217" s="102"/>
      <c r="FD217" s="102"/>
      <c r="FE217" s="102"/>
      <c r="FF217" s="102"/>
      <c r="FG217" s="102"/>
      <c r="FH217" s="102"/>
      <c r="FI217" s="102"/>
      <c r="FJ217" s="102"/>
      <c r="FK217" s="102"/>
      <c r="FL217" s="102"/>
      <c r="FM217" s="102"/>
      <c r="FN217" s="102"/>
      <c r="FO217" s="102"/>
      <c r="FP217" s="102"/>
      <c r="FQ217" s="102"/>
      <c r="FR217" s="102"/>
      <c r="FS217" s="102"/>
      <c r="FT217" s="102"/>
      <c r="FU217" s="102"/>
      <c r="FV217" s="102"/>
      <c r="FW217" s="102"/>
      <c r="FX217" s="102"/>
      <c r="FY217" s="102"/>
      <c r="FZ217" s="102"/>
      <c r="GA217" s="102"/>
      <c r="GB217" s="102"/>
      <c r="GC217" s="102"/>
      <c r="GD217" s="102"/>
      <c r="GE217" s="102"/>
      <c r="GF217" s="102"/>
      <c r="GG217" s="102"/>
      <c r="GH217" s="102"/>
      <c r="GI217" s="102"/>
      <c r="GJ217" s="102"/>
      <c r="GK217" s="102"/>
      <c r="GL217" s="102"/>
      <c r="GM217" s="102"/>
      <c r="GN217" s="102"/>
      <c r="GO217" s="102"/>
      <c r="GP217" s="102"/>
      <c r="GQ217" s="102"/>
      <c r="GR217" s="102"/>
      <c r="GS217" s="102"/>
      <c r="GT217" s="102"/>
      <c r="GU217" s="102"/>
      <c r="GV217" s="102"/>
      <c r="GW217" s="102"/>
      <c r="GX217" s="102"/>
      <c r="GY217" s="102"/>
      <c r="GZ217" s="102"/>
      <c r="HA217" s="102"/>
      <c r="HB217" s="102"/>
      <c r="HC217" s="102"/>
      <c r="HD217" s="102"/>
      <c r="HE217" s="102"/>
      <c r="HF217" s="102"/>
      <c r="HG217" s="102"/>
      <c r="HH217" s="102"/>
      <c r="HI217" s="102"/>
      <c r="HJ217" s="102"/>
      <c r="HK217" s="102"/>
      <c r="HL217" s="102"/>
      <c r="HM217" s="102"/>
      <c r="HN217" s="102"/>
      <c r="HO217" s="102"/>
      <c r="HP217" s="102"/>
      <c r="HQ217" s="102"/>
      <c r="HR217" s="102"/>
      <c r="HS217" s="102"/>
      <c r="HT217" s="102"/>
      <c r="HU217" s="102"/>
      <c r="HV217" s="102"/>
      <c r="HW217" s="102"/>
      <c r="HX217" s="102"/>
      <c r="HY217" s="102"/>
      <c r="HZ217" s="102"/>
      <c r="IA217" s="102"/>
      <c r="IB217" s="102"/>
      <c r="IC217" s="102"/>
      <c r="ID217" s="102"/>
      <c r="IE217" s="102"/>
      <c r="IF217" s="102"/>
      <c r="IG217" s="102"/>
      <c r="IH217" s="102"/>
      <c r="II217" s="102"/>
      <c r="IJ217" s="102"/>
      <c r="IK217" s="102"/>
      <c r="IL217" s="102"/>
      <c r="IM217" s="102"/>
      <c r="IN217" s="102"/>
      <c r="IO217" s="102"/>
      <c r="IP217" s="102"/>
      <c r="IQ217" s="102"/>
      <c r="IR217" s="102"/>
      <c r="IS217" s="102"/>
      <c r="IT217" s="102"/>
      <c r="IU217" s="102"/>
      <c r="IV217" s="102"/>
      <c r="IW217" s="102"/>
      <c r="IX217" s="102"/>
      <c r="IY217" s="102"/>
      <c r="IZ217" s="102"/>
      <c r="JA217" s="102"/>
      <c r="JB217" s="102"/>
      <c r="JC217" s="102"/>
      <c r="JD217" s="102"/>
      <c r="JE217" s="102"/>
      <c r="JF217" s="102"/>
      <c r="JG217" s="102"/>
      <c r="JH217" s="102"/>
      <c r="JI217" s="102"/>
      <c r="JJ217" s="102"/>
      <c r="JK217" s="102"/>
      <c r="JL217" s="102"/>
      <c r="JM217" s="102"/>
      <c r="JN217" s="102"/>
      <c r="JO217" s="102"/>
      <c r="JP217" s="102"/>
      <c r="JQ217" s="102"/>
      <c r="JR217" s="102"/>
      <c r="JS217" s="102"/>
      <c r="JT217" s="102"/>
      <c r="JU217" s="102"/>
      <c r="JV217" s="102"/>
      <c r="JW217" s="102"/>
      <c r="JX217" s="102"/>
      <c r="JY217" s="102"/>
      <c r="JZ217" s="102"/>
      <c r="KA217" s="102"/>
      <c r="KB217" s="102"/>
      <c r="KC217" s="102"/>
      <c r="KD217" s="102"/>
      <c r="KE217" s="102"/>
      <c r="KF217" s="102"/>
      <c r="KG217" s="102"/>
      <c r="KH217" s="102"/>
      <c r="KI217" s="102"/>
      <c r="KJ217" s="102"/>
      <c r="KK217" s="102"/>
      <c r="KL217" s="102"/>
      <c r="KM217" s="102"/>
      <c r="KN217" s="102"/>
      <c r="KO217" s="102"/>
      <c r="KP217" s="102"/>
      <c r="KQ217" s="102"/>
      <c r="KR217" s="102"/>
      <c r="KS217" s="102"/>
      <c r="KT217" s="102"/>
      <c r="KU217" s="102"/>
      <c r="KV217" s="102"/>
      <c r="KW217" s="102"/>
      <c r="KX217" s="102"/>
      <c r="KY217" s="102"/>
      <c r="KZ217" s="102"/>
      <c r="LA217" s="102"/>
      <c r="LB217" s="102"/>
      <c r="LC217" s="102"/>
      <c r="LD217" s="102"/>
      <c r="LE217" s="102"/>
      <c r="LF217" s="102"/>
      <c r="LG217" s="102"/>
      <c r="LH217" s="102"/>
      <c r="LI217" s="102"/>
      <c r="LJ217" s="102"/>
      <c r="LK217" s="102"/>
      <c r="LL217" s="102"/>
      <c r="LM217" s="102"/>
      <c r="LN217" s="102"/>
      <c r="LO217" s="102"/>
      <c r="LP217" s="102"/>
      <c r="LQ217" s="102"/>
      <c r="LR217" s="102"/>
      <c r="LS217" s="102"/>
      <c r="LT217" s="102"/>
      <c r="LU217" s="102"/>
      <c r="LV217" s="102"/>
      <c r="LW217" s="102"/>
      <c r="LX217" s="102"/>
      <c r="LY217" s="102"/>
      <c r="LZ217" s="102"/>
      <c r="MA217" s="102"/>
      <c r="MB217" s="102"/>
      <c r="MC217" s="102"/>
      <c r="MD217" s="102"/>
      <c r="ME217" s="102"/>
      <c r="MF217" s="102"/>
      <c r="MG217" s="102"/>
      <c r="MH217" s="102"/>
      <c r="MI217" s="102"/>
      <c r="MJ217" s="102"/>
      <c r="MK217" s="102"/>
      <c r="ML217" s="102"/>
      <c r="MM217" s="102"/>
      <c r="MN217" s="102"/>
      <c r="MO217" s="102"/>
      <c r="MP217" s="102"/>
      <c r="MQ217" s="102"/>
      <c r="MR217" s="102"/>
      <c r="MS217" s="102"/>
      <c r="MT217" s="102"/>
      <c r="MU217" s="102"/>
      <c r="MV217" s="102"/>
      <c r="MW217" s="102"/>
      <c r="MX217" s="102"/>
      <c r="MY217" s="102"/>
      <c r="MZ217" s="102"/>
      <c r="NA217" s="102"/>
      <c r="NB217" s="102"/>
      <c r="NC217" s="102"/>
      <c r="ND217" s="102"/>
      <c r="NE217" s="102"/>
      <c r="NF217" s="102"/>
      <c r="NG217" s="102"/>
      <c r="NH217" s="102"/>
      <c r="NI217" s="102"/>
      <c r="NJ217" s="102"/>
      <c r="NK217" s="102"/>
      <c r="NL217" s="102"/>
      <c r="NM217" s="102"/>
      <c r="NN217" s="102"/>
      <c r="NO217" s="102"/>
      <c r="NP217" s="102"/>
      <c r="NQ217" s="102"/>
      <c r="NR217" s="102"/>
      <c r="NS217" s="102"/>
      <c r="NT217" s="102"/>
      <c r="NU217" s="102"/>
      <c r="NV217" s="102"/>
      <c r="NW217" s="102"/>
      <c r="NX217" s="102"/>
      <c r="NY217" s="102"/>
      <c r="NZ217" s="102"/>
      <c r="OA217" s="102"/>
      <c r="OB217" s="102"/>
      <c r="OC217" s="102"/>
      <c r="OD217" s="102"/>
      <c r="OE217" s="102"/>
      <c r="OF217" s="102"/>
      <c r="OG217" s="102"/>
      <c r="OH217" s="102"/>
      <c r="OI217" s="102"/>
      <c r="OJ217" s="102"/>
      <c r="OK217" s="102"/>
      <c r="OL217" s="102"/>
      <c r="OM217" s="102"/>
      <c r="ON217" s="102"/>
      <c r="OO217" s="102"/>
      <c r="OP217" s="102"/>
      <c r="OQ217" s="102"/>
      <c r="OR217" s="102"/>
      <c r="OS217" s="102"/>
      <c r="OT217" s="102"/>
      <c r="OU217" s="102"/>
      <c r="OV217" s="102"/>
      <c r="OW217" s="102"/>
      <c r="OX217" s="102"/>
      <c r="OY217" s="102"/>
      <c r="OZ217" s="102"/>
      <c r="PA217" s="102"/>
      <c r="PB217" s="102"/>
      <c r="PC217" s="102"/>
      <c r="PD217" s="102"/>
      <c r="PE217" s="102"/>
      <c r="PF217" s="102"/>
      <c r="PG217" s="102"/>
      <c r="PH217" s="102"/>
      <c r="PI217" s="102"/>
      <c r="PJ217" s="102"/>
      <c r="PK217" s="102"/>
      <c r="PL217" s="102"/>
      <c r="PM217" s="102"/>
      <c r="PN217" s="102"/>
      <c r="PO217" s="102"/>
      <c r="PP217" s="102"/>
      <c r="PQ217" s="102"/>
      <c r="PR217" s="102"/>
      <c r="PS217" s="102"/>
      <c r="PT217" s="102"/>
      <c r="PU217" s="102"/>
      <c r="PV217" s="102"/>
      <c r="PW217" s="102"/>
      <c r="PX217" s="102"/>
      <c r="PY217" s="102"/>
      <c r="PZ217" s="102"/>
      <c r="QA217" s="102"/>
      <c r="QB217" s="102"/>
      <c r="QC217" s="102"/>
      <c r="QD217" s="102"/>
      <c r="QE217" s="102"/>
      <c r="QF217" s="102"/>
      <c r="QG217" s="102"/>
      <c r="QH217" s="102"/>
      <c r="QI217" s="102"/>
      <c r="QJ217" s="102"/>
      <c r="QK217" s="102"/>
      <c r="QL217" s="102"/>
      <c r="QM217" s="102"/>
      <c r="QN217" s="102"/>
      <c r="QO217" s="102"/>
      <c r="QP217" s="102"/>
      <c r="QQ217" s="102"/>
      <c r="QR217" s="102"/>
      <c r="QS217" s="102"/>
      <c r="QT217" s="102"/>
      <c r="QU217" s="102"/>
      <c r="QV217" s="102"/>
      <c r="QW217" s="102"/>
      <c r="QX217" s="102"/>
      <c r="QY217" s="102"/>
      <c r="QZ217" s="102"/>
      <c r="RA217" s="102"/>
      <c r="RB217" s="102"/>
      <c r="RC217" s="102"/>
      <c r="RD217" s="102"/>
      <c r="RE217" s="102"/>
      <c r="RF217" s="102"/>
      <c r="RG217" s="102"/>
      <c r="RH217" s="102"/>
      <c r="RI217" s="102"/>
      <c r="RJ217" s="102"/>
      <c r="RK217" s="102"/>
      <c r="RL217" s="102"/>
      <c r="RM217" s="102"/>
      <c r="RN217" s="102"/>
      <c r="RO217" s="102"/>
      <c r="RP217" s="102"/>
      <c r="RQ217" s="102"/>
      <c r="RR217" s="102"/>
      <c r="RS217" s="102"/>
      <c r="RT217" s="102"/>
      <c r="RU217" s="102"/>
      <c r="RV217" s="102"/>
      <c r="RW217" s="102"/>
      <c r="RX217" s="102"/>
      <c r="RY217" s="102"/>
      <c r="RZ217" s="102"/>
      <c r="SA217" s="102"/>
      <c r="SB217" s="102"/>
      <c r="SC217" s="102"/>
      <c r="SD217" s="102"/>
      <c r="SE217" s="102"/>
      <c r="SF217" s="102"/>
      <c r="SG217" s="102"/>
      <c r="SH217" s="102"/>
      <c r="SI217" s="102"/>
      <c r="SJ217" s="102"/>
      <c r="SK217" s="102"/>
      <c r="SL217" s="102"/>
      <c r="SM217" s="102"/>
      <c r="SN217" s="102"/>
      <c r="SO217" s="102"/>
      <c r="SP217" s="102"/>
      <c r="SQ217" s="102"/>
      <c r="SR217" s="102"/>
      <c r="SS217" s="102"/>
      <c r="ST217" s="102"/>
      <c r="SU217" s="102"/>
      <c r="SV217" s="102"/>
      <c r="SW217" s="102"/>
      <c r="SX217" s="102"/>
      <c r="SY217" s="102"/>
      <c r="SZ217" s="102"/>
      <c r="TA217" s="102"/>
      <c r="TB217" s="102"/>
      <c r="TC217" s="102"/>
      <c r="TD217" s="102"/>
      <c r="TE217" s="102"/>
      <c r="TF217" s="102"/>
      <c r="TG217" s="102"/>
      <c r="TH217" s="102"/>
      <c r="TI217" s="102"/>
      <c r="TJ217" s="102"/>
      <c r="TK217" s="102"/>
      <c r="TL217" s="102"/>
      <c r="TM217" s="102"/>
      <c r="TN217" s="102"/>
      <c r="TO217" s="102"/>
      <c r="TP217" s="102"/>
      <c r="TQ217" s="102"/>
      <c r="TR217" s="102"/>
      <c r="TS217" s="102"/>
      <c r="TT217" s="102"/>
      <c r="TU217" s="102"/>
      <c r="TV217" s="102"/>
      <c r="TW217" s="102"/>
      <c r="TX217" s="102"/>
      <c r="TY217" s="102"/>
      <c r="TZ217" s="102"/>
      <c r="UA217" s="102"/>
      <c r="UB217" s="102"/>
      <c r="UC217" s="102"/>
      <c r="UD217" s="102"/>
      <c r="UE217" s="102"/>
      <c r="UF217" s="102"/>
      <c r="UG217" s="102"/>
      <c r="UH217" s="102"/>
      <c r="UI217" s="102"/>
      <c r="UJ217" s="102"/>
      <c r="UK217" s="102"/>
      <c r="UL217" s="102"/>
      <c r="UM217" s="102"/>
      <c r="UN217" s="102"/>
      <c r="UO217" s="102"/>
      <c r="UP217" s="102"/>
      <c r="UQ217" s="102"/>
      <c r="UR217" s="102"/>
      <c r="US217" s="102"/>
      <c r="UT217" s="102"/>
      <c r="UU217" s="102"/>
      <c r="UV217" s="102"/>
      <c r="UW217" s="102"/>
      <c r="UX217" s="102"/>
      <c r="UY217" s="102"/>
      <c r="UZ217" s="102"/>
      <c r="VA217" s="102"/>
      <c r="VB217" s="102"/>
      <c r="VC217" s="102"/>
      <c r="VD217" s="102"/>
      <c r="VE217" s="102"/>
      <c r="VF217" s="102"/>
      <c r="VG217" s="102"/>
      <c r="VH217" s="102"/>
      <c r="VI217" s="102"/>
      <c r="VJ217" s="102"/>
      <c r="VK217" s="102"/>
      <c r="VL217" s="102"/>
      <c r="VM217" s="102"/>
      <c r="VN217" s="102"/>
      <c r="VO217" s="102"/>
      <c r="VP217" s="102"/>
      <c r="VQ217" s="102"/>
      <c r="VR217" s="102"/>
      <c r="VS217" s="102"/>
      <c r="VT217" s="102"/>
      <c r="VU217" s="102"/>
      <c r="VV217" s="102"/>
      <c r="VW217" s="102"/>
      <c r="VX217" s="102"/>
      <c r="VY217" s="102"/>
      <c r="VZ217" s="102"/>
      <c r="WA217" s="102"/>
      <c r="WB217" s="102"/>
      <c r="WC217" s="102"/>
      <c r="WD217" s="102"/>
      <c r="WE217" s="102"/>
      <c r="WF217" s="102"/>
      <c r="WG217" s="102"/>
      <c r="WH217" s="102"/>
      <c r="WI217" s="102"/>
      <c r="WJ217" s="102"/>
      <c r="WK217" s="102"/>
      <c r="WL217" s="102"/>
      <c r="WM217" s="102"/>
      <c r="WN217" s="102"/>
      <c r="WO217" s="102"/>
      <c r="WP217" s="102"/>
      <c r="WQ217" s="102"/>
      <c r="WR217" s="102"/>
      <c r="WS217" s="102"/>
      <c r="WT217" s="102"/>
      <c r="WU217" s="102"/>
      <c r="WV217" s="102"/>
      <c r="WW217" s="102"/>
      <c r="WX217" s="102"/>
      <c r="WY217" s="102"/>
      <c r="WZ217" s="102"/>
      <c r="XA217" s="102"/>
      <c r="XB217" s="102"/>
      <c r="XC217" s="102"/>
      <c r="XD217" s="102"/>
      <c r="XE217" s="102"/>
      <c r="XF217" s="102"/>
      <c r="XG217" s="102"/>
      <c r="XH217" s="102"/>
      <c r="XI217" s="102"/>
      <c r="XJ217" s="102"/>
      <c r="XK217" s="102"/>
      <c r="XL217" s="102"/>
      <c r="XM217" s="102"/>
      <c r="XN217" s="102"/>
      <c r="XO217" s="102"/>
      <c r="XP217" s="102"/>
      <c r="XQ217" s="102"/>
      <c r="XR217" s="102"/>
      <c r="XS217" s="102"/>
      <c r="XT217" s="102"/>
      <c r="XU217" s="102"/>
      <c r="XV217" s="102"/>
      <c r="XW217" s="102"/>
      <c r="XX217" s="102"/>
      <c r="XY217" s="102"/>
      <c r="XZ217" s="102"/>
      <c r="YA217" s="102"/>
      <c r="YB217" s="102"/>
      <c r="YC217" s="102"/>
      <c r="YD217" s="102"/>
      <c r="YE217" s="102"/>
      <c r="YF217" s="102"/>
      <c r="YG217" s="102"/>
      <c r="YH217" s="102"/>
      <c r="YI217" s="102"/>
      <c r="YJ217" s="102"/>
      <c r="YK217" s="102"/>
      <c r="YL217" s="102"/>
      <c r="YM217" s="102"/>
      <c r="YN217" s="102"/>
      <c r="YO217" s="102"/>
      <c r="YP217" s="102"/>
      <c r="YQ217" s="102"/>
      <c r="YR217" s="102"/>
      <c r="YS217" s="102"/>
      <c r="YT217" s="102"/>
      <c r="YU217" s="102"/>
      <c r="YV217" s="102"/>
      <c r="YW217" s="102"/>
      <c r="YX217" s="102"/>
      <c r="YY217" s="102"/>
      <c r="YZ217" s="102"/>
      <c r="ZA217" s="102"/>
      <c r="ZB217" s="102"/>
      <c r="ZC217" s="102"/>
      <c r="ZD217" s="102"/>
      <c r="ZE217" s="102"/>
      <c r="ZF217" s="102"/>
      <c r="ZG217" s="102"/>
      <c r="ZH217" s="102"/>
      <c r="ZI217" s="102"/>
      <c r="ZJ217" s="102"/>
      <c r="ZK217" s="102"/>
      <c r="ZL217" s="102"/>
      <c r="ZM217" s="102"/>
      <c r="ZN217" s="102"/>
      <c r="ZO217" s="102"/>
      <c r="ZP217" s="102"/>
      <c r="ZQ217" s="102"/>
      <c r="ZR217" s="102"/>
      <c r="ZS217" s="102"/>
      <c r="ZT217" s="102"/>
      <c r="ZU217" s="102"/>
      <c r="ZV217" s="102"/>
      <c r="ZW217" s="102"/>
      <c r="ZX217" s="102"/>
      <c r="ZY217" s="102"/>
      <c r="ZZ217" s="102"/>
      <c r="AAA217" s="102"/>
      <c r="AAB217" s="102"/>
      <c r="AAC217" s="102"/>
      <c r="AAD217" s="102"/>
      <c r="AAE217" s="102"/>
      <c r="AAF217" s="102"/>
      <c r="AAG217" s="102"/>
      <c r="AAH217" s="102"/>
      <c r="AAI217" s="102"/>
      <c r="AAJ217" s="102"/>
      <c r="AAK217" s="102"/>
      <c r="AAL217" s="102"/>
      <c r="AAM217" s="102"/>
      <c r="AAN217" s="102"/>
      <c r="AAO217" s="102"/>
      <c r="AAP217" s="102"/>
      <c r="AAQ217" s="102"/>
      <c r="AAR217" s="102"/>
      <c r="AAS217" s="102"/>
      <c r="AAT217" s="102"/>
      <c r="AAU217" s="102"/>
      <c r="AAV217" s="102"/>
      <c r="AAW217" s="102"/>
      <c r="AAX217" s="102"/>
      <c r="AAY217" s="102"/>
      <c r="AAZ217" s="102"/>
      <c r="ABA217" s="102"/>
      <c r="ABB217" s="102"/>
      <c r="ABC217" s="102"/>
      <c r="ABD217" s="102"/>
      <c r="ABE217" s="102"/>
      <c r="ABF217" s="102"/>
      <c r="ABG217" s="102"/>
      <c r="ABH217" s="102"/>
      <c r="ABI217" s="102"/>
      <c r="ABJ217" s="102"/>
      <c r="ABK217" s="102"/>
      <c r="ABL217" s="102"/>
      <c r="ABM217" s="102"/>
      <c r="ABN217" s="102"/>
      <c r="ABO217" s="102"/>
      <c r="ABP217" s="102"/>
      <c r="ABQ217" s="102"/>
      <c r="ABR217" s="102"/>
      <c r="ABS217" s="102"/>
      <c r="ABT217" s="102"/>
      <c r="ABU217" s="102"/>
      <c r="ABV217" s="102"/>
      <c r="ABW217" s="102"/>
      <c r="ABX217" s="102"/>
      <c r="ABY217" s="102"/>
      <c r="ABZ217" s="102"/>
      <c r="ACA217" s="102"/>
      <c r="ACB217" s="102"/>
      <c r="ACC217" s="102"/>
      <c r="ACD217" s="102"/>
      <c r="ACE217" s="102"/>
      <c r="ACF217" s="102"/>
      <c r="ACG217" s="102"/>
      <c r="ACH217" s="102"/>
      <c r="ACI217" s="102"/>
      <c r="ACJ217" s="102"/>
      <c r="ACK217" s="102"/>
      <c r="ACL217" s="102"/>
      <c r="ACM217" s="102"/>
      <c r="ACN217" s="102"/>
      <c r="ACO217" s="102"/>
      <c r="ACP217" s="102"/>
      <c r="ACQ217" s="102"/>
      <c r="ACR217" s="102"/>
      <c r="ACS217" s="102"/>
      <c r="ACT217" s="102"/>
      <c r="ACU217" s="102"/>
      <c r="ACV217" s="102"/>
      <c r="ACW217" s="102"/>
      <c r="ACX217" s="102"/>
      <c r="ACY217" s="102"/>
      <c r="ACZ217" s="102"/>
      <c r="ADA217" s="102"/>
      <c r="ADB217" s="102"/>
      <c r="ADC217" s="102"/>
      <c r="ADD217" s="102"/>
      <c r="ADE217" s="102"/>
      <c r="ADF217" s="102"/>
      <c r="ADG217" s="102"/>
      <c r="ADH217" s="102"/>
      <c r="ADI217" s="102"/>
      <c r="ADJ217" s="102"/>
      <c r="ADK217" s="102"/>
      <c r="ADL217" s="102"/>
      <c r="ADM217" s="102"/>
      <c r="ADN217" s="102"/>
      <c r="ADO217" s="102"/>
      <c r="ADP217" s="102"/>
      <c r="ADQ217" s="102"/>
      <c r="ADR217" s="102"/>
      <c r="ADS217" s="102"/>
      <c r="ADT217" s="102"/>
      <c r="ADU217" s="102"/>
      <c r="ADV217" s="102"/>
      <c r="ADW217" s="102"/>
      <c r="ADX217" s="102"/>
      <c r="ADY217" s="102"/>
      <c r="ADZ217" s="102"/>
      <c r="AEA217" s="102"/>
      <c r="AEB217" s="102"/>
      <c r="AEC217" s="102"/>
      <c r="AED217" s="102"/>
      <c r="AEE217" s="102"/>
      <c r="AEF217" s="102"/>
      <c r="AEG217" s="102"/>
      <c r="AEH217" s="102"/>
      <c r="AEI217" s="102"/>
      <c r="AEJ217" s="102"/>
      <c r="AEK217" s="102"/>
      <c r="AEL217" s="102"/>
      <c r="AEM217" s="102"/>
      <c r="AEN217" s="102"/>
      <c r="AEO217" s="102"/>
      <c r="AEP217" s="102"/>
      <c r="AEQ217" s="102"/>
      <c r="AER217" s="102"/>
      <c r="AES217" s="102"/>
      <c r="AET217" s="102"/>
      <c r="AEU217" s="102"/>
      <c r="AEV217" s="102"/>
      <c r="AEW217" s="102"/>
      <c r="AEX217" s="102"/>
      <c r="AEY217" s="102"/>
      <c r="AEZ217" s="102"/>
      <c r="AFA217" s="102"/>
      <c r="AFB217" s="102"/>
      <c r="AFC217" s="102"/>
      <c r="AFD217" s="102"/>
      <c r="AFE217" s="102"/>
      <c r="AFF217" s="102"/>
      <c r="AFG217" s="102"/>
      <c r="AFH217" s="102"/>
      <c r="AFI217" s="102"/>
      <c r="AFJ217" s="102"/>
      <c r="AFK217" s="102"/>
      <c r="AFL217" s="102"/>
      <c r="AFM217" s="102"/>
      <c r="AFN217" s="102"/>
      <c r="AFO217" s="102"/>
      <c r="AFP217" s="102"/>
      <c r="AFQ217" s="102"/>
      <c r="AFR217" s="102"/>
      <c r="AFS217" s="102"/>
      <c r="AFT217" s="102"/>
      <c r="AFU217" s="102"/>
      <c r="AFV217" s="102"/>
      <c r="AFW217" s="102"/>
      <c r="AFX217" s="102"/>
      <c r="AFY217" s="102"/>
      <c r="AFZ217" s="102"/>
      <c r="AGA217" s="102"/>
      <c r="AGB217" s="102"/>
      <c r="AGC217" s="102"/>
      <c r="AGD217" s="102"/>
      <c r="AGE217" s="102"/>
      <c r="AGF217" s="102"/>
      <c r="AGG217" s="102"/>
      <c r="AGH217" s="102"/>
      <c r="AGI217" s="102"/>
      <c r="AGJ217" s="102"/>
      <c r="AGK217" s="102"/>
      <c r="AGL217" s="102"/>
      <c r="AGM217" s="102"/>
      <c r="AGN217" s="102"/>
      <c r="AGO217" s="102"/>
      <c r="AGP217" s="102"/>
      <c r="AGQ217" s="102"/>
      <c r="AGR217" s="102"/>
      <c r="AGS217" s="102"/>
      <c r="AGT217" s="102"/>
      <c r="AGU217" s="102"/>
      <c r="AGV217" s="102"/>
      <c r="AGW217" s="102"/>
      <c r="AGX217" s="102"/>
      <c r="AGY217" s="102"/>
      <c r="AGZ217" s="102"/>
      <c r="AHA217" s="102"/>
      <c r="AHB217" s="102"/>
      <c r="AHC217" s="102"/>
      <c r="AHD217" s="102"/>
      <c r="AHE217" s="102"/>
      <c r="AHF217" s="102"/>
      <c r="AHG217" s="102"/>
      <c r="AHH217" s="102"/>
      <c r="AHI217" s="102"/>
      <c r="AHJ217" s="102"/>
      <c r="AHK217" s="102"/>
      <c r="AHL217" s="102"/>
      <c r="AHM217" s="102"/>
      <c r="AHN217" s="102"/>
      <c r="AHO217" s="102"/>
      <c r="AHP217" s="102"/>
      <c r="AHQ217" s="102"/>
      <c r="AHR217" s="102"/>
      <c r="AHS217" s="102"/>
      <c r="AHT217" s="102"/>
      <c r="AHU217" s="102"/>
      <c r="AHV217" s="102"/>
      <c r="AHW217" s="102"/>
      <c r="AHX217" s="102"/>
      <c r="AHY217" s="102"/>
      <c r="AHZ217" s="102"/>
      <c r="AIA217" s="102"/>
      <c r="AIB217" s="102"/>
      <c r="AIC217" s="102"/>
      <c r="AID217" s="102"/>
      <c r="AIE217" s="102"/>
      <c r="AIF217" s="102"/>
      <c r="AIG217" s="102"/>
      <c r="AIH217" s="102"/>
      <c r="AII217" s="102"/>
      <c r="AIJ217" s="102"/>
      <c r="AIK217" s="102"/>
      <c r="AIL217" s="102"/>
      <c r="AIM217" s="102"/>
      <c r="AIN217" s="102"/>
      <c r="AIO217" s="102"/>
      <c r="AIP217" s="102"/>
      <c r="AIQ217" s="102"/>
      <c r="AIR217" s="102"/>
      <c r="AIS217" s="102"/>
      <c r="AIT217" s="102"/>
      <c r="AIU217" s="102"/>
      <c r="AIV217" s="102"/>
      <c r="AIW217" s="102"/>
      <c r="AIX217" s="102"/>
      <c r="AIY217" s="102"/>
      <c r="AIZ217" s="102"/>
      <c r="AJA217" s="102"/>
      <c r="AJB217" s="102"/>
      <c r="AJC217" s="102"/>
      <c r="AJD217" s="102"/>
      <c r="AJE217" s="102"/>
      <c r="AJF217" s="102"/>
      <c r="AJG217" s="102"/>
      <c r="AJH217" s="102"/>
      <c r="AJI217" s="102"/>
      <c r="AJJ217" s="102"/>
      <c r="AJK217" s="102"/>
      <c r="AJL217" s="102"/>
      <c r="AJM217" s="102"/>
      <c r="AJN217" s="102"/>
      <c r="AJO217" s="102"/>
      <c r="AJP217" s="102"/>
      <c r="AJQ217" s="102"/>
      <c r="AJR217" s="102"/>
      <c r="AJS217" s="102"/>
      <c r="AJT217" s="102"/>
      <c r="AJU217" s="102"/>
      <c r="AJV217" s="102"/>
      <c r="AJW217" s="102"/>
      <c r="AJX217" s="102"/>
      <c r="AJY217" s="102"/>
      <c r="AJZ217" s="102"/>
      <c r="AKA217" s="102"/>
      <c r="AKB217" s="102"/>
      <c r="AKC217" s="102"/>
      <c r="AKD217" s="102"/>
      <c r="AKE217" s="102"/>
      <c r="AKF217" s="102"/>
      <c r="AKG217" s="102"/>
      <c r="AKH217" s="102"/>
      <c r="AKI217" s="102"/>
      <c r="AKJ217" s="102"/>
      <c r="AKK217" s="102"/>
      <c r="AKL217" s="102"/>
      <c r="AKM217" s="102"/>
      <c r="AKN217" s="102"/>
      <c r="AKO217" s="102"/>
      <c r="AKP217" s="102"/>
      <c r="AKQ217" s="102"/>
      <c r="AKR217" s="102"/>
      <c r="AKS217" s="102"/>
      <c r="AKT217" s="102"/>
      <c r="AKU217" s="102"/>
      <c r="AKV217" s="102"/>
      <c r="AKW217" s="102"/>
      <c r="AKX217" s="102"/>
      <c r="AKY217" s="102"/>
      <c r="AKZ217" s="102"/>
      <c r="ALA217" s="102"/>
      <c r="ALB217" s="102"/>
      <c r="ALC217" s="102"/>
      <c r="ALD217" s="102"/>
      <c r="ALE217" s="102"/>
      <c r="ALF217" s="102"/>
      <c r="ALG217" s="102"/>
      <c r="ALH217" s="102"/>
      <c r="ALI217" s="102"/>
      <c r="ALJ217" s="102"/>
      <c r="ALK217" s="102"/>
      <c r="ALL217" s="102"/>
      <c r="ALM217" s="102"/>
      <c r="ALN217" s="102"/>
      <c r="ALO217" s="102"/>
      <c r="ALP217" s="102"/>
      <c r="ALQ217" s="102"/>
      <c r="ALR217" s="102"/>
      <c r="ALS217" s="102"/>
      <c r="ALT217" s="102"/>
      <c r="ALU217" s="102"/>
      <c r="ALV217" s="102"/>
      <c r="ALW217" s="102"/>
      <c r="ALX217" s="102"/>
      <c r="ALY217" s="102"/>
      <c r="ALZ217" s="102"/>
      <c r="AMA217" s="102"/>
      <c r="AMB217" s="102"/>
      <c r="AMC217" s="102"/>
      <c r="AMD217" s="102"/>
      <c r="AME217" s="102"/>
      <c r="AMF217" s="102"/>
      <c r="AMG217" s="102"/>
      <c r="AMH217" s="102"/>
      <c r="AMI217" s="102"/>
      <c r="AMJ217" s="102"/>
      <c r="AMK217" s="102"/>
      <c r="AML217" s="102"/>
      <c r="AMM217" s="102"/>
      <c r="AMN217" s="102"/>
      <c r="AMO217" s="102"/>
      <c r="AMP217" s="102"/>
      <c r="AMQ217" s="102"/>
      <c r="AMR217" s="102"/>
      <c r="AMS217" s="102"/>
      <c r="AMT217" s="102"/>
      <c r="AMU217" s="102"/>
      <c r="AMV217" s="102"/>
      <c r="AMW217" s="102"/>
      <c r="AMX217" s="102"/>
      <c r="AMY217" s="102"/>
      <c r="AMZ217" s="102"/>
      <c r="ANA217" s="102"/>
      <c r="ANB217" s="102"/>
      <c r="ANC217" s="102"/>
      <c r="AND217" s="102"/>
      <c r="ANE217" s="102"/>
      <c r="ANF217" s="102"/>
      <c r="ANG217" s="102"/>
      <c r="ANH217" s="102"/>
      <c r="ANI217" s="102"/>
      <c r="ANJ217" s="102"/>
      <c r="ANK217" s="102"/>
      <c r="ANL217" s="102"/>
      <c r="ANM217" s="102"/>
      <c r="ANN217" s="102"/>
      <c r="ANO217" s="102"/>
      <c r="ANP217" s="102"/>
      <c r="ANQ217" s="102"/>
      <c r="ANR217" s="102"/>
      <c r="ANS217" s="102"/>
      <c r="ANT217" s="102"/>
      <c r="ANU217" s="102"/>
      <c r="ANV217" s="102"/>
      <c r="ANW217" s="102"/>
      <c r="ANX217" s="102"/>
      <c r="ANY217" s="102"/>
      <c r="ANZ217" s="102"/>
      <c r="AOA217" s="102"/>
      <c r="AOB217" s="102"/>
      <c r="AOC217" s="102"/>
      <c r="AOD217" s="102"/>
      <c r="AOE217" s="102"/>
      <c r="AOF217" s="102"/>
      <c r="AOG217" s="102"/>
      <c r="AOH217" s="102"/>
      <c r="AOI217" s="102"/>
      <c r="AOJ217" s="102"/>
      <c r="AOK217" s="102"/>
      <c r="AOL217" s="102"/>
      <c r="AOM217" s="102"/>
      <c r="AON217" s="102"/>
      <c r="AOO217" s="102"/>
      <c r="AOP217" s="102"/>
      <c r="AOQ217" s="102"/>
      <c r="AOR217" s="102"/>
      <c r="AOS217" s="102"/>
      <c r="AOT217" s="102"/>
      <c r="AOU217" s="102"/>
      <c r="AOV217" s="102"/>
      <c r="AOW217" s="102"/>
      <c r="AOX217" s="102"/>
      <c r="AOY217" s="102"/>
      <c r="AOZ217" s="102"/>
      <c r="APA217" s="102"/>
      <c r="APB217" s="102"/>
      <c r="APC217" s="102"/>
      <c r="APD217" s="102"/>
      <c r="APE217" s="102"/>
      <c r="APF217" s="102"/>
      <c r="APG217" s="102"/>
      <c r="APH217" s="102"/>
      <c r="API217" s="102"/>
      <c r="APJ217" s="102"/>
      <c r="APK217" s="102"/>
      <c r="APL217" s="102"/>
      <c r="APM217" s="102"/>
      <c r="APN217" s="102"/>
      <c r="APO217" s="102"/>
      <c r="APP217" s="102"/>
      <c r="APQ217" s="102"/>
      <c r="APR217" s="102"/>
      <c r="APS217" s="102"/>
      <c r="APT217" s="102"/>
      <c r="APU217" s="102"/>
      <c r="APV217" s="102"/>
      <c r="APW217" s="102"/>
      <c r="APX217" s="102"/>
      <c r="APY217" s="102"/>
      <c r="APZ217" s="102"/>
      <c r="AQA217" s="102"/>
      <c r="AQB217" s="102"/>
      <c r="AQC217" s="102"/>
      <c r="AQD217" s="102"/>
      <c r="AQE217" s="102"/>
      <c r="AQF217" s="102"/>
      <c r="AQG217" s="102"/>
      <c r="AQH217" s="102"/>
      <c r="AQI217" s="102"/>
      <c r="AQJ217" s="102"/>
      <c r="AQK217" s="102"/>
      <c r="AQL217" s="102"/>
      <c r="AQM217" s="102"/>
      <c r="AQN217" s="102"/>
      <c r="AQO217" s="102"/>
      <c r="AQP217" s="102"/>
      <c r="AQQ217" s="102"/>
      <c r="AQR217" s="102"/>
      <c r="AQS217" s="102"/>
      <c r="AQT217" s="102"/>
      <c r="AQU217" s="102"/>
      <c r="AQV217" s="102"/>
      <c r="AQW217" s="102"/>
      <c r="AQX217" s="102"/>
      <c r="AQY217" s="102"/>
      <c r="AQZ217" s="102"/>
      <c r="ARA217" s="102"/>
      <c r="ARB217" s="102"/>
      <c r="ARC217" s="102"/>
      <c r="ARD217" s="102"/>
      <c r="ARE217" s="102"/>
      <c r="ARF217" s="102"/>
      <c r="ARG217" s="102"/>
      <c r="ARH217" s="102"/>
      <c r="ARI217" s="102"/>
      <c r="ARJ217" s="102"/>
      <c r="ARK217" s="102"/>
      <c r="ARL217" s="102"/>
      <c r="ARM217" s="102"/>
      <c r="ARN217" s="102"/>
      <c r="ARO217" s="102"/>
      <c r="ARP217" s="102"/>
      <c r="ARQ217" s="102"/>
      <c r="ARR217" s="102"/>
      <c r="ARS217" s="102"/>
      <c r="ART217" s="102"/>
      <c r="ARU217" s="102"/>
      <c r="ARV217" s="102"/>
      <c r="ARW217" s="102"/>
      <c r="ARX217" s="102"/>
      <c r="ARY217" s="102"/>
      <c r="ARZ217" s="102"/>
      <c r="ASA217" s="102"/>
      <c r="ASB217" s="102"/>
      <c r="ASC217" s="102"/>
      <c r="ASD217" s="102"/>
      <c r="ASE217" s="102"/>
      <c r="ASF217" s="102"/>
      <c r="ASG217" s="102"/>
      <c r="ASH217" s="102"/>
      <c r="ASI217" s="102"/>
      <c r="ASJ217" s="102"/>
      <c r="ASK217" s="102"/>
      <c r="ASL217" s="102"/>
      <c r="ASM217" s="102"/>
      <c r="ASN217" s="102"/>
      <c r="ASO217" s="102"/>
      <c r="ASP217" s="102"/>
      <c r="ASQ217" s="102"/>
      <c r="ASR217" s="102"/>
      <c r="ASS217" s="102"/>
      <c r="AST217" s="102"/>
      <c r="ASU217" s="102"/>
      <c r="ASV217" s="102"/>
      <c r="ASW217" s="102"/>
      <c r="ASX217" s="102"/>
      <c r="ASY217" s="102"/>
      <c r="ASZ217" s="102"/>
      <c r="ATA217" s="102"/>
      <c r="ATB217" s="102"/>
      <c r="ATC217" s="102"/>
      <c r="ATD217" s="102"/>
      <c r="ATE217" s="102"/>
      <c r="ATF217" s="102"/>
      <c r="ATG217" s="102"/>
      <c r="ATH217" s="102"/>
      <c r="ATI217" s="102"/>
      <c r="ATJ217" s="102"/>
      <c r="ATK217" s="102"/>
      <c r="ATL217" s="102"/>
      <c r="ATM217" s="102"/>
      <c r="ATN217" s="102"/>
      <c r="ATO217" s="102"/>
      <c r="ATP217" s="102"/>
      <c r="ATQ217" s="102"/>
      <c r="ATR217" s="102"/>
      <c r="ATS217" s="102"/>
      <c r="ATT217" s="102"/>
      <c r="ATU217" s="102"/>
      <c r="ATV217" s="102"/>
      <c r="ATW217" s="102"/>
      <c r="ATX217" s="102"/>
      <c r="ATY217" s="102"/>
      <c r="ATZ217" s="102"/>
      <c r="AUA217" s="102"/>
      <c r="AUB217" s="102"/>
      <c r="AUC217" s="102"/>
      <c r="AUD217" s="102"/>
      <c r="AUE217" s="102"/>
      <c r="AUF217" s="102"/>
      <c r="AUG217" s="102"/>
      <c r="AUH217" s="102"/>
      <c r="AUI217" s="102"/>
      <c r="AUJ217" s="102"/>
      <c r="AUK217" s="102"/>
      <c r="AUL217" s="102"/>
      <c r="AUM217" s="102"/>
      <c r="AUN217" s="102"/>
      <c r="AUO217" s="102"/>
      <c r="AUP217" s="102"/>
      <c r="AUQ217" s="102"/>
      <c r="AUR217" s="102"/>
      <c r="AUS217" s="102"/>
      <c r="AUT217" s="102"/>
      <c r="AUU217" s="102"/>
      <c r="AUV217" s="102"/>
      <c r="AUW217" s="102"/>
      <c r="AUX217" s="102"/>
      <c r="AUY217" s="102"/>
      <c r="AUZ217" s="102"/>
      <c r="AVA217" s="102"/>
      <c r="AVB217" s="102"/>
      <c r="AVC217" s="102"/>
      <c r="AVD217" s="102"/>
      <c r="AVE217" s="102"/>
      <c r="AVF217" s="102"/>
      <c r="AVG217" s="102"/>
      <c r="AVH217" s="102"/>
      <c r="AVI217" s="102"/>
      <c r="AVJ217" s="102"/>
      <c r="AVK217" s="102"/>
      <c r="AVL217" s="102"/>
      <c r="AVM217" s="102"/>
      <c r="AVN217" s="102"/>
      <c r="AVO217" s="102"/>
      <c r="AVP217" s="102"/>
      <c r="AVQ217" s="102"/>
      <c r="AVR217" s="102"/>
      <c r="AVS217" s="102"/>
      <c r="AVT217" s="102"/>
      <c r="AVU217" s="102"/>
      <c r="AVV217" s="102"/>
      <c r="AVW217" s="102"/>
      <c r="AVX217" s="102"/>
      <c r="AVY217" s="102"/>
      <c r="AVZ217" s="102"/>
      <c r="AWA217" s="102"/>
      <c r="AWB217" s="102"/>
      <c r="AWC217" s="102"/>
      <c r="AWD217" s="102"/>
      <c r="AWE217" s="102"/>
      <c r="AWF217" s="102"/>
      <c r="AWG217" s="102"/>
      <c r="AWH217" s="102"/>
      <c r="AWI217" s="102"/>
      <c r="AWJ217" s="102"/>
      <c r="AWK217" s="102"/>
      <c r="AWL217" s="102"/>
      <c r="AWM217" s="102"/>
      <c r="AWN217" s="102"/>
      <c r="AWO217" s="102"/>
      <c r="AWP217" s="102"/>
      <c r="AWQ217" s="102"/>
      <c r="AWR217" s="102"/>
      <c r="AWS217" s="102"/>
      <c r="AWT217" s="102"/>
      <c r="AWU217" s="102"/>
      <c r="AWV217" s="102"/>
      <c r="AWW217" s="102"/>
      <c r="AWX217" s="102"/>
      <c r="AWY217" s="102"/>
      <c r="AWZ217" s="102"/>
      <c r="AXA217" s="102"/>
      <c r="AXB217" s="102"/>
      <c r="AXC217" s="102"/>
      <c r="AXD217" s="102"/>
      <c r="AXE217" s="102"/>
      <c r="AXF217" s="102"/>
      <c r="AXG217" s="102"/>
      <c r="AXH217" s="102"/>
      <c r="AXI217" s="102"/>
      <c r="AXJ217" s="102"/>
      <c r="AXK217" s="102"/>
      <c r="AXL217" s="102"/>
      <c r="AXM217" s="102"/>
      <c r="AXN217" s="102"/>
      <c r="AXO217" s="102"/>
      <c r="AXP217" s="102"/>
      <c r="AXQ217" s="102"/>
      <c r="AXR217" s="102"/>
      <c r="AXS217" s="102"/>
      <c r="AXT217" s="102"/>
      <c r="AXU217" s="102"/>
      <c r="AXV217" s="102"/>
      <c r="AXW217" s="102"/>
      <c r="AXX217" s="102"/>
      <c r="AXY217" s="102"/>
      <c r="AXZ217" s="102"/>
      <c r="AYA217" s="102"/>
      <c r="AYB217" s="102"/>
      <c r="AYC217" s="102"/>
      <c r="AYD217" s="102"/>
      <c r="AYE217" s="102"/>
      <c r="AYF217" s="102"/>
      <c r="AYG217" s="102"/>
      <c r="AYH217" s="102"/>
      <c r="AYI217" s="102"/>
      <c r="AYJ217" s="102"/>
      <c r="AYK217" s="102"/>
      <c r="AYL217" s="102"/>
      <c r="AYM217" s="102"/>
      <c r="AYN217" s="102"/>
      <c r="AYO217" s="102"/>
      <c r="AYP217" s="102"/>
      <c r="AYQ217" s="102"/>
      <c r="AYR217" s="102"/>
      <c r="AYS217" s="102"/>
      <c r="AYT217" s="102"/>
      <c r="AYU217" s="102"/>
      <c r="AYV217" s="102"/>
      <c r="AYW217" s="102"/>
      <c r="AYX217" s="102"/>
      <c r="AYY217" s="102"/>
      <c r="AYZ217" s="102"/>
      <c r="AZA217" s="102"/>
      <c r="AZB217" s="102"/>
      <c r="AZC217" s="102"/>
      <c r="AZD217" s="102"/>
      <c r="AZE217" s="102"/>
      <c r="AZF217" s="102"/>
      <c r="AZG217" s="102"/>
      <c r="AZH217" s="102"/>
      <c r="AZI217" s="102"/>
      <c r="AZJ217" s="102"/>
      <c r="AZK217" s="102"/>
      <c r="AZL217" s="102"/>
      <c r="AZM217" s="102"/>
      <c r="AZN217" s="102"/>
      <c r="AZO217" s="102"/>
      <c r="AZP217" s="102"/>
      <c r="AZQ217" s="102"/>
      <c r="AZR217" s="102"/>
      <c r="AZS217" s="102"/>
      <c r="AZT217" s="102"/>
      <c r="AZU217" s="102"/>
      <c r="AZV217" s="102"/>
      <c r="AZW217" s="102"/>
      <c r="AZX217" s="102"/>
      <c r="AZY217" s="102"/>
      <c r="AZZ217" s="102"/>
      <c r="BAA217" s="102"/>
      <c r="BAB217" s="102"/>
      <c r="BAC217" s="102"/>
      <c r="BAD217" s="102"/>
      <c r="BAE217" s="102"/>
      <c r="BAF217" s="102"/>
      <c r="BAG217" s="102"/>
      <c r="BAH217" s="102"/>
      <c r="BAI217" s="102"/>
      <c r="BAJ217" s="102"/>
      <c r="BAK217" s="102"/>
      <c r="BAL217" s="102"/>
      <c r="BAM217" s="102"/>
      <c r="BAN217" s="102"/>
      <c r="BAO217" s="102"/>
      <c r="BAP217" s="102"/>
      <c r="BAQ217" s="102"/>
      <c r="BAR217" s="102"/>
      <c r="BAS217" s="102"/>
      <c r="BAT217" s="102"/>
      <c r="BAU217" s="102"/>
      <c r="BAV217" s="102"/>
      <c r="BAW217" s="102"/>
      <c r="BAX217" s="102"/>
      <c r="BAY217" s="102"/>
      <c r="BAZ217" s="102"/>
      <c r="BBA217" s="102"/>
      <c r="BBB217" s="102"/>
      <c r="BBC217" s="102"/>
      <c r="BBD217" s="102"/>
      <c r="BBE217" s="102"/>
      <c r="BBF217" s="102"/>
      <c r="BBG217" s="102"/>
      <c r="BBH217" s="102"/>
      <c r="BBI217" s="102"/>
      <c r="BBJ217" s="102"/>
      <c r="BBK217" s="102"/>
      <c r="BBL217" s="102"/>
      <c r="BBM217" s="102"/>
      <c r="BBN217" s="102"/>
      <c r="BBO217" s="102"/>
      <c r="BBP217" s="102"/>
      <c r="BBQ217" s="102"/>
      <c r="BBR217" s="102"/>
      <c r="BBS217" s="102"/>
      <c r="BBT217" s="102"/>
      <c r="BBU217" s="102"/>
      <c r="BBV217" s="102"/>
      <c r="BBW217" s="102"/>
      <c r="BBX217" s="102"/>
      <c r="BBY217" s="102"/>
      <c r="BBZ217" s="102"/>
      <c r="BCA217" s="102"/>
      <c r="BCB217" s="102"/>
      <c r="BCC217" s="102"/>
      <c r="BCD217" s="102"/>
      <c r="BCE217" s="102"/>
      <c r="BCF217" s="102"/>
      <c r="BCG217" s="102"/>
      <c r="BCH217" s="102"/>
      <c r="BCI217" s="102"/>
      <c r="BCJ217" s="102"/>
      <c r="BCK217" s="102"/>
      <c r="BCL217" s="102"/>
      <c r="BCM217" s="102"/>
      <c r="BCN217" s="102"/>
      <c r="BCO217" s="102"/>
      <c r="BCP217" s="102"/>
      <c r="BCQ217" s="102"/>
      <c r="BCR217" s="102"/>
      <c r="BCS217" s="102"/>
      <c r="BCT217" s="102"/>
      <c r="BCU217" s="102"/>
      <c r="BCV217" s="102"/>
      <c r="BCW217" s="102"/>
      <c r="BCX217" s="102"/>
      <c r="BCY217" s="102"/>
      <c r="BCZ217" s="102"/>
      <c r="BDA217" s="102"/>
      <c r="BDB217" s="102"/>
      <c r="BDC217" s="102"/>
      <c r="BDD217" s="102"/>
      <c r="BDE217" s="102"/>
      <c r="BDF217" s="102"/>
      <c r="BDG217" s="102"/>
      <c r="BDH217" s="102"/>
      <c r="BDI217" s="102"/>
      <c r="BDJ217" s="102"/>
      <c r="BDK217" s="102"/>
      <c r="BDL217" s="102"/>
      <c r="BDM217" s="102"/>
      <c r="BDN217" s="102"/>
      <c r="BDO217" s="102"/>
      <c r="BDP217" s="102"/>
      <c r="BDQ217" s="102"/>
      <c r="BDR217" s="102"/>
      <c r="BDS217" s="102"/>
      <c r="BDT217" s="102"/>
      <c r="BDU217" s="102"/>
      <c r="BDV217" s="102"/>
      <c r="BDW217" s="102"/>
      <c r="BDX217" s="102"/>
      <c r="BDY217" s="102"/>
      <c r="BDZ217" s="102"/>
      <c r="BEA217" s="102"/>
      <c r="BEB217" s="102"/>
      <c r="BEC217" s="102"/>
      <c r="BED217" s="102"/>
      <c r="BEE217" s="102"/>
      <c r="BEF217" s="102"/>
      <c r="BEG217" s="102"/>
      <c r="BEH217" s="102"/>
      <c r="BEI217" s="102"/>
      <c r="BEJ217" s="102"/>
      <c r="BEK217" s="102"/>
      <c r="BEL217" s="102"/>
      <c r="BEM217" s="102"/>
      <c r="BEN217" s="102"/>
      <c r="BEO217" s="102"/>
      <c r="BEP217" s="102"/>
      <c r="BEQ217" s="102"/>
      <c r="BER217" s="102"/>
      <c r="BES217" s="102"/>
      <c r="BET217" s="102"/>
      <c r="BEU217" s="102"/>
      <c r="BEV217" s="102"/>
      <c r="BEW217" s="102"/>
      <c r="BEX217" s="102"/>
      <c r="BEY217" s="102"/>
      <c r="BEZ217" s="102"/>
      <c r="BFA217" s="102"/>
      <c r="BFB217" s="102"/>
      <c r="BFC217" s="102"/>
      <c r="BFD217" s="102"/>
      <c r="BFE217" s="102"/>
      <c r="BFF217" s="102"/>
      <c r="BFG217" s="102"/>
      <c r="BFH217" s="102"/>
      <c r="BFI217" s="102"/>
      <c r="BFJ217" s="102"/>
      <c r="BFK217" s="102"/>
      <c r="BFL217" s="102"/>
      <c r="BFM217" s="102"/>
      <c r="BFN217" s="102"/>
      <c r="BFO217" s="102"/>
      <c r="BFP217" s="102"/>
      <c r="BFQ217" s="102"/>
      <c r="BFR217" s="102"/>
      <c r="BFS217" s="102"/>
      <c r="BFT217" s="102"/>
      <c r="BFU217" s="102"/>
      <c r="BFV217" s="102"/>
      <c r="BFW217" s="102"/>
      <c r="BFX217" s="102"/>
      <c r="BFY217" s="102"/>
      <c r="BFZ217" s="102"/>
      <c r="BGA217" s="102"/>
      <c r="BGB217" s="102"/>
      <c r="BGC217" s="102"/>
      <c r="BGD217" s="102"/>
      <c r="BGE217" s="102"/>
      <c r="BGF217" s="102"/>
      <c r="BGG217" s="102"/>
      <c r="BGH217" s="102"/>
      <c r="BGI217" s="102"/>
      <c r="BGJ217" s="102"/>
      <c r="BGK217" s="102"/>
      <c r="BGL217" s="102"/>
      <c r="BGM217" s="102"/>
      <c r="BGN217" s="102"/>
      <c r="BGO217" s="102"/>
      <c r="BGP217" s="102"/>
      <c r="BGQ217" s="102"/>
      <c r="BGR217" s="102"/>
      <c r="BGS217" s="102"/>
      <c r="BGT217" s="102"/>
      <c r="BGU217" s="102"/>
      <c r="BGV217" s="102"/>
      <c r="BGW217" s="102"/>
      <c r="BGX217" s="102"/>
      <c r="BGY217" s="102"/>
      <c r="BGZ217" s="102"/>
      <c r="BHA217" s="102"/>
      <c r="BHB217" s="102"/>
      <c r="BHC217" s="102"/>
      <c r="BHD217" s="102"/>
      <c r="BHE217" s="102"/>
      <c r="BHF217" s="102"/>
      <c r="BHG217" s="102"/>
      <c r="BHH217" s="102"/>
      <c r="BHI217" s="102"/>
      <c r="BHJ217" s="102"/>
      <c r="BHK217" s="102"/>
      <c r="BHL217" s="102"/>
      <c r="BHM217" s="102"/>
      <c r="BHN217" s="102"/>
      <c r="BHO217" s="102"/>
      <c r="BHP217" s="102"/>
      <c r="BHQ217" s="102"/>
      <c r="BHR217" s="102"/>
      <c r="BHS217" s="102"/>
      <c r="BHT217" s="102"/>
      <c r="BHU217" s="102"/>
      <c r="BHV217" s="102"/>
      <c r="BHW217" s="102"/>
      <c r="BHX217" s="102"/>
      <c r="BHY217" s="102"/>
      <c r="BHZ217" s="102"/>
      <c r="BIA217" s="102"/>
      <c r="BIB217" s="102"/>
      <c r="BIC217" s="102"/>
      <c r="BID217" s="102"/>
      <c r="BIE217" s="102"/>
      <c r="BIF217" s="102"/>
      <c r="BIG217" s="102"/>
      <c r="BIH217" s="102"/>
      <c r="BII217" s="102"/>
      <c r="BIJ217" s="102"/>
      <c r="BIK217" s="102"/>
      <c r="BIL217" s="102"/>
      <c r="BIM217" s="102"/>
      <c r="BIN217" s="102"/>
      <c r="BIO217" s="102"/>
      <c r="BIP217" s="102"/>
      <c r="BIQ217" s="102"/>
      <c r="BIR217" s="102"/>
      <c r="BIS217" s="102"/>
      <c r="BIT217" s="102"/>
      <c r="BIU217" s="102"/>
      <c r="BIV217" s="102"/>
      <c r="BIW217" s="102"/>
      <c r="BIX217" s="102"/>
      <c r="BIY217" s="102"/>
      <c r="BIZ217" s="102"/>
      <c r="BJA217" s="102"/>
      <c r="BJB217" s="102"/>
      <c r="BJC217" s="102"/>
      <c r="BJD217" s="102"/>
      <c r="BJE217" s="102"/>
      <c r="BJF217" s="102"/>
      <c r="BJG217" s="102"/>
      <c r="BJH217" s="102"/>
      <c r="BJI217" s="102"/>
      <c r="BJJ217" s="102"/>
      <c r="BJK217" s="102"/>
      <c r="BJL217" s="102"/>
      <c r="BJM217" s="102"/>
      <c r="BJN217" s="102"/>
      <c r="BJO217" s="102"/>
      <c r="BJP217" s="102"/>
      <c r="BJQ217" s="102"/>
      <c r="BJR217" s="102"/>
      <c r="BJS217" s="102"/>
      <c r="BJT217" s="102"/>
      <c r="BJU217" s="102"/>
      <c r="BJV217" s="102"/>
      <c r="BJW217" s="102"/>
      <c r="BJX217" s="102"/>
      <c r="BJY217" s="102"/>
      <c r="BJZ217" s="102"/>
      <c r="BKA217" s="102"/>
      <c r="BKB217" s="102"/>
      <c r="BKC217" s="102"/>
      <c r="BKD217" s="102"/>
      <c r="BKE217" s="102"/>
      <c r="BKF217" s="102"/>
      <c r="BKG217" s="102"/>
      <c r="BKH217" s="102"/>
      <c r="BKI217" s="102"/>
      <c r="BKJ217" s="102"/>
      <c r="BKK217" s="102"/>
      <c r="BKL217" s="102"/>
      <c r="BKM217" s="102"/>
      <c r="BKN217" s="102"/>
      <c r="BKO217" s="102"/>
      <c r="BKP217" s="102"/>
      <c r="BKQ217" s="102"/>
      <c r="BKR217" s="102"/>
      <c r="BKS217" s="102"/>
      <c r="BKT217" s="102"/>
      <c r="BKU217" s="102"/>
      <c r="BKV217" s="102"/>
      <c r="BKW217" s="102"/>
      <c r="BKX217" s="102"/>
      <c r="BKY217" s="102"/>
      <c r="BKZ217" s="102"/>
      <c r="BLA217" s="102"/>
      <c r="BLB217" s="102"/>
      <c r="BLC217" s="102"/>
      <c r="BLD217" s="102"/>
      <c r="BLE217" s="102"/>
      <c r="BLF217" s="102"/>
      <c r="BLG217" s="102"/>
      <c r="BLH217" s="102"/>
      <c r="BLI217" s="102"/>
      <c r="BLJ217" s="102"/>
      <c r="BLK217" s="102"/>
      <c r="BLL217" s="102"/>
      <c r="BLM217" s="102"/>
      <c r="BLN217" s="102"/>
      <c r="BLO217" s="102"/>
      <c r="BLP217" s="102"/>
      <c r="BLQ217" s="102"/>
      <c r="BLR217" s="102"/>
      <c r="BLS217" s="102"/>
      <c r="BLT217" s="102"/>
      <c r="BLU217" s="102"/>
      <c r="BLV217" s="102"/>
      <c r="BLW217" s="102"/>
      <c r="BLX217" s="102"/>
      <c r="BLY217" s="102"/>
      <c r="BLZ217" s="102"/>
      <c r="BMA217" s="102"/>
      <c r="BMB217" s="102"/>
      <c r="BMC217" s="102"/>
      <c r="BMD217" s="102"/>
      <c r="BME217" s="102"/>
      <c r="BMF217" s="102"/>
      <c r="BMG217" s="102"/>
      <c r="BMH217" s="102"/>
      <c r="BMI217" s="102"/>
      <c r="BMJ217" s="102"/>
      <c r="BMK217" s="102"/>
      <c r="BML217" s="102"/>
      <c r="BMM217" s="102"/>
      <c r="BMN217" s="102"/>
      <c r="BMO217" s="102"/>
      <c r="BMP217" s="102"/>
      <c r="BMQ217" s="102"/>
      <c r="BMR217" s="102"/>
      <c r="BMS217" s="102"/>
      <c r="BMT217" s="102"/>
      <c r="BMU217" s="102"/>
      <c r="BMV217" s="102"/>
      <c r="BMW217" s="102"/>
      <c r="BMX217" s="102"/>
      <c r="BMY217" s="102"/>
      <c r="BMZ217" s="102"/>
      <c r="BNA217" s="102"/>
      <c r="BNB217" s="102"/>
      <c r="BNC217" s="102"/>
      <c r="BND217" s="102"/>
      <c r="BNE217" s="102"/>
      <c r="BNF217" s="102"/>
      <c r="BNG217" s="102"/>
      <c r="BNH217" s="102"/>
      <c r="BNI217" s="102"/>
      <c r="BNJ217" s="102"/>
      <c r="BNK217" s="102"/>
      <c r="BNL217" s="102"/>
      <c r="BNM217" s="102"/>
      <c r="BNN217" s="102"/>
      <c r="BNO217" s="102"/>
      <c r="BNP217" s="102"/>
      <c r="BNQ217" s="102"/>
      <c r="BNR217" s="102"/>
      <c r="BNS217" s="102"/>
      <c r="BNT217" s="102"/>
      <c r="BNU217" s="102"/>
      <c r="BNV217" s="102"/>
      <c r="BNW217" s="102"/>
      <c r="BNX217" s="102"/>
      <c r="BNY217" s="102"/>
      <c r="BNZ217" s="102"/>
      <c r="BOA217" s="102"/>
      <c r="BOB217" s="102"/>
      <c r="BOC217" s="102"/>
      <c r="BOD217" s="102"/>
      <c r="BOE217" s="102"/>
      <c r="BOF217" s="102"/>
      <c r="BOG217" s="102"/>
      <c r="BOH217" s="102"/>
      <c r="BOI217" s="102"/>
      <c r="BOJ217" s="102"/>
      <c r="BOK217" s="102"/>
      <c r="BOL217" s="102"/>
      <c r="BOM217" s="102"/>
      <c r="BON217" s="102"/>
      <c r="BOO217" s="102"/>
      <c r="BOP217" s="102"/>
      <c r="BOQ217" s="102"/>
      <c r="BOR217" s="102"/>
      <c r="BOS217" s="102"/>
      <c r="BOT217" s="102"/>
      <c r="BOU217" s="102"/>
      <c r="BOV217" s="102"/>
      <c r="BOW217" s="102"/>
      <c r="BOX217" s="102"/>
      <c r="BOY217" s="102"/>
      <c r="BOZ217" s="102"/>
      <c r="BPA217" s="102"/>
      <c r="BPB217" s="102"/>
      <c r="BPC217" s="102"/>
      <c r="BPD217" s="102"/>
      <c r="BPE217" s="102"/>
      <c r="BPF217" s="102"/>
      <c r="BPG217" s="102"/>
      <c r="BPH217" s="102"/>
      <c r="BPI217" s="102"/>
      <c r="BPJ217" s="102"/>
      <c r="BPK217" s="102"/>
      <c r="BPL217" s="102"/>
      <c r="BPM217" s="102"/>
      <c r="BPN217" s="102"/>
      <c r="BPO217" s="102"/>
      <c r="BPP217" s="102"/>
      <c r="BPQ217" s="102"/>
      <c r="BPR217" s="102"/>
      <c r="BPS217" s="102"/>
      <c r="BPT217" s="102"/>
      <c r="BPU217" s="102"/>
      <c r="BPV217" s="102"/>
      <c r="BPW217" s="102"/>
      <c r="BPX217" s="102"/>
      <c r="BPY217" s="102"/>
      <c r="BPZ217" s="102"/>
      <c r="BQA217" s="102"/>
      <c r="BQB217" s="102"/>
      <c r="BQC217" s="102"/>
      <c r="BQD217" s="102"/>
      <c r="BQE217" s="102"/>
      <c r="BQF217" s="102"/>
      <c r="BQG217" s="102"/>
      <c r="BQH217" s="102"/>
      <c r="BQI217" s="102"/>
      <c r="BQJ217" s="102"/>
      <c r="BQK217" s="102"/>
      <c r="BQL217" s="102"/>
      <c r="BQM217" s="102"/>
      <c r="BQN217" s="102"/>
      <c r="BQO217" s="102"/>
      <c r="BQP217" s="102"/>
      <c r="BQQ217" s="102"/>
      <c r="BQR217" s="102"/>
      <c r="BQS217" s="102"/>
      <c r="BQT217" s="102"/>
      <c r="BQU217" s="102"/>
      <c r="BQV217" s="102"/>
      <c r="BQW217" s="102"/>
      <c r="BQX217" s="102"/>
      <c r="BQY217" s="102"/>
      <c r="BQZ217" s="102"/>
      <c r="BRA217" s="102"/>
      <c r="BRB217" s="102"/>
      <c r="BRC217" s="102"/>
      <c r="BRD217" s="102"/>
      <c r="BRE217" s="102"/>
      <c r="BRF217" s="102"/>
      <c r="BRG217" s="102"/>
      <c r="BRH217" s="102"/>
      <c r="BRI217" s="102"/>
      <c r="BRJ217" s="102"/>
      <c r="BRK217" s="102"/>
      <c r="BRL217" s="102"/>
      <c r="BRM217" s="102"/>
      <c r="BRN217" s="102"/>
      <c r="BRO217" s="102"/>
      <c r="BRP217" s="102"/>
      <c r="BRQ217" s="102"/>
      <c r="BRR217" s="102"/>
      <c r="BRS217" s="102"/>
      <c r="BRT217" s="102"/>
      <c r="BRU217" s="102"/>
      <c r="BRV217" s="102"/>
      <c r="BRW217" s="102"/>
      <c r="BRX217" s="102"/>
      <c r="BRY217" s="102"/>
      <c r="BRZ217" s="102"/>
      <c r="BSA217" s="102"/>
      <c r="BSB217" s="102"/>
      <c r="BSC217" s="102"/>
      <c r="BSD217" s="102"/>
      <c r="BSE217" s="102"/>
      <c r="BSF217" s="102"/>
      <c r="BSG217" s="102"/>
      <c r="BSH217" s="102"/>
      <c r="BSI217" s="102"/>
      <c r="BSJ217" s="102"/>
      <c r="BSK217" s="102"/>
      <c r="BSL217" s="102"/>
      <c r="BSM217" s="102"/>
      <c r="BSN217" s="102"/>
      <c r="BSO217" s="102"/>
      <c r="BSP217" s="102"/>
      <c r="BSQ217" s="102"/>
      <c r="BSR217" s="102"/>
      <c r="BSS217" s="102"/>
      <c r="BST217" s="102"/>
      <c r="BSU217" s="102"/>
      <c r="BSV217" s="102"/>
      <c r="BSW217" s="102"/>
      <c r="BSX217" s="102"/>
      <c r="BSY217" s="102"/>
      <c r="BSZ217" s="102"/>
      <c r="BTA217" s="102"/>
      <c r="BTB217" s="102"/>
      <c r="BTC217" s="102"/>
      <c r="BTD217" s="102"/>
      <c r="BTE217" s="102"/>
      <c r="BTF217" s="102"/>
      <c r="BTG217" s="102"/>
      <c r="BTH217" s="102"/>
      <c r="BTI217" s="102"/>
      <c r="BTJ217" s="102"/>
      <c r="BTK217" s="102"/>
      <c r="BTL217" s="102"/>
      <c r="BTM217" s="102"/>
      <c r="BTN217" s="102"/>
      <c r="BTO217" s="102"/>
      <c r="BTP217" s="102"/>
      <c r="BTQ217" s="102"/>
      <c r="BTR217" s="102"/>
      <c r="BTS217" s="102"/>
      <c r="BTT217" s="102"/>
      <c r="BTU217" s="102"/>
      <c r="BTV217" s="102"/>
      <c r="BTW217" s="102"/>
      <c r="BTX217" s="102"/>
      <c r="BTY217" s="102"/>
      <c r="BTZ217" s="102"/>
      <c r="BUA217" s="102"/>
      <c r="BUB217" s="102"/>
      <c r="BUC217" s="102"/>
      <c r="BUD217" s="102"/>
      <c r="BUE217" s="102"/>
      <c r="BUF217" s="102"/>
      <c r="BUG217" s="102"/>
      <c r="BUH217" s="102"/>
      <c r="BUI217" s="102"/>
      <c r="BUJ217" s="102"/>
      <c r="BUK217" s="102"/>
      <c r="BUL217" s="102"/>
      <c r="BUM217" s="102"/>
      <c r="BUN217" s="102"/>
      <c r="BUO217" s="102"/>
      <c r="BUP217" s="102"/>
      <c r="BUQ217" s="102"/>
      <c r="BUR217" s="102"/>
      <c r="BUS217" s="102"/>
      <c r="BUT217" s="102"/>
      <c r="BUU217" s="102"/>
      <c r="BUV217" s="102"/>
      <c r="BUW217" s="102"/>
      <c r="BUX217" s="102"/>
      <c r="BUY217" s="102"/>
      <c r="BUZ217" s="102"/>
      <c r="BVA217" s="102"/>
      <c r="BVB217" s="102"/>
      <c r="BVC217" s="102"/>
      <c r="BVD217" s="102"/>
      <c r="BVE217" s="102"/>
      <c r="BVF217" s="102"/>
      <c r="BVG217" s="102"/>
      <c r="BVH217" s="102"/>
      <c r="BVI217" s="102"/>
      <c r="BVJ217" s="102"/>
      <c r="BVK217" s="102"/>
      <c r="BVL217" s="102"/>
      <c r="BVM217" s="102"/>
      <c r="BVN217" s="102"/>
      <c r="BVO217" s="102"/>
      <c r="BVP217" s="102"/>
      <c r="BVQ217" s="102"/>
      <c r="BVR217" s="102"/>
      <c r="BVS217" s="102"/>
      <c r="BVT217" s="102"/>
      <c r="BVU217" s="102"/>
      <c r="BVV217" s="102"/>
      <c r="BVW217" s="102"/>
      <c r="BVX217" s="102"/>
      <c r="BVY217" s="102"/>
      <c r="BVZ217" s="102"/>
      <c r="BWA217" s="102"/>
      <c r="BWB217" s="102"/>
      <c r="BWC217" s="102"/>
      <c r="BWD217" s="102"/>
      <c r="BWE217" s="102"/>
      <c r="BWF217" s="102"/>
      <c r="BWG217" s="102"/>
      <c r="BWH217" s="102"/>
      <c r="BWI217" s="102"/>
      <c r="BWJ217" s="102"/>
      <c r="BWK217" s="102"/>
      <c r="BWL217" s="102"/>
      <c r="BWM217" s="102"/>
      <c r="BWN217" s="102"/>
      <c r="BWO217" s="102"/>
      <c r="BWP217" s="102"/>
      <c r="BWQ217" s="102"/>
      <c r="BWR217" s="102"/>
      <c r="BWS217" s="102"/>
      <c r="BWT217" s="102"/>
      <c r="BWU217" s="102"/>
      <c r="BWV217" s="102"/>
      <c r="BWW217" s="102"/>
      <c r="BWX217" s="102"/>
      <c r="BWY217" s="102"/>
      <c r="BWZ217" s="102"/>
      <c r="BXA217" s="102"/>
      <c r="BXB217" s="102"/>
      <c r="BXC217" s="102"/>
      <c r="BXD217" s="102"/>
      <c r="BXE217" s="102"/>
      <c r="BXF217" s="102"/>
      <c r="BXG217" s="102"/>
      <c r="BXH217" s="102"/>
      <c r="BXI217" s="102"/>
      <c r="BXJ217" s="102"/>
      <c r="BXK217" s="102"/>
      <c r="BXL217" s="102"/>
      <c r="BXM217" s="102"/>
      <c r="BXN217" s="102"/>
      <c r="BXO217" s="102"/>
      <c r="BXP217" s="102"/>
      <c r="BXQ217" s="102"/>
      <c r="BXR217" s="102"/>
      <c r="BXS217" s="102"/>
      <c r="BXT217" s="102"/>
      <c r="BXU217" s="102"/>
      <c r="BXV217" s="102"/>
      <c r="BXW217" s="102"/>
      <c r="BXX217" s="102"/>
      <c r="BXY217" s="102"/>
      <c r="BXZ217" s="102"/>
      <c r="BYA217" s="102"/>
      <c r="BYB217" s="102"/>
      <c r="BYC217" s="102"/>
      <c r="BYD217" s="102"/>
      <c r="BYE217" s="102"/>
      <c r="BYF217" s="102"/>
      <c r="BYG217" s="102"/>
      <c r="BYH217" s="102"/>
      <c r="BYI217" s="102"/>
      <c r="BYJ217" s="102"/>
      <c r="BYK217" s="102"/>
      <c r="BYL217" s="102"/>
      <c r="BYM217" s="102"/>
      <c r="BYN217" s="102"/>
      <c r="BYO217" s="102"/>
      <c r="BYP217" s="102"/>
      <c r="BYQ217" s="102"/>
      <c r="BYR217" s="102"/>
      <c r="BYS217" s="102"/>
      <c r="BYT217" s="102"/>
      <c r="BYU217" s="102"/>
      <c r="BYV217" s="102"/>
      <c r="BYW217" s="102"/>
      <c r="BYX217" s="102"/>
      <c r="BYY217" s="102"/>
      <c r="BYZ217" s="102"/>
      <c r="BZA217" s="102"/>
      <c r="BZB217" s="102"/>
      <c r="BZC217" s="102"/>
      <c r="BZD217" s="102"/>
      <c r="BZE217" s="102"/>
      <c r="BZF217" s="102"/>
      <c r="BZG217" s="102"/>
      <c r="BZH217" s="102"/>
      <c r="BZI217" s="102"/>
      <c r="BZJ217" s="102"/>
      <c r="BZK217" s="102"/>
      <c r="BZL217" s="102"/>
      <c r="BZM217" s="102"/>
      <c r="BZN217" s="102"/>
      <c r="BZO217" s="102"/>
      <c r="BZP217" s="102"/>
      <c r="BZQ217" s="102"/>
      <c r="BZR217" s="102"/>
      <c r="BZS217" s="102"/>
      <c r="BZT217" s="102"/>
      <c r="BZU217" s="102"/>
      <c r="BZV217" s="102"/>
      <c r="BZW217" s="102"/>
    </row>
    <row r="218" spans="2:2051" ht="14.25" customHeight="1">
      <c r="B218" s="112" t="s">
        <v>754</v>
      </c>
      <c r="C218" s="113" t="s">
        <v>235</v>
      </c>
      <c r="D218" s="113" t="s">
        <v>3</v>
      </c>
      <c r="E218" s="113" t="str">
        <f>'Alcance 3'!C113</f>
        <v>Material 1</v>
      </c>
      <c r="F218" s="113" t="str">
        <f>'Alcance 3'!D113</f>
        <v>Tipo de transporte de carga</v>
      </c>
      <c r="G218" s="226" t="s">
        <v>804</v>
      </c>
      <c r="H218" s="237" t="s">
        <v>238</v>
      </c>
      <c r="I218" s="238">
        <v>3</v>
      </c>
      <c r="J218" s="126">
        <f>'Alcance 3'!E113*'Alcance 3'!E132</f>
        <v>0</v>
      </c>
      <c r="K218" s="113" t="s">
        <v>802</v>
      </c>
      <c r="L218" s="113"/>
      <c r="M218" s="298">
        <v>1</v>
      </c>
      <c r="N218" s="117"/>
      <c r="O218" s="113">
        <f t="shared" si="192"/>
        <v>0</v>
      </c>
      <c r="P218" s="115" t="str">
        <f t="shared" si="186"/>
        <v>tkm</v>
      </c>
      <c r="Q218" s="120">
        <f>IFERROR(VLOOKUP($F218,'Datos 1-Factores emisión'!$B$809:$D$820,2,FALSE),0)</f>
        <v>0</v>
      </c>
      <c r="R218" s="121">
        <v>0</v>
      </c>
      <c r="S218" s="121">
        <v>0</v>
      </c>
      <c r="T218" s="121">
        <v>0</v>
      </c>
      <c r="U218" s="121">
        <v>0</v>
      </c>
      <c r="V218" s="120">
        <f t="shared" si="194"/>
        <v>0</v>
      </c>
      <c r="W218" s="121">
        <f t="shared" si="194"/>
        <v>0</v>
      </c>
      <c r="X218" s="121">
        <f t="shared" si="194"/>
        <v>0</v>
      </c>
      <c r="Y218" s="121">
        <v>0</v>
      </c>
      <c r="Z218" s="121">
        <v>0</v>
      </c>
      <c r="AA218" s="121">
        <f t="shared" si="188"/>
        <v>0</v>
      </c>
      <c r="AB218" s="120">
        <f>'Datos 2-Potenciales calent glob'!$E$6</f>
        <v>1</v>
      </c>
      <c r="AC218" s="121">
        <f>'Datos 2-Potenciales calent glob'!$E$31</f>
        <v>28</v>
      </c>
      <c r="AD218" s="121">
        <f>'Datos 2-Potenciales calent glob'!$E$32</f>
        <v>265</v>
      </c>
      <c r="AE218" s="123">
        <f>SUMIF('Datos 2-Potenciales calent glob'!$B$6:$B$56,Cálculos_5!E218,'Datos 2-Potenciales calent glob'!$E$6:$E$56)</f>
        <v>0</v>
      </c>
      <c r="AF218" s="121">
        <f>'Datos 2-Potenciales calent glob'!$E$6</f>
        <v>1</v>
      </c>
      <c r="AG218" s="121">
        <f>'Datos 2-Potenciales calent glob'!$E$6</f>
        <v>1</v>
      </c>
      <c r="AH218" s="120">
        <f t="shared" si="193"/>
        <v>0</v>
      </c>
      <c r="AI218" s="121">
        <f t="shared" si="193"/>
        <v>0</v>
      </c>
      <c r="AJ218" s="121">
        <f t="shared" si="193"/>
        <v>0</v>
      </c>
      <c r="AK218" s="121">
        <f t="shared" si="193"/>
        <v>0</v>
      </c>
      <c r="AL218" s="124">
        <f t="shared" si="190"/>
        <v>0</v>
      </c>
      <c r="AM218" s="121">
        <f t="shared" si="176"/>
        <v>0</v>
      </c>
      <c r="AN218" s="207">
        <f t="shared" si="155"/>
        <v>0</v>
      </c>
      <c r="AO218" s="102"/>
      <c r="AP218" s="102"/>
      <c r="AQ218" s="102"/>
      <c r="AR218" s="102"/>
      <c r="AS218" s="102"/>
      <c r="AT218" s="102"/>
      <c r="AU218" s="102"/>
      <c r="AV218" s="102"/>
      <c r="AW218" s="102"/>
      <c r="AX218" s="102"/>
      <c r="AY218" s="102"/>
      <c r="AZ218" s="102"/>
      <c r="BA218" s="102"/>
      <c r="BB218" s="102"/>
      <c r="BC218" s="102"/>
      <c r="BD218" s="102"/>
      <c r="BE218" s="102"/>
      <c r="BF218" s="102"/>
      <c r="BG218" s="102"/>
      <c r="BH218" s="102"/>
      <c r="BI218" s="102"/>
      <c r="BJ218" s="102"/>
      <c r="BK218" s="102"/>
      <c r="BL218" s="102"/>
      <c r="BM218" s="102"/>
      <c r="BN218" s="102"/>
      <c r="BO218" s="102"/>
      <c r="BP218" s="102"/>
      <c r="BQ218" s="102"/>
      <c r="BR218" s="102"/>
      <c r="BS218" s="102"/>
      <c r="BT218" s="102"/>
      <c r="BU218" s="102"/>
      <c r="BV218" s="102"/>
      <c r="BW218" s="102"/>
      <c r="BX218" s="102"/>
      <c r="BY218" s="102"/>
      <c r="BZ218" s="102"/>
      <c r="CA218" s="102"/>
      <c r="CB218" s="102"/>
      <c r="CC218" s="102"/>
      <c r="CD218" s="102"/>
      <c r="CE218" s="102"/>
      <c r="CF218" s="102"/>
      <c r="CG218" s="102"/>
      <c r="CH218" s="102"/>
      <c r="CI218" s="102"/>
      <c r="CJ218" s="102"/>
      <c r="CK218" s="102"/>
      <c r="CL218" s="102"/>
      <c r="CM218" s="102"/>
      <c r="CN218" s="102"/>
      <c r="CO218" s="102"/>
      <c r="CP218" s="102"/>
      <c r="CQ218" s="102"/>
      <c r="CR218" s="102"/>
      <c r="CS218" s="102"/>
      <c r="CT218" s="102"/>
      <c r="CU218" s="102"/>
      <c r="CV218" s="102"/>
      <c r="CW218" s="102"/>
      <c r="CX218" s="102"/>
      <c r="CY218" s="102"/>
      <c r="CZ218" s="102"/>
      <c r="DA218" s="102"/>
      <c r="DB218" s="102"/>
      <c r="DC218" s="102"/>
      <c r="DD218" s="102"/>
      <c r="DE218" s="102"/>
      <c r="DF218" s="102"/>
      <c r="DG218" s="102"/>
      <c r="DH218" s="102"/>
      <c r="DI218" s="102"/>
      <c r="DJ218" s="102"/>
      <c r="DK218" s="102"/>
      <c r="DL218" s="102"/>
      <c r="DM218" s="102"/>
      <c r="DN218" s="102"/>
      <c r="DO218" s="102"/>
      <c r="DP218" s="102"/>
      <c r="DQ218" s="102"/>
      <c r="DR218" s="102"/>
      <c r="DS218" s="102"/>
      <c r="DT218" s="102"/>
      <c r="DU218" s="102"/>
      <c r="DV218" s="102"/>
      <c r="DW218" s="102"/>
      <c r="DX218" s="102"/>
      <c r="DY218" s="102"/>
      <c r="DZ218" s="102"/>
      <c r="EA218" s="102"/>
      <c r="EB218" s="102"/>
      <c r="EC218" s="102"/>
      <c r="ED218" s="102"/>
      <c r="EE218" s="102"/>
      <c r="EF218" s="102"/>
      <c r="EG218" s="102"/>
      <c r="EH218" s="102"/>
      <c r="EI218" s="102"/>
      <c r="EJ218" s="102"/>
      <c r="EK218" s="102"/>
      <c r="EL218" s="102"/>
      <c r="EM218" s="102"/>
      <c r="EN218" s="102"/>
      <c r="EO218" s="102"/>
      <c r="EP218" s="102"/>
      <c r="EQ218" s="102"/>
      <c r="ER218" s="102"/>
      <c r="ES218" s="102"/>
      <c r="ET218" s="102"/>
      <c r="EU218" s="102"/>
      <c r="EV218" s="102"/>
      <c r="EW218" s="102"/>
      <c r="EX218" s="102"/>
      <c r="EY218" s="102"/>
      <c r="EZ218" s="102"/>
      <c r="FA218" s="102"/>
      <c r="FB218" s="102"/>
      <c r="FC218" s="102"/>
      <c r="FD218" s="102"/>
      <c r="FE218" s="102"/>
      <c r="FF218" s="102"/>
      <c r="FG218" s="102"/>
      <c r="FH218" s="102"/>
      <c r="FI218" s="102"/>
      <c r="FJ218" s="102"/>
      <c r="FK218" s="102"/>
      <c r="FL218" s="102"/>
      <c r="FM218" s="102"/>
      <c r="FN218" s="102"/>
      <c r="FO218" s="102"/>
      <c r="FP218" s="102"/>
      <c r="FQ218" s="102"/>
      <c r="FR218" s="102"/>
      <c r="FS218" s="102"/>
      <c r="FT218" s="102"/>
      <c r="FU218" s="102"/>
      <c r="FV218" s="102"/>
      <c r="FW218" s="102"/>
      <c r="FX218" s="102"/>
      <c r="FY218" s="102"/>
      <c r="FZ218" s="102"/>
      <c r="GA218" s="102"/>
      <c r="GB218" s="102"/>
      <c r="GC218" s="102"/>
      <c r="GD218" s="102"/>
      <c r="GE218" s="102"/>
      <c r="GF218" s="102"/>
      <c r="GG218" s="102"/>
      <c r="GH218" s="102"/>
      <c r="GI218" s="102"/>
      <c r="GJ218" s="102"/>
      <c r="GK218" s="102"/>
      <c r="GL218" s="102"/>
      <c r="GM218" s="102"/>
      <c r="GN218" s="102"/>
      <c r="GO218" s="102"/>
      <c r="GP218" s="102"/>
      <c r="GQ218" s="102"/>
      <c r="GR218" s="102"/>
      <c r="GS218" s="102"/>
      <c r="GT218" s="102"/>
      <c r="GU218" s="102"/>
      <c r="GV218" s="102"/>
      <c r="GW218" s="102"/>
      <c r="GX218" s="102"/>
      <c r="GY218" s="102"/>
      <c r="GZ218" s="102"/>
      <c r="HA218" s="102"/>
      <c r="HB218" s="102"/>
      <c r="HC218" s="102"/>
      <c r="HD218" s="102"/>
      <c r="HE218" s="102"/>
      <c r="HF218" s="102"/>
      <c r="HG218" s="102"/>
      <c r="HH218" s="102"/>
      <c r="HI218" s="102"/>
      <c r="HJ218" s="102"/>
      <c r="HK218" s="102"/>
      <c r="HL218" s="102"/>
      <c r="HM218" s="102"/>
      <c r="HN218" s="102"/>
      <c r="HO218" s="102"/>
      <c r="HP218" s="102"/>
      <c r="HQ218" s="102"/>
      <c r="HR218" s="102"/>
      <c r="HS218" s="102"/>
      <c r="HT218" s="102"/>
      <c r="HU218" s="102"/>
      <c r="HV218" s="102"/>
      <c r="HW218" s="102"/>
      <c r="HX218" s="102"/>
      <c r="HY218" s="102"/>
      <c r="HZ218" s="102"/>
      <c r="IA218" s="102"/>
      <c r="IB218" s="102"/>
      <c r="IC218" s="102"/>
      <c r="ID218" s="102"/>
      <c r="IE218" s="102"/>
      <c r="IF218" s="102"/>
      <c r="IG218" s="102"/>
      <c r="IH218" s="102"/>
      <c r="II218" s="102"/>
      <c r="IJ218" s="102"/>
      <c r="IK218" s="102"/>
      <c r="IL218" s="102"/>
      <c r="IM218" s="102"/>
      <c r="IN218" s="102"/>
      <c r="IO218" s="102"/>
      <c r="IP218" s="102"/>
      <c r="IQ218" s="102"/>
      <c r="IR218" s="102"/>
      <c r="IS218" s="102"/>
      <c r="IT218" s="102"/>
      <c r="IU218" s="102"/>
      <c r="IV218" s="102"/>
      <c r="IW218" s="102"/>
      <c r="IX218" s="102"/>
      <c r="IY218" s="102"/>
      <c r="IZ218" s="102"/>
      <c r="JA218" s="102"/>
      <c r="JB218" s="102"/>
      <c r="JC218" s="102"/>
      <c r="JD218" s="102"/>
      <c r="JE218" s="102"/>
      <c r="JF218" s="102"/>
      <c r="JG218" s="102"/>
      <c r="JH218" s="102"/>
      <c r="JI218" s="102"/>
      <c r="JJ218" s="102"/>
      <c r="JK218" s="102"/>
      <c r="JL218" s="102"/>
      <c r="JM218" s="102"/>
      <c r="JN218" s="102"/>
      <c r="JO218" s="102"/>
      <c r="JP218" s="102"/>
      <c r="JQ218" s="102"/>
      <c r="JR218" s="102"/>
      <c r="JS218" s="102"/>
      <c r="JT218" s="102"/>
      <c r="JU218" s="102"/>
      <c r="JV218" s="102"/>
      <c r="JW218" s="102"/>
      <c r="JX218" s="102"/>
      <c r="JY218" s="102"/>
      <c r="JZ218" s="102"/>
      <c r="KA218" s="102"/>
      <c r="KB218" s="102"/>
      <c r="KC218" s="102"/>
      <c r="KD218" s="102"/>
      <c r="KE218" s="102"/>
      <c r="KF218" s="102"/>
      <c r="KG218" s="102"/>
      <c r="KH218" s="102"/>
      <c r="KI218" s="102"/>
      <c r="KJ218" s="102"/>
      <c r="KK218" s="102"/>
      <c r="KL218" s="102"/>
      <c r="KM218" s="102"/>
      <c r="KN218" s="102"/>
      <c r="KO218" s="102"/>
      <c r="KP218" s="102"/>
      <c r="KQ218" s="102"/>
      <c r="KR218" s="102"/>
      <c r="KS218" s="102"/>
      <c r="KT218" s="102"/>
      <c r="KU218" s="102"/>
      <c r="KV218" s="102"/>
      <c r="KW218" s="102"/>
      <c r="KX218" s="102"/>
      <c r="KY218" s="102"/>
      <c r="KZ218" s="102"/>
      <c r="LA218" s="102"/>
      <c r="LB218" s="102"/>
      <c r="LC218" s="102"/>
      <c r="LD218" s="102"/>
      <c r="LE218" s="102"/>
      <c r="LF218" s="102"/>
      <c r="LG218" s="102"/>
      <c r="LH218" s="102"/>
      <c r="LI218" s="102"/>
      <c r="LJ218" s="102"/>
      <c r="LK218" s="102"/>
      <c r="LL218" s="102"/>
      <c r="LM218" s="102"/>
      <c r="LN218" s="102"/>
      <c r="LO218" s="102"/>
      <c r="LP218" s="102"/>
      <c r="LQ218" s="102"/>
      <c r="LR218" s="102"/>
      <c r="LS218" s="102"/>
      <c r="LT218" s="102"/>
      <c r="LU218" s="102"/>
      <c r="LV218" s="102"/>
      <c r="LW218" s="102"/>
      <c r="LX218" s="102"/>
      <c r="LY218" s="102"/>
      <c r="LZ218" s="102"/>
      <c r="MA218" s="102"/>
      <c r="MB218" s="102"/>
      <c r="MC218" s="102"/>
      <c r="MD218" s="102"/>
      <c r="ME218" s="102"/>
      <c r="MF218" s="102"/>
      <c r="MG218" s="102"/>
      <c r="MH218" s="102"/>
      <c r="MI218" s="102"/>
      <c r="MJ218" s="102"/>
      <c r="MK218" s="102"/>
      <c r="ML218" s="102"/>
      <c r="MM218" s="102"/>
      <c r="MN218" s="102"/>
      <c r="MO218" s="102"/>
      <c r="MP218" s="102"/>
      <c r="MQ218" s="102"/>
      <c r="MR218" s="102"/>
      <c r="MS218" s="102"/>
      <c r="MT218" s="102"/>
      <c r="MU218" s="102"/>
      <c r="MV218" s="102"/>
      <c r="MW218" s="102"/>
      <c r="MX218" s="102"/>
      <c r="MY218" s="102"/>
      <c r="MZ218" s="102"/>
      <c r="NA218" s="102"/>
      <c r="NB218" s="102"/>
      <c r="NC218" s="102"/>
      <c r="ND218" s="102"/>
      <c r="NE218" s="102"/>
      <c r="NF218" s="102"/>
      <c r="NG218" s="102"/>
      <c r="NH218" s="102"/>
      <c r="NI218" s="102"/>
      <c r="NJ218" s="102"/>
      <c r="NK218" s="102"/>
      <c r="NL218" s="102"/>
      <c r="NM218" s="102"/>
      <c r="NN218" s="102"/>
      <c r="NO218" s="102"/>
      <c r="NP218" s="102"/>
      <c r="NQ218" s="102"/>
      <c r="NR218" s="102"/>
      <c r="NS218" s="102"/>
      <c r="NT218" s="102"/>
      <c r="NU218" s="102"/>
      <c r="NV218" s="102"/>
      <c r="NW218" s="102"/>
      <c r="NX218" s="102"/>
      <c r="NY218" s="102"/>
      <c r="NZ218" s="102"/>
      <c r="OA218" s="102"/>
      <c r="OB218" s="102"/>
      <c r="OC218" s="102"/>
      <c r="OD218" s="102"/>
      <c r="OE218" s="102"/>
      <c r="OF218" s="102"/>
      <c r="OG218" s="102"/>
      <c r="OH218" s="102"/>
      <c r="OI218" s="102"/>
      <c r="OJ218" s="102"/>
      <c r="OK218" s="102"/>
      <c r="OL218" s="102"/>
      <c r="OM218" s="102"/>
      <c r="ON218" s="102"/>
      <c r="OO218" s="102"/>
      <c r="OP218" s="102"/>
      <c r="OQ218" s="102"/>
      <c r="OR218" s="102"/>
      <c r="OS218" s="102"/>
      <c r="OT218" s="102"/>
      <c r="OU218" s="102"/>
      <c r="OV218" s="102"/>
      <c r="OW218" s="102"/>
      <c r="OX218" s="102"/>
      <c r="OY218" s="102"/>
      <c r="OZ218" s="102"/>
      <c r="PA218" s="102"/>
      <c r="PB218" s="102"/>
      <c r="PC218" s="102"/>
      <c r="PD218" s="102"/>
      <c r="PE218" s="102"/>
      <c r="PF218" s="102"/>
      <c r="PG218" s="102"/>
      <c r="PH218" s="102"/>
      <c r="PI218" s="102"/>
      <c r="PJ218" s="102"/>
      <c r="PK218" s="102"/>
      <c r="PL218" s="102"/>
      <c r="PM218" s="102"/>
      <c r="PN218" s="102"/>
      <c r="PO218" s="102"/>
      <c r="PP218" s="102"/>
      <c r="PQ218" s="102"/>
      <c r="PR218" s="102"/>
      <c r="PS218" s="102"/>
      <c r="PT218" s="102"/>
      <c r="PU218" s="102"/>
      <c r="PV218" s="102"/>
      <c r="PW218" s="102"/>
      <c r="PX218" s="102"/>
      <c r="PY218" s="102"/>
      <c r="PZ218" s="102"/>
      <c r="QA218" s="102"/>
      <c r="QB218" s="102"/>
      <c r="QC218" s="102"/>
      <c r="QD218" s="102"/>
      <c r="QE218" s="102"/>
      <c r="QF218" s="102"/>
      <c r="QG218" s="102"/>
      <c r="QH218" s="102"/>
      <c r="QI218" s="102"/>
      <c r="QJ218" s="102"/>
      <c r="QK218" s="102"/>
      <c r="QL218" s="102"/>
      <c r="QM218" s="102"/>
      <c r="QN218" s="102"/>
      <c r="QO218" s="102"/>
      <c r="QP218" s="102"/>
      <c r="QQ218" s="102"/>
      <c r="QR218" s="102"/>
      <c r="QS218" s="102"/>
      <c r="QT218" s="102"/>
      <c r="QU218" s="102"/>
      <c r="QV218" s="102"/>
      <c r="QW218" s="102"/>
      <c r="QX218" s="102"/>
      <c r="QY218" s="102"/>
      <c r="QZ218" s="102"/>
      <c r="RA218" s="102"/>
      <c r="RB218" s="102"/>
      <c r="RC218" s="102"/>
      <c r="RD218" s="102"/>
      <c r="RE218" s="102"/>
      <c r="RF218" s="102"/>
      <c r="RG218" s="102"/>
      <c r="RH218" s="102"/>
      <c r="RI218" s="102"/>
      <c r="RJ218" s="102"/>
      <c r="RK218" s="102"/>
      <c r="RL218" s="102"/>
      <c r="RM218" s="102"/>
      <c r="RN218" s="102"/>
      <c r="RO218" s="102"/>
      <c r="RP218" s="102"/>
      <c r="RQ218" s="102"/>
      <c r="RR218" s="102"/>
      <c r="RS218" s="102"/>
      <c r="RT218" s="102"/>
      <c r="RU218" s="102"/>
      <c r="RV218" s="102"/>
      <c r="RW218" s="102"/>
      <c r="RX218" s="102"/>
      <c r="RY218" s="102"/>
      <c r="RZ218" s="102"/>
      <c r="SA218" s="102"/>
      <c r="SB218" s="102"/>
      <c r="SC218" s="102"/>
      <c r="SD218" s="102"/>
      <c r="SE218" s="102"/>
      <c r="SF218" s="102"/>
      <c r="SG218" s="102"/>
      <c r="SH218" s="102"/>
      <c r="SI218" s="102"/>
      <c r="SJ218" s="102"/>
      <c r="SK218" s="102"/>
      <c r="SL218" s="102"/>
      <c r="SM218" s="102"/>
      <c r="SN218" s="102"/>
      <c r="SO218" s="102"/>
      <c r="SP218" s="102"/>
      <c r="SQ218" s="102"/>
      <c r="SR218" s="102"/>
      <c r="SS218" s="102"/>
      <c r="ST218" s="102"/>
      <c r="SU218" s="102"/>
      <c r="SV218" s="102"/>
      <c r="SW218" s="102"/>
      <c r="SX218" s="102"/>
      <c r="SY218" s="102"/>
      <c r="SZ218" s="102"/>
      <c r="TA218" s="102"/>
      <c r="TB218" s="102"/>
      <c r="TC218" s="102"/>
      <c r="TD218" s="102"/>
      <c r="TE218" s="102"/>
      <c r="TF218" s="102"/>
      <c r="TG218" s="102"/>
      <c r="TH218" s="102"/>
      <c r="TI218" s="102"/>
      <c r="TJ218" s="102"/>
      <c r="TK218" s="102"/>
      <c r="TL218" s="102"/>
      <c r="TM218" s="102"/>
      <c r="TN218" s="102"/>
      <c r="TO218" s="102"/>
      <c r="TP218" s="102"/>
      <c r="TQ218" s="102"/>
      <c r="TR218" s="102"/>
      <c r="TS218" s="102"/>
      <c r="TT218" s="102"/>
      <c r="TU218" s="102"/>
      <c r="TV218" s="102"/>
      <c r="TW218" s="102"/>
      <c r="TX218" s="102"/>
      <c r="TY218" s="102"/>
      <c r="TZ218" s="102"/>
      <c r="UA218" s="102"/>
      <c r="UB218" s="102"/>
      <c r="UC218" s="102"/>
      <c r="UD218" s="102"/>
      <c r="UE218" s="102"/>
      <c r="UF218" s="102"/>
      <c r="UG218" s="102"/>
      <c r="UH218" s="102"/>
      <c r="UI218" s="102"/>
      <c r="UJ218" s="102"/>
      <c r="UK218" s="102"/>
      <c r="UL218" s="102"/>
      <c r="UM218" s="102"/>
      <c r="UN218" s="102"/>
      <c r="UO218" s="102"/>
      <c r="UP218" s="102"/>
      <c r="UQ218" s="102"/>
      <c r="UR218" s="102"/>
      <c r="US218" s="102"/>
      <c r="UT218" s="102"/>
      <c r="UU218" s="102"/>
      <c r="UV218" s="102"/>
      <c r="UW218" s="102"/>
      <c r="UX218" s="102"/>
      <c r="UY218" s="102"/>
      <c r="UZ218" s="102"/>
      <c r="VA218" s="102"/>
      <c r="VB218" s="102"/>
      <c r="VC218" s="102"/>
      <c r="VD218" s="102"/>
      <c r="VE218" s="102"/>
      <c r="VF218" s="102"/>
      <c r="VG218" s="102"/>
      <c r="VH218" s="102"/>
      <c r="VI218" s="102"/>
      <c r="VJ218" s="102"/>
      <c r="VK218" s="102"/>
      <c r="VL218" s="102"/>
      <c r="VM218" s="102"/>
      <c r="VN218" s="102"/>
      <c r="VO218" s="102"/>
      <c r="VP218" s="102"/>
      <c r="VQ218" s="102"/>
      <c r="VR218" s="102"/>
      <c r="VS218" s="102"/>
      <c r="VT218" s="102"/>
      <c r="VU218" s="102"/>
      <c r="VV218" s="102"/>
      <c r="VW218" s="102"/>
      <c r="VX218" s="102"/>
      <c r="VY218" s="102"/>
      <c r="VZ218" s="102"/>
      <c r="WA218" s="102"/>
      <c r="WB218" s="102"/>
      <c r="WC218" s="102"/>
      <c r="WD218" s="102"/>
      <c r="WE218" s="102"/>
      <c r="WF218" s="102"/>
      <c r="WG218" s="102"/>
      <c r="WH218" s="102"/>
      <c r="WI218" s="102"/>
      <c r="WJ218" s="102"/>
      <c r="WK218" s="102"/>
      <c r="WL218" s="102"/>
      <c r="WM218" s="102"/>
      <c r="WN218" s="102"/>
      <c r="WO218" s="102"/>
      <c r="WP218" s="102"/>
      <c r="WQ218" s="102"/>
      <c r="WR218" s="102"/>
      <c r="WS218" s="102"/>
      <c r="WT218" s="102"/>
      <c r="WU218" s="102"/>
      <c r="WV218" s="102"/>
      <c r="WW218" s="102"/>
      <c r="WX218" s="102"/>
      <c r="WY218" s="102"/>
      <c r="WZ218" s="102"/>
      <c r="XA218" s="102"/>
      <c r="XB218" s="102"/>
      <c r="XC218" s="102"/>
      <c r="XD218" s="102"/>
      <c r="XE218" s="102"/>
      <c r="XF218" s="102"/>
      <c r="XG218" s="102"/>
      <c r="XH218" s="102"/>
      <c r="XI218" s="102"/>
      <c r="XJ218" s="102"/>
      <c r="XK218" s="102"/>
      <c r="XL218" s="102"/>
      <c r="XM218" s="102"/>
      <c r="XN218" s="102"/>
      <c r="XO218" s="102"/>
      <c r="XP218" s="102"/>
      <c r="XQ218" s="102"/>
      <c r="XR218" s="102"/>
      <c r="XS218" s="102"/>
      <c r="XT218" s="102"/>
      <c r="XU218" s="102"/>
      <c r="XV218" s="102"/>
      <c r="XW218" s="102"/>
      <c r="XX218" s="102"/>
      <c r="XY218" s="102"/>
      <c r="XZ218" s="102"/>
      <c r="YA218" s="102"/>
      <c r="YB218" s="102"/>
      <c r="YC218" s="102"/>
      <c r="YD218" s="102"/>
      <c r="YE218" s="102"/>
      <c r="YF218" s="102"/>
      <c r="YG218" s="102"/>
      <c r="YH218" s="102"/>
      <c r="YI218" s="102"/>
      <c r="YJ218" s="102"/>
      <c r="YK218" s="102"/>
      <c r="YL218" s="102"/>
      <c r="YM218" s="102"/>
      <c r="YN218" s="102"/>
      <c r="YO218" s="102"/>
      <c r="YP218" s="102"/>
      <c r="YQ218" s="102"/>
      <c r="YR218" s="102"/>
      <c r="YS218" s="102"/>
      <c r="YT218" s="102"/>
      <c r="YU218" s="102"/>
      <c r="YV218" s="102"/>
      <c r="YW218" s="102"/>
      <c r="YX218" s="102"/>
      <c r="YY218" s="102"/>
      <c r="YZ218" s="102"/>
      <c r="ZA218" s="102"/>
      <c r="ZB218" s="102"/>
      <c r="ZC218" s="102"/>
      <c r="ZD218" s="102"/>
      <c r="ZE218" s="102"/>
      <c r="ZF218" s="102"/>
      <c r="ZG218" s="102"/>
      <c r="ZH218" s="102"/>
      <c r="ZI218" s="102"/>
      <c r="ZJ218" s="102"/>
      <c r="ZK218" s="102"/>
      <c r="ZL218" s="102"/>
      <c r="ZM218" s="102"/>
      <c r="ZN218" s="102"/>
      <c r="ZO218" s="102"/>
      <c r="ZP218" s="102"/>
      <c r="ZQ218" s="102"/>
      <c r="ZR218" s="102"/>
      <c r="ZS218" s="102"/>
      <c r="ZT218" s="102"/>
      <c r="ZU218" s="102"/>
      <c r="ZV218" s="102"/>
      <c r="ZW218" s="102"/>
      <c r="ZX218" s="102"/>
      <c r="ZY218" s="102"/>
      <c r="ZZ218" s="102"/>
      <c r="AAA218" s="102"/>
      <c r="AAB218" s="102"/>
      <c r="AAC218" s="102"/>
      <c r="AAD218" s="102"/>
      <c r="AAE218" s="102"/>
      <c r="AAF218" s="102"/>
      <c r="AAG218" s="102"/>
      <c r="AAH218" s="102"/>
      <c r="AAI218" s="102"/>
      <c r="AAJ218" s="102"/>
      <c r="AAK218" s="102"/>
      <c r="AAL218" s="102"/>
      <c r="AAM218" s="102"/>
      <c r="AAN218" s="102"/>
      <c r="AAO218" s="102"/>
      <c r="AAP218" s="102"/>
      <c r="AAQ218" s="102"/>
      <c r="AAR218" s="102"/>
      <c r="AAS218" s="102"/>
      <c r="AAT218" s="102"/>
      <c r="AAU218" s="102"/>
      <c r="AAV218" s="102"/>
      <c r="AAW218" s="102"/>
      <c r="AAX218" s="102"/>
      <c r="AAY218" s="102"/>
      <c r="AAZ218" s="102"/>
      <c r="ABA218" s="102"/>
      <c r="ABB218" s="102"/>
      <c r="ABC218" s="102"/>
      <c r="ABD218" s="102"/>
      <c r="ABE218" s="102"/>
      <c r="ABF218" s="102"/>
      <c r="ABG218" s="102"/>
      <c r="ABH218" s="102"/>
      <c r="ABI218" s="102"/>
      <c r="ABJ218" s="102"/>
      <c r="ABK218" s="102"/>
      <c r="ABL218" s="102"/>
      <c r="ABM218" s="102"/>
      <c r="ABN218" s="102"/>
      <c r="ABO218" s="102"/>
      <c r="ABP218" s="102"/>
      <c r="ABQ218" s="102"/>
      <c r="ABR218" s="102"/>
      <c r="ABS218" s="102"/>
      <c r="ABT218" s="102"/>
      <c r="ABU218" s="102"/>
      <c r="ABV218" s="102"/>
      <c r="ABW218" s="102"/>
      <c r="ABX218" s="102"/>
      <c r="ABY218" s="102"/>
      <c r="ABZ218" s="102"/>
      <c r="ACA218" s="102"/>
      <c r="ACB218" s="102"/>
      <c r="ACC218" s="102"/>
      <c r="ACD218" s="102"/>
      <c r="ACE218" s="102"/>
      <c r="ACF218" s="102"/>
      <c r="ACG218" s="102"/>
      <c r="ACH218" s="102"/>
      <c r="ACI218" s="102"/>
      <c r="ACJ218" s="102"/>
      <c r="ACK218" s="102"/>
      <c r="ACL218" s="102"/>
      <c r="ACM218" s="102"/>
      <c r="ACN218" s="102"/>
      <c r="ACO218" s="102"/>
      <c r="ACP218" s="102"/>
      <c r="ACQ218" s="102"/>
      <c r="ACR218" s="102"/>
      <c r="ACS218" s="102"/>
      <c r="ACT218" s="102"/>
      <c r="ACU218" s="102"/>
      <c r="ACV218" s="102"/>
      <c r="ACW218" s="102"/>
      <c r="ACX218" s="102"/>
      <c r="ACY218" s="102"/>
      <c r="ACZ218" s="102"/>
      <c r="ADA218" s="102"/>
      <c r="ADB218" s="102"/>
      <c r="ADC218" s="102"/>
      <c r="ADD218" s="102"/>
      <c r="ADE218" s="102"/>
      <c r="ADF218" s="102"/>
      <c r="ADG218" s="102"/>
      <c r="ADH218" s="102"/>
      <c r="ADI218" s="102"/>
      <c r="ADJ218" s="102"/>
      <c r="ADK218" s="102"/>
      <c r="ADL218" s="102"/>
      <c r="ADM218" s="102"/>
      <c r="ADN218" s="102"/>
      <c r="ADO218" s="102"/>
      <c r="ADP218" s="102"/>
      <c r="ADQ218" s="102"/>
      <c r="ADR218" s="102"/>
      <c r="ADS218" s="102"/>
      <c r="ADT218" s="102"/>
      <c r="ADU218" s="102"/>
      <c r="ADV218" s="102"/>
      <c r="ADW218" s="102"/>
      <c r="ADX218" s="102"/>
      <c r="ADY218" s="102"/>
      <c r="ADZ218" s="102"/>
      <c r="AEA218" s="102"/>
      <c r="AEB218" s="102"/>
      <c r="AEC218" s="102"/>
      <c r="AED218" s="102"/>
      <c r="AEE218" s="102"/>
      <c r="AEF218" s="102"/>
      <c r="AEG218" s="102"/>
      <c r="AEH218" s="102"/>
      <c r="AEI218" s="102"/>
      <c r="AEJ218" s="102"/>
      <c r="AEK218" s="102"/>
      <c r="AEL218" s="102"/>
      <c r="AEM218" s="102"/>
      <c r="AEN218" s="102"/>
      <c r="AEO218" s="102"/>
      <c r="AEP218" s="102"/>
      <c r="AEQ218" s="102"/>
      <c r="AER218" s="102"/>
      <c r="AES218" s="102"/>
      <c r="AET218" s="102"/>
      <c r="AEU218" s="102"/>
      <c r="AEV218" s="102"/>
      <c r="AEW218" s="102"/>
      <c r="AEX218" s="102"/>
      <c r="AEY218" s="102"/>
      <c r="AEZ218" s="102"/>
      <c r="AFA218" s="102"/>
      <c r="AFB218" s="102"/>
      <c r="AFC218" s="102"/>
      <c r="AFD218" s="102"/>
      <c r="AFE218" s="102"/>
      <c r="AFF218" s="102"/>
      <c r="AFG218" s="102"/>
      <c r="AFH218" s="102"/>
      <c r="AFI218" s="102"/>
      <c r="AFJ218" s="102"/>
      <c r="AFK218" s="102"/>
      <c r="AFL218" s="102"/>
      <c r="AFM218" s="102"/>
      <c r="AFN218" s="102"/>
      <c r="AFO218" s="102"/>
      <c r="AFP218" s="102"/>
      <c r="AFQ218" s="102"/>
      <c r="AFR218" s="102"/>
      <c r="AFS218" s="102"/>
      <c r="AFT218" s="102"/>
      <c r="AFU218" s="102"/>
      <c r="AFV218" s="102"/>
      <c r="AFW218" s="102"/>
      <c r="AFX218" s="102"/>
      <c r="AFY218" s="102"/>
      <c r="AFZ218" s="102"/>
      <c r="AGA218" s="102"/>
      <c r="AGB218" s="102"/>
      <c r="AGC218" s="102"/>
      <c r="AGD218" s="102"/>
      <c r="AGE218" s="102"/>
      <c r="AGF218" s="102"/>
      <c r="AGG218" s="102"/>
      <c r="AGH218" s="102"/>
      <c r="AGI218" s="102"/>
      <c r="AGJ218" s="102"/>
      <c r="AGK218" s="102"/>
      <c r="AGL218" s="102"/>
      <c r="AGM218" s="102"/>
      <c r="AGN218" s="102"/>
      <c r="AGO218" s="102"/>
      <c r="AGP218" s="102"/>
      <c r="AGQ218" s="102"/>
      <c r="AGR218" s="102"/>
      <c r="AGS218" s="102"/>
      <c r="AGT218" s="102"/>
      <c r="AGU218" s="102"/>
      <c r="AGV218" s="102"/>
      <c r="AGW218" s="102"/>
      <c r="AGX218" s="102"/>
      <c r="AGY218" s="102"/>
      <c r="AGZ218" s="102"/>
      <c r="AHA218" s="102"/>
      <c r="AHB218" s="102"/>
      <c r="AHC218" s="102"/>
      <c r="AHD218" s="102"/>
      <c r="AHE218" s="102"/>
      <c r="AHF218" s="102"/>
      <c r="AHG218" s="102"/>
      <c r="AHH218" s="102"/>
      <c r="AHI218" s="102"/>
      <c r="AHJ218" s="102"/>
      <c r="AHK218" s="102"/>
      <c r="AHL218" s="102"/>
      <c r="AHM218" s="102"/>
      <c r="AHN218" s="102"/>
      <c r="AHO218" s="102"/>
      <c r="AHP218" s="102"/>
      <c r="AHQ218" s="102"/>
      <c r="AHR218" s="102"/>
      <c r="AHS218" s="102"/>
      <c r="AHT218" s="102"/>
      <c r="AHU218" s="102"/>
      <c r="AHV218" s="102"/>
      <c r="AHW218" s="102"/>
      <c r="AHX218" s="102"/>
      <c r="AHY218" s="102"/>
      <c r="AHZ218" s="102"/>
      <c r="AIA218" s="102"/>
      <c r="AIB218" s="102"/>
      <c r="AIC218" s="102"/>
      <c r="AID218" s="102"/>
      <c r="AIE218" s="102"/>
      <c r="AIF218" s="102"/>
      <c r="AIG218" s="102"/>
      <c r="AIH218" s="102"/>
      <c r="AII218" s="102"/>
      <c r="AIJ218" s="102"/>
      <c r="AIK218" s="102"/>
      <c r="AIL218" s="102"/>
      <c r="AIM218" s="102"/>
      <c r="AIN218" s="102"/>
      <c r="AIO218" s="102"/>
      <c r="AIP218" s="102"/>
      <c r="AIQ218" s="102"/>
      <c r="AIR218" s="102"/>
      <c r="AIS218" s="102"/>
      <c r="AIT218" s="102"/>
      <c r="AIU218" s="102"/>
      <c r="AIV218" s="102"/>
      <c r="AIW218" s="102"/>
      <c r="AIX218" s="102"/>
      <c r="AIY218" s="102"/>
      <c r="AIZ218" s="102"/>
      <c r="AJA218" s="102"/>
      <c r="AJB218" s="102"/>
      <c r="AJC218" s="102"/>
      <c r="AJD218" s="102"/>
      <c r="AJE218" s="102"/>
      <c r="AJF218" s="102"/>
      <c r="AJG218" s="102"/>
      <c r="AJH218" s="102"/>
      <c r="AJI218" s="102"/>
      <c r="AJJ218" s="102"/>
      <c r="AJK218" s="102"/>
      <c r="AJL218" s="102"/>
      <c r="AJM218" s="102"/>
      <c r="AJN218" s="102"/>
      <c r="AJO218" s="102"/>
      <c r="AJP218" s="102"/>
      <c r="AJQ218" s="102"/>
      <c r="AJR218" s="102"/>
      <c r="AJS218" s="102"/>
      <c r="AJT218" s="102"/>
      <c r="AJU218" s="102"/>
      <c r="AJV218" s="102"/>
      <c r="AJW218" s="102"/>
      <c r="AJX218" s="102"/>
      <c r="AJY218" s="102"/>
      <c r="AJZ218" s="102"/>
      <c r="AKA218" s="102"/>
      <c r="AKB218" s="102"/>
      <c r="AKC218" s="102"/>
      <c r="AKD218" s="102"/>
      <c r="AKE218" s="102"/>
      <c r="AKF218" s="102"/>
      <c r="AKG218" s="102"/>
      <c r="AKH218" s="102"/>
      <c r="AKI218" s="102"/>
      <c r="AKJ218" s="102"/>
      <c r="AKK218" s="102"/>
      <c r="AKL218" s="102"/>
      <c r="AKM218" s="102"/>
      <c r="AKN218" s="102"/>
      <c r="AKO218" s="102"/>
      <c r="AKP218" s="102"/>
      <c r="AKQ218" s="102"/>
      <c r="AKR218" s="102"/>
      <c r="AKS218" s="102"/>
      <c r="AKT218" s="102"/>
      <c r="AKU218" s="102"/>
      <c r="AKV218" s="102"/>
      <c r="AKW218" s="102"/>
      <c r="AKX218" s="102"/>
      <c r="AKY218" s="102"/>
      <c r="AKZ218" s="102"/>
      <c r="ALA218" s="102"/>
      <c r="ALB218" s="102"/>
      <c r="ALC218" s="102"/>
      <c r="ALD218" s="102"/>
      <c r="ALE218" s="102"/>
      <c r="ALF218" s="102"/>
      <c r="ALG218" s="102"/>
      <c r="ALH218" s="102"/>
      <c r="ALI218" s="102"/>
      <c r="ALJ218" s="102"/>
      <c r="ALK218" s="102"/>
      <c r="ALL218" s="102"/>
      <c r="ALM218" s="102"/>
      <c r="ALN218" s="102"/>
      <c r="ALO218" s="102"/>
      <c r="ALP218" s="102"/>
      <c r="ALQ218" s="102"/>
      <c r="ALR218" s="102"/>
      <c r="ALS218" s="102"/>
      <c r="ALT218" s="102"/>
      <c r="ALU218" s="102"/>
      <c r="ALV218" s="102"/>
      <c r="ALW218" s="102"/>
      <c r="ALX218" s="102"/>
      <c r="ALY218" s="102"/>
      <c r="ALZ218" s="102"/>
      <c r="AMA218" s="102"/>
      <c r="AMB218" s="102"/>
      <c r="AMC218" s="102"/>
      <c r="AMD218" s="102"/>
      <c r="AME218" s="102"/>
      <c r="AMF218" s="102"/>
      <c r="AMG218" s="102"/>
      <c r="AMH218" s="102"/>
      <c r="AMI218" s="102"/>
      <c r="AMJ218" s="102"/>
      <c r="AMK218" s="102"/>
      <c r="AML218" s="102"/>
      <c r="AMM218" s="102"/>
      <c r="AMN218" s="102"/>
      <c r="AMO218" s="102"/>
      <c r="AMP218" s="102"/>
      <c r="AMQ218" s="102"/>
      <c r="AMR218" s="102"/>
      <c r="AMS218" s="102"/>
      <c r="AMT218" s="102"/>
      <c r="AMU218" s="102"/>
      <c r="AMV218" s="102"/>
      <c r="AMW218" s="102"/>
      <c r="AMX218" s="102"/>
      <c r="AMY218" s="102"/>
      <c r="AMZ218" s="102"/>
      <c r="ANA218" s="102"/>
      <c r="ANB218" s="102"/>
      <c r="ANC218" s="102"/>
      <c r="AND218" s="102"/>
      <c r="ANE218" s="102"/>
      <c r="ANF218" s="102"/>
      <c r="ANG218" s="102"/>
      <c r="ANH218" s="102"/>
      <c r="ANI218" s="102"/>
      <c r="ANJ218" s="102"/>
      <c r="ANK218" s="102"/>
      <c r="ANL218" s="102"/>
      <c r="ANM218" s="102"/>
      <c r="ANN218" s="102"/>
      <c r="ANO218" s="102"/>
      <c r="ANP218" s="102"/>
      <c r="ANQ218" s="102"/>
      <c r="ANR218" s="102"/>
      <c r="ANS218" s="102"/>
      <c r="ANT218" s="102"/>
      <c r="ANU218" s="102"/>
      <c r="ANV218" s="102"/>
      <c r="ANW218" s="102"/>
      <c r="ANX218" s="102"/>
      <c r="ANY218" s="102"/>
      <c r="ANZ218" s="102"/>
      <c r="AOA218" s="102"/>
      <c r="AOB218" s="102"/>
      <c r="AOC218" s="102"/>
      <c r="AOD218" s="102"/>
      <c r="AOE218" s="102"/>
      <c r="AOF218" s="102"/>
      <c r="AOG218" s="102"/>
      <c r="AOH218" s="102"/>
      <c r="AOI218" s="102"/>
      <c r="AOJ218" s="102"/>
      <c r="AOK218" s="102"/>
      <c r="AOL218" s="102"/>
      <c r="AOM218" s="102"/>
      <c r="AON218" s="102"/>
      <c r="AOO218" s="102"/>
      <c r="AOP218" s="102"/>
      <c r="AOQ218" s="102"/>
      <c r="AOR218" s="102"/>
      <c r="AOS218" s="102"/>
      <c r="AOT218" s="102"/>
      <c r="AOU218" s="102"/>
      <c r="AOV218" s="102"/>
      <c r="AOW218" s="102"/>
      <c r="AOX218" s="102"/>
      <c r="AOY218" s="102"/>
      <c r="AOZ218" s="102"/>
      <c r="APA218" s="102"/>
      <c r="APB218" s="102"/>
      <c r="APC218" s="102"/>
      <c r="APD218" s="102"/>
      <c r="APE218" s="102"/>
      <c r="APF218" s="102"/>
      <c r="APG218" s="102"/>
      <c r="APH218" s="102"/>
      <c r="API218" s="102"/>
      <c r="APJ218" s="102"/>
      <c r="APK218" s="102"/>
      <c r="APL218" s="102"/>
      <c r="APM218" s="102"/>
      <c r="APN218" s="102"/>
      <c r="APO218" s="102"/>
      <c r="APP218" s="102"/>
      <c r="APQ218" s="102"/>
      <c r="APR218" s="102"/>
      <c r="APS218" s="102"/>
      <c r="APT218" s="102"/>
      <c r="APU218" s="102"/>
      <c r="APV218" s="102"/>
      <c r="APW218" s="102"/>
      <c r="APX218" s="102"/>
      <c r="APY218" s="102"/>
      <c r="APZ218" s="102"/>
      <c r="AQA218" s="102"/>
      <c r="AQB218" s="102"/>
      <c r="AQC218" s="102"/>
      <c r="AQD218" s="102"/>
      <c r="AQE218" s="102"/>
      <c r="AQF218" s="102"/>
      <c r="AQG218" s="102"/>
      <c r="AQH218" s="102"/>
      <c r="AQI218" s="102"/>
      <c r="AQJ218" s="102"/>
      <c r="AQK218" s="102"/>
      <c r="AQL218" s="102"/>
      <c r="AQM218" s="102"/>
      <c r="AQN218" s="102"/>
      <c r="AQO218" s="102"/>
      <c r="AQP218" s="102"/>
      <c r="AQQ218" s="102"/>
      <c r="AQR218" s="102"/>
      <c r="AQS218" s="102"/>
      <c r="AQT218" s="102"/>
      <c r="AQU218" s="102"/>
      <c r="AQV218" s="102"/>
      <c r="AQW218" s="102"/>
      <c r="AQX218" s="102"/>
      <c r="AQY218" s="102"/>
      <c r="AQZ218" s="102"/>
      <c r="ARA218" s="102"/>
      <c r="ARB218" s="102"/>
      <c r="ARC218" s="102"/>
      <c r="ARD218" s="102"/>
      <c r="ARE218" s="102"/>
      <c r="ARF218" s="102"/>
      <c r="ARG218" s="102"/>
      <c r="ARH218" s="102"/>
      <c r="ARI218" s="102"/>
      <c r="ARJ218" s="102"/>
      <c r="ARK218" s="102"/>
      <c r="ARL218" s="102"/>
      <c r="ARM218" s="102"/>
      <c r="ARN218" s="102"/>
      <c r="ARO218" s="102"/>
      <c r="ARP218" s="102"/>
      <c r="ARQ218" s="102"/>
      <c r="ARR218" s="102"/>
      <c r="ARS218" s="102"/>
      <c r="ART218" s="102"/>
      <c r="ARU218" s="102"/>
      <c r="ARV218" s="102"/>
      <c r="ARW218" s="102"/>
      <c r="ARX218" s="102"/>
      <c r="ARY218" s="102"/>
      <c r="ARZ218" s="102"/>
      <c r="ASA218" s="102"/>
      <c r="ASB218" s="102"/>
      <c r="ASC218" s="102"/>
      <c r="ASD218" s="102"/>
      <c r="ASE218" s="102"/>
      <c r="ASF218" s="102"/>
      <c r="ASG218" s="102"/>
      <c r="ASH218" s="102"/>
      <c r="ASI218" s="102"/>
      <c r="ASJ218" s="102"/>
      <c r="ASK218" s="102"/>
      <c r="ASL218" s="102"/>
      <c r="ASM218" s="102"/>
      <c r="ASN218" s="102"/>
      <c r="ASO218" s="102"/>
      <c r="ASP218" s="102"/>
      <c r="ASQ218" s="102"/>
      <c r="ASR218" s="102"/>
      <c r="ASS218" s="102"/>
      <c r="AST218" s="102"/>
      <c r="ASU218" s="102"/>
      <c r="ASV218" s="102"/>
      <c r="ASW218" s="102"/>
      <c r="ASX218" s="102"/>
      <c r="ASY218" s="102"/>
      <c r="ASZ218" s="102"/>
      <c r="ATA218" s="102"/>
      <c r="ATB218" s="102"/>
      <c r="ATC218" s="102"/>
      <c r="ATD218" s="102"/>
      <c r="ATE218" s="102"/>
      <c r="ATF218" s="102"/>
      <c r="ATG218" s="102"/>
      <c r="ATH218" s="102"/>
      <c r="ATI218" s="102"/>
      <c r="ATJ218" s="102"/>
      <c r="ATK218" s="102"/>
      <c r="ATL218" s="102"/>
      <c r="ATM218" s="102"/>
      <c r="ATN218" s="102"/>
      <c r="ATO218" s="102"/>
      <c r="ATP218" s="102"/>
      <c r="ATQ218" s="102"/>
      <c r="ATR218" s="102"/>
      <c r="ATS218" s="102"/>
      <c r="ATT218" s="102"/>
      <c r="ATU218" s="102"/>
      <c r="ATV218" s="102"/>
      <c r="ATW218" s="102"/>
      <c r="ATX218" s="102"/>
      <c r="ATY218" s="102"/>
      <c r="ATZ218" s="102"/>
      <c r="AUA218" s="102"/>
      <c r="AUB218" s="102"/>
      <c r="AUC218" s="102"/>
      <c r="AUD218" s="102"/>
      <c r="AUE218" s="102"/>
      <c r="AUF218" s="102"/>
      <c r="AUG218" s="102"/>
      <c r="AUH218" s="102"/>
      <c r="AUI218" s="102"/>
      <c r="AUJ218" s="102"/>
      <c r="AUK218" s="102"/>
      <c r="AUL218" s="102"/>
      <c r="AUM218" s="102"/>
      <c r="AUN218" s="102"/>
      <c r="AUO218" s="102"/>
      <c r="AUP218" s="102"/>
      <c r="AUQ218" s="102"/>
      <c r="AUR218" s="102"/>
      <c r="AUS218" s="102"/>
      <c r="AUT218" s="102"/>
      <c r="AUU218" s="102"/>
      <c r="AUV218" s="102"/>
      <c r="AUW218" s="102"/>
      <c r="AUX218" s="102"/>
      <c r="AUY218" s="102"/>
      <c r="AUZ218" s="102"/>
      <c r="AVA218" s="102"/>
      <c r="AVB218" s="102"/>
      <c r="AVC218" s="102"/>
      <c r="AVD218" s="102"/>
      <c r="AVE218" s="102"/>
      <c r="AVF218" s="102"/>
      <c r="AVG218" s="102"/>
      <c r="AVH218" s="102"/>
      <c r="AVI218" s="102"/>
      <c r="AVJ218" s="102"/>
      <c r="AVK218" s="102"/>
      <c r="AVL218" s="102"/>
      <c r="AVM218" s="102"/>
      <c r="AVN218" s="102"/>
      <c r="AVO218" s="102"/>
      <c r="AVP218" s="102"/>
      <c r="AVQ218" s="102"/>
      <c r="AVR218" s="102"/>
      <c r="AVS218" s="102"/>
      <c r="AVT218" s="102"/>
      <c r="AVU218" s="102"/>
      <c r="AVV218" s="102"/>
      <c r="AVW218" s="102"/>
      <c r="AVX218" s="102"/>
      <c r="AVY218" s="102"/>
      <c r="AVZ218" s="102"/>
      <c r="AWA218" s="102"/>
      <c r="AWB218" s="102"/>
      <c r="AWC218" s="102"/>
      <c r="AWD218" s="102"/>
      <c r="AWE218" s="102"/>
      <c r="AWF218" s="102"/>
      <c r="AWG218" s="102"/>
      <c r="AWH218" s="102"/>
      <c r="AWI218" s="102"/>
      <c r="AWJ218" s="102"/>
      <c r="AWK218" s="102"/>
      <c r="AWL218" s="102"/>
      <c r="AWM218" s="102"/>
      <c r="AWN218" s="102"/>
      <c r="AWO218" s="102"/>
      <c r="AWP218" s="102"/>
      <c r="AWQ218" s="102"/>
      <c r="AWR218" s="102"/>
      <c r="AWS218" s="102"/>
      <c r="AWT218" s="102"/>
      <c r="AWU218" s="102"/>
      <c r="AWV218" s="102"/>
      <c r="AWW218" s="102"/>
      <c r="AWX218" s="102"/>
      <c r="AWY218" s="102"/>
      <c r="AWZ218" s="102"/>
      <c r="AXA218" s="102"/>
      <c r="AXB218" s="102"/>
      <c r="AXC218" s="102"/>
      <c r="AXD218" s="102"/>
      <c r="AXE218" s="102"/>
      <c r="AXF218" s="102"/>
      <c r="AXG218" s="102"/>
      <c r="AXH218" s="102"/>
      <c r="AXI218" s="102"/>
      <c r="AXJ218" s="102"/>
      <c r="AXK218" s="102"/>
      <c r="AXL218" s="102"/>
      <c r="AXM218" s="102"/>
      <c r="AXN218" s="102"/>
      <c r="AXO218" s="102"/>
      <c r="AXP218" s="102"/>
      <c r="AXQ218" s="102"/>
      <c r="AXR218" s="102"/>
      <c r="AXS218" s="102"/>
      <c r="AXT218" s="102"/>
      <c r="AXU218" s="102"/>
      <c r="AXV218" s="102"/>
      <c r="AXW218" s="102"/>
      <c r="AXX218" s="102"/>
      <c r="AXY218" s="102"/>
      <c r="AXZ218" s="102"/>
      <c r="AYA218" s="102"/>
      <c r="AYB218" s="102"/>
      <c r="AYC218" s="102"/>
      <c r="AYD218" s="102"/>
      <c r="AYE218" s="102"/>
      <c r="AYF218" s="102"/>
      <c r="AYG218" s="102"/>
      <c r="AYH218" s="102"/>
      <c r="AYI218" s="102"/>
      <c r="AYJ218" s="102"/>
      <c r="AYK218" s="102"/>
      <c r="AYL218" s="102"/>
      <c r="AYM218" s="102"/>
      <c r="AYN218" s="102"/>
      <c r="AYO218" s="102"/>
      <c r="AYP218" s="102"/>
      <c r="AYQ218" s="102"/>
      <c r="AYR218" s="102"/>
      <c r="AYS218" s="102"/>
      <c r="AYT218" s="102"/>
      <c r="AYU218" s="102"/>
      <c r="AYV218" s="102"/>
      <c r="AYW218" s="102"/>
      <c r="AYX218" s="102"/>
      <c r="AYY218" s="102"/>
      <c r="AYZ218" s="102"/>
      <c r="AZA218" s="102"/>
      <c r="AZB218" s="102"/>
      <c r="AZC218" s="102"/>
      <c r="AZD218" s="102"/>
      <c r="AZE218" s="102"/>
      <c r="AZF218" s="102"/>
      <c r="AZG218" s="102"/>
      <c r="AZH218" s="102"/>
      <c r="AZI218" s="102"/>
      <c r="AZJ218" s="102"/>
      <c r="AZK218" s="102"/>
      <c r="AZL218" s="102"/>
      <c r="AZM218" s="102"/>
      <c r="AZN218" s="102"/>
      <c r="AZO218" s="102"/>
      <c r="AZP218" s="102"/>
      <c r="AZQ218" s="102"/>
      <c r="AZR218" s="102"/>
      <c r="AZS218" s="102"/>
      <c r="AZT218" s="102"/>
      <c r="AZU218" s="102"/>
      <c r="AZV218" s="102"/>
      <c r="AZW218" s="102"/>
      <c r="AZX218" s="102"/>
      <c r="AZY218" s="102"/>
      <c r="AZZ218" s="102"/>
      <c r="BAA218" s="102"/>
      <c r="BAB218" s="102"/>
      <c r="BAC218" s="102"/>
      <c r="BAD218" s="102"/>
      <c r="BAE218" s="102"/>
      <c r="BAF218" s="102"/>
      <c r="BAG218" s="102"/>
      <c r="BAH218" s="102"/>
      <c r="BAI218" s="102"/>
      <c r="BAJ218" s="102"/>
      <c r="BAK218" s="102"/>
      <c r="BAL218" s="102"/>
      <c r="BAM218" s="102"/>
      <c r="BAN218" s="102"/>
      <c r="BAO218" s="102"/>
      <c r="BAP218" s="102"/>
      <c r="BAQ218" s="102"/>
      <c r="BAR218" s="102"/>
      <c r="BAS218" s="102"/>
      <c r="BAT218" s="102"/>
      <c r="BAU218" s="102"/>
      <c r="BAV218" s="102"/>
      <c r="BAW218" s="102"/>
      <c r="BAX218" s="102"/>
      <c r="BAY218" s="102"/>
      <c r="BAZ218" s="102"/>
      <c r="BBA218" s="102"/>
      <c r="BBB218" s="102"/>
      <c r="BBC218" s="102"/>
      <c r="BBD218" s="102"/>
      <c r="BBE218" s="102"/>
      <c r="BBF218" s="102"/>
      <c r="BBG218" s="102"/>
      <c r="BBH218" s="102"/>
      <c r="BBI218" s="102"/>
      <c r="BBJ218" s="102"/>
      <c r="BBK218" s="102"/>
      <c r="BBL218" s="102"/>
      <c r="BBM218" s="102"/>
      <c r="BBN218" s="102"/>
      <c r="BBO218" s="102"/>
      <c r="BBP218" s="102"/>
      <c r="BBQ218" s="102"/>
      <c r="BBR218" s="102"/>
      <c r="BBS218" s="102"/>
      <c r="BBT218" s="102"/>
      <c r="BBU218" s="102"/>
      <c r="BBV218" s="102"/>
      <c r="BBW218" s="102"/>
      <c r="BBX218" s="102"/>
      <c r="BBY218" s="102"/>
      <c r="BBZ218" s="102"/>
      <c r="BCA218" s="102"/>
      <c r="BCB218" s="102"/>
      <c r="BCC218" s="102"/>
      <c r="BCD218" s="102"/>
      <c r="BCE218" s="102"/>
      <c r="BCF218" s="102"/>
      <c r="BCG218" s="102"/>
      <c r="BCH218" s="102"/>
      <c r="BCI218" s="102"/>
      <c r="BCJ218" s="102"/>
      <c r="BCK218" s="102"/>
      <c r="BCL218" s="102"/>
      <c r="BCM218" s="102"/>
      <c r="BCN218" s="102"/>
      <c r="BCO218" s="102"/>
      <c r="BCP218" s="102"/>
      <c r="BCQ218" s="102"/>
      <c r="BCR218" s="102"/>
      <c r="BCS218" s="102"/>
      <c r="BCT218" s="102"/>
      <c r="BCU218" s="102"/>
      <c r="BCV218" s="102"/>
      <c r="BCW218" s="102"/>
      <c r="BCX218" s="102"/>
      <c r="BCY218" s="102"/>
      <c r="BCZ218" s="102"/>
      <c r="BDA218" s="102"/>
      <c r="BDB218" s="102"/>
      <c r="BDC218" s="102"/>
      <c r="BDD218" s="102"/>
      <c r="BDE218" s="102"/>
      <c r="BDF218" s="102"/>
      <c r="BDG218" s="102"/>
      <c r="BDH218" s="102"/>
      <c r="BDI218" s="102"/>
      <c r="BDJ218" s="102"/>
      <c r="BDK218" s="102"/>
      <c r="BDL218" s="102"/>
      <c r="BDM218" s="102"/>
      <c r="BDN218" s="102"/>
      <c r="BDO218" s="102"/>
      <c r="BDP218" s="102"/>
      <c r="BDQ218" s="102"/>
      <c r="BDR218" s="102"/>
      <c r="BDS218" s="102"/>
      <c r="BDT218" s="102"/>
      <c r="BDU218" s="102"/>
      <c r="BDV218" s="102"/>
      <c r="BDW218" s="102"/>
      <c r="BDX218" s="102"/>
      <c r="BDY218" s="102"/>
      <c r="BDZ218" s="102"/>
      <c r="BEA218" s="102"/>
      <c r="BEB218" s="102"/>
      <c r="BEC218" s="102"/>
      <c r="BED218" s="102"/>
      <c r="BEE218" s="102"/>
      <c r="BEF218" s="102"/>
      <c r="BEG218" s="102"/>
      <c r="BEH218" s="102"/>
      <c r="BEI218" s="102"/>
      <c r="BEJ218" s="102"/>
      <c r="BEK218" s="102"/>
      <c r="BEL218" s="102"/>
      <c r="BEM218" s="102"/>
      <c r="BEN218" s="102"/>
      <c r="BEO218" s="102"/>
      <c r="BEP218" s="102"/>
      <c r="BEQ218" s="102"/>
      <c r="BER218" s="102"/>
      <c r="BES218" s="102"/>
      <c r="BET218" s="102"/>
      <c r="BEU218" s="102"/>
      <c r="BEV218" s="102"/>
      <c r="BEW218" s="102"/>
      <c r="BEX218" s="102"/>
      <c r="BEY218" s="102"/>
      <c r="BEZ218" s="102"/>
      <c r="BFA218" s="102"/>
      <c r="BFB218" s="102"/>
      <c r="BFC218" s="102"/>
      <c r="BFD218" s="102"/>
      <c r="BFE218" s="102"/>
      <c r="BFF218" s="102"/>
      <c r="BFG218" s="102"/>
      <c r="BFH218" s="102"/>
      <c r="BFI218" s="102"/>
      <c r="BFJ218" s="102"/>
      <c r="BFK218" s="102"/>
      <c r="BFL218" s="102"/>
      <c r="BFM218" s="102"/>
      <c r="BFN218" s="102"/>
      <c r="BFO218" s="102"/>
      <c r="BFP218" s="102"/>
      <c r="BFQ218" s="102"/>
      <c r="BFR218" s="102"/>
      <c r="BFS218" s="102"/>
      <c r="BFT218" s="102"/>
      <c r="BFU218" s="102"/>
      <c r="BFV218" s="102"/>
      <c r="BFW218" s="102"/>
      <c r="BFX218" s="102"/>
      <c r="BFY218" s="102"/>
      <c r="BFZ218" s="102"/>
      <c r="BGA218" s="102"/>
      <c r="BGB218" s="102"/>
      <c r="BGC218" s="102"/>
      <c r="BGD218" s="102"/>
      <c r="BGE218" s="102"/>
      <c r="BGF218" s="102"/>
      <c r="BGG218" s="102"/>
      <c r="BGH218" s="102"/>
      <c r="BGI218" s="102"/>
      <c r="BGJ218" s="102"/>
      <c r="BGK218" s="102"/>
      <c r="BGL218" s="102"/>
      <c r="BGM218" s="102"/>
      <c r="BGN218" s="102"/>
      <c r="BGO218" s="102"/>
      <c r="BGP218" s="102"/>
      <c r="BGQ218" s="102"/>
      <c r="BGR218" s="102"/>
      <c r="BGS218" s="102"/>
      <c r="BGT218" s="102"/>
      <c r="BGU218" s="102"/>
      <c r="BGV218" s="102"/>
      <c r="BGW218" s="102"/>
      <c r="BGX218" s="102"/>
      <c r="BGY218" s="102"/>
      <c r="BGZ218" s="102"/>
      <c r="BHA218" s="102"/>
      <c r="BHB218" s="102"/>
      <c r="BHC218" s="102"/>
      <c r="BHD218" s="102"/>
      <c r="BHE218" s="102"/>
      <c r="BHF218" s="102"/>
      <c r="BHG218" s="102"/>
      <c r="BHH218" s="102"/>
      <c r="BHI218" s="102"/>
      <c r="BHJ218" s="102"/>
      <c r="BHK218" s="102"/>
      <c r="BHL218" s="102"/>
      <c r="BHM218" s="102"/>
      <c r="BHN218" s="102"/>
      <c r="BHO218" s="102"/>
      <c r="BHP218" s="102"/>
      <c r="BHQ218" s="102"/>
      <c r="BHR218" s="102"/>
      <c r="BHS218" s="102"/>
      <c r="BHT218" s="102"/>
      <c r="BHU218" s="102"/>
      <c r="BHV218" s="102"/>
      <c r="BHW218" s="102"/>
      <c r="BHX218" s="102"/>
      <c r="BHY218" s="102"/>
      <c r="BHZ218" s="102"/>
      <c r="BIA218" s="102"/>
      <c r="BIB218" s="102"/>
      <c r="BIC218" s="102"/>
      <c r="BID218" s="102"/>
      <c r="BIE218" s="102"/>
      <c r="BIF218" s="102"/>
      <c r="BIG218" s="102"/>
      <c r="BIH218" s="102"/>
      <c r="BII218" s="102"/>
      <c r="BIJ218" s="102"/>
      <c r="BIK218" s="102"/>
      <c r="BIL218" s="102"/>
      <c r="BIM218" s="102"/>
      <c r="BIN218" s="102"/>
      <c r="BIO218" s="102"/>
      <c r="BIP218" s="102"/>
      <c r="BIQ218" s="102"/>
      <c r="BIR218" s="102"/>
      <c r="BIS218" s="102"/>
      <c r="BIT218" s="102"/>
      <c r="BIU218" s="102"/>
      <c r="BIV218" s="102"/>
      <c r="BIW218" s="102"/>
      <c r="BIX218" s="102"/>
      <c r="BIY218" s="102"/>
      <c r="BIZ218" s="102"/>
      <c r="BJA218" s="102"/>
      <c r="BJB218" s="102"/>
      <c r="BJC218" s="102"/>
      <c r="BJD218" s="102"/>
      <c r="BJE218" s="102"/>
      <c r="BJF218" s="102"/>
      <c r="BJG218" s="102"/>
      <c r="BJH218" s="102"/>
      <c r="BJI218" s="102"/>
      <c r="BJJ218" s="102"/>
      <c r="BJK218" s="102"/>
      <c r="BJL218" s="102"/>
      <c r="BJM218" s="102"/>
      <c r="BJN218" s="102"/>
      <c r="BJO218" s="102"/>
      <c r="BJP218" s="102"/>
      <c r="BJQ218" s="102"/>
      <c r="BJR218" s="102"/>
      <c r="BJS218" s="102"/>
      <c r="BJT218" s="102"/>
      <c r="BJU218" s="102"/>
      <c r="BJV218" s="102"/>
      <c r="BJW218" s="102"/>
      <c r="BJX218" s="102"/>
      <c r="BJY218" s="102"/>
      <c r="BJZ218" s="102"/>
      <c r="BKA218" s="102"/>
      <c r="BKB218" s="102"/>
      <c r="BKC218" s="102"/>
      <c r="BKD218" s="102"/>
      <c r="BKE218" s="102"/>
      <c r="BKF218" s="102"/>
      <c r="BKG218" s="102"/>
      <c r="BKH218" s="102"/>
      <c r="BKI218" s="102"/>
      <c r="BKJ218" s="102"/>
      <c r="BKK218" s="102"/>
      <c r="BKL218" s="102"/>
      <c r="BKM218" s="102"/>
      <c r="BKN218" s="102"/>
      <c r="BKO218" s="102"/>
      <c r="BKP218" s="102"/>
      <c r="BKQ218" s="102"/>
      <c r="BKR218" s="102"/>
      <c r="BKS218" s="102"/>
      <c r="BKT218" s="102"/>
      <c r="BKU218" s="102"/>
      <c r="BKV218" s="102"/>
      <c r="BKW218" s="102"/>
      <c r="BKX218" s="102"/>
      <c r="BKY218" s="102"/>
      <c r="BKZ218" s="102"/>
      <c r="BLA218" s="102"/>
      <c r="BLB218" s="102"/>
      <c r="BLC218" s="102"/>
      <c r="BLD218" s="102"/>
      <c r="BLE218" s="102"/>
      <c r="BLF218" s="102"/>
      <c r="BLG218" s="102"/>
      <c r="BLH218" s="102"/>
      <c r="BLI218" s="102"/>
      <c r="BLJ218" s="102"/>
      <c r="BLK218" s="102"/>
      <c r="BLL218" s="102"/>
      <c r="BLM218" s="102"/>
      <c r="BLN218" s="102"/>
      <c r="BLO218" s="102"/>
      <c r="BLP218" s="102"/>
      <c r="BLQ218" s="102"/>
      <c r="BLR218" s="102"/>
      <c r="BLS218" s="102"/>
      <c r="BLT218" s="102"/>
      <c r="BLU218" s="102"/>
      <c r="BLV218" s="102"/>
      <c r="BLW218" s="102"/>
      <c r="BLX218" s="102"/>
      <c r="BLY218" s="102"/>
      <c r="BLZ218" s="102"/>
      <c r="BMA218" s="102"/>
      <c r="BMB218" s="102"/>
      <c r="BMC218" s="102"/>
      <c r="BMD218" s="102"/>
      <c r="BME218" s="102"/>
      <c r="BMF218" s="102"/>
      <c r="BMG218" s="102"/>
      <c r="BMH218" s="102"/>
      <c r="BMI218" s="102"/>
      <c r="BMJ218" s="102"/>
      <c r="BMK218" s="102"/>
      <c r="BML218" s="102"/>
      <c r="BMM218" s="102"/>
      <c r="BMN218" s="102"/>
      <c r="BMO218" s="102"/>
      <c r="BMP218" s="102"/>
      <c r="BMQ218" s="102"/>
      <c r="BMR218" s="102"/>
      <c r="BMS218" s="102"/>
      <c r="BMT218" s="102"/>
      <c r="BMU218" s="102"/>
      <c r="BMV218" s="102"/>
      <c r="BMW218" s="102"/>
      <c r="BMX218" s="102"/>
      <c r="BMY218" s="102"/>
      <c r="BMZ218" s="102"/>
      <c r="BNA218" s="102"/>
      <c r="BNB218" s="102"/>
      <c r="BNC218" s="102"/>
      <c r="BND218" s="102"/>
      <c r="BNE218" s="102"/>
      <c r="BNF218" s="102"/>
      <c r="BNG218" s="102"/>
      <c r="BNH218" s="102"/>
      <c r="BNI218" s="102"/>
      <c r="BNJ218" s="102"/>
      <c r="BNK218" s="102"/>
      <c r="BNL218" s="102"/>
      <c r="BNM218" s="102"/>
      <c r="BNN218" s="102"/>
      <c r="BNO218" s="102"/>
      <c r="BNP218" s="102"/>
      <c r="BNQ218" s="102"/>
      <c r="BNR218" s="102"/>
      <c r="BNS218" s="102"/>
      <c r="BNT218" s="102"/>
      <c r="BNU218" s="102"/>
      <c r="BNV218" s="102"/>
      <c r="BNW218" s="102"/>
      <c r="BNX218" s="102"/>
      <c r="BNY218" s="102"/>
      <c r="BNZ218" s="102"/>
      <c r="BOA218" s="102"/>
      <c r="BOB218" s="102"/>
      <c r="BOC218" s="102"/>
      <c r="BOD218" s="102"/>
      <c r="BOE218" s="102"/>
      <c r="BOF218" s="102"/>
      <c r="BOG218" s="102"/>
      <c r="BOH218" s="102"/>
      <c r="BOI218" s="102"/>
      <c r="BOJ218" s="102"/>
      <c r="BOK218" s="102"/>
      <c r="BOL218" s="102"/>
      <c r="BOM218" s="102"/>
      <c r="BON218" s="102"/>
      <c r="BOO218" s="102"/>
      <c r="BOP218" s="102"/>
      <c r="BOQ218" s="102"/>
      <c r="BOR218" s="102"/>
      <c r="BOS218" s="102"/>
      <c r="BOT218" s="102"/>
      <c r="BOU218" s="102"/>
      <c r="BOV218" s="102"/>
      <c r="BOW218" s="102"/>
      <c r="BOX218" s="102"/>
      <c r="BOY218" s="102"/>
      <c r="BOZ218" s="102"/>
      <c r="BPA218" s="102"/>
      <c r="BPB218" s="102"/>
      <c r="BPC218" s="102"/>
      <c r="BPD218" s="102"/>
      <c r="BPE218" s="102"/>
      <c r="BPF218" s="102"/>
      <c r="BPG218" s="102"/>
      <c r="BPH218" s="102"/>
      <c r="BPI218" s="102"/>
      <c r="BPJ218" s="102"/>
      <c r="BPK218" s="102"/>
      <c r="BPL218" s="102"/>
      <c r="BPM218" s="102"/>
      <c r="BPN218" s="102"/>
      <c r="BPO218" s="102"/>
      <c r="BPP218" s="102"/>
      <c r="BPQ218" s="102"/>
      <c r="BPR218" s="102"/>
      <c r="BPS218" s="102"/>
      <c r="BPT218" s="102"/>
      <c r="BPU218" s="102"/>
      <c r="BPV218" s="102"/>
      <c r="BPW218" s="102"/>
      <c r="BPX218" s="102"/>
      <c r="BPY218" s="102"/>
      <c r="BPZ218" s="102"/>
      <c r="BQA218" s="102"/>
      <c r="BQB218" s="102"/>
      <c r="BQC218" s="102"/>
      <c r="BQD218" s="102"/>
      <c r="BQE218" s="102"/>
      <c r="BQF218" s="102"/>
      <c r="BQG218" s="102"/>
      <c r="BQH218" s="102"/>
      <c r="BQI218" s="102"/>
      <c r="BQJ218" s="102"/>
      <c r="BQK218" s="102"/>
      <c r="BQL218" s="102"/>
      <c r="BQM218" s="102"/>
      <c r="BQN218" s="102"/>
      <c r="BQO218" s="102"/>
      <c r="BQP218" s="102"/>
      <c r="BQQ218" s="102"/>
      <c r="BQR218" s="102"/>
      <c r="BQS218" s="102"/>
      <c r="BQT218" s="102"/>
      <c r="BQU218" s="102"/>
      <c r="BQV218" s="102"/>
      <c r="BQW218" s="102"/>
      <c r="BQX218" s="102"/>
      <c r="BQY218" s="102"/>
      <c r="BQZ218" s="102"/>
      <c r="BRA218" s="102"/>
      <c r="BRB218" s="102"/>
      <c r="BRC218" s="102"/>
      <c r="BRD218" s="102"/>
      <c r="BRE218" s="102"/>
      <c r="BRF218" s="102"/>
      <c r="BRG218" s="102"/>
      <c r="BRH218" s="102"/>
      <c r="BRI218" s="102"/>
      <c r="BRJ218" s="102"/>
      <c r="BRK218" s="102"/>
      <c r="BRL218" s="102"/>
      <c r="BRM218" s="102"/>
      <c r="BRN218" s="102"/>
      <c r="BRO218" s="102"/>
      <c r="BRP218" s="102"/>
      <c r="BRQ218" s="102"/>
      <c r="BRR218" s="102"/>
      <c r="BRS218" s="102"/>
      <c r="BRT218" s="102"/>
      <c r="BRU218" s="102"/>
      <c r="BRV218" s="102"/>
      <c r="BRW218" s="102"/>
      <c r="BRX218" s="102"/>
      <c r="BRY218" s="102"/>
      <c r="BRZ218" s="102"/>
      <c r="BSA218" s="102"/>
      <c r="BSB218" s="102"/>
      <c r="BSC218" s="102"/>
      <c r="BSD218" s="102"/>
      <c r="BSE218" s="102"/>
      <c r="BSF218" s="102"/>
      <c r="BSG218" s="102"/>
      <c r="BSH218" s="102"/>
      <c r="BSI218" s="102"/>
      <c r="BSJ218" s="102"/>
      <c r="BSK218" s="102"/>
      <c r="BSL218" s="102"/>
      <c r="BSM218" s="102"/>
      <c r="BSN218" s="102"/>
      <c r="BSO218" s="102"/>
      <c r="BSP218" s="102"/>
      <c r="BSQ218" s="102"/>
      <c r="BSR218" s="102"/>
      <c r="BSS218" s="102"/>
      <c r="BST218" s="102"/>
      <c r="BSU218" s="102"/>
      <c r="BSV218" s="102"/>
      <c r="BSW218" s="102"/>
      <c r="BSX218" s="102"/>
      <c r="BSY218" s="102"/>
      <c r="BSZ218" s="102"/>
      <c r="BTA218" s="102"/>
      <c r="BTB218" s="102"/>
      <c r="BTC218" s="102"/>
      <c r="BTD218" s="102"/>
      <c r="BTE218" s="102"/>
      <c r="BTF218" s="102"/>
      <c r="BTG218" s="102"/>
      <c r="BTH218" s="102"/>
      <c r="BTI218" s="102"/>
      <c r="BTJ218" s="102"/>
      <c r="BTK218" s="102"/>
      <c r="BTL218" s="102"/>
      <c r="BTM218" s="102"/>
      <c r="BTN218" s="102"/>
      <c r="BTO218" s="102"/>
      <c r="BTP218" s="102"/>
      <c r="BTQ218" s="102"/>
      <c r="BTR218" s="102"/>
      <c r="BTS218" s="102"/>
      <c r="BTT218" s="102"/>
      <c r="BTU218" s="102"/>
      <c r="BTV218" s="102"/>
      <c r="BTW218" s="102"/>
      <c r="BTX218" s="102"/>
      <c r="BTY218" s="102"/>
      <c r="BTZ218" s="102"/>
      <c r="BUA218" s="102"/>
      <c r="BUB218" s="102"/>
      <c r="BUC218" s="102"/>
      <c r="BUD218" s="102"/>
      <c r="BUE218" s="102"/>
      <c r="BUF218" s="102"/>
      <c r="BUG218" s="102"/>
      <c r="BUH218" s="102"/>
      <c r="BUI218" s="102"/>
      <c r="BUJ218" s="102"/>
      <c r="BUK218" s="102"/>
      <c r="BUL218" s="102"/>
      <c r="BUM218" s="102"/>
      <c r="BUN218" s="102"/>
      <c r="BUO218" s="102"/>
      <c r="BUP218" s="102"/>
      <c r="BUQ218" s="102"/>
      <c r="BUR218" s="102"/>
      <c r="BUS218" s="102"/>
      <c r="BUT218" s="102"/>
      <c r="BUU218" s="102"/>
      <c r="BUV218" s="102"/>
      <c r="BUW218" s="102"/>
      <c r="BUX218" s="102"/>
      <c r="BUY218" s="102"/>
      <c r="BUZ218" s="102"/>
      <c r="BVA218" s="102"/>
      <c r="BVB218" s="102"/>
      <c r="BVC218" s="102"/>
      <c r="BVD218" s="102"/>
      <c r="BVE218" s="102"/>
      <c r="BVF218" s="102"/>
      <c r="BVG218" s="102"/>
      <c r="BVH218" s="102"/>
      <c r="BVI218" s="102"/>
      <c r="BVJ218" s="102"/>
      <c r="BVK218" s="102"/>
      <c r="BVL218" s="102"/>
      <c r="BVM218" s="102"/>
      <c r="BVN218" s="102"/>
      <c r="BVO218" s="102"/>
      <c r="BVP218" s="102"/>
      <c r="BVQ218" s="102"/>
      <c r="BVR218" s="102"/>
      <c r="BVS218" s="102"/>
      <c r="BVT218" s="102"/>
      <c r="BVU218" s="102"/>
      <c r="BVV218" s="102"/>
      <c r="BVW218" s="102"/>
      <c r="BVX218" s="102"/>
      <c r="BVY218" s="102"/>
      <c r="BVZ218" s="102"/>
      <c r="BWA218" s="102"/>
      <c r="BWB218" s="102"/>
      <c r="BWC218" s="102"/>
      <c r="BWD218" s="102"/>
      <c r="BWE218" s="102"/>
      <c r="BWF218" s="102"/>
      <c r="BWG218" s="102"/>
      <c r="BWH218" s="102"/>
      <c r="BWI218" s="102"/>
      <c r="BWJ218" s="102"/>
      <c r="BWK218" s="102"/>
      <c r="BWL218" s="102"/>
      <c r="BWM218" s="102"/>
      <c r="BWN218" s="102"/>
      <c r="BWO218" s="102"/>
      <c r="BWP218" s="102"/>
      <c r="BWQ218" s="102"/>
      <c r="BWR218" s="102"/>
      <c r="BWS218" s="102"/>
      <c r="BWT218" s="102"/>
      <c r="BWU218" s="102"/>
      <c r="BWV218" s="102"/>
      <c r="BWW218" s="102"/>
      <c r="BWX218" s="102"/>
      <c r="BWY218" s="102"/>
      <c r="BWZ218" s="102"/>
      <c r="BXA218" s="102"/>
      <c r="BXB218" s="102"/>
      <c r="BXC218" s="102"/>
      <c r="BXD218" s="102"/>
      <c r="BXE218" s="102"/>
      <c r="BXF218" s="102"/>
      <c r="BXG218" s="102"/>
      <c r="BXH218" s="102"/>
      <c r="BXI218" s="102"/>
      <c r="BXJ218" s="102"/>
      <c r="BXK218" s="102"/>
      <c r="BXL218" s="102"/>
      <c r="BXM218" s="102"/>
      <c r="BXN218" s="102"/>
      <c r="BXO218" s="102"/>
      <c r="BXP218" s="102"/>
      <c r="BXQ218" s="102"/>
      <c r="BXR218" s="102"/>
      <c r="BXS218" s="102"/>
      <c r="BXT218" s="102"/>
      <c r="BXU218" s="102"/>
      <c r="BXV218" s="102"/>
      <c r="BXW218" s="102"/>
      <c r="BXX218" s="102"/>
      <c r="BXY218" s="102"/>
      <c r="BXZ218" s="102"/>
      <c r="BYA218" s="102"/>
      <c r="BYB218" s="102"/>
      <c r="BYC218" s="102"/>
      <c r="BYD218" s="102"/>
      <c r="BYE218" s="102"/>
      <c r="BYF218" s="102"/>
      <c r="BYG218" s="102"/>
      <c r="BYH218" s="102"/>
      <c r="BYI218" s="102"/>
      <c r="BYJ218" s="102"/>
      <c r="BYK218" s="102"/>
      <c r="BYL218" s="102"/>
      <c r="BYM218" s="102"/>
      <c r="BYN218" s="102"/>
      <c r="BYO218" s="102"/>
      <c r="BYP218" s="102"/>
      <c r="BYQ218" s="102"/>
      <c r="BYR218" s="102"/>
      <c r="BYS218" s="102"/>
      <c r="BYT218" s="102"/>
      <c r="BYU218" s="102"/>
      <c r="BYV218" s="102"/>
      <c r="BYW218" s="102"/>
      <c r="BYX218" s="102"/>
      <c r="BYY218" s="102"/>
      <c r="BYZ218" s="102"/>
      <c r="BZA218" s="102"/>
      <c r="BZB218" s="102"/>
      <c r="BZC218" s="102"/>
      <c r="BZD218" s="102"/>
      <c r="BZE218" s="102"/>
      <c r="BZF218" s="102"/>
      <c r="BZG218" s="102"/>
      <c r="BZH218" s="102"/>
      <c r="BZI218" s="102"/>
      <c r="BZJ218" s="102"/>
      <c r="BZK218" s="102"/>
      <c r="BZL218" s="102"/>
      <c r="BZM218" s="102"/>
      <c r="BZN218" s="102"/>
      <c r="BZO218" s="102"/>
      <c r="BZP218" s="102"/>
      <c r="BZQ218" s="102"/>
      <c r="BZR218" s="102"/>
      <c r="BZS218" s="102"/>
      <c r="BZT218" s="102"/>
      <c r="BZU218" s="102"/>
      <c r="BZV218" s="102"/>
      <c r="BZW218" s="102"/>
    </row>
    <row r="219" spans="2:2051" ht="14.25" customHeight="1">
      <c r="B219" s="112" t="s">
        <v>754</v>
      </c>
      <c r="C219" s="113" t="s">
        <v>235</v>
      </c>
      <c r="D219" s="113" t="s">
        <v>3</v>
      </c>
      <c r="E219" s="113" t="str">
        <f>'Alcance 3'!C114</f>
        <v>Material 2</v>
      </c>
      <c r="F219" s="113" t="str">
        <f>'Alcance 3'!D114</f>
        <v>Tipo de transporte de carga</v>
      </c>
      <c r="G219" s="226" t="s">
        <v>804</v>
      </c>
      <c r="H219" s="237" t="s">
        <v>238</v>
      </c>
      <c r="I219" s="238">
        <v>3</v>
      </c>
      <c r="J219" s="126">
        <f>'Alcance 3'!E114*'Alcance 3'!E133</f>
        <v>0</v>
      </c>
      <c r="K219" s="113" t="s">
        <v>802</v>
      </c>
      <c r="L219" s="113"/>
      <c r="M219" s="298">
        <v>1</v>
      </c>
      <c r="N219" s="117"/>
      <c r="O219" s="113">
        <f t="shared" si="192"/>
        <v>0</v>
      </c>
      <c r="P219" s="115" t="str">
        <f t="shared" si="186"/>
        <v>tkm</v>
      </c>
      <c r="Q219" s="120">
        <f>IFERROR(VLOOKUP($F219,'Datos 1-Factores emisión'!$B$809:$D$820,2,FALSE),0)</f>
        <v>0</v>
      </c>
      <c r="R219" s="121">
        <v>0</v>
      </c>
      <c r="S219" s="121">
        <v>0</v>
      </c>
      <c r="T219" s="121">
        <v>0</v>
      </c>
      <c r="U219" s="121">
        <v>0</v>
      </c>
      <c r="V219" s="120">
        <f t="shared" si="194"/>
        <v>0</v>
      </c>
      <c r="W219" s="121">
        <f t="shared" si="194"/>
        <v>0</v>
      </c>
      <c r="X219" s="121">
        <f t="shared" si="194"/>
        <v>0</v>
      </c>
      <c r="Y219" s="121">
        <v>0</v>
      </c>
      <c r="Z219" s="121">
        <v>0</v>
      </c>
      <c r="AA219" s="121">
        <f t="shared" si="188"/>
        <v>0</v>
      </c>
      <c r="AB219" s="120">
        <f>'Datos 2-Potenciales calent glob'!$E$6</f>
        <v>1</v>
      </c>
      <c r="AC219" s="121">
        <f>'Datos 2-Potenciales calent glob'!$E$31</f>
        <v>28</v>
      </c>
      <c r="AD219" s="121">
        <f>'Datos 2-Potenciales calent glob'!$E$32</f>
        <v>265</v>
      </c>
      <c r="AE219" s="123">
        <f>SUMIF('Datos 2-Potenciales calent glob'!$B$6:$B$56,Cálculos_5!E219,'Datos 2-Potenciales calent glob'!$E$6:$E$56)</f>
        <v>0</v>
      </c>
      <c r="AF219" s="121">
        <f>'Datos 2-Potenciales calent glob'!$E$6</f>
        <v>1</v>
      </c>
      <c r="AG219" s="121">
        <f>'Datos 2-Potenciales calent glob'!$E$6</f>
        <v>1</v>
      </c>
      <c r="AH219" s="120">
        <f t="shared" si="193"/>
        <v>0</v>
      </c>
      <c r="AI219" s="121">
        <f t="shared" si="193"/>
        <v>0</v>
      </c>
      <c r="AJ219" s="121">
        <f t="shared" si="193"/>
        <v>0</v>
      </c>
      <c r="AK219" s="121">
        <f t="shared" si="193"/>
        <v>0</v>
      </c>
      <c r="AL219" s="124">
        <f t="shared" si="190"/>
        <v>0</v>
      </c>
      <c r="AM219" s="121">
        <f t="shared" si="176"/>
        <v>0</v>
      </c>
      <c r="AN219" s="207">
        <f t="shared" si="155"/>
        <v>0</v>
      </c>
      <c r="AO219" s="102"/>
      <c r="AP219" s="102"/>
      <c r="AQ219" s="102"/>
      <c r="AR219" s="102"/>
      <c r="AS219" s="102"/>
      <c r="AT219" s="102"/>
      <c r="AU219" s="102"/>
      <c r="AV219" s="102"/>
      <c r="AW219" s="102"/>
      <c r="AX219" s="102"/>
      <c r="AY219" s="102"/>
      <c r="AZ219" s="102"/>
      <c r="BA219" s="102"/>
      <c r="BB219" s="102"/>
      <c r="BC219" s="102"/>
      <c r="BD219" s="102"/>
      <c r="BE219" s="102"/>
      <c r="BF219" s="102"/>
      <c r="BG219" s="102"/>
      <c r="BH219" s="102"/>
      <c r="BI219" s="102"/>
      <c r="BJ219" s="102"/>
      <c r="BK219" s="102"/>
      <c r="BL219" s="102"/>
      <c r="BM219" s="102"/>
      <c r="BN219" s="102"/>
      <c r="BO219" s="102"/>
      <c r="BP219" s="102"/>
      <c r="BQ219" s="102"/>
      <c r="BR219" s="102"/>
      <c r="BS219" s="102"/>
      <c r="BT219" s="102"/>
      <c r="BU219" s="102"/>
      <c r="BV219" s="102"/>
      <c r="BW219" s="102"/>
      <c r="BX219" s="102"/>
      <c r="BY219" s="102"/>
      <c r="BZ219" s="102"/>
      <c r="CA219" s="102"/>
      <c r="CB219" s="102"/>
      <c r="CC219" s="102"/>
      <c r="CD219" s="102"/>
      <c r="CE219" s="102"/>
      <c r="CF219" s="102"/>
      <c r="CG219" s="102"/>
      <c r="CH219" s="102"/>
      <c r="CI219" s="102"/>
      <c r="CJ219" s="102"/>
      <c r="CK219" s="102"/>
      <c r="CL219" s="102"/>
      <c r="CM219" s="102"/>
      <c r="CN219" s="102"/>
      <c r="CO219" s="102"/>
      <c r="CP219" s="102"/>
      <c r="CQ219" s="102"/>
      <c r="CR219" s="102"/>
      <c r="CS219" s="102"/>
      <c r="CT219" s="102"/>
      <c r="CU219" s="102"/>
      <c r="CV219" s="102"/>
      <c r="CW219" s="102"/>
      <c r="CX219" s="102"/>
      <c r="CY219" s="102"/>
      <c r="CZ219" s="102"/>
      <c r="DA219" s="102"/>
      <c r="DB219" s="102"/>
      <c r="DC219" s="102"/>
      <c r="DD219" s="102"/>
      <c r="DE219" s="102"/>
      <c r="DF219" s="102"/>
      <c r="DG219" s="102"/>
      <c r="DH219" s="102"/>
      <c r="DI219" s="102"/>
      <c r="DJ219" s="102"/>
      <c r="DK219" s="102"/>
      <c r="DL219" s="102"/>
      <c r="DM219" s="102"/>
      <c r="DN219" s="102"/>
      <c r="DO219" s="102"/>
      <c r="DP219" s="102"/>
      <c r="DQ219" s="102"/>
      <c r="DR219" s="102"/>
      <c r="DS219" s="102"/>
      <c r="DT219" s="102"/>
      <c r="DU219" s="102"/>
      <c r="DV219" s="102"/>
      <c r="DW219" s="102"/>
      <c r="DX219" s="102"/>
      <c r="DY219" s="102"/>
      <c r="DZ219" s="102"/>
      <c r="EA219" s="102"/>
      <c r="EB219" s="102"/>
      <c r="EC219" s="102"/>
      <c r="ED219" s="102"/>
      <c r="EE219" s="102"/>
      <c r="EF219" s="102"/>
      <c r="EG219" s="102"/>
      <c r="EH219" s="102"/>
      <c r="EI219" s="102"/>
      <c r="EJ219" s="102"/>
      <c r="EK219" s="102"/>
      <c r="EL219" s="102"/>
      <c r="EM219" s="102"/>
      <c r="EN219" s="102"/>
      <c r="EO219" s="102"/>
      <c r="EP219" s="102"/>
      <c r="EQ219" s="102"/>
      <c r="ER219" s="102"/>
      <c r="ES219" s="102"/>
      <c r="ET219" s="102"/>
      <c r="EU219" s="102"/>
      <c r="EV219" s="102"/>
      <c r="EW219" s="102"/>
      <c r="EX219" s="102"/>
      <c r="EY219" s="102"/>
      <c r="EZ219" s="102"/>
      <c r="FA219" s="102"/>
      <c r="FB219" s="102"/>
      <c r="FC219" s="102"/>
      <c r="FD219" s="102"/>
      <c r="FE219" s="102"/>
      <c r="FF219" s="102"/>
      <c r="FG219" s="102"/>
      <c r="FH219" s="102"/>
      <c r="FI219" s="102"/>
      <c r="FJ219" s="102"/>
      <c r="FK219" s="102"/>
      <c r="FL219" s="102"/>
      <c r="FM219" s="102"/>
      <c r="FN219" s="102"/>
      <c r="FO219" s="102"/>
      <c r="FP219" s="102"/>
      <c r="FQ219" s="102"/>
      <c r="FR219" s="102"/>
      <c r="FS219" s="102"/>
      <c r="FT219" s="102"/>
      <c r="FU219" s="102"/>
      <c r="FV219" s="102"/>
      <c r="FW219" s="102"/>
      <c r="FX219" s="102"/>
      <c r="FY219" s="102"/>
      <c r="FZ219" s="102"/>
      <c r="GA219" s="102"/>
      <c r="GB219" s="102"/>
      <c r="GC219" s="102"/>
      <c r="GD219" s="102"/>
      <c r="GE219" s="102"/>
      <c r="GF219" s="102"/>
      <c r="GG219" s="102"/>
      <c r="GH219" s="102"/>
      <c r="GI219" s="102"/>
      <c r="GJ219" s="102"/>
      <c r="GK219" s="102"/>
      <c r="GL219" s="102"/>
      <c r="GM219" s="102"/>
      <c r="GN219" s="102"/>
      <c r="GO219" s="102"/>
      <c r="GP219" s="102"/>
      <c r="GQ219" s="102"/>
      <c r="GR219" s="102"/>
      <c r="GS219" s="102"/>
      <c r="GT219" s="102"/>
      <c r="GU219" s="102"/>
      <c r="GV219" s="102"/>
      <c r="GW219" s="102"/>
      <c r="GX219" s="102"/>
      <c r="GY219" s="102"/>
      <c r="GZ219" s="102"/>
      <c r="HA219" s="102"/>
      <c r="HB219" s="102"/>
      <c r="HC219" s="102"/>
      <c r="HD219" s="102"/>
      <c r="HE219" s="102"/>
      <c r="HF219" s="102"/>
      <c r="HG219" s="102"/>
      <c r="HH219" s="102"/>
      <c r="HI219" s="102"/>
      <c r="HJ219" s="102"/>
      <c r="HK219" s="102"/>
      <c r="HL219" s="102"/>
      <c r="HM219" s="102"/>
      <c r="HN219" s="102"/>
      <c r="HO219" s="102"/>
      <c r="HP219" s="102"/>
      <c r="HQ219" s="102"/>
      <c r="HR219" s="102"/>
      <c r="HS219" s="102"/>
      <c r="HT219" s="102"/>
      <c r="HU219" s="102"/>
      <c r="HV219" s="102"/>
      <c r="HW219" s="102"/>
      <c r="HX219" s="102"/>
      <c r="HY219" s="102"/>
      <c r="HZ219" s="102"/>
      <c r="IA219" s="102"/>
      <c r="IB219" s="102"/>
      <c r="IC219" s="102"/>
      <c r="ID219" s="102"/>
      <c r="IE219" s="102"/>
      <c r="IF219" s="102"/>
      <c r="IG219" s="102"/>
      <c r="IH219" s="102"/>
      <c r="II219" s="102"/>
      <c r="IJ219" s="102"/>
      <c r="IK219" s="102"/>
      <c r="IL219" s="102"/>
      <c r="IM219" s="102"/>
      <c r="IN219" s="102"/>
      <c r="IO219" s="102"/>
      <c r="IP219" s="102"/>
      <c r="IQ219" s="102"/>
      <c r="IR219" s="102"/>
      <c r="IS219" s="102"/>
      <c r="IT219" s="102"/>
      <c r="IU219" s="102"/>
      <c r="IV219" s="102"/>
      <c r="IW219" s="102"/>
      <c r="IX219" s="102"/>
      <c r="IY219" s="102"/>
      <c r="IZ219" s="102"/>
      <c r="JA219" s="102"/>
      <c r="JB219" s="102"/>
      <c r="JC219" s="102"/>
      <c r="JD219" s="102"/>
      <c r="JE219" s="102"/>
      <c r="JF219" s="102"/>
      <c r="JG219" s="102"/>
      <c r="JH219" s="102"/>
      <c r="JI219" s="102"/>
      <c r="JJ219" s="102"/>
      <c r="JK219" s="102"/>
      <c r="JL219" s="102"/>
      <c r="JM219" s="102"/>
      <c r="JN219" s="102"/>
      <c r="JO219" s="102"/>
      <c r="JP219" s="102"/>
      <c r="JQ219" s="102"/>
      <c r="JR219" s="102"/>
      <c r="JS219" s="102"/>
      <c r="JT219" s="102"/>
      <c r="JU219" s="102"/>
      <c r="JV219" s="102"/>
      <c r="JW219" s="102"/>
      <c r="JX219" s="102"/>
      <c r="JY219" s="102"/>
      <c r="JZ219" s="102"/>
      <c r="KA219" s="102"/>
      <c r="KB219" s="102"/>
      <c r="KC219" s="102"/>
      <c r="KD219" s="102"/>
      <c r="KE219" s="102"/>
      <c r="KF219" s="102"/>
      <c r="KG219" s="102"/>
      <c r="KH219" s="102"/>
      <c r="KI219" s="102"/>
      <c r="KJ219" s="102"/>
      <c r="KK219" s="102"/>
      <c r="KL219" s="102"/>
      <c r="KM219" s="102"/>
      <c r="KN219" s="102"/>
      <c r="KO219" s="102"/>
      <c r="KP219" s="102"/>
      <c r="KQ219" s="102"/>
      <c r="KR219" s="102"/>
      <c r="KS219" s="102"/>
      <c r="KT219" s="102"/>
      <c r="KU219" s="102"/>
      <c r="KV219" s="102"/>
      <c r="KW219" s="102"/>
      <c r="KX219" s="102"/>
      <c r="KY219" s="102"/>
      <c r="KZ219" s="102"/>
      <c r="LA219" s="102"/>
      <c r="LB219" s="102"/>
      <c r="LC219" s="102"/>
      <c r="LD219" s="102"/>
      <c r="LE219" s="102"/>
      <c r="LF219" s="102"/>
      <c r="LG219" s="102"/>
      <c r="LH219" s="102"/>
      <c r="LI219" s="102"/>
      <c r="LJ219" s="102"/>
      <c r="LK219" s="102"/>
      <c r="LL219" s="102"/>
      <c r="LM219" s="102"/>
      <c r="LN219" s="102"/>
      <c r="LO219" s="102"/>
      <c r="LP219" s="102"/>
      <c r="LQ219" s="102"/>
      <c r="LR219" s="102"/>
      <c r="LS219" s="102"/>
      <c r="LT219" s="102"/>
      <c r="LU219" s="102"/>
      <c r="LV219" s="102"/>
      <c r="LW219" s="102"/>
      <c r="LX219" s="102"/>
      <c r="LY219" s="102"/>
      <c r="LZ219" s="102"/>
      <c r="MA219" s="102"/>
      <c r="MB219" s="102"/>
      <c r="MC219" s="102"/>
      <c r="MD219" s="102"/>
      <c r="ME219" s="102"/>
      <c r="MF219" s="102"/>
      <c r="MG219" s="102"/>
      <c r="MH219" s="102"/>
      <c r="MI219" s="102"/>
      <c r="MJ219" s="102"/>
      <c r="MK219" s="102"/>
      <c r="ML219" s="102"/>
      <c r="MM219" s="102"/>
      <c r="MN219" s="102"/>
      <c r="MO219" s="102"/>
      <c r="MP219" s="102"/>
      <c r="MQ219" s="102"/>
      <c r="MR219" s="102"/>
      <c r="MS219" s="102"/>
      <c r="MT219" s="102"/>
      <c r="MU219" s="102"/>
      <c r="MV219" s="102"/>
      <c r="MW219" s="102"/>
      <c r="MX219" s="102"/>
      <c r="MY219" s="102"/>
      <c r="MZ219" s="102"/>
      <c r="NA219" s="102"/>
      <c r="NB219" s="102"/>
      <c r="NC219" s="102"/>
      <c r="ND219" s="102"/>
      <c r="NE219" s="102"/>
      <c r="NF219" s="102"/>
      <c r="NG219" s="102"/>
      <c r="NH219" s="102"/>
      <c r="NI219" s="102"/>
      <c r="NJ219" s="102"/>
      <c r="NK219" s="102"/>
      <c r="NL219" s="102"/>
      <c r="NM219" s="102"/>
      <c r="NN219" s="102"/>
      <c r="NO219" s="102"/>
      <c r="NP219" s="102"/>
      <c r="NQ219" s="102"/>
      <c r="NR219" s="102"/>
      <c r="NS219" s="102"/>
      <c r="NT219" s="102"/>
      <c r="NU219" s="102"/>
      <c r="NV219" s="102"/>
      <c r="NW219" s="102"/>
      <c r="NX219" s="102"/>
      <c r="NY219" s="102"/>
      <c r="NZ219" s="102"/>
      <c r="OA219" s="102"/>
      <c r="OB219" s="102"/>
      <c r="OC219" s="102"/>
      <c r="OD219" s="102"/>
      <c r="OE219" s="102"/>
      <c r="OF219" s="102"/>
      <c r="OG219" s="102"/>
      <c r="OH219" s="102"/>
      <c r="OI219" s="102"/>
      <c r="OJ219" s="102"/>
      <c r="OK219" s="102"/>
      <c r="OL219" s="102"/>
      <c r="OM219" s="102"/>
      <c r="ON219" s="102"/>
      <c r="OO219" s="102"/>
      <c r="OP219" s="102"/>
      <c r="OQ219" s="102"/>
      <c r="OR219" s="102"/>
      <c r="OS219" s="102"/>
      <c r="OT219" s="102"/>
      <c r="OU219" s="102"/>
      <c r="OV219" s="102"/>
      <c r="OW219" s="102"/>
      <c r="OX219" s="102"/>
      <c r="OY219" s="102"/>
      <c r="OZ219" s="102"/>
      <c r="PA219" s="102"/>
      <c r="PB219" s="102"/>
      <c r="PC219" s="102"/>
      <c r="PD219" s="102"/>
      <c r="PE219" s="102"/>
      <c r="PF219" s="102"/>
      <c r="PG219" s="102"/>
      <c r="PH219" s="102"/>
      <c r="PI219" s="102"/>
      <c r="PJ219" s="102"/>
      <c r="PK219" s="102"/>
      <c r="PL219" s="102"/>
      <c r="PM219" s="102"/>
      <c r="PN219" s="102"/>
      <c r="PO219" s="102"/>
      <c r="PP219" s="102"/>
      <c r="PQ219" s="102"/>
      <c r="PR219" s="102"/>
      <c r="PS219" s="102"/>
      <c r="PT219" s="102"/>
      <c r="PU219" s="102"/>
      <c r="PV219" s="102"/>
      <c r="PW219" s="102"/>
      <c r="PX219" s="102"/>
      <c r="PY219" s="102"/>
      <c r="PZ219" s="102"/>
      <c r="QA219" s="102"/>
      <c r="QB219" s="102"/>
      <c r="QC219" s="102"/>
      <c r="QD219" s="102"/>
      <c r="QE219" s="102"/>
      <c r="QF219" s="102"/>
      <c r="QG219" s="102"/>
      <c r="QH219" s="102"/>
      <c r="QI219" s="102"/>
      <c r="QJ219" s="102"/>
      <c r="QK219" s="102"/>
      <c r="QL219" s="102"/>
      <c r="QM219" s="102"/>
      <c r="QN219" s="102"/>
      <c r="QO219" s="102"/>
      <c r="QP219" s="102"/>
      <c r="QQ219" s="102"/>
      <c r="QR219" s="102"/>
      <c r="QS219" s="102"/>
      <c r="QT219" s="102"/>
      <c r="QU219" s="102"/>
      <c r="QV219" s="102"/>
      <c r="QW219" s="102"/>
      <c r="QX219" s="102"/>
      <c r="QY219" s="102"/>
      <c r="QZ219" s="102"/>
      <c r="RA219" s="102"/>
      <c r="RB219" s="102"/>
      <c r="RC219" s="102"/>
      <c r="RD219" s="102"/>
      <c r="RE219" s="102"/>
      <c r="RF219" s="102"/>
      <c r="RG219" s="102"/>
      <c r="RH219" s="102"/>
      <c r="RI219" s="102"/>
      <c r="RJ219" s="102"/>
      <c r="RK219" s="102"/>
      <c r="RL219" s="102"/>
      <c r="RM219" s="102"/>
      <c r="RN219" s="102"/>
      <c r="RO219" s="102"/>
      <c r="RP219" s="102"/>
      <c r="RQ219" s="102"/>
      <c r="RR219" s="102"/>
      <c r="RS219" s="102"/>
      <c r="RT219" s="102"/>
      <c r="RU219" s="102"/>
      <c r="RV219" s="102"/>
      <c r="RW219" s="102"/>
      <c r="RX219" s="102"/>
      <c r="RY219" s="102"/>
      <c r="RZ219" s="102"/>
      <c r="SA219" s="102"/>
      <c r="SB219" s="102"/>
      <c r="SC219" s="102"/>
      <c r="SD219" s="102"/>
      <c r="SE219" s="102"/>
      <c r="SF219" s="102"/>
      <c r="SG219" s="102"/>
      <c r="SH219" s="102"/>
      <c r="SI219" s="102"/>
      <c r="SJ219" s="102"/>
      <c r="SK219" s="102"/>
      <c r="SL219" s="102"/>
      <c r="SM219" s="102"/>
      <c r="SN219" s="102"/>
      <c r="SO219" s="102"/>
      <c r="SP219" s="102"/>
      <c r="SQ219" s="102"/>
      <c r="SR219" s="102"/>
      <c r="SS219" s="102"/>
      <c r="ST219" s="102"/>
      <c r="SU219" s="102"/>
      <c r="SV219" s="102"/>
      <c r="SW219" s="102"/>
      <c r="SX219" s="102"/>
      <c r="SY219" s="102"/>
      <c r="SZ219" s="102"/>
      <c r="TA219" s="102"/>
      <c r="TB219" s="102"/>
      <c r="TC219" s="102"/>
      <c r="TD219" s="102"/>
      <c r="TE219" s="102"/>
      <c r="TF219" s="102"/>
      <c r="TG219" s="102"/>
      <c r="TH219" s="102"/>
      <c r="TI219" s="102"/>
      <c r="TJ219" s="102"/>
      <c r="TK219" s="102"/>
      <c r="TL219" s="102"/>
      <c r="TM219" s="102"/>
      <c r="TN219" s="102"/>
      <c r="TO219" s="102"/>
      <c r="TP219" s="102"/>
      <c r="TQ219" s="102"/>
      <c r="TR219" s="102"/>
      <c r="TS219" s="102"/>
      <c r="TT219" s="102"/>
      <c r="TU219" s="102"/>
      <c r="TV219" s="102"/>
      <c r="TW219" s="102"/>
      <c r="TX219" s="102"/>
      <c r="TY219" s="102"/>
      <c r="TZ219" s="102"/>
      <c r="UA219" s="102"/>
      <c r="UB219" s="102"/>
      <c r="UC219" s="102"/>
      <c r="UD219" s="102"/>
      <c r="UE219" s="102"/>
      <c r="UF219" s="102"/>
      <c r="UG219" s="102"/>
      <c r="UH219" s="102"/>
      <c r="UI219" s="102"/>
      <c r="UJ219" s="102"/>
      <c r="UK219" s="102"/>
      <c r="UL219" s="102"/>
      <c r="UM219" s="102"/>
      <c r="UN219" s="102"/>
      <c r="UO219" s="102"/>
      <c r="UP219" s="102"/>
      <c r="UQ219" s="102"/>
      <c r="UR219" s="102"/>
      <c r="US219" s="102"/>
      <c r="UT219" s="102"/>
      <c r="UU219" s="102"/>
      <c r="UV219" s="102"/>
      <c r="UW219" s="102"/>
      <c r="UX219" s="102"/>
      <c r="UY219" s="102"/>
      <c r="UZ219" s="102"/>
      <c r="VA219" s="102"/>
      <c r="VB219" s="102"/>
      <c r="VC219" s="102"/>
      <c r="VD219" s="102"/>
      <c r="VE219" s="102"/>
      <c r="VF219" s="102"/>
      <c r="VG219" s="102"/>
      <c r="VH219" s="102"/>
      <c r="VI219" s="102"/>
      <c r="VJ219" s="102"/>
      <c r="VK219" s="102"/>
      <c r="VL219" s="102"/>
      <c r="VM219" s="102"/>
      <c r="VN219" s="102"/>
      <c r="VO219" s="102"/>
      <c r="VP219" s="102"/>
      <c r="VQ219" s="102"/>
      <c r="VR219" s="102"/>
      <c r="VS219" s="102"/>
      <c r="VT219" s="102"/>
      <c r="VU219" s="102"/>
      <c r="VV219" s="102"/>
      <c r="VW219" s="102"/>
      <c r="VX219" s="102"/>
      <c r="VY219" s="102"/>
      <c r="VZ219" s="102"/>
      <c r="WA219" s="102"/>
      <c r="WB219" s="102"/>
      <c r="WC219" s="102"/>
      <c r="WD219" s="102"/>
      <c r="WE219" s="102"/>
      <c r="WF219" s="102"/>
      <c r="WG219" s="102"/>
      <c r="WH219" s="102"/>
      <c r="WI219" s="102"/>
      <c r="WJ219" s="102"/>
      <c r="WK219" s="102"/>
      <c r="WL219" s="102"/>
      <c r="WM219" s="102"/>
      <c r="WN219" s="102"/>
      <c r="WO219" s="102"/>
      <c r="WP219" s="102"/>
      <c r="WQ219" s="102"/>
      <c r="WR219" s="102"/>
      <c r="WS219" s="102"/>
      <c r="WT219" s="102"/>
      <c r="WU219" s="102"/>
      <c r="WV219" s="102"/>
      <c r="WW219" s="102"/>
      <c r="WX219" s="102"/>
      <c r="WY219" s="102"/>
      <c r="WZ219" s="102"/>
      <c r="XA219" s="102"/>
      <c r="XB219" s="102"/>
      <c r="XC219" s="102"/>
      <c r="XD219" s="102"/>
      <c r="XE219" s="102"/>
      <c r="XF219" s="102"/>
      <c r="XG219" s="102"/>
      <c r="XH219" s="102"/>
      <c r="XI219" s="102"/>
      <c r="XJ219" s="102"/>
      <c r="XK219" s="102"/>
      <c r="XL219" s="102"/>
      <c r="XM219" s="102"/>
      <c r="XN219" s="102"/>
      <c r="XO219" s="102"/>
      <c r="XP219" s="102"/>
      <c r="XQ219" s="102"/>
      <c r="XR219" s="102"/>
      <c r="XS219" s="102"/>
      <c r="XT219" s="102"/>
      <c r="XU219" s="102"/>
      <c r="XV219" s="102"/>
      <c r="XW219" s="102"/>
      <c r="XX219" s="102"/>
      <c r="XY219" s="102"/>
      <c r="XZ219" s="102"/>
      <c r="YA219" s="102"/>
      <c r="YB219" s="102"/>
      <c r="YC219" s="102"/>
      <c r="YD219" s="102"/>
      <c r="YE219" s="102"/>
      <c r="YF219" s="102"/>
      <c r="YG219" s="102"/>
      <c r="YH219" s="102"/>
      <c r="YI219" s="102"/>
      <c r="YJ219" s="102"/>
      <c r="YK219" s="102"/>
      <c r="YL219" s="102"/>
      <c r="YM219" s="102"/>
      <c r="YN219" s="102"/>
      <c r="YO219" s="102"/>
      <c r="YP219" s="102"/>
      <c r="YQ219" s="102"/>
      <c r="YR219" s="102"/>
      <c r="YS219" s="102"/>
      <c r="YT219" s="102"/>
      <c r="YU219" s="102"/>
      <c r="YV219" s="102"/>
      <c r="YW219" s="102"/>
      <c r="YX219" s="102"/>
      <c r="YY219" s="102"/>
      <c r="YZ219" s="102"/>
      <c r="ZA219" s="102"/>
      <c r="ZB219" s="102"/>
      <c r="ZC219" s="102"/>
      <c r="ZD219" s="102"/>
      <c r="ZE219" s="102"/>
      <c r="ZF219" s="102"/>
      <c r="ZG219" s="102"/>
      <c r="ZH219" s="102"/>
      <c r="ZI219" s="102"/>
      <c r="ZJ219" s="102"/>
      <c r="ZK219" s="102"/>
      <c r="ZL219" s="102"/>
      <c r="ZM219" s="102"/>
      <c r="ZN219" s="102"/>
      <c r="ZO219" s="102"/>
      <c r="ZP219" s="102"/>
      <c r="ZQ219" s="102"/>
      <c r="ZR219" s="102"/>
      <c r="ZS219" s="102"/>
      <c r="ZT219" s="102"/>
      <c r="ZU219" s="102"/>
      <c r="ZV219" s="102"/>
      <c r="ZW219" s="102"/>
      <c r="ZX219" s="102"/>
      <c r="ZY219" s="102"/>
      <c r="ZZ219" s="102"/>
      <c r="AAA219" s="102"/>
      <c r="AAB219" s="102"/>
      <c r="AAC219" s="102"/>
      <c r="AAD219" s="102"/>
      <c r="AAE219" s="102"/>
      <c r="AAF219" s="102"/>
      <c r="AAG219" s="102"/>
      <c r="AAH219" s="102"/>
      <c r="AAI219" s="102"/>
      <c r="AAJ219" s="102"/>
      <c r="AAK219" s="102"/>
      <c r="AAL219" s="102"/>
      <c r="AAM219" s="102"/>
      <c r="AAN219" s="102"/>
      <c r="AAO219" s="102"/>
      <c r="AAP219" s="102"/>
      <c r="AAQ219" s="102"/>
      <c r="AAR219" s="102"/>
      <c r="AAS219" s="102"/>
      <c r="AAT219" s="102"/>
      <c r="AAU219" s="102"/>
      <c r="AAV219" s="102"/>
      <c r="AAW219" s="102"/>
      <c r="AAX219" s="102"/>
      <c r="AAY219" s="102"/>
      <c r="AAZ219" s="102"/>
      <c r="ABA219" s="102"/>
      <c r="ABB219" s="102"/>
      <c r="ABC219" s="102"/>
      <c r="ABD219" s="102"/>
      <c r="ABE219" s="102"/>
      <c r="ABF219" s="102"/>
      <c r="ABG219" s="102"/>
      <c r="ABH219" s="102"/>
      <c r="ABI219" s="102"/>
      <c r="ABJ219" s="102"/>
      <c r="ABK219" s="102"/>
      <c r="ABL219" s="102"/>
      <c r="ABM219" s="102"/>
      <c r="ABN219" s="102"/>
      <c r="ABO219" s="102"/>
      <c r="ABP219" s="102"/>
      <c r="ABQ219" s="102"/>
      <c r="ABR219" s="102"/>
      <c r="ABS219" s="102"/>
      <c r="ABT219" s="102"/>
      <c r="ABU219" s="102"/>
      <c r="ABV219" s="102"/>
      <c r="ABW219" s="102"/>
      <c r="ABX219" s="102"/>
      <c r="ABY219" s="102"/>
      <c r="ABZ219" s="102"/>
      <c r="ACA219" s="102"/>
      <c r="ACB219" s="102"/>
      <c r="ACC219" s="102"/>
      <c r="ACD219" s="102"/>
      <c r="ACE219" s="102"/>
      <c r="ACF219" s="102"/>
      <c r="ACG219" s="102"/>
      <c r="ACH219" s="102"/>
      <c r="ACI219" s="102"/>
      <c r="ACJ219" s="102"/>
      <c r="ACK219" s="102"/>
      <c r="ACL219" s="102"/>
      <c r="ACM219" s="102"/>
      <c r="ACN219" s="102"/>
      <c r="ACO219" s="102"/>
      <c r="ACP219" s="102"/>
      <c r="ACQ219" s="102"/>
      <c r="ACR219" s="102"/>
      <c r="ACS219" s="102"/>
      <c r="ACT219" s="102"/>
      <c r="ACU219" s="102"/>
      <c r="ACV219" s="102"/>
      <c r="ACW219" s="102"/>
      <c r="ACX219" s="102"/>
      <c r="ACY219" s="102"/>
      <c r="ACZ219" s="102"/>
      <c r="ADA219" s="102"/>
      <c r="ADB219" s="102"/>
      <c r="ADC219" s="102"/>
      <c r="ADD219" s="102"/>
      <c r="ADE219" s="102"/>
      <c r="ADF219" s="102"/>
      <c r="ADG219" s="102"/>
      <c r="ADH219" s="102"/>
      <c r="ADI219" s="102"/>
      <c r="ADJ219" s="102"/>
      <c r="ADK219" s="102"/>
      <c r="ADL219" s="102"/>
      <c r="ADM219" s="102"/>
      <c r="ADN219" s="102"/>
      <c r="ADO219" s="102"/>
      <c r="ADP219" s="102"/>
      <c r="ADQ219" s="102"/>
      <c r="ADR219" s="102"/>
      <c r="ADS219" s="102"/>
      <c r="ADT219" s="102"/>
      <c r="ADU219" s="102"/>
      <c r="ADV219" s="102"/>
      <c r="ADW219" s="102"/>
      <c r="ADX219" s="102"/>
      <c r="ADY219" s="102"/>
      <c r="ADZ219" s="102"/>
      <c r="AEA219" s="102"/>
      <c r="AEB219" s="102"/>
      <c r="AEC219" s="102"/>
      <c r="AED219" s="102"/>
      <c r="AEE219" s="102"/>
      <c r="AEF219" s="102"/>
      <c r="AEG219" s="102"/>
      <c r="AEH219" s="102"/>
      <c r="AEI219" s="102"/>
      <c r="AEJ219" s="102"/>
      <c r="AEK219" s="102"/>
      <c r="AEL219" s="102"/>
      <c r="AEM219" s="102"/>
      <c r="AEN219" s="102"/>
      <c r="AEO219" s="102"/>
      <c r="AEP219" s="102"/>
      <c r="AEQ219" s="102"/>
      <c r="AER219" s="102"/>
      <c r="AES219" s="102"/>
      <c r="AET219" s="102"/>
      <c r="AEU219" s="102"/>
      <c r="AEV219" s="102"/>
      <c r="AEW219" s="102"/>
      <c r="AEX219" s="102"/>
      <c r="AEY219" s="102"/>
      <c r="AEZ219" s="102"/>
      <c r="AFA219" s="102"/>
      <c r="AFB219" s="102"/>
      <c r="AFC219" s="102"/>
      <c r="AFD219" s="102"/>
      <c r="AFE219" s="102"/>
      <c r="AFF219" s="102"/>
      <c r="AFG219" s="102"/>
      <c r="AFH219" s="102"/>
      <c r="AFI219" s="102"/>
      <c r="AFJ219" s="102"/>
      <c r="AFK219" s="102"/>
      <c r="AFL219" s="102"/>
      <c r="AFM219" s="102"/>
      <c r="AFN219" s="102"/>
      <c r="AFO219" s="102"/>
      <c r="AFP219" s="102"/>
      <c r="AFQ219" s="102"/>
      <c r="AFR219" s="102"/>
      <c r="AFS219" s="102"/>
      <c r="AFT219" s="102"/>
      <c r="AFU219" s="102"/>
      <c r="AFV219" s="102"/>
      <c r="AFW219" s="102"/>
      <c r="AFX219" s="102"/>
      <c r="AFY219" s="102"/>
      <c r="AFZ219" s="102"/>
      <c r="AGA219" s="102"/>
      <c r="AGB219" s="102"/>
      <c r="AGC219" s="102"/>
      <c r="AGD219" s="102"/>
      <c r="AGE219" s="102"/>
      <c r="AGF219" s="102"/>
      <c r="AGG219" s="102"/>
      <c r="AGH219" s="102"/>
      <c r="AGI219" s="102"/>
      <c r="AGJ219" s="102"/>
      <c r="AGK219" s="102"/>
      <c r="AGL219" s="102"/>
      <c r="AGM219" s="102"/>
      <c r="AGN219" s="102"/>
      <c r="AGO219" s="102"/>
      <c r="AGP219" s="102"/>
      <c r="AGQ219" s="102"/>
      <c r="AGR219" s="102"/>
      <c r="AGS219" s="102"/>
      <c r="AGT219" s="102"/>
      <c r="AGU219" s="102"/>
      <c r="AGV219" s="102"/>
      <c r="AGW219" s="102"/>
      <c r="AGX219" s="102"/>
      <c r="AGY219" s="102"/>
      <c r="AGZ219" s="102"/>
      <c r="AHA219" s="102"/>
      <c r="AHB219" s="102"/>
      <c r="AHC219" s="102"/>
      <c r="AHD219" s="102"/>
      <c r="AHE219" s="102"/>
      <c r="AHF219" s="102"/>
      <c r="AHG219" s="102"/>
      <c r="AHH219" s="102"/>
      <c r="AHI219" s="102"/>
      <c r="AHJ219" s="102"/>
      <c r="AHK219" s="102"/>
      <c r="AHL219" s="102"/>
      <c r="AHM219" s="102"/>
      <c r="AHN219" s="102"/>
      <c r="AHO219" s="102"/>
      <c r="AHP219" s="102"/>
      <c r="AHQ219" s="102"/>
      <c r="AHR219" s="102"/>
      <c r="AHS219" s="102"/>
      <c r="AHT219" s="102"/>
      <c r="AHU219" s="102"/>
      <c r="AHV219" s="102"/>
      <c r="AHW219" s="102"/>
      <c r="AHX219" s="102"/>
      <c r="AHY219" s="102"/>
      <c r="AHZ219" s="102"/>
      <c r="AIA219" s="102"/>
      <c r="AIB219" s="102"/>
      <c r="AIC219" s="102"/>
      <c r="AID219" s="102"/>
      <c r="AIE219" s="102"/>
      <c r="AIF219" s="102"/>
      <c r="AIG219" s="102"/>
      <c r="AIH219" s="102"/>
      <c r="AII219" s="102"/>
      <c r="AIJ219" s="102"/>
      <c r="AIK219" s="102"/>
      <c r="AIL219" s="102"/>
      <c r="AIM219" s="102"/>
      <c r="AIN219" s="102"/>
      <c r="AIO219" s="102"/>
      <c r="AIP219" s="102"/>
      <c r="AIQ219" s="102"/>
      <c r="AIR219" s="102"/>
      <c r="AIS219" s="102"/>
      <c r="AIT219" s="102"/>
      <c r="AIU219" s="102"/>
      <c r="AIV219" s="102"/>
      <c r="AIW219" s="102"/>
      <c r="AIX219" s="102"/>
      <c r="AIY219" s="102"/>
      <c r="AIZ219" s="102"/>
      <c r="AJA219" s="102"/>
      <c r="AJB219" s="102"/>
      <c r="AJC219" s="102"/>
      <c r="AJD219" s="102"/>
      <c r="AJE219" s="102"/>
      <c r="AJF219" s="102"/>
      <c r="AJG219" s="102"/>
      <c r="AJH219" s="102"/>
      <c r="AJI219" s="102"/>
      <c r="AJJ219" s="102"/>
      <c r="AJK219" s="102"/>
      <c r="AJL219" s="102"/>
      <c r="AJM219" s="102"/>
      <c r="AJN219" s="102"/>
      <c r="AJO219" s="102"/>
      <c r="AJP219" s="102"/>
      <c r="AJQ219" s="102"/>
      <c r="AJR219" s="102"/>
      <c r="AJS219" s="102"/>
      <c r="AJT219" s="102"/>
      <c r="AJU219" s="102"/>
      <c r="AJV219" s="102"/>
      <c r="AJW219" s="102"/>
      <c r="AJX219" s="102"/>
      <c r="AJY219" s="102"/>
      <c r="AJZ219" s="102"/>
      <c r="AKA219" s="102"/>
      <c r="AKB219" s="102"/>
      <c r="AKC219" s="102"/>
      <c r="AKD219" s="102"/>
      <c r="AKE219" s="102"/>
      <c r="AKF219" s="102"/>
      <c r="AKG219" s="102"/>
      <c r="AKH219" s="102"/>
      <c r="AKI219" s="102"/>
      <c r="AKJ219" s="102"/>
      <c r="AKK219" s="102"/>
      <c r="AKL219" s="102"/>
      <c r="AKM219" s="102"/>
      <c r="AKN219" s="102"/>
      <c r="AKO219" s="102"/>
      <c r="AKP219" s="102"/>
      <c r="AKQ219" s="102"/>
      <c r="AKR219" s="102"/>
      <c r="AKS219" s="102"/>
      <c r="AKT219" s="102"/>
      <c r="AKU219" s="102"/>
      <c r="AKV219" s="102"/>
      <c r="AKW219" s="102"/>
      <c r="AKX219" s="102"/>
      <c r="AKY219" s="102"/>
      <c r="AKZ219" s="102"/>
      <c r="ALA219" s="102"/>
      <c r="ALB219" s="102"/>
      <c r="ALC219" s="102"/>
      <c r="ALD219" s="102"/>
      <c r="ALE219" s="102"/>
      <c r="ALF219" s="102"/>
      <c r="ALG219" s="102"/>
      <c r="ALH219" s="102"/>
      <c r="ALI219" s="102"/>
      <c r="ALJ219" s="102"/>
      <c r="ALK219" s="102"/>
      <c r="ALL219" s="102"/>
      <c r="ALM219" s="102"/>
      <c r="ALN219" s="102"/>
      <c r="ALO219" s="102"/>
      <c r="ALP219" s="102"/>
      <c r="ALQ219" s="102"/>
      <c r="ALR219" s="102"/>
      <c r="ALS219" s="102"/>
      <c r="ALT219" s="102"/>
      <c r="ALU219" s="102"/>
      <c r="ALV219" s="102"/>
      <c r="ALW219" s="102"/>
      <c r="ALX219" s="102"/>
      <c r="ALY219" s="102"/>
      <c r="ALZ219" s="102"/>
      <c r="AMA219" s="102"/>
      <c r="AMB219" s="102"/>
      <c r="AMC219" s="102"/>
      <c r="AMD219" s="102"/>
      <c r="AME219" s="102"/>
      <c r="AMF219" s="102"/>
      <c r="AMG219" s="102"/>
      <c r="AMH219" s="102"/>
      <c r="AMI219" s="102"/>
      <c r="AMJ219" s="102"/>
      <c r="AMK219" s="102"/>
      <c r="AML219" s="102"/>
      <c r="AMM219" s="102"/>
      <c r="AMN219" s="102"/>
      <c r="AMO219" s="102"/>
      <c r="AMP219" s="102"/>
      <c r="AMQ219" s="102"/>
      <c r="AMR219" s="102"/>
      <c r="AMS219" s="102"/>
      <c r="AMT219" s="102"/>
      <c r="AMU219" s="102"/>
      <c r="AMV219" s="102"/>
      <c r="AMW219" s="102"/>
      <c r="AMX219" s="102"/>
      <c r="AMY219" s="102"/>
      <c r="AMZ219" s="102"/>
      <c r="ANA219" s="102"/>
      <c r="ANB219" s="102"/>
      <c r="ANC219" s="102"/>
      <c r="AND219" s="102"/>
      <c r="ANE219" s="102"/>
      <c r="ANF219" s="102"/>
      <c r="ANG219" s="102"/>
      <c r="ANH219" s="102"/>
      <c r="ANI219" s="102"/>
      <c r="ANJ219" s="102"/>
      <c r="ANK219" s="102"/>
      <c r="ANL219" s="102"/>
      <c r="ANM219" s="102"/>
      <c r="ANN219" s="102"/>
      <c r="ANO219" s="102"/>
      <c r="ANP219" s="102"/>
      <c r="ANQ219" s="102"/>
      <c r="ANR219" s="102"/>
      <c r="ANS219" s="102"/>
      <c r="ANT219" s="102"/>
      <c r="ANU219" s="102"/>
      <c r="ANV219" s="102"/>
      <c r="ANW219" s="102"/>
      <c r="ANX219" s="102"/>
      <c r="ANY219" s="102"/>
      <c r="ANZ219" s="102"/>
      <c r="AOA219" s="102"/>
      <c r="AOB219" s="102"/>
      <c r="AOC219" s="102"/>
      <c r="AOD219" s="102"/>
      <c r="AOE219" s="102"/>
      <c r="AOF219" s="102"/>
      <c r="AOG219" s="102"/>
      <c r="AOH219" s="102"/>
      <c r="AOI219" s="102"/>
      <c r="AOJ219" s="102"/>
      <c r="AOK219" s="102"/>
      <c r="AOL219" s="102"/>
      <c r="AOM219" s="102"/>
      <c r="AON219" s="102"/>
      <c r="AOO219" s="102"/>
      <c r="AOP219" s="102"/>
      <c r="AOQ219" s="102"/>
      <c r="AOR219" s="102"/>
      <c r="AOS219" s="102"/>
      <c r="AOT219" s="102"/>
      <c r="AOU219" s="102"/>
      <c r="AOV219" s="102"/>
      <c r="AOW219" s="102"/>
      <c r="AOX219" s="102"/>
      <c r="AOY219" s="102"/>
      <c r="AOZ219" s="102"/>
      <c r="APA219" s="102"/>
      <c r="APB219" s="102"/>
      <c r="APC219" s="102"/>
      <c r="APD219" s="102"/>
      <c r="APE219" s="102"/>
      <c r="APF219" s="102"/>
      <c r="APG219" s="102"/>
      <c r="APH219" s="102"/>
      <c r="API219" s="102"/>
      <c r="APJ219" s="102"/>
      <c r="APK219" s="102"/>
      <c r="APL219" s="102"/>
      <c r="APM219" s="102"/>
      <c r="APN219" s="102"/>
      <c r="APO219" s="102"/>
      <c r="APP219" s="102"/>
      <c r="APQ219" s="102"/>
      <c r="APR219" s="102"/>
      <c r="APS219" s="102"/>
      <c r="APT219" s="102"/>
      <c r="APU219" s="102"/>
      <c r="APV219" s="102"/>
      <c r="APW219" s="102"/>
      <c r="APX219" s="102"/>
      <c r="APY219" s="102"/>
      <c r="APZ219" s="102"/>
      <c r="AQA219" s="102"/>
      <c r="AQB219" s="102"/>
      <c r="AQC219" s="102"/>
      <c r="AQD219" s="102"/>
      <c r="AQE219" s="102"/>
      <c r="AQF219" s="102"/>
      <c r="AQG219" s="102"/>
      <c r="AQH219" s="102"/>
      <c r="AQI219" s="102"/>
      <c r="AQJ219" s="102"/>
      <c r="AQK219" s="102"/>
      <c r="AQL219" s="102"/>
      <c r="AQM219" s="102"/>
      <c r="AQN219" s="102"/>
      <c r="AQO219" s="102"/>
      <c r="AQP219" s="102"/>
      <c r="AQQ219" s="102"/>
      <c r="AQR219" s="102"/>
      <c r="AQS219" s="102"/>
      <c r="AQT219" s="102"/>
      <c r="AQU219" s="102"/>
      <c r="AQV219" s="102"/>
      <c r="AQW219" s="102"/>
      <c r="AQX219" s="102"/>
      <c r="AQY219" s="102"/>
      <c r="AQZ219" s="102"/>
      <c r="ARA219" s="102"/>
      <c r="ARB219" s="102"/>
      <c r="ARC219" s="102"/>
      <c r="ARD219" s="102"/>
      <c r="ARE219" s="102"/>
      <c r="ARF219" s="102"/>
      <c r="ARG219" s="102"/>
      <c r="ARH219" s="102"/>
      <c r="ARI219" s="102"/>
      <c r="ARJ219" s="102"/>
      <c r="ARK219" s="102"/>
      <c r="ARL219" s="102"/>
      <c r="ARM219" s="102"/>
      <c r="ARN219" s="102"/>
      <c r="ARO219" s="102"/>
      <c r="ARP219" s="102"/>
      <c r="ARQ219" s="102"/>
      <c r="ARR219" s="102"/>
      <c r="ARS219" s="102"/>
      <c r="ART219" s="102"/>
      <c r="ARU219" s="102"/>
      <c r="ARV219" s="102"/>
      <c r="ARW219" s="102"/>
      <c r="ARX219" s="102"/>
      <c r="ARY219" s="102"/>
      <c r="ARZ219" s="102"/>
      <c r="ASA219" s="102"/>
      <c r="ASB219" s="102"/>
      <c r="ASC219" s="102"/>
      <c r="ASD219" s="102"/>
      <c r="ASE219" s="102"/>
      <c r="ASF219" s="102"/>
      <c r="ASG219" s="102"/>
      <c r="ASH219" s="102"/>
      <c r="ASI219" s="102"/>
      <c r="ASJ219" s="102"/>
      <c r="ASK219" s="102"/>
      <c r="ASL219" s="102"/>
      <c r="ASM219" s="102"/>
      <c r="ASN219" s="102"/>
      <c r="ASO219" s="102"/>
      <c r="ASP219" s="102"/>
      <c r="ASQ219" s="102"/>
      <c r="ASR219" s="102"/>
      <c r="ASS219" s="102"/>
      <c r="AST219" s="102"/>
      <c r="ASU219" s="102"/>
      <c r="ASV219" s="102"/>
      <c r="ASW219" s="102"/>
      <c r="ASX219" s="102"/>
      <c r="ASY219" s="102"/>
      <c r="ASZ219" s="102"/>
      <c r="ATA219" s="102"/>
      <c r="ATB219" s="102"/>
      <c r="ATC219" s="102"/>
      <c r="ATD219" s="102"/>
      <c r="ATE219" s="102"/>
      <c r="ATF219" s="102"/>
      <c r="ATG219" s="102"/>
      <c r="ATH219" s="102"/>
      <c r="ATI219" s="102"/>
      <c r="ATJ219" s="102"/>
      <c r="ATK219" s="102"/>
      <c r="ATL219" s="102"/>
      <c r="ATM219" s="102"/>
      <c r="ATN219" s="102"/>
      <c r="ATO219" s="102"/>
      <c r="ATP219" s="102"/>
      <c r="ATQ219" s="102"/>
      <c r="ATR219" s="102"/>
      <c r="ATS219" s="102"/>
      <c r="ATT219" s="102"/>
      <c r="ATU219" s="102"/>
      <c r="ATV219" s="102"/>
      <c r="ATW219" s="102"/>
      <c r="ATX219" s="102"/>
      <c r="ATY219" s="102"/>
      <c r="ATZ219" s="102"/>
      <c r="AUA219" s="102"/>
      <c r="AUB219" s="102"/>
      <c r="AUC219" s="102"/>
      <c r="AUD219" s="102"/>
      <c r="AUE219" s="102"/>
      <c r="AUF219" s="102"/>
      <c r="AUG219" s="102"/>
      <c r="AUH219" s="102"/>
      <c r="AUI219" s="102"/>
      <c r="AUJ219" s="102"/>
      <c r="AUK219" s="102"/>
      <c r="AUL219" s="102"/>
      <c r="AUM219" s="102"/>
      <c r="AUN219" s="102"/>
      <c r="AUO219" s="102"/>
      <c r="AUP219" s="102"/>
      <c r="AUQ219" s="102"/>
      <c r="AUR219" s="102"/>
      <c r="AUS219" s="102"/>
      <c r="AUT219" s="102"/>
      <c r="AUU219" s="102"/>
      <c r="AUV219" s="102"/>
      <c r="AUW219" s="102"/>
      <c r="AUX219" s="102"/>
      <c r="AUY219" s="102"/>
      <c r="AUZ219" s="102"/>
      <c r="AVA219" s="102"/>
      <c r="AVB219" s="102"/>
      <c r="AVC219" s="102"/>
      <c r="AVD219" s="102"/>
      <c r="AVE219" s="102"/>
      <c r="AVF219" s="102"/>
      <c r="AVG219" s="102"/>
      <c r="AVH219" s="102"/>
      <c r="AVI219" s="102"/>
      <c r="AVJ219" s="102"/>
      <c r="AVK219" s="102"/>
      <c r="AVL219" s="102"/>
      <c r="AVM219" s="102"/>
      <c r="AVN219" s="102"/>
      <c r="AVO219" s="102"/>
      <c r="AVP219" s="102"/>
      <c r="AVQ219" s="102"/>
      <c r="AVR219" s="102"/>
      <c r="AVS219" s="102"/>
      <c r="AVT219" s="102"/>
      <c r="AVU219" s="102"/>
      <c r="AVV219" s="102"/>
      <c r="AVW219" s="102"/>
      <c r="AVX219" s="102"/>
      <c r="AVY219" s="102"/>
      <c r="AVZ219" s="102"/>
      <c r="AWA219" s="102"/>
      <c r="AWB219" s="102"/>
      <c r="AWC219" s="102"/>
      <c r="AWD219" s="102"/>
      <c r="AWE219" s="102"/>
      <c r="AWF219" s="102"/>
      <c r="AWG219" s="102"/>
      <c r="AWH219" s="102"/>
      <c r="AWI219" s="102"/>
      <c r="AWJ219" s="102"/>
      <c r="AWK219" s="102"/>
      <c r="AWL219" s="102"/>
      <c r="AWM219" s="102"/>
      <c r="AWN219" s="102"/>
      <c r="AWO219" s="102"/>
      <c r="AWP219" s="102"/>
      <c r="AWQ219" s="102"/>
      <c r="AWR219" s="102"/>
      <c r="AWS219" s="102"/>
      <c r="AWT219" s="102"/>
      <c r="AWU219" s="102"/>
      <c r="AWV219" s="102"/>
      <c r="AWW219" s="102"/>
      <c r="AWX219" s="102"/>
      <c r="AWY219" s="102"/>
      <c r="AWZ219" s="102"/>
      <c r="AXA219" s="102"/>
      <c r="AXB219" s="102"/>
      <c r="AXC219" s="102"/>
      <c r="AXD219" s="102"/>
      <c r="AXE219" s="102"/>
      <c r="AXF219" s="102"/>
      <c r="AXG219" s="102"/>
      <c r="AXH219" s="102"/>
      <c r="AXI219" s="102"/>
      <c r="AXJ219" s="102"/>
      <c r="AXK219" s="102"/>
      <c r="AXL219" s="102"/>
      <c r="AXM219" s="102"/>
      <c r="AXN219" s="102"/>
      <c r="AXO219" s="102"/>
      <c r="AXP219" s="102"/>
      <c r="AXQ219" s="102"/>
      <c r="AXR219" s="102"/>
      <c r="AXS219" s="102"/>
      <c r="AXT219" s="102"/>
      <c r="AXU219" s="102"/>
      <c r="AXV219" s="102"/>
      <c r="AXW219" s="102"/>
      <c r="AXX219" s="102"/>
      <c r="AXY219" s="102"/>
      <c r="AXZ219" s="102"/>
      <c r="AYA219" s="102"/>
      <c r="AYB219" s="102"/>
      <c r="AYC219" s="102"/>
      <c r="AYD219" s="102"/>
      <c r="AYE219" s="102"/>
      <c r="AYF219" s="102"/>
      <c r="AYG219" s="102"/>
      <c r="AYH219" s="102"/>
      <c r="AYI219" s="102"/>
      <c r="AYJ219" s="102"/>
      <c r="AYK219" s="102"/>
      <c r="AYL219" s="102"/>
      <c r="AYM219" s="102"/>
      <c r="AYN219" s="102"/>
      <c r="AYO219" s="102"/>
      <c r="AYP219" s="102"/>
      <c r="AYQ219" s="102"/>
      <c r="AYR219" s="102"/>
      <c r="AYS219" s="102"/>
      <c r="AYT219" s="102"/>
      <c r="AYU219" s="102"/>
      <c r="AYV219" s="102"/>
      <c r="AYW219" s="102"/>
      <c r="AYX219" s="102"/>
      <c r="AYY219" s="102"/>
      <c r="AYZ219" s="102"/>
      <c r="AZA219" s="102"/>
      <c r="AZB219" s="102"/>
      <c r="AZC219" s="102"/>
      <c r="AZD219" s="102"/>
      <c r="AZE219" s="102"/>
      <c r="AZF219" s="102"/>
      <c r="AZG219" s="102"/>
      <c r="AZH219" s="102"/>
      <c r="AZI219" s="102"/>
      <c r="AZJ219" s="102"/>
      <c r="AZK219" s="102"/>
      <c r="AZL219" s="102"/>
      <c r="AZM219" s="102"/>
      <c r="AZN219" s="102"/>
      <c r="AZO219" s="102"/>
      <c r="AZP219" s="102"/>
      <c r="AZQ219" s="102"/>
      <c r="AZR219" s="102"/>
      <c r="AZS219" s="102"/>
      <c r="AZT219" s="102"/>
      <c r="AZU219" s="102"/>
      <c r="AZV219" s="102"/>
      <c r="AZW219" s="102"/>
      <c r="AZX219" s="102"/>
      <c r="AZY219" s="102"/>
      <c r="AZZ219" s="102"/>
      <c r="BAA219" s="102"/>
      <c r="BAB219" s="102"/>
      <c r="BAC219" s="102"/>
      <c r="BAD219" s="102"/>
      <c r="BAE219" s="102"/>
      <c r="BAF219" s="102"/>
      <c r="BAG219" s="102"/>
      <c r="BAH219" s="102"/>
      <c r="BAI219" s="102"/>
      <c r="BAJ219" s="102"/>
      <c r="BAK219" s="102"/>
      <c r="BAL219" s="102"/>
      <c r="BAM219" s="102"/>
      <c r="BAN219" s="102"/>
      <c r="BAO219" s="102"/>
      <c r="BAP219" s="102"/>
      <c r="BAQ219" s="102"/>
      <c r="BAR219" s="102"/>
      <c r="BAS219" s="102"/>
      <c r="BAT219" s="102"/>
      <c r="BAU219" s="102"/>
      <c r="BAV219" s="102"/>
      <c r="BAW219" s="102"/>
      <c r="BAX219" s="102"/>
      <c r="BAY219" s="102"/>
      <c r="BAZ219" s="102"/>
      <c r="BBA219" s="102"/>
      <c r="BBB219" s="102"/>
      <c r="BBC219" s="102"/>
      <c r="BBD219" s="102"/>
      <c r="BBE219" s="102"/>
      <c r="BBF219" s="102"/>
      <c r="BBG219" s="102"/>
      <c r="BBH219" s="102"/>
      <c r="BBI219" s="102"/>
      <c r="BBJ219" s="102"/>
      <c r="BBK219" s="102"/>
      <c r="BBL219" s="102"/>
      <c r="BBM219" s="102"/>
      <c r="BBN219" s="102"/>
      <c r="BBO219" s="102"/>
      <c r="BBP219" s="102"/>
      <c r="BBQ219" s="102"/>
      <c r="BBR219" s="102"/>
      <c r="BBS219" s="102"/>
      <c r="BBT219" s="102"/>
      <c r="BBU219" s="102"/>
      <c r="BBV219" s="102"/>
      <c r="BBW219" s="102"/>
      <c r="BBX219" s="102"/>
      <c r="BBY219" s="102"/>
      <c r="BBZ219" s="102"/>
      <c r="BCA219" s="102"/>
      <c r="BCB219" s="102"/>
      <c r="BCC219" s="102"/>
      <c r="BCD219" s="102"/>
      <c r="BCE219" s="102"/>
      <c r="BCF219" s="102"/>
      <c r="BCG219" s="102"/>
      <c r="BCH219" s="102"/>
      <c r="BCI219" s="102"/>
      <c r="BCJ219" s="102"/>
      <c r="BCK219" s="102"/>
      <c r="BCL219" s="102"/>
      <c r="BCM219" s="102"/>
      <c r="BCN219" s="102"/>
      <c r="BCO219" s="102"/>
      <c r="BCP219" s="102"/>
      <c r="BCQ219" s="102"/>
      <c r="BCR219" s="102"/>
      <c r="BCS219" s="102"/>
      <c r="BCT219" s="102"/>
      <c r="BCU219" s="102"/>
      <c r="BCV219" s="102"/>
      <c r="BCW219" s="102"/>
      <c r="BCX219" s="102"/>
      <c r="BCY219" s="102"/>
      <c r="BCZ219" s="102"/>
      <c r="BDA219" s="102"/>
      <c r="BDB219" s="102"/>
      <c r="BDC219" s="102"/>
      <c r="BDD219" s="102"/>
      <c r="BDE219" s="102"/>
      <c r="BDF219" s="102"/>
      <c r="BDG219" s="102"/>
      <c r="BDH219" s="102"/>
      <c r="BDI219" s="102"/>
      <c r="BDJ219" s="102"/>
      <c r="BDK219" s="102"/>
      <c r="BDL219" s="102"/>
      <c r="BDM219" s="102"/>
      <c r="BDN219" s="102"/>
      <c r="BDO219" s="102"/>
      <c r="BDP219" s="102"/>
      <c r="BDQ219" s="102"/>
      <c r="BDR219" s="102"/>
      <c r="BDS219" s="102"/>
      <c r="BDT219" s="102"/>
      <c r="BDU219" s="102"/>
      <c r="BDV219" s="102"/>
      <c r="BDW219" s="102"/>
      <c r="BDX219" s="102"/>
      <c r="BDY219" s="102"/>
      <c r="BDZ219" s="102"/>
      <c r="BEA219" s="102"/>
      <c r="BEB219" s="102"/>
      <c r="BEC219" s="102"/>
      <c r="BED219" s="102"/>
      <c r="BEE219" s="102"/>
      <c r="BEF219" s="102"/>
      <c r="BEG219" s="102"/>
      <c r="BEH219" s="102"/>
      <c r="BEI219" s="102"/>
      <c r="BEJ219" s="102"/>
      <c r="BEK219" s="102"/>
      <c r="BEL219" s="102"/>
      <c r="BEM219" s="102"/>
      <c r="BEN219" s="102"/>
      <c r="BEO219" s="102"/>
      <c r="BEP219" s="102"/>
      <c r="BEQ219" s="102"/>
      <c r="BER219" s="102"/>
      <c r="BES219" s="102"/>
      <c r="BET219" s="102"/>
      <c r="BEU219" s="102"/>
      <c r="BEV219" s="102"/>
      <c r="BEW219" s="102"/>
      <c r="BEX219" s="102"/>
      <c r="BEY219" s="102"/>
      <c r="BEZ219" s="102"/>
      <c r="BFA219" s="102"/>
      <c r="BFB219" s="102"/>
      <c r="BFC219" s="102"/>
      <c r="BFD219" s="102"/>
      <c r="BFE219" s="102"/>
      <c r="BFF219" s="102"/>
      <c r="BFG219" s="102"/>
      <c r="BFH219" s="102"/>
      <c r="BFI219" s="102"/>
      <c r="BFJ219" s="102"/>
      <c r="BFK219" s="102"/>
      <c r="BFL219" s="102"/>
      <c r="BFM219" s="102"/>
      <c r="BFN219" s="102"/>
      <c r="BFO219" s="102"/>
      <c r="BFP219" s="102"/>
      <c r="BFQ219" s="102"/>
      <c r="BFR219" s="102"/>
      <c r="BFS219" s="102"/>
      <c r="BFT219" s="102"/>
      <c r="BFU219" s="102"/>
      <c r="BFV219" s="102"/>
      <c r="BFW219" s="102"/>
      <c r="BFX219" s="102"/>
      <c r="BFY219" s="102"/>
      <c r="BFZ219" s="102"/>
      <c r="BGA219" s="102"/>
      <c r="BGB219" s="102"/>
      <c r="BGC219" s="102"/>
      <c r="BGD219" s="102"/>
      <c r="BGE219" s="102"/>
      <c r="BGF219" s="102"/>
      <c r="BGG219" s="102"/>
      <c r="BGH219" s="102"/>
      <c r="BGI219" s="102"/>
      <c r="BGJ219" s="102"/>
      <c r="BGK219" s="102"/>
      <c r="BGL219" s="102"/>
      <c r="BGM219" s="102"/>
      <c r="BGN219" s="102"/>
      <c r="BGO219" s="102"/>
      <c r="BGP219" s="102"/>
      <c r="BGQ219" s="102"/>
      <c r="BGR219" s="102"/>
      <c r="BGS219" s="102"/>
      <c r="BGT219" s="102"/>
      <c r="BGU219" s="102"/>
      <c r="BGV219" s="102"/>
      <c r="BGW219" s="102"/>
      <c r="BGX219" s="102"/>
      <c r="BGY219" s="102"/>
      <c r="BGZ219" s="102"/>
      <c r="BHA219" s="102"/>
      <c r="BHB219" s="102"/>
      <c r="BHC219" s="102"/>
      <c r="BHD219" s="102"/>
      <c r="BHE219" s="102"/>
      <c r="BHF219" s="102"/>
      <c r="BHG219" s="102"/>
      <c r="BHH219" s="102"/>
      <c r="BHI219" s="102"/>
      <c r="BHJ219" s="102"/>
      <c r="BHK219" s="102"/>
      <c r="BHL219" s="102"/>
      <c r="BHM219" s="102"/>
      <c r="BHN219" s="102"/>
      <c r="BHO219" s="102"/>
      <c r="BHP219" s="102"/>
      <c r="BHQ219" s="102"/>
      <c r="BHR219" s="102"/>
      <c r="BHS219" s="102"/>
      <c r="BHT219" s="102"/>
      <c r="BHU219" s="102"/>
      <c r="BHV219" s="102"/>
      <c r="BHW219" s="102"/>
      <c r="BHX219" s="102"/>
      <c r="BHY219" s="102"/>
      <c r="BHZ219" s="102"/>
      <c r="BIA219" s="102"/>
      <c r="BIB219" s="102"/>
      <c r="BIC219" s="102"/>
      <c r="BID219" s="102"/>
      <c r="BIE219" s="102"/>
      <c r="BIF219" s="102"/>
      <c r="BIG219" s="102"/>
      <c r="BIH219" s="102"/>
      <c r="BII219" s="102"/>
      <c r="BIJ219" s="102"/>
      <c r="BIK219" s="102"/>
      <c r="BIL219" s="102"/>
      <c r="BIM219" s="102"/>
      <c r="BIN219" s="102"/>
      <c r="BIO219" s="102"/>
      <c r="BIP219" s="102"/>
      <c r="BIQ219" s="102"/>
      <c r="BIR219" s="102"/>
      <c r="BIS219" s="102"/>
      <c r="BIT219" s="102"/>
      <c r="BIU219" s="102"/>
      <c r="BIV219" s="102"/>
      <c r="BIW219" s="102"/>
      <c r="BIX219" s="102"/>
      <c r="BIY219" s="102"/>
      <c r="BIZ219" s="102"/>
      <c r="BJA219" s="102"/>
      <c r="BJB219" s="102"/>
      <c r="BJC219" s="102"/>
      <c r="BJD219" s="102"/>
      <c r="BJE219" s="102"/>
      <c r="BJF219" s="102"/>
      <c r="BJG219" s="102"/>
      <c r="BJH219" s="102"/>
      <c r="BJI219" s="102"/>
      <c r="BJJ219" s="102"/>
      <c r="BJK219" s="102"/>
      <c r="BJL219" s="102"/>
      <c r="BJM219" s="102"/>
      <c r="BJN219" s="102"/>
      <c r="BJO219" s="102"/>
      <c r="BJP219" s="102"/>
      <c r="BJQ219" s="102"/>
      <c r="BJR219" s="102"/>
      <c r="BJS219" s="102"/>
      <c r="BJT219" s="102"/>
      <c r="BJU219" s="102"/>
      <c r="BJV219" s="102"/>
      <c r="BJW219" s="102"/>
      <c r="BJX219" s="102"/>
      <c r="BJY219" s="102"/>
      <c r="BJZ219" s="102"/>
      <c r="BKA219" s="102"/>
      <c r="BKB219" s="102"/>
      <c r="BKC219" s="102"/>
      <c r="BKD219" s="102"/>
      <c r="BKE219" s="102"/>
      <c r="BKF219" s="102"/>
      <c r="BKG219" s="102"/>
      <c r="BKH219" s="102"/>
      <c r="BKI219" s="102"/>
      <c r="BKJ219" s="102"/>
      <c r="BKK219" s="102"/>
      <c r="BKL219" s="102"/>
      <c r="BKM219" s="102"/>
      <c r="BKN219" s="102"/>
      <c r="BKO219" s="102"/>
      <c r="BKP219" s="102"/>
      <c r="BKQ219" s="102"/>
      <c r="BKR219" s="102"/>
      <c r="BKS219" s="102"/>
      <c r="BKT219" s="102"/>
      <c r="BKU219" s="102"/>
      <c r="BKV219" s="102"/>
      <c r="BKW219" s="102"/>
      <c r="BKX219" s="102"/>
      <c r="BKY219" s="102"/>
      <c r="BKZ219" s="102"/>
      <c r="BLA219" s="102"/>
      <c r="BLB219" s="102"/>
      <c r="BLC219" s="102"/>
      <c r="BLD219" s="102"/>
      <c r="BLE219" s="102"/>
      <c r="BLF219" s="102"/>
      <c r="BLG219" s="102"/>
      <c r="BLH219" s="102"/>
      <c r="BLI219" s="102"/>
      <c r="BLJ219" s="102"/>
      <c r="BLK219" s="102"/>
      <c r="BLL219" s="102"/>
      <c r="BLM219" s="102"/>
      <c r="BLN219" s="102"/>
      <c r="BLO219" s="102"/>
      <c r="BLP219" s="102"/>
      <c r="BLQ219" s="102"/>
      <c r="BLR219" s="102"/>
      <c r="BLS219" s="102"/>
      <c r="BLT219" s="102"/>
      <c r="BLU219" s="102"/>
      <c r="BLV219" s="102"/>
      <c r="BLW219" s="102"/>
      <c r="BLX219" s="102"/>
      <c r="BLY219" s="102"/>
      <c r="BLZ219" s="102"/>
      <c r="BMA219" s="102"/>
      <c r="BMB219" s="102"/>
      <c r="BMC219" s="102"/>
      <c r="BMD219" s="102"/>
      <c r="BME219" s="102"/>
      <c r="BMF219" s="102"/>
      <c r="BMG219" s="102"/>
      <c r="BMH219" s="102"/>
      <c r="BMI219" s="102"/>
      <c r="BMJ219" s="102"/>
      <c r="BMK219" s="102"/>
      <c r="BML219" s="102"/>
      <c r="BMM219" s="102"/>
      <c r="BMN219" s="102"/>
      <c r="BMO219" s="102"/>
      <c r="BMP219" s="102"/>
      <c r="BMQ219" s="102"/>
      <c r="BMR219" s="102"/>
      <c r="BMS219" s="102"/>
      <c r="BMT219" s="102"/>
      <c r="BMU219" s="102"/>
      <c r="BMV219" s="102"/>
      <c r="BMW219" s="102"/>
      <c r="BMX219" s="102"/>
      <c r="BMY219" s="102"/>
      <c r="BMZ219" s="102"/>
      <c r="BNA219" s="102"/>
      <c r="BNB219" s="102"/>
      <c r="BNC219" s="102"/>
      <c r="BND219" s="102"/>
      <c r="BNE219" s="102"/>
      <c r="BNF219" s="102"/>
      <c r="BNG219" s="102"/>
      <c r="BNH219" s="102"/>
      <c r="BNI219" s="102"/>
      <c r="BNJ219" s="102"/>
      <c r="BNK219" s="102"/>
      <c r="BNL219" s="102"/>
      <c r="BNM219" s="102"/>
      <c r="BNN219" s="102"/>
      <c r="BNO219" s="102"/>
      <c r="BNP219" s="102"/>
      <c r="BNQ219" s="102"/>
      <c r="BNR219" s="102"/>
      <c r="BNS219" s="102"/>
      <c r="BNT219" s="102"/>
      <c r="BNU219" s="102"/>
      <c r="BNV219" s="102"/>
      <c r="BNW219" s="102"/>
      <c r="BNX219" s="102"/>
      <c r="BNY219" s="102"/>
      <c r="BNZ219" s="102"/>
      <c r="BOA219" s="102"/>
      <c r="BOB219" s="102"/>
      <c r="BOC219" s="102"/>
      <c r="BOD219" s="102"/>
      <c r="BOE219" s="102"/>
      <c r="BOF219" s="102"/>
      <c r="BOG219" s="102"/>
      <c r="BOH219" s="102"/>
      <c r="BOI219" s="102"/>
      <c r="BOJ219" s="102"/>
      <c r="BOK219" s="102"/>
      <c r="BOL219" s="102"/>
      <c r="BOM219" s="102"/>
      <c r="BON219" s="102"/>
      <c r="BOO219" s="102"/>
      <c r="BOP219" s="102"/>
      <c r="BOQ219" s="102"/>
      <c r="BOR219" s="102"/>
      <c r="BOS219" s="102"/>
      <c r="BOT219" s="102"/>
      <c r="BOU219" s="102"/>
      <c r="BOV219" s="102"/>
      <c r="BOW219" s="102"/>
      <c r="BOX219" s="102"/>
      <c r="BOY219" s="102"/>
      <c r="BOZ219" s="102"/>
      <c r="BPA219" s="102"/>
      <c r="BPB219" s="102"/>
      <c r="BPC219" s="102"/>
      <c r="BPD219" s="102"/>
      <c r="BPE219" s="102"/>
      <c r="BPF219" s="102"/>
      <c r="BPG219" s="102"/>
      <c r="BPH219" s="102"/>
      <c r="BPI219" s="102"/>
      <c r="BPJ219" s="102"/>
      <c r="BPK219" s="102"/>
      <c r="BPL219" s="102"/>
      <c r="BPM219" s="102"/>
      <c r="BPN219" s="102"/>
      <c r="BPO219" s="102"/>
      <c r="BPP219" s="102"/>
      <c r="BPQ219" s="102"/>
      <c r="BPR219" s="102"/>
      <c r="BPS219" s="102"/>
      <c r="BPT219" s="102"/>
      <c r="BPU219" s="102"/>
      <c r="BPV219" s="102"/>
      <c r="BPW219" s="102"/>
      <c r="BPX219" s="102"/>
      <c r="BPY219" s="102"/>
      <c r="BPZ219" s="102"/>
      <c r="BQA219" s="102"/>
      <c r="BQB219" s="102"/>
      <c r="BQC219" s="102"/>
      <c r="BQD219" s="102"/>
      <c r="BQE219" s="102"/>
      <c r="BQF219" s="102"/>
      <c r="BQG219" s="102"/>
      <c r="BQH219" s="102"/>
      <c r="BQI219" s="102"/>
      <c r="BQJ219" s="102"/>
      <c r="BQK219" s="102"/>
      <c r="BQL219" s="102"/>
      <c r="BQM219" s="102"/>
      <c r="BQN219" s="102"/>
      <c r="BQO219" s="102"/>
      <c r="BQP219" s="102"/>
      <c r="BQQ219" s="102"/>
      <c r="BQR219" s="102"/>
      <c r="BQS219" s="102"/>
      <c r="BQT219" s="102"/>
      <c r="BQU219" s="102"/>
      <c r="BQV219" s="102"/>
      <c r="BQW219" s="102"/>
      <c r="BQX219" s="102"/>
      <c r="BQY219" s="102"/>
      <c r="BQZ219" s="102"/>
      <c r="BRA219" s="102"/>
      <c r="BRB219" s="102"/>
      <c r="BRC219" s="102"/>
      <c r="BRD219" s="102"/>
      <c r="BRE219" s="102"/>
      <c r="BRF219" s="102"/>
      <c r="BRG219" s="102"/>
      <c r="BRH219" s="102"/>
      <c r="BRI219" s="102"/>
      <c r="BRJ219" s="102"/>
      <c r="BRK219" s="102"/>
      <c r="BRL219" s="102"/>
      <c r="BRM219" s="102"/>
      <c r="BRN219" s="102"/>
      <c r="BRO219" s="102"/>
      <c r="BRP219" s="102"/>
      <c r="BRQ219" s="102"/>
      <c r="BRR219" s="102"/>
      <c r="BRS219" s="102"/>
      <c r="BRT219" s="102"/>
      <c r="BRU219" s="102"/>
      <c r="BRV219" s="102"/>
      <c r="BRW219" s="102"/>
      <c r="BRX219" s="102"/>
      <c r="BRY219" s="102"/>
      <c r="BRZ219" s="102"/>
      <c r="BSA219" s="102"/>
      <c r="BSB219" s="102"/>
      <c r="BSC219" s="102"/>
      <c r="BSD219" s="102"/>
      <c r="BSE219" s="102"/>
      <c r="BSF219" s="102"/>
      <c r="BSG219" s="102"/>
      <c r="BSH219" s="102"/>
      <c r="BSI219" s="102"/>
      <c r="BSJ219" s="102"/>
      <c r="BSK219" s="102"/>
      <c r="BSL219" s="102"/>
      <c r="BSM219" s="102"/>
      <c r="BSN219" s="102"/>
      <c r="BSO219" s="102"/>
      <c r="BSP219" s="102"/>
      <c r="BSQ219" s="102"/>
      <c r="BSR219" s="102"/>
      <c r="BSS219" s="102"/>
      <c r="BST219" s="102"/>
      <c r="BSU219" s="102"/>
      <c r="BSV219" s="102"/>
      <c r="BSW219" s="102"/>
      <c r="BSX219" s="102"/>
      <c r="BSY219" s="102"/>
      <c r="BSZ219" s="102"/>
      <c r="BTA219" s="102"/>
      <c r="BTB219" s="102"/>
      <c r="BTC219" s="102"/>
      <c r="BTD219" s="102"/>
      <c r="BTE219" s="102"/>
      <c r="BTF219" s="102"/>
      <c r="BTG219" s="102"/>
      <c r="BTH219" s="102"/>
      <c r="BTI219" s="102"/>
      <c r="BTJ219" s="102"/>
      <c r="BTK219" s="102"/>
      <c r="BTL219" s="102"/>
      <c r="BTM219" s="102"/>
      <c r="BTN219" s="102"/>
      <c r="BTO219" s="102"/>
      <c r="BTP219" s="102"/>
      <c r="BTQ219" s="102"/>
      <c r="BTR219" s="102"/>
      <c r="BTS219" s="102"/>
      <c r="BTT219" s="102"/>
      <c r="BTU219" s="102"/>
      <c r="BTV219" s="102"/>
      <c r="BTW219" s="102"/>
      <c r="BTX219" s="102"/>
      <c r="BTY219" s="102"/>
      <c r="BTZ219" s="102"/>
      <c r="BUA219" s="102"/>
      <c r="BUB219" s="102"/>
      <c r="BUC219" s="102"/>
      <c r="BUD219" s="102"/>
      <c r="BUE219" s="102"/>
      <c r="BUF219" s="102"/>
      <c r="BUG219" s="102"/>
      <c r="BUH219" s="102"/>
      <c r="BUI219" s="102"/>
      <c r="BUJ219" s="102"/>
      <c r="BUK219" s="102"/>
      <c r="BUL219" s="102"/>
      <c r="BUM219" s="102"/>
      <c r="BUN219" s="102"/>
      <c r="BUO219" s="102"/>
      <c r="BUP219" s="102"/>
      <c r="BUQ219" s="102"/>
      <c r="BUR219" s="102"/>
      <c r="BUS219" s="102"/>
      <c r="BUT219" s="102"/>
      <c r="BUU219" s="102"/>
      <c r="BUV219" s="102"/>
      <c r="BUW219" s="102"/>
      <c r="BUX219" s="102"/>
      <c r="BUY219" s="102"/>
      <c r="BUZ219" s="102"/>
      <c r="BVA219" s="102"/>
      <c r="BVB219" s="102"/>
      <c r="BVC219" s="102"/>
      <c r="BVD219" s="102"/>
      <c r="BVE219" s="102"/>
      <c r="BVF219" s="102"/>
      <c r="BVG219" s="102"/>
      <c r="BVH219" s="102"/>
      <c r="BVI219" s="102"/>
      <c r="BVJ219" s="102"/>
      <c r="BVK219" s="102"/>
      <c r="BVL219" s="102"/>
      <c r="BVM219" s="102"/>
      <c r="BVN219" s="102"/>
      <c r="BVO219" s="102"/>
      <c r="BVP219" s="102"/>
      <c r="BVQ219" s="102"/>
      <c r="BVR219" s="102"/>
      <c r="BVS219" s="102"/>
      <c r="BVT219" s="102"/>
      <c r="BVU219" s="102"/>
      <c r="BVV219" s="102"/>
      <c r="BVW219" s="102"/>
      <c r="BVX219" s="102"/>
      <c r="BVY219" s="102"/>
      <c r="BVZ219" s="102"/>
      <c r="BWA219" s="102"/>
      <c r="BWB219" s="102"/>
      <c r="BWC219" s="102"/>
      <c r="BWD219" s="102"/>
      <c r="BWE219" s="102"/>
      <c r="BWF219" s="102"/>
      <c r="BWG219" s="102"/>
      <c r="BWH219" s="102"/>
      <c r="BWI219" s="102"/>
      <c r="BWJ219" s="102"/>
      <c r="BWK219" s="102"/>
      <c r="BWL219" s="102"/>
      <c r="BWM219" s="102"/>
      <c r="BWN219" s="102"/>
      <c r="BWO219" s="102"/>
      <c r="BWP219" s="102"/>
      <c r="BWQ219" s="102"/>
      <c r="BWR219" s="102"/>
      <c r="BWS219" s="102"/>
      <c r="BWT219" s="102"/>
      <c r="BWU219" s="102"/>
      <c r="BWV219" s="102"/>
      <c r="BWW219" s="102"/>
      <c r="BWX219" s="102"/>
      <c r="BWY219" s="102"/>
      <c r="BWZ219" s="102"/>
      <c r="BXA219" s="102"/>
      <c r="BXB219" s="102"/>
      <c r="BXC219" s="102"/>
      <c r="BXD219" s="102"/>
      <c r="BXE219" s="102"/>
      <c r="BXF219" s="102"/>
      <c r="BXG219" s="102"/>
      <c r="BXH219" s="102"/>
      <c r="BXI219" s="102"/>
      <c r="BXJ219" s="102"/>
      <c r="BXK219" s="102"/>
      <c r="BXL219" s="102"/>
      <c r="BXM219" s="102"/>
      <c r="BXN219" s="102"/>
      <c r="BXO219" s="102"/>
      <c r="BXP219" s="102"/>
      <c r="BXQ219" s="102"/>
      <c r="BXR219" s="102"/>
      <c r="BXS219" s="102"/>
      <c r="BXT219" s="102"/>
      <c r="BXU219" s="102"/>
      <c r="BXV219" s="102"/>
      <c r="BXW219" s="102"/>
      <c r="BXX219" s="102"/>
      <c r="BXY219" s="102"/>
      <c r="BXZ219" s="102"/>
      <c r="BYA219" s="102"/>
      <c r="BYB219" s="102"/>
      <c r="BYC219" s="102"/>
      <c r="BYD219" s="102"/>
      <c r="BYE219" s="102"/>
      <c r="BYF219" s="102"/>
      <c r="BYG219" s="102"/>
      <c r="BYH219" s="102"/>
      <c r="BYI219" s="102"/>
      <c r="BYJ219" s="102"/>
      <c r="BYK219" s="102"/>
      <c r="BYL219" s="102"/>
      <c r="BYM219" s="102"/>
      <c r="BYN219" s="102"/>
      <c r="BYO219" s="102"/>
      <c r="BYP219" s="102"/>
      <c r="BYQ219" s="102"/>
      <c r="BYR219" s="102"/>
      <c r="BYS219" s="102"/>
      <c r="BYT219" s="102"/>
      <c r="BYU219" s="102"/>
      <c r="BYV219" s="102"/>
      <c r="BYW219" s="102"/>
      <c r="BYX219" s="102"/>
      <c r="BYY219" s="102"/>
      <c r="BYZ219" s="102"/>
      <c r="BZA219" s="102"/>
      <c r="BZB219" s="102"/>
      <c r="BZC219" s="102"/>
      <c r="BZD219" s="102"/>
      <c r="BZE219" s="102"/>
      <c r="BZF219" s="102"/>
      <c r="BZG219" s="102"/>
      <c r="BZH219" s="102"/>
      <c r="BZI219" s="102"/>
      <c r="BZJ219" s="102"/>
      <c r="BZK219" s="102"/>
      <c r="BZL219" s="102"/>
      <c r="BZM219" s="102"/>
      <c r="BZN219" s="102"/>
      <c r="BZO219" s="102"/>
      <c r="BZP219" s="102"/>
      <c r="BZQ219" s="102"/>
      <c r="BZR219" s="102"/>
      <c r="BZS219" s="102"/>
      <c r="BZT219" s="102"/>
      <c r="BZU219" s="102"/>
      <c r="BZV219" s="102"/>
      <c r="BZW219" s="102"/>
    </row>
    <row r="220" spans="2:2051" ht="14.25" customHeight="1">
      <c r="B220" s="112" t="s">
        <v>754</v>
      </c>
      <c r="C220" s="113" t="s">
        <v>235</v>
      </c>
      <c r="D220" s="113" t="s">
        <v>3</v>
      </c>
      <c r="E220" s="113" t="str">
        <f>'Alcance 3'!C115</f>
        <v>Material 3</v>
      </c>
      <c r="F220" s="113" t="str">
        <f>'Alcance 3'!D115</f>
        <v>Tipo de transporte de carga</v>
      </c>
      <c r="G220" s="226" t="s">
        <v>804</v>
      </c>
      <c r="H220" s="237" t="s">
        <v>238</v>
      </c>
      <c r="I220" s="238">
        <v>3</v>
      </c>
      <c r="J220" s="126">
        <f>'Alcance 3'!E115*'Alcance 3'!E134</f>
        <v>0</v>
      </c>
      <c r="K220" s="113" t="s">
        <v>802</v>
      </c>
      <c r="L220" s="113"/>
      <c r="M220" s="298">
        <v>1</v>
      </c>
      <c r="N220" s="117"/>
      <c r="O220" s="113">
        <f t="shared" si="192"/>
        <v>0</v>
      </c>
      <c r="P220" s="115" t="str">
        <f t="shared" si="186"/>
        <v>tkm</v>
      </c>
      <c r="Q220" s="120">
        <f>IFERROR(VLOOKUP($F220,'Datos 1-Factores emisión'!$B$809:$D$820,2,FALSE),0)</f>
        <v>0</v>
      </c>
      <c r="R220" s="121">
        <v>0</v>
      </c>
      <c r="S220" s="121">
        <v>0</v>
      </c>
      <c r="T220" s="121">
        <v>0</v>
      </c>
      <c r="U220" s="121">
        <v>0</v>
      </c>
      <c r="V220" s="120">
        <f t="shared" si="194"/>
        <v>0</v>
      </c>
      <c r="W220" s="121">
        <f t="shared" si="194"/>
        <v>0</v>
      </c>
      <c r="X220" s="121">
        <f t="shared" si="194"/>
        <v>0</v>
      </c>
      <c r="Y220" s="121">
        <v>0</v>
      </c>
      <c r="Z220" s="121">
        <v>0</v>
      </c>
      <c r="AA220" s="121">
        <f t="shared" si="188"/>
        <v>0</v>
      </c>
      <c r="AB220" s="120">
        <f>'Datos 2-Potenciales calent glob'!$E$6</f>
        <v>1</v>
      </c>
      <c r="AC220" s="121">
        <f>'Datos 2-Potenciales calent glob'!$E$31</f>
        <v>28</v>
      </c>
      <c r="AD220" s="121">
        <f>'Datos 2-Potenciales calent glob'!$E$32</f>
        <v>265</v>
      </c>
      <c r="AE220" s="123">
        <f>SUMIF('Datos 2-Potenciales calent glob'!$B$6:$B$56,Cálculos_5!E220,'Datos 2-Potenciales calent glob'!$E$6:$E$56)</f>
        <v>0</v>
      </c>
      <c r="AF220" s="121">
        <f>'Datos 2-Potenciales calent glob'!$E$6</f>
        <v>1</v>
      </c>
      <c r="AG220" s="121">
        <f>'Datos 2-Potenciales calent glob'!$E$6</f>
        <v>1</v>
      </c>
      <c r="AH220" s="120">
        <f t="shared" si="193"/>
        <v>0</v>
      </c>
      <c r="AI220" s="121">
        <f t="shared" si="193"/>
        <v>0</v>
      </c>
      <c r="AJ220" s="121">
        <f t="shared" si="193"/>
        <v>0</v>
      </c>
      <c r="AK220" s="121">
        <f t="shared" si="193"/>
        <v>0</v>
      </c>
      <c r="AL220" s="124">
        <f t="shared" si="190"/>
        <v>0</v>
      </c>
      <c r="AM220" s="121">
        <f t="shared" si="176"/>
        <v>0</v>
      </c>
      <c r="AN220" s="207">
        <f t="shared" si="155"/>
        <v>0</v>
      </c>
      <c r="AO220" s="102"/>
      <c r="AP220" s="102"/>
      <c r="AQ220" s="102"/>
      <c r="AR220" s="102"/>
      <c r="AS220" s="102"/>
      <c r="AT220" s="102"/>
      <c r="AU220" s="102"/>
      <c r="AV220" s="102"/>
      <c r="AW220" s="102"/>
      <c r="AX220" s="102"/>
      <c r="AY220" s="102"/>
      <c r="AZ220" s="102"/>
      <c r="BA220" s="102"/>
      <c r="BB220" s="102"/>
      <c r="BC220" s="102"/>
      <c r="BD220" s="102"/>
      <c r="BE220" s="102"/>
      <c r="BF220" s="102"/>
      <c r="BG220" s="102"/>
      <c r="BH220" s="102"/>
      <c r="BI220" s="102"/>
      <c r="BJ220" s="102"/>
      <c r="BK220" s="102"/>
      <c r="BL220" s="102"/>
      <c r="BM220" s="102"/>
      <c r="BN220" s="102"/>
      <c r="BO220" s="102"/>
      <c r="BP220" s="102"/>
      <c r="BQ220" s="102"/>
      <c r="BR220" s="102"/>
      <c r="BS220" s="102"/>
      <c r="BT220" s="102"/>
      <c r="BU220" s="102"/>
      <c r="BV220" s="102"/>
      <c r="BW220" s="102"/>
      <c r="BX220" s="102"/>
      <c r="BY220" s="102"/>
      <c r="BZ220" s="102"/>
      <c r="CA220" s="102"/>
      <c r="CB220" s="102"/>
      <c r="CC220" s="102"/>
      <c r="CD220" s="102"/>
      <c r="CE220" s="102"/>
      <c r="CF220" s="102"/>
      <c r="CG220" s="102"/>
      <c r="CH220" s="102"/>
      <c r="CI220" s="102"/>
      <c r="CJ220" s="102"/>
      <c r="CK220" s="102"/>
      <c r="CL220" s="102"/>
      <c r="CM220" s="102"/>
      <c r="CN220" s="102"/>
      <c r="CO220" s="102"/>
      <c r="CP220" s="102"/>
      <c r="CQ220" s="102"/>
      <c r="CR220" s="102"/>
      <c r="CS220" s="102"/>
      <c r="CT220" s="102"/>
      <c r="CU220" s="102"/>
      <c r="CV220" s="102"/>
      <c r="CW220" s="102"/>
      <c r="CX220" s="102"/>
      <c r="CY220" s="102"/>
      <c r="CZ220" s="102"/>
      <c r="DA220" s="102"/>
      <c r="DB220" s="102"/>
      <c r="DC220" s="102"/>
      <c r="DD220" s="102"/>
      <c r="DE220" s="102"/>
      <c r="DF220" s="102"/>
      <c r="DG220" s="102"/>
      <c r="DH220" s="102"/>
      <c r="DI220" s="102"/>
      <c r="DJ220" s="102"/>
      <c r="DK220" s="102"/>
      <c r="DL220" s="102"/>
      <c r="DM220" s="102"/>
      <c r="DN220" s="102"/>
      <c r="DO220" s="102"/>
      <c r="DP220" s="102"/>
      <c r="DQ220" s="102"/>
      <c r="DR220" s="102"/>
      <c r="DS220" s="102"/>
      <c r="DT220" s="102"/>
      <c r="DU220" s="102"/>
      <c r="DV220" s="102"/>
      <c r="DW220" s="102"/>
      <c r="DX220" s="102"/>
      <c r="DY220" s="102"/>
      <c r="DZ220" s="102"/>
      <c r="EA220" s="102"/>
      <c r="EB220" s="102"/>
      <c r="EC220" s="102"/>
      <c r="ED220" s="102"/>
      <c r="EE220" s="102"/>
      <c r="EF220" s="102"/>
      <c r="EG220" s="102"/>
      <c r="EH220" s="102"/>
      <c r="EI220" s="102"/>
      <c r="EJ220" s="102"/>
      <c r="EK220" s="102"/>
      <c r="EL220" s="102"/>
      <c r="EM220" s="102"/>
      <c r="EN220" s="102"/>
      <c r="EO220" s="102"/>
      <c r="EP220" s="102"/>
      <c r="EQ220" s="102"/>
      <c r="ER220" s="102"/>
      <c r="ES220" s="102"/>
      <c r="ET220" s="102"/>
      <c r="EU220" s="102"/>
      <c r="EV220" s="102"/>
      <c r="EW220" s="102"/>
      <c r="EX220" s="102"/>
      <c r="EY220" s="102"/>
      <c r="EZ220" s="102"/>
      <c r="FA220" s="102"/>
      <c r="FB220" s="102"/>
      <c r="FC220" s="102"/>
      <c r="FD220" s="102"/>
      <c r="FE220" s="102"/>
      <c r="FF220" s="102"/>
      <c r="FG220" s="102"/>
      <c r="FH220" s="102"/>
      <c r="FI220" s="102"/>
      <c r="FJ220" s="102"/>
      <c r="FK220" s="102"/>
      <c r="FL220" s="102"/>
      <c r="FM220" s="102"/>
      <c r="FN220" s="102"/>
      <c r="FO220" s="102"/>
      <c r="FP220" s="102"/>
      <c r="FQ220" s="102"/>
      <c r="FR220" s="102"/>
      <c r="FS220" s="102"/>
      <c r="FT220" s="102"/>
      <c r="FU220" s="102"/>
      <c r="FV220" s="102"/>
      <c r="FW220" s="102"/>
      <c r="FX220" s="102"/>
      <c r="FY220" s="102"/>
      <c r="FZ220" s="102"/>
      <c r="GA220" s="102"/>
      <c r="GB220" s="102"/>
      <c r="GC220" s="102"/>
      <c r="GD220" s="102"/>
      <c r="GE220" s="102"/>
      <c r="GF220" s="102"/>
      <c r="GG220" s="102"/>
      <c r="GH220" s="102"/>
      <c r="GI220" s="102"/>
      <c r="GJ220" s="102"/>
      <c r="GK220" s="102"/>
      <c r="GL220" s="102"/>
      <c r="GM220" s="102"/>
      <c r="GN220" s="102"/>
      <c r="GO220" s="102"/>
      <c r="GP220" s="102"/>
      <c r="GQ220" s="102"/>
      <c r="GR220" s="102"/>
      <c r="GS220" s="102"/>
      <c r="GT220" s="102"/>
      <c r="GU220" s="102"/>
      <c r="GV220" s="102"/>
      <c r="GW220" s="102"/>
      <c r="GX220" s="102"/>
      <c r="GY220" s="102"/>
      <c r="GZ220" s="102"/>
      <c r="HA220" s="102"/>
      <c r="HB220" s="102"/>
      <c r="HC220" s="102"/>
      <c r="HD220" s="102"/>
      <c r="HE220" s="102"/>
      <c r="HF220" s="102"/>
      <c r="HG220" s="102"/>
      <c r="HH220" s="102"/>
      <c r="HI220" s="102"/>
      <c r="HJ220" s="102"/>
      <c r="HK220" s="102"/>
      <c r="HL220" s="102"/>
      <c r="HM220" s="102"/>
      <c r="HN220" s="102"/>
      <c r="HO220" s="102"/>
      <c r="HP220" s="102"/>
      <c r="HQ220" s="102"/>
      <c r="HR220" s="102"/>
      <c r="HS220" s="102"/>
      <c r="HT220" s="102"/>
      <c r="HU220" s="102"/>
      <c r="HV220" s="102"/>
      <c r="HW220" s="102"/>
      <c r="HX220" s="102"/>
      <c r="HY220" s="102"/>
      <c r="HZ220" s="102"/>
      <c r="IA220" s="102"/>
      <c r="IB220" s="102"/>
      <c r="IC220" s="102"/>
      <c r="ID220" s="102"/>
      <c r="IE220" s="102"/>
      <c r="IF220" s="102"/>
      <c r="IG220" s="102"/>
      <c r="IH220" s="102"/>
      <c r="II220" s="102"/>
      <c r="IJ220" s="102"/>
      <c r="IK220" s="102"/>
      <c r="IL220" s="102"/>
      <c r="IM220" s="102"/>
      <c r="IN220" s="102"/>
      <c r="IO220" s="102"/>
      <c r="IP220" s="102"/>
      <c r="IQ220" s="102"/>
      <c r="IR220" s="102"/>
      <c r="IS220" s="102"/>
      <c r="IT220" s="102"/>
      <c r="IU220" s="102"/>
      <c r="IV220" s="102"/>
      <c r="IW220" s="102"/>
      <c r="IX220" s="102"/>
      <c r="IY220" s="102"/>
      <c r="IZ220" s="102"/>
      <c r="JA220" s="102"/>
      <c r="JB220" s="102"/>
      <c r="JC220" s="102"/>
      <c r="JD220" s="102"/>
      <c r="JE220" s="102"/>
      <c r="JF220" s="102"/>
      <c r="JG220" s="102"/>
      <c r="JH220" s="102"/>
      <c r="JI220" s="102"/>
      <c r="JJ220" s="102"/>
      <c r="JK220" s="102"/>
      <c r="JL220" s="102"/>
      <c r="JM220" s="102"/>
      <c r="JN220" s="102"/>
      <c r="JO220" s="102"/>
      <c r="JP220" s="102"/>
      <c r="JQ220" s="102"/>
      <c r="JR220" s="102"/>
      <c r="JS220" s="102"/>
      <c r="JT220" s="102"/>
      <c r="JU220" s="102"/>
      <c r="JV220" s="102"/>
      <c r="JW220" s="102"/>
      <c r="JX220" s="102"/>
      <c r="JY220" s="102"/>
      <c r="JZ220" s="102"/>
      <c r="KA220" s="102"/>
      <c r="KB220" s="102"/>
      <c r="KC220" s="102"/>
      <c r="KD220" s="102"/>
      <c r="KE220" s="102"/>
      <c r="KF220" s="102"/>
      <c r="KG220" s="102"/>
      <c r="KH220" s="102"/>
      <c r="KI220" s="102"/>
      <c r="KJ220" s="102"/>
      <c r="KK220" s="102"/>
      <c r="KL220" s="102"/>
      <c r="KM220" s="102"/>
      <c r="KN220" s="102"/>
      <c r="KO220" s="102"/>
      <c r="KP220" s="102"/>
      <c r="KQ220" s="102"/>
      <c r="KR220" s="102"/>
      <c r="KS220" s="102"/>
      <c r="KT220" s="102"/>
      <c r="KU220" s="102"/>
      <c r="KV220" s="102"/>
      <c r="KW220" s="102"/>
      <c r="KX220" s="102"/>
      <c r="KY220" s="102"/>
      <c r="KZ220" s="102"/>
      <c r="LA220" s="102"/>
      <c r="LB220" s="102"/>
      <c r="LC220" s="102"/>
      <c r="LD220" s="102"/>
      <c r="LE220" s="102"/>
      <c r="LF220" s="102"/>
      <c r="LG220" s="102"/>
      <c r="LH220" s="102"/>
      <c r="LI220" s="102"/>
      <c r="LJ220" s="102"/>
      <c r="LK220" s="102"/>
      <c r="LL220" s="102"/>
      <c r="LM220" s="102"/>
      <c r="LN220" s="102"/>
      <c r="LO220" s="102"/>
      <c r="LP220" s="102"/>
      <c r="LQ220" s="102"/>
      <c r="LR220" s="102"/>
      <c r="LS220" s="102"/>
      <c r="LT220" s="102"/>
      <c r="LU220" s="102"/>
      <c r="LV220" s="102"/>
      <c r="LW220" s="102"/>
      <c r="LX220" s="102"/>
      <c r="LY220" s="102"/>
      <c r="LZ220" s="102"/>
      <c r="MA220" s="102"/>
      <c r="MB220" s="102"/>
      <c r="MC220" s="102"/>
      <c r="MD220" s="102"/>
      <c r="ME220" s="102"/>
      <c r="MF220" s="102"/>
      <c r="MG220" s="102"/>
      <c r="MH220" s="102"/>
      <c r="MI220" s="102"/>
      <c r="MJ220" s="102"/>
      <c r="MK220" s="102"/>
      <c r="ML220" s="102"/>
      <c r="MM220" s="102"/>
      <c r="MN220" s="102"/>
      <c r="MO220" s="102"/>
      <c r="MP220" s="102"/>
      <c r="MQ220" s="102"/>
      <c r="MR220" s="102"/>
      <c r="MS220" s="102"/>
      <c r="MT220" s="102"/>
      <c r="MU220" s="102"/>
      <c r="MV220" s="102"/>
      <c r="MW220" s="102"/>
      <c r="MX220" s="102"/>
      <c r="MY220" s="102"/>
      <c r="MZ220" s="102"/>
      <c r="NA220" s="102"/>
      <c r="NB220" s="102"/>
      <c r="NC220" s="102"/>
      <c r="ND220" s="102"/>
      <c r="NE220" s="102"/>
      <c r="NF220" s="102"/>
      <c r="NG220" s="102"/>
      <c r="NH220" s="102"/>
      <c r="NI220" s="102"/>
      <c r="NJ220" s="102"/>
      <c r="NK220" s="102"/>
      <c r="NL220" s="102"/>
      <c r="NM220" s="102"/>
      <c r="NN220" s="102"/>
      <c r="NO220" s="102"/>
      <c r="NP220" s="102"/>
      <c r="NQ220" s="102"/>
      <c r="NR220" s="102"/>
      <c r="NS220" s="102"/>
      <c r="NT220" s="102"/>
      <c r="NU220" s="102"/>
      <c r="NV220" s="102"/>
      <c r="NW220" s="102"/>
      <c r="NX220" s="102"/>
      <c r="NY220" s="102"/>
      <c r="NZ220" s="102"/>
      <c r="OA220" s="102"/>
      <c r="OB220" s="102"/>
      <c r="OC220" s="102"/>
      <c r="OD220" s="102"/>
      <c r="OE220" s="102"/>
      <c r="OF220" s="102"/>
      <c r="OG220" s="102"/>
      <c r="OH220" s="102"/>
      <c r="OI220" s="102"/>
      <c r="OJ220" s="102"/>
      <c r="OK220" s="102"/>
      <c r="OL220" s="102"/>
      <c r="OM220" s="102"/>
      <c r="ON220" s="102"/>
      <c r="OO220" s="102"/>
      <c r="OP220" s="102"/>
      <c r="OQ220" s="102"/>
      <c r="OR220" s="102"/>
      <c r="OS220" s="102"/>
      <c r="OT220" s="102"/>
      <c r="OU220" s="102"/>
      <c r="OV220" s="102"/>
      <c r="OW220" s="102"/>
      <c r="OX220" s="102"/>
      <c r="OY220" s="102"/>
      <c r="OZ220" s="102"/>
      <c r="PA220" s="102"/>
      <c r="PB220" s="102"/>
      <c r="PC220" s="102"/>
      <c r="PD220" s="102"/>
      <c r="PE220" s="102"/>
      <c r="PF220" s="102"/>
      <c r="PG220" s="102"/>
      <c r="PH220" s="102"/>
      <c r="PI220" s="102"/>
      <c r="PJ220" s="102"/>
      <c r="PK220" s="102"/>
      <c r="PL220" s="102"/>
      <c r="PM220" s="102"/>
      <c r="PN220" s="102"/>
      <c r="PO220" s="102"/>
      <c r="PP220" s="102"/>
      <c r="PQ220" s="102"/>
      <c r="PR220" s="102"/>
      <c r="PS220" s="102"/>
      <c r="PT220" s="102"/>
      <c r="PU220" s="102"/>
      <c r="PV220" s="102"/>
      <c r="PW220" s="102"/>
      <c r="PX220" s="102"/>
      <c r="PY220" s="102"/>
      <c r="PZ220" s="102"/>
      <c r="QA220" s="102"/>
      <c r="QB220" s="102"/>
      <c r="QC220" s="102"/>
      <c r="QD220" s="102"/>
      <c r="QE220" s="102"/>
      <c r="QF220" s="102"/>
      <c r="QG220" s="102"/>
      <c r="QH220" s="102"/>
      <c r="QI220" s="102"/>
      <c r="QJ220" s="102"/>
      <c r="QK220" s="102"/>
      <c r="QL220" s="102"/>
      <c r="QM220" s="102"/>
      <c r="QN220" s="102"/>
      <c r="QO220" s="102"/>
      <c r="QP220" s="102"/>
      <c r="QQ220" s="102"/>
      <c r="QR220" s="102"/>
      <c r="QS220" s="102"/>
      <c r="QT220" s="102"/>
      <c r="QU220" s="102"/>
      <c r="QV220" s="102"/>
      <c r="QW220" s="102"/>
      <c r="QX220" s="102"/>
      <c r="QY220" s="102"/>
      <c r="QZ220" s="102"/>
      <c r="RA220" s="102"/>
      <c r="RB220" s="102"/>
      <c r="RC220" s="102"/>
      <c r="RD220" s="102"/>
      <c r="RE220" s="102"/>
      <c r="RF220" s="102"/>
      <c r="RG220" s="102"/>
      <c r="RH220" s="102"/>
      <c r="RI220" s="102"/>
      <c r="RJ220" s="102"/>
      <c r="RK220" s="102"/>
      <c r="RL220" s="102"/>
      <c r="RM220" s="102"/>
      <c r="RN220" s="102"/>
      <c r="RO220" s="102"/>
      <c r="RP220" s="102"/>
      <c r="RQ220" s="102"/>
      <c r="RR220" s="102"/>
      <c r="RS220" s="102"/>
      <c r="RT220" s="102"/>
      <c r="RU220" s="102"/>
      <c r="RV220" s="102"/>
      <c r="RW220" s="102"/>
      <c r="RX220" s="102"/>
      <c r="RY220" s="102"/>
      <c r="RZ220" s="102"/>
      <c r="SA220" s="102"/>
      <c r="SB220" s="102"/>
      <c r="SC220" s="102"/>
      <c r="SD220" s="102"/>
      <c r="SE220" s="102"/>
      <c r="SF220" s="102"/>
      <c r="SG220" s="102"/>
      <c r="SH220" s="102"/>
      <c r="SI220" s="102"/>
      <c r="SJ220" s="102"/>
      <c r="SK220" s="102"/>
      <c r="SL220" s="102"/>
      <c r="SM220" s="102"/>
      <c r="SN220" s="102"/>
      <c r="SO220" s="102"/>
      <c r="SP220" s="102"/>
      <c r="SQ220" s="102"/>
      <c r="SR220" s="102"/>
      <c r="SS220" s="102"/>
      <c r="ST220" s="102"/>
      <c r="SU220" s="102"/>
      <c r="SV220" s="102"/>
      <c r="SW220" s="102"/>
      <c r="SX220" s="102"/>
      <c r="SY220" s="102"/>
      <c r="SZ220" s="102"/>
      <c r="TA220" s="102"/>
      <c r="TB220" s="102"/>
      <c r="TC220" s="102"/>
      <c r="TD220" s="102"/>
      <c r="TE220" s="102"/>
      <c r="TF220" s="102"/>
      <c r="TG220" s="102"/>
      <c r="TH220" s="102"/>
      <c r="TI220" s="102"/>
      <c r="TJ220" s="102"/>
      <c r="TK220" s="102"/>
      <c r="TL220" s="102"/>
      <c r="TM220" s="102"/>
      <c r="TN220" s="102"/>
      <c r="TO220" s="102"/>
      <c r="TP220" s="102"/>
      <c r="TQ220" s="102"/>
      <c r="TR220" s="102"/>
      <c r="TS220" s="102"/>
      <c r="TT220" s="102"/>
      <c r="TU220" s="102"/>
      <c r="TV220" s="102"/>
      <c r="TW220" s="102"/>
      <c r="TX220" s="102"/>
      <c r="TY220" s="102"/>
      <c r="TZ220" s="102"/>
      <c r="UA220" s="102"/>
      <c r="UB220" s="102"/>
      <c r="UC220" s="102"/>
      <c r="UD220" s="102"/>
      <c r="UE220" s="102"/>
      <c r="UF220" s="102"/>
      <c r="UG220" s="102"/>
      <c r="UH220" s="102"/>
      <c r="UI220" s="102"/>
      <c r="UJ220" s="102"/>
      <c r="UK220" s="102"/>
      <c r="UL220" s="102"/>
      <c r="UM220" s="102"/>
      <c r="UN220" s="102"/>
      <c r="UO220" s="102"/>
      <c r="UP220" s="102"/>
      <c r="UQ220" s="102"/>
      <c r="UR220" s="102"/>
      <c r="US220" s="102"/>
      <c r="UT220" s="102"/>
      <c r="UU220" s="102"/>
      <c r="UV220" s="102"/>
      <c r="UW220" s="102"/>
      <c r="UX220" s="102"/>
      <c r="UY220" s="102"/>
      <c r="UZ220" s="102"/>
      <c r="VA220" s="102"/>
      <c r="VB220" s="102"/>
      <c r="VC220" s="102"/>
      <c r="VD220" s="102"/>
      <c r="VE220" s="102"/>
      <c r="VF220" s="102"/>
      <c r="VG220" s="102"/>
      <c r="VH220" s="102"/>
      <c r="VI220" s="102"/>
      <c r="VJ220" s="102"/>
      <c r="VK220" s="102"/>
      <c r="VL220" s="102"/>
      <c r="VM220" s="102"/>
      <c r="VN220" s="102"/>
      <c r="VO220" s="102"/>
      <c r="VP220" s="102"/>
      <c r="VQ220" s="102"/>
      <c r="VR220" s="102"/>
      <c r="VS220" s="102"/>
      <c r="VT220" s="102"/>
      <c r="VU220" s="102"/>
      <c r="VV220" s="102"/>
      <c r="VW220" s="102"/>
      <c r="VX220" s="102"/>
      <c r="VY220" s="102"/>
      <c r="VZ220" s="102"/>
      <c r="WA220" s="102"/>
      <c r="WB220" s="102"/>
      <c r="WC220" s="102"/>
      <c r="WD220" s="102"/>
      <c r="WE220" s="102"/>
      <c r="WF220" s="102"/>
      <c r="WG220" s="102"/>
      <c r="WH220" s="102"/>
      <c r="WI220" s="102"/>
      <c r="WJ220" s="102"/>
      <c r="WK220" s="102"/>
      <c r="WL220" s="102"/>
      <c r="WM220" s="102"/>
      <c r="WN220" s="102"/>
      <c r="WO220" s="102"/>
      <c r="WP220" s="102"/>
      <c r="WQ220" s="102"/>
      <c r="WR220" s="102"/>
      <c r="WS220" s="102"/>
      <c r="WT220" s="102"/>
      <c r="WU220" s="102"/>
      <c r="WV220" s="102"/>
      <c r="WW220" s="102"/>
      <c r="WX220" s="102"/>
      <c r="WY220" s="102"/>
      <c r="WZ220" s="102"/>
      <c r="XA220" s="102"/>
      <c r="XB220" s="102"/>
      <c r="XC220" s="102"/>
      <c r="XD220" s="102"/>
      <c r="XE220" s="102"/>
      <c r="XF220" s="102"/>
      <c r="XG220" s="102"/>
      <c r="XH220" s="102"/>
      <c r="XI220" s="102"/>
      <c r="XJ220" s="102"/>
      <c r="XK220" s="102"/>
      <c r="XL220" s="102"/>
      <c r="XM220" s="102"/>
      <c r="XN220" s="102"/>
      <c r="XO220" s="102"/>
      <c r="XP220" s="102"/>
      <c r="XQ220" s="102"/>
      <c r="XR220" s="102"/>
      <c r="XS220" s="102"/>
      <c r="XT220" s="102"/>
      <c r="XU220" s="102"/>
      <c r="XV220" s="102"/>
      <c r="XW220" s="102"/>
      <c r="XX220" s="102"/>
      <c r="XY220" s="102"/>
      <c r="XZ220" s="102"/>
      <c r="YA220" s="102"/>
      <c r="YB220" s="102"/>
      <c r="YC220" s="102"/>
      <c r="YD220" s="102"/>
      <c r="YE220" s="102"/>
      <c r="YF220" s="102"/>
      <c r="YG220" s="102"/>
      <c r="YH220" s="102"/>
      <c r="YI220" s="102"/>
      <c r="YJ220" s="102"/>
      <c r="YK220" s="102"/>
      <c r="YL220" s="102"/>
      <c r="YM220" s="102"/>
      <c r="YN220" s="102"/>
      <c r="YO220" s="102"/>
      <c r="YP220" s="102"/>
      <c r="YQ220" s="102"/>
      <c r="YR220" s="102"/>
      <c r="YS220" s="102"/>
      <c r="YT220" s="102"/>
      <c r="YU220" s="102"/>
      <c r="YV220" s="102"/>
      <c r="YW220" s="102"/>
      <c r="YX220" s="102"/>
      <c r="YY220" s="102"/>
      <c r="YZ220" s="102"/>
      <c r="ZA220" s="102"/>
      <c r="ZB220" s="102"/>
      <c r="ZC220" s="102"/>
      <c r="ZD220" s="102"/>
      <c r="ZE220" s="102"/>
      <c r="ZF220" s="102"/>
      <c r="ZG220" s="102"/>
      <c r="ZH220" s="102"/>
      <c r="ZI220" s="102"/>
      <c r="ZJ220" s="102"/>
      <c r="ZK220" s="102"/>
      <c r="ZL220" s="102"/>
      <c r="ZM220" s="102"/>
      <c r="ZN220" s="102"/>
      <c r="ZO220" s="102"/>
      <c r="ZP220" s="102"/>
      <c r="ZQ220" s="102"/>
      <c r="ZR220" s="102"/>
      <c r="ZS220" s="102"/>
      <c r="ZT220" s="102"/>
      <c r="ZU220" s="102"/>
      <c r="ZV220" s="102"/>
      <c r="ZW220" s="102"/>
      <c r="ZX220" s="102"/>
      <c r="ZY220" s="102"/>
      <c r="ZZ220" s="102"/>
      <c r="AAA220" s="102"/>
      <c r="AAB220" s="102"/>
      <c r="AAC220" s="102"/>
      <c r="AAD220" s="102"/>
      <c r="AAE220" s="102"/>
      <c r="AAF220" s="102"/>
      <c r="AAG220" s="102"/>
      <c r="AAH220" s="102"/>
      <c r="AAI220" s="102"/>
      <c r="AAJ220" s="102"/>
      <c r="AAK220" s="102"/>
      <c r="AAL220" s="102"/>
      <c r="AAM220" s="102"/>
      <c r="AAN220" s="102"/>
      <c r="AAO220" s="102"/>
      <c r="AAP220" s="102"/>
      <c r="AAQ220" s="102"/>
      <c r="AAR220" s="102"/>
      <c r="AAS220" s="102"/>
      <c r="AAT220" s="102"/>
      <c r="AAU220" s="102"/>
      <c r="AAV220" s="102"/>
      <c r="AAW220" s="102"/>
      <c r="AAX220" s="102"/>
      <c r="AAY220" s="102"/>
      <c r="AAZ220" s="102"/>
      <c r="ABA220" s="102"/>
      <c r="ABB220" s="102"/>
      <c r="ABC220" s="102"/>
      <c r="ABD220" s="102"/>
      <c r="ABE220" s="102"/>
      <c r="ABF220" s="102"/>
      <c r="ABG220" s="102"/>
      <c r="ABH220" s="102"/>
      <c r="ABI220" s="102"/>
      <c r="ABJ220" s="102"/>
      <c r="ABK220" s="102"/>
      <c r="ABL220" s="102"/>
      <c r="ABM220" s="102"/>
      <c r="ABN220" s="102"/>
      <c r="ABO220" s="102"/>
      <c r="ABP220" s="102"/>
      <c r="ABQ220" s="102"/>
      <c r="ABR220" s="102"/>
      <c r="ABS220" s="102"/>
      <c r="ABT220" s="102"/>
      <c r="ABU220" s="102"/>
      <c r="ABV220" s="102"/>
      <c r="ABW220" s="102"/>
      <c r="ABX220" s="102"/>
      <c r="ABY220" s="102"/>
      <c r="ABZ220" s="102"/>
      <c r="ACA220" s="102"/>
      <c r="ACB220" s="102"/>
      <c r="ACC220" s="102"/>
      <c r="ACD220" s="102"/>
      <c r="ACE220" s="102"/>
      <c r="ACF220" s="102"/>
      <c r="ACG220" s="102"/>
      <c r="ACH220" s="102"/>
      <c r="ACI220" s="102"/>
      <c r="ACJ220" s="102"/>
      <c r="ACK220" s="102"/>
      <c r="ACL220" s="102"/>
      <c r="ACM220" s="102"/>
      <c r="ACN220" s="102"/>
      <c r="ACO220" s="102"/>
      <c r="ACP220" s="102"/>
      <c r="ACQ220" s="102"/>
      <c r="ACR220" s="102"/>
      <c r="ACS220" s="102"/>
      <c r="ACT220" s="102"/>
      <c r="ACU220" s="102"/>
      <c r="ACV220" s="102"/>
      <c r="ACW220" s="102"/>
      <c r="ACX220" s="102"/>
      <c r="ACY220" s="102"/>
      <c r="ACZ220" s="102"/>
      <c r="ADA220" s="102"/>
      <c r="ADB220" s="102"/>
      <c r="ADC220" s="102"/>
      <c r="ADD220" s="102"/>
      <c r="ADE220" s="102"/>
      <c r="ADF220" s="102"/>
      <c r="ADG220" s="102"/>
      <c r="ADH220" s="102"/>
      <c r="ADI220" s="102"/>
      <c r="ADJ220" s="102"/>
      <c r="ADK220" s="102"/>
      <c r="ADL220" s="102"/>
      <c r="ADM220" s="102"/>
      <c r="ADN220" s="102"/>
      <c r="ADO220" s="102"/>
      <c r="ADP220" s="102"/>
      <c r="ADQ220" s="102"/>
      <c r="ADR220" s="102"/>
      <c r="ADS220" s="102"/>
      <c r="ADT220" s="102"/>
      <c r="ADU220" s="102"/>
      <c r="ADV220" s="102"/>
      <c r="ADW220" s="102"/>
      <c r="ADX220" s="102"/>
      <c r="ADY220" s="102"/>
      <c r="ADZ220" s="102"/>
      <c r="AEA220" s="102"/>
      <c r="AEB220" s="102"/>
      <c r="AEC220" s="102"/>
      <c r="AED220" s="102"/>
      <c r="AEE220" s="102"/>
      <c r="AEF220" s="102"/>
      <c r="AEG220" s="102"/>
      <c r="AEH220" s="102"/>
      <c r="AEI220" s="102"/>
      <c r="AEJ220" s="102"/>
      <c r="AEK220" s="102"/>
      <c r="AEL220" s="102"/>
      <c r="AEM220" s="102"/>
      <c r="AEN220" s="102"/>
      <c r="AEO220" s="102"/>
      <c r="AEP220" s="102"/>
      <c r="AEQ220" s="102"/>
      <c r="AER220" s="102"/>
      <c r="AES220" s="102"/>
      <c r="AET220" s="102"/>
      <c r="AEU220" s="102"/>
      <c r="AEV220" s="102"/>
      <c r="AEW220" s="102"/>
      <c r="AEX220" s="102"/>
      <c r="AEY220" s="102"/>
      <c r="AEZ220" s="102"/>
      <c r="AFA220" s="102"/>
      <c r="AFB220" s="102"/>
      <c r="AFC220" s="102"/>
      <c r="AFD220" s="102"/>
      <c r="AFE220" s="102"/>
      <c r="AFF220" s="102"/>
      <c r="AFG220" s="102"/>
      <c r="AFH220" s="102"/>
      <c r="AFI220" s="102"/>
      <c r="AFJ220" s="102"/>
      <c r="AFK220" s="102"/>
      <c r="AFL220" s="102"/>
      <c r="AFM220" s="102"/>
      <c r="AFN220" s="102"/>
      <c r="AFO220" s="102"/>
      <c r="AFP220" s="102"/>
      <c r="AFQ220" s="102"/>
      <c r="AFR220" s="102"/>
      <c r="AFS220" s="102"/>
      <c r="AFT220" s="102"/>
      <c r="AFU220" s="102"/>
      <c r="AFV220" s="102"/>
      <c r="AFW220" s="102"/>
      <c r="AFX220" s="102"/>
      <c r="AFY220" s="102"/>
      <c r="AFZ220" s="102"/>
      <c r="AGA220" s="102"/>
      <c r="AGB220" s="102"/>
      <c r="AGC220" s="102"/>
      <c r="AGD220" s="102"/>
      <c r="AGE220" s="102"/>
      <c r="AGF220" s="102"/>
      <c r="AGG220" s="102"/>
      <c r="AGH220" s="102"/>
      <c r="AGI220" s="102"/>
      <c r="AGJ220" s="102"/>
      <c r="AGK220" s="102"/>
      <c r="AGL220" s="102"/>
      <c r="AGM220" s="102"/>
      <c r="AGN220" s="102"/>
      <c r="AGO220" s="102"/>
      <c r="AGP220" s="102"/>
      <c r="AGQ220" s="102"/>
      <c r="AGR220" s="102"/>
      <c r="AGS220" s="102"/>
      <c r="AGT220" s="102"/>
      <c r="AGU220" s="102"/>
      <c r="AGV220" s="102"/>
      <c r="AGW220" s="102"/>
      <c r="AGX220" s="102"/>
      <c r="AGY220" s="102"/>
      <c r="AGZ220" s="102"/>
      <c r="AHA220" s="102"/>
      <c r="AHB220" s="102"/>
      <c r="AHC220" s="102"/>
      <c r="AHD220" s="102"/>
      <c r="AHE220" s="102"/>
      <c r="AHF220" s="102"/>
      <c r="AHG220" s="102"/>
      <c r="AHH220" s="102"/>
      <c r="AHI220" s="102"/>
      <c r="AHJ220" s="102"/>
      <c r="AHK220" s="102"/>
      <c r="AHL220" s="102"/>
      <c r="AHM220" s="102"/>
      <c r="AHN220" s="102"/>
      <c r="AHO220" s="102"/>
      <c r="AHP220" s="102"/>
      <c r="AHQ220" s="102"/>
      <c r="AHR220" s="102"/>
      <c r="AHS220" s="102"/>
      <c r="AHT220" s="102"/>
      <c r="AHU220" s="102"/>
      <c r="AHV220" s="102"/>
      <c r="AHW220" s="102"/>
      <c r="AHX220" s="102"/>
      <c r="AHY220" s="102"/>
      <c r="AHZ220" s="102"/>
      <c r="AIA220" s="102"/>
      <c r="AIB220" s="102"/>
      <c r="AIC220" s="102"/>
      <c r="AID220" s="102"/>
      <c r="AIE220" s="102"/>
      <c r="AIF220" s="102"/>
      <c r="AIG220" s="102"/>
      <c r="AIH220" s="102"/>
      <c r="AII220" s="102"/>
      <c r="AIJ220" s="102"/>
      <c r="AIK220" s="102"/>
      <c r="AIL220" s="102"/>
      <c r="AIM220" s="102"/>
      <c r="AIN220" s="102"/>
      <c r="AIO220" s="102"/>
      <c r="AIP220" s="102"/>
      <c r="AIQ220" s="102"/>
      <c r="AIR220" s="102"/>
      <c r="AIS220" s="102"/>
      <c r="AIT220" s="102"/>
      <c r="AIU220" s="102"/>
      <c r="AIV220" s="102"/>
      <c r="AIW220" s="102"/>
      <c r="AIX220" s="102"/>
      <c r="AIY220" s="102"/>
      <c r="AIZ220" s="102"/>
      <c r="AJA220" s="102"/>
      <c r="AJB220" s="102"/>
      <c r="AJC220" s="102"/>
      <c r="AJD220" s="102"/>
      <c r="AJE220" s="102"/>
      <c r="AJF220" s="102"/>
      <c r="AJG220" s="102"/>
      <c r="AJH220" s="102"/>
      <c r="AJI220" s="102"/>
      <c r="AJJ220" s="102"/>
      <c r="AJK220" s="102"/>
      <c r="AJL220" s="102"/>
      <c r="AJM220" s="102"/>
      <c r="AJN220" s="102"/>
      <c r="AJO220" s="102"/>
      <c r="AJP220" s="102"/>
      <c r="AJQ220" s="102"/>
      <c r="AJR220" s="102"/>
      <c r="AJS220" s="102"/>
      <c r="AJT220" s="102"/>
      <c r="AJU220" s="102"/>
      <c r="AJV220" s="102"/>
      <c r="AJW220" s="102"/>
      <c r="AJX220" s="102"/>
      <c r="AJY220" s="102"/>
      <c r="AJZ220" s="102"/>
      <c r="AKA220" s="102"/>
      <c r="AKB220" s="102"/>
      <c r="AKC220" s="102"/>
      <c r="AKD220" s="102"/>
      <c r="AKE220" s="102"/>
      <c r="AKF220" s="102"/>
      <c r="AKG220" s="102"/>
      <c r="AKH220" s="102"/>
      <c r="AKI220" s="102"/>
      <c r="AKJ220" s="102"/>
      <c r="AKK220" s="102"/>
      <c r="AKL220" s="102"/>
      <c r="AKM220" s="102"/>
      <c r="AKN220" s="102"/>
      <c r="AKO220" s="102"/>
      <c r="AKP220" s="102"/>
      <c r="AKQ220" s="102"/>
      <c r="AKR220" s="102"/>
      <c r="AKS220" s="102"/>
      <c r="AKT220" s="102"/>
      <c r="AKU220" s="102"/>
      <c r="AKV220" s="102"/>
      <c r="AKW220" s="102"/>
      <c r="AKX220" s="102"/>
      <c r="AKY220" s="102"/>
      <c r="AKZ220" s="102"/>
      <c r="ALA220" s="102"/>
      <c r="ALB220" s="102"/>
      <c r="ALC220" s="102"/>
      <c r="ALD220" s="102"/>
      <c r="ALE220" s="102"/>
      <c r="ALF220" s="102"/>
      <c r="ALG220" s="102"/>
      <c r="ALH220" s="102"/>
      <c r="ALI220" s="102"/>
      <c r="ALJ220" s="102"/>
      <c r="ALK220" s="102"/>
      <c r="ALL220" s="102"/>
      <c r="ALM220" s="102"/>
      <c r="ALN220" s="102"/>
      <c r="ALO220" s="102"/>
      <c r="ALP220" s="102"/>
      <c r="ALQ220" s="102"/>
      <c r="ALR220" s="102"/>
      <c r="ALS220" s="102"/>
      <c r="ALT220" s="102"/>
      <c r="ALU220" s="102"/>
      <c r="ALV220" s="102"/>
      <c r="ALW220" s="102"/>
      <c r="ALX220" s="102"/>
      <c r="ALY220" s="102"/>
      <c r="ALZ220" s="102"/>
      <c r="AMA220" s="102"/>
      <c r="AMB220" s="102"/>
      <c r="AMC220" s="102"/>
      <c r="AMD220" s="102"/>
      <c r="AME220" s="102"/>
      <c r="AMF220" s="102"/>
      <c r="AMG220" s="102"/>
      <c r="AMH220" s="102"/>
      <c r="AMI220" s="102"/>
      <c r="AMJ220" s="102"/>
      <c r="AMK220" s="102"/>
      <c r="AML220" s="102"/>
      <c r="AMM220" s="102"/>
      <c r="AMN220" s="102"/>
      <c r="AMO220" s="102"/>
      <c r="AMP220" s="102"/>
      <c r="AMQ220" s="102"/>
      <c r="AMR220" s="102"/>
      <c r="AMS220" s="102"/>
      <c r="AMT220" s="102"/>
      <c r="AMU220" s="102"/>
      <c r="AMV220" s="102"/>
      <c r="AMW220" s="102"/>
      <c r="AMX220" s="102"/>
      <c r="AMY220" s="102"/>
      <c r="AMZ220" s="102"/>
      <c r="ANA220" s="102"/>
      <c r="ANB220" s="102"/>
      <c r="ANC220" s="102"/>
      <c r="AND220" s="102"/>
      <c r="ANE220" s="102"/>
      <c r="ANF220" s="102"/>
      <c r="ANG220" s="102"/>
      <c r="ANH220" s="102"/>
      <c r="ANI220" s="102"/>
      <c r="ANJ220" s="102"/>
      <c r="ANK220" s="102"/>
      <c r="ANL220" s="102"/>
      <c r="ANM220" s="102"/>
      <c r="ANN220" s="102"/>
      <c r="ANO220" s="102"/>
      <c r="ANP220" s="102"/>
      <c r="ANQ220" s="102"/>
      <c r="ANR220" s="102"/>
      <c r="ANS220" s="102"/>
      <c r="ANT220" s="102"/>
      <c r="ANU220" s="102"/>
      <c r="ANV220" s="102"/>
      <c r="ANW220" s="102"/>
      <c r="ANX220" s="102"/>
      <c r="ANY220" s="102"/>
      <c r="ANZ220" s="102"/>
      <c r="AOA220" s="102"/>
      <c r="AOB220" s="102"/>
      <c r="AOC220" s="102"/>
      <c r="AOD220" s="102"/>
      <c r="AOE220" s="102"/>
      <c r="AOF220" s="102"/>
      <c r="AOG220" s="102"/>
      <c r="AOH220" s="102"/>
      <c r="AOI220" s="102"/>
      <c r="AOJ220" s="102"/>
      <c r="AOK220" s="102"/>
      <c r="AOL220" s="102"/>
      <c r="AOM220" s="102"/>
      <c r="AON220" s="102"/>
      <c r="AOO220" s="102"/>
      <c r="AOP220" s="102"/>
      <c r="AOQ220" s="102"/>
      <c r="AOR220" s="102"/>
      <c r="AOS220" s="102"/>
      <c r="AOT220" s="102"/>
      <c r="AOU220" s="102"/>
      <c r="AOV220" s="102"/>
      <c r="AOW220" s="102"/>
      <c r="AOX220" s="102"/>
      <c r="AOY220" s="102"/>
      <c r="AOZ220" s="102"/>
      <c r="APA220" s="102"/>
      <c r="APB220" s="102"/>
      <c r="APC220" s="102"/>
      <c r="APD220" s="102"/>
      <c r="APE220" s="102"/>
      <c r="APF220" s="102"/>
      <c r="APG220" s="102"/>
      <c r="APH220" s="102"/>
      <c r="API220" s="102"/>
      <c r="APJ220" s="102"/>
      <c r="APK220" s="102"/>
      <c r="APL220" s="102"/>
      <c r="APM220" s="102"/>
      <c r="APN220" s="102"/>
      <c r="APO220" s="102"/>
      <c r="APP220" s="102"/>
      <c r="APQ220" s="102"/>
      <c r="APR220" s="102"/>
      <c r="APS220" s="102"/>
      <c r="APT220" s="102"/>
      <c r="APU220" s="102"/>
      <c r="APV220" s="102"/>
      <c r="APW220" s="102"/>
      <c r="APX220" s="102"/>
      <c r="APY220" s="102"/>
      <c r="APZ220" s="102"/>
      <c r="AQA220" s="102"/>
      <c r="AQB220" s="102"/>
      <c r="AQC220" s="102"/>
      <c r="AQD220" s="102"/>
      <c r="AQE220" s="102"/>
      <c r="AQF220" s="102"/>
      <c r="AQG220" s="102"/>
      <c r="AQH220" s="102"/>
      <c r="AQI220" s="102"/>
      <c r="AQJ220" s="102"/>
      <c r="AQK220" s="102"/>
      <c r="AQL220" s="102"/>
      <c r="AQM220" s="102"/>
      <c r="AQN220" s="102"/>
      <c r="AQO220" s="102"/>
      <c r="AQP220" s="102"/>
      <c r="AQQ220" s="102"/>
      <c r="AQR220" s="102"/>
      <c r="AQS220" s="102"/>
      <c r="AQT220" s="102"/>
      <c r="AQU220" s="102"/>
      <c r="AQV220" s="102"/>
      <c r="AQW220" s="102"/>
      <c r="AQX220" s="102"/>
      <c r="AQY220" s="102"/>
      <c r="AQZ220" s="102"/>
      <c r="ARA220" s="102"/>
      <c r="ARB220" s="102"/>
      <c r="ARC220" s="102"/>
      <c r="ARD220" s="102"/>
      <c r="ARE220" s="102"/>
      <c r="ARF220" s="102"/>
      <c r="ARG220" s="102"/>
      <c r="ARH220" s="102"/>
      <c r="ARI220" s="102"/>
      <c r="ARJ220" s="102"/>
      <c r="ARK220" s="102"/>
      <c r="ARL220" s="102"/>
      <c r="ARM220" s="102"/>
      <c r="ARN220" s="102"/>
      <c r="ARO220" s="102"/>
      <c r="ARP220" s="102"/>
      <c r="ARQ220" s="102"/>
      <c r="ARR220" s="102"/>
      <c r="ARS220" s="102"/>
      <c r="ART220" s="102"/>
      <c r="ARU220" s="102"/>
      <c r="ARV220" s="102"/>
      <c r="ARW220" s="102"/>
      <c r="ARX220" s="102"/>
      <c r="ARY220" s="102"/>
      <c r="ARZ220" s="102"/>
      <c r="ASA220" s="102"/>
      <c r="ASB220" s="102"/>
      <c r="ASC220" s="102"/>
      <c r="ASD220" s="102"/>
      <c r="ASE220" s="102"/>
      <c r="ASF220" s="102"/>
      <c r="ASG220" s="102"/>
      <c r="ASH220" s="102"/>
      <c r="ASI220" s="102"/>
      <c r="ASJ220" s="102"/>
      <c r="ASK220" s="102"/>
      <c r="ASL220" s="102"/>
      <c r="ASM220" s="102"/>
      <c r="ASN220" s="102"/>
      <c r="ASO220" s="102"/>
      <c r="ASP220" s="102"/>
      <c r="ASQ220" s="102"/>
      <c r="ASR220" s="102"/>
      <c r="ASS220" s="102"/>
      <c r="AST220" s="102"/>
      <c r="ASU220" s="102"/>
      <c r="ASV220" s="102"/>
      <c r="ASW220" s="102"/>
      <c r="ASX220" s="102"/>
      <c r="ASY220" s="102"/>
      <c r="ASZ220" s="102"/>
      <c r="ATA220" s="102"/>
      <c r="ATB220" s="102"/>
      <c r="ATC220" s="102"/>
      <c r="ATD220" s="102"/>
      <c r="ATE220" s="102"/>
      <c r="ATF220" s="102"/>
      <c r="ATG220" s="102"/>
      <c r="ATH220" s="102"/>
      <c r="ATI220" s="102"/>
      <c r="ATJ220" s="102"/>
      <c r="ATK220" s="102"/>
      <c r="ATL220" s="102"/>
      <c r="ATM220" s="102"/>
      <c r="ATN220" s="102"/>
      <c r="ATO220" s="102"/>
      <c r="ATP220" s="102"/>
      <c r="ATQ220" s="102"/>
      <c r="ATR220" s="102"/>
      <c r="ATS220" s="102"/>
      <c r="ATT220" s="102"/>
      <c r="ATU220" s="102"/>
      <c r="ATV220" s="102"/>
      <c r="ATW220" s="102"/>
      <c r="ATX220" s="102"/>
      <c r="ATY220" s="102"/>
      <c r="ATZ220" s="102"/>
      <c r="AUA220" s="102"/>
      <c r="AUB220" s="102"/>
      <c r="AUC220" s="102"/>
      <c r="AUD220" s="102"/>
      <c r="AUE220" s="102"/>
      <c r="AUF220" s="102"/>
      <c r="AUG220" s="102"/>
      <c r="AUH220" s="102"/>
      <c r="AUI220" s="102"/>
      <c r="AUJ220" s="102"/>
      <c r="AUK220" s="102"/>
      <c r="AUL220" s="102"/>
      <c r="AUM220" s="102"/>
      <c r="AUN220" s="102"/>
      <c r="AUO220" s="102"/>
      <c r="AUP220" s="102"/>
      <c r="AUQ220" s="102"/>
      <c r="AUR220" s="102"/>
      <c r="AUS220" s="102"/>
      <c r="AUT220" s="102"/>
      <c r="AUU220" s="102"/>
      <c r="AUV220" s="102"/>
      <c r="AUW220" s="102"/>
      <c r="AUX220" s="102"/>
      <c r="AUY220" s="102"/>
      <c r="AUZ220" s="102"/>
      <c r="AVA220" s="102"/>
      <c r="AVB220" s="102"/>
      <c r="AVC220" s="102"/>
      <c r="AVD220" s="102"/>
      <c r="AVE220" s="102"/>
      <c r="AVF220" s="102"/>
      <c r="AVG220" s="102"/>
      <c r="AVH220" s="102"/>
      <c r="AVI220" s="102"/>
      <c r="AVJ220" s="102"/>
      <c r="AVK220" s="102"/>
      <c r="AVL220" s="102"/>
      <c r="AVM220" s="102"/>
      <c r="AVN220" s="102"/>
      <c r="AVO220" s="102"/>
      <c r="AVP220" s="102"/>
      <c r="AVQ220" s="102"/>
      <c r="AVR220" s="102"/>
      <c r="AVS220" s="102"/>
      <c r="AVT220" s="102"/>
      <c r="AVU220" s="102"/>
      <c r="AVV220" s="102"/>
      <c r="AVW220" s="102"/>
      <c r="AVX220" s="102"/>
      <c r="AVY220" s="102"/>
      <c r="AVZ220" s="102"/>
      <c r="AWA220" s="102"/>
      <c r="AWB220" s="102"/>
      <c r="AWC220" s="102"/>
      <c r="AWD220" s="102"/>
      <c r="AWE220" s="102"/>
      <c r="AWF220" s="102"/>
      <c r="AWG220" s="102"/>
      <c r="AWH220" s="102"/>
      <c r="AWI220" s="102"/>
      <c r="AWJ220" s="102"/>
      <c r="AWK220" s="102"/>
      <c r="AWL220" s="102"/>
      <c r="AWM220" s="102"/>
      <c r="AWN220" s="102"/>
      <c r="AWO220" s="102"/>
      <c r="AWP220" s="102"/>
      <c r="AWQ220" s="102"/>
      <c r="AWR220" s="102"/>
      <c r="AWS220" s="102"/>
      <c r="AWT220" s="102"/>
      <c r="AWU220" s="102"/>
      <c r="AWV220" s="102"/>
      <c r="AWW220" s="102"/>
      <c r="AWX220" s="102"/>
      <c r="AWY220" s="102"/>
      <c r="AWZ220" s="102"/>
      <c r="AXA220" s="102"/>
      <c r="AXB220" s="102"/>
      <c r="AXC220" s="102"/>
      <c r="AXD220" s="102"/>
      <c r="AXE220" s="102"/>
      <c r="AXF220" s="102"/>
      <c r="AXG220" s="102"/>
      <c r="AXH220" s="102"/>
      <c r="AXI220" s="102"/>
      <c r="AXJ220" s="102"/>
      <c r="AXK220" s="102"/>
      <c r="AXL220" s="102"/>
      <c r="AXM220" s="102"/>
      <c r="AXN220" s="102"/>
      <c r="AXO220" s="102"/>
      <c r="AXP220" s="102"/>
      <c r="AXQ220" s="102"/>
      <c r="AXR220" s="102"/>
      <c r="AXS220" s="102"/>
      <c r="AXT220" s="102"/>
      <c r="AXU220" s="102"/>
      <c r="AXV220" s="102"/>
      <c r="AXW220" s="102"/>
      <c r="AXX220" s="102"/>
      <c r="AXY220" s="102"/>
      <c r="AXZ220" s="102"/>
      <c r="AYA220" s="102"/>
      <c r="AYB220" s="102"/>
      <c r="AYC220" s="102"/>
      <c r="AYD220" s="102"/>
      <c r="AYE220" s="102"/>
      <c r="AYF220" s="102"/>
      <c r="AYG220" s="102"/>
      <c r="AYH220" s="102"/>
      <c r="AYI220" s="102"/>
      <c r="AYJ220" s="102"/>
      <c r="AYK220" s="102"/>
      <c r="AYL220" s="102"/>
      <c r="AYM220" s="102"/>
      <c r="AYN220" s="102"/>
      <c r="AYO220" s="102"/>
      <c r="AYP220" s="102"/>
      <c r="AYQ220" s="102"/>
      <c r="AYR220" s="102"/>
      <c r="AYS220" s="102"/>
      <c r="AYT220" s="102"/>
      <c r="AYU220" s="102"/>
      <c r="AYV220" s="102"/>
      <c r="AYW220" s="102"/>
      <c r="AYX220" s="102"/>
      <c r="AYY220" s="102"/>
      <c r="AYZ220" s="102"/>
      <c r="AZA220" s="102"/>
      <c r="AZB220" s="102"/>
      <c r="AZC220" s="102"/>
      <c r="AZD220" s="102"/>
      <c r="AZE220" s="102"/>
      <c r="AZF220" s="102"/>
      <c r="AZG220" s="102"/>
      <c r="AZH220" s="102"/>
      <c r="AZI220" s="102"/>
      <c r="AZJ220" s="102"/>
      <c r="AZK220" s="102"/>
      <c r="AZL220" s="102"/>
      <c r="AZM220" s="102"/>
      <c r="AZN220" s="102"/>
      <c r="AZO220" s="102"/>
      <c r="AZP220" s="102"/>
      <c r="AZQ220" s="102"/>
      <c r="AZR220" s="102"/>
      <c r="AZS220" s="102"/>
      <c r="AZT220" s="102"/>
      <c r="AZU220" s="102"/>
      <c r="AZV220" s="102"/>
      <c r="AZW220" s="102"/>
      <c r="AZX220" s="102"/>
      <c r="AZY220" s="102"/>
      <c r="AZZ220" s="102"/>
      <c r="BAA220" s="102"/>
      <c r="BAB220" s="102"/>
      <c r="BAC220" s="102"/>
      <c r="BAD220" s="102"/>
      <c r="BAE220" s="102"/>
      <c r="BAF220" s="102"/>
      <c r="BAG220" s="102"/>
      <c r="BAH220" s="102"/>
      <c r="BAI220" s="102"/>
      <c r="BAJ220" s="102"/>
      <c r="BAK220" s="102"/>
      <c r="BAL220" s="102"/>
      <c r="BAM220" s="102"/>
      <c r="BAN220" s="102"/>
      <c r="BAO220" s="102"/>
      <c r="BAP220" s="102"/>
      <c r="BAQ220" s="102"/>
      <c r="BAR220" s="102"/>
      <c r="BAS220" s="102"/>
      <c r="BAT220" s="102"/>
      <c r="BAU220" s="102"/>
      <c r="BAV220" s="102"/>
      <c r="BAW220" s="102"/>
      <c r="BAX220" s="102"/>
      <c r="BAY220" s="102"/>
      <c r="BAZ220" s="102"/>
      <c r="BBA220" s="102"/>
      <c r="BBB220" s="102"/>
      <c r="BBC220" s="102"/>
      <c r="BBD220" s="102"/>
      <c r="BBE220" s="102"/>
      <c r="BBF220" s="102"/>
      <c r="BBG220" s="102"/>
      <c r="BBH220" s="102"/>
      <c r="BBI220" s="102"/>
      <c r="BBJ220" s="102"/>
      <c r="BBK220" s="102"/>
      <c r="BBL220" s="102"/>
      <c r="BBM220" s="102"/>
      <c r="BBN220" s="102"/>
      <c r="BBO220" s="102"/>
      <c r="BBP220" s="102"/>
      <c r="BBQ220" s="102"/>
      <c r="BBR220" s="102"/>
      <c r="BBS220" s="102"/>
      <c r="BBT220" s="102"/>
      <c r="BBU220" s="102"/>
      <c r="BBV220" s="102"/>
      <c r="BBW220" s="102"/>
      <c r="BBX220" s="102"/>
      <c r="BBY220" s="102"/>
      <c r="BBZ220" s="102"/>
      <c r="BCA220" s="102"/>
      <c r="BCB220" s="102"/>
      <c r="BCC220" s="102"/>
      <c r="BCD220" s="102"/>
      <c r="BCE220" s="102"/>
      <c r="BCF220" s="102"/>
      <c r="BCG220" s="102"/>
      <c r="BCH220" s="102"/>
      <c r="BCI220" s="102"/>
      <c r="BCJ220" s="102"/>
      <c r="BCK220" s="102"/>
      <c r="BCL220" s="102"/>
      <c r="BCM220" s="102"/>
      <c r="BCN220" s="102"/>
      <c r="BCO220" s="102"/>
      <c r="BCP220" s="102"/>
      <c r="BCQ220" s="102"/>
      <c r="BCR220" s="102"/>
      <c r="BCS220" s="102"/>
      <c r="BCT220" s="102"/>
      <c r="BCU220" s="102"/>
      <c r="BCV220" s="102"/>
      <c r="BCW220" s="102"/>
      <c r="BCX220" s="102"/>
      <c r="BCY220" s="102"/>
      <c r="BCZ220" s="102"/>
      <c r="BDA220" s="102"/>
      <c r="BDB220" s="102"/>
      <c r="BDC220" s="102"/>
      <c r="BDD220" s="102"/>
      <c r="BDE220" s="102"/>
      <c r="BDF220" s="102"/>
      <c r="BDG220" s="102"/>
      <c r="BDH220" s="102"/>
      <c r="BDI220" s="102"/>
      <c r="BDJ220" s="102"/>
      <c r="BDK220" s="102"/>
      <c r="BDL220" s="102"/>
      <c r="BDM220" s="102"/>
      <c r="BDN220" s="102"/>
      <c r="BDO220" s="102"/>
      <c r="BDP220" s="102"/>
      <c r="BDQ220" s="102"/>
      <c r="BDR220" s="102"/>
      <c r="BDS220" s="102"/>
      <c r="BDT220" s="102"/>
      <c r="BDU220" s="102"/>
      <c r="BDV220" s="102"/>
      <c r="BDW220" s="102"/>
      <c r="BDX220" s="102"/>
      <c r="BDY220" s="102"/>
      <c r="BDZ220" s="102"/>
      <c r="BEA220" s="102"/>
      <c r="BEB220" s="102"/>
      <c r="BEC220" s="102"/>
      <c r="BED220" s="102"/>
      <c r="BEE220" s="102"/>
      <c r="BEF220" s="102"/>
      <c r="BEG220" s="102"/>
      <c r="BEH220" s="102"/>
      <c r="BEI220" s="102"/>
      <c r="BEJ220" s="102"/>
      <c r="BEK220" s="102"/>
      <c r="BEL220" s="102"/>
      <c r="BEM220" s="102"/>
      <c r="BEN220" s="102"/>
      <c r="BEO220" s="102"/>
      <c r="BEP220" s="102"/>
      <c r="BEQ220" s="102"/>
      <c r="BER220" s="102"/>
      <c r="BES220" s="102"/>
      <c r="BET220" s="102"/>
      <c r="BEU220" s="102"/>
      <c r="BEV220" s="102"/>
      <c r="BEW220" s="102"/>
      <c r="BEX220" s="102"/>
      <c r="BEY220" s="102"/>
      <c r="BEZ220" s="102"/>
      <c r="BFA220" s="102"/>
      <c r="BFB220" s="102"/>
      <c r="BFC220" s="102"/>
      <c r="BFD220" s="102"/>
      <c r="BFE220" s="102"/>
      <c r="BFF220" s="102"/>
      <c r="BFG220" s="102"/>
      <c r="BFH220" s="102"/>
      <c r="BFI220" s="102"/>
      <c r="BFJ220" s="102"/>
      <c r="BFK220" s="102"/>
      <c r="BFL220" s="102"/>
      <c r="BFM220" s="102"/>
      <c r="BFN220" s="102"/>
      <c r="BFO220" s="102"/>
      <c r="BFP220" s="102"/>
      <c r="BFQ220" s="102"/>
      <c r="BFR220" s="102"/>
      <c r="BFS220" s="102"/>
      <c r="BFT220" s="102"/>
      <c r="BFU220" s="102"/>
      <c r="BFV220" s="102"/>
      <c r="BFW220" s="102"/>
      <c r="BFX220" s="102"/>
      <c r="BFY220" s="102"/>
      <c r="BFZ220" s="102"/>
      <c r="BGA220" s="102"/>
      <c r="BGB220" s="102"/>
      <c r="BGC220" s="102"/>
      <c r="BGD220" s="102"/>
      <c r="BGE220" s="102"/>
      <c r="BGF220" s="102"/>
      <c r="BGG220" s="102"/>
      <c r="BGH220" s="102"/>
      <c r="BGI220" s="102"/>
      <c r="BGJ220" s="102"/>
      <c r="BGK220" s="102"/>
      <c r="BGL220" s="102"/>
      <c r="BGM220" s="102"/>
      <c r="BGN220" s="102"/>
      <c r="BGO220" s="102"/>
      <c r="BGP220" s="102"/>
      <c r="BGQ220" s="102"/>
      <c r="BGR220" s="102"/>
      <c r="BGS220" s="102"/>
      <c r="BGT220" s="102"/>
      <c r="BGU220" s="102"/>
      <c r="BGV220" s="102"/>
      <c r="BGW220" s="102"/>
      <c r="BGX220" s="102"/>
      <c r="BGY220" s="102"/>
      <c r="BGZ220" s="102"/>
      <c r="BHA220" s="102"/>
      <c r="BHB220" s="102"/>
      <c r="BHC220" s="102"/>
      <c r="BHD220" s="102"/>
      <c r="BHE220" s="102"/>
      <c r="BHF220" s="102"/>
      <c r="BHG220" s="102"/>
      <c r="BHH220" s="102"/>
      <c r="BHI220" s="102"/>
      <c r="BHJ220" s="102"/>
      <c r="BHK220" s="102"/>
      <c r="BHL220" s="102"/>
      <c r="BHM220" s="102"/>
      <c r="BHN220" s="102"/>
      <c r="BHO220" s="102"/>
      <c r="BHP220" s="102"/>
      <c r="BHQ220" s="102"/>
      <c r="BHR220" s="102"/>
      <c r="BHS220" s="102"/>
      <c r="BHT220" s="102"/>
      <c r="BHU220" s="102"/>
      <c r="BHV220" s="102"/>
      <c r="BHW220" s="102"/>
      <c r="BHX220" s="102"/>
      <c r="BHY220" s="102"/>
      <c r="BHZ220" s="102"/>
      <c r="BIA220" s="102"/>
      <c r="BIB220" s="102"/>
      <c r="BIC220" s="102"/>
      <c r="BID220" s="102"/>
      <c r="BIE220" s="102"/>
      <c r="BIF220" s="102"/>
      <c r="BIG220" s="102"/>
      <c r="BIH220" s="102"/>
      <c r="BII220" s="102"/>
      <c r="BIJ220" s="102"/>
      <c r="BIK220" s="102"/>
      <c r="BIL220" s="102"/>
      <c r="BIM220" s="102"/>
      <c r="BIN220" s="102"/>
      <c r="BIO220" s="102"/>
      <c r="BIP220" s="102"/>
      <c r="BIQ220" s="102"/>
      <c r="BIR220" s="102"/>
      <c r="BIS220" s="102"/>
      <c r="BIT220" s="102"/>
      <c r="BIU220" s="102"/>
      <c r="BIV220" s="102"/>
      <c r="BIW220" s="102"/>
      <c r="BIX220" s="102"/>
      <c r="BIY220" s="102"/>
      <c r="BIZ220" s="102"/>
      <c r="BJA220" s="102"/>
      <c r="BJB220" s="102"/>
      <c r="BJC220" s="102"/>
      <c r="BJD220" s="102"/>
      <c r="BJE220" s="102"/>
      <c r="BJF220" s="102"/>
      <c r="BJG220" s="102"/>
      <c r="BJH220" s="102"/>
      <c r="BJI220" s="102"/>
      <c r="BJJ220" s="102"/>
      <c r="BJK220" s="102"/>
      <c r="BJL220" s="102"/>
      <c r="BJM220" s="102"/>
      <c r="BJN220" s="102"/>
      <c r="BJO220" s="102"/>
      <c r="BJP220" s="102"/>
      <c r="BJQ220" s="102"/>
      <c r="BJR220" s="102"/>
      <c r="BJS220" s="102"/>
      <c r="BJT220" s="102"/>
      <c r="BJU220" s="102"/>
      <c r="BJV220" s="102"/>
      <c r="BJW220" s="102"/>
      <c r="BJX220" s="102"/>
      <c r="BJY220" s="102"/>
      <c r="BJZ220" s="102"/>
      <c r="BKA220" s="102"/>
      <c r="BKB220" s="102"/>
      <c r="BKC220" s="102"/>
      <c r="BKD220" s="102"/>
      <c r="BKE220" s="102"/>
      <c r="BKF220" s="102"/>
      <c r="BKG220" s="102"/>
      <c r="BKH220" s="102"/>
      <c r="BKI220" s="102"/>
      <c r="BKJ220" s="102"/>
      <c r="BKK220" s="102"/>
      <c r="BKL220" s="102"/>
      <c r="BKM220" s="102"/>
      <c r="BKN220" s="102"/>
      <c r="BKO220" s="102"/>
      <c r="BKP220" s="102"/>
      <c r="BKQ220" s="102"/>
      <c r="BKR220" s="102"/>
      <c r="BKS220" s="102"/>
      <c r="BKT220" s="102"/>
      <c r="BKU220" s="102"/>
      <c r="BKV220" s="102"/>
      <c r="BKW220" s="102"/>
      <c r="BKX220" s="102"/>
      <c r="BKY220" s="102"/>
      <c r="BKZ220" s="102"/>
      <c r="BLA220" s="102"/>
      <c r="BLB220" s="102"/>
      <c r="BLC220" s="102"/>
      <c r="BLD220" s="102"/>
      <c r="BLE220" s="102"/>
      <c r="BLF220" s="102"/>
      <c r="BLG220" s="102"/>
      <c r="BLH220" s="102"/>
      <c r="BLI220" s="102"/>
      <c r="BLJ220" s="102"/>
      <c r="BLK220" s="102"/>
      <c r="BLL220" s="102"/>
      <c r="BLM220" s="102"/>
      <c r="BLN220" s="102"/>
      <c r="BLO220" s="102"/>
      <c r="BLP220" s="102"/>
      <c r="BLQ220" s="102"/>
      <c r="BLR220" s="102"/>
      <c r="BLS220" s="102"/>
      <c r="BLT220" s="102"/>
      <c r="BLU220" s="102"/>
      <c r="BLV220" s="102"/>
      <c r="BLW220" s="102"/>
      <c r="BLX220" s="102"/>
      <c r="BLY220" s="102"/>
      <c r="BLZ220" s="102"/>
      <c r="BMA220" s="102"/>
      <c r="BMB220" s="102"/>
      <c r="BMC220" s="102"/>
      <c r="BMD220" s="102"/>
      <c r="BME220" s="102"/>
      <c r="BMF220" s="102"/>
      <c r="BMG220" s="102"/>
      <c r="BMH220" s="102"/>
      <c r="BMI220" s="102"/>
      <c r="BMJ220" s="102"/>
      <c r="BMK220" s="102"/>
      <c r="BML220" s="102"/>
      <c r="BMM220" s="102"/>
      <c r="BMN220" s="102"/>
      <c r="BMO220" s="102"/>
      <c r="BMP220" s="102"/>
      <c r="BMQ220" s="102"/>
      <c r="BMR220" s="102"/>
      <c r="BMS220" s="102"/>
      <c r="BMT220" s="102"/>
      <c r="BMU220" s="102"/>
      <c r="BMV220" s="102"/>
      <c r="BMW220" s="102"/>
      <c r="BMX220" s="102"/>
      <c r="BMY220" s="102"/>
      <c r="BMZ220" s="102"/>
      <c r="BNA220" s="102"/>
      <c r="BNB220" s="102"/>
      <c r="BNC220" s="102"/>
      <c r="BND220" s="102"/>
      <c r="BNE220" s="102"/>
      <c r="BNF220" s="102"/>
      <c r="BNG220" s="102"/>
      <c r="BNH220" s="102"/>
      <c r="BNI220" s="102"/>
      <c r="BNJ220" s="102"/>
      <c r="BNK220" s="102"/>
      <c r="BNL220" s="102"/>
      <c r="BNM220" s="102"/>
      <c r="BNN220" s="102"/>
      <c r="BNO220" s="102"/>
      <c r="BNP220" s="102"/>
      <c r="BNQ220" s="102"/>
      <c r="BNR220" s="102"/>
      <c r="BNS220" s="102"/>
      <c r="BNT220" s="102"/>
      <c r="BNU220" s="102"/>
      <c r="BNV220" s="102"/>
      <c r="BNW220" s="102"/>
      <c r="BNX220" s="102"/>
      <c r="BNY220" s="102"/>
      <c r="BNZ220" s="102"/>
      <c r="BOA220" s="102"/>
      <c r="BOB220" s="102"/>
      <c r="BOC220" s="102"/>
      <c r="BOD220" s="102"/>
      <c r="BOE220" s="102"/>
      <c r="BOF220" s="102"/>
      <c r="BOG220" s="102"/>
      <c r="BOH220" s="102"/>
      <c r="BOI220" s="102"/>
      <c r="BOJ220" s="102"/>
      <c r="BOK220" s="102"/>
      <c r="BOL220" s="102"/>
      <c r="BOM220" s="102"/>
      <c r="BON220" s="102"/>
      <c r="BOO220" s="102"/>
      <c r="BOP220" s="102"/>
      <c r="BOQ220" s="102"/>
      <c r="BOR220" s="102"/>
      <c r="BOS220" s="102"/>
      <c r="BOT220" s="102"/>
      <c r="BOU220" s="102"/>
      <c r="BOV220" s="102"/>
      <c r="BOW220" s="102"/>
      <c r="BOX220" s="102"/>
      <c r="BOY220" s="102"/>
      <c r="BOZ220" s="102"/>
      <c r="BPA220" s="102"/>
      <c r="BPB220" s="102"/>
      <c r="BPC220" s="102"/>
      <c r="BPD220" s="102"/>
      <c r="BPE220" s="102"/>
      <c r="BPF220" s="102"/>
      <c r="BPG220" s="102"/>
      <c r="BPH220" s="102"/>
      <c r="BPI220" s="102"/>
      <c r="BPJ220" s="102"/>
      <c r="BPK220" s="102"/>
      <c r="BPL220" s="102"/>
      <c r="BPM220" s="102"/>
      <c r="BPN220" s="102"/>
      <c r="BPO220" s="102"/>
      <c r="BPP220" s="102"/>
      <c r="BPQ220" s="102"/>
      <c r="BPR220" s="102"/>
      <c r="BPS220" s="102"/>
      <c r="BPT220" s="102"/>
      <c r="BPU220" s="102"/>
      <c r="BPV220" s="102"/>
      <c r="BPW220" s="102"/>
      <c r="BPX220" s="102"/>
      <c r="BPY220" s="102"/>
      <c r="BPZ220" s="102"/>
      <c r="BQA220" s="102"/>
      <c r="BQB220" s="102"/>
      <c r="BQC220" s="102"/>
      <c r="BQD220" s="102"/>
      <c r="BQE220" s="102"/>
      <c r="BQF220" s="102"/>
      <c r="BQG220" s="102"/>
      <c r="BQH220" s="102"/>
      <c r="BQI220" s="102"/>
      <c r="BQJ220" s="102"/>
      <c r="BQK220" s="102"/>
      <c r="BQL220" s="102"/>
      <c r="BQM220" s="102"/>
      <c r="BQN220" s="102"/>
      <c r="BQO220" s="102"/>
      <c r="BQP220" s="102"/>
      <c r="BQQ220" s="102"/>
      <c r="BQR220" s="102"/>
      <c r="BQS220" s="102"/>
      <c r="BQT220" s="102"/>
      <c r="BQU220" s="102"/>
      <c r="BQV220" s="102"/>
      <c r="BQW220" s="102"/>
      <c r="BQX220" s="102"/>
      <c r="BQY220" s="102"/>
      <c r="BQZ220" s="102"/>
      <c r="BRA220" s="102"/>
      <c r="BRB220" s="102"/>
      <c r="BRC220" s="102"/>
      <c r="BRD220" s="102"/>
      <c r="BRE220" s="102"/>
      <c r="BRF220" s="102"/>
      <c r="BRG220" s="102"/>
      <c r="BRH220" s="102"/>
      <c r="BRI220" s="102"/>
      <c r="BRJ220" s="102"/>
      <c r="BRK220" s="102"/>
      <c r="BRL220" s="102"/>
      <c r="BRM220" s="102"/>
      <c r="BRN220" s="102"/>
      <c r="BRO220" s="102"/>
      <c r="BRP220" s="102"/>
      <c r="BRQ220" s="102"/>
      <c r="BRR220" s="102"/>
      <c r="BRS220" s="102"/>
      <c r="BRT220" s="102"/>
      <c r="BRU220" s="102"/>
      <c r="BRV220" s="102"/>
      <c r="BRW220" s="102"/>
      <c r="BRX220" s="102"/>
      <c r="BRY220" s="102"/>
      <c r="BRZ220" s="102"/>
      <c r="BSA220" s="102"/>
      <c r="BSB220" s="102"/>
      <c r="BSC220" s="102"/>
      <c r="BSD220" s="102"/>
      <c r="BSE220" s="102"/>
      <c r="BSF220" s="102"/>
      <c r="BSG220" s="102"/>
      <c r="BSH220" s="102"/>
      <c r="BSI220" s="102"/>
      <c r="BSJ220" s="102"/>
      <c r="BSK220" s="102"/>
      <c r="BSL220" s="102"/>
      <c r="BSM220" s="102"/>
      <c r="BSN220" s="102"/>
      <c r="BSO220" s="102"/>
      <c r="BSP220" s="102"/>
      <c r="BSQ220" s="102"/>
      <c r="BSR220" s="102"/>
      <c r="BSS220" s="102"/>
      <c r="BST220" s="102"/>
      <c r="BSU220" s="102"/>
      <c r="BSV220" s="102"/>
      <c r="BSW220" s="102"/>
      <c r="BSX220" s="102"/>
      <c r="BSY220" s="102"/>
      <c r="BSZ220" s="102"/>
      <c r="BTA220" s="102"/>
      <c r="BTB220" s="102"/>
      <c r="BTC220" s="102"/>
      <c r="BTD220" s="102"/>
      <c r="BTE220" s="102"/>
      <c r="BTF220" s="102"/>
      <c r="BTG220" s="102"/>
      <c r="BTH220" s="102"/>
      <c r="BTI220" s="102"/>
      <c r="BTJ220" s="102"/>
      <c r="BTK220" s="102"/>
      <c r="BTL220" s="102"/>
      <c r="BTM220" s="102"/>
      <c r="BTN220" s="102"/>
      <c r="BTO220" s="102"/>
      <c r="BTP220" s="102"/>
      <c r="BTQ220" s="102"/>
      <c r="BTR220" s="102"/>
      <c r="BTS220" s="102"/>
      <c r="BTT220" s="102"/>
      <c r="BTU220" s="102"/>
      <c r="BTV220" s="102"/>
      <c r="BTW220" s="102"/>
      <c r="BTX220" s="102"/>
      <c r="BTY220" s="102"/>
      <c r="BTZ220" s="102"/>
      <c r="BUA220" s="102"/>
      <c r="BUB220" s="102"/>
      <c r="BUC220" s="102"/>
      <c r="BUD220" s="102"/>
      <c r="BUE220" s="102"/>
      <c r="BUF220" s="102"/>
      <c r="BUG220" s="102"/>
      <c r="BUH220" s="102"/>
      <c r="BUI220" s="102"/>
      <c r="BUJ220" s="102"/>
      <c r="BUK220" s="102"/>
      <c r="BUL220" s="102"/>
      <c r="BUM220" s="102"/>
      <c r="BUN220" s="102"/>
      <c r="BUO220" s="102"/>
      <c r="BUP220" s="102"/>
      <c r="BUQ220" s="102"/>
      <c r="BUR220" s="102"/>
      <c r="BUS220" s="102"/>
      <c r="BUT220" s="102"/>
      <c r="BUU220" s="102"/>
      <c r="BUV220" s="102"/>
      <c r="BUW220" s="102"/>
      <c r="BUX220" s="102"/>
      <c r="BUY220" s="102"/>
      <c r="BUZ220" s="102"/>
      <c r="BVA220" s="102"/>
      <c r="BVB220" s="102"/>
      <c r="BVC220" s="102"/>
      <c r="BVD220" s="102"/>
      <c r="BVE220" s="102"/>
      <c r="BVF220" s="102"/>
      <c r="BVG220" s="102"/>
      <c r="BVH220" s="102"/>
      <c r="BVI220" s="102"/>
      <c r="BVJ220" s="102"/>
      <c r="BVK220" s="102"/>
      <c r="BVL220" s="102"/>
      <c r="BVM220" s="102"/>
      <c r="BVN220" s="102"/>
      <c r="BVO220" s="102"/>
      <c r="BVP220" s="102"/>
      <c r="BVQ220" s="102"/>
      <c r="BVR220" s="102"/>
      <c r="BVS220" s="102"/>
      <c r="BVT220" s="102"/>
      <c r="BVU220" s="102"/>
      <c r="BVV220" s="102"/>
      <c r="BVW220" s="102"/>
      <c r="BVX220" s="102"/>
      <c r="BVY220" s="102"/>
      <c r="BVZ220" s="102"/>
      <c r="BWA220" s="102"/>
      <c r="BWB220" s="102"/>
      <c r="BWC220" s="102"/>
      <c r="BWD220" s="102"/>
      <c r="BWE220" s="102"/>
      <c r="BWF220" s="102"/>
      <c r="BWG220" s="102"/>
      <c r="BWH220" s="102"/>
      <c r="BWI220" s="102"/>
      <c r="BWJ220" s="102"/>
      <c r="BWK220" s="102"/>
      <c r="BWL220" s="102"/>
      <c r="BWM220" s="102"/>
      <c r="BWN220" s="102"/>
      <c r="BWO220" s="102"/>
      <c r="BWP220" s="102"/>
      <c r="BWQ220" s="102"/>
      <c r="BWR220" s="102"/>
      <c r="BWS220" s="102"/>
      <c r="BWT220" s="102"/>
      <c r="BWU220" s="102"/>
      <c r="BWV220" s="102"/>
      <c r="BWW220" s="102"/>
      <c r="BWX220" s="102"/>
      <c r="BWY220" s="102"/>
      <c r="BWZ220" s="102"/>
      <c r="BXA220" s="102"/>
      <c r="BXB220" s="102"/>
      <c r="BXC220" s="102"/>
      <c r="BXD220" s="102"/>
      <c r="BXE220" s="102"/>
      <c r="BXF220" s="102"/>
      <c r="BXG220" s="102"/>
      <c r="BXH220" s="102"/>
      <c r="BXI220" s="102"/>
      <c r="BXJ220" s="102"/>
      <c r="BXK220" s="102"/>
      <c r="BXL220" s="102"/>
      <c r="BXM220" s="102"/>
      <c r="BXN220" s="102"/>
      <c r="BXO220" s="102"/>
      <c r="BXP220" s="102"/>
      <c r="BXQ220" s="102"/>
      <c r="BXR220" s="102"/>
      <c r="BXS220" s="102"/>
      <c r="BXT220" s="102"/>
      <c r="BXU220" s="102"/>
      <c r="BXV220" s="102"/>
      <c r="BXW220" s="102"/>
      <c r="BXX220" s="102"/>
      <c r="BXY220" s="102"/>
      <c r="BXZ220" s="102"/>
      <c r="BYA220" s="102"/>
      <c r="BYB220" s="102"/>
      <c r="BYC220" s="102"/>
      <c r="BYD220" s="102"/>
      <c r="BYE220" s="102"/>
      <c r="BYF220" s="102"/>
      <c r="BYG220" s="102"/>
      <c r="BYH220" s="102"/>
      <c r="BYI220" s="102"/>
      <c r="BYJ220" s="102"/>
      <c r="BYK220" s="102"/>
      <c r="BYL220" s="102"/>
      <c r="BYM220" s="102"/>
      <c r="BYN220" s="102"/>
      <c r="BYO220" s="102"/>
      <c r="BYP220" s="102"/>
      <c r="BYQ220" s="102"/>
      <c r="BYR220" s="102"/>
      <c r="BYS220" s="102"/>
      <c r="BYT220" s="102"/>
      <c r="BYU220" s="102"/>
      <c r="BYV220" s="102"/>
      <c r="BYW220" s="102"/>
      <c r="BYX220" s="102"/>
      <c r="BYY220" s="102"/>
      <c r="BYZ220" s="102"/>
      <c r="BZA220" s="102"/>
      <c r="BZB220" s="102"/>
      <c r="BZC220" s="102"/>
      <c r="BZD220" s="102"/>
      <c r="BZE220" s="102"/>
      <c r="BZF220" s="102"/>
      <c r="BZG220" s="102"/>
      <c r="BZH220" s="102"/>
      <c r="BZI220" s="102"/>
      <c r="BZJ220" s="102"/>
      <c r="BZK220" s="102"/>
      <c r="BZL220" s="102"/>
      <c r="BZM220" s="102"/>
      <c r="BZN220" s="102"/>
      <c r="BZO220" s="102"/>
      <c r="BZP220" s="102"/>
      <c r="BZQ220" s="102"/>
      <c r="BZR220" s="102"/>
      <c r="BZS220" s="102"/>
      <c r="BZT220" s="102"/>
      <c r="BZU220" s="102"/>
      <c r="BZV220" s="102"/>
      <c r="BZW220" s="102"/>
    </row>
    <row r="221" spans="2:2051" ht="14.25" customHeight="1">
      <c r="B221" s="112" t="s">
        <v>754</v>
      </c>
      <c r="C221" s="113" t="s">
        <v>235</v>
      </c>
      <c r="D221" s="113" t="s">
        <v>3</v>
      </c>
      <c r="E221" s="113" t="str">
        <f>'Alcance 3'!C116</f>
        <v>Material 4</v>
      </c>
      <c r="F221" s="113" t="str">
        <f>'Alcance 3'!D116</f>
        <v>Tipo de transporte de carga</v>
      </c>
      <c r="G221" s="226" t="s">
        <v>804</v>
      </c>
      <c r="H221" s="237" t="s">
        <v>238</v>
      </c>
      <c r="I221" s="238">
        <v>3</v>
      </c>
      <c r="J221" s="126">
        <f>'Alcance 3'!E116*'Alcance 3'!E135</f>
        <v>0</v>
      </c>
      <c r="K221" s="113" t="s">
        <v>802</v>
      </c>
      <c r="L221" s="113"/>
      <c r="M221" s="298">
        <v>1</v>
      </c>
      <c r="N221" s="117"/>
      <c r="O221" s="113">
        <f t="shared" si="192"/>
        <v>0</v>
      </c>
      <c r="P221" s="115" t="str">
        <f t="shared" si="186"/>
        <v>tkm</v>
      </c>
      <c r="Q221" s="201">
        <f>IFERROR(VLOOKUP($F221,'Datos 1-Factores emisión'!$B$809:$D$820,2,FALSE),0)</f>
        <v>0</v>
      </c>
      <c r="R221" s="121">
        <v>0</v>
      </c>
      <c r="S221" s="121">
        <v>0</v>
      </c>
      <c r="T221" s="121">
        <v>0</v>
      </c>
      <c r="U221" s="121">
        <v>0</v>
      </c>
      <c r="V221" s="120">
        <f t="shared" si="194"/>
        <v>0</v>
      </c>
      <c r="W221" s="121">
        <f t="shared" si="194"/>
        <v>0</v>
      </c>
      <c r="X221" s="121">
        <f t="shared" si="194"/>
        <v>0</v>
      </c>
      <c r="Y221" s="121">
        <v>0</v>
      </c>
      <c r="Z221" s="121">
        <v>0</v>
      </c>
      <c r="AA221" s="121">
        <f t="shared" si="188"/>
        <v>0</v>
      </c>
      <c r="AB221" s="120">
        <f>'Datos 2-Potenciales calent glob'!$E$6</f>
        <v>1</v>
      </c>
      <c r="AC221" s="121">
        <f>'Datos 2-Potenciales calent glob'!$E$31</f>
        <v>28</v>
      </c>
      <c r="AD221" s="121">
        <f>'Datos 2-Potenciales calent glob'!$E$32</f>
        <v>265</v>
      </c>
      <c r="AE221" s="123">
        <f>SUMIF('Datos 2-Potenciales calent glob'!$B$6:$B$56,Cálculos_5!E221,'Datos 2-Potenciales calent glob'!$E$6:$E$56)</f>
        <v>0</v>
      </c>
      <c r="AF221" s="121">
        <f>'Datos 2-Potenciales calent glob'!$E$6</f>
        <v>1</v>
      </c>
      <c r="AG221" s="121">
        <f>'Datos 2-Potenciales calent glob'!$E$6</f>
        <v>1</v>
      </c>
      <c r="AH221" s="120">
        <f t="shared" si="193"/>
        <v>0</v>
      </c>
      <c r="AI221" s="121">
        <f t="shared" si="193"/>
        <v>0</v>
      </c>
      <c r="AJ221" s="121">
        <f t="shared" si="193"/>
        <v>0</v>
      </c>
      <c r="AK221" s="121">
        <f t="shared" si="193"/>
        <v>0</v>
      </c>
      <c r="AL221" s="124">
        <f t="shared" si="190"/>
        <v>0</v>
      </c>
      <c r="AM221" s="121">
        <f t="shared" si="176"/>
        <v>0</v>
      </c>
      <c r="AN221" s="207">
        <f t="shared" si="155"/>
        <v>0</v>
      </c>
      <c r="AO221" s="102"/>
      <c r="AP221" s="102"/>
      <c r="AQ221" s="102"/>
      <c r="AR221" s="102"/>
      <c r="AS221" s="102"/>
      <c r="AT221" s="102"/>
      <c r="AU221" s="102"/>
      <c r="AV221" s="102"/>
      <c r="AW221" s="102"/>
      <c r="AX221" s="102"/>
      <c r="AY221" s="102"/>
      <c r="AZ221" s="102"/>
      <c r="BA221" s="102"/>
      <c r="BB221" s="102"/>
      <c r="BC221" s="102"/>
      <c r="BD221" s="102"/>
      <c r="BE221" s="102"/>
      <c r="BF221" s="102"/>
      <c r="BG221" s="102"/>
      <c r="BH221" s="102"/>
      <c r="BI221" s="102"/>
      <c r="BJ221" s="102"/>
      <c r="BK221" s="102"/>
      <c r="BL221" s="102"/>
      <c r="BM221" s="102"/>
      <c r="BN221" s="102"/>
      <c r="BO221" s="102"/>
      <c r="BP221" s="102"/>
      <c r="BQ221" s="102"/>
      <c r="BR221" s="102"/>
      <c r="BS221" s="102"/>
      <c r="BT221" s="102"/>
      <c r="BU221" s="102"/>
      <c r="BV221" s="102"/>
      <c r="BW221" s="102"/>
      <c r="BX221" s="102"/>
      <c r="BY221" s="102"/>
      <c r="BZ221" s="102"/>
      <c r="CA221" s="102"/>
      <c r="CB221" s="102"/>
      <c r="CC221" s="102"/>
      <c r="CD221" s="102"/>
      <c r="CE221" s="102"/>
      <c r="CF221" s="102"/>
      <c r="CG221" s="102"/>
      <c r="CH221" s="102"/>
      <c r="CI221" s="102"/>
      <c r="CJ221" s="102"/>
      <c r="CK221" s="102"/>
      <c r="CL221" s="102"/>
      <c r="CM221" s="102"/>
      <c r="CN221" s="102"/>
      <c r="CO221" s="102"/>
      <c r="CP221" s="102"/>
      <c r="CQ221" s="102"/>
      <c r="CR221" s="102"/>
      <c r="CS221" s="102"/>
      <c r="CT221" s="102"/>
      <c r="CU221" s="102"/>
      <c r="CV221" s="102"/>
      <c r="CW221" s="102"/>
      <c r="CX221" s="102"/>
      <c r="CY221" s="102"/>
      <c r="CZ221" s="102"/>
      <c r="DA221" s="102"/>
      <c r="DB221" s="102"/>
      <c r="DC221" s="102"/>
      <c r="DD221" s="102"/>
      <c r="DE221" s="102"/>
      <c r="DF221" s="102"/>
      <c r="DG221" s="102"/>
      <c r="DH221" s="102"/>
      <c r="DI221" s="102"/>
      <c r="DJ221" s="102"/>
      <c r="DK221" s="102"/>
      <c r="DL221" s="102"/>
      <c r="DM221" s="102"/>
      <c r="DN221" s="102"/>
      <c r="DO221" s="102"/>
      <c r="DP221" s="102"/>
      <c r="DQ221" s="102"/>
      <c r="DR221" s="102"/>
      <c r="DS221" s="102"/>
      <c r="DT221" s="102"/>
      <c r="DU221" s="102"/>
      <c r="DV221" s="102"/>
      <c r="DW221" s="102"/>
      <c r="DX221" s="102"/>
      <c r="DY221" s="102"/>
      <c r="DZ221" s="102"/>
      <c r="EA221" s="102"/>
      <c r="EB221" s="102"/>
      <c r="EC221" s="102"/>
      <c r="ED221" s="102"/>
      <c r="EE221" s="102"/>
      <c r="EF221" s="102"/>
      <c r="EG221" s="102"/>
      <c r="EH221" s="102"/>
      <c r="EI221" s="102"/>
      <c r="EJ221" s="102"/>
      <c r="EK221" s="102"/>
      <c r="EL221" s="102"/>
      <c r="EM221" s="102"/>
      <c r="EN221" s="102"/>
      <c r="EO221" s="102"/>
      <c r="EP221" s="102"/>
      <c r="EQ221" s="102"/>
      <c r="ER221" s="102"/>
      <c r="ES221" s="102"/>
      <c r="ET221" s="102"/>
      <c r="EU221" s="102"/>
      <c r="EV221" s="102"/>
      <c r="EW221" s="102"/>
      <c r="EX221" s="102"/>
      <c r="EY221" s="102"/>
      <c r="EZ221" s="102"/>
      <c r="FA221" s="102"/>
      <c r="FB221" s="102"/>
      <c r="FC221" s="102"/>
      <c r="FD221" s="102"/>
      <c r="FE221" s="102"/>
      <c r="FF221" s="102"/>
      <c r="FG221" s="102"/>
      <c r="FH221" s="102"/>
      <c r="FI221" s="102"/>
      <c r="FJ221" s="102"/>
      <c r="FK221" s="102"/>
      <c r="FL221" s="102"/>
      <c r="FM221" s="102"/>
      <c r="FN221" s="102"/>
      <c r="FO221" s="102"/>
      <c r="FP221" s="102"/>
      <c r="FQ221" s="102"/>
      <c r="FR221" s="102"/>
      <c r="FS221" s="102"/>
      <c r="FT221" s="102"/>
      <c r="FU221" s="102"/>
      <c r="FV221" s="102"/>
      <c r="FW221" s="102"/>
      <c r="FX221" s="102"/>
      <c r="FY221" s="102"/>
      <c r="FZ221" s="102"/>
      <c r="GA221" s="102"/>
      <c r="GB221" s="102"/>
      <c r="GC221" s="102"/>
      <c r="GD221" s="102"/>
      <c r="GE221" s="102"/>
      <c r="GF221" s="102"/>
      <c r="GG221" s="102"/>
      <c r="GH221" s="102"/>
      <c r="GI221" s="102"/>
      <c r="GJ221" s="102"/>
      <c r="GK221" s="102"/>
      <c r="GL221" s="102"/>
      <c r="GM221" s="102"/>
      <c r="GN221" s="102"/>
      <c r="GO221" s="102"/>
      <c r="GP221" s="102"/>
      <c r="GQ221" s="102"/>
      <c r="GR221" s="102"/>
      <c r="GS221" s="102"/>
      <c r="GT221" s="102"/>
      <c r="GU221" s="102"/>
      <c r="GV221" s="102"/>
      <c r="GW221" s="102"/>
      <c r="GX221" s="102"/>
      <c r="GY221" s="102"/>
      <c r="GZ221" s="102"/>
      <c r="HA221" s="102"/>
      <c r="HB221" s="102"/>
      <c r="HC221" s="102"/>
      <c r="HD221" s="102"/>
      <c r="HE221" s="102"/>
      <c r="HF221" s="102"/>
      <c r="HG221" s="102"/>
      <c r="HH221" s="102"/>
      <c r="HI221" s="102"/>
      <c r="HJ221" s="102"/>
      <c r="HK221" s="102"/>
      <c r="HL221" s="102"/>
      <c r="HM221" s="102"/>
      <c r="HN221" s="102"/>
      <c r="HO221" s="102"/>
      <c r="HP221" s="102"/>
      <c r="HQ221" s="102"/>
      <c r="HR221" s="102"/>
      <c r="HS221" s="102"/>
      <c r="HT221" s="102"/>
      <c r="HU221" s="102"/>
      <c r="HV221" s="102"/>
      <c r="HW221" s="102"/>
      <c r="HX221" s="102"/>
      <c r="HY221" s="102"/>
      <c r="HZ221" s="102"/>
      <c r="IA221" s="102"/>
      <c r="IB221" s="102"/>
      <c r="IC221" s="102"/>
      <c r="ID221" s="102"/>
      <c r="IE221" s="102"/>
      <c r="IF221" s="102"/>
      <c r="IG221" s="102"/>
      <c r="IH221" s="102"/>
      <c r="II221" s="102"/>
      <c r="IJ221" s="102"/>
      <c r="IK221" s="102"/>
      <c r="IL221" s="102"/>
      <c r="IM221" s="102"/>
      <c r="IN221" s="102"/>
      <c r="IO221" s="102"/>
      <c r="IP221" s="102"/>
      <c r="IQ221" s="102"/>
      <c r="IR221" s="102"/>
      <c r="IS221" s="102"/>
      <c r="IT221" s="102"/>
      <c r="IU221" s="102"/>
      <c r="IV221" s="102"/>
      <c r="IW221" s="102"/>
      <c r="IX221" s="102"/>
      <c r="IY221" s="102"/>
      <c r="IZ221" s="102"/>
      <c r="JA221" s="102"/>
      <c r="JB221" s="102"/>
      <c r="JC221" s="102"/>
      <c r="JD221" s="102"/>
      <c r="JE221" s="102"/>
      <c r="JF221" s="102"/>
      <c r="JG221" s="102"/>
      <c r="JH221" s="102"/>
      <c r="JI221" s="102"/>
      <c r="JJ221" s="102"/>
      <c r="JK221" s="102"/>
      <c r="JL221" s="102"/>
      <c r="JM221" s="102"/>
      <c r="JN221" s="102"/>
      <c r="JO221" s="102"/>
      <c r="JP221" s="102"/>
      <c r="JQ221" s="102"/>
      <c r="JR221" s="102"/>
      <c r="JS221" s="102"/>
      <c r="JT221" s="102"/>
      <c r="JU221" s="102"/>
      <c r="JV221" s="102"/>
      <c r="JW221" s="102"/>
      <c r="JX221" s="102"/>
      <c r="JY221" s="102"/>
      <c r="JZ221" s="102"/>
      <c r="KA221" s="102"/>
      <c r="KB221" s="102"/>
      <c r="KC221" s="102"/>
      <c r="KD221" s="102"/>
      <c r="KE221" s="102"/>
      <c r="KF221" s="102"/>
      <c r="KG221" s="102"/>
      <c r="KH221" s="102"/>
      <c r="KI221" s="102"/>
      <c r="KJ221" s="102"/>
      <c r="KK221" s="102"/>
      <c r="KL221" s="102"/>
      <c r="KM221" s="102"/>
      <c r="KN221" s="102"/>
      <c r="KO221" s="102"/>
      <c r="KP221" s="102"/>
      <c r="KQ221" s="102"/>
      <c r="KR221" s="102"/>
      <c r="KS221" s="102"/>
      <c r="KT221" s="102"/>
      <c r="KU221" s="102"/>
      <c r="KV221" s="102"/>
      <c r="KW221" s="102"/>
      <c r="KX221" s="102"/>
      <c r="KY221" s="102"/>
      <c r="KZ221" s="102"/>
      <c r="LA221" s="102"/>
      <c r="LB221" s="102"/>
      <c r="LC221" s="102"/>
      <c r="LD221" s="102"/>
      <c r="LE221" s="102"/>
      <c r="LF221" s="102"/>
      <c r="LG221" s="102"/>
      <c r="LH221" s="102"/>
      <c r="LI221" s="102"/>
      <c r="LJ221" s="102"/>
      <c r="LK221" s="102"/>
      <c r="LL221" s="102"/>
      <c r="LM221" s="102"/>
      <c r="LN221" s="102"/>
      <c r="LO221" s="102"/>
      <c r="LP221" s="102"/>
      <c r="LQ221" s="102"/>
      <c r="LR221" s="102"/>
      <c r="LS221" s="102"/>
      <c r="LT221" s="102"/>
      <c r="LU221" s="102"/>
      <c r="LV221" s="102"/>
      <c r="LW221" s="102"/>
      <c r="LX221" s="102"/>
      <c r="LY221" s="102"/>
      <c r="LZ221" s="102"/>
      <c r="MA221" s="102"/>
      <c r="MB221" s="102"/>
      <c r="MC221" s="102"/>
      <c r="MD221" s="102"/>
      <c r="ME221" s="102"/>
      <c r="MF221" s="102"/>
      <c r="MG221" s="102"/>
      <c r="MH221" s="102"/>
      <c r="MI221" s="102"/>
      <c r="MJ221" s="102"/>
      <c r="MK221" s="102"/>
      <c r="ML221" s="102"/>
      <c r="MM221" s="102"/>
      <c r="MN221" s="102"/>
      <c r="MO221" s="102"/>
      <c r="MP221" s="102"/>
      <c r="MQ221" s="102"/>
      <c r="MR221" s="102"/>
      <c r="MS221" s="102"/>
      <c r="MT221" s="102"/>
      <c r="MU221" s="102"/>
      <c r="MV221" s="102"/>
      <c r="MW221" s="102"/>
      <c r="MX221" s="102"/>
      <c r="MY221" s="102"/>
      <c r="MZ221" s="102"/>
      <c r="NA221" s="102"/>
      <c r="NB221" s="102"/>
      <c r="NC221" s="102"/>
      <c r="ND221" s="102"/>
      <c r="NE221" s="102"/>
      <c r="NF221" s="102"/>
      <c r="NG221" s="102"/>
      <c r="NH221" s="102"/>
      <c r="NI221" s="102"/>
      <c r="NJ221" s="102"/>
      <c r="NK221" s="102"/>
      <c r="NL221" s="102"/>
      <c r="NM221" s="102"/>
      <c r="NN221" s="102"/>
      <c r="NO221" s="102"/>
      <c r="NP221" s="102"/>
      <c r="NQ221" s="102"/>
      <c r="NR221" s="102"/>
      <c r="NS221" s="102"/>
      <c r="NT221" s="102"/>
      <c r="NU221" s="102"/>
      <c r="NV221" s="102"/>
      <c r="NW221" s="102"/>
      <c r="NX221" s="102"/>
      <c r="NY221" s="102"/>
      <c r="NZ221" s="102"/>
      <c r="OA221" s="102"/>
      <c r="OB221" s="102"/>
      <c r="OC221" s="102"/>
      <c r="OD221" s="102"/>
      <c r="OE221" s="102"/>
      <c r="OF221" s="102"/>
      <c r="OG221" s="102"/>
      <c r="OH221" s="102"/>
      <c r="OI221" s="102"/>
      <c r="OJ221" s="102"/>
      <c r="OK221" s="102"/>
      <c r="OL221" s="102"/>
      <c r="OM221" s="102"/>
      <c r="ON221" s="102"/>
      <c r="OO221" s="102"/>
      <c r="OP221" s="102"/>
      <c r="OQ221" s="102"/>
      <c r="OR221" s="102"/>
      <c r="OS221" s="102"/>
      <c r="OT221" s="102"/>
      <c r="OU221" s="102"/>
      <c r="OV221" s="102"/>
      <c r="OW221" s="102"/>
      <c r="OX221" s="102"/>
      <c r="OY221" s="102"/>
      <c r="OZ221" s="102"/>
      <c r="PA221" s="102"/>
      <c r="PB221" s="102"/>
      <c r="PC221" s="102"/>
      <c r="PD221" s="102"/>
      <c r="PE221" s="102"/>
      <c r="PF221" s="102"/>
      <c r="PG221" s="102"/>
      <c r="PH221" s="102"/>
      <c r="PI221" s="102"/>
      <c r="PJ221" s="102"/>
      <c r="PK221" s="102"/>
      <c r="PL221" s="102"/>
      <c r="PM221" s="102"/>
      <c r="PN221" s="102"/>
      <c r="PO221" s="102"/>
      <c r="PP221" s="102"/>
      <c r="PQ221" s="102"/>
      <c r="PR221" s="102"/>
      <c r="PS221" s="102"/>
      <c r="PT221" s="102"/>
      <c r="PU221" s="102"/>
      <c r="PV221" s="102"/>
      <c r="PW221" s="102"/>
      <c r="PX221" s="102"/>
      <c r="PY221" s="102"/>
      <c r="PZ221" s="102"/>
      <c r="QA221" s="102"/>
      <c r="QB221" s="102"/>
      <c r="QC221" s="102"/>
      <c r="QD221" s="102"/>
      <c r="QE221" s="102"/>
      <c r="QF221" s="102"/>
      <c r="QG221" s="102"/>
      <c r="QH221" s="102"/>
      <c r="QI221" s="102"/>
      <c r="QJ221" s="102"/>
      <c r="QK221" s="102"/>
      <c r="QL221" s="102"/>
      <c r="QM221" s="102"/>
      <c r="QN221" s="102"/>
      <c r="QO221" s="102"/>
      <c r="QP221" s="102"/>
      <c r="QQ221" s="102"/>
      <c r="QR221" s="102"/>
      <c r="QS221" s="102"/>
      <c r="QT221" s="102"/>
      <c r="QU221" s="102"/>
      <c r="QV221" s="102"/>
      <c r="QW221" s="102"/>
      <c r="QX221" s="102"/>
      <c r="QY221" s="102"/>
      <c r="QZ221" s="102"/>
      <c r="RA221" s="102"/>
      <c r="RB221" s="102"/>
      <c r="RC221" s="102"/>
      <c r="RD221" s="102"/>
      <c r="RE221" s="102"/>
      <c r="RF221" s="102"/>
      <c r="RG221" s="102"/>
      <c r="RH221" s="102"/>
      <c r="RI221" s="102"/>
      <c r="RJ221" s="102"/>
      <c r="RK221" s="102"/>
      <c r="RL221" s="102"/>
      <c r="RM221" s="102"/>
      <c r="RN221" s="102"/>
      <c r="RO221" s="102"/>
      <c r="RP221" s="102"/>
      <c r="RQ221" s="102"/>
      <c r="RR221" s="102"/>
      <c r="RS221" s="102"/>
      <c r="RT221" s="102"/>
      <c r="RU221" s="102"/>
      <c r="RV221" s="102"/>
      <c r="RW221" s="102"/>
      <c r="RX221" s="102"/>
      <c r="RY221" s="102"/>
      <c r="RZ221" s="102"/>
      <c r="SA221" s="102"/>
      <c r="SB221" s="102"/>
      <c r="SC221" s="102"/>
      <c r="SD221" s="102"/>
      <c r="SE221" s="102"/>
      <c r="SF221" s="102"/>
      <c r="SG221" s="102"/>
      <c r="SH221" s="102"/>
      <c r="SI221" s="102"/>
      <c r="SJ221" s="102"/>
      <c r="SK221" s="102"/>
      <c r="SL221" s="102"/>
      <c r="SM221" s="102"/>
      <c r="SN221" s="102"/>
      <c r="SO221" s="102"/>
      <c r="SP221" s="102"/>
      <c r="SQ221" s="102"/>
      <c r="SR221" s="102"/>
      <c r="SS221" s="102"/>
      <c r="ST221" s="102"/>
      <c r="SU221" s="102"/>
      <c r="SV221" s="102"/>
      <c r="SW221" s="102"/>
      <c r="SX221" s="102"/>
      <c r="SY221" s="102"/>
      <c r="SZ221" s="102"/>
      <c r="TA221" s="102"/>
      <c r="TB221" s="102"/>
      <c r="TC221" s="102"/>
      <c r="TD221" s="102"/>
      <c r="TE221" s="102"/>
      <c r="TF221" s="102"/>
      <c r="TG221" s="102"/>
      <c r="TH221" s="102"/>
      <c r="TI221" s="102"/>
      <c r="TJ221" s="102"/>
      <c r="TK221" s="102"/>
      <c r="TL221" s="102"/>
      <c r="TM221" s="102"/>
      <c r="TN221" s="102"/>
      <c r="TO221" s="102"/>
      <c r="TP221" s="102"/>
      <c r="TQ221" s="102"/>
      <c r="TR221" s="102"/>
      <c r="TS221" s="102"/>
      <c r="TT221" s="102"/>
      <c r="TU221" s="102"/>
      <c r="TV221" s="102"/>
      <c r="TW221" s="102"/>
      <c r="TX221" s="102"/>
      <c r="TY221" s="102"/>
      <c r="TZ221" s="102"/>
      <c r="UA221" s="102"/>
      <c r="UB221" s="102"/>
      <c r="UC221" s="102"/>
      <c r="UD221" s="102"/>
      <c r="UE221" s="102"/>
      <c r="UF221" s="102"/>
      <c r="UG221" s="102"/>
      <c r="UH221" s="102"/>
      <c r="UI221" s="102"/>
      <c r="UJ221" s="102"/>
      <c r="UK221" s="102"/>
      <c r="UL221" s="102"/>
      <c r="UM221" s="102"/>
      <c r="UN221" s="102"/>
      <c r="UO221" s="102"/>
      <c r="UP221" s="102"/>
      <c r="UQ221" s="102"/>
      <c r="UR221" s="102"/>
      <c r="US221" s="102"/>
      <c r="UT221" s="102"/>
      <c r="UU221" s="102"/>
      <c r="UV221" s="102"/>
      <c r="UW221" s="102"/>
      <c r="UX221" s="102"/>
      <c r="UY221" s="102"/>
      <c r="UZ221" s="102"/>
      <c r="VA221" s="102"/>
      <c r="VB221" s="102"/>
      <c r="VC221" s="102"/>
      <c r="VD221" s="102"/>
      <c r="VE221" s="102"/>
      <c r="VF221" s="102"/>
      <c r="VG221" s="102"/>
      <c r="VH221" s="102"/>
      <c r="VI221" s="102"/>
      <c r="VJ221" s="102"/>
      <c r="VK221" s="102"/>
      <c r="VL221" s="102"/>
      <c r="VM221" s="102"/>
      <c r="VN221" s="102"/>
      <c r="VO221" s="102"/>
      <c r="VP221" s="102"/>
      <c r="VQ221" s="102"/>
      <c r="VR221" s="102"/>
      <c r="VS221" s="102"/>
      <c r="VT221" s="102"/>
      <c r="VU221" s="102"/>
      <c r="VV221" s="102"/>
      <c r="VW221" s="102"/>
      <c r="VX221" s="102"/>
      <c r="VY221" s="102"/>
      <c r="VZ221" s="102"/>
      <c r="WA221" s="102"/>
      <c r="WB221" s="102"/>
      <c r="WC221" s="102"/>
      <c r="WD221" s="102"/>
      <c r="WE221" s="102"/>
      <c r="WF221" s="102"/>
      <c r="WG221" s="102"/>
      <c r="WH221" s="102"/>
      <c r="WI221" s="102"/>
      <c r="WJ221" s="102"/>
      <c r="WK221" s="102"/>
      <c r="WL221" s="102"/>
      <c r="WM221" s="102"/>
      <c r="WN221" s="102"/>
      <c r="WO221" s="102"/>
      <c r="WP221" s="102"/>
      <c r="WQ221" s="102"/>
      <c r="WR221" s="102"/>
      <c r="WS221" s="102"/>
      <c r="WT221" s="102"/>
      <c r="WU221" s="102"/>
      <c r="WV221" s="102"/>
      <c r="WW221" s="102"/>
      <c r="WX221" s="102"/>
      <c r="WY221" s="102"/>
      <c r="WZ221" s="102"/>
      <c r="XA221" s="102"/>
      <c r="XB221" s="102"/>
      <c r="XC221" s="102"/>
      <c r="XD221" s="102"/>
      <c r="XE221" s="102"/>
      <c r="XF221" s="102"/>
      <c r="XG221" s="102"/>
      <c r="XH221" s="102"/>
      <c r="XI221" s="102"/>
      <c r="XJ221" s="102"/>
      <c r="XK221" s="102"/>
      <c r="XL221" s="102"/>
      <c r="XM221" s="102"/>
      <c r="XN221" s="102"/>
      <c r="XO221" s="102"/>
      <c r="XP221" s="102"/>
      <c r="XQ221" s="102"/>
      <c r="XR221" s="102"/>
      <c r="XS221" s="102"/>
      <c r="XT221" s="102"/>
      <c r="XU221" s="102"/>
      <c r="XV221" s="102"/>
      <c r="XW221" s="102"/>
      <c r="XX221" s="102"/>
      <c r="XY221" s="102"/>
      <c r="XZ221" s="102"/>
      <c r="YA221" s="102"/>
      <c r="YB221" s="102"/>
      <c r="YC221" s="102"/>
      <c r="YD221" s="102"/>
      <c r="YE221" s="102"/>
      <c r="YF221" s="102"/>
      <c r="YG221" s="102"/>
      <c r="YH221" s="102"/>
      <c r="YI221" s="102"/>
      <c r="YJ221" s="102"/>
      <c r="YK221" s="102"/>
      <c r="YL221" s="102"/>
      <c r="YM221" s="102"/>
      <c r="YN221" s="102"/>
      <c r="YO221" s="102"/>
      <c r="YP221" s="102"/>
      <c r="YQ221" s="102"/>
      <c r="YR221" s="102"/>
      <c r="YS221" s="102"/>
      <c r="YT221" s="102"/>
      <c r="YU221" s="102"/>
      <c r="YV221" s="102"/>
      <c r="YW221" s="102"/>
      <c r="YX221" s="102"/>
      <c r="YY221" s="102"/>
      <c r="YZ221" s="102"/>
      <c r="ZA221" s="102"/>
      <c r="ZB221" s="102"/>
      <c r="ZC221" s="102"/>
      <c r="ZD221" s="102"/>
      <c r="ZE221" s="102"/>
      <c r="ZF221" s="102"/>
      <c r="ZG221" s="102"/>
      <c r="ZH221" s="102"/>
      <c r="ZI221" s="102"/>
      <c r="ZJ221" s="102"/>
      <c r="ZK221" s="102"/>
      <c r="ZL221" s="102"/>
      <c r="ZM221" s="102"/>
      <c r="ZN221" s="102"/>
      <c r="ZO221" s="102"/>
      <c r="ZP221" s="102"/>
      <c r="ZQ221" s="102"/>
      <c r="ZR221" s="102"/>
      <c r="ZS221" s="102"/>
      <c r="ZT221" s="102"/>
      <c r="ZU221" s="102"/>
      <c r="ZV221" s="102"/>
      <c r="ZW221" s="102"/>
      <c r="ZX221" s="102"/>
      <c r="ZY221" s="102"/>
      <c r="ZZ221" s="102"/>
      <c r="AAA221" s="102"/>
      <c r="AAB221" s="102"/>
      <c r="AAC221" s="102"/>
      <c r="AAD221" s="102"/>
      <c r="AAE221" s="102"/>
      <c r="AAF221" s="102"/>
      <c r="AAG221" s="102"/>
      <c r="AAH221" s="102"/>
      <c r="AAI221" s="102"/>
      <c r="AAJ221" s="102"/>
      <c r="AAK221" s="102"/>
      <c r="AAL221" s="102"/>
      <c r="AAM221" s="102"/>
      <c r="AAN221" s="102"/>
      <c r="AAO221" s="102"/>
      <c r="AAP221" s="102"/>
      <c r="AAQ221" s="102"/>
      <c r="AAR221" s="102"/>
      <c r="AAS221" s="102"/>
      <c r="AAT221" s="102"/>
      <c r="AAU221" s="102"/>
      <c r="AAV221" s="102"/>
      <c r="AAW221" s="102"/>
      <c r="AAX221" s="102"/>
      <c r="AAY221" s="102"/>
      <c r="AAZ221" s="102"/>
      <c r="ABA221" s="102"/>
      <c r="ABB221" s="102"/>
      <c r="ABC221" s="102"/>
      <c r="ABD221" s="102"/>
      <c r="ABE221" s="102"/>
      <c r="ABF221" s="102"/>
      <c r="ABG221" s="102"/>
      <c r="ABH221" s="102"/>
      <c r="ABI221" s="102"/>
      <c r="ABJ221" s="102"/>
      <c r="ABK221" s="102"/>
      <c r="ABL221" s="102"/>
      <c r="ABM221" s="102"/>
      <c r="ABN221" s="102"/>
      <c r="ABO221" s="102"/>
      <c r="ABP221" s="102"/>
      <c r="ABQ221" s="102"/>
      <c r="ABR221" s="102"/>
      <c r="ABS221" s="102"/>
      <c r="ABT221" s="102"/>
      <c r="ABU221" s="102"/>
      <c r="ABV221" s="102"/>
      <c r="ABW221" s="102"/>
      <c r="ABX221" s="102"/>
      <c r="ABY221" s="102"/>
      <c r="ABZ221" s="102"/>
      <c r="ACA221" s="102"/>
      <c r="ACB221" s="102"/>
      <c r="ACC221" s="102"/>
      <c r="ACD221" s="102"/>
      <c r="ACE221" s="102"/>
      <c r="ACF221" s="102"/>
      <c r="ACG221" s="102"/>
      <c r="ACH221" s="102"/>
      <c r="ACI221" s="102"/>
      <c r="ACJ221" s="102"/>
      <c r="ACK221" s="102"/>
      <c r="ACL221" s="102"/>
      <c r="ACM221" s="102"/>
      <c r="ACN221" s="102"/>
      <c r="ACO221" s="102"/>
      <c r="ACP221" s="102"/>
      <c r="ACQ221" s="102"/>
      <c r="ACR221" s="102"/>
      <c r="ACS221" s="102"/>
      <c r="ACT221" s="102"/>
      <c r="ACU221" s="102"/>
      <c r="ACV221" s="102"/>
      <c r="ACW221" s="102"/>
      <c r="ACX221" s="102"/>
      <c r="ACY221" s="102"/>
      <c r="ACZ221" s="102"/>
      <c r="ADA221" s="102"/>
      <c r="ADB221" s="102"/>
      <c r="ADC221" s="102"/>
      <c r="ADD221" s="102"/>
      <c r="ADE221" s="102"/>
      <c r="ADF221" s="102"/>
      <c r="ADG221" s="102"/>
      <c r="ADH221" s="102"/>
      <c r="ADI221" s="102"/>
      <c r="ADJ221" s="102"/>
      <c r="ADK221" s="102"/>
      <c r="ADL221" s="102"/>
      <c r="ADM221" s="102"/>
      <c r="ADN221" s="102"/>
      <c r="ADO221" s="102"/>
      <c r="ADP221" s="102"/>
      <c r="ADQ221" s="102"/>
      <c r="ADR221" s="102"/>
      <c r="ADS221" s="102"/>
      <c r="ADT221" s="102"/>
      <c r="ADU221" s="102"/>
      <c r="ADV221" s="102"/>
      <c r="ADW221" s="102"/>
      <c r="ADX221" s="102"/>
      <c r="ADY221" s="102"/>
      <c r="ADZ221" s="102"/>
      <c r="AEA221" s="102"/>
      <c r="AEB221" s="102"/>
      <c r="AEC221" s="102"/>
      <c r="AED221" s="102"/>
      <c r="AEE221" s="102"/>
      <c r="AEF221" s="102"/>
      <c r="AEG221" s="102"/>
      <c r="AEH221" s="102"/>
      <c r="AEI221" s="102"/>
      <c r="AEJ221" s="102"/>
      <c r="AEK221" s="102"/>
      <c r="AEL221" s="102"/>
      <c r="AEM221" s="102"/>
      <c r="AEN221" s="102"/>
      <c r="AEO221" s="102"/>
      <c r="AEP221" s="102"/>
      <c r="AEQ221" s="102"/>
      <c r="AER221" s="102"/>
      <c r="AES221" s="102"/>
      <c r="AET221" s="102"/>
      <c r="AEU221" s="102"/>
      <c r="AEV221" s="102"/>
      <c r="AEW221" s="102"/>
      <c r="AEX221" s="102"/>
      <c r="AEY221" s="102"/>
      <c r="AEZ221" s="102"/>
      <c r="AFA221" s="102"/>
      <c r="AFB221" s="102"/>
      <c r="AFC221" s="102"/>
      <c r="AFD221" s="102"/>
      <c r="AFE221" s="102"/>
      <c r="AFF221" s="102"/>
      <c r="AFG221" s="102"/>
      <c r="AFH221" s="102"/>
      <c r="AFI221" s="102"/>
      <c r="AFJ221" s="102"/>
      <c r="AFK221" s="102"/>
      <c r="AFL221" s="102"/>
      <c r="AFM221" s="102"/>
      <c r="AFN221" s="102"/>
      <c r="AFO221" s="102"/>
      <c r="AFP221" s="102"/>
      <c r="AFQ221" s="102"/>
      <c r="AFR221" s="102"/>
      <c r="AFS221" s="102"/>
      <c r="AFT221" s="102"/>
      <c r="AFU221" s="102"/>
      <c r="AFV221" s="102"/>
      <c r="AFW221" s="102"/>
      <c r="AFX221" s="102"/>
      <c r="AFY221" s="102"/>
      <c r="AFZ221" s="102"/>
      <c r="AGA221" s="102"/>
      <c r="AGB221" s="102"/>
      <c r="AGC221" s="102"/>
      <c r="AGD221" s="102"/>
      <c r="AGE221" s="102"/>
      <c r="AGF221" s="102"/>
      <c r="AGG221" s="102"/>
      <c r="AGH221" s="102"/>
      <c r="AGI221" s="102"/>
      <c r="AGJ221" s="102"/>
      <c r="AGK221" s="102"/>
      <c r="AGL221" s="102"/>
      <c r="AGM221" s="102"/>
      <c r="AGN221" s="102"/>
      <c r="AGO221" s="102"/>
      <c r="AGP221" s="102"/>
      <c r="AGQ221" s="102"/>
      <c r="AGR221" s="102"/>
      <c r="AGS221" s="102"/>
      <c r="AGT221" s="102"/>
      <c r="AGU221" s="102"/>
      <c r="AGV221" s="102"/>
      <c r="AGW221" s="102"/>
      <c r="AGX221" s="102"/>
      <c r="AGY221" s="102"/>
      <c r="AGZ221" s="102"/>
      <c r="AHA221" s="102"/>
      <c r="AHB221" s="102"/>
      <c r="AHC221" s="102"/>
      <c r="AHD221" s="102"/>
      <c r="AHE221" s="102"/>
      <c r="AHF221" s="102"/>
      <c r="AHG221" s="102"/>
      <c r="AHH221" s="102"/>
      <c r="AHI221" s="102"/>
      <c r="AHJ221" s="102"/>
      <c r="AHK221" s="102"/>
      <c r="AHL221" s="102"/>
      <c r="AHM221" s="102"/>
      <c r="AHN221" s="102"/>
      <c r="AHO221" s="102"/>
      <c r="AHP221" s="102"/>
      <c r="AHQ221" s="102"/>
      <c r="AHR221" s="102"/>
      <c r="AHS221" s="102"/>
      <c r="AHT221" s="102"/>
      <c r="AHU221" s="102"/>
      <c r="AHV221" s="102"/>
      <c r="AHW221" s="102"/>
      <c r="AHX221" s="102"/>
      <c r="AHY221" s="102"/>
      <c r="AHZ221" s="102"/>
      <c r="AIA221" s="102"/>
      <c r="AIB221" s="102"/>
      <c r="AIC221" s="102"/>
      <c r="AID221" s="102"/>
      <c r="AIE221" s="102"/>
      <c r="AIF221" s="102"/>
      <c r="AIG221" s="102"/>
      <c r="AIH221" s="102"/>
      <c r="AII221" s="102"/>
      <c r="AIJ221" s="102"/>
      <c r="AIK221" s="102"/>
      <c r="AIL221" s="102"/>
      <c r="AIM221" s="102"/>
      <c r="AIN221" s="102"/>
      <c r="AIO221" s="102"/>
      <c r="AIP221" s="102"/>
      <c r="AIQ221" s="102"/>
      <c r="AIR221" s="102"/>
      <c r="AIS221" s="102"/>
      <c r="AIT221" s="102"/>
      <c r="AIU221" s="102"/>
      <c r="AIV221" s="102"/>
      <c r="AIW221" s="102"/>
      <c r="AIX221" s="102"/>
      <c r="AIY221" s="102"/>
      <c r="AIZ221" s="102"/>
      <c r="AJA221" s="102"/>
      <c r="AJB221" s="102"/>
      <c r="AJC221" s="102"/>
      <c r="AJD221" s="102"/>
      <c r="AJE221" s="102"/>
      <c r="AJF221" s="102"/>
      <c r="AJG221" s="102"/>
      <c r="AJH221" s="102"/>
      <c r="AJI221" s="102"/>
      <c r="AJJ221" s="102"/>
      <c r="AJK221" s="102"/>
      <c r="AJL221" s="102"/>
      <c r="AJM221" s="102"/>
      <c r="AJN221" s="102"/>
      <c r="AJO221" s="102"/>
      <c r="AJP221" s="102"/>
      <c r="AJQ221" s="102"/>
      <c r="AJR221" s="102"/>
      <c r="AJS221" s="102"/>
      <c r="AJT221" s="102"/>
      <c r="AJU221" s="102"/>
      <c r="AJV221" s="102"/>
      <c r="AJW221" s="102"/>
      <c r="AJX221" s="102"/>
      <c r="AJY221" s="102"/>
      <c r="AJZ221" s="102"/>
      <c r="AKA221" s="102"/>
      <c r="AKB221" s="102"/>
      <c r="AKC221" s="102"/>
      <c r="AKD221" s="102"/>
      <c r="AKE221" s="102"/>
      <c r="AKF221" s="102"/>
      <c r="AKG221" s="102"/>
      <c r="AKH221" s="102"/>
      <c r="AKI221" s="102"/>
      <c r="AKJ221" s="102"/>
      <c r="AKK221" s="102"/>
      <c r="AKL221" s="102"/>
      <c r="AKM221" s="102"/>
      <c r="AKN221" s="102"/>
      <c r="AKO221" s="102"/>
      <c r="AKP221" s="102"/>
      <c r="AKQ221" s="102"/>
      <c r="AKR221" s="102"/>
      <c r="AKS221" s="102"/>
      <c r="AKT221" s="102"/>
      <c r="AKU221" s="102"/>
      <c r="AKV221" s="102"/>
      <c r="AKW221" s="102"/>
      <c r="AKX221" s="102"/>
      <c r="AKY221" s="102"/>
      <c r="AKZ221" s="102"/>
      <c r="ALA221" s="102"/>
      <c r="ALB221" s="102"/>
      <c r="ALC221" s="102"/>
      <c r="ALD221" s="102"/>
      <c r="ALE221" s="102"/>
      <c r="ALF221" s="102"/>
      <c r="ALG221" s="102"/>
      <c r="ALH221" s="102"/>
      <c r="ALI221" s="102"/>
      <c r="ALJ221" s="102"/>
      <c r="ALK221" s="102"/>
      <c r="ALL221" s="102"/>
      <c r="ALM221" s="102"/>
      <c r="ALN221" s="102"/>
      <c r="ALO221" s="102"/>
      <c r="ALP221" s="102"/>
      <c r="ALQ221" s="102"/>
      <c r="ALR221" s="102"/>
      <c r="ALS221" s="102"/>
      <c r="ALT221" s="102"/>
      <c r="ALU221" s="102"/>
      <c r="ALV221" s="102"/>
      <c r="ALW221" s="102"/>
      <c r="ALX221" s="102"/>
      <c r="ALY221" s="102"/>
      <c r="ALZ221" s="102"/>
      <c r="AMA221" s="102"/>
      <c r="AMB221" s="102"/>
      <c r="AMC221" s="102"/>
      <c r="AMD221" s="102"/>
      <c r="AME221" s="102"/>
      <c r="AMF221" s="102"/>
      <c r="AMG221" s="102"/>
      <c r="AMH221" s="102"/>
      <c r="AMI221" s="102"/>
      <c r="AMJ221" s="102"/>
      <c r="AMK221" s="102"/>
      <c r="AML221" s="102"/>
      <c r="AMM221" s="102"/>
      <c r="AMN221" s="102"/>
      <c r="AMO221" s="102"/>
      <c r="AMP221" s="102"/>
      <c r="AMQ221" s="102"/>
      <c r="AMR221" s="102"/>
      <c r="AMS221" s="102"/>
      <c r="AMT221" s="102"/>
      <c r="AMU221" s="102"/>
      <c r="AMV221" s="102"/>
      <c r="AMW221" s="102"/>
      <c r="AMX221" s="102"/>
      <c r="AMY221" s="102"/>
      <c r="AMZ221" s="102"/>
      <c r="ANA221" s="102"/>
      <c r="ANB221" s="102"/>
      <c r="ANC221" s="102"/>
      <c r="AND221" s="102"/>
      <c r="ANE221" s="102"/>
      <c r="ANF221" s="102"/>
      <c r="ANG221" s="102"/>
      <c r="ANH221" s="102"/>
      <c r="ANI221" s="102"/>
      <c r="ANJ221" s="102"/>
      <c r="ANK221" s="102"/>
      <c r="ANL221" s="102"/>
      <c r="ANM221" s="102"/>
      <c r="ANN221" s="102"/>
      <c r="ANO221" s="102"/>
      <c r="ANP221" s="102"/>
      <c r="ANQ221" s="102"/>
      <c r="ANR221" s="102"/>
      <c r="ANS221" s="102"/>
      <c r="ANT221" s="102"/>
      <c r="ANU221" s="102"/>
      <c r="ANV221" s="102"/>
      <c r="ANW221" s="102"/>
      <c r="ANX221" s="102"/>
      <c r="ANY221" s="102"/>
      <c r="ANZ221" s="102"/>
      <c r="AOA221" s="102"/>
      <c r="AOB221" s="102"/>
      <c r="AOC221" s="102"/>
      <c r="AOD221" s="102"/>
      <c r="AOE221" s="102"/>
      <c r="AOF221" s="102"/>
      <c r="AOG221" s="102"/>
      <c r="AOH221" s="102"/>
      <c r="AOI221" s="102"/>
      <c r="AOJ221" s="102"/>
      <c r="AOK221" s="102"/>
      <c r="AOL221" s="102"/>
      <c r="AOM221" s="102"/>
      <c r="AON221" s="102"/>
      <c r="AOO221" s="102"/>
      <c r="AOP221" s="102"/>
      <c r="AOQ221" s="102"/>
      <c r="AOR221" s="102"/>
      <c r="AOS221" s="102"/>
      <c r="AOT221" s="102"/>
      <c r="AOU221" s="102"/>
      <c r="AOV221" s="102"/>
      <c r="AOW221" s="102"/>
      <c r="AOX221" s="102"/>
      <c r="AOY221" s="102"/>
      <c r="AOZ221" s="102"/>
      <c r="APA221" s="102"/>
      <c r="APB221" s="102"/>
      <c r="APC221" s="102"/>
      <c r="APD221" s="102"/>
      <c r="APE221" s="102"/>
      <c r="APF221" s="102"/>
      <c r="APG221" s="102"/>
      <c r="APH221" s="102"/>
      <c r="API221" s="102"/>
      <c r="APJ221" s="102"/>
      <c r="APK221" s="102"/>
      <c r="APL221" s="102"/>
      <c r="APM221" s="102"/>
      <c r="APN221" s="102"/>
      <c r="APO221" s="102"/>
      <c r="APP221" s="102"/>
      <c r="APQ221" s="102"/>
      <c r="APR221" s="102"/>
      <c r="APS221" s="102"/>
      <c r="APT221" s="102"/>
      <c r="APU221" s="102"/>
      <c r="APV221" s="102"/>
      <c r="APW221" s="102"/>
      <c r="APX221" s="102"/>
      <c r="APY221" s="102"/>
      <c r="APZ221" s="102"/>
      <c r="AQA221" s="102"/>
      <c r="AQB221" s="102"/>
      <c r="AQC221" s="102"/>
      <c r="AQD221" s="102"/>
      <c r="AQE221" s="102"/>
      <c r="AQF221" s="102"/>
      <c r="AQG221" s="102"/>
      <c r="AQH221" s="102"/>
      <c r="AQI221" s="102"/>
      <c r="AQJ221" s="102"/>
      <c r="AQK221" s="102"/>
      <c r="AQL221" s="102"/>
      <c r="AQM221" s="102"/>
      <c r="AQN221" s="102"/>
      <c r="AQO221" s="102"/>
      <c r="AQP221" s="102"/>
      <c r="AQQ221" s="102"/>
      <c r="AQR221" s="102"/>
      <c r="AQS221" s="102"/>
      <c r="AQT221" s="102"/>
      <c r="AQU221" s="102"/>
      <c r="AQV221" s="102"/>
      <c r="AQW221" s="102"/>
      <c r="AQX221" s="102"/>
      <c r="AQY221" s="102"/>
      <c r="AQZ221" s="102"/>
      <c r="ARA221" s="102"/>
      <c r="ARB221" s="102"/>
      <c r="ARC221" s="102"/>
      <c r="ARD221" s="102"/>
      <c r="ARE221" s="102"/>
      <c r="ARF221" s="102"/>
      <c r="ARG221" s="102"/>
      <c r="ARH221" s="102"/>
      <c r="ARI221" s="102"/>
      <c r="ARJ221" s="102"/>
      <c r="ARK221" s="102"/>
      <c r="ARL221" s="102"/>
      <c r="ARM221" s="102"/>
      <c r="ARN221" s="102"/>
      <c r="ARO221" s="102"/>
      <c r="ARP221" s="102"/>
      <c r="ARQ221" s="102"/>
      <c r="ARR221" s="102"/>
      <c r="ARS221" s="102"/>
      <c r="ART221" s="102"/>
      <c r="ARU221" s="102"/>
      <c r="ARV221" s="102"/>
      <c r="ARW221" s="102"/>
      <c r="ARX221" s="102"/>
      <c r="ARY221" s="102"/>
      <c r="ARZ221" s="102"/>
      <c r="ASA221" s="102"/>
      <c r="ASB221" s="102"/>
      <c r="ASC221" s="102"/>
      <c r="ASD221" s="102"/>
      <c r="ASE221" s="102"/>
      <c r="ASF221" s="102"/>
      <c r="ASG221" s="102"/>
      <c r="ASH221" s="102"/>
      <c r="ASI221" s="102"/>
      <c r="ASJ221" s="102"/>
      <c r="ASK221" s="102"/>
      <c r="ASL221" s="102"/>
      <c r="ASM221" s="102"/>
      <c r="ASN221" s="102"/>
      <c r="ASO221" s="102"/>
      <c r="ASP221" s="102"/>
      <c r="ASQ221" s="102"/>
      <c r="ASR221" s="102"/>
      <c r="ASS221" s="102"/>
      <c r="AST221" s="102"/>
      <c r="ASU221" s="102"/>
      <c r="ASV221" s="102"/>
      <c r="ASW221" s="102"/>
      <c r="ASX221" s="102"/>
      <c r="ASY221" s="102"/>
      <c r="ASZ221" s="102"/>
      <c r="ATA221" s="102"/>
      <c r="ATB221" s="102"/>
      <c r="ATC221" s="102"/>
      <c r="ATD221" s="102"/>
      <c r="ATE221" s="102"/>
      <c r="ATF221" s="102"/>
      <c r="ATG221" s="102"/>
      <c r="ATH221" s="102"/>
      <c r="ATI221" s="102"/>
      <c r="ATJ221" s="102"/>
      <c r="ATK221" s="102"/>
      <c r="ATL221" s="102"/>
      <c r="ATM221" s="102"/>
      <c r="ATN221" s="102"/>
      <c r="ATO221" s="102"/>
      <c r="ATP221" s="102"/>
      <c r="ATQ221" s="102"/>
      <c r="ATR221" s="102"/>
      <c r="ATS221" s="102"/>
      <c r="ATT221" s="102"/>
      <c r="ATU221" s="102"/>
      <c r="ATV221" s="102"/>
      <c r="ATW221" s="102"/>
      <c r="ATX221" s="102"/>
      <c r="ATY221" s="102"/>
      <c r="ATZ221" s="102"/>
      <c r="AUA221" s="102"/>
      <c r="AUB221" s="102"/>
      <c r="AUC221" s="102"/>
      <c r="AUD221" s="102"/>
      <c r="AUE221" s="102"/>
      <c r="AUF221" s="102"/>
      <c r="AUG221" s="102"/>
      <c r="AUH221" s="102"/>
      <c r="AUI221" s="102"/>
      <c r="AUJ221" s="102"/>
      <c r="AUK221" s="102"/>
      <c r="AUL221" s="102"/>
      <c r="AUM221" s="102"/>
      <c r="AUN221" s="102"/>
      <c r="AUO221" s="102"/>
      <c r="AUP221" s="102"/>
      <c r="AUQ221" s="102"/>
      <c r="AUR221" s="102"/>
      <c r="AUS221" s="102"/>
      <c r="AUT221" s="102"/>
      <c r="AUU221" s="102"/>
      <c r="AUV221" s="102"/>
      <c r="AUW221" s="102"/>
      <c r="AUX221" s="102"/>
      <c r="AUY221" s="102"/>
      <c r="AUZ221" s="102"/>
      <c r="AVA221" s="102"/>
      <c r="AVB221" s="102"/>
      <c r="AVC221" s="102"/>
      <c r="AVD221" s="102"/>
      <c r="AVE221" s="102"/>
      <c r="AVF221" s="102"/>
      <c r="AVG221" s="102"/>
      <c r="AVH221" s="102"/>
      <c r="AVI221" s="102"/>
      <c r="AVJ221" s="102"/>
      <c r="AVK221" s="102"/>
      <c r="AVL221" s="102"/>
      <c r="AVM221" s="102"/>
      <c r="AVN221" s="102"/>
      <c r="AVO221" s="102"/>
      <c r="AVP221" s="102"/>
      <c r="AVQ221" s="102"/>
      <c r="AVR221" s="102"/>
      <c r="AVS221" s="102"/>
      <c r="AVT221" s="102"/>
      <c r="AVU221" s="102"/>
      <c r="AVV221" s="102"/>
      <c r="AVW221" s="102"/>
      <c r="AVX221" s="102"/>
      <c r="AVY221" s="102"/>
      <c r="AVZ221" s="102"/>
      <c r="AWA221" s="102"/>
      <c r="AWB221" s="102"/>
      <c r="AWC221" s="102"/>
      <c r="AWD221" s="102"/>
      <c r="AWE221" s="102"/>
      <c r="AWF221" s="102"/>
      <c r="AWG221" s="102"/>
      <c r="AWH221" s="102"/>
      <c r="AWI221" s="102"/>
      <c r="AWJ221" s="102"/>
      <c r="AWK221" s="102"/>
      <c r="AWL221" s="102"/>
      <c r="AWM221" s="102"/>
      <c r="AWN221" s="102"/>
      <c r="AWO221" s="102"/>
      <c r="AWP221" s="102"/>
      <c r="AWQ221" s="102"/>
      <c r="AWR221" s="102"/>
      <c r="AWS221" s="102"/>
      <c r="AWT221" s="102"/>
      <c r="AWU221" s="102"/>
      <c r="AWV221" s="102"/>
      <c r="AWW221" s="102"/>
      <c r="AWX221" s="102"/>
      <c r="AWY221" s="102"/>
      <c r="AWZ221" s="102"/>
      <c r="AXA221" s="102"/>
      <c r="AXB221" s="102"/>
      <c r="AXC221" s="102"/>
      <c r="AXD221" s="102"/>
      <c r="AXE221" s="102"/>
      <c r="AXF221" s="102"/>
      <c r="AXG221" s="102"/>
      <c r="AXH221" s="102"/>
      <c r="AXI221" s="102"/>
      <c r="AXJ221" s="102"/>
      <c r="AXK221" s="102"/>
      <c r="AXL221" s="102"/>
      <c r="AXM221" s="102"/>
      <c r="AXN221" s="102"/>
      <c r="AXO221" s="102"/>
      <c r="AXP221" s="102"/>
      <c r="AXQ221" s="102"/>
      <c r="AXR221" s="102"/>
      <c r="AXS221" s="102"/>
      <c r="AXT221" s="102"/>
      <c r="AXU221" s="102"/>
      <c r="AXV221" s="102"/>
      <c r="AXW221" s="102"/>
      <c r="AXX221" s="102"/>
      <c r="AXY221" s="102"/>
      <c r="AXZ221" s="102"/>
      <c r="AYA221" s="102"/>
      <c r="AYB221" s="102"/>
      <c r="AYC221" s="102"/>
      <c r="AYD221" s="102"/>
      <c r="AYE221" s="102"/>
      <c r="AYF221" s="102"/>
      <c r="AYG221" s="102"/>
      <c r="AYH221" s="102"/>
      <c r="AYI221" s="102"/>
      <c r="AYJ221" s="102"/>
      <c r="AYK221" s="102"/>
      <c r="AYL221" s="102"/>
      <c r="AYM221" s="102"/>
      <c r="AYN221" s="102"/>
      <c r="AYO221" s="102"/>
      <c r="AYP221" s="102"/>
      <c r="AYQ221" s="102"/>
      <c r="AYR221" s="102"/>
      <c r="AYS221" s="102"/>
      <c r="AYT221" s="102"/>
      <c r="AYU221" s="102"/>
      <c r="AYV221" s="102"/>
      <c r="AYW221" s="102"/>
      <c r="AYX221" s="102"/>
      <c r="AYY221" s="102"/>
      <c r="AYZ221" s="102"/>
      <c r="AZA221" s="102"/>
      <c r="AZB221" s="102"/>
      <c r="AZC221" s="102"/>
      <c r="AZD221" s="102"/>
      <c r="AZE221" s="102"/>
      <c r="AZF221" s="102"/>
      <c r="AZG221" s="102"/>
      <c r="AZH221" s="102"/>
      <c r="AZI221" s="102"/>
      <c r="AZJ221" s="102"/>
      <c r="AZK221" s="102"/>
      <c r="AZL221" s="102"/>
      <c r="AZM221" s="102"/>
      <c r="AZN221" s="102"/>
      <c r="AZO221" s="102"/>
      <c r="AZP221" s="102"/>
      <c r="AZQ221" s="102"/>
      <c r="AZR221" s="102"/>
      <c r="AZS221" s="102"/>
      <c r="AZT221" s="102"/>
      <c r="AZU221" s="102"/>
      <c r="AZV221" s="102"/>
      <c r="AZW221" s="102"/>
      <c r="AZX221" s="102"/>
      <c r="AZY221" s="102"/>
      <c r="AZZ221" s="102"/>
      <c r="BAA221" s="102"/>
      <c r="BAB221" s="102"/>
      <c r="BAC221" s="102"/>
      <c r="BAD221" s="102"/>
      <c r="BAE221" s="102"/>
      <c r="BAF221" s="102"/>
      <c r="BAG221" s="102"/>
      <c r="BAH221" s="102"/>
      <c r="BAI221" s="102"/>
      <c r="BAJ221" s="102"/>
      <c r="BAK221" s="102"/>
      <c r="BAL221" s="102"/>
      <c r="BAM221" s="102"/>
      <c r="BAN221" s="102"/>
      <c r="BAO221" s="102"/>
      <c r="BAP221" s="102"/>
      <c r="BAQ221" s="102"/>
      <c r="BAR221" s="102"/>
      <c r="BAS221" s="102"/>
      <c r="BAT221" s="102"/>
      <c r="BAU221" s="102"/>
      <c r="BAV221" s="102"/>
      <c r="BAW221" s="102"/>
      <c r="BAX221" s="102"/>
      <c r="BAY221" s="102"/>
      <c r="BAZ221" s="102"/>
      <c r="BBA221" s="102"/>
      <c r="BBB221" s="102"/>
      <c r="BBC221" s="102"/>
      <c r="BBD221" s="102"/>
      <c r="BBE221" s="102"/>
      <c r="BBF221" s="102"/>
      <c r="BBG221" s="102"/>
      <c r="BBH221" s="102"/>
      <c r="BBI221" s="102"/>
      <c r="BBJ221" s="102"/>
      <c r="BBK221" s="102"/>
      <c r="BBL221" s="102"/>
      <c r="BBM221" s="102"/>
      <c r="BBN221" s="102"/>
      <c r="BBO221" s="102"/>
      <c r="BBP221" s="102"/>
      <c r="BBQ221" s="102"/>
      <c r="BBR221" s="102"/>
      <c r="BBS221" s="102"/>
      <c r="BBT221" s="102"/>
      <c r="BBU221" s="102"/>
      <c r="BBV221" s="102"/>
      <c r="BBW221" s="102"/>
      <c r="BBX221" s="102"/>
      <c r="BBY221" s="102"/>
      <c r="BBZ221" s="102"/>
      <c r="BCA221" s="102"/>
      <c r="BCB221" s="102"/>
      <c r="BCC221" s="102"/>
      <c r="BCD221" s="102"/>
      <c r="BCE221" s="102"/>
      <c r="BCF221" s="102"/>
      <c r="BCG221" s="102"/>
      <c r="BCH221" s="102"/>
      <c r="BCI221" s="102"/>
      <c r="BCJ221" s="102"/>
      <c r="BCK221" s="102"/>
      <c r="BCL221" s="102"/>
      <c r="BCM221" s="102"/>
      <c r="BCN221" s="102"/>
      <c r="BCO221" s="102"/>
      <c r="BCP221" s="102"/>
      <c r="BCQ221" s="102"/>
      <c r="BCR221" s="102"/>
      <c r="BCS221" s="102"/>
      <c r="BCT221" s="102"/>
      <c r="BCU221" s="102"/>
      <c r="BCV221" s="102"/>
      <c r="BCW221" s="102"/>
      <c r="BCX221" s="102"/>
      <c r="BCY221" s="102"/>
      <c r="BCZ221" s="102"/>
      <c r="BDA221" s="102"/>
      <c r="BDB221" s="102"/>
      <c r="BDC221" s="102"/>
      <c r="BDD221" s="102"/>
      <c r="BDE221" s="102"/>
      <c r="BDF221" s="102"/>
      <c r="BDG221" s="102"/>
      <c r="BDH221" s="102"/>
      <c r="BDI221" s="102"/>
      <c r="BDJ221" s="102"/>
      <c r="BDK221" s="102"/>
      <c r="BDL221" s="102"/>
      <c r="BDM221" s="102"/>
      <c r="BDN221" s="102"/>
      <c r="BDO221" s="102"/>
      <c r="BDP221" s="102"/>
      <c r="BDQ221" s="102"/>
      <c r="BDR221" s="102"/>
      <c r="BDS221" s="102"/>
      <c r="BDT221" s="102"/>
      <c r="BDU221" s="102"/>
      <c r="BDV221" s="102"/>
      <c r="BDW221" s="102"/>
      <c r="BDX221" s="102"/>
      <c r="BDY221" s="102"/>
      <c r="BDZ221" s="102"/>
      <c r="BEA221" s="102"/>
      <c r="BEB221" s="102"/>
      <c r="BEC221" s="102"/>
      <c r="BED221" s="102"/>
      <c r="BEE221" s="102"/>
      <c r="BEF221" s="102"/>
      <c r="BEG221" s="102"/>
      <c r="BEH221" s="102"/>
      <c r="BEI221" s="102"/>
      <c r="BEJ221" s="102"/>
      <c r="BEK221" s="102"/>
      <c r="BEL221" s="102"/>
      <c r="BEM221" s="102"/>
      <c r="BEN221" s="102"/>
      <c r="BEO221" s="102"/>
      <c r="BEP221" s="102"/>
      <c r="BEQ221" s="102"/>
      <c r="BER221" s="102"/>
      <c r="BES221" s="102"/>
      <c r="BET221" s="102"/>
      <c r="BEU221" s="102"/>
      <c r="BEV221" s="102"/>
      <c r="BEW221" s="102"/>
      <c r="BEX221" s="102"/>
      <c r="BEY221" s="102"/>
      <c r="BEZ221" s="102"/>
      <c r="BFA221" s="102"/>
      <c r="BFB221" s="102"/>
      <c r="BFC221" s="102"/>
      <c r="BFD221" s="102"/>
      <c r="BFE221" s="102"/>
      <c r="BFF221" s="102"/>
      <c r="BFG221" s="102"/>
      <c r="BFH221" s="102"/>
      <c r="BFI221" s="102"/>
      <c r="BFJ221" s="102"/>
      <c r="BFK221" s="102"/>
      <c r="BFL221" s="102"/>
      <c r="BFM221" s="102"/>
      <c r="BFN221" s="102"/>
      <c r="BFO221" s="102"/>
      <c r="BFP221" s="102"/>
      <c r="BFQ221" s="102"/>
      <c r="BFR221" s="102"/>
      <c r="BFS221" s="102"/>
      <c r="BFT221" s="102"/>
      <c r="BFU221" s="102"/>
      <c r="BFV221" s="102"/>
      <c r="BFW221" s="102"/>
      <c r="BFX221" s="102"/>
      <c r="BFY221" s="102"/>
      <c r="BFZ221" s="102"/>
      <c r="BGA221" s="102"/>
      <c r="BGB221" s="102"/>
      <c r="BGC221" s="102"/>
      <c r="BGD221" s="102"/>
      <c r="BGE221" s="102"/>
      <c r="BGF221" s="102"/>
      <c r="BGG221" s="102"/>
      <c r="BGH221" s="102"/>
      <c r="BGI221" s="102"/>
      <c r="BGJ221" s="102"/>
      <c r="BGK221" s="102"/>
      <c r="BGL221" s="102"/>
      <c r="BGM221" s="102"/>
      <c r="BGN221" s="102"/>
      <c r="BGO221" s="102"/>
      <c r="BGP221" s="102"/>
      <c r="BGQ221" s="102"/>
      <c r="BGR221" s="102"/>
      <c r="BGS221" s="102"/>
      <c r="BGT221" s="102"/>
      <c r="BGU221" s="102"/>
      <c r="BGV221" s="102"/>
      <c r="BGW221" s="102"/>
      <c r="BGX221" s="102"/>
      <c r="BGY221" s="102"/>
      <c r="BGZ221" s="102"/>
      <c r="BHA221" s="102"/>
      <c r="BHB221" s="102"/>
      <c r="BHC221" s="102"/>
      <c r="BHD221" s="102"/>
      <c r="BHE221" s="102"/>
      <c r="BHF221" s="102"/>
      <c r="BHG221" s="102"/>
      <c r="BHH221" s="102"/>
      <c r="BHI221" s="102"/>
      <c r="BHJ221" s="102"/>
      <c r="BHK221" s="102"/>
      <c r="BHL221" s="102"/>
      <c r="BHM221" s="102"/>
      <c r="BHN221" s="102"/>
      <c r="BHO221" s="102"/>
      <c r="BHP221" s="102"/>
      <c r="BHQ221" s="102"/>
      <c r="BHR221" s="102"/>
      <c r="BHS221" s="102"/>
      <c r="BHT221" s="102"/>
      <c r="BHU221" s="102"/>
      <c r="BHV221" s="102"/>
      <c r="BHW221" s="102"/>
      <c r="BHX221" s="102"/>
      <c r="BHY221" s="102"/>
      <c r="BHZ221" s="102"/>
      <c r="BIA221" s="102"/>
      <c r="BIB221" s="102"/>
      <c r="BIC221" s="102"/>
      <c r="BID221" s="102"/>
      <c r="BIE221" s="102"/>
      <c r="BIF221" s="102"/>
      <c r="BIG221" s="102"/>
      <c r="BIH221" s="102"/>
      <c r="BII221" s="102"/>
      <c r="BIJ221" s="102"/>
      <c r="BIK221" s="102"/>
      <c r="BIL221" s="102"/>
      <c r="BIM221" s="102"/>
      <c r="BIN221" s="102"/>
      <c r="BIO221" s="102"/>
      <c r="BIP221" s="102"/>
      <c r="BIQ221" s="102"/>
      <c r="BIR221" s="102"/>
      <c r="BIS221" s="102"/>
      <c r="BIT221" s="102"/>
      <c r="BIU221" s="102"/>
      <c r="BIV221" s="102"/>
      <c r="BIW221" s="102"/>
      <c r="BIX221" s="102"/>
      <c r="BIY221" s="102"/>
      <c r="BIZ221" s="102"/>
      <c r="BJA221" s="102"/>
      <c r="BJB221" s="102"/>
      <c r="BJC221" s="102"/>
      <c r="BJD221" s="102"/>
      <c r="BJE221" s="102"/>
      <c r="BJF221" s="102"/>
      <c r="BJG221" s="102"/>
      <c r="BJH221" s="102"/>
      <c r="BJI221" s="102"/>
      <c r="BJJ221" s="102"/>
      <c r="BJK221" s="102"/>
      <c r="BJL221" s="102"/>
      <c r="BJM221" s="102"/>
      <c r="BJN221" s="102"/>
      <c r="BJO221" s="102"/>
      <c r="BJP221" s="102"/>
      <c r="BJQ221" s="102"/>
      <c r="BJR221" s="102"/>
      <c r="BJS221" s="102"/>
      <c r="BJT221" s="102"/>
      <c r="BJU221" s="102"/>
      <c r="BJV221" s="102"/>
      <c r="BJW221" s="102"/>
      <c r="BJX221" s="102"/>
      <c r="BJY221" s="102"/>
      <c r="BJZ221" s="102"/>
      <c r="BKA221" s="102"/>
      <c r="BKB221" s="102"/>
      <c r="BKC221" s="102"/>
      <c r="BKD221" s="102"/>
      <c r="BKE221" s="102"/>
      <c r="BKF221" s="102"/>
      <c r="BKG221" s="102"/>
      <c r="BKH221" s="102"/>
      <c r="BKI221" s="102"/>
      <c r="BKJ221" s="102"/>
      <c r="BKK221" s="102"/>
      <c r="BKL221" s="102"/>
      <c r="BKM221" s="102"/>
      <c r="BKN221" s="102"/>
      <c r="BKO221" s="102"/>
      <c r="BKP221" s="102"/>
      <c r="BKQ221" s="102"/>
      <c r="BKR221" s="102"/>
      <c r="BKS221" s="102"/>
      <c r="BKT221" s="102"/>
      <c r="BKU221" s="102"/>
      <c r="BKV221" s="102"/>
      <c r="BKW221" s="102"/>
      <c r="BKX221" s="102"/>
      <c r="BKY221" s="102"/>
      <c r="BKZ221" s="102"/>
      <c r="BLA221" s="102"/>
      <c r="BLB221" s="102"/>
      <c r="BLC221" s="102"/>
      <c r="BLD221" s="102"/>
      <c r="BLE221" s="102"/>
      <c r="BLF221" s="102"/>
      <c r="BLG221" s="102"/>
      <c r="BLH221" s="102"/>
      <c r="BLI221" s="102"/>
      <c r="BLJ221" s="102"/>
      <c r="BLK221" s="102"/>
      <c r="BLL221" s="102"/>
      <c r="BLM221" s="102"/>
      <c r="BLN221" s="102"/>
      <c r="BLO221" s="102"/>
      <c r="BLP221" s="102"/>
      <c r="BLQ221" s="102"/>
      <c r="BLR221" s="102"/>
      <c r="BLS221" s="102"/>
      <c r="BLT221" s="102"/>
      <c r="BLU221" s="102"/>
      <c r="BLV221" s="102"/>
      <c r="BLW221" s="102"/>
      <c r="BLX221" s="102"/>
      <c r="BLY221" s="102"/>
      <c r="BLZ221" s="102"/>
      <c r="BMA221" s="102"/>
      <c r="BMB221" s="102"/>
      <c r="BMC221" s="102"/>
      <c r="BMD221" s="102"/>
      <c r="BME221" s="102"/>
      <c r="BMF221" s="102"/>
      <c r="BMG221" s="102"/>
      <c r="BMH221" s="102"/>
      <c r="BMI221" s="102"/>
      <c r="BMJ221" s="102"/>
      <c r="BMK221" s="102"/>
      <c r="BML221" s="102"/>
      <c r="BMM221" s="102"/>
      <c r="BMN221" s="102"/>
      <c r="BMO221" s="102"/>
      <c r="BMP221" s="102"/>
      <c r="BMQ221" s="102"/>
      <c r="BMR221" s="102"/>
      <c r="BMS221" s="102"/>
      <c r="BMT221" s="102"/>
      <c r="BMU221" s="102"/>
      <c r="BMV221" s="102"/>
      <c r="BMW221" s="102"/>
      <c r="BMX221" s="102"/>
      <c r="BMY221" s="102"/>
      <c r="BMZ221" s="102"/>
      <c r="BNA221" s="102"/>
      <c r="BNB221" s="102"/>
      <c r="BNC221" s="102"/>
      <c r="BND221" s="102"/>
      <c r="BNE221" s="102"/>
      <c r="BNF221" s="102"/>
      <c r="BNG221" s="102"/>
      <c r="BNH221" s="102"/>
      <c r="BNI221" s="102"/>
      <c r="BNJ221" s="102"/>
      <c r="BNK221" s="102"/>
      <c r="BNL221" s="102"/>
      <c r="BNM221" s="102"/>
      <c r="BNN221" s="102"/>
      <c r="BNO221" s="102"/>
      <c r="BNP221" s="102"/>
      <c r="BNQ221" s="102"/>
      <c r="BNR221" s="102"/>
      <c r="BNS221" s="102"/>
      <c r="BNT221" s="102"/>
      <c r="BNU221" s="102"/>
      <c r="BNV221" s="102"/>
      <c r="BNW221" s="102"/>
      <c r="BNX221" s="102"/>
      <c r="BNY221" s="102"/>
      <c r="BNZ221" s="102"/>
      <c r="BOA221" s="102"/>
      <c r="BOB221" s="102"/>
      <c r="BOC221" s="102"/>
      <c r="BOD221" s="102"/>
      <c r="BOE221" s="102"/>
      <c r="BOF221" s="102"/>
      <c r="BOG221" s="102"/>
      <c r="BOH221" s="102"/>
      <c r="BOI221" s="102"/>
      <c r="BOJ221" s="102"/>
      <c r="BOK221" s="102"/>
      <c r="BOL221" s="102"/>
      <c r="BOM221" s="102"/>
      <c r="BON221" s="102"/>
      <c r="BOO221" s="102"/>
      <c r="BOP221" s="102"/>
      <c r="BOQ221" s="102"/>
      <c r="BOR221" s="102"/>
      <c r="BOS221" s="102"/>
      <c r="BOT221" s="102"/>
      <c r="BOU221" s="102"/>
      <c r="BOV221" s="102"/>
      <c r="BOW221" s="102"/>
      <c r="BOX221" s="102"/>
      <c r="BOY221" s="102"/>
      <c r="BOZ221" s="102"/>
      <c r="BPA221" s="102"/>
      <c r="BPB221" s="102"/>
      <c r="BPC221" s="102"/>
      <c r="BPD221" s="102"/>
      <c r="BPE221" s="102"/>
      <c r="BPF221" s="102"/>
      <c r="BPG221" s="102"/>
      <c r="BPH221" s="102"/>
      <c r="BPI221" s="102"/>
      <c r="BPJ221" s="102"/>
      <c r="BPK221" s="102"/>
      <c r="BPL221" s="102"/>
      <c r="BPM221" s="102"/>
      <c r="BPN221" s="102"/>
      <c r="BPO221" s="102"/>
      <c r="BPP221" s="102"/>
      <c r="BPQ221" s="102"/>
      <c r="BPR221" s="102"/>
      <c r="BPS221" s="102"/>
      <c r="BPT221" s="102"/>
      <c r="BPU221" s="102"/>
      <c r="BPV221" s="102"/>
      <c r="BPW221" s="102"/>
      <c r="BPX221" s="102"/>
      <c r="BPY221" s="102"/>
      <c r="BPZ221" s="102"/>
      <c r="BQA221" s="102"/>
      <c r="BQB221" s="102"/>
      <c r="BQC221" s="102"/>
      <c r="BQD221" s="102"/>
      <c r="BQE221" s="102"/>
      <c r="BQF221" s="102"/>
      <c r="BQG221" s="102"/>
      <c r="BQH221" s="102"/>
      <c r="BQI221" s="102"/>
      <c r="BQJ221" s="102"/>
      <c r="BQK221" s="102"/>
      <c r="BQL221" s="102"/>
      <c r="BQM221" s="102"/>
      <c r="BQN221" s="102"/>
      <c r="BQO221" s="102"/>
      <c r="BQP221" s="102"/>
      <c r="BQQ221" s="102"/>
      <c r="BQR221" s="102"/>
      <c r="BQS221" s="102"/>
      <c r="BQT221" s="102"/>
      <c r="BQU221" s="102"/>
      <c r="BQV221" s="102"/>
      <c r="BQW221" s="102"/>
      <c r="BQX221" s="102"/>
      <c r="BQY221" s="102"/>
      <c r="BQZ221" s="102"/>
      <c r="BRA221" s="102"/>
      <c r="BRB221" s="102"/>
      <c r="BRC221" s="102"/>
      <c r="BRD221" s="102"/>
      <c r="BRE221" s="102"/>
      <c r="BRF221" s="102"/>
      <c r="BRG221" s="102"/>
      <c r="BRH221" s="102"/>
      <c r="BRI221" s="102"/>
      <c r="BRJ221" s="102"/>
      <c r="BRK221" s="102"/>
      <c r="BRL221" s="102"/>
      <c r="BRM221" s="102"/>
      <c r="BRN221" s="102"/>
      <c r="BRO221" s="102"/>
      <c r="BRP221" s="102"/>
      <c r="BRQ221" s="102"/>
      <c r="BRR221" s="102"/>
      <c r="BRS221" s="102"/>
      <c r="BRT221" s="102"/>
      <c r="BRU221" s="102"/>
      <c r="BRV221" s="102"/>
      <c r="BRW221" s="102"/>
      <c r="BRX221" s="102"/>
      <c r="BRY221" s="102"/>
      <c r="BRZ221" s="102"/>
      <c r="BSA221" s="102"/>
      <c r="BSB221" s="102"/>
      <c r="BSC221" s="102"/>
      <c r="BSD221" s="102"/>
      <c r="BSE221" s="102"/>
      <c r="BSF221" s="102"/>
      <c r="BSG221" s="102"/>
      <c r="BSH221" s="102"/>
      <c r="BSI221" s="102"/>
      <c r="BSJ221" s="102"/>
      <c r="BSK221" s="102"/>
      <c r="BSL221" s="102"/>
      <c r="BSM221" s="102"/>
      <c r="BSN221" s="102"/>
      <c r="BSO221" s="102"/>
      <c r="BSP221" s="102"/>
      <c r="BSQ221" s="102"/>
      <c r="BSR221" s="102"/>
      <c r="BSS221" s="102"/>
      <c r="BST221" s="102"/>
      <c r="BSU221" s="102"/>
      <c r="BSV221" s="102"/>
      <c r="BSW221" s="102"/>
      <c r="BSX221" s="102"/>
      <c r="BSY221" s="102"/>
      <c r="BSZ221" s="102"/>
      <c r="BTA221" s="102"/>
      <c r="BTB221" s="102"/>
      <c r="BTC221" s="102"/>
      <c r="BTD221" s="102"/>
      <c r="BTE221" s="102"/>
      <c r="BTF221" s="102"/>
      <c r="BTG221" s="102"/>
      <c r="BTH221" s="102"/>
      <c r="BTI221" s="102"/>
      <c r="BTJ221" s="102"/>
      <c r="BTK221" s="102"/>
      <c r="BTL221" s="102"/>
      <c r="BTM221" s="102"/>
      <c r="BTN221" s="102"/>
      <c r="BTO221" s="102"/>
      <c r="BTP221" s="102"/>
      <c r="BTQ221" s="102"/>
      <c r="BTR221" s="102"/>
      <c r="BTS221" s="102"/>
      <c r="BTT221" s="102"/>
      <c r="BTU221" s="102"/>
      <c r="BTV221" s="102"/>
      <c r="BTW221" s="102"/>
      <c r="BTX221" s="102"/>
      <c r="BTY221" s="102"/>
      <c r="BTZ221" s="102"/>
      <c r="BUA221" s="102"/>
      <c r="BUB221" s="102"/>
      <c r="BUC221" s="102"/>
      <c r="BUD221" s="102"/>
      <c r="BUE221" s="102"/>
      <c r="BUF221" s="102"/>
      <c r="BUG221" s="102"/>
      <c r="BUH221" s="102"/>
      <c r="BUI221" s="102"/>
      <c r="BUJ221" s="102"/>
      <c r="BUK221" s="102"/>
      <c r="BUL221" s="102"/>
      <c r="BUM221" s="102"/>
      <c r="BUN221" s="102"/>
      <c r="BUO221" s="102"/>
      <c r="BUP221" s="102"/>
      <c r="BUQ221" s="102"/>
      <c r="BUR221" s="102"/>
      <c r="BUS221" s="102"/>
      <c r="BUT221" s="102"/>
      <c r="BUU221" s="102"/>
      <c r="BUV221" s="102"/>
      <c r="BUW221" s="102"/>
      <c r="BUX221" s="102"/>
      <c r="BUY221" s="102"/>
      <c r="BUZ221" s="102"/>
      <c r="BVA221" s="102"/>
      <c r="BVB221" s="102"/>
      <c r="BVC221" s="102"/>
      <c r="BVD221" s="102"/>
      <c r="BVE221" s="102"/>
      <c r="BVF221" s="102"/>
      <c r="BVG221" s="102"/>
      <c r="BVH221" s="102"/>
      <c r="BVI221" s="102"/>
      <c r="BVJ221" s="102"/>
      <c r="BVK221" s="102"/>
      <c r="BVL221" s="102"/>
      <c r="BVM221" s="102"/>
      <c r="BVN221" s="102"/>
      <c r="BVO221" s="102"/>
      <c r="BVP221" s="102"/>
      <c r="BVQ221" s="102"/>
      <c r="BVR221" s="102"/>
      <c r="BVS221" s="102"/>
      <c r="BVT221" s="102"/>
      <c r="BVU221" s="102"/>
      <c r="BVV221" s="102"/>
      <c r="BVW221" s="102"/>
      <c r="BVX221" s="102"/>
      <c r="BVY221" s="102"/>
      <c r="BVZ221" s="102"/>
      <c r="BWA221" s="102"/>
      <c r="BWB221" s="102"/>
      <c r="BWC221" s="102"/>
      <c r="BWD221" s="102"/>
      <c r="BWE221" s="102"/>
      <c r="BWF221" s="102"/>
      <c r="BWG221" s="102"/>
      <c r="BWH221" s="102"/>
      <c r="BWI221" s="102"/>
      <c r="BWJ221" s="102"/>
      <c r="BWK221" s="102"/>
      <c r="BWL221" s="102"/>
      <c r="BWM221" s="102"/>
      <c r="BWN221" s="102"/>
      <c r="BWO221" s="102"/>
      <c r="BWP221" s="102"/>
      <c r="BWQ221" s="102"/>
      <c r="BWR221" s="102"/>
      <c r="BWS221" s="102"/>
      <c r="BWT221" s="102"/>
      <c r="BWU221" s="102"/>
      <c r="BWV221" s="102"/>
      <c r="BWW221" s="102"/>
      <c r="BWX221" s="102"/>
      <c r="BWY221" s="102"/>
      <c r="BWZ221" s="102"/>
      <c r="BXA221" s="102"/>
      <c r="BXB221" s="102"/>
      <c r="BXC221" s="102"/>
      <c r="BXD221" s="102"/>
      <c r="BXE221" s="102"/>
      <c r="BXF221" s="102"/>
      <c r="BXG221" s="102"/>
      <c r="BXH221" s="102"/>
      <c r="BXI221" s="102"/>
      <c r="BXJ221" s="102"/>
      <c r="BXK221" s="102"/>
      <c r="BXL221" s="102"/>
      <c r="BXM221" s="102"/>
      <c r="BXN221" s="102"/>
      <c r="BXO221" s="102"/>
      <c r="BXP221" s="102"/>
      <c r="BXQ221" s="102"/>
      <c r="BXR221" s="102"/>
      <c r="BXS221" s="102"/>
      <c r="BXT221" s="102"/>
      <c r="BXU221" s="102"/>
      <c r="BXV221" s="102"/>
      <c r="BXW221" s="102"/>
      <c r="BXX221" s="102"/>
      <c r="BXY221" s="102"/>
      <c r="BXZ221" s="102"/>
      <c r="BYA221" s="102"/>
      <c r="BYB221" s="102"/>
      <c r="BYC221" s="102"/>
      <c r="BYD221" s="102"/>
      <c r="BYE221" s="102"/>
      <c r="BYF221" s="102"/>
      <c r="BYG221" s="102"/>
      <c r="BYH221" s="102"/>
      <c r="BYI221" s="102"/>
      <c r="BYJ221" s="102"/>
      <c r="BYK221" s="102"/>
      <c r="BYL221" s="102"/>
      <c r="BYM221" s="102"/>
      <c r="BYN221" s="102"/>
      <c r="BYO221" s="102"/>
      <c r="BYP221" s="102"/>
      <c r="BYQ221" s="102"/>
      <c r="BYR221" s="102"/>
      <c r="BYS221" s="102"/>
      <c r="BYT221" s="102"/>
      <c r="BYU221" s="102"/>
      <c r="BYV221" s="102"/>
      <c r="BYW221" s="102"/>
      <c r="BYX221" s="102"/>
      <c r="BYY221" s="102"/>
      <c r="BYZ221" s="102"/>
      <c r="BZA221" s="102"/>
      <c r="BZB221" s="102"/>
      <c r="BZC221" s="102"/>
      <c r="BZD221" s="102"/>
      <c r="BZE221" s="102"/>
      <c r="BZF221" s="102"/>
      <c r="BZG221" s="102"/>
      <c r="BZH221" s="102"/>
      <c r="BZI221" s="102"/>
      <c r="BZJ221" s="102"/>
      <c r="BZK221" s="102"/>
      <c r="BZL221" s="102"/>
      <c r="BZM221" s="102"/>
      <c r="BZN221" s="102"/>
      <c r="BZO221" s="102"/>
      <c r="BZP221" s="102"/>
      <c r="BZQ221" s="102"/>
      <c r="BZR221" s="102"/>
      <c r="BZS221" s="102"/>
      <c r="BZT221" s="102"/>
      <c r="BZU221" s="102"/>
      <c r="BZV221" s="102"/>
      <c r="BZW221" s="102"/>
    </row>
    <row r="222" spans="2:2051" ht="14.25" customHeight="1">
      <c r="B222" s="112" t="s">
        <v>754</v>
      </c>
      <c r="C222" s="113" t="s">
        <v>235</v>
      </c>
      <c r="D222" s="113" t="s">
        <v>3</v>
      </c>
      <c r="E222" s="113" t="str">
        <f>'Alcance 3'!C117</f>
        <v>Material 5</v>
      </c>
      <c r="F222" s="113" t="str">
        <f>'Alcance 3'!D117</f>
        <v>Tipo de transporte de carga</v>
      </c>
      <c r="G222" s="226" t="s">
        <v>804</v>
      </c>
      <c r="H222" s="237" t="s">
        <v>238</v>
      </c>
      <c r="I222" s="238">
        <v>3</v>
      </c>
      <c r="J222" s="126">
        <f>'Alcance 3'!E117*'Alcance 3'!E136</f>
        <v>0</v>
      </c>
      <c r="K222" s="113" t="s">
        <v>802</v>
      </c>
      <c r="L222" s="113"/>
      <c r="M222" s="298">
        <v>1</v>
      </c>
      <c r="N222" s="117"/>
      <c r="O222" s="113">
        <f t="shared" si="192"/>
        <v>0</v>
      </c>
      <c r="P222" s="115" t="str">
        <f t="shared" si="186"/>
        <v>tkm</v>
      </c>
      <c r="Q222" s="120">
        <f>IFERROR(VLOOKUP($F222,'Datos 1-Factores emisión'!$B$809:$D$820,2,FALSE),0)</f>
        <v>0</v>
      </c>
      <c r="R222" s="121">
        <v>0</v>
      </c>
      <c r="S222" s="121">
        <v>0</v>
      </c>
      <c r="T222" s="121">
        <v>0</v>
      </c>
      <c r="U222" s="121">
        <v>0</v>
      </c>
      <c r="V222" s="120">
        <f t="shared" si="194"/>
        <v>0</v>
      </c>
      <c r="W222" s="121">
        <f t="shared" si="194"/>
        <v>0</v>
      </c>
      <c r="X222" s="121">
        <f t="shared" si="194"/>
        <v>0</v>
      </c>
      <c r="Y222" s="121">
        <v>0</v>
      </c>
      <c r="Z222" s="121">
        <v>0</v>
      </c>
      <c r="AA222" s="121">
        <f t="shared" si="188"/>
        <v>0</v>
      </c>
      <c r="AB222" s="120">
        <f>'Datos 2-Potenciales calent glob'!$E$6</f>
        <v>1</v>
      </c>
      <c r="AC222" s="121">
        <f>'Datos 2-Potenciales calent glob'!$E$31</f>
        <v>28</v>
      </c>
      <c r="AD222" s="121">
        <f>'Datos 2-Potenciales calent glob'!$E$32</f>
        <v>265</v>
      </c>
      <c r="AE222" s="123">
        <f>SUMIF('Datos 2-Potenciales calent glob'!$B$6:$B$56,Cálculos_5!E222,'Datos 2-Potenciales calent glob'!$E$6:$E$56)</f>
        <v>0</v>
      </c>
      <c r="AF222" s="121">
        <f>'Datos 2-Potenciales calent glob'!$E$6</f>
        <v>1</v>
      </c>
      <c r="AG222" s="121">
        <f>'Datos 2-Potenciales calent glob'!$E$6</f>
        <v>1</v>
      </c>
      <c r="AH222" s="120">
        <f t="shared" si="193"/>
        <v>0</v>
      </c>
      <c r="AI222" s="121">
        <f t="shared" si="193"/>
        <v>0</v>
      </c>
      <c r="AJ222" s="121">
        <f t="shared" si="193"/>
        <v>0</v>
      </c>
      <c r="AK222" s="121">
        <f t="shared" si="193"/>
        <v>0</v>
      </c>
      <c r="AL222" s="124">
        <f t="shared" si="190"/>
        <v>0</v>
      </c>
      <c r="AM222" s="121">
        <f t="shared" si="176"/>
        <v>0</v>
      </c>
      <c r="AN222" s="207">
        <f t="shared" si="155"/>
        <v>0</v>
      </c>
      <c r="AO222" s="102"/>
      <c r="AP222" s="102"/>
      <c r="AQ222" s="102"/>
      <c r="AR222" s="102"/>
      <c r="AS222" s="102"/>
      <c r="AT222" s="102"/>
      <c r="AU222" s="102"/>
      <c r="AV222" s="102"/>
      <c r="AW222" s="102"/>
      <c r="AX222" s="102"/>
      <c r="AY222" s="102"/>
      <c r="AZ222" s="102"/>
      <c r="BA222" s="102"/>
      <c r="BB222" s="102"/>
      <c r="BC222" s="102"/>
      <c r="BD222" s="102"/>
      <c r="BE222" s="102"/>
      <c r="BF222" s="102"/>
      <c r="BG222" s="102"/>
      <c r="BH222" s="102"/>
      <c r="BI222" s="102"/>
      <c r="BJ222" s="102"/>
      <c r="BK222" s="102"/>
      <c r="BL222" s="102"/>
      <c r="BM222" s="102"/>
      <c r="BN222" s="102"/>
      <c r="BO222" s="102"/>
      <c r="BP222" s="102"/>
      <c r="BQ222" s="102"/>
      <c r="BR222" s="102"/>
      <c r="BS222" s="102"/>
      <c r="BT222" s="102"/>
      <c r="BU222" s="102"/>
      <c r="BV222" s="102"/>
      <c r="BW222" s="102"/>
      <c r="BX222" s="102"/>
      <c r="BY222" s="102"/>
      <c r="BZ222" s="102"/>
      <c r="CA222" s="102"/>
      <c r="CB222" s="102"/>
      <c r="CC222" s="102"/>
      <c r="CD222" s="102"/>
      <c r="CE222" s="102"/>
      <c r="CF222" s="102"/>
      <c r="CG222" s="102"/>
      <c r="CH222" s="102"/>
      <c r="CI222" s="102"/>
      <c r="CJ222" s="102"/>
      <c r="CK222" s="102"/>
      <c r="CL222" s="102"/>
      <c r="CM222" s="102"/>
      <c r="CN222" s="102"/>
      <c r="CO222" s="102"/>
      <c r="CP222" s="102"/>
      <c r="CQ222" s="102"/>
      <c r="CR222" s="102"/>
      <c r="CS222" s="102"/>
      <c r="CT222" s="102"/>
      <c r="CU222" s="102"/>
      <c r="CV222" s="102"/>
      <c r="CW222" s="102"/>
      <c r="CX222" s="102"/>
      <c r="CY222" s="102"/>
      <c r="CZ222" s="102"/>
      <c r="DA222" s="102"/>
      <c r="DB222" s="102"/>
      <c r="DC222" s="102"/>
      <c r="DD222" s="102"/>
      <c r="DE222" s="102"/>
      <c r="DF222" s="102"/>
      <c r="DG222" s="102"/>
      <c r="DH222" s="102"/>
      <c r="DI222" s="102"/>
      <c r="DJ222" s="102"/>
      <c r="DK222" s="102"/>
      <c r="DL222" s="102"/>
      <c r="DM222" s="102"/>
      <c r="DN222" s="102"/>
      <c r="DO222" s="102"/>
      <c r="DP222" s="102"/>
      <c r="DQ222" s="102"/>
      <c r="DR222" s="102"/>
      <c r="DS222" s="102"/>
      <c r="DT222" s="102"/>
      <c r="DU222" s="102"/>
      <c r="DV222" s="102"/>
      <c r="DW222" s="102"/>
      <c r="DX222" s="102"/>
      <c r="DY222" s="102"/>
      <c r="DZ222" s="102"/>
      <c r="EA222" s="102"/>
      <c r="EB222" s="102"/>
      <c r="EC222" s="102"/>
      <c r="ED222" s="102"/>
      <c r="EE222" s="102"/>
      <c r="EF222" s="102"/>
      <c r="EG222" s="102"/>
      <c r="EH222" s="102"/>
      <c r="EI222" s="102"/>
      <c r="EJ222" s="102"/>
      <c r="EK222" s="102"/>
      <c r="EL222" s="102"/>
      <c r="EM222" s="102"/>
      <c r="EN222" s="102"/>
      <c r="EO222" s="102"/>
      <c r="EP222" s="102"/>
      <c r="EQ222" s="102"/>
      <c r="ER222" s="102"/>
      <c r="ES222" s="102"/>
      <c r="ET222" s="102"/>
      <c r="EU222" s="102"/>
      <c r="EV222" s="102"/>
      <c r="EW222" s="102"/>
      <c r="EX222" s="102"/>
      <c r="EY222" s="102"/>
      <c r="EZ222" s="102"/>
      <c r="FA222" s="102"/>
      <c r="FB222" s="102"/>
      <c r="FC222" s="102"/>
      <c r="FD222" s="102"/>
      <c r="FE222" s="102"/>
      <c r="FF222" s="102"/>
      <c r="FG222" s="102"/>
      <c r="FH222" s="102"/>
      <c r="FI222" s="102"/>
      <c r="FJ222" s="102"/>
      <c r="FK222" s="102"/>
      <c r="FL222" s="102"/>
      <c r="FM222" s="102"/>
      <c r="FN222" s="102"/>
      <c r="FO222" s="102"/>
      <c r="FP222" s="102"/>
      <c r="FQ222" s="102"/>
      <c r="FR222" s="102"/>
      <c r="FS222" s="102"/>
      <c r="FT222" s="102"/>
      <c r="FU222" s="102"/>
      <c r="FV222" s="102"/>
      <c r="FW222" s="102"/>
      <c r="FX222" s="102"/>
      <c r="FY222" s="102"/>
      <c r="FZ222" s="102"/>
      <c r="GA222" s="102"/>
      <c r="GB222" s="102"/>
      <c r="GC222" s="102"/>
      <c r="GD222" s="102"/>
      <c r="GE222" s="102"/>
      <c r="GF222" s="102"/>
      <c r="GG222" s="102"/>
      <c r="GH222" s="102"/>
      <c r="GI222" s="102"/>
      <c r="GJ222" s="102"/>
      <c r="GK222" s="102"/>
      <c r="GL222" s="102"/>
      <c r="GM222" s="102"/>
      <c r="GN222" s="102"/>
      <c r="GO222" s="102"/>
      <c r="GP222" s="102"/>
      <c r="GQ222" s="102"/>
      <c r="GR222" s="102"/>
      <c r="GS222" s="102"/>
      <c r="GT222" s="102"/>
      <c r="GU222" s="102"/>
      <c r="GV222" s="102"/>
      <c r="GW222" s="102"/>
      <c r="GX222" s="102"/>
      <c r="GY222" s="102"/>
      <c r="GZ222" s="102"/>
      <c r="HA222" s="102"/>
      <c r="HB222" s="102"/>
      <c r="HC222" s="102"/>
      <c r="HD222" s="102"/>
      <c r="HE222" s="102"/>
      <c r="HF222" s="102"/>
      <c r="HG222" s="102"/>
      <c r="HH222" s="102"/>
      <c r="HI222" s="102"/>
      <c r="HJ222" s="102"/>
      <c r="HK222" s="102"/>
      <c r="HL222" s="102"/>
      <c r="HM222" s="102"/>
      <c r="HN222" s="102"/>
      <c r="HO222" s="102"/>
      <c r="HP222" s="102"/>
      <c r="HQ222" s="102"/>
      <c r="HR222" s="102"/>
      <c r="HS222" s="102"/>
      <c r="HT222" s="102"/>
      <c r="HU222" s="102"/>
      <c r="HV222" s="102"/>
      <c r="HW222" s="102"/>
      <c r="HX222" s="102"/>
      <c r="HY222" s="102"/>
      <c r="HZ222" s="102"/>
      <c r="IA222" s="102"/>
      <c r="IB222" s="102"/>
      <c r="IC222" s="102"/>
      <c r="ID222" s="102"/>
      <c r="IE222" s="102"/>
      <c r="IF222" s="102"/>
      <c r="IG222" s="102"/>
      <c r="IH222" s="102"/>
      <c r="II222" s="102"/>
      <c r="IJ222" s="102"/>
      <c r="IK222" s="102"/>
      <c r="IL222" s="102"/>
      <c r="IM222" s="102"/>
      <c r="IN222" s="102"/>
      <c r="IO222" s="102"/>
      <c r="IP222" s="102"/>
      <c r="IQ222" s="102"/>
      <c r="IR222" s="102"/>
      <c r="IS222" s="102"/>
      <c r="IT222" s="102"/>
      <c r="IU222" s="102"/>
      <c r="IV222" s="102"/>
      <c r="IW222" s="102"/>
      <c r="IX222" s="102"/>
      <c r="IY222" s="102"/>
      <c r="IZ222" s="102"/>
      <c r="JA222" s="102"/>
      <c r="JB222" s="102"/>
      <c r="JC222" s="102"/>
      <c r="JD222" s="102"/>
      <c r="JE222" s="102"/>
      <c r="JF222" s="102"/>
      <c r="JG222" s="102"/>
      <c r="JH222" s="102"/>
      <c r="JI222" s="102"/>
      <c r="JJ222" s="102"/>
      <c r="JK222" s="102"/>
      <c r="JL222" s="102"/>
      <c r="JM222" s="102"/>
      <c r="JN222" s="102"/>
      <c r="JO222" s="102"/>
      <c r="JP222" s="102"/>
      <c r="JQ222" s="102"/>
      <c r="JR222" s="102"/>
      <c r="JS222" s="102"/>
      <c r="JT222" s="102"/>
      <c r="JU222" s="102"/>
      <c r="JV222" s="102"/>
      <c r="JW222" s="102"/>
      <c r="JX222" s="102"/>
      <c r="JY222" s="102"/>
      <c r="JZ222" s="102"/>
      <c r="KA222" s="102"/>
      <c r="KB222" s="102"/>
      <c r="KC222" s="102"/>
      <c r="KD222" s="102"/>
      <c r="KE222" s="102"/>
      <c r="KF222" s="102"/>
      <c r="KG222" s="102"/>
      <c r="KH222" s="102"/>
      <c r="KI222" s="102"/>
      <c r="KJ222" s="102"/>
      <c r="KK222" s="102"/>
      <c r="KL222" s="102"/>
      <c r="KM222" s="102"/>
      <c r="KN222" s="102"/>
      <c r="KO222" s="102"/>
      <c r="KP222" s="102"/>
      <c r="KQ222" s="102"/>
      <c r="KR222" s="102"/>
      <c r="KS222" s="102"/>
      <c r="KT222" s="102"/>
      <c r="KU222" s="102"/>
      <c r="KV222" s="102"/>
      <c r="KW222" s="102"/>
      <c r="KX222" s="102"/>
      <c r="KY222" s="102"/>
      <c r="KZ222" s="102"/>
      <c r="LA222" s="102"/>
      <c r="LB222" s="102"/>
      <c r="LC222" s="102"/>
      <c r="LD222" s="102"/>
      <c r="LE222" s="102"/>
      <c r="LF222" s="102"/>
      <c r="LG222" s="102"/>
      <c r="LH222" s="102"/>
      <c r="LI222" s="102"/>
      <c r="LJ222" s="102"/>
      <c r="LK222" s="102"/>
      <c r="LL222" s="102"/>
      <c r="LM222" s="102"/>
      <c r="LN222" s="102"/>
      <c r="LO222" s="102"/>
      <c r="LP222" s="102"/>
      <c r="LQ222" s="102"/>
      <c r="LR222" s="102"/>
      <c r="LS222" s="102"/>
      <c r="LT222" s="102"/>
      <c r="LU222" s="102"/>
      <c r="LV222" s="102"/>
      <c r="LW222" s="102"/>
      <c r="LX222" s="102"/>
      <c r="LY222" s="102"/>
      <c r="LZ222" s="102"/>
      <c r="MA222" s="102"/>
      <c r="MB222" s="102"/>
      <c r="MC222" s="102"/>
      <c r="MD222" s="102"/>
      <c r="ME222" s="102"/>
      <c r="MF222" s="102"/>
      <c r="MG222" s="102"/>
      <c r="MH222" s="102"/>
      <c r="MI222" s="102"/>
      <c r="MJ222" s="102"/>
      <c r="MK222" s="102"/>
      <c r="ML222" s="102"/>
      <c r="MM222" s="102"/>
      <c r="MN222" s="102"/>
      <c r="MO222" s="102"/>
      <c r="MP222" s="102"/>
      <c r="MQ222" s="102"/>
      <c r="MR222" s="102"/>
      <c r="MS222" s="102"/>
      <c r="MT222" s="102"/>
      <c r="MU222" s="102"/>
      <c r="MV222" s="102"/>
      <c r="MW222" s="102"/>
      <c r="MX222" s="102"/>
      <c r="MY222" s="102"/>
      <c r="MZ222" s="102"/>
      <c r="NA222" s="102"/>
      <c r="NB222" s="102"/>
      <c r="NC222" s="102"/>
      <c r="ND222" s="102"/>
      <c r="NE222" s="102"/>
      <c r="NF222" s="102"/>
      <c r="NG222" s="102"/>
      <c r="NH222" s="102"/>
      <c r="NI222" s="102"/>
      <c r="NJ222" s="102"/>
      <c r="NK222" s="102"/>
      <c r="NL222" s="102"/>
      <c r="NM222" s="102"/>
      <c r="NN222" s="102"/>
      <c r="NO222" s="102"/>
      <c r="NP222" s="102"/>
      <c r="NQ222" s="102"/>
      <c r="NR222" s="102"/>
      <c r="NS222" s="102"/>
      <c r="NT222" s="102"/>
      <c r="NU222" s="102"/>
      <c r="NV222" s="102"/>
      <c r="NW222" s="102"/>
      <c r="NX222" s="102"/>
      <c r="NY222" s="102"/>
      <c r="NZ222" s="102"/>
      <c r="OA222" s="102"/>
      <c r="OB222" s="102"/>
      <c r="OC222" s="102"/>
      <c r="OD222" s="102"/>
      <c r="OE222" s="102"/>
      <c r="OF222" s="102"/>
      <c r="OG222" s="102"/>
      <c r="OH222" s="102"/>
      <c r="OI222" s="102"/>
      <c r="OJ222" s="102"/>
      <c r="OK222" s="102"/>
      <c r="OL222" s="102"/>
      <c r="OM222" s="102"/>
      <c r="ON222" s="102"/>
      <c r="OO222" s="102"/>
      <c r="OP222" s="102"/>
      <c r="OQ222" s="102"/>
      <c r="OR222" s="102"/>
      <c r="OS222" s="102"/>
      <c r="OT222" s="102"/>
      <c r="OU222" s="102"/>
      <c r="OV222" s="102"/>
      <c r="OW222" s="102"/>
      <c r="OX222" s="102"/>
      <c r="OY222" s="102"/>
      <c r="OZ222" s="102"/>
      <c r="PA222" s="102"/>
      <c r="PB222" s="102"/>
      <c r="PC222" s="102"/>
      <c r="PD222" s="102"/>
      <c r="PE222" s="102"/>
      <c r="PF222" s="102"/>
      <c r="PG222" s="102"/>
      <c r="PH222" s="102"/>
      <c r="PI222" s="102"/>
      <c r="PJ222" s="102"/>
      <c r="PK222" s="102"/>
      <c r="PL222" s="102"/>
      <c r="PM222" s="102"/>
      <c r="PN222" s="102"/>
      <c r="PO222" s="102"/>
      <c r="PP222" s="102"/>
      <c r="PQ222" s="102"/>
      <c r="PR222" s="102"/>
      <c r="PS222" s="102"/>
      <c r="PT222" s="102"/>
      <c r="PU222" s="102"/>
      <c r="PV222" s="102"/>
      <c r="PW222" s="102"/>
      <c r="PX222" s="102"/>
      <c r="PY222" s="102"/>
      <c r="PZ222" s="102"/>
      <c r="QA222" s="102"/>
      <c r="QB222" s="102"/>
      <c r="QC222" s="102"/>
      <c r="QD222" s="102"/>
      <c r="QE222" s="102"/>
      <c r="QF222" s="102"/>
      <c r="QG222" s="102"/>
      <c r="QH222" s="102"/>
      <c r="QI222" s="102"/>
      <c r="QJ222" s="102"/>
      <c r="QK222" s="102"/>
      <c r="QL222" s="102"/>
      <c r="QM222" s="102"/>
      <c r="QN222" s="102"/>
      <c r="QO222" s="102"/>
      <c r="QP222" s="102"/>
      <c r="QQ222" s="102"/>
      <c r="QR222" s="102"/>
      <c r="QS222" s="102"/>
      <c r="QT222" s="102"/>
      <c r="QU222" s="102"/>
      <c r="QV222" s="102"/>
      <c r="QW222" s="102"/>
      <c r="QX222" s="102"/>
      <c r="QY222" s="102"/>
      <c r="QZ222" s="102"/>
      <c r="RA222" s="102"/>
      <c r="RB222" s="102"/>
      <c r="RC222" s="102"/>
      <c r="RD222" s="102"/>
      <c r="RE222" s="102"/>
      <c r="RF222" s="102"/>
      <c r="RG222" s="102"/>
      <c r="RH222" s="102"/>
      <c r="RI222" s="102"/>
      <c r="RJ222" s="102"/>
      <c r="RK222" s="102"/>
      <c r="RL222" s="102"/>
      <c r="RM222" s="102"/>
      <c r="RN222" s="102"/>
      <c r="RO222" s="102"/>
      <c r="RP222" s="102"/>
      <c r="RQ222" s="102"/>
      <c r="RR222" s="102"/>
      <c r="RS222" s="102"/>
      <c r="RT222" s="102"/>
      <c r="RU222" s="102"/>
      <c r="RV222" s="102"/>
      <c r="RW222" s="102"/>
      <c r="RX222" s="102"/>
      <c r="RY222" s="102"/>
      <c r="RZ222" s="102"/>
      <c r="SA222" s="102"/>
      <c r="SB222" s="102"/>
      <c r="SC222" s="102"/>
      <c r="SD222" s="102"/>
      <c r="SE222" s="102"/>
      <c r="SF222" s="102"/>
      <c r="SG222" s="102"/>
      <c r="SH222" s="102"/>
      <c r="SI222" s="102"/>
      <c r="SJ222" s="102"/>
      <c r="SK222" s="102"/>
      <c r="SL222" s="102"/>
      <c r="SM222" s="102"/>
      <c r="SN222" s="102"/>
      <c r="SO222" s="102"/>
      <c r="SP222" s="102"/>
      <c r="SQ222" s="102"/>
      <c r="SR222" s="102"/>
      <c r="SS222" s="102"/>
      <c r="ST222" s="102"/>
      <c r="SU222" s="102"/>
      <c r="SV222" s="102"/>
      <c r="SW222" s="102"/>
      <c r="SX222" s="102"/>
      <c r="SY222" s="102"/>
      <c r="SZ222" s="102"/>
      <c r="TA222" s="102"/>
      <c r="TB222" s="102"/>
      <c r="TC222" s="102"/>
      <c r="TD222" s="102"/>
      <c r="TE222" s="102"/>
      <c r="TF222" s="102"/>
      <c r="TG222" s="102"/>
      <c r="TH222" s="102"/>
      <c r="TI222" s="102"/>
      <c r="TJ222" s="102"/>
      <c r="TK222" s="102"/>
      <c r="TL222" s="102"/>
      <c r="TM222" s="102"/>
      <c r="TN222" s="102"/>
      <c r="TO222" s="102"/>
      <c r="TP222" s="102"/>
      <c r="TQ222" s="102"/>
      <c r="TR222" s="102"/>
      <c r="TS222" s="102"/>
      <c r="TT222" s="102"/>
      <c r="TU222" s="102"/>
      <c r="TV222" s="102"/>
      <c r="TW222" s="102"/>
      <c r="TX222" s="102"/>
      <c r="TY222" s="102"/>
      <c r="TZ222" s="102"/>
      <c r="UA222" s="102"/>
      <c r="UB222" s="102"/>
      <c r="UC222" s="102"/>
      <c r="UD222" s="102"/>
      <c r="UE222" s="102"/>
      <c r="UF222" s="102"/>
      <c r="UG222" s="102"/>
      <c r="UH222" s="102"/>
      <c r="UI222" s="102"/>
      <c r="UJ222" s="102"/>
      <c r="UK222" s="102"/>
      <c r="UL222" s="102"/>
      <c r="UM222" s="102"/>
      <c r="UN222" s="102"/>
      <c r="UO222" s="102"/>
      <c r="UP222" s="102"/>
      <c r="UQ222" s="102"/>
      <c r="UR222" s="102"/>
      <c r="US222" s="102"/>
      <c r="UT222" s="102"/>
      <c r="UU222" s="102"/>
      <c r="UV222" s="102"/>
      <c r="UW222" s="102"/>
      <c r="UX222" s="102"/>
      <c r="UY222" s="102"/>
      <c r="UZ222" s="102"/>
      <c r="VA222" s="102"/>
      <c r="VB222" s="102"/>
      <c r="VC222" s="102"/>
      <c r="VD222" s="102"/>
      <c r="VE222" s="102"/>
      <c r="VF222" s="102"/>
      <c r="VG222" s="102"/>
      <c r="VH222" s="102"/>
      <c r="VI222" s="102"/>
      <c r="VJ222" s="102"/>
      <c r="VK222" s="102"/>
      <c r="VL222" s="102"/>
      <c r="VM222" s="102"/>
      <c r="VN222" s="102"/>
      <c r="VO222" s="102"/>
      <c r="VP222" s="102"/>
      <c r="VQ222" s="102"/>
      <c r="VR222" s="102"/>
      <c r="VS222" s="102"/>
      <c r="VT222" s="102"/>
      <c r="VU222" s="102"/>
      <c r="VV222" s="102"/>
      <c r="VW222" s="102"/>
      <c r="VX222" s="102"/>
      <c r="VY222" s="102"/>
      <c r="VZ222" s="102"/>
      <c r="WA222" s="102"/>
      <c r="WB222" s="102"/>
      <c r="WC222" s="102"/>
      <c r="WD222" s="102"/>
      <c r="WE222" s="102"/>
      <c r="WF222" s="102"/>
      <c r="WG222" s="102"/>
      <c r="WH222" s="102"/>
      <c r="WI222" s="102"/>
      <c r="WJ222" s="102"/>
      <c r="WK222" s="102"/>
      <c r="WL222" s="102"/>
      <c r="WM222" s="102"/>
      <c r="WN222" s="102"/>
      <c r="WO222" s="102"/>
      <c r="WP222" s="102"/>
      <c r="WQ222" s="102"/>
      <c r="WR222" s="102"/>
      <c r="WS222" s="102"/>
      <c r="WT222" s="102"/>
      <c r="WU222" s="102"/>
      <c r="WV222" s="102"/>
      <c r="WW222" s="102"/>
      <c r="WX222" s="102"/>
      <c r="WY222" s="102"/>
      <c r="WZ222" s="102"/>
      <c r="XA222" s="102"/>
      <c r="XB222" s="102"/>
      <c r="XC222" s="102"/>
      <c r="XD222" s="102"/>
      <c r="XE222" s="102"/>
      <c r="XF222" s="102"/>
      <c r="XG222" s="102"/>
      <c r="XH222" s="102"/>
      <c r="XI222" s="102"/>
      <c r="XJ222" s="102"/>
      <c r="XK222" s="102"/>
      <c r="XL222" s="102"/>
      <c r="XM222" s="102"/>
      <c r="XN222" s="102"/>
      <c r="XO222" s="102"/>
      <c r="XP222" s="102"/>
      <c r="XQ222" s="102"/>
      <c r="XR222" s="102"/>
      <c r="XS222" s="102"/>
      <c r="XT222" s="102"/>
      <c r="XU222" s="102"/>
      <c r="XV222" s="102"/>
      <c r="XW222" s="102"/>
      <c r="XX222" s="102"/>
      <c r="XY222" s="102"/>
      <c r="XZ222" s="102"/>
      <c r="YA222" s="102"/>
      <c r="YB222" s="102"/>
      <c r="YC222" s="102"/>
      <c r="YD222" s="102"/>
      <c r="YE222" s="102"/>
      <c r="YF222" s="102"/>
      <c r="YG222" s="102"/>
      <c r="YH222" s="102"/>
      <c r="YI222" s="102"/>
      <c r="YJ222" s="102"/>
      <c r="YK222" s="102"/>
      <c r="YL222" s="102"/>
      <c r="YM222" s="102"/>
      <c r="YN222" s="102"/>
      <c r="YO222" s="102"/>
      <c r="YP222" s="102"/>
      <c r="YQ222" s="102"/>
      <c r="YR222" s="102"/>
      <c r="YS222" s="102"/>
      <c r="YT222" s="102"/>
      <c r="YU222" s="102"/>
      <c r="YV222" s="102"/>
      <c r="YW222" s="102"/>
      <c r="YX222" s="102"/>
      <c r="YY222" s="102"/>
      <c r="YZ222" s="102"/>
      <c r="ZA222" s="102"/>
      <c r="ZB222" s="102"/>
      <c r="ZC222" s="102"/>
      <c r="ZD222" s="102"/>
      <c r="ZE222" s="102"/>
      <c r="ZF222" s="102"/>
      <c r="ZG222" s="102"/>
      <c r="ZH222" s="102"/>
      <c r="ZI222" s="102"/>
      <c r="ZJ222" s="102"/>
      <c r="ZK222" s="102"/>
      <c r="ZL222" s="102"/>
      <c r="ZM222" s="102"/>
      <c r="ZN222" s="102"/>
      <c r="ZO222" s="102"/>
      <c r="ZP222" s="102"/>
      <c r="ZQ222" s="102"/>
      <c r="ZR222" s="102"/>
      <c r="ZS222" s="102"/>
      <c r="ZT222" s="102"/>
      <c r="ZU222" s="102"/>
      <c r="ZV222" s="102"/>
      <c r="ZW222" s="102"/>
      <c r="ZX222" s="102"/>
      <c r="ZY222" s="102"/>
      <c r="ZZ222" s="102"/>
      <c r="AAA222" s="102"/>
      <c r="AAB222" s="102"/>
      <c r="AAC222" s="102"/>
      <c r="AAD222" s="102"/>
      <c r="AAE222" s="102"/>
      <c r="AAF222" s="102"/>
      <c r="AAG222" s="102"/>
      <c r="AAH222" s="102"/>
      <c r="AAI222" s="102"/>
      <c r="AAJ222" s="102"/>
      <c r="AAK222" s="102"/>
      <c r="AAL222" s="102"/>
      <c r="AAM222" s="102"/>
      <c r="AAN222" s="102"/>
      <c r="AAO222" s="102"/>
      <c r="AAP222" s="102"/>
      <c r="AAQ222" s="102"/>
      <c r="AAR222" s="102"/>
      <c r="AAS222" s="102"/>
      <c r="AAT222" s="102"/>
      <c r="AAU222" s="102"/>
      <c r="AAV222" s="102"/>
      <c r="AAW222" s="102"/>
      <c r="AAX222" s="102"/>
      <c r="AAY222" s="102"/>
      <c r="AAZ222" s="102"/>
      <c r="ABA222" s="102"/>
      <c r="ABB222" s="102"/>
      <c r="ABC222" s="102"/>
      <c r="ABD222" s="102"/>
      <c r="ABE222" s="102"/>
      <c r="ABF222" s="102"/>
      <c r="ABG222" s="102"/>
      <c r="ABH222" s="102"/>
      <c r="ABI222" s="102"/>
      <c r="ABJ222" s="102"/>
      <c r="ABK222" s="102"/>
      <c r="ABL222" s="102"/>
      <c r="ABM222" s="102"/>
      <c r="ABN222" s="102"/>
      <c r="ABO222" s="102"/>
      <c r="ABP222" s="102"/>
      <c r="ABQ222" s="102"/>
      <c r="ABR222" s="102"/>
      <c r="ABS222" s="102"/>
      <c r="ABT222" s="102"/>
      <c r="ABU222" s="102"/>
      <c r="ABV222" s="102"/>
      <c r="ABW222" s="102"/>
      <c r="ABX222" s="102"/>
      <c r="ABY222" s="102"/>
      <c r="ABZ222" s="102"/>
      <c r="ACA222" s="102"/>
      <c r="ACB222" s="102"/>
      <c r="ACC222" s="102"/>
      <c r="ACD222" s="102"/>
      <c r="ACE222" s="102"/>
      <c r="ACF222" s="102"/>
      <c r="ACG222" s="102"/>
      <c r="ACH222" s="102"/>
      <c r="ACI222" s="102"/>
      <c r="ACJ222" s="102"/>
      <c r="ACK222" s="102"/>
      <c r="ACL222" s="102"/>
      <c r="ACM222" s="102"/>
      <c r="ACN222" s="102"/>
      <c r="ACO222" s="102"/>
      <c r="ACP222" s="102"/>
      <c r="ACQ222" s="102"/>
      <c r="ACR222" s="102"/>
      <c r="ACS222" s="102"/>
      <c r="ACT222" s="102"/>
      <c r="ACU222" s="102"/>
      <c r="ACV222" s="102"/>
      <c r="ACW222" s="102"/>
      <c r="ACX222" s="102"/>
      <c r="ACY222" s="102"/>
      <c r="ACZ222" s="102"/>
      <c r="ADA222" s="102"/>
      <c r="ADB222" s="102"/>
      <c r="ADC222" s="102"/>
      <c r="ADD222" s="102"/>
      <c r="ADE222" s="102"/>
      <c r="ADF222" s="102"/>
      <c r="ADG222" s="102"/>
      <c r="ADH222" s="102"/>
      <c r="ADI222" s="102"/>
      <c r="ADJ222" s="102"/>
      <c r="ADK222" s="102"/>
      <c r="ADL222" s="102"/>
      <c r="ADM222" s="102"/>
      <c r="ADN222" s="102"/>
      <c r="ADO222" s="102"/>
      <c r="ADP222" s="102"/>
      <c r="ADQ222" s="102"/>
      <c r="ADR222" s="102"/>
      <c r="ADS222" s="102"/>
      <c r="ADT222" s="102"/>
      <c r="ADU222" s="102"/>
      <c r="ADV222" s="102"/>
      <c r="ADW222" s="102"/>
      <c r="ADX222" s="102"/>
      <c r="ADY222" s="102"/>
      <c r="ADZ222" s="102"/>
      <c r="AEA222" s="102"/>
      <c r="AEB222" s="102"/>
      <c r="AEC222" s="102"/>
      <c r="AED222" s="102"/>
      <c r="AEE222" s="102"/>
      <c r="AEF222" s="102"/>
      <c r="AEG222" s="102"/>
      <c r="AEH222" s="102"/>
      <c r="AEI222" s="102"/>
      <c r="AEJ222" s="102"/>
      <c r="AEK222" s="102"/>
      <c r="AEL222" s="102"/>
      <c r="AEM222" s="102"/>
      <c r="AEN222" s="102"/>
      <c r="AEO222" s="102"/>
      <c r="AEP222" s="102"/>
      <c r="AEQ222" s="102"/>
      <c r="AER222" s="102"/>
      <c r="AES222" s="102"/>
      <c r="AET222" s="102"/>
      <c r="AEU222" s="102"/>
      <c r="AEV222" s="102"/>
      <c r="AEW222" s="102"/>
      <c r="AEX222" s="102"/>
      <c r="AEY222" s="102"/>
      <c r="AEZ222" s="102"/>
      <c r="AFA222" s="102"/>
      <c r="AFB222" s="102"/>
      <c r="AFC222" s="102"/>
      <c r="AFD222" s="102"/>
      <c r="AFE222" s="102"/>
      <c r="AFF222" s="102"/>
      <c r="AFG222" s="102"/>
      <c r="AFH222" s="102"/>
      <c r="AFI222" s="102"/>
      <c r="AFJ222" s="102"/>
      <c r="AFK222" s="102"/>
      <c r="AFL222" s="102"/>
      <c r="AFM222" s="102"/>
      <c r="AFN222" s="102"/>
      <c r="AFO222" s="102"/>
      <c r="AFP222" s="102"/>
      <c r="AFQ222" s="102"/>
      <c r="AFR222" s="102"/>
      <c r="AFS222" s="102"/>
      <c r="AFT222" s="102"/>
      <c r="AFU222" s="102"/>
      <c r="AFV222" s="102"/>
      <c r="AFW222" s="102"/>
      <c r="AFX222" s="102"/>
      <c r="AFY222" s="102"/>
      <c r="AFZ222" s="102"/>
      <c r="AGA222" s="102"/>
      <c r="AGB222" s="102"/>
      <c r="AGC222" s="102"/>
      <c r="AGD222" s="102"/>
      <c r="AGE222" s="102"/>
      <c r="AGF222" s="102"/>
      <c r="AGG222" s="102"/>
      <c r="AGH222" s="102"/>
      <c r="AGI222" s="102"/>
      <c r="AGJ222" s="102"/>
      <c r="AGK222" s="102"/>
      <c r="AGL222" s="102"/>
      <c r="AGM222" s="102"/>
      <c r="AGN222" s="102"/>
      <c r="AGO222" s="102"/>
      <c r="AGP222" s="102"/>
      <c r="AGQ222" s="102"/>
      <c r="AGR222" s="102"/>
      <c r="AGS222" s="102"/>
      <c r="AGT222" s="102"/>
      <c r="AGU222" s="102"/>
      <c r="AGV222" s="102"/>
      <c r="AGW222" s="102"/>
      <c r="AGX222" s="102"/>
      <c r="AGY222" s="102"/>
      <c r="AGZ222" s="102"/>
      <c r="AHA222" s="102"/>
      <c r="AHB222" s="102"/>
      <c r="AHC222" s="102"/>
      <c r="AHD222" s="102"/>
      <c r="AHE222" s="102"/>
      <c r="AHF222" s="102"/>
      <c r="AHG222" s="102"/>
      <c r="AHH222" s="102"/>
      <c r="AHI222" s="102"/>
      <c r="AHJ222" s="102"/>
      <c r="AHK222" s="102"/>
      <c r="AHL222" s="102"/>
      <c r="AHM222" s="102"/>
      <c r="AHN222" s="102"/>
      <c r="AHO222" s="102"/>
      <c r="AHP222" s="102"/>
      <c r="AHQ222" s="102"/>
      <c r="AHR222" s="102"/>
      <c r="AHS222" s="102"/>
      <c r="AHT222" s="102"/>
      <c r="AHU222" s="102"/>
      <c r="AHV222" s="102"/>
      <c r="AHW222" s="102"/>
      <c r="AHX222" s="102"/>
      <c r="AHY222" s="102"/>
      <c r="AHZ222" s="102"/>
      <c r="AIA222" s="102"/>
      <c r="AIB222" s="102"/>
      <c r="AIC222" s="102"/>
      <c r="AID222" s="102"/>
      <c r="AIE222" s="102"/>
      <c r="AIF222" s="102"/>
      <c r="AIG222" s="102"/>
      <c r="AIH222" s="102"/>
      <c r="AII222" s="102"/>
      <c r="AIJ222" s="102"/>
      <c r="AIK222" s="102"/>
      <c r="AIL222" s="102"/>
      <c r="AIM222" s="102"/>
      <c r="AIN222" s="102"/>
      <c r="AIO222" s="102"/>
      <c r="AIP222" s="102"/>
      <c r="AIQ222" s="102"/>
      <c r="AIR222" s="102"/>
      <c r="AIS222" s="102"/>
      <c r="AIT222" s="102"/>
      <c r="AIU222" s="102"/>
      <c r="AIV222" s="102"/>
      <c r="AIW222" s="102"/>
      <c r="AIX222" s="102"/>
      <c r="AIY222" s="102"/>
      <c r="AIZ222" s="102"/>
      <c r="AJA222" s="102"/>
      <c r="AJB222" s="102"/>
      <c r="AJC222" s="102"/>
      <c r="AJD222" s="102"/>
      <c r="AJE222" s="102"/>
      <c r="AJF222" s="102"/>
      <c r="AJG222" s="102"/>
      <c r="AJH222" s="102"/>
      <c r="AJI222" s="102"/>
      <c r="AJJ222" s="102"/>
      <c r="AJK222" s="102"/>
      <c r="AJL222" s="102"/>
      <c r="AJM222" s="102"/>
      <c r="AJN222" s="102"/>
      <c r="AJO222" s="102"/>
      <c r="AJP222" s="102"/>
      <c r="AJQ222" s="102"/>
      <c r="AJR222" s="102"/>
      <c r="AJS222" s="102"/>
      <c r="AJT222" s="102"/>
      <c r="AJU222" s="102"/>
      <c r="AJV222" s="102"/>
      <c r="AJW222" s="102"/>
      <c r="AJX222" s="102"/>
      <c r="AJY222" s="102"/>
      <c r="AJZ222" s="102"/>
      <c r="AKA222" s="102"/>
      <c r="AKB222" s="102"/>
      <c r="AKC222" s="102"/>
      <c r="AKD222" s="102"/>
      <c r="AKE222" s="102"/>
      <c r="AKF222" s="102"/>
      <c r="AKG222" s="102"/>
      <c r="AKH222" s="102"/>
      <c r="AKI222" s="102"/>
      <c r="AKJ222" s="102"/>
      <c r="AKK222" s="102"/>
      <c r="AKL222" s="102"/>
      <c r="AKM222" s="102"/>
      <c r="AKN222" s="102"/>
      <c r="AKO222" s="102"/>
      <c r="AKP222" s="102"/>
      <c r="AKQ222" s="102"/>
      <c r="AKR222" s="102"/>
      <c r="AKS222" s="102"/>
      <c r="AKT222" s="102"/>
      <c r="AKU222" s="102"/>
      <c r="AKV222" s="102"/>
      <c r="AKW222" s="102"/>
      <c r="AKX222" s="102"/>
      <c r="AKY222" s="102"/>
      <c r="AKZ222" s="102"/>
      <c r="ALA222" s="102"/>
      <c r="ALB222" s="102"/>
      <c r="ALC222" s="102"/>
      <c r="ALD222" s="102"/>
      <c r="ALE222" s="102"/>
      <c r="ALF222" s="102"/>
      <c r="ALG222" s="102"/>
      <c r="ALH222" s="102"/>
      <c r="ALI222" s="102"/>
      <c r="ALJ222" s="102"/>
      <c r="ALK222" s="102"/>
      <c r="ALL222" s="102"/>
      <c r="ALM222" s="102"/>
      <c r="ALN222" s="102"/>
      <c r="ALO222" s="102"/>
      <c r="ALP222" s="102"/>
      <c r="ALQ222" s="102"/>
      <c r="ALR222" s="102"/>
      <c r="ALS222" s="102"/>
      <c r="ALT222" s="102"/>
      <c r="ALU222" s="102"/>
      <c r="ALV222" s="102"/>
      <c r="ALW222" s="102"/>
      <c r="ALX222" s="102"/>
      <c r="ALY222" s="102"/>
      <c r="ALZ222" s="102"/>
      <c r="AMA222" s="102"/>
      <c r="AMB222" s="102"/>
      <c r="AMC222" s="102"/>
      <c r="AMD222" s="102"/>
      <c r="AME222" s="102"/>
      <c r="AMF222" s="102"/>
      <c r="AMG222" s="102"/>
      <c r="AMH222" s="102"/>
      <c r="AMI222" s="102"/>
      <c r="AMJ222" s="102"/>
      <c r="AMK222" s="102"/>
      <c r="AML222" s="102"/>
      <c r="AMM222" s="102"/>
      <c r="AMN222" s="102"/>
      <c r="AMO222" s="102"/>
      <c r="AMP222" s="102"/>
      <c r="AMQ222" s="102"/>
      <c r="AMR222" s="102"/>
      <c r="AMS222" s="102"/>
      <c r="AMT222" s="102"/>
      <c r="AMU222" s="102"/>
      <c r="AMV222" s="102"/>
      <c r="AMW222" s="102"/>
      <c r="AMX222" s="102"/>
      <c r="AMY222" s="102"/>
      <c r="AMZ222" s="102"/>
      <c r="ANA222" s="102"/>
      <c r="ANB222" s="102"/>
      <c r="ANC222" s="102"/>
      <c r="AND222" s="102"/>
      <c r="ANE222" s="102"/>
      <c r="ANF222" s="102"/>
      <c r="ANG222" s="102"/>
      <c r="ANH222" s="102"/>
      <c r="ANI222" s="102"/>
      <c r="ANJ222" s="102"/>
      <c r="ANK222" s="102"/>
      <c r="ANL222" s="102"/>
      <c r="ANM222" s="102"/>
      <c r="ANN222" s="102"/>
      <c r="ANO222" s="102"/>
      <c r="ANP222" s="102"/>
      <c r="ANQ222" s="102"/>
      <c r="ANR222" s="102"/>
      <c r="ANS222" s="102"/>
      <c r="ANT222" s="102"/>
      <c r="ANU222" s="102"/>
      <c r="ANV222" s="102"/>
      <c r="ANW222" s="102"/>
      <c r="ANX222" s="102"/>
      <c r="ANY222" s="102"/>
      <c r="ANZ222" s="102"/>
      <c r="AOA222" s="102"/>
      <c r="AOB222" s="102"/>
      <c r="AOC222" s="102"/>
      <c r="AOD222" s="102"/>
      <c r="AOE222" s="102"/>
      <c r="AOF222" s="102"/>
      <c r="AOG222" s="102"/>
      <c r="AOH222" s="102"/>
      <c r="AOI222" s="102"/>
      <c r="AOJ222" s="102"/>
      <c r="AOK222" s="102"/>
      <c r="AOL222" s="102"/>
      <c r="AOM222" s="102"/>
      <c r="AON222" s="102"/>
      <c r="AOO222" s="102"/>
      <c r="AOP222" s="102"/>
      <c r="AOQ222" s="102"/>
      <c r="AOR222" s="102"/>
      <c r="AOS222" s="102"/>
      <c r="AOT222" s="102"/>
      <c r="AOU222" s="102"/>
      <c r="AOV222" s="102"/>
      <c r="AOW222" s="102"/>
      <c r="AOX222" s="102"/>
      <c r="AOY222" s="102"/>
      <c r="AOZ222" s="102"/>
      <c r="APA222" s="102"/>
      <c r="APB222" s="102"/>
      <c r="APC222" s="102"/>
      <c r="APD222" s="102"/>
      <c r="APE222" s="102"/>
      <c r="APF222" s="102"/>
      <c r="APG222" s="102"/>
      <c r="APH222" s="102"/>
      <c r="API222" s="102"/>
      <c r="APJ222" s="102"/>
      <c r="APK222" s="102"/>
      <c r="APL222" s="102"/>
      <c r="APM222" s="102"/>
      <c r="APN222" s="102"/>
      <c r="APO222" s="102"/>
      <c r="APP222" s="102"/>
      <c r="APQ222" s="102"/>
      <c r="APR222" s="102"/>
      <c r="APS222" s="102"/>
      <c r="APT222" s="102"/>
      <c r="APU222" s="102"/>
      <c r="APV222" s="102"/>
      <c r="APW222" s="102"/>
      <c r="APX222" s="102"/>
      <c r="APY222" s="102"/>
      <c r="APZ222" s="102"/>
      <c r="AQA222" s="102"/>
      <c r="AQB222" s="102"/>
      <c r="AQC222" s="102"/>
      <c r="AQD222" s="102"/>
      <c r="AQE222" s="102"/>
      <c r="AQF222" s="102"/>
      <c r="AQG222" s="102"/>
      <c r="AQH222" s="102"/>
      <c r="AQI222" s="102"/>
      <c r="AQJ222" s="102"/>
      <c r="AQK222" s="102"/>
      <c r="AQL222" s="102"/>
      <c r="AQM222" s="102"/>
      <c r="AQN222" s="102"/>
      <c r="AQO222" s="102"/>
      <c r="AQP222" s="102"/>
      <c r="AQQ222" s="102"/>
      <c r="AQR222" s="102"/>
      <c r="AQS222" s="102"/>
      <c r="AQT222" s="102"/>
      <c r="AQU222" s="102"/>
      <c r="AQV222" s="102"/>
      <c r="AQW222" s="102"/>
      <c r="AQX222" s="102"/>
      <c r="AQY222" s="102"/>
      <c r="AQZ222" s="102"/>
      <c r="ARA222" s="102"/>
      <c r="ARB222" s="102"/>
      <c r="ARC222" s="102"/>
      <c r="ARD222" s="102"/>
      <c r="ARE222" s="102"/>
      <c r="ARF222" s="102"/>
      <c r="ARG222" s="102"/>
      <c r="ARH222" s="102"/>
      <c r="ARI222" s="102"/>
      <c r="ARJ222" s="102"/>
      <c r="ARK222" s="102"/>
      <c r="ARL222" s="102"/>
      <c r="ARM222" s="102"/>
      <c r="ARN222" s="102"/>
      <c r="ARO222" s="102"/>
      <c r="ARP222" s="102"/>
      <c r="ARQ222" s="102"/>
      <c r="ARR222" s="102"/>
      <c r="ARS222" s="102"/>
      <c r="ART222" s="102"/>
      <c r="ARU222" s="102"/>
      <c r="ARV222" s="102"/>
      <c r="ARW222" s="102"/>
      <c r="ARX222" s="102"/>
      <c r="ARY222" s="102"/>
      <c r="ARZ222" s="102"/>
      <c r="ASA222" s="102"/>
      <c r="ASB222" s="102"/>
      <c r="ASC222" s="102"/>
      <c r="ASD222" s="102"/>
      <c r="ASE222" s="102"/>
      <c r="ASF222" s="102"/>
      <c r="ASG222" s="102"/>
      <c r="ASH222" s="102"/>
      <c r="ASI222" s="102"/>
      <c r="ASJ222" s="102"/>
      <c r="ASK222" s="102"/>
      <c r="ASL222" s="102"/>
      <c r="ASM222" s="102"/>
      <c r="ASN222" s="102"/>
      <c r="ASO222" s="102"/>
      <c r="ASP222" s="102"/>
      <c r="ASQ222" s="102"/>
      <c r="ASR222" s="102"/>
      <c r="ASS222" s="102"/>
      <c r="AST222" s="102"/>
      <c r="ASU222" s="102"/>
      <c r="ASV222" s="102"/>
      <c r="ASW222" s="102"/>
      <c r="ASX222" s="102"/>
      <c r="ASY222" s="102"/>
      <c r="ASZ222" s="102"/>
      <c r="ATA222" s="102"/>
      <c r="ATB222" s="102"/>
      <c r="ATC222" s="102"/>
      <c r="ATD222" s="102"/>
      <c r="ATE222" s="102"/>
      <c r="ATF222" s="102"/>
      <c r="ATG222" s="102"/>
      <c r="ATH222" s="102"/>
      <c r="ATI222" s="102"/>
      <c r="ATJ222" s="102"/>
      <c r="ATK222" s="102"/>
      <c r="ATL222" s="102"/>
      <c r="ATM222" s="102"/>
      <c r="ATN222" s="102"/>
      <c r="ATO222" s="102"/>
      <c r="ATP222" s="102"/>
      <c r="ATQ222" s="102"/>
      <c r="ATR222" s="102"/>
      <c r="ATS222" s="102"/>
      <c r="ATT222" s="102"/>
      <c r="ATU222" s="102"/>
      <c r="ATV222" s="102"/>
      <c r="ATW222" s="102"/>
      <c r="ATX222" s="102"/>
      <c r="ATY222" s="102"/>
      <c r="ATZ222" s="102"/>
      <c r="AUA222" s="102"/>
      <c r="AUB222" s="102"/>
      <c r="AUC222" s="102"/>
      <c r="AUD222" s="102"/>
      <c r="AUE222" s="102"/>
      <c r="AUF222" s="102"/>
      <c r="AUG222" s="102"/>
      <c r="AUH222" s="102"/>
      <c r="AUI222" s="102"/>
      <c r="AUJ222" s="102"/>
      <c r="AUK222" s="102"/>
      <c r="AUL222" s="102"/>
      <c r="AUM222" s="102"/>
      <c r="AUN222" s="102"/>
      <c r="AUO222" s="102"/>
      <c r="AUP222" s="102"/>
      <c r="AUQ222" s="102"/>
      <c r="AUR222" s="102"/>
      <c r="AUS222" s="102"/>
      <c r="AUT222" s="102"/>
      <c r="AUU222" s="102"/>
      <c r="AUV222" s="102"/>
      <c r="AUW222" s="102"/>
      <c r="AUX222" s="102"/>
      <c r="AUY222" s="102"/>
      <c r="AUZ222" s="102"/>
      <c r="AVA222" s="102"/>
      <c r="AVB222" s="102"/>
      <c r="AVC222" s="102"/>
      <c r="AVD222" s="102"/>
      <c r="AVE222" s="102"/>
      <c r="AVF222" s="102"/>
      <c r="AVG222" s="102"/>
      <c r="AVH222" s="102"/>
      <c r="AVI222" s="102"/>
      <c r="AVJ222" s="102"/>
      <c r="AVK222" s="102"/>
      <c r="AVL222" s="102"/>
      <c r="AVM222" s="102"/>
      <c r="AVN222" s="102"/>
      <c r="AVO222" s="102"/>
      <c r="AVP222" s="102"/>
      <c r="AVQ222" s="102"/>
      <c r="AVR222" s="102"/>
      <c r="AVS222" s="102"/>
      <c r="AVT222" s="102"/>
      <c r="AVU222" s="102"/>
      <c r="AVV222" s="102"/>
      <c r="AVW222" s="102"/>
      <c r="AVX222" s="102"/>
      <c r="AVY222" s="102"/>
      <c r="AVZ222" s="102"/>
      <c r="AWA222" s="102"/>
      <c r="AWB222" s="102"/>
      <c r="AWC222" s="102"/>
      <c r="AWD222" s="102"/>
      <c r="AWE222" s="102"/>
      <c r="AWF222" s="102"/>
      <c r="AWG222" s="102"/>
      <c r="AWH222" s="102"/>
      <c r="AWI222" s="102"/>
      <c r="AWJ222" s="102"/>
      <c r="AWK222" s="102"/>
      <c r="AWL222" s="102"/>
      <c r="AWM222" s="102"/>
      <c r="AWN222" s="102"/>
      <c r="AWO222" s="102"/>
      <c r="AWP222" s="102"/>
      <c r="AWQ222" s="102"/>
      <c r="AWR222" s="102"/>
      <c r="AWS222" s="102"/>
      <c r="AWT222" s="102"/>
      <c r="AWU222" s="102"/>
      <c r="AWV222" s="102"/>
      <c r="AWW222" s="102"/>
      <c r="AWX222" s="102"/>
      <c r="AWY222" s="102"/>
      <c r="AWZ222" s="102"/>
      <c r="AXA222" s="102"/>
      <c r="AXB222" s="102"/>
      <c r="AXC222" s="102"/>
      <c r="AXD222" s="102"/>
      <c r="AXE222" s="102"/>
      <c r="AXF222" s="102"/>
      <c r="AXG222" s="102"/>
      <c r="AXH222" s="102"/>
      <c r="AXI222" s="102"/>
      <c r="AXJ222" s="102"/>
      <c r="AXK222" s="102"/>
      <c r="AXL222" s="102"/>
      <c r="AXM222" s="102"/>
      <c r="AXN222" s="102"/>
      <c r="AXO222" s="102"/>
      <c r="AXP222" s="102"/>
      <c r="AXQ222" s="102"/>
      <c r="AXR222" s="102"/>
      <c r="AXS222" s="102"/>
      <c r="AXT222" s="102"/>
      <c r="AXU222" s="102"/>
      <c r="AXV222" s="102"/>
      <c r="AXW222" s="102"/>
      <c r="AXX222" s="102"/>
      <c r="AXY222" s="102"/>
      <c r="AXZ222" s="102"/>
      <c r="AYA222" s="102"/>
      <c r="AYB222" s="102"/>
      <c r="AYC222" s="102"/>
      <c r="AYD222" s="102"/>
      <c r="AYE222" s="102"/>
      <c r="AYF222" s="102"/>
      <c r="AYG222" s="102"/>
      <c r="AYH222" s="102"/>
      <c r="AYI222" s="102"/>
      <c r="AYJ222" s="102"/>
      <c r="AYK222" s="102"/>
      <c r="AYL222" s="102"/>
      <c r="AYM222" s="102"/>
      <c r="AYN222" s="102"/>
      <c r="AYO222" s="102"/>
      <c r="AYP222" s="102"/>
      <c r="AYQ222" s="102"/>
      <c r="AYR222" s="102"/>
      <c r="AYS222" s="102"/>
      <c r="AYT222" s="102"/>
      <c r="AYU222" s="102"/>
      <c r="AYV222" s="102"/>
      <c r="AYW222" s="102"/>
      <c r="AYX222" s="102"/>
      <c r="AYY222" s="102"/>
      <c r="AYZ222" s="102"/>
      <c r="AZA222" s="102"/>
      <c r="AZB222" s="102"/>
      <c r="AZC222" s="102"/>
      <c r="AZD222" s="102"/>
      <c r="AZE222" s="102"/>
      <c r="AZF222" s="102"/>
      <c r="AZG222" s="102"/>
      <c r="AZH222" s="102"/>
      <c r="AZI222" s="102"/>
      <c r="AZJ222" s="102"/>
      <c r="AZK222" s="102"/>
      <c r="AZL222" s="102"/>
      <c r="AZM222" s="102"/>
      <c r="AZN222" s="102"/>
      <c r="AZO222" s="102"/>
      <c r="AZP222" s="102"/>
      <c r="AZQ222" s="102"/>
      <c r="AZR222" s="102"/>
      <c r="AZS222" s="102"/>
      <c r="AZT222" s="102"/>
      <c r="AZU222" s="102"/>
      <c r="AZV222" s="102"/>
      <c r="AZW222" s="102"/>
      <c r="AZX222" s="102"/>
      <c r="AZY222" s="102"/>
      <c r="AZZ222" s="102"/>
      <c r="BAA222" s="102"/>
      <c r="BAB222" s="102"/>
      <c r="BAC222" s="102"/>
      <c r="BAD222" s="102"/>
      <c r="BAE222" s="102"/>
      <c r="BAF222" s="102"/>
      <c r="BAG222" s="102"/>
      <c r="BAH222" s="102"/>
      <c r="BAI222" s="102"/>
      <c r="BAJ222" s="102"/>
      <c r="BAK222" s="102"/>
      <c r="BAL222" s="102"/>
      <c r="BAM222" s="102"/>
      <c r="BAN222" s="102"/>
      <c r="BAO222" s="102"/>
      <c r="BAP222" s="102"/>
      <c r="BAQ222" s="102"/>
      <c r="BAR222" s="102"/>
      <c r="BAS222" s="102"/>
      <c r="BAT222" s="102"/>
      <c r="BAU222" s="102"/>
      <c r="BAV222" s="102"/>
      <c r="BAW222" s="102"/>
      <c r="BAX222" s="102"/>
      <c r="BAY222" s="102"/>
      <c r="BAZ222" s="102"/>
      <c r="BBA222" s="102"/>
      <c r="BBB222" s="102"/>
      <c r="BBC222" s="102"/>
      <c r="BBD222" s="102"/>
      <c r="BBE222" s="102"/>
      <c r="BBF222" s="102"/>
      <c r="BBG222" s="102"/>
      <c r="BBH222" s="102"/>
      <c r="BBI222" s="102"/>
      <c r="BBJ222" s="102"/>
      <c r="BBK222" s="102"/>
      <c r="BBL222" s="102"/>
      <c r="BBM222" s="102"/>
      <c r="BBN222" s="102"/>
      <c r="BBO222" s="102"/>
      <c r="BBP222" s="102"/>
      <c r="BBQ222" s="102"/>
      <c r="BBR222" s="102"/>
      <c r="BBS222" s="102"/>
      <c r="BBT222" s="102"/>
      <c r="BBU222" s="102"/>
      <c r="BBV222" s="102"/>
      <c r="BBW222" s="102"/>
      <c r="BBX222" s="102"/>
      <c r="BBY222" s="102"/>
      <c r="BBZ222" s="102"/>
      <c r="BCA222" s="102"/>
      <c r="BCB222" s="102"/>
      <c r="BCC222" s="102"/>
      <c r="BCD222" s="102"/>
      <c r="BCE222" s="102"/>
      <c r="BCF222" s="102"/>
      <c r="BCG222" s="102"/>
      <c r="BCH222" s="102"/>
      <c r="BCI222" s="102"/>
      <c r="BCJ222" s="102"/>
      <c r="BCK222" s="102"/>
      <c r="BCL222" s="102"/>
      <c r="BCM222" s="102"/>
      <c r="BCN222" s="102"/>
      <c r="BCO222" s="102"/>
      <c r="BCP222" s="102"/>
      <c r="BCQ222" s="102"/>
      <c r="BCR222" s="102"/>
      <c r="BCS222" s="102"/>
      <c r="BCT222" s="102"/>
      <c r="BCU222" s="102"/>
      <c r="BCV222" s="102"/>
      <c r="BCW222" s="102"/>
      <c r="BCX222" s="102"/>
      <c r="BCY222" s="102"/>
      <c r="BCZ222" s="102"/>
      <c r="BDA222" s="102"/>
      <c r="BDB222" s="102"/>
      <c r="BDC222" s="102"/>
      <c r="BDD222" s="102"/>
      <c r="BDE222" s="102"/>
      <c r="BDF222" s="102"/>
      <c r="BDG222" s="102"/>
      <c r="BDH222" s="102"/>
      <c r="BDI222" s="102"/>
      <c r="BDJ222" s="102"/>
      <c r="BDK222" s="102"/>
      <c r="BDL222" s="102"/>
      <c r="BDM222" s="102"/>
      <c r="BDN222" s="102"/>
      <c r="BDO222" s="102"/>
      <c r="BDP222" s="102"/>
      <c r="BDQ222" s="102"/>
      <c r="BDR222" s="102"/>
      <c r="BDS222" s="102"/>
      <c r="BDT222" s="102"/>
      <c r="BDU222" s="102"/>
      <c r="BDV222" s="102"/>
      <c r="BDW222" s="102"/>
      <c r="BDX222" s="102"/>
      <c r="BDY222" s="102"/>
      <c r="BDZ222" s="102"/>
      <c r="BEA222" s="102"/>
      <c r="BEB222" s="102"/>
      <c r="BEC222" s="102"/>
      <c r="BED222" s="102"/>
      <c r="BEE222" s="102"/>
      <c r="BEF222" s="102"/>
      <c r="BEG222" s="102"/>
      <c r="BEH222" s="102"/>
      <c r="BEI222" s="102"/>
      <c r="BEJ222" s="102"/>
      <c r="BEK222" s="102"/>
      <c r="BEL222" s="102"/>
      <c r="BEM222" s="102"/>
      <c r="BEN222" s="102"/>
      <c r="BEO222" s="102"/>
      <c r="BEP222" s="102"/>
      <c r="BEQ222" s="102"/>
      <c r="BER222" s="102"/>
      <c r="BES222" s="102"/>
      <c r="BET222" s="102"/>
      <c r="BEU222" s="102"/>
      <c r="BEV222" s="102"/>
      <c r="BEW222" s="102"/>
      <c r="BEX222" s="102"/>
      <c r="BEY222" s="102"/>
      <c r="BEZ222" s="102"/>
      <c r="BFA222" s="102"/>
      <c r="BFB222" s="102"/>
      <c r="BFC222" s="102"/>
      <c r="BFD222" s="102"/>
      <c r="BFE222" s="102"/>
      <c r="BFF222" s="102"/>
      <c r="BFG222" s="102"/>
      <c r="BFH222" s="102"/>
      <c r="BFI222" s="102"/>
      <c r="BFJ222" s="102"/>
      <c r="BFK222" s="102"/>
      <c r="BFL222" s="102"/>
      <c r="BFM222" s="102"/>
      <c r="BFN222" s="102"/>
      <c r="BFO222" s="102"/>
      <c r="BFP222" s="102"/>
      <c r="BFQ222" s="102"/>
      <c r="BFR222" s="102"/>
      <c r="BFS222" s="102"/>
      <c r="BFT222" s="102"/>
      <c r="BFU222" s="102"/>
      <c r="BFV222" s="102"/>
      <c r="BFW222" s="102"/>
      <c r="BFX222" s="102"/>
      <c r="BFY222" s="102"/>
      <c r="BFZ222" s="102"/>
      <c r="BGA222" s="102"/>
      <c r="BGB222" s="102"/>
      <c r="BGC222" s="102"/>
      <c r="BGD222" s="102"/>
      <c r="BGE222" s="102"/>
      <c r="BGF222" s="102"/>
      <c r="BGG222" s="102"/>
      <c r="BGH222" s="102"/>
      <c r="BGI222" s="102"/>
      <c r="BGJ222" s="102"/>
      <c r="BGK222" s="102"/>
      <c r="BGL222" s="102"/>
      <c r="BGM222" s="102"/>
      <c r="BGN222" s="102"/>
      <c r="BGO222" s="102"/>
      <c r="BGP222" s="102"/>
      <c r="BGQ222" s="102"/>
      <c r="BGR222" s="102"/>
      <c r="BGS222" s="102"/>
      <c r="BGT222" s="102"/>
      <c r="BGU222" s="102"/>
      <c r="BGV222" s="102"/>
      <c r="BGW222" s="102"/>
      <c r="BGX222" s="102"/>
      <c r="BGY222" s="102"/>
      <c r="BGZ222" s="102"/>
      <c r="BHA222" s="102"/>
      <c r="BHB222" s="102"/>
      <c r="BHC222" s="102"/>
      <c r="BHD222" s="102"/>
      <c r="BHE222" s="102"/>
      <c r="BHF222" s="102"/>
      <c r="BHG222" s="102"/>
      <c r="BHH222" s="102"/>
      <c r="BHI222" s="102"/>
      <c r="BHJ222" s="102"/>
      <c r="BHK222" s="102"/>
      <c r="BHL222" s="102"/>
      <c r="BHM222" s="102"/>
      <c r="BHN222" s="102"/>
      <c r="BHO222" s="102"/>
      <c r="BHP222" s="102"/>
      <c r="BHQ222" s="102"/>
      <c r="BHR222" s="102"/>
      <c r="BHS222" s="102"/>
      <c r="BHT222" s="102"/>
      <c r="BHU222" s="102"/>
      <c r="BHV222" s="102"/>
      <c r="BHW222" s="102"/>
      <c r="BHX222" s="102"/>
      <c r="BHY222" s="102"/>
      <c r="BHZ222" s="102"/>
      <c r="BIA222" s="102"/>
      <c r="BIB222" s="102"/>
      <c r="BIC222" s="102"/>
      <c r="BID222" s="102"/>
      <c r="BIE222" s="102"/>
      <c r="BIF222" s="102"/>
      <c r="BIG222" s="102"/>
      <c r="BIH222" s="102"/>
      <c r="BII222" s="102"/>
      <c r="BIJ222" s="102"/>
      <c r="BIK222" s="102"/>
      <c r="BIL222" s="102"/>
      <c r="BIM222" s="102"/>
      <c r="BIN222" s="102"/>
      <c r="BIO222" s="102"/>
      <c r="BIP222" s="102"/>
      <c r="BIQ222" s="102"/>
      <c r="BIR222" s="102"/>
      <c r="BIS222" s="102"/>
      <c r="BIT222" s="102"/>
      <c r="BIU222" s="102"/>
      <c r="BIV222" s="102"/>
      <c r="BIW222" s="102"/>
      <c r="BIX222" s="102"/>
      <c r="BIY222" s="102"/>
      <c r="BIZ222" s="102"/>
      <c r="BJA222" s="102"/>
      <c r="BJB222" s="102"/>
      <c r="BJC222" s="102"/>
      <c r="BJD222" s="102"/>
      <c r="BJE222" s="102"/>
      <c r="BJF222" s="102"/>
      <c r="BJG222" s="102"/>
      <c r="BJH222" s="102"/>
      <c r="BJI222" s="102"/>
      <c r="BJJ222" s="102"/>
      <c r="BJK222" s="102"/>
      <c r="BJL222" s="102"/>
      <c r="BJM222" s="102"/>
      <c r="BJN222" s="102"/>
      <c r="BJO222" s="102"/>
      <c r="BJP222" s="102"/>
      <c r="BJQ222" s="102"/>
      <c r="BJR222" s="102"/>
      <c r="BJS222" s="102"/>
      <c r="BJT222" s="102"/>
      <c r="BJU222" s="102"/>
      <c r="BJV222" s="102"/>
      <c r="BJW222" s="102"/>
      <c r="BJX222" s="102"/>
      <c r="BJY222" s="102"/>
      <c r="BJZ222" s="102"/>
      <c r="BKA222" s="102"/>
      <c r="BKB222" s="102"/>
      <c r="BKC222" s="102"/>
      <c r="BKD222" s="102"/>
      <c r="BKE222" s="102"/>
      <c r="BKF222" s="102"/>
      <c r="BKG222" s="102"/>
      <c r="BKH222" s="102"/>
      <c r="BKI222" s="102"/>
      <c r="BKJ222" s="102"/>
      <c r="BKK222" s="102"/>
      <c r="BKL222" s="102"/>
      <c r="BKM222" s="102"/>
      <c r="BKN222" s="102"/>
      <c r="BKO222" s="102"/>
      <c r="BKP222" s="102"/>
      <c r="BKQ222" s="102"/>
      <c r="BKR222" s="102"/>
      <c r="BKS222" s="102"/>
      <c r="BKT222" s="102"/>
      <c r="BKU222" s="102"/>
      <c r="BKV222" s="102"/>
      <c r="BKW222" s="102"/>
      <c r="BKX222" s="102"/>
      <c r="BKY222" s="102"/>
      <c r="BKZ222" s="102"/>
      <c r="BLA222" s="102"/>
      <c r="BLB222" s="102"/>
      <c r="BLC222" s="102"/>
      <c r="BLD222" s="102"/>
      <c r="BLE222" s="102"/>
      <c r="BLF222" s="102"/>
      <c r="BLG222" s="102"/>
      <c r="BLH222" s="102"/>
      <c r="BLI222" s="102"/>
      <c r="BLJ222" s="102"/>
      <c r="BLK222" s="102"/>
      <c r="BLL222" s="102"/>
      <c r="BLM222" s="102"/>
      <c r="BLN222" s="102"/>
      <c r="BLO222" s="102"/>
      <c r="BLP222" s="102"/>
      <c r="BLQ222" s="102"/>
      <c r="BLR222" s="102"/>
      <c r="BLS222" s="102"/>
      <c r="BLT222" s="102"/>
      <c r="BLU222" s="102"/>
      <c r="BLV222" s="102"/>
      <c r="BLW222" s="102"/>
      <c r="BLX222" s="102"/>
      <c r="BLY222" s="102"/>
      <c r="BLZ222" s="102"/>
      <c r="BMA222" s="102"/>
      <c r="BMB222" s="102"/>
      <c r="BMC222" s="102"/>
      <c r="BMD222" s="102"/>
      <c r="BME222" s="102"/>
      <c r="BMF222" s="102"/>
      <c r="BMG222" s="102"/>
      <c r="BMH222" s="102"/>
      <c r="BMI222" s="102"/>
      <c r="BMJ222" s="102"/>
      <c r="BMK222" s="102"/>
      <c r="BML222" s="102"/>
      <c r="BMM222" s="102"/>
      <c r="BMN222" s="102"/>
      <c r="BMO222" s="102"/>
      <c r="BMP222" s="102"/>
      <c r="BMQ222" s="102"/>
      <c r="BMR222" s="102"/>
      <c r="BMS222" s="102"/>
      <c r="BMT222" s="102"/>
      <c r="BMU222" s="102"/>
      <c r="BMV222" s="102"/>
      <c r="BMW222" s="102"/>
      <c r="BMX222" s="102"/>
      <c r="BMY222" s="102"/>
      <c r="BMZ222" s="102"/>
      <c r="BNA222" s="102"/>
      <c r="BNB222" s="102"/>
      <c r="BNC222" s="102"/>
      <c r="BND222" s="102"/>
      <c r="BNE222" s="102"/>
      <c r="BNF222" s="102"/>
      <c r="BNG222" s="102"/>
      <c r="BNH222" s="102"/>
      <c r="BNI222" s="102"/>
      <c r="BNJ222" s="102"/>
      <c r="BNK222" s="102"/>
      <c r="BNL222" s="102"/>
      <c r="BNM222" s="102"/>
      <c r="BNN222" s="102"/>
      <c r="BNO222" s="102"/>
      <c r="BNP222" s="102"/>
      <c r="BNQ222" s="102"/>
      <c r="BNR222" s="102"/>
      <c r="BNS222" s="102"/>
      <c r="BNT222" s="102"/>
      <c r="BNU222" s="102"/>
      <c r="BNV222" s="102"/>
      <c r="BNW222" s="102"/>
      <c r="BNX222" s="102"/>
      <c r="BNY222" s="102"/>
      <c r="BNZ222" s="102"/>
      <c r="BOA222" s="102"/>
      <c r="BOB222" s="102"/>
      <c r="BOC222" s="102"/>
      <c r="BOD222" s="102"/>
      <c r="BOE222" s="102"/>
      <c r="BOF222" s="102"/>
      <c r="BOG222" s="102"/>
      <c r="BOH222" s="102"/>
      <c r="BOI222" s="102"/>
      <c r="BOJ222" s="102"/>
      <c r="BOK222" s="102"/>
      <c r="BOL222" s="102"/>
      <c r="BOM222" s="102"/>
      <c r="BON222" s="102"/>
      <c r="BOO222" s="102"/>
      <c r="BOP222" s="102"/>
      <c r="BOQ222" s="102"/>
      <c r="BOR222" s="102"/>
      <c r="BOS222" s="102"/>
      <c r="BOT222" s="102"/>
      <c r="BOU222" s="102"/>
      <c r="BOV222" s="102"/>
      <c r="BOW222" s="102"/>
      <c r="BOX222" s="102"/>
      <c r="BOY222" s="102"/>
      <c r="BOZ222" s="102"/>
      <c r="BPA222" s="102"/>
      <c r="BPB222" s="102"/>
      <c r="BPC222" s="102"/>
      <c r="BPD222" s="102"/>
      <c r="BPE222" s="102"/>
      <c r="BPF222" s="102"/>
      <c r="BPG222" s="102"/>
      <c r="BPH222" s="102"/>
      <c r="BPI222" s="102"/>
      <c r="BPJ222" s="102"/>
      <c r="BPK222" s="102"/>
      <c r="BPL222" s="102"/>
      <c r="BPM222" s="102"/>
      <c r="BPN222" s="102"/>
      <c r="BPO222" s="102"/>
      <c r="BPP222" s="102"/>
      <c r="BPQ222" s="102"/>
      <c r="BPR222" s="102"/>
      <c r="BPS222" s="102"/>
      <c r="BPT222" s="102"/>
      <c r="BPU222" s="102"/>
      <c r="BPV222" s="102"/>
      <c r="BPW222" s="102"/>
      <c r="BPX222" s="102"/>
      <c r="BPY222" s="102"/>
      <c r="BPZ222" s="102"/>
      <c r="BQA222" s="102"/>
      <c r="BQB222" s="102"/>
      <c r="BQC222" s="102"/>
      <c r="BQD222" s="102"/>
      <c r="BQE222" s="102"/>
      <c r="BQF222" s="102"/>
      <c r="BQG222" s="102"/>
      <c r="BQH222" s="102"/>
      <c r="BQI222" s="102"/>
      <c r="BQJ222" s="102"/>
      <c r="BQK222" s="102"/>
      <c r="BQL222" s="102"/>
      <c r="BQM222" s="102"/>
      <c r="BQN222" s="102"/>
      <c r="BQO222" s="102"/>
      <c r="BQP222" s="102"/>
      <c r="BQQ222" s="102"/>
      <c r="BQR222" s="102"/>
      <c r="BQS222" s="102"/>
      <c r="BQT222" s="102"/>
      <c r="BQU222" s="102"/>
      <c r="BQV222" s="102"/>
      <c r="BQW222" s="102"/>
      <c r="BQX222" s="102"/>
      <c r="BQY222" s="102"/>
      <c r="BQZ222" s="102"/>
      <c r="BRA222" s="102"/>
      <c r="BRB222" s="102"/>
      <c r="BRC222" s="102"/>
      <c r="BRD222" s="102"/>
      <c r="BRE222" s="102"/>
      <c r="BRF222" s="102"/>
      <c r="BRG222" s="102"/>
      <c r="BRH222" s="102"/>
      <c r="BRI222" s="102"/>
      <c r="BRJ222" s="102"/>
      <c r="BRK222" s="102"/>
      <c r="BRL222" s="102"/>
      <c r="BRM222" s="102"/>
      <c r="BRN222" s="102"/>
      <c r="BRO222" s="102"/>
      <c r="BRP222" s="102"/>
      <c r="BRQ222" s="102"/>
      <c r="BRR222" s="102"/>
      <c r="BRS222" s="102"/>
      <c r="BRT222" s="102"/>
      <c r="BRU222" s="102"/>
      <c r="BRV222" s="102"/>
      <c r="BRW222" s="102"/>
      <c r="BRX222" s="102"/>
      <c r="BRY222" s="102"/>
      <c r="BRZ222" s="102"/>
      <c r="BSA222" s="102"/>
      <c r="BSB222" s="102"/>
      <c r="BSC222" s="102"/>
      <c r="BSD222" s="102"/>
      <c r="BSE222" s="102"/>
      <c r="BSF222" s="102"/>
      <c r="BSG222" s="102"/>
      <c r="BSH222" s="102"/>
      <c r="BSI222" s="102"/>
      <c r="BSJ222" s="102"/>
      <c r="BSK222" s="102"/>
      <c r="BSL222" s="102"/>
      <c r="BSM222" s="102"/>
      <c r="BSN222" s="102"/>
      <c r="BSO222" s="102"/>
      <c r="BSP222" s="102"/>
      <c r="BSQ222" s="102"/>
      <c r="BSR222" s="102"/>
      <c r="BSS222" s="102"/>
      <c r="BST222" s="102"/>
      <c r="BSU222" s="102"/>
      <c r="BSV222" s="102"/>
      <c r="BSW222" s="102"/>
      <c r="BSX222" s="102"/>
      <c r="BSY222" s="102"/>
      <c r="BSZ222" s="102"/>
      <c r="BTA222" s="102"/>
      <c r="BTB222" s="102"/>
      <c r="BTC222" s="102"/>
      <c r="BTD222" s="102"/>
      <c r="BTE222" s="102"/>
      <c r="BTF222" s="102"/>
      <c r="BTG222" s="102"/>
      <c r="BTH222" s="102"/>
      <c r="BTI222" s="102"/>
      <c r="BTJ222" s="102"/>
      <c r="BTK222" s="102"/>
      <c r="BTL222" s="102"/>
      <c r="BTM222" s="102"/>
      <c r="BTN222" s="102"/>
      <c r="BTO222" s="102"/>
      <c r="BTP222" s="102"/>
      <c r="BTQ222" s="102"/>
      <c r="BTR222" s="102"/>
      <c r="BTS222" s="102"/>
      <c r="BTT222" s="102"/>
      <c r="BTU222" s="102"/>
      <c r="BTV222" s="102"/>
      <c r="BTW222" s="102"/>
      <c r="BTX222" s="102"/>
      <c r="BTY222" s="102"/>
      <c r="BTZ222" s="102"/>
      <c r="BUA222" s="102"/>
      <c r="BUB222" s="102"/>
      <c r="BUC222" s="102"/>
      <c r="BUD222" s="102"/>
      <c r="BUE222" s="102"/>
      <c r="BUF222" s="102"/>
      <c r="BUG222" s="102"/>
      <c r="BUH222" s="102"/>
      <c r="BUI222" s="102"/>
      <c r="BUJ222" s="102"/>
      <c r="BUK222" s="102"/>
      <c r="BUL222" s="102"/>
      <c r="BUM222" s="102"/>
      <c r="BUN222" s="102"/>
      <c r="BUO222" s="102"/>
      <c r="BUP222" s="102"/>
      <c r="BUQ222" s="102"/>
      <c r="BUR222" s="102"/>
      <c r="BUS222" s="102"/>
      <c r="BUT222" s="102"/>
      <c r="BUU222" s="102"/>
      <c r="BUV222" s="102"/>
      <c r="BUW222" s="102"/>
      <c r="BUX222" s="102"/>
      <c r="BUY222" s="102"/>
      <c r="BUZ222" s="102"/>
      <c r="BVA222" s="102"/>
      <c r="BVB222" s="102"/>
      <c r="BVC222" s="102"/>
      <c r="BVD222" s="102"/>
      <c r="BVE222" s="102"/>
      <c r="BVF222" s="102"/>
      <c r="BVG222" s="102"/>
      <c r="BVH222" s="102"/>
      <c r="BVI222" s="102"/>
      <c r="BVJ222" s="102"/>
      <c r="BVK222" s="102"/>
      <c r="BVL222" s="102"/>
      <c r="BVM222" s="102"/>
      <c r="BVN222" s="102"/>
      <c r="BVO222" s="102"/>
      <c r="BVP222" s="102"/>
      <c r="BVQ222" s="102"/>
      <c r="BVR222" s="102"/>
      <c r="BVS222" s="102"/>
      <c r="BVT222" s="102"/>
      <c r="BVU222" s="102"/>
      <c r="BVV222" s="102"/>
      <c r="BVW222" s="102"/>
      <c r="BVX222" s="102"/>
      <c r="BVY222" s="102"/>
      <c r="BVZ222" s="102"/>
      <c r="BWA222" s="102"/>
      <c r="BWB222" s="102"/>
      <c r="BWC222" s="102"/>
      <c r="BWD222" s="102"/>
      <c r="BWE222" s="102"/>
      <c r="BWF222" s="102"/>
      <c r="BWG222" s="102"/>
      <c r="BWH222" s="102"/>
      <c r="BWI222" s="102"/>
      <c r="BWJ222" s="102"/>
      <c r="BWK222" s="102"/>
      <c r="BWL222" s="102"/>
      <c r="BWM222" s="102"/>
      <c r="BWN222" s="102"/>
      <c r="BWO222" s="102"/>
      <c r="BWP222" s="102"/>
      <c r="BWQ222" s="102"/>
      <c r="BWR222" s="102"/>
      <c r="BWS222" s="102"/>
      <c r="BWT222" s="102"/>
      <c r="BWU222" s="102"/>
      <c r="BWV222" s="102"/>
      <c r="BWW222" s="102"/>
      <c r="BWX222" s="102"/>
      <c r="BWY222" s="102"/>
      <c r="BWZ222" s="102"/>
      <c r="BXA222" s="102"/>
      <c r="BXB222" s="102"/>
      <c r="BXC222" s="102"/>
      <c r="BXD222" s="102"/>
      <c r="BXE222" s="102"/>
      <c r="BXF222" s="102"/>
      <c r="BXG222" s="102"/>
      <c r="BXH222" s="102"/>
      <c r="BXI222" s="102"/>
      <c r="BXJ222" s="102"/>
      <c r="BXK222" s="102"/>
      <c r="BXL222" s="102"/>
      <c r="BXM222" s="102"/>
      <c r="BXN222" s="102"/>
      <c r="BXO222" s="102"/>
      <c r="BXP222" s="102"/>
      <c r="BXQ222" s="102"/>
      <c r="BXR222" s="102"/>
      <c r="BXS222" s="102"/>
      <c r="BXT222" s="102"/>
      <c r="BXU222" s="102"/>
      <c r="BXV222" s="102"/>
      <c r="BXW222" s="102"/>
      <c r="BXX222" s="102"/>
      <c r="BXY222" s="102"/>
      <c r="BXZ222" s="102"/>
      <c r="BYA222" s="102"/>
      <c r="BYB222" s="102"/>
      <c r="BYC222" s="102"/>
      <c r="BYD222" s="102"/>
      <c r="BYE222" s="102"/>
      <c r="BYF222" s="102"/>
      <c r="BYG222" s="102"/>
      <c r="BYH222" s="102"/>
      <c r="BYI222" s="102"/>
      <c r="BYJ222" s="102"/>
      <c r="BYK222" s="102"/>
      <c r="BYL222" s="102"/>
      <c r="BYM222" s="102"/>
      <c r="BYN222" s="102"/>
      <c r="BYO222" s="102"/>
      <c r="BYP222" s="102"/>
      <c r="BYQ222" s="102"/>
      <c r="BYR222" s="102"/>
      <c r="BYS222" s="102"/>
      <c r="BYT222" s="102"/>
      <c r="BYU222" s="102"/>
      <c r="BYV222" s="102"/>
      <c r="BYW222" s="102"/>
      <c r="BYX222" s="102"/>
      <c r="BYY222" s="102"/>
      <c r="BYZ222" s="102"/>
      <c r="BZA222" s="102"/>
      <c r="BZB222" s="102"/>
      <c r="BZC222" s="102"/>
      <c r="BZD222" s="102"/>
      <c r="BZE222" s="102"/>
      <c r="BZF222" s="102"/>
      <c r="BZG222" s="102"/>
      <c r="BZH222" s="102"/>
      <c r="BZI222" s="102"/>
      <c r="BZJ222" s="102"/>
      <c r="BZK222" s="102"/>
      <c r="BZL222" s="102"/>
      <c r="BZM222" s="102"/>
      <c r="BZN222" s="102"/>
      <c r="BZO222" s="102"/>
      <c r="BZP222" s="102"/>
      <c r="BZQ222" s="102"/>
      <c r="BZR222" s="102"/>
      <c r="BZS222" s="102"/>
      <c r="BZT222" s="102"/>
      <c r="BZU222" s="102"/>
      <c r="BZV222" s="102"/>
      <c r="BZW222" s="102"/>
    </row>
    <row r="223" spans="2:2051" ht="14.25" customHeight="1">
      <c r="B223" s="112" t="s">
        <v>754</v>
      </c>
      <c r="C223" s="113" t="s">
        <v>235</v>
      </c>
      <c r="D223" s="113" t="s">
        <v>3</v>
      </c>
      <c r="E223" s="113" t="str">
        <f>'Alcance 3'!C118</f>
        <v>Material 6</v>
      </c>
      <c r="F223" s="113" t="str">
        <f>'Alcance 3'!D118</f>
        <v>Tipo de transporte de carga</v>
      </c>
      <c r="G223" s="226" t="s">
        <v>804</v>
      </c>
      <c r="H223" s="237" t="s">
        <v>238</v>
      </c>
      <c r="I223" s="238">
        <v>3</v>
      </c>
      <c r="J223" s="126">
        <f>'Alcance 3'!E118*'Alcance 3'!E137</f>
        <v>0</v>
      </c>
      <c r="K223" s="113" t="s">
        <v>802</v>
      </c>
      <c r="L223" s="113"/>
      <c r="M223" s="298">
        <v>1</v>
      </c>
      <c r="N223" s="117"/>
      <c r="O223" s="113">
        <f t="shared" si="192"/>
        <v>0</v>
      </c>
      <c r="P223" s="115" t="str">
        <f t="shared" si="186"/>
        <v>tkm</v>
      </c>
      <c r="Q223" s="120">
        <f>IFERROR(VLOOKUP($F223,'Datos 1-Factores emisión'!$B$809:$D$820,2,FALSE),0)</f>
        <v>0</v>
      </c>
      <c r="R223" s="121">
        <v>0</v>
      </c>
      <c r="S223" s="121">
        <v>0</v>
      </c>
      <c r="T223" s="121">
        <v>0</v>
      </c>
      <c r="U223" s="121">
        <v>0</v>
      </c>
      <c r="V223" s="120">
        <f t="shared" si="194"/>
        <v>0</v>
      </c>
      <c r="W223" s="121">
        <f t="shared" si="194"/>
        <v>0</v>
      </c>
      <c r="X223" s="121">
        <f t="shared" si="194"/>
        <v>0</v>
      </c>
      <c r="Y223" s="121">
        <v>0</v>
      </c>
      <c r="Z223" s="121">
        <v>0</v>
      </c>
      <c r="AA223" s="121">
        <f t="shared" si="188"/>
        <v>0</v>
      </c>
      <c r="AB223" s="120">
        <f>'Datos 2-Potenciales calent glob'!$E$6</f>
        <v>1</v>
      </c>
      <c r="AC223" s="121">
        <f>'Datos 2-Potenciales calent glob'!$E$31</f>
        <v>28</v>
      </c>
      <c r="AD223" s="121">
        <f>'Datos 2-Potenciales calent glob'!$E$32</f>
        <v>265</v>
      </c>
      <c r="AE223" s="123">
        <f>SUMIF('Datos 2-Potenciales calent glob'!$B$6:$B$56,Cálculos_5!E223,'Datos 2-Potenciales calent glob'!$E$6:$E$56)</f>
        <v>0</v>
      </c>
      <c r="AF223" s="121">
        <f>'Datos 2-Potenciales calent glob'!$E$6</f>
        <v>1</v>
      </c>
      <c r="AG223" s="121">
        <f>'Datos 2-Potenciales calent glob'!$E$6</f>
        <v>1</v>
      </c>
      <c r="AH223" s="120">
        <f t="shared" si="193"/>
        <v>0</v>
      </c>
      <c r="AI223" s="121">
        <f t="shared" si="193"/>
        <v>0</v>
      </c>
      <c r="AJ223" s="121">
        <f t="shared" si="193"/>
        <v>0</v>
      </c>
      <c r="AK223" s="121">
        <f t="shared" si="193"/>
        <v>0</v>
      </c>
      <c r="AL223" s="124">
        <f t="shared" si="190"/>
        <v>0</v>
      </c>
      <c r="AM223" s="121">
        <f t="shared" si="176"/>
        <v>0</v>
      </c>
      <c r="AN223" s="207">
        <f t="shared" si="155"/>
        <v>0</v>
      </c>
      <c r="AO223" s="102"/>
      <c r="AP223" s="102"/>
      <c r="AQ223" s="102"/>
      <c r="AR223" s="102"/>
      <c r="AS223" s="102"/>
      <c r="AT223" s="102"/>
      <c r="AU223" s="102"/>
      <c r="AV223" s="102"/>
      <c r="AW223" s="102"/>
      <c r="AX223" s="102"/>
      <c r="AY223" s="102"/>
      <c r="AZ223" s="102"/>
      <c r="BA223" s="102"/>
      <c r="BB223" s="102"/>
      <c r="BC223" s="102"/>
      <c r="BD223" s="102"/>
      <c r="BE223" s="102"/>
      <c r="BF223" s="102"/>
      <c r="BG223" s="102"/>
      <c r="BH223" s="102"/>
      <c r="BI223" s="102"/>
      <c r="BJ223" s="102"/>
      <c r="BK223" s="102"/>
      <c r="BL223" s="102"/>
      <c r="BM223" s="102"/>
      <c r="BN223" s="102"/>
      <c r="BO223" s="102"/>
      <c r="BP223" s="102"/>
      <c r="BQ223" s="102"/>
      <c r="BR223" s="102"/>
      <c r="BS223" s="102"/>
      <c r="BT223" s="102"/>
      <c r="BU223" s="102"/>
      <c r="BV223" s="102"/>
      <c r="BW223" s="102"/>
      <c r="BX223" s="102"/>
      <c r="BY223" s="102"/>
      <c r="BZ223" s="102"/>
      <c r="CA223" s="102"/>
      <c r="CB223" s="102"/>
      <c r="CC223" s="102"/>
      <c r="CD223" s="102"/>
      <c r="CE223" s="102"/>
      <c r="CF223" s="102"/>
      <c r="CG223" s="102"/>
      <c r="CH223" s="102"/>
      <c r="CI223" s="102"/>
      <c r="CJ223" s="102"/>
      <c r="CK223" s="102"/>
      <c r="CL223" s="102"/>
      <c r="CM223" s="102"/>
      <c r="CN223" s="102"/>
      <c r="CO223" s="102"/>
      <c r="CP223" s="102"/>
      <c r="CQ223" s="102"/>
      <c r="CR223" s="102"/>
      <c r="CS223" s="102"/>
      <c r="CT223" s="102"/>
      <c r="CU223" s="102"/>
      <c r="CV223" s="102"/>
      <c r="CW223" s="102"/>
      <c r="CX223" s="102"/>
      <c r="CY223" s="102"/>
      <c r="CZ223" s="102"/>
      <c r="DA223" s="102"/>
      <c r="DB223" s="102"/>
      <c r="DC223" s="102"/>
      <c r="DD223" s="102"/>
      <c r="DE223" s="102"/>
      <c r="DF223" s="102"/>
      <c r="DG223" s="102"/>
      <c r="DH223" s="102"/>
      <c r="DI223" s="102"/>
      <c r="DJ223" s="102"/>
      <c r="DK223" s="102"/>
      <c r="DL223" s="102"/>
      <c r="DM223" s="102"/>
      <c r="DN223" s="102"/>
      <c r="DO223" s="102"/>
      <c r="DP223" s="102"/>
      <c r="DQ223" s="102"/>
      <c r="DR223" s="102"/>
      <c r="DS223" s="102"/>
      <c r="DT223" s="102"/>
      <c r="DU223" s="102"/>
      <c r="DV223" s="102"/>
      <c r="DW223" s="102"/>
      <c r="DX223" s="102"/>
      <c r="DY223" s="102"/>
      <c r="DZ223" s="102"/>
      <c r="EA223" s="102"/>
      <c r="EB223" s="102"/>
      <c r="EC223" s="102"/>
      <c r="ED223" s="102"/>
      <c r="EE223" s="102"/>
      <c r="EF223" s="102"/>
      <c r="EG223" s="102"/>
      <c r="EH223" s="102"/>
      <c r="EI223" s="102"/>
      <c r="EJ223" s="102"/>
      <c r="EK223" s="102"/>
      <c r="EL223" s="102"/>
      <c r="EM223" s="102"/>
      <c r="EN223" s="102"/>
      <c r="EO223" s="102"/>
      <c r="EP223" s="102"/>
      <c r="EQ223" s="102"/>
      <c r="ER223" s="102"/>
      <c r="ES223" s="102"/>
      <c r="ET223" s="102"/>
      <c r="EU223" s="102"/>
      <c r="EV223" s="102"/>
      <c r="EW223" s="102"/>
      <c r="EX223" s="102"/>
      <c r="EY223" s="102"/>
      <c r="EZ223" s="102"/>
      <c r="FA223" s="102"/>
      <c r="FB223" s="102"/>
      <c r="FC223" s="102"/>
      <c r="FD223" s="102"/>
      <c r="FE223" s="102"/>
      <c r="FF223" s="102"/>
      <c r="FG223" s="102"/>
      <c r="FH223" s="102"/>
      <c r="FI223" s="102"/>
      <c r="FJ223" s="102"/>
      <c r="FK223" s="102"/>
      <c r="FL223" s="102"/>
      <c r="FM223" s="102"/>
      <c r="FN223" s="102"/>
      <c r="FO223" s="102"/>
      <c r="FP223" s="102"/>
      <c r="FQ223" s="102"/>
      <c r="FR223" s="102"/>
      <c r="FS223" s="102"/>
      <c r="FT223" s="102"/>
      <c r="FU223" s="102"/>
      <c r="FV223" s="102"/>
      <c r="FW223" s="102"/>
      <c r="FX223" s="102"/>
      <c r="FY223" s="102"/>
      <c r="FZ223" s="102"/>
      <c r="GA223" s="102"/>
      <c r="GB223" s="102"/>
      <c r="GC223" s="102"/>
      <c r="GD223" s="102"/>
      <c r="GE223" s="102"/>
      <c r="GF223" s="102"/>
      <c r="GG223" s="102"/>
      <c r="GH223" s="102"/>
      <c r="GI223" s="102"/>
      <c r="GJ223" s="102"/>
      <c r="GK223" s="102"/>
      <c r="GL223" s="102"/>
      <c r="GM223" s="102"/>
      <c r="GN223" s="102"/>
      <c r="GO223" s="102"/>
      <c r="GP223" s="102"/>
      <c r="GQ223" s="102"/>
      <c r="GR223" s="102"/>
      <c r="GS223" s="102"/>
      <c r="GT223" s="102"/>
      <c r="GU223" s="102"/>
      <c r="GV223" s="102"/>
      <c r="GW223" s="102"/>
      <c r="GX223" s="102"/>
      <c r="GY223" s="102"/>
      <c r="GZ223" s="102"/>
      <c r="HA223" s="102"/>
      <c r="HB223" s="102"/>
      <c r="HC223" s="102"/>
      <c r="HD223" s="102"/>
      <c r="HE223" s="102"/>
      <c r="HF223" s="102"/>
      <c r="HG223" s="102"/>
      <c r="HH223" s="102"/>
      <c r="HI223" s="102"/>
      <c r="HJ223" s="102"/>
      <c r="HK223" s="102"/>
      <c r="HL223" s="102"/>
      <c r="HM223" s="102"/>
      <c r="HN223" s="102"/>
      <c r="HO223" s="102"/>
      <c r="HP223" s="102"/>
      <c r="HQ223" s="102"/>
      <c r="HR223" s="102"/>
      <c r="HS223" s="102"/>
      <c r="HT223" s="102"/>
      <c r="HU223" s="102"/>
      <c r="HV223" s="102"/>
      <c r="HW223" s="102"/>
      <c r="HX223" s="102"/>
      <c r="HY223" s="102"/>
      <c r="HZ223" s="102"/>
      <c r="IA223" s="102"/>
      <c r="IB223" s="102"/>
      <c r="IC223" s="102"/>
      <c r="ID223" s="102"/>
      <c r="IE223" s="102"/>
      <c r="IF223" s="102"/>
      <c r="IG223" s="102"/>
      <c r="IH223" s="102"/>
      <c r="II223" s="102"/>
      <c r="IJ223" s="102"/>
      <c r="IK223" s="102"/>
      <c r="IL223" s="102"/>
      <c r="IM223" s="102"/>
      <c r="IN223" s="102"/>
      <c r="IO223" s="102"/>
      <c r="IP223" s="102"/>
      <c r="IQ223" s="102"/>
      <c r="IR223" s="102"/>
      <c r="IS223" s="102"/>
      <c r="IT223" s="102"/>
      <c r="IU223" s="102"/>
      <c r="IV223" s="102"/>
      <c r="IW223" s="102"/>
      <c r="IX223" s="102"/>
      <c r="IY223" s="102"/>
      <c r="IZ223" s="102"/>
      <c r="JA223" s="102"/>
      <c r="JB223" s="102"/>
      <c r="JC223" s="102"/>
      <c r="JD223" s="102"/>
      <c r="JE223" s="102"/>
      <c r="JF223" s="102"/>
      <c r="JG223" s="102"/>
      <c r="JH223" s="102"/>
      <c r="JI223" s="102"/>
      <c r="JJ223" s="102"/>
      <c r="JK223" s="102"/>
      <c r="JL223" s="102"/>
      <c r="JM223" s="102"/>
      <c r="JN223" s="102"/>
      <c r="JO223" s="102"/>
      <c r="JP223" s="102"/>
      <c r="JQ223" s="102"/>
      <c r="JR223" s="102"/>
      <c r="JS223" s="102"/>
      <c r="JT223" s="102"/>
      <c r="JU223" s="102"/>
      <c r="JV223" s="102"/>
      <c r="JW223" s="102"/>
      <c r="JX223" s="102"/>
      <c r="JY223" s="102"/>
      <c r="JZ223" s="102"/>
      <c r="KA223" s="102"/>
      <c r="KB223" s="102"/>
      <c r="KC223" s="102"/>
      <c r="KD223" s="102"/>
      <c r="KE223" s="102"/>
      <c r="KF223" s="102"/>
      <c r="KG223" s="102"/>
      <c r="KH223" s="102"/>
      <c r="KI223" s="102"/>
      <c r="KJ223" s="102"/>
      <c r="KK223" s="102"/>
      <c r="KL223" s="102"/>
      <c r="KM223" s="102"/>
      <c r="KN223" s="102"/>
      <c r="KO223" s="102"/>
      <c r="KP223" s="102"/>
      <c r="KQ223" s="102"/>
      <c r="KR223" s="102"/>
      <c r="KS223" s="102"/>
      <c r="KT223" s="102"/>
      <c r="KU223" s="102"/>
      <c r="KV223" s="102"/>
      <c r="KW223" s="102"/>
      <c r="KX223" s="102"/>
      <c r="KY223" s="102"/>
      <c r="KZ223" s="102"/>
      <c r="LA223" s="102"/>
      <c r="LB223" s="102"/>
      <c r="LC223" s="102"/>
      <c r="LD223" s="102"/>
      <c r="LE223" s="102"/>
      <c r="LF223" s="102"/>
      <c r="LG223" s="102"/>
      <c r="LH223" s="102"/>
      <c r="LI223" s="102"/>
      <c r="LJ223" s="102"/>
      <c r="LK223" s="102"/>
      <c r="LL223" s="102"/>
      <c r="LM223" s="102"/>
      <c r="LN223" s="102"/>
      <c r="LO223" s="102"/>
      <c r="LP223" s="102"/>
      <c r="LQ223" s="102"/>
      <c r="LR223" s="102"/>
      <c r="LS223" s="102"/>
      <c r="LT223" s="102"/>
      <c r="LU223" s="102"/>
      <c r="LV223" s="102"/>
      <c r="LW223" s="102"/>
      <c r="LX223" s="102"/>
      <c r="LY223" s="102"/>
      <c r="LZ223" s="102"/>
      <c r="MA223" s="102"/>
      <c r="MB223" s="102"/>
      <c r="MC223" s="102"/>
      <c r="MD223" s="102"/>
      <c r="ME223" s="102"/>
      <c r="MF223" s="102"/>
      <c r="MG223" s="102"/>
      <c r="MH223" s="102"/>
      <c r="MI223" s="102"/>
      <c r="MJ223" s="102"/>
      <c r="MK223" s="102"/>
      <c r="ML223" s="102"/>
      <c r="MM223" s="102"/>
      <c r="MN223" s="102"/>
      <c r="MO223" s="102"/>
      <c r="MP223" s="102"/>
      <c r="MQ223" s="102"/>
      <c r="MR223" s="102"/>
      <c r="MS223" s="102"/>
      <c r="MT223" s="102"/>
      <c r="MU223" s="102"/>
      <c r="MV223" s="102"/>
      <c r="MW223" s="102"/>
      <c r="MX223" s="102"/>
      <c r="MY223" s="102"/>
      <c r="MZ223" s="102"/>
      <c r="NA223" s="102"/>
      <c r="NB223" s="102"/>
      <c r="NC223" s="102"/>
      <c r="ND223" s="102"/>
      <c r="NE223" s="102"/>
      <c r="NF223" s="102"/>
      <c r="NG223" s="102"/>
      <c r="NH223" s="102"/>
      <c r="NI223" s="102"/>
      <c r="NJ223" s="102"/>
      <c r="NK223" s="102"/>
      <c r="NL223" s="102"/>
      <c r="NM223" s="102"/>
      <c r="NN223" s="102"/>
      <c r="NO223" s="102"/>
      <c r="NP223" s="102"/>
      <c r="NQ223" s="102"/>
      <c r="NR223" s="102"/>
      <c r="NS223" s="102"/>
      <c r="NT223" s="102"/>
      <c r="NU223" s="102"/>
      <c r="NV223" s="102"/>
      <c r="NW223" s="102"/>
      <c r="NX223" s="102"/>
      <c r="NY223" s="102"/>
      <c r="NZ223" s="102"/>
      <c r="OA223" s="102"/>
      <c r="OB223" s="102"/>
      <c r="OC223" s="102"/>
      <c r="OD223" s="102"/>
      <c r="OE223" s="102"/>
      <c r="OF223" s="102"/>
      <c r="OG223" s="102"/>
      <c r="OH223" s="102"/>
      <c r="OI223" s="102"/>
      <c r="OJ223" s="102"/>
      <c r="OK223" s="102"/>
      <c r="OL223" s="102"/>
      <c r="OM223" s="102"/>
      <c r="ON223" s="102"/>
      <c r="OO223" s="102"/>
      <c r="OP223" s="102"/>
      <c r="OQ223" s="102"/>
      <c r="OR223" s="102"/>
      <c r="OS223" s="102"/>
      <c r="OT223" s="102"/>
      <c r="OU223" s="102"/>
      <c r="OV223" s="102"/>
      <c r="OW223" s="102"/>
      <c r="OX223" s="102"/>
      <c r="OY223" s="102"/>
      <c r="OZ223" s="102"/>
      <c r="PA223" s="102"/>
      <c r="PB223" s="102"/>
      <c r="PC223" s="102"/>
      <c r="PD223" s="102"/>
      <c r="PE223" s="102"/>
      <c r="PF223" s="102"/>
      <c r="PG223" s="102"/>
      <c r="PH223" s="102"/>
      <c r="PI223" s="102"/>
      <c r="PJ223" s="102"/>
      <c r="PK223" s="102"/>
      <c r="PL223" s="102"/>
      <c r="PM223" s="102"/>
      <c r="PN223" s="102"/>
      <c r="PO223" s="102"/>
      <c r="PP223" s="102"/>
      <c r="PQ223" s="102"/>
      <c r="PR223" s="102"/>
      <c r="PS223" s="102"/>
      <c r="PT223" s="102"/>
      <c r="PU223" s="102"/>
      <c r="PV223" s="102"/>
      <c r="PW223" s="102"/>
      <c r="PX223" s="102"/>
      <c r="PY223" s="102"/>
      <c r="PZ223" s="102"/>
      <c r="QA223" s="102"/>
      <c r="QB223" s="102"/>
      <c r="QC223" s="102"/>
      <c r="QD223" s="102"/>
      <c r="QE223" s="102"/>
      <c r="QF223" s="102"/>
      <c r="QG223" s="102"/>
      <c r="QH223" s="102"/>
      <c r="QI223" s="102"/>
      <c r="QJ223" s="102"/>
      <c r="QK223" s="102"/>
      <c r="QL223" s="102"/>
      <c r="QM223" s="102"/>
      <c r="QN223" s="102"/>
      <c r="QO223" s="102"/>
      <c r="QP223" s="102"/>
      <c r="QQ223" s="102"/>
      <c r="QR223" s="102"/>
      <c r="QS223" s="102"/>
      <c r="QT223" s="102"/>
      <c r="QU223" s="102"/>
      <c r="QV223" s="102"/>
      <c r="QW223" s="102"/>
      <c r="QX223" s="102"/>
      <c r="QY223" s="102"/>
      <c r="QZ223" s="102"/>
      <c r="RA223" s="102"/>
      <c r="RB223" s="102"/>
      <c r="RC223" s="102"/>
      <c r="RD223" s="102"/>
      <c r="RE223" s="102"/>
      <c r="RF223" s="102"/>
      <c r="RG223" s="102"/>
      <c r="RH223" s="102"/>
      <c r="RI223" s="102"/>
      <c r="RJ223" s="102"/>
      <c r="RK223" s="102"/>
      <c r="RL223" s="102"/>
      <c r="RM223" s="102"/>
      <c r="RN223" s="102"/>
      <c r="RO223" s="102"/>
      <c r="RP223" s="102"/>
      <c r="RQ223" s="102"/>
      <c r="RR223" s="102"/>
      <c r="RS223" s="102"/>
      <c r="RT223" s="102"/>
      <c r="RU223" s="102"/>
      <c r="RV223" s="102"/>
      <c r="RW223" s="102"/>
      <c r="RX223" s="102"/>
      <c r="RY223" s="102"/>
      <c r="RZ223" s="102"/>
      <c r="SA223" s="102"/>
      <c r="SB223" s="102"/>
      <c r="SC223" s="102"/>
      <c r="SD223" s="102"/>
      <c r="SE223" s="102"/>
      <c r="SF223" s="102"/>
      <c r="SG223" s="102"/>
      <c r="SH223" s="102"/>
      <c r="SI223" s="102"/>
      <c r="SJ223" s="102"/>
      <c r="SK223" s="102"/>
      <c r="SL223" s="102"/>
      <c r="SM223" s="102"/>
      <c r="SN223" s="102"/>
      <c r="SO223" s="102"/>
      <c r="SP223" s="102"/>
      <c r="SQ223" s="102"/>
      <c r="SR223" s="102"/>
      <c r="SS223" s="102"/>
      <c r="ST223" s="102"/>
      <c r="SU223" s="102"/>
      <c r="SV223" s="102"/>
      <c r="SW223" s="102"/>
      <c r="SX223" s="102"/>
      <c r="SY223" s="102"/>
      <c r="SZ223" s="102"/>
      <c r="TA223" s="102"/>
      <c r="TB223" s="102"/>
      <c r="TC223" s="102"/>
      <c r="TD223" s="102"/>
      <c r="TE223" s="102"/>
      <c r="TF223" s="102"/>
      <c r="TG223" s="102"/>
      <c r="TH223" s="102"/>
      <c r="TI223" s="102"/>
      <c r="TJ223" s="102"/>
      <c r="TK223" s="102"/>
      <c r="TL223" s="102"/>
      <c r="TM223" s="102"/>
      <c r="TN223" s="102"/>
      <c r="TO223" s="102"/>
      <c r="TP223" s="102"/>
      <c r="TQ223" s="102"/>
      <c r="TR223" s="102"/>
      <c r="TS223" s="102"/>
      <c r="TT223" s="102"/>
      <c r="TU223" s="102"/>
      <c r="TV223" s="102"/>
      <c r="TW223" s="102"/>
      <c r="TX223" s="102"/>
      <c r="TY223" s="102"/>
      <c r="TZ223" s="102"/>
      <c r="UA223" s="102"/>
      <c r="UB223" s="102"/>
      <c r="UC223" s="102"/>
      <c r="UD223" s="102"/>
      <c r="UE223" s="102"/>
      <c r="UF223" s="102"/>
      <c r="UG223" s="102"/>
      <c r="UH223" s="102"/>
      <c r="UI223" s="102"/>
      <c r="UJ223" s="102"/>
      <c r="UK223" s="102"/>
      <c r="UL223" s="102"/>
      <c r="UM223" s="102"/>
      <c r="UN223" s="102"/>
      <c r="UO223" s="102"/>
      <c r="UP223" s="102"/>
      <c r="UQ223" s="102"/>
      <c r="UR223" s="102"/>
      <c r="US223" s="102"/>
      <c r="UT223" s="102"/>
      <c r="UU223" s="102"/>
      <c r="UV223" s="102"/>
      <c r="UW223" s="102"/>
      <c r="UX223" s="102"/>
      <c r="UY223" s="102"/>
      <c r="UZ223" s="102"/>
      <c r="VA223" s="102"/>
      <c r="VB223" s="102"/>
      <c r="VC223" s="102"/>
      <c r="VD223" s="102"/>
      <c r="VE223" s="102"/>
      <c r="VF223" s="102"/>
      <c r="VG223" s="102"/>
      <c r="VH223" s="102"/>
      <c r="VI223" s="102"/>
      <c r="VJ223" s="102"/>
      <c r="VK223" s="102"/>
      <c r="VL223" s="102"/>
      <c r="VM223" s="102"/>
      <c r="VN223" s="102"/>
      <c r="VO223" s="102"/>
      <c r="VP223" s="102"/>
      <c r="VQ223" s="102"/>
      <c r="VR223" s="102"/>
      <c r="VS223" s="102"/>
      <c r="VT223" s="102"/>
      <c r="VU223" s="102"/>
      <c r="VV223" s="102"/>
      <c r="VW223" s="102"/>
      <c r="VX223" s="102"/>
      <c r="VY223" s="102"/>
      <c r="VZ223" s="102"/>
      <c r="WA223" s="102"/>
      <c r="WB223" s="102"/>
      <c r="WC223" s="102"/>
      <c r="WD223" s="102"/>
      <c r="WE223" s="102"/>
      <c r="WF223" s="102"/>
      <c r="WG223" s="102"/>
      <c r="WH223" s="102"/>
      <c r="WI223" s="102"/>
      <c r="WJ223" s="102"/>
      <c r="WK223" s="102"/>
      <c r="WL223" s="102"/>
      <c r="WM223" s="102"/>
      <c r="WN223" s="102"/>
      <c r="WO223" s="102"/>
      <c r="WP223" s="102"/>
      <c r="WQ223" s="102"/>
      <c r="WR223" s="102"/>
      <c r="WS223" s="102"/>
      <c r="WT223" s="102"/>
      <c r="WU223" s="102"/>
      <c r="WV223" s="102"/>
      <c r="WW223" s="102"/>
      <c r="WX223" s="102"/>
      <c r="WY223" s="102"/>
      <c r="WZ223" s="102"/>
      <c r="XA223" s="102"/>
      <c r="XB223" s="102"/>
      <c r="XC223" s="102"/>
      <c r="XD223" s="102"/>
      <c r="XE223" s="102"/>
      <c r="XF223" s="102"/>
      <c r="XG223" s="102"/>
      <c r="XH223" s="102"/>
      <c r="XI223" s="102"/>
      <c r="XJ223" s="102"/>
      <c r="XK223" s="102"/>
      <c r="XL223" s="102"/>
      <c r="XM223" s="102"/>
      <c r="XN223" s="102"/>
      <c r="XO223" s="102"/>
      <c r="XP223" s="102"/>
      <c r="XQ223" s="102"/>
      <c r="XR223" s="102"/>
      <c r="XS223" s="102"/>
      <c r="XT223" s="102"/>
      <c r="XU223" s="102"/>
      <c r="XV223" s="102"/>
      <c r="XW223" s="102"/>
      <c r="XX223" s="102"/>
      <c r="XY223" s="102"/>
      <c r="XZ223" s="102"/>
      <c r="YA223" s="102"/>
      <c r="YB223" s="102"/>
      <c r="YC223" s="102"/>
      <c r="YD223" s="102"/>
      <c r="YE223" s="102"/>
      <c r="YF223" s="102"/>
      <c r="YG223" s="102"/>
      <c r="YH223" s="102"/>
      <c r="YI223" s="102"/>
      <c r="YJ223" s="102"/>
      <c r="YK223" s="102"/>
      <c r="YL223" s="102"/>
      <c r="YM223" s="102"/>
      <c r="YN223" s="102"/>
      <c r="YO223" s="102"/>
      <c r="YP223" s="102"/>
      <c r="YQ223" s="102"/>
      <c r="YR223" s="102"/>
      <c r="YS223" s="102"/>
      <c r="YT223" s="102"/>
      <c r="YU223" s="102"/>
      <c r="YV223" s="102"/>
      <c r="YW223" s="102"/>
      <c r="YX223" s="102"/>
      <c r="YY223" s="102"/>
      <c r="YZ223" s="102"/>
      <c r="ZA223" s="102"/>
      <c r="ZB223" s="102"/>
      <c r="ZC223" s="102"/>
      <c r="ZD223" s="102"/>
      <c r="ZE223" s="102"/>
      <c r="ZF223" s="102"/>
      <c r="ZG223" s="102"/>
      <c r="ZH223" s="102"/>
      <c r="ZI223" s="102"/>
      <c r="ZJ223" s="102"/>
      <c r="ZK223" s="102"/>
      <c r="ZL223" s="102"/>
      <c r="ZM223" s="102"/>
      <c r="ZN223" s="102"/>
      <c r="ZO223" s="102"/>
      <c r="ZP223" s="102"/>
      <c r="ZQ223" s="102"/>
      <c r="ZR223" s="102"/>
      <c r="ZS223" s="102"/>
      <c r="ZT223" s="102"/>
      <c r="ZU223" s="102"/>
      <c r="ZV223" s="102"/>
      <c r="ZW223" s="102"/>
      <c r="ZX223" s="102"/>
      <c r="ZY223" s="102"/>
      <c r="ZZ223" s="102"/>
      <c r="AAA223" s="102"/>
      <c r="AAB223" s="102"/>
      <c r="AAC223" s="102"/>
      <c r="AAD223" s="102"/>
      <c r="AAE223" s="102"/>
      <c r="AAF223" s="102"/>
      <c r="AAG223" s="102"/>
      <c r="AAH223" s="102"/>
      <c r="AAI223" s="102"/>
      <c r="AAJ223" s="102"/>
      <c r="AAK223" s="102"/>
      <c r="AAL223" s="102"/>
      <c r="AAM223" s="102"/>
      <c r="AAN223" s="102"/>
      <c r="AAO223" s="102"/>
      <c r="AAP223" s="102"/>
      <c r="AAQ223" s="102"/>
      <c r="AAR223" s="102"/>
      <c r="AAS223" s="102"/>
      <c r="AAT223" s="102"/>
      <c r="AAU223" s="102"/>
      <c r="AAV223" s="102"/>
      <c r="AAW223" s="102"/>
      <c r="AAX223" s="102"/>
      <c r="AAY223" s="102"/>
      <c r="AAZ223" s="102"/>
      <c r="ABA223" s="102"/>
      <c r="ABB223" s="102"/>
      <c r="ABC223" s="102"/>
      <c r="ABD223" s="102"/>
      <c r="ABE223" s="102"/>
      <c r="ABF223" s="102"/>
      <c r="ABG223" s="102"/>
      <c r="ABH223" s="102"/>
      <c r="ABI223" s="102"/>
      <c r="ABJ223" s="102"/>
      <c r="ABK223" s="102"/>
      <c r="ABL223" s="102"/>
      <c r="ABM223" s="102"/>
      <c r="ABN223" s="102"/>
      <c r="ABO223" s="102"/>
      <c r="ABP223" s="102"/>
      <c r="ABQ223" s="102"/>
      <c r="ABR223" s="102"/>
      <c r="ABS223" s="102"/>
      <c r="ABT223" s="102"/>
      <c r="ABU223" s="102"/>
      <c r="ABV223" s="102"/>
      <c r="ABW223" s="102"/>
      <c r="ABX223" s="102"/>
      <c r="ABY223" s="102"/>
      <c r="ABZ223" s="102"/>
      <c r="ACA223" s="102"/>
      <c r="ACB223" s="102"/>
      <c r="ACC223" s="102"/>
      <c r="ACD223" s="102"/>
      <c r="ACE223" s="102"/>
      <c r="ACF223" s="102"/>
      <c r="ACG223" s="102"/>
      <c r="ACH223" s="102"/>
      <c r="ACI223" s="102"/>
      <c r="ACJ223" s="102"/>
      <c r="ACK223" s="102"/>
      <c r="ACL223" s="102"/>
      <c r="ACM223" s="102"/>
      <c r="ACN223" s="102"/>
      <c r="ACO223" s="102"/>
      <c r="ACP223" s="102"/>
      <c r="ACQ223" s="102"/>
      <c r="ACR223" s="102"/>
      <c r="ACS223" s="102"/>
      <c r="ACT223" s="102"/>
      <c r="ACU223" s="102"/>
      <c r="ACV223" s="102"/>
      <c r="ACW223" s="102"/>
      <c r="ACX223" s="102"/>
      <c r="ACY223" s="102"/>
      <c r="ACZ223" s="102"/>
      <c r="ADA223" s="102"/>
      <c r="ADB223" s="102"/>
      <c r="ADC223" s="102"/>
      <c r="ADD223" s="102"/>
      <c r="ADE223" s="102"/>
      <c r="ADF223" s="102"/>
      <c r="ADG223" s="102"/>
      <c r="ADH223" s="102"/>
      <c r="ADI223" s="102"/>
      <c r="ADJ223" s="102"/>
      <c r="ADK223" s="102"/>
      <c r="ADL223" s="102"/>
      <c r="ADM223" s="102"/>
      <c r="ADN223" s="102"/>
      <c r="ADO223" s="102"/>
      <c r="ADP223" s="102"/>
      <c r="ADQ223" s="102"/>
      <c r="ADR223" s="102"/>
      <c r="ADS223" s="102"/>
      <c r="ADT223" s="102"/>
      <c r="ADU223" s="102"/>
      <c r="ADV223" s="102"/>
      <c r="ADW223" s="102"/>
      <c r="ADX223" s="102"/>
      <c r="ADY223" s="102"/>
      <c r="ADZ223" s="102"/>
      <c r="AEA223" s="102"/>
      <c r="AEB223" s="102"/>
      <c r="AEC223" s="102"/>
      <c r="AED223" s="102"/>
      <c r="AEE223" s="102"/>
      <c r="AEF223" s="102"/>
      <c r="AEG223" s="102"/>
      <c r="AEH223" s="102"/>
      <c r="AEI223" s="102"/>
      <c r="AEJ223" s="102"/>
      <c r="AEK223" s="102"/>
      <c r="AEL223" s="102"/>
      <c r="AEM223" s="102"/>
      <c r="AEN223" s="102"/>
      <c r="AEO223" s="102"/>
      <c r="AEP223" s="102"/>
      <c r="AEQ223" s="102"/>
      <c r="AER223" s="102"/>
      <c r="AES223" s="102"/>
      <c r="AET223" s="102"/>
      <c r="AEU223" s="102"/>
      <c r="AEV223" s="102"/>
      <c r="AEW223" s="102"/>
      <c r="AEX223" s="102"/>
      <c r="AEY223" s="102"/>
      <c r="AEZ223" s="102"/>
      <c r="AFA223" s="102"/>
      <c r="AFB223" s="102"/>
      <c r="AFC223" s="102"/>
      <c r="AFD223" s="102"/>
      <c r="AFE223" s="102"/>
      <c r="AFF223" s="102"/>
      <c r="AFG223" s="102"/>
      <c r="AFH223" s="102"/>
      <c r="AFI223" s="102"/>
      <c r="AFJ223" s="102"/>
      <c r="AFK223" s="102"/>
      <c r="AFL223" s="102"/>
      <c r="AFM223" s="102"/>
      <c r="AFN223" s="102"/>
      <c r="AFO223" s="102"/>
      <c r="AFP223" s="102"/>
      <c r="AFQ223" s="102"/>
      <c r="AFR223" s="102"/>
      <c r="AFS223" s="102"/>
      <c r="AFT223" s="102"/>
      <c r="AFU223" s="102"/>
      <c r="AFV223" s="102"/>
      <c r="AFW223" s="102"/>
      <c r="AFX223" s="102"/>
      <c r="AFY223" s="102"/>
      <c r="AFZ223" s="102"/>
      <c r="AGA223" s="102"/>
      <c r="AGB223" s="102"/>
      <c r="AGC223" s="102"/>
      <c r="AGD223" s="102"/>
      <c r="AGE223" s="102"/>
      <c r="AGF223" s="102"/>
      <c r="AGG223" s="102"/>
      <c r="AGH223" s="102"/>
      <c r="AGI223" s="102"/>
      <c r="AGJ223" s="102"/>
      <c r="AGK223" s="102"/>
      <c r="AGL223" s="102"/>
      <c r="AGM223" s="102"/>
      <c r="AGN223" s="102"/>
      <c r="AGO223" s="102"/>
      <c r="AGP223" s="102"/>
      <c r="AGQ223" s="102"/>
      <c r="AGR223" s="102"/>
      <c r="AGS223" s="102"/>
      <c r="AGT223" s="102"/>
      <c r="AGU223" s="102"/>
      <c r="AGV223" s="102"/>
      <c r="AGW223" s="102"/>
      <c r="AGX223" s="102"/>
      <c r="AGY223" s="102"/>
      <c r="AGZ223" s="102"/>
      <c r="AHA223" s="102"/>
      <c r="AHB223" s="102"/>
      <c r="AHC223" s="102"/>
      <c r="AHD223" s="102"/>
      <c r="AHE223" s="102"/>
      <c r="AHF223" s="102"/>
      <c r="AHG223" s="102"/>
      <c r="AHH223" s="102"/>
      <c r="AHI223" s="102"/>
      <c r="AHJ223" s="102"/>
      <c r="AHK223" s="102"/>
      <c r="AHL223" s="102"/>
      <c r="AHM223" s="102"/>
      <c r="AHN223" s="102"/>
      <c r="AHO223" s="102"/>
      <c r="AHP223" s="102"/>
      <c r="AHQ223" s="102"/>
      <c r="AHR223" s="102"/>
      <c r="AHS223" s="102"/>
      <c r="AHT223" s="102"/>
      <c r="AHU223" s="102"/>
      <c r="AHV223" s="102"/>
      <c r="AHW223" s="102"/>
      <c r="AHX223" s="102"/>
      <c r="AHY223" s="102"/>
      <c r="AHZ223" s="102"/>
      <c r="AIA223" s="102"/>
      <c r="AIB223" s="102"/>
      <c r="AIC223" s="102"/>
      <c r="AID223" s="102"/>
      <c r="AIE223" s="102"/>
      <c r="AIF223" s="102"/>
      <c r="AIG223" s="102"/>
      <c r="AIH223" s="102"/>
      <c r="AII223" s="102"/>
      <c r="AIJ223" s="102"/>
      <c r="AIK223" s="102"/>
      <c r="AIL223" s="102"/>
      <c r="AIM223" s="102"/>
      <c r="AIN223" s="102"/>
      <c r="AIO223" s="102"/>
      <c r="AIP223" s="102"/>
      <c r="AIQ223" s="102"/>
      <c r="AIR223" s="102"/>
      <c r="AIS223" s="102"/>
      <c r="AIT223" s="102"/>
      <c r="AIU223" s="102"/>
      <c r="AIV223" s="102"/>
      <c r="AIW223" s="102"/>
      <c r="AIX223" s="102"/>
      <c r="AIY223" s="102"/>
      <c r="AIZ223" s="102"/>
      <c r="AJA223" s="102"/>
      <c r="AJB223" s="102"/>
      <c r="AJC223" s="102"/>
      <c r="AJD223" s="102"/>
      <c r="AJE223" s="102"/>
      <c r="AJF223" s="102"/>
      <c r="AJG223" s="102"/>
      <c r="AJH223" s="102"/>
      <c r="AJI223" s="102"/>
      <c r="AJJ223" s="102"/>
      <c r="AJK223" s="102"/>
      <c r="AJL223" s="102"/>
      <c r="AJM223" s="102"/>
      <c r="AJN223" s="102"/>
      <c r="AJO223" s="102"/>
      <c r="AJP223" s="102"/>
      <c r="AJQ223" s="102"/>
      <c r="AJR223" s="102"/>
      <c r="AJS223" s="102"/>
      <c r="AJT223" s="102"/>
      <c r="AJU223" s="102"/>
      <c r="AJV223" s="102"/>
      <c r="AJW223" s="102"/>
      <c r="AJX223" s="102"/>
      <c r="AJY223" s="102"/>
      <c r="AJZ223" s="102"/>
      <c r="AKA223" s="102"/>
      <c r="AKB223" s="102"/>
      <c r="AKC223" s="102"/>
      <c r="AKD223" s="102"/>
      <c r="AKE223" s="102"/>
      <c r="AKF223" s="102"/>
      <c r="AKG223" s="102"/>
      <c r="AKH223" s="102"/>
      <c r="AKI223" s="102"/>
      <c r="AKJ223" s="102"/>
      <c r="AKK223" s="102"/>
      <c r="AKL223" s="102"/>
      <c r="AKM223" s="102"/>
      <c r="AKN223" s="102"/>
      <c r="AKO223" s="102"/>
      <c r="AKP223" s="102"/>
      <c r="AKQ223" s="102"/>
      <c r="AKR223" s="102"/>
      <c r="AKS223" s="102"/>
      <c r="AKT223" s="102"/>
      <c r="AKU223" s="102"/>
      <c r="AKV223" s="102"/>
      <c r="AKW223" s="102"/>
      <c r="AKX223" s="102"/>
      <c r="AKY223" s="102"/>
      <c r="AKZ223" s="102"/>
      <c r="ALA223" s="102"/>
      <c r="ALB223" s="102"/>
      <c r="ALC223" s="102"/>
      <c r="ALD223" s="102"/>
      <c r="ALE223" s="102"/>
      <c r="ALF223" s="102"/>
      <c r="ALG223" s="102"/>
      <c r="ALH223" s="102"/>
      <c r="ALI223" s="102"/>
      <c r="ALJ223" s="102"/>
      <c r="ALK223" s="102"/>
      <c r="ALL223" s="102"/>
      <c r="ALM223" s="102"/>
      <c r="ALN223" s="102"/>
      <c r="ALO223" s="102"/>
      <c r="ALP223" s="102"/>
      <c r="ALQ223" s="102"/>
      <c r="ALR223" s="102"/>
      <c r="ALS223" s="102"/>
      <c r="ALT223" s="102"/>
      <c r="ALU223" s="102"/>
      <c r="ALV223" s="102"/>
      <c r="ALW223" s="102"/>
      <c r="ALX223" s="102"/>
      <c r="ALY223" s="102"/>
      <c r="ALZ223" s="102"/>
      <c r="AMA223" s="102"/>
      <c r="AMB223" s="102"/>
      <c r="AMC223" s="102"/>
      <c r="AMD223" s="102"/>
      <c r="AME223" s="102"/>
      <c r="AMF223" s="102"/>
      <c r="AMG223" s="102"/>
      <c r="AMH223" s="102"/>
      <c r="AMI223" s="102"/>
      <c r="AMJ223" s="102"/>
      <c r="AMK223" s="102"/>
      <c r="AML223" s="102"/>
      <c r="AMM223" s="102"/>
      <c r="AMN223" s="102"/>
      <c r="AMO223" s="102"/>
      <c r="AMP223" s="102"/>
      <c r="AMQ223" s="102"/>
      <c r="AMR223" s="102"/>
      <c r="AMS223" s="102"/>
      <c r="AMT223" s="102"/>
      <c r="AMU223" s="102"/>
      <c r="AMV223" s="102"/>
      <c r="AMW223" s="102"/>
      <c r="AMX223" s="102"/>
      <c r="AMY223" s="102"/>
      <c r="AMZ223" s="102"/>
      <c r="ANA223" s="102"/>
      <c r="ANB223" s="102"/>
      <c r="ANC223" s="102"/>
      <c r="AND223" s="102"/>
      <c r="ANE223" s="102"/>
      <c r="ANF223" s="102"/>
      <c r="ANG223" s="102"/>
      <c r="ANH223" s="102"/>
      <c r="ANI223" s="102"/>
      <c r="ANJ223" s="102"/>
      <c r="ANK223" s="102"/>
      <c r="ANL223" s="102"/>
      <c r="ANM223" s="102"/>
      <c r="ANN223" s="102"/>
      <c r="ANO223" s="102"/>
      <c r="ANP223" s="102"/>
      <c r="ANQ223" s="102"/>
      <c r="ANR223" s="102"/>
      <c r="ANS223" s="102"/>
      <c r="ANT223" s="102"/>
      <c r="ANU223" s="102"/>
      <c r="ANV223" s="102"/>
      <c r="ANW223" s="102"/>
      <c r="ANX223" s="102"/>
      <c r="ANY223" s="102"/>
      <c r="ANZ223" s="102"/>
      <c r="AOA223" s="102"/>
      <c r="AOB223" s="102"/>
      <c r="AOC223" s="102"/>
      <c r="AOD223" s="102"/>
      <c r="AOE223" s="102"/>
      <c r="AOF223" s="102"/>
      <c r="AOG223" s="102"/>
      <c r="AOH223" s="102"/>
      <c r="AOI223" s="102"/>
      <c r="AOJ223" s="102"/>
      <c r="AOK223" s="102"/>
      <c r="AOL223" s="102"/>
      <c r="AOM223" s="102"/>
      <c r="AON223" s="102"/>
      <c r="AOO223" s="102"/>
      <c r="AOP223" s="102"/>
      <c r="AOQ223" s="102"/>
      <c r="AOR223" s="102"/>
      <c r="AOS223" s="102"/>
      <c r="AOT223" s="102"/>
      <c r="AOU223" s="102"/>
      <c r="AOV223" s="102"/>
      <c r="AOW223" s="102"/>
      <c r="AOX223" s="102"/>
      <c r="AOY223" s="102"/>
      <c r="AOZ223" s="102"/>
      <c r="APA223" s="102"/>
      <c r="APB223" s="102"/>
      <c r="APC223" s="102"/>
      <c r="APD223" s="102"/>
      <c r="APE223" s="102"/>
      <c r="APF223" s="102"/>
      <c r="APG223" s="102"/>
      <c r="APH223" s="102"/>
      <c r="API223" s="102"/>
      <c r="APJ223" s="102"/>
      <c r="APK223" s="102"/>
      <c r="APL223" s="102"/>
      <c r="APM223" s="102"/>
      <c r="APN223" s="102"/>
      <c r="APO223" s="102"/>
      <c r="APP223" s="102"/>
      <c r="APQ223" s="102"/>
      <c r="APR223" s="102"/>
      <c r="APS223" s="102"/>
      <c r="APT223" s="102"/>
      <c r="APU223" s="102"/>
      <c r="APV223" s="102"/>
      <c r="APW223" s="102"/>
      <c r="APX223" s="102"/>
      <c r="APY223" s="102"/>
      <c r="APZ223" s="102"/>
      <c r="AQA223" s="102"/>
      <c r="AQB223" s="102"/>
      <c r="AQC223" s="102"/>
      <c r="AQD223" s="102"/>
      <c r="AQE223" s="102"/>
      <c r="AQF223" s="102"/>
      <c r="AQG223" s="102"/>
      <c r="AQH223" s="102"/>
      <c r="AQI223" s="102"/>
      <c r="AQJ223" s="102"/>
      <c r="AQK223" s="102"/>
      <c r="AQL223" s="102"/>
      <c r="AQM223" s="102"/>
      <c r="AQN223" s="102"/>
      <c r="AQO223" s="102"/>
      <c r="AQP223" s="102"/>
      <c r="AQQ223" s="102"/>
      <c r="AQR223" s="102"/>
      <c r="AQS223" s="102"/>
      <c r="AQT223" s="102"/>
      <c r="AQU223" s="102"/>
      <c r="AQV223" s="102"/>
      <c r="AQW223" s="102"/>
      <c r="AQX223" s="102"/>
      <c r="AQY223" s="102"/>
      <c r="AQZ223" s="102"/>
      <c r="ARA223" s="102"/>
      <c r="ARB223" s="102"/>
      <c r="ARC223" s="102"/>
      <c r="ARD223" s="102"/>
      <c r="ARE223" s="102"/>
      <c r="ARF223" s="102"/>
      <c r="ARG223" s="102"/>
      <c r="ARH223" s="102"/>
      <c r="ARI223" s="102"/>
      <c r="ARJ223" s="102"/>
      <c r="ARK223" s="102"/>
      <c r="ARL223" s="102"/>
      <c r="ARM223" s="102"/>
      <c r="ARN223" s="102"/>
      <c r="ARO223" s="102"/>
      <c r="ARP223" s="102"/>
      <c r="ARQ223" s="102"/>
      <c r="ARR223" s="102"/>
      <c r="ARS223" s="102"/>
      <c r="ART223" s="102"/>
      <c r="ARU223" s="102"/>
      <c r="ARV223" s="102"/>
      <c r="ARW223" s="102"/>
      <c r="ARX223" s="102"/>
      <c r="ARY223" s="102"/>
      <c r="ARZ223" s="102"/>
      <c r="ASA223" s="102"/>
      <c r="ASB223" s="102"/>
      <c r="ASC223" s="102"/>
      <c r="ASD223" s="102"/>
      <c r="ASE223" s="102"/>
      <c r="ASF223" s="102"/>
      <c r="ASG223" s="102"/>
      <c r="ASH223" s="102"/>
      <c r="ASI223" s="102"/>
      <c r="ASJ223" s="102"/>
      <c r="ASK223" s="102"/>
      <c r="ASL223" s="102"/>
      <c r="ASM223" s="102"/>
      <c r="ASN223" s="102"/>
      <c r="ASO223" s="102"/>
      <c r="ASP223" s="102"/>
      <c r="ASQ223" s="102"/>
      <c r="ASR223" s="102"/>
      <c r="ASS223" s="102"/>
      <c r="AST223" s="102"/>
      <c r="ASU223" s="102"/>
      <c r="ASV223" s="102"/>
      <c r="ASW223" s="102"/>
      <c r="ASX223" s="102"/>
      <c r="ASY223" s="102"/>
      <c r="ASZ223" s="102"/>
      <c r="ATA223" s="102"/>
      <c r="ATB223" s="102"/>
      <c r="ATC223" s="102"/>
      <c r="ATD223" s="102"/>
      <c r="ATE223" s="102"/>
      <c r="ATF223" s="102"/>
      <c r="ATG223" s="102"/>
      <c r="ATH223" s="102"/>
      <c r="ATI223" s="102"/>
      <c r="ATJ223" s="102"/>
      <c r="ATK223" s="102"/>
      <c r="ATL223" s="102"/>
      <c r="ATM223" s="102"/>
      <c r="ATN223" s="102"/>
      <c r="ATO223" s="102"/>
      <c r="ATP223" s="102"/>
      <c r="ATQ223" s="102"/>
      <c r="ATR223" s="102"/>
      <c r="ATS223" s="102"/>
      <c r="ATT223" s="102"/>
      <c r="ATU223" s="102"/>
      <c r="ATV223" s="102"/>
      <c r="ATW223" s="102"/>
      <c r="ATX223" s="102"/>
      <c r="ATY223" s="102"/>
      <c r="ATZ223" s="102"/>
      <c r="AUA223" s="102"/>
      <c r="AUB223" s="102"/>
      <c r="AUC223" s="102"/>
      <c r="AUD223" s="102"/>
      <c r="AUE223" s="102"/>
      <c r="AUF223" s="102"/>
      <c r="AUG223" s="102"/>
      <c r="AUH223" s="102"/>
      <c r="AUI223" s="102"/>
      <c r="AUJ223" s="102"/>
      <c r="AUK223" s="102"/>
      <c r="AUL223" s="102"/>
      <c r="AUM223" s="102"/>
      <c r="AUN223" s="102"/>
      <c r="AUO223" s="102"/>
      <c r="AUP223" s="102"/>
      <c r="AUQ223" s="102"/>
      <c r="AUR223" s="102"/>
      <c r="AUS223" s="102"/>
      <c r="AUT223" s="102"/>
      <c r="AUU223" s="102"/>
      <c r="AUV223" s="102"/>
      <c r="AUW223" s="102"/>
      <c r="AUX223" s="102"/>
      <c r="AUY223" s="102"/>
      <c r="AUZ223" s="102"/>
      <c r="AVA223" s="102"/>
      <c r="AVB223" s="102"/>
      <c r="AVC223" s="102"/>
      <c r="AVD223" s="102"/>
      <c r="AVE223" s="102"/>
      <c r="AVF223" s="102"/>
      <c r="AVG223" s="102"/>
      <c r="AVH223" s="102"/>
      <c r="AVI223" s="102"/>
      <c r="AVJ223" s="102"/>
      <c r="AVK223" s="102"/>
      <c r="AVL223" s="102"/>
      <c r="AVM223" s="102"/>
      <c r="AVN223" s="102"/>
      <c r="AVO223" s="102"/>
      <c r="AVP223" s="102"/>
      <c r="AVQ223" s="102"/>
      <c r="AVR223" s="102"/>
      <c r="AVS223" s="102"/>
      <c r="AVT223" s="102"/>
      <c r="AVU223" s="102"/>
      <c r="AVV223" s="102"/>
      <c r="AVW223" s="102"/>
      <c r="AVX223" s="102"/>
      <c r="AVY223" s="102"/>
      <c r="AVZ223" s="102"/>
      <c r="AWA223" s="102"/>
      <c r="AWB223" s="102"/>
      <c r="AWC223" s="102"/>
      <c r="AWD223" s="102"/>
      <c r="AWE223" s="102"/>
      <c r="AWF223" s="102"/>
      <c r="AWG223" s="102"/>
      <c r="AWH223" s="102"/>
      <c r="AWI223" s="102"/>
      <c r="AWJ223" s="102"/>
      <c r="AWK223" s="102"/>
      <c r="AWL223" s="102"/>
      <c r="AWM223" s="102"/>
      <c r="AWN223" s="102"/>
      <c r="AWO223" s="102"/>
      <c r="AWP223" s="102"/>
      <c r="AWQ223" s="102"/>
      <c r="AWR223" s="102"/>
      <c r="AWS223" s="102"/>
      <c r="AWT223" s="102"/>
      <c r="AWU223" s="102"/>
      <c r="AWV223" s="102"/>
      <c r="AWW223" s="102"/>
      <c r="AWX223" s="102"/>
      <c r="AWY223" s="102"/>
      <c r="AWZ223" s="102"/>
      <c r="AXA223" s="102"/>
      <c r="AXB223" s="102"/>
      <c r="AXC223" s="102"/>
      <c r="AXD223" s="102"/>
      <c r="AXE223" s="102"/>
      <c r="AXF223" s="102"/>
      <c r="AXG223" s="102"/>
      <c r="AXH223" s="102"/>
      <c r="AXI223" s="102"/>
      <c r="AXJ223" s="102"/>
      <c r="AXK223" s="102"/>
      <c r="AXL223" s="102"/>
      <c r="AXM223" s="102"/>
      <c r="AXN223" s="102"/>
      <c r="AXO223" s="102"/>
      <c r="AXP223" s="102"/>
      <c r="AXQ223" s="102"/>
      <c r="AXR223" s="102"/>
      <c r="AXS223" s="102"/>
      <c r="AXT223" s="102"/>
      <c r="AXU223" s="102"/>
      <c r="AXV223" s="102"/>
      <c r="AXW223" s="102"/>
      <c r="AXX223" s="102"/>
      <c r="AXY223" s="102"/>
      <c r="AXZ223" s="102"/>
      <c r="AYA223" s="102"/>
      <c r="AYB223" s="102"/>
      <c r="AYC223" s="102"/>
      <c r="AYD223" s="102"/>
      <c r="AYE223" s="102"/>
      <c r="AYF223" s="102"/>
      <c r="AYG223" s="102"/>
      <c r="AYH223" s="102"/>
      <c r="AYI223" s="102"/>
      <c r="AYJ223" s="102"/>
      <c r="AYK223" s="102"/>
      <c r="AYL223" s="102"/>
      <c r="AYM223" s="102"/>
      <c r="AYN223" s="102"/>
      <c r="AYO223" s="102"/>
      <c r="AYP223" s="102"/>
      <c r="AYQ223" s="102"/>
      <c r="AYR223" s="102"/>
      <c r="AYS223" s="102"/>
      <c r="AYT223" s="102"/>
      <c r="AYU223" s="102"/>
      <c r="AYV223" s="102"/>
      <c r="AYW223" s="102"/>
      <c r="AYX223" s="102"/>
      <c r="AYY223" s="102"/>
      <c r="AYZ223" s="102"/>
      <c r="AZA223" s="102"/>
      <c r="AZB223" s="102"/>
      <c r="AZC223" s="102"/>
      <c r="AZD223" s="102"/>
      <c r="AZE223" s="102"/>
      <c r="AZF223" s="102"/>
      <c r="AZG223" s="102"/>
      <c r="AZH223" s="102"/>
      <c r="AZI223" s="102"/>
      <c r="AZJ223" s="102"/>
      <c r="AZK223" s="102"/>
      <c r="AZL223" s="102"/>
      <c r="AZM223" s="102"/>
      <c r="AZN223" s="102"/>
      <c r="AZO223" s="102"/>
      <c r="AZP223" s="102"/>
      <c r="AZQ223" s="102"/>
      <c r="AZR223" s="102"/>
      <c r="AZS223" s="102"/>
      <c r="AZT223" s="102"/>
      <c r="AZU223" s="102"/>
      <c r="AZV223" s="102"/>
      <c r="AZW223" s="102"/>
      <c r="AZX223" s="102"/>
      <c r="AZY223" s="102"/>
      <c r="AZZ223" s="102"/>
      <c r="BAA223" s="102"/>
      <c r="BAB223" s="102"/>
      <c r="BAC223" s="102"/>
      <c r="BAD223" s="102"/>
      <c r="BAE223" s="102"/>
      <c r="BAF223" s="102"/>
      <c r="BAG223" s="102"/>
      <c r="BAH223" s="102"/>
      <c r="BAI223" s="102"/>
      <c r="BAJ223" s="102"/>
      <c r="BAK223" s="102"/>
      <c r="BAL223" s="102"/>
      <c r="BAM223" s="102"/>
      <c r="BAN223" s="102"/>
      <c r="BAO223" s="102"/>
      <c r="BAP223" s="102"/>
      <c r="BAQ223" s="102"/>
      <c r="BAR223" s="102"/>
      <c r="BAS223" s="102"/>
      <c r="BAT223" s="102"/>
      <c r="BAU223" s="102"/>
      <c r="BAV223" s="102"/>
      <c r="BAW223" s="102"/>
      <c r="BAX223" s="102"/>
      <c r="BAY223" s="102"/>
      <c r="BAZ223" s="102"/>
      <c r="BBA223" s="102"/>
      <c r="BBB223" s="102"/>
      <c r="BBC223" s="102"/>
      <c r="BBD223" s="102"/>
      <c r="BBE223" s="102"/>
      <c r="BBF223" s="102"/>
      <c r="BBG223" s="102"/>
      <c r="BBH223" s="102"/>
      <c r="BBI223" s="102"/>
      <c r="BBJ223" s="102"/>
      <c r="BBK223" s="102"/>
      <c r="BBL223" s="102"/>
      <c r="BBM223" s="102"/>
      <c r="BBN223" s="102"/>
      <c r="BBO223" s="102"/>
      <c r="BBP223" s="102"/>
      <c r="BBQ223" s="102"/>
      <c r="BBR223" s="102"/>
      <c r="BBS223" s="102"/>
      <c r="BBT223" s="102"/>
      <c r="BBU223" s="102"/>
      <c r="BBV223" s="102"/>
      <c r="BBW223" s="102"/>
      <c r="BBX223" s="102"/>
      <c r="BBY223" s="102"/>
      <c r="BBZ223" s="102"/>
      <c r="BCA223" s="102"/>
      <c r="BCB223" s="102"/>
      <c r="BCC223" s="102"/>
      <c r="BCD223" s="102"/>
      <c r="BCE223" s="102"/>
      <c r="BCF223" s="102"/>
      <c r="BCG223" s="102"/>
      <c r="BCH223" s="102"/>
      <c r="BCI223" s="102"/>
      <c r="BCJ223" s="102"/>
      <c r="BCK223" s="102"/>
      <c r="BCL223" s="102"/>
      <c r="BCM223" s="102"/>
      <c r="BCN223" s="102"/>
      <c r="BCO223" s="102"/>
      <c r="BCP223" s="102"/>
      <c r="BCQ223" s="102"/>
      <c r="BCR223" s="102"/>
      <c r="BCS223" s="102"/>
      <c r="BCT223" s="102"/>
      <c r="BCU223" s="102"/>
      <c r="BCV223" s="102"/>
      <c r="BCW223" s="102"/>
      <c r="BCX223" s="102"/>
      <c r="BCY223" s="102"/>
      <c r="BCZ223" s="102"/>
      <c r="BDA223" s="102"/>
      <c r="BDB223" s="102"/>
      <c r="BDC223" s="102"/>
      <c r="BDD223" s="102"/>
      <c r="BDE223" s="102"/>
      <c r="BDF223" s="102"/>
      <c r="BDG223" s="102"/>
      <c r="BDH223" s="102"/>
      <c r="BDI223" s="102"/>
      <c r="BDJ223" s="102"/>
      <c r="BDK223" s="102"/>
      <c r="BDL223" s="102"/>
      <c r="BDM223" s="102"/>
      <c r="BDN223" s="102"/>
      <c r="BDO223" s="102"/>
      <c r="BDP223" s="102"/>
      <c r="BDQ223" s="102"/>
      <c r="BDR223" s="102"/>
      <c r="BDS223" s="102"/>
      <c r="BDT223" s="102"/>
      <c r="BDU223" s="102"/>
      <c r="BDV223" s="102"/>
      <c r="BDW223" s="102"/>
      <c r="BDX223" s="102"/>
      <c r="BDY223" s="102"/>
      <c r="BDZ223" s="102"/>
      <c r="BEA223" s="102"/>
      <c r="BEB223" s="102"/>
      <c r="BEC223" s="102"/>
      <c r="BED223" s="102"/>
      <c r="BEE223" s="102"/>
      <c r="BEF223" s="102"/>
      <c r="BEG223" s="102"/>
      <c r="BEH223" s="102"/>
      <c r="BEI223" s="102"/>
      <c r="BEJ223" s="102"/>
      <c r="BEK223" s="102"/>
      <c r="BEL223" s="102"/>
      <c r="BEM223" s="102"/>
      <c r="BEN223" s="102"/>
      <c r="BEO223" s="102"/>
      <c r="BEP223" s="102"/>
      <c r="BEQ223" s="102"/>
      <c r="BER223" s="102"/>
      <c r="BES223" s="102"/>
      <c r="BET223" s="102"/>
      <c r="BEU223" s="102"/>
      <c r="BEV223" s="102"/>
      <c r="BEW223" s="102"/>
      <c r="BEX223" s="102"/>
      <c r="BEY223" s="102"/>
      <c r="BEZ223" s="102"/>
      <c r="BFA223" s="102"/>
      <c r="BFB223" s="102"/>
      <c r="BFC223" s="102"/>
      <c r="BFD223" s="102"/>
      <c r="BFE223" s="102"/>
      <c r="BFF223" s="102"/>
      <c r="BFG223" s="102"/>
      <c r="BFH223" s="102"/>
      <c r="BFI223" s="102"/>
      <c r="BFJ223" s="102"/>
      <c r="BFK223" s="102"/>
      <c r="BFL223" s="102"/>
      <c r="BFM223" s="102"/>
      <c r="BFN223" s="102"/>
      <c r="BFO223" s="102"/>
      <c r="BFP223" s="102"/>
      <c r="BFQ223" s="102"/>
      <c r="BFR223" s="102"/>
      <c r="BFS223" s="102"/>
      <c r="BFT223" s="102"/>
      <c r="BFU223" s="102"/>
      <c r="BFV223" s="102"/>
      <c r="BFW223" s="102"/>
      <c r="BFX223" s="102"/>
      <c r="BFY223" s="102"/>
      <c r="BFZ223" s="102"/>
      <c r="BGA223" s="102"/>
      <c r="BGB223" s="102"/>
      <c r="BGC223" s="102"/>
      <c r="BGD223" s="102"/>
      <c r="BGE223" s="102"/>
      <c r="BGF223" s="102"/>
      <c r="BGG223" s="102"/>
      <c r="BGH223" s="102"/>
      <c r="BGI223" s="102"/>
      <c r="BGJ223" s="102"/>
      <c r="BGK223" s="102"/>
      <c r="BGL223" s="102"/>
      <c r="BGM223" s="102"/>
      <c r="BGN223" s="102"/>
      <c r="BGO223" s="102"/>
      <c r="BGP223" s="102"/>
      <c r="BGQ223" s="102"/>
      <c r="BGR223" s="102"/>
      <c r="BGS223" s="102"/>
      <c r="BGT223" s="102"/>
      <c r="BGU223" s="102"/>
      <c r="BGV223" s="102"/>
      <c r="BGW223" s="102"/>
      <c r="BGX223" s="102"/>
      <c r="BGY223" s="102"/>
      <c r="BGZ223" s="102"/>
      <c r="BHA223" s="102"/>
      <c r="BHB223" s="102"/>
      <c r="BHC223" s="102"/>
      <c r="BHD223" s="102"/>
      <c r="BHE223" s="102"/>
      <c r="BHF223" s="102"/>
      <c r="BHG223" s="102"/>
      <c r="BHH223" s="102"/>
      <c r="BHI223" s="102"/>
      <c r="BHJ223" s="102"/>
      <c r="BHK223" s="102"/>
      <c r="BHL223" s="102"/>
      <c r="BHM223" s="102"/>
      <c r="BHN223" s="102"/>
      <c r="BHO223" s="102"/>
      <c r="BHP223" s="102"/>
      <c r="BHQ223" s="102"/>
      <c r="BHR223" s="102"/>
      <c r="BHS223" s="102"/>
      <c r="BHT223" s="102"/>
      <c r="BHU223" s="102"/>
      <c r="BHV223" s="102"/>
      <c r="BHW223" s="102"/>
      <c r="BHX223" s="102"/>
      <c r="BHY223" s="102"/>
      <c r="BHZ223" s="102"/>
      <c r="BIA223" s="102"/>
      <c r="BIB223" s="102"/>
      <c r="BIC223" s="102"/>
      <c r="BID223" s="102"/>
      <c r="BIE223" s="102"/>
      <c r="BIF223" s="102"/>
      <c r="BIG223" s="102"/>
      <c r="BIH223" s="102"/>
      <c r="BII223" s="102"/>
      <c r="BIJ223" s="102"/>
      <c r="BIK223" s="102"/>
      <c r="BIL223" s="102"/>
      <c r="BIM223" s="102"/>
      <c r="BIN223" s="102"/>
      <c r="BIO223" s="102"/>
      <c r="BIP223" s="102"/>
      <c r="BIQ223" s="102"/>
      <c r="BIR223" s="102"/>
      <c r="BIS223" s="102"/>
      <c r="BIT223" s="102"/>
      <c r="BIU223" s="102"/>
      <c r="BIV223" s="102"/>
      <c r="BIW223" s="102"/>
      <c r="BIX223" s="102"/>
      <c r="BIY223" s="102"/>
      <c r="BIZ223" s="102"/>
      <c r="BJA223" s="102"/>
      <c r="BJB223" s="102"/>
      <c r="BJC223" s="102"/>
      <c r="BJD223" s="102"/>
      <c r="BJE223" s="102"/>
      <c r="BJF223" s="102"/>
      <c r="BJG223" s="102"/>
      <c r="BJH223" s="102"/>
      <c r="BJI223" s="102"/>
      <c r="BJJ223" s="102"/>
      <c r="BJK223" s="102"/>
      <c r="BJL223" s="102"/>
      <c r="BJM223" s="102"/>
      <c r="BJN223" s="102"/>
      <c r="BJO223" s="102"/>
      <c r="BJP223" s="102"/>
      <c r="BJQ223" s="102"/>
      <c r="BJR223" s="102"/>
      <c r="BJS223" s="102"/>
      <c r="BJT223" s="102"/>
      <c r="BJU223" s="102"/>
      <c r="BJV223" s="102"/>
      <c r="BJW223" s="102"/>
      <c r="BJX223" s="102"/>
      <c r="BJY223" s="102"/>
      <c r="BJZ223" s="102"/>
      <c r="BKA223" s="102"/>
      <c r="BKB223" s="102"/>
      <c r="BKC223" s="102"/>
      <c r="BKD223" s="102"/>
      <c r="BKE223" s="102"/>
      <c r="BKF223" s="102"/>
      <c r="BKG223" s="102"/>
      <c r="BKH223" s="102"/>
      <c r="BKI223" s="102"/>
      <c r="BKJ223" s="102"/>
      <c r="BKK223" s="102"/>
      <c r="BKL223" s="102"/>
      <c r="BKM223" s="102"/>
      <c r="BKN223" s="102"/>
      <c r="BKO223" s="102"/>
      <c r="BKP223" s="102"/>
      <c r="BKQ223" s="102"/>
      <c r="BKR223" s="102"/>
      <c r="BKS223" s="102"/>
      <c r="BKT223" s="102"/>
      <c r="BKU223" s="102"/>
      <c r="BKV223" s="102"/>
      <c r="BKW223" s="102"/>
      <c r="BKX223" s="102"/>
      <c r="BKY223" s="102"/>
      <c r="BKZ223" s="102"/>
      <c r="BLA223" s="102"/>
      <c r="BLB223" s="102"/>
      <c r="BLC223" s="102"/>
      <c r="BLD223" s="102"/>
      <c r="BLE223" s="102"/>
      <c r="BLF223" s="102"/>
      <c r="BLG223" s="102"/>
      <c r="BLH223" s="102"/>
      <c r="BLI223" s="102"/>
      <c r="BLJ223" s="102"/>
      <c r="BLK223" s="102"/>
      <c r="BLL223" s="102"/>
      <c r="BLM223" s="102"/>
      <c r="BLN223" s="102"/>
      <c r="BLO223" s="102"/>
      <c r="BLP223" s="102"/>
      <c r="BLQ223" s="102"/>
      <c r="BLR223" s="102"/>
      <c r="BLS223" s="102"/>
      <c r="BLT223" s="102"/>
      <c r="BLU223" s="102"/>
      <c r="BLV223" s="102"/>
      <c r="BLW223" s="102"/>
      <c r="BLX223" s="102"/>
      <c r="BLY223" s="102"/>
      <c r="BLZ223" s="102"/>
      <c r="BMA223" s="102"/>
      <c r="BMB223" s="102"/>
      <c r="BMC223" s="102"/>
      <c r="BMD223" s="102"/>
      <c r="BME223" s="102"/>
      <c r="BMF223" s="102"/>
      <c r="BMG223" s="102"/>
      <c r="BMH223" s="102"/>
      <c r="BMI223" s="102"/>
      <c r="BMJ223" s="102"/>
      <c r="BMK223" s="102"/>
      <c r="BML223" s="102"/>
      <c r="BMM223" s="102"/>
      <c r="BMN223" s="102"/>
      <c r="BMO223" s="102"/>
      <c r="BMP223" s="102"/>
      <c r="BMQ223" s="102"/>
      <c r="BMR223" s="102"/>
      <c r="BMS223" s="102"/>
      <c r="BMT223" s="102"/>
      <c r="BMU223" s="102"/>
      <c r="BMV223" s="102"/>
      <c r="BMW223" s="102"/>
      <c r="BMX223" s="102"/>
      <c r="BMY223" s="102"/>
      <c r="BMZ223" s="102"/>
      <c r="BNA223" s="102"/>
      <c r="BNB223" s="102"/>
      <c r="BNC223" s="102"/>
      <c r="BND223" s="102"/>
      <c r="BNE223" s="102"/>
      <c r="BNF223" s="102"/>
      <c r="BNG223" s="102"/>
      <c r="BNH223" s="102"/>
      <c r="BNI223" s="102"/>
      <c r="BNJ223" s="102"/>
      <c r="BNK223" s="102"/>
      <c r="BNL223" s="102"/>
      <c r="BNM223" s="102"/>
      <c r="BNN223" s="102"/>
      <c r="BNO223" s="102"/>
      <c r="BNP223" s="102"/>
      <c r="BNQ223" s="102"/>
      <c r="BNR223" s="102"/>
      <c r="BNS223" s="102"/>
      <c r="BNT223" s="102"/>
      <c r="BNU223" s="102"/>
      <c r="BNV223" s="102"/>
      <c r="BNW223" s="102"/>
      <c r="BNX223" s="102"/>
      <c r="BNY223" s="102"/>
      <c r="BNZ223" s="102"/>
      <c r="BOA223" s="102"/>
      <c r="BOB223" s="102"/>
      <c r="BOC223" s="102"/>
      <c r="BOD223" s="102"/>
      <c r="BOE223" s="102"/>
      <c r="BOF223" s="102"/>
      <c r="BOG223" s="102"/>
      <c r="BOH223" s="102"/>
      <c r="BOI223" s="102"/>
      <c r="BOJ223" s="102"/>
      <c r="BOK223" s="102"/>
      <c r="BOL223" s="102"/>
      <c r="BOM223" s="102"/>
      <c r="BON223" s="102"/>
      <c r="BOO223" s="102"/>
      <c r="BOP223" s="102"/>
      <c r="BOQ223" s="102"/>
      <c r="BOR223" s="102"/>
      <c r="BOS223" s="102"/>
      <c r="BOT223" s="102"/>
      <c r="BOU223" s="102"/>
      <c r="BOV223" s="102"/>
      <c r="BOW223" s="102"/>
      <c r="BOX223" s="102"/>
      <c r="BOY223" s="102"/>
      <c r="BOZ223" s="102"/>
      <c r="BPA223" s="102"/>
      <c r="BPB223" s="102"/>
      <c r="BPC223" s="102"/>
      <c r="BPD223" s="102"/>
      <c r="BPE223" s="102"/>
      <c r="BPF223" s="102"/>
      <c r="BPG223" s="102"/>
      <c r="BPH223" s="102"/>
      <c r="BPI223" s="102"/>
      <c r="BPJ223" s="102"/>
      <c r="BPK223" s="102"/>
      <c r="BPL223" s="102"/>
      <c r="BPM223" s="102"/>
      <c r="BPN223" s="102"/>
      <c r="BPO223" s="102"/>
      <c r="BPP223" s="102"/>
      <c r="BPQ223" s="102"/>
      <c r="BPR223" s="102"/>
      <c r="BPS223" s="102"/>
      <c r="BPT223" s="102"/>
      <c r="BPU223" s="102"/>
      <c r="BPV223" s="102"/>
      <c r="BPW223" s="102"/>
      <c r="BPX223" s="102"/>
      <c r="BPY223" s="102"/>
      <c r="BPZ223" s="102"/>
      <c r="BQA223" s="102"/>
      <c r="BQB223" s="102"/>
      <c r="BQC223" s="102"/>
      <c r="BQD223" s="102"/>
      <c r="BQE223" s="102"/>
      <c r="BQF223" s="102"/>
      <c r="BQG223" s="102"/>
      <c r="BQH223" s="102"/>
      <c r="BQI223" s="102"/>
      <c r="BQJ223" s="102"/>
      <c r="BQK223" s="102"/>
      <c r="BQL223" s="102"/>
      <c r="BQM223" s="102"/>
      <c r="BQN223" s="102"/>
      <c r="BQO223" s="102"/>
      <c r="BQP223" s="102"/>
      <c r="BQQ223" s="102"/>
      <c r="BQR223" s="102"/>
      <c r="BQS223" s="102"/>
      <c r="BQT223" s="102"/>
      <c r="BQU223" s="102"/>
      <c r="BQV223" s="102"/>
      <c r="BQW223" s="102"/>
      <c r="BQX223" s="102"/>
      <c r="BQY223" s="102"/>
      <c r="BQZ223" s="102"/>
      <c r="BRA223" s="102"/>
      <c r="BRB223" s="102"/>
      <c r="BRC223" s="102"/>
      <c r="BRD223" s="102"/>
      <c r="BRE223" s="102"/>
      <c r="BRF223" s="102"/>
      <c r="BRG223" s="102"/>
      <c r="BRH223" s="102"/>
      <c r="BRI223" s="102"/>
      <c r="BRJ223" s="102"/>
      <c r="BRK223" s="102"/>
      <c r="BRL223" s="102"/>
      <c r="BRM223" s="102"/>
      <c r="BRN223" s="102"/>
      <c r="BRO223" s="102"/>
      <c r="BRP223" s="102"/>
      <c r="BRQ223" s="102"/>
      <c r="BRR223" s="102"/>
      <c r="BRS223" s="102"/>
      <c r="BRT223" s="102"/>
      <c r="BRU223" s="102"/>
      <c r="BRV223" s="102"/>
      <c r="BRW223" s="102"/>
      <c r="BRX223" s="102"/>
      <c r="BRY223" s="102"/>
      <c r="BRZ223" s="102"/>
      <c r="BSA223" s="102"/>
      <c r="BSB223" s="102"/>
      <c r="BSC223" s="102"/>
      <c r="BSD223" s="102"/>
      <c r="BSE223" s="102"/>
      <c r="BSF223" s="102"/>
      <c r="BSG223" s="102"/>
      <c r="BSH223" s="102"/>
      <c r="BSI223" s="102"/>
      <c r="BSJ223" s="102"/>
      <c r="BSK223" s="102"/>
      <c r="BSL223" s="102"/>
      <c r="BSM223" s="102"/>
      <c r="BSN223" s="102"/>
      <c r="BSO223" s="102"/>
      <c r="BSP223" s="102"/>
      <c r="BSQ223" s="102"/>
      <c r="BSR223" s="102"/>
      <c r="BSS223" s="102"/>
      <c r="BST223" s="102"/>
      <c r="BSU223" s="102"/>
      <c r="BSV223" s="102"/>
      <c r="BSW223" s="102"/>
      <c r="BSX223" s="102"/>
      <c r="BSY223" s="102"/>
      <c r="BSZ223" s="102"/>
      <c r="BTA223" s="102"/>
      <c r="BTB223" s="102"/>
      <c r="BTC223" s="102"/>
      <c r="BTD223" s="102"/>
      <c r="BTE223" s="102"/>
      <c r="BTF223" s="102"/>
      <c r="BTG223" s="102"/>
      <c r="BTH223" s="102"/>
      <c r="BTI223" s="102"/>
      <c r="BTJ223" s="102"/>
      <c r="BTK223" s="102"/>
      <c r="BTL223" s="102"/>
      <c r="BTM223" s="102"/>
      <c r="BTN223" s="102"/>
      <c r="BTO223" s="102"/>
      <c r="BTP223" s="102"/>
      <c r="BTQ223" s="102"/>
      <c r="BTR223" s="102"/>
      <c r="BTS223" s="102"/>
      <c r="BTT223" s="102"/>
      <c r="BTU223" s="102"/>
      <c r="BTV223" s="102"/>
      <c r="BTW223" s="102"/>
      <c r="BTX223" s="102"/>
      <c r="BTY223" s="102"/>
      <c r="BTZ223" s="102"/>
      <c r="BUA223" s="102"/>
      <c r="BUB223" s="102"/>
      <c r="BUC223" s="102"/>
      <c r="BUD223" s="102"/>
      <c r="BUE223" s="102"/>
      <c r="BUF223" s="102"/>
      <c r="BUG223" s="102"/>
      <c r="BUH223" s="102"/>
      <c r="BUI223" s="102"/>
      <c r="BUJ223" s="102"/>
      <c r="BUK223" s="102"/>
      <c r="BUL223" s="102"/>
      <c r="BUM223" s="102"/>
      <c r="BUN223" s="102"/>
      <c r="BUO223" s="102"/>
      <c r="BUP223" s="102"/>
      <c r="BUQ223" s="102"/>
      <c r="BUR223" s="102"/>
      <c r="BUS223" s="102"/>
      <c r="BUT223" s="102"/>
      <c r="BUU223" s="102"/>
      <c r="BUV223" s="102"/>
      <c r="BUW223" s="102"/>
      <c r="BUX223" s="102"/>
      <c r="BUY223" s="102"/>
      <c r="BUZ223" s="102"/>
      <c r="BVA223" s="102"/>
      <c r="BVB223" s="102"/>
      <c r="BVC223" s="102"/>
      <c r="BVD223" s="102"/>
      <c r="BVE223" s="102"/>
      <c r="BVF223" s="102"/>
      <c r="BVG223" s="102"/>
      <c r="BVH223" s="102"/>
      <c r="BVI223" s="102"/>
      <c r="BVJ223" s="102"/>
      <c r="BVK223" s="102"/>
      <c r="BVL223" s="102"/>
      <c r="BVM223" s="102"/>
      <c r="BVN223" s="102"/>
      <c r="BVO223" s="102"/>
      <c r="BVP223" s="102"/>
      <c r="BVQ223" s="102"/>
      <c r="BVR223" s="102"/>
      <c r="BVS223" s="102"/>
      <c r="BVT223" s="102"/>
      <c r="BVU223" s="102"/>
      <c r="BVV223" s="102"/>
      <c r="BVW223" s="102"/>
      <c r="BVX223" s="102"/>
      <c r="BVY223" s="102"/>
      <c r="BVZ223" s="102"/>
      <c r="BWA223" s="102"/>
      <c r="BWB223" s="102"/>
      <c r="BWC223" s="102"/>
      <c r="BWD223" s="102"/>
      <c r="BWE223" s="102"/>
      <c r="BWF223" s="102"/>
      <c r="BWG223" s="102"/>
      <c r="BWH223" s="102"/>
      <c r="BWI223" s="102"/>
      <c r="BWJ223" s="102"/>
      <c r="BWK223" s="102"/>
      <c r="BWL223" s="102"/>
      <c r="BWM223" s="102"/>
      <c r="BWN223" s="102"/>
      <c r="BWO223" s="102"/>
      <c r="BWP223" s="102"/>
      <c r="BWQ223" s="102"/>
      <c r="BWR223" s="102"/>
      <c r="BWS223" s="102"/>
      <c r="BWT223" s="102"/>
      <c r="BWU223" s="102"/>
      <c r="BWV223" s="102"/>
      <c r="BWW223" s="102"/>
      <c r="BWX223" s="102"/>
      <c r="BWY223" s="102"/>
      <c r="BWZ223" s="102"/>
      <c r="BXA223" s="102"/>
      <c r="BXB223" s="102"/>
      <c r="BXC223" s="102"/>
      <c r="BXD223" s="102"/>
      <c r="BXE223" s="102"/>
      <c r="BXF223" s="102"/>
      <c r="BXG223" s="102"/>
      <c r="BXH223" s="102"/>
      <c r="BXI223" s="102"/>
      <c r="BXJ223" s="102"/>
      <c r="BXK223" s="102"/>
      <c r="BXL223" s="102"/>
      <c r="BXM223" s="102"/>
      <c r="BXN223" s="102"/>
      <c r="BXO223" s="102"/>
      <c r="BXP223" s="102"/>
      <c r="BXQ223" s="102"/>
      <c r="BXR223" s="102"/>
      <c r="BXS223" s="102"/>
      <c r="BXT223" s="102"/>
      <c r="BXU223" s="102"/>
      <c r="BXV223" s="102"/>
      <c r="BXW223" s="102"/>
      <c r="BXX223" s="102"/>
      <c r="BXY223" s="102"/>
      <c r="BXZ223" s="102"/>
      <c r="BYA223" s="102"/>
      <c r="BYB223" s="102"/>
      <c r="BYC223" s="102"/>
      <c r="BYD223" s="102"/>
      <c r="BYE223" s="102"/>
      <c r="BYF223" s="102"/>
      <c r="BYG223" s="102"/>
      <c r="BYH223" s="102"/>
      <c r="BYI223" s="102"/>
      <c r="BYJ223" s="102"/>
      <c r="BYK223" s="102"/>
      <c r="BYL223" s="102"/>
      <c r="BYM223" s="102"/>
      <c r="BYN223" s="102"/>
      <c r="BYO223" s="102"/>
      <c r="BYP223" s="102"/>
      <c r="BYQ223" s="102"/>
      <c r="BYR223" s="102"/>
      <c r="BYS223" s="102"/>
      <c r="BYT223" s="102"/>
      <c r="BYU223" s="102"/>
      <c r="BYV223" s="102"/>
      <c r="BYW223" s="102"/>
      <c r="BYX223" s="102"/>
      <c r="BYY223" s="102"/>
      <c r="BYZ223" s="102"/>
      <c r="BZA223" s="102"/>
      <c r="BZB223" s="102"/>
      <c r="BZC223" s="102"/>
      <c r="BZD223" s="102"/>
      <c r="BZE223" s="102"/>
      <c r="BZF223" s="102"/>
      <c r="BZG223" s="102"/>
      <c r="BZH223" s="102"/>
      <c r="BZI223" s="102"/>
      <c r="BZJ223" s="102"/>
      <c r="BZK223" s="102"/>
      <c r="BZL223" s="102"/>
      <c r="BZM223" s="102"/>
      <c r="BZN223" s="102"/>
      <c r="BZO223" s="102"/>
      <c r="BZP223" s="102"/>
      <c r="BZQ223" s="102"/>
      <c r="BZR223" s="102"/>
      <c r="BZS223" s="102"/>
      <c r="BZT223" s="102"/>
      <c r="BZU223" s="102"/>
      <c r="BZV223" s="102"/>
      <c r="BZW223" s="102"/>
    </row>
    <row r="224" spans="2:2051" ht="14.25" customHeight="1">
      <c r="B224" s="112" t="s">
        <v>754</v>
      </c>
      <c r="C224" s="113" t="s">
        <v>235</v>
      </c>
      <c r="D224" s="113" t="s">
        <v>3</v>
      </c>
      <c r="E224" s="113" t="str">
        <f>'Alcance 3'!C119</f>
        <v>Material 7</v>
      </c>
      <c r="F224" s="113" t="str">
        <f>'Alcance 3'!D119</f>
        <v>Tipo de transporte de carga</v>
      </c>
      <c r="G224" s="226" t="s">
        <v>804</v>
      </c>
      <c r="H224" s="237" t="s">
        <v>238</v>
      </c>
      <c r="I224" s="238">
        <v>3</v>
      </c>
      <c r="J224" s="126">
        <f>'Alcance 3'!E119*'Alcance 3'!E138</f>
        <v>0</v>
      </c>
      <c r="K224" s="113" t="s">
        <v>802</v>
      </c>
      <c r="L224" s="113"/>
      <c r="M224" s="298">
        <v>1</v>
      </c>
      <c r="N224" s="117"/>
      <c r="O224" s="113">
        <f t="shared" si="192"/>
        <v>0</v>
      </c>
      <c r="P224" s="115" t="str">
        <f t="shared" si="186"/>
        <v>tkm</v>
      </c>
      <c r="Q224" s="120">
        <f>IFERROR(VLOOKUP($F224,'Datos 1-Factores emisión'!$B$809:$D$820,2,FALSE),0)</f>
        <v>0</v>
      </c>
      <c r="R224" s="121">
        <v>0</v>
      </c>
      <c r="S224" s="121">
        <v>0</v>
      </c>
      <c r="T224" s="121">
        <v>0</v>
      </c>
      <c r="U224" s="121">
        <v>0</v>
      </c>
      <c r="V224" s="120">
        <f t="shared" si="194"/>
        <v>0</v>
      </c>
      <c r="W224" s="121">
        <f t="shared" si="194"/>
        <v>0</v>
      </c>
      <c r="X224" s="121">
        <f t="shared" si="194"/>
        <v>0</v>
      </c>
      <c r="Y224" s="121">
        <v>0</v>
      </c>
      <c r="Z224" s="121">
        <v>0</v>
      </c>
      <c r="AA224" s="121">
        <f t="shared" si="188"/>
        <v>0</v>
      </c>
      <c r="AB224" s="120">
        <f>'Datos 2-Potenciales calent glob'!$E$6</f>
        <v>1</v>
      </c>
      <c r="AC224" s="121">
        <f>'Datos 2-Potenciales calent glob'!$E$31</f>
        <v>28</v>
      </c>
      <c r="AD224" s="121">
        <f>'Datos 2-Potenciales calent glob'!$E$32</f>
        <v>265</v>
      </c>
      <c r="AE224" s="123">
        <f>SUMIF('Datos 2-Potenciales calent glob'!$B$6:$B$56,Cálculos_5!E224,'Datos 2-Potenciales calent glob'!$E$6:$E$56)</f>
        <v>0</v>
      </c>
      <c r="AF224" s="121">
        <f>'Datos 2-Potenciales calent glob'!$E$6</f>
        <v>1</v>
      </c>
      <c r="AG224" s="121">
        <f>'Datos 2-Potenciales calent glob'!$E$6</f>
        <v>1</v>
      </c>
      <c r="AH224" s="120">
        <f t="shared" si="193"/>
        <v>0</v>
      </c>
      <c r="AI224" s="121">
        <f t="shared" si="193"/>
        <v>0</v>
      </c>
      <c r="AJ224" s="121">
        <f t="shared" si="193"/>
        <v>0</v>
      </c>
      <c r="AK224" s="121">
        <f t="shared" si="193"/>
        <v>0</v>
      </c>
      <c r="AL224" s="124">
        <f t="shared" si="190"/>
        <v>0</v>
      </c>
      <c r="AM224" s="121">
        <f t="shared" si="176"/>
        <v>0</v>
      </c>
      <c r="AN224" s="207">
        <f t="shared" si="155"/>
        <v>0</v>
      </c>
      <c r="AO224" s="102"/>
      <c r="AP224" s="102"/>
      <c r="AQ224" s="102"/>
      <c r="AR224" s="102"/>
      <c r="AS224" s="102"/>
      <c r="AT224" s="102"/>
      <c r="AU224" s="102"/>
      <c r="AV224" s="102"/>
      <c r="AW224" s="102"/>
      <c r="AX224" s="102"/>
      <c r="AY224" s="102"/>
      <c r="AZ224" s="102"/>
      <c r="BA224" s="102"/>
      <c r="BB224" s="102"/>
      <c r="BC224" s="102"/>
      <c r="BD224" s="102"/>
      <c r="BE224" s="102"/>
      <c r="BF224" s="102"/>
      <c r="BG224" s="102"/>
      <c r="BH224" s="102"/>
      <c r="BI224" s="102"/>
      <c r="BJ224" s="102"/>
      <c r="BK224" s="102"/>
      <c r="BL224" s="102"/>
      <c r="BM224" s="102"/>
      <c r="BN224" s="102"/>
      <c r="BO224" s="102"/>
      <c r="BP224" s="102"/>
      <c r="BQ224" s="102"/>
      <c r="BR224" s="102"/>
      <c r="BS224" s="102"/>
      <c r="BT224" s="102"/>
      <c r="BU224" s="102"/>
      <c r="BV224" s="102"/>
      <c r="BW224" s="102"/>
      <c r="BX224" s="102"/>
      <c r="BY224" s="102"/>
      <c r="BZ224" s="102"/>
      <c r="CA224" s="102"/>
      <c r="CB224" s="102"/>
      <c r="CC224" s="102"/>
      <c r="CD224" s="102"/>
      <c r="CE224" s="102"/>
      <c r="CF224" s="102"/>
      <c r="CG224" s="102"/>
      <c r="CH224" s="102"/>
      <c r="CI224" s="102"/>
      <c r="CJ224" s="102"/>
      <c r="CK224" s="102"/>
      <c r="CL224" s="102"/>
      <c r="CM224" s="102"/>
      <c r="CN224" s="102"/>
      <c r="CO224" s="102"/>
      <c r="CP224" s="102"/>
      <c r="CQ224" s="102"/>
      <c r="CR224" s="102"/>
      <c r="CS224" s="102"/>
      <c r="CT224" s="102"/>
      <c r="CU224" s="102"/>
      <c r="CV224" s="102"/>
      <c r="CW224" s="102"/>
      <c r="CX224" s="102"/>
      <c r="CY224" s="102"/>
      <c r="CZ224" s="102"/>
      <c r="DA224" s="102"/>
      <c r="DB224" s="102"/>
      <c r="DC224" s="102"/>
      <c r="DD224" s="102"/>
      <c r="DE224" s="102"/>
      <c r="DF224" s="102"/>
      <c r="DG224" s="102"/>
      <c r="DH224" s="102"/>
      <c r="DI224" s="102"/>
      <c r="DJ224" s="102"/>
      <c r="DK224" s="102"/>
      <c r="DL224" s="102"/>
      <c r="DM224" s="102"/>
      <c r="DN224" s="102"/>
      <c r="DO224" s="102"/>
      <c r="DP224" s="102"/>
      <c r="DQ224" s="102"/>
      <c r="DR224" s="102"/>
      <c r="DS224" s="102"/>
      <c r="DT224" s="102"/>
      <c r="DU224" s="102"/>
      <c r="DV224" s="102"/>
      <c r="DW224" s="102"/>
      <c r="DX224" s="102"/>
      <c r="DY224" s="102"/>
      <c r="DZ224" s="102"/>
      <c r="EA224" s="102"/>
      <c r="EB224" s="102"/>
      <c r="EC224" s="102"/>
      <c r="ED224" s="102"/>
      <c r="EE224" s="102"/>
      <c r="EF224" s="102"/>
      <c r="EG224" s="102"/>
      <c r="EH224" s="102"/>
      <c r="EI224" s="102"/>
      <c r="EJ224" s="102"/>
      <c r="EK224" s="102"/>
      <c r="EL224" s="102"/>
      <c r="EM224" s="102"/>
      <c r="EN224" s="102"/>
      <c r="EO224" s="102"/>
      <c r="EP224" s="102"/>
      <c r="EQ224" s="102"/>
      <c r="ER224" s="102"/>
      <c r="ES224" s="102"/>
      <c r="ET224" s="102"/>
      <c r="EU224" s="102"/>
      <c r="EV224" s="102"/>
      <c r="EW224" s="102"/>
      <c r="EX224" s="102"/>
      <c r="EY224" s="102"/>
      <c r="EZ224" s="102"/>
      <c r="FA224" s="102"/>
      <c r="FB224" s="102"/>
      <c r="FC224" s="102"/>
      <c r="FD224" s="102"/>
      <c r="FE224" s="102"/>
      <c r="FF224" s="102"/>
      <c r="FG224" s="102"/>
      <c r="FH224" s="102"/>
      <c r="FI224" s="102"/>
      <c r="FJ224" s="102"/>
      <c r="FK224" s="102"/>
      <c r="FL224" s="102"/>
      <c r="FM224" s="102"/>
      <c r="FN224" s="102"/>
      <c r="FO224" s="102"/>
      <c r="FP224" s="102"/>
      <c r="FQ224" s="102"/>
      <c r="FR224" s="102"/>
      <c r="FS224" s="102"/>
      <c r="FT224" s="102"/>
      <c r="FU224" s="102"/>
      <c r="FV224" s="102"/>
      <c r="FW224" s="102"/>
      <c r="FX224" s="102"/>
      <c r="FY224" s="102"/>
      <c r="FZ224" s="102"/>
      <c r="GA224" s="102"/>
      <c r="GB224" s="102"/>
      <c r="GC224" s="102"/>
      <c r="GD224" s="102"/>
      <c r="GE224" s="102"/>
      <c r="GF224" s="102"/>
      <c r="GG224" s="102"/>
      <c r="GH224" s="102"/>
      <c r="GI224" s="102"/>
      <c r="GJ224" s="102"/>
      <c r="GK224" s="102"/>
      <c r="GL224" s="102"/>
      <c r="GM224" s="102"/>
      <c r="GN224" s="102"/>
      <c r="GO224" s="102"/>
      <c r="GP224" s="102"/>
      <c r="GQ224" s="102"/>
      <c r="GR224" s="102"/>
      <c r="GS224" s="102"/>
      <c r="GT224" s="102"/>
      <c r="GU224" s="102"/>
      <c r="GV224" s="102"/>
      <c r="GW224" s="102"/>
      <c r="GX224" s="102"/>
      <c r="GY224" s="102"/>
      <c r="GZ224" s="102"/>
      <c r="HA224" s="102"/>
      <c r="HB224" s="102"/>
      <c r="HC224" s="102"/>
      <c r="HD224" s="102"/>
      <c r="HE224" s="102"/>
      <c r="HF224" s="102"/>
      <c r="HG224" s="102"/>
      <c r="HH224" s="102"/>
      <c r="HI224" s="102"/>
      <c r="HJ224" s="102"/>
      <c r="HK224" s="102"/>
      <c r="HL224" s="102"/>
      <c r="HM224" s="102"/>
      <c r="HN224" s="102"/>
      <c r="HO224" s="102"/>
      <c r="HP224" s="102"/>
      <c r="HQ224" s="102"/>
      <c r="HR224" s="102"/>
      <c r="HS224" s="102"/>
      <c r="HT224" s="102"/>
      <c r="HU224" s="102"/>
      <c r="HV224" s="102"/>
      <c r="HW224" s="102"/>
      <c r="HX224" s="102"/>
      <c r="HY224" s="102"/>
      <c r="HZ224" s="102"/>
      <c r="IA224" s="102"/>
      <c r="IB224" s="102"/>
      <c r="IC224" s="102"/>
      <c r="ID224" s="102"/>
      <c r="IE224" s="102"/>
      <c r="IF224" s="102"/>
      <c r="IG224" s="102"/>
      <c r="IH224" s="102"/>
      <c r="II224" s="102"/>
      <c r="IJ224" s="102"/>
      <c r="IK224" s="102"/>
      <c r="IL224" s="102"/>
      <c r="IM224" s="102"/>
      <c r="IN224" s="102"/>
      <c r="IO224" s="102"/>
      <c r="IP224" s="102"/>
      <c r="IQ224" s="102"/>
      <c r="IR224" s="102"/>
      <c r="IS224" s="102"/>
      <c r="IT224" s="102"/>
      <c r="IU224" s="102"/>
      <c r="IV224" s="102"/>
      <c r="IW224" s="102"/>
      <c r="IX224" s="102"/>
      <c r="IY224" s="102"/>
      <c r="IZ224" s="102"/>
      <c r="JA224" s="102"/>
      <c r="JB224" s="102"/>
      <c r="JC224" s="102"/>
      <c r="JD224" s="102"/>
      <c r="JE224" s="102"/>
      <c r="JF224" s="102"/>
      <c r="JG224" s="102"/>
      <c r="JH224" s="102"/>
      <c r="JI224" s="102"/>
      <c r="JJ224" s="102"/>
      <c r="JK224" s="102"/>
      <c r="JL224" s="102"/>
      <c r="JM224" s="102"/>
      <c r="JN224" s="102"/>
      <c r="JO224" s="102"/>
      <c r="JP224" s="102"/>
      <c r="JQ224" s="102"/>
      <c r="JR224" s="102"/>
      <c r="JS224" s="102"/>
      <c r="JT224" s="102"/>
      <c r="JU224" s="102"/>
      <c r="JV224" s="102"/>
      <c r="JW224" s="102"/>
      <c r="JX224" s="102"/>
      <c r="JY224" s="102"/>
      <c r="JZ224" s="102"/>
      <c r="KA224" s="102"/>
      <c r="KB224" s="102"/>
      <c r="KC224" s="102"/>
      <c r="KD224" s="102"/>
      <c r="KE224" s="102"/>
      <c r="KF224" s="102"/>
      <c r="KG224" s="102"/>
      <c r="KH224" s="102"/>
      <c r="KI224" s="102"/>
      <c r="KJ224" s="102"/>
      <c r="KK224" s="102"/>
      <c r="KL224" s="102"/>
      <c r="KM224" s="102"/>
      <c r="KN224" s="102"/>
      <c r="KO224" s="102"/>
      <c r="KP224" s="102"/>
      <c r="KQ224" s="102"/>
      <c r="KR224" s="102"/>
      <c r="KS224" s="102"/>
      <c r="KT224" s="102"/>
      <c r="KU224" s="102"/>
      <c r="KV224" s="102"/>
      <c r="KW224" s="102"/>
      <c r="KX224" s="102"/>
      <c r="KY224" s="102"/>
      <c r="KZ224" s="102"/>
      <c r="LA224" s="102"/>
      <c r="LB224" s="102"/>
      <c r="LC224" s="102"/>
      <c r="LD224" s="102"/>
      <c r="LE224" s="102"/>
      <c r="LF224" s="102"/>
      <c r="LG224" s="102"/>
      <c r="LH224" s="102"/>
      <c r="LI224" s="102"/>
      <c r="LJ224" s="102"/>
      <c r="LK224" s="102"/>
      <c r="LL224" s="102"/>
      <c r="LM224" s="102"/>
      <c r="LN224" s="102"/>
      <c r="LO224" s="102"/>
      <c r="LP224" s="102"/>
      <c r="LQ224" s="102"/>
      <c r="LR224" s="102"/>
      <c r="LS224" s="102"/>
      <c r="LT224" s="102"/>
      <c r="LU224" s="102"/>
      <c r="LV224" s="102"/>
      <c r="LW224" s="102"/>
      <c r="LX224" s="102"/>
      <c r="LY224" s="102"/>
      <c r="LZ224" s="102"/>
      <c r="MA224" s="102"/>
      <c r="MB224" s="102"/>
      <c r="MC224" s="102"/>
      <c r="MD224" s="102"/>
      <c r="ME224" s="102"/>
      <c r="MF224" s="102"/>
      <c r="MG224" s="102"/>
      <c r="MH224" s="102"/>
      <c r="MI224" s="102"/>
      <c r="MJ224" s="102"/>
      <c r="MK224" s="102"/>
      <c r="ML224" s="102"/>
      <c r="MM224" s="102"/>
      <c r="MN224" s="102"/>
      <c r="MO224" s="102"/>
      <c r="MP224" s="102"/>
      <c r="MQ224" s="102"/>
      <c r="MR224" s="102"/>
      <c r="MS224" s="102"/>
      <c r="MT224" s="102"/>
      <c r="MU224" s="102"/>
      <c r="MV224" s="102"/>
      <c r="MW224" s="102"/>
      <c r="MX224" s="102"/>
      <c r="MY224" s="102"/>
      <c r="MZ224" s="102"/>
      <c r="NA224" s="102"/>
      <c r="NB224" s="102"/>
      <c r="NC224" s="102"/>
      <c r="ND224" s="102"/>
      <c r="NE224" s="102"/>
      <c r="NF224" s="102"/>
      <c r="NG224" s="102"/>
      <c r="NH224" s="102"/>
      <c r="NI224" s="102"/>
      <c r="NJ224" s="102"/>
      <c r="NK224" s="102"/>
      <c r="NL224" s="102"/>
      <c r="NM224" s="102"/>
      <c r="NN224" s="102"/>
      <c r="NO224" s="102"/>
      <c r="NP224" s="102"/>
      <c r="NQ224" s="102"/>
      <c r="NR224" s="102"/>
      <c r="NS224" s="102"/>
      <c r="NT224" s="102"/>
      <c r="NU224" s="102"/>
      <c r="NV224" s="102"/>
      <c r="NW224" s="102"/>
      <c r="NX224" s="102"/>
      <c r="NY224" s="102"/>
      <c r="NZ224" s="102"/>
      <c r="OA224" s="102"/>
      <c r="OB224" s="102"/>
      <c r="OC224" s="102"/>
      <c r="OD224" s="102"/>
      <c r="OE224" s="102"/>
      <c r="OF224" s="102"/>
      <c r="OG224" s="102"/>
      <c r="OH224" s="102"/>
      <c r="OI224" s="102"/>
      <c r="OJ224" s="102"/>
      <c r="OK224" s="102"/>
      <c r="OL224" s="102"/>
      <c r="OM224" s="102"/>
      <c r="ON224" s="102"/>
      <c r="OO224" s="102"/>
      <c r="OP224" s="102"/>
      <c r="OQ224" s="102"/>
      <c r="OR224" s="102"/>
      <c r="OS224" s="102"/>
      <c r="OT224" s="102"/>
      <c r="OU224" s="102"/>
      <c r="OV224" s="102"/>
      <c r="OW224" s="102"/>
      <c r="OX224" s="102"/>
      <c r="OY224" s="102"/>
      <c r="OZ224" s="102"/>
      <c r="PA224" s="102"/>
      <c r="PB224" s="102"/>
      <c r="PC224" s="102"/>
      <c r="PD224" s="102"/>
      <c r="PE224" s="102"/>
      <c r="PF224" s="102"/>
      <c r="PG224" s="102"/>
      <c r="PH224" s="102"/>
      <c r="PI224" s="102"/>
      <c r="PJ224" s="102"/>
      <c r="PK224" s="102"/>
      <c r="PL224" s="102"/>
      <c r="PM224" s="102"/>
      <c r="PN224" s="102"/>
      <c r="PO224" s="102"/>
      <c r="PP224" s="102"/>
      <c r="PQ224" s="102"/>
      <c r="PR224" s="102"/>
      <c r="PS224" s="102"/>
      <c r="PT224" s="102"/>
      <c r="PU224" s="102"/>
      <c r="PV224" s="102"/>
      <c r="PW224" s="102"/>
      <c r="PX224" s="102"/>
      <c r="PY224" s="102"/>
      <c r="PZ224" s="102"/>
      <c r="QA224" s="102"/>
      <c r="QB224" s="102"/>
      <c r="QC224" s="102"/>
      <c r="QD224" s="102"/>
      <c r="QE224" s="102"/>
      <c r="QF224" s="102"/>
      <c r="QG224" s="102"/>
      <c r="QH224" s="102"/>
      <c r="QI224" s="102"/>
      <c r="QJ224" s="102"/>
      <c r="QK224" s="102"/>
      <c r="QL224" s="102"/>
      <c r="QM224" s="102"/>
      <c r="QN224" s="102"/>
      <c r="QO224" s="102"/>
      <c r="QP224" s="102"/>
      <c r="QQ224" s="102"/>
      <c r="QR224" s="102"/>
      <c r="QS224" s="102"/>
      <c r="QT224" s="102"/>
      <c r="QU224" s="102"/>
      <c r="QV224" s="102"/>
      <c r="QW224" s="102"/>
      <c r="QX224" s="102"/>
      <c r="QY224" s="102"/>
      <c r="QZ224" s="102"/>
      <c r="RA224" s="102"/>
      <c r="RB224" s="102"/>
      <c r="RC224" s="102"/>
      <c r="RD224" s="102"/>
      <c r="RE224" s="102"/>
      <c r="RF224" s="102"/>
      <c r="RG224" s="102"/>
      <c r="RH224" s="102"/>
      <c r="RI224" s="102"/>
      <c r="RJ224" s="102"/>
      <c r="RK224" s="102"/>
      <c r="RL224" s="102"/>
      <c r="RM224" s="102"/>
      <c r="RN224" s="102"/>
      <c r="RO224" s="102"/>
      <c r="RP224" s="102"/>
      <c r="RQ224" s="102"/>
      <c r="RR224" s="102"/>
      <c r="RS224" s="102"/>
      <c r="RT224" s="102"/>
      <c r="RU224" s="102"/>
      <c r="RV224" s="102"/>
      <c r="RW224" s="102"/>
      <c r="RX224" s="102"/>
      <c r="RY224" s="102"/>
      <c r="RZ224" s="102"/>
      <c r="SA224" s="102"/>
      <c r="SB224" s="102"/>
      <c r="SC224" s="102"/>
      <c r="SD224" s="102"/>
      <c r="SE224" s="102"/>
      <c r="SF224" s="102"/>
      <c r="SG224" s="102"/>
      <c r="SH224" s="102"/>
      <c r="SI224" s="102"/>
      <c r="SJ224" s="102"/>
      <c r="SK224" s="102"/>
      <c r="SL224" s="102"/>
      <c r="SM224" s="102"/>
      <c r="SN224" s="102"/>
      <c r="SO224" s="102"/>
      <c r="SP224" s="102"/>
      <c r="SQ224" s="102"/>
      <c r="SR224" s="102"/>
      <c r="SS224" s="102"/>
      <c r="ST224" s="102"/>
      <c r="SU224" s="102"/>
      <c r="SV224" s="102"/>
      <c r="SW224" s="102"/>
      <c r="SX224" s="102"/>
      <c r="SY224" s="102"/>
      <c r="SZ224" s="102"/>
      <c r="TA224" s="102"/>
      <c r="TB224" s="102"/>
      <c r="TC224" s="102"/>
      <c r="TD224" s="102"/>
      <c r="TE224" s="102"/>
      <c r="TF224" s="102"/>
      <c r="TG224" s="102"/>
      <c r="TH224" s="102"/>
      <c r="TI224" s="102"/>
      <c r="TJ224" s="102"/>
      <c r="TK224" s="102"/>
      <c r="TL224" s="102"/>
      <c r="TM224" s="102"/>
      <c r="TN224" s="102"/>
      <c r="TO224" s="102"/>
      <c r="TP224" s="102"/>
      <c r="TQ224" s="102"/>
      <c r="TR224" s="102"/>
      <c r="TS224" s="102"/>
      <c r="TT224" s="102"/>
      <c r="TU224" s="102"/>
      <c r="TV224" s="102"/>
      <c r="TW224" s="102"/>
      <c r="TX224" s="102"/>
      <c r="TY224" s="102"/>
      <c r="TZ224" s="102"/>
      <c r="UA224" s="102"/>
      <c r="UB224" s="102"/>
      <c r="UC224" s="102"/>
      <c r="UD224" s="102"/>
      <c r="UE224" s="102"/>
      <c r="UF224" s="102"/>
      <c r="UG224" s="102"/>
      <c r="UH224" s="102"/>
      <c r="UI224" s="102"/>
      <c r="UJ224" s="102"/>
      <c r="UK224" s="102"/>
      <c r="UL224" s="102"/>
      <c r="UM224" s="102"/>
      <c r="UN224" s="102"/>
      <c r="UO224" s="102"/>
      <c r="UP224" s="102"/>
      <c r="UQ224" s="102"/>
      <c r="UR224" s="102"/>
      <c r="US224" s="102"/>
      <c r="UT224" s="102"/>
      <c r="UU224" s="102"/>
      <c r="UV224" s="102"/>
      <c r="UW224" s="102"/>
      <c r="UX224" s="102"/>
      <c r="UY224" s="102"/>
      <c r="UZ224" s="102"/>
      <c r="VA224" s="102"/>
      <c r="VB224" s="102"/>
      <c r="VC224" s="102"/>
      <c r="VD224" s="102"/>
      <c r="VE224" s="102"/>
      <c r="VF224" s="102"/>
      <c r="VG224" s="102"/>
      <c r="VH224" s="102"/>
      <c r="VI224" s="102"/>
      <c r="VJ224" s="102"/>
      <c r="VK224" s="102"/>
      <c r="VL224" s="102"/>
      <c r="VM224" s="102"/>
      <c r="VN224" s="102"/>
      <c r="VO224" s="102"/>
      <c r="VP224" s="102"/>
      <c r="VQ224" s="102"/>
      <c r="VR224" s="102"/>
      <c r="VS224" s="102"/>
      <c r="VT224" s="102"/>
      <c r="VU224" s="102"/>
      <c r="VV224" s="102"/>
      <c r="VW224" s="102"/>
      <c r="VX224" s="102"/>
      <c r="VY224" s="102"/>
      <c r="VZ224" s="102"/>
      <c r="WA224" s="102"/>
      <c r="WB224" s="102"/>
      <c r="WC224" s="102"/>
      <c r="WD224" s="102"/>
      <c r="WE224" s="102"/>
      <c r="WF224" s="102"/>
      <c r="WG224" s="102"/>
      <c r="WH224" s="102"/>
      <c r="WI224" s="102"/>
      <c r="WJ224" s="102"/>
      <c r="WK224" s="102"/>
      <c r="WL224" s="102"/>
      <c r="WM224" s="102"/>
      <c r="WN224" s="102"/>
      <c r="WO224" s="102"/>
      <c r="WP224" s="102"/>
      <c r="WQ224" s="102"/>
      <c r="WR224" s="102"/>
      <c r="WS224" s="102"/>
      <c r="WT224" s="102"/>
      <c r="WU224" s="102"/>
      <c r="WV224" s="102"/>
      <c r="WW224" s="102"/>
      <c r="WX224" s="102"/>
      <c r="WY224" s="102"/>
      <c r="WZ224" s="102"/>
      <c r="XA224" s="102"/>
      <c r="XB224" s="102"/>
      <c r="XC224" s="102"/>
      <c r="XD224" s="102"/>
      <c r="XE224" s="102"/>
      <c r="XF224" s="102"/>
      <c r="XG224" s="102"/>
      <c r="XH224" s="102"/>
      <c r="XI224" s="102"/>
      <c r="XJ224" s="102"/>
      <c r="XK224" s="102"/>
      <c r="XL224" s="102"/>
      <c r="XM224" s="102"/>
      <c r="XN224" s="102"/>
      <c r="XO224" s="102"/>
      <c r="XP224" s="102"/>
      <c r="XQ224" s="102"/>
      <c r="XR224" s="102"/>
      <c r="XS224" s="102"/>
      <c r="XT224" s="102"/>
      <c r="XU224" s="102"/>
      <c r="XV224" s="102"/>
      <c r="XW224" s="102"/>
      <c r="XX224" s="102"/>
      <c r="XY224" s="102"/>
      <c r="XZ224" s="102"/>
      <c r="YA224" s="102"/>
      <c r="YB224" s="102"/>
      <c r="YC224" s="102"/>
      <c r="YD224" s="102"/>
      <c r="YE224" s="102"/>
      <c r="YF224" s="102"/>
      <c r="YG224" s="102"/>
      <c r="YH224" s="102"/>
      <c r="YI224" s="102"/>
      <c r="YJ224" s="102"/>
      <c r="YK224" s="102"/>
      <c r="YL224" s="102"/>
      <c r="YM224" s="102"/>
      <c r="YN224" s="102"/>
      <c r="YO224" s="102"/>
      <c r="YP224" s="102"/>
      <c r="YQ224" s="102"/>
      <c r="YR224" s="102"/>
      <c r="YS224" s="102"/>
      <c r="YT224" s="102"/>
      <c r="YU224" s="102"/>
      <c r="YV224" s="102"/>
      <c r="YW224" s="102"/>
      <c r="YX224" s="102"/>
      <c r="YY224" s="102"/>
      <c r="YZ224" s="102"/>
      <c r="ZA224" s="102"/>
      <c r="ZB224" s="102"/>
      <c r="ZC224" s="102"/>
      <c r="ZD224" s="102"/>
      <c r="ZE224" s="102"/>
      <c r="ZF224" s="102"/>
      <c r="ZG224" s="102"/>
      <c r="ZH224" s="102"/>
      <c r="ZI224" s="102"/>
      <c r="ZJ224" s="102"/>
      <c r="ZK224" s="102"/>
      <c r="ZL224" s="102"/>
      <c r="ZM224" s="102"/>
      <c r="ZN224" s="102"/>
      <c r="ZO224" s="102"/>
      <c r="ZP224" s="102"/>
      <c r="ZQ224" s="102"/>
      <c r="ZR224" s="102"/>
      <c r="ZS224" s="102"/>
      <c r="ZT224" s="102"/>
      <c r="ZU224" s="102"/>
      <c r="ZV224" s="102"/>
      <c r="ZW224" s="102"/>
      <c r="ZX224" s="102"/>
      <c r="ZY224" s="102"/>
      <c r="ZZ224" s="102"/>
      <c r="AAA224" s="102"/>
      <c r="AAB224" s="102"/>
      <c r="AAC224" s="102"/>
      <c r="AAD224" s="102"/>
      <c r="AAE224" s="102"/>
      <c r="AAF224" s="102"/>
      <c r="AAG224" s="102"/>
      <c r="AAH224" s="102"/>
      <c r="AAI224" s="102"/>
      <c r="AAJ224" s="102"/>
      <c r="AAK224" s="102"/>
      <c r="AAL224" s="102"/>
      <c r="AAM224" s="102"/>
      <c r="AAN224" s="102"/>
      <c r="AAO224" s="102"/>
      <c r="AAP224" s="102"/>
      <c r="AAQ224" s="102"/>
      <c r="AAR224" s="102"/>
      <c r="AAS224" s="102"/>
      <c r="AAT224" s="102"/>
      <c r="AAU224" s="102"/>
      <c r="AAV224" s="102"/>
      <c r="AAW224" s="102"/>
      <c r="AAX224" s="102"/>
      <c r="AAY224" s="102"/>
      <c r="AAZ224" s="102"/>
      <c r="ABA224" s="102"/>
      <c r="ABB224" s="102"/>
      <c r="ABC224" s="102"/>
      <c r="ABD224" s="102"/>
      <c r="ABE224" s="102"/>
      <c r="ABF224" s="102"/>
      <c r="ABG224" s="102"/>
      <c r="ABH224" s="102"/>
      <c r="ABI224" s="102"/>
      <c r="ABJ224" s="102"/>
      <c r="ABK224" s="102"/>
      <c r="ABL224" s="102"/>
      <c r="ABM224" s="102"/>
      <c r="ABN224" s="102"/>
      <c r="ABO224" s="102"/>
      <c r="ABP224" s="102"/>
      <c r="ABQ224" s="102"/>
      <c r="ABR224" s="102"/>
      <c r="ABS224" s="102"/>
      <c r="ABT224" s="102"/>
      <c r="ABU224" s="102"/>
      <c r="ABV224" s="102"/>
      <c r="ABW224" s="102"/>
      <c r="ABX224" s="102"/>
      <c r="ABY224" s="102"/>
      <c r="ABZ224" s="102"/>
      <c r="ACA224" s="102"/>
      <c r="ACB224" s="102"/>
      <c r="ACC224" s="102"/>
      <c r="ACD224" s="102"/>
      <c r="ACE224" s="102"/>
      <c r="ACF224" s="102"/>
      <c r="ACG224" s="102"/>
      <c r="ACH224" s="102"/>
      <c r="ACI224" s="102"/>
      <c r="ACJ224" s="102"/>
      <c r="ACK224" s="102"/>
      <c r="ACL224" s="102"/>
      <c r="ACM224" s="102"/>
      <c r="ACN224" s="102"/>
      <c r="ACO224" s="102"/>
      <c r="ACP224" s="102"/>
      <c r="ACQ224" s="102"/>
      <c r="ACR224" s="102"/>
      <c r="ACS224" s="102"/>
      <c r="ACT224" s="102"/>
      <c r="ACU224" s="102"/>
      <c r="ACV224" s="102"/>
      <c r="ACW224" s="102"/>
      <c r="ACX224" s="102"/>
      <c r="ACY224" s="102"/>
      <c r="ACZ224" s="102"/>
      <c r="ADA224" s="102"/>
      <c r="ADB224" s="102"/>
      <c r="ADC224" s="102"/>
      <c r="ADD224" s="102"/>
      <c r="ADE224" s="102"/>
      <c r="ADF224" s="102"/>
      <c r="ADG224" s="102"/>
      <c r="ADH224" s="102"/>
      <c r="ADI224" s="102"/>
      <c r="ADJ224" s="102"/>
      <c r="ADK224" s="102"/>
      <c r="ADL224" s="102"/>
      <c r="ADM224" s="102"/>
      <c r="ADN224" s="102"/>
      <c r="ADO224" s="102"/>
      <c r="ADP224" s="102"/>
      <c r="ADQ224" s="102"/>
      <c r="ADR224" s="102"/>
      <c r="ADS224" s="102"/>
      <c r="ADT224" s="102"/>
      <c r="ADU224" s="102"/>
      <c r="ADV224" s="102"/>
      <c r="ADW224" s="102"/>
      <c r="ADX224" s="102"/>
      <c r="ADY224" s="102"/>
      <c r="ADZ224" s="102"/>
      <c r="AEA224" s="102"/>
      <c r="AEB224" s="102"/>
      <c r="AEC224" s="102"/>
      <c r="AED224" s="102"/>
      <c r="AEE224" s="102"/>
      <c r="AEF224" s="102"/>
      <c r="AEG224" s="102"/>
      <c r="AEH224" s="102"/>
      <c r="AEI224" s="102"/>
      <c r="AEJ224" s="102"/>
      <c r="AEK224" s="102"/>
      <c r="AEL224" s="102"/>
      <c r="AEM224" s="102"/>
      <c r="AEN224" s="102"/>
      <c r="AEO224" s="102"/>
      <c r="AEP224" s="102"/>
      <c r="AEQ224" s="102"/>
      <c r="AER224" s="102"/>
      <c r="AES224" s="102"/>
      <c r="AET224" s="102"/>
      <c r="AEU224" s="102"/>
      <c r="AEV224" s="102"/>
      <c r="AEW224" s="102"/>
      <c r="AEX224" s="102"/>
      <c r="AEY224" s="102"/>
      <c r="AEZ224" s="102"/>
      <c r="AFA224" s="102"/>
      <c r="AFB224" s="102"/>
      <c r="AFC224" s="102"/>
      <c r="AFD224" s="102"/>
      <c r="AFE224" s="102"/>
      <c r="AFF224" s="102"/>
      <c r="AFG224" s="102"/>
      <c r="AFH224" s="102"/>
      <c r="AFI224" s="102"/>
      <c r="AFJ224" s="102"/>
      <c r="AFK224" s="102"/>
      <c r="AFL224" s="102"/>
      <c r="AFM224" s="102"/>
      <c r="AFN224" s="102"/>
      <c r="AFO224" s="102"/>
      <c r="AFP224" s="102"/>
      <c r="AFQ224" s="102"/>
      <c r="AFR224" s="102"/>
      <c r="AFS224" s="102"/>
      <c r="AFT224" s="102"/>
      <c r="AFU224" s="102"/>
      <c r="AFV224" s="102"/>
      <c r="AFW224" s="102"/>
      <c r="AFX224" s="102"/>
      <c r="AFY224" s="102"/>
      <c r="AFZ224" s="102"/>
      <c r="AGA224" s="102"/>
      <c r="AGB224" s="102"/>
      <c r="AGC224" s="102"/>
      <c r="AGD224" s="102"/>
      <c r="AGE224" s="102"/>
      <c r="AGF224" s="102"/>
      <c r="AGG224" s="102"/>
      <c r="AGH224" s="102"/>
      <c r="AGI224" s="102"/>
      <c r="AGJ224" s="102"/>
      <c r="AGK224" s="102"/>
      <c r="AGL224" s="102"/>
      <c r="AGM224" s="102"/>
      <c r="AGN224" s="102"/>
      <c r="AGO224" s="102"/>
      <c r="AGP224" s="102"/>
      <c r="AGQ224" s="102"/>
      <c r="AGR224" s="102"/>
      <c r="AGS224" s="102"/>
      <c r="AGT224" s="102"/>
      <c r="AGU224" s="102"/>
      <c r="AGV224" s="102"/>
      <c r="AGW224" s="102"/>
      <c r="AGX224" s="102"/>
      <c r="AGY224" s="102"/>
      <c r="AGZ224" s="102"/>
      <c r="AHA224" s="102"/>
      <c r="AHB224" s="102"/>
      <c r="AHC224" s="102"/>
      <c r="AHD224" s="102"/>
      <c r="AHE224" s="102"/>
      <c r="AHF224" s="102"/>
      <c r="AHG224" s="102"/>
      <c r="AHH224" s="102"/>
      <c r="AHI224" s="102"/>
      <c r="AHJ224" s="102"/>
      <c r="AHK224" s="102"/>
      <c r="AHL224" s="102"/>
      <c r="AHM224" s="102"/>
      <c r="AHN224" s="102"/>
      <c r="AHO224" s="102"/>
      <c r="AHP224" s="102"/>
      <c r="AHQ224" s="102"/>
      <c r="AHR224" s="102"/>
      <c r="AHS224" s="102"/>
      <c r="AHT224" s="102"/>
      <c r="AHU224" s="102"/>
      <c r="AHV224" s="102"/>
      <c r="AHW224" s="102"/>
      <c r="AHX224" s="102"/>
      <c r="AHY224" s="102"/>
      <c r="AHZ224" s="102"/>
      <c r="AIA224" s="102"/>
      <c r="AIB224" s="102"/>
      <c r="AIC224" s="102"/>
      <c r="AID224" s="102"/>
      <c r="AIE224" s="102"/>
      <c r="AIF224" s="102"/>
      <c r="AIG224" s="102"/>
      <c r="AIH224" s="102"/>
      <c r="AII224" s="102"/>
      <c r="AIJ224" s="102"/>
      <c r="AIK224" s="102"/>
      <c r="AIL224" s="102"/>
      <c r="AIM224" s="102"/>
      <c r="AIN224" s="102"/>
      <c r="AIO224" s="102"/>
      <c r="AIP224" s="102"/>
      <c r="AIQ224" s="102"/>
      <c r="AIR224" s="102"/>
      <c r="AIS224" s="102"/>
      <c r="AIT224" s="102"/>
      <c r="AIU224" s="102"/>
      <c r="AIV224" s="102"/>
      <c r="AIW224" s="102"/>
      <c r="AIX224" s="102"/>
      <c r="AIY224" s="102"/>
      <c r="AIZ224" s="102"/>
      <c r="AJA224" s="102"/>
      <c r="AJB224" s="102"/>
      <c r="AJC224" s="102"/>
      <c r="AJD224" s="102"/>
      <c r="AJE224" s="102"/>
      <c r="AJF224" s="102"/>
      <c r="AJG224" s="102"/>
      <c r="AJH224" s="102"/>
      <c r="AJI224" s="102"/>
      <c r="AJJ224" s="102"/>
      <c r="AJK224" s="102"/>
      <c r="AJL224" s="102"/>
      <c r="AJM224" s="102"/>
      <c r="AJN224" s="102"/>
      <c r="AJO224" s="102"/>
      <c r="AJP224" s="102"/>
      <c r="AJQ224" s="102"/>
      <c r="AJR224" s="102"/>
      <c r="AJS224" s="102"/>
      <c r="AJT224" s="102"/>
      <c r="AJU224" s="102"/>
      <c r="AJV224" s="102"/>
      <c r="AJW224" s="102"/>
      <c r="AJX224" s="102"/>
      <c r="AJY224" s="102"/>
      <c r="AJZ224" s="102"/>
      <c r="AKA224" s="102"/>
      <c r="AKB224" s="102"/>
      <c r="AKC224" s="102"/>
      <c r="AKD224" s="102"/>
      <c r="AKE224" s="102"/>
      <c r="AKF224" s="102"/>
      <c r="AKG224" s="102"/>
      <c r="AKH224" s="102"/>
      <c r="AKI224" s="102"/>
      <c r="AKJ224" s="102"/>
      <c r="AKK224" s="102"/>
      <c r="AKL224" s="102"/>
      <c r="AKM224" s="102"/>
      <c r="AKN224" s="102"/>
      <c r="AKO224" s="102"/>
      <c r="AKP224" s="102"/>
      <c r="AKQ224" s="102"/>
      <c r="AKR224" s="102"/>
      <c r="AKS224" s="102"/>
      <c r="AKT224" s="102"/>
      <c r="AKU224" s="102"/>
      <c r="AKV224" s="102"/>
      <c r="AKW224" s="102"/>
      <c r="AKX224" s="102"/>
      <c r="AKY224" s="102"/>
      <c r="AKZ224" s="102"/>
      <c r="ALA224" s="102"/>
      <c r="ALB224" s="102"/>
      <c r="ALC224" s="102"/>
      <c r="ALD224" s="102"/>
      <c r="ALE224" s="102"/>
      <c r="ALF224" s="102"/>
      <c r="ALG224" s="102"/>
      <c r="ALH224" s="102"/>
      <c r="ALI224" s="102"/>
      <c r="ALJ224" s="102"/>
      <c r="ALK224" s="102"/>
      <c r="ALL224" s="102"/>
      <c r="ALM224" s="102"/>
      <c r="ALN224" s="102"/>
      <c r="ALO224" s="102"/>
      <c r="ALP224" s="102"/>
      <c r="ALQ224" s="102"/>
      <c r="ALR224" s="102"/>
      <c r="ALS224" s="102"/>
      <c r="ALT224" s="102"/>
      <c r="ALU224" s="102"/>
      <c r="ALV224" s="102"/>
      <c r="ALW224" s="102"/>
      <c r="ALX224" s="102"/>
      <c r="ALY224" s="102"/>
      <c r="ALZ224" s="102"/>
      <c r="AMA224" s="102"/>
      <c r="AMB224" s="102"/>
      <c r="AMC224" s="102"/>
      <c r="AMD224" s="102"/>
      <c r="AME224" s="102"/>
      <c r="AMF224" s="102"/>
      <c r="AMG224" s="102"/>
      <c r="AMH224" s="102"/>
      <c r="AMI224" s="102"/>
      <c r="AMJ224" s="102"/>
      <c r="AMK224" s="102"/>
      <c r="AML224" s="102"/>
      <c r="AMM224" s="102"/>
      <c r="AMN224" s="102"/>
      <c r="AMO224" s="102"/>
      <c r="AMP224" s="102"/>
      <c r="AMQ224" s="102"/>
      <c r="AMR224" s="102"/>
      <c r="AMS224" s="102"/>
      <c r="AMT224" s="102"/>
      <c r="AMU224" s="102"/>
      <c r="AMV224" s="102"/>
      <c r="AMW224" s="102"/>
      <c r="AMX224" s="102"/>
      <c r="AMY224" s="102"/>
      <c r="AMZ224" s="102"/>
      <c r="ANA224" s="102"/>
      <c r="ANB224" s="102"/>
      <c r="ANC224" s="102"/>
      <c r="AND224" s="102"/>
      <c r="ANE224" s="102"/>
      <c r="ANF224" s="102"/>
      <c r="ANG224" s="102"/>
      <c r="ANH224" s="102"/>
      <c r="ANI224" s="102"/>
      <c r="ANJ224" s="102"/>
      <c r="ANK224" s="102"/>
      <c r="ANL224" s="102"/>
      <c r="ANM224" s="102"/>
      <c r="ANN224" s="102"/>
      <c r="ANO224" s="102"/>
      <c r="ANP224" s="102"/>
      <c r="ANQ224" s="102"/>
      <c r="ANR224" s="102"/>
      <c r="ANS224" s="102"/>
      <c r="ANT224" s="102"/>
      <c r="ANU224" s="102"/>
      <c r="ANV224" s="102"/>
      <c r="ANW224" s="102"/>
      <c r="ANX224" s="102"/>
      <c r="ANY224" s="102"/>
      <c r="ANZ224" s="102"/>
      <c r="AOA224" s="102"/>
      <c r="AOB224" s="102"/>
      <c r="AOC224" s="102"/>
      <c r="AOD224" s="102"/>
      <c r="AOE224" s="102"/>
      <c r="AOF224" s="102"/>
      <c r="AOG224" s="102"/>
      <c r="AOH224" s="102"/>
      <c r="AOI224" s="102"/>
      <c r="AOJ224" s="102"/>
      <c r="AOK224" s="102"/>
      <c r="AOL224" s="102"/>
      <c r="AOM224" s="102"/>
      <c r="AON224" s="102"/>
      <c r="AOO224" s="102"/>
      <c r="AOP224" s="102"/>
      <c r="AOQ224" s="102"/>
      <c r="AOR224" s="102"/>
      <c r="AOS224" s="102"/>
      <c r="AOT224" s="102"/>
      <c r="AOU224" s="102"/>
      <c r="AOV224" s="102"/>
      <c r="AOW224" s="102"/>
      <c r="AOX224" s="102"/>
      <c r="AOY224" s="102"/>
      <c r="AOZ224" s="102"/>
      <c r="APA224" s="102"/>
      <c r="APB224" s="102"/>
      <c r="APC224" s="102"/>
      <c r="APD224" s="102"/>
      <c r="APE224" s="102"/>
      <c r="APF224" s="102"/>
      <c r="APG224" s="102"/>
      <c r="APH224" s="102"/>
      <c r="API224" s="102"/>
      <c r="APJ224" s="102"/>
      <c r="APK224" s="102"/>
      <c r="APL224" s="102"/>
      <c r="APM224" s="102"/>
      <c r="APN224" s="102"/>
      <c r="APO224" s="102"/>
      <c r="APP224" s="102"/>
      <c r="APQ224" s="102"/>
      <c r="APR224" s="102"/>
      <c r="APS224" s="102"/>
      <c r="APT224" s="102"/>
      <c r="APU224" s="102"/>
      <c r="APV224" s="102"/>
      <c r="APW224" s="102"/>
      <c r="APX224" s="102"/>
      <c r="APY224" s="102"/>
      <c r="APZ224" s="102"/>
      <c r="AQA224" s="102"/>
      <c r="AQB224" s="102"/>
      <c r="AQC224" s="102"/>
      <c r="AQD224" s="102"/>
      <c r="AQE224" s="102"/>
      <c r="AQF224" s="102"/>
      <c r="AQG224" s="102"/>
      <c r="AQH224" s="102"/>
      <c r="AQI224" s="102"/>
      <c r="AQJ224" s="102"/>
      <c r="AQK224" s="102"/>
      <c r="AQL224" s="102"/>
      <c r="AQM224" s="102"/>
      <c r="AQN224" s="102"/>
      <c r="AQO224" s="102"/>
      <c r="AQP224" s="102"/>
      <c r="AQQ224" s="102"/>
      <c r="AQR224" s="102"/>
      <c r="AQS224" s="102"/>
      <c r="AQT224" s="102"/>
      <c r="AQU224" s="102"/>
      <c r="AQV224" s="102"/>
      <c r="AQW224" s="102"/>
      <c r="AQX224" s="102"/>
      <c r="AQY224" s="102"/>
      <c r="AQZ224" s="102"/>
      <c r="ARA224" s="102"/>
      <c r="ARB224" s="102"/>
      <c r="ARC224" s="102"/>
      <c r="ARD224" s="102"/>
      <c r="ARE224" s="102"/>
      <c r="ARF224" s="102"/>
      <c r="ARG224" s="102"/>
      <c r="ARH224" s="102"/>
      <c r="ARI224" s="102"/>
      <c r="ARJ224" s="102"/>
      <c r="ARK224" s="102"/>
      <c r="ARL224" s="102"/>
      <c r="ARM224" s="102"/>
      <c r="ARN224" s="102"/>
      <c r="ARO224" s="102"/>
      <c r="ARP224" s="102"/>
      <c r="ARQ224" s="102"/>
      <c r="ARR224" s="102"/>
      <c r="ARS224" s="102"/>
      <c r="ART224" s="102"/>
      <c r="ARU224" s="102"/>
      <c r="ARV224" s="102"/>
      <c r="ARW224" s="102"/>
      <c r="ARX224" s="102"/>
      <c r="ARY224" s="102"/>
      <c r="ARZ224" s="102"/>
      <c r="ASA224" s="102"/>
      <c r="ASB224" s="102"/>
      <c r="ASC224" s="102"/>
      <c r="ASD224" s="102"/>
      <c r="ASE224" s="102"/>
      <c r="ASF224" s="102"/>
      <c r="ASG224" s="102"/>
      <c r="ASH224" s="102"/>
      <c r="ASI224" s="102"/>
      <c r="ASJ224" s="102"/>
      <c r="ASK224" s="102"/>
      <c r="ASL224" s="102"/>
      <c r="ASM224" s="102"/>
      <c r="ASN224" s="102"/>
      <c r="ASO224" s="102"/>
      <c r="ASP224" s="102"/>
      <c r="ASQ224" s="102"/>
      <c r="ASR224" s="102"/>
      <c r="ASS224" s="102"/>
      <c r="AST224" s="102"/>
      <c r="ASU224" s="102"/>
      <c r="ASV224" s="102"/>
      <c r="ASW224" s="102"/>
      <c r="ASX224" s="102"/>
      <c r="ASY224" s="102"/>
      <c r="ASZ224" s="102"/>
      <c r="ATA224" s="102"/>
      <c r="ATB224" s="102"/>
      <c r="ATC224" s="102"/>
      <c r="ATD224" s="102"/>
      <c r="ATE224" s="102"/>
      <c r="ATF224" s="102"/>
      <c r="ATG224" s="102"/>
      <c r="ATH224" s="102"/>
      <c r="ATI224" s="102"/>
      <c r="ATJ224" s="102"/>
      <c r="ATK224" s="102"/>
      <c r="ATL224" s="102"/>
      <c r="ATM224" s="102"/>
      <c r="ATN224" s="102"/>
      <c r="ATO224" s="102"/>
      <c r="ATP224" s="102"/>
      <c r="ATQ224" s="102"/>
      <c r="ATR224" s="102"/>
      <c r="ATS224" s="102"/>
      <c r="ATT224" s="102"/>
      <c r="ATU224" s="102"/>
      <c r="ATV224" s="102"/>
      <c r="ATW224" s="102"/>
      <c r="ATX224" s="102"/>
      <c r="ATY224" s="102"/>
      <c r="ATZ224" s="102"/>
      <c r="AUA224" s="102"/>
      <c r="AUB224" s="102"/>
      <c r="AUC224" s="102"/>
      <c r="AUD224" s="102"/>
      <c r="AUE224" s="102"/>
      <c r="AUF224" s="102"/>
      <c r="AUG224" s="102"/>
      <c r="AUH224" s="102"/>
      <c r="AUI224" s="102"/>
      <c r="AUJ224" s="102"/>
      <c r="AUK224" s="102"/>
      <c r="AUL224" s="102"/>
      <c r="AUM224" s="102"/>
      <c r="AUN224" s="102"/>
      <c r="AUO224" s="102"/>
      <c r="AUP224" s="102"/>
      <c r="AUQ224" s="102"/>
      <c r="AUR224" s="102"/>
      <c r="AUS224" s="102"/>
      <c r="AUT224" s="102"/>
      <c r="AUU224" s="102"/>
      <c r="AUV224" s="102"/>
      <c r="AUW224" s="102"/>
      <c r="AUX224" s="102"/>
      <c r="AUY224" s="102"/>
      <c r="AUZ224" s="102"/>
      <c r="AVA224" s="102"/>
      <c r="AVB224" s="102"/>
      <c r="AVC224" s="102"/>
      <c r="AVD224" s="102"/>
      <c r="AVE224" s="102"/>
      <c r="AVF224" s="102"/>
      <c r="AVG224" s="102"/>
      <c r="AVH224" s="102"/>
      <c r="AVI224" s="102"/>
      <c r="AVJ224" s="102"/>
      <c r="AVK224" s="102"/>
      <c r="AVL224" s="102"/>
      <c r="AVM224" s="102"/>
      <c r="AVN224" s="102"/>
      <c r="AVO224" s="102"/>
      <c r="AVP224" s="102"/>
      <c r="AVQ224" s="102"/>
      <c r="AVR224" s="102"/>
      <c r="AVS224" s="102"/>
      <c r="AVT224" s="102"/>
      <c r="AVU224" s="102"/>
      <c r="AVV224" s="102"/>
      <c r="AVW224" s="102"/>
      <c r="AVX224" s="102"/>
      <c r="AVY224" s="102"/>
      <c r="AVZ224" s="102"/>
      <c r="AWA224" s="102"/>
      <c r="AWB224" s="102"/>
      <c r="AWC224" s="102"/>
      <c r="AWD224" s="102"/>
      <c r="AWE224" s="102"/>
      <c r="AWF224" s="102"/>
      <c r="AWG224" s="102"/>
      <c r="AWH224" s="102"/>
      <c r="AWI224" s="102"/>
      <c r="AWJ224" s="102"/>
      <c r="AWK224" s="102"/>
      <c r="AWL224" s="102"/>
      <c r="AWM224" s="102"/>
      <c r="AWN224" s="102"/>
      <c r="AWO224" s="102"/>
      <c r="AWP224" s="102"/>
      <c r="AWQ224" s="102"/>
      <c r="AWR224" s="102"/>
      <c r="AWS224" s="102"/>
      <c r="AWT224" s="102"/>
      <c r="AWU224" s="102"/>
      <c r="AWV224" s="102"/>
      <c r="AWW224" s="102"/>
      <c r="AWX224" s="102"/>
      <c r="AWY224" s="102"/>
      <c r="AWZ224" s="102"/>
      <c r="AXA224" s="102"/>
      <c r="AXB224" s="102"/>
      <c r="AXC224" s="102"/>
      <c r="AXD224" s="102"/>
      <c r="AXE224" s="102"/>
      <c r="AXF224" s="102"/>
      <c r="AXG224" s="102"/>
      <c r="AXH224" s="102"/>
      <c r="AXI224" s="102"/>
      <c r="AXJ224" s="102"/>
      <c r="AXK224" s="102"/>
      <c r="AXL224" s="102"/>
      <c r="AXM224" s="102"/>
      <c r="AXN224" s="102"/>
      <c r="AXO224" s="102"/>
      <c r="AXP224" s="102"/>
      <c r="AXQ224" s="102"/>
      <c r="AXR224" s="102"/>
      <c r="AXS224" s="102"/>
      <c r="AXT224" s="102"/>
      <c r="AXU224" s="102"/>
      <c r="AXV224" s="102"/>
      <c r="AXW224" s="102"/>
      <c r="AXX224" s="102"/>
      <c r="AXY224" s="102"/>
      <c r="AXZ224" s="102"/>
      <c r="AYA224" s="102"/>
      <c r="AYB224" s="102"/>
      <c r="AYC224" s="102"/>
      <c r="AYD224" s="102"/>
      <c r="AYE224" s="102"/>
      <c r="AYF224" s="102"/>
      <c r="AYG224" s="102"/>
      <c r="AYH224" s="102"/>
      <c r="AYI224" s="102"/>
      <c r="AYJ224" s="102"/>
      <c r="AYK224" s="102"/>
      <c r="AYL224" s="102"/>
      <c r="AYM224" s="102"/>
      <c r="AYN224" s="102"/>
      <c r="AYO224" s="102"/>
      <c r="AYP224" s="102"/>
      <c r="AYQ224" s="102"/>
      <c r="AYR224" s="102"/>
      <c r="AYS224" s="102"/>
      <c r="AYT224" s="102"/>
      <c r="AYU224" s="102"/>
      <c r="AYV224" s="102"/>
      <c r="AYW224" s="102"/>
      <c r="AYX224" s="102"/>
      <c r="AYY224" s="102"/>
      <c r="AYZ224" s="102"/>
      <c r="AZA224" s="102"/>
      <c r="AZB224" s="102"/>
      <c r="AZC224" s="102"/>
      <c r="AZD224" s="102"/>
      <c r="AZE224" s="102"/>
      <c r="AZF224" s="102"/>
      <c r="AZG224" s="102"/>
      <c r="AZH224" s="102"/>
      <c r="AZI224" s="102"/>
      <c r="AZJ224" s="102"/>
      <c r="AZK224" s="102"/>
      <c r="AZL224" s="102"/>
      <c r="AZM224" s="102"/>
      <c r="AZN224" s="102"/>
      <c r="AZO224" s="102"/>
      <c r="AZP224" s="102"/>
      <c r="AZQ224" s="102"/>
      <c r="AZR224" s="102"/>
      <c r="AZS224" s="102"/>
      <c r="AZT224" s="102"/>
      <c r="AZU224" s="102"/>
      <c r="AZV224" s="102"/>
      <c r="AZW224" s="102"/>
      <c r="AZX224" s="102"/>
      <c r="AZY224" s="102"/>
      <c r="AZZ224" s="102"/>
      <c r="BAA224" s="102"/>
      <c r="BAB224" s="102"/>
      <c r="BAC224" s="102"/>
      <c r="BAD224" s="102"/>
      <c r="BAE224" s="102"/>
      <c r="BAF224" s="102"/>
      <c r="BAG224" s="102"/>
      <c r="BAH224" s="102"/>
      <c r="BAI224" s="102"/>
      <c r="BAJ224" s="102"/>
      <c r="BAK224" s="102"/>
      <c r="BAL224" s="102"/>
      <c r="BAM224" s="102"/>
      <c r="BAN224" s="102"/>
      <c r="BAO224" s="102"/>
      <c r="BAP224" s="102"/>
      <c r="BAQ224" s="102"/>
      <c r="BAR224" s="102"/>
      <c r="BAS224" s="102"/>
      <c r="BAT224" s="102"/>
      <c r="BAU224" s="102"/>
      <c r="BAV224" s="102"/>
      <c r="BAW224" s="102"/>
      <c r="BAX224" s="102"/>
      <c r="BAY224" s="102"/>
      <c r="BAZ224" s="102"/>
      <c r="BBA224" s="102"/>
      <c r="BBB224" s="102"/>
      <c r="BBC224" s="102"/>
      <c r="BBD224" s="102"/>
      <c r="BBE224" s="102"/>
      <c r="BBF224" s="102"/>
      <c r="BBG224" s="102"/>
      <c r="BBH224" s="102"/>
      <c r="BBI224" s="102"/>
      <c r="BBJ224" s="102"/>
      <c r="BBK224" s="102"/>
      <c r="BBL224" s="102"/>
      <c r="BBM224" s="102"/>
      <c r="BBN224" s="102"/>
      <c r="BBO224" s="102"/>
      <c r="BBP224" s="102"/>
      <c r="BBQ224" s="102"/>
      <c r="BBR224" s="102"/>
      <c r="BBS224" s="102"/>
      <c r="BBT224" s="102"/>
      <c r="BBU224" s="102"/>
      <c r="BBV224" s="102"/>
      <c r="BBW224" s="102"/>
      <c r="BBX224" s="102"/>
      <c r="BBY224" s="102"/>
      <c r="BBZ224" s="102"/>
      <c r="BCA224" s="102"/>
      <c r="BCB224" s="102"/>
      <c r="BCC224" s="102"/>
      <c r="BCD224" s="102"/>
      <c r="BCE224" s="102"/>
      <c r="BCF224" s="102"/>
      <c r="BCG224" s="102"/>
      <c r="BCH224" s="102"/>
      <c r="BCI224" s="102"/>
      <c r="BCJ224" s="102"/>
      <c r="BCK224" s="102"/>
      <c r="BCL224" s="102"/>
      <c r="BCM224" s="102"/>
      <c r="BCN224" s="102"/>
      <c r="BCO224" s="102"/>
      <c r="BCP224" s="102"/>
      <c r="BCQ224" s="102"/>
      <c r="BCR224" s="102"/>
      <c r="BCS224" s="102"/>
      <c r="BCT224" s="102"/>
      <c r="BCU224" s="102"/>
      <c r="BCV224" s="102"/>
      <c r="BCW224" s="102"/>
      <c r="BCX224" s="102"/>
      <c r="BCY224" s="102"/>
      <c r="BCZ224" s="102"/>
      <c r="BDA224" s="102"/>
      <c r="BDB224" s="102"/>
      <c r="BDC224" s="102"/>
      <c r="BDD224" s="102"/>
      <c r="BDE224" s="102"/>
      <c r="BDF224" s="102"/>
      <c r="BDG224" s="102"/>
      <c r="BDH224" s="102"/>
      <c r="BDI224" s="102"/>
      <c r="BDJ224" s="102"/>
      <c r="BDK224" s="102"/>
      <c r="BDL224" s="102"/>
      <c r="BDM224" s="102"/>
      <c r="BDN224" s="102"/>
      <c r="BDO224" s="102"/>
      <c r="BDP224" s="102"/>
      <c r="BDQ224" s="102"/>
      <c r="BDR224" s="102"/>
      <c r="BDS224" s="102"/>
      <c r="BDT224" s="102"/>
      <c r="BDU224" s="102"/>
      <c r="BDV224" s="102"/>
      <c r="BDW224" s="102"/>
      <c r="BDX224" s="102"/>
      <c r="BDY224" s="102"/>
      <c r="BDZ224" s="102"/>
      <c r="BEA224" s="102"/>
      <c r="BEB224" s="102"/>
      <c r="BEC224" s="102"/>
      <c r="BED224" s="102"/>
      <c r="BEE224" s="102"/>
      <c r="BEF224" s="102"/>
      <c r="BEG224" s="102"/>
      <c r="BEH224" s="102"/>
      <c r="BEI224" s="102"/>
      <c r="BEJ224" s="102"/>
      <c r="BEK224" s="102"/>
      <c r="BEL224" s="102"/>
      <c r="BEM224" s="102"/>
      <c r="BEN224" s="102"/>
      <c r="BEO224" s="102"/>
      <c r="BEP224" s="102"/>
      <c r="BEQ224" s="102"/>
      <c r="BER224" s="102"/>
      <c r="BES224" s="102"/>
      <c r="BET224" s="102"/>
      <c r="BEU224" s="102"/>
      <c r="BEV224" s="102"/>
      <c r="BEW224" s="102"/>
      <c r="BEX224" s="102"/>
      <c r="BEY224" s="102"/>
      <c r="BEZ224" s="102"/>
      <c r="BFA224" s="102"/>
      <c r="BFB224" s="102"/>
      <c r="BFC224" s="102"/>
      <c r="BFD224" s="102"/>
      <c r="BFE224" s="102"/>
      <c r="BFF224" s="102"/>
      <c r="BFG224" s="102"/>
      <c r="BFH224" s="102"/>
      <c r="BFI224" s="102"/>
      <c r="BFJ224" s="102"/>
      <c r="BFK224" s="102"/>
      <c r="BFL224" s="102"/>
      <c r="BFM224" s="102"/>
      <c r="BFN224" s="102"/>
      <c r="BFO224" s="102"/>
      <c r="BFP224" s="102"/>
      <c r="BFQ224" s="102"/>
      <c r="BFR224" s="102"/>
      <c r="BFS224" s="102"/>
      <c r="BFT224" s="102"/>
      <c r="BFU224" s="102"/>
      <c r="BFV224" s="102"/>
      <c r="BFW224" s="102"/>
      <c r="BFX224" s="102"/>
      <c r="BFY224" s="102"/>
      <c r="BFZ224" s="102"/>
      <c r="BGA224" s="102"/>
      <c r="BGB224" s="102"/>
      <c r="BGC224" s="102"/>
      <c r="BGD224" s="102"/>
      <c r="BGE224" s="102"/>
      <c r="BGF224" s="102"/>
      <c r="BGG224" s="102"/>
      <c r="BGH224" s="102"/>
      <c r="BGI224" s="102"/>
      <c r="BGJ224" s="102"/>
      <c r="BGK224" s="102"/>
      <c r="BGL224" s="102"/>
      <c r="BGM224" s="102"/>
      <c r="BGN224" s="102"/>
      <c r="BGO224" s="102"/>
      <c r="BGP224" s="102"/>
      <c r="BGQ224" s="102"/>
      <c r="BGR224" s="102"/>
      <c r="BGS224" s="102"/>
      <c r="BGT224" s="102"/>
      <c r="BGU224" s="102"/>
      <c r="BGV224" s="102"/>
      <c r="BGW224" s="102"/>
      <c r="BGX224" s="102"/>
      <c r="BGY224" s="102"/>
      <c r="BGZ224" s="102"/>
      <c r="BHA224" s="102"/>
      <c r="BHB224" s="102"/>
      <c r="BHC224" s="102"/>
      <c r="BHD224" s="102"/>
      <c r="BHE224" s="102"/>
      <c r="BHF224" s="102"/>
      <c r="BHG224" s="102"/>
      <c r="BHH224" s="102"/>
      <c r="BHI224" s="102"/>
      <c r="BHJ224" s="102"/>
      <c r="BHK224" s="102"/>
      <c r="BHL224" s="102"/>
      <c r="BHM224" s="102"/>
      <c r="BHN224" s="102"/>
      <c r="BHO224" s="102"/>
      <c r="BHP224" s="102"/>
      <c r="BHQ224" s="102"/>
      <c r="BHR224" s="102"/>
      <c r="BHS224" s="102"/>
      <c r="BHT224" s="102"/>
      <c r="BHU224" s="102"/>
      <c r="BHV224" s="102"/>
      <c r="BHW224" s="102"/>
      <c r="BHX224" s="102"/>
      <c r="BHY224" s="102"/>
      <c r="BHZ224" s="102"/>
      <c r="BIA224" s="102"/>
      <c r="BIB224" s="102"/>
      <c r="BIC224" s="102"/>
      <c r="BID224" s="102"/>
      <c r="BIE224" s="102"/>
      <c r="BIF224" s="102"/>
      <c r="BIG224" s="102"/>
      <c r="BIH224" s="102"/>
      <c r="BII224" s="102"/>
      <c r="BIJ224" s="102"/>
      <c r="BIK224" s="102"/>
      <c r="BIL224" s="102"/>
      <c r="BIM224" s="102"/>
      <c r="BIN224" s="102"/>
      <c r="BIO224" s="102"/>
      <c r="BIP224" s="102"/>
      <c r="BIQ224" s="102"/>
      <c r="BIR224" s="102"/>
      <c r="BIS224" s="102"/>
      <c r="BIT224" s="102"/>
      <c r="BIU224" s="102"/>
      <c r="BIV224" s="102"/>
      <c r="BIW224" s="102"/>
      <c r="BIX224" s="102"/>
      <c r="BIY224" s="102"/>
      <c r="BIZ224" s="102"/>
      <c r="BJA224" s="102"/>
      <c r="BJB224" s="102"/>
      <c r="BJC224" s="102"/>
      <c r="BJD224" s="102"/>
      <c r="BJE224" s="102"/>
      <c r="BJF224" s="102"/>
      <c r="BJG224" s="102"/>
      <c r="BJH224" s="102"/>
      <c r="BJI224" s="102"/>
      <c r="BJJ224" s="102"/>
      <c r="BJK224" s="102"/>
      <c r="BJL224" s="102"/>
      <c r="BJM224" s="102"/>
      <c r="BJN224" s="102"/>
      <c r="BJO224" s="102"/>
      <c r="BJP224" s="102"/>
      <c r="BJQ224" s="102"/>
      <c r="BJR224" s="102"/>
      <c r="BJS224" s="102"/>
      <c r="BJT224" s="102"/>
      <c r="BJU224" s="102"/>
      <c r="BJV224" s="102"/>
      <c r="BJW224" s="102"/>
      <c r="BJX224" s="102"/>
      <c r="BJY224" s="102"/>
      <c r="BJZ224" s="102"/>
      <c r="BKA224" s="102"/>
      <c r="BKB224" s="102"/>
      <c r="BKC224" s="102"/>
      <c r="BKD224" s="102"/>
      <c r="BKE224" s="102"/>
      <c r="BKF224" s="102"/>
      <c r="BKG224" s="102"/>
      <c r="BKH224" s="102"/>
      <c r="BKI224" s="102"/>
      <c r="BKJ224" s="102"/>
      <c r="BKK224" s="102"/>
      <c r="BKL224" s="102"/>
      <c r="BKM224" s="102"/>
      <c r="BKN224" s="102"/>
      <c r="BKO224" s="102"/>
      <c r="BKP224" s="102"/>
      <c r="BKQ224" s="102"/>
      <c r="BKR224" s="102"/>
      <c r="BKS224" s="102"/>
      <c r="BKT224" s="102"/>
      <c r="BKU224" s="102"/>
      <c r="BKV224" s="102"/>
      <c r="BKW224" s="102"/>
      <c r="BKX224" s="102"/>
      <c r="BKY224" s="102"/>
      <c r="BKZ224" s="102"/>
      <c r="BLA224" s="102"/>
      <c r="BLB224" s="102"/>
      <c r="BLC224" s="102"/>
      <c r="BLD224" s="102"/>
      <c r="BLE224" s="102"/>
      <c r="BLF224" s="102"/>
      <c r="BLG224" s="102"/>
      <c r="BLH224" s="102"/>
      <c r="BLI224" s="102"/>
      <c r="BLJ224" s="102"/>
      <c r="BLK224" s="102"/>
      <c r="BLL224" s="102"/>
      <c r="BLM224" s="102"/>
      <c r="BLN224" s="102"/>
      <c r="BLO224" s="102"/>
      <c r="BLP224" s="102"/>
      <c r="BLQ224" s="102"/>
      <c r="BLR224" s="102"/>
      <c r="BLS224" s="102"/>
      <c r="BLT224" s="102"/>
      <c r="BLU224" s="102"/>
      <c r="BLV224" s="102"/>
      <c r="BLW224" s="102"/>
      <c r="BLX224" s="102"/>
      <c r="BLY224" s="102"/>
      <c r="BLZ224" s="102"/>
      <c r="BMA224" s="102"/>
      <c r="BMB224" s="102"/>
      <c r="BMC224" s="102"/>
      <c r="BMD224" s="102"/>
      <c r="BME224" s="102"/>
      <c r="BMF224" s="102"/>
      <c r="BMG224" s="102"/>
      <c r="BMH224" s="102"/>
      <c r="BMI224" s="102"/>
      <c r="BMJ224" s="102"/>
      <c r="BMK224" s="102"/>
      <c r="BML224" s="102"/>
      <c r="BMM224" s="102"/>
      <c r="BMN224" s="102"/>
      <c r="BMO224" s="102"/>
      <c r="BMP224" s="102"/>
      <c r="BMQ224" s="102"/>
      <c r="BMR224" s="102"/>
      <c r="BMS224" s="102"/>
      <c r="BMT224" s="102"/>
      <c r="BMU224" s="102"/>
      <c r="BMV224" s="102"/>
      <c r="BMW224" s="102"/>
      <c r="BMX224" s="102"/>
      <c r="BMY224" s="102"/>
      <c r="BMZ224" s="102"/>
      <c r="BNA224" s="102"/>
      <c r="BNB224" s="102"/>
      <c r="BNC224" s="102"/>
      <c r="BND224" s="102"/>
      <c r="BNE224" s="102"/>
      <c r="BNF224" s="102"/>
      <c r="BNG224" s="102"/>
      <c r="BNH224" s="102"/>
      <c r="BNI224" s="102"/>
      <c r="BNJ224" s="102"/>
      <c r="BNK224" s="102"/>
      <c r="BNL224" s="102"/>
      <c r="BNM224" s="102"/>
      <c r="BNN224" s="102"/>
      <c r="BNO224" s="102"/>
      <c r="BNP224" s="102"/>
      <c r="BNQ224" s="102"/>
      <c r="BNR224" s="102"/>
      <c r="BNS224" s="102"/>
      <c r="BNT224" s="102"/>
      <c r="BNU224" s="102"/>
      <c r="BNV224" s="102"/>
      <c r="BNW224" s="102"/>
      <c r="BNX224" s="102"/>
      <c r="BNY224" s="102"/>
      <c r="BNZ224" s="102"/>
      <c r="BOA224" s="102"/>
      <c r="BOB224" s="102"/>
      <c r="BOC224" s="102"/>
      <c r="BOD224" s="102"/>
      <c r="BOE224" s="102"/>
      <c r="BOF224" s="102"/>
      <c r="BOG224" s="102"/>
      <c r="BOH224" s="102"/>
      <c r="BOI224" s="102"/>
      <c r="BOJ224" s="102"/>
      <c r="BOK224" s="102"/>
      <c r="BOL224" s="102"/>
      <c r="BOM224" s="102"/>
      <c r="BON224" s="102"/>
      <c r="BOO224" s="102"/>
      <c r="BOP224" s="102"/>
      <c r="BOQ224" s="102"/>
      <c r="BOR224" s="102"/>
      <c r="BOS224" s="102"/>
      <c r="BOT224" s="102"/>
      <c r="BOU224" s="102"/>
      <c r="BOV224" s="102"/>
      <c r="BOW224" s="102"/>
      <c r="BOX224" s="102"/>
      <c r="BOY224" s="102"/>
      <c r="BOZ224" s="102"/>
      <c r="BPA224" s="102"/>
      <c r="BPB224" s="102"/>
      <c r="BPC224" s="102"/>
      <c r="BPD224" s="102"/>
      <c r="BPE224" s="102"/>
      <c r="BPF224" s="102"/>
      <c r="BPG224" s="102"/>
      <c r="BPH224" s="102"/>
      <c r="BPI224" s="102"/>
      <c r="BPJ224" s="102"/>
      <c r="BPK224" s="102"/>
      <c r="BPL224" s="102"/>
      <c r="BPM224" s="102"/>
      <c r="BPN224" s="102"/>
      <c r="BPO224" s="102"/>
      <c r="BPP224" s="102"/>
      <c r="BPQ224" s="102"/>
      <c r="BPR224" s="102"/>
      <c r="BPS224" s="102"/>
      <c r="BPT224" s="102"/>
      <c r="BPU224" s="102"/>
      <c r="BPV224" s="102"/>
      <c r="BPW224" s="102"/>
      <c r="BPX224" s="102"/>
      <c r="BPY224" s="102"/>
      <c r="BPZ224" s="102"/>
      <c r="BQA224" s="102"/>
      <c r="BQB224" s="102"/>
      <c r="BQC224" s="102"/>
      <c r="BQD224" s="102"/>
      <c r="BQE224" s="102"/>
      <c r="BQF224" s="102"/>
      <c r="BQG224" s="102"/>
      <c r="BQH224" s="102"/>
      <c r="BQI224" s="102"/>
      <c r="BQJ224" s="102"/>
      <c r="BQK224" s="102"/>
      <c r="BQL224" s="102"/>
      <c r="BQM224" s="102"/>
      <c r="BQN224" s="102"/>
      <c r="BQO224" s="102"/>
      <c r="BQP224" s="102"/>
      <c r="BQQ224" s="102"/>
      <c r="BQR224" s="102"/>
      <c r="BQS224" s="102"/>
      <c r="BQT224" s="102"/>
      <c r="BQU224" s="102"/>
      <c r="BQV224" s="102"/>
      <c r="BQW224" s="102"/>
      <c r="BQX224" s="102"/>
      <c r="BQY224" s="102"/>
      <c r="BQZ224" s="102"/>
      <c r="BRA224" s="102"/>
      <c r="BRB224" s="102"/>
      <c r="BRC224" s="102"/>
      <c r="BRD224" s="102"/>
      <c r="BRE224" s="102"/>
      <c r="BRF224" s="102"/>
      <c r="BRG224" s="102"/>
      <c r="BRH224" s="102"/>
      <c r="BRI224" s="102"/>
      <c r="BRJ224" s="102"/>
      <c r="BRK224" s="102"/>
      <c r="BRL224" s="102"/>
      <c r="BRM224" s="102"/>
      <c r="BRN224" s="102"/>
      <c r="BRO224" s="102"/>
      <c r="BRP224" s="102"/>
      <c r="BRQ224" s="102"/>
      <c r="BRR224" s="102"/>
      <c r="BRS224" s="102"/>
      <c r="BRT224" s="102"/>
      <c r="BRU224" s="102"/>
      <c r="BRV224" s="102"/>
      <c r="BRW224" s="102"/>
      <c r="BRX224" s="102"/>
      <c r="BRY224" s="102"/>
      <c r="BRZ224" s="102"/>
      <c r="BSA224" s="102"/>
      <c r="BSB224" s="102"/>
      <c r="BSC224" s="102"/>
      <c r="BSD224" s="102"/>
      <c r="BSE224" s="102"/>
      <c r="BSF224" s="102"/>
      <c r="BSG224" s="102"/>
      <c r="BSH224" s="102"/>
      <c r="BSI224" s="102"/>
      <c r="BSJ224" s="102"/>
      <c r="BSK224" s="102"/>
      <c r="BSL224" s="102"/>
      <c r="BSM224" s="102"/>
      <c r="BSN224" s="102"/>
      <c r="BSO224" s="102"/>
      <c r="BSP224" s="102"/>
      <c r="BSQ224" s="102"/>
      <c r="BSR224" s="102"/>
      <c r="BSS224" s="102"/>
      <c r="BST224" s="102"/>
      <c r="BSU224" s="102"/>
      <c r="BSV224" s="102"/>
      <c r="BSW224" s="102"/>
      <c r="BSX224" s="102"/>
      <c r="BSY224" s="102"/>
      <c r="BSZ224" s="102"/>
      <c r="BTA224" s="102"/>
      <c r="BTB224" s="102"/>
      <c r="BTC224" s="102"/>
      <c r="BTD224" s="102"/>
      <c r="BTE224" s="102"/>
      <c r="BTF224" s="102"/>
      <c r="BTG224" s="102"/>
      <c r="BTH224" s="102"/>
      <c r="BTI224" s="102"/>
      <c r="BTJ224" s="102"/>
      <c r="BTK224" s="102"/>
      <c r="BTL224" s="102"/>
      <c r="BTM224" s="102"/>
      <c r="BTN224" s="102"/>
      <c r="BTO224" s="102"/>
      <c r="BTP224" s="102"/>
      <c r="BTQ224" s="102"/>
      <c r="BTR224" s="102"/>
      <c r="BTS224" s="102"/>
      <c r="BTT224" s="102"/>
      <c r="BTU224" s="102"/>
      <c r="BTV224" s="102"/>
      <c r="BTW224" s="102"/>
      <c r="BTX224" s="102"/>
      <c r="BTY224" s="102"/>
      <c r="BTZ224" s="102"/>
      <c r="BUA224" s="102"/>
      <c r="BUB224" s="102"/>
      <c r="BUC224" s="102"/>
      <c r="BUD224" s="102"/>
      <c r="BUE224" s="102"/>
      <c r="BUF224" s="102"/>
      <c r="BUG224" s="102"/>
      <c r="BUH224" s="102"/>
      <c r="BUI224" s="102"/>
      <c r="BUJ224" s="102"/>
      <c r="BUK224" s="102"/>
      <c r="BUL224" s="102"/>
      <c r="BUM224" s="102"/>
      <c r="BUN224" s="102"/>
      <c r="BUO224" s="102"/>
      <c r="BUP224" s="102"/>
      <c r="BUQ224" s="102"/>
      <c r="BUR224" s="102"/>
      <c r="BUS224" s="102"/>
      <c r="BUT224" s="102"/>
      <c r="BUU224" s="102"/>
      <c r="BUV224" s="102"/>
      <c r="BUW224" s="102"/>
      <c r="BUX224" s="102"/>
      <c r="BUY224" s="102"/>
      <c r="BUZ224" s="102"/>
      <c r="BVA224" s="102"/>
      <c r="BVB224" s="102"/>
      <c r="BVC224" s="102"/>
      <c r="BVD224" s="102"/>
      <c r="BVE224" s="102"/>
      <c r="BVF224" s="102"/>
      <c r="BVG224" s="102"/>
      <c r="BVH224" s="102"/>
      <c r="BVI224" s="102"/>
      <c r="BVJ224" s="102"/>
      <c r="BVK224" s="102"/>
      <c r="BVL224" s="102"/>
      <c r="BVM224" s="102"/>
      <c r="BVN224" s="102"/>
      <c r="BVO224" s="102"/>
      <c r="BVP224" s="102"/>
      <c r="BVQ224" s="102"/>
      <c r="BVR224" s="102"/>
      <c r="BVS224" s="102"/>
      <c r="BVT224" s="102"/>
      <c r="BVU224" s="102"/>
      <c r="BVV224" s="102"/>
      <c r="BVW224" s="102"/>
      <c r="BVX224" s="102"/>
      <c r="BVY224" s="102"/>
      <c r="BVZ224" s="102"/>
      <c r="BWA224" s="102"/>
      <c r="BWB224" s="102"/>
      <c r="BWC224" s="102"/>
      <c r="BWD224" s="102"/>
      <c r="BWE224" s="102"/>
      <c r="BWF224" s="102"/>
      <c r="BWG224" s="102"/>
      <c r="BWH224" s="102"/>
      <c r="BWI224" s="102"/>
      <c r="BWJ224" s="102"/>
      <c r="BWK224" s="102"/>
      <c r="BWL224" s="102"/>
      <c r="BWM224" s="102"/>
      <c r="BWN224" s="102"/>
      <c r="BWO224" s="102"/>
      <c r="BWP224" s="102"/>
      <c r="BWQ224" s="102"/>
      <c r="BWR224" s="102"/>
      <c r="BWS224" s="102"/>
      <c r="BWT224" s="102"/>
      <c r="BWU224" s="102"/>
      <c r="BWV224" s="102"/>
      <c r="BWW224" s="102"/>
      <c r="BWX224" s="102"/>
      <c r="BWY224" s="102"/>
      <c r="BWZ224" s="102"/>
      <c r="BXA224" s="102"/>
      <c r="BXB224" s="102"/>
      <c r="BXC224" s="102"/>
      <c r="BXD224" s="102"/>
      <c r="BXE224" s="102"/>
      <c r="BXF224" s="102"/>
      <c r="BXG224" s="102"/>
      <c r="BXH224" s="102"/>
      <c r="BXI224" s="102"/>
      <c r="BXJ224" s="102"/>
      <c r="BXK224" s="102"/>
      <c r="BXL224" s="102"/>
      <c r="BXM224" s="102"/>
      <c r="BXN224" s="102"/>
      <c r="BXO224" s="102"/>
      <c r="BXP224" s="102"/>
      <c r="BXQ224" s="102"/>
      <c r="BXR224" s="102"/>
      <c r="BXS224" s="102"/>
      <c r="BXT224" s="102"/>
      <c r="BXU224" s="102"/>
      <c r="BXV224" s="102"/>
      <c r="BXW224" s="102"/>
      <c r="BXX224" s="102"/>
      <c r="BXY224" s="102"/>
      <c r="BXZ224" s="102"/>
      <c r="BYA224" s="102"/>
      <c r="BYB224" s="102"/>
      <c r="BYC224" s="102"/>
      <c r="BYD224" s="102"/>
      <c r="BYE224" s="102"/>
      <c r="BYF224" s="102"/>
      <c r="BYG224" s="102"/>
      <c r="BYH224" s="102"/>
      <c r="BYI224" s="102"/>
      <c r="BYJ224" s="102"/>
      <c r="BYK224" s="102"/>
      <c r="BYL224" s="102"/>
      <c r="BYM224" s="102"/>
      <c r="BYN224" s="102"/>
      <c r="BYO224" s="102"/>
      <c r="BYP224" s="102"/>
      <c r="BYQ224" s="102"/>
      <c r="BYR224" s="102"/>
      <c r="BYS224" s="102"/>
      <c r="BYT224" s="102"/>
      <c r="BYU224" s="102"/>
      <c r="BYV224" s="102"/>
      <c r="BYW224" s="102"/>
      <c r="BYX224" s="102"/>
      <c r="BYY224" s="102"/>
      <c r="BYZ224" s="102"/>
      <c r="BZA224" s="102"/>
      <c r="BZB224" s="102"/>
      <c r="BZC224" s="102"/>
      <c r="BZD224" s="102"/>
      <c r="BZE224" s="102"/>
      <c r="BZF224" s="102"/>
      <c r="BZG224" s="102"/>
      <c r="BZH224" s="102"/>
      <c r="BZI224" s="102"/>
      <c r="BZJ224" s="102"/>
      <c r="BZK224" s="102"/>
      <c r="BZL224" s="102"/>
      <c r="BZM224" s="102"/>
      <c r="BZN224" s="102"/>
      <c r="BZO224" s="102"/>
      <c r="BZP224" s="102"/>
      <c r="BZQ224" s="102"/>
      <c r="BZR224" s="102"/>
      <c r="BZS224" s="102"/>
      <c r="BZT224" s="102"/>
      <c r="BZU224" s="102"/>
      <c r="BZV224" s="102"/>
      <c r="BZW224" s="102"/>
    </row>
    <row r="225" spans="2:2051" ht="14.25" customHeight="1">
      <c r="B225" s="112" t="s">
        <v>754</v>
      </c>
      <c r="C225" s="113" t="s">
        <v>235</v>
      </c>
      <c r="D225" s="113" t="s">
        <v>3</v>
      </c>
      <c r="E225" s="307" t="str">
        <f>'Alcance 3'!C120</f>
        <v>Material 8</v>
      </c>
      <c r="F225" s="307" t="str">
        <f>'Alcance 3'!D120</f>
        <v>Tipo de transporte de carga</v>
      </c>
      <c r="G225" s="226" t="s">
        <v>804</v>
      </c>
      <c r="H225" s="307" t="s">
        <v>238</v>
      </c>
      <c r="I225" s="308">
        <v>3</v>
      </c>
      <c r="J225" s="126">
        <f>'Alcance 3'!E120*'Alcance 3'!E139</f>
        <v>0</v>
      </c>
      <c r="K225" s="113" t="s">
        <v>802</v>
      </c>
      <c r="L225" s="113"/>
      <c r="M225" s="298">
        <v>1</v>
      </c>
      <c r="N225" s="117"/>
      <c r="O225" s="113">
        <f t="shared" si="192"/>
        <v>0</v>
      </c>
      <c r="P225" s="115" t="str">
        <f t="shared" si="186"/>
        <v>tkm</v>
      </c>
      <c r="Q225" s="120">
        <f>IFERROR(VLOOKUP($F225,'Datos 1-Factores emisión'!$B$809:$D$820,2,FALSE),0)</f>
        <v>0</v>
      </c>
      <c r="R225" s="121">
        <v>0</v>
      </c>
      <c r="S225" s="121">
        <v>0</v>
      </c>
      <c r="T225" s="121">
        <v>0</v>
      </c>
      <c r="U225" s="121">
        <v>0</v>
      </c>
      <c r="V225" s="120">
        <f t="shared" si="194"/>
        <v>0</v>
      </c>
      <c r="W225" s="121">
        <f t="shared" si="194"/>
        <v>0</v>
      </c>
      <c r="X225" s="121">
        <f t="shared" si="194"/>
        <v>0</v>
      </c>
      <c r="Y225" s="121">
        <v>0</v>
      </c>
      <c r="Z225" s="121">
        <v>0</v>
      </c>
      <c r="AA225" s="121">
        <f t="shared" si="188"/>
        <v>0</v>
      </c>
      <c r="AB225" s="120">
        <f>'Datos 2-Potenciales calent glob'!$E$6</f>
        <v>1</v>
      </c>
      <c r="AC225" s="121">
        <f>'Datos 2-Potenciales calent glob'!$E$31</f>
        <v>28</v>
      </c>
      <c r="AD225" s="121">
        <f>'Datos 2-Potenciales calent glob'!$E$32</f>
        <v>265</v>
      </c>
      <c r="AE225" s="123">
        <f>SUMIF('Datos 2-Potenciales calent glob'!$B$6:$B$56,Cálculos_5!E225,'Datos 2-Potenciales calent glob'!$E$6:$E$56)</f>
        <v>0</v>
      </c>
      <c r="AF225" s="121">
        <f>'Datos 2-Potenciales calent glob'!$E$6</f>
        <v>1</v>
      </c>
      <c r="AG225" s="121">
        <f>'Datos 2-Potenciales calent glob'!$E$6</f>
        <v>1</v>
      </c>
      <c r="AH225" s="120">
        <f t="shared" si="193"/>
        <v>0</v>
      </c>
      <c r="AI225" s="121">
        <f t="shared" ref="AI225:AI228" si="195">W225*AC225</f>
        <v>0</v>
      </c>
      <c r="AJ225" s="121">
        <f t="shared" ref="AJ225:AJ228" si="196">X225*AD225</f>
        <v>0</v>
      </c>
      <c r="AK225" s="121">
        <f t="shared" ref="AK225:AK228" si="197">Y225*AE225</f>
        <v>0</v>
      </c>
      <c r="AL225" s="124">
        <f t="shared" si="190"/>
        <v>0</v>
      </c>
      <c r="AM225" s="121">
        <f t="shared" ref="AM225:AM228" si="198">AA225*AG225</f>
        <v>0</v>
      </c>
      <c r="AN225" s="207">
        <f t="shared" ref="AN225:AN228" si="199">AB225*AH225</f>
        <v>0</v>
      </c>
      <c r="AO225" s="102"/>
      <c r="AP225" s="102"/>
      <c r="AQ225" s="102"/>
      <c r="AR225" s="102"/>
      <c r="AS225" s="102"/>
      <c r="AT225" s="102"/>
      <c r="AU225" s="102"/>
      <c r="AV225" s="102"/>
      <c r="AW225" s="102"/>
      <c r="AX225" s="102"/>
      <c r="AY225" s="102"/>
      <c r="AZ225" s="102"/>
      <c r="BA225" s="102"/>
      <c r="BB225" s="102"/>
      <c r="BC225" s="102"/>
      <c r="BD225" s="102"/>
      <c r="BE225" s="102"/>
      <c r="BF225" s="102"/>
      <c r="BG225" s="102"/>
      <c r="BH225" s="102"/>
      <c r="BI225" s="102"/>
      <c r="BJ225" s="102"/>
      <c r="BK225" s="102"/>
      <c r="BL225" s="102"/>
      <c r="BM225" s="102"/>
      <c r="BN225" s="102"/>
      <c r="BO225" s="102"/>
      <c r="BP225" s="102"/>
      <c r="BQ225" s="102"/>
      <c r="BR225" s="102"/>
      <c r="BS225" s="102"/>
      <c r="BT225" s="102"/>
      <c r="BU225" s="102"/>
      <c r="BV225" s="102"/>
      <c r="BW225" s="102"/>
      <c r="BX225" s="102"/>
      <c r="BY225" s="102"/>
      <c r="BZ225" s="102"/>
      <c r="CA225" s="102"/>
      <c r="CB225" s="102"/>
      <c r="CC225" s="102"/>
      <c r="CD225" s="102"/>
      <c r="CE225" s="102"/>
      <c r="CF225" s="102"/>
      <c r="CG225" s="102"/>
      <c r="CH225" s="102"/>
      <c r="CI225" s="102"/>
      <c r="CJ225" s="102"/>
      <c r="CK225" s="102"/>
      <c r="CL225" s="102"/>
      <c r="CM225" s="102"/>
      <c r="CN225" s="102"/>
      <c r="CO225" s="102"/>
      <c r="CP225" s="102"/>
      <c r="CQ225" s="102"/>
      <c r="CR225" s="102"/>
      <c r="CS225" s="102"/>
      <c r="CT225" s="102"/>
      <c r="CU225" s="102"/>
      <c r="CV225" s="102"/>
      <c r="CW225" s="102"/>
      <c r="CX225" s="102"/>
      <c r="CY225" s="102"/>
      <c r="CZ225" s="102"/>
      <c r="DA225" s="102"/>
      <c r="DB225" s="102"/>
      <c r="DC225" s="102"/>
      <c r="DD225" s="102"/>
      <c r="DE225" s="102"/>
      <c r="DF225" s="102"/>
      <c r="DG225" s="102"/>
      <c r="DH225" s="102"/>
      <c r="DI225" s="102"/>
      <c r="DJ225" s="102"/>
      <c r="DK225" s="102"/>
      <c r="DL225" s="102"/>
      <c r="DM225" s="102"/>
      <c r="DN225" s="102"/>
      <c r="DO225" s="102"/>
      <c r="DP225" s="102"/>
      <c r="DQ225" s="102"/>
      <c r="DR225" s="102"/>
      <c r="DS225" s="102"/>
      <c r="DT225" s="102"/>
      <c r="DU225" s="102"/>
      <c r="DV225" s="102"/>
      <c r="DW225" s="102"/>
      <c r="DX225" s="102"/>
      <c r="DY225" s="102"/>
      <c r="DZ225" s="102"/>
      <c r="EA225" s="102"/>
      <c r="EB225" s="102"/>
      <c r="EC225" s="102"/>
      <c r="ED225" s="102"/>
      <c r="EE225" s="102"/>
      <c r="EF225" s="102"/>
      <c r="EG225" s="102"/>
      <c r="EH225" s="102"/>
      <c r="EI225" s="102"/>
      <c r="EJ225" s="102"/>
      <c r="EK225" s="102"/>
      <c r="EL225" s="102"/>
      <c r="EM225" s="102"/>
      <c r="EN225" s="102"/>
      <c r="EO225" s="102"/>
      <c r="EP225" s="102"/>
      <c r="EQ225" s="102"/>
      <c r="ER225" s="102"/>
      <c r="ES225" s="102"/>
      <c r="ET225" s="102"/>
      <c r="EU225" s="102"/>
      <c r="EV225" s="102"/>
      <c r="EW225" s="102"/>
      <c r="EX225" s="102"/>
      <c r="EY225" s="102"/>
      <c r="EZ225" s="102"/>
      <c r="FA225" s="102"/>
      <c r="FB225" s="102"/>
      <c r="FC225" s="102"/>
      <c r="FD225" s="102"/>
      <c r="FE225" s="102"/>
      <c r="FF225" s="102"/>
      <c r="FG225" s="102"/>
      <c r="FH225" s="102"/>
      <c r="FI225" s="102"/>
      <c r="FJ225" s="102"/>
      <c r="FK225" s="102"/>
      <c r="FL225" s="102"/>
      <c r="FM225" s="102"/>
      <c r="FN225" s="102"/>
      <c r="FO225" s="102"/>
      <c r="FP225" s="102"/>
      <c r="FQ225" s="102"/>
      <c r="FR225" s="102"/>
      <c r="FS225" s="102"/>
      <c r="FT225" s="102"/>
      <c r="FU225" s="102"/>
      <c r="FV225" s="102"/>
      <c r="FW225" s="102"/>
      <c r="FX225" s="102"/>
      <c r="FY225" s="102"/>
      <c r="FZ225" s="102"/>
      <c r="GA225" s="102"/>
      <c r="GB225" s="102"/>
      <c r="GC225" s="102"/>
      <c r="GD225" s="102"/>
      <c r="GE225" s="102"/>
      <c r="GF225" s="102"/>
      <c r="GG225" s="102"/>
      <c r="GH225" s="102"/>
      <c r="GI225" s="102"/>
      <c r="GJ225" s="102"/>
      <c r="GK225" s="102"/>
      <c r="GL225" s="102"/>
      <c r="GM225" s="102"/>
      <c r="GN225" s="102"/>
      <c r="GO225" s="102"/>
      <c r="GP225" s="102"/>
      <c r="GQ225" s="102"/>
      <c r="GR225" s="102"/>
      <c r="GS225" s="102"/>
      <c r="GT225" s="102"/>
      <c r="GU225" s="102"/>
      <c r="GV225" s="102"/>
      <c r="GW225" s="102"/>
      <c r="GX225" s="102"/>
      <c r="GY225" s="102"/>
      <c r="GZ225" s="102"/>
      <c r="HA225" s="102"/>
      <c r="HB225" s="102"/>
      <c r="HC225" s="102"/>
      <c r="HD225" s="102"/>
      <c r="HE225" s="102"/>
      <c r="HF225" s="102"/>
      <c r="HG225" s="102"/>
      <c r="HH225" s="102"/>
      <c r="HI225" s="102"/>
      <c r="HJ225" s="102"/>
      <c r="HK225" s="102"/>
      <c r="HL225" s="102"/>
      <c r="HM225" s="102"/>
      <c r="HN225" s="102"/>
      <c r="HO225" s="102"/>
      <c r="HP225" s="102"/>
      <c r="HQ225" s="102"/>
      <c r="HR225" s="102"/>
      <c r="HS225" s="102"/>
      <c r="HT225" s="102"/>
      <c r="HU225" s="102"/>
      <c r="HV225" s="102"/>
      <c r="HW225" s="102"/>
      <c r="HX225" s="102"/>
      <c r="HY225" s="102"/>
      <c r="HZ225" s="102"/>
      <c r="IA225" s="102"/>
      <c r="IB225" s="102"/>
      <c r="IC225" s="102"/>
      <c r="ID225" s="102"/>
      <c r="IE225" s="102"/>
      <c r="IF225" s="102"/>
      <c r="IG225" s="102"/>
      <c r="IH225" s="102"/>
      <c r="II225" s="102"/>
      <c r="IJ225" s="102"/>
      <c r="IK225" s="102"/>
      <c r="IL225" s="102"/>
      <c r="IM225" s="102"/>
      <c r="IN225" s="102"/>
      <c r="IO225" s="102"/>
      <c r="IP225" s="102"/>
      <c r="IQ225" s="102"/>
      <c r="IR225" s="102"/>
      <c r="IS225" s="102"/>
      <c r="IT225" s="102"/>
      <c r="IU225" s="102"/>
      <c r="IV225" s="102"/>
      <c r="IW225" s="102"/>
      <c r="IX225" s="102"/>
      <c r="IY225" s="102"/>
      <c r="IZ225" s="102"/>
      <c r="JA225" s="102"/>
      <c r="JB225" s="102"/>
      <c r="JC225" s="102"/>
      <c r="JD225" s="102"/>
      <c r="JE225" s="102"/>
      <c r="JF225" s="102"/>
      <c r="JG225" s="102"/>
      <c r="JH225" s="102"/>
      <c r="JI225" s="102"/>
      <c r="JJ225" s="102"/>
      <c r="JK225" s="102"/>
      <c r="JL225" s="102"/>
      <c r="JM225" s="102"/>
      <c r="JN225" s="102"/>
      <c r="JO225" s="102"/>
      <c r="JP225" s="102"/>
      <c r="JQ225" s="102"/>
      <c r="JR225" s="102"/>
      <c r="JS225" s="102"/>
      <c r="JT225" s="102"/>
      <c r="JU225" s="102"/>
      <c r="JV225" s="102"/>
      <c r="JW225" s="102"/>
      <c r="JX225" s="102"/>
      <c r="JY225" s="102"/>
      <c r="JZ225" s="102"/>
      <c r="KA225" s="102"/>
      <c r="KB225" s="102"/>
      <c r="KC225" s="102"/>
      <c r="KD225" s="102"/>
      <c r="KE225" s="102"/>
      <c r="KF225" s="102"/>
      <c r="KG225" s="102"/>
      <c r="KH225" s="102"/>
      <c r="KI225" s="102"/>
      <c r="KJ225" s="102"/>
      <c r="KK225" s="102"/>
      <c r="KL225" s="102"/>
      <c r="KM225" s="102"/>
      <c r="KN225" s="102"/>
      <c r="KO225" s="102"/>
      <c r="KP225" s="102"/>
      <c r="KQ225" s="102"/>
      <c r="KR225" s="102"/>
      <c r="KS225" s="102"/>
      <c r="KT225" s="102"/>
      <c r="KU225" s="102"/>
      <c r="KV225" s="102"/>
      <c r="KW225" s="102"/>
      <c r="KX225" s="102"/>
      <c r="KY225" s="102"/>
      <c r="KZ225" s="102"/>
      <c r="LA225" s="102"/>
      <c r="LB225" s="102"/>
      <c r="LC225" s="102"/>
      <c r="LD225" s="102"/>
      <c r="LE225" s="102"/>
      <c r="LF225" s="102"/>
      <c r="LG225" s="102"/>
      <c r="LH225" s="102"/>
      <c r="LI225" s="102"/>
      <c r="LJ225" s="102"/>
      <c r="LK225" s="102"/>
      <c r="LL225" s="102"/>
      <c r="LM225" s="102"/>
      <c r="LN225" s="102"/>
      <c r="LO225" s="102"/>
      <c r="LP225" s="102"/>
      <c r="LQ225" s="102"/>
      <c r="LR225" s="102"/>
      <c r="LS225" s="102"/>
      <c r="LT225" s="102"/>
      <c r="LU225" s="102"/>
      <c r="LV225" s="102"/>
      <c r="LW225" s="102"/>
      <c r="LX225" s="102"/>
      <c r="LY225" s="102"/>
      <c r="LZ225" s="102"/>
      <c r="MA225" s="102"/>
      <c r="MB225" s="102"/>
      <c r="MC225" s="102"/>
      <c r="MD225" s="102"/>
      <c r="ME225" s="102"/>
      <c r="MF225" s="102"/>
      <c r="MG225" s="102"/>
      <c r="MH225" s="102"/>
      <c r="MI225" s="102"/>
      <c r="MJ225" s="102"/>
      <c r="MK225" s="102"/>
      <c r="ML225" s="102"/>
      <c r="MM225" s="102"/>
      <c r="MN225" s="102"/>
      <c r="MO225" s="102"/>
      <c r="MP225" s="102"/>
      <c r="MQ225" s="102"/>
      <c r="MR225" s="102"/>
      <c r="MS225" s="102"/>
      <c r="MT225" s="102"/>
      <c r="MU225" s="102"/>
      <c r="MV225" s="102"/>
      <c r="MW225" s="102"/>
      <c r="MX225" s="102"/>
      <c r="MY225" s="102"/>
      <c r="MZ225" s="102"/>
      <c r="NA225" s="102"/>
      <c r="NB225" s="102"/>
      <c r="NC225" s="102"/>
      <c r="ND225" s="102"/>
      <c r="NE225" s="102"/>
      <c r="NF225" s="102"/>
      <c r="NG225" s="102"/>
      <c r="NH225" s="102"/>
      <c r="NI225" s="102"/>
      <c r="NJ225" s="102"/>
      <c r="NK225" s="102"/>
      <c r="NL225" s="102"/>
      <c r="NM225" s="102"/>
      <c r="NN225" s="102"/>
      <c r="NO225" s="102"/>
      <c r="NP225" s="102"/>
      <c r="NQ225" s="102"/>
      <c r="NR225" s="102"/>
      <c r="NS225" s="102"/>
      <c r="NT225" s="102"/>
      <c r="NU225" s="102"/>
      <c r="NV225" s="102"/>
      <c r="NW225" s="102"/>
      <c r="NX225" s="102"/>
      <c r="NY225" s="102"/>
      <c r="NZ225" s="102"/>
      <c r="OA225" s="102"/>
      <c r="OB225" s="102"/>
      <c r="OC225" s="102"/>
      <c r="OD225" s="102"/>
      <c r="OE225" s="102"/>
      <c r="OF225" s="102"/>
      <c r="OG225" s="102"/>
      <c r="OH225" s="102"/>
      <c r="OI225" s="102"/>
      <c r="OJ225" s="102"/>
      <c r="OK225" s="102"/>
      <c r="OL225" s="102"/>
      <c r="OM225" s="102"/>
      <c r="ON225" s="102"/>
      <c r="OO225" s="102"/>
      <c r="OP225" s="102"/>
      <c r="OQ225" s="102"/>
      <c r="OR225" s="102"/>
      <c r="OS225" s="102"/>
      <c r="OT225" s="102"/>
      <c r="OU225" s="102"/>
      <c r="OV225" s="102"/>
      <c r="OW225" s="102"/>
      <c r="OX225" s="102"/>
      <c r="OY225" s="102"/>
      <c r="OZ225" s="102"/>
      <c r="PA225" s="102"/>
      <c r="PB225" s="102"/>
      <c r="PC225" s="102"/>
      <c r="PD225" s="102"/>
      <c r="PE225" s="102"/>
      <c r="PF225" s="102"/>
      <c r="PG225" s="102"/>
      <c r="PH225" s="102"/>
      <c r="PI225" s="102"/>
      <c r="PJ225" s="102"/>
      <c r="PK225" s="102"/>
      <c r="PL225" s="102"/>
      <c r="PM225" s="102"/>
      <c r="PN225" s="102"/>
      <c r="PO225" s="102"/>
      <c r="PP225" s="102"/>
      <c r="PQ225" s="102"/>
      <c r="PR225" s="102"/>
      <c r="PS225" s="102"/>
      <c r="PT225" s="102"/>
      <c r="PU225" s="102"/>
      <c r="PV225" s="102"/>
      <c r="PW225" s="102"/>
      <c r="PX225" s="102"/>
      <c r="PY225" s="102"/>
      <c r="PZ225" s="102"/>
      <c r="QA225" s="102"/>
      <c r="QB225" s="102"/>
      <c r="QC225" s="102"/>
      <c r="QD225" s="102"/>
      <c r="QE225" s="102"/>
      <c r="QF225" s="102"/>
      <c r="QG225" s="102"/>
      <c r="QH225" s="102"/>
      <c r="QI225" s="102"/>
      <c r="QJ225" s="102"/>
      <c r="QK225" s="102"/>
      <c r="QL225" s="102"/>
      <c r="QM225" s="102"/>
      <c r="QN225" s="102"/>
      <c r="QO225" s="102"/>
      <c r="QP225" s="102"/>
      <c r="QQ225" s="102"/>
      <c r="QR225" s="102"/>
      <c r="QS225" s="102"/>
      <c r="QT225" s="102"/>
      <c r="QU225" s="102"/>
      <c r="QV225" s="102"/>
      <c r="QW225" s="102"/>
      <c r="QX225" s="102"/>
      <c r="QY225" s="102"/>
      <c r="QZ225" s="102"/>
      <c r="RA225" s="102"/>
      <c r="RB225" s="102"/>
      <c r="RC225" s="102"/>
      <c r="RD225" s="102"/>
      <c r="RE225" s="102"/>
      <c r="RF225" s="102"/>
      <c r="RG225" s="102"/>
      <c r="RH225" s="102"/>
      <c r="RI225" s="102"/>
      <c r="RJ225" s="102"/>
      <c r="RK225" s="102"/>
      <c r="RL225" s="102"/>
      <c r="RM225" s="102"/>
      <c r="RN225" s="102"/>
      <c r="RO225" s="102"/>
      <c r="RP225" s="102"/>
      <c r="RQ225" s="102"/>
      <c r="RR225" s="102"/>
      <c r="RS225" s="102"/>
      <c r="RT225" s="102"/>
      <c r="RU225" s="102"/>
      <c r="RV225" s="102"/>
      <c r="RW225" s="102"/>
      <c r="RX225" s="102"/>
      <c r="RY225" s="102"/>
      <c r="RZ225" s="102"/>
      <c r="SA225" s="102"/>
      <c r="SB225" s="102"/>
      <c r="SC225" s="102"/>
      <c r="SD225" s="102"/>
      <c r="SE225" s="102"/>
      <c r="SF225" s="102"/>
      <c r="SG225" s="102"/>
      <c r="SH225" s="102"/>
      <c r="SI225" s="102"/>
      <c r="SJ225" s="102"/>
      <c r="SK225" s="102"/>
      <c r="SL225" s="102"/>
      <c r="SM225" s="102"/>
      <c r="SN225" s="102"/>
      <c r="SO225" s="102"/>
      <c r="SP225" s="102"/>
      <c r="SQ225" s="102"/>
      <c r="SR225" s="102"/>
      <c r="SS225" s="102"/>
      <c r="ST225" s="102"/>
      <c r="SU225" s="102"/>
      <c r="SV225" s="102"/>
      <c r="SW225" s="102"/>
      <c r="SX225" s="102"/>
      <c r="SY225" s="102"/>
      <c r="SZ225" s="102"/>
      <c r="TA225" s="102"/>
      <c r="TB225" s="102"/>
      <c r="TC225" s="102"/>
      <c r="TD225" s="102"/>
      <c r="TE225" s="102"/>
      <c r="TF225" s="102"/>
      <c r="TG225" s="102"/>
      <c r="TH225" s="102"/>
      <c r="TI225" s="102"/>
      <c r="TJ225" s="102"/>
      <c r="TK225" s="102"/>
      <c r="TL225" s="102"/>
      <c r="TM225" s="102"/>
      <c r="TN225" s="102"/>
      <c r="TO225" s="102"/>
      <c r="TP225" s="102"/>
      <c r="TQ225" s="102"/>
      <c r="TR225" s="102"/>
      <c r="TS225" s="102"/>
      <c r="TT225" s="102"/>
      <c r="TU225" s="102"/>
      <c r="TV225" s="102"/>
      <c r="TW225" s="102"/>
      <c r="TX225" s="102"/>
      <c r="TY225" s="102"/>
      <c r="TZ225" s="102"/>
      <c r="UA225" s="102"/>
      <c r="UB225" s="102"/>
      <c r="UC225" s="102"/>
      <c r="UD225" s="102"/>
      <c r="UE225" s="102"/>
      <c r="UF225" s="102"/>
      <c r="UG225" s="102"/>
      <c r="UH225" s="102"/>
      <c r="UI225" s="102"/>
      <c r="UJ225" s="102"/>
      <c r="UK225" s="102"/>
      <c r="UL225" s="102"/>
      <c r="UM225" s="102"/>
      <c r="UN225" s="102"/>
      <c r="UO225" s="102"/>
      <c r="UP225" s="102"/>
      <c r="UQ225" s="102"/>
      <c r="UR225" s="102"/>
      <c r="US225" s="102"/>
      <c r="UT225" s="102"/>
      <c r="UU225" s="102"/>
      <c r="UV225" s="102"/>
      <c r="UW225" s="102"/>
      <c r="UX225" s="102"/>
      <c r="UY225" s="102"/>
      <c r="UZ225" s="102"/>
      <c r="VA225" s="102"/>
      <c r="VB225" s="102"/>
      <c r="VC225" s="102"/>
      <c r="VD225" s="102"/>
      <c r="VE225" s="102"/>
      <c r="VF225" s="102"/>
      <c r="VG225" s="102"/>
      <c r="VH225" s="102"/>
      <c r="VI225" s="102"/>
      <c r="VJ225" s="102"/>
      <c r="VK225" s="102"/>
      <c r="VL225" s="102"/>
      <c r="VM225" s="102"/>
      <c r="VN225" s="102"/>
      <c r="VO225" s="102"/>
      <c r="VP225" s="102"/>
      <c r="VQ225" s="102"/>
      <c r="VR225" s="102"/>
      <c r="VS225" s="102"/>
      <c r="VT225" s="102"/>
      <c r="VU225" s="102"/>
      <c r="VV225" s="102"/>
      <c r="VW225" s="102"/>
      <c r="VX225" s="102"/>
      <c r="VY225" s="102"/>
      <c r="VZ225" s="102"/>
      <c r="WA225" s="102"/>
      <c r="WB225" s="102"/>
      <c r="WC225" s="102"/>
      <c r="WD225" s="102"/>
      <c r="WE225" s="102"/>
      <c r="WF225" s="102"/>
      <c r="WG225" s="102"/>
      <c r="WH225" s="102"/>
      <c r="WI225" s="102"/>
      <c r="WJ225" s="102"/>
      <c r="WK225" s="102"/>
      <c r="WL225" s="102"/>
      <c r="WM225" s="102"/>
      <c r="WN225" s="102"/>
      <c r="WO225" s="102"/>
      <c r="WP225" s="102"/>
      <c r="WQ225" s="102"/>
      <c r="WR225" s="102"/>
      <c r="WS225" s="102"/>
      <c r="WT225" s="102"/>
      <c r="WU225" s="102"/>
      <c r="WV225" s="102"/>
      <c r="WW225" s="102"/>
      <c r="WX225" s="102"/>
      <c r="WY225" s="102"/>
      <c r="WZ225" s="102"/>
      <c r="XA225" s="102"/>
      <c r="XB225" s="102"/>
      <c r="XC225" s="102"/>
      <c r="XD225" s="102"/>
      <c r="XE225" s="102"/>
      <c r="XF225" s="102"/>
      <c r="XG225" s="102"/>
      <c r="XH225" s="102"/>
      <c r="XI225" s="102"/>
      <c r="XJ225" s="102"/>
      <c r="XK225" s="102"/>
      <c r="XL225" s="102"/>
      <c r="XM225" s="102"/>
      <c r="XN225" s="102"/>
      <c r="XO225" s="102"/>
      <c r="XP225" s="102"/>
      <c r="XQ225" s="102"/>
      <c r="XR225" s="102"/>
      <c r="XS225" s="102"/>
      <c r="XT225" s="102"/>
      <c r="XU225" s="102"/>
      <c r="XV225" s="102"/>
      <c r="XW225" s="102"/>
      <c r="XX225" s="102"/>
      <c r="XY225" s="102"/>
      <c r="XZ225" s="102"/>
      <c r="YA225" s="102"/>
      <c r="YB225" s="102"/>
      <c r="YC225" s="102"/>
      <c r="YD225" s="102"/>
      <c r="YE225" s="102"/>
      <c r="YF225" s="102"/>
      <c r="YG225" s="102"/>
      <c r="YH225" s="102"/>
      <c r="YI225" s="102"/>
      <c r="YJ225" s="102"/>
      <c r="YK225" s="102"/>
      <c r="YL225" s="102"/>
      <c r="YM225" s="102"/>
      <c r="YN225" s="102"/>
      <c r="YO225" s="102"/>
      <c r="YP225" s="102"/>
      <c r="YQ225" s="102"/>
      <c r="YR225" s="102"/>
      <c r="YS225" s="102"/>
      <c r="YT225" s="102"/>
      <c r="YU225" s="102"/>
      <c r="YV225" s="102"/>
      <c r="YW225" s="102"/>
      <c r="YX225" s="102"/>
      <c r="YY225" s="102"/>
      <c r="YZ225" s="102"/>
      <c r="ZA225" s="102"/>
      <c r="ZB225" s="102"/>
      <c r="ZC225" s="102"/>
      <c r="ZD225" s="102"/>
      <c r="ZE225" s="102"/>
      <c r="ZF225" s="102"/>
      <c r="ZG225" s="102"/>
      <c r="ZH225" s="102"/>
      <c r="ZI225" s="102"/>
      <c r="ZJ225" s="102"/>
      <c r="ZK225" s="102"/>
      <c r="ZL225" s="102"/>
      <c r="ZM225" s="102"/>
      <c r="ZN225" s="102"/>
      <c r="ZO225" s="102"/>
      <c r="ZP225" s="102"/>
      <c r="ZQ225" s="102"/>
      <c r="ZR225" s="102"/>
      <c r="ZS225" s="102"/>
      <c r="ZT225" s="102"/>
      <c r="ZU225" s="102"/>
      <c r="ZV225" s="102"/>
      <c r="ZW225" s="102"/>
      <c r="ZX225" s="102"/>
      <c r="ZY225" s="102"/>
      <c r="ZZ225" s="102"/>
      <c r="AAA225" s="102"/>
      <c r="AAB225" s="102"/>
      <c r="AAC225" s="102"/>
      <c r="AAD225" s="102"/>
      <c r="AAE225" s="102"/>
      <c r="AAF225" s="102"/>
      <c r="AAG225" s="102"/>
      <c r="AAH225" s="102"/>
      <c r="AAI225" s="102"/>
      <c r="AAJ225" s="102"/>
      <c r="AAK225" s="102"/>
      <c r="AAL225" s="102"/>
      <c r="AAM225" s="102"/>
      <c r="AAN225" s="102"/>
      <c r="AAO225" s="102"/>
      <c r="AAP225" s="102"/>
      <c r="AAQ225" s="102"/>
      <c r="AAR225" s="102"/>
      <c r="AAS225" s="102"/>
      <c r="AAT225" s="102"/>
      <c r="AAU225" s="102"/>
      <c r="AAV225" s="102"/>
      <c r="AAW225" s="102"/>
      <c r="AAX225" s="102"/>
      <c r="AAY225" s="102"/>
      <c r="AAZ225" s="102"/>
      <c r="ABA225" s="102"/>
      <c r="ABB225" s="102"/>
      <c r="ABC225" s="102"/>
      <c r="ABD225" s="102"/>
      <c r="ABE225" s="102"/>
      <c r="ABF225" s="102"/>
      <c r="ABG225" s="102"/>
      <c r="ABH225" s="102"/>
      <c r="ABI225" s="102"/>
      <c r="ABJ225" s="102"/>
      <c r="ABK225" s="102"/>
      <c r="ABL225" s="102"/>
      <c r="ABM225" s="102"/>
      <c r="ABN225" s="102"/>
      <c r="ABO225" s="102"/>
      <c r="ABP225" s="102"/>
      <c r="ABQ225" s="102"/>
      <c r="ABR225" s="102"/>
      <c r="ABS225" s="102"/>
      <c r="ABT225" s="102"/>
      <c r="ABU225" s="102"/>
      <c r="ABV225" s="102"/>
      <c r="ABW225" s="102"/>
      <c r="ABX225" s="102"/>
      <c r="ABY225" s="102"/>
      <c r="ABZ225" s="102"/>
      <c r="ACA225" s="102"/>
      <c r="ACB225" s="102"/>
      <c r="ACC225" s="102"/>
      <c r="ACD225" s="102"/>
      <c r="ACE225" s="102"/>
      <c r="ACF225" s="102"/>
      <c r="ACG225" s="102"/>
      <c r="ACH225" s="102"/>
      <c r="ACI225" s="102"/>
      <c r="ACJ225" s="102"/>
      <c r="ACK225" s="102"/>
      <c r="ACL225" s="102"/>
      <c r="ACM225" s="102"/>
      <c r="ACN225" s="102"/>
      <c r="ACO225" s="102"/>
      <c r="ACP225" s="102"/>
      <c r="ACQ225" s="102"/>
      <c r="ACR225" s="102"/>
      <c r="ACS225" s="102"/>
      <c r="ACT225" s="102"/>
      <c r="ACU225" s="102"/>
      <c r="ACV225" s="102"/>
      <c r="ACW225" s="102"/>
      <c r="ACX225" s="102"/>
      <c r="ACY225" s="102"/>
      <c r="ACZ225" s="102"/>
      <c r="ADA225" s="102"/>
      <c r="ADB225" s="102"/>
      <c r="ADC225" s="102"/>
      <c r="ADD225" s="102"/>
      <c r="ADE225" s="102"/>
      <c r="ADF225" s="102"/>
      <c r="ADG225" s="102"/>
      <c r="ADH225" s="102"/>
      <c r="ADI225" s="102"/>
      <c r="ADJ225" s="102"/>
      <c r="ADK225" s="102"/>
      <c r="ADL225" s="102"/>
      <c r="ADM225" s="102"/>
      <c r="ADN225" s="102"/>
      <c r="ADO225" s="102"/>
      <c r="ADP225" s="102"/>
      <c r="ADQ225" s="102"/>
      <c r="ADR225" s="102"/>
      <c r="ADS225" s="102"/>
      <c r="ADT225" s="102"/>
      <c r="ADU225" s="102"/>
      <c r="ADV225" s="102"/>
      <c r="ADW225" s="102"/>
      <c r="ADX225" s="102"/>
      <c r="ADY225" s="102"/>
      <c r="ADZ225" s="102"/>
      <c r="AEA225" s="102"/>
      <c r="AEB225" s="102"/>
      <c r="AEC225" s="102"/>
      <c r="AED225" s="102"/>
      <c r="AEE225" s="102"/>
      <c r="AEF225" s="102"/>
      <c r="AEG225" s="102"/>
      <c r="AEH225" s="102"/>
      <c r="AEI225" s="102"/>
      <c r="AEJ225" s="102"/>
      <c r="AEK225" s="102"/>
      <c r="AEL225" s="102"/>
      <c r="AEM225" s="102"/>
      <c r="AEN225" s="102"/>
      <c r="AEO225" s="102"/>
      <c r="AEP225" s="102"/>
      <c r="AEQ225" s="102"/>
      <c r="AER225" s="102"/>
      <c r="AES225" s="102"/>
      <c r="AET225" s="102"/>
      <c r="AEU225" s="102"/>
      <c r="AEV225" s="102"/>
      <c r="AEW225" s="102"/>
      <c r="AEX225" s="102"/>
      <c r="AEY225" s="102"/>
      <c r="AEZ225" s="102"/>
      <c r="AFA225" s="102"/>
      <c r="AFB225" s="102"/>
      <c r="AFC225" s="102"/>
      <c r="AFD225" s="102"/>
      <c r="AFE225" s="102"/>
      <c r="AFF225" s="102"/>
      <c r="AFG225" s="102"/>
      <c r="AFH225" s="102"/>
      <c r="AFI225" s="102"/>
      <c r="AFJ225" s="102"/>
      <c r="AFK225" s="102"/>
      <c r="AFL225" s="102"/>
      <c r="AFM225" s="102"/>
      <c r="AFN225" s="102"/>
      <c r="AFO225" s="102"/>
      <c r="AFP225" s="102"/>
      <c r="AFQ225" s="102"/>
      <c r="AFR225" s="102"/>
      <c r="AFS225" s="102"/>
      <c r="AFT225" s="102"/>
      <c r="AFU225" s="102"/>
      <c r="AFV225" s="102"/>
      <c r="AFW225" s="102"/>
      <c r="AFX225" s="102"/>
      <c r="AFY225" s="102"/>
      <c r="AFZ225" s="102"/>
      <c r="AGA225" s="102"/>
      <c r="AGB225" s="102"/>
      <c r="AGC225" s="102"/>
      <c r="AGD225" s="102"/>
      <c r="AGE225" s="102"/>
      <c r="AGF225" s="102"/>
      <c r="AGG225" s="102"/>
      <c r="AGH225" s="102"/>
      <c r="AGI225" s="102"/>
      <c r="AGJ225" s="102"/>
      <c r="AGK225" s="102"/>
      <c r="AGL225" s="102"/>
      <c r="AGM225" s="102"/>
      <c r="AGN225" s="102"/>
      <c r="AGO225" s="102"/>
      <c r="AGP225" s="102"/>
      <c r="AGQ225" s="102"/>
      <c r="AGR225" s="102"/>
      <c r="AGS225" s="102"/>
      <c r="AGT225" s="102"/>
      <c r="AGU225" s="102"/>
      <c r="AGV225" s="102"/>
      <c r="AGW225" s="102"/>
      <c r="AGX225" s="102"/>
      <c r="AGY225" s="102"/>
      <c r="AGZ225" s="102"/>
      <c r="AHA225" s="102"/>
      <c r="AHB225" s="102"/>
      <c r="AHC225" s="102"/>
      <c r="AHD225" s="102"/>
      <c r="AHE225" s="102"/>
      <c r="AHF225" s="102"/>
      <c r="AHG225" s="102"/>
      <c r="AHH225" s="102"/>
      <c r="AHI225" s="102"/>
      <c r="AHJ225" s="102"/>
      <c r="AHK225" s="102"/>
      <c r="AHL225" s="102"/>
      <c r="AHM225" s="102"/>
      <c r="AHN225" s="102"/>
      <c r="AHO225" s="102"/>
      <c r="AHP225" s="102"/>
      <c r="AHQ225" s="102"/>
      <c r="AHR225" s="102"/>
      <c r="AHS225" s="102"/>
      <c r="AHT225" s="102"/>
      <c r="AHU225" s="102"/>
      <c r="AHV225" s="102"/>
      <c r="AHW225" s="102"/>
      <c r="AHX225" s="102"/>
      <c r="AHY225" s="102"/>
      <c r="AHZ225" s="102"/>
      <c r="AIA225" s="102"/>
      <c r="AIB225" s="102"/>
      <c r="AIC225" s="102"/>
      <c r="AID225" s="102"/>
      <c r="AIE225" s="102"/>
      <c r="AIF225" s="102"/>
      <c r="AIG225" s="102"/>
      <c r="AIH225" s="102"/>
      <c r="AII225" s="102"/>
      <c r="AIJ225" s="102"/>
      <c r="AIK225" s="102"/>
      <c r="AIL225" s="102"/>
      <c r="AIM225" s="102"/>
      <c r="AIN225" s="102"/>
      <c r="AIO225" s="102"/>
      <c r="AIP225" s="102"/>
      <c r="AIQ225" s="102"/>
      <c r="AIR225" s="102"/>
      <c r="AIS225" s="102"/>
      <c r="AIT225" s="102"/>
      <c r="AIU225" s="102"/>
      <c r="AIV225" s="102"/>
      <c r="AIW225" s="102"/>
      <c r="AIX225" s="102"/>
      <c r="AIY225" s="102"/>
      <c r="AIZ225" s="102"/>
      <c r="AJA225" s="102"/>
      <c r="AJB225" s="102"/>
      <c r="AJC225" s="102"/>
      <c r="AJD225" s="102"/>
      <c r="AJE225" s="102"/>
      <c r="AJF225" s="102"/>
      <c r="AJG225" s="102"/>
      <c r="AJH225" s="102"/>
      <c r="AJI225" s="102"/>
      <c r="AJJ225" s="102"/>
      <c r="AJK225" s="102"/>
      <c r="AJL225" s="102"/>
      <c r="AJM225" s="102"/>
      <c r="AJN225" s="102"/>
      <c r="AJO225" s="102"/>
      <c r="AJP225" s="102"/>
      <c r="AJQ225" s="102"/>
      <c r="AJR225" s="102"/>
      <c r="AJS225" s="102"/>
      <c r="AJT225" s="102"/>
      <c r="AJU225" s="102"/>
      <c r="AJV225" s="102"/>
      <c r="AJW225" s="102"/>
      <c r="AJX225" s="102"/>
      <c r="AJY225" s="102"/>
      <c r="AJZ225" s="102"/>
      <c r="AKA225" s="102"/>
      <c r="AKB225" s="102"/>
      <c r="AKC225" s="102"/>
      <c r="AKD225" s="102"/>
      <c r="AKE225" s="102"/>
      <c r="AKF225" s="102"/>
      <c r="AKG225" s="102"/>
      <c r="AKH225" s="102"/>
      <c r="AKI225" s="102"/>
      <c r="AKJ225" s="102"/>
      <c r="AKK225" s="102"/>
      <c r="AKL225" s="102"/>
      <c r="AKM225" s="102"/>
      <c r="AKN225" s="102"/>
      <c r="AKO225" s="102"/>
      <c r="AKP225" s="102"/>
      <c r="AKQ225" s="102"/>
      <c r="AKR225" s="102"/>
      <c r="AKS225" s="102"/>
      <c r="AKT225" s="102"/>
      <c r="AKU225" s="102"/>
      <c r="AKV225" s="102"/>
      <c r="AKW225" s="102"/>
      <c r="AKX225" s="102"/>
      <c r="AKY225" s="102"/>
      <c r="AKZ225" s="102"/>
      <c r="ALA225" s="102"/>
      <c r="ALB225" s="102"/>
      <c r="ALC225" s="102"/>
      <c r="ALD225" s="102"/>
      <c r="ALE225" s="102"/>
      <c r="ALF225" s="102"/>
      <c r="ALG225" s="102"/>
      <c r="ALH225" s="102"/>
      <c r="ALI225" s="102"/>
      <c r="ALJ225" s="102"/>
      <c r="ALK225" s="102"/>
      <c r="ALL225" s="102"/>
      <c r="ALM225" s="102"/>
      <c r="ALN225" s="102"/>
      <c r="ALO225" s="102"/>
      <c r="ALP225" s="102"/>
      <c r="ALQ225" s="102"/>
      <c r="ALR225" s="102"/>
      <c r="ALS225" s="102"/>
      <c r="ALT225" s="102"/>
      <c r="ALU225" s="102"/>
      <c r="ALV225" s="102"/>
      <c r="ALW225" s="102"/>
      <c r="ALX225" s="102"/>
      <c r="ALY225" s="102"/>
      <c r="ALZ225" s="102"/>
      <c r="AMA225" s="102"/>
      <c r="AMB225" s="102"/>
      <c r="AMC225" s="102"/>
      <c r="AMD225" s="102"/>
      <c r="AME225" s="102"/>
      <c r="AMF225" s="102"/>
      <c r="AMG225" s="102"/>
      <c r="AMH225" s="102"/>
      <c r="AMI225" s="102"/>
      <c r="AMJ225" s="102"/>
      <c r="AMK225" s="102"/>
      <c r="AML225" s="102"/>
      <c r="AMM225" s="102"/>
      <c r="AMN225" s="102"/>
      <c r="AMO225" s="102"/>
      <c r="AMP225" s="102"/>
      <c r="AMQ225" s="102"/>
      <c r="AMR225" s="102"/>
      <c r="AMS225" s="102"/>
      <c r="AMT225" s="102"/>
      <c r="AMU225" s="102"/>
      <c r="AMV225" s="102"/>
      <c r="AMW225" s="102"/>
      <c r="AMX225" s="102"/>
      <c r="AMY225" s="102"/>
      <c r="AMZ225" s="102"/>
      <c r="ANA225" s="102"/>
      <c r="ANB225" s="102"/>
      <c r="ANC225" s="102"/>
      <c r="AND225" s="102"/>
      <c r="ANE225" s="102"/>
      <c r="ANF225" s="102"/>
      <c r="ANG225" s="102"/>
      <c r="ANH225" s="102"/>
      <c r="ANI225" s="102"/>
      <c r="ANJ225" s="102"/>
      <c r="ANK225" s="102"/>
      <c r="ANL225" s="102"/>
      <c r="ANM225" s="102"/>
      <c r="ANN225" s="102"/>
      <c r="ANO225" s="102"/>
      <c r="ANP225" s="102"/>
      <c r="ANQ225" s="102"/>
      <c r="ANR225" s="102"/>
      <c r="ANS225" s="102"/>
      <c r="ANT225" s="102"/>
      <c r="ANU225" s="102"/>
      <c r="ANV225" s="102"/>
      <c r="ANW225" s="102"/>
      <c r="ANX225" s="102"/>
      <c r="ANY225" s="102"/>
      <c r="ANZ225" s="102"/>
      <c r="AOA225" s="102"/>
      <c r="AOB225" s="102"/>
      <c r="AOC225" s="102"/>
      <c r="AOD225" s="102"/>
      <c r="AOE225" s="102"/>
      <c r="AOF225" s="102"/>
      <c r="AOG225" s="102"/>
      <c r="AOH225" s="102"/>
      <c r="AOI225" s="102"/>
      <c r="AOJ225" s="102"/>
      <c r="AOK225" s="102"/>
      <c r="AOL225" s="102"/>
      <c r="AOM225" s="102"/>
      <c r="AON225" s="102"/>
      <c r="AOO225" s="102"/>
      <c r="AOP225" s="102"/>
      <c r="AOQ225" s="102"/>
      <c r="AOR225" s="102"/>
      <c r="AOS225" s="102"/>
      <c r="AOT225" s="102"/>
      <c r="AOU225" s="102"/>
      <c r="AOV225" s="102"/>
      <c r="AOW225" s="102"/>
      <c r="AOX225" s="102"/>
      <c r="AOY225" s="102"/>
      <c r="AOZ225" s="102"/>
      <c r="APA225" s="102"/>
      <c r="APB225" s="102"/>
      <c r="APC225" s="102"/>
      <c r="APD225" s="102"/>
      <c r="APE225" s="102"/>
      <c r="APF225" s="102"/>
      <c r="APG225" s="102"/>
      <c r="APH225" s="102"/>
      <c r="API225" s="102"/>
      <c r="APJ225" s="102"/>
      <c r="APK225" s="102"/>
      <c r="APL225" s="102"/>
      <c r="APM225" s="102"/>
      <c r="APN225" s="102"/>
      <c r="APO225" s="102"/>
      <c r="APP225" s="102"/>
      <c r="APQ225" s="102"/>
      <c r="APR225" s="102"/>
      <c r="APS225" s="102"/>
      <c r="APT225" s="102"/>
      <c r="APU225" s="102"/>
      <c r="APV225" s="102"/>
      <c r="APW225" s="102"/>
      <c r="APX225" s="102"/>
      <c r="APY225" s="102"/>
      <c r="APZ225" s="102"/>
      <c r="AQA225" s="102"/>
      <c r="AQB225" s="102"/>
      <c r="AQC225" s="102"/>
      <c r="AQD225" s="102"/>
      <c r="AQE225" s="102"/>
      <c r="AQF225" s="102"/>
      <c r="AQG225" s="102"/>
      <c r="AQH225" s="102"/>
      <c r="AQI225" s="102"/>
      <c r="AQJ225" s="102"/>
      <c r="AQK225" s="102"/>
      <c r="AQL225" s="102"/>
      <c r="AQM225" s="102"/>
      <c r="AQN225" s="102"/>
      <c r="AQO225" s="102"/>
      <c r="AQP225" s="102"/>
      <c r="AQQ225" s="102"/>
      <c r="AQR225" s="102"/>
      <c r="AQS225" s="102"/>
      <c r="AQT225" s="102"/>
      <c r="AQU225" s="102"/>
      <c r="AQV225" s="102"/>
      <c r="AQW225" s="102"/>
      <c r="AQX225" s="102"/>
      <c r="AQY225" s="102"/>
      <c r="AQZ225" s="102"/>
      <c r="ARA225" s="102"/>
      <c r="ARB225" s="102"/>
      <c r="ARC225" s="102"/>
      <c r="ARD225" s="102"/>
      <c r="ARE225" s="102"/>
      <c r="ARF225" s="102"/>
      <c r="ARG225" s="102"/>
      <c r="ARH225" s="102"/>
      <c r="ARI225" s="102"/>
      <c r="ARJ225" s="102"/>
      <c r="ARK225" s="102"/>
      <c r="ARL225" s="102"/>
      <c r="ARM225" s="102"/>
      <c r="ARN225" s="102"/>
      <c r="ARO225" s="102"/>
      <c r="ARP225" s="102"/>
      <c r="ARQ225" s="102"/>
      <c r="ARR225" s="102"/>
      <c r="ARS225" s="102"/>
      <c r="ART225" s="102"/>
      <c r="ARU225" s="102"/>
      <c r="ARV225" s="102"/>
      <c r="ARW225" s="102"/>
      <c r="ARX225" s="102"/>
      <c r="ARY225" s="102"/>
      <c r="ARZ225" s="102"/>
      <c r="ASA225" s="102"/>
      <c r="ASB225" s="102"/>
      <c r="ASC225" s="102"/>
      <c r="ASD225" s="102"/>
      <c r="ASE225" s="102"/>
      <c r="ASF225" s="102"/>
      <c r="ASG225" s="102"/>
      <c r="ASH225" s="102"/>
      <c r="ASI225" s="102"/>
      <c r="ASJ225" s="102"/>
      <c r="ASK225" s="102"/>
      <c r="ASL225" s="102"/>
      <c r="ASM225" s="102"/>
      <c r="ASN225" s="102"/>
      <c r="ASO225" s="102"/>
      <c r="ASP225" s="102"/>
      <c r="ASQ225" s="102"/>
      <c r="ASR225" s="102"/>
      <c r="ASS225" s="102"/>
      <c r="AST225" s="102"/>
      <c r="ASU225" s="102"/>
      <c r="ASV225" s="102"/>
      <c r="ASW225" s="102"/>
      <c r="ASX225" s="102"/>
      <c r="ASY225" s="102"/>
      <c r="ASZ225" s="102"/>
      <c r="ATA225" s="102"/>
      <c r="ATB225" s="102"/>
      <c r="ATC225" s="102"/>
      <c r="ATD225" s="102"/>
      <c r="ATE225" s="102"/>
      <c r="ATF225" s="102"/>
      <c r="ATG225" s="102"/>
      <c r="ATH225" s="102"/>
      <c r="ATI225" s="102"/>
      <c r="ATJ225" s="102"/>
      <c r="ATK225" s="102"/>
      <c r="ATL225" s="102"/>
      <c r="ATM225" s="102"/>
      <c r="ATN225" s="102"/>
      <c r="ATO225" s="102"/>
      <c r="ATP225" s="102"/>
      <c r="ATQ225" s="102"/>
      <c r="ATR225" s="102"/>
      <c r="ATS225" s="102"/>
      <c r="ATT225" s="102"/>
      <c r="ATU225" s="102"/>
      <c r="ATV225" s="102"/>
      <c r="ATW225" s="102"/>
      <c r="ATX225" s="102"/>
      <c r="ATY225" s="102"/>
      <c r="ATZ225" s="102"/>
      <c r="AUA225" s="102"/>
      <c r="AUB225" s="102"/>
      <c r="AUC225" s="102"/>
      <c r="AUD225" s="102"/>
      <c r="AUE225" s="102"/>
      <c r="AUF225" s="102"/>
      <c r="AUG225" s="102"/>
      <c r="AUH225" s="102"/>
      <c r="AUI225" s="102"/>
      <c r="AUJ225" s="102"/>
      <c r="AUK225" s="102"/>
      <c r="AUL225" s="102"/>
      <c r="AUM225" s="102"/>
      <c r="AUN225" s="102"/>
      <c r="AUO225" s="102"/>
      <c r="AUP225" s="102"/>
      <c r="AUQ225" s="102"/>
      <c r="AUR225" s="102"/>
      <c r="AUS225" s="102"/>
      <c r="AUT225" s="102"/>
      <c r="AUU225" s="102"/>
      <c r="AUV225" s="102"/>
      <c r="AUW225" s="102"/>
      <c r="AUX225" s="102"/>
      <c r="AUY225" s="102"/>
      <c r="AUZ225" s="102"/>
      <c r="AVA225" s="102"/>
      <c r="AVB225" s="102"/>
      <c r="AVC225" s="102"/>
      <c r="AVD225" s="102"/>
      <c r="AVE225" s="102"/>
      <c r="AVF225" s="102"/>
      <c r="AVG225" s="102"/>
      <c r="AVH225" s="102"/>
      <c r="AVI225" s="102"/>
      <c r="AVJ225" s="102"/>
      <c r="AVK225" s="102"/>
      <c r="AVL225" s="102"/>
      <c r="AVM225" s="102"/>
      <c r="AVN225" s="102"/>
      <c r="AVO225" s="102"/>
      <c r="AVP225" s="102"/>
      <c r="AVQ225" s="102"/>
      <c r="AVR225" s="102"/>
      <c r="AVS225" s="102"/>
      <c r="AVT225" s="102"/>
      <c r="AVU225" s="102"/>
      <c r="AVV225" s="102"/>
      <c r="AVW225" s="102"/>
      <c r="AVX225" s="102"/>
      <c r="AVY225" s="102"/>
      <c r="AVZ225" s="102"/>
      <c r="AWA225" s="102"/>
      <c r="AWB225" s="102"/>
      <c r="AWC225" s="102"/>
      <c r="AWD225" s="102"/>
      <c r="AWE225" s="102"/>
      <c r="AWF225" s="102"/>
      <c r="AWG225" s="102"/>
      <c r="AWH225" s="102"/>
      <c r="AWI225" s="102"/>
      <c r="AWJ225" s="102"/>
      <c r="AWK225" s="102"/>
      <c r="AWL225" s="102"/>
      <c r="AWM225" s="102"/>
      <c r="AWN225" s="102"/>
      <c r="AWO225" s="102"/>
      <c r="AWP225" s="102"/>
      <c r="AWQ225" s="102"/>
      <c r="AWR225" s="102"/>
      <c r="AWS225" s="102"/>
      <c r="AWT225" s="102"/>
      <c r="AWU225" s="102"/>
      <c r="AWV225" s="102"/>
      <c r="AWW225" s="102"/>
      <c r="AWX225" s="102"/>
      <c r="AWY225" s="102"/>
      <c r="AWZ225" s="102"/>
      <c r="AXA225" s="102"/>
      <c r="AXB225" s="102"/>
      <c r="AXC225" s="102"/>
      <c r="AXD225" s="102"/>
      <c r="AXE225" s="102"/>
      <c r="AXF225" s="102"/>
      <c r="AXG225" s="102"/>
      <c r="AXH225" s="102"/>
      <c r="AXI225" s="102"/>
      <c r="AXJ225" s="102"/>
      <c r="AXK225" s="102"/>
      <c r="AXL225" s="102"/>
      <c r="AXM225" s="102"/>
      <c r="AXN225" s="102"/>
      <c r="AXO225" s="102"/>
      <c r="AXP225" s="102"/>
      <c r="AXQ225" s="102"/>
      <c r="AXR225" s="102"/>
      <c r="AXS225" s="102"/>
      <c r="AXT225" s="102"/>
      <c r="AXU225" s="102"/>
      <c r="AXV225" s="102"/>
      <c r="AXW225" s="102"/>
      <c r="AXX225" s="102"/>
      <c r="AXY225" s="102"/>
      <c r="AXZ225" s="102"/>
      <c r="AYA225" s="102"/>
      <c r="AYB225" s="102"/>
      <c r="AYC225" s="102"/>
      <c r="AYD225" s="102"/>
      <c r="AYE225" s="102"/>
      <c r="AYF225" s="102"/>
      <c r="AYG225" s="102"/>
      <c r="AYH225" s="102"/>
      <c r="AYI225" s="102"/>
      <c r="AYJ225" s="102"/>
      <c r="AYK225" s="102"/>
      <c r="AYL225" s="102"/>
      <c r="AYM225" s="102"/>
      <c r="AYN225" s="102"/>
      <c r="AYO225" s="102"/>
      <c r="AYP225" s="102"/>
      <c r="AYQ225" s="102"/>
      <c r="AYR225" s="102"/>
      <c r="AYS225" s="102"/>
      <c r="AYT225" s="102"/>
      <c r="AYU225" s="102"/>
      <c r="AYV225" s="102"/>
      <c r="AYW225" s="102"/>
      <c r="AYX225" s="102"/>
      <c r="AYY225" s="102"/>
      <c r="AYZ225" s="102"/>
      <c r="AZA225" s="102"/>
      <c r="AZB225" s="102"/>
      <c r="AZC225" s="102"/>
      <c r="AZD225" s="102"/>
      <c r="AZE225" s="102"/>
      <c r="AZF225" s="102"/>
      <c r="AZG225" s="102"/>
      <c r="AZH225" s="102"/>
      <c r="AZI225" s="102"/>
      <c r="AZJ225" s="102"/>
      <c r="AZK225" s="102"/>
      <c r="AZL225" s="102"/>
      <c r="AZM225" s="102"/>
      <c r="AZN225" s="102"/>
      <c r="AZO225" s="102"/>
      <c r="AZP225" s="102"/>
      <c r="AZQ225" s="102"/>
      <c r="AZR225" s="102"/>
      <c r="AZS225" s="102"/>
      <c r="AZT225" s="102"/>
      <c r="AZU225" s="102"/>
      <c r="AZV225" s="102"/>
      <c r="AZW225" s="102"/>
      <c r="AZX225" s="102"/>
      <c r="AZY225" s="102"/>
      <c r="AZZ225" s="102"/>
      <c r="BAA225" s="102"/>
      <c r="BAB225" s="102"/>
      <c r="BAC225" s="102"/>
      <c r="BAD225" s="102"/>
      <c r="BAE225" s="102"/>
      <c r="BAF225" s="102"/>
      <c r="BAG225" s="102"/>
      <c r="BAH225" s="102"/>
      <c r="BAI225" s="102"/>
      <c r="BAJ225" s="102"/>
      <c r="BAK225" s="102"/>
      <c r="BAL225" s="102"/>
      <c r="BAM225" s="102"/>
      <c r="BAN225" s="102"/>
      <c r="BAO225" s="102"/>
      <c r="BAP225" s="102"/>
      <c r="BAQ225" s="102"/>
      <c r="BAR225" s="102"/>
      <c r="BAS225" s="102"/>
      <c r="BAT225" s="102"/>
      <c r="BAU225" s="102"/>
      <c r="BAV225" s="102"/>
      <c r="BAW225" s="102"/>
      <c r="BAX225" s="102"/>
      <c r="BAY225" s="102"/>
      <c r="BAZ225" s="102"/>
      <c r="BBA225" s="102"/>
      <c r="BBB225" s="102"/>
      <c r="BBC225" s="102"/>
      <c r="BBD225" s="102"/>
      <c r="BBE225" s="102"/>
      <c r="BBF225" s="102"/>
      <c r="BBG225" s="102"/>
      <c r="BBH225" s="102"/>
      <c r="BBI225" s="102"/>
      <c r="BBJ225" s="102"/>
      <c r="BBK225" s="102"/>
      <c r="BBL225" s="102"/>
      <c r="BBM225" s="102"/>
      <c r="BBN225" s="102"/>
      <c r="BBO225" s="102"/>
      <c r="BBP225" s="102"/>
      <c r="BBQ225" s="102"/>
      <c r="BBR225" s="102"/>
      <c r="BBS225" s="102"/>
      <c r="BBT225" s="102"/>
      <c r="BBU225" s="102"/>
      <c r="BBV225" s="102"/>
      <c r="BBW225" s="102"/>
      <c r="BBX225" s="102"/>
      <c r="BBY225" s="102"/>
      <c r="BBZ225" s="102"/>
      <c r="BCA225" s="102"/>
      <c r="BCB225" s="102"/>
      <c r="BCC225" s="102"/>
      <c r="BCD225" s="102"/>
      <c r="BCE225" s="102"/>
      <c r="BCF225" s="102"/>
      <c r="BCG225" s="102"/>
      <c r="BCH225" s="102"/>
      <c r="BCI225" s="102"/>
      <c r="BCJ225" s="102"/>
      <c r="BCK225" s="102"/>
      <c r="BCL225" s="102"/>
      <c r="BCM225" s="102"/>
      <c r="BCN225" s="102"/>
      <c r="BCO225" s="102"/>
      <c r="BCP225" s="102"/>
      <c r="BCQ225" s="102"/>
      <c r="BCR225" s="102"/>
      <c r="BCS225" s="102"/>
      <c r="BCT225" s="102"/>
      <c r="BCU225" s="102"/>
      <c r="BCV225" s="102"/>
      <c r="BCW225" s="102"/>
      <c r="BCX225" s="102"/>
      <c r="BCY225" s="102"/>
      <c r="BCZ225" s="102"/>
      <c r="BDA225" s="102"/>
      <c r="BDB225" s="102"/>
      <c r="BDC225" s="102"/>
      <c r="BDD225" s="102"/>
      <c r="BDE225" s="102"/>
      <c r="BDF225" s="102"/>
      <c r="BDG225" s="102"/>
      <c r="BDH225" s="102"/>
      <c r="BDI225" s="102"/>
      <c r="BDJ225" s="102"/>
      <c r="BDK225" s="102"/>
      <c r="BDL225" s="102"/>
      <c r="BDM225" s="102"/>
      <c r="BDN225" s="102"/>
      <c r="BDO225" s="102"/>
      <c r="BDP225" s="102"/>
      <c r="BDQ225" s="102"/>
      <c r="BDR225" s="102"/>
      <c r="BDS225" s="102"/>
      <c r="BDT225" s="102"/>
      <c r="BDU225" s="102"/>
      <c r="BDV225" s="102"/>
      <c r="BDW225" s="102"/>
      <c r="BDX225" s="102"/>
      <c r="BDY225" s="102"/>
      <c r="BDZ225" s="102"/>
      <c r="BEA225" s="102"/>
      <c r="BEB225" s="102"/>
      <c r="BEC225" s="102"/>
      <c r="BED225" s="102"/>
      <c r="BEE225" s="102"/>
      <c r="BEF225" s="102"/>
      <c r="BEG225" s="102"/>
      <c r="BEH225" s="102"/>
      <c r="BEI225" s="102"/>
      <c r="BEJ225" s="102"/>
      <c r="BEK225" s="102"/>
      <c r="BEL225" s="102"/>
      <c r="BEM225" s="102"/>
      <c r="BEN225" s="102"/>
      <c r="BEO225" s="102"/>
      <c r="BEP225" s="102"/>
      <c r="BEQ225" s="102"/>
      <c r="BER225" s="102"/>
      <c r="BES225" s="102"/>
      <c r="BET225" s="102"/>
      <c r="BEU225" s="102"/>
      <c r="BEV225" s="102"/>
      <c r="BEW225" s="102"/>
      <c r="BEX225" s="102"/>
      <c r="BEY225" s="102"/>
      <c r="BEZ225" s="102"/>
      <c r="BFA225" s="102"/>
      <c r="BFB225" s="102"/>
      <c r="BFC225" s="102"/>
      <c r="BFD225" s="102"/>
      <c r="BFE225" s="102"/>
      <c r="BFF225" s="102"/>
      <c r="BFG225" s="102"/>
      <c r="BFH225" s="102"/>
      <c r="BFI225" s="102"/>
      <c r="BFJ225" s="102"/>
      <c r="BFK225" s="102"/>
      <c r="BFL225" s="102"/>
      <c r="BFM225" s="102"/>
      <c r="BFN225" s="102"/>
      <c r="BFO225" s="102"/>
      <c r="BFP225" s="102"/>
      <c r="BFQ225" s="102"/>
      <c r="BFR225" s="102"/>
      <c r="BFS225" s="102"/>
      <c r="BFT225" s="102"/>
      <c r="BFU225" s="102"/>
      <c r="BFV225" s="102"/>
      <c r="BFW225" s="102"/>
      <c r="BFX225" s="102"/>
      <c r="BFY225" s="102"/>
      <c r="BFZ225" s="102"/>
      <c r="BGA225" s="102"/>
      <c r="BGB225" s="102"/>
      <c r="BGC225" s="102"/>
      <c r="BGD225" s="102"/>
      <c r="BGE225" s="102"/>
      <c r="BGF225" s="102"/>
      <c r="BGG225" s="102"/>
      <c r="BGH225" s="102"/>
      <c r="BGI225" s="102"/>
      <c r="BGJ225" s="102"/>
      <c r="BGK225" s="102"/>
      <c r="BGL225" s="102"/>
      <c r="BGM225" s="102"/>
      <c r="BGN225" s="102"/>
      <c r="BGO225" s="102"/>
      <c r="BGP225" s="102"/>
      <c r="BGQ225" s="102"/>
      <c r="BGR225" s="102"/>
      <c r="BGS225" s="102"/>
      <c r="BGT225" s="102"/>
      <c r="BGU225" s="102"/>
      <c r="BGV225" s="102"/>
      <c r="BGW225" s="102"/>
      <c r="BGX225" s="102"/>
      <c r="BGY225" s="102"/>
      <c r="BGZ225" s="102"/>
      <c r="BHA225" s="102"/>
      <c r="BHB225" s="102"/>
      <c r="BHC225" s="102"/>
      <c r="BHD225" s="102"/>
      <c r="BHE225" s="102"/>
      <c r="BHF225" s="102"/>
      <c r="BHG225" s="102"/>
      <c r="BHH225" s="102"/>
      <c r="BHI225" s="102"/>
      <c r="BHJ225" s="102"/>
      <c r="BHK225" s="102"/>
      <c r="BHL225" s="102"/>
      <c r="BHM225" s="102"/>
      <c r="BHN225" s="102"/>
      <c r="BHO225" s="102"/>
      <c r="BHP225" s="102"/>
      <c r="BHQ225" s="102"/>
      <c r="BHR225" s="102"/>
      <c r="BHS225" s="102"/>
      <c r="BHT225" s="102"/>
      <c r="BHU225" s="102"/>
      <c r="BHV225" s="102"/>
      <c r="BHW225" s="102"/>
      <c r="BHX225" s="102"/>
      <c r="BHY225" s="102"/>
      <c r="BHZ225" s="102"/>
      <c r="BIA225" s="102"/>
      <c r="BIB225" s="102"/>
      <c r="BIC225" s="102"/>
      <c r="BID225" s="102"/>
      <c r="BIE225" s="102"/>
      <c r="BIF225" s="102"/>
      <c r="BIG225" s="102"/>
      <c r="BIH225" s="102"/>
      <c r="BII225" s="102"/>
      <c r="BIJ225" s="102"/>
      <c r="BIK225" s="102"/>
      <c r="BIL225" s="102"/>
      <c r="BIM225" s="102"/>
      <c r="BIN225" s="102"/>
      <c r="BIO225" s="102"/>
      <c r="BIP225" s="102"/>
      <c r="BIQ225" s="102"/>
      <c r="BIR225" s="102"/>
      <c r="BIS225" s="102"/>
      <c r="BIT225" s="102"/>
      <c r="BIU225" s="102"/>
      <c r="BIV225" s="102"/>
      <c r="BIW225" s="102"/>
      <c r="BIX225" s="102"/>
      <c r="BIY225" s="102"/>
      <c r="BIZ225" s="102"/>
      <c r="BJA225" s="102"/>
      <c r="BJB225" s="102"/>
      <c r="BJC225" s="102"/>
      <c r="BJD225" s="102"/>
      <c r="BJE225" s="102"/>
      <c r="BJF225" s="102"/>
      <c r="BJG225" s="102"/>
      <c r="BJH225" s="102"/>
      <c r="BJI225" s="102"/>
      <c r="BJJ225" s="102"/>
      <c r="BJK225" s="102"/>
      <c r="BJL225" s="102"/>
      <c r="BJM225" s="102"/>
      <c r="BJN225" s="102"/>
      <c r="BJO225" s="102"/>
      <c r="BJP225" s="102"/>
      <c r="BJQ225" s="102"/>
      <c r="BJR225" s="102"/>
      <c r="BJS225" s="102"/>
      <c r="BJT225" s="102"/>
      <c r="BJU225" s="102"/>
      <c r="BJV225" s="102"/>
      <c r="BJW225" s="102"/>
      <c r="BJX225" s="102"/>
      <c r="BJY225" s="102"/>
      <c r="BJZ225" s="102"/>
      <c r="BKA225" s="102"/>
      <c r="BKB225" s="102"/>
      <c r="BKC225" s="102"/>
      <c r="BKD225" s="102"/>
      <c r="BKE225" s="102"/>
      <c r="BKF225" s="102"/>
      <c r="BKG225" s="102"/>
      <c r="BKH225" s="102"/>
      <c r="BKI225" s="102"/>
      <c r="BKJ225" s="102"/>
      <c r="BKK225" s="102"/>
      <c r="BKL225" s="102"/>
      <c r="BKM225" s="102"/>
      <c r="BKN225" s="102"/>
      <c r="BKO225" s="102"/>
      <c r="BKP225" s="102"/>
      <c r="BKQ225" s="102"/>
      <c r="BKR225" s="102"/>
      <c r="BKS225" s="102"/>
      <c r="BKT225" s="102"/>
      <c r="BKU225" s="102"/>
      <c r="BKV225" s="102"/>
      <c r="BKW225" s="102"/>
      <c r="BKX225" s="102"/>
      <c r="BKY225" s="102"/>
      <c r="BKZ225" s="102"/>
      <c r="BLA225" s="102"/>
      <c r="BLB225" s="102"/>
      <c r="BLC225" s="102"/>
      <c r="BLD225" s="102"/>
      <c r="BLE225" s="102"/>
      <c r="BLF225" s="102"/>
      <c r="BLG225" s="102"/>
      <c r="BLH225" s="102"/>
      <c r="BLI225" s="102"/>
      <c r="BLJ225" s="102"/>
      <c r="BLK225" s="102"/>
      <c r="BLL225" s="102"/>
      <c r="BLM225" s="102"/>
      <c r="BLN225" s="102"/>
      <c r="BLO225" s="102"/>
      <c r="BLP225" s="102"/>
      <c r="BLQ225" s="102"/>
      <c r="BLR225" s="102"/>
      <c r="BLS225" s="102"/>
      <c r="BLT225" s="102"/>
      <c r="BLU225" s="102"/>
      <c r="BLV225" s="102"/>
      <c r="BLW225" s="102"/>
      <c r="BLX225" s="102"/>
      <c r="BLY225" s="102"/>
      <c r="BLZ225" s="102"/>
      <c r="BMA225" s="102"/>
      <c r="BMB225" s="102"/>
      <c r="BMC225" s="102"/>
      <c r="BMD225" s="102"/>
      <c r="BME225" s="102"/>
      <c r="BMF225" s="102"/>
      <c r="BMG225" s="102"/>
      <c r="BMH225" s="102"/>
      <c r="BMI225" s="102"/>
      <c r="BMJ225" s="102"/>
      <c r="BMK225" s="102"/>
      <c r="BML225" s="102"/>
      <c r="BMM225" s="102"/>
      <c r="BMN225" s="102"/>
      <c r="BMO225" s="102"/>
      <c r="BMP225" s="102"/>
      <c r="BMQ225" s="102"/>
      <c r="BMR225" s="102"/>
      <c r="BMS225" s="102"/>
      <c r="BMT225" s="102"/>
      <c r="BMU225" s="102"/>
      <c r="BMV225" s="102"/>
      <c r="BMW225" s="102"/>
      <c r="BMX225" s="102"/>
      <c r="BMY225" s="102"/>
      <c r="BMZ225" s="102"/>
      <c r="BNA225" s="102"/>
      <c r="BNB225" s="102"/>
      <c r="BNC225" s="102"/>
      <c r="BND225" s="102"/>
      <c r="BNE225" s="102"/>
      <c r="BNF225" s="102"/>
      <c r="BNG225" s="102"/>
      <c r="BNH225" s="102"/>
      <c r="BNI225" s="102"/>
      <c r="BNJ225" s="102"/>
      <c r="BNK225" s="102"/>
      <c r="BNL225" s="102"/>
      <c r="BNM225" s="102"/>
      <c r="BNN225" s="102"/>
      <c r="BNO225" s="102"/>
      <c r="BNP225" s="102"/>
      <c r="BNQ225" s="102"/>
      <c r="BNR225" s="102"/>
      <c r="BNS225" s="102"/>
      <c r="BNT225" s="102"/>
      <c r="BNU225" s="102"/>
      <c r="BNV225" s="102"/>
      <c r="BNW225" s="102"/>
      <c r="BNX225" s="102"/>
      <c r="BNY225" s="102"/>
      <c r="BNZ225" s="102"/>
      <c r="BOA225" s="102"/>
      <c r="BOB225" s="102"/>
      <c r="BOC225" s="102"/>
      <c r="BOD225" s="102"/>
      <c r="BOE225" s="102"/>
      <c r="BOF225" s="102"/>
      <c r="BOG225" s="102"/>
      <c r="BOH225" s="102"/>
      <c r="BOI225" s="102"/>
      <c r="BOJ225" s="102"/>
      <c r="BOK225" s="102"/>
      <c r="BOL225" s="102"/>
      <c r="BOM225" s="102"/>
      <c r="BON225" s="102"/>
      <c r="BOO225" s="102"/>
      <c r="BOP225" s="102"/>
      <c r="BOQ225" s="102"/>
      <c r="BOR225" s="102"/>
      <c r="BOS225" s="102"/>
      <c r="BOT225" s="102"/>
      <c r="BOU225" s="102"/>
      <c r="BOV225" s="102"/>
      <c r="BOW225" s="102"/>
      <c r="BOX225" s="102"/>
      <c r="BOY225" s="102"/>
      <c r="BOZ225" s="102"/>
      <c r="BPA225" s="102"/>
      <c r="BPB225" s="102"/>
      <c r="BPC225" s="102"/>
      <c r="BPD225" s="102"/>
      <c r="BPE225" s="102"/>
      <c r="BPF225" s="102"/>
      <c r="BPG225" s="102"/>
      <c r="BPH225" s="102"/>
      <c r="BPI225" s="102"/>
      <c r="BPJ225" s="102"/>
      <c r="BPK225" s="102"/>
      <c r="BPL225" s="102"/>
      <c r="BPM225" s="102"/>
      <c r="BPN225" s="102"/>
      <c r="BPO225" s="102"/>
      <c r="BPP225" s="102"/>
      <c r="BPQ225" s="102"/>
      <c r="BPR225" s="102"/>
      <c r="BPS225" s="102"/>
      <c r="BPT225" s="102"/>
      <c r="BPU225" s="102"/>
      <c r="BPV225" s="102"/>
      <c r="BPW225" s="102"/>
      <c r="BPX225" s="102"/>
      <c r="BPY225" s="102"/>
      <c r="BPZ225" s="102"/>
      <c r="BQA225" s="102"/>
      <c r="BQB225" s="102"/>
      <c r="BQC225" s="102"/>
      <c r="BQD225" s="102"/>
      <c r="BQE225" s="102"/>
      <c r="BQF225" s="102"/>
      <c r="BQG225" s="102"/>
      <c r="BQH225" s="102"/>
      <c r="BQI225" s="102"/>
      <c r="BQJ225" s="102"/>
      <c r="BQK225" s="102"/>
      <c r="BQL225" s="102"/>
      <c r="BQM225" s="102"/>
      <c r="BQN225" s="102"/>
      <c r="BQO225" s="102"/>
      <c r="BQP225" s="102"/>
      <c r="BQQ225" s="102"/>
      <c r="BQR225" s="102"/>
      <c r="BQS225" s="102"/>
      <c r="BQT225" s="102"/>
      <c r="BQU225" s="102"/>
      <c r="BQV225" s="102"/>
      <c r="BQW225" s="102"/>
      <c r="BQX225" s="102"/>
      <c r="BQY225" s="102"/>
      <c r="BQZ225" s="102"/>
      <c r="BRA225" s="102"/>
      <c r="BRB225" s="102"/>
      <c r="BRC225" s="102"/>
      <c r="BRD225" s="102"/>
      <c r="BRE225" s="102"/>
      <c r="BRF225" s="102"/>
      <c r="BRG225" s="102"/>
      <c r="BRH225" s="102"/>
      <c r="BRI225" s="102"/>
      <c r="BRJ225" s="102"/>
      <c r="BRK225" s="102"/>
      <c r="BRL225" s="102"/>
      <c r="BRM225" s="102"/>
      <c r="BRN225" s="102"/>
      <c r="BRO225" s="102"/>
      <c r="BRP225" s="102"/>
      <c r="BRQ225" s="102"/>
      <c r="BRR225" s="102"/>
      <c r="BRS225" s="102"/>
      <c r="BRT225" s="102"/>
      <c r="BRU225" s="102"/>
      <c r="BRV225" s="102"/>
      <c r="BRW225" s="102"/>
      <c r="BRX225" s="102"/>
      <c r="BRY225" s="102"/>
      <c r="BRZ225" s="102"/>
      <c r="BSA225" s="102"/>
      <c r="BSB225" s="102"/>
      <c r="BSC225" s="102"/>
      <c r="BSD225" s="102"/>
      <c r="BSE225" s="102"/>
      <c r="BSF225" s="102"/>
      <c r="BSG225" s="102"/>
      <c r="BSH225" s="102"/>
      <c r="BSI225" s="102"/>
      <c r="BSJ225" s="102"/>
      <c r="BSK225" s="102"/>
      <c r="BSL225" s="102"/>
      <c r="BSM225" s="102"/>
      <c r="BSN225" s="102"/>
      <c r="BSO225" s="102"/>
      <c r="BSP225" s="102"/>
      <c r="BSQ225" s="102"/>
      <c r="BSR225" s="102"/>
      <c r="BSS225" s="102"/>
      <c r="BST225" s="102"/>
      <c r="BSU225" s="102"/>
      <c r="BSV225" s="102"/>
      <c r="BSW225" s="102"/>
      <c r="BSX225" s="102"/>
      <c r="BSY225" s="102"/>
      <c r="BSZ225" s="102"/>
      <c r="BTA225" s="102"/>
      <c r="BTB225" s="102"/>
      <c r="BTC225" s="102"/>
      <c r="BTD225" s="102"/>
      <c r="BTE225" s="102"/>
      <c r="BTF225" s="102"/>
      <c r="BTG225" s="102"/>
      <c r="BTH225" s="102"/>
      <c r="BTI225" s="102"/>
      <c r="BTJ225" s="102"/>
      <c r="BTK225" s="102"/>
      <c r="BTL225" s="102"/>
      <c r="BTM225" s="102"/>
      <c r="BTN225" s="102"/>
      <c r="BTO225" s="102"/>
      <c r="BTP225" s="102"/>
      <c r="BTQ225" s="102"/>
      <c r="BTR225" s="102"/>
      <c r="BTS225" s="102"/>
      <c r="BTT225" s="102"/>
      <c r="BTU225" s="102"/>
      <c r="BTV225" s="102"/>
      <c r="BTW225" s="102"/>
      <c r="BTX225" s="102"/>
      <c r="BTY225" s="102"/>
      <c r="BTZ225" s="102"/>
      <c r="BUA225" s="102"/>
      <c r="BUB225" s="102"/>
      <c r="BUC225" s="102"/>
      <c r="BUD225" s="102"/>
      <c r="BUE225" s="102"/>
      <c r="BUF225" s="102"/>
      <c r="BUG225" s="102"/>
      <c r="BUH225" s="102"/>
      <c r="BUI225" s="102"/>
      <c r="BUJ225" s="102"/>
      <c r="BUK225" s="102"/>
      <c r="BUL225" s="102"/>
      <c r="BUM225" s="102"/>
      <c r="BUN225" s="102"/>
      <c r="BUO225" s="102"/>
      <c r="BUP225" s="102"/>
      <c r="BUQ225" s="102"/>
      <c r="BUR225" s="102"/>
      <c r="BUS225" s="102"/>
      <c r="BUT225" s="102"/>
      <c r="BUU225" s="102"/>
      <c r="BUV225" s="102"/>
      <c r="BUW225" s="102"/>
      <c r="BUX225" s="102"/>
      <c r="BUY225" s="102"/>
      <c r="BUZ225" s="102"/>
      <c r="BVA225" s="102"/>
      <c r="BVB225" s="102"/>
      <c r="BVC225" s="102"/>
      <c r="BVD225" s="102"/>
      <c r="BVE225" s="102"/>
      <c r="BVF225" s="102"/>
      <c r="BVG225" s="102"/>
      <c r="BVH225" s="102"/>
      <c r="BVI225" s="102"/>
      <c r="BVJ225" s="102"/>
      <c r="BVK225" s="102"/>
      <c r="BVL225" s="102"/>
      <c r="BVM225" s="102"/>
      <c r="BVN225" s="102"/>
      <c r="BVO225" s="102"/>
      <c r="BVP225" s="102"/>
      <c r="BVQ225" s="102"/>
      <c r="BVR225" s="102"/>
      <c r="BVS225" s="102"/>
      <c r="BVT225" s="102"/>
      <c r="BVU225" s="102"/>
      <c r="BVV225" s="102"/>
      <c r="BVW225" s="102"/>
      <c r="BVX225" s="102"/>
      <c r="BVY225" s="102"/>
      <c r="BVZ225" s="102"/>
      <c r="BWA225" s="102"/>
      <c r="BWB225" s="102"/>
      <c r="BWC225" s="102"/>
      <c r="BWD225" s="102"/>
      <c r="BWE225" s="102"/>
      <c r="BWF225" s="102"/>
      <c r="BWG225" s="102"/>
      <c r="BWH225" s="102"/>
      <c r="BWI225" s="102"/>
      <c r="BWJ225" s="102"/>
      <c r="BWK225" s="102"/>
      <c r="BWL225" s="102"/>
      <c r="BWM225" s="102"/>
      <c r="BWN225" s="102"/>
      <c r="BWO225" s="102"/>
      <c r="BWP225" s="102"/>
      <c r="BWQ225" s="102"/>
      <c r="BWR225" s="102"/>
      <c r="BWS225" s="102"/>
      <c r="BWT225" s="102"/>
      <c r="BWU225" s="102"/>
      <c r="BWV225" s="102"/>
      <c r="BWW225" s="102"/>
      <c r="BWX225" s="102"/>
      <c r="BWY225" s="102"/>
      <c r="BWZ225" s="102"/>
      <c r="BXA225" s="102"/>
      <c r="BXB225" s="102"/>
      <c r="BXC225" s="102"/>
      <c r="BXD225" s="102"/>
      <c r="BXE225" s="102"/>
      <c r="BXF225" s="102"/>
      <c r="BXG225" s="102"/>
      <c r="BXH225" s="102"/>
      <c r="BXI225" s="102"/>
      <c r="BXJ225" s="102"/>
      <c r="BXK225" s="102"/>
      <c r="BXL225" s="102"/>
      <c r="BXM225" s="102"/>
      <c r="BXN225" s="102"/>
      <c r="BXO225" s="102"/>
      <c r="BXP225" s="102"/>
      <c r="BXQ225" s="102"/>
      <c r="BXR225" s="102"/>
      <c r="BXS225" s="102"/>
      <c r="BXT225" s="102"/>
      <c r="BXU225" s="102"/>
      <c r="BXV225" s="102"/>
      <c r="BXW225" s="102"/>
      <c r="BXX225" s="102"/>
      <c r="BXY225" s="102"/>
      <c r="BXZ225" s="102"/>
      <c r="BYA225" s="102"/>
      <c r="BYB225" s="102"/>
      <c r="BYC225" s="102"/>
      <c r="BYD225" s="102"/>
      <c r="BYE225" s="102"/>
      <c r="BYF225" s="102"/>
      <c r="BYG225" s="102"/>
      <c r="BYH225" s="102"/>
      <c r="BYI225" s="102"/>
      <c r="BYJ225" s="102"/>
      <c r="BYK225" s="102"/>
      <c r="BYL225" s="102"/>
      <c r="BYM225" s="102"/>
      <c r="BYN225" s="102"/>
      <c r="BYO225" s="102"/>
      <c r="BYP225" s="102"/>
      <c r="BYQ225" s="102"/>
      <c r="BYR225" s="102"/>
      <c r="BYS225" s="102"/>
      <c r="BYT225" s="102"/>
      <c r="BYU225" s="102"/>
      <c r="BYV225" s="102"/>
      <c r="BYW225" s="102"/>
      <c r="BYX225" s="102"/>
      <c r="BYY225" s="102"/>
      <c r="BYZ225" s="102"/>
      <c r="BZA225" s="102"/>
      <c r="BZB225" s="102"/>
      <c r="BZC225" s="102"/>
      <c r="BZD225" s="102"/>
      <c r="BZE225" s="102"/>
      <c r="BZF225" s="102"/>
      <c r="BZG225" s="102"/>
      <c r="BZH225" s="102"/>
      <c r="BZI225" s="102"/>
      <c r="BZJ225" s="102"/>
      <c r="BZK225" s="102"/>
      <c r="BZL225" s="102"/>
      <c r="BZM225" s="102"/>
      <c r="BZN225" s="102"/>
      <c r="BZO225" s="102"/>
      <c r="BZP225" s="102"/>
      <c r="BZQ225" s="102"/>
      <c r="BZR225" s="102"/>
      <c r="BZS225" s="102"/>
      <c r="BZT225" s="102"/>
      <c r="BZU225" s="102"/>
      <c r="BZV225" s="102"/>
      <c r="BZW225" s="102"/>
    </row>
    <row r="226" spans="2:2051" ht="14.25" customHeight="1">
      <c r="B226" s="112" t="s">
        <v>801</v>
      </c>
      <c r="C226" s="113" t="s">
        <v>235</v>
      </c>
      <c r="D226" s="113" t="s">
        <v>3</v>
      </c>
      <c r="E226" s="113" t="str">
        <f>'Alcance 3'!C146</f>
        <v>Producto</v>
      </c>
      <c r="F226" s="113" t="str">
        <f>'Alcance 3'!D146</f>
        <v>Tipo de transporte de carga</v>
      </c>
      <c r="G226" s="226" t="s">
        <v>801</v>
      </c>
      <c r="H226" s="237" t="s">
        <v>238</v>
      </c>
      <c r="I226" s="238">
        <v>3</v>
      </c>
      <c r="J226" s="126">
        <f>'Alcance 3'!E146*'Alcance 3'!E153</f>
        <v>0</v>
      </c>
      <c r="K226" s="113" t="s">
        <v>802</v>
      </c>
      <c r="L226" s="113"/>
      <c r="M226" s="298">
        <v>1</v>
      </c>
      <c r="N226" s="117"/>
      <c r="O226" s="113">
        <f t="shared" si="192"/>
        <v>0</v>
      </c>
      <c r="P226" s="115" t="str">
        <f t="shared" si="186"/>
        <v>tkm</v>
      </c>
      <c r="Q226" s="120">
        <f>IFERROR(VLOOKUP($F226,'Datos 1-Factores emisión'!$B$809:$D$820,2,FALSE),0)</f>
        <v>0</v>
      </c>
      <c r="R226" s="121">
        <v>0</v>
      </c>
      <c r="S226" s="121">
        <v>0</v>
      </c>
      <c r="T226" s="121">
        <v>0</v>
      </c>
      <c r="U226" s="121">
        <v>0</v>
      </c>
      <c r="V226" s="120">
        <f t="shared" si="194"/>
        <v>0</v>
      </c>
      <c r="W226" s="121">
        <f t="shared" ref="W226:W228" si="200">R226*$O226</f>
        <v>0</v>
      </c>
      <c r="X226" s="121">
        <f t="shared" ref="X226:X228" si="201">S226*$O226</f>
        <v>0</v>
      </c>
      <c r="Y226" s="121">
        <f t="shared" ref="Y226:Y228" si="202">T226*$O226</f>
        <v>0</v>
      </c>
      <c r="Z226" s="121">
        <f t="shared" ref="Z226:Z228" si="203">U226*$O226</f>
        <v>0</v>
      </c>
      <c r="AA226" s="121">
        <f t="shared" si="188"/>
        <v>0</v>
      </c>
      <c r="AB226" s="120">
        <f>'Datos 2-Potenciales calent glob'!$E$6</f>
        <v>1</v>
      </c>
      <c r="AC226" s="121">
        <f>'Datos 2-Potenciales calent glob'!$E$31</f>
        <v>28</v>
      </c>
      <c r="AD226" s="121">
        <f>'Datos 2-Potenciales calent glob'!$E$32</f>
        <v>265</v>
      </c>
      <c r="AE226" s="123">
        <f>SUMIF('Datos 2-Potenciales calent glob'!$B$6:$B$56,Cálculos_5!E226,'Datos 2-Potenciales calent glob'!$E$6:$E$56)</f>
        <v>0</v>
      </c>
      <c r="AF226" s="121">
        <f>'Datos 2-Potenciales calent glob'!$E$6</f>
        <v>1</v>
      </c>
      <c r="AG226" s="121">
        <f>'Datos 2-Potenciales calent glob'!$E$6</f>
        <v>1</v>
      </c>
      <c r="AH226" s="120">
        <f t="shared" si="193"/>
        <v>0</v>
      </c>
      <c r="AI226" s="121">
        <f t="shared" si="195"/>
        <v>0</v>
      </c>
      <c r="AJ226" s="121">
        <f t="shared" si="196"/>
        <v>0</v>
      </c>
      <c r="AK226" s="121">
        <f t="shared" si="197"/>
        <v>0</v>
      </c>
      <c r="AL226" s="124">
        <f t="shared" si="190"/>
        <v>0</v>
      </c>
      <c r="AM226" s="121">
        <f t="shared" si="198"/>
        <v>0</v>
      </c>
      <c r="AN226" s="207">
        <f t="shared" si="199"/>
        <v>0</v>
      </c>
      <c r="AO226" s="102"/>
      <c r="AP226" s="102"/>
      <c r="AQ226" s="102"/>
      <c r="AR226" s="102"/>
      <c r="AS226" s="102"/>
      <c r="AT226" s="102"/>
      <c r="AU226" s="102"/>
      <c r="AV226" s="102"/>
      <c r="AW226" s="102"/>
      <c r="AX226" s="102"/>
      <c r="AY226" s="102"/>
      <c r="AZ226" s="102"/>
      <c r="BA226" s="102"/>
      <c r="BB226" s="102"/>
      <c r="BC226" s="102"/>
      <c r="BD226" s="102"/>
      <c r="BE226" s="102"/>
      <c r="BF226" s="102"/>
      <c r="BG226" s="102"/>
      <c r="BH226" s="102"/>
      <c r="BI226" s="102"/>
      <c r="BJ226" s="102"/>
      <c r="BK226" s="102"/>
      <c r="BL226" s="102"/>
      <c r="BM226" s="102"/>
      <c r="BN226" s="102"/>
      <c r="BO226" s="102"/>
      <c r="BP226" s="102"/>
      <c r="BQ226" s="102"/>
      <c r="BR226" s="102"/>
      <c r="BS226" s="102"/>
      <c r="BT226" s="102"/>
      <c r="BU226" s="102"/>
      <c r="BV226" s="102"/>
      <c r="BW226" s="102"/>
      <c r="BX226" s="102"/>
      <c r="BY226" s="102"/>
      <c r="BZ226" s="102"/>
      <c r="CA226" s="102"/>
      <c r="CB226" s="102"/>
      <c r="CC226" s="102"/>
      <c r="CD226" s="102"/>
      <c r="CE226" s="102"/>
      <c r="CF226" s="102"/>
      <c r="CG226" s="102"/>
      <c r="CH226" s="102"/>
      <c r="CI226" s="102"/>
      <c r="CJ226" s="102"/>
      <c r="CK226" s="102"/>
      <c r="CL226" s="102"/>
      <c r="CM226" s="102"/>
      <c r="CN226" s="102"/>
      <c r="CO226" s="102"/>
      <c r="CP226" s="102"/>
      <c r="CQ226" s="102"/>
      <c r="CR226" s="102"/>
      <c r="CS226" s="102"/>
      <c r="CT226" s="102"/>
      <c r="CU226" s="102"/>
      <c r="CV226" s="102"/>
      <c r="CW226" s="102"/>
      <c r="CX226" s="102"/>
      <c r="CY226" s="102"/>
      <c r="CZ226" s="102"/>
      <c r="DA226" s="102"/>
      <c r="DB226" s="102"/>
      <c r="DC226" s="102"/>
      <c r="DD226" s="102"/>
      <c r="DE226" s="102"/>
      <c r="DF226" s="102"/>
      <c r="DG226" s="102"/>
      <c r="DH226" s="102"/>
      <c r="DI226" s="102"/>
      <c r="DJ226" s="102"/>
      <c r="DK226" s="102"/>
      <c r="DL226" s="102"/>
      <c r="DM226" s="102"/>
      <c r="DN226" s="102"/>
      <c r="DO226" s="102"/>
      <c r="DP226" s="102"/>
      <c r="DQ226" s="102"/>
      <c r="DR226" s="102"/>
      <c r="DS226" s="102"/>
      <c r="DT226" s="102"/>
      <c r="DU226" s="102"/>
      <c r="DV226" s="102"/>
      <c r="DW226" s="102"/>
      <c r="DX226" s="102"/>
      <c r="DY226" s="102"/>
      <c r="DZ226" s="102"/>
      <c r="EA226" s="102"/>
      <c r="EB226" s="102"/>
      <c r="EC226" s="102"/>
      <c r="ED226" s="102"/>
      <c r="EE226" s="102"/>
      <c r="EF226" s="102"/>
      <c r="EG226" s="102"/>
      <c r="EH226" s="102"/>
      <c r="EI226" s="102"/>
      <c r="EJ226" s="102"/>
      <c r="EK226" s="102"/>
      <c r="EL226" s="102"/>
      <c r="EM226" s="102"/>
      <c r="EN226" s="102"/>
      <c r="EO226" s="102"/>
      <c r="EP226" s="102"/>
      <c r="EQ226" s="102"/>
      <c r="ER226" s="102"/>
      <c r="ES226" s="102"/>
      <c r="ET226" s="102"/>
      <c r="EU226" s="102"/>
      <c r="EV226" s="102"/>
      <c r="EW226" s="102"/>
      <c r="EX226" s="102"/>
      <c r="EY226" s="102"/>
      <c r="EZ226" s="102"/>
      <c r="FA226" s="102"/>
      <c r="FB226" s="102"/>
      <c r="FC226" s="102"/>
      <c r="FD226" s="102"/>
      <c r="FE226" s="102"/>
      <c r="FF226" s="102"/>
      <c r="FG226" s="102"/>
      <c r="FH226" s="102"/>
      <c r="FI226" s="102"/>
      <c r="FJ226" s="102"/>
      <c r="FK226" s="102"/>
      <c r="FL226" s="102"/>
      <c r="FM226" s="102"/>
      <c r="FN226" s="102"/>
      <c r="FO226" s="102"/>
      <c r="FP226" s="102"/>
      <c r="FQ226" s="102"/>
      <c r="FR226" s="102"/>
      <c r="FS226" s="102"/>
      <c r="FT226" s="102"/>
      <c r="FU226" s="102"/>
      <c r="FV226" s="102"/>
      <c r="FW226" s="102"/>
      <c r="FX226" s="102"/>
      <c r="FY226" s="102"/>
      <c r="FZ226" s="102"/>
      <c r="GA226" s="102"/>
      <c r="GB226" s="102"/>
      <c r="GC226" s="102"/>
      <c r="GD226" s="102"/>
      <c r="GE226" s="102"/>
      <c r="GF226" s="102"/>
      <c r="GG226" s="102"/>
      <c r="GH226" s="102"/>
      <c r="GI226" s="102"/>
      <c r="GJ226" s="102"/>
      <c r="GK226" s="102"/>
      <c r="GL226" s="102"/>
      <c r="GM226" s="102"/>
      <c r="GN226" s="102"/>
      <c r="GO226" s="102"/>
      <c r="GP226" s="102"/>
      <c r="GQ226" s="102"/>
      <c r="GR226" s="102"/>
      <c r="GS226" s="102"/>
      <c r="GT226" s="102"/>
      <c r="GU226" s="102"/>
      <c r="GV226" s="102"/>
      <c r="GW226" s="102"/>
      <c r="GX226" s="102"/>
      <c r="GY226" s="102"/>
      <c r="GZ226" s="102"/>
      <c r="HA226" s="102"/>
      <c r="HB226" s="102"/>
      <c r="HC226" s="102"/>
      <c r="HD226" s="102"/>
      <c r="HE226" s="102"/>
      <c r="HF226" s="102"/>
      <c r="HG226" s="102"/>
      <c r="HH226" s="102"/>
      <c r="HI226" s="102"/>
      <c r="HJ226" s="102"/>
      <c r="HK226" s="102"/>
      <c r="HL226" s="102"/>
      <c r="HM226" s="102"/>
      <c r="HN226" s="102"/>
      <c r="HO226" s="102"/>
      <c r="HP226" s="102"/>
      <c r="HQ226" s="102"/>
      <c r="HR226" s="102"/>
      <c r="HS226" s="102"/>
      <c r="HT226" s="102"/>
      <c r="HU226" s="102"/>
      <c r="HV226" s="102"/>
      <c r="HW226" s="102"/>
      <c r="HX226" s="102"/>
      <c r="HY226" s="102"/>
      <c r="HZ226" s="102"/>
      <c r="IA226" s="102"/>
      <c r="IB226" s="102"/>
      <c r="IC226" s="102"/>
      <c r="ID226" s="102"/>
      <c r="IE226" s="102"/>
      <c r="IF226" s="102"/>
      <c r="IG226" s="102"/>
      <c r="IH226" s="102"/>
      <c r="II226" s="102"/>
      <c r="IJ226" s="102"/>
      <c r="IK226" s="102"/>
      <c r="IL226" s="102"/>
      <c r="IM226" s="102"/>
      <c r="IN226" s="102"/>
      <c r="IO226" s="102"/>
      <c r="IP226" s="102"/>
      <c r="IQ226" s="102"/>
      <c r="IR226" s="102"/>
      <c r="IS226" s="102"/>
      <c r="IT226" s="102"/>
      <c r="IU226" s="102"/>
      <c r="IV226" s="102"/>
      <c r="IW226" s="102"/>
      <c r="IX226" s="102"/>
      <c r="IY226" s="102"/>
      <c r="IZ226" s="102"/>
      <c r="JA226" s="102"/>
      <c r="JB226" s="102"/>
      <c r="JC226" s="102"/>
      <c r="JD226" s="102"/>
      <c r="JE226" s="102"/>
      <c r="JF226" s="102"/>
      <c r="JG226" s="102"/>
      <c r="JH226" s="102"/>
      <c r="JI226" s="102"/>
      <c r="JJ226" s="102"/>
      <c r="JK226" s="102"/>
      <c r="JL226" s="102"/>
      <c r="JM226" s="102"/>
      <c r="JN226" s="102"/>
      <c r="JO226" s="102"/>
      <c r="JP226" s="102"/>
      <c r="JQ226" s="102"/>
      <c r="JR226" s="102"/>
      <c r="JS226" s="102"/>
      <c r="JT226" s="102"/>
      <c r="JU226" s="102"/>
      <c r="JV226" s="102"/>
      <c r="JW226" s="102"/>
      <c r="JX226" s="102"/>
      <c r="JY226" s="102"/>
      <c r="JZ226" s="102"/>
      <c r="KA226" s="102"/>
      <c r="KB226" s="102"/>
      <c r="KC226" s="102"/>
      <c r="KD226" s="102"/>
      <c r="KE226" s="102"/>
      <c r="KF226" s="102"/>
      <c r="KG226" s="102"/>
      <c r="KH226" s="102"/>
      <c r="KI226" s="102"/>
      <c r="KJ226" s="102"/>
      <c r="KK226" s="102"/>
      <c r="KL226" s="102"/>
      <c r="KM226" s="102"/>
      <c r="KN226" s="102"/>
      <c r="KO226" s="102"/>
      <c r="KP226" s="102"/>
      <c r="KQ226" s="102"/>
      <c r="KR226" s="102"/>
      <c r="KS226" s="102"/>
      <c r="KT226" s="102"/>
      <c r="KU226" s="102"/>
      <c r="KV226" s="102"/>
      <c r="KW226" s="102"/>
      <c r="KX226" s="102"/>
      <c r="KY226" s="102"/>
      <c r="KZ226" s="102"/>
      <c r="LA226" s="102"/>
      <c r="LB226" s="102"/>
      <c r="LC226" s="102"/>
      <c r="LD226" s="102"/>
      <c r="LE226" s="102"/>
      <c r="LF226" s="102"/>
      <c r="LG226" s="102"/>
      <c r="LH226" s="102"/>
      <c r="LI226" s="102"/>
      <c r="LJ226" s="102"/>
      <c r="LK226" s="102"/>
      <c r="LL226" s="102"/>
      <c r="LM226" s="102"/>
      <c r="LN226" s="102"/>
      <c r="LO226" s="102"/>
      <c r="LP226" s="102"/>
      <c r="LQ226" s="102"/>
      <c r="LR226" s="102"/>
      <c r="LS226" s="102"/>
      <c r="LT226" s="102"/>
      <c r="LU226" s="102"/>
      <c r="LV226" s="102"/>
      <c r="LW226" s="102"/>
      <c r="LX226" s="102"/>
      <c r="LY226" s="102"/>
      <c r="LZ226" s="102"/>
      <c r="MA226" s="102"/>
      <c r="MB226" s="102"/>
      <c r="MC226" s="102"/>
      <c r="MD226" s="102"/>
      <c r="ME226" s="102"/>
      <c r="MF226" s="102"/>
      <c r="MG226" s="102"/>
      <c r="MH226" s="102"/>
      <c r="MI226" s="102"/>
      <c r="MJ226" s="102"/>
      <c r="MK226" s="102"/>
      <c r="ML226" s="102"/>
      <c r="MM226" s="102"/>
      <c r="MN226" s="102"/>
      <c r="MO226" s="102"/>
      <c r="MP226" s="102"/>
      <c r="MQ226" s="102"/>
      <c r="MR226" s="102"/>
      <c r="MS226" s="102"/>
      <c r="MT226" s="102"/>
      <c r="MU226" s="102"/>
      <c r="MV226" s="102"/>
      <c r="MW226" s="102"/>
      <c r="MX226" s="102"/>
      <c r="MY226" s="102"/>
      <c r="MZ226" s="102"/>
      <c r="NA226" s="102"/>
      <c r="NB226" s="102"/>
      <c r="NC226" s="102"/>
      <c r="ND226" s="102"/>
      <c r="NE226" s="102"/>
      <c r="NF226" s="102"/>
      <c r="NG226" s="102"/>
      <c r="NH226" s="102"/>
      <c r="NI226" s="102"/>
      <c r="NJ226" s="102"/>
      <c r="NK226" s="102"/>
      <c r="NL226" s="102"/>
      <c r="NM226" s="102"/>
      <c r="NN226" s="102"/>
      <c r="NO226" s="102"/>
      <c r="NP226" s="102"/>
      <c r="NQ226" s="102"/>
      <c r="NR226" s="102"/>
      <c r="NS226" s="102"/>
      <c r="NT226" s="102"/>
      <c r="NU226" s="102"/>
      <c r="NV226" s="102"/>
      <c r="NW226" s="102"/>
      <c r="NX226" s="102"/>
      <c r="NY226" s="102"/>
      <c r="NZ226" s="102"/>
      <c r="OA226" s="102"/>
      <c r="OB226" s="102"/>
      <c r="OC226" s="102"/>
      <c r="OD226" s="102"/>
      <c r="OE226" s="102"/>
      <c r="OF226" s="102"/>
      <c r="OG226" s="102"/>
      <c r="OH226" s="102"/>
      <c r="OI226" s="102"/>
      <c r="OJ226" s="102"/>
      <c r="OK226" s="102"/>
      <c r="OL226" s="102"/>
      <c r="OM226" s="102"/>
      <c r="ON226" s="102"/>
      <c r="OO226" s="102"/>
      <c r="OP226" s="102"/>
      <c r="OQ226" s="102"/>
      <c r="OR226" s="102"/>
      <c r="OS226" s="102"/>
      <c r="OT226" s="102"/>
      <c r="OU226" s="102"/>
      <c r="OV226" s="102"/>
      <c r="OW226" s="102"/>
      <c r="OX226" s="102"/>
      <c r="OY226" s="102"/>
      <c r="OZ226" s="102"/>
      <c r="PA226" s="102"/>
      <c r="PB226" s="102"/>
      <c r="PC226" s="102"/>
      <c r="PD226" s="102"/>
      <c r="PE226" s="102"/>
      <c r="PF226" s="102"/>
      <c r="PG226" s="102"/>
      <c r="PH226" s="102"/>
      <c r="PI226" s="102"/>
      <c r="PJ226" s="102"/>
      <c r="PK226" s="102"/>
      <c r="PL226" s="102"/>
      <c r="PM226" s="102"/>
      <c r="PN226" s="102"/>
      <c r="PO226" s="102"/>
      <c r="PP226" s="102"/>
      <c r="PQ226" s="102"/>
      <c r="PR226" s="102"/>
      <c r="PS226" s="102"/>
      <c r="PT226" s="102"/>
      <c r="PU226" s="102"/>
      <c r="PV226" s="102"/>
      <c r="PW226" s="102"/>
      <c r="PX226" s="102"/>
      <c r="PY226" s="102"/>
      <c r="PZ226" s="102"/>
      <c r="QA226" s="102"/>
      <c r="QB226" s="102"/>
      <c r="QC226" s="102"/>
      <c r="QD226" s="102"/>
      <c r="QE226" s="102"/>
      <c r="QF226" s="102"/>
      <c r="QG226" s="102"/>
      <c r="QH226" s="102"/>
      <c r="QI226" s="102"/>
      <c r="QJ226" s="102"/>
      <c r="QK226" s="102"/>
      <c r="QL226" s="102"/>
      <c r="QM226" s="102"/>
      <c r="QN226" s="102"/>
      <c r="QO226" s="102"/>
      <c r="QP226" s="102"/>
      <c r="QQ226" s="102"/>
      <c r="QR226" s="102"/>
      <c r="QS226" s="102"/>
      <c r="QT226" s="102"/>
      <c r="QU226" s="102"/>
      <c r="QV226" s="102"/>
      <c r="QW226" s="102"/>
      <c r="QX226" s="102"/>
      <c r="QY226" s="102"/>
      <c r="QZ226" s="102"/>
      <c r="RA226" s="102"/>
      <c r="RB226" s="102"/>
      <c r="RC226" s="102"/>
      <c r="RD226" s="102"/>
      <c r="RE226" s="102"/>
      <c r="RF226" s="102"/>
      <c r="RG226" s="102"/>
      <c r="RH226" s="102"/>
      <c r="RI226" s="102"/>
      <c r="RJ226" s="102"/>
      <c r="RK226" s="102"/>
      <c r="RL226" s="102"/>
      <c r="RM226" s="102"/>
      <c r="RN226" s="102"/>
      <c r="RO226" s="102"/>
      <c r="RP226" s="102"/>
      <c r="RQ226" s="102"/>
      <c r="RR226" s="102"/>
      <c r="RS226" s="102"/>
      <c r="RT226" s="102"/>
      <c r="RU226" s="102"/>
      <c r="RV226" s="102"/>
      <c r="RW226" s="102"/>
      <c r="RX226" s="102"/>
      <c r="RY226" s="102"/>
      <c r="RZ226" s="102"/>
      <c r="SA226" s="102"/>
      <c r="SB226" s="102"/>
      <c r="SC226" s="102"/>
      <c r="SD226" s="102"/>
      <c r="SE226" s="102"/>
      <c r="SF226" s="102"/>
      <c r="SG226" s="102"/>
      <c r="SH226" s="102"/>
      <c r="SI226" s="102"/>
      <c r="SJ226" s="102"/>
      <c r="SK226" s="102"/>
      <c r="SL226" s="102"/>
      <c r="SM226" s="102"/>
      <c r="SN226" s="102"/>
      <c r="SO226" s="102"/>
      <c r="SP226" s="102"/>
      <c r="SQ226" s="102"/>
      <c r="SR226" s="102"/>
      <c r="SS226" s="102"/>
      <c r="ST226" s="102"/>
      <c r="SU226" s="102"/>
      <c r="SV226" s="102"/>
      <c r="SW226" s="102"/>
      <c r="SX226" s="102"/>
      <c r="SY226" s="102"/>
      <c r="SZ226" s="102"/>
      <c r="TA226" s="102"/>
      <c r="TB226" s="102"/>
      <c r="TC226" s="102"/>
      <c r="TD226" s="102"/>
      <c r="TE226" s="102"/>
      <c r="TF226" s="102"/>
      <c r="TG226" s="102"/>
      <c r="TH226" s="102"/>
      <c r="TI226" s="102"/>
      <c r="TJ226" s="102"/>
      <c r="TK226" s="102"/>
      <c r="TL226" s="102"/>
      <c r="TM226" s="102"/>
      <c r="TN226" s="102"/>
      <c r="TO226" s="102"/>
      <c r="TP226" s="102"/>
      <c r="TQ226" s="102"/>
      <c r="TR226" s="102"/>
      <c r="TS226" s="102"/>
      <c r="TT226" s="102"/>
      <c r="TU226" s="102"/>
      <c r="TV226" s="102"/>
      <c r="TW226" s="102"/>
      <c r="TX226" s="102"/>
      <c r="TY226" s="102"/>
      <c r="TZ226" s="102"/>
      <c r="UA226" s="102"/>
      <c r="UB226" s="102"/>
      <c r="UC226" s="102"/>
      <c r="UD226" s="102"/>
      <c r="UE226" s="102"/>
      <c r="UF226" s="102"/>
      <c r="UG226" s="102"/>
      <c r="UH226" s="102"/>
      <c r="UI226" s="102"/>
      <c r="UJ226" s="102"/>
      <c r="UK226" s="102"/>
      <c r="UL226" s="102"/>
      <c r="UM226" s="102"/>
      <c r="UN226" s="102"/>
      <c r="UO226" s="102"/>
      <c r="UP226" s="102"/>
      <c r="UQ226" s="102"/>
      <c r="UR226" s="102"/>
      <c r="US226" s="102"/>
      <c r="UT226" s="102"/>
      <c r="UU226" s="102"/>
      <c r="UV226" s="102"/>
      <c r="UW226" s="102"/>
      <c r="UX226" s="102"/>
      <c r="UY226" s="102"/>
      <c r="UZ226" s="102"/>
      <c r="VA226" s="102"/>
      <c r="VB226" s="102"/>
      <c r="VC226" s="102"/>
      <c r="VD226" s="102"/>
      <c r="VE226" s="102"/>
      <c r="VF226" s="102"/>
      <c r="VG226" s="102"/>
      <c r="VH226" s="102"/>
      <c r="VI226" s="102"/>
      <c r="VJ226" s="102"/>
      <c r="VK226" s="102"/>
      <c r="VL226" s="102"/>
      <c r="VM226" s="102"/>
      <c r="VN226" s="102"/>
      <c r="VO226" s="102"/>
      <c r="VP226" s="102"/>
      <c r="VQ226" s="102"/>
      <c r="VR226" s="102"/>
      <c r="VS226" s="102"/>
      <c r="VT226" s="102"/>
      <c r="VU226" s="102"/>
      <c r="VV226" s="102"/>
      <c r="VW226" s="102"/>
      <c r="VX226" s="102"/>
      <c r="VY226" s="102"/>
      <c r="VZ226" s="102"/>
      <c r="WA226" s="102"/>
      <c r="WB226" s="102"/>
      <c r="WC226" s="102"/>
      <c r="WD226" s="102"/>
      <c r="WE226" s="102"/>
      <c r="WF226" s="102"/>
      <c r="WG226" s="102"/>
      <c r="WH226" s="102"/>
      <c r="WI226" s="102"/>
      <c r="WJ226" s="102"/>
      <c r="WK226" s="102"/>
      <c r="WL226" s="102"/>
      <c r="WM226" s="102"/>
      <c r="WN226" s="102"/>
      <c r="WO226" s="102"/>
      <c r="WP226" s="102"/>
      <c r="WQ226" s="102"/>
      <c r="WR226" s="102"/>
      <c r="WS226" s="102"/>
      <c r="WT226" s="102"/>
      <c r="WU226" s="102"/>
      <c r="WV226" s="102"/>
      <c r="WW226" s="102"/>
      <c r="WX226" s="102"/>
      <c r="WY226" s="102"/>
      <c r="WZ226" s="102"/>
      <c r="XA226" s="102"/>
      <c r="XB226" s="102"/>
      <c r="XC226" s="102"/>
      <c r="XD226" s="102"/>
      <c r="XE226" s="102"/>
      <c r="XF226" s="102"/>
      <c r="XG226" s="102"/>
      <c r="XH226" s="102"/>
      <c r="XI226" s="102"/>
      <c r="XJ226" s="102"/>
      <c r="XK226" s="102"/>
      <c r="XL226" s="102"/>
      <c r="XM226" s="102"/>
      <c r="XN226" s="102"/>
      <c r="XO226" s="102"/>
      <c r="XP226" s="102"/>
      <c r="XQ226" s="102"/>
      <c r="XR226" s="102"/>
      <c r="XS226" s="102"/>
      <c r="XT226" s="102"/>
      <c r="XU226" s="102"/>
      <c r="XV226" s="102"/>
      <c r="XW226" s="102"/>
      <c r="XX226" s="102"/>
      <c r="XY226" s="102"/>
      <c r="XZ226" s="102"/>
      <c r="YA226" s="102"/>
      <c r="YB226" s="102"/>
      <c r="YC226" s="102"/>
      <c r="YD226" s="102"/>
      <c r="YE226" s="102"/>
      <c r="YF226" s="102"/>
      <c r="YG226" s="102"/>
      <c r="YH226" s="102"/>
      <c r="YI226" s="102"/>
      <c r="YJ226" s="102"/>
      <c r="YK226" s="102"/>
      <c r="YL226" s="102"/>
      <c r="YM226" s="102"/>
      <c r="YN226" s="102"/>
      <c r="YO226" s="102"/>
      <c r="YP226" s="102"/>
      <c r="YQ226" s="102"/>
      <c r="YR226" s="102"/>
      <c r="YS226" s="102"/>
      <c r="YT226" s="102"/>
      <c r="YU226" s="102"/>
      <c r="YV226" s="102"/>
      <c r="YW226" s="102"/>
      <c r="YX226" s="102"/>
      <c r="YY226" s="102"/>
      <c r="YZ226" s="102"/>
      <c r="ZA226" s="102"/>
      <c r="ZB226" s="102"/>
      <c r="ZC226" s="102"/>
      <c r="ZD226" s="102"/>
      <c r="ZE226" s="102"/>
      <c r="ZF226" s="102"/>
      <c r="ZG226" s="102"/>
      <c r="ZH226" s="102"/>
      <c r="ZI226" s="102"/>
      <c r="ZJ226" s="102"/>
      <c r="ZK226" s="102"/>
      <c r="ZL226" s="102"/>
      <c r="ZM226" s="102"/>
      <c r="ZN226" s="102"/>
      <c r="ZO226" s="102"/>
      <c r="ZP226" s="102"/>
      <c r="ZQ226" s="102"/>
      <c r="ZR226" s="102"/>
      <c r="ZS226" s="102"/>
      <c r="ZT226" s="102"/>
      <c r="ZU226" s="102"/>
      <c r="ZV226" s="102"/>
      <c r="ZW226" s="102"/>
      <c r="ZX226" s="102"/>
      <c r="ZY226" s="102"/>
      <c r="ZZ226" s="102"/>
      <c r="AAA226" s="102"/>
      <c r="AAB226" s="102"/>
      <c r="AAC226" s="102"/>
      <c r="AAD226" s="102"/>
      <c r="AAE226" s="102"/>
      <c r="AAF226" s="102"/>
      <c r="AAG226" s="102"/>
      <c r="AAH226" s="102"/>
      <c r="AAI226" s="102"/>
      <c r="AAJ226" s="102"/>
      <c r="AAK226" s="102"/>
      <c r="AAL226" s="102"/>
      <c r="AAM226" s="102"/>
      <c r="AAN226" s="102"/>
      <c r="AAO226" s="102"/>
      <c r="AAP226" s="102"/>
      <c r="AAQ226" s="102"/>
      <c r="AAR226" s="102"/>
      <c r="AAS226" s="102"/>
      <c r="AAT226" s="102"/>
      <c r="AAU226" s="102"/>
      <c r="AAV226" s="102"/>
      <c r="AAW226" s="102"/>
      <c r="AAX226" s="102"/>
      <c r="AAY226" s="102"/>
      <c r="AAZ226" s="102"/>
      <c r="ABA226" s="102"/>
      <c r="ABB226" s="102"/>
      <c r="ABC226" s="102"/>
      <c r="ABD226" s="102"/>
      <c r="ABE226" s="102"/>
      <c r="ABF226" s="102"/>
      <c r="ABG226" s="102"/>
      <c r="ABH226" s="102"/>
      <c r="ABI226" s="102"/>
      <c r="ABJ226" s="102"/>
      <c r="ABK226" s="102"/>
      <c r="ABL226" s="102"/>
      <c r="ABM226" s="102"/>
      <c r="ABN226" s="102"/>
      <c r="ABO226" s="102"/>
      <c r="ABP226" s="102"/>
      <c r="ABQ226" s="102"/>
      <c r="ABR226" s="102"/>
      <c r="ABS226" s="102"/>
      <c r="ABT226" s="102"/>
      <c r="ABU226" s="102"/>
      <c r="ABV226" s="102"/>
      <c r="ABW226" s="102"/>
      <c r="ABX226" s="102"/>
      <c r="ABY226" s="102"/>
      <c r="ABZ226" s="102"/>
      <c r="ACA226" s="102"/>
      <c r="ACB226" s="102"/>
      <c r="ACC226" s="102"/>
      <c r="ACD226" s="102"/>
      <c r="ACE226" s="102"/>
      <c r="ACF226" s="102"/>
      <c r="ACG226" s="102"/>
      <c r="ACH226" s="102"/>
      <c r="ACI226" s="102"/>
      <c r="ACJ226" s="102"/>
      <c r="ACK226" s="102"/>
      <c r="ACL226" s="102"/>
      <c r="ACM226" s="102"/>
      <c r="ACN226" s="102"/>
      <c r="ACO226" s="102"/>
      <c r="ACP226" s="102"/>
      <c r="ACQ226" s="102"/>
      <c r="ACR226" s="102"/>
      <c r="ACS226" s="102"/>
      <c r="ACT226" s="102"/>
      <c r="ACU226" s="102"/>
      <c r="ACV226" s="102"/>
      <c r="ACW226" s="102"/>
      <c r="ACX226" s="102"/>
      <c r="ACY226" s="102"/>
      <c r="ACZ226" s="102"/>
      <c r="ADA226" s="102"/>
      <c r="ADB226" s="102"/>
      <c r="ADC226" s="102"/>
      <c r="ADD226" s="102"/>
      <c r="ADE226" s="102"/>
      <c r="ADF226" s="102"/>
      <c r="ADG226" s="102"/>
      <c r="ADH226" s="102"/>
      <c r="ADI226" s="102"/>
      <c r="ADJ226" s="102"/>
      <c r="ADK226" s="102"/>
      <c r="ADL226" s="102"/>
      <c r="ADM226" s="102"/>
      <c r="ADN226" s="102"/>
      <c r="ADO226" s="102"/>
      <c r="ADP226" s="102"/>
      <c r="ADQ226" s="102"/>
      <c r="ADR226" s="102"/>
      <c r="ADS226" s="102"/>
      <c r="ADT226" s="102"/>
      <c r="ADU226" s="102"/>
      <c r="ADV226" s="102"/>
      <c r="ADW226" s="102"/>
      <c r="ADX226" s="102"/>
      <c r="ADY226" s="102"/>
      <c r="ADZ226" s="102"/>
      <c r="AEA226" s="102"/>
      <c r="AEB226" s="102"/>
      <c r="AEC226" s="102"/>
      <c r="AED226" s="102"/>
      <c r="AEE226" s="102"/>
      <c r="AEF226" s="102"/>
      <c r="AEG226" s="102"/>
      <c r="AEH226" s="102"/>
      <c r="AEI226" s="102"/>
      <c r="AEJ226" s="102"/>
      <c r="AEK226" s="102"/>
      <c r="AEL226" s="102"/>
      <c r="AEM226" s="102"/>
      <c r="AEN226" s="102"/>
      <c r="AEO226" s="102"/>
      <c r="AEP226" s="102"/>
      <c r="AEQ226" s="102"/>
      <c r="AER226" s="102"/>
      <c r="AES226" s="102"/>
      <c r="AET226" s="102"/>
      <c r="AEU226" s="102"/>
      <c r="AEV226" s="102"/>
      <c r="AEW226" s="102"/>
      <c r="AEX226" s="102"/>
      <c r="AEY226" s="102"/>
      <c r="AEZ226" s="102"/>
      <c r="AFA226" s="102"/>
      <c r="AFB226" s="102"/>
      <c r="AFC226" s="102"/>
      <c r="AFD226" s="102"/>
      <c r="AFE226" s="102"/>
      <c r="AFF226" s="102"/>
      <c r="AFG226" s="102"/>
      <c r="AFH226" s="102"/>
      <c r="AFI226" s="102"/>
      <c r="AFJ226" s="102"/>
      <c r="AFK226" s="102"/>
      <c r="AFL226" s="102"/>
      <c r="AFM226" s="102"/>
      <c r="AFN226" s="102"/>
      <c r="AFO226" s="102"/>
      <c r="AFP226" s="102"/>
      <c r="AFQ226" s="102"/>
      <c r="AFR226" s="102"/>
      <c r="AFS226" s="102"/>
      <c r="AFT226" s="102"/>
      <c r="AFU226" s="102"/>
      <c r="AFV226" s="102"/>
      <c r="AFW226" s="102"/>
      <c r="AFX226" s="102"/>
      <c r="AFY226" s="102"/>
      <c r="AFZ226" s="102"/>
      <c r="AGA226" s="102"/>
      <c r="AGB226" s="102"/>
      <c r="AGC226" s="102"/>
      <c r="AGD226" s="102"/>
      <c r="AGE226" s="102"/>
      <c r="AGF226" s="102"/>
      <c r="AGG226" s="102"/>
      <c r="AGH226" s="102"/>
      <c r="AGI226" s="102"/>
      <c r="AGJ226" s="102"/>
      <c r="AGK226" s="102"/>
      <c r="AGL226" s="102"/>
      <c r="AGM226" s="102"/>
      <c r="AGN226" s="102"/>
      <c r="AGO226" s="102"/>
      <c r="AGP226" s="102"/>
      <c r="AGQ226" s="102"/>
      <c r="AGR226" s="102"/>
      <c r="AGS226" s="102"/>
      <c r="AGT226" s="102"/>
      <c r="AGU226" s="102"/>
      <c r="AGV226" s="102"/>
      <c r="AGW226" s="102"/>
      <c r="AGX226" s="102"/>
      <c r="AGY226" s="102"/>
      <c r="AGZ226" s="102"/>
      <c r="AHA226" s="102"/>
      <c r="AHB226" s="102"/>
      <c r="AHC226" s="102"/>
      <c r="AHD226" s="102"/>
      <c r="AHE226" s="102"/>
      <c r="AHF226" s="102"/>
      <c r="AHG226" s="102"/>
      <c r="AHH226" s="102"/>
      <c r="AHI226" s="102"/>
      <c r="AHJ226" s="102"/>
      <c r="AHK226" s="102"/>
      <c r="AHL226" s="102"/>
      <c r="AHM226" s="102"/>
      <c r="AHN226" s="102"/>
      <c r="AHO226" s="102"/>
      <c r="AHP226" s="102"/>
      <c r="AHQ226" s="102"/>
      <c r="AHR226" s="102"/>
      <c r="AHS226" s="102"/>
      <c r="AHT226" s="102"/>
      <c r="AHU226" s="102"/>
      <c r="AHV226" s="102"/>
      <c r="AHW226" s="102"/>
      <c r="AHX226" s="102"/>
      <c r="AHY226" s="102"/>
      <c r="AHZ226" s="102"/>
      <c r="AIA226" s="102"/>
      <c r="AIB226" s="102"/>
      <c r="AIC226" s="102"/>
      <c r="AID226" s="102"/>
      <c r="AIE226" s="102"/>
      <c r="AIF226" s="102"/>
      <c r="AIG226" s="102"/>
      <c r="AIH226" s="102"/>
      <c r="AII226" s="102"/>
      <c r="AIJ226" s="102"/>
      <c r="AIK226" s="102"/>
      <c r="AIL226" s="102"/>
      <c r="AIM226" s="102"/>
      <c r="AIN226" s="102"/>
      <c r="AIO226" s="102"/>
      <c r="AIP226" s="102"/>
      <c r="AIQ226" s="102"/>
      <c r="AIR226" s="102"/>
      <c r="AIS226" s="102"/>
      <c r="AIT226" s="102"/>
      <c r="AIU226" s="102"/>
      <c r="AIV226" s="102"/>
      <c r="AIW226" s="102"/>
      <c r="AIX226" s="102"/>
      <c r="AIY226" s="102"/>
      <c r="AIZ226" s="102"/>
      <c r="AJA226" s="102"/>
      <c r="AJB226" s="102"/>
      <c r="AJC226" s="102"/>
      <c r="AJD226" s="102"/>
      <c r="AJE226" s="102"/>
      <c r="AJF226" s="102"/>
      <c r="AJG226" s="102"/>
      <c r="AJH226" s="102"/>
      <c r="AJI226" s="102"/>
      <c r="AJJ226" s="102"/>
      <c r="AJK226" s="102"/>
      <c r="AJL226" s="102"/>
      <c r="AJM226" s="102"/>
      <c r="AJN226" s="102"/>
      <c r="AJO226" s="102"/>
      <c r="AJP226" s="102"/>
      <c r="AJQ226" s="102"/>
      <c r="AJR226" s="102"/>
      <c r="AJS226" s="102"/>
      <c r="AJT226" s="102"/>
      <c r="AJU226" s="102"/>
      <c r="AJV226" s="102"/>
      <c r="AJW226" s="102"/>
      <c r="AJX226" s="102"/>
      <c r="AJY226" s="102"/>
      <c r="AJZ226" s="102"/>
      <c r="AKA226" s="102"/>
      <c r="AKB226" s="102"/>
      <c r="AKC226" s="102"/>
      <c r="AKD226" s="102"/>
      <c r="AKE226" s="102"/>
      <c r="AKF226" s="102"/>
      <c r="AKG226" s="102"/>
      <c r="AKH226" s="102"/>
      <c r="AKI226" s="102"/>
      <c r="AKJ226" s="102"/>
      <c r="AKK226" s="102"/>
      <c r="AKL226" s="102"/>
      <c r="AKM226" s="102"/>
      <c r="AKN226" s="102"/>
      <c r="AKO226" s="102"/>
      <c r="AKP226" s="102"/>
      <c r="AKQ226" s="102"/>
      <c r="AKR226" s="102"/>
      <c r="AKS226" s="102"/>
      <c r="AKT226" s="102"/>
      <c r="AKU226" s="102"/>
      <c r="AKV226" s="102"/>
      <c r="AKW226" s="102"/>
      <c r="AKX226" s="102"/>
      <c r="AKY226" s="102"/>
      <c r="AKZ226" s="102"/>
      <c r="ALA226" s="102"/>
      <c r="ALB226" s="102"/>
      <c r="ALC226" s="102"/>
      <c r="ALD226" s="102"/>
      <c r="ALE226" s="102"/>
      <c r="ALF226" s="102"/>
      <c r="ALG226" s="102"/>
      <c r="ALH226" s="102"/>
      <c r="ALI226" s="102"/>
      <c r="ALJ226" s="102"/>
      <c r="ALK226" s="102"/>
      <c r="ALL226" s="102"/>
      <c r="ALM226" s="102"/>
      <c r="ALN226" s="102"/>
      <c r="ALO226" s="102"/>
      <c r="ALP226" s="102"/>
      <c r="ALQ226" s="102"/>
      <c r="ALR226" s="102"/>
      <c r="ALS226" s="102"/>
      <c r="ALT226" s="102"/>
      <c r="ALU226" s="102"/>
      <c r="ALV226" s="102"/>
      <c r="ALW226" s="102"/>
      <c r="ALX226" s="102"/>
      <c r="ALY226" s="102"/>
      <c r="ALZ226" s="102"/>
      <c r="AMA226" s="102"/>
      <c r="AMB226" s="102"/>
      <c r="AMC226" s="102"/>
      <c r="AMD226" s="102"/>
      <c r="AME226" s="102"/>
      <c r="AMF226" s="102"/>
      <c r="AMG226" s="102"/>
      <c r="AMH226" s="102"/>
      <c r="AMI226" s="102"/>
      <c r="AMJ226" s="102"/>
      <c r="AMK226" s="102"/>
      <c r="AML226" s="102"/>
      <c r="AMM226" s="102"/>
      <c r="AMN226" s="102"/>
      <c r="AMO226" s="102"/>
      <c r="AMP226" s="102"/>
      <c r="AMQ226" s="102"/>
      <c r="AMR226" s="102"/>
      <c r="AMS226" s="102"/>
      <c r="AMT226" s="102"/>
      <c r="AMU226" s="102"/>
      <c r="AMV226" s="102"/>
      <c r="AMW226" s="102"/>
      <c r="AMX226" s="102"/>
      <c r="AMY226" s="102"/>
      <c r="AMZ226" s="102"/>
      <c r="ANA226" s="102"/>
      <c r="ANB226" s="102"/>
      <c r="ANC226" s="102"/>
      <c r="AND226" s="102"/>
      <c r="ANE226" s="102"/>
      <c r="ANF226" s="102"/>
      <c r="ANG226" s="102"/>
      <c r="ANH226" s="102"/>
      <c r="ANI226" s="102"/>
      <c r="ANJ226" s="102"/>
      <c r="ANK226" s="102"/>
      <c r="ANL226" s="102"/>
      <c r="ANM226" s="102"/>
      <c r="ANN226" s="102"/>
      <c r="ANO226" s="102"/>
      <c r="ANP226" s="102"/>
      <c r="ANQ226" s="102"/>
      <c r="ANR226" s="102"/>
      <c r="ANS226" s="102"/>
      <c r="ANT226" s="102"/>
      <c r="ANU226" s="102"/>
      <c r="ANV226" s="102"/>
      <c r="ANW226" s="102"/>
      <c r="ANX226" s="102"/>
      <c r="ANY226" s="102"/>
      <c r="ANZ226" s="102"/>
      <c r="AOA226" s="102"/>
      <c r="AOB226" s="102"/>
      <c r="AOC226" s="102"/>
      <c r="AOD226" s="102"/>
      <c r="AOE226" s="102"/>
      <c r="AOF226" s="102"/>
      <c r="AOG226" s="102"/>
      <c r="AOH226" s="102"/>
      <c r="AOI226" s="102"/>
      <c r="AOJ226" s="102"/>
      <c r="AOK226" s="102"/>
      <c r="AOL226" s="102"/>
      <c r="AOM226" s="102"/>
      <c r="AON226" s="102"/>
      <c r="AOO226" s="102"/>
      <c r="AOP226" s="102"/>
      <c r="AOQ226" s="102"/>
      <c r="AOR226" s="102"/>
      <c r="AOS226" s="102"/>
      <c r="AOT226" s="102"/>
      <c r="AOU226" s="102"/>
      <c r="AOV226" s="102"/>
      <c r="AOW226" s="102"/>
      <c r="AOX226" s="102"/>
      <c r="AOY226" s="102"/>
      <c r="AOZ226" s="102"/>
      <c r="APA226" s="102"/>
      <c r="APB226" s="102"/>
      <c r="APC226" s="102"/>
      <c r="APD226" s="102"/>
      <c r="APE226" s="102"/>
      <c r="APF226" s="102"/>
      <c r="APG226" s="102"/>
      <c r="APH226" s="102"/>
      <c r="API226" s="102"/>
      <c r="APJ226" s="102"/>
      <c r="APK226" s="102"/>
      <c r="APL226" s="102"/>
      <c r="APM226" s="102"/>
      <c r="APN226" s="102"/>
      <c r="APO226" s="102"/>
      <c r="APP226" s="102"/>
      <c r="APQ226" s="102"/>
      <c r="APR226" s="102"/>
      <c r="APS226" s="102"/>
      <c r="APT226" s="102"/>
      <c r="APU226" s="102"/>
      <c r="APV226" s="102"/>
      <c r="APW226" s="102"/>
      <c r="APX226" s="102"/>
      <c r="APY226" s="102"/>
      <c r="APZ226" s="102"/>
      <c r="AQA226" s="102"/>
      <c r="AQB226" s="102"/>
      <c r="AQC226" s="102"/>
      <c r="AQD226" s="102"/>
      <c r="AQE226" s="102"/>
      <c r="AQF226" s="102"/>
      <c r="AQG226" s="102"/>
      <c r="AQH226" s="102"/>
      <c r="AQI226" s="102"/>
      <c r="AQJ226" s="102"/>
      <c r="AQK226" s="102"/>
      <c r="AQL226" s="102"/>
      <c r="AQM226" s="102"/>
      <c r="AQN226" s="102"/>
      <c r="AQO226" s="102"/>
      <c r="AQP226" s="102"/>
      <c r="AQQ226" s="102"/>
      <c r="AQR226" s="102"/>
      <c r="AQS226" s="102"/>
      <c r="AQT226" s="102"/>
      <c r="AQU226" s="102"/>
      <c r="AQV226" s="102"/>
      <c r="AQW226" s="102"/>
      <c r="AQX226" s="102"/>
      <c r="AQY226" s="102"/>
      <c r="AQZ226" s="102"/>
      <c r="ARA226" s="102"/>
      <c r="ARB226" s="102"/>
      <c r="ARC226" s="102"/>
      <c r="ARD226" s="102"/>
      <c r="ARE226" s="102"/>
      <c r="ARF226" s="102"/>
      <c r="ARG226" s="102"/>
      <c r="ARH226" s="102"/>
      <c r="ARI226" s="102"/>
      <c r="ARJ226" s="102"/>
      <c r="ARK226" s="102"/>
      <c r="ARL226" s="102"/>
      <c r="ARM226" s="102"/>
      <c r="ARN226" s="102"/>
      <c r="ARO226" s="102"/>
      <c r="ARP226" s="102"/>
      <c r="ARQ226" s="102"/>
      <c r="ARR226" s="102"/>
      <c r="ARS226" s="102"/>
      <c r="ART226" s="102"/>
      <c r="ARU226" s="102"/>
      <c r="ARV226" s="102"/>
      <c r="ARW226" s="102"/>
      <c r="ARX226" s="102"/>
      <c r="ARY226" s="102"/>
      <c r="ARZ226" s="102"/>
      <c r="ASA226" s="102"/>
      <c r="ASB226" s="102"/>
      <c r="ASC226" s="102"/>
      <c r="ASD226" s="102"/>
      <c r="ASE226" s="102"/>
      <c r="ASF226" s="102"/>
      <c r="ASG226" s="102"/>
      <c r="ASH226" s="102"/>
      <c r="ASI226" s="102"/>
      <c r="ASJ226" s="102"/>
      <c r="ASK226" s="102"/>
      <c r="ASL226" s="102"/>
      <c r="ASM226" s="102"/>
      <c r="ASN226" s="102"/>
      <c r="ASO226" s="102"/>
      <c r="ASP226" s="102"/>
      <c r="ASQ226" s="102"/>
      <c r="ASR226" s="102"/>
      <c r="ASS226" s="102"/>
      <c r="AST226" s="102"/>
      <c r="ASU226" s="102"/>
      <c r="ASV226" s="102"/>
      <c r="ASW226" s="102"/>
      <c r="ASX226" s="102"/>
      <c r="ASY226" s="102"/>
      <c r="ASZ226" s="102"/>
      <c r="ATA226" s="102"/>
      <c r="ATB226" s="102"/>
      <c r="ATC226" s="102"/>
      <c r="ATD226" s="102"/>
      <c r="ATE226" s="102"/>
      <c r="ATF226" s="102"/>
      <c r="ATG226" s="102"/>
      <c r="ATH226" s="102"/>
      <c r="ATI226" s="102"/>
      <c r="ATJ226" s="102"/>
      <c r="ATK226" s="102"/>
      <c r="ATL226" s="102"/>
      <c r="ATM226" s="102"/>
      <c r="ATN226" s="102"/>
      <c r="ATO226" s="102"/>
      <c r="ATP226" s="102"/>
      <c r="ATQ226" s="102"/>
      <c r="ATR226" s="102"/>
      <c r="ATS226" s="102"/>
      <c r="ATT226" s="102"/>
      <c r="ATU226" s="102"/>
      <c r="ATV226" s="102"/>
      <c r="ATW226" s="102"/>
      <c r="ATX226" s="102"/>
      <c r="ATY226" s="102"/>
      <c r="ATZ226" s="102"/>
      <c r="AUA226" s="102"/>
      <c r="AUB226" s="102"/>
      <c r="AUC226" s="102"/>
      <c r="AUD226" s="102"/>
      <c r="AUE226" s="102"/>
      <c r="AUF226" s="102"/>
      <c r="AUG226" s="102"/>
      <c r="AUH226" s="102"/>
      <c r="AUI226" s="102"/>
      <c r="AUJ226" s="102"/>
      <c r="AUK226" s="102"/>
      <c r="AUL226" s="102"/>
      <c r="AUM226" s="102"/>
      <c r="AUN226" s="102"/>
      <c r="AUO226" s="102"/>
      <c r="AUP226" s="102"/>
      <c r="AUQ226" s="102"/>
      <c r="AUR226" s="102"/>
      <c r="AUS226" s="102"/>
      <c r="AUT226" s="102"/>
      <c r="AUU226" s="102"/>
      <c r="AUV226" s="102"/>
      <c r="AUW226" s="102"/>
      <c r="AUX226" s="102"/>
      <c r="AUY226" s="102"/>
      <c r="AUZ226" s="102"/>
      <c r="AVA226" s="102"/>
      <c r="AVB226" s="102"/>
      <c r="AVC226" s="102"/>
      <c r="AVD226" s="102"/>
      <c r="AVE226" s="102"/>
      <c r="AVF226" s="102"/>
      <c r="AVG226" s="102"/>
      <c r="AVH226" s="102"/>
      <c r="AVI226" s="102"/>
      <c r="AVJ226" s="102"/>
      <c r="AVK226" s="102"/>
      <c r="AVL226" s="102"/>
      <c r="AVM226" s="102"/>
      <c r="AVN226" s="102"/>
      <c r="AVO226" s="102"/>
      <c r="AVP226" s="102"/>
      <c r="AVQ226" s="102"/>
      <c r="AVR226" s="102"/>
      <c r="AVS226" s="102"/>
      <c r="AVT226" s="102"/>
      <c r="AVU226" s="102"/>
      <c r="AVV226" s="102"/>
      <c r="AVW226" s="102"/>
      <c r="AVX226" s="102"/>
      <c r="AVY226" s="102"/>
      <c r="AVZ226" s="102"/>
      <c r="AWA226" s="102"/>
      <c r="AWB226" s="102"/>
      <c r="AWC226" s="102"/>
      <c r="AWD226" s="102"/>
      <c r="AWE226" s="102"/>
      <c r="AWF226" s="102"/>
      <c r="AWG226" s="102"/>
      <c r="AWH226" s="102"/>
      <c r="AWI226" s="102"/>
      <c r="AWJ226" s="102"/>
      <c r="AWK226" s="102"/>
      <c r="AWL226" s="102"/>
      <c r="AWM226" s="102"/>
      <c r="AWN226" s="102"/>
      <c r="AWO226" s="102"/>
      <c r="AWP226" s="102"/>
      <c r="AWQ226" s="102"/>
      <c r="AWR226" s="102"/>
      <c r="AWS226" s="102"/>
      <c r="AWT226" s="102"/>
      <c r="AWU226" s="102"/>
      <c r="AWV226" s="102"/>
      <c r="AWW226" s="102"/>
      <c r="AWX226" s="102"/>
      <c r="AWY226" s="102"/>
      <c r="AWZ226" s="102"/>
      <c r="AXA226" s="102"/>
      <c r="AXB226" s="102"/>
      <c r="AXC226" s="102"/>
      <c r="AXD226" s="102"/>
      <c r="AXE226" s="102"/>
      <c r="AXF226" s="102"/>
      <c r="AXG226" s="102"/>
      <c r="AXH226" s="102"/>
      <c r="AXI226" s="102"/>
      <c r="AXJ226" s="102"/>
      <c r="AXK226" s="102"/>
      <c r="AXL226" s="102"/>
      <c r="AXM226" s="102"/>
      <c r="AXN226" s="102"/>
      <c r="AXO226" s="102"/>
      <c r="AXP226" s="102"/>
      <c r="AXQ226" s="102"/>
      <c r="AXR226" s="102"/>
      <c r="AXS226" s="102"/>
      <c r="AXT226" s="102"/>
      <c r="AXU226" s="102"/>
      <c r="AXV226" s="102"/>
      <c r="AXW226" s="102"/>
      <c r="AXX226" s="102"/>
      <c r="AXY226" s="102"/>
      <c r="AXZ226" s="102"/>
      <c r="AYA226" s="102"/>
      <c r="AYB226" s="102"/>
      <c r="AYC226" s="102"/>
      <c r="AYD226" s="102"/>
      <c r="AYE226" s="102"/>
      <c r="AYF226" s="102"/>
      <c r="AYG226" s="102"/>
      <c r="AYH226" s="102"/>
      <c r="AYI226" s="102"/>
      <c r="AYJ226" s="102"/>
      <c r="AYK226" s="102"/>
      <c r="AYL226" s="102"/>
      <c r="AYM226" s="102"/>
      <c r="AYN226" s="102"/>
      <c r="AYO226" s="102"/>
      <c r="AYP226" s="102"/>
      <c r="AYQ226" s="102"/>
      <c r="AYR226" s="102"/>
      <c r="AYS226" s="102"/>
      <c r="AYT226" s="102"/>
      <c r="AYU226" s="102"/>
      <c r="AYV226" s="102"/>
      <c r="AYW226" s="102"/>
      <c r="AYX226" s="102"/>
      <c r="AYY226" s="102"/>
      <c r="AYZ226" s="102"/>
      <c r="AZA226" s="102"/>
      <c r="AZB226" s="102"/>
      <c r="AZC226" s="102"/>
      <c r="AZD226" s="102"/>
      <c r="AZE226" s="102"/>
      <c r="AZF226" s="102"/>
      <c r="AZG226" s="102"/>
      <c r="AZH226" s="102"/>
      <c r="AZI226" s="102"/>
      <c r="AZJ226" s="102"/>
      <c r="AZK226" s="102"/>
      <c r="AZL226" s="102"/>
      <c r="AZM226" s="102"/>
      <c r="AZN226" s="102"/>
      <c r="AZO226" s="102"/>
      <c r="AZP226" s="102"/>
      <c r="AZQ226" s="102"/>
      <c r="AZR226" s="102"/>
      <c r="AZS226" s="102"/>
      <c r="AZT226" s="102"/>
      <c r="AZU226" s="102"/>
      <c r="AZV226" s="102"/>
      <c r="AZW226" s="102"/>
      <c r="AZX226" s="102"/>
      <c r="AZY226" s="102"/>
      <c r="AZZ226" s="102"/>
      <c r="BAA226" s="102"/>
      <c r="BAB226" s="102"/>
      <c r="BAC226" s="102"/>
      <c r="BAD226" s="102"/>
      <c r="BAE226" s="102"/>
      <c r="BAF226" s="102"/>
      <c r="BAG226" s="102"/>
      <c r="BAH226" s="102"/>
      <c r="BAI226" s="102"/>
      <c r="BAJ226" s="102"/>
      <c r="BAK226" s="102"/>
      <c r="BAL226" s="102"/>
      <c r="BAM226" s="102"/>
      <c r="BAN226" s="102"/>
      <c r="BAO226" s="102"/>
      <c r="BAP226" s="102"/>
      <c r="BAQ226" s="102"/>
      <c r="BAR226" s="102"/>
      <c r="BAS226" s="102"/>
      <c r="BAT226" s="102"/>
      <c r="BAU226" s="102"/>
      <c r="BAV226" s="102"/>
      <c r="BAW226" s="102"/>
      <c r="BAX226" s="102"/>
      <c r="BAY226" s="102"/>
      <c r="BAZ226" s="102"/>
      <c r="BBA226" s="102"/>
      <c r="BBB226" s="102"/>
      <c r="BBC226" s="102"/>
      <c r="BBD226" s="102"/>
      <c r="BBE226" s="102"/>
      <c r="BBF226" s="102"/>
      <c r="BBG226" s="102"/>
      <c r="BBH226" s="102"/>
      <c r="BBI226" s="102"/>
      <c r="BBJ226" s="102"/>
      <c r="BBK226" s="102"/>
      <c r="BBL226" s="102"/>
      <c r="BBM226" s="102"/>
      <c r="BBN226" s="102"/>
      <c r="BBO226" s="102"/>
      <c r="BBP226" s="102"/>
      <c r="BBQ226" s="102"/>
      <c r="BBR226" s="102"/>
      <c r="BBS226" s="102"/>
      <c r="BBT226" s="102"/>
      <c r="BBU226" s="102"/>
      <c r="BBV226" s="102"/>
      <c r="BBW226" s="102"/>
      <c r="BBX226" s="102"/>
      <c r="BBY226" s="102"/>
      <c r="BBZ226" s="102"/>
      <c r="BCA226" s="102"/>
      <c r="BCB226" s="102"/>
      <c r="BCC226" s="102"/>
      <c r="BCD226" s="102"/>
      <c r="BCE226" s="102"/>
      <c r="BCF226" s="102"/>
      <c r="BCG226" s="102"/>
      <c r="BCH226" s="102"/>
      <c r="BCI226" s="102"/>
      <c r="BCJ226" s="102"/>
      <c r="BCK226" s="102"/>
      <c r="BCL226" s="102"/>
      <c r="BCM226" s="102"/>
      <c r="BCN226" s="102"/>
      <c r="BCO226" s="102"/>
      <c r="BCP226" s="102"/>
      <c r="BCQ226" s="102"/>
      <c r="BCR226" s="102"/>
      <c r="BCS226" s="102"/>
      <c r="BCT226" s="102"/>
      <c r="BCU226" s="102"/>
      <c r="BCV226" s="102"/>
      <c r="BCW226" s="102"/>
      <c r="BCX226" s="102"/>
      <c r="BCY226" s="102"/>
      <c r="BCZ226" s="102"/>
      <c r="BDA226" s="102"/>
      <c r="BDB226" s="102"/>
      <c r="BDC226" s="102"/>
      <c r="BDD226" s="102"/>
      <c r="BDE226" s="102"/>
      <c r="BDF226" s="102"/>
      <c r="BDG226" s="102"/>
      <c r="BDH226" s="102"/>
      <c r="BDI226" s="102"/>
      <c r="BDJ226" s="102"/>
      <c r="BDK226" s="102"/>
      <c r="BDL226" s="102"/>
      <c r="BDM226" s="102"/>
      <c r="BDN226" s="102"/>
      <c r="BDO226" s="102"/>
      <c r="BDP226" s="102"/>
      <c r="BDQ226" s="102"/>
      <c r="BDR226" s="102"/>
      <c r="BDS226" s="102"/>
      <c r="BDT226" s="102"/>
      <c r="BDU226" s="102"/>
      <c r="BDV226" s="102"/>
      <c r="BDW226" s="102"/>
      <c r="BDX226" s="102"/>
      <c r="BDY226" s="102"/>
      <c r="BDZ226" s="102"/>
      <c r="BEA226" s="102"/>
      <c r="BEB226" s="102"/>
      <c r="BEC226" s="102"/>
      <c r="BED226" s="102"/>
      <c r="BEE226" s="102"/>
      <c r="BEF226" s="102"/>
      <c r="BEG226" s="102"/>
      <c r="BEH226" s="102"/>
      <c r="BEI226" s="102"/>
      <c r="BEJ226" s="102"/>
      <c r="BEK226" s="102"/>
      <c r="BEL226" s="102"/>
      <c r="BEM226" s="102"/>
      <c r="BEN226" s="102"/>
      <c r="BEO226" s="102"/>
      <c r="BEP226" s="102"/>
      <c r="BEQ226" s="102"/>
      <c r="BER226" s="102"/>
      <c r="BES226" s="102"/>
      <c r="BET226" s="102"/>
      <c r="BEU226" s="102"/>
      <c r="BEV226" s="102"/>
      <c r="BEW226" s="102"/>
      <c r="BEX226" s="102"/>
      <c r="BEY226" s="102"/>
      <c r="BEZ226" s="102"/>
      <c r="BFA226" s="102"/>
      <c r="BFB226" s="102"/>
      <c r="BFC226" s="102"/>
      <c r="BFD226" s="102"/>
      <c r="BFE226" s="102"/>
      <c r="BFF226" s="102"/>
      <c r="BFG226" s="102"/>
      <c r="BFH226" s="102"/>
      <c r="BFI226" s="102"/>
      <c r="BFJ226" s="102"/>
      <c r="BFK226" s="102"/>
      <c r="BFL226" s="102"/>
      <c r="BFM226" s="102"/>
      <c r="BFN226" s="102"/>
      <c r="BFO226" s="102"/>
      <c r="BFP226" s="102"/>
      <c r="BFQ226" s="102"/>
      <c r="BFR226" s="102"/>
      <c r="BFS226" s="102"/>
      <c r="BFT226" s="102"/>
      <c r="BFU226" s="102"/>
      <c r="BFV226" s="102"/>
      <c r="BFW226" s="102"/>
      <c r="BFX226" s="102"/>
      <c r="BFY226" s="102"/>
      <c r="BFZ226" s="102"/>
      <c r="BGA226" s="102"/>
      <c r="BGB226" s="102"/>
      <c r="BGC226" s="102"/>
      <c r="BGD226" s="102"/>
      <c r="BGE226" s="102"/>
      <c r="BGF226" s="102"/>
      <c r="BGG226" s="102"/>
      <c r="BGH226" s="102"/>
      <c r="BGI226" s="102"/>
      <c r="BGJ226" s="102"/>
      <c r="BGK226" s="102"/>
      <c r="BGL226" s="102"/>
      <c r="BGM226" s="102"/>
      <c r="BGN226" s="102"/>
      <c r="BGO226" s="102"/>
      <c r="BGP226" s="102"/>
      <c r="BGQ226" s="102"/>
      <c r="BGR226" s="102"/>
      <c r="BGS226" s="102"/>
      <c r="BGT226" s="102"/>
      <c r="BGU226" s="102"/>
      <c r="BGV226" s="102"/>
      <c r="BGW226" s="102"/>
      <c r="BGX226" s="102"/>
      <c r="BGY226" s="102"/>
      <c r="BGZ226" s="102"/>
      <c r="BHA226" s="102"/>
      <c r="BHB226" s="102"/>
      <c r="BHC226" s="102"/>
      <c r="BHD226" s="102"/>
      <c r="BHE226" s="102"/>
      <c r="BHF226" s="102"/>
      <c r="BHG226" s="102"/>
      <c r="BHH226" s="102"/>
      <c r="BHI226" s="102"/>
      <c r="BHJ226" s="102"/>
      <c r="BHK226" s="102"/>
      <c r="BHL226" s="102"/>
      <c r="BHM226" s="102"/>
      <c r="BHN226" s="102"/>
      <c r="BHO226" s="102"/>
      <c r="BHP226" s="102"/>
      <c r="BHQ226" s="102"/>
      <c r="BHR226" s="102"/>
      <c r="BHS226" s="102"/>
      <c r="BHT226" s="102"/>
      <c r="BHU226" s="102"/>
      <c r="BHV226" s="102"/>
      <c r="BHW226" s="102"/>
      <c r="BHX226" s="102"/>
      <c r="BHY226" s="102"/>
      <c r="BHZ226" s="102"/>
      <c r="BIA226" s="102"/>
      <c r="BIB226" s="102"/>
      <c r="BIC226" s="102"/>
      <c r="BID226" s="102"/>
      <c r="BIE226" s="102"/>
      <c r="BIF226" s="102"/>
      <c r="BIG226" s="102"/>
      <c r="BIH226" s="102"/>
      <c r="BII226" s="102"/>
      <c r="BIJ226" s="102"/>
      <c r="BIK226" s="102"/>
      <c r="BIL226" s="102"/>
      <c r="BIM226" s="102"/>
      <c r="BIN226" s="102"/>
      <c r="BIO226" s="102"/>
      <c r="BIP226" s="102"/>
      <c r="BIQ226" s="102"/>
      <c r="BIR226" s="102"/>
      <c r="BIS226" s="102"/>
      <c r="BIT226" s="102"/>
      <c r="BIU226" s="102"/>
      <c r="BIV226" s="102"/>
      <c r="BIW226" s="102"/>
      <c r="BIX226" s="102"/>
      <c r="BIY226" s="102"/>
      <c r="BIZ226" s="102"/>
      <c r="BJA226" s="102"/>
      <c r="BJB226" s="102"/>
      <c r="BJC226" s="102"/>
      <c r="BJD226" s="102"/>
      <c r="BJE226" s="102"/>
      <c r="BJF226" s="102"/>
      <c r="BJG226" s="102"/>
      <c r="BJH226" s="102"/>
      <c r="BJI226" s="102"/>
      <c r="BJJ226" s="102"/>
      <c r="BJK226" s="102"/>
      <c r="BJL226" s="102"/>
      <c r="BJM226" s="102"/>
      <c r="BJN226" s="102"/>
      <c r="BJO226" s="102"/>
      <c r="BJP226" s="102"/>
      <c r="BJQ226" s="102"/>
      <c r="BJR226" s="102"/>
      <c r="BJS226" s="102"/>
      <c r="BJT226" s="102"/>
      <c r="BJU226" s="102"/>
      <c r="BJV226" s="102"/>
      <c r="BJW226" s="102"/>
      <c r="BJX226" s="102"/>
      <c r="BJY226" s="102"/>
      <c r="BJZ226" s="102"/>
      <c r="BKA226" s="102"/>
      <c r="BKB226" s="102"/>
      <c r="BKC226" s="102"/>
      <c r="BKD226" s="102"/>
      <c r="BKE226" s="102"/>
      <c r="BKF226" s="102"/>
      <c r="BKG226" s="102"/>
      <c r="BKH226" s="102"/>
      <c r="BKI226" s="102"/>
      <c r="BKJ226" s="102"/>
      <c r="BKK226" s="102"/>
      <c r="BKL226" s="102"/>
      <c r="BKM226" s="102"/>
      <c r="BKN226" s="102"/>
      <c r="BKO226" s="102"/>
      <c r="BKP226" s="102"/>
      <c r="BKQ226" s="102"/>
      <c r="BKR226" s="102"/>
      <c r="BKS226" s="102"/>
      <c r="BKT226" s="102"/>
      <c r="BKU226" s="102"/>
      <c r="BKV226" s="102"/>
      <c r="BKW226" s="102"/>
      <c r="BKX226" s="102"/>
      <c r="BKY226" s="102"/>
      <c r="BKZ226" s="102"/>
      <c r="BLA226" s="102"/>
      <c r="BLB226" s="102"/>
      <c r="BLC226" s="102"/>
      <c r="BLD226" s="102"/>
      <c r="BLE226" s="102"/>
      <c r="BLF226" s="102"/>
      <c r="BLG226" s="102"/>
      <c r="BLH226" s="102"/>
      <c r="BLI226" s="102"/>
      <c r="BLJ226" s="102"/>
      <c r="BLK226" s="102"/>
      <c r="BLL226" s="102"/>
      <c r="BLM226" s="102"/>
      <c r="BLN226" s="102"/>
      <c r="BLO226" s="102"/>
      <c r="BLP226" s="102"/>
      <c r="BLQ226" s="102"/>
      <c r="BLR226" s="102"/>
      <c r="BLS226" s="102"/>
      <c r="BLT226" s="102"/>
      <c r="BLU226" s="102"/>
      <c r="BLV226" s="102"/>
      <c r="BLW226" s="102"/>
      <c r="BLX226" s="102"/>
      <c r="BLY226" s="102"/>
      <c r="BLZ226" s="102"/>
      <c r="BMA226" s="102"/>
      <c r="BMB226" s="102"/>
      <c r="BMC226" s="102"/>
      <c r="BMD226" s="102"/>
      <c r="BME226" s="102"/>
      <c r="BMF226" s="102"/>
      <c r="BMG226" s="102"/>
      <c r="BMH226" s="102"/>
      <c r="BMI226" s="102"/>
      <c r="BMJ226" s="102"/>
      <c r="BMK226" s="102"/>
      <c r="BML226" s="102"/>
      <c r="BMM226" s="102"/>
      <c r="BMN226" s="102"/>
      <c r="BMO226" s="102"/>
      <c r="BMP226" s="102"/>
      <c r="BMQ226" s="102"/>
      <c r="BMR226" s="102"/>
      <c r="BMS226" s="102"/>
      <c r="BMT226" s="102"/>
      <c r="BMU226" s="102"/>
      <c r="BMV226" s="102"/>
      <c r="BMW226" s="102"/>
      <c r="BMX226" s="102"/>
      <c r="BMY226" s="102"/>
      <c r="BMZ226" s="102"/>
      <c r="BNA226" s="102"/>
      <c r="BNB226" s="102"/>
      <c r="BNC226" s="102"/>
      <c r="BND226" s="102"/>
      <c r="BNE226" s="102"/>
      <c r="BNF226" s="102"/>
      <c r="BNG226" s="102"/>
      <c r="BNH226" s="102"/>
      <c r="BNI226" s="102"/>
      <c r="BNJ226" s="102"/>
      <c r="BNK226" s="102"/>
      <c r="BNL226" s="102"/>
      <c r="BNM226" s="102"/>
      <c r="BNN226" s="102"/>
      <c r="BNO226" s="102"/>
      <c r="BNP226" s="102"/>
      <c r="BNQ226" s="102"/>
      <c r="BNR226" s="102"/>
      <c r="BNS226" s="102"/>
      <c r="BNT226" s="102"/>
      <c r="BNU226" s="102"/>
      <c r="BNV226" s="102"/>
      <c r="BNW226" s="102"/>
      <c r="BNX226" s="102"/>
      <c r="BNY226" s="102"/>
      <c r="BNZ226" s="102"/>
      <c r="BOA226" s="102"/>
      <c r="BOB226" s="102"/>
      <c r="BOC226" s="102"/>
      <c r="BOD226" s="102"/>
      <c r="BOE226" s="102"/>
      <c r="BOF226" s="102"/>
      <c r="BOG226" s="102"/>
      <c r="BOH226" s="102"/>
      <c r="BOI226" s="102"/>
      <c r="BOJ226" s="102"/>
      <c r="BOK226" s="102"/>
      <c r="BOL226" s="102"/>
      <c r="BOM226" s="102"/>
      <c r="BON226" s="102"/>
      <c r="BOO226" s="102"/>
      <c r="BOP226" s="102"/>
      <c r="BOQ226" s="102"/>
      <c r="BOR226" s="102"/>
      <c r="BOS226" s="102"/>
      <c r="BOT226" s="102"/>
      <c r="BOU226" s="102"/>
      <c r="BOV226" s="102"/>
      <c r="BOW226" s="102"/>
      <c r="BOX226" s="102"/>
      <c r="BOY226" s="102"/>
      <c r="BOZ226" s="102"/>
      <c r="BPA226" s="102"/>
      <c r="BPB226" s="102"/>
      <c r="BPC226" s="102"/>
      <c r="BPD226" s="102"/>
      <c r="BPE226" s="102"/>
      <c r="BPF226" s="102"/>
      <c r="BPG226" s="102"/>
      <c r="BPH226" s="102"/>
      <c r="BPI226" s="102"/>
      <c r="BPJ226" s="102"/>
      <c r="BPK226" s="102"/>
      <c r="BPL226" s="102"/>
      <c r="BPM226" s="102"/>
      <c r="BPN226" s="102"/>
      <c r="BPO226" s="102"/>
      <c r="BPP226" s="102"/>
      <c r="BPQ226" s="102"/>
      <c r="BPR226" s="102"/>
      <c r="BPS226" s="102"/>
      <c r="BPT226" s="102"/>
      <c r="BPU226" s="102"/>
      <c r="BPV226" s="102"/>
      <c r="BPW226" s="102"/>
      <c r="BPX226" s="102"/>
      <c r="BPY226" s="102"/>
      <c r="BPZ226" s="102"/>
      <c r="BQA226" s="102"/>
      <c r="BQB226" s="102"/>
      <c r="BQC226" s="102"/>
      <c r="BQD226" s="102"/>
      <c r="BQE226" s="102"/>
      <c r="BQF226" s="102"/>
      <c r="BQG226" s="102"/>
      <c r="BQH226" s="102"/>
      <c r="BQI226" s="102"/>
      <c r="BQJ226" s="102"/>
      <c r="BQK226" s="102"/>
      <c r="BQL226" s="102"/>
      <c r="BQM226" s="102"/>
      <c r="BQN226" s="102"/>
      <c r="BQO226" s="102"/>
      <c r="BQP226" s="102"/>
      <c r="BQQ226" s="102"/>
      <c r="BQR226" s="102"/>
      <c r="BQS226" s="102"/>
      <c r="BQT226" s="102"/>
      <c r="BQU226" s="102"/>
      <c r="BQV226" s="102"/>
      <c r="BQW226" s="102"/>
      <c r="BQX226" s="102"/>
      <c r="BQY226" s="102"/>
      <c r="BQZ226" s="102"/>
      <c r="BRA226" s="102"/>
      <c r="BRB226" s="102"/>
      <c r="BRC226" s="102"/>
      <c r="BRD226" s="102"/>
      <c r="BRE226" s="102"/>
      <c r="BRF226" s="102"/>
      <c r="BRG226" s="102"/>
      <c r="BRH226" s="102"/>
      <c r="BRI226" s="102"/>
      <c r="BRJ226" s="102"/>
      <c r="BRK226" s="102"/>
      <c r="BRL226" s="102"/>
      <c r="BRM226" s="102"/>
      <c r="BRN226" s="102"/>
      <c r="BRO226" s="102"/>
      <c r="BRP226" s="102"/>
      <c r="BRQ226" s="102"/>
      <c r="BRR226" s="102"/>
      <c r="BRS226" s="102"/>
      <c r="BRT226" s="102"/>
      <c r="BRU226" s="102"/>
      <c r="BRV226" s="102"/>
      <c r="BRW226" s="102"/>
      <c r="BRX226" s="102"/>
      <c r="BRY226" s="102"/>
      <c r="BRZ226" s="102"/>
      <c r="BSA226" s="102"/>
      <c r="BSB226" s="102"/>
      <c r="BSC226" s="102"/>
      <c r="BSD226" s="102"/>
      <c r="BSE226" s="102"/>
      <c r="BSF226" s="102"/>
      <c r="BSG226" s="102"/>
      <c r="BSH226" s="102"/>
      <c r="BSI226" s="102"/>
      <c r="BSJ226" s="102"/>
      <c r="BSK226" s="102"/>
      <c r="BSL226" s="102"/>
      <c r="BSM226" s="102"/>
      <c r="BSN226" s="102"/>
      <c r="BSO226" s="102"/>
      <c r="BSP226" s="102"/>
      <c r="BSQ226" s="102"/>
      <c r="BSR226" s="102"/>
      <c r="BSS226" s="102"/>
      <c r="BST226" s="102"/>
      <c r="BSU226" s="102"/>
      <c r="BSV226" s="102"/>
      <c r="BSW226" s="102"/>
      <c r="BSX226" s="102"/>
      <c r="BSY226" s="102"/>
      <c r="BSZ226" s="102"/>
      <c r="BTA226" s="102"/>
      <c r="BTB226" s="102"/>
      <c r="BTC226" s="102"/>
      <c r="BTD226" s="102"/>
      <c r="BTE226" s="102"/>
      <c r="BTF226" s="102"/>
      <c r="BTG226" s="102"/>
      <c r="BTH226" s="102"/>
      <c r="BTI226" s="102"/>
      <c r="BTJ226" s="102"/>
      <c r="BTK226" s="102"/>
      <c r="BTL226" s="102"/>
      <c r="BTM226" s="102"/>
      <c r="BTN226" s="102"/>
      <c r="BTO226" s="102"/>
      <c r="BTP226" s="102"/>
      <c r="BTQ226" s="102"/>
      <c r="BTR226" s="102"/>
      <c r="BTS226" s="102"/>
      <c r="BTT226" s="102"/>
      <c r="BTU226" s="102"/>
      <c r="BTV226" s="102"/>
      <c r="BTW226" s="102"/>
      <c r="BTX226" s="102"/>
      <c r="BTY226" s="102"/>
      <c r="BTZ226" s="102"/>
      <c r="BUA226" s="102"/>
      <c r="BUB226" s="102"/>
      <c r="BUC226" s="102"/>
      <c r="BUD226" s="102"/>
      <c r="BUE226" s="102"/>
      <c r="BUF226" s="102"/>
      <c r="BUG226" s="102"/>
      <c r="BUH226" s="102"/>
      <c r="BUI226" s="102"/>
      <c r="BUJ226" s="102"/>
      <c r="BUK226" s="102"/>
      <c r="BUL226" s="102"/>
      <c r="BUM226" s="102"/>
      <c r="BUN226" s="102"/>
      <c r="BUO226" s="102"/>
      <c r="BUP226" s="102"/>
      <c r="BUQ226" s="102"/>
      <c r="BUR226" s="102"/>
      <c r="BUS226" s="102"/>
      <c r="BUT226" s="102"/>
      <c r="BUU226" s="102"/>
      <c r="BUV226" s="102"/>
      <c r="BUW226" s="102"/>
      <c r="BUX226" s="102"/>
      <c r="BUY226" s="102"/>
      <c r="BUZ226" s="102"/>
      <c r="BVA226" s="102"/>
      <c r="BVB226" s="102"/>
      <c r="BVC226" s="102"/>
      <c r="BVD226" s="102"/>
      <c r="BVE226" s="102"/>
      <c r="BVF226" s="102"/>
      <c r="BVG226" s="102"/>
      <c r="BVH226" s="102"/>
      <c r="BVI226" s="102"/>
      <c r="BVJ226" s="102"/>
      <c r="BVK226" s="102"/>
      <c r="BVL226" s="102"/>
      <c r="BVM226" s="102"/>
      <c r="BVN226" s="102"/>
      <c r="BVO226" s="102"/>
      <c r="BVP226" s="102"/>
      <c r="BVQ226" s="102"/>
      <c r="BVR226" s="102"/>
      <c r="BVS226" s="102"/>
      <c r="BVT226" s="102"/>
      <c r="BVU226" s="102"/>
      <c r="BVV226" s="102"/>
      <c r="BVW226" s="102"/>
      <c r="BVX226" s="102"/>
      <c r="BVY226" s="102"/>
      <c r="BVZ226" s="102"/>
      <c r="BWA226" s="102"/>
      <c r="BWB226" s="102"/>
      <c r="BWC226" s="102"/>
      <c r="BWD226" s="102"/>
      <c r="BWE226" s="102"/>
      <c r="BWF226" s="102"/>
      <c r="BWG226" s="102"/>
      <c r="BWH226" s="102"/>
      <c r="BWI226" s="102"/>
      <c r="BWJ226" s="102"/>
      <c r="BWK226" s="102"/>
      <c r="BWL226" s="102"/>
      <c r="BWM226" s="102"/>
      <c r="BWN226" s="102"/>
      <c r="BWO226" s="102"/>
      <c r="BWP226" s="102"/>
      <c r="BWQ226" s="102"/>
      <c r="BWR226" s="102"/>
      <c r="BWS226" s="102"/>
      <c r="BWT226" s="102"/>
      <c r="BWU226" s="102"/>
      <c r="BWV226" s="102"/>
      <c r="BWW226" s="102"/>
      <c r="BWX226" s="102"/>
      <c r="BWY226" s="102"/>
      <c r="BWZ226" s="102"/>
      <c r="BXA226" s="102"/>
      <c r="BXB226" s="102"/>
      <c r="BXC226" s="102"/>
      <c r="BXD226" s="102"/>
      <c r="BXE226" s="102"/>
      <c r="BXF226" s="102"/>
      <c r="BXG226" s="102"/>
      <c r="BXH226" s="102"/>
      <c r="BXI226" s="102"/>
      <c r="BXJ226" s="102"/>
      <c r="BXK226" s="102"/>
      <c r="BXL226" s="102"/>
      <c r="BXM226" s="102"/>
      <c r="BXN226" s="102"/>
      <c r="BXO226" s="102"/>
      <c r="BXP226" s="102"/>
      <c r="BXQ226" s="102"/>
      <c r="BXR226" s="102"/>
      <c r="BXS226" s="102"/>
      <c r="BXT226" s="102"/>
      <c r="BXU226" s="102"/>
      <c r="BXV226" s="102"/>
      <c r="BXW226" s="102"/>
      <c r="BXX226" s="102"/>
      <c r="BXY226" s="102"/>
      <c r="BXZ226" s="102"/>
      <c r="BYA226" s="102"/>
      <c r="BYB226" s="102"/>
      <c r="BYC226" s="102"/>
      <c r="BYD226" s="102"/>
      <c r="BYE226" s="102"/>
      <c r="BYF226" s="102"/>
      <c r="BYG226" s="102"/>
      <c r="BYH226" s="102"/>
      <c r="BYI226" s="102"/>
      <c r="BYJ226" s="102"/>
      <c r="BYK226" s="102"/>
      <c r="BYL226" s="102"/>
      <c r="BYM226" s="102"/>
      <c r="BYN226" s="102"/>
      <c r="BYO226" s="102"/>
      <c r="BYP226" s="102"/>
      <c r="BYQ226" s="102"/>
      <c r="BYR226" s="102"/>
      <c r="BYS226" s="102"/>
      <c r="BYT226" s="102"/>
      <c r="BYU226" s="102"/>
      <c r="BYV226" s="102"/>
      <c r="BYW226" s="102"/>
      <c r="BYX226" s="102"/>
      <c r="BYY226" s="102"/>
      <c r="BYZ226" s="102"/>
      <c r="BZA226" s="102"/>
      <c r="BZB226" s="102"/>
      <c r="BZC226" s="102"/>
      <c r="BZD226" s="102"/>
      <c r="BZE226" s="102"/>
      <c r="BZF226" s="102"/>
      <c r="BZG226" s="102"/>
      <c r="BZH226" s="102"/>
      <c r="BZI226" s="102"/>
      <c r="BZJ226" s="102"/>
      <c r="BZK226" s="102"/>
      <c r="BZL226" s="102"/>
      <c r="BZM226" s="102"/>
      <c r="BZN226" s="102"/>
      <c r="BZO226" s="102"/>
      <c r="BZP226" s="102"/>
      <c r="BZQ226" s="102"/>
      <c r="BZR226" s="102"/>
      <c r="BZS226" s="102"/>
      <c r="BZT226" s="102"/>
      <c r="BZU226" s="102"/>
      <c r="BZV226" s="102"/>
      <c r="BZW226" s="102"/>
    </row>
    <row r="227" spans="2:2051" ht="14.25" customHeight="1">
      <c r="B227" s="112" t="s">
        <v>801</v>
      </c>
      <c r="C227" s="113" t="s">
        <v>235</v>
      </c>
      <c r="D227" s="113" t="s">
        <v>3</v>
      </c>
      <c r="E227" s="113" t="str">
        <f>'Alcance 3'!C147</f>
        <v>Producto</v>
      </c>
      <c r="F227" s="113" t="str">
        <f>'Alcance 3'!D147</f>
        <v>Tipo de transporte de carga</v>
      </c>
      <c r="G227" s="226" t="s">
        <v>801</v>
      </c>
      <c r="H227" s="237" t="s">
        <v>238</v>
      </c>
      <c r="I227" s="238">
        <v>3</v>
      </c>
      <c r="J227" s="126">
        <f>'Alcance 3'!E147*'Alcance 3'!E154</f>
        <v>0</v>
      </c>
      <c r="K227" s="113" t="s">
        <v>802</v>
      </c>
      <c r="L227" s="113"/>
      <c r="M227" s="298">
        <v>1</v>
      </c>
      <c r="N227" s="117"/>
      <c r="O227" s="113">
        <f t="shared" si="192"/>
        <v>0</v>
      </c>
      <c r="P227" s="115" t="str">
        <f t="shared" si="186"/>
        <v>tkm</v>
      </c>
      <c r="Q227" s="120">
        <f>IFERROR(VLOOKUP($F227,'Datos 1-Factores emisión'!$B$809:$D$820,2,FALSE),0)</f>
        <v>0</v>
      </c>
      <c r="R227" s="121">
        <v>0</v>
      </c>
      <c r="S227" s="121">
        <v>0</v>
      </c>
      <c r="T227" s="121">
        <v>0</v>
      </c>
      <c r="U227" s="121">
        <v>0</v>
      </c>
      <c r="V227" s="120">
        <f t="shared" si="194"/>
        <v>0</v>
      </c>
      <c r="W227" s="121">
        <f t="shared" si="200"/>
        <v>0</v>
      </c>
      <c r="X227" s="121">
        <f t="shared" si="201"/>
        <v>0</v>
      </c>
      <c r="Y227" s="121">
        <f t="shared" si="202"/>
        <v>0</v>
      </c>
      <c r="Z227" s="121">
        <f t="shared" si="203"/>
        <v>0</v>
      </c>
      <c r="AA227" s="121">
        <f t="shared" si="188"/>
        <v>0</v>
      </c>
      <c r="AB227" s="120">
        <f>'Datos 2-Potenciales calent glob'!$E$6</f>
        <v>1</v>
      </c>
      <c r="AC227" s="121">
        <f>'Datos 2-Potenciales calent glob'!$E$31</f>
        <v>28</v>
      </c>
      <c r="AD227" s="121">
        <f>'Datos 2-Potenciales calent glob'!$E$32</f>
        <v>265</v>
      </c>
      <c r="AE227" s="123">
        <f>SUMIF('Datos 2-Potenciales calent glob'!$B$6:$B$56,Cálculos_5!E227,'Datos 2-Potenciales calent glob'!$E$6:$E$56)</f>
        <v>0</v>
      </c>
      <c r="AF227" s="121">
        <f>'Datos 2-Potenciales calent glob'!$E$6</f>
        <v>1</v>
      </c>
      <c r="AG227" s="121">
        <f>'Datos 2-Potenciales calent glob'!$E$6</f>
        <v>1</v>
      </c>
      <c r="AH227" s="120">
        <f t="shared" si="193"/>
        <v>0</v>
      </c>
      <c r="AI227" s="121">
        <f t="shared" si="195"/>
        <v>0</v>
      </c>
      <c r="AJ227" s="121">
        <f t="shared" si="196"/>
        <v>0</v>
      </c>
      <c r="AK227" s="121">
        <f t="shared" si="197"/>
        <v>0</v>
      </c>
      <c r="AL227" s="124">
        <f t="shared" si="190"/>
        <v>0</v>
      </c>
      <c r="AM227" s="121">
        <f t="shared" si="198"/>
        <v>0</v>
      </c>
      <c r="AN227" s="207">
        <f t="shared" si="199"/>
        <v>0</v>
      </c>
      <c r="AO227" s="102"/>
      <c r="AP227" s="102"/>
      <c r="AQ227" s="102"/>
      <c r="AR227" s="102"/>
      <c r="AS227" s="102"/>
      <c r="AT227" s="102"/>
      <c r="AU227" s="102"/>
      <c r="AV227" s="102"/>
      <c r="AW227" s="102"/>
      <c r="AX227" s="102"/>
      <c r="AY227" s="102"/>
      <c r="AZ227" s="102"/>
      <c r="BA227" s="102"/>
      <c r="BB227" s="102"/>
      <c r="BC227" s="102"/>
      <c r="BD227" s="102"/>
      <c r="BE227" s="102"/>
      <c r="BF227" s="102"/>
      <c r="BG227" s="102"/>
      <c r="BH227" s="102"/>
      <c r="BI227" s="102"/>
      <c r="BJ227" s="102"/>
      <c r="BK227" s="102"/>
      <c r="BL227" s="102"/>
      <c r="BM227" s="102"/>
      <c r="BN227" s="102"/>
      <c r="BO227" s="102"/>
      <c r="BP227" s="102"/>
      <c r="BQ227" s="102"/>
      <c r="BR227" s="102"/>
      <c r="BS227" s="102"/>
      <c r="BT227" s="102"/>
      <c r="BU227" s="102"/>
      <c r="BV227" s="102"/>
      <c r="BW227" s="102"/>
      <c r="BX227" s="102"/>
      <c r="BY227" s="102"/>
      <c r="BZ227" s="102"/>
      <c r="CA227" s="102"/>
      <c r="CB227" s="102"/>
      <c r="CC227" s="102"/>
      <c r="CD227" s="102"/>
      <c r="CE227" s="102"/>
      <c r="CF227" s="102"/>
      <c r="CG227" s="102"/>
      <c r="CH227" s="102"/>
      <c r="CI227" s="102"/>
      <c r="CJ227" s="102"/>
      <c r="CK227" s="102"/>
      <c r="CL227" s="102"/>
      <c r="CM227" s="102"/>
      <c r="CN227" s="102"/>
      <c r="CO227" s="102"/>
      <c r="CP227" s="102"/>
      <c r="CQ227" s="102"/>
      <c r="CR227" s="102"/>
      <c r="CS227" s="102"/>
      <c r="CT227" s="102"/>
      <c r="CU227" s="102"/>
      <c r="CV227" s="102"/>
      <c r="CW227" s="102"/>
      <c r="CX227" s="102"/>
      <c r="CY227" s="102"/>
      <c r="CZ227" s="102"/>
      <c r="DA227" s="102"/>
      <c r="DB227" s="102"/>
      <c r="DC227" s="102"/>
      <c r="DD227" s="102"/>
      <c r="DE227" s="102"/>
      <c r="DF227" s="102"/>
      <c r="DG227" s="102"/>
      <c r="DH227" s="102"/>
      <c r="DI227" s="102"/>
      <c r="DJ227" s="102"/>
      <c r="DK227" s="102"/>
      <c r="DL227" s="102"/>
      <c r="DM227" s="102"/>
      <c r="DN227" s="102"/>
      <c r="DO227" s="102"/>
      <c r="DP227" s="102"/>
      <c r="DQ227" s="102"/>
      <c r="DR227" s="102"/>
      <c r="DS227" s="102"/>
      <c r="DT227" s="102"/>
      <c r="DU227" s="102"/>
      <c r="DV227" s="102"/>
      <c r="DW227" s="102"/>
      <c r="DX227" s="102"/>
      <c r="DY227" s="102"/>
      <c r="DZ227" s="102"/>
      <c r="EA227" s="102"/>
      <c r="EB227" s="102"/>
      <c r="EC227" s="102"/>
      <c r="ED227" s="102"/>
      <c r="EE227" s="102"/>
      <c r="EF227" s="102"/>
      <c r="EG227" s="102"/>
      <c r="EH227" s="102"/>
      <c r="EI227" s="102"/>
      <c r="EJ227" s="102"/>
      <c r="EK227" s="102"/>
      <c r="EL227" s="102"/>
      <c r="EM227" s="102"/>
      <c r="EN227" s="102"/>
      <c r="EO227" s="102"/>
      <c r="EP227" s="102"/>
      <c r="EQ227" s="102"/>
      <c r="ER227" s="102"/>
      <c r="ES227" s="102"/>
      <c r="ET227" s="102"/>
      <c r="EU227" s="102"/>
      <c r="EV227" s="102"/>
      <c r="EW227" s="102"/>
      <c r="EX227" s="102"/>
      <c r="EY227" s="102"/>
      <c r="EZ227" s="102"/>
      <c r="FA227" s="102"/>
      <c r="FB227" s="102"/>
      <c r="FC227" s="102"/>
      <c r="FD227" s="102"/>
      <c r="FE227" s="102"/>
      <c r="FF227" s="102"/>
      <c r="FG227" s="102"/>
      <c r="FH227" s="102"/>
      <c r="FI227" s="102"/>
      <c r="FJ227" s="102"/>
      <c r="FK227" s="102"/>
      <c r="FL227" s="102"/>
      <c r="FM227" s="102"/>
      <c r="FN227" s="102"/>
      <c r="FO227" s="102"/>
      <c r="FP227" s="102"/>
      <c r="FQ227" s="102"/>
      <c r="FR227" s="102"/>
      <c r="FS227" s="102"/>
      <c r="FT227" s="102"/>
      <c r="FU227" s="102"/>
      <c r="FV227" s="102"/>
      <c r="FW227" s="102"/>
      <c r="FX227" s="102"/>
      <c r="FY227" s="102"/>
      <c r="FZ227" s="102"/>
      <c r="GA227" s="102"/>
      <c r="GB227" s="102"/>
      <c r="GC227" s="102"/>
      <c r="GD227" s="102"/>
      <c r="GE227" s="102"/>
      <c r="GF227" s="102"/>
      <c r="GG227" s="102"/>
      <c r="GH227" s="102"/>
      <c r="GI227" s="102"/>
      <c r="GJ227" s="102"/>
      <c r="GK227" s="102"/>
      <c r="GL227" s="102"/>
      <c r="GM227" s="102"/>
      <c r="GN227" s="102"/>
      <c r="GO227" s="102"/>
      <c r="GP227" s="102"/>
      <c r="GQ227" s="102"/>
      <c r="GR227" s="102"/>
      <c r="GS227" s="102"/>
      <c r="GT227" s="102"/>
      <c r="GU227" s="102"/>
      <c r="GV227" s="102"/>
      <c r="GW227" s="102"/>
      <c r="GX227" s="102"/>
      <c r="GY227" s="102"/>
      <c r="GZ227" s="102"/>
      <c r="HA227" s="102"/>
      <c r="HB227" s="102"/>
      <c r="HC227" s="102"/>
      <c r="HD227" s="102"/>
      <c r="HE227" s="102"/>
      <c r="HF227" s="102"/>
      <c r="HG227" s="102"/>
      <c r="HH227" s="102"/>
      <c r="HI227" s="102"/>
      <c r="HJ227" s="102"/>
      <c r="HK227" s="102"/>
      <c r="HL227" s="102"/>
      <c r="HM227" s="102"/>
      <c r="HN227" s="102"/>
      <c r="HO227" s="102"/>
      <c r="HP227" s="102"/>
      <c r="HQ227" s="102"/>
      <c r="HR227" s="102"/>
      <c r="HS227" s="102"/>
      <c r="HT227" s="102"/>
      <c r="HU227" s="102"/>
      <c r="HV227" s="102"/>
      <c r="HW227" s="102"/>
      <c r="HX227" s="102"/>
      <c r="HY227" s="102"/>
      <c r="HZ227" s="102"/>
      <c r="IA227" s="102"/>
      <c r="IB227" s="102"/>
      <c r="IC227" s="102"/>
      <c r="ID227" s="102"/>
      <c r="IE227" s="102"/>
      <c r="IF227" s="102"/>
      <c r="IG227" s="102"/>
      <c r="IH227" s="102"/>
      <c r="II227" s="102"/>
      <c r="IJ227" s="102"/>
      <c r="IK227" s="102"/>
      <c r="IL227" s="102"/>
      <c r="IM227" s="102"/>
      <c r="IN227" s="102"/>
      <c r="IO227" s="102"/>
      <c r="IP227" s="102"/>
      <c r="IQ227" s="102"/>
      <c r="IR227" s="102"/>
      <c r="IS227" s="102"/>
      <c r="IT227" s="102"/>
      <c r="IU227" s="102"/>
      <c r="IV227" s="102"/>
      <c r="IW227" s="102"/>
      <c r="IX227" s="102"/>
      <c r="IY227" s="102"/>
      <c r="IZ227" s="102"/>
      <c r="JA227" s="102"/>
      <c r="JB227" s="102"/>
      <c r="JC227" s="102"/>
      <c r="JD227" s="102"/>
      <c r="JE227" s="102"/>
      <c r="JF227" s="102"/>
      <c r="JG227" s="102"/>
      <c r="JH227" s="102"/>
      <c r="JI227" s="102"/>
      <c r="JJ227" s="102"/>
      <c r="JK227" s="102"/>
      <c r="JL227" s="102"/>
      <c r="JM227" s="102"/>
      <c r="JN227" s="102"/>
      <c r="JO227" s="102"/>
      <c r="JP227" s="102"/>
      <c r="JQ227" s="102"/>
      <c r="JR227" s="102"/>
      <c r="JS227" s="102"/>
      <c r="JT227" s="102"/>
      <c r="JU227" s="102"/>
      <c r="JV227" s="102"/>
      <c r="JW227" s="102"/>
      <c r="JX227" s="102"/>
      <c r="JY227" s="102"/>
      <c r="JZ227" s="102"/>
      <c r="KA227" s="102"/>
      <c r="KB227" s="102"/>
      <c r="KC227" s="102"/>
      <c r="KD227" s="102"/>
      <c r="KE227" s="102"/>
      <c r="KF227" s="102"/>
      <c r="KG227" s="102"/>
      <c r="KH227" s="102"/>
      <c r="KI227" s="102"/>
      <c r="KJ227" s="102"/>
      <c r="KK227" s="102"/>
      <c r="KL227" s="102"/>
      <c r="KM227" s="102"/>
      <c r="KN227" s="102"/>
      <c r="KO227" s="102"/>
      <c r="KP227" s="102"/>
      <c r="KQ227" s="102"/>
      <c r="KR227" s="102"/>
      <c r="KS227" s="102"/>
      <c r="KT227" s="102"/>
      <c r="KU227" s="102"/>
      <c r="KV227" s="102"/>
      <c r="KW227" s="102"/>
      <c r="KX227" s="102"/>
      <c r="KY227" s="102"/>
      <c r="KZ227" s="102"/>
      <c r="LA227" s="102"/>
      <c r="LB227" s="102"/>
      <c r="LC227" s="102"/>
      <c r="LD227" s="102"/>
      <c r="LE227" s="102"/>
      <c r="LF227" s="102"/>
      <c r="LG227" s="102"/>
      <c r="LH227" s="102"/>
      <c r="LI227" s="102"/>
      <c r="LJ227" s="102"/>
      <c r="LK227" s="102"/>
      <c r="LL227" s="102"/>
      <c r="LM227" s="102"/>
      <c r="LN227" s="102"/>
      <c r="LO227" s="102"/>
      <c r="LP227" s="102"/>
      <c r="LQ227" s="102"/>
      <c r="LR227" s="102"/>
      <c r="LS227" s="102"/>
      <c r="LT227" s="102"/>
      <c r="LU227" s="102"/>
      <c r="LV227" s="102"/>
      <c r="LW227" s="102"/>
      <c r="LX227" s="102"/>
      <c r="LY227" s="102"/>
      <c r="LZ227" s="102"/>
      <c r="MA227" s="102"/>
      <c r="MB227" s="102"/>
      <c r="MC227" s="102"/>
      <c r="MD227" s="102"/>
      <c r="ME227" s="102"/>
      <c r="MF227" s="102"/>
      <c r="MG227" s="102"/>
      <c r="MH227" s="102"/>
      <c r="MI227" s="102"/>
      <c r="MJ227" s="102"/>
      <c r="MK227" s="102"/>
      <c r="ML227" s="102"/>
      <c r="MM227" s="102"/>
      <c r="MN227" s="102"/>
      <c r="MO227" s="102"/>
      <c r="MP227" s="102"/>
      <c r="MQ227" s="102"/>
      <c r="MR227" s="102"/>
      <c r="MS227" s="102"/>
      <c r="MT227" s="102"/>
      <c r="MU227" s="102"/>
      <c r="MV227" s="102"/>
      <c r="MW227" s="102"/>
      <c r="MX227" s="102"/>
      <c r="MY227" s="102"/>
      <c r="MZ227" s="102"/>
      <c r="NA227" s="102"/>
      <c r="NB227" s="102"/>
      <c r="NC227" s="102"/>
      <c r="ND227" s="102"/>
      <c r="NE227" s="102"/>
      <c r="NF227" s="102"/>
      <c r="NG227" s="102"/>
      <c r="NH227" s="102"/>
      <c r="NI227" s="102"/>
      <c r="NJ227" s="102"/>
      <c r="NK227" s="102"/>
      <c r="NL227" s="102"/>
      <c r="NM227" s="102"/>
      <c r="NN227" s="102"/>
      <c r="NO227" s="102"/>
      <c r="NP227" s="102"/>
      <c r="NQ227" s="102"/>
      <c r="NR227" s="102"/>
      <c r="NS227" s="102"/>
      <c r="NT227" s="102"/>
      <c r="NU227" s="102"/>
      <c r="NV227" s="102"/>
      <c r="NW227" s="102"/>
      <c r="NX227" s="102"/>
      <c r="NY227" s="102"/>
      <c r="NZ227" s="102"/>
      <c r="OA227" s="102"/>
      <c r="OB227" s="102"/>
      <c r="OC227" s="102"/>
      <c r="OD227" s="102"/>
      <c r="OE227" s="102"/>
      <c r="OF227" s="102"/>
      <c r="OG227" s="102"/>
      <c r="OH227" s="102"/>
      <c r="OI227" s="102"/>
      <c r="OJ227" s="102"/>
      <c r="OK227" s="102"/>
      <c r="OL227" s="102"/>
      <c r="OM227" s="102"/>
      <c r="ON227" s="102"/>
      <c r="OO227" s="102"/>
      <c r="OP227" s="102"/>
      <c r="OQ227" s="102"/>
      <c r="OR227" s="102"/>
      <c r="OS227" s="102"/>
      <c r="OT227" s="102"/>
      <c r="OU227" s="102"/>
      <c r="OV227" s="102"/>
      <c r="OW227" s="102"/>
      <c r="OX227" s="102"/>
      <c r="OY227" s="102"/>
      <c r="OZ227" s="102"/>
      <c r="PA227" s="102"/>
      <c r="PB227" s="102"/>
      <c r="PC227" s="102"/>
      <c r="PD227" s="102"/>
      <c r="PE227" s="102"/>
      <c r="PF227" s="102"/>
      <c r="PG227" s="102"/>
      <c r="PH227" s="102"/>
      <c r="PI227" s="102"/>
      <c r="PJ227" s="102"/>
      <c r="PK227" s="102"/>
      <c r="PL227" s="102"/>
      <c r="PM227" s="102"/>
      <c r="PN227" s="102"/>
      <c r="PO227" s="102"/>
      <c r="PP227" s="102"/>
      <c r="PQ227" s="102"/>
      <c r="PR227" s="102"/>
      <c r="PS227" s="102"/>
      <c r="PT227" s="102"/>
      <c r="PU227" s="102"/>
      <c r="PV227" s="102"/>
      <c r="PW227" s="102"/>
      <c r="PX227" s="102"/>
      <c r="PY227" s="102"/>
      <c r="PZ227" s="102"/>
      <c r="QA227" s="102"/>
      <c r="QB227" s="102"/>
      <c r="QC227" s="102"/>
      <c r="QD227" s="102"/>
      <c r="QE227" s="102"/>
      <c r="QF227" s="102"/>
      <c r="QG227" s="102"/>
      <c r="QH227" s="102"/>
      <c r="QI227" s="102"/>
      <c r="QJ227" s="102"/>
      <c r="QK227" s="102"/>
      <c r="QL227" s="102"/>
      <c r="QM227" s="102"/>
      <c r="QN227" s="102"/>
      <c r="QO227" s="102"/>
      <c r="QP227" s="102"/>
      <c r="QQ227" s="102"/>
      <c r="QR227" s="102"/>
      <c r="QS227" s="102"/>
      <c r="QT227" s="102"/>
      <c r="QU227" s="102"/>
      <c r="QV227" s="102"/>
      <c r="QW227" s="102"/>
      <c r="QX227" s="102"/>
      <c r="QY227" s="102"/>
      <c r="QZ227" s="102"/>
      <c r="RA227" s="102"/>
      <c r="RB227" s="102"/>
      <c r="RC227" s="102"/>
      <c r="RD227" s="102"/>
      <c r="RE227" s="102"/>
      <c r="RF227" s="102"/>
      <c r="RG227" s="102"/>
      <c r="RH227" s="102"/>
      <c r="RI227" s="102"/>
      <c r="RJ227" s="102"/>
      <c r="RK227" s="102"/>
      <c r="RL227" s="102"/>
      <c r="RM227" s="102"/>
      <c r="RN227" s="102"/>
      <c r="RO227" s="102"/>
      <c r="RP227" s="102"/>
      <c r="RQ227" s="102"/>
      <c r="RR227" s="102"/>
      <c r="RS227" s="102"/>
      <c r="RT227" s="102"/>
      <c r="RU227" s="102"/>
      <c r="RV227" s="102"/>
      <c r="RW227" s="102"/>
      <c r="RX227" s="102"/>
      <c r="RY227" s="102"/>
      <c r="RZ227" s="102"/>
      <c r="SA227" s="102"/>
      <c r="SB227" s="102"/>
      <c r="SC227" s="102"/>
      <c r="SD227" s="102"/>
      <c r="SE227" s="102"/>
      <c r="SF227" s="102"/>
      <c r="SG227" s="102"/>
      <c r="SH227" s="102"/>
      <c r="SI227" s="102"/>
      <c r="SJ227" s="102"/>
      <c r="SK227" s="102"/>
      <c r="SL227" s="102"/>
      <c r="SM227" s="102"/>
      <c r="SN227" s="102"/>
      <c r="SO227" s="102"/>
      <c r="SP227" s="102"/>
      <c r="SQ227" s="102"/>
      <c r="SR227" s="102"/>
      <c r="SS227" s="102"/>
      <c r="ST227" s="102"/>
      <c r="SU227" s="102"/>
      <c r="SV227" s="102"/>
      <c r="SW227" s="102"/>
      <c r="SX227" s="102"/>
      <c r="SY227" s="102"/>
      <c r="SZ227" s="102"/>
      <c r="TA227" s="102"/>
      <c r="TB227" s="102"/>
      <c r="TC227" s="102"/>
      <c r="TD227" s="102"/>
      <c r="TE227" s="102"/>
      <c r="TF227" s="102"/>
      <c r="TG227" s="102"/>
      <c r="TH227" s="102"/>
      <c r="TI227" s="102"/>
      <c r="TJ227" s="102"/>
      <c r="TK227" s="102"/>
      <c r="TL227" s="102"/>
      <c r="TM227" s="102"/>
      <c r="TN227" s="102"/>
      <c r="TO227" s="102"/>
      <c r="TP227" s="102"/>
      <c r="TQ227" s="102"/>
      <c r="TR227" s="102"/>
      <c r="TS227" s="102"/>
      <c r="TT227" s="102"/>
      <c r="TU227" s="102"/>
      <c r="TV227" s="102"/>
      <c r="TW227" s="102"/>
      <c r="TX227" s="102"/>
      <c r="TY227" s="102"/>
      <c r="TZ227" s="102"/>
      <c r="UA227" s="102"/>
      <c r="UB227" s="102"/>
      <c r="UC227" s="102"/>
      <c r="UD227" s="102"/>
      <c r="UE227" s="102"/>
      <c r="UF227" s="102"/>
      <c r="UG227" s="102"/>
      <c r="UH227" s="102"/>
      <c r="UI227" s="102"/>
      <c r="UJ227" s="102"/>
      <c r="UK227" s="102"/>
      <c r="UL227" s="102"/>
      <c r="UM227" s="102"/>
      <c r="UN227" s="102"/>
      <c r="UO227" s="102"/>
      <c r="UP227" s="102"/>
      <c r="UQ227" s="102"/>
      <c r="UR227" s="102"/>
      <c r="US227" s="102"/>
      <c r="UT227" s="102"/>
      <c r="UU227" s="102"/>
      <c r="UV227" s="102"/>
      <c r="UW227" s="102"/>
      <c r="UX227" s="102"/>
      <c r="UY227" s="102"/>
      <c r="UZ227" s="102"/>
      <c r="VA227" s="102"/>
      <c r="VB227" s="102"/>
      <c r="VC227" s="102"/>
      <c r="VD227" s="102"/>
      <c r="VE227" s="102"/>
      <c r="VF227" s="102"/>
      <c r="VG227" s="102"/>
      <c r="VH227" s="102"/>
      <c r="VI227" s="102"/>
      <c r="VJ227" s="102"/>
      <c r="VK227" s="102"/>
      <c r="VL227" s="102"/>
      <c r="VM227" s="102"/>
      <c r="VN227" s="102"/>
      <c r="VO227" s="102"/>
      <c r="VP227" s="102"/>
      <c r="VQ227" s="102"/>
      <c r="VR227" s="102"/>
      <c r="VS227" s="102"/>
      <c r="VT227" s="102"/>
      <c r="VU227" s="102"/>
      <c r="VV227" s="102"/>
      <c r="VW227" s="102"/>
      <c r="VX227" s="102"/>
      <c r="VY227" s="102"/>
      <c r="VZ227" s="102"/>
      <c r="WA227" s="102"/>
      <c r="WB227" s="102"/>
      <c r="WC227" s="102"/>
      <c r="WD227" s="102"/>
      <c r="WE227" s="102"/>
      <c r="WF227" s="102"/>
      <c r="WG227" s="102"/>
      <c r="WH227" s="102"/>
      <c r="WI227" s="102"/>
      <c r="WJ227" s="102"/>
      <c r="WK227" s="102"/>
      <c r="WL227" s="102"/>
      <c r="WM227" s="102"/>
      <c r="WN227" s="102"/>
      <c r="WO227" s="102"/>
      <c r="WP227" s="102"/>
      <c r="WQ227" s="102"/>
      <c r="WR227" s="102"/>
      <c r="WS227" s="102"/>
      <c r="WT227" s="102"/>
      <c r="WU227" s="102"/>
      <c r="WV227" s="102"/>
      <c r="WW227" s="102"/>
      <c r="WX227" s="102"/>
      <c r="WY227" s="102"/>
      <c r="WZ227" s="102"/>
      <c r="XA227" s="102"/>
      <c r="XB227" s="102"/>
      <c r="XC227" s="102"/>
      <c r="XD227" s="102"/>
      <c r="XE227" s="102"/>
      <c r="XF227" s="102"/>
      <c r="XG227" s="102"/>
      <c r="XH227" s="102"/>
      <c r="XI227" s="102"/>
      <c r="XJ227" s="102"/>
      <c r="XK227" s="102"/>
      <c r="XL227" s="102"/>
      <c r="XM227" s="102"/>
      <c r="XN227" s="102"/>
      <c r="XO227" s="102"/>
      <c r="XP227" s="102"/>
      <c r="XQ227" s="102"/>
      <c r="XR227" s="102"/>
      <c r="XS227" s="102"/>
      <c r="XT227" s="102"/>
      <c r="XU227" s="102"/>
      <c r="XV227" s="102"/>
      <c r="XW227" s="102"/>
      <c r="XX227" s="102"/>
      <c r="XY227" s="102"/>
      <c r="XZ227" s="102"/>
      <c r="YA227" s="102"/>
      <c r="YB227" s="102"/>
      <c r="YC227" s="102"/>
      <c r="YD227" s="102"/>
      <c r="YE227" s="102"/>
      <c r="YF227" s="102"/>
      <c r="YG227" s="102"/>
      <c r="YH227" s="102"/>
      <c r="YI227" s="102"/>
      <c r="YJ227" s="102"/>
      <c r="YK227" s="102"/>
      <c r="YL227" s="102"/>
      <c r="YM227" s="102"/>
      <c r="YN227" s="102"/>
      <c r="YO227" s="102"/>
      <c r="YP227" s="102"/>
      <c r="YQ227" s="102"/>
      <c r="YR227" s="102"/>
      <c r="YS227" s="102"/>
      <c r="YT227" s="102"/>
      <c r="YU227" s="102"/>
      <c r="YV227" s="102"/>
      <c r="YW227" s="102"/>
      <c r="YX227" s="102"/>
      <c r="YY227" s="102"/>
      <c r="YZ227" s="102"/>
      <c r="ZA227" s="102"/>
      <c r="ZB227" s="102"/>
      <c r="ZC227" s="102"/>
      <c r="ZD227" s="102"/>
      <c r="ZE227" s="102"/>
      <c r="ZF227" s="102"/>
      <c r="ZG227" s="102"/>
      <c r="ZH227" s="102"/>
      <c r="ZI227" s="102"/>
      <c r="ZJ227" s="102"/>
      <c r="ZK227" s="102"/>
      <c r="ZL227" s="102"/>
      <c r="ZM227" s="102"/>
      <c r="ZN227" s="102"/>
      <c r="ZO227" s="102"/>
      <c r="ZP227" s="102"/>
      <c r="ZQ227" s="102"/>
      <c r="ZR227" s="102"/>
      <c r="ZS227" s="102"/>
      <c r="ZT227" s="102"/>
      <c r="ZU227" s="102"/>
      <c r="ZV227" s="102"/>
      <c r="ZW227" s="102"/>
      <c r="ZX227" s="102"/>
      <c r="ZY227" s="102"/>
      <c r="ZZ227" s="102"/>
      <c r="AAA227" s="102"/>
      <c r="AAB227" s="102"/>
      <c r="AAC227" s="102"/>
      <c r="AAD227" s="102"/>
      <c r="AAE227" s="102"/>
      <c r="AAF227" s="102"/>
      <c r="AAG227" s="102"/>
      <c r="AAH227" s="102"/>
      <c r="AAI227" s="102"/>
      <c r="AAJ227" s="102"/>
      <c r="AAK227" s="102"/>
      <c r="AAL227" s="102"/>
      <c r="AAM227" s="102"/>
      <c r="AAN227" s="102"/>
      <c r="AAO227" s="102"/>
      <c r="AAP227" s="102"/>
      <c r="AAQ227" s="102"/>
      <c r="AAR227" s="102"/>
      <c r="AAS227" s="102"/>
      <c r="AAT227" s="102"/>
      <c r="AAU227" s="102"/>
      <c r="AAV227" s="102"/>
      <c r="AAW227" s="102"/>
      <c r="AAX227" s="102"/>
      <c r="AAY227" s="102"/>
      <c r="AAZ227" s="102"/>
      <c r="ABA227" s="102"/>
      <c r="ABB227" s="102"/>
      <c r="ABC227" s="102"/>
      <c r="ABD227" s="102"/>
      <c r="ABE227" s="102"/>
      <c r="ABF227" s="102"/>
      <c r="ABG227" s="102"/>
      <c r="ABH227" s="102"/>
      <c r="ABI227" s="102"/>
      <c r="ABJ227" s="102"/>
      <c r="ABK227" s="102"/>
      <c r="ABL227" s="102"/>
      <c r="ABM227" s="102"/>
      <c r="ABN227" s="102"/>
      <c r="ABO227" s="102"/>
      <c r="ABP227" s="102"/>
      <c r="ABQ227" s="102"/>
      <c r="ABR227" s="102"/>
      <c r="ABS227" s="102"/>
      <c r="ABT227" s="102"/>
      <c r="ABU227" s="102"/>
      <c r="ABV227" s="102"/>
      <c r="ABW227" s="102"/>
      <c r="ABX227" s="102"/>
      <c r="ABY227" s="102"/>
      <c r="ABZ227" s="102"/>
      <c r="ACA227" s="102"/>
      <c r="ACB227" s="102"/>
      <c r="ACC227" s="102"/>
      <c r="ACD227" s="102"/>
      <c r="ACE227" s="102"/>
      <c r="ACF227" s="102"/>
      <c r="ACG227" s="102"/>
      <c r="ACH227" s="102"/>
      <c r="ACI227" s="102"/>
      <c r="ACJ227" s="102"/>
      <c r="ACK227" s="102"/>
      <c r="ACL227" s="102"/>
      <c r="ACM227" s="102"/>
      <c r="ACN227" s="102"/>
      <c r="ACO227" s="102"/>
      <c r="ACP227" s="102"/>
      <c r="ACQ227" s="102"/>
      <c r="ACR227" s="102"/>
      <c r="ACS227" s="102"/>
      <c r="ACT227" s="102"/>
      <c r="ACU227" s="102"/>
      <c r="ACV227" s="102"/>
      <c r="ACW227" s="102"/>
      <c r="ACX227" s="102"/>
      <c r="ACY227" s="102"/>
      <c r="ACZ227" s="102"/>
      <c r="ADA227" s="102"/>
      <c r="ADB227" s="102"/>
      <c r="ADC227" s="102"/>
      <c r="ADD227" s="102"/>
      <c r="ADE227" s="102"/>
      <c r="ADF227" s="102"/>
      <c r="ADG227" s="102"/>
      <c r="ADH227" s="102"/>
      <c r="ADI227" s="102"/>
      <c r="ADJ227" s="102"/>
      <c r="ADK227" s="102"/>
      <c r="ADL227" s="102"/>
      <c r="ADM227" s="102"/>
      <c r="ADN227" s="102"/>
      <c r="ADO227" s="102"/>
      <c r="ADP227" s="102"/>
      <c r="ADQ227" s="102"/>
      <c r="ADR227" s="102"/>
      <c r="ADS227" s="102"/>
      <c r="ADT227" s="102"/>
      <c r="ADU227" s="102"/>
      <c r="ADV227" s="102"/>
      <c r="ADW227" s="102"/>
      <c r="ADX227" s="102"/>
      <c r="ADY227" s="102"/>
      <c r="ADZ227" s="102"/>
      <c r="AEA227" s="102"/>
      <c r="AEB227" s="102"/>
      <c r="AEC227" s="102"/>
      <c r="AED227" s="102"/>
      <c r="AEE227" s="102"/>
      <c r="AEF227" s="102"/>
      <c r="AEG227" s="102"/>
      <c r="AEH227" s="102"/>
      <c r="AEI227" s="102"/>
      <c r="AEJ227" s="102"/>
      <c r="AEK227" s="102"/>
      <c r="AEL227" s="102"/>
      <c r="AEM227" s="102"/>
      <c r="AEN227" s="102"/>
      <c r="AEO227" s="102"/>
      <c r="AEP227" s="102"/>
      <c r="AEQ227" s="102"/>
      <c r="AER227" s="102"/>
      <c r="AES227" s="102"/>
      <c r="AET227" s="102"/>
      <c r="AEU227" s="102"/>
      <c r="AEV227" s="102"/>
      <c r="AEW227" s="102"/>
      <c r="AEX227" s="102"/>
      <c r="AEY227" s="102"/>
      <c r="AEZ227" s="102"/>
      <c r="AFA227" s="102"/>
      <c r="AFB227" s="102"/>
      <c r="AFC227" s="102"/>
      <c r="AFD227" s="102"/>
      <c r="AFE227" s="102"/>
      <c r="AFF227" s="102"/>
      <c r="AFG227" s="102"/>
      <c r="AFH227" s="102"/>
      <c r="AFI227" s="102"/>
      <c r="AFJ227" s="102"/>
      <c r="AFK227" s="102"/>
      <c r="AFL227" s="102"/>
      <c r="AFM227" s="102"/>
      <c r="AFN227" s="102"/>
      <c r="AFO227" s="102"/>
      <c r="AFP227" s="102"/>
      <c r="AFQ227" s="102"/>
      <c r="AFR227" s="102"/>
      <c r="AFS227" s="102"/>
      <c r="AFT227" s="102"/>
      <c r="AFU227" s="102"/>
      <c r="AFV227" s="102"/>
      <c r="AFW227" s="102"/>
      <c r="AFX227" s="102"/>
      <c r="AFY227" s="102"/>
      <c r="AFZ227" s="102"/>
      <c r="AGA227" s="102"/>
      <c r="AGB227" s="102"/>
      <c r="AGC227" s="102"/>
      <c r="AGD227" s="102"/>
      <c r="AGE227" s="102"/>
      <c r="AGF227" s="102"/>
      <c r="AGG227" s="102"/>
      <c r="AGH227" s="102"/>
      <c r="AGI227" s="102"/>
      <c r="AGJ227" s="102"/>
      <c r="AGK227" s="102"/>
      <c r="AGL227" s="102"/>
      <c r="AGM227" s="102"/>
      <c r="AGN227" s="102"/>
      <c r="AGO227" s="102"/>
      <c r="AGP227" s="102"/>
      <c r="AGQ227" s="102"/>
      <c r="AGR227" s="102"/>
      <c r="AGS227" s="102"/>
      <c r="AGT227" s="102"/>
      <c r="AGU227" s="102"/>
      <c r="AGV227" s="102"/>
      <c r="AGW227" s="102"/>
      <c r="AGX227" s="102"/>
      <c r="AGY227" s="102"/>
      <c r="AGZ227" s="102"/>
      <c r="AHA227" s="102"/>
      <c r="AHB227" s="102"/>
      <c r="AHC227" s="102"/>
      <c r="AHD227" s="102"/>
      <c r="AHE227" s="102"/>
      <c r="AHF227" s="102"/>
      <c r="AHG227" s="102"/>
      <c r="AHH227" s="102"/>
      <c r="AHI227" s="102"/>
      <c r="AHJ227" s="102"/>
      <c r="AHK227" s="102"/>
      <c r="AHL227" s="102"/>
      <c r="AHM227" s="102"/>
      <c r="AHN227" s="102"/>
      <c r="AHO227" s="102"/>
      <c r="AHP227" s="102"/>
      <c r="AHQ227" s="102"/>
      <c r="AHR227" s="102"/>
      <c r="AHS227" s="102"/>
      <c r="AHT227" s="102"/>
      <c r="AHU227" s="102"/>
      <c r="AHV227" s="102"/>
      <c r="AHW227" s="102"/>
      <c r="AHX227" s="102"/>
      <c r="AHY227" s="102"/>
      <c r="AHZ227" s="102"/>
      <c r="AIA227" s="102"/>
      <c r="AIB227" s="102"/>
      <c r="AIC227" s="102"/>
      <c r="AID227" s="102"/>
      <c r="AIE227" s="102"/>
      <c r="AIF227" s="102"/>
      <c r="AIG227" s="102"/>
      <c r="AIH227" s="102"/>
      <c r="AII227" s="102"/>
      <c r="AIJ227" s="102"/>
      <c r="AIK227" s="102"/>
      <c r="AIL227" s="102"/>
      <c r="AIM227" s="102"/>
      <c r="AIN227" s="102"/>
      <c r="AIO227" s="102"/>
      <c r="AIP227" s="102"/>
      <c r="AIQ227" s="102"/>
      <c r="AIR227" s="102"/>
      <c r="AIS227" s="102"/>
      <c r="AIT227" s="102"/>
      <c r="AIU227" s="102"/>
      <c r="AIV227" s="102"/>
      <c r="AIW227" s="102"/>
      <c r="AIX227" s="102"/>
      <c r="AIY227" s="102"/>
      <c r="AIZ227" s="102"/>
      <c r="AJA227" s="102"/>
      <c r="AJB227" s="102"/>
      <c r="AJC227" s="102"/>
      <c r="AJD227" s="102"/>
      <c r="AJE227" s="102"/>
      <c r="AJF227" s="102"/>
      <c r="AJG227" s="102"/>
      <c r="AJH227" s="102"/>
      <c r="AJI227" s="102"/>
      <c r="AJJ227" s="102"/>
      <c r="AJK227" s="102"/>
      <c r="AJL227" s="102"/>
      <c r="AJM227" s="102"/>
      <c r="AJN227" s="102"/>
      <c r="AJO227" s="102"/>
      <c r="AJP227" s="102"/>
      <c r="AJQ227" s="102"/>
      <c r="AJR227" s="102"/>
      <c r="AJS227" s="102"/>
      <c r="AJT227" s="102"/>
      <c r="AJU227" s="102"/>
      <c r="AJV227" s="102"/>
      <c r="AJW227" s="102"/>
      <c r="AJX227" s="102"/>
      <c r="AJY227" s="102"/>
      <c r="AJZ227" s="102"/>
      <c r="AKA227" s="102"/>
      <c r="AKB227" s="102"/>
      <c r="AKC227" s="102"/>
      <c r="AKD227" s="102"/>
      <c r="AKE227" s="102"/>
      <c r="AKF227" s="102"/>
      <c r="AKG227" s="102"/>
      <c r="AKH227" s="102"/>
      <c r="AKI227" s="102"/>
      <c r="AKJ227" s="102"/>
      <c r="AKK227" s="102"/>
      <c r="AKL227" s="102"/>
      <c r="AKM227" s="102"/>
      <c r="AKN227" s="102"/>
      <c r="AKO227" s="102"/>
      <c r="AKP227" s="102"/>
      <c r="AKQ227" s="102"/>
      <c r="AKR227" s="102"/>
      <c r="AKS227" s="102"/>
      <c r="AKT227" s="102"/>
      <c r="AKU227" s="102"/>
      <c r="AKV227" s="102"/>
      <c r="AKW227" s="102"/>
      <c r="AKX227" s="102"/>
      <c r="AKY227" s="102"/>
      <c r="AKZ227" s="102"/>
      <c r="ALA227" s="102"/>
      <c r="ALB227" s="102"/>
      <c r="ALC227" s="102"/>
      <c r="ALD227" s="102"/>
      <c r="ALE227" s="102"/>
      <c r="ALF227" s="102"/>
      <c r="ALG227" s="102"/>
      <c r="ALH227" s="102"/>
      <c r="ALI227" s="102"/>
      <c r="ALJ227" s="102"/>
      <c r="ALK227" s="102"/>
      <c r="ALL227" s="102"/>
      <c r="ALM227" s="102"/>
      <c r="ALN227" s="102"/>
      <c r="ALO227" s="102"/>
      <c r="ALP227" s="102"/>
      <c r="ALQ227" s="102"/>
      <c r="ALR227" s="102"/>
      <c r="ALS227" s="102"/>
      <c r="ALT227" s="102"/>
      <c r="ALU227" s="102"/>
      <c r="ALV227" s="102"/>
      <c r="ALW227" s="102"/>
      <c r="ALX227" s="102"/>
      <c r="ALY227" s="102"/>
      <c r="ALZ227" s="102"/>
      <c r="AMA227" s="102"/>
      <c r="AMB227" s="102"/>
      <c r="AMC227" s="102"/>
      <c r="AMD227" s="102"/>
      <c r="AME227" s="102"/>
      <c r="AMF227" s="102"/>
      <c r="AMG227" s="102"/>
      <c r="AMH227" s="102"/>
      <c r="AMI227" s="102"/>
      <c r="AMJ227" s="102"/>
      <c r="AMK227" s="102"/>
      <c r="AML227" s="102"/>
      <c r="AMM227" s="102"/>
      <c r="AMN227" s="102"/>
      <c r="AMO227" s="102"/>
      <c r="AMP227" s="102"/>
      <c r="AMQ227" s="102"/>
      <c r="AMR227" s="102"/>
      <c r="AMS227" s="102"/>
      <c r="AMT227" s="102"/>
      <c r="AMU227" s="102"/>
      <c r="AMV227" s="102"/>
      <c r="AMW227" s="102"/>
      <c r="AMX227" s="102"/>
      <c r="AMY227" s="102"/>
      <c r="AMZ227" s="102"/>
      <c r="ANA227" s="102"/>
      <c r="ANB227" s="102"/>
      <c r="ANC227" s="102"/>
      <c r="AND227" s="102"/>
      <c r="ANE227" s="102"/>
      <c r="ANF227" s="102"/>
      <c r="ANG227" s="102"/>
      <c r="ANH227" s="102"/>
      <c r="ANI227" s="102"/>
      <c r="ANJ227" s="102"/>
      <c r="ANK227" s="102"/>
      <c r="ANL227" s="102"/>
      <c r="ANM227" s="102"/>
      <c r="ANN227" s="102"/>
      <c r="ANO227" s="102"/>
      <c r="ANP227" s="102"/>
      <c r="ANQ227" s="102"/>
      <c r="ANR227" s="102"/>
      <c r="ANS227" s="102"/>
      <c r="ANT227" s="102"/>
      <c r="ANU227" s="102"/>
      <c r="ANV227" s="102"/>
      <c r="ANW227" s="102"/>
      <c r="ANX227" s="102"/>
      <c r="ANY227" s="102"/>
      <c r="ANZ227" s="102"/>
      <c r="AOA227" s="102"/>
      <c r="AOB227" s="102"/>
      <c r="AOC227" s="102"/>
      <c r="AOD227" s="102"/>
      <c r="AOE227" s="102"/>
      <c r="AOF227" s="102"/>
      <c r="AOG227" s="102"/>
      <c r="AOH227" s="102"/>
      <c r="AOI227" s="102"/>
      <c r="AOJ227" s="102"/>
      <c r="AOK227" s="102"/>
      <c r="AOL227" s="102"/>
      <c r="AOM227" s="102"/>
      <c r="AON227" s="102"/>
      <c r="AOO227" s="102"/>
      <c r="AOP227" s="102"/>
      <c r="AOQ227" s="102"/>
      <c r="AOR227" s="102"/>
      <c r="AOS227" s="102"/>
      <c r="AOT227" s="102"/>
      <c r="AOU227" s="102"/>
      <c r="AOV227" s="102"/>
      <c r="AOW227" s="102"/>
      <c r="AOX227" s="102"/>
      <c r="AOY227" s="102"/>
      <c r="AOZ227" s="102"/>
      <c r="APA227" s="102"/>
      <c r="APB227" s="102"/>
      <c r="APC227" s="102"/>
      <c r="APD227" s="102"/>
      <c r="APE227" s="102"/>
      <c r="APF227" s="102"/>
      <c r="APG227" s="102"/>
      <c r="APH227" s="102"/>
      <c r="API227" s="102"/>
      <c r="APJ227" s="102"/>
      <c r="APK227" s="102"/>
      <c r="APL227" s="102"/>
      <c r="APM227" s="102"/>
      <c r="APN227" s="102"/>
      <c r="APO227" s="102"/>
      <c r="APP227" s="102"/>
      <c r="APQ227" s="102"/>
      <c r="APR227" s="102"/>
      <c r="APS227" s="102"/>
      <c r="APT227" s="102"/>
      <c r="APU227" s="102"/>
      <c r="APV227" s="102"/>
      <c r="APW227" s="102"/>
      <c r="APX227" s="102"/>
      <c r="APY227" s="102"/>
      <c r="APZ227" s="102"/>
      <c r="AQA227" s="102"/>
      <c r="AQB227" s="102"/>
      <c r="AQC227" s="102"/>
      <c r="AQD227" s="102"/>
      <c r="AQE227" s="102"/>
      <c r="AQF227" s="102"/>
      <c r="AQG227" s="102"/>
      <c r="AQH227" s="102"/>
      <c r="AQI227" s="102"/>
      <c r="AQJ227" s="102"/>
      <c r="AQK227" s="102"/>
      <c r="AQL227" s="102"/>
      <c r="AQM227" s="102"/>
      <c r="AQN227" s="102"/>
      <c r="AQO227" s="102"/>
      <c r="AQP227" s="102"/>
      <c r="AQQ227" s="102"/>
      <c r="AQR227" s="102"/>
      <c r="AQS227" s="102"/>
      <c r="AQT227" s="102"/>
      <c r="AQU227" s="102"/>
      <c r="AQV227" s="102"/>
      <c r="AQW227" s="102"/>
      <c r="AQX227" s="102"/>
      <c r="AQY227" s="102"/>
      <c r="AQZ227" s="102"/>
      <c r="ARA227" s="102"/>
      <c r="ARB227" s="102"/>
      <c r="ARC227" s="102"/>
      <c r="ARD227" s="102"/>
      <c r="ARE227" s="102"/>
      <c r="ARF227" s="102"/>
      <c r="ARG227" s="102"/>
      <c r="ARH227" s="102"/>
      <c r="ARI227" s="102"/>
      <c r="ARJ227" s="102"/>
      <c r="ARK227" s="102"/>
      <c r="ARL227" s="102"/>
      <c r="ARM227" s="102"/>
      <c r="ARN227" s="102"/>
      <c r="ARO227" s="102"/>
      <c r="ARP227" s="102"/>
      <c r="ARQ227" s="102"/>
      <c r="ARR227" s="102"/>
      <c r="ARS227" s="102"/>
      <c r="ART227" s="102"/>
      <c r="ARU227" s="102"/>
      <c r="ARV227" s="102"/>
      <c r="ARW227" s="102"/>
      <c r="ARX227" s="102"/>
      <c r="ARY227" s="102"/>
      <c r="ARZ227" s="102"/>
      <c r="ASA227" s="102"/>
      <c r="ASB227" s="102"/>
      <c r="ASC227" s="102"/>
      <c r="ASD227" s="102"/>
      <c r="ASE227" s="102"/>
      <c r="ASF227" s="102"/>
      <c r="ASG227" s="102"/>
      <c r="ASH227" s="102"/>
      <c r="ASI227" s="102"/>
      <c r="ASJ227" s="102"/>
      <c r="ASK227" s="102"/>
      <c r="ASL227" s="102"/>
      <c r="ASM227" s="102"/>
      <c r="ASN227" s="102"/>
      <c r="ASO227" s="102"/>
      <c r="ASP227" s="102"/>
      <c r="ASQ227" s="102"/>
      <c r="ASR227" s="102"/>
      <c r="ASS227" s="102"/>
      <c r="AST227" s="102"/>
      <c r="ASU227" s="102"/>
      <c r="ASV227" s="102"/>
      <c r="ASW227" s="102"/>
      <c r="ASX227" s="102"/>
      <c r="ASY227" s="102"/>
      <c r="ASZ227" s="102"/>
      <c r="ATA227" s="102"/>
      <c r="ATB227" s="102"/>
      <c r="ATC227" s="102"/>
      <c r="ATD227" s="102"/>
      <c r="ATE227" s="102"/>
      <c r="ATF227" s="102"/>
      <c r="ATG227" s="102"/>
      <c r="ATH227" s="102"/>
      <c r="ATI227" s="102"/>
      <c r="ATJ227" s="102"/>
      <c r="ATK227" s="102"/>
      <c r="ATL227" s="102"/>
      <c r="ATM227" s="102"/>
      <c r="ATN227" s="102"/>
      <c r="ATO227" s="102"/>
      <c r="ATP227" s="102"/>
      <c r="ATQ227" s="102"/>
      <c r="ATR227" s="102"/>
      <c r="ATS227" s="102"/>
      <c r="ATT227" s="102"/>
      <c r="ATU227" s="102"/>
      <c r="ATV227" s="102"/>
      <c r="ATW227" s="102"/>
      <c r="ATX227" s="102"/>
      <c r="ATY227" s="102"/>
      <c r="ATZ227" s="102"/>
      <c r="AUA227" s="102"/>
      <c r="AUB227" s="102"/>
      <c r="AUC227" s="102"/>
      <c r="AUD227" s="102"/>
      <c r="AUE227" s="102"/>
      <c r="AUF227" s="102"/>
      <c r="AUG227" s="102"/>
      <c r="AUH227" s="102"/>
      <c r="AUI227" s="102"/>
      <c r="AUJ227" s="102"/>
      <c r="AUK227" s="102"/>
      <c r="AUL227" s="102"/>
      <c r="AUM227" s="102"/>
      <c r="AUN227" s="102"/>
      <c r="AUO227" s="102"/>
      <c r="AUP227" s="102"/>
      <c r="AUQ227" s="102"/>
      <c r="AUR227" s="102"/>
      <c r="AUS227" s="102"/>
      <c r="AUT227" s="102"/>
      <c r="AUU227" s="102"/>
      <c r="AUV227" s="102"/>
      <c r="AUW227" s="102"/>
      <c r="AUX227" s="102"/>
      <c r="AUY227" s="102"/>
      <c r="AUZ227" s="102"/>
      <c r="AVA227" s="102"/>
      <c r="AVB227" s="102"/>
      <c r="AVC227" s="102"/>
      <c r="AVD227" s="102"/>
      <c r="AVE227" s="102"/>
      <c r="AVF227" s="102"/>
      <c r="AVG227" s="102"/>
      <c r="AVH227" s="102"/>
      <c r="AVI227" s="102"/>
      <c r="AVJ227" s="102"/>
      <c r="AVK227" s="102"/>
      <c r="AVL227" s="102"/>
      <c r="AVM227" s="102"/>
      <c r="AVN227" s="102"/>
      <c r="AVO227" s="102"/>
      <c r="AVP227" s="102"/>
      <c r="AVQ227" s="102"/>
      <c r="AVR227" s="102"/>
      <c r="AVS227" s="102"/>
      <c r="AVT227" s="102"/>
      <c r="AVU227" s="102"/>
      <c r="AVV227" s="102"/>
      <c r="AVW227" s="102"/>
      <c r="AVX227" s="102"/>
      <c r="AVY227" s="102"/>
      <c r="AVZ227" s="102"/>
      <c r="AWA227" s="102"/>
      <c r="AWB227" s="102"/>
      <c r="AWC227" s="102"/>
      <c r="AWD227" s="102"/>
      <c r="AWE227" s="102"/>
      <c r="AWF227" s="102"/>
      <c r="AWG227" s="102"/>
      <c r="AWH227" s="102"/>
      <c r="AWI227" s="102"/>
      <c r="AWJ227" s="102"/>
      <c r="AWK227" s="102"/>
      <c r="AWL227" s="102"/>
      <c r="AWM227" s="102"/>
      <c r="AWN227" s="102"/>
      <c r="AWO227" s="102"/>
      <c r="AWP227" s="102"/>
      <c r="AWQ227" s="102"/>
      <c r="AWR227" s="102"/>
      <c r="AWS227" s="102"/>
      <c r="AWT227" s="102"/>
      <c r="AWU227" s="102"/>
      <c r="AWV227" s="102"/>
      <c r="AWW227" s="102"/>
      <c r="AWX227" s="102"/>
      <c r="AWY227" s="102"/>
      <c r="AWZ227" s="102"/>
      <c r="AXA227" s="102"/>
      <c r="AXB227" s="102"/>
      <c r="AXC227" s="102"/>
      <c r="AXD227" s="102"/>
      <c r="AXE227" s="102"/>
      <c r="AXF227" s="102"/>
      <c r="AXG227" s="102"/>
      <c r="AXH227" s="102"/>
      <c r="AXI227" s="102"/>
      <c r="AXJ227" s="102"/>
      <c r="AXK227" s="102"/>
      <c r="AXL227" s="102"/>
      <c r="AXM227" s="102"/>
      <c r="AXN227" s="102"/>
      <c r="AXO227" s="102"/>
      <c r="AXP227" s="102"/>
      <c r="AXQ227" s="102"/>
      <c r="AXR227" s="102"/>
      <c r="AXS227" s="102"/>
      <c r="AXT227" s="102"/>
      <c r="AXU227" s="102"/>
      <c r="AXV227" s="102"/>
      <c r="AXW227" s="102"/>
      <c r="AXX227" s="102"/>
      <c r="AXY227" s="102"/>
      <c r="AXZ227" s="102"/>
      <c r="AYA227" s="102"/>
      <c r="AYB227" s="102"/>
      <c r="AYC227" s="102"/>
      <c r="AYD227" s="102"/>
      <c r="AYE227" s="102"/>
      <c r="AYF227" s="102"/>
      <c r="AYG227" s="102"/>
      <c r="AYH227" s="102"/>
      <c r="AYI227" s="102"/>
      <c r="AYJ227" s="102"/>
      <c r="AYK227" s="102"/>
      <c r="AYL227" s="102"/>
      <c r="AYM227" s="102"/>
      <c r="AYN227" s="102"/>
      <c r="AYO227" s="102"/>
      <c r="AYP227" s="102"/>
      <c r="AYQ227" s="102"/>
      <c r="AYR227" s="102"/>
      <c r="AYS227" s="102"/>
      <c r="AYT227" s="102"/>
      <c r="AYU227" s="102"/>
      <c r="AYV227" s="102"/>
      <c r="AYW227" s="102"/>
      <c r="AYX227" s="102"/>
      <c r="AYY227" s="102"/>
      <c r="AYZ227" s="102"/>
      <c r="AZA227" s="102"/>
      <c r="AZB227" s="102"/>
      <c r="AZC227" s="102"/>
      <c r="AZD227" s="102"/>
      <c r="AZE227" s="102"/>
      <c r="AZF227" s="102"/>
      <c r="AZG227" s="102"/>
      <c r="AZH227" s="102"/>
      <c r="AZI227" s="102"/>
      <c r="AZJ227" s="102"/>
      <c r="AZK227" s="102"/>
      <c r="AZL227" s="102"/>
      <c r="AZM227" s="102"/>
      <c r="AZN227" s="102"/>
      <c r="AZO227" s="102"/>
      <c r="AZP227" s="102"/>
      <c r="AZQ227" s="102"/>
      <c r="AZR227" s="102"/>
      <c r="AZS227" s="102"/>
      <c r="AZT227" s="102"/>
      <c r="AZU227" s="102"/>
      <c r="AZV227" s="102"/>
      <c r="AZW227" s="102"/>
      <c r="AZX227" s="102"/>
      <c r="AZY227" s="102"/>
      <c r="AZZ227" s="102"/>
      <c r="BAA227" s="102"/>
      <c r="BAB227" s="102"/>
      <c r="BAC227" s="102"/>
      <c r="BAD227" s="102"/>
      <c r="BAE227" s="102"/>
      <c r="BAF227" s="102"/>
      <c r="BAG227" s="102"/>
      <c r="BAH227" s="102"/>
      <c r="BAI227" s="102"/>
      <c r="BAJ227" s="102"/>
      <c r="BAK227" s="102"/>
      <c r="BAL227" s="102"/>
      <c r="BAM227" s="102"/>
      <c r="BAN227" s="102"/>
      <c r="BAO227" s="102"/>
      <c r="BAP227" s="102"/>
      <c r="BAQ227" s="102"/>
      <c r="BAR227" s="102"/>
      <c r="BAS227" s="102"/>
      <c r="BAT227" s="102"/>
      <c r="BAU227" s="102"/>
      <c r="BAV227" s="102"/>
      <c r="BAW227" s="102"/>
      <c r="BAX227" s="102"/>
      <c r="BAY227" s="102"/>
      <c r="BAZ227" s="102"/>
      <c r="BBA227" s="102"/>
      <c r="BBB227" s="102"/>
      <c r="BBC227" s="102"/>
      <c r="BBD227" s="102"/>
      <c r="BBE227" s="102"/>
      <c r="BBF227" s="102"/>
      <c r="BBG227" s="102"/>
      <c r="BBH227" s="102"/>
      <c r="BBI227" s="102"/>
      <c r="BBJ227" s="102"/>
      <c r="BBK227" s="102"/>
      <c r="BBL227" s="102"/>
      <c r="BBM227" s="102"/>
      <c r="BBN227" s="102"/>
      <c r="BBO227" s="102"/>
      <c r="BBP227" s="102"/>
      <c r="BBQ227" s="102"/>
      <c r="BBR227" s="102"/>
      <c r="BBS227" s="102"/>
      <c r="BBT227" s="102"/>
      <c r="BBU227" s="102"/>
      <c r="BBV227" s="102"/>
      <c r="BBW227" s="102"/>
      <c r="BBX227" s="102"/>
      <c r="BBY227" s="102"/>
      <c r="BBZ227" s="102"/>
      <c r="BCA227" s="102"/>
      <c r="BCB227" s="102"/>
      <c r="BCC227" s="102"/>
      <c r="BCD227" s="102"/>
      <c r="BCE227" s="102"/>
      <c r="BCF227" s="102"/>
      <c r="BCG227" s="102"/>
      <c r="BCH227" s="102"/>
      <c r="BCI227" s="102"/>
      <c r="BCJ227" s="102"/>
      <c r="BCK227" s="102"/>
      <c r="BCL227" s="102"/>
      <c r="BCM227" s="102"/>
      <c r="BCN227" s="102"/>
      <c r="BCO227" s="102"/>
      <c r="BCP227" s="102"/>
      <c r="BCQ227" s="102"/>
      <c r="BCR227" s="102"/>
      <c r="BCS227" s="102"/>
      <c r="BCT227" s="102"/>
      <c r="BCU227" s="102"/>
      <c r="BCV227" s="102"/>
      <c r="BCW227" s="102"/>
      <c r="BCX227" s="102"/>
      <c r="BCY227" s="102"/>
      <c r="BCZ227" s="102"/>
      <c r="BDA227" s="102"/>
      <c r="BDB227" s="102"/>
      <c r="BDC227" s="102"/>
      <c r="BDD227" s="102"/>
      <c r="BDE227" s="102"/>
      <c r="BDF227" s="102"/>
      <c r="BDG227" s="102"/>
      <c r="BDH227" s="102"/>
      <c r="BDI227" s="102"/>
      <c r="BDJ227" s="102"/>
      <c r="BDK227" s="102"/>
      <c r="BDL227" s="102"/>
      <c r="BDM227" s="102"/>
      <c r="BDN227" s="102"/>
      <c r="BDO227" s="102"/>
      <c r="BDP227" s="102"/>
      <c r="BDQ227" s="102"/>
      <c r="BDR227" s="102"/>
      <c r="BDS227" s="102"/>
      <c r="BDT227" s="102"/>
      <c r="BDU227" s="102"/>
      <c r="BDV227" s="102"/>
      <c r="BDW227" s="102"/>
      <c r="BDX227" s="102"/>
      <c r="BDY227" s="102"/>
      <c r="BDZ227" s="102"/>
      <c r="BEA227" s="102"/>
      <c r="BEB227" s="102"/>
      <c r="BEC227" s="102"/>
      <c r="BED227" s="102"/>
      <c r="BEE227" s="102"/>
      <c r="BEF227" s="102"/>
      <c r="BEG227" s="102"/>
      <c r="BEH227" s="102"/>
      <c r="BEI227" s="102"/>
      <c r="BEJ227" s="102"/>
      <c r="BEK227" s="102"/>
      <c r="BEL227" s="102"/>
      <c r="BEM227" s="102"/>
      <c r="BEN227" s="102"/>
      <c r="BEO227" s="102"/>
      <c r="BEP227" s="102"/>
      <c r="BEQ227" s="102"/>
      <c r="BER227" s="102"/>
      <c r="BES227" s="102"/>
      <c r="BET227" s="102"/>
      <c r="BEU227" s="102"/>
      <c r="BEV227" s="102"/>
      <c r="BEW227" s="102"/>
      <c r="BEX227" s="102"/>
      <c r="BEY227" s="102"/>
      <c r="BEZ227" s="102"/>
      <c r="BFA227" s="102"/>
      <c r="BFB227" s="102"/>
      <c r="BFC227" s="102"/>
      <c r="BFD227" s="102"/>
      <c r="BFE227" s="102"/>
      <c r="BFF227" s="102"/>
      <c r="BFG227" s="102"/>
      <c r="BFH227" s="102"/>
      <c r="BFI227" s="102"/>
      <c r="BFJ227" s="102"/>
      <c r="BFK227" s="102"/>
      <c r="BFL227" s="102"/>
      <c r="BFM227" s="102"/>
      <c r="BFN227" s="102"/>
      <c r="BFO227" s="102"/>
      <c r="BFP227" s="102"/>
      <c r="BFQ227" s="102"/>
      <c r="BFR227" s="102"/>
      <c r="BFS227" s="102"/>
      <c r="BFT227" s="102"/>
      <c r="BFU227" s="102"/>
      <c r="BFV227" s="102"/>
      <c r="BFW227" s="102"/>
      <c r="BFX227" s="102"/>
      <c r="BFY227" s="102"/>
      <c r="BFZ227" s="102"/>
      <c r="BGA227" s="102"/>
      <c r="BGB227" s="102"/>
      <c r="BGC227" s="102"/>
      <c r="BGD227" s="102"/>
      <c r="BGE227" s="102"/>
      <c r="BGF227" s="102"/>
      <c r="BGG227" s="102"/>
      <c r="BGH227" s="102"/>
      <c r="BGI227" s="102"/>
      <c r="BGJ227" s="102"/>
      <c r="BGK227" s="102"/>
      <c r="BGL227" s="102"/>
      <c r="BGM227" s="102"/>
      <c r="BGN227" s="102"/>
      <c r="BGO227" s="102"/>
      <c r="BGP227" s="102"/>
      <c r="BGQ227" s="102"/>
      <c r="BGR227" s="102"/>
      <c r="BGS227" s="102"/>
      <c r="BGT227" s="102"/>
      <c r="BGU227" s="102"/>
      <c r="BGV227" s="102"/>
      <c r="BGW227" s="102"/>
      <c r="BGX227" s="102"/>
      <c r="BGY227" s="102"/>
      <c r="BGZ227" s="102"/>
      <c r="BHA227" s="102"/>
      <c r="BHB227" s="102"/>
      <c r="BHC227" s="102"/>
      <c r="BHD227" s="102"/>
      <c r="BHE227" s="102"/>
      <c r="BHF227" s="102"/>
      <c r="BHG227" s="102"/>
      <c r="BHH227" s="102"/>
      <c r="BHI227" s="102"/>
      <c r="BHJ227" s="102"/>
      <c r="BHK227" s="102"/>
      <c r="BHL227" s="102"/>
      <c r="BHM227" s="102"/>
      <c r="BHN227" s="102"/>
      <c r="BHO227" s="102"/>
      <c r="BHP227" s="102"/>
      <c r="BHQ227" s="102"/>
      <c r="BHR227" s="102"/>
      <c r="BHS227" s="102"/>
      <c r="BHT227" s="102"/>
      <c r="BHU227" s="102"/>
      <c r="BHV227" s="102"/>
      <c r="BHW227" s="102"/>
      <c r="BHX227" s="102"/>
      <c r="BHY227" s="102"/>
      <c r="BHZ227" s="102"/>
      <c r="BIA227" s="102"/>
      <c r="BIB227" s="102"/>
      <c r="BIC227" s="102"/>
      <c r="BID227" s="102"/>
      <c r="BIE227" s="102"/>
      <c r="BIF227" s="102"/>
      <c r="BIG227" s="102"/>
      <c r="BIH227" s="102"/>
      <c r="BII227" s="102"/>
      <c r="BIJ227" s="102"/>
      <c r="BIK227" s="102"/>
      <c r="BIL227" s="102"/>
      <c r="BIM227" s="102"/>
      <c r="BIN227" s="102"/>
      <c r="BIO227" s="102"/>
      <c r="BIP227" s="102"/>
      <c r="BIQ227" s="102"/>
      <c r="BIR227" s="102"/>
      <c r="BIS227" s="102"/>
      <c r="BIT227" s="102"/>
      <c r="BIU227" s="102"/>
      <c r="BIV227" s="102"/>
      <c r="BIW227" s="102"/>
      <c r="BIX227" s="102"/>
      <c r="BIY227" s="102"/>
      <c r="BIZ227" s="102"/>
      <c r="BJA227" s="102"/>
      <c r="BJB227" s="102"/>
      <c r="BJC227" s="102"/>
      <c r="BJD227" s="102"/>
      <c r="BJE227" s="102"/>
      <c r="BJF227" s="102"/>
      <c r="BJG227" s="102"/>
      <c r="BJH227" s="102"/>
      <c r="BJI227" s="102"/>
      <c r="BJJ227" s="102"/>
      <c r="BJK227" s="102"/>
      <c r="BJL227" s="102"/>
      <c r="BJM227" s="102"/>
      <c r="BJN227" s="102"/>
      <c r="BJO227" s="102"/>
      <c r="BJP227" s="102"/>
      <c r="BJQ227" s="102"/>
      <c r="BJR227" s="102"/>
      <c r="BJS227" s="102"/>
      <c r="BJT227" s="102"/>
      <c r="BJU227" s="102"/>
      <c r="BJV227" s="102"/>
      <c r="BJW227" s="102"/>
      <c r="BJX227" s="102"/>
      <c r="BJY227" s="102"/>
      <c r="BJZ227" s="102"/>
      <c r="BKA227" s="102"/>
      <c r="BKB227" s="102"/>
      <c r="BKC227" s="102"/>
      <c r="BKD227" s="102"/>
      <c r="BKE227" s="102"/>
      <c r="BKF227" s="102"/>
      <c r="BKG227" s="102"/>
      <c r="BKH227" s="102"/>
      <c r="BKI227" s="102"/>
      <c r="BKJ227" s="102"/>
      <c r="BKK227" s="102"/>
      <c r="BKL227" s="102"/>
      <c r="BKM227" s="102"/>
      <c r="BKN227" s="102"/>
      <c r="BKO227" s="102"/>
      <c r="BKP227" s="102"/>
      <c r="BKQ227" s="102"/>
      <c r="BKR227" s="102"/>
      <c r="BKS227" s="102"/>
      <c r="BKT227" s="102"/>
      <c r="BKU227" s="102"/>
      <c r="BKV227" s="102"/>
      <c r="BKW227" s="102"/>
      <c r="BKX227" s="102"/>
      <c r="BKY227" s="102"/>
      <c r="BKZ227" s="102"/>
      <c r="BLA227" s="102"/>
      <c r="BLB227" s="102"/>
      <c r="BLC227" s="102"/>
      <c r="BLD227" s="102"/>
      <c r="BLE227" s="102"/>
      <c r="BLF227" s="102"/>
      <c r="BLG227" s="102"/>
      <c r="BLH227" s="102"/>
      <c r="BLI227" s="102"/>
      <c r="BLJ227" s="102"/>
      <c r="BLK227" s="102"/>
      <c r="BLL227" s="102"/>
      <c r="BLM227" s="102"/>
      <c r="BLN227" s="102"/>
      <c r="BLO227" s="102"/>
      <c r="BLP227" s="102"/>
      <c r="BLQ227" s="102"/>
      <c r="BLR227" s="102"/>
      <c r="BLS227" s="102"/>
      <c r="BLT227" s="102"/>
      <c r="BLU227" s="102"/>
      <c r="BLV227" s="102"/>
      <c r="BLW227" s="102"/>
      <c r="BLX227" s="102"/>
      <c r="BLY227" s="102"/>
      <c r="BLZ227" s="102"/>
      <c r="BMA227" s="102"/>
      <c r="BMB227" s="102"/>
      <c r="BMC227" s="102"/>
      <c r="BMD227" s="102"/>
      <c r="BME227" s="102"/>
      <c r="BMF227" s="102"/>
      <c r="BMG227" s="102"/>
      <c r="BMH227" s="102"/>
      <c r="BMI227" s="102"/>
      <c r="BMJ227" s="102"/>
      <c r="BMK227" s="102"/>
      <c r="BML227" s="102"/>
      <c r="BMM227" s="102"/>
      <c r="BMN227" s="102"/>
      <c r="BMO227" s="102"/>
      <c r="BMP227" s="102"/>
      <c r="BMQ227" s="102"/>
      <c r="BMR227" s="102"/>
      <c r="BMS227" s="102"/>
      <c r="BMT227" s="102"/>
      <c r="BMU227" s="102"/>
      <c r="BMV227" s="102"/>
      <c r="BMW227" s="102"/>
      <c r="BMX227" s="102"/>
      <c r="BMY227" s="102"/>
      <c r="BMZ227" s="102"/>
      <c r="BNA227" s="102"/>
      <c r="BNB227" s="102"/>
      <c r="BNC227" s="102"/>
      <c r="BND227" s="102"/>
      <c r="BNE227" s="102"/>
      <c r="BNF227" s="102"/>
      <c r="BNG227" s="102"/>
      <c r="BNH227" s="102"/>
      <c r="BNI227" s="102"/>
      <c r="BNJ227" s="102"/>
      <c r="BNK227" s="102"/>
      <c r="BNL227" s="102"/>
      <c r="BNM227" s="102"/>
      <c r="BNN227" s="102"/>
      <c r="BNO227" s="102"/>
      <c r="BNP227" s="102"/>
      <c r="BNQ227" s="102"/>
      <c r="BNR227" s="102"/>
      <c r="BNS227" s="102"/>
      <c r="BNT227" s="102"/>
      <c r="BNU227" s="102"/>
      <c r="BNV227" s="102"/>
      <c r="BNW227" s="102"/>
      <c r="BNX227" s="102"/>
      <c r="BNY227" s="102"/>
      <c r="BNZ227" s="102"/>
      <c r="BOA227" s="102"/>
      <c r="BOB227" s="102"/>
      <c r="BOC227" s="102"/>
      <c r="BOD227" s="102"/>
      <c r="BOE227" s="102"/>
      <c r="BOF227" s="102"/>
      <c r="BOG227" s="102"/>
      <c r="BOH227" s="102"/>
      <c r="BOI227" s="102"/>
      <c r="BOJ227" s="102"/>
      <c r="BOK227" s="102"/>
      <c r="BOL227" s="102"/>
      <c r="BOM227" s="102"/>
      <c r="BON227" s="102"/>
      <c r="BOO227" s="102"/>
      <c r="BOP227" s="102"/>
      <c r="BOQ227" s="102"/>
      <c r="BOR227" s="102"/>
      <c r="BOS227" s="102"/>
      <c r="BOT227" s="102"/>
      <c r="BOU227" s="102"/>
      <c r="BOV227" s="102"/>
      <c r="BOW227" s="102"/>
      <c r="BOX227" s="102"/>
      <c r="BOY227" s="102"/>
      <c r="BOZ227" s="102"/>
      <c r="BPA227" s="102"/>
      <c r="BPB227" s="102"/>
      <c r="BPC227" s="102"/>
      <c r="BPD227" s="102"/>
      <c r="BPE227" s="102"/>
      <c r="BPF227" s="102"/>
      <c r="BPG227" s="102"/>
      <c r="BPH227" s="102"/>
      <c r="BPI227" s="102"/>
      <c r="BPJ227" s="102"/>
      <c r="BPK227" s="102"/>
      <c r="BPL227" s="102"/>
      <c r="BPM227" s="102"/>
      <c r="BPN227" s="102"/>
      <c r="BPO227" s="102"/>
      <c r="BPP227" s="102"/>
      <c r="BPQ227" s="102"/>
      <c r="BPR227" s="102"/>
      <c r="BPS227" s="102"/>
      <c r="BPT227" s="102"/>
      <c r="BPU227" s="102"/>
      <c r="BPV227" s="102"/>
      <c r="BPW227" s="102"/>
      <c r="BPX227" s="102"/>
      <c r="BPY227" s="102"/>
      <c r="BPZ227" s="102"/>
      <c r="BQA227" s="102"/>
      <c r="BQB227" s="102"/>
      <c r="BQC227" s="102"/>
      <c r="BQD227" s="102"/>
      <c r="BQE227" s="102"/>
      <c r="BQF227" s="102"/>
      <c r="BQG227" s="102"/>
      <c r="BQH227" s="102"/>
      <c r="BQI227" s="102"/>
      <c r="BQJ227" s="102"/>
      <c r="BQK227" s="102"/>
      <c r="BQL227" s="102"/>
      <c r="BQM227" s="102"/>
      <c r="BQN227" s="102"/>
      <c r="BQO227" s="102"/>
      <c r="BQP227" s="102"/>
      <c r="BQQ227" s="102"/>
      <c r="BQR227" s="102"/>
      <c r="BQS227" s="102"/>
      <c r="BQT227" s="102"/>
      <c r="BQU227" s="102"/>
      <c r="BQV227" s="102"/>
      <c r="BQW227" s="102"/>
      <c r="BQX227" s="102"/>
      <c r="BQY227" s="102"/>
      <c r="BQZ227" s="102"/>
      <c r="BRA227" s="102"/>
      <c r="BRB227" s="102"/>
      <c r="BRC227" s="102"/>
      <c r="BRD227" s="102"/>
      <c r="BRE227" s="102"/>
      <c r="BRF227" s="102"/>
      <c r="BRG227" s="102"/>
      <c r="BRH227" s="102"/>
      <c r="BRI227" s="102"/>
      <c r="BRJ227" s="102"/>
      <c r="BRK227" s="102"/>
      <c r="BRL227" s="102"/>
      <c r="BRM227" s="102"/>
      <c r="BRN227" s="102"/>
      <c r="BRO227" s="102"/>
      <c r="BRP227" s="102"/>
      <c r="BRQ227" s="102"/>
      <c r="BRR227" s="102"/>
      <c r="BRS227" s="102"/>
      <c r="BRT227" s="102"/>
      <c r="BRU227" s="102"/>
      <c r="BRV227" s="102"/>
      <c r="BRW227" s="102"/>
      <c r="BRX227" s="102"/>
      <c r="BRY227" s="102"/>
      <c r="BRZ227" s="102"/>
      <c r="BSA227" s="102"/>
      <c r="BSB227" s="102"/>
      <c r="BSC227" s="102"/>
      <c r="BSD227" s="102"/>
      <c r="BSE227" s="102"/>
      <c r="BSF227" s="102"/>
      <c r="BSG227" s="102"/>
      <c r="BSH227" s="102"/>
      <c r="BSI227" s="102"/>
      <c r="BSJ227" s="102"/>
      <c r="BSK227" s="102"/>
      <c r="BSL227" s="102"/>
      <c r="BSM227" s="102"/>
      <c r="BSN227" s="102"/>
      <c r="BSO227" s="102"/>
      <c r="BSP227" s="102"/>
      <c r="BSQ227" s="102"/>
      <c r="BSR227" s="102"/>
      <c r="BSS227" s="102"/>
      <c r="BST227" s="102"/>
      <c r="BSU227" s="102"/>
      <c r="BSV227" s="102"/>
      <c r="BSW227" s="102"/>
      <c r="BSX227" s="102"/>
      <c r="BSY227" s="102"/>
      <c r="BSZ227" s="102"/>
      <c r="BTA227" s="102"/>
      <c r="BTB227" s="102"/>
      <c r="BTC227" s="102"/>
      <c r="BTD227" s="102"/>
      <c r="BTE227" s="102"/>
      <c r="BTF227" s="102"/>
      <c r="BTG227" s="102"/>
      <c r="BTH227" s="102"/>
      <c r="BTI227" s="102"/>
      <c r="BTJ227" s="102"/>
      <c r="BTK227" s="102"/>
      <c r="BTL227" s="102"/>
      <c r="BTM227" s="102"/>
      <c r="BTN227" s="102"/>
      <c r="BTO227" s="102"/>
      <c r="BTP227" s="102"/>
      <c r="BTQ227" s="102"/>
      <c r="BTR227" s="102"/>
      <c r="BTS227" s="102"/>
      <c r="BTT227" s="102"/>
      <c r="BTU227" s="102"/>
      <c r="BTV227" s="102"/>
      <c r="BTW227" s="102"/>
      <c r="BTX227" s="102"/>
      <c r="BTY227" s="102"/>
      <c r="BTZ227" s="102"/>
      <c r="BUA227" s="102"/>
      <c r="BUB227" s="102"/>
      <c r="BUC227" s="102"/>
      <c r="BUD227" s="102"/>
      <c r="BUE227" s="102"/>
      <c r="BUF227" s="102"/>
      <c r="BUG227" s="102"/>
      <c r="BUH227" s="102"/>
      <c r="BUI227" s="102"/>
      <c r="BUJ227" s="102"/>
      <c r="BUK227" s="102"/>
      <c r="BUL227" s="102"/>
      <c r="BUM227" s="102"/>
      <c r="BUN227" s="102"/>
      <c r="BUO227" s="102"/>
      <c r="BUP227" s="102"/>
      <c r="BUQ227" s="102"/>
      <c r="BUR227" s="102"/>
      <c r="BUS227" s="102"/>
      <c r="BUT227" s="102"/>
      <c r="BUU227" s="102"/>
      <c r="BUV227" s="102"/>
      <c r="BUW227" s="102"/>
      <c r="BUX227" s="102"/>
      <c r="BUY227" s="102"/>
      <c r="BUZ227" s="102"/>
      <c r="BVA227" s="102"/>
      <c r="BVB227" s="102"/>
      <c r="BVC227" s="102"/>
      <c r="BVD227" s="102"/>
      <c r="BVE227" s="102"/>
      <c r="BVF227" s="102"/>
      <c r="BVG227" s="102"/>
      <c r="BVH227" s="102"/>
      <c r="BVI227" s="102"/>
      <c r="BVJ227" s="102"/>
      <c r="BVK227" s="102"/>
      <c r="BVL227" s="102"/>
      <c r="BVM227" s="102"/>
      <c r="BVN227" s="102"/>
      <c r="BVO227" s="102"/>
      <c r="BVP227" s="102"/>
      <c r="BVQ227" s="102"/>
      <c r="BVR227" s="102"/>
      <c r="BVS227" s="102"/>
      <c r="BVT227" s="102"/>
      <c r="BVU227" s="102"/>
      <c r="BVV227" s="102"/>
      <c r="BVW227" s="102"/>
      <c r="BVX227" s="102"/>
      <c r="BVY227" s="102"/>
      <c r="BVZ227" s="102"/>
      <c r="BWA227" s="102"/>
      <c r="BWB227" s="102"/>
      <c r="BWC227" s="102"/>
      <c r="BWD227" s="102"/>
      <c r="BWE227" s="102"/>
      <c r="BWF227" s="102"/>
      <c r="BWG227" s="102"/>
      <c r="BWH227" s="102"/>
      <c r="BWI227" s="102"/>
      <c r="BWJ227" s="102"/>
      <c r="BWK227" s="102"/>
      <c r="BWL227" s="102"/>
      <c r="BWM227" s="102"/>
      <c r="BWN227" s="102"/>
      <c r="BWO227" s="102"/>
      <c r="BWP227" s="102"/>
      <c r="BWQ227" s="102"/>
      <c r="BWR227" s="102"/>
      <c r="BWS227" s="102"/>
      <c r="BWT227" s="102"/>
      <c r="BWU227" s="102"/>
      <c r="BWV227" s="102"/>
      <c r="BWW227" s="102"/>
      <c r="BWX227" s="102"/>
      <c r="BWY227" s="102"/>
      <c r="BWZ227" s="102"/>
      <c r="BXA227" s="102"/>
      <c r="BXB227" s="102"/>
      <c r="BXC227" s="102"/>
      <c r="BXD227" s="102"/>
      <c r="BXE227" s="102"/>
      <c r="BXF227" s="102"/>
      <c r="BXG227" s="102"/>
      <c r="BXH227" s="102"/>
      <c r="BXI227" s="102"/>
      <c r="BXJ227" s="102"/>
      <c r="BXK227" s="102"/>
      <c r="BXL227" s="102"/>
      <c r="BXM227" s="102"/>
      <c r="BXN227" s="102"/>
      <c r="BXO227" s="102"/>
      <c r="BXP227" s="102"/>
      <c r="BXQ227" s="102"/>
      <c r="BXR227" s="102"/>
      <c r="BXS227" s="102"/>
      <c r="BXT227" s="102"/>
      <c r="BXU227" s="102"/>
      <c r="BXV227" s="102"/>
      <c r="BXW227" s="102"/>
      <c r="BXX227" s="102"/>
      <c r="BXY227" s="102"/>
      <c r="BXZ227" s="102"/>
      <c r="BYA227" s="102"/>
      <c r="BYB227" s="102"/>
      <c r="BYC227" s="102"/>
      <c r="BYD227" s="102"/>
      <c r="BYE227" s="102"/>
      <c r="BYF227" s="102"/>
      <c r="BYG227" s="102"/>
      <c r="BYH227" s="102"/>
      <c r="BYI227" s="102"/>
      <c r="BYJ227" s="102"/>
      <c r="BYK227" s="102"/>
      <c r="BYL227" s="102"/>
      <c r="BYM227" s="102"/>
      <c r="BYN227" s="102"/>
      <c r="BYO227" s="102"/>
      <c r="BYP227" s="102"/>
      <c r="BYQ227" s="102"/>
      <c r="BYR227" s="102"/>
      <c r="BYS227" s="102"/>
      <c r="BYT227" s="102"/>
      <c r="BYU227" s="102"/>
      <c r="BYV227" s="102"/>
      <c r="BYW227" s="102"/>
      <c r="BYX227" s="102"/>
      <c r="BYY227" s="102"/>
      <c r="BYZ227" s="102"/>
      <c r="BZA227" s="102"/>
      <c r="BZB227" s="102"/>
      <c r="BZC227" s="102"/>
      <c r="BZD227" s="102"/>
      <c r="BZE227" s="102"/>
      <c r="BZF227" s="102"/>
      <c r="BZG227" s="102"/>
      <c r="BZH227" s="102"/>
      <c r="BZI227" s="102"/>
      <c r="BZJ227" s="102"/>
      <c r="BZK227" s="102"/>
      <c r="BZL227" s="102"/>
      <c r="BZM227" s="102"/>
      <c r="BZN227" s="102"/>
      <c r="BZO227" s="102"/>
      <c r="BZP227" s="102"/>
      <c r="BZQ227" s="102"/>
      <c r="BZR227" s="102"/>
      <c r="BZS227" s="102"/>
      <c r="BZT227" s="102"/>
      <c r="BZU227" s="102"/>
      <c r="BZV227" s="102"/>
      <c r="BZW227" s="102"/>
    </row>
    <row r="228" spans="2:2051" ht="14.25" customHeight="1">
      <c r="B228" s="112" t="s">
        <v>801</v>
      </c>
      <c r="C228" s="113" t="s">
        <v>235</v>
      </c>
      <c r="D228" s="113" t="s">
        <v>3</v>
      </c>
      <c r="E228" s="113" t="str">
        <f>'Alcance 3'!C148</f>
        <v>Producto</v>
      </c>
      <c r="F228" s="113" t="str">
        <f>'Alcance 3'!D148</f>
        <v>Tipo de transporte de carga</v>
      </c>
      <c r="G228" s="226" t="s">
        <v>801</v>
      </c>
      <c r="H228" s="237" t="s">
        <v>238</v>
      </c>
      <c r="I228" s="238">
        <v>3</v>
      </c>
      <c r="J228" s="126">
        <f>'Alcance 3'!E148*'Alcance 3'!E155</f>
        <v>0</v>
      </c>
      <c r="K228" s="113" t="s">
        <v>802</v>
      </c>
      <c r="L228" s="113"/>
      <c r="M228" s="298">
        <v>1</v>
      </c>
      <c r="N228" s="117"/>
      <c r="O228" s="113">
        <f t="shared" si="192"/>
        <v>0</v>
      </c>
      <c r="P228" s="115" t="str">
        <f t="shared" si="186"/>
        <v>tkm</v>
      </c>
      <c r="Q228" s="120">
        <f>IFERROR(VLOOKUP($F228,'Datos 1-Factores emisión'!$B$809:$D$820,2,FALSE),0)</f>
        <v>0</v>
      </c>
      <c r="R228" s="121">
        <v>0</v>
      </c>
      <c r="S228" s="121">
        <v>0</v>
      </c>
      <c r="T228" s="121">
        <v>0</v>
      </c>
      <c r="U228" s="121">
        <v>0</v>
      </c>
      <c r="V228" s="120">
        <f t="shared" si="194"/>
        <v>0</v>
      </c>
      <c r="W228" s="121">
        <f t="shared" si="200"/>
        <v>0</v>
      </c>
      <c r="X228" s="121">
        <f t="shared" si="201"/>
        <v>0</v>
      </c>
      <c r="Y228" s="121">
        <f t="shared" si="202"/>
        <v>0</v>
      </c>
      <c r="Z228" s="121">
        <f t="shared" si="203"/>
        <v>0</v>
      </c>
      <c r="AA228" s="121">
        <f t="shared" si="188"/>
        <v>0</v>
      </c>
      <c r="AB228" s="120">
        <f>'Datos 2-Potenciales calent glob'!$E$6</f>
        <v>1</v>
      </c>
      <c r="AC228" s="121">
        <f>'Datos 2-Potenciales calent glob'!$E$31</f>
        <v>28</v>
      </c>
      <c r="AD228" s="121">
        <f>'Datos 2-Potenciales calent glob'!$E$32</f>
        <v>265</v>
      </c>
      <c r="AE228" s="123">
        <f>SUMIF('Datos 2-Potenciales calent glob'!$B$6:$B$56,Cálculos_5!E228,'Datos 2-Potenciales calent glob'!$E$6:$E$56)</f>
        <v>0</v>
      </c>
      <c r="AF228" s="121">
        <f>'Datos 2-Potenciales calent glob'!$E$6</f>
        <v>1</v>
      </c>
      <c r="AG228" s="121">
        <f>'Datos 2-Potenciales calent glob'!$E$6</f>
        <v>1</v>
      </c>
      <c r="AH228" s="120">
        <f t="shared" ref="AH228" si="204">V228*AB228</f>
        <v>0</v>
      </c>
      <c r="AI228" s="121">
        <f t="shared" si="195"/>
        <v>0</v>
      </c>
      <c r="AJ228" s="121">
        <f t="shared" si="196"/>
        <v>0</v>
      </c>
      <c r="AK228" s="121">
        <f t="shared" si="197"/>
        <v>0</v>
      </c>
      <c r="AL228" s="124">
        <f t="shared" si="190"/>
        <v>0</v>
      </c>
      <c r="AM228" s="121">
        <f t="shared" si="198"/>
        <v>0</v>
      </c>
      <c r="AN228" s="207">
        <f t="shared" si="199"/>
        <v>0</v>
      </c>
      <c r="AO228" s="102"/>
      <c r="AP228" s="102"/>
      <c r="AQ228" s="102"/>
      <c r="AR228" s="102"/>
      <c r="AS228" s="102"/>
      <c r="AT228" s="102"/>
      <c r="AU228" s="102"/>
      <c r="AV228" s="102"/>
      <c r="AW228" s="102"/>
      <c r="AX228" s="102"/>
      <c r="AY228" s="102"/>
      <c r="AZ228" s="102"/>
      <c r="BA228" s="102"/>
      <c r="BB228" s="102"/>
      <c r="BC228" s="102"/>
      <c r="BD228" s="102"/>
      <c r="BE228" s="102"/>
      <c r="BF228" s="102"/>
      <c r="BG228" s="102"/>
      <c r="BH228" s="102"/>
      <c r="BI228" s="102"/>
      <c r="BJ228" s="102"/>
      <c r="BK228" s="102"/>
      <c r="BL228" s="102"/>
      <c r="BM228" s="102"/>
      <c r="BN228" s="102"/>
      <c r="BO228" s="102"/>
      <c r="BP228" s="102"/>
      <c r="BQ228" s="102"/>
      <c r="BR228" s="102"/>
      <c r="BS228" s="102"/>
      <c r="BT228" s="102"/>
      <c r="BU228" s="102"/>
      <c r="BV228" s="102"/>
      <c r="BW228" s="102"/>
      <c r="BX228" s="102"/>
      <c r="BY228" s="102"/>
      <c r="BZ228" s="102"/>
      <c r="CA228" s="102"/>
      <c r="CB228" s="102"/>
      <c r="CC228" s="102"/>
      <c r="CD228" s="102"/>
      <c r="CE228" s="102"/>
      <c r="CF228" s="102"/>
      <c r="CG228" s="102"/>
      <c r="CH228" s="102"/>
      <c r="CI228" s="102"/>
      <c r="CJ228" s="102"/>
      <c r="CK228" s="102"/>
      <c r="CL228" s="102"/>
      <c r="CM228" s="102"/>
      <c r="CN228" s="102"/>
      <c r="CO228" s="102"/>
      <c r="CP228" s="102"/>
      <c r="CQ228" s="102"/>
      <c r="CR228" s="102"/>
      <c r="CS228" s="102"/>
      <c r="CT228" s="102"/>
      <c r="CU228" s="102"/>
      <c r="CV228" s="102"/>
      <c r="CW228" s="102"/>
      <c r="CX228" s="102"/>
      <c r="CY228" s="102"/>
      <c r="CZ228" s="102"/>
      <c r="DA228" s="102"/>
      <c r="DB228" s="102"/>
      <c r="DC228" s="102"/>
      <c r="DD228" s="102"/>
      <c r="DE228" s="102"/>
      <c r="DF228" s="102"/>
      <c r="DG228" s="102"/>
      <c r="DH228" s="102"/>
      <c r="DI228" s="102"/>
      <c r="DJ228" s="102"/>
      <c r="DK228" s="102"/>
      <c r="DL228" s="102"/>
      <c r="DM228" s="102"/>
      <c r="DN228" s="102"/>
      <c r="DO228" s="102"/>
      <c r="DP228" s="102"/>
      <c r="DQ228" s="102"/>
      <c r="DR228" s="102"/>
      <c r="DS228" s="102"/>
      <c r="DT228" s="102"/>
      <c r="DU228" s="102"/>
      <c r="DV228" s="102"/>
      <c r="DW228" s="102"/>
      <c r="DX228" s="102"/>
      <c r="DY228" s="102"/>
      <c r="DZ228" s="102"/>
      <c r="EA228" s="102"/>
      <c r="EB228" s="102"/>
      <c r="EC228" s="102"/>
      <c r="ED228" s="102"/>
      <c r="EE228" s="102"/>
      <c r="EF228" s="102"/>
      <c r="EG228" s="102"/>
      <c r="EH228" s="102"/>
      <c r="EI228" s="102"/>
      <c r="EJ228" s="102"/>
      <c r="EK228" s="102"/>
      <c r="EL228" s="102"/>
      <c r="EM228" s="102"/>
      <c r="EN228" s="102"/>
      <c r="EO228" s="102"/>
      <c r="EP228" s="102"/>
      <c r="EQ228" s="102"/>
      <c r="ER228" s="102"/>
      <c r="ES228" s="102"/>
      <c r="ET228" s="102"/>
      <c r="EU228" s="102"/>
      <c r="EV228" s="102"/>
      <c r="EW228" s="102"/>
      <c r="EX228" s="102"/>
      <c r="EY228" s="102"/>
      <c r="EZ228" s="102"/>
      <c r="FA228" s="102"/>
      <c r="FB228" s="102"/>
      <c r="FC228" s="102"/>
      <c r="FD228" s="102"/>
      <c r="FE228" s="102"/>
      <c r="FF228" s="102"/>
      <c r="FG228" s="102"/>
      <c r="FH228" s="102"/>
      <c r="FI228" s="102"/>
      <c r="FJ228" s="102"/>
      <c r="FK228" s="102"/>
      <c r="FL228" s="102"/>
      <c r="FM228" s="102"/>
      <c r="FN228" s="102"/>
      <c r="FO228" s="102"/>
      <c r="FP228" s="102"/>
      <c r="FQ228" s="102"/>
      <c r="FR228" s="102"/>
      <c r="FS228" s="102"/>
      <c r="FT228" s="102"/>
      <c r="FU228" s="102"/>
      <c r="FV228" s="102"/>
      <c r="FW228" s="102"/>
      <c r="FX228" s="102"/>
      <c r="FY228" s="102"/>
      <c r="FZ228" s="102"/>
      <c r="GA228" s="102"/>
      <c r="GB228" s="102"/>
      <c r="GC228" s="102"/>
      <c r="GD228" s="102"/>
      <c r="GE228" s="102"/>
      <c r="GF228" s="102"/>
      <c r="GG228" s="102"/>
      <c r="GH228" s="102"/>
      <c r="GI228" s="102"/>
      <c r="GJ228" s="102"/>
      <c r="GK228" s="102"/>
      <c r="GL228" s="102"/>
      <c r="GM228" s="102"/>
      <c r="GN228" s="102"/>
      <c r="GO228" s="102"/>
      <c r="GP228" s="102"/>
      <c r="GQ228" s="102"/>
      <c r="GR228" s="102"/>
      <c r="GS228" s="102"/>
      <c r="GT228" s="102"/>
      <c r="GU228" s="102"/>
      <c r="GV228" s="102"/>
      <c r="GW228" s="102"/>
      <c r="GX228" s="102"/>
      <c r="GY228" s="102"/>
      <c r="GZ228" s="102"/>
      <c r="HA228" s="102"/>
      <c r="HB228" s="102"/>
      <c r="HC228" s="102"/>
      <c r="HD228" s="102"/>
      <c r="HE228" s="102"/>
      <c r="HF228" s="102"/>
      <c r="HG228" s="102"/>
      <c r="HH228" s="102"/>
      <c r="HI228" s="102"/>
      <c r="HJ228" s="102"/>
      <c r="HK228" s="102"/>
      <c r="HL228" s="102"/>
      <c r="HM228" s="102"/>
      <c r="HN228" s="102"/>
      <c r="HO228" s="102"/>
      <c r="HP228" s="102"/>
      <c r="HQ228" s="102"/>
      <c r="HR228" s="102"/>
      <c r="HS228" s="102"/>
      <c r="HT228" s="102"/>
      <c r="HU228" s="102"/>
      <c r="HV228" s="102"/>
      <c r="HW228" s="102"/>
      <c r="HX228" s="102"/>
      <c r="HY228" s="102"/>
      <c r="HZ228" s="102"/>
      <c r="IA228" s="102"/>
      <c r="IB228" s="102"/>
      <c r="IC228" s="102"/>
      <c r="ID228" s="102"/>
      <c r="IE228" s="102"/>
      <c r="IF228" s="102"/>
      <c r="IG228" s="102"/>
      <c r="IH228" s="102"/>
      <c r="II228" s="102"/>
      <c r="IJ228" s="102"/>
      <c r="IK228" s="102"/>
      <c r="IL228" s="102"/>
      <c r="IM228" s="102"/>
      <c r="IN228" s="102"/>
      <c r="IO228" s="102"/>
      <c r="IP228" s="102"/>
      <c r="IQ228" s="102"/>
      <c r="IR228" s="102"/>
      <c r="IS228" s="102"/>
      <c r="IT228" s="102"/>
      <c r="IU228" s="102"/>
      <c r="IV228" s="102"/>
      <c r="IW228" s="102"/>
      <c r="IX228" s="102"/>
      <c r="IY228" s="102"/>
      <c r="IZ228" s="102"/>
      <c r="JA228" s="102"/>
      <c r="JB228" s="102"/>
      <c r="JC228" s="102"/>
      <c r="JD228" s="102"/>
      <c r="JE228" s="102"/>
      <c r="JF228" s="102"/>
      <c r="JG228" s="102"/>
      <c r="JH228" s="102"/>
      <c r="JI228" s="102"/>
      <c r="JJ228" s="102"/>
      <c r="JK228" s="102"/>
      <c r="JL228" s="102"/>
      <c r="JM228" s="102"/>
      <c r="JN228" s="102"/>
      <c r="JO228" s="102"/>
      <c r="JP228" s="102"/>
      <c r="JQ228" s="102"/>
      <c r="JR228" s="102"/>
      <c r="JS228" s="102"/>
      <c r="JT228" s="102"/>
      <c r="JU228" s="102"/>
      <c r="JV228" s="102"/>
      <c r="JW228" s="102"/>
      <c r="JX228" s="102"/>
      <c r="JY228" s="102"/>
      <c r="JZ228" s="102"/>
      <c r="KA228" s="102"/>
      <c r="KB228" s="102"/>
      <c r="KC228" s="102"/>
      <c r="KD228" s="102"/>
      <c r="KE228" s="102"/>
      <c r="KF228" s="102"/>
      <c r="KG228" s="102"/>
      <c r="KH228" s="102"/>
      <c r="KI228" s="102"/>
      <c r="KJ228" s="102"/>
      <c r="KK228" s="102"/>
      <c r="KL228" s="102"/>
      <c r="KM228" s="102"/>
      <c r="KN228" s="102"/>
      <c r="KO228" s="102"/>
      <c r="KP228" s="102"/>
      <c r="KQ228" s="102"/>
      <c r="KR228" s="102"/>
      <c r="KS228" s="102"/>
      <c r="KT228" s="102"/>
      <c r="KU228" s="102"/>
      <c r="KV228" s="102"/>
      <c r="KW228" s="102"/>
      <c r="KX228" s="102"/>
      <c r="KY228" s="102"/>
      <c r="KZ228" s="102"/>
      <c r="LA228" s="102"/>
      <c r="LB228" s="102"/>
      <c r="LC228" s="102"/>
      <c r="LD228" s="102"/>
      <c r="LE228" s="102"/>
      <c r="LF228" s="102"/>
      <c r="LG228" s="102"/>
      <c r="LH228" s="102"/>
      <c r="LI228" s="102"/>
      <c r="LJ228" s="102"/>
      <c r="LK228" s="102"/>
      <c r="LL228" s="102"/>
      <c r="LM228" s="102"/>
      <c r="LN228" s="102"/>
      <c r="LO228" s="102"/>
      <c r="LP228" s="102"/>
      <c r="LQ228" s="102"/>
      <c r="LR228" s="102"/>
      <c r="LS228" s="102"/>
      <c r="LT228" s="102"/>
      <c r="LU228" s="102"/>
      <c r="LV228" s="102"/>
      <c r="LW228" s="102"/>
      <c r="LX228" s="102"/>
      <c r="LY228" s="102"/>
      <c r="LZ228" s="102"/>
      <c r="MA228" s="102"/>
      <c r="MB228" s="102"/>
      <c r="MC228" s="102"/>
      <c r="MD228" s="102"/>
      <c r="ME228" s="102"/>
      <c r="MF228" s="102"/>
      <c r="MG228" s="102"/>
      <c r="MH228" s="102"/>
      <c r="MI228" s="102"/>
      <c r="MJ228" s="102"/>
      <c r="MK228" s="102"/>
      <c r="ML228" s="102"/>
      <c r="MM228" s="102"/>
      <c r="MN228" s="102"/>
      <c r="MO228" s="102"/>
      <c r="MP228" s="102"/>
      <c r="MQ228" s="102"/>
      <c r="MR228" s="102"/>
      <c r="MS228" s="102"/>
      <c r="MT228" s="102"/>
      <c r="MU228" s="102"/>
      <c r="MV228" s="102"/>
      <c r="MW228" s="102"/>
      <c r="MX228" s="102"/>
      <c r="MY228" s="102"/>
      <c r="MZ228" s="102"/>
      <c r="NA228" s="102"/>
      <c r="NB228" s="102"/>
      <c r="NC228" s="102"/>
      <c r="ND228" s="102"/>
      <c r="NE228" s="102"/>
      <c r="NF228" s="102"/>
      <c r="NG228" s="102"/>
      <c r="NH228" s="102"/>
      <c r="NI228" s="102"/>
      <c r="NJ228" s="102"/>
      <c r="NK228" s="102"/>
      <c r="NL228" s="102"/>
      <c r="NM228" s="102"/>
      <c r="NN228" s="102"/>
      <c r="NO228" s="102"/>
      <c r="NP228" s="102"/>
      <c r="NQ228" s="102"/>
      <c r="NR228" s="102"/>
      <c r="NS228" s="102"/>
      <c r="NT228" s="102"/>
      <c r="NU228" s="102"/>
      <c r="NV228" s="102"/>
      <c r="NW228" s="102"/>
      <c r="NX228" s="102"/>
      <c r="NY228" s="102"/>
      <c r="NZ228" s="102"/>
      <c r="OA228" s="102"/>
      <c r="OB228" s="102"/>
      <c r="OC228" s="102"/>
      <c r="OD228" s="102"/>
      <c r="OE228" s="102"/>
      <c r="OF228" s="102"/>
      <c r="OG228" s="102"/>
      <c r="OH228" s="102"/>
      <c r="OI228" s="102"/>
      <c r="OJ228" s="102"/>
      <c r="OK228" s="102"/>
      <c r="OL228" s="102"/>
      <c r="OM228" s="102"/>
      <c r="ON228" s="102"/>
      <c r="OO228" s="102"/>
      <c r="OP228" s="102"/>
      <c r="OQ228" s="102"/>
      <c r="OR228" s="102"/>
      <c r="OS228" s="102"/>
      <c r="OT228" s="102"/>
      <c r="OU228" s="102"/>
      <c r="OV228" s="102"/>
      <c r="OW228" s="102"/>
      <c r="OX228" s="102"/>
      <c r="OY228" s="102"/>
      <c r="OZ228" s="102"/>
      <c r="PA228" s="102"/>
      <c r="PB228" s="102"/>
      <c r="PC228" s="102"/>
      <c r="PD228" s="102"/>
      <c r="PE228" s="102"/>
      <c r="PF228" s="102"/>
      <c r="PG228" s="102"/>
      <c r="PH228" s="102"/>
      <c r="PI228" s="102"/>
      <c r="PJ228" s="102"/>
      <c r="PK228" s="102"/>
      <c r="PL228" s="102"/>
      <c r="PM228" s="102"/>
      <c r="PN228" s="102"/>
      <c r="PO228" s="102"/>
      <c r="PP228" s="102"/>
      <c r="PQ228" s="102"/>
      <c r="PR228" s="102"/>
      <c r="PS228" s="102"/>
      <c r="PT228" s="102"/>
      <c r="PU228" s="102"/>
      <c r="PV228" s="102"/>
      <c r="PW228" s="102"/>
      <c r="PX228" s="102"/>
      <c r="PY228" s="102"/>
      <c r="PZ228" s="102"/>
      <c r="QA228" s="102"/>
      <c r="QB228" s="102"/>
      <c r="QC228" s="102"/>
      <c r="QD228" s="102"/>
      <c r="QE228" s="102"/>
      <c r="QF228" s="102"/>
      <c r="QG228" s="102"/>
      <c r="QH228" s="102"/>
      <c r="QI228" s="102"/>
      <c r="QJ228" s="102"/>
      <c r="QK228" s="102"/>
      <c r="QL228" s="102"/>
      <c r="QM228" s="102"/>
      <c r="QN228" s="102"/>
      <c r="QO228" s="102"/>
      <c r="QP228" s="102"/>
      <c r="QQ228" s="102"/>
      <c r="QR228" s="102"/>
      <c r="QS228" s="102"/>
      <c r="QT228" s="102"/>
      <c r="QU228" s="102"/>
      <c r="QV228" s="102"/>
      <c r="QW228" s="102"/>
      <c r="QX228" s="102"/>
      <c r="QY228" s="102"/>
      <c r="QZ228" s="102"/>
      <c r="RA228" s="102"/>
      <c r="RB228" s="102"/>
      <c r="RC228" s="102"/>
      <c r="RD228" s="102"/>
      <c r="RE228" s="102"/>
      <c r="RF228" s="102"/>
      <c r="RG228" s="102"/>
      <c r="RH228" s="102"/>
      <c r="RI228" s="102"/>
      <c r="RJ228" s="102"/>
      <c r="RK228" s="102"/>
      <c r="RL228" s="102"/>
      <c r="RM228" s="102"/>
      <c r="RN228" s="102"/>
      <c r="RO228" s="102"/>
      <c r="RP228" s="102"/>
      <c r="RQ228" s="102"/>
      <c r="RR228" s="102"/>
      <c r="RS228" s="102"/>
      <c r="RT228" s="102"/>
      <c r="RU228" s="102"/>
      <c r="RV228" s="102"/>
      <c r="RW228" s="102"/>
      <c r="RX228" s="102"/>
      <c r="RY228" s="102"/>
      <c r="RZ228" s="102"/>
      <c r="SA228" s="102"/>
      <c r="SB228" s="102"/>
      <c r="SC228" s="102"/>
      <c r="SD228" s="102"/>
      <c r="SE228" s="102"/>
      <c r="SF228" s="102"/>
      <c r="SG228" s="102"/>
      <c r="SH228" s="102"/>
      <c r="SI228" s="102"/>
      <c r="SJ228" s="102"/>
      <c r="SK228" s="102"/>
      <c r="SL228" s="102"/>
      <c r="SM228" s="102"/>
      <c r="SN228" s="102"/>
      <c r="SO228" s="102"/>
      <c r="SP228" s="102"/>
      <c r="SQ228" s="102"/>
      <c r="SR228" s="102"/>
      <c r="SS228" s="102"/>
      <c r="ST228" s="102"/>
      <c r="SU228" s="102"/>
      <c r="SV228" s="102"/>
      <c r="SW228" s="102"/>
      <c r="SX228" s="102"/>
      <c r="SY228" s="102"/>
      <c r="SZ228" s="102"/>
      <c r="TA228" s="102"/>
      <c r="TB228" s="102"/>
      <c r="TC228" s="102"/>
      <c r="TD228" s="102"/>
      <c r="TE228" s="102"/>
      <c r="TF228" s="102"/>
      <c r="TG228" s="102"/>
      <c r="TH228" s="102"/>
      <c r="TI228" s="102"/>
      <c r="TJ228" s="102"/>
      <c r="TK228" s="102"/>
      <c r="TL228" s="102"/>
      <c r="TM228" s="102"/>
      <c r="TN228" s="102"/>
      <c r="TO228" s="102"/>
      <c r="TP228" s="102"/>
      <c r="TQ228" s="102"/>
      <c r="TR228" s="102"/>
      <c r="TS228" s="102"/>
      <c r="TT228" s="102"/>
      <c r="TU228" s="102"/>
      <c r="TV228" s="102"/>
      <c r="TW228" s="102"/>
      <c r="TX228" s="102"/>
      <c r="TY228" s="102"/>
      <c r="TZ228" s="102"/>
      <c r="UA228" s="102"/>
      <c r="UB228" s="102"/>
      <c r="UC228" s="102"/>
      <c r="UD228" s="102"/>
      <c r="UE228" s="102"/>
      <c r="UF228" s="102"/>
      <c r="UG228" s="102"/>
      <c r="UH228" s="102"/>
      <c r="UI228" s="102"/>
      <c r="UJ228" s="102"/>
      <c r="UK228" s="102"/>
      <c r="UL228" s="102"/>
      <c r="UM228" s="102"/>
      <c r="UN228" s="102"/>
      <c r="UO228" s="102"/>
      <c r="UP228" s="102"/>
      <c r="UQ228" s="102"/>
      <c r="UR228" s="102"/>
      <c r="US228" s="102"/>
      <c r="UT228" s="102"/>
      <c r="UU228" s="102"/>
      <c r="UV228" s="102"/>
      <c r="UW228" s="102"/>
      <c r="UX228" s="102"/>
      <c r="UY228" s="102"/>
      <c r="UZ228" s="102"/>
      <c r="VA228" s="102"/>
      <c r="VB228" s="102"/>
      <c r="VC228" s="102"/>
      <c r="VD228" s="102"/>
      <c r="VE228" s="102"/>
      <c r="VF228" s="102"/>
      <c r="VG228" s="102"/>
      <c r="VH228" s="102"/>
      <c r="VI228" s="102"/>
      <c r="VJ228" s="102"/>
      <c r="VK228" s="102"/>
      <c r="VL228" s="102"/>
      <c r="VM228" s="102"/>
      <c r="VN228" s="102"/>
      <c r="VO228" s="102"/>
      <c r="VP228" s="102"/>
      <c r="VQ228" s="102"/>
      <c r="VR228" s="102"/>
      <c r="VS228" s="102"/>
      <c r="VT228" s="102"/>
      <c r="VU228" s="102"/>
      <c r="VV228" s="102"/>
      <c r="VW228" s="102"/>
      <c r="VX228" s="102"/>
      <c r="VY228" s="102"/>
      <c r="VZ228" s="102"/>
      <c r="WA228" s="102"/>
      <c r="WB228" s="102"/>
      <c r="WC228" s="102"/>
      <c r="WD228" s="102"/>
      <c r="WE228" s="102"/>
      <c r="WF228" s="102"/>
      <c r="WG228" s="102"/>
      <c r="WH228" s="102"/>
      <c r="WI228" s="102"/>
      <c r="WJ228" s="102"/>
      <c r="WK228" s="102"/>
      <c r="WL228" s="102"/>
      <c r="WM228" s="102"/>
      <c r="WN228" s="102"/>
      <c r="WO228" s="102"/>
      <c r="WP228" s="102"/>
      <c r="WQ228" s="102"/>
      <c r="WR228" s="102"/>
      <c r="WS228" s="102"/>
      <c r="WT228" s="102"/>
      <c r="WU228" s="102"/>
      <c r="WV228" s="102"/>
      <c r="WW228" s="102"/>
      <c r="WX228" s="102"/>
      <c r="WY228" s="102"/>
      <c r="WZ228" s="102"/>
      <c r="XA228" s="102"/>
      <c r="XB228" s="102"/>
      <c r="XC228" s="102"/>
      <c r="XD228" s="102"/>
      <c r="XE228" s="102"/>
      <c r="XF228" s="102"/>
      <c r="XG228" s="102"/>
      <c r="XH228" s="102"/>
      <c r="XI228" s="102"/>
      <c r="XJ228" s="102"/>
      <c r="XK228" s="102"/>
      <c r="XL228" s="102"/>
      <c r="XM228" s="102"/>
      <c r="XN228" s="102"/>
      <c r="XO228" s="102"/>
      <c r="XP228" s="102"/>
      <c r="XQ228" s="102"/>
      <c r="XR228" s="102"/>
      <c r="XS228" s="102"/>
      <c r="XT228" s="102"/>
      <c r="XU228" s="102"/>
      <c r="XV228" s="102"/>
      <c r="XW228" s="102"/>
      <c r="XX228" s="102"/>
      <c r="XY228" s="102"/>
      <c r="XZ228" s="102"/>
      <c r="YA228" s="102"/>
      <c r="YB228" s="102"/>
      <c r="YC228" s="102"/>
      <c r="YD228" s="102"/>
      <c r="YE228" s="102"/>
      <c r="YF228" s="102"/>
      <c r="YG228" s="102"/>
      <c r="YH228" s="102"/>
      <c r="YI228" s="102"/>
      <c r="YJ228" s="102"/>
      <c r="YK228" s="102"/>
      <c r="YL228" s="102"/>
      <c r="YM228" s="102"/>
      <c r="YN228" s="102"/>
      <c r="YO228" s="102"/>
      <c r="YP228" s="102"/>
      <c r="YQ228" s="102"/>
      <c r="YR228" s="102"/>
      <c r="YS228" s="102"/>
      <c r="YT228" s="102"/>
      <c r="YU228" s="102"/>
      <c r="YV228" s="102"/>
      <c r="YW228" s="102"/>
      <c r="YX228" s="102"/>
      <c r="YY228" s="102"/>
      <c r="YZ228" s="102"/>
      <c r="ZA228" s="102"/>
      <c r="ZB228" s="102"/>
      <c r="ZC228" s="102"/>
      <c r="ZD228" s="102"/>
      <c r="ZE228" s="102"/>
      <c r="ZF228" s="102"/>
      <c r="ZG228" s="102"/>
      <c r="ZH228" s="102"/>
      <c r="ZI228" s="102"/>
      <c r="ZJ228" s="102"/>
      <c r="ZK228" s="102"/>
      <c r="ZL228" s="102"/>
      <c r="ZM228" s="102"/>
      <c r="ZN228" s="102"/>
      <c r="ZO228" s="102"/>
      <c r="ZP228" s="102"/>
      <c r="ZQ228" s="102"/>
      <c r="ZR228" s="102"/>
      <c r="ZS228" s="102"/>
      <c r="ZT228" s="102"/>
      <c r="ZU228" s="102"/>
      <c r="ZV228" s="102"/>
      <c r="ZW228" s="102"/>
      <c r="ZX228" s="102"/>
      <c r="ZY228" s="102"/>
      <c r="ZZ228" s="102"/>
      <c r="AAA228" s="102"/>
      <c r="AAB228" s="102"/>
      <c r="AAC228" s="102"/>
      <c r="AAD228" s="102"/>
      <c r="AAE228" s="102"/>
      <c r="AAF228" s="102"/>
      <c r="AAG228" s="102"/>
      <c r="AAH228" s="102"/>
      <c r="AAI228" s="102"/>
      <c r="AAJ228" s="102"/>
      <c r="AAK228" s="102"/>
      <c r="AAL228" s="102"/>
      <c r="AAM228" s="102"/>
      <c r="AAN228" s="102"/>
      <c r="AAO228" s="102"/>
      <c r="AAP228" s="102"/>
      <c r="AAQ228" s="102"/>
      <c r="AAR228" s="102"/>
      <c r="AAS228" s="102"/>
      <c r="AAT228" s="102"/>
      <c r="AAU228" s="102"/>
      <c r="AAV228" s="102"/>
      <c r="AAW228" s="102"/>
      <c r="AAX228" s="102"/>
      <c r="AAY228" s="102"/>
      <c r="AAZ228" s="102"/>
      <c r="ABA228" s="102"/>
      <c r="ABB228" s="102"/>
      <c r="ABC228" s="102"/>
      <c r="ABD228" s="102"/>
      <c r="ABE228" s="102"/>
      <c r="ABF228" s="102"/>
      <c r="ABG228" s="102"/>
      <c r="ABH228" s="102"/>
      <c r="ABI228" s="102"/>
      <c r="ABJ228" s="102"/>
      <c r="ABK228" s="102"/>
      <c r="ABL228" s="102"/>
      <c r="ABM228" s="102"/>
      <c r="ABN228" s="102"/>
      <c r="ABO228" s="102"/>
      <c r="ABP228" s="102"/>
      <c r="ABQ228" s="102"/>
      <c r="ABR228" s="102"/>
      <c r="ABS228" s="102"/>
      <c r="ABT228" s="102"/>
      <c r="ABU228" s="102"/>
      <c r="ABV228" s="102"/>
      <c r="ABW228" s="102"/>
      <c r="ABX228" s="102"/>
      <c r="ABY228" s="102"/>
      <c r="ABZ228" s="102"/>
      <c r="ACA228" s="102"/>
      <c r="ACB228" s="102"/>
      <c r="ACC228" s="102"/>
      <c r="ACD228" s="102"/>
      <c r="ACE228" s="102"/>
      <c r="ACF228" s="102"/>
      <c r="ACG228" s="102"/>
      <c r="ACH228" s="102"/>
      <c r="ACI228" s="102"/>
      <c r="ACJ228" s="102"/>
      <c r="ACK228" s="102"/>
      <c r="ACL228" s="102"/>
      <c r="ACM228" s="102"/>
      <c r="ACN228" s="102"/>
      <c r="ACO228" s="102"/>
      <c r="ACP228" s="102"/>
      <c r="ACQ228" s="102"/>
      <c r="ACR228" s="102"/>
      <c r="ACS228" s="102"/>
      <c r="ACT228" s="102"/>
      <c r="ACU228" s="102"/>
      <c r="ACV228" s="102"/>
      <c r="ACW228" s="102"/>
      <c r="ACX228" s="102"/>
      <c r="ACY228" s="102"/>
      <c r="ACZ228" s="102"/>
      <c r="ADA228" s="102"/>
      <c r="ADB228" s="102"/>
      <c r="ADC228" s="102"/>
      <c r="ADD228" s="102"/>
      <c r="ADE228" s="102"/>
      <c r="ADF228" s="102"/>
      <c r="ADG228" s="102"/>
      <c r="ADH228" s="102"/>
      <c r="ADI228" s="102"/>
      <c r="ADJ228" s="102"/>
      <c r="ADK228" s="102"/>
      <c r="ADL228" s="102"/>
      <c r="ADM228" s="102"/>
      <c r="ADN228" s="102"/>
      <c r="ADO228" s="102"/>
      <c r="ADP228" s="102"/>
      <c r="ADQ228" s="102"/>
      <c r="ADR228" s="102"/>
      <c r="ADS228" s="102"/>
      <c r="ADT228" s="102"/>
      <c r="ADU228" s="102"/>
      <c r="ADV228" s="102"/>
      <c r="ADW228" s="102"/>
      <c r="ADX228" s="102"/>
      <c r="ADY228" s="102"/>
      <c r="ADZ228" s="102"/>
      <c r="AEA228" s="102"/>
      <c r="AEB228" s="102"/>
      <c r="AEC228" s="102"/>
      <c r="AED228" s="102"/>
      <c r="AEE228" s="102"/>
      <c r="AEF228" s="102"/>
      <c r="AEG228" s="102"/>
      <c r="AEH228" s="102"/>
      <c r="AEI228" s="102"/>
      <c r="AEJ228" s="102"/>
      <c r="AEK228" s="102"/>
      <c r="AEL228" s="102"/>
      <c r="AEM228" s="102"/>
      <c r="AEN228" s="102"/>
      <c r="AEO228" s="102"/>
      <c r="AEP228" s="102"/>
      <c r="AEQ228" s="102"/>
      <c r="AER228" s="102"/>
      <c r="AES228" s="102"/>
      <c r="AET228" s="102"/>
      <c r="AEU228" s="102"/>
      <c r="AEV228" s="102"/>
      <c r="AEW228" s="102"/>
      <c r="AEX228" s="102"/>
      <c r="AEY228" s="102"/>
      <c r="AEZ228" s="102"/>
      <c r="AFA228" s="102"/>
      <c r="AFB228" s="102"/>
      <c r="AFC228" s="102"/>
      <c r="AFD228" s="102"/>
      <c r="AFE228" s="102"/>
      <c r="AFF228" s="102"/>
      <c r="AFG228" s="102"/>
      <c r="AFH228" s="102"/>
      <c r="AFI228" s="102"/>
      <c r="AFJ228" s="102"/>
      <c r="AFK228" s="102"/>
      <c r="AFL228" s="102"/>
      <c r="AFM228" s="102"/>
      <c r="AFN228" s="102"/>
      <c r="AFO228" s="102"/>
      <c r="AFP228" s="102"/>
      <c r="AFQ228" s="102"/>
      <c r="AFR228" s="102"/>
      <c r="AFS228" s="102"/>
      <c r="AFT228" s="102"/>
      <c r="AFU228" s="102"/>
      <c r="AFV228" s="102"/>
      <c r="AFW228" s="102"/>
      <c r="AFX228" s="102"/>
      <c r="AFY228" s="102"/>
      <c r="AFZ228" s="102"/>
      <c r="AGA228" s="102"/>
      <c r="AGB228" s="102"/>
      <c r="AGC228" s="102"/>
      <c r="AGD228" s="102"/>
      <c r="AGE228" s="102"/>
      <c r="AGF228" s="102"/>
      <c r="AGG228" s="102"/>
      <c r="AGH228" s="102"/>
      <c r="AGI228" s="102"/>
      <c r="AGJ228" s="102"/>
      <c r="AGK228" s="102"/>
      <c r="AGL228" s="102"/>
      <c r="AGM228" s="102"/>
      <c r="AGN228" s="102"/>
      <c r="AGO228" s="102"/>
      <c r="AGP228" s="102"/>
      <c r="AGQ228" s="102"/>
      <c r="AGR228" s="102"/>
      <c r="AGS228" s="102"/>
      <c r="AGT228" s="102"/>
      <c r="AGU228" s="102"/>
      <c r="AGV228" s="102"/>
      <c r="AGW228" s="102"/>
      <c r="AGX228" s="102"/>
      <c r="AGY228" s="102"/>
      <c r="AGZ228" s="102"/>
      <c r="AHA228" s="102"/>
      <c r="AHB228" s="102"/>
      <c r="AHC228" s="102"/>
      <c r="AHD228" s="102"/>
      <c r="AHE228" s="102"/>
      <c r="AHF228" s="102"/>
      <c r="AHG228" s="102"/>
      <c r="AHH228" s="102"/>
      <c r="AHI228" s="102"/>
      <c r="AHJ228" s="102"/>
      <c r="AHK228" s="102"/>
      <c r="AHL228" s="102"/>
      <c r="AHM228" s="102"/>
      <c r="AHN228" s="102"/>
      <c r="AHO228" s="102"/>
      <c r="AHP228" s="102"/>
      <c r="AHQ228" s="102"/>
      <c r="AHR228" s="102"/>
      <c r="AHS228" s="102"/>
      <c r="AHT228" s="102"/>
      <c r="AHU228" s="102"/>
      <c r="AHV228" s="102"/>
      <c r="AHW228" s="102"/>
      <c r="AHX228" s="102"/>
      <c r="AHY228" s="102"/>
      <c r="AHZ228" s="102"/>
      <c r="AIA228" s="102"/>
      <c r="AIB228" s="102"/>
      <c r="AIC228" s="102"/>
      <c r="AID228" s="102"/>
      <c r="AIE228" s="102"/>
      <c r="AIF228" s="102"/>
      <c r="AIG228" s="102"/>
      <c r="AIH228" s="102"/>
      <c r="AII228" s="102"/>
      <c r="AIJ228" s="102"/>
      <c r="AIK228" s="102"/>
      <c r="AIL228" s="102"/>
      <c r="AIM228" s="102"/>
      <c r="AIN228" s="102"/>
      <c r="AIO228" s="102"/>
      <c r="AIP228" s="102"/>
      <c r="AIQ228" s="102"/>
      <c r="AIR228" s="102"/>
      <c r="AIS228" s="102"/>
      <c r="AIT228" s="102"/>
      <c r="AIU228" s="102"/>
      <c r="AIV228" s="102"/>
      <c r="AIW228" s="102"/>
      <c r="AIX228" s="102"/>
      <c r="AIY228" s="102"/>
      <c r="AIZ228" s="102"/>
      <c r="AJA228" s="102"/>
      <c r="AJB228" s="102"/>
      <c r="AJC228" s="102"/>
      <c r="AJD228" s="102"/>
      <c r="AJE228" s="102"/>
      <c r="AJF228" s="102"/>
      <c r="AJG228" s="102"/>
      <c r="AJH228" s="102"/>
      <c r="AJI228" s="102"/>
      <c r="AJJ228" s="102"/>
      <c r="AJK228" s="102"/>
      <c r="AJL228" s="102"/>
      <c r="AJM228" s="102"/>
      <c r="AJN228" s="102"/>
      <c r="AJO228" s="102"/>
      <c r="AJP228" s="102"/>
      <c r="AJQ228" s="102"/>
      <c r="AJR228" s="102"/>
      <c r="AJS228" s="102"/>
      <c r="AJT228" s="102"/>
      <c r="AJU228" s="102"/>
      <c r="AJV228" s="102"/>
      <c r="AJW228" s="102"/>
      <c r="AJX228" s="102"/>
      <c r="AJY228" s="102"/>
      <c r="AJZ228" s="102"/>
      <c r="AKA228" s="102"/>
      <c r="AKB228" s="102"/>
      <c r="AKC228" s="102"/>
      <c r="AKD228" s="102"/>
      <c r="AKE228" s="102"/>
      <c r="AKF228" s="102"/>
      <c r="AKG228" s="102"/>
      <c r="AKH228" s="102"/>
      <c r="AKI228" s="102"/>
      <c r="AKJ228" s="102"/>
      <c r="AKK228" s="102"/>
      <c r="AKL228" s="102"/>
      <c r="AKM228" s="102"/>
      <c r="AKN228" s="102"/>
      <c r="AKO228" s="102"/>
      <c r="AKP228" s="102"/>
      <c r="AKQ228" s="102"/>
      <c r="AKR228" s="102"/>
      <c r="AKS228" s="102"/>
      <c r="AKT228" s="102"/>
      <c r="AKU228" s="102"/>
      <c r="AKV228" s="102"/>
      <c r="AKW228" s="102"/>
      <c r="AKX228" s="102"/>
      <c r="AKY228" s="102"/>
      <c r="AKZ228" s="102"/>
      <c r="ALA228" s="102"/>
      <c r="ALB228" s="102"/>
      <c r="ALC228" s="102"/>
      <c r="ALD228" s="102"/>
      <c r="ALE228" s="102"/>
      <c r="ALF228" s="102"/>
      <c r="ALG228" s="102"/>
      <c r="ALH228" s="102"/>
      <c r="ALI228" s="102"/>
      <c r="ALJ228" s="102"/>
      <c r="ALK228" s="102"/>
      <c r="ALL228" s="102"/>
      <c r="ALM228" s="102"/>
      <c r="ALN228" s="102"/>
      <c r="ALO228" s="102"/>
      <c r="ALP228" s="102"/>
      <c r="ALQ228" s="102"/>
      <c r="ALR228" s="102"/>
      <c r="ALS228" s="102"/>
      <c r="ALT228" s="102"/>
      <c r="ALU228" s="102"/>
      <c r="ALV228" s="102"/>
      <c r="ALW228" s="102"/>
      <c r="ALX228" s="102"/>
      <c r="ALY228" s="102"/>
      <c r="ALZ228" s="102"/>
      <c r="AMA228" s="102"/>
      <c r="AMB228" s="102"/>
      <c r="AMC228" s="102"/>
      <c r="AMD228" s="102"/>
      <c r="AME228" s="102"/>
      <c r="AMF228" s="102"/>
      <c r="AMG228" s="102"/>
      <c r="AMH228" s="102"/>
      <c r="AMI228" s="102"/>
      <c r="AMJ228" s="102"/>
      <c r="AMK228" s="102"/>
      <c r="AML228" s="102"/>
      <c r="AMM228" s="102"/>
      <c r="AMN228" s="102"/>
      <c r="AMO228" s="102"/>
      <c r="AMP228" s="102"/>
      <c r="AMQ228" s="102"/>
      <c r="AMR228" s="102"/>
      <c r="AMS228" s="102"/>
      <c r="AMT228" s="102"/>
      <c r="AMU228" s="102"/>
      <c r="AMV228" s="102"/>
      <c r="AMW228" s="102"/>
      <c r="AMX228" s="102"/>
      <c r="AMY228" s="102"/>
      <c r="AMZ228" s="102"/>
      <c r="ANA228" s="102"/>
      <c r="ANB228" s="102"/>
      <c r="ANC228" s="102"/>
      <c r="AND228" s="102"/>
      <c r="ANE228" s="102"/>
      <c r="ANF228" s="102"/>
      <c r="ANG228" s="102"/>
      <c r="ANH228" s="102"/>
      <c r="ANI228" s="102"/>
      <c r="ANJ228" s="102"/>
      <c r="ANK228" s="102"/>
      <c r="ANL228" s="102"/>
      <c r="ANM228" s="102"/>
      <c r="ANN228" s="102"/>
      <c r="ANO228" s="102"/>
      <c r="ANP228" s="102"/>
      <c r="ANQ228" s="102"/>
      <c r="ANR228" s="102"/>
      <c r="ANS228" s="102"/>
      <c r="ANT228" s="102"/>
      <c r="ANU228" s="102"/>
      <c r="ANV228" s="102"/>
      <c r="ANW228" s="102"/>
      <c r="ANX228" s="102"/>
      <c r="ANY228" s="102"/>
      <c r="ANZ228" s="102"/>
      <c r="AOA228" s="102"/>
      <c r="AOB228" s="102"/>
      <c r="AOC228" s="102"/>
      <c r="AOD228" s="102"/>
      <c r="AOE228" s="102"/>
      <c r="AOF228" s="102"/>
      <c r="AOG228" s="102"/>
      <c r="AOH228" s="102"/>
      <c r="AOI228" s="102"/>
      <c r="AOJ228" s="102"/>
      <c r="AOK228" s="102"/>
      <c r="AOL228" s="102"/>
      <c r="AOM228" s="102"/>
      <c r="AON228" s="102"/>
      <c r="AOO228" s="102"/>
      <c r="AOP228" s="102"/>
      <c r="AOQ228" s="102"/>
      <c r="AOR228" s="102"/>
      <c r="AOS228" s="102"/>
      <c r="AOT228" s="102"/>
      <c r="AOU228" s="102"/>
      <c r="AOV228" s="102"/>
      <c r="AOW228" s="102"/>
      <c r="AOX228" s="102"/>
      <c r="AOY228" s="102"/>
      <c r="AOZ228" s="102"/>
      <c r="APA228" s="102"/>
      <c r="APB228" s="102"/>
      <c r="APC228" s="102"/>
      <c r="APD228" s="102"/>
      <c r="APE228" s="102"/>
      <c r="APF228" s="102"/>
      <c r="APG228" s="102"/>
      <c r="APH228" s="102"/>
      <c r="API228" s="102"/>
      <c r="APJ228" s="102"/>
      <c r="APK228" s="102"/>
      <c r="APL228" s="102"/>
      <c r="APM228" s="102"/>
      <c r="APN228" s="102"/>
      <c r="APO228" s="102"/>
      <c r="APP228" s="102"/>
      <c r="APQ228" s="102"/>
      <c r="APR228" s="102"/>
      <c r="APS228" s="102"/>
      <c r="APT228" s="102"/>
      <c r="APU228" s="102"/>
      <c r="APV228" s="102"/>
      <c r="APW228" s="102"/>
      <c r="APX228" s="102"/>
      <c r="APY228" s="102"/>
      <c r="APZ228" s="102"/>
      <c r="AQA228" s="102"/>
      <c r="AQB228" s="102"/>
      <c r="AQC228" s="102"/>
      <c r="AQD228" s="102"/>
      <c r="AQE228" s="102"/>
      <c r="AQF228" s="102"/>
      <c r="AQG228" s="102"/>
      <c r="AQH228" s="102"/>
      <c r="AQI228" s="102"/>
      <c r="AQJ228" s="102"/>
      <c r="AQK228" s="102"/>
      <c r="AQL228" s="102"/>
      <c r="AQM228" s="102"/>
      <c r="AQN228" s="102"/>
      <c r="AQO228" s="102"/>
      <c r="AQP228" s="102"/>
      <c r="AQQ228" s="102"/>
      <c r="AQR228" s="102"/>
      <c r="AQS228" s="102"/>
      <c r="AQT228" s="102"/>
      <c r="AQU228" s="102"/>
      <c r="AQV228" s="102"/>
      <c r="AQW228" s="102"/>
      <c r="AQX228" s="102"/>
      <c r="AQY228" s="102"/>
      <c r="AQZ228" s="102"/>
      <c r="ARA228" s="102"/>
      <c r="ARB228" s="102"/>
      <c r="ARC228" s="102"/>
      <c r="ARD228" s="102"/>
      <c r="ARE228" s="102"/>
      <c r="ARF228" s="102"/>
      <c r="ARG228" s="102"/>
      <c r="ARH228" s="102"/>
      <c r="ARI228" s="102"/>
      <c r="ARJ228" s="102"/>
      <c r="ARK228" s="102"/>
      <c r="ARL228" s="102"/>
      <c r="ARM228" s="102"/>
      <c r="ARN228" s="102"/>
      <c r="ARO228" s="102"/>
      <c r="ARP228" s="102"/>
      <c r="ARQ228" s="102"/>
      <c r="ARR228" s="102"/>
      <c r="ARS228" s="102"/>
      <c r="ART228" s="102"/>
      <c r="ARU228" s="102"/>
      <c r="ARV228" s="102"/>
      <c r="ARW228" s="102"/>
      <c r="ARX228" s="102"/>
      <c r="ARY228" s="102"/>
      <c r="ARZ228" s="102"/>
      <c r="ASA228" s="102"/>
      <c r="ASB228" s="102"/>
      <c r="ASC228" s="102"/>
      <c r="ASD228" s="102"/>
      <c r="ASE228" s="102"/>
      <c r="ASF228" s="102"/>
      <c r="ASG228" s="102"/>
      <c r="ASH228" s="102"/>
      <c r="ASI228" s="102"/>
      <c r="ASJ228" s="102"/>
      <c r="ASK228" s="102"/>
      <c r="ASL228" s="102"/>
      <c r="ASM228" s="102"/>
      <c r="ASN228" s="102"/>
      <c r="ASO228" s="102"/>
      <c r="ASP228" s="102"/>
      <c r="ASQ228" s="102"/>
      <c r="ASR228" s="102"/>
      <c r="ASS228" s="102"/>
      <c r="AST228" s="102"/>
      <c r="ASU228" s="102"/>
      <c r="ASV228" s="102"/>
      <c r="ASW228" s="102"/>
      <c r="ASX228" s="102"/>
      <c r="ASY228" s="102"/>
      <c r="ASZ228" s="102"/>
      <c r="ATA228" s="102"/>
      <c r="ATB228" s="102"/>
      <c r="ATC228" s="102"/>
      <c r="ATD228" s="102"/>
      <c r="ATE228" s="102"/>
      <c r="ATF228" s="102"/>
      <c r="ATG228" s="102"/>
      <c r="ATH228" s="102"/>
      <c r="ATI228" s="102"/>
      <c r="ATJ228" s="102"/>
      <c r="ATK228" s="102"/>
      <c r="ATL228" s="102"/>
      <c r="ATM228" s="102"/>
      <c r="ATN228" s="102"/>
      <c r="ATO228" s="102"/>
      <c r="ATP228" s="102"/>
      <c r="ATQ228" s="102"/>
      <c r="ATR228" s="102"/>
      <c r="ATS228" s="102"/>
      <c r="ATT228" s="102"/>
      <c r="ATU228" s="102"/>
      <c r="ATV228" s="102"/>
      <c r="ATW228" s="102"/>
      <c r="ATX228" s="102"/>
      <c r="ATY228" s="102"/>
      <c r="ATZ228" s="102"/>
      <c r="AUA228" s="102"/>
      <c r="AUB228" s="102"/>
      <c r="AUC228" s="102"/>
      <c r="AUD228" s="102"/>
      <c r="AUE228" s="102"/>
      <c r="AUF228" s="102"/>
      <c r="AUG228" s="102"/>
      <c r="AUH228" s="102"/>
      <c r="AUI228" s="102"/>
      <c r="AUJ228" s="102"/>
      <c r="AUK228" s="102"/>
      <c r="AUL228" s="102"/>
      <c r="AUM228" s="102"/>
      <c r="AUN228" s="102"/>
      <c r="AUO228" s="102"/>
      <c r="AUP228" s="102"/>
      <c r="AUQ228" s="102"/>
      <c r="AUR228" s="102"/>
      <c r="AUS228" s="102"/>
      <c r="AUT228" s="102"/>
      <c r="AUU228" s="102"/>
      <c r="AUV228" s="102"/>
      <c r="AUW228" s="102"/>
      <c r="AUX228" s="102"/>
      <c r="AUY228" s="102"/>
      <c r="AUZ228" s="102"/>
      <c r="AVA228" s="102"/>
      <c r="AVB228" s="102"/>
      <c r="AVC228" s="102"/>
      <c r="AVD228" s="102"/>
      <c r="AVE228" s="102"/>
      <c r="AVF228" s="102"/>
      <c r="AVG228" s="102"/>
      <c r="AVH228" s="102"/>
      <c r="AVI228" s="102"/>
      <c r="AVJ228" s="102"/>
      <c r="AVK228" s="102"/>
      <c r="AVL228" s="102"/>
      <c r="AVM228" s="102"/>
      <c r="AVN228" s="102"/>
      <c r="AVO228" s="102"/>
      <c r="AVP228" s="102"/>
      <c r="AVQ228" s="102"/>
      <c r="AVR228" s="102"/>
      <c r="AVS228" s="102"/>
      <c r="AVT228" s="102"/>
      <c r="AVU228" s="102"/>
      <c r="AVV228" s="102"/>
      <c r="AVW228" s="102"/>
      <c r="AVX228" s="102"/>
      <c r="AVY228" s="102"/>
      <c r="AVZ228" s="102"/>
      <c r="AWA228" s="102"/>
      <c r="AWB228" s="102"/>
      <c r="AWC228" s="102"/>
      <c r="AWD228" s="102"/>
      <c r="AWE228" s="102"/>
      <c r="AWF228" s="102"/>
      <c r="AWG228" s="102"/>
      <c r="AWH228" s="102"/>
      <c r="AWI228" s="102"/>
      <c r="AWJ228" s="102"/>
      <c r="AWK228" s="102"/>
      <c r="AWL228" s="102"/>
      <c r="AWM228" s="102"/>
      <c r="AWN228" s="102"/>
      <c r="AWO228" s="102"/>
      <c r="AWP228" s="102"/>
      <c r="AWQ228" s="102"/>
      <c r="AWR228" s="102"/>
      <c r="AWS228" s="102"/>
      <c r="AWT228" s="102"/>
      <c r="AWU228" s="102"/>
      <c r="AWV228" s="102"/>
      <c r="AWW228" s="102"/>
      <c r="AWX228" s="102"/>
      <c r="AWY228" s="102"/>
      <c r="AWZ228" s="102"/>
      <c r="AXA228" s="102"/>
      <c r="AXB228" s="102"/>
      <c r="AXC228" s="102"/>
      <c r="AXD228" s="102"/>
      <c r="AXE228" s="102"/>
      <c r="AXF228" s="102"/>
      <c r="AXG228" s="102"/>
      <c r="AXH228" s="102"/>
      <c r="AXI228" s="102"/>
      <c r="AXJ228" s="102"/>
      <c r="AXK228" s="102"/>
      <c r="AXL228" s="102"/>
      <c r="AXM228" s="102"/>
      <c r="AXN228" s="102"/>
      <c r="AXO228" s="102"/>
      <c r="AXP228" s="102"/>
      <c r="AXQ228" s="102"/>
      <c r="AXR228" s="102"/>
      <c r="AXS228" s="102"/>
      <c r="AXT228" s="102"/>
      <c r="AXU228" s="102"/>
      <c r="AXV228" s="102"/>
      <c r="AXW228" s="102"/>
      <c r="AXX228" s="102"/>
      <c r="AXY228" s="102"/>
      <c r="AXZ228" s="102"/>
      <c r="AYA228" s="102"/>
      <c r="AYB228" s="102"/>
      <c r="AYC228" s="102"/>
      <c r="AYD228" s="102"/>
      <c r="AYE228" s="102"/>
      <c r="AYF228" s="102"/>
      <c r="AYG228" s="102"/>
      <c r="AYH228" s="102"/>
      <c r="AYI228" s="102"/>
      <c r="AYJ228" s="102"/>
      <c r="AYK228" s="102"/>
      <c r="AYL228" s="102"/>
      <c r="AYM228" s="102"/>
      <c r="AYN228" s="102"/>
      <c r="AYO228" s="102"/>
      <c r="AYP228" s="102"/>
      <c r="AYQ228" s="102"/>
      <c r="AYR228" s="102"/>
      <c r="AYS228" s="102"/>
      <c r="AYT228" s="102"/>
      <c r="AYU228" s="102"/>
      <c r="AYV228" s="102"/>
      <c r="AYW228" s="102"/>
      <c r="AYX228" s="102"/>
      <c r="AYY228" s="102"/>
      <c r="AYZ228" s="102"/>
      <c r="AZA228" s="102"/>
      <c r="AZB228" s="102"/>
      <c r="AZC228" s="102"/>
      <c r="AZD228" s="102"/>
      <c r="AZE228" s="102"/>
      <c r="AZF228" s="102"/>
      <c r="AZG228" s="102"/>
      <c r="AZH228" s="102"/>
      <c r="AZI228" s="102"/>
      <c r="AZJ228" s="102"/>
      <c r="AZK228" s="102"/>
      <c r="AZL228" s="102"/>
      <c r="AZM228" s="102"/>
      <c r="AZN228" s="102"/>
      <c r="AZO228" s="102"/>
      <c r="AZP228" s="102"/>
      <c r="AZQ228" s="102"/>
      <c r="AZR228" s="102"/>
      <c r="AZS228" s="102"/>
      <c r="AZT228" s="102"/>
      <c r="AZU228" s="102"/>
      <c r="AZV228" s="102"/>
      <c r="AZW228" s="102"/>
      <c r="AZX228" s="102"/>
      <c r="AZY228" s="102"/>
      <c r="AZZ228" s="102"/>
      <c r="BAA228" s="102"/>
      <c r="BAB228" s="102"/>
      <c r="BAC228" s="102"/>
      <c r="BAD228" s="102"/>
      <c r="BAE228" s="102"/>
      <c r="BAF228" s="102"/>
      <c r="BAG228" s="102"/>
      <c r="BAH228" s="102"/>
      <c r="BAI228" s="102"/>
      <c r="BAJ228" s="102"/>
      <c r="BAK228" s="102"/>
      <c r="BAL228" s="102"/>
      <c r="BAM228" s="102"/>
      <c r="BAN228" s="102"/>
      <c r="BAO228" s="102"/>
      <c r="BAP228" s="102"/>
      <c r="BAQ228" s="102"/>
      <c r="BAR228" s="102"/>
      <c r="BAS228" s="102"/>
      <c r="BAT228" s="102"/>
      <c r="BAU228" s="102"/>
      <c r="BAV228" s="102"/>
      <c r="BAW228" s="102"/>
      <c r="BAX228" s="102"/>
      <c r="BAY228" s="102"/>
      <c r="BAZ228" s="102"/>
      <c r="BBA228" s="102"/>
      <c r="BBB228" s="102"/>
      <c r="BBC228" s="102"/>
      <c r="BBD228" s="102"/>
      <c r="BBE228" s="102"/>
      <c r="BBF228" s="102"/>
      <c r="BBG228" s="102"/>
      <c r="BBH228" s="102"/>
      <c r="BBI228" s="102"/>
      <c r="BBJ228" s="102"/>
      <c r="BBK228" s="102"/>
      <c r="BBL228" s="102"/>
      <c r="BBM228" s="102"/>
      <c r="BBN228" s="102"/>
      <c r="BBO228" s="102"/>
      <c r="BBP228" s="102"/>
      <c r="BBQ228" s="102"/>
      <c r="BBR228" s="102"/>
      <c r="BBS228" s="102"/>
      <c r="BBT228" s="102"/>
      <c r="BBU228" s="102"/>
      <c r="BBV228" s="102"/>
      <c r="BBW228" s="102"/>
      <c r="BBX228" s="102"/>
      <c r="BBY228" s="102"/>
      <c r="BBZ228" s="102"/>
      <c r="BCA228" s="102"/>
      <c r="BCB228" s="102"/>
      <c r="BCC228" s="102"/>
      <c r="BCD228" s="102"/>
      <c r="BCE228" s="102"/>
      <c r="BCF228" s="102"/>
      <c r="BCG228" s="102"/>
      <c r="BCH228" s="102"/>
      <c r="BCI228" s="102"/>
      <c r="BCJ228" s="102"/>
      <c r="BCK228" s="102"/>
      <c r="BCL228" s="102"/>
      <c r="BCM228" s="102"/>
      <c r="BCN228" s="102"/>
      <c r="BCO228" s="102"/>
      <c r="BCP228" s="102"/>
      <c r="BCQ228" s="102"/>
      <c r="BCR228" s="102"/>
      <c r="BCS228" s="102"/>
      <c r="BCT228" s="102"/>
      <c r="BCU228" s="102"/>
      <c r="BCV228" s="102"/>
      <c r="BCW228" s="102"/>
      <c r="BCX228" s="102"/>
      <c r="BCY228" s="102"/>
      <c r="BCZ228" s="102"/>
      <c r="BDA228" s="102"/>
      <c r="BDB228" s="102"/>
      <c r="BDC228" s="102"/>
      <c r="BDD228" s="102"/>
      <c r="BDE228" s="102"/>
      <c r="BDF228" s="102"/>
      <c r="BDG228" s="102"/>
      <c r="BDH228" s="102"/>
      <c r="BDI228" s="102"/>
      <c r="BDJ228" s="102"/>
      <c r="BDK228" s="102"/>
      <c r="BDL228" s="102"/>
      <c r="BDM228" s="102"/>
      <c r="BDN228" s="102"/>
      <c r="BDO228" s="102"/>
      <c r="BDP228" s="102"/>
      <c r="BDQ228" s="102"/>
      <c r="BDR228" s="102"/>
      <c r="BDS228" s="102"/>
      <c r="BDT228" s="102"/>
      <c r="BDU228" s="102"/>
      <c r="BDV228" s="102"/>
      <c r="BDW228" s="102"/>
      <c r="BDX228" s="102"/>
      <c r="BDY228" s="102"/>
      <c r="BDZ228" s="102"/>
      <c r="BEA228" s="102"/>
      <c r="BEB228" s="102"/>
      <c r="BEC228" s="102"/>
      <c r="BED228" s="102"/>
      <c r="BEE228" s="102"/>
      <c r="BEF228" s="102"/>
      <c r="BEG228" s="102"/>
      <c r="BEH228" s="102"/>
      <c r="BEI228" s="102"/>
      <c r="BEJ228" s="102"/>
      <c r="BEK228" s="102"/>
      <c r="BEL228" s="102"/>
      <c r="BEM228" s="102"/>
      <c r="BEN228" s="102"/>
      <c r="BEO228" s="102"/>
      <c r="BEP228" s="102"/>
      <c r="BEQ228" s="102"/>
      <c r="BER228" s="102"/>
      <c r="BES228" s="102"/>
      <c r="BET228" s="102"/>
      <c r="BEU228" s="102"/>
      <c r="BEV228" s="102"/>
      <c r="BEW228" s="102"/>
      <c r="BEX228" s="102"/>
      <c r="BEY228" s="102"/>
      <c r="BEZ228" s="102"/>
      <c r="BFA228" s="102"/>
      <c r="BFB228" s="102"/>
      <c r="BFC228" s="102"/>
      <c r="BFD228" s="102"/>
      <c r="BFE228" s="102"/>
      <c r="BFF228" s="102"/>
      <c r="BFG228" s="102"/>
      <c r="BFH228" s="102"/>
      <c r="BFI228" s="102"/>
      <c r="BFJ228" s="102"/>
      <c r="BFK228" s="102"/>
      <c r="BFL228" s="102"/>
      <c r="BFM228" s="102"/>
      <c r="BFN228" s="102"/>
      <c r="BFO228" s="102"/>
      <c r="BFP228" s="102"/>
      <c r="BFQ228" s="102"/>
      <c r="BFR228" s="102"/>
      <c r="BFS228" s="102"/>
      <c r="BFT228" s="102"/>
      <c r="BFU228" s="102"/>
      <c r="BFV228" s="102"/>
      <c r="BFW228" s="102"/>
      <c r="BFX228" s="102"/>
      <c r="BFY228" s="102"/>
      <c r="BFZ228" s="102"/>
      <c r="BGA228" s="102"/>
      <c r="BGB228" s="102"/>
      <c r="BGC228" s="102"/>
      <c r="BGD228" s="102"/>
      <c r="BGE228" s="102"/>
      <c r="BGF228" s="102"/>
      <c r="BGG228" s="102"/>
      <c r="BGH228" s="102"/>
      <c r="BGI228" s="102"/>
      <c r="BGJ228" s="102"/>
      <c r="BGK228" s="102"/>
      <c r="BGL228" s="102"/>
      <c r="BGM228" s="102"/>
      <c r="BGN228" s="102"/>
      <c r="BGO228" s="102"/>
      <c r="BGP228" s="102"/>
      <c r="BGQ228" s="102"/>
      <c r="BGR228" s="102"/>
      <c r="BGS228" s="102"/>
      <c r="BGT228" s="102"/>
      <c r="BGU228" s="102"/>
      <c r="BGV228" s="102"/>
      <c r="BGW228" s="102"/>
      <c r="BGX228" s="102"/>
      <c r="BGY228" s="102"/>
      <c r="BGZ228" s="102"/>
      <c r="BHA228" s="102"/>
      <c r="BHB228" s="102"/>
      <c r="BHC228" s="102"/>
      <c r="BHD228" s="102"/>
      <c r="BHE228" s="102"/>
      <c r="BHF228" s="102"/>
      <c r="BHG228" s="102"/>
      <c r="BHH228" s="102"/>
      <c r="BHI228" s="102"/>
      <c r="BHJ228" s="102"/>
      <c r="BHK228" s="102"/>
      <c r="BHL228" s="102"/>
      <c r="BHM228" s="102"/>
      <c r="BHN228" s="102"/>
      <c r="BHO228" s="102"/>
      <c r="BHP228" s="102"/>
      <c r="BHQ228" s="102"/>
      <c r="BHR228" s="102"/>
      <c r="BHS228" s="102"/>
      <c r="BHT228" s="102"/>
      <c r="BHU228" s="102"/>
      <c r="BHV228" s="102"/>
      <c r="BHW228" s="102"/>
      <c r="BHX228" s="102"/>
      <c r="BHY228" s="102"/>
      <c r="BHZ228" s="102"/>
      <c r="BIA228" s="102"/>
      <c r="BIB228" s="102"/>
      <c r="BIC228" s="102"/>
      <c r="BID228" s="102"/>
      <c r="BIE228" s="102"/>
      <c r="BIF228" s="102"/>
      <c r="BIG228" s="102"/>
      <c r="BIH228" s="102"/>
      <c r="BII228" s="102"/>
      <c r="BIJ228" s="102"/>
      <c r="BIK228" s="102"/>
      <c r="BIL228" s="102"/>
      <c r="BIM228" s="102"/>
      <c r="BIN228" s="102"/>
      <c r="BIO228" s="102"/>
      <c r="BIP228" s="102"/>
      <c r="BIQ228" s="102"/>
      <c r="BIR228" s="102"/>
      <c r="BIS228" s="102"/>
      <c r="BIT228" s="102"/>
      <c r="BIU228" s="102"/>
      <c r="BIV228" s="102"/>
      <c r="BIW228" s="102"/>
      <c r="BIX228" s="102"/>
      <c r="BIY228" s="102"/>
      <c r="BIZ228" s="102"/>
      <c r="BJA228" s="102"/>
      <c r="BJB228" s="102"/>
      <c r="BJC228" s="102"/>
      <c r="BJD228" s="102"/>
      <c r="BJE228" s="102"/>
      <c r="BJF228" s="102"/>
      <c r="BJG228" s="102"/>
      <c r="BJH228" s="102"/>
      <c r="BJI228" s="102"/>
      <c r="BJJ228" s="102"/>
      <c r="BJK228" s="102"/>
      <c r="BJL228" s="102"/>
      <c r="BJM228" s="102"/>
      <c r="BJN228" s="102"/>
      <c r="BJO228" s="102"/>
      <c r="BJP228" s="102"/>
      <c r="BJQ228" s="102"/>
      <c r="BJR228" s="102"/>
      <c r="BJS228" s="102"/>
      <c r="BJT228" s="102"/>
      <c r="BJU228" s="102"/>
      <c r="BJV228" s="102"/>
      <c r="BJW228" s="102"/>
      <c r="BJX228" s="102"/>
      <c r="BJY228" s="102"/>
      <c r="BJZ228" s="102"/>
      <c r="BKA228" s="102"/>
      <c r="BKB228" s="102"/>
      <c r="BKC228" s="102"/>
      <c r="BKD228" s="102"/>
      <c r="BKE228" s="102"/>
      <c r="BKF228" s="102"/>
      <c r="BKG228" s="102"/>
      <c r="BKH228" s="102"/>
      <c r="BKI228" s="102"/>
      <c r="BKJ228" s="102"/>
      <c r="BKK228" s="102"/>
      <c r="BKL228" s="102"/>
      <c r="BKM228" s="102"/>
      <c r="BKN228" s="102"/>
      <c r="BKO228" s="102"/>
      <c r="BKP228" s="102"/>
      <c r="BKQ228" s="102"/>
      <c r="BKR228" s="102"/>
      <c r="BKS228" s="102"/>
      <c r="BKT228" s="102"/>
      <c r="BKU228" s="102"/>
      <c r="BKV228" s="102"/>
      <c r="BKW228" s="102"/>
      <c r="BKX228" s="102"/>
      <c r="BKY228" s="102"/>
      <c r="BKZ228" s="102"/>
      <c r="BLA228" s="102"/>
      <c r="BLB228" s="102"/>
      <c r="BLC228" s="102"/>
      <c r="BLD228" s="102"/>
      <c r="BLE228" s="102"/>
      <c r="BLF228" s="102"/>
      <c r="BLG228" s="102"/>
      <c r="BLH228" s="102"/>
      <c r="BLI228" s="102"/>
      <c r="BLJ228" s="102"/>
      <c r="BLK228" s="102"/>
      <c r="BLL228" s="102"/>
      <c r="BLM228" s="102"/>
      <c r="BLN228" s="102"/>
      <c r="BLO228" s="102"/>
      <c r="BLP228" s="102"/>
      <c r="BLQ228" s="102"/>
      <c r="BLR228" s="102"/>
      <c r="BLS228" s="102"/>
      <c r="BLT228" s="102"/>
      <c r="BLU228" s="102"/>
      <c r="BLV228" s="102"/>
      <c r="BLW228" s="102"/>
      <c r="BLX228" s="102"/>
      <c r="BLY228" s="102"/>
      <c r="BLZ228" s="102"/>
      <c r="BMA228" s="102"/>
      <c r="BMB228" s="102"/>
      <c r="BMC228" s="102"/>
      <c r="BMD228" s="102"/>
      <c r="BME228" s="102"/>
      <c r="BMF228" s="102"/>
      <c r="BMG228" s="102"/>
      <c r="BMH228" s="102"/>
      <c r="BMI228" s="102"/>
      <c r="BMJ228" s="102"/>
      <c r="BMK228" s="102"/>
      <c r="BML228" s="102"/>
      <c r="BMM228" s="102"/>
      <c r="BMN228" s="102"/>
      <c r="BMO228" s="102"/>
      <c r="BMP228" s="102"/>
      <c r="BMQ228" s="102"/>
      <c r="BMR228" s="102"/>
      <c r="BMS228" s="102"/>
      <c r="BMT228" s="102"/>
      <c r="BMU228" s="102"/>
      <c r="BMV228" s="102"/>
      <c r="BMW228" s="102"/>
      <c r="BMX228" s="102"/>
      <c r="BMY228" s="102"/>
      <c r="BMZ228" s="102"/>
      <c r="BNA228" s="102"/>
      <c r="BNB228" s="102"/>
      <c r="BNC228" s="102"/>
      <c r="BND228" s="102"/>
      <c r="BNE228" s="102"/>
      <c r="BNF228" s="102"/>
      <c r="BNG228" s="102"/>
      <c r="BNH228" s="102"/>
      <c r="BNI228" s="102"/>
      <c r="BNJ228" s="102"/>
      <c r="BNK228" s="102"/>
      <c r="BNL228" s="102"/>
      <c r="BNM228" s="102"/>
      <c r="BNN228" s="102"/>
      <c r="BNO228" s="102"/>
      <c r="BNP228" s="102"/>
      <c r="BNQ228" s="102"/>
      <c r="BNR228" s="102"/>
      <c r="BNS228" s="102"/>
      <c r="BNT228" s="102"/>
      <c r="BNU228" s="102"/>
      <c r="BNV228" s="102"/>
      <c r="BNW228" s="102"/>
      <c r="BNX228" s="102"/>
      <c r="BNY228" s="102"/>
      <c r="BNZ228" s="102"/>
      <c r="BOA228" s="102"/>
      <c r="BOB228" s="102"/>
      <c r="BOC228" s="102"/>
      <c r="BOD228" s="102"/>
      <c r="BOE228" s="102"/>
      <c r="BOF228" s="102"/>
      <c r="BOG228" s="102"/>
      <c r="BOH228" s="102"/>
      <c r="BOI228" s="102"/>
      <c r="BOJ228" s="102"/>
      <c r="BOK228" s="102"/>
      <c r="BOL228" s="102"/>
      <c r="BOM228" s="102"/>
      <c r="BON228" s="102"/>
      <c r="BOO228" s="102"/>
      <c r="BOP228" s="102"/>
      <c r="BOQ228" s="102"/>
      <c r="BOR228" s="102"/>
      <c r="BOS228" s="102"/>
      <c r="BOT228" s="102"/>
      <c r="BOU228" s="102"/>
      <c r="BOV228" s="102"/>
      <c r="BOW228" s="102"/>
      <c r="BOX228" s="102"/>
      <c r="BOY228" s="102"/>
      <c r="BOZ228" s="102"/>
      <c r="BPA228" s="102"/>
      <c r="BPB228" s="102"/>
      <c r="BPC228" s="102"/>
      <c r="BPD228" s="102"/>
      <c r="BPE228" s="102"/>
      <c r="BPF228" s="102"/>
      <c r="BPG228" s="102"/>
      <c r="BPH228" s="102"/>
      <c r="BPI228" s="102"/>
      <c r="BPJ228" s="102"/>
      <c r="BPK228" s="102"/>
      <c r="BPL228" s="102"/>
      <c r="BPM228" s="102"/>
      <c r="BPN228" s="102"/>
      <c r="BPO228" s="102"/>
      <c r="BPP228" s="102"/>
      <c r="BPQ228" s="102"/>
      <c r="BPR228" s="102"/>
      <c r="BPS228" s="102"/>
      <c r="BPT228" s="102"/>
      <c r="BPU228" s="102"/>
      <c r="BPV228" s="102"/>
      <c r="BPW228" s="102"/>
      <c r="BPX228" s="102"/>
      <c r="BPY228" s="102"/>
      <c r="BPZ228" s="102"/>
      <c r="BQA228" s="102"/>
      <c r="BQB228" s="102"/>
      <c r="BQC228" s="102"/>
      <c r="BQD228" s="102"/>
      <c r="BQE228" s="102"/>
      <c r="BQF228" s="102"/>
      <c r="BQG228" s="102"/>
      <c r="BQH228" s="102"/>
      <c r="BQI228" s="102"/>
      <c r="BQJ228" s="102"/>
      <c r="BQK228" s="102"/>
      <c r="BQL228" s="102"/>
      <c r="BQM228" s="102"/>
      <c r="BQN228" s="102"/>
      <c r="BQO228" s="102"/>
      <c r="BQP228" s="102"/>
      <c r="BQQ228" s="102"/>
      <c r="BQR228" s="102"/>
      <c r="BQS228" s="102"/>
      <c r="BQT228" s="102"/>
      <c r="BQU228" s="102"/>
      <c r="BQV228" s="102"/>
      <c r="BQW228" s="102"/>
      <c r="BQX228" s="102"/>
      <c r="BQY228" s="102"/>
      <c r="BQZ228" s="102"/>
      <c r="BRA228" s="102"/>
      <c r="BRB228" s="102"/>
      <c r="BRC228" s="102"/>
      <c r="BRD228" s="102"/>
      <c r="BRE228" s="102"/>
      <c r="BRF228" s="102"/>
      <c r="BRG228" s="102"/>
      <c r="BRH228" s="102"/>
      <c r="BRI228" s="102"/>
      <c r="BRJ228" s="102"/>
      <c r="BRK228" s="102"/>
      <c r="BRL228" s="102"/>
      <c r="BRM228" s="102"/>
      <c r="BRN228" s="102"/>
      <c r="BRO228" s="102"/>
      <c r="BRP228" s="102"/>
      <c r="BRQ228" s="102"/>
      <c r="BRR228" s="102"/>
      <c r="BRS228" s="102"/>
      <c r="BRT228" s="102"/>
      <c r="BRU228" s="102"/>
      <c r="BRV228" s="102"/>
      <c r="BRW228" s="102"/>
      <c r="BRX228" s="102"/>
      <c r="BRY228" s="102"/>
      <c r="BRZ228" s="102"/>
      <c r="BSA228" s="102"/>
      <c r="BSB228" s="102"/>
      <c r="BSC228" s="102"/>
      <c r="BSD228" s="102"/>
      <c r="BSE228" s="102"/>
      <c r="BSF228" s="102"/>
      <c r="BSG228" s="102"/>
      <c r="BSH228" s="102"/>
      <c r="BSI228" s="102"/>
      <c r="BSJ228" s="102"/>
      <c r="BSK228" s="102"/>
      <c r="BSL228" s="102"/>
      <c r="BSM228" s="102"/>
      <c r="BSN228" s="102"/>
      <c r="BSO228" s="102"/>
      <c r="BSP228" s="102"/>
      <c r="BSQ228" s="102"/>
      <c r="BSR228" s="102"/>
      <c r="BSS228" s="102"/>
      <c r="BST228" s="102"/>
      <c r="BSU228" s="102"/>
      <c r="BSV228" s="102"/>
      <c r="BSW228" s="102"/>
      <c r="BSX228" s="102"/>
      <c r="BSY228" s="102"/>
      <c r="BSZ228" s="102"/>
      <c r="BTA228" s="102"/>
      <c r="BTB228" s="102"/>
      <c r="BTC228" s="102"/>
      <c r="BTD228" s="102"/>
      <c r="BTE228" s="102"/>
      <c r="BTF228" s="102"/>
      <c r="BTG228" s="102"/>
      <c r="BTH228" s="102"/>
      <c r="BTI228" s="102"/>
      <c r="BTJ228" s="102"/>
      <c r="BTK228" s="102"/>
      <c r="BTL228" s="102"/>
      <c r="BTM228" s="102"/>
      <c r="BTN228" s="102"/>
      <c r="BTO228" s="102"/>
      <c r="BTP228" s="102"/>
      <c r="BTQ228" s="102"/>
      <c r="BTR228" s="102"/>
      <c r="BTS228" s="102"/>
      <c r="BTT228" s="102"/>
      <c r="BTU228" s="102"/>
      <c r="BTV228" s="102"/>
      <c r="BTW228" s="102"/>
      <c r="BTX228" s="102"/>
      <c r="BTY228" s="102"/>
      <c r="BTZ228" s="102"/>
      <c r="BUA228" s="102"/>
      <c r="BUB228" s="102"/>
      <c r="BUC228" s="102"/>
      <c r="BUD228" s="102"/>
      <c r="BUE228" s="102"/>
      <c r="BUF228" s="102"/>
      <c r="BUG228" s="102"/>
      <c r="BUH228" s="102"/>
      <c r="BUI228" s="102"/>
      <c r="BUJ228" s="102"/>
      <c r="BUK228" s="102"/>
      <c r="BUL228" s="102"/>
      <c r="BUM228" s="102"/>
      <c r="BUN228" s="102"/>
      <c r="BUO228" s="102"/>
      <c r="BUP228" s="102"/>
      <c r="BUQ228" s="102"/>
      <c r="BUR228" s="102"/>
      <c r="BUS228" s="102"/>
      <c r="BUT228" s="102"/>
      <c r="BUU228" s="102"/>
      <c r="BUV228" s="102"/>
      <c r="BUW228" s="102"/>
      <c r="BUX228" s="102"/>
      <c r="BUY228" s="102"/>
      <c r="BUZ228" s="102"/>
      <c r="BVA228" s="102"/>
      <c r="BVB228" s="102"/>
      <c r="BVC228" s="102"/>
      <c r="BVD228" s="102"/>
      <c r="BVE228" s="102"/>
      <c r="BVF228" s="102"/>
      <c r="BVG228" s="102"/>
      <c r="BVH228" s="102"/>
      <c r="BVI228" s="102"/>
      <c r="BVJ228" s="102"/>
      <c r="BVK228" s="102"/>
      <c r="BVL228" s="102"/>
      <c r="BVM228" s="102"/>
      <c r="BVN228" s="102"/>
      <c r="BVO228" s="102"/>
      <c r="BVP228" s="102"/>
      <c r="BVQ228" s="102"/>
      <c r="BVR228" s="102"/>
      <c r="BVS228" s="102"/>
      <c r="BVT228" s="102"/>
      <c r="BVU228" s="102"/>
      <c r="BVV228" s="102"/>
      <c r="BVW228" s="102"/>
      <c r="BVX228" s="102"/>
      <c r="BVY228" s="102"/>
      <c r="BVZ228" s="102"/>
      <c r="BWA228" s="102"/>
      <c r="BWB228" s="102"/>
      <c r="BWC228" s="102"/>
      <c r="BWD228" s="102"/>
      <c r="BWE228" s="102"/>
      <c r="BWF228" s="102"/>
      <c r="BWG228" s="102"/>
      <c r="BWH228" s="102"/>
      <c r="BWI228" s="102"/>
      <c r="BWJ228" s="102"/>
      <c r="BWK228" s="102"/>
      <c r="BWL228" s="102"/>
      <c r="BWM228" s="102"/>
      <c r="BWN228" s="102"/>
      <c r="BWO228" s="102"/>
      <c r="BWP228" s="102"/>
      <c r="BWQ228" s="102"/>
      <c r="BWR228" s="102"/>
      <c r="BWS228" s="102"/>
      <c r="BWT228" s="102"/>
      <c r="BWU228" s="102"/>
      <c r="BWV228" s="102"/>
      <c r="BWW228" s="102"/>
      <c r="BWX228" s="102"/>
      <c r="BWY228" s="102"/>
      <c r="BWZ228" s="102"/>
      <c r="BXA228" s="102"/>
      <c r="BXB228" s="102"/>
      <c r="BXC228" s="102"/>
      <c r="BXD228" s="102"/>
      <c r="BXE228" s="102"/>
      <c r="BXF228" s="102"/>
      <c r="BXG228" s="102"/>
      <c r="BXH228" s="102"/>
      <c r="BXI228" s="102"/>
      <c r="BXJ228" s="102"/>
      <c r="BXK228" s="102"/>
      <c r="BXL228" s="102"/>
      <c r="BXM228" s="102"/>
      <c r="BXN228" s="102"/>
      <c r="BXO228" s="102"/>
      <c r="BXP228" s="102"/>
      <c r="BXQ228" s="102"/>
      <c r="BXR228" s="102"/>
      <c r="BXS228" s="102"/>
      <c r="BXT228" s="102"/>
      <c r="BXU228" s="102"/>
      <c r="BXV228" s="102"/>
      <c r="BXW228" s="102"/>
      <c r="BXX228" s="102"/>
      <c r="BXY228" s="102"/>
      <c r="BXZ228" s="102"/>
      <c r="BYA228" s="102"/>
      <c r="BYB228" s="102"/>
      <c r="BYC228" s="102"/>
      <c r="BYD228" s="102"/>
      <c r="BYE228" s="102"/>
      <c r="BYF228" s="102"/>
      <c r="BYG228" s="102"/>
      <c r="BYH228" s="102"/>
      <c r="BYI228" s="102"/>
      <c r="BYJ228" s="102"/>
      <c r="BYK228" s="102"/>
      <c r="BYL228" s="102"/>
      <c r="BYM228" s="102"/>
      <c r="BYN228" s="102"/>
      <c r="BYO228" s="102"/>
      <c r="BYP228" s="102"/>
      <c r="BYQ228" s="102"/>
      <c r="BYR228" s="102"/>
      <c r="BYS228" s="102"/>
      <c r="BYT228" s="102"/>
      <c r="BYU228" s="102"/>
      <c r="BYV228" s="102"/>
      <c r="BYW228" s="102"/>
      <c r="BYX228" s="102"/>
      <c r="BYY228" s="102"/>
      <c r="BYZ228" s="102"/>
      <c r="BZA228" s="102"/>
      <c r="BZB228" s="102"/>
      <c r="BZC228" s="102"/>
      <c r="BZD228" s="102"/>
      <c r="BZE228" s="102"/>
      <c r="BZF228" s="102"/>
      <c r="BZG228" s="102"/>
      <c r="BZH228" s="102"/>
      <c r="BZI228" s="102"/>
      <c r="BZJ228" s="102"/>
      <c r="BZK228" s="102"/>
      <c r="BZL228" s="102"/>
      <c r="BZM228" s="102"/>
      <c r="BZN228" s="102"/>
      <c r="BZO228" s="102"/>
      <c r="BZP228" s="102"/>
      <c r="BZQ228" s="102"/>
      <c r="BZR228" s="102"/>
      <c r="BZS228" s="102"/>
      <c r="BZT228" s="102"/>
      <c r="BZU228" s="102"/>
      <c r="BZV228" s="102"/>
      <c r="BZW228" s="102"/>
    </row>
    <row r="229" spans="2:2051" s="236" customFormat="1">
      <c r="F229" s="113"/>
      <c r="J229" s="247"/>
      <c r="K229" s="248"/>
      <c r="N229" s="247"/>
      <c r="S229" s="236">
        <v>0</v>
      </c>
      <c r="V229" s="120"/>
    </row>
    <row r="230" spans="2:2051" s="236" customFormat="1">
      <c r="J230" s="247"/>
      <c r="K230" s="248"/>
      <c r="N230" s="247"/>
    </row>
    <row r="231" spans="2:2051" s="309" customFormat="1" ht="14.25" customHeight="1">
      <c r="I231" s="310"/>
      <c r="J231" s="310"/>
      <c r="N231" s="310"/>
      <c r="Q231" s="311"/>
      <c r="R231" s="311"/>
      <c r="S231" s="311"/>
      <c r="T231" s="311"/>
      <c r="U231" s="311"/>
      <c r="V231" s="311"/>
      <c r="W231" s="311"/>
      <c r="X231" s="311"/>
      <c r="Y231" s="311"/>
      <c r="Z231" s="311"/>
      <c r="AA231" s="311"/>
      <c r="AB231" s="311"/>
      <c r="AC231" s="311"/>
      <c r="AD231" s="311"/>
      <c r="AE231" s="311"/>
      <c r="AF231" s="311"/>
      <c r="AG231" s="311"/>
      <c r="AH231" s="311"/>
      <c r="AI231" s="311"/>
      <c r="AJ231" s="311"/>
      <c r="AK231" s="311"/>
      <c r="AL231" s="312"/>
      <c r="AM231" s="311"/>
      <c r="AN231" s="311"/>
    </row>
    <row r="232" spans="2:2051" s="309" customFormat="1" ht="14.25" customHeight="1">
      <c r="I232" s="310"/>
      <c r="J232" s="310"/>
      <c r="N232" s="310"/>
      <c r="AL232" s="313"/>
    </row>
    <row r="233" spans="2:2051" s="309" customFormat="1">
      <c r="J233" s="310"/>
      <c r="K233" s="314"/>
      <c r="N233" s="310"/>
    </row>
    <row r="234" spans="2:2051" s="309" customFormat="1">
      <c r="J234" s="310"/>
      <c r="K234" s="314"/>
      <c r="N234" s="310"/>
    </row>
    <row r="235" spans="2:2051" s="309" customFormat="1">
      <c r="J235" s="310"/>
      <c r="K235" s="314"/>
      <c r="N235" s="310"/>
    </row>
    <row r="236" spans="2:2051" s="309" customFormat="1">
      <c r="J236" s="310"/>
      <c r="K236" s="314"/>
      <c r="N236" s="310"/>
    </row>
    <row r="237" spans="2:2051" s="309" customFormat="1">
      <c r="C237" s="309" t="s">
        <v>789</v>
      </c>
      <c r="D237" s="309" t="s">
        <v>789</v>
      </c>
      <c r="E237" s="309" t="s">
        <v>789</v>
      </c>
      <c r="F237" s="309" t="s">
        <v>354</v>
      </c>
      <c r="H237" s="309" t="s">
        <v>237</v>
      </c>
      <c r="I237" s="309" t="s">
        <v>789</v>
      </c>
      <c r="J237" s="310"/>
      <c r="K237" s="314"/>
      <c r="N237" s="310"/>
    </row>
    <row r="238" spans="2:2051" s="309" customFormat="1">
      <c r="B238" s="309" t="s">
        <v>233</v>
      </c>
      <c r="C238" s="309" t="s">
        <v>332</v>
      </c>
      <c r="D238" s="309" t="s">
        <v>3</v>
      </c>
      <c r="E238" s="309" t="s">
        <v>81</v>
      </c>
      <c r="H238" s="309" t="s">
        <v>238</v>
      </c>
      <c r="I238" s="309">
        <v>1</v>
      </c>
      <c r="J238" s="310" t="s">
        <v>790</v>
      </c>
      <c r="K238" s="314" t="s">
        <v>29</v>
      </c>
      <c r="M238" s="309" t="s">
        <v>791</v>
      </c>
      <c r="N238" s="310" t="s">
        <v>240</v>
      </c>
      <c r="P238" s="309" t="s">
        <v>37</v>
      </c>
      <c r="Q238" s="309" t="s">
        <v>792</v>
      </c>
      <c r="R238" s="309" t="s">
        <v>792</v>
      </c>
      <c r="S238" s="309" t="s">
        <v>792</v>
      </c>
    </row>
    <row r="239" spans="2:2051" s="309" customFormat="1">
      <c r="B239" s="309" t="s">
        <v>234</v>
      </c>
      <c r="C239" s="309" t="s">
        <v>235</v>
      </c>
      <c r="D239" s="309" t="s">
        <v>34</v>
      </c>
      <c r="E239" s="309" t="s">
        <v>33</v>
      </c>
      <c r="F239" s="309" t="s">
        <v>406</v>
      </c>
      <c r="H239" s="309" t="s">
        <v>793</v>
      </c>
      <c r="I239" s="309">
        <v>2</v>
      </c>
      <c r="J239" s="310"/>
      <c r="K239" s="314" t="s">
        <v>35</v>
      </c>
      <c r="N239" s="310" t="s">
        <v>794</v>
      </c>
      <c r="P239" s="309" t="s">
        <v>35</v>
      </c>
    </row>
    <row r="240" spans="2:2051" s="309" customFormat="1">
      <c r="B240" s="309" t="s">
        <v>509</v>
      </c>
      <c r="C240" s="309" t="s">
        <v>236</v>
      </c>
      <c r="D240" s="309" t="s">
        <v>4</v>
      </c>
      <c r="E240" s="309" t="s">
        <v>80</v>
      </c>
      <c r="F240" s="309" t="s">
        <v>407</v>
      </c>
      <c r="H240" s="309" t="s">
        <v>239</v>
      </c>
      <c r="I240" s="309">
        <v>3</v>
      </c>
      <c r="J240" s="310"/>
      <c r="K240" s="314" t="s">
        <v>795</v>
      </c>
      <c r="N240" s="310" t="s">
        <v>796</v>
      </c>
      <c r="P240" s="309" t="s">
        <v>43</v>
      </c>
    </row>
    <row r="241" spans="2:16" s="309" customFormat="1">
      <c r="B241" s="309" t="s">
        <v>392</v>
      </c>
      <c r="C241" s="309" t="s">
        <v>393</v>
      </c>
      <c r="D241" s="309" t="s">
        <v>392</v>
      </c>
      <c r="E241" s="309" t="s">
        <v>78</v>
      </c>
      <c r="F241" s="309" t="s">
        <v>350</v>
      </c>
      <c r="J241" s="310"/>
      <c r="K241" s="314" t="s">
        <v>797</v>
      </c>
      <c r="N241" s="310" t="s">
        <v>798</v>
      </c>
      <c r="P241" s="309" t="s">
        <v>29</v>
      </c>
    </row>
    <row r="242" spans="2:16" s="309" customFormat="1">
      <c r="B242" s="309" t="s">
        <v>393</v>
      </c>
      <c r="D242" s="309" t="s">
        <v>393</v>
      </c>
      <c r="E242" s="309" t="s">
        <v>76</v>
      </c>
      <c r="F242" s="309" t="s">
        <v>803</v>
      </c>
      <c r="J242" s="310"/>
      <c r="K242" s="314" t="s">
        <v>799</v>
      </c>
      <c r="N242" s="310" t="s">
        <v>60</v>
      </c>
      <c r="P242" s="309" t="s">
        <v>795</v>
      </c>
    </row>
    <row r="243" spans="2:16" s="309" customFormat="1">
      <c r="B243" s="309" t="s">
        <v>500</v>
      </c>
      <c r="D243" s="309" t="s">
        <v>503</v>
      </c>
      <c r="E243" s="309" t="s">
        <v>55</v>
      </c>
      <c r="F243" s="309" t="s">
        <v>804</v>
      </c>
      <c r="J243" s="310"/>
      <c r="K243" s="314" t="s">
        <v>43</v>
      </c>
      <c r="N243" s="310" t="s">
        <v>797</v>
      </c>
      <c r="P243" s="309" t="s">
        <v>52</v>
      </c>
    </row>
    <row r="244" spans="2:16" s="309" customFormat="1">
      <c r="B244" s="309" t="s">
        <v>754</v>
      </c>
      <c r="D244" s="309" t="s">
        <v>510</v>
      </c>
      <c r="E244" s="309" t="s">
        <v>77</v>
      </c>
      <c r="F244" s="309" t="s">
        <v>801</v>
      </c>
      <c r="J244" s="310"/>
      <c r="K244" s="314" t="s">
        <v>56</v>
      </c>
      <c r="N244" s="310"/>
      <c r="P244" s="309" t="s">
        <v>797</v>
      </c>
    </row>
    <row r="245" spans="2:16" s="309" customFormat="1">
      <c r="B245" s="309" t="s">
        <v>801</v>
      </c>
      <c r="E245" s="309" t="s">
        <v>75</v>
      </c>
      <c r="F245" s="309" t="s">
        <v>500</v>
      </c>
      <c r="J245" s="310"/>
      <c r="K245" s="314" t="s">
        <v>800</v>
      </c>
      <c r="N245" s="310"/>
      <c r="P245" s="309" t="s">
        <v>799</v>
      </c>
    </row>
    <row r="246" spans="2:16" s="309" customFormat="1">
      <c r="E246" s="309" t="s">
        <v>79</v>
      </c>
      <c r="J246" s="310"/>
      <c r="K246" s="314"/>
      <c r="N246" s="310"/>
    </row>
    <row r="247" spans="2:16" s="309" customFormat="1">
      <c r="E247" s="309" t="s">
        <v>190</v>
      </c>
      <c r="J247" s="310"/>
      <c r="K247" s="314"/>
      <c r="N247" s="310"/>
    </row>
    <row r="248" spans="2:16" s="309" customFormat="1">
      <c r="E248" s="309" t="s">
        <v>199</v>
      </c>
      <c r="J248" s="310"/>
      <c r="K248" s="314"/>
      <c r="N248" s="310"/>
    </row>
    <row r="249" spans="2:16" s="309" customFormat="1">
      <c r="E249" s="309" t="s">
        <v>856</v>
      </c>
      <c r="J249" s="310"/>
      <c r="K249" s="314"/>
      <c r="N249" s="310"/>
    </row>
    <row r="250" spans="2:16" s="309" customFormat="1">
      <c r="E250" s="309" t="s">
        <v>83</v>
      </c>
      <c r="J250" s="310"/>
      <c r="K250" s="314"/>
      <c r="N250" s="310"/>
    </row>
    <row r="251" spans="2:16" s="309" customFormat="1">
      <c r="E251" s="309" t="s">
        <v>84</v>
      </c>
      <c r="J251" s="310"/>
      <c r="K251" s="314"/>
      <c r="N251" s="310"/>
    </row>
    <row r="252" spans="2:16" s="309" customFormat="1">
      <c r="E252" s="309" t="s">
        <v>85</v>
      </c>
      <c r="J252" s="310"/>
      <c r="K252" s="314"/>
      <c r="N252" s="310"/>
    </row>
    <row r="253" spans="2:16" s="309" customFormat="1">
      <c r="E253" s="309" t="s">
        <v>86</v>
      </c>
      <c r="J253" s="310"/>
      <c r="K253" s="314"/>
      <c r="N253" s="310"/>
    </row>
    <row r="254" spans="2:16" s="309" customFormat="1">
      <c r="E254" s="309" t="s">
        <v>173</v>
      </c>
      <c r="J254" s="310"/>
      <c r="K254" s="314"/>
      <c r="N254" s="310"/>
    </row>
    <row r="255" spans="2:16" s="309" customFormat="1">
      <c r="E255" s="309" t="s">
        <v>174</v>
      </c>
      <c r="J255" s="310"/>
      <c r="K255" s="314"/>
      <c r="N255" s="310"/>
    </row>
    <row r="256" spans="2:16" s="309" customFormat="1">
      <c r="E256" s="309" t="s">
        <v>79</v>
      </c>
      <c r="J256" s="310"/>
      <c r="K256" s="314"/>
      <c r="N256" s="310"/>
    </row>
    <row r="257" spans="5:14" s="309" customFormat="1">
      <c r="E257" s="309" t="s">
        <v>65</v>
      </c>
      <c r="J257" s="310"/>
      <c r="K257" s="314"/>
      <c r="N257" s="310"/>
    </row>
    <row r="258" spans="5:14" s="309" customFormat="1">
      <c r="E258" s="309" t="s">
        <v>355</v>
      </c>
      <c r="J258" s="310"/>
      <c r="K258" s="314"/>
      <c r="N258" s="310"/>
    </row>
    <row r="259" spans="5:14" s="309" customFormat="1">
      <c r="J259" s="310"/>
      <c r="K259" s="314"/>
      <c r="N259" s="310"/>
    </row>
    <row r="260" spans="5:14" s="309" customFormat="1">
      <c r="J260" s="310"/>
      <c r="K260" s="314"/>
      <c r="N260" s="310"/>
    </row>
    <row r="261" spans="5:14" s="309" customFormat="1">
      <c r="J261" s="310"/>
      <c r="K261" s="314"/>
      <c r="N261" s="310"/>
    </row>
    <row r="262" spans="5:14" s="309" customFormat="1">
      <c r="J262" s="310"/>
      <c r="K262" s="314"/>
      <c r="N262" s="310"/>
    </row>
    <row r="263" spans="5:14" s="309" customFormat="1">
      <c r="J263" s="310"/>
      <c r="K263" s="314"/>
      <c r="N263" s="310"/>
    </row>
    <row r="264" spans="5:14" s="309" customFormat="1">
      <c r="J264" s="310"/>
      <c r="K264" s="314"/>
      <c r="N264" s="310"/>
    </row>
    <row r="265" spans="5:14" s="309" customFormat="1">
      <c r="J265" s="310"/>
      <c r="K265" s="314"/>
      <c r="N265" s="310"/>
    </row>
    <row r="266" spans="5:14" s="309" customFormat="1">
      <c r="J266" s="310"/>
      <c r="K266" s="314"/>
      <c r="N266" s="310"/>
    </row>
    <row r="267" spans="5:14" s="309" customFormat="1">
      <c r="J267" s="310"/>
      <c r="K267" s="314"/>
      <c r="N267" s="310"/>
    </row>
    <row r="268" spans="5:14" s="309" customFormat="1">
      <c r="J268" s="310"/>
      <c r="K268" s="314"/>
      <c r="N268" s="310"/>
    </row>
    <row r="269" spans="5:14" s="309" customFormat="1">
      <c r="J269" s="310"/>
      <c r="K269" s="314"/>
      <c r="N269" s="310"/>
    </row>
    <row r="270" spans="5:14" s="309" customFormat="1">
      <c r="J270" s="310"/>
      <c r="K270" s="314"/>
      <c r="N270" s="310"/>
    </row>
    <row r="271" spans="5:14" s="236" customFormat="1">
      <c r="J271" s="247"/>
      <c r="K271" s="248"/>
      <c r="N271" s="247"/>
    </row>
    <row r="272" spans="5:14" s="236" customFormat="1">
      <c r="J272" s="247"/>
      <c r="K272" s="248"/>
      <c r="N272" s="247"/>
    </row>
    <row r="273" spans="10:14" s="236" customFormat="1">
      <c r="J273" s="247"/>
      <c r="K273" s="248"/>
      <c r="N273" s="247"/>
    </row>
    <row r="274" spans="10:14" s="236" customFormat="1">
      <c r="J274" s="247"/>
      <c r="K274" s="248"/>
      <c r="N274" s="247"/>
    </row>
    <row r="275" spans="10:14" s="236" customFormat="1">
      <c r="J275" s="247"/>
      <c r="K275" s="248"/>
      <c r="N275" s="247"/>
    </row>
    <row r="276" spans="10:14" s="236" customFormat="1">
      <c r="J276" s="247"/>
      <c r="K276" s="248"/>
      <c r="N276" s="247"/>
    </row>
    <row r="277" spans="10:14" s="236" customFormat="1">
      <c r="J277" s="247"/>
      <c r="K277" s="248"/>
      <c r="N277" s="247"/>
    </row>
    <row r="278" spans="10:14" s="236" customFormat="1">
      <c r="J278" s="247"/>
      <c r="K278" s="248"/>
      <c r="N278" s="247"/>
    </row>
    <row r="279" spans="10:14" s="236" customFormat="1">
      <c r="J279" s="247"/>
      <c r="K279" s="248"/>
      <c r="N279" s="247"/>
    </row>
    <row r="280" spans="10:14" s="236" customFormat="1">
      <c r="J280" s="247"/>
      <c r="K280" s="248"/>
      <c r="N280" s="247"/>
    </row>
    <row r="281" spans="10:14" s="236" customFormat="1">
      <c r="J281" s="247"/>
      <c r="K281" s="248"/>
      <c r="N281" s="247"/>
    </row>
    <row r="282" spans="10:14" s="236" customFormat="1">
      <c r="J282" s="247"/>
      <c r="K282" s="248"/>
      <c r="N282" s="247"/>
    </row>
    <row r="283" spans="10:14" s="236" customFormat="1">
      <c r="J283" s="247"/>
      <c r="K283" s="248"/>
      <c r="N283" s="247"/>
    </row>
    <row r="284" spans="10:14" s="236" customFormat="1">
      <c r="J284" s="247"/>
      <c r="K284" s="248"/>
      <c r="N284" s="247"/>
    </row>
    <row r="285" spans="10:14" s="236" customFormat="1">
      <c r="J285" s="247"/>
      <c r="K285" s="248"/>
      <c r="N285" s="247"/>
    </row>
    <row r="286" spans="10:14" s="236" customFormat="1">
      <c r="J286" s="247"/>
      <c r="K286" s="248"/>
      <c r="N286" s="247"/>
    </row>
    <row r="287" spans="10:14" s="236" customFormat="1">
      <c r="J287" s="247"/>
      <c r="K287" s="248"/>
      <c r="N287" s="247"/>
    </row>
    <row r="288" spans="10:14" s="236" customFormat="1">
      <c r="J288" s="247"/>
      <c r="K288" s="248"/>
      <c r="N288" s="247"/>
    </row>
    <row r="289" spans="10:158" s="236" customFormat="1">
      <c r="J289" s="247"/>
      <c r="K289" s="248"/>
      <c r="N289" s="247"/>
    </row>
    <row r="290" spans="10:158" s="236" customFormat="1">
      <c r="J290" s="247"/>
      <c r="K290" s="248"/>
      <c r="N290" s="247"/>
    </row>
    <row r="291" spans="10:158" s="236" customFormat="1">
      <c r="J291" s="247"/>
      <c r="K291" s="248"/>
      <c r="N291" s="247"/>
    </row>
    <row r="292" spans="10:158" s="236" customFormat="1">
      <c r="J292" s="247"/>
      <c r="K292" s="248"/>
      <c r="N292" s="247"/>
    </row>
    <row r="293" spans="10:158" s="236" customFormat="1">
      <c r="J293" s="247"/>
      <c r="K293" s="248"/>
      <c r="N293" s="247"/>
    </row>
    <row r="294" spans="10:158" s="236" customFormat="1">
      <c r="J294" s="247"/>
      <c r="K294" s="248"/>
      <c r="N294" s="247"/>
    </row>
    <row r="295" spans="10:158" s="236" customFormat="1">
      <c r="J295" s="247"/>
      <c r="K295" s="248"/>
      <c r="N295" s="247"/>
    </row>
    <row r="296" spans="10:158" s="236" customFormat="1">
      <c r="J296" s="247"/>
      <c r="K296" s="248"/>
      <c r="N296" s="247"/>
    </row>
    <row r="297" spans="10:158" s="236" customFormat="1">
      <c r="J297" s="247"/>
      <c r="K297" s="248"/>
      <c r="N297" s="247"/>
    </row>
    <row r="298" spans="10:158" s="236" customFormat="1">
      <c r="J298" s="247"/>
      <c r="K298" s="248"/>
      <c r="N298" s="247"/>
    </row>
    <row r="299" spans="10:158" s="236" customFormat="1">
      <c r="J299" s="247"/>
      <c r="K299" s="248"/>
      <c r="N299" s="247"/>
    </row>
    <row r="300" spans="10:158" s="236" customFormat="1">
      <c r="J300" s="247"/>
      <c r="K300" s="248"/>
      <c r="N300" s="247"/>
    </row>
    <row r="301" spans="10:158" s="236" customFormat="1">
      <c r="J301" s="247"/>
      <c r="K301" s="248"/>
      <c r="N301" s="247"/>
    </row>
    <row r="302" spans="10:158" s="236" customFormat="1">
      <c r="J302" s="247"/>
      <c r="K302" s="248"/>
      <c r="N302" s="247"/>
    </row>
    <row r="303" spans="10:158" s="236" customFormat="1">
      <c r="J303" s="247"/>
      <c r="K303" s="248"/>
      <c r="N303" s="247"/>
    </row>
    <row r="304" spans="10:158">
      <c r="AO304" s="102"/>
      <c r="AP304" s="102"/>
      <c r="AQ304" s="102"/>
      <c r="AR304" s="102"/>
      <c r="AS304" s="102"/>
      <c r="AT304" s="102"/>
      <c r="AU304" s="102"/>
      <c r="AV304" s="102"/>
      <c r="AW304" s="102"/>
      <c r="AX304" s="102"/>
      <c r="AY304" s="102"/>
      <c r="AZ304" s="102"/>
      <c r="BA304" s="102"/>
      <c r="BB304" s="102"/>
      <c r="BC304" s="102"/>
      <c r="BD304" s="102"/>
      <c r="BE304" s="102"/>
      <c r="BF304" s="102"/>
      <c r="BG304" s="102"/>
      <c r="BH304" s="102"/>
      <c r="BI304" s="102"/>
      <c r="BJ304" s="102"/>
      <c r="BK304" s="102"/>
      <c r="BL304" s="102"/>
      <c r="BM304" s="102"/>
      <c r="BN304" s="102"/>
      <c r="BO304" s="102"/>
      <c r="BP304" s="102"/>
      <c r="BQ304" s="102"/>
      <c r="BR304" s="102"/>
      <c r="BS304" s="102"/>
      <c r="BT304" s="102"/>
      <c r="BU304" s="102"/>
      <c r="BV304" s="102"/>
      <c r="BW304" s="102"/>
      <c r="BX304" s="102"/>
      <c r="BY304" s="102"/>
      <c r="BZ304" s="102"/>
      <c r="CA304" s="102"/>
      <c r="CB304" s="102"/>
      <c r="CC304" s="102"/>
      <c r="CD304" s="102"/>
      <c r="CE304" s="102"/>
      <c r="CF304" s="102"/>
      <c r="CG304" s="102"/>
      <c r="CH304" s="102"/>
      <c r="CI304" s="102"/>
      <c r="CJ304" s="102"/>
      <c r="CK304" s="102"/>
      <c r="CL304" s="102"/>
      <c r="CM304" s="102"/>
      <c r="CN304" s="102"/>
      <c r="CO304" s="102"/>
      <c r="CP304" s="102"/>
      <c r="CQ304" s="102"/>
      <c r="CR304" s="102"/>
      <c r="CS304" s="102"/>
      <c r="CT304" s="102"/>
      <c r="CU304" s="102"/>
      <c r="CV304" s="102"/>
      <c r="CW304" s="102"/>
      <c r="CX304" s="102"/>
      <c r="CY304" s="102"/>
      <c r="CZ304" s="102"/>
      <c r="DA304" s="102"/>
      <c r="DB304" s="102"/>
      <c r="DC304" s="102"/>
      <c r="DD304" s="102"/>
      <c r="DE304" s="102"/>
      <c r="DF304" s="102"/>
      <c r="DG304" s="102"/>
      <c r="DH304" s="102"/>
      <c r="DI304" s="102"/>
      <c r="DJ304" s="102"/>
      <c r="DK304" s="102"/>
      <c r="DL304" s="102"/>
      <c r="DM304" s="102"/>
      <c r="DN304" s="102"/>
      <c r="DO304" s="102"/>
      <c r="DP304" s="102"/>
      <c r="DQ304" s="102"/>
      <c r="DR304" s="102"/>
      <c r="DS304" s="102"/>
      <c r="DT304" s="102"/>
      <c r="DU304" s="102"/>
      <c r="DV304" s="102"/>
      <c r="DW304" s="102"/>
      <c r="DX304" s="102"/>
      <c r="DY304" s="102"/>
      <c r="DZ304" s="102"/>
      <c r="EA304" s="102"/>
      <c r="EB304" s="102"/>
      <c r="EC304" s="102"/>
      <c r="ED304" s="102"/>
      <c r="EE304" s="102"/>
      <c r="EF304" s="102"/>
      <c r="EG304" s="102"/>
      <c r="EH304" s="102"/>
      <c r="EI304" s="102"/>
      <c r="EJ304" s="102"/>
      <c r="EK304" s="102"/>
      <c r="EL304" s="102"/>
      <c r="EM304" s="102"/>
      <c r="EN304" s="102"/>
      <c r="EO304" s="102"/>
      <c r="EP304" s="102"/>
      <c r="EQ304" s="102"/>
      <c r="ER304" s="102"/>
      <c r="ES304" s="102"/>
      <c r="ET304" s="102"/>
      <c r="EU304" s="102"/>
      <c r="EV304" s="102"/>
      <c r="EW304" s="102"/>
      <c r="EX304" s="102"/>
      <c r="EY304" s="102"/>
      <c r="EZ304" s="102"/>
      <c r="FA304" s="102"/>
      <c r="FB304" s="102"/>
    </row>
    <row r="305" spans="41:158">
      <c r="AO305" s="102"/>
      <c r="AP305" s="102"/>
      <c r="AQ305" s="102"/>
      <c r="AR305" s="102"/>
      <c r="AS305" s="102"/>
      <c r="AT305" s="102"/>
      <c r="AU305" s="102"/>
      <c r="AV305" s="102"/>
      <c r="AW305" s="102"/>
      <c r="AX305" s="102"/>
      <c r="AY305" s="102"/>
      <c r="AZ305" s="102"/>
      <c r="BA305" s="102"/>
      <c r="BB305" s="102"/>
      <c r="BC305" s="102"/>
      <c r="BD305" s="102"/>
      <c r="BE305" s="102"/>
      <c r="BF305" s="102"/>
      <c r="BG305" s="102"/>
      <c r="BH305" s="102"/>
      <c r="BI305" s="102"/>
      <c r="BJ305" s="102"/>
      <c r="BK305" s="102"/>
      <c r="BL305" s="102"/>
      <c r="BM305" s="102"/>
      <c r="BN305" s="102"/>
      <c r="BO305" s="102"/>
      <c r="BP305" s="102"/>
      <c r="BQ305" s="102"/>
      <c r="BR305" s="102"/>
      <c r="BS305" s="102"/>
      <c r="BT305" s="102"/>
      <c r="BU305" s="102"/>
      <c r="BV305" s="102"/>
      <c r="BW305" s="102"/>
      <c r="BX305" s="102"/>
      <c r="BY305" s="102"/>
      <c r="BZ305" s="102"/>
      <c r="CA305" s="102"/>
      <c r="CB305" s="102"/>
      <c r="CC305" s="102"/>
      <c r="CD305" s="102"/>
      <c r="CE305" s="102"/>
      <c r="CF305" s="102"/>
      <c r="CG305" s="102"/>
      <c r="CH305" s="102"/>
      <c r="CI305" s="102"/>
      <c r="CJ305" s="102"/>
      <c r="CK305" s="102"/>
      <c r="CL305" s="102"/>
      <c r="CM305" s="102"/>
      <c r="CN305" s="102"/>
      <c r="CO305" s="102"/>
      <c r="CP305" s="102"/>
      <c r="CQ305" s="102"/>
      <c r="CR305" s="102"/>
      <c r="CS305" s="102"/>
      <c r="CT305" s="102"/>
      <c r="CU305" s="102"/>
      <c r="CV305" s="102"/>
      <c r="CW305" s="102"/>
      <c r="CX305" s="102"/>
      <c r="CY305" s="102"/>
      <c r="CZ305" s="102"/>
      <c r="DA305" s="102"/>
      <c r="DB305" s="102"/>
      <c r="DC305" s="102"/>
      <c r="DD305" s="102"/>
      <c r="DE305" s="102"/>
      <c r="DF305" s="102"/>
      <c r="DG305" s="102"/>
      <c r="DH305" s="102"/>
      <c r="DI305" s="102"/>
      <c r="DJ305" s="102"/>
      <c r="DK305" s="102"/>
      <c r="DL305" s="102"/>
      <c r="DM305" s="102"/>
      <c r="DN305" s="102"/>
      <c r="DO305" s="102"/>
      <c r="DP305" s="102"/>
      <c r="DQ305" s="102"/>
      <c r="DR305" s="102"/>
      <c r="DS305" s="102"/>
      <c r="DT305" s="102"/>
      <c r="DU305" s="102"/>
      <c r="DV305" s="102"/>
      <c r="DW305" s="102"/>
      <c r="DX305" s="102"/>
      <c r="DY305" s="102"/>
      <c r="DZ305" s="102"/>
      <c r="EA305" s="102"/>
      <c r="EB305" s="102"/>
      <c r="EC305" s="102"/>
      <c r="ED305" s="102"/>
      <c r="EE305" s="102"/>
      <c r="EF305" s="102"/>
      <c r="EG305" s="102"/>
      <c r="EH305" s="102"/>
      <c r="EI305" s="102"/>
      <c r="EJ305" s="102"/>
      <c r="EK305" s="102"/>
      <c r="EL305" s="102"/>
      <c r="EM305" s="102"/>
      <c r="EN305" s="102"/>
      <c r="EO305" s="102"/>
      <c r="EP305" s="102"/>
      <c r="EQ305" s="102"/>
      <c r="ER305" s="102"/>
      <c r="ES305" s="102"/>
      <c r="ET305" s="102"/>
      <c r="EU305" s="102"/>
      <c r="EV305" s="102"/>
      <c r="EW305" s="102"/>
      <c r="EX305" s="102"/>
      <c r="EY305" s="102"/>
      <c r="EZ305" s="102"/>
      <c r="FA305" s="102"/>
      <c r="FB305" s="102"/>
    </row>
    <row r="306" spans="41:158">
      <c r="AO306" s="102"/>
      <c r="AP306" s="102"/>
      <c r="AQ306" s="102"/>
      <c r="AR306" s="102"/>
      <c r="AS306" s="102"/>
      <c r="AT306" s="102"/>
      <c r="AU306" s="102"/>
      <c r="AV306" s="102"/>
      <c r="AW306" s="102"/>
      <c r="AX306" s="102"/>
      <c r="AY306" s="102"/>
      <c r="AZ306" s="102"/>
      <c r="BA306" s="102"/>
      <c r="BB306" s="102"/>
      <c r="BC306" s="102"/>
      <c r="BD306" s="102"/>
      <c r="BE306" s="102"/>
      <c r="BF306" s="102"/>
      <c r="BG306" s="102"/>
      <c r="BH306" s="102"/>
      <c r="BI306" s="102"/>
      <c r="BJ306" s="102"/>
      <c r="BK306" s="102"/>
      <c r="BL306" s="102"/>
      <c r="BM306" s="102"/>
      <c r="BN306" s="102"/>
      <c r="BO306" s="102"/>
      <c r="BP306" s="102"/>
      <c r="BQ306" s="102"/>
      <c r="BR306" s="102"/>
      <c r="BS306" s="102"/>
      <c r="BT306" s="102"/>
      <c r="BU306" s="102"/>
      <c r="BV306" s="102"/>
      <c r="BW306" s="102"/>
      <c r="BX306" s="102"/>
      <c r="BY306" s="102"/>
      <c r="BZ306" s="102"/>
      <c r="CA306" s="102"/>
      <c r="CB306" s="102"/>
      <c r="CC306" s="102"/>
      <c r="CD306" s="102"/>
      <c r="CE306" s="102"/>
      <c r="CF306" s="102"/>
      <c r="CG306" s="102"/>
      <c r="CH306" s="102"/>
      <c r="CI306" s="102"/>
      <c r="CJ306" s="102"/>
      <c r="CK306" s="102"/>
      <c r="CL306" s="102"/>
      <c r="CM306" s="102"/>
      <c r="CN306" s="102"/>
      <c r="CO306" s="102"/>
      <c r="CP306" s="102"/>
      <c r="CQ306" s="102"/>
      <c r="CR306" s="102"/>
      <c r="CS306" s="102"/>
      <c r="CT306" s="102"/>
      <c r="CU306" s="102"/>
      <c r="CV306" s="102"/>
      <c r="CW306" s="102"/>
      <c r="CX306" s="102"/>
      <c r="CY306" s="102"/>
      <c r="CZ306" s="102"/>
      <c r="DA306" s="102"/>
      <c r="DB306" s="102"/>
      <c r="DC306" s="102"/>
      <c r="DD306" s="102"/>
      <c r="DE306" s="102"/>
      <c r="DF306" s="102"/>
      <c r="DG306" s="102"/>
      <c r="DH306" s="102"/>
      <c r="DI306" s="102"/>
      <c r="DJ306" s="102"/>
      <c r="DK306" s="102"/>
      <c r="DL306" s="102"/>
      <c r="DM306" s="102"/>
      <c r="DN306" s="102"/>
      <c r="DO306" s="102"/>
      <c r="DP306" s="102"/>
      <c r="DQ306" s="102"/>
      <c r="DR306" s="102"/>
      <c r="DS306" s="102"/>
      <c r="DT306" s="102"/>
      <c r="DU306" s="102"/>
      <c r="DV306" s="102"/>
      <c r="DW306" s="102"/>
      <c r="DX306" s="102"/>
      <c r="DY306" s="102"/>
      <c r="DZ306" s="102"/>
      <c r="EA306" s="102"/>
      <c r="EB306" s="102"/>
      <c r="EC306" s="102"/>
      <c r="ED306" s="102"/>
      <c r="EE306" s="102"/>
      <c r="EF306" s="102"/>
      <c r="EG306" s="102"/>
      <c r="EH306" s="102"/>
      <c r="EI306" s="102"/>
      <c r="EJ306" s="102"/>
      <c r="EK306" s="102"/>
      <c r="EL306" s="102"/>
      <c r="EM306" s="102"/>
      <c r="EN306" s="102"/>
      <c r="EO306" s="102"/>
      <c r="EP306" s="102"/>
      <c r="EQ306" s="102"/>
      <c r="ER306" s="102"/>
      <c r="ES306" s="102"/>
      <c r="ET306" s="102"/>
      <c r="EU306" s="102"/>
      <c r="EV306" s="102"/>
      <c r="EW306" s="102"/>
      <c r="EX306" s="102"/>
      <c r="EY306" s="102"/>
      <c r="EZ306" s="102"/>
      <c r="FA306" s="102"/>
      <c r="FB306" s="102"/>
    </row>
    <row r="307" spans="41:158">
      <c r="AO307" s="102"/>
      <c r="AP307" s="102"/>
      <c r="AQ307" s="102"/>
      <c r="AR307" s="102"/>
      <c r="AS307" s="102"/>
      <c r="AT307" s="102"/>
      <c r="AU307" s="102"/>
      <c r="AV307" s="102"/>
      <c r="AW307" s="102"/>
      <c r="AX307" s="102"/>
      <c r="AY307" s="102"/>
      <c r="AZ307" s="102"/>
      <c r="BA307" s="102"/>
      <c r="BB307" s="102"/>
      <c r="BC307" s="102"/>
      <c r="BD307" s="102"/>
      <c r="BE307" s="102"/>
      <c r="BF307" s="102"/>
      <c r="BG307" s="102"/>
      <c r="BH307" s="102"/>
      <c r="BI307" s="102"/>
      <c r="BJ307" s="102"/>
      <c r="BK307" s="102"/>
      <c r="BL307" s="102"/>
      <c r="BM307" s="102"/>
      <c r="BN307" s="102"/>
      <c r="BO307" s="102"/>
      <c r="BP307" s="102"/>
      <c r="BQ307" s="102"/>
      <c r="BR307" s="102"/>
      <c r="BS307" s="102"/>
      <c r="BT307" s="102"/>
      <c r="BU307" s="102"/>
      <c r="BV307" s="102"/>
      <c r="BW307" s="102"/>
      <c r="BX307" s="102"/>
      <c r="BY307" s="102"/>
      <c r="BZ307" s="102"/>
      <c r="CA307" s="102"/>
      <c r="CB307" s="102"/>
      <c r="CC307" s="102"/>
      <c r="CD307" s="102"/>
      <c r="CE307" s="102"/>
      <c r="CF307" s="102"/>
      <c r="CG307" s="102"/>
      <c r="CH307" s="102"/>
      <c r="CI307" s="102"/>
      <c r="CJ307" s="102"/>
      <c r="CK307" s="102"/>
      <c r="CL307" s="102"/>
      <c r="CM307" s="102"/>
      <c r="CN307" s="102"/>
      <c r="CO307" s="102"/>
      <c r="CP307" s="102"/>
      <c r="CQ307" s="102"/>
      <c r="CR307" s="102"/>
      <c r="CS307" s="102"/>
      <c r="CT307" s="102"/>
      <c r="CU307" s="102"/>
      <c r="CV307" s="102"/>
      <c r="CW307" s="102"/>
      <c r="CX307" s="102"/>
      <c r="CY307" s="102"/>
      <c r="CZ307" s="102"/>
      <c r="DA307" s="102"/>
      <c r="DB307" s="102"/>
      <c r="DC307" s="102"/>
      <c r="DD307" s="102"/>
      <c r="DE307" s="102"/>
      <c r="DF307" s="102"/>
      <c r="DG307" s="102"/>
      <c r="DH307" s="102"/>
      <c r="DI307" s="102"/>
      <c r="DJ307" s="102"/>
      <c r="DK307" s="102"/>
      <c r="DL307" s="102"/>
      <c r="DM307" s="102"/>
      <c r="DN307" s="102"/>
      <c r="DO307" s="102"/>
      <c r="DP307" s="102"/>
      <c r="DQ307" s="102"/>
      <c r="DR307" s="102"/>
      <c r="DS307" s="102"/>
      <c r="DT307" s="102"/>
      <c r="DU307" s="102"/>
      <c r="DV307" s="102"/>
      <c r="DW307" s="102"/>
      <c r="DX307" s="102"/>
      <c r="DY307" s="102"/>
      <c r="DZ307" s="102"/>
      <c r="EA307" s="102"/>
      <c r="EB307" s="102"/>
      <c r="EC307" s="102"/>
      <c r="ED307" s="102"/>
      <c r="EE307" s="102"/>
      <c r="EF307" s="102"/>
      <c r="EG307" s="102"/>
      <c r="EH307" s="102"/>
      <c r="EI307" s="102"/>
      <c r="EJ307" s="102"/>
      <c r="EK307" s="102"/>
      <c r="EL307" s="102"/>
      <c r="EM307" s="102"/>
      <c r="EN307" s="102"/>
      <c r="EO307" s="102"/>
      <c r="EP307" s="102"/>
      <c r="EQ307" s="102"/>
      <c r="ER307" s="102"/>
      <c r="ES307" s="102"/>
      <c r="ET307" s="102"/>
      <c r="EU307" s="102"/>
      <c r="EV307" s="102"/>
      <c r="EW307" s="102"/>
      <c r="EX307" s="102"/>
      <c r="EY307" s="102"/>
      <c r="EZ307" s="102"/>
      <c r="FA307" s="102"/>
      <c r="FB307" s="102"/>
    </row>
    <row r="308" spans="41:158">
      <c r="AO308" s="102"/>
      <c r="AP308" s="102"/>
      <c r="AQ308" s="102"/>
      <c r="AR308" s="102"/>
      <c r="AS308" s="102"/>
      <c r="AT308" s="102"/>
      <c r="AU308" s="102"/>
      <c r="AV308" s="102"/>
      <c r="AW308" s="102"/>
      <c r="AX308" s="102"/>
      <c r="AY308" s="102"/>
      <c r="AZ308" s="102"/>
      <c r="BA308" s="102"/>
      <c r="BB308" s="102"/>
      <c r="BC308" s="102"/>
      <c r="BD308" s="102"/>
      <c r="BE308" s="102"/>
      <c r="BF308" s="102"/>
      <c r="BG308" s="102"/>
      <c r="BH308" s="102"/>
      <c r="BI308" s="102"/>
      <c r="BJ308" s="102"/>
      <c r="BK308" s="102"/>
      <c r="BL308" s="102"/>
      <c r="BM308" s="102"/>
      <c r="BN308" s="102"/>
      <c r="BO308" s="102"/>
      <c r="BP308" s="102"/>
      <c r="BQ308" s="102"/>
      <c r="BR308" s="102"/>
      <c r="BS308" s="102"/>
      <c r="BT308" s="102"/>
      <c r="BU308" s="102"/>
      <c r="BV308" s="102"/>
      <c r="BW308" s="102"/>
      <c r="BX308" s="102"/>
      <c r="BY308" s="102"/>
      <c r="BZ308" s="102"/>
      <c r="CA308" s="102"/>
      <c r="CB308" s="102"/>
      <c r="CC308" s="102"/>
      <c r="CD308" s="102"/>
      <c r="CE308" s="102"/>
      <c r="CF308" s="102"/>
      <c r="CG308" s="102"/>
      <c r="CH308" s="102"/>
      <c r="CI308" s="102"/>
      <c r="CJ308" s="102"/>
      <c r="CK308" s="102"/>
      <c r="CL308" s="102"/>
      <c r="CM308" s="102"/>
      <c r="CN308" s="102"/>
      <c r="CO308" s="102"/>
      <c r="CP308" s="102"/>
      <c r="CQ308" s="102"/>
      <c r="CR308" s="102"/>
      <c r="CS308" s="102"/>
      <c r="CT308" s="102"/>
      <c r="CU308" s="102"/>
      <c r="CV308" s="102"/>
      <c r="CW308" s="102"/>
      <c r="CX308" s="102"/>
      <c r="CY308" s="102"/>
      <c r="CZ308" s="102"/>
      <c r="DA308" s="102"/>
      <c r="DB308" s="102"/>
      <c r="DC308" s="102"/>
      <c r="DD308" s="102"/>
      <c r="DE308" s="102"/>
      <c r="DF308" s="102"/>
      <c r="DG308" s="102"/>
      <c r="DH308" s="102"/>
      <c r="DI308" s="102"/>
      <c r="DJ308" s="102"/>
      <c r="DK308" s="102"/>
      <c r="DL308" s="102"/>
      <c r="DM308" s="102"/>
      <c r="DN308" s="102"/>
      <c r="DO308" s="102"/>
      <c r="DP308" s="102"/>
      <c r="DQ308" s="102"/>
      <c r="DR308" s="102"/>
      <c r="DS308" s="102"/>
      <c r="DT308" s="102"/>
      <c r="DU308" s="102"/>
      <c r="DV308" s="102"/>
      <c r="DW308" s="102"/>
      <c r="DX308" s="102"/>
      <c r="DY308" s="102"/>
      <c r="DZ308" s="102"/>
      <c r="EA308" s="102"/>
      <c r="EB308" s="102"/>
      <c r="EC308" s="102"/>
      <c r="ED308" s="102"/>
      <c r="EE308" s="102"/>
      <c r="EF308" s="102"/>
      <c r="EG308" s="102"/>
      <c r="EH308" s="102"/>
      <c r="EI308" s="102"/>
      <c r="EJ308" s="102"/>
      <c r="EK308" s="102"/>
      <c r="EL308" s="102"/>
      <c r="EM308" s="102"/>
      <c r="EN308" s="102"/>
      <c r="EO308" s="102"/>
      <c r="EP308" s="102"/>
      <c r="EQ308" s="102"/>
      <c r="ER308" s="102"/>
      <c r="ES308" s="102"/>
      <c r="ET308" s="102"/>
      <c r="EU308" s="102"/>
      <c r="EV308" s="102"/>
      <c r="EW308" s="102"/>
      <c r="EX308" s="102"/>
      <c r="EY308" s="102"/>
      <c r="EZ308" s="102"/>
      <c r="FA308" s="102"/>
      <c r="FB308" s="102"/>
    </row>
    <row r="309" spans="41:158">
      <c r="AO309" s="102"/>
      <c r="AP309" s="102"/>
      <c r="AQ309" s="102"/>
      <c r="AR309" s="102"/>
      <c r="AS309" s="102"/>
      <c r="AT309" s="102"/>
      <c r="AU309" s="102"/>
      <c r="AV309" s="102"/>
      <c r="AW309" s="102"/>
      <c r="AX309" s="102"/>
      <c r="AY309" s="102"/>
      <c r="AZ309" s="102"/>
      <c r="BA309" s="102"/>
      <c r="BB309" s="102"/>
      <c r="BC309" s="102"/>
      <c r="BD309" s="102"/>
      <c r="BE309" s="102"/>
      <c r="BF309" s="102"/>
      <c r="BG309" s="102"/>
      <c r="BH309" s="102"/>
      <c r="BI309" s="102"/>
      <c r="BJ309" s="102"/>
      <c r="BK309" s="102"/>
      <c r="BL309" s="102"/>
      <c r="BM309" s="102"/>
      <c r="BN309" s="102"/>
      <c r="BO309" s="102"/>
      <c r="BP309" s="102"/>
      <c r="BQ309" s="102"/>
      <c r="BR309" s="102"/>
      <c r="BS309" s="102"/>
      <c r="BT309" s="102"/>
      <c r="BU309" s="102"/>
      <c r="BV309" s="102"/>
      <c r="BW309" s="102"/>
      <c r="BX309" s="102"/>
      <c r="BY309" s="102"/>
      <c r="BZ309" s="102"/>
      <c r="CA309" s="102"/>
      <c r="CB309" s="102"/>
      <c r="CC309" s="102"/>
      <c r="CD309" s="102"/>
      <c r="CE309" s="102"/>
      <c r="CF309" s="102"/>
      <c r="CG309" s="102"/>
      <c r="CH309" s="102"/>
      <c r="CI309" s="102"/>
      <c r="CJ309" s="102"/>
      <c r="CK309" s="102"/>
      <c r="CL309" s="102"/>
      <c r="CM309" s="102"/>
      <c r="CN309" s="102"/>
      <c r="CO309" s="102"/>
      <c r="CP309" s="102"/>
      <c r="CQ309" s="102"/>
      <c r="CR309" s="102"/>
      <c r="CS309" s="102"/>
      <c r="CT309" s="102"/>
      <c r="CU309" s="102"/>
      <c r="CV309" s="102"/>
      <c r="CW309" s="102"/>
      <c r="CX309" s="102"/>
      <c r="CY309" s="102"/>
      <c r="CZ309" s="102"/>
      <c r="DA309" s="102"/>
      <c r="DB309" s="102"/>
      <c r="DC309" s="102"/>
      <c r="DD309" s="102"/>
      <c r="DE309" s="102"/>
      <c r="DF309" s="102"/>
      <c r="DG309" s="102"/>
      <c r="DH309" s="102"/>
      <c r="DI309" s="102"/>
      <c r="DJ309" s="102"/>
      <c r="DK309" s="102"/>
      <c r="DL309" s="102"/>
      <c r="DM309" s="102"/>
      <c r="DN309" s="102"/>
      <c r="DO309" s="102"/>
      <c r="DP309" s="102"/>
      <c r="DQ309" s="102"/>
      <c r="DR309" s="102"/>
      <c r="DS309" s="102"/>
      <c r="DT309" s="102"/>
      <c r="DU309" s="102"/>
      <c r="DV309" s="102"/>
      <c r="DW309" s="102"/>
      <c r="DX309" s="102"/>
      <c r="DY309" s="102"/>
      <c r="DZ309" s="102"/>
      <c r="EA309" s="102"/>
      <c r="EB309" s="102"/>
      <c r="EC309" s="102"/>
      <c r="ED309" s="102"/>
      <c r="EE309" s="102"/>
      <c r="EF309" s="102"/>
      <c r="EG309" s="102"/>
      <c r="EH309" s="102"/>
      <c r="EI309" s="102"/>
      <c r="EJ309" s="102"/>
      <c r="EK309" s="102"/>
      <c r="EL309" s="102"/>
      <c r="EM309" s="102"/>
      <c r="EN309" s="102"/>
      <c r="EO309" s="102"/>
      <c r="EP309" s="102"/>
      <c r="EQ309" s="102"/>
      <c r="ER309" s="102"/>
      <c r="ES309" s="102"/>
      <c r="ET309" s="102"/>
      <c r="EU309" s="102"/>
      <c r="EV309" s="102"/>
      <c r="EW309" s="102"/>
      <c r="EX309" s="102"/>
      <c r="EY309" s="102"/>
      <c r="EZ309" s="102"/>
      <c r="FA309" s="102"/>
      <c r="FB309" s="102"/>
    </row>
    <row r="310" spans="41:158">
      <c r="AO310" s="102"/>
      <c r="AP310" s="102"/>
      <c r="AQ310" s="102"/>
      <c r="AR310" s="102"/>
      <c r="AS310" s="102"/>
      <c r="AT310" s="102"/>
      <c r="AU310" s="102"/>
      <c r="AV310" s="102"/>
      <c r="AW310" s="102"/>
      <c r="AX310" s="102"/>
      <c r="AY310" s="102"/>
      <c r="AZ310" s="102"/>
      <c r="BA310" s="102"/>
      <c r="BB310" s="102"/>
      <c r="BC310" s="102"/>
      <c r="BD310" s="102"/>
      <c r="BE310" s="102"/>
      <c r="BF310" s="102"/>
      <c r="BG310" s="102"/>
      <c r="BH310" s="102"/>
      <c r="BI310" s="102"/>
      <c r="BJ310" s="102"/>
      <c r="BK310" s="102"/>
      <c r="BL310" s="102"/>
      <c r="BM310" s="102"/>
      <c r="BN310" s="102"/>
      <c r="BO310" s="102"/>
      <c r="BP310" s="102"/>
      <c r="BQ310" s="102"/>
      <c r="BR310" s="102"/>
      <c r="BS310" s="102"/>
      <c r="BT310" s="102"/>
      <c r="BU310" s="102"/>
      <c r="BV310" s="102"/>
      <c r="BW310" s="102"/>
      <c r="BX310" s="102"/>
      <c r="BY310" s="102"/>
      <c r="BZ310" s="102"/>
      <c r="CA310" s="102"/>
      <c r="CB310" s="102"/>
      <c r="CC310" s="102"/>
      <c r="CD310" s="102"/>
      <c r="CE310" s="102"/>
      <c r="CF310" s="102"/>
      <c r="CG310" s="102"/>
      <c r="CH310" s="102"/>
      <c r="CI310" s="102"/>
      <c r="CJ310" s="102"/>
      <c r="CK310" s="102"/>
      <c r="CL310" s="102"/>
      <c r="CM310" s="102"/>
      <c r="CN310" s="102"/>
      <c r="CO310" s="102"/>
      <c r="CP310" s="102"/>
      <c r="CQ310" s="102"/>
      <c r="CR310" s="102"/>
      <c r="CS310" s="102"/>
      <c r="CT310" s="102"/>
      <c r="CU310" s="102"/>
      <c r="CV310" s="102"/>
      <c r="CW310" s="102"/>
      <c r="CX310" s="102"/>
      <c r="CY310" s="102"/>
      <c r="CZ310" s="102"/>
      <c r="DA310" s="102"/>
      <c r="DB310" s="102"/>
      <c r="DC310" s="102"/>
      <c r="DD310" s="102"/>
      <c r="DE310" s="102"/>
      <c r="DF310" s="102"/>
      <c r="DG310" s="102"/>
      <c r="DH310" s="102"/>
      <c r="DI310" s="102"/>
      <c r="DJ310" s="102"/>
      <c r="DK310" s="102"/>
      <c r="DL310" s="102"/>
      <c r="DM310" s="102"/>
      <c r="DN310" s="102"/>
      <c r="DO310" s="102"/>
      <c r="DP310" s="102"/>
      <c r="DQ310" s="102"/>
      <c r="DR310" s="102"/>
      <c r="DS310" s="102"/>
      <c r="DT310" s="102"/>
      <c r="DU310" s="102"/>
      <c r="DV310" s="102"/>
      <c r="DW310" s="102"/>
      <c r="DX310" s="102"/>
      <c r="DY310" s="102"/>
      <c r="DZ310" s="102"/>
      <c r="EA310" s="102"/>
      <c r="EB310" s="102"/>
      <c r="EC310" s="102"/>
      <c r="ED310" s="102"/>
      <c r="EE310" s="102"/>
      <c r="EF310" s="102"/>
      <c r="EG310" s="102"/>
      <c r="EH310" s="102"/>
      <c r="EI310" s="102"/>
      <c r="EJ310" s="102"/>
      <c r="EK310" s="102"/>
      <c r="EL310" s="102"/>
      <c r="EM310" s="102"/>
      <c r="EN310" s="102"/>
      <c r="EO310" s="102"/>
      <c r="EP310" s="102"/>
      <c r="EQ310" s="102"/>
      <c r="ER310" s="102"/>
      <c r="ES310" s="102"/>
      <c r="ET310" s="102"/>
      <c r="EU310" s="102"/>
      <c r="EV310" s="102"/>
      <c r="EW310" s="102"/>
      <c r="EX310" s="102"/>
      <c r="EY310" s="102"/>
      <c r="EZ310" s="102"/>
      <c r="FA310" s="102"/>
      <c r="FB310" s="102"/>
    </row>
    <row r="311" spans="41:158">
      <c r="AO311" s="102"/>
      <c r="AP311" s="102"/>
      <c r="AQ311" s="102"/>
      <c r="AR311" s="102"/>
      <c r="AS311" s="102"/>
      <c r="AT311" s="102"/>
      <c r="AU311" s="102"/>
      <c r="AV311" s="102"/>
      <c r="AW311" s="102"/>
      <c r="AX311" s="102"/>
      <c r="AY311" s="102"/>
      <c r="AZ311" s="102"/>
      <c r="BA311" s="102"/>
      <c r="BB311" s="102"/>
      <c r="BC311" s="102"/>
      <c r="BD311" s="102"/>
      <c r="BE311" s="102"/>
      <c r="BF311" s="102"/>
      <c r="BG311" s="102"/>
      <c r="BH311" s="102"/>
      <c r="BI311" s="102"/>
      <c r="BJ311" s="102"/>
      <c r="BK311" s="102"/>
      <c r="BL311" s="102"/>
      <c r="BM311" s="102"/>
      <c r="BN311" s="102"/>
      <c r="BO311" s="102"/>
      <c r="BP311" s="102"/>
      <c r="BQ311" s="102"/>
      <c r="BR311" s="102"/>
      <c r="BS311" s="102"/>
      <c r="BT311" s="102"/>
      <c r="BU311" s="102"/>
      <c r="BV311" s="102"/>
      <c r="BW311" s="102"/>
      <c r="BX311" s="102"/>
      <c r="BY311" s="102"/>
      <c r="BZ311" s="102"/>
      <c r="CA311" s="102"/>
      <c r="CB311" s="102"/>
      <c r="CC311" s="102"/>
      <c r="CD311" s="102"/>
      <c r="CE311" s="102"/>
      <c r="CF311" s="102"/>
      <c r="CG311" s="102"/>
      <c r="CH311" s="102"/>
      <c r="CI311" s="102"/>
      <c r="CJ311" s="102"/>
      <c r="CK311" s="102"/>
      <c r="CL311" s="102"/>
      <c r="CM311" s="102"/>
      <c r="CN311" s="102"/>
      <c r="CO311" s="102"/>
      <c r="CP311" s="102"/>
      <c r="CQ311" s="102"/>
      <c r="CR311" s="102"/>
      <c r="CS311" s="102"/>
      <c r="CT311" s="102"/>
      <c r="CU311" s="102"/>
      <c r="CV311" s="102"/>
      <c r="CW311" s="102"/>
      <c r="CX311" s="102"/>
      <c r="CY311" s="102"/>
      <c r="CZ311" s="102"/>
      <c r="DA311" s="102"/>
      <c r="DB311" s="102"/>
      <c r="DC311" s="102"/>
      <c r="DD311" s="102"/>
      <c r="DE311" s="102"/>
      <c r="DF311" s="102"/>
      <c r="DG311" s="102"/>
      <c r="DH311" s="102"/>
      <c r="DI311" s="102"/>
      <c r="DJ311" s="102"/>
      <c r="DK311" s="102"/>
      <c r="DL311" s="102"/>
      <c r="DM311" s="102"/>
      <c r="DN311" s="102"/>
      <c r="DO311" s="102"/>
      <c r="DP311" s="102"/>
      <c r="DQ311" s="102"/>
      <c r="DR311" s="102"/>
      <c r="DS311" s="102"/>
      <c r="DT311" s="102"/>
      <c r="DU311" s="102"/>
      <c r="DV311" s="102"/>
      <c r="DW311" s="102"/>
      <c r="DX311" s="102"/>
      <c r="DY311" s="102"/>
      <c r="DZ311" s="102"/>
      <c r="EA311" s="102"/>
      <c r="EB311" s="102"/>
      <c r="EC311" s="102"/>
      <c r="ED311" s="102"/>
      <c r="EE311" s="102"/>
      <c r="EF311" s="102"/>
      <c r="EG311" s="102"/>
      <c r="EH311" s="102"/>
      <c r="EI311" s="102"/>
      <c r="EJ311" s="102"/>
      <c r="EK311" s="102"/>
      <c r="EL311" s="102"/>
      <c r="EM311" s="102"/>
      <c r="EN311" s="102"/>
      <c r="EO311" s="102"/>
      <c r="EP311" s="102"/>
      <c r="EQ311" s="102"/>
      <c r="ER311" s="102"/>
      <c r="ES311" s="102"/>
      <c r="ET311" s="102"/>
      <c r="EU311" s="102"/>
      <c r="EV311" s="102"/>
      <c r="EW311" s="102"/>
      <c r="EX311" s="102"/>
      <c r="EY311" s="102"/>
      <c r="EZ311" s="102"/>
      <c r="FA311" s="102"/>
      <c r="FB311" s="102"/>
    </row>
    <row r="312" spans="41:158">
      <c r="AO312" s="102"/>
      <c r="AP312" s="102"/>
      <c r="AQ312" s="102"/>
      <c r="AR312" s="102"/>
      <c r="AS312" s="102"/>
      <c r="AT312" s="102"/>
      <c r="AU312" s="102"/>
      <c r="AV312" s="102"/>
      <c r="AW312" s="102"/>
      <c r="AX312" s="102"/>
      <c r="AY312" s="102"/>
      <c r="AZ312" s="102"/>
      <c r="BA312" s="102"/>
      <c r="BB312" s="102"/>
      <c r="BC312" s="102"/>
      <c r="BD312" s="102"/>
      <c r="BE312" s="102"/>
      <c r="BF312" s="102"/>
      <c r="BG312" s="102"/>
      <c r="BH312" s="102"/>
      <c r="BI312" s="102"/>
      <c r="BJ312" s="102"/>
      <c r="BK312" s="102"/>
      <c r="BL312" s="102"/>
      <c r="BM312" s="102"/>
      <c r="BN312" s="102"/>
      <c r="BO312" s="102"/>
      <c r="BP312" s="102"/>
      <c r="BQ312" s="102"/>
      <c r="BR312" s="102"/>
      <c r="BS312" s="102"/>
      <c r="BT312" s="102"/>
      <c r="BU312" s="102"/>
      <c r="BV312" s="102"/>
      <c r="BW312" s="102"/>
      <c r="BX312" s="102"/>
      <c r="BY312" s="102"/>
      <c r="BZ312" s="102"/>
      <c r="CA312" s="102"/>
      <c r="CB312" s="102"/>
      <c r="CC312" s="102"/>
      <c r="CD312" s="102"/>
      <c r="CE312" s="102"/>
      <c r="CF312" s="102"/>
      <c r="CG312" s="102"/>
      <c r="CH312" s="102"/>
      <c r="CI312" s="102"/>
      <c r="CJ312" s="102"/>
      <c r="CK312" s="102"/>
      <c r="CL312" s="102"/>
      <c r="CM312" s="102"/>
      <c r="CN312" s="102"/>
      <c r="CO312" s="102"/>
      <c r="CP312" s="102"/>
      <c r="CQ312" s="102"/>
      <c r="CR312" s="102"/>
      <c r="CS312" s="102"/>
      <c r="CT312" s="102"/>
      <c r="CU312" s="102"/>
      <c r="CV312" s="102"/>
      <c r="CW312" s="102"/>
      <c r="CX312" s="102"/>
      <c r="CY312" s="102"/>
      <c r="CZ312" s="102"/>
      <c r="DA312" s="102"/>
      <c r="DB312" s="102"/>
      <c r="DC312" s="102"/>
      <c r="DD312" s="102"/>
      <c r="DE312" s="102"/>
      <c r="DF312" s="102"/>
      <c r="DG312" s="102"/>
      <c r="DH312" s="102"/>
      <c r="DI312" s="102"/>
      <c r="DJ312" s="102"/>
      <c r="DK312" s="102"/>
      <c r="DL312" s="102"/>
      <c r="DM312" s="102"/>
      <c r="DN312" s="102"/>
      <c r="DO312" s="102"/>
      <c r="DP312" s="102"/>
      <c r="DQ312" s="102"/>
      <c r="DR312" s="102"/>
      <c r="DS312" s="102"/>
      <c r="DT312" s="102"/>
      <c r="DU312" s="102"/>
      <c r="DV312" s="102"/>
      <c r="DW312" s="102"/>
      <c r="DX312" s="102"/>
      <c r="DY312" s="102"/>
      <c r="DZ312" s="102"/>
      <c r="EA312" s="102"/>
      <c r="EB312" s="102"/>
      <c r="EC312" s="102"/>
      <c r="ED312" s="102"/>
      <c r="EE312" s="102"/>
      <c r="EF312" s="102"/>
      <c r="EG312" s="102"/>
      <c r="EH312" s="102"/>
      <c r="EI312" s="102"/>
      <c r="EJ312" s="102"/>
      <c r="EK312" s="102"/>
      <c r="EL312" s="102"/>
      <c r="EM312" s="102"/>
      <c r="EN312" s="102"/>
      <c r="EO312" s="102"/>
      <c r="EP312" s="102"/>
      <c r="EQ312" s="102"/>
      <c r="ER312" s="102"/>
      <c r="ES312" s="102"/>
      <c r="ET312" s="102"/>
      <c r="EU312" s="102"/>
      <c r="EV312" s="102"/>
      <c r="EW312" s="102"/>
      <c r="EX312" s="102"/>
      <c r="EY312" s="102"/>
      <c r="EZ312" s="102"/>
      <c r="FA312" s="102"/>
      <c r="FB312" s="102"/>
    </row>
    <row r="313" spans="41:158">
      <c r="AO313" s="102"/>
      <c r="AP313" s="102"/>
      <c r="AQ313" s="102"/>
      <c r="AR313" s="102"/>
      <c r="AS313" s="102"/>
      <c r="AT313" s="102"/>
      <c r="AU313" s="102"/>
      <c r="AV313" s="102"/>
      <c r="AW313" s="102"/>
      <c r="AX313" s="102"/>
      <c r="AY313" s="102"/>
      <c r="AZ313" s="102"/>
      <c r="BA313" s="102"/>
      <c r="BB313" s="102"/>
      <c r="BC313" s="102"/>
      <c r="BD313" s="102"/>
      <c r="BE313" s="102"/>
      <c r="BF313" s="102"/>
      <c r="BG313" s="102"/>
      <c r="BH313" s="102"/>
      <c r="BI313" s="102"/>
      <c r="BJ313" s="102"/>
      <c r="BK313" s="102"/>
      <c r="BL313" s="102"/>
      <c r="BM313" s="102"/>
      <c r="BN313" s="102"/>
      <c r="BO313" s="102"/>
      <c r="BP313" s="102"/>
      <c r="BQ313" s="102"/>
      <c r="BR313" s="102"/>
      <c r="BS313" s="102"/>
      <c r="BT313" s="102"/>
      <c r="BU313" s="102"/>
      <c r="BV313" s="102"/>
      <c r="BW313" s="102"/>
      <c r="BX313" s="102"/>
      <c r="BY313" s="102"/>
      <c r="BZ313" s="102"/>
      <c r="CA313" s="102"/>
      <c r="CB313" s="102"/>
      <c r="CC313" s="102"/>
      <c r="CD313" s="102"/>
      <c r="CE313" s="102"/>
      <c r="CF313" s="102"/>
      <c r="CG313" s="102"/>
      <c r="CH313" s="102"/>
      <c r="CI313" s="102"/>
      <c r="CJ313" s="102"/>
      <c r="CK313" s="102"/>
      <c r="CL313" s="102"/>
      <c r="CM313" s="102"/>
      <c r="CN313" s="102"/>
      <c r="CO313" s="102"/>
      <c r="CP313" s="102"/>
      <c r="CQ313" s="102"/>
      <c r="CR313" s="102"/>
      <c r="CS313" s="102"/>
      <c r="CT313" s="102"/>
      <c r="CU313" s="102"/>
      <c r="CV313" s="102"/>
      <c r="CW313" s="102"/>
      <c r="CX313" s="102"/>
      <c r="CY313" s="102"/>
      <c r="CZ313" s="102"/>
      <c r="DA313" s="102"/>
      <c r="DB313" s="102"/>
      <c r="DC313" s="102"/>
      <c r="DD313" s="102"/>
      <c r="DE313" s="102"/>
      <c r="DF313" s="102"/>
      <c r="DG313" s="102"/>
      <c r="DH313" s="102"/>
      <c r="DI313" s="102"/>
      <c r="DJ313" s="102"/>
      <c r="DK313" s="102"/>
      <c r="DL313" s="102"/>
      <c r="DM313" s="102"/>
      <c r="DN313" s="102"/>
      <c r="DO313" s="102"/>
      <c r="DP313" s="102"/>
      <c r="DQ313" s="102"/>
      <c r="DR313" s="102"/>
      <c r="DS313" s="102"/>
      <c r="DT313" s="102"/>
      <c r="DU313" s="102"/>
      <c r="DV313" s="102"/>
      <c r="DW313" s="102"/>
      <c r="DX313" s="102"/>
      <c r="DY313" s="102"/>
      <c r="DZ313" s="102"/>
      <c r="EA313" s="102"/>
      <c r="EB313" s="102"/>
      <c r="EC313" s="102"/>
      <c r="ED313" s="102"/>
      <c r="EE313" s="102"/>
      <c r="EF313" s="102"/>
      <c r="EG313" s="102"/>
      <c r="EH313" s="102"/>
      <c r="EI313" s="102"/>
      <c r="EJ313" s="102"/>
      <c r="EK313" s="102"/>
      <c r="EL313" s="102"/>
      <c r="EM313" s="102"/>
      <c r="EN313" s="102"/>
      <c r="EO313" s="102"/>
      <c r="EP313" s="102"/>
      <c r="EQ313" s="102"/>
      <c r="ER313" s="102"/>
      <c r="ES313" s="102"/>
      <c r="ET313" s="102"/>
      <c r="EU313" s="102"/>
      <c r="EV313" s="102"/>
      <c r="EW313" s="102"/>
      <c r="EX313" s="102"/>
      <c r="EY313" s="102"/>
      <c r="EZ313" s="102"/>
      <c r="FA313" s="102"/>
      <c r="FB313" s="102"/>
    </row>
    <row r="314" spans="41:158">
      <c r="AO314" s="102"/>
      <c r="AP314" s="102"/>
      <c r="AQ314" s="102"/>
      <c r="AR314" s="102"/>
      <c r="AS314" s="102"/>
      <c r="AT314" s="102"/>
      <c r="AU314" s="102"/>
      <c r="AV314" s="102"/>
      <c r="AW314" s="102"/>
      <c r="AX314" s="102"/>
      <c r="AY314" s="102"/>
      <c r="AZ314" s="102"/>
      <c r="BA314" s="102"/>
      <c r="BB314" s="102"/>
      <c r="BC314" s="102"/>
      <c r="BD314" s="102"/>
      <c r="BE314" s="102"/>
      <c r="BF314" s="102"/>
      <c r="BG314" s="102"/>
      <c r="BH314" s="102"/>
      <c r="BI314" s="102"/>
      <c r="BJ314" s="102"/>
      <c r="BK314" s="102"/>
      <c r="BL314" s="102"/>
      <c r="BM314" s="102"/>
      <c r="BN314" s="102"/>
      <c r="BO314" s="102"/>
      <c r="BP314" s="102"/>
      <c r="BQ314" s="102"/>
      <c r="BR314" s="102"/>
      <c r="BS314" s="102"/>
      <c r="BT314" s="102"/>
      <c r="BU314" s="102"/>
      <c r="BV314" s="102"/>
      <c r="BW314" s="102"/>
      <c r="BX314" s="102"/>
      <c r="BY314" s="102"/>
      <c r="BZ314" s="102"/>
      <c r="CA314" s="102"/>
      <c r="CB314" s="102"/>
      <c r="CC314" s="102"/>
      <c r="CD314" s="102"/>
      <c r="CE314" s="102"/>
      <c r="CF314" s="102"/>
      <c r="CG314" s="102"/>
      <c r="CH314" s="102"/>
      <c r="CI314" s="102"/>
      <c r="CJ314" s="102"/>
      <c r="CK314" s="102"/>
      <c r="CL314" s="102"/>
      <c r="CM314" s="102"/>
      <c r="CN314" s="102"/>
      <c r="CO314" s="102"/>
      <c r="CP314" s="102"/>
      <c r="CQ314" s="102"/>
      <c r="CR314" s="102"/>
      <c r="CS314" s="102"/>
      <c r="CT314" s="102"/>
      <c r="CU314" s="102"/>
      <c r="CV314" s="102"/>
      <c r="CW314" s="102"/>
      <c r="CX314" s="102"/>
      <c r="CY314" s="102"/>
      <c r="CZ314" s="102"/>
      <c r="DA314" s="102"/>
      <c r="DB314" s="102"/>
      <c r="DC314" s="102"/>
      <c r="DD314" s="102"/>
      <c r="DE314" s="102"/>
      <c r="DF314" s="102"/>
      <c r="DG314" s="102"/>
      <c r="DH314" s="102"/>
      <c r="DI314" s="102"/>
      <c r="DJ314" s="102"/>
      <c r="DK314" s="102"/>
      <c r="DL314" s="102"/>
      <c r="DM314" s="102"/>
      <c r="DN314" s="102"/>
      <c r="DO314" s="102"/>
      <c r="DP314" s="102"/>
      <c r="DQ314" s="102"/>
      <c r="DR314" s="102"/>
      <c r="DS314" s="102"/>
      <c r="DT314" s="102"/>
      <c r="DU314" s="102"/>
      <c r="DV314" s="102"/>
      <c r="DW314" s="102"/>
      <c r="DX314" s="102"/>
      <c r="DY314" s="102"/>
      <c r="DZ314" s="102"/>
      <c r="EA314" s="102"/>
      <c r="EB314" s="102"/>
      <c r="EC314" s="102"/>
      <c r="ED314" s="102"/>
      <c r="EE314" s="102"/>
      <c r="EF314" s="102"/>
      <c r="EG314" s="102"/>
      <c r="EH314" s="102"/>
      <c r="EI314" s="102"/>
      <c r="EJ314" s="102"/>
      <c r="EK314" s="102"/>
      <c r="EL314" s="102"/>
      <c r="EM314" s="102"/>
      <c r="EN314" s="102"/>
      <c r="EO314" s="102"/>
      <c r="EP314" s="102"/>
      <c r="EQ314" s="102"/>
      <c r="ER314" s="102"/>
      <c r="ES314" s="102"/>
      <c r="ET314" s="102"/>
      <c r="EU314" s="102"/>
      <c r="EV314" s="102"/>
      <c r="EW314" s="102"/>
      <c r="EX314" s="102"/>
      <c r="EY314" s="102"/>
      <c r="EZ314" s="102"/>
      <c r="FA314" s="102"/>
      <c r="FB314" s="102"/>
    </row>
    <row r="315" spans="41:158">
      <c r="AO315" s="102"/>
      <c r="AP315" s="102"/>
      <c r="AQ315" s="102"/>
      <c r="AR315" s="102"/>
      <c r="AS315" s="102"/>
      <c r="AT315" s="102"/>
      <c r="AU315" s="102"/>
      <c r="AV315" s="102"/>
      <c r="AW315" s="102"/>
      <c r="AX315" s="102"/>
      <c r="AY315" s="102"/>
      <c r="AZ315" s="102"/>
      <c r="BA315" s="102"/>
      <c r="BB315" s="102"/>
      <c r="BC315" s="102"/>
      <c r="BD315" s="102"/>
      <c r="BE315" s="102"/>
      <c r="BF315" s="102"/>
      <c r="BG315" s="102"/>
      <c r="BH315" s="102"/>
      <c r="BI315" s="102"/>
      <c r="BJ315" s="102"/>
      <c r="BK315" s="102"/>
      <c r="BL315" s="102"/>
      <c r="BM315" s="102"/>
      <c r="BN315" s="102"/>
      <c r="BO315" s="102"/>
      <c r="BP315" s="102"/>
      <c r="BQ315" s="102"/>
      <c r="BR315" s="102"/>
      <c r="BS315" s="102"/>
      <c r="BT315" s="102"/>
      <c r="BU315" s="102"/>
      <c r="BV315" s="102"/>
      <c r="BW315" s="102"/>
      <c r="BX315" s="102"/>
      <c r="BY315" s="102"/>
      <c r="BZ315" s="102"/>
      <c r="CA315" s="102"/>
      <c r="CB315" s="102"/>
      <c r="CC315" s="102"/>
      <c r="CD315" s="102"/>
      <c r="CE315" s="102"/>
      <c r="CF315" s="102"/>
      <c r="CG315" s="102"/>
      <c r="CH315" s="102"/>
      <c r="CI315" s="102"/>
      <c r="CJ315" s="102"/>
      <c r="CK315" s="102"/>
      <c r="CL315" s="102"/>
      <c r="CM315" s="102"/>
      <c r="CN315" s="102"/>
      <c r="CO315" s="102"/>
      <c r="CP315" s="102"/>
      <c r="CQ315" s="102"/>
      <c r="CR315" s="102"/>
      <c r="CS315" s="102"/>
      <c r="CT315" s="102"/>
      <c r="CU315" s="102"/>
      <c r="CV315" s="102"/>
      <c r="CW315" s="102"/>
      <c r="CX315" s="102"/>
      <c r="CY315" s="102"/>
      <c r="CZ315" s="102"/>
      <c r="DA315" s="102"/>
      <c r="DB315" s="102"/>
      <c r="DC315" s="102"/>
      <c r="DD315" s="102"/>
      <c r="DE315" s="102"/>
      <c r="DF315" s="102"/>
      <c r="DG315" s="102"/>
      <c r="DH315" s="102"/>
      <c r="DI315" s="102"/>
      <c r="DJ315" s="102"/>
      <c r="DK315" s="102"/>
      <c r="DL315" s="102"/>
      <c r="DM315" s="102"/>
      <c r="DN315" s="102"/>
      <c r="DO315" s="102"/>
      <c r="DP315" s="102"/>
      <c r="DQ315" s="102"/>
      <c r="DR315" s="102"/>
      <c r="DS315" s="102"/>
      <c r="DT315" s="102"/>
      <c r="DU315" s="102"/>
      <c r="DV315" s="102"/>
      <c r="DW315" s="102"/>
      <c r="DX315" s="102"/>
      <c r="DY315" s="102"/>
      <c r="DZ315" s="102"/>
      <c r="EA315" s="102"/>
      <c r="EB315" s="102"/>
      <c r="EC315" s="102"/>
      <c r="ED315" s="102"/>
      <c r="EE315" s="102"/>
      <c r="EF315" s="102"/>
      <c r="EG315" s="102"/>
      <c r="EH315" s="102"/>
      <c r="EI315" s="102"/>
      <c r="EJ315" s="102"/>
      <c r="EK315" s="102"/>
      <c r="EL315" s="102"/>
      <c r="EM315" s="102"/>
      <c r="EN315" s="102"/>
      <c r="EO315" s="102"/>
      <c r="EP315" s="102"/>
      <c r="EQ315" s="102"/>
      <c r="ER315" s="102"/>
      <c r="ES315" s="102"/>
      <c r="ET315" s="102"/>
      <c r="EU315" s="102"/>
      <c r="EV315" s="102"/>
      <c r="EW315" s="102"/>
      <c r="EX315" s="102"/>
      <c r="EY315" s="102"/>
      <c r="EZ315" s="102"/>
      <c r="FA315" s="102"/>
      <c r="FB315" s="102"/>
    </row>
    <row r="316" spans="41:158">
      <c r="AO316" s="102"/>
      <c r="AP316" s="102"/>
      <c r="AQ316" s="102"/>
      <c r="AR316" s="102"/>
      <c r="AS316" s="102"/>
      <c r="AT316" s="102"/>
      <c r="AU316" s="102"/>
      <c r="AV316" s="102"/>
      <c r="AW316" s="102"/>
      <c r="AX316" s="102"/>
      <c r="AY316" s="102"/>
      <c r="AZ316" s="102"/>
      <c r="BA316" s="102"/>
      <c r="BB316" s="102"/>
      <c r="BC316" s="102"/>
      <c r="BD316" s="102"/>
      <c r="BE316" s="102"/>
      <c r="BF316" s="102"/>
      <c r="BG316" s="102"/>
      <c r="BH316" s="102"/>
      <c r="BI316" s="102"/>
      <c r="BJ316" s="102"/>
      <c r="BK316" s="102"/>
      <c r="BL316" s="102"/>
      <c r="BM316" s="102"/>
      <c r="BN316" s="102"/>
      <c r="BO316" s="102"/>
      <c r="BP316" s="102"/>
      <c r="BQ316" s="102"/>
      <c r="BR316" s="102"/>
      <c r="BS316" s="102"/>
      <c r="BT316" s="102"/>
      <c r="BU316" s="102"/>
      <c r="BV316" s="102"/>
      <c r="BW316" s="102"/>
      <c r="BX316" s="102"/>
      <c r="BY316" s="102"/>
      <c r="BZ316" s="102"/>
      <c r="CA316" s="102"/>
      <c r="CB316" s="102"/>
      <c r="CC316" s="102"/>
      <c r="CD316" s="102"/>
      <c r="CE316" s="102"/>
      <c r="CF316" s="102"/>
      <c r="CG316" s="102"/>
      <c r="CH316" s="102"/>
      <c r="CI316" s="102"/>
      <c r="CJ316" s="102"/>
      <c r="CK316" s="102"/>
      <c r="CL316" s="102"/>
      <c r="CM316" s="102"/>
      <c r="CN316" s="102"/>
      <c r="CO316" s="102"/>
      <c r="CP316" s="102"/>
      <c r="CQ316" s="102"/>
      <c r="CR316" s="102"/>
      <c r="CS316" s="102"/>
      <c r="CT316" s="102"/>
      <c r="CU316" s="102"/>
      <c r="CV316" s="102"/>
      <c r="CW316" s="102"/>
      <c r="CX316" s="102"/>
      <c r="CY316" s="102"/>
      <c r="CZ316" s="102"/>
      <c r="DA316" s="102"/>
      <c r="DB316" s="102"/>
      <c r="DC316" s="102"/>
      <c r="DD316" s="102"/>
      <c r="DE316" s="102"/>
      <c r="DF316" s="102"/>
      <c r="DG316" s="102"/>
      <c r="DH316" s="102"/>
      <c r="DI316" s="102"/>
      <c r="DJ316" s="102"/>
      <c r="DK316" s="102"/>
      <c r="DL316" s="102"/>
      <c r="DM316" s="102"/>
      <c r="DN316" s="102"/>
      <c r="DO316" s="102"/>
      <c r="DP316" s="102"/>
      <c r="DQ316" s="102"/>
      <c r="DR316" s="102"/>
      <c r="DS316" s="102"/>
      <c r="DT316" s="102"/>
      <c r="DU316" s="102"/>
      <c r="DV316" s="102"/>
      <c r="DW316" s="102"/>
      <c r="DX316" s="102"/>
      <c r="DY316" s="102"/>
      <c r="DZ316" s="102"/>
      <c r="EA316" s="102"/>
      <c r="EB316" s="102"/>
      <c r="EC316" s="102"/>
      <c r="ED316" s="102"/>
      <c r="EE316" s="102"/>
      <c r="EF316" s="102"/>
      <c r="EG316" s="102"/>
      <c r="EH316" s="102"/>
      <c r="EI316" s="102"/>
      <c r="EJ316" s="102"/>
      <c r="EK316" s="102"/>
      <c r="EL316" s="102"/>
      <c r="EM316" s="102"/>
      <c r="EN316" s="102"/>
      <c r="EO316" s="102"/>
      <c r="EP316" s="102"/>
      <c r="EQ316" s="102"/>
      <c r="ER316" s="102"/>
      <c r="ES316" s="102"/>
      <c r="ET316" s="102"/>
      <c r="EU316" s="102"/>
      <c r="EV316" s="102"/>
      <c r="EW316" s="102"/>
      <c r="EX316" s="102"/>
      <c r="EY316" s="102"/>
      <c r="EZ316" s="102"/>
      <c r="FA316" s="102"/>
      <c r="FB316" s="102"/>
    </row>
    <row r="317" spans="41:158">
      <c r="AO317" s="102"/>
      <c r="AP317" s="102"/>
      <c r="AQ317" s="102"/>
      <c r="AR317" s="102"/>
      <c r="AS317" s="102"/>
      <c r="AT317" s="102"/>
      <c r="AU317" s="102"/>
      <c r="AV317" s="102"/>
      <c r="AW317" s="102"/>
      <c r="AX317" s="102"/>
      <c r="AY317" s="102"/>
      <c r="AZ317" s="102"/>
      <c r="BA317" s="102"/>
      <c r="BB317" s="102"/>
      <c r="BC317" s="102"/>
      <c r="BD317" s="102"/>
      <c r="BE317" s="102"/>
      <c r="BF317" s="102"/>
      <c r="BG317" s="102"/>
      <c r="BH317" s="102"/>
      <c r="BI317" s="102"/>
      <c r="BJ317" s="102"/>
      <c r="BK317" s="102"/>
      <c r="BL317" s="102"/>
      <c r="BM317" s="102"/>
      <c r="BN317" s="102"/>
      <c r="BO317" s="102"/>
      <c r="BP317" s="102"/>
      <c r="BQ317" s="102"/>
      <c r="BR317" s="102"/>
      <c r="BS317" s="102"/>
      <c r="BT317" s="102"/>
      <c r="BU317" s="102"/>
      <c r="BV317" s="102"/>
      <c r="BW317" s="102"/>
      <c r="BX317" s="102"/>
      <c r="BY317" s="102"/>
      <c r="BZ317" s="102"/>
      <c r="CA317" s="102"/>
      <c r="CB317" s="102"/>
      <c r="CC317" s="102"/>
      <c r="CD317" s="102"/>
      <c r="CE317" s="102"/>
      <c r="CF317" s="102"/>
      <c r="CG317" s="102"/>
      <c r="CH317" s="102"/>
      <c r="CI317" s="102"/>
      <c r="CJ317" s="102"/>
      <c r="CK317" s="102"/>
      <c r="CL317" s="102"/>
      <c r="CM317" s="102"/>
      <c r="CN317" s="102"/>
      <c r="CO317" s="102"/>
      <c r="CP317" s="102"/>
      <c r="CQ317" s="102"/>
      <c r="CR317" s="102"/>
      <c r="CS317" s="102"/>
      <c r="CT317" s="102"/>
      <c r="CU317" s="102"/>
      <c r="CV317" s="102"/>
      <c r="CW317" s="102"/>
      <c r="CX317" s="102"/>
      <c r="CY317" s="102"/>
      <c r="CZ317" s="102"/>
      <c r="DA317" s="102"/>
      <c r="DB317" s="102"/>
      <c r="DC317" s="102"/>
      <c r="DD317" s="102"/>
      <c r="DE317" s="102"/>
      <c r="DF317" s="102"/>
      <c r="DG317" s="102"/>
      <c r="DH317" s="102"/>
      <c r="DI317" s="102"/>
      <c r="DJ317" s="102"/>
      <c r="DK317" s="102"/>
      <c r="DL317" s="102"/>
      <c r="DM317" s="102"/>
      <c r="DN317" s="102"/>
      <c r="DO317" s="102"/>
      <c r="DP317" s="102"/>
      <c r="DQ317" s="102"/>
      <c r="DR317" s="102"/>
      <c r="DS317" s="102"/>
      <c r="DT317" s="102"/>
      <c r="DU317" s="102"/>
      <c r="DV317" s="102"/>
      <c r="DW317" s="102"/>
      <c r="DX317" s="102"/>
      <c r="DY317" s="102"/>
      <c r="DZ317" s="102"/>
      <c r="EA317" s="102"/>
      <c r="EB317" s="102"/>
      <c r="EC317" s="102"/>
      <c r="ED317" s="102"/>
      <c r="EE317" s="102"/>
      <c r="EF317" s="102"/>
      <c r="EG317" s="102"/>
      <c r="EH317" s="102"/>
      <c r="EI317" s="102"/>
      <c r="EJ317" s="102"/>
      <c r="EK317" s="102"/>
      <c r="EL317" s="102"/>
      <c r="EM317" s="102"/>
      <c r="EN317" s="102"/>
      <c r="EO317" s="102"/>
      <c r="EP317" s="102"/>
      <c r="EQ317" s="102"/>
      <c r="ER317" s="102"/>
      <c r="ES317" s="102"/>
      <c r="ET317" s="102"/>
      <c r="EU317" s="102"/>
      <c r="EV317" s="102"/>
      <c r="EW317" s="102"/>
      <c r="EX317" s="102"/>
      <c r="EY317" s="102"/>
      <c r="EZ317" s="102"/>
      <c r="FA317" s="102"/>
      <c r="FB317" s="102"/>
    </row>
    <row r="318" spans="41:158">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row>
    <row r="319" spans="41:158">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row>
    <row r="320" spans="41:158">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row>
    <row r="321" spans="41:158">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row>
    <row r="322" spans="41:158">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row>
    <row r="323" spans="41:158">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row>
    <row r="324" spans="41:158">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row>
    <row r="325" spans="41:158">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row>
    <row r="326" spans="41:158">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row>
    <row r="327" spans="41:158">
      <c r="AO327" s="102"/>
      <c r="AP327" s="102"/>
      <c r="AQ327" s="102"/>
      <c r="AR327" s="102"/>
      <c r="AS327" s="102"/>
      <c r="AT327" s="102"/>
      <c r="AU327" s="102"/>
      <c r="AV327" s="102"/>
      <c r="AW327" s="102"/>
      <c r="AX327" s="102"/>
      <c r="AY327" s="102"/>
      <c r="AZ327" s="102"/>
      <c r="BA327" s="102"/>
      <c r="BB327" s="102"/>
      <c r="BC327" s="102"/>
      <c r="BD327" s="102"/>
      <c r="BE327" s="102"/>
      <c r="BF327" s="102"/>
      <c r="BG327" s="102"/>
      <c r="BH327" s="102"/>
      <c r="BI327" s="102"/>
      <c r="BJ327" s="102"/>
      <c r="BK327" s="102"/>
      <c r="BL327" s="102"/>
      <c r="BM327" s="102"/>
      <c r="BN327" s="102"/>
      <c r="BO327" s="102"/>
      <c r="BP327" s="102"/>
      <c r="BQ327" s="102"/>
      <c r="BR327" s="102"/>
      <c r="BS327" s="102"/>
      <c r="BT327" s="102"/>
      <c r="BU327" s="102"/>
      <c r="BV327" s="102"/>
      <c r="BW327" s="102"/>
      <c r="BX327" s="102"/>
      <c r="BY327" s="102"/>
      <c r="BZ327" s="102"/>
      <c r="CA327" s="102"/>
      <c r="CB327" s="102"/>
      <c r="CC327" s="102"/>
      <c r="CD327" s="102"/>
      <c r="CE327" s="102"/>
      <c r="CF327" s="102"/>
      <c r="CG327" s="102"/>
      <c r="CH327" s="102"/>
      <c r="CI327" s="102"/>
      <c r="CJ327" s="102"/>
      <c r="CK327" s="102"/>
      <c r="CL327" s="102"/>
      <c r="CM327" s="102"/>
      <c r="CN327" s="102"/>
      <c r="CO327" s="102"/>
      <c r="CP327" s="102"/>
      <c r="CQ327" s="102"/>
      <c r="CR327" s="102"/>
      <c r="CS327" s="102"/>
      <c r="CT327" s="102"/>
      <c r="CU327" s="102"/>
      <c r="CV327" s="102"/>
      <c r="CW327" s="102"/>
      <c r="CX327" s="102"/>
      <c r="CY327" s="102"/>
      <c r="CZ327" s="102"/>
      <c r="DA327" s="102"/>
      <c r="DB327" s="102"/>
      <c r="DC327" s="102"/>
      <c r="DD327" s="102"/>
      <c r="DE327" s="102"/>
      <c r="DF327" s="102"/>
      <c r="DG327" s="102"/>
      <c r="DH327" s="102"/>
      <c r="DI327" s="102"/>
      <c r="DJ327" s="102"/>
      <c r="DK327" s="102"/>
      <c r="DL327" s="102"/>
      <c r="DM327" s="102"/>
      <c r="DN327" s="102"/>
      <c r="DO327" s="102"/>
      <c r="DP327" s="102"/>
      <c r="DQ327" s="102"/>
      <c r="DR327" s="102"/>
      <c r="DS327" s="102"/>
      <c r="DT327" s="102"/>
      <c r="DU327" s="102"/>
      <c r="DV327" s="102"/>
      <c r="DW327" s="102"/>
      <c r="DX327" s="102"/>
      <c r="DY327" s="102"/>
      <c r="DZ327" s="102"/>
      <c r="EA327" s="102"/>
      <c r="EB327" s="102"/>
      <c r="EC327" s="102"/>
      <c r="ED327" s="102"/>
      <c r="EE327" s="102"/>
      <c r="EF327" s="102"/>
      <c r="EG327" s="102"/>
      <c r="EH327" s="102"/>
      <c r="EI327" s="102"/>
      <c r="EJ327" s="102"/>
      <c r="EK327" s="102"/>
      <c r="EL327" s="102"/>
      <c r="EM327" s="102"/>
      <c r="EN327" s="102"/>
      <c r="EO327" s="102"/>
      <c r="EP327" s="102"/>
      <c r="EQ327" s="102"/>
      <c r="ER327" s="102"/>
      <c r="ES327" s="102"/>
      <c r="ET327" s="102"/>
      <c r="EU327" s="102"/>
      <c r="EV327" s="102"/>
      <c r="EW327" s="102"/>
      <c r="EX327" s="102"/>
      <c r="EY327" s="102"/>
      <c r="EZ327" s="102"/>
      <c r="FA327" s="102"/>
      <c r="FB327" s="102"/>
    </row>
    <row r="328" spans="41:158">
      <c r="AO328" s="102"/>
      <c r="AP328" s="102"/>
      <c r="AQ328" s="102"/>
      <c r="AR328" s="102"/>
      <c r="AS328" s="102"/>
      <c r="AT328" s="102"/>
      <c r="AU328" s="102"/>
      <c r="AV328" s="102"/>
      <c r="AW328" s="102"/>
      <c r="AX328" s="102"/>
      <c r="AY328" s="102"/>
      <c r="AZ328" s="102"/>
      <c r="BA328" s="102"/>
      <c r="BB328" s="102"/>
      <c r="BC328" s="102"/>
      <c r="BD328" s="102"/>
      <c r="BE328" s="102"/>
      <c r="BF328" s="102"/>
      <c r="BG328" s="102"/>
      <c r="BH328" s="102"/>
      <c r="BI328" s="102"/>
      <c r="BJ328" s="102"/>
      <c r="BK328" s="102"/>
      <c r="BL328" s="102"/>
      <c r="BM328" s="102"/>
      <c r="BN328" s="102"/>
      <c r="BO328" s="102"/>
      <c r="BP328" s="102"/>
      <c r="BQ328" s="102"/>
      <c r="BR328" s="102"/>
      <c r="BS328" s="102"/>
      <c r="BT328" s="102"/>
      <c r="BU328" s="102"/>
      <c r="BV328" s="102"/>
      <c r="BW328" s="102"/>
      <c r="BX328" s="102"/>
      <c r="BY328" s="102"/>
      <c r="BZ328" s="102"/>
      <c r="CA328" s="102"/>
      <c r="CB328" s="102"/>
      <c r="CC328" s="102"/>
      <c r="CD328" s="102"/>
      <c r="CE328" s="102"/>
      <c r="CF328" s="102"/>
      <c r="CG328" s="102"/>
      <c r="CH328" s="102"/>
      <c r="CI328" s="102"/>
      <c r="CJ328" s="102"/>
      <c r="CK328" s="102"/>
      <c r="CL328" s="102"/>
      <c r="CM328" s="102"/>
      <c r="CN328" s="102"/>
      <c r="CO328" s="102"/>
      <c r="CP328" s="102"/>
      <c r="CQ328" s="102"/>
      <c r="CR328" s="102"/>
      <c r="CS328" s="102"/>
      <c r="CT328" s="102"/>
      <c r="CU328" s="102"/>
      <c r="CV328" s="102"/>
      <c r="CW328" s="102"/>
      <c r="CX328" s="102"/>
      <c r="CY328" s="102"/>
      <c r="CZ328" s="102"/>
      <c r="DA328" s="102"/>
      <c r="DB328" s="102"/>
      <c r="DC328" s="102"/>
      <c r="DD328" s="102"/>
      <c r="DE328" s="102"/>
      <c r="DF328" s="102"/>
      <c r="DG328" s="102"/>
      <c r="DH328" s="102"/>
      <c r="DI328" s="102"/>
      <c r="DJ328" s="102"/>
      <c r="DK328" s="102"/>
      <c r="DL328" s="102"/>
      <c r="DM328" s="102"/>
      <c r="DN328" s="102"/>
      <c r="DO328" s="102"/>
      <c r="DP328" s="102"/>
      <c r="DQ328" s="102"/>
      <c r="DR328" s="102"/>
      <c r="DS328" s="102"/>
      <c r="DT328" s="102"/>
      <c r="DU328" s="102"/>
      <c r="DV328" s="102"/>
      <c r="DW328" s="102"/>
      <c r="DX328" s="102"/>
      <c r="DY328" s="102"/>
      <c r="DZ328" s="102"/>
      <c r="EA328" s="102"/>
      <c r="EB328" s="102"/>
      <c r="EC328" s="102"/>
      <c r="ED328" s="102"/>
      <c r="EE328" s="102"/>
      <c r="EF328" s="102"/>
      <c r="EG328" s="102"/>
      <c r="EH328" s="102"/>
      <c r="EI328" s="102"/>
      <c r="EJ328" s="102"/>
      <c r="EK328" s="102"/>
      <c r="EL328" s="102"/>
      <c r="EM328" s="102"/>
      <c r="EN328" s="102"/>
      <c r="EO328" s="102"/>
      <c r="EP328" s="102"/>
      <c r="EQ328" s="102"/>
      <c r="ER328" s="102"/>
      <c r="ES328" s="102"/>
      <c r="ET328" s="102"/>
      <c r="EU328" s="102"/>
      <c r="EV328" s="102"/>
      <c r="EW328" s="102"/>
      <c r="EX328" s="102"/>
      <c r="EY328" s="102"/>
      <c r="EZ328" s="102"/>
      <c r="FA328" s="102"/>
      <c r="FB328" s="102"/>
    </row>
    <row r="329" spans="41:158">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row>
    <row r="330" spans="41:158">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row>
    <row r="331" spans="41:158">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row>
    <row r="332" spans="41:158">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row>
    <row r="333" spans="41:158">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row>
    <row r="334" spans="41:158">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row>
    <row r="335" spans="41:158">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row>
    <row r="336" spans="41:158">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row>
    <row r="337" spans="41:158">
      <c r="AO337" s="102"/>
      <c r="AP337" s="102"/>
      <c r="AQ337" s="102"/>
      <c r="AR337" s="102"/>
      <c r="AS337" s="102"/>
      <c r="AT337" s="102"/>
      <c r="AU337" s="102"/>
      <c r="AV337" s="102"/>
      <c r="AW337" s="102"/>
      <c r="AX337" s="102"/>
      <c r="AY337" s="102"/>
      <c r="AZ337" s="102"/>
      <c r="BA337" s="102"/>
      <c r="BB337" s="102"/>
      <c r="BC337" s="102"/>
      <c r="BD337" s="102"/>
      <c r="BE337" s="102"/>
      <c r="BF337" s="102"/>
      <c r="BG337" s="102"/>
      <c r="BH337" s="102"/>
      <c r="BI337" s="102"/>
      <c r="BJ337" s="102"/>
      <c r="BK337" s="102"/>
      <c r="BL337" s="102"/>
      <c r="BM337" s="102"/>
      <c r="BN337" s="102"/>
      <c r="BO337" s="102"/>
      <c r="BP337" s="102"/>
      <c r="BQ337" s="102"/>
      <c r="BR337" s="102"/>
      <c r="BS337" s="102"/>
      <c r="BT337" s="102"/>
      <c r="BU337" s="102"/>
      <c r="BV337" s="102"/>
      <c r="BW337" s="102"/>
      <c r="BX337" s="102"/>
      <c r="BY337" s="102"/>
      <c r="BZ337" s="102"/>
      <c r="CA337" s="102"/>
      <c r="CB337" s="102"/>
      <c r="CC337" s="102"/>
      <c r="CD337" s="102"/>
      <c r="CE337" s="102"/>
      <c r="CF337" s="102"/>
      <c r="CG337" s="102"/>
      <c r="CH337" s="102"/>
      <c r="CI337" s="102"/>
      <c r="CJ337" s="102"/>
      <c r="CK337" s="102"/>
      <c r="CL337" s="102"/>
      <c r="CM337" s="102"/>
      <c r="CN337" s="102"/>
      <c r="CO337" s="102"/>
      <c r="CP337" s="102"/>
      <c r="CQ337" s="102"/>
      <c r="CR337" s="102"/>
      <c r="CS337" s="102"/>
      <c r="CT337" s="102"/>
      <c r="CU337" s="102"/>
      <c r="CV337" s="102"/>
      <c r="CW337" s="102"/>
      <c r="CX337" s="102"/>
      <c r="CY337" s="102"/>
      <c r="CZ337" s="102"/>
      <c r="DA337" s="102"/>
      <c r="DB337" s="102"/>
      <c r="DC337" s="102"/>
      <c r="DD337" s="102"/>
      <c r="DE337" s="102"/>
      <c r="DF337" s="102"/>
      <c r="DG337" s="102"/>
      <c r="DH337" s="102"/>
      <c r="DI337" s="102"/>
      <c r="DJ337" s="102"/>
      <c r="DK337" s="102"/>
      <c r="DL337" s="102"/>
      <c r="DM337" s="102"/>
      <c r="DN337" s="102"/>
      <c r="DO337" s="102"/>
      <c r="DP337" s="102"/>
      <c r="DQ337" s="102"/>
      <c r="DR337" s="102"/>
      <c r="DS337" s="102"/>
      <c r="DT337" s="102"/>
      <c r="DU337" s="102"/>
      <c r="DV337" s="102"/>
      <c r="DW337" s="102"/>
      <c r="DX337" s="102"/>
      <c r="DY337" s="102"/>
      <c r="DZ337" s="102"/>
      <c r="EA337" s="102"/>
      <c r="EB337" s="102"/>
      <c r="EC337" s="102"/>
      <c r="ED337" s="102"/>
      <c r="EE337" s="102"/>
      <c r="EF337" s="102"/>
      <c r="EG337" s="102"/>
      <c r="EH337" s="102"/>
      <c r="EI337" s="102"/>
      <c r="EJ337" s="102"/>
      <c r="EK337" s="102"/>
      <c r="EL337" s="102"/>
      <c r="EM337" s="102"/>
      <c r="EN337" s="102"/>
      <c r="EO337" s="102"/>
      <c r="EP337" s="102"/>
      <c r="EQ337" s="102"/>
      <c r="ER337" s="102"/>
      <c r="ES337" s="102"/>
      <c r="ET337" s="102"/>
      <c r="EU337" s="102"/>
      <c r="EV337" s="102"/>
      <c r="EW337" s="102"/>
      <c r="EX337" s="102"/>
      <c r="EY337" s="102"/>
      <c r="EZ337" s="102"/>
      <c r="FA337" s="102"/>
      <c r="FB337" s="102"/>
    </row>
    <row r="338" spans="41:158">
      <c r="AO338" s="102"/>
      <c r="AP338" s="102"/>
      <c r="AQ338" s="102"/>
      <c r="AR338" s="102"/>
      <c r="AS338" s="102"/>
      <c r="AT338" s="102"/>
      <c r="AU338" s="102"/>
      <c r="AV338" s="102"/>
      <c r="AW338" s="102"/>
      <c r="AX338" s="102"/>
      <c r="AY338" s="102"/>
      <c r="AZ338" s="102"/>
      <c r="BA338" s="102"/>
      <c r="BB338" s="102"/>
      <c r="BC338" s="102"/>
      <c r="BD338" s="102"/>
      <c r="BE338" s="102"/>
      <c r="BF338" s="102"/>
      <c r="BG338" s="102"/>
      <c r="BH338" s="102"/>
      <c r="BI338" s="102"/>
      <c r="BJ338" s="102"/>
      <c r="BK338" s="102"/>
      <c r="BL338" s="102"/>
      <c r="BM338" s="102"/>
      <c r="BN338" s="102"/>
      <c r="BO338" s="102"/>
      <c r="BP338" s="102"/>
      <c r="BQ338" s="102"/>
      <c r="BR338" s="102"/>
      <c r="BS338" s="102"/>
      <c r="BT338" s="102"/>
      <c r="BU338" s="102"/>
      <c r="BV338" s="102"/>
      <c r="BW338" s="102"/>
      <c r="BX338" s="102"/>
      <c r="BY338" s="102"/>
      <c r="BZ338" s="102"/>
      <c r="CA338" s="102"/>
      <c r="CB338" s="102"/>
      <c r="CC338" s="102"/>
      <c r="CD338" s="102"/>
      <c r="CE338" s="102"/>
      <c r="CF338" s="102"/>
      <c r="CG338" s="102"/>
      <c r="CH338" s="102"/>
      <c r="CI338" s="102"/>
      <c r="CJ338" s="102"/>
      <c r="CK338" s="102"/>
      <c r="CL338" s="102"/>
      <c r="CM338" s="102"/>
      <c r="CN338" s="102"/>
      <c r="CO338" s="102"/>
      <c r="CP338" s="102"/>
      <c r="CQ338" s="102"/>
      <c r="CR338" s="102"/>
      <c r="CS338" s="102"/>
      <c r="CT338" s="102"/>
      <c r="CU338" s="102"/>
      <c r="CV338" s="102"/>
      <c r="CW338" s="102"/>
      <c r="CX338" s="102"/>
      <c r="CY338" s="102"/>
      <c r="CZ338" s="102"/>
      <c r="DA338" s="102"/>
      <c r="DB338" s="102"/>
      <c r="DC338" s="102"/>
      <c r="DD338" s="102"/>
      <c r="DE338" s="102"/>
      <c r="DF338" s="102"/>
      <c r="DG338" s="102"/>
      <c r="DH338" s="102"/>
      <c r="DI338" s="102"/>
      <c r="DJ338" s="102"/>
      <c r="DK338" s="102"/>
      <c r="DL338" s="102"/>
      <c r="DM338" s="102"/>
      <c r="DN338" s="102"/>
      <c r="DO338" s="102"/>
      <c r="DP338" s="102"/>
      <c r="DQ338" s="102"/>
      <c r="DR338" s="102"/>
      <c r="DS338" s="102"/>
      <c r="DT338" s="102"/>
      <c r="DU338" s="102"/>
      <c r="DV338" s="102"/>
      <c r="DW338" s="102"/>
      <c r="DX338" s="102"/>
      <c r="DY338" s="102"/>
      <c r="DZ338" s="102"/>
      <c r="EA338" s="102"/>
      <c r="EB338" s="102"/>
      <c r="EC338" s="102"/>
      <c r="ED338" s="102"/>
      <c r="EE338" s="102"/>
      <c r="EF338" s="102"/>
      <c r="EG338" s="102"/>
      <c r="EH338" s="102"/>
      <c r="EI338" s="102"/>
      <c r="EJ338" s="102"/>
      <c r="EK338" s="102"/>
      <c r="EL338" s="102"/>
      <c r="EM338" s="102"/>
      <c r="EN338" s="102"/>
      <c r="EO338" s="102"/>
      <c r="EP338" s="102"/>
      <c r="EQ338" s="102"/>
      <c r="ER338" s="102"/>
      <c r="ES338" s="102"/>
      <c r="ET338" s="102"/>
      <c r="EU338" s="102"/>
      <c r="EV338" s="102"/>
      <c r="EW338" s="102"/>
      <c r="EX338" s="102"/>
      <c r="EY338" s="102"/>
      <c r="EZ338" s="102"/>
      <c r="FA338" s="102"/>
      <c r="FB338" s="102"/>
    </row>
    <row r="339" spans="41:158">
      <c r="AO339" s="102"/>
      <c r="AP339" s="102"/>
      <c r="AQ339" s="102"/>
      <c r="AR339" s="102"/>
      <c r="AS339" s="102"/>
      <c r="AT339" s="102"/>
      <c r="AU339" s="102"/>
      <c r="AV339" s="102"/>
      <c r="AW339" s="102"/>
      <c r="AX339" s="102"/>
      <c r="AY339" s="102"/>
      <c r="AZ339" s="102"/>
      <c r="BA339" s="102"/>
      <c r="BB339" s="102"/>
      <c r="BC339" s="102"/>
      <c r="BD339" s="102"/>
      <c r="BE339" s="102"/>
      <c r="BF339" s="102"/>
      <c r="BG339" s="102"/>
      <c r="BH339" s="102"/>
      <c r="BI339" s="102"/>
      <c r="BJ339" s="102"/>
      <c r="BK339" s="102"/>
      <c r="BL339" s="102"/>
      <c r="BM339" s="102"/>
      <c r="BN339" s="102"/>
      <c r="BO339" s="102"/>
      <c r="BP339" s="102"/>
      <c r="BQ339" s="102"/>
      <c r="BR339" s="102"/>
      <c r="BS339" s="102"/>
      <c r="BT339" s="102"/>
      <c r="BU339" s="102"/>
      <c r="BV339" s="102"/>
      <c r="BW339" s="102"/>
      <c r="BX339" s="102"/>
      <c r="BY339" s="102"/>
      <c r="BZ339" s="102"/>
      <c r="CA339" s="102"/>
      <c r="CB339" s="102"/>
      <c r="CC339" s="102"/>
      <c r="CD339" s="102"/>
      <c r="CE339" s="102"/>
      <c r="CF339" s="102"/>
      <c r="CG339" s="102"/>
      <c r="CH339" s="102"/>
      <c r="CI339" s="102"/>
      <c r="CJ339" s="102"/>
      <c r="CK339" s="102"/>
      <c r="CL339" s="102"/>
      <c r="CM339" s="102"/>
      <c r="CN339" s="102"/>
      <c r="CO339" s="102"/>
      <c r="CP339" s="102"/>
      <c r="CQ339" s="102"/>
      <c r="CR339" s="102"/>
      <c r="CS339" s="102"/>
      <c r="CT339" s="102"/>
      <c r="CU339" s="102"/>
      <c r="CV339" s="102"/>
      <c r="CW339" s="102"/>
      <c r="CX339" s="102"/>
      <c r="CY339" s="102"/>
      <c r="CZ339" s="102"/>
      <c r="DA339" s="102"/>
      <c r="DB339" s="102"/>
      <c r="DC339" s="102"/>
      <c r="DD339" s="102"/>
      <c r="DE339" s="102"/>
      <c r="DF339" s="102"/>
      <c r="DG339" s="102"/>
      <c r="DH339" s="102"/>
      <c r="DI339" s="102"/>
      <c r="DJ339" s="102"/>
      <c r="DK339" s="102"/>
      <c r="DL339" s="102"/>
      <c r="DM339" s="102"/>
      <c r="DN339" s="102"/>
      <c r="DO339" s="102"/>
      <c r="DP339" s="102"/>
      <c r="DQ339" s="102"/>
      <c r="DR339" s="102"/>
      <c r="DS339" s="102"/>
      <c r="DT339" s="102"/>
      <c r="DU339" s="102"/>
      <c r="DV339" s="102"/>
      <c r="DW339" s="102"/>
      <c r="DX339" s="102"/>
      <c r="DY339" s="102"/>
      <c r="DZ339" s="102"/>
      <c r="EA339" s="102"/>
      <c r="EB339" s="102"/>
      <c r="EC339" s="102"/>
      <c r="ED339" s="102"/>
      <c r="EE339" s="102"/>
      <c r="EF339" s="102"/>
      <c r="EG339" s="102"/>
      <c r="EH339" s="102"/>
      <c r="EI339" s="102"/>
      <c r="EJ339" s="102"/>
      <c r="EK339" s="102"/>
      <c r="EL339" s="102"/>
      <c r="EM339" s="102"/>
      <c r="EN339" s="102"/>
      <c r="EO339" s="102"/>
      <c r="EP339" s="102"/>
      <c r="EQ339" s="102"/>
      <c r="ER339" s="102"/>
      <c r="ES339" s="102"/>
      <c r="ET339" s="102"/>
      <c r="EU339" s="102"/>
      <c r="EV339" s="102"/>
      <c r="EW339" s="102"/>
      <c r="EX339" s="102"/>
      <c r="EY339" s="102"/>
      <c r="EZ339" s="102"/>
      <c r="FA339" s="102"/>
      <c r="FB339" s="102"/>
    </row>
    <row r="340" spans="41:158">
      <c r="AO340" s="102"/>
      <c r="AP340" s="102"/>
      <c r="AQ340" s="102"/>
      <c r="AR340" s="102"/>
      <c r="AS340" s="102"/>
      <c r="AT340" s="102"/>
      <c r="AU340" s="102"/>
      <c r="AV340" s="102"/>
      <c r="AW340" s="102"/>
      <c r="AX340" s="102"/>
      <c r="AY340" s="102"/>
      <c r="AZ340" s="102"/>
      <c r="BA340" s="102"/>
      <c r="BB340" s="102"/>
      <c r="BC340" s="102"/>
      <c r="BD340" s="102"/>
      <c r="BE340" s="102"/>
      <c r="BF340" s="102"/>
      <c r="BG340" s="102"/>
      <c r="BH340" s="102"/>
      <c r="BI340" s="102"/>
      <c r="BJ340" s="102"/>
      <c r="BK340" s="102"/>
      <c r="BL340" s="102"/>
      <c r="BM340" s="102"/>
      <c r="BN340" s="102"/>
      <c r="BO340" s="102"/>
      <c r="BP340" s="102"/>
      <c r="BQ340" s="102"/>
      <c r="BR340" s="102"/>
      <c r="BS340" s="102"/>
      <c r="BT340" s="102"/>
      <c r="BU340" s="102"/>
      <c r="BV340" s="102"/>
      <c r="BW340" s="102"/>
      <c r="BX340" s="102"/>
      <c r="BY340" s="102"/>
      <c r="BZ340" s="102"/>
      <c r="CA340" s="102"/>
      <c r="CB340" s="102"/>
      <c r="CC340" s="102"/>
      <c r="CD340" s="102"/>
      <c r="CE340" s="102"/>
      <c r="CF340" s="102"/>
      <c r="CG340" s="102"/>
      <c r="CH340" s="102"/>
      <c r="CI340" s="102"/>
      <c r="CJ340" s="102"/>
      <c r="CK340" s="102"/>
      <c r="CL340" s="102"/>
      <c r="CM340" s="102"/>
      <c r="CN340" s="102"/>
      <c r="CO340" s="102"/>
      <c r="CP340" s="102"/>
      <c r="CQ340" s="102"/>
      <c r="CR340" s="102"/>
      <c r="CS340" s="102"/>
      <c r="CT340" s="102"/>
      <c r="CU340" s="102"/>
      <c r="CV340" s="102"/>
      <c r="CW340" s="102"/>
      <c r="CX340" s="102"/>
      <c r="CY340" s="102"/>
      <c r="CZ340" s="102"/>
      <c r="DA340" s="102"/>
      <c r="DB340" s="102"/>
      <c r="DC340" s="102"/>
      <c r="DD340" s="102"/>
      <c r="DE340" s="102"/>
      <c r="DF340" s="102"/>
      <c r="DG340" s="102"/>
      <c r="DH340" s="102"/>
      <c r="DI340" s="102"/>
      <c r="DJ340" s="102"/>
      <c r="DK340" s="102"/>
      <c r="DL340" s="102"/>
      <c r="DM340" s="102"/>
      <c r="DN340" s="102"/>
      <c r="DO340" s="102"/>
      <c r="DP340" s="102"/>
      <c r="DQ340" s="102"/>
      <c r="DR340" s="102"/>
      <c r="DS340" s="102"/>
      <c r="DT340" s="102"/>
      <c r="DU340" s="102"/>
      <c r="DV340" s="102"/>
      <c r="DW340" s="102"/>
      <c r="DX340" s="102"/>
      <c r="DY340" s="102"/>
      <c r="DZ340" s="102"/>
      <c r="EA340" s="102"/>
      <c r="EB340" s="102"/>
      <c r="EC340" s="102"/>
      <c r="ED340" s="102"/>
      <c r="EE340" s="102"/>
      <c r="EF340" s="102"/>
      <c r="EG340" s="102"/>
      <c r="EH340" s="102"/>
      <c r="EI340" s="102"/>
      <c r="EJ340" s="102"/>
      <c r="EK340" s="102"/>
      <c r="EL340" s="102"/>
      <c r="EM340" s="102"/>
      <c r="EN340" s="102"/>
      <c r="EO340" s="102"/>
      <c r="EP340" s="102"/>
      <c r="EQ340" s="102"/>
      <c r="ER340" s="102"/>
      <c r="ES340" s="102"/>
      <c r="ET340" s="102"/>
      <c r="EU340" s="102"/>
      <c r="EV340" s="102"/>
      <c r="EW340" s="102"/>
      <c r="EX340" s="102"/>
      <c r="EY340" s="102"/>
      <c r="EZ340" s="102"/>
      <c r="FA340" s="102"/>
      <c r="FB340" s="102"/>
    </row>
    <row r="341" spans="41:158">
      <c r="AO341" s="102"/>
      <c r="AP341" s="102"/>
      <c r="AQ341" s="102"/>
      <c r="AR341" s="102"/>
      <c r="AS341" s="102"/>
      <c r="AT341" s="102"/>
      <c r="AU341" s="102"/>
      <c r="AV341" s="102"/>
      <c r="AW341" s="102"/>
      <c r="AX341" s="102"/>
      <c r="AY341" s="102"/>
      <c r="AZ341" s="102"/>
      <c r="BA341" s="102"/>
      <c r="BB341" s="102"/>
      <c r="BC341" s="102"/>
      <c r="BD341" s="102"/>
      <c r="BE341" s="102"/>
      <c r="BF341" s="102"/>
      <c r="BG341" s="102"/>
      <c r="BH341" s="102"/>
      <c r="BI341" s="102"/>
      <c r="BJ341" s="102"/>
      <c r="BK341" s="102"/>
      <c r="BL341" s="102"/>
      <c r="BM341" s="102"/>
      <c r="BN341" s="102"/>
      <c r="BO341" s="102"/>
      <c r="BP341" s="102"/>
      <c r="BQ341" s="102"/>
      <c r="BR341" s="102"/>
      <c r="BS341" s="102"/>
      <c r="BT341" s="102"/>
      <c r="BU341" s="102"/>
      <c r="BV341" s="102"/>
      <c r="BW341" s="102"/>
      <c r="BX341" s="102"/>
      <c r="BY341" s="102"/>
      <c r="BZ341" s="102"/>
      <c r="CA341" s="102"/>
      <c r="CB341" s="102"/>
      <c r="CC341" s="102"/>
      <c r="CD341" s="102"/>
      <c r="CE341" s="102"/>
      <c r="CF341" s="102"/>
      <c r="CG341" s="102"/>
      <c r="CH341" s="102"/>
      <c r="CI341" s="102"/>
      <c r="CJ341" s="102"/>
      <c r="CK341" s="102"/>
      <c r="CL341" s="102"/>
      <c r="CM341" s="102"/>
      <c r="CN341" s="102"/>
      <c r="CO341" s="102"/>
      <c r="CP341" s="102"/>
      <c r="CQ341" s="102"/>
      <c r="CR341" s="102"/>
      <c r="CS341" s="102"/>
      <c r="CT341" s="102"/>
      <c r="CU341" s="102"/>
      <c r="CV341" s="102"/>
      <c r="CW341" s="102"/>
      <c r="CX341" s="102"/>
      <c r="CY341" s="102"/>
      <c r="CZ341" s="102"/>
      <c r="DA341" s="102"/>
      <c r="DB341" s="102"/>
      <c r="DC341" s="102"/>
      <c r="DD341" s="102"/>
      <c r="DE341" s="102"/>
      <c r="DF341" s="102"/>
      <c r="DG341" s="102"/>
      <c r="DH341" s="102"/>
      <c r="DI341" s="102"/>
      <c r="DJ341" s="102"/>
      <c r="DK341" s="102"/>
      <c r="DL341" s="102"/>
      <c r="DM341" s="102"/>
      <c r="DN341" s="102"/>
      <c r="DO341" s="102"/>
      <c r="DP341" s="102"/>
      <c r="DQ341" s="102"/>
      <c r="DR341" s="102"/>
      <c r="DS341" s="102"/>
      <c r="DT341" s="102"/>
      <c r="DU341" s="102"/>
      <c r="DV341" s="102"/>
      <c r="DW341" s="102"/>
      <c r="DX341" s="102"/>
      <c r="DY341" s="102"/>
      <c r="DZ341" s="102"/>
      <c r="EA341" s="102"/>
      <c r="EB341" s="102"/>
      <c r="EC341" s="102"/>
      <c r="ED341" s="102"/>
      <c r="EE341" s="102"/>
      <c r="EF341" s="102"/>
      <c r="EG341" s="102"/>
      <c r="EH341" s="102"/>
      <c r="EI341" s="102"/>
      <c r="EJ341" s="102"/>
      <c r="EK341" s="102"/>
      <c r="EL341" s="102"/>
      <c r="EM341" s="102"/>
      <c r="EN341" s="102"/>
      <c r="EO341" s="102"/>
      <c r="EP341" s="102"/>
      <c r="EQ341" s="102"/>
      <c r="ER341" s="102"/>
      <c r="ES341" s="102"/>
      <c r="ET341" s="102"/>
      <c r="EU341" s="102"/>
      <c r="EV341" s="102"/>
      <c r="EW341" s="102"/>
      <c r="EX341" s="102"/>
      <c r="EY341" s="102"/>
      <c r="EZ341" s="102"/>
      <c r="FA341" s="102"/>
      <c r="FB341" s="102"/>
    </row>
    <row r="342" spans="41:158">
      <c r="AO342" s="102"/>
      <c r="AP342" s="102"/>
      <c r="AQ342" s="102"/>
      <c r="AR342" s="102"/>
      <c r="AS342" s="102"/>
      <c r="AT342" s="102"/>
      <c r="AU342" s="102"/>
      <c r="AV342" s="102"/>
      <c r="AW342" s="102"/>
      <c r="AX342" s="102"/>
      <c r="AY342" s="102"/>
      <c r="AZ342" s="102"/>
      <c r="BA342" s="102"/>
      <c r="BB342" s="102"/>
      <c r="BC342" s="102"/>
      <c r="BD342" s="102"/>
      <c r="BE342" s="102"/>
      <c r="BF342" s="102"/>
      <c r="BG342" s="102"/>
      <c r="BH342" s="102"/>
      <c r="BI342" s="102"/>
      <c r="BJ342" s="102"/>
      <c r="BK342" s="102"/>
      <c r="BL342" s="102"/>
      <c r="BM342" s="102"/>
      <c r="BN342" s="102"/>
      <c r="BO342" s="102"/>
      <c r="BP342" s="102"/>
      <c r="BQ342" s="102"/>
      <c r="BR342" s="102"/>
      <c r="BS342" s="102"/>
      <c r="BT342" s="102"/>
      <c r="BU342" s="102"/>
      <c r="BV342" s="102"/>
      <c r="BW342" s="102"/>
      <c r="BX342" s="102"/>
      <c r="BY342" s="102"/>
      <c r="BZ342" s="102"/>
      <c r="CA342" s="102"/>
      <c r="CB342" s="102"/>
      <c r="CC342" s="102"/>
      <c r="CD342" s="102"/>
      <c r="CE342" s="102"/>
      <c r="CF342" s="102"/>
      <c r="CG342" s="102"/>
      <c r="CH342" s="102"/>
      <c r="CI342" s="102"/>
      <c r="CJ342" s="102"/>
      <c r="CK342" s="102"/>
      <c r="CL342" s="102"/>
      <c r="CM342" s="102"/>
      <c r="CN342" s="102"/>
      <c r="CO342" s="102"/>
      <c r="CP342" s="102"/>
      <c r="CQ342" s="102"/>
      <c r="CR342" s="102"/>
      <c r="CS342" s="102"/>
      <c r="CT342" s="102"/>
      <c r="CU342" s="102"/>
      <c r="CV342" s="102"/>
      <c r="CW342" s="102"/>
      <c r="CX342" s="102"/>
      <c r="CY342" s="102"/>
      <c r="CZ342" s="102"/>
      <c r="DA342" s="102"/>
      <c r="DB342" s="102"/>
      <c r="DC342" s="102"/>
      <c r="DD342" s="102"/>
      <c r="DE342" s="102"/>
      <c r="DF342" s="102"/>
      <c r="DG342" s="102"/>
      <c r="DH342" s="102"/>
      <c r="DI342" s="102"/>
      <c r="DJ342" s="102"/>
      <c r="DK342" s="102"/>
      <c r="DL342" s="102"/>
      <c r="DM342" s="102"/>
      <c r="DN342" s="102"/>
      <c r="DO342" s="102"/>
      <c r="DP342" s="102"/>
      <c r="DQ342" s="102"/>
      <c r="DR342" s="102"/>
      <c r="DS342" s="102"/>
      <c r="DT342" s="102"/>
      <c r="DU342" s="102"/>
      <c r="DV342" s="102"/>
      <c r="DW342" s="102"/>
      <c r="DX342" s="102"/>
      <c r="DY342" s="102"/>
      <c r="DZ342" s="102"/>
      <c r="EA342" s="102"/>
      <c r="EB342" s="102"/>
      <c r="EC342" s="102"/>
      <c r="ED342" s="102"/>
      <c r="EE342" s="102"/>
      <c r="EF342" s="102"/>
      <c r="EG342" s="102"/>
      <c r="EH342" s="102"/>
      <c r="EI342" s="102"/>
      <c r="EJ342" s="102"/>
      <c r="EK342" s="102"/>
      <c r="EL342" s="102"/>
      <c r="EM342" s="102"/>
      <c r="EN342" s="102"/>
      <c r="EO342" s="102"/>
      <c r="EP342" s="102"/>
      <c r="EQ342" s="102"/>
      <c r="ER342" s="102"/>
      <c r="ES342" s="102"/>
      <c r="ET342" s="102"/>
      <c r="EU342" s="102"/>
      <c r="EV342" s="102"/>
      <c r="EW342" s="102"/>
      <c r="EX342" s="102"/>
      <c r="EY342" s="102"/>
      <c r="EZ342" s="102"/>
      <c r="FA342" s="102"/>
      <c r="FB342" s="102"/>
    </row>
    <row r="343" spans="41:158">
      <c r="AO343" s="102"/>
      <c r="AP343" s="102"/>
      <c r="AQ343" s="102"/>
      <c r="AR343" s="102"/>
      <c r="AS343" s="102"/>
      <c r="AT343" s="102"/>
      <c r="AU343" s="102"/>
      <c r="AV343" s="102"/>
      <c r="AW343" s="102"/>
      <c r="AX343" s="102"/>
      <c r="AY343" s="102"/>
      <c r="AZ343" s="102"/>
      <c r="BA343" s="102"/>
      <c r="BB343" s="102"/>
      <c r="BC343" s="102"/>
      <c r="BD343" s="102"/>
      <c r="BE343" s="102"/>
      <c r="BF343" s="102"/>
      <c r="BG343" s="102"/>
      <c r="BH343" s="102"/>
      <c r="BI343" s="102"/>
      <c r="BJ343" s="102"/>
      <c r="BK343" s="102"/>
      <c r="BL343" s="102"/>
      <c r="BM343" s="102"/>
      <c r="BN343" s="102"/>
      <c r="BO343" s="102"/>
      <c r="BP343" s="102"/>
      <c r="BQ343" s="102"/>
      <c r="BR343" s="102"/>
      <c r="BS343" s="102"/>
      <c r="BT343" s="102"/>
      <c r="BU343" s="102"/>
      <c r="BV343" s="102"/>
      <c r="BW343" s="102"/>
      <c r="BX343" s="102"/>
      <c r="BY343" s="102"/>
      <c r="BZ343" s="102"/>
      <c r="CA343" s="102"/>
      <c r="CB343" s="102"/>
      <c r="CC343" s="102"/>
      <c r="CD343" s="102"/>
      <c r="CE343" s="102"/>
      <c r="CF343" s="102"/>
      <c r="CG343" s="102"/>
      <c r="CH343" s="102"/>
      <c r="CI343" s="102"/>
      <c r="CJ343" s="102"/>
      <c r="CK343" s="102"/>
      <c r="CL343" s="102"/>
      <c r="CM343" s="102"/>
      <c r="CN343" s="102"/>
      <c r="CO343" s="102"/>
      <c r="CP343" s="102"/>
      <c r="CQ343" s="102"/>
      <c r="CR343" s="102"/>
      <c r="CS343" s="102"/>
      <c r="CT343" s="102"/>
      <c r="CU343" s="102"/>
      <c r="CV343" s="102"/>
      <c r="CW343" s="102"/>
      <c r="CX343" s="102"/>
      <c r="CY343" s="102"/>
      <c r="CZ343" s="102"/>
      <c r="DA343" s="102"/>
      <c r="DB343" s="102"/>
      <c r="DC343" s="102"/>
      <c r="DD343" s="102"/>
      <c r="DE343" s="102"/>
      <c r="DF343" s="102"/>
      <c r="DG343" s="102"/>
      <c r="DH343" s="102"/>
      <c r="DI343" s="102"/>
      <c r="DJ343" s="102"/>
      <c r="DK343" s="102"/>
      <c r="DL343" s="102"/>
      <c r="DM343" s="102"/>
      <c r="DN343" s="102"/>
      <c r="DO343" s="102"/>
      <c r="DP343" s="102"/>
      <c r="DQ343" s="102"/>
      <c r="DR343" s="102"/>
      <c r="DS343" s="102"/>
      <c r="DT343" s="102"/>
      <c r="DU343" s="102"/>
      <c r="DV343" s="102"/>
      <c r="DW343" s="102"/>
      <c r="DX343" s="102"/>
      <c r="DY343" s="102"/>
      <c r="DZ343" s="102"/>
      <c r="EA343" s="102"/>
      <c r="EB343" s="102"/>
      <c r="EC343" s="102"/>
      <c r="ED343" s="102"/>
      <c r="EE343" s="102"/>
      <c r="EF343" s="102"/>
      <c r="EG343" s="102"/>
      <c r="EH343" s="102"/>
      <c r="EI343" s="102"/>
      <c r="EJ343" s="102"/>
      <c r="EK343" s="102"/>
      <c r="EL343" s="102"/>
      <c r="EM343" s="102"/>
      <c r="EN343" s="102"/>
      <c r="EO343" s="102"/>
      <c r="EP343" s="102"/>
      <c r="EQ343" s="102"/>
      <c r="ER343" s="102"/>
      <c r="ES343" s="102"/>
      <c r="ET343" s="102"/>
      <c r="EU343" s="102"/>
      <c r="EV343" s="102"/>
      <c r="EW343" s="102"/>
      <c r="EX343" s="102"/>
      <c r="EY343" s="102"/>
      <c r="EZ343" s="102"/>
      <c r="FA343" s="102"/>
      <c r="FB343" s="102"/>
    </row>
    <row r="344" spans="41:158">
      <c r="AO344" s="102"/>
      <c r="AP344" s="102"/>
      <c r="AQ344" s="102"/>
      <c r="AR344" s="102"/>
      <c r="AS344" s="102"/>
      <c r="AT344" s="102"/>
      <c r="AU344" s="102"/>
      <c r="AV344" s="102"/>
      <c r="AW344" s="102"/>
      <c r="AX344" s="102"/>
      <c r="AY344" s="102"/>
      <c r="AZ344" s="102"/>
      <c r="BA344" s="102"/>
      <c r="BB344" s="102"/>
      <c r="BC344" s="102"/>
      <c r="BD344" s="102"/>
      <c r="BE344" s="102"/>
      <c r="BF344" s="102"/>
      <c r="BG344" s="102"/>
      <c r="BH344" s="102"/>
      <c r="BI344" s="102"/>
      <c r="BJ344" s="102"/>
      <c r="BK344" s="102"/>
      <c r="BL344" s="102"/>
      <c r="BM344" s="102"/>
      <c r="BN344" s="102"/>
      <c r="BO344" s="102"/>
      <c r="BP344" s="102"/>
      <c r="BQ344" s="102"/>
      <c r="BR344" s="102"/>
      <c r="BS344" s="102"/>
      <c r="BT344" s="102"/>
      <c r="BU344" s="102"/>
      <c r="BV344" s="102"/>
      <c r="BW344" s="102"/>
      <c r="BX344" s="102"/>
      <c r="BY344" s="102"/>
      <c r="BZ344" s="102"/>
      <c r="CA344" s="102"/>
      <c r="CB344" s="102"/>
      <c r="CC344" s="102"/>
      <c r="CD344" s="102"/>
      <c r="CE344" s="102"/>
      <c r="CF344" s="102"/>
      <c r="CG344" s="102"/>
      <c r="CH344" s="102"/>
      <c r="CI344" s="102"/>
      <c r="CJ344" s="102"/>
      <c r="CK344" s="102"/>
      <c r="CL344" s="102"/>
      <c r="CM344" s="102"/>
      <c r="CN344" s="102"/>
      <c r="CO344" s="102"/>
      <c r="CP344" s="102"/>
      <c r="CQ344" s="102"/>
      <c r="CR344" s="102"/>
      <c r="CS344" s="102"/>
      <c r="CT344" s="102"/>
      <c r="CU344" s="102"/>
      <c r="CV344" s="102"/>
      <c r="CW344" s="102"/>
      <c r="CX344" s="102"/>
      <c r="CY344" s="102"/>
      <c r="CZ344" s="102"/>
      <c r="DA344" s="102"/>
      <c r="DB344" s="102"/>
      <c r="DC344" s="102"/>
      <c r="DD344" s="102"/>
      <c r="DE344" s="102"/>
      <c r="DF344" s="102"/>
      <c r="DG344" s="102"/>
      <c r="DH344" s="102"/>
      <c r="DI344" s="102"/>
      <c r="DJ344" s="102"/>
      <c r="DK344" s="102"/>
      <c r="DL344" s="102"/>
      <c r="DM344" s="102"/>
      <c r="DN344" s="102"/>
      <c r="DO344" s="102"/>
      <c r="DP344" s="102"/>
      <c r="DQ344" s="102"/>
      <c r="DR344" s="102"/>
      <c r="DS344" s="102"/>
      <c r="DT344" s="102"/>
      <c r="DU344" s="102"/>
      <c r="DV344" s="102"/>
      <c r="DW344" s="102"/>
      <c r="DX344" s="102"/>
      <c r="DY344" s="102"/>
      <c r="DZ344" s="102"/>
      <c r="EA344" s="102"/>
      <c r="EB344" s="102"/>
      <c r="EC344" s="102"/>
      <c r="ED344" s="102"/>
      <c r="EE344" s="102"/>
      <c r="EF344" s="102"/>
      <c r="EG344" s="102"/>
      <c r="EH344" s="102"/>
      <c r="EI344" s="102"/>
      <c r="EJ344" s="102"/>
      <c r="EK344" s="102"/>
      <c r="EL344" s="102"/>
      <c r="EM344" s="102"/>
      <c r="EN344" s="102"/>
      <c r="EO344" s="102"/>
      <c r="EP344" s="102"/>
      <c r="EQ344" s="102"/>
      <c r="ER344" s="102"/>
      <c r="ES344" s="102"/>
      <c r="ET344" s="102"/>
      <c r="EU344" s="102"/>
      <c r="EV344" s="102"/>
      <c r="EW344" s="102"/>
      <c r="EX344" s="102"/>
      <c r="EY344" s="102"/>
      <c r="EZ344" s="102"/>
      <c r="FA344" s="102"/>
      <c r="FB344" s="102"/>
    </row>
    <row r="345" spans="41:158">
      <c r="AO345" s="102"/>
      <c r="AP345" s="102"/>
      <c r="AQ345" s="102"/>
      <c r="AR345" s="102"/>
      <c r="AS345" s="102"/>
      <c r="AT345" s="102"/>
      <c r="AU345" s="102"/>
      <c r="AV345" s="102"/>
      <c r="AW345" s="102"/>
      <c r="AX345" s="102"/>
      <c r="AY345" s="102"/>
      <c r="AZ345" s="102"/>
      <c r="BA345" s="102"/>
      <c r="BB345" s="102"/>
      <c r="BC345" s="102"/>
      <c r="BD345" s="102"/>
      <c r="BE345" s="102"/>
      <c r="BF345" s="102"/>
      <c r="BG345" s="102"/>
      <c r="BH345" s="102"/>
      <c r="BI345" s="102"/>
      <c r="BJ345" s="102"/>
      <c r="BK345" s="102"/>
      <c r="BL345" s="102"/>
      <c r="BM345" s="102"/>
      <c r="BN345" s="102"/>
      <c r="BO345" s="102"/>
      <c r="BP345" s="102"/>
      <c r="BQ345" s="102"/>
      <c r="BR345" s="102"/>
      <c r="BS345" s="102"/>
      <c r="BT345" s="102"/>
      <c r="BU345" s="102"/>
      <c r="BV345" s="102"/>
      <c r="BW345" s="102"/>
      <c r="BX345" s="102"/>
      <c r="BY345" s="102"/>
      <c r="BZ345" s="102"/>
      <c r="CA345" s="102"/>
      <c r="CB345" s="102"/>
      <c r="CC345" s="102"/>
      <c r="CD345" s="102"/>
      <c r="CE345" s="102"/>
      <c r="CF345" s="102"/>
      <c r="CG345" s="102"/>
      <c r="CH345" s="102"/>
      <c r="CI345" s="102"/>
      <c r="CJ345" s="102"/>
      <c r="CK345" s="102"/>
      <c r="CL345" s="102"/>
      <c r="CM345" s="102"/>
      <c r="CN345" s="102"/>
      <c r="CO345" s="102"/>
      <c r="CP345" s="102"/>
      <c r="CQ345" s="102"/>
      <c r="CR345" s="102"/>
      <c r="CS345" s="102"/>
      <c r="CT345" s="102"/>
      <c r="CU345" s="102"/>
      <c r="CV345" s="102"/>
      <c r="CW345" s="102"/>
      <c r="CX345" s="102"/>
      <c r="CY345" s="102"/>
      <c r="CZ345" s="102"/>
      <c r="DA345" s="102"/>
      <c r="DB345" s="102"/>
      <c r="DC345" s="102"/>
      <c r="DD345" s="102"/>
      <c r="DE345" s="102"/>
      <c r="DF345" s="102"/>
      <c r="DG345" s="102"/>
      <c r="DH345" s="102"/>
      <c r="DI345" s="102"/>
      <c r="DJ345" s="102"/>
      <c r="DK345" s="102"/>
      <c r="DL345" s="102"/>
      <c r="DM345" s="102"/>
      <c r="DN345" s="102"/>
      <c r="DO345" s="102"/>
      <c r="DP345" s="102"/>
      <c r="DQ345" s="102"/>
      <c r="DR345" s="102"/>
      <c r="DS345" s="102"/>
      <c r="DT345" s="102"/>
      <c r="DU345" s="102"/>
      <c r="DV345" s="102"/>
      <c r="DW345" s="102"/>
      <c r="DX345" s="102"/>
      <c r="DY345" s="102"/>
      <c r="DZ345" s="102"/>
      <c r="EA345" s="102"/>
      <c r="EB345" s="102"/>
      <c r="EC345" s="102"/>
      <c r="ED345" s="102"/>
      <c r="EE345" s="102"/>
      <c r="EF345" s="102"/>
      <c r="EG345" s="102"/>
      <c r="EH345" s="102"/>
      <c r="EI345" s="102"/>
      <c r="EJ345" s="102"/>
      <c r="EK345" s="102"/>
      <c r="EL345" s="102"/>
      <c r="EM345" s="102"/>
      <c r="EN345" s="102"/>
      <c r="EO345" s="102"/>
      <c r="EP345" s="102"/>
      <c r="EQ345" s="102"/>
      <c r="ER345" s="102"/>
      <c r="ES345" s="102"/>
      <c r="ET345" s="102"/>
      <c r="EU345" s="102"/>
      <c r="EV345" s="102"/>
      <c r="EW345" s="102"/>
      <c r="EX345" s="102"/>
      <c r="EY345" s="102"/>
      <c r="EZ345" s="102"/>
      <c r="FA345" s="102"/>
      <c r="FB345" s="102"/>
    </row>
  </sheetData>
  <autoFilter ref="A5:BZV197" xr:uid="{00000000-0009-0000-0000-00000B000000}"/>
  <sortState xmlns:xlrd2="http://schemas.microsoft.com/office/spreadsheetml/2017/richdata2" ref="C303:C314">
    <sortCondition ref="C303:C314"/>
  </sortState>
  <customSheetViews>
    <customSheetView guid="{07BAB832-B397-4A6E-BE55-C84FDB687349}" showAutoFilter="1" hiddenRows="1">
      <pane ySplit="5" topLeftCell="A84" activePane="bottomLeft" state="frozen"/>
      <selection pane="bottomLeft" sqref="A1:XFD1"/>
      <pageMargins left="0.7" right="0.7" top="0.75" bottom="0.75" header="0.3" footer="0.3"/>
      <pageSetup paperSize="258" orientation="portrait" r:id="rId1"/>
      <autoFilter ref="A6:AL121" xr:uid="{D6877CC9-2DEC-4000-BFB6-23C1A5F97819}"/>
    </customSheetView>
  </customSheetViews>
  <mergeCells count="6">
    <mergeCell ref="AH4:AM4"/>
    <mergeCell ref="J4:P4"/>
    <mergeCell ref="B4:I4"/>
    <mergeCell ref="Q4:T4"/>
    <mergeCell ref="V4:Z4"/>
    <mergeCell ref="AB4:AF4"/>
  </mergeCells>
  <dataValidations count="20">
    <dataValidation type="list" allowBlank="1" showInputMessage="1" showErrorMessage="1" sqref="N39:N48 N51:N195" xr:uid="{00000000-0002-0000-0B00-000000000000}">
      <formula1>$N$203:$N$208</formula1>
    </dataValidation>
    <dataValidation type="list" allowBlank="1" showInputMessage="1" showErrorMessage="1" sqref="I6:I195" xr:uid="{00000000-0002-0000-0B00-000001000000}">
      <formula1>$I$203:$I$206</formula1>
    </dataValidation>
    <dataValidation type="list" allowBlank="1" showInputMessage="1" showErrorMessage="1" sqref="E20:F38" xr:uid="{00000000-0002-0000-0B00-000002000000}">
      <formula1>$E$203:$E$241</formula1>
    </dataValidation>
    <dataValidation type="list" allowBlank="1" showInputMessage="1" showErrorMessage="1" sqref="H6:H195" xr:uid="{00000000-0002-0000-0B00-000003000000}">
      <formula1>$H$203:$H$205</formula1>
    </dataValidation>
    <dataValidation type="list" allowBlank="1" showInputMessage="1" showErrorMessage="1" sqref="I196:I228" xr:uid="{00000000-0002-0000-0B00-000004000000}">
      <formula1>$I$237:$I$240</formula1>
    </dataValidation>
    <dataValidation type="list" allowBlank="1" showInputMessage="1" showErrorMessage="1" sqref="H196:H228" xr:uid="{00000000-0002-0000-0B00-000005000000}">
      <formula1>$H$237:$H$239</formula1>
    </dataValidation>
    <dataValidation type="list" allowBlank="1" showInputMessage="1" showErrorMessage="1" sqref="N196:N228" xr:uid="{00000000-0002-0000-0B00-000006000000}">
      <formula1>$N$237:$N$242</formula1>
    </dataValidation>
    <dataValidation type="list" allowBlank="1" showInputMessage="1" showErrorMessage="1" sqref="B231" xr:uid="{00000000-0002-0000-0B00-000007000000}">
      <formula1>$B$202:$B$207</formula1>
    </dataValidation>
    <dataValidation type="list" allowBlank="1" showInputMessage="1" showErrorMessage="1" sqref="D231:D232" xr:uid="{00000000-0002-0000-0B00-000008000000}">
      <formula1>$D$202:$D$207</formula1>
    </dataValidation>
    <dataValidation type="list" allowBlank="1" showInputMessage="1" showErrorMessage="1" sqref="H231:H232" xr:uid="{00000000-0002-0000-0B00-000009000000}">
      <formula1>$H$202:$H$204</formula1>
    </dataValidation>
    <dataValidation type="list" allowBlank="1" showInputMessage="1" showErrorMessage="1" sqref="E234:H236" xr:uid="{00000000-0002-0000-0B00-00000A000000}">
      <formula1>$E$202:$E$240</formula1>
    </dataValidation>
    <dataValidation type="list" allowBlank="1" showInputMessage="1" showErrorMessage="1" sqref="D234" xr:uid="{00000000-0002-0000-0B00-00000B000000}">
      <formula1>$D$202:$D$210</formula1>
    </dataValidation>
    <dataValidation type="list" allowBlank="1" showInputMessage="1" showErrorMessage="1" sqref="I234 I231:I232" xr:uid="{00000000-0002-0000-0B00-00000C000000}">
      <formula1>$I$202:$I$205</formula1>
    </dataValidation>
    <dataValidation type="list" allowBlank="1" showInputMessage="1" showErrorMessage="1" sqref="C234 C231:C232" xr:uid="{00000000-0002-0000-0B00-00000D000000}">
      <formula1>$C$202:$C$213</formula1>
    </dataValidation>
    <dataValidation type="list" allowBlank="1" showInputMessage="1" showErrorMessage="1" sqref="N234 N231:N232" xr:uid="{00000000-0002-0000-0B00-00000E000000}">
      <formula1>$N$202:$N$207</formula1>
    </dataValidation>
    <dataValidation type="list" allowBlank="1" showInputMessage="1" showErrorMessage="1" sqref="K234" xr:uid="{00000000-0002-0000-0B00-00000F000000}">
      <formula1>$K$202:$K$208</formula1>
    </dataValidation>
    <dataValidation type="list" allowBlank="1" showInputMessage="1" showErrorMessage="1" sqref="B6:B228" xr:uid="{00000000-0002-0000-0B00-000010000000}">
      <formula1>$B$238:$B$245</formula1>
    </dataValidation>
    <dataValidation type="list" allowBlank="1" showInputMessage="1" showErrorMessage="1" sqref="C6:C228" xr:uid="{00000000-0002-0000-0B00-000011000000}">
      <formula1>$C$238:$C$241</formula1>
    </dataValidation>
    <dataValidation type="list" allowBlank="1" showInputMessage="1" showErrorMessage="1" sqref="D6:D228" xr:uid="{00000000-0002-0000-0B00-000012000000}">
      <formula1>$D$238:$D$244</formula1>
    </dataValidation>
    <dataValidation type="list" allowBlank="1" showInputMessage="1" showErrorMessage="1" sqref="G6:G228" xr:uid="{00000000-0002-0000-0B00-000013000000}">
      <formula1>$F$237:$F$245</formula1>
    </dataValidation>
  </dataValidations>
  <pageMargins left="0.7" right="0.7" top="0.75" bottom="0.75" header="0.3" footer="0.3"/>
  <pageSetup paperSize="258" orientation="portrait" r:id="rId2"/>
  <customProperties>
    <customPr name="_pios_id" r:id="rId3"/>
  </customProperties>
  <drawing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tabColor theme="3" tint="0.79998168889431442"/>
  </sheetPr>
  <dimension ref="A1:TPK852"/>
  <sheetViews>
    <sheetView tabSelected="1" topLeftCell="A7" zoomScaleNormal="100" workbookViewId="0">
      <selection activeCell="L12" sqref="L12"/>
    </sheetView>
  </sheetViews>
  <sheetFormatPr baseColWidth="10" defaultColWidth="11.42578125" defaultRowHeight="15"/>
  <cols>
    <col min="1" max="1" width="12.85546875" style="1" bestFit="1" customWidth="1"/>
    <col min="2" max="2" width="49" style="7" customWidth="1"/>
    <col min="3" max="3" width="24.42578125" style="1" customWidth="1"/>
    <col min="4" max="4" width="23.42578125" style="1" customWidth="1"/>
    <col min="5" max="5" width="22.42578125" style="1" customWidth="1"/>
    <col min="6" max="6" width="15.7109375" style="1" customWidth="1"/>
    <col min="7" max="7" width="18.7109375" style="1" customWidth="1"/>
    <col min="8" max="9" width="14.28515625" style="1" customWidth="1"/>
    <col min="10" max="10" width="20.28515625" style="1" customWidth="1"/>
    <col min="11" max="11" width="27.7109375" style="1" customWidth="1"/>
    <col min="12" max="12" width="14.28515625" style="1" customWidth="1"/>
    <col min="13" max="13" width="16.42578125" style="1" customWidth="1"/>
    <col min="14" max="14" width="11.42578125" style="1" customWidth="1"/>
    <col min="15" max="15" width="13.7109375" style="1" customWidth="1"/>
    <col min="16" max="16" width="11.42578125" style="1" customWidth="1"/>
    <col min="17" max="17" width="16.42578125" style="1" customWidth="1"/>
    <col min="18" max="18" width="13.42578125" style="1" customWidth="1"/>
    <col min="19" max="19" width="16" style="419" customWidth="1"/>
    <col min="20" max="20" width="17.140625" style="35" customWidth="1"/>
    <col min="21" max="22" width="11.42578125" style="11"/>
    <col min="23" max="23" width="28" style="11" customWidth="1"/>
    <col min="24" max="341" width="11.42578125" style="11"/>
    <col min="342" max="1270" width="11.42578125" style="1"/>
    <col min="1271" max="3713" width="11.42578125" style="11"/>
    <col min="3714" max="16384" width="11.42578125" style="1"/>
  </cols>
  <sheetData>
    <row r="1" spans="1:3713"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414"/>
      <c r="T1" s="449"/>
      <c r="U1" s="384"/>
      <c r="V1" s="10"/>
    </row>
    <row r="2" spans="1:3713" s="401" customFormat="1" ht="23.25">
      <c r="A2" s="403"/>
      <c r="B2" s="402" t="s">
        <v>17</v>
      </c>
      <c r="C2" s="403"/>
      <c r="D2" s="403"/>
      <c r="E2" s="403"/>
      <c r="F2" s="403"/>
      <c r="G2" s="403"/>
      <c r="H2" s="403"/>
      <c r="I2" s="403"/>
      <c r="J2" s="404"/>
      <c r="K2" s="403"/>
      <c r="L2" s="403"/>
      <c r="M2" s="403"/>
      <c r="N2" s="403"/>
      <c r="O2" s="403"/>
      <c r="P2" s="403"/>
      <c r="Q2" s="403"/>
      <c r="R2" s="403"/>
      <c r="S2" s="415"/>
      <c r="T2" s="404"/>
      <c r="U2" s="403"/>
    </row>
    <row r="4" spans="1:3713" s="127" customFormat="1">
      <c r="B4" s="33" t="s">
        <v>410</v>
      </c>
      <c r="S4" s="416"/>
      <c r="T4" s="450"/>
      <c r="AVW4" s="26"/>
      <c r="AVX4" s="26"/>
      <c r="AVY4" s="26"/>
      <c r="AVZ4" s="26"/>
      <c r="AWA4" s="26"/>
      <c r="AWB4" s="26"/>
      <c r="AWC4" s="26"/>
      <c r="AWD4" s="26"/>
      <c r="AWE4" s="26"/>
      <c r="AWF4" s="26"/>
      <c r="AWG4" s="26"/>
      <c r="AWH4" s="26"/>
      <c r="AWI4" s="26"/>
      <c r="AWJ4" s="26"/>
      <c r="AWK4" s="26"/>
      <c r="AWL4" s="26"/>
      <c r="AWM4" s="26"/>
      <c r="AWN4" s="26"/>
      <c r="AWO4" s="26"/>
      <c r="AWP4" s="26"/>
      <c r="AWQ4" s="26"/>
      <c r="AWR4" s="26"/>
      <c r="AWS4" s="26"/>
      <c r="AWT4" s="26"/>
      <c r="AWU4" s="26"/>
      <c r="AWV4" s="26"/>
      <c r="AWW4" s="26"/>
      <c r="AWX4" s="26"/>
      <c r="AWY4" s="26"/>
      <c r="AWZ4" s="26"/>
      <c r="AXA4" s="26"/>
      <c r="AXB4" s="26"/>
      <c r="AXC4" s="26"/>
      <c r="AXD4" s="26"/>
      <c r="AXE4" s="26"/>
      <c r="AXF4" s="26"/>
      <c r="AXG4" s="26"/>
      <c r="AXH4" s="26"/>
      <c r="AXI4" s="26"/>
      <c r="AXJ4" s="26"/>
      <c r="AXK4" s="26"/>
      <c r="AXL4" s="26"/>
      <c r="AXM4" s="26"/>
      <c r="AXN4" s="26"/>
      <c r="AXO4" s="26"/>
      <c r="AXP4" s="26"/>
      <c r="AXQ4" s="26"/>
      <c r="AXR4" s="26"/>
      <c r="AXS4" s="26"/>
      <c r="AXT4" s="26"/>
      <c r="AXU4" s="26"/>
      <c r="AXV4" s="26"/>
      <c r="AXW4" s="26"/>
      <c r="AXX4" s="26"/>
      <c r="AXY4" s="26"/>
      <c r="AXZ4" s="26"/>
      <c r="AYA4" s="26"/>
      <c r="AYB4" s="26"/>
      <c r="AYC4" s="26"/>
      <c r="AYD4" s="26"/>
      <c r="AYE4" s="26"/>
      <c r="AYF4" s="26"/>
      <c r="AYG4" s="26"/>
      <c r="AYH4" s="26"/>
      <c r="AYI4" s="26"/>
      <c r="AYJ4" s="26"/>
      <c r="AYK4" s="26"/>
      <c r="AYL4" s="26"/>
      <c r="AYM4" s="26"/>
      <c r="AYN4" s="26"/>
      <c r="AYO4" s="26"/>
      <c r="AYP4" s="26"/>
      <c r="AYQ4" s="26"/>
      <c r="AYR4" s="26"/>
      <c r="AYS4" s="26"/>
      <c r="AYT4" s="26"/>
      <c r="AYU4" s="26"/>
      <c r="AYV4" s="26"/>
      <c r="AYW4" s="26"/>
      <c r="AYX4" s="26"/>
      <c r="AYY4" s="26"/>
      <c r="AYZ4" s="26"/>
      <c r="AZA4" s="26"/>
      <c r="AZB4" s="26"/>
      <c r="AZC4" s="26"/>
      <c r="AZD4" s="26"/>
      <c r="AZE4" s="26"/>
      <c r="AZF4" s="26"/>
      <c r="AZG4" s="26"/>
      <c r="AZH4" s="26"/>
      <c r="AZI4" s="26"/>
      <c r="AZJ4" s="26"/>
      <c r="AZK4" s="26"/>
      <c r="AZL4" s="26"/>
      <c r="AZM4" s="26"/>
      <c r="AZN4" s="26"/>
      <c r="AZO4" s="26"/>
      <c r="AZP4" s="26"/>
      <c r="AZQ4" s="26"/>
      <c r="AZR4" s="26"/>
      <c r="AZS4" s="26"/>
      <c r="AZT4" s="26"/>
      <c r="AZU4" s="26"/>
      <c r="AZV4" s="26"/>
      <c r="AZW4" s="26"/>
      <c r="AZX4" s="26"/>
      <c r="AZY4" s="26"/>
      <c r="AZZ4" s="26"/>
      <c r="BAA4" s="26"/>
      <c r="BAB4" s="26"/>
      <c r="BAC4" s="26"/>
      <c r="BAD4" s="26"/>
      <c r="BAE4" s="26"/>
      <c r="BAF4" s="26"/>
      <c r="BAG4" s="26"/>
      <c r="BAH4" s="26"/>
      <c r="BAI4" s="26"/>
      <c r="BAJ4" s="26"/>
      <c r="BAK4" s="26"/>
      <c r="BAL4" s="26"/>
      <c r="BAM4" s="26"/>
      <c r="BAN4" s="26"/>
      <c r="BAO4" s="26"/>
      <c r="BAP4" s="26"/>
      <c r="BAQ4" s="26"/>
      <c r="BAR4" s="26"/>
      <c r="BAS4" s="26"/>
      <c r="BAT4" s="26"/>
      <c r="BAU4" s="26"/>
      <c r="BAV4" s="26"/>
      <c r="BAW4" s="26"/>
      <c r="BAX4" s="26"/>
      <c r="BAY4" s="26"/>
      <c r="BAZ4" s="26"/>
      <c r="BBA4" s="26"/>
      <c r="BBB4" s="26"/>
      <c r="BBC4" s="26"/>
      <c r="BBD4" s="26"/>
      <c r="BBE4" s="26"/>
      <c r="BBF4" s="26"/>
      <c r="BBG4" s="26"/>
      <c r="BBH4" s="26"/>
      <c r="BBI4" s="26"/>
      <c r="BBJ4" s="26"/>
      <c r="BBK4" s="26"/>
      <c r="BBL4" s="26"/>
      <c r="BBM4" s="26"/>
      <c r="BBN4" s="26"/>
      <c r="BBO4" s="26"/>
      <c r="BBP4" s="26"/>
      <c r="BBQ4" s="26"/>
      <c r="BBR4" s="26"/>
      <c r="BBS4" s="26"/>
      <c r="BBT4" s="26"/>
      <c r="BBU4" s="26"/>
      <c r="BBV4" s="26"/>
      <c r="BBW4" s="26"/>
      <c r="BBX4" s="26"/>
      <c r="BBY4" s="26"/>
      <c r="BBZ4" s="26"/>
      <c r="BCA4" s="26"/>
      <c r="BCB4" s="26"/>
      <c r="BCC4" s="26"/>
      <c r="BCD4" s="26"/>
      <c r="BCE4" s="26"/>
      <c r="BCF4" s="26"/>
      <c r="BCG4" s="26"/>
      <c r="BCH4" s="26"/>
      <c r="BCI4" s="26"/>
      <c r="BCJ4" s="26"/>
      <c r="BCK4" s="26"/>
      <c r="BCL4" s="26"/>
      <c r="BCM4" s="26"/>
      <c r="BCN4" s="26"/>
      <c r="BCO4" s="26"/>
      <c r="BCP4" s="26"/>
      <c r="BCQ4" s="26"/>
      <c r="BCR4" s="26"/>
      <c r="BCS4" s="26"/>
      <c r="BCT4" s="26"/>
      <c r="BCU4" s="26"/>
      <c r="BCV4" s="26"/>
      <c r="BCW4" s="26"/>
      <c r="BCX4" s="26"/>
      <c r="BCY4" s="26"/>
      <c r="BCZ4" s="26"/>
      <c r="BDA4" s="26"/>
      <c r="BDB4" s="26"/>
      <c r="BDC4" s="26"/>
      <c r="BDD4" s="26"/>
      <c r="BDE4" s="26"/>
      <c r="BDF4" s="26"/>
      <c r="BDG4" s="26"/>
      <c r="BDH4" s="26"/>
      <c r="BDI4" s="26"/>
      <c r="BDJ4" s="26"/>
      <c r="BDK4" s="26"/>
      <c r="BDL4" s="26"/>
      <c r="BDM4" s="26"/>
      <c r="BDN4" s="26"/>
      <c r="BDO4" s="26"/>
      <c r="BDP4" s="26"/>
      <c r="BDQ4" s="26"/>
      <c r="BDR4" s="26"/>
      <c r="BDS4" s="26"/>
      <c r="BDT4" s="26"/>
      <c r="BDU4" s="26"/>
      <c r="BDV4" s="26"/>
      <c r="BDW4" s="26"/>
      <c r="BDX4" s="26"/>
      <c r="BDY4" s="26"/>
      <c r="BDZ4" s="26"/>
      <c r="BEA4" s="26"/>
      <c r="BEB4" s="26"/>
      <c r="BEC4" s="26"/>
      <c r="BED4" s="26"/>
      <c r="BEE4" s="26"/>
      <c r="BEF4" s="26"/>
      <c r="BEG4" s="26"/>
      <c r="BEH4" s="26"/>
      <c r="BEI4" s="26"/>
      <c r="BEJ4" s="26"/>
      <c r="BEK4" s="26"/>
      <c r="BEL4" s="26"/>
      <c r="BEM4" s="26"/>
      <c r="BEN4" s="26"/>
      <c r="BEO4" s="26"/>
      <c r="BEP4" s="26"/>
      <c r="BEQ4" s="26"/>
      <c r="BER4" s="26"/>
      <c r="BES4" s="26"/>
      <c r="BET4" s="26"/>
      <c r="BEU4" s="26"/>
      <c r="BEV4" s="26"/>
      <c r="BEW4" s="26"/>
      <c r="BEX4" s="26"/>
      <c r="BEY4" s="26"/>
      <c r="BEZ4" s="26"/>
      <c r="BFA4" s="26"/>
      <c r="BFB4" s="26"/>
      <c r="BFC4" s="26"/>
      <c r="BFD4" s="26"/>
      <c r="BFE4" s="26"/>
      <c r="BFF4" s="26"/>
      <c r="BFG4" s="26"/>
      <c r="BFH4" s="26"/>
      <c r="BFI4" s="26"/>
      <c r="BFJ4" s="26"/>
      <c r="BFK4" s="26"/>
      <c r="BFL4" s="26"/>
      <c r="BFM4" s="26"/>
      <c r="BFN4" s="26"/>
      <c r="BFO4" s="26"/>
      <c r="BFP4" s="26"/>
      <c r="BFQ4" s="26"/>
      <c r="BFR4" s="26"/>
      <c r="BFS4" s="26"/>
      <c r="BFT4" s="26"/>
      <c r="BFU4" s="26"/>
      <c r="BFV4" s="26"/>
      <c r="BFW4" s="26"/>
      <c r="BFX4" s="26"/>
      <c r="BFY4" s="26"/>
      <c r="BFZ4" s="26"/>
      <c r="BGA4" s="26"/>
      <c r="BGB4" s="26"/>
      <c r="BGC4" s="26"/>
      <c r="BGD4" s="26"/>
      <c r="BGE4" s="26"/>
      <c r="BGF4" s="26"/>
      <c r="BGG4" s="26"/>
      <c r="BGH4" s="26"/>
      <c r="BGI4" s="26"/>
      <c r="BGJ4" s="26"/>
      <c r="BGK4" s="26"/>
      <c r="BGL4" s="26"/>
      <c r="BGM4" s="26"/>
      <c r="BGN4" s="26"/>
      <c r="BGO4" s="26"/>
      <c r="BGP4" s="26"/>
      <c r="BGQ4" s="26"/>
      <c r="BGR4" s="26"/>
      <c r="BGS4" s="26"/>
      <c r="BGT4" s="26"/>
      <c r="BGU4" s="26"/>
      <c r="BGV4" s="26"/>
      <c r="BGW4" s="26"/>
      <c r="BGX4" s="26"/>
      <c r="BGY4" s="26"/>
      <c r="BGZ4" s="26"/>
      <c r="BHA4" s="26"/>
      <c r="BHB4" s="26"/>
      <c r="BHC4" s="26"/>
      <c r="BHD4" s="26"/>
      <c r="BHE4" s="26"/>
      <c r="BHF4" s="26"/>
      <c r="BHG4" s="26"/>
      <c r="BHH4" s="26"/>
      <c r="BHI4" s="26"/>
      <c r="BHJ4" s="26"/>
      <c r="BHK4" s="26"/>
      <c r="BHL4" s="26"/>
      <c r="BHM4" s="26"/>
      <c r="BHN4" s="26"/>
      <c r="BHO4" s="26"/>
      <c r="BHP4" s="26"/>
      <c r="BHQ4" s="26"/>
      <c r="BHR4" s="26"/>
      <c r="BHS4" s="26"/>
      <c r="BHT4" s="26"/>
      <c r="BHU4" s="26"/>
      <c r="BHV4" s="26"/>
      <c r="BHW4" s="26"/>
      <c r="BHX4" s="26"/>
      <c r="BHY4" s="26"/>
      <c r="BHZ4" s="26"/>
      <c r="BIA4" s="26"/>
      <c r="BIB4" s="26"/>
      <c r="BIC4" s="26"/>
      <c r="BID4" s="26"/>
      <c r="BIE4" s="26"/>
      <c r="BIF4" s="26"/>
      <c r="BIG4" s="26"/>
      <c r="BIH4" s="26"/>
      <c r="BII4" s="26"/>
      <c r="BIJ4" s="26"/>
      <c r="BIK4" s="26"/>
      <c r="BIL4" s="26"/>
      <c r="BIM4" s="26"/>
      <c r="BIN4" s="26"/>
      <c r="BIO4" s="26"/>
      <c r="BIP4" s="26"/>
      <c r="BIQ4" s="26"/>
      <c r="BIR4" s="26"/>
      <c r="BIS4" s="26"/>
      <c r="BIT4" s="26"/>
      <c r="BIU4" s="26"/>
      <c r="BIV4" s="26"/>
      <c r="BIW4" s="26"/>
      <c r="BIX4" s="26"/>
      <c r="BIY4" s="26"/>
      <c r="BIZ4" s="26"/>
      <c r="BJA4" s="26"/>
      <c r="BJB4" s="26"/>
      <c r="BJC4" s="26"/>
      <c r="BJD4" s="26"/>
      <c r="BJE4" s="26"/>
      <c r="BJF4" s="26"/>
      <c r="BJG4" s="26"/>
      <c r="BJH4" s="26"/>
      <c r="BJI4" s="26"/>
      <c r="BJJ4" s="26"/>
      <c r="BJK4" s="26"/>
      <c r="BJL4" s="26"/>
      <c r="BJM4" s="26"/>
      <c r="BJN4" s="26"/>
      <c r="BJO4" s="26"/>
      <c r="BJP4" s="26"/>
      <c r="BJQ4" s="26"/>
      <c r="BJR4" s="26"/>
      <c r="BJS4" s="26"/>
      <c r="BJT4" s="26"/>
      <c r="BJU4" s="26"/>
      <c r="BJV4" s="26"/>
      <c r="BJW4" s="26"/>
      <c r="BJX4" s="26"/>
      <c r="BJY4" s="26"/>
      <c r="BJZ4" s="26"/>
      <c r="BKA4" s="26"/>
      <c r="BKB4" s="26"/>
      <c r="BKC4" s="26"/>
      <c r="BKD4" s="26"/>
      <c r="BKE4" s="26"/>
      <c r="BKF4" s="26"/>
      <c r="BKG4" s="26"/>
      <c r="BKH4" s="26"/>
      <c r="BKI4" s="26"/>
      <c r="BKJ4" s="26"/>
      <c r="BKK4" s="26"/>
      <c r="BKL4" s="26"/>
      <c r="BKM4" s="26"/>
      <c r="BKN4" s="26"/>
      <c r="BKO4" s="26"/>
      <c r="BKP4" s="26"/>
      <c r="BKQ4" s="26"/>
      <c r="BKR4" s="26"/>
      <c r="BKS4" s="26"/>
      <c r="BKT4" s="26"/>
      <c r="BKU4" s="26"/>
      <c r="BKV4" s="26"/>
      <c r="BKW4" s="26"/>
      <c r="BKX4" s="26"/>
      <c r="BKY4" s="26"/>
      <c r="BKZ4" s="26"/>
      <c r="BLA4" s="26"/>
      <c r="BLB4" s="26"/>
      <c r="BLC4" s="26"/>
      <c r="BLD4" s="26"/>
      <c r="BLE4" s="26"/>
      <c r="BLF4" s="26"/>
      <c r="BLG4" s="26"/>
      <c r="BLH4" s="26"/>
      <c r="BLI4" s="26"/>
      <c r="BLJ4" s="26"/>
      <c r="BLK4" s="26"/>
      <c r="BLL4" s="26"/>
      <c r="BLM4" s="26"/>
      <c r="BLN4" s="26"/>
      <c r="BLO4" s="26"/>
      <c r="BLP4" s="26"/>
      <c r="BLQ4" s="26"/>
      <c r="BLR4" s="26"/>
      <c r="BLS4" s="26"/>
      <c r="BLT4" s="26"/>
      <c r="BLU4" s="26"/>
      <c r="BLV4" s="26"/>
      <c r="BLW4" s="26"/>
      <c r="BLX4" s="26"/>
      <c r="BLY4" s="26"/>
      <c r="BLZ4" s="26"/>
      <c r="BMA4" s="26"/>
      <c r="BMB4" s="26"/>
      <c r="BMC4" s="26"/>
      <c r="BMD4" s="26"/>
      <c r="BME4" s="26"/>
      <c r="BMF4" s="26"/>
      <c r="BMG4" s="26"/>
      <c r="BMH4" s="26"/>
      <c r="BMI4" s="26"/>
      <c r="BMJ4" s="26"/>
      <c r="BMK4" s="26"/>
      <c r="BML4" s="26"/>
      <c r="BMM4" s="26"/>
      <c r="BMN4" s="26"/>
      <c r="BMO4" s="26"/>
      <c r="BMP4" s="26"/>
      <c r="BMQ4" s="26"/>
      <c r="BMR4" s="26"/>
      <c r="BMS4" s="26"/>
      <c r="BMT4" s="26"/>
      <c r="BMU4" s="26"/>
      <c r="BMV4" s="26"/>
      <c r="BMW4" s="26"/>
      <c r="BMX4" s="26"/>
      <c r="BMY4" s="26"/>
      <c r="BMZ4" s="26"/>
      <c r="BNA4" s="26"/>
      <c r="BNB4" s="26"/>
      <c r="BNC4" s="26"/>
      <c r="BND4" s="26"/>
      <c r="BNE4" s="26"/>
      <c r="BNF4" s="26"/>
      <c r="BNG4" s="26"/>
      <c r="BNH4" s="26"/>
      <c r="BNI4" s="26"/>
      <c r="BNJ4" s="26"/>
      <c r="BNK4" s="26"/>
      <c r="BNL4" s="26"/>
      <c r="BNM4" s="26"/>
      <c r="BNN4" s="26"/>
      <c r="BNO4" s="26"/>
      <c r="BNP4" s="26"/>
      <c r="BNQ4" s="26"/>
      <c r="BNR4" s="26"/>
      <c r="BNS4" s="26"/>
      <c r="BNT4" s="26"/>
      <c r="BNU4" s="26"/>
      <c r="BNV4" s="26"/>
      <c r="BNW4" s="26"/>
      <c r="BNX4" s="26"/>
      <c r="BNY4" s="26"/>
      <c r="BNZ4" s="26"/>
      <c r="BOA4" s="26"/>
      <c r="BOB4" s="26"/>
      <c r="BOC4" s="26"/>
      <c r="BOD4" s="26"/>
      <c r="BOE4" s="26"/>
      <c r="BOF4" s="26"/>
      <c r="BOG4" s="26"/>
      <c r="BOH4" s="26"/>
      <c r="BOI4" s="26"/>
      <c r="BOJ4" s="26"/>
      <c r="BOK4" s="26"/>
      <c r="BOL4" s="26"/>
      <c r="BOM4" s="26"/>
      <c r="BON4" s="26"/>
      <c r="BOO4" s="26"/>
      <c r="BOP4" s="26"/>
      <c r="BOQ4" s="26"/>
      <c r="BOR4" s="26"/>
      <c r="BOS4" s="26"/>
      <c r="BOT4" s="26"/>
      <c r="BOU4" s="26"/>
      <c r="BOV4" s="26"/>
      <c r="BOW4" s="26"/>
      <c r="BOX4" s="26"/>
      <c r="BOY4" s="26"/>
      <c r="BOZ4" s="26"/>
      <c r="BPA4" s="26"/>
      <c r="BPB4" s="26"/>
      <c r="BPC4" s="26"/>
      <c r="BPD4" s="26"/>
      <c r="BPE4" s="26"/>
      <c r="BPF4" s="26"/>
      <c r="BPG4" s="26"/>
      <c r="BPH4" s="26"/>
      <c r="BPI4" s="26"/>
      <c r="BPJ4" s="26"/>
      <c r="BPK4" s="26"/>
      <c r="BPL4" s="26"/>
      <c r="BPM4" s="26"/>
      <c r="BPN4" s="26"/>
      <c r="BPO4" s="26"/>
      <c r="BPP4" s="26"/>
      <c r="BPQ4" s="26"/>
      <c r="BPR4" s="26"/>
      <c r="BPS4" s="26"/>
      <c r="BPT4" s="26"/>
      <c r="BPU4" s="26"/>
      <c r="BPV4" s="26"/>
      <c r="BPW4" s="26"/>
      <c r="BPX4" s="26"/>
      <c r="BPY4" s="26"/>
      <c r="BPZ4" s="26"/>
      <c r="BQA4" s="26"/>
      <c r="BQB4" s="26"/>
      <c r="BQC4" s="26"/>
      <c r="BQD4" s="26"/>
      <c r="BQE4" s="26"/>
      <c r="BQF4" s="26"/>
      <c r="BQG4" s="26"/>
      <c r="BQH4" s="26"/>
      <c r="BQI4" s="26"/>
      <c r="BQJ4" s="26"/>
      <c r="BQK4" s="26"/>
      <c r="BQL4" s="26"/>
      <c r="BQM4" s="26"/>
      <c r="BQN4" s="26"/>
      <c r="BQO4" s="26"/>
      <c r="BQP4" s="26"/>
      <c r="BQQ4" s="26"/>
      <c r="BQR4" s="26"/>
      <c r="BQS4" s="26"/>
      <c r="BQT4" s="26"/>
      <c r="BQU4" s="26"/>
      <c r="BQV4" s="26"/>
      <c r="BQW4" s="26"/>
      <c r="BQX4" s="26"/>
      <c r="BQY4" s="26"/>
      <c r="BQZ4" s="26"/>
      <c r="BRA4" s="26"/>
      <c r="BRB4" s="26"/>
      <c r="BRC4" s="26"/>
      <c r="BRD4" s="26"/>
      <c r="BRE4" s="26"/>
      <c r="BRF4" s="26"/>
      <c r="BRG4" s="26"/>
      <c r="BRH4" s="26"/>
      <c r="BRI4" s="26"/>
      <c r="BRJ4" s="26"/>
      <c r="BRK4" s="26"/>
      <c r="BRL4" s="26"/>
      <c r="BRM4" s="26"/>
      <c r="BRN4" s="26"/>
      <c r="BRO4" s="26"/>
      <c r="BRP4" s="26"/>
      <c r="BRQ4" s="26"/>
      <c r="BRR4" s="26"/>
      <c r="BRS4" s="26"/>
      <c r="BRT4" s="26"/>
      <c r="BRU4" s="26"/>
      <c r="BRV4" s="26"/>
      <c r="BRW4" s="26"/>
      <c r="BRX4" s="26"/>
      <c r="BRY4" s="26"/>
      <c r="BRZ4" s="26"/>
      <c r="BSA4" s="26"/>
      <c r="BSB4" s="26"/>
      <c r="BSC4" s="26"/>
      <c r="BSD4" s="26"/>
      <c r="BSE4" s="26"/>
      <c r="BSF4" s="26"/>
      <c r="BSG4" s="26"/>
      <c r="BSH4" s="26"/>
      <c r="BSI4" s="26"/>
      <c r="BSJ4" s="26"/>
      <c r="BSK4" s="26"/>
      <c r="BSL4" s="26"/>
      <c r="BSM4" s="26"/>
      <c r="BSN4" s="26"/>
      <c r="BSO4" s="26"/>
      <c r="BSP4" s="26"/>
      <c r="BSQ4" s="26"/>
      <c r="BSR4" s="26"/>
      <c r="BSS4" s="26"/>
      <c r="BST4" s="26"/>
      <c r="BSU4" s="26"/>
      <c r="BSV4" s="26"/>
      <c r="BSW4" s="26"/>
      <c r="BSX4" s="26"/>
      <c r="BSY4" s="26"/>
      <c r="BSZ4" s="26"/>
      <c r="BTA4" s="26"/>
      <c r="BTB4" s="26"/>
      <c r="BTC4" s="26"/>
      <c r="BTD4" s="26"/>
      <c r="BTE4" s="26"/>
      <c r="BTF4" s="26"/>
      <c r="BTG4" s="26"/>
      <c r="BTH4" s="26"/>
      <c r="BTI4" s="26"/>
      <c r="BTJ4" s="26"/>
      <c r="BTK4" s="26"/>
      <c r="BTL4" s="26"/>
      <c r="BTM4" s="26"/>
      <c r="BTN4" s="26"/>
      <c r="BTO4" s="26"/>
      <c r="BTP4" s="26"/>
      <c r="BTQ4" s="26"/>
      <c r="BTR4" s="26"/>
      <c r="BTS4" s="26"/>
      <c r="BTT4" s="26"/>
      <c r="BTU4" s="26"/>
      <c r="BTV4" s="26"/>
      <c r="BTW4" s="26"/>
      <c r="BTX4" s="26"/>
      <c r="BTY4" s="26"/>
      <c r="BTZ4" s="26"/>
      <c r="BUA4" s="26"/>
      <c r="BUB4" s="26"/>
      <c r="BUC4" s="26"/>
      <c r="BUD4" s="26"/>
      <c r="BUE4" s="26"/>
      <c r="BUF4" s="26"/>
      <c r="BUG4" s="26"/>
      <c r="BUH4" s="26"/>
      <c r="BUI4" s="26"/>
      <c r="BUJ4" s="26"/>
      <c r="BUK4" s="26"/>
      <c r="BUL4" s="26"/>
      <c r="BUM4" s="26"/>
      <c r="BUN4" s="26"/>
      <c r="BUO4" s="26"/>
      <c r="BUP4" s="26"/>
      <c r="BUQ4" s="26"/>
      <c r="BUR4" s="26"/>
      <c r="BUS4" s="26"/>
      <c r="BUT4" s="26"/>
      <c r="BUU4" s="26"/>
      <c r="BUV4" s="26"/>
      <c r="BUW4" s="26"/>
      <c r="BUX4" s="26"/>
      <c r="BUY4" s="26"/>
      <c r="BUZ4" s="26"/>
      <c r="BVA4" s="26"/>
      <c r="BVB4" s="26"/>
      <c r="BVC4" s="26"/>
      <c r="BVD4" s="26"/>
      <c r="BVE4" s="26"/>
      <c r="BVF4" s="26"/>
      <c r="BVG4" s="26"/>
      <c r="BVH4" s="26"/>
      <c r="BVI4" s="26"/>
      <c r="BVJ4" s="26"/>
      <c r="BVK4" s="26"/>
      <c r="BVL4" s="26"/>
      <c r="BVM4" s="26"/>
      <c r="BVN4" s="26"/>
      <c r="BVO4" s="26"/>
      <c r="BVP4" s="26"/>
      <c r="BVQ4" s="26"/>
      <c r="BVR4" s="26"/>
      <c r="BVS4" s="26"/>
      <c r="BVT4" s="26"/>
      <c r="BVU4" s="26"/>
      <c r="BVV4" s="26"/>
      <c r="BVW4" s="26"/>
      <c r="BVX4" s="26"/>
      <c r="BVY4" s="26"/>
      <c r="BVZ4" s="26"/>
      <c r="BWA4" s="26"/>
      <c r="BWB4" s="26"/>
      <c r="BWC4" s="26"/>
      <c r="BWD4" s="26"/>
      <c r="BWE4" s="26"/>
      <c r="BWF4" s="26"/>
      <c r="BWG4" s="26"/>
      <c r="BWH4" s="26"/>
      <c r="BWI4" s="26"/>
      <c r="BWJ4" s="26"/>
      <c r="BWK4" s="26"/>
      <c r="BWL4" s="26"/>
      <c r="BWM4" s="26"/>
      <c r="BWN4" s="26"/>
      <c r="BWO4" s="26"/>
      <c r="BWP4" s="26"/>
      <c r="BWQ4" s="26"/>
      <c r="BWR4" s="26"/>
      <c r="BWS4" s="26"/>
      <c r="BWT4" s="26"/>
      <c r="BWU4" s="26"/>
      <c r="BWV4" s="26"/>
      <c r="BWW4" s="26"/>
      <c r="BWX4" s="26"/>
      <c r="BWY4" s="26"/>
      <c r="BWZ4" s="26"/>
      <c r="BXA4" s="26"/>
      <c r="BXB4" s="26"/>
      <c r="BXC4" s="26"/>
      <c r="BXD4" s="26"/>
      <c r="BXE4" s="26"/>
      <c r="BXF4" s="26"/>
      <c r="BXG4" s="26"/>
      <c r="BXH4" s="26"/>
      <c r="BXI4" s="26"/>
      <c r="BXJ4" s="26"/>
      <c r="BXK4" s="26"/>
      <c r="BXL4" s="26"/>
      <c r="BXM4" s="26"/>
      <c r="BXN4" s="26"/>
      <c r="BXO4" s="26"/>
      <c r="BXP4" s="26"/>
      <c r="BXQ4" s="26"/>
      <c r="BXR4" s="26"/>
      <c r="BXS4" s="26"/>
      <c r="BXT4" s="26"/>
      <c r="BXU4" s="26"/>
      <c r="BXV4" s="26"/>
      <c r="BXW4" s="26"/>
      <c r="BXX4" s="26"/>
      <c r="BXY4" s="26"/>
      <c r="BXZ4" s="26"/>
      <c r="BYA4" s="26"/>
      <c r="BYB4" s="26"/>
      <c r="BYC4" s="26"/>
      <c r="BYD4" s="26"/>
      <c r="BYE4" s="26"/>
      <c r="BYF4" s="26"/>
      <c r="BYG4" s="26"/>
      <c r="BYH4" s="26"/>
      <c r="BYI4" s="26"/>
      <c r="BYJ4" s="26"/>
      <c r="BYK4" s="26"/>
      <c r="BYL4" s="26"/>
      <c r="BYM4" s="26"/>
      <c r="BYN4" s="26"/>
      <c r="BYO4" s="26"/>
      <c r="BYP4" s="26"/>
      <c r="BYQ4" s="26"/>
      <c r="BYR4" s="26"/>
      <c r="BYS4" s="26"/>
      <c r="BYT4" s="26"/>
      <c r="BYU4" s="26"/>
      <c r="BYV4" s="26"/>
      <c r="BYW4" s="26"/>
      <c r="BYX4" s="26"/>
      <c r="BYY4" s="26"/>
      <c r="BYZ4" s="26"/>
      <c r="BZA4" s="26"/>
      <c r="BZB4" s="26"/>
      <c r="BZC4" s="26"/>
      <c r="BZD4" s="26"/>
      <c r="BZE4" s="26"/>
      <c r="BZF4" s="26"/>
      <c r="BZG4" s="26"/>
      <c r="BZH4" s="26"/>
      <c r="BZI4" s="26"/>
      <c r="BZJ4" s="26"/>
      <c r="BZK4" s="26"/>
      <c r="BZL4" s="26"/>
      <c r="BZM4" s="26"/>
      <c r="BZN4" s="26"/>
      <c r="BZO4" s="26"/>
      <c r="BZP4" s="26"/>
      <c r="BZQ4" s="26"/>
      <c r="BZR4" s="26"/>
      <c r="BZS4" s="26"/>
      <c r="BZT4" s="26"/>
      <c r="BZU4" s="26"/>
      <c r="BZV4" s="26"/>
      <c r="BZW4" s="26"/>
      <c r="BZX4" s="26"/>
      <c r="BZY4" s="26"/>
      <c r="BZZ4" s="26"/>
      <c r="CAA4" s="26"/>
      <c r="CAB4" s="26"/>
      <c r="CAC4" s="26"/>
      <c r="CAD4" s="26"/>
      <c r="CAE4" s="26"/>
      <c r="CAF4" s="26"/>
      <c r="CAG4" s="26"/>
      <c r="CAH4" s="26"/>
      <c r="CAI4" s="26"/>
      <c r="CAJ4" s="26"/>
      <c r="CAK4" s="26"/>
      <c r="CAL4" s="26"/>
      <c r="CAM4" s="26"/>
      <c r="CAN4" s="26"/>
      <c r="CAO4" s="26"/>
      <c r="CAP4" s="26"/>
      <c r="CAQ4" s="26"/>
      <c r="CAR4" s="26"/>
      <c r="CAS4" s="26"/>
      <c r="CAT4" s="26"/>
      <c r="CAU4" s="26"/>
      <c r="CAV4" s="26"/>
      <c r="CAW4" s="26"/>
      <c r="CAX4" s="26"/>
      <c r="CAY4" s="26"/>
      <c r="CAZ4" s="26"/>
      <c r="CBA4" s="26"/>
      <c r="CBB4" s="26"/>
      <c r="CBC4" s="26"/>
      <c r="CBD4" s="26"/>
      <c r="CBE4" s="26"/>
      <c r="CBF4" s="26"/>
      <c r="CBG4" s="26"/>
      <c r="CBH4" s="26"/>
      <c r="CBI4" s="26"/>
      <c r="CBJ4" s="26"/>
      <c r="CBK4" s="26"/>
      <c r="CBL4" s="26"/>
      <c r="CBM4" s="26"/>
      <c r="CBN4" s="26"/>
      <c r="CBO4" s="26"/>
      <c r="CBP4" s="26"/>
      <c r="CBQ4" s="26"/>
      <c r="CBR4" s="26"/>
      <c r="CBS4" s="26"/>
      <c r="CBT4" s="26"/>
      <c r="CBU4" s="26"/>
      <c r="CBV4" s="26"/>
      <c r="CBW4" s="26"/>
      <c r="CBX4" s="26"/>
      <c r="CBY4" s="26"/>
      <c r="CBZ4" s="26"/>
      <c r="CCA4" s="26"/>
      <c r="CCB4" s="26"/>
      <c r="CCC4" s="26"/>
      <c r="CCD4" s="26"/>
      <c r="CCE4" s="26"/>
      <c r="CCF4" s="26"/>
      <c r="CCG4" s="26"/>
      <c r="CCH4" s="26"/>
      <c r="CCI4" s="26"/>
      <c r="CCJ4" s="26"/>
      <c r="CCK4" s="26"/>
      <c r="CCL4" s="26"/>
      <c r="CCM4" s="26"/>
      <c r="CCN4" s="26"/>
      <c r="CCO4" s="26"/>
      <c r="CCP4" s="26"/>
      <c r="CCQ4" s="26"/>
      <c r="CCR4" s="26"/>
      <c r="CCS4" s="26"/>
      <c r="CCT4" s="26"/>
      <c r="CCU4" s="26"/>
      <c r="CCV4" s="26"/>
      <c r="CCW4" s="26"/>
      <c r="CCX4" s="26"/>
      <c r="CCY4" s="26"/>
      <c r="CCZ4" s="26"/>
      <c r="CDA4" s="26"/>
      <c r="CDB4" s="26"/>
      <c r="CDC4" s="26"/>
      <c r="CDD4" s="26"/>
      <c r="CDE4" s="26"/>
      <c r="CDF4" s="26"/>
      <c r="CDG4" s="26"/>
      <c r="CDH4" s="26"/>
      <c r="CDI4" s="26"/>
      <c r="CDJ4" s="26"/>
      <c r="CDK4" s="26"/>
      <c r="CDL4" s="26"/>
      <c r="CDM4" s="26"/>
      <c r="CDN4" s="26"/>
      <c r="CDO4" s="26"/>
      <c r="CDP4" s="26"/>
      <c r="CDQ4" s="26"/>
      <c r="CDR4" s="26"/>
      <c r="CDS4" s="26"/>
      <c r="CDT4" s="26"/>
      <c r="CDU4" s="26"/>
      <c r="CDV4" s="26"/>
      <c r="CDW4" s="26"/>
      <c r="CDX4" s="26"/>
      <c r="CDY4" s="26"/>
      <c r="CDZ4" s="26"/>
      <c r="CEA4" s="26"/>
      <c r="CEB4" s="26"/>
      <c r="CEC4" s="26"/>
      <c r="CED4" s="26"/>
      <c r="CEE4" s="26"/>
      <c r="CEF4" s="26"/>
      <c r="CEG4" s="26"/>
      <c r="CEH4" s="26"/>
      <c r="CEI4" s="26"/>
      <c r="CEJ4" s="26"/>
      <c r="CEK4" s="26"/>
      <c r="CEL4" s="26"/>
      <c r="CEM4" s="26"/>
      <c r="CEN4" s="26"/>
      <c r="CEO4" s="26"/>
      <c r="CEP4" s="26"/>
      <c r="CEQ4" s="26"/>
      <c r="CER4" s="26"/>
      <c r="CES4" s="26"/>
      <c r="CET4" s="26"/>
      <c r="CEU4" s="26"/>
      <c r="CEV4" s="26"/>
      <c r="CEW4" s="26"/>
      <c r="CEX4" s="26"/>
      <c r="CEY4" s="26"/>
      <c r="CEZ4" s="26"/>
      <c r="CFA4" s="26"/>
      <c r="CFB4" s="26"/>
      <c r="CFC4" s="26"/>
      <c r="CFD4" s="26"/>
      <c r="CFE4" s="26"/>
      <c r="CFF4" s="26"/>
      <c r="CFG4" s="26"/>
      <c r="CFH4" s="26"/>
      <c r="CFI4" s="26"/>
      <c r="CFJ4" s="26"/>
      <c r="CFK4" s="26"/>
      <c r="CFL4" s="26"/>
      <c r="CFM4" s="26"/>
      <c r="CFN4" s="26"/>
      <c r="CFO4" s="26"/>
      <c r="CFP4" s="26"/>
      <c r="CFQ4" s="26"/>
      <c r="CFR4" s="26"/>
      <c r="CFS4" s="26"/>
      <c r="CFT4" s="26"/>
      <c r="CFU4" s="26"/>
      <c r="CFV4" s="26"/>
      <c r="CFW4" s="26"/>
      <c r="CFX4" s="26"/>
      <c r="CFY4" s="26"/>
      <c r="CFZ4" s="26"/>
      <c r="CGA4" s="26"/>
      <c r="CGB4" s="26"/>
      <c r="CGC4" s="26"/>
      <c r="CGD4" s="26"/>
      <c r="CGE4" s="26"/>
      <c r="CGF4" s="26"/>
      <c r="CGG4" s="26"/>
      <c r="CGH4" s="26"/>
      <c r="CGI4" s="26"/>
      <c r="CGJ4" s="26"/>
      <c r="CGK4" s="26"/>
      <c r="CGL4" s="26"/>
      <c r="CGM4" s="26"/>
      <c r="CGN4" s="26"/>
      <c r="CGO4" s="26"/>
      <c r="CGP4" s="26"/>
      <c r="CGQ4" s="26"/>
      <c r="CGR4" s="26"/>
      <c r="CGS4" s="26"/>
      <c r="CGT4" s="26"/>
      <c r="CGU4" s="26"/>
      <c r="CGV4" s="26"/>
      <c r="CGW4" s="26"/>
      <c r="CGX4" s="26"/>
      <c r="CGY4" s="26"/>
      <c r="CGZ4" s="26"/>
      <c r="CHA4" s="26"/>
      <c r="CHB4" s="26"/>
      <c r="CHC4" s="26"/>
      <c r="CHD4" s="26"/>
      <c r="CHE4" s="26"/>
      <c r="CHF4" s="26"/>
      <c r="CHG4" s="26"/>
      <c r="CHH4" s="26"/>
      <c r="CHI4" s="26"/>
      <c r="CHJ4" s="26"/>
      <c r="CHK4" s="26"/>
      <c r="CHL4" s="26"/>
      <c r="CHM4" s="26"/>
      <c r="CHN4" s="26"/>
      <c r="CHO4" s="26"/>
      <c r="CHP4" s="26"/>
      <c r="CHQ4" s="26"/>
      <c r="CHR4" s="26"/>
      <c r="CHS4" s="26"/>
      <c r="CHT4" s="26"/>
      <c r="CHU4" s="26"/>
      <c r="CHV4" s="26"/>
      <c r="CHW4" s="26"/>
      <c r="CHX4" s="26"/>
      <c r="CHY4" s="26"/>
      <c r="CHZ4" s="26"/>
      <c r="CIA4" s="26"/>
      <c r="CIB4" s="26"/>
      <c r="CIC4" s="26"/>
      <c r="CID4" s="26"/>
      <c r="CIE4" s="26"/>
      <c r="CIF4" s="26"/>
      <c r="CIG4" s="26"/>
      <c r="CIH4" s="26"/>
      <c r="CII4" s="26"/>
      <c r="CIJ4" s="26"/>
      <c r="CIK4" s="26"/>
      <c r="CIL4" s="26"/>
      <c r="CIM4" s="26"/>
      <c r="CIN4" s="26"/>
      <c r="CIO4" s="26"/>
      <c r="CIP4" s="26"/>
      <c r="CIQ4" s="26"/>
      <c r="CIR4" s="26"/>
      <c r="CIS4" s="26"/>
      <c r="CIT4" s="26"/>
      <c r="CIU4" s="26"/>
      <c r="CIV4" s="26"/>
      <c r="CIW4" s="26"/>
      <c r="CIX4" s="26"/>
      <c r="CIY4" s="26"/>
      <c r="CIZ4" s="26"/>
      <c r="CJA4" s="26"/>
      <c r="CJB4" s="26"/>
      <c r="CJC4" s="26"/>
      <c r="CJD4" s="26"/>
      <c r="CJE4" s="26"/>
      <c r="CJF4" s="26"/>
      <c r="CJG4" s="26"/>
      <c r="CJH4" s="26"/>
      <c r="CJI4" s="26"/>
      <c r="CJJ4" s="26"/>
      <c r="CJK4" s="26"/>
      <c r="CJL4" s="26"/>
      <c r="CJM4" s="26"/>
      <c r="CJN4" s="26"/>
      <c r="CJO4" s="26"/>
      <c r="CJP4" s="26"/>
      <c r="CJQ4" s="26"/>
      <c r="CJR4" s="26"/>
      <c r="CJS4" s="26"/>
      <c r="CJT4" s="26"/>
      <c r="CJU4" s="26"/>
      <c r="CJV4" s="26"/>
      <c r="CJW4" s="26"/>
      <c r="CJX4" s="26"/>
      <c r="CJY4" s="26"/>
      <c r="CJZ4" s="26"/>
      <c r="CKA4" s="26"/>
      <c r="CKB4" s="26"/>
      <c r="CKC4" s="26"/>
      <c r="CKD4" s="26"/>
      <c r="CKE4" s="26"/>
      <c r="CKF4" s="26"/>
      <c r="CKG4" s="26"/>
      <c r="CKH4" s="26"/>
      <c r="CKI4" s="26"/>
      <c r="CKJ4" s="26"/>
      <c r="CKK4" s="26"/>
      <c r="CKL4" s="26"/>
      <c r="CKM4" s="26"/>
      <c r="CKN4" s="26"/>
      <c r="CKO4" s="26"/>
      <c r="CKP4" s="26"/>
      <c r="CKQ4" s="26"/>
      <c r="CKR4" s="26"/>
      <c r="CKS4" s="26"/>
      <c r="CKT4" s="26"/>
      <c r="CKU4" s="26"/>
      <c r="CKV4" s="26"/>
      <c r="CKW4" s="26"/>
      <c r="CKX4" s="26"/>
      <c r="CKY4" s="26"/>
      <c r="CKZ4" s="26"/>
      <c r="CLA4" s="26"/>
      <c r="CLB4" s="26"/>
      <c r="CLC4" s="26"/>
      <c r="CLD4" s="26"/>
      <c r="CLE4" s="26"/>
      <c r="CLF4" s="26"/>
      <c r="CLG4" s="26"/>
      <c r="CLH4" s="26"/>
      <c r="CLI4" s="26"/>
      <c r="CLJ4" s="26"/>
      <c r="CLK4" s="26"/>
      <c r="CLL4" s="26"/>
      <c r="CLM4" s="26"/>
      <c r="CLN4" s="26"/>
      <c r="CLO4" s="26"/>
      <c r="CLP4" s="26"/>
      <c r="CLQ4" s="26"/>
      <c r="CLR4" s="26"/>
      <c r="CLS4" s="26"/>
      <c r="CLT4" s="26"/>
      <c r="CLU4" s="26"/>
      <c r="CLV4" s="26"/>
      <c r="CLW4" s="26"/>
      <c r="CLX4" s="26"/>
      <c r="CLY4" s="26"/>
      <c r="CLZ4" s="26"/>
      <c r="CMA4" s="26"/>
      <c r="CMB4" s="26"/>
      <c r="CMC4" s="26"/>
      <c r="CMD4" s="26"/>
      <c r="CME4" s="26"/>
      <c r="CMF4" s="26"/>
      <c r="CMG4" s="26"/>
      <c r="CMH4" s="26"/>
      <c r="CMI4" s="26"/>
      <c r="CMJ4" s="26"/>
      <c r="CMK4" s="26"/>
      <c r="CML4" s="26"/>
      <c r="CMM4" s="26"/>
      <c r="CMN4" s="26"/>
      <c r="CMO4" s="26"/>
      <c r="CMP4" s="26"/>
      <c r="CMQ4" s="26"/>
      <c r="CMR4" s="26"/>
      <c r="CMS4" s="26"/>
      <c r="CMT4" s="26"/>
      <c r="CMU4" s="26"/>
      <c r="CMV4" s="26"/>
      <c r="CMW4" s="26"/>
      <c r="CMX4" s="26"/>
      <c r="CMY4" s="26"/>
      <c r="CMZ4" s="26"/>
      <c r="CNA4" s="26"/>
      <c r="CNB4" s="26"/>
      <c r="CNC4" s="26"/>
      <c r="CND4" s="26"/>
      <c r="CNE4" s="26"/>
      <c r="CNF4" s="26"/>
      <c r="CNG4" s="26"/>
      <c r="CNH4" s="26"/>
      <c r="CNI4" s="26"/>
      <c r="CNJ4" s="26"/>
      <c r="CNK4" s="26"/>
      <c r="CNL4" s="26"/>
      <c r="CNM4" s="26"/>
      <c r="CNN4" s="26"/>
      <c r="CNO4" s="26"/>
      <c r="CNP4" s="26"/>
      <c r="CNQ4" s="26"/>
      <c r="CNR4" s="26"/>
      <c r="CNS4" s="26"/>
      <c r="CNT4" s="26"/>
      <c r="CNU4" s="26"/>
      <c r="CNV4" s="26"/>
      <c r="CNW4" s="26"/>
      <c r="CNX4" s="26"/>
      <c r="CNY4" s="26"/>
      <c r="CNZ4" s="26"/>
      <c r="COA4" s="26"/>
      <c r="COB4" s="26"/>
      <c r="COC4" s="26"/>
      <c r="COD4" s="26"/>
      <c r="COE4" s="26"/>
      <c r="COF4" s="26"/>
      <c r="COG4" s="26"/>
      <c r="COH4" s="26"/>
      <c r="COI4" s="26"/>
      <c r="COJ4" s="26"/>
      <c r="COK4" s="26"/>
      <c r="COL4" s="26"/>
      <c r="COM4" s="26"/>
      <c r="CON4" s="26"/>
      <c r="COO4" s="26"/>
      <c r="COP4" s="26"/>
      <c r="COQ4" s="26"/>
      <c r="COR4" s="26"/>
      <c r="COS4" s="26"/>
      <c r="COT4" s="26"/>
      <c r="COU4" s="26"/>
      <c r="COV4" s="26"/>
      <c r="COW4" s="26"/>
      <c r="COX4" s="26"/>
      <c r="COY4" s="26"/>
      <c r="COZ4" s="26"/>
      <c r="CPA4" s="26"/>
      <c r="CPB4" s="26"/>
      <c r="CPC4" s="26"/>
      <c r="CPD4" s="26"/>
      <c r="CPE4" s="26"/>
      <c r="CPF4" s="26"/>
      <c r="CPG4" s="26"/>
      <c r="CPH4" s="26"/>
      <c r="CPI4" s="26"/>
      <c r="CPJ4" s="26"/>
      <c r="CPK4" s="26"/>
      <c r="CPL4" s="26"/>
      <c r="CPM4" s="26"/>
      <c r="CPN4" s="26"/>
      <c r="CPO4" s="26"/>
      <c r="CPP4" s="26"/>
      <c r="CPQ4" s="26"/>
      <c r="CPR4" s="26"/>
      <c r="CPS4" s="26"/>
      <c r="CPT4" s="26"/>
      <c r="CPU4" s="26"/>
      <c r="CPV4" s="26"/>
      <c r="CPW4" s="26"/>
      <c r="CPX4" s="26"/>
      <c r="CPY4" s="26"/>
      <c r="CPZ4" s="26"/>
      <c r="CQA4" s="26"/>
      <c r="CQB4" s="26"/>
      <c r="CQC4" s="26"/>
      <c r="CQD4" s="26"/>
      <c r="CQE4" s="26"/>
      <c r="CQF4" s="26"/>
      <c r="CQG4" s="26"/>
      <c r="CQH4" s="26"/>
      <c r="CQI4" s="26"/>
      <c r="CQJ4" s="26"/>
      <c r="CQK4" s="26"/>
      <c r="CQL4" s="26"/>
      <c r="CQM4" s="26"/>
      <c r="CQN4" s="26"/>
      <c r="CQO4" s="26"/>
      <c r="CQP4" s="26"/>
      <c r="CQQ4" s="26"/>
      <c r="CQR4" s="26"/>
      <c r="CQS4" s="26"/>
      <c r="CQT4" s="26"/>
      <c r="CQU4" s="26"/>
      <c r="CQV4" s="26"/>
      <c r="CQW4" s="26"/>
      <c r="CQX4" s="26"/>
      <c r="CQY4" s="26"/>
      <c r="CQZ4" s="26"/>
      <c r="CRA4" s="26"/>
      <c r="CRB4" s="26"/>
      <c r="CRC4" s="26"/>
      <c r="CRD4" s="26"/>
      <c r="CRE4" s="26"/>
      <c r="CRF4" s="26"/>
      <c r="CRG4" s="26"/>
      <c r="CRH4" s="26"/>
      <c r="CRI4" s="26"/>
      <c r="CRJ4" s="26"/>
      <c r="CRK4" s="26"/>
      <c r="CRL4" s="26"/>
      <c r="CRM4" s="26"/>
      <c r="CRN4" s="26"/>
      <c r="CRO4" s="26"/>
      <c r="CRP4" s="26"/>
      <c r="CRQ4" s="26"/>
      <c r="CRR4" s="26"/>
      <c r="CRS4" s="26"/>
      <c r="CRT4" s="26"/>
      <c r="CRU4" s="26"/>
      <c r="CRV4" s="26"/>
      <c r="CRW4" s="26"/>
      <c r="CRX4" s="26"/>
      <c r="CRY4" s="26"/>
      <c r="CRZ4" s="26"/>
      <c r="CSA4" s="26"/>
      <c r="CSB4" s="26"/>
      <c r="CSC4" s="26"/>
      <c r="CSD4" s="26"/>
      <c r="CSE4" s="26"/>
      <c r="CSF4" s="26"/>
      <c r="CSG4" s="26"/>
      <c r="CSH4" s="26"/>
      <c r="CSI4" s="26"/>
      <c r="CSJ4" s="26"/>
      <c r="CSK4" s="26"/>
      <c r="CSL4" s="26"/>
      <c r="CSM4" s="26"/>
      <c r="CSN4" s="26"/>
      <c r="CSO4" s="26"/>
      <c r="CSP4" s="26"/>
      <c r="CSQ4" s="26"/>
      <c r="CSR4" s="26"/>
      <c r="CSS4" s="26"/>
      <c r="CST4" s="26"/>
      <c r="CSU4" s="26"/>
      <c r="CSV4" s="26"/>
      <c r="CSW4" s="26"/>
      <c r="CSX4" s="26"/>
      <c r="CSY4" s="26"/>
      <c r="CSZ4" s="26"/>
      <c r="CTA4" s="26"/>
      <c r="CTB4" s="26"/>
      <c r="CTC4" s="26"/>
      <c r="CTD4" s="26"/>
      <c r="CTE4" s="26"/>
      <c r="CTF4" s="26"/>
      <c r="CTG4" s="26"/>
      <c r="CTH4" s="26"/>
      <c r="CTI4" s="26"/>
      <c r="CTJ4" s="26"/>
      <c r="CTK4" s="26"/>
      <c r="CTL4" s="26"/>
      <c r="CTM4" s="26"/>
      <c r="CTN4" s="26"/>
      <c r="CTO4" s="26"/>
      <c r="CTP4" s="26"/>
      <c r="CTQ4" s="26"/>
      <c r="CTR4" s="26"/>
      <c r="CTS4" s="26"/>
      <c r="CTT4" s="26"/>
      <c r="CTU4" s="26"/>
      <c r="CTV4" s="26"/>
      <c r="CTW4" s="26"/>
      <c r="CTX4" s="26"/>
      <c r="CTY4" s="26"/>
      <c r="CTZ4" s="26"/>
      <c r="CUA4" s="26"/>
      <c r="CUB4" s="26"/>
      <c r="CUC4" s="26"/>
      <c r="CUD4" s="26"/>
      <c r="CUE4" s="26"/>
      <c r="CUF4" s="26"/>
      <c r="CUG4" s="26"/>
      <c r="CUH4" s="26"/>
      <c r="CUI4" s="26"/>
      <c r="CUJ4" s="26"/>
      <c r="CUK4" s="26"/>
      <c r="CUL4" s="26"/>
      <c r="CUM4" s="26"/>
      <c r="CUN4" s="26"/>
      <c r="CUO4" s="26"/>
      <c r="CUP4" s="26"/>
      <c r="CUQ4" s="26"/>
      <c r="CUR4" s="26"/>
      <c r="CUS4" s="26"/>
      <c r="CUT4" s="26"/>
      <c r="CUU4" s="26"/>
      <c r="CUV4" s="26"/>
      <c r="CUW4" s="26"/>
      <c r="CUX4" s="26"/>
      <c r="CUY4" s="26"/>
      <c r="CUZ4" s="26"/>
      <c r="CVA4" s="26"/>
      <c r="CVB4" s="26"/>
      <c r="CVC4" s="26"/>
      <c r="CVD4" s="26"/>
      <c r="CVE4" s="26"/>
      <c r="CVF4" s="26"/>
      <c r="CVG4" s="26"/>
      <c r="CVH4" s="26"/>
      <c r="CVI4" s="26"/>
      <c r="CVJ4" s="26"/>
      <c r="CVK4" s="26"/>
      <c r="CVL4" s="26"/>
      <c r="CVM4" s="26"/>
      <c r="CVN4" s="26"/>
      <c r="CVO4" s="26"/>
      <c r="CVP4" s="26"/>
      <c r="CVQ4" s="26"/>
      <c r="CVR4" s="26"/>
      <c r="CVS4" s="26"/>
      <c r="CVT4" s="26"/>
      <c r="CVU4" s="26"/>
      <c r="CVV4" s="26"/>
      <c r="CVW4" s="26"/>
      <c r="CVX4" s="26"/>
      <c r="CVY4" s="26"/>
      <c r="CVZ4" s="26"/>
      <c r="CWA4" s="26"/>
      <c r="CWB4" s="26"/>
      <c r="CWC4" s="26"/>
      <c r="CWD4" s="26"/>
      <c r="CWE4" s="26"/>
      <c r="CWF4" s="26"/>
      <c r="CWG4" s="26"/>
      <c r="CWH4" s="26"/>
      <c r="CWI4" s="26"/>
      <c r="CWJ4" s="26"/>
      <c r="CWK4" s="26"/>
      <c r="CWL4" s="26"/>
      <c r="CWM4" s="26"/>
      <c r="CWN4" s="26"/>
      <c r="CWO4" s="26"/>
      <c r="CWP4" s="26"/>
      <c r="CWQ4" s="26"/>
      <c r="CWR4" s="26"/>
      <c r="CWS4" s="26"/>
      <c r="CWT4" s="26"/>
      <c r="CWU4" s="26"/>
      <c r="CWV4" s="26"/>
      <c r="CWW4" s="26"/>
      <c r="CWX4" s="26"/>
      <c r="CWY4" s="26"/>
      <c r="CWZ4" s="26"/>
      <c r="CXA4" s="26"/>
      <c r="CXB4" s="26"/>
      <c r="CXC4" s="26"/>
      <c r="CXD4" s="26"/>
      <c r="CXE4" s="26"/>
      <c r="CXF4" s="26"/>
      <c r="CXG4" s="26"/>
      <c r="CXH4" s="26"/>
      <c r="CXI4" s="26"/>
      <c r="CXJ4" s="26"/>
      <c r="CXK4" s="26"/>
      <c r="CXL4" s="26"/>
      <c r="CXM4" s="26"/>
      <c r="CXN4" s="26"/>
      <c r="CXO4" s="26"/>
      <c r="CXP4" s="26"/>
      <c r="CXQ4" s="26"/>
      <c r="CXR4" s="26"/>
      <c r="CXS4" s="26"/>
      <c r="CXT4" s="26"/>
      <c r="CXU4" s="26"/>
      <c r="CXV4" s="26"/>
      <c r="CXW4" s="26"/>
      <c r="CXX4" s="26"/>
      <c r="CXY4" s="26"/>
      <c r="CXZ4" s="26"/>
      <c r="CYA4" s="26"/>
      <c r="CYB4" s="26"/>
      <c r="CYC4" s="26"/>
      <c r="CYD4" s="26"/>
      <c r="CYE4" s="26"/>
      <c r="CYF4" s="26"/>
      <c r="CYG4" s="26"/>
      <c r="CYH4" s="26"/>
      <c r="CYI4" s="26"/>
      <c r="CYJ4" s="26"/>
      <c r="CYK4" s="26"/>
      <c r="CYL4" s="26"/>
      <c r="CYM4" s="26"/>
      <c r="CYN4" s="26"/>
      <c r="CYO4" s="26"/>
      <c r="CYP4" s="26"/>
      <c r="CYQ4" s="26"/>
      <c r="CYR4" s="26"/>
      <c r="CYS4" s="26"/>
      <c r="CYT4" s="26"/>
      <c r="CYU4" s="26"/>
      <c r="CYV4" s="26"/>
      <c r="CYW4" s="26"/>
      <c r="CYX4" s="26"/>
      <c r="CYY4" s="26"/>
      <c r="CYZ4" s="26"/>
      <c r="CZA4" s="26"/>
      <c r="CZB4" s="26"/>
      <c r="CZC4" s="26"/>
      <c r="CZD4" s="26"/>
      <c r="CZE4" s="26"/>
      <c r="CZF4" s="26"/>
      <c r="CZG4" s="26"/>
      <c r="CZH4" s="26"/>
      <c r="CZI4" s="26"/>
      <c r="CZJ4" s="26"/>
      <c r="CZK4" s="26"/>
      <c r="CZL4" s="26"/>
      <c r="CZM4" s="26"/>
      <c r="CZN4" s="26"/>
      <c r="CZO4" s="26"/>
      <c r="CZP4" s="26"/>
      <c r="CZQ4" s="26"/>
      <c r="CZR4" s="26"/>
      <c r="CZS4" s="26"/>
      <c r="CZT4" s="26"/>
      <c r="CZU4" s="26"/>
      <c r="CZV4" s="26"/>
      <c r="CZW4" s="26"/>
      <c r="CZX4" s="26"/>
      <c r="CZY4" s="26"/>
      <c r="CZZ4" s="26"/>
      <c r="DAA4" s="26"/>
      <c r="DAB4" s="26"/>
      <c r="DAC4" s="26"/>
      <c r="DAD4" s="26"/>
      <c r="DAE4" s="26"/>
      <c r="DAF4" s="26"/>
      <c r="DAG4" s="26"/>
      <c r="DAH4" s="26"/>
      <c r="DAI4" s="26"/>
      <c r="DAJ4" s="26"/>
      <c r="DAK4" s="26"/>
      <c r="DAL4" s="26"/>
      <c r="DAM4" s="26"/>
      <c r="DAN4" s="26"/>
      <c r="DAO4" s="26"/>
      <c r="DAP4" s="26"/>
      <c r="DAQ4" s="26"/>
      <c r="DAR4" s="26"/>
      <c r="DAS4" s="26"/>
      <c r="DAT4" s="26"/>
      <c r="DAU4" s="26"/>
      <c r="DAV4" s="26"/>
      <c r="DAW4" s="26"/>
      <c r="DAX4" s="26"/>
      <c r="DAY4" s="26"/>
      <c r="DAZ4" s="26"/>
      <c r="DBA4" s="26"/>
      <c r="DBB4" s="26"/>
      <c r="DBC4" s="26"/>
      <c r="DBD4" s="26"/>
      <c r="DBE4" s="26"/>
      <c r="DBF4" s="26"/>
      <c r="DBG4" s="26"/>
      <c r="DBH4" s="26"/>
      <c r="DBI4" s="26"/>
      <c r="DBJ4" s="26"/>
      <c r="DBK4" s="26"/>
      <c r="DBL4" s="26"/>
      <c r="DBM4" s="26"/>
      <c r="DBN4" s="26"/>
      <c r="DBO4" s="26"/>
      <c r="DBP4" s="26"/>
      <c r="DBQ4" s="26"/>
      <c r="DBR4" s="26"/>
      <c r="DBS4" s="26"/>
      <c r="DBT4" s="26"/>
      <c r="DBU4" s="26"/>
      <c r="DBV4" s="26"/>
      <c r="DBW4" s="26"/>
      <c r="DBX4" s="26"/>
      <c r="DBY4" s="26"/>
      <c r="DBZ4" s="26"/>
      <c r="DCA4" s="26"/>
      <c r="DCB4" s="26"/>
      <c r="DCC4" s="26"/>
      <c r="DCD4" s="26"/>
      <c r="DCE4" s="26"/>
      <c r="DCF4" s="26"/>
      <c r="DCG4" s="26"/>
      <c r="DCH4" s="26"/>
      <c r="DCI4" s="26"/>
      <c r="DCJ4" s="26"/>
      <c r="DCK4" s="26"/>
      <c r="DCL4" s="26"/>
      <c r="DCM4" s="26"/>
      <c r="DCN4" s="26"/>
      <c r="DCO4" s="26"/>
      <c r="DCP4" s="26"/>
      <c r="DCQ4" s="26"/>
      <c r="DCR4" s="26"/>
      <c r="DCS4" s="26"/>
      <c r="DCT4" s="26"/>
      <c r="DCU4" s="26"/>
      <c r="DCV4" s="26"/>
      <c r="DCW4" s="26"/>
      <c r="DCX4" s="26"/>
      <c r="DCY4" s="26"/>
      <c r="DCZ4" s="26"/>
      <c r="DDA4" s="26"/>
      <c r="DDB4" s="26"/>
      <c r="DDC4" s="26"/>
      <c r="DDD4" s="26"/>
      <c r="DDE4" s="26"/>
      <c r="DDF4" s="26"/>
      <c r="DDG4" s="26"/>
      <c r="DDH4" s="26"/>
      <c r="DDI4" s="26"/>
      <c r="DDJ4" s="26"/>
      <c r="DDK4" s="26"/>
      <c r="DDL4" s="26"/>
      <c r="DDM4" s="26"/>
      <c r="DDN4" s="26"/>
      <c r="DDO4" s="26"/>
      <c r="DDP4" s="26"/>
      <c r="DDQ4" s="26"/>
      <c r="DDR4" s="26"/>
      <c r="DDS4" s="26"/>
      <c r="DDT4" s="26"/>
      <c r="DDU4" s="26"/>
      <c r="DDV4" s="26"/>
      <c r="DDW4" s="26"/>
      <c r="DDX4" s="26"/>
      <c r="DDY4" s="26"/>
      <c r="DDZ4" s="26"/>
      <c r="DEA4" s="26"/>
      <c r="DEB4" s="26"/>
      <c r="DEC4" s="26"/>
      <c r="DED4" s="26"/>
      <c r="DEE4" s="26"/>
      <c r="DEF4" s="26"/>
      <c r="DEG4" s="26"/>
      <c r="DEH4" s="26"/>
      <c r="DEI4" s="26"/>
      <c r="DEJ4" s="26"/>
      <c r="DEK4" s="26"/>
      <c r="DEL4" s="26"/>
      <c r="DEM4" s="26"/>
      <c r="DEN4" s="26"/>
      <c r="DEO4" s="26"/>
      <c r="DEP4" s="26"/>
      <c r="DEQ4" s="26"/>
      <c r="DER4" s="26"/>
      <c r="DES4" s="26"/>
      <c r="DET4" s="26"/>
      <c r="DEU4" s="26"/>
      <c r="DEV4" s="26"/>
      <c r="DEW4" s="26"/>
      <c r="DEX4" s="26"/>
      <c r="DEY4" s="26"/>
      <c r="DEZ4" s="26"/>
      <c r="DFA4" s="26"/>
      <c r="DFB4" s="26"/>
      <c r="DFC4" s="26"/>
      <c r="DFD4" s="26"/>
      <c r="DFE4" s="26"/>
      <c r="DFF4" s="26"/>
      <c r="DFG4" s="26"/>
      <c r="DFH4" s="26"/>
      <c r="DFI4" s="26"/>
      <c r="DFJ4" s="26"/>
      <c r="DFK4" s="26"/>
      <c r="DFL4" s="26"/>
      <c r="DFM4" s="26"/>
      <c r="DFN4" s="26"/>
      <c r="DFO4" s="26"/>
      <c r="DFP4" s="26"/>
      <c r="DFQ4" s="26"/>
      <c r="DFR4" s="26"/>
      <c r="DFS4" s="26"/>
      <c r="DFT4" s="26"/>
      <c r="DFU4" s="26"/>
      <c r="DFV4" s="26"/>
      <c r="DFW4" s="26"/>
      <c r="DFX4" s="26"/>
      <c r="DFY4" s="26"/>
      <c r="DFZ4" s="26"/>
      <c r="DGA4" s="26"/>
      <c r="DGB4" s="26"/>
      <c r="DGC4" s="26"/>
      <c r="DGD4" s="26"/>
      <c r="DGE4" s="26"/>
      <c r="DGF4" s="26"/>
      <c r="DGG4" s="26"/>
      <c r="DGH4" s="26"/>
      <c r="DGI4" s="26"/>
      <c r="DGJ4" s="26"/>
      <c r="DGK4" s="26"/>
      <c r="DGL4" s="26"/>
      <c r="DGM4" s="26"/>
      <c r="DGN4" s="26"/>
      <c r="DGO4" s="26"/>
      <c r="DGP4" s="26"/>
      <c r="DGQ4" s="26"/>
      <c r="DGR4" s="26"/>
      <c r="DGS4" s="26"/>
      <c r="DGT4" s="26"/>
      <c r="DGU4" s="26"/>
      <c r="DGV4" s="26"/>
      <c r="DGW4" s="26"/>
      <c r="DGX4" s="26"/>
      <c r="DGY4" s="26"/>
      <c r="DGZ4" s="26"/>
      <c r="DHA4" s="26"/>
      <c r="DHB4" s="26"/>
      <c r="DHC4" s="26"/>
      <c r="DHD4" s="26"/>
      <c r="DHE4" s="26"/>
      <c r="DHF4" s="26"/>
      <c r="DHG4" s="26"/>
      <c r="DHH4" s="26"/>
      <c r="DHI4" s="26"/>
      <c r="DHJ4" s="26"/>
      <c r="DHK4" s="26"/>
      <c r="DHL4" s="26"/>
      <c r="DHM4" s="26"/>
      <c r="DHN4" s="26"/>
      <c r="DHO4" s="26"/>
      <c r="DHP4" s="26"/>
      <c r="DHQ4" s="26"/>
      <c r="DHR4" s="26"/>
      <c r="DHS4" s="26"/>
      <c r="DHT4" s="26"/>
      <c r="DHU4" s="26"/>
      <c r="DHV4" s="26"/>
      <c r="DHW4" s="26"/>
      <c r="DHX4" s="26"/>
      <c r="DHY4" s="26"/>
      <c r="DHZ4" s="26"/>
      <c r="DIA4" s="26"/>
      <c r="DIB4" s="26"/>
      <c r="DIC4" s="26"/>
      <c r="DID4" s="26"/>
      <c r="DIE4" s="26"/>
      <c r="DIF4" s="26"/>
      <c r="DIG4" s="26"/>
      <c r="DIH4" s="26"/>
      <c r="DII4" s="26"/>
      <c r="DIJ4" s="26"/>
      <c r="DIK4" s="26"/>
      <c r="DIL4" s="26"/>
      <c r="DIM4" s="26"/>
      <c r="DIN4" s="26"/>
      <c r="DIO4" s="26"/>
      <c r="DIP4" s="26"/>
      <c r="DIQ4" s="26"/>
      <c r="DIR4" s="26"/>
      <c r="DIS4" s="26"/>
      <c r="DIT4" s="26"/>
      <c r="DIU4" s="26"/>
      <c r="DIV4" s="26"/>
      <c r="DIW4" s="26"/>
      <c r="DIX4" s="26"/>
      <c r="DIY4" s="26"/>
      <c r="DIZ4" s="26"/>
      <c r="DJA4" s="26"/>
      <c r="DJB4" s="26"/>
      <c r="DJC4" s="26"/>
      <c r="DJD4" s="26"/>
      <c r="DJE4" s="26"/>
      <c r="DJF4" s="26"/>
      <c r="DJG4" s="26"/>
      <c r="DJH4" s="26"/>
      <c r="DJI4" s="26"/>
      <c r="DJJ4" s="26"/>
      <c r="DJK4" s="26"/>
      <c r="DJL4" s="26"/>
      <c r="DJM4" s="26"/>
      <c r="DJN4" s="26"/>
      <c r="DJO4" s="26"/>
      <c r="DJP4" s="26"/>
      <c r="DJQ4" s="26"/>
      <c r="DJR4" s="26"/>
      <c r="DJS4" s="26"/>
      <c r="DJT4" s="26"/>
      <c r="DJU4" s="26"/>
      <c r="DJV4" s="26"/>
      <c r="DJW4" s="26"/>
      <c r="DJX4" s="26"/>
      <c r="DJY4" s="26"/>
      <c r="DJZ4" s="26"/>
      <c r="DKA4" s="26"/>
      <c r="DKB4" s="26"/>
      <c r="DKC4" s="26"/>
      <c r="DKD4" s="26"/>
      <c r="DKE4" s="26"/>
      <c r="DKF4" s="26"/>
      <c r="DKG4" s="26"/>
      <c r="DKH4" s="26"/>
      <c r="DKI4" s="26"/>
      <c r="DKJ4" s="26"/>
      <c r="DKK4" s="26"/>
      <c r="DKL4" s="26"/>
      <c r="DKM4" s="26"/>
      <c r="DKN4" s="26"/>
      <c r="DKO4" s="26"/>
      <c r="DKP4" s="26"/>
      <c r="DKQ4" s="26"/>
      <c r="DKR4" s="26"/>
      <c r="DKS4" s="26"/>
      <c r="DKT4" s="26"/>
      <c r="DKU4" s="26"/>
      <c r="DKV4" s="26"/>
      <c r="DKW4" s="26"/>
      <c r="DKX4" s="26"/>
      <c r="DKY4" s="26"/>
      <c r="DKZ4" s="26"/>
      <c r="DLA4" s="26"/>
      <c r="DLB4" s="26"/>
      <c r="DLC4" s="26"/>
      <c r="DLD4" s="26"/>
      <c r="DLE4" s="26"/>
      <c r="DLF4" s="26"/>
      <c r="DLG4" s="26"/>
      <c r="DLH4" s="26"/>
      <c r="DLI4" s="26"/>
      <c r="DLJ4" s="26"/>
      <c r="DLK4" s="26"/>
      <c r="DLL4" s="26"/>
      <c r="DLM4" s="26"/>
      <c r="DLN4" s="26"/>
      <c r="DLO4" s="26"/>
      <c r="DLP4" s="26"/>
      <c r="DLQ4" s="26"/>
      <c r="DLR4" s="26"/>
      <c r="DLS4" s="26"/>
      <c r="DLT4" s="26"/>
      <c r="DLU4" s="26"/>
      <c r="DLV4" s="26"/>
      <c r="DLW4" s="26"/>
      <c r="DLX4" s="26"/>
      <c r="DLY4" s="26"/>
      <c r="DLZ4" s="26"/>
      <c r="DMA4" s="26"/>
      <c r="DMB4" s="26"/>
      <c r="DMC4" s="26"/>
      <c r="DMD4" s="26"/>
      <c r="DME4" s="26"/>
      <c r="DMF4" s="26"/>
      <c r="DMG4" s="26"/>
      <c r="DMH4" s="26"/>
      <c r="DMI4" s="26"/>
      <c r="DMJ4" s="26"/>
      <c r="DMK4" s="26"/>
      <c r="DML4" s="26"/>
      <c r="DMM4" s="26"/>
      <c r="DMN4" s="26"/>
      <c r="DMO4" s="26"/>
      <c r="DMP4" s="26"/>
      <c r="DMQ4" s="26"/>
      <c r="DMR4" s="26"/>
      <c r="DMS4" s="26"/>
      <c r="DMT4" s="26"/>
      <c r="DMU4" s="26"/>
      <c r="DMV4" s="26"/>
      <c r="DMW4" s="26"/>
      <c r="DMX4" s="26"/>
      <c r="DMY4" s="26"/>
      <c r="DMZ4" s="26"/>
      <c r="DNA4" s="26"/>
      <c r="DNB4" s="26"/>
      <c r="DNC4" s="26"/>
      <c r="DND4" s="26"/>
      <c r="DNE4" s="26"/>
      <c r="DNF4" s="26"/>
      <c r="DNG4" s="26"/>
      <c r="DNH4" s="26"/>
      <c r="DNI4" s="26"/>
      <c r="DNJ4" s="26"/>
      <c r="DNK4" s="26"/>
      <c r="DNL4" s="26"/>
      <c r="DNM4" s="26"/>
      <c r="DNN4" s="26"/>
      <c r="DNO4" s="26"/>
      <c r="DNP4" s="26"/>
      <c r="DNQ4" s="26"/>
      <c r="DNR4" s="26"/>
      <c r="DNS4" s="26"/>
      <c r="DNT4" s="26"/>
      <c r="DNU4" s="26"/>
      <c r="DNV4" s="26"/>
      <c r="DNW4" s="26"/>
      <c r="DNX4" s="26"/>
      <c r="DNY4" s="26"/>
      <c r="DNZ4" s="26"/>
      <c r="DOA4" s="26"/>
      <c r="DOB4" s="26"/>
      <c r="DOC4" s="26"/>
      <c r="DOD4" s="26"/>
      <c r="DOE4" s="26"/>
      <c r="DOF4" s="26"/>
      <c r="DOG4" s="26"/>
      <c r="DOH4" s="26"/>
      <c r="DOI4" s="26"/>
      <c r="DOJ4" s="26"/>
      <c r="DOK4" s="26"/>
      <c r="DOL4" s="26"/>
      <c r="DOM4" s="26"/>
      <c r="DON4" s="26"/>
      <c r="DOO4" s="26"/>
      <c r="DOP4" s="26"/>
      <c r="DOQ4" s="26"/>
      <c r="DOR4" s="26"/>
      <c r="DOS4" s="26"/>
      <c r="DOT4" s="26"/>
      <c r="DOU4" s="26"/>
      <c r="DOV4" s="26"/>
      <c r="DOW4" s="26"/>
      <c r="DOX4" s="26"/>
      <c r="DOY4" s="26"/>
      <c r="DOZ4" s="26"/>
      <c r="DPA4" s="26"/>
      <c r="DPB4" s="26"/>
      <c r="DPC4" s="26"/>
      <c r="DPD4" s="26"/>
      <c r="DPE4" s="26"/>
      <c r="DPF4" s="26"/>
      <c r="DPG4" s="26"/>
      <c r="DPH4" s="26"/>
      <c r="DPI4" s="26"/>
      <c r="DPJ4" s="26"/>
      <c r="DPK4" s="26"/>
      <c r="DPL4" s="26"/>
      <c r="DPM4" s="26"/>
      <c r="DPN4" s="26"/>
      <c r="DPO4" s="26"/>
      <c r="DPP4" s="26"/>
      <c r="DPQ4" s="26"/>
      <c r="DPR4" s="26"/>
      <c r="DPS4" s="26"/>
      <c r="DPT4" s="26"/>
      <c r="DPU4" s="26"/>
      <c r="DPV4" s="26"/>
      <c r="DPW4" s="26"/>
      <c r="DPX4" s="26"/>
      <c r="DPY4" s="26"/>
      <c r="DPZ4" s="26"/>
      <c r="DQA4" s="26"/>
      <c r="DQB4" s="26"/>
      <c r="DQC4" s="26"/>
      <c r="DQD4" s="26"/>
      <c r="DQE4" s="26"/>
      <c r="DQF4" s="26"/>
      <c r="DQG4" s="26"/>
      <c r="DQH4" s="26"/>
      <c r="DQI4" s="26"/>
      <c r="DQJ4" s="26"/>
      <c r="DQK4" s="26"/>
      <c r="DQL4" s="26"/>
      <c r="DQM4" s="26"/>
      <c r="DQN4" s="26"/>
      <c r="DQO4" s="26"/>
      <c r="DQP4" s="26"/>
      <c r="DQQ4" s="26"/>
      <c r="DQR4" s="26"/>
      <c r="DQS4" s="26"/>
      <c r="DQT4" s="26"/>
      <c r="DQU4" s="26"/>
      <c r="DQV4" s="26"/>
      <c r="DQW4" s="26"/>
      <c r="DQX4" s="26"/>
      <c r="DQY4" s="26"/>
      <c r="DQZ4" s="26"/>
      <c r="DRA4" s="26"/>
      <c r="DRB4" s="26"/>
      <c r="DRC4" s="26"/>
      <c r="DRD4" s="26"/>
      <c r="DRE4" s="26"/>
      <c r="DRF4" s="26"/>
      <c r="DRG4" s="26"/>
      <c r="DRH4" s="26"/>
      <c r="DRI4" s="26"/>
      <c r="DRJ4" s="26"/>
      <c r="DRK4" s="26"/>
      <c r="DRL4" s="26"/>
      <c r="DRM4" s="26"/>
      <c r="DRN4" s="26"/>
      <c r="DRO4" s="26"/>
      <c r="DRP4" s="26"/>
      <c r="DRQ4" s="26"/>
      <c r="DRR4" s="26"/>
      <c r="DRS4" s="26"/>
      <c r="DRT4" s="26"/>
      <c r="DRU4" s="26"/>
      <c r="DRV4" s="26"/>
      <c r="DRW4" s="26"/>
      <c r="DRX4" s="26"/>
      <c r="DRY4" s="26"/>
      <c r="DRZ4" s="26"/>
      <c r="DSA4" s="26"/>
      <c r="DSB4" s="26"/>
      <c r="DSC4" s="26"/>
      <c r="DSD4" s="26"/>
      <c r="DSE4" s="26"/>
      <c r="DSF4" s="26"/>
      <c r="DSG4" s="26"/>
      <c r="DSH4" s="26"/>
      <c r="DSI4" s="26"/>
      <c r="DSJ4" s="26"/>
      <c r="DSK4" s="26"/>
      <c r="DSL4" s="26"/>
      <c r="DSM4" s="26"/>
      <c r="DSN4" s="26"/>
      <c r="DSO4" s="26"/>
      <c r="DSP4" s="26"/>
      <c r="DSQ4" s="26"/>
      <c r="DSR4" s="26"/>
      <c r="DSS4" s="26"/>
      <c r="DST4" s="26"/>
      <c r="DSU4" s="26"/>
      <c r="DSV4" s="26"/>
      <c r="DSW4" s="26"/>
      <c r="DSX4" s="26"/>
      <c r="DSY4" s="26"/>
      <c r="DSZ4" s="26"/>
      <c r="DTA4" s="26"/>
      <c r="DTB4" s="26"/>
      <c r="DTC4" s="26"/>
      <c r="DTD4" s="26"/>
      <c r="DTE4" s="26"/>
      <c r="DTF4" s="26"/>
      <c r="DTG4" s="26"/>
      <c r="DTH4" s="26"/>
      <c r="DTI4" s="26"/>
      <c r="DTJ4" s="26"/>
      <c r="DTK4" s="26"/>
      <c r="DTL4" s="26"/>
      <c r="DTM4" s="26"/>
      <c r="DTN4" s="26"/>
      <c r="DTO4" s="26"/>
      <c r="DTP4" s="26"/>
      <c r="DTQ4" s="26"/>
      <c r="DTR4" s="26"/>
      <c r="DTS4" s="26"/>
      <c r="DTT4" s="26"/>
      <c r="DTU4" s="26"/>
      <c r="DTV4" s="26"/>
      <c r="DTW4" s="26"/>
      <c r="DTX4" s="26"/>
      <c r="DTY4" s="26"/>
      <c r="DTZ4" s="26"/>
      <c r="DUA4" s="26"/>
      <c r="DUB4" s="26"/>
      <c r="DUC4" s="26"/>
      <c r="DUD4" s="26"/>
      <c r="DUE4" s="26"/>
      <c r="DUF4" s="26"/>
      <c r="DUG4" s="26"/>
      <c r="DUH4" s="26"/>
      <c r="DUI4" s="26"/>
      <c r="DUJ4" s="26"/>
      <c r="DUK4" s="26"/>
      <c r="DUL4" s="26"/>
      <c r="DUM4" s="26"/>
      <c r="DUN4" s="26"/>
      <c r="DUO4" s="26"/>
      <c r="DUP4" s="26"/>
      <c r="DUQ4" s="26"/>
      <c r="DUR4" s="26"/>
      <c r="DUS4" s="26"/>
      <c r="DUT4" s="26"/>
      <c r="DUU4" s="26"/>
      <c r="DUV4" s="26"/>
      <c r="DUW4" s="26"/>
      <c r="DUX4" s="26"/>
      <c r="DUY4" s="26"/>
      <c r="DUZ4" s="26"/>
      <c r="DVA4" s="26"/>
      <c r="DVB4" s="26"/>
      <c r="DVC4" s="26"/>
      <c r="DVD4" s="26"/>
      <c r="DVE4" s="26"/>
      <c r="DVF4" s="26"/>
      <c r="DVG4" s="26"/>
      <c r="DVH4" s="26"/>
      <c r="DVI4" s="26"/>
      <c r="DVJ4" s="26"/>
      <c r="DVK4" s="26"/>
      <c r="DVL4" s="26"/>
      <c r="DVM4" s="26"/>
      <c r="DVN4" s="26"/>
      <c r="DVO4" s="26"/>
      <c r="DVP4" s="26"/>
      <c r="DVQ4" s="26"/>
      <c r="DVR4" s="26"/>
      <c r="DVS4" s="26"/>
      <c r="DVT4" s="26"/>
      <c r="DVU4" s="26"/>
      <c r="DVV4" s="26"/>
      <c r="DVW4" s="26"/>
      <c r="DVX4" s="26"/>
      <c r="DVY4" s="26"/>
      <c r="DVZ4" s="26"/>
      <c r="DWA4" s="26"/>
      <c r="DWB4" s="26"/>
      <c r="DWC4" s="26"/>
      <c r="DWD4" s="26"/>
      <c r="DWE4" s="26"/>
      <c r="DWF4" s="26"/>
      <c r="DWG4" s="26"/>
      <c r="DWH4" s="26"/>
      <c r="DWI4" s="26"/>
      <c r="DWJ4" s="26"/>
      <c r="DWK4" s="26"/>
      <c r="DWL4" s="26"/>
      <c r="DWM4" s="26"/>
      <c r="DWN4" s="26"/>
      <c r="DWO4" s="26"/>
      <c r="DWP4" s="26"/>
      <c r="DWQ4" s="26"/>
      <c r="DWR4" s="26"/>
      <c r="DWS4" s="26"/>
      <c r="DWT4" s="26"/>
      <c r="DWU4" s="26"/>
      <c r="DWV4" s="26"/>
      <c r="DWW4" s="26"/>
      <c r="DWX4" s="26"/>
      <c r="DWY4" s="26"/>
      <c r="DWZ4" s="26"/>
      <c r="DXA4" s="26"/>
      <c r="DXB4" s="26"/>
      <c r="DXC4" s="26"/>
      <c r="DXD4" s="26"/>
      <c r="DXE4" s="26"/>
      <c r="DXF4" s="26"/>
      <c r="DXG4" s="26"/>
      <c r="DXH4" s="26"/>
      <c r="DXI4" s="26"/>
      <c r="DXJ4" s="26"/>
      <c r="DXK4" s="26"/>
      <c r="DXL4" s="26"/>
      <c r="DXM4" s="26"/>
      <c r="DXN4" s="26"/>
      <c r="DXO4" s="26"/>
      <c r="DXP4" s="26"/>
      <c r="DXQ4" s="26"/>
      <c r="DXR4" s="26"/>
      <c r="DXS4" s="26"/>
      <c r="DXT4" s="26"/>
      <c r="DXU4" s="26"/>
      <c r="DXV4" s="26"/>
      <c r="DXW4" s="26"/>
      <c r="DXX4" s="26"/>
      <c r="DXY4" s="26"/>
      <c r="DXZ4" s="26"/>
      <c r="DYA4" s="26"/>
      <c r="DYB4" s="26"/>
      <c r="DYC4" s="26"/>
      <c r="DYD4" s="26"/>
      <c r="DYE4" s="26"/>
      <c r="DYF4" s="26"/>
      <c r="DYG4" s="26"/>
      <c r="DYH4" s="26"/>
      <c r="DYI4" s="26"/>
      <c r="DYJ4" s="26"/>
      <c r="DYK4" s="26"/>
      <c r="DYL4" s="26"/>
      <c r="DYM4" s="26"/>
      <c r="DYN4" s="26"/>
      <c r="DYO4" s="26"/>
      <c r="DYP4" s="26"/>
      <c r="DYQ4" s="26"/>
      <c r="DYR4" s="26"/>
      <c r="DYS4" s="26"/>
      <c r="DYT4" s="26"/>
      <c r="DYU4" s="26"/>
      <c r="DYV4" s="26"/>
      <c r="DYW4" s="26"/>
      <c r="DYX4" s="26"/>
      <c r="DYY4" s="26"/>
      <c r="DYZ4" s="26"/>
      <c r="DZA4" s="26"/>
      <c r="DZB4" s="26"/>
      <c r="DZC4" s="26"/>
      <c r="DZD4" s="26"/>
      <c r="DZE4" s="26"/>
      <c r="DZF4" s="26"/>
      <c r="DZG4" s="26"/>
      <c r="DZH4" s="26"/>
      <c r="DZI4" s="26"/>
      <c r="DZJ4" s="26"/>
      <c r="DZK4" s="26"/>
      <c r="DZL4" s="26"/>
      <c r="DZM4" s="26"/>
      <c r="DZN4" s="26"/>
      <c r="DZO4" s="26"/>
      <c r="DZP4" s="26"/>
      <c r="DZQ4" s="26"/>
      <c r="DZR4" s="26"/>
      <c r="DZS4" s="26"/>
      <c r="DZT4" s="26"/>
      <c r="DZU4" s="26"/>
      <c r="DZV4" s="26"/>
      <c r="DZW4" s="26"/>
      <c r="DZX4" s="26"/>
      <c r="DZY4" s="26"/>
      <c r="DZZ4" s="26"/>
      <c r="EAA4" s="26"/>
      <c r="EAB4" s="26"/>
      <c r="EAC4" s="26"/>
      <c r="EAD4" s="26"/>
      <c r="EAE4" s="26"/>
      <c r="EAF4" s="26"/>
      <c r="EAG4" s="26"/>
      <c r="EAH4" s="26"/>
      <c r="EAI4" s="26"/>
      <c r="EAJ4" s="26"/>
      <c r="EAK4" s="26"/>
      <c r="EAL4" s="26"/>
      <c r="EAM4" s="26"/>
      <c r="EAN4" s="26"/>
      <c r="EAO4" s="26"/>
      <c r="EAP4" s="26"/>
      <c r="EAQ4" s="26"/>
      <c r="EAR4" s="26"/>
      <c r="EAS4" s="26"/>
      <c r="EAT4" s="26"/>
      <c r="EAU4" s="26"/>
      <c r="EAV4" s="26"/>
      <c r="EAW4" s="26"/>
      <c r="EAX4" s="26"/>
      <c r="EAY4" s="26"/>
      <c r="EAZ4" s="26"/>
      <c r="EBA4" s="26"/>
      <c r="EBB4" s="26"/>
      <c r="EBC4" s="26"/>
      <c r="EBD4" s="26"/>
      <c r="EBE4" s="26"/>
      <c r="EBF4" s="26"/>
      <c r="EBG4" s="26"/>
      <c r="EBH4" s="26"/>
      <c r="EBI4" s="26"/>
      <c r="EBJ4" s="26"/>
      <c r="EBK4" s="26"/>
      <c r="EBL4" s="26"/>
      <c r="EBM4" s="26"/>
      <c r="EBN4" s="26"/>
      <c r="EBO4" s="26"/>
      <c r="EBP4" s="26"/>
      <c r="EBQ4" s="26"/>
      <c r="EBR4" s="26"/>
      <c r="EBS4" s="26"/>
      <c r="EBT4" s="26"/>
      <c r="EBU4" s="26"/>
      <c r="EBV4" s="26"/>
      <c r="EBW4" s="26"/>
      <c r="EBX4" s="26"/>
      <c r="EBY4" s="26"/>
      <c r="EBZ4" s="26"/>
      <c r="ECA4" s="26"/>
      <c r="ECB4" s="26"/>
      <c r="ECC4" s="26"/>
      <c r="ECD4" s="26"/>
      <c r="ECE4" s="26"/>
      <c r="ECF4" s="26"/>
      <c r="ECG4" s="26"/>
      <c r="ECH4" s="26"/>
      <c r="ECI4" s="26"/>
      <c r="ECJ4" s="26"/>
      <c r="ECK4" s="26"/>
      <c r="ECL4" s="26"/>
      <c r="ECM4" s="26"/>
      <c r="ECN4" s="26"/>
      <c r="ECO4" s="26"/>
      <c r="ECP4" s="26"/>
      <c r="ECQ4" s="26"/>
      <c r="ECR4" s="26"/>
      <c r="ECS4" s="26"/>
      <c r="ECT4" s="26"/>
      <c r="ECU4" s="26"/>
      <c r="ECV4" s="26"/>
      <c r="ECW4" s="26"/>
      <c r="ECX4" s="26"/>
      <c r="ECY4" s="26"/>
      <c r="ECZ4" s="26"/>
      <c r="EDA4" s="26"/>
      <c r="EDB4" s="26"/>
      <c r="EDC4" s="26"/>
      <c r="EDD4" s="26"/>
      <c r="EDE4" s="26"/>
      <c r="EDF4" s="26"/>
      <c r="EDG4" s="26"/>
      <c r="EDH4" s="26"/>
      <c r="EDI4" s="26"/>
      <c r="EDJ4" s="26"/>
      <c r="EDK4" s="26"/>
      <c r="EDL4" s="26"/>
      <c r="EDM4" s="26"/>
      <c r="EDN4" s="26"/>
      <c r="EDO4" s="26"/>
      <c r="EDP4" s="26"/>
      <c r="EDQ4" s="26"/>
      <c r="EDR4" s="26"/>
      <c r="EDS4" s="26"/>
      <c r="EDT4" s="26"/>
      <c r="EDU4" s="26"/>
      <c r="EDV4" s="26"/>
      <c r="EDW4" s="26"/>
      <c r="EDX4" s="26"/>
      <c r="EDY4" s="26"/>
      <c r="EDZ4" s="26"/>
      <c r="EEA4" s="26"/>
      <c r="EEB4" s="26"/>
      <c r="EEC4" s="26"/>
      <c r="EED4" s="26"/>
      <c r="EEE4" s="26"/>
      <c r="EEF4" s="26"/>
      <c r="EEG4" s="26"/>
      <c r="EEH4" s="26"/>
      <c r="EEI4" s="26"/>
      <c r="EEJ4" s="26"/>
      <c r="EEK4" s="26"/>
      <c r="EEL4" s="26"/>
      <c r="EEM4" s="26"/>
      <c r="EEN4" s="26"/>
      <c r="EEO4" s="26"/>
      <c r="EEP4" s="26"/>
      <c r="EEQ4" s="26"/>
      <c r="EER4" s="26"/>
      <c r="EES4" s="26"/>
      <c r="EET4" s="26"/>
      <c r="EEU4" s="26"/>
      <c r="EEV4" s="26"/>
      <c r="EEW4" s="26"/>
      <c r="EEX4" s="26"/>
      <c r="EEY4" s="26"/>
      <c r="EEZ4" s="26"/>
      <c r="EFA4" s="26"/>
      <c r="EFB4" s="26"/>
      <c r="EFC4" s="26"/>
      <c r="EFD4" s="26"/>
      <c r="EFE4" s="26"/>
      <c r="EFF4" s="26"/>
      <c r="EFG4" s="26"/>
      <c r="EFH4" s="26"/>
      <c r="EFI4" s="26"/>
      <c r="EFJ4" s="26"/>
      <c r="EFK4" s="26"/>
      <c r="EFL4" s="26"/>
      <c r="EFM4" s="26"/>
      <c r="EFN4" s="26"/>
      <c r="EFO4" s="26"/>
      <c r="EFP4" s="26"/>
      <c r="EFQ4" s="26"/>
      <c r="EFR4" s="26"/>
      <c r="EFS4" s="26"/>
      <c r="EFT4" s="26"/>
      <c r="EFU4" s="26"/>
      <c r="EFV4" s="26"/>
      <c r="EFW4" s="26"/>
      <c r="EFX4" s="26"/>
      <c r="EFY4" s="26"/>
      <c r="EFZ4" s="26"/>
      <c r="EGA4" s="26"/>
      <c r="EGB4" s="26"/>
      <c r="EGC4" s="26"/>
      <c r="EGD4" s="26"/>
      <c r="EGE4" s="26"/>
      <c r="EGF4" s="26"/>
      <c r="EGG4" s="26"/>
      <c r="EGH4" s="26"/>
      <c r="EGI4" s="26"/>
      <c r="EGJ4" s="26"/>
      <c r="EGK4" s="26"/>
      <c r="EGL4" s="26"/>
      <c r="EGM4" s="26"/>
      <c r="EGN4" s="26"/>
      <c r="EGO4" s="26"/>
      <c r="EGP4" s="26"/>
      <c r="EGQ4" s="26"/>
      <c r="EGR4" s="26"/>
      <c r="EGS4" s="26"/>
      <c r="EGT4" s="26"/>
      <c r="EGU4" s="26"/>
      <c r="EGV4" s="26"/>
      <c r="EGW4" s="26"/>
      <c r="EGX4" s="26"/>
      <c r="EGY4" s="26"/>
      <c r="EGZ4" s="26"/>
      <c r="EHA4" s="26"/>
      <c r="EHB4" s="26"/>
      <c r="EHC4" s="26"/>
      <c r="EHD4" s="26"/>
      <c r="EHE4" s="26"/>
      <c r="EHF4" s="26"/>
      <c r="EHG4" s="26"/>
      <c r="EHH4" s="26"/>
      <c r="EHI4" s="26"/>
      <c r="EHJ4" s="26"/>
      <c r="EHK4" s="26"/>
      <c r="EHL4" s="26"/>
      <c r="EHM4" s="26"/>
      <c r="EHN4" s="26"/>
      <c r="EHO4" s="26"/>
      <c r="EHP4" s="26"/>
      <c r="EHQ4" s="26"/>
      <c r="EHR4" s="26"/>
      <c r="EHS4" s="26"/>
      <c r="EHT4" s="26"/>
      <c r="EHU4" s="26"/>
      <c r="EHV4" s="26"/>
      <c r="EHW4" s="26"/>
      <c r="EHX4" s="26"/>
      <c r="EHY4" s="26"/>
      <c r="EHZ4" s="26"/>
      <c r="EIA4" s="26"/>
      <c r="EIB4" s="26"/>
      <c r="EIC4" s="26"/>
      <c r="EID4" s="26"/>
      <c r="EIE4" s="26"/>
      <c r="EIF4" s="26"/>
      <c r="EIG4" s="26"/>
      <c r="EIH4" s="26"/>
      <c r="EII4" s="26"/>
      <c r="EIJ4" s="26"/>
      <c r="EIK4" s="26"/>
      <c r="EIL4" s="26"/>
      <c r="EIM4" s="26"/>
      <c r="EIN4" s="26"/>
      <c r="EIO4" s="26"/>
      <c r="EIP4" s="26"/>
      <c r="EIQ4" s="26"/>
      <c r="EIR4" s="26"/>
      <c r="EIS4" s="26"/>
      <c r="EIT4" s="26"/>
      <c r="EIU4" s="26"/>
      <c r="EIV4" s="26"/>
      <c r="EIW4" s="26"/>
      <c r="EIX4" s="26"/>
      <c r="EIY4" s="26"/>
      <c r="EIZ4" s="26"/>
      <c r="EJA4" s="26"/>
      <c r="EJB4" s="26"/>
      <c r="EJC4" s="26"/>
      <c r="EJD4" s="26"/>
      <c r="EJE4" s="26"/>
      <c r="EJF4" s="26"/>
      <c r="EJG4" s="26"/>
      <c r="EJH4" s="26"/>
      <c r="EJI4" s="26"/>
      <c r="EJJ4" s="26"/>
      <c r="EJK4" s="26"/>
      <c r="EJL4" s="26"/>
      <c r="EJM4" s="26"/>
      <c r="EJN4" s="26"/>
      <c r="EJO4" s="26"/>
      <c r="EJP4" s="26"/>
      <c r="EJQ4" s="26"/>
      <c r="EJR4" s="26"/>
      <c r="EJS4" s="26"/>
      <c r="EJT4" s="26"/>
      <c r="EJU4" s="26"/>
      <c r="EJV4" s="26"/>
      <c r="EJW4" s="26"/>
      <c r="EJX4" s="26"/>
      <c r="EJY4" s="26"/>
      <c r="EJZ4" s="26"/>
      <c r="EKA4" s="26"/>
      <c r="EKB4" s="26"/>
      <c r="EKC4" s="26"/>
      <c r="EKD4" s="26"/>
      <c r="EKE4" s="26"/>
      <c r="EKF4" s="26"/>
      <c r="EKG4" s="26"/>
      <c r="EKH4" s="26"/>
      <c r="EKI4" s="26"/>
      <c r="EKJ4" s="26"/>
      <c r="EKK4" s="26"/>
      <c r="EKL4" s="26"/>
      <c r="EKM4" s="26"/>
      <c r="EKN4" s="26"/>
      <c r="EKO4" s="26"/>
      <c r="EKP4" s="26"/>
      <c r="EKQ4" s="26"/>
      <c r="EKR4" s="26"/>
      <c r="EKS4" s="26"/>
      <c r="EKT4" s="26"/>
      <c r="EKU4" s="26"/>
      <c r="EKV4" s="26"/>
      <c r="EKW4" s="26"/>
      <c r="EKX4" s="26"/>
      <c r="EKY4" s="26"/>
      <c r="EKZ4" s="26"/>
      <c r="ELA4" s="26"/>
      <c r="ELB4" s="26"/>
      <c r="ELC4" s="26"/>
      <c r="ELD4" s="26"/>
      <c r="ELE4" s="26"/>
      <c r="ELF4" s="26"/>
      <c r="ELG4" s="26"/>
      <c r="ELH4" s="26"/>
      <c r="ELI4" s="26"/>
      <c r="ELJ4" s="26"/>
      <c r="ELK4" s="26"/>
      <c r="ELL4" s="26"/>
      <c r="ELM4" s="26"/>
      <c r="ELN4" s="26"/>
      <c r="ELO4" s="26"/>
      <c r="ELP4" s="26"/>
      <c r="ELQ4" s="26"/>
      <c r="ELR4" s="26"/>
      <c r="ELS4" s="26"/>
      <c r="ELT4" s="26"/>
      <c r="ELU4" s="26"/>
    </row>
    <row r="5" spans="1:3713">
      <c r="Q5" s="11"/>
      <c r="R5" s="11"/>
      <c r="S5" s="417"/>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c r="RA5" s="11"/>
      <c r="RB5" s="11"/>
      <c r="RC5" s="11"/>
      <c r="RD5" s="11"/>
      <c r="RE5" s="11"/>
      <c r="RF5" s="11"/>
      <c r="RG5" s="11"/>
      <c r="RH5" s="11"/>
      <c r="RI5" s="11"/>
      <c r="RJ5" s="11"/>
      <c r="RK5" s="11"/>
      <c r="RL5" s="11"/>
      <c r="RM5" s="11"/>
      <c r="RN5" s="11"/>
      <c r="RO5" s="11"/>
      <c r="RP5" s="11"/>
      <c r="RQ5" s="11"/>
      <c r="RR5" s="11"/>
      <c r="RS5" s="11"/>
      <c r="RT5" s="11"/>
      <c r="RU5" s="11"/>
      <c r="RV5" s="11"/>
      <c r="RW5" s="11"/>
      <c r="RX5" s="11"/>
      <c r="RY5" s="11"/>
      <c r="RZ5" s="11"/>
      <c r="SA5" s="11"/>
      <c r="SB5" s="11"/>
      <c r="SC5" s="11"/>
      <c r="SD5" s="11"/>
      <c r="SE5" s="11"/>
      <c r="SF5" s="11"/>
      <c r="SG5" s="11"/>
      <c r="SH5" s="11"/>
      <c r="SI5" s="11"/>
      <c r="SJ5" s="11"/>
      <c r="SK5" s="11"/>
      <c r="SL5" s="11"/>
      <c r="SM5" s="11"/>
      <c r="SN5" s="11"/>
      <c r="SO5" s="11"/>
      <c r="SP5" s="11"/>
      <c r="SQ5" s="11"/>
      <c r="SR5" s="11"/>
      <c r="SS5" s="11"/>
      <c r="ST5" s="11"/>
      <c r="SU5" s="11"/>
      <c r="SV5" s="11"/>
      <c r="SW5" s="11"/>
      <c r="SX5" s="11"/>
      <c r="SY5" s="11"/>
      <c r="SZ5" s="11"/>
      <c r="TA5" s="11"/>
      <c r="TB5" s="11"/>
      <c r="TC5" s="11"/>
      <c r="TD5" s="11"/>
      <c r="TE5" s="11"/>
      <c r="TF5" s="11"/>
      <c r="TG5" s="11"/>
      <c r="TH5" s="11"/>
      <c r="TI5" s="11"/>
      <c r="TJ5" s="11"/>
      <c r="TK5" s="11"/>
      <c r="TL5" s="11"/>
      <c r="TM5" s="11"/>
      <c r="TN5" s="11"/>
      <c r="TO5" s="11"/>
      <c r="TP5" s="11"/>
      <c r="TQ5" s="11"/>
      <c r="TR5" s="11"/>
      <c r="TS5" s="11"/>
      <c r="TT5" s="11"/>
      <c r="TU5" s="11"/>
      <c r="TV5" s="11"/>
      <c r="TW5" s="11"/>
      <c r="TX5" s="11"/>
      <c r="TY5" s="11"/>
      <c r="TZ5" s="11"/>
      <c r="UA5" s="11"/>
      <c r="UB5" s="11"/>
      <c r="UC5" s="11"/>
      <c r="UD5" s="11"/>
      <c r="UE5" s="11"/>
      <c r="UF5" s="11"/>
      <c r="UG5" s="11"/>
      <c r="UH5" s="11"/>
      <c r="UI5" s="11"/>
      <c r="UJ5" s="11"/>
      <c r="UK5" s="11"/>
      <c r="UL5" s="11"/>
      <c r="UM5" s="11"/>
      <c r="UN5" s="11"/>
      <c r="UO5" s="11"/>
      <c r="UP5" s="11"/>
      <c r="UQ5" s="11"/>
      <c r="UR5" s="11"/>
      <c r="US5" s="11"/>
      <c r="UT5" s="11"/>
      <c r="UU5" s="11"/>
      <c r="UV5" s="11"/>
      <c r="UW5" s="11"/>
      <c r="UX5" s="11"/>
      <c r="UY5" s="11"/>
      <c r="UZ5" s="11"/>
      <c r="VA5" s="11"/>
      <c r="VB5" s="11"/>
      <c r="VC5" s="11"/>
      <c r="VD5" s="11"/>
      <c r="VE5" s="11"/>
      <c r="VF5" s="11"/>
      <c r="VG5" s="11"/>
      <c r="VH5" s="11"/>
      <c r="VI5" s="11"/>
      <c r="VJ5" s="11"/>
      <c r="VK5" s="11"/>
      <c r="VL5" s="11"/>
      <c r="VM5" s="11"/>
      <c r="VN5" s="11"/>
      <c r="VO5" s="11"/>
      <c r="VP5" s="11"/>
      <c r="VQ5" s="11"/>
      <c r="VR5" s="11"/>
      <c r="VS5" s="11"/>
      <c r="VT5" s="11"/>
      <c r="VU5" s="11"/>
      <c r="VV5" s="11"/>
      <c r="VW5" s="11"/>
      <c r="VX5" s="11"/>
      <c r="VY5" s="11"/>
      <c r="VZ5" s="11"/>
      <c r="WA5" s="11"/>
      <c r="WB5" s="11"/>
      <c r="WC5" s="11"/>
      <c r="WD5" s="11"/>
      <c r="WE5" s="11"/>
      <c r="WF5" s="11"/>
      <c r="WG5" s="11"/>
      <c r="WH5" s="11"/>
      <c r="WI5" s="11"/>
      <c r="WJ5" s="11"/>
      <c r="WK5" s="11"/>
      <c r="WL5" s="11"/>
      <c r="WM5" s="11"/>
      <c r="WN5" s="11"/>
      <c r="WO5" s="11"/>
      <c r="WP5" s="11"/>
      <c r="WQ5" s="11"/>
      <c r="WR5" s="11"/>
      <c r="WS5" s="11"/>
      <c r="WT5" s="11"/>
      <c r="WU5" s="11"/>
      <c r="WV5" s="11"/>
      <c r="WW5" s="11"/>
      <c r="WX5" s="11"/>
      <c r="WY5" s="11"/>
      <c r="WZ5" s="11"/>
      <c r="XA5" s="11"/>
      <c r="XB5" s="11"/>
      <c r="XC5" s="11"/>
      <c r="XD5" s="11"/>
      <c r="XE5" s="11"/>
      <c r="XF5" s="11"/>
      <c r="XG5" s="11"/>
      <c r="XH5" s="11"/>
      <c r="XI5" s="11"/>
      <c r="XJ5" s="11"/>
      <c r="XK5" s="11"/>
      <c r="XL5" s="11"/>
      <c r="XM5" s="11"/>
      <c r="XN5" s="11"/>
      <c r="XO5" s="11"/>
      <c r="XP5" s="11"/>
      <c r="XQ5" s="11"/>
      <c r="XR5" s="11"/>
      <c r="XS5" s="11"/>
      <c r="XT5" s="11"/>
      <c r="XU5" s="11"/>
      <c r="XV5" s="11"/>
      <c r="XW5" s="11"/>
      <c r="XX5" s="11"/>
      <c r="XY5" s="11"/>
      <c r="XZ5" s="11"/>
      <c r="YA5" s="11"/>
      <c r="YB5" s="11"/>
      <c r="YC5" s="11"/>
      <c r="YD5" s="11"/>
      <c r="YE5" s="11"/>
      <c r="YF5" s="11"/>
      <c r="YG5" s="11"/>
      <c r="YH5" s="11"/>
      <c r="YI5" s="11"/>
      <c r="YJ5" s="11"/>
      <c r="YK5" s="11"/>
      <c r="YL5" s="11"/>
      <c r="YM5" s="11"/>
      <c r="YN5" s="11"/>
      <c r="YO5" s="11"/>
      <c r="YP5" s="11"/>
      <c r="YQ5" s="11"/>
      <c r="YR5" s="11"/>
      <c r="YS5" s="11"/>
      <c r="YT5" s="11"/>
      <c r="YU5" s="11"/>
      <c r="YV5" s="11"/>
      <c r="YW5" s="11"/>
      <c r="YX5" s="11"/>
      <c r="YY5" s="11"/>
      <c r="YZ5" s="11"/>
      <c r="ZA5" s="11"/>
      <c r="ZB5" s="11"/>
      <c r="ZC5" s="11"/>
      <c r="ZD5" s="11"/>
      <c r="ZE5" s="11"/>
      <c r="ZF5" s="11"/>
      <c r="ZG5" s="11"/>
      <c r="ZH5" s="11"/>
      <c r="ZI5" s="11"/>
      <c r="ZJ5" s="11"/>
      <c r="ZK5" s="11"/>
      <c r="ZL5" s="11"/>
      <c r="ZM5" s="11"/>
      <c r="ZN5" s="11"/>
      <c r="ZO5" s="11"/>
      <c r="ZP5" s="11"/>
      <c r="ZQ5" s="11"/>
      <c r="ZR5" s="11"/>
      <c r="ZS5" s="11"/>
      <c r="ZT5" s="11"/>
      <c r="ZU5" s="11"/>
      <c r="ZV5" s="11"/>
      <c r="ZW5" s="11"/>
      <c r="ZX5" s="11"/>
      <c r="ZY5" s="11"/>
      <c r="ZZ5" s="11"/>
      <c r="AAA5" s="11"/>
      <c r="AAB5" s="11"/>
      <c r="AAC5" s="11"/>
      <c r="AAD5" s="11"/>
      <c r="AAE5" s="11"/>
      <c r="AAF5" s="11"/>
      <c r="AAG5" s="11"/>
      <c r="AAH5" s="11"/>
      <c r="AAI5" s="11"/>
      <c r="AAJ5" s="11"/>
      <c r="AAK5" s="11"/>
      <c r="AAL5" s="11"/>
      <c r="AAM5" s="11"/>
      <c r="AAN5" s="11"/>
      <c r="AAO5" s="11"/>
      <c r="AAP5" s="11"/>
      <c r="AAQ5" s="11"/>
      <c r="AAR5" s="11"/>
      <c r="AAS5" s="11"/>
      <c r="AAT5" s="11"/>
      <c r="AAU5" s="11"/>
      <c r="AAV5" s="11"/>
      <c r="AAW5" s="11"/>
      <c r="AAX5" s="11"/>
      <c r="AAY5" s="11"/>
      <c r="AAZ5" s="11"/>
      <c r="ABA5" s="11"/>
      <c r="ABB5" s="11"/>
      <c r="ABC5" s="11"/>
      <c r="ABD5" s="11"/>
      <c r="ABE5" s="11"/>
      <c r="ABF5" s="11"/>
      <c r="ABG5" s="11"/>
      <c r="ABH5" s="11"/>
      <c r="ABI5" s="11"/>
      <c r="ABJ5" s="11"/>
      <c r="ABK5" s="11"/>
      <c r="ABL5" s="11"/>
      <c r="ABM5" s="11"/>
      <c r="ABN5" s="11"/>
      <c r="ABO5" s="11"/>
      <c r="ABP5" s="11"/>
      <c r="ABQ5" s="11"/>
      <c r="ABR5" s="11"/>
      <c r="ABS5" s="11"/>
      <c r="ABT5" s="11"/>
      <c r="ABU5" s="11"/>
      <c r="ABV5" s="11"/>
      <c r="ABW5" s="11"/>
      <c r="ABX5" s="11"/>
      <c r="ABY5" s="11"/>
      <c r="ABZ5" s="11"/>
      <c r="ACA5" s="11"/>
      <c r="ACB5" s="11"/>
      <c r="ACC5" s="11"/>
      <c r="ACD5" s="11"/>
      <c r="ACE5" s="11"/>
      <c r="ACF5" s="11"/>
      <c r="ACG5" s="11"/>
      <c r="ACH5" s="11"/>
      <c r="ACI5" s="11"/>
      <c r="ACJ5" s="11"/>
      <c r="ACK5" s="11"/>
      <c r="ACL5" s="11"/>
      <c r="ACM5" s="11"/>
      <c r="ACN5" s="11"/>
      <c r="ACO5" s="11"/>
      <c r="ACP5" s="11"/>
      <c r="ACQ5" s="11"/>
      <c r="ACR5" s="11"/>
      <c r="ACS5" s="11"/>
      <c r="ACT5" s="11"/>
      <c r="ACU5" s="11"/>
      <c r="ACV5" s="11"/>
      <c r="ACW5" s="11"/>
      <c r="ACX5" s="11"/>
      <c r="ACY5" s="11"/>
      <c r="ACZ5" s="11"/>
      <c r="ADA5" s="11"/>
      <c r="ADB5" s="11"/>
      <c r="ADC5" s="11"/>
      <c r="ADD5" s="11"/>
      <c r="ADE5" s="11"/>
      <c r="ADF5" s="11"/>
      <c r="ADG5" s="11"/>
      <c r="ADH5" s="11"/>
      <c r="ADI5" s="11"/>
      <c r="ADJ5" s="11"/>
      <c r="ADK5" s="11"/>
      <c r="ADL5" s="11"/>
      <c r="ADM5" s="11"/>
      <c r="ADN5" s="11"/>
      <c r="ADO5" s="11"/>
      <c r="ADP5" s="11"/>
      <c r="ADQ5" s="11"/>
      <c r="ADR5" s="11"/>
      <c r="ADS5" s="11"/>
      <c r="ADT5" s="11"/>
      <c r="ADU5" s="11"/>
      <c r="ADV5" s="11"/>
      <c r="ADW5" s="11"/>
      <c r="ADX5" s="11"/>
      <c r="ADY5" s="11"/>
      <c r="ADZ5" s="11"/>
      <c r="AEA5" s="11"/>
      <c r="AEB5" s="11"/>
      <c r="AEC5" s="11"/>
      <c r="AED5" s="11"/>
      <c r="AEE5" s="11"/>
      <c r="AEF5" s="11"/>
      <c r="AEG5" s="11"/>
      <c r="AEH5" s="11"/>
      <c r="AEI5" s="11"/>
      <c r="AEJ5" s="11"/>
      <c r="AEK5" s="11"/>
      <c r="AEL5" s="11"/>
      <c r="AEM5" s="11"/>
      <c r="AEN5" s="11"/>
      <c r="AEO5" s="11"/>
      <c r="AEP5" s="11"/>
      <c r="AEQ5" s="11"/>
      <c r="AER5" s="11"/>
      <c r="AES5" s="11"/>
      <c r="AET5" s="11"/>
      <c r="AEU5" s="11"/>
      <c r="AEV5" s="11"/>
      <c r="AEW5" s="11"/>
      <c r="AEX5" s="11"/>
      <c r="AEY5" s="11"/>
      <c r="AEZ5" s="11"/>
      <c r="AFA5" s="11"/>
      <c r="AFB5" s="11"/>
      <c r="AFC5" s="11"/>
      <c r="AFD5" s="11"/>
      <c r="AFE5" s="11"/>
      <c r="AFF5" s="11"/>
      <c r="AFG5" s="11"/>
      <c r="AFH5" s="11"/>
      <c r="AFI5" s="11"/>
      <c r="AFJ5" s="11"/>
      <c r="AFK5" s="11"/>
      <c r="AFL5" s="11"/>
      <c r="AFM5" s="11"/>
      <c r="AFN5" s="11"/>
      <c r="AFO5" s="11"/>
      <c r="AFP5" s="11"/>
      <c r="AFQ5" s="11"/>
      <c r="AFR5" s="11"/>
      <c r="AFS5" s="11"/>
      <c r="AFT5" s="11"/>
      <c r="AFU5" s="11"/>
      <c r="AFV5" s="11"/>
      <c r="AFW5" s="11"/>
      <c r="AFX5" s="11"/>
      <c r="AFY5" s="11"/>
      <c r="AFZ5" s="11"/>
      <c r="AGA5" s="11"/>
      <c r="AGB5" s="11"/>
      <c r="AGC5" s="11"/>
      <c r="AGD5" s="11"/>
      <c r="AGE5" s="11"/>
      <c r="AGF5" s="11"/>
      <c r="AGG5" s="11"/>
      <c r="AGH5" s="11"/>
      <c r="AGI5" s="11"/>
      <c r="AGJ5" s="11"/>
      <c r="AGK5" s="11"/>
      <c r="AGL5" s="11"/>
      <c r="AGM5" s="11"/>
      <c r="AGN5" s="11"/>
      <c r="AGO5" s="11"/>
      <c r="AGP5" s="11"/>
      <c r="AGQ5" s="11"/>
      <c r="AGR5" s="11"/>
      <c r="AGS5" s="11"/>
      <c r="AGT5" s="11"/>
      <c r="AGU5" s="11"/>
      <c r="AGV5" s="11"/>
      <c r="AGW5" s="11"/>
      <c r="AGX5" s="11"/>
      <c r="AGY5" s="11"/>
      <c r="AGZ5" s="11"/>
      <c r="AHA5" s="11"/>
      <c r="AHB5" s="11"/>
      <c r="AHC5" s="11"/>
      <c r="AHD5" s="11"/>
      <c r="AHE5" s="11"/>
      <c r="AHF5" s="11"/>
      <c r="AHG5" s="11"/>
      <c r="AHH5" s="11"/>
      <c r="AHI5" s="11"/>
      <c r="AHJ5" s="11"/>
      <c r="AHK5" s="11"/>
      <c r="AHL5" s="11"/>
      <c r="AHM5" s="11"/>
      <c r="AHN5" s="11"/>
      <c r="AHO5" s="11"/>
      <c r="AHP5" s="11"/>
      <c r="AHQ5" s="11"/>
      <c r="AHR5" s="11"/>
      <c r="AHS5" s="11"/>
      <c r="AHT5" s="11"/>
      <c r="AHU5" s="11"/>
      <c r="AHV5" s="11"/>
      <c r="AHW5" s="11"/>
      <c r="AHX5" s="11"/>
      <c r="AHY5" s="11"/>
      <c r="AHZ5" s="11"/>
      <c r="AIA5" s="11"/>
      <c r="AIB5" s="11"/>
      <c r="AIC5" s="11"/>
      <c r="AID5" s="11"/>
      <c r="AIE5" s="11"/>
      <c r="AIF5" s="11"/>
      <c r="AIG5" s="11"/>
      <c r="AIH5" s="11"/>
      <c r="AII5" s="11"/>
      <c r="AIJ5" s="11"/>
      <c r="AIK5" s="11"/>
      <c r="AIL5" s="11"/>
      <c r="AIM5" s="11"/>
      <c r="AIN5" s="11"/>
      <c r="AIO5" s="11"/>
      <c r="AIP5" s="11"/>
      <c r="AIQ5" s="11"/>
      <c r="AIR5" s="11"/>
      <c r="AIS5" s="11"/>
      <c r="AIT5" s="11"/>
      <c r="AIU5" s="11"/>
      <c r="AIV5" s="11"/>
      <c r="AIW5" s="11"/>
      <c r="AIX5" s="11"/>
      <c r="AIY5" s="11"/>
      <c r="AIZ5" s="11"/>
      <c r="AJA5" s="11"/>
      <c r="AJB5" s="11"/>
      <c r="AJC5" s="11"/>
      <c r="AJD5" s="11"/>
      <c r="AJE5" s="11"/>
      <c r="AJF5" s="11"/>
      <c r="AJG5" s="11"/>
      <c r="AJH5" s="11"/>
      <c r="AJI5" s="11"/>
      <c r="AJJ5" s="11"/>
      <c r="AJK5" s="11"/>
      <c r="AJL5" s="11"/>
      <c r="AJM5" s="11"/>
      <c r="AJN5" s="11"/>
      <c r="AJO5" s="11"/>
      <c r="AJP5" s="11"/>
      <c r="AJQ5" s="11"/>
      <c r="AJR5" s="11"/>
      <c r="AJS5" s="11"/>
      <c r="AJT5" s="11"/>
      <c r="AJU5" s="11"/>
      <c r="AJV5" s="11"/>
      <c r="AJW5" s="11"/>
      <c r="AJX5" s="11"/>
      <c r="AJY5" s="11"/>
      <c r="AJZ5" s="11"/>
      <c r="AKA5" s="11"/>
      <c r="AKB5" s="11"/>
      <c r="AKC5" s="11"/>
      <c r="AKD5" s="11"/>
      <c r="AKE5" s="11"/>
      <c r="AKF5" s="11"/>
      <c r="AKG5" s="11"/>
      <c r="AKH5" s="11"/>
      <c r="AKI5" s="11"/>
      <c r="AKJ5" s="11"/>
      <c r="AKK5" s="11"/>
      <c r="AKL5" s="11"/>
      <c r="AKM5" s="11"/>
      <c r="AKN5" s="11"/>
      <c r="AKO5" s="11"/>
      <c r="AKP5" s="11"/>
      <c r="AKQ5" s="11"/>
      <c r="AKR5" s="11"/>
      <c r="AKS5" s="11"/>
      <c r="AKT5" s="11"/>
      <c r="AKU5" s="11"/>
      <c r="AKV5" s="11"/>
      <c r="AKW5" s="11"/>
      <c r="AKX5" s="11"/>
      <c r="AKY5" s="11"/>
      <c r="AKZ5" s="11"/>
      <c r="ALA5" s="11"/>
      <c r="ALB5" s="11"/>
      <c r="ALC5" s="11"/>
      <c r="ALD5" s="11"/>
      <c r="ALE5" s="11"/>
      <c r="ALF5" s="11"/>
      <c r="ALG5" s="11"/>
      <c r="ALH5" s="11"/>
      <c r="ALI5" s="11"/>
      <c r="ALJ5" s="11"/>
      <c r="ALK5" s="11"/>
      <c r="ALL5" s="11"/>
      <c r="ALM5" s="11"/>
      <c r="ALN5" s="11"/>
      <c r="ALO5" s="11"/>
      <c r="ALP5" s="11"/>
      <c r="ALQ5" s="11"/>
      <c r="ALR5" s="11"/>
      <c r="ALS5" s="11"/>
      <c r="ALT5" s="11"/>
      <c r="ALU5" s="11"/>
      <c r="ALV5" s="11"/>
      <c r="ALW5" s="11"/>
      <c r="ALX5" s="11"/>
      <c r="ALY5" s="11"/>
      <c r="ALZ5" s="11"/>
      <c r="AMA5" s="11"/>
      <c r="AMB5" s="11"/>
      <c r="AMC5" s="11"/>
      <c r="AMD5" s="11"/>
      <c r="AME5" s="11"/>
      <c r="AMF5" s="11"/>
      <c r="AMG5" s="11"/>
      <c r="AMH5" s="11"/>
      <c r="AMI5" s="11"/>
      <c r="AMJ5" s="11"/>
      <c r="AMK5" s="11"/>
      <c r="AML5" s="11"/>
      <c r="AMM5" s="11"/>
      <c r="AMN5" s="11"/>
      <c r="AMO5" s="11"/>
      <c r="AMP5" s="11"/>
      <c r="AMQ5" s="11"/>
      <c r="AMR5" s="11"/>
      <c r="AMS5" s="11"/>
      <c r="AMT5" s="11"/>
      <c r="AMU5" s="11"/>
      <c r="AMV5" s="11"/>
      <c r="AMW5" s="11"/>
      <c r="AMX5" s="11"/>
      <c r="AMY5" s="11"/>
      <c r="AMZ5" s="11"/>
      <c r="ANA5" s="11"/>
      <c r="ANB5" s="11"/>
      <c r="ANC5" s="11"/>
      <c r="AND5" s="11"/>
      <c r="ANE5" s="11"/>
      <c r="ANF5" s="11"/>
      <c r="ANG5" s="11"/>
      <c r="ANH5" s="11"/>
      <c r="ANI5" s="11"/>
      <c r="ANJ5" s="11"/>
      <c r="ANK5" s="11"/>
      <c r="ANL5" s="11"/>
      <c r="ANM5" s="11"/>
      <c r="ANN5" s="11"/>
      <c r="ANO5" s="11"/>
      <c r="ANP5" s="11"/>
      <c r="ANQ5" s="11"/>
      <c r="ANR5" s="11"/>
      <c r="ANS5" s="11"/>
      <c r="ANT5" s="11"/>
      <c r="ANU5" s="11"/>
      <c r="ANV5" s="11"/>
      <c r="ANW5" s="11"/>
      <c r="ANX5" s="11"/>
      <c r="ANY5" s="11"/>
      <c r="ANZ5" s="11"/>
      <c r="AOA5" s="11"/>
      <c r="AOB5" s="11"/>
      <c r="AOC5" s="11"/>
      <c r="AOD5" s="11"/>
      <c r="AOE5" s="11"/>
      <c r="AOF5" s="11"/>
      <c r="AOG5" s="11"/>
      <c r="AOH5" s="11"/>
      <c r="AOI5" s="11"/>
      <c r="AOJ5" s="11"/>
      <c r="AOK5" s="11"/>
      <c r="AOL5" s="11"/>
      <c r="AOM5" s="11"/>
      <c r="AON5" s="11"/>
      <c r="AOO5" s="11"/>
      <c r="AOP5" s="11"/>
      <c r="AOQ5" s="11"/>
      <c r="AOR5" s="11"/>
      <c r="AOS5" s="11"/>
      <c r="AOT5" s="11"/>
      <c r="AOU5" s="11"/>
      <c r="AOV5" s="11"/>
      <c r="AOW5" s="11"/>
      <c r="AOX5" s="11"/>
      <c r="AOY5" s="11"/>
      <c r="AOZ5" s="11"/>
      <c r="APA5" s="11"/>
      <c r="APB5" s="11"/>
      <c r="APC5" s="11"/>
      <c r="APD5" s="11"/>
      <c r="APE5" s="11"/>
      <c r="APF5" s="11"/>
      <c r="APG5" s="11"/>
      <c r="APH5" s="11"/>
      <c r="API5" s="11"/>
      <c r="APJ5" s="11"/>
      <c r="APK5" s="11"/>
      <c r="APL5" s="11"/>
      <c r="APM5" s="11"/>
      <c r="APN5" s="11"/>
      <c r="APO5" s="11"/>
      <c r="APP5" s="11"/>
      <c r="APQ5" s="11"/>
      <c r="APR5" s="11"/>
      <c r="APS5" s="11"/>
      <c r="APT5" s="11"/>
      <c r="APU5" s="11"/>
      <c r="APV5" s="11"/>
      <c r="APW5" s="11"/>
      <c r="APX5" s="11"/>
      <c r="APY5" s="11"/>
      <c r="APZ5" s="11"/>
      <c r="AQA5" s="11"/>
      <c r="AQB5" s="11"/>
      <c r="AQC5" s="11"/>
      <c r="AQD5" s="11"/>
      <c r="AQE5" s="11"/>
      <c r="AQF5" s="11"/>
      <c r="AQG5" s="11"/>
      <c r="AQH5" s="11"/>
      <c r="AQI5" s="11"/>
      <c r="AQJ5" s="11"/>
      <c r="AQK5" s="11"/>
      <c r="AQL5" s="11"/>
      <c r="AQM5" s="11"/>
      <c r="AQN5" s="11"/>
      <c r="AQO5" s="11"/>
      <c r="AQP5" s="11"/>
      <c r="AQQ5" s="11"/>
      <c r="AQR5" s="11"/>
      <c r="AQS5" s="11"/>
      <c r="AQT5" s="11"/>
      <c r="AQU5" s="11"/>
      <c r="AQV5" s="11"/>
      <c r="AQW5" s="11"/>
      <c r="AQX5" s="11"/>
      <c r="AQY5" s="11"/>
      <c r="AQZ5" s="11"/>
      <c r="ARA5" s="11"/>
      <c r="ARB5" s="11"/>
      <c r="ARC5" s="11"/>
      <c r="ARD5" s="11"/>
      <c r="ARE5" s="11"/>
      <c r="ARF5" s="11"/>
      <c r="ARG5" s="11"/>
      <c r="ARH5" s="11"/>
      <c r="ARI5" s="11"/>
      <c r="ARJ5" s="11"/>
      <c r="ARK5" s="11"/>
      <c r="ARL5" s="11"/>
      <c r="ARM5" s="11"/>
      <c r="ARN5" s="11"/>
      <c r="ARO5" s="11"/>
      <c r="ARP5" s="11"/>
      <c r="ARQ5" s="11"/>
      <c r="ARR5" s="11"/>
      <c r="ARS5" s="11"/>
      <c r="ART5" s="11"/>
      <c r="ARU5" s="11"/>
      <c r="ARV5" s="11"/>
      <c r="ARW5" s="11"/>
      <c r="ARX5" s="11"/>
      <c r="ARY5" s="11"/>
      <c r="ARZ5" s="11"/>
      <c r="ASA5" s="11"/>
      <c r="ASB5" s="11"/>
      <c r="ASC5" s="11"/>
      <c r="ASD5" s="11"/>
      <c r="ASE5" s="11"/>
      <c r="ASF5" s="11"/>
      <c r="ASG5" s="11"/>
      <c r="ASH5" s="11"/>
      <c r="ASI5" s="11"/>
      <c r="ASJ5" s="11"/>
      <c r="ASK5" s="11"/>
      <c r="ASL5" s="11"/>
      <c r="ASM5" s="11"/>
      <c r="ASN5" s="11"/>
      <c r="ASO5" s="11"/>
      <c r="ASP5" s="11"/>
      <c r="ASQ5" s="11"/>
      <c r="ASR5" s="11"/>
      <c r="ASS5" s="11"/>
      <c r="AST5" s="11"/>
      <c r="ASU5" s="11"/>
      <c r="ASV5" s="11"/>
      <c r="ASW5" s="11"/>
      <c r="ASX5" s="11"/>
      <c r="ASY5" s="11"/>
      <c r="ASZ5" s="11"/>
      <c r="ATA5" s="11"/>
      <c r="ATB5" s="11"/>
      <c r="ATC5" s="11"/>
      <c r="ATD5" s="11"/>
      <c r="ATE5" s="11"/>
      <c r="ATF5" s="11"/>
      <c r="ATG5" s="11"/>
      <c r="ATH5" s="11"/>
      <c r="ATI5" s="11"/>
      <c r="ATJ5" s="11"/>
      <c r="ATK5" s="11"/>
      <c r="ATL5" s="11"/>
      <c r="ATM5" s="11"/>
      <c r="ATN5" s="11"/>
      <c r="ATO5" s="11"/>
      <c r="ATP5" s="11"/>
      <c r="ATQ5" s="11"/>
      <c r="ATR5" s="11"/>
      <c r="ATS5" s="11"/>
      <c r="ATT5" s="11"/>
      <c r="ATU5" s="11"/>
      <c r="ATV5" s="11"/>
      <c r="ATW5" s="11"/>
      <c r="ATX5" s="11"/>
      <c r="ATY5" s="11"/>
      <c r="ATZ5" s="11"/>
      <c r="AUA5" s="11"/>
      <c r="AUB5" s="11"/>
      <c r="AUC5" s="11"/>
      <c r="AUD5" s="11"/>
      <c r="AUE5" s="11"/>
      <c r="AUF5" s="11"/>
      <c r="AUG5" s="11"/>
      <c r="AUH5" s="11"/>
      <c r="AUI5" s="11"/>
      <c r="AUJ5" s="11"/>
      <c r="AUK5" s="11"/>
      <c r="AUL5" s="11"/>
      <c r="AUM5" s="11"/>
      <c r="AUN5" s="11"/>
      <c r="AUO5" s="11"/>
      <c r="AUP5" s="11"/>
      <c r="AUQ5" s="11"/>
      <c r="AUR5" s="11"/>
      <c r="AUS5" s="11"/>
      <c r="AUT5" s="11"/>
      <c r="AUU5" s="11"/>
      <c r="AUV5" s="11"/>
      <c r="AUW5" s="11"/>
      <c r="AUX5" s="11"/>
      <c r="AUY5" s="11"/>
      <c r="AUZ5" s="11"/>
      <c r="AVA5" s="11"/>
      <c r="AVB5" s="11"/>
      <c r="AVC5" s="11"/>
      <c r="AVD5" s="11"/>
      <c r="AVE5" s="11"/>
      <c r="AVF5" s="11"/>
      <c r="AVG5" s="11"/>
      <c r="AVH5" s="11"/>
      <c r="AVI5" s="11"/>
      <c r="AVJ5" s="11"/>
      <c r="AVK5" s="11"/>
      <c r="AVL5" s="11"/>
      <c r="AVM5" s="11"/>
      <c r="AVN5" s="11"/>
      <c r="AVO5" s="11"/>
      <c r="AVP5" s="11"/>
      <c r="AVQ5" s="11"/>
      <c r="AVR5" s="11"/>
      <c r="AVS5" s="11"/>
      <c r="AVT5" s="11"/>
      <c r="AVU5" s="11"/>
      <c r="AVV5" s="11"/>
    </row>
    <row r="6" spans="1:3713" s="11" customFormat="1">
      <c r="B6" s="508" t="s">
        <v>409</v>
      </c>
      <c r="C6" s="509"/>
      <c r="D6" s="509"/>
      <c r="E6" s="509"/>
      <c r="F6" s="509"/>
      <c r="G6" s="509"/>
      <c r="H6" s="509"/>
      <c r="I6" s="509"/>
      <c r="J6" s="509"/>
      <c r="S6" s="417"/>
      <c r="T6" s="35"/>
    </row>
    <row r="7" spans="1:3713" s="14" customFormat="1" ht="15" customHeight="1">
      <c r="A7" s="11"/>
      <c r="B7" s="157" t="s">
        <v>184</v>
      </c>
      <c r="C7" s="511" t="s">
        <v>187</v>
      </c>
      <c r="D7" s="511"/>
      <c r="E7" s="511"/>
      <c r="F7" s="511"/>
      <c r="G7" s="158" t="s">
        <v>186</v>
      </c>
      <c r="H7" s="158"/>
      <c r="I7" s="158"/>
      <c r="J7" s="158"/>
      <c r="K7" s="11"/>
      <c r="L7" s="11"/>
      <c r="M7" s="11"/>
      <c r="N7" s="11"/>
      <c r="O7" s="11"/>
      <c r="P7" s="11"/>
      <c r="Q7" s="11"/>
      <c r="R7" s="11"/>
      <c r="S7" s="417"/>
      <c r="T7" s="35"/>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1"/>
      <c r="HG7" s="11"/>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1"/>
      <c r="IL7" s="11"/>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1"/>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1"/>
      <c r="KU7" s="11"/>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1"/>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c r="NC7" s="11"/>
      <c r="ND7" s="11"/>
      <c r="NE7" s="11"/>
      <c r="NF7" s="11"/>
      <c r="NG7" s="11"/>
      <c r="NH7" s="11"/>
      <c r="NI7" s="11"/>
      <c r="NJ7" s="11"/>
      <c r="NK7" s="11"/>
      <c r="NL7" s="11"/>
      <c r="NM7" s="11"/>
      <c r="NN7" s="11"/>
      <c r="NO7" s="11"/>
      <c r="NP7" s="11"/>
      <c r="NQ7" s="11"/>
      <c r="NR7" s="11"/>
      <c r="NS7" s="11"/>
      <c r="NT7" s="11"/>
      <c r="NU7" s="11"/>
      <c r="NV7" s="11"/>
      <c r="NW7" s="11"/>
      <c r="NX7" s="11"/>
      <c r="NY7" s="11"/>
      <c r="NZ7" s="11"/>
      <c r="OA7" s="11"/>
      <c r="OB7" s="11"/>
      <c r="OC7" s="11"/>
      <c r="OD7" s="11"/>
      <c r="OE7" s="11"/>
      <c r="OF7" s="11"/>
      <c r="OG7" s="11"/>
      <c r="OH7" s="11"/>
      <c r="OI7" s="11"/>
      <c r="OJ7" s="11"/>
      <c r="OK7" s="11"/>
      <c r="OL7" s="11"/>
      <c r="OM7" s="11"/>
      <c r="ON7" s="11"/>
      <c r="OO7" s="11"/>
      <c r="OP7" s="11"/>
      <c r="OQ7" s="11"/>
      <c r="OR7" s="11"/>
      <c r="OS7" s="11"/>
      <c r="OT7" s="11"/>
      <c r="OU7" s="11"/>
      <c r="OV7" s="11"/>
      <c r="OW7" s="11"/>
      <c r="OX7" s="11"/>
      <c r="OY7" s="11"/>
      <c r="OZ7" s="11"/>
      <c r="PA7" s="11"/>
      <c r="PB7" s="11"/>
      <c r="PC7" s="11"/>
      <c r="PD7" s="11"/>
      <c r="PE7" s="11"/>
      <c r="PF7" s="11"/>
      <c r="PG7" s="11"/>
      <c r="PH7" s="11"/>
      <c r="PI7" s="11"/>
      <c r="PJ7" s="11"/>
      <c r="PK7" s="11"/>
      <c r="PL7" s="11"/>
      <c r="PM7" s="11"/>
      <c r="PN7" s="11"/>
      <c r="PO7" s="11"/>
      <c r="PP7" s="11"/>
      <c r="PQ7" s="11"/>
      <c r="PR7" s="11"/>
      <c r="PS7" s="11"/>
      <c r="PT7" s="11"/>
      <c r="PU7" s="11"/>
      <c r="PV7" s="11"/>
      <c r="PW7" s="11"/>
      <c r="PX7" s="11"/>
      <c r="PY7" s="11"/>
      <c r="PZ7" s="11"/>
      <c r="QA7" s="11"/>
      <c r="QB7" s="11"/>
      <c r="QC7" s="11"/>
      <c r="QD7" s="11"/>
      <c r="QE7" s="11"/>
      <c r="QF7" s="11"/>
      <c r="QG7" s="11"/>
      <c r="QH7" s="11"/>
      <c r="QI7" s="11"/>
      <c r="QJ7" s="11"/>
      <c r="QK7" s="11"/>
      <c r="QL7" s="11"/>
      <c r="QM7" s="11"/>
      <c r="QN7" s="11"/>
      <c r="QO7" s="11"/>
      <c r="QP7" s="11"/>
      <c r="QQ7" s="11"/>
      <c r="QR7" s="11"/>
      <c r="QS7" s="11"/>
      <c r="QT7" s="11"/>
      <c r="QU7" s="11"/>
      <c r="QV7" s="11"/>
      <c r="QW7" s="11"/>
      <c r="QX7" s="11"/>
      <c r="QY7" s="11"/>
      <c r="QZ7" s="11"/>
      <c r="RA7" s="11"/>
      <c r="RB7" s="11"/>
      <c r="RC7" s="11"/>
      <c r="RD7" s="11"/>
      <c r="RE7" s="11"/>
      <c r="RF7" s="11"/>
      <c r="RG7" s="11"/>
      <c r="RH7" s="11"/>
      <c r="RI7" s="11"/>
      <c r="RJ7" s="11"/>
      <c r="RK7" s="11"/>
      <c r="RL7" s="11"/>
      <c r="RM7" s="11"/>
      <c r="RN7" s="11"/>
      <c r="RO7" s="11"/>
      <c r="RP7" s="11"/>
      <c r="RQ7" s="11"/>
      <c r="RR7" s="11"/>
      <c r="RS7" s="11"/>
      <c r="RT7" s="11"/>
      <c r="RU7" s="11"/>
      <c r="RV7" s="11"/>
      <c r="RW7" s="11"/>
      <c r="RX7" s="11"/>
      <c r="RY7" s="11"/>
      <c r="RZ7" s="11"/>
      <c r="SA7" s="11"/>
      <c r="SB7" s="11"/>
      <c r="SC7" s="11"/>
      <c r="SD7" s="11"/>
      <c r="SE7" s="11"/>
      <c r="SF7" s="11"/>
      <c r="SG7" s="11"/>
      <c r="SH7" s="11"/>
      <c r="SI7" s="11"/>
      <c r="SJ7" s="11"/>
      <c r="SK7" s="11"/>
      <c r="SL7" s="11"/>
      <c r="SM7" s="11"/>
      <c r="SN7" s="11"/>
      <c r="SO7" s="11"/>
      <c r="SP7" s="11"/>
      <c r="SQ7" s="11"/>
      <c r="SR7" s="11"/>
      <c r="SS7" s="11"/>
      <c r="ST7" s="11"/>
      <c r="SU7" s="11"/>
      <c r="SV7" s="11"/>
      <c r="SW7" s="11"/>
      <c r="SX7" s="11"/>
      <c r="SY7" s="11"/>
      <c r="SZ7" s="11"/>
      <c r="TA7" s="11"/>
      <c r="TB7" s="11"/>
      <c r="TC7" s="11"/>
      <c r="TD7" s="11"/>
      <c r="TE7" s="11"/>
      <c r="TF7" s="11"/>
      <c r="TG7" s="11"/>
      <c r="TH7" s="11"/>
      <c r="TI7" s="11"/>
      <c r="TJ7" s="11"/>
      <c r="TK7" s="11"/>
      <c r="TL7" s="11"/>
      <c r="TM7" s="11"/>
      <c r="TN7" s="11"/>
      <c r="TO7" s="11"/>
      <c r="TP7" s="11"/>
      <c r="TQ7" s="11"/>
      <c r="TR7" s="11"/>
      <c r="TS7" s="11"/>
      <c r="TT7" s="11"/>
      <c r="TU7" s="11"/>
      <c r="TV7" s="11"/>
      <c r="TW7" s="11"/>
      <c r="TX7" s="11"/>
      <c r="TY7" s="11"/>
      <c r="TZ7" s="11"/>
      <c r="UA7" s="11"/>
      <c r="UB7" s="11"/>
      <c r="UC7" s="11"/>
      <c r="UD7" s="11"/>
      <c r="UE7" s="11"/>
      <c r="UF7" s="11"/>
      <c r="UG7" s="11"/>
      <c r="UH7" s="11"/>
      <c r="UI7" s="11"/>
      <c r="UJ7" s="11"/>
      <c r="UK7" s="11"/>
      <c r="UL7" s="11"/>
      <c r="UM7" s="11"/>
      <c r="UN7" s="11"/>
      <c r="UO7" s="11"/>
      <c r="UP7" s="11"/>
      <c r="UQ7" s="11"/>
      <c r="UR7" s="11"/>
      <c r="US7" s="11"/>
      <c r="UT7" s="11"/>
      <c r="UU7" s="11"/>
      <c r="UV7" s="11"/>
      <c r="UW7" s="11"/>
      <c r="UX7" s="11"/>
      <c r="UY7" s="11"/>
      <c r="UZ7" s="11"/>
      <c r="VA7" s="11"/>
      <c r="VB7" s="11"/>
      <c r="VC7" s="11"/>
      <c r="VD7" s="11"/>
      <c r="VE7" s="11"/>
      <c r="VF7" s="11"/>
      <c r="VG7" s="11"/>
      <c r="VH7" s="11"/>
      <c r="VI7" s="11"/>
      <c r="VJ7" s="11"/>
      <c r="VK7" s="11"/>
      <c r="VL7" s="11"/>
      <c r="VM7" s="11"/>
      <c r="VN7" s="11"/>
      <c r="VO7" s="11"/>
      <c r="VP7" s="11"/>
      <c r="VQ7" s="11"/>
      <c r="VR7" s="11"/>
      <c r="VS7" s="11"/>
      <c r="VT7" s="11"/>
      <c r="VU7" s="11"/>
      <c r="VV7" s="11"/>
      <c r="VW7" s="11"/>
      <c r="VX7" s="11"/>
      <c r="VY7" s="11"/>
      <c r="VZ7" s="11"/>
      <c r="WA7" s="11"/>
      <c r="WB7" s="11"/>
      <c r="WC7" s="11"/>
      <c r="WD7" s="11"/>
      <c r="WE7" s="11"/>
      <c r="WF7" s="11"/>
      <c r="WG7" s="11"/>
      <c r="WH7" s="11"/>
      <c r="WI7" s="11"/>
      <c r="WJ7" s="11"/>
      <c r="WK7" s="11"/>
      <c r="WL7" s="11"/>
      <c r="WM7" s="11"/>
      <c r="WN7" s="11"/>
      <c r="WO7" s="11"/>
      <c r="WP7" s="11"/>
      <c r="WQ7" s="11"/>
      <c r="WR7" s="11"/>
      <c r="WS7" s="11"/>
      <c r="WT7" s="11"/>
      <c r="WU7" s="11"/>
      <c r="WV7" s="11"/>
      <c r="WW7" s="11"/>
      <c r="WX7" s="11"/>
      <c r="WY7" s="11"/>
      <c r="WZ7" s="11"/>
      <c r="XA7" s="11"/>
      <c r="XB7" s="11"/>
      <c r="XC7" s="11"/>
      <c r="XD7" s="11"/>
      <c r="XE7" s="11"/>
      <c r="XF7" s="11"/>
      <c r="XG7" s="11"/>
      <c r="XH7" s="11"/>
      <c r="XI7" s="11"/>
      <c r="XJ7" s="11"/>
      <c r="XK7" s="11"/>
      <c r="XL7" s="11"/>
      <c r="XM7" s="11"/>
      <c r="XN7" s="11"/>
      <c r="XO7" s="11"/>
      <c r="XP7" s="11"/>
      <c r="XQ7" s="11"/>
      <c r="XR7" s="11"/>
      <c r="XS7" s="11"/>
      <c r="XT7" s="11"/>
      <c r="XU7" s="11"/>
      <c r="XV7" s="11"/>
      <c r="XW7" s="11"/>
      <c r="XX7" s="11"/>
      <c r="XY7" s="11"/>
      <c r="XZ7" s="11"/>
      <c r="YA7" s="11"/>
      <c r="YB7" s="11"/>
      <c r="YC7" s="11"/>
      <c r="YD7" s="11"/>
      <c r="YE7" s="11"/>
      <c r="YF7" s="11"/>
      <c r="YG7" s="11"/>
      <c r="YH7" s="11"/>
      <c r="YI7" s="11"/>
      <c r="YJ7" s="11"/>
      <c r="YK7" s="11"/>
      <c r="YL7" s="11"/>
      <c r="YM7" s="11"/>
      <c r="YN7" s="11"/>
      <c r="YO7" s="11"/>
      <c r="YP7" s="11"/>
      <c r="YQ7" s="11"/>
      <c r="YR7" s="11"/>
      <c r="YS7" s="11"/>
      <c r="YT7" s="11"/>
      <c r="YU7" s="11"/>
      <c r="YV7" s="11"/>
      <c r="YW7" s="11"/>
      <c r="YX7" s="11"/>
      <c r="YY7" s="11"/>
      <c r="YZ7" s="11"/>
      <c r="ZA7" s="11"/>
      <c r="ZB7" s="11"/>
      <c r="ZC7" s="11"/>
      <c r="ZD7" s="11"/>
      <c r="ZE7" s="11"/>
      <c r="ZF7" s="11"/>
      <c r="ZG7" s="11"/>
      <c r="ZH7" s="11"/>
      <c r="ZI7" s="11"/>
      <c r="ZJ7" s="11"/>
      <c r="ZK7" s="11"/>
      <c r="ZL7" s="11"/>
      <c r="ZM7" s="11"/>
      <c r="ZN7" s="11"/>
      <c r="ZO7" s="11"/>
      <c r="ZP7" s="11"/>
      <c r="ZQ7" s="11"/>
      <c r="ZR7" s="11"/>
      <c r="ZS7" s="11"/>
      <c r="ZT7" s="11"/>
      <c r="ZU7" s="11"/>
      <c r="ZV7" s="11"/>
      <c r="ZW7" s="11"/>
      <c r="ZX7" s="11"/>
      <c r="ZY7" s="11"/>
      <c r="ZZ7" s="11"/>
      <c r="AAA7" s="11"/>
      <c r="AAB7" s="11"/>
      <c r="AAC7" s="11"/>
      <c r="AAD7" s="11"/>
      <c r="AAE7" s="11"/>
      <c r="AAF7" s="11"/>
      <c r="AAG7" s="11"/>
      <c r="AAH7" s="11"/>
      <c r="AAI7" s="11"/>
      <c r="AAJ7" s="11"/>
      <c r="AAK7" s="11"/>
      <c r="AAL7" s="11"/>
      <c r="AAM7" s="11"/>
      <c r="AAN7" s="11"/>
      <c r="AAO7" s="11"/>
      <c r="AAP7" s="11"/>
      <c r="AAQ7" s="11"/>
      <c r="AAR7" s="11"/>
      <c r="AAS7" s="11"/>
      <c r="AAT7" s="11"/>
      <c r="AAU7" s="11"/>
      <c r="AAV7" s="11"/>
      <c r="AAW7" s="11"/>
      <c r="AAX7" s="11"/>
      <c r="AAY7" s="11"/>
      <c r="AAZ7" s="11"/>
      <c r="ABA7" s="11"/>
      <c r="ABB7" s="11"/>
      <c r="ABC7" s="11"/>
      <c r="ABD7" s="11"/>
      <c r="ABE7" s="11"/>
      <c r="ABF7" s="11"/>
      <c r="ABG7" s="11"/>
      <c r="ABH7" s="11"/>
      <c r="ABI7" s="11"/>
      <c r="ABJ7" s="11"/>
      <c r="ABK7" s="11"/>
      <c r="ABL7" s="11"/>
      <c r="ABM7" s="11"/>
      <c r="ABN7" s="11"/>
      <c r="ABO7" s="11"/>
      <c r="ABP7" s="11"/>
      <c r="ABQ7" s="11"/>
      <c r="ABR7" s="11"/>
      <c r="ABS7" s="11"/>
      <c r="ABT7" s="11"/>
      <c r="ABU7" s="11"/>
      <c r="ABV7" s="11"/>
      <c r="ABW7" s="11"/>
      <c r="ABX7" s="11"/>
      <c r="ABY7" s="11"/>
      <c r="ABZ7" s="11"/>
      <c r="ACA7" s="11"/>
      <c r="ACB7" s="11"/>
      <c r="ACC7" s="11"/>
      <c r="ACD7" s="11"/>
      <c r="ACE7" s="11"/>
      <c r="ACF7" s="11"/>
      <c r="ACG7" s="11"/>
      <c r="ACH7" s="11"/>
      <c r="ACI7" s="11"/>
      <c r="ACJ7" s="11"/>
      <c r="ACK7" s="11"/>
      <c r="ACL7" s="11"/>
      <c r="ACM7" s="11"/>
      <c r="ACN7" s="11"/>
      <c r="ACO7" s="11"/>
      <c r="ACP7" s="11"/>
      <c r="ACQ7" s="11"/>
      <c r="ACR7" s="11"/>
      <c r="ACS7" s="11"/>
      <c r="ACT7" s="11"/>
      <c r="ACU7" s="11"/>
      <c r="ACV7" s="11"/>
      <c r="ACW7" s="11"/>
      <c r="ACX7" s="11"/>
      <c r="ACY7" s="11"/>
      <c r="ACZ7" s="11"/>
      <c r="ADA7" s="11"/>
      <c r="ADB7" s="11"/>
      <c r="ADC7" s="11"/>
      <c r="ADD7" s="11"/>
      <c r="ADE7" s="11"/>
      <c r="ADF7" s="11"/>
      <c r="ADG7" s="11"/>
      <c r="ADH7" s="11"/>
      <c r="ADI7" s="11"/>
      <c r="ADJ7" s="11"/>
      <c r="ADK7" s="11"/>
      <c r="ADL7" s="11"/>
      <c r="ADM7" s="11"/>
      <c r="ADN7" s="11"/>
      <c r="ADO7" s="11"/>
      <c r="ADP7" s="11"/>
      <c r="ADQ7" s="11"/>
      <c r="ADR7" s="11"/>
      <c r="ADS7" s="11"/>
      <c r="ADT7" s="11"/>
      <c r="ADU7" s="11"/>
      <c r="ADV7" s="11"/>
      <c r="ADW7" s="11"/>
      <c r="ADX7" s="11"/>
      <c r="ADY7" s="11"/>
      <c r="ADZ7" s="11"/>
      <c r="AEA7" s="11"/>
      <c r="AEB7" s="11"/>
      <c r="AEC7" s="11"/>
      <c r="AED7" s="11"/>
      <c r="AEE7" s="11"/>
      <c r="AEF7" s="11"/>
      <c r="AEG7" s="11"/>
      <c r="AEH7" s="11"/>
      <c r="AEI7" s="11"/>
      <c r="AEJ7" s="11"/>
      <c r="AEK7" s="11"/>
      <c r="AEL7" s="11"/>
      <c r="AEM7" s="11"/>
      <c r="AEN7" s="11"/>
      <c r="AEO7" s="11"/>
      <c r="AEP7" s="11"/>
      <c r="AEQ7" s="11"/>
      <c r="AER7" s="11"/>
      <c r="AES7" s="11"/>
      <c r="AET7" s="11"/>
      <c r="AEU7" s="11"/>
      <c r="AEV7" s="11"/>
      <c r="AEW7" s="11"/>
      <c r="AEX7" s="11"/>
      <c r="AEY7" s="11"/>
      <c r="AEZ7" s="11"/>
      <c r="AFA7" s="11"/>
      <c r="AFB7" s="11"/>
      <c r="AFC7" s="11"/>
      <c r="AFD7" s="11"/>
      <c r="AFE7" s="11"/>
      <c r="AFF7" s="11"/>
      <c r="AFG7" s="11"/>
      <c r="AFH7" s="11"/>
      <c r="AFI7" s="11"/>
      <c r="AFJ7" s="11"/>
      <c r="AFK7" s="11"/>
      <c r="AFL7" s="11"/>
      <c r="AFM7" s="11"/>
      <c r="AFN7" s="11"/>
      <c r="AFO7" s="11"/>
      <c r="AFP7" s="11"/>
      <c r="AFQ7" s="11"/>
      <c r="AFR7" s="11"/>
      <c r="AFS7" s="11"/>
      <c r="AFT7" s="11"/>
      <c r="AFU7" s="11"/>
      <c r="AFV7" s="11"/>
      <c r="AFW7" s="11"/>
      <c r="AFX7" s="11"/>
      <c r="AFY7" s="11"/>
      <c r="AFZ7" s="11"/>
      <c r="AGA7" s="11"/>
      <c r="AGB7" s="11"/>
      <c r="AGC7" s="11"/>
      <c r="AGD7" s="11"/>
      <c r="AGE7" s="11"/>
      <c r="AGF7" s="11"/>
      <c r="AGG7" s="11"/>
      <c r="AGH7" s="11"/>
      <c r="AGI7" s="11"/>
      <c r="AGJ7" s="11"/>
      <c r="AGK7" s="11"/>
      <c r="AGL7" s="11"/>
      <c r="AGM7" s="11"/>
      <c r="AGN7" s="11"/>
      <c r="AGO7" s="11"/>
      <c r="AGP7" s="11"/>
      <c r="AGQ7" s="11"/>
      <c r="AGR7" s="11"/>
      <c r="AGS7" s="11"/>
      <c r="AGT7" s="11"/>
      <c r="AGU7" s="11"/>
      <c r="AGV7" s="11"/>
      <c r="AGW7" s="11"/>
      <c r="AGX7" s="11"/>
      <c r="AGY7" s="11"/>
      <c r="AGZ7" s="11"/>
      <c r="AHA7" s="11"/>
      <c r="AHB7" s="11"/>
      <c r="AHC7" s="11"/>
      <c r="AHD7" s="11"/>
      <c r="AHE7" s="11"/>
      <c r="AHF7" s="11"/>
      <c r="AHG7" s="11"/>
      <c r="AHH7" s="11"/>
      <c r="AHI7" s="11"/>
      <c r="AHJ7" s="11"/>
      <c r="AHK7" s="11"/>
      <c r="AHL7" s="11"/>
      <c r="AHM7" s="11"/>
      <c r="AHN7" s="11"/>
      <c r="AHO7" s="11"/>
      <c r="AHP7" s="11"/>
      <c r="AHQ7" s="11"/>
      <c r="AHR7" s="11"/>
      <c r="AHS7" s="11"/>
      <c r="AHT7" s="11"/>
      <c r="AHU7" s="11"/>
      <c r="AHV7" s="11"/>
      <c r="AHW7" s="11"/>
      <c r="AHX7" s="11"/>
      <c r="AHY7" s="11"/>
      <c r="AHZ7" s="11"/>
      <c r="AIA7" s="11"/>
      <c r="AIB7" s="11"/>
      <c r="AIC7" s="11"/>
      <c r="AID7" s="11"/>
      <c r="AIE7" s="11"/>
      <c r="AIF7" s="11"/>
      <c r="AIG7" s="11"/>
      <c r="AIH7" s="11"/>
      <c r="AII7" s="11"/>
      <c r="AIJ7" s="11"/>
      <c r="AIK7" s="11"/>
      <c r="AIL7" s="11"/>
      <c r="AIM7" s="11"/>
      <c r="AIN7" s="11"/>
      <c r="AIO7" s="11"/>
      <c r="AIP7" s="11"/>
      <c r="AIQ7" s="11"/>
      <c r="AIR7" s="11"/>
      <c r="AIS7" s="11"/>
      <c r="AIT7" s="11"/>
      <c r="AIU7" s="11"/>
      <c r="AIV7" s="11"/>
      <c r="AIW7" s="11"/>
      <c r="AIX7" s="11"/>
      <c r="AIY7" s="11"/>
      <c r="AIZ7" s="11"/>
      <c r="AJA7" s="11"/>
      <c r="AJB7" s="11"/>
      <c r="AJC7" s="11"/>
      <c r="AJD7" s="11"/>
      <c r="AJE7" s="11"/>
      <c r="AJF7" s="11"/>
      <c r="AJG7" s="11"/>
      <c r="AJH7" s="11"/>
      <c r="AJI7" s="11"/>
      <c r="AJJ7" s="11"/>
      <c r="AJK7" s="11"/>
      <c r="AJL7" s="11"/>
      <c r="AJM7" s="11"/>
      <c r="AJN7" s="11"/>
      <c r="AJO7" s="11"/>
      <c r="AJP7" s="11"/>
      <c r="AJQ7" s="11"/>
      <c r="AJR7" s="11"/>
      <c r="AJS7" s="11"/>
      <c r="AJT7" s="11"/>
      <c r="AJU7" s="11"/>
      <c r="AJV7" s="11"/>
      <c r="AJW7" s="11"/>
      <c r="AJX7" s="11"/>
      <c r="AJY7" s="11"/>
      <c r="AJZ7" s="11"/>
      <c r="AKA7" s="11"/>
      <c r="AKB7" s="11"/>
      <c r="AKC7" s="11"/>
      <c r="AKD7" s="11"/>
      <c r="AKE7" s="11"/>
      <c r="AKF7" s="11"/>
      <c r="AKG7" s="11"/>
      <c r="AKH7" s="11"/>
      <c r="AKI7" s="11"/>
      <c r="AKJ7" s="11"/>
      <c r="AKK7" s="11"/>
      <c r="AKL7" s="11"/>
      <c r="AKM7" s="11"/>
      <c r="AKN7" s="11"/>
      <c r="AKO7" s="11"/>
      <c r="AKP7" s="11"/>
      <c r="AKQ7" s="11"/>
      <c r="AKR7" s="11"/>
      <c r="AKS7" s="11"/>
      <c r="AKT7" s="11"/>
      <c r="AKU7" s="11"/>
      <c r="AKV7" s="11"/>
      <c r="AKW7" s="11"/>
      <c r="AKX7" s="11"/>
      <c r="AKY7" s="11"/>
      <c r="AKZ7" s="11"/>
      <c r="ALA7" s="11"/>
      <c r="ALB7" s="11"/>
      <c r="ALC7" s="11"/>
      <c r="ALD7" s="11"/>
      <c r="ALE7" s="11"/>
      <c r="ALF7" s="11"/>
      <c r="ALG7" s="11"/>
      <c r="ALH7" s="11"/>
      <c r="ALI7" s="11"/>
      <c r="ALJ7" s="11"/>
      <c r="ALK7" s="11"/>
      <c r="ALL7" s="11"/>
      <c r="ALM7" s="11"/>
      <c r="ALN7" s="11"/>
      <c r="ALO7" s="11"/>
      <c r="ALP7" s="11"/>
      <c r="ALQ7" s="11"/>
      <c r="ALR7" s="11"/>
      <c r="ALS7" s="11"/>
      <c r="ALT7" s="11"/>
      <c r="ALU7" s="11"/>
      <c r="ALV7" s="11"/>
      <c r="ALW7" s="11"/>
      <c r="ALX7" s="11"/>
      <c r="ALY7" s="11"/>
      <c r="ALZ7" s="11"/>
      <c r="AMA7" s="11"/>
      <c r="AMB7" s="11"/>
      <c r="AMC7" s="11"/>
      <c r="AMD7" s="11"/>
      <c r="AME7" s="11"/>
      <c r="AMF7" s="11"/>
      <c r="AMG7" s="11"/>
      <c r="AMH7" s="11"/>
      <c r="AMI7" s="11"/>
      <c r="AMJ7" s="11"/>
      <c r="AMK7" s="11"/>
      <c r="AML7" s="11"/>
      <c r="AMM7" s="11"/>
      <c r="AMN7" s="11"/>
      <c r="AMO7" s="11"/>
      <c r="AMP7" s="11"/>
      <c r="AMQ7" s="11"/>
      <c r="AMR7" s="11"/>
      <c r="AMS7" s="11"/>
      <c r="AMT7" s="11"/>
      <c r="AMU7" s="11"/>
      <c r="AMV7" s="11"/>
      <c r="AMW7" s="11"/>
      <c r="AMX7" s="11"/>
      <c r="AMY7" s="11"/>
      <c r="AMZ7" s="11"/>
      <c r="ANA7" s="11"/>
      <c r="ANB7" s="11"/>
      <c r="ANC7" s="11"/>
      <c r="AND7" s="11"/>
      <c r="ANE7" s="11"/>
      <c r="ANF7" s="11"/>
      <c r="ANG7" s="11"/>
      <c r="ANH7" s="11"/>
      <c r="ANI7" s="11"/>
      <c r="ANJ7" s="11"/>
      <c r="ANK7" s="11"/>
      <c r="ANL7" s="11"/>
      <c r="ANM7" s="11"/>
      <c r="ANN7" s="11"/>
      <c r="ANO7" s="11"/>
      <c r="ANP7" s="11"/>
      <c r="ANQ7" s="11"/>
      <c r="ANR7" s="11"/>
      <c r="ANS7" s="11"/>
      <c r="ANT7" s="11"/>
      <c r="ANU7" s="11"/>
      <c r="ANV7" s="11"/>
      <c r="ANW7" s="11"/>
      <c r="ANX7" s="11"/>
      <c r="ANY7" s="11"/>
      <c r="ANZ7" s="11"/>
      <c r="AOA7" s="11"/>
      <c r="AOB7" s="11"/>
      <c r="AOC7" s="11"/>
      <c r="AOD7" s="11"/>
      <c r="AOE7" s="11"/>
      <c r="AOF7" s="11"/>
      <c r="AOG7" s="11"/>
      <c r="AOH7" s="11"/>
      <c r="AOI7" s="11"/>
      <c r="AOJ7" s="11"/>
      <c r="AOK7" s="11"/>
      <c r="AOL7" s="11"/>
      <c r="AOM7" s="11"/>
      <c r="AON7" s="11"/>
      <c r="AOO7" s="11"/>
      <c r="AOP7" s="11"/>
      <c r="AOQ7" s="11"/>
      <c r="AOR7" s="11"/>
      <c r="AOS7" s="11"/>
      <c r="AOT7" s="11"/>
      <c r="AOU7" s="11"/>
      <c r="AOV7" s="11"/>
      <c r="AOW7" s="11"/>
      <c r="AOX7" s="11"/>
      <c r="AOY7" s="11"/>
      <c r="AOZ7" s="11"/>
      <c r="APA7" s="11"/>
      <c r="APB7" s="11"/>
      <c r="APC7" s="11"/>
      <c r="APD7" s="11"/>
      <c r="APE7" s="11"/>
      <c r="APF7" s="11"/>
      <c r="APG7" s="11"/>
      <c r="APH7" s="11"/>
      <c r="API7" s="11"/>
      <c r="APJ7" s="11"/>
      <c r="APK7" s="11"/>
      <c r="APL7" s="11"/>
      <c r="APM7" s="11"/>
      <c r="APN7" s="11"/>
      <c r="APO7" s="11"/>
      <c r="APP7" s="11"/>
      <c r="APQ7" s="11"/>
      <c r="APR7" s="11"/>
      <c r="APS7" s="11"/>
      <c r="APT7" s="11"/>
      <c r="APU7" s="11"/>
      <c r="APV7" s="11"/>
      <c r="APW7" s="11"/>
      <c r="APX7" s="11"/>
      <c r="APY7" s="11"/>
      <c r="APZ7" s="11"/>
      <c r="AQA7" s="11"/>
      <c r="AQB7" s="11"/>
      <c r="AQC7" s="11"/>
      <c r="AQD7" s="11"/>
      <c r="AQE7" s="11"/>
      <c r="AQF7" s="11"/>
      <c r="AQG7" s="11"/>
      <c r="AQH7" s="11"/>
      <c r="AQI7" s="11"/>
      <c r="AQJ7" s="11"/>
      <c r="AQK7" s="11"/>
      <c r="AQL7" s="11"/>
      <c r="AQM7" s="11"/>
      <c r="AQN7" s="11"/>
      <c r="AQO7" s="11"/>
      <c r="AQP7" s="11"/>
      <c r="AQQ7" s="11"/>
      <c r="AQR7" s="11"/>
      <c r="AQS7" s="11"/>
      <c r="AQT7" s="11"/>
      <c r="AQU7" s="11"/>
      <c r="AQV7" s="11"/>
      <c r="AQW7" s="11"/>
      <c r="AQX7" s="11"/>
      <c r="AQY7" s="11"/>
      <c r="AQZ7" s="11"/>
      <c r="ARA7" s="11"/>
      <c r="ARB7" s="11"/>
      <c r="ARC7" s="11"/>
      <c r="ARD7" s="11"/>
      <c r="ARE7" s="11"/>
      <c r="ARF7" s="11"/>
      <c r="ARG7" s="11"/>
      <c r="ARH7" s="11"/>
      <c r="ARI7" s="11"/>
      <c r="ARJ7" s="11"/>
      <c r="ARK7" s="11"/>
      <c r="ARL7" s="11"/>
      <c r="ARM7" s="11"/>
      <c r="ARN7" s="11"/>
      <c r="ARO7" s="11"/>
      <c r="ARP7" s="11"/>
      <c r="ARQ7" s="11"/>
      <c r="ARR7" s="11"/>
      <c r="ARS7" s="11"/>
      <c r="ART7" s="11"/>
      <c r="ARU7" s="11"/>
      <c r="ARV7" s="11"/>
      <c r="ARW7" s="11"/>
      <c r="ARX7" s="11"/>
      <c r="ARY7" s="11"/>
      <c r="ARZ7" s="11"/>
      <c r="ASA7" s="11"/>
      <c r="ASB7" s="11"/>
      <c r="ASC7" s="11"/>
      <c r="ASD7" s="11"/>
      <c r="ASE7" s="11"/>
      <c r="ASF7" s="11"/>
      <c r="ASG7" s="11"/>
      <c r="ASH7" s="11"/>
      <c r="ASI7" s="11"/>
      <c r="ASJ7" s="11"/>
      <c r="ASK7" s="11"/>
      <c r="ASL7" s="11"/>
      <c r="ASM7" s="11"/>
      <c r="ASN7" s="11"/>
      <c r="ASO7" s="11"/>
      <c r="ASP7" s="11"/>
      <c r="ASQ7" s="11"/>
      <c r="ASR7" s="11"/>
      <c r="ASS7" s="11"/>
      <c r="AST7" s="11"/>
      <c r="ASU7" s="11"/>
      <c r="ASV7" s="11"/>
      <c r="ASW7" s="11"/>
      <c r="ASX7" s="11"/>
      <c r="ASY7" s="11"/>
      <c r="ASZ7" s="11"/>
      <c r="ATA7" s="11"/>
      <c r="ATB7" s="11"/>
      <c r="ATC7" s="11"/>
      <c r="ATD7" s="11"/>
      <c r="ATE7" s="11"/>
      <c r="ATF7" s="11"/>
      <c r="ATG7" s="11"/>
      <c r="ATH7" s="11"/>
      <c r="ATI7" s="11"/>
      <c r="ATJ7" s="11"/>
      <c r="ATK7" s="11"/>
      <c r="ATL7" s="11"/>
      <c r="ATM7" s="11"/>
      <c r="ATN7" s="11"/>
      <c r="ATO7" s="11"/>
      <c r="ATP7" s="11"/>
      <c r="ATQ7" s="11"/>
      <c r="ATR7" s="11"/>
      <c r="ATS7" s="11"/>
      <c r="ATT7" s="11"/>
      <c r="ATU7" s="11"/>
      <c r="ATV7" s="11"/>
      <c r="ATW7" s="11"/>
      <c r="ATX7" s="11"/>
      <c r="ATY7" s="11"/>
      <c r="ATZ7" s="11"/>
      <c r="AUA7" s="11"/>
      <c r="AUB7" s="11"/>
      <c r="AUC7" s="11"/>
      <c r="AUD7" s="11"/>
      <c r="AUE7" s="11"/>
      <c r="AUF7" s="11"/>
      <c r="AUG7" s="11"/>
      <c r="AUH7" s="11"/>
      <c r="AUI7" s="11"/>
      <c r="AUJ7" s="11"/>
      <c r="AUK7" s="11"/>
      <c r="AUL7" s="11"/>
      <c r="AUM7" s="11"/>
      <c r="AUN7" s="11"/>
      <c r="AUO7" s="11"/>
      <c r="AUP7" s="11"/>
      <c r="AUQ7" s="11"/>
      <c r="AUR7" s="11"/>
      <c r="AUS7" s="11"/>
      <c r="AUT7" s="11"/>
      <c r="AUU7" s="11"/>
      <c r="AUV7" s="11"/>
      <c r="AUW7" s="11"/>
      <c r="AUX7" s="11"/>
      <c r="AUY7" s="11"/>
      <c r="AUZ7" s="11"/>
      <c r="AVA7" s="11"/>
      <c r="AVB7" s="11"/>
      <c r="AVC7" s="11"/>
      <c r="AVD7" s="11"/>
      <c r="AVE7" s="11"/>
      <c r="AVF7" s="11"/>
      <c r="AVG7" s="11"/>
      <c r="AVH7" s="11"/>
      <c r="AVI7" s="11"/>
      <c r="AVJ7" s="11"/>
      <c r="AVK7" s="11"/>
      <c r="AVL7" s="11"/>
      <c r="AVM7" s="11"/>
      <c r="AVN7" s="11"/>
      <c r="AVO7" s="11"/>
      <c r="AVP7" s="11"/>
      <c r="AVQ7" s="11"/>
      <c r="AVR7" s="11"/>
      <c r="AVS7" s="11"/>
      <c r="AVT7" s="11"/>
      <c r="AVU7" s="11"/>
      <c r="AVV7" s="11"/>
      <c r="AVW7" s="11"/>
      <c r="AVX7" s="11"/>
      <c r="AVY7" s="11"/>
      <c r="AVZ7" s="11"/>
      <c r="AWA7" s="11"/>
      <c r="AWB7" s="11"/>
      <c r="AWC7" s="11"/>
      <c r="AWD7" s="11"/>
      <c r="AWE7" s="11"/>
      <c r="AWF7" s="11"/>
      <c r="AWG7" s="11"/>
      <c r="AWH7" s="11"/>
      <c r="AWI7" s="11"/>
      <c r="AWJ7" s="11"/>
      <c r="AWK7" s="11"/>
      <c r="AWL7" s="11"/>
      <c r="AWM7" s="11"/>
      <c r="AWN7" s="11"/>
      <c r="AWO7" s="11"/>
      <c r="AWP7" s="11"/>
      <c r="AWQ7" s="11"/>
      <c r="AWR7" s="11"/>
      <c r="AWS7" s="11"/>
      <c r="AWT7" s="11"/>
      <c r="AWU7" s="11"/>
      <c r="AWV7" s="11"/>
      <c r="AWW7" s="11"/>
      <c r="AWX7" s="11"/>
      <c r="AWY7" s="11"/>
      <c r="AWZ7" s="11"/>
      <c r="AXA7" s="11"/>
      <c r="AXB7" s="11"/>
      <c r="AXC7" s="11"/>
      <c r="AXD7" s="11"/>
      <c r="AXE7" s="11"/>
      <c r="AXF7" s="11"/>
      <c r="AXG7" s="11"/>
      <c r="AXH7" s="11"/>
      <c r="AXI7" s="11"/>
      <c r="AXJ7" s="11"/>
      <c r="AXK7" s="11"/>
      <c r="AXL7" s="11"/>
      <c r="AXM7" s="11"/>
      <c r="AXN7" s="11"/>
      <c r="AXO7" s="11"/>
      <c r="AXP7" s="11"/>
      <c r="AXQ7" s="11"/>
      <c r="AXR7" s="11"/>
      <c r="AXS7" s="11"/>
      <c r="AXT7" s="11"/>
      <c r="AXU7" s="11"/>
      <c r="AXV7" s="11"/>
      <c r="AXW7" s="11"/>
      <c r="AXX7" s="11"/>
      <c r="AXY7" s="11"/>
      <c r="AXZ7" s="11"/>
      <c r="AYA7" s="11"/>
      <c r="AYB7" s="11"/>
      <c r="AYC7" s="11"/>
      <c r="AYD7" s="11"/>
      <c r="AYE7" s="11"/>
      <c r="AYF7" s="11"/>
      <c r="AYG7" s="11"/>
      <c r="AYH7" s="11"/>
      <c r="AYI7" s="11"/>
      <c r="AYJ7" s="11"/>
      <c r="AYK7" s="11"/>
      <c r="AYL7" s="11"/>
      <c r="AYM7" s="11"/>
      <c r="AYN7" s="11"/>
      <c r="AYO7" s="11"/>
      <c r="AYP7" s="11"/>
      <c r="AYQ7" s="11"/>
      <c r="AYR7" s="11"/>
      <c r="AYS7" s="11"/>
      <c r="AYT7" s="11"/>
      <c r="AYU7" s="11"/>
      <c r="AYV7" s="11"/>
      <c r="AYW7" s="11"/>
      <c r="AYX7" s="11"/>
      <c r="AYY7" s="11"/>
      <c r="AYZ7" s="11"/>
      <c r="AZA7" s="11"/>
      <c r="AZB7" s="11"/>
      <c r="AZC7" s="11"/>
      <c r="AZD7" s="11"/>
      <c r="AZE7" s="11"/>
      <c r="AZF7" s="11"/>
      <c r="AZG7" s="11"/>
      <c r="AZH7" s="11"/>
      <c r="AZI7" s="11"/>
      <c r="AZJ7" s="11"/>
      <c r="AZK7" s="11"/>
      <c r="AZL7" s="11"/>
      <c r="AZM7" s="11"/>
      <c r="AZN7" s="11"/>
      <c r="AZO7" s="11"/>
      <c r="AZP7" s="11"/>
      <c r="AZQ7" s="11"/>
      <c r="AZR7" s="11"/>
      <c r="AZS7" s="11"/>
      <c r="AZT7" s="11"/>
      <c r="AZU7" s="11"/>
      <c r="AZV7" s="11"/>
      <c r="AZW7" s="11"/>
      <c r="AZX7" s="11"/>
      <c r="AZY7" s="11"/>
      <c r="AZZ7" s="11"/>
      <c r="BAA7" s="11"/>
      <c r="BAB7" s="11"/>
      <c r="BAC7" s="11"/>
      <c r="BAD7" s="11"/>
      <c r="BAE7" s="11"/>
      <c r="BAF7" s="11"/>
      <c r="BAG7" s="11"/>
      <c r="BAH7" s="11"/>
      <c r="BAI7" s="11"/>
      <c r="BAJ7" s="11"/>
      <c r="BAK7" s="11"/>
      <c r="BAL7" s="11"/>
      <c r="BAM7" s="11"/>
      <c r="BAN7" s="11"/>
      <c r="BAO7" s="11"/>
      <c r="BAP7" s="11"/>
      <c r="BAQ7" s="11"/>
      <c r="BAR7" s="11"/>
      <c r="BAS7" s="11"/>
      <c r="BAT7" s="11"/>
      <c r="BAU7" s="11"/>
      <c r="BAV7" s="11"/>
      <c r="BAW7" s="11"/>
      <c r="BAX7" s="11"/>
      <c r="BAY7" s="11"/>
      <c r="BAZ7" s="11"/>
      <c r="BBA7" s="11"/>
      <c r="BBB7" s="11"/>
      <c r="BBC7" s="11"/>
      <c r="BBD7" s="11"/>
      <c r="BBE7" s="11"/>
      <c r="BBF7" s="11"/>
      <c r="BBG7" s="11"/>
      <c r="BBH7" s="11"/>
      <c r="BBI7" s="11"/>
      <c r="BBJ7" s="11"/>
      <c r="BBK7" s="11"/>
      <c r="BBL7" s="11"/>
      <c r="BBM7" s="11"/>
      <c r="BBN7" s="11"/>
      <c r="BBO7" s="11"/>
      <c r="BBP7" s="11"/>
      <c r="BBQ7" s="11"/>
      <c r="BBR7" s="11"/>
      <c r="BBS7" s="11"/>
      <c r="BBT7" s="11"/>
      <c r="BBU7" s="11"/>
      <c r="BBV7" s="11"/>
      <c r="BBW7" s="11"/>
      <c r="BBX7" s="11"/>
      <c r="BBY7" s="11"/>
      <c r="BBZ7" s="11"/>
      <c r="BCA7" s="11"/>
      <c r="BCB7" s="11"/>
      <c r="BCC7" s="11"/>
      <c r="BCD7" s="11"/>
      <c r="BCE7" s="11"/>
      <c r="BCF7" s="11"/>
      <c r="BCG7" s="11"/>
      <c r="BCH7" s="11"/>
      <c r="BCI7" s="11"/>
      <c r="BCJ7" s="11"/>
      <c r="BCK7" s="11"/>
      <c r="BCL7" s="11"/>
      <c r="BCM7" s="11"/>
      <c r="BCN7" s="11"/>
      <c r="BCO7" s="11"/>
      <c r="BCP7" s="11"/>
      <c r="BCQ7" s="11"/>
      <c r="BCR7" s="11"/>
      <c r="BCS7" s="11"/>
      <c r="BCT7" s="11"/>
      <c r="BCU7" s="11"/>
      <c r="BCV7" s="11"/>
      <c r="BCW7" s="11"/>
      <c r="BCX7" s="11"/>
      <c r="BCY7" s="11"/>
      <c r="BCZ7" s="11"/>
      <c r="BDA7" s="11"/>
      <c r="BDB7" s="11"/>
      <c r="BDC7" s="11"/>
      <c r="BDD7" s="11"/>
      <c r="BDE7" s="11"/>
      <c r="BDF7" s="11"/>
      <c r="BDG7" s="11"/>
      <c r="BDH7" s="11"/>
      <c r="BDI7" s="11"/>
      <c r="BDJ7" s="11"/>
      <c r="BDK7" s="11"/>
      <c r="BDL7" s="11"/>
      <c r="BDM7" s="11"/>
      <c r="BDN7" s="11"/>
      <c r="BDO7" s="11"/>
      <c r="BDP7" s="11"/>
      <c r="BDQ7" s="11"/>
      <c r="BDR7" s="11"/>
      <c r="BDS7" s="11"/>
      <c r="BDT7" s="11"/>
      <c r="BDU7" s="11"/>
      <c r="BDV7" s="11"/>
      <c r="BDW7" s="11"/>
      <c r="BDX7" s="11"/>
      <c r="BDY7" s="11"/>
      <c r="BDZ7" s="11"/>
      <c r="BEA7" s="11"/>
      <c r="BEB7" s="11"/>
      <c r="BEC7" s="11"/>
      <c r="BED7" s="11"/>
      <c r="BEE7" s="11"/>
      <c r="BEF7" s="11"/>
      <c r="BEG7" s="11"/>
      <c r="BEH7" s="11"/>
      <c r="BEI7" s="11"/>
      <c r="BEJ7" s="11"/>
      <c r="BEK7" s="11"/>
      <c r="BEL7" s="11"/>
      <c r="BEM7" s="11"/>
      <c r="BEN7" s="11"/>
      <c r="BEO7" s="11"/>
      <c r="BEP7" s="11"/>
      <c r="BEQ7" s="11"/>
      <c r="BER7" s="11"/>
      <c r="BES7" s="11"/>
      <c r="BET7" s="11"/>
      <c r="BEU7" s="11"/>
      <c r="BEV7" s="11"/>
      <c r="BEW7" s="11"/>
      <c r="BEX7" s="11"/>
      <c r="BEY7" s="11"/>
      <c r="BEZ7" s="11"/>
      <c r="BFA7" s="11"/>
      <c r="BFB7" s="11"/>
      <c r="BFC7" s="11"/>
      <c r="BFD7" s="11"/>
      <c r="BFE7" s="11"/>
      <c r="BFF7" s="11"/>
      <c r="BFG7" s="11"/>
      <c r="BFH7" s="11"/>
      <c r="BFI7" s="11"/>
      <c r="BFJ7" s="11"/>
      <c r="BFK7" s="11"/>
      <c r="BFL7" s="11"/>
      <c r="BFM7" s="11"/>
      <c r="BFN7" s="11"/>
      <c r="BFO7" s="11"/>
      <c r="BFP7" s="11"/>
      <c r="BFQ7" s="11"/>
      <c r="BFR7" s="11"/>
      <c r="BFS7" s="11"/>
      <c r="BFT7" s="11"/>
      <c r="BFU7" s="11"/>
      <c r="BFV7" s="11"/>
      <c r="BFW7" s="11"/>
      <c r="BFX7" s="11"/>
      <c r="BFY7" s="11"/>
      <c r="BFZ7" s="11"/>
      <c r="BGA7" s="11"/>
      <c r="BGB7" s="11"/>
      <c r="BGC7" s="11"/>
      <c r="BGD7" s="11"/>
      <c r="BGE7" s="11"/>
      <c r="BGF7" s="11"/>
      <c r="BGG7" s="11"/>
      <c r="BGH7" s="11"/>
      <c r="BGI7" s="11"/>
      <c r="BGJ7" s="11"/>
      <c r="BGK7" s="11"/>
      <c r="BGL7" s="11"/>
      <c r="BGM7" s="11"/>
      <c r="BGN7" s="11"/>
      <c r="BGO7" s="11"/>
      <c r="BGP7" s="11"/>
      <c r="BGQ7" s="11"/>
      <c r="BGR7" s="11"/>
      <c r="BGS7" s="11"/>
      <c r="BGT7" s="11"/>
      <c r="BGU7" s="11"/>
      <c r="BGV7" s="11"/>
      <c r="BGW7" s="11"/>
      <c r="BGX7" s="11"/>
      <c r="BGY7" s="11"/>
      <c r="BGZ7" s="11"/>
      <c r="BHA7" s="11"/>
      <c r="BHB7" s="11"/>
      <c r="BHC7" s="11"/>
      <c r="BHD7" s="11"/>
      <c r="BHE7" s="11"/>
      <c r="BHF7" s="11"/>
      <c r="BHG7" s="11"/>
      <c r="BHH7" s="11"/>
      <c r="BHI7" s="11"/>
      <c r="BHJ7" s="11"/>
      <c r="BHK7" s="11"/>
      <c r="BHL7" s="11"/>
      <c r="BHM7" s="11"/>
      <c r="BHN7" s="11"/>
      <c r="BHO7" s="11"/>
      <c r="BHP7" s="11"/>
      <c r="BHQ7" s="11"/>
      <c r="BHR7" s="11"/>
      <c r="BHS7" s="11"/>
      <c r="BHT7" s="11"/>
      <c r="BHU7" s="11"/>
      <c r="BHV7" s="11"/>
      <c r="BHW7" s="11"/>
      <c r="BHX7" s="11"/>
      <c r="BHY7" s="11"/>
      <c r="BHZ7" s="11"/>
      <c r="BIA7" s="11"/>
      <c r="BIB7" s="11"/>
      <c r="BIC7" s="11"/>
      <c r="BID7" s="11"/>
      <c r="BIE7" s="11"/>
      <c r="BIF7" s="11"/>
      <c r="BIG7" s="11"/>
      <c r="BIH7" s="11"/>
      <c r="BII7" s="11"/>
      <c r="BIJ7" s="11"/>
      <c r="BIK7" s="11"/>
      <c r="BIL7" s="11"/>
      <c r="BIM7" s="11"/>
      <c r="BIN7" s="11"/>
      <c r="BIO7" s="11"/>
      <c r="BIP7" s="11"/>
      <c r="BIQ7" s="11"/>
      <c r="BIR7" s="11"/>
      <c r="BIS7" s="11"/>
      <c r="BIT7" s="11"/>
      <c r="BIU7" s="11"/>
      <c r="BIV7" s="11"/>
      <c r="BIW7" s="11"/>
      <c r="BIX7" s="11"/>
      <c r="BIY7" s="11"/>
      <c r="BIZ7" s="11"/>
      <c r="BJA7" s="11"/>
      <c r="BJB7" s="11"/>
      <c r="BJC7" s="11"/>
      <c r="BJD7" s="11"/>
      <c r="BJE7" s="11"/>
      <c r="BJF7" s="11"/>
      <c r="BJG7" s="11"/>
      <c r="BJH7" s="11"/>
      <c r="BJI7" s="11"/>
      <c r="BJJ7" s="11"/>
      <c r="BJK7" s="11"/>
      <c r="BJL7" s="11"/>
      <c r="BJM7" s="11"/>
      <c r="BJN7" s="11"/>
      <c r="BJO7" s="11"/>
      <c r="BJP7" s="11"/>
      <c r="BJQ7" s="11"/>
      <c r="BJR7" s="11"/>
      <c r="BJS7" s="11"/>
      <c r="BJT7" s="11"/>
      <c r="BJU7" s="11"/>
      <c r="BJV7" s="11"/>
      <c r="BJW7" s="11"/>
      <c r="BJX7" s="11"/>
      <c r="BJY7" s="11"/>
      <c r="BJZ7" s="11"/>
      <c r="BKA7" s="11"/>
      <c r="BKB7" s="11"/>
      <c r="BKC7" s="11"/>
      <c r="BKD7" s="11"/>
      <c r="BKE7" s="11"/>
      <c r="BKF7" s="11"/>
      <c r="BKG7" s="11"/>
      <c r="BKH7" s="11"/>
      <c r="BKI7" s="11"/>
      <c r="BKJ7" s="11"/>
      <c r="BKK7" s="11"/>
      <c r="BKL7" s="11"/>
      <c r="BKM7" s="11"/>
      <c r="BKN7" s="11"/>
      <c r="BKO7" s="11"/>
      <c r="BKP7" s="11"/>
      <c r="BKQ7" s="11"/>
      <c r="BKR7" s="11"/>
      <c r="BKS7" s="11"/>
      <c r="BKT7" s="11"/>
      <c r="BKU7" s="11"/>
      <c r="BKV7" s="11"/>
      <c r="BKW7" s="11"/>
      <c r="BKX7" s="11"/>
      <c r="BKY7" s="11"/>
      <c r="BKZ7" s="11"/>
      <c r="BLA7" s="11"/>
      <c r="BLB7" s="11"/>
      <c r="BLC7" s="11"/>
      <c r="BLD7" s="11"/>
      <c r="BLE7" s="11"/>
      <c r="BLF7" s="11"/>
      <c r="BLG7" s="11"/>
      <c r="BLH7" s="11"/>
      <c r="BLI7" s="11"/>
      <c r="BLJ7" s="11"/>
      <c r="BLK7" s="11"/>
      <c r="BLL7" s="11"/>
      <c r="BLM7" s="11"/>
      <c r="BLN7" s="11"/>
      <c r="BLO7" s="11"/>
      <c r="BLP7" s="11"/>
      <c r="BLQ7" s="11"/>
      <c r="BLR7" s="11"/>
      <c r="BLS7" s="11"/>
      <c r="BLT7" s="11"/>
      <c r="BLU7" s="11"/>
      <c r="BLV7" s="11"/>
      <c r="BLW7" s="11"/>
      <c r="BLX7" s="11"/>
      <c r="BLY7" s="11"/>
      <c r="BLZ7" s="11"/>
      <c r="BMA7" s="11"/>
      <c r="BMB7" s="11"/>
      <c r="BMC7" s="11"/>
      <c r="BMD7" s="11"/>
      <c r="BME7" s="11"/>
      <c r="BMF7" s="11"/>
      <c r="BMG7" s="11"/>
      <c r="BMH7" s="11"/>
      <c r="BMI7" s="11"/>
      <c r="BMJ7" s="11"/>
      <c r="BMK7" s="11"/>
      <c r="BML7" s="11"/>
      <c r="BMM7" s="11"/>
      <c r="BMN7" s="11"/>
      <c r="BMO7" s="11"/>
      <c r="BMP7" s="11"/>
      <c r="BMQ7" s="11"/>
      <c r="BMR7" s="11"/>
      <c r="BMS7" s="11"/>
      <c r="BMT7" s="11"/>
      <c r="BMU7" s="11"/>
      <c r="BMV7" s="11"/>
      <c r="BMW7" s="11"/>
      <c r="BMX7" s="11"/>
      <c r="BMY7" s="11"/>
      <c r="BMZ7" s="11"/>
      <c r="BNA7" s="11"/>
      <c r="BNB7" s="11"/>
      <c r="BNC7" s="11"/>
      <c r="BND7" s="11"/>
      <c r="BNE7" s="11"/>
      <c r="BNF7" s="11"/>
      <c r="BNG7" s="11"/>
      <c r="BNH7" s="11"/>
      <c r="BNI7" s="11"/>
      <c r="BNJ7" s="11"/>
      <c r="BNK7" s="11"/>
      <c r="BNL7" s="11"/>
      <c r="BNM7" s="11"/>
      <c r="BNN7" s="11"/>
      <c r="BNO7" s="11"/>
      <c r="BNP7" s="11"/>
      <c r="BNQ7" s="11"/>
      <c r="BNR7" s="11"/>
      <c r="BNS7" s="11"/>
      <c r="BNT7" s="11"/>
      <c r="BNU7" s="11"/>
      <c r="BNV7" s="11"/>
      <c r="BNW7" s="11"/>
      <c r="BNX7" s="11"/>
      <c r="BNY7" s="11"/>
      <c r="BNZ7" s="11"/>
      <c r="BOA7" s="11"/>
      <c r="BOB7" s="11"/>
      <c r="BOC7" s="11"/>
      <c r="BOD7" s="11"/>
      <c r="BOE7" s="11"/>
      <c r="BOF7" s="11"/>
      <c r="BOG7" s="11"/>
      <c r="BOH7" s="11"/>
      <c r="BOI7" s="11"/>
      <c r="BOJ7" s="11"/>
      <c r="BOK7" s="11"/>
      <c r="BOL7" s="11"/>
      <c r="BOM7" s="11"/>
      <c r="BON7" s="11"/>
      <c r="BOO7" s="11"/>
      <c r="BOP7" s="11"/>
      <c r="BOQ7" s="11"/>
      <c r="BOR7" s="11"/>
      <c r="BOS7" s="11"/>
      <c r="BOT7" s="11"/>
      <c r="BOU7" s="11"/>
      <c r="BOV7" s="11"/>
      <c r="BOW7" s="11"/>
      <c r="BOX7" s="11"/>
      <c r="BOY7" s="11"/>
      <c r="BOZ7" s="11"/>
      <c r="BPA7" s="11"/>
      <c r="BPB7" s="11"/>
      <c r="BPC7" s="11"/>
      <c r="BPD7" s="11"/>
      <c r="BPE7" s="11"/>
      <c r="BPF7" s="11"/>
      <c r="BPG7" s="11"/>
      <c r="BPH7" s="11"/>
      <c r="BPI7" s="11"/>
      <c r="BPJ7" s="11"/>
      <c r="BPK7" s="11"/>
      <c r="BPL7" s="11"/>
      <c r="BPM7" s="11"/>
      <c r="BPN7" s="11"/>
      <c r="BPO7" s="11"/>
      <c r="BPP7" s="11"/>
      <c r="BPQ7" s="11"/>
      <c r="BPR7" s="11"/>
      <c r="BPS7" s="11"/>
      <c r="BPT7" s="11"/>
      <c r="BPU7" s="11"/>
      <c r="BPV7" s="11"/>
      <c r="BPW7" s="11"/>
      <c r="BPX7" s="11"/>
      <c r="BPY7" s="11"/>
      <c r="BPZ7" s="11"/>
      <c r="BQA7" s="11"/>
      <c r="BQB7" s="11"/>
      <c r="BQC7" s="11"/>
      <c r="BQD7" s="11"/>
      <c r="BQE7" s="11"/>
      <c r="BQF7" s="11"/>
      <c r="BQG7" s="11"/>
      <c r="BQH7" s="11"/>
      <c r="BQI7" s="11"/>
      <c r="BQJ7" s="11"/>
      <c r="BQK7" s="11"/>
      <c r="BQL7" s="11"/>
      <c r="BQM7" s="11"/>
      <c r="BQN7" s="11"/>
      <c r="BQO7" s="11"/>
      <c r="BQP7" s="11"/>
      <c r="BQQ7" s="11"/>
      <c r="BQR7" s="11"/>
      <c r="BQS7" s="11"/>
      <c r="BQT7" s="11"/>
      <c r="BQU7" s="11"/>
      <c r="BQV7" s="11"/>
      <c r="BQW7" s="11"/>
      <c r="BQX7" s="11"/>
      <c r="BQY7" s="11"/>
      <c r="BQZ7" s="11"/>
      <c r="BRA7" s="11"/>
      <c r="BRB7" s="11"/>
      <c r="BRC7" s="11"/>
      <c r="BRD7" s="11"/>
      <c r="BRE7" s="11"/>
      <c r="BRF7" s="11"/>
      <c r="BRG7" s="11"/>
      <c r="BRH7" s="11"/>
      <c r="BRI7" s="11"/>
      <c r="BRJ7" s="11"/>
      <c r="BRK7" s="11"/>
      <c r="BRL7" s="11"/>
      <c r="BRM7" s="11"/>
      <c r="BRN7" s="11"/>
      <c r="BRO7" s="11"/>
      <c r="BRP7" s="11"/>
      <c r="BRQ7" s="11"/>
      <c r="BRR7" s="11"/>
      <c r="BRS7" s="11"/>
      <c r="BRT7" s="11"/>
      <c r="BRU7" s="11"/>
      <c r="BRV7" s="11"/>
      <c r="BRW7" s="11"/>
      <c r="BRX7" s="11"/>
      <c r="BRY7" s="11"/>
      <c r="BRZ7" s="11"/>
      <c r="BSA7" s="11"/>
      <c r="BSB7" s="11"/>
      <c r="BSC7" s="11"/>
      <c r="BSD7" s="11"/>
      <c r="BSE7" s="11"/>
      <c r="BSF7" s="11"/>
      <c r="BSG7" s="11"/>
      <c r="BSH7" s="11"/>
      <c r="BSI7" s="11"/>
      <c r="BSJ7" s="11"/>
      <c r="BSK7" s="11"/>
      <c r="BSL7" s="11"/>
      <c r="BSM7" s="11"/>
      <c r="BSN7" s="11"/>
      <c r="BSO7" s="11"/>
      <c r="BSP7" s="11"/>
      <c r="BSQ7" s="11"/>
      <c r="BSR7" s="11"/>
      <c r="BSS7" s="11"/>
      <c r="BST7" s="11"/>
      <c r="BSU7" s="11"/>
      <c r="BSV7" s="11"/>
      <c r="BSW7" s="11"/>
      <c r="BSX7" s="11"/>
      <c r="BSY7" s="11"/>
      <c r="BSZ7" s="11"/>
      <c r="BTA7" s="11"/>
      <c r="BTB7" s="11"/>
      <c r="BTC7" s="11"/>
      <c r="BTD7" s="11"/>
      <c r="BTE7" s="11"/>
      <c r="BTF7" s="11"/>
      <c r="BTG7" s="11"/>
      <c r="BTH7" s="11"/>
      <c r="BTI7" s="11"/>
      <c r="BTJ7" s="11"/>
      <c r="BTK7" s="11"/>
      <c r="BTL7" s="11"/>
      <c r="BTM7" s="11"/>
      <c r="BTN7" s="11"/>
      <c r="BTO7" s="11"/>
      <c r="BTP7" s="11"/>
      <c r="BTQ7" s="11"/>
      <c r="BTR7" s="11"/>
      <c r="BTS7" s="11"/>
      <c r="BTT7" s="11"/>
      <c r="BTU7" s="11"/>
      <c r="BTV7" s="11"/>
      <c r="BTW7" s="11"/>
      <c r="BTX7" s="11"/>
      <c r="BTY7" s="11"/>
      <c r="BTZ7" s="11"/>
      <c r="BUA7" s="11"/>
      <c r="BUB7" s="11"/>
      <c r="BUC7" s="11"/>
      <c r="BUD7" s="11"/>
      <c r="BUE7" s="11"/>
      <c r="BUF7" s="11"/>
      <c r="BUG7" s="11"/>
      <c r="BUH7" s="11"/>
      <c r="BUI7" s="11"/>
      <c r="BUJ7" s="11"/>
      <c r="BUK7" s="11"/>
      <c r="BUL7" s="11"/>
      <c r="BUM7" s="11"/>
      <c r="BUN7" s="11"/>
      <c r="BUO7" s="11"/>
      <c r="BUP7" s="11"/>
      <c r="BUQ7" s="11"/>
      <c r="BUR7" s="11"/>
      <c r="BUS7" s="11"/>
      <c r="BUT7" s="11"/>
      <c r="BUU7" s="11"/>
      <c r="BUV7" s="11"/>
      <c r="BUW7" s="11"/>
      <c r="BUX7" s="11"/>
      <c r="BUY7" s="11"/>
      <c r="BUZ7" s="11"/>
      <c r="BVA7" s="11"/>
      <c r="BVB7" s="11"/>
      <c r="BVC7" s="11"/>
      <c r="BVD7" s="11"/>
      <c r="BVE7" s="11"/>
      <c r="BVF7" s="11"/>
      <c r="BVG7" s="11"/>
      <c r="BVH7" s="11"/>
      <c r="BVI7" s="11"/>
      <c r="BVJ7" s="11"/>
      <c r="BVK7" s="11"/>
      <c r="BVL7" s="11"/>
      <c r="BVM7" s="11"/>
      <c r="BVN7" s="11"/>
      <c r="BVO7" s="11"/>
      <c r="BVP7" s="11"/>
      <c r="BVQ7" s="11"/>
      <c r="BVR7" s="11"/>
      <c r="BVS7" s="11"/>
      <c r="BVT7" s="11"/>
      <c r="BVU7" s="11"/>
      <c r="BVV7" s="11"/>
      <c r="BVW7" s="11"/>
      <c r="BVX7" s="11"/>
      <c r="BVY7" s="11"/>
      <c r="BVZ7" s="11"/>
      <c r="BWA7" s="11"/>
      <c r="BWB7" s="11"/>
      <c r="BWC7" s="11"/>
      <c r="BWD7" s="11"/>
      <c r="BWE7" s="11"/>
      <c r="BWF7" s="11"/>
      <c r="BWG7" s="11"/>
      <c r="BWH7" s="11"/>
      <c r="BWI7" s="11"/>
      <c r="BWJ7" s="11"/>
      <c r="BWK7" s="11"/>
      <c r="BWL7" s="11"/>
      <c r="BWM7" s="11"/>
      <c r="BWN7" s="11"/>
      <c r="BWO7" s="11"/>
      <c r="BWP7" s="11"/>
      <c r="BWQ7" s="11"/>
      <c r="BWR7" s="11"/>
      <c r="BWS7" s="11"/>
      <c r="BWT7" s="11"/>
      <c r="BWU7" s="11"/>
      <c r="BWV7" s="11"/>
      <c r="BWW7" s="11"/>
      <c r="BWX7" s="11"/>
      <c r="BWY7" s="11"/>
      <c r="BWZ7" s="11"/>
      <c r="BXA7" s="11"/>
      <c r="BXB7" s="11"/>
      <c r="BXC7" s="11"/>
      <c r="BXD7" s="11"/>
      <c r="BXE7" s="11"/>
      <c r="BXF7" s="11"/>
      <c r="BXG7" s="11"/>
      <c r="BXH7" s="11"/>
      <c r="BXI7" s="11"/>
      <c r="BXJ7" s="11"/>
      <c r="BXK7" s="11"/>
      <c r="BXL7" s="11"/>
      <c r="BXM7" s="11"/>
      <c r="BXN7" s="11"/>
      <c r="BXO7" s="11"/>
      <c r="BXP7" s="11"/>
      <c r="BXQ7" s="11"/>
      <c r="BXR7" s="11"/>
      <c r="BXS7" s="11"/>
      <c r="BXT7" s="11"/>
      <c r="BXU7" s="11"/>
      <c r="BXV7" s="11"/>
      <c r="BXW7" s="11"/>
      <c r="BXX7" s="11"/>
      <c r="BXY7" s="11"/>
      <c r="BXZ7" s="11"/>
      <c r="BYA7" s="11"/>
      <c r="BYB7" s="11"/>
      <c r="BYC7" s="11"/>
      <c r="BYD7" s="11"/>
      <c r="BYE7" s="11"/>
      <c r="BYF7" s="11"/>
      <c r="BYG7" s="11"/>
      <c r="BYH7" s="11"/>
      <c r="BYI7" s="11"/>
      <c r="BYJ7" s="11"/>
      <c r="BYK7" s="11"/>
      <c r="BYL7" s="11"/>
      <c r="BYM7" s="11"/>
      <c r="BYN7" s="11"/>
      <c r="BYO7" s="11"/>
      <c r="BYP7" s="11"/>
      <c r="BYQ7" s="11"/>
      <c r="BYR7" s="11"/>
      <c r="BYS7" s="11"/>
      <c r="BYT7" s="11"/>
      <c r="BYU7" s="11"/>
      <c r="BYV7" s="11"/>
      <c r="BYW7" s="11"/>
      <c r="BYX7" s="11"/>
      <c r="BYY7" s="11"/>
      <c r="BYZ7" s="11"/>
      <c r="BZA7" s="11"/>
      <c r="BZB7" s="11"/>
      <c r="BZC7" s="11"/>
      <c r="BZD7" s="11"/>
      <c r="BZE7" s="11"/>
      <c r="BZF7" s="11"/>
      <c r="BZG7" s="11"/>
      <c r="BZH7" s="11"/>
      <c r="BZI7" s="11"/>
      <c r="BZJ7" s="11"/>
      <c r="BZK7" s="11"/>
      <c r="BZL7" s="11"/>
      <c r="BZM7" s="11"/>
      <c r="BZN7" s="11"/>
      <c r="BZO7" s="11"/>
      <c r="BZP7" s="11"/>
      <c r="BZQ7" s="11"/>
      <c r="BZR7" s="11"/>
      <c r="BZS7" s="11"/>
      <c r="BZT7" s="11"/>
      <c r="BZU7" s="11"/>
      <c r="BZV7" s="11"/>
      <c r="BZW7" s="11"/>
      <c r="BZX7" s="11"/>
      <c r="BZY7" s="11"/>
      <c r="BZZ7" s="11"/>
      <c r="CAA7" s="11"/>
      <c r="CAB7" s="11"/>
      <c r="CAC7" s="11"/>
      <c r="CAD7" s="11"/>
      <c r="CAE7" s="11"/>
      <c r="CAF7" s="11"/>
      <c r="CAG7" s="11"/>
      <c r="CAH7" s="11"/>
      <c r="CAI7" s="11"/>
      <c r="CAJ7" s="11"/>
      <c r="CAK7" s="11"/>
      <c r="CAL7" s="11"/>
      <c r="CAM7" s="11"/>
      <c r="CAN7" s="11"/>
      <c r="CAO7" s="11"/>
      <c r="CAP7" s="11"/>
      <c r="CAQ7" s="11"/>
      <c r="CAR7" s="11"/>
      <c r="CAS7" s="11"/>
      <c r="CAT7" s="11"/>
      <c r="CAU7" s="11"/>
      <c r="CAV7" s="11"/>
      <c r="CAW7" s="11"/>
      <c r="CAX7" s="11"/>
      <c r="CAY7" s="11"/>
      <c r="CAZ7" s="11"/>
      <c r="CBA7" s="11"/>
      <c r="CBB7" s="11"/>
      <c r="CBC7" s="11"/>
      <c r="CBD7" s="11"/>
      <c r="CBE7" s="11"/>
      <c r="CBF7" s="11"/>
      <c r="CBG7" s="11"/>
      <c r="CBH7" s="11"/>
      <c r="CBI7" s="11"/>
      <c r="CBJ7" s="11"/>
      <c r="CBK7" s="11"/>
      <c r="CBL7" s="11"/>
      <c r="CBM7" s="11"/>
      <c r="CBN7" s="11"/>
      <c r="CBO7" s="11"/>
      <c r="CBP7" s="11"/>
      <c r="CBQ7" s="11"/>
      <c r="CBR7" s="11"/>
      <c r="CBS7" s="11"/>
      <c r="CBT7" s="11"/>
      <c r="CBU7" s="11"/>
      <c r="CBV7" s="11"/>
      <c r="CBW7" s="11"/>
      <c r="CBX7" s="11"/>
      <c r="CBY7" s="11"/>
      <c r="CBZ7" s="11"/>
      <c r="CCA7" s="11"/>
      <c r="CCB7" s="11"/>
      <c r="CCC7" s="11"/>
      <c r="CCD7" s="11"/>
      <c r="CCE7" s="11"/>
      <c r="CCF7" s="11"/>
      <c r="CCG7" s="11"/>
      <c r="CCH7" s="11"/>
      <c r="CCI7" s="11"/>
      <c r="CCJ7" s="11"/>
      <c r="CCK7" s="11"/>
      <c r="CCL7" s="11"/>
      <c r="CCM7" s="11"/>
      <c r="CCN7" s="11"/>
      <c r="CCO7" s="11"/>
      <c r="CCP7" s="11"/>
      <c r="CCQ7" s="11"/>
      <c r="CCR7" s="11"/>
      <c r="CCS7" s="11"/>
      <c r="CCT7" s="11"/>
      <c r="CCU7" s="11"/>
      <c r="CCV7" s="11"/>
      <c r="CCW7" s="11"/>
      <c r="CCX7" s="11"/>
      <c r="CCY7" s="11"/>
      <c r="CCZ7" s="11"/>
      <c r="CDA7" s="11"/>
      <c r="CDB7" s="11"/>
      <c r="CDC7" s="11"/>
      <c r="CDD7" s="11"/>
      <c r="CDE7" s="11"/>
      <c r="CDF7" s="11"/>
      <c r="CDG7" s="11"/>
      <c r="CDH7" s="11"/>
      <c r="CDI7" s="11"/>
      <c r="CDJ7" s="11"/>
      <c r="CDK7" s="11"/>
      <c r="CDL7" s="11"/>
      <c r="CDM7" s="11"/>
      <c r="CDN7" s="11"/>
      <c r="CDO7" s="11"/>
      <c r="CDP7" s="11"/>
      <c r="CDQ7" s="11"/>
      <c r="CDR7" s="11"/>
      <c r="CDS7" s="11"/>
      <c r="CDT7" s="11"/>
      <c r="CDU7" s="11"/>
      <c r="CDV7" s="11"/>
      <c r="CDW7" s="11"/>
      <c r="CDX7" s="11"/>
      <c r="CDY7" s="11"/>
      <c r="CDZ7" s="11"/>
      <c r="CEA7" s="11"/>
      <c r="CEB7" s="11"/>
      <c r="CEC7" s="11"/>
      <c r="CED7" s="11"/>
      <c r="CEE7" s="11"/>
      <c r="CEF7" s="11"/>
      <c r="CEG7" s="11"/>
      <c r="CEH7" s="11"/>
      <c r="CEI7" s="11"/>
      <c r="CEJ7" s="11"/>
      <c r="CEK7" s="11"/>
      <c r="CEL7" s="11"/>
      <c r="CEM7" s="11"/>
      <c r="CEN7" s="11"/>
      <c r="CEO7" s="11"/>
      <c r="CEP7" s="11"/>
      <c r="CEQ7" s="11"/>
      <c r="CER7" s="11"/>
      <c r="CES7" s="11"/>
      <c r="CET7" s="11"/>
      <c r="CEU7" s="11"/>
      <c r="CEV7" s="11"/>
      <c r="CEW7" s="11"/>
      <c r="CEX7" s="11"/>
      <c r="CEY7" s="11"/>
      <c r="CEZ7" s="11"/>
      <c r="CFA7" s="11"/>
      <c r="CFB7" s="11"/>
      <c r="CFC7" s="11"/>
      <c r="CFD7" s="11"/>
      <c r="CFE7" s="11"/>
      <c r="CFF7" s="11"/>
      <c r="CFG7" s="11"/>
      <c r="CFH7" s="11"/>
      <c r="CFI7" s="11"/>
      <c r="CFJ7" s="11"/>
      <c r="CFK7" s="11"/>
      <c r="CFL7" s="11"/>
      <c r="CFM7" s="11"/>
      <c r="CFN7" s="11"/>
      <c r="CFO7" s="11"/>
      <c r="CFP7" s="11"/>
      <c r="CFQ7" s="11"/>
      <c r="CFR7" s="11"/>
      <c r="CFS7" s="11"/>
      <c r="CFT7" s="11"/>
      <c r="CFU7" s="11"/>
      <c r="CFV7" s="11"/>
      <c r="CFW7" s="11"/>
      <c r="CFX7" s="11"/>
      <c r="CFY7" s="11"/>
      <c r="CFZ7" s="11"/>
      <c r="CGA7" s="11"/>
      <c r="CGB7" s="11"/>
      <c r="CGC7" s="11"/>
      <c r="CGD7" s="11"/>
      <c r="CGE7" s="11"/>
      <c r="CGF7" s="11"/>
      <c r="CGG7" s="11"/>
      <c r="CGH7" s="11"/>
      <c r="CGI7" s="11"/>
      <c r="CGJ7" s="11"/>
      <c r="CGK7" s="11"/>
      <c r="CGL7" s="11"/>
      <c r="CGM7" s="11"/>
      <c r="CGN7" s="11"/>
      <c r="CGO7" s="11"/>
      <c r="CGP7" s="11"/>
      <c r="CGQ7" s="11"/>
      <c r="CGR7" s="11"/>
      <c r="CGS7" s="11"/>
      <c r="CGT7" s="11"/>
      <c r="CGU7" s="11"/>
      <c r="CGV7" s="11"/>
      <c r="CGW7" s="11"/>
      <c r="CGX7" s="11"/>
      <c r="CGY7" s="11"/>
      <c r="CGZ7" s="11"/>
      <c r="CHA7" s="11"/>
      <c r="CHB7" s="11"/>
      <c r="CHC7" s="11"/>
      <c r="CHD7" s="11"/>
      <c r="CHE7" s="11"/>
      <c r="CHF7" s="11"/>
      <c r="CHG7" s="11"/>
      <c r="CHH7" s="11"/>
      <c r="CHI7" s="11"/>
      <c r="CHJ7" s="11"/>
      <c r="CHK7" s="11"/>
      <c r="CHL7" s="11"/>
      <c r="CHM7" s="11"/>
      <c r="CHN7" s="11"/>
      <c r="CHO7" s="11"/>
      <c r="CHP7" s="11"/>
      <c r="CHQ7" s="11"/>
      <c r="CHR7" s="11"/>
      <c r="CHS7" s="11"/>
      <c r="CHT7" s="11"/>
      <c r="CHU7" s="11"/>
      <c r="CHV7" s="11"/>
      <c r="CHW7" s="11"/>
      <c r="CHX7" s="11"/>
      <c r="CHY7" s="11"/>
      <c r="CHZ7" s="11"/>
      <c r="CIA7" s="11"/>
      <c r="CIB7" s="11"/>
      <c r="CIC7" s="11"/>
      <c r="CID7" s="11"/>
      <c r="CIE7" s="11"/>
      <c r="CIF7" s="11"/>
      <c r="CIG7" s="11"/>
      <c r="CIH7" s="11"/>
      <c r="CII7" s="11"/>
      <c r="CIJ7" s="11"/>
      <c r="CIK7" s="11"/>
      <c r="CIL7" s="11"/>
      <c r="CIM7" s="11"/>
      <c r="CIN7" s="11"/>
      <c r="CIO7" s="11"/>
      <c r="CIP7" s="11"/>
      <c r="CIQ7" s="11"/>
      <c r="CIR7" s="11"/>
      <c r="CIS7" s="11"/>
      <c r="CIT7" s="11"/>
      <c r="CIU7" s="11"/>
      <c r="CIV7" s="11"/>
      <c r="CIW7" s="11"/>
      <c r="CIX7" s="11"/>
      <c r="CIY7" s="11"/>
      <c r="CIZ7" s="11"/>
      <c r="CJA7" s="11"/>
      <c r="CJB7" s="11"/>
      <c r="CJC7" s="11"/>
      <c r="CJD7" s="11"/>
      <c r="CJE7" s="11"/>
      <c r="CJF7" s="11"/>
      <c r="CJG7" s="11"/>
      <c r="CJH7" s="11"/>
      <c r="CJI7" s="11"/>
      <c r="CJJ7" s="11"/>
      <c r="CJK7" s="11"/>
      <c r="CJL7" s="11"/>
      <c r="CJM7" s="11"/>
      <c r="CJN7" s="11"/>
      <c r="CJO7" s="11"/>
      <c r="CJP7" s="11"/>
      <c r="CJQ7" s="11"/>
      <c r="CJR7" s="11"/>
      <c r="CJS7" s="11"/>
      <c r="CJT7" s="11"/>
      <c r="CJU7" s="11"/>
      <c r="CJV7" s="11"/>
      <c r="CJW7" s="11"/>
      <c r="CJX7" s="11"/>
      <c r="CJY7" s="11"/>
      <c r="CJZ7" s="11"/>
      <c r="CKA7" s="11"/>
      <c r="CKB7" s="11"/>
      <c r="CKC7" s="11"/>
      <c r="CKD7" s="11"/>
      <c r="CKE7" s="11"/>
      <c r="CKF7" s="11"/>
      <c r="CKG7" s="11"/>
      <c r="CKH7" s="11"/>
      <c r="CKI7" s="11"/>
      <c r="CKJ7" s="11"/>
      <c r="CKK7" s="11"/>
      <c r="CKL7" s="11"/>
      <c r="CKM7" s="11"/>
      <c r="CKN7" s="11"/>
      <c r="CKO7" s="11"/>
      <c r="CKP7" s="11"/>
      <c r="CKQ7" s="11"/>
      <c r="CKR7" s="11"/>
      <c r="CKS7" s="11"/>
      <c r="CKT7" s="11"/>
      <c r="CKU7" s="11"/>
      <c r="CKV7" s="11"/>
      <c r="CKW7" s="11"/>
      <c r="CKX7" s="11"/>
      <c r="CKY7" s="11"/>
      <c r="CKZ7" s="11"/>
      <c r="CLA7" s="11"/>
      <c r="CLB7" s="11"/>
      <c r="CLC7" s="11"/>
      <c r="CLD7" s="11"/>
      <c r="CLE7" s="11"/>
      <c r="CLF7" s="11"/>
      <c r="CLG7" s="11"/>
      <c r="CLH7" s="11"/>
      <c r="CLI7" s="11"/>
      <c r="CLJ7" s="11"/>
      <c r="CLK7" s="11"/>
      <c r="CLL7" s="11"/>
      <c r="CLM7" s="11"/>
      <c r="CLN7" s="11"/>
      <c r="CLO7" s="11"/>
      <c r="CLP7" s="11"/>
      <c r="CLQ7" s="11"/>
      <c r="CLR7" s="11"/>
      <c r="CLS7" s="11"/>
      <c r="CLT7" s="11"/>
      <c r="CLU7" s="11"/>
      <c r="CLV7" s="11"/>
      <c r="CLW7" s="11"/>
      <c r="CLX7" s="11"/>
      <c r="CLY7" s="11"/>
      <c r="CLZ7" s="11"/>
      <c r="CMA7" s="11"/>
      <c r="CMB7" s="11"/>
      <c r="CMC7" s="11"/>
      <c r="CMD7" s="11"/>
      <c r="CME7" s="11"/>
      <c r="CMF7" s="11"/>
      <c r="CMG7" s="11"/>
      <c r="CMH7" s="11"/>
      <c r="CMI7" s="11"/>
      <c r="CMJ7" s="11"/>
      <c r="CMK7" s="11"/>
      <c r="CML7" s="11"/>
      <c r="CMM7" s="11"/>
      <c r="CMN7" s="11"/>
      <c r="CMO7" s="11"/>
      <c r="CMP7" s="11"/>
      <c r="CMQ7" s="11"/>
      <c r="CMR7" s="11"/>
      <c r="CMS7" s="11"/>
      <c r="CMT7" s="11"/>
      <c r="CMU7" s="11"/>
      <c r="CMV7" s="11"/>
      <c r="CMW7" s="11"/>
      <c r="CMX7" s="11"/>
      <c r="CMY7" s="11"/>
      <c r="CMZ7" s="11"/>
      <c r="CNA7" s="11"/>
      <c r="CNB7" s="11"/>
      <c r="CNC7" s="11"/>
      <c r="CND7" s="11"/>
      <c r="CNE7" s="11"/>
      <c r="CNF7" s="11"/>
      <c r="CNG7" s="11"/>
      <c r="CNH7" s="11"/>
      <c r="CNI7" s="11"/>
      <c r="CNJ7" s="11"/>
      <c r="CNK7" s="11"/>
      <c r="CNL7" s="11"/>
      <c r="CNM7" s="11"/>
      <c r="CNN7" s="11"/>
      <c r="CNO7" s="11"/>
      <c r="CNP7" s="11"/>
      <c r="CNQ7" s="11"/>
      <c r="CNR7" s="11"/>
      <c r="CNS7" s="11"/>
      <c r="CNT7" s="11"/>
      <c r="CNU7" s="11"/>
      <c r="CNV7" s="11"/>
      <c r="CNW7" s="11"/>
      <c r="CNX7" s="11"/>
      <c r="CNY7" s="11"/>
      <c r="CNZ7" s="11"/>
      <c r="COA7" s="11"/>
      <c r="COB7" s="11"/>
      <c r="COC7" s="11"/>
      <c r="COD7" s="11"/>
      <c r="COE7" s="11"/>
      <c r="COF7" s="11"/>
      <c r="COG7" s="11"/>
      <c r="COH7" s="11"/>
      <c r="COI7" s="11"/>
      <c r="COJ7" s="11"/>
      <c r="COK7" s="11"/>
      <c r="COL7" s="11"/>
      <c r="COM7" s="11"/>
      <c r="CON7" s="11"/>
      <c r="COO7" s="11"/>
      <c r="COP7" s="11"/>
      <c r="COQ7" s="11"/>
      <c r="COR7" s="11"/>
      <c r="COS7" s="11"/>
      <c r="COT7" s="11"/>
      <c r="COU7" s="11"/>
      <c r="COV7" s="11"/>
      <c r="COW7" s="11"/>
      <c r="COX7" s="11"/>
      <c r="COY7" s="11"/>
      <c r="COZ7" s="11"/>
      <c r="CPA7" s="11"/>
      <c r="CPB7" s="11"/>
      <c r="CPC7" s="11"/>
      <c r="CPD7" s="11"/>
      <c r="CPE7" s="11"/>
      <c r="CPF7" s="11"/>
      <c r="CPG7" s="11"/>
      <c r="CPH7" s="11"/>
      <c r="CPI7" s="11"/>
      <c r="CPJ7" s="11"/>
      <c r="CPK7" s="11"/>
      <c r="CPL7" s="11"/>
      <c r="CPM7" s="11"/>
      <c r="CPN7" s="11"/>
      <c r="CPO7" s="11"/>
      <c r="CPP7" s="11"/>
      <c r="CPQ7" s="11"/>
      <c r="CPR7" s="11"/>
      <c r="CPS7" s="11"/>
      <c r="CPT7" s="11"/>
      <c r="CPU7" s="11"/>
      <c r="CPV7" s="11"/>
      <c r="CPW7" s="11"/>
      <c r="CPX7" s="11"/>
      <c r="CPY7" s="11"/>
      <c r="CPZ7" s="11"/>
      <c r="CQA7" s="11"/>
      <c r="CQB7" s="11"/>
      <c r="CQC7" s="11"/>
      <c r="CQD7" s="11"/>
      <c r="CQE7" s="11"/>
      <c r="CQF7" s="11"/>
      <c r="CQG7" s="11"/>
      <c r="CQH7" s="11"/>
      <c r="CQI7" s="11"/>
      <c r="CQJ7" s="11"/>
      <c r="CQK7" s="11"/>
      <c r="CQL7" s="11"/>
      <c r="CQM7" s="11"/>
      <c r="CQN7" s="11"/>
      <c r="CQO7" s="11"/>
      <c r="CQP7" s="11"/>
      <c r="CQQ7" s="11"/>
      <c r="CQR7" s="11"/>
      <c r="CQS7" s="11"/>
      <c r="CQT7" s="11"/>
      <c r="CQU7" s="11"/>
      <c r="CQV7" s="11"/>
      <c r="CQW7" s="11"/>
      <c r="CQX7" s="11"/>
      <c r="CQY7" s="11"/>
      <c r="CQZ7" s="11"/>
      <c r="CRA7" s="11"/>
      <c r="CRB7" s="11"/>
      <c r="CRC7" s="11"/>
      <c r="CRD7" s="11"/>
      <c r="CRE7" s="11"/>
      <c r="CRF7" s="11"/>
      <c r="CRG7" s="11"/>
      <c r="CRH7" s="11"/>
      <c r="CRI7" s="11"/>
      <c r="CRJ7" s="11"/>
      <c r="CRK7" s="11"/>
      <c r="CRL7" s="11"/>
      <c r="CRM7" s="11"/>
      <c r="CRN7" s="11"/>
      <c r="CRO7" s="11"/>
      <c r="CRP7" s="11"/>
      <c r="CRQ7" s="11"/>
      <c r="CRR7" s="11"/>
      <c r="CRS7" s="11"/>
      <c r="CRT7" s="11"/>
      <c r="CRU7" s="11"/>
      <c r="CRV7" s="11"/>
      <c r="CRW7" s="11"/>
      <c r="CRX7" s="11"/>
      <c r="CRY7" s="11"/>
      <c r="CRZ7" s="11"/>
      <c r="CSA7" s="11"/>
      <c r="CSB7" s="11"/>
      <c r="CSC7" s="11"/>
      <c r="CSD7" s="11"/>
      <c r="CSE7" s="11"/>
      <c r="CSF7" s="11"/>
      <c r="CSG7" s="11"/>
      <c r="CSH7" s="11"/>
      <c r="CSI7" s="11"/>
      <c r="CSJ7" s="11"/>
      <c r="CSK7" s="11"/>
      <c r="CSL7" s="11"/>
      <c r="CSM7" s="11"/>
      <c r="CSN7" s="11"/>
      <c r="CSO7" s="11"/>
      <c r="CSP7" s="11"/>
      <c r="CSQ7" s="11"/>
      <c r="CSR7" s="11"/>
      <c r="CSS7" s="11"/>
      <c r="CST7" s="11"/>
      <c r="CSU7" s="11"/>
      <c r="CSV7" s="11"/>
      <c r="CSW7" s="11"/>
      <c r="CSX7" s="11"/>
      <c r="CSY7" s="11"/>
      <c r="CSZ7" s="11"/>
      <c r="CTA7" s="11"/>
      <c r="CTB7" s="11"/>
      <c r="CTC7" s="11"/>
      <c r="CTD7" s="11"/>
      <c r="CTE7" s="11"/>
      <c r="CTF7" s="11"/>
      <c r="CTG7" s="11"/>
      <c r="CTH7" s="11"/>
      <c r="CTI7" s="11"/>
      <c r="CTJ7" s="11"/>
      <c r="CTK7" s="11"/>
      <c r="CTL7" s="11"/>
      <c r="CTM7" s="11"/>
      <c r="CTN7" s="11"/>
      <c r="CTO7" s="11"/>
      <c r="CTP7" s="11"/>
      <c r="CTQ7" s="11"/>
      <c r="CTR7" s="11"/>
      <c r="CTS7" s="11"/>
      <c r="CTT7" s="11"/>
      <c r="CTU7" s="11"/>
      <c r="CTV7" s="11"/>
      <c r="CTW7" s="11"/>
      <c r="CTX7" s="11"/>
      <c r="CTY7" s="11"/>
      <c r="CTZ7" s="11"/>
      <c r="CUA7" s="11"/>
      <c r="CUB7" s="11"/>
      <c r="CUC7" s="11"/>
      <c r="CUD7" s="11"/>
      <c r="CUE7" s="11"/>
      <c r="CUF7" s="11"/>
      <c r="CUG7" s="11"/>
      <c r="CUH7" s="11"/>
      <c r="CUI7" s="11"/>
      <c r="CUJ7" s="11"/>
      <c r="CUK7" s="11"/>
      <c r="CUL7" s="11"/>
      <c r="CUM7" s="11"/>
      <c r="CUN7" s="11"/>
      <c r="CUO7" s="11"/>
      <c r="CUP7" s="11"/>
      <c r="CUQ7" s="11"/>
      <c r="CUR7" s="11"/>
      <c r="CUS7" s="11"/>
      <c r="CUT7" s="11"/>
      <c r="CUU7" s="11"/>
      <c r="CUV7" s="11"/>
      <c r="CUW7" s="11"/>
      <c r="CUX7" s="11"/>
      <c r="CUY7" s="11"/>
      <c r="CUZ7" s="11"/>
      <c r="CVA7" s="11"/>
      <c r="CVB7" s="11"/>
      <c r="CVC7" s="11"/>
      <c r="CVD7" s="11"/>
      <c r="CVE7" s="11"/>
      <c r="CVF7" s="11"/>
      <c r="CVG7" s="11"/>
      <c r="CVH7" s="11"/>
      <c r="CVI7" s="11"/>
      <c r="CVJ7" s="11"/>
      <c r="CVK7" s="11"/>
      <c r="CVL7" s="11"/>
      <c r="CVM7" s="11"/>
      <c r="CVN7" s="11"/>
      <c r="CVO7" s="11"/>
      <c r="CVP7" s="11"/>
      <c r="CVQ7" s="11"/>
      <c r="CVR7" s="11"/>
      <c r="CVS7" s="11"/>
      <c r="CVT7" s="11"/>
      <c r="CVU7" s="11"/>
      <c r="CVV7" s="11"/>
      <c r="CVW7" s="11"/>
      <c r="CVX7" s="11"/>
      <c r="CVY7" s="11"/>
      <c r="CVZ7" s="11"/>
      <c r="CWA7" s="11"/>
      <c r="CWB7" s="11"/>
      <c r="CWC7" s="11"/>
      <c r="CWD7" s="11"/>
      <c r="CWE7" s="11"/>
      <c r="CWF7" s="11"/>
      <c r="CWG7" s="11"/>
      <c r="CWH7" s="11"/>
      <c r="CWI7" s="11"/>
      <c r="CWJ7" s="11"/>
      <c r="CWK7" s="11"/>
      <c r="CWL7" s="11"/>
      <c r="CWM7" s="11"/>
      <c r="CWN7" s="11"/>
      <c r="CWO7" s="11"/>
      <c r="CWP7" s="11"/>
      <c r="CWQ7" s="11"/>
      <c r="CWR7" s="11"/>
      <c r="CWS7" s="11"/>
      <c r="CWT7" s="11"/>
      <c r="CWU7" s="11"/>
      <c r="CWV7" s="11"/>
      <c r="CWW7" s="11"/>
      <c r="CWX7" s="11"/>
      <c r="CWY7" s="11"/>
      <c r="CWZ7" s="11"/>
      <c r="CXA7" s="11"/>
      <c r="CXB7" s="11"/>
      <c r="CXC7" s="11"/>
      <c r="CXD7" s="11"/>
      <c r="CXE7" s="11"/>
      <c r="CXF7" s="11"/>
      <c r="CXG7" s="11"/>
      <c r="CXH7" s="11"/>
      <c r="CXI7" s="11"/>
      <c r="CXJ7" s="11"/>
      <c r="CXK7" s="11"/>
      <c r="CXL7" s="11"/>
      <c r="CXM7" s="11"/>
      <c r="CXN7" s="11"/>
      <c r="CXO7" s="11"/>
      <c r="CXP7" s="11"/>
      <c r="CXQ7" s="11"/>
      <c r="CXR7" s="11"/>
      <c r="CXS7" s="11"/>
      <c r="CXT7" s="11"/>
      <c r="CXU7" s="11"/>
      <c r="CXV7" s="11"/>
      <c r="CXW7" s="11"/>
      <c r="CXX7" s="11"/>
      <c r="CXY7" s="11"/>
      <c r="CXZ7" s="11"/>
      <c r="CYA7" s="11"/>
      <c r="CYB7" s="11"/>
      <c r="CYC7" s="11"/>
      <c r="CYD7" s="11"/>
      <c r="CYE7" s="11"/>
      <c r="CYF7" s="11"/>
      <c r="CYG7" s="11"/>
      <c r="CYH7" s="11"/>
      <c r="CYI7" s="11"/>
      <c r="CYJ7" s="11"/>
      <c r="CYK7" s="11"/>
      <c r="CYL7" s="11"/>
      <c r="CYM7" s="11"/>
      <c r="CYN7" s="11"/>
      <c r="CYO7" s="11"/>
      <c r="CYP7" s="11"/>
      <c r="CYQ7" s="11"/>
      <c r="CYR7" s="11"/>
      <c r="CYS7" s="11"/>
      <c r="CYT7" s="11"/>
      <c r="CYU7" s="11"/>
      <c r="CYV7" s="11"/>
      <c r="CYW7" s="11"/>
      <c r="CYX7" s="11"/>
      <c r="CYY7" s="11"/>
      <c r="CYZ7" s="11"/>
      <c r="CZA7" s="11"/>
      <c r="CZB7" s="11"/>
      <c r="CZC7" s="11"/>
      <c r="CZD7" s="11"/>
      <c r="CZE7" s="11"/>
      <c r="CZF7" s="11"/>
      <c r="CZG7" s="11"/>
      <c r="CZH7" s="11"/>
      <c r="CZI7" s="11"/>
      <c r="CZJ7" s="11"/>
      <c r="CZK7" s="11"/>
      <c r="CZL7" s="11"/>
      <c r="CZM7" s="11"/>
      <c r="CZN7" s="11"/>
      <c r="CZO7" s="11"/>
      <c r="CZP7" s="11"/>
      <c r="CZQ7" s="11"/>
      <c r="CZR7" s="11"/>
      <c r="CZS7" s="11"/>
      <c r="CZT7" s="11"/>
      <c r="CZU7" s="11"/>
      <c r="CZV7" s="11"/>
      <c r="CZW7" s="11"/>
      <c r="CZX7" s="11"/>
      <c r="CZY7" s="11"/>
      <c r="CZZ7" s="11"/>
      <c r="DAA7" s="11"/>
      <c r="DAB7" s="11"/>
      <c r="DAC7" s="11"/>
      <c r="DAD7" s="11"/>
      <c r="DAE7" s="11"/>
      <c r="DAF7" s="11"/>
      <c r="DAG7" s="11"/>
      <c r="DAH7" s="11"/>
      <c r="DAI7" s="11"/>
      <c r="DAJ7" s="11"/>
      <c r="DAK7" s="11"/>
      <c r="DAL7" s="11"/>
      <c r="DAM7" s="11"/>
      <c r="DAN7" s="11"/>
      <c r="DAO7" s="11"/>
      <c r="DAP7" s="11"/>
      <c r="DAQ7" s="11"/>
      <c r="DAR7" s="11"/>
      <c r="DAS7" s="11"/>
      <c r="DAT7" s="11"/>
      <c r="DAU7" s="11"/>
      <c r="DAV7" s="11"/>
      <c r="DAW7" s="11"/>
      <c r="DAX7" s="11"/>
      <c r="DAY7" s="11"/>
      <c r="DAZ7" s="11"/>
      <c r="DBA7" s="11"/>
      <c r="DBB7" s="11"/>
      <c r="DBC7" s="11"/>
      <c r="DBD7" s="11"/>
      <c r="DBE7" s="11"/>
      <c r="DBF7" s="11"/>
      <c r="DBG7" s="11"/>
      <c r="DBH7" s="11"/>
      <c r="DBI7" s="11"/>
      <c r="DBJ7" s="11"/>
      <c r="DBK7" s="11"/>
      <c r="DBL7" s="11"/>
      <c r="DBM7" s="11"/>
      <c r="DBN7" s="11"/>
      <c r="DBO7" s="11"/>
      <c r="DBP7" s="11"/>
      <c r="DBQ7" s="11"/>
      <c r="DBR7" s="11"/>
      <c r="DBS7" s="11"/>
      <c r="DBT7" s="11"/>
      <c r="DBU7" s="11"/>
      <c r="DBV7" s="11"/>
      <c r="DBW7" s="11"/>
      <c r="DBX7" s="11"/>
      <c r="DBY7" s="11"/>
      <c r="DBZ7" s="11"/>
      <c r="DCA7" s="11"/>
      <c r="DCB7" s="11"/>
      <c r="DCC7" s="11"/>
      <c r="DCD7" s="11"/>
      <c r="DCE7" s="11"/>
      <c r="DCF7" s="11"/>
      <c r="DCG7" s="11"/>
      <c r="DCH7" s="11"/>
      <c r="DCI7" s="11"/>
      <c r="DCJ7" s="11"/>
      <c r="DCK7" s="11"/>
      <c r="DCL7" s="11"/>
      <c r="DCM7" s="11"/>
      <c r="DCN7" s="11"/>
      <c r="DCO7" s="11"/>
      <c r="DCP7" s="11"/>
      <c r="DCQ7" s="11"/>
      <c r="DCR7" s="11"/>
      <c r="DCS7" s="11"/>
      <c r="DCT7" s="11"/>
      <c r="DCU7" s="11"/>
      <c r="DCV7" s="11"/>
      <c r="DCW7" s="11"/>
      <c r="DCX7" s="11"/>
      <c r="DCY7" s="11"/>
      <c r="DCZ7" s="11"/>
      <c r="DDA7" s="11"/>
      <c r="DDB7" s="11"/>
      <c r="DDC7" s="11"/>
      <c r="DDD7" s="11"/>
      <c r="DDE7" s="11"/>
      <c r="DDF7" s="11"/>
      <c r="DDG7" s="11"/>
      <c r="DDH7" s="11"/>
      <c r="DDI7" s="11"/>
      <c r="DDJ7" s="11"/>
      <c r="DDK7" s="11"/>
      <c r="DDL7" s="11"/>
      <c r="DDM7" s="11"/>
      <c r="DDN7" s="11"/>
      <c r="DDO7" s="11"/>
      <c r="DDP7" s="11"/>
      <c r="DDQ7" s="11"/>
      <c r="DDR7" s="11"/>
      <c r="DDS7" s="11"/>
      <c r="DDT7" s="11"/>
      <c r="DDU7" s="11"/>
      <c r="DDV7" s="11"/>
      <c r="DDW7" s="11"/>
      <c r="DDX7" s="11"/>
      <c r="DDY7" s="11"/>
      <c r="DDZ7" s="11"/>
      <c r="DEA7" s="11"/>
      <c r="DEB7" s="11"/>
      <c r="DEC7" s="11"/>
      <c r="DED7" s="11"/>
      <c r="DEE7" s="11"/>
      <c r="DEF7" s="11"/>
      <c r="DEG7" s="11"/>
      <c r="DEH7" s="11"/>
      <c r="DEI7" s="11"/>
      <c r="DEJ7" s="11"/>
      <c r="DEK7" s="11"/>
      <c r="DEL7" s="11"/>
      <c r="DEM7" s="11"/>
      <c r="DEN7" s="11"/>
      <c r="DEO7" s="11"/>
      <c r="DEP7" s="11"/>
      <c r="DEQ7" s="11"/>
      <c r="DER7" s="11"/>
      <c r="DES7" s="11"/>
      <c r="DET7" s="11"/>
      <c r="DEU7" s="11"/>
      <c r="DEV7" s="11"/>
      <c r="DEW7" s="11"/>
      <c r="DEX7" s="11"/>
      <c r="DEY7" s="11"/>
      <c r="DEZ7" s="11"/>
      <c r="DFA7" s="11"/>
      <c r="DFB7" s="11"/>
      <c r="DFC7" s="11"/>
      <c r="DFD7" s="11"/>
      <c r="DFE7" s="11"/>
      <c r="DFF7" s="11"/>
      <c r="DFG7" s="11"/>
      <c r="DFH7" s="11"/>
      <c r="DFI7" s="11"/>
      <c r="DFJ7" s="11"/>
      <c r="DFK7" s="11"/>
      <c r="DFL7" s="11"/>
      <c r="DFM7" s="11"/>
      <c r="DFN7" s="11"/>
      <c r="DFO7" s="11"/>
      <c r="DFP7" s="11"/>
      <c r="DFQ7" s="11"/>
      <c r="DFR7" s="11"/>
      <c r="DFS7" s="11"/>
      <c r="DFT7" s="11"/>
      <c r="DFU7" s="11"/>
      <c r="DFV7" s="11"/>
      <c r="DFW7" s="11"/>
      <c r="DFX7" s="11"/>
      <c r="DFY7" s="11"/>
      <c r="DFZ7" s="11"/>
      <c r="DGA7" s="11"/>
      <c r="DGB7" s="11"/>
      <c r="DGC7" s="11"/>
      <c r="DGD7" s="11"/>
      <c r="DGE7" s="11"/>
      <c r="DGF7" s="11"/>
      <c r="DGG7" s="11"/>
      <c r="DGH7" s="11"/>
      <c r="DGI7" s="11"/>
      <c r="DGJ7" s="11"/>
      <c r="DGK7" s="11"/>
      <c r="DGL7" s="11"/>
      <c r="DGM7" s="11"/>
      <c r="DGN7" s="11"/>
      <c r="DGO7" s="11"/>
      <c r="DGP7" s="11"/>
      <c r="DGQ7" s="11"/>
      <c r="DGR7" s="11"/>
      <c r="DGS7" s="11"/>
      <c r="DGT7" s="11"/>
      <c r="DGU7" s="11"/>
      <c r="DGV7" s="11"/>
      <c r="DGW7" s="11"/>
      <c r="DGX7" s="11"/>
      <c r="DGY7" s="11"/>
      <c r="DGZ7" s="11"/>
      <c r="DHA7" s="11"/>
      <c r="DHB7" s="11"/>
      <c r="DHC7" s="11"/>
      <c r="DHD7" s="11"/>
      <c r="DHE7" s="11"/>
      <c r="DHF7" s="11"/>
      <c r="DHG7" s="11"/>
      <c r="DHH7" s="11"/>
      <c r="DHI7" s="11"/>
      <c r="DHJ7" s="11"/>
      <c r="DHK7" s="11"/>
      <c r="DHL7" s="11"/>
      <c r="DHM7" s="11"/>
      <c r="DHN7" s="11"/>
      <c r="DHO7" s="11"/>
      <c r="DHP7" s="11"/>
      <c r="DHQ7" s="11"/>
      <c r="DHR7" s="11"/>
      <c r="DHS7" s="11"/>
      <c r="DHT7" s="11"/>
      <c r="DHU7" s="11"/>
      <c r="DHV7" s="11"/>
      <c r="DHW7" s="11"/>
      <c r="DHX7" s="11"/>
      <c r="DHY7" s="11"/>
      <c r="DHZ7" s="11"/>
      <c r="DIA7" s="11"/>
      <c r="DIB7" s="11"/>
      <c r="DIC7" s="11"/>
      <c r="DID7" s="11"/>
      <c r="DIE7" s="11"/>
      <c r="DIF7" s="11"/>
      <c r="DIG7" s="11"/>
      <c r="DIH7" s="11"/>
      <c r="DII7" s="11"/>
      <c r="DIJ7" s="11"/>
      <c r="DIK7" s="11"/>
      <c r="DIL7" s="11"/>
      <c r="DIM7" s="11"/>
      <c r="DIN7" s="11"/>
      <c r="DIO7" s="11"/>
      <c r="DIP7" s="11"/>
      <c r="DIQ7" s="11"/>
      <c r="DIR7" s="11"/>
      <c r="DIS7" s="11"/>
      <c r="DIT7" s="11"/>
      <c r="DIU7" s="11"/>
      <c r="DIV7" s="11"/>
      <c r="DIW7" s="11"/>
      <c r="DIX7" s="11"/>
      <c r="DIY7" s="11"/>
      <c r="DIZ7" s="11"/>
      <c r="DJA7" s="11"/>
      <c r="DJB7" s="11"/>
      <c r="DJC7" s="11"/>
      <c r="DJD7" s="11"/>
      <c r="DJE7" s="11"/>
      <c r="DJF7" s="11"/>
      <c r="DJG7" s="11"/>
      <c r="DJH7" s="11"/>
      <c r="DJI7" s="11"/>
      <c r="DJJ7" s="11"/>
      <c r="DJK7" s="11"/>
      <c r="DJL7" s="11"/>
      <c r="DJM7" s="11"/>
      <c r="DJN7" s="11"/>
      <c r="DJO7" s="11"/>
      <c r="DJP7" s="11"/>
      <c r="DJQ7" s="11"/>
      <c r="DJR7" s="11"/>
      <c r="DJS7" s="11"/>
      <c r="DJT7" s="11"/>
      <c r="DJU7" s="11"/>
      <c r="DJV7" s="11"/>
      <c r="DJW7" s="11"/>
      <c r="DJX7" s="11"/>
      <c r="DJY7" s="11"/>
      <c r="DJZ7" s="11"/>
      <c r="DKA7" s="11"/>
      <c r="DKB7" s="11"/>
      <c r="DKC7" s="11"/>
      <c r="DKD7" s="11"/>
      <c r="DKE7" s="11"/>
      <c r="DKF7" s="11"/>
      <c r="DKG7" s="11"/>
      <c r="DKH7" s="11"/>
      <c r="DKI7" s="11"/>
      <c r="DKJ7" s="11"/>
      <c r="DKK7" s="11"/>
      <c r="DKL7" s="11"/>
      <c r="DKM7" s="11"/>
      <c r="DKN7" s="11"/>
      <c r="DKO7" s="11"/>
      <c r="DKP7" s="11"/>
      <c r="DKQ7" s="11"/>
      <c r="DKR7" s="11"/>
      <c r="DKS7" s="11"/>
      <c r="DKT7" s="11"/>
      <c r="DKU7" s="11"/>
      <c r="DKV7" s="11"/>
      <c r="DKW7" s="11"/>
      <c r="DKX7" s="11"/>
      <c r="DKY7" s="11"/>
      <c r="DKZ7" s="11"/>
      <c r="DLA7" s="11"/>
      <c r="DLB7" s="11"/>
      <c r="DLC7" s="11"/>
      <c r="DLD7" s="11"/>
      <c r="DLE7" s="11"/>
      <c r="DLF7" s="11"/>
      <c r="DLG7" s="11"/>
      <c r="DLH7" s="11"/>
      <c r="DLI7" s="11"/>
      <c r="DLJ7" s="11"/>
      <c r="DLK7" s="11"/>
      <c r="DLL7" s="11"/>
      <c r="DLM7" s="11"/>
      <c r="DLN7" s="11"/>
      <c r="DLO7" s="11"/>
      <c r="DLP7" s="11"/>
      <c r="DLQ7" s="11"/>
      <c r="DLR7" s="11"/>
      <c r="DLS7" s="11"/>
      <c r="DLT7" s="11"/>
      <c r="DLU7" s="11"/>
      <c r="DLV7" s="11"/>
      <c r="DLW7" s="11"/>
      <c r="DLX7" s="11"/>
      <c r="DLY7" s="11"/>
      <c r="DLZ7" s="11"/>
      <c r="DMA7" s="11"/>
      <c r="DMB7" s="11"/>
      <c r="DMC7" s="11"/>
      <c r="DMD7" s="11"/>
      <c r="DME7" s="11"/>
      <c r="DMF7" s="11"/>
      <c r="DMG7" s="11"/>
      <c r="DMH7" s="11"/>
      <c r="DMI7" s="11"/>
      <c r="DMJ7" s="11"/>
      <c r="DMK7" s="11"/>
      <c r="DML7" s="11"/>
      <c r="DMM7" s="11"/>
      <c r="DMN7" s="11"/>
      <c r="DMO7" s="11"/>
      <c r="DMP7" s="11"/>
      <c r="DMQ7" s="11"/>
      <c r="DMR7" s="11"/>
      <c r="DMS7" s="11"/>
      <c r="DMT7" s="11"/>
      <c r="DMU7" s="11"/>
      <c r="DMV7" s="11"/>
      <c r="DMW7" s="11"/>
      <c r="DMX7" s="11"/>
      <c r="DMY7" s="11"/>
      <c r="DMZ7" s="11"/>
      <c r="DNA7" s="11"/>
      <c r="DNB7" s="11"/>
      <c r="DNC7" s="11"/>
      <c r="DND7" s="11"/>
      <c r="DNE7" s="11"/>
      <c r="DNF7" s="11"/>
      <c r="DNG7" s="11"/>
      <c r="DNH7" s="11"/>
      <c r="DNI7" s="11"/>
      <c r="DNJ7" s="11"/>
      <c r="DNK7" s="11"/>
      <c r="DNL7" s="11"/>
      <c r="DNM7" s="11"/>
      <c r="DNN7" s="11"/>
      <c r="DNO7" s="11"/>
      <c r="DNP7" s="11"/>
      <c r="DNQ7" s="11"/>
      <c r="DNR7" s="11"/>
      <c r="DNS7" s="11"/>
      <c r="DNT7" s="11"/>
      <c r="DNU7" s="11"/>
      <c r="DNV7" s="11"/>
      <c r="DNW7" s="11"/>
      <c r="DNX7" s="11"/>
      <c r="DNY7" s="11"/>
      <c r="DNZ7" s="11"/>
      <c r="DOA7" s="11"/>
      <c r="DOB7" s="11"/>
      <c r="DOC7" s="11"/>
      <c r="DOD7" s="11"/>
      <c r="DOE7" s="11"/>
      <c r="DOF7" s="11"/>
      <c r="DOG7" s="11"/>
      <c r="DOH7" s="11"/>
      <c r="DOI7" s="11"/>
      <c r="DOJ7" s="11"/>
      <c r="DOK7" s="11"/>
      <c r="DOL7" s="11"/>
      <c r="DOM7" s="11"/>
      <c r="DON7" s="11"/>
      <c r="DOO7" s="11"/>
      <c r="DOP7" s="11"/>
      <c r="DOQ7" s="11"/>
      <c r="DOR7" s="11"/>
      <c r="DOS7" s="11"/>
      <c r="DOT7" s="11"/>
      <c r="DOU7" s="11"/>
      <c r="DOV7" s="11"/>
      <c r="DOW7" s="11"/>
      <c r="DOX7" s="11"/>
      <c r="DOY7" s="11"/>
      <c r="DOZ7" s="11"/>
      <c r="DPA7" s="11"/>
      <c r="DPB7" s="11"/>
      <c r="DPC7" s="11"/>
      <c r="DPD7" s="11"/>
      <c r="DPE7" s="11"/>
      <c r="DPF7" s="11"/>
      <c r="DPG7" s="11"/>
      <c r="DPH7" s="11"/>
      <c r="DPI7" s="11"/>
      <c r="DPJ7" s="11"/>
      <c r="DPK7" s="11"/>
      <c r="DPL7" s="11"/>
      <c r="DPM7" s="11"/>
      <c r="DPN7" s="11"/>
      <c r="DPO7" s="11"/>
      <c r="DPP7" s="11"/>
      <c r="DPQ7" s="11"/>
      <c r="DPR7" s="11"/>
      <c r="DPS7" s="11"/>
      <c r="DPT7" s="11"/>
      <c r="DPU7" s="11"/>
      <c r="DPV7" s="11"/>
      <c r="DPW7" s="11"/>
      <c r="DPX7" s="11"/>
      <c r="DPY7" s="11"/>
      <c r="DPZ7" s="11"/>
      <c r="DQA7" s="11"/>
      <c r="DQB7" s="11"/>
      <c r="DQC7" s="11"/>
      <c r="DQD7" s="11"/>
      <c r="DQE7" s="11"/>
      <c r="DQF7" s="11"/>
      <c r="DQG7" s="11"/>
      <c r="DQH7" s="11"/>
      <c r="DQI7" s="11"/>
      <c r="DQJ7" s="11"/>
      <c r="DQK7" s="11"/>
      <c r="DQL7" s="11"/>
      <c r="DQM7" s="11"/>
      <c r="DQN7" s="11"/>
      <c r="DQO7" s="11"/>
      <c r="DQP7" s="11"/>
      <c r="DQQ7" s="11"/>
      <c r="DQR7" s="11"/>
      <c r="DQS7" s="11"/>
      <c r="DQT7" s="11"/>
      <c r="DQU7" s="11"/>
      <c r="DQV7" s="11"/>
      <c r="DQW7" s="11"/>
      <c r="DQX7" s="11"/>
      <c r="DQY7" s="11"/>
      <c r="DQZ7" s="11"/>
      <c r="DRA7" s="11"/>
      <c r="DRB7" s="11"/>
      <c r="DRC7" s="11"/>
      <c r="DRD7" s="11"/>
      <c r="DRE7" s="11"/>
      <c r="DRF7" s="11"/>
      <c r="DRG7" s="11"/>
      <c r="DRH7" s="11"/>
      <c r="DRI7" s="11"/>
      <c r="DRJ7" s="11"/>
      <c r="DRK7" s="11"/>
      <c r="DRL7" s="11"/>
      <c r="DRM7" s="11"/>
      <c r="DRN7" s="11"/>
      <c r="DRO7" s="11"/>
      <c r="DRP7" s="11"/>
      <c r="DRQ7" s="11"/>
      <c r="DRR7" s="11"/>
      <c r="DRS7" s="11"/>
      <c r="DRT7" s="11"/>
      <c r="DRU7" s="11"/>
      <c r="DRV7" s="11"/>
      <c r="DRW7" s="11"/>
      <c r="DRX7" s="11"/>
      <c r="DRY7" s="11"/>
      <c r="DRZ7" s="11"/>
      <c r="DSA7" s="11"/>
      <c r="DSB7" s="11"/>
      <c r="DSC7" s="11"/>
      <c r="DSD7" s="11"/>
      <c r="DSE7" s="11"/>
      <c r="DSF7" s="11"/>
      <c r="DSG7" s="11"/>
      <c r="DSH7" s="11"/>
      <c r="DSI7" s="11"/>
      <c r="DSJ7" s="11"/>
      <c r="DSK7" s="11"/>
      <c r="DSL7" s="11"/>
      <c r="DSM7" s="11"/>
      <c r="DSN7" s="11"/>
      <c r="DSO7" s="11"/>
      <c r="DSP7" s="11"/>
      <c r="DSQ7" s="11"/>
      <c r="DSR7" s="11"/>
      <c r="DSS7" s="11"/>
      <c r="DST7" s="11"/>
      <c r="DSU7" s="11"/>
      <c r="DSV7" s="11"/>
      <c r="DSW7" s="11"/>
      <c r="DSX7" s="11"/>
      <c r="DSY7" s="11"/>
      <c r="DSZ7" s="11"/>
      <c r="DTA7" s="11"/>
      <c r="DTB7" s="11"/>
      <c r="DTC7" s="11"/>
      <c r="DTD7" s="11"/>
      <c r="DTE7" s="11"/>
      <c r="DTF7" s="11"/>
      <c r="DTG7" s="11"/>
      <c r="DTH7" s="11"/>
      <c r="DTI7" s="11"/>
      <c r="DTJ7" s="11"/>
      <c r="DTK7" s="11"/>
      <c r="DTL7" s="11"/>
      <c r="DTM7" s="11"/>
      <c r="DTN7" s="11"/>
      <c r="DTO7" s="11"/>
      <c r="DTP7" s="11"/>
      <c r="DTQ7" s="11"/>
      <c r="DTR7" s="11"/>
      <c r="DTS7" s="11"/>
      <c r="DTT7" s="11"/>
      <c r="DTU7" s="11"/>
      <c r="DTV7" s="11"/>
      <c r="DTW7" s="11"/>
      <c r="DTX7" s="11"/>
      <c r="DTY7" s="11"/>
      <c r="DTZ7" s="11"/>
      <c r="DUA7" s="11"/>
      <c r="DUB7" s="11"/>
      <c r="DUC7" s="11"/>
      <c r="DUD7" s="11"/>
      <c r="DUE7" s="11"/>
      <c r="DUF7" s="11"/>
      <c r="DUG7" s="11"/>
      <c r="DUH7" s="11"/>
      <c r="DUI7" s="11"/>
      <c r="DUJ7" s="11"/>
      <c r="DUK7" s="11"/>
      <c r="DUL7" s="11"/>
      <c r="DUM7" s="11"/>
      <c r="DUN7" s="11"/>
      <c r="DUO7" s="11"/>
      <c r="DUP7" s="11"/>
      <c r="DUQ7" s="11"/>
      <c r="DUR7" s="11"/>
      <c r="DUS7" s="11"/>
      <c r="DUT7" s="11"/>
      <c r="DUU7" s="11"/>
      <c r="DUV7" s="11"/>
      <c r="DUW7" s="11"/>
      <c r="DUX7" s="11"/>
      <c r="DUY7" s="11"/>
      <c r="DUZ7" s="11"/>
      <c r="DVA7" s="11"/>
      <c r="DVB7" s="11"/>
      <c r="DVC7" s="11"/>
      <c r="DVD7" s="11"/>
      <c r="DVE7" s="11"/>
      <c r="DVF7" s="11"/>
      <c r="DVG7" s="11"/>
      <c r="DVH7" s="11"/>
      <c r="DVI7" s="11"/>
      <c r="DVJ7" s="11"/>
      <c r="DVK7" s="11"/>
      <c r="DVL7" s="11"/>
      <c r="DVM7" s="11"/>
      <c r="DVN7" s="11"/>
      <c r="DVO7" s="11"/>
      <c r="DVP7" s="11"/>
      <c r="DVQ7" s="11"/>
      <c r="DVR7" s="11"/>
      <c r="DVS7" s="11"/>
      <c r="DVT7" s="11"/>
      <c r="DVU7" s="11"/>
      <c r="DVV7" s="11"/>
      <c r="DVW7" s="11"/>
      <c r="DVX7" s="11"/>
      <c r="DVY7" s="11"/>
      <c r="DVZ7" s="11"/>
      <c r="DWA7" s="11"/>
      <c r="DWB7" s="11"/>
      <c r="DWC7" s="11"/>
      <c r="DWD7" s="11"/>
      <c r="DWE7" s="11"/>
      <c r="DWF7" s="11"/>
      <c r="DWG7" s="11"/>
      <c r="DWH7" s="11"/>
      <c r="DWI7" s="11"/>
      <c r="DWJ7" s="11"/>
      <c r="DWK7" s="11"/>
      <c r="DWL7" s="11"/>
      <c r="DWM7" s="11"/>
      <c r="DWN7" s="11"/>
      <c r="DWO7" s="11"/>
      <c r="DWP7" s="11"/>
      <c r="DWQ7" s="11"/>
      <c r="DWR7" s="11"/>
      <c r="DWS7" s="11"/>
      <c r="DWT7" s="11"/>
      <c r="DWU7" s="11"/>
      <c r="DWV7" s="11"/>
      <c r="DWW7" s="11"/>
      <c r="DWX7" s="11"/>
      <c r="DWY7" s="11"/>
      <c r="DWZ7" s="11"/>
      <c r="DXA7" s="11"/>
      <c r="DXB7" s="11"/>
      <c r="DXC7" s="11"/>
      <c r="DXD7" s="11"/>
      <c r="DXE7" s="11"/>
      <c r="DXF7" s="11"/>
      <c r="DXG7" s="11"/>
      <c r="DXH7" s="11"/>
      <c r="DXI7" s="11"/>
      <c r="DXJ7" s="11"/>
      <c r="DXK7" s="11"/>
      <c r="DXL7" s="11"/>
      <c r="DXM7" s="11"/>
      <c r="DXN7" s="11"/>
      <c r="DXO7" s="11"/>
      <c r="DXP7" s="11"/>
      <c r="DXQ7" s="11"/>
      <c r="DXR7" s="11"/>
      <c r="DXS7" s="11"/>
      <c r="DXT7" s="11"/>
      <c r="DXU7" s="11"/>
      <c r="DXV7" s="11"/>
      <c r="DXW7" s="11"/>
      <c r="DXX7" s="11"/>
      <c r="DXY7" s="11"/>
      <c r="DXZ7" s="11"/>
      <c r="DYA7" s="11"/>
      <c r="DYB7" s="11"/>
      <c r="DYC7" s="11"/>
      <c r="DYD7" s="11"/>
      <c r="DYE7" s="11"/>
      <c r="DYF7" s="11"/>
      <c r="DYG7" s="11"/>
      <c r="DYH7" s="11"/>
      <c r="DYI7" s="11"/>
      <c r="DYJ7" s="11"/>
      <c r="DYK7" s="11"/>
      <c r="DYL7" s="11"/>
      <c r="DYM7" s="11"/>
      <c r="DYN7" s="11"/>
      <c r="DYO7" s="11"/>
      <c r="DYP7" s="11"/>
      <c r="DYQ7" s="11"/>
      <c r="DYR7" s="11"/>
      <c r="DYS7" s="11"/>
      <c r="DYT7" s="11"/>
      <c r="DYU7" s="11"/>
      <c r="DYV7" s="11"/>
      <c r="DYW7" s="11"/>
      <c r="DYX7" s="11"/>
      <c r="DYY7" s="11"/>
      <c r="DYZ7" s="11"/>
      <c r="DZA7" s="11"/>
      <c r="DZB7" s="11"/>
      <c r="DZC7" s="11"/>
      <c r="DZD7" s="11"/>
      <c r="DZE7" s="11"/>
      <c r="DZF7" s="11"/>
      <c r="DZG7" s="11"/>
      <c r="DZH7" s="11"/>
      <c r="DZI7" s="11"/>
      <c r="DZJ7" s="11"/>
      <c r="DZK7" s="11"/>
      <c r="DZL7" s="11"/>
      <c r="DZM7" s="11"/>
      <c r="DZN7" s="11"/>
      <c r="DZO7" s="11"/>
      <c r="DZP7" s="11"/>
      <c r="DZQ7" s="11"/>
      <c r="DZR7" s="11"/>
      <c r="DZS7" s="11"/>
      <c r="DZT7" s="11"/>
      <c r="DZU7" s="11"/>
      <c r="DZV7" s="11"/>
      <c r="DZW7" s="11"/>
      <c r="DZX7" s="11"/>
      <c r="DZY7" s="11"/>
      <c r="DZZ7" s="11"/>
      <c r="EAA7" s="11"/>
      <c r="EAB7" s="11"/>
      <c r="EAC7" s="11"/>
      <c r="EAD7" s="11"/>
      <c r="EAE7" s="11"/>
      <c r="EAF7" s="11"/>
      <c r="EAG7" s="11"/>
      <c r="EAH7" s="11"/>
      <c r="EAI7" s="11"/>
      <c r="EAJ7" s="11"/>
      <c r="EAK7" s="11"/>
      <c r="EAL7" s="11"/>
      <c r="EAM7" s="11"/>
      <c r="EAN7" s="11"/>
      <c r="EAO7" s="11"/>
      <c r="EAP7" s="11"/>
      <c r="EAQ7" s="11"/>
      <c r="EAR7" s="11"/>
      <c r="EAS7" s="11"/>
      <c r="EAT7" s="11"/>
      <c r="EAU7" s="11"/>
      <c r="EAV7" s="11"/>
      <c r="EAW7" s="11"/>
      <c r="EAX7" s="11"/>
      <c r="EAY7" s="11"/>
      <c r="EAZ7" s="11"/>
      <c r="EBA7" s="11"/>
      <c r="EBB7" s="11"/>
      <c r="EBC7" s="11"/>
      <c r="EBD7" s="11"/>
      <c r="EBE7" s="11"/>
      <c r="EBF7" s="11"/>
      <c r="EBG7" s="11"/>
      <c r="EBH7" s="11"/>
      <c r="EBI7" s="11"/>
      <c r="EBJ7" s="11"/>
      <c r="EBK7" s="11"/>
      <c r="EBL7" s="11"/>
      <c r="EBM7" s="11"/>
      <c r="EBN7" s="11"/>
      <c r="EBO7" s="11"/>
      <c r="EBP7" s="11"/>
      <c r="EBQ7" s="11"/>
      <c r="EBR7" s="11"/>
      <c r="EBS7" s="11"/>
      <c r="EBT7" s="11"/>
      <c r="EBU7" s="11"/>
      <c r="EBV7" s="11"/>
      <c r="EBW7" s="11"/>
      <c r="EBX7" s="11"/>
      <c r="EBY7" s="11"/>
      <c r="EBZ7" s="11"/>
      <c r="ECA7" s="11"/>
      <c r="ECB7" s="11"/>
      <c r="ECC7" s="11"/>
      <c r="ECD7" s="11"/>
      <c r="ECE7" s="11"/>
      <c r="ECF7" s="11"/>
      <c r="ECG7" s="11"/>
      <c r="ECH7" s="11"/>
      <c r="ECI7" s="11"/>
      <c r="ECJ7" s="11"/>
      <c r="ECK7" s="11"/>
      <c r="ECL7" s="11"/>
      <c r="ECM7" s="11"/>
      <c r="ECN7" s="11"/>
      <c r="ECO7" s="11"/>
      <c r="ECP7" s="11"/>
      <c r="ECQ7" s="11"/>
      <c r="ECR7" s="11"/>
      <c r="ECS7" s="11"/>
      <c r="ECT7" s="11"/>
      <c r="ECU7" s="11"/>
      <c r="ECV7" s="11"/>
      <c r="ECW7" s="11"/>
      <c r="ECX7" s="11"/>
      <c r="ECY7" s="11"/>
      <c r="ECZ7" s="11"/>
      <c r="EDA7" s="11"/>
      <c r="EDB7" s="11"/>
      <c r="EDC7" s="11"/>
      <c r="EDD7" s="11"/>
      <c r="EDE7" s="11"/>
      <c r="EDF7" s="11"/>
      <c r="EDG7" s="11"/>
      <c r="EDH7" s="11"/>
      <c r="EDI7" s="11"/>
      <c r="EDJ7" s="11"/>
      <c r="EDK7" s="11"/>
      <c r="EDL7" s="11"/>
      <c r="EDM7" s="11"/>
      <c r="EDN7" s="11"/>
      <c r="EDO7" s="11"/>
      <c r="EDP7" s="11"/>
      <c r="EDQ7" s="11"/>
      <c r="EDR7" s="11"/>
      <c r="EDS7" s="11"/>
      <c r="EDT7" s="11"/>
      <c r="EDU7" s="11"/>
      <c r="EDV7" s="11"/>
      <c r="EDW7" s="11"/>
      <c r="EDX7" s="11"/>
      <c r="EDY7" s="11"/>
      <c r="EDZ7" s="11"/>
      <c r="EEA7" s="11"/>
      <c r="EEB7" s="11"/>
      <c r="EEC7" s="11"/>
      <c r="EED7" s="11"/>
      <c r="EEE7" s="11"/>
      <c r="EEF7" s="11"/>
      <c r="EEG7" s="11"/>
      <c r="EEH7" s="11"/>
      <c r="EEI7" s="11"/>
      <c r="EEJ7" s="11"/>
      <c r="EEK7" s="11"/>
      <c r="EEL7" s="11"/>
      <c r="EEM7" s="11"/>
      <c r="EEN7" s="11"/>
      <c r="EEO7" s="11"/>
      <c r="EEP7" s="11"/>
      <c r="EEQ7" s="11"/>
      <c r="EER7" s="11"/>
      <c r="EES7" s="11"/>
      <c r="EET7" s="11"/>
      <c r="EEU7" s="11"/>
      <c r="EEV7" s="11"/>
      <c r="EEW7" s="11"/>
      <c r="EEX7" s="11"/>
      <c r="EEY7" s="11"/>
      <c r="EEZ7" s="11"/>
      <c r="EFA7" s="11"/>
      <c r="EFB7" s="11"/>
      <c r="EFC7" s="11"/>
      <c r="EFD7" s="11"/>
      <c r="EFE7" s="11"/>
      <c r="EFF7" s="11"/>
      <c r="EFG7" s="11"/>
      <c r="EFH7" s="11"/>
      <c r="EFI7" s="11"/>
      <c r="EFJ7" s="11"/>
      <c r="EFK7" s="11"/>
      <c r="EFL7" s="11"/>
      <c r="EFM7" s="11"/>
      <c r="EFN7" s="11"/>
      <c r="EFO7" s="11"/>
      <c r="EFP7" s="11"/>
      <c r="EFQ7" s="11"/>
      <c r="EFR7" s="11"/>
      <c r="EFS7" s="11"/>
      <c r="EFT7" s="11"/>
      <c r="EFU7" s="11"/>
      <c r="EFV7" s="11"/>
      <c r="EFW7" s="11"/>
      <c r="EFX7" s="11"/>
      <c r="EFY7" s="11"/>
      <c r="EFZ7" s="11"/>
      <c r="EGA7" s="11"/>
      <c r="EGB7" s="11"/>
      <c r="EGC7" s="11"/>
      <c r="EGD7" s="11"/>
      <c r="EGE7" s="11"/>
      <c r="EGF7" s="11"/>
      <c r="EGG7" s="11"/>
      <c r="EGH7" s="11"/>
      <c r="EGI7" s="11"/>
      <c r="EGJ7" s="11"/>
      <c r="EGK7" s="11"/>
      <c r="EGL7" s="11"/>
      <c r="EGM7" s="11"/>
      <c r="EGN7" s="11"/>
      <c r="EGO7" s="11"/>
      <c r="EGP7" s="11"/>
      <c r="EGQ7" s="11"/>
      <c r="EGR7" s="11"/>
      <c r="EGS7" s="11"/>
      <c r="EGT7" s="11"/>
      <c r="EGU7" s="11"/>
      <c r="EGV7" s="11"/>
      <c r="EGW7" s="11"/>
      <c r="EGX7" s="11"/>
      <c r="EGY7" s="11"/>
      <c r="EGZ7" s="11"/>
      <c r="EHA7" s="11"/>
      <c r="EHB7" s="11"/>
      <c r="EHC7" s="11"/>
      <c r="EHD7" s="11"/>
      <c r="EHE7" s="11"/>
      <c r="EHF7" s="11"/>
      <c r="EHG7" s="11"/>
      <c r="EHH7" s="11"/>
      <c r="EHI7" s="11"/>
      <c r="EHJ7" s="11"/>
      <c r="EHK7" s="11"/>
      <c r="EHL7" s="11"/>
      <c r="EHM7" s="11"/>
      <c r="EHN7" s="11"/>
      <c r="EHO7" s="11"/>
      <c r="EHP7" s="11"/>
      <c r="EHQ7" s="11"/>
      <c r="EHR7" s="11"/>
      <c r="EHS7" s="11"/>
      <c r="EHT7" s="11"/>
      <c r="EHU7" s="11"/>
      <c r="EHV7" s="11"/>
      <c r="EHW7" s="11"/>
      <c r="EHX7" s="11"/>
      <c r="EHY7" s="11"/>
      <c r="EHZ7" s="11"/>
      <c r="EIA7" s="11"/>
      <c r="EIB7" s="11"/>
      <c r="EIC7" s="11"/>
      <c r="EID7" s="11"/>
      <c r="EIE7" s="11"/>
      <c r="EIF7" s="11"/>
      <c r="EIG7" s="11"/>
      <c r="EIH7" s="11"/>
      <c r="EII7" s="11"/>
      <c r="EIJ7" s="11"/>
      <c r="EIK7" s="11"/>
      <c r="EIL7" s="11"/>
      <c r="EIM7" s="11"/>
      <c r="EIN7" s="11"/>
      <c r="EIO7" s="11"/>
      <c r="EIP7" s="11"/>
      <c r="EIQ7" s="11"/>
      <c r="EIR7" s="11"/>
      <c r="EIS7" s="11"/>
      <c r="EIT7" s="11"/>
      <c r="EIU7" s="11"/>
      <c r="EIV7" s="11"/>
      <c r="EIW7" s="11"/>
      <c r="EIX7" s="11"/>
      <c r="EIY7" s="11"/>
      <c r="EIZ7" s="11"/>
      <c r="EJA7" s="11"/>
      <c r="EJB7" s="11"/>
      <c r="EJC7" s="11"/>
      <c r="EJD7" s="11"/>
      <c r="EJE7" s="11"/>
      <c r="EJF7" s="11"/>
      <c r="EJG7" s="11"/>
      <c r="EJH7" s="11"/>
      <c r="EJI7" s="11"/>
      <c r="EJJ7" s="11"/>
      <c r="EJK7" s="11"/>
      <c r="EJL7" s="11"/>
      <c r="EJM7" s="11"/>
      <c r="EJN7" s="11"/>
      <c r="EJO7" s="11"/>
      <c r="EJP7" s="11"/>
      <c r="EJQ7" s="11"/>
      <c r="EJR7" s="11"/>
      <c r="EJS7" s="11"/>
      <c r="EJT7" s="11"/>
      <c r="EJU7" s="11"/>
      <c r="EJV7" s="11"/>
      <c r="EJW7" s="11"/>
      <c r="EJX7" s="11"/>
      <c r="EJY7" s="11"/>
      <c r="EJZ7" s="11"/>
      <c r="EKA7" s="11"/>
      <c r="EKB7" s="11"/>
      <c r="EKC7" s="11"/>
      <c r="EKD7" s="11"/>
      <c r="EKE7" s="11"/>
      <c r="EKF7" s="11"/>
      <c r="EKG7" s="11"/>
      <c r="EKH7" s="11"/>
      <c r="EKI7" s="11"/>
      <c r="EKJ7" s="11"/>
      <c r="EKK7" s="11"/>
      <c r="EKL7" s="11"/>
      <c r="EKM7" s="11"/>
      <c r="EKN7" s="11"/>
      <c r="EKO7" s="11"/>
      <c r="EKP7" s="11"/>
      <c r="EKQ7" s="11"/>
      <c r="EKR7" s="11"/>
      <c r="EKS7" s="11"/>
      <c r="EKT7" s="11"/>
      <c r="EKU7" s="11"/>
      <c r="EKV7" s="11"/>
      <c r="EKW7" s="11"/>
      <c r="EKX7" s="11"/>
      <c r="EKY7" s="11"/>
      <c r="EKZ7" s="11"/>
      <c r="ELA7" s="11"/>
      <c r="ELB7" s="11"/>
      <c r="ELC7" s="11"/>
      <c r="ELD7" s="11"/>
      <c r="ELE7" s="11"/>
      <c r="ELF7" s="11"/>
      <c r="ELG7" s="11"/>
      <c r="ELH7" s="11"/>
      <c r="ELI7" s="11"/>
      <c r="ELJ7" s="11"/>
      <c r="ELK7" s="11"/>
      <c r="ELL7" s="11"/>
      <c r="ELM7" s="11"/>
      <c r="ELN7" s="11"/>
      <c r="ELO7" s="11"/>
      <c r="ELP7" s="11"/>
      <c r="ELQ7" s="11"/>
      <c r="ELR7" s="11"/>
      <c r="ELS7" s="11"/>
      <c r="ELT7" s="11"/>
      <c r="ELU7" s="11"/>
    </row>
    <row r="8" spans="1:3713" s="23" customFormat="1">
      <c r="A8" s="26"/>
      <c r="B8" s="159"/>
      <c r="C8" s="160" t="s">
        <v>12</v>
      </c>
      <c r="D8" s="160" t="s">
        <v>195</v>
      </c>
      <c r="E8" s="160" t="s">
        <v>13</v>
      </c>
      <c r="F8" s="160" t="s">
        <v>14</v>
      </c>
      <c r="G8" s="160" t="s">
        <v>12</v>
      </c>
      <c r="H8" s="160" t="s">
        <v>200</v>
      </c>
      <c r="I8" s="160" t="s">
        <v>13</v>
      </c>
      <c r="J8" s="160" t="s">
        <v>14</v>
      </c>
      <c r="K8" s="26"/>
      <c r="L8" s="26"/>
      <c r="M8" s="26"/>
      <c r="N8" s="26"/>
      <c r="O8" s="26"/>
      <c r="P8" s="26"/>
      <c r="Q8" s="26"/>
      <c r="R8" s="26"/>
      <c r="S8" s="418"/>
      <c r="T8" s="50"/>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6"/>
      <c r="IW8" s="26"/>
      <c r="IX8" s="26"/>
      <c r="IY8" s="26"/>
      <c r="IZ8" s="26"/>
      <c r="JA8" s="26"/>
      <c r="JB8" s="26"/>
      <c r="JC8" s="26"/>
      <c r="JD8" s="26"/>
      <c r="JE8" s="26"/>
      <c r="JF8" s="26"/>
      <c r="JG8" s="26"/>
      <c r="JH8" s="26"/>
      <c r="JI8" s="26"/>
      <c r="JJ8" s="26"/>
      <c r="JK8" s="26"/>
      <c r="JL8" s="26"/>
      <c r="JM8" s="26"/>
      <c r="JN8" s="26"/>
      <c r="JO8" s="26"/>
      <c r="JP8" s="26"/>
      <c r="JQ8" s="26"/>
      <c r="JR8" s="26"/>
      <c r="JS8" s="26"/>
      <c r="JT8" s="26"/>
      <c r="JU8" s="26"/>
      <c r="JV8" s="26"/>
      <c r="JW8" s="26"/>
      <c r="JX8" s="26"/>
      <c r="JY8" s="26"/>
      <c r="JZ8" s="26"/>
      <c r="KA8" s="26"/>
      <c r="KB8" s="26"/>
      <c r="KC8" s="26"/>
      <c r="KD8" s="26"/>
      <c r="KE8" s="26"/>
      <c r="KF8" s="26"/>
      <c r="KG8" s="26"/>
      <c r="KH8" s="26"/>
      <c r="KI8" s="26"/>
      <c r="KJ8" s="26"/>
      <c r="KK8" s="26"/>
      <c r="KL8" s="26"/>
      <c r="KM8" s="26"/>
      <c r="KN8" s="26"/>
      <c r="KO8" s="26"/>
      <c r="KP8" s="26"/>
      <c r="KQ8" s="26"/>
      <c r="KR8" s="26"/>
      <c r="KS8" s="26"/>
      <c r="KT8" s="26"/>
      <c r="KU8" s="26"/>
      <c r="KV8" s="26"/>
      <c r="KW8" s="26"/>
      <c r="KX8" s="26"/>
      <c r="KY8" s="26"/>
      <c r="KZ8" s="26"/>
      <c r="LA8" s="26"/>
      <c r="LB8" s="26"/>
      <c r="LC8" s="26"/>
      <c r="LD8" s="26"/>
      <c r="LE8" s="26"/>
      <c r="LF8" s="26"/>
      <c r="LG8" s="26"/>
      <c r="LH8" s="26"/>
      <c r="LI8" s="26"/>
      <c r="LJ8" s="26"/>
      <c r="LK8" s="26"/>
      <c r="LL8" s="26"/>
      <c r="LM8" s="26"/>
      <c r="LN8" s="26"/>
      <c r="LO8" s="26"/>
      <c r="LP8" s="26"/>
      <c r="LQ8" s="26"/>
      <c r="LR8" s="26"/>
      <c r="LS8" s="26"/>
      <c r="LT8" s="26"/>
      <c r="LU8" s="26"/>
      <c r="LV8" s="26"/>
      <c r="LW8" s="26"/>
      <c r="LX8" s="26"/>
      <c r="LY8" s="26"/>
      <c r="LZ8" s="26"/>
      <c r="MA8" s="26"/>
      <c r="MB8" s="26"/>
      <c r="MC8" s="26"/>
      <c r="MD8" s="26"/>
      <c r="ME8" s="26"/>
      <c r="MF8" s="26"/>
      <c r="MG8" s="26"/>
      <c r="MH8" s="26"/>
      <c r="MI8" s="26"/>
      <c r="MJ8" s="26"/>
      <c r="MK8" s="26"/>
      <c r="ML8" s="26"/>
      <c r="MM8" s="26"/>
      <c r="MN8" s="26"/>
      <c r="MO8" s="26"/>
      <c r="MP8" s="26"/>
      <c r="MQ8" s="26"/>
      <c r="MR8" s="26"/>
      <c r="MS8" s="26"/>
      <c r="MT8" s="26"/>
      <c r="MU8" s="26"/>
      <c r="MV8" s="26"/>
      <c r="MW8" s="26"/>
      <c r="MX8" s="26"/>
      <c r="MY8" s="26"/>
      <c r="MZ8" s="26"/>
      <c r="NA8" s="26"/>
      <c r="NB8" s="26"/>
      <c r="NC8" s="26"/>
      <c r="ND8" s="26"/>
      <c r="NE8" s="26"/>
      <c r="NF8" s="26"/>
      <c r="NG8" s="26"/>
      <c r="NH8" s="26"/>
      <c r="NI8" s="26"/>
      <c r="NJ8" s="26"/>
      <c r="NK8" s="26"/>
      <c r="NL8" s="26"/>
      <c r="NM8" s="26"/>
      <c r="NN8" s="26"/>
      <c r="NO8" s="26"/>
      <c r="NP8" s="26"/>
      <c r="NQ8" s="26"/>
      <c r="NR8" s="26"/>
      <c r="NS8" s="26"/>
      <c r="NT8" s="26"/>
      <c r="NU8" s="26"/>
      <c r="NV8" s="26"/>
      <c r="NW8" s="26"/>
      <c r="NX8" s="26"/>
      <c r="NY8" s="26"/>
      <c r="NZ8" s="26"/>
      <c r="OA8" s="26"/>
      <c r="OB8" s="26"/>
      <c r="OC8" s="26"/>
      <c r="OD8" s="26"/>
      <c r="OE8" s="26"/>
      <c r="OF8" s="26"/>
      <c r="OG8" s="26"/>
      <c r="OH8" s="26"/>
      <c r="OI8" s="26"/>
      <c r="OJ8" s="26"/>
      <c r="OK8" s="26"/>
      <c r="OL8" s="26"/>
      <c r="OM8" s="26"/>
      <c r="ON8" s="26"/>
      <c r="OO8" s="26"/>
      <c r="OP8" s="26"/>
      <c r="OQ8" s="26"/>
      <c r="OR8" s="26"/>
      <c r="OS8" s="26"/>
      <c r="OT8" s="26"/>
      <c r="OU8" s="26"/>
      <c r="OV8" s="26"/>
      <c r="OW8" s="26"/>
      <c r="OX8" s="26"/>
      <c r="OY8" s="26"/>
      <c r="OZ8" s="26"/>
      <c r="PA8" s="26"/>
      <c r="PB8" s="26"/>
      <c r="PC8" s="26"/>
      <c r="PD8" s="26"/>
      <c r="PE8" s="26"/>
      <c r="PF8" s="26"/>
      <c r="PG8" s="26"/>
      <c r="PH8" s="26"/>
      <c r="PI8" s="26"/>
      <c r="PJ8" s="26"/>
      <c r="PK8" s="26"/>
      <c r="PL8" s="26"/>
      <c r="PM8" s="26"/>
      <c r="PN8" s="26"/>
      <c r="PO8" s="26"/>
      <c r="PP8" s="26"/>
      <c r="PQ8" s="26"/>
      <c r="PR8" s="26"/>
      <c r="PS8" s="26"/>
      <c r="PT8" s="26"/>
      <c r="PU8" s="26"/>
      <c r="PV8" s="26"/>
      <c r="PW8" s="26"/>
      <c r="PX8" s="26"/>
      <c r="PY8" s="26"/>
      <c r="PZ8" s="26"/>
      <c r="QA8" s="26"/>
      <c r="QB8" s="26"/>
      <c r="QC8" s="26"/>
      <c r="QD8" s="26"/>
      <c r="QE8" s="26"/>
      <c r="QF8" s="26"/>
      <c r="QG8" s="26"/>
      <c r="QH8" s="26"/>
      <c r="QI8" s="26"/>
      <c r="QJ8" s="26"/>
      <c r="QK8" s="26"/>
      <c r="QL8" s="26"/>
      <c r="QM8" s="26"/>
      <c r="QN8" s="26"/>
      <c r="QO8" s="26"/>
      <c r="QP8" s="26"/>
      <c r="QQ8" s="26"/>
      <c r="QR8" s="26"/>
      <c r="QS8" s="26"/>
      <c r="QT8" s="26"/>
      <c r="QU8" s="26"/>
      <c r="QV8" s="26"/>
      <c r="QW8" s="26"/>
      <c r="QX8" s="26"/>
      <c r="QY8" s="26"/>
      <c r="QZ8" s="26"/>
      <c r="RA8" s="26"/>
      <c r="RB8" s="26"/>
      <c r="RC8" s="26"/>
      <c r="RD8" s="26"/>
      <c r="RE8" s="26"/>
      <c r="RF8" s="26"/>
      <c r="RG8" s="26"/>
      <c r="RH8" s="26"/>
      <c r="RI8" s="26"/>
      <c r="RJ8" s="26"/>
      <c r="RK8" s="26"/>
      <c r="RL8" s="26"/>
      <c r="RM8" s="26"/>
      <c r="RN8" s="26"/>
      <c r="RO8" s="26"/>
      <c r="RP8" s="26"/>
      <c r="RQ8" s="26"/>
      <c r="RR8" s="26"/>
      <c r="RS8" s="26"/>
      <c r="RT8" s="26"/>
      <c r="RU8" s="26"/>
      <c r="RV8" s="26"/>
      <c r="RW8" s="26"/>
      <c r="RX8" s="26"/>
      <c r="RY8" s="26"/>
      <c r="RZ8" s="26"/>
      <c r="SA8" s="26"/>
      <c r="SB8" s="26"/>
      <c r="SC8" s="26"/>
      <c r="SD8" s="26"/>
      <c r="SE8" s="26"/>
      <c r="SF8" s="26"/>
      <c r="SG8" s="26"/>
      <c r="SH8" s="26"/>
      <c r="SI8" s="26"/>
      <c r="SJ8" s="26"/>
      <c r="SK8" s="26"/>
      <c r="SL8" s="26"/>
      <c r="SM8" s="26"/>
      <c r="SN8" s="26"/>
      <c r="SO8" s="26"/>
      <c r="SP8" s="26"/>
      <c r="SQ8" s="26"/>
      <c r="SR8" s="26"/>
      <c r="SS8" s="26"/>
      <c r="ST8" s="26"/>
      <c r="SU8" s="26"/>
      <c r="SV8" s="26"/>
      <c r="SW8" s="26"/>
      <c r="SX8" s="26"/>
      <c r="SY8" s="26"/>
      <c r="SZ8" s="26"/>
      <c r="TA8" s="26"/>
      <c r="TB8" s="26"/>
      <c r="TC8" s="26"/>
      <c r="TD8" s="26"/>
      <c r="TE8" s="26"/>
      <c r="TF8" s="26"/>
      <c r="TG8" s="26"/>
      <c r="TH8" s="26"/>
      <c r="TI8" s="26"/>
      <c r="TJ8" s="26"/>
      <c r="TK8" s="26"/>
      <c r="TL8" s="26"/>
      <c r="TM8" s="26"/>
      <c r="TN8" s="26"/>
      <c r="TO8" s="26"/>
      <c r="TP8" s="26"/>
      <c r="TQ8" s="26"/>
      <c r="TR8" s="26"/>
      <c r="TS8" s="26"/>
      <c r="TT8" s="26"/>
      <c r="TU8" s="26"/>
      <c r="TV8" s="26"/>
      <c r="TW8" s="26"/>
      <c r="TX8" s="26"/>
      <c r="TY8" s="26"/>
      <c r="TZ8" s="26"/>
      <c r="UA8" s="26"/>
      <c r="UB8" s="26"/>
      <c r="UC8" s="26"/>
      <c r="UD8" s="26"/>
      <c r="UE8" s="26"/>
      <c r="UF8" s="26"/>
      <c r="UG8" s="26"/>
      <c r="UH8" s="26"/>
      <c r="UI8" s="26"/>
      <c r="UJ8" s="26"/>
      <c r="UK8" s="26"/>
      <c r="UL8" s="26"/>
      <c r="UM8" s="26"/>
      <c r="UN8" s="26"/>
      <c r="UO8" s="26"/>
      <c r="UP8" s="26"/>
      <c r="UQ8" s="26"/>
      <c r="UR8" s="26"/>
      <c r="US8" s="26"/>
      <c r="UT8" s="26"/>
      <c r="UU8" s="26"/>
      <c r="UV8" s="26"/>
      <c r="UW8" s="26"/>
      <c r="UX8" s="26"/>
      <c r="UY8" s="26"/>
      <c r="UZ8" s="26"/>
      <c r="VA8" s="26"/>
      <c r="VB8" s="26"/>
      <c r="VC8" s="26"/>
      <c r="VD8" s="26"/>
      <c r="VE8" s="26"/>
      <c r="VF8" s="26"/>
      <c r="VG8" s="26"/>
      <c r="VH8" s="26"/>
      <c r="VI8" s="26"/>
      <c r="VJ8" s="26"/>
      <c r="VK8" s="26"/>
      <c r="VL8" s="26"/>
      <c r="VM8" s="26"/>
      <c r="VN8" s="26"/>
      <c r="VO8" s="26"/>
      <c r="VP8" s="26"/>
      <c r="VQ8" s="26"/>
      <c r="VR8" s="26"/>
      <c r="VS8" s="26"/>
      <c r="VT8" s="26"/>
      <c r="VU8" s="26"/>
      <c r="VV8" s="26"/>
      <c r="VW8" s="26"/>
      <c r="VX8" s="26"/>
      <c r="VY8" s="26"/>
      <c r="VZ8" s="26"/>
      <c r="WA8" s="26"/>
      <c r="WB8" s="26"/>
      <c r="WC8" s="26"/>
      <c r="WD8" s="26"/>
      <c r="WE8" s="26"/>
      <c r="WF8" s="26"/>
      <c r="WG8" s="26"/>
      <c r="WH8" s="26"/>
      <c r="WI8" s="26"/>
      <c r="WJ8" s="26"/>
      <c r="WK8" s="26"/>
      <c r="WL8" s="26"/>
      <c r="WM8" s="26"/>
      <c r="WN8" s="26"/>
      <c r="WO8" s="26"/>
      <c r="WP8" s="26"/>
      <c r="WQ8" s="26"/>
      <c r="WR8" s="26"/>
      <c r="WS8" s="26"/>
      <c r="WT8" s="26"/>
      <c r="WU8" s="26"/>
      <c r="WV8" s="26"/>
      <c r="WW8" s="26"/>
      <c r="WX8" s="26"/>
      <c r="WY8" s="26"/>
      <c r="WZ8" s="26"/>
      <c r="XA8" s="26"/>
      <c r="XB8" s="26"/>
      <c r="XC8" s="26"/>
      <c r="XD8" s="26"/>
      <c r="XE8" s="26"/>
      <c r="XF8" s="26"/>
      <c r="XG8" s="26"/>
      <c r="XH8" s="26"/>
      <c r="XI8" s="26"/>
      <c r="XJ8" s="26"/>
      <c r="XK8" s="26"/>
      <c r="XL8" s="26"/>
      <c r="XM8" s="26"/>
      <c r="XN8" s="26"/>
      <c r="XO8" s="26"/>
      <c r="XP8" s="26"/>
      <c r="XQ8" s="26"/>
      <c r="XR8" s="26"/>
      <c r="XS8" s="26"/>
      <c r="XT8" s="26"/>
      <c r="XU8" s="26"/>
      <c r="XV8" s="26"/>
      <c r="XW8" s="26"/>
      <c r="XX8" s="26"/>
      <c r="XY8" s="26"/>
      <c r="XZ8" s="26"/>
      <c r="YA8" s="26"/>
      <c r="YB8" s="26"/>
      <c r="YC8" s="26"/>
      <c r="YD8" s="26"/>
      <c r="YE8" s="26"/>
      <c r="YF8" s="26"/>
      <c r="YG8" s="26"/>
      <c r="YH8" s="26"/>
      <c r="YI8" s="26"/>
      <c r="YJ8" s="26"/>
      <c r="YK8" s="26"/>
      <c r="YL8" s="26"/>
      <c r="YM8" s="26"/>
      <c r="YN8" s="26"/>
      <c r="YO8" s="26"/>
      <c r="YP8" s="26"/>
      <c r="YQ8" s="26"/>
      <c r="YR8" s="26"/>
      <c r="YS8" s="26"/>
      <c r="YT8" s="26"/>
      <c r="YU8" s="26"/>
      <c r="YV8" s="26"/>
      <c r="YW8" s="26"/>
      <c r="YX8" s="26"/>
      <c r="YY8" s="26"/>
      <c r="YZ8" s="26"/>
      <c r="ZA8" s="26"/>
      <c r="ZB8" s="26"/>
      <c r="ZC8" s="26"/>
      <c r="ZD8" s="26"/>
      <c r="ZE8" s="26"/>
      <c r="ZF8" s="26"/>
      <c r="ZG8" s="26"/>
      <c r="ZH8" s="26"/>
      <c r="ZI8" s="26"/>
      <c r="ZJ8" s="26"/>
      <c r="ZK8" s="26"/>
      <c r="ZL8" s="26"/>
      <c r="ZM8" s="26"/>
      <c r="ZN8" s="26"/>
      <c r="ZO8" s="26"/>
      <c r="ZP8" s="26"/>
      <c r="ZQ8" s="26"/>
      <c r="ZR8" s="26"/>
      <c r="ZS8" s="26"/>
      <c r="ZT8" s="26"/>
      <c r="ZU8" s="26"/>
      <c r="ZV8" s="26"/>
      <c r="ZW8" s="26"/>
      <c r="ZX8" s="26"/>
      <c r="ZY8" s="26"/>
      <c r="ZZ8" s="26"/>
      <c r="AAA8" s="26"/>
      <c r="AAB8" s="26"/>
      <c r="AAC8" s="26"/>
      <c r="AAD8" s="26"/>
      <c r="AAE8" s="26"/>
      <c r="AAF8" s="26"/>
      <c r="AAG8" s="26"/>
      <c r="AAH8" s="26"/>
      <c r="AAI8" s="26"/>
      <c r="AAJ8" s="26"/>
      <c r="AAK8" s="26"/>
      <c r="AAL8" s="26"/>
      <c r="AAM8" s="26"/>
      <c r="AAN8" s="26"/>
      <c r="AAO8" s="26"/>
      <c r="AAP8" s="26"/>
      <c r="AAQ8" s="26"/>
      <c r="AAR8" s="26"/>
      <c r="AAS8" s="26"/>
      <c r="AAT8" s="26"/>
      <c r="AAU8" s="26"/>
      <c r="AAV8" s="26"/>
      <c r="AAW8" s="26"/>
      <c r="AAX8" s="26"/>
      <c r="AAY8" s="26"/>
      <c r="AAZ8" s="26"/>
      <c r="ABA8" s="26"/>
      <c r="ABB8" s="26"/>
      <c r="ABC8" s="26"/>
      <c r="ABD8" s="26"/>
      <c r="ABE8" s="26"/>
      <c r="ABF8" s="26"/>
      <c r="ABG8" s="26"/>
      <c r="ABH8" s="26"/>
      <c r="ABI8" s="26"/>
      <c r="ABJ8" s="26"/>
      <c r="ABK8" s="26"/>
      <c r="ABL8" s="26"/>
      <c r="ABM8" s="26"/>
      <c r="ABN8" s="26"/>
      <c r="ABO8" s="26"/>
      <c r="ABP8" s="26"/>
      <c r="ABQ8" s="26"/>
      <c r="ABR8" s="26"/>
      <c r="ABS8" s="26"/>
      <c r="ABT8" s="26"/>
      <c r="ABU8" s="26"/>
      <c r="ABV8" s="26"/>
      <c r="ABW8" s="26"/>
      <c r="ABX8" s="26"/>
      <c r="ABY8" s="26"/>
      <c r="ABZ8" s="26"/>
      <c r="ACA8" s="26"/>
      <c r="ACB8" s="26"/>
      <c r="ACC8" s="26"/>
      <c r="ACD8" s="26"/>
      <c r="ACE8" s="26"/>
      <c r="ACF8" s="26"/>
      <c r="ACG8" s="26"/>
      <c r="ACH8" s="26"/>
      <c r="ACI8" s="26"/>
      <c r="ACJ8" s="26"/>
      <c r="ACK8" s="26"/>
      <c r="ACL8" s="26"/>
      <c r="ACM8" s="26"/>
      <c r="ACN8" s="26"/>
      <c r="ACO8" s="26"/>
      <c r="ACP8" s="26"/>
      <c r="ACQ8" s="26"/>
      <c r="ACR8" s="26"/>
      <c r="ACS8" s="26"/>
      <c r="ACT8" s="26"/>
      <c r="ACU8" s="26"/>
      <c r="ACV8" s="26"/>
      <c r="ACW8" s="26"/>
      <c r="ACX8" s="26"/>
      <c r="ACY8" s="26"/>
      <c r="ACZ8" s="26"/>
      <c r="ADA8" s="26"/>
      <c r="ADB8" s="26"/>
      <c r="ADC8" s="26"/>
      <c r="ADD8" s="26"/>
      <c r="ADE8" s="26"/>
      <c r="ADF8" s="26"/>
      <c r="ADG8" s="26"/>
      <c r="ADH8" s="26"/>
      <c r="ADI8" s="26"/>
      <c r="ADJ8" s="26"/>
      <c r="ADK8" s="26"/>
      <c r="ADL8" s="26"/>
      <c r="ADM8" s="26"/>
      <c r="ADN8" s="26"/>
      <c r="ADO8" s="26"/>
      <c r="ADP8" s="26"/>
      <c r="ADQ8" s="26"/>
      <c r="ADR8" s="26"/>
      <c r="ADS8" s="26"/>
      <c r="ADT8" s="26"/>
      <c r="ADU8" s="26"/>
      <c r="ADV8" s="26"/>
      <c r="ADW8" s="26"/>
      <c r="ADX8" s="26"/>
      <c r="ADY8" s="26"/>
      <c r="ADZ8" s="26"/>
      <c r="AEA8" s="26"/>
      <c r="AEB8" s="26"/>
      <c r="AEC8" s="26"/>
      <c r="AED8" s="26"/>
      <c r="AEE8" s="26"/>
      <c r="AEF8" s="26"/>
      <c r="AEG8" s="26"/>
      <c r="AEH8" s="26"/>
      <c r="AEI8" s="26"/>
      <c r="AEJ8" s="26"/>
      <c r="AEK8" s="26"/>
      <c r="AEL8" s="26"/>
      <c r="AEM8" s="26"/>
      <c r="AEN8" s="26"/>
      <c r="AEO8" s="26"/>
      <c r="AEP8" s="26"/>
      <c r="AEQ8" s="26"/>
      <c r="AER8" s="26"/>
      <c r="AES8" s="26"/>
      <c r="AET8" s="26"/>
      <c r="AEU8" s="26"/>
      <c r="AEV8" s="26"/>
      <c r="AEW8" s="26"/>
      <c r="AEX8" s="26"/>
      <c r="AEY8" s="26"/>
      <c r="AEZ8" s="26"/>
      <c r="AFA8" s="26"/>
      <c r="AFB8" s="26"/>
      <c r="AFC8" s="26"/>
      <c r="AFD8" s="26"/>
      <c r="AFE8" s="26"/>
      <c r="AFF8" s="26"/>
      <c r="AFG8" s="26"/>
      <c r="AFH8" s="26"/>
      <c r="AFI8" s="26"/>
      <c r="AFJ8" s="26"/>
      <c r="AFK8" s="26"/>
      <c r="AFL8" s="26"/>
      <c r="AFM8" s="26"/>
      <c r="AFN8" s="26"/>
      <c r="AFO8" s="26"/>
      <c r="AFP8" s="26"/>
      <c r="AFQ8" s="26"/>
      <c r="AFR8" s="26"/>
      <c r="AFS8" s="26"/>
      <c r="AFT8" s="26"/>
      <c r="AFU8" s="26"/>
      <c r="AFV8" s="26"/>
      <c r="AFW8" s="26"/>
      <c r="AFX8" s="26"/>
      <c r="AFY8" s="26"/>
      <c r="AFZ8" s="26"/>
      <c r="AGA8" s="26"/>
      <c r="AGB8" s="26"/>
      <c r="AGC8" s="26"/>
      <c r="AGD8" s="26"/>
      <c r="AGE8" s="26"/>
      <c r="AGF8" s="26"/>
      <c r="AGG8" s="26"/>
      <c r="AGH8" s="26"/>
      <c r="AGI8" s="26"/>
      <c r="AGJ8" s="26"/>
      <c r="AGK8" s="26"/>
      <c r="AGL8" s="26"/>
      <c r="AGM8" s="26"/>
      <c r="AGN8" s="26"/>
      <c r="AGO8" s="26"/>
      <c r="AGP8" s="26"/>
      <c r="AGQ8" s="26"/>
      <c r="AGR8" s="26"/>
      <c r="AGS8" s="26"/>
      <c r="AGT8" s="26"/>
      <c r="AGU8" s="26"/>
      <c r="AGV8" s="26"/>
      <c r="AGW8" s="26"/>
      <c r="AGX8" s="26"/>
      <c r="AGY8" s="26"/>
      <c r="AGZ8" s="26"/>
      <c r="AHA8" s="26"/>
      <c r="AHB8" s="26"/>
      <c r="AHC8" s="26"/>
      <c r="AHD8" s="26"/>
      <c r="AHE8" s="26"/>
      <c r="AHF8" s="26"/>
      <c r="AHG8" s="26"/>
      <c r="AHH8" s="26"/>
      <c r="AHI8" s="26"/>
      <c r="AHJ8" s="26"/>
      <c r="AHK8" s="26"/>
      <c r="AHL8" s="26"/>
      <c r="AHM8" s="26"/>
      <c r="AHN8" s="26"/>
      <c r="AHO8" s="26"/>
      <c r="AHP8" s="26"/>
      <c r="AHQ8" s="26"/>
      <c r="AHR8" s="26"/>
      <c r="AHS8" s="26"/>
      <c r="AHT8" s="26"/>
      <c r="AHU8" s="26"/>
      <c r="AHV8" s="26"/>
      <c r="AHW8" s="26"/>
      <c r="AHX8" s="26"/>
      <c r="AHY8" s="26"/>
      <c r="AHZ8" s="26"/>
      <c r="AIA8" s="26"/>
      <c r="AIB8" s="26"/>
      <c r="AIC8" s="26"/>
      <c r="AID8" s="26"/>
      <c r="AIE8" s="26"/>
      <c r="AIF8" s="26"/>
      <c r="AIG8" s="26"/>
      <c r="AIH8" s="26"/>
      <c r="AII8" s="26"/>
      <c r="AIJ8" s="26"/>
      <c r="AIK8" s="26"/>
      <c r="AIL8" s="26"/>
      <c r="AIM8" s="26"/>
      <c r="AIN8" s="26"/>
      <c r="AIO8" s="26"/>
      <c r="AIP8" s="26"/>
      <c r="AIQ8" s="26"/>
      <c r="AIR8" s="26"/>
      <c r="AIS8" s="26"/>
      <c r="AIT8" s="26"/>
      <c r="AIU8" s="26"/>
      <c r="AIV8" s="26"/>
      <c r="AIW8" s="26"/>
      <c r="AIX8" s="26"/>
      <c r="AIY8" s="26"/>
      <c r="AIZ8" s="26"/>
      <c r="AJA8" s="26"/>
      <c r="AJB8" s="26"/>
      <c r="AJC8" s="26"/>
      <c r="AJD8" s="26"/>
      <c r="AJE8" s="26"/>
      <c r="AJF8" s="26"/>
      <c r="AJG8" s="26"/>
      <c r="AJH8" s="26"/>
      <c r="AJI8" s="26"/>
      <c r="AJJ8" s="26"/>
      <c r="AJK8" s="26"/>
      <c r="AJL8" s="26"/>
      <c r="AJM8" s="26"/>
      <c r="AJN8" s="26"/>
      <c r="AJO8" s="26"/>
      <c r="AJP8" s="26"/>
      <c r="AJQ8" s="26"/>
      <c r="AJR8" s="26"/>
      <c r="AJS8" s="26"/>
      <c r="AJT8" s="26"/>
      <c r="AJU8" s="26"/>
      <c r="AJV8" s="26"/>
      <c r="AJW8" s="26"/>
      <c r="AJX8" s="26"/>
      <c r="AJY8" s="26"/>
      <c r="AJZ8" s="26"/>
      <c r="AKA8" s="26"/>
      <c r="AKB8" s="26"/>
      <c r="AKC8" s="26"/>
      <c r="AKD8" s="26"/>
      <c r="AKE8" s="26"/>
      <c r="AKF8" s="26"/>
      <c r="AKG8" s="26"/>
      <c r="AKH8" s="26"/>
      <c r="AKI8" s="26"/>
      <c r="AKJ8" s="26"/>
      <c r="AKK8" s="26"/>
      <c r="AKL8" s="26"/>
      <c r="AKM8" s="26"/>
      <c r="AKN8" s="26"/>
      <c r="AKO8" s="26"/>
      <c r="AKP8" s="26"/>
      <c r="AKQ8" s="26"/>
      <c r="AKR8" s="26"/>
      <c r="AKS8" s="26"/>
      <c r="AKT8" s="26"/>
      <c r="AKU8" s="26"/>
      <c r="AKV8" s="26"/>
      <c r="AKW8" s="26"/>
      <c r="AKX8" s="26"/>
      <c r="AKY8" s="26"/>
      <c r="AKZ8" s="26"/>
      <c r="ALA8" s="26"/>
      <c r="ALB8" s="26"/>
      <c r="ALC8" s="26"/>
      <c r="ALD8" s="26"/>
      <c r="ALE8" s="26"/>
      <c r="ALF8" s="26"/>
      <c r="ALG8" s="26"/>
      <c r="ALH8" s="26"/>
      <c r="ALI8" s="26"/>
      <c r="ALJ8" s="26"/>
      <c r="ALK8" s="26"/>
      <c r="ALL8" s="26"/>
      <c r="ALM8" s="26"/>
      <c r="ALN8" s="26"/>
      <c r="ALO8" s="26"/>
      <c r="ALP8" s="26"/>
      <c r="ALQ8" s="26"/>
      <c r="ALR8" s="26"/>
      <c r="ALS8" s="26"/>
      <c r="ALT8" s="26"/>
      <c r="ALU8" s="26"/>
      <c r="ALV8" s="26"/>
      <c r="ALW8" s="26"/>
      <c r="ALX8" s="26"/>
      <c r="ALY8" s="26"/>
      <c r="ALZ8" s="26"/>
      <c r="AMA8" s="26"/>
      <c r="AMB8" s="26"/>
      <c r="AMC8" s="26"/>
      <c r="AMD8" s="26"/>
      <c r="AME8" s="26"/>
      <c r="AMF8" s="26"/>
      <c r="AMG8" s="26"/>
      <c r="AMH8" s="26"/>
      <c r="AMI8" s="26"/>
      <c r="AMJ8" s="26"/>
      <c r="AMK8" s="26"/>
      <c r="AML8" s="26"/>
      <c r="AMM8" s="26"/>
      <c r="AMN8" s="26"/>
      <c r="AMO8" s="26"/>
      <c r="AMP8" s="26"/>
      <c r="AMQ8" s="26"/>
      <c r="AMR8" s="26"/>
      <c r="AMS8" s="26"/>
      <c r="AMT8" s="26"/>
      <c r="AMU8" s="26"/>
      <c r="AMV8" s="26"/>
      <c r="AMW8" s="26"/>
      <c r="AMX8" s="26"/>
      <c r="AMY8" s="26"/>
      <c r="AMZ8" s="26"/>
      <c r="ANA8" s="26"/>
      <c r="ANB8" s="26"/>
      <c r="ANC8" s="26"/>
      <c r="AND8" s="26"/>
      <c r="ANE8" s="26"/>
      <c r="ANF8" s="26"/>
      <c r="ANG8" s="26"/>
      <c r="ANH8" s="26"/>
      <c r="ANI8" s="26"/>
      <c r="ANJ8" s="26"/>
      <c r="ANK8" s="26"/>
      <c r="ANL8" s="26"/>
      <c r="ANM8" s="26"/>
      <c r="ANN8" s="26"/>
      <c r="ANO8" s="26"/>
      <c r="ANP8" s="26"/>
      <c r="ANQ8" s="26"/>
      <c r="ANR8" s="26"/>
      <c r="ANS8" s="26"/>
      <c r="ANT8" s="26"/>
      <c r="ANU8" s="26"/>
      <c r="ANV8" s="26"/>
      <c r="ANW8" s="26"/>
      <c r="ANX8" s="26"/>
      <c r="ANY8" s="26"/>
      <c r="ANZ8" s="26"/>
      <c r="AOA8" s="26"/>
      <c r="AOB8" s="26"/>
      <c r="AOC8" s="26"/>
      <c r="AOD8" s="26"/>
      <c r="AOE8" s="26"/>
      <c r="AOF8" s="26"/>
      <c r="AOG8" s="26"/>
      <c r="AOH8" s="26"/>
      <c r="AOI8" s="26"/>
      <c r="AOJ8" s="26"/>
      <c r="AOK8" s="26"/>
      <c r="AOL8" s="26"/>
      <c r="AOM8" s="26"/>
      <c r="AON8" s="26"/>
      <c r="AOO8" s="26"/>
      <c r="AOP8" s="26"/>
      <c r="AOQ8" s="26"/>
      <c r="AOR8" s="26"/>
      <c r="AOS8" s="26"/>
      <c r="AOT8" s="26"/>
      <c r="AOU8" s="26"/>
      <c r="AOV8" s="26"/>
      <c r="AOW8" s="26"/>
      <c r="AOX8" s="26"/>
      <c r="AOY8" s="26"/>
      <c r="AOZ8" s="26"/>
      <c r="APA8" s="26"/>
      <c r="APB8" s="26"/>
      <c r="APC8" s="26"/>
      <c r="APD8" s="26"/>
      <c r="APE8" s="26"/>
      <c r="APF8" s="26"/>
      <c r="APG8" s="26"/>
      <c r="APH8" s="26"/>
      <c r="API8" s="26"/>
      <c r="APJ8" s="26"/>
      <c r="APK8" s="26"/>
      <c r="APL8" s="26"/>
      <c r="APM8" s="26"/>
      <c r="APN8" s="26"/>
      <c r="APO8" s="26"/>
      <c r="APP8" s="26"/>
      <c r="APQ8" s="26"/>
      <c r="APR8" s="26"/>
      <c r="APS8" s="26"/>
      <c r="APT8" s="26"/>
      <c r="APU8" s="26"/>
      <c r="APV8" s="26"/>
      <c r="APW8" s="26"/>
      <c r="APX8" s="26"/>
      <c r="APY8" s="26"/>
      <c r="APZ8" s="26"/>
      <c r="AQA8" s="26"/>
      <c r="AQB8" s="26"/>
      <c r="AQC8" s="26"/>
      <c r="AQD8" s="26"/>
      <c r="AQE8" s="26"/>
      <c r="AQF8" s="26"/>
      <c r="AQG8" s="26"/>
      <c r="AQH8" s="26"/>
      <c r="AQI8" s="26"/>
      <c r="AQJ8" s="26"/>
      <c r="AQK8" s="26"/>
      <c r="AQL8" s="26"/>
      <c r="AQM8" s="26"/>
      <c r="AQN8" s="26"/>
      <c r="AQO8" s="26"/>
      <c r="AQP8" s="26"/>
      <c r="AQQ8" s="26"/>
      <c r="AQR8" s="26"/>
      <c r="AQS8" s="26"/>
      <c r="AQT8" s="26"/>
      <c r="AQU8" s="26"/>
      <c r="AQV8" s="26"/>
      <c r="AQW8" s="26"/>
      <c r="AQX8" s="26"/>
      <c r="AQY8" s="26"/>
      <c r="AQZ8" s="26"/>
      <c r="ARA8" s="26"/>
      <c r="ARB8" s="26"/>
      <c r="ARC8" s="26"/>
      <c r="ARD8" s="26"/>
      <c r="ARE8" s="26"/>
      <c r="ARF8" s="26"/>
      <c r="ARG8" s="26"/>
      <c r="ARH8" s="26"/>
      <c r="ARI8" s="26"/>
      <c r="ARJ8" s="26"/>
      <c r="ARK8" s="26"/>
      <c r="ARL8" s="26"/>
      <c r="ARM8" s="26"/>
      <c r="ARN8" s="26"/>
      <c r="ARO8" s="26"/>
      <c r="ARP8" s="26"/>
      <c r="ARQ8" s="26"/>
      <c r="ARR8" s="26"/>
      <c r="ARS8" s="26"/>
      <c r="ART8" s="26"/>
      <c r="ARU8" s="26"/>
      <c r="ARV8" s="26"/>
      <c r="ARW8" s="26"/>
      <c r="ARX8" s="26"/>
      <c r="ARY8" s="26"/>
      <c r="ARZ8" s="26"/>
      <c r="ASA8" s="26"/>
      <c r="ASB8" s="26"/>
      <c r="ASC8" s="26"/>
      <c r="ASD8" s="26"/>
      <c r="ASE8" s="26"/>
      <c r="ASF8" s="26"/>
      <c r="ASG8" s="26"/>
      <c r="ASH8" s="26"/>
      <c r="ASI8" s="26"/>
      <c r="ASJ8" s="26"/>
      <c r="ASK8" s="26"/>
      <c r="ASL8" s="26"/>
      <c r="ASM8" s="26"/>
      <c r="ASN8" s="26"/>
      <c r="ASO8" s="26"/>
      <c r="ASP8" s="26"/>
      <c r="ASQ8" s="26"/>
      <c r="ASR8" s="26"/>
      <c r="ASS8" s="26"/>
      <c r="AST8" s="26"/>
      <c r="ASU8" s="26"/>
      <c r="ASV8" s="26"/>
      <c r="ASW8" s="26"/>
      <c r="ASX8" s="26"/>
      <c r="ASY8" s="26"/>
      <c r="ASZ8" s="26"/>
      <c r="ATA8" s="26"/>
      <c r="ATB8" s="26"/>
      <c r="ATC8" s="26"/>
      <c r="ATD8" s="26"/>
      <c r="ATE8" s="26"/>
      <c r="ATF8" s="26"/>
      <c r="ATG8" s="26"/>
      <c r="ATH8" s="26"/>
      <c r="ATI8" s="26"/>
      <c r="ATJ8" s="26"/>
      <c r="ATK8" s="26"/>
      <c r="ATL8" s="26"/>
      <c r="ATM8" s="26"/>
      <c r="ATN8" s="26"/>
      <c r="ATO8" s="26"/>
      <c r="ATP8" s="26"/>
      <c r="ATQ8" s="26"/>
      <c r="ATR8" s="26"/>
      <c r="ATS8" s="26"/>
      <c r="ATT8" s="26"/>
      <c r="ATU8" s="26"/>
      <c r="ATV8" s="26"/>
      <c r="ATW8" s="26"/>
      <c r="ATX8" s="26"/>
      <c r="ATY8" s="26"/>
      <c r="ATZ8" s="26"/>
      <c r="AUA8" s="26"/>
      <c r="AUB8" s="26"/>
      <c r="AUC8" s="26"/>
      <c r="AUD8" s="26"/>
      <c r="AUE8" s="26"/>
      <c r="AUF8" s="26"/>
      <c r="AUG8" s="26"/>
      <c r="AUH8" s="26"/>
      <c r="AUI8" s="26"/>
      <c r="AUJ8" s="26"/>
      <c r="AUK8" s="26"/>
      <c r="AUL8" s="26"/>
      <c r="AUM8" s="26"/>
      <c r="AUN8" s="26"/>
      <c r="AUO8" s="26"/>
      <c r="AUP8" s="26"/>
      <c r="AUQ8" s="26"/>
      <c r="AUR8" s="26"/>
      <c r="AUS8" s="26"/>
      <c r="AUT8" s="26"/>
      <c r="AUU8" s="26"/>
      <c r="AUV8" s="26"/>
      <c r="AUW8" s="26"/>
      <c r="AUX8" s="26"/>
      <c r="AUY8" s="26"/>
      <c r="AUZ8" s="26"/>
      <c r="AVA8" s="26"/>
      <c r="AVB8" s="26"/>
      <c r="AVC8" s="26"/>
      <c r="AVD8" s="26"/>
      <c r="AVE8" s="26"/>
      <c r="AVF8" s="26"/>
      <c r="AVG8" s="26"/>
      <c r="AVH8" s="26"/>
      <c r="AVI8" s="26"/>
      <c r="AVJ8" s="26"/>
      <c r="AVK8" s="26"/>
      <c r="AVL8" s="26"/>
      <c r="AVM8" s="26"/>
      <c r="AVN8" s="26"/>
      <c r="AVO8" s="26"/>
      <c r="AVP8" s="26"/>
      <c r="AVQ8" s="26"/>
      <c r="AVR8" s="26"/>
      <c r="AVS8" s="26"/>
      <c r="AVT8" s="26"/>
      <c r="AVU8" s="26"/>
      <c r="AVV8" s="26"/>
      <c r="AVW8" s="26"/>
      <c r="AVX8" s="26"/>
      <c r="AVY8" s="26"/>
      <c r="AVZ8" s="26"/>
      <c r="AWA8" s="26"/>
      <c r="AWB8" s="26"/>
      <c r="AWC8" s="26"/>
      <c r="AWD8" s="26"/>
      <c r="AWE8" s="26"/>
      <c r="AWF8" s="26"/>
      <c r="AWG8" s="26"/>
      <c r="AWH8" s="26"/>
      <c r="AWI8" s="26"/>
      <c r="AWJ8" s="26"/>
      <c r="AWK8" s="26"/>
      <c r="AWL8" s="26"/>
      <c r="AWM8" s="26"/>
      <c r="AWN8" s="26"/>
      <c r="AWO8" s="26"/>
      <c r="AWP8" s="26"/>
      <c r="AWQ8" s="26"/>
      <c r="AWR8" s="26"/>
      <c r="AWS8" s="26"/>
      <c r="AWT8" s="26"/>
      <c r="AWU8" s="26"/>
      <c r="AWV8" s="26"/>
      <c r="AWW8" s="26"/>
      <c r="AWX8" s="26"/>
      <c r="AWY8" s="26"/>
      <c r="AWZ8" s="26"/>
      <c r="AXA8" s="26"/>
      <c r="AXB8" s="26"/>
      <c r="AXC8" s="26"/>
      <c r="AXD8" s="26"/>
      <c r="AXE8" s="26"/>
      <c r="AXF8" s="26"/>
      <c r="AXG8" s="26"/>
      <c r="AXH8" s="26"/>
      <c r="AXI8" s="26"/>
      <c r="AXJ8" s="26"/>
      <c r="AXK8" s="26"/>
      <c r="AXL8" s="26"/>
      <c r="AXM8" s="26"/>
      <c r="AXN8" s="26"/>
      <c r="AXO8" s="26"/>
      <c r="AXP8" s="26"/>
      <c r="AXQ8" s="26"/>
      <c r="AXR8" s="26"/>
      <c r="AXS8" s="26"/>
      <c r="AXT8" s="26"/>
      <c r="AXU8" s="26"/>
      <c r="AXV8" s="26"/>
      <c r="AXW8" s="26"/>
      <c r="AXX8" s="26"/>
      <c r="AXY8" s="26"/>
      <c r="AXZ8" s="26"/>
      <c r="AYA8" s="26"/>
      <c r="AYB8" s="26"/>
      <c r="AYC8" s="26"/>
      <c r="AYD8" s="26"/>
      <c r="AYE8" s="26"/>
      <c r="AYF8" s="26"/>
      <c r="AYG8" s="26"/>
      <c r="AYH8" s="26"/>
      <c r="AYI8" s="26"/>
      <c r="AYJ8" s="26"/>
      <c r="AYK8" s="26"/>
      <c r="AYL8" s="26"/>
      <c r="AYM8" s="26"/>
      <c r="AYN8" s="26"/>
      <c r="AYO8" s="26"/>
      <c r="AYP8" s="26"/>
      <c r="AYQ8" s="26"/>
      <c r="AYR8" s="26"/>
      <c r="AYS8" s="26"/>
      <c r="AYT8" s="26"/>
      <c r="AYU8" s="26"/>
      <c r="AYV8" s="26"/>
      <c r="AYW8" s="26"/>
      <c r="AYX8" s="26"/>
      <c r="AYY8" s="26"/>
      <c r="AYZ8" s="26"/>
      <c r="AZA8" s="26"/>
      <c r="AZB8" s="26"/>
      <c r="AZC8" s="26"/>
      <c r="AZD8" s="26"/>
      <c r="AZE8" s="26"/>
      <c r="AZF8" s="26"/>
      <c r="AZG8" s="26"/>
      <c r="AZH8" s="26"/>
      <c r="AZI8" s="26"/>
      <c r="AZJ8" s="26"/>
      <c r="AZK8" s="26"/>
      <c r="AZL8" s="26"/>
      <c r="AZM8" s="26"/>
      <c r="AZN8" s="26"/>
      <c r="AZO8" s="26"/>
      <c r="AZP8" s="26"/>
      <c r="AZQ8" s="26"/>
      <c r="AZR8" s="26"/>
      <c r="AZS8" s="26"/>
      <c r="AZT8" s="26"/>
      <c r="AZU8" s="26"/>
      <c r="AZV8" s="26"/>
      <c r="AZW8" s="26"/>
      <c r="AZX8" s="26"/>
      <c r="AZY8" s="26"/>
      <c r="AZZ8" s="26"/>
      <c r="BAA8" s="26"/>
      <c r="BAB8" s="26"/>
      <c r="BAC8" s="26"/>
      <c r="BAD8" s="26"/>
      <c r="BAE8" s="26"/>
      <c r="BAF8" s="26"/>
      <c r="BAG8" s="26"/>
      <c r="BAH8" s="26"/>
      <c r="BAI8" s="26"/>
      <c r="BAJ8" s="26"/>
      <c r="BAK8" s="26"/>
      <c r="BAL8" s="26"/>
      <c r="BAM8" s="26"/>
      <c r="BAN8" s="26"/>
      <c r="BAO8" s="26"/>
      <c r="BAP8" s="26"/>
      <c r="BAQ8" s="26"/>
      <c r="BAR8" s="26"/>
      <c r="BAS8" s="26"/>
      <c r="BAT8" s="26"/>
      <c r="BAU8" s="26"/>
      <c r="BAV8" s="26"/>
      <c r="BAW8" s="26"/>
      <c r="BAX8" s="26"/>
      <c r="BAY8" s="26"/>
      <c r="BAZ8" s="26"/>
      <c r="BBA8" s="26"/>
      <c r="BBB8" s="26"/>
      <c r="BBC8" s="26"/>
      <c r="BBD8" s="26"/>
      <c r="BBE8" s="26"/>
      <c r="BBF8" s="26"/>
      <c r="BBG8" s="26"/>
      <c r="BBH8" s="26"/>
      <c r="BBI8" s="26"/>
      <c r="BBJ8" s="26"/>
      <c r="BBK8" s="26"/>
      <c r="BBL8" s="26"/>
      <c r="BBM8" s="26"/>
      <c r="BBN8" s="26"/>
      <c r="BBO8" s="26"/>
      <c r="BBP8" s="26"/>
      <c r="BBQ8" s="26"/>
      <c r="BBR8" s="26"/>
      <c r="BBS8" s="26"/>
      <c r="BBT8" s="26"/>
      <c r="BBU8" s="26"/>
      <c r="BBV8" s="26"/>
      <c r="BBW8" s="26"/>
      <c r="BBX8" s="26"/>
      <c r="BBY8" s="26"/>
      <c r="BBZ8" s="26"/>
      <c r="BCA8" s="26"/>
      <c r="BCB8" s="26"/>
      <c r="BCC8" s="26"/>
      <c r="BCD8" s="26"/>
      <c r="BCE8" s="26"/>
      <c r="BCF8" s="26"/>
      <c r="BCG8" s="26"/>
      <c r="BCH8" s="26"/>
      <c r="BCI8" s="26"/>
      <c r="BCJ8" s="26"/>
      <c r="BCK8" s="26"/>
      <c r="BCL8" s="26"/>
      <c r="BCM8" s="26"/>
      <c r="BCN8" s="26"/>
      <c r="BCO8" s="26"/>
      <c r="BCP8" s="26"/>
      <c r="BCQ8" s="26"/>
      <c r="BCR8" s="26"/>
      <c r="BCS8" s="26"/>
      <c r="BCT8" s="26"/>
      <c r="BCU8" s="26"/>
      <c r="BCV8" s="26"/>
      <c r="BCW8" s="26"/>
      <c r="BCX8" s="26"/>
      <c r="BCY8" s="26"/>
      <c r="BCZ8" s="26"/>
      <c r="BDA8" s="26"/>
      <c r="BDB8" s="26"/>
      <c r="BDC8" s="26"/>
      <c r="BDD8" s="26"/>
      <c r="BDE8" s="26"/>
      <c r="BDF8" s="26"/>
      <c r="BDG8" s="26"/>
      <c r="BDH8" s="26"/>
      <c r="BDI8" s="26"/>
      <c r="BDJ8" s="26"/>
      <c r="BDK8" s="26"/>
      <c r="BDL8" s="26"/>
      <c r="BDM8" s="26"/>
      <c r="BDN8" s="26"/>
      <c r="BDO8" s="26"/>
      <c r="BDP8" s="26"/>
      <c r="BDQ8" s="26"/>
      <c r="BDR8" s="26"/>
      <c r="BDS8" s="26"/>
      <c r="BDT8" s="26"/>
      <c r="BDU8" s="26"/>
      <c r="BDV8" s="26"/>
      <c r="BDW8" s="26"/>
      <c r="BDX8" s="26"/>
      <c r="BDY8" s="26"/>
      <c r="BDZ8" s="26"/>
      <c r="BEA8" s="26"/>
      <c r="BEB8" s="26"/>
      <c r="BEC8" s="26"/>
      <c r="BED8" s="26"/>
      <c r="BEE8" s="26"/>
      <c r="BEF8" s="26"/>
      <c r="BEG8" s="26"/>
      <c r="BEH8" s="26"/>
      <c r="BEI8" s="26"/>
      <c r="BEJ8" s="26"/>
      <c r="BEK8" s="26"/>
      <c r="BEL8" s="26"/>
      <c r="BEM8" s="26"/>
      <c r="BEN8" s="26"/>
      <c r="BEO8" s="26"/>
      <c r="BEP8" s="26"/>
      <c r="BEQ8" s="26"/>
      <c r="BER8" s="26"/>
      <c r="BES8" s="26"/>
      <c r="BET8" s="26"/>
      <c r="BEU8" s="26"/>
      <c r="BEV8" s="26"/>
      <c r="BEW8" s="26"/>
      <c r="BEX8" s="26"/>
      <c r="BEY8" s="26"/>
      <c r="BEZ8" s="26"/>
      <c r="BFA8" s="26"/>
      <c r="BFB8" s="26"/>
      <c r="BFC8" s="26"/>
      <c r="BFD8" s="26"/>
      <c r="BFE8" s="26"/>
      <c r="BFF8" s="26"/>
      <c r="BFG8" s="26"/>
      <c r="BFH8" s="26"/>
      <c r="BFI8" s="26"/>
      <c r="BFJ8" s="26"/>
      <c r="BFK8" s="26"/>
      <c r="BFL8" s="26"/>
      <c r="BFM8" s="26"/>
      <c r="BFN8" s="26"/>
      <c r="BFO8" s="26"/>
      <c r="BFP8" s="26"/>
      <c r="BFQ8" s="26"/>
      <c r="BFR8" s="26"/>
      <c r="BFS8" s="26"/>
      <c r="BFT8" s="26"/>
      <c r="BFU8" s="26"/>
      <c r="BFV8" s="26"/>
      <c r="BFW8" s="26"/>
      <c r="BFX8" s="26"/>
      <c r="BFY8" s="26"/>
      <c r="BFZ8" s="26"/>
      <c r="BGA8" s="26"/>
      <c r="BGB8" s="26"/>
      <c r="BGC8" s="26"/>
      <c r="BGD8" s="26"/>
      <c r="BGE8" s="26"/>
      <c r="BGF8" s="26"/>
      <c r="BGG8" s="26"/>
      <c r="BGH8" s="26"/>
      <c r="BGI8" s="26"/>
      <c r="BGJ8" s="26"/>
      <c r="BGK8" s="26"/>
      <c r="BGL8" s="26"/>
      <c r="BGM8" s="26"/>
      <c r="BGN8" s="26"/>
      <c r="BGO8" s="26"/>
      <c r="BGP8" s="26"/>
      <c r="BGQ8" s="26"/>
      <c r="BGR8" s="26"/>
      <c r="BGS8" s="26"/>
      <c r="BGT8" s="26"/>
      <c r="BGU8" s="26"/>
      <c r="BGV8" s="26"/>
      <c r="BGW8" s="26"/>
      <c r="BGX8" s="26"/>
      <c r="BGY8" s="26"/>
      <c r="BGZ8" s="26"/>
      <c r="BHA8" s="26"/>
      <c r="BHB8" s="26"/>
      <c r="BHC8" s="26"/>
      <c r="BHD8" s="26"/>
      <c r="BHE8" s="26"/>
      <c r="BHF8" s="26"/>
      <c r="BHG8" s="26"/>
      <c r="BHH8" s="26"/>
      <c r="BHI8" s="26"/>
      <c r="BHJ8" s="26"/>
      <c r="BHK8" s="26"/>
      <c r="BHL8" s="26"/>
      <c r="BHM8" s="26"/>
      <c r="BHN8" s="26"/>
      <c r="BHO8" s="26"/>
      <c r="BHP8" s="26"/>
      <c r="BHQ8" s="26"/>
      <c r="BHR8" s="26"/>
      <c r="BHS8" s="26"/>
      <c r="BHT8" s="26"/>
      <c r="BHU8" s="26"/>
      <c r="BHV8" s="26"/>
      <c r="BHW8" s="26"/>
      <c r="BHX8" s="26"/>
      <c r="BHY8" s="26"/>
      <c r="BHZ8" s="26"/>
      <c r="BIA8" s="26"/>
      <c r="BIB8" s="26"/>
      <c r="BIC8" s="26"/>
      <c r="BID8" s="26"/>
      <c r="BIE8" s="26"/>
      <c r="BIF8" s="26"/>
      <c r="BIG8" s="26"/>
      <c r="BIH8" s="26"/>
      <c r="BII8" s="26"/>
      <c r="BIJ8" s="26"/>
      <c r="BIK8" s="26"/>
      <c r="BIL8" s="26"/>
      <c r="BIM8" s="26"/>
      <c r="BIN8" s="26"/>
      <c r="BIO8" s="26"/>
      <c r="BIP8" s="26"/>
      <c r="BIQ8" s="26"/>
      <c r="BIR8" s="26"/>
      <c r="BIS8" s="26"/>
      <c r="BIT8" s="26"/>
      <c r="BIU8" s="26"/>
      <c r="BIV8" s="26"/>
      <c r="BIW8" s="26"/>
      <c r="BIX8" s="26"/>
      <c r="BIY8" s="26"/>
      <c r="BIZ8" s="26"/>
      <c r="BJA8" s="26"/>
      <c r="BJB8" s="26"/>
      <c r="BJC8" s="26"/>
      <c r="BJD8" s="26"/>
      <c r="BJE8" s="26"/>
      <c r="BJF8" s="26"/>
      <c r="BJG8" s="26"/>
      <c r="BJH8" s="26"/>
      <c r="BJI8" s="26"/>
      <c r="BJJ8" s="26"/>
      <c r="BJK8" s="26"/>
      <c r="BJL8" s="26"/>
      <c r="BJM8" s="26"/>
      <c r="BJN8" s="26"/>
      <c r="BJO8" s="26"/>
      <c r="BJP8" s="26"/>
      <c r="BJQ8" s="26"/>
      <c r="BJR8" s="26"/>
      <c r="BJS8" s="26"/>
      <c r="BJT8" s="26"/>
      <c r="BJU8" s="26"/>
      <c r="BJV8" s="26"/>
      <c r="BJW8" s="26"/>
      <c r="BJX8" s="26"/>
      <c r="BJY8" s="26"/>
      <c r="BJZ8" s="26"/>
      <c r="BKA8" s="26"/>
      <c r="BKB8" s="26"/>
      <c r="BKC8" s="26"/>
      <c r="BKD8" s="26"/>
      <c r="BKE8" s="26"/>
      <c r="BKF8" s="26"/>
      <c r="BKG8" s="26"/>
      <c r="BKH8" s="26"/>
      <c r="BKI8" s="26"/>
      <c r="BKJ8" s="26"/>
      <c r="BKK8" s="26"/>
      <c r="BKL8" s="26"/>
      <c r="BKM8" s="26"/>
      <c r="BKN8" s="26"/>
      <c r="BKO8" s="26"/>
      <c r="BKP8" s="26"/>
      <c r="BKQ8" s="26"/>
      <c r="BKR8" s="26"/>
      <c r="BKS8" s="26"/>
      <c r="BKT8" s="26"/>
      <c r="BKU8" s="26"/>
      <c r="BKV8" s="26"/>
      <c r="BKW8" s="26"/>
      <c r="BKX8" s="26"/>
      <c r="BKY8" s="26"/>
      <c r="BKZ8" s="26"/>
      <c r="BLA8" s="26"/>
      <c r="BLB8" s="26"/>
      <c r="BLC8" s="26"/>
      <c r="BLD8" s="26"/>
      <c r="BLE8" s="26"/>
      <c r="BLF8" s="26"/>
      <c r="BLG8" s="26"/>
      <c r="BLH8" s="26"/>
      <c r="BLI8" s="26"/>
      <c r="BLJ8" s="26"/>
      <c r="BLK8" s="26"/>
      <c r="BLL8" s="26"/>
      <c r="BLM8" s="26"/>
      <c r="BLN8" s="26"/>
      <c r="BLO8" s="26"/>
      <c r="BLP8" s="26"/>
      <c r="BLQ8" s="26"/>
      <c r="BLR8" s="26"/>
      <c r="BLS8" s="26"/>
      <c r="BLT8" s="26"/>
      <c r="BLU8" s="26"/>
      <c r="BLV8" s="26"/>
      <c r="BLW8" s="26"/>
      <c r="BLX8" s="26"/>
      <c r="BLY8" s="26"/>
      <c r="BLZ8" s="26"/>
      <c r="BMA8" s="26"/>
      <c r="BMB8" s="26"/>
      <c r="BMC8" s="26"/>
      <c r="BMD8" s="26"/>
      <c r="BME8" s="26"/>
      <c r="BMF8" s="26"/>
      <c r="BMG8" s="26"/>
      <c r="BMH8" s="26"/>
      <c r="BMI8" s="26"/>
      <c r="BMJ8" s="26"/>
      <c r="BMK8" s="26"/>
      <c r="BML8" s="26"/>
      <c r="BMM8" s="26"/>
      <c r="BMN8" s="26"/>
      <c r="BMO8" s="26"/>
      <c r="BMP8" s="26"/>
      <c r="BMQ8" s="26"/>
      <c r="BMR8" s="26"/>
      <c r="BMS8" s="26"/>
      <c r="BMT8" s="26"/>
      <c r="BMU8" s="26"/>
      <c r="BMV8" s="26"/>
      <c r="BMW8" s="26"/>
      <c r="BMX8" s="26"/>
      <c r="BMY8" s="26"/>
      <c r="BMZ8" s="26"/>
      <c r="BNA8" s="26"/>
      <c r="BNB8" s="26"/>
      <c r="BNC8" s="26"/>
      <c r="BND8" s="26"/>
      <c r="BNE8" s="26"/>
      <c r="BNF8" s="26"/>
      <c r="BNG8" s="26"/>
      <c r="BNH8" s="26"/>
      <c r="BNI8" s="26"/>
      <c r="BNJ8" s="26"/>
      <c r="BNK8" s="26"/>
      <c r="BNL8" s="26"/>
      <c r="BNM8" s="26"/>
      <c r="BNN8" s="26"/>
      <c r="BNO8" s="26"/>
      <c r="BNP8" s="26"/>
      <c r="BNQ8" s="26"/>
      <c r="BNR8" s="26"/>
      <c r="BNS8" s="26"/>
      <c r="BNT8" s="26"/>
      <c r="BNU8" s="26"/>
      <c r="BNV8" s="26"/>
      <c r="BNW8" s="26"/>
      <c r="BNX8" s="26"/>
      <c r="BNY8" s="26"/>
      <c r="BNZ8" s="26"/>
      <c r="BOA8" s="26"/>
      <c r="BOB8" s="26"/>
      <c r="BOC8" s="26"/>
      <c r="BOD8" s="26"/>
      <c r="BOE8" s="26"/>
      <c r="BOF8" s="26"/>
      <c r="BOG8" s="26"/>
      <c r="BOH8" s="26"/>
      <c r="BOI8" s="26"/>
      <c r="BOJ8" s="26"/>
      <c r="BOK8" s="26"/>
      <c r="BOL8" s="26"/>
      <c r="BOM8" s="26"/>
      <c r="BON8" s="26"/>
      <c r="BOO8" s="26"/>
      <c r="BOP8" s="26"/>
      <c r="BOQ8" s="26"/>
      <c r="BOR8" s="26"/>
      <c r="BOS8" s="26"/>
      <c r="BOT8" s="26"/>
      <c r="BOU8" s="26"/>
      <c r="BOV8" s="26"/>
      <c r="BOW8" s="26"/>
      <c r="BOX8" s="26"/>
      <c r="BOY8" s="26"/>
      <c r="BOZ8" s="26"/>
      <c r="BPA8" s="26"/>
      <c r="BPB8" s="26"/>
      <c r="BPC8" s="26"/>
      <c r="BPD8" s="26"/>
      <c r="BPE8" s="26"/>
      <c r="BPF8" s="26"/>
      <c r="BPG8" s="26"/>
      <c r="BPH8" s="26"/>
      <c r="BPI8" s="26"/>
      <c r="BPJ8" s="26"/>
      <c r="BPK8" s="26"/>
      <c r="BPL8" s="26"/>
      <c r="BPM8" s="26"/>
      <c r="BPN8" s="26"/>
      <c r="BPO8" s="26"/>
      <c r="BPP8" s="26"/>
      <c r="BPQ8" s="26"/>
      <c r="BPR8" s="26"/>
      <c r="BPS8" s="26"/>
      <c r="BPT8" s="26"/>
      <c r="BPU8" s="26"/>
      <c r="BPV8" s="26"/>
      <c r="BPW8" s="26"/>
      <c r="BPX8" s="26"/>
      <c r="BPY8" s="26"/>
      <c r="BPZ8" s="26"/>
      <c r="BQA8" s="26"/>
      <c r="BQB8" s="26"/>
      <c r="BQC8" s="26"/>
      <c r="BQD8" s="26"/>
      <c r="BQE8" s="26"/>
      <c r="BQF8" s="26"/>
      <c r="BQG8" s="26"/>
      <c r="BQH8" s="26"/>
      <c r="BQI8" s="26"/>
      <c r="BQJ8" s="26"/>
      <c r="BQK8" s="26"/>
      <c r="BQL8" s="26"/>
      <c r="BQM8" s="26"/>
      <c r="BQN8" s="26"/>
      <c r="BQO8" s="26"/>
      <c r="BQP8" s="26"/>
      <c r="BQQ8" s="26"/>
      <c r="BQR8" s="26"/>
      <c r="BQS8" s="26"/>
      <c r="BQT8" s="26"/>
      <c r="BQU8" s="26"/>
      <c r="BQV8" s="26"/>
      <c r="BQW8" s="26"/>
      <c r="BQX8" s="26"/>
      <c r="BQY8" s="26"/>
      <c r="BQZ8" s="26"/>
      <c r="BRA8" s="26"/>
      <c r="BRB8" s="26"/>
      <c r="BRC8" s="26"/>
      <c r="BRD8" s="26"/>
      <c r="BRE8" s="26"/>
      <c r="BRF8" s="26"/>
      <c r="BRG8" s="26"/>
      <c r="BRH8" s="26"/>
      <c r="BRI8" s="26"/>
      <c r="BRJ8" s="26"/>
      <c r="BRK8" s="26"/>
      <c r="BRL8" s="26"/>
      <c r="BRM8" s="26"/>
      <c r="BRN8" s="26"/>
      <c r="BRO8" s="26"/>
      <c r="BRP8" s="26"/>
      <c r="BRQ8" s="26"/>
      <c r="BRR8" s="26"/>
      <c r="BRS8" s="26"/>
      <c r="BRT8" s="26"/>
      <c r="BRU8" s="26"/>
      <c r="BRV8" s="26"/>
      <c r="BRW8" s="26"/>
      <c r="BRX8" s="26"/>
      <c r="BRY8" s="26"/>
      <c r="BRZ8" s="26"/>
      <c r="BSA8" s="26"/>
      <c r="BSB8" s="26"/>
      <c r="BSC8" s="26"/>
      <c r="BSD8" s="26"/>
      <c r="BSE8" s="26"/>
      <c r="BSF8" s="26"/>
      <c r="BSG8" s="26"/>
      <c r="BSH8" s="26"/>
      <c r="BSI8" s="26"/>
      <c r="BSJ8" s="26"/>
      <c r="BSK8" s="26"/>
      <c r="BSL8" s="26"/>
      <c r="BSM8" s="26"/>
      <c r="BSN8" s="26"/>
      <c r="BSO8" s="26"/>
      <c r="BSP8" s="26"/>
      <c r="BSQ8" s="26"/>
      <c r="BSR8" s="26"/>
      <c r="BSS8" s="26"/>
      <c r="BST8" s="26"/>
      <c r="BSU8" s="26"/>
      <c r="BSV8" s="26"/>
      <c r="BSW8" s="26"/>
      <c r="BSX8" s="26"/>
      <c r="BSY8" s="26"/>
      <c r="BSZ8" s="26"/>
      <c r="BTA8" s="26"/>
      <c r="BTB8" s="26"/>
      <c r="BTC8" s="26"/>
      <c r="BTD8" s="26"/>
      <c r="BTE8" s="26"/>
      <c r="BTF8" s="26"/>
      <c r="BTG8" s="26"/>
      <c r="BTH8" s="26"/>
      <c r="BTI8" s="26"/>
      <c r="BTJ8" s="26"/>
      <c r="BTK8" s="26"/>
      <c r="BTL8" s="26"/>
      <c r="BTM8" s="26"/>
      <c r="BTN8" s="26"/>
      <c r="BTO8" s="26"/>
      <c r="BTP8" s="26"/>
      <c r="BTQ8" s="26"/>
      <c r="BTR8" s="26"/>
      <c r="BTS8" s="26"/>
      <c r="BTT8" s="26"/>
      <c r="BTU8" s="26"/>
      <c r="BTV8" s="26"/>
      <c r="BTW8" s="26"/>
      <c r="BTX8" s="26"/>
      <c r="BTY8" s="26"/>
      <c r="BTZ8" s="26"/>
      <c r="BUA8" s="26"/>
      <c r="BUB8" s="26"/>
      <c r="BUC8" s="26"/>
      <c r="BUD8" s="26"/>
      <c r="BUE8" s="26"/>
      <c r="BUF8" s="26"/>
      <c r="BUG8" s="26"/>
      <c r="BUH8" s="26"/>
      <c r="BUI8" s="26"/>
      <c r="BUJ8" s="26"/>
      <c r="BUK8" s="26"/>
      <c r="BUL8" s="26"/>
      <c r="BUM8" s="26"/>
      <c r="BUN8" s="26"/>
      <c r="BUO8" s="26"/>
      <c r="BUP8" s="26"/>
      <c r="BUQ8" s="26"/>
      <c r="BUR8" s="26"/>
      <c r="BUS8" s="26"/>
      <c r="BUT8" s="26"/>
      <c r="BUU8" s="26"/>
      <c r="BUV8" s="26"/>
      <c r="BUW8" s="26"/>
      <c r="BUX8" s="26"/>
      <c r="BUY8" s="26"/>
      <c r="BUZ8" s="26"/>
      <c r="BVA8" s="26"/>
      <c r="BVB8" s="26"/>
      <c r="BVC8" s="26"/>
      <c r="BVD8" s="26"/>
      <c r="BVE8" s="26"/>
      <c r="BVF8" s="26"/>
      <c r="BVG8" s="26"/>
      <c r="BVH8" s="26"/>
      <c r="BVI8" s="26"/>
      <c r="BVJ8" s="26"/>
      <c r="BVK8" s="26"/>
      <c r="BVL8" s="26"/>
      <c r="BVM8" s="26"/>
      <c r="BVN8" s="26"/>
      <c r="BVO8" s="26"/>
      <c r="BVP8" s="26"/>
      <c r="BVQ8" s="26"/>
      <c r="BVR8" s="26"/>
      <c r="BVS8" s="26"/>
      <c r="BVT8" s="26"/>
      <c r="BVU8" s="26"/>
      <c r="BVV8" s="26"/>
      <c r="BVW8" s="26"/>
      <c r="BVX8" s="26"/>
      <c r="BVY8" s="26"/>
      <c r="BVZ8" s="26"/>
      <c r="BWA8" s="26"/>
      <c r="BWB8" s="26"/>
      <c r="BWC8" s="26"/>
      <c r="BWD8" s="26"/>
      <c r="BWE8" s="26"/>
      <c r="BWF8" s="26"/>
      <c r="BWG8" s="26"/>
      <c r="BWH8" s="26"/>
      <c r="BWI8" s="26"/>
      <c r="BWJ8" s="26"/>
      <c r="BWK8" s="26"/>
      <c r="BWL8" s="26"/>
      <c r="BWM8" s="26"/>
      <c r="BWN8" s="26"/>
      <c r="BWO8" s="26"/>
      <c r="BWP8" s="26"/>
      <c r="BWQ8" s="26"/>
      <c r="BWR8" s="26"/>
      <c r="BWS8" s="26"/>
      <c r="BWT8" s="26"/>
      <c r="BWU8" s="26"/>
      <c r="BWV8" s="26"/>
      <c r="BWW8" s="26"/>
      <c r="BWX8" s="26"/>
      <c r="BWY8" s="26"/>
      <c r="BWZ8" s="26"/>
      <c r="BXA8" s="26"/>
      <c r="BXB8" s="26"/>
      <c r="BXC8" s="26"/>
      <c r="BXD8" s="26"/>
      <c r="BXE8" s="26"/>
      <c r="BXF8" s="26"/>
      <c r="BXG8" s="26"/>
      <c r="BXH8" s="26"/>
      <c r="BXI8" s="26"/>
      <c r="BXJ8" s="26"/>
      <c r="BXK8" s="26"/>
      <c r="BXL8" s="26"/>
      <c r="BXM8" s="26"/>
      <c r="BXN8" s="26"/>
      <c r="BXO8" s="26"/>
      <c r="BXP8" s="26"/>
      <c r="BXQ8" s="26"/>
      <c r="BXR8" s="26"/>
      <c r="BXS8" s="26"/>
      <c r="BXT8" s="26"/>
      <c r="BXU8" s="26"/>
      <c r="BXV8" s="26"/>
      <c r="BXW8" s="26"/>
      <c r="BXX8" s="26"/>
      <c r="BXY8" s="26"/>
      <c r="BXZ8" s="26"/>
      <c r="BYA8" s="26"/>
      <c r="BYB8" s="26"/>
      <c r="BYC8" s="26"/>
      <c r="BYD8" s="26"/>
      <c r="BYE8" s="26"/>
      <c r="BYF8" s="26"/>
      <c r="BYG8" s="26"/>
      <c r="BYH8" s="26"/>
      <c r="BYI8" s="26"/>
      <c r="BYJ8" s="26"/>
      <c r="BYK8" s="26"/>
      <c r="BYL8" s="26"/>
      <c r="BYM8" s="26"/>
      <c r="BYN8" s="26"/>
      <c r="BYO8" s="26"/>
      <c r="BYP8" s="26"/>
      <c r="BYQ8" s="26"/>
      <c r="BYR8" s="26"/>
      <c r="BYS8" s="26"/>
      <c r="BYT8" s="26"/>
      <c r="BYU8" s="26"/>
      <c r="BYV8" s="26"/>
      <c r="BYW8" s="26"/>
      <c r="BYX8" s="26"/>
      <c r="BYY8" s="26"/>
      <c r="BYZ8" s="26"/>
      <c r="BZA8" s="26"/>
      <c r="BZB8" s="26"/>
      <c r="BZC8" s="26"/>
      <c r="BZD8" s="26"/>
      <c r="BZE8" s="26"/>
      <c r="BZF8" s="26"/>
      <c r="BZG8" s="26"/>
      <c r="BZH8" s="26"/>
      <c r="BZI8" s="26"/>
      <c r="BZJ8" s="26"/>
      <c r="BZK8" s="26"/>
      <c r="BZL8" s="26"/>
      <c r="BZM8" s="26"/>
      <c r="BZN8" s="26"/>
      <c r="BZO8" s="26"/>
      <c r="BZP8" s="26"/>
      <c r="BZQ8" s="26"/>
      <c r="BZR8" s="26"/>
      <c r="BZS8" s="26"/>
      <c r="BZT8" s="26"/>
      <c r="BZU8" s="26"/>
      <c r="BZV8" s="26"/>
      <c r="BZW8" s="26"/>
      <c r="BZX8" s="26"/>
      <c r="BZY8" s="26"/>
      <c r="BZZ8" s="26"/>
      <c r="CAA8" s="26"/>
      <c r="CAB8" s="26"/>
      <c r="CAC8" s="26"/>
      <c r="CAD8" s="26"/>
      <c r="CAE8" s="26"/>
      <c r="CAF8" s="26"/>
      <c r="CAG8" s="26"/>
      <c r="CAH8" s="26"/>
      <c r="CAI8" s="26"/>
      <c r="CAJ8" s="26"/>
      <c r="CAK8" s="26"/>
      <c r="CAL8" s="26"/>
      <c r="CAM8" s="26"/>
      <c r="CAN8" s="26"/>
      <c r="CAO8" s="26"/>
      <c r="CAP8" s="26"/>
      <c r="CAQ8" s="26"/>
      <c r="CAR8" s="26"/>
      <c r="CAS8" s="26"/>
      <c r="CAT8" s="26"/>
      <c r="CAU8" s="26"/>
      <c r="CAV8" s="26"/>
      <c r="CAW8" s="26"/>
      <c r="CAX8" s="26"/>
      <c r="CAY8" s="26"/>
      <c r="CAZ8" s="26"/>
      <c r="CBA8" s="26"/>
      <c r="CBB8" s="26"/>
      <c r="CBC8" s="26"/>
      <c r="CBD8" s="26"/>
      <c r="CBE8" s="26"/>
      <c r="CBF8" s="26"/>
      <c r="CBG8" s="26"/>
      <c r="CBH8" s="26"/>
      <c r="CBI8" s="26"/>
      <c r="CBJ8" s="26"/>
      <c r="CBK8" s="26"/>
      <c r="CBL8" s="26"/>
      <c r="CBM8" s="26"/>
      <c r="CBN8" s="26"/>
      <c r="CBO8" s="26"/>
      <c r="CBP8" s="26"/>
      <c r="CBQ8" s="26"/>
      <c r="CBR8" s="26"/>
      <c r="CBS8" s="26"/>
      <c r="CBT8" s="26"/>
      <c r="CBU8" s="26"/>
      <c r="CBV8" s="26"/>
      <c r="CBW8" s="26"/>
      <c r="CBX8" s="26"/>
      <c r="CBY8" s="26"/>
      <c r="CBZ8" s="26"/>
      <c r="CCA8" s="26"/>
      <c r="CCB8" s="26"/>
      <c r="CCC8" s="26"/>
      <c r="CCD8" s="26"/>
      <c r="CCE8" s="26"/>
      <c r="CCF8" s="26"/>
      <c r="CCG8" s="26"/>
      <c r="CCH8" s="26"/>
      <c r="CCI8" s="26"/>
      <c r="CCJ8" s="26"/>
      <c r="CCK8" s="26"/>
      <c r="CCL8" s="26"/>
      <c r="CCM8" s="26"/>
      <c r="CCN8" s="26"/>
      <c r="CCO8" s="26"/>
      <c r="CCP8" s="26"/>
      <c r="CCQ8" s="26"/>
      <c r="CCR8" s="26"/>
      <c r="CCS8" s="26"/>
      <c r="CCT8" s="26"/>
      <c r="CCU8" s="26"/>
      <c r="CCV8" s="26"/>
      <c r="CCW8" s="26"/>
      <c r="CCX8" s="26"/>
      <c r="CCY8" s="26"/>
      <c r="CCZ8" s="26"/>
      <c r="CDA8" s="26"/>
      <c r="CDB8" s="26"/>
      <c r="CDC8" s="26"/>
      <c r="CDD8" s="26"/>
      <c r="CDE8" s="26"/>
      <c r="CDF8" s="26"/>
      <c r="CDG8" s="26"/>
      <c r="CDH8" s="26"/>
      <c r="CDI8" s="26"/>
      <c r="CDJ8" s="26"/>
      <c r="CDK8" s="26"/>
      <c r="CDL8" s="26"/>
      <c r="CDM8" s="26"/>
      <c r="CDN8" s="26"/>
      <c r="CDO8" s="26"/>
      <c r="CDP8" s="26"/>
      <c r="CDQ8" s="26"/>
      <c r="CDR8" s="26"/>
      <c r="CDS8" s="26"/>
      <c r="CDT8" s="26"/>
      <c r="CDU8" s="26"/>
      <c r="CDV8" s="26"/>
      <c r="CDW8" s="26"/>
      <c r="CDX8" s="26"/>
      <c r="CDY8" s="26"/>
      <c r="CDZ8" s="26"/>
      <c r="CEA8" s="26"/>
      <c r="CEB8" s="26"/>
      <c r="CEC8" s="26"/>
      <c r="CED8" s="26"/>
      <c r="CEE8" s="26"/>
      <c r="CEF8" s="26"/>
      <c r="CEG8" s="26"/>
      <c r="CEH8" s="26"/>
      <c r="CEI8" s="26"/>
      <c r="CEJ8" s="26"/>
      <c r="CEK8" s="26"/>
      <c r="CEL8" s="26"/>
      <c r="CEM8" s="26"/>
      <c r="CEN8" s="26"/>
      <c r="CEO8" s="26"/>
      <c r="CEP8" s="26"/>
      <c r="CEQ8" s="26"/>
      <c r="CER8" s="26"/>
      <c r="CES8" s="26"/>
      <c r="CET8" s="26"/>
      <c r="CEU8" s="26"/>
      <c r="CEV8" s="26"/>
      <c r="CEW8" s="26"/>
      <c r="CEX8" s="26"/>
      <c r="CEY8" s="26"/>
      <c r="CEZ8" s="26"/>
      <c r="CFA8" s="26"/>
      <c r="CFB8" s="26"/>
      <c r="CFC8" s="26"/>
      <c r="CFD8" s="26"/>
      <c r="CFE8" s="26"/>
      <c r="CFF8" s="26"/>
      <c r="CFG8" s="26"/>
      <c r="CFH8" s="26"/>
      <c r="CFI8" s="26"/>
      <c r="CFJ8" s="26"/>
      <c r="CFK8" s="26"/>
      <c r="CFL8" s="26"/>
      <c r="CFM8" s="26"/>
      <c r="CFN8" s="26"/>
      <c r="CFO8" s="26"/>
      <c r="CFP8" s="26"/>
      <c r="CFQ8" s="26"/>
      <c r="CFR8" s="26"/>
      <c r="CFS8" s="26"/>
      <c r="CFT8" s="26"/>
      <c r="CFU8" s="26"/>
      <c r="CFV8" s="26"/>
      <c r="CFW8" s="26"/>
      <c r="CFX8" s="26"/>
      <c r="CFY8" s="26"/>
      <c r="CFZ8" s="26"/>
      <c r="CGA8" s="26"/>
      <c r="CGB8" s="26"/>
      <c r="CGC8" s="26"/>
      <c r="CGD8" s="26"/>
      <c r="CGE8" s="26"/>
      <c r="CGF8" s="26"/>
      <c r="CGG8" s="26"/>
      <c r="CGH8" s="26"/>
      <c r="CGI8" s="26"/>
      <c r="CGJ8" s="26"/>
      <c r="CGK8" s="26"/>
      <c r="CGL8" s="26"/>
      <c r="CGM8" s="26"/>
      <c r="CGN8" s="26"/>
      <c r="CGO8" s="26"/>
      <c r="CGP8" s="26"/>
      <c r="CGQ8" s="26"/>
      <c r="CGR8" s="26"/>
      <c r="CGS8" s="26"/>
      <c r="CGT8" s="26"/>
      <c r="CGU8" s="26"/>
      <c r="CGV8" s="26"/>
      <c r="CGW8" s="26"/>
      <c r="CGX8" s="26"/>
      <c r="CGY8" s="26"/>
      <c r="CGZ8" s="26"/>
      <c r="CHA8" s="26"/>
      <c r="CHB8" s="26"/>
      <c r="CHC8" s="26"/>
      <c r="CHD8" s="26"/>
      <c r="CHE8" s="26"/>
      <c r="CHF8" s="26"/>
      <c r="CHG8" s="26"/>
      <c r="CHH8" s="26"/>
      <c r="CHI8" s="26"/>
      <c r="CHJ8" s="26"/>
      <c r="CHK8" s="26"/>
      <c r="CHL8" s="26"/>
      <c r="CHM8" s="26"/>
      <c r="CHN8" s="26"/>
      <c r="CHO8" s="26"/>
      <c r="CHP8" s="26"/>
      <c r="CHQ8" s="26"/>
      <c r="CHR8" s="26"/>
      <c r="CHS8" s="26"/>
      <c r="CHT8" s="26"/>
      <c r="CHU8" s="26"/>
      <c r="CHV8" s="26"/>
      <c r="CHW8" s="26"/>
      <c r="CHX8" s="26"/>
      <c r="CHY8" s="26"/>
      <c r="CHZ8" s="26"/>
      <c r="CIA8" s="26"/>
      <c r="CIB8" s="26"/>
      <c r="CIC8" s="26"/>
      <c r="CID8" s="26"/>
      <c r="CIE8" s="26"/>
      <c r="CIF8" s="26"/>
      <c r="CIG8" s="26"/>
      <c r="CIH8" s="26"/>
      <c r="CII8" s="26"/>
      <c r="CIJ8" s="26"/>
      <c r="CIK8" s="26"/>
      <c r="CIL8" s="26"/>
      <c r="CIM8" s="26"/>
      <c r="CIN8" s="26"/>
      <c r="CIO8" s="26"/>
      <c r="CIP8" s="26"/>
      <c r="CIQ8" s="26"/>
      <c r="CIR8" s="26"/>
      <c r="CIS8" s="26"/>
      <c r="CIT8" s="26"/>
      <c r="CIU8" s="26"/>
      <c r="CIV8" s="26"/>
      <c r="CIW8" s="26"/>
      <c r="CIX8" s="26"/>
      <c r="CIY8" s="26"/>
      <c r="CIZ8" s="26"/>
      <c r="CJA8" s="26"/>
      <c r="CJB8" s="26"/>
      <c r="CJC8" s="26"/>
      <c r="CJD8" s="26"/>
      <c r="CJE8" s="26"/>
      <c r="CJF8" s="26"/>
      <c r="CJG8" s="26"/>
      <c r="CJH8" s="26"/>
      <c r="CJI8" s="26"/>
      <c r="CJJ8" s="26"/>
      <c r="CJK8" s="26"/>
      <c r="CJL8" s="26"/>
      <c r="CJM8" s="26"/>
      <c r="CJN8" s="26"/>
      <c r="CJO8" s="26"/>
      <c r="CJP8" s="26"/>
      <c r="CJQ8" s="26"/>
      <c r="CJR8" s="26"/>
      <c r="CJS8" s="26"/>
      <c r="CJT8" s="26"/>
      <c r="CJU8" s="26"/>
      <c r="CJV8" s="26"/>
      <c r="CJW8" s="26"/>
      <c r="CJX8" s="26"/>
      <c r="CJY8" s="26"/>
      <c r="CJZ8" s="26"/>
      <c r="CKA8" s="26"/>
      <c r="CKB8" s="26"/>
      <c r="CKC8" s="26"/>
      <c r="CKD8" s="26"/>
      <c r="CKE8" s="26"/>
      <c r="CKF8" s="26"/>
      <c r="CKG8" s="26"/>
      <c r="CKH8" s="26"/>
      <c r="CKI8" s="26"/>
      <c r="CKJ8" s="26"/>
      <c r="CKK8" s="26"/>
      <c r="CKL8" s="26"/>
      <c r="CKM8" s="26"/>
      <c r="CKN8" s="26"/>
      <c r="CKO8" s="26"/>
      <c r="CKP8" s="26"/>
      <c r="CKQ8" s="26"/>
      <c r="CKR8" s="26"/>
      <c r="CKS8" s="26"/>
      <c r="CKT8" s="26"/>
      <c r="CKU8" s="26"/>
      <c r="CKV8" s="26"/>
      <c r="CKW8" s="26"/>
      <c r="CKX8" s="26"/>
      <c r="CKY8" s="26"/>
      <c r="CKZ8" s="26"/>
      <c r="CLA8" s="26"/>
      <c r="CLB8" s="26"/>
      <c r="CLC8" s="26"/>
      <c r="CLD8" s="26"/>
      <c r="CLE8" s="26"/>
      <c r="CLF8" s="26"/>
      <c r="CLG8" s="26"/>
      <c r="CLH8" s="26"/>
      <c r="CLI8" s="26"/>
      <c r="CLJ8" s="26"/>
      <c r="CLK8" s="26"/>
      <c r="CLL8" s="26"/>
      <c r="CLM8" s="26"/>
      <c r="CLN8" s="26"/>
      <c r="CLO8" s="26"/>
      <c r="CLP8" s="26"/>
      <c r="CLQ8" s="26"/>
      <c r="CLR8" s="26"/>
      <c r="CLS8" s="26"/>
      <c r="CLT8" s="26"/>
      <c r="CLU8" s="26"/>
      <c r="CLV8" s="26"/>
      <c r="CLW8" s="26"/>
      <c r="CLX8" s="26"/>
      <c r="CLY8" s="26"/>
      <c r="CLZ8" s="26"/>
      <c r="CMA8" s="26"/>
      <c r="CMB8" s="26"/>
      <c r="CMC8" s="26"/>
      <c r="CMD8" s="26"/>
      <c r="CME8" s="26"/>
      <c r="CMF8" s="26"/>
      <c r="CMG8" s="26"/>
      <c r="CMH8" s="26"/>
      <c r="CMI8" s="26"/>
      <c r="CMJ8" s="26"/>
      <c r="CMK8" s="26"/>
      <c r="CML8" s="26"/>
      <c r="CMM8" s="26"/>
      <c r="CMN8" s="26"/>
      <c r="CMO8" s="26"/>
      <c r="CMP8" s="26"/>
      <c r="CMQ8" s="26"/>
      <c r="CMR8" s="26"/>
      <c r="CMS8" s="26"/>
      <c r="CMT8" s="26"/>
      <c r="CMU8" s="26"/>
      <c r="CMV8" s="26"/>
      <c r="CMW8" s="26"/>
      <c r="CMX8" s="26"/>
      <c r="CMY8" s="26"/>
      <c r="CMZ8" s="26"/>
      <c r="CNA8" s="26"/>
      <c r="CNB8" s="26"/>
      <c r="CNC8" s="26"/>
      <c r="CND8" s="26"/>
      <c r="CNE8" s="26"/>
      <c r="CNF8" s="26"/>
      <c r="CNG8" s="26"/>
      <c r="CNH8" s="26"/>
      <c r="CNI8" s="26"/>
      <c r="CNJ8" s="26"/>
      <c r="CNK8" s="26"/>
      <c r="CNL8" s="26"/>
      <c r="CNM8" s="26"/>
      <c r="CNN8" s="26"/>
      <c r="CNO8" s="26"/>
      <c r="CNP8" s="26"/>
      <c r="CNQ8" s="26"/>
      <c r="CNR8" s="26"/>
      <c r="CNS8" s="26"/>
      <c r="CNT8" s="26"/>
      <c r="CNU8" s="26"/>
      <c r="CNV8" s="26"/>
      <c r="CNW8" s="26"/>
      <c r="CNX8" s="26"/>
      <c r="CNY8" s="26"/>
      <c r="CNZ8" s="26"/>
      <c r="COA8" s="26"/>
      <c r="COB8" s="26"/>
      <c r="COC8" s="26"/>
      <c r="COD8" s="26"/>
      <c r="COE8" s="26"/>
      <c r="COF8" s="26"/>
      <c r="COG8" s="26"/>
      <c r="COH8" s="26"/>
      <c r="COI8" s="26"/>
      <c r="COJ8" s="26"/>
      <c r="COK8" s="26"/>
      <c r="COL8" s="26"/>
      <c r="COM8" s="26"/>
      <c r="CON8" s="26"/>
      <c r="COO8" s="26"/>
      <c r="COP8" s="26"/>
      <c r="COQ8" s="26"/>
      <c r="COR8" s="26"/>
      <c r="COS8" s="26"/>
      <c r="COT8" s="26"/>
      <c r="COU8" s="26"/>
      <c r="COV8" s="26"/>
      <c r="COW8" s="26"/>
      <c r="COX8" s="26"/>
      <c r="COY8" s="26"/>
      <c r="COZ8" s="26"/>
      <c r="CPA8" s="26"/>
      <c r="CPB8" s="26"/>
      <c r="CPC8" s="26"/>
      <c r="CPD8" s="26"/>
      <c r="CPE8" s="26"/>
      <c r="CPF8" s="26"/>
      <c r="CPG8" s="26"/>
      <c r="CPH8" s="26"/>
      <c r="CPI8" s="26"/>
      <c r="CPJ8" s="26"/>
      <c r="CPK8" s="26"/>
      <c r="CPL8" s="26"/>
      <c r="CPM8" s="26"/>
      <c r="CPN8" s="26"/>
      <c r="CPO8" s="26"/>
      <c r="CPP8" s="26"/>
      <c r="CPQ8" s="26"/>
      <c r="CPR8" s="26"/>
      <c r="CPS8" s="26"/>
      <c r="CPT8" s="26"/>
      <c r="CPU8" s="26"/>
      <c r="CPV8" s="26"/>
      <c r="CPW8" s="26"/>
      <c r="CPX8" s="26"/>
      <c r="CPY8" s="26"/>
      <c r="CPZ8" s="26"/>
      <c r="CQA8" s="26"/>
      <c r="CQB8" s="26"/>
      <c r="CQC8" s="26"/>
      <c r="CQD8" s="26"/>
      <c r="CQE8" s="26"/>
      <c r="CQF8" s="26"/>
      <c r="CQG8" s="26"/>
      <c r="CQH8" s="26"/>
      <c r="CQI8" s="26"/>
      <c r="CQJ8" s="26"/>
      <c r="CQK8" s="26"/>
      <c r="CQL8" s="26"/>
      <c r="CQM8" s="26"/>
      <c r="CQN8" s="26"/>
      <c r="CQO8" s="26"/>
      <c r="CQP8" s="26"/>
      <c r="CQQ8" s="26"/>
      <c r="CQR8" s="26"/>
      <c r="CQS8" s="26"/>
      <c r="CQT8" s="26"/>
      <c r="CQU8" s="26"/>
      <c r="CQV8" s="26"/>
      <c r="CQW8" s="26"/>
      <c r="CQX8" s="26"/>
      <c r="CQY8" s="26"/>
      <c r="CQZ8" s="26"/>
      <c r="CRA8" s="26"/>
      <c r="CRB8" s="26"/>
      <c r="CRC8" s="26"/>
      <c r="CRD8" s="26"/>
      <c r="CRE8" s="26"/>
      <c r="CRF8" s="26"/>
      <c r="CRG8" s="26"/>
      <c r="CRH8" s="26"/>
      <c r="CRI8" s="26"/>
      <c r="CRJ8" s="26"/>
      <c r="CRK8" s="26"/>
      <c r="CRL8" s="26"/>
      <c r="CRM8" s="26"/>
      <c r="CRN8" s="26"/>
      <c r="CRO8" s="26"/>
      <c r="CRP8" s="26"/>
      <c r="CRQ8" s="26"/>
      <c r="CRR8" s="26"/>
      <c r="CRS8" s="26"/>
      <c r="CRT8" s="26"/>
      <c r="CRU8" s="26"/>
      <c r="CRV8" s="26"/>
      <c r="CRW8" s="26"/>
      <c r="CRX8" s="26"/>
      <c r="CRY8" s="26"/>
      <c r="CRZ8" s="26"/>
      <c r="CSA8" s="26"/>
      <c r="CSB8" s="26"/>
      <c r="CSC8" s="26"/>
      <c r="CSD8" s="26"/>
      <c r="CSE8" s="26"/>
      <c r="CSF8" s="26"/>
      <c r="CSG8" s="26"/>
      <c r="CSH8" s="26"/>
      <c r="CSI8" s="26"/>
      <c r="CSJ8" s="26"/>
      <c r="CSK8" s="26"/>
      <c r="CSL8" s="26"/>
      <c r="CSM8" s="26"/>
      <c r="CSN8" s="26"/>
      <c r="CSO8" s="26"/>
      <c r="CSP8" s="26"/>
      <c r="CSQ8" s="26"/>
      <c r="CSR8" s="26"/>
      <c r="CSS8" s="26"/>
      <c r="CST8" s="26"/>
      <c r="CSU8" s="26"/>
      <c r="CSV8" s="26"/>
      <c r="CSW8" s="26"/>
      <c r="CSX8" s="26"/>
      <c r="CSY8" s="26"/>
      <c r="CSZ8" s="26"/>
      <c r="CTA8" s="26"/>
      <c r="CTB8" s="26"/>
      <c r="CTC8" s="26"/>
      <c r="CTD8" s="26"/>
      <c r="CTE8" s="26"/>
      <c r="CTF8" s="26"/>
      <c r="CTG8" s="26"/>
      <c r="CTH8" s="26"/>
      <c r="CTI8" s="26"/>
      <c r="CTJ8" s="26"/>
      <c r="CTK8" s="26"/>
      <c r="CTL8" s="26"/>
      <c r="CTM8" s="26"/>
      <c r="CTN8" s="26"/>
      <c r="CTO8" s="26"/>
      <c r="CTP8" s="26"/>
      <c r="CTQ8" s="26"/>
      <c r="CTR8" s="26"/>
      <c r="CTS8" s="26"/>
      <c r="CTT8" s="26"/>
      <c r="CTU8" s="26"/>
      <c r="CTV8" s="26"/>
      <c r="CTW8" s="26"/>
      <c r="CTX8" s="26"/>
      <c r="CTY8" s="26"/>
      <c r="CTZ8" s="26"/>
      <c r="CUA8" s="26"/>
      <c r="CUB8" s="26"/>
      <c r="CUC8" s="26"/>
      <c r="CUD8" s="26"/>
      <c r="CUE8" s="26"/>
      <c r="CUF8" s="26"/>
      <c r="CUG8" s="26"/>
      <c r="CUH8" s="26"/>
      <c r="CUI8" s="26"/>
      <c r="CUJ8" s="26"/>
      <c r="CUK8" s="26"/>
      <c r="CUL8" s="26"/>
      <c r="CUM8" s="26"/>
      <c r="CUN8" s="26"/>
      <c r="CUO8" s="26"/>
      <c r="CUP8" s="26"/>
      <c r="CUQ8" s="26"/>
      <c r="CUR8" s="26"/>
      <c r="CUS8" s="26"/>
      <c r="CUT8" s="26"/>
      <c r="CUU8" s="26"/>
      <c r="CUV8" s="26"/>
      <c r="CUW8" s="26"/>
      <c r="CUX8" s="26"/>
      <c r="CUY8" s="26"/>
      <c r="CUZ8" s="26"/>
      <c r="CVA8" s="26"/>
      <c r="CVB8" s="26"/>
      <c r="CVC8" s="26"/>
      <c r="CVD8" s="26"/>
      <c r="CVE8" s="26"/>
      <c r="CVF8" s="26"/>
      <c r="CVG8" s="26"/>
      <c r="CVH8" s="26"/>
      <c r="CVI8" s="26"/>
      <c r="CVJ8" s="26"/>
      <c r="CVK8" s="26"/>
      <c r="CVL8" s="26"/>
      <c r="CVM8" s="26"/>
      <c r="CVN8" s="26"/>
      <c r="CVO8" s="26"/>
      <c r="CVP8" s="26"/>
      <c r="CVQ8" s="26"/>
      <c r="CVR8" s="26"/>
      <c r="CVS8" s="26"/>
      <c r="CVT8" s="26"/>
      <c r="CVU8" s="26"/>
      <c r="CVV8" s="26"/>
      <c r="CVW8" s="26"/>
      <c r="CVX8" s="26"/>
      <c r="CVY8" s="26"/>
      <c r="CVZ8" s="26"/>
      <c r="CWA8" s="26"/>
      <c r="CWB8" s="26"/>
      <c r="CWC8" s="26"/>
      <c r="CWD8" s="26"/>
      <c r="CWE8" s="26"/>
      <c r="CWF8" s="26"/>
      <c r="CWG8" s="26"/>
      <c r="CWH8" s="26"/>
      <c r="CWI8" s="26"/>
      <c r="CWJ8" s="26"/>
      <c r="CWK8" s="26"/>
      <c r="CWL8" s="26"/>
      <c r="CWM8" s="26"/>
      <c r="CWN8" s="26"/>
      <c r="CWO8" s="26"/>
      <c r="CWP8" s="26"/>
      <c r="CWQ8" s="26"/>
      <c r="CWR8" s="26"/>
      <c r="CWS8" s="26"/>
      <c r="CWT8" s="26"/>
      <c r="CWU8" s="26"/>
      <c r="CWV8" s="26"/>
      <c r="CWW8" s="26"/>
      <c r="CWX8" s="26"/>
      <c r="CWY8" s="26"/>
      <c r="CWZ8" s="26"/>
      <c r="CXA8" s="26"/>
      <c r="CXB8" s="26"/>
      <c r="CXC8" s="26"/>
      <c r="CXD8" s="26"/>
      <c r="CXE8" s="26"/>
      <c r="CXF8" s="26"/>
      <c r="CXG8" s="26"/>
      <c r="CXH8" s="26"/>
      <c r="CXI8" s="26"/>
      <c r="CXJ8" s="26"/>
      <c r="CXK8" s="26"/>
      <c r="CXL8" s="26"/>
      <c r="CXM8" s="26"/>
      <c r="CXN8" s="26"/>
      <c r="CXO8" s="26"/>
      <c r="CXP8" s="26"/>
      <c r="CXQ8" s="26"/>
      <c r="CXR8" s="26"/>
      <c r="CXS8" s="26"/>
      <c r="CXT8" s="26"/>
      <c r="CXU8" s="26"/>
      <c r="CXV8" s="26"/>
      <c r="CXW8" s="26"/>
      <c r="CXX8" s="26"/>
      <c r="CXY8" s="26"/>
      <c r="CXZ8" s="26"/>
      <c r="CYA8" s="26"/>
      <c r="CYB8" s="26"/>
      <c r="CYC8" s="26"/>
      <c r="CYD8" s="26"/>
      <c r="CYE8" s="26"/>
      <c r="CYF8" s="26"/>
      <c r="CYG8" s="26"/>
      <c r="CYH8" s="26"/>
      <c r="CYI8" s="26"/>
      <c r="CYJ8" s="26"/>
      <c r="CYK8" s="26"/>
      <c r="CYL8" s="26"/>
      <c r="CYM8" s="26"/>
      <c r="CYN8" s="26"/>
      <c r="CYO8" s="26"/>
      <c r="CYP8" s="26"/>
      <c r="CYQ8" s="26"/>
      <c r="CYR8" s="26"/>
      <c r="CYS8" s="26"/>
      <c r="CYT8" s="26"/>
      <c r="CYU8" s="26"/>
      <c r="CYV8" s="26"/>
      <c r="CYW8" s="26"/>
      <c r="CYX8" s="26"/>
      <c r="CYY8" s="26"/>
      <c r="CYZ8" s="26"/>
      <c r="CZA8" s="26"/>
      <c r="CZB8" s="26"/>
      <c r="CZC8" s="26"/>
      <c r="CZD8" s="26"/>
      <c r="CZE8" s="26"/>
      <c r="CZF8" s="26"/>
      <c r="CZG8" s="26"/>
      <c r="CZH8" s="26"/>
      <c r="CZI8" s="26"/>
      <c r="CZJ8" s="26"/>
      <c r="CZK8" s="26"/>
      <c r="CZL8" s="26"/>
      <c r="CZM8" s="26"/>
      <c r="CZN8" s="26"/>
      <c r="CZO8" s="26"/>
      <c r="CZP8" s="26"/>
      <c r="CZQ8" s="26"/>
      <c r="CZR8" s="26"/>
      <c r="CZS8" s="26"/>
      <c r="CZT8" s="26"/>
      <c r="CZU8" s="26"/>
      <c r="CZV8" s="26"/>
      <c r="CZW8" s="26"/>
      <c r="CZX8" s="26"/>
      <c r="CZY8" s="26"/>
      <c r="CZZ8" s="26"/>
      <c r="DAA8" s="26"/>
      <c r="DAB8" s="26"/>
      <c r="DAC8" s="26"/>
      <c r="DAD8" s="26"/>
      <c r="DAE8" s="26"/>
      <c r="DAF8" s="26"/>
      <c r="DAG8" s="26"/>
      <c r="DAH8" s="26"/>
      <c r="DAI8" s="26"/>
      <c r="DAJ8" s="26"/>
      <c r="DAK8" s="26"/>
      <c r="DAL8" s="26"/>
      <c r="DAM8" s="26"/>
      <c r="DAN8" s="26"/>
      <c r="DAO8" s="26"/>
      <c r="DAP8" s="26"/>
      <c r="DAQ8" s="26"/>
      <c r="DAR8" s="26"/>
      <c r="DAS8" s="26"/>
      <c r="DAT8" s="26"/>
      <c r="DAU8" s="26"/>
      <c r="DAV8" s="26"/>
      <c r="DAW8" s="26"/>
      <c r="DAX8" s="26"/>
      <c r="DAY8" s="26"/>
      <c r="DAZ8" s="26"/>
      <c r="DBA8" s="26"/>
      <c r="DBB8" s="26"/>
      <c r="DBC8" s="26"/>
      <c r="DBD8" s="26"/>
      <c r="DBE8" s="26"/>
      <c r="DBF8" s="26"/>
      <c r="DBG8" s="26"/>
      <c r="DBH8" s="26"/>
      <c r="DBI8" s="26"/>
      <c r="DBJ8" s="26"/>
      <c r="DBK8" s="26"/>
      <c r="DBL8" s="26"/>
      <c r="DBM8" s="26"/>
      <c r="DBN8" s="26"/>
      <c r="DBO8" s="26"/>
      <c r="DBP8" s="26"/>
      <c r="DBQ8" s="26"/>
      <c r="DBR8" s="26"/>
      <c r="DBS8" s="26"/>
      <c r="DBT8" s="26"/>
      <c r="DBU8" s="26"/>
      <c r="DBV8" s="26"/>
      <c r="DBW8" s="26"/>
      <c r="DBX8" s="26"/>
      <c r="DBY8" s="26"/>
      <c r="DBZ8" s="26"/>
      <c r="DCA8" s="26"/>
      <c r="DCB8" s="26"/>
      <c r="DCC8" s="26"/>
      <c r="DCD8" s="26"/>
      <c r="DCE8" s="26"/>
      <c r="DCF8" s="26"/>
      <c r="DCG8" s="26"/>
      <c r="DCH8" s="26"/>
      <c r="DCI8" s="26"/>
      <c r="DCJ8" s="26"/>
      <c r="DCK8" s="26"/>
      <c r="DCL8" s="26"/>
      <c r="DCM8" s="26"/>
      <c r="DCN8" s="26"/>
      <c r="DCO8" s="26"/>
      <c r="DCP8" s="26"/>
      <c r="DCQ8" s="26"/>
      <c r="DCR8" s="26"/>
      <c r="DCS8" s="26"/>
      <c r="DCT8" s="26"/>
      <c r="DCU8" s="26"/>
      <c r="DCV8" s="26"/>
      <c r="DCW8" s="26"/>
      <c r="DCX8" s="26"/>
      <c r="DCY8" s="26"/>
      <c r="DCZ8" s="26"/>
      <c r="DDA8" s="26"/>
      <c r="DDB8" s="26"/>
      <c r="DDC8" s="26"/>
      <c r="DDD8" s="26"/>
      <c r="DDE8" s="26"/>
      <c r="DDF8" s="26"/>
      <c r="DDG8" s="26"/>
      <c r="DDH8" s="26"/>
      <c r="DDI8" s="26"/>
      <c r="DDJ8" s="26"/>
      <c r="DDK8" s="26"/>
      <c r="DDL8" s="26"/>
      <c r="DDM8" s="26"/>
      <c r="DDN8" s="26"/>
      <c r="DDO8" s="26"/>
      <c r="DDP8" s="26"/>
      <c r="DDQ8" s="26"/>
      <c r="DDR8" s="26"/>
      <c r="DDS8" s="26"/>
      <c r="DDT8" s="26"/>
      <c r="DDU8" s="26"/>
      <c r="DDV8" s="26"/>
      <c r="DDW8" s="26"/>
      <c r="DDX8" s="26"/>
      <c r="DDY8" s="26"/>
      <c r="DDZ8" s="26"/>
      <c r="DEA8" s="26"/>
      <c r="DEB8" s="26"/>
      <c r="DEC8" s="26"/>
      <c r="DED8" s="26"/>
      <c r="DEE8" s="26"/>
      <c r="DEF8" s="26"/>
      <c r="DEG8" s="26"/>
      <c r="DEH8" s="26"/>
      <c r="DEI8" s="26"/>
      <c r="DEJ8" s="26"/>
      <c r="DEK8" s="26"/>
      <c r="DEL8" s="26"/>
      <c r="DEM8" s="26"/>
      <c r="DEN8" s="26"/>
      <c r="DEO8" s="26"/>
      <c r="DEP8" s="26"/>
      <c r="DEQ8" s="26"/>
      <c r="DER8" s="26"/>
      <c r="DES8" s="26"/>
      <c r="DET8" s="26"/>
      <c r="DEU8" s="26"/>
      <c r="DEV8" s="26"/>
      <c r="DEW8" s="26"/>
      <c r="DEX8" s="26"/>
      <c r="DEY8" s="26"/>
      <c r="DEZ8" s="26"/>
      <c r="DFA8" s="26"/>
      <c r="DFB8" s="26"/>
      <c r="DFC8" s="26"/>
      <c r="DFD8" s="26"/>
      <c r="DFE8" s="26"/>
      <c r="DFF8" s="26"/>
      <c r="DFG8" s="26"/>
      <c r="DFH8" s="26"/>
      <c r="DFI8" s="26"/>
      <c r="DFJ8" s="26"/>
      <c r="DFK8" s="26"/>
      <c r="DFL8" s="26"/>
      <c r="DFM8" s="26"/>
      <c r="DFN8" s="26"/>
      <c r="DFO8" s="26"/>
      <c r="DFP8" s="26"/>
      <c r="DFQ8" s="26"/>
      <c r="DFR8" s="26"/>
      <c r="DFS8" s="26"/>
      <c r="DFT8" s="26"/>
      <c r="DFU8" s="26"/>
      <c r="DFV8" s="26"/>
      <c r="DFW8" s="26"/>
      <c r="DFX8" s="26"/>
      <c r="DFY8" s="26"/>
      <c r="DFZ8" s="26"/>
      <c r="DGA8" s="26"/>
      <c r="DGB8" s="26"/>
      <c r="DGC8" s="26"/>
      <c r="DGD8" s="26"/>
      <c r="DGE8" s="26"/>
      <c r="DGF8" s="26"/>
      <c r="DGG8" s="26"/>
      <c r="DGH8" s="26"/>
      <c r="DGI8" s="26"/>
      <c r="DGJ8" s="26"/>
      <c r="DGK8" s="26"/>
      <c r="DGL8" s="26"/>
      <c r="DGM8" s="26"/>
      <c r="DGN8" s="26"/>
      <c r="DGO8" s="26"/>
      <c r="DGP8" s="26"/>
      <c r="DGQ8" s="26"/>
      <c r="DGR8" s="26"/>
      <c r="DGS8" s="26"/>
      <c r="DGT8" s="26"/>
      <c r="DGU8" s="26"/>
      <c r="DGV8" s="26"/>
      <c r="DGW8" s="26"/>
      <c r="DGX8" s="26"/>
      <c r="DGY8" s="26"/>
      <c r="DGZ8" s="26"/>
      <c r="DHA8" s="26"/>
      <c r="DHB8" s="26"/>
      <c r="DHC8" s="26"/>
      <c r="DHD8" s="26"/>
      <c r="DHE8" s="26"/>
      <c r="DHF8" s="26"/>
      <c r="DHG8" s="26"/>
      <c r="DHH8" s="26"/>
      <c r="DHI8" s="26"/>
      <c r="DHJ8" s="26"/>
      <c r="DHK8" s="26"/>
      <c r="DHL8" s="26"/>
      <c r="DHM8" s="26"/>
      <c r="DHN8" s="26"/>
      <c r="DHO8" s="26"/>
      <c r="DHP8" s="26"/>
      <c r="DHQ8" s="26"/>
      <c r="DHR8" s="26"/>
      <c r="DHS8" s="26"/>
      <c r="DHT8" s="26"/>
      <c r="DHU8" s="26"/>
      <c r="DHV8" s="26"/>
      <c r="DHW8" s="26"/>
      <c r="DHX8" s="26"/>
      <c r="DHY8" s="26"/>
      <c r="DHZ8" s="26"/>
      <c r="DIA8" s="26"/>
      <c r="DIB8" s="26"/>
      <c r="DIC8" s="26"/>
      <c r="DID8" s="26"/>
      <c r="DIE8" s="26"/>
      <c r="DIF8" s="26"/>
      <c r="DIG8" s="26"/>
      <c r="DIH8" s="26"/>
      <c r="DII8" s="26"/>
      <c r="DIJ8" s="26"/>
      <c r="DIK8" s="26"/>
      <c r="DIL8" s="26"/>
      <c r="DIM8" s="26"/>
      <c r="DIN8" s="26"/>
      <c r="DIO8" s="26"/>
      <c r="DIP8" s="26"/>
      <c r="DIQ8" s="26"/>
      <c r="DIR8" s="26"/>
      <c r="DIS8" s="26"/>
      <c r="DIT8" s="26"/>
      <c r="DIU8" s="26"/>
      <c r="DIV8" s="26"/>
      <c r="DIW8" s="26"/>
      <c r="DIX8" s="26"/>
      <c r="DIY8" s="26"/>
      <c r="DIZ8" s="26"/>
      <c r="DJA8" s="26"/>
      <c r="DJB8" s="26"/>
      <c r="DJC8" s="26"/>
      <c r="DJD8" s="26"/>
      <c r="DJE8" s="26"/>
      <c r="DJF8" s="26"/>
      <c r="DJG8" s="26"/>
      <c r="DJH8" s="26"/>
      <c r="DJI8" s="26"/>
      <c r="DJJ8" s="26"/>
      <c r="DJK8" s="26"/>
      <c r="DJL8" s="26"/>
      <c r="DJM8" s="26"/>
      <c r="DJN8" s="26"/>
      <c r="DJO8" s="26"/>
      <c r="DJP8" s="26"/>
      <c r="DJQ8" s="26"/>
      <c r="DJR8" s="26"/>
      <c r="DJS8" s="26"/>
      <c r="DJT8" s="26"/>
      <c r="DJU8" s="26"/>
      <c r="DJV8" s="26"/>
      <c r="DJW8" s="26"/>
      <c r="DJX8" s="26"/>
      <c r="DJY8" s="26"/>
      <c r="DJZ8" s="26"/>
      <c r="DKA8" s="26"/>
      <c r="DKB8" s="26"/>
      <c r="DKC8" s="26"/>
      <c r="DKD8" s="26"/>
      <c r="DKE8" s="26"/>
      <c r="DKF8" s="26"/>
      <c r="DKG8" s="26"/>
      <c r="DKH8" s="26"/>
      <c r="DKI8" s="26"/>
      <c r="DKJ8" s="26"/>
      <c r="DKK8" s="26"/>
      <c r="DKL8" s="26"/>
      <c r="DKM8" s="26"/>
      <c r="DKN8" s="26"/>
      <c r="DKO8" s="26"/>
      <c r="DKP8" s="26"/>
      <c r="DKQ8" s="26"/>
      <c r="DKR8" s="26"/>
      <c r="DKS8" s="26"/>
      <c r="DKT8" s="26"/>
      <c r="DKU8" s="26"/>
      <c r="DKV8" s="26"/>
      <c r="DKW8" s="26"/>
      <c r="DKX8" s="26"/>
      <c r="DKY8" s="26"/>
      <c r="DKZ8" s="26"/>
      <c r="DLA8" s="26"/>
      <c r="DLB8" s="26"/>
      <c r="DLC8" s="26"/>
      <c r="DLD8" s="26"/>
      <c r="DLE8" s="26"/>
      <c r="DLF8" s="26"/>
      <c r="DLG8" s="26"/>
      <c r="DLH8" s="26"/>
      <c r="DLI8" s="26"/>
      <c r="DLJ8" s="26"/>
      <c r="DLK8" s="26"/>
      <c r="DLL8" s="26"/>
      <c r="DLM8" s="26"/>
      <c r="DLN8" s="26"/>
      <c r="DLO8" s="26"/>
      <c r="DLP8" s="26"/>
      <c r="DLQ8" s="26"/>
      <c r="DLR8" s="26"/>
      <c r="DLS8" s="26"/>
      <c r="DLT8" s="26"/>
      <c r="DLU8" s="26"/>
      <c r="DLV8" s="26"/>
      <c r="DLW8" s="26"/>
      <c r="DLX8" s="26"/>
      <c r="DLY8" s="26"/>
      <c r="DLZ8" s="26"/>
      <c r="DMA8" s="26"/>
      <c r="DMB8" s="26"/>
      <c r="DMC8" s="26"/>
      <c r="DMD8" s="26"/>
      <c r="DME8" s="26"/>
      <c r="DMF8" s="26"/>
      <c r="DMG8" s="26"/>
      <c r="DMH8" s="26"/>
      <c r="DMI8" s="26"/>
      <c r="DMJ8" s="26"/>
      <c r="DMK8" s="26"/>
      <c r="DML8" s="26"/>
      <c r="DMM8" s="26"/>
      <c r="DMN8" s="26"/>
      <c r="DMO8" s="26"/>
      <c r="DMP8" s="26"/>
      <c r="DMQ8" s="26"/>
      <c r="DMR8" s="26"/>
      <c r="DMS8" s="26"/>
      <c r="DMT8" s="26"/>
      <c r="DMU8" s="26"/>
      <c r="DMV8" s="26"/>
      <c r="DMW8" s="26"/>
      <c r="DMX8" s="26"/>
      <c r="DMY8" s="26"/>
      <c r="DMZ8" s="26"/>
      <c r="DNA8" s="26"/>
      <c r="DNB8" s="26"/>
      <c r="DNC8" s="26"/>
      <c r="DND8" s="26"/>
      <c r="DNE8" s="26"/>
      <c r="DNF8" s="26"/>
      <c r="DNG8" s="26"/>
      <c r="DNH8" s="26"/>
      <c r="DNI8" s="26"/>
      <c r="DNJ8" s="26"/>
      <c r="DNK8" s="26"/>
      <c r="DNL8" s="26"/>
      <c r="DNM8" s="26"/>
      <c r="DNN8" s="26"/>
      <c r="DNO8" s="26"/>
      <c r="DNP8" s="26"/>
      <c r="DNQ8" s="26"/>
      <c r="DNR8" s="26"/>
      <c r="DNS8" s="26"/>
      <c r="DNT8" s="26"/>
      <c r="DNU8" s="26"/>
      <c r="DNV8" s="26"/>
      <c r="DNW8" s="26"/>
      <c r="DNX8" s="26"/>
      <c r="DNY8" s="26"/>
      <c r="DNZ8" s="26"/>
      <c r="DOA8" s="26"/>
      <c r="DOB8" s="26"/>
      <c r="DOC8" s="26"/>
      <c r="DOD8" s="26"/>
      <c r="DOE8" s="26"/>
      <c r="DOF8" s="26"/>
      <c r="DOG8" s="26"/>
      <c r="DOH8" s="26"/>
      <c r="DOI8" s="26"/>
      <c r="DOJ8" s="26"/>
      <c r="DOK8" s="26"/>
      <c r="DOL8" s="26"/>
      <c r="DOM8" s="26"/>
      <c r="DON8" s="26"/>
      <c r="DOO8" s="26"/>
      <c r="DOP8" s="26"/>
      <c r="DOQ8" s="26"/>
      <c r="DOR8" s="26"/>
      <c r="DOS8" s="26"/>
      <c r="DOT8" s="26"/>
      <c r="DOU8" s="26"/>
      <c r="DOV8" s="26"/>
      <c r="DOW8" s="26"/>
      <c r="DOX8" s="26"/>
      <c r="DOY8" s="26"/>
      <c r="DOZ8" s="26"/>
      <c r="DPA8" s="26"/>
      <c r="DPB8" s="26"/>
      <c r="DPC8" s="26"/>
      <c r="DPD8" s="26"/>
      <c r="DPE8" s="26"/>
      <c r="DPF8" s="26"/>
      <c r="DPG8" s="26"/>
      <c r="DPH8" s="26"/>
      <c r="DPI8" s="26"/>
      <c r="DPJ8" s="26"/>
      <c r="DPK8" s="26"/>
      <c r="DPL8" s="26"/>
      <c r="DPM8" s="26"/>
      <c r="DPN8" s="26"/>
      <c r="DPO8" s="26"/>
      <c r="DPP8" s="26"/>
      <c r="DPQ8" s="26"/>
      <c r="DPR8" s="26"/>
      <c r="DPS8" s="26"/>
      <c r="DPT8" s="26"/>
      <c r="DPU8" s="26"/>
      <c r="DPV8" s="26"/>
      <c r="DPW8" s="26"/>
      <c r="DPX8" s="26"/>
      <c r="DPY8" s="26"/>
      <c r="DPZ8" s="26"/>
      <c r="DQA8" s="26"/>
      <c r="DQB8" s="26"/>
      <c r="DQC8" s="26"/>
      <c r="DQD8" s="26"/>
      <c r="DQE8" s="26"/>
      <c r="DQF8" s="26"/>
      <c r="DQG8" s="26"/>
      <c r="DQH8" s="26"/>
      <c r="DQI8" s="26"/>
      <c r="DQJ8" s="26"/>
      <c r="DQK8" s="26"/>
      <c r="DQL8" s="26"/>
      <c r="DQM8" s="26"/>
      <c r="DQN8" s="26"/>
      <c r="DQO8" s="26"/>
      <c r="DQP8" s="26"/>
      <c r="DQQ8" s="26"/>
      <c r="DQR8" s="26"/>
      <c r="DQS8" s="26"/>
      <c r="DQT8" s="26"/>
      <c r="DQU8" s="26"/>
      <c r="DQV8" s="26"/>
      <c r="DQW8" s="26"/>
      <c r="DQX8" s="26"/>
      <c r="DQY8" s="26"/>
      <c r="DQZ8" s="26"/>
      <c r="DRA8" s="26"/>
      <c r="DRB8" s="26"/>
      <c r="DRC8" s="26"/>
      <c r="DRD8" s="26"/>
      <c r="DRE8" s="26"/>
      <c r="DRF8" s="26"/>
      <c r="DRG8" s="26"/>
      <c r="DRH8" s="26"/>
      <c r="DRI8" s="26"/>
      <c r="DRJ8" s="26"/>
      <c r="DRK8" s="26"/>
      <c r="DRL8" s="26"/>
      <c r="DRM8" s="26"/>
      <c r="DRN8" s="26"/>
      <c r="DRO8" s="26"/>
      <c r="DRP8" s="26"/>
      <c r="DRQ8" s="26"/>
      <c r="DRR8" s="26"/>
      <c r="DRS8" s="26"/>
      <c r="DRT8" s="26"/>
      <c r="DRU8" s="26"/>
      <c r="DRV8" s="26"/>
      <c r="DRW8" s="26"/>
      <c r="DRX8" s="26"/>
      <c r="DRY8" s="26"/>
      <c r="DRZ8" s="26"/>
      <c r="DSA8" s="26"/>
      <c r="DSB8" s="26"/>
      <c r="DSC8" s="26"/>
      <c r="DSD8" s="26"/>
      <c r="DSE8" s="26"/>
      <c r="DSF8" s="26"/>
      <c r="DSG8" s="26"/>
      <c r="DSH8" s="26"/>
      <c r="DSI8" s="26"/>
      <c r="DSJ8" s="26"/>
      <c r="DSK8" s="26"/>
      <c r="DSL8" s="26"/>
      <c r="DSM8" s="26"/>
      <c r="DSN8" s="26"/>
      <c r="DSO8" s="26"/>
      <c r="DSP8" s="26"/>
      <c r="DSQ8" s="26"/>
      <c r="DSR8" s="26"/>
      <c r="DSS8" s="26"/>
      <c r="DST8" s="26"/>
      <c r="DSU8" s="26"/>
      <c r="DSV8" s="26"/>
      <c r="DSW8" s="26"/>
      <c r="DSX8" s="26"/>
      <c r="DSY8" s="26"/>
      <c r="DSZ8" s="26"/>
      <c r="DTA8" s="26"/>
      <c r="DTB8" s="26"/>
      <c r="DTC8" s="26"/>
      <c r="DTD8" s="26"/>
      <c r="DTE8" s="26"/>
      <c r="DTF8" s="26"/>
      <c r="DTG8" s="26"/>
      <c r="DTH8" s="26"/>
      <c r="DTI8" s="26"/>
      <c r="DTJ8" s="26"/>
      <c r="DTK8" s="26"/>
      <c r="DTL8" s="26"/>
      <c r="DTM8" s="26"/>
      <c r="DTN8" s="26"/>
      <c r="DTO8" s="26"/>
      <c r="DTP8" s="26"/>
      <c r="DTQ8" s="26"/>
      <c r="DTR8" s="26"/>
      <c r="DTS8" s="26"/>
      <c r="DTT8" s="26"/>
      <c r="DTU8" s="26"/>
      <c r="DTV8" s="26"/>
      <c r="DTW8" s="26"/>
      <c r="DTX8" s="26"/>
      <c r="DTY8" s="26"/>
      <c r="DTZ8" s="26"/>
      <c r="DUA8" s="26"/>
      <c r="DUB8" s="26"/>
      <c r="DUC8" s="26"/>
      <c r="DUD8" s="26"/>
      <c r="DUE8" s="26"/>
      <c r="DUF8" s="26"/>
      <c r="DUG8" s="26"/>
      <c r="DUH8" s="26"/>
      <c r="DUI8" s="26"/>
      <c r="DUJ8" s="26"/>
      <c r="DUK8" s="26"/>
      <c r="DUL8" s="26"/>
      <c r="DUM8" s="26"/>
      <c r="DUN8" s="26"/>
      <c r="DUO8" s="26"/>
      <c r="DUP8" s="26"/>
      <c r="DUQ8" s="26"/>
      <c r="DUR8" s="26"/>
      <c r="DUS8" s="26"/>
      <c r="DUT8" s="26"/>
      <c r="DUU8" s="26"/>
      <c r="DUV8" s="26"/>
      <c r="DUW8" s="26"/>
      <c r="DUX8" s="26"/>
      <c r="DUY8" s="26"/>
      <c r="DUZ8" s="26"/>
      <c r="DVA8" s="26"/>
      <c r="DVB8" s="26"/>
      <c r="DVC8" s="26"/>
      <c r="DVD8" s="26"/>
      <c r="DVE8" s="26"/>
      <c r="DVF8" s="26"/>
      <c r="DVG8" s="26"/>
      <c r="DVH8" s="26"/>
      <c r="DVI8" s="26"/>
      <c r="DVJ8" s="26"/>
      <c r="DVK8" s="26"/>
      <c r="DVL8" s="26"/>
      <c r="DVM8" s="26"/>
      <c r="DVN8" s="26"/>
      <c r="DVO8" s="26"/>
      <c r="DVP8" s="26"/>
      <c r="DVQ8" s="26"/>
      <c r="DVR8" s="26"/>
      <c r="DVS8" s="26"/>
      <c r="DVT8" s="26"/>
      <c r="DVU8" s="26"/>
      <c r="DVV8" s="26"/>
      <c r="DVW8" s="26"/>
      <c r="DVX8" s="26"/>
      <c r="DVY8" s="26"/>
      <c r="DVZ8" s="26"/>
      <c r="DWA8" s="26"/>
      <c r="DWB8" s="26"/>
      <c r="DWC8" s="26"/>
      <c r="DWD8" s="26"/>
      <c r="DWE8" s="26"/>
      <c r="DWF8" s="26"/>
      <c r="DWG8" s="26"/>
      <c r="DWH8" s="26"/>
      <c r="DWI8" s="26"/>
      <c r="DWJ8" s="26"/>
      <c r="DWK8" s="26"/>
      <c r="DWL8" s="26"/>
      <c r="DWM8" s="26"/>
      <c r="DWN8" s="26"/>
      <c r="DWO8" s="26"/>
      <c r="DWP8" s="26"/>
      <c r="DWQ8" s="26"/>
      <c r="DWR8" s="26"/>
      <c r="DWS8" s="26"/>
      <c r="DWT8" s="26"/>
      <c r="DWU8" s="26"/>
      <c r="DWV8" s="26"/>
      <c r="DWW8" s="26"/>
      <c r="DWX8" s="26"/>
      <c r="DWY8" s="26"/>
      <c r="DWZ8" s="26"/>
      <c r="DXA8" s="26"/>
      <c r="DXB8" s="26"/>
      <c r="DXC8" s="26"/>
      <c r="DXD8" s="26"/>
      <c r="DXE8" s="26"/>
      <c r="DXF8" s="26"/>
      <c r="DXG8" s="26"/>
      <c r="DXH8" s="26"/>
      <c r="DXI8" s="26"/>
      <c r="DXJ8" s="26"/>
      <c r="DXK8" s="26"/>
      <c r="DXL8" s="26"/>
      <c r="DXM8" s="26"/>
      <c r="DXN8" s="26"/>
      <c r="DXO8" s="26"/>
      <c r="DXP8" s="26"/>
      <c r="DXQ8" s="26"/>
      <c r="DXR8" s="26"/>
      <c r="DXS8" s="26"/>
      <c r="DXT8" s="26"/>
      <c r="DXU8" s="26"/>
      <c r="DXV8" s="26"/>
      <c r="DXW8" s="26"/>
      <c r="DXX8" s="26"/>
      <c r="DXY8" s="26"/>
      <c r="DXZ8" s="26"/>
      <c r="DYA8" s="26"/>
      <c r="DYB8" s="26"/>
      <c r="DYC8" s="26"/>
      <c r="DYD8" s="26"/>
      <c r="DYE8" s="26"/>
      <c r="DYF8" s="26"/>
      <c r="DYG8" s="26"/>
      <c r="DYH8" s="26"/>
      <c r="DYI8" s="26"/>
      <c r="DYJ8" s="26"/>
      <c r="DYK8" s="26"/>
      <c r="DYL8" s="26"/>
      <c r="DYM8" s="26"/>
      <c r="DYN8" s="26"/>
      <c r="DYO8" s="26"/>
      <c r="DYP8" s="26"/>
      <c r="DYQ8" s="26"/>
      <c r="DYR8" s="26"/>
      <c r="DYS8" s="26"/>
      <c r="DYT8" s="26"/>
      <c r="DYU8" s="26"/>
      <c r="DYV8" s="26"/>
      <c r="DYW8" s="26"/>
      <c r="DYX8" s="26"/>
      <c r="DYY8" s="26"/>
      <c r="DYZ8" s="26"/>
      <c r="DZA8" s="26"/>
      <c r="DZB8" s="26"/>
      <c r="DZC8" s="26"/>
      <c r="DZD8" s="26"/>
      <c r="DZE8" s="26"/>
      <c r="DZF8" s="26"/>
      <c r="DZG8" s="26"/>
      <c r="DZH8" s="26"/>
      <c r="DZI8" s="26"/>
      <c r="DZJ8" s="26"/>
      <c r="DZK8" s="26"/>
      <c r="DZL8" s="26"/>
      <c r="DZM8" s="26"/>
      <c r="DZN8" s="26"/>
      <c r="DZO8" s="26"/>
      <c r="DZP8" s="26"/>
      <c r="DZQ8" s="26"/>
      <c r="DZR8" s="26"/>
      <c r="DZS8" s="26"/>
      <c r="DZT8" s="26"/>
      <c r="DZU8" s="26"/>
      <c r="DZV8" s="26"/>
      <c r="DZW8" s="26"/>
      <c r="DZX8" s="26"/>
      <c r="DZY8" s="26"/>
      <c r="DZZ8" s="26"/>
      <c r="EAA8" s="26"/>
      <c r="EAB8" s="26"/>
      <c r="EAC8" s="26"/>
      <c r="EAD8" s="26"/>
      <c r="EAE8" s="26"/>
      <c r="EAF8" s="26"/>
      <c r="EAG8" s="26"/>
      <c r="EAH8" s="26"/>
      <c r="EAI8" s="26"/>
      <c r="EAJ8" s="26"/>
      <c r="EAK8" s="26"/>
      <c r="EAL8" s="26"/>
      <c r="EAM8" s="26"/>
      <c r="EAN8" s="26"/>
      <c r="EAO8" s="26"/>
      <c r="EAP8" s="26"/>
      <c r="EAQ8" s="26"/>
      <c r="EAR8" s="26"/>
      <c r="EAS8" s="26"/>
      <c r="EAT8" s="26"/>
      <c r="EAU8" s="26"/>
      <c r="EAV8" s="26"/>
      <c r="EAW8" s="26"/>
      <c r="EAX8" s="26"/>
      <c r="EAY8" s="26"/>
      <c r="EAZ8" s="26"/>
      <c r="EBA8" s="26"/>
      <c r="EBB8" s="26"/>
      <c r="EBC8" s="26"/>
      <c r="EBD8" s="26"/>
      <c r="EBE8" s="26"/>
      <c r="EBF8" s="26"/>
      <c r="EBG8" s="26"/>
      <c r="EBH8" s="26"/>
      <c r="EBI8" s="26"/>
      <c r="EBJ8" s="26"/>
      <c r="EBK8" s="26"/>
      <c r="EBL8" s="26"/>
      <c r="EBM8" s="26"/>
      <c r="EBN8" s="26"/>
      <c r="EBO8" s="26"/>
      <c r="EBP8" s="26"/>
      <c r="EBQ8" s="26"/>
      <c r="EBR8" s="26"/>
      <c r="EBS8" s="26"/>
      <c r="EBT8" s="26"/>
      <c r="EBU8" s="26"/>
      <c r="EBV8" s="26"/>
      <c r="EBW8" s="26"/>
      <c r="EBX8" s="26"/>
      <c r="EBY8" s="26"/>
      <c r="EBZ8" s="26"/>
      <c r="ECA8" s="26"/>
      <c r="ECB8" s="26"/>
      <c r="ECC8" s="26"/>
      <c r="ECD8" s="26"/>
      <c r="ECE8" s="26"/>
      <c r="ECF8" s="26"/>
      <c r="ECG8" s="26"/>
      <c r="ECH8" s="26"/>
      <c r="ECI8" s="26"/>
      <c r="ECJ8" s="26"/>
      <c r="ECK8" s="26"/>
      <c r="ECL8" s="26"/>
      <c r="ECM8" s="26"/>
      <c r="ECN8" s="26"/>
      <c r="ECO8" s="26"/>
      <c r="ECP8" s="26"/>
      <c r="ECQ8" s="26"/>
      <c r="ECR8" s="26"/>
      <c r="ECS8" s="26"/>
      <c r="ECT8" s="26"/>
      <c r="ECU8" s="26"/>
      <c r="ECV8" s="26"/>
      <c r="ECW8" s="26"/>
      <c r="ECX8" s="26"/>
      <c r="ECY8" s="26"/>
      <c r="ECZ8" s="26"/>
      <c r="EDA8" s="26"/>
      <c r="EDB8" s="26"/>
      <c r="EDC8" s="26"/>
      <c r="EDD8" s="26"/>
      <c r="EDE8" s="26"/>
      <c r="EDF8" s="26"/>
      <c r="EDG8" s="26"/>
      <c r="EDH8" s="26"/>
      <c r="EDI8" s="26"/>
      <c r="EDJ8" s="26"/>
      <c r="EDK8" s="26"/>
      <c r="EDL8" s="26"/>
      <c r="EDM8" s="26"/>
      <c r="EDN8" s="26"/>
      <c r="EDO8" s="26"/>
      <c r="EDP8" s="26"/>
      <c r="EDQ8" s="26"/>
      <c r="EDR8" s="26"/>
      <c r="EDS8" s="26"/>
      <c r="EDT8" s="26"/>
      <c r="EDU8" s="26"/>
      <c r="EDV8" s="26"/>
      <c r="EDW8" s="26"/>
      <c r="EDX8" s="26"/>
      <c r="EDY8" s="26"/>
      <c r="EDZ8" s="26"/>
      <c r="EEA8" s="26"/>
      <c r="EEB8" s="26"/>
      <c r="EEC8" s="26"/>
      <c r="EED8" s="26"/>
      <c r="EEE8" s="26"/>
      <c r="EEF8" s="26"/>
      <c r="EEG8" s="26"/>
      <c r="EEH8" s="26"/>
      <c r="EEI8" s="26"/>
      <c r="EEJ8" s="26"/>
      <c r="EEK8" s="26"/>
      <c r="EEL8" s="26"/>
      <c r="EEM8" s="26"/>
      <c r="EEN8" s="26"/>
      <c r="EEO8" s="26"/>
      <c r="EEP8" s="26"/>
      <c r="EEQ8" s="26"/>
      <c r="EER8" s="26"/>
      <c r="EES8" s="26"/>
      <c r="EET8" s="26"/>
      <c r="EEU8" s="26"/>
      <c r="EEV8" s="26"/>
      <c r="EEW8" s="26"/>
      <c r="EEX8" s="26"/>
      <c r="EEY8" s="26"/>
      <c r="EEZ8" s="26"/>
      <c r="EFA8" s="26"/>
      <c r="EFB8" s="26"/>
      <c r="EFC8" s="26"/>
      <c r="EFD8" s="26"/>
      <c r="EFE8" s="26"/>
      <c r="EFF8" s="26"/>
      <c r="EFG8" s="26"/>
      <c r="EFH8" s="26"/>
      <c r="EFI8" s="26"/>
      <c r="EFJ8" s="26"/>
      <c r="EFK8" s="26"/>
      <c r="EFL8" s="26"/>
      <c r="EFM8" s="26"/>
      <c r="EFN8" s="26"/>
      <c r="EFO8" s="26"/>
      <c r="EFP8" s="26"/>
      <c r="EFQ8" s="26"/>
      <c r="EFR8" s="26"/>
      <c r="EFS8" s="26"/>
      <c r="EFT8" s="26"/>
      <c r="EFU8" s="26"/>
      <c r="EFV8" s="26"/>
      <c r="EFW8" s="26"/>
      <c r="EFX8" s="26"/>
      <c r="EFY8" s="26"/>
      <c r="EFZ8" s="26"/>
      <c r="EGA8" s="26"/>
      <c r="EGB8" s="26"/>
      <c r="EGC8" s="26"/>
      <c r="EGD8" s="26"/>
      <c r="EGE8" s="26"/>
      <c r="EGF8" s="26"/>
      <c r="EGG8" s="26"/>
      <c r="EGH8" s="26"/>
      <c r="EGI8" s="26"/>
      <c r="EGJ8" s="26"/>
      <c r="EGK8" s="26"/>
      <c r="EGL8" s="26"/>
      <c r="EGM8" s="26"/>
      <c r="EGN8" s="26"/>
      <c r="EGO8" s="26"/>
      <c r="EGP8" s="26"/>
      <c r="EGQ8" s="26"/>
      <c r="EGR8" s="26"/>
      <c r="EGS8" s="26"/>
      <c r="EGT8" s="26"/>
      <c r="EGU8" s="26"/>
      <c r="EGV8" s="26"/>
      <c r="EGW8" s="26"/>
      <c r="EGX8" s="26"/>
      <c r="EGY8" s="26"/>
      <c r="EGZ8" s="26"/>
      <c r="EHA8" s="26"/>
      <c r="EHB8" s="26"/>
      <c r="EHC8" s="26"/>
      <c r="EHD8" s="26"/>
      <c r="EHE8" s="26"/>
      <c r="EHF8" s="26"/>
      <c r="EHG8" s="26"/>
      <c r="EHH8" s="26"/>
      <c r="EHI8" s="26"/>
      <c r="EHJ8" s="26"/>
      <c r="EHK8" s="26"/>
      <c r="EHL8" s="26"/>
      <c r="EHM8" s="26"/>
      <c r="EHN8" s="26"/>
      <c r="EHO8" s="26"/>
      <c r="EHP8" s="26"/>
      <c r="EHQ8" s="26"/>
      <c r="EHR8" s="26"/>
      <c r="EHS8" s="26"/>
      <c r="EHT8" s="26"/>
      <c r="EHU8" s="26"/>
      <c r="EHV8" s="26"/>
      <c r="EHW8" s="26"/>
      <c r="EHX8" s="26"/>
      <c r="EHY8" s="26"/>
      <c r="EHZ8" s="26"/>
      <c r="EIA8" s="26"/>
      <c r="EIB8" s="26"/>
      <c r="EIC8" s="26"/>
      <c r="EID8" s="26"/>
      <c r="EIE8" s="26"/>
      <c r="EIF8" s="26"/>
      <c r="EIG8" s="26"/>
      <c r="EIH8" s="26"/>
      <c r="EII8" s="26"/>
      <c r="EIJ8" s="26"/>
      <c r="EIK8" s="26"/>
      <c r="EIL8" s="26"/>
      <c r="EIM8" s="26"/>
      <c r="EIN8" s="26"/>
      <c r="EIO8" s="26"/>
      <c r="EIP8" s="26"/>
      <c r="EIQ8" s="26"/>
      <c r="EIR8" s="26"/>
      <c r="EIS8" s="26"/>
      <c r="EIT8" s="26"/>
      <c r="EIU8" s="26"/>
      <c r="EIV8" s="26"/>
      <c r="EIW8" s="26"/>
      <c r="EIX8" s="26"/>
      <c r="EIY8" s="26"/>
      <c r="EIZ8" s="26"/>
      <c r="EJA8" s="26"/>
      <c r="EJB8" s="26"/>
      <c r="EJC8" s="26"/>
      <c r="EJD8" s="26"/>
      <c r="EJE8" s="26"/>
      <c r="EJF8" s="26"/>
      <c r="EJG8" s="26"/>
      <c r="EJH8" s="26"/>
      <c r="EJI8" s="26"/>
      <c r="EJJ8" s="26"/>
      <c r="EJK8" s="26"/>
      <c r="EJL8" s="26"/>
      <c r="EJM8" s="26"/>
      <c r="EJN8" s="26"/>
      <c r="EJO8" s="26"/>
      <c r="EJP8" s="26"/>
      <c r="EJQ8" s="26"/>
      <c r="EJR8" s="26"/>
      <c r="EJS8" s="26"/>
      <c r="EJT8" s="26"/>
      <c r="EJU8" s="26"/>
      <c r="EJV8" s="26"/>
      <c r="EJW8" s="26"/>
      <c r="EJX8" s="26"/>
      <c r="EJY8" s="26"/>
      <c r="EJZ8" s="26"/>
      <c r="EKA8" s="26"/>
      <c r="EKB8" s="26"/>
      <c r="EKC8" s="26"/>
      <c r="EKD8" s="26"/>
      <c r="EKE8" s="26"/>
      <c r="EKF8" s="26"/>
      <c r="EKG8" s="26"/>
      <c r="EKH8" s="26"/>
      <c r="EKI8" s="26"/>
      <c r="EKJ8" s="26"/>
      <c r="EKK8" s="26"/>
      <c r="EKL8" s="26"/>
      <c r="EKM8" s="26"/>
      <c r="EKN8" s="26"/>
      <c r="EKO8" s="26"/>
      <c r="EKP8" s="26"/>
      <c r="EKQ8" s="26"/>
      <c r="EKR8" s="26"/>
      <c r="EKS8" s="26"/>
      <c r="EKT8" s="26"/>
      <c r="EKU8" s="26"/>
      <c r="EKV8" s="26"/>
      <c r="EKW8" s="26"/>
      <c r="EKX8" s="26"/>
      <c r="EKY8" s="26"/>
      <c r="EKZ8" s="26"/>
      <c r="ELA8" s="26"/>
      <c r="ELB8" s="26"/>
      <c r="ELC8" s="26"/>
      <c r="ELD8" s="26"/>
      <c r="ELE8" s="26"/>
      <c r="ELF8" s="26"/>
      <c r="ELG8" s="26"/>
      <c r="ELH8" s="26"/>
      <c r="ELI8" s="26"/>
      <c r="ELJ8" s="26"/>
      <c r="ELK8" s="26"/>
      <c r="ELL8" s="26"/>
      <c r="ELM8" s="26"/>
      <c r="ELN8" s="26"/>
      <c r="ELO8" s="26"/>
      <c r="ELP8" s="26"/>
      <c r="ELQ8" s="26"/>
      <c r="ELR8" s="26"/>
      <c r="ELS8" s="26"/>
      <c r="ELT8" s="26"/>
      <c r="ELU8" s="26"/>
    </row>
    <row r="9" spans="1:3713" s="16" customFormat="1">
      <c r="A9" s="11"/>
      <c r="B9" s="60" t="s">
        <v>81</v>
      </c>
      <c r="C9" s="161">
        <v>0</v>
      </c>
      <c r="D9" s="161">
        <v>112000</v>
      </c>
      <c r="E9" s="161">
        <v>300</v>
      </c>
      <c r="F9" s="161">
        <v>4</v>
      </c>
      <c r="G9" s="161" t="s">
        <v>189</v>
      </c>
      <c r="H9" s="161" t="s">
        <v>189</v>
      </c>
      <c r="I9" s="161" t="s">
        <v>189</v>
      </c>
      <c r="J9" s="161" t="s">
        <v>189</v>
      </c>
      <c r="K9" s="11"/>
      <c r="L9" s="11"/>
      <c r="M9" s="11"/>
      <c r="N9" s="11"/>
      <c r="O9" s="11"/>
      <c r="P9" s="11"/>
      <c r="Q9" s="11"/>
      <c r="R9" s="11"/>
      <c r="S9" s="417"/>
      <c r="T9" s="35"/>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1"/>
      <c r="HG9" s="11"/>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1"/>
      <c r="IL9" s="11"/>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1"/>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1"/>
      <c r="KU9" s="11"/>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1"/>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c r="NC9" s="11"/>
      <c r="ND9" s="11"/>
      <c r="NE9" s="11"/>
      <c r="NF9" s="11"/>
      <c r="NG9" s="11"/>
      <c r="NH9" s="11"/>
      <c r="NI9" s="11"/>
      <c r="NJ9" s="11"/>
      <c r="NK9" s="11"/>
      <c r="NL9" s="11"/>
      <c r="NM9" s="11"/>
      <c r="NN9" s="11"/>
      <c r="NO9" s="11"/>
      <c r="NP9" s="11"/>
      <c r="NQ9" s="11"/>
      <c r="NR9" s="11"/>
      <c r="NS9" s="11"/>
      <c r="NT9" s="11"/>
      <c r="NU9" s="11"/>
      <c r="NV9" s="11"/>
      <c r="NW9" s="11"/>
      <c r="NX9" s="11"/>
      <c r="NY9" s="11"/>
      <c r="NZ9" s="11"/>
      <c r="OA9" s="11"/>
      <c r="OB9" s="11"/>
      <c r="OC9" s="11"/>
      <c r="OD9" s="11"/>
      <c r="OE9" s="11"/>
      <c r="OF9" s="11"/>
      <c r="OG9" s="11"/>
      <c r="OH9" s="11"/>
      <c r="OI9" s="11"/>
      <c r="OJ9" s="11"/>
      <c r="OK9" s="11"/>
      <c r="OL9" s="11"/>
      <c r="OM9" s="11"/>
      <c r="ON9" s="11"/>
      <c r="OO9" s="11"/>
      <c r="OP9" s="11"/>
      <c r="OQ9" s="11"/>
      <c r="OR9" s="11"/>
      <c r="OS9" s="11"/>
      <c r="OT9" s="11"/>
      <c r="OU9" s="11"/>
      <c r="OV9" s="11"/>
      <c r="OW9" s="11"/>
      <c r="OX9" s="11"/>
      <c r="OY9" s="11"/>
      <c r="OZ9" s="11"/>
      <c r="PA9" s="11"/>
      <c r="PB9" s="11"/>
      <c r="PC9" s="11"/>
      <c r="PD9" s="11"/>
      <c r="PE9" s="11"/>
      <c r="PF9" s="11"/>
      <c r="PG9" s="11"/>
      <c r="PH9" s="11"/>
      <c r="PI9" s="11"/>
      <c r="PJ9" s="11"/>
      <c r="PK9" s="11"/>
      <c r="PL9" s="11"/>
      <c r="PM9" s="11"/>
      <c r="PN9" s="11"/>
      <c r="PO9" s="11"/>
      <c r="PP9" s="11"/>
      <c r="PQ9" s="11"/>
      <c r="PR9" s="11"/>
      <c r="PS9" s="11"/>
      <c r="PT9" s="11"/>
      <c r="PU9" s="11"/>
      <c r="PV9" s="11"/>
      <c r="PW9" s="11"/>
      <c r="PX9" s="11"/>
      <c r="PY9" s="11"/>
      <c r="PZ9" s="11"/>
      <c r="QA9" s="11"/>
      <c r="QB9" s="11"/>
      <c r="QC9" s="11"/>
      <c r="QD9" s="11"/>
      <c r="QE9" s="11"/>
      <c r="QF9" s="11"/>
      <c r="QG9" s="11"/>
      <c r="QH9" s="11"/>
      <c r="QI9" s="11"/>
      <c r="QJ9" s="11"/>
      <c r="QK9" s="11"/>
      <c r="QL9" s="11"/>
      <c r="QM9" s="11"/>
      <c r="QN9" s="11"/>
      <c r="QO9" s="11"/>
      <c r="QP9" s="11"/>
      <c r="QQ9" s="11"/>
      <c r="QR9" s="11"/>
      <c r="QS9" s="11"/>
      <c r="QT9" s="11"/>
      <c r="QU9" s="11"/>
      <c r="QV9" s="11"/>
      <c r="QW9" s="11"/>
      <c r="QX9" s="11"/>
      <c r="QY9" s="11"/>
      <c r="QZ9" s="11"/>
      <c r="RA9" s="11"/>
      <c r="RB9" s="11"/>
      <c r="RC9" s="11"/>
      <c r="RD9" s="11"/>
      <c r="RE9" s="11"/>
      <c r="RF9" s="11"/>
      <c r="RG9" s="11"/>
      <c r="RH9" s="11"/>
      <c r="RI9" s="11"/>
      <c r="RJ9" s="11"/>
      <c r="RK9" s="11"/>
      <c r="RL9" s="11"/>
      <c r="RM9" s="11"/>
      <c r="RN9" s="11"/>
      <c r="RO9" s="11"/>
      <c r="RP9" s="11"/>
      <c r="RQ9" s="11"/>
      <c r="RR9" s="11"/>
      <c r="RS9" s="11"/>
      <c r="RT9" s="11"/>
      <c r="RU9" s="11"/>
      <c r="RV9" s="11"/>
      <c r="RW9" s="11"/>
      <c r="RX9" s="11"/>
      <c r="RY9" s="11"/>
      <c r="RZ9" s="11"/>
      <c r="SA9" s="11"/>
      <c r="SB9" s="11"/>
      <c r="SC9" s="11"/>
      <c r="SD9" s="11"/>
      <c r="SE9" s="11"/>
      <c r="SF9" s="11"/>
      <c r="SG9" s="11"/>
      <c r="SH9" s="11"/>
      <c r="SI9" s="11"/>
      <c r="SJ9" s="11"/>
      <c r="SK9" s="11"/>
      <c r="SL9" s="11"/>
      <c r="SM9" s="11"/>
      <c r="SN9" s="11"/>
      <c r="SO9" s="11"/>
      <c r="SP9" s="11"/>
      <c r="SQ9" s="11"/>
      <c r="SR9" s="11"/>
      <c r="SS9" s="11"/>
      <c r="ST9" s="11"/>
      <c r="SU9" s="11"/>
      <c r="SV9" s="11"/>
      <c r="SW9" s="11"/>
      <c r="SX9" s="11"/>
      <c r="SY9" s="11"/>
      <c r="SZ9" s="11"/>
      <c r="TA9" s="11"/>
      <c r="TB9" s="11"/>
      <c r="TC9" s="11"/>
      <c r="TD9" s="11"/>
      <c r="TE9" s="11"/>
      <c r="TF9" s="11"/>
      <c r="TG9" s="11"/>
      <c r="TH9" s="11"/>
      <c r="TI9" s="11"/>
      <c r="TJ9" s="11"/>
      <c r="TK9" s="11"/>
      <c r="TL9" s="11"/>
      <c r="TM9" s="11"/>
      <c r="TN9" s="11"/>
      <c r="TO9" s="11"/>
      <c r="TP9" s="11"/>
      <c r="TQ9" s="11"/>
      <c r="TR9" s="11"/>
      <c r="TS9" s="11"/>
      <c r="TT9" s="11"/>
      <c r="TU9" s="11"/>
      <c r="TV9" s="11"/>
      <c r="TW9" s="11"/>
      <c r="TX9" s="11"/>
      <c r="TY9" s="11"/>
      <c r="TZ9" s="11"/>
      <c r="UA9" s="11"/>
      <c r="UB9" s="11"/>
      <c r="UC9" s="11"/>
      <c r="UD9" s="11"/>
      <c r="UE9" s="11"/>
      <c r="UF9" s="11"/>
      <c r="UG9" s="11"/>
      <c r="UH9" s="11"/>
      <c r="UI9" s="11"/>
      <c r="UJ9" s="11"/>
      <c r="UK9" s="11"/>
      <c r="UL9" s="11"/>
      <c r="UM9" s="11"/>
      <c r="UN9" s="11"/>
      <c r="UO9" s="11"/>
      <c r="UP9" s="11"/>
      <c r="UQ9" s="11"/>
      <c r="UR9" s="11"/>
      <c r="US9" s="11"/>
      <c r="UT9" s="11"/>
      <c r="UU9" s="11"/>
      <c r="UV9" s="11"/>
      <c r="UW9" s="11"/>
      <c r="UX9" s="11"/>
      <c r="UY9" s="11"/>
      <c r="UZ9" s="11"/>
      <c r="VA9" s="11"/>
      <c r="VB9" s="11"/>
      <c r="VC9" s="11"/>
      <c r="VD9" s="11"/>
      <c r="VE9" s="11"/>
      <c r="VF9" s="11"/>
      <c r="VG9" s="11"/>
      <c r="VH9" s="11"/>
      <c r="VI9" s="11"/>
      <c r="VJ9" s="11"/>
      <c r="VK9" s="11"/>
      <c r="VL9" s="11"/>
      <c r="VM9" s="11"/>
      <c r="VN9" s="11"/>
      <c r="VO9" s="11"/>
      <c r="VP9" s="11"/>
      <c r="VQ9" s="11"/>
      <c r="VR9" s="11"/>
      <c r="VS9" s="11"/>
      <c r="VT9" s="11"/>
      <c r="VU9" s="11"/>
      <c r="VV9" s="11"/>
      <c r="VW9" s="11"/>
      <c r="VX9" s="11"/>
      <c r="VY9" s="11"/>
      <c r="VZ9" s="11"/>
      <c r="WA9" s="11"/>
      <c r="WB9" s="11"/>
      <c r="WC9" s="11"/>
      <c r="WD9" s="11"/>
      <c r="WE9" s="11"/>
      <c r="WF9" s="11"/>
      <c r="WG9" s="11"/>
      <c r="WH9" s="11"/>
      <c r="WI9" s="11"/>
      <c r="WJ9" s="11"/>
      <c r="WK9" s="11"/>
      <c r="WL9" s="11"/>
      <c r="WM9" s="11"/>
      <c r="WN9" s="11"/>
      <c r="WO9" s="11"/>
      <c r="WP9" s="11"/>
      <c r="WQ9" s="11"/>
      <c r="WR9" s="11"/>
      <c r="WS9" s="11"/>
      <c r="WT9" s="11"/>
      <c r="WU9" s="11"/>
      <c r="WV9" s="11"/>
      <c r="WW9" s="11"/>
      <c r="WX9" s="11"/>
      <c r="WY9" s="11"/>
      <c r="WZ9" s="11"/>
      <c r="XA9" s="11"/>
      <c r="XB9" s="11"/>
      <c r="XC9" s="11"/>
      <c r="XD9" s="11"/>
      <c r="XE9" s="11"/>
      <c r="XF9" s="11"/>
      <c r="XG9" s="11"/>
      <c r="XH9" s="11"/>
      <c r="XI9" s="11"/>
      <c r="XJ9" s="11"/>
      <c r="XK9" s="11"/>
      <c r="XL9" s="11"/>
      <c r="XM9" s="11"/>
      <c r="XN9" s="11"/>
      <c r="XO9" s="11"/>
      <c r="XP9" s="11"/>
      <c r="XQ9" s="11"/>
      <c r="XR9" s="11"/>
      <c r="XS9" s="11"/>
      <c r="XT9" s="11"/>
      <c r="XU9" s="11"/>
      <c r="XV9" s="11"/>
      <c r="XW9" s="11"/>
      <c r="XX9" s="11"/>
      <c r="XY9" s="11"/>
      <c r="XZ9" s="11"/>
      <c r="YA9" s="11"/>
      <c r="YB9" s="11"/>
      <c r="YC9" s="11"/>
      <c r="YD9" s="11"/>
      <c r="YE9" s="11"/>
      <c r="YF9" s="11"/>
      <c r="YG9" s="11"/>
      <c r="YH9" s="11"/>
      <c r="YI9" s="11"/>
      <c r="YJ9" s="11"/>
      <c r="YK9" s="11"/>
      <c r="YL9" s="11"/>
      <c r="YM9" s="11"/>
      <c r="YN9" s="11"/>
      <c r="YO9" s="11"/>
      <c r="YP9" s="11"/>
      <c r="YQ9" s="11"/>
      <c r="YR9" s="11"/>
      <c r="YS9" s="11"/>
      <c r="YT9" s="11"/>
      <c r="YU9" s="11"/>
      <c r="YV9" s="11"/>
      <c r="YW9" s="11"/>
      <c r="YX9" s="11"/>
      <c r="YY9" s="11"/>
      <c r="YZ9" s="11"/>
      <c r="ZA9" s="11"/>
      <c r="ZB9" s="11"/>
      <c r="ZC9" s="11"/>
      <c r="ZD9" s="11"/>
      <c r="ZE9" s="11"/>
      <c r="ZF9" s="11"/>
      <c r="ZG9" s="11"/>
      <c r="ZH9" s="11"/>
      <c r="ZI9" s="11"/>
      <c r="ZJ9" s="11"/>
      <c r="ZK9" s="11"/>
      <c r="ZL9" s="11"/>
      <c r="ZM9" s="11"/>
      <c r="ZN9" s="11"/>
      <c r="ZO9" s="11"/>
      <c r="ZP9" s="11"/>
      <c r="ZQ9" s="11"/>
      <c r="ZR9" s="11"/>
      <c r="ZS9" s="11"/>
      <c r="ZT9" s="11"/>
      <c r="ZU9" s="11"/>
      <c r="ZV9" s="11"/>
      <c r="ZW9" s="11"/>
      <c r="ZX9" s="11"/>
      <c r="ZY9" s="11"/>
      <c r="ZZ9" s="11"/>
      <c r="AAA9" s="11"/>
      <c r="AAB9" s="11"/>
      <c r="AAC9" s="11"/>
      <c r="AAD9" s="11"/>
      <c r="AAE9" s="11"/>
      <c r="AAF9" s="11"/>
      <c r="AAG9" s="11"/>
      <c r="AAH9" s="11"/>
      <c r="AAI9" s="11"/>
      <c r="AAJ9" s="11"/>
      <c r="AAK9" s="11"/>
      <c r="AAL9" s="11"/>
      <c r="AAM9" s="11"/>
      <c r="AAN9" s="11"/>
      <c r="AAO9" s="11"/>
      <c r="AAP9" s="11"/>
      <c r="AAQ9" s="11"/>
      <c r="AAR9" s="11"/>
      <c r="AAS9" s="11"/>
      <c r="AAT9" s="11"/>
      <c r="AAU9" s="11"/>
      <c r="AAV9" s="11"/>
      <c r="AAW9" s="11"/>
      <c r="AAX9" s="11"/>
      <c r="AAY9" s="11"/>
      <c r="AAZ9" s="11"/>
      <c r="ABA9" s="11"/>
      <c r="ABB9" s="11"/>
      <c r="ABC9" s="11"/>
      <c r="ABD9" s="11"/>
      <c r="ABE9" s="11"/>
      <c r="ABF9" s="11"/>
      <c r="ABG9" s="11"/>
      <c r="ABH9" s="11"/>
      <c r="ABI9" s="11"/>
      <c r="ABJ9" s="11"/>
      <c r="ABK9" s="11"/>
      <c r="ABL9" s="11"/>
      <c r="ABM9" s="11"/>
      <c r="ABN9" s="11"/>
      <c r="ABO9" s="11"/>
      <c r="ABP9" s="11"/>
      <c r="ABQ9" s="11"/>
      <c r="ABR9" s="11"/>
      <c r="ABS9" s="11"/>
      <c r="ABT9" s="11"/>
      <c r="ABU9" s="11"/>
      <c r="ABV9" s="11"/>
      <c r="ABW9" s="11"/>
      <c r="ABX9" s="11"/>
      <c r="ABY9" s="11"/>
      <c r="ABZ9" s="11"/>
      <c r="ACA9" s="11"/>
      <c r="ACB9" s="11"/>
      <c r="ACC9" s="11"/>
      <c r="ACD9" s="11"/>
      <c r="ACE9" s="11"/>
      <c r="ACF9" s="11"/>
      <c r="ACG9" s="11"/>
      <c r="ACH9" s="11"/>
      <c r="ACI9" s="11"/>
      <c r="ACJ9" s="11"/>
      <c r="ACK9" s="11"/>
      <c r="ACL9" s="11"/>
      <c r="ACM9" s="11"/>
      <c r="ACN9" s="11"/>
      <c r="ACO9" s="11"/>
      <c r="ACP9" s="11"/>
      <c r="ACQ9" s="11"/>
      <c r="ACR9" s="11"/>
      <c r="ACS9" s="11"/>
      <c r="ACT9" s="11"/>
      <c r="ACU9" s="11"/>
      <c r="ACV9" s="11"/>
      <c r="ACW9" s="11"/>
      <c r="ACX9" s="11"/>
      <c r="ACY9" s="11"/>
      <c r="ACZ9" s="11"/>
      <c r="ADA9" s="11"/>
      <c r="ADB9" s="11"/>
      <c r="ADC9" s="11"/>
      <c r="ADD9" s="11"/>
      <c r="ADE9" s="11"/>
      <c r="ADF9" s="11"/>
      <c r="ADG9" s="11"/>
      <c r="ADH9" s="11"/>
      <c r="ADI9" s="11"/>
      <c r="ADJ9" s="11"/>
      <c r="ADK9" s="11"/>
      <c r="ADL9" s="11"/>
      <c r="ADM9" s="11"/>
      <c r="ADN9" s="11"/>
      <c r="ADO9" s="11"/>
      <c r="ADP9" s="11"/>
      <c r="ADQ9" s="11"/>
      <c r="ADR9" s="11"/>
      <c r="ADS9" s="11"/>
      <c r="ADT9" s="11"/>
      <c r="ADU9" s="11"/>
      <c r="ADV9" s="11"/>
      <c r="ADW9" s="11"/>
      <c r="ADX9" s="11"/>
      <c r="ADY9" s="11"/>
      <c r="ADZ9" s="11"/>
      <c r="AEA9" s="11"/>
      <c r="AEB9" s="11"/>
      <c r="AEC9" s="11"/>
      <c r="AED9" s="11"/>
      <c r="AEE9" s="11"/>
      <c r="AEF9" s="11"/>
      <c r="AEG9" s="11"/>
      <c r="AEH9" s="11"/>
      <c r="AEI9" s="11"/>
      <c r="AEJ9" s="11"/>
      <c r="AEK9" s="11"/>
      <c r="AEL9" s="11"/>
      <c r="AEM9" s="11"/>
      <c r="AEN9" s="11"/>
      <c r="AEO9" s="11"/>
      <c r="AEP9" s="11"/>
      <c r="AEQ9" s="11"/>
      <c r="AER9" s="11"/>
      <c r="AES9" s="11"/>
      <c r="AET9" s="11"/>
      <c r="AEU9" s="11"/>
      <c r="AEV9" s="11"/>
      <c r="AEW9" s="11"/>
      <c r="AEX9" s="11"/>
      <c r="AEY9" s="11"/>
      <c r="AEZ9" s="11"/>
      <c r="AFA9" s="11"/>
      <c r="AFB9" s="11"/>
      <c r="AFC9" s="11"/>
      <c r="AFD9" s="11"/>
      <c r="AFE9" s="11"/>
      <c r="AFF9" s="11"/>
      <c r="AFG9" s="11"/>
      <c r="AFH9" s="11"/>
      <c r="AFI9" s="11"/>
      <c r="AFJ9" s="11"/>
      <c r="AFK9" s="11"/>
      <c r="AFL9" s="11"/>
      <c r="AFM9" s="11"/>
      <c r="AFN9" s="11"/>
      <c r="AFO9" s="11"/>
      <c r="AFP9" s="11"/>
      <c r="AFQ9" s="11"/>
      <c r="AFR9" s="11"/>
      <c r="AFS9" s="11"/>
      <c r="AFT9" s="11"/>
      <c r="AFU9" s="11"/>
      <c r="AFV9" s="11"/>
      <c r="AFW9" s="11"/>
      <c r="AFX9" s="11"/>
      <c r="AFY9" s="11"/>
      <c r="AFZ9" s="11"/>
      <c r="AGA9" s="11"/>
      <c r="AGB9" s="11"/>
      <c r="AGC9" s="11"/>
      <c r="AGD9" s="11"/>
      <c r="AGE9" s="11"/>
      <c r="AGF9" s="11"/>
      <c r="AGG9" s="11"/>
      <c r="AGH9" s="11"/>
      <c r="AGI9" s="11"/>
      <c r="AGJ9" s="11"/>
      <c r="AGK9" s="11"/>
      <c r="AGL9" s="11"/>
      <c r="AGM9" s="11"/>
      <c r="AGN9" s="11"/>
      <c r="AGO9" s="11"/>
      <c r="AGP9" s="11"/>
      <c r="AGQ9" s="11"/>
      <c r="AGR9" s="11"/>
      <c r="AGS9" s="11"/>
      <c r="AGT9" s="11"/>
      <c r="AGU9" s="11"/>
      <c r="AGV9" s="11"/>
      <c r="AGW9" s="11"/>
      <c r="AGX9" s="11"/>
      <c r="AGY9" s="11"/>
      <c r="AGZ9" s="11"/>
      <c r="AHA9" s="11"/>
      <c r="AHB9" s="11"/>
      <c r="AHC9" s="11"/>
      <c r="AHD9" s="11"/>
      <c r="AHE9" s="11"/>
      <c r="AHF9" s="11"/>
      <c r="AHG9" s="11"/>
      <c r="AHH9" s="11"/>
      <c r="AHI9" s="11"/>
      <c r="AHJ9" s="11"/>
      <c r="AHK9" s="11"/>
      <c r="AHL9" s="11"/>
      <c r="AHM9" s="11"/>
      <c r="AHN9" s="11"/>
      <c r="AHO9" s="11"/>
      <c r="AHP9" s="11"/>
      <c r="AHQ9" s="11"/>
      <c r="AHR9" s="11"/>
      <c r="AHS9" s="11"/>
      <c r="AHT9" s="11"/>
      <c r="AHU9" s="11"/>
      <c r="AHV9" s="11"/>
      <c r="AHW9" s="11"/>
      <c r="AHX9" s="11"/>
      <c r="AHY9" s="11"/>
      <c r="AHZ9" s="11"/>
      <c r="AIA9" s="11"/>
      <c r="AIB9" s="11"/>
      <c r="AIC9" s="11"/>
      <c r="AID9" s="11"/>
      <c r="AIE9" s="11"/>
      <c r="AIF9" s="11"/>
      <c r="AIG9" s="11"/>
      <c r="AIH9" s="11"/>
      <c r="AII9" s="11"/>
      <c r="AIJ9" s="11"/>
      <c r="AIK9" s="11"/>
      <c r="AIL9" s="11"/>
      <c r="AIM9" s="11"/>
      <c r="AIN9" s="11"/>
      <c r="AIO9" s="11"/>
      <c r="AIP9" s="11"/>
      <c r="AIQ9" s="11"/>
      <c r="AIR9" s="11"/>
      <c r="AIS9" s="11"/>
      <c r="AIT9" s="11"/>
      <c r="AIU9" s="11"/>
      <c r="AIV9" s="11"/>
      <c r="AIW9" s="11"/>
      <c r="AIX9" s="11"/>
      <c r="AIY9" s="11"/>
      <c r="AIZ9" s="11"/>
      <c r="AJA9" s="11"/>
      <c r="AJB9" s="11"/>
      <c r="AJC9" s="11"/>
      <c r="AJD9" s="11"/>
      <c r="AJE9" s="11"/>
      <c r="AJF9" s="11"/>
      <c r="AJG9" s="11"/>
      <c r="AJH9" s="11"/>
      <c r="AJI9" s="11"/>
      <c r="AJJ9" s="11"/>
      <c r="AJK9" s="11"/>
      <c r="AJL9" s="11"/>
      <c r="AJM9" s="11"/>
      <c r="AJN9" s="11"/>
      <c r="AJO9" s="11"/>
      <c r="AJP9" s="11"/>
      <c r="AJQ9" s="11"/>
      <c r="AJR9" s="11"/>
      <c r="AJS9" s="11"/>
      <c r="AJT9" s="11"/>
      <c r="AJU9" s="11"/>
      <c r="AJV9" s="11"/>
      <c r="AJW9" s="11"/>
      <c r="AJX9" s="11"/>
      <c r="AJY9" s="11"/>
      <c r="AJZ9" s="11"/>
      <c r="AKA9" s="11"/>
      <c r="AKB9" s="11"/>
      <c r="AKC9" s="11"/>
      <c r="AKD9" s="11"/>
      <c r="AKE9" s="11"/>
      <c r="AKF9" s="11"/>
      <c r="AKG9" s="11"/>
      <c r="AKH9" s="11"/>
      <c r="AKI9" s="11"/>
      <c r="AKJ9" s="11"/>
      <c r="AKK9" s="11"/>
      <c r="AKL9" s="11"/>
      <c r="AKM9" s="11"/>
      <c r="AKN9" s="11"/>
      <c r="AKO9" s="11"/>
      <c r="AKP9" s="11"/>
      <c r="AKQ9" s="11"/>
      <c r="AKR9" s="11"/>
      <c r="AKS9" s="11"/>
      <c r="AKT9" s="11"/>
      <c r="AKU9" s="11"/>
      <c r="AKV9" s="11"/>
      <c r="AKW9" s="11"/>
      <c r="AKX9" s="11"/>
      <c r="AKY9" s="11"/>
      <c r="AKZ9" s="11"/>
      <c r="ALA9" s="11"/>
      <c r="ALB9" s="11"/>
      <c r="ALC9" s="11"/>
      <c r="ALD9" s="11"/>
      <c r="ALE9" s="11"/>
      <c r="ALF9" s="11"/>
      <c r="ALG9" s="11"/>
      <c r="ALH9" s="11"/>
      <c r="ALI9" s="11"/>
      <c r="ALJ9" s="11"/>
      <c r="ALK9" s="11"/>
      <c r="ALL9" s="11"/>
      <c r="ALM9" s="11"/>
      <c r="ALN9" s="11"/>
      <c r="ALO9" s="11"/>
      <c r="ALP9" s="11"/>
      <c r="ALQ9" s="11"/>
      <c r="ALR9" s="11"/>
      <c r="ALS9" s="11"/>
      <c r="ALT9" s="11"/>
      <c r="ALU9" s="11"/>
      <c r="ALV9" s="11"/>
      <c r="ALW9" s="11"/>
      <c r="ALX9" s="11"/>
      <c r="ALY9" s="11"/>
      <c r="ALZ9" s="11"/>
      <c r="AMA9" s="11"/>
      <c r="AMB9" s="11"/>
      <c r="AMC9" s="11"/>
      <c r="AMD9" s="11"/>
      <c r="AME9" s="11"/>
      <c r="AMF9" s="11"/>
      <c r="AMG9" s="11"/>
      <c r="AMH9" s="11"/>
      <c r="AMI9" s="11"/>
      <c r="AMJ9" s="11"/>
      <c r="AMK9" s="11"/>
      <c r="AML9" s="11"/>
      <c r="AMM9" s="11"/>
      <c r="AMN9" s="11"/>
      <c r="AMO9" s="11"/>
      <c r="AMP9" s="11"/>
      <c r="AMQ9" s="11"/>
      <c r="AMR9" s="11"/>
      <c r="AMS9" s="11"/>
      <c r="AMT9" s="11"/>
      <c r="AMU9" s="11"/>
      <c r="AMV9" s="11"/>
      <c r="AMW9" s="11"/>
      <c r="AMX9" s="11"/>
      <c r="AMY9" s="11"/>
      <c r="AMZ9" s="11"/>
      <c r="ANA9" s="11"/>
      <c r="ANB9" s="11"/>
      <c r="ANC9" s="11"/>
      <c r="AND9" s="11"/>
      <c r="ANE9" s="11"/>
      <c r="ANF9" s="11"/>
      <c r="ANG9" s="11"/>
      <c r="ANH9" s="11"/>
      <c r="ANI9" s="11"/>
      <c r="ANJ9" s="11"/>
      <c r="ANK9" s="11"/>
      <c r="ANL9" s="11"/>
      <c r="ANM9" s="11"/>
      <c r="ANN9" s="11"/>
      <c r="ANO9" s="11"/>
      <c r="ANP9" s="11"/>
      <c r="ANQ9" s="11"/>
      <c r="ANR9" s="11"/>
      <c r="ANS9" s="11"/>
      <c r="ANT9" s="11"/>
      <c r="ANU9" s="11"/>
      <c r="ANV9" s="11"/>
      <c r="ANW9" s="11"/>
      <c r="ANX9" s="11"/>
      <c r="ANY9" s="11"/>
      <c r="ANZ9" s="11"/>
      <c r="AOA9" s="11"/>
      <c r="AOB9" s="11"/>
      <c r="AOC9" s="11"/>
      <c r="AOD9" s="11"/>
      <c r="AOE9" s="11"/>
      <c r="AOF9" s="11"/>
      <c r="AOG9" s="11"/>
      <c r="AOH9" s="11"/>
      <c r="AOI9" s="11"/>
      <c r="AOJ9" s="11"/>
      <c r="AOK9" s="11"/>
      <c r="AOL9" s="11"/>
      <c r="AOM9" s="11"/>
      <c r="AON9" s="11"/>
      <c r="AOO9" s="11"/>
      <c r="AOP9" s="11"/>
      <c r="AOQ9" s="11"/>
      <c r="AOR9" s="11"/>
      <c r="AOS9" s="11"/>
      <c r="AOT9" s="11"/>
      <c r="AOU9" s="11"/>
      <c r="AOV9" s="11"/>
      <c r="AOW9" s="11"/>
      <c r="AOX9" s="11"/>
      <c r="AOY9" s="11"/>
      <c r="AOZ9" s="11"/>
      <c r="APA9" s="11"/>
      <c r="APB9" s="11"/>
      <c r="APC9" s="11"/>
      <c r="APD9" s="11"/>
      <c r="APE9" s="11"/>
      <c r="APF9" s="11"/>
      <c r="APG9" s="11"/>
      <c r="APH9" s="11"/>
      <c r="API9" s="11"/>
      <c r="APJ9" s="11"/>
      <c r="APK9" s="11"/>
      <c r="APL9" s="11"/>
      <c r="APM9" s="11"/>
      <c r="APN9" s="11"/>
      <c r="APO9" s="11"/>
      <c r="APP9" s="11"/>
      <c r="APQ9" s="11"/>
      <c r="APR9" s="11"/>
      <c r="APS9" s="11"/>
      <c r="APT9" s="11"/>
      <c r="APU9" s="11"/>
      <c r="APV9" s="11"/>
      <c r="APW9" s="11"/>
      <c r="APX9" s="11"/>
      <c r="APY9" s="11"/>
      <c r="APZ9" s="11"/>
      <c r="AQA9" s="11"/>
      <c r="AQB9" s="11"/>
      <c r="AQC9" s="11"/>
      <c r="AQD9" s="11"/>
      <c r="AQE9" s="11"/>
      <c r="AQF9" s="11"/>
      <c r="AQG9" s="11"/>
      <c r="AQH9" s="11"/>
      <c r="AQI9" s="11"/>
      <c r="AQJ9" s="11"/>
      <c r="AQK9" s="11"/>
      <c r="AQL9" s="11"/>
      <c r="AQM9" s="11"/>
      <c r="AQN9" s="11"/>
      <c r="AQO9" s="11"/>
      <c r="AQP9" s="11"/>
      <c r="AQQ9" s="11"/>
      <c r="AQR9" s="11"/>
      <c r="AQS9" s="11"/>
      <c r="AQT9" s="11"/>
      <c r="AQU9" s="11"/>
      <c r="AQV9" s="11"/>
      <c r="AQW9" s="11"/>
      <c r="AQX9" s="11"/>
      <c r="AQY9" s="11"/>
      <c r="AQZ9" s="11"/>
      <c r="ARA9" s="11"/>
      <c r="ARB9" s="11"/>
      <c r="ARC9" s="11"/>
      <c r="ARD9" s="11"/>
      <c r="ARE9" s="11"/>
      <c r="ARF9" s="11"/>
      <c r="ARG9" s="11"/>
      <c r="ARH9" s="11"/>
      <c r="ARI9" s="11"/>
      <c r="ARJ9" s="11"/>
      <c r="ARK9" s="11"/>
      <c r="ARL9" s="11"/>
      <c r="ARM9" s="11"/>
      <c r="ARN9" s="11"/>
      <c r="ARO9" s="11"/>
      <c r="ARP9" s="11"/>
      <c r="ARQ9" s="11"/>
      <c r="ARR9" s="11"/>
      <c r="ARS9" s="11"/>
      <c r="ART9" s="11"/>
      <c r="ARU9" s="11"/>
      <c r="ARV9" s="11"/>
      <c r="ARW9" s="11"/>
      <c r="ARX9" s="11"/>
      <c r="ARY9" s="11"/>
      <c r="ARZ9" s="11"/>
      <c r="ASA9" s="11"/>
      <c r="ASB9" s="11"/>
      <c r="ASC9" s="11"/>
      <c r="ASD9" s="11"/>
      <c r="ASE9" s="11"/>
      <c r="ASF9" s="11"/>
      <c r="ASG9" s="11"/>
      <c r="ASH9" s="11"/>
      <c r="ASI9" s="11"/>
      <c r="ASJ9" s="11"/>
      <c r="ASK9" s="11"/>
      <c r="ASL9" s="11"/>
      <c r="ASM9" s="11"/>
      <c r="ASN9" s="11"/>
      <c r="ASO9" s="11"/>
      <c r="ASP9" s="11"/>
      <c r="ASQ9" s="11"/>
      <c r="ASR9" s="11"/>
      <c r="ASS9" s="11"/>
      <c r="AST9" s="11"/>
      <c r="ASU9" s="11"/>
      <c r="ASV9" s="11"/>
      <c r="ASW9" s="11"/>
      <c r="ASX9" s="11"/>
      <c r="ASY9" s="11"/>
      <c r="ASZ9" s="11"/>
      <c r="ATA9" s="11"/>
      <c r="ATB9" s="11"/>
      <c r="ATC9" s="11"/>
      <c r="ATD9" s="11"/>
      <c r="ATE9" s="11"/>
      <c r="ATF9" s="11"/>
      <c r="ATG9" s="11"/>
      <c r="ATH9" s="11"/>
      <c r="ATI9" s="11"/>
      <c r="ATJ9" s="11"/>
      <c r="ATK9" s="11"/>
      <c r="ATL9" s="11"/>
      <c r="ATM9" s="11"/>
      <c r="ATN9" s="11"/>
      <c r="ATO9" s="11"/>
      <c r="ATP9" s="11"/>
      <c r="ATQ9" s="11"/>
      <c r="ATR9" s="11"/>
      <c r="ATS9" s="11"/>
      <c r="ATT9" s="11"/>
      <c r="ATU9" s="11"/>
      <c r="ATV9" s="11"/>
      <c r="ATW9" s="11"/>
      <c r="ATX9" s="11"/>
      <c r="ATY9" s="11"/>
      <c r="ATZ9" s="11"/>
      <c r="AUA9" s="11"/>
      <c r="AUB9" s="11"/>
      <c r="AUC9" s="11"/>
      <c r="AUD9" s="11"/>
      <c r="AUE9" s="11"/>
      <c r="AUF9" s="11"/>
      <c r="AUG9" s="11"/>
      <c r="AUH9" s="11"/>
      <c r="AUI9" s="11"/>
      <c r="AUJ9" s="11"/>
      <c r="AUK9" s="11"/>
      <c r="AUL9" s="11"/>
      <c r="AUM9" s="11"/>
      <c r="AUN9" s="11"/>
      <c r="AUO9" s="11"/>
      <c r="AUP9" s="11"/>
      <c r="AUQ9" s="11"/>
      <c r="AUR9" s="11"/>
      <c r="AUS9" s="11"/>
      <c r="AUT9" s="11"/>
      <c r="AUU9" s="11"/>
      <c r="AUV9" s="11"/>
      <c r="AUW9" s="11"/>
      <c r="AUX9" s="11"/>
      <c r="AUY9" s="11"/>
      <c r="AUZ9" s="11"/>
      <c r="AVA9" s="11"/>
      <c r="AVB9" s="11"/>
      <c r="AVC9" s="11"/>
      <c r="AVD9" s="11"/>
      <c r="AVE9" s="11"/>
      <c r="AVF9" s="11"/>
      <c r="AVG9" s="11"/>
      <c r="AVH9" s="11"/>
      <c r="AVI9" s="11"/>
      <c r="AVJ9" s="11"/>
      <c r="AVK9" s="11"/>
      <c r="AVL9" s="11"/>
      <c r="AVM9" s="11"/>
      <c r="AVN9" s="11"/>
      <c r="AVO9" s="11"/>
      <c r="AVP9" s="11"/>
      <c r="AVQ9" s="11"/>
      <c r="AVR9" s="11"/>
      <c r="AVS9" s="11"/>
      <c r="AVT9" s="11"/>
      <c r="AVU9" s="11"/>
      <c r="AVV9" s="11"/>
      <c r="AVW9" s="11"/>
      <c r="AVX9" s="11"/>
      <c r="AVY9" s="11"/>
      <c r="AVZ9" s="11"/>
      <c r="AWA9" s="11"/>
      <c r="AWB9" s="11"/>
      <c r="AWC9" s="11"/>
      <c r="AWD9" s="11"/>
      <c r="AWE9" s="11"/>
      <c r="AWF9" s="11"/>
      <c r="AWG9" s="11"/>
      <c r="AWH9" s="11"/>
      <c r="AWI9" s="11"/>
      <c r="AWJ9" s="11"/>
      <c r="AWK9" s="11"/>
      <c r="AWL9" s="11"/>
      <c r="AWM9" s="11"/>
      <c r="AWN9" s="11"/>
      <c r="AWO9" s="11"/>
      <c r="AWP9" s="11"/>
      <c r="AWQ9" s="11"/>
      <c r="AWR9" s="11"/>
      <c r="AWS9" s="11"/>
      <c r="AWT9" s="11"/>
      <c r="AWU9" s="11"/>
      <c r="AWV9" s="11"/>
      <c r="AWW9" s="11"/>
      <c r="AWX9" s="11"/>
      <c r="AWY9" s="11"/>
      <c r="AWZ9" s="11"/>
      <c r="AXA9" s="11"/>
      <c r="AXB9" s="11"/>
      <c r="AXC9" s="11"/>
      <c r="AXD9" s="11"/>
      <c r="AXE9" s="11"/>
      <c r="AXF9" s="11"/>
      <c r="AXG9" s="11"/>
      <c r="AXH9" s="11"/>
      <c r="AXI9" s="11"/>
      <c r="AXJ9" s="11"/>
      <c r="AXK9" s="11"/>
      <c r="AXL9" s="11"/>
      <c r="AXM9" s="11"/>
      <c r="AXN9" s="11"/>
      <c r="AXO9" s="11"/>
      <c r="AXP9" s="11"/>
      <c r="AXQ9" s="11"/>
      <c r="AXR9" s="11"/>
      <c r="AXS9" s="11"/>
      <c r="AXT9" s="11"/>
      <c r="AXU9" s="11"/>
      <c r="AXV9" s="11"/>
      <c r="AXW9" s="11"/>
      <c r="AXX9" s="11"/>
      <c r="AXY9" s="11"/>
      <c r="AXZ9" s="11"/>
      <c r="AYA9" s="11"/>
      <c r="AYB9" s="11"/>
      <c r="AYC9" s="11"/>
      <c r="AYD9" s="11"/>
      <c r="AYE9" s="11"/>
      <c r="AYF9" s="11"/>
      <c r="AYG9" s="11"/>
      <c r="AYH9" s="11"/>
      <c r="AYI9" s="11"/>
      <c r="AYJ9" s="11"/>
      <c r="AYK9" s="11"/>
      <c r="AYL9" s="11"/>
      <c r="AYM9" s="11"/>
      <c r="AYN9" s="11"/>
      <c r="AYO9" s="11"/>
      <c r="AYP9" s="11"/>
      <c r="AYQ9" s="11"/>
      <c r="AYR9" s="11"/>
      <c r="AYS9" s="11"/>
      <c r="AYT9" s="11"/>
      <c r="AYU9" s="11"/>
      <c r="AYV9" s="11"/>
      <c r="AYW9" s="11"/>
      <c r="AYX9" s="11"/>
      <c r="AYY9" s="11"/>
      <c r="AYZ9" s="11"/>
      <c r="AZA9" s="11"/>
      <c r="AZB9" s="11"/>
      <c r="AZC9" s="11"/>
      <c r="AZD9" s="11"/>
      <c r="AZE9" s="11"/>
      <c r="AZF9" s="11"/>
      <c r="AZG9" s="11"/>
      <c r="AZH9" s="11"/>
      <c r="AZI9" s="11"/>
      <c r="AZJ9" s="11"/>
      <c r="AZK9" s="11"/>
      <c r="AZL9" s="11"/>
      <c r="AZM9" s="11"/>
      <c r="AZN9" s="11"/>
      <c r="AZO9" s="11"/>
      <c r="AZP9" s="11"/>
      <c r="AZQ9" s="11"/>
      <c r="AZR9" s="11"/>
      <c r="AZS9" s="11"/>
      <c r="AZT9" s="11"/>
      <c r="AZU9" s="11"/>
      <c r="AZV9" s="11"/>
      <c r="AZW9" s="11"/>
      <c r="AZX9" s="11"/>
      <c r="AZY9" s="11"/>
      <c r="AZZ9" s="11"/>
      <c r="BAA9" s="11"/>
      <c r="BAB9" s="11"/>
      <c r="BAC9" s="11"/>
      <c r="BAD9" s="11"/>
      <c r="BAE9" s="11"/>
      <c r="BAF9" s="11"/>
      <c r="BAG9" s="11"/>
      <c r="BAH9" s="11"/>
      <c r="BAI9" s="11"/>
      <c r="BAJ9" s="11"/>
      <c r="BAK9" s="11"/>
      <c r="BAL9" s="11"/>
      <c r="BAM9" s="11"/>
      <c r="BAN9" s="11"/>
      <c r="BAO9" s="11"/>
      <c r="BAP9" s="11"/>
      <c r="BAQ9" s="11"/>
      <c r="BAR9" s="11"/>
      <c r="BAS9" s="11"/>
      <c r="BAT9" s="11"/>
      <c r="BAU9" s="11"/>
      <c r="BAV9" s="11"/>
      <c r="BAW9" s="11"/>
      <c r="BAX9" s="11"/>
      <c r="BAY9" s="11"/>
      <c r="BAZ9" s="11"/>
      <c r="BBA9" s="11"/>
      <c r="BBB9" s="11"/>
      <c r="BBC9" s="11"/>
      <c r="BBD9" s="11"/>
      <c r="BBE9" s="11"/>
      <c r="BBF9" s="11"/>
      <c r="BBG9" s="11"/>
      <c r="BBH9" s="11"/>
      <c r="BBI9" s="11"/>
      <c r="BBJ9" s="11"/>
      <c r="BBK9" s="11"/>
      <c r="BBL9" s="11"/>
      <c r="BBM9" s="11"/>
      <c r="BBN9" s="11"/>
      <c r="BBO9" s="11"/>
      <c r="BBP9" s="11"/>
      <c r="BBQ9" s="11"/>
      <c r="BBR9" s="11"/>
      <c r="BBS9" s="11"/>
      <c r="BBT9" s="11"/>
      <c r="BBU9" s="11"/>
      <c r="BBV9" s="11"/>
      <c r="BBW9" s="11"/>
      <c r="BBX9" s="11"/>
      <c r="BBY9" s="11"/>
      <c r="BBZ9" s="11"/>
      <c r="BCA9" s="11"/>
      <c r="BCB9" s="11"/>
      <c r="BCC9" s="11"/>
      <c r="BCD9" s="11"/>
      <c r="BCE9" s="11"/>
      <c r="BCF9" s="11"/>
      <c r="BCG9" s="11"/>
      <c r="BCH9" s="11"/>
      <c r="BCI9" s="11"/>
      <c r="BCJ9" s="11"/>
      <c r="BCK9" s="11"/>
      <c r="BCL9" s="11"/>
      <c r="BCM9" s="11"/>
      <c r="BCN9" s="11"/>
      <c r="BCO9" s="11"/>
      <c r="BCP9" s="11"/>
      <c r="BCQ9" s="11"/>
      <c r="BCR9" s="11"/>
      <c r="BCS9" s="11"/>
      <c r="BCT9" s="11"/>
      <c r="BCU9" s="11"/>
      <c r="BCV9" s="11"/>
      <c r="BCW9" s="11"/>
      <c r="BCX9" s="11"/>
      <c r="BCY9" s="11"/>
      <c r="BCZ9" s="11"/>
      <c r="BDA9" s="11"/>
      <c r="BDB9" s="11"/>
      <c r="BDC9" s="11"/>
      <c r="BDD9" s="11"/>
      <c r="BDE9" s="11"/>
      <c r="BDF9" s="11"/>
      <c r="BDG9" s="11"/>
      <c r="BDH9" s="11"/>
      <c r="BDI9" s="11"/>
      <c r="BDJ9" s="11"/>
      <c r="BDK9" s="11"/>
      <c r="BDL9" s="11"/>
      <c r="BDM9" s="11"/>
      <c r="BDN9" s="11"/>
      <c r="BDO9" s="11"/>
      <c r="BDP9" s="11"/>
      <c r="BDQ9" s="11"/>
      <c r="BDR9" s="11"/>
      <c r="BDS9" s="11"/>
      <c r="BDT9" s="11"/>
      <c r="BDU9" s="11"/>
      <c r="BDV9" s="11"/>
      <c r="BDW9" s="11"/>
      <c r="BDX9" s="11"/>
      <c r="BDY9" s="11"/>
      <c r="BDZ9" s="11"/>
      <c r="BEA9" s="11"/>
      <c r="BEB9" s="11"/>
      <c r="BEC9" s="11"/>
      <c r="BED9" s="11"/>
      <c r="BEE9" s="11"/>
      <c r="BEF9" s="11"/>
      <c r="BEG9" s="11"/>
      <c r="BEH9" s="11"/>
      <c r="BEI9" s="11"/>
      <c r="BEJ9" s="11"/>
      <c r="BEK9" s="11"/>
      <c r="BEL9" s="11"/>
      <c r="BEM9" s="11"/>
      <c r="BEN9" s="11"/>
      <c r="BEO9" s="11"/>
      <c r="BEP9" s="11"/>
      <c r="BEQ9" s="11"/>
      <c r="BER9" s="11"/>
      <c r="BES9" s="11"/>
      <c r="BET9" s="11"/>
      <c r="BEU9" s="11"/>
      <c r="BEV9" s="11"/>
      <c r="BEW9" s="11"/>
      <c r="BEX9" s="11"/>
      <c r="BEY9" s="11"/>
      <c r="BEZ9" s="11"/>
      <c r="BFA9" s="11"/>
      <c r="BFB9" s="11"/>
      <c r="BFC9" s="11"/>
      <c r="BFD9" s="11"/>
      <c r="BFE9" s="11"/>
      <c r="BFF9" s="11"/>
      <c r="BFG9" s="11"/>
      <c r="BFH9" s="11"/>
      <c r="BFI9" s="11"/>
      <c r="BFJ9" s="11"/>
      <c r="BFK9" s="11"/>
      <c r="BFL9" s="11"/>
      <c r="BFM9" s="11"/>
      <c r="BFN9" s="11"/>
      <c r="BFO9" s="11"/>
      <c r="BFP9" s="11"/>
      <c r="BFQ9" s="11"/>
      <c r="BFR9" s="11"/>
      <c r="BFS9" s="11"/>
      <c r="BFT9" s="11"/>
      <c r="BFU9" s="11"/>
      <c r="BFV9" s="11"/>
      <c r="BFW9" s="11"/>
      <c r="BFX9" s="11"/>
      <c r="BFY9" s="11"/>
      <c r="BFZ9" s="11"/>
      <c r="BGA9" s="11"/>
      <c r="BGB9" s="11"/>
      <c r="BGC9" s="11"/>
      <c r="BGD9" s="11"/>
      <c r="BGE9" s="11"/>
      <c r="BGF9" s="11"/>
      <c r="BGG9" s="11"/>
      <c r="BGH9" s="11"/>
      <c r="BGI9" s="11"/>
      <c r="BGJ9" s="11"/>
      <c r="BGK9" s="11"/>
      <c r="BGL9" s="11"/>
      <c r="BGM9" s="11"/>
      <c r="BGN9" s="11"/>
      <c r="BGO9" s="11"/>
      <c r="BGP9" s="11"/>
      <c r="BGQ9" s="11"/>
      <c r="BGR9" s="11"/>
      <c r="BGS9" s="11"/>
      <c r="BGT9" s="11"/>
      <c r="BGU9" s="11"/>
      <c r="BGV9" s="11"/>
      <c r="BGW9" s="11"/>
      <c r="BGX9" s="11"/>
      <c r="BGY9" s="11"/>
      <c r="BGZ9" s="11"/>
      <c r="BHA9" s="11"/>
      <c r="BHB9" s="11"/>
      <c r="BHC9" s="11"/>
      <c r="BHD9" s="11"/>
      <c r="BHE9" s="11"/>
      <c r="BHF9" s="11"/>
      <c r="BHG9" s="11"/>
      <c r="BHH9" s="11"/>
      <c r="BHI9" s="11"/>
      <c r="BHJ9" s="11"/>
      <c r="BHK9" s="11"/>
      <c r="BHL9" s="11"/>
      <c r="BHM9" s="11"/>
      <c r="BHN9" s="11"/>
      <c r="BHO9" s="11"/>
      <c r="BHP9" s="11"/>
      <c r="BHQ9" s="11"/>
      <c r="BHR9" s="11"/>
      <c r="BHS9" s="11"/>
      <c r="BHT9" s="11"/>
      <c r="BHU9" s="11"/>
      <c r="BHV9" s="11"/>
      <c r="BHW9" s="11"/>
      <c r="BHX9" s="11"/>
      <c r="BHY9" s="11"/>
      <c r="BHZ9" s="11"/>
      <c r="BIA9" s="11"/>
      <c r="BIB9" s="11"/>
      <c r="BIC9" s="11"/>
      <c r="BID9" s="11"/>
      <c r="BIE9" s="11"/>
      <c r="BIF9" s="11"/>
      <c r="BIG9" s="11"/>
      <c r="BIH9" s="11"/>
      <c r="BII9" s="11"/>
      <c r="BIJ9" s="11"/>
      <c r="BIK9" s="11"/>
      <c r="BIL9" s="11"/>
      <c r="BIM9" s="11"/>
      <c r="BIN9" s="11"/>
      <c r="BIO9" s="11"/>
      <c r="BIP9" s="11"/>
      <c r="BIQ9" s="11"/>
      <c r="BIR9" s="11"/>
      <c r="BIS9" s="11"/>
      <c r="BIT9" s="11"/>
      <c r="BIU9" s="11"/>
      <c r="BIV9" s="11"/>
      <c r="BIW9" s="11"/>
      <c r="BIX9" s="11"/>
      <c r="BIY9" s="11"/>
      <c r="BIZ9" s="11"/>
      <c r="BJA9" s="11"/>
      <c r="BJB9" s="11"/>
      <c r="BJC9" s="11"/>
      <c r="BJD9" s="11"/>
      <c r="BJE9" s="11"/>
      <c r="BJF9" s="11"/>
      <c r="BJG9" s="11"/>
      <c r="BJH9" s="11"/>
      <c r="BJI9" s="11"/>
      <c r="BJJ9" s="11"/>
      <c r="BJK9" s="11"/>
      <c r="BJL9" s="11"/>
      <c r="BJM9" s="11"/>
      <c r="BJN9" s="11"/>
      <c r="BJO9" s="11"/>
      <c r="BJP9" s="11"/>
      <c r="BJQ9" s="11"/>
      <c r="BJR9" s="11"/>
      <c r="BJS9" s="11"/>
      <c r="BJT9" s="11"/>
      <c r="BJU9" s="11"/>
      <c r="BJV9" s="11"/>
      <c r="BJW9" s="11"/>
      <c r="BJX9" s="11"/>
      <c r="BJY9" s="11"/>
      <c r="BJZ9" s="11"/>
      <c r="BKA9" s="11"/>
      <c r="BKB9" s="11"/>
      <c r="BKC9" s="11"/>
      <c r="BKD9" s="11"/>
      <c r="BKE9" s="11"/>
      <c r="BKF9" s="11"/>
      <c r="BKG9" s="11"/>
      <c r="BKH9" s="11"/>
      <c r="BKI9" s="11"/>
      <c r="BKJ9" s="11"/>
      <c r="BKK9" s="11"/>
      <c r="BKL9" s="11"/>
      <c r="BKM9" s="11"/>
      <c r="BKN9" s="11"/>
      <c r="BKO9" s="11"/>
      <c r="BKP9" s="11"/>
      <c r="BKQ9" s="11"/>
      <c r="BKR9" s="11"/>
      <c r="BKS9" s="11"/>
      <c r="BKT9" s="11"/>
      <c r="BKU9" s="11"/>
      <c r="BKV9" s="11"/>
      <c r="BKW9" s="11"/>
      <c r="BKX9" s="11"/>
      <c r="BKY9" s="11"/>
      <c r="BKZ9" s="11"/>
      <c r="BLA9" s="11"/>
      <c r="BLB9" s="11"/>
      <c r="BLC9" s="11"/>
      <c r="BLD9" s="11"/>
      <c r="BLE9" s="11"/>
      <c r="BLF9" s="11"/>
      <c r="BLG9" s="11"/>
      <c r="BLH9" s="11"/>
      <c r="BLI9" s="11"/>
      <c r="BLJ9" s="11"/>
      <c r="BLK9" s="11"/>
      <c r="BLL9" s="11"/>
      <c r="BLM9" s="11"/>
      <c r="BLN9" s="11"/>
      <c r="BLO9" s="11"/>
      <c r="BLP9" s="11"/>
      <c r="BLQ9" s="11"/>
      <c r="BLR9" s="11"/>
      <c r="BLS9" s="11"/>
      <c r="BLT9" s="11"/>
      <c r="BLU9" s="11"/>
      <c r="BLV9" s="11"/>
      <c r="BLW9" s="11"/>
      <c r="BLX9" s="11"/>
      <c r="BLY9" s="11"/>
      <c r="BLZ9" s="11"/>
      <c r="BMA9" s="11"/>
      <c r="BMB9" s="11"/>
      <c r="BMC9" s="11"/>
      <c r="BMD9" s="11"/>
      <c r="BME9" s="11"/>
      <c r="BMF9" s="11"/>
      <c r="BMG9" s="11"/>
      <c r="BMH9" s="11"/>
      <c r="BMI9" s="11"/>
      <c r="BMJ9" s="11"/>
      <c r="BMK9" s="11"/>
      <c r="BML9" s="11"/>
      <c r="BMM9" s="11"/>
      <c r="BMN9" s="11"/>
      <c r="BMO9" s="11"/>
      <c r="BMP9" s="11"/>
      <c r="BMQ9" s="11"/>
      <c r="BMR9" s="11"/>
      <c r="BMS9" s="11"/>
      <c r="BMT9" s="11"/>
      <c r="BMU9" s="11"/>
      <c r="BMV9" s="11"/>
      <c r="BMW9" s="11"/>
      <c r="BMX9" s="11"/>
      <c r="BMY9" s="11"/>
      <c r="BMZ9" s="11"/>
      <c r="BNA9" s="11"/>
      <c r="BNB9" s="11"/>
      <c r="BNC9" s="11"/>
      <c r="BND9" s="11"/>
      <c r="BNE9" s="11"/>
      <c r="BNF9" s="11"/>
      <c r="BNG9" s="11"/>
      <c r="BNH9" s="11"/>
      <c r="BNI9" s="11"/>
      <c r="BNJ9" s="11"/>
      <c r="BNK9" s="11"/>
      <c r="BNL9" s="11"/>
      <c r="BNM9" s="11"/>
      <c r="BNN9" s="11"/>
      <c r="BNO9" s="11"/>
      <c r="BNP9" s="11"/>
      <c r="BNQ9" s="11"/>
      <c r="BNR9" s="11"/>
      <c r="BNS9" s="11"/>
      <c r="BNT9" s="11"/>
      <c r="BNU9" s="11"/>
      <c r="BNV9" s="11"/>
      <c r="BNW9" s="11"/>
      <c r="BNX9" s="11"/>
      <c r="BNY9" s="11"/>
      <c r="BNZ9" s="11"/>
      <c r="BOA9" s="11"/>
      <c r="BOB9" s="11"/>
      <c r="BOC9" s="11"/>
      <c r="BOD9" s="11"/>
      <c r="BOE9" s="11"/>
      <c r="BOF9" s="11"/>
      <c r="BOG9" s="11"/>
      <c r="BOH9" s="11"/>
      <c r="BOI9" s="11"/>
      <c r="BOJ9" s="11"/>
      <c r="BOK9" s="11"/>
      <c r="BOL9" s="11"/>
      <c r="BOM9" s="11"/>
      <c r="BON9" s="11"/>
      <c r="BOO9" s="11"/>
      <c r="BOP9" s="11"/>
      <c r="BOQ9" s="11"/>
      <c r="BOR9" s="11"/>
      <c r="BOS9" s="11"/>
      <c r="BOT9" s="11"/>
      <c r="BOU9" s="11"/>
      <c r="BOV9" s="11"/>
      <c r="BOW9" s="11"/>
      <c r="BOX9" s="11"/>
      <c r="BOY9" s="11"/>
      <c r="BOZ9" s="11"/>
      <c r="BPA9" s="11"/>
      <c r="BPB9" s="11"/>
      <c r="BPC9" s="11"/>
      <c r="BPD9" s="11"/>
      <c r="BPE9" s="11"/>
      <c r="BPF9" s="11"/>
      <c r="BPG9" s="11"/>
      <c r="BPH9" s="11"/>
      <c r="BPI9" s="11"/>
      <c r="BPJ9" s="11"/>
      <c r="BPK9" s="11"/>
      <c r="BPL9" s="11"/>
      <c r="BPM9" s="11"/>
      <c r="BPN9" s="11"/>
      <c r="BPO9" s="11"/>
      <c r="BPP9" s="11"/>
      <c r="BPQ9" s="11"/>
      <c r="BPR9" s="11"/>
      <c r="BPS9" s="11"/>
      <c r="BPT9" s="11"/>
      <c r="BPU9" s="11"/>
      <c r="BPV9" s="11"/>
      <c r="BPW9" s="11"/>
      <c r="BPX9" s="11"/>
      <c r="BPY9" s="11"/>
      <c r="BPZ9" s="11"/>
      <c r="BQA9" s="11"/>
      <c r="BQB9" s="11"/>
      <c r="BQC9" s="11"/>
      <c r="BQD9" s="11"/>
      <c r="BQE9" s="11"/>
      <c r="BQF9" s="11"/>
      <c r="BQG9" s="11"/>
      <c r="BQH9" s="11"/>
      <c r="BQI9" s="11"/>
      <c r="BQJ9" s="11"/>
      <c r="BQK9" s="11"/>
      <c r="BQL9" s="11"/>
      <c r="BQM9" s="11"/>
      <c r="BQN9" s="11"/>
      <c r="BQO9" s="11"/>
      <c r="BQP9" s="11"/>
      <c r="BQQ9" s="11"/>
      <c r="BQR9" s="11"/>
      <c r="BQS9" s="11"/>
      <c r="BQT9" s="11"/>
      <c r="BQU9" s="11"/>
      <c r="BQV9" s="11"/>
      <c r="BQW9" s="11"/>
      <c r="BQX9" s="11"/>
      <c r="BQY9" s="11"/>
      <c r="BQZ9" s="11"/>
      <c r="BRA9" s="11"/>
      <c r="BRB9" s="11"/>
      <c r="BRC9" s="11"/>
      <c r="BRD9" s="11"/>
      <c r="BRE9" s="11"/>
      <c r="BRF9" s="11"/>
      <c r="BRG9" s="11"/>
      <c r="BRH9" s="11"/>
      <c r="BRI9" s="11"/>
      <c r="BRJ9" s="11"/>
      <c r="BRK9" s="11"/>
      <c r="BRL9" s="11"/>
      <c r="BRM9" s="11"/>
      <c r="BRN9" s="11"/>
      <c r="BRO9" s="11"/>
      <c r="BRP9" s="11"/>
      <c r="BRQ9" s="11"/>
      <c r="BRR9" s="11"/>
      <c r="BRS9" s="11"/>
      <c r="BRT9" s="11"/>
      <c r="BRU9" s="11"/>
      <c r="BRV9" s="11"/>
      <c r="BRW9" s="11"/>
      <c r="BRX9" s="11"/>
      <c r="BRY9" s="11"/>
      <c r="BRZ9" s="11"/>
      <c r="BSA9" s="11"/>
      <c r="BSB9" s="11"/>
      <c r="BSC9" s="11"/>
      <c r="BSD9" s="11"/>
      <c r="BSE9" s="11"/>
      <c r="BSF9" s="11"/>
      <c r="BSG9" s="11"/>
      <c r="BSH9" s="11"/>
      <c r="BSI9" s="11"/>
      <c r="BSJ9" s="11"/>
      <c r="BSK9" s="11"/>
      <c r="BSL9" s="11"/>
      <c r="BSM9" s="11"/>
      <c r="BSN9" s="11"/>
      <c r="BSO9" s="11"/>
      <c r="BSP9" s="11"/>
      <c r="BSQ9" s="11"/>
      <c r="BSR9" s="11"/>
      <c r="BSS9" s="11"/>
      <c r="BST9" s="11"/>
      <c r="BSU9" s="11"/>
      <c r="BSV9" s="11"/>
      <c r="BSW9" s="11"/>
      <c r="BSX9" s="11"/>
      <c r="BSY9" s="11"/>
      <c r="BSZ9" s="11"/>
      <c r="BTA9" s="11"/>
      <c r="BTB9" s="11"/>
      <c r="BTC9" s="11"/>
      <c r="BTD9" s="11"/>
      <c r="BTE9" s="11"/>
      <c r="BTF9" s="11"/>
      <c r="BTG9" s="11"/>
      <c r="BTH9" s="11"/>
      <c r="BTI9" s="11"/>
      <c r="BTJ9" s="11"/>
      <c r="BTK9" s="11"/>
      <c r="BTL9" s="11"/>
      <c r="BTM9" s="11"/>
      <c r="BTN9" s="11"/>
      <c r="BTO9" s="11"/>
      <c r="BTP9" s="11"/>
      <c r="BTQ9" s="11"/>
      <c r="BTR9" s="11"/>
      <c r="BTS9" s="11"/>
      <c r="BTT9" s="11"/>
      <c r="BTU9" s="11"/>
      <c r="BTV9" s="11"/>
      <c r="BTW9" s="11"/>
      <c r="BTX9" s="11"/>
      <c r="BTY9" s="11"/>
      <c r="BTZ9" s="11"/>
      <c r="BUA9" s="11"/>
      <c r="BUB9" s="11"/>
      <c r="BUC9" s="11"/>
      <c r="BUD9" s="11"/>
      <c r="BUE9" s="11"/>
      <c r="BUF9" s="11"/>
      <c r="BUG9" s="11"/>
      <c r="BUH9" s="11"/>
      <c r="BUI9" s="11"/>
      <c r="BUJ9" s="11"/>
      <c r="BUK9" s="11"/>
      <c r="BUL9" s="11"/>
      <c r="BUM9" s="11"/>
      <c r="BUN9" s="11"/>
      <c r="BUO9" s="11"/>
      <c r="BUP9" s="11"/>
      <c r="BUQ9" s="11"/>
      <c r="BUR9" s="11"/>
      <c r="BUS9" s="11"/>
      <c r="BUT9" s="11"/>
      <c r="BUU9" s="11"/>
      <c r="BUV9" s="11"/>
      <c r="BUW9" s="11"/>
      <c r="BUX9" s="11"/>
      <c r="BUY9" s="11"/>
      <c r="BUZ9" s="11"/>
      <c r="BVA9" s="11"/>
      <c r="BVB9" s="11"/>
      <c r="BVC9" s="11"/>
      <c r="BVD9" s="11"/>
      <c r="BVE9" s="11"/>
      <c r="BVF9" s="11"/>
      <c r="BVG9" s="11"/>
      <c r="BVH9" s="11"/>
      <c r="BVI9" s="11"/>
      <c r="BVJ9" s="11"/>
      <c r="BVK9" s="11"/>
      <c r="BVL9" s="11"/>
      <c r="BVM9" s="11"/>
      <c r="BVN9" s="11"/>
      <c r="BVO9" s="11"/>
      <c r="BVP9" s="11"/>
      <c r="BVQ9" s="11"/>
      <c r="BVR9" s="11"/>
      <c r="BVS9" s="11"/>
      <c r="BVT9" s="11"/>
      <c r="BVU9" s="11"/>
      <c r="BVV9" s="11"/>
      <c r="BVW9" s="11"/>
      <c r="BVX9" s="11"/>
      <c r="BVY9" s="11"/>
      <c r="BVZ9" s="11"/>
      <c r="BWA9" s="11"/>
      <c r="BWB9" s="11"/>
      <c r="BWC9" s="11"/>
      <c r="BWD9" s="11"/>
      <c r="BWE9" s="11"/>
      <c r="BWF9" s="11"/>
      <c r="BWG9" s="11"/>
      <c r="BWH9" s="11"/>
      <c r="BWI9" s="11"/>
      <c r="BWJ9" s="11"/>
      <c r="BWK9" s="11"/>
      <c r="BWL9" s="11"/>
      <c r="BWM9" s="11"/>
      <c r="BWN9" s="11"/>
      <c r="BWO9" s="11"/>
      <c r="BWP9" s="11"/>
      <c r="BWQ9" s="11"/>
      <c r="BWR9" s="11"/>
      <c r="BWS9" s="11"/>
      <c r="BWT9" s="11"/>
      <c r="BWU9" s="11"/>
      <c r="BWV9" s="11"/>
      <c r="BWW9" s="11"/>
      <c r="BWX9" s="11"/>
      <c r="BWY9" s="11"/>
      <c r="BWZ9" s="11"/>
      <c r="BXA9" s="11"/>
      <c r="BXB9" s="11"/>
      <c r="BXC9" s="11"/>
      <c r="BXD9" s="11"/>
      <c r="BXE9" s="11"/>
      <c r="BXF9" s="11"/>
      <c r="BXG9" s="11"/>
      <c r="BXH9" s="11"/>
      <c r="BXI9" s="11"/>
      <c r="BXJ9" s="11"/>
      <c r="BXK9" s="11"/>
      <c r="BXL9" s="11"/>
      <c r="BXM9" s="11"/>
      <c r="BXN9" s="11"/>
      <c r="BXO9" s="11"/>
      <c r="BXP9" s="11"/>
      <c r="BXQ9" s="11"/>
      <c r="BXR9" s="11"/>
      <c r="BXS9" s="11"/>
      <c r="BXT9" s="11"/>
      <c r="BXU9" s="11"/>
      <c r="BXV9" s="11"/>
      <c r="BXW9" s="11"/>
      <c r="BXX9" s="11"/>
      <c r="BXY9" s="11"/>
      <c r="BXZ9" s="11"/>
      <c r="BYA9" s="11"/>
      <c r="BYB9" s="11"/>
      <c r="BYC9" s="11"/>
      <c r="BYD9" s="11"/>
      <c r="BYE9" s="11"/>
      <c r="BYF9" s="11"/>
      <c r="BYG9" s="11"/>
      <c r="BYH9" s="11"/>
      <c r="BYI9" s="11"/>
      <c r="BYJ9" s="11"/>
      <c r="BYK9" s="11"/>
      <c r="BYL9" s="11"/>
      <c r="BYM9" s="11"/>
      <c r="BYN9" s="11"/>
      <c r="BYO9" s="11"/>
      <c r="BYP9" s="11"/>
      <c r="BYQ9" s="11"/>
      <c r="BYR9" s="11"/>
      <c r="BYS9" s="11"/>
      <c r="BYT9" s="11"/>
      <c r="BYU9" s="11"/>
      <c r="BYV9" s="11"/>
      <c r="BYW9" s="11"/>
      <c r="BYX9" s="11"/>
      <c r="BYY9" s="11"/>
      <c r="BYZ9" s="11"/>
      <c r="BZA9" s="11"/>
      <c r="BZB9" s="11"/>
      <c r="BZC9" s="11"/>
      <c r="BZD9" s="11"/>
      <c r="BZE9" s="11"/>
      <c r="BZF9" s="11"/>
      <c r="BZG9" s="11"/>
      <c r="BZH9" s="11"/>
      <c r="BZI9" s="11"/>
      <c r="BZJ9" s="11"/>
      <c r="BZK9" s="11"/>
      <c r="BZL9" s="11"/>
      <c r="BZM9" s="11"/>
      <c r="BZN9" s="11"/>
      <c r="BZO9" s="11"/>
      <c r="BZP9" s="11"/>
      <c r="BZQ9" s="11"/>
      <c r="BZR9" s="11"/>
      <c r="BZS9" s="11"/>
      <c r="BZT9" s="11"/>
      <c r="BZU9" s="11"/>
      <c r="BZV9" s="11"/>
      <c r="BZW9" s="11"/>
      <c r="BZX9" s="11"/>
      <c r="BZY9" s="11"/>
      <c r="BZZ9" s="11"/>
      <c r="CAA9" s="11"/>
      <c r="CAB9" s="11"/>
      <c r="CAC9" s="11"/>
      <c r="CAD9" s="11"/>
      <c r="CAE9" s="11"/>
      <c r="CAF9" s="11"/>
      <c r="CAG9" s="11"/>
      <c r="CAH9" s="11"/>
      <c r="CAI9" s="11"/>
      <c r="CAJ9" s="11"/>
      <c r="CAK9" s="11"/>
      <c r="CAL9" s="11"/>
      <c r="CAM9" s="11"/>
      <c r="CAN9" s="11"/>
      <c r="CAO9" s="11"/>
      <c r="CAP9" s="11"/>
      <c r="CAQ9" s="11"/>
      <c r="CAR9" s="11"/>
      <c r="CAS9" s="11"/>
      <c r="CAT9" s="11"/>
      <c r="CAU9" s="11"/>
      <c r="CAV9" s="11"/>
      <c r="CAW9" s="11"/>
      <c r="CAX9" s="11"/>
      <c r="CAY9" s="11"/>
      <c r="CAZ9" s="11"/>
      <c r="CBA9" s="11"/>
      <c r="CBB9" s="11"/>
      <c r="CBC9" s="11"/>
      <c r="CBD9" s="11"/>
      <c r="CBE9" s="11"/>
      <c r="CBF9" s="11"/>
      <c r="CBG9" s="11"/>
      <c r="CBH9" s="11"/>
      <c r="CBI9" s="11"/>
      <c r="CBJ9" s="11"/>
      <c r="CBK9" s="11"/>
      <c r="CBL9" s="11"/>
      <c r="CBM9" s="11"/>
      <c r="CBN9" s="11"/>
      <c r="CBO9" s="11"/>
      <c r="CBP9" s="11"/>
      <c r="CBQ9" s="11"/>
      <c r="CBR9" s="11"/>
      <c r="CBS9" s="11"/>
      <c r="CBT9" s="11"/>
      <c r="CBU9" s="11"/>
      <c r="CBV9" s="11"/>
      <c r="CBW9" s="11"/>
      <c r="CBX9" s="11"/>
      <c r="CBY9" s="11"/>
      <c r="CBZ9" s="11"/>
      <c r="CCA9" s="11"/>
      <c r="CCB9" s="11"/>
      <c r="CCC9" s="11"/>
      <c r="CCD9" s="11"/>
      <c r="CCE9" s="11"/>
      <c r="CCF9" s="11"/>
      <c r="CCG9" s="11"/>
      <c r="CCH9" s="11"/>
      <c r="CCI9" s="11"/>
      <c r="CCJ9" s="11"/>
      <c r="CCK9" s="11"/>
      <c r="CCL9" s="11"/>
      <c r="CCM9" s="11"/>
      <c r="CCN9" s="11"/>
      <c r="CCO9" s="11"/>
      <c r="CCP9" s="11"/>
      <c r="CCQ9" s="11"/>
      <c r="CCR9" s="11"/>
      <c r="CCS9" s="11"/>
      <c r="CCT9" s="11"/>
      <c r="CCU9" s="11"/>
      <c r="CCV9" s="11"/>
      <c r="CCW9" s="11"/>
      <c r="CCX9" s="11"/>
      <c r="CCY9" s="11"/>
      <c r="CCZ9" s="11"/>
      <c r="CDA9" s="11"/>
      <c r="CDB9" s="11"/>
      <c r="CDC9" s="11"/>
      <c r="CDD9" s="11"/>
      <c r="CDE9" s="11"/>
      <c r="CDF9" s="11"/>
      <c r="CDG9" s="11"/>
      <c r="CDH9" s="11"/>
      <c r="CDI9" s="11"/>
      <c r="CDJ9" s="11"/>
      <c r="CDK9" s="11"/>
      <c r="CDL9" s="11"/>
      <c r="CDM9" s="11"/>
      <c r="CDN9" s="11"/>
      <c r="CDO9" s="11"/>
      <c r="CDP9" s="11"/>
      <c r="CDQ9" s="11"/>
      <c r="CDR9" s="11"/>
      <c r="CDS9" s="11"/>
      <c r="CDT9" s="11"/>
      <c r="CDU9" s="11"/>
      <c r="CDV9" s="11"/>
      <c r="CDW9" s="11"/>
      <c r="CDX9" s="11"/>
      <c r="CDY9" s="11"/>
      <c r="CDZ9" s="11"/>
      <c r="CEA9" s="11"/>
      <c r="CEB9" s="11"/>
      <c r="CEC9" s="11"/>
      <c r="CED9" s="11"/>
      <c r="CEE9" s="11"/>
      <c r="CEF9" s="11"/>
      <c r="CEG9" s="11"/>
      <c r="CEH9" s="11"/>
      <c r="CEI9" s="11"/>
      <c r="CEJ9" s="11"/>
      <c r="CEK9" s="11"/>
      <c r="CEL9" s="11"/>
      <c r="CEM9" s="11"/>
      <c r="CEN9" s="11"/>
      <c r="CEO9" s="11"/>
      <c r="CEP9" s="11"/>
      <c r="CEQ9" s="11"/>
      <c r="CER9" s="11"/>
      <c r="CES9" s="11"/>
      <c r="CET9" s="11"/>
      <c r="CEU9" s="11"/>
      <c r="CEV9" s="11"/>
      <c r="CEW9" s="11"/>
      <c r="CEX9" s="11"/>
      <c r="CEY9" s="11"/>
      <c r="CEZ9" s="11"/>
      <c r="CFA9" s="11"/>
      <c r="CFB9" s="11"/>
      <c r="CFC9" s="11"/>
      <c r="CFD9" s="11"/>
      <c r="CFE9" s="11"/>
      <c r="CFF9" s="11"/>
      <c r="CFG9" s="11"/>
      <c r="CFH9" s="11"/>
      <c r="CFI9" s="11"/>
      <c r="CFJ9" s="11"/>
      <c r="CFK9" s="11"/>
      <c r="CFL9" s="11"/>
      <c r="CFM9" s="11"/>
      <c r="CFN9" s="11"/>
      <c r="CFO9" s="11"/>
      <c r="CFP9" s="11"/>
      <c r="CFQ9" s="11"/>
      <c r="CFR9" s="11"/>
      <c r="CFS9" s="11"/>
      <c r="CFT9" s="11"/>
      <c r="CFU9" s="11"/>
      <c r="CFV9" s="11"/>
      <c r="CFW9" s="11"/>
      <c r="CFX9" s="11"/>
      <c r="CFY9" s="11"/>
      <c r="CFZ9" s="11"/>
      <c r="CGA9" s="11"/>
      <c r="CGB9" s="11"/>
      <c r="CGC9" s="11"/>
      <c r="CGD9" s="11"/>
      <c r="CGE9" s="11"/>
      <c r="CGF9" s="11"/>
      <c r="CGG9" s="11"/>
      <c r="CGH9" s="11"/>
      <c r="CGI9" s="11"/>
      <c r="CGJ9" s="11"/>
      <c r="CGK9" s="11"/>
      <c r="CGL9" s="11"/>
      <c r="CGM9" s="11"/>
      <c r="CGN9" s="11"/>
      <c r="CGO9" s="11"/>
      <c r="CGP9" s="11"/>
      <c r="CGQ9" s="11"/>
      <c r="CGR9" s="11"/>
      <c r="CGS9" s="11"/>
      <c r="CGT9" s="11"/>
      <c r="CGU9" s="11"/>
      <c r="CGV9" s="11"/>
      <c r="CGW9" s="11"/>
      <c r="CGX9" s="11"/>
      <c r="CGY9" s="11"/>
      <c r="CGZ9" s="11"/>
      <c r="CHA9" s="11"/>
      <c r="CHB9" s="11"/>
      <c r="CHC9" s="11"/>
      <c r="CHD9" s="11"/>
      <c r="CHE9" s="11"/>
      <c r="CHF9" s="11"/>
      <c r="CHG9" s="11"/>
      <c r="CHH9" s="11"/>
      <c r="CHI9" s="11"/>
      <c r="CHJ9" s="11"/>
      <c r="CHK9" s="11"/>
      <c r="CHL9" s="11"/>
      <c r="CHM9" s="11"/>
      <c r="CHN9" s="11"/>
      <c r="CHO9" s="11"/>
      <c r="CHP9" s="11"/>
      <c r="CHQ9" s="11"/>
      <c r="CHR9" s="11"/>
      <c r="CHS9" s="11"/>
      <c r="CHT9" s="11"/>
      <c r="CHU9" s="11"/>
      <c r="CHV9" s="11"/>
      <c r="CHW9" s="11"/>
      <c r="CHX9" s="11"/>
      <c r="CHY9" s="11"/>
      <c r="CHZ9" s="11"/>
      <c r="CIA9" s="11"/>
      <c r="CIB9" s="11"/>
      <c r="CIC9" s="11"/>
      <c r="CID9" s="11"/>
      <c r="CIE9" s="11"/>
      <c r="CIF9" s="11"/>
      <c r="CIG9" s="11"/>
      <c r="CIH9" s="11"/>
      <c r="CII9" s="11"/>
      <c r="CIJ9" s="11"/>
      <c r="CIK9" s="11"/>
      <c r="CIL9" s="11"/>
      <c r="CIM9" s="11"/>
      <c r="CIN9" s="11"/>
      <c r="CIO9" s="11"/>
      <c r="CIP9" s="11"/>
      <c r="CIQ9" s="11"/>
      <c r="CIR9" s="11"/>
      <c r="CIS9" s="11"/>
      <c r="CIT9" s="11"/>
      <c r="CIU9" s="11"/>
      <c r="CIV9" s="11"/>
      <c r="CIW9" s="11"/>
      <c r="CIX9" s="11"/>
      <c r="CIY9" s="11"/>
      <c r="CIZ9" s="11"/>
      <c r="CJA9" s="11"/>
      <c r="CJB9" s="11"/>
      <c r="CJC9" s="11"/>
      <c r="CJD9" s="11"/>
      <c r="CJE9" s="11"/>
      <c r="CJF9" s="11"/>
      <c r="CJG9" s="11"/>
      <c r="CJH9" s="11"/>
      <c r="CJI9" s="11"/>
      <c r="CJJ9" s="11"/>
      <c r="CJK9" s="11"/>
      <c r="CJL9" s="11"/>
      <c r="CJM9" s="11"/>
      <c r="CJN9" s="11"/>
      <c r="CJO9" s="11"/>
      <c r="CJP9" s="11"/>
      <c r="CJQ9" s="11"/>
      <c r="CJR9" s="11"/>
      <c r="CJS9" s="11"/>
      <c r="CJT9" s="11"/>
      <c r="CJU9" s="11"/>
      <c r="CJV9" s="11"/>
      <c r="CJW9" s="11"/>
      <c r="CJX9" s="11"/>
      <c r="CJY9" s="11"/>
      <c r="CJZ9" s="11"/>
      <c r="CKA9" s="11"/>
      <c r="CKB9" s="11"/>
      <c r="CKC9" s="11"/>
      <c r="CKD9" s="11"/>
      <c r="CKE9" s="11"/>
      <c r="CKF9" s="11"/>
      <c r="CKG9" s="11"/>
      <c r="CKH9" s="11"/>
      <c r="CKI9" s="11"/>
      <c r="CKJ9" s="11"/>
      <c r="CKK9" s="11"/>
      <c r="CKL9" s="11"/>
      <c r="CKM9" s="11"/>
      <c r="CKN9" s="11"/>
      <c r="CKO9" s="11"/>
      <c r="CKP9" s="11"/>
      <c r="CKQ9" s="11"/>
      <c r="CKR9" s="11"/>
      <c r="CKS9" s="11"/>
      <c r="CKT9" s="11"/>
      <c r="CKU9" s="11"/>
      <c r="CKV9" s="11"/>
      <c r="CKW9" s="11"/>
      <c r="CKX9" s="11"/>
      <c r="CKY9" s="11"/>
      <c r="CKZ9" s="11"/>
      <c r="CLA9" s="11"/>
      <c r="CLB9" s="11"/>
      <c r="CLC9" s="11"/>
      <c r="CLD9" s="11"/>
      <c r="CLE9" s="11"/>
      <c r="CLF9" s="11"/>
      <c r="CLG9" s="11"/>
      <c r="CLH9" s="11"/>
      <c r="CLI9" s="11"/>
      <c r="CLJ9" s="11"/>
      <c r="CLK9" s="11"/>
      <c r="CLL9" s="11"/>
      <c r="CLM9" s="11"/>
      <c r="CLN9" s="11"/>
      <c r="CLO9" s="11"/>
      <c r="CLP9" s="11"/>
      <c r="CLQ9" s="11"/>
      <c r="CLR9" s="11"/>
      <c r="CLS9" s="11"/>
      <c r="CLT9" s="11"/>
      <c r="CLU9" s="11"/>
      <c r="CLV9" s="11"/>
      <c r="CLW9" s="11"/>
      <c r="CLX9" s="11"/>
      <c r="CLY9" s="11"/>
      <c r="CLZ9" s="11"/>
      <c r="CMA9" s="11"/>
      <c r="CMB9" s="11"/>
      <c r="CMC9" s="11"/>
      <c r="CMD9" s="11"/>
      <c r="CME9" s="11"/>
      <c r="CMF9" s="11"/>
      <c r="CMG9" s="11"/>
      <c r="CMH9" s="11"/>
      <c r="CMI9" s="11"/>
      <c r="CMJ9" s="11"/>
      <c r="CMK9" s="11"/>
      <c r="CML9" s="11"/>
      <c r="CMM9" s="11"/>
      <c r="CMN9" s="11"/>
      <c r="CMO9" s="11"/>
      <c r="CMP9" s="11"/>
      <c r="CMQ9" s="11"/>
      <c r="CMR9" s="11"/>
      <c r="CMS9" s="11"/>
      <c r="CMT9" s="11"/>
      <c r="CMU9" s="11"/>
      <c r="CMV9" s="11"/>
      <c r="CMW9" s="11"/>
      <c r="CMX9" s="11"/>
      <c r="CMY9" s="11"/>
      <c r="CMZ9" s="11"/>
      <c r="CNA9" s="11"/>
      <c r="CNB9" s="11"/>
      <c r="CNC9" s="11"/>
      <c r="CND9" s="11"/>
      <c r="CNE9" s="11"/>
      <c r="CNF9" s="11"/>
      <c r="CNG9" s="11"/>
      <c r="CNH9" s="11"/>
      <c r="CNI9" s="11"/>
      <c r="CNJ9" s="11"/>
      <c r="CNK9" s="11"/>
      <c r="CNL9" s="11"/>
      <c r="CNM9" s="11"/>
      <c r="CNN9" s="11"/>
      <c r="CNO9" s="11"/>
      <c r="CNP9" s="11"/>
      <c r="CNQ9" s="11"/>
      <c r="CNR9" s="11"/>
      <c r="CNS9" s="11"/>
      <c r="CNT9" s="11"/>
      <c r="CNU9" s="11"/>
      <c r="CNV9" s="11"/>
      <c r="CNW9" s="11"/>
      <c r="CNX9" s="11"/>
      <c r="CNY9" s="11"/>
      <c r="CNZ9" s="11"/>
      <c r="COA9" s="11"/>
      <c r="COB9" s="11"/>
      <c r="COC9" s="11"/>
      <c r="COD9" s="11"/>
      <c r="COE9" s="11"/>
      <c r="COF9" s="11"/>
      <c r="COG9" s="11"/>
      <c r="COH9" s="11"/>
      <c r="COI9" s="11"/>
      <c r="COJ9" s="11"/>
      <c r="COK9" s="11"/>
      <c r="COL9" s="11"/>
      <c r="COM9" s="11"/>
      <c r="CON9" s="11"/>
      <c r="COO9" s="11"/>
      <c r="COP9" s="11"/>
      <c r="COQ9" s="11"/>
      <c r="COR9" s="11"/>
      <c r="COS9" s="11"/>
      <c r="COT9" s="11"/>
      <c r="COU9" s="11"/>
      <c r="COV9" s="11"/>
      <c r="COW9" s="11"/>
      <c r="COX9" s="11"/>
      <c r="COY9" s="11"/>
      <c r="COZ9" s="11"/>
      <c r="CPA9" s="11"/>
      <c r="CPB9" s="11"/>
      <c r="CPC9" s="11"/>
      <c r="CPD9" s="11"/>
      <c r="CPE9" s="11"/>
      <c r="CPF9" s="11"/>
      <c r="CPG9" s="11"/>
      <c r="CPH9" s="11"/>
      <c r="CPI9" s="11"/>
      <c r="CPJ9" s="11"/>
      <c r="CPK9" s="11"/>
      <c r="CPL9" s="11"/>
      <c r="CPM9" s="11"/>
      <c r="CPN9" s="11"/>
      <c r="CPO9" s="11"/>
      <c r="CPP9" s="11"/>
      <c r="CPQ9" s="11"/>
      <c r="CPR9" s="11"/>
      <c r="CPS9" s="11"/>
      <c r="CPT9" s="11"/>
      <c r="CPU9" s="11"/>
      <c r="CPV9" s="11"/>
      <c r="CPW9" s="11"/>
      <c r="CPX9" s="11"/>
      <c r="CPY9" s="11"/>
      <c r="CPZ9" s="11"/>
      <c r="CQA9" s="11"/>
      <c r="CQB9" s="11"/>
      <c r="CQC9" s="11"/>
      <c r="CQD9" s="11"/>
      <c r="CQE9" s="11"/>
      <c r="CQF9" s="11"/>
      <c r="CQG9" s="11"/>
      <c r="CQH9" s="11"/>
      <c r="CQI9" s="11"/>
      <c r="CQJ9" s="11"/>
      <c r="CQK9" s="11"/>
      <c r="CQL9" s="11"/>
      <c r="CQM9" s="11"/>
      <c r="CQN9" s="11"/>
      <c r="CQO9" s="11"/>
      <c r="CQP9" s="11"/>
      <c r="CQQ9" s="11"/>
      <c r="CQR9" s="11"/>
      <c r="CQS9" s="11"/>
      <c r="CQT9" s="11"/>
      <c r="CQU9" s="11"/>
      <c r="CQV9" s="11"/>
      <c r="CQW9" s="11"/>
      <c r="CQX9" s="11"/>
      <c r="CQY9" s="11"/>
      <c r="CQZ9" s="11"/>
      <c r="CRA9" s="11"/>
      <c r="CRB9" s="11"/>
      <c r="CRC9" s="11"/>
      <c r="CRD9" s="11"/>
      <c r="CRE9" s="11"/>
      <c r="CRF9" s="11"/>
      <c r="CRG9" s="11"/>
      <c r="CRH9" s="11"/>
      <c r="CRI9" s="11"/>
      <c r="CRJ9" s="11"/>
      <c r="CRK9" s="11"/>
      <c r="CRL9" s="11"/>
      <c r="CRM9" s="11"/>
      <c r="CRN9" s="11"/>
      <c r="CRO9" s="11"/>
      <c r="CRP9" s="11"/>
      <c r="CRQ9" s="11"/>
      <c r="CRR9" s="11"/>
      <c r="CRS9" s="11"/>
      <c r="CRT9" s="11"/>
      <c r="CRU9" s="11"/>
      <c r="CRV9" s="11"/>
      <c r="CRW9" s="11"/>
      <c r="CRX9" s="11"/>
      <c r="CRY9" s="11"/>
      <c r="CRZ9" s="11"/>
      <c r="CSA9" s="11"/>
      <c r="CSB9" s="11"/>
      <c r="CSC9" s="11"/>
      <c r="CSD9" s="11"/>
      <c r="CSE9" s="11"/>
      <c r="CSF9" s="11"/>
      <c r="CSG9" s="11"/>
      <c r="CSH9" s="11"/>
      <c r="CSI9" s="11"/>
      <c r="CSJ9" s="11"/>
      <c r="CSK9" s="11"/>
      <c r="CSL9" s="11"/>
      <c r="CSM9" s="11"/>
      <c r="CSN9" s="11"/>
      <c r="CSO9" s="11"/>
      <c r="CSP9" s="11"/>
      <c r="CSQ9" s="11"/>
      <c r="CSR9" s="11"/>
      <c r="CSS9" s="11"/>
      <c r="CST9" s="11"/>
      <c r="CSU9" s="11"/>
      <c r="CSV9" s="11"/>
      <c r="CSW9" s="11"/>
      <c r="CSX9" s="11"/>
      <c r="CSY9" s="11"/>
      <c r="CSZ9" s="11"/>
      <c r="CTA9" s="11"/>
      <c r="CTB9" s="11"/>
      <c r="CTC9" s="11"/>
      <c r="CTD9" s="11"/>
      <c r="CTE9" s="11"/>
      <c r="CTF9" s="11"/>
      <c r="CTG9" s="11"/>
      <c r="CTH9" s="11"/>
      <c r="CTI9" s="11"/>
      <c r="CTJ9" s="11"/>
      <c r="CTK9" s="11"/>
      <c r="CTL9" s="11"/>
      <c r="CTM9" s="11"/>
      <c r="CTN9" s="11"/>
      <c r="CTO9" s="11"/>
      <c r="CTP9" s="11"/>
      <c r="CTQ9" s="11"/>
      <c r="CTR9" s="11"/>
      <c r="CTS9" s="11"/>
      <c r="CTT9" s="11"/>
      <c r="CTU9" s="11"/>
      <c r="CTV9" s="11"/>
      <c r="CTW9" s="11"/>
      <c r="CTX9" s="11"/>
      <c r="CTY9" s="11"/>
      <c r="CTZ9" s="11"/>
      <c r="CUA9" s="11"/>
      <c r="CUB9" s="11"/>
      <c r="CUC9" s="11"/>
      <c r="CUD9" s="11"/>
      <c r="CUE9" s="11"/>
      <c r="CUF9" s="11"/>
      <c r="CUG9" s="11"/>
      <c r="CUH9" s="11"/>
      <c r="CUI9" s="11"/>
      <c r="CUJ9" s="11"/>
      <c r="CUK9" s="11"/>
      <c r="CUL9" s="11"/>
      <c r="CUM9" s="11"/>
      <c r="CUN9" s="11"/>
      <c r="CUO9" s="11"/>
      <c r="CUP9" s="11"/>
      <c r="CUQ9" s="11"/>
      <c r="CUR9" s="11"/>
      <c r="CUS9" s="11"/>
      <c r="CUT9" s="11"/>
      <c r="CUU9" s="11"/>
      <c r="CUV9" s="11"/>
      <c r="CUW9" s="11"/>
      <c r="CUX9" s="11"/>
      <c r="CUY9" s="11"/>
      <c r="CUZ9" s="11"/>
      <c r="CVA9" s="11"/>
      <c r="CVB9" s="11"/>
      <c r="CVC9" s="11"/>
      <c r="CVD9" s="11"/>
      <c r="CVE9" s="11"/>
      <c r="CVF9" s="11"/>
      <c r="CVG9" s="11"/>
      <c r="CVH9" s="11"/>
      <c r="CVI9" s="11"/>
      <c r="CVJ9" s="11"/>
      <c r="CVK9" s="11"/>
      <c r="CVL9" s="11"/>
      <c r="CVM9" s="11"/>
      <c r="CVN9" s="11"/>
      <c r="CVO9" s="11"/>
      <c r="CVP9" s="11"/>
      <c r="CVQ9" s="11"/>
      <c r="CVR9" s="11"/>
      <c r="CVS9" s="11"/>
      <c r="CVT9" s="11"/>
      <c r="CVU9" s="11"/>
      <c r="CVV9" s="11"/>
      <c r="CVW9" s="11"/>
      <c r="CVX9" s="11"/>
      <c r="CVY9" s="11"/>
      <c r="CVZ9" s="11"/>
      <c r="CWA9" s="11"/>
      <c r="CWB9" s="11"/>
      <c r="CWC9" s="11"/>
      <c r="CWD9" s="11"/>
      <c r="CWE9" s="11"/>
      <c r="CWF9" s="11"/>
      <c r="CWG9" s="11"/>
      <c r="CWH9" s="11"/>
      <c r="CWI9" s="11"/>
      <c r="CWJ9" s="11"/>
      <c r="CWK9" s="11"/>
      <c r="CWL9" s="11"/>
      <c r="CWM9" s="11"/>
      <c r="CWN9" s="11"/>
      <c r="CWO9" s="11"/>
      <c r="CWP9" s="11"/>
      <c r="CWQ9" s="11"/>
      <c r="CWR9" s="11"/>
      <c r="CWS9" s="11"/>
      <c r="CWT9" s="11"/>
      <c r="CWU9" s="11"/>
      <c r="CWV9" s="11"/>
      <c r="CWW9" s="11"/>
      <c r="CWX9" s="11"/>
      <c r="CWY9" s="11"/>
      <c r="CWZ9" s="11"/>
      <c r="CXA9" s="11"/>
      <c r="CXB9" s="11"/>
      <c r="CXC9" s="11"/>
      <c r="CXD9" s="11"/>
      <c r="CXE9" s="11"/>
      <c r="CXF9" s="11"/>
      <c r="CXG9" s="11"/>
      <c r="CXH9" s="11"/>
      <c r="CXI9" s="11"/>
      <c r="CXJ9" s="11"/>
      <c r="CXK9" s="11"/>
      <c r="CXL9" s="11"/>
      <c r="CXM9" s="11"/>
      <c r="CXN9" s="11"/>
      <c r="CXO9" s="11"/>
      <c r="CXP9" s="11"/>
      <c r="CXQ9" s="11"/>
      <c r="CXR9" s="11"/>
      <c r="CXS9" s="11"/>
      <c r="CXT9" s="11"/>
      <c r="CXU9" s="11"/>
      <c r="CXV9" s="11"/>
      <c r="CXW9" s="11"/>
      <c r="CXX9" s="11"/>
      <c r="CXY9" s="11"/>
      <c r="CXZ9" s="11"/>
      <c r="CYA9" s="11"/>
      <c r="CYB9" s="11"/>
      <c r="CYC9" s="11"/>
      <c r="CYD9" s="11"/>
      <c r="CYE9" s="11"/>
      <c r="CYF9" s="11"/>
      <c r="CYG9" s="11"/>
      <c r="CYH9" s="11"/>
      <c r="CYI9" s="11"/>
      <c r="CYJ9" s="11"/>
      <c r="CYK9" s="11"/>
      <c r="CYL9" s="11"/>
      <c r="CYM9" s="11"/>
      <c r="CYN9" s="11"/>
      <c r="CYO9" s="11"/>
      <c r="CYP9" s="11"/>
      <c r="CYQ9" s="11"/>
      <c r="CYR9" s="11"/>
      <c r="CYS9" s="11"/>
      <c r="CYT9" s="11"/>
      <c r="CYU9" s="11"/>
      <c r="CYV9" s="11"/>
      <c r="CYW9" s="11"/>
      <c r="CYX9" s="11"/>
      <c r="CYY9" s="11"/>
      <c r="CYZ9" s="11"/>
      <c r="CZA9" s="11"/>
      <c r="CZB9" s="11"/>
      <c r="CZC9" s="11"/>
      <c r="CZD9" s="11"/>
      <c r="CZE9" s="11"/>
      <c r="CZF9" s="11"/>
      <c r="CZG9" s="11"/>
      <c r="CZH9" s="11"/>
      <c r="CZI9" s="11"/>
      <c r="CZJ9" s="11"/>
      <c r="CZK9" s="11"/>
      <c r="CZL9" s="11"/>
      <c r="CZM9" s="11"/>
      <c r="CZN9" s="11"/>
      <c r="CZO9" s="11"/>
      <c r="CZP9" s="11"/>
      <c r="CZQ9" s="11"/>
      <c r="CZR9" s="11"/>
      <c r="CZS9" s="11"/>
      <c r="CZT9" s="11"/>
      <c r="CZU9" s="11"/>
      <c r="CZV9" s="11"/>
      <c r="CZW9" s="11"/>
      <c r="CZX9" s="11"/>
      <c r="CZY9" s="11"/>
      <c r="CZZ9" s="11"/>
      <c r="DAA9" s="11"/>
      <c r="DAB9" s="11"/>
      <c r="DAC9" s="11"/>
      <c r="DAD9" s="11"/>
      <c r="DAE9" s="11"/>
      <c r="DAF9" s="11"/>
      <c r="DAG9" s="11"/>
      <c r="DAH9" s="11"/>
      <c r="DAI9" s="11"/>
      <c r="DAJ9" s="11"/>
      <c r="DAK9" s="11"/>
      <c r="DAL9" s="11"/>
      <c r="DAM9" s="11"/>
      <c r="DAN9" s="11"/>
      <c r="DAO9" s="11"/>
      <c r="DAP9" s="11"/>
      <c r="DAQ9" s="11"/>
      <c r="DAR9" s="11"/>
      <c r="DAS9" s="11"/>
      <c r="DAT9" s="11"/>
      <c r="DAU9" s="11"/>
      <c r="DAV9" s="11"/>
      <c r="DAW9" s="11"/>
      <c r="DAX9" s="11"/>
      <c r="DAY9" s="11"/>
      <c r="DAZ9" s="11"/>
      <c r="DBA9" s="11"/>
      <c r="DBB9" s="11"/>
      <c r="DBC9" s="11"/>
      <c r="DBD9" s="11"/>
      <c r="DBE9" s="11"/>
      <c r="DBF9" s="11"/>
      <c r="DBG9" s="11"/>
      <c r="DBH9" s="11"/>
      <c r="DBI9" s="11"/>
      <c r="DBJ9" s="11"/>
      <c r="DBK9" s="11"/>
      <c r="DBL9" s="11"/>
      <c r="DBM9" s="11"/>
      <c r="DBN9" s="11"/>
      <c r="DBO9" s="11"/>
      <c r="DBP9" s="11"/>
      <c r="DBQ9" s="11"/>
      <c r="DBR9" s="11"/>
      <c r="DBS9" s="11"/>
      <c r="DBT9" s="11"/>
      <c r="DBU9" s="11"/>
      <c r="DBV9" s="11"/>
      <c r="DBW9" s="11"/>
      <c r="DBX9" s="11"/>
      <c r="DBY9" s="11"/>
      <c r="DBZ9" s="11"/>
      <c r="DCA9" s="11"/>
      <c r="DCB9" s="11"/>
      <c r="DCC9" s="11"/>
      <c r="DCD9" s="11"/>
      <c r="DCE9" s="11"/>
      <c r="DCF9" s="11"/>
      <c r="DCG9" s="11"/>
      <c r="DCH9" s="11"/>
      <c r="DCI9" s="11"/>
      <c r="DCJ9" s="11"/>
      <c r="DCK9" s="11"/>
      <c r="DCL9" s="11"/>
      <c r="DCM9" s="11"/>
      <c r="DCN9" s="11"/>
      <c r="DCO9" s="11"/>
      <c r="DCP9" s="11"/>
      <c r="DCQ9" s="11"/>
      <c r="DCR9" s="11"/>
      <c r="DCS9" s="11"/>
      <c r="DCT9" s="11"/>
      <c r="DCU9" s="11"/>
      <c r="DCV9" s="11"/>
      <c r="DCW9" s="11"/>
      <c r="DCX9" s="11"/>
      <c r="DCY9" s="11"/>
      <c r="DCZ9" s="11"/>
      <c r="DDA9" s="11"/>
      <c r="DDB9" s="11"/>
      <c r="DDC9" s="11"/>
      <c r="DDD9" s="11"/>
      <c r="DDE9" s="11"/>
      <c r="DDF9" s="11"/>
      <c r="DDG9" s="11"/>
      <c r="DDH9" s="11"/>
      <c r="DDI9" s="11"/>
      <c r="DDJ9" s="11"/>
      <c r="DDK9" s="11"/>
      <c r="DDL9" s="11"/>
      <c r="DDM9" s="11"/>
      <c r="DDN9" s="11"/>
      <c r="DDO9" s="11"/>
      <c r="DDP9" s="11"/>
      <c r="DDQ9" s="11"/>
      <c r="DDR9" s="11"/>
      <c r="DDS9" s="11"/>
      <c r="DDT9" s="11"/>
      <c r="DDU9" s="11"/>
      <c r="DDV9" s="11"/>
      <c r="DDW9" s="11"/>
      <c r="DDX9" s="11"/>
      <c r="DDY9" s="11"/>
      <c r="DDZ9" s="11"/>
      <c r="DEA9" s="11"/>
      <c r="DEB9" s="11"/>
      <c r="DEC9" s="11"/>
      <c r="DED9" s="11"/>
      <c r="DEE9" s="11"/>
      <c r="DEF9" s="11"/>
      <c r="DEG9" s="11"/>
      <c r="DEH9" s="11"/>
      <c r="DEI9" s="11"/>
      <c r="DEJ9" s="11"/>
      <c r="DEK9" s="11"/>
      <c r="DEL9" s="11"/>
      <c r="DEM9" s="11"/>
      <c r="DEN9" s="11"/>
      <c r="DEO9" s="11"/>
      <c r="DEP9" s="11"/>
      <c r="DEQ9" s="11"/>
      <c r="DER9" s="11"/>
      <c r="DES9" s="11"/>
      <c r="DET9" s="11"/>
      <c r="DEU9" s="11"/>
      <c r="DEV9" s="11"/>
      <c r="DEW9" s="11"/>
      <c r="DEX9" s="11"/>
      <c r="DEY9" s="11"/>
      <c r="DEZ9" s="11"/>
      <c r="DFA9" s="11"/>
      <c r="DFB9" s="11"/>
      <c r="DFC9" s="11"/>
      <c r="DFD9" s="11"/>
      <c r="DFE9" s="11"/>
      <c r="DFF9" s="11"/>
      <c r="DFG9" s="11"/>
      <c r="DFH9" s="11"/>
      <c r="DFI9" s="11"/>
      <c r="DFJ9" s="11"/>
      <c r="DFK9" s="11"/>
      <c r="DFL9" s="11"/>
      <c r="DFM9" s="11"/>
      <c r="DFN9" s="11"/>
      <c r="DFO9" s="11"/>
      <c r="DFP9" s="11"/>
      <c r="DFQ9" s="11"/>
      <c r="DFR9" s="11"/>
      <c r="DFS9" s="11"/>
      <c r="DFT9" s="11"/>
      <c r="DFU9" s="11"/>
      <c r="DFV9" s="11"/>
      <c r="DFW9" s="11"/>
      <c r="DFX9" s="11"/>
      <c r="DFY9" s="11"/>
      <c r="DFZ9" s="11"/>
      <c r="DGA9" s="11"/>
      <c r="DGB9" s="11"/>
      <c r="DGC9" s="11"/>
      <c r="DGD9" s="11"/>
      <c r="DGE9" s="11"/>
      <c r="DGF9" s="11"/>
      <c r="DGG9" s="11"/>
      <c r="DGH9" s="11"/>
      <c r="DGI9" s="11"/>
      <c r="DGJ9" s="11"/>
      <c r="DGK9" s="11"/>
      <c r="DGL9" s="11"/>
      <c r="DGM9" s="11"/>
      <c r="DGN9" s="11"/>
      <c r="DGO9" s="11"/>
      <c r="DGP9" s="11"/>
      <c r="DGQ9" s="11"/>
      <c r="DGR9" s="11"/>
      <c r="DGS9" s="11"/>
      <c r="DGT9" s="11"/>
      <c r="DGU9" s="11"/>
      <c r="DGV9" s="11"/>
      <c r="DGW9" s="11"/>
      <c r="DGX9" s="11"/>
      <c r="DGY9" s="11"/>
      <c r="DGZ9" s="11"/>
      <c r="DHA9" s="11"/>
      <c r="DHB9" s="11"/>
      <c r="DHC9" s="11"/>
      <c r="DHD9" s="11"/>
      <c r="DHE9" s="11"/>
      <c r="DHF9" s="11"/>
      <c r="DHG9" s="11"/>
      <c r="DHH9" s="11"/>
      <c r="DHI9" s="11"/>
      <c r="DHJ9" s="11"/>
      <c r="DHK9" s="11"/>
      <c r="DHL9" s="11"/>
      <c r="DHM9" s="11"/>
      <c r="DHN9" s="11"/>
      <c r="DHO9" s="11"/>
      <c r="DHP9" s="11"/>
      <c r="DHQ9" s="11"/>
      <c r="DHR9" s="11"/>
      <c r="DHS9" s="11"/>
      <c r="DHT9" s="11"/>
      <c r="DHU9" s="11"/>
      <c r="DHV9" s="11"/>
      <c r="DHW9" s="11"/>
      <c r="DHX9" s="11"/>
      <c r="DHY9" s="11"/>
      <c r="DHZ9" s="11"/>
      <c r="DIA9" s="11"/>
      <c r="DIB9" s="11"/>
      <c r="DIC9" s="11"/>
      <c r="DID9" s="11"/>
      <c r="DIE9" s="11"/>
      <c r="DIF9" s="11"/>
      <c r="DIG9" s="11"/>
      <c r="DIH9" s="11"/>
      <c r="DII9" s="11"/>
      <c r="DIJ9" s="11"/>
      <c r="DIK9" s="11"/>
      <c r="DIL9" s="11"/>
      <c r="DIM9" s="11"/>
      <c r="DIN9" s="11"/>
      <c r="DIO9" s="11"/>
      <c r="DIP9" s="11"/>
      <c r="DIQ9" s="11"/>
      <c r="DIR9" s="11"/>
      <c r="DIS9" s="11"/>
      <c r="DIT9" s="11"/>
      <c r="DIU9" s="11"/>
      <c r="DIV9" s="11"/>
      <c r="DIW9" s="11"/>
      <c r="DIX9" s="11"/>
      <c r="DIY9" s="11"/>
      <c r="DIZ9" s="11"/>
      <c r="DJA9" s="11"/>
      <c r="DJB9" s="11"/>
      <c r="DJC9" s="11"/>
      <c r="DJD9" s="11"/>
      <c r="DJE9" s="11"/>
      <c r="DJF9" s="11"/>
      <c r="DJG9" s="11"/>
      <c r="DJH9" s="11"/>
      <c r="DJI9" s="11"/>
      <c r="DJJ9" s="11"/>
      <c r="DJK9" s="11"/>
      <c r="DJL9" s="11"/>
      <c r="DJM9" s="11"/>
      <c r="DJN9" s="11"/>
      <c r="DJO9" s="11"/>
      <c r="DJP9" s="11"/>
      <c r="DJQ9" s="11"/>
      <c r="DJR9" s="11"/>
      <c r="DJS9" s="11"/>
      <c r="DJT9" s="11"/>
      <c r="DJU9" s="11"/>
      <c r="DJV9" s="11"/>
      <c r="DJW9" s="11"/>
      <c r="DJX9" s="11"/>
      <c r="DJY9" s="11"/>
      <c r="DJZ9" s="11"/>
      <c r="DKA9" s="11"/>
      <c r="DKB9" s="11"/>
      <c r="DKC9" s="11"/>
      <c r="DKD9" s="11"/>
      <c r="DKE9" s="11"/>
      <c r="DKF9" s="11"/>
      <c r="DKG9" s="11"/>
      <c r="DKH9" s="11"/>
      <c r="DKI9" s="11"/>
      <c r="DKJ9" s="11"/>
      <c r="DKK9" s="11"/>
      <c r="DKL9" s="11"/>
      <c r="DKM9" s="11"/>
      <c r="DKN9" s="11"/>
      <c r="DKO9" s="11"/>
      <c r="DKP9" s="11"/>
      <c r="DKQ9" s="11"/>
      <c r="DKR9" s="11"/>
      <c r="DKS9" s="11"/>
      <c r="DKT9" s="11"/>
      <c r="DKU9" s="11"/>
      <c r="DKV9" s="11"/>
      <c r="DKW9" s="11"/>
      <c r="DKX9" s="11"/>
      <c r="DKY9" s="11"/>
      <c r="DKZ9" s="11"/>
      <c r="DLA9" s="11"/>
      <c r="DLB9" s="11"/>
      <c r="DLC9" s="11"/>
      <c r="DLD9" s="11"/>
      <c r="DLE9" s="11"/>
      <c r="DLF9" s="11"/>
      <c r="DLG9" s="11"/>
      <c r="DLH9" s="11"/>
      <c r="DLI9" s="11"/>
      <c r="DLJ9" s="11"/>
      <c r="DLK9" s="11"/>
      <c r="DLL9" s="11"/>
      <c r="DLM9" s="11"/>
      <c r="DLN9" s="11"/>
      <c r="DLO9" s="11"/>
      <c r="DLP9" s="11"/>
      <c r="DLQ9" s="11"/>
      <c r="DLR9" s="11"/>
      <c r="DLS9" s="11"/>
      <c r="DLT9" s="11"/>
      <c r="DLU9" s="11"/>
      <c r="DLV9" s="11"/>
      <c r="DLW9" s="11"/>
      <c r="DLX9" s="11"/>
      <c r="DLY9" s="11"/>
      <c r="DLZ9" s="11"/>
      <c r="DMA9" s="11"/>
      <c r="DMB9" s="11"/>
      <c r="DMC9" s="11"/>
      <c r="DMD9" s="11"/>
      <c r="DME9" s="11"/>
      <c r="DMF9" s="11"/>
      <c r="DMG9" s="11"/>
      <c r="DMH9" s="11"/>
      <c r="DMI9" s="11"/>
      <c r="DMJ9" s="11"/>
      <c r="DMK9" s="11"/>
      <c r="DML9" s="11"/>
      <c r="DMM9" s="11"/>
      <c r="DMN9" s="11"/>
      <c r="DMO9" s="11"/>
      <c r="DMP9" s="11"/>
      <c r="DMQ9" s="11"/>
      <c r="DMR9" s="11"/>
      <c r="DMS9" s="11"/>
      <c r="DMT9" s="11"/>
      <c r="DMU9" s="11"/>
      <c r="DMV9" s="11"/>
      <c r="DMW9" s="11"/>
      <c r="DMX9" s="11"/>
      <c r="DMY9" s="11"/>
      <c r="DMZ9" s="11"/>
      <c r="DNA9" s="11"/>
      <c r="DNB9" s="11"/>
      <c r="DNC9" s="11"/>
      <c r="DND9" s="11"/>
      <c r="DNE9" s="11"/>
      <c r="DNF9" s="11"/>
      <c r="DNG9" s="11"/>
      <c r="DNH9" s="11"/>
      <c r="DNI9" s="11"/>
      <c r="DNJ9" s="11"/>
      <c r="DNK9" s="11"/>
      <c r="DNL9" s="11"/>
      <c r="DNM9" s="11"/>
      <c r="DNN9" s="11"/>
      <c r="DNO9" s="11"/>
      <c r="DNP9" s="11"/>
      <c r="DNQ9" s="11"/>
      <c r="DNR9" s="11"/>
      <c r="DNS9" s="11"/>
      <c r="DNT9" s="11"/>
      <c r="DNU9" s="11"/>
      <c r="DNV9" s="11"/>
      <c r="DNW9" s="11"/>
      <c r="DNX9" s="11"/>
      <c r="DNY9" s="11"/>
      <c r="DNZ9" s="11"/>
      <c r="DOA9" s="11"/>
      <c r="DOB9" s="11"/>
      <c r="DOC9" s="11"/>
      <c r="DOD9" s="11"/>
      <c r="DOE9" s="11"/>
      <c r="DOF9" s="11"/>
      <c r="DOG9" s="11"/>
      <c r="DOH9" s="11"/>
      <c r="DOI9" s="11"/>
      <c r="DOJ9" s="11"/>
      <c r="DOK9" s="11"/>
      <c r="DOL9" s="11"/>
      <c r="DOM9" s="11"/>
      <c r="DON9" s="11"/>
      <c r="DOO9" s="11"/>
      <c r="DOP9" s="11"/>
      <c r="DOQ9" s="11"/>
      <c r="DOR9" s="11"/>
      <c r="DOS9" s="11"/>
      <c r="DOT9" s="11"/>
      <c r="DOU9" s="11"/>
      <c r="DOV9" s="11"/>
      <c r="DOW9" s="11"/>
      <c r="DOX9" s="11"/>
      <c r="DOY9" s="11"/>
      <c r="DOZ9" s="11"/>
      <c r="DPA9" s="11"/>
      <c r="DPB9" s="11"/>
      <c r="DPC9" s="11"/>
      <c r="DPD9" s="11"/>
      <c r="DPE9" s="11"/>
      <c r="DPF9" s="11"/>
      <c r="DPG9" s="11"/>
      <c r="DPH9" s="11"/>
      <c r="DPI9" s="11"/>
      <c r="DPJ9" s="11"/>
      <c r="DPK9" s="11"/>
      <c r="DPL9" s="11"/>
      <c r="DPM9" s="11"/>
      <c r="DPN9" s="11"/>
      <c r="DPO9" s="11"/>
      <c r="DPP9" s="11"/>
      <c r="DPQ9" s="11"/>
      <c r="DPR9" s="11"/>
      <c r="DPS9" s="11"/>
      <c r="DPT9" s="11"/>
      <c r="DPU9" s="11"/>
      <c r="DPV9" s="11"/>
      <c r="DPW9" s="11"/>
      <c r="DPX9" s="11"/>
      <c r="DPY9" s="11"/>
      <c r="DPZ9" s="11"/>
      <c r="DQA9" s="11"/>
      <c r="DQB9" s="11"/>
      <c r="DQC9" s="11"/>
      <c r="DQD9" s="11"/>
      <c r="DQE9" s="11"/>
      <c r="DQF9" s="11"/>
      <c r="DQG9" s="11"/>
      <c r="DQH9" s="11"/>
      <c r="DQI9" s="11"/>
      <c r="DQJ9" s="11"/>
      <c r="DQK9" s="11"/>
      <c r="DQL9" s="11"/>
      <c r="DQM9" s="11"/>
      <c r="DQN9" s="11"/>
      <c r="DQO9" s="11"/>
      <c r="DQP9" s="11"/>
      <c r="DQQ9" s="11"/>
      <c r="DQR9" s="11"/>
      <c r="DQS9" s="11"/>
      <c r="DQT9" s="11"/>
      <c r="DQU9" s="11"/>
      <c r="DQV9" s="11"/>
      <c r="DQW9" s="11"/>
      <c r="DQX9" s="11"/>
      <c r="DQY9" s="11"/>
      <c r="DQZ9" s="11"/>
      <c r="DRA9" s="11"/>
      <c r="DRB9" s="11"/>
      <c r="DRC9" s="11"/>
      <c r="DRD9" s="11"/>
      <c r="DRE9" s="11"/>
      <c r="DRF9" s="11"/>
      <c r="DRG9" s="11"/>
      <c r="DRH9" s="11"/>
      <c r="DRI9" s="11"/>
      <c r="DRJ9" s="11"/>
      <c r="DRK9" s="11"/>
      <c r="DRL9" s="11"/>
      <c r="DRM9" s="11"/>
      <c r="DRN9" s="11"/>
      <c r="DRO9" s="11"/>
      <c r="DRP9" s="11"/>
      <c r="DRQ9" s="11"/>
      <c r="DRR9" s="11"/>
      <c r="DRS9" s="11"/>
      <c r="DRT9" s="11"/>
      <c r="DRU9" s="11"/>
      <c r="DRV9" s="11"/>
      <c r="DRW9" s="11"/>
      <c r="DRX9" s="11"/>
      <c r="DRY9" s="11"/>
      <c r="DRZ9" s="11"/>
      <c r="DSA9" s="11"/>
      <c r="DSB9" s="11"/>
      <c r="DSC9" s="11"/>
      <c r="DSD9" s="11"/>
      <c r="DSE9" s="11"/>
      <c r="DSF9" s="11"/>
      <c r="DSG9" s="11"/>
      <c r="DSH9" s="11"/>
      <c r="DSI9" s="11"/>
      <c r="DSJ9" s="11"/>
      <c r="DSK9" s="11"/>
      <c r="DSL9" s="11"/>
      <c r="DSM9" s="11"/>
      <c r="DSN9" s="11"/>
      <c r="DSO9" s="11"/>
      <c r="DSP9" s="11"/>
      <c r="DSQ9" s="11"/>
      <c r="DSR9" s="11"/>
      <c r="DSS9" s="11"/>
      <c r="DST9" s="11"/>
      <c r="DSU9" s="11"/>
      <c r="DSV9" s="11"/>
      <c r="DSW9" s="11"/>
      <c r="DSX9" s="11"/>
      <c r="DSY9" s="11"/>
      <c r="DSZ9" s="11"/>
      <c r="DTA9" s="11"/>
      <c r="DTB9" s="11"/>
      <c r="DTC9" s="11"/>
      <c r="DTD9" s="11"/>
      <c r="DTE9" s="11"/>
      <c r="DTF9" s="11"/>
      <c r="DTG9" s="11"/>
      <c r="DTH9" s="11"/>
      <c r="DTI9" s="11"/>
      <c r="DTJ9" s="11"/>
      <c r="DTK9" s="11"/>
      <c r="DTL9" s="11"/>
      <c r="DTM9" s="11"/>
      <c r="DTN9" s="11"/>
      <c r="DTO9" s="11"/>
      <c r="DTP9" s="11"/>
      <c r="DTQ9" s="11"/>
      <c r="DTR9" s="11"/>
      <c r="DTS9" s="11"/>
      <c r="DTT9" s="11"/>
      <c r="DTU9" s="11"/>
      <c r="DTV9" s="11"/>
      <c r="DTW9" s="11"/>
      <c r="DTX9" s="11"/>
      <c r="DTY9" s="11"/>
      <c r="DTZ9" s="11"/>
      <c r="DUA9" s="11"/>
      <c r="DUB9" s="11"/>
      <c r="DUC9" s="11"/>
      <c r="DUD9" s="11"/>
      <c r="DUE9" s="11"/>
      <c r="DUF9" s="11"/>
      <c r="DUG9" s="11"/>
      <c r="DUH9" s="11"/>
      <c r="DUI9" s="11"/>
      <c r="DUJ9" s="11"/>
      <c r="DUK9" s="11"/>
      <c r="DUL9" s="11"/>
      <c r="DUM9" s="11"/>
      <c r="DUN9" s="11"/>
      <c r="DUO9" s="11"/>
      <c r="DUP9" s="11"/>
      <c r="DUQ9" s="11"/>
      <c r="DUR9" s="11"/>
      <c r="DUS9" s="11"/>
      <c r="DUT9" s="11"/>
      <c r="DUU9" s="11"/>
      <c r="DUV9" s="11"/>
      <c r="DUW9" s="11"/>
      <c r="DUX9" s="11"/>
      <c r="DUY9" s="11"/>
      <c r="DUZ9" s="11"/>
      <c r="DVA9" s="11"/>
      <c r="DVB9" s="11"/>
      <c r="DVC9" s="11"/>
      <c r="DVD9" s="11"/>
      <c r="DVE9" s="11"/>
      <c r="DVF9" s="11"/>
      <c r="DVG9" s="11"/>
      <c r="DVH9" s="11"/>
      <c r="DVI9" s="11"/>
      <c r="DVJ9" s="11"/>
      <c r="DVK9" s="11"/>
      <c r="DVL9" s="11"/>
      <c r="DVM9" s="11"/>
      <c r="DVN9" s="11"/>
      <c r="DVO9" s="11"/>
      <c r="DVP9" s="11"/>
      <c r="DVQ9" s="11"/>
      <c r="DVR9" s="11"/>
      <c r="DVS9" s="11"/>
      <c r="DVT9" s="11"/>
      <c r="DVU9" s="11"/>
      <c r="DVV9" s="11"/>
      <c r="DVW9" s="11"/>
      <c r="DVX9" s="11"/>
      <c r="DVY9" s="11"/>
      <c r="DVZ9" s="11"/>
      <c r="DWA9" s="11"/>
      <c r="DWB9" s="11"/>
      <c r="DWC9" s="11"/>
      <c r="DWD9" s="11"/>
      <c r="DWE9" s="11"/>
      <c r="DWF9" s="11"/>
      <c r="DWG9" s="11"/>
      <c r="DWH9" s="11"/>
      <c r="DWI9" s="11"/>
      <c r="DWJ9" s="11"/>
      <c r="DWK9" s="11"/>
      <c r="DWL9" s="11"/>
      <c r="DWM9" s="11"/>
      <c r="DWN9" s="11"/>
      <c r="DWO9" s="11"/>
      <c r="DWP9" s="11"/>
      <c r="DWQ9" s="11"/>
      <c r="DWR9" s="11"/>
      <c r="DWS9" s="11"/>
      <c r="DWT9" s="11"/>
      <c r="DWU9" s="11"/>
      <c r="DWV9" s="11"/>
      <c r="DWW9" s="11"/>
      <c r="DWX9" s="11"/>
      <c r="DWY9" s="11"/>
      <c r="DWZ9" s="11"/>
      <c r="DXA9" s="11"/>
      <c r="DXB9" s="11"/>
      <c r="DXC9" s="11"/>
      <c r="DXD9" s="11"/>
      <c r="DXE9" s="11"/>
      <c r="DXF9" s="11"/>
      <c r="DXG9" s="11"/>
      <c r="DXH9" s="11"/>
      <c r="DXI9" s="11"/>
      <c r="DXJ9" s="11"/>
      <c r="DXK9" s="11"/>
      <c r="DXL9" s="11"/>
      <c r="DXM9" s="11"/>
      <c r="DXN9" s="11"/>
      <c r="DXO9" s="11"/>
      <c r="DXP9" s="11"/>
      <c r="DXQ9" s="11"/>
      <c r="DXR9" s="11"/>
      <c r="DXS9" s="11"/>
      <c r="DXT9" s="11"/>
      <c r="DXU9" s="11"/>
      <c r="DXV9" s="11"/>
      <c r="DXW9" s="11"/>
      <c r="DXX9" s="11"/>
      <c r="DXY9" s="11"/>
      <c r="DXZ9" s="11"/>
      <c r="DYA9" s="11"/>
      <c r="DYB9" s="11"/>
      <c r="DYC9" s="11"/>
      <c r="DYD9" s="11"/>
      <c r="DYE9" s="11"/>
      <c r="DYF9" s="11"/>
      <c r="DYG9" s="11"/>
      <c r="DYH9" s="11"/>
      <c r="DYI9" s="11"/>
      <c r="DYJ9" s="11"/>
      <c r="DYK9" s="11"/>
      <c r="DYL9" s="11"/>
      <c r="DYM9" s="11"/>
      <c r="DYN9" s="11"/>
      <c r="DYO9" s="11"/>
      <c r="DYP9" s="11"/>
      <c r="DYQ9" s="11"/>
      <c r="DYR9" s="11"/>
      <c r="DYS9" s="11"/>
      <c r="DYT9" s="11"/>
      <c r="DYU9" s="11"/>
      <c r="DYV9" s="11"/>
      <c r="DYW9" s="11"/>
      <c r="DYX9" s="11"/>
      <c r="DYY9" s="11"/>
      <c r="DYZ9" s="11"/>
      <c r="DZA9" s="11"/>
      <c r="DZB9" s="11"/>
      <c r="DZC9" s="11"/>
      <c r="DZD9" s="11"/>
      <c r="DZE9" s="11"/>
      <c r="DZF9" s="11"/>
      <c r="DZG9" s="11"/>
      <c r="DZH9" s="11"/>
      <c r="DZI9" s="11"/>
      <c r="DZJ9" s="11"/>
      <c r="DZK9" s="11"/>
      <c r="DZL9" s="11"/>
      <c r="DZM9" s="11"/>
      <c r="DZN9" s="11"/>
      <c r="DZO9" s="11"/>
      <c r="DZP9" s="11"/>
      <c r="DZQ9" s="11"/>
      <c r="DZR9" s="11"/>
      <c r="DZS9" s="11"/>
      <c r="DZT9" s="11"/>
      <c r="DZU9" s="11"/>
      <c r="DZV9" s="11"/>
      <c r="DZW9" s="11"/>
      <c r="DZX9" s="11"/>
      <c r="DZY9" s="11"/>
      <c r="DZZ9" s="11"/>
      <c r="EAA9" s="11"/>
      <c r="EAB9" s="11"/>
      <c r="EAC9" s="11"/>
      <c r="EAD9" s="11"/>
      <c r="EAE9" s="11"/>
      <c r="EAF9" s="11"/>
      <c r="EAG9" s="11"/>
      <c r="EAH9" s="11"/>
      <c r="EAI9" s="11"/>
      <c r="EAJ9" s="11"/>
      <c r="EAK9" s="11"/>
      <c r="EAL9" s="11"/>
      <c r="EAM9" s="11"/>
      <c r="EAN9" s="11"/>
      <c r="EAO9" s="11"/>
      <c r="EAP9" s="11"/>
      <c r="EAQ9" s="11"/>
      <c r="EAR9" s="11"/>
      <c r="EAS9" s="11"/>
      <c r="EAT9" s="11"/>
      <c r="EAU9" s="11"/>
      <c r="EAV9" s="11"/>
      <c r="EAW9" s="11"/>
      <c r="EAX9" s="11"/>
      <c r="EAY9" s="11"/>
      <c r="EAZ9" s="11"/>
      <c r="EBA9" s="11"/>
      <c r="EBB9" s="11"/>
      <c r="EBC9" s="11"/>
      <c r="EBD9" s="11"/>
      <c r="EBE9" s="11"/>
      <c r="EBF9" s="11"/>
      <c r="EBG9" s="11"/>
      <c r="EBH9" s="11"/>
      <c r="EBI9" s="11"/>
      <c r="EBJ9" s="11"/>
      <c r="EBK9" s="11"/>
      <c r="EBL9" s="11"/>
      <c r="EBM9" s="11"/>
      <c r="EBN9" s="11"/>
      <c r="EBO9" s="11"/>
      <c r="EBP9" s="11"/>
      <c r="EBQ9" s="11"/>
      <c r="EBR9" s="11"/>
      <c r="EBS9" s="11"/>
      <c r="EBT9" s="11"/>
      <c r="EBU9" s="11"/>
      <c r="EBV9" s="11"/>
      <c r="EBW9" s="11"/>
      <c r="EBX9" s="11"/>
      <c r="EBY9" s="11"/>
      <c r="EBZ9" s="11"/>
      <c r="ECA9" s="11"/>
      <c r="ECB9" s="11"/>
      <c r="ECC9" s="11"/>
      <c r="ECD9" s="11"/>
      <c r="ECE9" s="11"/>
      <c r="ECF9" s="11"/>
      <c r="ECG9" s="11"/>
      <c r="ECH9" s="11"/>
      <c r="ECI9" s="11"/>
      <c r="ECJ9" s="11"/>
      <c r="ECK9" s="11"/>
      <c r="ECL9" s="11"/>
      <c r="ECM9" s="11"/>
      <c r="ECN9" s="11"/>
      <c r="ECO9" s="11"/>
      <c r="ECP9" s="11"/>
      <c r="ECQ9" s="11"/>
      <c r="ECR9" s="11"/>
      <c r="ECS9" s="11"/>
      <c r="ECT9" s="11"/>
      <c r="ECU9" s="11"/>
      <c r="ECV9" s="11"/>
      <c r="ECW9" s="11"/>
      <c r="ECX9" s="11"/>
      <c r="ECY9" s="11"/>
      <c r="ECZ9" s="11"/>
      <c r="EDA9" s="11"/>
      <c r="EDB9" s="11"/>
      <c r="EDC9" s="11"/>
      <c r="EDD9" s="11"/>
      <c r="EDE9" s="11"/>
      <c r="EDF9" s="11"/>
      <c r="EDG9" s="11"/>
      <c r="EDH9" s="11"/>
      <c r="EDI9" s="11"/>
      <c r="EDJ9" s="11"/>
      <c r="EDK9" s="11"/>
      <c r="EDL9" s="11"/>
      <c r="EDM9" s="11"/>
      <c r="EDN9" s="11"/>
      <c r="EDO9" s="11"/>
      <c r="EDP9" s="11"/>
      <c r="EDQ9" s="11"/>
      <c r="EDR9" s="11"/>
      <c r="EDS9" s="11"/>
      <c r="EDT9" s="11"/>
      <c r="EDU9" s="11"/>
      <c r="EDV9" s="11"/>
      <c r="EDW9" s="11"/>
      <c r="EDX9" s="11"/>
      <c r="EDY9" s="11"/>
      <c r="EDZ9" s="11"/>
      <c r="EEA9" s="11"/>
      <c r="EEB9" s="11"/>
      <c r="EEC9" s="11"/>
      <c r="EED9" s="11"/>
      <c r="EEE9" s="11"/>
      <c r="EEF9" s="11"/>
      <c r="EEG9" s="11"/>
      <c r="EEH9" s="11"/>
      <c r="EEI9" s="11"/>
      <c r="EEJ9" s="11"/>
      <c r="EEK9" s="11"/>
      <c r="EEL9" s="11"/>
      <c r="EEM9" s="11"/>
      <c r="EEN9" s="11"/>
      <c r="EEO9" s="11"/>
      <c r="EEP9" s="11"/>
      <c r="EEQ9" s="11"/>
      <c r="EER9" s="11"/>
      <c r="EES9" s="11"/>
      <c r="EET9" s="11"/>
      <c r="EEU9" s="11"/>
      <c r="EEV9" s="11"/>
      <c r="EEW9" s="11"/>
      <c r="EEX9" s="11"/>
      <c r="EEY9" s="11"/>
      <c r="EEZ9" s="11"/>
      <c r="EFA9" s="11"/>
      <c r="EFB9" s="11"/>
      <c r="EFC9" s="11"/>
      <c r="EFD9" s="11"/>
      <c r="EFE9" s="11"/>
      <c r="EFF9" s="11"/>
      <c r="EFG9" s="11"/>
      <c r="EFH9" s="11"/>
      <c r="EFI9" s="11"/>
      <c r="EFJ9" s="11"/>
      <c r="EFK9" s="11"/>
      <c r="EFL9" s="11"/>
      <c r="EFM9" s="11"/>
      <c r="EFN9" s="11"/>
      <c r="EFO9" s="11"/>
      <c r="EFP9" s="11"/>
      <c r="EFQ9" s="11"/>
      <c r="EFR9" s="11"/>
      <c r="EFS9" s="11"/>
      <c r="EFT9" s="11"/>
      <c r="EFU9" s="11"/>
      <c r="EFV9" s="11"/>
      <c r="EFW9" s="11"/>
      <c r="EFX9" s="11"/>
      <c r="EFY9" s="11"/>
      <c r="EFZ9" s="11"/>
      <c r="EGA9" s="11"/>
      <c r="EGB9" s="11"/>
      <c r="EGC9" s="11"/>
      <c r="EGD9" s="11"/>
      <c r="EGE9" s="11"/>
      <c r="EGF9" s="11"/>
      <c r="EGG9" s="11"/>
      <c r="EGH9" s="11"/>
      <c r="EGI9" s="11"/>
      <c r="EGJ9" s="11"/>
      <c r="EGK9" s="11"/>
      <c r="EGL9" s="11"/>
      <c r="EGM9" s="11"/>
      <c r="EGN9" s="11"/>
      <c r="EGO9" s="11"/>
      <c r="EGP9" s="11"/>
      <c r="EGQ9" s="11"/>
      <c r="EGR9" s="11"/>
      <c r="EGS9" s="11"/>
      <c r="EGT9" s="11"/>
      <c r="EGU9" s="11"/>
      <c r="EGV9" s="11"/>
      <c r="EGW9" s="11"/>
      <c r="EGX9" s="11"/>
      <c r="EGY9" s="11"/>
      <c r="EGZ9" s="11"/>
      <c r="EHA9" s="11"/>
      <c r="EHB9" s="11"/>
      <c r="EHC9" s="11"/>
      <c r="EHD9" s="11"/>
      <c r="EHE9" s="11"/>
      <c r="EHF9" s="11"/>
      <c r="EHG9" s="11"/>
      <c r="EHH9" s="11"/>
      <c r="EHI9" s="11"/>
      <c r="EHJ9" s="11"/>
      <c r="EHK9" s="11"/>
      <c r="EHL9" s="11"/>
      <c r="EHM9" s="11"/>
      <c r="EHN9" s="11"/>
      <c r="EHO9" s="11"/>
      <c r="EHP9" s="11"/>
      <c r="EHQ9" s="11"/>
      <c r="EHR9" s="11"/>
      <c r="EHS9" s="11"/>
      <c r="EHT9" s="11"/>
      <c r="EHU9" s="11"/>
      <c r="EHV9" s="11"/>
      <c r="EHW9" s="11"/>
      <c r="EHX9" s="11"/>
      <c r="EHY9" s="11"/>
      <c r="EHZ9" s="11"/>
      <c r="EIA9" s="11"/>
      <c r="EIB9" s="11"/>
      <c r="EIC9" s="11"/>
      <c r="EID9" s="11"/>
      <c r="EIE9" s="11"/>
      <c r="EIF9" s="11"/>
      <c r="EIG9" s="11"/>
      <c r="EIH9" s="11"/>
      <c r="EII9" s="11"/>
      <c r="EIJ9" s="11"/>
      <c r="EIK9" s="11"/>
      <c r="EIL9" s="11"/>
      <c r="EIM9" s="11"/>
      <c r="EIN9" s="11"/>
      <c r="EIO9" s="11"/>
      <c r="EIP9" s="11"/>
      <c r="EIQ9" s="11"/>
      <c r="EIR9" s="11"/>
      <c r="EIS9" s="11"/>
      <c r="EIT9" s="11"/>
      <c r="EIU9" s="11"/>
      <c r="EIV9" s="11"/>
      <c r="EIW9" s="11"/>
      <c r="EIX9" s="11"/>
      <c r="EIY9" s="11"/>
      <c r="EIZ9" s="11"/>
      <c r="EJA9" s="11"/>
      <c r="EJB9" s="11"/>
      <c r="EJC9" s="11"/>
      <c r="EJD9" s="11"/>
      <c r="EJE9" s="11"/>
      <c r="EJF9" s="11"/>
      <c r="EJG9" s="11"/>
      <c r="EJH9" s="11"/>
      <c r="EJI9" s="11"/>
      <c r="EJJ9" s="11"/>
      <c r="EJK9" s="11"/>
      <c r="EJL9" s="11"/>
      <c r="EJM9" s="11"/>
      <c r="EJN9" s="11"/>
      <c r="EJO9" s="11"/>
      <c r="EJP9" s="11"/>
      <c r="EJQ9" s="11"/>
      <c r="EJR9" s="11"/>
      <c r="EJS9" s="11"/>
      <c r="EJT9" s="11"/>
      <c r="EJU9" s="11"/>
      <c r="EJV9" s="11"/>
      <c r="EJW9" s="11"/>
      <c r="EJX9" s="11"/>
      <c r="EJY9" s="11"/>
      <c r="EJZ9" s="11"/>
      <c r="EKA9" s="11"/>
      <c r="EKB9" s="11"/>
      <c r="EKC9" s="11"/>
      <c r="EKD9" s="11"/>
      <c r="EKE9" s="11"/>
      <c r="EKF9" s="11"/>
      <c r="EKG9" s="11"/>
      <c r="EKH9" s="11"/>
      <c r="EKI9" s="11"/>
      <c r="EKJ9" s="11"/>
      <c r="EKK9" s="11"/>
      <c r="EKL9" s="11"/>
      <c r="EKM9" s="11"/>
      <c r="EKN9" s="11"/>
      <c r="EKO9" s="11"/>
      <c r="EKP9" s="11"/>
      <c r="EKQ9" s="11"/>
      <c r="EKR9" s="11"/>
      <c r="EKS9" s="11"/>
      <c r="EKT9" s="11"/>
      <c r="EKU9" s="11"/>
      <c r="EKV9" s="11"/>
      <c r="EKW9" s="11"/>
      <c r="EKX9" s="11"/>
      <c r="EKY9" s="11"/>
      <c r="EKZ9" s="11"/>
      <c r="ELA9" s="11"/>
      <c r="ELB9" s="11"/>
      <c r="ELC9" s="11"/>
      <c r="ELD9" s="11"/>
      <c r="ELE9" s="11"/>
      <c r="ELF9" s="11"/>
      <c r="ELG9" s="11"/>
      <c r="ELH9" s="11"/>
      <c r="ELI9" s="11"/>
      <c r="ELJ9" s="11"/>
      <c r="ELK9" s="11"/>
      <c r="ELL9" s="11"/>
      <c r="ELM9" s="11"/>
      <c r="ELN9" s="11"/>
      <c r="ELO9" s="11"/>
      <c r="ELP9" s="11"/>
      <c r="ELQ9" s="11"/>
      <c r="ELR9" s="11"/>
      <c r="ELS9" s="11"/>
      <c r="ELT9" s="11"/>
      <c r="ELU9" s="11"/>
    </row>
    <row r="10" spans="1:3713" s="20" customFormat="1">
      <c r="A10" s="11"/>
      <c r="B10" s="60" t="s">
        <v>33</v>
      </c>
      <c r="C10" s="441">
        <v>99420</v>
      </c>
      <c r="D10" s="161">
        <v>0</v>
      </c>
      <c r="E10" s="161">
        <v>10</v>
      </c>
      <c r="F10" s="161">
        <v>1.5</v>
      </c>
      <c r="G10" s="441" t="s">
        <v>188</v>
      </c>
      <c r="H10" s="161" t="s">
        <v>189</v>
      </c>
      <c r="I10" s="161" t="s">
        <v>189</v>
      </c>
      <c r="J10" s="161" t="s">
        <v>189</v>
      </c>
      <c r="K10" s="11"/>
      <c r="L10" s="11"/>
      <c r="M10" s="11"/>
      <c r="N10" s="11"/>
      <c r="O10" s="11"/>
      <c r="P10" s="11"/>
      <c r="Q10" s="11"/>
      <c r="R10" s="11"/>
      <c r="S10" s="417"/>
      <c r="T10" s="35"/>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1"/>
      <c r="HG10" s="11"/>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1"/>
      <c r="IL10" s="11"/>
      <c r="IM10" s="11"/>
      <c r="IN10" s="11"/>
      <c r="IO10" s="11"/>
      <c r="IP10" s="11"/>
      <c r="IQ10" s="11"/>
      <c r="IR10" s="11"/>
      <c r="IS10" s="11"/>
      <c r="IT10" s="11"/>
      <c r="IU10" s="11"/>
      <c r="IV10" s="11"/>
      <c r="IW10" s="11"/>
      <c r="IX10" s="11"/>
      <c r="IY10" s="11"/>
      <c r="IZ10" s="11"/>
      <c r="JA10" s="11"/>
      <c r="JB10" s="11"/>
      <c r="JC10" s="11"/>
      <c r="JD10" s="11"/>
      <c r="JE10" s="11"/>
      <c r="JF10" s="11"/>
      <c r="JG10" s="11"/>
      <c r="JH10" s="11"/>
      <c r="JI10" s="11"/>
      <c r="JJ10" s="11"/>
      <c r="JK10" s="11"/>
      <c r="JL10" s="11"/>
      <c r="JM10" s="11"/>
      <c r="JN10" s="11"/>
      <c r="JO10" s="11"/>
      <c r="JP10" s="11"/>
      <c r="JQ10" s="11"/>
      <c r="JR10" s="11"/>
      <c r="JS10" s="11"/>
      <c r="JT10" s="11"/>
      <c r="JU10" s="11"/>
      <c r="JV10" s="11"/>
      <c r="JW10" s="11"/>
      <c r="JX10" s="11"/>
      <c r="JY10" s="11"/>
      <c r="JZ10" s="11"/>
      <c r="KA10" s="11"/>
      <c r="KB10" s="11"/>
      <c r="KC10" s="11"/>
      <c r="KD10" s="11"/>
      <c r="KE10" s="11"/>
      <c r="KF10" s="11"/>
      <c r="KG10" s="11"/>
      <c r="KH10" s="11"/>
      <c r="KI10" s="11"/>
      <c r="KJ10" s="11"/>
      <c r="KK10" s="11"/>
      <c r="KL10" s="11"/>
      <c r="KM10" s="11"/>
      <c r="KN10" s="11"/>
      <c r="KO10" s="11"/>
      <c r="KP10" s="11"/>
      <c r="KQ10" s="11"/>
      <c r="KR10" s="11"/>
      <c r="KS10" s="11"/>
      <c r="KT10" s="11"/>
      <c r="KU10" s="11"/>
      <c r="KV10" s="11"/>
      <c r="KW10" s="11"/>
      <c r="KX10" s="11"/>
      <c r="KY10" s="11"/>
      <c r="KZ10" s="11"/>
      <c r="LA10" s="11"/>
      <c r="LB10" s="11"/>
      <c r="LC10" s="11"/>
      <c r="LD10" s="11"/>
      <c r="LE10" s="11"/>
      <c r="LF10" s="11"/>
      <c r="LG10" s="11"/>
      <c r="LH10" s="11"/>
      <c r="LI10" s="11"/>
      <c r="LJ10" s="11"/>
      <c r="LK10" s="11"/>
      <c r="LL10" s="11"/>
      <c r="LM10" s="11"/>
      <c r="LN10" s="11"/>
      <c r="LO10" s="11"/>
      <c r="LP10" s="11"/>
      <c r="LQ10" s="11"/>
      <c r="LR10" s="11"/>
      <c r="LS10" s="11"/>
      <c r="LT10" s="11"/>
      <c r="LU10" s="11"/>
      <c r="LV10" s="11"/>
      <c r="LW10" s="11"/>
      <c r="LX10" s="11"/>
      <c r="LY10" s="11"/>
      <c r="LZ10" s="11"/>
      <c r="MA10" s="11"/>
      <c r="MB10" s="11"/>
      <c r="MC10" s="11"/>
      <c r="MD10" s="11"/>
      <c r="ME10" s="11"/>
      <c r="MF10" s="11"/>
      <c r="MG10" s="11"/>
      <c r="MH10" s="11"/>
      <c r="MI10" s="11"/>
      <c r="MJ10" s="11"/>
      <c r="MK10" s="11"/>
      <c r="ML10" s="11"/>
      <c r="MM10" s="11"/>
      <c r="MN10" s="11"/>
      <c r="MO10" s="11"/>
      <c r="MP10" s="11"/>
      <c r="MQ10" s="11"/>
      <c r="MR10" s="11"/>
      <c r="MS10" s="11"/>
      <c r="MT10" s="11"/>
      <c r="MU10" s="11"/>
      <c r="MV10" s="11"/>
      <c r="MW10" s="11"/>
      <c r="MX10" s="11"/>
      <c r="MY10" s="11"/>
      <c r="MZ10" s="11"/>
      <c r="NA10" s="11"/>
      <c r="NB10" s="11"/>
      <c r="NC10" s="11"/>
      <c r="ND10" s="11"/>
      <c r="NE10" s="11"/>
      <c r="NF10" s="11"/>
      <c r="NG10" s="11"/>
      <c r="NH10" s="11"/>
      <c r="NI10" s="11"/>
      <c r="NJ10" s="11"/>
      <c r="NK10" s="11"/>
      <c r="NL10" s="11"/>
      <c r="NM10" s="11"/>
      <c r="NN10" s="11"/>
      <c r="NO10" s="11"/>
      <c r="NP10" s="11"/>
      <c r="NQ10" s="11"/>
      <c r="NR10" s="11"/>
      <c r="NS10" s="11"/>
      <c r="NT10" s="11"/>
      <c r="NU10" s="11"/>
      <c r="NV10" s="11"/>
      <c r="NW10" s="11"/>
      <c r="NX10" s="11"/>
      <c r="NY10" s="11"/>
      <c r="NZ10" s="11"/>
      <c r="OA10" s="11"/>
      <c r="OB10" s="11"/>
      <c r="OC10" s="11"/>
      <c r="OD10" s="11"/>
      <c r="OE10" s="11"/>
      <c r="OF10" s="11"/>
      <c r="OG10" s="11"/>
      <c r="OH10" s="11"/>
      <c r="OI10" s="11"/>
      <c r="OJ10" s="11"/>
      <c r="OK10" s="11"/>
      <c r="OL10" s="11"/>
      <c r="OM10" s="11"/>
      <c r="ON10" s="11"/>
      <c r="OO10" s="11"/>
      <c r="OP10" s="11"/>
      <c r="OQ10" s="11"/>
      <c r="OR10" s="11"/>
      <c r="OS10" s="11"/>
      <c r="OT10" s="11"/>
      <c r="OU10" s="11"/>
      <c r="OV10" s="11"/>
      <c r="OW10" s="11"/>
      <c r="OX10" s="11"/>
      <c r="OY10" s="11"/>
      <c r="OZ10" s="11"/>
      <c r="PA10" s="11"/>
      <c r="PB10" s="11"/>
      <c r="PC10" s="11"/>
      <c r="PD10" s="11"/>
      <c r="PE10" s="11"/>
      <c r="PF10" s="11"/>
      <c r="PG10" s="11"/>
      <c r="PH10" s="11"/>
      <c r="PI10" s="11"/>
      <c r="PJ10" s="11"/>
      <c r="PK10" s="11"/>
      <c r="PL10" s="11"/>
      <c r="PM10" s="11"/>
      <c r="PN10" s="11"/>
      <c r="PO10" s="11"/>
      <c r="PP10" s="11"/>
      <c r="PQ10" s="11"/>
      <c r="PR10" s="11"/>
      <c r="PS10" s="11"/>
      <c r="PT10" s="11"/>
      <c r="PU10" s="11"/>
      <c r="PV10" s="11"/>
      <c r="PW10" s="11"/>
      <c r="PX10" s="11"/>
      <c r="PY10" s="11"/>
      <c r="PZ10" s="11"/>
      <c r="QA10" s="11"/>
      <c r="QB10" s="11"/>
      <c r="QC10" s="11"/>
      <c r="QD10" s="11"/>
      <c r="QE10" s="11"/>
      <c r="QF10" s="11"/>
      <c r="QG10" s="11"/>
      <c r="QH10" s="11"/>
      <c r="QI10" s="11"/>
      <c r="QJ10" s="11"/>
      <c r="QK10" s="11"/>
      <c r="QL10" s="11"/>
      <c r="QM10" s="11"/>
      <c r="QN10" s="11"/>
      <c r="QO10" s="11"/>
      <c r="QP10" s="11"/>
      <c r="QQ10" s="11"/>
      <c r="QR10" s="11"/>
      <c r="QS10" s="11"/>
      <c r="QT10" s="11"/>
      <c r="QU10" s="11"/>
      <c r="QV10" s="11"/>
      <c r="QW10" s="11"/>
      <c r="QX10" s="11"/>
      <c r="QY10" s="11"/>
      <c r="QZ10" s="11"/>
      <c r="RA10" s="11"/>
      <c r="RB10" s="11"/>
      <c r="RC10" s="11"/>
      <c r="RD10" s="11"/>
      <c r="RE10" s="11"/>
      <c r="RF10" s="11"/>
      <c r="RG10" s="11"/>
      <c r="RH10" s="11"/>
      <c r="RI10" s="11"/>
      <c r="RJ10" s="11"/>
      <c r="RK10" s="11"/>
      <c r="RL10" s="11"/>
      <c r="RM10" s="11"/>
      <c r="RN10" s="11"/>
      <c r="RO10" s="11"/>
      <c r="RP10" s="11"/>
      <c r="RQ10" s="11"/>
      <c r="RR10" s="11"/>
      <c r="RS10" s="11"/>
      <c r="RT10" s="11"/>
      <c r="RU10" s="11"/>
      <c r="RV10" s="11"/>
      <c r="RW10" s="11"/>
      <c r="RX10" s="11"/>
      <c r="RY10" s="11"/>
      <c r="RZ10" s="11"/>
      <c r="SA10" s="11"/>
      <c r="SB10" s="11"/>
      <c r="SC10" s="11"/>
      <c r="SD10" s="11"/>
      <c r="SE10" s="11"/>
      <c r="SF10" s="11"/>
      <c r="SG10" s="11"/>
      <c r="SH10" s="11"/>
      <c r="SI10" s="11"/>
      <c r="SJ10" s="11"/>
      <c r="SK10" s="11"/>
      <c r="SL10" s="11"/>
      <c r="SM10" s="11"/>
      <c r="SN10" s="11"/>
      <c r="SO10" s="11"/>
      <c r="SP10" s="11"/>
      <c r="SQ10" s="11"/>
      <c r="SR10" s="11"/>
      <c r="SS10" s="11"/>
      <c r="ST10" s="11"/>
      <c r="SU10" s="11"/>
      <c r="SV10" s="11"/>
      <c r="SW10" s="11"/>
      <c r="SX10" s="11"/>
      <c r="SY10" s="11"/>
      <c r="SZ10" s="11"/>
      <c r="TA10" s="11"/>
      <c r="TB10" s="11"/>
      <c r="TC10" s="11"/>
      <c r="TD10" s="11"/>
      <c r="TE10" s="11"/>
      <c r="TF10" s="11"/>
      <c r="TG10" s="11"/>
      <c r="TH10" s="11"/>
      <c r="TI10" s="11"/>
      <c r="TJ10" s="11"/>
      <c r="TK10" s="11"/>
      <c r="TL10" s="11"/>
      <c r="TM10" s="11"/>
      <c r="TN10" s="11"/>
      <c r="TO10" s="11"/>
      <c r="TP10" s="11"/>
      <c r="TQ10" s="11"/>
      <c r="TR10" s="11"/>
      <c r="TS10" s="11"/>
      <c r="TT10" s="11"/>
      <c r="TU10" s="11"/>
      <c r="TV10" s="11"/>
      <c r="TW10" s="11"/>
      <c r="TX10" s="11"/>
      <c r="TY10" s="11"/>
      <c r="TZ10" s="11"/>
      <c r="UA10" s="11"/>
      <c r="UB10" s="11"/>
      <c r="UC10" s="11"/>
      <c r="UD10" s="11"/>
      <c r="UE10" s="11"/>
      <c r="UF10" s="11"/>
      <c r="UG10" s="11"/>
      <c r="UH10" s="11"/>
      <c r="UI10" s="11"/>
      <c r="UJ10" s="11"/>
      <c r="UK10" s="11"/>
      <c r="UL10" s="11"/>
      <c r="UM10" s="11"/>
      <c r="UN10" s="11"/>
      <c r="UO10" s="11"/>
      <c r="UP10" s="11"/>
      <c r="UQ10" s="11"/>
      <c r="UR10" s="11"/>
      <c r="US10" s="11"/>
      <c r="UT10" s="11"/>
      <c r="UU10" s="11"/>
      <c r="UV10" s="11"/>
      <c r="UW10" s="11"/>
      <c r="UX10" s="11"/>
      <c r="UY10" s="11"/>
      <c r="UZ10" s="11"/>
      <c r="VA10" s="11"/>
      <c r="VB10" s="11"/>
      <c r="VC10" s="11"/>
      <c r="VD10" s="11"/>
      <c r="VE10" s="11"/>
      <c r="VF10" s="11"/>
      <c r="VG10" s="11"/>
      <c r="VH10" s="11"/>
      <c r="VI10" s="11"/>
      <c r="VJ10" s="11"/>
      <c r="VK10" s="11"/>
      <c r="VL10" s="11"/>
      <c r="VM10" s="11"/>
      <c r="VN10" s="11"/>
      <c r="VO10" s="11"/>
      <c r="VP10" s="11"/>
      <c r="VQ10" s="11"/>
      <c r="VR10" s="11"/>
      <c r="VS10" s="11"/>
      <c r="VT10" s="11"/>
      <c r="VU10" s="11"/>
      <c r="VV10" s="11"/>
      <c r="VW10" s="11"/>
      <c r="VX10" s="11"/>
      <c r="VY10" s="11"/>
      <c r="VZ10" s="11"/>
      <c r="WA10" s="11"/>
      <c r="WB10" s="11"/>
      <c r="WC10" s="11"/>
      <c r="WD10" s="11"/>
      <c r="WE10" s="11"/>
      <c r="WF10" s="11"/>
      <c r="WG10" s="11"/>
      <c r="WH10" s="11"/>
      <c r="WI10" s="11"/>
      <c r="WJ10" s="11"/>
      <c r="WK10" s="11"/>
      <c r="WL10" s="11"/>
      <c r="WM10" s="11"/>
      <c r="WN10" s="11"/>
      <c r="WO10" s="11"/>
      <c r="WP10" s="11"/>
      <c r="WQ10" s="11"/>
      <c r="WR10" s="11"/>
      <c r="WS10" s="11"/>
      <c r="WT10" s="11"/>
      <c r="WU10" s="11"/>
      <c r="WV10" s="11"/>
      <c r="WW10" s="11"/>
      <c r="WX10" s="11"/>
      <c r="WY10" s="11"/>
      <c r="WZ10" s="11"/>
      <c r="XA10" s="11"/>
      <c r="XB10" s="11"/>
      <c r="XC10" s="11"/>
      <c r="XD10" s="11"/>
      <c r="XE10" s="11"/>
      <c r="XF10" s="11"/>
      <c r="XG10" s="11"/>
      <c r="XH10" s="11"/>
      <c r="XI10" s="11"/>
      <c r="XJ10" s="11"/>
      <c r="XK10" s="11"/>
      <c r="XL10" s="11"/>
      <c r="XM10" s="11"/>
      <c r="XN10" s="11"/>
      <c r="XO10" s="11"/>
      <c r="XP10" s="11"/>
      <c r="XQ10" s="11"/>
      <c r="XR10" s="11"/>
      <c r="XS10" s="11"/>
      <c r="XT10" s="11"/>
      <c r="XU10" s="11"/>
      <c r="XV10" s="11"/>
      <c r="XW10" s="11"/>
      <c r="XX10" s="11"/>
      <c r="XY10" s="11"/>
      <c r="XZ10" s="11"/>
      <c r="YA10" s="11"/>
      <c r="YB10" s="11"/>
      <c r="YC10" s="11"/>
      <c r="YD10" s="11"/>
      <c r="YE10" s="11"/>
      <c r="YF10" s="11"/>
      <c r="YG10" s="11"/>
      <c r="YH10" s="11"/>
      <c r="YI10" s="11"/>
      <c r="YJ10" s="11"/>
      <c r="YK10" s="11"/>
      <c r="YL10" s="11"/>
      <c r="YM10" s="11"/>
      <c r="YN10" s="11"/>
      <c r="YO10" s="11"/>
      <c r="YP10" s="11"/>
      <c r="YQ10" s="11"/>
      <c r="YR10" s="11"/>
      <c r="YS10" s="11"/>
      <c r="YT10" s="11"/>
      <c r="YU10" s="11"/>
      <c r="YV10" s="11"/>
      <c r="YW10" s="11"/>
      <c r="YX10" s="11"/>
      <c r="YY10" s="11"/>
      <c r="YZ10" s="11"/>
      <c r="ZA10" s="11"/>
      <c r="ZB10" s="11"/>
      <c r="ZC10" s="11"/>
      <c r="ZD10" s="11"/>
      <c r="ZE10" s="11"/>
      <c r="ZF10" s="11"/>
      <c r="ZG10" s="11"/>
      <c r="ZH10" s="11"/>
      <c r="ZI10" s="11"/>
      <c r="ZJ10" s="11"/>
      <c r="ZK10" s="11"/>
      <c r="ZL10" s="11"/>
      <c r="ZM10" s="11"/>
      <c r="ZN10" s="11"/>
      <c r="ZO10" s="11"/>
      <c r="ZP10" s="11"/>
      <c r="ZQ10" s="11"/>
      <c r="ZR10" s="11"/>
      <c r="ZS10" s="11"/>
      <c r="ZT10" s="11"/>
      <c r="ZU10" s="11"/>
      <c r="ZV10" s="11"/>
      <c r="ZW10" s="11"/>
      <c r="ZX10" s="11"/>
      <c r="ZY10" s="11"/>
      <c r="ZZ10" s="11"/>
      <c r="AAA10" s="11"/>
      <c r="AAB10" s="11"/>
      <c r="AAC10" s="11"/>
      <c r="AAD10" s="11"/>
      <c r="AAE10" s="11"/>
      <c r="AAF10" s="11"/>
      <c r="AAG10" s="11"/>
      <c r="AAH10" s="11"/>
      <c r="AAI10" s="11"/>
      <c r="AAJ10" s="11"/>
      <c r="AAK10" s="11"/>
      <c r="AAL10" s="11"/>
      <c r="AAM10" s="11"/>
      <c r="AAN10" s="11"/>
      <c r="AAO10" s="11"/>
      <c r="AAP10" s="11"/>
      <c r="AAQ10" s="11"/>
      <c r="AAR10" s="11"/>
      <c r="AAS10" s="11"/>
      <c r="AAT10" s="11"/>
      <c r="AAU10" s="11"/>
      <c r="AAV10" s="11"/>
      <c r="AAW10" s="11"/>
      <c r="AAX10" s="11"/>
      <c r="AAY10" s="11"/>
      <c r="AAZ10" s="11"/>
      <c r="ABA10" s="11"/>
      <c r="ABB10" s="11"/>
      <c r="ABC10" s="11"/>
      <c r="ABD10" s="11"/>
      <c r="ABE10" s="11"/>
      <c r="ABF10" s="11"/>
      <c r="ABG10" s="11"/>
      <c r="ABH10" s="11"/>
      <c r="ABI10" s="11"/>
      <c r="ABJ10" s="11"/>
      <c r="ABK10" s="11"/>
      <c r="ABL10" s="11"/>
      <c r="ABM10" s="11"/>
      <c r="ABN10" s="11"/>
      <c r="ABO10" s="11"/>
      <c r="ABP10" s="11"/>
      <c r="ABQ10" s="11"/>
      <c r="ABR10" s="11"/>
      <c r="ABS10" s="11"/>
      <c r="ABT10" s="11"/>
      <c r="ABU10" s="11"/>
      <c r="ABV10" s="11"/>
      <c r="ABW10" s="11"/>
      <c r="ABX10" s="11"/>
      <c r="ABY10" s="11"/>
      <c r="ABZ10" s="11"/>
      <c r="ACA10" s="11"/>
      <c r="ACB10" s="11"/>
      <c r="ACC10" s="11"/>
      <c r="ACD10" s="11"/>
      <c r="ACE10" s="11"/>
      <c r="ACF10" s="11"/>
      <c r="ACG10" s="11"/>
      <c r="ACH10" s="11"/>
      <c r="ACI10" s="11"/>
      <c r="ACJ10" s="11"/>
      <c r="ACK10" s="11"/>
      <c r="ACL10" s="11"/>
      <c r="ACM10" s="11"/>
      <c r="ACN10" s="11"/>
      <c r="ACO10" s="11"/>
      <c r="ACP10" s="11"/>
      <c r="ACQ10" s="11"/>
      <c r="ACR10" s="11"/>
      <c r="ACS10" s="11"/>
      <c r="ACT10" s="11"/>
      <c r="ACU10" s="11"/>
      <c r="ACV10" s="11"/>
      <c r="ACW10" s="11"/>
      <c r="ACX10" s="11"/>
      <c r="ACY10" s="11"/>
      <c r="ACZ10" s="11"/>
      <c r="ADA10" s="11"/>
      <c r="ADB10" s="11"/>
      <c r="ADC10" s="11"/>
      <c r="ADD10" s="11"/>
      <c r="ADE10" s="11"/>
      <c r="ADF10" s="11"/>
      <c r="ADG10" s="11"/>
      <c r="ADH10" s="11"/>
      <c r="ADI10" s="11"/>
      <c r="ADJ10" s="11"/>
      <c r="ADK10" s="11"/>
      <c r="ADL10" s="11"/>
      <c r="ADM10" s="11"/>
      <c r="ADN10" s="11"/>
      <c r="ADO10" s="11"/>
      <c r="ADP10" s="11"/>
      <c r="ADQ10" s="11"/>
      <c r="ADR10" s="11"/>
      <c r="ADS10" s="11"/>
      <c r="ADT10" s="11"/>
      <c r="ADU10" s="11"/>
      <c r="ADV10" s="11"/>
      <c r="ADW10" s="11"/>
      <c r="ADX10" s="11"/>
      <c r="ADY10" s="11"/>
      <c r="ADZ10" s="11"/>
      <c r="AEA10" s="11"/>
      <c r="AEB10" s="11"/>
      <c r="AEC10" s="11"/>
      <c r="AED10" s="11"/>
      <c r="AEE10" s="11"/>
      <c r="AEF10" s="11"/>
      <c r="AEG10" s="11"/>
      <c r="AEH10" s="11"/>
      <c r="AEI10" s="11"/>
      <c r="AEJ10" s="11"/>
      <c r="AEK10" s="11"/>
      <c r="AEL10" s="11"/>
      <c r="AEM10" s="11"/>
      <c r="AEN10" s="11"/>
      <c r="AEO10" s="11"/>
      <c r="AEP10" s="11"/>
      <c r="AEQ10" s="11"/>
      <c r="AER10" s="11"/>
      <c r="AES10" s="11"/>
      <c r="AET10" s="11"/>
      <c r="AEU10" s="11"/>
      <c r="AEV10" s="11"/>
      <c r="AEW10" s="11"/>
      <c r="AEX10" s="11"/>
      <c r="AEY10" s="11"/>
      <c r="AEZ10" s="11"/>
      <c r="AFA10" s="11"/>
      <c r="AFB10" s="11"/>
      <c r="AFC10" s="11"/>
      <c r="AFD10" s="11"/>
      <c r="AFE10" s="11"/>
      <c r="AFF10" s="11"/>
      <c r="AFG10" s="11"/>
      <c r="AFH10" s="11"/>
      <c r="AFI10" s="11"/>
      <c r="AFJ10" s="11"/>
      <c r="AFK10" s="11"/>
      <c r="AFL10" s="11"/>
      <c r="AFM10" s="11"/>
      <c r="AFN10" s="11"/>
      <c r="AFO10" s="11"/>
      <c r="AFP10" s="11"/>
      <c r="AFQ10" s="11"/>
      <c r="AFR10" s="11"/>
      <c r="AFS10" s="11"/>
      <c r="AFT10" s="11"/>
      <c r="AFU10" s="11"/>
      <c r="AFV10" s="11"/>
      <c r="AFW10" s="11"/>
      <c r="AFX10" s="11"/>
      <c r="AFY10" s="11"/>
      <c r="AFZ10" s="11"/>
      <c r="AGA10" s="11"/>
      <c r="AGB10" s="11"/>
      <c r="AGC10" s="11"/>
      <c r="AGD10" s="11"/>
      <c r="AGE10" s="11"/>
      <c r="AGF10" s="11"/>
      <c r="AGG10" s="11"/>
      <c r="AGH10" s="11"/>
      <c r="AGI10" s="11"/>
      <c r="AGJ10" s="11"/>
      <c r="AGK10" s="11"/>
      <c r="AGL10" s="11"/>
      <c r="AGM10" s="11"/>
      <c r="AGN10" s="11"/>
      <c r="AGO10" s="11"/>
      <c r="AGP10" s="11"/>
      <c r="AGQ10" s="11"/>
      <c r="AGR10" s="11"/>
      <c r="AGS10" s="11"/>
      <c r="AGT10" s="11"/>
      <c r="AGU10" s="11"/>
      <c r="AGV10" s="11"/>
      <c r="AGW10" s="11"/>
      <c r="AGX10" s="11"/>
      <c r="AGY10" s="11"/>
      <c r="AGZ10" s="11"/>
      <c r="AHA10" s="11"/>
      <c r="AHB10" s="11"/>
      <c r="AHC10" s="11"/>
      <c r="AHD10" s="11"/>
      <c r="AHE10" s="11"/>
      <c r="AHF10" s="11"/>
      <c r="AHG10" s="11"/>
      <c r="AHH10" s="11"/>
      <c r="AHI10" s="11"/>
      <c r="AHJ10" s="11"/>
      <c r="AHK10" s="11"/>
      <c r="AHL10" s="11"/>
      <c r="AHM10" s="11"/>
      <c r="AHN10" s="11"/>
      <c r="AHO10" s="11"/>
      <c r="AHP10" s="11"/>
      <c r="AHQ10" s="11"/>
      <c r="AHR10" s="11"/>
      <c r="AHS10" s="11"/>
      <c r="AHT10" s="11"/>
      <c r="AHU10" s="11"/>
      <c r="AHV10" s="11"/>
      <c r="AHW10" s="11"/>
      <c r="AHX10" s="11"/>
      <c r="AHY10" s="11"/>
      <c r="AHZ10" s="11"/>
      <c r="AIA10" s="11"/>
      <c r="AIB10" s="11"/>
      <c r="AIC10" s="11"/>
      <c r="AID10" s="11"/>
      <c r="AIE10" s="11"/>
      <c r="AIF10" s="11"/>
      <c r="AIG10" s="11"/>
      <c r="AIH10" s="11"/>
      <c r="AII10" s="11"/>
      <c r="AIJ10" s="11"/>
      <c r="AIK10" s="11"/>
      <c r="AIL10" s="11"/>
      <c r="AIM10" s="11"/>
      <c r="AIN10" s="11"/>
      <c r="AIO10" s="11"/>
      <c r="AIP10" s="11"/>
      <c r="AIQ10" s="11"/>
      <c r="AIR10" s="11"/>
      <c r="AIS10" s="11"/>
      <c r="AIT10" s="11"/>
      <c r="AIU10" s="11"/>
      <c r="AIV10" s="11"/>
      <c r="AIW10" s="11"/>
      <c r="AIX10" s="11"/>
      <c r="AIY10" s="11"/>
      <c r="AIZ10" s="11"/>
      <c r="AJA10" s="11"/>
      <c r="AJB10" s="11"/>
      <c r="AJC10" s="11"/>
      <c r="AJD10" s="11"/>
      <c r="AJE10" s="11"/>
      <c r="AJF10" s="11"/>
      <c r="AJG10" s="11"/>
      <c r="AJH10" s="11"/>
      <c r="AJI10" s="11"/>
      <c r="AJJ10" s="11"/>
      <c r="AJK10" s="11"/>
      <c r="AJL10" s="11"/>
      <c r="AJM10" s="11"/>
      <c r="AJN10" s="11"/>
      <c r="AJO10" s="11"/>
      <c r="AJP10" s="11"/>
      <c r="AJQ10" s="11"/>
      <c r="AJR10" s="11"/>
      <c r="AJS10" s="11"/>
      <c r="AJT10" s="11"/>
      <c r="AJU10" s="11"/>
      <c r="AJV10" s="11"/>
      <c r="AJW10" s="11"/>
      <c r="AJX10" s="11"/>
      <c r="AJY10" s="11"/>
      <c r="AJZ10" s="11"/>
      <c r="AKA10" s="11"/>
      <c r="AKB10" s="11"/>
      <c r="AKC10" s="11"/>
      <c r="AKD10" s="11"/>
      <c r="AKE10" s="11"/>
      <c r="AKF10" s="11"/>
      <c r="AKG10" s="11"/>
      <c r="AKH10" s="11"/>
      <c r="AKI10" s="11"/>
      <c r="AKJ10" s="11"/>
      <c r="AKK10" s="11"/>
      <c r="AKL10" s="11"/>
      <c r="AKM10" s="11"/>
      <c r="AKN10" s="11"/>
      <c r="AKO10" s="11"/>
      <c r="AKP10" s="11"/>
      <c r="AKQ10" s="11"/>
      <c r="AKR10" s="11"/>
      <c r="AKS10" s="11"/>
      <c r="AKT10" s="11"/>
      <c r="AKU10" s="11"/>
      <c r="AKV10" s="11"/>
      <c r="AKW10" s="11"/>
      <c r="AKX10" s="11"/>
      <c r="AKY10" s="11"/>
      <c r="AKZ10" s="11"/>
      <c r="ALA10" s="11"/>
      <c r="ALB10" s="11"/>
      <c r="ALC10" s="11"/>
      <c r="ALD10" s="11"/>
      <c r="ALE10" s="11"/>
      <c r="ALF10" s="11"/>
      <c r="ALG10" s="11"/>
      <c r="ALH10" s="11"/>
      <c r="ALI10" s="11"/>
      <c r="ALJ10" s="11"/>
      <c r="ALK10" s="11"/>
      <c r="ALL10" s="11"/>
      <c r="ALM10" s="11"/>
      <c r="ALN10" s="11"/>
      <c r="ALO10" s="11"/>
      <c r="ALP10" s="11"/>
      <c r="ALQ10" s="11"/>
      <c r="ALR10" s="11"/>
      <c r="ALS10" s="11"/>
      <c r="ALT10" s="11"/>
      <c r="ALU10" s="11"/>
      <c r="ALV10" s="11"/>
      <c r="ALW10" s="11"/>
      <c r="ALX10" s="11"/>
      <c r="ALY10" s="11"/>
      <c r="ALZ10" s="11"/>
      <c r="AMA10" s="11"/>
      <c r="AMB10" s="11"/>
      <c r="AMC10" s="11"/>
      <c r="AMD10" s="11"/>
      <c r="AME10" s="11"/>
      <c r="AMF10" s="11"/>
      <c r="AMG10" s="11"/>
      <c r="AMH10" s="11"/>
      <c r="AMI10" s="11"/>
      <c r="AMJ10" s="11"/>
      <c r="AMK10" s="11"/>
      <c r="AML10" s="11"/>
      <c r="AMM10" s="11"/>
      <c r="AMN10" s="11"/>
      <c r="AMO10" s="11"/>
      <c r="AMP10" s="11"/>
      <c r="AMQ10" s="11"/>
      <c r="AMR10" s="11"/>
      <c r="AMS10" s="11"/>
      <c r="AMT10" s="11"/>
      <c r="AMU10" s="11"/>
      <c r="AMV10" s="11"/>
      <c r="AMW10" s="11"/>
      <c r="AMX10" s="11"/>
      <c r="AMY10" s="11"/>
      <c r="AMZ10" s="11"/>
      <c r="ANA10" s="11"/>
      <c r="ANB10" s="11"/>
      <c r="ANC10" s="11"/>
      <c r="AND10" s="11"/>
      <c r="ANE10" s="11"/>
      <c r="ANF10" s="11"/>
      <c r="ANG10" s="11"/>
      <c r="ANH10" s="11"/>
      <c r="ANI10" s="11"/>
      <c r="ANJ10" s="11"/>
      <c r="ANK10" s="11"/>
      <c r="ANL10" s="11"/>
      <c r="ANM10" s="11"/>
      <c r="ANN10" s="11"/>
      <c r="ANO10" s="11"/>
      <c r="ANP10" s="11"/>
      <c r="ANQ10" s="11"/>
      <c r="ANR10" s="11"/>
      <c r="ANS10" s="11"/>
      <c r="ANT10" s="11"/>
      <c r="ANU10" s="11"/>
      <c r="ANV10" s="11"/>
      <c r="ANW10" s="11"/>
      <c r="ANX10" s="11"/>
      <c r="ANY10" s="11"/>
      <c r="ANZ10" s="11"/>
      <c r="AOA10" s="11"/>
      <c r="AOB10" s="11"/>
      <c r="AOC10" s="11"/>
      <c r="AOD10" s="11"/>
      <c r="AOE10" s="11"/>
      <c r="AOF10" s="11"/>
      <c r="AOG10" s="11"/>
      <c r="AOH10" s="11"/>
      <c r="AOI10" s="11"/>
      <c r="AOJ10" s="11"/>
      <c r="AOK10" s="11"/>
      <c r="AOL10" s="11"/>
      <c r="AOM10" s="11"/>
      <c r="AON10" s="11"/>
      <c r="AOO10" s="11"/>
      <c r="AOP10" s="11"/>
      <c r="AOQ10" s="11"/>
      <c r="AOR10" s="11"/>
      <c r="AOS10" s="11"/>
      <c r="AOT10" s="11"/>
      <c r="AOU10" s="11"/>
      <c r="AOV10" s="11"/>
      <c r="AOW10" s="11"/>
      <c r="AOX10" s="11"/>
      <c r="AOY10" s="11"/>
      <c r="AOZ10" s="11"/>
      <c r="APA10" s="11"/>
      <c r="APB10" s="11"/>
      <c r="APC10" s="11"/>
      <c r="APD10" s="11"/>
      <c r="APE10" s="11"/>
      <c r="APF10" s="11"/>
      <c r="APG10" s="11"/>
      <c r="APH10" s="11"/>
      <c r="API10" s="11"/>
      <c r="APJ10" s="11"/>
      <c r="APK10" s="11"/>
      <c r="APL10" s="11"/>
      <c r="APM10" s="11"/>
      <c r="APN10" s="11"/>
      <c r="APO10" s="11"/>
      <c r="APP10" s="11"/>
      <c r="APQ10" s="11"/>
      <c r="APR10" s="11"/>
      <c r="APS10" s="11"/>
      <c r="APT10" s="11"/>
      <c r="APU10" s="11"/>
      <c r="APV10" s="11"/>
      <c r="APW10" s="11"/>
      <c r="APX10" s="11"/>
      <c r="APY10" s="11"/>
      <c r="APZ10" s="11"/>
      <c r="AQA10" s="11"/>
      <c r="AQB10" s="11"/>
      <c r="AQC10" s="11"/>
      <c r="AQD10" s="11"/>
      <c r="AQE10" s="11"/>
      <c r="AQF10" s="11"/>
      <c r="AQG10" s="11"/>
      <c r="AQH10" s="11"/>
      <c r="AQI10" s="11"/>
      <c r="AQJ10" s="11"/>
      <c r="AQK10" s="11"/>
      <c r="AQL10" s="11"/>
      <c r="AQM10" s="11"/>
      <c r="AQN10" s="11"/>
      <c r="AQO10" s="11"/>
      <c r="AQP10" s="11"/>
      <c r="AQQ10" s="11"/>
      <c r="AQR10" s="11"/>
      <c r="AQS10" s="11"/>
      <c r="AQT10" s="11"/>
      <c r="AQU10" s="11"/>
      <c r="AQV10" s="11"/>
      <c r="AQW10" s="11"/>
      <c r="AQX10" s="11"/>
      <c r="AQY10" s="11"/>
      <c r="AQZ10" s="11"/>
      <c r="ARA10" s="11"/>
      <c r="ARB10" s="11"/>
      <c r="ARC10" s="11"/>
      <c r="ARD10" s="11"/>
      <c r="ARE10" s="11"/>
      <c r="ARF10" s="11"/>
      <c r="ARG10" s="11"/>
      <c r="ARH10" s="11"/>
      <c r="ARI10" s="11"/>
      <c r="ARJ10" s="11"/>
      <c r="ARK10" s="11"/>
      <c r="ARL10" s="11"/>
      <c r="ARM10" s="11"/>
      <c r="ARN10" s="11"/>
      <c r="ARO10" s="11"/>
      <c r="ARP10" s="11"/>
      <c r="ARQ10" s="11"/>
      <c r="ARR10" s="11"/>
      <c r="ARS10" s="11"/>
      <c r="ART10" s="11"/>
      <c r="ARU10" s="11"/>
      <c r="ARV10" s="11"/>
      <c r="ARW10" s="11"/>
      <c r="ARX10" s="11"/>
      <c r="ARY10" s="11"/>
      <c r="ARZ10" s="11"/>
      <c r="ASA10" s="11"/>
      <c r="ASB10" s="11"/>
      <c r="ASC10" s="11"/>
      <c r="ASD10" s="11"/>
      <c r="ASE10" s="11"/>
      <c r="ASF10" s="11"/>
      <c r="ASG10" s="11"/>
      <c r="ASH10" s="11"/>
      <c r="ASI10" s="11"/>
      <c r="ASJ10" s="11"/>
      <c r="ASK10" s="11"/>
      <c r="ASL10" s="11"/>
      <c r="ASM10" s="11"/>
      <c r="ASN10" s="11"/>
      <c r="ASO10" s="11"/>
      <c r="ASP10" s="11"/>
      <c r="ASQ10" s="11"/>
      <c r="ASR10" s="11"/>
      <c r="ASS10" s="11"/>
      <c r="AST10" s="11"/>
      <c r="ASU10" s="11"/>
      <c r="ASV10" s="11"/>
      <c r="ASW10" s="11"/>
      <c r="ASX10" s="11"/>
      <c r="ASY10" s="11"/>
      <c r="ASZ10" s="11"/>
      <c r="ATA10" s="11"/>
      <c r="ATB10" s="11"/>
      <c r="ATC10" s="11"/>
      <c r="ATD10" s="11"/>
      <c r="ATE10" s="11"/>
      <c r="ATF10" s="11"/>
      <c r="ATG10" s="11"/>
      <c r="ATH10" s="11"/>
      <c r="ATI10" s="11"/>
      <c r="ATJ10" s="11"/>
      <c r="ATK10" s="11"/>
      <c r="ATL10" s="11"/>
      <c r="ATM10" s="11"/>
      <c r="ATN10" s="11"/>
      <c r="ATO10" s="11"/>
      <c r="ATP10" s="11"/>
      <c r="ATQ10" s="11"/>
      <c r="ATR10" s="11"/>
      <c r="ATS10" s="11"/>
      <c r="ATT10" s="11"/>
      <c r="ATU10" s="11"/>
      <c r="ATV10" s="11"/>
      <c r="ATW10" s="11"/>
      <c r="ATX10" s="11"/>
      <c r="ATY10" s="11"/>
      <c r="ATZ10" s="11"/>
      <c r="AUA10" s="11"/>
      <c r="AUB10" s="11"/>
      <c r="AUC10" s="11"/>
      <c r="AUD10" s="11"/>
      <c r="AUE10" s="11"/>
      <c r="AUF10" s="11"/>
      <c r="AUG10" s="11"/>
      <c r="AUH10" s="11"/>
      <c r="AUI10" s="11"/>
      <c r="AUJ10" s="11"/>
      <c r="AUK10" s="11"/>
      <c r="AUL10" s="11"/>
      <c r="AUM10" s="11"/>
      <c r="AUN10" s="11"/>
      <c r="AUO10" s="11"/>
      <c r="AUP10" s="11"/>
      <c r="AUQ10" s="11"/>
      <c r="AUR10" s="11"/>
      <c r="AUS10" s="11"/>
      <c r="AUT10" s="11"/>
      <c r="AUU10" s="11"/>
      <c r="AUV10" s="11"/>
      <c r="AUW10" s="11"/>
      <c r="AUX10" s="11"/>
      <c r="AUY10" s="11"/>
      <c r="AUZ10" s="11"/>
      <c r="AVA10" s="11"/>
      <c r="AVB10" s="11"/>
      <c r="AVC10" s="11"/>
      <c r="AVD10" s="11"/>
      <c r="AVE10" s="11"/>
      <c r="AVF10" s="11"/>
      <c r="AVG10" s="11"/>
      <c r="AVH10" s="11"/>
      <c r="AVI10" s="11"/>
      <c r="AVJ10" s="11"/>
      <c r="AVK10" s="11"/>
      <c r="AVL10" s="11"/>
      <c r="AVM10" s="11"/>
      <c r="AVN10" s="11"/>
      <c r="AVO10" s="11"/>
      <c r="AVP10" s="11"/>
      <c r="AVQ10" s="11"/>
      <c r="AVR10" s="11"/>
      <c r="AVS10" s="11"/>
      <c r="AVT10" s="11"/>
      <c r="AVU10" s="11"/>
      <c r="AVV10" s="11"/>
      <c r="AVW10" s="11"/>
      <c r="AVX10" s="11"/>
      <c r="AVY10" s="11"/>
      <c r="AVZ10" s="11"/>
      <c r="AWA10" s="11"/>
      <c r="AWB10" s="11"/>
      <c r="AWC10" s="11"/>
      <c r="AWD10" s="11"/>
      <c r="AWE10" s="11"/>
      <c r="AWF10" s="11"/>
      <c r="AWG10" s="11"/>
      <c r="AWH10" s="11"/>
      <c r="AWI10" s="11"/>
      <c r="AWJ10" s="11"/>
      <c r="AWK10" s="11"/>
      <c r="AWL10" s="11"/>
      <c r="AWM10" s="11"/>
      <c r="AWN10" s="11"/>
      <c r="AWO10" s="11"/>
      <c r="AWP10" s="11"/>
      <c r="AWQ10" s="11"/>
      <c r="AWR10" s="11"/>
      <c r="AWS10" s="11"/>
      <c r="AWT10" s="11"/>
      <c r="AWU10" s="11"/>
      <c r="AWV10" s="11"/>
      <c r="AWW10" s="11"/>
      <c r="AWX10" s="11"/>
      <c r="AWY10" s="11"/>
      <c r="AWZ10" s="11"/>
      <c r="AXA10" s="11"/>
      <c r="AXB10" s="11"/>
      <c r="AXC10" s="11"/>
      <c r="AXD10" s="11"/>
      <c r="AXE10" s="11"/>
      <c r="AXF10" s="11"/>
      <c r="AXG10" s="11"/>
      <c r="AXH10" s="11"/>
      <c r="AXI10" s="11"/>
      <c r="AXJ10" s="11"/>
      <c r="AXK10" s="11"/>
      <c r="AXL10" s="11"/>
      <c r="AXM10" s="11"/>
      <c r="AXN10" s="11"/>
      <c r="AXO10" s="11"/>
      <c r="AXP10" s="11"/>
      <c r="AXQ10" s="11"/>
      <c r="AXR10" s="11"/>
      <c r="AXS10" s="11"/>
      <c r="AXT10" s="11"/>
      <c r="AXU10" s="11"/>
      <c r="AXV10" s="11"/>
      <c r="AXW10" s="11"/>
      <c r="AXX10" s="11"/>
      <c r="AXY10" s="11"/>
      <c r="AXZ10" s="11"/>
      <c r="AYA10" s="11"/>
      <c r="AYB10" s="11"/>
      <c r="AYC10" s="11"/>
      <c r="AYD10" s="11"/>
      <c r="AYE10" s="11"/>
      <c r="AYF10" s="11"/>
      <c r="AYG10" s="11"/>
      <c r="AYH10" s="11"/>
      <c r="AYI10" s="11"/>
      <c r="AYJ10" s="11"/>
      <c r="AYK10" s="11"/>
      <c r="AYL10" s="11"/>
      <c r="AYM10" s="11"/>
      <c r="AYN10" s="11"/>
      <c r="AYO10" s="11"/>
      <c r="AYP10" s="11"/>
      <c r="AYQ10" s="11"/>
      <c r="AYR10" s="11"/>
      <c r="AYS10" s="11"/>
      <c r="AYT10" s="11"/>
      <c r="AYU10" s="11"/>
      <c r="AYV10" s="11"/>
      <c r="AYW10" s="11"/>
      <c r="AYX10" s="11"/>
      <c r="AYY10" s="11"/>
      <c r="AYZ10" s="11"/>
      <c r="AZA10" s="11"/>
      <c r="AZB10" s="11"/>
      <c r="AZC10" s="11"/>
      <c r="AZD10" s="11"/>
      <c r="AZE10" s="11"/>
      <c r="AZF10" s="11"/>
      <c r="AZG10" s="11"/>
      <c r="AZH10" s="11"/>
      <c r="AZI10" s="11"/>
      <c r="AZJ10" s="11"/>
      <c r="AZK10" s="11"/>
      <c r="AZL10" s="11"/>
      <c r="AZM10" s="11"/>
      <c r="AZN10" s="11"/>
      <c r="AZO10" s="11"/>
      <c r="AZP10" s="11"/>
      <c r="AZQ10" s="11"/>
      <c r="AZR10" s="11"/>
      <c r="AZS10" s="11"/>
      <c r="AZT10" s="11"/>
      <c r="AZU10" s="11"/>
      <c r="AZV10" s="11"/>
      <c r="AZW10" s="11"/>
      <c r="AZX10" s="11"/>
      <c r="AZY10" s="11"/>
      <c r="AZZ10" s="11"/>
      <c r="BAA10" s="11"/>
      <c r="BAB10" s="11"/>
      <c r="BAC10" s="11"/>
      <c r="BAD10" s="11"/>
      <c r="BAE10" s="11"/>
      <c r="BAF10" s="11"/>
      <c r="BAG10" s="11"/>
      <c r="BAH10" s="11"/>
      <c r="BAI10" s="11"/>
      <c r="BAJ10" s="11"/>
      <c r="BAK10" s="11"/>
      <c r="BAL10" s="11"/>
      <c r="BAM10" s="11"/>
      <c r="BAN10" s="11"/>
      <c r="BAO10" s="11"/>
      <c r="BAP10" s="11"/>
      <c r="BAQ10" s="11"/>
      <c r="BAR10" s="11"/>
      <c r="BAS10" s="11"/>
      <c r="BAT10" s="11"/>
      <c r="BAU10" s="11"/>
      <c r="BAV10" s="11"/>
      <c r="BAW10" s="11"/>
      <c r="BAX10" s="11"/>
      <c r="BAY10" s="11"/>
      <c r="BAZ10" s="11"/>
      <c r="BBA10" s="11"/>
      <c r="BBB10" s="11"/>
      <c r="BBC10" s="11"/>
      <c r="BBD10" s="11"/>
      <c r="BBE10" s="11"/>
      <c r="BBF10" s="11"/>
      <c r="BBG10" s="11"/>
      <c r="BBH10" s="11"/>
      <c r="BBI10" s="11"/>
      <c r="BBJ10" s="11"/>
      <c r="BBK10" s="11"/>
      <c r="BBL10" s="11"/>
      <c r="BBM10" s="11"/>
      <c r="BBN10" s="11"/>
      <c r="BBO10" s="11"/>
      <c r="BBP10" s="11"/>
      <c r="BBQ10" s="11"/>
      <c r="BBR10" s="11"/>
      <c r="BBS10" s="11"/>
      <c r="BBT10" s="11"/>
      <c r="BBU10" s="11"/>
      <c r="BBV10" s="11"/>
      <c r="BBW10" s="11"/>
      <c r="BBX10" s="11"/>
      <c r="BBY10" s="11"/>
      <c r="BBZ10" s="11"/>
      <c r="BCA10" s="11"/>
      <c r="BCB10" s="11"/>
      <c r="BCC10" s="11"/>
      <c r="BCD10" s="11"/>
      <c r="BCE10" s="11"/>
      <c r="BCF10" s="11"/>
      <c r="BCG10" s="11"/>
      <c r="BCH10" s="11"/>
      <c r="BCI10" s="11"/>
      <c r="BCJ10" s="11"/>
      <c r="BCK10" s="11"/>
      <c r="BCL10" s="11"/>
      <c r="BCM10" s="11"/>
      <c r="BCN10" s="11"/>
      <c r="BCO10" s="11"/>
      <c r="BCP10" s="11"/>
      <c r="BCQ10" s="11"/>
      <c r="BCR10" s="11"/>
      <c r="BCS10" s="11"/>
      <c r="BCT10" s="11"/>
      <c r="BCU10" s="11"/>
      <c r="BCV10" s="11"/>
      <c r="BCW10" s="11"/>
      <c r="BCX10" s="11"/>
      <c r="BCY10" s="11"/>
      <c r="BCZ10" s="11"/>
      <c r="BDA10" s="11"/>
      <c r="BDB10" s="11"/>
      <c r="BDC10" s="11"/>
      <c r="BDD10" s="11"/>
      <c r="BDE10" s="11"/>
      <c r="BDF10" s="11"/>
      <c r="BDG10" s="11"/>
      <c r="BDH10" s="11"/>
      <c r="BDI10" s="11"/>
      <c r="BDJ10" s="11"/>
      <c r="BDK10" s="11"/>
      <c r="BDL10" s="11"/>
      <c r="BDM10" s="11"/>
      <c r="BDN10" s="11"/>
      <c r="BDO10" s="11"/>
      <c r="BDP10" s="11"/>
      <c r="BDQ10" s="11"/>
      <c r="BDR10" s="11"/>
      <c r="BDS10" s="11"/>
      <c r="BDT10" s="11"/>
      <c r="BDU10" s="11"/>
      <c r="BDV10" s="11"/>
      <c r="BDW10" s="11"/>
      <c r="BDX10" s="11"/>
      <c r="BDY10" s="11"/>
      <c r="BDZ10" s="11"/>
      <c r="BEA10" s="11"/>
      <c r="BEB10" s="11"/>
      <c r="BEC10" s="11"/>
      <c r="BED10" s="11"/>
      <c r="BEE10" s="11"/>
      <c r="BEF10" s="11"/>
      <c r="BEG10" s="11"/>
      <c r="BEH10" s="11"/>
      <c r="BEI10" s="11"/>
      <c r="BEJ10" s="11"/>
      <c r="BEK10" s="11"/>
      <c r="BEL10" s="11"/>
      <c r="BEM10" s="11"/>
      <c r="BEN10" s="11"/>
      <c r="BEO10" s="11"/>
      <c r="BEP10" s="11"/>
      <c r="BEQ10" s="11"/>
      <c r="BER10" s="11"/>
      <c r="BES10" s="11"/>
      <c r="BET10" s="11"/>
      <c r="BEU10" s="11"/>
      <c r="BEV10" s="11"/>
      <c r="BEW10" s="11"/>
      <c r="BEX10" s="11"/>
      <c r="BEY10" s="11"/>
      <c r="BEZ10" s="11"/>
      <c r="BFA10" s="11"/>
      <c r="BFB10" s="11"/>
      <c r="BFC10" s="11"/>
      <c r="BFD10" s="11"/>
      <c r="BFE10" s="11"/>
      <c r="BFF10" s="11"/>
      <c r="BFG10" s="11"/>
      <c r="BFH10" s="11"/>
      <c r="BFI10" s="11"/>
      <c r="BFJ10" s="11"/>
      <c r="BFK10" s="11"/>
      <c r="BFL10" s="11"/>
      <c r="BFM10" s="11"/>
      <c r="BFN10" s="11"/>
      <c r="BFO10" s="11"/>
      <c r="BFP10" s="11"/>
      <c r="BFQ10" s="11"/>
      <c r="BFR10" s="11"/>
      <c r="BFS10" s="11"/>
      <c r="BFT10" s="11"/>
      <c r="BFU10" s="11"/>
      <c r="BFV10" s="11"/>
      <c r="BFW10" s="11"/>
      <c r="BFX10" s="11"/>
      <c r="BFY10" s="11"/>
      <c r="BFZ10" s="11"/>
      <c r="BGA10" s="11"/>
      <c r="BGB10" s="11"/>
      <c r="BGC10" s="11"/>
      <c r="BGD10" s="11"/>
      <c r="BGE10" s="11"/>
      <c r="BGF10" s="11"/>
      <c r="BGG10" s="11"/>
      <c r="BGH10" s="11"/>
      <c r="BGI10" s="11"/>
      <c r="BGJ10" s="11"/>
      <c r="BGK10" s="11"/>
      <c r="BGL10" s="11"/>
      <c r="BGM10" s="11"/>
      <c r="BGN10" s="11"/>
      <c r="BGO10" s="11"/>
      <c r="BGP10" s="11"/>
      <c r="BGQ10" s="11"/>
      <c r="BGR10" s="11"/>
      <c r="BGS10" s="11"/>
      <c r="BGT10" s="11"/>
      <c r="BGU10" s="11"/>
      <c r="BGV10" s="11"/>
      <c r="BGW10" s="11"/>
      <c r="BGX10" s="11"/>
      <c r="BGY10" s="11"/>
      <c r="BGZ10" s="11"/>
      <c r="BHA10" s="11"/>
      <c r="BHB10" s="11"/>
      <c r="BHC10" s="11"/>
      <c r="BHD10" s="11"/>
      <c r="BHE10" s="11"/>
      <c r="BHF10" s="11"/>
      <c r="BHG10" s="11"/>
      <c r="BHH10" s="11"/>
      <c r="BHI10" s="11"/>
      <c r="BHJ10" s="11"/>
      <c r="BHK10" s="11"/>
      <c r="BHL10" s="11"/>
      <c r="BHM10" s="11"/>
      <c r="BHN10" s="11"/>
      <c r="BHO10" s="11"/>
      <c r="BHP10" s="11"/>
      <c r="BHQ10" s="11"/>
      <c r="BHR10" s="11"/>
      <c r="BHS10" s="11"/>
      <c r="BHT10" s="11"/>
      <c r="BHU10" s="11"/>
      <c r="BHV10" s="11"/>
      <c r="BHW10" s="11"/>
      <c r="BHX10" s="11"/>
      <c r="BHY10" s="11"/>
      <c r="BHZ10" s="11"/>
      <c r="BIA10" s="11"/>
      <c r="BIB10" s="11"/>
      <c r="BIC10" s="11"/>
      <c r="BID10" s="11"/>
      <c r="BIE10" s="11"/>
      <c r="BIF10" s="11"/>
      <c r="BIG10" s="11"/>
      <c r="BIH10" s="11"/>
      <c r="BII10" s="11"/>
      <c r="BIJ10" s="11"/>
      <c r="BIK10" s="11"/>
      <c r="BIL10" s="11"/>
      <c r="BIM10" s="11"/>
      <c r="BIN10" s="11"/>
      <c r="BIO10" s="11"/>
      <c r="BIP10" s="11"/>
      <c r="BIQ10" s="11"/>
      <c r="BIR10" s="11"/>
      <c r="BIS10" s="11"/>
      <c r="BIT10" s="11"/>
      <c r="BIU10" s="11"/>
      <c r="BIV10" s="11"/>
      <c r="BIW10" s="11"/>
      <c r="BIX10" s="11"/>
      <c r="BIY10" s="11"/>
      <c r="BIZ10" s="11"/>
      <c r="BJA10" s="11"/>
      <c r="BJB10" s="11"/>
      <c r="BJC10" s="11"/>
      <c r="BJD10" s="11"/>
      <c r="BJE10" s="11"/>
      <c r="BJF10" s="11"/>
      <c r="BJG10" s="11"/>
      <c r="BJH10" s="11"/>
      <c r="BJI10" s="11"/>
      <c r="BJJ10" s="11"/>
      <c r="BJK10" s="11"/>
      <c r="BJL10" s="11"/>
      <c r="BJM10" s="11"/>
      <c r="BJN10" s="11"/>
      <c r="BJO10" s="11"/>
      <c r="BJP10" s="11"/>
      <c r="BJQ10" s="11"/>
      <c r="BJR10" s="11"/>
      <c r="BJS10" s="11"/>
      <c r="BJT10" s="11"/>
      <c r="BJU10" s="11"/>
      <c r="BJV10" s="11"/>
      <c r="BJW10" s="11"/>
      <c r="BJX10" s="11"/>
      <c r="BJY10" s="11"/>
      <c r="BJZ10" s="11"/>
      <c r="BKA10" s="11"/>
      <c r="BKB10" s="11"/>
      <c r="BKC10" s="11"/>
      <c r="BKD10" s="11"/>
      <c r="BKE10" s="11"/>
      <c r="BKF10" s="11"/>
      <c r="BKG10" s="11"/>
      <c r="BKH10" s="11"/>
      <c r="BKI10" s="11"/>
      <c r="BKJ10" s="11"/>
      <c r="BKK10" s="11"/>
      <c r="BKL10" s="11"/>
      <c r="BKM10" s="11"/>
      <c r="BKN10" s="11"/>
      <c r="BKO10" s="11"/>
      <c r="BKP10" s="11"/>
      <c r="BKQ10" s="11"/>
      <c r="BKR10" s="11"/>
      <c r="BKS10" s="11"/>
      <c r="BKT10" s="11"/>
      <c r="BKU10" s="11"/>
      <c r="BKV10" s="11"/>
      <c r="BKW10" s="11"/>
      <c r="BKX10" s="11"/>
      <c r="BKY10" s="11"/>
      <c r="BKZ10" s="11"/>
      <c r="BLA10" s="11"/>
      <c r="BLB10" s="11"/>
      <c r="BLC10" s="11"/>
      <c r="BLD10" s="11"/>
      <c r="BLE10" s="11"/>
      <c r="BLF10" s="11"/>
      <c r="BLG10" s="11"/>
      <c r="BLH10" s="11"/>
      <c r="BLI10" s="11"/>
      <c r="BLJ10" s="11"/>
      <c r="BLK10" s="11"/>
      <c r="BLL10" s="11"/>
      <c r="BLM10" s="11"/>
      <c r="BLN10" s="11"/>
      <c r="BLO10" s="11"/>
      <c r="BLP10" s="11"/>
      <c r="BLQ10" s="11"/>
      <c r="BLR10" s="11"/>
      <c r="BLS10" s="11"/>
      <c r="BLT10" s="11"/>
      <c r="BLU10" s="11"/>
      <c r="BLV10" s="11"/>
      <c r="BLW10" s="11"/>
      <c r="BLX10" s="11"/>
      <c r="BLY10" s="11"/>
      <c r="BLZ10" s="11"/>
      <c r="BMA10" s="11"/>
      <c r="BMB10" s="11"/>
      <c r="BMC10" s="11"/>
      <c r="BMD10" s="11"/>
      <c r="BME10" s="11"/>
      <c r="BMF10" s="11"/>
      <c r="BMG10" s="11"/>
      <c r="BMH10" s="11"/>
      <c r="BMI10" s="11"/>
      <c r="BMJ10" s="11"/>
      <c r="BMK10" s="11"/>
      <c r="BML10" s="11"/>
      <c r="BMM10" s="11"/>
      <c r="BMN10" s="11"/>
      <c r="BMO10" s="11"/>
      <c r="BMP10" s="11"/>
      <c r="BMQ10" s="11"/>
      <c r="BMR10" s="11"/>
      <c r="BMS10" s="11"/>
      <c r="BMT10" s="11"/>
      <c r="BMU10" s="11"/>
      <c r="BMV10" s="11"/>
      <c r="BMW10" s="11"/>
      <c r="BMX10" s="11"/>
      <c r="BMY10" s="11"/>
      <c r="BMZ10" s="11"/>
      <c r="BNA10" s="11"/>
      <c r="BNB10" s="11"/>
      <c r="BNC10" s="11"/>
      <c r="BND10" s="11"/>
      <c r="BNE10" s="11"/>
      <c r="BNF10" s="11"/>
      <c r="BNG10" s="11"/>
      <c r="BNH10" s="11"/>
      <c r="BNI10" s="11"/>
      <c r="BNJ10" s="11"/>
      <c r="BNK10" s="11"/>
      <c r="BNL10" s="11"/>
      <c r="BNM10" s="11"/>
      <c r="BNN10" s="11"/>
      <c r="BNO10" s="11"/>
      <c r="BNP10" s="11"/>
      <c r="BNQ10" s="11"/>
      <c r="BNR10" s="11"/>
      <c r="BNS10" s="11"/>
      <c r="BNT10" s="11"/>
      <c r="BNU10" s="11"/>
      <c r="BNV10" s="11"/>
      <c r="BNW10" s="11"/>
      <c r="BNX10" s="11"/>
      <c r="BNY10" s="11"/>
      <c r="BNZ10" s="11"/>
      <c r="BOA10" s="11"/>
      <c r="BOB10" s="11"/>
      <c r="BOC10" s="11"/>
      <c r="BOD10" s="11"/>
      <c r="BOE10" s="11"/>
      <c r="BOF10" s="11"/>
      <c r="BOG10" s="11"/>
      <c r="BOH10" s="11"/>
      <c r="BOI10" s="11"/>
      <c r="BOJ10" s="11"/>
      <c r="BOK10" s="11"/>
      <c r="BOL10" s="11"/>
      <c r="BOM10" s="11"/>
      <c r="BON10" s="11"/>
      <c r="BOO10" s="11"/>
      <c r="BOP10" s="11"/>
      <c r="BOQ10" s="11"/>
      <c r="BOR10" s="11"/>
      <c r="BOS10" s="11"/>
      <c r="BOT10" s="11"/>
      <c r="BOU10" s="11"/>
      <c r="BOV10" s="11"/>
      <c r="BOW10" s="11"/>
      <c r="BOX10" s="11"/>
      <c r="BOY10" s="11"/>
      <c r="BOZ10" s="11"/>
      <c r="BPA10" s="11"/>
      <c r="BPB10" s="11"/>
      <c r="BPC10" s="11"/>
      <c r="BPD10" s="11"/>
      <c r="BPE10" s="11"/>
      <c r="BPF10" s="11"/>
      <c r="BPG10" s="11"/>
      <c r="BPH10" s="11"/>
      <c r="BPI10" s="11"/>
      <c r="BPJ10" s="11"/>
      <c r="BPK10" s="11"/>
      <c r="BPL10" s="11"/>
      <c r="BPM10" s="11"/>
      <c r="BPN10" s="11"/>
      <c r="BPO10" s="11"/>
      <c r="BPP10" s="11"/>
      <c r="BPQ10" s="11"/>
      <c r="BPR10" s="11"/>
      <c r="BPS10" s="11"/>
      <c r="BPT10" s="11"/>
      <c r="BPU10" s="11"/>
      <c r="BPV10" s="11"/>
      <c r="BPW10" s="11"/>
      <c r="BPX10" s="11"/>
      <c r="BPY10" s="11"/>
      <c r="BPZ10" s="11"/>
      <c r="BQA10" s="11"/>
      <c r="BQB10" s="11"/>
      <c r="BQC10" s="11"/>
      <c r="BQD10" s="11"/>
      <c r="BQE10" s="11"/>
      <c r="BQF10" s="11"/>
      <c r="BQG10" s="11"/>
      <c r="BQH10" s="11"/>
      <c r="BQI10" s="11"/>
      <c r="BQJ10" s="11"/>
      <c r="BQK10" s="11"/>
      <c r="BQL10" s="11"/>
      <c r="BQM10" s="11"/>
      <c r="BQN10" s="11"/>
      <c r="BQO10" s="11"/>
      <c r="BQP10" s="11"/>
      <c r="BQQ10" s="11"/>
      <c r="BQR10" s="11"/>
      <c r="BQS10" s="11"/>
      <c r="BQT10" s="11"/>
      <c r="BQU10" s="11"/>
      <c r="BQV10" s="11"/>
      <c r="BQW10" s="11"/>
      <c r="BQX10" s="11"/>
      <c r="BQY10" s="11"/>
      <c r="BQZ10" s="11"/>
      <c r="BRA10" s="11"/>
      <c r="BRB10" s="11"/>
      <c r="BRC10" s="11"/>
      <c r="BRD10" s="11"/>
      <c r="BRE10" s="11"/>
      <c r="BRF10" s="11"/>
      <c r="BRG10" s="11"/>
      <c r="BRH10" s="11"/>
      <c r="BRI10" s="11"/>
      <c r="BRJ10" s="11"/>
      <c r="BRK10" s="11"/>
      <c r="BRL10" s="11"/>
      <c r="BRM10" s="11"/>
      <c r="BRN10" s="11"/>
      <c r="BRO10" s="11"/>
      <c r="BRP10" s="11"/>
      <c r="BRQ10" s="11"/>
      <c r="BRR10" s="11"/>
      <c r="BRS10" s="11"/>
      <c r="BRT10" s="11"/>
      <c r="BRU10" s="11"/>
      <c r="BRV10" s="11"/>
      <c r="BRW10" s="11"/>
      <c r="BRX10" s="11"/>
      <c r="BRY10" s="11"/>
      <c r="BRZ10" s="11"/>
      <c r="BSA10" s="11"/>
      <c r="BSB10" s="11"/>
      <c r="BSC10" s="11"/>
      <c r="BSD10" s="11"/>
      <c r="BSE10" s="11"/>
      <c r="BSF10" s="11"/>
      <c r="BSG10" s="11"/>
      <c r="BSH10" s="11"/>
      <c r="BSI10" s="11"/>
      <c r="BSJ10" s="11"/>
      <c r="BSK10" s="11"/>
      <c r="BSL10" s="11"/>
      <c r="BSM10" s="11"/>
      <c r="BSN10" s="11"/>
      <c r="BSO10" s="11"/>
      <c r="BSP10" s="11"/>
      <c r="BSQ10" s="11"/>
      <c r="BSR10" s="11"/>
      <c r="BSS10" s="11"/>
      <c r="BST10" s="11"/>
      <c r="BSU10" s="11"/>
      <c r="BSV10" s="11"/>
      <c r="BSW10" s="11"/>
      <c r="BSX10" s="11"/>
      <c r="BSY10" s="11"/>
      <c r="BSZ10" s="11"/>
      <c r="BTA10" s="11"/>
      <c r="BTB10" s="11"/>
      <c r="BTC10" s="11"/>
      <c r="BTD10" s="11"/>
      <c r="BTE10" s="11"/>
      <c r="BTF10" s="11"/>
      <c r="BTG10" s="11"/>
      <c r="BTH10" s="11"/>
      <c r="BTI10" s="11"/>
      <c r="BTJ10" s="11"/>
      <c r="BTK10" s="11"/>
      <c r="BTL10" s="11"/>
      <c r="BTM10" s="11"/>
      <c r="BTN10" s="11"/>
      <c r="BTO10" s="11"/>
      <c r="BTP10" s="11"/>
      <c r="BTQ10" s="11"/>
      <c r="BTR10" s="11"/>
      <c r="BTS10" s="11"/>
      <c r="BTT10" s="11"/>
      <c r="BTU10" s="11"/>
      <c r="BTV10" s="11"/>
      <c r="BTW10" s="11"/>
      <c r="BTX10" s="11"/>
      <c r="BTY10" s="11"/>
      <c r="BTZ10" s="11"/>
      <c r="BUA10" s="11"/>
      <c r="BUB10" s="11"/>
      <c r="BUC10" s="11"/>
      <c r="BUD10" s="11"/>
      <c r="BUE10" s="11"/>
      <c r="BUF10" s="11"/>
      <c r="BUG10" s="11"/>
      <c r="BUH10" s="11"/>
      <c r="BUI10" s="11"/>
      <c r="BUJ10" s="11"/>
      <c r="BUK10" s="11"/>
      <c r="BUL10" s="11"/>
      <c r="BUM10" s="11"/>
      <c r="BUN10" s="11"/>
      <c r="BUO10" s="11"/>
      <c r="BUP10" s="11"/>
      <c r="BUQ10" s="11"/>
      <c r="BUR10" s="11"/>
      <c r="BUS10" s="11"/>
      <c r="BUT10" s="11"/>
      <c r="BUU10" s="11"/>
      <c r="BUV10" s="11"/>
      <c r="BUW10" s="11"/>
      <c r="BUX10" s="11"/>
      <c r="BUY10" s="11"/>
      <c r="BUZ10" s="11"/>
      <c r="BVA10" s="11"/>
      <c r="BVB10" s="11"/>
      <c r="BVC10" s="11"/>
      <c r="BVD10" s="11"/>
      <c r="BVE10" s="11"/>
      <c r="BVF10" s="11"/>
      <c r="BVG10" s="11"/>
      <c r="BVH10" s="11"/>
      <c r="BVI10" s="11"/>
      <c r="BVJ10" s="11"/>
      <c r="BVK10" s="11"/>
      <c r="BVL10" s="11"/>
      <c r="BVM10" s="11"/>
      <c r="BVN10" s="11"/>
      <c r="BVO10" s="11"/>
      <c r="BVP10" s="11"/>
      <c r="BVQ10" s="11"/>
      <c r="BVR10" s="11"/>
      <c r="BVS10" s="11"/>
      <c r="BVT10" s="11"/>
      <c r="BVU10" s="11"/>
      <c r="BVV10" s="11"/>
      <c r="BVW10" s="11"/>
      <c r="BVX10" s="11"/>
      <c r="BVY10" s="11"/>
      <c r="BVZ10" s="11"/>
      <c r="BWA10" s="11"/>
      <c r="BWB10" s="11"/>
      <c r="BWC10" s="11"/>
      <c r="BWD10" s="11"/>
      <c r="BWE10" s="11"/>
      <c r="BWF10" s="11"/>
      <c r="BWG10" s="11"/>
      <c r="BWH10" s="11"/>
      <c r="BWI10" s="11"/>
      <c r="BWJ10" s="11"/>
      <c r="BWK10" s="11"/>
      <c r="BWL10" s="11"/>
      <c r="BWM10" s="11"/>
      <c r="BWN10" s="11"/>
      <c r="BWO10" s="11"/>
      <c r="BWP10" s="11"/>
      <c r="BWQ10" s="11"/>
      <c r="BWR10" s="11"/>
      <c r="BWS10" s="11"/>
      <c r="BWT10" s="11"/>
      <c r="BWU10" s="11"/>
      <c r="BWV10" s="11"/>
      <c r="BWW10" s="11"/>
      <c r="BWX10" s="11"/>
      <c r="BWY10" s="11"/>
      <c r="BWZ10" s="11"/>
      <c r="BXA10" s="11"/>
      <c r="BXB10" s="11"/>
      <c r="BXC10" s="11"/>
      <c r="BXD10" s="11"/>
      <c r="BXE10" s="11"/>
      <c r="BXF10" s="11"/>
      <c r="BXG10" s="11"/>
      <c r="BXH10" s="11"/>
      <c r="BXI10" s="11"/>
      <c r="BXJ10" s="11"/>
      <c r="BXK10" s="11"/>
      <c r="BXL10" s="11"/>
      <c r="BXM10" s="11"/>
      <c r="BXN10" s="11"/>
      <c r="BXO10" s="11"/>
      <c r="BXP10" s="11"/>
      <c r="BXQ10" s="11"/>
      <c r="BXR10" s="11"/>
      <c r="BXS10" s="11"/>
      <c r="BXT10" s="11"/>
      <c r="BXU10" s="11"/>
      <c r="BXV10" s="11"/>
      <c r="BXW10" s="11"/>
      <c r="BXX10" s="11"/>
      <c r="BXY10" s="11"/>
      <c r="BXZ10" s="11"/>
      <c r="BYA10" s="11"/>
      <c r="BYB10" s="11"/>
      <c r="BYC10" s="11"/>
      <c r="BYD10" s="11"/>
      <c r="BYE10" s="11"/>
      <c r="BYF10" s="11"/>
      <c r="BYG10" s="11"/>
      <c r="BYH10" s="11"/>
      <c r="BYI10" s="11"/>
      <c r="BYJ10" s="11"/>
      <c r="BYK10" s="11"/>
      <c r="BYL10" s="11"/>
      <c r="BYM10" s="11"/>
      <c r="BYN10" s="11"/>
      <c r="BYO10" s="11"/>
      <c r="BYP10" s="11"/>
      <c r="BYQ10" s="11"/>
      <c r="BYR10" s="11"/>
      <c r="BYS10" s="11"/>
      <c r="BYT10" s="11"/>
      <c r="BYU10" s="11"/>
      <c r="BYV10" s="11"/>
      <c r="BYW10" s="11"/>
      <c r="BYX10" s="11"/>
      <c r="BYY10" s="11"/>
      <c r="BYZ10" s="11"/>
      <c r="BZA10" s="11"/>
      <c r="BZB10" s="11"/>
      <c r="BZC10" s="11"/>
      <c r="BZD10" s="11"/>
      <c r="BZE10" s="11"/>
      <c r="BZF10" s="11"/>
      <c r="BZG10" s="11"/>
      <c r="BZH10" s="11"/>
      <c r="BZI10" s="11"/>
      <c r="BZJ10" s="11"/>
      <c r="BZK10" s="11"/>
      <c r="BZL10" s="11"/>
      <c r="BZM10" s="11"/>
      <c r="BZN10" s="11"/>
      <c r="BZO10" s="11"/>
      <c r="BZP10" s="11"/>
      <c r="BZQ10" s="11"/>
      <c r="BZR10" s="11"/>
      <c r="BZS10" s="11"/>
      <c r="BZT10" s="11"/>
      <c r="BZU10" s="11"/>
      <c r="BZV10" s="11"/>
      <c r="BZW10" s="11"/>
      <c r="BZX10" s="11"/>
      <c r="BZY10" s="11"/>
      <c r="BZZ10" s="11"/>
      <c r="CAA10" s="11"/>
      <c r="CAB10" s="11"/>
      <c r="CAC10" s="11"/>
      <c r="CAD10" s="11"/>
      <c r="CAE10" s="11"/>
      <c r="CAF10" s="11"/>
      <c r="CAG10" s="11"/>
      <c r="CAH10" s="11"/>
      <c r="CAI10" s="11"/>
      <c r="CAJ10" s="11"/>
      <c r="CAK10" s="11"/>
      <c r="CAL10" s="11"/>
      <c r="CAM10" s="11"/>
      <c r="CAN10" s="11"/>
      <c r="CAO10" s="11"/>
      <c r="CAP10" s="11"/>
      <c r="CAQ10" s="11"/>
      <c r="CAR10" s="11"/>
      <c r="CAS10" s="11"/>
      <c r="CAT10" s="11"/>
      <c r="CAU10" s="11"/>
      <c r="CAV10" s="11"/>
      <c r="CAW10" s="11"/>
      <c r="CAX10" s="11"/>
      <c r="CAY10" s="11"/>
      <c r="CAZ10" s="11"/>
      <c r="CBA10" s="11"/>
      <c r="CBB10" s="11"/>
      <c r="CBC10" s="11"/>
      <c r="CBD10" s="11"/>
      <c r="CBE10" s="11"/>
      <c r="CBF10" s="11"/>
      <c r="CBG10" s="11"/>
      <c r="CBH10" s="11"/>
      <c r="CBI10" s="11"/>
      <c r="CBJ10" s="11"/>
      <c r="CBK10" s="11"/>
      <c r="CBL10" s="11"/>
      <c r="CBM10" s="11"/>
      <c r="CBN10" s="11"/>
      <c r="CBO10" s="11"/>
      <c r="CBP10" s="11"/>
      <c r="CBQ10" s="11"/>
      <c r="CBR10" s="11"/>
      <c r="CBS10" s="11"/>
      <c r="CBT10" s="11"/>
      <c r="CBU10" s="11"/>
      <c r="CBV10" s="11"/>
      <c r="CBW10" s="11"/>
      <c r="CBX10" s="11"/>
      <c r="CBY10" s="11"/>
      <c r="CBZ10" s="11"/>
      <c r="CCA10" s="11"/>
      <c r="CCB10" s="11"/>
      <c r="CCC10" s="11"/>
      <c r="CCD10" s="11"/>
      <c r="CCE10" s="11"/>
      <c r="CCF10" s="11"/>
      <c r="CCG10" s="11"/>
      <c r="CCH10" s="11"/>
      <c r="CCI10" s="11"/>
      <c r="CCJ10" s="11"/>
      <c r="CCK10" s="11"/>
      <c r="CCL10" s="11"/>
      <c r="CCM10" s="11"/>
      <c r="CCN10" s="11"/>
      <c r="CCO10" s="11"/>
      <c r="CCP10" s="11"/>
      <c r="CCQ10" s="11"/>
      <c r="CCR10" s="11"/>
      <c r="CCS10" s="11"/>
      <c r="CCT10" s="11"/>
      <c r="CCU10" s="11"/>
      <c r="CCV10" s="11"/>
      <c r="CCW10" s="11"/>
      <c r="CCX10" s="11"/>
      <c r="CCY10" s="11"/>
      <c r="CCZ10" s="11"/>
      <c r="CDA10" s="11"/>
      <c r="CDB10" s="11"/>
      <c r="CDC10" s="11"/>
      <c r="CDD10" s="11"/>
      <c r="CDE10" s="11"/>
      <c r="CDF10" s="11"/>
      <c r="CDG10" s="11"/>
      <c r="CDH10" s="11"/>
      <c r="CDI10" s="11"/>
      <c r="CDJ10" s="11"/>
      <c r="CDK10" s="11"/>
      <c r="CDL10" s="11"/>
      <c r="CDM10" s="11"/>
      <c r="CDN10" s="11"/>
      <c r="CDO10" s="11"/>
      <c r="CDP10" s="11"/>
      <c r="CDQ10" s="11"/>
      <c r="CDR10" s="11"/>
      <c r="CDS10" s="11"/>
      <c r="CDT10" s="11"/>
      <c r="CDU10" s="11"/>
      <c r="CDV10" s="11"/>
      <c r="CDW10" s="11"/>
      <c r="CDX10" s="11"/>
      <c r="CDY10" s="11"/>
      <c r="CDZ10" s="11"/>
      <c r="CEA10" s="11"/>
      <c r="CEB10" s="11"/>
      <c r="CEC10" s="11"/>
      <c r="CED10" s="11"/>
      <c r="CEE10" s="11"/>
      <c r="CEF10" s="11"/>
      <c r="CEG10" s="11"/>
      <c r="CEH10" s="11"/>
      <c r="CEI10" s="11"/>
      <c r="CEJ10" s="11"/>
      <c r="CEK10" s="11"/>
      <c r="CEL10" s="11"/>
      <c r="CEM10" s="11"/>
      <c r="CEN10" s="11"/>
      <c r="CEO10" s="11"/>
      <c r="CEP10" s="11"/>
      <c r="CEQ10" s="11"/>
      <c r="CER10" s="11"/>
      <c r="CES10" s="11"/>
      <c r="CET10" s="11"/>
      <c r="CEU10" s="11"/>
      <c r="CEV10" s="11"/>
      <c r="CEW10" s="11"/>
      <c r="CEX10" s="11"/>
      <c r="CEY10" s="11"/>
      <c r="CEZ10" s="11"/>
      <c r="CFA10" s="11"/>
      <c r="CFB10" s="11"/>
      <c r="CFC10" s="11"/>
      <c r="CFD10" s="11"/>
      <c r="CFE10" s="11"/>
      <c r="CFF10" s="11"/>
      <c r="CFG10" s="11"/>
      <c r="CFH10" s="11"/>
      <c r="CFI10" s="11"/>
      <c r="CFJ10" s="11"/>
      <c r="CFK10" s="11"/>
      <c r="CFL10" s="11"/>
      <c r="CFM10" s="11"/>
      <c r="CFN10" s="11"/>
      <c r="CFO10" s="11"/>
      <c r="CFP10" s="11"/>
      <c r="CFQ10" s="11"/>
      <c r="CFR10" s="11"/>
      <c r="CFS10" s="11"/>
      <c r="CFT10" s="11"/>
      <c r="CFU10" s="11"/>
      <c r="CFV10" s="11"/>
      <c r="CFW10" s="11"/>
      <c r="CFX10" s="11"/>
      <c r="CFY10" s="11"/>
      <c r="CFZ10" s="11"/>
      <c r="CGA10" s="11"/>
      <c r="CGB10" s="11"/>
      <c r="CGC10" s="11"/>
      <c r="CGD10" s="11"/>
      <c r="CGE10" s="11"/>
      <c r="CGF10" s="11"/>
      <c r="CGG10" s="11"/>
      <c r="CGH10" s="11"/>
      <c r="CGI10" s="11"/>
      <c r="CGJ10" s="11"/>
      <c r="CGK10" s="11"/>
      <c r="CGL10" s="11"/>
      <c r="CGM10" s="11"/>
      <c r="CGN10" s="11"/>
      <c r="CGO10" s="11"/>
      <c r="CGP10" s="11"/>
      <c r="CGQ10" s="11"/>
      <c r="CGR10" s="11"/>
      <c r="CGS10" s="11"/>
      <c r="CGT10" s="11"/>
      <c r="CGU10" s="11"/>
      <c r="CGV10" s="11"/>
      <c r="CGW10" s="11"/>
      <c r="CGX10" s="11"/>
      <c r="CGY10" s="11"/>
      <c r="CGZ10" s="11"/>
      <c r="CHA10" s="11"/>
      <c r="CHB10" s="11"/>
      <c r="CHC10" s="11"/>
      <c r="CHD10" s="11"/>
      <c r="CHE10" s="11"/>
      <c r="CHF10" s="11"/>
      <c r="CHG10" s="11"/>
      <c r="CHH10" s="11"/>
      <c r="CHI10" s="11"/>
      <c r="CHJ10" s="11"/>
      <c r="CHK10" s="11"/>
      <c r="CHL10" s="11"/>
      <c r="CHM10" s="11"/>
      <c r="CHN10" s="11"/>
      <c r="CHO10" s="11"/>
      <c r="CHP10" s="11"/>
      <c r="CHQ10" s="11"/>
      <c r="CHR10" s="11"/>
      <c r="CHS10" s="11"/>
      <c r="CHT10" s="11"/>
      <c r="CHU10" s="11"/>
      <c r="CHV10" s="11"/>
      <c r="CHW10" s="11"/>
      <c r="CHX10" s="11"/>
      <c r="CHY10" s="11"/>
      <c r="CHZ10" s="11"/>
      <c r="CIA10" s="11"/>
      <c r="CIB10" s="11"/>
      <c r="CIC10" s="11"/>
      <c r="CID10" s="11"/>
      <c r="CIE10" s="11"/>
      <c r="CIF10" s="11"/>
      <c r="CIG10" s="11"/>
      <c r="CIH10" s="11"/>
      <c r="CII10" s="11"/>
      <c r="CIJ10" s="11"/>
      <c r="CIK10" s="11"/>
      <c r="CIL10" s="11"/>
      <c r="CIM10" s="11"/>
      <c r="CIN10" s="11"/>
      <c r="CIO10" s="11"/>
      <c r="CIP10" s="11"/>
      <c r="CIQ10" s="11"/>
      <c r="CIR10" s="11"/>
      <c r="CIS10" s="11"/>
      <c r="CIT10" s="11"/>
      <c r="CIU10" s="11"/>
      <c r="CIV10" s="11"/>
      <c r="CIW10" s="11"/>
      <c r="CIX10" s="11"/>
      <c r="CIY10" s="11"/>
      <c r="CIZ10" s="11"/>
      <c r="CJA10" s="11"/>
      <c r="CJB10" s="11"/>
      <c r="CJC10" s="11"/>
      <c r="CJD10" s="11"/>
      <c r="CJE10" s="11"/>
      <c r="CJF10" s="11"/>
      <c r="CJG10" s="11"/>
      <c r="CJH10" s="11"/>
      <c r="CJI10" s="11"/>
      <c r="CJJ10" s="11"/>
      <c r="CJK10" s="11"/>
      <c r="CJL10" s="11"/>
      <c r="CJM10" s="11"/>
      <c r="CJN10" s="11"/>
      <c r="CJO10" s="11"/>
      <c r="CJP10" s="11"/>
      <c r="CJQ10" s="11"/>
      <c r="CJR10" s="11"/>
      <c r="CJS10" s="11"/>
      <c r="CJT10" s="11"/>
      <c r="CJU10" s="11"/>
      <c r="CJV10" s="11"/>
      <c r="CJW10" s="11"/>
      <c r="CJX10" s="11"/>
      <c r="CJY10" s="11"/>
      <c r="CJZ10" s="11"/>
      <c r="CKA10" s="11"/>
      <c r="CKB10" s="11"/>
      <c r="CKC10" s="11"/>
      <c r="CKD10" s="11"/>
      <c r="CKE10" s="11"/>
      <c r="CKF10" s="11"/>
      <c r="CKG10" s="11"/>
      <c r="CKH10" s="11"/>
      <c r="CKI10" s="11"/>
      <c r="CKJ10" s="11"/>
      <c r="CKK10" s="11"/>
      <c r="CKL10" s="11"/>
      <c r="CKM10" s="11"/>
      <c r="CKN10" s="11"/>
      <c r="CKO10" s="11"/>
      <c r="CKP10" s="11"/>
      <c r="CKQ10" s="11"/>
      <c r="CKR10" s="11"/>
      <c r="CKS10" s="11"/>
      <c r="CKT10" s="11"/>
      <c r="CKU10" s="11"/>
      <c r="CKV10" s="11"/>
      <c r="CKW10" s="11"/>
      <c r="CKX10" s="11"/>
      <c r="CKY10" s="11"/>
      <c r="CKZ10" s="11"/>
      <c r="CLA10" s="11"/>
      <c r="CLB10" s="11"/>
      <c r="CLC10" s="11"/>
      <c r="CLD10" s="11"/>
      <c r="CLE10" s="11"/>
      <c r="CLF10" s="11"/>
      <c r="CLG10" s="11"/>
      <c r="CLH10" s="11"/>
      <c r="CLI10" s="11"/>
      <c r="CLJ10" s="11"/>
      <c r="CLK10" s="11"/>
      <c r="CLL10" s="11"/>
      <c r="CLM10" s="11"/>
      <c r="CLN10" s="11"/>
      <c r="CLO10" s="11"/>
      <c r="CLP10" s="11"/>
      <c r="CLQ10" s="11"/>
      <c r="CLR10" s="11"/>
      <c r="CLS10" s="11"/>
      <c r="CLT10" s="11"/>
      <c r="CLU10" s="11"/>
      <c r="CLV10" s="11"/>
      <c r="CLW10" s="11"/>
      <c r="CLX10" s="11"/>
      <c r="CLY10" s="11"/>
      <c r="CLZ10" s="11"/>
      <c r="CMA10" s="11"/>
      <c r="CMB10" s="11"/>
      <c r="CMC10" s="11"/>
      <c r="CMD10" s="11"/>
      <c r="CME10" s="11"/>
      <c r="CMF10" s="11"/>
      <c r="CMG10" s="11"/>
      <c r="CMH10" s="11"/>
      <c r="CMI10" s="11"/>
      <c r="CMJ10" s="11"/>
      <c r="CMK10" s="11"/>
      <c r="CML10" s="11"/>
      <c r="CMM10" s="11"/>
      <c r="CMN10" s="11"/>
      <c r="CMO10" s="11"/>
      <c r="CMP10" s="11"/>
      <c r="CMQ10" s="11"/>
      <c r="CMR10" s="11"/>
      <c r="CMS10" s="11"/>
      <c r="CMT10" s="11"/>
      <c r="CMU10" s="11"/>
      <c r="CMV10" s="11"/>
      <c r="CMW10" s="11"/>
      <c r="CMX10" s="11"/>
      <c r="CMY10" s="11"/>
      <c r="CMZ10" s="11"/>
      <c r="CNA10" s="11"/>
      <c r="CNB10" s="11"/>
      <c r="CNC10" s="11"/>
      <c r="CND10" s="11"/>
      <c r="CNE10" s="11"/>
      <c r="CNF10" s="11"/>
      <c r="CNG10" s="11"/>
      <c r="CNH10" s="11"/>
      <c r="CNI10" s="11"/>
      <c r="CNJ10" s="11"/>
      <c r="CNK10" s="11"/>
      <c r="CNL10" s="11"/>
      <c r="CNM10" s="11"/>
      <c r="CNN10" s="11"/>
      <c r="CNO10" s="11"/>
      <c r="CNP10" s="11"/>
      <c r="CNQ10" s="11"/>
      <c r="CNR10" s="11"/>
      <c r="CNS10" s="11"/>
      <c r="CNT10" s="11"/>
      <c r="CNU10" s="11"/>
      <c r="CNV10" s="11"/>
      <c r="CNW10" s="11"/>
      <c r="CNX10" s="11"/>
      <c r="CNY10" s="11"/>
      <c r="CNZ10" s="11"/>
      <c r="COA10" s="11"/>
      <c r="COB10" s="11"/>
      <c r="COC10" s="11"/>
      <c r="COD10" s="11"/>
      <c r="COE10" s="11"/>
      <c r="COF10" s="11"/>
      <c r="COG10" s="11"/>
      <c r="COH10" s="11"/>
      <c r="COI10" s="11"/>
      <c r="COJ10" s="11"/>
      <c r="COK10" s="11"/>
      <c r="COL10" s="11"/>
      <c r="COM10" s="11"/>
      <c r="CON10" s="11"/>
      <c r="COO10" s="11"/>
      <c r="COP10" s="11"/>
      <c r="COQ10" s="11"/>
      <c r="COR10" s="11"/>
      <c r="COS10" s="11"/>
      <c r="COT10" s="11"/>
      <c r="COU10" s="11"/>
      <c r="COV10" s="11"/>
      <c r="COW10" s="11"/>
      <c r="COX10" s="11"/>
      <c r="COY10" s="11"/>
      <c r="COZ10" s="11"/>
      <c r="CPA10" s="11"/>
      <c r="CPB10" s="11"/>
      <c r="CPC10" s="11"/>
      <c r="CPD10" s="11"/>
      <c r="CPE10" s="11"/>
      <c r="CPF10" s="11"/>
      <c r="CPG10" s="11"/>
      <c r="CPH10" s="11"/>
      <c r="CPI10" s="11"/>
      <c r="CPJ10" s="11"/>
      <c r="CPK10" s="11"/>
      <c r="CPL10" s="11"/>
      <c r="CPM10" s="11"/>
      <c r="CPN10" s="11"/>
      <c r="CPO10" s="11"/>
      <c r="CPP10" s="11"/>
      <c r="CPQ10" s="11"/>
      <c r="CPR10" s="11"/>
      <c r="CPS10" s="11"/>
      <c r="CPT10" s="11"/>
      <c r="CPU10" s="11"/>
      <c r="CPV10" s="11"/>
      <c r="CPW10" s="11"/>
      <c r="CPX10" s="11"/>
      <c r="CPY10" s="11"/>
      <c r="CPZ10" s="11"/>
      <c r="CQA10" s="11"/>
      <c r="CQB10" s="11"/>
      <c r="CQC10" s="11"/>
      <c r="CQD10" s="11"/>
      <c r="CQE10" s="11"/>
      <c r="CQF10" s="11"/>
      <c r="CQG10" s="11"/>
      <c r="CQH10" s="11"/>
      <c r="CQI10" s="11"/>
      <c r="CQJ10" s="11"/>
      <c r="CQK10" s="11"/>
      <c r="CQL10" s="11"/>
      <c r="CQM10" s="11"/>
      <c r="CQN10" s="11"/>
      <c r="CQO10" s="11"/>
      <c r="CQP10" s="11"/>
      <c r="CQQ10" s="11"/>
      <c r="CQR10" s="11"/>
      <c r="CQS10" s="11"/>
      <c r="CQT10" s="11"/>
      <c r="CQU10" s="11"/>
      <c r="CQV10" s="11"/>
      <c r="CQW10" s="11"/>
      <c r="CQX10" s="11"/>
      <c r="CQY10" s="11"/>
      <c r="CQZ10" s="11"/>
      <c r="CRA10" s="11"/>
      <c r="CRB10" s="11"/>
      <c r="CRC10" s="11"/>
      <c r="CRD10" s="11"/>
      <c r="CRE10" s="11"/>
      <c r="CRF10" s="11"/>
      <c r="CRG10" s="11"/>
      <c r="CRH10" s="11"/>
      <c r="CRI10" s="11"/>
      <c r="CRJ10" s="11"/>
      <c r="CRK10" s="11"/>
      <c r="CRL10" s="11"/>
      <c r="CRM10" s="11"/>
      <c r="CRN10" s="11"/>
      <c r="CRO10" s="11"/>
      <c r="CRP10" s="11"/>
      <c r="CRQ10" s="11"/>
      <c r="CRR10" s="11"/>
      <c r="CRS10" s="11"/>
      <c r="CRT10" s="11"/>
      <c r="CRU10" s="11"/>
      <c r="CRV10" s="11"/>
      <c r="CRW10" s="11"/>
      <c r="CRX10" s="11"/>
      <c r="CRY10" s="11"/>
      <c r="CRZ10" s="11"/>
      <c r="CSA10" s="11"/>
      <c r="CSB10" s="11"/>
      <c r="CSC10" s="11"/>
      <c r="CSD10" s="11"/>
      <c r="CSE10" s="11"/>
      <c r="CSF10" s="11"/>
      <c r="CSG10" s="11"/>
      <c r="CSH10" s="11"/>
      <c r="CSI10" s="11"/>
      <c r="CSJ10" s="11"/>
      <c r="CSK10" s="11"/>
      <c r="CSL10" s="11"/>
      <c r="CSM10" s="11"/>
      <c r="CSN10" s="11"/>
      <c r="CSO10" s="11"/>
      <c r="CSP10" s="11"/>
      <c r="CSQ10" s="11"/>
      <c r="CSR10" s="11"/>
      <c r="CSS10" s="11"/>
      <c r="CST10" s="11"/>
      <c r="CSU10" s="11"/>
      <c r="CSV10" s="11"/>
      <c r="CSW10" s="11"/>
      <c r="CSX10" s="11"/>
      <c r="CSY10" s="11"/>
      <c r="CSZ10" s="11"/>
      <c r="CTA10" s="11"/>
      <c r="CTB10" s="11"/>
      <c r="CTC10" s="11"/>
      <c r="CTD10" s="11"/>
      <c r="CTE10" s="11"/>
      <c r="CTF10" s="11"/>
      <c r="CTG10" s="11"/>
      <c r="CTH10" s="11"/>
      <c r="CTI10" s="11"/>
      <c r="CTJ10" s="11"/>
      <c r="CTK10" s="11"/>
      <c r="CTL10" s="11"/>
      <c r="CTM10" s="11"/>
      <c r="CTN10" s="11"/>
      <c r="CTO10" s="11"/>
      <c r="CTP10" s="11"/>
      <c r="CTQ10" s="11"/>
      <c r="CTR10" s="11"/>
      <c r="CTS10" s="11"/>
      <c r="CTT10" s="11"/>
      <c r="CTU10" s="11"/>
      <c r="CTV10" s="11"/>
      <c r="CTW10" s="11"/>
      <c r="CTX10" s="11"/>
      <c r="CTY10" s="11"/>
      <c r="CTZ10" s="11"/>
      <c r="CUA10" s="11"/>
      <c r="CUB10" s="11"/>
      <c r="CUC10" s="11"/>
      <c r="CUD10" s="11"/>
      <c r="CUE10" s="11"/>
      <c r="CUF10" s="11"/>
      <c r="CUG10" s="11"/>
      <c r="CUH10" s="11"/>
      <c r="CUI10" s="11"/>
      <c r="CUJ10" s="11"/>
      <c r="CUK10" s="11"/>
      <c r="CUL10" s="11"/>
      <c r="CUM10" s="11"/>
      <c r="CUN10" s="11"/>
      <c r="CUO10" s="11"/>
      <c r="CUP10" s="11"/>
      <c r="CUQ10" s="11"/>
      <c r="CUR10" s="11"/>
      <c r="CUS10" s="11"/>
      <c r="CUT10" s="11"/>
      <c r="CUU10" s="11"/>
      <c r="CUV10" s="11"/>
      <c r="CUW10" s="11"/>
      <c r="CUX10" s="11"/>
      <c r="CUY10" s="11"/>
      <c r="CUZ10" s="11"/>
      <c r="CVA10" s="11"/>
      <c r="CVB10" s="11"/>
      <c r="CVC10" s="11"/>
      <c r="CVD10" s="11"/>
      <c r="CVE10" s="11"/>
      <c r="CVF10" s="11"/>
      <c r="CVG10" s="11"/>
      <c r="CVH10" s="11"/>
      <c r="CVI10" s="11"/>
      <c r="CVJ10" s="11"/>
      <c r="CVK10" s="11"/>
      <c r="CVL10" s="11"/>
      <c r="CVM10" s="11"/>
      <c r="CVN10" s="11"/>
      <c r="CVO10" s="11"/>
      <c r="CVP10" s="11"/>
      <c r="CVQ10" s="11"/>
      <c r="CVR10" s="11"/>
      <c r="CVS10" s="11"/>
      <c r="CVT10" s="11"/>
      <c r="CVU10" s="11"/>
      <c r="CVV10" s="11"/>
      <c r="CVW10" s="11"/>
      <c r="CVX10" s="11"/>
      <c r="CVY10" s="11"/>
      <c r="CVZ10" s="11"/>
      <c r="CWA10" s="11"/>
      <c r="CWB10" s="11"/>
      <c r="CWC10" s="11"/>
      <c r="CWD10" s="11"/>
      <c r="CWE10" s="11"/>
      <c r="CWF10" s="11"/>
      <c r="CWG10" s="11"/>
      <c r="CWH10" s="11"/>
      <c r="CWI10" s="11"/>
      <c r="CWJ10" s="11"/>
      <c r="CWK10" s="11"/>
      <c r="CWL10" s="11"/>
      <c r="CWM10" s="11"/>
      <c r="CWN10" s="11"/>
      <c r="CWO10" s="11"/>
      <c r="CWP10" s="11"/>
      <c r="CWQ10" s="11"/>
      <c r="CWR10" s="11"/>
      <c r="CWS10" s="11"/>
      <c r="CWT10" s="11"/>
      <c r="CWU10" s="11"/>
      <c r="CWV10" s="11"/>
      <c r="CWW10" s="11"/>
      <c r="CWX10" s="11"/>
      <c r="CWY10" s="11"/>
      <c r="CWZ10" s="11"/>
      <c r="CXA10" s="11"/>
      <c r="CXB10" s="11"/>
      <c r="CXC10" s="11"/>
      <c r="CXD10" s="11"/>
      <c r="CXE10" s="11"/>
      <c r="CXF10" s="11"/>
      <c r="CXG10" s="11"/>
      <c r="CXH10" s="11"/>
      <c r="CXI10" s="11"/>
      <c r="CXJ10" s="11"/>
      <c r="CXK10" s="11"/>
      <c r="CXL10" s="11"/>
      <c r="CXM10" s="11"/>
      <c r="CXN10" s="11"/>
      <c r="CXO10" s="11"/>
      <c r="CXP10" s="11"/>
      <c r="CXQ10" s="11"/>
      <c r="CXR10" s="11"/>
      <c r="CXS10" s="11"/>
      <c r="CXT10" s="11"/>
      <c r="CXU10" s="11"/>
      <c r="CXV10" s="11"/>
      <c r="CXW10" s="11"/>
      <c r="CXX10" s="11"/>
      <c r="CXY10" s="11"/>
      <c r="CXZ10" s="11"/>
      <c r="CYA10" s="11"/>
      <c r="CYB10" s="11"/>
      <c r="CYC10" s="11"/>
      <c r="CYD10" s="11"/>
      <c r="CYE10" s="11"/>
      <c r="CYF10" s="11"/>
      <c r="CYG10" s="11"/>
      <c r="CYH10" s="11"/>
      <c r="CYI10" s="11"/>
      <c r="CYJ10" s="11"/>
      <c r="CYK10" s="11"/>
      <c r="CYL10" s="11"/>
      <c r="CYM10" s="11"/>
      <c r="CYN10" s="11"/>
      <c r="CYO10" s="11"/>
      <c r="CYP10" s="11"/>
      <c r="CYQ10" s="11"/>
      <c r="CYR10" s="11"/>
      <c r="CYS10" s="11"/>
      <c r="CYT10" s="11"/>
      <c r="CYU10" s="11"/>
      <c r="CYV10" s="11"/>
      <c r="CYW10" s="11"/>
      <c r="CYX10" s="11"/>
      <c r="CYY10" s="11"/>
      <c r="CYZ10" s="11"/>
      <c r="CZA10" s="11"/>
      <c r="CZB10" s="11"/>
      <c r="CZC10" s="11"/>
      <c r="CZD10" s="11"/>
      <c r="CZE10" s="11"/>
      <c r="CZF10" s="11"/>
      <c r="CZG10" s="11"/>
      <c r="CZH10" s="11"/>
      <c r="CZI10" s="11"/>
      <c r="CZJ10" s="11"/>
      <c r="CZK10" s="11"/>
      <c r="CZL10" s="11"/>
      <c r="CZM10" s="11"/>
      <c r="CZN10" s="11"/>
      <c r="CZO10" s="11"/>
      <c r="CZP10" s="11"/>
      <c r="CZQ10" s="11"/>
      <c r="CZR10" s="11"/>
      <c r="CZS10" s="11"/>
      <c r="CZT10" s="11"/>
      <c r="CZU10" s="11"/>
      <c r="CZV10" s="11"/>
      <c r="CZW10" s="11"/>
      <c r="CZX10" s="11"/>
      <c r="CZY10" s="11"/>
      <c r="CZZ10" s="11"/>
      <c r="DAA10" s="11"/>
      <c r="DAB10" s="11"/>
      <c r="DAC10" s="11"/>
      <c r="DAD10" s="11"/>
      <c r="DAE10" s="11"/>
      <c r="DAF10" s="11"/>
      <c r="DAG10" s="11"/>
      <c r="DAH10" s="11"/>
      <c r="DAI10" s="11"/>
      <c r="DAJ10" s="11"/>
      <c r="DAK10" s="11"/>
      <c r="DAL10" s="11"/>
      <c r="DAM10" s="11"/>
      <c r="DAN10" s="11"/>
      <c r="DAO10" s="11"/>
      <c r="DAP10" s="11"/>
      <c r="DAQ10" s="11"/>
      <c r="DAR10" s="11"/>
      <c r="DAS10" s="11"/>
      <c r="DAT10" s="11"/>
      <c r="DAU10" s="11"/>
      <c r="DAV10" s="11"/>
      <c r="DAW10" s="11"/>
      <c r="DAX10" s="11"/>
      <c r="DAY10" s="11"/>
      <c r="DAZ10" s="11"/>
      <c r="DBA10" s="11"/>
      <c r="DBB10" s="11"/>
      <c r="DBC10" s="11"/>
      <c r="DBD10" s="11"/>
      <c r="DBE10" s="11"/>
      <c r="DBF10" s="11"/>
      <c r="DBG10" s="11"/>
      <c r="DBH10" s="11"/>
      <c r="DBI10" s="11"/>
      <c r="DBJ10" s="11"/>
      <c r="DBK10" s="11"/>
      <c r="DBL10" s="11"/>
      <c r="DBM10" s="11"/>
      <c r="DBN10" s="11"/>
      <c r="DBO10" s="11"/>
      <c r="DBP10" s="11"/>
      <c r="DBQ10" s="11"/>
      <c r="DBR10" s="11"/>
      <c r="DBS10" s="11"/>
      <c r="DBT10" s="11"/>
      <c r="DBU10" s="11"/>
      <c r="DBV10" s="11"/>
      <c r="DBW10" s="11"/>
      <c r="DBX10" s="11"/>
      <c r="DBY10" s="11"/>
      <c r="DBZ10" s="11"/>
      <c r="DCA10" s="11"/>
      <c r="DCB10" s="11"/>
      <c r="DCC10" s="11"/>
      <c r="DCD10" s="11"/>
      <c r="DCE10" s="11"/>
      <c r="DCF10" s="11"/>
      <c r="DCG10" s="11"/>
      <c r="DCH10" s="11"/>
      <c r="DCI10" s="11"/>
      <c r="DCJ10" s="11"/>
      <c r="DCK10" s="11"/>
      <c r="DCL10" s="11"/>
      <c r="DCM10" s="11"/>
      <c r="DCN10" s="11"/>
      <c r="DCO10" s="11"/>
      <c r="DCP10" s="11"/>
      <c r="DCQ10" s="11"/>
      <c r="DCR10" s="11"/>
      <c r="DCS10" s="11"/>
      <c r="DCT10" s="11"/>
      <c r="DCU10" s="11"/>
      <c r="DCV10" s="11"/>
      <c r="DCW10" s="11"/>
      <c r="DCX10" s="11"/>
      <c r="DCY10" s="11"/>
      <c r="DCZ10" s="11"/>
      <c r="DDA10" s="11"/>
      <c r="DDB10" s="11"/>
      <c r="DDC10" s="11"/>
      <c r="DDD10" s="11"/>
      <c r="DDE10" s="11"/>
      <c r="DDF10" s="11"/>
      <c r="DDG10" s="11"/>
      <c r="DDH10" s="11"/>
      <c r="DDI10" s="11"/>
      <c r="DDJ10" s="11"/>
      <c r="DDK10" s="11"/>
      <c r="DDL10" s="11"/>
      <c r="DDM10" s="11"/>
      <c r="DDN10" s="11"/>
      <c r="DDO10" s="11"/>
      <c r="DDP10" s="11"/>
      <c r="DDQ10" s="11"/>
      <c r="DDR10" s="11"/>
      <c r="DDS10" s="11"/>
      <c r="DDT10" s="11"/>
      <c r="DDU10" s="11"/>
      <c r="DDV10" s="11"/>
      <c r="DDW10" s="11"/>
      <c r="DDX10" s="11"/>
      <c r="DDY10" s="11"/>
      <c r="DDZ10" s="11"/>
      <c r="DEA10" s="11"/>
      <c r="DEB10" s="11"/>
      <c r="DEC10" s="11"/>
      <c r="DED10" s="11"/>
      <c r="DEE10" s="11"/>
      <c r="DEF10" s="11"/>
      <c r="DEG10" s="11"/>
      <c r="DEH10" s="11"/>
      <c r="DEI10" s="11"/>
      <c r="DEJ10" s="11"/>
      <c r="DEK10" s="11"/>
      <c r="DEL10" s="11"/>
      <c r="DEM10" s="11"/>
      <c r="DEN10" s="11"/>
      <c r="DEO10" s="11"/>
      <c r="DEP10" s="11"/>
      <c r="DEQ10" s="11"/>
      <c r="DER10" s="11"/>
      <c r="DES10" s="11"/>
      <c r="DET10" s="11"/>
      <c r="DEU10" s="11"/>
      <c r="DEV10" s="11"/>
      <c r="DEW10" s="11"/>
      <c r="DEX10" s="11"/>
      <c r="DEY10" s="11"/>
      <c r="DEZ10" s="11"/>
      <c r="DFA10" s="11"/>
      <c r="DFB10" s="11"/>
      <c r="DFC10" s="11"/>
      <c r="DFD10" s="11"/>
      <c r="DFE10" s="11"/>
      <c r="DFF10" s="11"/>
      <c r="DFG10" s="11"/>
      <c r="DFH10" s="11"/>
      <c r="DFI10" s="11"/>
      <c r="DFJ10" s="11"/>
      <c r="DFK10" s="11"/>
      <c r="DFL10" s="11"/>
      <c r="DFM10" s="11"/>
      <c r="DFN10" s="11"/>
      <c r="DFO10" s="11"/>
      <c r="DFP10" s="11"/>
      <c r="DFQ10" s="11"/>
      <c r="DFR10" s="11"/>
      <c r="DFS10" s="11"/>
      <c r="DFT10" s="11"/>
      <c r="DFU10" s="11"/>
      <c r="DFV10" s="11"/>
      <c r="DFW10" s="11"/>
      <c r="DFX10" s="11"/>
      <c r="DFY10" s="11"/>
      <c r="DFZ10" s="11"/>
      <c r="DGA10" s="11"/>
      <c r="DGB10" s="11"/>
      <c r="DGC10" s="11"/>
      <c r="DGD10" s="11"/>
      <c r="DGE10" s="11"/>
      <c r="DGF10" s="11"/>
      <c r="DGG10" s="11"/>
      <c r="DGH10" s="11"/>
      <c r="DGI10" s="11"/>
      <c r="DGJ10" s="11"/>
      <c r="DGK10" s="11"/>
      <c r="DGL10" s="11"/>
      <c r="DGM10" s="11"/>
      <c r="DGN10" s="11"/>
      <c r="DGO10" s="11"/>
      <c r="DGP10" s="11"/>
      <c r="DGQ10" s="11"/>
      <c r="DGR10" s="11"/>
      <c r="DGS10" s="11"/>
      <c r="DGT10" s="11"/>
      <c r="DGU10" s="11"/>
      <c r="DGV10" s="11"/>
      <c r="DGW10" s="11"/>
      <c r="DGX10" s="11"/>
      <c r="DGY10" s="11"/>
      <c r="DGZ10" s="11"/>
      <c r="DHA10" s="11"/>
      <c r="DHB10" s="11"/>
      <c r="DHC10" s="11"/>
      <c r="DHD10" s="11"/>
      <c r="DHE10" s="11"/>
      <c r="DHF10" s="11"/>
      <c r="DHG10" s="11"/>
      <c r="DHH10" s="11"/>
      <c r="DHI10" s="11"/>
      <c r="DHJ10" s="11"/>
      <c r="DHK10" s="11"/>
      <c r="DHL10" s="11"/>
      <c r="DHM10" s="11"/>
      <c r="DHN10" s="11"/>
      <c r="DHO10" s="11"/>
      <c r="DHP10" s="11"/>
      <c r="DHQ10" s="11"/>
      <c r="DHR10" s="11"/>
      <c r="DHS10" s="11"/>
      <c r="DHT10" s="11"/>
      <c r="DHU10" s="11"/>
      <c r="DHV10" s="11"/>
      <c r="DHW10" s="11"/>
      <c r="DHX10" s="11"/>
      <c r="DHY10" s="11"/>
      <c r="DHZ10" s="11"/>
      <c r="DIA10" s="11"/>
      <c r="DIB10" s="11"/>
      <c r="DIC10" s="11"/>
      <c r="DID10" s="11"/>
      <c r="DIE10" s="11"/>
      <c r="DIF10" s="11"/>
      <c r="DIG10" s="11"/>
      <c r="DIH10" s="11"/>
      <c r="DII10" s="11"/>
      <c r="DIJ10" s="11"/>
      <c r="DIK10" s="11"/>
      <c r="DIL10" s="11"/>
      <c r="DIM10" s="11"/>
      <c r="DIN10" s="11"/>
      <c r="DIO10" s="11"/>
      <c r="DIP10" s="11"/>
      <c r="DIQ10" s="11"/>
      <c r="DIR10" s="11"/>
      <c r="DIS10" s="11"/>
      <c r="DIT10" s="11"/>
      <c r="DIU10" s="11"/>
      <c r="DIV10" s="11"/>
      <c r="DIW10" s="11"/>
      <c r="DIX10" s="11"/>
      <c r="DIY10" s="11"/>
      <c r="DIZ10" s="11"/>
      <c r="DJA10" s="11"/>
      <c r="DJB10" s="11"/>
      <c r="DJC10" s="11"/>
      <c r="DJD10" s="11"/>
      <c r="DJE10" s="11"/>
      <c r="DJF10" s="11"/>
      <c r="DJG10" s="11"/>
      <c r="DJH10" s="11"/>
      <c r="DJI10" s="11"/>
      <c r="DJJ10" s="11"/>
      <c r="DJK10" s="11"/>
      <c r="DJL10" s="11"/>
      <c r="DJM10" s="11"/>
      <c r="DJN10" s="11"/>
      <c r="DJO10" s="11"/>
      <c r="DJP10" s="11"/>
      <c r="DJQ10" s="11"/>
      <c r="DJR10" s="11"/>
      <c r="DJS10" s="11"/>
      <c r="DJT10" s="11"/>
      <c r="DJU10" s="11"/>
      <c r="DJV10" s="11"/>
      <c r="DJW10" s="11"/>
      <c r="DJX10" s="11"/>
      <c r="DJY10" s="11"/>
      <c r="DJZ10" s="11"/>
      <c r="DKA10" s="11"/>
      <c r="DKB10" s="11"/>
      <c r="DKC10" s="11"/>
      <c r="DKD10" s="11"/>
      <c r="DKE10" s="11"/>
      <c r="DKF10" s="11"/>
      <c r="DKG10" s="11"/>
      <c r="DKH10" s="11"/>
      <c r="DKI10" s="11"/>
      <c r="DKJ10" s="11"/>
      <c r="DKK10" s="11"/>
      <c r="DKL10" s="11"/>
      <c r="DKM10" s="11"/>
      <c r="DKN10" s="11"/>
      <c r="DKO10" s="11"/>
      <c r="DKP10" s="11"/>
      <c r="DKQ10" s="11"/>
      <c r="DKR10" s="11"/>
      <c r="DKS10" s="11"/>
      <c r="DKT10" s="11"/>
      <c r="DKU10" s="11"/>
      <c r="DKV10" s="11"/>
      <c r="DKW10" s="11"/>
      <c r="DKX10" s="11"/>
      <c r="DKY10" s="11"/>
      <c r="DKZ10" s="11"/>
      <c r="DLA10" s="11"/>
      <c r="DLB10" s="11"/>
      <c r="DLC10" s="11"/>
      <c r="DLD10" s="11"/>
      <c r="DLE10" s="11"/>
      <c r="DLF10" s="11"/>
      <c r="DLG10" s="11"/>
      <c r="DLH10" s="11"/>
      <c r="DLI10" s="11"/>
      <c r="DLJ10" s="11"/>
      <c r="DLK10" s="11"/>
      <c r="DLL10" s="11"/>
      <c r="DLM10" s="11"/>
      <c r="DLN10" s="11"/>
      <c r="DLO10" s="11"/>
      <c r="DLP10" s="11"/>
      <c r="DLQ10" s="11"/>
      <c r="DLR10" s="11"/>
      <c r="DLS10" s="11"/>
      <c r="DLT10" s="11"/>
      <c r="DLU10" s="11"/>
      <c r="DLV10" s="11"/>
      <c r="DLW10" s="11"/>
      <c r="DLX10" s="11"/>
      <c r="DLY10" s="11"/>
      <c r="DLZ10" s="11"/>
      <c r="DMA10" s="11"/>
      <c r="DMB10" s="11"/>
      <c r="DMC10" s="11"/>
      <c r="DMD10" s="11"/>
      <c r="DME10" s="11"/>
      <c r="DMF10" s="11"/>
      <c r="DMG10" s="11"/>
      <c r="DMH10" s="11"/>
      <c r="DMI10" s="11"/>
      <c r="DMJ10" s="11"/>
      <c r="DMK10" s="11"/>
      <c r="DML10" s="11"/>
      <c r="DMM10" s="11"/>
      <c r="DMN10" s="11"/>
      <c r="DMO10" s="11"/>
      <c r="DMP10" s="11"/>
      <c r="DMQ10" s="11"/>
      <c r="DMR10" s="11"/>
      <c r="DMS10" s="11"/>
      <c r="DMT10" s="11"/>
      <c r="DMU10" s="11"/>
      <c r="DMV10" s="11"/>
      <c r="DMW10" s="11"/>
      <c r="DMX10" s="11"/>
      <c r="DMY10" s="11"/>
      <c r="DMZ10" s="11"/>
      <c r="DNA10" s="11"/>
      <c r="DNB10" s="11"/>
      <c r="DNC10" s="11"/>
      <c r="DND10" s="11"/>
      <c r="DNE10" s="11"/>
      <c r="DNF10" s="11"/>
      <c r="DNG10" s="11"/>
      <c r="DNH10" s="11"/>
      <c r="DNI10" s="11"/>
      <c r="DNJ10" s="11"/>
      <c r="DNK10" s="11"/>
      <c r="DNL10" s="11"/>
      <c r="DNM10" s="11"/>
      <c r="DNN10" s="11"/>
      <c r="DNO10" s="11"/>
      <c r="DNP10" s="11"/>
      <c r="DNQ10" s="11"/>
      <c r="DNR10" s="11"/>
      <c r="DNS10" s="11"/>
      <c r="DNT10" s="11"/>
      <c r="DNU10" s="11"/>
      <c r="DNV10" s="11"/>
      <c r="DNW10" s="11"/>
      <c r="DNX10" s="11"/>
      <c r="DNY10" s="11"/>
      <c r="DNZ10" s="11"/>
      <c r="DOA10" s="11"/>
      <c r="DOB10" s="11"/>
      <c r="DOC10" s="11"/>
      <c r="DOD10" s="11"/>
      <c r="DOE10" s="11"/>
      <c r="DOF10" s="11"/>
      <c r="DOG10" s="11"/>
      <c r="DOH10" s="11"/>
      <c r="DOI10" s="11"/>
      <c r="DOJ10" s="11"/>
      <c r="DOK10" s="11"/>
      <c r="DOL10" s="11"/>
      <c r="DOM10" s="11"/>
      <c r="DON10" s="11"/>
      <c r="DOO10" s="11"/>
      <c r="DOP10" s="11"/>
      <c r="DOQ10" s="11"/>
      <c r="DOR10" s="11"/>
      <c r="DOS10" s="11"/>
      <c r="DOT10" s="11"/>
      <c r="DOU10" s="11"/>
      <c r="DOV10" s="11"/>
      <c r="DOW10" s="11"/>
      <c r="DOX10" s="11"/>
      <c r="DOY10" s="11"/>
      <c r="DOZ10" s="11"/>
      <c r="DPA10" s="11"/>
      <c r="DPB10" s="11"/>
      <c r="DPC10" s="11"/>
      <c r="DPD10" s="11"/>
      <c r="DPE10" s="11"/>
      <c r="DPF10" s="11"/>
      <c r="DPG10" s="11"/>
      <c r="DPH10" s="11"/>
      <c r="DPI10" s="11"/>
      <c r="DPJ10" s="11"/>
      <c r="DPK10" s="11"/>
      <c r="DPL10" s="11"/>
      <c r="DPM10" s="11"/>
      <c r="DPN10" s="11"/>
      <c r="DPO10" s="11"/>
      <c r="DPP10" s="11"/>
      <c r="DPQ10" s="11"/>
      <c r="DPR10" s="11"/>
      <c r="DPS10" s="11"/>
      <c r="DPT10" s="11"/>
      <c r="DPU10" s="11"/>
      <c r="DPV10" s="11"/>
      <c r="DPW10" s="11"/>
      <c r="DPX10" s="11"/>
      <c r="DPY10" s="11"/>
      <c r="DPZ10" s="11"/>
      <c r="DQA10" s="11"/>
      <c r="DQB10" s="11"/>
      <c r="DQC10" s="11"/>
      <c r="DQD10" s="11"/>
      <c r="DQE10" s="11"/>
      <c r="DQF10" s="11"/>
      <c r="DQG10" s="11"/>
      <c r="DQH10" s="11"/>
      <c r="DQI10" s="11"/>
      <c r="DQJ10" s="11"/>
      <c r="DQK10" s="11"/>
      <c r="DQL10" s="11"/>
      <c r="DQM10" s="11"/>
      <c r="DQN10" s="11"/>
      <c r="DQO10" s="11"/>
      <c r="DQP10" s="11"/>
      <c r="DQQ10" s="11"/>
      <c r="DQR10" s="11"/>
      <c r="DQS10" s="11"/>
      <c r="DQT10" s="11"/>
      <c r="DQU10" s="11"/>
      <c r="DQV10" s="11"/>
      <c r="DQW10" s="11"/>
      <c r="DQX10" s="11"/>
      <c r="DQY10" s="11"/>
      <c r="DQZ10" s="11"/>
      <c r="DRA10" s="11"/>
      <c r="DRB10" s="11"/>
      <c r="DRC10" s="11"/>
      <c r="DRD10" s="11"/>
      <c r="DRE10" s="11"/>
      <c r="DRF10" s="11"/>
      <c r="DRG10" s="11"/>
      <c r="DRH10" s="11"/>
      <c r="DRI10" s="11"/>
      <c r="DRJ10" s="11"/>
      <c r="DRK10" s="11"/>
      <c r="DRL10" s="11"/>
      <c r="DRM10" s="11"/>
      <c r="DRN10" s="11"/>
      <c r="DRO10" s="11"/>
      <c r="DRP10" s="11"/>
      <c r="DRQ10" s="11"/>
      <c r="DRR10" s="11"/>
      <c r="DRS10" s="11"/>
      <c r="DRT10" s="11"/>
      <c r="DRU10" s="11"/>
      <c r="DRV10" s="11"/>
      <c r="DRW10" s="11"/>
      <c r="DRX10" s="11"/>
      <c r="DRY10" s="11"/>
      <c r="DRZ10" s="11"/>
      <c r="DSA10" s="11"/>
      <c r="DSB10" s="11"/>
      <c r="DSC10" s="11"/>
      <c r="DSD10" s="11"/>
      <c r="DSE10" s="11"/>
      <c r="DSF10" s="11"/>
      <c r="DSG10" s="11"/>
      <c r="DSH10" s="11"/>
      <c r="DSI10" s="11"/>
      <c r="DSJ10" s="11"/>
      <c r="DSK10" s="11"/>
      <c r="DSL10" s="11"/>
      <c r="DSM10" s="11"/>
      <c r="DSN10" s="11"/>
      <c r="DSO10" s="11"/>
      <c r="DSP10" s="11"/>
      <c r="DSQ10" s="11"/>
      <c r="DSR10" s="11"/>
      <c r="DSS10" s="11"/>
      <c r="DST10" s="11"/>
      <c r="DSU10" s="11"/>
      <c r="DSV10" s="11"/>
      <c r="DSW10" s="11"/>
      <c r="DSX10" s="11"/>
      <c r="DSY10" s="11"/>
      <c r="DSZ10" s="11"/>
      <c r="DTA10" s="11"/>
      <c r="DTB10" s="11"/>
      <c r="DTC10" s="11"/>
      <c r="DTD10" s="11"/>
      <c r="DTE10" s="11"/>
      <c r="DTF10" s="11"/>
      <c r="DTG10" s="11"/>
      <c r="DTH10" s="11"/>
      <c r="DTI10" s="11"/>
      <c r="DTJ10" s="11"/>
      <c r="DTK10" s="11"/>
      <c r="DTL10" s="11"/>
      <c r="DTM10" s="11"/>
      <c r="DTN10" s="11"/>
      <c r="DTO10" s="11"/>
      <c r="DTP10" s="11"/>
      <c r="DTQ10" s="11"/>
      <c r="DTR10" s="11"/>
      <c r="DTS10" s="11"/>
      <c r="DTT10" s="11"/>
      <c r="DTU10" s="11"/>
      <c r="DTV10" s="11"/>
      <c r="DTW10" s="11"/>
      <c r="DTX10" s="11"/>
      <c r="DTY10" s="11"/>
      <c r="DTZ10" s="11"/>
      <c r="DUA10" s="11"/>
      <c r="DUB10" s="11"/>
      <c r="DUC10" s="11"/>
      <c r="DUD10" s="11"/>
      <c r="DUE10" s="11"/>
      <c r="DUF10" s="11"/>
      <c r="DUG10" s="11"/>
      <c r="DUH10" s="11"/>
      <c r="DUI10" s="11"/>
      <c r="DUJ10" s="11"/>
      <c r="DUK10" s="11"/>
      <c r="DUL10" s="11"/>
      <c r="DUM10" s="11"/>
      <c r="DUN10" s="11"/>
      <c r="DUO10" s="11"/>
      <c r="DUP10" s="11"/>
      <c r="DUQ10" s="11"/>
      <c r="DUR10" s="11"/>
      <c r="DUS10" s="11"/>
      <c r="DUT10" s="11"/>
      <c r="DUU10" s="11"/>
      <c r="DUV10" s="11"/>
      <c r="DUW10" s="11"/>
      <c r="DUX10" s="11"/>
      <c r="DUY10" s="11"/>
      <c r="DUZ10" s="11"/>
      <c r="DVA10" s="11"/>
      <c r="DVB10" s="11"/>
      <c r="DVC10" s="11"/>
      <c r="DVD10" s="11"/>
      <c r="DVE10" s="11"/>
      <c r="DVF10" s="11"/>
      <c r="DVG10" s="11"/>
      <c r="DVH10" s="11"/>
      <c r="DVI10" s="11"/>
      <c r="DVJ10" s="11"/>
      <c r="DVK10" s="11"/>
      <c r="DVL10" s="11"/>
      <c r="DVM10" s="11"/>
      <c r="DVN10" s="11"/>
      <c r="DVO10" s="11"/>
      <c r="DVP10" s="11"/>
      <c r="DVQ10" s="11"/>
      <c r="DVR10" s="11"/>
      <c r="DVS10" s="11"/>
      <c r="DVT10" s="11"/>
      <c r="DVU10" s="11"/>
      <c r="DVV10" s="11"/>
      <c r="DVW10" s="11"/>
      <c r="DVX10" s="11"/>
      <c r="DVY10" s="11"/>
      <c r="DVZ10" s="11"/>
      <c r="DWA10" s="11"/>
      <c r="DWB10" s="11"/>
      <c r="DWC10" s="11"/>
      <c r="DWD10" s="11"/>
      <c r="DWE10" s="11"/>
      <c r="DWF10" s="11"/>
      <c r="DWG10" s="11"/>
      <c r="DWH10" s="11"/>
      <c r="DWI10" s="11"/>
      <c r="DWJ10" s="11"/>
      <c r="DWK10" s="11"/>
      <c r="DWL10" s="11"/>
      <c r="DWM10" s="11"/>
      <c r="DWN10" s="11"/>
      <c r="DWO10" s="11"/>
      <c r="DWP10" s="11"/>
      <c r="DWQ10" s="11"/>
      <c r="DWR10" s="11"/>
      <c r="DWS10" s="11"/>
      <c r="DWT10" s="11"/>
      <c r="DWU10" s="11"/>
      <c r="DWV10" s="11"/>
      <c r="DWW10" s="11"/>
      <c r="DWX10" s="11"/>
      <c r="DWY10" s="11"/>
      <c r="DWZ10" s="11"/>
      <c r="DXA10" s="11"/>
      <c r="DXB10" s="11"/>
      <c r="DXC10" s="11"/>
      <c r="DXD10" s="11"/>
      <c r="DXE10" s="11"/>
      <c r="DXF10" s="11"/>
      <c r="DXG10" s="11"/>
      <c r="DXH10" s="11"/>
      <c r="DXI10" s="11"/>
      <c r="DXJ10" s="11"/>
      <c r="DXK10" s="11"/>
      <c r="DXL10" s="11"/>
      <c r="DXM10" s="11"/>
      <c r="DXN10" s="11"/>
      <c r="DXO10" s="11"/>
      <c r="DXP10" s="11"/>
      <c r="DXQ10" s="11"/>
      <c r="DXR10" s="11"/>
      <c r="DXS10" s="11"/>
      <c r="DXT10" s="11"/>
      <c r="DXU10" s="11"/>
      <c r="DXV10" s="11"/>
      <c r="DXW10" s="11"/>
      <c r="DXX10" s="11"/>
      <c r="DXY10" s="11"/>
      <c r="DXZ10" s="11"/>
      <c r="DYA10" s="11"/>
      <c r="DYB10" s="11"/>
      <c r="DYC10" s="11"/>
      <c r="DYD10" s="11"/>
      <c r="DYE10" s="11"/>
      <c r="DYF10" s="11"/>
      <c r="DYG10" s="11"/>
      <c r="DYH10" s="11"/>
      <c r="DYI10" s="11"/>
      <c r="DYJ10" s="11"/>
      <c r="DYK10" s="11"/>
      <c r="DYL10" s="11"/>
      <c r="DYM10" s="11"/>
      <c r="DYN10" s="11"/>
      <c r="DYO10" s="11"/>
      <c r="DYP10" s="11"/>
      <c r="DYQ10" s="11"/>
      <c r="DYR10" s="11"/>
      <c r="DYS10" s="11"/>
      <c r="DYT10" s="11"/>
      <c r="DYU10" s="11"/>
      <c r="DYV10" s="11"/>
      <c r="DYW10" s="11"/>
      <c r="DYX10" s="11"/>
      <c r="DYY10" s="11"/>
      <c r="DYZ10" s="11"/>
      <c r="DZA10" s="11"/>
      <c r="DZB10" s="11"/>
      <c r="DZC10" s="11"/>
      <c r="DZD10" s="11"/>
      <c r="DZE10" s="11"/>
      <c r="DZF10" s="11"/>
      <c r="DZG10" s="11"/>
      <c r="DZH10" s="11"/>
      <c r="DZI10" s="11"/>
      <c r="DZJ10" s="11"/>
      <c r="DZK10" s="11"/>
      <c r="DZL10" s="11"/>
      <c r="DZM10" s="11"/>
      <c r="DZN10" s="11"/>
      <c r="DZO10" s="11"/>
      <c r="DZP10" s="11"/>
      <c r="DZQ10" s="11"/>
      <c r="DZR10" s="11"/>
      <c r="DZS10" s="11"/>
      <c r="DZT10" s="11"/>
      <c r="DZU10" s="11"/>
      <c r="DZV10" s="11"/>
      <c r="DZW10" s="11"/>
      <c r="DZX10" s="11"/>
      <c r="DZY10" s="11"/>
      <c r="DZZ10" s="11"/>
      <c r="EAA10" s="11"/>
      <c r="EAB10" s="11"/>
      <c r="EAC10" s="11"/>
      <c r="EAD10" s="11"/>
      <c r="EAE10" s="11"/>
      <c r="EAF10" s="11"/>
      <c r="EAG10" s="11"/>
      <c r="EAH10" s="11"/>
      <c r="EAI10" s="11"/>
      <c r="EAJ10" s="11"/>
      <c r="EAK10" s="11"/>
      <c r="EAL10" s="11"/>
      <c r="EAM10" s="11"/>
      <c r="EAN10" s="11"/>
      <c r="EAO10" s="11"/>
      <c r="EAP10" s="11"/>
      <c r="EAQ10" s="11"/>
      <c r="EAR10" s="11"/>
      <c r="EAS10" s="11"/>
      <c r="EAT10" s="11"/>
      <c r="EAU10" s="11"/>
      <c r="EAV10" s="11"/>
      <c r="EAW10" s="11"/>
      <c r="EAX10" s="11"/>
      <c r="EAY10" s="11"/>
      <c r="EAZ10" s="11"/>
      <c r="EBA10" s="11"/>
      <c r="EBB10" s="11"/>
      <c r="EBC10" s="11"/>
      <c r="EBD10" s="11"/>
      <c r="EBE10" s="11"/>
      <c r="EBF10" s="11"/>
      <c r="EBG10" s="11"/>
      <c r="EBH10" s="11"/>
      <c r="EBI10" s="11"/>
      <c r="EBJ10" s="11"/>
      <c r="EBK10" s="11"/>
      <c r="EBL10" s="11"/>
      <c r="EBM10" s="11"/>
      <c r="EBN10" s="11"/>
      <c r="EBO10" s="11"/>
      <c r="EBP10" s="11"/>
      <c r="EBQ10" s="11"/>
      <c r="EBR10" s="11"/>
      <c r="EBS10" s="11"/>
      <c r="EBT10" s="11"/>
      <c r="EBU10" s="11"/>
      <c r="EBV10" s="11"/>
      <c r="EBW10" s="11"/>
      <c r="EBX10" s="11"/>
      <c r="EBY10" s="11"/>
      <c r="EBZ10" s="11"/>
      <c r="ECA10" s="11"/>
      <c r="ECB10" s="11"/>
      <c r="ECC10" s="11"/>
      <c r="ECD10" s="11"/>
      <c r="ECE10" s="11"/>
      <c r="ECF10" s="11"/>
      <c r="ECG10" s="11"/>
      <c r="ECH10" s="11"/>
      <c r="ECI10" s="11"/>
      <c r="ECJ10" s="11"/>
      <c r="ECK10" s="11"/>
      <c r="ECL10" s="11"/>
      <c r="ECM10" s="11"/>
      <c r="ECN10" s="11"/>
      <c r="ECO10" s="11"/>
      <c r="ECP10" s="11"/>
      <c r="ECQ10" s="11"/>
      <c r="ECR10" s="11"/>
      <c r="ECS10" s="11"/>
      <c r="ECT10" s="11"/>
      <c r="ECU10" s="11"/>
      <c r="ECV10" s="11"/>
      <c r="ECW10" s="11"/>
      <c r="ECX10" s="11"/>
      <c r="ECY10" s="11"/>
      <c r="ECZ10" s="11"/>
      <c r="EDA10" s="11"/>
      <c r="EDB10" s="11"/>
      <c r="EDC10" s="11"/>
      <c r="EDD10" s="11"/>
      <c r="EDE10" s="11"/>
      <c r="EDF10" s="11"/>
      <c r="EDG10" s="11"/>
      <c r="EDH10" s="11"/>
      <c r="EDI10" s="11"/>
      <c r="EDJ10" s="11"/>
      <c r="EDK10" s="11"/>
      <c r="EDL10" s="11"/>
      <c r="EDM10" s="11"/>
      <c r="EDN10" s="11"/>
      <c r="EDO10" s="11"/>
      <c r="EDP10" s="11"/>
      <c r="EDQ10" s="11"/>
      <c r="EDR10" s="11"/>
      <c r="EDS10" s="11"/>
      <c r="EDT10" s="11"/>
      <c r="EDU10" s="11"/>
      <c r="EDV10" s="11"/>
      <c r="EDW10" s="11"/>
      <c r="EDX10" s="11"/>
      <c r="EDY10" s="11"/>
      <c r="EDZ10" s="11"/>
      <c r="EEA10" s="11"/>
      <c r="EEB10" s="11"/>
      <c r="EEC10" s="11"/>
      <c r="EED10" s="11"/>
      <c r="EEE10" s="11"/>
      <c r="EEF10" s="11"/>
      <c r="EEG10" s="11"/>
      <c r="EEH10" s="11"/>
      <c r="EEI10" s="11"/>
      <c r="EEJ10" s="11"/>
      <c r="EEK10" s="11"/>
      <c r="EEL10" s="11"/>
      <c r="EEM10" s="11"/>
      <c r="EEN10" s="11"/>
      <c r="EEO10" s="11"/>
      <c r="EEP10" s="11"/>
      <c r="EEQ10" s="11"/>
      <c r="EER10" s="11"/>
      <c r="EES10" s="11"/>
      <c r="EET10" s="11"/>
      <c r="EEU10" s="11"/>
      <c r="EEV10" s="11"/>
      <c r="EEW10" s="11"/>
      <c r="EEX10" s="11"/>
      <c r="EEY10" s="11"/>
      <c r="EEZ10" s="11"/>
      <c r="EFA10" s="11"/>
      <c r="EFB10" s="11"/>
      <c r="EFC10" s="11"/>
      <c r="EFD10" s="11"/>
      <c r="EFE10" s="11"/>
      <c r="EFF10" s="11"/>
      <c r="EFG10" s="11"/>
      <c r="EFH10" s="11"/>
      <c r="EFI10" s="11"/>
      <c r="EFJ10" s="11"/>
      <c r="EFK10" s="11"/>
      <c r="EFL10" s="11"/>
      <c r="EFM10" s="11"/>
      <c r="EFN10" s="11"/>
      <c r="EFO10" s="11"/>
      <c r="EFP10" s="11"/>
      <c r="EFQ10" s="11"/>
      <c r="EFR10" s="11"/>
      <c r="EFS10" s="11"/>
      <c r="EFT10" s="11"/>
      <c r="EFU10" s="11"/>
      <c r="EFV10" s="11"/>
      <c r="EFW10" s="11"/>
      <c r="EFX10" s="11"/>
      <c r="EFY10" s="11"/>
      <c r="EFZ10" s="11"/>
      <c r="EGA10" s="11"/>
      <c r="EGB10" s="11"/>
      <c r="EGC10" s="11"/>
      <c r="EGD10" s="11"/>
      <c r="EGE10" s="11"/>
      <c r="EGF10" s="11"/>
      <c r="EGG10" s="11"/>
      <c r="EGH10" s="11"/>
      <c r="EGI10" s="11"/>
      <c r="EGJ10" s="11"/>
      <c r="EGK10" s="11"/>
      <c r="EGL10" s="11"/>
      <c r="EGM10" s="11"/>
      <c r="EGN10" s="11"/>
      <c r="EGO10" s="11"/>
      <c r="EGP10" s="11"/>
      <c r="EGQ10" s="11"/>
      <c r="EGR10" s="11"/>
      <c r="EGS10" s="11"/>
      <c r="EGT10" s="11"/>
      <c r="EGU10" s="11"/>
      <c r="EGV10" s="11"/>
      <c r="EGW10" s="11"/>
      <c r="EGX10" s="11"/>
      <c r="EGY10" s="11"/>
      <c r="EGZ10" s="11"/>
      <c r="EHA10" s="11"/>
      <c r="EHB10" s="11"/>
      <c r="EHC10" s="11"/>
      <c r="EHD10" s="11"/>
      <c r="EHE10" s="11"/>
      <c r="EHF10" s="11"/>
      <c r="EHG10" s="11"/>
      <c r="EHH10" s="11"/>
      <c r="EHI10" s="11"/>
      <c r="EHJ10" s="11"/>
      <c r="EHK10" s="11"/>
      <c r="EHL10" s="11"/>
      <c r="EHM10" s="11"/>
      <c r="EHN10" s="11"/>
      <c r="EHO10" s="11"/>
      <c r="EHP10" s="11"/>
      <c r="EHQ10" s="11"/>
      <c r="EHR10" s="11"/>
      <c r="EHS10" s="11"/>
      <c r="EHT10" s="11"/>
      <c r="EHU10" s="11"/>
      <c r="EHV10" s="11"/>
      <c r="EHW10" s="11"/>
      <c r="EHX10" s="11"/>
      <c r="EHY10" s="11"/>
      <c r="EHZ10" s="11"/>
      <c r="EIA10" s="11"/>
      <c r="EIB10" s="11"/>
      <c r="EIC10" s="11"/>
      <c r="EID10" s="11"/>
      <c r="EIE10" s="11"/>
      <c r="EIF10" s="11"/>
      <c r="EIG10" s="11"/>
      <c r="EIH10" s="11"/>
      <c r="EII10" s="11"/>
      <c r="EIJ10" s="11"/>
      <c r="EIK10" s="11"/>
      <c r="EIL10" s="11"/>
      <c r="EIM10" s="11"/>
      <c r="EIN10" s="11"/>
      <c r="EIO10" s="11"/>
      <c r="EIP10" s="11"/>
      <c r="EIQ10" s="11"/>
      <c r="EIR10" s="11"/>
      <c r="EIS10" s="11"/>
      <c r="EIT10" s="11"/>
      <c r="EIU10" s="11"/>
      <c r="EIV10" s="11"/>
      <c r="EIW10" s="11"/>
      <c r="EIX10" s="11"/>
      <c r="EIY10" s="11"/>
      <c r="EIZ10" s="11"/>
      <c r="EJA10" s="11"/>
      <c r="EJB10" s="11"/>
      <c r="EJC10" s="11"/>
      <c r="EJD10" s="11"/>
      <c r="EJE10" s="11"/>
      <c r="EJF10" s="11"/>
      <c r="EJG10" s="11"/>
      <c r="EJH10" s="11"/>
      <c r="EJI10" s="11"/>
      <c r="EJJ10" s="11"/>
      <c r="EJK10" s="11"/>
      <c r="EJL10" s="11"/>
      <c r="EJM10" s="11"/>
      <c r="EJN10" s="11"/>
      <c r="EJO10" s="11"/>
      <c r="EJP10" s="11"/>
      <c r="EJQ10" s="11"/>
      <c r="EJR10" s="11"/>
      <c r="EJS10" s="11"/>
      <c r="EJT10" s="11"/>
      <c r="EJU10" s="11"/>
      <c r="EJV10" s="11"/>
      <c r="EJW10" s="11"/>
      <c r="EJX10" s="11"/>
      <c r="EJY10" s="11"/>
      <c r="EJZ10" s="11"/>
      <c r="EKA10" s="11"/>
      <c r="EKB10" s="11"/>
      <c r="EKC10" s="11"/>
      <c r="EKD10" s="11"/>
      <c r="EKE10" s="11"/>
      <c r="EKF10" s="11"/>
      <c r="EKG10" s="11"/>
      <c r="EKH10" s="11"/>
      <c r="EKI10" s="11"/>
      <c r="EKJ10" s="11"/>
      <c r="EKK10" s="11"/>
      <c r="EKL10" s="11"/>
      <c r="EKM10" s="11"/>
      <c r="EKN10" s="11"/>
      <c r="EKO10" s="11"/>
      <c r="EKP10" s="11"/>
      <c r="EKQ10" s="11"/>
      <c r="EKR10" s="11"/>
      <c r="EKS10" s="11"/>
      <c r="EKT10" s="11"/>
      <c r="EKU10" s="11"/>
      <c r="EKV10" s="11"/>
      <c r="EKW10" s="11"/>
      <c r="EKX10" s="11"/>
      <c r="EKY10" s="11"/>
      <c r="EKZ10" s="11"/>
      <c r="ELA10" s="11"/>
      <c r="ELB10" s="11"/>
      <c r="ELC10" s="11"/>
      <c r="ELD10" s="11"/>
      <c r="ELE10" s="11"/>
      <c r="ELF10" s="11"/>
      <c r="ELG10" s="11"/>
      <c r="ELH10" s="11"/>
      <c r="ELI10" s="11"/>
      <c r="ELJ10" s="11"/>
      <c r="ELK10" s="11"/>
      <c r="ELL10" s="11"/>
      <c r="ELM10" s="11"/>
      <c r="ELN10" s="11"/>
      <c r="ELO10" s="11"/>
      <c r="ELP10" s="11"/>
      <c r="ELQ10" s="11"/>
      <c r="ELR10" s="11"/>
      <c r="ELS10" s="11"/>
      <c r="ELT10" s="11"/>
      <c r="ELU10" s="11"/>
    </row>
    <row r="11" spans="1:3713" s="20" customFormat="1">
      <c r="A11" s="11"/>
      <c r="B11" s="60" t="s">
        <v>80</v>
      </c>
      <c r="C11" s="161">
        <v>97500</v>
      </c>
      <c r="D11" s="161">
        <v>0</v>
      </c>
      <c r="E11" s="161">
        <v>10</v>
      </c>
      <c r="F11" s="161">
        <v>0.6</v>
      </c>
      <c r="G11" s="161" t="s">
        <v>188</v>
      </c>
      <c r="H11" s="161" t="s">
        <v>189</v>
      </c>
      <c r="I11" s="161" t="s">
        <v>189</v>
      </c>
      <c r="J11" s="161" t="s">
        <v>189</v>
      </c>
      <c r="K11" s="11"/>
      <c r="L11" s="11"/>
      <c r="M11" s="11"/>
      <c r="N11" s="11"/>
      <c r="O11" s="11"/>
      <c r="P11" s="11"/>
      <c r="Q11" s="11"/>
      <c r="R11" s="11"/>
      <c r="S11" s="417"/>
      <c r="T11" s="35"/>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1"/>
      <c r="HG11" s="11"/>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1"/>
      <c r="IL11" s="11"/>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1"/>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1"/>
      <c r="KU11" s="11"/>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1"/>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c r="NC11" s="11"/>
      <c r="ND11" s="11"/>
      <c r="NE11" s="11"/>
      <c r="NF11" s="11"/>
      <c r="NG11" s="11"/>
      <c r="NH11" s="11"/>
      <c r="NI11" s="11"/>
      <c r="NJ11" s="11"/>
      <c r="NK11" s="11"/>
      <c r="NL11" s="11"/>
      <c r="NM11" s="11"/>
      <c r="NN11" s="11"/>
      <c r="NO11" s="11"/>
      <c r="NP11" s="11"/>
      <c r="NQ11" s="11"/>
      <c r="NR11" s="11"/>
      <c r="NS11" s="11"/>
      <c r="NT11" s="11"/>
      <c r="NU11" s="11"/>
      <c r="NV11" s="11"/>
      <c r="NW11" s="11"/>
      <c r="NX11" s="11"/>
      <c r="NY11" s="11"/>
      <c r="NZ11" s="11"/>
      <c r="OA11" s="11"/>
      <c r="OB11" s="11"/>
      <c r="OC11" s="11"/>
      <c r="OD11" s="11"/>
      <c r="OE11" s="11"/>
      <c r="OF11" s="11"/>
      <c r="OG11" s="11"/>
      <c r="OH11" s="11"/>
      <c r="OI11" s="11"/>
      <c r="OJ11" s="11"/>
      <c r="OK11" s="11"/>
      <c r="OL11" s="11"/>
      <c r="OM11" s="11"/>
      <c r="ON11" s="11"/>
      <c r="OO11" s="11"/>
      <c r="OP11" s="11"/>
      <c r="OQ11" s="11"/>
      <c r="OR11" s="11"/>
      <c r="OS11" s="11"/>
      <c r="OT11" s="11"/>
      <c r="OU11" s="11"/>
      <c r="OV11" s="11"/>
      <c r="OW11" s="11"/>
      <c r="OX11" s="11"/>
      <c r="OY11" s="11"/>
      <c r="OZ11" s="11"/>
      <c r="PA11" s="11"/>
      <c r="PB11" s="11"/>
      <c r="PC11" s="11"/>
      <c r="PD11" s="11"/>
      <c r="PE11" s="11"/>
      <c r="PF11" s="11"/>
      <c r="PG11" s="11"/>
      <c r="PH11" s="11"/>
      <c r="PI11" s="11"/>
      <c r="PJ11" s="11"/>
      <c r="PK11" s="11"/>
      <c r="PL11" s="11"/>
      <c r="PM11" s="11"/>
      <c r="PN11" s="11"/>
      <c r="PO11" s="11"/>
      <c r="PP11" s="11"/>
      <c r="PQ11" s="11"/>
      <c r="PR11" s="11"/>
      <c r="PS11" s="11"/>
      <c r="PT11" s="11"/>
      <c r="PU11" s="11"/>
      <c r="PV11" s="11"/>
      <c r="PW11" s="11"/>
      <c r="PX11" s="11"/>
      <c r="PY11" s="11"/>
      <c r="PZ11" s="11"/>
      <c r="QA11" s="11"/>
      <c r="QB11" s="11"/>
      <c r="QC11" s="11"/>
      <c r="QD11" s="11"/>
      <c r="QE11" s="11"/>
      <c r="QF11" s="11"/>
      <c r="QG11" s="11"/>
      <c r="QH11" s="11"/>
      <c r="QI11" s="11"/>
      <c r="QJ11" s="11"/>
      <c r="QK11" s="11"/>
      <c r="QL11" s="11"/>
      <c r="QM11" s="11"/>
      <c r="QN11" s="11"/>
      <c r="QO11" s="11"/>
      <c r="QP11" s="11"/>
      <c r="QQ11" s="11"/>
      <c r="QR11" s="11"/>
      <c r="QS11" s="11"/>
      <c r="QT11" s="11"/>
      <c r="QU11" s="11"/>
      <c r="QV11" s="11"/>
      <c r="QW11" s="11"/>
      <c r="QX11" s="11"/>
      <c r="QY11" s="11"/>
      <c r="QZ11" s="11"/>
      <c r="RA11" s="11"/>
      <c r="RB11" s="11"/>
      <c r="RC11" s="11"/>
      <c r="RD11" s="11"/>
      <c r="RE11" s="11"/>
      <c r="RF11" s="11"/>
      <c r="RG11" s="11"/>
      <c r="RH11" s="11"/>
      <c r="RI11" s="11"/>
      <c r="RJ11" s="11"/>
      <c r="RK11" s="11"/>
      <c r="RL11" s="11"/>
      <c r="RM11" s="11"/>
      <c r="RN11" s="11"/>
      <c r="RO11" s="11"/>
      <c r="RP11" s="11"/>
      <c r="RQ11" s="11"/>
      <c r="RR11" s="11"/>
      <c r="RS11" s="11"/>
      <c r="RT11" s="11"/>
      <c r="RU11" s="11"/>
      <c r="RV11" s="11"/>
      <c r="RW11" s="11"/>
      <c r="RX11" s="11"/>
      <c r="RY11" s="11"/>
      <c r="RZ11" s="11"/>
      <c r="SA11" s="11"/>
      <c r="SB11" s="11"/>
      <c r="SC11" s="11"/>
      <c r="SD11" s="11"/>
      <c r="SE11" s="11"/>
      <c r="SF11" s="11"/>
      <c r="SG11" s="11"/>
      <c r="SH11" s="11"/>
      <c r="SI11" s="11"/>
      <c r="SJ11" s="11"/>
      <c r="SK11" s="11"/>
      <c r="SL11" s="11"/>
      <c r="SM11" s="11"/>
      <c r="SN11" s="11"/>
      <c r="SO11" s="11"/>
      <c r="SP11" s="11"/>
      <c r="SQ11" s="11"/>
      <c r="SR11" s="11"/>
      <c r="SS11" s="11"/>
      <c r="ST11" s="11"/>
      <c r="SU11" s="11"/>
      <c r="SV11" s="11"/>
      <c r="SW11" s="11"/>
      <c r="SX11" s="11"/>
      <c r="SY11" s="11"/>
      <c r="SZ11" s="11"/>
      <c r="TA11" s="11"/>
      <c r="TB11" s="11"/>
      <c r="TC11" s="11"/>
      <c r="TD11" s="11"/>
      <c r="TE11" s="11"/>
      <c r="TF11" s="11"/>
      <c r="TG11" s="11"/>
      <c r="TH11" s="11"/>
      <c r="TI11" s="11"/>
      <c r="TJ11" s="11"/>
      <c r="TK11" s="11"/>
      <c r="TL11" s="11"/>
      <c r="TM11" s="11"/>
      <c r="TN11" s="11"/>
      <c r="TO11" s="11"/>
      <c r="TP11" s="11"/>
      <c r="TQ11" s="11"/>
      <c r="TR11" s="11"/>
      <c r="TS11" s="11"/>
      <c r="TT11" s="11"/>
      <c r="TU11" s="11"/>
      <c r="TV11" s="11"/>
      <c r="TW11" s="11"/>
      <c r="TX11" s="11"/>
      <c r="TY11" s="11"/>
      <c r="TZ11" s="11"/>
      <c r="UA11" s="11"/>
      <c r="UB11" s="11"/>
      <c r="UC11" s="11"/>
      <c r="UD11" s="11"/>
      <c r="UE11" s="11"/>
      <c r="UF11" s="11"/>
      <c r="UG11" s="11"/>
      <c r="UH11" s="11"/>
      <c r="UI11" s="11"/>
      <c r="UJ11" s="11"/>
      <c r="UK11" s="11"/>
      <c r="UL11" s="11"/>
      <c r="UM11" s="11"/>
      <c r="UN11" s="11"/>
      <c r="UO11" s="11"/>
      <c r="UP11" s="11"/>
      <c r="UQ11" s="11"/>
      <c r="UR11" s="11"/>
      <c r="US11" s="11"/>
      <c r="UT11" s="11"/>
      <c r="UU11" s="11"/>
      <c r="UV11" s="11"/>
      <c r="UW11" s="11"/>
      <c r="UX11" s="11"/>
      <c r="UY11" s="11"/>
      <c r="UZ11" s="11"/>
      <c r="VA11" s="11"/>
      <c r="VB11" s="11"/>
      <c r="VC11" s="11"/>
      <c r="VD11" s="11"/>
      <c r="VE11" s="11"/>
      <c r="VF11" s="11"/>
      <c r="VG11" s="11"/>
      <c r="VH11" s="11"/>
      <c r="VI11" s="11"/>
      <c r="VJ11" s="11"/>
      <c r="VK11" s="11"/>
      <c r="VL11" s="11"/>
      <c r="VM11" s="11"/>
      <c r="VN11" s="11"/>
      <c r="VO11" s="11"/>
      <c r="VP11" s="11"/>
      <c r="VQ11" s="11"/>
      <c r="VR11" s="11"/>
      <c r="VS11" s="11"/>
      <c r="VT11" s="11"/>
      <c r="VU11" s="11"/>
      <c r="VV11" s="11"/>
      <c r="VW11" s="11"/>
      <c r="VX11" s="11"/>
      <c r="VY11" s="11"/>
      <c r="VZ11" s="11"/>
      <c r="WA11" s="11"/>
      <c r="WB11" s="11"/>
      <c r="WC11" s="11"/>
      <c r="WD11" s="11"/>
      <c r="WE11" s="11"/>
      <c r="WF11" s="11"/>
      <c r="WG11" s="11"/>
      <c r="WH11" s="11"/>
      <c r="WI11" s="11"/>
      <c r="WJ11" s="11"/>
      <c r="WK11" s="11"/>
      <c r="WL11" s="11"/>
      <c r="WM11" s="11"/>
      <c r="WN11" s="11"/>
      <c r="WO11" s="11"/>
      <c r="WP11" s="11"/>
      <c r="WQ11" s="11"/>
      <c r="WR11" s="11"/>
      <c r="WS11" s="11"/>
      <c r="WT11" s="11"/>
      <c r="WU11" s="11"/>
      <c r="WV11" s="11"/>
      <c r="WW11" s="11"/>
      <c r="WX11" s="11"/>
      <c r="WY11" s="11"/>
      <c r="WZ11" s="11"/>
      <c r="XA11" s="11"/>
      <c r="XB11" s="11"/>
      <c r="XC11" s="11"/>
      <c r="XD11" s="11"/>
      <c r="XE11" s="11"/>
      <c r="XF11" s="11"/>
      <c r="XG11" s="11"/>
      <c r="XH11" s="11"/>
      <c r="XI11" s="11"/>
      <c r="XJ11" s="11"/>
      <c r="XK11" s="11"/>
      <c r="XL11" s="11"/>
      <c r="XM11" s="11"/>
      <c r="XN11" s="11"/>
      <c r="XO11" s="11"/>
      <c r="XP11" s="11"/>
      <c r="XQ11" s="11"/>
      <c r="XR11" s="11"/>
      <c r="XS11" s="11"/>
      <c r="XT11" s="11"/>
      <c r="XU11" s="11"/>
      <c r="XV11" s="11"/>
      <c r="XW11" s="11"/>
      <c r="XX11" s="11"/>
      <c r="XY11" s="11"/>
      <c r="XZ11" s="11"/>
      <c r="YA11" s="11"/>
      <c r="YB11" s="11"/>
      <c r="YC11" s="11"/>
      <c r="YD11" s="11"/>
      <c r="YE11" s="11"/>
      <c r="YF11" s="11"/>
      <c r="YG11" s="11"/>
      <c r="YH11" s="11"/>
      <c r="YI11" s="11"/>
      <c r="YJ11" s="11"/>
      <c r="YK11" s="11"/>
      <c r="YL11" s="11"/>
      <c r="YM11" s="11"/>
      <c r="YN11" s="11"/>
      <c r="YO11" s="11"/>
      <c r="YP11" s="11"/>
      <c r="YQ11" s="11"/>
      <c r="YR11" s="11"/>
      <c r="YS11" s="11"/>
      <c r="YT11" s="11"/>
      <c r="YU11" s="11"/>
      <c r="YV11" s="11"/>
      <c r="YW11" s="11"/>
      <c r="YX11" s="11"/>
      <c r="YY11" s="11"/>
      <c r="YZ11" s="11"/>
      <c r="ZA11" s="11"/>
      <c r="ZB11" s="11"/>
      <c r="ZC11" s="11"/>
      <c r="ZD11" s="11"/>
      <c r="ZE11" s="11"/>
      <c r="ZF11" s="11"/>
      <c r="ZG11" s="11"/>
      <c r="ZH11" s="11"/>
      <c r="ZI11" s="11"/>
      <c r="ZJ11" s="11"/>
      <c r="ZK11" s="11"/>
      <c r="ZL11" s="11"/>
      <c r="ZM11" s="11"/>
      <c r="ZN11" s="11"/>
      <c r="ZO11" s="11"/>
      <c r="ZP11" s="11"/>
      <c r="ZQ11" s="11"/>
      <c r="ZR11" s="11"/>
      <c r="ZS11" s="11"/>
      <c r="ZT11" s="11"/>
      <c r="ZU11" s="11"/>
      <c r="ZV11" s="11"/>
      <c r="ZW11" s="11"/>
      <c r="ZX11" s="11"/>
      <c r="ZY11" s="11"/>
      <c r="ZZ11" s="11"/>
      <c r="AAA11" s="11"/>
      <c r="AAB11" s="11"/>
      <c r="AAC11" s="11"/>
      <c r="AAD11" s="11"/>
      <c r="AAE11" s="11"/>
      <c r="AAF11" s="11"/>
      <c r="AAG11" s="11"/>
      <c r="AAH11" s="11"/>
      <c r="AAI11" s="11"/>
      <c r="AAJ11" s="11"/>
      <c r="AAK11" s="11"/>
      <c r="AAL11" s="11"/>
      <c r="AAM11" s="11"/>
      <c r="AAN11" s="11"/>
      <c r="AAO11" s="11"/>
      <c r="AAP11" s="11"/>
      <c r="AAQ11" s="11"/>
      <c r="AAR11" s="11"/>
      <c r="AAS11" s="11"/>
      <c r="AAT11" s="11"/>
      <c r="AAU11" s="11"/>
      <c r="AAV11" s="11"/>
      <c r="AAW11" s="11"/>
      <c r="AAX11" s="11"/>
      <c r="AAY11" s="11"/>
      <c r="AAZ11" s="11"/>
      <c r="ABA11" s="11"/>
      <c r="ABB11" s="11"/>
      <c r="ABC11" s="11"/>
      <c r="ABD11" s="11"/>
      <c r="ABE11" s="11"/>
      <c r="ABF11" s="11"/>
      <c r="ABG11" s="11"/>
      <c r="ABH11" s="11"/>
      <c r="ABI11" s="11"/>
      <c r="ABJ11" s="11"/>
      <c r="ABK11" s="11"/>
      <c r="ABL11" s="11"/>
      <c r="ABM11" s="11"/>
      <c r="ABN11" s="11"/>
      <c r="ABO11" s="11"/>
      <c r="ABP11" s="11"/>
      <c r="ABQ11" s="11"/>
      <c r="ABR11" s="11"/>
      <c r="ABS11" s="11"/>
      <c r="ABT11" s="11"/>
      <c r="ABU11" s="11"/>
      <c r="ABV11" s="11"/>
      <c r="ABW11" s="11"/>
      <c r="ABX11" s="11"/>
      <c r="ABY11" s="11"/>
      <c r="ABZ11" s="11"/>
      <c r="ACA11" s="11"/>
      <c r="ACB11" s="11"/>
      <c r="ACC11" s="11"/>
      <c r="ACD11" s="11"/>
      <c r="ACE11" s="11"/>
      <c r="ACF11" s="11"/>
      <c r="ACG11" s="11"/>
      <c r="ACH11" s="11"/>
      <c r="ACI11" s="11"/>
      <c r="ACJ11" s="11"/>
      <c r="ACK11" s="11"/>
      <c r="ACL11" s="11"/>
      <c r="ACM11" s="11"/>
      <c r="ACN11" s="11"/>
      <c r="ACO11" s="11"/>
      <c r="ACP11" s="11"/>
      <c r="ACQ11" s="11"/>
      <c r="ACR11" s="11"/>
      <c r="ACS11" s="11"/>
      <c r="ACT11" s="11"/>
      <c r="ACU11" s="11"/>
      <c r="ACV11" s="11"/>
      <c r="ACW11" s="11"/>
      <c r="ACX11" s="11"/>
      <c r="ACY11" s="11"/>
      <c r="ACZ11" s="11"/>
      <c r="ADA11" s="11"/>
      <c r="ADB11" s="11"/>
      <c r="ADC11" s="11"/>
      <c r="ADD11" s="11"/>
      <c r="ADE11" s="11"/>
      <c r="ADF11" s="11"/>
      <c r="ADG11" s="11"/>
      <c r="ADH11" s="11"/>
      <c r="ADI11" s="11"/>
      <c r="ADJ11" s="11"/>
      <c r="ADK11" s="11"/>
      <c r="ADL11" s="11"/>
      <c r="ADM11" s="11"/>
      <c r="ADN11" s="11"/>
      <c r="ADO11" s="11"/>
      <c r="ADP11" s="11"/>
      <c r="ADQ11" s="11"/>
      <c r="ADR11" s="11"/>
      <c r="ADS11" s="11"/>
      <c r="ADT11" s="11"/>
      <c r="ADU11" s="11"/>
      <c r="ADV11" s="11"/>
      <c r="ADW11" s="11"/>
      <c r="ADX11" s="11"/>
      <c r="ADY11" s="11"/>
      <c r="ADZ11" s="11"/>
      <c r="AEA11" s="11"/>
      <c r="AEB11" s="11"/>
      <c r="AEC11" s="11"/>
      <c r="AED11" s="11"/>
      <c r="AEE11" s="11"/>
      <c r="AEF11" s="11"/>
      <c r="AEG11" s="11"/>
      <c r="AEH11" s="11"/>
      <c r="AEI11" s="11"/>
      <c r="AEJ11" s="11"/>
      <c r="AEK11" s="11"/>
      <c r="AEL11" s="11"/>
      <c r="AEM11" s="11"/>
      <c r="AEN11" s="11"/>
      <c r="AEO11" s="11"/>
      <c r="AEP11" s="11"/>
      <c r="AEQ11" s="11"/>
      <c r="AER11" s="11"/>
      <c r="AES11" s="11"/>
      <c r="AET11" s="11"/>
      <c r="AEU11" s="11"/>
      <c r="AEV11" s="11"/>
      <c r="AEW11" s="11"/>
      <c r="AEX11" s="11"/>
      <c r="AEY11" s="11"/>
      <c r="AEZ11" s="11"/>
      <c r="AFA11" s="11"/>
      <c r="AFB11" s="11"/>
      <c r="AFC11" s="11"/>
      <c r="AFD11" s="11"/>
      <c r="AFE11" s="11"/>
      <c r="AFF11" s="11"/>
      <c r="AFG11" s="11"/>
      <c r="AFH11" s="11"/>
      <c r="AFI11" s="11"/>
      <c r="AFJ11" s="11"/>
      <c r="AFK11" s="11"/>
      <c r="AFL11" s="11"/>
      <c r="AFM11" s="11"/>
      <c r="AFN11" s="11"/>
      <c r="AFO11" s="11"/>
      <c r="AFP11" s="11"/>
      <c r="AFQ11" s="11"/>
      <c r="AFR11" s="11"/>
      <c r="AFS11" s="11"/>
      <c r="AFT11" s="11"/>
      <c r="AFU11" s="11"/>
      <c r="AFV11" s="11"/>
      <c r="AFW11" s="11"/>
      <c r="AFX11" s="11"/>
      <c r="AFY11" s="11"/>
      <c r="AFZ11" s="11"/>
      <c r="AGA11" s="11"/>
      <c r="AGB11" s="11"/>
      <c r="AGC11" s="11"/>
      <c r="AGD11" s="11"/>
      <c r="AGE11" s="11"/>
      <c r="AGF11" s="11"/>
      <c r="AGG11" s="11"/>
      <c r="AGH11" s="11"/>
      <c r="AGI11" s="11"/>
      <c r="AGJ11" s="11"/>
      <c r="AGK11" s="11"/>
      <c r="AGL11" s="11"/>
      <c r="AGM11" s="11"/>
      <c r="AGN11" s="11"/>
      <c r="AGO11" s="11"/>
      <c r="AGP11" s="11"/>
      <c r="AGQ11" s="11"/>
      <c r="AGR11" s="11"/>
      <c r="AGS11" s="11"/>
      <c r="AGT11" s="11"/>
      <c r="AGU11" s="11"/>
      <c r="AGV11" s="11"/>
      <c r="AGW11" s="11"/>
      <c r="AGX11" s="11"/>
      <c r="AGY11" s="11"/>
      <c r="AGZ11" s="11"/>
      <c r="AHA11" s="11"/>
      <c r="AHB11" s="11"/>
      <c r="AHC11" s="11"/>
      <c r="AHD11" s="11"/>
      <c r="AHE11" s="11"/>
      <c r="AHF11" s="11"/>
      <c r="AHG11" s="11"/>
      <c r="AHH11" s="11"/>
      <c r="AHI11" s="11"/>
      <c r="AHJ11" s="11"/>
      <c r="AHK11" s="11"/>
      <c r="AHL11" s="11"/>
      <c r="AHM11" s="11"/>
      <c r="AHN11" s="11"/>
      <c r="AHO11" s="11"/>
      <c r="AHP11" s="11"/>
      <c r="AHQ11" s="11"/>
      <c r="AHR11" s="11"/>
      <c r="AHS11" s="11"/>
      <c r="AHT11" s="11"/>
      <c r="AHU11" s="11"/>
      <c r="AHV11" s="11"/>
      <c r="AHW11" s="11"/>
      <c r="AHX11" s="11"/>
      <c r="AHY11" s="11"/>
      <c r="AHZ11" s="11"/>
      <c r="AIA11" s="11"/>
      <c r="AIB11" s="11"/>
      <c r="AIC11" s="11"/>
      <c r="AID11" s="11"/>
      <c r="AIE11" s="11"/>
      <c r="AIF11" s="11"/>
      <c r="AIG11" s="11"/>
      <c r="AIH11" s="11"/>
      <c r="AII11" s="11"/>
      <c r="AIJ11" s="11"/>
      <c r="AIK11" s="11"/>
      <c r="AIL11" s="11"/>
      <c r="AIM11" s="11"/>
      <c r="AIN11" s="11"/>
      <c r="AIO11" s="11"/>
      <c r="AIP11" s="11"/>
      <c r="AIQ11" s="11"/>
      <c r="AIR11" s="11"/>
      <c r="AIS11" s="11"/>
      <c r="AIT11" s="11"/>
      <c r="AIU11" s="11"/>
      <c r="AIV11" s="11"/>
      <c r="AIW11" s="11"/>
      <c r="AIX11" s="11"/>
      <c r="AIY11" s="11"/>
      <c r="AIZ11" s="11"/>
      <c r="AJA11" s="11"/>
      <c r="AJB11" s="11"/>
      <c r="AJC11" s="11"/>
      <c r="AJD11" s="11"/>
      <c r="AJE11" s="11"/>
      <c r="AJF11" s="11"/>
      <c r="AJG11" s="11"/>
      <c r="AJH11" s="11"/>
      <c r="AJI11" s="11"/>
      <c r="AJJ11" s="11"/>
      <c r="AJK11" s="11"/>
      <c r="AJL11" s="11"/>
      <c r="AJM11" s="11"/>
      <c r="AJN11" s="11"/>
      <c r="AJO11" s="11"/>
      <c r="AJP11" s="11"/>
      <c r="AJQ11" s="11"/>
      <c r="AJR11" s="11"/>
      <c r="AJS11" s="11"/>
      <c r="AJT11" s="11"/>
      <c r="AJU11" s="11"/>
      <c r="AJV11" s="11"/>
      <c r="AJW11" s="11"/>
      <c r="AJX11" s="11"/>
      <c r="AJY11" s="11"/>
      <c r="AJZ11" s="11"/>
      <c r="AKA11" s="11"/>
      <c r="AKB11" s="11"/>
      <c r="AKC11" s="11"/>
      <c r="AKD11" s="11"/>
      <c r="AKE11" s="11"/>
      <c r="AKF11" s="11"/>
      <c r="AKG11" s="11"/>
      <c r="AKH11" s="11"/>
      <c r="AKI11" s="11"/>
      <c r="AKJ11" s="11"/>
      <c r="AKK11" s="11"/>
      <c r="AKL11" s="11"/>
      <c r="AKM11" s="11"/>
      <c r="AKN11" s="11"/>
      <c r="AKO11" s="11"/>
      <c r="AKP11" s="11"/>
      <c r="AKQ11" s="11"/>
      <c r="AKR11" s="11"/>
      <c r="AKS11" s="11"/>
      <c r="AKT11" s="11"/>
      <c r="AKU11" s="11"/>
      <c r="AKV11" s="11"/>
      <c r="AKW11" s="11"/>
      <c r="AKX11" s="11"/>
      <c r="AKY11" s="11"/>
      <c r="AKZ11" s="11"/>
      <c r="ALA11" s="11"/>
      <c r="ALB11" s="11"/>
      <c r="ALC11" s="11"/>
      <c r="ALD11" s="11"/>
      <c r="ALE11" s="11"/>
      <c r="ALF11" s="11"/>
      <c r="ALG11" s="11"/>
      <c r="ALH11" s="11"/>
      <c r="ALI11" s="11"/>
      <c r="ALJ11" s="11"/>
      <c r="ALK11" s="11"/>
      <c r="ALL11" s="11"/>
      <c r="ALM11" s="11"/>
      <c r="ALN11" s="11"/>
      <c r="ALO11" s="11"/>
      <c r="ALP11" s="11"/>
      <c r="ALQ11" s="11"/>
      <c r="ALR11" s="11"/>
      <c r="ALS11" s="11"/>
      <c r="ALT11" s="11"/>
      <c r="ALU11" s="11"/>
      <c r="ALV11" s="11"/>
      <c r="ALW11" s="11"/>
      <c r="ALX11" s="11"/>
      <c r="ALY11" s="11"/>
      <c r="ALZ11" s="11"/>
      <c r="AMA11" s="11"/>
      <c r="AMB11" s="11"/>
      <c r="AMC11" s="11"/>
      <c r="AMD11" s="11"/>
      <c r="AME11" s="11"/>
      <c r="AMF11" s="11"/>
      <c r="AMG11" s="11"/>
      <c r="AMH11" s="11"/>
      <c r="AMI11" s="11"/>
      <c r="AMJ11" s="11"/>
      <c r="AMK11" s="11"/>
      <c r="AML11" s="11"/>
      <c r="AMM11" s="11"/>
      <c r="AMN11" s="11"/>
      <c r="AMO11" s="11"/>
      <c r="AMP11" s="11"/>
      <c r="AMQ11" s="11"/>
      <c r="AMR11" s="11"/>
      <c r="AMS11" s="11"/>
      <c r="AMT11" s="11"/>
      <c r="AMU11" s="11"/>
      <c r="AMV11" s="11"/>
      <c r="AMW11" s="11"/>
      <c r="AMX11" s="11"/>
      <c r="AMY11" s="11"/>
      <c r="AMZ11" s="11"/>
      <c r="ANA11" s="11"/>
      <c r="ANB11" s="11"/>
      <c r="ANC11" s="11"/>
      <c r="AND11" s="11"/>
      <c r="ANE11" s="11"/>
      <c r="ANF11" s="11"/>
      <c r="ANG11" s="11"/>
      <c r="ANH11" s="11"/>
      <c r="ANI11" s="11"/>
      <c r="ANJ11" s="11"/>
      <c r="ANK11" s="11"/>
      <c r="ANL11" s="11"/>
      <c r="ANM11" s="11"/>
      <c r="ANN11" s="11"/>
      <c r="ANO11" s="11"/>
      <c r="ANP11" s="11"/>
      <c r="ANQ11" s="11"/>
      <c r="ANR11" s="11"/>
      <c r="ANS11" s="11"/>
      <c r="ANT11" s="11"/>
      <c r="ANU11" s="11"/>
      <c r="ANV11" s="11"/>
      <c r="ANW11" s="11"/>
      <c r="ANX11" s="11"/>
      <c r="ANY11" s="11"/>
      <c r="ANZ11" s="11"/>
      <c r="AOA11" s="11"/>
      <c r="AOB11" s="11"/>
      <c r="AOC11" s="11"/>
      <c r="AOD11" s="11"/>
      <c r="AOE11" s="11"/>
      <c r="AOF11" s="11"/>
      <c r="AOG11" s="11"/>
      <c r="AOH11" s="11"/>
      <c r="AOI11" s="11"/>
      <c r="AOJ11" s="11"/>
      <c r="AOK11" s="11"/>
      <c r="AOL11" s="11"/>
      <c r="AOM11" s="11"/>
      <c r="AON11" s="11"/>
      <c r="AOO11" s="11"/>
      <c r="AOP11" s="11"/>
      <c r="AOQ11" s="11"/>
      <c r="AOR11" s="11"/>
      <c r="AOS11" s="11"/>
      <c r="AOT11" s="11"/>
      <c r="AOU11" s="11"/>
      <c r="AOV11" s="11"/>
      <c r="AOW11" s="11"/>
      <c r="AOX11" s="11"/>
      <c r="AOY11" s="11"/>
      <c r="AOZ11" s="11"/>
      <c r="APA11" s="11"/>
      <c r="APB11" s="11"/>
      <c r="APC11" s="11"/>
      <c r="APD11" s="11"/>
      <c r="APE11" s="11"/>
      <c r="APF11" s="11"/>
      <c r="APG11" s="11"/>
      <c r="APH11" s="11"/>
      <c r="API11" s="11"/>
      <c r="APJ11" s="11"/>
      <c r="APK11" s="11"/>
      <c r="APL11" s="11"/>
      <c r="APM11" s="11"/>
      <c r="APN11" s="11"/>
      <c r="APO11" s="11"/>
      <c r="APP11" s="11"/>
      <c r="APQ11" s="11"/>
      <c r="APR11" s="11"/>
      <c r="APS11" s="11"/>
      <c r="APT11" s="11"/>
      <c r="APU11" s="11"/>
      <c r="APV11" s="11"/>
      <c r="APW11" s="11"/>
      <c r="APX11" s="11"/>
      <c r="APY11" s="11"/>
      <c r="APZ11" s="11"/>
      <c r="AQA11" s="11"/>
      <c r="AQB11" s="11"/>
      <c r="AQC11" s="11"/>
      <c r="AQD11" s="11"/>
      <c r="AQE11" s="11"/>
      <c r="AQF11" s="11"/>
      <c r="AQG11" s="11"/>
      <c r="AQH11" s="11"/>
      <c r="AQI11" s="11"/>
      <c r="AQJ11" s="11"/>
      <c r="AQK11" s="11"/>
      <c r="AQL11" s="11"/>
      <c r="AQM11" s="11"/>
      <c r="AQN11" s="11"/>
      <c r="AQO11" s="11"/>
      <c r="AQP11" s="11"/>
      <c r="AQQ11" s="11"/>
      <c r="AQR11" s="11"/>
      <c r="AQS11" s="11"/>
      <c r="AQT11" s="11"/>
      <c r="AQU11" s="11"/>
      <c r="AQV11" s="11"/>
      <c r="AQW11" s="11"/>
      <c r="AQX11" s="11"/>
      <c r="AQY11" s="11"/>
      <c r="AQZ11" s="11"/>
      <c r="ARA11" s="11"/>
      <c r="ARB11" s="11"/>
      <c r="ARC11" s="11"/>
      <c r="ARD11" s="11"/>
      <c r="ARE11" s="11"/>
      <c r="ARF11" s="11"/>
      <c r="ARG11" s="11"/>
      <c r="ARH11" s="11"/>
      <c r="ARI11" s="11"/>
      <c r="ARJ11" s="11"/>
      <c r="ARK11" s="11"/>
      <c r="ARL11" s="11"/>
      <c r="ARM11" s="11"/>
      <c r="ARN11" s="11"/>
      <c r="ARO11" s="11"/>
      <c r="ARP11" s="11"/>
      <c r="ARQ11" s="11"/>
      <c r="ARR11" s="11"/>
      <c r="ARS11" s="11"/>
      <c r="ART11" s="11"/>
      <c r="ARU11" s="11"/>
      <c r="ARV11" s="11"/>
      <c r="ARW11" s="11"/>
      <c r="ARX11" s="11"/>
      <c r="ARY11" s="11"/>
      <c r="ARZ11" s="11"/>
      <c r="ASA11" s="11"/>
      <c r="ASB11" s="11"/>
      <c r="ASC11" s="11"/>
      <c r="ASD11" s="11"/>
      <c r="ASE11" s="11"/>
      <c r="ASF11" s="11"/>
      <c r="ASG11" s="11"/>
      <c r="ASH11" s="11"/>
      <c r="ASI11" s="11"/>
      <c r="ASJ11" s="11"/>
      <c r="ASK11" s="11"/>
      <c r="ASL11" s="11"/>
      <c r="ASM11" s="11"/>
      <c r="ASN11" s="11"/>
      <c r="ASO11" s="11"/>
      <c r="ASP11" s="11"/>
      <c r="ASQ11" s="11"/>
      <c r="ASR11" s="11"/>
      <c r="ASS11" s="11"/>
      <c r="AST11" s="11"/>
      <c r="ASU11" s="11"/>
      <c r="ASV11" s="11"/>
      <c r="ASW11" s="11"/>
      <c r="ASX11" s="11"/>
      <c r="ASY11" s="11"/>
      <c r="ASZ11" s="11"/>
      <c r="ATA11" s="11"/>
      <c r="ATB11" s="11"/>
      <c r="ATC11" s="11"/>
      <c r="ATD11" s="11"/>
      <c r="ATE11" s="11"/>
      <c r="ATF11" s="11"/>
      <c r="ATG11" s="11"/>
      <c r="ATH11" s="11"/>
      <c r="ATI11" s="11"/>
      <c r="ATJ11" s="11"/>
      <c r="ATK11" s="11"/>
      <c r="ATL11" s="11"/>
      <c r="ATM11" s="11"/>
      <c r="ATN11" s="11"/>
      <c r="ATO11" s="11"/>
      <c r="ATP11" s="11"/>
      <c r="ATQ11" s="11"/>
      <c r="ATR11" s="11"/>
      <c r="ATS11" s="11"/>
      <c r="ATT11" s="11"/>
      <c r="ATU11" s="11"/>
      <c r="ATV11" s="11"/>
      <c r="ATW11" s="11"/>
      <c r="ATX11" s="11"/>
      <c r="ATY11" s="11"/>
      <c r="ATZ11" s="11"/>
      <c r="AUA11" s="11"/>
      <c r="AUB11" s="11"/>
      <c r="AUC11" s="11"/>
      <c r="AUD11" s="11"/>
      <c r="AUE11" s="11"/>
      <c r="AUF11" s="11"/>
      <c r="AUG11" s="11"/>
      <c r="AUH11" s="11"/>
      <c r="AUI11" s="11"/>
      <c r="AUJ11" s="11"/>
      <c r="AUK11" s="11"/>
      <c r="AUL11" s="11"/>
      <c r="AUM11" s="11"/>
      <c r="AUN11" s="11"/>
      <c r="AUO11" s="11"/>
      <c r="AUP11" s="11"/>
      <c r="AUQ11" s="11"/>
      <c r="AUR11" s="11"/>
      <c r="AUS11" s="11"/>
      <c r="AUT11" s="11"/>
      <c r="AUU11" s="11"/>
      <c r="AUV11" s="11"/>
      <c r="AUW11" s="11"/>
      <c r="AUX11" s="11"/>
      <c r="AUY11" s="11"/>
      <c r="AUZ11" s="11"/>
      <c r="AVA11" s="11"/>
      <c r="AVB11" s="11"/>
      <c r="AVC11" s="11"/>
      <c r="AVD11" s="11"/>
      <c r="AVE11" s="11"/>
      <c r="AVF11" s="11"/>
      <c r="AVG11" s="11"/>
      <c r="AVH11" s="11"/>
      <c r="AVI11" s="11"/>
      <c r="AVJ11" s="11"/>
      <c r="AVK11" s="11"/>
      <c r="AVL11" s="11"/>
      <c r="AVM11" s="11"/>
      <c r="AVN11" s="11"/>
      <c r="AVO11" s="11"/>
      <c r="AVP11" s="11"/>
      <c r="AVQ11" s="11"/>
      <c r="AVR11" s="11"/>
      <c r="AVS11" s="11"/>
      <c r="AVT11" s="11"/>
      <c r="AVU11" s="11"/>
      <c r="AVV11" s="11"/>
      <c r="AVW11" s="11"/>
      <c r="AVX11" s="11"/>
      <c r="AVY11" s="11"/>
      <c r="AVZ11" s="11"/>
      <c r="AWA11" s="11"/>
      <c r="AWB11" s="11"/>
      <c r="AWC11" s="11"/>
      <c r="AWD11" s="11"/>
      <c r="AWE11" s="11"/>
      <c r="AWF11" s="11"/>
      <c r="AWG11" s="11"/>
      <c r="AWH11" s="11"/>
      <c r="AWI11" s="11"/>
      <c r="AWJ11" s="11"/>
      <c r="AWK11" s="11"/>
      <c r="AWL11" s="11"/>
      <c r="AWM11" s="11"/>
      <c r="AWN11" s="11"/>
      <c r="AWO11" s="11"/>
      <c r="AWP11" s="11"/>
      <c r="AWQ11" s="11"/>
      <c r="AWR11" s="11"/>
      <c r="AWS11" s="11"/>
      <c r="AWT11" s="11"/>
      <c r="AWU11" s="11"/>
      <c r="AWV11" s="11"/>
      <c r="AWW11" s="11"/>
      <c r="AWX11" s="11"/>
      <c r="AWY11" s="11"/>
      <c r="AWZ11" s="11"/>
      <c r="AXA11" s="11"/>
      <c r="AXB11" s="11"/>
      <c r="AXC11" s="11"/>
      <c r="AXD11" s="11"/>
      <c r="AXE11" s="11"/>
      <c r="AXF11" s="11"/>
      <c r="AXG11" s="11"/>
      <c r="AXH11" s="11"/>
      <c r="AXI11" s="11"/>
      <c r="AXJ11" s="11"/>
      <c r="AXK11" s="11"/>
      <c r="AXL11" s="11"/>
      <c r="AXM11" s="11"/>
      <c r="AXN11" s="11"/>
      <c r="AXO11" s="11"/>
      <c r="AXP11" s="11"/>
      <c r="AXQ11" s="11"/>
      <c r="AXR11" s="11"/>
      <c r="AXS11" s="11"/>
      <c r="AXT11" s="11"/>
      <c r="AXU11" s="11"/>
      <c r="AXV11" s="11"/>
      <c r="AXW11" s="11"/>
      <c r="AXX11" s="11"/>
      <c r="AXY11" s="11"/>
      <c r="AXZ11" s="11"/>
      <c r="AYA11" s="11"/>
      <c r="AYB11" s="11"/>
      <c r="AYC11" s="11"/>
      <c r="AYD11" s="11"/>
      <c r="AYE11" s="11"/>
      <c r="AYF11" s="11"/>
      <c r="AYG11" s="11"/>
      <c r="AYH11" s="11"/>
      <c r="AYI11" s="11"/>
      <c r="AYJ11" s="11"/>
      <c r="AYK11" s="11"/>
      <c r="AYL11" s="11"/>
      <c r="AYM11" s="11"/>
      <c r="AYN11" s="11"/>
      <c r="AYO11" s="11"/>
      <c r="AYP11" s="11"/>
      <c r="AYQ11" s="11"/>
      <c r="AYR11" s="11"/>
      <c r="AYS11" s="11"/>
      <c r="AYT11" s="11"/>
      <c r="AYU11" s="11"/>
      <c r="AYV11" s="11"/>
      <c r="AYW11" s="11"/>
      <c r="AYX11" s="11"/>
      <c r="AYY11" s="11"/>
      <c r="AYZ11" s="11"/>
      <c r="AZA11" s="11"/>
      <c r="AZB11" s="11"/>
      <c r="AZC11" s="11"/>
      <c r="AZD11" s="11"/>
      <c r="AZE11" s="11"/>
      <c r="AZF11" s="11"/>
      <c r="AZG11" s="11"/>
      <c r="AZH11" s="11"/>
      <c r="AZI11" s="11"/>
      <c r="AZJ11" s="11"/>
      <c r="AZK11" s="11"/>
      <c r="AZL11" s="11"/>
      <c r="AZM11" s="11"/>
      <c r="AZN11" s="11"/>
      <c r="AZO11" s="11"/>
      <c r="AZP11" s="11"/>
      <c r="AZQ11" s="11"/>
      <c r="AZR11" s="11"/>
      <c r="AZS11" s="11"/>
      <c r="AZT11" s="11"/>
      <c r="AZU11" s="11"/>
      <c r="AZV11" s="11"/>
      <c r="AZW11" s="11"/>
      <c r="AZX11" s="11"/>
      <c r="AZY11" s="11"/>
      <c r="AZZ11" s="11"/>
      <c r="BAA11" s="11"/>
      <c r="BAB11" s="11"/>
      <c r="BAC11" s="11"/>
      <c r="BAD11" s="11"/>
      <c r="BAE11" s="11"/>
      <c r="BAF11" s="11"/>
      <c r="BAG11" s="11"/>
      <c r="BAH11" s="11"/>
      <c r="BAI11" s="11"/>
      <c r="BAJ11" s="11"/>
      <c r="BAK11" s="11"/>
      <c r="BAL11" s="11"/>
      <c r="BAM11" s="11"/>
      <c r="BAN11" s="11"/>
      <c r="BAO11" s="11"/>
      <c r="BAP11" s="11"/>
      <c r="BAQ11" s="11"/>
      <c r="BAR11" s="11"/>
      <c r="BAS11" s="11"/>
      <c r="BAT11" s="11"/>
      <c r="BAU11" s="11"/>
      <c r="BAV11" s="11"/>
      <c r="BAW11" s="11"/>
      <c r="BAX11" s="11"/>
      <c r="BAY11" s="11"/>
      <c r="BAZ11" s="11"/>
      <c r="BBA11" s="11"/>
      <c r="BBB11" s="11"/>
      <c r="BBC11" s="11"/>
      <c r="BBD11" s="11"/>
      <c r="BBE11" s="11"/>
      <c r="BBF11" s="11"/>
      <c r="BBG11" s="11"/>
      <c r="BBH11" s="11"/>
      <c r="BBI11" s="11"/>
      <c r="BBJ11" s="11"/>
      <c r="BBK11" s="11"/>
      <c r="BBL11" s="11"/>
      <c r="BBM11" s="11"/>
      <c r="BBN11" s="11"/>
      <c r="BBO11" s="11"/>
      <c r="BBP11" s="11"/>
      <c r="BBQ11" s="11"/>
      <c r="BBR11" s="11"/>
      <c r="BBS11" s="11"/>
      <c r="BBT11" s="11"/>
      <c r="BBU11" s="11"/>
      <c r="BBV11" s="11"/>
      <c r="BBW11" s="11"/>
      <c r="BBX11" s="11"/>
      <c r="BBY11" s="11"/>
      <c r="BBZ11" s="11"/>
      <c r="BCA11" s="11"/>
      <c r="BCB11" s="11"/>
      <c r="BCC11" s="11"/>
      <c r="BCD11" s="11"/>
      <c r="BCE11" s="11"/>
      <c r="BCF11" s="11"/>
      <c r="BCG11" s="11"/>
      <c r="BCH11" s="11"/>
      <c r="BCI11" s="11"/>
      <c r="BCJ11" s="11"/>
      <c r="BCK11" s="11"/>
      <c r="BCL11" s="11"/>
      <c r="BCM11" s="11"/>
      <c r="BCN11" s="11"/>
      <c r="BCO11" s="11"/>
      <c r="BCP11" s="11"/>
      <c r="BCQ11" s="11"/>
      <c r="BCR11" s="11"/>
      <c r="BCS11" s="11"/>
      <c r="BCT11" s="11"/>
      <c r="BCU11" s="11"/>
      <c r="BCV11" s="11"/>
      <c r="BCW11" s="11"/>
      <c r="BCX11" s="11"/>
      <c r="BCY11" s="11"/>
      <c r="BCZ11" s="11"/>
      <c r="BDA11" s="11"/>
      <c r="BDB11" s="11"/>
      <c r="BDC11" s="11"/>
      <c r="BDD11" s="11"/>
      <c r="BDE11" s="11"/>
      <c r="BDF11" s="11"/>
      <c r="BDG11" s="11"/>
      <c r="BDH11" s="11"/>
      <c r="BDI11" s="11"/>
      <c r="BDJ11" s="11"/>
      <c r="BDK11" s="11"/>
      <c r="BDL11" s="11"/>
      <c r="BDM11" s="11"/>
      <c r="BDN11" s="11"/>
      <c r="BDO11" s="11"/>
      <c r="BDP11" s="11"/>
      <c r="BDQ11" s="11"/>
      <c r="BDR11" s="11"/>
      <c r="BDS11" s="11"/>
      <c r="BDT11" s="11"/>
      <c r="BDU11" s="11"/>
      <c r="BDV11" s="11"/>
      <c r="BDW11" s="11"/>
      <c r="BDX11" s="11"/>
      <c r="BDY11" s="11"/>
      <c r="BDZ11" s="11"/>
      <c r="BEA11" s="11"/>
      <c r="BEB11" s="11"/>
      <c r="BEC11" s="11"/>
      <c r="BED11" s="11"/>
      <c r="BEE11" s="11"/>
      <c r="BEF11" s="11"/>
      <c r="BEG11" s="11"/>
      <c r="BEH11" s="11"/>
      <c r="BEI11" s="11"/>
      <c r="BEJ11" s="11"/>
      <c r="BEK11" s="11"/>
      <c r="BEL11" s="11"/>
      <c r="BEM11" s="11"/>
      <c r="BEN11" s="11"/>
      <c r="BEO11" s="11"/>
      <c r="BEP11" s="11"/>
      <c r="BEQ11" s="11"/>
      <c r="BER11" s="11"/>
      <c r="BES11" s="11"/>
      <c r="BET11" s="11"/>
      <c r="BEU11" s="11"/>
      <c r="BEV11" s="11"/>
      <c r="BEW11" s="11"/>
      <c r="BEX11" s="11"/>
      <c r="BEY11" s="11"/>
      <c r="BEZ11" s="11"/>
      <c r="BFA11" s="11"/>
      <c r="BFB11" s="11"/>
      <c r="BFC11" s="11"/>
      <c r="BFD11" s="11"/>
      <c r="BFE11" s="11"/>
      <c r="BFF11" s="11"/>
      <c r="BFG11" s="11"/>
      <c r="BFH11" s="11"/>
      <c r="BFI11" s="11"/>
      <c r="BFJ11" s="11"/>
      <c r="BFK11" s="11"/>
      <c r="BFL11" s="11"/>
      <c r="BFM11" s="11"/>
      <c r="BFN11" s="11"/>
      <c r="BFO11" s="11"/>
      <c r="BFP11" s="11"/>
      <c r="BFQ11" s="11"/>
      <c r="BFR11" s="11"/>
      <c r="BFS11" s="11"/>
      <c r="BFT11" s="11"/>
      <c r="BFU11" s="11"/>
      <c r="BFV11" s="11"/>
      <c r="BFW11" s="11"/>
      <c r="BFX11" s="11"/>
      <c r="BFY11" s="11"/>
      <c r="BFZ11" s="11"/>
      <c r="BGA11" s="11"/>
      <c r="BGB11" s="11"/>
      <c r="BGC11" s="11"/>
      <c r="BGD11" s="11"/>
      <c r="BGE11" s="11"/>
      <c r="BGF11" s="11"/>
      <c r="BGG11" s="11"/>
      <c r="BGH11" s="11"/>
      <c r="BGI11" s="11"/>
      <c r="BGJ11" s="11"/>
      <c r="BGK11" s="11"/>
      <c r="BGL11" s="11"/>
      <c r="BGM11" s="11"/>
      <c r="BGN11" s="11"/>
      <c r="BGO11" s="11"/>
      <c r="BGP11" s="11"/>
      <c r="BGQ11" s="11"/>
      <c r="BGR11" s="11"/>
      <c r="BGS11" s="11"/>
      <c r="BGT11" s="11"/>
      <c r="BGU11" s="11"/>
      <c r="BGV11" s="11"/>
      <c r="BGW11" s="11"/>
      <c r="BGX11" s="11"/>
      <c r="BGY11" s="11"/>
      <c r="BGZ11" s="11"/>
      <c r="BHA11" s="11"/>
      <c r="BHB11" s="11"/>
      <c r="BHC11" s="11"/>
      <c r="BHD11" s="11"/>
      <c r="BHE11" s="11"/>
      <c r="BHF11" s="11"/>
      <c r="BHG11" s="11"/>
      <c r="BHH11" s="11"/>
      <c r="BHI11" s="11"/>
      <c r="BHJ11" s="11"/>
      <c r="BHK11" s="11"/>
      <c r="BHL11" s="11"/>
      <c r="BHM11" s="11"/>
      <c r="BHN11" s="11"/>
      <c r="BHO11" s="11"/>
      <c r="BHP11" s="11"/>
      <c r="BHQ11" s="11"/>
      <c r="BHR11" s="11"/>
      <c r="BHS11" s="11"/>
      <c r="BHT11" s="11"/>
      <c r="BHU11" s="11"/>
      <c r="BHV11" s="11"/>
      <c r="BHW11" s="11"/>
      <c r="BHX11" s="11"/>
      <c r="BHY11" s="11"/>
      <c r="BHZ11" s="11"/>
      <c r="BIA11" s="11"/>
      <c r="BIB11" s="11"/>
      <c r="BIC11" s="11"/>
      <c r="BID11" s="11"/>
      <c r="BIE11" s="11"/>
      <c r="BIF11" s="11"/>
      <c r="BIG11" s="11"/>
      <c r="BIH11" s="11"/>
      <c r="BII11" s="11"/>
      <c r="BIJ11" s="11"/>
      <c r="BIK11" s="11"/>
      <c r="BIL11" s="11"/>
      <c r="BIM11" s="11"/>
      <c r="BIN11" s="11"/>
      <c r="BIO11" s="11"/>
      <c r="BIP11" s="11"/>
      <c r="BIQ11" s="11"/>
      <c r="BIR11" s="11"/>
      <c r="BIS11" s="11"/>
      <c r="BIT11" s="11"/>
      <c r="BIU11" s="11"/>
      <c r="BIV11" s="11"/>
      <c r="BIW11" s="11"/>
      <c r="BIX11" s="11"/>
      <c r="BIY11" s="11"/>
      <c r="BIZ11" s="11"/>
      <c r="BJA11" s="11"/>
      <c r="BJB11" s="11"/>
      <c r="BJC11" s="11"/>
      <c r="BJD11" s="11"/>
      <c r="BJE11" s="11"/>
      <c r="BJF11" s="11"/>
      <c r="BJG11" s="11"/>
      <c r="BJH11" s="11"/>
      <c r="BJI11" s="11"/>
      <c r="BJJ11" s="11"/>
      <c r="BJK11" s="11"/>
      <c r="BJL11" s="11"/>
      <c r="BJM11" s="11"/>
      <c r="BJN11" s="11"/>
      <c r="BJO11" s="11"/>
      <c r="BJP11" s="11"/>
      <c r="BJQ11" s="11"/>
      <c r="BJR11" s="11"/>
      <c r="BJS11" s="11"/>
      <c r="BJT11" s="11"/>
      <c r="BJU11" s="11"/>
      <c r="BJV11" s="11"/>
      <c r="BJW11" s="11"/>
      <c r="BJX11" s="11"/>
      <c r="BJY11" s="11"/>
      <c r="BJZ11" s="11"/>
      <c r="BKA11" s="11"/>
      <c r="BKB11" s="11"/>
      <c r="BKC11" s="11"/>
      <c r="BKD11" s="11"/>
      <c r="BKE11" s="11"/>
      <c r="BKF11" s="11"/>
      <c r="BKG11" s="11"/>
      <c r="BKH11" s="11"/>
      <c r="BKI11" s="11"/>
      <c r="BKJ11" s="11"/>
      <c r="BKK11" s="11"/>
      <c r="BKL11" s="11"/>
      <c r="BKM11" s="11"/>
      <c r="BKN11" s="11"/>
      <c r="BKO11" s="11"/>
      <c r="BKP11" s="11"/>
      <c r="BKQ11" s="11"/>
      <c r="BKR11" s="11"/>
      <c r="BKS11" s="11"/>
      <c r="BKT11" s="11"/>
      <c r="BKU11" s="11"/>
      <c r="BKV11" s="11"/>
      <c r="BKW11" s="11"/>
      <c r="BKX11" s="11"/>
      <c r="BKY11" s="11"/>
      <c r="BKZ11" s="11"/>
      <c r="BLA11" s="11"/>
      <c r="BLB11" s="11"/>
      <c r="BLC11" s="11"/>
      <c r="BLD11" s="11"/>
      <c r="BLE11" s="11"/>
      <c r="BLF11" s="11"/>
      <c r="BLG11" s="11"/>
      <c r="BLH11" s="11"/>
      <c r="BLI11" s="11"/>
      <c r="BLJ11" s="11"/>
      <c r="BLK11" s="11"/>
      <c r="BLL11" s="11"/>
      <c r="BLM11" s="11"/>
      <c r="BLN11" s="11"/>
      <c r="BLO11" s="11"/>
      <c r="BLP11" s="11"/>
      <c r="BLQ11" s="11"/>
      <c r="BLR11" s="11"/>
      <c r="BLS11" s="11"/>
      <c r="BLT11" s="11"/>
      <c r="BLU11" s="11"/>
      <c r="BLV11" s="11"/>
      <c r="BLW11" s="11"/>
      <c r="BLX11" s="11"/>
      <c r="BLY11" s="11"/>
      <c r="BLZ11" s="11"/>
      <c r="BMA11" s="11"/>
      <c r="BMB11" s="11"/>
      <c r="BMC11" s="11"/>
      <c r="BMD11" s="11"/>
      <c r="BME11" s="11"/>
      <c r="BMF11" s="11"/>
      <c r="BMG11" s="11"/>
      <c r="BMH11" s="11"/>
      <c r="BMI11" s="11"/>
      <c r="BMJ11" s="11"/>
      <c r="BMK11" s="11"/>
      <c r="BML11" s="11"/>
      <c r="BMM11" s="11"/>
      <c r="BMN11" s="11"/>
      <c r="BMO11" s="11"/>
      <c r="BMP11" s="11"/>
      <c r="BMQ11" s="11"/>
      <c r="BMR11" s="11"/>
      <c r="BMS11" s="11"/>
      <c r="BMT11" s="11"/>
      <c r="BMU11" s="11"/>
      <c r="BMV11" s="11"/>
      <c r="BMW11" s="11"/>
      <c r="BMX11" s="11"/>
      <c r="BMY11" s="11"/>
      <c r="BMZ11" s="11"/>
      <c r="BNA11" s="11"/>
      <c r="BNB11" s="11"/>
      <c r="BNC11" s="11"/>
      <c r="BND11" s="11"/>
      <c r="BNE11" s="11"/>
      <c r="BNF11" s="11"/>
      <c r="BNG11" s="11"/>
      <c r="BNH11" s="11"/>
      <c r="BNI11" s="11"/>
      <c r="BNJ11" s="11"/>
      <c r="BNK11" s="11"/>
      <c r="BNL11" s="11"/>
      <c r="BNM11" s="11"/>
      <c r="BNN11" s="11"/>
      <c r="BNO11" s="11"/>
      <c r="BNP11" s="11"/>
      <c r="BNQ11" s="11"/>
      <c r="BNR11" s="11"/>
      <c r="BNS11" s="11"/>
      <c r="BNT11" s="11"/>
      <c r="BNU11" s="11"/>
      <c r="BNV11" s="11"/>
      <c r="BNW11" s="11"/>
      <c r="BNX11" s="11"/>
      <c r="BNY11" s="11"/>
      <c r="BNZ11" s="11"/>
      <c r="BOA11" s="11"/>
      <c r="BOB11" s="11"/>
      <c r="BOC11" s="11"/>
      <c r="BOD11" s="11"/>
      <c r="BOE11" s="11"/>
      <c r="BOF11" s="11"/>
      <c r="BOG11" s="11"/>
      <c r="BOH11" s="11"/>
      <c r="BOI11" s="11"/>
      <c r="BOJ11" s="11"/>
      <c r="BOK11" s="11"/>
      <c r="BOL11" s="11"/>
      <c r="BOM11" s="11"/>
      <c r="BON11" s="11"/>
      <c r="BOO11" s="11"/>
      <c r="BOP11" s="11"/>
      <c r="BOQ11" s="11"/>
      <c r="BOR11" s="11"/>
      <c r="BOS11" s="11"/>
      <c r="BOT11" s="11"/>
      <c r="BOU11" s="11"/>
      <c r="BOV11" s="11"/>
      <c r="BOW11" s="11"/>
      <c r="BOX11" s="11"/>
      <c r="BOY11" s="11"/>
      <c r="BOZ11" s="11"/>
      <c r="BPA11" s="11"/>
      <c r="BPB11" s="11"/>
      <c r="BPC11" s="11"/>
      <c r="BPD11" s="11"/>
      <c r="BPE11" s="11"/>
      <c r="BPF11" s="11"/>
      <c r="BPG11" s="11"/>
      <c r="BPH11" s="11"/>
      <c r="BPI11" s="11"/>
      <c r="BPJ11" s="11"/>
      <c r="BPK11" s="11"/>
      <c r="BPL11" s="11"/>
      <c r="BPM11" s="11"/>
      <c r="BPN11" s="11"/>
      <c r="BPO11" s="11"/>
      <c r="BPP11" s="11"/>
      <c r="BPQ11" s="11"/>
      <c r="BPR11" s="11"/>
      <c r="BPS11" s="11"/>
      <c r="BPT11" s="11"/>
      <c r="BPU11" s="11"/>
      <c r="BPV11" s="11"/>
      <c r="BPW11" s="11"/>
      <c r="BPX11" s="11"/>
      <c r="BPY11" s="11"/>
      <c r="BPZ11" s="11"/>
      <c r="BQA11" s="11"/>
      <c r="BQB11" s="11"/>
      <c r="BQC11" s="11"/>
      <c r="BQD11" s="11"/>
      <c r="BQE11" s="11"/>
      <c r="BQF11" s="11"/>
      <c r="BQG11" s="11"/>
      <c r="BQH11" s="11"/>
      <c r="BQI11" s="11"/>
      <c r="BQJ11" s="11"/>
      <c r="BQK11" s="11"/>
      <c r="BQL11" s="11"/>
      <c r="BQM11" s="11"/>
      <c r="BQN11" s="11"/>
      <c r="BQO11" s="11"/>
      <c r="BQP11" s="11"/>
      <c r="BQQ11" s="11"/>
      <c r="BQR11" s="11"/>
      <c r="BQS11" s="11"/>
      <c r="BQT11" s="11"/>
      <c r="BQU11" s="11"/>
      <c r="BQV11" s="11"/>
      <c r="BQW11" s="11"/>
      <c r="BQX11" s="11"/>
      <c r="BQY11" s="11"/>
      <c r="BQZ11" s="11"/>
      <c r="BRA11" s="11"/>
      <c r="BRB11" s="11"/>
      <c r="BRC11" s="11"/>
      <c r="BRD11" s="11"/>
      <c r="BRE11" s="11"/>
      <c r="BRF11" s="11"/>
      <c r="BRG11" s="11"/>
      <c r="BRH11" s="11"/>
      <c r="BRI11" s="11"/>
      <c r="BRJ11" s="11"/>
      <c r="BRK11" s="11"/>
      <c r="BRL11" s="11"/>
      <c r="BRM11" s="11"/>
      <c r="BRN11" s="11"/>
      <c r="BRO11" s="11"/>
      <c r="BRP11" s="11"/>
      <c r="BRQ11" s="11"/>
      <c r="BRR11" s="11"/>
      <c r="BRS11" s="11"/>
      <c r="BRT11" s="11"/>
      <c r="BRU11" s="11"/>
      <c r="BRV11" s="11"/>
      <c r="BRW11" s="11"/>
      <c r="BRX11" s="11"/>
      <c r="BRY11" s="11"/>
      <c r="BRZ11" s="11"/>
      <c r="BSA11" s="11"/>
      <c r="BSB11" s="11"/>
      <c r="BSC11" s="11"/>
      <c r="BSD11" s="11"/>
      <c r="BSE11" s="11"/>
      <c r="BSF11" s="11"/>
      <c r="BSG11" s="11"/>
      <c r="BSH11" s="11"/>
      <c r="BSI11" s="11"/>
      <c r="BSJ11" s="11"/>
      <c r="BSK11" s="11"/>
      <c r="BSL11" s="11"/>
      <c r="BSM11" s="11"/>
      <c r="BSN11" s="11"/>
      <c r="BSO11" s="11"/>
      <c r="BSP11" s="11"/>
      <c r="BSQ11" s="11"/>
      <c r="BSR11" s="11"/>
      <c r="BSS11" s="11"/>
      <c r="BST11" s="11"/>
      <c r="BSU11" s="11"/>
      <c r="BSV11" s="11"/>
      <c r="BSW11" s="11"/>
      <c r="BSX11" s="11"/>
      <c r="BSY11" s="11"/>
      <c r="BSZ11" s="11"/>
      <c r="BTA11" s="11"/>
      <c r="BTB11" s="11"/>
      <c r="BTC11" s="11"/>
      <c r="BTD11" s="11"/>
      <c r="BTE11" s="11"/>
      <c r="BTF11" s="11"/>
      <c r="BTG11" s="11"/>
      <c r="BTH11" s="11"/>
      <c r="BTI11" s="11"/>
      <c r="BTJ11" s="11"/>
      <c r="BTK11" s="11"/>
      <c r="BTL11" s="11"/>
      <c r="BTM11" s="11"/>
      <c r="BTN11" s="11"/>
      <c r="BTO11" s="11"/>
      <c r="BTP11" s="11"/>
      <c r="BTQ11" s="11"/>
      <c r="BTR11" s="11"/>
      <c r="BTS11" s="11"/>
      <c r="BTT11" s="11"/>
      <c r="BTU11" s="11"/>
      <c r="BTV11" s="11"/>
      <c r="BTW11" s="11"/>
      <c r="BTX11" s="11"/>
      <c r="BTY11" s="11"/>
      <c r="BTZ11" s="11"/>
      <c r="BUA11" s="11"/>
      <c r="BUB11" s="11"/>
      <c r="BUC11" s="11"/>
      <c r="BUD11" s="11"/>
      <c r="BUE11" s="11"/>
      <c r="BUF11" s="11"/>
      <c r="BUG11" s="11"/>
      <c r="BUH11" s="11"/>
      <c r="BUI11" s="11"/>
      <c r="BUJ11" s="11"/>
      <c r="BUK11" s="11"/>
      <c r="BUL11" s="11"/>
      <c r="BUM11" s="11"/>
      <c r="BUN11" s="11"/>
      <c r="BUO11" s="11"/>
      <c r="BUP11" s="11"/>
      <c r="BUQ11" s="11"/>
      <c r="BUR11" s="11"/>
      <c r="BUS11" s="11"/>
      <c r="BUT11" s="11"/>
      <c r="BUU11" s="11"/>
      <c r="BUV11" s="11"/>
      <c r="BUW11" s="11"/>
      <c r="BUX11" s="11"/>
      <c r="BUY11" s="11"/>
      <c r="BUZ11" s="11"/>
      <c r="BVA11" s="11"/>
      <c r="BVB11" s="11"/>
      <c r="BVC11" s="11"/>
      <c r="BVD11" s="11"/>
      <c r="BVE11" s="11"/>
      <c r="BVF11" s="11"/>
      <c r="BVG11" s="11"/>
      <c r="BVH11" s="11"/>
      <c r="BVI11" s="11"/>
      <c r="BVJ11" s="11"/>
      <c r="BVK11" s="11"/>
      <c r="BVL11" s="11"/>
      <c r="BVM11" s="11"/>
      <c r="BVN11" s="11"/>
      <c r="BVO11" s="11"/>
      <c r="BVP11" s="11"/>
      <c r="BVQ11" s="11"/>
      <c r="BVR11" s="11"/>
      <c r="BVS11" s="11"/>
      <c r="BVT11" s="11"/>
      <c r="BVU11" s="11"/>
      <c r="BVV11" s="11"/>
      <c r="BVW11" s="11"/>
      <c r="BVX11" s="11"/>
      <c r="BVY11" s="11"/>
      <c r="BVZ11" s="11"/>
      <c r="BWA11" s="11"/>
      <c r="BWB11" s="11"/>
      <c r="BWC11" s="11"/>
      <c r="BWD11" s="11"/>
      <c r="BWE11" s="11"/>
      <c r="BWF11" s="11"/>
      <c r="BWG11" s="11"/>
      <c r="BWH11" s="11"/>
      <c r="BWI11" s="11"/>
      <c r="BWJ11" s="11"/>
      <c r="BWK11" s="11"/>
      <c r="BWL11" s="11"/>
      <c r="BWM11" s="11"/>
      <c r="BWN11" s="11"/>
      <c r="BWO11" s="11"/>
      <c r="BWP11" s="11"/>
      <c r="BWQ11" s="11"/>
      <c r="BWR11" s="11"/>
      <c r="BWS11" s="11"/>
      <c r="BWT11" s="11"/>
      <c r="BWU11" s="11"/>
      <c r="BWV11" s="11"/>
      <c r="BWW11" s="11"/>
      <c r="BWX11" s="11"/>
      <c r="BWY11" s="11"/>
      <c r="BWZ11" s="11"/>
      <c r="BXA11" s="11"/>
      <c r="BXB11" s="11"/>
      <c r="BXC11" s="11"/>
      <c r="BXD11" s="11"/>
      <c r="BXE11" s="11"/>
      <c r="BXF11" s="11"/>
      <c r="BXG11" s="11"/>
      <c r="BXH11" s="11"/>
      <c r="BXI11" s="11"/>
      <c r="BXJ11" s="11"/>
      <c r="BXK11" s="11"/>
      <c r="BXL11" s="11"/>
      <c r="BXM11" s="11"/>
      <c r="BXN11" s="11"/>
      <c r="BXO11" s="11"/>
      <c r="BXP11" s="11"/>
      <c r="BXQ11" s="11"/>
      <c r="BXR11" s="11"/>
      <c r="BXS11" s="11"/>
      <c r="BXT11" s="11"/>
      <c r="BXU11" s="11"/>
      <c r="BXV11" s="11"/>
      <c r="BXW11" s="11"/>
      <c r="BXX11" s="11"/>
      <c r="BXY11" s="11"/>
      <c r="BXZ11" s="11"/>
      <c r="BYA11" s="11"/>
      <c r="BYB11" s="11"/>
      <c r="BYC11" s="11"/>
      <c r="BYD11" s="11"/>
      <c r="BYE11" s="11"/>
      <c r="BYF11" s="11"/>
      <c r="BYG11" s="11"/>
      <c r="BYH11" s="11"/>
      <c r="BYI11" s="11"/>
      <c r="BYJ11" s="11"/>
      <c r="BYK11" s="11"/>
      <c r="BYL11" s="11"/>
      <c r="BYM11" s="11"/>
      <c r="BYN11" s="11"/>
      <c r="BYO11" s="11"/>
      <c r="BYP11" s="11"/>
      <c r="BYQ11" s="11"/>
      <c r="BYR11" s="11"/>
      <c r="BYS11" s="11"/>
      <c r="BYT11" s="11"/>
      <c r="BYU11" s="11"/>
      <c r="BYV11" s="11"/>
      <c r="BYW11" s="11"/>
      <c r="BYX11" s="11"/>
      <c r="BYY11" s="11"/>
      <c r="BYZ11" s="11"/>
      <c r="BZA11" s="11"/>
      <c r="BZB11" s="11"/>
      <c r="BZC11" s="11"/>
      <c r="BZD11" s="11"/>
      <c r="BZE11" s="11"/>
      <c r="BZF11" s="11"/>
      <c r="BZG11" s="11"/>
      <c r="BZH11" s="11"/>
      <c r="BZI11" s="11"/>
      <c r="BZJ11" s="11"/>
      <c r="BZK11" s="11"/>
      <c r="BZL11" s="11"/>
      <c r="BZM11" s="11"/>
      <c r="BZN11" s="11"/>
      <c r="BZO11" s="11"/>
      <c r="BZP11" s="11"/>
      <c r="BZQ11" s="11"/>
      <c r="BZR11" s="11"/>
      <c r="BZS11" s="11"/>
      <c r="BZT11" s="11"/>
      <c r="BZU11" s="11"/>
      <c r="BZV11" s="11"/>
      <c r="BZW11" s="11"/>
      <c r="BZX11" s="11"/>
      <c r="BZY11" s="11"/>
      <c r="BZZ11" s="11"/>
      <c r="CAA11" s="11"/>
      <c r="CAB11" s="11"/>
      <c r="CAC11" s="11"/>
      <c r="CAD11" s="11"/>
      <c r="CAE11" s="11"/>
      <c r="CAF11" s="11"/>
      <c r="CAG11" s="11"/>
      <c r="CAH11" s="11"/>
      <c r="CAI11" s="11"/>
      <c r="CAJ11" s="11"/>
      <c r="CAK11" s="11"/>
      <c r="CAL11" s="11"/>
      <c r="CAM11" s="11"/>
      <c r="CAN11" s="11"/>
      <c r="CAO11" s="11"/>
      <c r="CAP11" s="11"/>
      <c r="CAQ11" s="11"/>
      <c r="CAR11" s="11"/>
      <c r="CAS11" s="11"/>
      <c r="CAT11" s="11"/>
      <c r="CAU11" s="11"/>
      <c r="CAV11" s="11"/>
      <c r="CAW11" s="11"/>
      <c r="CAX11" s="11"/>
      <c r="CAY11" s="11"/>
      <c r="CAZ11" s="11"/>
      <c r="CBA11" s="11"/>
      <c r="CBB11" s="11"/>
      <c r="CBC11" s="11"/>
      <c r="CBD11" s="11"/>
      <c r="CBE11" s="11"/>
      <c r="CBF11" s="11"/>
      <c r="CBG11" s="11"/>
      <c r="CBH11" s="11"/>
      <c r="CBI11" s="11"/>
      <c r="CBJ11" s="11"/>
      <c r="CBK11" s="11"/>
      <c r="CBL11" s="11"/>
      <c r="CBM11" s="11"/>
      <c r="CBN11" s="11"/>
      <c r="CBO11" s="11"/>
      <c r="CBP11" s="11"/>
      <c r="CBQ11" s="11"/>
      <c r="CBR11" s="11"/>
      <c r="CBS11" s="11"/>
      <c r="CBT11" s="11"/>
      <c r="CBU11" s="11"/>
      <c r="CBV11" s="11"/>
      <c r="CBW11" s="11"/>
      <c r="CBX11" s="11"/>
      <c r="CBY11" s="11"/>
      <c r="CBZ11" s="11"/>
      <c r="CCA11" s="11"/>
      <c r="CCB11" s="11"/>
      <c r="CCC11" s="11"/>
      <c r="CCD11" s="11"/>
      <c r="CCE11" s="11"/>
      <c r="CCF11" s="11"/>
      <c r="CCG11" s="11"/>
      <c r="CCH11" s="11"/>
      <c r="CCI11" s="11"/>
      <c r="CCJ11" s="11"/>
      <c r="CCK11" s="11"/>
      <c r="CCL11" s="11"/>
      <c r="CCM11" s="11"/>
      <c r="CCN11" s="11"/>
      <c r="CCO11" s="11"/>
      <c r="CCP11" s="11"/>
      <c r="CCQ11" s="11"/>
      <c r="CCR11" s="11"/>
      <c r="CCS11" s="11"/>
      <c r="CCT11" s="11"/>
      <c r="CCU11" s="11"/>
      <c r="CCV11" s="11"/>
      <c r="CCW11" s="11"/>
      <c r="CCX11" s="11"/>
      <c r="CCY11" s="11"/>
      <c r="CCZ11" s="11"/>
      <c r="CDA11" s="11"/>
      <c r="CDB11" s="11"/>
      <c r="CDC11" s="11"/>
      <c r="CDD11" s="11"/>
      <c r="CDE11" s="11"/>
      <c r="CDF11" s="11"/>
      <c r="CDG11" s="11"/>
      <c r="CDH11" s="11"/>
      <c r="CDI11" s="11"/>
      <c r="CDJ11" s="11"/>
      <c r="CDK11" s="11"/>
      <c r="CDL11" s="11"/>
      <c r="CDM11" s="11"/>
      <c r="CDN11" s="11"/>
      <c r="CDO11" s="11"/>
      <c r="CDP11" s="11"/>
      <c r="CDQ11" s="11"/>
      <c r="CDR11" s="11"/>
      <c r="CDS11" s="11"/>
      <c r="CDT11" s="11"/>
      <c r="CDU11" s="11"/>
      <c r="CDV11" s="11"/>
      <c r="CDW11" s="11"/>
      <c r="CDX11" s="11"/>
      <c r="CDY11" s="11"/>
      <c r="CDZ11" s="11"/>
      <c r="CEA11" s="11"/>
      <c r="CEB11" s="11"/>
      <c r="CEC11" s="11"/>
      <c r="CED11" s="11"/>
      <c r="CEE11" s="11"/>
      <c r="CEF11" s="11"/>
      <c r="CEG11" s="11"/>
      <c r="CEH11" s="11"/>
      <c r="CEI11" s="11"/>
      <c r="CEJ11" s="11"/>
      <c r="CEK11" s="11"/>
      <c r="CEL11" s="11"/>
      <c r="CEM11" s="11"/>
      <c r="CEN11" s="11"/>
      <c r="CEO11" s="11"/>
      <c r="CEP11" s="11"/>
      <c r="CEQ11" s="11"/>
      <c r="CER11" s="11"/>
      <c r="CES11" s="11"/>
      <c r="CET11" s="11"/>
      <c r="CEU11" s="11"/>
      <c r="CEV11" s="11"/>
      <c r="CEW11" s="11"/>
      <c r="CEX11" s="11"/>
      <c r="CEY11" s="11"/>
      <c r="CEZ11" s="11"/>
      <c r="CFA11" s="11"/>
      <c r="CFB11" s="11"/>
      <c r="CFC11" s="11"/>
      <c r="CFD11" s="11"/>
      <c r="CFE11" s="11"/>
      <c r="CFF11" s="11"/>
      <c r="CFG11" s="11"/>
      <c r="CFH11" s="11"/>
      <c r="CFI11" s="11"/>
      <c r="CFJ11" s="11"/>
      <c r="CFK11" s="11"/>
      <c r="CFL11" s="11"/>
      <c r="CFM11" s="11"/>
      <c r="CFN11" s="11"/>
      <c r="CFO11" s="11"/>
      <c r="CFP11" s="11"/>
      <c r="CFQ11" s="11"/>
      <c r="CFR11" s="11"/>
      <c r="CFS11" s="11"/>
      <c r="CFT11" s="11"/>
      <c r="CFU11" s="11"/>
      <c r="CFV11" s="11"/>
      <c r="CFW11" s="11"/>
      <c r="CFX11" s="11"/>
      <c r="CFY11" s="11"/>
      <c r="CFZ11" s="11"/>
      <c r="CGA11" s="11"/>
      <c r="CGB11" s="11"/>
      <c r="CGC11" s="11"/>
      <c r="CGD11" s="11"/>
      <c r="CGE11" s="11"/>
      <c r="CGF11" s="11"/>
      <c r="CGG11" s="11"/>
      <c r="CGH11" s="11"/>
      <c r="CGI11" s="11"/>
      <c r="CGJ11" s="11"/>
      <c r="CGK11" s="11"/>
      <c r="CGL11" s="11"/>
      <c r="CGM11" s="11"/>
      <c r="CGN11" s="11"/>
      <c r="CGO11" s="11"/>
      <c r="CGP11" s="11"/>
      <c r="CGQ11" s="11"/>
      <c r="CGR11" s="11"/>
      <c r="CGS11" s="11"/>
      <c r="CGT11" s="11"/>
      <c r="CGU11" s="11"/>
      <c r="CGV11" s="11"/>
      <c r="CGW11" s="11"/>
      <c r="CGX11" s="11"/>
      <c r="CGY11" s="11"/>
      <c r="CGZ11" s="11"/>
      <c r="CHA11" s="11"/>
      <c r="CHB11" s="11"/>
      <c r="CHC11" s="11"/>
      <c r="CHD11" s="11"/>
      <c r="CHE11" s="11"/>
      <c r="CHF11" s="11"/>
      <c r="CHG11" s="11"/>
      <c r="CHH11" s="11"/>
      <c r="CHI11" s="11"/>
      <c r="CHJ11" s="11"/>
      <c r="CHK11" s="11"/>
      <c r="CHL11" s="11"/>
      <c r="CHM11" s="11"/>
      <c r="CHN11" s="11"/>
      <c r="CHO11" s="11"/>
      <c r="CHP11" s="11"/>
      <c r="CHQ11" s="11"/>
      <c r="CHR11" s="11"/>
      <c r="CHS11" s="11"/>
      <c r="CHT11" s="11"/>
      <c r="CHU11" s="11"/>
      <c r="CHV11" s="11"/>
      <c r="CHW11" s="11"/>
      <c r="CHX11" s="11"/>
      <c r="CHY11" s="11"/>
      <c r="CHZ11" s="11"/>
      <c r="CIA11" s="11"/>
      <c r="CIB11" s="11"/>
      <c r="CIC11" s="11"/>
      <c r="CID11" s="11"/>
      <c r="CIE11" s="11"/>
      <c r="CIF11" s="11"/>
      <c r="CIG11" s="11"/>
      <c r="CIH11" s="11"/>
      <c r="CII11" s="11"/>
      <c r="CIJ11" s="11"/>
      <c r="CIK11" s="11"/>
      <c r="CIL11" s="11"/>
      <c r="CIM11" s="11"/>
      <c r="CIN11" s="11"/>
      <c r="CIO11" s="11"/>
      <c r="CIP11" s="11"/>
      <c r="CIQ11" s="11"/>
      <c r="CIR11" s="11"/>
      <c r="CIS11" s="11"/>
      <c r="CIT11" s="11"/>
      <c r="CIU11" s="11"/>
      <c r="CIV11" s="11"/>
      <c r="CIW11" s="11"/>
      <c r="CIX11" s="11"/>
      <c r="CIY11" s="11"/>
      <c r="CIZ11" s="11"/>
      <c r="CJA11" s="11"/>
      <c r="CJB11" s="11"/>
      <c r="CJC11" s="11"/>
      <c r="CJD11" s="11"/>
      <c r="CJE11" s="11"/>
      <c r="CJF11" s="11"/>
      <c r="CJG11" s="11"/>
      <c r="CJH11" s="11"/>
      <c r="CJI11" s="11"/>
      <c r="CJJ11" s="11"/>
      <c r="CJK11" s="11"/>
      <c r="CJL11" s="11"/>
      <c r="CJM11" s="11"/>
      <c r="CJN11" s="11"/>
      <c r="CJO11" s="11"/>
      <c r="CJP11" s="11"/>
      <c r="CJQ11" s="11"/>
      <c r="CJR11" s="11"/>
      <c r="CJS11" s="11"/>
      <c r="CJT11" s="11"/>
      <c r="CJU11" s="11"/>
      <c r="CJV11" s="11"/>
      <c r="CJW11" s="11"/>
      <c r="CJX11" s="11"/>
      <c r="CJY11" s="11"/>
      <c r="CJZ11" s="11"/>
      <c r="CKA11" s="11"/>
      <c r="CKB11" s="11"/>
      <c r="CKC11" s="11"/>
      <c r="CKD11" s="11"/>
      <c r="CKE11" s="11"/>
      <c r="CKF11" s="11"/>
      <c r="CKG11" s="11"/>
      <c r="CKH11" s="11"/>
      <c r="CKI11" s="11"/>
      <c r="CKJ11" s="11"/>
      <c r="CKK11" s="11"/>
      <c r="CKL11" s="11"/>
      <c r="CKM11" s="11"/>
      <c r="CKN11" s="11"/>
      <c r="CKO11" s="11"/>
      <c r="CKP11" s="11"/>
      <c r="CKQ11" s="11"/>
      <c r="CKR11" s="11"/>
      <c r="CKS11" s="11"/>
      <c r="CKT11" s="11"/>
      <c r="CKU11" s="11"/>
      <c r="CKV11" s="11"/>
      <c r="CKW11" s="11"/>
      <c r="CKX11" s="11"/>
      <c r="CKY11" s="11"/>
      <c r="CKZ11" s="11"/>
      <c r="CLA11" s="11"/>
      <c r="CLB11" s="11"/>
      <c r="CLC11" s="11"/>
      <c r="CLD11" s="11"/>
      <c r="CLE11" s="11"/>
      <c r="CLF11" s="11"/>
      <c r="CLG11" s="11"/>
      <c r="CLH11" s="11"/>
      <c r="CLI11" s="11"/>
      <c r="CLJ11" s="11"/>
      <c r="CLK11" s="11"/>
      <c r="CLL11" s="11"/>
      <c r="CLM11" s="11"/>
      <c r="CLN11" s="11"/>
      <c r="CLO11" s="11"/>
      <c r="CLP11" s="11"/>
      <c r="CLQ11" s="11"/>
      <c r="CLR11" s="11"/>
      <c r="CLS11" s="11"/>
      <c r="CLT11" s="11"/>
      <c r="CLU11" s="11"/>
      <c r="CLV11" s="11"/>
      <c r="CLW11" s="11"/>
      <c r="CLX11" s="11"/>
      <c r="CLY11" s="11"/>
      <c r="CLZ11" s="11"/>
      <c r="CMA11" s="11"/>
      <c r="CMB11" s="11"/>
      <c r="CMC11" s="11"/>
      <c r="CMD11" s="11"/>
      <c r="CME11" s="11"/>
      <c r="CMF11" s="11"/>
      <c r="CMG11" s="11"/>
      <c r="CMH11" s="11"/>
      <c r="CMI11" s="11"/>
      <c r="CMJ11" s="11"/>
      <c r="CMK11" s="11"/>
      <c r="CML11" s="11"/>
      <c r="CMM11" s="11"/>
      <c r="CMN11" s="11"/>
      <c r="CMO11" s="11"/>
      <c r="CMP11" s="11"/>
      <c r="CMQ11" s="11"/>
      <c r="CMR11" s="11"/>
      <c r="CMS11" s="11"/>
      <c r="CMT11" s="11"/>
      <c r="CMU11" s="11"/>
      <c r="CMV11" s="11"/>
      <c r="CMW11" s="11"/>
      <c r="CMX11" s="11"/>
      <c r="CMY11" s="11"/>
      <c r="CMZ11" s="11"/>
      <c r="CNA11" s="11"/>
      <c r="CNB11" s="11"/>
      <c r="CNC11" s="11"/>
      <c r="CND11" s="11"/>
      <c r="CNE11" s="11"/>
      <c r="CNF11" s="11"/>
      <c r="CNG11" s="11"/>
      <c r="CNH11" s="11"/>
      <c r="CNI11" s="11"/>
      <c r="CNJ11" s="11"/>
      <c r="CNK11" s="11"/>
      <c r="CNL11" s="11"/>
      <c r="CNM11" s="11"/>
      <c r="CNN11" s="11"/>
      <c r="CNO11" s="11"/>
      <c r="CNP11" s="11"/>
      <c r="CNQ11" s="11"/>
      <c r="CNR11" s="11"/>
      <c r="CNS11" s="11"/>
      <c r="CNT11" s="11"/>
      <c r="CNU11" s="11"/>
      <c r="CNV11" s="11"/>
      <c r="CNW11" s="11"/>
      <c r="CNX11" s="11"/>
      <c r="CNY11" s="11"/>
      <c r="CNZ11" s="11"/>
      <c r="COA11" s="11"/>
      <c r="COB11" s="11"/>
      <c r="COC11" s="11"/>
      <c r="COD11" s="11"/>
      <c r="COE11" s="11"/>
      <c r="COF11" s="11"/>
      <c r="COG11" s="11"/>
      <c r="COH11" s="11"/>
      <c r="COI11" s="11"/>
      <c r="COJ11" s="11"/>
      <c r="COK11" s="11"/>
      <c r="COL11" s="11"/>
      <c r="COM11" s="11"/>
      <c r="CON11" s="11"/>
      <c r="COO11" s="11"/>
      <c r="COP11" s="11"/>
      <c r="COQ11" s="11"/>
      <c r="COR11" s="11"/>
      <c r="COS11" s="11"/>
      <c r="COT11" s="11"/>
      <c r="COU11" s="11"/>
      <c r="COV11" s="11"/>
      <c r="COW11" s="11"/>
      <c r="COX11" s="11"/>
      <c r="COY11" s="11"/>
      <c r="COZ11" s="11"/>
      <c r="CPA11" s="11"/>
      <c r="CPB11" s="11"/>
      <c r="CPC11" s="11"/>
      <c r="CPD11" s="11"/>
      <c r="CPE11" s="11"/>
      <c r="CPF11" s="11"/>
      <c r="CPG11" s="11"/>
      <c r="CPH11" s="11"/>
      <c r="CPI11" s="11"/>
      <c r="CPJ11" s="11"/>
      <c r="CPK11" s="11"/>
      <c r="CPL11" s="11"/>
      <c r="CPM11" s="11"/>
      <c r="CPN11" s="11"/>
      <c r="CPO11" s="11"/>
      <c r="CPP11" s="11"/>
      <c r="CPQ11" s="11"/>
      <c r="CPR11" s="11"/>
      <c r="CPS11" s="11"/>
      <c r="CPT11" s="11"/>
      <c r="CPU11" s="11"/>
      <c r="CPV11" s="11"/>
      <c r="CPW11" s="11"/>
      <c r="CPX11" s="11"/>
      <c r="CPY11" s="11"/>
      <c r="CPZ11" s="11"/>
      <c r="CQA11" s="11"/>
      <c r="CQB11" s="11"/>
      <c r="CQC11" s="11"/>
      <c r="CQD11" s="11"/>
      <c r="CQE11" s="11"/>
      <c r="CQF11" s="11"/>
      <c r="CQG11" s="11"/>
      <c r="CQH11" s="11"/>
      <c r="CQI11" s="11"/>
      <c r="CQJ11" s="11"/>
      <c r="CQK11" s="11"/>
      <c r="CQL11" s="11"/>
      <c r="CQM11" s="11"/>
      <c r="CQN11" s="11"/>
      <c r="CQO11" s="11"/>
      <c r="CQP11" s="11"/>
      <c r="CQQ11" s="11"/>
      <c r="CQR11" s="11"/>
      <c r="CQS11" s="11"/>
      <c r="CQT11" s="11"/>
      <c r="CQU11" s="11"/>
      <c r="CQV11" s="11"/>
      <c r="CQW11" s="11"/>
      <c r="CQX11" s="11"/>
      <c r="CQY11" s="11"/>
      <c r="CQZ11" s="11"/>
      <c r="CRA11" s="11"/>
      <c r="CRB11" s="11"/>
      <c r="CRC11" s="11"/>
      <c r="CRD11" s="11"/>
      <c r="CRE11" s="11"/>
      <c r="CRF11" s="11"/>
      <c r="CRG11" s="11"/>
      <c r="CRH11" s="11"/>
      <c r="CRI11" s="11"/>
      <c r="CRJ11" s="11"/>
      <c r="CRK11" s="11"/>
      <c r="CRL11" s="11"/>
      <c r="CRM11" s="11"/>
      <c r="CRN11" s="11"/>
      <c r="CRO11" s="11"/>
      <c r="CRP11" s="11"/>
      <c r="CRQ11" s="11"/>
      <c r="CRR11" s="11"/>
      <c r="CRS11" s="11"/>
      <c r="CRT11" s="11"/>
      <c r="CRU11" s="11"/>
      <c r="CRV11" s="11"/>
      <c r="CRW11" s="11"/>
      <c r="CRX11" s="11"/>
      <c r="CRY11" s="11"/>
      <c r="CRZ11" s="11"/>
      <c r="CSA11" s="11"/>
      <c r="CSB11" s="11"/>
      <c r="CSC11" s="11"/>
      <c r="CSD11" s="11"/>
      <c r="CSE11" s="11"/>
      <c r="CSF11" s="11"/>
      <c r="CSG11" s="11"/>
      <c r="CSH11" s="11"/>
      <c r="CSI11" s="11"/>
      <c r="CSJ11" s="11"/>
      <c r="CSK11" s="11"/>
      <c r="CSL11" s="11"/>
      <c r="CSM11" s="11"/>
      <c r="CSN11" s="11"/>
      <c r="CSO11" s="11"/>
      <c r="CSP11" s="11"/>
      <c r="CSQ11" s="11"/>
      <c r="CSR11" s="11"/>
      <c r="CSS11" s="11"/>
      <c r="CST11" s="11"/>
      <c r="CSU11" s="11"/>
      <c r="CSV11" s="11"/>
      <c r="CSW11" s="11"/>
      <c r="CSX11" s="11"/>
      <c r="CSY11" s="11"/>
      <c r="CSZ11" s="11"/>
      <c r="CTA11" s="11"/>
      <c r="CTB11" s="11"/>
      <c r="CTC11" s="11"/>
      <c r="CTD11" s="11"/>
      <c r="CTE11" s="11"/>
      <c r="CTF11" s="11"/>
      <c r="CTG11" s="11"/>
      <c r="CTH11" s="11"/>
      <c r="CTI11" s="11"/>
      <c r="CTJ11" s="11"/>
      <c r="CTK11" s="11"/>
      <c r="CTL11" s="11"/>
      <c r="CTM11" s="11"/>
      <c r="CTN11" s="11"/>
      <c r="CTO11" s="11"/>
      <c r="CTP11" s="11"/>
      <c r="CTQ11" s="11"/>
      <c r="CTR11" s="11"/>
      <c r="CTS11" s="11"/>
      <c r="CTT11" s="11"/>
      <c r="CTU11" s="11"/>
      <c r="CTV11" s="11"/>
      <c r="CTW11" s="11"/>
      <c r="CTX11" s="11"/>
      <c r="CTY11" s="11"/>
      <c r="CTZ11" s="11"/>
      <c r="CUA11" s="11"/>
      <c r="CUB11" s="11"/>
      <c r="CUC11" s="11"/>
      <c r="CUD11" s="11"/>
      <c r="CUE11" s="11"/>
      <c r="CUF11" s="11"/>
      <c r="CUG11" s="11"/>
      <c r="CUH11" s="11"/>
      <c r="CUI11" s="11"/>
      <c r="CUJ11" s="11"/>
      <c r="CUK11" s="11"/>
      <c r="CUL11" s="11"/>
      <c r="CUM11" s="11"/>
      <c r="CUN11" s="11"/>
      <c r="CUO11" s="11"/>
      <c r="CUP11" s="11"/>
      <c r="CUQ11" s="11"/>
      <c r="CUR11" s="11"/>
      <c r="CUS11" s="11"/>
      <c r="CUT11" s="11"/>
      <c r="CUU11" s="11"/>
      <c r="CUV11" s="11"/>
      <c r="CUW11" s="11"/>
      <c r="CUX11" s="11"/>
      <c r="CUY11" s="11"/>
      <c r="CUZ11" s="11"/>
      <c r="CVA11" s="11"/>
      <c r="CVB11" s="11"/>
      <c r="CVC11" s="11"/>
      <c r="CVD11" s="11"/>
      <c r="CVE11" s="11"/>
      <c r="CVF11" s="11"/>
      <c r="CVG11" s="11"/>
      <c r="CVH11" s="11"/>
      <c r="CVI11" s="11"/>
      <c r="CVJ11" s="11"/>
      <c r="CVK11" s="11"/>
      <c r="CVL11" s="11"/>
      <c r="CVM11" s="11"/>
      <c r="CVN11" s="11"/>
      <c r="CVO11" s="11"/>
      <c r="CVP11" s="11"/>
      <c r="CVQ11" s="11"/>
      <c r="CVR11" s="11"/>
      <c r="CVS11" s="11"/>
      <c r="CVT11" s="11"/>
      <c r="CVU11" s="11"/>
      <c r="CVV11" s="11"/>
      <c r="CVW11" s="11"/>
      <c r="CVX11" s="11"/>
      <c r="CVY11" s="11"/>
      <c r="CVZ11" s="11"/>
      <c r="CWA11" s="11"/>
      <c r="CWB11" s="11"/>
      <c r="CWC11" s="11"/>
      <c r="CWD11" s="11"/>
      <c r="CWE11" s="11"/>
      <c r="CWF11" s="11"/>
      <c r="CWG11" s="11"/>
      <c r="CWH11" s="11"/>
      <c r="CWI11" s="11"/>
      <c r="CWJ11" s="11"/>
      <c r="CWK11" s="11"/>
      <c r="CWL11" s="11"/>
      <c r="CWM11" s="11"/>
      <c r="CWN11" s="11"/>
      <c r="CWO11" s="11"/>
      <c r="CWP11" s="11"/>
      <c r="CWQ11" s="11"/>
      <c r="CWR11" s="11"/>
      <c r="CWS11" s="11"/>
      <c r="CWT11" s="11"/>
      <c r="CWU11" s="11"/>
      <c r="CWV11" s="11"/>
      <c r="CWW11" s="11"/>
      <c r="CWX11" s="11"/>
      <c r="CWY11" s="11"/>
      <c r="CWZ11" s="11"/>
      <c r="CXA11" s="11"/>
      <c r="CXB11" s="11"/>
      <c r="CXC11" s="11"/>
      <c r="CXD11" s="11"/>
      <c r="CXE11" s="11"/>
      <c r="CXF11" s="11"/>
      <c r="CXG11" s="11"/>
      <c r="CXH11" s="11"/>
      <c r="CXI11" s="11"/>
      <c r="CXJ11" s="11"/>
      <c r="CXK11" s="11"/>
      <c r="CXL11" s="11"/>
      <c r="CXM11" s="11"/>
      <c r="CXN11" s="11"/>
      <c r="CXO11" s="11"/>
      <c r="CXP11" s="11"/>
      <c r="CXQ11" s="11"/>
      <c r="CXR11" s="11"/>
      <c r="CXS11" s="11"/>
      <c r="CXT11" s="11"/>
      <c r="CXU11" s="11"/>
      <c r="CXV11" s="11"/>
      <c r="CXW11" s="11"/>
      <c r="CXX11" s="11"/>
      <c r="CXY11" s="11"/>
      <c r="CXZ11" s="11"/>
      <c r="CYA11" s="11"/>
      <c r="CYB11" s="11"/>
      <c r="CYC11" s="11"/>
      <c r="CYD11" s="11"/>
      <c r="CYE11" s="11"/>
      <c r="CYF11" s="11"/>
      <c r="CYG11" s="11"/>
      <c r="CYH11" s="11"/>
      <c r="CYI11" s="11"/>
      <c r="CYJ11" s="11"/>
      <c r="CYK11" s="11"/>
      <c r="CYL11" s="11"/>
      <c r="CYM11" s="11"/>
      <c r="CYN11" s="11"/>
      <c r="CYO11" s="11"/>
      <c r="CYP11" s="11"/>
      <c r="CYQ11" s="11"/>
      <c r="CYR11" s="11"/>
      <c r="CYS11" s="11"/>
      <c r="CYT11" s="11"/>
      <c r="CYU11" s="11"/>
      <c r="CYV11" s="11"/>
      <c r="CYW11" s="11"/>
      <c r="CYX11" s="11"/>
      <c r="CYY11" s="11"/>
      <c r="CYZ11" s="11"/>
      <c r="CZA11" s="11"/>
      <c r="CZB11" s="11"/>
      <c r="CZC11" s="11"/>
      <c r="CZD11" s="11"/>
      <c r="CZE11" s="11"/>
      <c r="CZF11" s="11"/>
      <c r="CZG11" s="11"/>
      <c r="CZH11" s="11"/>
      <c r="CZI11" s="11"/>
      <c r="CZJ11" s="11"/>
      <c r="CZK11" s="11"/>
      <c r="CZL11" s="11"/>
      <c r="CZM11" s="11"/>
      <c r="CZN11" s="11"/>
      <c r="CZO11" s="11"/>
      <c r="CZP11" s="11"/>
      <c r="CZQ11" s="11"/>
      <c r="CZR11" s="11"/>
      <c r="CZS11" s="11"/>
      <c r="CZT11" s="11"/>
      <c r="CZU11" s="11"/>
      <c r="CZV11" s="11"/>
      <c r="CZW11" s="11"/>
      <c r="CZX11" s="11"/>
      <c r="CZY11" s="11"/>
      <c r="CZZ11" s="11"/>
      <c r="DAA11" s="11"/>
      <c r="DAB11" s="11"/>
      <c r="DAC11" s="11"/>
      <c r="DAD11" s="11"/>
      <c r="DAE11" s="11"/>
      <c r="DAF11" s="11"/>
      <c r="DAG11" s="11"/>
      <c r="DAH11" s="11"/>
      <c r="DAI11" s="11"/>
      <c r="DAJ11" s="11"/>
      <c r="DAK11" s="11"/>
      <c r="DAL11" s="11"/>
      <c r="DAM11" s="11"/>
      <c r="DAN11" s="11"/>
      <c r="DAO11" s="11"/>
      <c r="DAP11" s="11"/>
      <c r="DAQ11" s="11"/>
      <c r="DAR11" s="11"/>
      <c r="DAS11" s="11"/>
      <c r="DAT11" s="11"/>
      <c r="DAU11" s="11"/>
      <c r="DAV11" s="11"/>
      <c r="DAW11" s="11"/>
      <c r="DAX11" s="11"/>
      <c r="DAY11" s="11"/>
      <c r="DAZ11" s="11"/>
      <c r="DBA11" s="11"/>
      <c r="DBB11" s="11"/>
      <c r="DBC11" s="11"/>
      <c r="DBD11" s="11"/>
      <c r="DBE11" s="11"/>
      <c r="DBF11" s="11"/>
      <c r="DBG11" s="11"/>
      <c r="DBH11" s="11"/>
      <c r="DBI11" s="11"/>
      <c r="DBJ11" s="11"/>
      <c r="DBK11" s="11"/>
      <c r="DBL11" s="11"/>
      <c r="DBM11" s="11"/>
      <c r="DBN11" s="11"/>
      <c r="DBO11" s="11"/>
      <c r="DBP11" s="11"/>
      <c r="DBQ11" s="11"/>
      <c r="DBR11" s="11"/>
      <c r="DBS11" s="11"/>
      <c r="DBT11" s="11"/>
      <c r="DBU11" s="11"/>
      <c r="DBV11" s="11"/>
      <c r="DBW11" s="11"/>
      <c r="DBX11" s="11"/>
      <c r="DBY11" s="11"/>
      <c r="DBZ11" s="11"/>
      <c r="DCA11" s="11"/>
      <c r="DCB11" s="11"/>
      <c r="DCC11" s="11"/>
      <c r="DCD11" s="11"/>
      <c r="DCE11" s="11"/>
      <c r="DCF11" s="11"/>
      <c r="DCG11" s="11"/>
      <c r="DCH11" s="11"/>
      <c r="DCI11" s="11"/>
      <c r="DCJ11" s="11"/>
      <c r="DCK11" s="11"/>
      <c r="DCL11" s="11"/>
      <c r="DCM11" s="11"/>
      <c r="DCN11" s="11"/>
      <c r="DCO11" s="11"/>
      <c r="DCP11" s="11"/>
      <c r="DCQ11" s="11"/>
      <c r="DCR11" s="11"/>
      <c r="DCS11" s="11"/>
      <c r="DCT11" s="11"/>
      <c r="DCU11" s="11"/>
      <c r="DCV11" s="11"/>
      <c r="DCW11" s="11"/>
      <c r="DCX11" s="11"/>
      <c r="DCY11" s="11"/>
      <c r="DCZ11" s="11"/>
      <c r="DDA11" s="11"/>
      <c r="DDB11" s="11"/>
      <c r="DDC11" s="11"/>
      <c r="DDD11" s="11"/>
      <c r="DDE11" s="11"/>
      <c r="DDF11" s="11"/>
      <c r="DDG11" s="11"/>
      <c r="DDH11" s="11"/>
      <c r="DDI11" s="11"/>
      <c r="DDJ11" s="11"/>
      <c r="DDK11" s="11"/>
      <c r="DDL11" s="11"/>
      <c r="DDM11" s="11"/>
      <c r="DDN11" s="11"/>
      <c r="DDO11" s="11"/>
      <c r="DDP11" s="11"/>
      <c r="DDQ11" s="11"/>
      <c r="DDR11" s="11"/>
      <c r="DDS11" s="11"/>
      <c r="DDT11" s="11"/>
      <c r="DDU11" s="11"/>
      <c r="DDV11" s="11"/>
      <c r="DDW11" s="11"/>
      <c r="DDX11" s="11"/>
      <c r="DDY11" s="11"/>
      <c r="DDZ11" s="11"/>
      <c r="DEA11" s="11"/>
      <c r="DEB11" s="11"/>
      <c r="DEC11" s="11"/>
      <c r="DED11" s="11"/>
      <c r="DEE11" s="11"/>
      <c r="DEF11" s="11"/>
      <c r="DEG11" s="11"/>
      <c r="DEH11" s="11"/>
      <c r="DEI11" s="11"/>
      <c r="DEJ11" s="11"/>
      <c r="DEK11" s="11"/>
      <c r="DEL11" s="11"/>
      <c r="DEM11" s="11"/>
      <c r="DEN11" s="11"/>
      <c r="DEO11" s="11"/>
      <c r="DEP11" s="11"/>
      <c r="DEQ11" s="11"/>
      <c r="DER11" s="11"/>
      <c r="DES11" s="11"/>
      <c r="DET11" s="11"/>
      <c r="DEU11" s="11"/>
      <c r="DEV11" s="11"/>
      <c r="DEW11" s="11"/>
      <c r="DEX11" s="11"/>
      <c r="DEY11" s="11"/>
      <c r="DEZ11" s="11"/>
      <c r="DFA11" s="11"/>
      <c r="DFB11" s="11"/>
      <c r="DFC11" s="11"/>
      <c r="DFD11" s="11"/>
      <c r="DFE11" s="11"/>
      <c r="DFF11" s="11"/>
      <c r="DFG11" s="11"/>
      <c r="DFH11" s="11"/>
      <c r="DFI11" s="11"/>
      <c r="DFJ11" s="11"/>
      <c r="DFK11" s="11"/>
      <c r="DFL11" s="11"/>
      <c r="DFM11" s="11"/>
      <c r="DFN11" s="11"/>
      <c r="DFO11" s="11"/>
      <c r="DFP11" s="11"/>
      <c r="DFQ11" s="11"/>
      <c r="DFR11" s="11"/>
      <c r="DFS11" s="11"/>
      <c r="DFT11" s="11"/>
      <c r="DFU11" s="11"/>
      <c r="DFV11" s="11"/>
      <c r="DFW11" s="11"/>
      <c r="DFX11" s="11"/>
      <c r="DFY11" s="11"/>
      <c r="DFZ11" s="11"/>
      <c r="DGA11" s="11"/>
      <c r="DGB11" s="11"/>
      <c r="DGC11" s="11"/>
      <c r="DGD11" s="11"/>
      <c r="DGE11" s="11"/>
      <c r="DGF11" s="11"/>
      <c r="DGG11" s="11"/>
      <c r="DGH11" s="11"/>
      <c r="DGI11" s="11"/>
      <c r="DGJ11" s="11"/>
      <c r="DGK11" s="11"/>
      <c r="DGL11" s="11"/>
      <c r="DGM11" s="11"/>
      <c r="DGN11" s="11"/>
      <c r="DGO11" s="11"/>
      <c r="DGP11" s="11"/>
      <c r="DGQ11" s="11"/>
      <c r="DGR11" s="11"/>
      <c r="DGS11" s="11"/>
      <c r="DGT11" s="11"/>
      <c r="DGU11" s="11"/>
      <c r="DGV11" s="11"/>
      <c r="DGW11" s="11"/>
      <c r="DGX11" s="11"/>
      <c r="DGY11" s="11"/>
      <c r="DGZ11" s="11"/>
      <c r="DHA11" s="11"/>
      <c r="DHB11" s="11"/>
      <c r="DHC11" s="11"/>
      <c r="DHD11" s="11"/>
      <c r="DHE11" s="11"/>
      <c r="DHF11" s="11"/>
      <c r="DHG11" s="11"/>
      <c r="DHH11" s="11"/>
      <c r="DHI11" s="11"/>
      <c r="DHJ11" s="11"/>
      <c r="DHK11" s="11"/>
      <c r="DHL11" s="11"/>
      <c r="DHM11" s="11"/>
      <c r="DHN11" s="11"/>
      <c r="DHO11" s="11"/>
      <c r="DHP11" s="11"/>
      <c r="DHQ11" s="11"/>
      <c r="DHR11" s="11"/>
      <c r="DHS11" s="11"/>
      <c r="DHT11" s="11"/>
      <c r="DHU11" s="11"/>
      <c r="DHV11" s="11"/>
      <c r="DHW11" s="11"/>
      <c r="DHX11" s="11"/>
      <c r="DHY11" s="11"/>
      <c r="DHZ11" s="11"/>
      <c r="DIA11" s="11"/>
      <c r="DIB11" s="11"/>
      <c r="DIC11" s="11"/>
      <c r="DID11" s="11"/>
      <c r="DIE11" s="11"/>
      <c r="DIF11" s="11"/>
      <c r="DIG11" s="11"/>
      <c r="DIH11" s="11"/>
      <c r="DII11" s="11"/>
      <c r="DIJ11" s="11"/>
      <c r="DIK11" s="11"/>
      <c r="DIL11" s="11"/>
      <c r="DIM11" s="11"/>
      <c r="DIN11" s="11"/>
      <c r="DIO11" s="11"/>
      <c r="DIP11" s="11"/>
      <c r="DIQ11" s="11"/>
      <c r="DIR11" s="11"/>
      <c r="DIS11" s="11"/>
      <c r="DIT11" s="11"/>
      <c r="DIU11" s="11"/>
      <c r="DIV11" s="11"/>
      <c r="DIW11" s="11"/>
      <c r="DIX11" s="11"/>
      <c r="DIY11" s="11"/>
      <c r="DIZ11" s="11"/>
      <c r="DJA11" s="11"/>
      <c r="DJB11" s="11"/>
      <c r="DJC11" s="11"/>
      <c r="DJD11" s="11"/>
      <c r="DJE11" s="11"/>
      <c r="DJF11" s="11"/>
      <c r="DJG11" s="11"/>
      <c r="DJH11" s="11"/>
      <c r="DJI11" s="11"/>
      <c r="DJJ11" s="11"/>
      <c r="DJK11" s="11"/>
      <c r="DJL11" s="11"/>
      <c r="DJM11" s="11"/>
      <c r="DJN11" s="11"/>
      <c r="DJO11" s="11"/>
      <c r="DJP11" s="11"/>
      <c r="DJQ11" s="11"/>
      <c r="DJR11" s="11"/>
      <c r="DJS11" s="11"/>
      <c r="DJT11" s="11"/>
      <c r="DJU11" s="11"/>
      <c r="DJV11" s="11"/>
      <c r="DJW11" s="11"/>
      <c r="DJX11" s="11"/>
      <c r="DJY11" s="11"/>
      <c r="DJZ11" s="11"/>
      <c r="DKA11" s="11"/>
      <c r="DKB11" s="11"/>
      <c r="DKC11" s="11"/>
      <c r="DKD11" s="11"/>
      <c r="DKE11" s="11"/>
      <c r="DKF11" s="11"/>
      <c r="DKG11" s="11"/>
      <c r="DKH11" s="11"/>
      <c r="DKI11" s="11"/>
      <c r="DKJ11" s="11"/>
      <c r="DKK11" s="11"/>
      <c r="DKL11" s="11"/>
      <c r="DKM11" s="11"/>
      <c r="DKN11" s="11"/>
      <c r="DKO11" s="11"/>
      <c r="DKP11" s="11"/>
      <c r="DKQ11" s="11"/>
      <c r="DKR11" s="11"/>
      <c r="DKS11" s="11"/>
      <c r="DKT11" s="11"/>
      <c r="DKU11" s="11"/>
      <c r="DKV11" s="11"/>
      <c r="DKW11" s="11"/>
      <c r="DKX11" s="11"/>
      <c r="DKY11" s="11"/>
      <c r="DKZ11" s="11"/>
      <c r="DLA11" s="11"/>
      <c r="DLB11" s="11"/>
      <c r="DLC11" s="11"/>
      <c r="DLD11" s="11"/>
      <c r="DLE11" s="11"/>
      <c r="DLF11" s="11"/>
      <c r="DLG11" s="11"/>
      <c r="DLH11" s="11"/>
      <c r="DLI11" s="11"/>
      <c r="DLJ11" s="11"/>
      <c r="DLK11" s="11"/>
      <c r="DLL11" s="11"/>
      <c r="DLM11" s="11"/>
      <c r="DLN11" s="11"/>
      <c r="DLO11" s="11"/>
      <c r="DLP11" s="11"/>
      <c r="DLQ11" s="11"/>
      <c r="DLR11" s="11"/>
      <c r="DLS11" s="11"/>
      <c r="DLT11" s="11"/>
      <c r="DLU11" s="11"/>
      <c r="DLV11" s="11"/>
      <c r="DLW11" s="11"/>
      <c r="DLX11" s="11"/>
      <c r="DLY11" s="11"/>
      <c r="DLZ11" s="11"/>
      <c r="DMA11" s="11"/>
      <c r="DMB11" s="11"/>
      <c r="DMC11" s="11"/>
      <c r="DMD11" s="11"/>
      <c r="DME11" s="11"/>
      <c r="DMF11" s="11"/>
      <c r="DMG11" s="11"/>
      <c r="DMH11" s="11"/>
      <c r="DMI11" s="11"/>
      <c r="DMJ11" s="11"/>
      <c r="DMK11" s="11"/>
      <c r="DML11" s="11"/>
      <c r="DMM11" s="11"/>
      <c r="DMN11" s="11"/>
      <c r="DMO11" s="11"/>
      <c r="DMP11" s="11"/>
      <c r="DMQ11" s="11"/>
      <c r="DMR11" s="11"/>
      <c r="DMS11" s="11"/>
      <c r="DMT11" s="11"/>
      <c r="DMU11" s="11"/>
      <c r="DMV11" s="11"/>
      <c r="DMW11" s="11"/>
      <c r="DMX11" s="11"/>
      <c r="DMY11" s="11"/>
      <c r="DMZ11" s="11"/>
      <c r="DNA11" s="11"/>
      <c r="DNB11" s="11"/>
      <c r="DNC11" s="11"/>
      <c r="DND11" s="11"/>
      <c r="DNE11" s="11"/>
      <c r="DNF11" s="11"/>
      <c r="DNG11" s="11"/>
      <c r="DNH11" s="11"/>
      <c r="DNI11" s="11"/>
      <c r="DNJ11" s="11"/>
      <c r="DNK11" s="11"/>
      <c r="DNL11" s="11"/>
      <c r="DNM11" s="11"/>
      <c r="DNN11" s="11"/>
      <c r="DNO11" s="11"/>
      <c r="DNP11" s="11"/>
      <c r="DNQ11" s="11"/>
      <c r="DNR11" s="11"/>
      <c r="DNS11" s="11"/>
      <c r="DNT11" s="11"/>
      <c r="DNU11" s="11"/>
      <c r="DNV11" s="11"/>
      <c r="DNW11" s="11"/>
      <c r="DNX11" s="11"/>
      <c r="DNY11" s="11"/>
      <c r="DNZ11" s="11"/>
      <c r="DOA11" s="11"/>
      <c r="DOB11" s="11"/>
      <c r="DOC11" s="11"/>
      <c r="DOD11" s="11"/>
      <c r="DOE11" s="11"/>
      <c r="DOF11" s="11"/>
      <c r="DOG11" s="11"/>
      <c r="DOH11" s="11"/>
      <c r="DOI11" s="11"/>
      <c r="DOJ11" s="11"/>
      <c r="DOK11" s="11"/>
      <c r="DOL11" s="11"/>
      <c r="DOM11" s="11"/>
      <c r="DON11" s="11"/>
      <c r="DOO11" s="11"/>
      <c r="DOP11" s="11"/>
      <c r="DOQ11" s="11"/>
      <c r="DOR11" s="11"/>
      <c r="DOS11" s="11"/>
      <c r="DOT11" s="11"/>
      <c r="DOU11" s="11"/>
      <c r="DOV11" s="11"/>
      <c r="DOW11" s="11"/>
      <c r="DOX11" s="11"/>
      <c r="DOY11" s="11"/>
      <c r="DOZ11" s="11"/>
      <c r="DPA11" s="11"/>
      <c r="DPB11" s="11"/>
      <c r="DPC11" s="11"/>
      <c r="DPD11" s="11"/>
      <c r="DPE11" s="11"/>
      <c r="DPF11" s="11"/>
      <c r="DPG11" s="11"/>
      <c r="DPH11" s="11"/>
      <c r="DPI11" s="11"/>
      <c r="DPJ11" s="11"/>
      <c r="DPK11" s="11"/>
      <c r="DPL11" s="11"/>
      <c r="DPM11" s="11"/>
      <c r="DPN11" s="11"/>
      <c r="DPO11" s="11"/>
      <c r="DPP11" s="11"/>
      <c r="DPQ11" s="11"/>
      <c r="DPR11" s="11"/>
      <c r="DPS11" s="11"/>
      <c r="DPT11" s="11"/>
      <c r="DPU11" s="11"/>
      <c r="DPV11" s="11"/>
      <c r="DPW11" s="11"/>
      <c r="DPX11" s="11"/>
      <c r="DPY11" s="11"/>
      <c r="DPZ11" s="11"/>
      <c r="DQA11" s="11"/>
      <c r="DQB11" s="11"/>
      <c r="DQC11" s="11"/>
      <c r="DQD11" s="11"/>
      <c r="DQE11" s="11"/>
      <c r="DQF11" s="11"/>
      <c r="DQG11" s="11"/>
      <c r="DQH11" s="11"/>
      <c r="DQI11" s="11"/>
      <c r="DQJ11" s="11"/>
      <c r="DQK11" s="11"/>
      <c r="DQL11" s="11"/>
      <c r="DQM11" s="11"/>
      <c r="DQN11" s="11"/>
      <c r="DQO11" s="11"/>
      <c r="DQP11" s="11"/>
      <c r="DQQ11" s="11"/>
      <c r="DQR11" s="11"/>
      <c r="DQS11" s="11"/>
      <c r="DQT11" s="11"/>
      <c r="DQU11" s="11"/>
      <c r="DQV11" s="11"/>
      <c r="DQW11" s="11"/>
      <c r="DQX11" s="11"/>
      <c r="DQY11" s="11"/>
      <c r="DQZ11" s="11"/>
      <c r="DRA11" s="11"/>
      <c r="DRB11" s="11"/>
      <c r="DRC11" s="11"/>
      <c r="DRD11" s="11"/>
      <c r="DRE11" s="11"/>
      <c r="DRF11" s="11"/>
      <c r="DRG11" s="11"/>
      <c r="DRH11" s="11"/>
      <c r="DRI11" s="11"/>
      <c r="DRJ11" s="11"/>
      <c r="DRK11" s="11"/>
      <c r="DRL11" s="11"/>
      <c r="DRM11" s="11"/>
      <c r="DRN11" s="11"/>
      <c r="DRO11" s="11"/>
      <c r="DRP11" s="11"/>
      <c r="DRQ11" s="11"/>
      <c r="DRR11" s="11"/>
      <c r="DRS11" s="11"/>
      <c r="DRT11" s="11"/>
      <c r="DRU11" s="11"/>
      <c r="DRV11" s="11"/>
      <c r="DRW11" s="11"/>
      <c r="DRX11" s="11"/>
      <c r="DRY11" s="11"/>
      <c r="DRZ11" s="11"/>
      <c r="DSA11" s="11"/>
      <c r="DSB11" s="11"/>
      <c r="DSC11" s="11"/>
      <c r="DSD11" s="11"/>
      <c r="DSE11" s="11"/>
      <c r="DSF11" s="11"/>
      <c r="DSG11" s="11"/>
      <c r="DSH11" s="11"/>
      <c r="DSI11" s="11"/>
      <c r="DSJ11" s="11"/>
      <c r="DSK11" s="11"/>
      <c r="DSL11" s="11"/>
      <c r="DSM11" s="11"/>
      <c r="DSN11" s="11"/>
      <c r="DSO11" s="11"/>
      <c r="DSP11" s="11"/>
      <c r="DSQ11" s="11"/>
      <c r="DSR11" s="11"/>
      <c r="DSS11" s="11"/>
      <c r="DST11" s="11"/>
      <c r="DSU11" s="11"/>
      <c r="DSV11" s="11"/>
      <c r="DSW11" s="11"/>
      <c r="DSX11" s="11"/>
      <c r="DSY11" s="11"/>
      <c r="DSZ11" s="11"/>
      <c r="DTA11" s="11"/>
      <c r="DTB11" s="11"/>
      <c r="DTC11" s="11"/>
      <c r="DTD11" s="11"/>
      <c r="DTE11" s="11"/>
      <c r="DTF11" s="11"/>
      <c r="DTG11" s="11"/>
      <c r="DTH11" s="11"/>
      <c r="DTI11" s="11"/>
      <c r="DTJ11" s="11"/>
      <c r="DTK11" s="11"/>
      <c r="DTL11" s="11"/>
      <c r="DTM11" s="11"/>
      <c r="DTN11" s="11"/>
      <c r="DTO11" s="11"/>
      <c r="DTP11" s="11"/>
      <c r="DTQ11" s="11"/>
      <c r="DTR11" s="11"/>
      <c r="DTS11" s="11"/>
      <c r="DTT11" s="11"/>
      <c r="DTU11" s="11"/>
      <c r="DTV11" s="11"/>
      <c r="DTW11" s="11"/>
      <c r="DTX11" s="11"/>
      <c r="DTY11" s="11"/>
      <c r="DTZ11" s="11"/>
      <c r="DUA11" s="11"/>
      <c r="DUB11" s="11"/>
      <c r="DUC11" s="11"/>
      <c r="DUD11" s="11"/>
      <c r="DUE11" s="11"/>
      <c r="DUF11" s="11"/>
      <c r="DUG11" s="11"/>
      <c r="DUH11" s="11"/>
      <c r="DUI11" s="11"/>
      <c r="DUJ11" s="11"/>
      <c r="DUK11" s="11"/>
      <c r="DUL11" s="11"/>
      <c r="DUM11" s="11"/>
      <c r="DUN11" s="11"/>
      <c r="DUO11" s="11"/>
      <c r="DUP11" s="11"/>
      <c r="DUQ11" s="11"/>
      <c r="DUR11" s="11"/>
      <c r="DUS11" s="11"/>
      <c r="DUT11" s="11"/>
      <c r="DUU11" s="11"/>
      <c r="DUV11" s="11"/>
      <c r="DUW11" s="11"/>
      <c r="DUX11" s="11"/>
      <c r="DUY11" s="11"/>
      <c r="DUZ11" s="11"/>
      <c r="DVA11" s="11"/>
      <c r="DVB11" s="11"/>
      <c r="DVC11" s="11"/>
      <c r="DVD11" s="11"/>
      <c r="DVE11" s="11"/>
      <c r="DVF11" s="11"/>
      <c r="DVG11" s="11"/>
      <c r="DVH11" s="11"/>
      <c r="DVI11" s="11"/>
      <c r="DVJ11" s="11"/>
      <c r="DVK11" s="11"/>
      <c r="DVL11" s="11"/>
      <c r="DVM11" s="11"/>
      <c r="DVN11" s="11"/>
      <c r="DVO11" s="11"/>
      <c r="DVP11" s="11"/>
      <c r="DVQ11" s="11"/>
      <c r="DVR11" s="11"/>
      <c r="DVS11" s="11"/>
      <c r="DVT11" s="11"/>
      <c r="DVU11" s="11"/>
      <c r="DVV11" s="11"/>
      <c r="DVW11" s="11"/>
      <c r="DVX11" s="11"/>
      <c r="DVY11" s="11"/>
      <c r="DVZ11" s="11"/>
      <c r="DWA11" s="11"/>
      <c r="DWB11" s="11"/>
      <c r="DWC11" s="11"/>
      <c r="DWD11" s="11"/>
      <c r="DWE11" s="11"/>
      <c r="DWF11" s="11"/>
      <c r="DWG11" s="11"/>
      <c r="DWH11" s="11"/>
      <c r="DWI11" s="11"/>
      <c r="DWJ11" s="11"/>
      <c r="DWK11" s="11"/>
      <c r="DWL11" s="11"/>
      <c r="DWM11" s="11"/>
      <c r="DWN11" s="11"/>
      <c r="DWO11" s="11"/>
      <c r="DWP11" s="11"/>
      <c r="DWQ11" s="11"/>
      <c r="DWR11" s="11"/>
      <c r="DWS11" s="11"/>
      <c r="DWT11" s="11"/>
      <c r="DWU11" s="11"/>
      <c r="DWV11" s="11"/>
      <c r="DWW11" s="11"/>
      <c r="DWX11" s="11"/>
      <c r="DWY11" s="11"/>
      <c r="DWZ11" s="11"/>
      <c r="DXA11" s="11"/>
      <c r="DXB11" s="11"/>
      <c r="DXC11" s="11"/>
      <c r="DXD11" s="11"/>
      <c r="DXE11" s="11"/>
      <c r="DXF11" s="11"/>
      <c r="DXG11" s="11"/>
      <c r="DXH11" s="11"/>
      <c r="DXI11" s="11"/>
      <c r="DXJ11" s="11"/>
      <c r="DXK11" s="11"/>
      <c r="DXL11" s="11"/>
      <c r="DXM11" s="11"/>
      <c r="DXN11" s="11"/>
      <c r="DXO11" s="11"/>
      <c r="DXP11" s="11"/>
      <c r="DXQ11" s="11"/>
      <c r="DXR11" s="11"/>
      <c r="DXS11" s="11"/>
      <c r="DXT11" s="11"/>
      <c r="DXU11" s="11"/>
      <c r="DXV11" s="11"/>
      <c r="DXW11" s="11"/>
      <c r="DXX11" s="11"/>
      <c r="DXY11" s="11"/>
      <c r="DXZ11" s="11"/>
      <c r="DYA11" s="11"/>
      <c r="DYB11" s="11"/>
      <c r="DYC11" s="11"/>
      <c r="DYD11" s="11"/>
      <c r="DYE11" s="11"/>
      <c r="DYF11" s="11"/>
      <c r="DYG11" s="11"/>
      <c r="DYH11" s="11"/>
      <c r="DYI11" s="11"/>
      <c r="DYJ11" s="11"/>
      <c r="DYK11" s="11"/>
      <c r="DYL11" s="11"/>
      <c r="DYM11" s="11"/>
      <c r="DYN11" s="11"/>
      <c r="DYO11" s="11"/>
      <c r="DYP11" s="11"/>
      <c r="DYQ11" s="11"/>
      <c r="DYR11" s="11"/>
      <c r="DYS11" s="11"/>
      <c r="DYT11" s="11"/>
      <c r="DYU11" s="11"/>
      <c r="DYV11" s="11"/>
      <c r="DYW11" s="11"/>
      <c r="DYX11" s="11"/>
      <c r="DYY11" s="11"/>
      <c r="DYZ11" s="11"/>
      <c r="DZA11" s="11"/>
      <c r="DZB11" s="11"/>
      <c r="DZC11" s="11"/>
      <c r="DZD11" s="11"/>
      <c r="DZE11" s="11"/>
      <c r="DZF11" s="11"/>
      <c r="DZG11" s="11"/>
      <c r="DZH11" s="11"/>
      <c r="DZI11" s="11"/>
      <c r="DZJ11" s="11"/>
      <c r="DZK11" s="11"/>
      <c r="DZL11" s="11"/>
      <c r="DZM11" s="11"/>
      <c r="DZN11" s="11"/>
      <c r="DZO11" s="11"/>
      <c r="DZP11" s="11"/>
      <c r="DZQ11" s="11"/>
      <c r="DZR11" s="11"/>
      <c r="DZS11" s="11"/>
      <c r="DZT11" s="11"/>
      <c r="DZU11" s="11"/>
      <c r="DZV11" s="11"/>
      <c r="DZW11" s="11"/>
      <c r="DZX11" s="11"/>
      <c r="DZY11" s="11"/>
      <c r="DZZ11" s="11"/>
      <c r="EAA11" s="11"/>
      <c r="EAB11" s="11"/>
      <c r="EAC11" s="11"/>
      <c r="EAD11" s="11"/>
      <c r="EAE11" s="11"/>
      <c r="EAF11" s="11"/>
      <c r="EAG11" s="11"/>
      <c r="EAH11" s="11"/>
      <c r="EAI11" s="11"/>
      <c r="EAJ11" s="11"/>
      <c r="EAK11" s="11"/>
      <c r="EAL11" s="11"/>
      <c r="EAM11" s="11"/>
      <c r="EAN11" s="11"/>
      <c r="EAO11" s="11"/>
      <c r="EAP11" s="11"/>
      <c r="EAQ11" s="11"/>
      <c r="EAR11" s="11"/>
      <c r="EAS11" s="11"/>
      <c r="EAT11" s="11"/>
      <c r="EAU11" s="11"/>
      <c r="EAV11" s="11"/>
      <c r="EAW11" s="11"/>
      <c r="EAX11" s="11"/>
      <c r="EAY11" s="11"/>
      <c r="EAZ11" s="11"/>
      <c r="EBA11" s="11"/>
      <c r="EBB11" s="11"/>
      <c r="EBC11" s="11"/>
      <c r="EBD11" s="11"/>
      <c r="EBE11" s="11"/>
      <c r="EBF11" s="11"/>
      <c r="EBG11" s="11"/>
      <c r="EBH11" s="11"/>
      <c r="EBI11" s="11"/>
      <c r="EBJ11" s="11"/>
      <c r="EBK11" s="11"/>
      <c r="EBL11" s="11"/>
      <c r="EBM11" s="11"/>
      <c r="EBN11" s="11"/>
      <c r="EBO11" s="11"/>
      <c r="EBP11" s="11"/>
      <c r="EBQ11" s="11"/>
      <c r="EBR11" s="11"/>
      <c r="EBS11" s="11"/>
      <c r="EBT11" s="11"/>
      <c r="EBU11" s="11"/>
      <c r="EBV11" s="11"/>
      <c r="EBW11" s="11"/>
      <c r="EBX11" s="11"/>
      <c r="EBY11" s="11"/>
      <c r="EBZ11" s="11"/>
      <c r="ECA11" s="11"/>
      <c r="ECB11" s="11"/>
      <c r="ECC11" s="11"/>
      <c r="ECD11" s="11"/>
      <c r="ECE11" s="11"/>
      <c r="ECF11" s="11"/>
      <c r="ECG11" s="11"/>
      <c r="ECH11" s="11"/>
      <c r="ECI11" s="11"/>
      <c r="ECJ11" s="11"/>
      <c r="ECK11" s="11"/>
      <c r="ECL11" s="11"/>
      <c r="ECM11" s="11"/>
      <c r="ECN11" s="11"/>
      <c r="ECO11" s="11"/>
      <c r="ECP11" s="11"/>
      <c r="ECQ11" s="11"/>
      <c r="ECR11" s="11"/>
      <c r="ECS11" s="11"/>
      <c r="ECT11" s="11"/>
      <c r="ECU11" s="11"/>
      <c r="ECV11" s="11"/>
      <c r="ECW11" s="11"/>
      <c r="ECX11" s="11"/>
      <c r="ECY11" s="11"/>
      <c r="ECZ11" s="11"/>
      <c r="EDA11" s="11"/>
      <c r="EDB11" s="11"/>
      <c r="EDC11" s="11"/>
      <c r="EDD11" s="11"/>
      <c r="EDE11" s="11"/>
      <c r="EDF11" s="11"/>
      <c r="EDG11" s="11"/>
      <c r="EDH11" s="11"/>
      <c r="EDI11" s="11"/>
      <c r="EDJ11" s="11"/>
      <c r="EDK11" s="11"/>
      <c r="EDL11" s="11"/>
      <c r="EDM11" s="11"/>
      <c r="EDN11" s="11"/>
      <c r="EDO11" s="11"/>
      <c r="EDP11" s="11"/>
      <c r="EDQ11" s="11"/>
      <c r="EDR11" s="11"/>
      <c r="EDS11" s="11"/>
      <c r="EDT11" s="11"/>
      <c r="EDU11" s="11"/>
      <c r="EDV11" s="11"/>
      <c r="EDW11" s="11"/>
      <c r="EDX11" s="11"/>
      <c r="EDY11" s="11"/>
      <c r="EDZ11" s="11"/>
      <c r="EEA11" s="11"/>
      <c r="EEB11" s="11"/>
      <c r="EEC11" s="11"/>
      <c r="EED11" s="11"/>
      <c r="EEE11" s="11"/>
      <c r="EEF11" s="11"/>
      <c r="EEG11" s="11"/>
      <c r="EEH11" s="11"/>
      <c r="EEI11" s="11"/>
      <c r="EEJ11" s="11"/>
      <c r="EEK11" s="11"/>
      <c r="EEL11" s="11"/>
      <c r="EEM11" s="11"/>
      <c r="EEN11" s="11"/>
      <c r="EEO11" s="11"/>
      <c r="EEP11" s="11"/>
      <c r="EEQ11" s="11"/>
      <c r="EER11" s="11"/>
      <c r="EES11" s="11"/>
      <c r="EET11" s="11"/>
      <c r="EEU11" s="11"/>
      <c r="EEV11" s="11"/>
      <c r="EEW11" s="11"/>
      <c r="EEX11" s="11"/>
      <c r="EEY11" s="11"/>
      <c r="EEZ11" s="11"/>
      <c r="EFA11" s="11"/>
      <c r="EFB11" s="11"/>
      <c r="EFC11" s="11"/>
      <c r="EFD11" s="11"/>
      <c r="EFE11" s="11"/>
      <c r="EFF11" s="11"/>
      <c r="EFG11" s="11"/>
      <c r="EFH11" s="11"/>
      <c r="EFI11" s="11"/>
      <c r="EFJ11" s="11"/>
      <c r="EFK11" s="11"/>
      <c r="EFL11" s="11"/>
      <c r="EFM11" s="11"/>
      <c r="EFN11" s="11"/>
      <c r="EFO11" s="11"/>
      <c r="EFP11" s="11"/>
      <c r="EFQ11" s="11"/>
      <c r="EFR11" s="11"/>
      <c r="EFS11" s="11"/>
      <c r="EFT11" s="11"/>
      <c r="EFU11" s="11"/>
      <c r="EFV11" s="11"/>
      <c r="EFW11" s="11"/>
      <c r="EFX11" s="11"/>
      <c r="EFY11" s="11"/>
      <c r="EFZ11" s="11"/>
      <c r="EGA11" s="11"/>
      <c r="EGB11" s="11"/>
      <c r="EGC11" s="11"/>
      <c r="EGD11" s="11"/>
      <c r="EGE11" s="11"/>
      <c r="EGF11" s="11"/>
      <c r="EGG11" s="11"/>
      <c r="EGH11" s="11"/>
      <c r="EGI11" s="11"/>
      <c r="EGJ11" s="11"/>
      <c r="EGK11" s="11"/>
      <c r="EGL11" s="11"/>
      <c r="EGM11" s="11"/>
      <c r="EGN11" s="11"/>
      <c r="EGO11" s="11"/>
      <c r="EGP11" s="11"/>
      <c r="EGQ11" s="11"/>
      <c r="EGR11" s="11"/>
      <c r="EGS11" s="11"/>
      <c r="EGT11" s="11"/>
      <c r="EGU11" s="11"/>
      <c r="EGV11" s="11"/>
      <c r="EGW11" s="11"/>
      <c r="EGX11" s="11"/>
      <c r="EGY11" s="11"/>
      <c r="EGZ11" s="11"/>
      <c r="EHA11" s="11"/>
      <c r="EHB11" s="11"/>
      <c r="EHC11" s="11"/>
      <c r="EHD11" s="11"/>
      <c r="EHE11" s="11"/>
      <c r="EHF11" s="11"/>
      <c r="EHG11" s="11"/>
      <c r="EHH11" s="11"/>
      <c r="EHI11" s="11"/>
      <c r="EHJ11" s="11"/>
      <c r="EHK11" s="11"/>
      <c r="EHL11" s="11"/>
      <c r="EHM11" s="11"/>
      <c r="EHN11" s="11"/>
      <c r="EHO11" s="11"/>
      <c r="EHP11" s="11"/>
      <c r="EHQ11" s="11"/>
      <c r="EHR11" s="11"/>
      <c r="EHS11" s="11"/>
      <c r="EHT11" s="11"/>
      <c r="EHU11" s="11"/>
      <c r="EHV11" s="11"/>
      <c r="EHW11" s="11"/>
      <c r="EHX11" s="11"/>
      <c r="EHY11" s="11"/>
      <c r="EHZ11" s="11"/>
      <c r="EIA11" s="11"/>
      <c r="EIB11" s="11"/>
      <c r="EIC11" s="11"/>
      <c r="EID11" s="11"/>
      <c r="EIE11" s="11"/>
      <c r="EIF11" s="11"/>
      <c r="EIG11" s="11"/>
      <c r="EIH11" s="11"/>
      <c r="EII11" s="11"/>
      <c r="EIJ11" s="11"/>
      <c r="EIK11" s="11"/>
      <c r="EIL11" s="11"/>
      <c r="EIM11" s="11"/>
      <c r="EIN11" s="11"/>
      <c r="EIO11" s="11"/>
      <c r="EIP11" s="11"/>
      <c r="EIQ11" s="11"/>
      <c r="EIR11" s="11"/>
      <c r="EIS11" s="11"/>
      <c r="EIT11" s="11"/>
      <c r="EIU11" s="11"/>
      <c r="EIV11" s="11"/>
      <c r="EIW11" s="11"/>
      <c r="EIX11" s="11"/>
      <c r="EIY11" s="11"/>
      <c r="EIZ11" s="11"/>
      <c r="EJA11" s="11"/>
      <c r="EJB11" s="11"/>
      <c r="EJC11" s="11"/>
      <c r="EJD11" s="11"/>
      <c r="EJE11" s="11"/>
      <c r="EJF11" s="11"/>
      <c r="EJG11" s="11"/>
      <c r="EJH11" s="11"/>
      <c r="EJI11" s="11"/>
      <c r="EJJ11" s="11"/>
      <c r="EJK11" s="11"/>
      <c r="EJL11" s="11"/>
      <c r="EJM11" s="11"/>
      <c r="EJN11" s="11"/>
      <c r="EJO11" s="11"/>
      <c r="EJP11" s="11"/>
      <c r="EJQ11" s="11"/>
      <c r="EJR11" s="11"/>
      <c r="EJS11" s="11"/>
      <c r="EJT11" s="11"/>
      <c r="EJU11" s="11"/>
      <c r="EJV11" s="11"/>
      <c r="EJW11" s="11"/>
      <c r="EJX11" s="11"/>
      <c r="EJY11" s="11"/>
      <c r="EJZ11" s="11"/>
      <c r="EKA11" s="11"/>
      <c r="EKB11" s="11"/>
      <c r="EKC11" s="11"/>
      <c r="EKD11" s="11"/>
      <c r="EKE11" s="11"/>
      <c r="EKF11" s="11"/>
      <c r="EKG11" s="11"/>
      <c r="EKH11" s="11"/>
      <c r="EKI11" s="11"/>
      <c r="EKJ11" s="11"/>
      <c r="EKK11" s="11"/>
      <c r="EKL11" s="11"/>
      <c r="EKM11" s="11"/>
      <c r="EKN11" s="11"/>
      <c r="EKO11" s="11"/>
      <c r="EKP11" s="11"/>
      <c r="EKQ11" s="11"/>
      <c r="EKR11" s="11"/>
      <c r="EKS11" s="11"/>
      <c r="EKT11" s="11"/>
      <c r="EKU11" s="11"/>
      <c r="EKV11" s="11"/>
      <c r="EKW11" s="11"/>
      <c r="EKX11" s="11"/>
      <c r="EKY11" s="11"/>
      <c r="EKZ11" s="11"/>
      <c r="ELA11" s="11"/>
      <c r="ELB11" s="11"/>
      <c r="ELC11" s="11"/>
      <c r="ELD11" s="11"/>
      <c r="ELE11" s="11"/>
      <c r="ELF11" s="11"/>
      <c r="ELG11" s="11"/>
      <c r="ELH11" s="11"/>
      <c r="ELI11" s="11"/>
      <c r="ELJ11" s="11"/>
      <c r="ELK11" s="11"/>
      <c r="ELL11" s="11"/>
      <c r="ELM11" s="11"/>
      <c r="ELN11" s="11"/>
      <c r="ELO11" s="11"/>
      <c r="ELP11" s="11"/>
      <c r="ELQ11" s="11"/>
      <c r="ELR11" s="11"/>
      <c r="ELS11" s="11"/>
      <c r="ELT11" s="11"/>
      <c r="ELU11" s="11"/>
    </row>
    <row r="12" spans="1:3713" s="20" customFormat="1">
      <c r="A12" s="11"/>
      <c r="B12" s="60" t="s">
        <v>78</v>
      </c>
      <c r="C12" s="161">
        <v>77400</v>
      </c>
      <c r="D12" s="161">
        <v>0</v>
      </c>
      <c r="E12" s="161">
        <v>10</v>
      </c>
      <c r="F12" s="161">
        <v>0.6</v>
      </c>
      <c r="G12" s="161" t="s">
        <v>188</v>
      </c>
      <c r="H12" s="161" t="s">
        <v>189</v>
      </c>
      <c r="I12" s="161" t="s">
        <v>189</v>
      </c>
      <c r="J12" s="161" t="s">
        <v>189</v>
      </c>
      <c r="K12" s="11"/>
      <c r="L12" s="11"/>
      <c r="M12" s="11"/>
      <c r="N12" s="11"/>
      <c r="O12" s="11"/>
      <c r="P12" s="11"/>
      <c r="Q12" s="11"/>
      <c r="R12" s="11"/>
      <c r="S12" s="417"/>
      <c r="T12" s="35"/>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1"/>
      <c r="GC12" s="11"/>
      <c r="GD12" s="11"/>
      <c r="GE12" s="11"/>
      <c r="GF12" s="11"/>
      <c r="GG12" s="11"/>
      <c r="GH12" s="11"/>
      <c r="GI12" s="11"/>
      <c r="GJ12" s="11"/>
      <c r="GK12" s="11"/>
      <c r="GL12" s="11"/>
      <c r="GM12" s="11"/>
      <c r="GN12" s="11"/>
      <c r="GO12" s="11"/>
      <c r="GP12" s="11"/>
      <c r="GQ12" s="11"/>
      <c r="GR12" s="11"/>
      <c r="GS12" s="11"/>
      <c r="GT12" s="11"/>
      <c r="GU12" s="11"/>
      <c r="GV12" s="11"/>
      <c r="GW12" s="11"/>
      <c r="GX12" s="11"/>
      <c r="GY12" s="11"/>
      <c r="GZ12" s="11"/>
      <c r="HA12" s="11"/>
      <c r="HB12" s="11"/>
      <c r="HC12" s="11"/>
      <c r="HD12" s="11"/>
      <c r="HE12" s="11"/>
      <c r="HF12" s="11"/>
      <c r="HG12" s="11"/>
      <c r="HH12" s="11"/>
      <c r="HI12" s="11"/>
      <c r="HJ12" s="11"/>
      <c r="HK12" s="11"/>
      <c r="HL12" s="11"/>
      <c r="HM12" s="11"/>
      <c r="HN12" s="11"/>
      <c r="HO12" s="11"/>
      <c r="HP12" s="11"/>
      <c r="HQ12" s="11"/>
      <c r="HR12" s="11"/>
      <c r="HS12" s="11"/>
      <c r="HT12" s="11"/>
      <c r="HU12" s="11"/>
      <c r="HV12" s="11"/>
      <c r="HW12" s="11"/>
      <c r="HX12" s="11"/>
      <c r="HY12" s="11"/>
      <c r="HZ12" s="11"/>
      <c r="IA12" s="11"/>
      <c r="IB12" s="11"/>
      <c r="IC12" s="11"/>
      <c r="ID12" s="11"/>
      <c r="IE12" s="11"/>
      <c r="IF12" s="11"/>
      <c r="IG12" s="11"/>
      <c r="IH12" s="11"/>
      <c r="II12" s="11"/>
      <c r="IJ12" s="11"/>
      <c r="IK12" s="11"/>
      <c r="IL12" s="11"/>
      <c r="IM12" s="11"/>
      <c r="IN12" s="11"/>
      <c r="IO12" s="11"/>
      <c r="IP12" s="11"/>
      <c r="IQ12" s="11"/>
      <c r="IR12" s="11"/>
      <c r="IS12" s="11"/>
      <c r="IT12" s="11"/>
      <c r="IU12" s="11"/>
      <c r="IV12" s="11"/>
      <c r="IW12" s="11"/>
      <c r="IX12" s="11"/>
      <c r="IY12" s="11"/>
      <c r="IZ12" s="11"/>
      <c r="JA12" s="11"/>
      <c r="JB12" s="11"/>
      <c r="JC12" s="11"/>
      <c r="JD12" s="11"/>
      <c r="JE12" s="11"/>
      <c r="JF12" s="11"/>
      <c r="JG12" s="11"/>
      <c r="JH12" s="11"/>
      <c r="JI12" s="11"/>
      <c r="JJ12" s="11"/>
      <c r="JK12" s="11"/>
      <c r="JL12" s="11"/>
      <c r="JM12" s="11"/>
      <c r="JN12" s="11"/>
      <c r="JO12" s="11"/>
      <c r="JP12" s="11"/>
      <c r="JQ12" s="11"/>
      <c r="JR12" s="11"/>
      <c r="JS12" s="11"/>
      <c r="JT12" s="11"/>
      <c r="JU12" s="11"/>
      <c r="JV12" s="11"/>
      <c r="JW12" s="11"/>
      <c r="JX12" s="11"/>
      <c r="JY12" s="11"/>
      <c r="JZ12" s="11"/>
      <c r="KA12" s="11"/>
      <c r="KB12" s="11"/>
      <c r="KC12" s="11"/>
      <c r="KD12" s="11"/>
      <c r="KE12" s="11"/>
      <c r="KF12" s="11"/>
      <c r="KG12" s="11"/>
      <c r="KH12" s="11"/>
      <c r="KI12" s="11"/>
      <c r="KJ12" s="11"/>
      <c r="KK12" s="11"/>
      <c r="KL12" s="11"/>
      <c r="KM12" s="11"/>
      <c r="KN12" s="11"/>
      <c r="KO12" s="11"/>
      <c r="KP12" s="11"/>
      <c r="KQ12" s="11"/>
      <c r="KR12" s="11"/>
      <c r="KS12" s="11"/>
      <c r="KT12" s="11"/>
      <c r="KU12" s="11"/>
      <c r="KV12" s="11"/>
      <c r="KW12" s="11"/>
      <c r="KX12" s="11"/>
      <c r="KY12" s="11"/>
      <c r="KZ12" s="11"/>
      <c r="LA12" s="11"/>
      <c r="LB12" s="11"/>
      <c r="LC12" s="11"/>
      <c r="LD12" s="11"/>
      <c r="LE12" s="11"/>
      <c r="LF12" s="11"/>
      <c r="LG12" s="11"/>
      <c r="LH12" s="11"/>
      <c r="LI12" s="11"/>
      <c r="LJ12" s="11"/>
      <c r="LK12" s="11"/>
      <c r="LL12" s="11"/>
      <c r="LM12" s="11"/>
      <c r="LN12" s="11"/>
      <c r="LO12" s="11"/>
      <c r="LP12" s="11"/>
      <c r="LQ12" s="11"/>
      <c r="LR12" s="11"/>
      <c r="LS12" s="11"/>
      <c r="LT12" s="11"/>
      <c r="LU12" s="11"/>
      <c r="LV12" s="11"/>
      <c r="LW12" s="11"/>
      <c r="LX12" s="11"/>
      <c r="LY12" s="11"/>
      <c r="LZ12" s="11"/>
      <c r="MA12" s="11"/>
      <c r="MB12" s="11"/>
      <c r="MC12" s="11"/>
      <c r="MD12" s="11"/>
      <c r="ME12" s="11"/>
      <c r="MF12" s="11"/>
      <c r="MG12" s="11"/>
      <c r="MH12" s="11"/>
      <c r="MI12" s="11"/>
      <c r="MJ12" s="11"/>
      <c r="MK12" s="11"/>
      <c r="ML12" s="11"/>
      <c r="MM12" s="11"/>
      <c r="MN12" s="11"/>
      <c r="MO12" s="11"/>
      <c r="MP12" s="11"/>
      <c r="MQ12" s="11"/>
      <c r="MR12" s="11"/>
      <c r="MS12" s="11"/>
      <c r="MT12" s="11"/>
      <c r="MU12" s="11"/>
      <c r="MV12" s="11"/>
      <c r="MW12" s="11"/>
      <c r="MX12" s="11"/>
      <c r="MY12" s="11"/>
      <c r="MZ12" s="11"/>
      <c r="NA12" s="11"/>
      <c r="NB12" s="11"/>
      <c r="NC12" s="11"/>
      <c r="ND12" s="11"/>
      <c r="NE12" s="11"/>
      <c r="NF12" s="11"/>
      <c r="NG12" s="11"/>
      <c r="NH12" s="11"/>
      <c r="NI12" s="11"/>
      <c r="NJ12" s="11"/>
      <c r="NK12" s="11"/>
      <c r="NL12" s="11"/>
      <c r="NM12" s="11"/>
      <c r="NN12" s="11"/>
      <c r="NO12" s="11"/>
      <c r="NP12" s="11"/>
      <c r="NQ12" s="11"/>
      <c r="NR12" s="11"/>
      <c r="NS12" s="11"/>
      <c r="NT12" s="11"/>
      <c r="NU12" s="11"/>
      <c r="NV12" s="11"/>
      <c r="NW12" s="11"/>
      <c r="NX12" s="11"/>
      <c r="NY12" s="11"/>
      <c r="NZ12" s="11"/>
      <c r="OA12" s="11"/>
      <c r="OB12" s="11"/>
      <c r="OC12" s="11"/>
      <c r="OD12" s="11"/>
      <c r="OE12" s="11"/>
      <c r="OF12" s="11"/>
      <c r="OG12" s="11"/>
      <c r="OH12" s="11"/>
      <c r="OI12" s="11"/>
      <c r="OJ12" s="11"/>
      <c r="OK12" s="11"/>
      <c r="OL12" s="11"/>
      <c r="OM12" s="11"/>
      <c r="ON12" s="11"/>
      <c r="OO12" s="11"/>
      <c r="OP12" s="11"/>
      <c r="OQ12" s="11"/>
      <c r="OR12" s="11"/>
      <c r="OS12" s="11"/>
      <c r="OT12" s="11"/>
      <c r="OU12" s="11"/>
      <c r="OV12" s="11"/>
      <c r="OW12" s="11"/>
      <c r="OX12" s="11"/>
      <c r="OY12" s="11"/>
      <c r="OZ12" s="11"/>
      <c r="PA12" s="11"/>
      <c r="PB12" s="11"/>
      <c r="PC12" s="11"/>
      <c r="PD12" s="11"/>
      <c r="PE12" s="11"/>
      <c r="PF12" s="11"/>
      <c r="PG12" s="11"/>
      <c r="PH12" s="11"/>
      <c r="PI12" s="11"/>
      <c r="PJ12" s="11"/>
      <c r="PK12" s="11"/>
      <c r="PL12" s="11"/>
      <c r="PM12" s="11"/>
      <c r="PN12" s="11"/>
      <c r="PO12" s="11"/>
      <c r="PP12" s="11"/>
      <c r="PQ12" s="11"/>
      <c r="PR12" s="11"/>
      <c r="PS12" s="11"/>
      <c r="PT12" s="11"/>
      <c r="PU12" s="11"/>
      <c r="PV12" s="11"/>
      <c r="PW12" s="11"/>
      <c r="PX12" s="11"/>
      <c r="PY12" s="11"/>
      <c r="PZ12" s="11"/>
      <c r="QA12" s="11"/>
      <c r="QB12" s="11"/>
      <c r="QC12" s="11"/>
      <c r="QD12" s="11"/>
      <c r="QE12" s="11"/>
      <c r="QF12" s="11"/>
      <c r="QG12" s="11"/>
      <c r="QH12" s="11"/>
      <c r="QI12" s="11"/>
      <c r="QJ12" s="11"/>
      <c r="QK12" s="11"/>
      <c r="QL12" s="11"/>
      <c r="QM12" s="11"/>
      <c r="QN12" s="11"/>
      <c r="QO12" s="11"/>
      <c r="QP12" s="11"/>
      <c r="QQ12" s="11"/>
      <c r="QR12" s="11"/>
      <c r="QS12" s="11"/>
      <c r="QT12" s="11"/>
      <c r="QU12" s="11"/>
      <c r="QV12" s="11"/>
      <c r="QW12" s="11"/>
      <c r="QX12" s="11"/>
      <c r="QY12" s="11"/>
      <c r="QZ12" s="11"/>
      <c r="RA12" s="11"/>
      <c r="RB12" s="11"/>
      <c r="RC12" s="11"/>
      <c r="RD12" s="11"/>
      <c r="RE12" s="11"/>
      <c r="RF12" s="11"/>
      <c r="RG12" s="11"/>
      <c r="RH12" s="11"/>
      <c r="RI12" s="11"/>
      <c r="RJ12" s="11"/>
      <c r="RK12" s="11"/>
      <c r="RL12" s="11"/>
      <c r="RM12" s="11"/>
      <c r="RN12" s="11"/>
      <c r="RO12" s="11"/>
      <c r="RP12" s="11"/>
      <c r="RQ12" s="11"/>
      <c r="RR12" s="11"/>
      <c r="RS12" s="11"/>
      <c r="RT12" s="11"/>
      <c r="RU12" s="11"/>
      <c r="RV12" s="11"/>
      <c r="RW12" s="11"/>
      <c r="RX12" s="11"/>
      <c r="RY12" s="11"/>
      <c r="RZ12" s="11"/>
      <c r="SA12" s="11"/>
      <c r="SB12" s="11"/>
      <c r="SC12" s="11"/>
      <c r="SD12" s="11"/>
      <c r="SE12" s="11"/>
      <c r="SF12" s="11"/>
      <c r="SG12" s="11"/>
      <c r="SH12" s="11"/>
      <c r="SI12" s="11"/>
      <c r="SJ12" s="11"/>
      <c r="SK12" s="11"/>
      <c r="SL12" s="11"/>
      <c r="SM12" s="11"/>
      <c r="SN12" s="11"/>
      <c r="SO12" s="11"/>
      <c r="SP12" s="11"/>
      <c r="SQ12" s="11"/>
      <c r="SR12" s="11"/>
      <c r="SS12" s="11"/>
      <c r="ST12" s="11"/>
      <c r="SU12" s="11"/>
      <c r="SV12" s="11"/>
      <c r="SW12" s="11"/>
      <c r="SX12" s="11"/>
      <c r="SY12" s="11"/>
      <c r="SZ12" s="11"/>
      <c r="TA12" s="11"/>
      <c r="TB12" s="11"/>
      <c r="TC12" s="11"/>
      <c r="TD12" s="11"/>
      <c r="TE12" s="11"/>
      <c r="TF12" s="11"/>
      <c r="TG12" s="11"/>
      <c r="TH12" s="11"/>
      <c r="TI12" s="11"/>
      <c r="TJ12" s="11"/>
      <c r="TK12" s="11"/>
      <c r="TL12" s="11"/>
      <c r="TM12" s="11"/>
      <c r="TN12" s="11"/>
      <c r="TO12" s="11"/>
      <c r="TP12" s="11"/>
      <c r="TQ12" s="11"/>
      <c r="TR12" s="11"/>
      <c r="TS12" s="11"/>
      <c r="TT12" s="11"/>
      <c r="TU12" s="11"/>
      <c r="TV12" s="11"/>
      <c r="TW12" s="11"/>
      <c r="TX12" s="11"/>
      <c r="TY12" s="11"/>
      <c r="TZ12" s="11"/>
      <c r="UA12" s="11"/>
      <c r="UB12" s="11"/>
      <c r="UC12" s="11"/>
      <c r="UD12" s="11"/>
      <c r="UE12" s="11"/>
      <c r="UF12" s="11"/>
      <c r="UG12" s="11"/>
      <c r="UH12" s="11"/>
      <c r="UI12" s="11"/>
      <c r="UJ12" s="11"/>
      <c r="UK12" s="11"/>
      <c r="UL12" s="11"/>
      <c r="UM12" s="11"/>
      <c r="UN12" s="11"/>
      <c r="UO12" s="11"/>
      <c r="UP12" s="11"/>
      <c r="UQ12" s="11"/>
      <c r="UR12" s="11"/>
      <c r="US12" s="11"/>
      <c r="UT12" s="11"/>
      <c r="UU12" s="11"/>
      <c r="UV12" s="11"/>
      <c r="UW12" s="11"/>
      <c r="UX12" s="11"/>
      <c r="UY12" s="11"/>
      <c r="UZ12" s="11"/>
      <c r="VA12" s="11"/>
      <c r="VB12" s="11"/>
      <c r="VC12" s="11"/>
      <c r="VD12" s="11"/>
      <c r="VE12" s="11"/>
      <c r="VF12" s="11"/>
      <c r="VG12" s="11"/>
      <c r="VH12" s="11"/>
      <c r="VI12" s="11"/>
      <c r="VJ12" s="11"/>
      <c r="VK12" s="11"/>
      <c r="VL12" s="11"/>
      <c r="VM12" s="11"/>
      <c r="VN12" s="11"/>
      <c r="VO12" s="11"/>
      <c r="VP12" s="11"/>
      <c r="VQ12" s="11"/>
      <c r="VR12" s="11"/>
      <c r="VS12" s="11"/>
      <c r="VT12" s="11"/>
      <c r="VU12" s="11"/>
      <c r="VV12" s="11"/>
      <c r="VW12" s="11"/>
      <c r="VX12" s="11"/>
      <c r="VY12" s="11"/>
      <c r="VZ12" s="11"/>
      <c r="WA12" s="11"/>
      <c r="WB12" s="11"/>
      <c r="WC12" s="11"/>
      <c r="WD12" s="11"/>
      <c r="WE12" s="11"/>
      <c r="WF12" s="11"/>
      <c r="WG12" s="11"/>
      <c r="WH12" s="11"/>
      <c r="WI12" s="11"/>
      <c r="WJ12" s="11"/>
      <c r="WK12" s="11"/>
      <c r="WL12" s="11"/>
      <c r="WM12" s="11"/>
      <c r="WN12" s="11"/>
      <c r="WO12" s="11"/>
      <c r="WP12" s="11"/>
      <c r="WQ12" s="11"/>
      <c r="WR12" s="11"/>
      <c r="WS12" s="11"/>
      <c r="WT12" s="11"/>
      <c r="WU12" s="11"/>
      <c r="WV12" s="11"/>
      <c r="WW12" s="11"/>
      <c r="WX12" s="11"/>
      <c r="WY12" s="11"/>
      <c r="WZ12" s="11"/>
      <c r="XA12" s="11"/>
      <c r="XB12" s="11"/>
      <c r="XC12" s="11"/>
      <c r="XD12" s="11"/>
      <c r="XE12" s="11"/>
      <c r="XF12" s="11"/>
      <c r="XG12" s="11"/>
      <c r="XH12" s="11"/>
      <c r="XI12" s="11"/>
      <c r="XJ12" s="11"/>
      <c r="XK12" s="11"/>
      <c r="XL12" s="11"/>
      <c r="XM12" s="11"/>
      <c r="XN12" s="11"/>
      <c r="XO12" s="11"/>
      <c r="XP12" s="11"/>
      <c r="XQ12" s="11"/>
      <c r="XR12" s="11"/>
      <c r="XS12" s="11"/>
      <c r="XT12" s="11"/>
      <c r="XU12" s="11"/>
      <c r="XV12" s="11"/>
      <c r="XW12" s="11"/>
      <c r="XX12" s="11"/>
      <c r="XY12" s="11"/>
      <c r="XZ12" s="11"/>
      <c r="YA12" s="11"/>
      <c r="YB12" s="11"/>
      <c r="YC12" s="11"/>
      <c r="YD12" s="11"/>
      <c r="YE12" s="11"/>
      <c r="YF12" s="11"/>
      <c r="YG12" s="11"/>
      <c r="YH12" s="11"/>
      <c r="YI12" s="11"/>
      <c r="YJ12" s="11"/>
      <c r="YK12" s="11"/>
      <c r="YL12" s="11"/>
      <c r="YM12" s="11"/>
      <c r="YN12" s="11"/>
      <c r="YO12" s="11"/>
      <c r="YP12" s="11"/>
      <c r="YQ12" s="11"/>
      <c r="YR12" s="11"/>
      <c r="YS12" s="11"/>
      <c r="YT12" s="11"/>
      <c r="YU12" s="11"/>
      <c r="YV12" s="11"/>
      <c r="YW12" s="11"/>
      <c r="YX12" s="11"/>
      <c r="YY12" s="11"/>
      <c r="YZ12" s="11"/>
      <c r="ZA12" s="11"/>
      <c r="ZB12" s="11"/>
      <c r="ZC12" s="11"/>
      <c r="ZD12" s="11"/>
      <c r="ZE12" s="11"/>
      <c r="ZF12" s="11"/>
      <c r="ZG12" s="11"/>
      <c r="ZH12" s="11"/>
      <c r="ZI12" s="11"/>
      <c r="ZJ12" s="11"/>
      <c r="ZK12" s="11"/>
      <c r="ZL12" s="11"/>
      <c r="ZM12" s="11"/>
      <c r="ZN12" s="11"/>
      <c r="ZO12" s="11"/>
      <c r="ZP12" s="11"/>
      <c r="ZQ12" s="11"/>
      <c r="ZR12" s="11"/>
      <c r="ZS12" s="11"/>
      <c r="ZT12" s="11"/>
      <c r="ZU12" s="11"/>
      <c r="ZV12" s="11"/>
      <c r="ZW12" s="11"/>
      <c r="ZX12" s="11"/>
      <c r="ZY12" s="11"/>
      <c r="ZZ12" s="11"/>
      <c r="AAA12" s="11"/>
      <c r="AAB12" s="11"/>
      <c r="AAC12" s="11"/>
      <c r="AAD12" s="11"/>
      <c r="AAE12" s="11"/>
      <c r="AAF12" s="11"/>
      <c r="AAG12" s="11"/>
      <c r="AAH12" s="11"/>
      <c r="AAI12" s="11"/>
      <c r="AAJ12" s="11"/>
      <c r="AAK12" s="11"/>
      <c r="AAL12" s="11"/>
      <c r="AAM12" s="11"/>
      <c r="AAN12" s="11"/>
      <c r="AAO12" s="11"/>
      <c r="AAP12" s="11"/>
      <c r="AAQ12" s="11"/>
      <c r="AAR12" s="11"/>
      <c r="AAS12" s="11"/>
      <c r="AAT12" s="11"/>
      <c r="AAU12" s="11"/>
      <c r="AAV12" s="11"/>
      <c r="AAW12" s="11"/>
      <c r="AAX12" s="11"/>
      <c r="AAY12" s="11"/>
      <c r="AAZ12" s="11"/>
      <c r="ABA12" s="11"/>
      <c r="ABB12" s="11"/>
      <c r="ABC12" s="11"/>
      <c r="ABD12" s="11"/>
      <c r="ABE12" s="11"/>
      <c r="ABF12" s="11"/>
      <c r="ABG12" s="11"/>
      <c r="ABH12" s="11"/>
      <c r="ABI12" s="11"/>
      <c r="ABJ12" s="11"/>
      <c r="ABK12" s="11"/>
      <c r="ABL12" s="11"/>
      <c r="ABM12" s="11"/>
      <c r="ABN12" s="11"/>
      <c r="ABO12" s="11"/>
      <c r="ABP12" s="11"/>
      <c r="ABQ12" s="11"/>
      <c r="ABR12" s="11"/>
      <c r="ABS12" s="11"/>
      <c r="ABT12" s="11"/>
      <c r="ABU12" s="11"/>
      <c r="ABV12" s="11"/>
      <c r="ABW12" s="11"/>
      <c r="ABX12" s="11"/>
      <c r="ABY12" s="11"/>
      <c r="ABZ12" s="11"/>
      <c r="ACA12" s="11"/>
      <c r="ACB12" s="11"/>
      <c r="ACC12" s="11"/>
      <c r="ACD12" s="11"/>
      <c r="ACE12" s="11"/>
      <c r="ACF12" s="11"/>
      <c r="ACG12" s="11"/>
      <c r="ACH12" s="11"/>
      <c r="ACI12" s="11"/>
      <c r="ACJ12" s="11"/>
      <c r="ACK12" s="11"/>
      <c r="ACL12" s="11"/>
      <c r="ACM12" s="11"/>
      <c r="ACN12" s="11"/>
      <c r="ACO12" s="11"/>
      <c r="ACP12" s="11"/>
      <c r="ACQ12" s="11"/>
      <c r="ACR12" s="11"/>
      <c r="ACS12" s="11"/>
      <c r="ACT12" s="11"/>
      <c r="ACU12" s="11"/>
      <c r="ACV12" s="11"/>
      <c r="ACW12" s="11"/>
      <c r="ACX12" s="11"/>
      <c r="ACY12" s="11"/>
      <c r="ACZ12" s="11"/>
      <c r="ADA12" s="11"/>
      <c r="ADB12" s="11"/>
      <c r="ADC12" s="11"/>
      <c r="ADD12" s="11"/>
      <c r="ADE12" s="11"/>
      <c r="ADF12" s="11"/>
      <c r="ADG12" s="11"/>
      <c r="ADH12" s="11"/>
      <c r="ADI12" s="11"/>
      <c r="ADJ12" s="11"/>
      <c r="ADK12" s="11"/>
      <c r="ADL12" s="11"/>
      <c r="ADM12" s="11"/>
      <c r="ADN12" s="11"/>
      <c r="ADO12" s="11"/>
      <c r="ADP12" s="11"/>
      <c r="ADQ12" s="11"/>
      <c r="ADR12" s="11"/>
      <c r="ADS12" s="11"/>
      <c r="ADT12" s="11"/>
      <c r="ADU12" s="11"/>
      <c r="ADV12" s="11"/>
      <c r="ADW12" s="11"/>
      <c r="ADX12" s="11"/>
      <c r="ADY12" s="11"/>
      <c r="ADZ12" s="11"/>
      <c r="AEA12" s="11"/>
      <c r="AEB12" s="11"/>
      <c r="AEC12" s="11"/>
      <c r="AED12" s="11"/>
      <c r="AEE12" s="11"/>
      <c r="AEF12" s="11"/>
      <c r="AEG12" s="11"/>
      <c r="AEH12" s="11"/>
      <c r="AEI12" s="11"/>
      <c r="AEJ12" s="11"/>
      <c r="AEK12" s="11"/>
      <c r="AEL12" s="11"/>
      <c r="AEM12" s="11"/>
      <c r="AEN12" s="11"/>
      <c r="AEO12" s="11"/>
      <c r="AEP12" s="11"/>
      <c r="AEQ12" s="11"/>
      <c r="AER12" s="11"/>
      <c r="AES12" s="11"/>
      <c r="AET12" s="11"/>
      <c r="AEU12" s="11"/>
      <c r="AEV12" s="11"/>
      <c r="AEW12" s="11"/>
      <c r="AEX12" s="11"/>
      <c r="AEY12" s="11"/>
      <c r="AEZ12" s="11"/>
      <c r="AFA12" s="11"/>
      <c r="AFB12" s="11"/>
      <c r="AFC12" s="11"/>
      <c r="AFD12" s="11"/>
      <c r="AFE12" s="11"/>
      <c r="AFF12" s="11"/>
      <c r="AFG12" s="11"/>
      <c r="AFH12" s="11"/>
      <c r="AFI12" s="11"/>
      <c r="AFJ12" s="11"/>
      <c r="AFK12" s="11"/>
      <c r="AFL12" s="11"/>
      <c r="AFM12" s="11"/>
      <c r="AFN12" s="11"/>
      <c r="AFO12" s="11"/>
      <c r="AFP12" s="11"/>
      <c r="AFQ12" s="11"/>
      <c r="AFR12" s="11"/>
      <c r="AFS12" s="11"/>
      <c r="AFT12" s="11"/>
      <c r="AFU12" s="11"/>
      <c r="AFV12" s="11"/>
      <c r="AFW12" s="11"/>
      <c r="AFX12" s="11"/>
      <c r="AFY12" s="11"/>
      <c r="AFZ12" s="11"/>
      <c r="AGA12" s="11"/>
      <c r="AGB12" s="11"/>
      <c r="AGC12" s="11"/>
      <c r="AGD12" s="11"/>
      <c r="AGE12" s="11"/>
      <c r="AGF12" s="11"/>
      <c r="AGG12" s="11"/>
      <c r="AGH12" s="11"/>
      <c r="AGI12" s="11"/>
      <c r="AGJ12" s="11"/>
      <c r="AGK12" s="11"/>
      <c r="AGL12" s="11"/>
      <c r="AGM12" s="11"/>
      <c r="AGN12" s="11"/>
      <c r="AGO12" s="11"/>
      <c r="AGP12" s="11"/>
      <c r="AGQ12" s="11"/>
      <c r="AGR12" s="11"/>
      <c r="AGS12" s="11"/>
      <c r="AGT12" s="11"/>
      <c r="AGU12" s="11"/>
      <c r="AGV12" s="11"/>
      <c r="AGW12" s="11"/>
      <c r="AGX12" s="11"/>
      <c r="AGY12" s="11"/>
      <c r="AGZ12" s="11"/>
      <c r="AHA12" s="11"/>
      <c r="AHB12" s="11"/>
      <c r="AHC12" s="11"/>
      <c r="AHD12" s="11"/>
      <c r="AHE12" s="11"/>
      <c r="AHF12" s="11"/>
      <c r="AHG12" s="11"/>
      <c r="AHH12" s="11"/>
      <c r="AHI12" s="11"/>
      <c r="AHJ12" s="11"/>
      <c r="AHK12" s="11"/>
      <c r="AHL12" s="11"/>
      <c r="AHM12" s="11"/>
      <c r="AHN12" s="11"/>
      <c r="AHO12" s="11"/>
      <c r="AHP12" s="11"/>
      <c r="AHQ12" s="11"/>
      <c r="AHR12" s="11"/>
      <c r="AHS12" s="11"/>
      <c r="AHT12" s="11"/>
      <c r="AHU12" s="11"/>
      <c r="AHV12" s="11"/>
      <c r="AHW12" s="11"/>
      <c r="AHX12" s="11"/>
      <c r="AHY12" s="11"/>
      <c r="AHZ12" s="11"/>
      <c r="AIA12" s="11"/>
      <c r="AIB12" s="11"/>
      <c r="AIC12" s="11"/>
      <c r="AID12" s="11"/>
      <c r="AIE12" s="11"/>
      <c r="AIF12" s="11"/>
      <c r="AIG12" s="11"/>
      <c r="AIH12" s="11"/>
      <c r="AII12" s="11"/>
      <c r="AIJ12" s="11"/>
      <c r="AIK12" s="11"/>
      <c r="AIL12" s="11"/>
      <c r="AIM12" s="11"/>
      <c r="AIN12" s="11"/>
      <c r="AIO12" s="11"/>
      <c r="AIP12" s="11"/>
      <c r="AIQ12" s="11"/>
      <c r="AIR12" s="11"/>
      <c r="AIS12" s="11"/>
      <c r="AIT12" s="11"/>
      <c r="AIU12" s="11"/>
      <c r="AIV12" s="11"/>
      <c r="AIW12" s="11"/>
      <c r="AIX12" s="11"/>
      <c r="AIY12" s="11"/>
      <c r="AIZ12" s="11"/>
      <c r="AJA12" s="11"/>
      <c r="AJB12" s="11"/>
      <c r="AJC12" s="11"/>
      <c r="AJD12" s="11"/>
      <c r="AJE12" s="11"/>
      <c r="AJF12" s="11"/>
      <c r="AJG12" s="11"/>
      <c r="AJH12" s="11"/>
      <c r="AJI12" s="11"/>
      <c r="AJJ12" s="11"/>
      <c r="AJK12" s="11"/>
      <c r="AJL12" s="11"/>
      <c r="AJM12" s="11"/>
      <c r="AJN12" s="11"/>
      <c r="AJO12" s="11"/>
      <c r="AJP12" s="11"/>
      <c r="AJQ12" s="11"/>
      <c r="AJR12" s="11"/>
      <c r="AJS12" s="11"/>
      <c r="AJT12" s="11"/>
      <c r="AJU12" s="11"/>
      <c r="AJV12" s="11"/>
      <c r="AJW12" s="11"/>
      <c r="AJX12" s="11"/>
      <c r="AJY12" s="11"/>
      <c r="AJZ12" s="11"/>
      <c r="AKA12" s="11"/>
      <c r="AKB12" s="11"/>
      <c r="AKC12" s="11"/>
      <c r="AKD12" s="11"/>
      <c r="AKE12" s="11"/>
      <c r="AKF12" s="11"/>
      <c r="AKG12" s="11"/>
      <c r="AKH12" s="11"/>
      <c r="AKI12" s="11"/>
      <c r="AKJ12" s="11"/>
      <c r="AKK12" s="11"/>
      <c r="AKL12" s="11"/>
      <c r="AKM12" s="11"/>
      <c r="AKN12" s="11"/>
      <c r="AKO12" s="11"/>
      <c r="AKP12" s="11"/>
      <c r="AKQ12" s="11"/>
      <c r="AKR12" s="11"/>
      <c r="AKS12" s="11"/>
      <c r="AKT12" s="11"/>
      <c r="AKU12" s="11"/>
      <c r="AKV12" s="11"/>
      <c r="AKW12" s="11"/>
      <c r="AKX12" s="11"/>
      <c r="AKY12" s="11"/>
      <c r="AKZ12" s="11"/>
      <c r="ALA12" s="11"/>
      <c r="ALB12" s="11"/>
      <c r="ALC12" s="11"/>
      <c r="ALD12" s="11"/>
      <c r="ALE12" s="11"/>
      <c r="ALF12" s="11"/>
      <c r="ALG12" s="11"/>
      <c r="ALH12" s="11"/>
      <c r="ALI12" s="11"/>
      <c r="ALJ12" s="11"/>
      <c r="ALK12" s="11"/>
      <c r="ALL12" s="11"/>
      <c r="ALM12" s="11"/>
      <c r="ALN12" s="11"/>
      <c r="ALO12" s="11"/>
      <c r="ALP12" s="11"/>
      <c r="ALQ12" s="11"/>
      <c r="ALR12" s="11"/>
      <c r="ALS12" s="11"/>
      <c r="ALT12" s="11"/>
      <c r="ALU12" s="11"/>
      <c r="ALV12" s="11"/>
      <c r="ALW12" s="11"/>
      <c r="ALX12" s="11"/>
      <c r="ALY12" s="11"/>
      <c r="ALZ12" s="11"/>
      <c r="AMA12" s="11"/>
      <c r="AMB12" s="11"/>
      <c r="AMC12" s="11"/>
      <c r="AMD12" s="11"/>
      <c r="AME12" s="11"/>
      <c r="AMF12" s="11"/>
      <c r="AMG12" s="11"/>
      <c r="AMH12" s="11"/>
      <c r="AMI12" s="11"/>
      <c r="AMJ12" s="11"/>
      <c r="AMK12" s="11"/>
      <c r="AML12" s="11"/>
      <c r="AMM12" s="11"/>
      <c r="AMN12" s="11"/>
      <c r="AMO12" s="11"/>
      <c r="AMP12" s="11"/>
      <c r="AMQ12" s="11"/>
      <c r="AMR12" s="11"/>
      <c r="AMS12" s="11"/>
      <c r="AMT12" s="11"/>
      <c r="AMU12" s="11"/>
      <c r="AMV12" s="11"/>
      <c r="AMW12" s="11"/>
      <c r="AMX12" s="11"/>
      <c r="AMY12" s="11"/>
      <c r="AMZ12" s="11"/>
      <c r="ANA12" s="11"/>
      <c r="ANB12" s="11"/>
      <c r="ANC12" s="11"/>
      <c r="AND12" s="11"/>
      <c r="ANE12" s="11"/>
      <c r="ANF12" s="11"/>
      <c r="ANG12" s="11"/>
      <c r="ANH12" s="11"/>
      <c r="ANI12" s="11"/>
      <c r="ANJ12" s="11"/>
      <c r="ANK12" s="11"/>
      <c r="ANL12" s="11"/>
      <c r="ANM12" s="11"/>
      <c r="ANN12" s="11"/>
      <c r="ANO12" s="11"/>
      <c r="ANP12" s="11"/>
      <c r="ANQ12" s="11"/>
      <c r="ANR12" s="11"/>
      <c r="ANS12" s="11"/>
      <c r="ANT12" s="11"/>
      <c r="ANU12" s="11"/>
      <c r="ANV12" s="11"/>
      <c r="ANW12" s="11"/>
      <c r="ANX12" s="11"/>
      <c r="ANY12" s="11"/>
      <c r="ANZ12" s="11"/>
      <c r="AOA12" s="11"/>
      <c r="AOB12" s="11"/>
      <c r="AOC12" s="11"/>
      <c r="AOD12" s="11"/>
      <c r="AOE12" s="11"/>
      <c r="AOF12" s="11"/>
      <c r="AOG12" s="11"/>
      <c r="AOH12" s="11"/>
      <c r="AOI12" s="11"/>
      <c r="AOJ12" s="11"/>
      <c r="AOK12" s="11"/>
      <c r="AOL12" s="11"/>
      <c r="AOM12" s="11"/>
      <c r="AON12" s="11"/>
      <c r="AOO12" s="11"/>
      <c r="AOP12" s="11"/>
      <c r="AOQ12" s="11"/>
      <c r="AOR12" s="11"/>
      <c r="AOS12" s="11"/>
      <c r="AOT12" s="11"/>
      <c r="AOU12" s="11"/>
      <c r="AOV12" s="11"/>
      <c r="AOW12" s="11"/>
      <c r="AOX12" s="11"/>
      <c r="AOY12" s="11"/>
      <c r="AOZ12" s="11"/>
      <c r="APA12" s="11"/>
      <c r="APB12" s="11"/>
      <c r="APC12" s="11"/>
      <c r="APD12" s="11"/>
      <c r="APE12" s="11"/>
      <c r="APF12" s="11"/>
      <c r="APG12" s="11"/>
      <c r="APH12" s="11"/>
      <c r="API12" s="11"/>
      <c r="APJ12" s="11"/>
      <c r="APK12" s="11"/>
      <c r="APL12" s="11"/>
      <c r="APM12" s="11"/>
      <c r="APN12" s="11"/>
      <c r="APO12" s="11"/>
      <c r="APP12" s="11"/>
      <c r="APQ12" s="11"/>
      <c r="APR12" s="11"/>
      <c r="APS12" s="11"/>
      <c r="APT12" s="11"/>
      <c r="APU12" s="11"/>
      <c r="APV12" s="11"/>
      <c r="APW12" s="11"/>
      <c r="APX12" s="11"/>
      <c r="APY12" s="11"/>
      <c r="APZ12" s="11"/>
      <c r="AQA12" s="11"/>
      <c r="AQB12" s="11"/>
      <c r="AQC12" s="11"/>
      <c r="AQD12" s="11"/>
      <c r="AQE12" s="11"/>
      <c r="AQF12" s="11"/>
      <c r="AQG12" s="11"/>
      <c r="AQH12" s="11"/>
      <c r="AQI12" s="11"/>
      <c r="AQJ12" s="11"/>
      <c r="AQK12" s="11"/>
      <c r="AQL12" s="11"/>
      <c r="AQM12" s="11"/>
      <c r="AQN12" s="11"/>
      <c r="AQO12" s="11"/>
      <c r="AQP12" s="11"/>
      <c r="AQQ12" s="11"/>
      <c r="AQR12" s="11"/>
      <c r="AQS12" s="11"/>
      <c r="AQT12" s="11"/>
      <c r="AQU12" s="11"/>
      <c r="AQV12" s="11"/>
      <c r="AQW12" s="11"/>
      <c r="AQX12" s="11"/>
      <c r="AQY12" s="11"/>
      <c r="AQZ12" s="11"/>
      <c r="ARA12" s="11"/>
      <c r="ARB12" s="11"/>
      <c r="ARC12" s="11"/>
      <c r="ARD12" s="11"/>
      <c r="ARE12" s="11"/>
      <c r="ARF12" s="11"/>
      <c r="ARG12" s="11"/>
      <c r="ARH12" s="11"/>
      <c r="ARI12" s="11"/>
      <c r="ARJ12" s="11"/>
      <c r="ARK12" s="11"/>
      <c r="ARL12" s="11"/>
      <c r="ARM12" s="11"/>
      <c r="ARN12" s="11"/>
      <c r="ARO12" s="11"/>
      <c r="ARP12" s="11"/>
      <c r="ARQ12" s="11"/>
      <c r="ARR12" s="11"/>
      <c r="ARS12" s="11"/>
      <c r="ART12" s="11"/>
      <c r="ARU12" s="11"/>
      <c r="ARV12" s="11"/>
      <c r="ARW12" s="11"/>
      <c r="ARX12" s="11"/>
      <c r="ARY12" s="11"/>
      <c r="ARZ12" s="11"/>
      <c r="ASA12" s="11"/>
      <c r="ASB12" s="11"/>
      <c r="ASC12" s="11"/>
      <c r="ASD12" s="11"/>
      <c r="ASE12" s="11"/>
      <c r="ASF12" s="11"/>
      <c r="ASG12" s="11"/>
      <c r="ASH12" s="11"/>
      <c r="ASI12" s="11"/>
      <c r="ASJ12" s="11"/>
      <c r="ASK12" s="11"/>
      <c r="ASL12" s="11"/>
      <c r="ASM12" s="11"/>
      <c r="ASN12" s="11"/>
      <c r="ASO12" s="11"/>
      <c r="ASP12" s="11"/>
      <c r="ASQ12" s="11"/>
      <c r="ASR12" s="11"/>
      <c r="ASS12" s="11"/>
      <c r="AST12" s="11"/>
      <c r="ASU12" s="11"/>
      <c r="ASV12" s="11"/>
      <c r="ASW12" s="11"/>
      <c r="ASX12" s="11"/>
      <c r="ASY12" s="11"/>
      <c r="ASZ12" s="11"/>
      <c r="ATA12" s="11"/>
      <c r="ATB12" s="11"/>
      <c r="ATC12" s="11"/>
      <c r="ATD12" s="11"/>
      <c r="ATE12" s="11"/>
      <c r="ATF12" s="11"/>
      <c r="ATG12" s="11"/>
      <c r="ATH12" s="11"/>
      <c r="ATI12" s="11"/>
      <c r="ATJ12" s="11"/>
      <c r="ATK12" s="11"/>
      <c r="ATL12" s="11"/>
      <c r="ATM12" s="11"/>
      <c r="ATN12" s="11"/>
      <c r="ATO12" s="11"/>
      <c r="ATP12" s="11"/>
      <c r="ATQ12" s="11"/>
      <c r="ATR12" s="11"/>
      <c r="ATS12" s="11"/>
      <c r="ATT12" s="11"/>
      <c r="ATU12" s="11"/>
      <c r="ATV12" s="11"/>
      <c r="ATW12" s="11"/>
      <c r="ATX12" s="11"/>
      <c r="ATY12" s="11"/>
      <c r="ATZ12" s="11"/>
      <c r="AUA12" s="11"/>
      <c r="AUB12" s="11"/>
      <c r="AUC12" s="11"/>
      <c r="AUD12" s="11"/>
      <c r="AUE12" s="11"/>
      <c r="AUF12" s="11"/>
      <c r="AUG12" s="11"/>
      <c r="AUH12" s="11"/>
      <c r="AUI12" s="11"/>
      <c r="AUJ12" s="11"/>
      <c r="AUK12" s="11"/>
      <c r="AUL12" s="11"/>
      <c r="AUM12" s="11"/>
      <c r="AUN12" s="11"/>
      <c r="AUO12" s="11"/>
      <c r="AUP12" s="11"/>
      <c r="AUQ12" s="11"/>
      <c r="AUR12" s="11"/>
      <c r="AUS12" s="11"/>
      <c r="AUT12" s="11"/>
      <c r="AUU12" s="11"/>
      <c r="AUV12" s="11"/>
      <c r="AUW12" s="11"/>
      <c r="AUX12" s="11"/>
      <c r="AUY12" s="11"/>
      <c r="AUZ12" s="11"/>
      <c r="AVA12" s="11"/>
      <c r="AVB12" s="11"/>
      <c r="AVC12" s="11"/>
      <c r="AVD12" s="11"/>
      <c r="AVE12" s="11"/>
      <c r="AVF12" s="11"/>
      <c r="AVG12" s="11"/>
      <c r="AVH12" s="11"/>
      <c r="AVI12" s="11"/>
      <c r="AVJ12" s="11"/>
      <c r="AVK12" s="11"/>
      <c r="AVL12" s="11"/>
      <c r="AVM12" s="11"/>
      <c r="AVN12" s="11"/>
      <c r="AVO12" s="11"/>
      <c r="AVP12" s="11"/>
      <c r="AVQ12" s="11"/>
      <c r="AVR12" s="11"/>
      <c r="AVS12" s="11"/>
      <c r="AVT12" s="11"/>
      <c r="AVU12" s="11"/>
      <c r="AVV12" s="11"/>
      <c r="AVW12" s="11"/>
      <c r="AVX12" s="11"/>
      <c r="AVY12" s="11"/>
      <c r="AVZ12" s="11"/>
      <c r="AWA12" s="11"/>
      <c r="AWB12" s="11"/>
      <c r="AWC12" s="11"/>
      <c r="AWD12" s="11"/>
      <c r="AWE12" s="11"/>
      <c r="AWF12" s="11"/>
      <c r="AWG12" s="11"/>
      <c r="AWH12" s="11"/>
      <c r="AWI12" s="11"/>
      <c r="AWJ12" s="11"/>
      <c r="AWK12" s="11"/>
      <c r="AWL12" s="11"/>
      <c r="AWM12" s="11"/>
      <c r="AWN12" s="11"/>
      <c r="AWO12" s="11"/>
      <c r="AWP12" s="11"/>
      <c r="AWQ12" s="11"/>
      <c r="AWR12" s="11"/>
      <c r="AWS12" s="11"/>
      <c r="AWT12" s="11"/>
      <c r="AWU12" s="11"/>
      <c r="AWV12" s="11"/>
      <c r="AWW12" s="11"/>
      <c r="AWX12" s="11"/>
      <c r="AWY12" s="11"/>
      <c r="AWZ12" s="11"/>
      <c r="AXA12" s="11"/>
      <c r="AXB12" s="11"/>
      <c r="AXC12" s="11"/>
      <c r="AXD12" s="11"/>
      <c r="AXE12" s="11"/>
      <c r="AXF12" s="11"/>
      <c r="AXG12" s="11"/>
      <c r="AXH12" s="11"/>
      <c r="AXI12" s="11"/>
      <c r="AXJ12" s="11"/>
      <c r="AXK12" s="11"/>
      <c r="AXL12" s="11"/>
      <c r="AXM12" s="11"/>
      <c r="AXN12" s="11"/>
      <c r="AXO12" s="11"/>
      <c r="AXP12" s="11"/>
      <c r="AXQ12" s="11"/>
      <c r="AXR12" s="11"/>
      <c r="AXS12" s="11"/>
      <c r="AXT12" s="11"/>
      <c r="AXU12" s="11"/>
      <c r="AXV12" s="11"/>
      <c r="AXW12" s="11"/>
      <c r="AXX12" s="11"/>
      <c r="AXY12" s="11"/>
      <c r="AXZ12" s="11"/>
      <c r="AYA12" s="11"/>
      <c r="AYB12" s="11"/>
      <c r="AYC12" s="11"/>
      <c r="AYD12" s="11"/>
      <c r="AYE12" s="11"/>
      <c r="AYF12" s="11"/>
      <c r="AYG12" s="11"/>
      <c r="AYH12" s="11"/>
      <c r="AYI12" s="11"/>
      <c r="AYJ12" s="11"/>
      <c r="AYK12" s="11"/>
      <c r="AYL12" s="11"/>
      <c r="AYM12" s="11"/>
      <c r="AYN12" s="11"/>
      <c r="AYO12" s="11"/>
      <c r="AYP12" s="11"/>
      <c r="AYQ12" s="11"/>
      <c r="AYR12" s="11"/>
      <c r="AYS12" s="11"/>
      <c r="AYT12" s="11"/>
      <c r="AYU12" s="11"/>
      <c r="AYV12" s="11"/>
      <c r="AYW12" s="11"/>
      <c r="AYX12" s="11"/>
      <c r="AYY12" s="11"/>
      <c r="AYZ12" s="11"/>
      <c r="AZA12" s="11"/>
      <c r="AZB12" s="11"/>
      <c r="AZC12" s="11"/>
      <c r="AZD12" s="11"/>
      <c r="AZE12" s="11"/>
      <c r="AZF12" s="11"/>
      <c r="AZG12" s="11"/>
      <c r="AZH12" s="11"/>
      <c r="AZI12" s="11"/>
      <c r="AZJ12" s="11"/>
      <c r="AZK12" s="11"/>
      <c r="AZL12" s="11"/>
      <c r="AZM12" s="11"/>
      <c r="AZN12" s="11"/>
      <c r="AZO12" s="11"/>
      <c r="AZP12" s="11"/>
      <c r="AZQ12" s="11"/>
      <c r="AZR12" s="11"/>
      <c r="AZS12" s="11"/>
      <c r="AZT12" s="11"/>
      <c r="AZU12" s="11"/>
      <c r="AZV12" s="11"/>
      <c r="AZW12" s="11"/>
      <c r="AZX12" s="11"/>
      <c r="AZY12" s="11"/>
      <c r="AZZ12" s="11"/>
      <c r="BAA12" s="11"/>
      <c r="BAB12" s="11"/>
      <c r="BAC12" s="11"/>
      <c r="BAD12" s="11"/>
      <c r="BAE12" s="11"/>
      <c r="BAF12" s="11"/>
      <c r="BAG12" s="11"/>
      <c r="BAH12" s="11"/>
      <c r="BAI12" s="11"/>
      <c r="BAJ12" s="11"/>
      <c r="BAK12" s="11"/>
      <c r="BAL12" s="11"/>
      <c r="BAM12" s="11"/>
      <c r="BAN12" s="11"/>
      <c r="BAO12" s="11"/>
      <c r="BAP12" s="11"/>
      <c r="BAQ12" s="11"/>
      <c r="BAR12" s="11"/>
      <c r="BAS12" s="11"/>
      <c r="BAT12" s="11"/>
      <c r="BAU12" s="11"/>
      <c r="BAV12" s="11"/>
      <c r="BAW12" s="11"/>
      <c r="BAX12" s="11"/>
      <c r="BAY12" s="11"/>
      <c r="BAZ12" s="11"/>
      <c r="BBA12" s="11"/>
      <c r="BBB12" s="11"/>
      <c r="BBC12" s="11"/>
      <c r="BBD12" s="11"/>
      <c r="BBE12" s="11"/>
      <c r="BBF12" s="11"/>
      <c r="BBG12" s="11"/>
      <c r="BBH12" s="11"/>
      <c r="BBI12" s="11"/>
      <c r="BBJ12" s="11"/>
      <c r="BBK12" s="11"/>
      <c r="BBL12" s="11"/>
      <c r="BBM12" s="11"/>
      <c r="BBN12" s="11"/>
      <c r="BBO12" s="11"/>
      <c r="BBP12" s="11"/>
      <c r="BBQ12" s="11"/>
      <c r="BBR12" s="11"/>
      <c r="BBS12" s="11"/>
      <c r="BBT12" s="11"/>
      <c r="BBU12" s="11"/>
      <c r="BBV12" s="11"/>
      <c r="BBW12" s="11"/>
      <c r="BBX12" s="11"/>
      <c r="BBY12" s="11"/>
      <c r="BBZ12" s="11"/>
      <c r="BCA12" s="11"/>
      <c r="BCB12" s="11"/>
      <c r="BCC12" s="11"/>
      <c r="BCD12" s="11"/>
      <c r="BCE12" s="11"/>
      <c r="BCF12" s="11"/>
      <c r="BCG12" s="11"/>
      <c r="BCH12" s="11"/>
      <c r="BCI12" s="11"/>
      <c r="BCJ12" s="11"/>
      <c r="BCK12" s="11"/>
      <c r="BCL12" s="11"/>
      <c r="BCM12" s="11"/>
      <c r="BCN12" s="11"/>
      <c r="BCO12" s="11"/>
      <c r="BCP12" s="11"/>
      <c r="BCQ12" s="11"/>
      <c r="BCR12" s="11"/>
      <c r="BCS12" s="11"/>
      <c r="BCT12" s="11"/>
      <c r="BCU12" s="11"/>
      <c r="BCV12" s="11"/>
      <c r="BCW12" s="11"/>
      <c r="BCX12" s="11"/>
      <c r="BCY12" s="11"/>
      <c r="BCZ12" s="11"/>
      <c r="BDA12" s="11"/>
      <c r="BDB12" s="11"/>
      <c r="BDC12" s="11"/>
      <c r="BDD12" s="11"/>
      <c r="BDE12" s="11"/>
      <c r="BDF12" s="11"/>
      <c r="BDG12" s="11"/>
      <c r="BDH12" s="11"/>
      <c r="BDI12" s="11"/>
      <c r="BDJ12" s="11"/>
      <c r="BDK12" s="11"/>
      <c r="BDL12" s="11"/>
      <c r="BDM12" s="11"/>
      <c r="BDN12" s="11"/>
      <c r="BDO12" s="11"/>
      <c r="BDP12" s="11"/>
      <c r="BDQ12" s="11"/>
      <c r="BDR12" s="11"/>
      <c r="BDS12" s="11"/>
      <c r="BDT12" s="11"/>
      <c r="BDU12" s="11"/>
      <c r="BDV12" s="11"/>
      <c r="BDW12" s="11"/>
      <c r="BDX12" s="11"/>
      <c r="BDY12" s="11"/>
      <c r="BDZ12" s="11"/>
      <c r="BEA12" s="11"/>
      <c r="BEB12" s="11"/>
      <c r="BEC12" s="11"/>
      <c r="BED12" s="11"/>
      <c r="BEE12" s="11"/>
      <c r="BEF12" s="11"/>
      <c r="BEG12" s="11"/>
      <c r="BEH12" s="11"/>
      <c r="BEI12" s="11"/>
      <c r="BEJ12" s="11"/>
      <c r="BEK12" s="11"/>
      <c r="BEL12" s="11"/>
      <c r="BEM12" s="11"/>
      <c r="BEN12" s="11"/>
      <c r="BEO12" s="11"/>
      <c r="BEP12" s="11"/>
      <c r="BEQ12" s="11"/>
      <c r="BER12" s="11"/>
      <c r="BES12" s="11"/>
      <c r="BET12" s="11"/>
      <c r="BEU12" s="11"/>
      <c r="BEV12" s="11"/>
      <c r="BEW12" s="11"/>
      <c r="BEX12" s="11"/>
      <c r="BEY12" s="11"/>
      <c r="BEZ12" s="11"/>
      <c r="BFA12" s="11"/>
      <c r="BFB12" s="11"/>
      <c r="BFC12" s="11"/>
      <c r="BFD12" s="11"/>
      <c r="BFE12" s="11"/>
      <c r="BFF12" s="11"/>
      <c r="BFG12" s="11"/>
      <c r="BFH12" s="11"/>
      <c r="BFI12" s="11"/>
      <c r="BFJ12" s="11"/>
      <c r="BFK12" s="11"/>
      <c r="BFL12" s="11"/>
      <c r="BFM12" s="11"/>
      <c r="BFN12" s="11"/>
      <c r="BFO12" s="11"/>
      <c r="BFP12" s="11"/>
      <c r="BFQ12" s="11"/>
      <c r="BFR12" s="11"/>
      <c r="BFS12" s="11"/>
      <c r="BFT12" s="11"/>
      <c r="BFU12" s="11"/>
      <c r="BFV12" s="11"/>
      <c r="BFW12" s="11"/>
      <c r="BFX12" s="11"/>
      <c r="BFY12" s="11"/>
      <c r="BFZ12" s="11"/>
      <c r="BGA12" s="11"/>
      <c r="BGB12" s="11"/>
      <c r="BGC12" s="11"/>
      <c r="BGD12" s="11"/>
      <c r="BGE12" s="11"/>
      <c r="BGF12" s="11"/>
      <c r="BGG12" s="11"/>
      <c r="BGH12" s="11"/>
      <c r="BGI12" s="11"/>
      <c r="BGJ12" s="11"/>
      <c r="BGK12" s="11"/>
      <c r="BGL12" s="11"/>
      <c r="BGM12" s="11"/>
      <c r="BGN12" s="11"/>
      <c r="BGO12" s="11"/>
      <c r="BGP12" s="11"/>
      <c r="BGQ12" s="11"/>
      <c r="BGR12" s="11"/>
      <c r="BGS12" s="11"/>
      <c r="BGT12" s="11"/>
      <c r="BGU12" s="11"/>
      <c r="BGV12" s="11"/>
      <c r="BGW12" s="11"/>
      <c r="BGX12" s="11"/>
      <c r="BGY12" s="11"/>
      <c r="BGZ12" s="11"/>
      <c r="BHA12" s="11"/>
      <c r="BHB12" s="11"/>
      <c r="BHC12" s="11"/>
      <c r="BHD12" s="11"/>
      <c r="BHE12" s="11"/>
      <c r="BHF12" s="11"/>
      <c r="BHG12" s="11"/>
      <c r="BHH12" s="11"/>
      <c r="BHI12" s="11"/>
      <c r="BHJ12" s="11"/>
      <c r="BHK12" s="11"/>
      <c r="BHL12" s="11"/>
      <c r="BHM12" s="11"/>
      <c r="BHN12" s="11"/>
      <c r="BHO12" s="11"/>
      <c r="BHP12" s="11"/>
      <c r="BHQ12" s="11"/>
      <c r="BHR12" s="11"/>
      <c r="BHS12" s="11"/>
      <c r="BHT12" s="11"/>
      <c r="BHU12" s="11"/>
      <c r="BHV12" s="11"/>
      <c r="BHW12" s="11"/>
      <c r="BHX12" s="11"/>
      <c r="BHY12" s="11"/>
      <c r="BHZ12" s="11"/>
      <c r="BIA12" s="11"/>
      <c r="BIB12" s="11"/>
      <c r="BIC12" s="11"/>
      <c r="BID12" s="11"/>
      <c r="BIE12" s="11"/>
      <c r="BIF12" s="11"/>
      <c r="BIG12" s="11"/>
      <c r="BIH12" s="11"/>
      <c r="BII12" s="11"/>
      <c r="BIJ12" s="11"/>
      <c r="BIK12" s="11"/>
      <c r="BIL12" s="11"/>
      <c r="BIM12" s="11"/>
      <c r="BIN12" s="11"/>
      <c r="BIO12" s="11"/>
      <c r="BIP12" s="11"/>
      <c r="BIQ12" s="11"/>
      <c r="BIR12" s="11"/>
      <c r="BIS12" s="11"/>
      <c r="BIT12" s="11"/>
      <c r="BIU12" s="11"/>
      <c r="BIV12" s="11"/>
      <c r="BIW12" s="11"/>
      <c r="BIX12" s="11"/>
      <c r="BIY12" s="11"/>
      <c r="BIZ12" s="11"/>
      <c r="BJA12" s="11"/>
      <c r="BJB12" s="11"/>
      <c r="BJC12" s="11"/>
      <c r="BJD12" s="11"/>
      <c r="BJE12" s="11"/>
      <c r="BJF12" s="11"/>
      <c r="BJG12" s="11"/>
      <c r="BJH12" s="11"/>
      <c r="BJI12" s="11"/>
      <c r="BJJ12" s="11"/>
      <c r="BJK12" s="11"/>
      <c r="BJL12" s="11"/>
      <c r="BJM12" s="11"/>
      <c r="BJN12" s="11"/>
      <c r="BJO12" s="11"/>
      <c r="BJP12" s="11"/>
      <c r="BJQ12" s="11"/>
      <c r="BJR12" s="11"/>
      <c r="BJS12" s="11"/>
      <c r="BJT12" s="11"/>
      <c r="BJU12" s="11"/>
      <c r="BJV12" s="11"/>
      <c r="BJW12" s="11"/>
      <c r="BJX12" s="11"/>
      <c r="BJY12" s="11"/>
      <c r="BJZ12" s="11"/>
      <c r="BKA12" s="11"/>
      <c r="BKB12" s="11"/>
      <c r="BKC12" s="11"/>
      <c r="BKD12" s="11"/>
      <c r="BKE12" s="11"/>
      <c r="BKF12" s="11"/>
      <c r="BKG12" s="11"/>
      <c r="BKH12" s="11"/>
      <c r="BKI12" s="11"/>
      <c r="BKJ12" s="11"/>
      <c r="BKK12" s="11"/>
      <c r="BKL12" s="11"/>
      <c r="BKM12" s="11"/>
      <c r="BKN12" s="11"/>
      <c r="BKO12" s="11"/>
      <c r="BKP12" s="11"/>
      <c r="BKQ12" s="11"/>
      <c r="BKR12" s="11"/>
      <c r="BKS12" s="11"/>
      <c r="BKT12" s="11"/>
      <c r="BKU12" s="11"/>
      <c r="BKV12" s="11"/>
      <c r="BKW12" s="11"/>
      <c r="BKX12" s="11"/>
      <c r="BKY12" s="11"/>
      <c r="BKZ12" s="11"/>
      <c r="BLA12" s="11"/>
      <c r="BLB12" s="11"/>
      <c r="BLC12" s="11"/>
      <c r="BLD12" s="11"/>
      <c r="BLE12" s="11"/>
      <c r="BLF12" s="11"/>
      <c r="BLG12" s="11"/>
      <c r="BLH12" s="11"/>
      <c r="BLI12" s="11"/>
      <c r="BLJ12" s="11"/>
      <c r="BLK12" s="11"/>
      <c r="BLL12" s="11"/>
      <c r="BLM12" s="11"/>
      <c r="BLN12" s="11"/>
      <c r="BLO12" s="11"/>
      <c r="BLP12" s="11"/>
      <c r="BLQ12" s="11"/>
      <c r="BLR12" s="11"/>
      <c r="BLS12" s="11"/>
      <c r="BLT12" s="11"/>
      <c r="BLU12" s="11"/>
      <c r="BLV12" s="11"/>
      <c r="BLW12" s="11"/>
      <c r="BLX12" s="11"/>
      <c r="BLY12" s="11"/>
      <c r="BLZ12" s="11"/>
      <c r="BMA12" s="11"/>
      <c r="BMB12" s="11"/>
      <c r="BMC12" s="11"/>
      <c r="BMD12" s="11"/>
      <c r="BME12" s="11"/>
      <c r="BMF12" s="11"/>
      <c r="BMG12" s="11"/>
      <c r="BMH12" s="11"/>
      <c r="BMI12" s="11"/>
      <c r="BMJ12" s="11"/>
      <c r="BMK12" s="11"/>
      <c r="BML12" s="11"/>
      <c r="BMM12" s="11"/>
      <c r="BMN12" s="11"/>
      <c r="BMO12" s="11"/>
      <c r="BMP12" s="11"/>
      <c r="BMQ12" s="11"/>
      <c r="BMR12" s="11"/>
      <c r="BMS12" s="11"/>
      <c r="BMT12" s="11"/>
      <c r="BMU12" s="11"/>
      <c r="BMV12" s="11"/>
      <c r="BMW12" s="11"/>
      <c r="BMX12" s="11"/>
      <c r="BMY12" s="11"/>
      <c r="BMZ12" s="11"/>
      <c r="BNA12" s="11"/>
      <c r="BNB12" s="11"/>
      <c r="BNC12" s="11"/>
      <c r="BND12" s="11"/>
      <c r="BNE12" s="11"/>
      <c r="BNF12" s="11"/>
      <c r="BNG12" s="11"/>
      <c r="BNH12" s="11"/>
      <c r="BNI12" s="11"/>
      <c r="BNJ12" s="11"/>
      <c r="BNK12" s="11"/>
      <c r="BNL12" s="11"/>
      <c r="BNM12" s="11"/>
      <c r="BNN12" s="11"/>
      <c r="BNO12" s="11"/>
      <c r="BNP12" s="11"/>
      <c r="BNQ12" s="11"/>
      <c r="BNR12" s="11"/>
      <c r="BNS12" s="11"/>
      <c r="BNT12" s="11"/>
      <c r="BNU12" s="11"/>
      <c r="BNV12" s="11"/>
      <c r="BNW12" s="11"/>
      <c r="BNX12" s="11"/>
      <c r="BNY12" s="11"/>
      <c r="BNZ12" s="11"/>
      <c r="BOA12" s="11"/>
      <c r="BOB12" s="11"/>
      <c r="BOC12" s="11"/>
      <c r="BOD12" s="11"/>
      <c r="BOE12" s="11"/>
      <c r="BOF12" s="11"/>
      <c r="BOG12" s="11"/>
      <c r="BOH12" s="11"/>
      <c r="BOI12" s="11"/>
      <c r="BOJ12" s="11"/>
      <c r="BOK12" s="11"/>
      <c r="BOL12" s="11"/>
      <c r="BOM12" s="11"/>
      <c r="BON12" s="11"/>
      <c r="BOO12" s="11"/>
      <c r="BOP12" s="11"/>
      <c r="BOQ12" s="11"/>
      <c r="BOR12" s="11"/>
      <c r="BOS12" s="11"/>
      <c r="BOT12" s="11"/>
      <c r="BOU12" s="11"/>
      <c r="BOV12" s="11"/>
      <c r="BOW12" s="11"/>
      <c r="BOX12" s="11"/>
      <c r="BOY12" s="11"/>
      <c r="BOZ12" s="11"/>
      <c r="BPA12" s="11"/>
      <c r="BPB12" s="11"/>
      <c r="BPC12" s="11"/>
      <c r="BPD12" s="11"/>
      <c r="BPE12" s="11"/>
      <c r="BPF12" s="11"/>
      <c r="BPG12" s="11"/>
      <c r="BPH12" s="11"/>
      <c r="BPI12" s="11"/>
      <c r="BPJ12" s="11"/>
      <c r="BPK12" s="11"/>
      <c r="BPL12" s="11"/>
      <c r="BPM12" s="11"/>
      <c r="BPN12" s="11"/>
      <c r="BPO12" s="11"/>
      <c r="BPP12" s="11"/>
      <c r="BPQ12" s="11"/>
      <c r="BPR12" s="11"/>
      <c r="BPS12" s="11"/>
      <c r="BPT12" s="11"/>
      <c r="BPU12" s="11"/>
      <c r="BPV12" s="11"/>
      <c r="BPW12" s="11"/>
      <c r="BPX12" s="11"/>
      <c r="BPY12" s="11"/>
      <c r="BPZ12" s="11"/>
      <c r="BQA12" s="11"/>
      <c r="BQB12" s="11"/>
      <c r="BQC12" s="11"/>
      <c r="BQD12" s="11"/>
      <c r="BQE12" s="11"/>
      <c r="BQF12" s="11"/>
      <c r="BQG12" s="11"/>
      <c r="BQH12" s="11"/>
      <c r="BQI12" s="11"/>
      <c r="BQJ12" s="11"/>
      <c r="BQK12" s="11"/>
      <c r="BQL12" s="11"/>
      <c r="BQM12" s="11"/>
      <c r="BQN12" s="11"/>
      <c r="BQO12" s="11"/>
      <c r="BQP12" s="11"/>
      <c r="BQQ12" s="11"/>
      <c r="BQR12" s="11"/>
      <c r="BQS12" s="11"/>
      <c r="BQT12" s="11"/>
      <c r="BQU12" s="11"/>
      <c r="BQV12" s="11"/>
      <c r="BQW12" s="11"/>
      <c r="BQX12" s="11"/>
      <c r="BQY12" s="11"/>
      <c r="BQZ12" s="11"/>
      <c r="BRA12" s="11"/>
      <c r="BRB12" s="11"/>
      <c r="BRC12" s="11"/>
      <c r="BRD12" s="11"/>
      <c r="BRE12" s="11"/>
      <c r="BRF12" s="11"/>
      <c r="BRG12" s="11"/>
      <c r="BRH12" s="11"/>
      <c r="BRI12" s="11"/>
      <c r="BRJ12" s="11"/>
      <c r="BRK12" s="11"/>
      <c r="BRL12" s="11"/>
      <c r="BRM12" s="11"/>
      <c r="BRN12" s="11"/>
      <c r="BRO12" s="11"/>
      <c r="BRP12" s="11"/>
      <c r="BRQ12" s="11"/>
      <c r="BRR12" s="11"/>
      <c r="BRS12" s="11"/>
      <c r="BRT12" s="11"/>
      <c r="BRU12" s="11"/>
      <c r="BRV12" s="11"/>
      <c r="BRW12" s="11"/>
      <c r="BRX12" s="11"/>
      <c r="BRY12" s="11"/>
      <c r="BRZ12" s="11"/>
      <c r="BSA12" s="11"/>
      <c r="BSB12" s="11"/>
      <c r="BSC12" s="11"/>
      <c r="BSD12" s="11"/>
      <c r="BSE12" s="11"/>
      <c r="BSF12" s="11"/>
      <c r="BSG12" s="11"/>
      <c r="BSH12" s="11"/>
      <c r="BSI12" s="11"/>
      <c r="BSJ12" s="11"/>
      <c r="BSK12" s="11"/>
      <c r="BSL12" s="11"/>
      <c r="BSM12" s="11"/>
      <c r="BSN12" s="11"/>
      <c r="BSO12" s="11"/>
      <c r="BSP12" s="11"/>
      <c r="BSQ12" s="11"/>
      <c r="BSR12" s="11"/>
      <c r="BSS12" s="11"/>
      <c r="BST12" s="11"/>
      <c r="BSU12" s="11"/>
      <c r="BSV12" s="11"/>
      <c r="BSW12" s="11"/>
      <c r="BSX12" s="11"/>
      <c r="BSY12" s="11"/>
      <c r="BSZ12" s="11"/>
      <c r="BTA12" s="11"/>
      <c r="BTB12" s="11"/>
      <c r="BTC12" s="11"/>
      <c r="BTD12" s="11"/>
      <c r="BTE12" s="11"/>
      <c r="BTF12" s="11"/>
      <c r="BTG12" s="11"/>
      <c r="BTH12" s="11"/>
      <c r="BTI12" s="11"/>
      <c r="BTJ12" s="11"/>
      <c r="BTK12" s="11"/>
      <c r="BTL12" s="11"/>
      <c r="BTM12" s="11"/>
      <c r="BTN12" s="11"/>
      <c r="BTO12" s="11"/>
      <c r="BTP12" s="11"/>
      <c r="BTQ12" s="11"/>
      <c r="BTR12" s="11"/>
      <c r="BTS12" s="11"/>
      <c r="BTT12" s="11"/>
      <c r="BTU12" s="11"/>
      <c r="BTV12" s="11"/>
      <c r="BTW12" s="11"/>
      <c r="BTX12" s="11"/>
      <c r="BTY12" s="11"/>
      <c r="BTZ12" s="11"/>
      <c r="BUA12" s="11"/>
      <c r="BUB12" s="11"/>
      <c r="BUC12" s="11"/>
      <c r="BUD12" s="11"/>
      <c r="BUE12" s="11"/>
      <c r="BUF12" s="11"/>
      <c r="BUG12" s="11"/>
      <c r="BUH12" s="11"/>
      <c r="BUI12" s="11"/>
      <c r="BUJ12" s="11"/>
      <c r="BUK12" s="11"/>
      <c r="BUL12" s="11"/>
      <c r="BUM12" s="11"/>
      <c r="BUN12" s="11"/>
      <c r="BUO12" s="11"/>
      <c r="BUP12" s="11"/>
      <c r="BUQ12" s="11"/>
      <c r="BUR12" s="11"/>
      <c r="BUS12" s="11"/>
      <c r="BUT12" s="11"/>
      <c r="BUU12" s="11"/>
      <c r="BUV12" s="11"/>
      <c r="BUW12" s="11"/>
      <c r="BUX12" s="11"/>
      <c r="BUY12" s="11"/>
      <c r="BUZ12" s="11"/>
      <c r="BVA12" s="11"/>
      <c r="BVB12" s="11"/>
      <c r="BVC12" s="11"/>
      <c r="BVD12" s="11"/>
      <c r="BVE12" s="11"/>
      <c r="BVF12" s="11"/>
      <c r="BVG12" s="11"/>
      <c r="BVH12" s="11"/>
      <c r="BVI12" s="11"/>
      <c r="BVJ12" s="11"/>
      <c r="BVK12" s="11"/>
      <c r="BVL12" s="11"/>
      <c r="BVM12" s="11"/>
      <c r="BVN12" s="11"/>
      <c r="BVO12" s="11"/>
      <c r="BVP12" s="11"/>
      <c r="BVQ12" s="11"/>
      <c r="BVR12" s="11"/>
      <c r="BVS12" s="11"/>
      <c r="BVT12" s="11"/>
      <c r="BVU12" s="11"/>
      <c r="BVV12" s="11"/>
      <c r="BVW12" s="11"/>
      <c r="BVX12" s="11"/>
      <c r="BVY12" s="11"/>
      <c r="BVZ12" s="11"/>
      <c r="BWA12" s="11"/>
      <c r="BWB12" s="11"/>
      <c r="BWC12" s="11"/>
      <c r="BWD12" s="11"/>
      <c r="BWE12" s="11"/>
      <c r="BWF12" s="11"/>
      <c r="BWG12" s="11"/>
      <c r="BWH12" s="11"/>
      <c r="BWI12" s="11"/>
      <c r="BWJ12" s="11"/>
      <c r="BWK12" s="11"/>
      <c r="BWL12" s="11"/>
      <c r="BWM12" s="11"/>
      <c r="BWN12" s="11"/>
      <c r="BWO12" s="11"/>
      <c r="BWP12" s="11"/>
      <c r="BWQ12" s="11"/>
      <c r="BWR12" s="11"/>
      <c r="BWS12" s="11"/>
      <c r="BWT12" s="11"/>
      <c r="BWU12" s="11"/>
      <c r="BWV12" s="11"/>
      <c r="BWW12" s="11"/>
      <c r="BWX12" s="11"/>
      <c r="BWY12" s="11"/>
      <c r="BWZ12" s="11"/>
      <c r="BXA12" s="11"/>
      <c r="BXB12" s="11"/>
      <c r="BXC12" s="11"/>
      <c r="BXD12" s="11"/>
      <c r="BXE12" s="11"/>
      <c r="BXF12" s="11"/>
      <c r="BXG12" s="11"/>
      <c r="BXH12" s="11"/>
      <c r="BXI12" s="11"/>
      <c r="BXJ12" s="11"/>
      <c r="BXK12" s="11"/>
      <c r="BXL12" s="11"/>
      <c r="BXM12" s="11"/>
      <c r="BXN12" s="11"/>
      <c r="BXO12" s="11"/>
      <c r="BXP12" s="11"/>
      <c r="BXQ12" s="11"/>
      <c r="BXR12" s="11"/>
      <c r="BXS12" s="11"/>
      <c r="BXT12" s="11"/>
      <c r="BXU12" s="11"/>
      <c r="BXV12" s="11"/>
      <c r="BXW12" s="11"/>
      <c r="BXX12" s="11"/>
      <c r="BXY12" s="11"/>
      <c r="BXZ12" s="11"/>
      <c r="BYA12" s="11"/>
      <c r="BYB12" s="11"/>
      <c r="BYC12" s="11"/>
      <c r="BYD12" s="11"/>
      <c r="BYE12" s="11"/>
      <c r="BYF12" s="11"/>
      <c r="BYG12" s="11"/>
      <c r="BYH12" s="11"/>
      <c r="BYI12" s="11"/>
      <c r="BYJ12" s="11"/>
      <c r="BYK12" s="11"/>
      <c r="BYL12" s="11"/>
      <c r="BYM12" s="11"/>
      <c r="BYN12" s="11"/>
      <c r="BYO12" s="11"/>
      <c r="BYP12" s="11"/>
      <c r="BYQ12" s="11"/>
      <c r="BYR12" s="11"/>
      <c r="BYS12" s="11"/>
      <c r="BYT12" s="11"/>
      <c r="BYU12" s="11"/>
      <c r="BYV12" s="11"/>
      <c r="BYW12" s="11"/>
      <c r="BYX12" s="11"/>
      <c r="BYY12" s="11"/>
      <c r="BYZ12" s="11"/>
      <c r="BZA12" s="11"/>
      <c r="BZB12" s="11"/>
      <c r="BZC12" s="11"/>
      <c r="BZD12" s="11"/>
      <c r="BZE12" s="11"/>
      <c r="BZF12" s="11"/>
      <c r="BZG12" s="11"/>
      <c r="BZH12" s="11"/>
      <c r="BZI12" s="11"/>
      <c r="BZJ12" s="11"/>
      <c r="BZK12" s="11"/>
      <c r="BZL12" s="11"/>
      <c r="BZM12" s="11"/>
      <c r="BZN12" s="11"/>
      <c r="BZO12" s="11"/>
      <c r="BZP12" s="11"/>
      <c r="BZQ12" s="11"/>
      <c r="BZR12" s="11"/>
      <c r="BZS12" s="11"/>
      <c r="BZT12" s="11"/>
      <c r="BZU12" s="11"/>
      <c r="BZV12" s="11"/>
      <c r="BZW12" s="11"/>
      <c r="BZX12" s="11"/>
      <c r="BZY12" s="11"/>
      <c r="BZZ12" s="11"/>
      <c r="CAA12" s="11"/>
      <c r="CAB12" s="11"/>
      <c r="CAC12" s="11"/>
      <c r="CAD12" s="11"/>
      <c r="CAE12" s="11"/>
      <c r="CAF12" s="11"/>
      <c r="CAG12" s="11"/>
      <c r="CAH12" s="11"/>
      <c r="CAI12" s="11"/>
      <c r="CAJ12" s="11"/>
      <c r="CAK12" s="11"/>
      <c r="CAL12" s="11"/>
      <c r="CAM12" s="11"/>
      <c r="CAN12" s="11"/>
      <c r="CAO12" s="11"/>
      <c r="CAP12" s="11"/>
      <c r="CAQ12" s="11"/>
      <c r="CAR12" s="11"/>
      <c r="CAS12" s="11"/>
      <c r="CAT12" s="11"/>
      <c r="CAU12" s="11"/>
      <c r="CAV12" s="11"/>
      <c r="CAW12" s="11"/>
      <c r="CAX12" s="11"/>
      <c r="CAY12" s="11"/>
      <c r="CAZ12" s="11"/>
      <c r="CBA12" s="11"/>
      <c r="CBB12" s="11"/>
      <c r="CBC12" s="11"/>
      <c r="CBD12" s="11"/>
      <c r="CBE12" s="11"/>
      <c r="CBF12" s="11"/>
      <c r="CBG12" s="11"/>
      <c r="CBH12" s="11"/>
      <c r="CBI12" s="11"/>
      <c r="CBJ12" s="11"/>
      <c r="CBK12" s="11"/>
      <c r="CBL12" s="11"/>
      <c r="CBM12" s="11"/>
      <c r="CBN12" s="11"/>
      <c r="CBO12" s="11"/>
      <c r="CBP12" s="11"/>
      <c r="CBQ12" s="11"/>
      <c r="CBR12" s="11"/>
      <c r="CBS12" s="11"/>
      <c r="CBT12" s="11"/>
      <c r="CBU12" s="11"/>
      <c r="CBV12" s="11"/>
      <c r="CBW12" s="11"/>
      <c r="CBX12" s="11"/>
      <c r="CBY12" s="11"/>
      <c r="CBZ12" s="11"/>
      <c r="CCA12" s="11"/>
      <c r="CCB12" s="11"/>
      <c r="CCC12" s="11"/>
      <c r="CCD12" s="11"/>
      <c r="CCE12" s="11"/>
      <c r="CCF12" s="11"/>
      <c r="CCG12" s="11"/>
      <c r="CCH12" s="11"/>
      <c r="CCI12" s="11"/>
      <c r="CCJ12" s="11"/>
      <c r="CCK12" s="11"/>
      <c r="CCL12" s="11"/>
      <c r="CCM12" s="11"/>
      <c r="CCN12" s="11"/>
      <c r="CCO12" s="11"/>
      <c r="CCP12" s="11"/>
      <c r="CCQ12" s="11"/>
      <c r="CCR12" s="11"/>
      <c r="CCS12" s="11"/>
      <c r="CCT12" s="11"/>
      <c r="CCU12" s="11"/>
      <c r="CCV12" s="11"/>
      <c r="CCW12" s="11"/>
      <c r="CCX12" s="11"/>
      <c r="CCY12" s="11"/>
      <c r="CCZ12" s="11"/>
      <c r="CDA12" s="11"/>
      <c r="CDB12" s="11"/>
      <c r="CDC12" s="11"/>
      <c r="CDD12" s="11"/>
      <c r="CDE12" s="11"/>
      <c r="CDF12" s="11"/>
      <c r="CDG12" s="11"/>
      <c r="CDH12" s="11"/>
      <c r="CDI12" s="11"/>
      <c r="CDJ12" s="11"/>
      <c r="CDK12" s="11"/>
      <c r="CDL12" s="11"/>
      <c r="CDM12" s="11"/>
      <c r="CDN12" s="11"/>
      <c r="CDO12" s="11"/>
      <c r="CDP12" s="11"/>
      <c r="CDQ12" s="11"/>
      <c r="CDR12" s="11"/>
      <c r="CDS12" s="11"/>
      <c r="CDT12" s="11"/>
      <c r="CDU12" s="11"/>
      <c r="CDV12" s="11"/>
      <c r="CDW12" s="11"/>
      <c r="CDX12" s="11"/>
      <c r="CDY12" s="11"/>
      <c r="CDZ12" s="11"/>
      <c r="CEA12" s="11"/>
      <c r="CEB12" s="11"/>
      <c r="CEC12" s="11"/>
      <c r="CED12" s="11"/>
      <c r="CEE12" s="11"/>
      <c r="CEF12" s="11"/>
      <c r="CEG12" s="11"/>
      <c r="CEH12" s="11"/>
      <c r="CEI12" s="11"/>
      <c r="CEJ12" s="11"/>
      <c r="CEK12" s="11"/>
      <c r="CEL12" s="11"/>
      <c r="CEM12" s="11"/>
      <c r="CEN12" s="11"/>
      <c r="CEO12" s="11"/>
      <c r="CEP12" s="11"/>
      <c r="CEQ12" s="11"/>
      <c r="CER12" s="11"/>
      <c r="CES12" s="11"/>
      <c r="CET12" s="11"/>
      <c r="CEU12" s="11"/>
      <c r="CEV12" s="11"/>
      <c r="CEW12" s="11"/>
      <c r="CEX12" s="11"/>
      <c r="CEY12" s="11"/>
      <c r="CEZ12" s="11"/>
      <c r="CFA12" s="11"/>
      <c r="CFB12" s="11"/>
      <c r="CFC12" s="11"/>
      <c r="CFD12" s="11"/>
      <c r="CFE12" s="11"/>
      <c r="CFF12" s="11"/>
      <c r="CFG12" s="11"/>
      <c r="CFH12" s="11"/>
      <c r="CFI12" s="11"/>
      <c r="CFJ12" s="11"/>
      <c r="CFK12" s="11"/>
      <c r="CFL12" s="11"/>
      <c r="CFM12" s="11"/>
      <c r="CFN12" s="11"/>
      <c r="CFO12" s="11"/>
      <c r="CFP12" s="11"/>
      <c r="CFQ12" s="11"/>
      <c r="CFR12" s="11"/>
      <c r="CFS12" s="11"/>
      <c r="CFT12" s="11"/>
      <c r="CFU12" s="11"/>
      <c r="CFV12" s="11"/>
      <c r="CFW12" s="11"/>
      <c r="CFX12" s="11"/>
      <c r="CFY12" s="11"/>
      <c r="CFZ12" s="11"/>
      <c r="CGA12" s="11"/>
      <c r="CGB12" s="11"/>
      <c r="CGC12" s="11"/>
      <c r="CGD12" s="11"/>
      <c r="CGE12" s="11"/>
      <c r="CGF12" s="11"/>
      <c r="CGG12" s="11"/>
      <c r="CGH12" s="11"/>
      <c r="CGI12" s="11"/>
      <c r="CGJ12" s="11"/>
      <c r="CGK12" s="11"/>
      <c r="CGL12" s="11"/>
      <c r="CGM12" s="11"/>
      <c r="CGN12" s="11"/>
      <c r="CGO12" s="11"/>
      <c r="CGP12" s="11"/>
      <c r="CGQ12" s="11"/>
      <c r="CGR12" s="11"/>
      <c r="CGS12" s="11"/>
      <c r="CGT12" s="11"/>
      <c r="CGU12" s="11"/>
      <c r="CGV12" s="11"/>
      <c r="CGW12" s="11"/>
      <c r="CGX12" s="11"/>
      <c r="CGY12" s="11"/>
      <c r="CGZ12" s="11"/>
      <c r="CHA12" s="11"/>
      <c r="CHB12" s="11"/>
      <c r="CHC12" s="11"/>
      <c r="CHD12" s="11"/>
      <c r="CHE12" s="11"/>
      <c r="CHF12" s="11"/>
      <c r="CHG12" s="11"/>
      <c r="CHH12" s="11"/>
      <c r="CHI12" s="11"/>
      <c r="CHJ12" s="11"/>
      <c r="CHK12" s="11"/>
      <c r="CHL12" s="11"/>
      <c r="CHM12" s="11"/>
      <c r="CHN12" s="11"/>
      <c r="CHO12" s="11"/>
      <c r="CHP12" s="11"/>
      <c r="CHQ12" s="11"/>
      <c r="CHR12" s="11"/>
      <c r="CHS12" s="11"/>
      <c r="CHT12" s="11"/>
      <c r="CHU12" s="11"/>
      <c r="CHV12" s="11"/>
      <c r="CHW12" s="11"/>
      <c r="CHX12" s="11"/>
      <c r="CHY12" s="11"/>
      <c r="CHZ12" s="11"/>
      <c r="CIA12" s="11"/>
      <c r="CIB12" s="11"/>
      <c r="CIC12" s="11"/>
      <c r="CID12" s="11"/>
      <c r="CIE12" s="11"/>
      <c r="CIF12" s="11"/>
      <c r="CIG12" s="11"/>
      <c r="CIH12" s="11"/>
      <c r="CII12" s="11"/>
      <c r="CIJ12" s="11"/>
      <c r="CIK12" s="11"/>
      <c r="CIL12" s="11"/>
      <c r="CIM12" s="11"/>
      <c r="CIN12" s="11"/>
      <c r="CIO12" s="11"/>
      <c r="CIP12" s="11"/>
      <c r="CIQ12" s="11"/>
      <c r="CIR12" s="11"/>
      <c r="CIS12" s="11"/>
      <c r="CIT12" s="11"/>
      <c r="CIU12" s="11"/>
      <c r="CIV12" s="11"/>
      <c r="CIW12" s="11"/>
      <c r="CIX12" s="11"/>
      <c r="CIY12" s="11"/>
      <c r="CIZ12" s="11"/>
      <c r="CJA12" s="11"/>
      <c r="CJB12" s="11"/>
      <c r="CJC12" s="11"/>
      <c r="CJD12" s="11"/>
      <c r="CJE12" s="11"/>
      <c r="CJF12" s="11"/>
      <c r="CJG12" s="11"/>
      <c r="CJH12" s="11"/>
      <c r="CJI12" s="11"/>
      <c r="CJJ12" s="11"/>
      <c r="CJK12" s="11"/>
      <c r="CJL12" s="11"/>
      <c r="CJM12" s="11"/>
      <c r="CJN12" s="11"/>
      <c r="CJO12" s="11"/>
      <c r="CJP12" s="11"/>
      <c r="CJQ12" s="11"/>
      <c r="CJR12" s="11"/>
      <c r="CJS12" s="11"/>
      <c r="CJT12" s="11"/>
      <c r="CJU12" s="11"/>
      <c r="CJV12" s="11"/>
      <c r="CJW12" s="11"/>
      <c r="CJX12" s="11"/>
      <c r="CJY12" s="11"/>
      <c r="CJZ12" s="11"/>
      <c r="CKA12" s="11"/>
      <c r="CKB12" s="11"/>
      <c r="CKC12" s="11"/>
      <c r="CKD12" s="11"/>
      <c r="CKE12" s="11"/>
      <c r="CKF12" s="11"/>
      <c r="CKG12" s="11"/>
      <c r="CKH12" s="11"/>
      <c r="CKI12" s="11"/>
      <c r="CKJ12" s="11"/>
      <c r="CKK12" s="11"/>
      <c r="CKL12" s="11"/>
      <c r="CKM12" s="11"/>
      <c r="CKN12" s="11"/>
      <c r="CKO12" s="11"/>
      <c r="CKP12" s="11"/>
      <c r="CKQ12" s="11"/>
      <c r="CKR12" s="11"/>
      <c r="CKS12" s="11"/>
      <c r="CKT12" s="11"/>
      <c r="CKU12" s="11"/>
      <c r="CKV12" s="11"/>
      <c r="CKW12" s="11"/>
      <c r="CKX12" s="11"/>
      <c r="CKY12" s="11"/>
      <c r="CKZ12" s="11"/>
      <c r="CLA12" s="11"/>
      <c r="CLB12" s="11"/>
      <c r="CLC12" s="11"/>
      <c r="CLD12" s="11"/>
      <c r="CLE12" s="11"/>
      <c r="CLF12" s="11"/>
      <c r="CLG12" s="11"/>
      <c r="CLH12" s="11"/>
      <c r="CLI12" s="11"/>
      <c r="CLJ12" s="11"/>
      <c r="CLK12" s="11"/>
      <c r="CLL12" s="11"/>
      <c r="CLM12" s="11"/>
      <c r="CLN12" s="11"/>
      <c r="CLO12" s="11"/>
      <c r="CLP12" s="11"/>
      <c r="CLQ12" s="11"/>
      <c r="CLR12" s="11"/>
      <c r="CLS12" s="11"/>
      <c r="CLT12" s="11"/>
      <c r="CLU12" s="11"/>
      <c r="CLV12" s="11"/>
      <c r="CLW12" s="11"/>
      <c r="CLX12" s="11"/>
      <c r="CLY12" s="11"/>
      <c r="CLZ12" s="11"/>
      <c r="CMA12" s="11"/>
      <c r="CMB12" s="11"/>
      <c r="CMC12" s="11"/>
      <c r="CMD12" s="11"/>
      <c r="CME12" s="11"/>
      <c r="CMF12" s="11"/>
      <c r="CMG12" s="11"/>
      <c r="CMH12" s="11"/>
      <c r="CMI12" s="11"/>
      <c r="CMJ12" s="11"/>
      <c r="CMK12" s="11"/>
      <c r="CML12" s="11"/>
      <c r="CMM12" s="11"/>
      <c r="CMN12" s="11"/>
      <c r="CMO12" s="11"/>
      <c r="CMP12" s="11"/>
      <c r="CMQ12" s="11"/>
      <c r="CMR12" s="11"/>
      <c r="CMS12" s="11"/>
      <c r="CMT12" s="11"/>
      <c r="CMU12" s="11"/>
      <c r="CMV12" s="11"/>
      <c r="CMW12" s="11"/>
      <c r="CMX12" s="11"/>
      <c r="CMY12" s="11"/>
      <c r="CMZ12" s="11"/>
      <c r="CNA12" s="11"/>
      <c r="CNB12" s="11"/>
      <c r="CNC12" s="11"/>
      <c r="CND12" s="11"/>
      <c r="CNE12" s="11"/>
      <c r="CNF12" s="11"/>
      <c r="CNG12" s="11"/>
      <c r="CNH12" s="11"/>
      <c r="CNI12" s="11"/>
      <c r="CNJ12" s="11"/>
      <c r="CNK12" s="11"/>
      <c r="CNL12" s="11"/>
      <c r="CNM12" s="11"/>
      <c r="CNN12" s="11"/>
      <c r="CNO12" s="11"/>
      <c r="CNP12" s="11"/>
      <c r="CNQ12" s="11"/>
      <c r="CNR12" s="11"/>
      <c r="CNS12" s="11"/>
      <c r="CNT12" s="11"/>
      <c r="CNU12" s="11"/>
      <c r="CNV12" s="11"/>
      <c r="CNW12" s="11"/>
      <c r="CNX12" s="11"/>
      <c r="CNY12" s="11"/>
      <c r="CNZ12" s="11"/>
      <c r="COA12" s="11"/>
      <c r="COB12" s="11"/>
      <c r="COC12" s="11"/>
      <c r="COD12" s="11"/>
      <c r="COE12" s="11"/>
      <c r="COF12" s="11"/>
      <c r="COG12" s="11"/>
      <c r="COH12" s="11"/>
      <c r="COI12" s="11"/>
      <c r="COJ12" s="11"/>
      <c r="COK12" s="11"/>
      <c r="COL12" s="11"/>
      <c r="COM12" s="11"/>
      <c r="CON12" s="11"/>
      <c r="COO12" s="11"/>
      <c r="COP12" s="11"/>
      <c r="COQ12" s="11"/>
      <c r="COR12" s="11"/>
      <c r="COS12" s="11"/>
      <c r="COT12" s="11"/>
      <c r="COU12" s="11"/>
      <c r="COV12" s="11"/>
      <c r="COW12" s="11"/>
      <c r="COX12" s="11"/>
      <c r="COY12" s="11"/>
      <c r="COZ12" s="11"/>
      <c r="CPA12" s="11"/>
      <c r="CPB12" s="11"/>
      <c r="CPC12" s="11"/>
      <c r="CPD12" s="11"/>
      <c r="CPE12" s="11"/>
      <c r="CPF12" s="11"/>
      <c r="CPG12" s="11"/>
      <c r="CPH12" s="11"/>
      <c r="CPI12" s="11"/>
      <c r="CPJ12" s="11"/>
      <c r="CPK12" s="11"/>
      <c r="CPL12" s="11"/>
      <c r="CPM12" s="11"/>
      <c r="CPN12" s="11"/>
      <c r="CPO12" s="11"/>
      <c r="CPP12" s="11"/>
      <c r="CPQ12" s="11"/>
      <c r="CPR12" s="11"/>
      <c r="CPS12" s="11"/>
      <c r="CPT12" s="11"/>
      <c r="CPU12" s="11"/>
      <c r="CPV12" s="11"/>
      <c r="CPW12" s="11"/>
      <c r="CPX12" s="11"/>
      <c r="CPY12" s="11"/>
      <c r="CPZ12" s="11"/>
      <c r="CQA12" s="11"/>
      <c r="CQB12" s="11"/>
      <c r="CQC12" s="11"/>
      <c r="CQD12" s="11"/>
      <c r="CQE12" s="11"/>
      <c r="CQF12" s="11"/>
      <c r="CQG12" s="11"/>
      <c r="CQH12" s="11"/>
      <c r="CQI12" s="11"/>
      <c r="CQJ12" s="11"/>
      <c r="CQK12" s="11"/>
      <c r="CQL12" s="11"/>
      <c r="CQM12" s="11"/>
      <c r="CQN12" s="11"/>
      <c r="CQO12" s="11"/>
      <c r="CQP12" s="11"/>
      <c r="CQQ12" s="11"/>
      <c r="CQR12" s="11"/>
      <c r="CQS12" s="11"/>
      <c r="CQT12" s="11"/>
      <c r="CQU12" s="11"/>
      <c r="CQV12" s="11"/>
      <c r="CQW12" s="11"/>
      <c r="CQX12" s="11"/>
      <c r="CQY12" s="11"/>
      <c r="CQZ12" s="11"/>
      <c r="CRA12" s="11"/>
      <c r="CRB12" s="11"/>
      <c r="CRC12" s="11"/>
      <c r="CRD12" s="11"/>
      <c r="CRE12" s="11"/>
      <c r="CRF12" s="11"/>
      <c r="CRG12" s="11"/>
      <c r="CRH12" s="11"/>
      <c r="CRI12" s="11"/>
      <c r="CRJ12" s="11"/>
      <c r="CRK12" s="11"/>
      <c r="CRL12" s="11"/>
      <c r="CRM12" s="11"/>
      <c r="CRN12" s="11"/>
      <c r="CRO12" s="11"/>
      <c r="CRP12" s="11"/>
      <c r="CRQ12" s="11"/>
      <c r="CRR12" s="11"/>
      <c r="CRS12" s="11"/>
      <c r="CRT12" s="11"/>
      <c r="CRU12" s="11"/>
      <c r="CRV12" s="11"/>
      <c r="CRW12" s="11"/>
      <c r="CRX12" s="11"/>
      <c r="CRY12" s="11"/>
      <c r="CRZ12" s="11"/>
      <c r="CSA12" s="11"/>
      <c r="CSB12" s="11"/>
      <c r="CSC12" s="11"/>
      <c r="CSD12" s="11"/>
      <c r="CSE12" s="11"/>
      <c r="CSF12" s="11"/>
      <c r="CSG12" s="11"/>
      <c r="CSH12" s="11"/>
      <c r="CSI12" s="11"/>
      <c r="CSJ12" s="11"/>
      <c r="CSK12" s="11"/>
      <c r="CSL12" s="11"/>
      <c r="CSM12" s="11"/>
      <c r="CSN12" s="11"/>
      <c r="CSO12" s="11"/>
      <c r="CSP12" s="11"/>
      <c r="CSQ12" s="11"/>
      <c r="CSR12" s="11"/>
      <c r="CSS12" s="11"/>
      <c r="CST12" s="11"/>
      <c r="CSU12" s="11"/>
      <c r="CSV12" s="11"/>
      <c r="CSW12" s="11"/>
      <c r="CSX12" s="11"/>
      <c r="CSY12" s="11"/>
      <c r="CSZ12" s="11"/>
      <c r="CTA12" s="11"/>
      <c r="CTB12" s="11"/>
      <c r="CTC12" s="11"/>
      <c r="CTD12" s="11"/>
      <c r="CTE12" s="11"/>
      <c r="CTF12" s="11"/>
      <c r="CTG12" s="11"/>
      <c r="CTH12" s="11"/>
      <c r="CTI12" s="11"/>
      <c r="CTJ12" s="11"/>
      <c r="CTK12" s="11"/>
      <c r="CTL12" s="11"/>
      <c r="CTM12" s="11"/>
      <c r="CTN12" s="11"/>
      <c r="CTO12" s="11"/>
      <c r="CTP12" s="11"/>
      <c r="CTQ12" s="11"/>
      <c r="CTR12" s="11"/>
      <c r="CTS12" s="11"/>
      <c r="CTT12" s="11"/>
      <c r="CTU12" s="11"/>
      <c r="CTV12" s="11"/>
      <c r="CTW12" s="11"/>
      <c r="CTX12" s="11"/>
      <c r="CTY12" s="11"/>
      <c r="CTZ12" s="11"/>
      <c r="CUA12" s="11"/>
      <c r="CUB12" s="11"/>
      <c r="CUC12" s="11"/>
      <c r="CUD12" s="11"/>
      <c r="CUE12" s="11"/>
      <c r="CUF12" s="11"/>
      <c r="CUG12" s="11"/>
      <c r="CUH12" s="11"/>
      <c r="CUI12" s="11"/>
      <c r="CUJ12" s="11"/>
      <c r="CUK12" s="11"/>
      <c r="CUL12" s="11"/>
      <c r="CUM12" s="11"/>
      <c r="CUN12" s="11"/>
      <c r="CUO12" s="11"/>
      <c r="CUP12" s="11"/>
      <c r="CUQ12" s="11"/>
      <c r="CUR12" s="11"/>
      <c r="CUS12" s="11"/>
      <c r="CUT12" s="11"/>
      <c r="CUU12" s="11"/>
      <c r="CUV12" s="11"/>
      <c r="CUW12" s="11"/>
      <c r="CUX12" s="11"/>
      <c r="CUY12" s="11"/>
      <c r="CUZ12" s="11"/>
      <c r="CVA12" s="11"/>
      <c r="CVB12" s="11"/>
      <c r="CVC12" s="11"/>
      <c r="CVD12" s="11"/>
      <c r="CVE12" s="11"/>
      <c r="CVF12" s="11"/>
      <c r="CVG12" s="11"/>
      <c r="CVH12" s="11"/>
      <c r="CVI12" s="11"/>
      <c r="CVJ12" s="11"/>
      <c r="CVK12" s="11"/>
      <c r="CVL12" s="11"/>
      <c r="CVM12" s="11"/>
      <c r="CVN12" s="11"/>
      <c r="CVO12" s="11"/>
      <c r="CVP12" s="11"/>
      <c r="CVQ12" s="11"/>
      <c r="CVR12" s="11"/>
      <c r="CVS12" s="11"/>
      <c r="CVT12" s="11"/>
      <c r="CVU12" s="11"/>
      <c r="CVV12" s="11"/>
      <c r="CVW12" s="11"/>
      <c r="CVX12" s="11"/>
      <c r="CVY12" s="11"/>
      <c r="CVZ12" s="11"/>
      <c r="CWA12" s="11"/>
      <c r="CWB12" s="11"/>
      <c r="CWC12" s="11"/>
      <c r="CWD12" s="11"/>
      <c r="CWE12" s="11"/>
      <c r="CWF12" s="11"/>
      <c r="CWG12" s="11"/>
      <c r="CWH12" s="11"/>
      <c r="CWI12" s="11"/>
      <c r="CWJ12" s="11"/>
      <c r="CWK12" s="11"/>
      <c r="CWL12" s="11"/>
      <c r="CWM12" s="11"/>
      <c r="CWN12" s="11"/>
      <c r="CWO12" s="11"/>
      <c r="CWP12" s="11"/>
      <c r="CWQ12" s="11"/>
      <c r="CWR12" s="11"/>
      <c r="CWS12" s="11"/>
      <c r="CWT12" s="11"/>
      <c r="CWU12" s="11"/>
      <c r="CWV12" s="11"/>
      <c r="CWW12" s="11"/>
      <c r="CWX12" s="11"/>
      <c r="CWY12" s="11"/>
      <c r="CWZ12" s="11"/>
      <c r="CXA12" s="11"/>
      <c r="CXB12" s="11"/>
      <c r="CXC12" s="11"/>
      <c r="CXD12" s="11"/>
      <c r="CXE12" s="11"/>
      <c r="CXF12" s="11"/>
      <c r="CXG12" s="11"/>
      <c r="CXH12" s="11"/>
      <c r="CXI12" s="11"/>
      <c r="CXJ12" s="11"/>
      <c r="CXK12" s="11"/>
      <c r="CXL12" s="11"/>
      <c r="CXM12" s="11"/>
      <c r="CXN12" s="11"/>
      <c r="CXO12" s="11"/>
      <c r="CXP12" s="11"/>
      <c r="CXQ12" s="11"/>
      <c r="CXR12" s="11"/>
      <c r="CXS12" s="11"/>
      <c r="CXT12" s="11"/>
      <c r="CXU12" s="11"/>
      <c r="CXV12" s="11"/>
      <c r="CXW12" s="11"/>
      <c r="CXX12" s="11"/>
      <c r="CXY12" s="11"/>
      <c r="CXZ12" s="11"/>
      <c r="CYA12" s="11"/>
      <c r="CYB12" s="11"/>
      <c r="CYC12" s="11"/>
      <c r="CYD12" s="11"/>
      <c r="CYE12" s="11"/>
      <c r="CYF12" s="11"/>
      <c r="CYG12" s="11"/>
      <c r="CYH12" s="11"/>
      <c r="CYI12" s="11"/>
      <c r="CYJ12" s="11"/>
      <c r="CYK12" s="11"/>
      <c r="CYL12" s="11"/>
      <c r="CYM12" s="11"/>
      <c r="CYN12" s="11"/>
      <c r="CYO12" s="11"/>
      <c r="CYP12" s="11"/>
      <c r="CYQ12" s="11"/>
      <c r="CYR12" s="11"/>
      <c r="CYS12" s="11"/>
      <c r="CYT12" s="11"/>
      <c r="CYU12" s="11"/>
      <c r="CYV12" s="11"/>
      <c r="CYW12" s="11"/>
      <c r="CYX12" s="11"/>
      <c r="CYY12" s="11"/>
      <c r="CYZ12" s="11"/>
      <c r="CZA12" s="11"/>
      <c r="CZB12" s="11"/>
      <c r="CZC12" s="11"/>
      <c r="CZD12" s="11"/>
      <c r="CZE12" s="11"/>
      <c r="CZF12" s="11"/>
      <c r="CZG12" s="11"/>
      <c r="CZH12" s="11"/>
      <c r="CZI12" s="11"/>
      <c r="CZJ12" s="11"/>
      <c r="CZK12" s="11"/>
      <c r="CZL12" s="11"/>
      <c r="CZM12" s="11"/>
      <c r="CZN12" s="11"/>
      <c r="CZO12" s="11"/>
      <c r="CZP12" s="11"/>
      <c r="CZQ12" s="11"/>
      <c r="CZR12" s="11"/>
      <c r="CZS12" s="11"/>
      <c r="CZT12" s="11"/>
      <c r="CZU12" s="11"/>
      <c r="CZV12" s="11"/>
      <c r="CZW12" s="11"/>
      <c r="CZX12" s="11"/>
      <c r="CZY12" s="11"/>
      <c r="CZZ12" s="11"/>
      <c r="DAA12" s="11"/>
      <c r="DAB12" s="11"/>
      <c r="DAC12" s="11"/>
      <c r="DAD12" s="11"/>
      <c r="DAE12" s="11"/>
      <c r="DAF12" s="11"/>
      <c r="DAG12" s="11"/>
      <c r="DAH12" s="11"/>
      <c r="DAI12" s="11"/>
      <c r="DAJ12" s="11"/>
      <c r="DAK12" s="11"/>
      <c r="DAL12" s="11"/>
      <c r="DAM12" s="11"/>
      <c r="DAN12" s="11"/>
      <c r="DAO12" s="11"/>
      <c r="DAP12" s="11"/>
      <c r="DAQ12" s="11"/>
      <c r="DAR12" s="11"/>
      <c r="DAS12" s="11"/>
      <c r="DAT12" s="11"/>
      <c r="DAU12" s="11"/>
      <c r="DAV12" s="11"/>
      <c r="DAW12" s="11"/>
      <c r="DAX12" s="11"/>
      <c r="DAY12" s="11"/>
      <c r="DAZ12" s="11"/>
      <c r="DBA12" s="11"/>
      <c r="DBB12" s="11"/>
      <c r="DBC12" s="11"/>
      <c r="DBD12" s="11"/>
      <c r="DBE12" s="11"/>
      <c r="DBF12" s="11"/>
      <c r="DBG12" s="11"/>
      <c r="DBH12" s="11"/>
      <c r="DBI12" s="11"/>
      <c r="DBJ12" s="11"/>
      <c r="DBK12" s="11"/>
      <c r="DBL12" s="11"/>
      <c r="DBM12" s="11"/>
      <c r="DBN12" s="11"/>
      <c r="DBO12" s="11"/>
      <c r="DBP12" s="11"/>
      <c r="DBQ12" s="11"/>
      <c r="DBR12" s="11"/>
      <c r="DBS12" s="11"/>
      <c r="DBT12" s="11"/>
      <c r="DBU12" s="11"/>
      <c r="DBV12" s="11"/>
      <c r="DBW12" s="11"/>
      <c r="DBX12" s="11"/>
      <c r="DBY12" s="11"/>
      <c r="DBZ12" s="11"/>
      <c r="DCA12" s="11"/>
      <c r="DCB12" s="11"/>
      <c r="DCC12" s="11"/>
      <c r="DCD12" s="11"/>
      <c r="DCE12" s="11"/>
      <c r="DCF12" s="11"/>
      <c r="DCG12" s="11"/>
      <c r="DCH12" s="11"/>
      <c r="DCI12" s="11"/>
      <c r="DCJ12" s="11"/>
      <c r="DCK12" s="11"/>
      <c r="DCL12" s="11"/>
      <c r="DCM12" s="11"/>
      <c r="DCN12" s="11"/>
      <c r="DCO12" s="11"/>
      <c r="DCP12" s="11"/>
      <c r="DCQ12" s="11"/>
      <c r="DCR12" s="11"/>
      <c r="DCS12" s="11"/>
      <c r="DCT12" s="11"/>
      <c r="DCU12" s="11"/>
      <c r="DCV12" s="11"/>
      <c r="DCW12" s="11"/>
      <c r="DCX12" s="11"/>
      <c r="DCY12" s="11"/>
      <c r="DCZ12" s="11"/>
      <c r="DDA12" s="11"/>
      <c r="DDB12" s="11"/>
      <c r="DDC12" s="11"/>
      <c r="DDD12" s="11"/>
      <c r="DDE12" s="11"/>
      <c r="DDF12" s="11"/>
      <c r="DDG12" s="11"/>
      <c r="DDH12" s="11"/>
      <c r="DDI12" s="11"/>
      <c r="DDJ12" s="11"/>
      <c r="DDK12" s="11"/>
      <c r="DDL12" s="11"/>
      <c r="DDM12" s="11"/>
      <c r="DDN12" s="11"/>
      <c r="DDO12" s="11"/>
      <c r="DDP12" s="11"/>
      <c r="DDQ12" s="11"/>
      <c r="DDR12" s="11"/>
      <c r="DDS12" s="11"/>
      <c r="DDT12" s="11"/>
      <c r="DDU12" s="11"/>
      <c r="DDV12" s="11"/>
      <c r="DDW12" s="11"/>
      <c r="DDX12" s="11"/>
      <c r="DDY12" s="11"/>
      <c r="DDZ12" s="11"/>
      <c r="DEA12" s="11"/>
      <c r="DEB12" s="11"/>
      <c r="DEC12" s="11"/>
      <c r="DED12" s="11"/>
      <c r="DEE12" s="11"/>
      <c r="DEF12" s="11"/>
      <c r="DEG12" s="11"/>
      <c r="DEH12" s="11"/>
      <c r="DEI12" s="11"/>
      <c r="DEJ12" s="11"/>
      <c r="DEK12" s="11"/>
      <c r="DEL12" s="11"/>
      <c r="DEM12" s="11"/>
      <c r="DEN12" s="11"/>
      <c r="DEO12" s="11"/>
      <c r="DEP12" s="11"/>
      <c r="DEQ12" s="11"/>
      <c r="DER12" s="11"/>
      <c r="DES12" s="11"/>
      <c r="DET12" s="11"/>
      <c r="DEU12" s="11"/>
      <c r="DEV12" s="11"/>
      <c r="DEW12" s="11"/>
      <c r="DEX12" s="11"/>
      <c r="DEY12" s="11"/>
      <c r="DEZ12" s="11"/>
      <c r="DFA12" s="11"/>
      <c r="DFB12" s="11"/>
      <c r="DFC12" s="11"/>
      <c r="DFD12" s="11"/>
      <c r="DFE12" s="11"/>
      <c r="DFF12" s="11"/>
      <c r="DFG12" s="11"/>
      <c r="DFH12" s="11"/>
      <c r="DFI12" s="11"/>
      <c r="DFJ12" s="11"/>
      <c r="DFK12" s="11"/>
      <c r="DFL12" s="11"/>
      <c r="DFM12" s="11"/>
      <c r="DFN12" s="11"/>
      <c r="DFO12" s="11"/>
      <c r="DFP12" s="11"/>
      <c r="DFQ12" s="11"/>
      <c r="DFR12" s="11"/>
      <c r="DFS12" s="11"/>
      <c r="DFT12" s="11"/>
      <c r="DFU12" s="11"/>
      <c r="DFV12" s="11"/>
      <c r="DFW12" s="11"/>
      <c r="DFX12" s="11"/>
      <c r="DFY12" s="11"/>
      <c r="DFZ12" s="11"/>
      <c r="DGA12" s="11"/>
      <c r="DGB12" s="11"/>
      <c r="DGC12" s="11"/>
      <c r="DGD12" s="11"/>
      <c r="DGE12" s="11"/>
      <c r="DGF12" s="11"/>
      <c r="DGG12" s="11"/>
      <c r="DGH12" s="11"/>
      <c r="DGI12" s="11"/>
      <c r="DGJ12" s="11"/>
      <c r="DGK12" s="11"/>
      <c r="DGL12" s="11"/>
      <c r="DGM12" s="11"/>
      <c r="DGN12" s="11"/>
      <c r="DGO12" s="11"/>
      <c r="DGP12" s="11"/>
      <c r="DGQ12" s="11"/>
      <c r="DGR12" s="11"/>
      <c r="DGS12" s="11"/>
      <c r="DGT12" s="11"/>
      <c r="DGU12" s="11"/>
      <c r="DGV12" s="11"/>
      <c r="DGW12" s="11"/>
      <c r="DGX12" s="11"/>
      <c r="DGY12" s="11"/>
      <c r="DGZ12" s="11"/>
      <c r="DHA12" s="11"/>
      <c r="DHB12" s="11"/>
      <c r="DHC12" s="11"/>
      <c r="DHD12" s="11"/>
      <c r="DHE12" s="11"/>
      <c r="DHF12" s="11"/>
      <c r="DHG12" s="11"/>
      <c r="DHH12" s="11"/>
      <c r="DHI12" s="11"/>
      <c r="DHJ12" s="11"/>
      <c r="DHK12" s="11"/>
      <c r="DHL12" s="11"/>
      <c r="DHM12" s="11"/>
      <c r="DHN12" s="11"/>
      <c r="DHO12" s="11"/>
      <c r="DHP12" s="11"/>
      <c r="DHQ12" s="11"/>
      <c r="DHR12" s="11"/>
      <c r="DHS12" s="11"/>
      <c r="DHT12" s="11"/>
      <c r="DHU12" s="11"/>
      <c r="DHV12" s="11"/>
      <c r="DHW12" s="11"/>
      <c r="DHX12" s="11"/>
      <c r="DHY12" s="11"/>
      <c r="DHZ12" s="11"/>
      <c r="DIA12" s="11"/>
      <c r="DIB12" s="11"/>
      <c r="DIC12" s="11"/>
      <c r="DID12" s="11"/>
      <c r="DIE12" s="11"/>
      <c r="DIF12" s="11"/>
      <c r="DIG12" s="11"/>
      <c r="DIH12" s="11"/>
      <c r="DII12" s="11"/>
      <c r="DIJ12" s="11"/>
      <c r="DIK12" s="11"/>
      <c r="DIL12" s="11"/>
      <c r="DIM12" s="11"/>
      <c r="DIN12" s="11"/>
      <c r="DIO12" s="11"/>
      <c r="DIP12" s="11"/>
      <c r="DIQ12" s="11"/>
      <c r="DIR12" s="11"/>
      <c r="DIS12" s="11"/>
      <c r="DIT12" s="11"/>
      <c r="DIU12" s="11"/>
      <c r="DIV12" s="11"/>
      <c r="DIW12" s="11"/>
      <c r="DIX12" s="11"/>
      <c r="DIY12" s="11"/>
      <c r="DIZ12" s="11"/>
      <c r="DJA12" s="11"/>
      <c r="DJB12" s="11"/>
      <c r="DJC12" s="11"/>
      <c r="DJD12" s="11"/>
      <c r="DJE12" s="11"/>
      <c r="DJF12" s="11"/>
      <c r="DJG12" s="11"/>
      <c r="DJH12" s="11"/>
      <c r="DJI12" s="11"/>
      <c r="DJJ12" s="11"/>
      <c r="DJK12" s="11"/>
      <c r="DJL12" s="11"/>
      <c r="DJM12" s="11"/>
      <c r="DJN12" s="11"/>
      <c r="DJO12" s="11"/>
      <c r="DJP12" s="11"/>
      <c r="DJQ12" s="11"/>
      <c r="DJR12" s="11"/>
      <c r="DJS12" s="11"/>
      <c r="DJT12" s="11"/>
      <c r="DJU12" s="11"/>
      <c r="DJV12" s="11"/>
      <c r="DJW12" s="11"/>
      <c r="DJX12" s="11"/>
      <c r="DJY12" s="11"/>
      <c r="DJZ12" s="11"/>
      <c r="DKA12" s="11"/>
      <c r="DKB12" s="11"/>
      <c r="DKC12" s="11"/>
      <c r="DKD12" s="11"/>
      <c r="DKE12" s="11"/>
      <c r="DKF12" s="11"/>
      <c r="DKG12" s="11"/>
      <c r="DKH12" s="11"/>
      <c r="DKI12" s="11"/>
      <c r="DKJ12" s="11"/>
      <c r="DKK12" s="11"/>
      <c r="DKL12" s="11"/>
      <c r="DKM12" s="11"/>
      <c r="DKN12" s="11"/>
      <c r="DKO12" s="11"/>
      <c r="DKP12" s="11"/>
      <c r="DKQ12" s="11"/>
      <c r="DKR12" s="11"/>
      <c r="DKS12" s="11"/>
      <c r="DKT12" s="11"/>
      <c r="DKU12" s="11"/>
      <c r="DKV12" s="11"/>
      <c r="DKW12" s="11"/>
      <c r="DKX12" s="11"/>
      <c r="DKY12" s="11"/>
      <c r="DKZ12" s="11"/>
      <c r="DLA12" s="11"/>
      <c r="DLB12" s="11"/>
      <c r="DLC12" s="11"/>
      <c r="DLD12" s="11"/>
      <c r="DLE12" s="11"/>
      <c r="DLF12" s="11"/>
      <c r="DLG12" s="11"/>
      <c r="DLH12" s="11"/>
      <c r="DLI12" s="11"/>
      <c r="DLJ12" s="11"/>
      <c r="DLK12" s="11"/>
      <c r="DLL12" s="11"/>
      <c r="DLM12" s="11"/>
      <c r="DLN12" s="11"/>
      <c r="DLO12" s="11"/>
      <c r="DLP12" s="11"/>
      <c r="DLQ12" s="11"/>
      <c r="DLR12" s="11"/>
      <c r="DLS12" s="11"/>
      <c r="DLT12" s="11"/>
      <c r="DLU12" s="11"/>
      <c r="DLV12" s="11"/>
      <c r="DLW12" s="11"/>
      <c r="DLX12" s="11"/>
      <c r="DLY12" s="11"/>
      <c r="DLZ12" s="11"/>
      <c r="DMA12" s="11"/>
      <c r="DMB12" s="11"/>
      <c r="DMC12" s="11"/>
      <c r="DMD12" s="11"/>
      <c r="DME12" s="11"/>
      <c r="DMF12" s="11"/>
      <c r="DMG12" s="11"/>
      <c r="DMH12" s="11"/>
      <c r="DMI12" s="11"/>
      <c r="DMJ12" s="11"/>
      <c r="DMK12" s="11"/>
      <c r="DML12" s="11"/>
      <c r="DMM12" s="11"/>
      <c r="DMN12" s="11"/>
      <c r="DMO12" s="11"/>
      <c r="DMP12" s="11"/>
      <c r="DMQ12" s="11"/>
      <c r="DMR12" s="11"/>
      <c r="DMS12" s="11"/>
      <c r="DMT12" s="11"/>
      <c r="DMU12" s="11"/>
      <c r="DMV12" s="11"/>
      <c r="DMW12" s="11"/>
      <c r="DMX12" s="11"/>
      <c r="DMY12" s="11"/>
      <c r="DMZ12" s="11"/>
      <c r="DNA12" s="11"/>
      <c r="DNB12" s="11"/>
      <c r="DNC12" s="11"/>
      <c r="DND12" s="11"/>
      <c r="DNE12" s="11"/>
      <c r="DNF12" s="11"/>
      <c r="DNG12" s="11"/>
      <c r="DNH12" s="11"/>
      <c r="DNI12" s="11"/>
      <c r="DNJ12" s="11"/>
      <c r="DNK12" s="11"/>
      <c r="DNL12" s="11"/>
      <c r="DNM12" s="11"/>
      <c r="DNN12" s="11"/>
      <c r="DNO12" s="11"/>
      <c r="DNP12" s="11"/>
      <c r="DNQ12" s="11"/>
      <c r="DNR12" s="11"/>
      <c r="DNS12" s="11"/>
      <c r="DNT12" s="11"/>
      <c r="DNU12" s="11"/>
      <c r="DNV12" s="11"/>
      <c r="DNW12" s="11"/>
      <c r="DNX12" s="11"/>
      <c r="DNY12" s="11"/>
      <c r="DNZ12" s="11"/>
      <c r="DOA12" s="11"/>
      <c r="DOB12" s="11"/>
      <c r="DOC12" s="11"/>
      <c r="DOD12" s="11"/>
      <c r="DOE12" s="11"/>
      <c r="DOF12" s="11"/>
      <c r="DOG12" s="11"/>
      <c r="DOH12" s="11"/>
      <c r="DOI12" s="11"/>
      <c r="DOJ12" s="11"/>
      <c r="DOK12" s="11"/>
      <c r="DOL12" s="11"/>
      <c r="DOM12" s="11"/>
      <c r="DON12" s="11"/>
      <c r="DOO12" s="11"/>
      <c r="DOP12" s="11"/>
      <c r="DOQ12" s="11"/>
      <c r="DOR12" s="11"/>
      <c r="DOS12" s="11"/>
      <c r="DOT12" s="11"/>
      <c r="DOU12" s="11"/>
      <c r="DOV12" s="11"/>
      <c r="DOW12" s="11"/>
      <c r="DOX12" s="11"/>
      <c r="DOY12" s="11"/>
      <c r="DOZ12" s="11"/>
      <c r="DPA12" s="11"/>
      <c r="DPB12" s="11"/>
      <c r="DPC12" s="11"/>
      <c r="DPD12" s="11"/>
      <c r="DPE12" s="11"/>
      <c r="DPF12" s="11"/>
      <c r="DPG12" s="11"/>
      <c r="DPH12" s="11"/>
      <c r="DPI12" s="11"/>
      <c r="DPJ12" s="11"/>
      <c r="DPK12" s="11"/>
      <c r="DPL12" s="11"/>
      <c r="DPM12" s="11"/>
      <c r="DPN12" s="11"/>
      <c r="DPO12" s="11"/>
      <c r="DPP12" s="11"/>
      <c r="DPQ12" s="11"/>
      <c r="DPR12" s="11"/>
      <c r="DPS12" s="11"/>
      <c r="DPT12" s="11"/>
      <c r="DPU12" s="11"/>
      <c r="DPV12" s="11"/>
      <c r="DPW12" s="11"/>
      <c r="DPX12" s="11"/>
      <c r="DPY12" s="11"/>
      <c r="DPZ12" s="11"/>
      <c r="DQA12" s="11"/>
      <c r="DQB12" s="11"/>
      <c r="DQC12" s="11"/>
      <c r="DQD12" s="11"/>
      <c r="DQE12" s="11"/>
      <c r="DQF12" s="11"/>
      <c r="DQG12" s="11"/>
      <c r="DQH12" s="11"/>
      <c r="DQI12" s="11"/>
      <c r="DQJ12" s="11"/>
      <c r="DQK12" s="11"/>
      <c r="DQL12" s="11"/>
      <c r="DQM12" s="11"/>
      <c r="DQN12" s="11"/>
      <c r="DQO12" s="11"/>
      <c r="DQP12" s="11"/>
      <c r="DQQ12" s="11"/>
      <c r="DQR12" s="11"/>
      <c r="DQS12" s="11"/>
      <c r="DQT12" s="11"/>
      <c r="DQU12" s="11"/>
      <c r="DQV12" s="11"/>
      <c r="DQW12" s="11"/>
      <c r="DQX12" s="11"/>
      <c r="DQY12" s="11"/>
      <c r="DQZ12" s="11"/>
      <c r="DRA12" s="11"/>
      <c r="DRB12" s="11"/>
      <c r="DRC12" s="11"/>
      <c r="DRD12" s="11"/>
      <c r="DRE12" s="11"/>
      <c r="DRF12" s="11"/>
      <c r="DRG12" s="11"/>
      <c r="DRH12" s="11"/>
      <c r="DRI12" s="11"/>
      <c r="DRJ12" s="11"/>
      <c r="DRK12" s="11"/>
      <c r="DRL12" s="11"/>
      <c r="DRM12" s="11"/>
      <c r="DRN12" s="11"/>
      <c r="DRO12" s="11"/>
      <c r="DRP12" s="11"/>
      <c r="DRQ12" s="11"/>
      <c r="DRR12" s="11"/>
      <c r="DRS12" s="11"/>
      <c r="DRT12" s="11"/>
      <c r="DRU12" s="11"/>
      <c r="DRV12" s="11"/>
      <c r="DRW12" s="11"/>
      <c r="DRX12" s="11"/>
      <c r="DRY12" s="11"/>
      <c r="DRZ12" s="11"/>
      <c r="DSA12" s="11"/>
      <c r="DSB12" s="11"/>
      <c r="DSC12" s="11"/>
      <c r="DSD12" s="11"/>
      <c r="DSE12" s="11"/>
      <c r="DSF12" s="11"/>
      <c r="DSG12" s="11"/>
      <c r="DSH12" s="11"/>
      <c r="DSI12" s="11"/>
      <c r="DSJ12" s="11"/>
      <c r="DSK12" s="11"/>
      <c r="DSL12" s="11"/>
      <c r="DSM12" s="11"/>
      <c r="DSN12" s="11"/>
      <c r="DSO12" s="11"/>
      <c r="DSP12" s="11"/>
      <c r="DSQ12" s="11"/>
      <c r="DSR12" s="11"/>
      <c r="DSS12" s="11"/>
      <c r="DST12" s="11"/>
      <c r="DSU12" s="11"/>
      <c r="DSV12" s="11"/>
      <c r="DSW12" s="11"/>
      <c r="DSX12" s="11"/>
      <c r="DSY12" s="11"/>
      <c r="DSZ12" s="11"/>
      <c r="DTA12" s="11"/>
      <c r="DTB12" s="11"/>
      <c r="DTC12" s="11"/>
      <c r="DTD12" s="11"/>
      <c r="DTE12" s="11"/>
      <c r="DTF12" s="11"/>
      <c r="DTG12" s="11"/>
      <c r="DTH12" s="11"/>
      <c r="DTI12" s="11"/>
      <c r="DTJ12" s="11"/>
      <c r="DTK12" s="11"/>
      <c r="DTL12" s="11"/>
      <c r="DTM12" s="11"/>
      <c r="DTN12" s="11"/>
      <c r="DTO12" s="11"/>
      <c r="DTP12" s="11"/>
      <c r="DTQ12" s="11"/>
      <c r="DTR12" s="11"/>
      <c r="DTS12" s="11"/>
      <c r="DTT12" s="11"/>
      <c r="DTU12" s="11"/>
      <c r="DTV12" s="11"/>
      <c r="DTW12" s="11"/>
      <c r="DTX12" s="11"/>
      <c r="DTY12" s="11"/>
      <c r="DTZ12" s="11"/>
      <c r="DUA12" s="11"/>
      <c r="DUB12" s="11"/>
      <c r="DUC12" s="11"/>
      <c r="DUD12" s="11"/>
      <c r="DUE12" s="11"/>
      <c r="DUF12" s="11"/>
      <c r="DUG12" s="11"/>
      <c r="DUH12" s="11"/>
      <c r="DUI12" s="11"/>
      <c r="DUJ12" s="11"/>
      <c r="DUK12" s="11"/>
      <c r="DUL12" s="11"/>
      <c r="DUM12" s="11"/>
      <c r="DUN12" s="11"/>
      <c r="DUO12" s="11"/>
      <c r="DUP12" s="11"/>
      <c r="DUQ12" s="11"/>
      <c r="DUR12" s="11"/>
      <c r="DUS12" s="11"/>
      <c r="DUT12" s="11"/>
      <c r="DUU12" s="11"/>
      <c r="DUV12" s="11"/>
      <c r="DUW12" s="11"/>
      <c r="DUX12" s="11"/>
      <c r="DUY12" s="11"/>
      <c r="DUZ12" s="11"/>
      <c r="DVA12" s="11"/>
      <c r="DVB12" s="11"/>
      <c r="DVC12" s="11"/>
      <c r="DVD12" s="11"/>
      <c r="DVE12" s="11"/>
      <c r="DVF12" s="11"/>
      <c r="DVG12" s="11"/>
      <c r="DVH12" s="11"/>
      <c r="DVI12" s="11"/>
      <c r="DVJ12" s="11"/>
      <c r="DVK12" s="11"/>
      <c r="DVL12" s="11"/>
      <c r="DVM12" s="11"/>
      <c r="DVN12" s="11"/>
      <c r="DVO12" s="11"/>
      <c r="DVP12" s="11"/>
      <c r="DVQ12" s="11"/>
      <c r="DVR12" s="11"/>
      <c r="DVS12" s="11"/>
      <c r="DVT12" s="11"/>
      <c r="DVU12" s="11"/>
      <c r="DVV12" s="11"/>
      <c r="DVW12" s="11"/>
      <c r="DVX12" s="11"/>
      <c r="DVY12" s="11"/>
      <c r="DVZ12" s="11"/>
      <c r="DWA12" s="11"/>
      <c r="DWB12" s="11"/>
      <c r="DWC12" s="11"/>
      <c r="DWD12" s="11"/>
      <c r="DWE12" s="11"/>
      <c r="DWF12" s="11"/>
      <c r="DWG12" s="11"/>
      <c r="DWH12" s="11"/>
      <c r="DWI12" s="11"/>
      <c r="DWJ12" s="11"/>
      <c r="DWK12" s="11"/>
      <c r="DWL12" s="11"/>
      <c r="DWM12" s="11"/>
      <c r="DWN12" s="11"/>
      <c r="DWO12" s="11"/>
      <c r="DWP12" s="11"/>
      <c r="DWQ12" s="11"/>
      <c r="DWR12" s="11"/>
      <c r="DWS12" s="11"/>
      <c r="DWT12" s="11"/>
      <c r="DWU12" s="11"/>
      <c r="DWV12" s="11"/>
      <c r="DWW12" s="11"/>
      <c r="DWX12" s="11"/>
      <c r="DWY12" s="11"/>
      <c r="DWZ12" s="11"/>
      <c r="DXA12" s="11"/>
      <c r="DXB12" s="11"/>
      <c r="DXC12" s="11"/>
      <c r="DXD12" s="11"/>
      <c r="DXE12" s="11"/>
      <c r="DXF12" s="11"/>
      <c r="DXG12" s="11"/>
      <c r="DXH12" s="11"/>
      <c r="DXI12" s="11"/>
      <c r="DXJ12" s="11"/>
      <c r="DXK12" s="11"/>
      <c r="DXL12" s="11"/>
      <c r="DXM12" s="11"/>
      <c r="DXN12" s="11"/>
      <c r="DXO12" s="11"/>
      <c r="DXP12" s="11"/>
      <c r="DXQ12" s="11"/>
      <c r="DXR12" s="11"/>
      <c r="DXS12" s="11"/>
      <c r="DXT12" s="11"/>
      <c r="DXU12" s="11"/>
      <c r="DXV12" s="11"/>
      <c r="DXW12" s="11"/>
      <c r="DXX12" s="11"/>
      <c r="DXY12" s="11"/>
      <c r="DXZ12" s="11"/>
      <c r="DYA12" s="11"/>
      <c r="DYB12" s="11"/>
      <c r="DYC12" s="11"/>
      <c r="DYD12" s="11"/>
      <c r="DYE12" s="11"/>
      <c r="DYF12" s="11"/>
      <c r="DYG12" s="11"/>
      <c r="DYH12" s="11"/>
      <c r="DYI12" s="11"/>
      <c r="DYJ12" s="11"/>
      <c r="DYK12" s="11"/>
      <c r="DYL12" s="11"/>
      <c r="DYM12" s="11"/>
      <c r="DYN12" s="11"/>
      <c r="DYO12" s="11"/>
      <c r="DYP12" s="11"/>
      <c r="DYQ12" s="11"/>
      <c r="DYR12" s="11"/>
      <c r="DYS12" s="11"/>
      <c r="DYT12" s="11"/>
      <c r="DYU12" s="11"/>
      <c r="DYV12" s="11"/>
      <c r="DYW12" s="11"/>
      <c r="DYX12" s="11"/>
      <c r="DYY12" s="11"/>
      <c r="DYZ12" s="11"/>
      <c r="DZA12" s="11"/>
      <c r="DZB12" s="11"/>
      <c r="DZC12" s="11"/>
      <c r="DZD12" s="11"/>
      <c r="DZE12" s="11"/>
      <c r="DZF12" s="11"/>
      <c r="DZG12" s="11"/>
      <c r="DZH12" s="11"/>
      <c r="DZI12" s="11"/>
      <c r="DZJ12" s="11"/>
      <c r="DZK12" s="11"/>
      <c r="DZL12" s="11"/>
      <c r="DZM12" s="11"/>
      <c r="DZN12" s="11"/>
      <c r="DZO12" s="11"/>
      <c r="DZP12" s="11"/>
      <c r="DZQ12" s="11"/>
      <c r="DZR12" s="11"/>
      <c r="DZS12" s="11"/>
      <c r="DZT12" s="11"/>
      <c r="DZU12" s="11"/>
      <c r="DZV12" s="11"/>
      <c r="DZW12" s="11"/>
      <c r="DZX12" s="11"/>
      <c r="DZY12" s="11"/>
      <c r="DZZ12" s="11"/>
      <c r="EAA12" s="11"/>
      <c r="EAB12" s="11"/>
      <c r="EAC12" s="11"/>
      <c r="EAD12" s="11"/>
      <c r="EAE12" s="11"/>
      <c r="EAF12" s="11"/>
      <c r="EAG12" s="11"/>
      <c r="EAH12" s="11"/>
      <c r="EAI12" s="11"/>
      <c r="EAJ12" s="11"/>
      <c r="EAK12" s="11"/>
      <c r="EAL12" s="11"/>
      <c r="EAM12" s="11"/>
      <c r="EAN12" s="11"/>
      <c r="EAO12" s="11"/>
      <c r="EAP12" s="11"/>
      <c r="EAQ12" s="11"/>
      <c r="EAR12" s="11"/>
      <c r="EAS12" s="11"/>
      <c r="EAT12" s="11"/>
      <c r="EAU12" s="11"/>
      <c r="EAV12" s="11"/>
      <c r="EAW12" s="11"/>
      <c r="EAX12" s="11"/>
      <c r="EAY12" s="11"/>
      <c r="EAZ12" s="11"/>
      <c r="EBA12" s="11"/>
      <c r="EBB12" s="11"/>
      <c r="EBC12" s="11"/>
      <c r="EBD12" s="11"/>
      <c r="EBE12" s="11"/>
      <c r="EBF12" s="11"/>
      <c r="EBG12" s="11"/>
      <c r="EBH12" s="11"/>
      <c r="EBI12" s="11"/>
      <c r="EBJ12" s="11"/>
      <c r="EBK12" s="11"/>
      <c r="EBL12" s="11"/>
      <c r="EBM12" s="11"/>
      <c r="EBN12" s="11"/>
      <c r="EBO12" s="11"/>
      <c r="EBP12" s="11"/>
      <c r="EBQ12" s="11"/>
      <c r="EBR12" s="11"/>
      <c r="EBS12" s="11"/>
      <c r="EBT12" s="11"/>
      <c r="EBU12" s="11"/>
      <c r="EBV12" s="11"/>
      <c r="EBW12" s="11"/>
      <c r="EBX12" s="11"/>
      <c r="EBY12" s="11"/>
      <c r="EBZ12" s="11"/>
      <c r="ECA12" s="11"/>
      <c r="ECB12" s="11"/>
      <c r="ECC12" s="11"/>
      <c r="ECD12" s="11"/>
      <c r="ECE12" s="11"/>
      <c r="ECF12" s="11"/>
      <c r="ECG12" s="11"/>
      <c r="ECH12" s="11"/>
      <c r="ECI12" s="11"/>
      <c r="ECJ12" s="11"/>
      <c r="ECK12" s="11"/>
      <c r="ECL12" s="11"/>
      <c r="ECM12" s="11"/>
      <c r="ECN12" s="11"/>
      <c r="ECO12" s="11"/>
      <c r="ECP12" s="11"/>
      <c r="ECQ12" s="11"/>
      <c r="ECR12" s="11"/>
      <c r="ECS12" s="11"/>
      <c r="ECT12" s="11"/>
      <c r="ECU12" s="11"/>
      <c r="ECV12" s="11"/>
      <c r="ECW12" s="11"/>
      <c r="ECX12" s="11"/>
      <c r="ECY12" s="11"/>
      <c r="ECZ12" s="11"/>
      <c r="EDA12" s="11"/>
      <c r="EDB12" s="11"/>
      <c r="EDC12" s="11"/>
      <c r="EDD12" s="11"/>
      <c r="EDE12" s="11"/>
      <c r="EDF12" s="11"/>
      <c r="EDG12" s="11"/>
      <c r="EDH12" s="11"/>
      <c r="EDI12" s="11"/>
      <c r="EDJ12" s="11"/>
      <c r="EDK12" s="11"/>
      <c r="EDL12" s="11"/>
      <c r="EDM12" s="11"/>
      <c r="EDN12" s="11"/>
      <c r="EDO12" s="11"/>
      <c r="EDP12" s="11"/>
      <c r="EDQ12" s="11"/>
      <c r="EDR12" s="11"/>
      <c r="EDS12" s="11"/>
      <c r="EDT12" s="11"/>
      <c r="EDU12" s="11"/>
      <c r="EDV12" s="11"/>
      <c r="EDW12" s="11"/>
      <c r="EDX12" s="11"/>
      <c r="EDY12" s="11"/>
      <c r="EDZ12" s="11"/>
      <c r="EEA12" s="11"/>
      <c r="EEB12" s="11"/>
      <c r="EEC12" s="11"/>
      <c r="EED12" s="11"/>
      <c r="EEE12" s="11"/>
      <c r="EEF12" s="11"/>
      <c r="EEG12" s="11"/>
      <c r="EEH12" s="11"/>
      <c r="EEI12" s="11"/>
      <c r="EEJ12" s="11"/>
      <c r="EEK12" s="11"/>
      <c r="EEL12" s="11"/>
      <c r="EEM12" s="11"/>
      <c r="EEN12" s="11"/>
      <c r="EEO12" s="11"/>
      <c r="EEP12" s="11"/>
      <c r="EEQ12" s="11"/>
      <c r="EER12" s="11"/>
      <c r="EES12" s="11"/>
      <c r="EET12" s="11"/>
      <c r="EEU12" s="11"/>
      <c r="EEV12" s="11"/>
      <c r="EEW12" s="11"/>
      <c r="EEX12" s="11"/>
      <c r="EEY12" s="11"/>
      <c r="EEZ12" s="11"/>
      <c r="EFA12" s="11"/>
      <c r="EFB12" s="11"/>
      <c r="EFC12" s="11"/>
      <c r="EFD12" s="11"/>
      <c r="EFE12" s="11"/>
      <c r="EFF12" s="11"/>
      <c r="EFG12" s="11"/>
      <c r="EFH12" s="11"/>
      <c r="EFI12" s="11"/>
      <c r="EFJ12" s="11"/>
      <c r="EFK12" s="11"/>
      <c r="EFL12" s="11"/>
      <c r="EFM12" s="11"/>
      <c r="EFN12" s="11"/>
      <c r="EFO12" s="11"/>
      <c r="EFP12" s="11"/>
      <c r="EFQ12" s="11"/>
      <c r="EFR12" s="11"/>
      <c r="EFS12" s="11"/>
      <c r="EFT12" s="11"/>
      <c r="EFU12" s="11"/>
      <c r="EFV12" s="11"/>
      <c r="EFW12" s="11"/>
      <c r="EFX12" s="11"/>
      <c r="EFY12" s="11"/>
      <c r="EFZ12" s="11"/>
      <c r="EGA12" s="11"/>
      <c r="EGB12" s="11"/>
      <c r="EGC12" s="11"/>
      <c r="EGD12" s="11"/>
      <c r="EGE12" s="11"/>
      <c r="EGF12" s="11"/>
      <c r="EGG12" s="11"/>
      <c r="EGH12" s="11"/>
      <c r="EGI12" s="11"/>
      <c r="EGJ12" s="11"/>
      <c r="EGK12" s="11"/>
      <c r="EGL12" s="11"/>
      <c r="EGM12" s="11"/>
      <c r="EGN12" s="11"/>
      <c r="EGO12" s="11"/>
      <c r="EGP12" s="11"/>
      <c r="EGQ12" s="11"/>
      <c r="EGR12" s="11"/>
      <c r="EGS12" s="11"/>
      <c r="EGT12" s="11"/>
      <c r="EGU12" s="11"/>
      <c r="EGV12" s="11"/>
      <c r="EGW12" s="11"/>
      <c r="EGX12" s="11"/>
      <c r="EGY12" s="11"/>
      <c r="EGZ12" s="11"/>
      <c r="EHA12" s="11"/>
      <c r="EHB12" s="11"/>
      <c r="EHC12" s="11"/>
      <c r="EHD12" s="11"/>
      <c r="EHE12" s="11"/>
      <c r="EHF12" s="11"/>
      <c r="EHG12" s="11"/>
      <c r="EHH12" s="11"/>
      <c r="EHI12" s="11"/>
      <c r="EHJ12" s="11"/>
      <c r="EHK12" s="11"/>
      <c r="EHL12" s="11"/>
      <c r="EHM12" s="11"/>
      <c r="EHN12" s="11"/>
      <c r="EHO12" s="11"/>
      <c r="EHP12" s="11"/>
      <c r="EHQ12" s="11"/>
      <c r="EHR12" s="11"/>
      <c r="EHS12" s="11"/>
      <c r="EHT12" s="11"/>
      <c r="EHU12" s="11"/>
      <c r="EHV12" s="11"/>
      <c r="EHW12" s="11"/>
      <c r="EHX12" s="11"/>
      <c r="EHY12" s="11"/>
      <c r="EHZ12" s="11"/>
      <c r="EIA12" s="11"/>
      <c r="EIB12" s="11"/>
      <c r="EIC12" s="11"/>
      <c r="EID12" s="11"/>
      <c r="EIE12" s="11"/>
      <c r="EIF12" s="11"/>
      <c r="EIG12" s="11"/>
      <c r="EIH12" s="11"/>
      <c r="EII12" s="11"/>
      <c r="EIJ12" s="11"/>
      <c r="EIK12" s="11"/>
      <c r="EIL12" s="11"/>
      <c r="EIM12" s="11"/>
      <c r="EIN12" s="11"/>
      <c r="EIO12" s="11"/>
      <c r="EIP12" s="11"/>
      <c r="EIQ12" s="11"/>
      <c r="EIR12" s="11"/>
      <c r="EIS12" s="11"/>
      <c r="EIT12" s="11"/>
      <c r="EIU12" s="11"/>
      <c r="EIV12" s="11"/>
      <c r="EIW12" s="11"/>
      <c r="EIX12" s="11"/>
      <c r="EIY12" s="11"/>
      <c r="EIZ12" s="11"/>
      <c r="EJA12" s="11"/>
      <c r="EJB12" s="11"/>
      <c r="EJC12" s="11"/>
      <c r="EJD12" s="11"/>
      <c r="EJE12" s="11"/>
      <c r="EJF12" s="11"/>
      <c r="EJG12" s="11"/>
      <c r="EJH12" s="11"/>
      <c r="EJI12" s="11"/>
      <c r="EJJ12" s="11"/>
      <c r="EJK12" s="11"/>
      <c r="EJL12" s="11"/>
      <c r="EJM12" s="11"/>
      <c r="EJN12" s="11"/>
      <c r="EJO12" s="11"/>
      <c r="EJP12" s="11"/>
      <c r="EJQ12" s="11"/>
      <c r="EJR12" s="11"/>
      <c r="EJS12" s="11"/>
      <c r="EJT12" s="11"/>
      <c r="EJU12" s="11"/>
      <c r="EJV12" s="11"/>
      <c r="EJW12" s="11"/>
      <c r="EJX12" s="11"/>
      <c r="EJY12" s="11"/>
      <c r="EJZ12" s="11"/>
      <c r="EKA12" s="11"/>
      <c r="EKB12" s="11"/>
      <c r="EKC12" s="11"/>
      <c r="EKD12" s="11"/>
      <c r="EKE12" s="11"/>
      <c r="EKF12" s="11"/>
      <c r="EKG12" s="11"/>
      <c r="EKH12" s="11"/>
      <c r="EKI12" s="11"/>
      <c r="EKJ12" s="11"/>
      <c r="EKK12" s="11"/>
      <c r="EKL12" s="11"/>
      <c r="EKM12" s="11"/>
      <c r="EKN12" s="11"/>
      <c r="EKO12" s="11"/>
      <c r="EKP12" s="11"/>
      <c r="EKQ12" s="11"/>
      <c r="EKR12" s="11"/>
      <c r="EKS12" s="11"/>
      <c r="EKT12" s="11"/>
      <c r="EKU12" s="11"/>
      <c r="EKV12" s="11"/>
      <c r="EKW12" s="11"/>
      <c r="EKX12" s="11"/>
      <c r="EKY12" s="11"/>
      <c r="EKZ12" s="11"/>
      <c r="ELA12" s="11"/>
      <c r="ELB12" s="11"/>
      <c r="ELC12" s="11"/>
      <c r="ELD12" s="11"/>
      <c r="ELE12" s="11"/>
      <c r="ELF12" s="11"/>
      <c r="ELG12" s="11"/>
      <c r="ELH12" s="11"/>
      <c r="ELI12" s="11"/>
      <c r="ELJ12" s="11"/>
      <c r="ELK12" s="11"/>
      <c r="ELL12" s="11"/>
      <c r="ELM12" s="11"/>
      <c r="ELN12" s="11"/>
      <c r="ELO12" s="11"/>
      <c r="ELP12" s="11"/>
      <c r="ELQ12" s="11"/>
      <c r="ELR12" s="11"/>
      <c r="ELS12" s="11"/>
      <c r="ELT12" s="11"/>
      <c r="ELU12" s="11"/>
    </row>
    <row r="13" spans="1:3713" s="20" customFormat="1">
      <c r="A13" s="11"/>
      <c r="B13" s="60" t="s">
        <v>76</v>
      </c>
      <c r="C13" s="364">
        <v>66200</v>
      </c>
      <c r="D13" s="161">
        <v>0</v>
      </c>
      <c r="E13" s="161">
        <v>5</v>
      </c>
      <c r="F13" s="161">
        <v>0.1</v>
      </c>
      <c r="G13" s="161" t="s">
        <v>1117</v>
      </c>
      <c r="H13" s="161" t="s">
        <v>189</v>
      </c>
      <c r="I13" s="161" t="s">
        <v>189</v>
      </c>
      <c r="J13" s="161" t="s">
        <v>189</v>
      </c>
      <c r="K13" s="11"/>
      <c r="L13" s="11"/>
      <c r="M13" s="11"/>
      <c r="N13" s="11"/>
      <c r="O13" s="11"/>
      <c r="P13" s="11"/>
      <c r="Q13" s="11"/>
      <c r="R13" s="11"/>
      <c r="S13" s="417"/>
      <c r="T13" s="35"/>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1"/>
      <c r="GC13" s="11"/>
      <c r="GD13" s="11"/>
      <c r="GE13" s="11"/>
      <c r="GF13" s="11"/>
      <c r="GG13" s="11"/>
      <c r="GH13" s="11"/>
      <c r="GI13" s="11"/>
      <c r="GJ13" s="11"/>
      <c r="GK13" s="11"/>
      <c r="GL13" s="11"/>
      <c r="GM13" s="11"/>
      <c r="GN13" s="11"/>
      <c r="GO13" s="11"/>
      <c r="GP13" s="11"/>
      <c r="GQ13" s="11"/>
      <c r="GR13" s="11"/>
      <c r="GS13" s="11"/>
      <c r="GT13" s="11"/>
      <c r="GU13" s="11"/>
      <c r="GV13" s="11"/>
      <c r="GW13" s="11"/>
      <c r="GX13" s="11"/>
      <c r="GY13" s="11"/>
      <c r="GZ13" s="11"/>
      <c r="HA13" s="11"/>
      <c r="HB13" s="11"/>
      <c r="HC13" s="11"/>
      <c r="HD13" s="11"/>
      <c r="HE13" s="11"/>
      <c r="HF13" s="11"/>
      <c r="HG13" s="11"/>
      <c r="HH13" s="11"/>
      <c r="HI13" s="11"/>
      <c r="HJ13" s="11"/>
      <c r="HK13" s="11"/>
      <c r="HL13" s="11"/>
      <c r="HM13" s="11"/>
      <c r="HN13" s="11"/>
      <c r="HO13" s="11"/>
      <c r="HP13" s="11"/>
      <c r="HQ13" s="11"/>
      <c r="HR13" s="11"/>
      <c r="HS13" s="11"/>
      <c r="HT13" s="11"/>
      <c r="HU13" s="11"/>
      <c r="HV13" s="11"/>
      <c r="HW13" s="11"/>
      <c r="HX13" s="11"/>
      <c r="HY13" s="11"/>
      <c r="HZ13" s="11"/>
      <c r="IA13" s="11"/>
      <c r="IB13" s="11"/>
      <c r="IC13" s="11"/>
      <c r="ID13" s="11"/>
      <c r="IE13" s="11"/>
      <c r="IF13" s="11"/>
      <c r="IG13" s="11"/>
      <c r="IH13" s="11"/>
      <c r="II13" s="11"/>
      <c r="IJ13" s="11"/>
      <c r="IK13" s="11"/>
      <c r="IL13" s="11"/>
      <c r="IM13" s="11"/>
      <c r="IN13" s="11"/>
      <c r="IO13" s="11"/>
      <c r="IP13" s="11"/>
      <c r="IQ13" s="11"/>
      <c r="IR13" s="11"/>
      <c r="IS13" s="11"/>
      <c r="IT13" s="11"/>
      <c r="IU13" s="11"/>
      <c r="IV13" s="11"/>
      <c r="IW13" s="11"/>
      <c r="IX13" s="11"/>
      <c r="IY13" s="11"/>
      <c r="IZ13" s="11"/>
      <c r="JA13" s="11"/>
      <c r="JB13" s="11"/>
      <c r="JC13" s="11"/>
      <c r="JD13" s="11"/>
      <c r="JE13" s="11"/>
      <c r="JF13" s="11"/>
      <c r="JG13" s="11"/>
      <c r="JH13" s="11"/>
      <c r="JI13" s="11"/>
      <c r="JJ13" s="11"/>
      <c r="JK13" s="11"/>
      <c r="JL13" s="11"/>
      <c r="JM13" s="11"/>
      <c r="JN13" s="11"/>
      <c r="JO13" s="11"/>
      <c r="JP13" s="11"/>
      <c r="JQ13" s="11"/>
      <c r="JR13" s="11"/>
      <c r="JS13" s="11"/>
      <c r="JT13" s="11"/>
      <c r="JU13" s="11"/>
      <c r="JV13" s="11"/>
      <c r="JW13" s="11"/>
      <c r="JX13" s="11"/>
      <c r="JY13" s="11"/>
      <c r="JZ13" s="11"/>
      <c r="KA13" s="11"/>
      <c r="KB13" s="11"/>
      <c r="KC13" s="11"/>
      <c r="KD13" s="11"/>
      <c r="KE13" s="11"/>
      <c r="KF13" s="11"/>
      <c r="KG13" s="11"/>
      <c r="KH13" s="11"/>
      <c r="KI13" s="11"/>
      <c r="KJ13" s="11"/>
      <c r="KK13" s="11"/>
      <c r="KL13" s="11"/>
      <c r="KM13" s="11"/>
      <c r="KN13" s="11"/>
      <c r="KO13" s="11"/>
      <c r="KP13" s="11"/>
      <c r="KQ13" s="11"/>
      <c r="KR13" s="11"/>
      <c r="KS13" s="11"/>
      <c r="KT13" s="11"/>
      <c r="KU13" s="11"/>
      <c r="KV13" s="11"/>
      <c r="KW13" s="11"/>
      <c r="KX13" s="11"/>
      <c r="KY13" s="11"/>
      <c r="KZ13" s="11"/>
      <c r="LA13" s="11"/>
      <c r="LB13" s="11"/>
      <c r="LC13" s="11"/>
      <c r="LD13" s="11"/>
      <c r="LE13" s="11"/>
      <c r="LF13" s="11"/>
      <c r="LG13" s="11"/>
      <c r="LH13" s="11"/>
      <c r="LI13" s="11"/>
      <c r="LJ13" s="11"/>
      <c r="LK13" s="11"/>
      <c r="LL13" s="11"/>
      <c r="LM13" s="11"/>
      <c r="LN13" s="11"/>
      <c r="LO13" s="11"/>
      <c r="LP13" s="11"/>
      <c r="LQ13" s="11"/>
      <c r="LR13" s="11"/>
      <c r="LS13" s="11"/>
      <c r="LT13" s="11"/>
      <c r="LU13" s="11"/>
      <c r="LV13" s="11"/>
      <c r="LW13" s="11"/>
      <c r="LX13" s="11"/>
      <c r="LY13" s="11"/>
      <c r="LZ13" s="11"/>
      <c r="MA13" s="11"/>
      <c r="MB13" s="11"/>
      <c r="MC13" s="11"/>
      <c r="MD13" s="11"/>
      <c r="ME13" s="11"/>
      <c r="MF13" s="11"/>
      <c r="MG13" s="11"/>
      <c r="MH13" s="11"/>
      <c r="MI13" s="11"/>
      <c r="MJ13" s="11"/>
      <c r="MK13" s="11"/>
      <c r="ML13" s="11"/>
      <c r="MM13" s="11"/>
      <c r="MN13" s="11"/>
      <c r="MO13" s="11"/>
      <c r="MP13" s="11"/>
      <c r="MQ13" s="11"/>
      <c r="MR13" s="11"/>
      <c r="MS13" s="11"/>
      <c r="MT13" s="11"/>
      <c r="MU13" s="11"/>
      <c r="MV13" s="11"/>
      <c r="MW13" s="11"/>
      <c r="MX13" s="11"/>
      <c r="MY13" s="11"/>
      <c r="MZ13" s="11"/>
      <c r="NA13" s="11"/>
      <c r="NB13" s="11"/>
      <c r="NC13" s="11"/>
      <c r="ND13" s="11"/>
      <c r="NE13" s="11"/>
      <c r="NF13" s="11"/>
      <c r="NG13" s="11"/>
      <c r="NH13" s="11"/>
      <c r="NI13" s="11"/>
      <c r="NJ13" s="11"/>
      <c r="NK13" s="11"/>
      <c r="NL13" s="11"/>
      <c r="NM13" s="11"/>
      <c r="NN13" s="11"/>
      <c r="NO13" s="11"/>
      <c r="NP13" s="11"/>
      <c r="NQ13" s="11"/>
      <c r="NR13" s="11"/>
      <c r="NS13" s="11"/>
      <c r="NT13" s="11"/>
      <c r="NU13" s="11"/>
      <c r="NV13" s="11"/>
      <c r="NW13" s="11"/>
      <c r="NX13" s="11"/>
      <c r="NY13" s="11"/>
      <c r="NZ13" s="11"/>
      <c r="OA13" s="11"/>
      <c r="OB13" s="11"/>
      <c r="OC13" s="11"/>
      <c r="OD13" s="11"/>
      <c r="OE13" s="11"/>
      <c r="OF13" s="11"/>
      <c r="OG13" s="11"/>
      <c r="OH13" s="11"/>
      <c r="OI13" s="11"/>
      <c r="OJ13" s="11"/>
      <c r="OK13" s="11"/>
      <c r="OL13" s="11"/>
      <c r="OM13" s="11"/>
      <c r="ON13" s="11"/>
      <c r="OO13" s="11"/>
      <c r="OP13" s="11"/>
      <c r="OQ13" s="11"/>
      <c r="OR13" s="11"/>
      <c r="OS13" s="11"/>
      <c r="OT13" s="11"/>
      <c r="OU13" s="11"/>
      <c r="OV13" s="11"/>
      <c r="OW13" s="11"/>
      <c r="OX13" s="11"/>
      <c r="OY13" s="11"/>
      <c r="OZ13" s="11"/>
      <c r="PA13" s="11"/>
      <c r="PB13" s="11"/>
      <c r="PC13" s="11"/>
      <c r="PD13" s="11"/>
      <c r="PE13" s="11"/>
      <c r="PF13" s="11"/>
      <c r="PG13" s="11"/>
      <c r="PH13" s="11"/>
      <c r="PI13" s="11"/>
      <c r="PJ13" s="11"/>
      <c r="PK13" s="11"/>
      <c r="PL13" s="11"/>
      <c r="PM13" s="11"/>
      <c r="PN13" s="11"/>
      <c r="PO13" s="11"/>
      <c r="PP13" s="11"/>
      <c r="PQ13" s="11"/>
      <c r="PR13" s="11"/>
      <c r="PS13" s="11"/>
      <c r="PT13" s="11"/>
      <c r="PU13" s="11"/>
      <c r="PV13" s="11"/>
      <c r="PW13" s="11"/>
      <c r="PX13" s="11"/>
      <c r="PY13" s="11"/>
      <c r="PZ13" s="11"/>
      <c r="QA13" s="11"/>
      <c r="QB13" s="11"/>
      <c r="QC13" s="11"/>
      <c r="QD13" s="11"/>
      <c r="QE13" s="11"/>
      <c r="QF13" s="11"/>
      <c r="QG13" s="11"/>
      <c r="QH13" s="11"/>
      <c r="QI13" s="11"/>
      <c r="QJ13" s="11"/>
      <c r="QK13" s="11"/>
      <c r="QL13" s="11"/>
      <c r="QM13" s="11"/>
      <c r="QN13" s="11"/>
      <c r="QO13" s="11"/>
      <c r="QP13" s="11"/>
      <c r="QQ13" s="11"/>
      <c r="QR13" s="11"/>
      <c r="QS13" s="11"/>
      <c r="QT13" s="11"/>
      <c r="QU13" s="11"/>
      <c r="QV13" s="11"/>
      <c r="QW13" s="11"/>
      <c r="QX13" s="11"/>
      <c r="QY13" s="11"/>
      <c r="QZ13" s="11"/>
      <c r="RA13" s="11"/>
      <c r="RB13" s="11"/>
      <c r="RC13" s="11"/>
      <c r="RD13" s="11"/>
      <c r="RE13" s="11"/>
      <c r="RF13" s="11"/>
      <c r="RG13" s="11"/>
      <c r="RH13" s="11"/>
      <c r="RI13" s="11"/>
      <c r="RJ13" s="11"/>
      <c r="RK13" s="11"/>
      <c r="RL13" s="11"/>
      <c r="RM13" s="11"/>
      <c r="RN13" s="11"/>
      <c r="RO13" s="11"/>
      <c r="RP13" s="11"/>
      <c r="RQ13" s="11"/>
      <c r="RR13" s="11"/>
      <c r="RS13" s="11"/>
      <c r="RT13" s="11"/>
      <c r="RU13" s="11"/>
      <c r="RV13" s="11"/>
      <c r="RW13" s="11"/>
      <c r="RX13" s="11"/>
      <c r="RY13" s="11"/>
      <c r="RZ13" s="11"/>
      <c r="SA13" s="11"/>
      <c r="SB13" s="11"/>
      <c r="SC13" s="11"/>
      <c r="SD13" s="11"/>
      <c r="SE13" s="11"/>
      <c r="SF13" s="11"/>
      <c r="SG13" s="11"/>
      <c r="SH13" s="11"/>
      <c r="SI13" s="11"/>
      <c r="SJ13" s="11"/>
      <c r="SK13" s="11"/>
      <c r="SL13" s="11"/>
      <c r="SM13" s="11"/>
      <c r="SN13" s="11"/>
      <c r="SO13" s="11"/>
      <c r="SP13" s="11"/>
      <c r="SQ13" s="11"/>
      <c r="SR13" s="11"/>
      <c r="SS13" s="11"/>
      <c r="ST13" s="11"/>
      <c r="SU13" s="11"/>
      <c r="SV13" s="11"/>
      <c r="SW13" s="11"/>
      <c r="SX13" s="11"/>
      <c r="SY13" s="11"/>
      <c r="SZ13" s="11"/>
      <c r="TA13" s="11"/>
      <c r="TB13" s="11"/>
      <c r="TC13" s="11"/>
      <c r="TD13" s="11"/>
      <c r="TE13" s="11"/>
      <c r="TF13" s="11"/>
      <c r="TG13" s="11"/>
      <c r="TH13" s="11"/>
      <c r="TI13" s="11"/>
      <c r="TJ13" s="11"/>
      <c r="TK13" s="11"/>
      <c r="TL13" s="11"/>
      <c r="TM13" s="11"/>
      <c r="TN13" s="11"/>
      <c r="TO13" s="11"/>
      <c r="TP13" s="11"/>
      <c r="TQ13" s="11"/>
      <c r="TR13" s="11"/>
      <c r="TS13" s="11"/>
      <c r="TT13" s="11"/>
      <c r="TU13" s="11"/>
      <c r="TV13" s="11"/>
      <c r="TW13" s="11"/>
      <c r="TX13" s="11"/>
      <c r="TY13" s="11"/>
      <c r="TZ13" s="11"/>
      <c r="UA13" s="11"/>
      <c r="UB13" s="11"/>
      <c r="UC13" s="11"/>
      <c r="UD13" s="11"/>
      <c r="UE13" s="11"/>
      <c r="UF13" s="11"/>
      <c r="UG13" s="11"/>
      <c r="UH13" s="11"/>
      <c r="UI13" s="11"/>
      <c r="UJ13" s="11"/>
      <c r="UK13" s="11"/>
      <c r="UL13" s="11"/>
      <c r="UM13" s="11"/>
      <c r="UN13" s="11"/>
      <c r="UO13" s="11"/>
      <c r="UP13" s="11"/>
      <c r="UQ13" s="11"/>
      <c r="UR13" s="11"/>
      <c r="US13" s="11"/>
      <c r="UT13" s="11"/>
      <c r="UU13" s="11"/>
      <c r="UV13" s="11"/>
      <c r="UW13" s="11"/>
      <c r="UX13" s="11"/>
      <c r="UY13" s="11"/>
      <c r="UZ13" s="11"/>
      <c r="VA13" s="11"/>
      <c r="VB13" s="11"/>
      <c r="VC13" s="11"/>
      <c r="VD13" s="11"/>
      <c r="VE13" s="11"/>
      <c r="VF13" s="11"/>
      <c r="VG13" s="11"/>
      <c r="VH13" s="11"/>
      <c r="VI13" s="11"/>
      <c r="VJ13" s="11"/>
      <c r="VK13" s="11"/>
      <c r="VL13" s="11"/>
      <c r="VM13" s="11"/>
      <c r="VN13" s="11"/>
      <c r="VO13" s="11"/>
      <c r="VP13" s="11"/>
      <c r="VQ13" s="11"/>
      <c r="VR13" s="11"/>
      <c r="VS13" s="11"/>
      <c r="VT13" s="11"/>
      <c r="VU13" s="11"/>
      <c r="VV13" s="11"/>
      <c r="VW13" s="11"/>
      <c r="VX13" s="11"/>
      <c r="VY13" s="11"/>
      <c r="VZ13" s="11"/>
      <c r="WA13" s="11"/>
      <c r="WB13" s="11"/>
      <c r="WC13" s="11"/>
      <c r="WD13" s="11"/>
      <c r="WE13" s="11"/>
      <c r="WF13" s="11"/>
      <c r="WG13" s="11"/>
      <c r="WH13" s="11"/>
      <c r="WI13" s="11"/>
      <c r="WJ13" s="11"/>
      <c r="WK13" s="11"/>
      <c r="WL13" s="11"/>
      <c r="WM13" s="11"/>
      <c r="WN13" s="11"/>
      <c r="WO13" s="11"/>
      <c r="WP13" s="11"/>
      <c r="WQ13" s="11"/>
      <c r="WR13" s="11"/>
      <c r="WS13" s="11"/>
      <c r="WT13" s="11"/>
      <c r="WU13" s="11"/>
      <c r="WV13" s="11"/>
      <c r="WW13" s="11"/>
      <c r="WX13" s="11"/>
      <c r="WY13" s="11"/>
      <c r="WZ13" s="11"/>
      <c r="XA13" s="11"/>
      <c r="XB13" s="11"/>
      <c r="XC13" s="11"/>
      <c r="XD13" s="11"/>
      <c r="XE13" s="11"/>
      <c r="XF13" s="11"/>
      <c r="XG13" s="11"/>
      <c r="XH13" s="11"/>
      <c r="XI13" s="11"/>
      <c r="XJ13" s="11"/>
      <c r="XK13" s="11"/>
      <c r="XL13" s="11"/>
      <c r="XM13" s="11"/>
      <c r="XN13" s="11"/>
      <c r="XO13" s="11"/>
      <c r="XP13" s="11"/>
      <c r="XQ13" s="11"/>
      <c r="XR13" s="11"/>
      <c r="XS13" s="11"/>
      <c r="XT13" s="11"/>
      <c r="XU13" s="11"/>
      <c r="XV13" s="11"/>
      <c r="XW13" s="11"/>
      <c r="XX13" s="11"/>
      <c r="XY13" s="11"/>
      <c r="XZ13" s="11"/>
      <c r="YA13" s="11"/>
      <c r="YB13" s="11"/>
      <c r="YC13" s="11"/>
      <c r="YD13" s="11"/>
      <c r="YE13" s="11"/>
      <c r="YF13" s="11"/>
      <c r="YG13" s="11"/>
      <c r="YH13" s="11"/>
      <c r="YI13" s="11"/>
      <c r="YJ13" s="11"/>
      <c r="YK13" s="11"/>
      <c r="YL13" s="11"/>
      <c r="YM13" s="11"/>
      <c r="YN13" s="11"/>
      <c r="YO13" s="11"/>
      <c r="YP13" s="11"/>
      <c r="YQ13" s="11"/>
      <c r="YR13" s="11"/>
      <c r="YS13" s="11"/>
      <c r="YT13" s="11"/>
      <c r="YU13" s="11"/>
      <c r="YV13" s="11"/>
      <c r="YW13" s="11"/>
      <c r="YX13" s="11"/>
      <c r="YY13" s="11"/>
      <c r="YZ13" s="11"/>
      <c r="ZA13" s="11"/>
      <c r="ZB13" s="11"/>
      <c r="ZC13" s="11"/>
      <c r="ZD13" s="11"/>
      <c r="ZE13" s="11"/>
      <c r="ZF13" s="11"/>
      <c r="ZG13" s="11"/>
      <c r="ZH13" s="11"/>
      <c r="ZI13" s="11"/>
      <c r="ZJ13" s="11"/>
      <c r="ZK13" s="11"/>
      <c r="ZL13" s="11"/>
      <c r="ZM13" s="11"/>
      <c r="ZN13" s="11"/>
      <c r="ZO13" s="11"/>
      <c r="ZP13" s="11"/>
      <c r="ZQ13" s="11"/>
      <c r="ZR13" s="11"/>
      <c r="ZS13" s="11"/>
      <c r="ZT13" s="11"/>
      <c r="ZU13" s="11"/>
      <c r="ZV13" s="11"/>
      <c r="ZW13" s="11"/>
      <c r="ZX13" s="11"/>
      <c r="ZY13" s="11"/>
      <c r="ZZ13" s="11"/>
      <c r="AAA13" s="11"/>
      <c r="AAB13" s="11"/>
      <c r="AAC13" s="11"/>
      <c r="AAD13" s="11"/>
      <c r="AAE13" s="11"/>
      <c r="AAF13" s="11"/>
      <c r="AAG13" s="11"/>
      <c r="AAH13" s="11"/>
      <c r="AAI13" s="11"/>
      <c r="AAJ13" s="11"/>
      <c r="AAK13" s="11"/>
      <c r="AAL13" s="11"/>
      <c r="AAM13" s="11"/>
      <c r="AAN13" s="11"/>
      <c r="AAO13" s="11"/>
      <c r="AAP13" s="11"/>
      <c r="AAQ13" s="11"/>
      <c r="AAR13" s="11"/>
      <c r="AAS13" s="11"/>
      <c r="AAT13" s="11"/>
      <c r="AAU13" s="11"/>
      <c r="AAV13" s="11"/>
      <c r="AAW13" s="11"/>
      <c r="AAX13" s="11"/>
      <c r="AAY13" s="11"/>
      <c r="AAZ13" s="11"/>
      <c r="ABA13" s="11"/>
      <c r="ABB13" s="11"/>
      <c r="ABC13" s="11"/>
      <c r="ABD13" s="11"/>
      <c r="ABE13" s="11"/>
      <c r="ABF13" s="11"/>
      <c r="ABG13" s="11"/>
      <c r="ABH13" s="11"/>
      <c r="ABI13" s="11"/>
      <c r="ABJ13" s="11"/>
      <c r="ABK13" s="11"/>
      <c r="ABL13" s="11"/>
      <c r="ABM13" s="11"/>
      <c r="ABN13" s="11"/>
      <c r="ABO13" s="11"/>
      <c r="ABP13" s="11"/>
      <c r="ABQ13" s="11"/>
      <c r="ABR13" s="11"/>
      <c r="ABS13" s="11"/>
      <c r="ABT13" s="11"/>
      <c r="ABU13" s="11"/>
      <c r="ABV13" s="11"/>
      <c r="ABW13" s="11"/>
      <c r="ABX13" s="11"/>
      <c r="ABY13" s="11"/>
      <c r="ABZ13" s="11"/>
      <c r="ACA13" s="11"/>
      <c r="ACB13" s="11"/>
      <c r="ACC13" s="11"/>
      <c r="ACD13" s="11"/>
      <c r="ACE13" s="11"/>
      <c r="ACF13" s="11"/>
      <c r="ACG13" s="11"/>
      <c r="ACH13" s="11"/>
      <c r="ACI13" s="11"/>
      <c r="ACJ13" s="11"/>
      <c r="ACK13" s="11"/>
      <c r="ACL13" s="11"/>
      <c r="ACM13" s="11"/>
      <c r="ACN13" s="11"/>
      <c r="ACO13" s="11"/>
      <c r="ACP13" s="11"/>
      <c r="ACQ13" s="11"/>
      <c r="ACR13" s="11"/>
      <c r="ACS13" s="11"/>
      <c r="ACT13" s="11"/>
      <c r="ACU13" s="11"/>
      <c r="ACV13" s="11"/>
      <c r="ACW13" s="11"/>
      <c r="ACX13" s="11"/>
      <c r="ACY13" s="11"/>
      <c r="ACZ13" s="11"/>
      <c r="ADA13" s="11"/>
      <c r="ADB13" s="11"/>
      <c r="ADC13" s="11"/>
      <c r="ADD13" s="11"/>
      <c r="ADE13" s="11"/>
      <c r="ADF13" s="11"/>
      <c r="ADG13" s="11"/>
      <c r="ADH13" s="11"/>
      <c r="ADI13" s="11"/>
      <c r="ADJ13" s="11"/>
      <c r="ADK13" s="11"/>
      <c r="ADL13" s="11"/>
      <c r="ADM13" s="11"/>
      <c r="ADN13" s="11"/>
      <c r="ADO13" s="11"/>
      <c r="ADP13" s="11"/>
      <c r="ADQ13" s="11"/>
      <c r="ADR13" s="11"/>
      <c r="ADS13" s="11"/>
      <c r="ADT13" s="11"/>
      <c r="ADU13" s="11"/>
      <c r="ADV13" s="11"/>
      <c r="ADW13" s="11"/>
      <c r="ADX13" s="11"/>
      <c r="ADY13" s="11"/>
      <c r="ADZ13" s="11"/>
      <c r="AEA13" s="11"/>
      <c r="AEB13" s="11"/>
      <c r="AEC13" s="11"/>
      <c r="AED13" s="11"/>
      <c r="AEE13" s="11"/>
      <c r="AEF13" s="11"/>
      <c r="AEG13" s="11"/>
      <c r="AEH13" s="11"/>
      <c r="AEI13" s="11"/>
      <c r="AEJ13" s="11"/>
      <c r="AEK13" s="11"/>
      <c r="AEL13" s="11"/>
      <c r="AEM13" s="11"/>
      <c r="AEN13" s="11"/>
      <c r="AEO13" s="11"/>
      <c r="AEP13" s="11"/>
      <c r="AEQ13" s="11"/>
      <c r="AER13" s="11"/>
      <c r="AES13" s="11"/>
      <c r="AET13" s="11"/>
      <c r="AEU13" s="11"/>
      <c r="AEV13" s="11"/>
      <c r="AEW13" s="11"/>
      <c r="AEX13" s="11"/>
      <c r="AEY13" s="11"/>
      <c r="AEZ13" s="11"/>
      <c r="AFA13" s="11"/>
      <c r="AFB13" s="11"/>
      <c r="AFC13" s="11"/>
      <c r="AFD13" s="11"/>
      <c r="AFE13" s="11"/>
      <c r="AFF13" s="11"/>
      <c r="AFG13" s="11"/>
      <c r="AFH13" s="11"/>
      <c r="AFI13" s="11"/>
      <c r="AFJ13" s="11"/>
      <c r="AFK13" s="11"/>
      <c r="AFL13" s="11"/>
      <c r="AFM13" s="11"/>
      <c r="AFN13" s="11"/>
      <c r="AFO13" s="11"/>
      <c r="AFP13" s="11"/>
      <c r="AFQ13" s="11"/>
      <c r="AFR13" s="11"/>
      <c r="AFS13" s="11"/>
      <c r="AFT13" s="11"/>
      <c r="AFU13" s="11"/>
      <c r="AFV13" s="11"/>
      <c r="AFW13" s="11"/>
      <c r="AFX13" s="11"/>
      <c r="AFY13" s="11"/>
      <c r="AFZ13" s="11"/>
      <c r="AGA13" s="11"/>
      <c r="AGB13" s="11"/>
      <c r="AGC13" s="11"/>
      <c r="AGD13" s="11"/>
      <c r="AGE13" s="11"/>
      <c r="AGF13" s="11"/>
      <c r="AGG13" s="11"/>
      <c r="AGH13" s="11"/>
      <c r="AGI13" s="11"/>
      <c r="AGJ13" s="11"/>
      <c r="AGK13" s="11"/>
      <c r="AGL13" s="11"/>
      <c r="AGM13" s="11"/>
      <c r="AGN13" s="11"/>
      <c r="AGO13" s="11"/>
      <c r="AGP13" s="11"/>
      <c r="AGQ13" s="11"/>
      <c r="AGR13" s="11"/>
      <c r="AGS13" s="11"/>
      <c r="AGT13" s="11"/>
      <c r="AGU13" s="11"/>
      <c r="AGV13" s="11"/>
      <c r="AGW13" s="11"/>
      <c r="AGX13" s="11"/>
      <c r="AGY13" s="11"/>
      <c r="AGZ13" s="11"/>
      <c r="AHA13" s="11"/>
      <c r="AHB13" s="11"/>
      <c r="AHC13" s="11"/>
      <c r="AHD13" s="11"/>
      <c r="AHE13" s="11"/>
      <c r="AHF13" s="11"/>
      <c r="AHG13" s="11"/>
      <c r="AHH13" s="11"/>
      <c r="AHI13" s="11"/>
      <c r="AHJ13" s="11"/>
      <c r="AHK13" s="11"/>
      <c r="AHL13" s="11"/>
      <c r="AHM13" s="11"/>
      <c r="AHN13" s="11"/>
      <c r="AHO13" s="11"/>
      <c r="AHP13" s="11"/>
      <c r="AHQ13" s="11"/>
      <c r="AHR13" s="11"/>
      <c r="AHS13" s="11"/>
      <c r="AHT13" s="11"/>
      <c r="AHU13" s="11"/>
      <c r="AHV13" s="11"/>
      <c r="AHW13" s="11"/>
      <c r="AHX13" s="11"/>
      <c r="AHY13" s="11"/>
      <c r="AHZ13" s="11"/>
      <c r="AIA13" s="11"/>
      <c r="AIB13" s="11"/>
      <c r="AIC13" s="11"/>
      <c r="AID13" s="11"/>
      <c r="AIE13" s="11"/>
      <c r="AIF13" s="11"/>
      <c r="AIG13" s="11"/>
      <c r="AIH13" s="11"/>
      <c r="AII13" s="11"/>
      <c r="AIJ13" s="11"/>
      <c r="AIK13" s="11"/>
      <c r="AIL13" s="11"/>
      <c r="AIM13" s="11"/>
      <c r="AIN13" s="11"/>
      <c r="AIO13" s="11"/>
      <c r="AIP13" s="11"/>
      <c r="AIQ13" s="11"/>
      <c r="AIR13" s="11"/>
      <c r="AIS13" s="11"/>
      <c r="AIT13" s="11"/>
      <c r="AIU13" s="11"/>
      <c r="AIV13" s="11"/>
      <c r="AIW13" s="11"/>
      <c r="AIX13" s="11"/>
      <c r="AIY13" s="11"/>
      <c r="AIZ13" s="11"/>
      <c r="AJA13" s="11"/>
      <c r="AJB13" s="11"/>
      <c r="AJC13" s="11"/>
      <c r="AJD13" s="11"/>
      <c r="AJE13" s="11"/>
      <c r="AJF13" s="11"/>
      <c r="AJG13" s="11"/>
      <c r="AJH13" s="11"/>
      <c r="AJI13" s="11"/>
      <c r="AJJ13" s="11"/>
      <c r="AJK13" s="11"/>
      <c r="AJL13" s="11"/>
      <c r="AJM13" s="11"/>
      <c r="AJN13" s="11"/>
      <c r="AJO13" s="11"/>
      <c r="AJP13" s="11"/>
      <c r="AJQ13" s="11"/>
      <c r="AJR13" s="11"/>
      <c r="AJS13" s="11"/>
      <c r="AJT13" s="11"/>
      <c r="AJU13" s="11"/>
      <c r="AJV13" s="11"/>
      <c r="AJW13" s="11"/>
      <c r="AJX13" s="11"/>
      <c r="AJY13" s="11"/>
      <c r="AJZ13" s="11"/>
      <c r="AKA13" s="11"/>
      <c r="AKB13" s="11"/>
      <c r="AKC13" s="11"/>
      <c r="AKD13" s="11"/>
      <c r="AKE13" s="11"/>
      <c r="AKF13" s="11"/>
      <c r="AKG13" s="11"/>
      <c r="AKH13" s="11"/>
      <c r="AKI13" s="11"/>
      <c r="AKJ13" s="11"/>
      <c r="AKK13" s="11"/>
      <c r="AKL13" s="11"/>
      <c r="AKM13" s="11"/>
      <c r="AKN13" s="11"/>
      <c r="AKO13" s="11"/>
      <c r="AKP13" s="11"/>
      <c r="AKQ13" s="11"/>
      <c r="AKR13" s="11"/>
      <c r="AKS13" s="11"/>
      <c r="AKT13" s="11"/>
      <c r="AKU13" s="11"/>
      <c r="AKV13" s="11"/>
      <c r="AKW13" s="11"/>
      <c r="AKX13" s="11"/>
      <c r="AKY13" s="11"/>
      <c r="AKZ13" s="11"/>
      <c r="ALA13" s="11"/>
      <c r="ALB13" s="11"/>
      <c r="ALC13" s="11"/>
      <c r="ALD13" s="11"/>
      <c r="ALE13" s="11"/>
      <c r="ALF13" s="11"/>
      <c r="ALG13" s="11"/>
      <c r="ALH13" s="11"/>
      <c r="ALI13" s="11"/>
      <c r="ALJ13" s="11"/>
      <c r="ALK13" s="11"/>
      <c r="ALL13" s="11"/>
      <c r="ALM13" s="11"/>
      <c r="ALN13" s="11"/>
      <c r="ALO13" s="11"/>
      <c r="ALP13" s="11"/>
      <c r="ALQ13" s="11"/>
      <c r="ALR13" s="11"/>
      <c r="ALS13" s="11"/>
      <c r="ALT13" s="11"/>
      <c r="ALU13" s="11"/>
      <c r="ALV13" s="11"/>
      <c r="ALW13" s="11"/>
      <c r="ALX13" s="11"/>
      <c r="ALY13" s="11"/>
      <c r="ALZ13" s="11"/>
      <c r="AMA13" s="11"/>
      <c r="AMB13" s="11"/>
      <c r="AMC13" s="11"/>
      <c r="AMD13" s="11"/>
      <c r="AME13" s="11"/>
      <c r="AMF13" s="11"/>
      <c r="AMG13" s="11"/>
      <c r="AMH13" s="11"/>
      <c r="AMI13" s="11"/>
      <c r="AMJ13" s="11"/>
      <c r="AMK13" s="11"/>
      <c r="AML13" s="11"/>
      <c r="AMM13" s="11"/>
      <c r="AMN13" s="11"/>
      <c r="AMO13" s="11"/>
      <c r="AMP13" s="11"/>
      <c r="AMQ13" s="11"/>
      <c r="AMR13" s="11"/>
      <c r="AMS13" s="11"/>
      <c r="AMT13" s="11"/>
      <c r="AMU13" s="11"/>
      <c r="AMV13" s="11"/>
      <c r="AMW13" s="11"/>
      <c r="AMX13" s="11"/>
      <c r="AMY13" s="11"/>
      <c r="AMZ13" s="11"/>
      <c r="ANA13" s="11"/>
      <c r="ANB13" s="11"/>
      <c r="ANC13" s="11"/>
      <c r="AND13" s="11"/>
      <c r="ANE13" s="11"/>
      <c r="ANF13" s="11"/>
      <c r="ANG13" s="11"/>
      <c r="ANH13" s="11"/>
      <c r="ANI13" s="11"/>
      <c r="ANJ13" s="11"/>
      <c r="ANK13" s="11"/>
      <c r="ANL13" s="11"/>
      <c r="ANM13" s="11"/>
      <c r="ANN13" s="11"/>
      <c r="ANO13" s="11"/>
      <c r="ANP13" s="11"/>
      <c r="ANQ13" s="11"/>
      <c r="ANR13" s="11"/>
      <c r="ANS13" s="11"/>
      <c r="ANT13" s="11"/>
      <c r="ANU13" s="11"/>
      <c r="ANV13" s="11"/>
      <c r="ANW13" s="11"/>
      <c r="ANX13" s="11"/>
      <c r="ANY13" s="11"/>
      <c r="ANZ13" s="11"/>
      <c r="AOA13" s="11"/>
      <c r="AOB13" s="11"/>
      <c r="AOC13" s="11"/>
      <c r="AOD13" s="11"/>
      <c r="AOE13" s="11"/>
      <c r="AOF13" s="11"/>
      <c r="AOG13" s="11"/>
      <c r="AOH13" s="11"/>
      <c r="AOI13" s="11"/>
      <c r="AOJ13" s="11"/>
      <c r="AOK13" s="11"/>
      <c r="AOL13" s="11"/>
      <c r="AOM13" s="11"/>
      <c r="AON13" s="11"/>
      <c r="AOO13" s="11"/>
      <c r="AOP13" s="11"/>
      <c r="AOQ13" s="11"/>
      <c r="AOR13" s="11"/>
      <c r="AOS13" s="11"/>
      <c r="AOT13" s="11"/>
      <c r="AOU13" s="11"/>
      <c r="AOV13" s="11"/>
      <c r="AOW13" s="11"/>
      <c r="AOX13" s="11"/>
      <c r="AOY13" s="11"/>
      <c r="AOZ13" s="11"/>
      <c r="APA13" s="11"/>
      <c r="APB13" s="11"/>
      <c r="APC13" s="11"/>
      <c r="APD13" s="11"/>
      <c r="APE13" s="11"/>
      <c r="APF13" s="11"/>
      <c r="APG13" s="11"/>
      <c r="APH13" s="11"/>
      <c r="API13" s="11"/>
      <c r="APJ13" s="11"/>
      <c r="APK13" s="11"/>
      <c r="APL13" s="11"/>
      <c r="APM13" s="11"/>
      <c r="APN13" s="11"/>
      <c r="APO13" s="11"/>
      <c r="APP13" s="11"/>
      <c r="APQ13" s="11"/>
      <c r="APR13" s="11"/>
      <c r="APS13" s="11"/>
      <c r="APT13" s="11"/>
      <c r="APU13" s="11"/>
      <c r="APV13" s="11"/>
      <c r="APW13" s="11"/>
      <c r="APX13" s="11"/>
      <c r="APY13" s="11"/>
      <c r="APZ13" s="11"/>
      <c r="AQA13" s="11"/>
      <c r="AQB13" s="11"/>
      <c r="AQC13" s="11"/>
      <c r="AQD13" s="11"/>
      <c r="AQE13" s="11"/>
      <c r="AQF13" s="11"/>
      <c r="AQG13" s="11"/>
      <c r="AQH13" s="11"/>
      <c r="AQI13" s="11"/>
      <c r="AQJ13" s="11"/>
      <c r="AQK13" s="11"/>
      <c r="AQL13" s="11"/>
      <c r="AQM13" s="11"/>
      <c r="AQN13" s="11"/>
      <c r="AQO13" s="11"/>
      <c r="AQP13" s="11"/>
      <c r="AQQ13" s="11"/>
      <c r="AQR13" s="11"/>
      <c r="AQS13" s="11"/>
      <c r="AQT13" s="11"/>
      <c r="AQU13" s="11"/>
      <c r="AQV13" s="11"/>
      <c r="AQW13" s="11"/>
      <c r="AQX13" s="11"/>
      <c r="AQY13" s="11"/>
      <c r="AQZ13" s="11"/>
      <c r="ARA13" s="11"/>
      <c r="ARB13" s="11"/>
      <c r="ARC13" s="11"/>
      <c r="ARD13" s="11"/>
      <c r="ARE13" s="11"/>
      <c r="ARF13" s="11"/>
      <c r="ARG13" s="11"/>
      <c r="ARH13" s="11"/>
      <c r="ARI13" s="11"/>
      <c r="ARJ13" s="11"/>
      <c r="ARK13" s="11"/>
      <c r="ARL13" s="11"/>
      <c r="ARM13" s="11"/>
      <c r="ARN13" s="11"/>
      <c r="ARO13" s="11"/>
      <c r="ARP13" s="11"/>
      <c r="ARQ13" s="11"/>
      <c r="ARR13" s="11"/>
      <c r="ARS13" s="11"/>
      <c r="ART13" s="11"/>
      <c r="ARU13" s="11"/>
      <c r="ARV13" s="11"/>
      <c r="ARW13" s="11"/>
      <c r="ARX13" s="11"/>
      <c r="ARY13" s="11"/>
      <c r="ARZ13" s="11"/>
      <c r="ASA13" s="11"/>
      <c r="ASB13" s="11"/>
      <c r="ASC13" s="11"/>
      <c r="ASD13" s="11"/>
      <c r="ASE13" s="11"/>
      <c r="ASF13" s="11"/>
      <c r="ASG13" s="11"/>
      <c r="ASH13" s="11"/>
      <c r="ASI13" s="11"/>
      <c r="ASJ13" s="11"/>
      <c r="ASK13" s="11"/>
      <c r="ASL13" s="11"/>
      <c r="ASM13" s="11"/>
      <c r="ASN13" s="11"/>
      <c r="ASO13" s="11"/>
      <c r="ASP13" s="11"/>
      <c r="ASQ13" s="11"/>
      <c r="ASR13" s="11"/>
      <c r="ASS13" s="11"/>
      <c r="AST13" s="11"/>
      <c r="ASU13" s="11"/>
      <c r="ASV13" s="11"/>
      <c r="ASW13" s="11"/>
      <c r="ASX13" s="11"/>
      <c r="ASY13" s="11"/>
      <c r="ASZ13" s="11"/>
      <c r="ATA13" s="11"/>
      <c r="ATB13" s="11"/>
      <c r="ATC13" s="11"/>
      <c r="ATD13" s="11"/>
      <c r="ATE13" s="11"/>
      <c r="ATF13" s="11"/>
      <c r="ATG13" s="11"/>
      <c r="ATH13" s="11"/>
      <c r="ATI13" s="11"/>
      <c r="ATJ13" s="11"/>
      <c r="ATK13" s="11"/>
      <c r="ATL13" s="11"/>
      <c r="ATM13" s="11"/>
      <c r="ATN13" s="11"/>
      <c r="ATO13" s="11"/>
      <c r="ATP13" s="11"/>
      <c r="ATQ13" s="11"/>
      <c r="ATR13" s="11"/>
      <c r="ATS13" s="11"/>
      <c r="ATT13" s="11"/>
      <c r="ATU13" s="11"/>
      <c r="ATV13" s="11"/>
      <c r="ATW13" s="11"/>
      <c r="ATX13" s="11"/>
      <c r="ATY13" s="11"/>
      <c r="ATZ13" s="11"/>
      <c r="AUA13" s="11"/>
      <c r="AUB13" s="11"/>
      <c r="AUC13" s="11"/>
      <c r="AUD13" s="11"/>
      <c r="AUE13" s="11"/>
      <c r="AUF13" s="11"/>
      <c r="AUG13" s="11"/>
      <c r="AUH13" s="11"/>
      <c r="AUI13" s="11"/>
      <c r="AUJ13" s="11"/>
      <c r="AUK13" s="11"/>
      <c r="AUL13" s="11"/>
      <c r="AUM13" s="11"/>
      <c r="AUN13" s="11"/>
      <c r="AUO13" s="11"/>
      <c r="AUP13" s="11"/>
      <c r="AUQ13" s="11"/>
      <c r="AUR13" s="11"/>
      <c r="AUS13" s="11"/>
      <c r="AUT13" s="11"/>
      <c r="AUU13" s="11"/>
      <c r="AUV13" s="11"/>
      <c r="AUW13" s="11"/>
      <c r="AUX13" s="11"/>
      <c r="AUY13" s="11"/>
      <c r="AUZ13" s="11"/>
      <c r="AVA13" s="11"/>
      <c r="AVB13" s="11"/>
      <c r="AVC13" s="11"/>
      <c r="AVD13" s="11"/>
      <c r="AVE13" s="11"/>
      <c r="AVF13" s="11"/>
      <c r="AVG13" s="11"/>
      <c r="AVH13" s="11"/>
      <c r="AVI13" s="11"/>
      <c r="AVJ13" s="11"/>
      <c r="AVK13" s="11"/>
      <c r="AVL13" s="11"/>
      <c r="AVM13" s="11"/>
      <c r="AVN13" s="11"/>
      <c r="AVO13" s="11"/>
      <c r="AVP13" s="11"/>
      <c r="AVQ13" s="11"/>
      <c r="AVR13" s="11"/>
      <c r="AVS13" s="11"/>
      <c r="AVT13" s="11"/>
      <c r="AVU13" s="11"/>
      <c r="AVV13" s="11"/>
      <c r="AVW13" s="11"/>
      <c r="AVX13" s="11"/>
      <c r="AVY13" s="11"/>
      <c r="AVZ13" s="11"/>
      <c r="AWA13" s="11"/>
      <c r="AWB13" s="11"/>
      <c r="AWC13" s="11"/>
      <c r="AWD13" s="11"/>
      <c r="AWE13" s="11"/>
      <c r="AWF13" s="11"/>
      <c r="AWG13" s="11"/>
      <c r="AWH13" s="11"/>
      <c r="AWI13" s="11"/>
      <c r="AWJ13" s="11"/>
      <c r="AWK13" s="11"/>
      <c r="AWL13" s="11"/>
      <c r="AWM13" s="11"/>
      <c r="AWN13" s="11"/>
      <c r="AWO13" s="11"/>
      <c r="AWP13" s="11"/>
      <c r="AWQ13" s="11"/>
      <c r="AWR13" s="11"/>
      <c r="AWS13" s="11"/>
      <c r="AWT13" s="11"/>
      <c r="AWU13" s="11"/>
      <c r="AWV13" s="11"/>
      <c r="AWW13" s="11"/>
      <c r="AWX13" s="11"/>
      <c r="AWY13" s="11"/>
      <c r="AWZ13" s="11"/>
      <c r="AXA13" s="11"/>
      <c r="AXB13" s="11"/>
      <c r="AXC13" s="11"/>
      <c r="AXD13" s="11"/>
      <c r="AXE13" s="11"/>
      <c r="AXF13" s="11"/>
      <c r="AXG13" s="11"/>
      <c r="AXH13" s="11"/>
      <c r="AXI13" s="11"/>
      <c r="AXJ13" s="11"/>
      <c r="AXK13" s="11"/>
      <c r="AXL13" s="11"/>
      <c r="AXM13" s="11"/>
      <c r="AXN13" s="11"/>
      <c r="AXO13" s="11"/>
      <c r="AXP13" s="11"/>
      <c r="AXQ13" s="11"/>
      <c r="AXR13" s="11"/>
      <c r="AXS13" s="11"/>
      <c r="AXT13" s="11"/>
      <c r="AXU13" s="11"/>
      <c r="AXV13" s="11"/>
      <c r="AXW13" s="11"/>
      <c r="AXX13" s="11"/>
      <c r="AXY13" s="11"/>
      <c r="AXZ13" s="11"/>
      <c r="AYA13" s="11"/>
      <c r="AYB13" s="11"/>
      <c r="AYC13" s="11"/>
      <c r="AYD13" s="11"/>
      <c r="AYE13" s="11"/>
      <c r="AYF13" s="11"/>
      <c r="AYG13" s="11"/>
      <c r="AYH13" s="11"/>
      <c r="AYI13" s="11"/>
      <c r="AYJ13" s="11"/>
      <c r="AYK13" s="11"/>
      <c r="AYL13" s="11"/>
      <c r="AYM13" s="11"/>
      <c r="AYN13" s="11"/>
      <c r="AYO13" s="11"/>
      <c r="AYP13" s="11"/>
      <c r="AYQ13" s="11"/>
      <c r="AYR13" s="11"/>
      <c r="AYS13" s="11"/>
      <c r="AYT13" s="11"/>
      <c r="AYU13" s="11"/>
      <c r="AYV13" s="11"/>
      <c r="AYW13" s="11"/>
      <c r="AYX13" s="11"/>
      <c r="AYY13" s="11"/>
      <c r="AYZ13" s="11"/>
      <c r="AZA13" s="11"/>
      <c r="AZB13" s="11"/>
      <c r="AZC13" s="11"/>
      <c r="AZD13" s="11"/>
      <c r="AZE13" s="11"/>
      <c r="AZF13" s="11"/>
      <c r="AZG13" s="11"/>
      <c r="AZH13" s="11"/>
      <c r="AZI13" s="11"/>
      <c r="AZJ13" s="11"/>
      <c r="AZK13" s="11"/>
      <c r="AZL13" s="11"/>
      <c r="AZM13" s="11"/>
      <c r="AZN13" s="11"/>
      <c r="AZO13" s="11"/>
      <c r="AZP13" s="11"/>
      <c r="AZQ13" s="11"/>
      <c r="AZR13" s="11"/>
      <c r="AZS13" s="11"/>
      <c r="AZT13" s="11"/>
      <c r="AZU13" s="11"/>
      <c r="AZV13" s="11"/>
      <c r="AZW13" s="11"/>
      <c r="AZX13" s="11"/>
      <c r="AZY13" s="11"/>
      <c r="AZZ13" s="11"/>
      <c r="BAA13" s="11"/>
      <c r="BAB13" s="11"/>
      <c r="BAC13" s="11"/>
      <c r="BAD13" s="11"/>
      <c r="BAE13" s="11"/>
      <c r="BAF13" s="11"/>
      <c r="BAG13" s="11"/>
      <c r="BAH13" s="11"/>
      <c r="BAI13" s="11"/>
      <c r="BAJ13" s="11"/>
      <c r="BAK13" s="11"/>
      <c r="BAL13" s="11"/>
      <c r="BAM13" s="11"/>
      <c r="BAN13" s="11"/>
      <c r="BAO13" s="11"/>
      <c r="BAP13" s="11"/>
      <c r="BAQ13" s="11"/>
      <c r="BAR13" s="11"/>
      <c r="BAS13" s="11"/>
      <c r="BAT13" s="11"/>
      <c r="BAU13" s="11"/>
      <c r="BAV13" s="11"/>
      <c r="BAW13" s="11"/>
      <c r="BAX13" s="11"/>
      <c r="BAY13" s="11"/>
      <c r="BAZ13" s="11"/>
      <c r="BBA13" s="11"/>
      <c r="BBB13" s="11"/>
      <c r="BBC13" s="11"/>
      <c r="BBD13" s="11"/>
      <c r="BBE13" s="11"/>
      <c r="BBF13" s="11"/>
      <c r="BBG13" s="11"/>
      <c r="BBH13" s="11"/>
      <c r="BBI13" s="11"/>
      <c r="BBJ13" s="11"/>
      <c r="BBK13" s="11"/>
      <c r="BBL13" s="11"/>
      <c r="BBM13" s="11"/>
      <c r="BBN13" s="11"/>
      <c r="BBO13" s="11"/>
      <c r="BBP13" s="11"/>
      <c r="BBQ13" s="11"/>
      <c r="BBR13" s="11"/>
      <c r="BBS13" s="11"/>
      <c r="BBT13" s="11"/>
      <c r="BBU13" s="11"/>
      <c r="BBV13" s="11"/>
      <c r="BBW13" s="11"/>
      <c r="BBX13" s="11"/>
      <c r="BBY13" s="11"/>
      <c r="BBZ13" s="11"/>
      <c r="BCA13" s="11"/>
      <c r="BCB13" s="11"/>
      <c r="BCC13" s="11"/>
      <c r="BCD13" s="11"/>
      <c r="BCE13" s="11"/>
      <c r="BCF13" s="11"/>
      <c r="BCG13" s="11"/>
      <c r="BCH13" s="11"/>
      <c r="BCI13" s="11"/>
      <c r="BCJ13" s="11"/>
      <c r="BCK13" s="11"/>
      <c r="BCL13" s="11"/>
      <c r="BCM13" s="11"/>
      <c r="BCN13" s="11"/>
      <c r="BCO13" s="11"/>
      <c r="BCP13" s="11"/>
      <c r="BCQ13" s="11"/>
      <c r="BCR13" s="11"/>
      <c r="BCS13" s="11"/>
      <c r="BCT13" s="11"/>
      <c r="BCU13" s="11"/>
      <c r="BCV13" s="11"/>
      <c r="BCW13" s="11"/>
      <c r="BCX13" s="11"/>
      <c r="BCY13" s="11"/>
      <c r="BCZ13" s="11"/>
      <c r="BDA13" s="11"/>
      <c r="BDB13" s="11"/>
      <c r="BDC13" s="11"/>
      <c r="BDD13" s="11"/>
      <c r="BDE13" s="11"/>
      <c r="BDF13" s="11"/>
      <c r="BDG13" s="11"/>
      <c r="BDH13" s="11"/>
      <c r="BDI13" s="11"/>
      <c r="BDJ13" s="11"/>
      <c r="BDK13" s="11"/>
      <c r="BDL13" s="11"/>
      <c r="BDM13" s="11"/>
      <c r="BDN13" s="11"/>
      <c r="BDO13" s="11"/>
      <c r="BDP13" s="11"/>
      <c r="BDQ13" s="11"/>
      <c r="BDR13" s="11"/>
      <c r="BDS13" s="11"/>
      <c r="BDT13" s="11"/>
      <c r="BDU13" s="11"/>
      <c r="BDV13" s="11"/>
      <c r="BDW13" s="11"/>
      <c r="BDX13" s="11"/>
      <c r="BDY13" s="11"/>
      <c r="BDZ13" s="11"/>
      <c r="BEA13" s="11"/>
      <c r="BEB13" s="11"/>
      <c r="BEC13" s="11"/>
      <c r="BED13" s="11"/>
      <c r="BEE13" s="11"/>
      <c r="BEF13" s="11"/>
      <c r="BEG13" s="11"/>
      <c r="BEH13" s="11"/>
      <c r="BEI13" s="11"/>
      <c r="BEJ13" s="11"/>
      <c r="BEK13" s="11"/>
      <c r="BEL13" s="11"/>
      <c r="BEM13" s="11"/>
      <c r="BEN13" s="11"/>
      <c r="BEO13" s="11"/>
      <c r="BEP13" s="11"/>
      <c r="BEQ13" s="11"/>
      <c r="BER13" s="11"/>
      <c r="BES13" s="11"/>
      <c r="BET13" s="11"/>
      <c r="BEU13" s="11"/>
      <c r="BEV13" s="11"/>
      <c r="BEW13" s="11"/>
      <c r="BEX13" s="11"/>
      <c r="BEY13" s="11"/>
      <c r="BEZ13" s="11"/>
      <c r="BFA13" s="11"/>
      <c r="BFB13" s="11"/>
      <c r="BFC13" s="11"/>
      <c r="BFD13" s="11"/>
      <c r="BFE13" s="11"/>
      <c r="BFF13" s="11"/>
      <c r="BFG13" s="11"/>
      <c r="BFH13" s="11"/>
      <c r="BFI13" s="11"/>
      <c r="BFJ13" s="11"/>
      <c r="BFK13" s="11"/>
      <c r="BFL13" s="11"/>
      <c r="BFM13" s="11"/>
      <c r="BFN13" s="11"/>
      <c r="BFO13" s="11"/>
      <c r="BFP13" s="11"/>
      <c r="BFQ13" s="11"/>
      <c r="BFR13" s="11"/>
      <c r="BFS13" s="11"/>
      <c r="BFT13" s="11"/>
      <c r="BFU13" s="11"/>
      <c r="BFV13" s="11"/>
      <c r="BFW13" s="11"/>
      <c r="BFX13" s="11"/>
      <c r="BFY13" s="11"/>
      <c r="BFZ13" s="11"/>
      <c r="BGA13" s="11"/>
      <c r="BGB13" s="11"/>
      <c r="BGC13" s="11"/>
      <c r="BGD13" s="11"/>
      <c r="BGE13" s="11"/>
      <c r="BGF13" s="11"/>
      <c r="BGG13" s="11"/>
      <c r="BGH13" s="11"/>
      <c r="BGI13" s="11"/>
      <c r="BGJ13" s="11"/>
      <c r="BGK13" s="11"/>
      <c r="BGL13" s="11"/>
      <c r="BGM13" s="11"/>
      <c r="BGN13" s="11"/>
      <c r="BGO13" s="11"/>
      <c r="BGP13" s="11"/>
      <c r="BGQ13" s="11"/>
      <c r="BGR13" s="11"/>
      <c r="BGS13" s="11"/>
      <c r="BGT13" s="11"/>
      <c r="BGU13" s="11"/>
      <c r="BGV13" s="11"/>
      <c r="BGW13" s="11"/>
      <c r="BGX13" s="11"/>
      <c r="BGY13" s="11"/>
      <c r="BGZ13" s="11"/>
      <c r="BHA13" s="11"/>
      <c r="BHB13" s="11"/>
      <c r="BHC13" s="11"/>
      <c r="BHD13" s="11"/>
      <c r="BHE13" s="11"/>
      <c r="BHF13" s="11"/>
      <c r="BHG13" s="11"/>
      <c r="BHH13" s="11"/>
      <c r="BHI13" s="11"/>
      <c r="BHJ13" s="11"/>
      <c r="BHK13" s="11"/>
      <c r="BHL13" s="11"/>
      <c r="BHM13" s="11"/>
      <c r="BHN13" s="11"/>
      <c r="BHO13" s="11"/>
      <c r="BHP13" s="11"/>
      <c r="BHQ13" s="11"/>
      <c r="BHR13" s="11"/>
      <c r="BHS13" s="11"/>
      <c r="BHT13" s="11"/>
      <c r="BHU13" s="11"/>
      <c r="BHV13" s="11"/>
      <c r="BHW13" s="11"/>
      <c r="BHX13" s="11"/>
      <c r="BHY13" s="11"/>
      <c r="BHZ13" s="11"/>
      <c r="BIA13" s="11"/>
      <c r="BIB13" s="11"/>
      <c r="BIC13" s="11"/>
      <c r="BID13" s="11"/>
      <c r="BIE13" s="11"/>
      <c r="BIF13" s="11"/>
      <c r="BIG13" s="11"/>
      <c r="BIH13" s="11"/>
      <c r="BII13" s="11"/>
      <c r="BIJ13" s="11"/>
      <c r="BIK13" s="11"/>
      <c r="BIL13" s="11"/>
      <c r="BIM13" s="11"/>
      <c r="BIN13" s="11"/>
      <c r="BIO13" s="11"/>
      <c r="BIP13" s="11"/>
      <c r="BIQ13" s="11"/>
      <c r="BIR13" s="11"/>
      <c r="BIS13" s="11"/>
      <c r="BIT13" s="11"/>
      <c r="BIU13" s="11"/>
      <c r="BIV13" s="11"/>
      <c r="BIW13" s="11"/>
      <c r="BIX13" s="11"/>
      <c r="BIY13" s="11"/>
      <c r="BIZ13" s="11"/>
      <c r="BJA13" s="11"/>
      <c r="BJB13" s="11"/>
      <c r="BJC13" s="11"/>
      <c r="BJD13" s="11"/>
      <c r="BJE13" s="11"/>
      <c r="BJF13" s="11"/>
      <c r="BJG13" s="11"/>
      <c r="BJH13" s="11"/>
      <c r="BJI13" s="11"/>
      <c r="BJJ13" s="11"/>
      <c r="BJK13" s="11"/>
      <c r="BJL13" s="11"/>
      <c r="BJM13" s="11"/>
      <c r="BJN13" s="11"/>
      <c r="BJO13" s="11"/>
      <c r="BJP13" s="11"/>
      <c r="BJQ13" s="11"/>
      <c r="BJR13" s="11"/>
      <c r="BJS13" s="11"/>
      <c r="BJT13" s="11"/>
      <c r="BJU13" s="11"/>
      <c r="BJV13" s="11"/>
      <c r="BJW13" s="11"/>
      <c r="BJX13" s="11"/>
      <c r="BJY13" s="11"/>
      <c r="BJZ13" s="11"/>
      <c r="BKA13" s="11"/>
      <c r="BKB13" s="11"/>
      <c r="BKC13" s="11"/>
      <c r="BKD13" s="11"/>
      <c r="BKE13" s="11"/>
      <c r="BKF13" s="11"/>
      <c r="BKG13" s="11"/>
      <c r="BKH13" s="11"/>
      <c r="BKI13" s="11"/>
      <c r="BKJ13" s="11"/>
      <c r="BKK13" s="11"/>
      <c r="BKL13" s="11"/>
      <c r="BKM13" s="11"/>
      <c r="BKN13" s="11"/>
      <c r="BKO13" s="11"/>
      <c r="BKP13" s="11"/>
      <c r="BKQ13" s="11"/>
      <c r="BKR13" s="11"/>
      <c r="BKS13" s="11"/>
      <c r="BKT13" s="11"/>
      <c r="BKU13" s="11"/>
      <c r="BKV13" s="11"/>
      <c r="BKW13" s="11"/>
      <c r="BKX13" s="11"/>
      <c r="BKY13" s="11"/>
      <c r="BKZ13" s="11"/>
      <c r="BLA13" s="11"/>
      <c r="BLB13" s="11"/>
      <c r="BLC13" s="11"/>
      <c r="BLD13" s="11"/>
      <c r="BLE13" s="11"/>
      <c r="BLF13" s="11"/>
      <c r="BLG13" s="11"/>
      <c r="BLH13" s="11"/>
      <c r="BLI13" s="11"/>
      <c r="BLJ13" s="11"/>
      <c r="BLK13" s="11"/>
      <c r="BLL13" s="11"/>
      <c r="BLM13" s="11"/>
      <c r="BLN13" s="11"/>
      <c r="BLO13" s="11"/>
      <c r="BLP13" s="11"/>
      <c r="BLQ13" s="11"/>
      <c r="BLR13" s="11"/>
      <c r="BLS13" s="11"/>
      <c r="BLT13" s="11"/>
      <c r="BLU13" s="11"/>
      <c r="BLV13" s="11"/>
      <c r="BLW13" s="11"/>
      <c r="BLX13" s="11"/>
      <c r="BLY13" s="11"/>
      <c r="BLZ13" s="11"/>
      <c r="BMA13" s="11"/>
      <c r="BMB13" s="11"/>
      <c r="BMC13" s="11"/>
      <c r="BMD13" s="11"/>
      <c r="BME13" s="11"/>
      <c r="BMF13" s="11"/>
      <c r="BMG13" s="11"/>
      <c r="BMH13" s="11"/>
      <c r="BMI13" s="11"/>
      <c r="BMJ13" s="11"/>
      <c r="BMK13" s="11"/>
      <c r="BML13" s="11"/>
      <c r="BMM13" s="11"/>
      <c r="BMN13" s="11"/>
      <c r="BMO13" s="11"/>
      <c r="BMP13" s="11"/>
      <c r="BMQ13" s="11"/>
      <c r="BMR13" s="11"/>
      <c r="BMS13" s="11"/>
      <c r="BMT13" s="11"/>
      <c r="BMU13" s="11"/>
      <c r="BMV13" s="11"/>
      <c r="BMW13" s="11"/>
      <c r="BMX13" s="11"/>
      <c r="BMY13" s="11"/>
      <c r="BMZ13" s="11"/>
      <c r="BNA13" s="11"/>
      <c r="BNB13" s="11"/>
      <c r="BNC13" s="11"/>
      <c r="BND13" s="11"/>
      <c r="BNE13" s="11"/>
      <c r="BNF13" s="11"/>
      <c r="BNG13" s="11"/>
      <c r="BNH13" s="11"/>
      <c r="BNI13" s="11"/>
      <c r="BNJ13" s="11"/>
      <c r="BNK13" s="11"/>
      <c r="BNL13" s="11"/>
      <c r="BNM13" s="11"/>
      <c r="BNN13" s="11"/>
      <c r="BNO13" s="11"/>
      <c r="BNP13" s="11"/>
      <c r="BNQ13" s="11"/>
      <c r="BNR13" s="11"/>
      <c r="BNS13" s="11"/>
      <c r="BNT13" s="11"/>
      <c r="BNU13" s="11"/>
      <c r="BNV13" s="11"/>
      <c r="BNW13" s="11"/>
      <c r="BNX13" s="11"/>
      <c r="BNY13" s="11"/>
      <c r="BNZ13" s="11"/>
      <c r="BOA13" s="11"/>
      <c r="BOB13" s="11"/>
      <c r="BOC13" s="11"/>
      <c r="BOD13" s="11"/>
      <c r="BOE13" s="11"/>
      <c r="BOF13" s="11"/>
      <c r="BOG13" s="11"/>
      <c r="BOH13" s="11"/>
      <c r="BOI13" s="11"/>
      <c r="BOJ13" s="11"/>
      <c r="BOK13" s="11"/>
      <c r="BOL13" s="11"/>
      <c r="BOM13" s="11"/>
      <c r="BON13" s="11"/>
      <c r="BOO13" s="11"/>
      <c r="BOP13" s="11"/>
      <c r="BOQ13" s="11"/>
      <c r="BOR13" s="11"/>
      <c r="BOS13" s="11"/>
      <c r="BOT13" s="11"/>
      <c r="BOU13" s="11"/>
      <c r="BOV13" s="11"/>
      <c r="BOW13" s="11"/>
      <c r="BOX13" s="11"/>
      <c r="BOY13" s="11"/>
      <c r="BOZ13" s="11"/>
      <c r="BPA13" s="11"/>
      <c r="BPB13" s="11"/>
      <c r="BPC13" s="11"/>
      <c r="BPD13" s="11"/>
      <c r="BPE13" s="11"/>
      <c r="BPF13" s="11"/>
      <c r="BPG13" s="11"/>
      <c r="BPH13" s="11"/>
      <c r="BPI13" s="11"/>
      <c r="BPJ13" s="11"/>
      <c r="BPK13" s="11"/>
      <c r="BPL13" s="11"/>
      <c r="BPM13" s="11"/>
      <c r="BPN13" s="11"/>
      <c r="BPO13" s="11"/>
      <c r="BPP13" s="11"/>
      <c r="BPQ13" s="11"/>
      <c r="BPR13" s="11"/>
      <c r="BPS13" s="11"/>
      <c r="BPT13" s="11"/>
      <c r="BPU13" s="11"/>
      <c r="BPV13" s="11"/>
      <c r="BPW13" s="11"/>
      <c r="BPX13" s="11"/>
      <c r="BPY13" s="11"/>
      <c r="BPZ13" s="11"/>
      <c r="BQA13" s="11"/>
      <c r="BQB13" s="11"/>
      <c r="BQC13" s="11"/>
      <c r="BQD13" s="11"/>
      <c r="BQE13" s="11"/>
      <c r="BQF13" s="11"/>
      <c r="BQG13" s="11"/>
      <c r="BQH13" s="11"/>
      <c r="BQI13" s="11"/>
      <c r="BQJ13" s="11"/>
      <c r="BQK13" s="11"/>
      <c r="BQL13" s="11"/>
      <c r="BQM13" s="11"/>
      <c r="BQN13" s="11"/>
      <c r="BQO13" s="11"/>
      <c r="BQP13" s="11"/>
      <c r="BQQ13" s="11"/>
      <c r="BQR13" s="11"/>
      <c r="BQS13" s="11"/>
      <c r="BQT13" s="11"/>
      <c r="BQU13" s="11"/>
      <c r="BQV13" s="11"/>
      <c r="BQW13" s="11"/>
      <c r="BQX13" s="11"/>
      <c r="BQY13" s="11"/>
      <c r="BQZ13" s="11"/>
      <c r="BRA13" s="11"/>
      <c r="BRB13" s="11"/>
      <c r="BRC13" s="11"/>
      <c r="BRD13" s="11"/>
      <c r="BRE13" s="11"/>
      <c r="BRF13" s="11"/>
      <c r="BRG13" s="11"/>
      <c r="BRH13" s="11"/>
      <c r="BRI13" s="11"/>
      <c r="BRJ13" s="11"/>
      <c r="BRK13" s="11"/>
      <c r="BRL13" s="11"/>
      <c r="BRM13" s="11"/>
      <c r="BRN13" s="11"/>
      <c r="BRO13" s="11"/>
      <c r="BRP13" s="11"/>
      <c r="BRQ13" s="11"/>
      <c r="BRR13" s="11"/>
      <c r="BRS13" s="11"/>
      <c r="BRT13" s="11"/>
      <c r="BRU13" s="11"/>
      <c r="BRV13" s="11"/>
      <c r="BRW13" s="11"/>
      <c r="BRX13" s="11"/>
      <c r="BRY13" s="11"/>
      <c r="BRZ13" s="11"/>
      <c r="BSA13" s="11"/>
      <c r="BSB13" s="11"/>
      <c r="BSC13" s="11"/>
      <c r="BSD13" s="11"/>
      <c r="BSE13" s="11"/>
      <c r="BSF13" s="11"/>
      <c r="BSG13" s="11"/>
      <c r="BSH13" s="11"/>
      <c r="BSI13" s="11"/>
      <c r="BSJ13" s="11"/>
      <c r="BSK13" s="11"/>
      <c r="BSL13" s="11"/>
      <c r="BSM13" s="11"/>
      <c r="BSN13" s="11"/>
      <c r="BSO13" s="11"/>
      <c r="BSP13" s="11"/>
      <c r="BSQ13" s="11"/>
      <c r="BSR13" s="11"/>
      <c r="BSS13" s="11"/>
      <c r="BST13" s="11"/>
      <c r="BSU13" s="11"/>
      <c r="BSV13" s="11"/>
      <c r="BSW13" s="11"/>
      <c r="BSX13" s="11"/>
      <c r="BSY13" s="11"/>
      <c r="BSZ13" s="11"/>
      <c r="BTA13" s="11"/>
      <c r="BTB13" s="11"/>
      <c r="BTC13" s="11"/>
      <c r="BTD13" s="11"/>
      <c r="BTE13" s="11"/>
      <c r="BTF13" s="11"/>
      <c r="BTG13" s="11"/>
      <c r="BTH13" s="11"/>
      <c r="BTI13" s="11"/>
      <c r="BTJ13" s="11"/>
      <c r="BTK13" s="11"/>
      <c r="BTL13" s="11"/>
      <c r="BTM13" s="11"/>
      <c r="BTN13" s="11"/>
      <c r="BTO13" s="11"/>
      <c r="BTP13" s="11"/>
      <c r="BTQ13" s="11"/>
      <c r="BTR13" s="11"/>
      <c r="BTS13" s="11"/>
      <c r="BTT13" s="11"/>
      <c r="BTU13" s="11"/>
      <c r="BTV13" s="11"/>
      <c r="BTW13" s="11"/>
      <c r="BTX13" s="11"/>
      <c r="BTY13" s="11"/>
      <c r="BTZ13" s="11"/>
      <c r="BUA13" s="11"/>
      <c r="BUB13" s="11"/>
      <c r="BUC13" s="11"/>
      <c r="BUD13" s="11"/>
      <c r="BUE13" s="11"/>
      <c r="BUF13" s="11"/>
      <c r="BUG13" s="11"/>
      <c r="BUH13" s="11"/>
      <c r="BUI13" s="11"/>
      <c r="BUJ13" s="11"/>
      <c r="BUK13" s="11"/>
      <c r="BUL13" s="11"/>
      <c r="BUM13" s="11"/>
      <c r="BUN13" s="11"/>
      <c r="BUO13" s="11"/>
      <c r="BUP13" s="11"/>
      <c r="BUQ13" s="11"/>
      <c r="BUR13" s="11"/>
      <c r="BUS13" s="11"/>
      <c r="BUT13" s="11"/>
      <c r="BUU13" s="11"/>
      <c r="BUV13" s="11"/>
      <c r="BUW13" s="11"/>
      <c r="BUX13" s="11"/>
      <c r="BUY13" s="11"/>
      <c r="BUZ13" s="11"/>
      <c r="BVA13" s="11"/>
      <c r="BVB13" s="11"/>
      <c r="BVC13" s="11"/>
      <c r="BVD13" s="11"/>
      <c r="BVE13" s="11"/>
      <c r="BVF13" s="11"/>
      <c r="BVG13" s="11"/>
      <c r="BVH13" s="11"/>
      <c r="BVI13" s="11"/>
      <c r="BVJ13" s="11"/>
      <c r="BVK13" s="11"/>
      <c r="BVL13" s="11"/>
      <c r="BVM13" s="11"/>
      <c r="BVN13" s="11"/>
      <c r="BVO13" s="11"/>
      <c r="BVP13" s="11"/>
      <c r="BVQ13" s="11"/>
      <c r="BVR13" s="11"/>
      <c r="BVS13" s="11"/>
      <c r="BVT13" s="11"/>
      <c r="BVU13" s="11"/>
      <c r="BVV13" s="11"/>
      <c r="BVW13" s="11"/>
      <c r="BVX13" s="11"/>
      <c r="BVY13" s="11"/>
      <c r="BVZ13" s="11"/>
      <c r="BWA13" s="11"/>
      <c r="BWB13" s="11"/>
      <c r="BWC13" s="11"/>
      <c r="BWD13" s="11"/>
      <c r="BWE13" s="11"/>
      <c r="BWF13" s="11"/>
      <c r="BWG13" s="11"/>
      <c r="BWH13" s="11"/>
      <c r="BWI13" s="11"/>
      <c r="BWJ13" s="11"/>
      <c r="BWK13" s="11"/>
      <c r="BWL13" s="11"/>
      <c r="BWM13" s="11"/>
      <c r="BWN13" s="11"/>
      <c r="BWO13" s="11"/>
      <c r="BWP13" s="11"/>
      <c r="BWQ13" s="11"/>
      <c r="BWR13" s="11"/>
      <c r="BWS13" s="11"/>
      <c r="BWT13" s="11"/>
      <c r="BWU13" s="11"/>
      <c r="BWV13" s="11"/>
      <c r="BWW13" s="11"/>
      <c r="BWX13" s="11"/>
      <c r="BWY13" s="11"/>
      <c r="BWZ13" s="11"/>
      <c r="BXA13" s="11"/>
      <c r="BXB13" s="11"/>
      <c r="BXC13" s="11"/>
      <c r="BXD13" s="11"/>
      <c r="BXE13" s="11"/>
      <c r="BXF13" s="11"/>
      <c r="BXG13" s="11"/>
      <c r="BXH13" s="11"/>
      <c r="BXI13" s="11"/>
      <c r="BXJ13" s="11"/>
      <c r="BXK13" s="11"/>
      <c r="BXL13" s="11"/>
      <c r="BXM13" s="11"/>
      <c r="BXN13" s="11"/>
      <c r="BXO13" s="11"/>
      <c r="BXP13" s="11"/>
      <c r="BXQ13" s="11"/>
      <c r="BXR13" s="11"/>
      <c r="BXS13" s="11"/>
      <c r="BXT13" s="11"/>
      <c r="BXU13" s="11"/>
      <c r="BXV13" s="11"/>
      <c r="BXW13" s="11"/>
      <c r="BXX13" s="11"/>
      <c r="BXY13" s="11"/>
      <c r="BXZ13" s="11"/>
      <c r="BYA13" s="11"/>
      <c r="BYB13" s="11"/>
      <c r="BYC13" s="11"/>
      <c r="BYD13" s="11"/>
      <c r="BYE13" s="11"/>
      <c r="BYF13" s="11"/>
      <c r="BYG13" s="11"/>
      <c r="BYH13" s="11"/>
      <c r="BYI13" s="11"/>
      <c r="BYJ13" s="11"/>
      <c r="BYK13" s="11"/>
      <c r="BYL13" s="11"/>
      <c r="BYM13" s="11"/>
      <c r="BYN13" s="11"/>
      <c r="BYO13" s="11"/>
      <c r="BYP13" s="11"/>
      <c r="BYQ13" s="11"/>
      <c r="BYR13" s="11"/>
      <c r="BYS13" s="11"/>
      <c r="BYT13" s="11"/>
      <c r="BYU13" s="11"/>
      <c r="BYV13" s="11"/>
      <c r="BYW13" s="11"/>
      <c r="BYX13" s="11"/>
      <c r="BYY13" s="11"/>
      <c r="BYZ13" s="11"/>
      <c r="BZA13" s="11"/>
      <c r="BZB13" s="11"/>
      <c r="BZC13" s="11"/>
      <c r="BZD13" s="11"/>
      <c r="BZE13" s="11"/>
      <c r="BZF13" s="11"/>
      <c r="BZG13" s="11"/>
      <c r="BZH13" s="11"/>
      <c r="BZI13" s="11"/>
      <c r="BZJ13" s="11"/>
      <c r="BZK13" s="11"/>
      <c r="BZL13" s="11"/>
      <c r="BZM13" s="11"/>
      <c r="BZN13" s="11"/>
      <c r="BZO13" s="11"/>
      <c r="BZP13" s="11"/>
      <c r="BZQ13" s="11"/>
      <c r="BZR13" s="11"/>
      <c r="BZS13" s="11"/>
      <c r="BZT13" s="11"/>
      <c r="BZU13" s="11"/>
      <c r="BZV13" s="11"/>
      <c r="BZW13" s="11"/>
      <c r="BZX13" s="11"/>
      <c r="BZY13" s="11"/>
      <c r="BZZ13" s="11"/>
      <c r="CAA13" s="11"/>
      <c r="CAB13" s="11"/>
      <c r="CAC13" s="11"/>
      <c r="CAD13" s="11"/>
      <c r="CAE13" s="11"/>
      <c r="CAF13" s="11"/>
      <c r="CAG13" s="11"/>
      <c r="CAH13" s="11"/>
      <c r="CAI13" s="11"/>
      <c r="CAJ13" s="11"/>
      <c r="CAK13" s="11"/>
      <c r="CAL13" s="11"/>
      <c r="CAM13" s="11"/>
      <c r="CAN13" s="11"/>
      <c r="CAO13" s="11"/>
      <c r="CAP13" s="11"/>
      <c r="CAQ13" s="11"/>
      <c r="CAR13" s="11"/>
      <c r="CAS13" s="11"/>
      <c r="CAT13" s="11"/>
      <c r="CAU13" s="11"/>
      <c r="CAV13" s="11"/>
      <c r="CAW13" s="11"/>
      <c r="CAX13" s="11"/>
      <c r="CAY13" s="11"/>
      <c r="CAZ13" s="11"/>
      <c r="CBA13" s="11"/>
      <c r="CBB13" s="11"/>
      <c r="CBC13" s="11"/>
      <c r="CBD13" s="11"/>
      <c r="CBE13" s="11"/>
      <c r="CBF13" s="11"/>
      <c r="CBG13" s="11"/>
      <c r="CBH13" s="11"/>
      <c r="CBI13" s="11"/>
      <c r="CBJ13" s="11"/>
      <c r="CBK13" s="11"/>
      <c r="CBL13" s="11"/>
      <c r="CBM13" s="11"/>
      <c r="CBN13" s="11"/>
      <c r="CBO13" s="11"/>
      <c r="CBP13" s="11"/>
      <c r="CBQ13" s="11"/>
      <c r="CBR13" s="11"/>
      <c r="CBS13" s="11"/>
      <c r="CBT13" s="11"/>
      <c r="CBU13" s="11"/>
      <c r="CBV13" s="11"/>
      <c r="CBW13" s="11"/>
      <c r="CBX13" s="11"/>
      <c r="CBY13" s="11"/>
      <c r="CBZ13" s="11"/>
      <c r="CCA13" s="11"/>
      <c r="CCB13" s="11"/>
      <c r="CCC13" s="11"/>
      <c r="CCD13" s="11"/>
      <c r="CCE13" s="11"/>
      <c r="CCF13" s="11"/>
      <c r="CCG13" s="11"/>
      <c r="CCH13" s="11"/>
      <c r="CCI13" s="11"/>
      <c r="CCJ13" s="11"/>
      <c r="CCK13" s="11"/>
      <c r="CCL13" s="11"/>
      <c r="CCM13" s="11"/>
      <c r="CCN13" s="11"/>
      <c r="CCO13" s="11"/>
      <c r="CCP13" s="11"/>
      <c r="CCQ13" s="11"/>
      <c r="CCR13" s="11"/>
      <c r="CCS13" s="11"/>
      <c r="CCT13" s="11"/>
      <c r="CCU13" s="11"/>
      <c r="CCV13" s="11"/>
      <c r="CCW13" s="11"/>
      <c r="CCX13" s="11"/>
      <c r="CCY13" s="11"/>
      <c r="CCZ13" s="11"/>
      <c r="CDA13" s="11"/>
      <c r="CDB13" s="11"/>
      <c r="CDC13" s="11"/>
      <c r="CDD13" s="11"/>
      <c r="CDE13" s="11"/>
      <c r="CDF13" s="11"/>
      <c r="CDG13" s="11"/>
      <c r="CDH13" s="11"/>
      <c r="CDI13" s="11"/>
      <c r="CDJ13" s="11"/>
      <c r="CDK13" s="11"/>
      <c r="CDL13" s="11"/>
      <c r="CDM13" s="11"/>
      <c r="CDN13" s="11"/>
      <c r="CDO13" s="11"/>
      <c r="CDP13" s="11"/>
      <c r="CDQ13" s="11"/>
      <c r="CDR13" s="11"/>
      <c r="CDS13" s="11"/>
      <c r="CDT13" s="11"/>
      <c r="CDU13" s="11"/>
      <c r="CDV13" s="11"/>
      <c r="CDW13" s="11"/>
      <c r="CDX13" s="11"/>
      <c r="CDY13" s="11"/>
      <c r="CDZ13" s="11"/>
      <c r="CEA13" s="11"/>
      <c r="CEB13" s="11"/>
      <c r="CEC13" s="11"/>
      <c r="CED13" s="11"/>
      <c r="CEE13" s="11"/>
      <c r="CEF13" s="11"/>
      <c r="CEG13" s="11"/>
      <c r="CEH13" s="11"/>
      <c r="CEI13" s="11"/>
      <c r="CEJ13" s="11"/>
      <c r="CEK13" s="11"/>
      <c r="CEL13" s="11"/>
      <c r="CEM13" s="11"/>
      <c r="CEN13" s="11"/>
      <c r="CEO13" s="11"/>
      <c r="CEP13" s="11"/>
      <c r="CEQ13" s="11"/>
      <c r="CER13" s="11"/>
      <c r="CES13" s="11"/>
      <c r="CET13" s="11"/>
      <c r="CEU13" s="11"/>
      <c r="CEV13" s="11"/>
      <c r="CEW13" s="11"/>
      <c r="CEX13" s="11"/>
      <c r="CEY13" s="11"/>
      <c r="CEZ13" s="11"/>
      <c r="CFA13" s="11"/>
      <c r="CFB13" s="11"/>
      <c r="CFC13" s="11"/>
      <c r="CFD13" s="11"/>
      <c r="CFE13" s="11"/>
      <c r="CFF13" s="11"/>
      <c r="CFG13" s="11"/>
      <c r="CFH13" s="11"/>
      <c r="CFI13" s="11"/>
      <c r="CFJ13" s="11"/>
      <c r="CFK13" s="11"/>
      <c r="CFL13" s="11"/>
      <c r="CFM13" s="11"/>
      <c r="CFN13" s="11"/>
      <c r="CFO13" s="11"/>
      <c r="CFP13" s="11"/>
      <c r="CFQ13" s="11"/>
      <c r="CFR13" s="11"/>
      <c r="CFS13" s="11"/>
      <c r="CFT13" s="11"/>
      <c r="CFU13" s="11"/>
      <c r="CFV13" s="11"/>
      <c r="CFW13" s="11"/>
      <c r="CFX13" s="11"/>
      <c r="CFY13" s="11"/>
      <c r="CFZ13" s="11"/>
      <c r="CGA13" s="11"/>
      <c r="CGB13" s="11"/>
      <c r="CGC13" s="11"/>
      <c r="CGD13" s="11"/>
      <c r="CGE13" s="11"/>
      <c r="CGF13" s="11"/>
      <c r="CGG13" s="11"/>
      <c r="CGH13" s="11"/>
      <c r="CGI13" s="11"/>
      <c r="CGJ13" s="11"/>
      <c r="CGK13" s="11"/>
      <c r="CGL13" s="11"/>
      <c r="CGM13" s="11"/>
      <c r="CGN13" s="11"/>
      <c r="CGO13" s="11"/>
      <c r="CGP13" s="11"/>
      <c r="CGQ13" s="11"/>
      <c r="CGR13" s="11"/>
      <c r="CGS13" s="11"/>
      <c r="CGT13" s="11"/>
      <c r="CGU13" s="11"/>
      <c r="CGV13" s="11"/>
      <c r="CGW13" s="11"/>
      <c r="CGX13" s="11"/>
      <c r="CGY13" s="11"/>
      <c r="CGZ13" s="11"/>
      <c r="CHA13" s="11"/>
      <c r="CHB13" s="11"/>
      <c r="CHC13" s="11"/>
      <c r="CHD13" s="11"/>
      <c r="CHE13" s="11"/>
      <c r="CHF13" s="11"/>
      <c r="CHG13" s="11"/>
      <c r="CHH13" s="11"/>
      <c r="CHI13" s="11"/>
      <c r="CHJ13" s="11"/>
      <c r="CHK13" s="11"/>
      <c r="CHL13" s="11"/>
      <c r="CHM13" s="11"/>
      <c r="CHN13" s="11"/>
      <c r="CHO13" s="11"/>
      <c r="CHP13" s="11"/>
      <c r="CHQ13" s="11"/>
      <c r="CHR13" s="11"/>
      <c r="CHS13" s="11"/>
      <c r="CHT13" s="11"/>
      <c r="CHU13" s="11"/>
      <c r="CHV13" s="11"/>
      <c r="CHW13" s="11"/>
      <c r="CHX13" s="11"/>
      <c r="CHY13" s="11"/>
      <c r="CHZ13" s="11"/>
      <c r="CIA13" s="11"/>
      <c r="CIB13" s="11"/>
      <c r="CIC13" s="11"/>
      <c r="CID13" s="11"/>
      <c r="CIE13" s="11"/>
      <c r="CIF13" s="11"/>
      <c r="CIG13" s="11"/>
      <c r="CIH13" s="11"/>
      <c r="CII13" s="11"/>
      <c r="CIJ13" s="11"/>
      <c r="CIK13" s="11"/>
      <c r="CIL13" s="11"/>
      <c r="CIM13" s="11"/>
      <c r="CIN13" s="11"/>
      <c r="CIO13" s="11"/>
      <c r="CIP13" s="11"/>
      <c r="CIQ13" s="11"/>
      <c r="CIR13" s="11"/>
      <c r="CIS13" s="11"/>
      <c r="CIT13" s="11"/>
      <c r="CIU13" s="11"/>
      <c r="CIV13" s="11"/>
      <c r="CIW13" s="11"/>
      <c r="CIX13" s="11"/>
      <c r="CIY13" s="11"/>
      <c r="CIZ13" s="11"/>
      <c r="CJA13" s="11"/>
      <c r="CJB13" s="11"/>
      <c r="CJC13" s="11"/>
      <c r="CJD13" s="11"/>
      <c r="CJE13" s="11"/>
      <c r="CJF13" s="11"/>
      <c r="CJG13" s="11"/>
      <c r="CJH13" s="11"/>
      <c r="CJI13" s="11"/>
      <c r="CJJ13" s="11"/>
      <c r="CJK13" s="11"/>
      <c r="CJL13" s="11"/>
      <c r="CJM13" s="11"/>
      <c r="CJN13" s="11"/>
      <c r="CJO13" s="11"/>
      <c r="CJP13" s="11"/>
      <c r="CJQ13" s="11"/>
      <c r="CJR13" s="11"/>
      <c r="CJS13" s="11"/>
      <c r="CJT13" s="11"/>
      <c r="CJU13" s="11"/>
      <c r="CJV13" s="11"/>
      <c r="CJW13" s="11"/>
      <c r="CJX13" s="11"/>
      <c r="CJY13" s="11"/>
      <c r="CJZ13" s="11"/>
      <c r="CKA13" s="11"/>
      <c r="CKB13" s="11"/>
      <c r="CKC13" s="11"/>
      <c r="CKD13" s="11"/>
      <c r="CKE13" s="11"/>
      <c r="CKF13" s="11"/>
      <c r="CKG13" s="11"/>
      <c r="CKH13" s="11"/>
      <c r="CKI13" s="11"/>
      <c r="CKJ13" s="11"/>
      <c r="CKK13" s="11"/>
      <c r="CKL13" s="11"/>
      <c r="CKM13" s="11"/>
      <c r="CKN13" s="11"/>
      <c r="CKO13" s="11"/>
      <c r="CKP13" s="11"/>
      <c r="CKQ13" s="11"/>
      <c r="CKR13" s="11"/>
      <c r="CKS13" s="11"/>
      <c r="CKT13" s="11"/>
      <c r="CKU13" s="11"/>
      <c r="CKV13" s="11"/>
      <c r="CKW13" s="11"/>
      <c r="CKX13" s="11"/>
      <c r="CKY13" s="11"/>
      <c r="CKZ13" s="11"/>
      <c r="CLA13" s="11"/>
      <c r="CLB13" s="11"/>
      <c r="CLC13" s="11"/>
      <c r="CLD13" s="11"/>
      <c r="CLE13" s="11"/>
      <c r="CLF13" s="11"/>
      <c r="CLG13" s="11"/>
      <c r="CLH13" s="11"/>
      <c r="CLI13" s="11"/>
      <c r="CLJ13" s="11"/>
      <c r="CLK13" s="11"/>
      <c r="CLL13" s="11"/>
      <c r="CLM13" s="11"/>
      <c r="CLN13" s="11"/>
      <c r="CLO13" s="11"/>
      <c r="CLP13" s="11"/>
      <c r="CLQ13" s="11"/>
      <c r="CLR13" s="11"/>
      <c r="CLS13" s="11"/>
      <c r="CLT13" s="11"/>
      <c r="CLU13" s="11"/>
      <c r="CLV13" s="11"/>
      <c r="CLW13" s="11"/>
      <c r="CLX13" s="11"/>
      <c r="CLY13" s="11"/>
      <c r="CLZ13" s="11"/>
      <c r="CMA13" s="11"/>
      <c r="CMB13" s="11"/>
      <c r="CMC13" s="11"/>
      <c r="CMD13" s="11"/>
      <c r="CME13" s="11"/>
      <c r="CMF13" s="11"/>
      <c r="CMG13" s="11"/>
      <c r="CMH13" s="11"/>
      <c r="CMI13" s="11"/>
      <c r="CMJ13" s="11"/>
      <c r="CMK13" s="11"/>
      <c r="CML13" s="11"/>
      <c r="CMM13" s="11"/>
      <c r="CMN13" s="11"/>
      <c r="CMO13" s="11"/>
      <c r="CMP13" s="11"/>
      <c r="CMQ13" s="11"/>
      <c r="CMR13" s="11"/>
      <c r="CMS13" s="11"/>
      <c r="CMT13" s="11"/>
      <c r="CMU13" s="11"/>
      <c r="CMV13" s="11"/>
      <c r="CMW13" s="11"/>
      <c r="CMX13" s="11"/>
      <c r="CMY13" s="11"/>
      <c r="CMZ13" s="11"/>
      <c r="CNA13" s="11"/>
      <c r="CNB13" s="11"/>
      <c r="CNC13" s="11"/>
      <c r="CND13" s="11"/>
      <c r="CNE13" s="11"/>
      <c r="CNF13" s="11"/>
      <c r="CNG13" s="11"/>
      <c r="CNH13" s="11"/>
      <c r="CNI13" s="11"/>
      <c r="CNJ13" s="11"/>
      <c r="CNK13" s="11"/>
      <c r="CNL13" s="11"/>
      <c r="CNM13" s="11"/>
      <c r="CNN13" s="11"/>
      <c r="CNO13" s="11"/>
      <c r="CNP13" s="11"/>
      <c r="CNQ13" s="11"/>
      <c r="CNR13" s="11"/>
      <c r="CNS13" s="11"/>
      <c r="CNT13" s="11"/>
      <c r="CNU13" s="11"/>
      <c r="CNV13" s="11"/>
      <c r="CNW13" s="11"/>
      <c r="CNX13" s="11"/>
      <c r="CNY13" s="11"/>
      <c r="CNZ13" s="11"/>
      <c r="COA13" s="11"/>
      <c r="COB13" s="11"/>
      <c r="COC13" s="11"/>
      <c r="COD13" s="11"/>
      <c r="COE13" s="11"/>
      <c r="COF13" s="11"/>
      <c r="COG13" s="11"/>
      <c r="COH13" s="11"/>
      <c r="COI13" s="11"/>
      <c r="COJ13" s="11"/>
      <c r="COK13" s="11"/>
      <c r="COL13" s="11"/>
      <c r="COM13" s="11"/>
      <c r="CON13" s="11"/>
      <c r="COO13" s="11"/>
      <c r="COP13" s="11"/>
      <c r="COQ13" s="11"/>
      <c r="COR13" s="11"/>
      <c r="COS13" s="11"/>
      <c r="COT13" s="11"/>
      <c r="COU13" s="11"/>
      <c r="COV13" s="11"/>
      <c r="COW13" s="11"/>
      <c r="COX13" s="11"/>
      <c r="COY13" s="11"/>
      <c r="COZ13" s="11"/>
      <c r="CPA13" s="11"/>
      <c r="CPB13" s="11"/>
      <c r="CPC13" s="11"/>
      <c r="CPD13" s="11"/>
      <c r="CPE13" s="11"/>
      <c r="CPF13" s="11"/>
      <c r="CPG13" s="11"/>
      <c r="CPH13" s="11"/>
      <c r="CPI13" s="11"/>
      <c r="CPJ13" s="11"/>
      <c r="CPK13" s="11"/>
      <c r="CPL13" s="11"/>
      <c r="CPM13" s="11"/>
      <c r="CPN13" s="11"/>
      <c r="CPO13" s="11"/>
      <c r="CPP13" s="11"/>
      <c r="CPQ13" s="11"/>
      <c r="CPR13" s="11"/>
      <c r="CPS13" s="11"/>
      <c r="CPT13" s="11"/>
      <c r="CPU13" s="11"/>
      <c r="CPV13" s="11"/>
      <c r="CPW13" s="11"/>
      <c r="CPX13" s="11"/>
      <c r="CPY13" s="11"/>
      <c r="CPZ13" s="11"/>
      <c r="CQA13" s="11"/>
      <c r="CQB13" s="11"/>
      <c r="CQC13" s="11"/>
      <c r="CQD13" s="11"/>
      <c r="CQE13" s="11"/>
      <c r="CQF13" s="11"/>
      <c r="CQG13" s="11"/>
      <c r="CQH13" s="11"/>
      <c r="CQI13" s="11"/>
      <c r="CQJ13" s="11"/>
      <c r="CQK13" s="11"/>
      <c r="CQL13" s="11"/>
      <c r="CQM13" s="11"/>
      <c r="CQN13" s="11"/>
      <c r="CQO13" s="11"/>
      <c r="CQP13" s="11"/>
      <c r="CQQ13" s="11"/>
      <c r="CQR13" s="11"/>
      <c r="CQS13" s="11"/>
      <c r="CQT13" s="11"/>
      <c r="CQU13" s="11"/>
      <c r="CQV13" s="11"/>
      <c r="CQW13" s="11"/>
      <c r="CQX13" s="11"/>
      <c r="CQY13" s="11"/>
      <c r="CQZ13" s="11"/>
      <c r="CRA13" s="11"/>
      <c r="CRB13" s="11"/>
      <c r="CRC13" s="11"/>
      <c r="CRD13" s="11"/>
      <c r="CRE13" s="11"/>
      <c r="CRF13" s="11"/>
      <c r="CRG13" s="11"/>
      <c r="CRH13" s="11"/>
      <c r="CRI13" s="11"/>
      <c r="CRJ13" s="11"/>
      <c r="CRK13" s="11"/>
      <c r="CRL13" s="11"/>
      <c r="CRM13" s="11"/>
      <c r="CRN13" s="11"/>
      <c r="CRO13" s="11"/>
      <c r="CRP13" s="11"/>
      <c r="CRQ13" s="11"/>
      <c r="CRR13" s="11"/>
      <c r="CRS13" s="11"/>
      <c r="CRT13" s="11"/>
      <c r="CRU13" s="11"/>
      <c r="CRV13" s="11"/>
      <c r="CRW13" s="11"/>
      <c r="CRX13" s="11"/>
      <c r="CRY13" s="11"/>
      <c r="CRZ13" s="11"/>
      <c r="CSA13" s="11"/>
      <c r="CSB13" s="11"/>
      <c r="CSC13" s="11"/>
      <c r="CSD13" s="11"/>
      <c r="CSE13" s="11"/>
      <c r="CSF13" s="11"/>
      <c r="CSG13" s="11"/>
      <c r="CSH13" s="11"/>
      <c r="CSI13" s="11"/>
      <c r="CSJ13" s="11"/>
      <c r="CSK13" s="11"/>
      <c r="CSL13" s="11"/>
      <c r="CSM13" s="11"/>
      <c r="CSN13" s="11"/>
      <c r="CSO13" s="11"/>
      <c r="CSP13" s="11"/>
      <c r="CSQ13" s="11"/>
      <c r="CSR13" s="11"/>
      <c r="CSS13" s="11"/>
      <c r="CST13" s="11"/>
      <c r="CSU13" s="11"/>
      <c r="CSV13" s="11"/>
      <c r="CSW13" s="11"/>
      <c r="CSX13" s="11"/>
      <c r="CSY13" s="11"/>
      <c r="CSZ13" s="11"/>
      <c r="CTA13" s="11"/>
      <c r="CTB13" s="11"/>
      <c r="CTC13" s="11"/>
      <c r="CTD13" s="11"/>
      <c r="CTE13" s="11"/>
      <c r="CTF13" s="11"/>
      <c r="CTG13" s="11"/>
      <c r="CTH13" s="11"/>
      <c r="CTI13" s="11"/>
      <c r="CTJ13" s="11"/>
      <c r="CTK13" s="11"/>
      <c r="CTL13" s="11"/>
      <c r="CTM13" s="11"/>
      <c r="CTN13" s="11"/>
      <c r="CTO13" s="11"/>
      <c r="CTP13" s="11"/>
      <c r="CTQ13" s="11"/>
      <c r="CTR13" s="11"/>
      <c r="CTS13" s="11"/>
      <c r="CTT13" s="11"/>
      <c r="CTU13" s="11"/>
      <c r="CTV13" s="11"/>
      <c r="CTW13" s="11"/>
      <c r="CTX13" s="11"/>
      <c r="CTY13" s="11"/>
      <c r="CTZ13" s="11"/>
      <c r="CUA13" s="11"/>
      <c r="CUB13" s="11"/>
      <c r="CUC13" s="11"/>
      <c r="CUD13" s="11"/>
      <c r="CUE13" s="11"/>
      <c r="CUF13" s="11"/>
      <c r="CUG13" s="11"/>
      <c r="CUH13" s="11"/>
      <c r="CUI13" s="11"/>
      <c r="CUJ13" s="11"/>
      <c r="CUK13" s="11"/>
      <c r="CUL13" s="11"/>
      <c r="CUM13" s="11"/>
      <c r="CUN13" s="11"/>
      <c r="CUO13" s="11"/>
      <c r="CUP13" s="11"/>
      <c r="CUQ13" s="11"/>
      <c r="CUR13" s="11"/>
      <c r="CUS13" s="11"/>
      <c r="CUT13" s="11"/>
      <c r="CUU13" s="11"/>
      <c r="CUV13" s="11"/>
      <c r="CUW13" s="11"/>
      <c r="CUX13" s="11"/>
      <c r="CUY13" s="11"/>
      <c r="CUZ13" s="11"/>
      <c r="CVA13" s="11"/>
      <c r="CVB13" s="11"/>
      <c r="CVC13" s="11"/>
      <c r="CVD13" s="11"/>
      <c r="CVE13" s="11"/>
      <c r="CVF13" s="11"/>
      <c r="CVG13" s="11"/>
      <c r="CVH13" s="11"/>
      <c r="CVI13" s="11"/>
      <c r="CVJ13" s="11"/>
      <c r="CVK13" s="11"/>
      <c r="CVL13" s="11"/>
      <c r="CVM13" s="11"/>
      <c r="CVN13" s="11"/>
      <c r="CVO13" s="11"/>
      <c r="CVP13" s="11"/>
      <c r="CVQ13" s="11"/>
      <c r="CVR13" s="11"/>
      <c r="CVS13" s="11"/>
      <c r="CVT13" s="11"/>
      <c r="CVU13" s="11"/>
      <c r="CVV13" s="11"/>
      <c r="CVW13" s="11"/>
      <c r="CVX13" s="11"/>
      <c r="CVY13" s="11"/>
      <c r="CVZ13" s="11"/>
      <c r="CWA13" s="11"/>
      <c r="CWB13" s="11"/>
      <c r="CWC13" s="11"/>
      <c r="CWD13" s="11"/>
      <c r="CWE13" s="11"/>
      <c r="CWF13" s="11"/>
      <c r="CWG13" s="11"/>
      <c r="CWH13" s="11"/>
      <c r="CWI13" s="11"/>
      <c r="CWJ13" s="11"/>
      <c r="CWK13" s="11"/>
      <c r="CWL13" s="11"/>
      <c r="CWM13" s="11"/>
      <c r="CWN13" s="11"/>
      <c r="CWO13" s="11"/>
      <c r="CWP13" s="11"/>
      <c r="CWQ13" s="11"/>
      <c r="CWR13" s="11"/>
      <c r="CWS13" s="11"/>
      <c r="CWT13" s="11"/>
      <c r="CWU13" s="11"/>
      <c r="CWV13" s="11"/>
      <c r="CWW13" s="11"/>
      <c r="CWX13" s="11"/>
      <c r="CWY13" s="11"/>
      <c r="CWZ13" s="11"/>
      <c r="CXA13" s="11"/>
      <c r="CXB13" s="11"/>
      <c r="CXC13" s="11"/>
      <c r="CXD13" s="11"/>
      <c r="CXE13" s="11"/>
      <c r="CXF13" s="11"/>
      <c r="CXG13" s="11"/>
      <c r="CXH13" s="11"/>
      <c r="CXI13" s="11"/>
      <c r="CXJ13" s="11"/>
      <c r="CXK13" s="11"/>
      <c r="CXL13" s="11"/>
      <c r="CXM13" s="11"/>
      <c r="CXN13" s="11"/>
      <c r="CXO13" s="11"/>
      <c r="CXP13" s="11"/>
      <c r="CXQ13" s="11"/>
      <c r="CXR13" s="11"/>
      <c r="CXS13" s="11"/>
      <c r="CXT13" s="11"/>
      <c r="CXU13" s="11"/>
      <c r="CXV13" s="11"/>
      <c r="CXW13" s="11"/>
      <c r="CXX13" s="11"/>
      <c r="CXY13" s="11"/>
      <c r="CXZ13" s="11"/>
      <c r="CYA13" s="11"/>
      <c r="CYB13" s="11"/>
      <c r="CYC13" s="11"/>
      <c r="CYD13" s="11"/>
      <c r="CYE13" s="11"/>
      <c r="CYF13" s="11"/>
      <c r="CYG13" s="11"/>
      <c r="CYH13" s="11"/>
      <c r="CYI13" s="11"/>
      <c r="CYJ13" s="11"/>
      <c r="CYK13" s="11"/>
      <c r="CYL13" s="11"/>
      <c r="CYM13" s="11"/>
      <c r="CYN13" s="11"/>
      <c r="CYO13" s="11"/>
      <c r="CYP13" s="11"/>
      <c r="CYQ13" s="11"/>
      <c r="CYR13" s="11"/>
      <c r="CYS13" s="11"/>
      <c r="CYT13" s="11"/>
      <c r="CYU13" s="11"/>
      <c r="CYV13" s="11"/>
      <c r="CYW13" s="11"/>
      <c r="CYX13" s="11"/>
      <c r="CYY13" s="11"/>
      <c r="CYZ13" s="11"/>
      <c r="CZA13" s="11"/>
      <c r="CZB13" s="11"/>
      <c r="CZC13" s="11"/>
      <c r="CZD13" s="11"/>
      <c r="CZE13" s="11"/>
      <c r="CZF13" s="11"/>
      <c r="CZG13" s="11"/>
      <c r="CZH13" s="11"/>
      <c r="CZI13" s="11"/>
      <c r="CZJ13" s="11"/>
      <c r="CZK13" s="11"/>
      <c r="CZL13" s="11"/>
      <c r="CZM13" s="11"/>
      <c r="CZN13" s="11"/>
      <c r="CZO13" s="11"/>
      <c r="CZP13" s="11"/>
      <c r="CZQ13" s="11"/>
      <c r="CZR13" s="11"/>
      <c r="CZS13" s="11"/>
      <c r="CZT13" s="11"/>
      <c r="CZU13" s="11"/>
      <c r="CZV13" s="11"/>
      <c r="CZW13" s="11"/>
      <c r="CZX13" s="11"/>
      <c r="CZY13" s="11"/>
      <c r="CZZ13" s="11"/>
      <c r="DAA13" s="11"/>
      <c r="DAB13" s="11"/>
      <c r="DAC13" s="11"/>
      <c r="DAD13" s="11"/>
      <c r="DAE13" s="11"/>
      <c r="DAF13" s="11"/>
      <c r="DAG13" s="11"/>
      <c r="DAH13" s="11"/>
      <c r="DAI13" s="11"/>
      <c r="DAJ13" s="11"/>
      <c r="DAK13" s="11"/>
      <c r="DAL13" s="11"/>
      <c r="DAM13" s="11"/>
      <c r="DAN13" s="11"/>
      <c r="DAO13" s="11"/>
      <c r="DAP13" s="11"/>
      <c r="DAQ13" s="11"/>
      <c r="DAR13" s="11"/>
      <c r="DAS13" s="11"/>
      <c r="DAT13" s="11"/>
      <c r="DAU13" s="11"/>
      <c r="DAV13" s="11"/>
      <c r="DAW13" s="11"/>
      <c r="DAX13" s="11"/>
      <c r="DAY13" s="11"/>
      <c r="DAZ13" s="11"/>
      <c r="DBA13" s="11"/>
      <c r="DBB13" s="11"/>
      <c r="DBC13" s="11"/>
      <c r="DBD13" s="11"/>
      <c r="DBE13" s="11"/>
      <c r="DBF13" s="11"/>
      <c r="DBG13" s="11"/>
      <c r="DBH13" s="11"/>
      <c r="DBI13" s="11"/>
      <c r="DBJ13" s="11"/>
      <c r="DBK13" s="11"/>
      <c r="DBL13" s="11"/>
      <c r="DBM13" s="11"/>
      <c r="DBN13" s="11"/>
      <c r="DBO13" s="11"/>
      <c r="DBP13" s="11"/>
      <c r="DBQ13" s="11"/>
      <c r="DBR13" s="11"/>
      <c r="DBS13" s="11"/>
      <c r="DBT13" s="11"/>
      <c r="DBU13" s="11"/>
      <c r="DBV13" s="11"/>
      <c r="DBW13" s="11"/>
      <c r="DBX13" s="11"/>
      <c r="DBY13" s="11"/>
      <c r="DBZ13" s="11"/>
      <c r="DCA13" s="11"/>
      <c r="DCB13" s="11"/>
      <c r="DCC13" s="11"/>
      <c r="DCD13" s="11"/>
      <c r="DCE13" s="11"/>
      <c r="DCF13" s="11"/>
      <c r="DCG13" s="11"/>
      <c r="DCH13" s="11"/>
      <c r="DCI13" s="11"/>
      <c r="DCJ13" s="11"/>
      <c r="DCK13" s="11"/>
      <c r="DCL13" s="11"/>
      <c r="DCM13" s="11"/>
      <c r="DCN13" s="11"/>
      <c r="DCO13" s="11"/>
      <c r="DCP13" s="11"/>
      <c r="DCQ13" s="11"/>
      <c r="DCR13" s="11"/>
      <c r="DCS13" s="11"/>
      <c r="DCT13" s="11"/>
      <c r="DCU13" s="11"/>
      <c r="DCV13" s="11"/>
      <c r="DCW13" s="11"/>
      <c r="DCX13" s="11"/>
      <c r="DCY13" s="11"/>
      <c r="DCZ13" s="11"/>
      <c r="DDA13" s="11"/>
      <c r="DDB13" s="11"/>
      <c r="DDC13" s="11"/>
      <c r="DDD13" s="11"/>
      <c r="DDE13" s="11"/>
      <c r="DDF13" s="11"/>
      <c r="DDG13" s="11"/>
      <c r="DDH13" s="11"/>
      <c r="DDI13" s="11"/>
      <c r="DDJ13" s="11"/>
      <c r="DDK13" s="11"/>
      <c r="DDL13" s="11"/>
      <c r="DDM13" s="11"/>
      <c r="DDN13" s="11"/>
      <c r="DDO13" s="11"/>
      <c r="DDP13" s="11"/>
      <c r="DDQ13" s="11"/>
      <c r="DDR13" s="11"/>
      <c r="DDS13" s="11"/>
      <c r="DDT13" s="11"/>
      <c r="DDU13" s="11"/>
      <c r="DDV13" s="11"/>
      <c r="DDW13" s="11"/>
      <c r="DDX13" s="11"/>
      <c r="DDY13" s="11"/>
      <c r="DDZ13" s="11"/>
      <c r="DEA13" s="11"/>
      <c r="DEB13" s="11"/>
      <c r="DEC13" s="11"/>
      <c r="DED13" s="11"/>
      <c r="DEE13" s="11"/>
      <c r="DEF13" s="11"/>
      <c r="DEG13" s="11"/>
      <c r="DEH13" s="11"/>
      <c r="DEI13" s="11"/>
      <c r="DEJ13" s="11"/>
      <c r="DEK13" s="11"/>
      <c r="DEL13" s="11"/>
      <c r="DEM13" s="11"/>
      <c r="DEN13" s="11"/>
      <c r="DEO13" s="11"/>
      <c r="DEP13" s="11"/>
      <c r="DEQ13" s="11"/>
      <c r="DER13" s="11"/>
      <c r="DES13" s="11"/>
      <c r="DET13" s="11"/>
      <c r="DEU13" s="11"/>
      <c r="DEV13" s="11"/>
      <c r="DEW13" s="11"/>
      <c r="DEX13" s="11"/>
      <c r="DEY13" s="11"/>
      <c r="DEZ13" s="11"/>
      <c r="DFA13" s="11"/>
      <c r="DFB13" s="11"/>
      <c r="DFC13" s="11"/>
      <c r="DFD13" s="11"/>
      <c r="DFE13" s="11"/>
      <c r="DFF13" s="11"/>
      <c r="DFG13" s="11"/>
      <c r="DFH13" s="11"/>
      <c r="DFI13" s="11"/>
      <c r="DFJ13" s="11"/>
      <c r="DFK13" s="11"/>
      <c r="DFL13" s="11"/>
      <c r="DFM13" s="11"/>
      <c r="DFN13" s="11"/>
      <c r="DFO13" s="11"/>
      <c r="DFP13" s="11"/>
      <c r="DFQ13" s="11"/>
      <c r="DFR13" s="11"/>
      <c r="DFS13" s="11"/>
      <c r="DFT13" s="11"/>
      <c r="DFU13" s="11"/>
      <c r="DFV13" s="11"/>
      <c r="DFW13" s="11"/>
      <c r="DFX13" s="11"/>
      <c r="DFY13" s="11"/>
      <c r="DFZ13" s="11"/>
      <c r="DGA13" s="11"/>
      <c r="DGB13" s="11"/>
      <c r="DGC13" s="11"/>
      <c r="DGD13" s="11"/>
      <c r="DGE13" s="11"/>
      <c r="DGF13" s="11"/>
      <c r="DGG13" s="11"/>
      <c r="DGH13" s="11"/>
      <c r="DGI13" s="11"/>
      <c r="DGJ13" s="11"/>
      <c r="DGK13" s="11"/>
      <c r="DGL13" s="11"/>
      <c r="DGM13" s="11"/>
      <c r="DGN13" s="11"/>
      <c r="DGO13" s="11"/>
      <c r="DGP13" s="11"/>
      <c r="DGQ13" s="11"/>
      <c r="DGR13" s="11"/>
      <c r="DGS13" s="11"/>
      <c r="DGT13" s="11"/>
      <c r="DGU13" s="11"/>
      <c r="DGV13" s="11"/>
      <c r="DGW13" s="11"/>
      <c r="DGX13" s="11"/>
      <c r="DGY13" s="11"/>
      <c r="DGZ13" s="11"/>
      <c r="DHA13" s="11"/>
      <c r="DHB13" s="11"/>
      <c r="DHC13" s="11"/>
      <c r="DHD13" s="11"/>
      <c r="DHE13" s="11"/>
      <c r="DHF13" s="11"/>
      <c r="DHG13" s="11"/>
      <c r="DHH13" s="11"/>
      <c r="DHI13" s="11"/>
      <c r="DHJ13" s="11"/>
      <c r="DHK13" s="11"/>
      <c r="DHL13" s="11"/>
      <c r="DHM13" s="11"/>
      <c r="DHN13" s="11"/>
      <c r="DHO13" s="11"/>
      <c r="DHP13" s="11"/>
      <c r="DHQ13" s="11"/>
      <c r="DHR13" s="11"/>
      <c r="DHS13" s="11"/>
      <c r="DHT13" s="11"/>
      <c r="DHU13" s="11"/>
      <c r="DHV13" s="11"/>
      <c r="DHW13" s="11"/>
      <c r="DHX13" s="11"/>
      <c r="DHY13" s="11"/>
      <c r="DHZ13" s="11"/>
      <c r="DIA13" s="11"/>
      <c r="DIB13" s="11"/>
      <c r="DIC13" s="11"/>
      <c r="DID13" s="11"/>
      <c r="DIE13" s="11"/>
      <c r="DIF13" s="11"/>
      <c r="DIG13" s="11"/>
      <c r="DIH13" s="11"/>
      <c r="DII13" s="11"/>
      <c r="DIJ13" s="11"/>
      <c r="DIK13" s="11"/>
      <c r="DIL13" s="11"/>
      <c r="DIM13" s="11"/>
      <c r="DIN13" s="11"/>
      <c r="DIO13" s="11"/>
      <c r="DIP13" s="11"/>
      <c r="DIQ13" s="11"/>
      <c r="DIR13" s="11"/>
      <c r="DIS13" s="11"/>
      <c r="DIT13" s="11"/>
      <c r="DIU13" s="11"/>
      <c r="DIV13" s="11"/>
      <c r="DIW13" s="11"/>
      <c r="DIX13" s="11"/>
      <c r="DIY13" s="11"/>
      <c r="DIZ13" s="11"/>
      <c r="DJA13" s="11"/>
      <c r="DJB13" s="11"/>
      <c r="DJC13" s="11"/>
      <c r="DJD13" s="11"/>
      <c r="DJE13" s="11"/>
      <c r="DJF13" s="11"/>
      <c r="DJG13" s="11"/>
      <c r="DJH13" s="11"/>
      <c r="DJI13" s="11"/>
      <c r="DJJ13" s="11"/>
      <c r="DJK13" s="11"/>
      <c r="DJL13" s="11"/>
      <c r="DJM13" s="11"/>
      <c r="DJN13" s="11"/>
      <c r="DJO13" s="11"/>
      <c r="DJP13" s="11"/>
      <c r="DJQ13" s="11"/>
      <c r="DJR13" s="11"/>
      <c r="DJS13" s="11"/>
      <c r="DJT13" s="11"/>
      <c r="DJU13" s="11"/>
      <c r="DJV13" s="11"/>
      <c r="DJW13" s="11"/>
      <c r="DJX13" s="11"/>
      <c r="DJY13" s="11"/>
      <c r="DJZ13" s="11"/>
      <c r="DKA13" s="11"/>
      <c r="DKB13" s="11"/>
      <c r="DKC13" s="11"/>
      <c r="DKD13" s="11"/>
      <c r="DKE13" s="11"/>
      <c r="DKF13" s="11"/>
      <c r="DKG13" s="11"/>
      <c r="DKH13" s="11"/>
      <c r="DKI13" s="11"/>
      <c r="DKJ13" s="11"/>
      <c r="DKK13" s="11"/>
      <c r="DKL13" s="11"/>
      <c r="DKM13" s="11"/>
      <c r="DKN13" s="11"/>
      <c r="DKO13" s="11"/>
      <c r="DKP13" s="11"/>
      <c r="DKQ13" s="11"/>
      <c r="DKR13" s="11"/>
      <c r="DKS13" s="11"/>
      <c r="DKT13" s="11"/>
      <c r="DKU13" s="11"/>
      <c r="DKV13" s="11"/>
      <c r="DKW13" s="11"/>
      <c r="DKX13" s="11"/>
      <c r="DKY13" s="11"/>
      <c r="DKZ13" s="11"/>
      <c r="DLA13" s="11"/>
      <c r="DLB13" s="11"/>
      <c r="DLC13" s="11"/>
      <c r="DLD13" s="11"/>
      <c r="DLE13" s="11"/>
      <c r="DLF13" s="11"/>
      <c r="DLG13" s="11"/>
      <c r="DLH13" s="11"/>
      <c r="DLI13" s="11"/>
      <c r="DLJ13" s="11"/>
      <c r="DLK13" s="11"/>
      <c r="DLL13" s="11"/>
      <c r="DLM13" s="11"/>
      <c r="DLN13" s="11"/>
      <c r="DLO13" s="11"/>
      <c r="DLP13" s="11"/>
      <c r="DLQ13" s="11"/>
      <c r="DLR13" s="11"/>
      <c r="DLS13" s="11"/>
      <c r="DLT13" s="11"/>
      <c r="DLU13" s="11"/>
      <c r="DLV13" s="11"/>
      <c r="DLW13" s="11"/>
      <c r="DLX13" s="11"/>
      <c r="DLY13" s="11"/>
      <c r="DLZ13" s="11"/>
      <c r="DMA13" s="11"/>
      <c r="DMB13" s="11"/>
      <c r="DMC13" s="11"/>
      <c r="DMD13" s="11"/>
      <c r="DME13" s="11"/>
      <c r="DMF13" s="11"/>
      <c r="DMG13" s="11"/>
      <c r="DMH13" s="11"/>
      <c r="DMI13" s="11"/>
      <c r="DMJ13" s="11"/>
      <c r="DMK13" s="11"/>
      <c r="DML13" s="11"/>
      <c r="DMM13" s="11"/>
      <c r="DMN13" s="11"/>
      <c r="DMO13" s="11"/>
      <c r="DMP13" s="11"/>
      <c r="DMQ13" s="11"/>
      <c r="DMR13" s="11"/>
      <c r="DMS13" s="11"/>
      <c r="DMT13" s="11"/>
      <c r="DMU13" s="11"/>
      <c r="DMV13" s="11"/>
      <c r="DMW13" s="11"/>
      <c r="DMX13" s="11"/>
      <c r="DMY13" s="11"/>
      <c r="DMZ13" s="11"/>
      <c r="DNA13" s="11"/>
      <c r="DNB13" s="11"/>
      <c r="DNC13" s="11"/>
      <c r="DND13" s="11"/>
      <c r="DNE13" s="11"/>
      <c r="DNF13" s="11"/>
      <c r="DNG13" s="11"/>
      <c r="DNH13" s="11"/>
      <c r="DNI13" s="11"/>
      <c r="DNJ13" s="11"/>
      <c r="DNK13" s="11"/>
      <c r="DNL13" s="11"/>
      <c r="DNM13" s="11"/>
      <c r="DNN13" s="11"/>
      <c r="DNO13" s="11"/>
      <c r="DNP13" s="11"/>
      <c r="DNQ13" s="11"/>
      <c r="DNR13" s="11"/>
      <c r="DNS13" s="11"/>
      <c r="DNT13" s="11"/>
      <c r="DNU13" s="11"/>
      <c r="DNV13" s="11"/>
      <c r="DNW13" s="11"/>
      <c r="DNX13" s="11"/>
      <c r="DNY13" s="11"/>
      <c r="DNZ13" s="11"/>
      <c r="DOA13" s="11"/>
      <c r="DOB13" s="11"/>
      <c r="DOC13" s="11"/>
      <c r="DOD13" s="11"/>
      <c r="DOE13" s="11"/>
      <c r="DOF13" s="11"/>
      <c r="DOG13" s="11"/>
      <c r="DOH13" s="11"/>
      <c r="DOI13" s="11"/>
      <c r="DOJ13" s="11"/>
      <c r="DOK13" s="11"/>
      <c r="DOL13" s="11"/>
      <c r="DOM13" s="11"/>
      <c r="DON13" s="11"/>
      <c r="DOO13" s="11"/>
      <c r="DOP13" s="11"/>
      <c r="DOQ13" s="11"/>
      <c r="DOR13" s="11"/>
      <c r="DOS13" s="11"/>
      <c r="DOT13" s="11"/>
      <c r="DOU13" s="11"/>
      <c r="DOV13" s="11"/>
      <c r="DOW13" s="11"/>
      <c r="DOX13" s="11"/>
      <c r="DOY13" s="11"/>
      <c r="DOZ13" s="11"/>
      <c r="DPA13" s="11"/>
      <c r="DPB13" s="11"/>
      <c r="DPC13" s="11"/>
      <c r="DPD13" s="11"/>
      <c r="DPE13" s="11"/>
      <c r="DPF13" s="11"/>
      <c r="DPG13" s="11"/>
      <c r="DPH13" s="11"/>
      <c r="DPI13" s="11"/>
      <c r="DPJ13" s="11"/>
      <c r="DPK13" s="11"/>
      <c r="DPL13" s="11"/>
      <c r="DPM13" s="11"/>
      <c r="DPN13" s="11"/>
      <c r="DPO13" s="11"/>
      <c r="DPP13" s="11"/>
      <c r="DPQ13" s="11"/>
      <c r="DPR13" s="11"/>
      <c r="DPS13" s="11"/>
      <c r="DPT13" s="11"/>
      <c r="DPU13" s="11"/>
      <c r="DPV13" s="11"/>
      <c r="DPW13" s="11"/>
      <c r="DPX13" s="11"/>
      <c r="DPY13" s="11"/>
      <c r="DPZ13" s="11"/>
      <c r="DQA13" s="11"/>
      <c r="DQB13" s="11"/>
      <c r="DQC13" s="11"/>
      <c r="DQD13" s="11"/>
      <c r="DQE13" s="11"/>
      <c r="DQF13" s="11"/>
      <c r="DQG13" s="11"/>
      <c r="DQH13" s="11"/>
      <c r="DQI13" s="11"/>
      <c r="DQJ13" s="11"/>
      <c r="DQK13" s="11"/>
      <c r="DQL13" s="11"/>
      <c r="DQM13" s="11"/>
      <c r="DQN13" s="11"/>
      <c r="DQO13" s="11"/>
      <c r="DQP13" s="11"/>
      <c r="DQQ13" s="11"/>
      <c r="DQR13" s="11"/>
      <c r="DQS13" s="11"/>
      <c r="DQT13" s="11"/>
      <c r="DQU13" s="11"/>
      <c r="DQV13" s="11"/>
      <c r="DQW13" s="11"/>
      <c r="DQX13" s="11"/>
      <c r="DQY13" s="11"/>
      <c r="DQZ13" s="11"/>
      <c r="DRA13" s="11"/>
      <c r="DRB13" s="11"/>
      <c r="DRC13" s="11"/>
      <c r="DRD13" s="11"/>
      <c r="DRE13" s="11"/>
      <c r="DRF13" s="11"/>
      <c r="DRG13" s="11"/>
      <c r="DRH13" s="11"/>
      <c r="DRI13" s="11"/>
      <c r="DRJ13" s="11"/>
      <c r="DRK13" s="11"/>
      <c r="DRL13" s="11"/>
      <c r="DRM13" s="11"/>
      <c r="DRN13" s="11"/>
      <c r="DRO13" s="11"/>
      <c r="DRP13" s="11"/>
      <c r="DRQ13" s="11"/>
      <c r="DRR13" s="11"/>
      <c r="DRS13" s="11"/>
      <c r="DRT13" s="11"/>
      <c r="DRU13" s="11"/>
      <c r="DRV13" s="11"/>
      <c r="DRW13" s="11"/>
      <c r="DRX13" s="11"/>
      <c r="DRY13" s="11"/>
      <c r="DRZ13" s="11"/>
      <c r="DSA13" s="11"/>
      <c r="DSB13" s="11"/>
      <c r="DSC13" s="11"/>
      <c r="DSD13" s="11"/>
      <c r="DSE13" s="11"/>
      <c r="DSF13" s="11"/>
      <c r="DSG13" s="11"/>
      <c r="DSH13" s="11"/>
      <c r="DSI13" s="11"/>
      <c r="DSJ13" s="11"/>
      <c r="DSK13" s="11"/>
      <c r="DSL13" s="11"/>
      <c r="DSM13" s="11"/>
      <c r="DSN13" s="11"/>
      <c r="DSO13" s="11"/>
      <c r="DSP13" s="11"/>
      <c r="DSQ13" s="11"/>
      <c r="DSR13" s="11"/>
      <c r="DSS13" s="11"/>
      <c r="DST13" s="11"/>
      <c r="DSU13" s="11"/>
      <c r="DSV13" s="11"/>
      <c r="DSW13" s="11"/>
      <c r="DSX13" s="11"/>
      <c r="DSY13" s="11"/>
      <c r="DSZ13" s="11"/>
      <c r="DTA13" s="11"/>
      <c r="DTB13" s="11"/>
      <c r="DTC13" s="11"/>
      <c r="DTD13" s="11"/>
      <c r="DTE13" s="11"/>
      <c r="DTF13" s="11"/>
      <c r="DTG13" s="11"/>
      <c r="DTH13" s="11"/>
      <c r="DTI13" s="11"/>
      <c r="DTJ13" s="11"/>
      <c r="DTK13" s="11"/>
      <c r="DTL13" s="11"/>
      <c r="DTM13" s="11"/>
      <c r="DTN13" s="11"/>
      <c r="DTO13" s="11"/>
      <c r="DTP13" s="11"/>
      <c r="DTQ13" s="11"/>
      <c r="DTR13" s="11"/>
      <c r="DTS13" s="11"/>
      <c r="DTT13" s="11"/>
      <c r="DTU13" s="11"/>
      <c r="DTV13" s="11"/>
      <c r="DTW13" s="11"/>
      <c r="DTX13" s="11"/>
      <c r="DTY13" s="11"/>
      <c r="DTZ13" s="11"/>
      <c r="DUA13" s="11"/>
      <c r="DUB13" s="11"/>
      <c r="DUC13" s="11"/>
      <c r="DUD13" s="11"/>
      <c r="DUE13" s="11"/>
      <c r="DUF13" s="11"/>
      <c r="DUG13" s="11"/>
      <c r="DUH13" s="11"/>
      <c r="DUI13" s="11"/>
      <c r="DUJ13" s="11"/>
      <c r="DUK13" s="11"/>
      <c r="DUL13" s="11"/>
      <c r="DUM13" s="11"/>
      <c r="DUN13" s="11"/>
      <c r="DUO13" s="11"/>
      <c r="DUP13" s="11"/>
      <c r="DUQ13" s="11"/>
      <c r="DUR13" s="11"/>
      <c r="DUS13" s="11"/>
      <c r="DUT13" s="11"/>
      <c r="DUU13" s="11"/>
      <c r="DUV13" s="11"/>
      <c r="DUW13" s="11"/>
      <c r="DUX13" s="11"/>
      <c r="DUY13" s="11"/>
      <c r="DUZ13" s="11"/>
      <c r="DVA13" s="11"/>
      <c r="DVB13" s="11"/>
      <c r="DVC13" s="11"/>
      <c r="DVD13" s="11"/>
      <c r="DVE13" s="11"/>
      <c r="DVF13" s="11"/>
      <c r="DVG13" s="11"/>
      <c r="DVH13" s="11"/>
      <c r="DVI13" s="11"/>
      <c r="DVJ13" s="11"/>
      <c r="DVK13" s="11"/>
      <c r="DVL13" s="11"/>
      <c r="DVM13" s="11"/>
      <c r="DVN13" s="11"/>
      <c r="DVO13" s="11"/>
      <c r="DVP13" s="11"/>
      <c r="DVQ13" s="11"/>
      <c r="DVR13" s="11"/>
      <c r="DVS13" s="11"/>
      <c r="DVT13" s="11"/>
      <c r="DVU13" s="11"/>
      <c r="DVV13" s="11"/>
      <c r="DVW13" s="11"/>
      <c r="DVX13" s="11"/>
      <c r="DVY13" s="11"/>
      <c r="DVZ13" s="11"/>
      <c r="DWA13" s="11"/>
      <c r="DWB13" s="11"/>
      <c r="DWC13" s="11"/>
      <c r="DWD13" s="11"/>
      <c r="DWE13" s="11"/>
      <c r="DWF13" s="11"/>
      <c r="DWG13" s="11"/>
      <c r="DWH13" s="11"/>
      <c r="DWI13" s="11"/>
      <c r="DWJ13" s="11"/>
      <c r="DWK13" s="11"/>
      <c r="DWL13" s="11"/>
      <c r="DWM13" s="11"/>
      <c r="DWN13" s="11"/>
      <c r="DWO13" s="11"/>
      <c r="DWP13" s="11"/>
      <c r="DWQ13" s="11"/>
      <c r="DWR13" s="11"/>
      <c r="DWS13" s="11"/>
      <c r="DWT13" s="11"/>
      <c r="DWU13" s="11"/>
      <c r="DWV13" s="11"/>
      <c r="DWW13" s="11"/>
      <c r="DWX13" s="11"/>
      <c r="DWY13" s="11"/>
      <c r="DWZ13" s="11"/>
      <c r="DXA13" s="11"/>
      <c r="DXB13" s="11"/>
      <c r="DXC13" s="11"/>
      <c r="DXD13" s="11"/>
      <c r="DXE13" s="11"/>
      <c r="DXF13" s="11"/>
      <c r="DXG13" s="11"/>
      <c r="DXH13" s="11"/>
      <c r="DXI13" s="11"/>
      <c r="DXJ13" s="11"/>
      <c r="DXK13" s="11"/>
      <c r="DXL13" s="11"/>
      <c r="DXM13" s="11"/>
      <c r="DXN13" s="11"/>
      <c r="DXO13" s="11"/>
      <c r="DXP13" s="11"/>
      <c r="DXQ13" s="11"/>
      <c r="DXR13" s="11"/>
      <c r="DXS13" s="11"/>
      <c r="DXT13" s="11"/>
      <c r="DXU13" s="11"/>
      <c r="DXV13" s="11"/>
      <c r="DXW13" s="11"/>
      <c r="DXX13" s="11"/>
      <c r="DXY13" s="11"/>
      <c r="DXZ13" s="11"/>
      <c r="DYA13" s="11"/>
      <c r="DYB13" s="11"/>
      <c r="DYC13" s="11"/>
      <c r="DYD13" s="11"/>
      <c r="DYE13" s="11"/>
      <c r="DYF13" s="11"/>
      <c r="DYG13" s="11"/>
      <c r="DYH13" s="11"/>
      <c r="DYI13" s="11"/>
      <c r="DYJ13" s="11"/>
      <c r="DYK13" s="11"/>
      <c r="DYL13" s="11"/>
      <c r="DYM13" s="11"/>
      <c r="DYN13" s="11"/>
      <c r="DYO13" s="11"/>
      <c r="DYP13" s="11"/>
      <c r="DYQ13" s="11"/>
      <c r="DYR13" s="11"/>
      <c r="DYS13" s="11"/>
      <c r="DYT13" s="11"/>
      <c r="DYU13" s="11"/>
      <c r="DYV13" s="11"/>
      <c r="DYW13" s="11"/>
      <c r="DYX13" s="11"/>
      <c r="DYY13" s="11"/>
      <c r="DYZ13" s="11"/>
      <c r="DZA13" s="11"/>
      <c r="DZB13" s="11"/>
      <c r="DZC13" s="11"/>
      <c r="DZD13" s="11"/>
      <c r="DZE13" s="11"/>
      <c r="DZF13" s="11"/>
      <c r="DZG13" s="11"/>
      <c r="DZH13" s="11"/>
      <c r="DZI13" s="11"/>
      <c r="DZJ13" s="11"/>
      <c r="DZK13" s="11"/>
      <c r="DZL13" s="11"/>
      <c r="DZM13" s="11"/>
      <c r="DZN13" s="11"/>
      <c r="DZO13" s="11"/>
      <c r="DZP13" s="11"/>
      <c r="DZQ13" s="11"/>
      <c r="DZR13" s="11"/>
      <c r="DZS13" s="11"/>
      <c r="DZT13" s="11"/>
      <c r="DZU13" s="11"/>
      <c r="DZV13" s="11"/>
      <c r="DZW13" s="11"/>
      <c r="DZX13" s="11"/>
      <c r="DZY13" s="11"/>
      <c r="DZZ13" s="11"/>
      <c r="EAA13" s="11"/>
      <c r="EAB13" s="11"/>
      <c r="EAC13" s="11"/>
      <c r="EAD13" s="11"/>
      <c r="EAE13" s="11"/>
      <c r="EAF13" s="11"/>
      <c r="EAG13" s="11"/>
      <c r="EAH13" s="11"/>
      <c r="EAI13" s="11"/>
      <c r="EAJ13" s="11"/>
      <c r="EAK13" s="11"/>
      <c r="EAL13" s="11"/>
      <c r="EAM13" s="11"/>
      <c r="EAN13" s="11"/>
      <c r="EAO13" s="11"/>
      <c r="EAP13" s="11"/>
      <c r="EAQ13" s="11"/>
      <c r="EAR13" s="11"/>
      <c r="EAS13" s="11"/>
      <c r="EAT13" s="11"/>
      <c r="EAU13" s="11"/>
      <c r="EAV13" s="11"/>
      <c r="EAW13" s="11"/>
      <c r="EAX13" s="11"/>
      <c r="EAY13" s="11"/>
      <c r="EAZ13" s="11"/>
      <c r="EBA13" s="11"/>
      <c r="EBB13" s="11"/>
      <c r="EBC13" s="11"/>
      <c r="EBD13" s="11"/>
      <c r="EBE13" s="11"/>
      <c r="EBF13" s="11"/>
      <c r="EBG13" s="11"/>
      <c r="EBH13" s="11"/>
      <c r="EBI13" s="11"/>
      <c r="EBJ13" s="11"/>
      <c r="EBK13" s="11"/>
      <c r="EBL13" s="11"/>
      <c r="EBM13" s="11"/>
      <c r="EBN13" s="11"/>
      <c r="EBO13" s="11"/>
      <c r="EBP13" s="11"/>
      <c r="EBQ13" s="11"/>
      <c r="EBR13" s="11"/>
      <c r="EBS13" s="11"/>
      <c r="EBT13" s="11"/>
      <c r="EBU13" s="11"/>
      <c r="EBV13" s="11"/>
      <c r="EBW13" s="11"/>
      <c r="EBX13" s="11"/>
      <c r="EBY13" s="11"/>
      <c r="EBZ13" s="11"/>
      <c r="ECA13" s="11"/>
      <c r="ECB13" s="11"/>
      <c r="ECC13" s="11"/>
      <c r="ECD13" s="11"/>
      <c r="ECE13" s="11"/>
      <c r="ECF13" s="11"/>
      <c r="ECG13" s="11"/>
      <c r="ECH13" s="11"/>
      <c r="ECI13" s="11"/>
      <c r="ECJ13" s="11"/>
      <c r="ECK13" s="11"/>
      <c r="ECL13" s="11"/>
      <c r="ECM13" s="11"/>
      <c r="ECN13" s="11"/>
      <c r="ECO13" s="11"/>
      <c r="ECP13" s="11"/>
      <c r="ECQ13" s="11"/>
      <c r="ECR13" s="11"/>
      <c r="ECS13" s="11"/>
      <c r="ECT13" s="11"/>
      <c r="ECU13" s="11"/>
      <c r="ECV13" s="11"/>
      <c r="ECW13" s="11"/>
      <c r="ECX13" s="11"/>
      <c r="ECY13" s="11"/>
      <c r="ECZ13" s="11"/>
      <c r="EDA13" s="11"/>
      <c r="EDB13" s="11"/>
      <c r="EDC13" s="11"/>
      <c r="EDD13" s="11"/>
      <c r="EDE13" s="11"/>
      <c r="EDF13" s="11"/>
      <c r="EDG13" s="11"/>
      <c r="EDH13" s="11"/>
      <c r="EDI13" s="11"/>
      <c r="EDJ13" s="11"/>
      <c r="EDK13" s="11"/>
      <c r="EDL13" s="11"/>
      <c r="EDM13" s="11"/>
      <c r="EDN13" s="11"/>
      <c r="EDO13" s="11"/>
      <c r="EDP13" s="11"/>
      <c r="EDQ13" s="11"/>
      <c r="EDR13" s="11"/>
      <c r="EDS13" s="11"/>
      <c r="EDT13" s="11"/>
      <c r="EDU13" s="11"/>
      <c r="EDV13" s="11"/>
      <c r="EDW13" s="11"/>
      <c r="EDX13" s="11"/>
      <c r="EDY13" s="11"/>
      <c r="EDZ13" s="11"/>
      <c r="EEA13" s="11"/>
      <c r="EEB13" s="11"/>
      <c r="EEC13" s="11"/>
      <c r="EED13" s="11"/>
      <c r="EEE13" s="11"/>
      <c r="EEF13" s="11"/>
      <c r="EEG13" s="11"/>
      <c r="EEH13" s="11"/>
      <c r="EEI13" s="11"/>
      <c r="EEJ13" s="11"/>
      <c r="EEK13" s="11"/>
      <c r="EEL13" s="11"/>
      <c r="EEM13" s="11"/>
      <c r="EEN13" s="11"/>
      <c r="EEO13" s="11"/>
      <c r="EEP13" s="11"/>
      <c r="EEQ13" s="11"/>
      <c r="EER13" s="11"/>
      <c r="EES13" s="11"/>
      <c r="EET13" s="11"/>
      <c r="EEU13" s="11"/>
      <c r="EEV13" s="11"/>
      <c r="EEW13" s="11"/>
      <c r="EEX13" s="11"/>
      <c r="EEY13" s="11"/>
      <c r="EEZ13" s="11"/>
      <c r="EFA13" s="11"/>
      <c r="EFB13" s="11"/>
      <c r="EFC13" s="11"/>
      <c r="EFD13" s="11"/>
      <c r="EFE13" s="11"/>
      <c r="EFF13" s="11"/>
      <c r="EFG13" s="11"/>
      <c r="EFH13" s="11"/>
      <c r="EFI13" s="11"/>
      <c r="EFJ13" s="11"/>
      <c r="EFK13" s="11"/>
      <c r="EFL13" s="11"/>
      <c r="EFM13" s="11"/>
      <c r="EFN13" s="11"/>
      <c r="EFO13" s="11"/>
      <c r="EFP13" s="11"/>
      <c r="EFQ13" s="11"/>
      <c r="EFR13" s="11"/>
      <c r="EFS13" s="11"/>
      <c r="EFT13" s="11"/>
      <c r="EFU13" s="11"/>
      <c r="EFV13" s="11"/>
      <c r="EFW13" s="11"/>
      <c r="EFX13" s="11"/>
      <c r="EFY13" s="11"/>
      <c r="EFZ13" s="11"/>
      <c r="EGA13" s="11"/>
      <c r="EGB13" s="11"/>
      <c r="EGC13" s="11"/>
      <c r="EGD13" s="11"/>
      <c r="EGE13" s="11"/>
      <c r="EGF13" s="11"/>
      <c r="EGG13" s="11"/>
      <c r="EGH13" s="11"/>
      <c r="EGI13" s="11"/>
      <c r="EGJ13" s="11"/>
      <c r="EGK13" s="11"/>
      <c r="EGL13" s="11"/>
      <c r="EGM13" s="11"/>
      <c r="EGN13" s="11"/>
      <c r="EGO13" s="11"/>
      <c r="EGP13" s="11"/>
      <c r="EGQ13" s="11"/>
      <c r="EGR13" s="11"/>
      <c r="EGS13" s="11"/>
      <c r="EGT13" s="11"/>
      <c r="EGU13" s="11"/>
      <c r="EGV13" s="11"/>
      <c r="EGW13" s="11"/>
      <c r="EGX13" s="11"/>
      <c r="EGY13" s="11"/>
      <c r="EGZ13" s="11"/>
      <c r="EHA13" s="11"/>
      <c r="EHB13" s="11"/>
      <c r="EHC13" s="11"/>
      <c r="EHD13" s="11"/>
      <c r="EHE13" s="11"/>
      <c r="EHF13" s="11"/>
      <c r="EHG13" s="11"/>
      <c r="EHH13" s="11"/>
      <c r="EHI13" s="11"/>
      <c r="EHJ13" s="11"/>
      <c r="EHK13" s="11"/>
      <c r="EHL13" s="11"/>
      <c r="EHM13" s="11"/>
      <c r="EHN13" s="11"/>
      <c r="EHO13" s="11"/>
      <c r="EHP13" s="11"/>
      <c r="EHQ13" s="11"/>
      <c r="EHR13" s="11"/>
      <c r="EHS13" s="11"/>
      <c r="EHT13" s="11"/>
      <c r="EHU13" s="11"/>
      <c r="EHV13" s="11"/>
      <c r="EHW13" s="11"/>
      <c r="EHX13" s="11"/>
      <c r="EHY13" s="11"/>
      <c r="EHZ13" s="11"/>
      <c r="EIA13" s="11"/>
      <c r="EIB13" s="11"/>
      <c r="EIC13" s="11"/>
      <c r="EID13" s="11"/>
      <c r="EIE13" s="11"/>
      <c r="EIF13" s="11"/>
      <c r="EIG13" s="11"/>
      <c r="EIH13" s="11"/>
      <c r="EII13" s="11"/>
      <c r="EIJ13" s="11"/>
      <c r="EIK13" s="11"/>
      <c r="EIL13" s="11"/>
      <c r="EIM13" s="11"/>
      <c r="EIN13" s="11"/>
      <c r="EIO13" s="11"/>
      <c r="EIP13" s="11"/>
      <c r="EIQ13" s="11"/>
      <c r="EIR13" s="11"/>
      <c r="EIS13" s="11"/>
      <c r="EIT13" s="11"/>
      <c r="EIU13" s="11"/>
      <c r="EIV13" s="11"/>
      <c r="EIW13" s="11"/>
      <c r="EIX13" s="11"/>
      <c r="EIY13" s="11"/>
      <c r="EIZ13" s="11"/>
      <c r="EJA13" s="11"/>
      <c r="EJB13" s="11"/>
      <c r="EJC13" s="11"/>
      <c r="EJD13" s="11"/>
      <c r="EJE13" s="11"/>
      <c r="EJF13" s="11"/>
      <c r="EJG13" s="11"/>
      <c r="EJH13" s="11"/>
      <c r="EJI13" s="11"/>
      <c r="EJJ13" s="11"/>
      <c r="EJK13" s="11"/>
      <c r="EJL13" s="11"/>
      <c r="EJM13" s="11"/>
      <c r="EJN13" s="11"/>
      <c r="EJO13" s="11"/>
      <c r="EJP13" s="11"/>
      <c r="EJQ13" s="11"/>
      <c r="EJR13" s="11"/>
      <c r="EJS13" s="11"/>
      <c r="EJT13" s="11"/>
      <c r="EJU13" s="11"/>
      <c r="EJV13" s="11"/>
      <c r="EJW13" s="11"/>
      <c r="EJX13" s="11"/>
      <c r="EJY13" s="11"/>
      <c r="EJZ13" s="11"/>
      <c r="EKA13" s="11"/>
      <c r="EKB13" s="11"/>
      <c r="EKC13" s="11"/>
      <c r="EKD13" s="11"/>
      <c r="EKE13" s="11"/>
      <c r="EKF13" s="11"/>
      <c r="EKG13" s="11"/>
      <c r="EKH13" s="11"/>
      <c r="EKI13" s="11"/>
      <c r="EKJ13" s="11"/>
      <c r="EKK13" s="11"/>
      <c r="EKL13" s="11"/>
      <c r="EKM13" s="11"/>
      <c r="EKN13" s="11"/>
      <c r="EKO13" s="11"/>
      <c r="EKP13" s="11"/>
      <c r="EKQ13" s="11"/>
      <c r="EKR13" s="11"/>
      <c r="EKS13" s="11"/>
      <c r="EKT13" s="11"/>
      <c r="EKU13" s="11"/>
      <c r="EKV13" s="11"/>
      <c r="EKW13" s="11"/>
      <c r="EKX13" s="11"/>
      <c r="EKY13" s="11"/>
      <c r="EKZ13" s="11"/>
      <c r="ELA13" s="11"/>
      <c r="ELB13" s="11"/>
      <c r="ELC13" s="11"/>
      <c r="ELD13" s="11"/>
      <c r="ELE13" s="11"/>
      <c r="ELF13" s="11"/>
      <c r="ELG13" s="11"/>
      <c r="ELH13" s="11"/>
      <c r="ELI13" s="11"/>
      <c r="ELJ13" s="11"/>
      <c r="ELK13" s="11"/>
      <c r="ELL13" s="11"/>
      <c r="ELM13" s="11"/>
      <c r="ELN13" s="11"/>
      <c r="ELO13" s="11"/>
      <c r="ELP13" s="11"/>
      <c r="ELQ13" s="11"/>
      <c r="ELR13" s="11"/>
      <c r="ELS13" s="11"/>
      <c r="ELT13" s="11"/>
      <c r="ELU13" s="11"/>
    </row>
    <row r="14" spans="1:3713" s="20" customFormat="1">
      <c r="A14" s="11"/>
      <c r="B14" s="60" t="s">
        <v>55</v>
      </c>
      <c r="C14" s="441">
        <v>56130</v>
      </c>
      <c r="D14" s="161">
        <v>0</v>
      </c>
      <c r="E14" s="161">
        <v>5</v>
      </c>
      <c r="F14" s="161">
        <v>0.1</v>
      </c>
      <c r="G14" s="161" t="s">
        <v>1117</v>
      </c>
      <c r="H14" s="161" t="s">
        <v>189</v>
      </c>
      <c r="I14" s="161" t="s">
        <v>189</v>
      </c>
      <c r="J14" s="161" t="s">
        <v>189</v>
      </c>
      <c r="K14" s="11"/>
      <c r="L14" s="11"/>
      <c r="M14" s="11"/>
      <c r="N14" s="11"/>
      <c r="O14" s="11"/>
      <c r="P14" s="11"/>
      <c r="Q14" s="11"/>
      <c r="R14" s="11"/>
      <c r="S14" s="417"/>
      <c r="T14" s="35"/>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1"/>
      <c r="GC14" s="11"/>
      <c r="GD14" s="11"/>
      <c r="GE14" s="11"/>
      <c r="GF14" s="11"/>
      <c r="GG14" s="11"/>
      <c r="GH14" s="11"/>
      <c r="GI14" s="11"/>
      <c r="GJ14" s="11"/>
      <c r="GK14" s="11"/>
      <c r="GL14" s="11"/>
      <c r="GM14" s="11"/>
      <c r="GN14" s="11"/>
      <c r="GO14" s="11"/>
      <c r="GP14" s="11"/>
      <c r="GQ14" s="11"/>
      <c r="GR14" s="11"/>
      <c r="GS14" s="11"/>
      <c r="GT14" s="11"/>
      <c r="GU14" s="11"/>
      <c r="GV14" s="11"/>
      <c r="GW14" s="11"/>
      <c r="GX14" s="11"/>
      <c r="GY14" s="11"/>
      <c r="GZ14" s="11"/>
      <c r="HA14" s="11"/>
      <c r="HB14" s="11"/>
      <c r="HC14" s="11"/>
      <c r="HD14" s="11"/>
      <c r="HE14" s="11"/>
      <c r="HF14" s="11"/>
      <c r="HG14" s="11"/>
      <c r="HH14" s="11"/>
      <c r="HI14" s="11"/>
      <c r="HJ14" s="11"/>
      <c r="HK14" s="11"/>
      <c r="HL14" s="11"/>
      <c r="HM14" s="11"/>
      <c r="HN14" s="11"/>
      <c r="HO14" s="11"/>
      <c r="HP14" s="11"/>
      <c r="HQ14" s="11"/>
      <c r="HR14" s="11"/>
      <c r="HS14" s="11"/>
      <c r="HT14" s="11"/>
      <c r="HU14" s="11"/>
      <c r="HV14" s="11"/>
      <c r="HW14" s="11"/>
      <c r="HX14" s="11"/>
      <c r="HY14" s="11"/>
      <c r="HZ14" s="11"/>
      <c r="IA14" s="11"/>
      <c r="IB14" s="11"/>
      <c r="IC14" s="11"/>
      <c r="ID14" s="11"/>
      <c r="IE14" s="11"/>
      <c r="IF14" s="11"/>
      <c r="IG14" s="11"/>
      <c r="IH14" s="11"/>
      <c r="II14" s="11"/>
      <c r="IJ14" s="11"/>
      <c r="IK14" s="11"/>
      <c r="IL14" s="11"/>
      <c r="IM14" s="11"/>
      <c r="IN14" s="11"/>
      <c r="IO14" s="11"/>
      <c r="IP14" s="11"/>
      <c r="IQ14" s="11"/>
      <c r="IR14" s="11"/>
      <c r="IS14" s="11"/>
      <c r="IT14" s="11"/>
      <c r="IU14" s="11"/>
      <c r="IV14" s="11"/>
      <c r="IW14" s="11"/>
      <c r="IX14" s="11"/>
      <c r="IY14" s="11"/>
      <c r="IZ14" s="11"/>
      <c r="JA14" s="11"/>
      <c r="JB14" s="11"/>
      <c r="JC14" s="11"/>
      <c r="JD14" s="11"/>
      <c r="JE14" s="11"/>
      <c r="JF14" s="11"/>
      <c r="JG14" s="11"/>
      <c r="JH14" s="11"/>
      <c r="JI14" s="11"/>
      <c r="JJ14" s="11"/>
      <c r="JK14" s="11"/>
      <c r="JL14" s="11"/>
      <c r="JM14" s="11"/>
      <c r="JN14" s="11"/>
      <c r="JO14" s="11"/>
      <c r="JP14" s="11"/>
      <c r="JQ14" s="11"/>
      <c r="JR14" s="11"/>
      <c r="JS14" s="11"/>
      <c r="JT14" s="11"/>
      <c r="JU14" s="11"/>
      <c r="JV14" s="11"/>
      <c r="JW14" s="11"/>
      <c r="JX14" s="11"/>
      <c r="JY14" s="11"/>
      <c r="JZ14" s="11"/>
      <c r="KA14" s="11"/>
      <c r="KB14" s="11"/>
      <c r="KC14" s="11"/>
      <c r="KD14" s="11"/>
      <c r="KE14" s="11"/>
      <c r="KF14" s="11"/>
      <c r="KG14" s="11"/>
      <c r="KH14" s="11"/>
      <c r="KI14" s="11"/>
      <c r="KJ14" s="11"/>
      <c r="KK14" s="11"/>
      <c r="KL14" s="11"/>
      <c r="KM14" s="11"/>
      <c r="KN14" s="11"/>
      <c r="KO14" s="11"/>
      <c r="KP14" s="11"/>
      <c r="KQ14" s="11"/>
      <c r="KR14" s="11"/>
      <c r="KS14" s="11"/>
      <c r="KT14" s="11"/>
      <c r="KU14" s="11"/>
      <c r="KV14" s="11"/>
      <c r="KW14" s="11"/>
      <c r="KX14" s="11"/>
      <c r="KY14" s="11"/>
      <c r="KZ14" s="11"/>
      <c r="LA14" s="11"/>
      <c r="LB14" s="11"/>
      <c r="LC14" s="11"/>
      <c r="LD14" s="11"/>
      <c r="LE14" s="11"/>
      <c r="LF14" s="11"/>
      <c r="LG14" s="11"/>
      <c r="LH14" s="11"/>
      <c r="LI14" s="11"/>
      <c r="LJ14" s="11"/>
      <c r="LK14" s="11"/>
      <c r="LL14" s="11"/>
      <c r="LM14" s="11"/>
      <c r="LN14" s="11"/>
      <c r="LO14" s="11"/>
      <c r="LP14" s="11"/>
      <c r="LQ14" s="11"/>
      <c r="LR14" s="11"/>
      <c r="LS14" s="11"/>
      <c r="LT14" s="11"/>
      <c r="LU14" s="11"/>
      <c r="LV14" s="11"/>
      <c r="LW14" s="11"/>
      <c r="LX14" s="11"/>
      <c r="LY14" s="11"/>
      <c r="LZ14" s="11"/>
      <c r="MA14" s="11"/>
      <c r="MB14" s="11"/>
      <c r="MC14" s="11"/>
      <c r="MD14" s="11"/>
      <c r="ME14" s="11"/>
      <c r="MF14" s="11"/>
      <c r="MG14" s="11"/>
      <c r="MH14" s="11"/>
      <c r="MI14" s="11"/>
      <c r="MJ14" s="11"/>
      <c r="MK14" s="11"/>
      <c r="ML14" s="11"/>
      <c r="MM14" s="11"/>
      <c r="MN14" s="11"/>
      <c r="MO14" s="11"/>
      <c r="MP14" s="11"/>
      <c r="MQ14" s="11"/>
      <c r="MR14" s="11"/>
      <c r="MS14" s="11"/>
      <c r="MT14" s="11"/>
      <c r="MU14" s="11"/>
      <c r="MV14" s="11"/>
      <c r="MW14" s="11"/>
      <c r="MX14" s="11"/>
      <c r="MY14" s="11"/>
      <c r="MZ14" s="11"/>
      <c r="NA14" s="11"/>
      <c r="NB14" s="11"/>
      <c r="NC14" s="11"/>
      <c r="ND14" s="11"/>
      <c r="NE14" s="11"/>
      <c r="NF14" s="11"/>
      <c r="NG14" s="11"/>
      <c r="NH14" s="11"/>
      <c r="NI14" s="11"/>
      <c r="NJ14" s="11"/>
      <c r="NK14" s="11"/>
      <c r="NL14" s="11"/>
      <c r="NM14" s="11"/>
      <c r="NN14" s="11"/>
      <c r="NO14" s="11"/>
      <c r="NP14" s="11"/>
      <c r="NQ14" s="11"/>
      <c r="NR14" s="11"/>
      <c r="NS14" s="11"/>
      <c r="NT14" s="11"/>
      <c r="NU14" s="11"/>
      <c r="NV14" s="11"/>
      <c r="NW14" s="11"/>
      <c r="NX14" s="11"/>
      <c r="NY14" s="11"/>
      <c r="NZ14" s="11"/>
      <c r="OA14" s="11"/>
      <c r="OB14" s="11"/>
      <c r="OC14" s="11"/>
      <c r="OD14" s="11"/>
      <c r="OE14" s="11"/>
      <c r="OF14" s="11"/>
      <c r="OG14" s="11"/>
      <c r="OH14" s="11"/>
      <c r="OI14" s="11"/>
      <c r="OJ14" s="11"/>
      <c r="OK14" s="11"/>
      <c r="OL14" s="11"/>
      <c r="OM14" s="11"/>
      <c r="ON14" s="11"/>
      <c r="OO14" s="11"/>
      <c r="OP14" s="11"/>
      <c r="OQ14" s="11"/>
      <c r="OR14" s="11"/>
      <c r="OS14" s="11"/>
      <c r="OT14" s="11"/>
      <c r="OU14" s="11"/>
      <c r="OV14" s="11"/>
      <c r="OW14" s="11"/>
      <c r="OX14" s="11"/>
      <c r="OY14" s="11"/>
      <c r="OZ14" s="11"/>
      <c r="PA14" s="11"/>
      <c r="PB14" s="11"/>
      <c r="PC14" s="11"/>
      <c r="PD14" s="11"/>
      <c r="PE14" s="11"/>
      <c r="PF14" s="11"/>
      <c r="PG14" s="11"/>
      <c r="PH14" s="11"/>
      <c r="PI14" s="11"/>
      <c r="PJ14" s="11"/>
      <c r="PK14" s="11"/>
      <c r="PL14" s="11"/>
      <c r="PM14" s="11"/>
      <c r="PN14" s="11"/>
      <c r="PO14" s="11"/>
      <c r="PP14" s="11"/>
      <c r="PQ14" s="11"/>
      <c r="PR14" s="11"/>
      <c r="PS14" s="11"/>
      <c r="PT14" s="11"/>
      <c r="PU14" s="11"/>
      <c r="PV14" s="11"/>
      <c r="PW14" s="11"/>
      <c r="PX14" s="11"/>
      <c r="PY14" s="11"/>
      <c r="PZ14" s="11"/>
      <c r="QA14" s="11"/>
      <c r="QB14" s="11"/>
      <c r="QC14" s="11"/>
      <c r="QD14" s="11"/>
      <c r="QE14" s="11"/>
      <c r="QF14" s="11"/>
      <c r="QG14" s="11"/>
      <c r="QH14" s="11"/>
      <c r="QI14" s="11"/>
      <c r="QJ14" s="11"/>
      <c r="QK14" s="11"/>
      <c r="QL14" s="11"/>
      <c r="QM14" s="11"/>
      <c r="QN14" s="11"/>
      <c r="QO14" s="11"/>
      <c r="QP14" s="11"/>
      <c r="QQ14" s="11"/>
      <c r="QR14" s="11"/>
      <c r="QS14" s="11"/>
      <c r="QT14" s="11"/>
      <c r="QU14" s="11"/>
      <c r="QV14" s="11"/>
      <c r="QW14" s="11"/>
      <c r="QX14" s="11"/>
      <c r="QY14" s="11"/>
      <c r="QZ14" s="11"/>
      <c r="RA14" s="11"/>
      <c r="RB14" s="11"/>
      <c r="RC14" s="11"/>
      <c r="RD14" s="11"/>
      <c r="RE14" s="11"/>
      <c r="RF14" s="11"/>
      <c r="RG14" s="11"/>
      <c r="RH14" s="11"/>
      <c r="RI14" s="11"/>
      <c r="RJ14" s="11"/>
      <c r="RK14" s="11"/>
      <c r="RL14" s="11"/>
      <c r="RM14" s="11"/>
      <c r="RN14" s="11"/>
      <c r="RO14" s="11"/>
      <c r="RP14" s="11"/>
      <c r="RQ14" s="11"/>
      <c r="RR14" s="11"/>
      <c r="RS14" s="11"/>
      <c r="RT14" s="11"/>
      <c r="RU14" s="11"/>
      <c r="RV14" s="11"/>
      <c r="RW14" s="11"/>
      <c r="RX14" s="11"/>
      <c r="RY14" s="11"/>
      <c r="RZ14" s="11"/>
      <c r="SA14" s="11"/>
      <c r="SB14" s="11"/>
      <c r="SC14" s="11"/>
      <c r="SD14" s="11"/>
      <c r="SE14" s="11"/>
      <c r="SF14" s="11"/>
      <c r="SG14" s="11"/>
      <c r="SH14" s="11"/>
      <c r="SI14" s="11"/>
      <c r="SJ14" s="11"/>
      <c r="SK14" s="11"/>
      <c r="SL14" s="11"/>
      <c r="SM14" s="11"/>
      <c r="SN14" s="11"/>
      <c r="SO14" s="11"/>
      <c r="SP14" s="11"/>
      <c r="SQ14" s="11"/>
      <c r="SR14" s="11"/>
      <c r="SS14" s="11"/>
      <c r="ST14" s="11"/>
      <c r="SU14" s="11"/>
      <c r="SV14" s="11"/>
      <c r="SW14" s="11"/>
      <c r="SX14" s="11"/>
      <c r="SY14" s="11"/>
      <c r="SZ14" s="11"/>
      <c r="TA14" s="11"/>
      <c r="TB14" s="11"/>
      <c r="TC14" s="11"/>
      <c r="TD14" s="11"/>
      <c r="TE14" s="11"/>
      <c r="TF14" s="11"/>
      <c r="TG14" s="11"/>
      <c r="TH14" s="11"/>
      <c r="TI14" s="11"/>
      <c r="TJ14" s="11"/>
      <c r="TK14" s="11"/>
      <c r="TL14" s="11"/>
      <c r="TM14" s="11"/>
      <c r="TN14" s="11"/>
      <c r="TO14" s="11"/>
      <c r="TP14" s="11"/>
      <c r="TQ14" s="11"/>
      <c r="TR14" s="11"/>
      <c r="TS14" s="11"/>
      <c r="TT14" s="11"/>
      <c r="TU14" s="11"/>
      <c r="TV14" s="11"/>
      <c r="TW14" s="11"/>
      <c r="TX14" s="11"/>
      <c r="TY14" s="11"/>
      <c r="TZ14" s="11"/>
      <c r="UA14" s="11"/>
      <c r="UB14" s="11"/>
      <c r="UC14" s="11"/>
      <c r="UD14" s="11"/>
      <c r="UE14" s="11"/>
      <c r="UF14" s="11"/>
      <c r="UG14" s="11"/>
      <c r="UH14" s="11"/>
      <c r="UI14" s="11"/>
      <c r="UJ14" s="11"/>
      <c r="UK14" s="11"/>
      <c r="UL14" s="11"/>
      <c r="UM14" s="11"/>
      <c r="UN14" s="11"/>
      <c r="UO14" s="11"/>
      <c r="UP14" s="11"/>
      <c r="UQ14" s="11"/>
      <c r="UR14" s="11"/>
      <c r="US14" s="11"/>
      <c r="UT14" s="11"/>
      <c r="UU14" s="11"/>
      <c r="UV14" s="11"/>
      <c r="UW14" s="11"/>
      <c r="UX14" s="11"/>
      <c r="UY14" s="11"/>
      <c r="UZ14" s="11"/>
      <c r="VA14" s="11"/>
      <c r="VB14" s="11"/>
      <c r="VC14" s="11"/>
      <c r="VD14" s="11"/>
      <c r="VE14" s="11"/>
      <c r="VF14" s="11"/>
      <c r="VG14" s="11"/>
      <c r="VH14" s="11"/>
      <c r="VI14" s="11"/>
      <c r="VJ14" s="11"/>
      <c r="VK14" s="11"/>
      <c r="VL14" s="11"/>
      <c r="VM14" s="11"/>
      <c r="VN14" s="11"/>
      <c r="VO14" s="11"/>
      <c r="VP14" s="11"/>
      <c r="VQ14" s="11"/>
      <c r="VR14" s="11"/>
      <c r="VS14" s="11"/>
      <c r="VT14" s="11"/>
      <c r="VU14" s="11"/>
      <c r="VV14" s="11"/>
      <c r="VW14" s="11"/>
      <c r="VX14" s="11"/>
      <c r="VY14" s="11"/>
      <c r="VZ14" s="11"/>
      <c r="WA14" s="11"/>
      <c r="WB14" s="11"/>
      <c r="WC14" s="11"/>
      <c r="WD14" s="11"/>
      <c r="WE14" s="11"/>
      <c r="WF14" s="11"/>
      <c r="WG14" s="11"/>
      <c r="WH14" s="11"/>
      <c r="WI14" s="11"/>
      <c r="WJ14" s="11"/>
      <c r="WK14" s="11"/>
      <c r="WL14" s="11"/>
      <c r="WM14" s="11"/>
      <c r="WN14" s="11"/>
      <c r="WO14" s="11"/>
      <c r="WP14" s="11"/>
      <c r="WQ14" s="11"/>
      <c r="WR14" s="11"/>
      <c r="WS14" s="11"/>
      <c r="WT14" s="11"/>
      <c r="WU14" s="11"/>
      <c r="WV14" s="11"/>
      <c r="WW14" s="11"/>
      <c r="WX14" s="11"/>
      <c r="WY14" s="11"/>
      <c r="WZ14" s="11"/>
      <c r="XA14" s="11"/>
      <c r="XB14" s="11"/>
      <c r="XC14" s="11"/>
      <c r="XD14" s="11"/>
      <c r="XE14" s="11"/>
      <c r="XF14" s="11"/>
      <c r="XG14" s="11"/>
      <c r="XH14" s="11"/>
      <c r="XI14" s="11"/>
      <c r="XJ14" s="11"/>
      <c r="XK14" s="11"/>
      <c r="XL14" s="11"/>
      <c r="XM14" s="11"/>
      <c r="XN14" s="11"/>
      <c r="XO14" s="11"/>
      <c r="XP14" s="11"/>
      <c r="XQ14" s="11"/>
      <c r="XR14" s="11"/>
      <c r="XS14" s="11"/>
      <c r="XT14" s="11"/>
      <c r="XU14" s="11"/>
      <c r="XV14" s="11"/>
      <c r="XW14" s="11"/>
      <c r="XX14" s="11"/>
      <c r="XY14" s="11"/>
      <c r="XZ14" s="11"/>
      <c r="YA14" s="11"/>
      <c r="YB14" s="11"/>
      <c r="YC14" s="11"/>
      <c r="YD14" s="11"/>
      <c r="YE14" s="11"/>
      <c r="YF14" s="11"/>
      <c r="YG14" s="11"/>
      <c r="YH14" s="11"/>
      <c r="YI14" s="11"/>
      <c r="YJ14" s="11"/>
      <c r="YK14" s="11"/>
      <c r="YL14" s="11"/>
      <c r="YM14" s="11"/>
      <c r="YN14" s="11"/>
      <c r="YO14" s="11"/>
      <c r="YP14" s="11"/>
      <c r="YQ14" s="11"/>
      <c r="YR14" s="11"/>
      <c r="YS14" s="11"/>
      <c r="YT14" s="11"/>
      <c r="YU14" s="11"/>
      <c r="YV14" s="11"/>
      <c r="YW14" s="11"/>
      <c r="YX14" s="11"/>
      <c r="YY14" s="11"/>
      <c r="YZ14" s="11"/>
      <c r="ZA14" s="11"/>
      <c r="ZB14" s="11"/>
      <c r="ZC14" s="11"/>
      <c r="ZD14" s="11"/>
      <c r="ZE14" s="11"/>
      <c r="ZF14" s="11"/>
      <c r="ZG14" s="11"/>
      <c r="ZH14" s="11"/>
      <c r="ZI14" s="11"/>
      <c r="ZJ14" s="11"/>
      <c r="ZK14" s="11"/>
      <c r="ZL14" s="11"/>
      <c r="ZM14" s="11"/>
      <c r="ZN14" s="11"/>
      <c r="ZO14" s="11"/>
      <c r="ZP14" s="11"/>
      <c r="ZQ14" s="11"/>
      <c r="ZR14" s="11"/>
      <c r="ZS14" s="11"/>
      <c r="ZT14" s="11"/>
      <c r="ZU14" s="11"/>
      <c r="ZV14" s="11"/>
      <c r="ZW14" s="11"/>
      <c r="ZX14" s="11"/>
      <c r="ZY14" s="11"/>
      <c r="ZZ14" s="11"/>
      <c r="AAA14" s="11"/>
      <c r="AAB14" s="11"/>
      <c r="AAC14" s="11"/>
      <c r="AAD14" s="11"/>
      <c r="AAE14" s="11"/>
      <c r="AAF14" s="11"/>
      <c r="AAG14" s="11"/>
      <c r="AAH14" s="11"/>
      <c r="AAI14" s="11"/>
      <c r="AAJ14" s="11"/>
      <c r="AAK14" s="11"/>
      <c r="AAL14" s="11"/>
      <c r="AAM14" s="11"/>
      <c r="AAN14" s="11"/>
      <c r="AAO14" s="11"/>
      <c r="AAP14" s="11"/>
      <c r="AAQ14" s="11"/>
      <c r="AAR14" s="11"/>
      <c r="AAS14" s="11"/>
      <c r="AAT14" s="11"/>
      <c r="AAU14" s="11"/>
      <c r="AAV14" s="11"/>
      <c r="AAW14" s="11"/>
      <c r="AAX14" s="11"/>
      <c r="AAY14" s="11"/>
      <c r="AAZ14" s="11"/>
      <c r="ABA14" s="11"/>
      <c r="ABB14" s="11"/>
      <c r="ABC14" s="11"/>
      <c r="ABD14" s="11"/>
      <c r="ABE14" s="11"/>
      <c r="ABF14" s="11"/>
      <c r="ABG14" s="11"/>
      <c r="ABH14" s="11"/>
      <c r="ABI14" s="11"/>
      <c r="ABJ14" s="11"/>
      <c r="ABK14" s="11"/>
      <c r="ABL14" s="11"/>
      <c r="ABM14" s="11"/>
      <c r="ABN14" s="11"/>
      <c r="ABO14" s="11"/>
      <c r="ABP14" s="11"/>
      <c r="ABQ14" s="11"/>
      <c r="ABR14" s="11"/>
      <c r="ABS14" s="11"/>
      <c r="ABT14" s="11"/>
      <c r="ABU14" s="11"/>
      <c r="ABV14" s="11"/>
      <c r="ABW14" s="11"/>
      <c r="ABX14" s="11"/>
      <c r="ABY14" s="11"/>
      <c r="ABZ14" s="11"/>
      <c r="ACA14" s="11"/>
      <c r="ACB14" s="11"/>
      <c r="ACC14" s="11"/>
      <c r="ACD14" s="11"/>
      <c r="ACE14" s="11"/>
      <c r="ACF14" s="11"/>
      <c r="ACG14" s="11"/>
      <c r="ACH14" s="11"/>
      <c r="ACI14" s="11"/>
      <c r="ACJ14" s="11"/>
      <c r="ACK14" s="11"/>
      <c r="ACL14" s="11"/>
      <c r="ACM14" s="11"/>
      <c r="ACN14" s="11"/>
      <c r="ACO14" s="11"/>
      <c r="ACP14" s="11"/>
      <c r="ACQ14" s="11"/>
      <c r="ACR14" s="11"/>
      <c r="ACS14" s="11"/>
      <c r="ACT14" s="11"/>
      <c r="ACU14" s="11"/>
      <c r="ACV14" s="11"/>
      <c r="ACW14" s="11"/>
      <c r="ACX14" s="11"/>
      <c r="ACY14" s="11"/>
      <c r="ACZ14" s="11"/>
      <c r="ADA14" s="11"/>
      <c r="ADB14" s="11"/>
      <c r="ADC14" s="11"/>
      <c r="ADD14" s="11"/>
      <c r="ADE14" s="11"/>
      <c r="ADF14" s="11"/>
      <c r="ADG14" s="11"/>
      <c r="ADH14" s="11"/>
      <c r="ADI14" s="11"/>
      <c r="ADJ14" s="11"/>
      <c r="ADK14" s="11"/>
      <c r="ADL14" s="11"/>
      <c r="ADM14" s="11"/>
      <c r="ADN14" s="11"/>
      <c r="ADO14" s="11"/>
      <c r="ADP14" s="11"/>
      <c r="ADQ14" s="11"/>
      <c r="ADR14" s="11"/>
      <c r="ADS14" s="11"/>
      <c r="ADT14" s="11"/>
      <c r="ADU14" s="11"/>
      <c r="ADV14" s="11"/>
      <c r="ADW14" s="11"/>
      <c r="ADX14" s="11"/>
      <c r="ADY14" s="11"/>
      <c r="ADZ14" s="11"/>
      <c r="AEA14" s="11"/>
      <c r="AEB14" s="11"/>
      <c r="AEC14" s="11"/>
      <c r="AED14" s="11"/>
      <c r="AEE14" s="11"/>
      <c r="AEF14" s="11"/>
      <c r="AEG14" s="11"/>
      <c r="AEH14" s="11"/>
      <c r="AEI14" s="11"/>
      <c r="AEJ14" s="11"/>
      <c r="AEK14" s="11"/>
      <c r="AEL14" s="11"/>
      <c r="AEM14" s="11"/>
      <c r="AEN14" s="11"/>
      <c r="AEO14" s="11"/>
      <c r="AEP14" s="11"/>
      <c r="AEQ14" s="11"/>
      <c r="AER14" s="11"/>
      <c r="AES14" s="11"/>
      <c r="AET14" s="11"/>
      <c r="AEU14" s="11"/>
      <c r="AEV14" s="11"/>
      <c r="AEW14" s="11"/>
      <c r="AEX14" s="11"/>
      <c r="AEY14" s="11"/>
      <c r="AEZ14" s="11"/>
      <c r="AFA14" s="11"/>
      <c r="AFB14" s="11"/>
      <c r="AFC14" s="11"/>
      <c r="AFD14" s="11"/>
      <c r="AFE14" s="11"/>
      <c r="AFF14" s="11"/>
      <c r="AFG14" s="11"/>
      <c r="AFH14" s="11"/>
      <c r="AFI14" s="11"/>
      <c r="AFJ14" s="11"/>
      <c r="AFK14" s="11"/>
      <c r="AFL14" s="11"/>
      <c r="AFM14" s="11"/>
      <c r="AFN14" s="11"/>
      <c r="AFO14" s="11"/>
      <c r="AFP14" s="11"/>
      <c r="AFQ14" s="11"/>
      <c r="AFR14" s="11"/>
      <c r="AFS14" s="11"/>
      <c r="AFT14" s="11"/>
      <c r="AFU14" s="11"/>
      <c r="AFV14" s="11"/>
      <c r="AFW14" s="11"/>
      <c r="AFX14" s="11"/>
      <c r="AFY14" s="11"/>
      <c r="AFZ14" s="11"/>
      <c r="AGA14" s="11"/>
      <c r="AGB14" s="11"/>
      <c r="AGC14" s="11"/>
      <c r="AGD14" s="11"/>
      <c r="AGE14" s="11"/>
      <c r="AGF14" s="11"/>
      <c r="AGG14" s="11"/>
      <c r="AGH14" s="11"/>
      <c r="AGI14" s="11"/>
      <c r="AGJ14" s="11"/>
      <c r="AGK14" s="11"/>
      <c r="AGL14" s="11"/>
      <c r="AGM14" s="11"/>
      <c r="AGN14" s="11"/>
      <c r="AGO14" s="11"/>
      <c r="AGP14" s="11"/>
      <c r="AGQ14" s="11"/>
      <c r="AGR14" s="11"/>
      <c r="AGS14" s="11"/>
      <c r="AGT14" s="11"/>
      <c r="AGU14" s="11"/>
      <c r="AGV14" s="11"/>
      <c r="AGW14" s="11"/>
      <c r="AGX14" s="11"/>
      <c r="AGY14" s="11"/>
      <c r="AGZ14" s="11"/>
      <c r="AHA14" s="11"/>
      <c r="AHB14" s="11"/>
      <c r="AHC14" s="11"/>
      <c r="AHD14" s="11"/>
      <c r="AHE14" s="11"/>
      <c r="AHF14" s="11"/>
      <c r="AHG14" s="11"/>
      <c r="AHH14" s="11"/>
      <c r="AHI14" s="11"/>
      <c r="AHJ14" s="11"/>
      <c r="AHK14" s="11"/>
      <c r="AHL14" s="11"/>
      <c r="AHM14" s="11"/>
      <c r="AHN14" s="11"/>
      <c r="AHO14" s="11"/>
      <c r="AHP14" s="11"/>
      <c r="AHQ14" s="11"/>
      <c r="AHR14" s="11"/>
      <c r="AHS14" s="11"/>
      <c r="AHT14" s="11"/>
      <c r="AHU14" s="11"/>
      <c r="AHV14" s="11"/>
      <c r="AHW14" s="11"/>
      <c r="AHX14" s="11"/>
      <c r="AHY14" s="11"/>
      <c r="AHZ14" s="11"/>
      <c r="AIA14" s="11"/>
      <c r="AIB14" s="11"/>
      <c r="AIC14" s="11"/>
      <c r="AID14" s="11"/>
      <c r="AIE14" s="11"/>
      <c r="AIF14" s="11"/>
      <c r="AIG14" s="11"/>
      <c r="AIH14" s="11"/>
      <c r="AII14" s="11"/>
      <c r="AIJ14" s="11"/>
      <c r="AIK14" s="11"/>
      <c r="AIL14" s="11"/>
      <c r="AIM14" s="11"/>
      <c r="AIN14" s="11"/>
      <c r="AIO14" s="11"/>
      <c r="AIP14" s="11"/>
      <c r="AIQ14" s="11"/>
      <c r="AIR14" s="11"/>
      <c r="AIS14" s="11"/>
      <c r="AIT14" s="11"/>
      <c r="AIU14" s="11"/>
      <c r="AIV14" s="11"/>
      <c r="AIW14" s="11"/>
      <c r="AIX14" s="11"/>
      <c r="AIY14" s="11"/>
      <c r="AIZ14" s="11"/>
      <c r="AJA14" s="11"/>
      <c r="AJB14" s="11"/>
      <c r="AJC14" s="11"/>
      <c r="AJD14" s="11"/>
      <c r="AJE14" s="11"/>
      <c r="AJF14" s="11"/>
      <c r="AJG14" s="11"/>
      <c r="AJH14" s="11"/>
      <c r="AJI14" s="11"/>
      <c r="AJJ14" s="11"/>
      <c r="AJK14" s="11"/>
      <c r="AJL14" s="11"/>
      <c r="AJM14" s="11"/>
      <c r="AJN14" s="11"/>
      <c r="AJO14" s="11"/>
      <c r="AJP14" s="11"/>
      <c r="AJQ14" s="11"/>
      <c r="AJR14" s="11"/>
      <c r="AJS14" s="11"/>
      <c r="AJT14" s="11"/>
      <c r="AJU14" s="11"/>
      <c r="AJV14" s="11"/>
      <c r="AJW14" s="11"/>
      <c r="AJX14" s="11"/>
      <c r="AJY14" s="11"/>
      <c r="AJZ14" s="11"/>
      <c r="AKA14" s="11"/>
      <c r="AKB14" s="11"/>
      <c r="AKC14" s="11"/>
      <c r="AKD14" s="11"/>
      <c r="AKE14" s="11"/>
      <c r="AKF14" s="11"/>
      <c r="AKG14" s="11"/>
      <c r="AKH14" s="11"/>
      <c r="AKI14" s="11"/>
      <c r="AKJ14" s="11"/>
      <c r="AKK14" s="11"/>
      <c r="AKL14" s="11"/>
      <c r="AKM14" s="11"/>
      <c r="AKN14" s="11"/>
      <c r="AKO14" s="11"/>
      <c r="AKP14" s="11"/>
      <c r="AKQ14" s="11"/>
      <c r="AKR14" s="11"/>
      <c r="AKS14" s="11"/>
      <c r="AKT14" s="11"/>
      <c r="AKU14" s="11"/>
      <c r="AKV14" s="11"/>
      <c r="AKW14" s="11"/>
      <c r="AKX14" s="11"/>
      <c r="AKY14" s="11"/>
      <c r="AKZ14" s="11"/>
      <c r="ALA14" s="11"/>
      <c r="ALB14" s="11"/>
      <c r="ALC14" s="11"/>
      <c r="ALD14" s="11"/>
      <c r="ALE14" s="11"/>
      <c r="ALF14" s="11"/>
      <c r="ALG14" s="11"/>
      <c r="ALH14" s="11"/>
      <c r="ALI14" s="11"/>
      <c r="ALJ14" s="11"/>
      <c r="ALK14" s="11"/>
      <c r="ALL14" s="11"/>
      <c r="ALM14" s="11"/>
      <c r="ALN14" s="11"/>
      <c r="ALO14" s="11"/>
      <c r="ALP14" s="11"/>
      <c r="ALQ14" s="11"/>
      <c r="ALR14" s="11"/>
      <c r="ALS14" s="11"/>
      <c r="ALT14" s="11"/>
      <c r="ALU14" s="11"/>
      <c r="ALV14" s="11"/>
      <c r="ALW14" s="11"/>
      <c r="ALX14" s="11"/>
      <c r="ALY14" s="11"/>
      <c r="ALZ14" s="11"/>
      <c r="AMA14" s="11"/>
      <c r="AMB14" s="11"/>
      <c r="AMC14" s="11"/>
      <c r="AMD14" s="11"/>
      <c r="AME14" s="11"/>
      <c r="AMF14" s="11"/>
      <c r="AMG14" s="11"/>
      <c r="AMH14" s="11"/>
      <c r="AMI14" s="11"/>
      <c r="AMJ14" s="11"/>
      <c r="AMK14" s="11"/>
      <c r="AML14" s="11"/>
      <c r="AMM14" s="11"/>
      <c r="AMN14" s="11"/>
      <c r="AMO14" s="11"/>
      <c r="AMP14" s="11"/>
      <c r="AMQ14" s="11"/>
      <c r="AMR14" s="11"/>
      <c r="AMS14" s="11"/>
      <c r="AMT14" s="11"/>
      <c r="AMU14" s="11"/>
      <c r="AMV14" s="11"/>
      <c r="AMW14" s="11"/>
      <c r="AMX14" s="11"/>
      <c r="AMY14" s="11"/>
      <c r="AMZ14" s="11"/>
      <c r="ANA14" s="11"/>
      <c r="ANB14" s="11"/>
      <c r="ANC14" s="11"/>
      <c r="AND14" s="11"/>
      <c r="ANE14" s="11"/>
      <c r="ANF14" s="11"/>
      <c r="ANG14" s="11"/>
      <c r="ANH14" s="11"/>
      <c r="ANI14" s="11"/>
      <c r="ANJ14" s="11"/>
      <c r="ANK14" s="11"/>
      <c r="ANL14" s="11"/>
      <c r="ANM14" s="11"/>
      <c r="ANN14" s="11"/>
      <c r="ANO14" s="11"/>
      <c r="ANP14" s="11"/>
      <c r="ANQ14" s="11"/>
      <c r="ANR14" s="11"/>
      <c r="ANS14" s="11"/>
      <c r="ANT14" s="11"/>
      <c r="ANU14" s="11"/>
      <c r="ANV14" s="11"/>
      <c r="ANW14" s="11"/>
      <c r="ANX14" s="11"/>
      <c r="ANY14" s="11"/>
      <c r="ANZ14" s="11"/>
      <c r="AOA14" s="11"/>
      <c r="AOB14" s="11"/>
      <c r="AOC14" s="11"/>
      <c r="AOD14" s="11"/>
      <c r="AOE14" s="11"/>
      <c r="AOF14" s="11"/>
      <c r="AOG14" s="11"/>
      <c r="AOH14" s="11"/>
      <c r="AOI14" s="11"/>
      <c r="AOJ14" s="11"/>
      <c r="AOK14" s="11"/>
      <c r="AOL14" s="11"/>
      <c r="AOM14" s="11"/>
      <c r="AON14" s="11"/>
      <c r="AOO14" s="11"/>
      <c r="AOP14" s="11"/>
      <c r="AOQ14" s="11"/>
      <c r="AOR14" s="11"/>
      <c r="AOS14" s="11"/>
      <c r="AOT14" s="11"/>
      <c r="AOU14" s="11"/>
      <c r="AOV14" s="11"/>
      <c r="AOW14" s="11"/>
      <c r="AOX14" s="11"/>
      <c r="AOY14" s="11"/>
      <c r="AOZ14" s="11"/>
      <c r="APA14" s="11"/>
      <c r="APB14" s="11"/>
      <c r="APC14" s="11"/>
      <c r="APD14" s="11"/>
      <c r="APE14" s="11"/>
      <c r="APF14" s="11"/>
      <c r="APG14" s="11"/>
      <c r="APH14" s="11"/>
      <c r="API14" s="11"/>
      <c r="APJ14" s="11"/>
      <c r="APK14" s="11"/>
      <c r="APL14" s="11"/>
      <c r="APM14" s="11"/>
      <c r="APN14" s="11"/>
      <c r="APO14" s="11"/>
      <c r="APP14" s="11"/>
      <c r="APQ14" s="11"/>
      <c r="APR14" s="11"/>
      <c r="APS14" s="11"/>
      <c r="APT14" s="11"/>
      <c r="APU14" s="11"/>
      <c r="APV14" s="11"/>
      <c r="APW14" s="11"/>
      <c r="APX14" s="11"/>
      <c r="APY14" s="11"/>
      <c r="APZ14" s="11"/>
      <c r="AQA14" s="11"/>
      <c r="AQB14" s="11"/>
      <c r="AQC14" s="11"/>
      <c r="AQD14" s="11"/>
      <c r="AQE14" s="11"/>
      <c r="AQF14" s="11"/>
      <c r="AQG14" s="11"/>
      <c r="AQH14" s="11"/>
      <c r="AQI14" s="11"/>
      <c r="AQJ14" s="11"/>
      <c r="AQK14" s="11"/>
      <c r="AQL14" s="11"/>
      <c r="AQM14" s="11"/>
      <c r="AQN14" s="11"/>
      <c r="AQO14" s="11"/>
      <c r="AQP14" s="11"/>
      <c r="AQQ14" s="11"/>
      <c r="AQR14" s="11"/>
      <c r="AQS14" s="11"/>
      <c r="AQT14" s="11"/>
      <c r="AQU14" s="11"/>
      <c r="AQV14" s="11"/>
      <c r="AQW14" s="11"/>
      <c r="AQX14" s="11"/>
      <c r="AQY14" s="11"/>
      <c r="AQZ14" s="11"/>
      <c r="ARA14" s="11"/>
      <c r="ARB14" s="11"/>
      <c r="ARC14" s="11"/>
      <c r="ARD14" s="11"/>
      <c r="ARE14" s="11"/>
      <c r="ARF14" s="11"/>
      <c r="ARG14" s="11"/>
      <c r="ARH14" s="11"/>
      <c r="ARI14" s="11"/>
      <c r="ARJ14" s="11"/>
      <c r="ARK14" s="11"/>
      <c r="ARL14" s="11"/>
      <c r="ARM14" s="11"/>
      <c r="ARN14" s="11"/>
      <c r="ARO14" s="11"/>
      <c r="ARP14" s="11"/>
      <c r="ARQ14" s="11"/>
      <c r="ARR14" s="11"/>
      <c r="ARS14" s="11"/>
      <c r="ART14" s="11"/>
      <c r="ARU14" s="11"/>
      <c r="ARV14" s="11"/>
      <c r="ARW14" s="11"/>
      <c r="ARX14" s="11"/>
      <c r="ARY14" s="11"/>
      <c r="ARZ14" s="11"/>
      <c r="ASA14" s="11"/>
      <c r="ASB14" s="11"/>
      <c r="ASC14" s="11"/>
      <c r="ASD14" s="11"/>
      <c r="ASE14" s="11"/>
      <c r="ASF14" s="11"/>
      <c r="ASG14" s="11"/>
      <c r="ASH14" s="11"/>
      <c r="ASI14" s="11"/>
      <c r="ASJ14" s="11"/>
      <c r="ASK14" s="11"/>
      <c r="ASL14" s="11"/>
      <c r="ASM14" s="11"/>
      <c r="ASN14" s="11"/>
      <c r="ASO14" s="11"/>
      <c r="ASP14" s="11"/>
      <c r="ASQ14" s="11"/>
      <c r="ASR14" s="11"/>
      <c r="ASS14" s="11"/>
      <c r="AST14" s="11"/>
      <c r="ASU14" s="11"/>
      <c r="ASV14" s="11"/>
      <c r="ASW14" s="11"/>
      <c r="ASX14" s="11"/>
      <c r="ASY14" s="11"/>
      <c r="ASZ14" s="11"/>
      <c r="ATA14" s="11"/>
      <c r="ATB14" s="11"/>
      <c r="ATC14" s="11"/>
      <c r="ATD14" s="11"/>
      <c r="ATE14" s="11"/>
      <c r="ATF14" s="11"/>
      <c r="ATG14" s="11"/>
      <c r="ATH14" s="11"/>
      <c r="ATI14" s="11"/>
      <c r="ATJ14" s="11"/>
      <c r="ATK14" s="11"/>
      <c r="ATL14" s="11"/>
      <c r="ATM14" s="11"/>
      <c r="ATN14" s="11"/>
      <c r="ATO14" s="11"/>
      <c r="ATP14" s="11"/>
      <c r="ATQ14" s="11"/>
      <c r="ATR14" s="11"/>
      <c r="ATS14" s="11"/>
      <c r="ATT14" s="11"/>
      <c r="ATU14" s="11"/>
      <c r="ATV14" s="11"/>
      <c r="ATW14" s="11"/>
      <c r="ATX14" s="11"/>
      <c r="ATY14" s="11"/>
      <c r="ATZ14" s="11"/>
      <c r="AUA14" s="11"/>
      <c r="AUB14" s="11"/>
      <c r="AUC14" s="11"/>
      <c r="AUD14" s="11"/>
      <c r="AUE14" s="11"/>
      <c r="AUF14" s="11"/>
      <c r="AUG14" s="11"/>
      <c r="AUH14" s="11"/>
      <c r="AUI14" s="11"/>
      <c r="AUJ14" s="11"/>
      <c r="AUK14" s="11"/>
      <c r="AUL14" s="11"/>
      <c r="AUM14" s="11"/>
      <c r="AUN14" s="11"/>
      <c r="AUO14" s="11"/>
      <c r="AUP14" s="11"/>
      <c r="AUQ14" s="11"/>
      <c r="AUR14" s="11"/>
      <c r="AUS14" s="11"/>
      <c r="AUT14" s="11"/>
      <c r="AUU14" s="11"/>
      <c r="AUV14" s="11"/>
      <c r="AUW14" s="11"/>
      <c r="AUX14" s="11"/>
      <c r="AUY14" s="11"/>
      <c r="AUZ14" s="11"/>
      <c r="AVA14" s="11"/>
      <c r="AVB14" s="11"/>
      <c r="AVC14" s="11"/>
      <c r="AVD14" s="11"/>
      <c r="AVE14" s="11"/>
      <c r="AVF14" s="11"/>
      <c r="AVG14" s="11"/>
      <c r="AVH14" s="11"/>
      <c r="AVI14" s="11"/>
      <c r="AVJ14" s="11"/>
      <c r="AVK14" s="11"/>
      <c r="AVL14" s="11"/>
      <c r="AVM14" s="11"/>
      <c r="AVN14" s="11"/>
      <c r="AVO14" s="11"/>
      <c r="AVP14" s="11"/>
      <c r="AVQ14" s="11"/>
      <c r="AVR14" s="11"/>
      <c r="AVS14" s="11"/>
      <c r="AVT14" s="11"/>
      <c r="AVU14" s="11"/>
      <c r="AVV14" s="11"/>
      <c r="AVW14" s="11"/>
      <c r="AVX14" s="11"/>
      <c r="AVY14" s="11"/>
      <c r="AVZ14" s="11"/>
      <c r="AWA14" s="11"/>
      <c r="AWB14" s="11"/>
      <c r="AWC14" s="11"/>
      <c r="AWD14" s="11"/>
      <c r="AWE14" s="11"/>
      <c r="AWF14" s="11"/>
      <c r="AWG14" s="11"/>
      <c r="AWH14" s="11"/>
      <c r="AWI14" s="11"/>
      <c r="AWJ14" s="11"/>
      <c r="AWK14" s="11"/>
      <c r="AWL14" s="11"/>
      <c r="AWM14" s="11"/>
      <c r="AWN14" s="11"/>
      <c r="AWO14" s="11"/>
      <c r="AWP14" s="11"/>
      <c r="AWQ14" s="11"/>
      <c r="AWR14" s="11"/>
      <c r="AWS14" s="11"/>
      <c r="AWT14" s="11"/>
      <c r="AWU14" s="11"/>
      <c r="AWV14" s="11"/>
      <c r="AWW14" s="11"/>
      <c r="AWX14" s="11"/>
      <c r="AWY14" s="11"/>
      <c r="AWZ14" s="11"/>
      <c r="AXA14" s="11"/>
      <c r="AXB14" s="11"/>
      <c r="AXC14" s="11"/>
      <c r="AXD14" s="11"/>
      <c r="AXE14" s="11"/>
      <c r="AXF14" s="11"/>
      <c r="AXG14" s="11"/>
      <c r="AXH14" s="11"/>
      <c r="AXI14" s="11"/>
      <c r="AXJ14" s="11"/>
      <c r="AXK14" s="11"/>
      <c r="AXL14" s="11"/>
      <c r="AXM14" s="11"/>
      <c r="AXN14" s="11"/>
      <c r="AXO14" s="11"/>
      <c r="AXP14" s="11"/>
      <c r="AXQ14" s="11"/>
      <c r="AXR14" s="11"/>
      <c r="AXS14" s="11"/>
      <c r="AXT14" s="11"/>
      <c r="AXU14" s="11"/>
      <c r="AXV14" s="11"/>
      <c r="AXW14" s="11"/>
      <c r="AXX14" s="11"/>
      <c r="AXY14" s="11"/>
      <c r="AXZ14" s="11"/>
      <c r="AYA14" s="11"/>
      <c r="AYB14" s="11"/>
      <c r="AYC14" s="11"/>
      <c r="AYD14" s="11"/>
      <c r="AYE14" s="11"/>
      <c r="AYF14" s="11"/>
      <c r="AYG14" s="11"/>
      <c r="AYH14" s="11"/>
      <c r="AYI14" s="11"/>
      <c r="AYJ14" s="11"/>
      <c r="AYK14" s="11"/>
      <c r="AYL14" s="11"/>
      <c r="AYM14" s="11"/>
      <c r="AYN14" s="11"/>
      <c r="AYO14" s="11"/>
      <c r="AYP14" s="11"/>
      <c r="AYQ14" s="11"/>
      <c r="AYR14" s="11"/>
      <c r="AYS14" s="11"/>
      <c r="AYT14" s="11"/>
      <c r="AYU14" s="11"/>
      <c r="AYV14" s="11"/>
      <c r="AYW14" s="11"/>
      <c r="AYX14" s="11"/>
      <c r="AYY14" s="11"/>
      <c r="AYZ14" s="11"/>
      <c r="AZA14" s="11"/>
      <c r="AZB14" s="11"/>
      <c r="AZC14" s="11"/>
      <c r="AZD14" s="11"/>
      <c r="AZE14" s="11"/>
      <c r="AZF14" s="11"/>
      <c r="AZG14" s="11"/>
      <c r="AZH14" s="11"/>
      <c r="AZI14" s="11"/>
      <c r="AZJ14" s="11"/>
      <c r="AZK14" s="11"/>
      <c r="AZL14" s="11"/>
      <c r="AZM14" s="11"/>
      <c r="AZN14" s="11"/>
      <c r="AZO14" s="11"/>
      <c r="AZP14" s="11"/>
      <c r="AZQ14" s="11"/>
      <c r="AZR14" s="11"/>
      <c r="AZS14" s="11"/>
      <c r="AZT14" s="11"/>
      <c r="AZU14" s="11"/>
      <c r="AZV14" s="11"/>
      <c r="AZW14" s="11"/>
      <c r="AZX14" s="11"/>
      <c r="AZY14" s="11"/>
      <c r="AZZ14" s="11"/>
      <c r="BAA14" s="11"/>
      <c r="BAB14" s="11"/>
      <c r="BAC14" s="11"/>
      <c r="BAD14" s="11"/>
      <c r="BAE14" s="11"/>
      <c r="BAF14" s="11"/>
      <c r="BAG14" s="11"/>
      <c r="BAH14" s="11"/>
      <c r="BAI14" s="11"/>
      <c r="BAJ14" s="11"/>
      <c r="BAK14" s="11"/>
      <c r="BAL14" s="11"/>
      <c r="BAM14" s="11"/>
      <c r="BAN14" s="11"/>
      <c r="BAO14" s="11"/>
      <c r="BAP14" s="11"/>
      <c r="BAQ14" s="11"/>
      <c r="BAR14" s="11"/>
      <c r="BAS14" s="11"/>
      <c r="BAT14" s="11"/>
      <c r="BAU14" s="11"/>
      <c r="BAV14" s="11"/>
      <c r="BAW14" s="11"/>
      <c r="BAX14" s="11"/>
      <c r="BAY14" s="11"/>
      <c r="BAZ14" s="11"/>
      <c r="BBA14" s="11"/>
      <c r="BBB14" s="11"/>
      <c r="BBC14" s="11"/>
      <c r="BBD14" s="11"/>
      <c r="BBE14" s="11"/>
      <c r="BBF14" s="11"/>
      <c r="BBG14" s="11"/>
      <c r="BBH14" s="11"/>
      <c r="BBI14" s="11"/>
      <c r="BBJ14" s="11"/>
      <c r="BBK14" s="11"/>
      <c r="BBL14" s="11"/>
      <c r="BBM14" s="11"/>
      <c r="BBN14" s="11"/>
      <c r="BBO14" s="11"/>
      <c r="BBP14" s="11"/>
      <c r="BBQ14" s="11"/>
      <c r="BBR14" s="11"/>
      <c r="BBS14" s="11"/>
      <c r="BBT14" s="11"/>
      <c r="BBU14" s="11"/>
      <c r="BBV14" s="11"/>
      <c r="BBW14" s="11"/>
      <c r="BBX14" s="11"/>
      <c r="BBY14" s="11"/>
      <c r="BBZ14" s="11"/>
      <c r="BCA14" s="11"/>
      <c r="BCB14" s="11"/>
      <c r="BCC14" s="11"/>
      <c r="BCD14" s="11"/>
      <c r="BCE14" s="11"/>
      <c r="BCF14" s="11"/>
      <c r="BCG14" s="11"/>
      <c r="BCH14" s="11"/>
      <c r="BCI14" s="11"/>
      <c r="BCJ14" s="11"/>
      <c r="BCK14" s="11"/>
      <c r="BCL14" s="11"/>
      <c r="BCM14" s="11"/>
      <c r="BCN14" s="11"/>
      <c r="BCO14" s="11"/>
      <c r="BCP14" s="11"/>
      <c r="BCQ14" s="11"/>
      <c r="BCR14" s="11"/>
      <c r="BCS14" s="11"/>
      <c r="BCT14" s="11"/>
      <c r="BCU14" s="11"/>
      <c r="BCV14" s="11"/>
      <c r="BCW14" s="11"/>
      <c r="BCX14" s="11"/>
      <c r="BCY14" s="11"/>
      <c r="BCZ14" s="11"/>
      <c r="BDA14" s="11"/>
      <c r="BDB14" s="11"/>
      <c r="BDC14" s="11"/>
      <c r="BDD14" s="11"/>
      <c r="BDE14" s="11"/>
      <c r="BDF14" s="11"/>
      <c r="BDG14" s="11"/>
      <c r="BDH14" s="11"/>
      <c r="BDI14" s="11"/>
      <c r="BDJ14" s="11"/>
      <c r="BDK14" s="11"/>
      <c r="BDL14" s="11"/>
      <c r="BDM14" s="11"/>
      <c r="BDN14" s="11"/>
      <c r="BDO14" s="11"/>
      <c r="BDP14" s="11"/>
      <c r="BDQ14" s="11"/>
      <c r="BDR14" s="11"/>
      <c r="BDS14" s="11"/>
      <c r="BDT14" s="11"/>
      <c r="BDU14" s="11"/>
      <c r="BDV14" s="11"/>
      <c r="BDW14" s="11"/>
      <c r="BDX14" s="11"/>
      <c r="BDY14" s="11"/>
      <c r="BDZ14" s="11"/>
      <c r="BEA14" s="11"/>
      <c r="BEB14" s="11"/>
      <c r="BEC14" s="11"/>
      <c r="BED14" s="11"/>
      <c r="BEE14" s="11"/>
      <c r="BEF14" s="11"/>
      <c r="BEG14" s="11"/>
      <c r="BEH14" s="11"/>
      <c r="BEI14" s="11"/>
      <c r="BEJ14" s="11"/>
      <c r="BEK14" s="11"/>
      <c r="BEL14" s="11"/>
      <c r="BEM14" s="11"/>
      <c r="BEN14" s="11"/>
      <c r="BEO14" s="11"/>
      <c r="BEP14" s="11"/>
      <c r="BEQ14" s="11"/>
      <c r="BER14" s="11"/>
      <c r="BES14" s="11"/>
      <c r="BET14" s="11"/>
      <c r="BEU14" s="11"/>
      <c r="BEV14" s="11"/>
      <c r="BEW14" s="11"/>
      <c r="BEX14" s="11"/>
      <c r="BEY14" s="11"/>
      <c r="BEZ14" s="11"/>
      <c r="BFA14" s="11"/>
      <c r="BFB14" s="11"/>
      <c r="BFC14" s="11"/>
      <c r="BFD14" s="11"/>
      <c r="BFE14" s="11"/>
      <c r="BFF14" s="11"/>
      <c r="BFG14" s="11"/>
      <c r="BFH14" s="11"/>
      <c r="BFI14" s="11"/>
      <c r="BFJ14" s="11"/>
      <c r="BFK14" s="11"/>
      <c r="BFL14" s="11"/>
      <c r="BFM14" s="11"/>
      <c r="BFN14" s="11"/>
      <c r="BFO14" s="11"/>
      <c r="BFP14" s="11"/>
      <c r="BFQ14" s="11"/>
      <c r="BFR14" s="11"/>
      <c r="BFS14" s="11"/>
      <c r="BFT14" s="11"/>
      <c r="BFU14" s="11"/>
      <c r="BFV14" s="11"/>
      <c r="BFW14" s="11"/>
      <c r="BFX14" s="11"/>
      <c r="BFY14" s="11"/>
      <c r="BFZ14" s="11"/>
      <c r="BGA14" s="11"/>
      <c r="BGB14" s="11"/>
      <c r="BGC14" s="11"/>
      <c r="BGD14" s="11"/>
      <c r="BGE14" s="11"/>
      <c r="BGF14" s="11"/>
      <c r="BGG14" s="11"/>
      <c r="BGH14" s="11"/>
      <c r="BGI14" s="11"/>
      <c r="BGJ14" s="11"/>
      <c r="BGK14" s="11"/>
      <c r="BGL14" s="11"/>
      <c r="BGM14" s="11"/>
      <c r="BGN14" s="11"/>
      <c r="BGO14" s="11"/>
      <c r="BGP14" s="11"/>
      <c r="BGQ14" s="11"/>
      <c r="BGR14" s="11"/>
      <c r="BGS14" s="11"/>
      <c r="BGT14" s="11"/>
      <c r="BGU14" s="11"/>
      <c r="BGV14" s="11"/>
      <c r="BGW14" s="11"/>
      <c r="BGX14" s="11"/>
      <c r="BGY14" s="11"/>
      <c r="BGZ14" s="11"/>
      <c r="BHA14" s="11"/>
      <c r="BHB14" s="11"/>
      <c r="BHC14" s="11"/>
      <c r="BHD14" s="11"/>
      <c r="BHE14" s="11"/>
      <c r="BHF14" s="11"/>
      <c r="BHG14" s="11"/>
      <c r="BHH14" s="11"/>
      <c r="BHI14" s="11"/>
      <c r="BHJ14" s="11"/>
      <c r="BHK14" s="11"/>
      <c r="BHL14" s="11"/>
      <c r="BHM14" s="11"/>
      <c r="BHN14" s="11"/>
      <c r="BHO14" s="11"/>
      <c r="BHP14" s="11"/>
      <c r="BHQ14" s="11"/>
      <c r="BHR14" s="11"/>
      <c r="BHS14" s="11"/>
      <c r="BHT14" s="11"/>
      <c r="BHU14" s="11"/>
      <c r="BHV14" s="11"/>
      <c r="BHW14" s="11"/>
      <c r="BHX14" s="11"/>
      <c r="BHY14" s="11"/>
      <c r="BHZ14" s="11"/>
      <c r="BIA14" s="11"/>
      <c r="BIB14" s="11"/>
      <c r="BIC14" s="11"/>
      <c r="BID14" s="11"/>
      <c r="BIE14" s="11"/>
      <c r="BIF14" s="11"/>
      <c r="BIG14" s="11"/>
      <c r="BIH14" s="11"/>
      <c r="BII14" s="11"/>
      <c r="BIJ14" s="11"/>
      <c r="BIK14" s="11"/>
      <c r="BIL14" s="11"/>
      <c r="BIM14" s="11"/>
      <c r="BIN14" s="11"/>
      <c r="BIO14" s="11"/>
      <c r="BIP14" s="11"/>
      <c r="BIQ14" s="11"/>
      <c r="BIR14" s="11"/>
      <c r="BIS14" s="11"/>
      <c r="BIT14" s="11"/>
      <c r="BIU14" s="11"/>
      <c r="BIV14" s="11"/>
      <c r="BIW14" s="11"/>
      <c r="BIX14" s="11"/>
      <c r="BIY14" s="11"/>
      <c r="BIZ14" s="11"/>
      <c r="BJA14" s="11"/>
      <c r="BJB14" s="11"/>
      <c r="BJC14" s="11"/>
      <c r="BJD14" s="11"/>
      <c r="BJE14" s="11"/>
      <c r="BJF14" s="11"/>
      <c r="BJG14" s="11"/>
      <c r="BJH14" s="11"/>
      <c r="BJI14" s="11"/>
      <c r="BJJ14" s="11"/>
      <c r="BJK14" s="11"/>
      <c r="BJL14" s="11"/>
      <c r="BJM14" s="11"/>
      <c r="BJN14" s="11"/>
      <c r="BJO14" s="11"/>
      <c r="BJP14" s="11"/>
      <c r="BJQ14" s="11"/>
      <c r="BJR14" s="11"/>
      <c r="BJS14" s="11"/>
      <c r="BJT14" s="11"/>
      <c r="BJU14" s="11"/>
      <c r="BJV14" s="11"/>
      <c r="BJW14" s="11"/>
      <c r="BJX14" s="11"/>
      <c r="BJY14" s="11"/>
      <c r="BJZ14" s="11"/>
      <c r="BKA14" s="11"/>
      <c r="BKB14" s="11"/>
      <c r="BKC14" s="11"/>
      <c r="BKD14" s="11"/>
      <c r="BKE14" s="11"/>
      <c r="BKF14" s="11"/>
      <c r="BKG14" s="11"/>
      <c r="BKH14" s="11"/>
      <c r="BKI14" s="11"/>
      <c r="BKJ14" s="11"/>
      <c r="BKK14" s="11"/>
      <c r="BKL14" s="11"/>
      <c r="BKM14" s="11"/>
      <c r="BKN14" s="11"/>
      <c r="BKO14" s="11"/>
      <c r="BKP14" s="11"/>
      <c r="BKQ14" s="11"/>
      <c r="BKR14" s="11"/>
      <c r="BKS14" s="11"/>
      <c r="BKT14" s="11"/>
      <c r="BKU14" s="11"/>
      <c r="BKV14" s="11"/>
      <c r="BKW14" s="11"/>
      <c r="BKX14" s="11"/>
      <c r="BKY14" s="11"/>
      <c r="BKZ14" s="11"/>
      <c r="BLA14" s="11"/>
      <c r="BLB14" s="11"/>
      <c r="BLC14" s="11"/>
      <c r="BLD14" s="11"/>
      <c r="BLE14" s="11"/>
      <c r="BLF14" s="11"/>
      <c r="BLG14" s="11"/>
      <c r="BLH14" s="11"/>
      <c r="BLI14" s="11"/>
      <c r="BLJ14" s="11"/>
      <c r="BLK14" s="11"/>
      <c r="BLL14" s="11"/>
      <c r="BLM14" s="11"/>
      <c r="BLN14" s="11"/>
      <c r="BLO14" s="11"/>
      <c r="BLP14" s="11"/>
      <c r="BLQ14" s="11"/>
      <c r="BLR14" s="11"/>
      <c r="BLS14" s="11"/>
      <c r="BLT14" s="11"/>
      <c r="BLU14" s="11"/>
      <c r="BLV14" s="11"/>
      <c r="BLW14" s="11"/>
      <c r="BLX14" s="11"/>
      <c r="BLY14" s="11"/>
      <c r="BLZ14" s="11"/>
      <c r="BMA14" s="11"/>
      <c r="BMB14" s="11"/>
      <c r="BMC14" s="11"/>
      <c r="BMD14" s="11"/>
      <c r="BME14" s="11"/>
      <c r="BMF14" s="11"/>
      <c r="BMG14" s="11"/>
      <c r="BMH14" s="11"/>
      <c r="BMI14" s="11"/>
      <c r="BMJ14" s="11"/>
      <c r="BMK14" s="11"/>
      <c r="BML14" s="11"/>
      <c r="BMM14" s="11"/>
      <c r="BMN14" s="11"/>
      <c r="BMO14" s="11"/>
      <c r="BMP14" s="11"/>
      <c r="BMQ14" s="11"/>
      <c r="BMR14" s="11"/>
      <c r="BMS14" s="11"/>
      <c r="BMT14" s="11"/>
      <c r="BMU14" s="11"/>
      <c r="BMV14" s="11"/>
      <c r="BMW14" s="11"/>
      <c r="BMX14" s="11"/>
      <c r="BMY14" s="11"/>
      <c r="BMZ14" s="11"/>
      <c r="BNA14" s="11"/>
      <c r="BNB14" s="11"/>
      <c r="BNC14" s="11"/>
      <c r="BND14" s="11"/>
      <c r="BNE14" s="11"/>
      <c r="BNF14" s="11"/>
      <c r="BNG14" s="11"/>
      <c r="BNH14" s="11"/>
      <c r="BNI14" s="11"/>
      <c r="BNJ14" s="11"/>
      <c r="BNK14" s="11"/>
      <c r="BNL14" s="11"/>
      <c r="BNM14" s="11"/>
      <c r="BNN14" s="11"/>
      <c r="BNO14" s="11"/>
      <c r="BNP14" s="11"/>
      <c r="BNQ14" s="11"/>
      <c r="BNR14" s="11"/>
      <c r="BNS14" s="11"/>
      <c r="BNT14" s="11"/>
      <c r="BNU14" s="11"/>
      <c r="BNV14" s="11"/>
      <c r="BNW14" s="11"/>
      <c r="BNX14" s="11"/>
      <c r="BNY14" s="11"/>
      <c r="BNZ14" s="11"/>
      <c r="BOA14" s="11"/>
      <c r="BOB14" s="11"/>
      <c r="BOC14" s="11"/>
      <c r="BOD14" s="11"/>
      <c r="BOE14" s="11"/>
      <c r="BOF14" s="11"/>
      <c r="BOG14" s="11"/>
      <c r="BOH14" s="11"/>
      <c r="BOI14" s="11"/>
      <c r="BOJ14" s="11"/>
      <c r="BOK14" s="11"/>
      <c r="BOL14" s="11"/>
      <c r="BOM14" s="11"/>
      <c r="BON14" s="11"/>
      <c r="BOO14" s="11"/>
      <c r="BOP14" s="11"/>
      <c r="BOQ14" s="11"/>
      <c r="BOR14" s="11"/>
      <c r="BOS14" s="11"/>
      <c r="BOT14" s="11"/>
      <c r="BOU14" s="11"/>
      <c r="BOV14" s="11"/>
      <c r="BOW14" s="11"/>
      <c r="BOX14" s="11"/>
      <c r="BOY14" s="11"/>
      <c r="BOZ14" s="11"/>
      <c r="BPA14" s="11"/>
      <c r="BPB14" s="11"/>
      <c r="BPC14" s="11"/>
      <c r="BPD14" s="11"/>
      <c r="BPE14" s="11"/>
      <c r="BPF14" s="11"/>
      <c r="BPG14" s="11"/>
      <c r="BPH14" s="11"/>
      <c r="BPI14" s="11"/>
      <c r="BPJ14" s="11"/>
      <c r="BPK14" s="11"/>
      <c r="BPL14" s="11"/>
      <c r="BPM14" s="11"/>
      <c r="BPN14" s="11"/>
      <c r="BPO14" s="11"/>
      <c r="BPP14" s="11"/>
      <c r="BPQ14" s="11"/>
      <c r="BPR14" s="11"/>
      <c r="BPS14" s="11"/>
      <c r="BPT14" s="11"/>
      <c r="BPU14" s="11"/>
      <c r="BPV14" s="11"/>
      <c r="BPW14" s="11"/>
      <c r="BPX14" s="11"/>
      <c r="BPY14" s="11"/>
      <c r="BPZ14" s="11"/>
      <c r="BQA14" s="11"/>
      <c r="BQB14" s="11"/>
      <c r="BQC14" s="11"/>
      <c r="BQD14" s="11"/>
      <c r="BQE14" s="11"/>
      <c r="BQF14" s="11"/>
      <c r="BQG14" s="11"/>
      <c r="BQH14" s="11"/>
      <c r="BQI14" s="11"/>
      <c r="BQJ14" s="11"/>
      <c r="BQK14" s="11"/>
      <c r="BQL14" s="11"/>
      <c r="BQM14" s="11"/>
      <c r="BQN14" s="11"/>
      <c r="BQO14" s="11"/>
      <c r="BQP14" s="11"/>
      <c r="BQQ14" s="11"/>
      <c r="BQR14" s="11"/>
      <c r="BQS14" s="11"/>
      <c r="BQT14" s="11"/>
      <c r="BQU14" s="11"/>
      <c r="BQV14" s="11"/>
      <c r="BQW14" s="11"/>
      <c r="BQX14" s="11"/>
      <c r="BQY14" s="11"/>
      <c r="BQZ14" s="11"/>
      <c r="BRA14" s="11"/>
      <c r="BRB14" s="11"/>
      <c r="BRC14" s="11"/>
      <c r="BRD14" s="11"/>
      <c r="BRE14" s="11"/>
      <c r="BRF14" s="11"/>
      <c r="BRG14" s="11"/>
      <c r="BRH14" s="11"/>
      <c r="BRI14" s="11"/>
      <c r="BRJ14" s="11"/>
      <c r="BRK14" s="11"/>
      <c r="BRL14" s="11"/>
      <c r="BRM14" s="11"/>
      <c r="BRN14" s="11"/>
      <c r="BRO14" s="11"/>
      <c r="BRP14" s="11"/>
      <c r="BRQ14" s="11"/>
      <c r="BRR14" s="11"/>
      <c r="BRS14" s="11"/>
      <c r="BRT14" s="11"/>
      <c r="BRU14" s="11"/>
      <c r="BRV14" s="11"/>
      <c r="BRW14" s="11"/>
      <c r="BRX14" s="11"/>
      <c r="BRY14" s="11"/>
      <c r="BRZ14" s="11"/>
      <c r="BSA14" s="11"/>
      <c r="BSB14" s="11"/>
      <c r="BSC14" s="11"/>
      <c r="BSD14" s="11"/>
      <c r="BSE14" s="11"/>
      <c r="BSF14" s="11"/>
      <c r="BSG14" s="11"/>
      <c r="BSH14" s="11"/>
      <c r="BSI14" s="11"/>
      <c r="BSJ14" s="11"/>
      <c r="BSK14" s="11"/>
      <c r="BSL14" s="11"/>
      <c r="BSM14" s="11"/>
      <c r="BSN14" s="11"/>
      <c r="BSO14" s="11"/>
      <c r="BSP14" s="11"/>
      <c r="BSQ14" s="11"/>
      <c r="BSR14" s="11"/>
      <c r="BSS14" s="11"/>
      <c r="BST14" s="11"/>
      <c r="BSU14" s="11"/>
      <c r="BSV14" s="11"/>
      <c r="BSW14" s="11"/>
      <c r="BSX14" s="11"/>
      <c r="BSY14" s="11"/>
      <c r="BSZ14" s="11"/>
      <c r="BTA14" s="11"/>
      <c r="BTB14" s="11"/>
      <c r="BTC14" s="11"/>
      <c r="BTD14" s="11"/>
      <c r="BTE14" s="11"/>
      <c r="BTF14" s="11"/>
      <c r="BTG14" s="11"/>
      <c r="BTH14" s="11"/>
      <c r="BTI14" s="11"/>
      <c r="BTJ14" s="11"/>
      <c r="BTK14" s="11"/>
      <c r="BTL14" s="11"/>
      <c r="BTM14" s="11"/>
      <c r="BTN14" s="11"/>
      <c r="BTO14" s="11"/>
      <c r="BTP14" s="11"/>
      <c r="BTQ14" s="11"/>
      <c r="BTR14" s="11"/>
      <c r="BTS14" s="11"/>
      <c r="BTT14" s="11"/>
      <c r="BTU14" s="11"/>
      <c r="BTV14" s="11"/>
      <c r="BTW14" s="11"/>
      <c r="BTX14" s="11"/>
      <c r="BTY14" s="11"/>
      <c r="BTZ14" s="11"/>
      <c r="BUA14" s="11"/>
      <c r="BUB14" s="11"/>
      <c r="BUC14" s="11"/>
      <c r="BUD14" s="11"/>
      <c r="BUE14" s="11"/>
      <c r="BUF14" s="11"/>
      <c r="BUG14" s="11"/>
      <c r="BUH14" s="11"/>
      <c r="BUI14" s="11"/>
      <c r="BUJ14" s="11"/>
      <c r="BUK14" s="11"/>
      <c r="BUL14" s="11"/>
      <c r="BUM14" s="11"/>
      <c r="BUN14" s="11"/>
      <c r="BUO14" s="11"/>
      <c r="BUP14" s="11"/>
      <c r="BUQ14" s="11"/>
      <c r="BUR14" s="11"/>
      <c r="BUS14" s="11"/>
      <c r="BUT14" s="11"/>
      <c r="BUU14" s="11"/>
      <c r="BUV14" s="11"/>
      <c r="BUW14" s="11"/>
      <c r="BUX14" s="11"/>
      <c r="BUY14" s="11"/>
      <c r="BUZ14" s="11"/>
      <c r="BVA14" s="11"/>
      <c r="BVB14" s="11"/>
      <c r="BVC14" s="11"/>
      <c r="BVD14" s="11"/>
      <c r="BVE14" s="11"/>
      <c r="BVF14" s="11"/>
      <c r="BVG14" s="11"/>
      <c r="BVH14" s="11"/>
      <c r="BVI14" s="11"/>
      <c r="BVJ14" s="11"/>
      <c r="BVK14" s="11"/>
      <c r="BVL14" s="11"/>
      <c r="BVM14" s="11"/>
      <c r="BVN14" s="11"/>
      <c r="BVO14" s="11"/>
      <c r="BVP14" s="11"/>
      <c r="BVQ14" s="11"/>
      <c r="BVR14" s="11"/>
      <c r="BVS14" s="11"/>
      <c r="BVT14" s="11"/>
      <c r="BVU14" s="11"/>
      <c r="BVV14" s="11"/>
      <c r="BVW14" s="11"/>
      <c r="BVX14" s="11"/>
      <c r="BVY14" s="11"/>
      <c r="BVZ14" s="11"/>
      <c r="BWA14" s="11"/>
      <c r="BWB14" s="11"/>
      <c r="BWC14" s="11"/>
      <c r="BWD14" s="11"/>
      <c r="BWE14" s="11"/>
      <c r="BWF14" s="11"/>
      <c r="BWG14" s="11"/>
      <c r="BWH14" s="11"/>
      <c r="BWI14" s="11"/>
      <c r="BWJ14" s="11"/>
      <c r="BWK14" s="11"/>
      <c r="BWL14" s="11"/>
      <c r="BWM14" s="11"/>
      <c r="BWN14" s="11"/>
      <c r="BWO14" s="11"/>
      <c r="BWP14" s="11"/>
      <c r="BWQ14" s="11"/>
      <c r="BWR14" s="11"/>
      <c r="BWS14" s="11"/>
      <c r="BWT14" s="11"/>
      <c r="BWU14" s="11"/>
      <c r="BWV14" s="11"/>
      <c r="BWW14" s="11"/>
      <c r="BWX14" s="11"/>
      <c r="BWY14" s="11"/>
      <c r="BWZ14" s="11"/>
      <c r="BXA14" s="11"/>
      <c r="BXB14" s="11"/>
      <c r="BXC14" s="11"/>
      <c r="BXD14" s="11"/>
      <c r="BXE14" s="11"/>
      <c r="BXF14" s="11"/>
      <c r="BXG14" s="11"/>
      <c r="BXH14" s="11"/>
      <c r="BXI14" s="11"/>
      <c r="BXJ14" s="11"/>
      <c r="BXK14" s="11"/>
      <c r="BXL14" s="11"/>
      <c r="BXM14" s="11"/>
      <c r="BXN14" s="11"/>
      <c r="BXO14" s="11"/>
      <c r="BXP14" s="11"/>
      <c r="BXQ14" s="11"/>
      <c r="BXR14" s="11"/>
      <c r="BXS14" s="11"/>
      <c r="BXT14" s="11"/>
      <c r="BXU14" s="11"/>
      <c r="BXV14" s="11"/>
      <c r="BXW14" s="11"/>
      <c r="BXX14" s="11"/>
      <c r="BXY14" s="11"/>
      <c r="BXZ14" s="11"/>
      <c r="BYA14" s="11"/>
      <c r="BYB14" s="11"/>
      <c r="BYC14" s="11"/>
      <c r="BYD14" s="11"/>
      <c r="BYE14" s="11"/>
      <c r="BYF14" s="11"/>
      <c r="BYG14" s="11"/>
      <c r="BYH14" s="11"/>
      <c r="BYI14" s="11"/>
      <c r="BYJ14" s="11"/>
      <c r="BYK14" s="11"/>
      <c r="BYL14" s="11"/>
      <c r="BYM14" s="11"/>
      <c r="BYN14" s="11"/>
      <c r="BYO14" s="11"/>
      <c r="BYP14" s="11"/>
      <c r="BYQ14" s="11"/>
      <c r="BYR14" s="11"/>
      <c r="BYS14" s="11"/>
      <c r="BYT14" s="11"/>
      <c r="BYU14" s="11"/>
      <c r="BYV14" s="11"/>
      <c r="BYW14" s="11"/>
      <c r="BYX14" s="11"/>
      <c r="BYY14" s="11"/>
      <c r="BYZ14" s="11"/>
      <c r="BZA14" s="11"/>
      <c r="BZB14" s="11"/>
      <c r="BZC14" s="11"/>
      <c r="BZD14" s="11"/>
      <c r="BZE14" s="11"/>
      <c r="BZF14" s="11"/>
      <c r="BZG14" s="11"/>
      <c r="BZH14" s="11"/>
      <c r="BZI14" s="11"/>
      <c r="BZJ14" s="11"/>
      <c r="BZK14" s="11"/>
      <c r="BZL14" s="11"/>
      <c r="BZM14" s="11"/>
      <c r="BZN14" s="11"/>
      <c r="BZO14" s="11"/>
      <c r="BZP14" s="11"/>
      <c r="BZQ14" s="11"/>
      <c r="BZR14" s="11"/>
      <c r="BZS14" s="11"/>
      <c r="BZT14" s="11"/>
      <c r="BZU14" s="11"/>
      <c r="BZV14" s="11"/>
      <c r="BZW14" s="11"/>
      <c r="BZX14" s="11"/>
      <c r="BZY14" s="11"/>
      <c r="BZZ14" s="11"/>
      <c r="CAA14" s="11"/>
      <c r="CAB14" s="11"/>
      <c r="CAC14" s="11"/>
      <c r="CAD14" s="11"/>
      <c r="CAE14" s="11"/>
      <c r="CAF14" s="11"/>
      <c r="CAG14" s="11"/>
      <c r="CAH14" s="11"/>
      <c r="CAI14" s="11"/>
      <c r="CAJ14" s="11"/>
      <c r="CAK14" s="11"/>
      <c r="CAL14" s="11"/>
      <c r="CAM14" s="11"/>
      <c r="CAN14" s="11"/>
      <c r="CAO14" s="11"/>
      <c r="CAP14" s="11"/>
      <c r="CAQ14" s="11"/>
      <c r="CAR14" s="11"/>
      <c r="CAS14" s="11"/>
      <c r="CAT14" s="11"/>
      <c r="CAU14" s="11"/>
      <c r="CAV14" s="11"/>
      <c r="CAW14" s="11"/>
      <c r="CAX14" s="11"/>
      <c r="CAY14" s="11"/>
      <c r="CAZ14" s="11"/>
      <c r="CBA14" s="11"/>
      <c r="CBB14" s="11"/>
      <c r="CBC14" s="11"/>
      <c r="CBD14" s="11"/>
      <c r="CBE14" s="11"/>
      <c r="CBF14" s="11"/>
      <c r="CBG14" s="11"/>
      <c r="CBH14" s="11"/>
      <c r="CBI14" s="11"/>
      <c r="CBJ14" s="11"/>
      <c r="CBK14" s="11"/>
      <c r="CBL14" s="11"/>
      <c r="CBM14" s="11"/>
      <c r="CBN14" s="11"/>
      <c r="CBO14" s="11"/>
      <c r="CBP14" s="11"/>
      <c r="CBQ14" s="11"/>
      <c r="CBR14" s="11"/>
      <c r="CBS14" s="11"/>
      <c r="CBT14" s="11"/>
      <c r="CBU14" s="11"/>
      <c r="CBV14" s="11"/>
      <c r="CBW14" s="11"/>
      <c r="CBX14" s="11"/>
      <c r="CBY14" s="11"/>
      <c r="CBZ14" s="11"/>
      <c r="CCA14" s="11"/>
      <c r="CCB14" s="11"/>
      <c r="CCC14" s="11"/>
      <c r="CCD14" s="11"/>
      <c r="CCE14" s="11"/>
      <c r="CCF14" s="11"/>
      <c r="CCG14" s="11"/>
      <c r="CCH14" s="11"/>
      <c r="CCI14" s="11"/>
      <c r="CCJ14" s="11"/>
      <c r="CCK14" s="11"/>
      <c r="CCL14" s="11"/>
      <c r="CCM14" s="11"/>
      <c r="CCN14" s="11"/>
      <c r="CCO14" s="11"/>
      <c r="CCP14" s="11"/>
      <c r="CCQ14" s="11"/>
      <c r="CCR14" s="11"/>
      <c r="CCS14" s="11"/>
      <c r="CCT14" s="11"/>
      <c r="CCU14" s="11"/>
      <c r="CCV14" s="11"/>
      <c r="CCW14" s="11"/>
      <c r="CCX14" s="11"/>
      <c r="CCY14" s="11"/>
      <c r="CCZ14" s="11"/>
      <c r="CDA14" s="11"/>
      <c r="CDB14" s="11"/>
      <c r="CDC14" s="11"/>
      <c r="CDD14" s="11"/>
      <c r="CDE14" s="11"/>
      <c r="CDF14" s="11"/>
      <c r="CDG14" s="11"/>
      <c r="CDH14" s="11"/>
      <c r="CDI14" s="11"/>
      <c r="CDJ14" s="11"/>
      <c r="CDK14" s="11"/>
      <c r="CDL14" s="11"/>
      <c r="CDM14" s="11"/>
      <c r="CDN14" s="11"/>
      <c r="CDO14" s="11"/>
      <c r="CDP14" s="11"/>
      <c r="CDQ14" s="11"/>
      <c r="CDR14" s="11"/>
      <c r="CDS14" s="11"/>
      <c r="CDT14" s="11"/>
      <c r="CDU14" s="11"/>
      <c r="CDV14" s="11"/>
      <c r="CDW14" s="11"/>
      <c r="CDX14" s="11"/>
      <c r="CDY14" s="11"/>
      <c r="CDZ14" s="11"/>
      <c r="CEA14" s="11"/>
      <c r="CEB14" s="11"/>
      <c r="CEC14" s="11"/>
      <c r="CED14" s="11"/>
      <c r="CEE14" s="11"/>
      <c r="CEF14" s="11"/>
      <c r="CEG14" s="11"/>
      <c r="CEH14" s="11"/>
      <c r="CEI14" s="11"/>
      <c r="CEJ14" s="11"/>
      <c r="CEK14" s="11"/>
      <c r="CEL14" s="11"/>
      <c r="CEM14" s="11"/>
      <c r="CEN14" s="11"/>
      <c r="CEO14" s="11"/>
      <c r="CEP14" s="11"/>
      <c r="CEQ14" s="11"/>
      <c r="CER14" s="11"/>
      <c r="CES14" s="11"/>
      <c r="CET14" s="11"/>
      <c r="CEU14" s="11"/>
      <c r="CEV14" s="11"/>
      <c r="CEW14" s="11"/>
      <c r="CEX14" s="11"/>
      <c r="CEY14" s="11"/>
      <c r="CEZ14" s="11"/>
      <c r="CFA14" s="11"/>
      <c r="CFB14" s="11"/>
      <c r="CFC14" s="11"/>
      <c r="CFD14" s="11"/>
      <c r="CFE14" s="11"/>
      <c r="CFF14" s="11"/>
      <c r="CFG14" s="11"/>
      <c r="CFH14" s="11"/>
      <c r="CFI14" s="11"/>
      <c r="CFJ14" s="11"/>
      <c r="CFK14" s="11"/>
      <c r="CFL14" s="11"/>
      <c r="CFM14" s="11"/>
      <c r="CFN14" s="11"/>
      <c r="CFO14" s="11"/>
      <c r="CFP14" s="11"/>
      <c r="CFQ14" s="11"/>
      <c r="CFR14" s="11"/>
      <c r="CFS14" s="11"/>
      <c r="CFT14" s="11"/>
      <c r="CFU14" s="11"/>
      <c r="CFV14" s="11"/>
      <c r="CFW14" s="11"/>
      <c r="CFX14" s="11"/>
      <c r="CFY14" s="11"/>
      <c r="CFZ14" s="11"/>
      <c r="CGA14" s="11"/>
      <c r="CGB14" s="11"/>
      <c r="CGC14" s="11"/>
      <c r="CGD14" s="11"/>
      <c r="CGE14" s="11"/>
      <c r="CGF14" s="11"/>
      <c r="CGG14" s="11"/>
      <c r="CGH14" s="11"/>
      <c r="CGI14" s="11"/>
      <c r="CGJ14" s="11"/>
      <c r="CGK14" s="11"/>
      <c r="CGL14" s="11"/>
      <c r="CGM14" s="11"/>
      <c r="CGN14" s="11"/>
      <c r="CGO14" s="11"/>
      <c r="CGP14" s="11"/>
      <c r="CGQ14" s="11"/>
      <c r="CGR14" s="11"/>
      <c r="CGS14" s="11"/>
      <c r="CGT14" s="11"/>
      <c r="CGU14" s="11"/>
      <c r="CGV14" s="11"/>
      <c r="CGW14" s="11"/>
      <c r="CGX14" s="11"/>
      <c r="CGY14" s="11"/>
      <c r="CGZ14" s="11"/>
      <c r="CHA14" s="11"/>
      <c r="CHB14" s="11"/>
      <c r="CHC14" s="11"/>
      <c r="CHD14" s="11"/>
      <c r="CHE14" s="11"/>
      <c r="CHF14" s="11"/>
      <c r="CHG14" s="11"/>
      <c r="CHH14" s="11"/>
      <c r="CHI14" s="11"/>
      <c r="CHJ14" s="11"/>
      <c r="CHK14" s="11"/>
      <c r="CHL14" s="11"/>
      <c r="CHM14" s="11"/>
      <c r="CHN14" s="11"/>
      <c r="CHO14" s="11"/>
      <c r="CHP14" s="11"/>
      <c r="CHQ14" s="11"/>
      <c r="CHR14" s="11"/>
      <c r="CHS14" s="11"/>
      <c r="CHT14" s="11"/>
      <c r="CHU14" s="11"/>
      <c r="CHV14" s="11"/>
      <c r="CHW14" s="11"/>
      <c r="CHX14" s="11"/>
      <c r="CHY14" s="11"/>
      <c r="CHZ14" s="11"/>
      <c r="CIA14" s="11"/>
      <c r="CIB14" s="11"/>
      <c r="CIC14" s="11"/>
      <c r="CID14" s="11"/>
      <c r="CIE14" s="11"/>
      <c r="CIF14" s="11"/>
      <c r="CIG14" s="11"/>
      <c r="CIH14" s="11"/>
      <c r="CII14" s="11"/>
      <c r="CIJ14" s="11"/>
      <c r="CIK14" s="11"/>
      <c r="CIL14" s="11"/>
      <c r="CIM14" s="11"/>
      <c r="CIN14" s="11"/>
      <c r="CIO14" s="11"/>
      <c r="CIP14" s="11"/>
      <c r="CIQ14" s="11"/>
      <c r="CIR14" s="11"/>
      <c r="CIS14" s="11"/>
      <c r="CIT14" s="11"/>
      <c r="CIU14" s="11"/>
      <c r="CIV14" s="11"/>
      <c r="CIW14" s="11"/>
      <c r="CIX14" s="11"/>
      <c r="CIY14" s="11"/>
      <c r="CIZ14" s="11"/>
      <c r="CJA14" s="11"/>
      <c r="CJB14" s="11"/>
      <c r="CJC14" s="11"/>
      <c r="CJD14" s="11"/>
      <c r="CJE14" s="11"/>
      <c r="CJF14" s="11"/>
      <c r="CJG14" s="11"/>
      <c r="CJH14" s="11"/>
      <c r="CJI14" s="11"/>
      <c r="CJJ14" s="11"/>
      <c r="CJK14" s="11"/>
      <c r="CJL14" s="11"/>
      <c r="CJM14" s="11"/>
      <c r="CJN14" s="11"/>
      <c r="CJO14" s="11"/>
      <c r="CJP14" s="11"/>
      <c r="CJQ14" s="11"/>
      <c r="CJR14" s="11"/>
      <c r="CJS14" s="11"/>
      <c r="CJT14" s="11"/>
      <c r="CJU14" s="11"/>
      <c r="CJV14" s="11"/>
      <c r="CJW14" s="11"/>
      <c r="CJX14" s="11"/>
      <c r="CJY14" s="11"/>
      <c r="CJZ14" s="11"/>
      <c r="CKA14" s="11"/>
      <c r="CKB14" s="11"/>
      <c r="CKC14" s="11"/>
      <c r="CKD14" s="11"/>
      <c r="CKE14" s="11"/>
      <c r="CKF14" s="11"/>
      <c r="CKG14" s="11"/>
      <c r="CKH14" s="11"/>
      <c r="CKI14" s="11"/>
      <c r="CKJ14" s="11"/>
      <c r="CKK14" s="11"/>
      <c r="CKL14" s="11"/>
      <c r="CKM14" s="11"/>
      <c r="CKN14" s="11"/>
      <c r="CKO14" s="11"/>
      <c r="CKP14" s="11"/>
      <c r="CKQ14" s="11"/>
      <c r="CKR14" s="11"/>
      <c r="CKS14" s="11"/>
      <c r="CKT14" s="11"/>
      <c r="CKU14" s="11"/>
      <c r="CKV14" s="11"/>
      <c r="CKW14" s="11"/>
      <c r="CKX14" s="11"/>
      <c r="CKY14" s="11"/>
      <c r="CKZ14" s="11"/>
      <c r="CLA14" s="11"/>
      <c r="CLB14" s="11"/>
      <c r="CLC14" s="11"/>
      <c r="CLD14" s="11"/>
      <c r="CLE14" s="11"/>
      <c r="CLF14" s="11"/>
      <c r="CLG14" s="11"/>
      <c r="CLH14" s="11"/>
      <c r="CLI14" s="11"/>
      <c r="CLJ14" s="11"/>
      <c r="CLK14" s="11"/>
      <c r="CLL14" s="11"/>
      <c r="CLM14" s="11"/>
      <c r="CLN14" s="11"/>
      <c r="CLO14" s="11"/>
      <c r="CLP14" s="11"/>
      <c r="CLQ14" s="11"/>
      <c r="CLR14" s="11"/>
      <c r="CLS14" s="11"/>
      <c r="CLT14" s="11"/>
      <c r="CLU14" s="11"/>
      <c r="CLV14" s="11"/>
      <c r="CLW14" s="11"/>
      <c r="CLX14" s="11"/>
      <c r="CLY14" s="11"/>
      <c r="CLZ14" s="11"/>
      <c r="CMA14" s="11"/>
      <c r="CMB14" s="11"/>
      <c r="CMC14" s="11"/>
      <c r="CMD14" s="11"/>
      <c r="CME14" s="11"/>
      <c r="CMF14" s="11"/>
      <c r="CMG14" s="11"/>
      <c r="CMH14" s="11"/>
      <c r="CMI14" s="11"/>
      <c r="CMJ14" s="11"/>
      <c r="CMK14" s="11"/>
      <c r="CML14" s="11"/>
      <c r="CMM14" s="11"/>
      <c r="CMN14" s="11"/>
      <c r="CMO14" s="11"/>
      <c r="CMP14" s="11"/>
      <c r="CMQ14" s="11"/>
      <c r="CMR14" s="11"/>
      <c r="CMS14" s="11"/>
      <c r="CMT14" s="11"/>
      <c r="CMU14" s="11"/>
      <c r="CMV14" s="11"/>
      <c r="CMW14" s="11"/>
      <c r="CMX14" s="11"/>
      <c r="CMY14" s="11"/>
      <c r="CMZ14" s="11"/>
      <c r="CNA14" s="11"/>
      <c r="CNB14" s="11"/>
      <c r="CNC14" s="11"/>
      <c r="CND14" s="11"/>
      <c r="CNE14" s="11"/>
      <c r="CNF14" s="11"/>
      <c r="CNG14" s="11"/>
      <c r="CNH14" s="11"/>
      <c r="CNI14" s="11"/>
      <c r="CNJ14" s="11"/>
      <c r="CNK14" s="11"/>
      <c r="CNL14" s="11"/>
      <c r="CNM14" s="11"/>
      <c r="CNN14" s="11"/>
      <c r="CNO14" s="11"/>
      <c r="CNP14" s="11"/>
      <c r="CNQ14" s="11"/>
      <c r="CNR14" s="11"/>
      <c r="CNS14" s="11"/>
      <c r="CNT14" s="11"/>
      <c r="CNU14" s="11"/>
      <c r="CNV14" s="11"/>
      <c r="CNW14" s="11"/>
      <c r="CNX14" s="11"/>
      <c r="CNY14" s="11"/>
      <c r="CNZ14" s="11"/>
      <c r="COA14" s="11"/>
      <c r="COB14" s="11"/>
      <c r="COC14" s="11"/>
      <c r="COD14" s="11"/>
      <c r="COE14" s="11"/>
      <c r="COF14" s="11"/>
      <c r="COG14" s="11"/>
      <c r="COH14" s="11"/>
      <c r="COI14" s="11"/>
      <c r="COJ14" s="11"/>
      <c r="COK14" s="11"/>
      <c r="COL14" s="11"/>
      <c r="COM14" s="11"/>
      <c r="CON14" s="11"/>
      <c r="COO14" s="11"/>
      <c r="COP14" s="11"/>
      <c r="COQ14" s="11"/>
      <c r="COR14" s="11"/>
      <c r="COS14" s="11"/>
      <c r="COT14" s="11"/>
      <c r="COU14" s="11"/>
      <c r="COV14" s="11"/>
      <c r="COW14" s="11"/>
      <c r="COX14" s="11"/>
      <c r="COY14" s="11"/>
      <c r="COZ14" s="11"/>
      <c r="CPA14" s="11"/>
      <c r="CPB14" s="11"/>
      <c r="CPC14" s="11"/>
      <c r="CPD14" s="11"/>
      <c r="CPE14" s="11"/>
      <c r="CPF14" s="11"/>
      <c r="CPG14" s="11"/>
      <c r="CPH14" s="11"/>
      <c r="CPI14" s="11"/>
      <c r="CPJ14" s="11"/>
      <c r="CPK14" s="11"/>
      <c r="CPL14" s="11"/>
      <c r="CPM14" s="11"/>
      <c r="CPN14" s="11"/>
      <c r="CPO14" s="11"/>
      <c r="CPP14" s="11"/>
      <c r="CPQ14" s="11"/>
      <c r="CPR14" s="11"/>
      <c r="CPS14" s="11"/>
      <c r="CPT14" s="11"/>
      <c r="CPU14" s="11"/>
      <c r="CPV14" s="11"/>
      <c r="CPW14" s="11"/>
      <c r="CPX14" s="11"/>
      <c r="CPY14" s="11"/>
      <c r="CPZ14" s="11"/>
      <c r="CQA14" s="11"/>
      <c r="CQB14" s="11"/>
      <c r="CQC14" s="11"/>
      <c r="CQD14" s="11"/>
      <c r="CQE14" s="11"/>
      <c r="CQF14" s="11"/>
      <c r="CQG14" s="11"/>
      <c r="CQH14" s="11"/>
      <c r="CQI14" s="11"/>
      <c r="CQJ14" s="11"/>
      <c r="CQK14" s="11"/>
      <c r="CQL14" s="11"/>
      <c r="CQM14" s="11"/>
      <c r="CQN14" s="11"/>
      <c r="CQO14" s="11"/>
      <c r="CQP14" s="11"/>
      <c r="CQQ14" s="11"/>
      <c r="CQR14" s="11"/>
      <c r="CQS14" s="11"/>
      <c r="CQT14" s="11"/>
      <c r="CQU14" s="11"/>
      <c r="CQV14" s="11"/>
      <c r="CQW14" s="11"/>
      <c r="CQX14" s="11"/>
      <c r="CQY14" s="11"/>
      <c r="CQZ14" s="11"/>
      <c r="CRA14" s="11"/>
      <c r="CRB14" s="11"/>
      <c r="CRC14" s="11"/>
      <c r="CRD14" s="11"/>
      <c r="CRE14" s="11"/>
      <c r="CRF14" s="11"/>
      <c r="CRG14" s="11"/>
      <c r="CRH14" s="11"/>
      <c r="CRI14" s="11"/>
      <c r="CRJ14" s="11"/>
      <c r="CRK14" s="11"/>
      <c r="CRL14" s="11"/>
      <c r="CRM14" s="11"/>
      <c r="CRN14" s="11"/>
      <c r="CRO14" s="11"/>
      <c r="CRP14" s="11"/>
      <c r="CRQ14" s="11"/>
      <c r="CRR14" s="11"/>
      <c r="CRS14" s="11"/>
      <c r="CRT14" s="11"/>
      <c r="CRU14" s="11"/>
      <c r="CRV14" s="11"/>
      <c r="CRW14" s="11"/>
      <c r="CRX14" s="11"/>
      <c r="CRY14" s="11"/>
      <c r="CRZ14" s="11"/>
      <c r="CSA14" s="11"/>
      <c r="CSB14" s="11"/>
      <c r="CSC14" s="11"/>
      <c r="CSD14" s="11"/>
      <c r="CSE14" s="11"/>
      <c r="CSF14" s="11"/>
      <c r="CSG14" s="11"/>
      <c r="CSH14" s="11"/>
      <c r="CSI14" s="11"/>
      <c r="CSJ14" s="11"/>
      <c r="CSK14" s="11"/>
      <c r="CSL14" s="11"/>
      <c r="CSM14" s="11"/>
      <c r="CSN14" s="11"/>
      <c r="CSO14" s="11"/>
      <c r="CSP14" s="11"/>
      <c r="CSQ14" s="11"/>
      <c r="CSR14" s="11"/>
      <c r="CSS14" s="11"/>
      <c r="CST14" s="11"/>
      <c r="CSU14" s="11"/>
      <c r="CSV14" s="11"/>
      <c r="CSW14" s="11"/>
      <c r="CSX14" s="11"/>
      <c r="CSY14" s="11"/>
      <c r="CSZ14" s="11"/>
      <c r="CTA14" s="11"/>
      <c r="CTB14" s="11"/>
      <c r="CTC14" s="11"/>
      <c r="CTD14" s="11"/>
      <c r="CTE14" s="11"/>
      <c r="CTF14" s="11"/>
      <c r="CTG14" s="11"/>
      <c r="CTH14" s="11"/>
      <c r="CTI14" s="11"/>
      <c r="CTJ14" s="11"/>
      <c r="CTK14" s="11"/>
      <c r="CTL14" s="11"/>
      <c r="CTM14" s="11"/>
      <c r="CTN14" s="11"/>
      <c r="CTO14" s="11"/>
      <c r="CTP14" s="11"/>
      <c r="CTQ14" s="11"/>
      <c r="CTR14" s="11"/>
      <c r="CTS14" s="11"/>
      <c r="CTT14" s="11"/>
      <c r="CTU14" s="11"/>
      <c r="CTV14" s="11"/>
      <c r="CTW14" s="11"/>
      <c r="CTX14" s="11"/>
      <c r="CTY14" s="11"/>
      <c r="CTZ14" s="11"/>
      <c r="CUA14" s="11"/>
      <c r="CUB14" s="11"/>
      <c r="CUC14" s="11"/>
      <c r="CUD14" s="11"/>
      <c r="CUE14" s="11"/>
      <c r="CUF14" s="11"/>
      <c r="CUG14" s="11"/>
      <c r="CUH14" s="11"/>
      <c r="CUI14" s="11"/>
      <c r="CUJ14" s="11"/>
      <c r="CUK14" s="11"/>
      <c r="CUL14" s="11"/>
      <c r="CUM14" s="11"/>
      <c r="CUN14" s="11"/>
      <c r="CUO14" s="11"/>
      <c r="CUP14" s="11"/>
      <c r="CUQ14" s="11"/>
      <c r="CUR14" s="11"/>
      <c r="CUS14" s="11"/>
      <c r="CUT14" s="11"/>
      <c r="CUU14" s="11"/>
      <c r="CUV14" s="11"/>
      <c r="CUW14" s="11"/>
      <c r="CUX14" s="11"/>
      <c r="CUY14" s="11"/>
      <c r="CUZ14" s="11"/>
      <c r="CVA14" s="11"/>
      <c r="CVB14" s="11"/>
      <c r="CVC14" s="11"/>
      <c r="CVD14" s="11"/>
      <c r="CVE14" s="11"/>
      <c r="CVF14" s="11"/>
      <c r="CVG14" s="11"/>
      <c r="CVH14" s="11"/>
      <c r="CVI14" s="11"/>
      <c r="CVJ14" s="11"/>
      <c r="CVK14" s="11"/>
      <c r="CVL14" s="11"/>
      <c r="CVM14" s="11"/>
      <c r="CVN14" s="11"/>
      <c r="CVO14" s="11"/>
      <c r="CVP14" s="11"/>
      <c r="CVQ14" s="11"/>
      <c r="CVR14" s="11"/>
      <c r="CVS14" s="11"/>
      <c r="CVT14" s="11"/>
      <c r="CVU14" s="11"/>
      <c r="CVV14" s="11"/>
      <c r="CVW14" s="11"/>
      <c r="CVX14" s="11"/>
      <c r="CVY14" s="11"/>
      <c r="CVZ14" s="11"/>
      <c r="CWA14" s="11"/>
      <c r="CWB14" s="11"/>
      <c r="CWC14" s="11"/>
      <c r="CWD14" s="11"/>
      <c r="CWE14" s="11"/>
      <c r="CWF14" s="11"/>
      <c r="CWG14" s="11"/>
      <c r="CWH14" s="11"/>
      <c r="CWI14" s="11"/>
      <c r="CWJ14" s="11"/>
      <c r="CWK14" s="11"/>
      <c r="CWL14" s="11"/>
      <c r="CWM14" s="11"/>
      <c r="CWN14" s="11"/>
      <c r="CWO14" s="11"/>
      <c r="CWP14" s="11"/>
      <c r="CWQ14" s="11"/>
      <c r="CWR14" s="11"/>
      <c r="CWS14" s="11"/>
      <c r="CWT14" s="11"/>
      <c r="CWU14" s="11"/>
      <c r="CWV14" s="11"/>
      <c r="CWW14" s="11"/>
      <c r="CWX14" s="11"/>
      <c r="CWY14" s="11"/>
      <c r="CWZ14" s="11"/>
      <c r="CXA14" s="11"/>
      <c r="CXB14" s="11"/>
      <c r="CXC14" s="11"/>
      <c r="CXD14" s="11"/>
      <c r="CXE14" s="11"/>
      <c r="CXF14" s="11"/>
      <c r="CXG14" s="11"/>
      <c r="CXH14" s="11"/>
      <c r="CXI14" s="11"/>
      <c r="CXJ14" s="11"/>
      <c r="CXK14" s="11"/>
      <c r="CXL14" s="11"/>
      <c r="CXM14" s="11"/>
      <c r="CXN14" s="11"/>
      <c r="CXO14" s="11"/>
      <c r="CXP14" s="11"/>
      <c r="CXQ14" s="11"/>
      <c r="CXR14" s="11"/>
      <c r="CXS14" s="11"/>
      <c r="CXT14" s="11"/>
      <c r="CXU14" s="11"/>
      <c r="CXV14" s="11"/>
      <c r="CXW14" s="11"/>
      <c r="CXX14" s="11"/>
      <c r="CXY14" s="11"/>
      <c r="CXZ14" s="11"/>
      <c r="CYA14" s="11"/>
      <c r="CYB14" s="11"/>
      <c r="CYC14" s="11"/>
      <c r="CYD14" s="11"/>
      <c r="CYE14" s="11"/>
      <c r="CYF14" s="11"/>
      <c r="CYG14" s="11"/>
      <c r="CYH14" s="11"/>
      <c r="CYI14" s="11"/>
      <c r="CYJ14" s="11"/>
      <c r="CYK14" s="11"/>
      <c r="CYL14" s="11"/>
      <c r="CYM14" s="11"/>
      <c r="CYN14" s="11"/>
      <c r="CYO14" s="11"/>
      <c r="CYP14" s="11"/>
      <c r="CYQ14" s="11"/>
      <c r="CYR14" s="11"/>
      <c r="CYS14" s="11"/>
      <c r="CYT14" s="11"/>
      <c r="CYU14" s="11"/>
      <c r="CYV14" s="11"/>
      <c r="CYW14" s="11"/>
      <c r="CYX14" s="11"/>
      <c r="CYY14" s="11"/>
      <c r="CYZ14" s="11"/>
      <c r="CZA14" s="11"/>
      <c r="CZB14" s="11"/>
      <c r="CZC14" s="11"/>
      <c r="CZD14" s="11"/>
      <c r="CZE14" s="11"/>
      <c r="CZF14" s="11"/>
      <c r="CZG14" s="11"/>
      <c r="CZH14" s="11"/>
      <c r="CZI14" s="11"/>
      <c r="CZJ14" s="11"/>
      <c r="CZK14" s="11"/>
      <c r="CZL14" s="11"/>
      <c r="CZM14" s="11"/>
      <c r="CZN14" s="11"/>
      <c r="CZO14" s="11"/>
      <c r="CZP14" s="11"/>
      <c r="CZQ14" s="11"/>
      <c r="CZR14" s="11"/>
      <c r="CZS14" s="11"/>
      <c r="CZT14" s="11"/>
      <c r="CZU14" s="11"/>
      <c r="CZV14" s="11"/>
      <c r="CZW14" s="11"/>
      <c r="CZX14" s="11"/>
      <c r="CZY14" s="11"/>
      <c r="CZZ14" s="11"/>
      <c r="DAA14" s="11"/>
      <c r="DAB14" s="11"/>
      <c r="DAC14" s="11"/>
      <c r="DAD14" s="11"/>
      <c r="DAE14" s="11"/>
      <c r="DAF14" s="11"/>
      <c r="DAG14" s="11"/>
      <c r="DAH14" s="11"/>
      <c r="DAI14" s="11"/>
      <c r="DAJ14" s="11"/>
      <c r="DAK14" s="11"/>
      <c r="DAL14" s="11"/>
      <c r="DAM14" s="11"/>
      <c r="DAN14" s="11"/>
      <c r="DAO14" s="11"/>
      <c r="DAP14" s="11"/>
      <c r="DAQ14" s="11"/>
      <c r="DAR14" s="11"/>
      <c r="DAS14" s="11"/>
      <c r="DAT14" s="11"/>
      <c r="DAU14" s="11"/>
      <c r="DAV14" s="11"/>
      <c r="DAW14" s="11"/>
      <c r="DAX14" s="11"/>
      <c r="DAY14" s="11"/>
      <c r="DAZ14" s="11"/>
      <c r="DBA14" s="11"/>
      <c r="DBB14" s="11"/>
      <c r="DBC14" s="11"/>
      <c r="DBD14" s="11"/>
      <c r="DBE14" s="11"/>
      <c r="DBF14" s="11"/>
      <c r="DBG14" s="11"/>
      <c r="DBH14" s="11"/>
      <c r="DBI14" s="11"/>
      <c r="DBJ14" s="11"/>
      <c r="DBK14" s="11"/>
      <c r="DBL14" s="11"/>
      <c r="DBM14" s="11"/>
      <c r="DBN14" s="11"/>
      <c r="DBO14" s="11"/>
      <c r="DBP14" s="11"/>
      <c r="DBQ14" s="11"/>
      <c r="DBR14" s="11"/>
      <c r="DBS14" s="11"/>
      <c r="DBT14" s="11"/>
      <c r="DBU14" s="11"/>
      <c r="DBV14" s="11"/>
      <c r="DBW14" s="11"/>
      <c r="DBX14" s="11"/>
      <c r="DBY14" s="11"/>
      <c r="DBZ14" s="11"/>
      <c r="DCA14" s="11"/>
      <c r="DCB14" s="11"/>
      <c r="DCC14" s="11"/>
      <c r="DCD14" s="11"/>
      <c r="DCE14" s="11"/>
      <c r="DCF14" s="11"/>
      <c r="DCG14" s="11"/>
      <c r="DCH14" s="11"/>
      <c r="DCI14" s="11"/>
      <c r="DCJ14" s="11"/>
      <c r="DCK14" s="11"/>
      <c r="DCL14" s="11"/>
      <c r="DCM14" s="11"/>
      <c r="DCN14" s="11"/>
      <c r="DCO14" s="11"/>
      <c r="DCP14" s="11"/>
      <c r="DCQ14" s="11"/>
      <c r="DCR14" s="11"/>
      <c r="DCS14" s="11"/>
      <c r="DCT14" s="11"/>
      <c r="DCU14" s="11"/>
      <c r="DCV14" s="11"/>
      <c r="DCW14" s="11"/>
      <c r="DCX14" s="11"/>
      <c r="DCY14" s="11"/>
      <c r="DCZ14" s="11"/>
      <c r="DDA14" s="11"/>
      <c r="DDB14" s="11"/>
      <c r="DDC14" s="11"/>
      <c r="DDD14" s="11"/>
      <c r="DDE14" s="11"/>
      <c r="DDF14" s="11"/>
      <c r="DDG14" s="11"/>
      <c r="DDH14" s="11"/>
      <c r="DDI14" s="11"/>
      <c r="DDJ14" s="11"/>
      <c r="DDK14" s="11"/>
      <c r="DDL14" s="11"/>
      <c r="DDM14" s="11"/>
      <c r="DDN14" s="11"/>
      <c r="DDO14" s="11"/>
      <c r="DDP14" s="11"/>
      <c r="DDQ14" s="11"/>
      <c r="DDR14" s="11"/>
      <c r="DDS14" s="11"/>
      <c r="DDT14" s="11"/>
      <c r="DDU14" s="11"/>
      <c r="DDV14" s="11"/>
      <c r="DDW14" s="11"/>
      <c r="DDX14" s="11"/>
      <c r="DDY14" s="11"/>
      <c r="DDZ14" s="11"/>
      <c r="DEA14" s="11"/>
      <c r="DEB14" s="11"/>
      <c r="DEC14" s="11"/>
      <c r="DED14" s="11"/>
      <c r="DEE14" s="11"/>
      <c r="DEF14" s="11"/>
      <c r="DEG14" s="11"/>
      <c r="DEH14" s="11"/>
      <c r="DEI14" s="11"/>
      <c r="DEJ14" s="11"/>
      <c r="DEK14" s="11"/>
      <c r="DEL14" s="11"/>
      <c r="DEM14" s="11"/>
      <c r="DEN14" s="11"/>
      <c r="DEO14" s="11"/>
      <c r="DEP14" s="11"/>
      <c r="DEQ14" s="11"/>
      <c r="DER14" s="11"/>
      <c r="DES14" s="11"/>
      <c r="DET14" s="11"/>
      <c r="DEU14" s="11"/>
      <c r="DEV14" s="11"/>
      <c r="DEW14" s="11"/>
      <c r="DEX14" s="11"/>
      <c r="DEY14" s="11"/>
      <c r="DEZ14" s="11"/>
      <c r="DFA14" s="11"/>
      <c r="DFB14" s="11"/>
      <c r="DFC14" s="11"/>
      <c r="DFD14" s="11"/>
      <c r="DFE14" s="11"/>
      <c r="DFF14" s="11"/>
      <c r="DFG14" s="11"/>
      <c r="DFH14" s="11"/>
      <c r="DFI14" s="11"/>
      <c r="DFJ14" s="11"/>
      <c r="DFK14" s="11"/>
      <c r="DFL14" s="11"/>
      <c r="DFM14" s="11"/>
      <c r="DFN14" s="11"/>
      <c r="DFO14" s="11"/>
      <c r="DFP14" s="11"/>
      <c r="DFQ14" s="11"/>
      <c r="DFR14" s="11"/>
      <c r="DFS14" s="11"/>
      <c r="DFT14" s="11"/>
      <c r="DFU14" s="11"/>
      <c r="DFV14" s="11"/>
      <c r="DFW14" s="11"/>
      <c r="DFX14" s="11"/>
      <c r="DFY14" s="11"/>
      <c r="DFZ14" s="11"/>
      <c r="DGA14" s="11"/>
      <c r="DGB14" s="11"/>
      <c r="DGC14" s="11"/>
      <c r="DGD14" s="11"/>
      <c r="DGE14" s="11"/>
      <c r="DGF14" s="11"/>
      <c r="DGG14" s="11"/>
      <c r="DGH14" s="11"/>
      <c r="DGI14" s="11"/>
      <c r="DGJ14" s="11"/>
      <c r="DGK14" s="11"/>
      <c r="DGL14" s="11"/>
      <c r="DGM14" s="11"/>
      <c r="DGN14" s="11"/>
      <c r="DGO14" s="11"/>
      <c r="DGP14" s="11"/>
      <c r="DGQ14" s="11"/>
      <c r="DGR14" s="11"/>
      <c r="DGS14" s="11"/>
      <c r="DGT14" s="11"/>
      <c r="DGU14" s="11"/>
      <c r="DGV14" s="11"/>
      <c r="DGW14" s="11"/>
      <c r="DGX14" s="11"/>
      <c r="DGY14" s="11"/>
      <c r="DGZ14" s="11"/>
      <c r="DHA14" s="11"/>
      <c r="DHB14" s="11"/>
      <c r="DHC14" s="11"/>
      <c r="DHD14" s="11"/>
      <c r="DHE14" s="11"/>
      <c r="DHF14" s="11"/>
      <c r="DHG14" s="11"/>
      <c r="DHH14" s="11"/>
      <c r="DHI14" s="11"/>
      <c r="DHJ14" s="11"/>
      <c r="DHK14" s="11"/>
      <c r="DHL14" s="11"/>
      <c r="DHM14" s="11"/>
      <c r="DHN14" s="11"/>
      <c r="DHO14" s="11"/>
      <c r="DHP14" s="11"/>
      <c r="DHQ14" s="11"/>
      <c r="DHR14" s="11"/>
      <c r="DHS14" s="11"/>
      <c r="DHT14" s="11"/>
      <c r="DHU14" s="11"/>
      <c r="DHV14" s="11"/>
      <c r="DHW14" s="11"/>
      <c r="DHX14" s="11"/>
      <c r="DHY14" s="11"/>
      <c r="DHZ14" s="11"/>
      <c r="DIA14" s="11"/>
      <c r="DIB14" s="11"/>
      <c r="DIC14" s="11"/>
      <c r="DID14" s="11"/>
      <c r="DIE14" s="11"/>
      <c r="DIF14" s="11"/>
      <c r="DIG14" s="11"/>
      <c r="DIH14" s="11"/>
      <c r="DII14" s="11"/>
      <c r="DIJ14" s="11"/>
      <c r="DIK14" s="11"/>
      <c r="DIL14" s="11"/>
      <c r="DIM14" s="11"/>
      <c r="DIN14" s="11"/>
      <c r="DIO14" s="11"/>
      <c r="DIP14" s="11"/>
      <c r="DIQ14" s="11"/>
      <c r="DIR14" s="11"/>
      <c r="DIS14" s="11"/>
      <c r="DIT14" s="11"/>
      <c r="DIU14" s="11"/>
      <c r="DIV14" s="11"/>
      <c r="DIW14" s="11"/>
      <c r="DIX14" s="11"/>
      <c r="DIY14" s="11"/>
      <c r="DIZ14" s="11"/>
      <c r="DJA14" s="11"/>
      <c r="DJB14" s="11"/>
      <c r="DJC14" s="11"/>
      <c r="DJD14" s="11"/>
      <c r="DJE14" s="11"/>
      <c r="DJF14" s="11"/>
      <c r="DJG14" s="11"/>
      <c r="DJH14" s="11"/>
      <c r="DJI14" s="11"/>
      <c r="DJJ14" s="11"/>
      <c r="DJK14" s="11"/>
      <c r="DJL14" s="11"/>
      <c r="DJM14" s="11"/>
      <c r="DJN14" s="11"/>
      <c r="DJO14" s="11"/>
      <c r="DJP14" s="11"/>
      <c r="DJQ14" s="11"/>
      <c r="DJR14" s="11"/>
      <c r="DJS14" s="11"/>
      <c r="DJT14" s="11"/>
      <c r="DJU14" s="11"/>
      <c r="DJV14" s="11"/>
      <c r="DJW14" s="11"/>
      <c r="DJX14" s="11"/>
      <c r="DJY14" s="11"/>
      <c r="DJZ14" s="11"/>
      <c r="DKA14" s="11"/>
      <c r="DKB14" s="11"/>
      <c r="DKC14" s="11"/>
      <c r="DKD14" s="11"/>
      <c r="DKE14" s="11"/>
      <c r="DKF14" s="11"/>
      <c r="DKG14" s="11"/>
      <c r="DKH14" s="11"/>
      <c r="DKI14" s="11"/>
      <c r="DKJ14" s="11"/>
      <c r="DKK14" s="11"/>
      <c r="DKL14" s="11"/>
      <c r="DKM14" s="11"/>
      <c r="DKN14" s="11"/>
      <c r="DKO14" s="11"/>
      <c r="DKP14" s="11"/>
      <c r="DKQ14" s="11"/>
      <c r="DKR14" s="11"/>
      <c r="DKS14" s="11"/>
      <c r="DKT14" s="11"/>
      <c r="DKU14" s="11"/>
      <c r="DKV14" s="11"/>
      <c r="DKW14" s="11"/>
      <c r="DKX14" s="11"/>
      <c r="DKY14" s="11"/>
      <c r="DKZ14" s="11"/>
      <c r="DLA14" s="11"/>
      <c r="DLB14" s="11"/>
      <c r="DLC14" s="11"/>
      <c r="DLD14" s="11"/>
      <c r="DLE14" s="11"/>
      <c r="DLF14" s="11"/>
      <c r="DLG14" s="11"/>
      <c r="DLH14" s="11"/>
      <c r="DLI14" s="11"/>
      <c r="DLJ14" s="11"/>
      <c r="DLK14" s="11"/>
      <c r="DLL14" s="11"/>
      <c r="DLM14" s="11"/>
      <c r="DLN14" s="11"/>
      <c r="DLO14" s="11"/>
      <c r="DLP14" s="11"/>
      <c r="DLQ14" s="11"/>
      <c r="DLR14" s="11"/>
      <c r="DLS14" s="11"/>
      <c r="DLT14" s="11"/>
      <c r="DLU14" s="11"/>
      <c r="DLV14" s="11"/>
      <c r="DLW14" s="11"/>
      <c r="DLX14" s="11"/>
      <c r="DLY14" s="11"/>
      <c r="DLZ14" s="11"/>
      <c r="DMA14" s="11"/>
      <c r="DMB14" s="11"/>
      <c r="DMC14" s="11"/>
      <c r="DMD14" s="11"/>
      <c r="DME14" s="11"/>
      <c r="DMF14" s="11"/>
      <c r="DMG14" s="11"/>
      <c r="DMH14" s="11"/>
      <c r="DMI14" s="11"/>
      <c r="DMJ14" s="11"/>
      <c r="DMK14" s="11"/>
      <c r="DML14" s="11"/>
      <c r="DMM14" s="11"/>
      <c r="DMN14" s="11"/>
      <c r="DMO14" s="11"/>
      <c r="DMP14" s="11"/>
      <c r="DMQ14" s="11"/>
      <c r="DMR14" s="11"/>
      <c r="DMS14" s="11"/>
      <c r="DMT14" s="11"/>
      <c r="DMU14" s="11"/>
      <c r="DMV14" s="11"/>
      <c r="DMW14" s="11"/>
      <c r="DMX14" s="11"/>
      <c r="DMY14" s="11"/>
      <c r="DMZ14" s="11"/>
      <c r="DNA14" s="11"/>
      <c r="DNB14" s="11"/>
      <c r="DNC14" s="11"/>
      <c r="DND14" s="11"/>
      <c r="DNE14" s="11"/>
      <c r="DNF14" s="11"/>
      <c r="DNG14" s="11"/>
      <c r="DNH14" s="11"/>
      <c r="DNI14" s="11"/>
      <c r="DNJ14" s="11"/>
      <c r="DNK14" s="11"/>
      <c r="DNL14" s="11"/>
      <c r="DNM14" s="11"/>
      <c r="DNN14" s="11"/>
      <c r="DNO14" s="11"/>
      <c r="DNP14" s="11"/>
      <c r="DNQ14" s="11"/>
      <c r="DNR14" s="11"/>
      <c r="DNS14" s="11"/>
      <c r="DNT14" s="11"/>
      <c r="DNU14" s="11"/>
      <c r="DNV14" s="11"/>
      <c r="DNW14" s="11"/>
      <c r="DNX14" s="11"/>
      <c r="DNY14" s="11"/>
      <c r="DNZ14" s="11"/>
      <c r="DOA14" s="11"/>
      <c r="DOB14" s="11"/>
      <c r="DOC14" s="11"/>
      <c r="DOD14" s="11"/>
      <c r="DOE14" s="11"/>
      <c r="DOF14" s="11"/>
      <c r="DOG14" s="11"/>
      <c r="DOH14" s="11"/>
      <c r="DOI14" s="11"/>
      <c r="DOJ14" s="11"/>
      <c r="DOK14" s="11"/>
      <c r="DOL14" s="11"/>
      <c r="DOM14" s="11"/>
      <c r="DON14" s="11"/>
      <c r="DOO14" s="11"/>
      <c r="DOP14" s="11"/>
      <c r="DOQ14" s="11"/>
      <c r="DOR14" s="11"/>
      <c r="DOS14" s="11"/>
      <c r="DOT14" s="11"/>
      <c r="DOU14" s="11"/>
      <c r="DOV14" s="11"/>
      <c r="DOW14" s="11"/>
      <c r="DOX14" s="11"/>
      <c r="DOY14" s="11"/>
      <c r="DOZ14" s="11"/>
      <c r="DPA14" s="11"/>
      <c r="DPB14" s="11"/>
      <c r="DPC14" s="11"/>
      <c r="DPD14" s="11"/>
      <c r="DPE14" s="11"/>
      <c r="DPF14" s="11"/>
      <c r="DPG14" s="11"/>
      <c r="DPH14" s="11"/>
      <c r="DPI14" s="11"/>
      <c r="DPJ14" s="11"/>
      <c r="DPK14" s="11"/>
      <c r="DPL14" s="11"/>
      <c r="DPM14" s="11"/>
      <c r="DPN14" s="11"/>
      <c r="DPO14" s="11"/>
      <c r="DPP14" s="11"/>
      <c r="DPQ14" s="11"/>
      <c r="DPR14" s="11"/>
      <c r="DPS14" s="11"/>
      <c r="DPT14" s="11"/>
      <c r="DPU14" s="11"/>
      <c r="DPV14" s="11"/>
      <c r="DPW14" s="11"/>
      <c r="DPX14" s="11"/>
      <c r="DPY14" s="11"/>
      <c r="DPZ14" s="11"/>
      <c r="DQA14" s="11"/>
      <c r="DQB14" s="11"/>
      <c r="DQC14" s="11"/>
      <c r="DQD14" s="11"/>
      <c r="DQE14" s="11"/>
      <c r="DQF14" s="11"/>
      <c r="DQG14" s="11"/>
      <c r="DQH14" s="11"/>
      <c r="DQI14" s="11"/>
      <c r="DQJ14" s="11"/>
      <c r="DQK14" s="11"/>
      <c r="DQL14" s="11"/>
      <c r="DQM14" s="11"/>
      <c r="DQN14" s="11"/>
      <c r="DQO14" s="11"/>
      <c r="DQP14" s="11"/>
      <c r="DQQ14" s="11"/>
      <c r="DQR14" s="11"/>
      <c r="DQS14" s="11"/>
      <c r="DQT14" s="11"/>
      <c r="DQU14" s="11"/>
      <c r="DQV14" s="11"/>
      <c r="DQW14" s="11"/>
      <c r="DQX14" s="11"/>
      <c r="DQY14" s="11"/>
      <c r="DQZ14" s="11"/>
      <c r="DRA14" s="11"/>
      <c r="DRB14" s="11"/>
      <c r="DRC14" s="11"/>
      <c r="DRD14" s="11"/>
      <c r="DRE14" s="11"/>
      <c r="DRF14" s="11"/>
      <c r="DRG14" s="11"/>
      <c r="DRH14" s="11"/>
      <c r="DRI14" s="11"/>
      <c r="DRJ14" s="11"/>
      <c r="DRK14" s="11"/>
      <c r="DRL14" s="11"/>
      <c r="DRM14" s="11"/>
      <c r="DRN14" s="11"/>
      <c r="DRO14" s="11"/>
      <c r="DRP14" s="11"/>
      <c r="DRQ14" s="11"/>
      <c r="DRR14" s="11"/>
      <c r="DRS14" s="11"/>
      <c r="DRT14" s="11"/>
      <c r="DRU14" s="11"/>
      <c r="DRV14" s="11"/>
      <c r="DRW14" s="11"/>
      <c r="DRX14" s="11"/>
      <c r="DRY14" s="11"/>
      <c r="DRZ14" s="11"/>
      <c r="DSA14" s="11"/>
      <c r="DSB14" s="11"/>
      <c r="DSC14" s="11"/>
      <c r="DSD14" s="11"/>
      <c r="DSE14" s="11"/>
      <c r="DSF14" s="11"/>
      <c r="DSG14" s="11"/>
      <c r="DSH14" s="11"/>
      <c r="DSI14" s="11"/>
      <c r="DSJ14" s="11"/>
      <c r="DSK14" s="11"/>
      <c r="DSL14" s="11"/>
      <c r="DSM14" s="11"/>
      <c r="DSN14" s="11"/>
      <c r="DSO14" s="11"/>
      <c r="DSP14" s="11"/>
      <c r="DSQ14" s="11"/>
      <c r="DSR14" s="11"/>
      <c r="DSS14" s="11"/>
      <c r="DST14" s="11"/>
      <c r="DSU14" s="11"/>
      <c r="DSV14" s="11"/>
      <c r="DSW14" s="11"/>
      <c r="DSX14" s="11"/>
      <c r="DSY14" s="11"/>
      <c r="DSZ14" s="11"/>
      <c r="DTA14" s="11"/>
      <c r="DTB14" s="11"/>
      <c r="DTC14" s="11"/>
      <c r="DTD14" s="11"/>
      <c r="DTE14" s="11"/>
      <c r="DTF14" s="11"/>
      <c r="DTG14" s="11"/>
      <c r="DTH14" s="11"/>
      <c r="DTI14" s="11"/>
      <c r="DTJ14" s="11"/>
      <c r="DTK14" s="11"/>
      <c r="DTL14" s="11"/>
      <c r="DTM14" s="11"/>
      <c r="DTN14" s="11"/>
      <c r="DTO14" s="11"/>
      <c r="DTP14" s="11"/>
      <c r="DTQ14" s="11"/>
      <c r="DTR14" s="11"/>
      <c r="DTS14" s="11"/>
      <c r="DTT14" s="11"/>
      <c r="DTU14" s="11"/>
      <c r="DTV14" s="11"/>
      <c r="DTW14" s="11"/>
      <c r="DTX14" s="11"/>
      <c r="DTY14" s="11"/>
      <c r="DTZ14" s="11"/>
      <c r="DUA14" s="11"/>
      <c r="DUB14" s="11"/>
      <c r="DUC14" s="11"/>
      <c r="DUD14" s="11"/>
      <c r="DUE14" s="11"/>
      <c r="DUF14" s="11"/>
      <c r="DUG14" s="11"/>
      <c r="DUH14" s="11"/>
      <c r="DUI14" s="11"/>
      <c r="DUJ14" s="11"/>
      <c r="DUK14" s="11"/>
      <c r="DUL14" s="11"/>
      <c r="DUM14" s="11"/>
      <c r="DUN14" s="11"/>
      <c r="DUO14" s="11"/>
      <c r="DUP14" s="11"/>
      <c r="DUQ14" s="11"/>
      <c r="DUR14" s="11"/>
      <c r="DUS14" s="11"/>
      <c r="DUT14" s="11"/>
      <c r="DUU14" s="11"/>
      <c r="DUV14" s="11"/>
      <c r="DUW14" s="11"/>
      <c r="DUX14" s="11"/>
      <c r="DUY14" s="11"/>
      <c r="DUZ14" s="11"/>
      <c r="DVA14" s="11"/>
      <c r="DVB14" s="11"/>
      <c r="DVC14" s="11"/>
      <c r="DVD14" s="11"/>
      <c r="DVE14" s="11"/>
      <c r="DVF14" s="11"/>
      <c r="DVG14" s="11"/>
      <c r="DVH14" s="11"/>
      <c r="DVI14" s="11"/>
      <c r="DVJ14" s="11"/>
      <c r="DVK14" s="11"/>
      <c r="DVL14" s="11"/>
      <c r="DVM14" s="11"/>
      <c r="DVN14" s="11"/>
      <c r="DVO14" s="11"/>
      <c r="DVP14" s="11"/>
      <c r="DVQ14" s="11"/>
      <c r="DVR14" s="11"/>
      <c r="DVS14" s="11"/>
      <c r="DVT14" s="11"/>
      <c r="DVU14" s="11"/>
      <c r="DVV14" s="11"/>
      <c r="DVW14" s="11"/>
      <c r="DVX14" s="11"/>
      <c r="DVY14" s="11"/>
      <c r="DVZ14" s="11"/>
      <c r="DWA14" s="11"/>
      <c r="DWB14" s="11"/>
      <c r="DWC14" s="11"/>
      <c r="DWD14" s="11"/>
      <c r="DWE14" s="11"/>
      <c r="DWF14" s="11"/>
      <c r="DWG14" s="11"/>
      <c r="DWH14" s="11"/>
      <c r="DWI14" s="11"/>
      <c r="DWJ14" s="11"/>
      <c r="DWK14" s="11"/>
      <c r="DWL14" s="11"/>
      <c r="DWM14" s="11"/>
      <c r="DWN14" s="11"/>
      <c r="DWO14" s="11"/>
      <c r="DWP14" s="11"/>
      <c r="DWQ14" s="11"/>
      <c r="DWR14" s="11"/>
      <c r="DWS14" s="11"/>
      <c r="DWT14" s="11"/>
      <c r="DWU14" s="11"/>
      <c r="DWV14" s="11"/>
      <c r="DWW14" s="11"/>
      <c r="DWX14" s="11"/>
      <c r="DWY14" s="11"/>
      <c r="DWZ14" s="11"/>
      <c r="DXA14" s="11"/>
      <c r="DXB14" s="11"/>
      <c r="DXC14" s="11"/>
      <c r="DXD14" s="11"/>
      <c r="DXE14" s="11"/>
      <c r="DXF14" s="11"/>
      <c r="DXG14" s="11"/>
      <c r="DXH14" s="11"/>
      <c r="DXI14" s="11"/>
      <c r="DXJ14" s="11"/>
      <c r="DXK14" s="11"/>
      <c r="DXL14" s="11"/>
      <c r="DXM14" s="11"/>
      <c r="DXN14" s="11"/>
      <c r="DXO14" s="11"/>
      <c r="DXP14" s="11"/>
      <c r="DXQ14" s="11"/>
      <c r="DXR14" s="11"/>
      <c r="DXS14" s="11"/>
      <c r="DXT14" s="11"/>
      <c r="DXU14" s="11"/>
      <c r="DXV14" s="11"/>
      <c r="DXW14" s="11"/>
      <c r="DXX14" s="11"/>
      <c r="DXY14" s="11"/>
      <c r="DXZ14" s="11"/>
      <c r="DYA14" s="11"/>
      <c r="DYB14" s="11"/>
      <c r="DYC14" s="11"/>
      <c r="DYD14" s="11"/>
      <c r="DYE14" s="11"/>
      <c r="DYF14" s="11"/>
      <c r="DYG14" s="11"/>
      <c r="DYH14" s="11"/>
      <c r="DYI14" s="11"/>
      <c r="DYJ14" s="11"/>
      <c r="DYK14" s="11"/>
      <c r="DYL14" s="11"/>
      <c r="DYM14" s="11"/>
      <c r="DYN14" s="11"/>
      <c r="DYO14" s="11"/>
      <c r="DYP14" s="11"/>
      <c r="DYQ14" s="11"/>
      <c r="DYR14" s="11"/>
      <c r="DYS14" s="11"/>
      <c r="DYT14" s="11"/>
      <c r="DYU14" s="11"/>
      <c r="DYV14" s="11"/>
      <c r="DYW14" s="11"/>
      <c r="DYX14" s="11"/>
      <c r="DYY14" s="11"/>
      <c r="DYZ14" s="11"/>
      <c r="DZA14" s="11"/>
      <c r="DZB14" s="11"/>
      <c r="DZC14" s="11"/>
      <c r="DZD14" s="11"/>
      <c r="DZE14" s="11"/>
      <c r="DZF14" s="11"/>
      <c r="DZG14" s="11"/>
      <c r="DZH14" s="11"/>
      <c r="DZI14" s="11"/>
      <c r="DZJ14" s="11"/>
      <c r="DZK14" s="11"/>
      <c r="DZL14" s="11"/>
      <c r="DZM14" s="11"/>
      <c r="DZN14" s="11"/>
      <c r="DZO14" s="11"/>
      <c r="DZP14" s="11"/>
      <c r="DZQ14" s="11"/>
      <c r="DZR14" s="11"/>
      <c r="DZS14" s="11"/>
      <c r="DZT14" s="11"/>
      <c r="DZU14" s="11"/>
      <c r="DZV14" s="11"/>
      <c r="DZW14" s="11"/>
      <c r="DZX14" s="11"/>
      <c r="DZY14" s="11"/>
      <c r="DZZ14" s="11"/>
      <c r="EAA14" s="11"/>
      <c r="EAB14" s="11"/>
      <c r="EAC14" s="11"/>
      <c r="EAD14" s="11"/>
      <c r="EAE14" s="11"/>
      <c r="EAF14" s="11"/>
      <c r="EAG14" s="11"/>
      <c r="EAH14" s="11"/>
      <c r="EAI14" s="11"/>
      <c r="EAJ14" s="11"/>
      <c r="EAK14" s="11"/>
      <c r="EAL14" s="11"/>
      <c r="EAM14" s="11"/>
      <c r="EAN14" s="11"/>
      <c r="EAO14" s="11"/>
      <c r="EAP14" s="11"/>
      <c r="EAQ14" s="11"/>
      <c r="EAR14" s="11"/>
      <c r="EAS14" s="11"/>
      <c r="EAT14" s="11"/>
      <c r="EAU14" s="11"/>
      <c r="EAV14" s="11"/>
      <c r="EAW14" s="11"/>
      <c r="EAX14" s="11"/>
      <c r="EAY14" s="11"/>
      <c r="EAZ14" s="11"/>
      <c r="EBA14" s="11"/>
      <c r="EBB14" s="11"/>
      <c r="EBC14" s="11"/>
      <c r="EBD14" s="11"/>
      <c r="EBE14" s="11"/>
      <c r="EBF14" s="11"/>
      <c r="EBG14" s="11"/>
      <c r="EBH14" s="11"/>
      <c r="EBI14" s="11"/>
      <c r="EBJ14" s="11"/>
      <c r="EBK14" s="11"/>
      <c r="EBL14" s="11"/>
      <c r="EBM14" s="11"/>
      <c r="EBN14" s="11"/>
      <c r="EBO14" s="11"/>
      <c r="EBP14" s="11"/>
      <c r="EBQ14" s="11"/>
      <c r="EBR14" s="11"/>
      <c r="EBS14" s="11"/>
      <c r="EBT14" s="11"/>
      <c r="EBU14" s="11"/>
      <c r="EBV14" s="11"/>
      <c r="EBW14" s="11"/>
      <c r="EBX14" s="11"/>
      <c r="EBY14" s="11"/>
      <c r="EBZ14" s="11"/>
      <c r="ECA14" s="11"/>
      <c r="ECB14" s="11"/>
      <c r="ECC14" s="11"/>
      <c r="ECD14" s="11"/>
      <c r="ECE14" s="11"/>
      <c r="ECF14" s="11"/>
      <c r="ECG14" s="11"/>
      <c r="ECH14" s="11"/>
      <c r="ECI14" s="11"/>
      <c r="ECJ14" s="11"/>
      <c r="ECK14" s="11"/>
      <c r="ECL14" s="11"/>
      <c r="ECM14" s="11"/>
      <c r="ECN14" s="11"/>
      <c r="ECO14" s="11"/>
      <c r="ECP14" s="11"/>
      <c r="ECQ14" s="11"/>
      <c r="ECR14" s="11"/>
      <c r="ECS14" s="11"/>
      <c r="ECT14" s="11"/>
      <c r="ECU14" s="11"/>
      <c r="ECV14" s="11"/>
      <c r="ECW14" s="11"/>
      <c r="ECX14" s="11"/>
      <c r="ECY14" s="11"/>
      <c r="ECZ14" s="11"/>
      <c r="EDA14" s="11"/>
      <c r="EDB14" s="11"/>
      <c r="EDC14" s="11"/>
      <c r="EDD14" s="11"/>
      <c r="EDE14" s="11"/>
      <c r="EDF14" s="11"/>
      <c r="EDG14" s="11"/>
      <c r="EDH14" s="11"/>
      <c r="EDI14" s="11"/>
      <c r="EDJ14" s="11"/>
      <c r="EDK14" s="11"/>
      <c r="EDL14" s="11"/>
      <c r="EDM14" s="11"/>
      <c r="EDN14" s="11"/>
      <c r="EDO14" s="11"/>
      <c r="EDP14" s="11"/>
      <c r="EDQ14" s="11"/>
      <c r="EDR14" s="11"/>
      <c r="EDS14" s="11"/>
      <c r="EDT14" s="11"/>
      <c r="EDU14" s="11"/>
      <c r="EDV14" s="11"/>
      <c r="EDW14" s="11"/>
      <c r="EDX14" s="11"/>
      <c r="EDY14" s="11"/>
      <c r="EDZ14" s="11"/>
      <c r="EEA14" s="11"/>
      <c r="EEB14" s="11"/>
      <c r="EEC14" s="11"/>
      <c r="EED14" s="11"/>
      <c r="EEE14" s="11"/>
      <c r="EEF14" s="11"/>
      <c r="EEG14" s="11"/>
      <c r="EEH14" s="11"/>
      <c r="EEI14" s="11"/>
      <c r="EEJ14" s="11"/>
      <c r="EEK14" s="11"/>
      <c r="EEL14" s="11"/>
      <c r="EEM14" s="11"/>
      <c r="EEN14" s="11"/>
      <c r="EEO14" s="11"/>
      <c r="EEP14" s="11"/>
      <c r="EEQ14" s="11"/>
      <c r="EER14" s="11"/>
      <c r="EES14" s="11"/>
      <c r="EET14" s="11"/>
      <c r="EEU14" s="11"/>
      <c r="EEV14" s="11"/>
      <c r="EEW14" s="11"/>
      <c r="EEX14" s="11"/>
      <c r="EEY14" s="11"/>
      <c r="EEZ14" s="11"/>
      <c r="EFA14" s="11"/>
      <c r="EFB14" s="11"/>
      <c r="EFC14" s="11"/>
      <c r="EFD14" s="11"/>
      <c r="EFE14" s="11"/>
      <c r="EFF14" s="11"/>
      <c r="EFG14" s="11"/>
      <c r="EFH14" s="11"/>
      <c r="EFI14" s="11"/>
      <c r="EFJ14" s="11"/>
      <c r="EFK14" s="11"/>
      <c r="EFL14" s="11"/>
      <c r="EFM14" s="11"/>
      <c r="EFN14" s="11"/>
      <c r="EFO14" s="11"/>
      <c r="EFP14" s="11"/>
      <c r="EFQ14" s="11"/>
      <c r="EFR14" s="11"/>
      <c r="EFS14" s="11"/>
      <c r="EFT14" s="11"/>
      <c r="EFU14" s="11"/>
      <c r="EFV14" s="11"/>
      <c r="EFW14" s="11"/>
      <c r="EFX14" s="11"/>
      <c r="EFY14" s="11"/>
      <c r="EFZ14" s="11"/>
      <c r="EGA14" s="11"/>
      <c r="EGB14" s="11"/>
      <c r="EGC14" s="11"/>
      <c r="EGD14" s="11"/>
      <c r="EGE14" s="11"/>
      <c r="EGF14" s="11"/>
      <c r="EGG14" s="11"/>
      <c r="EGH14" s="11"/>
      <c r="EGI14" s="11"/>
      <c r="EGJ14" s="11"/>
      <c r="EGK14" s="11"/>
      <c r="EGL14" s="11"/>
      <c r="EGM14" s="11"/>
      <c r="EGN14" s="11"/>
      <c r="EGO14" s="11"/>
      <c r="EGP14" s="11"/>
      <c r="EGQ14" s="11"/>
      <c r="EGR14" s="11"/>
      <c r="EGS14" s="11"/>
      <c r="EGT14" s="11"/>
      <c r="EGU14" s="11"/>
      <c r="EGV14" s="11"/>
      <c r="EGW14" s="11"/>
      <c r="EGX14" s="11"/>
      <c r="EGY14" s="11"/>
      <c r="EGZ14" s="11"/>
      <c r="EHA14" s="11"/>
      <c r="EHB14" s="11"/>
      <c r="EHC14" s="11"/>
      <c r="EHD14" s="11"/>
      <c r="EHE14" s="11"/>
      <c r="EHF14" s="11"/>
      <c r="EHG14" s="11"/>
      <c r="EHH14" s="11"/>
      <c r="EHI14" s="11"/>
      <c r="EHJ14" s="11"/>
      <c r="EHK14" s="11"/>
      <c r="EHL14" s="11"/>
      <c r="EHM14" s="11"/>
      <c r="EHN14" s="11"/>
      <c r="EHO14" s="11"/>
      <c r="EHP14" s="11"/>
      <c r="EHQ14" s="11"/>
      <c r="EHR14" s="11"/>
      <c r="EHS14" s="11"/>
      <c r="EHT14" s="11"/>
      <c r="EHU14" s="11"/>
      <c r="EHV14" s="11"/>
      <c r="EHW14" s="11"/>
      <c r="EHX14" s="11"/>
      <c r="EHY14" s="11"/>
      <c r="EHZ14" s="11"/>
      <c r="EIA14" s="11"/>
      <c r="EIB14" s="11"/>
      <c r="EIC14" s="11"/>
      <c r="EID14" s="11"/>
      <c r="EIE14" s="11"/>
      <c r="EIF14" s="11"/>
      <c r="EIG14" s="11"/>
      <c r="EIH14" s="11"/>
      <c r="EII14" s="11"/>
      <c r="EIJ14" s="11"/>
      <c r="EIK14" s="11"/>
      <c r="EIL14" s="11"/>
      <c r="EIM14" s="11"/>
      <c r="EIN14" s="11"/>
      <c r="EIO14" s="11"/>
      <c r="EIP14" s="11"/>
      <c r="EIQ14" s="11"/>
      <c r="EIR14" s="11"/>
      <c r="EIS14" s="11"/>
      <c r="EIT14" s="11"/>
      <c r="EIU14" s="11"/>
      <c r="EIV14" s="11"/>
      <c r="EIW14" s="11"/>
      <c r="EIX14" s="11"/>
      <c r="EIY14" s="11"/>
      <c r="EIZ14" s="11"/>
      <c r="EJA14" s="11"/>
      <c r="EJB14" s="11"/>
      <c r="EJC14" s="11"/>
      <c r="EJD14" s="11"/>
      <c r="EJE14" s="11"/>
      <c r="EJF14" s="11"/>
      <c r="EJG14" s="11"/>
      <c r="EJH14" s="11"/>
      <c r="EJI14" s="11"/>
      <c r="EJJ14" s="11"/>
      <c r="EJK14" s="11"/>
      <c r="EJL14" s="11"/>
      <c r="EJM14" s="11"/>
      <c r="EJN14" s="11"/>
      <c r="EJO14" s="11"/>
      <c r="EJP14" s="11"/>
      <c r="EJQ14" s="11"/>
      <c r="EJR14" s="11"/>
      <c r="EJS14" s="11"/>
      <c r="EJT14" s="11"/>
      <c r="EJU14" s="11"/>
      <c r="EJV14" s="11"/>
      <c r="EJW14" s="11"/>
      <c r="EJX14" s="11"/>
      <c r="EJY14" s="11"/>
      <c r="EJZ14" s="11"/>
      <c r="EKA14" s="11"/>
      <c r="EKB14" s="11"/>
      <c r="EKC14" s="11"/>
      <c r="EKD14" s="11"/>
      <c r="EKE14" s="11"/>
      <c r="EKF14" s="11"/>
      <c r="EKG14" s="11"/>
      <c r="EKH14" s="11"/>
      <c r="EKI14" s="11"/>
      <c r="EKJ14" s="11"/>
      <c r="EKK14" s="11"/>
      <c r="EKL14" s="11"/>
      <c r="EKM14" s="11"/>
      <c r="EKN14" s="11"/>
      <c r="EKO14" s="11"/>
      <c r="EKP14" s="11"/>
      <c r="EKQ14" s="11"/>
      <c r="EKR14" s="11"/>
      <c r="EKS14" s="11"/>
      <c r="EKT14" s="11"/>
      <c r="EKU14" s="11"/>
      <c r="EKV14" s="11"/>
      <c r="EKW14" s="11"/>
      <c r="EKX14" s="11"/>
      <c r="EKY14" s="11"/>
      <c r="EKZ14" s="11"/>
      <c r="ELA14" s="11"/>
      <c r="ELB14" s="11"/>
      <c r="ELC14" s="11"/>
      <c r="ELD14" s="11"/>
      <c r="ELE14" s="11"/>
      <c r="ELF14" s="11"/>
      <c r="ELG14" s="11"/>
      <c r="ELH14" s="11"/>
      <c r="ELI14" s="11"/>
      <c r="ELJ14" s="11"/>
      <c r="ELK14" s="11"/>
      <c r="ELL14" s="11"/>
      <c r="ELM14" s="11"/>
      <c r="ELN14" s="11"/>
      <c r="ELO14" s="11"/>
      <c r="ELP14" s="11"/>
      <c r="ELQ14" s="11"/>
      <c r="ELR14" s="11"/>
      <c r="ELS14" s="11"/>
      <c r="ELT14" s="11"/>
      <c r="ELU14" s="11"/>
    </row>
    <row r="15" spans="1:3713" s="20" customFormat="1">
      <c r="A15" s="11"/>
      <c r="B15" s="60" t="s">
        <v>77</v>
      </c>
      <c r="C15" s="441">
        <v>63600</v>
      </c>
      <c r="D15" s="441">
        <v>0</v>
      </c>
      <c r="E15" s="161">
        <v>5</v>
      </c>
      <c r="F15" s="161">
        <v>0.1</v>
      </c>
      <c r="G15" s="161" t="s">
        <v>1117</v>
      </c>
      <c r="H15" s="161" t="s">
        <v>189</v>
      </c>
      <c r="I15" s="161" t="s">
        <v>189</v>
      </c>
      <c r="J15" s="161" t="s">
        <v>189</v>
      </c>
      <c r="K15" s="11"/>
      <c r="L15" s="11"/>
      <c r="M15" s="11"/>
      <c r="N15" s="11"/>
      <c r="O15" s="11"/>
      <c r="P15" s="11"/>
      <c r="Q15" s="11"/>
      <c r="R15" s="11"/>
      <c r="S15" s="417"/>
      <c r="T15" s="35"/>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1"/>
      <c r="GC15" s="11"/>
      <c r="GD15" s="11"/>
      <c r="GE15" s="11"/>
      <c r="GF15" s="11"/>
      <c r="GG15" s="11"/>
      <c r="GH15" s="11"/>
      <c r="GI15" s="11"/>
      <c r="GJ15" s="11"/>
      <c r="GK15" s="11"/>
      <c r="GL15" s="11"/>
      <c r="GM15" s="11"/>
      <c r="GN15" s="11"/>
      <c r="GO15" s="11"/>
      <c r="GP15" s="11"/>
      <c r="GQ15" s="11"/>
      <c r="GR15" s="11"/>
      <c r="GS15" s="11"/>
      <c r="GT15" s="11"/>
      <c r="GU15" s="11"/>
      <c r="GV15" s="11"/>
      <c r="GW15" s="11"/>
      <c r="GX15" s="11"/>
      <c r="GY15" s="11"/>
      <c r="GZ15" s="11"/>
      <c r="HA15" s="11"/>
      <c r="HB15" s="11"/>
      <c r="HC15" s="11"/>
      <c r="HD15" s="11"/>
      <c r="HE15" s="11"/>
      <c r="HF15" s="11"/>
      <c r="HG15" s="11"/>
      <c r="HH15" s="11"/>
      <c r="HI15" s="11"/>
      <c r="HJ15" s="11"/>
      <c r="HK15" s="11"/>
      <c r="HL15" s="11"/>
      <c r="HM15" s="11"/>
      <c r="HN15" s="11"/>
      <c r="HO15" s="11"/>
      <c r="HP15" s="11"/>
      <c r="HQ15" s="11"/>
      <c r="HR15" s="11"/>
      <c r="HS15" s="11"/>
      <c r="HT15" s="11"/>
      <c r="HU15" s="11"/>
      <c r="HV15" s="11"/>
      <c r="HW15" s="11"/>
      <c r="HX15" s="11"/>
      <c r="HY15" s="11"/>
      <c r="HZ15" s="11"/>
      <c r="IA15" s="11"/>
      <c r="IB15" s="11"/>
      <c r="IC15" s="11"/>
      <c r="ID15" s="11"/>
      <c r="IE15" s="11"/>
      <c r="IF15" s="11"/>
      <c r="IG15" s="11"/>
      <c r="IH15" s="11"/>
      <c r="II15" s="11"/>
      <c r="IJ15" s="11"/>
      <c r="IK15" s="11"/>
      <c r="IL15" s="11"/>
      <c r="IM15" s="11"/>
      <c r="IN15" s="11"/>
      <c r="IO15" s="11"/>
      <c r="IP15" s="11"/>
      <c r="IQ15" s="11"/>
      <c r="IR15" s="11"/>
      <c r="IS15" s="11"/>
      <c r="IT15" s="11"/>
      <c r="IU15" s="11"/>
      <c r="IV15" s="11"/>
      <c r="IW15" s="11"/>
      <c r="IX15" s="11"/>
      <c r="IY15" s="11"/>
      <c r="IZ15" s="11"/>
      <c r="JA15" s="11"/>
      <c r="JB15" s="11"/>
      <c r="JC15" s="11"/>
      <c r="JD15" s="11"/>
      <c r="JE15" s="11"/>
      <c r="JF15" s="11"/>
      <c r="JG15" s="11"/>
      <c r="JH15" s="11"/>
      <c r="JI15" s="11"/>
      <c r="JJ15" s="11"/>
      <c r="JK15" s="11"/>
      <c r="JL15" s="11"/>
      <c r="JM15" s="11"/>
      <c r="JN15" s="11"/>
      <c r="JO15" s="11"/>
      <c r="JP15" s="11"/>
      <c r="JQ15" s="11"/>
      <c r="JR15" s="11"/>
      <c r="JS15" s="11"/>
      <c r="JT15" s="11"/>
      <c r="JU15" s="11"/>
      <c r="JV15" s="11"/>
      <c r="JW15" s="11"/>
      <c r="JX15" s="11"/>
      <c r="JY15" s="11"/>
      <c r="JZ15" s="11"/>
      <c r="KA15" s="11"/>
      <c r="KB15" s="11"/>
      <c r="KC15" s="11"/>
      <c r="KD15" s="11"/>
      <c r="KE15" s="11"/>
      <c r="KF15" s="11"/>
      <c r="KG15" s="11"/>
      <c r="KH15" s="11"/>
      <c r="KI15" s="11"/>
      <c r="KJ15" s="11"/>
      <c r="KK15" s="11"/>
      <c r="KL15" s="11"/>
      <c r="KM15" s="11"/>
      <c r="KN15" s="11"/>
      <c r="KO15" s="11"/>
      <c r="KP15" s="11"/>
      <c r="KQ15" s="11"/>
      <c r="KR15" s="11"/>
      <c r="KS15" s="11"/>
      <c r="KT15" s="11"/>
      <c r="KU15" s="11"/>
      <c r="KV15" s="11"/>
      <c r="KW15" s="11"/>
      <c r="KX15" s="11"/>
      <c r="KY15" s="11"/>
      <c r="KZ15" s="11"/>
      <c r="LA15" s="11"/>
      <c r="LB15" s="11"/>
      <c r="LC15" s="11"/>
      <c r="LD15" s="11"/>
      <c r="LE15" s="11"/>
      <c r="LF15" s="11"/>
      <c r="LG15" s="11"/>
      <c r="LH15" s="11"/>
      <c r="LI15" s="11"/>
      <c r="LJ15" s="11"/>
      <c r="LK15" s="11"/>
      <c r="LL15" s="11"/>
      <c r="LM15" s="11"/>
      <c r="LN15" s="11"/>
      <c r="LO15" s="11"/>
      <c r="LP15" s="11"/>
      <c r="LQ15" s="11"/>
      <c r="LR15" s="11"/>
      <c r="LS15" s="11"/>
      <c r="LT15" s="11"/>
      <c r="LU15" s="11"/>
      <c r="LV15" s="11"/>
      <c r="LW15" s="11"/>
      <c r="LX15" s="11"/>
      <c r="LY15" s="11"/>
      <c r="LZ15" s="11"/>
      <c r="MA15" s="11"/>
      <c r="MB15" s="11"/>
      <c r="MC15" s="11"/>
      <c r="MD15" s="11"/>
      <c r="ME15" s="11"/>
      <c r="MF15" s="11"/>
      <c r="MG15" s="11"/>
      <c r="MH15" s="11"/>
      <c r="MI15" s="11"/>
      <c r="MJ15" s="11"/>
      <c r="MK15" s="11"/>
      <c r="ML15" s="11"/>
      <c r="MM15" s="11"/>
      <c r="MN15" s="11"/>
      <c r="MO15" s="11"/>
      <c r="MP15" s="11"/>
      <c r="MQ15" s="11"/>
      <c r="MR15" s="11"/>
      <c r="MS15" s="11"/>
      <c r="MT15" s="11"/>
      <c r="MU15" s="11"/>
      <c r="MV15" s="11"/>
      <c r="MW15" s="11"/>
      <c r="MX15" s="11"/>
      <c r="MY15" s="11"/>
      <c r="MZ15" s="11"/>
      <c r="NA15" s="11"/>
      <c r="NB15" s="11"/>
      <c r="NC15" s="11"/>
      <c r="ND15" s="11"/>
      <c r="NE15" s="11"/>
      <c r="NF15" s="11"/>
      <c r="NG15" s="11"/>
      <c r="NH15" s="11"/>
      <c r="NI15" s="11"/>
      <c r="NJ15" s="11"/>
      <c r="NK15" s="11"/>
      <c r="NL15" s="11"/>
      <c r="NM15" s="11"/>
      <c r="NN15" s="11"/>
      <c r="NO15" s="11"/>
      <c r="NP15" s="11"/>
      <c r="NQ15" s="11"/>
      <c r="NR15" s="11"/>
      <c r="NS15" s="11"/>
      <c r="NT15" s="11"/>
      <c r="NU15" s="11"/>
      <c r="NV15" s="11"/>
      <c r="NW15" s="11"/>
      <c r="NX15" s="11"/>
      <c r="NY15" s="11"/>
      <c r="NZ15" s="11"/>
      <c r="OA15" s="11"/>
      <c r="OB15" s="11"/>
      <c r="OC15" s="11"/>
      <c r="OD15" s="11"/>
      <c r="OE15" s="11"/>
      <c r="OF15" s="11"/>
      <c r="OG15" s="11"/>
      <c r="OH15" s="11"/>
      <c r="OI15" s="11"/>
      <c r="OJ15" s="11"/>
      <c r="OK15" s="11"/>
      <c r="OL15" s="11"/>
      <c r="OM15" s="11"/>
      <c r="ON15" s="11"/>
      <c r="OO15" s="11"/>
      <c r="OP15" s="11"/>
      <c r="OQ15" s="11"/>
      <c r="OR15" s="11"/>
      <c r="OS15" s="11"/>
      <c r="OT15" s="11"/>
      <c r="OU15" s="11"/>
      <c r="OV15" s="11"/>
      <c r="OW15" s="11"/>
      <c r="OX15" s="11"/>
      <c r="OY15" s="11"/>
      <c r="OZ15" s="11"/>
      <c r="PA15" s="11"/>
      <c r="PB15" s="11"/>
      <c r="PC15" s="11"/>
      <c r="PD15" s="11"/>
      <c r="PE15" s="11"/>
      <c r="PF15" s="11"/>
      <c r="PG15" s="11"/>
      <c r="PH15" s="11"/>
      <c r="PI15" s="11"/>
      <c r="PJ15" s="11"/>
      <c r="PK15" s="11"/>
      <c r="PL15" s="11"/>
      <c r="PM15" s="11"/>
      <c r="PN15" s="11"/>
      <c r="PO15" s="11"/>
      <c r="PP15" s="11"/>
      <c r="PQ15" s="11"/>
      <c r="PR15" s="11"/>
      <c r="PS15" s="11"/>
      <c r="PT15" s="11"/>
      <c r="PU15" s="11"/>
      <c r="PV15" s="11"/>
      <c r="PW15" s="11"/>
      <c r="PX15" s="11"/>
      <c r="PY15" s="11"/>
      <c r="PZ15" s="11"/>
      <c r="QA15" s="11"/>
      <c r="QB15" s="11"/>
      <c r="QC15" s="11"/>
      <c r="QD15" s="11"/>
      <c r="QE15" s="11"/>
      <c r="QF15" s="11"/>
      <c r="QG15" s="11"/>
      <c r="QH15" s="11"/>
      <c r="QI15" s="11"/>
      <c r="QJ15" s="11"/>
      <c r="QK15" s="11"/>
      <c r="QL15" s="11"/>
      <c r="QM15" s="11"/>
      <c r="QN15" s="11"/>
      <c r="QO15" s="11"/>
      <c r="QP15" s="11"/>
      <c r="QQ15" s="11"/>
      <c r="QR15" s="11"/>
      <c r="QS15" s="11"/>
      <c r="QT15" s="11"/>
      <c r="QU15" s="11"/>
      <c r="QV15" s="11"/>
      <c r="QW15" s="11"/>
      <c r="QX15" s="11"/>
      <c r="QY15" s="11"/>
      <c r="QZ15" s="11"/>
      <c r="RA15" s="11"/>
      <c r="RB15" s="11"/>
      <c r="RC15" s="11"/>
      <c r="RD15" s="11"/>
      <c r="RE15" s="11"/>
      <c r="RF15" s="11"/>
      <c r="RG15" s="11"/>
      <c r="RH15" s="11"/>
      <c r="RI15" s="11"/>
      <c r="RJ15" s="11"/>
      <c r="RK15" s="11"/>
      <c r="RL15" s="11"/>
      <c r="RM15" s="11"/>
      <c r="RN15" s="11"/>
      <c r="RO15" s="11"/>
      <c r="RP15" s="11"/>
      <c r="RQ15" s="11"/>
      <c r="RR15" s="11"/>
      <c r="RS15" s="11"/>
      <c r="RT15" s="11"/>
      <c r="RU15" s="11"/>
      <c r="RV15" s="11"/>
      <c r="RW15" s="11"/>
      <c r="RX15" s="11"/>
      <c r="RY15" s="11"/>
      <c r="RZ15" s="11"/>
      <c r="SA15" s="11"/>
      <c r="SB15" s="11"/>
      <c r="SC15" s="11"/>
      <c r="SD15" s="11"/>
      <c r="SE15" s="11"/>
      <c r="SF15" s="11"/>
      <c r="SG15" s="11"/>
      <c r="SH15" s="11"/>
      <c r="SI15" s="11"/>
      <c r="SJ15" s="11"/>
      <c r="SK15" s="11"/>
      <c r="SL15" s="11"/>
      <c r="SM15" s="11"/>
      <c r="SN15" s="11"/>
      <c r="SO15" s="11"/>
      <c r="SP15" s="11"/>
      <c r="SQ15" s="11"/>
      <c r="SR15" s="11"/>
      <c r="SS15" s="11"/>
      <c r="ST15" s="11"/>
      <c r="SU15" s="11"/>
      <c r="SV15" s="11"/>
      <c r="SW15" s="11"/>
      <c r="SX15" s="11"/>
      <c r="SY15" s="11"/>
      <c r="SZ15" s="11"/>
      <c r="TA15" s="11"/>
      <c r="TB15" s="11"/>
      <c r="TC15" s="11"/>
      <c r="TD15" s="11"/>
      <c r="TE15" s="11"/>
      <c r="TF15" s="11"/>
      <c r="TG15" s="11"/>
      <c r="TH15" s="11"/>
      <c r="TI15" s="11"/>
      <c r="TJ15" s="11"/>
      <c r="TK15" s="11"/>
      <c r="TL15" s="11"/>
      <c r="TM15" s="11"/>
      <c r="TN15" s="11"/>
      <c r="TO15" s="11"/>
      <c r="TP15" s="11"/>
      <c r="TQ15" s="11"/>
      <c r="TR15" s="11"/>
      <c r="TS15" s="11"/>
      <c r="TT15" s="11"/>
      <c r="TU15" s="11"/>
      <c r="TV15" s="11"/>
      <c r="TW15" s="11"/>
      <c r="TX15" s="11"/>
      <c r="TY15" s="11"/>
      <c r="TZ15" s="11"/>
      <c r="UA15" s="11"/>
      <c r="UB15" s="11"/>
      <c r="UC15" s="11"/>
      <c r="UD15" s="11"/>
      <c r="UE15" s="11"/>
      <c r="UF15" s="11"/>
      <c r="UG15" s="11"/>
      <c r="UH15" s="11"/>
      <c r="UI15" s="11"/>
      <c r="UJ15" s="11"/>
      <c r="UK15" s="11"/>
      <c r="UL15" s="11"/>
      <c r="UM15" s="11"/>
      <c r="UN15" s="11"/>
      <c r="UO15" s="11"/>
      <c r="UP15" s="11"/>
      <c r="UQ15" s="11"/>
      <c r="UR15" s="11"/>
      <c r="US15" s="11"/>
      <c r="UT15" s="11"/>
      <c r="UU15" s="11"/>
      <c r="UV15" s="11"/>
      <c r="UW15" s="11"/>
      <c r="UX15" s="11"/>
      <c r="UY15" s="11"/>
      <c r="UZ15" s="11"/>
      <c r="VA15" s="11"/>
      <c r="VB15" s="11"/>
      <c r="VC15" s="11"/>
      <c r="VD15" s="11"/>
      <c r="VE15" s="11"/>
      <c r="VF15" s="11"/>
      <c r="VG15" s="11"/>
      <c r="VH15" s="11"/>
      <c r="VI15" s="11"/>
      <c r="VJ15" s="11"/>
      <c r="VK15" s="11"/>
      <c r="VL15" s="11"/>
      <c r="VM15" s="11"/>
      <c r="VN15" s="11"/>
      <c r="VO15" s="11"/>
      <c r="VP15" s="11"/>
      <c r="VQ15" s="11"/>
      <c r="VR15" s="11"/>
      <c r="VS15" s="11"/>
      <c r="VT15" s="11"/>
      <c r="VU15" s="11"/>
      <c r="VV15" s="11"/>
      <c r="VW15" s="11"/>
      <c r="VX15" s="11"/>
      <c r="VY15" s="11"/>
      <c r="VZ15" s="11"/>
      <c r="WA15" s="11"/>
      <c r="WB15" s="11"/>
      <c r="WC15" s="11"/>
      <c r="WD15" s="11"/>
      <c r="WE15" s="11"/>
      <c r="WF15" s="11"/>
      <c r="WG15" s="11"/>
      <c r="WH15" s="11"/>
      <c r="WI15" s="11"/>
      <c r="WJ15" s="11"/>
      <c r="WK15" s="11"/>
      <c r="WL15" s="11"/>
      <c r="WM15" s="11"/>
      <c r="WN15" s="11"/>
      <c r="WO15" s="11"/>
      <c r="WP15" s="11"/>
      <c r="WQ15" s="11"/>
      <c r="WR15" s="11"/>
      <c r="WS15" s="11"/>
      <c r="WT15" s="11"/>
      <c r="WU15" s="11"/>
      <c r="WV15" s="11"/>
      <c r="WW15" s="11"/>
      <c r="WX15" s="11"/>
      <c r="WY15" s="11"/>
      <c r="WZ15" s="11"/>
      <c r="XA15" s="11"/>
      <c r="XB15" s="11"/>
      <c r="XC15" s="11"/>
      <c r="XD15" s="11"/>
      <c r="XE15" s="11"/>
      <c r="XF15" s="11"/>
      <c r="XG15" s="11"/>
      <c r="XH15" s="11"/>
      <c r="XI15" s="11"/>
      <c r="XJ15" s="11"/>
      <c r="XK15" s="11"/>
      <c r="XL15" s="11"/>
      <c r="XM15" s="11"/>
      <c r="XN15" s="11"/>
      <c r="XO15" s="11"/>
      <c r="XP15" s="11"/>
      <c r="XQ15" s="11"/>
      <c r="XR15" s="11"/>
      <c r="XS15" s="11"/>
      <c r="XT15" s="11"/>
      <c r="XU15" s="11"/>
      <c r="XV15" s="11"/>
      <c r="XW15" s="11"/>
      <c r="XX15" s="11"/>
      <c r="XY15" s="11"/>
      <c r="XZ15" s="11"/>
      <c r="YA15" s="11"/>
      <c r="YB15" s="11"/>
      <c r="YC15" s="11"/>
      <c r="YD15" s="11"/>
      <c r="YE15" s="11"/>
      <c r="YF15" s="11"/>
      <c r="YG15" s="11"/>
      <c r="YH15" s="11"/>
      <c r="YI15" s="11"/>
      <c r="YJ15" s="11"/>
      <c r="YK15" s="11"/>
      <c r="YL15" s="11"/>
      <c r="YM15" s="11"/>
      <c r="YN15" s="11"/>
      <c r="YO15" s="11"/>
      <c r="YP15" s="11"/>
      <c r="YQ15" s="11"/>
      <c r="YR15" s="11"/>
      <c r="YS15" s="11"/>
      <c r="YT15" s="11"/>
      <c r="YU15" s="11"/>
      <c r="YV15" s="11"/>
      <c r="YW15" s="11"/>
      <c r="YX15" s="11"/>
      <c r="YY15" s="11"/>
      <c r="YZ15" s="11"/>
      <c r="ZA15" s="11"/>
      <c r="ZB15" s="11"/>
      <c r="ZC15" s="11"/>
      <c r="ZD15" s="11"/>
      <c r="ZE15" s="11"/>
      <c r="ZF15" s="11"/>
      <c r="ZG15" s="11"/>
      <c r="ZH15" s="11"/>
      <c r="ZI15" s="11"/>
      <c r="ZJ15" s="11"/>
      <c r="ZK15" s="11"/>
      <c r="ZL15" s="11"/>
      <c r="ZM15" s="11"/>
      <c r="ZN15" s="11"/>
      <c r="ZO15" s="11"/>
      <c r="ZP15" s="11"/>
      <c r="ZQ15" s="11"/>
      <c r="ZR15" s="11"/>
      <c r="ZS15" s="11"/>
      <c r="ZT15" s="11"/>
      <c r="ZU15" s="11"/>
      <c r="ZV15" s="11"/>
      <c r="ZW15" s="11"/>
      <c r="ZX15" s="11"/>
      <c r="ZY15" s="11"/>
      <c r="ZZ15" s="11"/>
      <c r="AAA15" s="11"/>
      <c r="AAB15" s="11"/>
      <c r="AAC15" s="11"/>
      <c r="AAD15" s="11"/>
      <c r="AAE15" s="11"/>
      <c r="AAF15" s="11"/>
      <c r="AAG15" s="11"/>
      <c r="AAH15" s="11"/>
      <c r="AAI15" s="11"/>
      <c r="AAJ15" s="11"/>
      <c r="AAK15" s="11"/>
      <c r="AAL15" s="11"/>
      <c r="AAM15" s="11"/>
      <c r="AAN15" s="11"/>
      <c r="AAO15" s="11"/>
      <c r="AAP15" s="11"/>
      <c r="AAQ15" s="11"/>
      <c r="AAR15" s="11"/>
      <c r="AAS15" s="11"/>
      <c r="AAT15" s="11"/>
      <c r="AAU15" s="11"/>
      <c r="AAV15" s="11"/>
      <c r="AAW15" s="11"/>
      <c r="AAX15" s="11"/>
      <c r="AAY15" s="11"/>
      <c r="AAZ15" s="11"/>
      <c r="ABA15" s="11"/>
      <c r="ABB15" s="11"/>
      <c r="ABC15" s="11"/>
      <c r="ABD15" s="11"/>
      <c r="ABE15" s="11"/>
      <c r="ABF15" s="11"/>
      <c r="ABG15" s="11"/>
      <c r="ABH15" s="11"/>
      <c r="ABI15" s="11"/>
      <c r="ABJ15" s="11"/>
      <c r="ABK15" s="11"/>
      <c r="ABL15" s="11"/>
      <c r="ABM15" s="11"/>
      <c r="ABN15" s="11"/>
      <c r="ABO15" s="11"/>
      <c r="ABP15" s="11"/>
      <c r="ABQ15" s="11"/>
      <c r="ABR15" s="11"/>
      <c r="ABS15" s="11"/>
      <c r="ABT15" s="11"/>
      <c r="ABU15" s="11"/>
      <c r="ABV15" s="11"/>
      <c r="ABW15" s="11"/>
      <c r="ABX15" s="11"/>
      <c r="ABY15" s="11"/>
      <c r="ABZ15" s="11"/>
      <c r="ACA15" s="11"/>
      <c r="ACB15" s="11"/>
      <c r="ACC15" s="11"/>
      <c r="ACD15" s="11"/>
      <c r="ACE15" s="11"/>
      <c r="ACF15" s="11"/>
      <c r="ACG15" s="11"/>
      <c r="ACH15" s="11"/>
      <c r="ACI15" s="11"/>
      <c r="ACJ15" s="11"/>
      <c r="ACK15" s="11"/>
      <c r="ACL15" s="11"/>
      <c r="ACM15" s="11"/>
      <c r="ACN15" s="11"/>
      <c r="ACO15" s="11"/>
      <c r="ACP15" s="11"/>
      <c r="ACQ15" s="11"/>
      <c r="ACR15" s="11"/>
      <c r="ACS15" s="11"/>
      <c r="ACT15" s="11"/>
      <c r="ACU15" s="11"/>
      <c r="ACV15" s="11"/>
      <c r="ACW15" s="11"/>
      <c r="ACX15" s="11"/>
      <c r="ACY15" s="11"/>
      <c r="ACZ15" s="11"/>
      <c r="ADA15" s="11"/>
      <c r="ADB15" s="11"/>
      <c r="ADC15" s="11"/>
      <c r="ADD15" s="11"/>
      <c r="ADE15" s="11"/>
      <c r="ADF15" s="11"/>
      <c r="ADG15" s="11"/>
      <c r="ADH15" s="11"/>
      <c r="ADI15" s="11"/>
      <c r="ADJ15" s="11"/>
      <c r="ADK15" s="11"/>
      <c r="ADL15" s="11"/>
      <c r="ADM15" s="11"/>
      <c r="ADN15" s="11"/>
      <c r="ADO15" s="11"/>
      <c r="ADP15" s="11"/>
      <c r="ADQ15" s="11"/>
      <c r="ADR15" s="11"/>
      <c r="ADS15" s="11"/>
      <c r="ADT15" s="11"/>
      <c r="ADU15" s="11"/>
      <c r="ADV15" s="11"/>
      <c r="ADW15" s="11"/>
      <c r="ADX15" s="11"/>
      <c r="ADY15" s="11"/>
      <c r="ADZ15" s="11"/>
      <c r="AEA15" s="11"/>
      <c r="AEB15" s="11"/>
      <c r="AEC15" s="11"/>
      <c r="AED15" s="11"/>
      <c r="AEE15" s="11"/>
      <c r="AEF15" s="11"/>
      <c r="AEG15" s="11"/>
      <c r="AEH15" s="11"/>
      <c r="AEI15" s="11"/>
      <c r="AEJ15" s="11"/>
      <c r="AEK15" s="11"/>
      <c r="AEL15" s="11"/>
      <c r="AEM15" s="11"/>
      <c r="AEN15" s="11"/>
      <c r="AEO15" s="11"/>
      <c r="AEP15" s="11"/>
      <c r="AEQ15" s="11"/>
      <c r="AER15" s="11"/>
      <c r="AES15" s="11"/>
      <c r="AET15" s="11"/>
      <c r="AEU15" s="11"/>
      <c r="AEV15" s="11"/>
      <c r="AEW15" s="11"/>
      <c r="AEX15" s="11"/>
      <c r="AEY15" s="11"/>
      <c r="AEZ15" s="11"/>
      <c r="AFA15" s="11"/>
      <c r="AFB15" s="11"/>
      <c r="AFC15" s="11"/>
      <c r="AFD15" s="11"/>
      <c r="AFE15" s="11"/>
      <c r="AFF15" s="11"/>
      <c r="AFG15" s="11"/>
      <c r="AFH15" s="11"/>
      <c r="AFI15" s="11"/>
      <c r="AFJ15" s="11"/>
      <c r="AFK15" s="11"/>
      <c r="AFL15" s="11"/>
      <c r="AFM15" s="11"/>
      <c r="AFN15" s="11"/>
      <c r="AFO15" s="11"/>
      <c r="AFP15" s="11"/>
      <c r="AFQ15" s="11"/>
      <c r="AFR15" s="11"/>
      <c r="AFS15" s="11"/>
      <c r="AFT15" s="11"/>
      <c r="AFU15" s="11"/>
      <c r="AFV15" s="11"/>
      <c r="AFW15" s="11"/>
      <c r="AFX15" s="11"/>
      <c r="AFY15" s="11"/>
      <c r="AFZ15" s="11"/>
      <c r="AGA15" s="11"/>
      <c r="AGB15" s="11"/>
      <c r="AGC15" s="11"/>
      <c r="AGD15" s="11"/>
      <c r="AGE15" s="11"/>
      <c r="AGF15" s="11"/>
      <c r="AGG15" s="11"/>
      <c r="AGH15" s="11"/>
      <c r="AGI15" s="11"/>
      <c r="AGJ15" s="11"/>
      <c r="AGK15" s="11"/>
      <c r="AGL15" s="11"/>
      <c r="AGM15" s="11"/>
      <c r="AGN15" s="11"/>
      <c r="AGO15" s="11"/>
      <c r="AGP15" s="11"/>
      <c r="AGQ15" s="11"/>
      <c r="AGR15" s="11"/>
      <c r="AGS15" s="11"/>
      <c r="AGT15" s="11"/>
      <c r="AGU15" s="11"/>
      <c r="AGV15" s="11"/>
      <c r="AGW15" s="11"/>
      <c r="AGX15" s="11"/>
      <c r="AGY15" s="11"/>
      <c r="AGZ15" s="11"/>
      <c r="AHA15" s="11"/>
      <c r="AHB15" s="11"/>
      <c r="AHC15" s="11"/>
      <c r="AHD15" s="11"/>
      <c r="AHE15" s="11"/>
      <c r="AHF15" s="11"/>
      <c r="AHG15" s="11"/>
      <c r="AHH15" s="11"/>
      <c r="AHI15" s="11"/>
      <c r="AHJ15" s="11"/>
      <c r="AHK15" s="11"/>
      <c r="AHL15" s="11"/>
      <c r="AHM15" s="11"/>
      <c r="AHN15" s="11"/>
      <c r="AHO15" s="11"/>
      <c r="AHP15" s="11"/>
      <c r="AHQ15" s="11"/>
      <c r="AHR15" s="11"/>
      <c r="AHS15" s="11"/>
      <c r="AHT15" s="11"/>
      <c r="AHU15" s="11"/>
      <c r="AHV15" s="11"/>
      <c r="AHW15" s="11"/>
      <c r="AHX15" s="11"/>
      <c r="AHY15" s="11"/>
      <c r="AHZ15" s="11"/>
      <c r="AIA15" s="11"/>
      <c r="AIB15" s="11"/>
      <c r="AIC15" s="11"/>
      <c r="AID15" s="11"/>
      <c r="AIE15" s="11"/>
      <c r="AIF15" s="11"/>
      <c r="AIG15" s="11"/>
      <c r="AIH15" s="11"/>
      <c r="AII15" s="11"/>
      <c r="AIJ15" s="11"/>
      <c r="AIK15" s="11"/>
      <c r="AIL15" s="11"/>
      <c r="AIM15" s="11"/>
      <c r="AIN15" s="11"/>
      <c r="AIO15" s="11"/>
      <c r="AIP15" s="11"/>
      <c r="AIQ15" s="11"/>
      <c r="AIR15" s="11"/>
      <c r="AIS15" s="11"/>
      <c r="AIT15" s="11"/>
      <c r="AIU15" s="11"/>
      <c r="AIV15" s="11"/>
      <c r="AIW15" s="11"/>
      <c r="AIX15" s="11"/>
      <c r="AIY15" s="11"/>
      <c r="AIZ15" s="11"/>
      <c r="AJA15" s="11"/>
      <c r="AJB15" s="11"/>
      <c r="AJC15" s="11"/>
      <c r="AJD15" s="11"/>
      <c r="AJE15" s="11"/>
      <c r="AJF15" s="11"/>
      <c r="AJG15" s="11"/>
      <c r="AJH15" s="11"/>
      <c r="AJI15" s="11"/>
      <c r="AJJ15" s="11"/>
      <c r="AJK15" s="11"/>
      <c r="AJL15" s="11"/>
      <c r="AJM15" s="11"/>
      <c r="AJN15" s="11"/>
      <c r="AJO15" s="11"/>
      <c r="AJP15" s="11"/>
      <c r="AJQ15" s="11"/>
      <c r="AJR15" s="11"/>
      <c r="AJS15" s="11"/>
      <c r="AJT15" s="11"/>
      <c r="AJU15" s="11"/>
      <c r="AJV15" s="11"/>
      <c r="AJW15" s="11"/>
      <c r="AJX15" s="11"/>
      <c r="AJY15" s="11"/>
      <c r="AJZ15" s="11"/>
      <c r="AKA15" s="11"/>
      <c r="AKB15" s="11"/>
      <c r="AKC15" s="11"/>
      <c r="AKD15" s="11"/>
      <c r="AKE15" s="11"/>
      <c r="AKF15" s="11"/>
      <c r="AKG15" s="11"/>
      <c r="AKH15" s="11"/>
      <c r="AKI15" s="11"/>
      <c r="AKJ15" s="11"/>
      <c r="AKK15" s="11"/>
      <c r="AKL15" s="11"/>
      <c r="AKM15" s="11"/>
      <c r="AKN15" s="11"/>
      <c r="AKO15" s="11"/>
      <c r="AKP15" s="11"/>
      <c r="AKQ15" s="11"/>
      <c r="AKR15" s="11"/>
      <c r="AKS15" s="11"/>
      <c r="AKT15" s="11"/>
      <c r="AKU15" s="11"/>
      <c r="AKV15" s="11"/>
      <c r="AKW15" s="11"/>
      <c r="AKX15" s="11"/>
      <c r="AKY15" s="11"/>
      <c r="AKZ15" s="11"/>
      <c r="ALA15" s="11"/>
      <c r="ALB15" s="11"/>
      <c r="ALC15" s="11"/>
      <c r="ALD15" s="11"/>
      <c r="ALE15" s="11"/>
      <c r="ALF15" s="11"/>
      <c r="ALG15" s="11"/>
      <c r="ALH15" s="11"/>
      <c r="ALI15" s="11"/>
      <c r="ALJ15" s="11"/>
      <c r="ALK15" s="11"/>
      <c r="ALL15" s="11"/>
      <c r="ALM15" s="11"/>
      <c r="ALN15" s="11"/>
      <c r="ALO15" s="11"/>
      <c r="ALP15" s="11"/>
      <c r="ALQ15" s="11"/>
      <c r="ALR15" s="11"/>
      <c r="ALS15" s="11"/>
      <c r="ALT15" s="11"/>
      <c r="ALU15" s="11"/>
      <c r="ALV15" s="11"/>
      <c r="ALW15" s="11"/>
      <c r="ALX15" s="11"/>
      <c r="ALY15" s="11"/>
      <c r="ALZ15" s="11"/>
      <c r="AMA15" s="11"/>
      <c r="AMB15" s="11"/>
      <c r="AMC15" s="11"/>
      <c r="AMD15" s="11"/>
      <c r="AME15" s="11"/>
      <c r="AMF15" s="11"/>
      <c r="AMG15" s="11"/>
      <c r="AMH15" s="11"/>
      <c r="AMI15" s="11"/>
      <c r="AMJ15" s="11"/>
      <c r="AMK15" s="11"/>
      <c r="AML15" s="11"/>
      <c r="AMM15" s="11"/>
      <c r="AMN15" s="11"/>
      <c r="AMO15" s="11"/>
      <c r="AMP15" s="11"/>
      <c r="AMQ15" s="11"/>
      <c r="AMR15" s="11"/>
      <c r="AMS15" s="11"/>
      <c r="AMT15" s="11"/>
      <c r="AMU15" s="11"/>
      <c r="AMV15" s="11"/>
      <c r="AMW15" s="11"/>
      <c r="AMX15" s="11"/>
      <c r="AMY15" s="11"/>
      <c r="AMZ15" s="11"/>
      <c r="ANA15" s="11"/>
      <c r="ANB15" s="11"/>
      <c r="ANC15" s="11"/>
      <c r="AND15" s="11"/>
      <c r="ANE15" s="11"/>
      <c r="ANF15" s="11"/>
      <c r="ANG15" s="11"/>
      <c r="ANH15" s="11"/>
      <c r="ANI15" s="11"/>
      <c r="ANJ15" s="11"/>
      <c r="ANK15" s="11"/>
      <c r="ANL15" s="11"/>
      <c r="ANM15" s="11"/>
      <c r="ANN15" s="11"/>
      <c r="ANO15" s="11"/>
      <c r="ANP15" s="11"/>
      <c r="ANQ15" s="11"/>
      <c r="ANR15" s="11"/>
      <c r="ANS15" s="11"/>
      <c r="ANT15" s="11"/>
      <c r="ANU15" s="11"/>
      <c r="ANV15" s="11"/>
      <c r="ANW15" s="11"/>
      <c r="ANX15" s="11"/>
      <c r="ANY15" s="11"/>
      <c r="ANZ15" s="11"/>
      <c r="AOA15" s="11"/>
      <c r="AOB15" s="11"/>
      <c r="AOC15" s="11"/>
      <c r="AOD15" s="11"/>
      <c r="AOE15" s="11"/>
      <c r="AOF15" s="11"/>
      <c r="AOG15" s="11"/>
      <c r="AOH15" s="11"/>
      <c r="AOI15" s="11"/>
      <c r="AOJ15" s="11"/>
      <c r="AOK15" s="11"/>
      <c r="AOL15" s="11"/>
      <c r="AOM15" s="11"/>
      <c r="AON15" s="11"/>
      <c r="AOO15" s="11"/>
      <c r="AOP15" s="11"/>
      <c r="AOQ15" s="11"/>
      <c r="AOR15" s="11"/>
      <c r="AOS15" s="11"/>
      <c r="AOT15" s="11"/>
      <c r="AOU15" s="11"/>
      <c r="AOV15" s="11"/>
      <c r="AOW15" s="11"/>
      <c r="AOX15" s="11"/>
      <c r="AOY15" s="11"/>
      <c r="AOZ15" s="11"/>
      <c r="APA15" s="11"/>
      <c r="APB15" s="11"/>
      <c r="APC15" s="11"/>
      <c r="APD15" s="11"/>
      <c r="APE15" s="11"/>
      <c r="APF15" s="11"/>
      <c r="APG15" s="11"/>
      <c r="APH15" s="11"/>
      <c r="API15" s="11"/>
      <c r="APJ15" s="11"/>
      <c r="APK15" s="11"/>
      <c r="APL15" s="11"/>
      <c r="APM15" s="11"/>
      <c r="APN15" s="11"/>
      <c r="APO15" s="11"/>
      <c r="APP15" s="11"/>
      <c r="APQ15" s="11"/>
      <c r="APR15" s="11"/>
      <c r="APS15" s="11"/>
      <c r="APT15" s="11"/>
      <c r="APU15" s="11"/>
      <c r="APV15" s="11"/>
      <c r="APW15" s="11"/>
      <c r="APX15" s="11"/>
      <c r="APY15" s="11"/>
      <c r="APZ15" s="11"/>
      <c r="AQA15" s="11"/>
      <c r="AQB15" s="11"/>
      <c r="AQC15" s="11"/>
      <c r="AQD15" s="11"/>
      <c r="AQE15" s="11"/>
      <c r="AQF15" s="11"/>
      <c r="AQG15" s="11"/>
      <c r="AQH15" s="11"/>
      <c r="AQI15" s="11"/>
      <c r="AQJ15" s="11"/>
      <c r="AQK15" s="11"/>
      <c r="AQL15" s="11"/>
      <c r="AQM15" s="11"/>
      <c r="AQN15" s="11"/>
      <c r="AQO15" s="11"/>
      <c r="AQP15" s="11"/>
      <c r="AQQ15" s="11"/>
      <c r="AQR15" s="11"/>
      <c r="AQS15" s="11"/>
      <c r="AQT15" s="11"/>
      <c r="AQU15" s="11"/>
      <c r="AQV15" s="11"/>
      <c r="AQW15" s="11"/>
      <c r="AQX15" s="11"/>
      <c r="AQY15" s="11"/>
      <c r="AQZ15" s="11"/>
      <c r="ARA15" s="11"/>
      <c r="ARB15" s="11"/>
      <c r="ARC15" s="11"/>
      <c r="ARD15" s="11"/>
      <c r="ARE15" s="11"/>
      <c r="ARF15" s="11"/>
      <c r="ARG15" s="11"/>
      <c r="ARH15" s="11"/>
      <c r="ARI15" s="11"/>
      <c r="ARJ15" s="11"/>
      <c r="ARK15" s="11"/>
      <c r="ARL15" s="11"/>
      <c r="ARM15" s="11"/>
      <c r="ARN15" s="11"/>
      <c r="ARO15" s="11"/>
      <c r="ARP15" s="11"/>
      <c r="ARQ15" s="11"/>
      <c r="ARR15" s="11"/>
      <c r="ARS15" s="11"/>
      <c r="ART15" s="11"/>
      <c r="ARU15" s="11"/>
      <c r="ARV15" s="11"/>
      <c r="ARW15" s="11"/>
      <c r="ARX15" s="11"/>
      <c r="ARY15" s="11"/>
      <c r="ARZ15" s="11"/>
      <c r="ASA15" s="11"/>
      <c r="ASB15" s="11"/>
      <c r="ASC15" s="11"/>
      <c r="ASD15" s="11"/>
      <c r="ASE15" s="11"/>
      <c r="ASF15" s="11"/>
      <c r="ASG15" s="11"/>
      <c r="ASH15" s="11"/>
      <c r="ASI15" s="11"/>
      <c r="ASJ15" s="11"/>
      <c r="ASK15" s="11"/>
      <c r="ASL15" s="11"/>
      <c r="ASM15" s="11"/>
      <c r="ASN15" s="11"/>
      <c r="ASO15" s="11"/>
      <c r="ASP15" s="11"/>
      <c r="ASQ15" s="11"/>
      <c r="ASR15" s="11"/>
      <c r="ASS15" s="11"/>
      <c r="AST15" s="11"/>
      <c r="ASU15" s="11"/>
      <c r="ASV15" s="11"/>
      <c r="ASW15" s="11"/>
      <c r="ASX15" s="11"/>
      <c r="ASY15" s="11"/>
      <c r="ASZ15" s="11"/>
      <c r="ATA15" s="11"/>
      <c r="ATB15" s="11"/>
      <c r="ATC15" s="11"/>
      <c r="ATD15" s="11"/>
      <c r="ATE15" s="11"/>
      <c r="ATF15" s="11"/>
      <c r="ATG15" s="11"/>
      <c r="ATH15" s="11"/>
      <c r="ATI15" s="11"/>
      <c r="ATJ15" s="11"/>
      <c r="ATK15" s="11"/>
      <c r="ATL15" s="11"/>
      <c r="ATM15" s="11"/>
      <c r="ATN15" s="11"/>
      <c r="ATO15" s="11"/>
      <c r="ATP15" s="11"/>
      <c r="ATQ15" s="11"/>
      <c r="ATR15" s="11"/>
      <c r="ATS15" s="11"/>
      <c r="ATT15" s="11"/>
      <c r="ATU15" s="11"/>
      <c r="ATV15" s="11"/>
      <c r="ATW15" s="11"/>
      <c r="ATX15" s="11"/>
      <c r="ATY15" s="11"/>
      <c r="ATZ15" s="11"/>
      <c r="AUA15" s="11"/>
      <c r="AUB15" s="11"/>
      <c r="AUC15" s="11"/>
      <c r="AUD15" s="11"/>
      <c r="AUE15" s="11"/>
      <c r="AUF15" s="11"/>
      <c r="AUG15" s="11"/>
      <c r="AUH15" s="11"/>
      <c r="AUI15" s="11"/>
      <c r="AUJ15" s="11"/>
      <c r="AUK15" s="11"/>
      <c r="AUL15" s="11"/>
      <c r="AUM15" s="11"/>
      <c r="AUN15" s="11"/>
      <c r="AUO15" s="11"/>
      <c r="AUP15" s="11"/>
      <c r="AUQ15" s="11"/>
      <c r="AUR15" s="11"/>
      <c r="AUS15" s="11"/>
      <c r="AUT15" s="11"/>
      <c r="AUU15" s="11"/>
      <c r="AUV15" s="11"/>
      <c r="AUW15" s="11"/>
      <c r="AUX15" s="11"/>
      <c r="AUY15" s="11"/>
      <c r="AUZ15" s="11"/>
      <c r="AVA15" s="11"/>
      <c r="AVB15" s="11"/>
      <c r="AVC15" s="11"/>
      <c r="AVD15" s="11"/>
      <c r="AVE15" s="11"/>
      <c r="AVF15" s="11"/>
      <c r="AVG15" s="11"/>
      <c r="AVH15" s="11"/>
      <c r="AVI15" s="11"/>
      <c r="AVJ15" s="11"/>
      <c r="AVK15" s="11"/>
      <c r="AVL15" s="11"/>
      <c r="AVM15" s="11"/>
      <c r="AVN15" s="11"/>
      <c r="AVO15" s="11"/>
      <c r="AVP15" s="11"/>
      <c r="AVQ15" s="11"/>
      <c r="AVR15" s="11"/>
      <c r="AVS15" s="11"/>
      <c r="AVT15" s="11"/>
      <c r="AVU15" s="11"/>
      <c r="AVV15" s="11"/>
      <c r="AVW15" s="11"/>
      <c r="AVX15" s="11"/>
      <c r="AVY15" s="11"/>
      <c r="AVZ15" s="11"/>
      <c r="AWA15" s="11"/>
      <c r="AWB15" s="11"/>
      <c r="AWC15" s="11"/>
      <c r="AWD15" s="11"/>
      <c r="AWE15" s="11"/>
      <c r="AWF15" s="11"/>
      <c r="AWG15" s="11"/>
      <c r="AWH15" s="11"/>
      <c r="AWI15" s="11"/>
      <c r="AWJ15" s="11"/>
      <c r="AWK15" s="11"/>
      <c r="AWL15" s="11"/>
      <c r="AWM15" s="11"/>
      <c r="AWN15" s="11"/>
      <c r="AWO15" s="11"/>
      <c r="AWP15" s="11"/>
      <c r="AWQ15" s="11"/>
      <c r="AWR15" s="11"/>
      <c r="AWS15" s="11"/>
      <c r="AWT15" s="11"/>
      <c r="AWU15" s="11"/>
      <c r="AWV15" s="11"/>
      <c r="AWW15" s="11"/>
      <c r="AWX15" s="11"/>
      <c r="AWY15" s="11"/>
      <c r="AWZ15" s="11"/>
      <c r="AXA15" s="11"/>
      <c r="AXB15" s="11"/>
      <c r="AXC15" s="11"/>
      <c r="AXD15" s="11"/>
      <c r="AXE15" s="11"/>
      <c r="AXF15" s="11"/>
      <c r="AXG15" s="11"/>
      <c r="AXH15" s="11"/>
      <c r="AXI15" s="11"/>
      <c r="AXJ15" s="11"/>
      <c r="AXK15" s="11"/>
      <c r="AXL15" s="11"/>
      <c r="AXM15" s="11"/>
      <c r="AXN15" s="11"/>
      <c r="AXO15" s="11"/>
      <c r="AXP15" s="11"/>
      <c r="AXQ15" s="11"/>
      <c r="AXR15" s="11"/>
      <c r="AXS15" s="11"/>
      <c r="AXT15" s="11"/>
      <c r="AXU15" s="11"/>
      <c r="AXV15" s="11"/>
      <c r="AXW15" s="11"/>
      <c r="AXX15" s="11"/>
      <c r="AXY15" s="11"/>
      <c r="AXZ15" s="11"/>
      <c r="AYA15" s="11"/>
      <c r="AYB15" s="11"/>
      <c r="AYC15" s="11"/>
      <c r="AYD15" s="11"/>
      <c r="AYE15" s="11"/>
      <c r="AYF15" s="11"/>
      <c r="AYG15" s="11"/>
      <c r="AYH15" s="11"/>
      <c r="AYI15" s="11"/>
      <c r="AYJ15" s="11"/>
      <c r="AYK15" s="11"/>
      <c r="AYL15" s="11"/>
      <c r="AYM15" s="11"/>
      <c r="AYN15" s="11"/>
      <c r="AYO15" s="11"/>
      <c r="AYP15" s="11"/>
      <c r="AYQ15" s="11"/>
      <c r="AYR15" s="11"/>
      <c r="AYS15" s="11"/>
      <c r="AYT15" s="11"/>
      <c r="AYU15" s="11"/>
      <c r="AYV15" s="11"/>
      <c r="AYW15" s="11"/>
      <c r="AYX15" s="11"/>
      <c r="AYY15" s="11"/>
      <c r="AYZ15" s="11"/>
      <c r="AZA15" s="11"/>
      <c r="AZB15" s="11"/>
      <c r="AZC15" s="11"/>
      <c r="AZD15" s="11"/>
      <c r="AZE15" s="11"/>
      <c r="AZF15" s="11"/>
      <c r="AZG15" s="11"/>
      <c r="AZH15" s="11"/>
      <c r="AZI15" s="11"/>
      <c r="AZJ15" s="11"/>
      <c r="AZK15" s="11"/>
      <c r="AZL15" s="11"/>
      <c r="AZM15" s="11"/>
      <c r="AZN15" s="11"/>
      <c r="AZO15" s="11"/>
      <c r="AZP15" s="11"/>
      <c r="AZQ15" s="11"/>
      <c r="AZR15" s="11"/>
      <c r="AZS15" s="11"/>
      <c r="AZT15" s="11"/>
      <c r="AZU15" s="11"/>
      <c r="AZV15" s="11"/>
      <c r="AZW15" s="11"/>
      <c r="AZX15" s="11"/>
      <c r="AZY15" s="11"/>
      <c r="AZZ15" s="11"/>
      <c r="BAA15" s="11"/>
      <c r="BAB15" s="11"/>
      <c r="BAC15" s="11"/>
      <c r="BAD15" s="11"/>
      <c r="BAE15" s="11"/>
      <c r="BAF15" s="11"/>
      <c r="BAG15" s="11"/>
      <c r="BAH15" s="11"/>
      <c r="BAI15" s="11"/>
      <c r="BAJ15" s="11"/>
      <c r="BAK15" s="11"/>
      <c r="BAL15" s="11"/>
      <c r="BAM15" s="11"/>
      <c r="BAN15" s="11"/>
      <c r="BAO15" s="11"/>
      <c r="BAP15" s="11"/>
      <c r="BAQ15" s="11"/>
      <c r="BAR15" s="11"/>
      <c r="BAS15" s="11"/>
      <c r="BAT15" s="11"/>
      <c r="BAU15" s="11"/>
      <c r="BAV15" s="11"/>
      <c r="BAW15" s="11"/>
      <c r="BAX15" s="11"/>
      <c r="BAY15" s="11"/>
      <c r="BAZ15" s="11"/>
      <c r="BBA15" s="11"/>
      <c r="BBB15" s="11"/>
      <c r="BBC15" s="11"/>
      <c r="BBD15" s="11"/>
      <c r="BBE15" s="11"/>
      <c r="BBF15" s="11"/>
      <c r="BBG15" s="11"/>
      <c r="BBH15" s="11"/>
      <c r="BBI15" s="11"/>
      <c r="BBJ15" s="11"/>
      <c r="BBK15" s="11"/>
      <c r="BBL15" s="11"/>
      <c r="BBM15" s="11"/>
      <c r="BBN15" s="11"/>
      <c r="BBO15" s="11"/>
      <c r="BBP15" s="11"/>
      <c r="BBQ15" s="11"/>
      <c r="BBR15" s="11"/>
      <c r="BBS15" s="11"/>
      <c r="BBT15" s="11"/>
      <c r="BBU15" s="11"/>
      <c r="BBV15" s="11"/>
      <c r="BBW15" s="11"/>
      <c r="BBX15" s="11"/>
      <c r="BBY15" s="11"/>
      <c r="BBZ15" s="11"/>
      <c r="BCA15" s="11"/>
      <c r="BCB15" s="11"/>
      <c r="BCC15" s="11"/>
      <c r="BCD15" s="11"/>
      <c r="BCE15" s="11"/>
      <c r="BCF15" s="11"/>
      <c r="BCG15" s="11"/>
      <c r="BCH15" s="11"/>
      <c r="BCI15" s="11"/>
      <c r="BCJ15" s="11"/>
      <c r="BCK15" s="11"/>
      <c r="BCL15" s="11"/>
      <c r="BCM15" s="11"/>
      <c r="BCN15" s="11"/>
      <c r="BCO15" s="11"/>
      <c r="BCP15" s="11"/>
      <c r="BCQ15" s="11"/>
      <c r="BCR15" s="11"/>
      <c r="BCS15" s="11"/>
      <c r="BCT15" s="11"/>
      <c r="BCU15" s="11"/>
      <c r="BCV15" s="11"/>
      <c r="BCW15" s="11"/>
      <c r="BCX15" s="11"/>
      <c r="BCY15" s="11"/>
      <c r="BCZ15" s="11"/>
      <c r="BDA15" s="11"/>
      <c r="BDB15" s="11"/>
      <c r="BDC15" s="11"/>
      <c r="BDD15" s="11"/>
      <c r="BDE15" s="11"/>
      <c r="BDF15" s="11"/>
      <c r="BDG15" s="11"/>
      <c r="BDH15" s="11"/>
      <c r="BDI15" s="11"/>
      <c r="BDJ15" s="11"/>
      <c r="BDK15" s="11"/>
      <c r="BDL15" s="11"/>
      <c r="BDM15" s="11"/>
      <c r="BDN15" s="11"/>
      <c r="BDO15" s="11"/>
      <c r="BDP15" s="11"/>
      <c r="BDQ15" s="11"/>
      <c r="BDR15" s="11"/>
      <c r="BDS15" s="11"/>
      <c r="BDT15" s="11"/>
      <c r="BDU15" s="11"/>
      <c r="BDV15" s="11"/>
      <c r="BDW15" s="11"/>
      <c r="BDX15" s="11"/>
      <c r="BDY15" s="11"/>
      <c r="BDZ15" s="11"/>
      <c r="BEA15" s="11"/>
      <c r="BEB15" s="11"/>
      <c r="BEC15" s="11"/>
      <c r="BED15" s="11"/>
      <c r="BEE15" s="11"/>
      <c r="BEF15" s="11"/>
      <c r="BEG15" s="11"/>
      <c r="BEH15" s="11"/>
      <c r="BEI15" s="11"/>
      <c r="BEJ15" s="11"/>
      <c r="BEK15" s="11"/>
      <c r="BEL15" s="11"/>
      <c r="BEM15" s="11"/>
      <c r="BEN15" s="11"/>
      <c r="BEO15" s="11"/>
      <c r="BEP15" s="11"/>
      <c r="BEQ15" s="11"/>
      <c r="BER15" s="11"/>
      <c r="BES15" s="11"/>
      <c r="BET15" s="11"/>
      <c r="BEU15" s="11"/>
      <c r="BEV15" s="11"/>
      <c r="BEW15" s="11"/>
      <c r="BEX15" s="11"/>
      <c r="BEY15" s="11"/>
      <c r="BEZ15" s="11"/>
      <c r="BFA15" s="11"/>
      <c r="BFB15" s="11"/>
      <c r="BFC15" s="11"/>
      <c r="BFD15" s="11"/>
      <c r="BFE15" s="11"/>
      <c r="BFF15" s="11"/>
      <c r="BFG15" s="11"/>
      <c r="BFH15" s="11"/>
      <c r="BFI15" s="11"/>
      <c r="BFJ15" s="11"/>
      <c r="BFK15" s="11"/>
      <c r="BFL15" s="11"/>
      <c r="BFM15" s="11"/>
      <c r="BFN15" s="11"/>
      <c r="BFO15" s="11"/>
      <c r="BFP15" s="11"/>
      <c r="BFQ15" s="11"/>
      <c r="BFR15" s="11"/>
      <c r="BFS15" s="11"/>
      <c r="BFT15" s="11"/>
      <c r="BFU15" s="11"/>
      <c r="BFV15" s="11"/>
      <c r="BFW15" s="11"/>
      <c r="BFX15" s="11"/>
      <c r="BFY15" s="11"/>
      <c r="BFZ15" s="11"/>
      <c r="BGA15" s="11"/>
      <c r="BGB15" s="11"/>
      <c r="BGC15" s="11"/>
      <c r="BGD15" s="11"/>
      <c r="BGE15" s="11"/>
      <c r="BGF15" s="11"/>
      <c r="BGG15" s="11"/>
      <c r="BGH15" s="11"/>
      <c r="BGI15" s="11"/>
      <c r="BGJ15" s="11"/>
      <c r="BGK15" s="11"/>
      <c r="BGL15" s="11"/>
      <c r="BGM15" s="11"/>
      <c r="BGN15" s="11"/>
      <c r="BGO15" s="11"/>
      <c r="BGP15" s="11"/>
      <c r="BGQ15" s="11"/>
      <c r="BGR15" s="11"/>
      <c r="BGS15" s="11"/>
      <c r="BGT15" s="11"/>
      <c r="BGU15" s="11"/>
      <c r="BGV15" s="11"/>
      <c r="BGW15" s="11"/>
      <c r="BGX15" s="11"/>
      <c r="BGY15" s="11"/>
      <c r="BGZ15" s="11"/>
      <c r="BHA15" s="11"/>
      <c r="BHB15" s="11"/>
      <c r="BHC15" s="11"/>
      <c r="BHD15" s="11"/>
      <c r="BHE15" s="11"/>
      <c r="BHF15" s="11"/>
      <c r="BHG15" s="11"/>
      <c r="BHH15" s="11"/>
      <c r="BHI15" s="11"/>
      <c r="BHJ15" s="11"/>
      <c r="BHK15" s="11"/>
      <c r="BHL15" s="11"/>
      <c r="BHM15" s="11"/>
      <c r="BHN15" s="11"/>
      <c r="BHO15" s="11"/>
      <c r="BHP15" s="11"/>
      <c r="BHQ15" s="11"/>
      <c r="BHR15" s="11"/>
      <c r="BHS15" s="11"/>
      <c r="BHT15" s="11"/>
      <c r="BHU15" s="11"/>
      <c r="BHV15" s="11"/>
      <c r="BHW15" s="11"/>
      <c r="BHX15" s="11"/>
      <c r="BHY15" s="11"/>
      <c r="BHZ15" s="11"/>
      <c r="BIA15" s="11"/>
      <c r="BIB15" s="11"/>
      <c r="BIC15" s="11"/>
      <c r="BID15" s="11"/>
      <c r="BIE15" s="11"/>
      <c r="BIF15" s="11"/>
      <c r="BIG15" s="11"/>
      <c r="BIH15" s="11"/>
      <c r="BII15" s="11"/>
      <c r="BIJ15" s="11"/>
      <c r="BIK15" s="11"/>
      <c r="BIL15" s="11"/>
      <c r="BIM15" s="11"/>
      <c r="BIN15" s="11"/>
      <c r="BIO15" s="11"/>
      <c r="BIP15" s="11"/>
      <c r="BIQ15" s="11"/>
      <c r="BIR15" s="11"/>
      <c r="BIS15" s="11"/>
      <c r="BIT15" s="11"/>
      <c r="BIU15" s="11"/>
      <c r="BIV15" s="11"/>
      <c r="BIW15" s="11"/>
      <c r="BIX15" s="11"/>
      <c r="BIY15" s="11"/>
      <c r="BIZ15" s="11"/>
      <c r="BJA15" s="11"/>
      <c r="BJB15" s="11"/>
      <c r="BJC15" s="11"/>
      <c r="BJD15" s="11"/>
      <c r="BJE15" s="11"/>
      <c r="BJF15" s="11"/>
      <c r="BJG15" s="11"/>
      <c r="BJH15" s="11"/>
      <c r="BJI15" s="11"/>
      <c r="BJJ15" s="11"/>
      <c r="BJK15" s="11"/>
      <c r="BJL15" s="11"/>
      <c r="BJM15" s="11"/>
      <c r="BJN15" s="11"/>
      <c r="BJO15" s="11"/>
      <c r="BJP15" s="11"/>
      <c r="BJQ15" s="11"/>
      <c r="BJR15" s="11"/>
      <c r="BJS15" s="11"/>
      <c r="BJT15" s="11"/>
      <c r="BJU15" s="11"/>
      <c r="BJV15" s="11"/>
      <c r="BJW15" s="11"/>
      <c r="BJX15" s="11"/>
      <c r="BJY15" s="11"/>
      <c r="BJZ15" s="11"/>
      <c r="BKA15" s="11"/>
      <c r="BKB15" s="11"/>
      <c r="BKC15" s="11"/>
      <c r="BKD15" s="11"/>
      <c r="BKE15" s="11"/>
      <c r="BKF15" s="11"/>
      <c r="BKG15" s="11"/>
      <c r="BKH15" s="11"/>
      <c r="BKI15" s="11"/>
      <c r="BKJ15" s="11"/>
      <c r="BKK15" s="11"/>
      <c r="BKL15" s="11"/>
      <c r="BKM15" s="11"/>
      <c r="BKN15" s="11"/>
      <c r="BKO15" s="11"/>
      <c r="BKP15" s="11"/>
      <c r="BKQ15" s="11"/>
      <c r="BKR15" s="11"/>
      <c r="BKS15" s="11"/>
      <c r="BKT15" s="11"/>
      <c r="BKU15" s="11"/>
      <c r="BKV15" s="11"/>
      <c r="BKW15" s="11"/>
      <c r="BKX15" s="11"/>
      <c r="BKY15" s="11"/>
      <c r="BKZ15" s="11"/>
      <c r="BLA15" s="11"/>
      <c r="BLB15" s="11"/>
      <c r="BLC15" s="11"/>
      <c r="BLD15" s="11"/>
      <c r="BLE15" s="11"/>
      <c r="BLF15" s="11"/>
      <c r="BLG15" s="11"/>
      <c r="BLH15" s="11"/>
      <c r="BLI15" s="11"/>
      <c r="BLJ15" s="11"/>
      <c r="BLK15" s="11"/>
      <c r="BLL15" s="11"/>
      <c r="BLM15" s="11"/>
      <c r="BLN15" s="11"/>
      <c r="BLO15" s="11"/>
      <c r="BLP15" s="11"/>
      <c r="BLQ15" s="11"/>
      <c r="BLR15" s="11"/>
      <c r="BLS15" s="11"/>
      <c r="BLT15" s="11"/>
      <c r="BLU15" s="11"/>
      <c r="BLV15" s="11"/>
      <c r="BLW15" s="11"/>
      <c r="BLX15" s="11"/>
      <c r="BLY15" s="11"/>
      <c r="BLZ15" s="11"/>
      <c r="BMA15" s="11"/>
      <c r="BMB15" s="11"/>
      <c r="BMC15" s="11"/>
      <c r="BMD15" s="11"/>
      <c r="BME15" s="11"/>
      <c r="BMF15" s="11"/>
      <c r="BMG15" s="11"/>
      <c r="BMH15" s="11"/>
      <c r="BMI15" s="11"/>
      <c r="BMJ15" s="11"/>
      <c r="BMK15" s="11"/>
      <c r="BML15" s="11"/>
      <c r="BMM15" s="11"/>
      <c r="BMN15" s="11"/>
      <c r="BMO15" s="11"/>
      <c r="BMP15" s="11"/>
      <c r="BMQ15" s="11"/>
      <c r="BMR15" s="11"/>
      <c r="BMS15" s="11"/>
      <c r="BMT15" s="11"/>
      <c r="BMU15" s="11"/>
      <c r="BMV15" s="11"/>
      <c r="BMW15" s="11"/>
      <c r="BMX15" s="11"/>
      <c r="BMY15" s="11"/>
      <c r="BMZ15" s="11"/>
      <c r="BNA15" s="11"/>
      <c r="BNB15" s="11"/>
      <c r="BNC15" s="11"/>
      <c r="BND15" s="11"/>
      <c r="BNE15" s="11"/>
      <c r="BNF15" s="11"/>
      <c r="BNG15" s="11"/>
      <c r="BNH15" s="11"/>
      <c r="BNI15" s="11"/>
      <c r="BNJ15" s="11"/>
      <c r="BNK15" s="11"/>
      <c r="BNL15" s="11"/>
      <c r="BNM15" s="11"/>
      <c r="BNN15" s="11"/>
      <c r="BNO15" s="11"/>
      <c r="BNP15" s="11"/>
      <c r="BNQ15" s="11"/>
      <c r="BNR15" s="11"/>
      <c r="BNS15" s="11"/>
      <c r="BNT15" s="11"/>
      <c r="BNU15" s="11"/>
      <c r="BNV15" s="11"/>
      <c r="BNW15" s="11"/>
      <c r="BNX15" s="11"/>
      <c r="BNY15" s="11"/>
      <c r="BNZ15" s="11"/>
      <c r="BOA15" s="11"/>
      <c r="BOB15" s="11"/>
      <c r="BOC15" s="11"/>
      <c r="BOD15" s="11"/>
      <c r="BOE15" s="11"/>
      <c r="BOF15" s="11"/>
      <c r="BOG15" s="11"/>
      <c r="BOH15" s="11"/>
      <c r="BOI15" s="11"/>
      <c r="BOJ15" s="11"/>
      <c r="BOK15" s="11"/>
      <c r="BOL15" s="11"/>
      <c r="BOM15" s="11"/>
      <c r="BON15" s="11"/>
      <c r="BOO15" s="11"/>
      <c r="BOP15" s="11"/>
      <c r="BOQ15" s="11"/>
      <c r="BOR15" s="11"/>
      <c r="BOS15" s="11"/>
      <c r="BOT15" s="11"/>
      <c r="BOU15" s="11"/>
      <c r="BOV15" s="11"/>
      <c r="BOW15" s="11"/>
      <c r="BOX15" s="11"/>
      <c r="BOY15" s="11"/>
      <c r="BOZ15" s="11"/>
      <c r="BPA15" s="11"/>
      <c r="BPB15" s="11"/>
      <c r="BPC15" s="11"/>
      <c r="BPD15" s="11"/>
      <c r="BPE15" s="11"/>
      <c r="BPF15" s="11"/>
      <c r="BPG15" s="11"/>
      <c r="BPH15" s="11"/>
      <c r="BPI15" s="11"/>
      <c r="BPJ15" s="11"/>
      <c r="BPK15" s="11"/>
      <c r="BPL15" s="11"/>
      <c r="BPM15" s="11"/>
      <c r="BPN15" s="11"/>
      <c r="BPO15" s="11"/>
      <c r="BPP15" s="11"/>
      <c r="BPQ15" s="11"/>
      <c r="BPR15" s="11"/>
      <c r="BPS15" s="11"/>
      <c r="BPT15" s="11"/>
      <c r="BPU15" s="11"/>
      <c r="BPV15" s="11"/>
      <c r="BPW15" s="11"/>
      <c r="BPX15" s="11"/>
      <c r="BPY15" s="11"/>
      <c r="BPZ15" s="11"/>
      <c r="BQA15" s="11"/>
      <c r="BQB15" s="11"/>
      <c r="BQC15" s="11"/>
      <c r="BQD15" s="11"/>
      <c r="BQE15" s="11"/>
      <c r="BQF15" s="11"/>
      <c r="BQG15" s="11"/>
      <c r="BQH15" s="11"/>
      <c r="BQI15" s="11"/>
      <c r="BQJ15" s="11"/>
      <c r="BQK15" s="11"/>
      <c r="BQL15" s="11"/>
      <c r="BQM15" s="11"/>
      <c r="BQN15" s="11"/>
      <c r="BQO15" s="11"/>
      <c r="BQP15" s="11"/>
      <c r="BQQ15" s="11"/>
      <c r="BQR15" s="11"/>
      <c r="BQS15" s="11"/>
      <c r="BQT15" s="11"/>
      <c r="BQU15" s="11"/>
      <c r="BQV15" s="11"/>
      <c r="BQW15" s="11"/>
      <c r="BQX15" s="11"/>
      <c r="BQY15" s="11"/>
      <c r="BQZ15" s="11"/>
      <c r="BRA15" s="11"/>
      <c r="BRB15" s="11"/>
      <c r="BRC15" s="11"/>
      <c r="BRD15" s="11"/>
      <c r="BRE15" s="11"/>
      <c r="BRF15" s="11"/>
      <c r="BRG15" s="11"/>
      <c r="BRH15" s="11"/>
      <c r="BRI15" s="11"/>
      <c r="BRJ15" s="11"/>
      <c r="BRK15" s="11"/>
      <c r="BRL15" s="11"/>
      <c r="BRM15" s="11"/>
      <c r="BRN15" s="11"/>
      <c r="BRO15" s="11"/>
      <c r="BRP15" s="11"/>
      <c r="BRQ15" s="11"/>
      <c r="BRR15" s="11"/>
      <c r="BRS15" s="11"/>
      <c r="BRT15" s="11"/>
      <c r="BRU15" s="11"/>
      <c r="BRV15" s="11"/>
      <c r="BRW15" s="11"/>
      <c r="BRX15" s="11"/>
      <c r="BRY15" s="11"/>
      <c r="BRZ15" s="11"/>
      <c r="BSA15" s="11"/>
      <c r="BSB15" s="11"/>
      <c r="BSC15" s="11"/>
      <c r="BSD15" s="11"/>
      <c r="BSE15" s="11"/>
      <c r="BSF15" s="11"/>
      <c r="BSG15" s="11"/>
      <c r="BSH15" s="11"/>
      <c r="BSI15" s="11"/>
      <c r="BSJ15" s="11"/>
      <c r="BSK15" s="11"/>
      <c r="BSL15" s="11"/>
      <c r="BSM15" s="11"/>
      <c r="BSN15" s="11"/>
      <c r="BSO15" s="11"/>
      <c r="BSP15" s="11"/>
      <c r="BSQ15" s="11"/>
      <c r="BSR15" s="11"/>
      <c r="BSS15" s="11"/>
      <c r="BST15" s="11"/>
      <c r="BSU15" s="11"/>
      <c r="BSV15" s="11"/>
      <c r="BSW15" s="11"/>
      <c r="BSX15" s="11"/>
      <c r="BSY15" s="11"/>
      <c r="BSZ15" s="11"/>
      <c r="BTA15" s="11"/>
      <c r="BTB15" s="11"/>
      <c r="BTC15" s="11"/>
      <c r="BTD15" s="11"/>
      <c r="BTE15" s="11"/>
      <c r="BTF15" s="11"/>
      <c r="BTG15" s="11"/>
      <c r="BTH15" s="11"/>
      <c r="BTI15" s="11"/>
      <c r="BTJ15" s="11"/>
      <c r="BTK15" s="11"/>
      <c r="BTL15" s="11"/>
      <c r="BTM15" s="11"/>
      <c r="BTN15" s="11"/>
      <c r="BTO15" s="11"/>
      <c r="BTP15" s="11"/>
      <c r="BTQ15" s="11"/>
      <c r="BTR15" s="11"/>
      <c r="BTS15" s="11"/>
      <c r="BTT15" s="11"/>
      <c r="BTU15" s="11"/>
      <c r="BTV15" s="11"/>
      <c r="BTW15" s="11"/>
      <c r="BTX15" s="11"/>
      <c r="BTY15" s="11"/>
      <c r="BTZ15" s="11"/>
      <c r="BUA15" s="11"/>
      <c r="BUB15" s="11"/>
      <c r="BUC15" s="11"/>
      <c r="BUD15" s="11"/>
      <c r="BUE15" s="11"/>
      <c r="BUF15" s="11"/>
      <c r="BUG15" s="11"/>
      <c r="BUH15" s="11"/>
      <c r="BUI15" s="11"/>
      <c r="BUJ15" s="11"/>
      <c r="BUK15" s="11"/>
      <c r="BUL15" s="11"/>
      <c r="BUM15" s="11"/>
      <c r="BUN15" s="11"/>
      <c r="BUO15" s="11"/>
      <c r="BUP15" s="11"/>
      <c r="BUQ15" s="11"/>
      <c r="BUR15" s="11"/>
      <c r="BUS15" s="11"/>
      <c r="BUT15" s="11"/>
      <c r="BUU15" s="11"/>
      <c r="BUV15" s="11"/>
      <c r="BUW15" s="11"/>
      <c r="BUX15" s="11"/>
      <c r="BUY15" s="11"/>
      <c r="BUZ15" s="11"/>
      <c r="BVA15" s="11"/>
      <c r="BVB15" s="11"/>
      <c r="BVC15" s="11"/>
      <c r="BVD15" s="11"/>
      <c r="BVE15" s="11"/>
      <c r="BVF15" s="11"/>
      <c r="BVG15" s="11"/>
      <c r="BVH15" s="11"/>
      <c r="BVI15" s="11"/>
      <c r="BVJ15" s="11"/>
      <c r="BVK15" s="11"/>
      <c r="BVL15" s="11"/>
      <c r="BVM15" s="11"/>
      <c r="BVN15" s="11"/>
      <c r="BVO15" s="11"/>
      <c r="BVP15" s="11"/>
      <c r="BVQ15" s="11"/>
      <c r="BVR15" s="11"/>
      <c r="BVS15" s="11"/>
      <c r="BVT15" s="11"/>
      <c r="BVU15" s="11"/>
      <c r="BVV15" s="11"/>
      <c r="BVW15" s="11"/>
      <c r="BVX15" s="11"/>
      <c r="BVY15" s="11"/>
      <c r="BVZ15" s="11"/>
      <c r="BWA15" s="11"/>
      <c r="BWB15" s="11"/>
      <c r="BWC15" s="11"/>
      <c r="BWD15" s="11"/>
      <c r="BWE15" s="11"/>
      <c r="BWF15" s="11"/>
      <c r="BWG15" s="11"/>
      <c r="BWH15" s="11"/>
      <c r="BWI15" s="11"/>
      <c r="BWJ15" s="11"/>
      <c r="BWK15" s="11"/>
      <c r="BWL15" s="11"/>
      <c r="BWM15" s="11"/>
      <c r="BWN15" s="11"/>
      <c r="BWO15" s="11"/>
      <c r="BWP15" s="11"/>
      <c r="BWQ15" s="11"/>
      <c r="BWR15" s="11"/>
      <c r="BWS15" s="11"/>
      <c r="BWT15" s="11"/>
      <c r="BWU15" s="11"/>
      <c r="BWV15" s="11"/>
      <c r="BWW15" s="11"/>
      <c r="BWX15" s="11"/>
      <c r="BWY15" s="11"/>
      <c r="BWZ15" s="11"/>
      <c r="BXA15" s="11"/>
      <c r="BXB15" s="11"/>
      <c r="BXC15" s="11"/>
      <c r="BXD15" s="11"/>
      <c r="BXE15" s="11"/>
      <c r="BXF15" s="11"/>
      <c r="BXG15" s="11"/>
      <c r="BXH15" s="11"/>
      <c r="BXI15" s="11"/>
      <c r="BXJ15" s="11"/>
      <c r="BXK15" s="11"/>
      <c r="BXL15" s="11"/>
      <c r="BXM15" s="11"/>
      <c r="BXN15" s="11"/>
      <c r="BXO15" s="11"/>
      <c r="BXP15" s="11"/>
      <c r="BXQ15" s="11"/>
      <c r="BXR15" s="11"/>
      <c r="BXS15" s="11"/>
      <c r="BXT15" s="11"/>
      <c r="BXU15" s="11"/>
      <c r="BXV15" s="11"/>
      <c r="BXW15" s="11"/>
      <c r="BXX15" s="11"/>
      <c r="BXY15" s="11"/>
      <c r="BXZ15" s="11"/>
      <c r="BYA15" s="11"/>
      <c r="BYB15" s="11"/>
      <c r="BYC15" s="11"/>
      <c r="BYD15" s="11"/>
      <c r="BYE15" s="11"/>
      <c r="BYF15" s="11"/>
      <c r="BYG15" s="11"/>
      <c r="BYH15" s="11"/>
      <c r="BYI15" s="11"/>
      <c r="BYJ15" s="11"/>
      <c r="BYK15" s="11"/>
      <c r="BYL15" s="11"/>
      <c r="BYM15" s="11"/>
      <c r="BYN15" s="11"/>
      <c r="BYO15" s="11"/>
      <c r="BYP15" s="11"/>
      <c r="BYQ15" s="11"/>
      <c r="BYR15" s="11"/>
      <c r="BYS15" s="11"/>
      <c r="BYT15" s="11"/>
      <c r="BYU15" s="11"/>
      <c r="BYV15" s="11"/>
      <c r="BYW15" s="11"/>
      <c r="BYX15" s="11"/>
      <c r="BYY15" s="11"/>
      <c r="BYZ15" s="11"/>
      <c r="BZA15" s="11"/>
      <c r="BZB15" s="11"/>
      <c r="BZC15" s="11"/>
      <c r="BZD15" s="11"/>
      <c r="BZE15" s="11"/>
      <c r="BZF15" s="11"/>
      <c r="BZG15" s="11"/>
      <c r="BZH15" s="11"/>
      <c r="BZI15" s="11"/>
      <c r="BZJ15" s="11"/>
      <c r="BZK15" s="11"/>
      <c r="BZL15" s="11"/>
      <c r="BZM15" s="11"/>
      <c r="BZN15" s="11"/>
      <c r="BZO15" s="11"/>
      <c r="BZP15" s="11"/>
      <c r="BZQ15" s="11"/>
      <c r="BZR15" s="11"/>
      <c r="BZS15" s="11"/>
      <c r="BZT15" s="11"/>
      <c r="BZU15" s="11"/>
      <c r="BZV15" s="11"/>
      <c r="BZW15" s="11"/>
      <c r="BZX15" s="11"/>
      <c r="BZY15" s="11"/>
      <c r="BZZ15" s="11"/>
      <c r="CAA15" s="11"/>
      <c r="CAB15" s="11"/>
      <c r="CAC15" s="11"/>
      <c r="CAD15" s="11"/>
      <c r="CAE15" s="11"/>
      <c r="CAF15" s="11"/>
      <c r="CAG15" s="11"/>
      <c r="CAH15" s="11"/>
      <c r="CAI15" s="11"/>
      <c r="CAJ15" s="11"/>
      <c r="CAK15" s="11"/>
      <c r="CAL15" s="11"/>
      <c r="CAM15" s="11"/>
      <c r="CAN15" s="11"/>
      <c r="CAO15" s="11"/>
      <c r="CAP15" s="11"/>
      <c r="CAQ15" s="11"/>
      <c r="CAR15" s="11"/>
      <c r="CAS15" s="11"/>
      <c r="CAT15" s="11"/>
      <c r="CAU15" s="11"/>
      <c r="CAV15" s="11"/>
      <c r="CAW15" s="11"/>
      <c r="CAX15" s="11"/>
      <c r="CAY15" s="11"/>
      <c r="CAZ15" s="11"/>
      <c r="CBA15" s="11"/>
      <c r="CBB15" s="11"/>
      <c r="CBC15" s="11"/>
      <c r="CBD15" s="11"/>
      <c r="CBE15" s="11"/>
      <c r="CBF15" s="11"/>
      <c r="CBG15" s="11"/>
      <c r="CBH15" s="11"/>
      <c r="CBI15" s="11"/>
      <c r="CBJ15" s="11"/>
      <c r="CBK15" s="11"/>
      <c r="CBL15" s="11"/>
      <c r="CBM15" s="11"/>
      <c r="CBN15" s="11"/>
      <c r="CBO15" s="11"/>
      <c r="CBP15" s="11"/>
      <c r="CBQ15" s="11"/>
      <c r="CBR15" s="11"/>
      <c r="CBS15" s="11"/>
      <c r="CBT15" s="11"/>
      <c r="CBU15" s="11"/>
      <c r="CBV15" s="11"/>
      <c r="CBW15" s="11"/>
      <c r="CBX15" s="11"/>
      <c r="CBY15" s="11"/>
      <c r="CBZ15" s="11"/>
      <c r="CCA15" s="11"/>
      <c r="CCB15" s="11"/>
      <c r="CCC15" s="11"/>
      <c r="CCD15" s="11"/>
      <c r="CCE15" s="11"/>
      <c r="CCF15" s="11"/>
      <c r="CCG15" s="11"/>
      <c r="CCH15" s="11"/>
      <c r="CCI15" s="11"/>
      <c r="CCJ15" s="11"/>
      <c r="CCK15" s="11"/>
      <c r="CCL15" s="11"/>
      <c r="CCM15" s="11"/>
      <c r="CCN15" s="11"/>
      <c r="CCO15" s="11"/>
      <c r="CCP15" s="11"/>
      <c r="CCQ15" s="11"/>
      <c r="CCR15" s="11"/>
      <c r="CCS15" s="11"/>
      <c r="CCT15" s="11"/>
      <c r="CCU15" s="11"/>
      <c r="CCV15" s="11"/>
      <c r="CCW15" s="11"/>
      <c r="CCX15" s="11"/>
      <c r="CCY15" s="11"/>
      <c r="CCZ15" s="11"/>
      <c r="CDA15" s="11"/>
      <c r="CDB15" s="11"/>
      <c r="CDC15" s="11"/>
      <c r="CDD15" s="11"/>
      <c r="CDE15" s="11"/>
      <c r="CDF15" s="11"/>
      <c r="CDG15" s="11"/>
      <c r="CDH15" s="11"/>
      <c r="CDI15" s="11"/>
      <c r="CDJ15" s="11"/>
      <c r="CDK15" s="11"/>
      <c r="CDL15" s="11"/>
      <c r="CDM15" s="11"/>
      <c r="CDN15" s="11"/>
      <c r="CDO15" s="11"/>
      <c r="CDP15" s="11"/>
      <c r="CDQ15" s="11"/>
      <c r="CDR15" s="11"/>
      <c r="CDS15" s="11"/>
      <c r="CDT15" s="11"/>
      <c r="CDU15" s="11"/>
      <c r="CDV15" s="11"/>
      <c r="CDW15" s="11"/>
      <c r="CDX15" s="11"/>
      <c r="CDY15" s="11"/>
      <c r="CDZ15" s="11"/>
      <c r="CEA15" s="11"/>
      <c r="CEB15" s="11"/>
      <c r="CEC15" s="11"/>
      <c r="CED15" s="11"/>
      <c r="CEE15" s="11"/>
      <c r="CEF15" s="11"/>
      <c r="CEG15" s="11"/>
      <c r="CEH15" s="11"/>
      <c r="CEI15" s="11"/>
      <c r="CEJ15" s="11"/>
      <c r="CEK15" s="11"/>
      <c r="CEL15" s="11"/>
      <c r="CEM15" s="11"/>
      <c r="CEN15" s="11"/>
      <c r="CEO15" s="11"/>
      <c r="CEP15" s="11"/>
      <c r="CEQ15" s="11"/>
      <c r="CER15" s="11"/>
      <c r="CES15" s="11"/>
      <c r="CET15" s="11"/>
      <c r="CEU15" s="11"/>
      <c r="CEV15" s="11"/>
      <c r="CEW15" s="11"/>
      <c r="CEX15" s="11"/>
      <c r="CEY15" s="11"/>
      <c r="CEZ15" s="11"/>
      <c r="CFA15" s="11"/>
      <c r="CFB15" s="11"/>
      <c r="CFC15" s="11"/>
      <c r="CFD15" s="11"/>
      <c r="CFE15" s="11"/>
      <c r="CFF15" s="11"/>
      <c r="CFG15" s="11"/>
      <c r="CFH15" s="11"/>
      <c r="CFI15" s="11"/>
      <c r="CFJ15" s="11"/>
      <c r="CFK15" s="11"/>
      <c r="CFL15" s="11"/>
      <c r="CFM15" s="11"/>
      <c r="CFN15" s="11"/>
      <c r="CFO15" s="11"/>
      <c r="CFP15" s="11"/>
      <c r="CFQ15" s="11"/>
      <c r="CFR15" s="11"/>
      <c r="CFS15" s="11"/>
      <c r="CFT15" s="11"/>
      <c r="CFU15" s="11"/>
      <c r="CFV15" s="11"/>
      <c r="CFW15" s="11"/>
      <c r="CFX15" s="11"/>
      <c r="CFY15" s="11"/>
      <c r="CFZ15" s="11"/>
      <c r="CGA15" s="11"/>
      <c r="CGB15" s="11"/>
      <c r="CGC15" s="11"/>
      <c r="CGD15" s="11"/>
      <c r="CGE15" s="11"/>
      <c r="CGF15" s="11"/>
      <c r="CGG15" s="11"/>
      <c r="CGH15" s="11"/>
      <c r="CGI15" s="11"/>
      <c r="CGJ15" s="11"/>
      <c r="CGK15" s="11"/>
      <c r="CGL15" s="11"/>
      <c r="CGM15" s="11"/>
      <c r="CGN15" s="11"/>
      <c r="CGO15" s="11"/>
      <c r="CGP15" s="11"/>
      <c r="CGQ15" s="11"/>
      <c r="CGR15" s="11"/>
      <c r="CGS15" s="11"/>
      <c r="CGT15" s="11"/>
      <c r="CGU15" s="11"/>
      <c r="CGV15" s="11"/>
      <c r="CGW15" s="11"/>
      <c r="CGX15" s="11"/>
      <c r="CGY15" s="11"/>
      <c r="CGZ15" s="11"/>
      <c r="CHA15" s="11"/>
      <c r="CHB15" s="11"/>
      <c r="CHC15" s="11"/>
      <c r="CHD15" s="11"/>
      <c r="CHE15" s="11"/>
      <c r="CHF15" s="11"/>
      <c r="CHG15" s="11"/>
      <c r="CHH15" s="11"/>
      <c r="CHI15" s="11"/>
      <c r="CHJ15" s="11"/>
      <c r="CHK15" s="11"/>
      <c r="CHL15" s="11"/>
      <c r="CHM15" s="11"/>
      <c r="CHN15" s="11"/>
      <c r="CHO15" s="11"/>
      <c r="CHP15" s="11"/>
      <c r="CHQ15" s="11"/>
      <c r="CHR15" s="11"/>
      <c r="CHS15" s="11"/>
      <c r="CHT15" s="11"/>
      <c r="CHU15" s="11"/>
      <c r="CHV15" s="11"/>
      <c r="CHW15" s="11"/>
      <c r="CHX15" s="11"/>
      <c r="CHY15" s="11"/>
      <c r="CHZ15" s="11"/>
      <c r="CIA15" s="11"/>
      <c r="CIB15" s="11"/>
      <c r="CIC15" s="11"/>
      <c r="CID15" s="11"/>
      <c r="CIE15" s="11"/>
      <c r="CIF15" s="11"/>
      <c r="CIG15" s="11"/>
      <c r="CIH15" s="11"/>
      <c r="CII15" s="11"/>
      <c r="CIJ15" s="11"/>
      <c r="CIK15" s="11"/>
      <c r="CIL15" s="11"/>
      <c r="CIM15" s="11"/>
      <c r="CIN15" s="11"/>
      <c r="CIO15" s="11"/>
      <c r="CIP15" s="11"/>
      <c r="CIQ15" s="11"/>
      <c r="CIR15" s="11"/>
      <c r="CIS15" s="11"/>
      <c r="CIT15" s="11"/>
      <c r="CIU15" s="11"/>
      <c r="CIV15" s="11"/>
      <c r="CIW15" s="11"/>
      <c r="CIX15" s="11"/>
      <c r="CIY15" s="11"/>
      <c r="CIZ15" s="11"/>
      <c r="CJA15" s="11"/>
      <c r="CJB15" s="11"/>
      <c r="CJC15" s="11"/>
      <c r="CJD15" s="11"/>
      <c r="CJE15" s="11"/>
      <c r="CJF15" s="11"/>
      <c r="CJG15" s="11"/>
      <c r="CJH15" s="11"/>
      <c r="CJI15" s="11"/>
      <c r="CJJ15" s="11"/>
      <c r="CJK15" s="11"/>
      <c r="CJL15" s="11"/>
      <c r="CJM15" s="11"/>
      <c r="CJN15" s="11"/>
      <c r="CJO15" s="11"/>
      <c r="CJP15" s="11"/>
      <c r="CJQ15" s="11"/>
      <c r="CJR15" s="11"/>
      <c r="CJS15" s="11"/>
      <c r="CJT15" s="11"/>
      <c r="CJU15" s="11"/>
      <c r="CJV15" s="11"/>
      <c r="CJW15" s="11"/>
      <c r="CJX15" s="11"/>
      <c r="CJY15" s="11"/>
      <c r="CJZ15" s="11"/>
      <c r="CKA15" s="11"/>
      <c r="CKB15" s="11"/>
      <c r="CKC15" s="11"/>
      <c r="CKD15" s="11"/>
      <c r="CKE15" s="11"/>
      <c r="CKF15" s="11"/>
      <c r="CKG15" s="11"/>
      <c r="CKH15" s="11"/>
      <c r="CKI15" s="11"/>
      <c r="CKJ15" s="11"/>
      <c r="CKK15" s="11"/>
      <c r="CKL15" s="11"/>
      <c r="CKM15" s="11"/>
      <c r="CKN15" s="11"/>
      <c r="CKO15" s="11"/>
      <c r="CKP15" s="11"/>
      <c r="CKQ15" s="11"/>
      <c r="CKR15" s="11"/>
      <c r="CKS15" s="11"/>
      <c r="CKT15" s="11"/>
      <c r="CKU15" s="11"/>
      <c r="CKV15" s="11"/>
      <c r="CKW15" s="11"/>
      <c r="CKX15" s="11"/>
      <c r="CKY15" s="11"/>
      <c r="CKZ15" s="11"/>
      <c r="CLA15" s="11"/>
      <c r="CLB15" s="11"/>
      <c r="CLC15" s="11"/>
      <c r="CLD15" s="11"/>
      <c r="CLE15" s="11"/>
      <c r="CLF15" s="11"/>
      <c r="CLG15" s="11"/>
      <c r="CLH15" s="11"/>
      <c r="CLI15" s="11"/>
      <c r="CLJ15" s="11"/>
      <c r="CLK15" s="11"/>
      <c r="CLL15" s="11"/>
      <c r="CLM15" s="11"/>
      <c r="CLN15" s="11"/>
      <c r="CLO15" s="11"/>
      <c r="CLP15" s="11"/>
      <c r="CLQ15" s="11"/>
      <c r="CLR15" s="11"/>
      <c r="CLS15" s="11"/>
      <c r="CLT15" s="11"/>
      <c r="CLU15" s="11"/>
      <c r="CLV15" s="11"/>
      <c r="CLW15" s="11"/>
      <c r="CLX15" s="11"/>
      <c r="CLY15" s="11"/>
      <c r="CLZ15" s="11"/>
      <c r="CMA15" s="11"/>
      <c r="CMB15" s="11"/>
      <c r="CMC15" s="11"/>
      <c r="CMD15" s="11"/>
      <c r="CME15" s="11"/>
      <c r="CMF15" s="11"/>
      <c r="CMG15" s="11"/>
      <c r="CMH15" s="11"/>
      <c r="CMI15" s="11"/>
      <c r="CMJ15" s="11"/>
      <c r="CMK15" s="11"/>
      <c r="CML15" s="11"/>
      <c r="CMM15" s="11"/>
      <c r="CMN15" s="11"/>
      <c r="CMO15" s="11"/>
      <c r="CMP15" s="11"/>
      <c r="CMQ15" s="11"/>
      <c r="CMR15" s="11"/>
      <c r="CMS15" s="11"/>
      <c r="CMT15" s="11"/>
      <c r="CMU15" s="11"/>
      <c r="CMV15" s="11"/>
      <c r="CMW15" s="11"/>
      <c r="CMX15" s="11"/>
      <c r="CMY15" s="11"/>
      <c r="CMZ15" s="11"/>
      <c r="CNA15" s="11"/>
      <c r="CNB15" s="11"/>
      <c r="CNC15" s="11"/>
      <c r="CND15" s="11"/>
      <c r="CNE15" s="11"/>
      <c r="CNF15" s="11"/>
      <c r="CNG15" s="11"/>
      <c r="CNH15" s="11"/>
      <c r="CNI15" s="11"/>
      <c r="CNJ15" s="11"/>
      <c r="CNK15" s="11"/>
      <c r="CNL15" s="11"/>
      <c r="CNM15" s="11"/>
      <c r="CNN15" s="11"/>
      <c r="CNO15" s="11"/>
      <c r="CNP15" s="11"/>
      <c r="CNQ15" s="11"/>
      <c r="CNR15" s="11"/>
      <c r="CNS15" s="11"/>
      <c r="CNT15" s="11"/>
      <c r="CNU15" s="11"/>
      <c r="CNV15" s="11"/>
      <c r="CNW15" s="11"/>
      <c r="CNX15" s="11"/>
      <c r="CNY15" s="11"/>
      <c r="CNZ15" s="11"/>
      <c r="COA15" s="11"/>
      <c r="COB15" s="11"/>
      <c r="COC15" s="11"/>
      <c r="COD15" s="11"/>
      <c r="COE15" s="11"/>
      <c r="COF15" s="11"/>
      <c r="COG15" s="11"/>
      <c r="COH15" s="11"/>
      <c r="COI15" s="11"/>
      <c r="COJ15" s="11"/>
      <c r="COK15" s="11"/>
      <c r="COL15" s="11"/>
      <c r="COM15" s="11"/>
      <c r="CON15" s="11"/>
      <c r="COO15" s="11"/>
      <c r="COP15" s="11"/>
      <c r="COQ15" s="11"/>
      <c r="COR15" s="11"/>
      <c r="COS15" s="11"/>
      <c r="COT15" s="11"/>
      <c r="COU15" s="11"/>
      <c r="COV15" s="11"/>
      <c r="COW15" s="11"/>
      <c r="COX15" s="11"/>
      <c r="COY15" s="11"/>
      <c r="COZ15" s="11"/>
      <c r="CPA15" s="11"/>
      <c r="CPB15" s="11"/>
      <c r="CPC15" s="11"/>
      <c r="CPD15" s="11"/>
      <c r="CPE15" s="11"/>
      <c r="CPF15" s="11"/>
      <c r="CPG15" s="11"/>
      <c r="CPH15" s="11"/>
      <c r="CPI15" s="11"/>
      <c r="CPJ15" s="11"/>
      <c r="CPK15" s="11"/>
      <c r="CPL15" s="11"/>
      <c r="CPM15" s="11"/>
      <c r="CPN15" s="11"/>
      <c r="CPO15" s="11"/>
      <c r="CPP15" s="11"/>
      <c r="CPQ15" s="11"/>
      <c r="CPR15" s="11"/>
      <c r="CPS15" s="11"/>
      <c r="CPT15" s="11"/>
      <c r="CPU15" s="11"/>
      <c r="CPV15" s="11"/>
      <c r="CPW15" s="11"/>
      <c r="CPX15" s="11"/>
      <c r="CPY15" s="11"/>
      <c r="CPZ15" s="11"/>
      <c r="CQA15" s="11"/>
      <c r="CQB15" s="11"/>
      <c r="CQC15" s="11"/>
      <c r="CQD15" s="11"/>
      <c r="CQE15" s="11"/>
      <c r="CQF15" s="11"/>
      <c r="CQG15" s="11"/>
      <c r="CQH15" s="11"/>
      <c r="CQI15" s="11"/>
      <c r="CQJ15" s="11"/>
      <c r="CQK15" s="11"/>
      <c r="CQL15" s="11"/>
      <c r="CQM15" s="11"/>
      <c r="CQN15" s="11"/>
      <c r="CQO15" s="11"/>
      <c r="CQP15" s="11"/>
      <c r="CQQ15" s="11"/>
      <c r="CQR15" s="11"/>
      <c r="CQS15" s="11"/>
      <c r="CQT15" s="11"/>
      <c r="CQU15" s="11"/>
      <c r="CQV15" s="11"/>
      <c r="CQW15" s="11"/>
      <c r="CQX15" s="11"/>
      <c r="CQY15" s="11"/>
      <c r="CQZ15" s="11"/>
      <c r="CRA15" s="11"/>
      <c r="CRB15" s="11"/>
      <c r="CRC15" s="11"/>
      <c r="CRD15" s="11"/>
      <c r="CRE15" s="11"/>
      <c r="CRF15" s="11"/>
      <c r="CRG15" s="11"/>
      <c r="CRH15" s="11"/>
      <c r="CRI15" s="11"/>
      <c r="CRJ15" s="11"/>
      <c r="CRK15" s="11"/>
      <c r="CRL15" s="11"/>
      <c r="CRM15" s="11"/>
      <c r="CRN15" s="11"/>
      <c r="CRO15" s="11"/>
      <c r="CRP15" s="11"/>
      <c r="CRQ15" s="11"/>
      <c r="CRR15" s="11"/>
      <c r="CRS15" s="11"/>
      <c r="CRT15" s="11"/>
      <c r="CRU15" s="11"/>
      <c r="CRV15" s="11"/>
      <c r="CRW15" s="11"/>
      <c r="CRX15" s="11"/>
      <c r="CRY15" s="11"/>
      <c r="CRZ15" s="11"/>
      <c r="CSA15" s="11"/>
      <c r="CSB15" s="11"/>
      <c r="CSC15" s="11"/>
      <c r="CSD15" s="11"/>
      <c r="CSE15" s="11"/>
      <c r="CSF15" s="11"/>
      <c r="CSG15" s="11"/>
      <c r="CSH15" s="11"/>
      <c r="CSI15" s="11"/>
      <c r="CSJ15" s="11"/>
      <c r="CSK15" s="11"/>
      <c r="CSL15" s="11"/>
      <c r="CSM15" s="11"/>
      <c r="CSN15" s="11"/>
      <c r="CSO15" s="11"/>
      <c r="CSP15" s="11"/>
      <c r="CSQ15" s="11"/>
      <c r="CSR15" s="11"/>
      <c r="CSS15" s="11"/>
      <c r="CST15" s="11"/>
      <c r="CSU15" s="11"/>
      <c r="CSV15" s="11"/>
      <c r="CSW15" s="11"/>
      <c r="CSX15" s="11"/>
      <c r="CSY15" s="11"/>
      <c r="CSZ15" s="11"/>
      <c r="CTA15" s="11"/>
      <c r="CTB15" s="11"/>
      <c r="CTC15" s="11"/>
      <c r="CTD15" s="11"/>
      <c r="CTE15" s="11"/>
      <c r="CTF15" s="11"/>
      <c r="CTG15" s="11"/>
      <c r="CTH15" s="11"/>
      <c r="CTI15" s="11"/>
      <c r="CTJ15" s="11"/>
      <c r="CTK15" s="11"/>
      <c r="CTL15" s="11"/>
      <c r="CTM15" s="11"/>
      <c r="CTN15" s="11"/>
      <c r="CTO15" s="11"/>
      <c r="CTP15" s="11"/>
      <c r="CTQ15" s="11"/>
      <c r="CTR15" s="11"/>
      <c r="CTS15" s="11"/>
      <c r="CTT15" s="11"/>
      <c r="CTU15" s="11"/>
      <c r="CTV15" s="11"/>
      <c r="CTW15" s="11"/>
      <c r="CTX15" s="11"/>
      <c r="CTY15" s="11"/>
      <c r="CTZ15" s="11"/>
      <c r="CUA15" s="11"/>
      <c r="CUB15" s="11"/>
      <c r="CUC15" s="11"/>
      <c r="CUD15" s="11"/>
      <c r="CUE15" s="11"/>
      <c r="CUF15" s="11"/>
      <c r="CUG15" s="11"/>
      <c r="CUH15" s="11"/>
      <c r="CUI15" s="11"/>
      <c r="CUJ15" s="11"/>
      <c r="CUK15" s="11"/>
      <c r="CUL15" s="11"/>
      <c r="CUM15" s="11"/>
      <c r="CUN15" s="11"/>
      <c r="CUO15" s="11"/>
      <c r="CUP15" s="11"/>
      <c r="CUQ15" s="11"/>
      <c r="CUR15" s="11"/>
      <c r="CUS15" s="11"/>
      <c r="CUT15" s="11"/>
      <c r="CUU15" s="11"/>
      <c r="CUV15" s="11"/>
      <c r="CUW15" s="11"/>
      <c r="CUX15" s="11"/>
      <c r="CUY15" s="11"/>
      <c r="CUZ15" s="11"/>
      <c r="CVA15" s="11"/>
      <c r="CVB15" s="11"/>
      <c r="CVC15" s="11"/>
      <c r="CVD15" s="11"/>
      <c r="CVE15" s="11"/>
      <c r="CVF15" s="11"/>
      <c r="CVG15" s="11"/>
      <c r="CVH15" s="11"/>
      <c r="CVI15" s="11"/>
      <c r="CVJ15" s="11"/>
      <c r="CVK15" s="11"/>
      <c r="CVL15" s="11"/>
      <c r="CVM15" s="11"/>
      <c r="CVN15" s="11"/>
      <c r="CVO15" s="11"/>
      <c r="CVP15" s="11"/>
      <c r="CVQ15" s="11"/>
      <c r="CVR15" s="11"/>
      <c r="CVS15" s="11"/>
      <c r="CVT15" s="11"/>
      <c r="CVU15" s="11"/>
      <c r="CVV15" s="11"/>
      <c r="CVW15" s="11"/>
      <c r="CVX15" s="11"/>
      <c r="CVY15" s="11"/>
      <c r="CVZ15" s="11"/>
      <c r="CWA15" s="11"/>
      <c r="CWB15" s="11"/>
      <c r="CWC15" s="11"/>
      <c r="CWD15" s="11"/>
      <c r="CWE15" s="11"/>
      <c r="CWF15" s="11"/>
      <c r="CWG15" s="11"/>
      <c r="CWH15" s="11"/>
      <c r="CWI15" s="11"/>
      <c r="CWJ15" s="11"/>
      <c r="CWK15" s="11"/>
      <c r="CWL15" s="11"/>
      <c r="CWM15" s="11"/>
      <c r="CWN15" s="11"/>
      <c r="CWO15" s="11"/>
      <c r="CWP15" s="11"/>
      <c r="CWQ15" s="11"/>
      <c r="CWR15" s="11"/>
      <c r="CWS15" s="11"/>
      <c r="CWT15" s="11"/>
      <c r="CWU15" s="11"/>
      <c r="CWV15" s="11"/>
      <c r="CWW15" s="11"/>
      <c r="CWX15" s="11"/>
      <c r="CWY15" s="11"/>
      <c r="CWZ15" s="11"/>
      <c r="CXA15" s="11"/>
      <c r="CXB15" s="11"/>
      <c r="CXC15" s="11"/>
      <c r="CXD15" s="11"/>
      <c r="CXE15" s="11"/>
      <c r="CXF15" s="11"/>
      <c r="CXG15" s="11"/>
      <c r="CXH15" s="11"/>
      <c r="CXI15" s="11"/>
      <c r="CXJ15" s="11"/>
      <c r="CXK15" s="11"/>
      <c r="CXL15" s="11"/>
      <c r="CXM15" s="11"/>
      <c r="CXN15" s="11"/>
      <c r="CXO15" s="11"/>
      <c r="CXP15" s="11"/>
      <c r="CXQ15" s="11"/>
      <c r="CXR15" s="11"/>
      <c r="CXS15" s="11"/>
      <c r="CXT15" s="11"/>
      <c r="CXU15" s="11"/>
      <c r="CXV15" s="11"/>
      <c r="CXW15" s="11"/>
      <c r="CXX15" s="11"/>
      <c r="CXY15" s="11"/>
      <c r="CXZ15" s="11"/>
      <c r="CYA15" s="11"/>
      <c r="CYB15" s="11"/>
      <c r="CYC15" s="11"/>
      <c r="CYD15" s="11"/>
      <c r="CYE15" s="11"/>
      <c r="CYF15" s="11"/>
      <c r="CYG15" s="11"/>
      <c r="CYH15" s="11"/>
      <c r="CYI15" s="11"/>
      <c r="CYJ15" s="11"/>
      <c r="CYK15" s="11"/>
      <c r="CYL15" s="11"/>
      <c r="CYM15" s="11"/>
      <c r="CYN15" s="11"/>
      <c r="CYO15" s="11"/>
      <c r="CYP15" s="11"/>
      <c r="CYQ15" s="11"/>
      <c r="CYR15" s="11"/>
      <c r="CYS15" s="11"/>
      <c r="CYT15" s="11"/>
      <c r="CYU15" s="11"/>
      <c r="CYV15" s="11"/>
      <c r="CYW15" s="11"/>
      <c r="CYX15" s="11"/>
      <c r="CYY15" s="11"/>
      <c r="CYZ15" s="11"/>
      <c r="CZA15" s="11"/>
      <c r="CZB15" s="11"/>
      <c r="CZC15" s="11"/>
      <c r="CZD15" s="11"/>
      <c r="CZE15" s="11"/>
      <c r="CZF15" s="11"/>
      <c r="CZG15" s="11"/>
      <c r="CZH15" s="11"/>
      <c r="CZI15" s="11"/>
      <c r="CZJ15" s="11"/>
      <c r="CZK15" s="11"/>
      <c r="CZL15" s="11"/>
      <c r="CZM15" s="11"/>
      <c r="CZN15" s="11"/>
      <c r="CZO15" s="11"/>
      <c r="CZP15" s="11"/>
      <c r="CZQ15" s="11"/>
      <c r="CZR15" s="11"/>
      <c r="CZS15" s="11"/>
      <c r="CZT15" s="11"/>
      <c r="CZU15" s="11"/>
      <c r="CZV15" s="11"/>
      <c r="CZW15" s="11"/>
      <c r="CZX15" s="11"/>
      <c r="CZY15" s="11"/>
      <c r="CZZ15" s="11"/>
      <c r="DAA15" s="11"/>
      <c r="DAB15" s="11"/>
      <c r="DAC15" s="11"/>
      <c r="DAD15" s="11"/>
      <c r="DAE15" s="11"/>
      <c r="DAF15" s="11"/>
      <c r="DAG15" s="11"/>
      <c r="DAH15" s="11"/>
      <c r="DAI15" s="11"/>
      <c r="DAJ15" s="11"/>
      <c r="DAK15" s="11"/>
      <c r="DAL15" s="11"/>
      <c r="DAM15" s="11"/>
      <c r="DAN15" s="11"/>
      <c r="DAO15" s="11"/>
      <c r="DAP15" s="11"/>
      <c r="DAQ15" s="11"/>
      <c r="DAR15" s="11"/>
      <c r="DAS15" s="11"/>
      <c r="DAT15" s="11"/>
      <c r="DAU15" s="11"/>
      <c r="DAV15" s="11"/>
      <c r="DAW15" s="11"/>
      <c r="DAX15" s="11"/>
      <c r="DAY15" s="11"/>
      <c r="DAZ15" s="11"/>
      <c r="DBA15" s="11"/>
      <c r="DBB15" s="11"/>
      <c r="DBC15" s="11"/>
      <c r="DBD15" s="11"/>
      <c r="DBE15" s="11"/>
      <c r="DBF15" s="11"/>
      <c r="DBG15" s="11"/>
      <c r="DBH15" s="11"/>
      <c r="DBI15" s="11"/>
      <c r="DBJ15" s="11"/>
      <c r="DBK15" s="11"/>
      <c r="DBL15" s="11"/>
      <c r="DBM15" s="11"/>
      <c r="DBN15" s="11"/>
      <c r="DBO15" s="11"/>
      <c r="DBP15" s="11"/>
      <c r="DBQ15" s="11"/>
      <c r="DBR15" s="11"/>
      <c r="DBS15" s="11"/>
      <c r="DBT15" s="11"/>
      <c r="DBU15" s="11"/>
      <c r="DBV15" s="11"/>
      <c r="DBW15" s="11"/>
      <c r="DBX15" s="11"/>
      <c r="DBY15" s="11"/>
      <c r="DBZ15" s="11"/>
      <c r="DCA15" s="11"/>
      <c r="DCB15" s="11"/>
      <c r="DCC15" s="11"/>
      <c r="DCD15" s="11"/>
      <c r="DCE15" s="11"/>
      <c r="DCF15" s="11"/>
      <c r="DCG15" s="11"/>
      <c r="DCH15" s="11"/>
      <c r="DCI15" s="11"/>
      <c r="DCJ15" s="11"/>
      <c r="DCK15" s="11"/>
      <c r="DCL15" s="11"/>
      <c r="DCM15" s="11"/>
      <c r="DCN15" s="11"/>
      <c r="DCO15" s="11"/>
      <c r="DCP15" s="11"/>
      <c r="DCQ15" s="11"/>
      <c r="DCR15" s="11"/>
      <c r="DCS15" s="11"/>
      <c r="DCT15" s="11"/>
      <c r="DCU15" s="11"/>
      <c r="DCV15" s="11"/>
      <c r="DCW15" s="11"/>
      <c r="DCX15" s="11"/>
      <c r="DCY15" s="11"/>
      <c r="DCZ15" s="11"/>
      <c r="DDA15" s="11"/>
      <c r="DDB15" s="11"/>
      <c r="DDC15" s="11"/>
      <c r="DDD15" s="11"/>
      <c r="DDE15" s="11"/>
      <c r="DDF15" s="11"/>
      <c r="DDG15" s="11"/>
      <c r="DDH15" s="11"/>
      <c r="DDI15" s="11"/>
      <c r="DDJ15" s="11"/>
      <c r="DDK15" s="11"/>
      <c r="DDL15" s="11"/>
      <c r="DDM15" s="11"/>
      <c r="DDN15" s="11"/>
      <c r="DDO15" s="11"/>
      <c r="DDP15" s="11"/>
      <c r="DDQ15" s="11"/>
      <c r="DDR15" s="11"/>
      <c r="DDS15" s="11"/>
      <c r="DDT15" s="11"/>
      <c r="DDU15" s="11"/>
      <c r="DDV15" s="11"/>
      <c r="DDW15" s="11"/>
      <c r="DDX15" s="11"/>
      <c r="DDY15" s="11"/>
      <c r="DDZ15" s="11"/>
      <c r="DEA15" s="11"/>
      <c r="DEB15" s="11"/>
      <c r="DEC15" s="11"/>
      <c r="DED15" s="11"/>
      <c r="DEE15" s="11"/>
      <c r="DEF15" s="11"/>
      <c r="DEG15" s="11"/>
      <c r="DEH15" s="11"/>
      <c r="DEI15" s="11"/>
      <c r="DEJ15" s="11"/>
      <c r="DEK15" s="11"/>
      <c r="DEL15" s="11"/>
      <c r="DEM15" s="11"/>
      <c r="DEN15" s="11"/>
      <c r="DEO15" s="11"/>
      <c r="DEP15" s="11"/>
      <c r="DEQ15" s="11"/>
      <c r="DER15" s="11"/>
      <c r="DES15" s="11"/>
      <c r="DET15" s="11"/>
      <c r="DEU15" s="11"/>
      <c r="DEV15" s="11"/>
      <c r="DEW15" s="11"/>
      <c r="DEX15" s="11"/>
      <c r="DEY15" s="11"/>
      <c r="DEZ15" s="11"/>
      <c r="DFA15" s="11"/>
      <c r="DFB15" s="11"/>
      <c r="DFC15" s="11"/>
      <c r="DFD15" s="11"/>
      <c r="DFE15" s="11"/>
      <c r="DFF15" s="11"/>
      <c r="DFG15" s="11"/>
      <c r="DFH15" s="11"/>
      <c r="DFI15" s="11"/>
      <c r="DFJ15" s="11"/>
      <c r="DFK15" s="11"/>
      <c r="DFL15" s="11"/>
      <c r="DFM15" s="11"/>
      <c r="DFN15" s="11"/>
      <c r="DFO15" s="11"/>
      <c r="DFP15" s="11"/>
      <c r="DFQ15" s="11"/>
      <c r="DFR15" s="11"/>
      <c r="DFS15" s="11"/>
      <c r="DFT15" s="11"/>
      <c r="DFU15" s="11"/>
      <c r="DFV15" s="11"/>
      <c r="DFW15" s="11"/>
      <c r="DFX15" s="11"/>
      <c r="DFY15" s="11"/>
      <c r="DFZ15" s="11"/>
      <c r="DGA15" s="11"/>
      <c r="DGB15" s="11"/>
      <c r="DGC15" s="11"/>
      <c r="DGD15" s="11"/>
      <c r="DGE15" s="11"/>
      <c r="DGF15" s="11"/>
      <c r="DGG15" s="11"/>
      <c r="DGH15" s="11"/>
      <c r="DGI15" s="11"/>
      <c r="DGJ15" s="11"/>
      <c r="DGK15" s="11"/>
      <c r="DGL15" s="11"/>
      <c r="DGM15" s="11"/>
      <c r="DGN15" s="11"/>
      <c r="DGO15" s="11"/>
      <c r="DGP15" s="11"/>
      <c r="DGQ15" s="11"/>
      <c r="DGR15" s="11"/>
      <c r="DGS15" s="11"/>
      <c r="DGT15" s="11"/>
      <c r="DGU15" s="11"/>
      <c r="DGV15" s="11"/>
      <c r="DGW15" s="11"/>
      <c r="DGX15" s="11"/>
      <c r="DGY15" s="11"/>
      <c r="DGZ15" s="11"/>
      <c r="DHA15" s="11"/>
      <c r="DHB15" s="11"/>
      <c r="DHC15" s="11"/>
      <c r="DHD15" s="11"/>
      <c r="DHE15" s="11"/>
      <c r="DHF15" s="11"/>
      <c r="DHG15" s="11"/>
      <c r="DHH15" s="11"/>
      <c r="DHI15" s="11"/>
      <c r="DHJ15" s="11"/>
      <c r="DHK15" s="11"/>
      <c r="DHL15" s="11"/>
      <c r="DHM15" s="11"/>
      <c r="DHN15" s="11"/>
      <c r="DHO15" s="11"/>
      <c r="DHP15" s="11"/>
      <c r="DHQ15" s="11"/>
      <c r="DHR15" s="11"/>
      <c r="DHS15" s="11"/>
      <c r="DHT15" s="11"/>
      <c r="DHU15" s="11"/>
      <c r="DHV15" s="11"/>
      <c r="DHW15" s="11"/>
      <c r="DHX15" s="11"/>
      <c r="DHY15" s="11"/>
      <c r="DHZ15" s="11"/>
      <c r="DIA15" s="11"/>
      <c r="DIB15" s="11"/>
      <c r="DIC15" s="11"/>
      <c r="DID15" s="11"/>
      <c r="DIE15" s="11"/>
      <c r="DIF15" s="11"/>
      <c r="DIG15" s="11"/>
      <c r="DIH15" s="11"/>
      <c r="DII15" s="11"/>
      <c r="DIJ15" s="11"/>
      <c r="DIK15" s="11"/>
      <c r="DIL15" s="11"/>
      <c r="DIM15" s="11"/>
      <c r="DIN15" s="11"/>
      <c r="DIO15" s="11"/>
      <c r="DIP15" s="11"/>
      <c r="DIQ15" s="11"/>
      <c r="DIR15" s="11"/>
      <c r="DIS15" s="11"/>
      <c r="DIT15" s="11"/>
      <c r="DIU15" s="11"/>
      <c r="DIV15" s="11"/>
      <c r="DIW15" s="11"/>
      <c r="DIX15" s="11"/>
      <c r="DIY15" s="11"/>
      <c r="DIZ15" s="11"/>
      <c r="DJA15" s="11"/>
      <c r="DJB15" s="11"/>
      <c r="DJC15" s="11"/>
      <c r="DJD15" s="11"/>
      <c r="DJE15" s="11"/>
      <c r="DJF15" s="11"/>
      <c r="DJG15" s="11"/>
      <c r="DJH15" s="11"/>
      <c r="DJI15" s="11"/>
      <c r="DJJ15" s="11"/>
      <c r="DJK15" s="11"/>
      <c r="DJL15" s="11"/>
      <c r="DJM15" s="11"/>
      <c r="DJN15" s="11"/>
      <c r="DJO15" s="11"/>
      <c r="DJP15" s="11"/>
      <c r="DJQ15" s="11"/>
      <c r="DJR15" s="11"/>
      <c r="DJS15" s="11"/>
      <c r="DJT15" s="11"/>
      <c r="DJU15" s="11"/>
      <c r="DJV15" s="11"/>
      <c r="DJW15" s="11"/>
      <c r="DJX15" s="11"/>
      <c r="DJY15" s="11"/>
      <c r="DJZ15" s="11"/>
      <c r="DKA15" s="11"/>
      <c r="DKB15" s="11"/>
      <c r="DKC15" s="11"/>
      <c r="DKD15" s="11"/>
      <c r="DKE15" s="11"/>
      <c r="DKF15" s="11"/>
      <c r="DKG15" s="11"/>
      <c r="DKH15" s="11"/>
      <c r="DKI15" s="11"/>
      <c r="DKJ15" s="11"/>
      <c r="DKK15" s="11"/>
      <c r="DKL15" s="11"/>
      <c r="DKM15" s="11"/>
      <c r="DKN15" s="11"/>
      <c r="DKO15" s="11"/>
      <c r="DKP15" s="11"/>
      <c r="DKQ15" s="11"/>
      <c r="DKR15" s="11"/>
      <c r="DKS15" s="11"/>
      <c r="DKT15" s="11"/>
      <c r="DKU15" s="11"/>
      <c r="DKV15" s="11"/>
      <c r="DKW15" s="11"/>
      <c r="DKX15" s="11"/>
      <c r="DKY15" s="11"/>
      <c r="DKZ15" s="11"/>
      <c r="DLA15" s="11"/>
      <c r="DLB15" s="11"/>
      <c r="DLC15" s="11"/>
      <c r="DLD15" s="11"/>
      <c r="DLE15" s="11"/>
      <c r="DLF15" s="11"/>
      <c r="DLG15" s="11"/>
      <c r="DLH15" s="11"/>
      <c r="DLI15" s="11"/>
      <c r="DLJ15" s="11"/>
      <c r="DLK15" s="11"/>
      <c r="DLL15" s="11"/>
      <c r="DLM15" s="11"/>
      <c r="DLN15" s="11"/>
      <c r="DLO15" s="11"/>
      <c r="DLP15" s="11"/>
      <c r="DLQ15" s="11"/>
      <c r="DLR15" s="11"/>
      <c r="DLS15" s="11"/>
      <c r="DLT15" s="11"/>
      <c r="DLU15" s="11"/>
      <c r="DLV15" s="11"/>
      <c r="DLW15" s="11"/>
      <c r="DLX15" s="11"/>
      <c r="DLY15" s="11"/>
      <c r="DLZ15" s="11"/>
      <c r="DMA15" s="11"/>
      <c r="DMB15" s="11"/>
      <c r="DMC15" s="11"/>
      <c r="DMD15" s="11"/>
      <c r="DME15" s="11"/>
      <c r="DMF15" s="11"/>
      <c r="DMG15" s="11"/>
      <c r="DMH15" s="11"/>
      <c r="DMI15" s="11"/>
      <c r="DMJ15" s="11"/>
      <c r="DMK15" s="11"/>
      <c r="DML15" s="11"/>
      <c r="DMM15" s="11"/>
      <c r="DMN15" s="11"/>
      <c r="DMO15" s="11"/>
      <c r="DMP15" s="11"/>
      <c r="DMQ15" s="11"/>
      <c r="DMR15" s="11"/>
      <c r="DMS15" s="11"/>
      <c r="DMT15" s="11"/>
      <c r="DMU15" s="11"/>
      <c r="DMV15" s="11"/>
      <c r="DMW15" s="11"/>
      <c r="DMX15" s="11"/>
      <c r="DMY15" s="11"/>
      <c r="DMZ15" s="11"/>
      <c r="DNA15" s="11"/>
      <c r="DNB15" s="11"/>
      <c r="DNC15" s="11"/>
      <c r="DND15" s="11"/>
      <c r="DNE15" s="11"/>
      <c r="DNF15" s="11"/>
      <c r="DNG15" s="11"/>
      <c r="DNH15" s="11"/>
      <c r="DNI15" s="11"/>
      <c r="DNJ15" s="11"/>
      <c r="DNK15" s="11"/>
      <c r="DNL15" s="11"/>
      <c r="DNM15" s="11"/>
      <c r="DNN15" s="11"/>
      <c r="DNO15" s="11"/>
      <c r="DNP15" s="11"/>
      <c r="DNQ15" s="11"/>
      <c r="DNR15" s="11"/>
      <c r="DNS15" s="11"/>
      <c r="DNT15" s="11"/>
      <c r="DNU15" s="11"/>
      <c r="DNV15" s="11"/>
      <c r="DNW15" s="11"/>
      <c r="DNX15" s="11"/>
      <c r="DNY15" s="11"/>
      <c r="DNZ15" s="11"/>
      <c r="DOA15" s="11"/>
      <c r="DOB15" s="11"/>
      <c r="DOC15" s="11"/>
      <c r="DOD15" s="11"/>
      <c r="DOE15" s="11"/>
      <c r="DOF15" s="11"/>
      <c r="DOG15" s="11"/>
      <c r="DOH15" s="11"/>
      <c r="DOI15" s="11"/>
      <c r="DOJ15" s="11"/>
      <c r="DOK15" s="11"/>
      <c r="DOL15" s="11"/>
      <c r="DOM15" s="11"/>
      <c r="DON15" s="11"/>
      <c r="DOO15" s="11"/>
      <c r="DOP15" s="11"/>
      <c r="DOQ15" s="11"/>
      <c r="DOR15" s="11"/>
      <c r="DOS15" s="11"/>
      <c r="DOT15" s="11"/>
      <c r="DOU15" s="11"/>
      <c r="DOV15" s="11"/>
      <c r="DOW15" s="11"/>
      <c r="DOX15" s="11"/>
      <c r="DOY15" s="11"/>
      <c r="DOZ15" s="11"/>
      <c r="DPA15" s="11"/>
      <c r="DPB15" s="11"/>
      <c r="DPC15" s="11"/>
      <c r="DPD15" s="11"/>
      <c r="DPE15" s="11"/>
      <c r="DPF15" s="11"/>
      <c r="DPG15" s="11"/>
      <c r="DPH15" s="11"/>
      <c r="DPI15" s="11"/>
      <c r="DPJ15" s="11"/>
      <c r="DPK15" s="11"/>
      <c r="DPL15" s="11"/>
      <c r="DPM15" s="11"/>
      <c r="DPN15" s="11"/>
      <c r="DPO15" s="11"/>
      <c r="DPP15" s="11"/>
      <c r="DPQ15" s="11"/>
      <c r="DPR15" s="11"/>
      <c r="DPS15" s="11"/>
      <c r="DPT15" s="11"/>
      <c r="DPU15" s="11"/>
      <c r="DPV15" s="11"/>
      <c r="DPW15" s="11"/>
      <c r="DPX15" s="11"/>
      <c r="DPY15" s="11"/>
      <c r="DPZ15" s="11"/>
      <c r="DQA15" s="11"/>
      <c r="DQB15" s="11"/>
      <c r="DQC15" s="11"/>
      <c r="DQD15" s="11"/>
      <c r="DQE15" s="11"/>
      <c r="DQF15" s="11"/>
      <c r="DQG15" s="11"/>
      <c r="DQH15" s="11"/>
      <c r="DQI15" s="11"/>
      <c r="DQJ15" s="11"/>
      <c r="DQK15" s="11"/>
      <c r="DQL15" s="11"/>
      <c r="DQM15" s="11"/>
      <c r="DQN15" s="11"/>
      <c r="DQO15" s="11"/>
      <c r="DQP15" s="11"/>
      <c r="DQQ15" s="11"/>
      <c r="DQR15" s="11"/>
      <c r="DQS15" s="11"/>
      <c r="DQT15" s="11"/>
      <c r="DQU15" s="11"/>
      <c r="DQV15" s="11"/>
      <c r="DQW15" s="11"/>
      <c r="DQX15" s="11"/>
      <c r="DQY15" s="11"/>
      <c r="DQZ15" s="11"/>
      <c r="DRA15" s="11"/>
      <c r="DRB15" s="11"/>
      <c r="DRC15" s="11"/>
      <c r="DRD15" s="11"/>
      <c r="DRE15" s="11"/>
      <c r="DRF15" s="11"/>
      <c r="DRG15" s="11"/>
      <c r="DRH15" s="11"/>
      <c r="DRI15" s="11"/>
      <c r="DRJ15" s="11"/>
      <c r="DRK15" s="11"/>
      <c r="DRL15" s="11"/>
      <c r="DRM15" s="11"/>
      <c r="DRN15" s="11"/>
      <c r="DRO15" s="11"/>
      <c r="DRP15" s="11"/>
      <c r="DRQ15" s="11"/>
      <c r="DRR15" s="11"/>
      <c r="DRS15" s="11"/>
      <c r="DRT15" s="11"/>
      <c r="DRU15" s="11"/>
      <c r="DRV15" s="11"/>
      <c r="DRW15" s="11"/>
      <c r="DRX15" s="11"/>
      <c r="DRY15" s="11"/>
      <c r="DRZ15" s="11"/>
      <c r="DSA15" s="11"/>
      <c r="DSB15" s="11"/>
      <c r="DSC15" s="11"/>
      <c r="DSD15" s="11"/>
      <c r="DSE15" s="11"/>
      <c r="DSF15" s="11"/>
      <c r="DSG15" s="11"/>
      <c r="DSH15" s="11"/>
      <c r="DSI15" s="11"/>
      <c r="DSJ15" s="11"/>
      <c r="DSK15" s="11"/>
      <c r="DSL15" s="11"/>
      <c r="DSM15" s="11"/>
      <c r="DSN15" s="11"/>
      <c r="DSO15" s="11"/>
      <c r="DSP15" s="11"/>
      <c r="DSQ15" s="11"/>
      <c r="DSR15" s="11"/>
      <c r="DSS15" s="11"/>
      <c r="DST15" s="11"/>
      <c r="DSU15" s="11"/>
      <c r="DSV15" s="11"/>
      <c r="DSW15" s="11"/>
      <c r="DSX15" s="11"/>
      <c r="DSY15" s="11"/>
      <c r="DSZ15" s="11"/>
      <c r="DTA15" s="11"/>
      <c r="DTB15" s="11"/>
      <c r="DTC15" s="11"/>
      <c r="DTD15" s="11"/>
      <c r="DTE15" s="11"/>
      <c r="DTF15" s="11"/>
      <c r="DTG15" s="11"/>
      <c r="DTH15" s="11"/>
      <c r="DTI15" s="11"/>
      <c r="DTJ15" s="11"/>
      <c r="DTK15" s="11"/>
      <c r="DTL15" s="11"/>
      <c r="DTM15" s="11"/>
      <c r="DTN15" s="11"/>
      <c r="DTO15" s="11"/>
      <c r="DTP15" s="11"/>
      <c r="DTQ15" s="11"/>
      <c r="DTR15" s="11"/>
      <c r="DTS15" s="11"/>
      <c r="DTT15" s="11"/>
      <c r="DTU15" s="11"/>
      <c r="DTV15" s="11"/>
      <c r="DTW15" s="11"/>
      <c r="DTX15" s="11"/>
      <c r="DTY15" s="11"/>
      <c r="DTZ15" s="11"/>
      <c r="DUA15" s="11"/>
      <c r="DUB15" s="11"/>
      <c r="DUC15" s="11"/>
      <c r="DUD15" s="11"/>
      <c r="DUE15" s="11"/>
      <c r="DUF15" s="11"/>
      <c r="DUG15" s="11"/>
      <c r="DUH15" s="11"/>
      <c r="DUI15" s="11"/>
      <c r="DUJ15" s="11"/>
      <c r="DUK15" s="11"/>
      <c r="DUL15" s="11"/>
      <c r="DUM15" s="11"/>
      <c r="DUN15" s="11"/>
      <c r="DUO15" s="11"/>
      <c r="DUP15" s="11"/>
      <c r="DUQ15" s="11"/>
      <c r="DUR15" s="11"/>
      <c r="DUS15" s="11"/>
      <c r="DUT15" s="11"/>
      <c r="DUU15" s="11"/>
      <c r="DUV15" s="11"/>
      <c r="DUW15" s="11"/>
      <c r="DUX15" s="11"/>
      <c r="DUY15" s="11"/>
      <c r="DUZ15" s="11"/>
      <c r="DVA15" s="11"/>
      <c r="DVB15" s="11"/>
      <c r="DVC15" s="11"/>
      <c r="DVD15" s="11"/>
      <c r="DVE15" s="11"/>
      <c r="DVF15" s="11"/>
      <c r="DVG15" s="11"/>
      <c r="DVH15" s="11"/>
      <c r="DVI15" s="11"/>
      <c r="DVJ15" s="11"/>
      <c r="DVK15" s="11"/>
      <c r="DVL15" s="11"/>
      <c r="DVM15" s="11"/>
      <c r="DVN15" s="11"/>
      <c r="DVO15" s="11"/>
      <c r="DVP15" s="11"/>
      <c r="DVQ15" s="11"/>
      <c r="DVR15" s="11"/>
      <c r="DVS15" s="11"/>
      <c r="DVT15" s="11"/>
      <c r="DVU15" s="11"/>
      <c r="DVV15" s="11"/>
      <c r="DVW15" s="11"/>
      <c r="DVX15" s="11"/>
      <c r="DVY15" s="11"/>
      <c r="DVZ15" s="11"/>
      <c r="DWA15" s="11"/>
      <c r="DWB15" s="11"/>
      <c r="DWC15" s="11"/>
      <c r="DWD15" s="11"/>
      <c r="DWE15" s="11"/>
      <c r="DWF15" s="11"/>
      <c r="DWG15" s="11"/>
      <c r="DWH15" s="11"/>
      <c r="DWI15" s="11"/>
      <c r="DWJ15" s="11"/>
      <c r="DWK15" s="11"/>
      <c r="DWL15" s="11"/>
      <c r="DWM15" s="11"/>
      <c r="DWN15" s="11"/>
      <c r="DWO15" s="11"/>
      <c r="DWP15" s="11"/>
      <c r="DWQ15" s="11"/>
      <c r="DWR15" s="11"/>
      <c r="DWS15" s="11"/>
      <c r="DWT15" s="11"/>
      <c r="DWU15" s="11"/>
      <c r="DWV15" s="11"/>
      <c r="DWW15" s="11"/>
      <c r="DWX15" s="11"/>
      <c r="DWY15" s="11"/>
      <c r="DWZ15" s="11"/>
      <c r="DXA15" s="11"/>
      <c r="DXB15" s="11"/>
      <c r="DXC15" s="11"/>
      <c r="DXD15" s="11"/>
      <c r="DXE15" s="11"/>
      <c r="DXF15" s="11"/>
      <c r="DXG15" s="11"/>
      <c r="DXH15" s="11"/>
      <c r="DXI15" s="11"/>
      <c r="DXJ15" s="11"/>
      <c r="DXK15" s="11"/>
      <c r="DXL15" s="11"/>
      <c r="DXM15" s="11"/>
      <c r="DXN15" s="11"/>
      <c r="DXO15" s="11"/>
      <c r="DXP15" s="11"/>
      <c r="DXQ15" s="11"/>
      <c r="DXR15" s="11"/>
      <c r="DXS15" s="11"/>
      <c r="DXT15" s="11"/>
      <c r="DXU15" s="11"/>
      <c r="DXV15" s="11"/>
      <c r="DXW15" s="11"/>
      <c r="DXX15" s="11"/>
      <c r="DXY15" s="11"/>
      <c r="DXZ15" s="11"/>
      <c r="DYA15" s="11"/>
      <c r="DYB15" s="11"/>
      <c r="DYC15" s="11"/>
      <c r="DYD15" s="11"/>
      <c r="DYE15" s="11"/>
      <c r="DYF15" s="11"/>
      <c r="DYG15" s="11"/>
      <c r="DYH15" s="11"/>
      <c r="DYI15" s="11"/>
      <c r="DYJ15" s="11"/>
      <c r="DYK15" s="11"/>
      <c r="DYL15" s="11"/>
      <c r="DYM15" s="11"/>
      <c r="DYN15" s="11"/>
      <c r="DYO15" s="11"/>
      <c r="DYP15" s="11"/>
      <c r="DYQ15" s="11"/>
      <c r="DYR15" s="11"/>
      <c r="DYS15" s="11"/>
      <c r="DYT15" s="11"/>
      <c r="DYU15" s="11"/>
      <c r="DYV15" s="11"/>
      <c r="DYW15" s="11"/>
      <c r="DYX15" s="11"/>
      <c r="DYY15" s="11"/>
      <c r="DYZ15" s="11"/>
      <c r="DZA15" s="11"/>
      <c r="DZB15" s="11"/>
      <c r="DZC15" s="11"/>
      <c r="DZD15" s="11"/>
      <c r="DZE15" s="11"/>
      <c r="DZF15" s="11"/>
      <c r="DZG15" s="11"/>
      <c r="DZH15" s="11"/>
      <c r="DZI15" s="11"/>
      <c r="DZJ15" s="11"/>
      <c r="DZK15" s="11"/>
      <c r="DZL15" s="11"/>
      <c r="DZM15" s="11"/>
      <c r="DZN15" s="11"/>
      <c r="DZO15" s="11"/>
      <c r="DZP15" s="11"/>
      <c r="DZQ15" s="11"/>
      <c r="DZR15" s="11"/>
      <c r="DZS15" s="11"/>
      <c r="DZT15" s="11"/>
      <c r="DZU15" s="11"/>
      <c r="DZV15" s="11"/>
      <c r="DZW15" s="11"/>
      <c r="DZX15" s="11"/>
      <c r="DZY15" s="11"/>
      <c r="DZZ15" s="11"/>
      <c r="EAA15" s="11"/>
      <c r="EAB15" s="11"/>
      <c r="EAC15" s="11"/>
      <c r="EAD15" s="11"/>
      <c r="EAE15" s="11"/>
      <c r="EAF15" s="11"/>
      <c r="EAG15" s="11"/>
      <c r="EAH15" s="11"/>
      <c r="EAI15" s="11"/>
      <c r="EAJ15" s="11"/>
      <c r="EAK15" s="11"/>
      <c r="EAL15" s="11"/>
      <c r="EAM15" s="11"/>
      <c r="EAN15" s="11"/>
      <c r="EAO15" s="11"/>
      <c r="EAP15" s="11"/>
      <c r="EAQ15" s="11"/>
      <c r="EAR15" s="11"/>
      <c r="EAS15" s="11"/>
      <c r="EAT15" s="11"/>
      <c r="EAU15" s="11"/>
      <c r="EAV15" s="11"/>
      <c r="EAW15" s="11"/>
      <c r="EAX15" s="11"/>
      <c r="EAY15" s="11"/>
      <c r="EAZ15" s="11"/>
      <c r="EBA15" s="11"/>
      <c r="EBB15" s="11"/>
      <c r="EBC15" s="11"/>
      <c r="EBD15" s="11"/>
      <c r="EBE15" s="11"/>
      <c r="EBF15" s="11"/>
      <c r="EBG15" s="11"/>
      <c r="EBH15" s="11"/>
      <c r="EBI15" s="11"/>
      <c r="EBJ15" s="11"/>
      <c r="EBK15" s="11"/>
      <c r="EBL15" s="11"/>
      <c r="EBM15" s="11"/>
      <c r="EBN15" s="11"/>
      <c r="EBO15" s="11"/>
      <c r="EBP15" s="11"/>
      <c r="EBQ15" s="11"/>
      <c r="EBR15" s="11"/>
      <c r="EBS15" s="11"/>
      <c r="EBT15" s="11"/>
      <c r="EBU15" s="11"/>
      <c r="EBV15" s="11"/>
      <c r="EBW15" s="11"/>
      <c r="EBX15" s="11"/>
      <c r="EBY15" s="11"/>
      <c r="EBZ15" s="11"/>
      <c r="ECA15" s="11"/>
      <c r="ECB15" s="11"/>
      <c r="ECC15" s="11"/>
      <c r="ECD15" s="11"/>
      <c r="ECE15" s="11"/>
      <c r="ECF15" s="11"/>
      <c r="ECG15" s="11"/>
      <c r="ECH15" s="11"/>
      <c r="ECI15" s="11"/>
      <c r="ECJ15" s="11"/>
      <c r="ECK15" s="11"/>
      <c r="ECL15" s="11"/>
      <c r="ECM15" s="11"/>
      <c r="ECN15" s="11"/>
      <c r="ECO15" s="11"/>
      <c r="ECP15" s="11"/>
      <c r="ECQ15" s="11"/>
      <c r="ECR15" s="11"/>
      <c r="ECS15" s="11"/>
      <c r="ECT15" s="11"/>
      <c r="ECU15" s="11"/>
      <c r="ECV15" s="11"/>
      <c r="ECW15" s="11"/>
      <c r="ECX15" s="11"/>
      <c r="ECY15" s="11"/>
      <c r="ECZ15" s="11"/>
      <c r="EDA15" s="11"/>
      <c r="EDB15" s="11"/>
      <c r="EDC15" s="11"/>
      <c r="EDD15" s="11"/>
      <c r="EDE15" s="11"/>
      <c r="EDF15" s="11"/>
      <c r="EDG15" s="11"/>
      <c r="EDH15" s="11"/>
      <c r="EDI15" s="11"/>
      <c r="EDJ15" s="11"/>
      <c r="EDK15" s="11"/>
      <c r="EDL15" s="11"/>
      <c r="EDM15" s="11"/>
      <c r="EDN15" s="11"/>
      <c r="EDO15" s="11"/>
      <c r="EDP15" s="11"/>
      <c r="EDQ15" s="11"/>
      <c r="EDR15" s="11"/>
      <c r="EDS15" s="11"/>
      <c r="EDT15" s="11"/>
      <c r="EDU15" s="11"/>
      <c r="EDV15" s="11"/>
      <c r="EDW15" s="11"/>
      <c r="EDX15" s="11"/>
      <c r="EDY15" s="11"/>
      <c r="EDZ15" s="11"/>
      <c r="EEA15" s="11"/>
      <c r="EEB15" s="11"/>
      <c r="EEC15" s="11"/>
      <c r="EED15" s="11"/>
      <c r="EEE15" s="11"/>
      <c r="EEF15" s="11"/>
      <c r="EEG15" s="11"/>
      <c r="EEH15" s="11"/>
      <c r="EEI15" s="11"/>
      <c r="EEJ15" s="11"/>
      <c r="EEK15" s="11"/>
      <c r="EEL15" s="11"/>
      <c r="EEM15" s="11"/>
      <c r="EEN15" s="11"/>
      <c r="EEO15" s="11"/>
      <c r="EEP15" s="11"/>
      <c r="EEQ15" s="11"/>
      <c r="EER15" s="11"/>
      <c r="EES15" s="11"/>
      <c r="EET15" s="11"/>
      <c r="EEU15" s="11"/>
      <c r="EEV15" s="11"/>
      <c r="EEW15" s="11"/>
      <c r="EEX15" s="11"/>
      <c r="EEY15" s="11"/>
      <c r="EEZ15" s="11"/>
      <c r="EFA15" s="11"/>
      <c r="EFB15" s="11"/>
      <c r="EFC15" s="11"/>
      <c r="EFD15" s="11"/>
      <c r="EFE15" s="11"/>
      <c r="EFF15" s="11"/>
      <c r="EFG15" s="11"/>
      <c r="EFH15" s="11"/>
      <c r="EFI15" s="11"/>
      <c r="EFJ15" s="11"/>
      <c r="EFK15" s="11"/>
      <c r="EFL15" s="11"/>
      <c r="EFM15" s="11"/>
      <c r="EFN15" s="11"/>
      <c r="EFO15" s="11"/>
      <c r="EFP15" s="11"/>
      <c r="EFQ15" s="11"/>
      <c r="EFR15" s="11"/>
      <c r="EFS15" s="11"/>
      <c r="EFT15" s="11"/>
      <c r="EFU15" s="11"/>
      <c r="EFV15" s="11"/>
      <c r="EFW15" s="11"/>
      <c r="EFX15" s="11"/>
      <c r="EFY15" s="11"/>
      <c r="EFZ15" s="11"/>
      <c r="EGA15" s="11"/>
      <c r="EGB15" s="11"/>
      <c r="EGC15" s="11"/>
      <c r="EGD15" s="11"/>
      <c r="EGE15" s="11"/>
      <c r="EGF15" s="11"/>
      <c r="EGG15" s="11"/>
      <c r="EGH15" s="11"/>
      <c r="EGI15" s="11"/>
      <c r="EGJ15" s="11"/>
      <c r="EGK15" s="11"/>
      <c r="EGL15" s="11"/>
      <c r="EGM15" s="11"/>
      <c r="EGN15" s="11"/>
      <c r="EGO15" s="11"/>
      <c r="EGP15" s="11"/>
      <c r="EGQ15" s="11"/>
      <c r="EGR15" s="11"/>
      <c r="EGS15" s="11"/>
      <c r="EGT15" s="11"/>
      <c r="EGU15" s="11"/>
      <c r="EGV15" s="11"/>
      <c r="EGW15" s="11"/>
      <c r="EGX15" s="11"/>
      <c r="EGY15" s="11"/>
      <c r="EGZ15" s="11"/>
      <c r="EHA15" s="11"/>
      <c r="EHB15" s="11"/>
      <c r="EHC15" s="11"/>
      <c r="EHD15" s="11"/>
      <c r="EHE15" s="11"/>
      <c r="EHF15" s="11"/>
      <c r="EHG15" s="11"/>
      <c r="EHH15" s="11"/>
      <c r="EHI15" s="11"/>
      <c r="EHJ15" s="11"/>
      <c r="EHK15" s="11"/>
      <c r="EHL15" s="11"/>
      <c r="EHM15" s="11"/>
      <c r="EHN15" s="11"/>
      <c r="EHO15" s="11"/>
      <c r="EHP15" s="11"/>
      <c r="EHQ15" s="11"/>
      <c r="EHR15" s="11"/>
      <c r="EHS15" s="11"/>
      <c r="EHT15" s="11"/>
      <c r="EHU15" s="11"/>
      <c r="EHV15" s="11"/>
      <c r="EHW15" s="11"/>
      <c r="EHX15" s="11"/>
      <c r="EHY15" s="11"/>
      <c r="EHZ15" s="11"/>
      <c r="EIA15" s="11"/>
      <c r="EIB15" s="11"/>
      <c r="EIC15" s="11"/>
      <c r="EID15" s="11"/>
      <c r="EIE15" s="11"/>
      <c r="EIF15" s="11"/>
      <c r="EIG15" s="11"/>
      <c r="EIH15" s="11"/>
      <c r="EII15" s="11"/>
      <c r="EIJ15" s="11"/>
      <c r="EIK15" s="11"/>
      <c r="EIL15" s="11"/>
      <c r="EIM15" s="11"/>
      <c r="EIN15" s="11"/>
      <c r="EIO15" s="11"/>
      <c r="EIP15" s="11"/>
      <c r="EIQ15" s="11"/>
      <c r="EIR15" s="11"/>
      <c r="EIS15" s="11"/>
      <c r="EIT15" s="11"/>
      <c r="EIU15" s="11"/>
      <c r="EIV15" s="11"/>
      <c r="EIW15" s="11"/>
      <c r="EIX15" s="11"/>
      <c r="EIY15" s="11"/>
      <c r="EIZ15" s="11"/>
      <c r="EJA15" s="11"/>
      <c r="EJB15" s="11"/>
      <c r="EJC15" s="11"/>
      <c r="EJD15" s="11"/>
      <c r="EJE15" s="11"/>
      <c r="EJF15" s="11"/>
      <c r="EJG15" s="11"/>
      <c r="EJH15" s="11"/>
      <c r="EJI15" s="11"/>
      <c r="EJJ15" s="11"/>
      <c r="EJK15" s="11"/>
      <c r="EJL15" s="11"/>
      <c r="EJM15" s="11"/>
      <c r="EJN15" s="11"/>
      <c r="EJO15" s="11"/>
      <c r="EJP15" s="11"/>
      <c r="EJQ15" s="11"/>
      <c r="EJR15" s="11"/>
      <c r="EJS15" s="11"/>
      <c r="EJT15" s="11"/>
      <c r="EJU15" s="11"/>
      <c r="EJV15" s="11"/>
      <c r="EJW15" s="11"/>
      <c r="EJX15" s="11"/>
      <c r="EJY15" s="11"/>
      <c r="EJZ15" s="11"/>
      <c r="EKA15" s="11"/>
      <c r="EKB15" s="11"/>
      <c r="EKC15" s="11"/>
      <c r="EKD15" s="11"/>
      <c r="EKE15" s="11"/>
      <c r="EKF15" s="11"/>
      <c r="EKG15" s="11"/>
      <c r="EKH15" s="11"/>
      <c r="EKI15" s="11"/>
      <c r="EKJ15" s="11"/>
      <c r="EKK15" s="11"/>
      <c r="EKL15" s="11"/>
      <c r="EKM15" s="11"/>
      <c r="EKN15" s="11"/>
      <c r="EKO15" s="11"/>
      <c r="EKP15" s="11"/>
      <c r="EKQ15" s="11"/>
      <c r="EKR15" s="11"/>
      <c r="EKS15" s="11"/>
      <c r="EKT15" s="11"/>
      <c r="EKU15" s="11"/>
      <c r="EKV15" s="11"/>
      <c r="EKW15" s="11"/>
      <c r="EKX15" s="11"/>
      <c r="EKY15" s="11"/>
      <c r="EKZ15" s="11"/>
      <c r="ELA15" s="11"/>
      <c r="ELB15" s="11"/>
      <c r="ELC15" s="11"/>
      <c r="ELD15" s="11"/>
      <c r="ELE15" s="11"/>
      <c r="ELF15" s="11"/>
      <c r="ELG15" s="11"/>
      <c r="ELH15" s="11"/>
      <c r="ELI15" s="11"/>
      <c r="ELJ15" s="11"/>
      <c r="ELK15" s="11"/>
      <c r="ELL15" s="11"/>
      <c r="ELM15" s="11"/>
      <c r="ELN15" s="11"/>
      <c r="ELO15" s="11"/>
      <c r="ELP15" s="11"/>
      <c r="ELQ15" s="11"/>
      <c r="ELR15" s="11"/>
      <c r="ELS15" s="11"/>
      <c r="ELT15" s="11"/>
      <c r="ELU15" s="11"/>
    </row>
    <row r="16" spans="1:3713" s="20" customFormat="1">
      <c r="A16" s="11"/>
      <c r="B16" s="60" t="s">
        <v>75</v>
      </c>
      <c r="C16" s="161">
        <v>74100</v>
      </c>
      <c r="D16" s="161">
        <v>0</v>
      </c>
      <c r="E16" s="161">
        <v>10</v>
      </c>
      <c r="F16" s="161">
        <v>0.6</v>
      </c>
      <c r="G16" s="161" t="s">
        <v>188</v>
      </c>
      <c r="H16" s="161" t="s">
        <v>189</v>
      </c>
      <c r="I16" s="161" t="s">
        <v>189</v>
      </c>
      <c r="J16" s="161" t="s">
        <v>189</v>
      </c>
      <c r="K16" s="11"/>
      <c r="L16" s="11"/>
      <c r="M16" s="11"/>
      <c r="N16" s="11"/>
      <c r="O16" s="11"/>
      <c r="P16" s="11"/>
      <c r="Q16" s="11"/>
      <c r="R16" s="11"/>
      <c r="S16" s="417"/>
      <c r="T16" s="35"/>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1"/>
      <c r="GC16" s="11"/>
      <c r="GD16" s="11"/>
      <c r="GE16" s="11"/>
      <c r="GF16" s="11"/>
      <c r="GG16" s="11"/>
      <c r="GH16" s="11"/>
      <c r="GI16" s="11"/>
      <c r="GJ16" s="11"/>
      <c r="GK16" s="11"/>
      <c r="GL16" s="11"/>
      <c r="GM16" s="11"/>
      <c r="GN16" s="11"/>
      <c r="GO16" s="11"/>
      <c r="GP16" s="11"/>
      <c r="GQ16" s="11"/>
      <c r="GR16" s="11"/>
      <c r="GS16" s="11"/>
      <c r="GT16" s="11"/>
      <c r="GU16" s="11"/>
      <c r="GV16" s="11"/>
      <c r="GW16" s="11"/>
      <c r="GX16" s="11"/>
      <c r="GY16" s="11"/>
      <c r="GZ16" s="11"/>
      <c r="HA16" s="11"/>
      <c r="HB16" s="11"/>
      <c r="HC16" s="11"/>
      <c r="HD16" s="11"/>
      <c r="HE16" s="11"/>
      <c r="HF16" s="11"/>
      <c r="HG16" s="11"/>
      <c r="HH16" s="11"/>
      <c r="HI16" s="11"/>
      <c r="HJ16" s="11"/>
      <c r="HK16" s="11"/>
      <c r="HL16" s="11"/>
      <c r="HM16" s="11"/>
      <c r="HN16" s="11"/>
      <c r="HO16" s="11"/>
      <c r="HP16" s="11"/>
      <c r="HQ16" s="11"/>
      <c r="HR16" s="11"/>
      <c r="HS16" s="11"/>
      <c r="HT16" s="11"/>
      <c r="HU16" s="11"/>
      <c r="HV16" s="11"/>
      <c r="HW16" s="11"/>
      <c r="HX16" s="11"/>
      <c r="HY16" s="11"/>
      <c r="HZ16" s="11"/>
      <c r="IA16" s="11"/>
      <c r="IB16" s="11"/>
      <c r="IC16" s="11"/>
      <c r="ID16" s="11"/>
      <c r="IE16" s="11"/>
      <c r="IF16" s="11"/>
      <c r="IG16" s="11"/>
      <c r="IH16" s="11"/>
      <c r="II16" s="11"/>
      <c r="IJ16" s="11"/>
      <c r="IK16" s="11"/>
      <c r="IL16" s="11"/>
      <c r="IM16" s="11"/>
      <c r="IN16" s="11"/>
      <c r="IO16" s="11"/>
      <c r="IP16" s="11"/>
      <c r="IQ16" s="11"/>
      <c r="IR16" s="11"/>
      <c r="IS16" s="11"/>
      <c r="IT16" s="11"/>
      <c r="IU16" s="11"/>
      <c r="IV16" s="11"/>
      <c r="IW16" s="11"/>
      <c r="IX16" s="11"/>
      <c r="IY16" s="11"/>
      <c r="IZ16" s="11"/>
      <c r="JA16" s="11"/>
      <c r="JB16" s="11"/>
      <c r="JC16" s="11"/>
      <c r="JD16" s="11"/>
      <c r="JE16" s="11"/>
      <c r="JF16" s="11"/>
      <c r="JG16" s="11"/>
      <c r="JH16" s="11"/>
      <c r="JI16" s="11"/>
      <c r="JJ16" s="11"/>
      <c r="JK16" s="11"/>
      <c r="JL16" s="11"/>
      <c r="JM16" s="11"/>
      <c r="JN16" s="11"/>
      <c r="JO16" s="11"/>
      <c r="JP16" s="11"/>
      <c r="JQ16" s="11"/>
      <c r="JR16" s="11"/>
      <c r="JS16" s="11"/>
      <c r="JT16" s="11"/>
      <c r="JU16" s="11"/>
      <c r="JV16" s="11"/>
      <c r="JW16" s="11"/>
      <c r="JX16" s="11"/>
      <c r="JY16" s="11"/>
      <c r="JZ16" s="11"/>
      <c r="KA16" s="11"/>
      <c r="KB16" s="11"/>
      <c r="KC16" s="11"/>
      <c r="KD16" s="11"/>
      <c r="KE16" s="11"/>
      <c r="KF16" s="11"/>
      <c r="KG16" s="11"/>
      <c r="KH16" s="11"/>
      <c r="KI16" s="11"/>
      <c r="KJ16" s="11"/>
      <c r="KK16" s="11"/>
      <c r="KL16" s="11"/>
      <c r="KM16" s="11"/>
      <c r="KN16" s="11"/>
      <c r="KO16" s="11"/>
      <c r="KP16" s="11"/>
      <c r="KQ16" s="11"/>
      <c r="KR16" s="11"/>
      <c r="KS16" s="11"/>
      <c r="KT16" s="11"/>
      <c r="KU16" s="11"/>
      <c r="KV16" s="11"/>
      <c r="KW16" s="11"/>
      <c r="KX16" s="11"/>
      <c r="KY16" s="11"/>
      <c r="KZ16" s="11"/>
      <c r="LA16" s="11"/>
      <c r="LB16" s="11"/>
      <c r="LC16" s="11"/>
      <c r="LD16" s="11"/>
      <c r="LE16" s="11"/>
      <c r="LF16" s="11"/>
      <c r="LG16" s="11"/>
      <c r="LH16" s="11"/>
      <c r="LI16" s="11"/>
      <c r="LJ16" s="11"/>
      <c r="LK16" s="11"/>
      <c r="LL16" s="11"/>
      <c r="LM16" s="11"/>
      <c r="LN16" s="11"/>
      <c r="LO16" s="11"/>
      <c r="LP16" s="11"/>
      <c r="LQ16" s="11"/>
      <c r="LR16" s="11"/>
      <c r="LS16" s="11"/>
      <c r="LT16" s="11"/>
      <c r="LU16" s="11"/>
      <c r="LV16" s="11"/>
      <c r="LW16" s="11"/>
      <c r="LX16" s="11"/>
      <c r="LY16" s="11"/>
      <c r="LZ16" s="11"/>
      <c r="MA16" s="11"/>
      <c r="MB16" s="11"/>
      <c r="MC16" s="11"/>
      <c r="MD16" s="11"/>
      <c r="ME16" s="11"/>
      <c r="MF16" s="11"/>
      <c r="MG16" s="11"/>
      <c r="MH16" s="11"/>
      <c r="MI16" s="11"/>
      <c r="MJ16" s="11"/>
      <c r="MK16" s="11"/>
      <c r="ML16" s="11"/>
      <c r="MM16" s="11"/>
      <c r="MN16" s="11"/>
      <c r="MO16" s="11"/>
      <c r="MP16" s="11"/>
      <c r="MQ16" s="11"/>
      <c r="MR16" s="11"/>
      <c r="MS16" s="11"/>
      <c r="MT16" s="11"/>
      <c r="MU16" s="11"/>
      <c r="MV16" s="11"/>
      <c r="MW16" s="11"/>
      <c r="MX16" s="11"/>
      <c r="MY16" s="11"/>
      <c r="MZ16" s="11"/>
      <c r="NA16" s="11"/>
      <c r="NB16" s="11"/>
      <c r="NC16" s="11"/>
      <c r="ND16" s="11"/>
      <c r="NE16" s="11"/>
      <c r="NF16" s="11"/>
      <c r="NG16" s="11"/>
      <c r="NH16" s="11"/>
      <c r="NI16" s="11"/>
      <c r="NJ16" s="11"/>
      <c r="NK16" s="11"/>
      <c r="NL16" s="11"/>
      <c r="NM16" s="11"/>
      <c r="NN16" s="11"/>
      <c r="NO16" s="11"/>
      <c r="NP16" s="11"/>
      <c r="NQ16" s="11"/>
      <c r="NR16" s="11"/>
      <c r="NS16" s="11"/>
      <c r="NT16" s="11"/>
      <c r="NU16" s="11"/>
      <c r="NV16" s="11"/>
      <c r="NW16" s="11"/>
      <c r="NX16" s="11"/>
      <c r="NY16" s="11"/>
      <c r="NZ16" s="11"/>
      <c r="OA16" s="11"/>
      <c r="OB16" s="11"/>
      <c r="OC16" s="11"/>
      <c r="OD16" s="11"/>
      <c r="OE16" s="11"/>
      <c r="OF16" s="11"/>
      <c r="OG16" s="11"/>
      <c r="OH16" s="11"/>
      <c r="OI16" s="11"/>
      <c r="OJ16" s="11"/>
      <c r="OK16" s="11"/>
      <c r="OL16" s="11"/>
      <c r="OM16" s="11"/>
      <c r="ON16" s="11"/>
      <c r="OO16" s="11"/>
      <c r="OP16" s="11"/>
      <c r="OQ16" s="11"/>
      <c r="OR16" s="11"/>
      <c r="OS16" s="11"/>
      <c r="OT16" s="11"/>
      <c r="OU16" s="11"/>
      <c r="OV16" s="11"/>
      <c r="OW16" s="11"/>
      <c r="OX16" s="11"/>
      <c r="OY16" s="11"/>
      <c r="OZ16" s="11"/>
      <c r="PA16" s="11"/>
      <c r="PB16" s="11"/>
      <c r="PC16" s="11"/>
      <c r="PD16" s="11"/>
      <c r="PE16" s="11"/>
      <c r="PF16" s="11"/>
      <c r="PG16" s="11"/>
      <c r="PH16" s="11"/>
      <c r="PI16" s="11"/>
      <c r="PJ16" s="11"/>
      <c r="PK16" s="11"/>
      <c r="PL16" s="11"/>
      <c r="PM16" s="11"/>
      <c r="PN16" s="11"/>
      <c r="PO16" s="11"/>
      <c r="PP16" s="11"/>
      <c r="PQ16" s="11"/>
      <c r="PR16" s="11"/>
      <c r="PS16" s="11"/>
      <c r="PT16" s="11"/>
      <c r="PU16" s="11"/>
      <c r="PV16" s="11"/>
      <c r="PW16" s="11"/>
      <c r="PX16" s="11"/>
      <c r="PY16" s="11"/>
      <c r="PZ16" s="11"/>
      <c r="QA16" s="11"/>
      <c r="QB16" s="11"/>
      <c r="QC16" s="11"/>
      <c r="QD16" s="11"/>
      <c r="QE16" s="11"/>
      <c r="QF16" s="11"/>
      <c r="QG16" s="11"/>
      <c r="QH16" s="11"/>
      <c r="QI16" s="11"/>
      <c r="QJ16" s="11"/>
      <c r="QK16" s="11"/>
      <c r="QL16" s="11"/>
      <c r="QM16" s="11"/>
      <c r="QN16" s="11"/>
      <c r="QO16" s="11"/>
      <c r="QP16" s="11"/>
      <c r="QQ16" s="11"/>
      <c r="QR16" s="11"/>
      <c r="QS16" s="11"/>
      <c r="QT16" s="11"/>
      <c r="QU16" s="11"/>
      <c r="QV16" s="11"/>
      <c r="QW16" s="11"/>
      <c r="QX16" s="11"/>
      <c r="QY16" s="11"/>
      <c r="QZ16" s="11"/>
      <c r="RA16" s="11"/>
      <c r="RB16" s="11"/>
      <c r="RC16" s="11"/>
      <c r="RD16" s="11"/>
      <c r="RE16" s="11"/>
      <c r="RF16" s="11"/>
      <c r="RG16" s="11"/>
      <c r="RH16" s="11"/>
      <c r="RI16" s="11"/>
      <c r="RJ16" s="11"/>
      <c r="RK16" s="11"/>
      <c r="RL16" s="11"/>
      <c r="RM16" s="11"/>
      <c r="RN16" s="11"/>
      <c r="RO16" s="11"/>
      <c r="RP16" s="11"/>
      <c r="RQ16" s="11"/>
      <c r="RR16" s="11"/>
      <c r="RS16" s="11"/>
      <c r="RT16" s="11"/>
      <c r="RU16" s="11"/>
      <c r="RV16" s="11"/>
      <c r="RW16" s="11"/>
      <c r="RX16" s="11"/>
      <c r="RY16" s="11"/>
      <c r="RZ16" s="11"/>
      <c r="SA16" s="11"/>
      <c r="SB16" s="11"/>
      <c r="SC16" s="11"/>
      <c r="SD16" s="11"/>
      <c r="SE16" s="11"/>
      <c r="SF16" s="11"/>
      <c r="SG16" s="11"/>
      <c r="SH16" s="11"/>
      <c r="SI16" s="11"/>
      <c r="SJ16" s="11"/>
      <c r="SK16" s="11"/>
      <c r="SL16" s="11"/>
      <c r="SM16" s="11"/>
      <c r="SN16" s="11"/>
      <c r="SO16" s="11"/>
      <c r="SP16" s="11"/>
      <c r="SQ16" s="11"/>
      <c r="SR16" s="11"/>
      <c r="SS16" s="11"/>
      <c r="ST16" s="11"/>
      <c r="SU16" s="11"/>
      <c r="SV16" s="11"/>
      <c r="SW16" s="11"/>
      <c r="SX16" s="11"/>
      <c r="SY16" s="11"/>
      <c r="SZ16" s="11"/>
      <c r="TA16" s="11"/>
      <c r="TB16" s="11"/>
      <c r="TC16" s="11"/>
      <c r="TD16" s="11"/>
      <c r="TE16" s="11"/>
      <c r="TF16" s="11"/>
      <c r="TG16" s="11"/>
      <c r="TH16" s="11"/>
      <c r="TI16" s="11"/>
      <c r="TJ16" s="11"/>
      <c r="TK16" s="11"/>
      <c r="TL16" s="11"/>
      <c r="TM16" s="11"/>
      <c r="TN16" s="11"/>
      <c r="TO16" s="11"/>
      <c r="TP16" s="11"/>
      <c r="TQ16" s="11"/>
      <c r="TR16" s="11"/>
      <c r="TS16" s="11"/>
      <c r="TT16" s="11"/>
      <c r="TU16" s="11"/>
      <c r="TV16" s="11"/>
      <c r="TW16" s="11"/>
      <c r="TX16" s="11"/>
      <c r="TY16" s="11"/>
      <c r="TZ16" s="11"/>
      <c r="UA16" s="11"/>
      <c r="UB16" s="11"/>
      <c r="UC16" s="11"/>
      <c r="UD16" s="11"/>
      <c r="UE16" s="11"/>
      <c r="UF16" s="11"/>
      <c r="UG16" s="11"/>
      <c r="UH16" s="11"/>
      <c r="UI16" s="11"/>
      <c r="UJ16" s="11"/>
      <c r="UK16" s="11"/>
      <c r="UL16" s="11"/>
      <c r="UM16" s="11"/>
      <c r="UN16" s="11"/>
      <c r="UO16" s="11"/>
      <c r="UP16" s="11"/>
      <c r="UQ16" s="11"/>
      <c r="UR16" s="11"/>
      <c r="US16" s="11"/>
      <c r="UT16" s="11"/>
      <c r="UU16" s="11"/>
      <c r="UV16" s="11"/>
      <c r="UW16" s="11"/>
      <c r="UX16" s="11"/>
      <c r="UY16" s="11"/>
      <c r="UZ16" s="11"/>
      <c r="VA16" s="11"/>
      <c r="VB16" s="11"/>
      <c r="VC16" s="11"/>
      <c r="VD16" s="11"/>
      <c r="VE16" s="11"/>
      <c r="VF16" s="11"/>
      <c r="VG16" s="11"/>
      <c r="VH16" s="11"/>
      <c r="VI16" s="11"/>
      <c r="VJ16" s="11"/>
      <c r="VK16" s="11"/>
      <c r="VL16" s="11"/>
      <c r="VM16" s="11"/>
      <c r="VN16" s="11"/>
      <c r="VO16" s="11"/>
      <c r="VP16" s="11"/>
      <c r="VQ16" s="11"/>
      <c r="VR16" s="11"/>
      <c r="VS16" s="11"/>
      <c r="VT16" s="11"/>
      <c r="VU16" s="11"/>
      <c r="VV16" s="11"/>
      <c r="VW16" s="11"/>
      <c r="VX16" s="11"/>
      <c r="VY16" s="11"/>
      <c r="VZ16" s="11"/>
      <c r="WA16" s="11"/>
      <c r="WB16" s="11"/>
      <c r="WC16" s="11"/>
      <c r="WD16" s="11"/>
      <c r="WE16" s="11"/>
      <c r="WF16" s="11"/>
      <c r="WG16" s="11"/>
      <c r="WH16" s="11"/>
      <c r="WI16" s="11"/>
      <c r="WJ16" s="11"/>
      <c r="WK16" s="11"/>
      <c r="WL16" s="11"/>
      <c r="WM16" s="11"/>
      <c r="WN16" s="11"/>
      <c r="WO16" s="11"/>
      <c r="WP16" s="11"/>
      <c r="WQ16" s="11"/>
      <c r="WR16" s="11"/>
      <c r="WS16" s="11"/>
      <c r="WT16" s="11"/>
      <c r="WU16" s="11"/>
      <c r="WV16" s="11"/>
      <c r="WW16" s="11"/>
      <c r="WX16" s="11"/>
      <c r="WY16" s="11"/>
      <c r="WZ16" s="11"/>
      <c r="XA16" s="11"/>
      <c r="XB16" s="11"/>
      <c r="XC16" s="11"/>
      <c r="XD16" s="11"/>
      <c r="XE16" s="11"/>
      <c r="XF16" s="11"/>
      <c r="XG16" s="11"/>
      <c r="XH16" s="11"/>
      <c r="XI16" s="11"/>
      <c r="XJ16" s="11"/>
      <c r="XK16" s="11"/>
      <c r="XL16" s="11"/>
      <c r="XM16" s="11"/>
      <c r="XN16" s="11"/>
      <c r="XO16" s="11"/>
      <c r="XP16" s="11"/>
      <c r="XQ16" s="11"/>
      <c r="XR16" s="11"/>
      <c r="XS16" s="11"/>
      <c r="XT16" s="11"/>
      <c r="XU16" s="11"/>
      <c r="XV16" s="11"/>
      <c r="XW16" s="11"/>
      <c r="XX16" s="11"/>
      <c r="XY16" s="11"/>
      <c r="XZ16" s="11"/>
      <c r="YA16" s="11"/>
      <c r="YB16" s="11"/>
      <c r="YC16" s="11"/>
      <c r="YD16" s="11"/>
      <c r="YE16" s="11"/>
      <c r="YF16" s="11"/>
      <c r="YG16" s="11"/>
      <c r="YH16" s="11"/>
      <c r="YI16" s="11"/>
      <c r="YJ16" s="11"/>
      <c r="YK16" s="11"/>
      <c r="YL16" s="11"/>
      <c r="YM16" s="11"/>
      <c r="YN16" s="11"/>
      <c r="YO16" s="11"/>
      <c r="YP16" s="11"/>
      <c r="YQ16" s="11"/>
      <c r="YR16" s="11"/>
      <c r="YS16" s="11"/>
      <c r="YT16" s="11"/>
      <c r="YU16" s="11"/>
      <c r="YV16" s="11"/>
      <c r="YW16" s="11"/>
      <c r="YX16" s="11"/>
      <c r="YY16" s="11"/>
      <c r="YZ16" s="11"/>
      <c r="ZA16" s="11"/>
      <c r="ZB16" s="11"/>
      <c r="ZC16" s="11"/>
      <c r="ZD16" s="11"/>
      <c r="ZE16" s="11"/>
      <c r="ZF16" s="11"/>
      <c r="ZG16" s="11"/>
      <c r="ZH16" s="11"/>
      <c r="ZI16" s="11"/>
      <c r="ZJ16" s="11"/>
      <c r="ZK16" s="11"/>
      <c r="ZL16" s="11"/>
      <c r="ZM16" s="11"/>
      <c r="ZN16" s="11"/>
      <c r="ZO16" s="11"/>
      <c r="ZP16" s="11"/>
      <c r="ZQ16" s="11"/>
      <c r="ZR16" s="11"/>
      <c r="ZS16" s="11"/>
      <c r="ZT16" s="11"/>
      <c r="ZU16" s="11"/>
      <c r="ZV16" s="11"/>
      <c r="ZW16" s="11"/>
      <c r="ZX16" s="11"/>
      <c r="ZY16" s="11"/>
      <c r="ZZ16" s="11"/>
      <c r="AAA16" s="11"/>
      <c r="AAB16" s="11"/>
      <c r="AAC16" s="11"/>
      <c r="AAD16" s="11"/>
      <c r="AAE16" s="11"/>
      <c r="AAF16" s="11"/>
      <c r="AAG16" s="11"/>
      <c r="AAH16" s="11"/>
      <c r="AAI16" s="11"/>
      <c r="AAJ16" s="11"/>
      <c r="AAK16" s="11"/>
      <c r="AAL16" s="11"/>
      <c r="AAM16" s="11"/>
      <c r="AAN16" s="11"/>
      <c r="AAO16" s="11"/>
      <c r="AAP16" s="11"/>
      <c r="AAQ16" s="11"/>
      <c r="AAR16" s="11"/>
      <c r="AAS16" s="11"/>
      <c r="AAT16" s="11"/>
      <c r="AAU16" s="11"/>
      <c r="AAV16" s="11"/>
      <c r="AAW16" s="11"/>
      <c r="AAX16" s="11"/>
      <c r="AAY16" s="11"/>
      <c r="AAZ16" s="11"/>
      <c r="ABA16" s="11"/>
      <c r="ABB16" s="11"/>
      <c r="ABC16" s="11"/>
      <c r="ABD16" s="11"/>
      <c r="ABE16" s="11"/>
      <c r="ABF16" s="11"/>
      <c r="ABG16" s="11"/>
      <c r="ABH16" s="11"/>
      <c r="ABI16" s="11"/>
      <c r="ABJ16" s="11"/>
      <c r="ABK16" s="11"/>
      <c r="ABL16" s="11"/>
      <c r="ABM16" s="11"/>
      <c r="ABN16" s="11"/>
      <c r="ABO16" s="11"/>
      <c r="ABP16" s="11"/>
      <c r="ABQ16" s="11"/>
      <c r="ABR16" s="11"/>
      <c r="ABS16" s="11"/>
      <c r="ABT16" s="11"/>
      <c r="ABU16" s="11"/>
      <c r="ABV16" s="11"/>
      <c r="ABW16" s="11"/>
      <c r="ABX16" s="11"/>
      <c r="ABY16" s="11"/>
      <c r="ABZ16" s="11"/>
      <c r="ACA16" s="11"/>
      <c r="ACB16" s="11"/>
      <c r="ACC16" s="11"/>
      <c r="ACD16" s="11"/>
      <c r="ACE16" s="11"/>
      <c r="ACF16" s="11"/>
      <c r="ACG16" s="11"/>
      <c r="ACH16" s="11"/>
      <c r="ACI16" s="11"/>
      <c r="ACJ16" s="11"/>
      <c r="ACK16" s="11"/>
      <c r="ACL16" s="11"/>
      <c r="ACM16" s="11"/>
      <c r="ACN16" s="11"/>
      <c r="ACO16" s="11"/>
      <c r="ACP16" s="11"/>
      <c r="ACQ16" s="11"/>
      <c r="ACR16" s="11"/>
      <c r="ACS16" s="11"/>
      <c r="ACT16" s="11"/>
      <c r="ACU16" s="11"/>
      <c r="ACV16" s="11"/>
      <c r="ACW16" s="11"/>
      <c r="ACX16" s="11"/>
      <c r="ACY16" s="11"/>
      <c r="ACZ16" s="11"/>
      <c r="ADA16" s="11"/>
      <c r="ADB16" s="11"/>
      <c r="ADC16" s="11"/>
      <c r="ADD16" s="11"/>
      <c r="ADE16" s="11"/>
      <c r="ADF16" s="11"/>
      <c r="ADG16" s="11"/>
      <c r="ADH16" s="11"/>
      <c r="ADI16" s="11"/>
      <c r="ADJ16" s="11"/>
      <c r="ADK16" s="11"/>
      <c r="ADL16" s="11"/>
      <c r="ADM16" s="11"/>
      <c r="ADN16" s="11"/>
      <c r="ADO16" s="11"/>
      <c r="ADP16" s="11"/>
      <c r="ADQ16" s="11"/>
      <c r="ADR16" s="11"/>
      <c r="ADS16" s="11"/>
      <c r="ADT16" s="11"/>
      <c r="ADU16" s="11"/>
      <c r="ADV16" s="11"/>
      <c r="ADW16" s="11"/>
      <c r="ADX16" s="11"/>
      <c r="ADY16" s="11"/>
      <c r="ADZ16" s="11"/>
      <c r="AEA16" s="11"/>
      <c r="AEB16" s="11"/>
      <c r="AEC16" s="11"/>
      <c r="AED16" s="11"/>
      <c r="AEE16" s="11"/>
      <c r="AEF16" s="11"/>
      <c r="AEG16" s="11"/>
      <c r="AEH16" s="11"/>
      <c r="AEI16" s="11"/>
      <c r="AEJ16" s="11"/>
      <c r="AEK16" s="11"/>
      <c r="AEL16" s="11"/>
      <c r="AEM16" s="11"/>
      <c r="AEN16" s="11"/>
      <c r="AEO16" s="11"/>
      <c r="AEP16" s="11"/>
      <c r="AEQ16" s="11"/>
      <c r="AER16" s="11"/>
      <c r="AES16" s="11"/>
      <c r="AET16" s="11"/>
      <c r="AEU16" s="11"/>
      <c r="AEV16" s="11"/>
      <c r="AEW16" s="11"/>
      <c r="AEX16" s="11"/>
      <c r="AEY16" s="11"/>
      <c r="AEZ16" s="11"/>
      <c r="AFA16" s="11"/>
      <c r="AFB16" s="11"/>
      <c r="AFC16" s="11"/>
      <c r="AFD16" s="11"/>
      <c r="AFE16" s="11"/>
      <c r="AFF16" s="11"/>
      <c r="AFG16" s="11"/>
      <c r="AFH16" s="11"/>
      <c r="AFI16" s="11"/>
      <c r="AFJ16" s="11"/>
      <c r="AFK16" s="11"/>
      <c r="AFL16" s="11"/>
      <c r="AFM16" s="11"/>
      <c r="AFN16" s="11"/>
      <c r="AFO16" s="11"/>
      <c r="AFP16" s="11"/>
      <c r="AFQ16" s="11"/>
      <c r="AFR16" s="11"/>
      <c r="AFS16" s="11"/>
      <c r="AFT16" s="11"/>
      <c r="AFU16" s="11"/>
      <c r="AFV16" s="11"/>
      <c r="AFW16" s="11"/>
      <c r="AFX16" s="11"/>
      <c r="AFY16" s="11"/>
      <c r="AFZ16" s="11"/>
      <c r="AGA16" s="11"/>
      <c r="AGB16" s="11"/>
      <c r="AGC16" s="11"/>
      <c r="AGD16" s="11"/>
      <c r="AGE16" s="11"/>
      <c r="AGF16" s="11"/>
      <c r="AGG16" s="11"/>
      <c r="AGH16" s="11"/>
      <c r="AGI16" s="11"/>
      <c r="AGJ16" s="11"/>
      <c r="AGK16" s="11"/>
      <c r="AGL16" s="11"/>
      <c r="AGM16" s="11"/>
      <c r="AGN16" s="11"/>
      <c r="AGO16" s="11"/>
      <c r="AGP16" s="11"/>
      <c r="AGQ16" s="11"/>
      <c r="AGR16" s="11"/>
      <c r="AGS16" s="11"/>
      <c r="AGT16" s="11"/>
      <c r="AGU16" s="11"/>
      <c r="AGV16" s="11"/>
      <c r="AGW16" s="11"/>
      <c r="AGX16" s="11"/>
      <c r="AGY16" s="11"/>
      <c r="AGZ16" s="11"/>
      <c r="AHA16" s="11"/>
      <c r="AHB16" s="11"/>
      <c r="AHC16" s="11"/>
      <c r="AHD16" s="11"/>
      <c r="AHE16" s="11"/>
      <c r="AHF16" s="11"/>
      <c r="AHG16" s="11"/>
      <c r="AHH16" s="11"/>
      <c r="AHI16" s="11"/>
      <c r="AHJ16" s="11"/>
      <c r="AHK16" s="11"/>
      <c r="AHL16" s="11"/>
      <c r="AHM16" s="11"/>
      <c r="AHN16" s="11"/>
      <c r="AHO16" s="11"/>
      <c r="AHP16" s="11"/>
      <c r="AHQ16" s="11"/>
      <c r="AHR16" s="11"/>
      <c r="AHS16" s="11"/>
      <c r="AHT16" s="11"/>
      <c r="AHU16" s="11"/>
      <c r="AHV16" s="11"/>
      <c r="AHW16" s="11"/>
      <c r="AHX16" s="11"/>
      <c r="AHY16" s="11"/>
      <c r="AHZ16" s="11"/>
      <c r="AIA16" s="11"/>
      <c r="AIB16" s="11"/>
      <c r="AIC16" s="11"/>
      <c r="AID16" s="11"/>
      <c r="AIE16" s="11"/>
      <c r="AIF16" s="11"/>
      <c r="AIG16" s="11"/>
      <c r="AIH16" s="11"/>
      <c r="AII16" s="11"/>
      <c r="AIJ16" s="11"/>
      <c r="AIK16" s="11"/>
      <c r="AIL16" s="11"/>
      <c r="AIM16" s="11"/>
      <c r="AIN16" s="11"/>
      <c r="AIO16" s="11"/>
      <c r="AIP16" s="11"/>
      <c r="AIQ16" s="11"/>
      <c r="AIR16" s="11"/>
      <c r="AIS16" s="11"/>
      <c r="AIT16" s="11"/>
      <c r="AIU16" s="11"/>
      <c r="AIV16" s="11"/>
      <c r="AIW16" s="11"/>
      <c r="AIX16" s="11"/>
      <c r="AIY16" s="11"/>
      <c r="AIZ16" s="11"/>
      <c r="AJA16" s="11"/>
      <c r="AJB16" s="11"/>
      <c r="AJC16" s="11"/>
      <c r="AJD16" s="11"/>
      <c r="AJE16" s="11"/>
      <c r="AJF16" s="11"/>
      <c r="AJG16" s="11"/>
      <c r="AJH16" s="11"/>
      <c r="AJI16" s="11"/>
      <c r="AJJ16" s="11"/>
      <c r="AJK16" s="11"/>
      <c r="AJL16" s="11"/>
      <c r="AJM16" s="11"/>
      <c r="AJN16" s="11"/>
      <c r="AJO16" s="11"/>
      <c r="AJP16" s="11"/>
      <c r="AJQ16" s="11"/>
      <c r="AJR16" s="11"/>
      <c r="AJS16" s="11"/>
      <c r="AJT16" s="11"/>
      <c r="AJU16" s="11"/>
      <c r="AJV16" s="11"/>
      <c r="AJW16" s="11"/>
      <c r="AJX16" s="11"/>
      <c r="AJY16" s="11"/>
      <c r="AJZ16" s="11"/>
      <c r="AKA16" s="11"/>
      <c r="AKB16" s="11"/>
      <c r="AKC16" s="11"/>
      <c r="AKD16" s="11"/>
      <c r="AKE16" s="11"/>
      <c r="AKF16" s="11"/>
      <c r="AKG16" s="11"/>
      <c r="AKH16" s="11"/>
      <c r="AKI16" s="11"/>
      <c r="AKJ16" s="11"/>
      <c r="AKK16" s="11"/>
      <c r="AKL16" s="11"/>
      <c r="AKM16" s="11"/>
      <c r="AKN16" s="11"/>
      <c r="AKO16" s="11"/>
      <c r="AKP16" s="11"/>
      <c r="AKQ16" s="11"/>
      <c r="AKR16" s="11"/>
      <c r="AKS16" s="11"/>
      <c r="AKT16" s="11"/>
      <c r="AKU16" s="11"/>
      <c r="AKV16" s="11"/>
      <c r="AKW16" s="11"/>
      <c r="AKX16" s="11"/>
      <c r="AKY16" s="11"/>
      <c r="AKZ16" s="11"/>
      <c r="ALA16" s="11"/>
      <c r="ALB16" s="11"/>
      <c r="ALC16" s="11"/>
      <c r="ALD16" s="11"/>
      <c r="ALE16" s="11"/>
      <c r="ALF16" s="11"/>
      <c r="ALG16" s="11"/>
      <c r="ALH16" s="11"/>
      <c r="ALI16" s="11"/>
      <c r="ALJ16" s="11"/>
      <c r="ALK16" s="11"/>
      <c r="ALL16" s="11"/>
      <c r="ALM16" s="11"/>
      <c r="ALN16" s="11"/>
      <c r="ALO16" s="11"/>
      <c r="ALP16" s="11"/>
      <c r="ALQ16" s="11"/>
      <c r="ALR16" s="11"/>
      <c r="ALS16" s="11"/>
      <c r="ALT16" s="11"/>
      <c r="ALU16" s="11"/>
      <c r="ALV16" s="11"/>
      <c r="ALW16" s="11"/>
      <c r="ALX16" s="11"/>
      <c r="ALY16" s="11"/>
      <c r="ALZ16" s="11"/>
      <c r="AMA16" s="11"/>
      <c r="AMB16" s="11"/>
      <c r="AMC16" s="11"/>
      <c r="AMD16" s="11"/>
      <c r="AME16" s="11"/>
      <c r="AMF16" s="11"/>
      <c r="AMG16" s="11"/>
      <c r="AMH16" s="11"/>
      <c r="AMI16" s="11"/>
      <c r="AMJ16" s="11"/>
      <c r="AMK16" s="11"/>
      <c r="AML16" s="11"/>
      <c r="AMM16" s="11"/>
      <c r="AMN16" s="11"/>
      <c r="AMO16" s="11"/>
      <c r="AMP16" s="11"/>
      <c r="AMQ16" s="11"/>
      <c r="AMR16" s="11"/>
      <c r="AMS16" s="11"/>
      <c r="AMT16" s="11"/>
      <c r="AMU16" s="11"/>
      <c r="AMV16" s="11"/>
      <c r="AMW16" s="11"/>
      <c r="AMX16" s="11"/>
      <c r="AMY16" s="11"/>
      <c r="AMZ16" s="11"/>
      <c r="ANA16" s="11"/>
      <c r="ANB16" s="11"/>
      <c r="ANC16" s="11"/>
      <c r="AND16" s="11"/>
      <c r="ANE16" s="11"/>
      <c r="ANF16" s="11"/>
      <c r="ANG16" s="11"/>
      <c r="ANH16" s="11"/>
      <c r="ANI16" s="11"/>
      <c r="ANJ16" s="11"/>
      <c r="ANK16" s="11"/>
      <c r="ANL16" s="11"/>
      <c r="ANM16" s="11"/>
      <c r="ANN16" s="11"/>
      <c r="ANO16" s="11"/>
      <c r="ANP16" s="11"/>
      <c r="ANQ16" s="11"/>
      <c r="ANR16" s="11"/>
      <c r="ANS16" s="11"/>
      <c r="ANT16" s="11"/>
      <c r="ANU16" s="11"/>
      <c r="ANV16" s="11"/>
      <c r="ANW16" s="11"/>
      <c r="ANX16" s="11"/>
      <c r="ANY16" s="11"/>
      <c r="ANZ16" s="11"/>
      <c r="AOA16" s="11"/>
      <c r="AOB16" s="11"/>
      <c r="AOC16" s="11"/>
      <c r="AOD16" s="11"/>
      <c r="AOE16" s="11"/>
      <c r="AOF16" s="11"/>
      <c r="AOG16" s="11"/>
      <c r="AOH16" s="11"/>
      <c r="AOI16" s="11"/>
      <c r="AOJ16" s="11"/>
      <c r="AOK16" s="11"/>
      <c r="AOL16" s="11"/>
      <c r="AOM16" s="11"/>
      <c r="AON16" s="11"/>
      <c r="AOO16" s="11"/>
      <c r="AOP16" s="11"/>
      <c r="AOQ16" s="11"/>
      <c r="AOR16" s="11"/>
      <c r="AOS16" s="11"/>
      <c r="AOT16" s="11"/>
      <c r="AOU16" s="11"/>
      <c r="AOV16" s="11"/>
      <c r="AOW16" s="11"/>
      <c r="AOX16" s="11"/>
      <c r="AOY16" s="11"/>
      <c r="AOZ16" s="11"/>
      <c r="APA16" s="11"/>
      <c r="APB16" s="11"/>
      <c r="APC16" s="11"/>
      <c r="APD16" s="11"/>
      <c r="APE16" s="11"/>
      <c r="APF16" s="11"/>
      <c r="APG16" s="11"/>
      <c r="APH16" s="11"/>
      <c r="API16" s="11"/>
      <c r="APJ16" s="11"/>
      <c r="APK16" s="11"/>
      <c r="APL16" s="11"/>
      <c r="APM16" s="11"/>
      <c r="APN16" s="11"/>
      <c r="APO16" s="11"/>
      <c r="APP16" s="11"/>
      <c r="APQ16" s="11"/>
      <c r="APR16" s="11"/>
      <c r="APS16" s="11"/>
      <c r="APT16" s="11"/>
      <c r="APU16" s="11"/>
      <c r="APV16" s="11"/>
      <c r="APW16" s="11"/>
      <c r="APX16" s="11"/>
      <c r="APY16" s="11"/>
      <c r="APZ16" s="11"/>
      <c r="AQA16" s="11"/>
      <c r="AQB16" s="11"/>
      <c r="AQC16" s="11"/>
      <c r="AQD16" s="11"/>
      <c r="AQE16" s="11"/>
      <c r="AQF16" s="11"/>
      <c r="AQG16" s="11"/>
      <c r="AQH16" s="11"/>
      <c r="AQI16" s="11"/>
      <c r="AQJ16" s="11"/>
      <c r="AQK16" s="11"/>
      <c r="AQL16" s="11"/>
      <c r="AQM16" s="11"/>
      <c r="AQN16" s="11"/>
      <c r="AQO16" s="11"/>
      <c r="AQP16" s="11"/>
      <c r="AQQ16" s="11"/>
      <c r="AQR16" s="11"/>
      <c r="AQS16" s="11"/>
      <c r="AQT16" s="11"/>
      <c r="AQU16" s="11"/>
      <c r="AQV16" s="11"/>
      <c r="AQW16" s="11"/>
      <c r="AQX16" s="11"/>
      <c r="AQY16" s="11"/>
      <c r="AQZ16" s="11"/>
      <c r="ARA16" s="11"/>
      <c r="ARB16" s="11"/>
      <c r="ARC16" s="11"/>
      <c r="ARD16" s="11"/>
      <c r="ARE16" s="11"/>
      <c r="ARF16" s="11"/>
      <c r="ARG16" s="11"/>
      <c r="ARH16" s="11"/>
      <c r="ARI16" s="11"/>
      <c r="ARJ16" s="11"/>
      <c r="ARK16" s="11"/>
      <c r="ARL16" s="11"/>
      <c r="ARM16" s="11"/>
      <c r="ARN16" s="11"/>
      <c r="ARO16" s="11"/>
      <c r="ARP16" s="11"/>
      <c r="ARQ16" s="11"/>
      <c r="ARR16" s="11"/>
      <c r="ARS16" s="11"/>
      <c r="ART16" s="11"/>
      <c r="ARU16" s="11"/>
      <c r="ARV16" s="11"/>
      <c r="ARW16" s="11"/>
      <c r="ARX16" s="11"/>
      <c r="ARY16" s="11"/>
      <c r="ARZ16" s="11"/>
      <c r="ASA16" s="11"/>
      <c r="ASB16" s="11"/>
      <c r="ASC16" s="11"/>
      <c r="ASD16" s="11"/>
      <c r="ASE16" s="11"/>
      <c r="ASF16" s="11"/>
      <c r="ASG16" s="11"/>
      <c r="ASH16" s="11"/>
      <c r="ASI16" s="11"/>
      <c r="ASJ16" s="11"/>
      <c r="ASK16" s="11"/>
      <c r="ASL16" s="11"/>
      <c r="ASM16" s="11"/>
      <c r="ASN16" s="11"/>
      <c r="ASO16" s="11"/>
      <c r="ASP16" s="11"/>
      <c r="ASQ16" s="11"/>
      <c r="ASR16" s="11"/>
      <c r="ASS16" s="11"/>
      <c r="AST16" s="11"/>
      <c r="ASU16" s="11"/>
      <c r="ASV16" s="11"/>
      <c r="ASW16" s="11"/>
      <c r="ASX16" s="11"/>
      <c r="ASY16" s="11"/>
      <c r="ASZ16" s="11"/>
      <c r="ATA16" s="11"/>
      <c r="ATB16" s="11"/>
      <c r="ATC16" s="11"/>
      <c r="ATD16" s="11"/>
      <c r="ATE16" s="11"/>
      <c r="ATF16" s="11"/>
      <c r="ATG16" s="11"/>
      <c r="ATH16" s="11"/>
      <c r="ATI16" s="11"/>
      <c r="ATJ16" s="11"/>
      <c r="ATK16" s="11"/>
      <c r="ATL16" s="11"/>
      <c r="ATM16" s="11"/>
      <c r="ATN16" s="11"/>
      <c r="ATO16" s="11"/>
      <c r="ATP16" s="11"/>
      <c r="ATQ16" s="11"/>
      <c r="ATR16" s="11"/>
      <c r="ATS16" s="11"/>
      <c r="ATT16" s="11"/>
      <c r="ATU16" s="11"/>
      <c r="ATV16" s="11"/>
      <c r="ATW16" s="11"/>
      <c r="ATX16" s="11"/>
      <c r="ATY16" s="11"/>
      <c r="ATZ16" s="11"/>
      <c r="AUA16" s="11"/>
      <c r="AUB16" s="11"/>
      <c r="AUC16" s="11"/>
      <c r="AUD16" s="11"/>
      <c r="AUE16" s="11"/>
      <c r="AUF16" s="11"/>
      <c r="AUG16" s="11"/>
      <c r="AUH16" s="11"/>
      <c r="AUI16" s="11"/>
      <c r="AUJ16" s="11"/>
      <c r="AUK16" s="11"/>
      <c r="AUL16" s="11"/>
      <c r="AUM16" s="11"/>
      <c r="AUN16" s="11"/>
      <c r="AUO16" s="11"/>
      <c r="AUP16" s="11"/>
      <c r="AUQ16" s="11"/>
      <c r="AUR16" s="11"/>
      <c r="AUS16" s="11"/>
      <c r="AUT16" s="11"/>
      <c r="AUU16" s="11"/>
      <c r="AUV16" s="11"/>
      <c r="AUW16" s="11"/>
      <c r="AUX16" s="11"/>
      <c r="AUY16" s="11"/>
      <c r="AUZ16" s="11"/>
      <c r="AVA16" s="11"/>
      <c r="AVB16" s="11"/>
      <c r="AVC16" s="11"/>
      <c r="AVD16" s="11"/>
      <c r="AVE16" s="11"/>
      <c r="AVF16" s="11"/>
      <c r="AVG16" s="11"/>
      <c r="AVH16" s="11"/>
      <c r="AVI16" s="11"/>
      <c r="AVJ16" s="11"/>
      <c r="AVK16" s="11"/>
      <c r="AVL16" s="11"/>
      <c r="AVM16" s="11"/>
      <c r="AVN16" s="11"/>
      <c r="AVO16" s="11"/>
      <c r="AVP16" s="11"/>
      <c r="AVQ16" s="11"/>
      <c r="AVR16" s="11"/>
      <c r="AVS16" s="11"/>
      <c r="AVT16" s="11"/>
      <c r="AVU16" s="11"/>
      <c r="AVV16" s="11"/>
      <c r="AVW16" s="11"/>
      <c r="AVX16" s="11"/>
      <c r="AVY16" s="11"/>
      <c r="AVZ16" s="11"/>
      <c r="AWA16" s="11"/>
      <c r="AWB16" s="11"/>
      <c r="AWC16" s="11"/>
      <c r="AWD16" s="11"/>
      <c r="AWE16" s="11"/>
      <c r="AWF16" s="11"/>
      <c r="AWG16" s="11"/>
      <c r="AWH16" s="11"/>
      <c r="AWI16" s="11"/>
      <c r="AWJ16" s="11"/>
      <c r="AWK16" s="11"/>
      <c r="AWL16" s="11"/>
      <c r="AWM16" s="11"/>
      <c r="AWN16" s="11"/>
      <c r="AWO16" s="11"/>
      <c r="AWP16" s="11"/>
      <c r="AWQ16" s="11"/>
      <c r="AWR16" s="11"/>
      <c r="AWS16" s="11"/>
      <c r="AWT16" s="11"/>
      <c r="AWU16" s="11"/>
      <c r="AWV16" s="11"/>
      <c r="AWW16" s="11"/>
      <c r="AWX16" s="11"/>
      <c r="AWY16" s="11"/>
      <c r="AWZ16" s="11"/>
      <c r="AXA16" s="11"/>
      <c r="AXB16" s="11"/>
      <c r="AXC16" s="11"/>
      <c r="AXD16" s="11"/>
      <c r="AXE16" s="11"/>
      <c r="AXF16" s="11"/>
      <c r="AXG16" s="11"/>
      <c r="AXH16" s="11"/>
      <c r="AXI16" s="11"/>
      <c r="AXJ16" s="11"/>
      <c r="AXK16" s="11"/>
      <c r="AXL16" s="11"/>
      <c r="AXM16" s="11"/>
      <c r="AXN16" s="11"/>
      <c r="AXO16" s="11"/>
      <c r="AXP16" s="11"/>
      <c r="AXQ16" s="11"/>
      <c r="AXR16" s="11"/>
      <c r="AXS16" s="11"/>
      <c r="AXT16" s="11"/>
      <c r="AXU16" s="11"/>
      <c r="AXV16" s="11"/>
      <c r="AXW16" s="11"/>
      <c r="AXX16" s="11"/>
      <c r="AXY16" s="11"/>
      <c r="AXZ16" s="11"/>
      <c r="AYA16" s="11"/>
      <c r="AYB16" s="11"/>
      <c r="AYC16" s="11"/>
      <c r="AYD16" s="11"/>
      <c r="AYE16" s="11"/>
      <c r="AYF16" s="11"/>
      <c r="AYG16" s="11"/>
      <c r="AYH16" s="11"/>
      <c r="AYI16" s="11"/>
      <c r="AYJ16" s="11"/>
      <c r="AYK16" s="11"/>
      <c r="AYL16" s="11"/>
      <c r="AYM16" s="11"/>
      <c r="AYN16" s="11"/>
      <c r="AYO16" s="11"/>
      <c r="AYP16" s="11"/>
      <c r="AYQ16" s="11"/>
      <c r="AYR16" s="11"/>
      <c r="AYS16" s="11"/>
      <c r="AYT16" s="11"/>
      <c r="AYU16" s="11"/>
      <c r="AYV16" s="11"/>
      <c r="AYW16" s="11"/>
      <c r="AYX16" s="11"/>
      <c r="AYY16" s="11"/>
      <c r="AYZ16" s="11"/>
      <c r="AZA16" s="11"/>
      <c r="AZB16" s="11"/>
      <c r="AZC16" s="11"/>
      <c r="AZD16" s="11"/>
      <c r="AZE16" s="11"/>
      <c r="AZF16" s="11"/>
      <c r="AZG16" s="11"/>
      <c r="AZH16" s="11"/>
      <c r="AZI16" s="11"/>
      <c r="AZJ16" s="11"/>
      <c r="AZK16" s="11"/>
      <c r="AZL16" s="11"/>
      <c r="AZM16" s="11"/>
      <c r="AZN16" s="11"/>
      <c r="AZO16" s="11"/>
      <c r="AZP16" s="11"/>
      <c r="AZQ16" s="11"/>
      <c r="AZR16" s="11"/>
      <c r="AZS16" s="11"/>
      <c r="AZT16" s="11"/>
      <c r="AZU16" s="11"/>
      <c r="AZV16" s="11"/>
      <c r="AZW16" s="11"/>
      <c r="AZX16" s="11"/>
      <c r="AZY16" s="11"/>
      <c r="AZZ16" s="11"/>
      <c r="BAA16" s="11"/>
      <c r="BAB16" s="11"/>
      <c r="BAC16" s="11"/>
      <c r="BAD16" s="11"/>
      <c r="BAE16" s="11"/>
      <c r="BAF16" s="11"/>
      <c r="BAG16" s="11"/>
      <c r="BAH16" s="11"/>
      <c r="BAI16" s="11"/>
      <c r="BAJ16" s="11"/>
      <c r="BAK16" s="11"/>
      <c r="BAL16" s="11"/>
      <c r="BAM16" s="11"/>
      <c r="BAN16" s="11"/>
      <c r="BAO16" s="11"/>
      <c r="BAP16" s="11"/>
      <c r="BAQ16" s="11"/>
      <c r="BAR16" s="11"/>
      <c r="BAS16" s="11"/>
      <c r="BAT16" s="11"/>
      <c r="BAU16" s="11"/>
      <c r="BAV16" s="11"/>
      <c r="BAW16" s="11"/>
      <c r="BAX16" s="11"/>
      <c r="BAY16" s="11"/>
      <c r="BAZ16" s="11"/>
      <c r="BBA16" s="11"/>
      <c r="BBB16" s="11"/>
      <c r="BBC16" s="11"/>
      <c r="BBD16" s="11"/>
      <c r="BBE16" s="11"/>
      <c r="BBF16" s="11"/>
      <c r="BBG16" s="11"/>
      <c r="BBH16" s="11"/>
      <c r="BBI16" s="11"/>
      <c r="BBJ16" s="11"/>
      <c r="BBK16" s="11"/>
      <c r="BBL16" s="11"/>
      <c r="BBM16" s="11"/>
      <c r="BBN16" s="11"/>
      <c r="BBO16" s="11"/>
      <c r="BBP16" s="11"/>
      <c r="BBQ16" s="11"/>
      <c r="BBR16" s="11"/>
      <c r="BBS16" s="11"/>
      <c r="BBT16" s="11"/>
      <c r="BBU16" s="11"/>
      <c r="BBV16" s="11"/>
      <c r="BBW16" s="11"/>
      <c r="BBX16" s="11"/>
      <c r="BBY16" s="11"/>
      <c r="BBZ16" s="11"/>
      <c r="BCA16" s="11"/>
      <c r="BCB16" s="11"/>
      <c r="BCC16" s="11"/>
      <c r="BCD16" s="11"/>
      <c r="BCE16" s="11"/>
      <c r="BCF16" s="11"/>
      <c r="BCG16" s="11"/>
      <c r="BCH16" s="11"/>
      <c r="BCI16" s="11"/>
      <c r="BCJ16" s="11"/>
      <c r="BCK16" s="11"/>
      <c r="BCL16" s="11"/>
      <c r="BCM16" s="11"/>
      <c r="BCN16" s="11"/>
      <c r="BCO16" s="11"/>
      <c r="BCP16" s="11"/>
      <c r="BCQ16" s="11"/>
      <c r="BCR16" s="11"/>
      <c r="BCS16" s="11"/>
      <c r="BCT16" s="11"/>
      <c r="BCU16" s="11"/>
      <c r="BCV16" s="11"/>
      <c r="BCW16" s="11"/>
      <c r="BCX16" s="11"/>
      <c r="BCY16" s="11"/>
      <c r="BCZ16" s="11"/>
      <c r="BDA16" s="11"/>
      <c r="BDB16" s="11"/>
      <c r="BDC16" s="11"/>
      <c r="BDD16" s="11"/>
      <c r="BDE16" s="11"/>
      <c r="BDF16" s="11"/>
      <c r="BDG16" s="11"/>
      <c r="BDH16" s="11"/>
      <c r="BDI16" s="11"/>
      <c r="BDJ16" s="11"/>
      <c r="BDK16" s="11"/>
      <c r="BDL16" s="11"/>
      <c r="BDM16" s="11"/>
      <c r="BDN16" s="11"/>
      <c r="BDO16" s="11"/>
      <c r="BDP16" s="11"/>
      <c r="BDQ16" s="11"/>
      <c r="BDR16" s="11"/>
      <c r="BDS16" s="11"/>
      <c r="BDT16" s="11"/>
      <c r="BDU16" s="11"/>
      <c r="BDV16" s="11"/>
      <c r="BDW16" s="11"/>
      <c r="BDX16" s="11"/>
      <c r="BDY16" s="11"/>
      <c r="BDZ16" s="11"/>
      <c r="BEA16" s="11"/>
      <c r="BEB16" s="11"/>
      <c r="BEC16" s="11"/>
      <c r="BED16" s="11"/>
      <c r="BEE16" s="11"/>
      <c r="BEF16" s="11"/>
      <c r="BEG16" s="11"/>
      <c r="BEH16" s="11"/>
      <c r="BEI16" s="11"/>
      <c r="BEJ16" s="11"/>
      <c r="BEK16" s="11"/>
      <c r="BEL16" s="11"/>
      <c r="BEM16" s="11"/>
      <c r="BEN16" s="11"/>
      <c r="BEO16" s="11"/>
      <c r="BEP16" s="11"/>
      <c r="BEQ16" s="11"/>
      <c r="BER16" s="11"/>
      <c r="BES16" s="11"/>
      <c r="BET16" s="11"/>
      <c r="BEU16" s="11"/>
      <c r="BEV16" s="11"/>
      <c r="BEW16" s="11"/>
      <c r="BEX16" s="11"/>
      <c r="BEY16" s="11"/>
      <c r="BEZ16" s="11"/>
      <c r="BFA16" s="11"/>
      <c r="BFB16" s="11"/>
      <c r="BFC16" s="11"/>
      <c r="BFD16" s="11"/>
      <c r="BFE16" s="11"/>
      <c r="BFF16" s="11"/>
      <c r="BFG16" s="11"/>
      <c r="BFH16" s="11"/>
      <c r="BFI16" s="11"/>
      <c r="BFJ16" s="11"/>
      <c r="BFK16" s="11"/>
      <c r="BFL16" s="11"/>
      <c r="BFM16" s="11"/>
      <c r="BFN16" s="11"/>
      <c r="BFO16" s="11"/>
      <c r="BFP16" s="11"/>
      <c r="BFQ16" s="11"/>
      <c r="BFR16" s="11"/>
      <c r="BFS16" s="11"/>
      <c r="BFT16" s="11"/>
      <c r="BFU16" s="11"/>
      <c r="BFV16" s="11"/>
      <c r="BFW16" s="11"/>
      <c r="BFX16" s="11"/>
      <c r="BFY16" s="11"/>
      <c r="BFZ16" s="11"/>
      <c r="BGA16" s="11"/>
      <c r="BGB16" s="11"/>
      <c r="BGC16" s="11"/>
      <c r="BGD16" s="11"/>
      <c r="BGE16" s="11"/>
      <c r="BGF16" s="11"/>
      <c r="BGG16" s="11"/>
      <c r="BGH16" s="11"/>
      <c r="BGI16" s="11"/>
      <c r="BGJ16" s="11"/>
      <c r="BGK16" s="11"/>
      <c r="BGL16" s="11"/>
      <c r="BGM16" s="11"/>
      <c r="BGN16" s="11"/>
      <c r="BGO16" s="11"/>
      <c r="BGP16" s="11"/>
      <c r="BGQ16" s="11"/>
      <c r="BGR16" s="11"/>
      <c r="BGS16" s="11"/>
      <c r="BGT16" s="11"/>
      <c r="BGU16" s="11"/>
      <c r="BGV16" s="11"/>
      <c r="BGW16" s="11"/>
      <c r="BGX16" s="11"/>
      <c r="BGY16" s="11"/>
      <c r="BGZ16" s="11"/>
      <c r="BHA16" s="11"/>
      <c r="BHB16" s="11"/>
      <c r="BHC16" s="11"/>
      <c r="BHD16" s="11"/>
      <c r="BHE16" s="11"/>
      <c r="BHF16" s="11"/>
      <c r="BHG16" s="11"/>
      <c r="BHH16" s="11"/>
      <c r="BHI16" s="11"/>
      <c r="BHJ16" s="11"/>
      <c r="BHK16" s="11"/>
      <c r="BHL16" s="11"/>
      <c r="BHM16" s="11"/>
      <c r="BHN16" s="11"/>
      <c r="BHO16" s="11"/>
      <c r="BHP16" s="11"/>
      <c r="BHQ16" s="11"/>
      <c r="BHR16" s="11"/>
      <c r="BHS16" s="11"/>
      <c r="BHT16" s="11"/>
      <c r="BHU16" s="11"/>
      <c r="BHV16" s="11"/>
      <c r="BHW16" s="11"/>
      <c r="BHX16" s="11"/>
      <c r="BHY16" s="11"/>
      <c r="BHZ16" s="11"/>
      <c r="BIA16" s="11"/>
      <c r="BIB16" s="11"/>
      <c r="BIC16" s="11"/>
      <c r="BID16" s="11"/>
      <c r="BIE16" s="11"/>
      <c r="BIF16" s="11"/>
      <c r="BIG16" s="11"/>
      <c r="BIH16" s="11"/>
      <c r="BII16" s="11"/>
      <c r="BIJ16" s="11"/>
      <c r="BIK16" s="11"/>
      <c r="BIL16" s="11"/>
      <c r="BIM16" s="11"/>
      <c r="BIN16" s="11"/>
      <c r="BIO16" s="11"/>
      <c r="BIP16" s="11"/>
      <c r="BIQ16" s="11"/>
      <c r="BIR16" s="11"/>
      <c r="BIS16" s="11"/>
      <c r="BIT16" s="11"/>
      <c r="BIU16" s="11"/>
      <c r="BIV16" s="11"/>
      <c r="BIW16" s="11"/>
      <c r="BIX16" s="11"/>
      <c r="BIY16" s="11"/>
      <c r="BIZ16" s="11"/>
      <c r="BJA16" s="11"/>
      <c r="BJB16" s="11"/>
      <c r="BJC16" s="11"/>
      <c r="BJD16" s="11"/>
      <c r="BJE16" s="11"/>
      <c r="BJF16" s="11"/>
      <c r="BJG16" s="11"/>
      <c r="BJH16" s="11"/>
      <c r="BJI16" s="11"/>
      <c r="BJJ16" s="11"/>
      <c r="BJK16" s="11"/>
      <c r="BJL16" s="11"/>
      <c r="BJM16" s="11"/>
      <c r="BJN16" s="11"/>
      <c r="BJO16" s="11"/>
      <c r="BJP16" s="11"/>
      <c r="BJQ16" s="11"/>
      <c r="BJR16" s="11"/>
      <c r="BJS16" s="11"/>
      <c r="BJT16" s="11"/>
      <c r="BJU16" s="11"/>
      <c r="BJV16" s="11"/>
      <c r="BJW16" s="11"/>
      <c r="BJX16" s="11"/>
      <c r="BJY16" s="11"/>
      <c r="BJZ16" s="11"/>
      <c r="BKA16" s="11"/>
      <c r="BKB16" s="11"/>
      <c r="BKC16" s="11"/>
      <c r="BKD16" s="11"/>
      <c r="BKE16" s="11"/>
      <c r="BKF16" s="11"/>
      <c r="BKG16" s="11"/>
      <c r="BKH16" s="11"/>
      <c r="BKI16" s="11"/>
      <c r="BKJ16" s="11"/>
      <c r="BKK16" s="11"/>
      <c r="BKL16" s="11"/>
      <c r="BKM16" s="11"/>
      <c r="BKN16" s="11"/>
      <c r="BKO16" s="11"/>
      <c r="BKP16" s="11"/>
      <c r="BKQ16" s="11"/>
      <c r="BKR16" s="11"/>
      <c r="BKS16" s="11"/>
      <c r="BKT16" s="11"/>
      <c r="BKU16" s="11"/>
      <c r="BKV16" s="11"/>
      <c r="BKW16" s="11"/>
      <c r="BKX16" s="11"/>
      <c r="BKY16" s="11"/>
      <c r="BKZ16" s="11"/>
      <c r="BLA16" s="11"/>
      <c r="BLB16" s="11"/>
      <c r="BLC16" s="11"/>
      <c r="BLD16" s="11"/>
      <c r="BLE16" s="11"/>
      <c r="BLF16" s="11"/>
      <c r="BLG16" s="11"/>
      <c r="BLH16" s="11"/>
      <c r="BLI16" s="11"/>
      <c r="BLJ16" s="11"/>
      <c r="BLK16" s="11"/>
      <c r="BLL16" s="11"/>
      <c r="BLM16" s="11"/>
      <c r="BLN16" s="11"/>
      <c r="BLO16" s="11"/>
      <c r="BLP16" s="11"/>
      <c r="BLQ16" s="11"/>
      <c r="BLR16" s="11"/>
      <c r="BLS16" s="11"/>
      <c r="BLT16" s="11"/>
      <c r="BLU16" s="11"/>
      <c r="BLV16" s="11"/>
      <c r="BLW16" s="11"/>
      <c r="BLX16" s="11"/>
      <c r="BLY16" s="11"/>
      <c r="BLZ16" s="11"/>
      <c r="BMA16" s="11"/>
      <c r="BMB16" s="11"/>
      <c r="BMC16" s="11"/>
      <c r="BMD16" s="11"/>
      <c r="BME16" s="11"/>
      <c r="BMF16" s="11"/>
      <c r="BMG16" s="11"/>
      <c r="BMH16" s="11"/>
      <c r="BMI16" s="11"/>
      <c r="BMJ16" s="11"/>
      <c r="BMK16" s="11"/>
      <c r="BML16" s="11"/>
      <c r="BMM16" s="11"/>
      <c r="BMN16" s="11"/>
      <c r="BMO16" s="11"/>
      <c r="BMP16" s="11"/>
      <c r="BMQ16" s="11"/>
      <c r="BMR16" s="11"/>
      <c r="BMS16" s="11"/>
      <c r="BMT16" s="11"/>
      <c r="BMU16" s="11"/>
      <c r="BMV16" s="11"/>
      <c r="BMW16" s="11"/>
      <c r="BMX16" s="11"/>
      <c r="BMY16" s="11"/>
      <c r="BMZ16" s="11"/>
      <c r="BNA16" s="11"/>
      <c r="BNB16" s="11"/>
      <c r="BNC16" s="11"/>
      <c r="BND16" s="11"/>
      <c r="BNE16" s="11"/>
      <c r="BNF16" s="11"/>
      <c r="BNG16" s="11"/>
      <c r="BNH16" s="11"/>
      <c r="BNI16" s="11"/>
      <c r="BNJ16" s="11"/>
      <c r="BNK16" s="11"/>
      <c r="BNL16" s="11"/>
      <c r="BNM16" s="11"/>
      <c r="BNN16" s="11"/>
      <c r="BNO16" s="11"/>
      <c r="BNP16" s="11"/>
      <c r="BNQ16" s="11"/>
      <c r="BNR16" s="11"/>
      <c r="BNS16" s="11"/>
      <c r="BNT16" s="11"/>
      <c r="BNU16" s="11"/>
      <c r="BNV16" s="11"/>
      <c r="BNW16" s="11"/>
      <c r="BNX16" s="11"/>
      <c r="BNY16" s="11"/>
      <c r="BNZ16" s="11"/>
      <c r="BOA16" s="11"/>
      <c r="BOB16" s="11"/>
      <c r="BOC16" s="11"/>
      <c r="BOD16" s="11"/>
      <c r="BOE16" s="11"/>
      <c r="BOF16" s="11"/>
      <c r="BOG16" s="11"/>
      <c r="BOH16" s="11"/>
      <c r="BOI16" s="11"/>
      <c r="BOJ16" s="11"/>
      <c r="BOK16" s="11"/>
      <c r="BOL16" s="11"/>
      <c r="BOM16" s="11"/>
      <c r="BON16" s="11"/>
      <c r="BOO16" s="11"/>
      <c r="BOP16" s="11"/>
      <c r="BOQ16" s="11"/>
      <c r="BOR16" s="11"/>
      <c r="BOS16" s="11"/>
      <c r="BOT16" s="11"/>
      <c r="BOU16" s="11"/>
      <c r="BOV16" s="11"/>
      <c r="BOW16" s="11"/>
      <c r="BOX16" s="11"/>
      <c r="BOY16" s="11"/>
      <c r="BOZ16" s="11"/>
      <c r="BPA16" s="11"/>
      <c r="BPB16" s="11"/>
      <c r="BPC16" s="11"/>
      <c r="BPD16" s="11"/>
      <c r="BPE16" s="11"/>
      <c r="BPF16" s="11"/>
      <c r="BPG16" s="11"/>
      <c r="BPH16" s="11"/>
      <c r="BPI16" s="11"/>
      <c r="BPJ16" s="11"/>
      <c r="BPK16" s="11"/>
      <c r="BPL16" s="11"/>
      <c r="BPM16" s="11"/>
      <c r="BPN16" s="11"/>
      <c r="BPO16" s="11"/>
      <c r="BPP16" s="11"/>
      <c r="BPQ16" s="11"/>
      <c r="BPR16" s="11"/>
      <c r="BPS16" s="11"/>
      <c r="BPT16" s="11"/>
      <c r="BPU16" s="11"/>
      <c r="BPV16" s="11"/>
      <c r="BPW16" s="11"/>
      <c r="BPX16" s="11"/>
      <c r="BPY16" s="11"/>
      <c r="BPZ16" s="11"/>
      <c r="BQA16" s="11"/>
      <c r="BQB16" s="11"/>
      <c r="BQC16" s="11"/>
      <c r="BQD16" s="11"/>
      <c r="BQE16" s="11"/>
      <c r="BQF16" s="11"/>
      <c r="BQG16" s="11"/>
      <c r="BQH16" s="11"/>
      <c r="BQI16" s="11"/>
      <c r="BQJ16" s="11"/>
      <c r="BQK16" s="11"/>
      <c r="BQL16" s="11"/>
      <c r="BQM16" s="11"/>
      <c r="BQN16" s="11"/>
      <c r="BQO16" s="11"/>
      <c r="BQP16" s="11"/>
      <c r="BQQ16" s="11"/>
      <c r="BQR16" s="11"/>
      <c r="BQS16" s="11"/>
      <c r="BQT16" s="11"/>
      <c r="BQU16" s="11"/>
      <c r="BQV16" s="11"/>
      <c r="BQW16" s="11"/>
      <c r="BQX16" s="11"/>
      <c r="BQY16" s="11"/>
      <c r="BQZ16" s="11"/>
      <c r="BRA16" s="11"/>
      <c r="BRB16" s="11"/>
      <c r="BRC16" s="11"/>
      <c r="BRD16" s="11"/>
      <c r="BRE16" s="11"/>
      <c r="BRF16" s="11"/>
      <c r="BRG16" s="11"/>
      <c r="BRH16" s="11"/>
      <c r="BRI16" s="11"/>
      <c r="BRJ16" s="11"/>
      <c r="BRK16" s="11"/>
      <c r="BRL16" s="11"/>
      <c r="BRM16" s="11"/>
      <c r="BRN16" s="11"/>
      <c r="BRO16" s="11"/>
      <c r="BRP16" s="11"/>
      <c r="BRQ16" s="11"/>
      <c r="BRR16" s="11"/>
      <c r="BRS16" s="11"/>
      <c r="BRT16" s="11"/>
      <c r="BRU16" s="11"/>
      <c r="BRV16" s="11"/>
      <c r="BRW16" s="11"/>
      <c r="BRX16" s="11"/>
      <c r="BRY16" s="11"/>
      <c r="BRZ16" s="11"/>
      <c r="BSA16" s="11"/>
      <c r="BSB16" s="11"/>
      <c r="BSC16" s="11"/>
      <c r="BSD16" s="11"/>
      <c r="BSE16" s="11"/>
      <c r="BSF16" s="11"/>
      <c r="BSG16" s="11"/>
      <c r="BSH16" s="11"/>
      <c r="BSI16" s="11"/>
      <c r="BSJ16" s="11"/>
      <c r="BSK16" s="11"/>
      <c r="BSL16" s="11"/>
      <c r="BSM16" s="11"/>
      <c r="BSN16" s="11"/>
      <c r="BSO16" s="11"/>
      <c r="BSP16" s="11"/>
      <c r="BSQ16" s="11"/>
      <c r="BSR16" s="11"/>
      <c r="BSS16" s="11"/>
      <c r="BST16" s="11"/>
      <c r="BSU16" s="11"/>
      <c r="BSV16" s="11"/>
      <c r="BSW16" s="11"/>
      <c r="BSX16" s="11"/>
      <c r="BSY16" s="11"/>
      <c r="BSZ16" s="11"/>
      <c r="BTA16" s="11"/>
      <c r="BTB16" s="11"/>
      <c r="BTC16" s="11"/>
      <c r="BTD16" s="11"/>
      <c r="BTE16" s="11"/>
      <c r="BTF16" s="11"/>
      <c r="BTG16" s="11"/>
      <c r="BTH16" s="11"/>
      <c r="BTI16" s="11"/>
      <c r="BTJ16" s="11"/>
      <c r="BTK16" s="11"/>
      <c r="BTL16" s="11"/>
      <c r="BTM16" s="11"/>
      <c r="BTN16" s="11"/>
      <c r="BTO16" s="11"/>
      <c r="BTP16" s="11"/>
      <c r="BTQ16" s="11"/>
      <c r="BTR16" s="11"/>
      <c r="BTS16" s="11"/>
      <c r="BTT16" s="11"/>
      <c r="BTU16" s="11"/>
      <c r="BTV16" s="11"/>
      <c r="BTW16" s="11"/>
      <c r="BTX16" s="11"/>
      <c r="BTY16" s="11"/>
      <c r="BTZ16" s="11"/>
      <c r="BUA16" s="11"/>
      <c r="BUB16" s="11"/>
      <c r="BUC16" s="11"/>
      <c r="BUD16" s="11"/>
      <c r="BUE16" s="11"/>
      <c r="BUF16" s="11"/>
      <c r="BUG16" s="11"/>
      <c r="BUH16" s="11"/>
      <c r="BUI16" s="11"/>
      <c r="BUJ16" s="11"/>
      <c r="BUK16" s="11"/>
      <c r="BUL16" s="11"/>
      <c r="BUM16" s="11"/>
      <c r="BUN16" s="11"/>
      <c r="BUO16" s="11"/>
      <c r="BUP16" s="11"/>
      <c r="BUQ16" s="11"/>
      <c r="BUR16" s="11"/>
      <c r="BUS16" s="11"/>
      <c r="BUT16" s="11"/>
      <c r="BUU16" s="11"/>
      <c r="BUV16" s="11"/>
      <c r="BUW16" s="11"/>
      <c r="BUX16" s="11"/>
      <c r="BUY16" s="11"/>
      <c r="BUZ16" s="11"/>
      <c r="BVA16" s="11"/>
      <c r="BVB16" s="11"/>
      <c r="BVC16" s="11"/>
      <c r="BVD16" s="11"/>
      <c r="BVE16" s="11"/>
      <c r="BVF16" s="11"/>
      <c r="BVG16" s="11"/>
      <c r="BVH16" s="11"/>
      <c r="BVI16" s="11"/>
      <c r="BVJ16" s="11"/>
      <c r="BVK16" s="11"/>
      <c r="BVL16" s="11"/>
      <c r="BVM16" s="11"/>
      <c r="BVN16" s="11"/>
      <c r="BVO16" s="11"/>
      <c r="BVP16" s="11"/>
      <c r="BVQ16" s="11"/>
      <c r="BVR16" s="11"/>
      <c r="BVS16" s="11"/>
      <c r="BVT16" s="11"/>
      <c r="BVU16" s="11"/>
      <c r="BVV16" s="11"/>
      <c r="BVW16" s="11"/>
      <c r="BVX16" s="11"/>
      <c r="BVY16" s="11"/>
      <c r="BVZ16" s="11"/>
      <c r="BWA16" s="11"/>
      <c r="BWB16" s="11"/>
      <c r="BWC16" s="11"/>
      <c r="BWD16" s="11"/>
      <c r="BWE16" s="11"/>
      <c r="BWF16" s="11"/>
      <c r="BWG16" s="11"/>
      <c r="BWH16" s="11"/>
      <c r="BWI16" s="11"/>
      <c r="BWJ16" s="11"/>
      <c r="BWK16" s="11"/>
      <c r="BWL16" s="11"/>
      <c r="BWM16" s="11"/>
      <c r="BWN16" s="11"/>
      <c r="BWO16" s="11"/>
      <c r="BWP16" s="11"/>
      <c r="BWQ16" s="11"/>
      <c r="BWR16" s="11"/>
      <c r="BWS16" s="11"/>
      <c r="BWT16" s="11"/>
      <c r="BWU16" s="11"/>
      <c r="BWV16" s="11"/>
      <c r="BWW16" s="11"/>
      <c r="BWX16" s="11"/>
      <c r="BWY16" s="11"/>
      <c r="BWZ16" s="11"/>
      <c r="BXA16" s="11"/>
      <c r="BXB16" s="11"/>
      <c r="BXC16" s="11"/>
      <c r="BXD16" s="11"/>
      <c r="BXE16" s="11"/>
      <c r="BXF16" s="11"/>
      <c r="BXG16" s="11"/>
      <c r="BXH16" s="11"/>
      <c r="BXI16" s="11"/>
      <c r="BXJ16" s="11"/>
      <c r="BXK16" s="11"/>
      <c r="BXL16" s="11"/>
      <c r="BXM16" s="11"/>
      <c r="BXN16" s="11"/>
      <c r="BXO16" s="11"/>
      <c r="BXP16" s="11"/>
      <c r="BXQ16" s="11"/>
      <c r="BXR16" s="11"/>
      <c r="BXS16" s="11"/>
      <c r="BXT16" s="11"/>
      <c r="BXU16" s="11"/>
      <c r="BXV16" s="11"/>
      <c r="BXW16" s="11"/>
      <c r="BXX16" s="11"/>
      <c r="BXY16" s="11"/>
      <c r="BXZ16" s="11"/>
      <c r="BYA16" s="11"/>
      <c r="BYB16" s="11"/>
      <c r="BYC16" s="11"/>
      <c r="BYD16" s="11"/>
      <c r="BYE16" s="11"/>
      <c r="BYF16" s="11"/>
      <c r="BYG16" s="11"/>
      <c r="BYH16" s="11"/>
      <c r="BYI16" s="11"/>
      <c r="BYJ16" s="11"/>
      <c r="BYK16" s="11"/>
      <c r="BYL16" s="11"/>
      <c r="BYM16" s="11"/>
      <c r="BYN16" s="11"/>
      <c r="BYO16" s="11"/>
      <c r="BYP16" s="11"/>
      <c r="BYQ16" s="11"/>
      <c r="BYR16" s="11"/>
      <c r="BYS16" s="11"/>
      <c r="BYT16" s="11"/>
      <c r="BYU16" s="11"/>
      <c r="BYV16" s="11"/>
      <c r="BYW16" s="11"/>
      <c r="BYX16" s="11"/>
      <c r="BYY16" s="11"/>
      <c r="BYZ16" s="11"/>
      <c r="BZA16" s="11"/>
      <c r="BZB16" s="11"/>
      <c r="BZC16" s="11"/>
      <c r="BZD16" s="11"/>
      <c r="BZE16" s="11"/>
      <c r="BZF16" s="11"/>
      <c r="BZG16" s="11"/>
      <c r="BZH16" s="11"/>
      <c r="BZI16" s="11"/>
      <c r="BZJ16" s="11"/>
      <c r="BZK16" s="11"/>
      <c r="BZL16" s="11"/>
      <c r="BZM16" s="11"/>
      <c r="BZN16" s="11"/>
      <c r="BZO16" s="11"/>
      <c r="BZP16" s="11"/>
      <c r="BZQ16" s="11"/>
      <c r="BZR16" s="11"/>
      <c r="BZS16" s="11"/>
      <c r="BZT16" s="11"/>
      <c r="BZU16" s="11"/>
      <c r="BZV16" s="11"/>
      <c r="BZW16" s="11"/>
      <c r="BZX16" s="11"/>
      <c r="BZY16" s="11"/>
      <c r="BZZ16" s="11"/>
      <c r="CAA16" s="11"/>
      <c r="CAB16" s="11"/>
      <c r="CAC16" s="11"/>
      <c r="CAD16" s="11"/>
      <c r="CAE16" s="11"/>
      <c r="CAF16" s="11"/>
      <c r="CAG16" s="11"/>
      <c r="CAH16" s="11"/>
      <c r="CAI16" s="11"/>
      <c r="CAJ16" s="11"/>
      <c r="CAK16" s="11"/>
      <c r="CAL16" s="11"/>
      <c r="CAM16" s="11"/>
      <c r="CAN16" s="11"/>
      <c r="CAO16" s="11"/>
      <c r="CAP16" s="11"/>
      <c r="CAQ16" s="11"/>
      <c r="CAR16" s="11"/>
      <c r="CAS16" s="11"/>
      <c r="CAT16" s="11"/>
      <c r="CAU16" s="11"/>
      <c r="CAV16" s="11"/>
      <c r="CAW16" s="11"/>
      <c r="CAX16" s="11"/>
      <c r="CAY16" s="11"/>
      <c r="CAZ16" s="11"/>
      <c r="CBA16" s="11"/>
      <c r="CBB16" s="11"/>
      <c r="CBC16" s="11"/>
      <c r="CBD16" s="11"/>
      <c r="CBE16" s="11"/>
      <c r="CBF16" s="11"/>
      <c r="CBG16" s="11"/>
      <c r="CBH16" s="11"/>
      <c r="CBI16" s="11"/>
      <c r="CBJ16" s="11"/>
      <c r="CBK16" s="11"/>
      <c r="CBL16" s="11"/>
      <c r="CBM16" s="11"/>
      <c r="CBN16" s="11"/>
      <c r="CBO16" s="11"/>
      <c r="CBP16" s="11"/>
      <c r="CBQ16" s="11"/>
      <c r="CBR16" s="11"/>
      <c r="CBS16" s="11"/>
      <c r="CBT16" s="11"/>
      <c r="CBU16" s="11"/>
      <c r="CBV16" s="11"/>
      <c r="CBW16" s="11"/>
      <c r="CBX16" s="11"/>
      <c r="CBY16" s="11"/>
      <c r="CBZ16" s="11"/>
      <c r="CCA16" s="11"/>
      <c r="CCB16" s="11"/>
      <c r="CCC16" s="11"/>
      <c r="CCD16" s="11"/>
      <c r="CCE16" s="11"/>
      <c r="CCF16" s="11"/>
      <c r="CCG16" s="11"/>
      <c r="CCH16" s="11"/>
      <c r="CCI16" s="11"/>
      <c r="CCJ16" s="11"/>
      <c r="CCK16" s="11"/>
      <c r="CCL16" s="11"/>
      <c r="CCM16" s="11"/>
      <c r="CCN16" s="11"/>
      <c r="CCO16" s="11"/>
      <c r="CCP16" s="11"/>
      <c r="CCQ16" s="11"/>
      <c r="CCR16" s="11"/>
      <c r="CCS16" s="11"/>
      <c r="CCT16" s="11"/>
      <c r="CCU16" s="11"/>
      <c r="CCV16" s="11"/>
      <c r="CCW16" s="11"/>
      <c r="CCX16" s="11"/>
      <c r="CCY16" s="11"/>
      <c r="CCZ16" s="11"/>
      <c r="CDA16" s="11"/>
      <c r="CDB16" s="11"/>
      <c r="CDC16" s="11"/>
      <c r="CDD16" s="11"/>
      <c r="CDE16" s="11"/>
      <c r="CDF16" s="11"/>
      <c r="CDG16" s="11"/>
      <c r="CDH16" s="11"/>
      <c r="CDI16" s="11"/>
      <c r="CDJ16" s="11"/>
      <c r="CDK16" s="11"/>
      <c r="CDL16" s="11"/>
      <c r="CDM16" s="11"/>
      <c r="CDN16" s="11"/>
      <c r="CDO16" s="11"/>
      <c r="CDP16" s="11"/>
      <c r="CDQ16" s="11"/>
      <c r="CDR16" s="11"/>
      <c r="CDS16" s="11"/>
      <c r="CDT16" s="11"/>
      <c r="CDU16" s="11"/>
      <c r="CDV16" s="11"/>
      <c r="CDW16" s="11"/>
      <c r="CDX16" s="11"/>
      <c r="CDY16" s="11"/>
      <c r="CDZ16" s="11"/>
      <c r="CEA16" s="11"/>
      <c r="CEB16" s="11"/>
      <c r="CEC16" s="11"/>
      <c r="CED16" s="11"/>
      <c r="CEE16" s="11"/>
      <c r="CEF16" s="11"/>
      <c r="CEG16" s="11"/>
      <c r="CEH16" s="11"/>
      <c r="CEI16" s="11"/>
      <c r="CEJ16" s="11"/>
      <c r="CEK16" s="11"/>
      <c r="CEL16" s="11"/>
      <c r="CEM16" s="11"/>
      <c r="CEN16" s="11"/>
      <c r="CEO16" s="11"/>
      <c r="CEP16" s="11"/>
      <c r="CEQ16" s="11"/>
      <c r="CER16" s="11"/>
      <c r="CES16" s="11"/>
      <c r="CET16" s="11"/>
      <c r="CEU16" s="11"/>
      <c r="CEV16" s="11"/>
      <c r="CEW16" s="11"/>
      <c r="CEX16" s="11"/>
      <c r="CEY16" s="11"/>
      <c r="CEZ16" s="11"/>
      <c r="CFA16" s="11"/>
      <c r="CFB16" s="11"/>
      <c r="CFC16" s="11"/>
      <c r="CFD16" s="11"/>
      <c r="CFE16" s="11"/>
      <c r="CFF16" s="11"/>
      <c r="CFG16" s="11"/>
      <c r="CFH16" s="11"/>
      <c r="CFI16" s="11"/>
      <c r="CFJ16" s="11"/>
      <c r="CFK16" s="11"/>
      <c r="CFL16" s="11"/>
      <c r="CFM16" s="11"/>
      <c r="CFN16" s="11"/>
      <c r="CFO16" s="11"/>
      <c r="CFP16" s="11"/>
      <c r="CFQ16" s="11"/>
      <c r="CFR16" s="11"/>
      <c r="CFS16" s="11"/>
      <c r="CFT16" s="11"/>
      <c r="CFU16" s="11"/>
      <c r="CFV16" s="11"/>
      <c r="CFW16" s="11"/>
      <c r="CFX16" s="11"/>
      <c r="CFY16" s="11"/>
      <c r="CFZ16" s="11"/>
      <c r="CGA16" s="11"/>
      <c r="CGB16" s="11"/>
      <c r="CGC16" s="11"/>
      <c r="CGD16" s="11"/>
      <c r="CGE16" s="11"/>
      <c r="CGF16" s="11"/>
      <c r="CGG16" s="11"/>
      <c r="CGH16" s="11"/>
      <c r="CGI16" s="11"/>
      <c r="CGJ16" s="11"/>
      <c r="CGK16" s="11"/>
      <c r="CGL16" s="11"/>
      <c r="CGM16" s="11"/>
      <c r="CGN16" s="11"/>
      <c r="CGO16" s="11"/>
      <c r="CGP16" s="11"/>
      <c r="CGQ16" s="11"/>
      <c r="CGR16" s="11"/>
      <c r="CGS16" s="11"/>
      <c r="CGT16" s="11"/>
      <c r="CGU16" s="11"/>
      <c r="CGV16" s="11"/>
      <c r="CGW16" s="11"/>
      <c r="CGX16" s="11"/>
      <c r="CGY16" s="11"/>
      <c r="CGZ16" s="11"/>
      <c r="CHA16" s="11"/>
      <c r="CHB16" s="11"/>
      <c r="CHC16" s="11"/>
      <c r="CHD16" s="11"/>
      <c r="CHE16" s="11"/>
      <c r="CHF16" s="11"/>
      <c r="CHG16" s="11"/>
      <c r="CHH16" s="11"/>
      <c r="CHI16" s="11"/>
      <c r="CHJ16" s="11"/>
      <c r="CHK16" s="11"/>
      <c r="CHL16" s="11"/>
      <c r="CHM16" s="11"/>
      <c r="CHN16" s="11"/>
      <c r="CHO16" s="11"/>
      <c r="CHP16" s="11"/>
      <c r="CHQ16" s="11"/>
      <c r="CHR16" s="11"/>
      <c r="CHS16" s="11"/>
      <c r="CHT16" s="11"/>
      <c r="CHU16" s="11"/>
      <c r="CHV16" s="11"/>
      <c r="CHW16" s="11"/>
      <c r="CHX16" s="11"/>
      <c r="CHY16" s="11"/>
      <c r="CHZ16" s="11"/>
      <c r="CIA16" s="11"/>
      <c r="CIB16" s="11"/>
      <c r="CIC16" s="11"/>
      <c r="CID16" s="11"/>
      <c r="CIE16" s="11"/>
      <c r="CIF16" s="11"/>
      <c r="CIG16" s="11"/>
      <c r="CIH16" s="11"/>
      <c r="CII16" s="11"/>
      <c r="CIJ16" s="11"/>
      <c r="CIK16" s="11"/>
      <c r="CIL16" s="11"/>
      <c r="CIM16" s="11"/>
      <c r="CIN16" s="11"/>
      <c r="CIO16" s="11"/>
      <c r="CIP16" s="11"/>
      <c r="CIQ16" s="11"/>
      <c r="CIR16" s="11"/>
      <c r="CIS16" s="11"/>
      <c r="CIT16" s="11"/>
      <c r="CIU16" s="11"/>
      <c r="CIV16" s="11"/>
      <c r="CIW16" s="11"/>
      <c r="CIX16" s="11"/>
      <c r="CIY16" s="11"/>
      <c r="CIZ16" s="11"/>
      <c r="CJA16" s="11"/>
      <c r="CJB16" s="11"/>
      <c r="CJC16" s="11"/>
      <c r="CJD16" s="11"/>
      <c r="CJE16" s="11"/>
      <c r="CJF16" s="11"/>
      <c r="CJG16" s="11"/>
      <c r="CJH16" s="11"/>
      <c r="CJI16" s="11"/>
      <c r="CJJ16" s="11"/>
      <c r="CJK16" s="11"/>
      <c r="CJL16" s="11"/>
      <c r="CJM16" s="11"/>
      <c r="CJN16" s="11"/>
      <c r="CJO16" s="11"/>
      <c r="CJP16" s="11"/>
      <c r="CJQ16" s="11"/>
      <c r="CJR16" s="11"/>
      <c r="CJS16" s="11"/>
      <c r="CJT16" s="11"/>
      <c r="CJU16" s="11"/>
      <c r="CJV16" s="11"/>
      <c r="CJW16" s="11"/>
      <c r="CJX16" s="11"/>
      <c r="CJY16" s="11"/>
      <c r="CJZ16" s="11"/>
      <c r="CKA16" s="11"/>
      <c r="CKB16" s="11"/>
      <c r="CKC16" s="11"/>
      <c r="CKD16" s="11"/>
      <c r="CKE16" s="11"/>
      <c r="CKF16" s="11"/>
      <c r="CKG16" s="11"/>
      <c r="CKH16" s="11"/>
      <c r="CKI16" s="11"/>
      <c r="CKJ16" s="11"/>
      <c r="CKK16" s="11"/>
      <c r="CKL16" s="11"/>
      <c r="CKM16" s="11"/>
      <c r="CKN16" s="11"/>
      <c r="CKO16" s="11"/>
      <c r="CKP16" s="11"/>
      <c r="CKQ16" s="11"/>
      <c r="CKR16" s="11"/>
      <c r="CKS16" s="11"/>
      <c r="CKT16" s="11"/>
      <c r="CKU16" s="11"/>
      <c r="CKV16" s="11"/>
      <c r="CKW16" s="11"/>
      <c r="CKX16" s="11"/>
      <c r="CKY16" s="11"/>
      <c r="CKZ16" s="11"/>
      <c r="CLA16" s="11"/>
      <c r="CLB16" s="11"/>
      <c r="CLC16" s="11"/>
      <c r="CLD16" s="11"/>
      <c r="CLE16" s="11"/>
      <c r="CLF16" s="11"/>
      <c r="CLG16" s="11"/>
      <c r="CLH16" s="11"/>
      <c r="CLI16" s="11"/>
      <c r="CLJ16" s="11"/>
      <c r="CLK16" s="11"/>
      <c r="CLL16" s="11"/>
      <c r="CLM16" s="11"/>
      <c r="CLN16" s="11"/>
      <c r="CLO16" s="11"/>
      <c r="CLP16" s="11"/>
      <c r="CLQ16" s="11"/>
      <c r="CLR16" s="11"/>
      <c r="CLS16" s="11"/>
      <c r="CLT16" s="11"/>
      <c r="CLU16" s="11"/>
      <c r="CLV16" s="11"/>
      <c r="CLW16" s="11"/>
      <c r="CLX16" s="11"/>
      <c r="CLY16" s="11"/>
      <c r="CLZ16" s="11"/>
      <c r="CMA16" s="11"/>
      <c r="CMB16" s="11"/>
      <c r="CMC16" s="11"/>
      <c r="CMD16" s="11"/>
      <c r="CME16" s="11"/>
      <c r="CMF16" s="11"/>
      <c r="CMG16" s="11"/>
      <c r="CMH16" s="11"/>
      <c r="CMI16" s="11"/>
      <c r="CMJ16" s="11"/>
      <c r="CMK16" s="11"/>
      <c r="CML16" s="11"/>
      <c r="CMM16" s="11"/>
      <c r="CMN16" s="11"/>
      <c r="CMO16" s="11"/>
      <c r="CMP16" s="11"/>
      <c r="CMQ16" s="11"/>
      <c r="CMR16" s="11"/>
      <c r="CMS16" s="11"/>
      <c r="CMT16" s="11"/>
      <c r="CMU16" s="11"/>
      <c r="CMV16" s="11"/>
      <c r="CMW16" s="11"/>
      <c r="CMX16" s="11"/>
      <c r="CMY16" s="11"/>
      <c r="CMZ16" s="11"/>
      <c r="CNA16" s="11"/>
      <c r="CNB16" s="11"/>
      <c r="CNC16" s="11"/>
      <c r="CND16" s="11"/>
      <c r="CNE16" s="11"/>
      <c r="CNF16" s="11"/>
      <c r="CNG16" s="11"/>
      <c r="CNH16" s="11"/>
      <c r="CNI16" s="11"/>
      <c r="CNJ16" s="11"/>
      <c r="CNK16" s="11"/>
      <c r="CNL16" s="11"/>
      <c r="CNM16" s="11"/>
      <c r="CNN16" s="11"/>
      <c r="CNO16" s="11"/>
      <c r="CNP16" s="11"/>
      <c r="CNQ16" s="11"/>
      <c r="CNR16" s="11"/>
      <c r="CNS16" s="11"/>
      <c r="CNT16" s="11"/>
      <c r="CNU16" s="11"/>
      <c r="CNV16" s="11"/>
      <c r="CNW16" s="11"/>
      <c r="CNX16" s="11"/>
      <c r="CNY16" s="11"/>
      <c r="CNZ16" s="11"/>
      <c r="COA16" s="11"/>
      <c r="COB16" s="11"/>
      <c r="COC16" s="11"/>
      <c r="COD16" s="11"/>
      <c r="COE16" s="11"/>
      <c r="COF16" s="11"/>
      <c r="COG16" s="11"/>
      <c r="COH16" s="11"/>
      <c r="COI16" s="11"/>
      <c r="COJ16" s="11"/>
      <c r="COK16" s="11"/>
      <c r="COL16" s="11"/>
      <c r="COM16" s="11"/>
      <c r="CON16" s="11"/>
      <c r="COO16" s="11"/>
      <c r="COP16" s="11"/>
      <c r="COQ16" s="11"/>
      <c r="COR16" s="11"/>
      <c r="COS16" s="11"/>
      <c r="COT16" s="11"/>
      <c r="COU16" s="11"/>
      <c r="COV16" s="11"/>
      <c r="COW16" s="11"/>
      <c r="COX16" s="11"/>
      <c r="COY16" s="11"/>
      <c r="COZ16" s="11"/>
      <c r="CPA16" s="11"/>
      <c r="CPB16" s="11"/>
      <c r="CPC16" s="11"/>
      <c r="CPD16" s="11"/>
      <c r="CPE16" s="11"/>
      <c r="CPF16" s="11"/>
      <c r="CPG16" s="11"/>
      <c r="CPH16" s="11"/>
      <c r="CPI16" s="11"/>
      <c r="CPJ16" s="11"/>
      <c r="CPK16" s="11"/>
      <c r="CPL16" s="11"/>
      <c r="CPM16" s="11"/>
      <c r="CPN16" s="11"/>
      <c r="CPO16" s="11"/>
      <c r="CPP16" s="11"/>
      <c r="CPQ16" s="11"/>
      <c r="CPR16" s="11"/>
      <c r="CPS16" s="11"/>
      <c r="CPT16" s="11"/>
      <c r="CPU16" s="11"/>
      <c r="CPV16" s="11"/>
      <c r="CPW16" s="11"/>
      <c r="CPX16" s="11"/>
      <c r="CPY16" s="11"/>
      <c r="CPZ16" s="11"/>
      <c r="CQA16" s="11"/>
      <c r="CQB16" s="11"/>
      <c r="CQC16" s="11"/>
      <c r="CQD16" s="11"/>
      <c r="CQE16" s="11"/>
      <c r="CQF16" s="11"/>
      <c r="CQG16" s="11"/>
      <c r="CQH16" s="11"/>
      <c r="CQI16" s="11"/>
      <c r="CQJ16" s="11"/>
      <c r="CQK16" s="11"/>
      <c r="CQL16" s="11"/>
      <c r="CQM16" s="11"/>
      <c r="CQN16" s="11"/>
      <c r="CQO16" s="11"/>
      <c r="CQP16" s="11"/>
      <c r="CQQ16" s="11"/>
      <c r="CQR16" s="11"/>
      <c r="CQS16" s="11"/>
      <c r="CQT16" s="11"/>
      <c r="CQU16" s="11"/>
      <c r="CQV16" s="11"/>
      <c r="CQW16" s="11"/>
      <c r="CQX16" s="11"/>
      <c r="CQY16" s="11"/>
      <c r="CQZ16" s="11"/>
      <c r="CRA16" s="11"/>
      <c r="CRB16" s="11"/>
      <c r="CRC16" s="11"/>
      <c r="CRD16" s="11"/>
      <c r="CRE16" s="11"/>
      <c r="CRF16" s="11"/>
      <c r="CRG16" s="11"/>
      <c r="CRH16" s="11"/>
      <c r="CRI16" s="11"/>
      <c r="CRJ16" s="11"/>
      <c r="CRK16" s="11"/>
      <c r="CRL16" s="11"/>
      <c r="CRM16" s="11"/>
      <c r="CRN16" s="11"/>
      <c r="CRO16" s="11"/>
      <c r="CRP16" s="11"/>
      <c r="CRQ16" s="11"/>
      <c r="CRR16" s="11"/>
      <c r="CRS16" s="11"/>
      <c r="CRT16" s="11"/>
      <c r="CRU16" s="11"/>
      <c r="CRV16" s="11"/>
      <c r="CRW16" s="11"/>
      <c r="CRX16" s="11"/>
      <c r="CRY16" s="11"/>
      <c r="CRZ16" s="11"/>
      <c r="CSA16" s="11"/>
      <c r="CSB16" s="11"/>
      <c r="CSC16" s="11"/>
      <c r="CSD16" s="11"/>
      <c r="CSE16" s="11"/>
      <c r="CSF16" s="11"/>
      <c r="CSG16" s="11"/>
      <c r="CSH16" s="11"/>
      <c r="CSI16" s="11"/>
      <c r="CSJ16" s="11"/>
      <c r="CSK16" s="11"/>
      <c r="CSL16" s="11"/>
      <c r="CSM16" s="11"/>
      <c r="CSN16" s="11"/>
      <c r="CSO16" s="11"/>
      <c r="CSP16" s="11"/>
      <c r="CSQ16" s="11"/>
      <c r="CSR16" s="11"/>
      <c r="CSS16" s="11"/>
      <c r="CST16" s="11"/>
      <c r="CSU16" s="11"/>
      <c r="CSV16" s="11"/>
      <c r="CSW16" s="11"/>
      <c r="CSX16" s="11"/>
      <c r="CSY16" s="11"/>
      <c r="CSZ16" s="11"/>
      <c r="CTA16" s="11"/>
      <c r="CTB16" s="11"/>
      <c r="CTC16" s="11"/>
      <c r="CTD16" s="11"/>
      <c r="CTE16" s="11"/>
      <c r="CTF16" s="11"/>
      <c r="CTG16" s="11"/>
      <c r="CTH16" s="11"/>
      <c r="CTI16" s="11"/>
      <c r="CTJ16" s="11"/>
      <c r="CTK16" s="11"/>
      <c r="CTL16" s="11"/>
      <c r="CTM16" s="11"/>
      <c r="CTN16" s="11"/>
      <c r="CTO16" s="11"/>
      <c r="CTP16" s="11"/>
      <c r="CTQ16" s="11"/>
      <c r="CTR16" s="11"/>
      <c r="CTS16" s="11"/>
      <c r="CTT16" s="11"/>
      <c r="CTU16" s="11"/>
      <c r="CTV16" s="11"/>
      <c r="CTW16" s="11"/>
      <c r="CTX16" s="11"/>
      <c r="CTY16" s="11"/>
      <c r="CTZ16" s="11"/>
      <c r="CUA16" s="11"/>
      <c r="CUB16" s="11"/>
      <c r="CUC16" s="11"/>
      <c r="CUD16" s="11"/>
      <c r="CUE16" s="11"/>
      <c r="CUF16" s="11"/>
      <c r="CUG16" s="11"/>
      <c r="CUH16" s="11"/>
      <c r="CUI16" s="11"/>
      <c r="CUJ16" s="11"/>
      <c r="CUK16" s="11"/>
      <c r="CUL16" s="11"/>
      <c r="CUM16" s="11"/>
      <c r="CUN16" s="11"/>
      <c r="CUO16" s="11"/>
      <c r="CUP16" s="11"/>
      <c r="CUQ16" s="11"/>
      <c r="CUR16" s="11"/>
      <c r="CUS16" s="11"/>
      <c r="CUT16" s="11"/>
      <c r="CUU16" s="11"/>
      <c r="CUV16" s="11"/>
      <c r="CUW16" s="11"/>
      <c r="CUX16" s="11"/>
      <c r="CUY16" s="11"/>
      <c r="CUZ16" s="11"/>
      <c r="CVA16" s="11"/>
      <c r="CVB16" s="11"/>
      <c r="CVC16" s="11"/>
      <c r="CVD16" s="11"/>
      <c r="CVE16" s="11"/>
      <c r="CVF16" s="11"/>
      <c r="CVG16" s="11"/>
      <c r="CVH16" s="11"/>
      <c r="CVI16" s="11"/>
      <c r="CVJ16" s="11"/>
      <c r="CVK16" s="11"/>
      <c r="CVL16" s="11"/>
      <c r="CVM16" s="11"/>
      <c r="CVN16" s="11"/>
      <c r="CVO16" s="11"/>
      <c r="CVP16" s="11"/>
      <c r="CVQ16" s="11"/>
      <c r="CVR16" s="11"/>
      <c r="CVS16" s="11"/>
      <c r="CVT16" s="11"/>
      <c r="CVU16" s="11"/>
      <c r="CVV16" s="11"/>
      <c r="CVW16" s="11"/>
      <c r="CVX16" s="11"/>
      <c r="CVY16" s="11"/>
      <c r="CVZ16" s="11"/>
      <c r="CWA16" s="11"/>
      <c r="CWB16" s="11"/>
      <c r="CWC16" s="11"/>
      <c r="CWD16" s="11"/>
      <c r="CWE16" s="11"/>
      <c r="CWF16" s="11"/>
      <c r="CWG16" s="11"/>
      <c r="CWH16" s="11"/>
      <c r="CWI16" s="11"/>
      <c r="CWJ16" s="11"/>
      <c r="CWK16" s="11"/>
      <c r="CWL16" s="11"/>
      <c r="CWM16" s="11"/>
      <c r="CWN16" s="11"/>
      <c r="CWO16" s="11"/>
      <c r="CWP16" s="11"/>
      <c r="CWQ16" s="11"/>
      <c r="CWR16" s="11"/>
      <c r="CWS16" s="11"/>
      <c r="CWT16" s="11"/>
      <c r="CWU16" s="11"/>
      <c r="CWV16" s="11"/>
      <c r="CWW16" s="11"/>
      <c r="CWX16" s="11"/>
      <c r="CWY16" s="11"/>
      <c r="CWZ16" s="11"/>
      <c r="CXA16" s="11"/>
      <c r="CXB16" s="11"/>
      <c r="CXC16" s="11"/>
      <c r="CXD16" s="11"/>
      <c r="CXE16" s="11"/>
      <c r="CXF16" s="11"/>
      <c r="CXG16" s="11"/>
      <c r="CXH16" s="11"/>
      <c r="CXI16" s="11"/>
      <c r="CXJ16" s="11"/>
      <c r="CXK16" s="11"/>
      <c r="CXL16" s="11"/>
      <c r="CXM16" s="11"/>
      <c r="CXN16" s="11"/>
      <c r="CXO16" s="11"/>
      <c r="CXP16" s="11"/>
      <c r="CXQ16" s="11"/>
      <c r="CXR16" s="11"/>
      <c r="CXS16" s="11"/>
      <c r="CXT16" s="11"/>
      <c r="CXU16" s="11"/>
      <c r="CXV16" s="11"/>
      <c r="CXW16" s="11"/>
      <c r="CXX16" s="11"/>
      <c r="CXY16" s="11"/>
      <c r="CXZ16" s="11"/>
      <c r="CYA16" s="11"/>
      <c r="CYB16" s="11"/>
      <c r="CYC16" s="11"/>
      <c r="CYD16" s="11"/>
      <c r="CYE16" s="11"/>
      <c r="CYF16" s="11"/>
      <c r="CYG16" s="11"/>
      <c r="CYH16" s="11"/>
      <c r="CYI16" s="11"/>
      <c r="CYJ16" s="11"/>
      <c r="CYK16" s="11"/>
      <c r="CYL16" s="11"/>
      <c r="CYM16" s="11"/>
      <c r="CYN16" s="11"/>
      <c r="CYO16" s="11"/>
      <c r="CYP16" s="11"/>
      <c r="CYQ16" s="11"/>
      <c r="CYR16" s="11"/>
      <c r="CYS16" s="11"/>
      <c r="CYT16" s="11"/>
      <c r="CYU16" s="11"/>
      <c r="CYV16" s="11"/>
      <c r="CYW16" s="11"/>
      <c r="CYX16" s="11"/>
      <c r="CYY16" s="11"/>
      <c r="CYZ16" s="11"/>
      <c r="CZA16" s="11"/>
      <c r="CZB16" s="11"/>
      <c r="CZC16" s="11"/>
      <c r="CZD16" s="11"/>
      <c r="CZE16" s="11"/>
      <c r="CZF16" s="11"/>
      <c r="CZG16" s="11"/>
      <c r="CZH16" s="11"/>
      <c r="CZI16" s="11"/>
      <c r="CZJ16" s="11"/>
      <c r="CZK16" s="11"/>
      <c r="CZL16" s="11"/>
      <c r="CZM16" s="11"/>
      <c r="CZN16" s="11"/>
      <c r="CZO16" s="11"/>
      <c r="CZP16" s="11"/>
      <c r="CZQ16" s="11"/>
      <c r="CZR16" s="11"/>
      <c r="CZS16" s="11"/>
      <c r="CZT16" s="11"/>
      <c r="CZU16" s="11"/>
      <c r="CZV16" s="11"/>
      <c r="CZW16" s="11"/>
      <c r="CZX16" s="11"/>
      <c r="CZY16" s="11"/>
      <c r="CZZ16" s="11"/>
      <c r="DAA16" s="11"/>
      <c r="DAB16" s="11"/>
      <c r="DAC16" s="11"/>
      <c r="DAD16" s="11"/>
      <c r="DAE16" s="11"/>
      <c r="DAF16" s="11"/>
      <c r="DAG16" s="11"/>
      <c r="DAH16" s="11"/>
      <c r="DAI16" s="11"/>
      <c r="DAJ16" s="11"/>
      <c r="DAK16" s="11"/>
      <c r="DAL16" s="11"/>
      <c r="DAM16" s="11"/>
      <c r="DAN16" s="11"/>
      <c r="DAO16" s="11"/>
      <c r="DAP16" s="11"/>
      <c r="DAQ16" s="11"/>
      <c r="DAR16" s="11"/>
      <c r="DAS16" s="11"/>
      <c r="DAT16" s="11"/>
      <c r="DAU16" s="11"/>
      <c r="DAV16" s="11"/>
      <c r="DAW16" s="11"/>
      <c r="DAX16" s="11"/>
      <c r="DAY16" s="11"/>
      <c r="DAZ16" s="11"/>
      <c r="DBA16" s="11"/>
      <c r="DBB16" s="11"/>
      <c r="DBC16" s="11"/>
      <c r="DBD16" s="11"/>
      <c r="DBE16" s="11"/>
      <c r="DBF16" s="11"/>
      <c r="DBG16" s="11"/>
      <c r="DBH16" s="11"/>
      <c r="DBI16" s="11"/>
      <c r="DBJ16" s="11"/>
      <c r="DBK16" s="11"/>
      <c r="DBL16" s="11"/>
      <c r="DBM16" s="11"/>
      <c r="DBN16" s="11"/>
      <c r="DBO16" s="11"/>
      <c r="DBP16" s="11"/>
      <c r="DBQ16" s="11"/>
      <c r="DBR16" s="11"/>
      <c r="DBS16" s="11"/>
      <c r="DBT16" s="11"/>
      <c r="DBU16" s="11"/>
      <c r="DBV16" s="11"/>
      <c r="DBW16" s="11"/>
      <c r="DBX16" s="11"/>
      <c r="DBY16" s="11"/>
      <c r="DBZ16" s="11"/>
      <c r="DCA16" s="11"/>
      <c r="DCB16" s="11"/>
      <c r="DCC16" s="11"/>
      <c r="DCD16" s="11"/>
      <c r="DCE16" s="11"/>
      <c r="DCF16" s="11"/>
      <c r="DCG16" s="11"/>
      <c r="DCH16" s="11"/>
      <c r="DCI16" s="11"/>
      <c r="DCJ16" s="11"/>
      <c r="DCK16" s="11"/>
      <c r="DCL16" s="11"/>
      <c r="DCM16" s="11"/>
      <c r="DCN16" s="11"/>
      <c r="DCO16" s="11"/>
      <c r="DCP16" s="11"/>
      <c r="DCQ16" s="11"/>
      <c r="DCR16" s="11"/>
      <c r="DCS16" s="11"/>
      <c r="DCT16" s="11"/>
      <c r="DCU16" s="11"/>
      <c r="DCV16" s="11"/>
      <c r="DCW16" s="11"/>
      <c r="DCX16" s="11"/>
      <c r="DCY16" s="11"/>
      <c r="DCZ16" s="11"/>
      <c r="DDA16" s="11"/>
      <c r="DDB16" s="11"/>
      <c r="DDC16" s="11"/>
      <c r="DDD16" s="11"/>
      <c r="DDE16" s="11"/>
      <c r="DDF16" s="11"/>
      <c r="DDG16" s="11"/>
      <c r="DDH16" s="11"/>
      <c r="DDI16" s="11"/>
      <c r="DDJ16" s="11"/>
      <c r="DDK16" s="11"/>
      <c r="DDL16" s="11"/>
      <c r="DDM16" s="11"/>
      <c r="DDN16" s="11"/>
      <c r="DDO16" s="11"/>
      <c r="DDP16" s="11"/>
      <c r="DDQ16" s="11"/>
      <c r="DDR16" s="11"/>
      <c r="DDS16" s="11"/>
      <c r="DDT16" s="11"/>
      <c r="DDU16" s="11"/>
      <c r="DDV16" s="11"/>
      <c r="DDW16" s="11"/>
      <c r="DDX16" s="11"/>
      <c r="DDY16" s="11"/>
      <c r="DDZ16" s="11"/>
      <c r="DEA16" s="11"/>
      <c r="DEB16" s="11"/>
      <c r="DEC16" s="11"/>
      <c r="DED16" s="11"/>
      <c r="DEE16" s="11"/>
      <c r="DEF16" s="11"/>
      <c r="DEG16" s="11"/>
      <c r="DEH16" s="11"/>
      <c r="DEI16" s="11"/>
      <c r="DEJ16" s="11"/>
      <c r="DEK16" s="11"/>
      <c r="DEL16" s="11"/>
      <c r="DEM16" s="11"/>
      <c r="DEN16" s="11"/>
      <c r="DEO16" s="11"/>
      <c r="DEP16" s="11"/>
      <c r="DEQ16" s="11"/>
      <c r="DER16" s="11"/>
      <c r="DES16" s="11"/>
      <c r="DET16" s="11"/>
      <c r="DEU16" s="11"/>
      <c r="DEV16" s="11"/>
      <c r="DEW16" s="11"/>
      <c r="DEX16" s="11"/>
      <c r="DEY16" s="11"/>
      <c r="DEZ16" s="11"/>
      <c r="DFA16" s="11"/>
      <c r="DFB16" s="11"/>
      <c r="DFC16" s="11"/>
      <c r="DFD16" s="11"/>
      <c r="DFE16" s="11"/>
      <c r="DFF16" s="11"/>
      <c r="DFG16" s="11"/>
      <c r="DFH16" s="11"/>
      <c r="DFI16" s="11"/>
      <c r="DFJ16" s="11"/>
      <c r="DFK16" s="11"/>
      <c r="DFL16" s="11"/>
      <c r="DFM16" s="11"/>
      <c r="DFN16" s="11"/>
      <c r="DFO16" s="11"/>
      <c r="DFP16" s="11"/>
      <c r="DFQ16" s="11"/>
      <c r="DFR16" s="11"/>
      <c r="DFS16" s="11"/>
      <c r="DFT16" s="11"/>
      <c r="DFU16" s="11"/>
      <c r="DFV16" s="11"/>
      <c r="DFW16" s="11"/>
      <c r="DFX16" s="11"/>
      <c r="DFY16" s="11"/>
      <c r="DFZ16" s="11"/>
      <c r="DGA16" s="11"/>
      <c r="DGB16" s="11"/>
      <c r="DGC16" s="11"/>
      <c r="DGD16" s="11"/>
      <c r="DGE16" s="11"/>
      <c r="DGF16" s="11"/>
      <c r="DGG16" s="11"/>
      <c r="DGH16" s="11"/>
      <c r="DGI16" s="11"/>
      <c r="DGJ16" s="11"/>
      <c r="DGK16" s="11"/>
      <c r="DGL16" s="11"/>
      <c r="DGM16" s="11"/>
      <c r="DGN16" s="11"/>
      <c r="DGO16" s="11"/>
      <c r="DGP16" s="11"/>
      <c r="DGQ16" s="11"/>
      <c r="DGR16" s="11"/>
      <c r="DGS16" s="11"/>
      <c r="DGT16" s="11"/>
      <c r="DGU16" s="11"/>
      <c r="DGV16" s="11"/>
      <c r="DGW16" s="11"/>
      <c r="DGX16" s="11"/>
      <c r="DGY16" s="11"/>
      <c r="DGZ16" s="11"/>
      <c r="DHA16" s="11"/>
      <c r="DHB16" s="11"/>
      <c r="DHC16" s="11"/>
      <c r="DHD16" s="11"/>
      <c r="DHE16" s="11"/>
      <c r="DHF16" s="11"/>
      <c r="DHG16" s="11"/>
      <c r="DHH16" s="11"/>
      <c r="DHI16" s="11"/>
      <c r="DHJ16" s="11"/>
      <c r="DHK16" s="11"/>
      <c r="DHL16" s="11"/>
      <c r="DHM16" s="11"/>
      <c r="DHN16" s="11"/>
      <c r="DHO16" s="11"/>
      <c r="DHP16" s="11"/>
      <c r="DHQ16" s="11"/>
      <c r="DHR16" s="11"/>
      <c r="DHS16" s="11"/>
      <c r="DHT16" s="11"/>
      <c r="DHU16" s="11"/>
      <c r="DHV16" s="11"/>
      <c r="DHW16" s="11"/>
      <c r="DHX16" s="11"/>
      <c r="DHY16" s="11"/>
      <c r="DHZ16" s="11"/>
      <c r="DIA16" s="11"/>
      <c r="DIB16" s="11"/>
      <c r="DIC16" s="11"/>
      <c r="DID16" s="11"/>
      <c r="DIE16" s="11"/>
      <c r="DIF16" s="11"/>
      <c r="DIG16" s="11"/>
      <c r="DIH16" s="11"/>
      <c r="DII16" s="11"/>
      <c r="DIJ16" s="11"/>
      <c r="DIK16" s="11"/>
      <c r="DIL16" s="11"/>
      <c r="DIM16" s="11"/>
      <c r="DIN16" s="11"/>
      <c r="DIO16" s="11"/>
      <c r="DIP16" s="11"/>
      <c r="DIQ16" s="11"/>
      <c r="DIR16" s="11"/>
      <c r="DIS16" s="11"/>
      <c r="DIT16" s="11"/>
      <c r="DIU16" s="11"/>
      <c r="DIV16" s="11"/>
      <c r="DIW16" s="11"/>
      <c r="DIX16" s="11"/>
      <c r="DIY16" s="11"/>
      <c r="DIZ16" s="11"/>
      <c r="DJA16" s="11"/>
      <c r="DJB16" s="11"/>
      <c r="DJC16" s="11"/>
      <c r="DJD16" s="11"/>
      <c r="DJE16" s="11"/>
      <c r="DJF16" s="11"/>
      <c r="DJG16" s="11"/>
      <c r="DJH16" s="11"/>
      <c r="DJI16" s="11"/>
      <c r="DJJ16" s="11"/>
      <c r="DJK16" s="11"/>
      <c r="DJL16" s="11"/>
      <c r="DJM16" s="11"/>
      <c r="DJN16" s="11"/>
      <c r="DJO16" s="11"/>
      <c r="DJP16" s="11"/>
      <c r="DJQ16" s="11"/>
      <c r="DJR16" s="11"/>
      <c r="DJS16" s="11"/>
      <c r="DJT16" s="11"/>
      <c r="DJU16" s="11"/>
      <c r="DJV16" s="11"/>
      <c r="DJW16" s="11"/>
      <c r="DJX16" s="11"/>
      <c r="DJY16" s="11"/>
      <c r="DJZ16" s="11"/>
      <c r="DKA16" s="11"/>
      <c r="DKB16" s="11"/>
      <c r="DKC16" s="11"/>
      <c r="DKD16" s="11"/>
      <c r="DKE16" s="11"/>
      <c r="DKF16" s="11"/>
      <c r="DKG16" s="11"/>
      <c r="DKH16" s="11"/>
      <c r="DKI16" s="11"/>
      <c r="DKJ16" s="11"/>
      <c r="DKK16" s="11"/>
      <c r="DKL16" s="11"/>
      <c r="DKM16" s="11"/>
      <c r="DKN16" s="11"/>
      <c r="DKO16" s="11"/>
      <c r="DKP16" s="11"/>
      <c r="DKQ16" s="11"/>
      <c r="DKR16" s="11"/>
      <c r="DKS16" s="11"/>
      <c r="DKT16" s="11"/>
      <c r="DKU16" s="11"/>
      <c r="DKV16" s="11"/>
      <c r="DKW16" s="11"/>
      <c r="DKX16" s="11"/>
      <c r="DKY16" s="11"/>
      <c r="DKZ16" s="11"/>
      <c r="DLA16" s="11"/>
      <c r="DLB16" s="11"/>
      <c r="DLC16" s="11"/>
      <c r="DLD16" s="11"/>
      <c r="DLE16" s="11"/>
      <c r="DLF16" s="11"/>
      <c r="DLG16" s="11"/>
      <c r="DLH16" s="11"/>
      <c r="DLI16" s="11"/>
      <c r="DLJ16" s="11"/>
      <c r="DLK16" s="11"/>
      <c r="DLL16" s="11"/>
      <c r="DLM16" s="11"/>
      <c r="DLN16" s="11"/>
      <c r="DLO16" s="11"/>
      <c r="DLP16" s="11"/>
      <c r="DLQ16" s="11"/>
      <c r="DLR16" s="11"/>
      <c r="DLS16" s="11"/>
      <c r="DLT16" s="11"/>
      <c r="DLU16" s="11"/>
      <c r="DLV16" s="11"/>
      <c r="DLW16" s="11"/>
      <c r="DLX16" s="11"/>
      <c r="DLY16" s="11"/>
      <c r="DLZ16" s="11"/>
      <c r="DMA16" s="11"/>
      <c r="DMB16" s="11"/>
      <c r="DMC16" s="11"/>
      <c r="DMD16" s="11"/>
      <c r="DME16" s="11"/>
      <c r="DMF16" s="11"/>
      <c r="DMG16" s="11"/>
      <c r="DMH16" s="11"/>
      <c r="DMI16" s="11"/>
      <c r="DMJ16" s="11"/>
      <c r="DMK16" s="11"/>
      <c r="DML16" s="11"/>
      <c r="DMM16" s="11"/>
      <c r="DMN16" s="11"/>
      <c r="DMO16" s="11"/>
      <c r="DMP16" s="11"/>
      <c r="DMQ16" s="11"/>
      <c r="DMR16" s="11"/>
      <c r="DMS16" s="11"/>
      <c r="DMT16" s="11"/>
      <c r="DMU16" s="11"/>
      <c r="DMV16" s="11"/>
      <c r="DMW16" s="11"/>
      <c r="DMX16" s="11"/>
      <c r="DMY16" s="11"/>
      <c r="DMZ16" s="11"/>
      <c r="DNA16" s="11"/>
      <c r="DNB16" s="11"/>
      <c r="DNC16" s="11"/>
      <c r="DND16" s="11"/>
      <c r="DNE16" s="11"/>
      <c r="DNF16" s="11"/>
      <c r="DNG16" s="11"/>
      <c r="DNH16" s="11"/>
      <c r="DNI16" s="11"/>
      <c r="DNJ16" s="11"/>
      <c r="DNK16" s="11"/>
      <c r="DNL16" s="11"/>
      <c r="DNM16" s="11"/>
      <c r="DNN16" s="11"/>
      <c r="DNO16" s="11"/>
      <c r="DNP16" s="11"/>
      <c r="DNQ16" s="11"/>
      <c r="DNR16" s="11"/>
      <c r="DNS16" s="11"/>
      <c r="DNT16" s="11"/>
      <c r="DNU16" s="11"/>
      <c r="DNV16" s="11"/>
      <c r="DNW16" s="11"/>
      <c r="DNX16" s="11"/>
      <c r="DNY16" s="11"/>
      <c r="DNZ16" s="11"/>
      <c r="DOA16" s="11"/>
      <c r="DOB16" s="11"/>
      <c r="DOC16" s="11"/>
      <c r="DOD16" s="11"/>
      <c r="DOE16" s="11"/>
      <c r="DOF16" s="11"/>
      <c r="DOG16" s="11"/>
      <c r="DOH16" s="11"/>
      <c r="DOI16" s="11"/>
      <c r="DOJ16" s="11"/>
      <c r="DOK16" s="11"/>
      <c r="DOL16" s="11"/>
      <c r="DOM16" s="11"/>
      <c r="DON16" s="11"/>
      <c r="DOO16" s="11"/>
      <c r="DOP16" s="11"/>
      <c r="DOQ16" s="11"/>
      <c r="DOR16" s="11"/>
      <c r="DOS16" s="11"/>
      <c r="DOT16" s="11"/>
      <c r="DOU16" s="11"/>
      <c r="DOV16" s="11"/>
      <c r="DOW16" s="11"/>
      <c r="DOX16" s="11"/>
      <c r="DOY16" s="11"/>
      <c r="DOZ16" s="11"/>
      <c r="DPA16" s="11"/>
      <c r="DPB16" s="11"/>
      <c r="DPC16" s="11"/>
      <c r="DPD16" s="11"/>
      <c r="DPE16" s="11"/>
      <c r="DPF16" s="11"/>
      <c r="DPG16" s="11"/>
      <c r="DPH16" s="11"/>
      <c r="DPI16" s="11"/>
      <c r="DPJ16" s="11"/>
      <c r="DPK16" s="11"/>
      <c r="DPL16" s="11"/>
      <c r="DPM16" s="11"/>
      <c r="DPN16" s="11"/>
      <c r="DPO16" s="11"/>
      <c r="DPP16" s="11"/>
      <c r="DPQ16" s="11"/>
      <c r="DPR16" s="11"/>
      <c r="DPS16" s="11"/>
      <c r="DPT16" s="11"/>
      <c r="DPU16" s="11"/>
      <c r="DPV16" s="11"/>
      <c r="DPW16" s="11"/>
      <c r="DPX16" s="11"/>
      <c r="DPY16" s="11"/>
      <c r="DPZ16" s="11"/>
      <c r="DQA16" s="11"/>
      <c r="DQB16" s="11"/>
      <c r="DQC16" s="11"/>
      <c r="DQD16" s="11"/>
      <c r="DQE16" s="11"/>
      <c r="DQF16" s="11"/>
      <c r="DQG16" s="11"/>
      <c r="DQH16" s="11"/>
      <c r="DQI16" s="11"/>
      <c r="DQJ16" s="11"/>
      <c r="DQK16" s="11"/>
      <c r="DQL16" s="11"/>
      <c r="DQM16" s="11"/>
      <c r="DQN16" s="11"/>
      <c r="DQO16" s="11"/>
      <c r="DQP16" s="11"/>
      <c r="DQQ16" s="11"/>
      <c r="DQR16" s="11"/>
      <c r="DQS16" s="11"/>
      <c r="DQT16" s="11"/>
      <c r="DQU16" s="11"/>
      <c r="DQV16" s="11"/>
      <c r="DQW16" s="11"/>
      <c r="DQX16" s="11"/>
      <c r="DQY16" s="11"/>
      <c r="DQZ16" s="11"/>
      <c r="DRA16" s="11"/>
      <c r="DRB16" s="11"/>
      <c r="DRC16" s="11"/>
      <c r="DRD16" s="11"/>
      <c r="DRE16" s="11"/>
      <c r="DRF16" s="11"/>
      <c r="DRG16" s="11"/>
      <c r="DRH16" s="11"/>
      <c r="DRI16" s="11"/>
      <c r="DRJ16" s="11"/>
      <c r="DRK16" s="11"/>
      <c r="DRL16" s="11"/>
      <c r="DRM16" s="11"/>
      <c r="DRN16" s="11"/>
      <c r="DRO16" s="11"/>
      <c r="DRP16" s="11"/>
      <c r="DRQ16" s="11"/>
      <c r="DRR16" s="11"/>
      <c r="DRS16" s="11"/>
      <c r="DRT16" s="11"/>
      <c r="DRU16" s="11"/>
      <c r="DRV16" s="11"/>
      <c r="DRW16" s="11"/>
      <c r="DRX16" s="11"/>
      <c r="DRY16" s="11"/>
      <c r="DRZ16" s="11"/>
      <c r="DSA16" s="11"/>
      <c r="DSB16" s="11"/>
      <c r="DSC16" s="11"/>
      <c r="DSD16" s="11"/>
      <c r="DSE16" s="11"/>
      <c r="DSF16" s="11"/>
      <c r="DSG16" s="11"/>
      <c r="DSH16" s="11"/>
      <c r="DSI16" s="11"/>
      <c r="DSJ16" s="11"/>
      <c r="DSK16" s="11"/>
      <c r="DSL16" s="11"/>
      <c r="DSM16" s="11"/>
      <c r="DSN16" s="11"/>
      <c r="DSO16" s="11"/>
      <c r="DSP16" s="11"/>
      <c r="DSQ16" s="11"/>
      <c r="DSR16" s="11"/>
      <c r="DSS16" s="11"/>
      <c r="DST16" s="11"/>
      <c r="DSU16" s="11"/>
      <c r="DSV16" s="11"/>
      <c r="DSW16" s="11"/>
      <c r="DSX16" s="11"/>
      <c r="DSY16" s="11"/>
      <c r="DSZ16" s="11"/>
      <c r="DTA16" s="11"/>
      <c r="DTB16" s="11"/>
      <c r="DTC16" s="11"/>
      <c r="DTD16" s="11"/>
      <c r="DTE16" s="11"/>
      <c r="DTF16" s="11"/>
      <c r="DTG16" s="11"/>
      <c r="DTH16" s="11"/>
      <c r="DTI16" s="11"/>
      <c r="DTJ16" s="11"/>
      <c r="DTK16" s="11"/>
      <c r="DTL16" s="11"/>
      <c r="DTM16" s="11"/>
      <c r="DTN16" s="11"/>
      <c r="DTO16" s="11"/>
      <c r="DTP16" s="11"/>
      <c r="DTQ16" s="11"/>
      <c r="DTR16" s="11"/>
      <c r="DTS16" s="11"/>
      <c r="DTT16" s="11"/>
      <c r="DTU16" s="11"/>
      <c r="DTV16" s="11"/>
      <c r="DTW16" s="11"/>
      <c r="DTX16" s="11"/>
      <c r="DTY16" s="11"/>
      <c r="DTZ16" s="11"/>
      <c r="DUA16" s="11"/>
      <c r="DUB16" s="11"/>
      <c r="DUC16" s="11"/>
      <c r="DUD16" s="11"/>
      <c r="DUE16" s="11"/>
      <c r="DUF16" s="11"/>
      <c r="DUG16" s="11"/>
      <c r="DUH16" s="11"/>
      <c r="DUI16" s="11"/>
      <c r="DUJ16" s="11"/>
      <c r="DUK16" s="11"/>
      <c r="DUL16" s="11"/>
      <c r="DUM16" s="11"/>
      <c r="DUN16" s="11"/>
      <c r="DUO16" s="11"/>
      <c r="DUP16" s="11"/>
      <c r="DUQ16" s="11"/>
      <c r="DUR16" s="11"/>
      <c r="DUS16" s="11"/>
      <c r="DUT16" s="11"/>
      <c r="DUU16" s="11"/>
      <c r="DUV16" s="11"/>
      <c r="DUW16" s="11"/>
      <c r="DUX16" s="11"/>
      <c r="DUY16" s="11"/>
      <c r="DUZ16" s="11"/>
      <c r="DVA16" s="11"/>
      <c r="DVB16" s="11"/>
      <c r="DVC16" s="11"/>
      <c r="DVD16" s="11"/>
      <c r="DVE16" s="11"/>
      <c r="DVF16" s="11"/>
      <c r="DVG16" s="11"/>
      <c r="DVH16" s="11"/>
      <c r="DVI16" s="11"/>
      <c r="DVJ16" s="11"/>
      <c r="DVK16" s="11"/>
      <c r="DVL16" s="11"/>
      <c r="DVM16" s="11"/>
      <c r="DVN16" s="11"/>
      <c r="DVO16" s="11"/>
      <c r="DVP16" s="11"/>
      <c r="DVQ16" s="11"/>
      <c r="DVR16" s="11"/>
      <c r="DVS16" s="11"/>
      <c r="DVT16" s="11"/>
      <c r="DVU16" s="11"/>
      <c r="DVV16" s="11"/>
      <c r="DVW16" s="11"/>
      <c r="DVX16" s="11"/>
      <c r="DVY16" s="11"/>
      <c r="DVZ16" s="11"/>
      <c r="DWA16" s="11"/>
      <c r="DWB16" s="11"/>
      <c r="DWC16" s="11"/>
      <c r="DWD16" s="11"/>
      <c r="DWE16" s="11"/>
      <c r="DWF16" s="11"/>
      <c r="DWG16" s="11"/>
      <c r="DWH16" s="11"/>
      <c r="DWI16" s="11"/>
      <c r="DWJ16" s="11"/>
      <c r="DWK16" s="11"/>
      <c r="DWL16" s="11"/>
      <c r="DWM16" s="11"/>
      <c r="DWN16" s="11"/>
      <c r="DWO16" s="11"/>
      <c r="DWP16" s="11"/>
      <c r="DWQ16" s="11"/>
      <c r="DWR16" s="11"/>
      <c r="DWS16" s="11"/>
      <c r="DWT16" s="11"/>
      <c r="DWU16" s="11"/>
      <c r="DWV16" s="11"/>
      <c r="DWW16" s="11"/>
      <c r="DWX16" s="11"/>
      <c r="DWY16" s="11"/>
      <c r="DWZ16" s="11"/>
      <c r="DXA16" s="11"/>
      <c r="DXB16" s="11"/>
      <c r="DXC16" s="11"/>
      <c r="DXD16" s="11"/>
      <c r="DXE16" s="11"/>
      <c r="DXF16" s="11"/>
      <c r="DXG16" s="11"/>
      <c r="DXH16" s="11"/>
      <c r="DXI16" s="11"/>
      <c r="DXJ16" s="11"/>
      <c r="DXK16" s="11"/>
      <c r="DXL16" s="11"/>
      <c r="DXM16" s="11"/>
      <c r="DXN16" s="11"/>
      <c r="DXO16" s="11"/>
      <c r="DXP16" s="11"/>
      <c r="DXQ16" s="11"/>
      <c r="DXR16" s="11"/>
      <c r="DXS16" s="11"/>
      <c r="DXT16" s="11"/>
      <c r="DXU16" s="11"/>
      <c r="DXV16" s="11"/>
      <c r="DXW16" s="11"/>
      <c r="DXX16" s="11"/>
      <c r="DXY16" s="11"/>
      <c r="DXZ16" s="11"/>
      <c r="DYA16" s="11"/>
      <c r="DYB16" s="11"/>
      <c r="DYC16" s="11"/>
      <c r="DYD16" s="11"/>
      <c r="DYE16" s="11"/>
      <c r="DYF16" s="11"/>
      <c r="DYG16" s="11"/>
      <c r="DYH16" s="11"/>
      <c r="DYI16" s="11"/>
      <c r="DYJ16" s="11"/>
      <c r="DYK16" s="11"/>
      <c r="DYL16" s="11"/>
      <c r="DYM16" s="11"/>
      <c r="DYN16" s="11"/>
      <c r="DYO16" s="11"/>
      <c r="DYP16" s="11"/>
      <c r="DYQ16" s="11"/>
      <c r="DYR16" s="11"/>
      <c r="DYS16" s="11"/>
      <c r="DYT16" s="11"/>
      <c r="DYU16" s="11"/>
      <c r="DYV16" s="11"/>
      <c r="DYW16" s="11"/>
      <c r="DYX16" s="11"/>
      <c r="DYY16" s="11"/>
      <c r="DYZ16" s="11"/>
      <c r="DZA16" s="11"/>
      <c r="DZB16" s="11"/>
      <c r="DZC16" s="11"/>
      <c r="DZD16" s="11"/>
      <c r="DZE16" s="11"/>
      <c r="DZF16" s="11"/>
      <c r="DZG16" s="11"/>
      <c r="DZH16" s="11"/>
      <c r="DZI16" s="11"/>
      <c r="DZJ16" s="11"/>
      <c r="DZK16" s="11"/>
      <c r="DZL16" s="11"/>
      <c r="DZM16" s="11"/>
      <c r="DZN16" s="11"/>
      <c r="DZO16" s="11"/>
      <c r="DZP16" s="11"/>
      <c r="DZQ16" s="11"/>
      <c r="DZR16" s="11"/>
      <c r="DZS16" s="11"/>
      <c r="DZT16" s="11"/>
      <c r="DZU16" s="11"/>
      <c r="DZV16" s="11"/>
      <c r="DZW16" s="11"/>
      <c r="DZX16" s="11"/>
      <c r="DZY16" s="11"/>
      <c r="DZZ16" s="11"/>
      <c r="EAA16" s="11"/>
      <c r="EAB16" s="11"/>
      <c r="EAC16" s="11"/>
      <c r="EAD16" s="11"/>
      <c r="EAE16" s="11"/>
      <c r="EAF16" s="11"/>
      <c r="EAG16" s="11"/>
      <c r="EAH16" s="11"/>
      <c r="EAI16" s="11"/>
      <c r="EAJ16" s="11"/>
      <c r="EAK16" s="11"/>
      <c r="EAL16" s="11"/>
      <c r="EAM16" s="11"/>
      <c r="EAN16" s="11"/>
      <c r="EAO16" s="11"/>
      <c r="EAP16" s="11"/>
      <c r="EAQ16" s="11"/>
      <c r="EAR16" s="11"/>
      <c r="EAS16" s="11"/>
      <c r="EAT16" s="11"/>
      <c r="EAU16" s="11"/>
      <c r="EAV16" s="11"/>
      <c r="EAW16" s="11"/>
      <c r="EAX16" s="11"/>
      <c r="EAY16" s="11"/>
      <c r="EAZ16" s="11"/>
      <c r="EBA16" s="11"/>
      <c r="EBB16" s="11"/>
      <c r="EBC16" s="11"/>
      <c r="EBD16" s="11"/>
      <c r="EBE16" s="11"/>
      <c r="EBF16" s="11"/>
      <c r="EBG16" s="11"/>
      <c r="EBH16" s="11"/>
      <c r="EBI16" s="11"/>
      <c r="EBJ16" s="11"/>
      <c r="EBK16" s="11"/>
      <c r="EBL16" s="11"/>
      <c r="EBM16" s="11"/>
      <c r="EBN16" s="11"/>
      <c r="EBO16" s="11"/>
      <c r="EBP16" s="11"/>
      <c r="EBQ16" s="11"/>
      <c r="EBR16" s="11"/>
      <c r="EBS16" s="11"/>
      <c r="EBT16" s="11"/>
      <c r="EBU16" s="11"/>
      <c r="EBV16" s="11"/>
      <c r="EBW16" s="11"/>
      <c r="EBX16" s="11"/>
      <c r="EBY16" s="11"/>
      <c r="EBZ16" s="11"/>
      <c r="ECA16" s="11"/>
      <c r="ECB16" s="11"/>
      <c r="ECC16" s="11"/>
      <c r="ECD16" s="11"/>
      <c r="ECE16" s="11"/>
      <c r="ECF16" s="11"/>
      <c r="ECG16" s="11"/>
      <c r="ECH16" s="11"/>
      <c r="ECI16" s="11"/>
      <c r="ECJ16" s="11"/>
      <c r="ECK16" s="11"/>
      <c r="ECL16" s="11"/>
      <c r="ECM16" s="11"/>
      <c r="ECN16" s="11"/>
      <c r="ECO16" s="11"/>
      <c r="ECP16" s="11"/>
      <c r="ECQ16" s="11"/>
      <c r="ECR16" s="11"/>
      <c r="ECS16" s="11"/>
      <c r="ECT16" s="11"/>
      <c r="ECU16" s="11"/>
      <c r="ECV16" s="11"/>
      <c r="ECW16" s="11"/>
      <c r="ECX16" s="11"/>
      <c r="ECY16" s="11"/>
      <c r="ECZ16" s="11"/>
      <c r="EDA16" s="11"/>
      <c r="EDB16" s="11"/>
      <c r="EDC16" s="11"/>
      <c r="EDD16" s="11"/>
      <c r="EDE16" s="11"/>
      <c r="EDF16" s="11"/>
      <c r="EDG16" s="11"/>
      <c r="EDH16" s="11"/>
      <c r="EDI16" s="11"/>
      <c r="EDJ16" s="11"/>
      <c r="EDK16" s="11"/>
      <c r="EDL16" s="11"/>
      <c r="EDM16" s="11"/>
      <c r="EDN16" s="11"/>
      <c r="EDO16" s="11"/>
      <c r="EDP16" s="11"/>
      <c r="EDQ16" s="11"/>
      <c r="EDR16" s="11"/>
      <c r="EDS16" s="11"/>
      <c r="EDT16" s="11"/>
      <c r="EDU16" s="11"/>
      <c r="EDV16" s="11"/>
      <c r="EDW16" s="11"/>
      <c r="EDX16" s="11"/>
      <c r="EDY16" s="11"/>
      <c r="EDZ16" s="11"/>
      <c r="EEA16" s="11"/>
      <c r="EEB16" s="11"/>
      <c r="EEC16" s="11"/>
      <c r="EED16" s="11"/>
      <c r="EEE16" s="11"/>
      <c r="EEF16" s="11"/>
      <c r="EEG16" s="11"/>
      <c r="EEH16" s="11"/>
      <c r="EEI16" s="11"/>
      <c r="EEJ16" s="11"/>
      <c r="EEK16" s="11"/>
      <c r="EEL16" s="11"/>
      <c r="EEM16" s="11"/>
      <c r="EEN16" s="11"/>
      <c r="EEO16" s="11"/>
      <c r="EEP16" s="11"/>
      <c r="EEQ16" s="11"/>
      <c r="EER16" s="11"/>
      <c r="EES16" s="11"/>
      <c r="EET16" s="11"/>
      <c r="EEU16" s="11"/>
      <c r="EEV16" s="11"/>
      <c r="EEW16" s="11"/>
      <c r="EEX16" s="11"/>
      <c r="EEY16" s="11"/>
      <c r="EEZ16" s="11"/>
      <c r="EFA16" s="11"/>
      <c r="EFB16" s="11"/>
      <c r="EFC16" s="11"/>
      <c r="EFD16" s="11"/>
      <c r="EFE16" s="11"/>
      <c r="EFF16" s="11"/>
      <c r="EFG16" s="11"/>
      <c r="EFH16" s="11"/>
      <c r="EFI16" s="11"/>
      <c r="EFJ16" s="11"/>
      <c r="EFK16" s="11"/>
      <c r="EFL16" s="11"/>
      <c r="EFM16" s="11"/>
      <c r="EFN16" s="11"/>
      <c r="EFO16" s="11"/>
      <c r="EFP16" s="11"/>
      <c r="EFQ16" s="11"/>
      <c r="EFR16" s="11"/>
      <c r="EFS16" s="11"/>
      <c r="EFT16" s="11"/>
      <c r="EFU16" s="11"/>
      <c r="EFV16" s="11"/>
      <c r="EFW16" s="11"/>
      <c r="EFX16" s="11"/>
      <c r="EFY16" s="11"/>
      <c r="EFZ16" s="11"/>
      <c r="EGA16" s="11"/>
      <c r="EGB16" s="11"/>
      <c r="EGC16" s="11"/>
      <c r="EGD16" s="11"/>
      <c r="EGE16" s="11"/>
      <c r="EGF16" s="11"/>
      <c r="EGG16" s="11"/>
      <c r="EGH16" s="11"/>
      <c r="EGI16" s="11"/>
      <c r="EGJ16" s="11"/>
      <c r="EGK16" s="11"/>
      <c r="EGL16" s="11"/>
      <c r="EGM16" s="11"/>
      <c r="EGN16" s="11"/>
      <c r="EGO16" s="11"/>
      <c r="EGP16" s="11"/>
      <c r="EGQ16" s="11"/>
      <c r="EGR16" s="11"/>
      <c r="EGS16" s="11"/>
      <c r="EGT16" s="11"/>
      <c r="EGU16" s="11"/>
      <c r="EGV16" s="11"/>
      <c r="EGW16" s="11"/>
      <c r="EGX16" s="11"/>
      <c r="EGY16" s="11"/>
      <c r="EGZ16" s="11"/>
      <c r="EHA16" s="11"/>
      <c r="EHB16" s="11"/>
      <c r="EHC16" s="11"/>
      <c r="EHD16" s="11"/>
      <c r="EHE16" s="11"/>
      <c r="EHF16" s="11"/>
      <c r="EHG16" s="11"/>
      <c r="EHH16" s="11"/>
      <c r="EHI16" s="11"/>
      <c r="EHJ16" s="11"/>
      <c r="EHK16" s="11"/>
      <c r="EHL16" s="11"/>
      <c r="EHM16" s="11"/>
      <c r="EHN16" s="11"/>
      <c r="EHO16" s="11"/>
      <c r="EHP16" s="11"/>
      <c r="EHQ16" s="11"/>
      <c r="EHR16" s="11"/>
      <c r="EHS16" s="11"/>
      <c r="EHT16" s="11"/>
      <c r="EHU16" s="11"/>
      <c r="EHV16" s="11"/>
      <c r="EHW16" s="11"/>
      <c r="EHX16" s="11"/>
      <c r="EHY16" s="11"/>
      <c r="EHZ16" s="11"/>
      <c r="EIA16" s="11"/>
      <c r="EIB16" s="11"/>
      <c r="EIC16" s="11"/>
      <c r="EID16" s="11"/>
      <c r="EIE16" s="11"/>
      <c r="EIF16" s="11"/>
      <c r="EIG16" s="11"/>
      <c r="EIH16" s="11"/>
      <c r="EII16" s="11"/>
      <c r="EIJ16" s="11"/>
      <c r="EIK16" s="11"/>
      <c r="EIL16" s="11"/>
      <c r="EIM16" s="11"/>
      <c r="EIN16" s="11"/>
      <c r="EIO16" s="11"/>
      <c r="EIP16" s="11"/>
      <c r="EIQ16" s="11"/>
      <c r="EIR16" s="11"/>
      <c r="EIS16" s="11"/>
      <c r="EIT16" s="11"/>
      <c r="EIU16" s="11"/>
      <c r="EIV16" s="11"/>
      <c r="EIW16" s="11"/>
      <c r="EIX16" s="11"/>
      <c r="EIY16" s="11"/>
      <c r="EIZ16" s="11"/>
      <c r="EJA16" s="11"/>
      <c r="EJB16" s="11"/>
      <c r="EJC16" s="11"/>
      <c r="EJD16" s="11"/>
      <c r="EJE16" s="11"/>
      <c r="EJF16" s="11"/>
      <c r="EJG16" s="11"/>
      <c r="EJH16" s="11"/>
      <c r="EJI16" s="11"/>
      <c r="EJJ16" s="11"/>
      <c r="EJK16" s="11"/>
      <c r="EJL16" s="11"/>
      <c r="EJM16" s="11"/>
      <c r="EJN16" s="11"/>
      <c r="EJO16" s="11"/>
      <c r="EJP16" s="11"/>
      <c r="EJQ16" s="11"/>
      <c r="EJR16" s="11"/>
      <c r="EJS16" s="11"/>
      <c r="EJT16" s="11"/>
      <c r="EJU16" s="11"/>
      <c r="EJV16" s="11"/>
      <c r="EJW16" s="11"/>
      <c r="EJX16" s="11"/>
      <c r="EJY16" s="11"/>
      <c r="EJZ16" s="11"/>
      <c r="EKA16" s="11"/>
      <c r="EKB16" s="11"/>
      <c r="EKC16" s="11"/>
      <c r="EKD16" s="11"/>
      <c r="EKE16" s="11"/>
      <c r="EKF16" s="11"/>
      <c r="EKG16" s="11"/>
      <c r="EKH16" s="11"/>
      <c r="EKI16" s="11"/>
      <c r="EKJ16" s="11"/>
      <c r="EKK16" s="11"/>
      <c r="EKL16" s="11"/>
      <c r="EKM16" s="11"/>
      <c r="EKN16" s="11"/>
      <c r="EKO16" s="11"/>
      <c r="EKP16" s="11"/>
      <c r="EKQ16" s="11"/>
      <c r="EKR16" s="11"/>
      <c r="EKS16" s="11"/>
      <c r="EKT16" s="11"/>
      <c r="EKU16" s="11"/>
      <c r="EKV16" s="11"/>
      <c r="EKW16" s="11"/>
      <c r="EKX16" s="11"/>
      <c r="EKY16" s="11"/>
      <c r="EKZ16" s="11"/>
      <c r="ELA16" s="11"/>
      <c r="ELB16" s="11"/>
      <c r="ELC16" s="11"/>
      <c r="ELD16" s="11"/>
      <c r="ELE16" s="11"/>
      <c r="ELF16" s="11"/>
      <c r="ELG16" s="11"/>
      <c r="ELH16" s="11"/>
      <c r="ELI16" s="11"/>
      <c r="ELJ16" s="11"/>
      <c r="ELK16" s="11"/>
      <c r="ELL16" s="11"/>
      <c r="ELM16" s="11"/>
      <c r="ELN16" s="11"/>
      <c r="ELO16" s="11"/>
      <c r="ELP16" s="11"/>
      <c r="ELQ16" s="11"/>
      <c r="ELR16" s="11"/>
      <c r="ELS16" s="11"/>
      <c r="ELT16" s="11"/>
      <c r="ELU16" s="11"/>
    </row>
    <row r="17" spans="1:3713" s="20" customFormat="1">
      <c r="A17" s="11"/>
      <c r="B17" s="60" t="s">
        <v>79</v>
      </c>
      <c r="C17" s="161">
        <v>63100</v>
      </c>
      <c r="D17" s="161">
        <v>0</v>
      </c>
      <c r="E17" s="161">
        <v>5</v>
      </c>
      <c r="F17" s="161">
        <v>0.1</v>
      </c>
      <c r="G17" s="161" t="s">
        <v>188</v>
      </c>
      <c r="H17" s="161" t="s">
        <v>189</v>
      </c>
      <c r="I17" s="161" t="s">
        <v>189</v>
      </c>
      <c r="J17" s="161" t="s">
        <v>189</v>
      </c>
      <c r="K17" s="11"/>
      <c r="L17" s="11"/>
      <c r="M17" s="11"/>
      <c r="N17" s="11"/>
      <c r="O17" s="11"/>
      <c r="P17" s="11"/>
      <c r="Q17" s="11"/>
      <c r="R17" s="11"/>
      <c r="S17" s="417"/>
      <c r="T17" s="35"/>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1"/>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1"/>
      <c r="HG17" s="11"/>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1"/>
      <c r="IL17" s="11"/>
      <c r="IM17" s="11"/>
      <c r="IN17" s="11"/>
      <c r="IO17" s="11"/>
      <c r="IP17" s="11"/>
      <c r="IQ17" s="11"/>
      <c r="IR17" s="11"/>
      <c r="IS17" s="11"/>
      <c r="IT17" s="11"/>
      <c r="IU17" s="11"/>
      <c r="IV17" s="11"/>
      <c r="IW17" s="11"/>
      <c r="IX17" s="11"/>
      <c r="IY17" s="11"/>
      <c r="IZ17" s="11"/>
      <c r="JA17" s="11"/>
      <c r="JB17" s="11"/>
      <c r="JC17" s="11"/>
      <c r="JD17" s="11"/>
      <c r="JE17" s="11"/>
      <c r="JF17" s="11"/>
      <c r="JG17" s="11"/>
      <c r="JH17" s="11"/>
      <c r="JI17" s="11"/>
      <c r="JJ17" s="11"/>
      <c r="JK17" s="11"/>
      <c r="JL17" s="11"/>
      <c r="JM17" s="11"/>
      <c r="JN17" s="11"/>
      <c r="JO17" s="11"/>
      <c r="JP17" s="11"/>
      <c r="JQ17" s="11"/>
      <c r="JR17" s="11"/>
      <c r="JS17" s="11"/>
      <c r="JT17" s="11"/>
      <c r="JU17" s="11"/>
      <c r="JV17" s="11"/>
      <c r="JW17" s="11"/>
      <c r="JX17" s="11"/>
      <c r="JY17" s="11"/>
      <c r="JZ17" s="11"/>
      <c r="KA17" s="11"/>
      <c r="KB17" s="11"/>
      <c r="KC17" s="11"/>
      <c r="KD17" s="11"/>
      <c r="KE17" s="11"/>
      <c r="KF17" s="11"/>
      <c r="KG17" s="11"/>
      <c r="KH17" s="11"/>
      <c r="KI17" s="11"/>
      <c r="KJ17" s="11"/>
      <c r="KK17" s="11"/>
      <c r="KL17" s="11"/>
      <c r="KM17" s="11"/>
      <c r="KN17" s="11"/>
      <c r="KO17" s="11"/>
      <c r="KP17" s="11"/>
      <c r="KQ17" s="11"/>
      <c r="KR17" s="11"/>
      <c r="KS17" s="11"/>
      <c r="KT17" s="11"/>
      <c r="KU17" s="11"/>
      <c r="KV17" s="11"/>
      <c r="KW17" s="11"/>
      <c r="KX17" s="11"/>
      <c r="KY17" s="11"/>
      <c r="KZ17" s="11"/>
      <c r="LA17" s="11"/>
      <c r="LB17" s="11"/>
      <c r="LC17" s="11"/>
      <c r="LD17" s="11"/>
      <c r="LE17" s="11"/>
      <c r="LF17" s="11"/>
      <c r="LG17" s="11"/>
      <c r="LH17" s="11"/>
      <c r="LI17" s="11"/>
      <c r="LJ17" s="11"/>
      <c r="LK17" s="11"/>
      <c r="LL17" s="11"/>
      <c r="LM17" s="11"/>
      <c r="LN17" s="11"/>
      <c r="LO17" s="11"/>
      <c r="LP17" s="11"/>
      <c r="LQ17" s="11"/>
      <c r="LR17" s="11"/>
      <c r="LS17" s="11"/>
      <c r="LT17" s="11"/>
      <c r="LU17" s="11"/>
      <c r="LV17" s="11"/>
      <c r="LW17" s="11"/>
      <c r="LX17" s="11"/>
      <c r="LY17" s="11"/>
      <c r="LZ17" s="11"/>
      <c r="MA17" s="11"/>
      <c r="MB17" s="11"/>
      <c r="MC17" s="11"/>
      <c r="MD17" s="11"/>
      <c r="ME17" s="11"/>
      <c r="MF17" s="11"/>
      <c r="MG17" s="11"/>
      <c r="MH17" s="11"/>
      <c r="MI17" s="11"/>
      <c r="MJ17" s="11"/>
      <c r="MK17" s="11"/>
      <c r="ML17" s="11"/>
      <c r="MM17" s="11"/>
      <c r="MN17" s="11"/>
      <c r="MO17" s="11"/>
      <c r="MP17" s="11"/>
      <c r="MQ17" s="11"/>
      <c r="MR17" s="11"/>
      <c r="MS17" s="11"/>
      <c r="MT17" s="11"/>
      <c r="MU17" s="11"/>
      <c r="MV17" s="11"/>
      <c r="MW17" s="11"/>
      <c r="MX17" s="11"/>
      <c r="MY17" s="11"/>
      <c r="MZ17" s="11"/>
      <c r="NA17" s="11"/>
      <c r="NB17" s="11"/>
      <c r="NC17" s="11"/>
      <c r="ND17" s="11"/>
      <c r="NE17" s="11"/>
      <c r="NF17" s="11"/>
      <c r="NG17" s="11"/>
      <c r="NH17" s="11"/>
      <c r="NI17" s="11"/>
      <c r="NJ17" s="11"/>
      <c r="NK17" s="11"/>
      <c r="NL17" s="11"/>
      <c r="NM17" s="11"/>
      <c r="NN17" s="11"/>
      <c r="NO17" s="11"/>
      <c r="NP17" s="11"/>
      <c r="NQ17" s="11"/>
      <c r="NR17" s="11"/>
      <c r="NS17" s="11"/>
      <c r="NT17" s="11"/>
      <c r="NU17" s="11"/>
      <c r="NV17" s="11"/>
      <c r="NW17" s="11"/>
      <c r="NX17" s="11"/>
      <c r="NY17" s="11"/>
      <c r="NZ17" s="11"/>
      <c r="OA17" s="11"/>
      <c r="OB17" s="11"/>
      <c r="OC17" s="11"/>
      <c r="OD17" s="11"/>
      <c r="OE17" s="11"/>
      <c r="OF17" s="11"/>
      <c r="OG17" s="11"/>
      <c r="OH17" s="11"/>
      <c r="OI17" s="11"/>
      <c r="OJ17" s="11"/>
      <c r="OK17" s="11"/>
      <c r="OL17" s="11"/>
      <c r="OM17" s="11"/>
      <c r="ON17" s="11"/>
      <c r="OO17" s="11"/>
      <c r="OP17" s="11"/>
      <c r="OQ17" s="11"/>
      <c r="OR17" s="11"/>
      <c r="OS17" s="11"/>
      <c r="OT17" s="11"/>
      <c r="OU17" s="11"/>
      <c r="OV17" s="11"/>
      <c r="OW17" s="11"/>
      <c r="OX17" s="11"/>
      <c r="OY17" s="11"/>
      <c r="OZ17" s="11"/>
      <c r="PA17" s="11"/>
      <c r="PB17" s="11"/>
      <c r="PC17" s="11"/>
      <c r="PD17" s="11"/>
      <c r="PE17" s="11"/>
      <c r="PF17" s="11"/>
      <c r="PG17" s="11"/>
      <c r="PH17" s="11"/>
      <c r="PI17" s="11"/>
      <c r="PJ17" s="11"/>
      <c r="PK17" s="11"/>
      <c r="PL17" s="11"/>
      <c r="PM17" s="11"/>
      <c r="PN17" s="11"/>
      <c r="PO17" s="11"/>
      <c r="PP17" s="11"/>
      <c r="PQ17" s="11"/>
      <c r="PR17" s="11"/>
      <c r="PS17" s="11"/>
      <c r="PT17" s="11"/>
      <c r="PU17" s="11"/>
      <c r="PV17" s="11"/>
      <c r="PW17" s="11"/>
      <c r="PX17" s="11"/>
      <c r="PY17" s="11"/>
      <c r="PZ17" s="11"/>
      <c r="QA17" s="11"/>
      <c r="QB17" s="11"/>
      <c r="QC17" s="11"/>
      <c r="QD17" s="11"/>
      <c r="QE17" s="11"/>
      <c r="QF17" s="11"/>
      <c r="QG17" s="11"/>
      <c r="QH17" s="11"/>
      <c r="QI17" s="11"/>
      <c r="QJ17" s="11"/>
      <c r="QK17" s="11"/>
      <c r="QL17" s="11"/>
      <c r="QM17" s="11"/>
      <c r="QN17" s="11"/>
      <c r="QO17" s="11"/>
      <c r="QP17" s="11"/>
      <c r="QQ17" s="11"/>
      <c r="QR17" s="11"/>
      <c r="QS17" s="11"/>
      <c r="QT17" s="11"/>
      <c r="QU17" s="11"/>
      <c r="QV17" s="11"/>
      <c r="QW17" s="11"/>
      <c r="QX17" s="11"/>
      <c r="QY17" s="11"/>
      <c r="QZ17" s="11"/>
      <c r="RA17" s="11"/>
      <c r="RB17" s="11"/>
      <c r="RC17" s="11"/>
      <c r="RD17" s="11"/>
      <c r="RE17" s="11"/>
      <c r="RF17" s="11"/>
      <c r="RG17" s="11"/>
      <c r="RH17" s="11"/>
      <c r="RI17" s="11"/>
      <c r="RJ17" s="11"/>
      <c r="RK17" s="11"/>
      <c r="RL17" s="11"/>
      <c r="RM17" s="11"/>
      <c r="RN17" s="11"/>
      <c r="RO17" s="11"/>
      <c r="RP17" s="11"/>
      <c r="RQ17" s="11"/>
      <c r="RR17" s="11"/>
      <c r="RS17" s="11"/>
      <c r="RT17" s="11"/>
      <c r="RU17" s="11"/>
      <c r="RV17" s="11"/>
      <c r="RW17" s="11"/>
      <c r="RX17" s="11"/>
      <c r="RY17" s="11"/>
      <c r="RZ17" s="11"/>
      <c r="SA17" s="11"/>
      <c r="SB17" s="11"/>
      <c r="SC17" s="11"/>
      <c r="SD17" s="11"/>
      <c r="SE17" s="11"/>
      <c r="SF17" s="11"/>
      <c r="SG17" s="11"/>
      <c r="SH17" s="11"/>
      <c r="SI17" s="11"/>
      <c r="SJ17" s="11"/>
      <c r="SK17" s="11"/>
      <c r="SL17" s="11"/>
      <c r="SM17" s="11"/>
      <c r="SN17" s="11"/>
      <c r="SO17" s="11"/>
      <c r="SP17" s="11"/>
      <c r="SQ17" s="11"/>
      <c r="SR17" s="11"/>
      <c r="SS17" s="11"/>
      <c r="ST17" s="11"/>
      <c r="SU17" s="11"/>
      <c r="SV17" s="11"/>
      <c r="SW17" s="11"/>
      <c r="SX17" s="11"/>
      <c r="SY17" s="11"/>
      <c r="SZ17" s="11"/>
      <c r="TA17" s="11"/>
      <c r="TB17" s="11"/>
      <c r="TC17" s="11"/>
      <c r="TD17" s="11"/>
      <c r="TE17" s="11"/>
      <c r="TF17" s="11"/>
      <c r="TG17" s="11"/>
      <c r="TH17" s="11"/>
      <c r="TI17" s="11"/>
      <c r="TJ17" s="11"/>
      <c r="TK17" s="11"/>
      <c r="TL17" s="11"/>
      <c r="TM17" s="11"/>
      <c r="TN17" s="11"/>
      <c r="TO17" s="11"/>
      <c r="TP17" s="11"/>
      <c r="TQ17" s="11"/>
      <c r="TR17" s="11"/>
      <c r="TS17" s="11"/>
      <c r="TT17" s="11"/>
      <c r="TU17" s="11"/>
      <c r="TV17" s="11"/>
      <c r="TW17" s="11"/>
      <c r="TX17" s="11"/>
      <c r="TY17" s="11"/>
      <c r="TZ17" s="11"/>
      <c r="UA17" s="11"/>
      <c r="UB17" s="11"/>
      <c r="UC17" s="11"/>
      <c r="UD17" s="11"/>
      <c r="UE17" s="11"/>
      <c r="UF17" s="11"/>
      <c r="UG17" s="11"/>
      <c r="UH17" s="11"/>
      <c r="UI17" s="11"/>
      <c r="UJ17" s="11"/>
      <c r="UK17" s="11"/>
      <c r="UL17" s="11"/>
      <c r="UM17" s="11"/>
      <c r="UN17" s="11"/>
      <c r="UO17" s="11"/>
      <c r="UP17" s="11"/>
      <c r="UQ17" s="11"/>
      <c r="UR17" s="11"/>
      <c r="US17" s="11"/>
      <c r="UT17" s="11"/>
      <c r="UU17" s="11"/>
      <c r="UV17" s="11"/>
      <c r="UW17" s="11"/>
      <c r="UX17" s="11"/>
      <c r="UY17" s="11"/>
      <c r="UZ17" s="11"/>
      <c r="VA17" s="11"/>
      <c r="VB17" s="11"/>
      <c r="VC17" s="11"/>
      <c r="VD17" s="11"/>
      <c r="VE17" s="11"/>
      <c r="VF17" s="11"/>
      <c r="VG17" s="11"/>
      <c r="VH17" s="11"/>
      <c r="VI17" s="11"/>
      <c r="VJ17" s="11"/>
      <c r="VK17" s="11"/>
      <c r="VL17" s="11"/>
      <c r="VM17" s="11"/>
      <c r="VN17" s="11"/>
      <c r="VO17" s="11"/>
      <c r="VP17" s="11"/>
      <c r="VQ17" s="11"/>
      <c r="VR17" s="11"/>
      <c r="VS17" s="11"/>
      <c r="VT17" s="11"/>
      <c r="VU17" s="11"/>
      <c r="VV17" s="11"/>
      <c r="VW17" s="11"/>
      <c r="VX17" s="11"/>
      <c r="VY17" s="11"/>
      <c r="VZ17" s="11"/>
      <c r="WA17" s="11"/>
      <c r="WB17" s="11"/>
      <c r="WC17" s="11"/>
      <c r="WD17" s="11"/>
      <c r="WE17" s="11"/>
      <c r="WF17" s="11"/>
      <c r="WG17" s="11"/>
      <c r="WH17" s="11"/>
      <c r="WI17" s="11"/>
      <c r="WJ17" s="11"/>
      <c r="WK17" s="11"/>
      <c r="WL17" s="11"/>
      <c r="WM17" s="11"/>
      <c r="WN17" s="11"/>
      <c r="WO17" s="11"/>
      <c r="WP17" s="11"/>
      <c r="WQ17" s="11"/>
      <c r="WR17" s="11"/>
      <c r="WS17" s="11"/>
      <c r="WT17" s="11"/>
      <c r="WU17" s="11"/>
      <c r="WV17" s="11"/>
      <c r="WW17" s="11"/>
      <c r="WX17" s="11"/>
      <c r="WY17" s="11"/>
      <c r="WZ17" s="11"/>
      <c r="XA17" s="11"/>
      <c r="XB17" s="11"/>
      <c r="XC17" s="11"/>
      <c r="XD17" s="11"/>
      <c r="XE17" s="11"/>
      <c r="XF17" s="11"/>
      <c r="XG17" s="11"/>
      <c r="XH17" s="11"/>
      <c r="XI17" s="11"/>
      <c r="XJ17" s="11"/>
      <c r="XK17" s="11"/>
      <c r="XL17" s="11"/>
      <c r="XM17" s="11"/>
      <c r="XN17" s="11"/>
      <c r="XO17" s="11"/>
      <c r="XP17" s="11"/>
      <c r="XQ17" s="11"/>
      <c r="XR17" s="11"/>
      <c r="XS17" s="11"/>
      <c r="XT17" s="11"/>
      <c r="XU17" s="11"/>
      <c r="XV17" s="11"/>
      <c r="XW17" s="11"/>
      <c r="XX17" s="11"/>
      <c r="XY17" s="11"/>
      <c r="XZ17" s="11"/>
      <c r="YA17" s="11"/>
      <c r="YB17" s="11"/>
      <c r="YC17" s="11"/>
      <c r="YD17" s="11"/>
      <c r="YE17" s="11"/>
      <c r="YF17" s="11"/>
      <c r="YG17" s="11"/>
      <c r="YH17" s="11"/>
      <c r="YI17" s="11"/>
      <c r="YJ17" s="11"/>
      <c r="YK17" s="11"/>
      <c r="YL17" s="11"/>
      <c r="YM17" s="11"/>
      <c r="YN17" s="11"/>
      <c r="YO17" s="11"/>
      <c r="YP17" s="11"/>
      <c r="YQ17" s="11"/>
      <c r="YR17" s="11"/>
      <c r="YS17" s="11"/>
      <c r="YT17" s="11"/>
      <c r="YU17" s="11"/>
      <c r="YV17" s="11"/>
      <c r="YW17" s="11"/>
      <c r="YX17" s="11"/>
      <c r="YY17" s="11"/>
      <c r="YZ17" s="11"/>
      <c r="ZA17" s="11"/>
      <c r="ZB17" s="11"/>
      <c r="ZC17" s="11"/>
      <c r="ZD17" s="11"/>
      <c r="ZE17" s="11"/>
      <c r="ZF17" s="11"/>
      <c r="ZG17" s="11"/>
      <c r="ZH17" s="11"/>
      <c r="ZI17" s="11"/>
      <c r="ZJ17" s="11"/>
      <c r="ZK17" s="11"/>
      <c r="ZL17" s="11"/>
      <c r="ZM17" s="11"/>
      <c r="ZN17" s="11"/>
      <c r="ZO17" s="11"/>
      <c r="ZP17" s="11"/>
      <c r="ZQ17" s="11"/>
      <c r="ZR17" s="11"/>
      <c r="ZS17" s="11"/>
      <c r="ZT17" s="11"/>
      <c r="ZU17" s="11"/>
      <c r="ZV17" s="11"/>
      <c r="ZW17" s="11"/>
      <c r="ZX17" s="11"/>
      <c r="ZY17" s="11"/>
      <c r="ZZ17" s="11"/>
      <c r="AAA17" s="11"/>
      <c r="AAB17" s="11"/>
      <c r="AAC17" s="11"/>
      <c r="AAD17" s="11"/>
      <c r="AAE17" s="11"/>
      <c r="AAF17" s="11"/>
      <c r="AAG17" s="11"/>
      <c r="AAH17" s="11"/>
      <c r="AAI17" s="11"/>
      <c r="AAJ17" s="11"/>
      <c r="AAK17" s="11"/>
      <c r="AAL17" s="11"/>
      <c r="AAM17" s="11"/>
      <c r="AAN17" s="11"/>
      <c r="AAO17" s="11"/>
      <c r="AAP17" s="11"/>
      <c r="AAQ17" s="11"/>
      <c r="AAR17" s="11"/>
      <c r="AAS17" s="11"/>
      <c r="AAT17" s="11"/>
      <c r="AAU17" s="11"/>
      <c r="AAV17" s="11"/>
      <c r="AAW17" s="11"/>
      <c r="AAX17" s="11"/>
      <c r="AAY17" s="11"/>
      <c r="AAZ17" s="11"/>
      <c r="ABA17" s="11"/>
      <c r="ABB17" s="11"/>
      <c r="ABC17" s="11"/>
      <c r="ABD17" s="11"/>
      <c r="ABE17" s="11"/>
      <c r="ABF17" s="11"/>
      <c r="ABG17" s="11"/>
      <c r="ABH17" s="11"/>
      <c r="ABI17" s="11"/>
      <c r="ABJ17" s="11"/>
      <c r="ABK17" s="11"/>
      <c r="ABL17" s="11"/>
      <c r="ABM17" s="11"/>
      <c r="ABN17" s="11"/>
      <c r="ABO17" s="11"/>
      <c r="ABP17" s="11"/>
      <c r="ABQ17" s="11"/>
      <c r="ABR17" s="11"/>
      <c r="ABS17" s="11"/>
      <c r="ABT17" s="11"/>
      <c r="ABU17" s="11"/>
      <c r="ABV17" s="11"/>
      <c r="ABW17" s="11"/>
      <c r="ABX17" s="11"/>
      <c r="ABY17" s="11"/>
      <c r="ABZ17" s="11"/>
      <c r="ACA17" s="11"/>
      <c r="ACB17" s="11"/>
      <c r="ACC17" s="11"/>
      <c r="ACD17" s="11"/>
      <c r="ACE17" s="11"/>
      <c r="ACF17" s="11"/>
      <c r="ACG17" s="11"/>
      <c r="ACH17" s="11"/>
      <c r="ACI17" s="11"/>
      <c r="ACJ17" s="11"/>
      <c r="ACK17" s="11"/>
      <c r="ACL17" s="11"/>
      <c r="ACM17" s="11"/>
      <c r="ACN17" s="11"/>
      <c r="ACO17" s="11"/>
      <c r="ACP17" s="11"/>
      <c r="ACQ17" s="11"/>
      <c r="ACR17" s="11"/>
      <c r="ACS17" s="11"/>
      <c r="ACT17" s="11"/>
      <c r="ACU17" s="11"/>
      <c r="ACV17" s="11"/>
      <c r="ACW17" s="11"/>
      <c r="ACX17" s="11"/>
      <c r="ACY17" s="11"/>
      <c r="ACZ17" s="11"/>
      <c r="ADA17" s="11"/>
      <c r="ADB17" s="11"/>
      <c r="ADC17" s="11"/>
      <c r="ADD17" s="11"/>
      <c r="ADE17" s="11"/>
      <c r="ADF17" s="11"/>
      <c r="ADG17" s="11"/>
      <c r="ADH17" s="11"/>
      <c r="ADI17" s="11"/>
      <c r="ADJ17" s="11"/>
      <c r="ADK17" s="11"/>
      <c r="ADL17" s="11"/>
      <c r="ADM17" s="11"/>
      <c r="ADN17" s="11"/>
      <c r="ADO17" s="11"/>
      <c r="ADP17" s="11"/>
      <c r="ADQ17" s="11"/>
      <c r="ADR17" s="11"/>
      <c r="ADS17" s="11"/>
      <c r="ADT17" s="11"/>
      <c r="ADU17" s="11"/>
      <c r="ADV17" s="11"/>
      <c r="ADW17" s="11"/>
      <c r="ADX17" s="11"/>
      <c r="ADY17" s="11"/>
      <c r="ADZ17" s="11"/>
      <c r="AEA17" s="11"/>
      <c r="AEB17" s="11"/>
      <c r="AEC17" s="11"/>
      <c r="AED17" s="11"/>
      <c r="AEE17" s="11"/>
      <c r="AEF17" s="11"/>
      <c r="AEG17" s="11"/>
      <c r="AEH17" s="11"/>
      <c r="AEI17" s="11"/>
      <c r="AEJ17" s="11"/>
      <c r="AEK17" s="11"/>
      <c r="AEL17" s="11"/>
      <c r="AEM17" s="11"/>
      <c r="AEN17" s="11"/>
      <c r="AEO17" s="11"/>
      <c r="AEP17" s="11"/>
      <c r="AEQ17" s="11"/>
      <c r="AER17" s="11"/>
      <c r="AES17" s="11"/>
      <c r="AET17" s="11"/>
      <c r="AEU17" s="11"/>
      <c r="AEV17" s="11"/>
      <c r="AEW17" s="11"/>
      <c r="AEX17" s="11"/>
      <c r="AEY17" s="11"/>
      <c r="AEZ17" s="11"/>
      <c r="AFA17" s="11"/>
      <c r="AFB17" s="11"/>
      <c r="AFC17" s="11"/>
      <c r="AFD17" s="11"/>
      <c r="AFE17" s="11"/>
      <c r="AFF17" s="11"/>
      <c r="AFG17" s="11"/>
      <c r="AFH17" s="11"/>
      <c r="AFI17" s="11"/>
      <c r="AFJ17" s="11"/>
      <c r="AFK17" s="11"/>
      <c r="AFL17" s="11"/>
      <c r="AFM17" s="11"/>
      <c r="AFN17" s="11"/>
      <c r="AFO17" s="11"/>
      <c r="AFP17" s="11"/>
      <c r="AFQ17" s="11"/>
      <c r="AFR17" s="11"/>
      <c r="AFS17" s="11"/>
      <c r="AFT17" s="11"/>
      <c r="AFU17" s="11"/>
      <c r="AFV17" s="11"/>
      <c r="AFW17" s="11"/>
      <c r="AFX17" s="11"/>
      <c r="AFY17" s="11"/>
      <c r="AFZ17" s="11"/>
      <c r="AGA17" s="11"/>
      <c r="AGB17" s="11"/>
      <c r="AGC17" s="11"/>
      <c r="AGD17" s="11"/>
      <c r="AGE17" s="11"/>
      <c r="AGF17" s="11"/>
      <c r="AGG17" s="11"/>
      <c r="AGH17" s="11"/>
      <c r="AGI17" s="11"/>
      <c r="AGJ17" s="11"/>
      <c r="AGK17" s="11"/>
      <c r="AGL17" s="11"/>
      <c r="AGM17" s="11"/>
      <c r="AGN17" s="11"/>
      <c r="AGO17" s="11"/>
      <c r="AGP17" s="11"/>
      <c r="AGQ17" s="11"/>
      <c r="AGR17" s="11"/>
      <c r="AGS17" s="11"/>
      <c r="AGT17" s="11"/>
      <c r="AGU17" s="11"/>
      <c r="AGV17" s="11"/>
      <c r="AGW17" s="11"/>
      <c r="AGX17" s="11"/>
      <c r="AGY17" s="11"/>
      <c r="AGZ17" s="11"/>
      <c r="AHA17" s="11"/>
      <c r="AHB17" s="11"/>
      <c r="AHC17" s="11"/>
      <c r="AHD17" s="11"/>
      <c r="AHE17" s="11"/>
      <c r="AHF17" s="11"/>
      <c r="AHG17" s="11"/>
      <c r="AHH17" s="11"/>
      <c r="AHI17" s="11"/>
      <c r="AHJ17" s="11"/>
      <c r="AHK17" s="11"/>
      <c r="AHL17" s="11"/>
      <c r="AHM17" s="11"/>
      <c r="AHN17" s="11"/>
      <c r="AHO17" s="11"/>
      <c r="AHP17" s="11"/>
      <c r="AHQ17" s="11"/>
      <c r="AHR17" s="11"/>
      <c r="AHS17" s="11"/>
      <c r="AHT17" s="11"/>
      <c r="AHU17" s="11"/>
      <c r="AHV17" s="11"/>
      <c r="AHW17" s="11"/>
      <c r="AHX17" s="11"/>
      <c r="AHY17" s="11"/>
      <c r="AHZ17" s="11"/>
      <c r="AIA17" s="11"/>
      <c r="AIB17" s="11"/>
      <c r="AIC17" s="11"/>
      <c r="AID17" s="11"/>
      <c r="AIE17" s="11"/>
      <c r="AIF17" s="11"/>
      <c r="AIG17" s="11"/>
      <c r="AIH17" s="11"/>
      <c r="AII17" s="11"/>
      <c r="AIJ17" s="11"/>
      <c r="AIK17" s="11"/>
      <c r="AIL17" s="11"/>
      <c r="AIM17" s="11"/>
      <c r="AIN17" s="11"/>
      <c r="AIO17" s="11"/>
      <c r="AIP17" s="11"/>
      <c r="AIQ17" s="11"/>
      <c r="AIR17" s="11"/>
      <c r="AIS17" s="11"/>
      <c r="AIT17" s="11"/>
      <c r="AIU17" s="11"/>
      <c r="AIV17" s="11"/>
      <c r="AIW17" s="11"/>
      <c r="AIX17" s="11"/>
      <c r="AIY17" s="11"/>
      <c r="AIZ17" s="11"/>
      <c r="AJA17" s="11"/>
      <c r="AJB17" s="11"/>
      <c r="AJC17" s="11"/>
      <c r="AJD17" s="11"/>
      <c r="AJE17" s="11"/>
      <c r="AJF17" s="11"/>
      <c r="AJG17" s="11"/>
      <c r="AJH17" s="11"/>
      <c r="AJI17" s="11"/>
      <c r="AJJ17" s="11"/>
      <c r="AJK17" s="11"/>
      <c r="AJL17" s="11"/>
      <c r="AJM17" s="11"/>
      <c r="AJN17" s="11"/>
      <c r="AJO17" s="11"/>
      <c r="AJP17" s="11"/>
      <c r="AJQ17" s="11"/>
      <c r="AJR17" s="11"/>
      <c r="AJS17" s="11"/>
      <c r="AJT17" s="11"/>
      <c r="AJU17" s="11"/>
      <c r="AJV17" s="11"/>
      <c r="AJW17" s="11"/>
      <c r="AJX17" s="11"/>
      <c r="AJY17" s="11"/>
      <c r="AJZ17" s="11"/>
      <c r="AKA17" s="11"/>
      <c r="AKB17" s="11"/>
      <c r="AKC17" s="11"/>
      <c r="AKD17" s="11"/>
      <c r="AKE17" s="11"/>
      <c r="AKF17" s="11"/>
      <c r="AKG17" s="11"/>
      <c r="AKH17" s="11"/>
      <c r="AKI17" s="11"/>
      <c r="AKJ17" s="11"/>
      <c r="AKK17" s="11"/>
      <c r="AKL17" s="11"/>
      <c r="AKM17" s="11"/>
      <c r="AKN17" s="11"/>
      <c r="AKO17" s="11"/>
      <c r="AKP17" s="11"/>
      <c r="AKQ17" s="11"/>
      <c r="AKR17" s="11"/>
      <c r="AKS17" s="11"/>
      <c r="AKT17" s="11"/>
      <c r="AKU17" s="11"/>
      <c r="AKV17" s="11"/>
      <c r="AKW17" s="11"/>
      <c r="AKX17" s="11"/>
      <c r="AKY17" s="11"/>
      <c r="AKZ17" s="11"/>
      <c r="ALA17" s="11"/>
      <c r="ALB17" s="11"/>
      <c r="ALC17" s="11"/>
      <c r="ALD17" s="11"/>
      <c r="ALE17" s="11"/>
      <c r="ALF17" s="11"/>
      <c r="ALG17" s="11"/>
      <c r="ALH17" s="11"/>
      <c r="ALI17" s="11"/>
      <c r="ALJ17" s="11"/>
      <c r="ALK17" s="11"/>
      <c r="ALL17" s="11"/>
      <c r="ALM17" s="11"/>
      <c r="ALN17" s="11"/>
      <c r="ALO17" s="11"/>
      <c r="ALP17" s="11"/>
      <c r="ALQ17" s="11"/>
      <c r="ALR17" s="11"/>
      <c r="ALS17" s="11"/>
      <c r="ALT17" s="11"/>
      <c r="ALU17" s="11"/>
      <c r="ALV17" s="11"/>
      <c r="ALW17" s="11"/>
      <c r="ALX17" s="11"/>
      <c r="ALY17" s="11"/>
      <c r="ALZ17" s="11"/>
      <c r="AMA17" s="11"/>
      <c r="AMB17" s="11"/>
      <c r="AMC17" s="11"/>
      <c r="AMD17" s="11"/>
      <c r="AME17" s="11"/>
      <c r="AMF17" s="11"/>
      <c r="AMG17" s="11"/>
      <c r="AMH17" s="11"/>
      <c r="AMI17" s="11"/>
      <c r="AMJ17" s="11"/>
      <c r="AMK17" s="11"/>
      <c r="AML17" s="11"/>
      <c r="AMM17" s="11"/>
      <c r="AMN17" s="11"/>
      <c r="AMO17" s="11"/>
      <c r="AMP17" s="11"/>
      <c r="AMQ17" s="11"/>
      <c r="AMR17" s="11"/>
      <c r="AMS17" s="11"/>
      <c r="AMT17" s="11"/>
      <c r="AMU17" s="11"/>
      <c r="AMV17" s="11"/>
      <c r="AMW17" s="11"/>
      <c r="AMX17" s="11"/>
      <c r="AMY17" s="11"/>
      <c r="AMZ17" s="11"/>
      <c r="ANA17" s="11"/>
      <c r="ANB17" s="11"/>
      <c r="ANC17" s="11"/>
      <c r="AND17" s="11"/>
      <c r="ANE17" s="11"/>
      <c r="ANF17" s="11"/>
      <c r="ANG17" s="11"/>
      <c r="ANH17" s="11"/>
      <c r="ANI17" s="11"/>
      <c r="ANJ17" s="11"/>
      <c r="ANK17" s="11"/>
      <c r="ANL17" s="11"/>
      <c r="ANM17" s="11"/>
      <c r="ANN17" s="11"/>
      <c r="ANO17" s="11"/>
      <c r="ANP17" s="11"/>
      <c r="ANQ17" s="11"/>
      <c r="ANR17" s="11"/>
      <c r="ANS17" s="11"/>
      <c r="ANT17" s="11"/>
      <c r="ANU17" s="11"/>
      <c r="ANV17" s="11"/>
      <c r="ANW17" s="11"/>
      <c r="ANX17" s="11"/>
      <c r="ANY17" s="11"/>
      <c r="ANZ17" s="11"/>
      <c r="AOA17" s="11"/>
      <c r="AOB17" s="11"/>
      <c r="AOC17" s="11"/>
      <c r="AOD17" s="11"/>
      <c r="AOE17" s="11"/>
      <c r="AOF17" s="11"/>
      <c r="AOG17" s="11"/>
      <c r="AOH17" s="11"/>
      <c r="AOI17" s="11"/>
      <c r="AOJ17" s="11"/>
      <c r="AOK17" s="11"/>
      <c r="AOL17" s="11"/>
      <c r="AOM17" s="11"/>
      <c r="AON17" s="11"/>
      <c r="AOO17" s="11"/>
      <c r="AOP17" s="11"/>
      <c r="AOQ17" s="11"/>
      <c r="AOR17" s="11"/>
      <c r="AOS17" s="11"/>
      <c r="AOT17" s="11"/>
      <c r="AOU17" s="11"/>
      <c r="AOV17" s="11"/>
      <c r="AOW17" s="11"/>
      <c r="AOX17" s="11"/>
      <c r="AOY17" s="11"/>
      <c r="AOZ17" s="11"/>
      <c r="APA17" s="11"/>
      <c r="APB17" s="11"/>
      <c r="APC17" s="11"/>
      <c r="APD17" s="11"/>
      <c r="APE17" s="11"/>
      <c r="APF17" s="11"/>
      <c r="APG17" s="11"/>
      <c r="APH17" s="11"/>
      <c r="API17" s="11"/>
      <c r="APJ17" s="11"/>
      <c r="APK17" s="11"/>
      <c r="APL17" s="11"/>
      <c r="APM17" s="11"/>
      <c r="APN17" s="11"/>
      <c r="APO17" s="11"/>
      <c r="APP17" s="11"/>
      <c r="APQ17" s="11"/>
      <c r="APR17" s="11"/>
      <c r="APS17" s="11"/>
      <c r="APT17" s="11"/>
      <c r="APU17" s="11"/>
      <c r="APV17" s="11"/>
      <c r="APW17" s="11"/>
      <c r="APX17" s="11"/>
      <c r="APY17" s="11"/>
      <c r="APZ17" s="11"/>
      <c r="AQA17" s="11"/>
      <c r="AQB17" s="11"/>
      <c r="AQC17" s="11"/>
      <c r="AQD17" s="11"/>
      <c r="AQE17" s="11"/>
      <c r="AQF17" s="11"/>
      <c r="AQG17" s="11"/>
      <c r="AQH17" s="11"/>
      <c r="AQI17" s="11"/>
      <c r="AQJ17" s="11"/>
      <c r="AQK17" s="11"/>
      <c r="AQL17" s="11"/>
      <c r="AQM17" s="11"/>
      <c r="AQN17" s="11"/>
      <c r="AQO17" s="11"/>
      <c r="AQP17" s="11"/>
      <c r="AQQ17" s="11"/>
      <c r="AQR17" s="11"/>
      <c r="AQS17" s="11"/>
      <c r="AQT17" s="11"/>
      <c r="AQU17" s="11"/>
      <c r="AQV17" s="11"/>
      <c r="AQW17" s="11"/>
      <c r="AQX17" s="11"/>
      <c r="AQY17" s="11"/>
      <c r="AQZ17" s="11"/>
      <c r="ARA17" s="11"/>
      <c r="ARB17" s="11"/>
      <c r="ARC17" s="11"/>
      <c r="ARD17" s="11"/>
      <c r="ARE17" s="11"/>
      <c r="ARF17" s="11"/>
      <c r="ARG17" s="11"/>
      <c r="ARH17" s="11"/>
      <c r="ARI17" s="11"/>
      <c r="ARJ17" s="11"/>
      <c r="ARK17" s="11"/>
      <c r="ARL17" s="11"/>
      <c r="ARM17" s="11"/>
      <c r="ARN17" s="11"/>
      <c r="ARO17" s="11"/>
      <c r="ARP17" s="11"/>
      <c r="ARQ17" s="11"/>
      <c r="ARR17" s="11"/>
      <c r="ARS17" s="11"/>
      <c r="ART17" s="11"/>
      <c r="ARU17" s="11"/>
      <c r="ARV17" s="11"/>
      <c r="ARW17" s="11"/>
      <c r="ARX17" s="11"/>
      <c r="ARY17" s="11"/>
      <c r="ARZ17" s="11"/>
      <c r="ASA17" s="11"/>
      <c r="ASB17" s="11"/>
      <c r="ASC17" s="11"/>
      <c r="ASD17" s="11"/>
      <c r="ASE17" s="11"/>
      <c r="ASF17" s="11"/>
      <c r="ASG17" s="11"/>
      <c r="ASH17" s="11"/>
      <c r="ASI17" s="11"/>
      <c r="ASJ17" s="11"/>
      <c r="ASK17" s="11"/>
      <c r="ASL17" s="11"/>
      <c r="ASM17" s="11"/>
      <c r="ASN17" s="11"/>
      <c r="ASO17" s="11"/>
      <c r="ASP17" s="11"/>
      <c r="ASQ17" s="11"/>
      <c r="ASR17" s="11"/>
      <c r="ASS17" s="11"/>
      <c r="AST17" s="11"/>
      <c r="ASU17" s="11"/>
      <c r="ASV17" s="11"/>
      <c r="ASW17" s="11"/>
      <c r="ASX17" s="11"/>
      <c r="ASY17" s="11"/>
      <c r="ASZ17" s="11"/>
      <c r="ATA17" s="11"/>
      <c r="ATB17" s="11"/>
      <c r="ATC17" s="11"/>
      <c r="ATD17" s="11"/>
      <c r="ATE17" s="11"/>
      <c r="ATF17" s="11"/>
      <c r="ATG17" s="11"/>
      <c r="ATH17" s="11"/>
      <c r="ATI17" s="11"/>
      <c r="ATJ17" s="11"/>
      <c r="ATK17" s="11"/>
      <c r="ATL17" s="11"/>
      <c r="ATM17" s="11"/>
      <c r="ATN17" s="11"/>
      <c r="ATO17" s="11"/>
      <c r="ATP17" s="11"/>
      <c r="ATQ17" s="11"/>
      <c r="ATR17" s="11"/>
      <c r="ATS17" s="11"/>
      <c r="ATT17" s="11"/>
      <c r="ATU17" s="11"/>
      <c r="ATV17" s="11"/>
      <c r="ATW17" s="11"/>
      <c r="ATX17" s="11"/>
      <c r="ATY17" s="11"/>
      <c r="ATZ17" s="11"/>
      <c r="AUA17" s="11"/>
      <c r="AUB17" s="11"/>
      <c r="AUC17" s="11"/>
      <c r="AUD17" s="11"/>
      <c r="AUE17" s="11"/>
      <c r="AUF17" s="11"/>
      <c r="AUG17" s="11"/>
      <c r="AUH17" s="11"/>
      <c r="AUI17" s="11"/>
      <c r="AUJ17" s="11"/>
      <c r="AUK17" s="11"/>
      <c r="AUL17" s="11"/>
      <c r="AUM17" s="11"/>
      <c r="AUN17" s="11"/>
      <c r="AUO17" s="11"/>
      <c r="AUP17" s="11"/>
      <c r="AUQ17" s="11"/>
      <c r="AUR17" s="11"/>
      <c r="AUS17" s="11"/>
      <c r="AUT17" s="11"/>
      <c r="AUU17" s="11"/>
      <c r="AUV17" s="11"/>
      <c r="AUW17" s="11"/>
      <c r="AUX17" s="11"/>
      <c r="AUY17" s="11"/>
      <c r="AUZ17" s="11"/>
      <c r="AVA17" s="11"/>
      <c r="AVB17" s="11"/>
      <c r="AVC17" s="11"/>
      <c r="AVD17" s="11"/>
      <c r="AVE17" s="11"/>
      <c r="AVF17" s="11"/>
      <c r="AVG17" s="11"/>
      <c r="AVH17" s="11"/>
      <c r="AVI17" s="11"/>
      <c r="AVJ17" s="11"/>
      <c r="AVK17" s="11"/>
      <c r="AVL17" s="11"/>
      <c r="AVM17" s="11"/>
      <c r="AVN17" s="11"/>
      <c r="AVO17" s="11"/>
      <c r="AVP17" s="11"/>
      <c r="AVQ17" s="11"/>
      <c r="AVR17" s="11"/>
      <c r="AVS17" s="11"/>
      <c r="AVT17" s="11"/>
      <c r="AVU17" s="11"/>
      <c r="AVV17" s="11"/>
      <c r="AVW17" s="11"/>
      <c r="AVX17" s="11"/>
      <c r="AVY17" s="11"/>
      <c r="AVZ17" s="11"/>
      <c r="AWA17" s="11"/>
      <c r="AWB17" s="11"/>
      <c r="AWC17" s="11"/>
      <c r="AWD17" s="11"/>
      <c r="AWE17" s="11"/>
      <c r="AWF17" s="11"/>
      <c r="AWG17" s="11"/>
      <c r="AWH17" s="11"/>
      <c r="AWI17" s="11"/>
      <c r="AWJ17" s="11"/>
      <c r="AWK17" s="11"/>
      <c r="AWL17" s="11"/>
      <c r="AWM17" s="11"/>
      <c r="AWN17" s="11"/>
      <c r="AWO17" s="11"/>
      <c r="AWP17" s="11"/>
      <c r="AWQ17" s="11"/>
      <c r="AWR17" s="11"/>
      <c r="AWS17" s="11"/>
      <c r="AWT17" s="11"/>
      <c r="AWU17" s="11"/>
      <c r="AWV17" s="11"/>
      <c r="AWW17" s="11"/>
      <c r="AWX17" s="11"/>
      <c r="AWY17" s="11"/>
      <c r="AWZ17" s="11"/>
      <c r="AXA17" s="11"/>
      <c r="AXB17" s="11"/>
      <c r="AXC17" s="11"/>
      <c r="AXD17" s="11"/>
      <c r="AXE17" s="11"/>
      <c r="AXF17" s="11"/>
      <c r="AXG17" s="11"/>
      <c r="AXH17" s="11"/>
      <c r="AXI17" s="11"/>
      <c r="AXJ17" s="11"/>
      <c r="AXK17" s="11"/>
      <c r="AXL17" s="11"/>
      <c r="AXM17" s="11"/>
      <c r="AXN17" s="11"/>
      <c r="AXO17" s="11"/>
      <c r="AXP17" s="11"/>
      <c r="AXQ17" s="11"/>
      <c r="AXR17" s="11"/>
      <c r="AXS17" s="11"/>
      <c r="AXT17" s="11"/>
      <c r="AXU17" s="11"/>
      <c r="AXV17" s="11"/>
      <c r="AXW17" s="11"/>
      <c r="AXX17" s="11"/>
      <c r="AXY17" s="11"/>
      <c r="AXZ17" s="11"/>
      <c r="AYA17" s="11"/>
      <c r="AYB17" s="11"/>
      <c r="AYC17" s="11"/>
      <c r="AYD17" s="11"/>
      <c r="AYE17" s="11"/>
      <c r="AYF17" s="11"/>
      <c r="AYG17" s="11"/>
      <c r="AYH17" s="11"/>
      <c r="AYI17" s="11"/>
      <c r="AYJ17" s="11"/>
      <c r="AYK17" s="11"/>
      <c r="AYL17" s="11"/>
      <c r="AYM17" s="11"/>
      <c r="AYN17" s="11"/>
      <c r="AYO17" s="11"/>
      <c r="AYP17" s="11"/>
      <c r="AYQ17" s="11"/>
      <c r="AYR17" s="11"/>
      <c r="AYS17" s="11"/>
      <c r="AYT17" s="11"/>
      <c r="AYU17" s="11"/>
      <c r="AYV17" s="11"/>
      <c r="AYW17" s="11"/>
      <c r="AYX17" s="11"/>
      <c r="AYY17" s="11"/>
      <c r="AYZ17" s="11"/>
      <c r="AZA17" s="11"/>
      <c r="AZB17" s="11"/>
      <c r="AZC17" s="11"/>
      <c r="AZD17" s="11"/>
      <c r="AZE17" s="11"/>
      <c r="AZF17" s="11"/>
      <c r="AZG17" s="11"/>
      <c r="AZH17" s="11"/>
      <c r="AZI17" s="11"/>
      <c r="AZJ17" s="11"/>
      <c r="AZK17" s="11"/>
      <c r="AZL17" s="11"/>
      <c r="AZM17" s="11"/>
      <c r="AZN17" s="11"/>
      <c r="AZO17" s="11"/>
      <c r="AZP17" s="11"/>
      <c r="AZQ17" s="11"/>
      <c r="AZR17" s="11"/>
      <c r="AZS17" s="11"/>
      <c r="AZT17" s="11"/>
      <c r="AZU17" s="11"/>
      <c r="AZV17" s="11"/>
      <c r="AZW17" s="11"/>
      <c r="AZX17" s="11"/>
      <c r="AZY17" s="11"/>
      <c r="AZZ17" s="11"/>
      <c r="BAA17" s="11"/>
      <c r="BAB17" s="11"/>
      <c r="BAC17" s="11"/>
      <c r="BAD17" s="11"/>
      <c r="BAE17" s="11"/>
      <c r="BAF17" s="11"/>
      <c r="BAG17" s="11"/>
      <c r="BAH17" s="11"/>
      <c r="BAI17" s="11"/>
      <c r="BAJ17" s="11"/>
      <c r="BAK17" s="11"/>
      <c r="BAL17" s="11"/>
      <c r="BAM17" s="11"/>
      <c r="BAN17" s="11"/>
      <c r="BAO17" s="11"/>
      <c r="BAP17" s="11"/>
      <c r="BAQ17" s="11"/>
      <c r="BAR17" s="11"/>
      <c r="BAS17" s="11"/>
      <c r="BAT17" s="11"/>
      <c r="BAU17" s="11"/>
      <c r="BAV17" s="11"/>
      <c r="BAW17" s="11"/>
      <c r="BAX17" s="11"/>
      <c r="BAY17" s="11"/>
      <c r="BAZ17" s="11"/>
      <c r="BBA17" s="11"/>
      <c r="BBB17" s="11"/>
      <c r="BBC17" s="11"/>
      <c r="BBD17" s="11"/>
      <c r="BBE17" s="11"/>
      <c r="BBF17" s="11"/>
      <c r="BBG17" s="11"/>
      <c r="BBH17" s="11"/>
      <c r="BBI17" s="11"/>
      <c r="BBJ17" s="11"/>
      <c r="BBK17" s="11"/>
      <c r="BBL17" s="11"/>
      <c r="BBM17" s="11"/>
      <c r="BBN17" s="11"/>
      <c r="BBO17" s="11"/>
      <c r="BBP17" s="11"/>
      <c r="BBQ17" s="11"/>
      <c r="BBR17" s="11"/>
      <c r="BBS17" s="11"/>
      <c r="BBT17" s="11"/>
      <c r="BBU17" s="11"/>
      <c r="BBV17" s="11"/>
      <c r="BBW17" s="11"/>
      <c r="BBX17" s="11"/>
      <c r="BBY17" s="11"/>
      <c r="BBZ17" s="11"/>
      <c r="BCA17" s="11"/>
      <c r="BCB17" s="11"/>
      <c r="BCC17" s="11"/>
      <c r="BCD17" s="11"/>
      <c r="BCE17" s="11"/>
      <c r="BCF17" s="11"/>
      <c r="BCG17" s="11"/>
      <c r="BCH17" s="11"/>
      <c r="BCI17" s="11"/>
      <c r="BCJ17" s="11"/>
      <c r="BCK17" s="11"/>
      <c r="BCL17" s="11"/>
      <c r="BCM17" s="11"/>
      <c r="BCN17" s="11"/>
      <c r="BCO17" s="11"/>
      <c r="BCP17" s="11"/>
      <c r="BCQ17" s="11"/>
      <c r="BCR17" s="11"/>
      <c r="BCS17" s="11"/>
      <c r="BCT17" s="11"/>
      <c r="BCU17" s="11"/>
      <c r="BCV17" s="11"/>
      <c r="BCW17" s="11"/>
      <c r="BCX17" s="11"/>
      <c r="BCY17" s="11"/>
      <c r="BCZ17" s="11"/>
      <c r="BDA17" s="11"/>
      <c r="BDB17" s="11"/>
      <c r="BDC17" s="11"/>
      <c r="BDD17" s="11"/>
      <c r="BDE17" s="11"/>
      <c r="BDF17" s="11"/>
      <c r="BDG17" s="11"/>
      <c r="BDH17" s="11"/>
      <c r="BDI17" s="11"/>
      <c r="BDJ17" s="11"/>
      <c r="BDK17" s="11"/>
      <c r="BDL17" s="11"/>
      <c r="BDM17" s="11"/>
      <c r="BDN17" s="11"/>
      <c r="BDO17" s="11"/>
      <c r="BDP17" s="11"/>
      <c r="BDQ17" s="11"/>
      <c r="BDR17" s="11"/>
      <c r="BDS17" s="11"/>
      <c r="BDT17" s="11"/>
      <c r="BDU17" s="11"/>
      <c r="BDV17" s="11"/>
      <c r="BDW17" s="11"/>
      <c r="BDX17" s="11"/>
      <c r="BDY17" s="11"/>
      <c r="BDZ17" s="11"/>
      <c r="BEA17" s="11"/>
      <c r="BEB17" s="11"/>
      <c r="BEC17" s="11"/>
      <c r="BED17" s="11"/>
      <c r="BEE17" s="11"/>
      <c r="BEF17" s="11"/>
      <c r="BEG17" s="11"/>
      <c r="BEH17" s="11"/>
      <c r="BEI17" s="11"/>
      <c r="BEJ17" s="11"/>
      <c r="BEK17" s="11"/>
      <c r="BEL17" s="11"/>
      <c r="BEM17" s="11"/>
      <c r="BEN17" s="11"/>
      <c r="BEO17" s="11"/>
      <c r="BEP17" s="11"/>
      <c r="BEQ17" s="11"/>
      <c r="BER17" s="11"/>
      <c r="BES17" s="11"/>
      <c r="BET17" s="11"/>
      <c r="BEU17" s="11"/>
      <c r="BEV17" s="11"/>
      <c r="BEW17" s="11"/>
      <c r="BEX17" s="11"/>
      <c r="BEY17" s="11"/>
      <c r="BEZ17" s="11"/>
      <c r="BFA17" s="11"/>
      <c r="BFB17" s="11"/>
      <c r="BFC17" s="11"/>
      <c r="BFD17" s="11"/>
      <c r="BFE17" s="11"/>
      <c r="BFF17" s="11"/>
      <c r="BFG17" s="11"/>
      <c r="BFH17" s="11"/>
      <c r="BFI17" s="11"/>
      <c r="BFJ17" s="11"/>
      <c r="BFK17" s="11"/>
      <c r="BFL17" s="11"/>
      <c r="BFM17" s="11"/>
      <c r="BFN17" s="11"/>
      <c r="BFO17" s="11"/>
      <c r="BFP17" s="11"/>
      <c r="BFQ17" s="11"/>
      <c r="BFR17" s="11"/>
      <c r="BFS17" s="11"/>
      <c r="BFT17" s="11"/>
      <c r="BFU17" s="11"/>
      <c r="BFV17" s="11"/>
      <c r="BFW17" s="11"/>
      <c r="BFX17" s="11"/>
      <c r="BFY17" s="11"/>
      <c r="BFZ17" s="11"/>
      <c r="BGA17" s="11"/>
      <c r="BGB17" s="11"/>
      <c r="BGC17" s="11"/>
      <c r="BGD17" s="11"/>
      <c r="BGE17" s="11"/>
      <c r="BGF17" s="11"/>
      <c r="BGG17" s="11"/>
      <c r="BGH17" s="11"/>
      <c r="BGI17" s="11"/>
      <c r="BGJ17" s="11"/>
      <c r="BGK17" s="11"/>
      <c r="BGL17" s="11"/>
      <c r="BGM17" s="11"/>
      <c r="BGN17" s="11"/>
      <c r="BGO17" s="11"/>
      <c r="BGP17" s="11"/>
      <c r="BGQ17" s="11"/>
      <c r="BGR17" s="11"/>
      <c r="BGS17" s="11"/>
      <c r="BGT17" s="11"/>
      <c r="BGU17" s="11"/>
      <c r="BGV17" s="11"/>
      <c r="BGW17" s="11"/>
      <c r="BGX17" s="11"/>
      <c r="BGY17" s="11"/>
      <c r="BGZ17" s="11"/>
      <c r="BHA17" s="11"/>
      <c r="BHB17" s="11"/>
      <c r="BHC17" s="11"/>
      <c r="BHD17" s="11"/>
      <c r="BHE17" s="11"/>
      <c r="BHF17" s="11"/>
      <c r="BHG17" s="11"/>
      <c r="BHH17" s="11"/>
      <c r="BHI17" s="11"/>
      <c r="BHJ17" s="11"/>
      <c r="BHK17" s="11"/>
      <c r="BHL17" s="11"/>
      <c r="BHM17" s="11"/>
      <c r="BHN17" s="11"/>
      <c r="BHO17" s="11"/>
      <c r="BHP17" s="11"/>
      <c r="BHQ17" s="11"/>
      <c r="BHR17" s="11"/>
      <c r="BHS17" s="11"/>
      <c r="BHT17" s="11"/>
      <c r="BHU17" s="11"/>
      <c r="BHV17" s="11"/>
      <c r="BHW17" s="11"/>
      <c r="BHX17" s="11"/>
      <c r="BHY17" s="11"/>
      <c r="BHZ17" s="11"/>
      <c r="BIA17" s="11"/>
      <c r="BIB17" s="11"/>
      <c r="BIC17" s="11"/>
      <c r="BID17" s="11"/>
      <c r="BIE17" s="11"/>
      <c r="BIF17" s="11"/>
      <c r="BIG17" s="11"/>
      <c r="BIH17" s="11"/>
      <c r="BII17" s="11"/>
      <c r="BIJ17" s="11"/>
      <c r="BIK17" s="11"/>
      <c r="BIL17" s="11"/>
      <c r="BIM17" s="11"/>
      <c r="BIN17" s="11"/>
      <c r="BIO17" s="11"/>
      <c r="BIP17" s="11"/>
      <c r="BIQ17" s="11"/>
      <c r="BIR17" s="11"/>
      <c r="BIS17" s="11"/>
      <c r="BIT17" s="11"/>
      <c r="BIU17" s="11"/>
      <c r="BIV17" s="11"/>
      <c r="BIW17" s="11"/>
      <c r="BIX17" s="11"/>
      <c r="BIY17" s="11"/>
      <c r="BIZ17" s="11"/>
      <c r="BJA17" s="11"/>
      <c r="BJB17" s="11"/>
      <c r="BJC17" s="11"/>
      <c r="BJD17" s="11"/>
      <c r="BJE17" s="11"/>
      <c r="BJF17" s="11"/>
      <c r="BJG17" s="11"/>
      <c r="BJH17" s="11"/>
      <c r="BJI17" s="11"/>
      <c r="BJJ17" s="11"/>
      <c r="BJK17" s="11"/>
      <c r="BJL17" s="11"/>
      <c r="BJM17" s="11"/>
      <c r="BJN17" s="11"/>
      <c r="BJO17" s="11"/>
      <c r="BJP17" s="11"/>
      <c r="BJQ17" s="11"/>
      <c r="BJR17" s="11"/>
      <c r="BJS17" s="11"/>
      <c r="BJT17" s="11"/>
      <c r="BJU17" s="11"/>
      <c r="BJV17" s="11"/>
      <c r="BJW17" s="11"/>
      <c r="BJX17" s="11"/>
      <c r="BJY17" s="11"/>
      <c r="BJZ17" s="11"/>
      <c r="BKA17" s="11"/>
      <c r="BKB17" s="11"/>
      <c r="BKC17" s="11"/>
      <c r="BKD17" s="11"/>
      <c r="BKE17" s="11"/>
      <c r="BKF17" s="11"/>
      <c r="BKG17" s="11"/>
      <c r="BKH17" s="11"/>
      <c r="BKI17" s="11"/>
      <c r="BKJ17" s="11"/>
      <c r="BKK17" s="11"/>
      <c r="BKL17" s="11"/>
      <c r="BKM17" s="11"/>
      <c r="BKN17" s="11"/>
      <c r="BKO17" s="11"/>
      <c r="BKP17" s="11"/>
      <c r="BKQ17" s="11"/>
      <c r="BKR17" s="11"/>
      <c r="BKS17" s="11"/>
      <c r="BKT17" s="11"/>
      <c r="BKU17" s="11"/>
      <c r="BKV17" s="11"/>
      <c r="BKW17" s="11"/>
      <c r="BKX17" s="11"/>
      <c r="BKY17" s="11"/>
      <c r="BKZ17" s="11"/>
      <c r="BLA17" s="11"/>
      <c r="BLB17" s="11"/>
      <c r="BLC17" s="11"/>
      <c r="BLD17" s="11"/>
      <c r="BLE17" s="11"/>
      <c r="BLF17" s="11"/>
      <c r="BLG17" s="11"/>
      <c r="BLH17" s="11"/>
      <c r="BLI17" s="11"/>
      <c r="BLJ17" s="11"/>
      <c r="BLK17" s="11"/>
      <c r="BLL17" s="11"/>
      <c r="BLM17" s="11"/>
      <c r="BLN17" s="11"/>
      <c r="BLO17" s="11"/>
      <c r="BLP17" s="11"/>
      <c r="BLQ17" s="11"/>
      <c r="BLR17" s="11"/>
      <c r="BLS17" s="11"/>
      <c r="BLT17" s="11"/>
      <c r="BLU17" s="11"/>
      <c r="BLV17" s="11"/>
      <c r="BLW17" s="11"/>
      <c r="BLX17" s="11"/>
      <c r="BLY17" s="11"/>
      <c r="BLZ17" s="11"/>
      <c r="BMA17" s="11"/>
      <c r="BMB17" s="11"/>
      <c r="BMC17" s="11"/>
      <c r="BMD17" s="11"/>
      <c r="BME17" s="11"/>
      <c r="BMF17" s="11"/>
      <c r="BMG17" s="11"/>
      <c r="BMH17" s="11"/>
      <c r="BMI17" s="11"/>
      <c r="BMJ17" s="11"/>
      <c r="BMK17" s="11"/>
      <c r="BML17" s="11"/>
      <c r="BMM17" s="11"/>
      <c r="BMN17" s="11"/>
      <c r="BMO17" s="11"/>
      <c r="BMP17" s="11"/>
      <c r="BMQ17" s="11"/>
      <c r="BMR17" s="11"/>
      <c r="BMS17" s="11"/>
      <c r="BMT17" s="11"/>
      <c r="BMU17" s="11"/>
      <c r="BMV17" s="11"/>
      <c r="BMW17" s="11"/>
      <c r="BMX17" s="11"/>
      <c r="BMY17" s="11"/>
      <c r="BMZ17" s="11"/>
      <c r="BNA17" s="11"/>
      <c r="BNB17" s="11"/>
      <c r="BNC17" s="11"/>
      <c r="BND17" s="11"/>
      <c r="BNE17" s="11"/>
      <c r="BNF17" s="11"/>
      <c r="BNG17" s="11"/>
      <c r="BNH17" s="11"/>
      <c r="BNI17" s="11"/>
      <c r="BNJ17" s="11"/>
      <c r="BNK17" s="11"/>
      <c r="BNL17" s="11"/>
      <c r="BNM17" s="11"/>
      <c r="BNN17" s="11"/>
      <c r="BNO17" s="11"/>
      <c r="BNP17" s="11"/>
      <c r="BNQ17" s="11"/>
      <c r="BNR17" s="11"/>
      <c r="BNS17" s="11"/>
      <c r="BNT17" s="11"/>
      <c r="BNU17" s="11"/>
      <c r="BNV17" s="11"/>
      <c r="BNW17" s="11"/>
      <c r="BNX17" s="11"/>
      <c r="BNY17" s="11"/>
      <c r="BNZ17" s="11"/>
      <c r="BOA17" s="11"/>
      <c r="BOB17" s="11"/>
      <c r="BOC17" s="11"/>
      <c r="BOD17" s="11"/>
      <c r="BOE17" s="11"/>
      <c r="BOF17" s="11"/>
      <c r="BOG17" s="11"/>
      <c r="BOH17" s="11"/>
      <c r="BOI17" s="11"/>
      <c r="BOJ17" s="11"/>
      <c r="BOK17" s="11"/>
      <c r="BOL17" s="11"/>
      <c r="BOM17" s="11"/>
      <c r="BON17" s="11"/>
      <c r="BOO17" s="11"/>
      <c r="BOP17" s="11"/>
      <c r="BOQ17" s="11"/>
      <c r="BOR17" s="11"/>
      <c r="BOS17" s="11"/>
      <c r="BOT17" s="11"/>
      <c r="BOU17" s="11"/>
      <c r="BOV17" s="11"/>
      <c r="BOW17" s="11"/>
      <c r="BOX17" s="11"/>
      <c r="BOY17" s="11"/>
      <c r="BOZ17" s="11"/>
      <c r="BPA17" s="11"/>
      <c r="BPB17" s="11"/>
      <c r="BPC17" s="11"/>
      <c r="BPD17" s="11"/>
      <c r="BPE17" s="11"/>
      <c r="BPF17" s="11"/>
      <c r="BPG17" s="11"/>
      <c r="BPH17" s="11"/>
      <c r="BPI17" s="11"/>
      <c r="BPJ17" s="11"/>
      <c r="BPK17" s="11"/>
      <c r="BPL17" s="11"/>
      <c r="BPM17" s="11"/>
      <c r="BPN17" s="11"/>
      <c r="BPO17" s="11"/>
      <c r="BPP17" s="11"/>
      <c r="BPQ17" s="11"/>
      <c r="BPR17" s="11"/>
      <c r="BPS17" s="11"/>
      <c r="BPT17" s="11"/>
      <c r="BPU17" s="11"/>
      <c r="BPV17" s="11"/>
      <c r="BPW17" s="11"/>
      <c r="BPX17" s="11"/>
      <c r="BPY17" s="11"/>
      <c r="BPZ17" s="11"/>
      <c r="BQA17" s="11"/>
      <c r="BQB17" s="11"/>
      <c r="BQC17" s="11"/>
      <c r="BQD17" s="11"/>
      <c r="BQE17" s="11"/>
      <c r="BQF17" s="11"/>
      <c r="BQG17" s="11"/>
      <c r="BQH17" s="11"/>
      <c r="BQI17" s="11"/>
      <c r="BQJ17" s="11"/>
      <c r="BQK17" s="11"/>
      <c r="BQL17" s="11"/>
      <c r="BQM17" s="11"/>
      <c r="BQN17" s="11"/>
      <c r="BQO17" s="11"/>
      <c r="BQP17" s="11"/>
      <c r="BQQ17" s="11"/>
      <c r="BQR17" s="11"/>
      <c r="BQS17" s="11"/>
      <c r="BQT17" s="11"/>
      <c r="BQU17" s="11"/>
      <c r="BQV17" s="11"/>
      <c r="BQW17" s="11"/>
      <c r="BQX17" s="11"/>
      <c r="BQY17" s="11"/>
      <c r="BQZ17" s="11"/>
      <c r="BRA17" s="11"/>
      <c r="BRB17" s="11"/>
      <c r="BRC17" s="11"/>
      <c r="BRD17" s="11"/>
      <c r="BRE17" s="11"/>
      <c r="BRF17" s="11"/>
      <c r="BRG17" s="11"/>
      <c r="BRH17" s="11"/>
      <c r="BRI17" s="11"/>
      <c r="BRJ17" s="11"/>
      <c r="BRK17" s="11"/>
      <c r="BRL17" s="11"/>
      <c r="BRM17" s="11"/>
      <c r="BRN17" s="11"/>
      <c r="BRO17" s="11"/>
      <c r="BRP17" s="11"/>
      <c r="BRQ17" s="11"/>
      <c r="BRR17" s="11"/>
      <c r="BRS17" s="11"/>
      <c r="BRT17" s="11"/>
      <c r="BRU17" s="11"/>
      <c r="BRV17" s="11"/>
      <c r="BRW17" s="11"/>
      <c r="BRX17" s="11"/>
      <c r="BRY17" s="11"/>
      <c r="BRZ17" s="11"/>
      <c r="BSA17" s="11"/>
      <c r="BSB17" s="11"/>
      <c r="BSC17" s="11"/>
      <c r="BSD17" s="11"/>
      <c r="BSE17" s="11"/>
      <c r="BSF17" s="11"/>
      <c r="BSG17" s="11"/>
      <c r="BSH17" s="11"/>
      <c r="BSI17" s="11"/>
      <c r="BSJ17" s="11"/>
      <c r="BSK17" s="11"/>
      <c r="BSL17" s="11"/>
      <c r="BSM17" s="11"/>
      <c r="BSN17" s="11"/>
      <c r="BSO17" s="11"/>
      <c r="BSP17" s="11"/>
      <c r="BSQ17" s="11"/>
      <c r="BSR17" s="11"/>
      <c r="BSS17" s="11"/>
      <c r="BST17" s="11"/>
      <c r="BSU17" s="11"/>
      <c r="BSV17" s="11"/>
      <c r="BSW17" s="11"/>
      <c r="BSX17" s="11"/>
      <c r="BSY17" s="11"/>
      <c r="BSZ17" s="11"/>
      <c r="BTA17" s="11"/>
      <c r="BTB17" s="11"/>
      <c r="BTC17" s="11"/>
      <c r="BTD17" s="11"/>
      <c r="BTE17" s="11"/>
      <c r="BTF17" s="11"/>
      <c r="BTG17" s="11"/>
      <c r="BTH17" s="11"/>
      <c r="BTI17" s="11"/>
      <c r="BTJ17" s="11"/>
      <c r="BTK17" s="11"/>
      <c r="BTL17" s="11"/>
      <c r="BTM17" s="11"/>
      <c r="BTN17" s="11"/>
      <c r="BTO17" s="11"/>
      <c r="BTP17" s="11"/>
      <c r="BTQ17" s="11"/>
      <c r="BTR17" s="11"/>
      <c r="BTS17" s="11"/>
      <c r="BTT17" s="11"/>
      <c r="BTU17" s="11"/>
      <c r="BTV17" s="11"/>
      <c r="BTW17" s="11"/>
      <c r="BTX17" s="11"/>
      <c r="BTY17" s="11"/>
      <c r="BTZ17" s="11"/>
      <c r="BUA17" s="11"/>
      <c r="BUB17" s="11"/>
      <c r="BUC17" s="11"/>
      <c r="BUD17" s="11"/>
      <c r="BUE17" s="11"/>
      <c r="BUF17" s="11"/>
      <c r="BUG17" s="11"/>
      <c r="BUH17" s="11"/>
      <c r="BUI17" s="11"/>
      <c r="BUJ17" s="11"/>
      <c r="BUK17" s="11"/>
      <c r="BUL17" s="11"/>
      <c r="BUM17" s="11"/>
      <c r="BUN17" s="11"/>
      <c r="BUO17" s="11"/>
      <c r="BUP17" s="11"/>
      <c r="BUQ17" s="11"/>
      <c r="BUR17" s="11"/>
      <c r="BUS17" s="11"/>
      <c r="BUT17" s="11"/>
      <c r="BUU17" s="11"/>
      <c r="BUV17" s="11"/>
      <c r="BUW17" s="11"/>
      <c r="BUX17" s="11"/>
      <c r="BUY17" s="11"/>
      <c r="BUZ17" s="11"/>
      <c r="BVA17" s="11"/>
      <c r="BVB17" s="11"/>
      <c r="BVC17" s="11"/>
      <c r="BVD17" s="11"/>
      <c r="BVE17" s="11"/>
      <c r="BVF17" s="11"/>
      <c r="BVG17" s="11"/>
      <c r="BVH17" s="11"/>
      <c r="BVI17" s="11"/>
      <c r="BVJ17" s="11"/>
      <c r="BVK17" s="11"/>
      <c r="BVL17" s="11"/>
      <c r="BVM17" s="11"/>
      <c r="BVN17" s="11"/>
      <c r="BVO17" s="11"/>
      <c r="BVP17" s="11"/>
      <c r="BVQ17" s="11"/>
      <c r="BVR17" s="11"/>
      <c r="BVS17" s="11"/>
      <c r="BVT17" s="11"/>
      <c r="BVU17" s="11"/>
      <c r="BVV17" s="11"/>
      <c r="BVW17" s="11"/>
      <c r="BVX17" s="11"/>
      <c r="BVY17" s="11"/>
      <c r="BVZ17" s="11"/>
      <c r="BWA17" s="11"/>
      <c r="BWB17" s="11"/>
      <c r="BWC17" s="11"/>
      <c r="BWD17" s="11"/>
      <c r="BWE17" s="11"/>
      <c r="BWF17" s="11"/>
      <c r="BWG17" s="11"/>
      <c r="BWH17" s="11"/>
      <c r="BWI17" s="11"/>
      <c r="BWJ17" s="11"/>
      <c r="BWK17" s="11"/>
      <c r="BWL17" s="11"/>
      <c r="BWM17" s="11"/>
      <c r="BWN17" s="11"/>
      <c r="BWO17" s="11"/>
      <c r="BWP17" s="11"/>
      <c r="BWQ17" s="11"/>
      <c r="BWR17" s="11"/>
      <c r="BWS17" s="11"/>
      <c r="BWT17" s="11"/>
      <c r="BWU17" s="11"/>
      <c r="BWV17" s="11"/>
      <c r="BWW17" s="11"/>
      <c r="BWX17" s="11"/>
      <c r="BWY17" s="11"/>
      <c r="BWZ17" s="11"/>
      <c r="BXA17" s="11"/>
      <c r="BXB17" s="11"/>
      <c r="BXC17" s="11"/>
      <c r="BXD17" s="11"/>
      <c r="BXE17" s="11"/>
      <c r="BXF17" s="11"/>
      <c r="BXG17" s="11"/>
      <c r="BXH17" s="11"/>
      <c r="BXI17" s="11"/>
      <c r="BXJ17" s="11"/>
      <c r="BXK17" s="11"/>
      <c r="BXL17" s="11"/>
      <c r="BXM17" s="11"/>
      <c r="BXN17" s="11"/>
      <c r="BXO17" s="11"/>
      <c r="BXP17" s="11"/>
      <c r="BXQ17" s="11"/>
      <c r="BXR17" s="11"/>
      <c r="BXS17" s="11"/>
      <c r="BXT17" s="11"/>
      <c r="BXU17" s="11"/>
      <c r="BXV17" s="11"/>
      <c r="BXW17" s="11"/>
      <c r="BXX17" s="11"/>
      <c r="BXY17" s="11"/>
      <c r="BXZ17" s="11"/>
      <c r="BYA17" s="11"/>
      <c r="BYB17" s="11"/>
      <c r="BYC17" s="11"/>
      <c r="BYD17" s="11"/>
      <c r="BYE17" s="11"/>
      <c r="BYF17" s="11"/>
      <c r="BYG17" s="11"/>
      <c r="BYH17" s="11"/>
      <c r="BYI17" s="11"/>
      <c r="BYJ17" s="11"/>
      <c r="BYK17" s="11"/>
      <c r="BYL17" s="11"/>
      <c r="BYM17" s="11"/>
      <c r="BYN17" s="11"/>
      <c r="BYO17" s="11"/>
      <c r="BYP17" s="11"/>
      <c r="BYQ17" s="11"/>
      <c r="BYR17" s="11"/>
      <c r="BYS17" s="11"/>
      <c r="BYT17" s="11"/>
      <c r="BYU17" s="11"/>
      <c r="BYV17" s="11"/>
      <c r="BYW17" s="11"/>
      <c r="BYX17" s="11"/>
      <c r="BYY17" s="11"/>
      <c r="BYZ17" s="11"/>
      <c r="BZA17" s="11"/>
      <c r="BZB17" s="11"/>
      <c r="BZC17" s="11"/>
      <c r="BZD17" s="11"/>
      <c r="BZE17" s="11"/>
      <c r="BZF17" s="11"/>
      <c r="BZG17" s="11"/>
      <c r="BZH17" s="11"/>
      <c r="BZI17" s="11"/>
      <c r="BZJ17" s="11"/>
      <c r="BZK17" s="11"/>
      <c r="BZL17" s="11"/>
      <c r="BZM17" s="11"/>
      <c r="BZN17" s="11"/>
      <c r="BZO17" s="11"/>
      <c r="BZP17" s="11"/>
      <c r="BZQ17" s="11"/>
      <c r="BZR17" s="11"/>
      <c r="BZS17" s="11"/>
      <c r="BZT17" s="11"/>
      <c r="BZU17" s="11"/>
      <c r="BZV17" s="11"/>
      <c r="BZW17" s="11"/>
      <c r="BZX17" s="11"/>
      <c r="BZY17" s="11"/>
      <c r="BZZ17" s="11"/>
      <c r="CAA17" s="11"/>
      <c r="CAB17" s="11"/>
      <c r="CAC17" s="11"/>
      <c r="CAD17" s="11"/>
      <c r="CAE17" s="11"/>
      <c r="CAF17" s="11"/>
      <c r="CAG17" s="11"/>
      <c r="CAH17" s="11"/>
      <c r="CAI17" s="11"/>
      <c r="CAJ17" s="11"/>
      <c r="CAK17" s="11"/>
      <c r="CAL17" s="11"/>
      <c r="CAM17" s="11"/>
      <c r="CAN17" s="11"/>
      <c r="CAO17" s="11"/>
      <c r="CAP17" s="11"/>
      <c r="CAQ17" s="11"/>
      <c r="CAR17" s="11"/>
      <c r="CAS17" s="11"/>
      <c r="CAT17" s="11"/>
      <c r="CAU17" s="11"/>
      <c r="CAV17" s="11"/>
      <c r="CAW17" s="11"/>
      <c r="CAX17" s="11"/>
      <c r="CAY17" s="11"/>
      <c r="CAZ17" s="11"/>
      <c r="CBA17" s="11"/>
      <c r="CBB17" s="11"/>
      <c r="CBC17" s="11"/>
      <c r="CBD17" s="11"/>
      <c r="CBE17" s="11"/>
      <c r="CBF17" s="11"/>
      <c r="CBG17" s="11"/>
      <c r="CBH17" s="11"/>
      <c r="CBI17" s="11"/>
      <c r="CBJ17" s="11"/>
      <c r="CBK17" s="11"/>
      <c r="CBL17" s="11"/>
      <c r="CBM17" s="11"/>
      <c r="CBN17" s="11"/>
      <c r="CBO17" s="11"/>
      <c r="CBP17" s="11"/>
      <c r="CBQ17" s="11"/>
      <c r="CBR17" s="11"/>
      <c r="CBS17" s="11"/>
      <c r="CBT17" s="11"/>
      <c r="CBU17" s="11"/>
      <c r="CBV17" s="11"/>
      <c r="CBW17" s="11"/>
      <c r="CBX17" s="11"/>
      <c r="CBY17" s="11"/>
      <c r="CBZ17" s="11"/>
      <c r="CCA17" s="11"/>
      <c r="CCB17" s="11"/>
      <c r="CCC17" s="11"/>
      <c r="CCD17" s="11"/>
      <c r="CCE17" s="11"/>
      <c r="CCF17" s="11"/>
      <c r="CCG17" s="11"/>
      <c r="CCH17" s="11"/>
      <c r="CCI17" s="11"/>
      <c r="CCJ17" s="11"/>
      <c r="CCK17" s="11"/>
      <c r="CCL17" s="11"/>
      <c r="CCM17" s="11"/>
      <c r="CCN17" s="11"/>
      <c r="CCO17" s="11"/>
      <c r="CCP17" s="11"/>
      <c r="CCQ17" s="11"/>
      <c r="CCR17" s="11"/>
      <c r="CCS17" s="11"/>
      <c r="CCT17" s="11"/>
      <c r="CCU17" s="11"/>
      <c r="CCV17" s="11"/>
      <c r="CCW17" s="11"/>
      <c r="CCX17" s="11"/>
      <c r="CCY17" s="11"/>
      <c r="CCZ17" s="11"/>
      <c r="CDA17" s="11"/>
      <c r="CDB17" s="11"/>
      <c r="CDC17" s="11"/>
      <c r="CDD17" s="11"/>
      <c r="CDE17" s="11"/>
      <c r="CDF17" s="11"/>
      <c r="CDG17" s="11"/>
      <c r="CDH17" s="11"/>
      <c r="CDI17" s="11"/>
      <c r="CDJ17" s="11"/>
      <c r="CDK17" s="11"/>
      <c r="CDL17" s="11"/>
      <c r="CDM17" s="11"/>
      <c r="CDN17" s="11"/>
      <c r="CDO17" s="11"/>
      <c r="CDP17" s="11"/>
      <c r="CDQ17" s="11"/>
      <c r="CDR17" s="11"/>
      <c r="CDS17" s="11"/>
      <c r="CDT17" s="11"/>
      <c r="CDU17" s="11"/>
      <c r="CDV17" s="11"/>
      <c r="CDW17" s="11"/>
      <c r="CDX17" s="11"/>
      <c r="CDY17" s="11"/>
      <c r="CDZ17" s="11"/>
      <c r="CEA17" s="11"/>
      <c r="CEB17" s="11"/>
      <c r="CEC17" s="11"/>
      <c r="CED17" s="11"/>
      <c r="CEE17" s="11"/>
      <c r="CEF17" s="11"/>
      <c r="CEG17" s="11"/>
      <c r="CEH17" s="11"/>
      <c r="CEI17" s="11"/>
      <c r="CEJ17" s="11"/>
      <c r="CEK17" s="11"/>
      <c r="CEL17" s="11"/>
      <c r="CEM17" s="11"/>
      <c r="CEN17" s="11"/>
      <c r="CEO17" s="11"/>
      <c r="CEP17" s="11"/>
      <c r="CEQ17" s="11"/>
      <c r="CER17" s="11"/>
      <c r="CES17" s="11"/>
      <c r="CET17" s="11"/>
      <c r="CEU17" s="11"/>
      <c r="CEV17" s="11"/>
      <c r="CEW17" s="11"/>
      <c r="CEX17" s="11"/>
      <c r="CEY17" s="11"/>
      <c r="CEZ17" s="11"/>
      <c r="CFA17" s="11"/>
      <c r="CFB17" s="11"/>
      <c r="CFC17" s="11"/>
      <c r="CFD17" s="11"/>
      <c r="CFE17" s="11"/>
      <c r="CFF17" s="11"/>
      <c r="CFG17" s="11"/>
      <c r="CFH17" s="11"/>
      <c r="CFI17" s="11"/>
      <c r="CFJ17" s="11"/>
      <c r="CFK17" s="11"/>
      <c r="CFL17" s="11"/>
      <c r="CFM17" s="11"/>
      <c r="CFN17" s="11"/>
      <c r="CFO17" s="11"/>
      <c r="CFP17" s="11"/>
      <c r="CFQ17" s="11"/>
      <c r="CFR17" s="11"/>
      <c r="CFS17" s="11"/>
      <c r="CFT17" s="11"/>
      <c r="CFU17" s="11"/>
      <c r="CFV17" s="11"/>
      <c r="CFW17" s="11"/>
      <c r="CFX17" s="11"/>
      <c r="CFY17" s="11"/>
      <c r="CFZ17" s="11"/>
      <c r="CGA17" s="11"/>
      <c r="CGB17" s="11"/>
      <c r="CGC17" s="11"/>
      <c r="CGD17" s="11"/>
      <c r="CGE17" s="11"/>
      <c r="CGF17" s="11"/>
      <c r="CGG17" s="11"/>
      <c r="CGH17" s="11"/>
      <c r="CGI17" s="11"/>
      <c r="CGJ17" s="11"/>
      <c r="CGK17" s="11"/>
      <c r="CGL17" s="11"/>
      <c r="CGM17" s="11"/>
      <c r="CGN17" s="11"/>
      <c r="CGO17" s="11"/>
      <c r="CGP17" s="11"/>
      <c r="CGQ17" s="11"/>
      <c r="CGR17" s="11"/>
      <c r="CGS17" s="11"/>
      <c r="CGT17" s="11"/>
      <c r="CGU17" s="11"/>
      <c r="CGV17" s="11"/>
      <c r="CGW17" s="11"/>
      <c r="CGX17" s="11"/>
      <c r="CGY17" s="11"/>
      <c r="CGZ17" s="11"/>
      <c r="CHA17" s="11"/>
      <c r="CHB17" s="11"/>
      <c r="CHC17" s="11"/>
      <c r="CHD17" s="11"/>
      <c r="CHE17" s="11"/>
      <c r="CHF17" s="11"/>
      <c r="CHG17" s="11"/>
      <c r="CHH17" s="11"/>
      <c r="CHI17" s="11"/>
      <c r="CHJ17" s="11"/>
      <c r="CHK17" s="11"/>
      <c r="CHL17" s="11"/>
      <c r="CHM17" s="11"/>
      <c r="CHN17" s="11"/>
      <c r="CHO17" s="11"/>
      <c r="CHP17" s="11"/>
      <c r="CHQ17" s="11"/>
      <c r="CHR17" s="11"/>
      <c r="CHS17" s="11"/>
      <c r="CHT17" s="11"/>
      <c r="CHU17" s="11"/>
      <c r="CHV17" s="11"/>
      <c r="CHW17" s="11"/>
      <c r="CHX17" s="11"/>
      <c r="CHY17" s="11"/>
      <c r="CHZ17" s="11"/>
      <c r="CIA17" s="11"/>
      <c r="CIB17" s="11"/>
      <c r="CIC17" s="11"/>
      <c r="CID17" s="11"/>
      <c r="CIE17" s="11"/>
      <c r="CIF17" s="11"/>
      <c r="CIG17" s="11"/>
      <c r="CIH17" s="11"/>
      <c r="CII17" s="11"/>
      <c r="CIJ17" s="11"/>
      <c r="CIK17" s="11"/>
      <c r="CIL17" s="11"/>
      <c r="CIM17" s="11"/>
      <c r="CIN17" s="11"/>
      <c r="CIO17" s="11"/>
      <c r="CIP17" s="11"/>
      <c r="CIQ17" s="11"/>
      <c r="CIR17" s="11"/>
      <c r="CIS17" s="11"/>
      <c r="CIT17" s="11"/>
      <c r="CIU17" s="11"/>
      <c r="CIV17" s="11"/>
      <c r="CIW17" s="11"/>
      <c r="CIX17" s="11"/>
      <c r="CIY17" s="11"/>
      <c r="CIZ17" s="11"/>
      <c r="CJA17" s="11"/>
      <c r="CJB17" s="11"/>
      <c r="CJC17" s="11"/>
      <c r="CJD17" s="11"/>
      <c r="CJE17" s="11"/>
      <c r="CJF17" s="11"/>
      <c r="CJG17" s="11"/>
      <c r="CJH17" s="11"/>
      <c r="CJI17" s="11"/>
      <c r="CJJ17" s="11"/>
      <c r="CJK17" s="11"/>
      <c r="CJL17" s="11"/>
      <c r="CJM17" s="11"/>
      <c r="CJN17" s="11"/>
      <c r="CJO17" s="11"/>
      <c r="CJP17" s="11"/>
      <c r="CJQ17" s="11"/>
      <c r="CJR17" s="11"/>
      <c r="CJS17" s="11"/>
      <c r="CJT17" s="11"/>
      <c r="CJU17" s="11"/>
      <c r="CJV17" s="11"/>
      <c r="CJW17" s="11"/>
      <c r="CJX17" s="11"/>
      <c r="CJY17" s="11"/>
      <c r="CJZ17" s="11"/>
      <c r="CKA17" s="11"/>
      <c r="CKB17" s="11"/>
      <c r="CKC17" s="11"/>
      <c r="CKD17" s="11"/>
      <c r="CKE17" s="11"/>
      <c r="CKF17" s="11"/>
      <c r="CKG17" s="11"/>
      <c r="CKH17" s="11"/>
      <c r="CKI17" s="11"/>
      <c r="CKJ17" s="11"/>
      <c r="CKK17" s="11"/>
      <c r="CKL17" s="11"/>
      <c r="CKM17" s="11"/>
      <c r="CKN17" s="11"/>
      <c r="CKO17" s="11"/>
      <c r="CKP17" s="11"/>
      <c r="CKQ17" s="11"/>
      <c r="CKR17" s="11"/>
      <c r="CKS17" s="11"/>
      <c r="CKT17" s="11"/>
      <c r="CKU17" s="11"/>
      <c r="CKV17" s="11"/>
      <c r="CKW17" s="11"/>
      <c r="CKX17" s="11"/>
      <c r="CKY17" s="11"/>
      <c r="CKZ17" s="11"/>
      <c r="CLA17" s="11"/>
      <c r="CLB17" s="11"/>
      <c r="CLC17" s="11"/>
      <c r="CLD17" s="11"/>
      <c r="CLE17" s="11"/>
      <c r="CLF17" s="11"/>
      <c r="CLG17" s="11"/>
      <c r="CLH17" s="11"/>
      <c r="CLI17" s="11"/>
      <c r="CLJ17" s="11"/>
      <c r="CLK17" s="11"/>
      <c r="CLL17" s="11"/>
      <c r="CLM17" s="11"/>
      <c r="CLN17" s="11"/>
      <c r="CLO17" s="11"/>
      <c r="CLP17" s="11"/>
      <c r="CLQ17" s="11"/>
      <c r="CLR17" s="11"/>
      <c r="CLS17" s="11"/>
      <c r="CLT17" s="11"/>
      <c r="CLU17" s="11"/>
      <c r="CLV17" s="11"/>
      <c r="CLW17" s="11"/>
      <c r="CLX17" s="11"/>
      <c r="CLY17" s="11"/>
      <c r="CLZ17" s="11"/>
      <c r="CMA17" s="11"/>
      <c r="CMB17" s="11"/>
      <c r="CMC17" s="11"/>
      <c r="CMD17" s="11"/>
      <c r="CME17" s="11"/>
      <c r="CMF17" s="11"/>
      <c r="CMG17" s="11"/>
      <c r="CMH17" s="11"/>
      <c r="CMI17" s="11"/>
      <c r="CMJ17" s="11"/>
      <c r="CMK17" s="11"/>
      <c r="CML17" s="11"/>
      <c r="CMM17" s="11"/>
      <c r="CMN17" s="11"/>
      <c r="CMO17" s="11"/>
      <c r="CMP17" s="11"/>
      <c r="CMQ17" s="11"/>
      <c r="CMR17" s="11"/>
      <c r="CMS17" s="11"/>
      <c r="CMT17" s="11"/>
      <c r="CMU17" s="11"/>
      <c r="CMV17" s="11"/>
      <c r="CMW17" s="11"/>
      <c r="CMX17" s="11"/>
      <c r="CMY17" s="11"/>
      <c r="CMZ17" s="11"/>
      <c r="CNA17" s="11"/>
      <c r="CNB17" s="11"/>
      <c r="CNC17" s="11"/>
      <c r="CND17" s="11"/>
      <c r="CNE17" s="11"/>
      <c r="CNF17" s="11"/>
      <c r="CNG17" s="11"/>
      <c r="CNH17" s="11"/>
      <c r="CNI17" s="11"/>
      <c r="CNJ17" s="11"/>
      <c r="CNK17" s="11"/>
      <c r="CNL17" s="11"/>
      <c r="CNM17" s="11"/>
      <c r="CNN17" s="11"/>
      <c r="CNO17" s="11"/>
      <c r="CNP17" s="11"/>
      <c r="CNQ17" s="11"/>
      <c r="CNR17" s="11"/>
      <c r="CNS17" s="11"/>
      <c r="CNT17" s="11"/>
      <c r="CNU17" s="11"/>
      <c r="CNV17" s="11"/>
      <c r="CNW17" s="11"/>
      <c r="CNX17" s="11"/>
      <c r="CNY17" s="11"/>
      <c r="CNZ17" s="11"/>
      <c r="COA17" s="11"/>
      <c r="COB17" s="11"/>
      <c r="COC17" s="11"/>
      <c r="COD17" s="11"/>
      <c r="COE17" s="11"/>
      <c r="COF17" s="11"/>
      <c r="COG17" s="11"/>
      <c r="COH17" s="11"/>
      <c r="COI17" s="11"/>
      <c r="COJ17" s="11"/>
      <c r="COK17" s="11"/>
      <c r="COL17" s="11"/>
      <c r="COM17" s="11"/>
      <c r="CON17" s="11"/>
      <c r="COO17" s="11"/>
      <c r="COP17" s="11"/>
      <c r="COQ17" s="11"/>
      <c r="COR17" s="11"/>
      <c r="COS17" s="11"/>
      <c r="COT17" s="11"/>
      <c r="COU17" s="11"/>
      <c r="COV17" s="11"/>
      <c r="COW17" s="11"/>
      <c r="COX17" s="11"/>
      <c r="COY17" s="11"/>
      <c r="COZ17" s="11"/>
      <c r="CPA17" s="11"/>
      <c r="CPB17" s="11"/>
      <c r="CPC17" s="11"/>
      <c r="CPD17" s="11"/>
      <c r="CPE17" s="11"/>
      <c r="CPF17" s="11"/>
      <c r="CPG17" s="11"/>
      <c r="CPH17" s="11"/>
      <c r="CPI17" s="11"/>
      <c r="CPJ17" s="11"/>
      <c r="CPK17" s="11"/>
      <c r="CPL17" s="11"/>
      <c r="CPM17" s="11"/>
      <c r="CPN17" s="11"/>
      <c r="CPO17" s="11"/>
      <c r="CPP17" s="11"/>
      <c r="CPQ17" s="11"/>
      <c r="CPR17" s="11"/>
      <c r="CPS17" s="11"/>
      <c r="CPT17" s="11"/>
      <c r="CPU17" s="11"/>
      <c r="CPV17" s="11"/>
      <c r="CPW17" s="11"/>
      <c r="CPX17" s="11"/>
      <c r="CPY17" s="11"/>
      <c r="CPZ17" s="11"/>
      <c r="CQA17" s="11"/>
      <c r="CQB17" s="11"/>
      <c r="CQC17" s="11"/>
      <c r="CQD17" s="11"/>
      <c r="CQE17" s="11"/>
      <c r="CQF17" s="11"/>
      <c r="CQG17" s="11"/>
      <c r="CQH17" s="11"/>
      <c r="CQI17" s="11"/>
      <c r="CQJ17" s="11"/>
      <c r="CQK17" s="11"/>
      <c r="CQL17" s="11"/>
      <c r="CQM17" s="11"/>
      <c r="CQN17" s="11"/>
      <c r="CQO17" s="11"/>
      <c r="CQP17" s="11"/>
      <c r="CQQ17" s="11"/>
      <c r="CQR17" s="11"/>
      <c r="CQS17" s="11"/>
      <c r="CQT17" s="11"/>
      <c r="CQU17" s="11"/>
      <c r="CQV17" s="11"/>
      <c r="CQW17" s="11"/>
      <c r="CQX17" s="11"/>
      <c r="CQY17" s="11"/>
      <c r="CQZ17" s="11"/>
      <c r="CRA17" s="11"/>
      <c r="CRB17" s="11"/>
      <c r="CRC17" s="11"/>
      <c r="CRD17" s="11"/>
      <c r="CRE17" s="11"/>
      <c r="CRF17" s="11"/>
      <c r="CRG17" s="11"/>
      <c r="CRH17" s="11"/>
      <c r="CRI17" s="11"/>
      <c r="CRJ17" s="11"/>
      <c r="CRK17" s="11"/>
      <c r="CRL17" s="11"/>
      <c r="CRM17" s="11"/>
      <c r="CRN17" s="11"/>
      <c r="CRO17" s="11"/>
      <c r="CRP17" s="11"/>
      <c r="CRQ17" s="11"/>
      <c r="CRR17" s="11"/>
      <c r="CRS17" s="11"/>
      <c r="CRT17" s="11"/>
      <c r="CRU17" s="11"/>
      <c r="CRV17" s="11"/>
      <c r="CRW17" s="11"/>
      <c r="CRX17" s="11"/>
      <c r="CRY17" s="11"/>
      <c r="CRZ17" s="11"/>
      <c r="CSA17" s="11"/>
      <c r="CSB17" s="11"/>
      <c r="CSC17" s="11"/>
      <c r="CSD17" s="11"/>
      <c r="CSE17" s="11"/>
      <c r="CSF17" s="11"/>
      <c r="CSG17" s="11"/>
      <c r="CSH17" s="11"/>
      <c r="CSI17" s="11"/>
      <c r="CSJ17" s="11"/>
      <c r="CSK17" s="11"/>
      <c r="CSL17" s="11"/>
      <c r="CSM17" s="11"/>
      <c r="CSN17" s="11"/>
      <c r="CSO17" s="11"/>
      <c r="CSP17" s="11"/>
      <c r="CSQ17" s="11"/>
      <c r="CSR17" s="11"/>
      <c r="CSS17" s="11"/>
      <c r="CST17" s="11"/>
      <c r="CSU17" s="11"/>
      <c r="CSV17" s="11"/>
      <c r="CSW17" s="11"/>
      <c r="CSX17" s="11"/>
      <c r="CSY17" s="11"/>
      <c r="CSZ17" s="11"/>
      <c r="CTA17" s="11"/>
      <c r="CTB17" s="11"/>
      <c r="CTC17" s="11"/>
      <c r="CTD17" s="11"/>
      <c r="CTE17" s="11"/>
      <c r="CTF17" s="11"/>
      <c r="CTG17" s="11"/>
      <c r="CTH17" s="11"/>
      <c r="CTI17" s="11"/>
      <c r="CTJ17" s="11"/>
      <c r="CTK17" s="11"/>
      <c r="CTL17" s="11"/>
      <c r="CTM17" s="11"/>
      <c r="CTN17" s="11"/>
      <c r="CTO17" s="11"/>
      <c r="CTP17" s="11"/>
      <c r="CTQ17" s="11"/>
      <c r="CTR17" s="11"/>
      <c r="CTS17" s="11"/>
      <c r="CTT17" s="11"/>
      <c r="CTU17" s="11"/>
      <c r="CTV17" s="11"/>
      <c r="CTW17" s="11"/>
      <c r="CTX17" s="11"/>
      <c r="CTY17" s="11"/>
      <c r="CTZ17" s="11"/>
      <c r="CUA17" s="11"/>
      <c r="CUB17" s="11"/>
      <c r="CUC17" s="11"/>
      <c r="CUD17" s="11"/>
      <c r="CUE17" s="11"/>
      <c r="CUF17" s="11"/>
      <c r="CUG17" s="11"/>
      <c r="CUH17" s="11"/>
      <c r="CUI17" s="11"/>
      <c r="CUJ17" s="11"/>
      <c r="CUK17" s="11"/>
      <c r="CUL17" s="11"/>
      <c r="CUM17" s="11"/>
      <c r="CUN17" s="11"/>
      <c r="CUO17" s="11"/>
      <c r="CUP17" s="11"/>
      <c r="CUQ17" s="11"/>
      <c r="CUR17" s="11"/>
      <c r="CUS17" s="11"/>
      <c r="CUT17" s="11"/>
      <c r="CUU17" s="11"/>
      <c r="CUV17" s="11"/>
      <c r="CUW17" s="11"/>
      <c r="CUX17" s="11"/>
      <c r="CUY17" s="11"/>
      <c r="CUZ17" s="11"/>
      <c r="CVA17" s="11"/>
      <c r="CVB17" s="11"/>
      <c r="CVC17" s="11"/>
      <c r="CVD17" s="11"/>
      <c r="CVE17" s="11"/>
      <c r="CVF17" s="11"/>
      <c r="CVG17" s="11"/>
      <c r="CVH17" s="11"/>
      <c r="CVI17" s="11"/>
      <c r="CVJ17" s="11"/>
      <c r="CVK17" s="11"/>
      <c r="CVL17" s="11"/>
      <c r="CVM17" s="11"/>
      <c r="CVN17" s="11"/>
      <c r="CVO17" s="11"/>
      <c r="CVP17" s="11"/>
      <c r="CVQ17" s="11"/>
      <c r="CVR17" s="11"/>
      <c r="CVS17" s="11"/>
      <c r="CVT17" s="11"/>
      <c r="CVU17" s="11"/>
      <c r="CVV17" s="11"/>
      <c r="CVW17" s="11"/>
      <c r="CVX17" s="11"/>
      <c r="CVY17" s="11"/>
      <c r="CVZ17" s="11"/>
      <c r="CWA17" s="11"/>
      <c r="CWB17" s="11"/>
      <c r="CWC17" s="11"/>
      <c r="CWD17" s="11"/>
      <c r="CWE17" s="11"/>
      <c r="CWF17" s="11"/>
      <c r="CWG17" s="11"/>
      <c r="CWH17" s="11"/>
      <c r="CWI17" s="11"/>
      <c r="CWJ17" s="11"/>
      <c r="CWK17" s="11"/>
      <c r="CWL17" s="11"/>
      <c r="CWM17" s="11"/>
      <c r="CWN17" s="11"/>
      <c r="CWO17" s="11"/>
      <c r="CWP17" s="11"/>
      <c r="CWQ17" s="11"/>
      <c r="CWR17" s="11"/>
      <c r="CWS17" s="11"/>
      <c r="CWT17" s="11"/>
      <c r="CWU17" s="11"/>
      <c r="CWV17" s="11"/>
      <c r="CWW17" s="11"/>
      <c r="CWX17" s="11"/>
      <c r="CWY17" s="11"/>
      <c r="CWZ17" s="11"/>
      <c r="CXA17" s="11"/>
      <c r="CXB17" s="11"/>
      <c r="CXC17" s="11"/>
      <c r="CXD17" s="11"/>
      <c r="CXE17" s="11"/>
      <c r="CXF17" s="11"/>
      <c r="CXG17" s="11"/>
      <c r="CXH17" s="11"/>
      <c r="CXI17" s="11"/>
      <c r="CXJ17" s="11"/>
      <c r="CXK17" s="11"/>
      <c r="CXL17" s="11"/>
      <c r="CXM17" s="11"/>
      <c r="CXN17" s="11"/>
      <c r="CXO17" s="11"/>
      <c r="CXP17" s="11"/>
      <c r="CXQ17" s="11"/>
      <c r="CXR17" s="11"/>
      <c r="CXS17" s="11"/>
      <c r="CXT17" s="11"/>
      <c r="CXU17" s="11"/>
      <c r="CXV17" s="11"/>
      <c r="CXW17" s="11"/>
      <c r="CXX17" s="11"/>
      <c r="CXY17" s="11"/>
      <c r="CXZ17" s="11"/>
      <c r="CYA17" s="11"/>
      <c r="CYB17" s="11"/>
      <c r="CYC17" s="11"/>
      <c r="CYD17" s="11"/>
      <c r="CYE17" s="11"/>
      <c r="CYF17" s="11"/>
      <c r="CYG17" s="11"/>
      <c r="CYH17" s="11"/>
      <c r="CYI17" s="11"/>
      <c r="CYJ17" s="11"/>
      <c r="CYK17" s="11"/>
      <c r="CYL17" s="11"/>
      <c r="CYM17" s="11"/>
      <c r="CYN17" s="11"/>
      <c r="CYO17" s="11"/>
      <c r="CYP17" s="11"/>
      <c r="CYQ17" s="11"/>
      <c r="CYR17" s="11"/>
      <c r="CYS17" s="11"/>
      <c r="CYT17" s="11"/>
      <c r="CYU17" s="11"/>
      <c r="CYV17" s="11"/>
      <c r="CYW17" s="11"/>
      <c r="CYX17" s="11"/>
      <c r="CYY17" s="11"/>
      <c r="CYZ17" s="11"/>
      <c r="CZA17" s="11"/>
      <c r="CZB17" s="11"/>
      <c r="CZC17" s="11"/>
      <c r="CZD17" s="11"/>
      <c r="CZE17" s="11"/>
      <c r="CZF17" s="11"/>
      <c r="CZG17" s="11"/>
      <c r="CZH17" s="11"/>
      <c r="CZI17" s="11"/>
      <c r="CZJ17" s="11"/>
      <c r="CZK17" s="11"/>
      <c r="CZL17" s="11"/>
      <c r="CZM17" s="11"/>
      <c r="CZN17" s="11"/>
      <c r="CZO17" s="11"/>
      <c r="CZP17" s="11"/>
      <c r="CZQ17" s="11"/>
      <c r="CZR17" s="11"/>
      <c r="CZS17" s="11"/>
      <c r="CZT17" s="11"/>
      <c r="CZU17" s="11"/>
      <c r="CZV17" s="11"/>
      <c r="CZW17" s="11"/>
      <c r="CZX17" s="11"/>
      <c r="CZY17" s="11"/>
      <c r="CZZ17" s="11"/>
      <c r="DAA17" s="11"/>
      <c r="DAB17" s="11"/>
      <c r="DAC17" s="11"/>
      <c r="DAD17" s="11"/>
      <c r="DAE17" s="11"/>
      <c r="DAF17" s="11"/>
      <c r="DAG17" s="11"/>
      <c r="DAH17" s="11"/>
      <c r="DAI17" s="11"/>
      <c r="DAJ17" s="11"/>
      <c r="DAK17" s="11"/>
      <c r="DAL17" s="11"/>
      <c r="DAM17" s="11"/>
      <c r="DAN17" s="11"/>
      <c r="DAO17" s="11"/>
      <c r="DAP17" s="11"/>
      <c r="DAQ17" s="11"/>
      <c r="DAR17" s="11"/>
      <c r="DAS17" s="11"/>
      <c r="DAT17" s="11"/>
      <c r="DAU17" s="11"/>
      <c r="DAV17" s="11"/>
      <c r="DAW17" s="11"/>
      <c r="DAX17" s="11"/>
      <c r="DAY17" s="11"/>
      <c r="DAZ17" s="11"/>
      <c r="DBA17" s="11"/>
      <c r="DBB17" s="11"/>
      <c r="DBC17" s="11"/>
      <c r="DBD17" s="11"/>
      <c r="DBE17" s="11"/>
      <c r="DBF17" s="11"/>
      <c r="DBG17" s="11"/>
      <c r="DBH17" s="11"/>
      <c r="DBI17" s="11"/>
      <c r="DBJ17" s="11"/>
      <c r="DBK17" s="11"/>
      <c r="DBL17" s="11"/>
      <c r="DBM17" s="11"/>
      <c r="DBN17" s="11"/>
      <c r="DBO17" s="11"/>
      <c r="DBP17" s="11"/>
      <c r="DBQ17" s="11"/>
      <c r="DBR17" s="11"/>
      <c r="DBS17" s="11"/>
      <c r="DBT17" s="11"/>
      <c r="DBU17" s="11"/>
      <c r="DBV17" s="11"/>
      <c r="DBW17" s="11"/>
      <c r="DBX17" s="11"/>
      <c r="DBY17" s="11"/>
      <c r="DBZ17" s="11"/>
      <c r="DCA17" s="11"/>
      <c r="DCB17" s="11"/>
      <c r="DCC17" s="11"/>
      <c r="DCD17" s="11"/>
      <c r="DCE17" s="11"/>
      <c r="DCF17" s="11"/>
      <c r="DCG17" s="11"/>
      <c r="DCH17" s="11"/>
      <c r="DCI17" s="11"/>
      <c r="DCJ17" s="11"/>
      <c r="DCK17" s="11"/>
      <c r="DCL17" s="11"/>
      <c r="DCM17" s="11"/>
      <c r="DCN17" s="11"/>
      <c r="DCO17" s="11"/>
      <c r="DCP17" s="11"/>
      <c r="DCQ17" s="11"/>
      <c r="DCR17" s="11"/>
      <c r="DCS17" s="11"/>
      <c r="DCT17" s="11"/>
      <c r="DCU17" s="11"/>
      <c r="DCV17" s="11"/>
      <c r="DCW17" s="11"/>
      <c r="DCX17" s="11"/>
      <c r="DCY17" s="11"/>
      <c r="DCZ17" s="11"/>
      <c r="DDA17" s="11"/>
      <c r="DDB17" s="11"/>
      <c r="DDC17" s="11"/>
      <c r="DDD17" s="11"/>
      <c r="DDE17" s="11"/>
      <c r="DDF17" s="11"/>
      <c r="DDG17" s="11"/>
      <c r="DDH17" s="11"/>
      <c r="DDI17" s="11"/>
      <c r="DDJ17" s="11"/>
      <c r="DDK17" s="11"/>
      <c r="DDL17" s="11"/>
      <c r="DDM17" s="11"/>
      <c r="DDN17" s="11"/>
      <c r="DDO17" s="11"/>
      <c r="DDP17" s="11"/>
      <c r="DDQ17" s="11"/>
      <c r="DDR17" s="11"/>
      <c r="DDS17" s="11"/>
      <c r="DDT17" s="11"/>
      <c r="DDU17" s="11"/>
      <c r="DDV17" s="11"/>
      <c r="DDW17" s="11"/>
      <c r="DDX17" s="11"/>
      <c r="DDY17" s="11"/>
      <c r="DDZ17" s="11"/>
      <c r="DEA17" s="11"/>
      <c r="DEB17" s="11"/>
      <c r="DEC17" s="11"/>
      <c r="DED17" s="11"/>
      <c r="DEE17" s="11"/>
      <c r="DEF17" s="11"/>
      <c r="DEG17" s="11"/>
      <c r="DEH17" s="11"/>
      <c r="DEI17" s="11"/>
      <c r="DEJ17" s="11"/>
      <c r="DEK17" s="11"/>
      <c r="DEL17" s="11"/>
      <c r="DEM17" s="11"/>
      <c r="DEN17" s="11"/>
      <c r="DEO17" s="11"/>
      <c r="DEP17" s="11"/>
      <c r="DEQ17" s="11"/>
      <c r="DER17" s="11"/>
      <c r="DES17" s="11"/>
      <c r="DET17" s="11"/>
      <c r="DEU17" s="11"/>
      <c r="DEV17" s="11"/>
      <c r="DEW17" s="11"/>
      <c r="DEX17" s="11"/>
      <c r="DEY17" s="11"/>
      <c r="DEZ17" s="11"/>
      <c r="DFA17" s="11"/>
      <c r="DFB17" s="11"/>
      <c r="DFC17" s="11"/>
      <c r="DFD17" s="11"/>
      <c r="DFE17" s="11"/>
      <c r="DFF17" s="11"/>
      <c r="DFG17" s="11"/>
      <c r="DFH17" s="11"/>
      <c r="DFI17" s="11"/>
      <c r="DFJ17" s="11"/>
      <c r="DFK17" s="11"/>
      <c r="DFL17" s="11"/>
      <c r="DFM17" s="11"/>
      <c r="DFN17" s="11"/>
      <c r="DFO17" s="11"/>
      <c r="DFP17" s="11"/>
      <c r="DFQ17" s="11"/>
      <c r="DFR17" s="11"/>
      <c r="DFS17" s="11"/>
      <c r="DFT17" s="11"/>
      <c r="DFU17" s="11"/>
      <c r="DFV17" s="11"/>
      <c r="DFW17" s="11"/>
      <c r="DFX17" s="11"/>
      <c r="DFY17" s="11"/>
      <c r="DFZ17" s="11"/>
      <c r="DGA17" s="11"/>
      <c r="DGB17" s="11"/>
      <c r="DGC17" s="11"/>
      <c r="DGD17" s="11"/>
      <c r="DGE17" s="11"/>
      <c r="DGF17" s="11"/>
      <c r="DGG17" s="11"/>
      <c r="DGH17" s="11"/>
      <c r="DGI17" s="11"/>
      <c r="DGJ17" s="11"/>
      <c r="DGK17" s="11"/>
      <c r="DGL17" s="11"/>
      <c r="DGM17" s="11"/>
      <c r="DGN17" s="11"/>
      <c r="DGO17" s="11"/>
      <c r="DGP17" s="11"/>
      <c r="DGQ17" s="11"/>
      <c r="DGR17" s="11"/>
      <c r="DGS17" s="11"/>
      <c r="DGT17" s="11"/>
      <c r="DGU17" s="11"/>
      <c r="DGV17" s="11"/>
      <c r="DGW17" s="11"/>
      <c r="DGX17" s="11"/>
      <c r="DGY17" s="11"/>
      <c r="DGZ17" s="11"/>
      <c r="DHA17" s="11"/>
      <c r="DHB17" s="11"/>
      <c r="DHC17" s="11"/>
      <c r="DHD17" s="11"/>
      <c r="DHE17" s="11"/>
      <c r="DHF17" s="11"/>
      <c r="DHG17" s="11"/>
      <c r="DHH17" s="11"/>
      <c r="DHI17" s="11"/>
      <c r="DHJ17" s="11"/>
      <c r="DHK17" s="11"/>
      <c r="DHL17" s="11"/>
      <c r="DHM17" s="11"/>
      <c r="DHN17" s="11"/>
      <c r="DHO17" s="11"/>
      <c r="DHP17" s="11"/>
      <c r="DHQ17" s="11"/>
      <c r="DHR17" s="11"/>
      <c r="DHS17" s="11"/>
      <c r="DHT17" s="11"/>
      <c r="DHU17" s="11"/>
      <c r="DHV17" s="11"/>
      <c r="DHW17" s="11"/>
      <c r="DHX17" s="11"/>
      <c r="DHY17" s="11"/>
      <c r="DHZ17" s="11"/>
      <c r="DIA17" s="11"/>
      <c r="DIB17" s="11"/>
      <c r="DIC17" s="11"/>
      <c r="DID17" s="11"/>
      <c r="DIE17" s="11"/>
      <c r="DIF17" s="11"/>
      <c r="DIG17" s="11"/>
      <c r="DIH17" s="11"/>
      <c r="DII17" s="11"/>
      <c r="DIJ17" s="11"/>
      <c r="DIK17" s="11"/>
      <c r="DIL17" s="11"/>
      <c r="DIM17" s="11"/>
      <c r="DIN17" s="11"/>
      <c r="DIO17" s="11"/>
      <c r="DIP17" s="11"/>
      <c r="DIQ17" s="11"/>
      <c r="DIR17" s="11"/>
      <c r="DIS17" s="11"/>
      <c r="DIT17" s="11"/>
      <c r="DIU17" s="11"/>
      <c r="DIV17" s="11"/>
      <c r="DIW17" s="11"/>
      <c r="DIX17" s="11"/>
      <c r="DIY17" s="11"/>
      <c r="DIZ17" s="11"/>
      <c r="DJA17" s="11"/>
      <c r="DJB17" s="11"/>
      <c r="DJC17" s="11"/>
      <c r="DJD17" s="11"/>
      <c r="DJE17" s="11"/>
      <c r="DJF17" s="11"/>
      <c r="DJG17" s="11"/>
      <c r="DJH17" s="11"/>
      <c r="DJI17" s="11"/>
      <c r="DJJ17" s="11"/>
      <c r="DJK17" s="11"/>
      <c r="DJL17" s="11"/>
      <c r="DJM17" s="11"/>
      <c r="DJN17" s="11"/>
      <c r="DJO17" s="11"/>
      <c r="DJP17" s="11"/>
      <c r="DJQ17" s="11"/>
      <c r="DJR17" s="11"/>
      <c r="DJS17" s="11"/>
      <c r="DJT17" s="11"/>
      <c r="DJU17" s="11"/>
      <c r="DJV17" s="11"/>
      <c r="DJW17" s="11"/>
      <c r="DJX17" s="11"/>
      <c r="DJY17" s="11"/>
      <c r="DJZ17" s="11"/>
      <c r="DKA17" s="11"/>
      <c r="DKB17" s="11"/>
      <c r="DKC17" s="11"/>
      <c r="DKD17" s="11"/>
      <c r="DKE17" s="11"/>
      <c r="DKF17" s="11"/>
      <c r="DKG17" s="11"/>
      <c r="DKH17" s="11"/>
      <c r="DKI17" s="11"/>
      <c r="DKJ17" s="11"/>
      <c r="DKK17" s="11"/>
      <c r="DKL17" s="11"/>
      <c r="DKM17" s="11"/>
      <c r="DKN17" s="11"/>
      <c r="DKO17" s="11"/>
      <c r="DKP17" s="11"/>
      <c r="DKQ17" s="11"/>
      <c r="DKR17" s="11"/>
      <c r="DKS17" s="11"/>
      <c r="DKT17" s="11"/>
      <c r="DKU17" s="11"/>
      <c r="DKV17" s="11"/>
      <c r="DKW17" s="11"/>
      <c r="DKX17" s="11"/>
      <c r="DKY17" s="11"/>
      <c r="DKZ17" s="11"/>
      <c r="DLA17" s="11"/>
      <c r="DLB17" s="11"/>
      <c r="DLC17" s="11"/>
      <c r="DLD17" s="11"/>
      <c r="DLE17" s="11"/>
      <c r="DLF17" s="11"/>
      <c r="DLG17" s="11"/>
      <c r="DLH17" s="11"/>
      <c r="DLI17" s="11"/>
      <c r="DLJ17" s="11"/>
      <c r="DLK17" s="11"/>
      <c r="DLL17" s="11"/>
      <c r="DLM17" s="11"/>
      <c r="DLN17" s="11"/>
      <c r="DLO17" s="11"/>
      <c r="DLP17" s="11"/>
      <c r="DLQ17" s="11"/>
      <c r="DLR17" s="11"/>
      <c r="DLS17" s="11"/>
      <c r="DLT17" s="11"/>
      <c r="DLU17" s="11"/>
      <c r="DLV17" s="11"/>
      <c r="DLW17" s="11"/>
      <c r="DLX17" s="11"/>
      <c r="DLY17" s="11"/>
      <c r="DLZ17" s="11"/>
      <c r="DMA17" s="11"/>
      <c r="DMB17" s="11"/>
      <c r="DMC17" s="11"/>
      <c r="DMD17" s="11"/>
      <c r="DME17" s="11"/>
      <c r="DMF17" s="11"/>
      <c r="DMG17" s="11"/>
      <c r="DMH17" s="11"/>
      <c r="DMI17" s="11"/>
      <c r="DMJ17" s="11"/>
      <c r="DMK17" s="11"/>
      <c r="DML17" s="11"/>
      <c r="DMM17" s="11"/>
      <c r="DMN17" s="11"/>
      <c r="DMO17" s="11"/>
      <c r="DMP17" s="11"/>
      <c r="DMQ17" s="11"/>
      <c r="DMR17" s="11"/>
      <c r="DMS17" s="11"/>
      <c r="DMT17" s="11"/>
      <c r="DMU17" s="11"/>
      <c r="DMV17" s="11"/>
      <c r="DMW17" s="11"/>
      <c r="DMX17" s="11"/>
      <c r="DMY17" s="11"/>
      <c r="DMZ17" s="11"/>
      <c r="DNA17" s="11"/>
      <c r="DNB17" s="11"/>
      <c r="DNC17" s="11"/>
      <c r="DND17" s="11"/>
      <c r="DNE17" s="11"/>
      <c r="DNF17" s="11"/>
      <c r="DNG17" s="11"/>
      <c r="DNH17" s="11"/>
      <c r="DNI17" s="11"/>
      <c r="DNJ17" s="11"/>
      <c r="DNK17" s="11"/>
      <c r="DNL17" s="11"/>
      <c r="DNM17" s="11"/>
      <c r="DNN17" s="11"/>
      <c r="DNO17" s="11"/>
      <c r="DNP17" s="11"/>
      <c r="DNQ17" s="11"/>
      <c r="DNR17" s="11"/>
      <c r="DNS17" s="11"/>
      <c r="DNT17" s="11"/>
      <c r="DNU17" s="11"/>
      <c r="DNV17" s="11"/>
      <c r="DNW17" s="11"/>
      <c r="DNX17" s="11"/>
      <c r="DNY17" s="11"/>
      <c r="DNZ17" s="11"/>
      <c r="DOA17" s="11"/>
      <c r="DOB17" s="11"/>
      <c r="DOC17" s="11"/>
      <c r="DOD17" s="11"/>
      <c r="DOE17" s="11"/>
      <c r="DOF17" s="11"/>
      <c r="DOG17" s="11"/>
      <c r="DOH17" s="11"/>
      <c r="DOI17" s="11"/>
      <c r="DOJ17" s="11"/>
      <c r="DOK17" s="11"/>
      <c r="DOL17" s="11"/>
      <c r="DOM17" s="11"/>
      <c r="DON17" s="11"/>
      <c r="DOO17" s="11"/>
      <c r="DOP17" s="11"/>
      <c r="DOQ17" s="11"/>
      <c r="DOR17" s="11"/>
      <c r="DOS17" s="11"/>
      <c r="DOT17" s="11"/>
      <c r="DOU17" s="11"/>
      <c r="DOV17" s="11"/>
      <c r="DOW17" s="11"/>
      <c r="DOX17" s="11"/>
      <c r="DOY17" s="11"/>
      <c r="DOZ17" s="11"/>
      <c r="DPA17" s="11"/>
      <c r="DPB17" s="11"/>
      <c r="DPC17" s="11"/>
      <c r="DPD17" s="11"/>
      <c r="DPE17" s="11"/>
      <c r="DPF17" s="11"/>
      <c r="DPG17" s="11"/>
      <c r="DPH17" s="11"/>
      <c r="DPI17" s="11"/>
      <c r="DPJ17" s="11"/>
      <c r="DPK17" s="11"/>
      <c r="DPL17" s="11"/>
      <c r="DPM17" s="11"/>
      <c r="DPN17" s="11"/>
      <c r="DPO17" s="11"/>
      <c r="DPP17" s="11"/>
      <c r="DPQ17" s="11"/>
      <c r="DPR17" s="11"/>
      <c r="DPS17" s="11"/>
      <c r="DPT17" s="11"/>
      <c r="DPU17" s="11"/>
      <c r="DPV17" s="11"/>
      <c r="DPW17" s="11"/>
      <c r="DPX17" s="11"/>
      <c r="DPY17" s="11"/>
      <c r="DPZ17" s="11"/>
      <c r="DQA17" s="11"/>
      <c r="DQB17" s="11"/>
      <c r="DQC17" s="11"/>
      <c r="DQD17" s="11"/>
      <c r="DQE17" s="11"/>
      <c r="DQF17" s="11"/>
      <c r="DQG17" s="11"/>
      <c r="DQH17" s="11"/>
      <c r="DQI17" s="11"/>
      <c r="DQJ17" s="11"/>
      <c r="DQK17" s="11"/>
      <c r="DQL17" s="11"/>
      <c r="DQM17" s="11"/>
      <c r="DQN17" s="11"/>
      <c r="DQO17" s="11"/>
      <c r="DQP17" s="11"/>
      <c r="DQQ17" s="11"/>
      <c r="DQR17" s="11"/>
      <c r="DQS17" s="11"/>
      <c r="DQT17" s="11"/>
      <c r="DQU17" s="11"/>
      <c r="DQV17" s="11"/>
      <c r="DQW17" s="11"/>
      <c r="DQX17" s="11"/>
      <c r="DQY17" s="11"/>
      <c r="DQZ17" s="11"/>
      <c r="DRA17" s="11"/>
      <c r="DRB17" s="11"/>
      <c r="DRC17" s="11"/>
      <c r="DRD17" s="11"/>
      <c r="DRE17" s="11"/>
      <c r="DRF17" s="11"/>
      <c r="DRG17" s="11"/>
      <c r="DRH17" s="11"/>
      <c r="DRI17" s="11"/>
      <c r="DRJ17" s="11"/>
      <c r="DRK17" s="11"/>
      <c r="DRL17" s="11"/>
      <c r="DRM17" s="11"/>
      <c r="DRN17" s="11"/>
      <c r="DRO17" s="11"/>
      <c r="DRP17" s="11"/>
      <c r="DRQ17" s="11"/>
      <c r="DRR17" s="11"/>
      <c r="DRS17" s="11"/>
      <c r="DRT17" s="11"/>
      <c r="DRU17" s="11"/>
      <c r="DRV17" s="11"/>
      <c r="DRW17" s="11"/>
      <c r="DRX17" s="11"/>
      <c r="DRY17" s="11"/>
      <c r="DRZ17" s="11"/>
      <c r="DSA17" s="11"/>
      <c r="DSB17" s="11"/>
      <c r="DSC17" s="11"/>
      <c r="DSD17" s="11"/>
      <c r="DSE17" s="11"/>
      <c r="DSF17" s="11"/>
      <c r="DSG17" s="11"/>
      <c r="DSH17" s="11"/>
      <c r="DSI17" s="11"/>
      <c r="DSJ17" s="11"/>
      <c r="DSK17" s="11"/>
      <c r="DSL17" s="11"/>
      <c r="DSM17" s="11"/>
      <c r="DSN17" s="11"/>
      <c r="DSO17" s="11"/>
      <c r="DSP17" s="11"/>
      <c r="DSQ17" s="11"/>
      <c r="DSR17" s="11"/>
      <c r="DSS17" s="11"/>
      <c r="DST17" s="11"/>
      <c r="DSU17" s="11"/>
      <c r="DSV17" s="11"/>
      <c r="DSW17" s="11"/>
      <c r="DSX17" s="11"/>
      <c r="DSY17" s="11"/>
      <c r="DSZ17" s="11"/>
      <c r="DTA17" s="11"/>
      <c r="DTB17" s="11"/>
      <c r="DTC17" s="11"/>
      <c r="DTD17" s="11"/>
      <c r="DTE17" s="11"/>
      <c r="DTF17" s="11"/>
      <c r="DTG17" s="11"/>
      <c r="DTH17" s="11"/>
      <c r="DTI17" s="11"/>
      <c r="DTJ17" s="11"/>
      <c r="DTK17" s="11"/>
      <c r="DTL17" s="11"/>
      <c r="DTM17" s="11"/>
      <c r="DTN17" s="11"/>
      <c r="DTO17" s="11"/>
      <c r="DTP17" s="11"/>
      <c r="DTQ17" s="11"/>
      <c r="DTR17" s="11"/>
      <c r="DTS17" s="11"/>
      <c r="DTT17" s="11"/>
      <c r="DTU17" s="11"/>
      <c r="DTV17" s="11"/>
      <c r="DTW17" s="11"/>
      <c r="DTX17" s="11"/>
      <c r="DTY17" s="11"/>
      <c r="DTZ17" s="11"/>
      <c r="DUA17" s="11"/>
      <c r="DUB17" s="11"/>
      <c r="DUC17" s="11"/>
      <c r="DUD17" s="11"/>
      <c r="DUE17" s="11"/>
      <c r="DUF17" s="11"/>
      <c r="DUG17" s="11"/>
      <c r="DUH17" s="11"/>
      <c r="DUI17" s="11"/>
      <c r="DUJ17" s="11"/>
      <c r="DUK17" s="11"/>
      <c r="DUL17" s="11"/>
      <c r="DUM17" s="11"/>
      <c r="DUN17" s="11"/>
      <c r="DUO17" s="11"/>
      <c r="DUP17" s="11"/>
      <c r="DUQ17" s="11"/>
      <c r="DUR17" s="11"/>
      <c r="DUS17" s="11"/>
      <c r="DUT17" s="11"/>
      <c r="DUU17" s="11"/>
      <c r="DUV17" s="11"/>
      <c r="DUW17" s="11"/>
      <c r="DUX17" s="11"/>
      <c r="DUY17" s="11"/>
      <c r="DUZ17" s="11"/>
      <c r="DVA17" s="11"/>
      <c r="DVB17" s="11"/>
      <c r="DVC17" s="11"/>
      <c r="DVD17" s="11"/>
      <c r="DVE17" s="11"/>
      <c r="DVF17" s="11"/>
      <c r="DVG17" s="11"/>
      <c r="DVH17" s="11"/>
      <c r="DVI17" s="11"/>
      <c r="DVJ17" s="11"/>
      <c r="DVK17" s="11"/>
      <c r="DVL17" s="11"/>
      <c r="DVM17" s="11"/>
      <c r="DVN17" s="11"/>
      <c r="DVO17" s="11"/>
      <c r="DVP17" s="11"/>
      <c r="DVQ17" s="11"/>
      <c r="DVR17" s="11"/>
      <c r="DVS17" s="11"/>
      <c r="DVT17" s="11"/>
      <c r="DVU17" s="11"/>
      <c r="DVV17" s="11"/>
      <c r="DVW17" s="11"/>
      <c r="DVX17" s="11"/>
      <c r="DVY17" s="11"/>
      <c r="DVZ17" s="11"/>
      <c r="DWA17" s="11"/>
      <c r="DWB17" s="11"/>
      <c r="DWC17" s="11"/>
      <c r="DWD17" s="11"/>
      <c r="DWE17" s="11"/>
      <c r="DWF17" s="11"/>
      <c r="DWG17" s="11"/>
      <c r="DWH17" s="11"/>
      <c r="DWI17" s="11"/>
      <c r="DWJ17" s="11"/>
      <c r="DWK17" s="11"/>
      <c r="DWL17" s="11"/>
      <c r="DWM17" s="11"/>
      <c r="DWN17" s="11"/>
      <c r="DWO17" s="11"/>
      <c r="DWP17" s="11"/>
      <c r="DWQ17" s="11"/>
      <c r="DWR17" s="11"/>
      <c r="DWS17" s="11"/>
      <c r="DWT17" s="11"/>
      <c r="DWU17" s="11"/>
      <c r="DWV17" s="11"/>
      <c r="DWW17" s="11"/>
      <c r="DWX17" s="11"/>
      <c r="DWY17" s="11"/>
      <c r="DWZ17" s="11"/>
      <c r="DXA17" s="11"/>
      <c r="DXB17" s="11"/>
      <c r="DXC17" s="11"/>
      <c r="DXD17" s="11"/>
      <c r="DXE17" s="11"/>
      <c r="DXF17" s="11"/>
      <c r="DXG17" s="11"/>
      <c r="DXH17" s="11"/>
      <c r="DXI17" s="11"/>
      <c r="DXJ17" s="11"/>
      <c r="DXK17" s="11"/>
      <c r="DXL17" s="11"/>
      <c r="DXM17" s="11"/>
      <c r="DXN17" s="11"/>
      <c r="DXO17" s="11"/>
      <c r="DXP17" s="11"/>
      <c r="DXQ17" s="11"/>
      <c r="DXR17" s="11"/>
      <c r="DXS17" s="11"/>
      <c r="DXT17" s="11"/>
      <c r="DXU17" s="11"/>
      <c r="DXV17" s="11"/>
      <c r="DXW17" s="11"/>
      <c r="DXX17" s="11"/>
      <c r="DXY17" s="11"/>
      <c r="DXZ17" s="11"/>
      <c r="DYA17" s="11"/>
      <c r="DYB17" s="11"/>
      <c r="DYC17" s="11"/>
      <c r="DYD17" s="11"/>
      <c r="DYE17" s="11"/>
      <c r="DYF17" s="11"/>
      <c r="DYG17" s="11"/>
      <c r="DYH17" s="11"/>
      <c r="DYI17" s="11"/>
      <c r="DYJ17" s="11"/>
      <c r="DYK17" s="11"/>
      <c r="DYL17" s="11"/>
      <c r="DYM17" s="11"/>
      <c r="DYN17" s="11"/>
      <c r="DYO17" s="11"/>
      <c r="DYP17" s="11"/>
      <c r="DYQ17" s="11"/>
      <c r="DYR17" s="11"/>
      <c r="DYS17" s="11"/>
      <c r="DYT17" s="11"/>
      <c r="DYU17" s="11"/>
      <c r="DYV17" s="11"/>
      <c r="DYW17" s="11"/>
      <c r="DYX17" s="11"/>
      <c r="DYY17" s="11"/>
      <c r="DYZ17" s="11"/>
      <c r="DZA17" s="11"/>
      <c r="DZB17" s="11"/>
      <c r="DZC17" s="11"/>
      <c r="DZD17" s="11"/>
      <c r="DZE17" s="11"/>
      <c r="DZF17" s="11"/>
      <c r="DZG17" s="11"/>
      <c r="DZH17" s="11"/>
      <c r="DZI17" s="11"/>
      <c r="DZJ17" s="11"/>
      <c r="DZK17" s="11"/>
      <c r="DZL17" s="11"/>
      <c r="DZM17" s="11"/>
      <c r="DZN17" s="11"/>
      <c r="DZO17" s="11"/>
      <c r="DZP17" s="11"/>
      <c r="DZQ17" s="11"/>
      <c r="DZR17" s="11"/>
      <c r="DZS17" s="11"/>
      <c r="DZT17" s="11"/>
      <c r="DZU17" s="11"/>
      <c r="DZV17" s="11"/>
      <c r="DZW17" s="11"/>
      <c r="DZX17" s="11"/>
      <c r="DZY17" s="11"/>
      <c r="DZZ17" s="11"/>
      <c r="EAA17" s="11"/>
      <c r="EAB17" s="11"/>
      <c r="EAC17" s="11"/>
      <c r="EAD17" s="11"/>
      <c r="EAE17" s="11"/>
      <c r="EAF17" s="11"/>
      <c r="EAG17" s="11"/>
      <c r="EAH17" s="11"/>
      <c r="EAI17" s="11"/>
      <c r="EAJ17" s="11"/>
      <c r="EAK17" s="11"/>
      <c r="EAL17" s="11"/>
      <c r="EAM17" s="11"/>
      <c r="EAN17" s="11"/>
      <c r="EAO17" s="11"/>
      <c r="EAP17" s="11"/>
      <c r="EAQ17" s="11"/>
      <c r="EAR17" s="11"/>
      <c r="EAS17" s="11"/>
      <c r="EAT17" s="11"/>
      <c r="EAU17" s="11"/>
      <c r="EAV17" s="11"/>
      <c r="EAW17" s="11"/>
      <c r="EAX17" s="11"/>
      <c r="EAY17" s="11"/>
      <c r="EAZ17" s="11"/>
      <c r="EBA17" s="11"/>
      <c r="EBB17" s="11"/>
      <c r="EBC17" s="11"/>
      <c r="EBD17" s="11"/>
      <c r="EBE17" s="11"/>
      <c r="EBF17" s="11"/>
      <c r="EBG17" s="11"/>
      <c r="EBH17" s="11"/>
      <c r="EBI17" s="11"/>
      <c r="EBJ17" s="11"/>
      <c r="EBK17" s="11"/>
      <c r="EBL17" s="11"/>
      <c r="EBM17" s="11"/>
      <c r="EBN17" s="11"/>
      <c r="EBO17" s="11"/>
      <c r="EBP17" s="11"/>
      <c r="EBQ17" s="11"/>
      <c r="EBR17" s="11"/>
      <c r="EBS17" s="11"/>
      <c r="EBT17" s="11"/>
      <c r="EBU17" s="11"/>
      <c r="EBV17" s="11"/>
      <c r="EBW17" s="11"/>
      <c r="EBX17" s="11"/>
      <c r="EBY17" s="11"/>
      <c r="EBZ17" s="11"/>
      <c r="ECA17" s="11"/>
      <c r="ECB17" s="11"/>
      <c r="ECC17" s="11"/>
      <c r="ECD17" s="11"/>
      <c r="ECE17" s="11"/>
      <c r="ECF17" s="11"/>
      <c r="ECG17" s="11"/>
      <c r="ECH17" s="11"/>
      <c r="ECI17" s="11"/>
      <c r="ECJ17" s="11"/>
      <c r="ECK17" s="11"/>
      <c r="ECL17" s="11"/>
      <c r="ECM17" s="11"/>
      <c r="ECN17" s="11"/>
      <c r="ECO17" s="11"/>
      <c r="ECP17" s="11"/>
      <c r="ECQ17" s="11"/>
      <c r="ECR17" s="11"/>
      <c r="ECS17" s="11"/>
      <c r="ECT17" s="11"/>
      <c r="ECU17" s="11"/>
      <c r="ECV17" s="11"/>
      <c r="ECW17" s="11"/>
      <c r="ECX17" s="11"/>
      <c r="ECY17" s="11"/>
      <c r="ECZ17" s="11"/>
      <c r="EDA17" s="11"/>
      <c r="EDB17" s="11"/>
      <c r="EDC17" s="11"/>
      <c r="EDD17" s="11"/>
      <c r="EDE17" s="11"/>
      <c r="EDF17" s="11"/>
      <c r="EDG17" s="11"/>
      <c r="EDH17" s="11"/>
      <c r="EDI17" s="11"/>
      <c r="EDJ17" s="11"/>
      <c r="EDK17" s="11"/>
      <c r="EDL17" s="11"/>
      <c r="EDM17" s="11"/>
      <c r="EDN17" s="11"/>
      <c r="EDO17" s="11"/>
      <c r="EDP17" s="11"/>
      <c r="EDQ17" s="11"/>
      <c r="EDR17" s="11"/>
      <c r="EDS17" s="11"/>
      <c r="EDT17" s="11"/>
      <c r="EDU17" s="11"/>
      <c r="EDV17" s="11"/>
      <c r="EDW17" s="11"/>
      <c r="EDX17" s="11"/>
      <c r="EDY17" s="11"/>
      <c r="EDZ17" s="11"/>
      <c r="EEA17" s="11"/>
      <c r="EEB17" s="11"/>
      <c r="EEC17" s="11"/>
      <c r="EED17" s="11"/>
      <c r="EEE17" s="11"/>
      <c r="EEF17" s="11"/>
      <c r="EEG17" s="11"/>
      <c r="EEH17" s="11"/>
      <c r="EEI17" s="11"/>
      <c r="EEJ17" s="11"/>
      <c r="EEK17" s="11"/>
      <c r="EEL17" s="11"/>
      <c r="EEM17" s="11"/>
      <c r="EEN17" s="11"/>
      <c r="EEO17" s="11"/>
      <c r="EEP17" s="11"/>
      <c r="EEQ17" s="11"/>
      <c r="EER17" s="11"/>
      <c r="EES17" s="11"/>
      <c r="EET17" s="11"/>
      <c r="EEU17" s="11"/>
      <c r="EEV17" s="11"/>
      <c r="EEW17" s="11"/>
      <c r="EEX17" s="11"/>
      <c r="EEY17" s="11"/>
      <c r="EEZ17" s="11"/>
      <c r="EFA17" s="11"/>
      <c r="EFB17" s="11"/>
      <c r="EFC17" s="11"/>
      <c r="EFD17" s="11"/>
      <c r="EFE17" s="11"/>
      <c r="EFF17" s="11"/>
      <c r="EFG17" s="11"/>
      <c r="EFH17" s="11"/>
      <c r="EFI17" s="11"/>
      <c r="EFJ17" s="11"/>
      <c r="EFK17" s="11"/>
      <c r="EFL17" s="11"/>
      <c r="EFM17" s="11"/>
      <c r="EFN17" s="11"/>
      <c r="EFO17" s="11"/>
      <c r="EFP17" s="11"/>
      <c r="EFQ17" s="11"/>
      <c r="EFR17" s="11"/>
      <c r="EFS17" s="11"/>
      <c r="EFT17" s="11"/>
      <c r="EFU17" s="11"/>
      <c r="EFV17" s="11"/>
      <c r="EFW17" s="11"/>
      <c r="EFX17" s="11"/>
      <c r="EFY17" s="11"/>
      <c r="EFZ17" s="11"/>
      <c r="EGA17" s="11"/>
      <c r="EGB17" s="11"/>
      <c r="EGC17" s="11"/>
      <c r="EGD17" s="11"/>
      <c r="EGE17" s="11"/>
      <c r="EGF17" s="11"/>
      <c r="EGG17" s="11"/>
      <c r="EGH17" s="11"/>
      <c r="EGI17" s="11"/>
      <c r="EGJ17" s="11"/>
      <c r="EGK17" s="11"/>
      <c r="EGL17" s="11"/>
      <c r="EGM17" s="11"/>
      <c r="EGN17" s="11"/>
      <c r="EGO17" s="11"/>
      <c r="EGP17" s="11"/>
      <c r="EGQ17" s="11"/>
      <c r="EGR17" s="11"/>
      <c r="EGS17" s="11"/>
      <c r="EGT17" s="11"/>
      <c r="EGU17" s="11"/>
      <c r="EGV17" s="11"/>
      <c r="EGW17" s="11"/>
      <c r="EGX17" s="11"/>
      <c r="EGY17" s="11"/>
      <c r="EGZ17" s="11"/>
      <c r="EHA17" s="11"/>
      <c r="EHB17" s="11"/>
      <c r="EHC17" s="11"/>
      <c r="EHD17" s="11"/>
      <c r="EHE17" s="11"/>
      <c r="EHF17" s="11"/>
      <c r="EHG17" s="11"/>
      <c r="EHH17" s="11"/>
      <c r="EHI17" s="11"/>
      <c r="EHJ17" s="11"/>
      <c r="EHK17" s="11"/>
      <c r="EHL17" s="11"/>
      <c r="EHM17" s="11"/>
      <c r="EHN17" s="11"/>
      <c r="EHO17" s="11"/>
      <c r="EHP17" s="11"/>
      <c r="EHQ17" s="11"/>
      <c r="EHR17" s="11"/>
      <c r="EHS17" s="11"/>
      <c r="EHT17" s="11"/>
      <c r="EHU17" s="11"/>
      <c r="EHV17" s="11"/>
      <c r="EHW17" s="11"/>
      <c r="EHX17" s="11"/>
      <c r="EHY17" s="11"/>
      <c r="EHZ17" s="11"/>
      <c r="EIA17" s="11"/>
      <c r="EIB17" s="11"/>
      <c r="EIC17" s="11"/>
      <c r="EID17" s="11"/>
      <c r="EIE17" s="11"/>
      <c r="EIF17" s="11"/>
      <c r="EIG17" s="11"/>
      <c r="EIH17" s="11"/>
      <c r="EII17" s="11"/>
      <c r="EIJ17" s="11"/>
      <c r="EIK17" s="11"/>
      <c r="EIL17" s="11"/>
      <c r="EIM17" s="11"/>
      <c r="EIN17" s="11"/>
      <c r="EIO17" s="11"/>
      <c r="EIP17" s="11"/>
      <c r="EIQ17" s="11"/>
      <c r="EIR17" s="11"/>
      <c r="EIS17" s="11"/>
      <c r="EIT17" s="11"/>
      <c r="EIU17" s="11"/>
      <c r="EIV17" s="11"/>
      <c r="EIW17" s="11"/>
      <c r="EIX17" s="11"/>
      <c r="EIY17" s="11"/>
      <c r="EIZ17" s="11"/>
      <c r="EJA17" s="11"/>
      <c r="EJB17" s="11"/>
      <c r="EJC17" s="11"/>
      <c r="EJD17" s="11"/>
      <c r="EJE17" s="11"/>
      <c r="EJF17" s="11"/>
      <c r="EJG17" s="11"/>
      <c r="EJH17" s="11"/>
      <c r="EJI17" s="11"/>
      <c r="EJJ17" s="11"/>
      <c r="EJK17" s="11"/>
      <c r="EJL17" s="11"/>
      <c r="EJM17" s="11"/>
      <c r="EJN17" s="11"/>
      <c r="EJO17" s="11"/>
      <c r="EJP17" s="11"/>
      <c r="EJQ17" s="11"/>
      <c r="EJR17" s="11"/>
      <c r="EJS17" s="11"/>
      <c r="EJT17" s="11"/>
      <c r="EJU17" s="11"/>
      <c r="EJV17" s="11"/>
      <c r="EJW17" s="11"/>
      <c r="EJX17" s="11"/>
      <c r="EJY17" s="11"/>
      <c r="EJZ17" s="11"/>
      <c r="EKA17" s="11"/>
      <c r="EKB17" s="11"/>
      <c r="EKC17" s="11"/>
      <c r="EKD17" s="11"/>
      <c r="EKE17" s="11"/>
      <c r="EKF17" s="11"/>
      <c r="EKG17" s="11"/>
      <c r="EKH17" s="11"/>
      <c r="EKI17" s="11"/>
      <c r="EKJ17" s="11"/>
      <c r="EKK17" s="11"/>
      <c r="EKL17" s="11"/>
      <c r="EKM17" s="11"/>
      <c r="EKN17" s="11"/>
      <c r="EKO17" s="11"/>
      <c r="EKP17" s="11"/>
      <c r="EKQ17" s="11"/>
      <c r="EKR17" s="11"/>
      <c r="EKS17" s="11"/>
      <c r="EKT17" s="11"/>
      <c r="EKU17" s="11"/>
      <c r="EKV17" s="11"/>
      <c r="EKW17" s="11"/>
      <c r="EKX17" s="11"/>
      <c r="EKY17" s="11"/>
      <c r="EKZ17" s="11"/>
      <c r="ELA17" s="11"/>
      <c r="ELB17" s="11"/>
      <c r="ELC17" s="11"/>
      <c r="ELD17" s="11"/>
      <c r="ELE17" s="11"/>
      <c r="ELF17" s="11"/>
      <c r="ELG17" s="11"/>
      <c r="ELH17" s="11"/>
      <c r="ELI17" s="11"/>
      <c r="ELJ17" s="11"/>
      <c r="ELK17" s="11"/>
      <c r="ELL17" s="11"/>
      <c r="ELM17" s="11"/>
      <c r="ELN17" s="11"/>
      <c r="ELO17" s="11"/>
      <c r="ELP17" s="11"/>
      <c r="ELQ17" s="11"/>
      <c r="ELR17" s="11"/>
      <c r="ELS17" s="11"/>
      <c r="ELT17" s="11"/>
      <c r="ELU17" s="11"/>
    </row>
    <row r="18" spans="1:3713" s="34" customFormat="1">
      <c r="A18" s="11"/>
      <c r="B18" s="140" t="s">
        <v>190</v>
      </c>
      <c r="C18" s="161">
        <v>71900</v>
      </c>
      <c r="D18" s="161">
        <v>0</v>
      </c>
      <c r="E18" s="161">
        <v>10</v>
      </c>
      <c r="F18" s="161">
        <v>0.6</v>
      </c>
      <c r="G18" s="161" t="s">
        <v>189</v>
      </c>
      <c r="H18" s="161" t="s">
        <v>189</v>
      </c>
      <c r="I18" s="161" t="s">
        <v>189</v>
      </c>
      <c r="J18" s="161" t="s">
        <v>189</v>
      </c>
      <c r="K18" s="11"/>
      <c r="L18" s="11"/>
      <c r="M18" s="11"/>
      <c r="N18" s="11"/>
      <c r="O18" s="11"/>
      <c r="P18" s="11"/>
      <c r="Q18" s="11"/>
      <c r="R18" s="11"/>
      <c r="S18" s="417"/>
      <c r="T18" s="35"/>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1"/>
      <c r="HG18" s="11"/>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1"/>
      <c r="IL18" s="11"/>
      <c r="IM18" s="11"/>
      <c r="IN18" s="11"/>
      <c r="IO18" s="11"/>
      <c r="IP18" s="11"/>
      <c r="IQ18" s="11"/>
      <c r="IR18" s="11"/>
      <c r="IS18" s="11"/>
      <c r="IT18" s="11"/>
      <c r="IU18" s="11"/>
      <c r="IV18" s="11"/>
      <c r="IW18" s="11"/>
      <c r="IX18" s="11"/>
      <c r="IY18" s="11"/>
      <c r="IZ18" s="11"/>
      <c r="JA18" s="11"/>
      <c r="JB18" s="11"/>
      <c r="JC18" s="11"/>
      <c r="JD18" s="11"/>
      <c r="JE18" s="11"/>
      <c r="JF18" s="11"/>
      <c r="JG18" s="11"/>
      <c r="JH18" s="11"/>
      <c r="JI18" s="11"/>
      <c r="JJ18" s="11"/>
      <c r="JK18" s="11"/>
      <c r="JL18" s="11"/>
      <c r="JM18" s="11"/>
      <c r="JN18" s="11"/>
      <c r="JO18" s="11"/>
      <c r="JP18" s="11"/>
      <c r="JQ18" s="11"/>
      <c r="JR18" s="11"/>
      <c r="JS18" s="11"/>
      <c r="JT18" s="11"/>
      <c r="JU18" s="11"/>
      <c r="JV18" s="11"/>
      <c r="JW18" s="11"/>
      <c r="JX18" s="11"/>
      <c r="JY18" s="11"/>
      <c r="JZ18" s="11"/>
      <c r="KA18" s="11"/>
      <c r="KB18" s="11"/>
      <c r="KC18" s="11"/>
      <c r="KD18" s="11"/>
      <c r="KE18" s="11"/>
      <c r="KF18" s="11"/>
      <c r="KG18" s="11"/>
      <c r="KH18" s="11"/>
      <c r="KI18" s="11"/>
      <c r="KJ18" s="11"/>
      <c r="KK18" s="11"/>
      <c r="KL18" s="11"/>
      <c r="KM18" s="11"/>
      <c r="KN18" s="11"/>
      <c r="KO18" s="11"/>
      <c r="KP18" s="11"/>
      <c r="KQ18" s="11"/>
      <c r="KR18" s="11"/>
      <c r="KS18" s="11"/>
      <c r="KT18" s="11"/>
      <c r="KU18" s="11"/>
      <c r="KV18" s="11"/>
      <c r="KW18" s="11"/>
      <c r="KX18" s="11"/>
      <c r="KY18" s="11"/>
      <c r="KZ18" s="11"/>
      <c r="LA18" s="11"/>
      <c r="LB18" s="11"/>
      <c r="LC18" s="11"/>
      <c r="LD18" s="11"/>
      <c r="LE18" s="11"/>
      <c r="LF18" s="11"/>
      <c r="LG18" s="11"/>
      <c r="LH18" s="11"/>
      <c r="LI18" s="11"/>
      <c r="LJ18" s="11"/>
      <c r="LK18" s="11"/>
      <c r="LL18" s="11"/>
      <c r="LM18" s="11"/>
      <c r="LN18" s="11"/>
      <c r="LO18" s="11"/>
      <c r="LP18" s="11"/>
      <c r="LQ18" s="11"/>
      <c r="LR18" s="11"/>
      <c r="LS18" s="11"/>
      <c r="LT18" s="11"/>
      <c r="LU18" s="11"/>
      <c r="LV18" s="11"/>
      <c r="LW18" s="11"/>
      <c r="LX18" s="11"/>
      <c r="LY18" s="11"/>
      <c r="LZ18" s="11"/>
      <c r="MA18" s="11"/>
      <c r="MB18" s="11"/>
      <c r="MC18" s="11"/>
      <c r="MD18" s="11"/>
      <c r="ME18" s="11"/>
      <c r="MF18" s="11"/>
      <c r="MG18" s="11"/>
      <c r="MH18" s="11"/>
      <c r="MI18" s="11"/>
      <c r="MJ18" s="11"/>
      <c r="MK18" s="11"/>
      <c r="ML18" s="11"/>
      <c r="MM18" s="11"/>
      <c r="MN18" s="11"/>
      <c r="MO18" s="11"/>
      <c r="MP18" s="11"/>
      <c r="MQ18" s="11"/>
      <c r="MR18" s="11"/>
      <c r="MS18" s="11"/>
      <c r="MT18" s="11"/>
      <c r="MU18" s="11"/>
      <c r="MV18" s="11"/>
      <c r="MW18" s="11"/>
      <c r="MX18" s="11"/>
      <c r="MY18" s="11"/>
      <c r="MZ18" s="11"/>
      <c r="NA18" s="11"/>
      <c r="NB18" s="11"/>
      <c r="NC18" s="11"/>
      <c r="ND18" s="11"/>
      <c r="NE18" s="11"/>
      <c r="NF18" s="11"/>
      <c r="NG18" s="11"/>
      <c r="NH18" s="11"/>
      <c r="NI18" s="11"/>
      <c r="NJ18" s="11"/>
      <c r="NK18" s="11"/>
      <c r="NL18" s="11"/>
      <c r="NM18" s="11"/>
      <c r="NN18" s="11"/>
      <c r="NO18" s="11"/>
      <c r="NP18" s="11"/>
      <c r="NQ18" s="11"/>
      <c r="NR18" s="11"/>
      <c r="NS18" s="11"/>
      <c r="NT18" s="11"/>
      <c r="NU18" s="11"/>
      <c r="NV18" s="11"/>
      <c r="NW18" s="11"/>
      <c r="NX18" s="11"/>
      <c r="NY18" s="11"/>
      <c r="NZ18" s="11"/>
      <c r="OA18" s="11"/>
      <c r="OB18" s="11"/>
      <c r="OC18" s="11"/>
      <c r="OD18" s="11"/>
      <c r="OE18" s="11"/>
      <c r="OF18" s="11"/>
      <c r="OG18" s="11"/>
      <c r="OH18" s="11"/>
      <c r="OI18" s="11"/>
      <c r="OJ18" s="11"/>
      <c r="OK18" s="11"/>
      <c r="OL18" s="11"/>
      <c r="OM18" s="11"/>
      <c r="ON18" s="11"/>
      <c r="OO18" s="11"/>
      <c r="OP18" s="11"/>
      <c r="OQ18" s="11"/>
      <c r="OR18" s="11"/>
      <c r="OS18" s="11"/>
      <c r="OT18" s="11"/>
      <c r="OU18" s="11"/>
      <c r="OV18" s="11"/>
      <c r="OW18" s="11"/>
      <c r="OX18" s="11"/>
      <c r="OY18" s="11"/>
      <c r="OZ18" s="11"/>
      <c r="PA18" s="11"/>
      <c r="PB18" s="11"/>
      <c r="PC18" s="11"/>
      <c r="PD18" s="11"/>
      <c r="PE18" s="11"/>
      <c r="PF18" s="11"/>
      <c r="PG18" s="11"/>
      <c r="PH18" s="11"/>
      <c r="PI18" s="11"/>
      <c r="PJ18" s="11"/>
      <c r="PK18" s="11"/>
      <c r="PL18" s="11"/>
      <c r="PM18" s="11"/>
      <c r="PN18" s="11"/>
      <c r="PO18" s="11"/>
      <c r="PP18" s="11"/>
      <c r="PQ18" s="11"/>
      <c r="PR18" s="11"/>
      <c r="PS18" s="11"/>
      <c r="PT18" s="11"/>
      <c r="PU18" s="11"/>
      <c r="PV18" s="11"/>
      <c r="PW18" s="11"/>
      <c r="PX18" s="11"/>
      <c r="PY18" s="11"/>
      <c r="PZ18" s="11"/>
      <c r="QA18" s="11"/>
      <c r="QB18" s="11"/>
      <c r="QC18" s="11"/>
      <c r="QD18" s="11"/>
      <c r="QE18" s="11"/>
      <c r="QF18" s="11"/>
      <c r="QG18" s="11"/>
      <c r="QH18" s="11"/>
      <c r="QI18" s="11"/>
      <c r="QJ18" s="11"/>
      <c r="QK18" s="11"/>
      <c r="QL18" s="11"/>
      <c r="QM18" s="11"/>
      <c r="QN18" s="11"/>
      <c r="QO18" s="11"/>
      <c r="QP18" s="11"/>
      <c r="QQ18" s="11"/>
      <c r="QR18" s="11"/>
      <c r="QS18" s="11"/>
      <c r="QT18" s="11"/>
      <c r="QU18" s="11"/>
      <c r="QV18" s="11"/>
      <c r="QW18" s="11"/>
      <c r="QX18" s="11"/>
      <c r="QY18" s="11"/>
      <c r="QZ18" s="11"/>
      <c r="RA18" s="11"/>
      <c r="RB18" s="11"/>
      <c r="RC18" s="11"/>
      <c r="RD18" s="11"/>
      <c r="RE18" s="11"/>
      <c r="RF18" s="11"/>
      <c r="RG18" s="11"/>
      <c r="RH18" s="11"/>
      <c r="RI18" s="11"/>
      <c r="RJ18" s="11"/>
      <c r="RK18" s="11"/>
      <c r="RL18" s="11"/>
      <c r="RM18" s="11"/>
      <c r="RN18" s="11"/>
      <c r="RO18" s="11"/>
      <c r="RP18" s="11"/>
      <c r="RQ18" s="11"/>
      <c r="RR18" s="11"/>
      <c r="RS18" s="11"/>
      <c r="RT18" s="11"/>
      <c r="RU18" s="11"/>
      <c r="RV18" s="11"/>
      <c r="RW18" s="11"/>
      <c r="RX18" s="11"/>
      <c r="RY18" s="11"/>
      <c r="RZ18" s="11"/>
      <c r="SA18" s="11"/>
      <c r="SB18" s="11"/>
      <c r="SC18" s="11"/>
      <c r="SD18" s="11"/>
      <c r="SE18" s="11"/>
      <c r="SF18" s="11"/>
      <c r="SG18" s="11"/>
      <c r="SH18" s="11"/>
      <c r="SI18" s="11"/>
      <c r="SJ18" s="11"/>
      <c r="SK18" s="11"/>
      <c r="SL18" s="11"/>
      <c r="SM18" s="11"/>
      <c r="SN18" s="11"/>
      <c r="SO18" s="11"/>
      <c r="SP18" s="11"/>
      <c r="SQ18" s="11"/>
      <c r="SR18" s="11"/>
      <c r="SS18" s="11"/>
      <c r="ST18" s="11"/>
      <c r="SU18" s="11"/>
      <c r="SV18" s="11"/>
      <c r="SW18" s="11"/>
      <c r="SX18" s="11"/>
      <c r="SY18" s="11"/>
      <c r="SZ18" s="11"/>
      <c r="TA18" s="11"/>
      <c r="TB18" s="11"/>
      <c r="TC18" s="11"/>
      <c r="TD18" s="11"/>
      <c r="TE18" s="11"/>
      <c r="TF18" s="11"/>
      <c r="TG18" s="11"/>
      <c r="TH18" s="11"/>
      <c r="TI18" s="11"/>
      <c r="TJ18" s="11"/>
      <c r="TK18" s="11"/>
      <c r="TL18" s="11"/>
      <c r="TM18" s="11"/>
      <c r="TN18" s="11"/>
      <c r="TO18" s="11"/>
      <c r="TP18" s="11"/>
      <c r="TQ18" s="11"/>
      <c r="TR18" s="11"/>
      <c r="TS18" s="11"/>
      <c r="TT18" s="11"/>
      <c r="TU18" s="11"/>
      <c r="TV18" s="11"/>
      <c r="TW18" s="11"/>
      <c r="TX18" s="11"/>
      <c r="TY18" s="11"/>
      <c r="TZ18" s="11"/>
      <c r="UA18" s="11"/>
      <c r="UB18" s="11"/>
      <c r="UC18" s="11"/>
      <c r="UD18" s="11"/>
      <c r="UE18" s="11"/>
      <c r="UF18" s="11"/>
      <c r="UG18" s="11"/>
      <c r="UH18" s="11"/>
      <c r="UI18" s="11"/>
      <c r="UJ18" s="11"/>
      <c r="UK18" s="11"/>
      <c r="UL18" s="11"/>
      <c r="UM18" s="11"/>
      <c r="UN18" s="11"/>
      <c r="UO18" s="11"/>
      <c r="UP18" s="11"/>
      <c r="UQ18" s="11"/>
      <c r="UR18" s="11"/>
      <c r="US18" s="11"/>
      <c r="UT18" s="11"/>
      <c r="UU18" s="11"/>
      <c r="UV18" s="11"/>
      <c r="UW18" s="11"/>
      <c r="UX18" s="11"/>
      <c r="UY18" s="11"/>
      <c r="UZ18" s="11"/>
      <c r="VA18" s="11"/>
      <c r="VB18" s="11"/>
      <c r="VC18" s="11"/>
      <c r="VD18" s="11"/>
      <c r="VE18" s="11"/>
      <c r="VF18" s="11"/>
      <c r="VG18" s="11"/>
      <c r="VH18" s="11"/>
      <c r="VI18" s="11"/>
      <c r="VJ18" s="11"/>
      <c r="VK18" s="11"/>
      <c r="VL18" s="11"/>
      <c r="VM18" s="11"/>
      <c r="VN18" s="11"/>
      <c r="VO18" s="11"/>
      <c r="VP18" s="11"/>
      <c r="VQ18" s="11"/>
      <c r="VR18" s="11"/>
      <c r="VS18" s="11"/>
      <c r="VT18" s="11"/>
      <c r="VU18" s="11"/>
      <c r="VV18" s="11"/>
      <c r="VW18" s="11"/>
      <c r="VX18" s="11"/>
      <c r="VY18" s="11"/>
      <c r="VZ18" s="11"/>
      <c r="WA18" s="11"/>
      <c r="WB18" s="11"/>
      <c r="WC18" s="11"/>
      <c r="WD18" s="11"/>
      <c r="WE18" s="11"/>
      <c r="WF18" s="11"/>
      <c r="WG18" s="11"/>
      <c r="WH18" s="11"/>
      <c r="WI18" s="11"/>
      <c r="WJ18" s="11"/>
      <c r="WK18" s="11"/>
      <c r="WL18" s="11"/>
      <c r="WM18" s="11"/>
      <c r="WN18" s="11"/>
      <c r="WO18" s="11"/>
      <c r="WP18" s="11"/>
      <c r="WQ18" s="11"/>
      <c r="WR18" s="11"/>
      <c r="WS18" s="11"/>
      <c r="WT18" s="11"/>
      <c r="WU18" s="11"/>
      <c r="WV18" s="11"/>
      <c r="WW18" s="11"/>
      <c r="WX18" s="11"/>
      <c r="WY18" s="11"/>
      <c r="WZ18" s="11"/>
      <c r="XA18" s="11"/>
      <c r="XB18" s="11"/>
      <c r="XC18" s="11"/>
      <c r="XD18" s="11"/>
      <c r="XE18" s="11"/>
      <c r="XF18" s="11"/>
      <c r="XG18" s="11"/>
      <c r="XH18" s="11"/>
      <c r="XI18" s="11"/>
      <c r="XJ18" s="11"/>
      <c r="XK18" s="11"/>
      <c r="XL18" s="11"/>
      <c r="XM18" s="11"/>
      <c r="XN18" s="11"/>
      <c r="XO18" s="11"/>
      <c r="XP18" s="11"/>
      <c r="XQ18" s="11"/>
      <c r="XR18" s="11"/>
      <c r="XS18" s="11"/>
      <c r="XT18" s="11"/>
      <c r="XU18" s="11"/>
      <c r="XV18" s="11"/>
      <c r="XW18" s="11"/>
      <c r="XX18" s="11"/>
      <c r="XY18" s="11"/>
      <c r="XZ18" s="11"/>
      <c r="YA18" s="11"/>
      <c r="YB18" s="11"/>
      <c r="YC18" s="11"/>
      <c r="YD18" s="11"/>
      <c r="YE18" s="11"/>
      <c r="YF18" s="11"/>
      <c r="YG18" s="11"/>
      <c r="YH18" s="11"/>
      <c r="YI18" s="11"/>
      <c r="YJ18" s="11"/>
      <c r="YK18" s="11"/>
      <c r="YL18" s="11"/>
      <c r="YM18" s="11"/>
      <c r="YN18" s="11"/>
      <c r="YO18" s="11"/>
      <c r="YP18" s="11"/>
      <c r="YQ18" s="11"/>
      <c r="YR18" s="11"/>
      <c r="YS18" s="11"/>
      <c r="YT18" s="11"/>
      <c r="YU18" s="11"/>
      <c r="YV18" s="11"/>
      <c r="YW18" s="11"/>
      <c r="YX18" s="11"/>
      <c r="YY18" s="11"/>
      <c r="YZ18" s="11"/>
      <c r="ZA18" s="11"/>
      <c r="ZB18" s="11"/>
      <c r="ZC18" s="11"/>
      <c r="ZD18" s="11"/>
      <c r="ZE18" s="11"/>
      <c r="ZF18" s="11"/>
      <c r="ZG18" s="11"/>
      <c r="ZH18" s="11"/>
      <c r="ZI18" s="11"/>
      <c r="ZJ18" s="11"/>
      <c r="ZK18" s="11"/>
      <c r="ZL18" s="11"/>
      <c r="ZM18" s="11"/>
      <c r="ZN18" s="11"/>
      <c r="ZO18" s="11"/>
      <c r="ZP18" s="11"/>
      <c r="ZQ18" s="11"/>
      <c r="ZR18" s="11"/>
      <c r="ZS18" s="11"/>
      <c r="ZT18" s="11"/>
      <c r="ZU18" s="11"/>
      <c r="ZV18" s="11"/>
      <c r="ZW18" s="11"/>
      <c r="ZX18" s="11"/>
      <c r="ZY18" s="11"/>
      <c r="ZZ18" s="11"/>
      <c r="AAA18" s="11"/>
      <c r="AAB18" s="11"/>
      <c r="AAC18" s="11"/>
      <c r="AAD18" s="11"/>
      <c r="AAE18" s="11"/>
      <c r="AAF18" s="11"/>
      <c r="AAG18" s="11"/>
      <c r="AAH18" s="11"/>
      <c r="AAI18" s="11"/>
      <c r="AAJ18" s="11"/>
      <c r="AAK18" s="11"/>
      <c r="AAL18" s="11"/>
      <c r="AAM18" s="11"/>
      <c r="AAN18" s="11"/>
      <c r="AAO18" s="11"/>
      <c r="AAP18" s="11"/>
      <c r="AAQ18" s="11"/>
      <c r="AAR18" s="11"/>
      <c r="AAS18" s="11"/>
      <c r="AAT18" s="11"/>
      <c r="AAU18" s="11"/>
      <c r="AAV18" s="11"/>
      <c r="AAW18" s="11"/>
      <c r="AAX18" s="11"/>
      <c r="AAY18" s="11"/>
      <c r="AAZ18" s="11"/>
      <c r="ABA18" s="11"/>
      <c r="ABB18" s="11"/>
      <c r="ABC18" s="11"/>
      <c r="ABD18" s="11"/>
      <c r="ABE18" s="11"/>
      <c r="ABF18" s="11"/>
      <c r="ABG18" s="11"/>
      <c r="ABH18" s="11"/>
      <c r="ABI18" s="11"/>
      <c r="ABJ18" s="11"/>
      <c r="ABK18" s="11"/>
      <c r="ABL18" s="11"/>
      <c r="ABM18" s="11"/>
      <c r="ABN18" s="11"/>
      <c r="ABO18" s="11"/>
      <c r="ABP18" s="11"/>
      <c r="ABQ18" s="11"/>
      <c r="ABR18" s="11"/>
      <c r="ABS18" s="11"/>
      <c r="ABT18" s="11"/>
      <c r="ABU18" s="11"/>
      <c r="ABV18" s="11"/>
      <c r="ABW18" s="11"/>
      <c r="ABX18" s="11"/>
      <c r="ABY18" s="11"/>
      <c r="ABZ18" s="11"/>
      <c r="ACA18" s="11"/>
      <c r="ACB18" s="11"/>
      <c r="ACC18" s="11"/>
      <c r="ACD18" s="11"/>
      <c r="ACE18" s="11"/>
      <c r="ACF18" s="11"/>
      <c r="ACG18" s="11"/>
      <c r="ACH18" s="11"/>
      <c r="ACI18" s="11"/>
      <c r="ACJ18" s="11"/>
      <c r="ACK18" s="11"/>
      <c r="ACL18" s="11"/>
      <c r="ACM18" s="11"/>
      <c r="ACN18" s="11"/>
      <c r="ACO18" s="11"/>
      <c r="ACP18" s="11"/>
      <c r="ACQ18" s="11"/>
      <c r="ACR18" s="11"/>
      <c r="ACS18" s="11"/>
      <c r="ACT18" s="11"/>
      <c r="ACU18" s="11"/>
      <c r="ACV18" s="11"/>
      <c r="ACW18" s="11"/>
      <c r="ACX18" s="11"/>
      <c r="ACY18" s="11"/>
      <c r="ACZ18" s="11"/>
      <c r="ADA18" s="11"/>
      <c r="ADB18" s="11"/>
      <c r="ADC18" s="11"/>
      <c r="ADD18" s="11"/>
      <c r="ADE18" s="11"/>
      <c r="ADF18" s="11"/>
      <c r="ADG18" s="11"/>
      <c r="ADH18" s="11"/>
      <c r="ADI18" s="11"/>
      <c r="ADJ18" s="11"/>
      <c r="ADK18" s="11"/>
      <c r="ADL18" s="11"/>
      <c r="ADM18" s="11"/>
      <c r="ADN18" s="11"/>
      <c r="ADO18" s="11"/>
      <c r="ADP18" s="11"/>
      <c r="ADQ18" s="11"/>
      <c r="ADR18" s="11"/>
      <c r="ADS18" s="11"/>
      <c r="ADT18" s="11"/>
      <c r="ADU18" s="11"/>
      <c r="ADV18" s="11"/>
      <c r="ADW18" s="11"/>
      <c r="ADX18" s="11"/>
      <c r="ADY18" s="11"/>
      <c r="ADZ18" s="11"/>
      <c r="AEA18" s="11"/>
      <c r="AEB18" s="11"/>
      <c r="AEC18" s="11"/>
      <c r="AED18" s="11"/>
      <c r="AEE18" s="11"/>
      <c r="AEF18" s="11"/>
      <c r="AEG18" s="11"/>
      <c r="AEH18" s="11"/>
      <c r="AEI18" s="11"/>
      <c r="AEJ18" s="11"/>
      <c r="AEK18" s="11"/>
      <c r="AEL18" s="11"/>
      <c r="AEM18" s="11"/>
      <c r="AEN18" s="11"/>
      <c r="AEO18" s="11"/>
      <c r="AEP18" s="11"/>
      <c r="AEQ18" s="11"/>
      <c r="AER18" s="11"/>
      <c r="AES18" s="11"/>
      <c r="AET18" s="11"/>
      <c r="AEU18" s="11"/>
      <c r="AEV18" s="11"/>
      <c r="AEW18" s="11"/>
      <c r="AEX18" s="11"/>
      <c r="AEY18" s="11"/>
      <c r="AEZ18" s="11"/>
      <c r="AFA18" s="11"/>
      <c r="AFB18" s="11"/>
      <c r="AFC18" s="11"/>
      <c r="AFD18" s="11"/>
      <c r="AFE18" s="11"/>
      <c r="AFF18" s="11"/>
      <c r="AFG18" s="11"/>
      <c r="AFH18" s="11"/>
      <c r="AFI18" s="11"/>
      <c r="AFJ18" s="11"/>
      <c r="AFK18" s="11"/>
      <c r="AFL18" s="11"/>
      <c r="AFM18" s="11"/>
      <c r="AFN18" s="11"/>
      <c r="AFO18" s="11"/>
      <c r="AFP18" s="11"/>
      <c r="AFQ18" s="11"/>
      <c r="AFR18" s="11"/>
      <c r="AFS18" s="11"/>
      <c r="AFT18" s="11"/>
      <c r="AFU18" s="11"/>
      <c r="AFV18" s="11"/>
      <c r="AFW18" s="11"/>
      <c r="AFX18" s="11"/>
      <c r="AFY18" s="11"/>
      <c r="AFZ18" s="11"/>
      <c r="AGA18" s="11"/>
      <c r="AGB18" s="11"/>
      <c r="AGC18" s="11"/>
      <c r="AGD18" s="11"/>
      <c r="AGE18" s="11"/>
      <c r="AGF18" s="11"/>
      <c r="AGG18" s="11"/>
      <c r="AGH18" s="11"/>
      <c r="AGI18" s="11"/>
      <c r="AGJ18" s="11"/>
      <c r="AGK18" s="11"/>
      <c r="AGL18" s="11"/>
      <c r="AGM18" s="11"/>
      <c r="AGN18" s="11"/>
      <c r="AGO18" s="11"/>
      <c r="AGP18" s="11"/>
      <c r="AGQ18" s="11"/>
      <c r="AGR18" s="11"/>
      <c r="AGS18" s="11"/>
      <c r="AGT18" s="11"/>
      <c r="AGU18" s="11"/>
      <c r="AGV18" s="11"/>
      <c r="AGW18" s="11"/>
      <c r="AGX18" s="11"/>
      <c r="AGY18" s="11"/>
      <c r="AGZ18" s="11"/>
      <c r="AHA18" s="11"/>
      <c r="AHB18" s="11"/>
      <c r="AHC18" s="11"/>
      <c r="AHD18" s="11"/>
      <c r="AHE18" s="11"/>
      <c r="AHF18" s="11"/>
      <c r="AHG18" s="11"/>
      <c r="AHH18" s="11"/>
      <c r="AHI18" s="11"/>
      <c r="AHJ18" s="11"/>
      <c r="AHK18" s="11"/>
      <c r="AHL18" s="11"/>
      <c r="AHM18" s="11"/>
      <c r="AHN18" s="11"/>
      <c r="AHO18" s="11"/>
      <c r="AHP18" s="11"/>
      <c r="AHQ18" s="11"/>
      <c r="AHR18" s="11"/>
      <c r="AHS18" s="11"/>
      <c r="AHT18" s="11"/>
      <c r="AHU18" s="11"/>
      <c r="AHV18" s="11"/>
      <c r="AHW18" s="11"/>
      <c r="AHX18" s="11"/>
      <c r="AHY18" s="11"/>
      <c r="AHZ18" s="11"/>
      <c r="AIA18" s="11"/>
      <c r="AIB18" s="11"/>
      <c r="AIC18" s="11"/>
      <c r="AID18" s="11"/>
      <c r="AIE18" s="11"/>
      <c r="AIF18" s="11"/>
      <c r="AIG18" s="11"/>
      <c r="AIH18" s="11"/>
      <c r="AII18" s="11"/>
      <c r="AIJ18" s="11"/>
      <c r="AIK18" s="11"/>
      <c r="AIL18" s="11"/>
      <c r="AIM18" s="11"/>
      <c r="AIN18" s="11"/>
      <c r="AIO18" s="11"/>
      <c r="AIP18" s="11"/>
      <c r="AIQ18" s="11"/>
      <c r="AIR18" s="11"/>
      <c r="AIS18" s="11"/>
      <c r="AIT18" s="11"/>
      <c r="AIU18" s="11"/>
      <c r="AIV18" s="11"/>
      <c r="AIW18" s="11"/>
      <c r="AIX18" s="11"/>
      <c r="AIY18" s="11"/>
      <c r="AIZ18" s="11"/>
      <c r="AJA18" s="11"/>
      <c r="AJB18" s="11"/>
      <c r="AJC18" s="11"/>
      <c r="AJD18" s="11"/>
      <c r="AJE18" s="11"/>
      <c r="AJF18" s="11"/>
      <c r="AJG18" s="11"/>
      <c r="AJH18" s="11"/>
      <c r="AJI18" s="11"/>
      <c r="AJJ18" s="11"/>
      <c r="AJK18" s="11"/>
      <c r="AJL18" s="11"/>
      <c r="AJM18" s="11"/>
      <c r="AJN18" s="11"/>
      <c r="AJO18" s="11"/>
      <c r="AJP18" s="11"/>
      <c r="AJQ18" s="11"/>
      <c r="AJR18" s="11"/>
      <c r="AJS18" s="11"/>
      <c r="AJT18" s="11"/>
      <c r="AJU18" s="11"/>
      <c r="AJV18" s="11"/>
      <c r="AJW18" s="11"/>
      <c r="AJX18" s="11"/>
      <c r="AJY18" s="11"/>
      <c r="AJZ18" s="11"/>
      <c r="AKA18" s="11"/>
      <c r="AKB18" s="11"/>
      <c r="AKC18" s="11"/>
      <c r="AKD18" s="11"/>
      <c r="AKE18" s="11"/>
      <c r="AKF18" s="11"/>
      <c r="AKG18" s="11"/>
      <c r="AKH18" s="11"/>
      <c r="AKI18" s="11"/>
      <c r="AKJ18" s="11"/>
      <c r="AKK18" s="11"/>
      <c r="AKL18" s="11"/>
      <c r="AKM18" s="11"/>
      <c r="AKN18" s="11"/>
      <c r="AKO18" s="11"/>
      <c r="AKP18" s="11"/>
      <c r="AKQ18" s="11"/>
      <c r="AKR18" s="11"/>
      <c r="AKS18" s="11"/>
      <c r="AKT18" s="11"/>
      <c r="AKU18" s="11"/>
      <c r="AKV18" s="11"/>
      <c r="AKW18" s="11"/>
      <c r="AKX18" s="11"/>
      <c r="AKY18" s="11"/>
      <c r="AKZ18" s="11"/>
      <c r="ALA18" s="11"/>
      <c r="ALB18" s="11"/>
      <c r="ALC18" s="11"/>
      <c r="ALD18" s="11"/>
      <c r="ALE18" s="11"/>
      <c r="ALF18" s="11"/>
      <c r="ALG18" s="11"/>
      <c r="ALH18" s="11"/>
      <c r="ALI18" s="11"/>
      <c r="ALJ18" s="11"/>
      <c r="ALK18" s="11"/>
      <c r="ALL18" s="11"/>
      <c r="ALM18" s="11"/>
      <c r="ALN18" s="11"/>
      <c r="ALO18" s="11"/>
      <c r="ALP18" s="11"/>
      <c r="ALQ18" s="11"/>
      <c r="ALR18" s="11"/>
      <c r="ALS18" s="11"/>
      <c r="ALT18" s="11"/>
      <c r="ALU18" s="11"/>
      <c r="ALV18" s="11"/>
      <c r="ALW18" s="11"/>
      <c r="ALX18" s="11"/>
      <c r="ALY18" s="11"/>
      <c r="ALZ18" s="11"/>
      <c r="AMA18" s="11"/>
      <c r="AMB18" s="11"/>
      <c r="AMC18" s="11"/>
      <c r="AMD18" s="11"/>
      <c r="AME18" s="11"/>
      <c r="AMF18" s="11"/>
      <c r="AMG18" s="11"/>
      <c r="AMH18" s="11"/>
      <c r="AMI18" s="11"/>
      <c r="AMJ18" s="11"/>
      <c r="AMK18" s="11"/>
      <c r="AML18" s="11"/>
      <c r="AMM18" s="11"/>
      <c r="AMN18" s="11"/>
      <c r="AMO18" s="11"/>
      <c r="AMP18" s="11"/>
      <c r="AMQ18" s="11"/>
      <c r="AMR18" s="11"/>
      <c r="AMS18" s="11"/>
      <c r="AMT18" s="11"/>
      <c r="AMU18" s="11"/>
      <c r="AMV18" s="11"/>
      <c r="AMW18" s="11"/>
      <c r="AMX18" s="11"/>
      <c r="AMY18" s="11"/>
      <c r="AMZ18" s="11"/>
      <c r="ANA18" s="11"/>
      <c r="ANB18" s="11"/>
      <c r="ANC18" s="11"/>
      <c r="AND18" s="11"/>
      <c r="ANE18" s="11"/>
      <c r="ANF18" s="11"/>
      <c r="ANG18" s="11"/>
      <c r="ANH18" s="11"/>
      <c r="ANI18" s="11"/>
      <c r="ANJ18" s="11"/>
      <c r="ANK18" s="11"/>
      <c r="ANL18" s="11"/>
      <c r="ANM18" s="11"/>
      <c r="ANN18" s="11"/>
      <c r="ANO18" s="11"/>
      <c r="ANP18" s="11"/>
      <c r="ANQ18" s="11"/>
      <c r="ANR18" s="11"/>
      <c r="ANS18" s="11"/>
      <c r="ANT18" s="11"/>
      <c r="ANU18" s="11"/>
      <c r="ANV18" s="11"/>
      <c r="ANW18" s="11"/>
      <c r="ANX18" s="11"/>
      <c r="ANY18" s="11"/>
      <c r="ANZ18" s="11"/>
      <c r="AOA18" s="11"/>
      <c r="AOB18" s="11"/>
      <c r="AOC18" s="11"/>
      <c r="AOD18" s="11"/>
      <c r="AOE18" s="11"/>
      <c r="AOF18" s="11"/>
      <c r="AOG18" s="11"/>
      <c r="AOH18" s="11"/>
      <c r="AOI18" s="11"/>
      <c r="AOJ18" s="11"/>
      <c r="AOK18" s="11"/>
      <c r="AOL18" s="11"/>
      <c r="AOM18" s="11"/>
      <c r="AON18" s="11"/>
      <c r="AOO18" s="11"/>
      <c r="AOP18" s="11"/>
      <c r="AOQ18" s="11"/>
      <c r="AOR18" s="11"/>
      <c r="AOS18" s="11"/>
      <c r="AOT18" s="11"/>
      <c r="AOU18" s="11"/>
      <c r="AOV18" s="11"/>
      <c r="AOW18" s="11"/>
      <c r="AOX18" s="11"/>
      <c r="AOY18" s="11"/>
      <c r="AOZ18" s="11"/>
      <c r="APA18" s="11"/>
      <c r="APB18" s="11"/>
      <c r="APC18" s="11"/>
      <c r="APD18" s="11"/>
      <c r="APE18" s="11"/>
      <c r="APF18" s="11"/>
      <c r="APG18" s="11"/>
      <c r="APH18" s="11"/>
      <c r="API18" s="11"/>
      <c r="APJ18" s="11"/>
      <c r="APK18" s="11"/>
      <c r="APL18" s="11"/>
      <c r="APM18" s="11"/>
      <c r="APN18" s="11"/>
      <c r="APO18" s="11"/>
      <c r="APP18" s="11"/>
      <c r="APQ18" s="11"/>
      <c r="APR18" s="11"/>
      <c r="APS18" s="11"/>
      <c r="APT18" s="11"/>
      <c r="APU18" s="11"/>
      <c r="APV18" s="11"/>
      <c r="APW18" s="11"/>
      <c r="APX18" s="11"/>
      <c r="APY18" s="11"/>
      <c r="APZ18" s="11"/>
      <c r="AQA18" s="11"/>
      <c r="AQB18" s="11"/>
      <c r="AQC18" s="11"/>
      <c r="AQD18" s="11"/>
      <c r="AQE18" s="11"/>
      <c r="AQF18" s="11"/>
      <c r="AQG18" s="11"/>
      <c r="AQH18" s="11"/>
      <c r="AQI18" s="11"/>
      <c r="AQJ18" s="11"/>
      <c r="AQK18" s="11"/>
      <c r="AQL18" s="11"/>
      <c r="AQM18" s="11"/>
      <c r="AQN18" s="11"/>
      <c r="AQO18" s="11"/>
      <c r="AQP18" s="11"/>
      <c r="AQQ18" s="11"/>
      <c r="AQR18" s="11"/>
      <c r="AQS18" s="11"/>
      <c r="AQT18" s="11"/>
      <c r="AQU18" s="11"/>
      <c r="AQV18" s="11"/>
      <c r="AQW18" s="11"/>
      <c r="AQX18" s="11"/>
      <c r="AQY18" s="11"/>
      <c r="AQZ18" s="11"/>
      <c r="ARA18" s="11"/>
      <c r="ARB18" s="11"/>
      <c r="ARC18" s="11"/>
      <c r="ARD18" s="11"/>
      <c r="ARE18" s="11"/>
      <c r="ARF18" s="11"/>
      <c r="ARG18" s="11"/>
      <c r="ARH18" s="11"/>
      <c r="ARI18" s="11"/>
      <c r="ARJ18" s="11"/>
      <c r="ARK18" s="11"/>
      <c r="ARL18" s="11"/>
      <c r="ARM18" s="11"/>
      <c r="ARN18" s="11"/>
      <c r="ARO18" s="11"/>
      <c r="ARP18" s="11"/>
      <c r="ARQ18" s="11"/>
      <c r="ARR18" s="11"/>
      <c r="ARS18" s="11"/>
      <c r="ART18" s="11"/>
      <c r="ARU18" s="11"/>
      <c r="ARV18" s="11"/>
      <c r="ARW18" s="11"/>
      <c r="ARX18" s="11"/>
      <c r="ARY18" s="11"/>
      <c r="ARZ18" s="11"/>
      <c r="ASA18" s="11"/>
      <c r="ASB18" s="11"/>
      <c r="ASC18" s="11"/>
      <c r="ASD18" s="11"/>
      <c r="ASE18" s="11"/>
      <c r="ASF18" s="11"/>
      <c r="ASG18" s="11"/>
      <c r="ASH18" s="11"/>
      <c r="ASI18" s="11"/>
      <c r="ASJ18" s="11"/>
      <c r="ASK18" s="11"/>
      <c r="ASL18" s="11"/>
      <c r="ASM18" s="11"/>
      <c r="ASN18" s="11"/>
      <c r="ASO18" s="11"/>
      <c r="ASP18" s="11"/>
      <c r="ASQ18" s="11"/>
      <c r="ASR18" s="11"/>
      <c r="ASS18" s="11"/>
      <c r="AST18" s="11"/>
      <c r="ASU18" s="11"/>
      <c r="ASV18" s="11"/>
      <c r="ASW18" s="11"/>
      <c r="ASX18" s="11"/>
      <c r="ASY18" s="11"/>
      <c r="ASZ18" s="11"/>
      <c r="ATA18" s="11"/>
      <c r="ATB18" s="11"/>
      <c r="ATC18" s="11"/>
      <c r="ATD18" s="11"/>
      <c r="ATE18" s="11"/>
      <c r="ATF18" s="11"/>
      <c r="ATG18" s="11"/>
      <c r="ATH18" s="11"/>
      <c r="ATI18" s="11"/>
      <c r="ATJ18" s="11"/>
      <c r="ATK18" s="11"/>
      <c r="ATL18" s="11"/>
      <c r="ATM18" s="11"/>
      <c r="ATN18" s="11"/>
      <c r="ATO18" s="11"/>
      <c r="ATP18" s="11"/>
      <c r="ATQ18" s="11"/>
      <c r="ATR18" s="11"/>
      <c r="ATS18" s="11"/>
      <c r="ATT18" s="11"/>
      <c r="ATU18" s="11"/>
      <c r="ATV18" s="11"/>
      <c r="ATW18" s="11"/>
      <c r="ATX18" s="11"/>
      <c r="ATY18" s="11"/>
      <c r="ATZ18" s="11"/>
      <c r="AUA18" s="11"/>
      <c r="AUB18" s="11"/>
      <c r="AUC18" s="11"/>
      <c r="AUD18" s="11"/>
      <c r="AUE18" s="11"/>
      <c r="AUF18" s="11"/>
      <c r="AUG18" s="11"/>
      <c r="AUH18" s="11"/>
      <c r="AUI18" s="11"/>
      <c r="AUJ18" s="11"/>
      <c r="AUK18" s="11"/>
      <c r="AUL18" s="11"/>
      <c r="AUM18" s="11"/>
      <c r="AUN18" s="11"/>
      <c r="AUO18" s="11"/>
      <c r="AUP18" s="11"/>
      <c r="AUQ18" s="11"/>
      <c r="AUR18" s="11"/>
      <c r="AUS18" s="11"/>
      <c r="AUT18" s="11"/>
      <c r="AUU18" s="11"/>
      <c r="AUV18" s="11"/>
      <c r="AUW18" s="11"/>
      <c r="AUX18" s="11"/>
      <c r="AUY18" s="11"/>
      <c r="AUZ18" s="11"/>
      <c r="AVA18" s="11"/>
      <c r="AVB18" s="11"/>
      <c r="AVC18" s="11"/>
      <c r="AVD18" s="11"/>
      <c r="AVE18" s="11"/>
      <c r="AVF18" s="11"/>
      <c r="AVG18" s="11"/>
      <c r="AVH18" s="11"/>
      <c r="AVI18" s="11"/>
      <c r="AVJ18" s="11"/>
      <c r="AVK18" s="11"/>
      <c r="AVL18" s="11"/>
      <c r="AVM18" s="11"/>
      <c r="AVN18" s="11"/>
      <c r="AVO18" s="11"/>
      <c r="AVP18" s="11"/>
      <c r="AVQ18" s="11"/>
      <c r="AVR18" s="11"/>
      <c r="AVS18" s="11"/>
      <c r="AVT18" s="11"/>
      <c r="AVU18" s="11"/>
      <c r="AVV18" s="11"/>
      <c r="AVW18" s="11"/>
      <c r="AVX18" s="11"/>
      <c r="AVY18" s="11"/>
      <c r="AVZ18" s="11"/>
      <c r="AWA18" s="11"/>
      <c r="AWB18" s="11"/>
      <c r="AWC18" s="11"/>
      <c r="AWD18" s="11"/>
      <c r="AWE18" s="11"/>
      <c r="AWF18" s="11"/>
      <c r="AWG18" s="11"/>
      <c r="AWH18" s="11"/>
      <c r="AWI18" s="11"/>
      <c r="AWJ18" s="11"/>
      <c r="AWK18" s="11"/>
      <c r="AWL18" s="11"/>
      <c r="AWM18" s="11"/>
      <c r="AWN18" s="11"/>
      <c r="AWO18" s="11"/>
      <c r="AWP18" s="11"/>
      <c r="AWQ18" s="11"/>
      <c r="AWR18" s="11"/>
      <c r="AWS18" s="11"/>
      <c r="AWT18" s="11"/>
      <c r="AWU18" s="11"/>
      <c r="AWV18" s="11"/>
      <c r="AWW18" s="11"/>
      <c r="AWX18" s="11"/>
      <c r="AWY18" s="11"/>
      <c r="AWZ18" s="11"/>
      <c r="AXA18" s="11"/>
      <c r="AXB18" s="11"/>
      <c r="AXC18" s="11"/>
      <c r="AXD18" s="11"/>
      <c r="AXE18" s="11"/>
      <c r="AXF18" s="11"/>
      <c r="AXG18" s="11"/>
      <c r="AXH18" s="11"/>
      <c r="AXI18" s="11"/>
      <c r="AXJ18" s="11"/>
      <c r="AXK18" s="11"/>
      <c r="AXL18" s="11"/>
      <c r="AXM18" s="11"/>
      <c r="AXN18" s="11"/>
      <c r="AXO18" s="11"/>
      <c r="AXP18" s="11"/>
      <c r="AXQ18" s="11"/>
      <c r="AXR18" s="11"/>
      <c r="AXS18" s="11"/>
      <c r="AXT18" s="11"/>
      <c r="AXU18" s="11"/>
      <c r="AXV18" s="11"/>
      <c r="AXW18" s="11"/>
      <c r="AXX18" s="11"/>
      <c r="AXY18" s="11"/>
      <c r="AXZ18" s="11"/>
      <c r="AYA18" s="11"/>
      <c r="AYB18" s="11"/>
      <c r="AYC18" s="11"/>
      <c r="AYD18" s="11"/>
      <c r="AYE18" s="11"/>
      <c r="AYF18" s="11"/>
      <c r="AYG18" s="11"/>
      <c r="AYH18" s="11"/>
      <c r="AYI18" s="11"/>
      <c r="AYJ18" s="11"/>
      <c r="AYK18" s="11"/>
      <c r="AYL18" s="11"/>
      <c r="AYM18" s="11"/>
      <c r="AYN18" s="11"/>
      <c r="AYO18" s="11"/>
      <c r="AYP18" s="11"/>
      <c r="AYQ18" s="11"/>
      <c r="AYR18" s="11"/>
      <c r="AYS18" s="11"/>
      <c r="AYT18" s="11"/>
      <c r="AYU18" s="11"/>
      <c r="AYV18" s="11"/>
      <c r="AYW18" s="11"/>
      <c r="AYX18" s="11"/>
      <c r="AYY18" s="11"/>
      <c r="AYZ18" s="11"/>
      <c r="AZA18" s="11"/>
      <c r="AZB18" s="11"/>
      <c r="AZC18" s="11"/>
      <c r="AZD18" s="11"/>
      <c r="AZE18" s="11"/>
      <c r="AZF18" s="11"/>
      <c r="AZG18" s="11"/>
      <c r="AZH18" s="11"/>
      <c r="AZI18" s="11"/>
      <c r="AZJ18" s="11"/>
      <c r="AZK18" s="11"/>
      <c r="AZL18" s="11"/>
      <c r="AZM18" s="11"/>
      <c r="AZN18" s="11"/>
      <c r="AZO18" s="11"/>
      <c r="AZP18" s="11"/>
      <c r="AZQ18" s="11"/>
      <c r="AZR18" s="11"/>
      <c r="AZS18" s="11"/>
      <c r="AZT18" s="11"/>
      <c r="AZU18" s="11"/>
      <c r="AZV18" s="11"/>
      <c r="AZW18" s="11"/>
      <c r="AZX18" s="11"/>
      <c r="AZY18" s="11"/>
      <c r="AZZ18" s="11"/>
      <c r="BAA18" s="11"/>
      <c r="BAB18" s="11"/>
      <c r="BAC18" s="11"/>
      <c r="BAD18" s="11"/>
      <c r="BAE18" s="11"/>
      <c r="BAF18" s="11"/>
      <c r="BAG18" s="11"/>
      <c r="BAH18" s="11"/>
      <c r="BAI18" s="11"/>
      <c r="BAJ18" s="11"/>
      <c r="BAK18" s="11"/>
      <c r="BAL18" s="11"/>
      <c r="BAM18" s="11"/>
      <c r="BAN18" s="11"/>
      <c r="BAO18" s="11"/>
      <c r="BAP18" s="11"/>
      <c r="BAQ18" s="11"/>
      <c r="BAR18" s="11"/>
      <c r="BAS18" s="11"/>
      <c r="BAT18" s="11"/>
      <c r="BAU18" s="11"/>
      <c r="BAV18" s="11"/>
      <c r="BAW18" s="11"/>
      <c r="BAX18" s="11"/>
      <c r="BAY18" s="11"/>
      <c r="BAZ18" s="11"/>
      <c r="BBA18" s="11"/>
      <c r="BBB18" s="11"/>
      <c r="BBC18" s="11"/>
      <c r="BBD18" s="11"/>
      <c r="BBE18" s="11"/>
      <c r="BBF18" s="11"/>
      <c r="BBG18" s="11"/>
      <c r="BBH18" s="11"/>
      <c r="BBI18" s="11"/>
      <c r="BBJ18" s="11"/>
      <c r="BBK18" s="11"/>
      <c r="BBL18" s="11"/>
      <c r="BBM18" s="11"/>
      <c r="BBN18" s="11"/>
      <c r="BBO18" s="11"/>
      <c r="BBP18" s="11"/>
      <c r="BBQ18" s="11"/>
      <c r="BBR18" s="11"/>
      <c r="BBS18" s="11"/>
      <c r="BBT18" s="11"/>
      <c r="BBU18" s="11"/>
      <c r="BBV18" s="11"/>
      <c r="BBW18" s="11"/>
      <c r="BBX18" s="11"/>
      <c r="BBY18" s="11"/>
      <c r="BBZ18" s="11"/>
      <c r="BCA18" s="11"/>
      <c r="BCB18" s="11"/>
      <c r="BCC18" s="11"/>
      <c r="BCD18" s="11"/>
      <c r="BCE18" s="11"/>
      <c r="BCF18" s="11"/>
      <c r="BCG18" s="11"/>
      <c r="BCH18" s="11"/>
      <c r="BCI18" s="11"/>
      <c r="BCJ18" s="11"/>
      <c r="BCK18" s="11"/>
      <c r="BCL18" s="11"/>
      <c r="BCM18" s="11"/>
      <c r="BCN18" s="11"/>
      <c r="BCO18" s="11"/>
      <c r="BCP18" s="11"/>
      <c r="BCQ18" s="11"/>
      <c r="BCR18" s="11"/>
      <c r="BCS18" s="11"/>
      <c r="BCT18" s="11"/>
      <c r="BCU18" s="11"/>
      <c r="BCV18" s="11"/>
      <c r="BCW18" s="11"/>
      <c r="BCX18" s="11"/>
      <c r="BCY18" s="11"/>
      <c r="BCZ18" s="11"/>
      <c r="BDA18" s="11"/>
      <c r="BDB18" s="11"/>
      <c r="BDC18" s="11"/>
      <c r="BDD18" s="11"/>
      <c r="BDE18" s="11"/>
      <c r="BDF18" s="11"/>
      <c r="BDG18" s="11"/>
      <c r="BDH18" s="11"/>
      <c r="BDI18" s="11"/>
      <c r="BDJ18" s="11"/>
      <c r="BDK18" s="11"/>
      <c r="BDL18" s="11"/>
      <c r="BDM18" s="11"/>
      <c r="BDN18" s="11"/>
      <c r="BDO18" s="11"/>
      <c r="BDP18" s="11"/>
      <c r="BDQ18" s="11"/>
      <c r="BDR18" s="11"/>
      <c r="BDS18" s="11"/>
      <c r="BDT18" s="11"/>
      <c r="BDU18" s="11"/>
      <c r="BDV18" s="11"/>
      <c r="BDW18" s="11"/>
      <c r="BDX18" s="11"/>
      <c r="BDY18" s="11"/>
      <c r="BDZ18" s="11"/>
      <c r="BEA18" s="11"/>
      <c r="BEB18" s="11"/>
      <c r="BEC18" s="11"/>
      <c r="BED18" s="11"/>
      <c r="BEE18" s="11"/>
      <c r="BEF18" s="11"/>
      <c r="BEG18" s="11"/>
      <c r="BEH18" s="11"/>
      <c r="BEI18" s="11"/>
      <c r="BEJ18" s="11"/>
      <c r="BEK18" s="11"/>
      <c r="BEL18" s="11"/>
      <c r="BEM18" s="11"/>
      <c r="BEN18" s="11"/>
      <c r="BEO18" s="11"/>
      <c r="BEP18" s="11"/>
      <c r="BEQ18" s="11"/>
      <c r="BER18" s="11"/>
      <c r="BES18" s="11"/>
      <c r="BET18" s="11"/>
      <c r="BEU18" s="11"/>
      <c r="BEV18" s="11"/>
      <c r="BEW18" s="11"/>
      <c r="BEX18" s="11"/>
      <c r="BEY18" s="11"/>
      <c r="BEZ18" s="11"/>
      <c r="BFA18" s="11"/>
      <c r="BFB18" s="11"/>
      <c r="BFC18" s="11"/>
      <c r="BFD18" s="11"/>
      <c r="BFE18" s="11"/>
      <c r="BFF18" s="11"/>
      <c r="BFG18" s="11"/>
      <c r="BFH18" s="11"/>
      <c r="BFI18" s="11"/>
      <c r="BFJ18" s="11"/>
      <c r="BFK18" s="11"/>
      <c r="BFL18" s="11"/>
      <c r="BFM18" s="11"/>
      <c r="BFN18" s="11"/>
      <c r="BFO18" s="11"/>
      <c r="BFP18" s="11"/>
      <c r="BFQ18" s="11"/>
      <c r="BFR18" s="11"/>
      <c r="BFS18" s="11"/>
      <c r="BFT18" s="11"/>
      <c r="BFU18" s="11"/>
      <c r="BFV18" s="11"/>
      <c r="BFW18" s="11"/>
      <c r="BFX18" s="11"/>
      <c r="BFY18" s="11"/>
      <c r="BFZ18" s="11"/>
      <c r="BGA18" s="11"/>
      <c r="BGB18" s="11"/>
      <c r="BGC18" s="11"/>
      <c r="BGD18" s="11"/>
      <c r="BGE18" s="11"/>
      <c r="BGF18" s="11"/>
      <c r="BGG18" s="11"/>
      <c r="BGH18" s="11"/>
      <c r="BGI18" s="11"/>
      <c r="BGJ18" s="11"/>
      <c r="BGK18" s="11"/>
      <c r="BGL18" s="11"/>
      <c r="BGM18" s="11"/>
      <c r="BGN18" s="11"/>
      <c r="BGO18" s="11"/>
      <c r="BGP18" s="11"/>
      <c r="BGQ18" s="11"/>
      <c r="BGR18" s="11"/>
      <c r="BGS18" s="11"/>
      <c r="BGT18" s="11"/>
      <c r="BGU18" s="11"/>
      <c r="BGV18" s="11"/>
      <c r="BGW18" s="11"/>
      <c r="BGX18" s="11"/>
      <c r="BGY18" s="11"/>
      <c r="BGZ18" s="11"/>
      <c r="BHA18" s="11"/>
      <c r="BHB18" s="11"/>
      <c r="BHC18" s="11"/>
      <c r="BHD18" s="11"/>
      <c r="BHE18" s="11"/>
      <c r="BHF18" s="11"/>
      <c r="BHG18" s="11"/>
      <c r="BHH18" s="11"/>
      <c r="BHI18" s="11"/>
      <c r="BHJ18" s="11"/>
      <c r="BHK18" s="11"/>
      <c r="BHL18" s="11"/>
      <c r="BHM18" s="11"/>
      <c r="BHN18" s="11"/>
      <c r="BHO18" s="11"/>
      <c r="BHP18" s="11"/>
      <c r="BHQ18" s="11"/>
      <c r="BHR18" s="11"/>
      <c r="BHS18" s="11"/>
      <c r="BHT18" s="11"/>
      <c r="BHU18" s="11"/>
      <c r="BHV18" s="11"/>
      <c r="BHW18" s="11"/>
      <c r="BHX18" s="11"/>
      <c r="BHY18" s="11"/>
      <c r="BHZ18" s="11"/>
      <c r="BIA18" s="11"/>
      <c r="BIB18" s="11"/>
      <c r="BIC18" s="11"/>
      <c r="BID18" s="11"/>
      <c r="BIE18" s="11"/>
      <c r="BIF18" s="11"/>
      <c r="BIG18" s="11"/>
      <c r="BIH18" s="11"/>
      <c r="BII18" s="11"/>
      <c r="BIJ18" s="11"/>
      <c r="BIK18" s="11"/>
      <c r="BIL18" s="11"/>
      <c r="BIM18" s="11"/>
      <c r="BIN18" s="11"/>
      <c r="BIO18" s="11"/>
      <c r="BIP18" s="11"/>
      <c r="BIQ18" s="11"/>
      <c r="BIR18" s="11"/>
      <c r="BIS18" s="11"/>
      <c r="BIT18" s="11"/>
      <c r="BIU18" s="11"/>
      <c r="BIV18" s="11"/>
      <c r="BIW18" s="11"/>
      <c r="BIX18" s="11"/>
      <c r="BIY18" s="11"/>
      <c r="BIZ18" s="11"/>
      <c r="BJA18" s="11"/>
      <c r="BJB18" s="11"/>
      <c r="BJC18" s="11"/>
      <c r="BJD18" s="11"/>
      <c r="BJE18" s="11"/>
      <c r="BJF18" s="11"/>
      <c r="BJG18" s="11"/>
      <c r="BJH18" s="11"/>
      <c r="BJI18" s="11"/>
      <c r="BJJ18" s="11"/>
      <c r="BJK18" s="11"/>
      <c r="BJL18" s="11"/>
      <c r="BJM18" s="11"/>
      <c r="BJN18" s="11"/>
      <c r="BJO18" s="11"/>
      <c r="BJP18" s="11"/>
      <c r="BJQ18" s="11"/>
      <c r="BJR18" s="11"/>
      <c r="BJS18" s="11"/>
      <c r="BJT18" s="11"/>
      <c r="BJU18" s="11"/>
      <c r="BJV18" s="11"/>
      <c r="BJW18" s="11"/>
      <c r="BJX18" s="11"/>
      <c r="BJY18" s="11"/>
      <c r="BJZ18" s="11"/>
      <c r="BKA18" s="11"/>
      <c r="BKB18" s="11"/>
      <c r="BKC18" s="11"/>
      <c r="BKD18" s="11"/>
      <c r="BKE18" s="11"/>
      <c r="BKF18" s="11"/>
      <c r="BKG18" s="11"/>
      <c r="BKH18" s="11"/>
      <c r="BKI18" s="11"/>
      <c r="BKJ18" s="11"/>
      <c r="BKK18" s="11"/>
      <c r="BKL18" s="11"/>
      <c r="BKM18" s="11"/>
      <c r="BKN18" s="11"/>
      <c r="BKO18" s="11"/>
      <c r="BKP18" s="11"/>
      <c r="BKQ18" s="11"/>
      <c r="BKR18" s="11"/>
      <c r="BKS18" s="11"/>
      <c r="BKT18" s="11"/>
      <c r="BKU18" s="11"/>
      <c r="BKV18" s="11"/>
      <c r="BKW18" s="11"/>
      <c r="BKX18" s="11"/>
      <c r="BKY18" s="11"/>
      <c r="BKZ18" s="11"/>
      <c r="BLA18" s="11"/>
      <c r="BLB18" s="11"/>
      <c r="BLC18" s="11"/>
      <c r="BLD18" s="11"/>
      <c r="BLE18" s="11"/>
      <c r="BLF18" s="11"/>
      <c r="BLG18" s="11"/>
      <c r="BLH18" s="11"/>
      <c r="BLI18" s="11"/>
      <c r="BLJ18" s="11"/>
      <c r="BLK18" s="11"/>
      <c r="BLL18" s="11"/>
      <c r="BLM18" s="11"/>
      <c r="BLN18" s="11"/>
      <c r="BLO18" s="11"/>
      <c r="BLP18" s="11"/>
      <c r="BLQ18" s="11"/>
      <c r="BLR18" s="11"/>
      <c r="BLS18" s="11"/>
      <c r="BLT18" s="11"/>
      <c r="BLU18" s="11"/>
      <c r="BLV18" s="11"/>
      <c r="BLW18" s="11"/>
      <c r="BLX18" s="11"/>
      <c r="BLY18" s="11"/>
      <c r="BLZ18" s="11"/>
      <c r="BMA18" s="11"/>
      <c r="BMB18" s="11"/>
      <c r="BMC18" s="11"/>
      <c r="BMD18" s="11"/>
      <c r="BME18" s="11"/>
      <c r="BMF18" s="11"/>
      <c r="BMG18" s="11"/>
      <c r="BMH18" s="11"/>
      <c r="BMI18" s="11"/>
      <c r="BMJ18" s="11"/>
      <c r="BMK18" s="11"/>
      <c r="BML18" s="11"/>
      <c r="BMM18" s="11"/>
      <c r="BMN18" s="11"/>
      <c r="BMO18" s="11"/>
      <c r="BMP18" s="11"/>
      <c r="BMQ18" s="11"/>
      <c r="BMR18" s="11"/>
      <c r="BMS18" s="11"/>
      <c r="BMT18" s="11"/>
      <c r="BMU18" s="11"/>
      <c r="BMV18" s="11"/>
      <c r="BMW18" s="11"/>
      <c r="BMX18" s="11"/>
      <c r="BMY18" s="11"/>
      <c r="BMZ18" s="11"/>
      <c r="BNA18" s="11"/>
      <c r="BNB18" s="11"/>
      <c r="BNC18" s="11"/>
      <c r="BND18" s="11"/>
      <c r="BNE18" s="11"/>
      <c r="BNF18" s="11"/>
      <c r="BNG18" s="11"/>
      <c r="BNH18" s="11"/>
      <c r="BNI18" s="11"/>
      <c r="BNJ18" s="11"/>
      <c r="BNK18" s="11"/>
      <c r="BNL18" s="11"/>
      <c r="BNM18" s="11"/>
      <c r="BNN18" s="11"/>
      <c r="BNO18" s="11"/>
      <c r="BNP18" s="11"/>
      <c r="BNQ18" s="11"/>
      <c r="BNR18" s="11"/>
      <c r="BNS18" s="11"/>
      <c r="BNT18" s="11"/>
      <c r="BNU18" s="11"/>
      <c r="BNV18" s="11"/>
      <c r="BNW18" s="11"/>
      <c r="BNX18" s="11"/>
      <c r="BNY18" s="11"/>
      <c r="BNZ18" s="11"/>
      <c r="BOA18" s="11"/>
      <c r="BOB18" s="11"/>
      <c r="BOC18" s="11"/>
      <c r="BOD18" s="11"/>
      <c r="BOE18" s="11"/>
      <c r="BOF18" s="11"/>
      <c r="BOG18" s="11"/>
      <c r="BOH18" s="11"/>
      <c r="BOI18" s="11"/>
      <c r="BOJ18" s="11"/>
      <c r="BOK18" s="11"/>
      <c r="BOL18" s="11"/>
      <c r="BOM18" s="11"/>
      <c r="BON18" s="11"/>
      <c r="BOO18" s="11"/>
      <c r="BOP18" s="11"/>
      <c r="BOQ18" s="11"/>
      <c r="BOR18" s="11"/>
      <c r="BOS18" s="11"/>
      <c r="BOT18" s="11"/>
      <c r="BOU18" s="11"/>
      <c r="BOV18" s="11"/>
      <c r="BOW18" s="11"/>
      <c r="BOX18" s="11"/>
      <c r="BOY18" s="11"/>
      <c r="BOZ18" s="11"/>
      <c r="BPA18" s="11"/>
      <c r="BPB18" s="11"/>
      <c r="BPC18" s="11"/>
      <c r="BPD18" s="11"/>
      <c r="BPE18" s="11"/>
      <c r="BPF18" s="11"/>
      <c r="BPG18" s="11"/>
      <c r="BPH18" s="11"/>
      <c r="BPI18" s="11"/>
      <c r="BPJ18" s="11"/>
      <c r="BPK18" s="11"/>
      <c r="BPL18" s="11"/>
      <c r="BPM18" s="11"/>
      <c r="BPN18" s="11"/>
      <c r="BPO18" s="11"/>
      <c r="BPP18" s="11"/>
      <c r="BPQ18" s="11"/>
      <c r="BPR18" s="11"/>
      <c r="BPS18" s="11"/>
      <c r="BPT18" s="11"/>
      <c r="BPU18" s="11"/>
      <c r="BPV18" s="11"/>
      <c r="BPW18" s="11"/>
      <c r="BPX18" s="11"/>
      <c r="BPY18" s="11"/>
      <c r="BPZ18" s="11"/>
      <c r="BQA18" s="11"/>
      <c r="BQB18" s="11"/>
      <c r="BQC18" s="11"/>
      <c r="BQD18" s="11"/>
      <c r="BQE18" s="11"/>
      <c r="BQF18" s="11"/>
      <c r="BQG18" s="11"/>
      <c r="BQH18" s="11"/>
      <c r="BQI18" s="11"/>
      <c r="BQJ18" s="11"/>
      <c r="BQK18" s="11"/>
      <c r="BQL18" s="11"/>
      <c r="BQM18" s="11"/>
      <c r="BQN18" s="11"/>
      <c r="BQO18" s="11"/>
      <c r="BQP18" s="11"/>
      <c r="BQQ18" s="11"/>
      <c r="BQR18" s="11"/>
      <c r="BQS18" s="11"/>
      <c r="BQT18" s="11"/>
      <c r="BQU18" s="11"/>
      <c r="BQV18" s="11"/>
      <c r="BQW18" s="11"/>
      <c r="BQX18" s="11"/>
      <c r="BQY18" s="11"/>
      <c r="BQZ18" s="11"/>
      <c r="BRA18" s="11"/>
      <c r="BRB18" s="11"/>
      <c r="BRC18" s="11"/>
      <c r="BRD18" s="11"/>
      <c r="BRE18" s="11"/>
      <c r="BRF18" s="11"/>
      <c r="BRG18" s="11"/>
      <c r="BRH18" s="11"/>
      <c r="BRI18" s="11"/>
      <c r="BRJ18" s="11"/>
      <c r="BRK18" s="11"/>
      <c r="BRL18" s="11"/>
      <c r="BRM18" s="11"/>
      <c r="BRN18" s="11"/>
      <c r="BRO18" s="11"/>
      <c r="BRP18" s="11"/>
      <c r="BRQ18" s="11"/>
      <c r="BRR18" s="11"/>
      <c r="BRS18" s="11"/>
      <c r="BRT18" s="11"/>
      <c r="BRU18" s="11"/>
      <c r="BRV18" s="11"/>
      <c r="BRW18" s="11"/>
      <c r="BRX18" s="11"/>
      <c r="BRY18" s="11"/>
      <c r="BRZ18" s="11"/>
      <c r="BSA18" s="11"/>
      <c r="BSB18" s="11"/>
      <c r="BSC18" s="11"/>
      <c r="BSD18" s="11"/>
      <c r="BSE18" s="11"/>
      <c r="BSF18" s="11"/>
      <c r="BSG18" s="11"/>
      <c r="BSH18" s="11"/>
      <c r="BSI18" s="11"/>
      <c r="BSJ18" s="11"/>
      <c r="BSK18" s="11"/>
      <c r="BSL18" s="11"/>
      <c r="BSM18" s="11"/>
      <c r="BSN18" s="11"/>
      <c r="BSO18" s="11"/>
      <c r="BSP18" s="11"/>
      <c r="BSQ18" s="11"/>
      <c r="BSR18" s="11"/>
      <c r="BSS18" s="11"/>
      <c r="BST18" s="11"/>
      <c r="BSU18" s="11"/>
      <c r="BSV18" s="11"/>
      <c r="BSW18" s="11"/>
      <c r="BSX18" s="11"/>
      <c r="BSY18" s="11"/>
      <c r="BSZ18" s="11"/>
      <c r="BTA18" s="11"/>
      <c r="BTB18" s="11"/>
      <c r="BTC18" s="11"/>
      <c r="BTD18" s="11"/>
      <c r="BTE18" s="11"/>
      <c r="BTF18" s="11"/>
      <c r="BTG18" s="11"/>
      <c r="BTH18" s="11"/>
      <c r="BTI18" s="11"/>
      <c r="BTJ18" s="11"/>
      <c r="BTK18" s="11"/>
      <c r="BTL18" s="11"/>
      <c r="BTM18" s="11"/>
      <c r="BTN18" s="11"/>
      <c r="BTO18" s="11"/>
      <c r="BTP18" s="11"/>
      <c r="BTQ18" s="11"/>
      <c r="BTR18" s="11"/>
      <c r="BTS18" s="11"/>
      <c r="BTT18" s="11"/>
      <c r="BTU18" s="11"/>
      <c r="BTV18" s="11"/>
      <c r="BTW18" s="11"/>
      <c r="BTX18" s="11"/>
      <c r="BTY18" s="11"/>
      <c r="BTZ18" s="11"/>
      <c r="BUA18" s="11"/>
      <c r="BUB18" s="11"/>
      <c r="BUC18" s="11"/>
      <c r="BUD18" s="11"/>
      <c r="BUE18" s="11"/>
      <c r="BUF18" s="11"/>
      <c r="BUG18" s="11"/>
      <c r="BUH18" s="11"/>
      <c r="BUI18" s="11"/>
      <c r="BUJ18" s="11"/>
      <c r="BUK18" s="11"/>
      <c r="BUL18" s="11"/>
      <c r="BUM18" s="11"/>
      <c r="BUN18" s="11"/>
      <c r="BUO18" s="11"/>
      <c r="BUP18" s="11"/>
      <c r="BUQ18" s="11"/>
      <c r="BUR18" s="11"/>
      <c r="BUS18" s="11"/>
      <c r="BUT18" s="11"/>
      <c r="BUU18" s="11"/>
      <c r="BUV18" s="11"/>
      <c r="BUW18" s="11"/>
      <c r="BUX18" s="11"/>
      <c r="BUY18" s="11"/>
      <c r="BUZ18" s="11"/>
      <c r="BVA18" s="11"/>
      <c r="BVB18" s="11"/>
      <c r="BVC18" s="11"/>
      <c r="BVD18" s="11"/>
      <c r="BVE18" s="11"/>
      <c r="BVF18" s="11"/>
      <c r="BVG18" s="11"/>
      <c r="BVH18" s="11"/>
      <c r="BVI18" s="11"/>
      <c r="BVJ18" s="11"/>
      <c r="BVK18" s="11"/>
      <c r="BVL18" s="11"/>
      <c r="BVM18" s="11"/>
      <c r="BVN18" s="11"/>
      <c r="BVO18" s="11"/>
      <c r="BVP18" s="11"/>
      <c r="BVQ18" s="11"/>
      <c r="BVR18" s="11"/>
      <c r="BVS18" s="11"/>
      <c r="BVT18" s="11"/>
      <c r="BVU18" s="11"/>
      <c r="BVV18" s="11"/>
      <c r="BVW18" s="11"/>
      <c r="BVX18" s="11"/>
      <c r="BVY18" s="11"/>
      <c r="BVZ18" s="11"/>
      <c r="BWA18" s="11"/>
      <c r="BWB18" s="11"/>
      <c r="BWC18" s="11"/>
      <c r="BWD18" s="11"/>
      <c r="BWE18" s="11"/>
      <c r="BWF18" s="11"/>
      <c r="BWG18" s="11"/>
      <c r="BWH18" s="11"/>
      <c r="BWI18" s="11"/>
      <c r="BWJ18" s="11"/>
      <c r="BWK18" s="11"/>
      <c r="BWL18" s="11"/>
      <c r="BWM18" s="11"/>
      <c r="BWN18" s="11"/>
      <c r="BWO18" s="11"/>
      <c r="BWP18" s="11"/>
      <c r="BWQ18" s="11"/>
      <c r="BWR18" s="11"/>
      <c r="BWS18" s="11"/>
      <c r="BWT18" s="11"/>
      <c r="BWU18" s="11"/>
      <c r="BWV18" s="11"/>
      <c r="BWW18" s="11"/>
      <c r="BWX18" s="11"/>
      <c r="BWY18" s="11"/>
      <c r="BWZ18" s="11"/>
      <c r="BXA18" s="11"/>
      <c r="BXB18" s="11"/>
      <c r="BXC18" s="11"/>
      <c r="BXD18" s="11"/>
      <c r="BXE18" s="11"/>
      <c r="BXF18" s="11"/>
      <c r="BXG18" s="11"/>
      <c r="BXH18" s="11"/>
      <c r="BXI18" s="11"/>
      <c r="BXJ18" s="11"/>
      <c r="BXK18" s="11"/>
      <c r="BXL18" s="11"/>
      <c r="BXM18" s="11"/>
      <c r="BXN18" s="11"/>
      <c r="BXO18" s="11"/>
      <c r="BXP18" s="11"/>
      <c r="BXQ18" s="11"/>
      <c r="BXR18" s="11"/>
      <c r="BXS18" s="11"/>
      <c r="BXT18" s="11"/>
      <c r="BXU18" s="11"/>
      <c r="BXV18" s="11"/>
      <c r="BXW18" s="11"/>
      <c r="BXX18" s="11"/>
      <c r="BXY18" s="11"/>
      <c r="BXZ18" s="11"/>
      <c r="BYA18" s="11"/>
      <c r="BYB18" s="11"/>
      <c r="BYC18" s="11"/>
      <c r="BYD18" s="11"/>
      <c r="BYE18" s="11"/>
      <c r="BYF18" s="11"/>
      <c r="BYG18" s="11"/>
      <c r="BYH18" s="11"/>
      <c r="BYI18" s="11"/>
      <c r="BYJ18" s="11"/>
      <c r="BYK18" s="11"/>
      <c r="BYL18" s="11"/>
      <c r="BYM18" s="11"/>
      <c r="BYN18" s="11"/>
      <c r="BYO18" s="11"/>
      <c r="BYP18" s="11"/>
      <c r="BYQ18" s="11"/>
      <c r="BYR18" s="11"/>
      <c r="BYS18" s="11"/>
      <c r="BYT18" s="11"/>
      <c r="BYU18" s="11"/>
      <c r="BYV18" s="11"/>
      <c r="BYW18" s="11"/>
      <c r="BYX18" s="11"/>
      <c r="BYY18" s="11"/>
      <c r="BYZ18" s="11"/>
      <c r="BZA18" s="11"/>
      <c r="BZB18" s="11"/>
      <c r="BZC18" s="11"/>
      <c r="BZD18" s="11"/>
      <c r="BZE18" s="11"/>
      <c r="BZF18" s="11"/>
      <c r="BZG18" s="11"/>
      <c r="BZH18" s="11"/>
      <c r="BZI18" s="11"/>
      <c r="BZJ18" s="11"/>
      <c r="BZK18" s="11"/>
      <c r="BZL18" s="11"/>
      <c r="BZM18" s="11"/>
      <c r="BZN18" s="11"/>
      <c r="BZO18" s="11"/>
      <c r="BZP18" s="11"/>
      <c r="BZQ18" s="11"/>
      <c r="BZR18" s="11"/>
      <c r="BZS18" s="11"/>
      <c r="BZT18" s="11"/>
      <c r="BZU18" s="11"/>
      <c r="BZV18" s="11"/>
      <c r="BZW18" s="11"/>
      <c r="BZX18" s="11"/>
      <c r="BZY18" s="11"/>
      <c r="BZZ18" s="11"/>
      <c r="CAA18" s="11"/>
      <c r="CAB18" s="11"/>
      <c r="CAC18" s="11"/>
      <c r="CAD18" s="11"/>
      <c r="CAE18" s="11"/>
      <c r="CAF18" s="11"/>
      <c r="CAG18" s="11"/>
      <c r="CAH18" s="11"/>
      <c r="CAI18" s="11"/>
      <c r="CAJ18" s="11"/>
      <c r="CAK18" s="11"/>
      <c r="CAL18" s="11"/>
      <c r="CAM18" s="11"/>
      <c r="CAN18" s="11"/>
      <c r="CAO18" s="11"/>
      <c r="CAP18" s="11"/>
      <c r="CAQ18" s="11"/>
      <c r="CAR18" s="11"/>
      <c r="CAS18" s="11"/>
      <c r="CAT18" s="11"/>
      <c r="CAU18" s="11"/>
      <c r="CAV18" s="11"/>
      <c r="CAW18" s="11"/>
      <c r="CAX18" s="11"/>
      <c r="CAY18" s="11"/>
      <c r="CAZ18" s="11"/>
      <c r="CBA18" s="11"/>
      <c r="CBB18" s="11"/>
      <c r="CBC18" s="11"/>
      <c r="CBD18" s="11"/>
      <c r="CBE18" s="11"/>
      <c r="CBF18" s="11"/>
      <c r="CBG18" s="11"/>
      <c r="CBH18" s="11"/>
      <c r="CBI18" s="11"/>
      <c r="CBJ18" s="11"/>
      <c r="CBK18" s="11"/>
      <c r="CBL18" s="11"/>
      <c r="CBM18" s="11"/>
      <c r="CBN18" s="11"/>
      <c r="CBO18" s="11"/>
      <c r="CBP18" s="11"/>
      <c r="CBQ18" s="11"/>
      <c r="CBR18" s="11"/>
      <c r="CBS18" s="11"/>
      <c r="CBT18" s="11"/>
      <c r="CBU18" s="11"/>
      <c r="CBV18" s="11"/>
      <c r="CBW18" s="11"/>
      <c r="CBX18" s="11"/>
      <c r="CBY18" s="11"/>
      <c r="CBZ18" s="11"/>
      <c r="CCA18" s="11"/>
      <c r="CCB18" s="11"/>
      <c r="CCC18" s="11"/>
      <c r="CCD18" s="11"/>
      <c r="CCE18" s="11"/>
      <c r="CCF18" s="11"/>
      <c r="CCG18" s="11"/>
      <c r="CCH18" s="11"/>
      <c r="CCI18" s="11"/>
      <c r="CCJ18" s="11"/>
      <c r="CCK18" s="11"/>
      <c r="CCL18" s="11"/>
      <c r="CCM18" s="11"/>
      <c r="CCN18" s="11"/>
      <c r="CCO18" s="11"/>
      <c r="CCP18" s="11"/>
      <c r="CCQ18" s="11"/>
      <c r="CCR18" s="11"/>
      <c r="CCS18" s="11"/>
      <c r="CCT18" s="11"/>
      <c r="CCU18" s="11"/>
      <c r="CCV18" s="11"/>
      <c r="CCW18" s="11"/>
      <c r="CCX18" s="11"/>
      <c r="CCY18" s="11"/>
      <c r="CCZ18" s="11"/>
      <c r="CDA18" s="11"/>
      <c r="CDB18" s="11"/>
      <c r="CDC18" s="11"/>
      <c r="CDD18" s="11"/>
      <c r="CDE18" s="11"/>
      <c r="CDF18" s="11"/>
      <c r="CDG18" s="11"/>
      <c r="CDH18" s="11"/>
      <c r="CDI18" s="11"/>
      <c r="CDJ18" s="11"/>
      <c r="CDK18" s="11"/>
      <c r="CDL18" s="11"/>
      <c r="CDM18" s="11"/>
      <c r="CDN18" s="11"/>
      <c r="CDO18" s="11"/>
      <c r="CDP18" s="11"/>
      <c r="CDQ18" s="11"/>
      <c r="CDR18" s="11"/>
      <c r="CDS18" s="11"/>
      <c r="CDT18" s="11"/>
      <c r="CDU18" s="11"/>
      <c r="CDV18" s="11"/>
      <c r="CDW18" s="11"/>
      <c r="CDX18" s="11"/>
      <c r="CDY18" s="11"/>
      <c r="CDZ18" s="11"/>
      <c r="CEA18" s="11"/>
      <c r="CEB18" s="11"/>
      <c r="CEC18" s="11"/>
      <c r="CED18" s="11"/>
      <c r="CEE18" s="11"/>
      <c r="CEF18" s="11"/>
      <c r="CEG18" s="11"/>
      <c r="CEH18" s="11"/>
      <c r="CEI18" s="11"/>
      <c r="CEJ18" s="11"/>
      <c r="CEK18" s="11"/>
      <c r="CEL18" s="11"/>
      <c r="CEM18" s="11"/>
      <c r="CEN18" s="11"/>
      <c r="CEO18" s="11"/>
      <c r="CEP18" s="11"/>
      <c r="CEQ18" s="11"/>
      <c r="CER18" s="11"/>
      <c r="CES18" s="11"/>
      <c r="CET18" s="11"/>
      <c r="CEU18" s="11"/>
      <c r="CEV18" s="11"/>
      <c r="CEW18" s="11"/>
      <c r="CEX18" s="11"/>
      <c r="CEY18" s="11"/>
      <c r="CEZ18" s="11"/>
      <c r="CFA18" s="11"/>
      <c r="CFB18" s="11"/>
      <c r="CFC18" s="11"/>
      <c r="CFD18" s="11"/>
      <c r="CFE18" s="11"/>
      <c r="CFF18" s="11"/>
      <c r="CFG18" s="11"/>
      <c r="CFH18" s="11"/>
      <c r="CFI18" s="11"/>
      <c r="CFJ18" s="11"/>
      <c r="CFK18" s="11"/>
      <c r="CFL18" s="11"/>
      <c r="CFM18" s="11"/>
      <c r="CFN18" s="11"/>
      <c r="CFO18" s="11"/>
      <c r="CFP18" s="11"/>
      <c r="CFQ18" s="11"/>
      <c r="CFR18" s="11"/>
      <c r="CFS18" s="11"/>
      <c r="CFT18" s="11"/>
      <c r="CFU18" s="11"/>
      <c r="CFV18" s="11"/>
      <c r="CFW18" s="11"/>
      <c r="CFX18" s="11"/>
      <c r="CFY18" s="11"/>
      <c r="CFZ18" s="11"/>
      <c r="CGA18" s="11"/>
      <c r="CGB18" s="11"/>
      <c r="CGC18" s="11"/>
      <c r="CGD18" s="11"/>
      <c r="CGE18" s="11"/>
      <c r="CGF18" s="11"/>
      <c r="CGG18" s="11"/>
      <c r="CGH18" s="11"/>
      <c r="CGI18" s="11"/>
      <c r="CGJ18" s="11"/>
      <c r="CGK18" s="11"/>
      <c r="CGL18" s="11"/>
      <c r="CGM18" s="11"/>
      <c r="CGN18" s="11"/>
      <c r="CGO18" s="11"/>
      <c r="CGP18" s="11"/>
      <c r="CGQ18" s="11"/>
      <c r="CGR18" s="11"/>
      <c r="CGS18" s="11"/>
      <c r="CGT18" s="11"/>
      <c r="CGU18" s="11"/>
      <c r="CGV18" s="11"/>
      <c r="CGW18" s="11"/>
      <c r="CGX18" s="11"/>
      <c r="CGY18" s="11"/>
      <c r="CGZ18" s="11"/>
      <c r="CHA18" s="11"/>
      <c r="CHB18" s="11"/>
      <c r="CHC18" s="11"/>
      <c r="CHD18" s="11"/>
      <c r="CHE18" s="11"/>
      <c r="CHF18" s="11"/>
      <c r="CHG18" s="11"/>
      <c r="CHH18" s="11"/>
      <c r="CHI18" s="11"/>
      <c r="CHJ18" s="11"/>
      <c r="CHK18" s="11"/>
      <c r="CHL18" s="11"/>
      <c r="CHM18" s="11"/>
      <c r="CHN18" s="11"/>
      <c r="CHO18" s="11"/>
      <c r="CHP18" s="11"/>
      <c r="CHQ18" s="11"/>
      <c r="CHR18" s="11"/>
      <c r="CHS18" s="11"/>
      <c r="CHT18" s="11"/>
      <c r="CHU18" s="11"/>
      <c r="CHV18" s="11"/>
      <c r="CHW18" s="11"/>
      <c r="CHX18" s="11"/>
      <c r="CHY18" s="11"/>
      <c r="CHZ18" s="11"/>
      <c r="CIA18" s="11"/>
      <c r="CIB18" s="11"/>
      <c r="CIC18" s="11"/>
      <c r="CID18" s="11"/>
      <c r="CIE18" s="11"/>
      <c r="CIF18" s="11"/>
      <c r="CIG18" s="11"/>
      <c r="CIH18" s="11"/>
      <c r="CII18" s="11"/>
      <c r="CIJ18" s="11"/>
      <c r="CIK18" s="11"/>
      <c r="CIL18" s="11"/>
      <c r="CIM18" s="11"/>
      <c r="CIN18" s="11"/>
      <c r="CIO18" s="11"/>
      <c r="CIP18" s="11"/>
      <c r="CIQ18" s="11"/>
      <c r="CIR18" s="11"/>
      <c r="CIS18" s="11"/>
      <c r="CIT18" s="11"/>
      <c r="CIU18" s="11"/>
      <c r="CIV18" s="11"/>
      <c r="CIW18" s="11"/>
      <c r="CIX18" s="11"/>
      <c r="CIY18" s="11"/>
      <c r="CIZ18" s="11"/>
      <c r="CJA18" s="11"/>
      <c r="CJB18" s="11"/>
      <c r="CJC18" s="11"/>
      <c r="CJD18" s="11"/>
      <c r="CJE18" s="11"/>
      <c r="CJF18" s="11"/>
      <c r="CJG18" s="11"/>
      <c r="CJH18" s="11"/>
      <c r="CJI18" s="11"/>
      <c r="CJJ18" s="11"/>
      <c r="CJK18" s="11"/>
      <c r="CJL18" s="11"/>
      <c r="CJM18" s="11"/>
      <c r="CJN18" s="11"/>
      <c r="CJO18" s="11"/>
      <c r="CJP18" s="11"/>
      <c r="CJQ18" s="11"/>
      <c r="CJR18" s="11"/>
      <c r="CJS18" s="11"/>
      <c r="CJT18" s="11"/>
      <c r="CJU18" s="11"/>
      <c r="CJV18" s="11"/>
      <c r="CJW18" s="11"/>
      <c r="CJX18" s="11"/>
      <c r="CJY18" s="11"/>
      <c r="CJZ18" s="11"/>
      <c r="CKA18" s="11"/>
      <c r="CKB18" s="11"/>
      <c r="CKC18" s="11"/>
      <c r="CKD18" s="11"/>
      <c r="CKE18" s="11"/>
      <c r="CKF18" s="11"/>
      <c r="CKG18" s="11"/>
      <c r="CKH18" s="11"/>
      <c r="CKI18" s="11"/>
      <c r="CKJ18" s="11"/>
      <c r="CKK18" s="11"/>
      <c r="CKL18" s="11"/>
      <c r="CKM18" s="11"/>
      <c r="CKN18" s="11"/>
      <c r="CKO18" s="11"/>
      <c r="CKP18" s="11"/>
      <c r="CKQ18" s="11"/>
      <c r="CKR18" s="11"/>
      <c r="CKS18" s="11"/>
      <c r="CKT18" s="11"/>
      <c r="CKU18" s="11"/>
      <c r="CKV18" s="11"/>
      <c r="CKW18" s="11"/>
      <c r="CKX18" s="11"/>
      <c r="CKY18" s="11"/>
      <c r="CKZ18" s="11"/>
      <c r="CLA18" s="11"/>
      <c r="CLB18" s="11"/>
      <c r="CLC18" s="11"/>
      <c r="CLD18" s="11"/>
      <c r="CLE18" s="11"/>
      <c r="CLF18" s="11"/>
      <c r="CLG18" s="11"/>
      <c r="CLH18" s="11"/>
      <c r="CLI18" s="11"/>
      <c r="CLJ18" s="11"/>
      <c r="CLK18" s="11"/>
      <c r="CLL18" s="11"/>
      <c r="CLM18" s="11"/>
      <c r="CLN18" s="11"/>
      <c r="CLO18" s="11"/>
      <c r="CLP18" s="11"/>
      <c r="CLQ18" s="11"/>
      <c r="CLR18" s="11"/>
      <c r="CLS18" s="11"/>
      <c r="CLT18" s="11"/>
      <c r="CLU18" s="11"/>
      <c r="CLV18" s="11"/>
      <c r="CLW18" s="11"/>
      <c r="CLX18" s="11"/>
      <c r="CLY18" s="11"/>
      <c r="CLZ18" s="11"/>
      <c r="CMA18" s="11"/>
      <c r="CMB18" s="11"/>
      <c r="CMC18" s="11"/>
      <c r="CMD18" s="11"/>
      <c r="CME18" s="11"/>
      <c r="CMF18" s="11"/>
      <c r="CMG18" s="11"/>
      <c r="CMH18" s="11"/>
      <c r="CMI18" s="11"/>
      <c r="CMJ18" s="11"/>
      <c r="CMK18" s="11"/>
      <c r="CML18" s="11"/>
      <c r="CMM18" s="11"/>
      <c r="CMN18" s="11"/>
      <c r="CMO18" s="11"/>
      <c r="CMP18" s="11"/>
      <c r="CMQ18" s="11"/>
      <c r="CMR18" s="11"/>
      <c r="CMS18" s="11"/>
      <c r="CMT18" s="11"/>
      <c r="CMU18" s="11"/>
      <c r="CMV18" s="11"/>
      <c r="CMW18" s="11"/>
      <c r="CMX18" s="11"/>
      <c r="CMY18" s="11"/>
      <c r="CMZ18" s="11"/>
      <c r="CNA18" s="11"/>
      <c r="CNB18" s="11"/>
      <c r="CNC18" s="11"/>
      <c r="CND18" s="11"/>
      <c r="CNE18" s="11"/>
      <c r="CNF18" s="11"/>
      <c r="CNG18" s="11"/>
      <c r="CNH18" s="11"/>
      <c r="CNI18" s="11"/>
      <c r="CNJ18" s="11"/>
      <c r="CNK18" s="11"/>
      <c r="CNL18" s="11"/>
      <c r="CNM18" s="11"/>
      <c r="CNN18" s="11"/>
      <c r="CNO18" s="11"/>
      <c r="CNP18" s="11"/>
      <c r="CNQ18" s="11"/>
      <c r="CNR18" s="11"/>
      <c r="CNS18" s="11"/>
      <c r="CNT18" s="11"/>
      <c r="CNU18" s="11"/>
      <c r="CNV18" s="11"/>
      <c r="CNW18" s="11"/>
      <c r="CNX18" s="11"/>
      <c r="CNY18" s="11"/>
      <c r="CNZ18" s="11"/>
      <c r="COA18" s="11"/>
      <c r="COB18" s="11"/>
      <c r="COC18" s="11"/>
      <c r="COD18" s="11"/>
      <c r="COE18" s="11"/>
      <c r="COF18" s="11"/>
      <c r="COG18" s="11"/>
      <c r="COH18" s="11"/>
      <c r="COI18" s="11"/>
      <c r="COJ18" s="11"/>
      <c r="COK18" s="11"/>
      <c r="COL18" s="11"/>
      <c r="COM18" s="11"/>
      <c r="CON18" s="11"/>
      <c r="COO18" s="11"/>
      <c r="COP18" s="11"/>
      <c r="COQ18" s="11"/>
      <c r="COR18" s="11"/>
      <c r="COS18" s="11"/>
      <c r="COT18" s="11"/>
      <c r="COU18" s="11"/>
      <c r="COV18" s="11"/>
      <c r="COW18" s="11"/>
      <c r="COX18" s="11"/>
      <c r="COY18" s="11"/>
      <c r="COZ18" s="11"/>
      <c r="CPA18" s="11"/>
      <c r="CPB18" s="11"/>
      <c r="CPC18" s="11"/>
      <c r="CPD18" s="11"/>
      <c r="CPE18" s="11"/>
      <c r="CPF18" s="11"/>
      <c r="CPG18" s="11"/>
      <c r="CPH18" s="11"/>
      <c r="CPI18" s="11"/>
      <c r="CPJ18" s="11"/>
      <c r="CPK18" s="11"/>
      <c r="CPL18" s="11"/>
      <c r="CPM18" s="11"/>
      <c r="CPN18" s="11"/>
      <c r="CPO18" s="11"/>
      <c r="CPP18" s="11"/>
      <c r="CPQ18" s="11"/>
      <c r="CPR18" s="11"/>
      <c r="CPS18" s="11"/>
      <c r="CPT18" s="11"/>
      <c r="CPU18" s="11"/>
      <c r="CPV18" s="11"/>
      <c r="CPW18" s="11"/>
      <c r="CPX18" s="11"/>
      <c r="CPY18" s="11"/>
      <c r="CPZ18" s="11"/>
      <c r="CQA18" s="11"/>
      <c r="CQB18" s="11"/>
      <c r="CQC18" s="11"/>
      <c r="CQD18" s="11"/>
      <c r="CQE18" s="11"/>
      <c r="CQF18" s="11"/>
      <c r="CQG18" s="11"/>
      <c r="CQH18" s="11"/>
      <c r="CQI18" s="11"/>
      <c r="CQJ18" s="11"/>
      <c r="CQK18" s="11"/>
      <c r="CQL18" s="11"/>
      <c r="CQM18" s="11"/>
      <c r="CQN18" s="11"/>
      <c r="CQO18" s="11"/>
      <c r="CQP18" s="11"/>
      <c r="CQQ18" s="11"/>
      <c r="CQR18" s="11"/>
      <c r="CQS18" s="11"/>
      <c r="CQT18" s="11"/>
      <c r="CQU18" s="11"/>
      <c r="CQV18" s="11"/>
      <c r="CQW18" s="11"/>
      <c r="CQX18" s="11"/>
      <c r="CQY18" s="11"/>
      <c r="CQZ18" s="11"/>
      <c r="CRA18" s="11"/>
      <c r="CRB18" s="11"/>
      <c r="CRC18" s="11"/>
      <c r="CRD18" s="11"/>
      <c r="CRE18" s="11"/>
      <c r="CRF18" s="11"/>
      <c r="CRG18" s="11"/>
      <c r="CRH18" s="11"/>
      <c r="CRI18" s="11"/>
      <c r="CRJ18" s="11"/>
      <c r="CRK18" s="11"/>
      <c r="CRL18" s="11"/>
      <c r="CRM18" s="11"/>
      <c r="CRN18" s="11"/>
      <c r="CRO18" s="11"/>
      <c r="CRP18" s="11"/>
      <c r="CRQ18" s="11"/>
      <c r="CRR18" s="11"/>
      <c r="CRS18" s="11"/>
      <c r="CRT18" s="11"/>
      <c r="CRU18" s="11"/>
      <c r="CRV18" s="11"/>
      <c r="CRW18" s="11"/>
      <c r="CRX18" s="11"/>
      <c r="CRY18" s="11"/>
      <c r="CRZ18" s="11"/>
      <c r="CSA18" s="11"/>
      <c r="CSB18" s="11"/>
      <c r="CSC18" s="11"/>
      <c r="CSD18" s="11"/>
      <c r="CSE18" s="11"/>
      <c r="CSF18" s="11"/>
      <c r="CSG18" s="11"/>
      <c r="CSH18" s="11"/>
      <c r="CSI18" s="11"/>
      <c r="CSJ18" s="11"/>
      <c r="CSK18" s="11"/>
      <c r="CSL18" s="11"/>
      <c r="CSM18" s="11"/>
      <c r="CSN18" s="11"/>
      <c r="CSO18" s="11"/>
      <c r="CSP18" s="11"/>
      <c r="CSQ18" s="11"/>
      <c r="CSR18" s="11"/>
      <c r="CSS18" s="11"/>
      <c r="CST18" s="11"/>
      <c r="CSU18" s="11"/>
      <c r="CSV18" s="11"/>
      <c r="CSW18" s="11"/>
      <c r="CSX18" s="11"/>
      <c r="CSY18" s="11"/>
      <c r="CSZ18" s="11"/>
      <c r="CTA18" s="11"/>
      <c r="CTB18" s="11"/>
      <c r="CTC18" s="11"/>
      <c r="CTD18" s="11"/>
      <c r="CTE18" s="11"/>
      <c r="CTF18" s="11"/>
      <c r="CTG18" s="11"/>
      <c r="CTH18" s="11"/>
      <c r="CTI18" s="11"/>
      <c r="CTJ18" s="11"/>
      <c r="CTK18" s="11"/>
      <c r="CTL18" s="11"/>
      <c r="CTM18" s="11"/>
      <c r="CTN18" s="11"/>
      <c r="CTO18" s="11"/>
      <c r="CTP18" s="11"/>
      <c r="CTQ18" s="11"/>
      <c r="CTR18" s="11"/>
      <c r="CTS18" s="11"/>
      <c r="CTT18" s="11"/>
      <c r="CTU18" s="11"/>
      <c r="CTV18" s="11"/>
      <c r="CTW18" s="11"/>
      <c r="CTX18" s="11"/>
      <c r="CTY18" s="11"/>
      <c r="CTZ18" s="11"/>
      <c r="CUA18" s="11"/>
      <c r="CUB18" s="11"/>
      <c r="CUC18" s="11"/>
      <c r="CUD18" s="11"/>
      <c r="CUE18" s="11"/>
      <c r="CUF18" s="11"/>
      <c r="CUG18" s="11"/>
      <c r="CUH18" s="11"/>
      <c r="CUI18" s="11"/>
      <c r="CUJ18" s="11"/>
      <c r="CUK18" s="11"/>
      <c r="CUL18" s="11"/>
      <c r="CUM18" s="11"/>
      <c r="CUN18" s="11"/>
      <c r="CUO18" s="11"/>
      <c r="CUP18" s="11"/>
      <c r="CUQ18" s="11"/>
      <c r="CUR18" s="11"/>
      <c r="CUS18" s="11"/>
      <c r="CUT18" s="11"/>
      <c r="CUU18" s="11"/>
      <c r="CUV18" s="11"/>
      <c r="CUW18" s="11"/>
      <c r="CUX18" s="11"/>
      <c r="CUY18" s="11"/>
      <c r="CUZ18" s="11"/>
      <c r="CVA18" s="11"/>
      <c r="CVB18" s="11"/>
      <c r="CVC18" s="11"/>
      <c r="CVD18" s="11"/>
      <c r="CVE18" s="11"/>
      <c r="CVF18" s="11"/>
      <c r="CVG18" s="11"/>
      <c r="CVH18" s="11"/>
      <c r="CVI18" s="11"/>
      <c r="CVJ18" s="11"/>
      <c r="CVK18" s="11"/>
      <c r="CVL18" s="11"/>
      <c r="CVM18" s="11"/>
      <c r="CVN18" s="11"/>
      <c r="CVO18" s="11"/>
      <c r="CVP18" s="11"/>
      <c r="CVQ18" s="11"/>
      <c r="CVR18" s="11"/>
      <c r="CVS18" s="11"/>
      <c r="CVT18" s="11"/>
      <c r="CVU18" s="11"/>
      <c r="CVV18" s="11"/>
      <c r="CVW18" s="11"/>
      <c r="CVX18" s="11"/>
      <c r="CVY18" s="11"/>
      <c r="CVZ18" s="11"/>
      <c r="CWA18" s="11"/>
      <c r="CWB18" s="11"/>
      <c r="CWC18" s="11"/>
      <c r="CWD18" s="11"/>
      <c r="CWE18" s="11"/>
      <c r="CWF18" s="11"/>
      <c r="CWG18" s="11"/>
      <c r="CWH18" s="11"/>
      <c r="CWI18" s="11"/>
      <c r="CWJ18" s="11"/>
      <c r="CWK18" s="11"/>
      <c r="CWL18" s="11"/>
      <c r="CWM18" s="11"/>
      <c r="CWN18" s="11"/>
      <c r="CWO18" s="11"/>
      <c r="CWP18" s="11"/>
      <c r="CWQ18" s="11"/>
      <c r="CWR18" s="11"/>
      <c r="CWS18" s="11"/>
      <c r="CWT18" s="11"/>
      <c r="CWU18" s="11"/>
      <c r="CWV18" s="11"/>
      <c r="CWW18" s="11"/>
      <c r="CWX18" s="11"/>
      <c r="CWY18" s="11"/>
      <c r="CWZ18" s="11"/>
      <c r="CXA18" s="11"/>
      <c r="CXB18" s="11"/>
      <c r="CXC18" s="11"/>
      <c r="CXD18" s="11"/>
      <c r="CXE18" s="11"/>
      <c r="CXF18" s="11"/>
      <c r="CXG18" s="11"/>
      <c r="CXH18" s="11"/>
      <c r="CXI18" s="11"/>
      <c r="CXJ18" s="11"/>
      <c r="CXK18" s="11"/>
      <c r="CXL18" s="11"/>
      <c r="CXM18" s="11"/>
      <c r="CXN18" s="11"/>
      <c r="CXO18" s="11"/>
      <c r="CXP18" s="11"/>
      <c r="CXQ18" s="11"/>
      <c r="CXR18" s="11"/>
      <c r="CXS18" s="11"/>
      <c r="CXT18" s="11"/>
      <c r="CXU18" s="11"/>
      <c r="CXV18" s="11"/>
      <c r="CXW18" s="11"/>
      <c r="CXX18" s="11"/>
      <c r="CXY18" s="11"/>
      <c r="CXZ18" s="11"/>
      <c r="CYA18" s="11"/>
      <c r="CYB18" s="11"/>
      <c r="CYC18" s="11"/>
      <c r="CYD18" s="11"/>
      <c r="CYE18" s="11"/>
      <c r="CYF18" s="11"/>
      <c r="CYG18" s="11"/>
      <c r="CYH18" s="11"/>
      <c r="CYI18" s="11"/>
      <c r="CYJ18" s="11"/>
      <c r="CYK18" s="11"/>
      <c r="CYL18" s="11"/>
      <c r="CYM18" s="11"/>
      <c r="CYN18" s="11"/>
      <c r="CYO18" s="11"/>
      <c r="CYP18" s="11"/>
      <c r="CYQ18" s="11"/>
      <c r="CYR18" s="11"/>
      <c r="CYS18" s="11"/>
      <c r="CYT18" s="11"/>
      <c r="CYU18" s="11"/>
      <c r="CYV18" s="11"/>
      <c r="CYW18" s="11"/>
      <c r="CYX18" s="11"/>
      <c r="CYY18" s="11"/>
      <c r="CYZ18" s="11"/>
      <c r="CZA18" s="11"/>
      <c r="CZB18" s="11"/>
      <c r="CZC18" s="11"/>
      <c r="CZD18" s="11"/>
      <c r="CZE18" s="11"/>
      <c r="CZF18" s="11"/>
      <c r="CZG18" s="11"/>
      <c r="CZH18" s="11"/>
      <c r="CZI18" s="11"/>
      <c r="CZJ18" s="11"/>
      <c r="CZK18" s="11"/>
      <c r="CZL18" s="11"/>
      <c r="CZM18" s="11"/>
      <c r="CZN18" s="11"/>
      <c r="CZO18" s="11"/>
      <c r="CZP18" s="11"/>
      <c r="CZQ18" s="11"/>
      <c r="CZR18" s="11"/>
      <c r="CZS18" s="11"/>
      <c r="CZT18" s="11"/>
      <c r="CZU18" s="11"/>
      <c r="CZV18" s="11"/>
      <c r="CZW18" s="11"/>
      <c r="CZX18" s="11"/>
      <c r="CZY18" s="11"/>
      <c r="CZZ18" s="11"/>
      <c r="DAA18" s="11"/>
      <c r="DAB18" s="11"/>
      <c r="DAC18" s="11"/>
      <c r="DAD18" s="11"/>
      <c r="DAE18" s="11"/>
      <c r="DAF18" s="11"/>
      <c r="DAG18" s="11"/>
      <c r="DAH18" s="11"/>
      <c r="DAI18" s="11"/>
      <c r="DAJ18" s="11"/>
      <c r="DAK18" s="11"/>
      <c r="DAL18" s="11"/>
      <c r="DAM18" s="11"/>
      <c r="DAN18" s="11"/>
      <c r="DAO18" s="11"/>
      <c r="DAP18" s="11"/>
      <c r="DAQ18" s="11"/>
      <c r="DAR18" s="11"/>
      <c r="DAS18" s="11"/>
      <c r="DAT18" s="11"/>
      <c r="DAU18" s="11"/>
      <c r="DAV18" s="11"/>
      <c r="DAW18" s="11"/>
      <c r="DAX18" s="11"/>
      <c r="DAY18" s="11"/>
      <c r="DAZ18" s="11"/>
      <c r="DBA18" s="11"/>
      <c r="DBB18" s="11"/>
      <c r="DBC18" s="11"/>
      <c r="DBD18" s="11"/>
      <c r="DBE18" s="11"/>
      <c r="DBF18" s="11"/>
      <c r="DBG18" s="11"/>
      <c r="DBH18" s="11"/>
      <c r="DBI18" s="11"/>
      <c r="DBJ18" s="11"/>
      <c r="DBK18" s="11"/>
      <c r="DBL18" s="11"/>
      <c r="DBM18" s="11"/>
      <c r="DBN18" s="11"/>
      <c r="DBO18" s="11"/>
      <c r="DBP18" s="11"/>
      <c r="DBQ18" s="11"/>
      <c r="DBR18" s="11"/>
      <c r="DBS18" s="11"/>
      <c r="DBT18" s="11"/>
      <c r="DBU18" s="11"/>
      <c r="DBV18" s="11"/>
      <c r="DBW18" s="11"/>
      <c r="DBX18" s="11"/>
      <c r="DBY18" s="11"/>
      <c r="DBZ18" s="11"/>
      <c r="DCA18" s="11"/>
      <c r="DCB18" s="11"/>
      <c r="DCC18" s="11"/>
      <c r="DCD18" s="11"/>
      <c r="DCE18" s="11"/>
      <c r="DCF18" s="11"/>
      <c r="DCG18" s="11"/>
      <c r="DCH18" s="11"/>
      <c r="DCI18" s="11"/>
      <c r="DCJ18" s="11"/>
      <c r="DCK18" s="11"/>
      <c r="DCL18" s="11"/>
      <c r="DCM18" s="11"/>
      <c r="DCN18" s="11"/>
      <c r="DCO18" s="11"/>
      <c r="DCP18" s="11"/>
      <c r="DCQ18" s="11"/>
      <c r="DCR18" s="11"/>
      <c r="DCS18" s="11"/>
      <c r="DCT18" s="11"/>
      <c r="DCU18" s="11"/>
      <c r="DCV18" s="11"/>
      <c r="DCW18" s="11"/>
      <c r="DCX18" s="11"/>
      <c r="DCY18" s="11"/>
      <c r="DCZ18" s="11"/>
      <c r="DDA18" s="11"/>
      <c r="DDB18" s="11"/>
      <c r="DDC18" s="11"/>
      <c r="DDD18" s="11"/>
      <c r="DDE18" s="11"/>
      <c r="DDF18" s="11"/>
      <c r="DDG18" s="11"/>
      <c r="DDH18" s="11"/>
      <c r="DDI18" s="11"/>
      <c r="DDJ18" s="11"/>
      <c r="DDK18" s="11"/>
      <c r="DDL18" s="11"/>
      <c r="DDM18" s="11"/>
      <c r="DDN18" s="11"/>
      <c r="DDO18" s="11"/>
      <c r="DDP18" s="11"/>
      <c r="DDQ18" s="11"/>
      <c r="DDR18" s="11"/>
      <c r="DDS18" s="11"/>
      <c r="DDT18" s="11"/>
      <c r="DDU18" s="11"/>
      <c r="DDV18" s="11"/>
      <c r="DDW18" s="11"/>
      <c r="DDX18" s="11"/>
      <c r="DDY18" s="11"/>
      <c r="DDZ18" s="11"/>
      <c r="DEA18" s="11"/>
      <c r="DEB18" s="11"/>
      <c r="DEC18" s="11"/>
      <c r="DED18" s="11"/>
      <c r="DEE18" s="11"/>
      <c r="DEF18" s="11"/>
      <c r="DEG18" s="11"/>
      <c r="DEH18" s="11"/>
      <c r="DEI18" s="11"/>
      <c r="DEJ18" s="11"/>
      <c r="DEK18" s="11"/>
      <c r="DEL18" s="11"/>
      <c r="DEM18" s="11"/>
      <c r="DEN18" s="11"/>
      <c r="DEO18" s="11"/>
      <c r="DEP18" s="11"/>
      <c r="DEQ18" s="11"/>
      <c r="DER18" s="11"/>
      <c r="DES18" s="11"/>
      <c r="DET18" s="11"/>
      <c r="DEU18" s="11"/>
      <c r="DEV18" s="11"/>
      <c r="DEW18" s="11"/>
      <c r="DEX18" s="11"/>
      <c r="DEY18" s="11"/>
      <c r="DEZ18" s="11"/>
      <c r="DFA18" s="11"/>
      <c r="DFB18" s="11"/>
      <c r="DFC18" s="11"/>
      <c r="DFD18" s="11"/>
      <c r="DFE18" s="11"/>
      <c r="DFF18" s="11"/>
      <c r="DFG18" s="11"/>
      <c r="DFH18" s="11"/>
      <c r="DFI18" s="11"/>
      <c r="DFJ18" s="11"/>
      <c r="DFK18" s="11"/>
      <c r="DFL18" s="11"/>
      <c r="DFM18" s="11"/>
      <c r="DFN18" s="11"/>
      <c r="DFO18" s="11"/>
      <c r="DFP18" s="11"/>
      <c r="DFQ18" s="11"/>
      <c r="DFR18" s="11"/>
      <c r="DFS18" s="11"/>
      <c r="DFT18" s="11"/>
      <c r="DFU18" s="11"/>
      <c r="DFV18" s="11"/>
      <c r="DFW18" s="11"/>
      <c r="DFX18" s="11"/>
      <c r="DFY18" s="11"/>
      <c r="DFZ18" s="11"/>
      <c r="DGA18" s="11"/>
      <c r="DGB18" s="11"/>
      <c r="DGC18" s="11"/>
      <c r="DGD18" s="11"/>
      <c r="DGE18" s="11"/>
      <c r="DGF18" s="11"/>
      <c r="DGG18" s="11"/>
      <c r="DGH18" s="11"/>
      <c r="DGI18" s="11"/>
      <c r="DGJ18" s="11"/>
      <c r="DGK18" s="11"/>
      <c r="DGL18" s="11"/>
      <c r="DGM18" s="11"/>
      <c r="DGN18" s="11"/>
      <c r="DGO18" s="11"/>
      <c r="DGP18" s="11"/>
      <c r="DGQ18" s="11"/>
      <c r="DGR18" s="11"/>
      <c r="DGS18" s="11"/>
      <c r="DGT18" s="11"/>
      <c r="DGU18" s="11"/>
      <c r="DGV18" s="11"/>
      <c r="DGW18" s="11"/>
      <c r="DGX18" s="11"/>
      <c r="DGY18" s="11"/>
      <c r="DGZ18" s="11"/>
      <c r="DHA18" s="11"/>
      <c r="DHB18" s="11"/>
      <c r="DHC18" s="11"/>
      <c r="DHD18" s="11"/>
      <c r="DHE18" s="11"/>
      <c r="DHF18" s="11"/>
      <c r="DHG18" s="11"/>
      <c r="DHH18" s="11"/>
      <c r="DHI18" s="11"/>
      <c r="DHJ18" s="11"/>
      <c r="DHK18" s="11"/>
      <c r="DHL18" s="11"/>
      <c r="DHM18" s="11"/>
      <c r="DHN18" s="11"/>
      <c r="DHO18" s="11"/>
      <c r="DHP18" s="11"/>
      <c r="DHQ18" s="11"/>
      <c r="DHR18" s="11"/>
      <c r="DHS18" s="11"/>
      <c r="DHT18" s="11"/>
      <c r="DHU18" s="11"/>
      <c r="DHV18" s="11"/>
      <c r="DHW18" s="11"/>
      <c r="DHX18" s="11"/>
      <c r="DHY18" s="11"/>
      <c r="DHZ18" s="11"/>
      <c r="DIA18" s="11"/>
      <c r="DIB18" s="11"/>
      <c r="DIC18" s="11"/>
      <c r="DID18" s="11"/>
      <c r="DIE18" s="11"/>
      <c r="DIF18" s="11"/>
      <c r="DIG18" s="11"/>
      <c r="DIH18" s="11"/>
      <c r="DII18" s="11"/>
      <c r="DIJ18" s="11"/>
      <c r="DIK18" s="11"/>
      <c r="DIL18" s="11"/>
      <c r="DIM18" s="11"/>
      <c r="DIN18" s="11"/>
      <c r="DIO18" s="11"/>
      <c r="DIP18" s="11"/>
      <c r="DIQ18" s="11"/>
      <c r="DIR18" s="11"/>
      <c r="DIS18" s="11"/>
      <c r="DIT18" s="11"/>
      <c r="DIU18" s="11"/>
      <c r="DIV18" s="11"/>
      <c r="DIW18" s="11"/>
      <c r="DIX18" s="11"/>
      <c r="DIY18" s="11"/>
      <c r="DIZ18" s="11"/>
      <c r="DJA18" s="11"/>
      <c r="DJB18" s="11"/>
      <c r="DJC18" s="11"/>
      <c r="DJD18" s="11"/>
      <c r="DJE18" s="11"/>
      <c r="DJF18" s="11"/>
      <c r="DJG18" s="11"/>
      <c r="DJH18" s="11"/>
      <c r="DJI18" s="11"/>
      <c r="DJJ18" s="11"/>
      <c r="DJK18" s="11"/>
      <c r="DJL18" s="11"/>
      <c r="DJM18" s="11"/>
      <c r="DJN18" s="11"/>
      <c r="DJO18" s="11"/>
      <c r="DJP18" s="11"/>
      <c r="DJQ18" s="11"/>
      <c r="DJR18" s="11"/>
      <c r="DJS18" s="11"/>
      <c r="DJT18" s="11"/>
      <c r="DJU18" s="11"/>
      <c r="DJV18" s="11"/>
      <c r="DJW18" s="11"/>
      <c r="DJX18" s="11"/>
      <c r="DJY18" s="11"/>
      <c r="DJZ18" s="11"/>
      <c r="DKA18" s="11"/>
      <c r="DKB18" s="11"/>
      <c r="DKC18" s="11"/>
      <c r="DKD18" s="11"/>
      <c r="DKE18" s="11"/>
      <c r="DKF18" s="11"/>
      <c r="DKG18" s="11"/>
      <c r="DKH18" s="11"/>
      <c r="DKI18" s="11"/>
      <c r="DKJ18" s="11"/>
      <c r="DKK18" s="11"/>
      <c r="DKL18" s="11"/>
      <c r="DKM18" s="11"/>
      <c r="DKN18" s="11"/>
      <c r="DKO18" s="11"/>
      <c r="DKP18" s="11"/>
      <c r="DKQ18" s="11"/>
      <c r="DKR18" s="11"/>
      <c r="DKS18" s="11"/>
      <c r="DKT18" s="11"/>
      <c r="DKU18" s="11"/>
      <c r="DKV18" s="11"/>
      <c r="DKW18" s="11"/>
      <c r="DKX18" s="11"/>
      <c r="DKY18" s="11"/>
      <c r="DKZ18" s="11"/>
      <c r="DLA18" s="11"/>
      <c r="DLB18" s="11"/>
      <c r="DLC18" s="11"/>
      <c r="DLD18" s="11"/>
      <c r="DLE18" s="11"/>
      <c r="DLF18" s="11"/>
      <c r="DLG18" s="11"/>
      <c r="DLH18" s="11"/>
      <c r="DLI18" s="11"/>
      <c r="DLJ18" s="11"/>
      <c r="DLK18" s="11"/>
      <c r="DLL18" s="11"/>
      <c r="DLM18" s="11"/>
      <c r="DLN18" s="11"/>
      <c r="DLO18" s="11"/>
      <c r="DLP18" s="11"/>
      <c r="DLQ18" s="11"/>
      <c r="DLR18" s="11"/>
      <c r="DLS18" s="11"/>
      <c r="DLT18" s="11"/>
      <c r="DLU18" s="11"/>
      <c r="DLV18" s="11"/>
      <c r="DLW18" s="11"/>
      <c r="DLX18" s="11"/>
      <c r="DLY18" s="11"/>
      <c r="DLZ18" s="11"/>
      <c r="DMA18" s="11"/>
      <c r="DMB18" s="11"/>
      <c r="DMC18" s="11"/>
      <c r="DMD18" s="11"/>
      <c r="DME18" s="11"/>
      <c r="DMF18" s="11"/>
      <c r="DMG18" s="11"/>
      <c r="DMH18" s="11"/>
      <c r="DMI18" s="11"/>
      <c r="DMJ18" s="11"/>
      <c r="DMK18" s="11"/>
      <c r="DML18" s="11"/>
      <c r="DMM18" s="11"/>
      <c r="DMN18" s="11"/>
      <c r="DMO18" s="11"/>
      <c r="DMP18" s="11"/>
      <c r="DMQ18" s="11"/>
      <c r="DMR18" s="11"/>
      <c r="DMS18" s="11"/>
      <c r="DMT18" s="11"/>
      <c r="DMU18" s="11"/>
      <c r="DMV18" s="11"/>
      <c r="DMW18" s="11"/>
      <c r="DMX18" s="11"/>
      <c r="DMY18" s="11"/>
      <c r="DMZ18" s="11"/>
      <c r="DNA18" s="11"/>
      <c r="DNB18" s="11"/>
      <c r="DNC18" s="11"/>
      <c r="DND18" s="11"/>
      <c r="DNE18" s="11"/>
      <c r="DNF18" s="11"/>
      <c r="DNG18" s="11"/>
      <c r="DNH18" s="11"/>
      <c r="DNI18" s="11"/>
      <c r="DNJ18" s="11"/>
      <c r="DNK18" s="11"/>
      <c r="DNL18" s="11"/>
      <c r="DNM18" s="11"/>
      <c r="DNN18" s="11"/>
      <c r="DNO18" s="11"/>
      <c r="DNP18" s="11"/>
      <c r="DNQ18" s="11"/>
      <c r="DNR18" s="11"/>
      <c r="DNS18" s="11"/>
      <c r="DNT18" s="11"/>
      <c r="DNU18" s="11"/>
      <c r="DNV18" s="11"/>
      <c r="DNW18" s="11"/>
      <c r="DNX18" s="11"/>
      <c r="DNY18" s="11"/>
      <c r="DNZ18" s="11"/>
      <c r="DOA18" s="11"/>
      <c r="DOB18" s="11"/>
      <c r="DOC18" s="11"/>
      <c r="DOD18" s="11"/>
      <c r="DOE18" s="11"/>
      <c r="DOF18" s="11"/>
      <c r="DOG18" s="11"/>
      <c r="DOH18" s="11"/>
      <c r="DOI18" s="11"/>
      <c r="DOJ18" s="11"/>
      <c r="DOK18" s="11"/>
      <c r="DOL18" s="11"/>
      <c r="DOM18" s="11"/>
      <c r="DON18" s="11"/>
      <c r="DOO18" s="11"/>
      <c r="DOP18" s="11"/>
      <c r="DOQ18" s="11"/>
      <c r="DOR18" s="11"/>
      <c r="DOS18" s="11"/>
      <c r="DOT18" s="11"/>
      <c r="DOU18" s="11"/>
      <c r="DOV18" s="11"/>
      <c r="DOW18" s="11"/>
      <c r="DOX18" s="11"/>
      <c r="DOY18" s="11"/>
      <c r="DOZ18" s="11"/>
      <c r="DPA18" s="11"/>
      <c r="DPB18" s="11"/>
      <c r="DPC18" s="11"/>
      <c r="DPD18" s="11"/>
      <c r="DPE18" s="11"/>
      <c r="DPF18" s="11"/>
      <c r="DPG18" s="11"/>
      <c r="DPH18" s="11"/>
      <c r="DPI18" s="11"/>
      <c r="DPJ18" s="11"/>
      <c r="DPK18" s="11"/>
      <c r="DPL18" s="11"/>
      <c r="DPM18" s="11"/>
      <c r="DPN18" s="11"/>
      <c r="DPO18" s="11"/>
      <c r="DPP18" s="11"/>
      <c r="DPQ18" s="11"/>
      <c r="DPR18" s="11"/>
      <c r="DPS18" s="11"/>
      <c r="DPT18" s="11"/>
      <c r="DPU18" s="11"/>
      <c r="DPV18" s="11"/>
      <c r="DPW18" s="11"/>
      <c r="DPX18" s="11"/>
      <c r="DPY18" s="11"/>
      <c r="DPZ18" s="11"/>
      <c r="DQA18" s="11"/>
      <c r="DQB18" s="11"/>
      <c r="DQC18" s="11"/>
      <c r="DQD18" s="11"/>
      <c r="DQE18" s="11"/>
      <c r="DQF18" s="11"/>
      <c r="DQG18" s="11"/>
      <c r="DQH18" s="11"/>
      <c r="DQI18" s="11"/>
      <c r="DQJ18" s="11"/>
      <c r="DQK18" s="11"/>
      <c r="DQL18" s="11"/>
      <c r="DQM18" s="11"/>
      <c r="DQN18" s="11"/>
      <c r="DQO18" s="11"/>
      <c r="DQP18" s="11"/>
      <c r="DQQ18" s="11"/>
      <c r="DQR18" s="11"/>
      <c r="DQS18" s="11"/>
      <c r="DQT18" s="11"/>
      <c r="DQU18" s="11"/>
      <c r="DQV18" s="11"/>
      <c r="DQW18" s="11"/>
      <c r="DQX18" s="11"/>
      <c r="DQY18" s="11"/>
      <c r="DQZ18" s="11"/>
      <c r="DRA18" s="11"/>
      <c r="DRB18" s="11"/>
      <c r="DRC18" s="11"/>
      <c r="DRD18" s="11"/>
      <c r="DRE18" s="11"/>
      <c r="DRF18" s="11"/>
      <c r="DRG18" s="11"/>
      <c r="DRH18" s="11"/>
      <c r="DRI18" s="11"/>
      <c r="DRJ18" s="11"/>
      <c r="DRK18" s="11"/>
      <c r="DRL18" s="11"/>
      <c r="DRM18" s="11"/>
      <c r="DRN18" s="11"/>
      <c r="DRO18" s="11"/>
      <c r="DRP18" s="11"/>
      <c r="DRQ18" s="11"/>
      <c r="DRR18" s="11"/>
      <c r="DRS18" s="11"/>
      <c r="DRT18" s="11"/>
      <c r="DRU18" s="11"/>
      <c r="DRV18" s="11"/>
      <c r="DRW18" s="11"/>
      <c r="DRX18" s="11"/>
      <c r="DRY18" s="11"/>
      <c r="DRZ18" s="11"/>
      <c r="DSA18" s="11"/>
      <c r="DSB18" s="11"/>
      <c r="DSC18" s="11"/>
      <c r="DSD18" s="11"/>
      <c r="DSE18" s="11"/>
      <c r="DSF18" s="11"/>
      <c r="DSG18" s="11"/>
      <c r="DSH18" s="11"/>
      <c r="DSI18" s="11"/>
      <c r="DSJ18" s="11"/>
      <c r="DSK18" s="11"/>
      <c r="DSL18" s="11"/>
      <c r="DSM18" s="11"/>
      <c r="DSN18" s="11"/>
      <c r="DSO18" s="11"/>
      <c r="DSP18" s="11"/>
      <c r="DSQ18" s="11"/>
      <c r="DSR18" s="11"/>
      <c r="DSS18" s="11"/>
      <c r="DST18" s="11"/>
      <c r="DSU18" s="11"/>
      <c r="DSV18" s="11"/>
      <c r="DSW18" s="11"/>
      <c r="DSX18" s="11"/>
      <c r="DSY18" s="11"/>
      <c r="DSZ18" s="11"/>
      <c r="DTA18" s="11"/>
      <c r="DTB18" s="11"/>
      <c r="DTC18" s="11"/>
      <c r="DTD18" s="11"/>
      <c r="DTE18" s="11"/>
      <c r="DTF18" s="11"/>
      <c r="DTG18" s="11"/>
      <c r="DTH18" s="11"/>
      <c r="DTI18" s="11"/>
      <c r="DTJ18" s="11"/>
      <c r="DTK18" s="11"/>
      <c r="DTL18" s="11"/>
      <c r="DTM18" s="11"/>
      <c r="DTN18" s="11"/>
      <c r="DTO18" s="11"/>
      <c r="DTP18" s="11"/>
      <c r="DTQ18" s="11"/>
      <c r="DTR18" s="11"/>
      <c r="DTS18" s="11"/>
      <c r="DTT18" s="11"/>
      <c r="DTU18" s="11"/>
      <c r="DTV18" s="11"/>
      <c r="DTW18" s="11"/>
      <c r="DTX18" s="11"/>
      <c r="DTY18" s="11"/>
      <c r="DTZ18" s="11"/>
      <c r="DUA18" s="11"/>
      <c r="DUB18" s="11"/>
      <c r="DUC18" s="11"/>
      <c r="DUD18" s="11"/>
      <c r="DUE18" s="11"/>
      <c r="DUF18" s="11"/>
      <c r="DUG18" s="11"/>
      <c r="DUH18" s="11"/>
      <c r="DUI18" s="11"/>
      <c r="DUJ18" s="11"/>
      <c r="DUK18" s="11"/>
      <c r="DUL18" s="11"/>
      <c r="DUM18" s="11"/>
      <c r="DUN18" s="11"/>
      <c r="DUO18" s="11"/>
      <c r="DUP18" s="11"/>
      <c r="DUQ18" s="11"/>
      <c r="DUR18" s="11"/>
      <c r="DUS18" s="11"/>
      <c r="DUT18" s="11"/>
      <c r="DUU18" s="11"/>
      <c r="DUV18" s="11"/>
      <c r="DUW18" s="11"/>
      <c r="DUX18" s="11"/>
      <c r="DUY18" s="11"/>
      <c r="DUZ18" s="11"/>
      <c r="DVA18" s="11"/>
      <c r="DVB18" s="11"/>
      <c r="DVC18" s="11"/>
      <c r="DVD18" s="11"/>
      <c r="DVE18" s="11"/>
      <c r="DVF18" s="11"/>
      <c r="DVG18" s="11"/>
      <c r="DVH18" s="11"/>
      <c r="DVI18" s="11"/>
      <c r="DVJ18" s="11"/>
      <c r="DVK18" s="11"/>
      <c r="DVL18" s="11"/>
      <c r="DVM18" s="11"/>
      <c r="DVN18" s="11"/>
      <c r="DVO18" s="11"/>
      <c r="DVP18" s="11"/>
      <c r="DVQ18" s="11"/>
      <c r="DVR18" s="11"/>
      <c r="DVS18" s="11"/>
      <c r="DVT18" s="11"/>
      <c r="DVU18" s="11"/>
      <c r="DVV18" s="11"/>
      <c r="DVW18" s="11"/>
      <c r="DVX18" s="11"/>
      <c r="DVY18" s="11"/>
      <c r="DVZ18" s="11"/>
      <c r="DWA18" s="11"/>
      <c r="DWB18" s="11"/>
      <c r="DWC18" s="11"/>
      <c r="DWD18" s="11"/>
      <c r="DWE18" s="11"/>
      <c r="DWF18" s="11"/>
      <c r="DWG18" s="11"/>
      <c r="DWH18" s="11"/>
      <c r="DWI18" s="11"/>
      <c r="DWJ18" s="11"/>
      <c r="DWK18" s="11"/>
      <c r="DWL18" s="11"/>
      <c r="DWM18" s="11"/>
      <c r="DWN18" s="11"/>
      <c r="DWO18" s="11"/>
      <c r="DWP18" s="11"/>
      <c r="DWQ18" s="11"/>
      <c r="DWR18" s="11"/>
      <c r="DWS18" s="11"/>
      <c r="DWT18" s="11"/>
      <c r="DWU18" s="11"/>
      <c r="DWV18" s="11"/>
      <c r="DWW18" s="11"/>
      <c r="DWX18" s="11"/>
      <c r="DWY18" s="11"/>
      <c r="DWZ18" s="11"/>
      <c r="DXA18" s="11"/>
      <c r="DXB18" s="11"/>
      <c r="DXC18" s="11"/>
      <c r="DXD18" s="11"/>
      <c r="DXE18" s="11"/>
      <c r="DXF18" s="11"/>
      <c r="DXG18" s="11"/>
      <c r="DXH18" s="11"/>
      <c r="DXI18" s="11"/>
      <c r="DXJ18" s="11"/>
      <c r="DXK18" s="11"/>
      <c r="DXL18" s="11"/>
      <c r="DXM18" s="11"/>
      <c r="DXN18" s="11"/>
      <c r="DXO18" s="11"/>
      <c r="DXP18" s="11"/>
      <c r="DXQ18" s="11"/>
      <c r="DXR18" s="11"/>
      <c r="DXS18" s="11"/>
      <c r="DXT18" s="11"/>
      <c r="DXU18" s="11"/>
      <c r="DXV18" s="11"/>
      <c r="DXW18" s="11"/>
      <c r="DXX18" s="11"/>
      <c r="DXY18" s="11"/>
      <c r="DXZ18" s="11"/>
      <c r="DYA18" s="11"/>
      <c r="DYB18" s="11"/>
      <c r="DYC18" s="11"/>
      <c r="DYD18" s="11"/>
      <c r="DYE18" s="11"/>
      <c r="DYF18" s="11"/>
      <c r="DYG18" s="11"/>
      <c r="DYH18" s="11"/>
      <c r="DYI18" s="11"/>
      <c r="DYJ18" s="11"/>
      <c r="DYK18" s="11"/>
      <c r="DYL18" s="11"/>
      <c r="DYM18" s="11"/>
      <c r="DYN18" s="11"/>
      <c r="DYO18" s="11"/>
      <c r="DYP18" s="11"/>
      <c r="DYQ18" s="11"/>
      <c r="DYR18" s="11"/>
      <c r="DYS18" s="11"/>
      <c r="DYT18" s="11"/>
      <c r="DYU18" s="11"/>
      <c r="DYV18" s="11"/>
      <c r="DYW18" s="11"/>
      <c r="DYX18" s="11"/>
      <c r="DYY18" s="11"/>
      <c r="DYZ18" s="11"/>
      <c r="DZA18" s="11"/>
      <c r="DZB18" s="11"/>
      <c r="DZC18" s="11"/>
      <c r="DZD18" s="11"/>
      <c r="DZE18" s="11"/>
      <c r="DZF18" s="11"/>
      <c r="DZG18" s="11"/>
      <c r="DZH18" s="11"/>
      <c r="DZI18" s="11"/>
      <c r="DZJ18" s="11"/>
      <c r="DZK18" s="11"/>
      <c r="DZL18" s="11"/>
      <c r="DZM18" s="11"/>
      <c r="DZN18" s="11"/>
      <c r="DZO18" s="11"/>
      <c r="DZP18" s="11"/>
      <c r="DZQ18" s="11"/>
      <c r="DZR18" s="11"/>
      <c r="DZS18" s="11"/>
      <c r="DZT18" s="11"/>
      <c r="DZU18" s="11"/>
      <c r="DZV18" s="11"/>
      <c r="DZW18" s="11"/>
      <c r="DZX18" s="11"/>
      <c r="DZY18" s="11"/>
      <c r="DZZ18" s="11"/>
      <c r="EAA18" s="11"/>
      <c r="EAB18" s="11"/>
      <c r="EAC18" s="11"/>
      <c r="EAD18" s="11"/>
      <c r="EAE18" s="11"/>
      <c r="EAF18" s="11"/>
      <c r="EAG18" s="11"/>
      <c r="EAH18" s="11"/>
      <c r="EAI18" s="11"/>
      <c r="EAJ18" s="11"/>
      <c r="EAK18" s="11"/>
      <c r="EAL18" s="11"/>
      <c r="EAM18" s="11"/>
      <c r="EAN18" s="11"/>
      <c r="EAO18" s="11"/>
      <c r="EAP18" s="11"/>
      <c r="EAQ18" s="11"/>
      <c r="EAR18" s="11"/>
      <c r="EAS18" s="11"/>
      <c r="EAT18" s="11"/>
      <c r="EAU18" s="11"/>
      <c r="EAV18" s="11"/>
      <c r="EAW18" s="11"/>
      <c r="EAX18" s="11"/>
      <c r="EAY18" s="11"/>
      <c r="EAZ18" s="11"/>
      <c r="EBA18" s="11"/>
      <c r="EBB18" s="11"/>
      <c r="EBC18" s="11"/>
      <c r="EBD18" s="11"/>
      <c r="EBE18" s="11"/>
      <c r="EBF18" s="11"/>
      <c r="EBG18" s="11"/>
      <c r="EBH18" s="11"/>
      <c r="EBI18" s="11"/>
      <c r="EBJ18" s="11"/>
      <c r="EBK18" s="11"/>
      <c r="EBL18" s="11"/>
      <c r="EBM18" s="11"/>
      <c r="EBN18" s="11"/>
      <c r="EBO18" s="11"/>
      <c r="EBP18" s="11"/>
      <c r="EBQ18" s="11"/>
      <c r="EBR18" s="11"/>
      <c r="EBS18" s="11"/>
      <c r="EBT18" s="11"/>
      <c r="EBU18" s="11"/>
      <c r="EBV18" s="11"/>
      <c r="EBW18" s="11"/>
      <c r="EBX18" s="11"/>
      <c r="EBY18" s="11"/>
      <c r="EBZ18" s="11"/>
      <c r="ECA18" s="11"/>
      <c r="ECB18" s="11"/>
      <c r="ECC18" s="11"/>
      <c r="ECD18" s="11"/>
      <c r="ECE18" s="11"/>
      <c r="ECF18" s="11"/>
      <c r="ECG18" s="11"/>
      <c r="ECH18" s="11"/>
      <c r="ECI18" s="11"/>
      <c r="ECJ18" s="11"/>
      <c r="ECK18" s="11"/>
      <c r="ECL18" s="11"/>
      <c r="ECM18" s="11"/>
      <c r="ECN18" s="11"/>
      <c r="ECO18" s="11"/>
      <c r="ECP18" s="11"/>
      <c r="ECQ18" s="11"/>
      <c r="ECR18" s="11"/>
      <c r="ECS18" s="11"/>
      <c r="ECT18" s="11"/>
      <c r="ECU18" s="11"/>
      <c r="ECV18" s="11"/>
      <c r="ECW18" s="11"/>
      <c r="ECX18" s="11"/>
      <c r="ECY18" s="11"/>
      <c r="ECZ18" s="11"/>
      <c r="EDA18" s="11"/>
      <c r="EDB18" s="11"/>
      <c r="EDC18" s="11"/>
      <c r="EDD18" s="11"/>
      <c r="EDE18" s="11"/>
      <c r="EDF18" s="11"/>
      <c r="EDG18" s="11"/>
      <c r="EDH18" s="11"/>
      <c r="EDI18" s="11"/>
      <c r="EDJ18" s="11"/>
      <c r="EDK18" s="11"/>
      <c r="EDL18" s="11"/>
      <c r="EDM18" s="11"/>
      <c r="EDN18" s="11"/>
      <c r="EDO18" s="11"/>
      <c r="EDP18" s="11"/>
      <c r="EDQ18" s="11"/>
      <c r="EDR18" s="11"/>
      <c r="EDS18" s="11"/>
      <c r="EDT18" s="11"/>
      <c r="EDU18" s="11"/>
      <c r="EDV18" s="11"/>
      <c r="EDW18" s="11"/>
      <c r="EDX18" s="11"/>
      <c r="EDY18" s="11"/>
      <c r="EDZ18" s="11"/>
      <c r="EEA18" s="11"/>
      <c r="EEB18" s="11"/>
      <c r="EEC18" s="11"/>
      <c r="EED18" s="11"/>
      <c r="EEE18" s="11"/>
      <c r="EEF18" s="11"/>
      <c r="EEG18" s="11"/>
      <c r="EEH18" s="11"/>
      <c r="EEI18" s="11"/>
      <c r="EEJ18" s="11"/>
      <c r="EEK18" s="11"/>
      <c r="EEL18" s="11"/>
      <c r="EEM18" s="11"/>
      <c r="EEN18" s="11"/>
      <c r="EEO18" s="11"/>
      <c r="EEP18" s="11"/>
      <c r="EEQ18" s="11"/>
      <c r="EER18" s="11"/>
      <c r="EES18" s="11"/>
      <c r="EET18" s="11"/>
      <c r="EEU18" s="11"/>
      <c r="EEV18" s="11"/>
      <c r="EEW18" s="11"/>
      <c r="EEX18" s="11"/>
      <c r="EEY18" s="11"/>
      <c r="EEZ18" s="11"/>
      <c r="EFA18" s="11"/>
      <c r="EFB18" s="11"/>
      <c r="EFC18" s="11"/>
      <c r="EFD18" s="11"/>
      <c r="EFE18" s="11"/>
      <c r="EFF18" s="11"/>
      <c r="EFG18" s="11"/>
      <c r="EFH18" s="11"/>
      <c r="EFI18" s="11"/>
      <c r="EFJ18" s="11"/>
      <c r="EFK18" s="11"/>
      <c r="EFL18" s="11"/>
      <c r="EFM18" s="11"/>
      <c r="EFN18" s="11"/>
      <c r="EFO18" s="11"/>
      <c r="EFP18" s="11"/>
      <c r="EFQ18" s="11"/>
      <c r="EFR18" s="11"/>
      <c r="EFS18" s="11"/>
      <c r="EFT18" s="11"/>
      <c r="EFU18" s="11"/>
      <c r="EFV18" s="11"/>
      <c r="EFW18" s="11"/>
      <c r="EFX18" s="11"/>
      <c r="EFY18" s="11"/>
      <c r="EFZ18" s="11"/>
      <c r="EGA18" s="11"/>
      <c r="EGB18" s="11"/>
      <c r="EGC18" s="11"/>
      <c r="EGD18" s="11"/>
      <c r="EGE18" s="11"/>
      <c r="EGF18" s="11"/>
      <c r="EGG18" s="11"/>
      <c r="EGH18" s="11"/>
      <c r="EGI18" s="11"/>
      <c r="EGJ18" s="11"/>
      <c r="EGK18" s="11"/>
      <c r="EGL18" s="11"/>
      <c r="EGM18" s="11"/>
      <c r="EGN18" s="11"/>
      <c r="EGO18" s="11"/>
      <c r="EGP18" s="11"/>
      <c r="EGQ18" s="11"/>
      <c r="EGR18" s="11"/>
      <c r="EGS18" s="11"/>
      <c r="EGT18" s="11"/>
      <c r="EGU18" s="11"/>
      <c r="EGV18" s="11"/>
      <c r="EGW18" s="11"/>
      <c r="EGX18" s="11"/>
      <c r="EGY18" s="11"/>
      <c r="EGZ18" s="11"/>
      <c r="EHA18" s="11"/>
      <c r="EHB18" s="11"/>
      <c r="EHC18" s="11"/>
      <c r="EHD18" s="11"/>
      <c r="EHE18" s="11"/>
      <c r="EHF18" s="11"/>
      <c r="EHG18" s="11"/>
      <c r="EHH18" s="11"/>
      <c r="EHI18" s="11"/>
      <c r="EHJ18" s="11"/>
      <c r="EHK18" s="11"/>
      <c r="EHL18" s="11"/>
      <c r="EHM18" s="11"/>
      <c r="EHN18" s="11"/>
      <c r="EHO18" s="11"/>
      <c r="EHP18" s="11"/>
      <c r="EHQ18" s="11"/>
      <c r="EHR18" s="11"/>
      <c r="EHS18" s="11"/>
      <c r="EHT18" s="11"/>
      <c r="EHU18" s="11"/>
      <c r="EHV18" s="11"/>
      <c r="EHW18" s="11"/>
      <c r="EHX18" s="11"/>
      <c r="EHY18" s="11"/>
      <c r="EHZ18" s="11"/>
      <c r="EIA18" s="11"/>
      <c r="EIB18" s="11"/>
      <c r="EIC18" s="11"/>
      <c r="EID18" s="11"/>
      <c r="EIE18" s="11"/>
      <c r="EIF18" s="11"/>
      <c r="EIG18" s="11"/>
      <c r="EIH18" s="11"/>
      <c r="EII18" s="11"/>
      <c r="EIJ18" s="11"/>
      <c r="EIK18" s="11"/>
      <c r="EIL18" s="11"/>
      <c r="EIM18" s="11"/>
      <c r="EIN18" s="11"/>
      <c r="EIO18" s="11"/>
      <c r="EIP18" s="11"/>
      <c r="EIQ18" s="11"/>
      <c r="EIR18" s="11"/>
      <c r="EIS18" s="11"/>
      <c r="EIT18" s="11"/>
      <c r="EIU18" s="11"/>
      <c r="EIV18" s="11"/>
      <c r="EIW18" s="11"/>
      <c r="EIX18" s="11"/>
      <c r="EIY18" s="11"/>
      <c r="EIZ18" s="11"/>
      <c r="EJA18" s="11"/>
      <c r="EJB18" s="11"/>
      <c r="EJC18" s="11"/>
      <c r="EJD18" s="11"/>
      <c r="EJE18" s="11"/>
      <c r="EJF18" s="11"/>
      <c r="EJG18" s="11"/>
      <c r="EJH18" s="11"/>
      <c r="EJI18" s="11"/>
      <c r="EJJ18" s="11"/>
      <c r="EJK18" s="11"/>
      <c r="EJL18" s="11"/>
      <c r="EJM18" s="11"/>
      <c r="EJN18" s="11"/>
      <c r="EJO18" s="11"/>
      <c r="EJP18" s="11"/>
      <c r="EJQ18" s="11"/>
      <c r="EJR18" s="11"/>
      <c r="EJS18" s="11"/>
      <c r="EJT18" s="11"/>
      <c r="EJU18" s="11"/>
      <c r="EJV18" s="11"/>
      <c r="EJW18" s="11"/>
      <c r="EJX18" s="11"/>
      <c r="EJY18" s="11"/>
      <c r="EJZ18" s="11"/>
      <c r="EKA18" s="11"/>
      <c r="EKB18" s="11"/>
      <c r="EKC18" s="11"/>
      <c r="EKD18" s="11"/>
      <c r="EKE18" s="11"/>
      <c r="EKF18" s="11"/>
      <c r="EKG18" s="11"/>
      <c r="EKH18" s="11"/>
      <c r="EKI18" s="11"/>
      <c r="EKJ18" s="11"/>
      <c r="EKK18" s="11"/>
      <c r="EKL18" s="11"/>
      <c r="EKM18" s="11"/>
      <c r="EKN18" s="11"/>
      <c r="EKO18" s="11"/>
      <c r="EKP18" s="11"/>
      <c r="EKQ18" s="11"/>
      <c r="EKR18" s="11"/>
      <c r="EKS18" s="11"/>
      <c r="EKT18" s="11"/>
      <c r="EKU18" s="11"/>
      <c r="EKV18" s="11"/>
      <c r="EKW18" s="11"/>
      <c r="EKX18" s="11"/>
      <c r="EKY18" s="11"/>
      <c r="EKZ18" s="11"/>
      <c r="ELA18" s="11"/>
      <c r="ELB18" s="11"/>
      <c r="ELC18" s="11"/>
      <c r="ELD18" s="11"/>
      <c r="ELE18" s="11"/>
      <c r="ELF18" s="11"/>
      <c r="ELG18" s="11"/>
      <c r="ELH18" s="11"/>
      <c r="ELI18" s="11"/>
      <c r="ELJ18" s="11"/>
      <c r="ELK18" s="11"/>
      <c r="ELL18" s="11"/>
      <c r="ELM18" s="11"/>
      <c r="ELN18" s="11"/>
      <c r="ELO18" s="11"/>
      <c r="ELP18" s="11"/>
      <c r="ELQ18" s="11"/>
      <c r="ELR18" s="11"/>
      <c r="ELS18" s="11"/>
      <c r="ELT18" s="11"/>
      <c r="ELU18" s="11"/>
    </row>
    <row r="19" spans="1:3713" s="11" customFormat="1" ht="23.25" customHeight="1">
      <c r="B19" s="12"/>
      <c r="D19" s="39"/>
      <c r="E19" s="39"/>
      <c r="F19" s="30"/>
      <c r="S19" s="417"/>
      <c r="T19" s="35"/>
    </row>
    <row r="20" spans="1:3713" s="14" customFormat="1" ht="30" customHeight="1">
      <c r="A20" s="11"/>
      <c r="B20" s="498" t="s">
        <v>204</v>
      </c>
      <c r="C20" s="499"/>
      <c r="D20" s="499"/>
      <c r="E20" s="499"/>
      <c r="F20" s="499"/>
      <c r="G20" s="499"/>
      <c r="H20" s="499"/>
      <c r="I20" s="499"/>
      <c r="J20" s="499"/>
      <c r="K20" s="499"/>
      <c r="L20" s="499"/>
      <c r="M20" s="11"/>
      <c r="N20" s="11"/>
      <c r="O20" s="11"/>
      <c r="P20" s="11"/>
      <c r="Q20" s="11"/>
      <c r="R20" s="27"/>
      <c r="S20" s="417"/>
      <c r="T20" s="35"/>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1"/>
      <c r="HG20" s="11"/>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1"/>
      <c r="IL20" s="11"/>
      <c r="IM20" s="11"/>
      <c r="IN20" s="11"/>
      <c r="IO20" s="11"/>
      <c r="IP20" s="11"/>
      <c r="IQ20" s="11"/>
      <c r="IR20" s="11"/>
      <c r="IS20" s="11"/>
      <c r="IT20" s="11"/>
      <c r="IU20" s="11"/>
      <c r="IV20" s="11"/>
      <c r="IW20" s="11"/>
      <c r="IX20" s="11"/>
      <c r="IY20" s="11"/>
      <c r="IZ20" s="11"/>
      <c r="JA20" s="11"/>
      <c r="JB20" s="11"/>
      <c r="JC20" s="11"/>
      <c r="JD20" s="11"/>
      <c r="JE20" s="11"/>
      <c r="JF20" s="11"/>
      <c r="JG20" s="11"/>
      <c r="JH20" s="11"/>
      <c r="JI20" s="11"/>
      <c r="JJ20" s="11"/>
      <c r="JK20" s="11"/>
      <c r="JL20" s="11"/>
      <c r="JM20" s="11"/>
      <c r="JN20" s="11"/>
      <c r="JO20" s="11"/>
      <c r="JP20" s="11"/>
      <c r="JQ20" s="11"/>
      <c r="JR20" s="11"/>
      <c r="JS20" s="11"/>
      <c r="JT20" s="11"/>
      <c r="JU20" s="11"/>
      <c r="JV20" s="11"/>
      <c r="JW20" s="11"/>
      <c r="JX20" s="11"/>
      <c r="JY20" s="11"/>
      <c r="JZ20" s="11"/>
      <c r="KA20" s="11"/>
      <c r="KB20" s="11"/>
      <c r="KC20" s="11"/>
      <c r="KD20" s="11"/>
      <c r="KE20" s="11"/>
      <c r="KF20" s="11"/>
      <c r="KG20" s="11"/>
      <c r="KH20" s="11"/>
      <c r="KI20" s="11"/>
      <c r="KJ20" s="11"/>
      <c r="KK20" s="11"/>
      <c r="KL20" s="11"/>
      <c r="KM20" s="11"/>
      <c r="KN20" s="11"/>
      <c r="KO20" s="11"/>
      <c r="KP20" s="11"/>
      <c r="KQ20" s="11"/>
      <c r="KR20" s="11"/>
      <c r="KS20" s="11"/>
      <c r="KT20" s="11"/>
      <c r="KU20" s="11"/>
      <c r="KV20" s="11"/>
      <c r="KW20" s="11"/>
      <c r="KX20" s="11"/>
      <c r="KY20" s="11"/>
      <c r="KZ20" s="11"/>
      <c r="LA20" s="11"/>
      <c r="LB20" s="11"/>
      <c r="LC20" s="11"/>
      <c r="LD20" s="11"/>
      <c r="LE20" s="11"/>
      <c r="LF20" s="11"/>
      <c r="LG20" s="11"/>
      <c r="LH20" s="11"/>
      <c r="LI20" s="11"/>
      <c r="LJ20" s="11"/>
      <c r="LK20" s="11"/>
      <c r="LL20" s="11"/>
      <c r="LM20" s="11"/>
      <c r="LN20" s="11"/>
      <c r="LO20" s="11"/>
      <c r="LP20" s="11"/>
      <c r="LQ20" s="11"/>
      <c r="LR20" s="11"/>
      <c r="LS20" s="11"/>
      <c r="LT20" s="11"/>
      <c r="LU20" s="11"/>
      <c r="LV20" s="11"/>
      <c r="LW20" s="11"/>
      <c r="LX20" s="11"/>
      <c r="LY20" s="11"/>
      <c r="LZ20" s="11"/>
      <c r="MA20" s="11"/>
      <c r="MB20" s="11"/>
      <c r="MC20" s="11"/>
      <c r="MD20" s="11"/>
      <c r="ME20" s="11"/>
      <c r="MF20" s="11"/>
      <c r="MG20" s="11"/>
      <c r="MH20" s="11"/>
      <c r="MI20" s="11"/>
      <c r="MJ20" s="11"/>
      <c r="MK20" s="11"/>
      <c r="ML20" s="11"/>
      <c r="MM20" s="11"/>
      <c r="MN20" s="11"/>
      <c r="MO20" s="11"/>
      <c r="MP20" s="11"/>
      <c r="MQ20" s="11"/>
      <c r="MR20" s="11"/>
      <c r="MS20" s="11"/>
      <c r="MT20" s="11"/>
      <c r="MU20" s="11"/>
      <c r="MV20" s="11"/>
      <c r="MW20" s="11"/>
      <c r="MX20" s="11"/>
      <c r="MY20" s="11"/>
      <c r="MZ20" s="11"/>
      <c r="NA20" s="11"/>
      <c r="NB20" s="11"/>
      <c r="NC20" s="11"/>
      <c r="ND20" s="11"/>
      <c r="NE20" s="11"/>
      <c r="NF20" s="11"/>
      <c r="NG20" s="11"/>
      <c r="NH20" s="11"/>
      <c r="NI20" s="11"/>
      <c r="NJ20" s="11"/>
      <c r="NK20" s="11"/>
      <c r="NL20" s="11"/>
      <c r="NM20" s="11"/>
      <c r="NN20" s="11"/>
      <c r="NO20" s="11"/>
      <c r="NP20" s="11"/>
      <c r="NQ20" s="11"/>
      <c r="NR20" s="11"/>
      <c r="NS20" s="11"/>
      <c r="NT20" s="11"/>
      <c r="NU20" s="11"/>
      <c r="NV20" s="11"/>
      <c r="NW20" s="11"/>
      <c r="NX20" s="11"/>
      <c r="NY20" s="11"/>
      <c r="NZ20" s="11"/>
      <c r="OA20" s="11"/>
      <c r="OB20" s="11"/>
      <c r="OC20" s="11"/>
      <c r="OD20" s="11"/>
      <c r="OE20" s="11"/>
      <c r="OF20" s="11"/>
      <c r="OG20" s="11"/>
      <c r="OH20" s="11"/>
      <c r="OI20" s="11"/>
      <c r="OJ20" s="11"/>
      <c r="OK20" s="11"/>
      <c r="OL20" s="11"/>
      <c r="OM20" s="11"/>
      <c r="ON20" s="11"/>
      <c r="OO20" s="11"/>
      <c r="OP20" s="11"/>
      <c r="OQ20" s="11"/>
      <c r="OR20" s="11"/>
      <c r="OS20" s="11"/>
      <c r="OT20" s="11"/>
      <c r="OU20" s="11"/>
      <c r="OV20" s="11"/>
      <c r="OW20" s="11"/>
      <c r="OX20" s="11"/>
      <c r="OY20" s="11"/>
      <c r="OZ20" s="11"/>
      <c r="PA20" s="11"/>
      <c r="PB20" s="11"/>
      <c r="PC20" s="11"/>
      <c r="PD20" s="11"/>
      <c r="PE20" s="11"/>
      <c r="PF20" s="11"/>
      <c r="PG20" s="11"/>
      <c r="PH20" s="11"/>
      <c r="PI20" s="11"/>
      <c r="PJ20" s="11"/>
      <c r="PK20" s="11"/>
      <c r="PL20" s="11"/>
      <c r="PM20" s="11"/>
      <c r="PN20" s="11"/>
      <c r="PO20" s="11"/>
      <c r="PP20" s="11"/>
      <c r="PQ20" s="11"/>
      <c r="PR20" s="11"/>
      <c r="PS20" s="11"/>
      <c r="PT20" s="11"/>
      <c r="PU20" s="11"/>
      <c r="PV20" s="11"/>
      <c r="PW20" s="11"/>
      <c r="PX20" s="11"/>
      <c r="PY20" s="11"/>
      <c r="PZ20" s="11"/>
      <c r="QA20" s="11"/>
      <c r="QB20" s="11"/>
      <c r="QC20" s="11"/>
      <c r="QD20" s="11"/>
      <c r="QE20" s="11"/>
      <c r="QF20" s="11"/>
      <c r="QG20" s="11"/>
      <c r="QH20" s="11"/>
      <c r="QI20" s="11"/>
      <c r="QJ20" s="11"/>
      <c r="QK20" s="11"/>
      <c r="QL20" s="11"/>
      <c r="QM20" s="11"/>
      <c r="QN20" s="11"/>
      <c r="QO20" s="11"/>
      <c r="QP20" s="11"/>
      <c r="QQ20" s="11"/>
      <c r="QR20" s="11"/>
      <c r="QS20" s="11"/>
      <c r="QT20" s="11"/>
      <c r="QU20" s="11"/>
      <c r="QV20" s="11"/>
      <c r="QW20" s="11"/>
      <c r="QX20" s="11"/>
      <c r="QY20" s="11"/>
      <c r="QZ20" s="11"/>
      <c r="RA20" s="11"/>
      <c r="RB20" s="11"/>
      <c r="RC20" s="11"/>
      <c r="RD20" s="11"/>
      <c r="RE20" s="11"/>
      <c r="RF20" s="11"/>
      <c r="RG20" s="11"/>
      <c r="RH20" s="11"/>
      <c r="RI20" s="11"/>
      <c r="RJ20" s="11"/>
      <c r="RK20" s="11"/>
      <c r="RL20" s="11"/>
      <c r="RM20" s="11"/>
      <c r="RN20" s="11"/>
      <c r="RO20" s="11"/>
      <c r="RP20" s="11"/>
      <c r="RQ20" s="11"/>
      <c r="RR20" s="11"/>
      <c r="RS20" s="11"/>
      <c r="RT20" s="11"/>
      <c r="RU20" s="11"/>
      <c r="RV20" s="11"/>
      <c r="RW20" s="11"/>
      <c r="RX20" s="11"/>
      <c r="RY20" s="11"/>
      <c r="RZ20" s="11"/>
      <c r="SA20" s="11"/>
      <c r="SB20" s="11"/>
      <c r="SC20" s="11"/>
      <c r="SD20" s="11"/>
      <c r="SE20" s="11"/>
      <c r="SF20" s="11"/>
      <c r="SG20" s="11"/>
      <c r="SH20" s="11"/>
      <c r="SI20" s="11"/>
      <c r="SJ20" s="11"/>
      <c r="SK20" s="11"/>
      <c r="SL20" s="11"/>
      <c r="SM20" s="11"/>
      <c r="SN20" s="11"/>
      <c r="SO20" s="11"/>
      <c r="SP20" s="11"/>
      <c r="SQ20" s="11"/>
      <c r="SR20" s="11"/>
      <c r="SS20" s="11"/>
      <c r="ST20" s="11"/>
      <c r="SU20" s="11"/>
      <c r="SV20" s="11"/>
      <c r="SW20" s="11"/>
      <c r="SX20" s="11"/>
      <c r="SY20" s="11"/>
      <c r="SZ20" s="11"/>
      <c r="TA20" s="11"/>
      <c r="TB20" s="11"/>
      <c r="TC20" s="11"/>
      <c r="TD20" s="11"/>
      <c r="TE20" s="11"/>
      <c r="TF20" s="11"/>
      <c r="TG20" s="11"/>
      <c r="TH20" s="11"/>
      <c r="TI20" s="11"/>
      <c r="TJ20" s="11"/>
      <c r="TK20" s="11"/>
      <c r="TL20" s="11"/>
      <c r="TM20" s="11"/>
      <c r="TN20" s="11"/>
      <c r="TO20" s="11"/>
      <c r="TP20" s="11"/>
      <c r="TQ20" s="11"/>
      <c r="TR20" s="11"/>
      <c r="TS20" s="11"/>
      <c r="TT20" s="11"/>
      <c r="TU20" s="11"/>
      <c r="TV20" s="11"/>
      <c r="TW20" s="11"/>
      <c r="TX20" s="11"/>
      <c r="TY20" s="11"/>
      <c r="TZ20" s="11"/>
      <c r="UA20" s="11"/>
      <c r="UB20" s="11"/>
      <c r="UC20" s="11"/>
      <c r="UD20" s="11"/>
      <c r="UE20" s="11"/>
      <c r="UF20" s="11"/>
      <c r="UG20" s="11"/>
      <c r="UH20" s="11"/>
      <c r="UI20" s="11"/>
      <c r="UJ20" s="11"/>
      <c r="UK20" s="11"/>
      <c r="UL20" s="11"/>
      <c r="UM20" s="11"/>
      <c r="UN20" s="11"/>
      <c r="UO20" s="11"/>
      <c r="UP20" s="11"/>
      <c r="UQ20" s="11"/>
      <c r="UR20" s="11"/>
      <c r="US20" s="11"/>
      <c r="UT20" s="11"/>
      <c r="UU20" s="11"/>
      <c r="UV20" s="11"/>
      <c r="UW20" s="11"/>
      <c r="UX20" s="11"/>
      <c r="UY20" s="11"/>
      <c r="UZ20" s="11"/>
      <c r="VA20" s="11"/>
      <c r="VB20" s="11"/>
      <c r="VC20" s="11"/>
      <c r="VD20" s="11"/>
      <c r="VE20" s="11"/>
      <c r="VF20" s="11"/>
      <c r="VG20" s="11"/>
      <c r="VH20" s="11"/>
      <c r="VI20" s="11"/>
      <c r="VJ20" s="11"/>
      <c r="VK20" s="11"/>
      <c r="VL20" s="11"/>
      <c r="VM20" s="11"/>
      <c r="VN20" s="11"/>
      <c r="VO20" s="11"/>
      <c r="VP20" s="11"/>
      <c r="VQ20" s="11"/>
      <c r="VR20" s="11"/>
      <c r="VS20" s="11"/>
      <c r="VT20" s="11"/>
      <c r="VU20" s="11"/>
      <c r="VV20" s="11"/>
      <c r="VW20" s="11"/>
      <c r="VX20" s="11"/>
      <c r="VY20" s="11"/>
      <c r="VZ20" s="11"/>
      <c r="WA20" s="11"/>
      <c r="WB20" s="11"/>
      <c r="WC20" s="11"/>
      <c r="WD20" s="11"/>
      <c r="WE20" s="11"/>
      <c r="WF20" s="11"/>
      <c r="WG20" s="11"/>
      <c r="WH20" s="11"/>
      <c r="WI20" s="11"/>
      <c r="WJ20" s="11"/>
      <c r="WK20" s="11"/>
      <c r="WL20" s="11"/>
      <c r="WM20" s="11"/>
      <c r="WN20" s="11"/>
      <c r="WO20" s="11"/>
      <c r="WP20" s="11"/>
      <c r="WQ20" s="11"/>
      <c r="WR20" s="11"/>
      <c r="WS20" s="11"/>
      <c r="WT20" s="11"/>
      <c r="WU20" s="11"/>
      <c r="WV20" s="11"/>
      <c r="WW20" s="11"/>
      <c r="WX20" s="11"/>
      <c r="WY20" s="11"/>
      <c r="WZ20" s="11"/>
      <c r="XA20" s="11"/>
      <c r="XB20" s="11"/>
      <c r="XC20" s="11"/>
      <c r="XD20" s="11"/>
      <c r="XE20" s="11"/>
      <c r="XF20" s="11"/>
      <c r="XG20" s="11"/>
      <c r="XH20" s="11"/>
      <c r="XI20" s="11"/>
      <c r="XJ20" s="11"/>
      <c r="XK20" s="11"/>
      <c r="XL20" s="11"/>
      <c r="XM20" s="11"/>
      <c r="XN20" s="11"/>
      <c r="XO20" s="11"/>
      <c r="XP20" s="11"/>
      <c r="XQ20" s="11"/>
      <c r="XR20" s="11"/>
      <c r="XS20" s="11"/>
      <c r="XT20" s="11"/>
      <c r="XU20" s="11"/>
      <c r="XV20" s="11"/>
      <c r="XW20" s="11"/>
      <c r="XX20" s="11"/>
      <c r="XY20" s="11"/>
      <c r="XZ20" s="11"/>
      <c r="YA20" s="11"/>
      <c r="YB20" s="11"/>
      <c r="YC20" s="11"/>
      <c r="YD20" s="11"/>
      <c r="YE20" s="11"/>
      <c r="YF20" s="11"/>
      <c r="YG20" s="11"/>
      <c r="YH20" s="11"/>
      <c r="YI20" s="11"/>
      <c r="YJ20" s="11"/>
      <c r="YK20" s="11"/>
      <c r="YL20" s="11"/>
      <c r="YM20" s="11"/>
      <c r="YN20" s="11"/>
      <c r="YO20" s="11"/>
      <c r="YP20" s="11"/>
      <c r="YQ20" s="11"/>
      <c r="YR20" s="11"/>
      <c r="YS20" s="11"/>
      <c r="YT20" s="11"/>
      <c r="YU20" s="11"/>
      <c r="YV20" s="11"/>
      <c r="YW20" s="11"/>
      <c r="YX20" s="11"/>
      <c r="YY20" s="11"/>
      <c r="YZ20" s="11"/>
      <c r="ZA20" s="11"/>
      <c r="ZB20" s="11"/>
      <c r="ZC20" s="11"/>
      <c r="ZD20" s="11"/>
      <c r="ZE20" s="11"/>
      <c r="ZF20" s="11"/>
      <c r="ZG20" s="11"/>
      <c r="ZH20" s="11"/>
      <c r="ZI20" s="11"/>
      <c r="ZJ20" s="11"/>
      <c r="ZK20" s="11"/>
      <c r="ZL20" s="11"/>
      <c r="ZM20" s="11"/>
      <c r="ZN20" s="11"/>
      <c r="ZO20" s="11"/>
      <c r="ZP20" s="11"/>
      <c r="ZQ20" s="11"/>
      <c r="ZR20" s="11"/>
      <c r="ZS20" s="11"/>
      <c r="ZT20" s="11"/>
      <c r="ZU20" s="11"/>
      <c r="ZV20" s="11"/>
      <c r="ZW20" s="11"/>
      <c r="ZX20" s="11"/>
      <c r="ZY20" s="11"/>
      <c r="ZZ20" s="11"/>
      <c r="AAA20" s="11"/>
      <c r="AAB20" s="11"/>
      <c r="AAC20" s="11"/>
      <c r="AAD20" s="11"/>
      <c r="AAE20" s="11"/>
      <c r="AAF20" s="11"/>
      <c r="AAG20" s="11"/>
      <c r="AAH20" s="11"/>
      <c r="AAI20" s="11"/>
      <c r="AAJ20" s="11"/>
      <c r="AAK20" s="11"/>
      <c r="AAL20" s="11"/>
      <c r="AAM20" s="11"/>
      <c r="AAN20" s="11"/>
      <c r="AAO20" s="11"/>
      <c r="AAP20" s="11"/>
      <c r="AAQ20" s="11"/>
      <c r="AAR20" s="11"/>
      <c r="AAS20" s="11"/>
      <c r="AAT20" s="11"/>
      <c r="AAU20" s="11"/>
      <c r="AAV20" s="11"/>
      <c r="AAW20" s="11"/>
      <c r="AAX20" s="11"/>
      <c r="AAY20" s="11"/>
      <c r="AAZ20" s="11"/>
      <c r="ABA20" s="11"/>
      <c r="ABB20" s="11"/>
      <c r="ABC20" s="11"/>
      <c r="ABD20" s="11"/>
      <c r="ABE20" s="11"/>
      <c r="ABF20" s="11"/>
      <c r="ABG20" s="11"/>
      <c r="ABH20" s="11"/>
      <c r="ABI20" s="11"/>
      <c r="ABJ20" s="11"/>
      <c r="ABK20" s="11"/>
      <c r="ABL20" s="11"/>
      <c r="ABM20" s="11"/>
      <c r="ABN20" s="11"/>
      <c r="ABO20" s="11"/>
      <c r="ABP20" s="11"/>
      <c r="ABQ20" s="11"/>
      <c r="ABR20" s="11"/>
      <c r="ABS20" s="11"/>
      <c r="ABT20" s="11"/>
      <c r="ABU20" s="11"/>
      <c r="ABV20" s="11"/>
      <c r="ABW20" s="11"/>
      <c r="ABX20" s="11"/>
      <c r="ABY20" s="11"/>
      <c r="ABZ20" s="11"/>
      <c r="ACA20" s="11"/>
      <c r="ACB20" s="11"/>
      <c r="ACC20" s="11"/>
      <c r="ACD20" s="11"/>
      <c r="ACE20" s="11"/>
      <c r="ACF20" s="11"/>
      <c r="ACG20" s="11"/>
      <c r="ACH20" s="11"/>
      <c r="ACI20" s="11"/>
      <c r="ACJ20" s="11"/>
      <c r="ACK20" s="11"/>
      <c r="ACL20" s="11"/>
      <c r="ACM20" s="11"/>
      <c r="ACN20" s="11"/>
      <c r="ACO20" s="11"/>
      <c r="ACP20" s="11"/>
      <c r="ACQ20" s="11"/>
      <c r="ACR20" s="11"/>
      <c r="ACS20" s="11"/>
      <c r="ACT20" s="11"/>
      <c r="ACU20" s="11"/>
      <c r="ACV20" s="11"/>
      <c r="ACW20" s="11"/>
      <c r="ACX20" s="11"/>
      <c r="ACY20" s="11"/>
      <c r="ACZ20" s="11"/>
      <c r="ADA20" s="11"/>
      <c r="ADB20" s="11"/>
      <c r="ADC20" s="11"/>
      <c r="ADD20" s="11"/>
      <c r="ADE20" s="11"/>
      <c r="ADF20" s="11"/>
      <c r="ADG20" s="11"/>
      <c r="ADH20" s="11"/>
      <c r="ADI20" s="11"/>
      <c r="ADJ20" s="11"/>
      <c r="ADK20" s="11"/>
      <c r="ADL20" s="11"/>
      <c r="ADM20" s="11"/>
      <c r="ADN20" s="11"/>
      <c r="ADO20" s="11"/>
      <c r="ADP20" s="11"/>
      <c r="ADQ20" s="11"/>
      <c r="ADR20" s="11"/>
      <c r="ADS20" s="11"/>
      <c r="ADT20" s="11"/>
      <c r="ADU20" s="11"/>
      <c r="ADV20" s="11"/>
      <c r="ADW20" s="11"/>
      <c r="ADX20" s="11"/>
      <c r="ADY20" s="11"/>
      <c r="ADZ20" s="11"/>
      <c r="AEA20" s="11"/>
      <c r="AEB20" s="11"/>
      <c r="AEC20" s="11"/>
      <c r="AED20" s="11"/>
      <c r="AEE20" s="11"/>
      <c r="AEF20" s="11"/>
      <c r="AEG20" s="11"/>
      <c r="AEH20" s="11"/>
      <c r="AEI20" s="11"/>
      <c r="AEJ20" s="11"/>
      <c r="AEK20" s="11"/>
      <c r="AEL20" s="11"/>
      <c r="AEM20" s="11"/>
      <c r="AEN20" s="11"/>
      <c r="AEO20" s="11"/>
      <c r="AEP20" s="11"/>
      <c r="AEQ20" s="11"/>
      <c r="AER20" s="11"/>
      <c r="AES20" s="11"/>
      <c r="AET20" s="11"/>
      <c r="AEU20" s="11"/>
      <c r="AEV20" s="11"/>
      <c r="AEW20" s="11"/>
      <c r="AEX20" s="11"/>
      <c r="AEY20" s="11"/>
      <c r="AEZ20" s="11"/>
      <c r="AFA20" s="11"/>
      <c r="AFB20" s="11"/>
      <c r="AFC20" s="11"/>
      <c r="AFD20" s="11"/>
      <c r="AFE20" s="11"/>
      <c r="AFF20" s="11"/>
      <c r="AFG20" s="11"/>
      <c r="AFH20" s="11"/>
      <c r="AFI20" s="11"/>
      <c r="AFJ20" s="11"/>
      <c r="AFK20" s="11"/>
      <c r="AFL20" s="11"/>
      <c r="AFM20" s="11"/>
      <c r="AFN20" s="11"/>
      <c r="AFO20" s="11"/>
      <c r="AFP20" s="11"/>
      <c r="AFQ20" s="11"/>
      <c r="AFR20" s="11"/>
      <c r="AFS20" s="11"/>
      <c r="AFT20" s="11"/>
      <c r="AFU20" s="11"/>
      <c r="AFV20" s="11"/>
      <c r="AFW20" s="11"/>
      <c r="AFX20" s="11"/>
      <c r="AFY20" s="11"/>
      <c r="AFZ20" s="11"/>
      <c r="AGA20" s="11"/>
      <c r="AGB20" s="11"/>
      <c r="AGC20" s="11"/>
      <c r="AGD20" s="11"/>
      <c r="AGE20" s="11"/>
      <c r="AGF20" s="11"/>
      <c r="AGG20" s="11"/>
      <c r="AGH20" s="11"/>
      <c r="AGI20" s="11"/>
      <c r="AGJ20" s="11"/>
      <c r="AGK20" s="11"/>
      <c r="AGL20" s="11"/>
      <c r="AGM20" s="11"/>
      <c r="AGN20" s="11"/>
      <c r="AGO20" s="11"/>
      <c r="AGP20" s="11"/>
      <c r="AGQ20" s="11"/>
      <c r="AGR20" s="11"/>
      <c r="AGS20" s="11"/>
      <c r="AGT20" s="11"/>
      <c r="AGU20" s="11"/>
      <c r="AGV20" s="11"/>
      <c r="AGW20" s="11"/>
      <c r="AGX20" s="11"/>
      <c r="AGY20" s="11"/>
      <c r="AGZ20" s="11"/>
      <c r="AHA20" s="11"/>
      <c r="AHB20" s="11"/>
      <c r="AHC20" s="11"/>
      <c r="AHD20" s="11"/>
      <c r="AHE20" s="11"/>
      <c r="AHF20" s="11"/>
      <c r="AHG20" s="11"/>
      <c r="AHH20" s="11"/>
      <c r="AHI20" s="11"/>
      <c r="AHJ20" s="11"/>
      <c r="AHK20" s="11"/>
      <c r="AHL20" s="11"/>
      <c r="AHM20" s="11"/>
      <c r="AHN20" s="11"/>
      <c r="AHO20" s="11"/>
      <c r="AHP20" s="11"/>
      <c r="AHQ20" s="11"/>
      <c r="AHR20" s="11"/>
      <c r="AHS20" s="11"/>
      <c r="AHT20" s="11"/>
      <c r="AHU20" s="11"/>
      <c r="AHV20" s="11"/>
      <c r="AHW20" s="11"/>
      <c r="AHX20" s="11"/>
      <c r="AHY20" s="11"/>
      <c r="AHZ20" s="11"/>
      <c r="AIA20" s="11"/>
      <c r="AIB20" s="11"/>
      <c r="AIC20" s="11"/>
      <c r="AID20" s="11"/>
      <c r="AIE20" s="11"/>
      <c r="AIF20" s="11"/>
      <c r="AIG20" s="11"/>
      <c r="AIH20" s="11"/>
      <c r="AII20" s="11"/>
      <c r="AIJ20" s="11"/>
      <c r="AIK20" s="11"/>
      <c r="AIL20" s="11"/>
      <c r="AIM20" s="11"/>
      <c r="AIN20" s="11"/>
      <c r="AIO20" s="11"/>
      <c r="AIP20" s="11"/>
      <c r="AIQ20" s="11"/>
      <c r="AIR20" s="11"/>
      <c r="AIS20" s="11"/>
      <c r="AIT20" s="11"/>
      <c r="AIU20" s="11"/>
      <c r="AIV20" s="11"/>
      <c r="AIW20" s="11"/>
      <c r="AIX20" s="11"/>
      <c r="AIY20" s="11"/>
      <c r="AIZ20" s="11"/>
      <c r="AJA20" s="11"/>
      <c r="AJB20" s="11"/>
      <c r="AJC20" s="11"/>
      <c r="AJD20" s="11"/>
      <c r="AJE20" s="11"/>
      <c r="AJF20" s="11"/>
      <c r="AJG20" s="11"/>
      <c r="AJH20" s="11"/>
      <c r="AJI20" s="11"/>
      <c r="AJJ20" s="11"/>
      <c r="AJK20" s="11"/>
      <c r="AJL20" s="11"/>
      <c r="AJM20" s="11"/>
      <c r="AJN20" s="11"/>
      <c r="AJO20" s="11"/>
      <c r="AJP20" s="11"/>
      <c r="AJQ20" s="11"/>
      <c r="AJR20" s="11"/>
      <c r="AJS20" s="11"/>
      <c r="AJT20" s="11"/>
      <c r="AJU20" s="11"/>
      <c r="AJV20" s="11"/>
      <c r="AJW20" s="11"/>
      <c r="AJX20" s="11"/>
      <c r="AJY20" s="11"/>
      <c r="AJZ20" s="11"/>
      <c r="AKA20" s="11"/>
      <c r="AKB20" s="11"/>
      <c r="AKC20" s="11"/>
      <c r="AKD20" s="11"/>
      <c r="AKE20" s="11"/>
      <c r="AKF20" s="11"/>
      <c r="AKG20" s="11"/>
      <c r="AKH20" s="11"/>
      <c r="AKI20" s="11"/>
      <c r="AKJ20" s="11"/>
      <c r="AKK20" s="11"/>
      <c r="AKL20" s="11"/>
      <c r="AKM20" s="11"/>
      <c r="AKN20" s="11"/>
      <c r="AKO20" s="11"/>
      <c r="AKP20" s="11"/>
      <c r="AKQ20" s="11"/>
      <c r="AKR20" s="11"/>
      <c r="AKS20" s="11"/>
      <c r="AKT20" s="11"/>
      <c r="AKU20" s="11"/>
      <c r="AKV20" s="11"/>
      <c r="AKW20" s="11"/>
      <c r="AKX20" s="11"/>
      <c r="AKY20" s="11"/>
      <c r="AKZ20" s="11"/>
      <c r="ALA20" s="11"/>
      <c r="ALB20" s="11"/>
      <c r="ALC20" s="11"/>
      <c r="ALD20" s="11"/>
      <c r="ALE20" s="11"/>
      <c r="ALF20" s="11"/>
      <c r="ALG20" s="11"/>
      <c r="ALH20" s="11"/>
      <c r="ALI20" s="11"/>
      <c r="ALJ20" s="11"/>
      <c r="ALK20" s="11"/>
      <c r="ALL20" s="11"/>
      <c r="ALM20" s="11"/>
      <c r="ALN20" s="11"/>
      <c r="ALO20" s="11"/>
      <c r="ALP20" s="11"/>
      <c r="ALQ20" s="11"/>
      <c r="ALR20" s="11"/>
      <c r="ALS20" s="11"/>
      <c r="ALT20" s="11"/>
      <c r="ALU20" s="11"/>
      <c r="ALV20" s="11"/>
      <c r="ALW20" s="11"/>
      <c r="ALX20" s="11"/>
      <c r="ALY20" s="11"/>
      <c r="ALZ20" s="11"/>
      <c r="AMA20" s="11"/>
      <c r="AMB20" s="11"/>
      <c r="AMC20" s="11"/>
      <c r="AMD20" s="11"/>
      <c r="AME20" s="11"/>
      <c r="AMF20" s="11"/>
      <c r="AMG20" s="11"/>
      <c r="AMH20" s="11"/>
      <c r="AMI20" s="11"/>
      <c r="AMJ20" s="11"/>
      <c r="AMK20" s="11"/>
      <c r="AML20" s="11"/>
      <c r="AMM20" s="11"/>
      <c r="AMN20" s="11"/>
      <c r="AMO20" s="11"/>
      <c r="AMP20" s="11"/>
      <c r="AMQ20" s="11"/>
      <c r="AMR20" s="11"/>
      <c r="AMS20" s="11"/>
      <c r="AMT20" s="11"/>
      <c r="AMU20" s="11"/>
      <c r="AMV20" s="11"/>
      <c r="AMW20" s="11"/>
      <c r="AMX20" s="11"/>
      <c r="AMY20" s="11"/>
      <c r="AMZ20" s="11"/>
      <c r="ANA20" s="11"/>
      <c r="ANB20" s="11"/>
      <c r="ANC20" s="11"/>
      <c r="AND20" s="11"/>
      <c r="ANE20" s="11"/>
      <c r="ANF20" s="11"/>
      <c r="ANG20" s="11"/>
      <c r="ANH20" s="11"/>
      <c r="ANI20" s="11"/>
      <c r="ANJ20" s="11"/>
      <c r="ANK20" s="11"/>
      <c r="ANL20" s="11"/>
      <c r="ANM20" s="11"/>
      <c r="ANN20" s="11"/>
      <c r="ANO20" s="11"/>
      <c r="ANP20" s="11"/>
      <c r="ANQ20" s="11"/>
      <c r="ANR20" s="11"/>
      <c r="ANS20" s="11"/>
      <c r="ANT20" s="11"/>
      <c r="ANU20" s="11"/>
      <c r="ANV20" s="11"/>
      <c r="ANW20" s="11"/>
      <c r="ANX20" s="11"/>
      <c r="ANY20" s="11"/>
      <c r="ANZ20" s="11"/>
      <c r="AOA20" s="11"/>
      <c r="AOB20" s="11"/>
      <c r="AOC20" s="11"/>
      <c r="AOD20" s="11"/>
      <c r="AOE20" s="11"/>
      <c r="AOF20" s="11"/>
      <c r="AOG20" s="11"/>
      <c r="AOH20" s="11"/>
      <c r="AOI20" s="11"/>
      <c r="AOJ20" s="11"/>
      <c r="AOK20" s="11"/>
      <c r="AOL20" s="11"/>
      <c r="AOM20" s="11"/>
      <c r="AON20" s="11"/>
      <c r="AOO20" s="11"/>
      <c r="AOP20" s="11"/>
      <c r="AOQ20" s="11"/>
      <c r="AOR20" s="11"/>
      <c r="AOS20" s="11"/>
      <c r="AOT20" s="11"/>
      <c r="AOU20" s="11"/>
      <c r="AOV20" s="11"/>
      <c r="AOW20" s="11"/>
      <c r="AOX20" s="11"/>
      <c r="AOY20" s="11"/>
      <c r="AOZ20" s="11"/>
      <c r="APA20" s="11"/>
      <c r="APB20" s="11"/>
      <c r="APC20" s="11"/>
      <c r="APD20" s="11"/>
      <c r="APE20" s="11"/>
      <c r="APF20" s="11"/>
      <c r="APG20" s="11"/>
      <c r="APH20" s="11"/>
      <c r="API20" s="11"/>
      <c r="APJ20" s="11"/>
      <c r="APK20" s="11"/>
      <c r="APL20" s="11"/>
      <c r="APM20" s="11"/>
      <c r="APN20" s="11"/>
      <c r="APO20" s="11"/>
      <c r="APP20" s="11"/>
      <c r="APQ20" s="11"/>
      <c r="APR20" s="11"/>
      <c r="APS20" s="11"/>
      <c r="APT20" s="11"/>
      <c r="APU20" s="11"/>
      <c r="APV20" s="11"/>
      <c r="APW20" s="11"/>
      <c r="APX20" s="11"/>
      <c r="APY20" s="11"/>
      <c r="APZ20" s="11"/>
      <c r="AQA20" s="11"/>
      <c r="AQB20" s="11"/>
      <c r="AQC20" s="11"/>
      <c r="AQD20" s="11"/>
      <c r="AQE20" s="11"/>
      <c r="AQF20" s="11"/>
      <c r="AQG20" s="11"/>
      <c r="AQH20" s="11"/>
      <c r="AQI20" s="11"/>
      <c r="AQJ20" s="11"/>
      <c r="AQK20" s="11"/>
      <c r="AQL20" s="11"/>
      <c r="AQM20" s="11"/>
      <c r="AQN20" s="11"/>
      <c r="AQO20" s="11"/>
      <c r="AQP20" s="11"/>
      <c r="AQQ20" s="11"/>
      <c r="AQR20" s="11"/>
      <c r="AQS20" s="11"/>
      <c r="AQT20" s="11"/>
      <c r="AQU20" s="11"/>
      <c r="AQV20" s="11"/>
      <c r="AQW20" s="11"/>
      <c r="AQX20" s="11"/>
      <c r="AQY20" s="11"/>
      <c r="AQZ20" s="11"/>
      <c r="ARA20" s="11"/>
      <c r="ARB20" s="11"/>
      <c r="ARC20" s="11"/>
      <c r="ARD20" s="11"/>
      <c r="ARE20" s="11"/>
      <c r="ARF20" s="11"/>
      <c r="ARG20" s="11"/>
      <c r="ARH20" s="11"/>
      <c r="ARI20" s="11"/>
      <c r="ARJ20" s="11"/>
      <c r="ARK20" s="11"/>
      <c r="ARL20" s="11"/>
      <c r="ARM20" s="11"/>
      <c r="ARN20" s="11"/>
      <c r="ARO20" s="11"/>
      <c r="ARP20" s="11"/>
      <c r="ARQ20" s="11"/>
      <c r="ARR20" s="11"/>
      <c r="ARS20" s="11"/>
      <c r="ART20" s="11"/>
      <c r="ARU20" s="11"/>
      <c r="ARV20" s="11"/>
      <c r="ARW20" s="11"/>
      <c r="ARX20" s="11"/>
      <c r="ARY20" s="11"/>
      <c r="ARZ20" s="11"/>
      <c r="ASA20" s="11"/>
      <c r="ASB20" s="11"/>
      <c r="ASC20" s="11"/>
      <c r="ASD20" s="11"/>
      <c r="ASE20" s="11"/>
      <c r="ASF20" s="11"/>
      <c r="ASG20" s="11"/>
      <c r="ASH20" s="11"/>
      <c r="ASI20" s="11"/>
      <c r="ASJ20" s="11"/>
      <c r="ASK20" s="11"/>
      <c r="ASL20" s="11"/>
      <c r="ASM20" s="11"/>
      <c r="ASN20" s="11"/>
      <c r="ASO20" s="11"/>
      <c r="ASP20" s="11"/>
      <c r="ASQ20" s="11"/>
      <c r="ASR20" s="11"/>
      <c r="ASS20" s="11"/>
      <c r="AST20" s="11"/>
      <c r="ASU20" s="11"/>
      <c r="ASV20" s="11"/>
      <c r="ASW20" s="11"/>
      <c r="ASX20" s="11"/>
      <c r="ASY20" s="11"/>
      <c r="ASZ20" s="11"/>
      <c r="ATA20" s="11"/>
      <c r="ATB20" s="11"/>
      <c r="ATC20" s="11"/>
      <c r="ATD20" s="11"/>
      <c r="ATE20" s="11"/>
      <c r="ATF20" s="11"/>
      <c r="ATG20" s="11"/>
      <c r="ATH20" s="11"/>
      <c r="ATI20" s="11"/>
      <c r="ATJ20" s="11"/>
      <c r="ATK20" s="11"/>
      <c r="ATL20" s="11"/>
      <c r="ATM20" s="11"/>
      <c r="ATN20" s="11"/>
      <c r="ATO20" s="11"/>
      <c r="ATP20" s="11"/>
      <c r="ATQ20" s="11"/>
      <c r="ATR20" s="11"/>
      <c r="ATS20" s="11"/>
      <c r="ATT20" s="11"/>
      <c r="ATU20" s="11"/>
      <c r="ATV20" s="11"/>
      <c r="ATW20" s="11"/>
      <c r="ATX20" s="11"/>
      <c r="ATY20" s="11"/>
      <c r="ATZ20" s="11"/>
      <c r="AUA20" s="11"/>
      <c r="AUB20" s="11"/>
      <c r="AUC20" s="11"/>
      <c r="AUD20" s="11"/>
      <c r="AUE20" s="11"/>
      <c r="AUF20" s="11"/>
      <c r="AUG20" s="11"/>
      <c r="AUH20" s="11"/>
      <c r="AUI20" s="11"/>
      <c r="AUJ20" s="11"/>
      <c r="AUK20" s="11"/>
      <c r="AUL20" s="11"/>
      <c r="AUM20" s="11"/>
      <c r="AUN20" s="11"/>
      <c r="AUO20" s="11"/>
      <c r="AUP20" s="11"/>
      <c r="AUQ20" s="11"/>
      <c r="AUR20" s="11"/>
      <c r="AUS20" s="11"/>
      <c r="AUT20" s="11"/>
      <c r="AUU20" s="11"/>
      <c r="AUV20" s="11"/>
      <c r="AUW20" s="11"/>
      <c r="AUX20" s="11"/>
      <c r="AUY20" s="11"/>
      <c r="AUZ20" s="11"/>
      <c r="AVA20" s="11"/>
      <c r="AVB20" s="11"/>
      <c r="AVC20" s="11"/>
      <c r="AVD20" s="11"/>
      <c r="AVE20" s="11"/>
      <c r="AVF20" s="11"/>
      <c r="AVG20" s="11"/>
      <c r="AVH20" s="11"/>
      <c r="AVI20" s="11"/>
      <c r="AVJ20" s="11"/>
      <c r="AVK20" s="11"/>
      <c r="AVL20" s="11"/>
      <c r="AVM20" s="11"/>
      <c r="AVN20" s="11"/>
      <c r="AVO20" s="11"/>
      <c r="AVP20" s="11"/>
      <c r="AVQ20" s="11"/>
      <c r="AVR20" s="11"/>
      <c r="AVS20" s="11"/>
      <c r="AVT20" s="11"/>
      <c r="AVU20" s="11"/>
      <c r="AVV20" s="11"/>
      <c r="AVW20" s="11"/>
      <c r="AVX20" s="11"/>
      <c r="AVY20" s="11"/>
      <c r="AVZ20" s="11"/>
      <c r="AWA20" s="11"/>
      <c r="AWB20" s="11"/>
      <c r="AWC20" s="11"/>
      <c r="AWD20" s="11"/>
      <c r="AWE20" s="11"/>
      <c r="AWF20" s="11"/>
      <c r="AWG20" s="11"/>
      <c r="AWH20" s="11"/>
      <c r="AWI20" s="11"/>
      <c r="AWJ20" s="11"/>
      <c r="AWK20" s="11"/>
      <c r="AWL20" s="11"/>
      <c r="AWM20" s="11"/>
      <c r="AWN20" s="11"/>
      <c r="AWO20" s="11"/>
      <c r="AWP20" s="11"/>
      <c r="AWQ20" s="11"/>
      <c r="AWR20" s="11"/>
      <c r="AWS20" s="11"/>
      <c r="AWT20" s="11"/>
      <c r="AWU20" s="11"/>
      <c r="AWV20" s="11"/>
      <c r="AWW20" s="11"/>
      <c r="AWX20" s="11"/>
      <c r="AWY20" s="11"/>
      <c r="AWZ20" s="11"/>
      <c r="AXA20" s="11"/>
      <c r="AXB20" s="11"/>
      <c r="AXC20" s="11"/>
      <c r="AXD20" s="11"/>
      <c r="AXE20" s="11"/>
      <c r="AXF20" s="11"/>
      <c r="AXG20" s="11"/>
      <c r="AXH20" s="11"/>
      <c r="AXI20" s="11"/>
      <c r="AXJ20" s="11"/>
      <c r="AXK20" s="11"/>
      <c r="AXL20" s="11"/>
      <c r="AXM20" s="11"/>
      <c r="AXN20" s="11"/>
      <c r="AXO20" s="11"/>
      <c r="AXP20" s="11"/>
      <c r="AXQ20" s="11"/>
      <c r="AXR20" s="11"/>
      <c r="AXS20" s="11"/>
      <c r="AXT20" s="11"/>
      <c r="AXU20" s="11"/>
      <c r="AXV20" s="11"/>
      <c r="AXW20" s="11"/>
      <c r="AXX20" s="11"/>
      <c r="AXY20" s="11"/>
      <c r="AXZ20" s="11"/>
      <c r="AYA20" s="11"/>
      <c r="AYB20" s="11"/>
      <c r="AYC20" s="11"/>
      <c r="AYD20" s="11"/>
      <c r="AYE20" s="11"/>
      <c r="AYF20" s="11"/>
      <c r="AYG20" s="11"/>
      <c r="AYH20" s="11"/>
      <c r="AYI20" s="11"/>
      <c r="AYJ20" s="11"/>
      <c r="AYK20" s="11"/>
      <c r="AYL20" s="11"/>
      <c r="AYM20" s="11"/>
      <c r="AYN20" s="11"/>
      <c r="AYO20" s="11"/>
      <c r="AYP20" s="11"/>
      <c r="AYQ20" s="11"/>
      <c r="AYR20" s="11"/>
      <c r="AYS20" s="11"/>
      <c r="AYT20" s="11"/>
      <c r="AYU20" s="11"/>
      <c r="AYV20" s="11"/>
      <c r="AYW20" s="11"/>
      <c r="AYX20" s="11"/>
      <c r="AYY20" s="11"/>
      <c r="AYZ20" s="11"/>
      <c r="AZA20" s="11"/>
      <c r="AZB20" s="11"/>
      <c r="AZC20" s="11"/>
      <c r="AZD20" s="11"/>
      <c r="AZE20" s="11"/>
      <c r="AZF20" s="11"/>
      <c r="AZG20" s="11"/>
      <c r="AZH20" s="11"/>
      <c r="AZI20" s="11"/>
      <c r="AZJ20" s="11"/>
      <c r="AZK20" s="11"/>
      <c r="AZL20" s="11"/>
      <c r="AZM20" s="11"/>
      <c r="AZN20" s="11"/>
      <c r="AZO20" s="11"/>
      <c r="AZP20" s="11"/>
      <c r="AZQ20" s="11"/>
      <c r="AZR20" s="11"/>
      <c r="AZS20" s="11"/>
      <c r="AZT20" s="11"/>
      <c r="AZU20" s="11"/>
      <c r="AZV20" s="11"/>
      <c r="AZW20" s="11"/>
      <c r="AZX20" s="11"/>
      <c r="AZY20" s="11"/>
      <c r="AZZ20" s="11"/>
      <c r="BAA20" s="11"/>
      <c r="BAB20" s="11"/>
      <c r="BAC20" s="11"/>
      <c r="BAD20" s="11"/>
      <c r="BAE20" s="11"/>
      <c r="BAF20" s="11"/>
      <c r="BAG20" s="11"/>
      <c r="BAH20" s="11"/>
      <c r="BAI20" s="11"/>
      <c r="BAJ20" s="11"/>
      <c r="BAK20" s="11"/>
      <c r="BAL20" s="11"/>
      <c r="BAM20" s="11"/>
      <c r="BAN20" s="11"/>
      <c r="BAO20" s="11"/>
      <c r="BAP20" s="11"/>
      <c r="BAQ20" s="11"/>
      <c r="BAR20" s="11"/>
      <c r="BAS20" s="11"/>
      <c r="BAT20" s="11"/>
      <c r="BAU20" s="11"/>
      <c r="BAV20" s="11"/>
      <c r="BAW20" s="11"/>
      <c r="BAX20" s="11"/>
      <c r="BAY20" s="11"/>
      <c r="BAZ20" s="11"/>
      <c r="BBA20" s="11"/>
      <c r="BBB20" s="11"/>
      <c r="BBC20" s="11"/>
      <c r="BBD20" s="11"/>
      <c r="BBE20" s="11"/>
      <c r="BBF20" s="11"/>
      <c r="BBG20" s="11"/>
      <c r="BBH20" s="11"/>
      <c r="BBI20" s="11"/>
      <c r="BBJ20" s="11"/>
      <c r="BBK20" s="11"/>
      <c r="BBL20" s="11"/>
      <c r="BBM20" s="11"/>
      <c r="BBN20" s="11"/>
      <c r="BBO20" s="11"/>
      <c r="BBP20" s="11"/>
      <c r="BBQ20" s="11"/>
      <c r="BBR20" s="11"/>
      <c r="BBS20" s="11"/>
      <c r="BBT20" s="11"/>
      <c r="BBU20" s="11"/>
      <c r="BBV20" s="11"/>
      <c r="BBW20" s="11"/>
      <c r="BBX20" s="11"/>
      <c r="BBY20" s="11"/>
      <c r="BBZ20" s="11"/>
      <c r="BCA20" s="11"/>
      <c r="BCB20" s="11"/>
      <c r="BCC20" s="11"/>
      <c r="BCD20" s="11"/>
      <c r="BCE20" s="11"/>
      <c r="BCF20" s="11"/>
      <c r="BCG20" s="11"/>
      <c r="BCH20" s="11"/>
      <c r="BCI20" s="11"/>
      <c r="BCJ20" s="11"/>
      <c r="BCK20" s="11"/>
      <c r="BCL20" s="11"/>
      <c r="BCM20" s="11"/>
      <c r="BCN20" s="11"/>
      <c r="BCO20" s="11"/>
      <c r="BCP20" s="11"/>
      <c r="BCQ20" s="11"/>
      <c r="BCR20" s="11"/>
      <c r="BCS20" s="11"/>
      <c r="BCT20" s="11"/>
      <c r="BCU20" s="11"/>
      <c r="BCV20" s="11"/>
      <c r="BCW20" s="11"/>
      <c r="BCX20" s="11"/>
      <c r="BCY20" s="11"/>
      <c r="BCZ20" s="11"/>
      <c r="BDA20" s="11"/>
      <c r="BDB20" s="11"/>
      <c r="BDC20" s="11"/>
      <c r="BDD20" s="11"/>
      <c r="BDE20" s="11"/>
      <c r="BDF20" s="11"/>
      <c r="BDG20" s="11"/>
      <c r="BDH20" s="11"/>
      <c r="BDI20" s="11"/>
      <c r="BDJ20" s="11"/>
      <c r="BDK20" s="11"/>
      <c r="BDL20" s="11"/>
      <c r="BDM20" s="11"/>
      <c r="BDN20" s="11"/>
      <c r="BDO20" s="11"/>
      <c r="BDP20" s="11"/>
      <c r="BDQ20" s="11"/>
      <c r="BDR20" s="11"/>
      <c r="BDS20" s="11"/>
      <c r="BDT20" s="11"/>
      <c r="BDU20" s="11"/>
      <c r="BDV20" s="11"/>
      <c r="BDW20" s="11"/>
      <c r="BDX20" s="11"/>
      <c r="BDY20" s="11"/>
      <c r="BDZ20" s="11"/>
      <c r="BEA20" s="11"/>
      <c r="BEB20" s="11"/>
      <c r="BEC20" s="11"/>
      <c r="BED20" s="11"/>
      <c r="BEE20" s="11"/>
      <c r="BEF20" s="11"/>
      <c r="BEG20" s="11"/>
      <c r="BEH20" s="11"/>
      <c r="BEI20" s="11"/>
      <c r="BEJ20" s="11"/>
      <c r="BEK20" s="11"/>
      <c r="BEL20" s="11"/>
      <c r="BEM20" s="11"/>
      <c r="BEN20" s="11"/>
      <c r="BEO20" s="11"/>
      <c r="BEP20" s="11"/>
      <c r="BEQ20" s="11"/>
      <c r="BER20" s="11"/>
      <c r="BES20" s="11"/>
      <c r="BET20" s="11"/>
      <c r="BEU20" s="11"/>
      <c r="BEV20" s="11"/>
      <c r="BEW20" s="11"/>
      <c r="BEX20" s="11"/>
      <c r="BEY20" s="11"/>
      <c r="BEZ20" s="11"/>
      <c r="BFA20" s="11"/>
      <c r="BFB20" s="11"/>
      <c r="BFC20" s="11"/>
      <c r="BFD20" s="11"/>
      <c r="BFE20" s="11"/>
      <c r="BFF20" s="11"/>
      <c r="BFG20" s="11"/>
      <c r="BFH20" s="11"/>
      <c r="BFI20" s="11"/>
      <c r="BFJ20" s="11"/>
      <c r="BFK20" s="11"/>
      <c r="BFL20" s="11"/>
      <c r="BFM20" s="11"/>
      <c r="BFN20" s="11"/>
      <c r="BFO20" s="11"/>
      <c r="BFP20" s="11"/>
      <c r="BFQ20" s="11"/>
      <c r="BFR20" s="11"/>
      <c r="BFS20" s="11"/>
      <c r="BFT20" s="11"/>
      <c r="BFU20" s="11"/>
      <c r="BFV20" s="11"/>
      <c r="BFW20" s="11"/>
      <c r="BFX20" s="11"/>
      <c r="BFY20" s="11"/>
      <c r="BFZ20" s="11"/>
      <c r="BGA20" s="11"/>
      <c r="BGB20" s="11"/>
      <c r="BGC20" s="11"/>
      <c r="BGD20" s="11"/>
      <c r="BGE20" s="11"/>
      <c r="BGF20" s="11"/>
      <c r="BGG20" s="11"/>
      <c r="BGH20" s="11"/>
      <c r="BGI20" s="11"/>
      <c r="BGJ20" s="11"/>
      <c r="BGK20" s="11"/>
      <c r="BGL20" s="11"/>
      <c r="BGM20" s="11"/>
      <c r="BGN20" s="11"/>
      <c r="BGO20" s="11"/>
      <c r="BGP20" s="11"/>
      <c r="BGQ20" s="11"/>
      <c r="BGR20" s="11"/>
      <c r="BGS20" s="11"/>
      <c r="BGT20" s="11"/>
      <c r="BGU20" s="11"/>
      <c r="BGV20" s="11"/>
      <c r="BGW20" s="11"/>
      <c r="BGX20" s="11"/>
      <c r="BGY20" s="11"/>
      <c r="BGZ20" s="11"/>
      <c r="BHA20" s="11"/>
      <c r="BHB20" s="11"/>
      <c r="BHC20" s="11"/>
      <c r="BHD20" s="11"/>
      <c r="BHE20" s="11"/>
      <c r="BHF20" s="11"/>
      <c r="BHG20" s="11"/>
      <c r="BHH20" s="11"/>
      <c r="BHI20" s="11"/>
      <c r="BHJ20" s="11"/>
      <c r="BHK20" s="11"/>
      <c r="BHL20" s="11"/>
      <c r="BHM20" s="11"/>
      <c r="BHN20" s="11"/>
      <c r="BHO20" s="11"/>
      <c r="BHP20" s="11"/>
      <c r="BHQ20" s="11"/>
      <c r="BHR20" s="11"/>
      <c r="BHS20" s="11"/>
      <c r="BHT20" s="11"/>
      <c r="BHU20" s="11"/>
      <c r="BHV20" s="11"/>
      <c r="BHW20" s="11"/>
      <c r="BHX20" s="11"/>
      <c r="BHY20" s="11"/>
      <c r="BHZ20" s="11"/>
      <c r="BIA20" s="11"/>
      <c r="BIB20" s="11"/>
      <c r="BIC20" s="11"/>
      <c r="BID20" s="11"/>
      <c r="BIE20" s="11"/>
      <c r="BIF20" s="11"/>
      <c r="BIG20" s="11"/>
      <c r="BIH20" s="11"/>
      <c r="BII20" s="11"/>
      <c r="BIJ20" s="11"/>
      <c r="BIK20" s="11"/>
      <c r="BIL20" s="11"/>
      <c r="BIM20" s="11"/>
      <c r="BIN20" s="11"/>
      <c r="BIO20" s="11"/>
      <c r="BIP20" s="11"/>
      <c r="BIQ20" s="11"/>
      <c r="BIR20" s="11"/>
      <c r="BIS20" s="11"/>
      <c r="BIT20" s="11"/>
      <c r="BIU20" s="11"/>
      <c r="BIV20" s="11"/>
      <c r="BIW20" s="11"/>
      <c r="BIX20" s="11"/>
      <c r="BIY20" s="11"/>
      <c r="BIZ20" s="11"/>
      <c r="BJA20" s="11"/>
      <c r="BJB20" s="11"/>
      <c r="BJC20" s="11"/>
      <c r="BJD20" s="11"/>
      <c r="BJE20" s="11"/>
      <c r="BJF20" s="11"/>
      <c r="BJG20" s="11"/>
      <c r="BJH20" s="11"/>
      <c r="BJI20" s="11"/>
      <c r="BJJ20" s="11"/>
      <c r="BJK20" s="11"/>
      <c r="BJL20" s="11"/>
      <c r="BJM20" s="11"/>
      <c r="BJN20" s="11"/>
      <c r="BJO20" s="11"/>
      <c r="BJP20" s="11"/>
      <c r="BJQ20" s="11"/>
      <c r="BJR20" s="11"/>
      <c r="BJS20" s="11"/>
      <c r="BJT20" s="11"/>
      <c r="BJU20" s="11"/>
      <c r="BJV20" s="11"/>
      <c r="BJW20" s="11"/>
      <c r="BJX20" s="11"/>
      <c r="BJY20" s="11"/>
      <c r="BJZ20" s="11"/>
      <c r="BKA20" s="11"/>
      <c r="BKB20" s="11"/>
      <c r="BKC20" s="11"/>
      <c r="BKD20" s="11"/>
      <c r="BKE20" s="11"/>
      <c r="BKF20" s="11"/>
      <c r="BKG20" s="11"/>
      <c r="BKH20" s="11"/>
      <c r="BKI20" s="11"/>
      <c r="BKJ20" s="11"/>
      <c r="BKK20" s="11"/>
      <c r="BKL20" s="11"/>
      <c r="BKM20" s="11"/>
      <c r="BKN20" s="11"/>
      <c r="BKO20" s="11"/>
      <c r="BKP20" s="11"/>
      <c r="BKQ20" s="11"/>
      <c r="BKR20" s="11"/>
      <c r="BKS20" s="11"/>
      <c r="BKT20" s="11"/>
      <c r="BKU20" s="11"/>
      <c r="BKV20" s="11"/>
      <c r="BKW20" s="11"/>
      <c r="BKX20" s="11"/>
      <c r="BKY20" s="11"/>
      <c r="BKZ20" s="11"/>
      <c r="BLA20" s="11"/>
      <c r="BLB20" s="11"/>
      <c r="BLC20" s="11"/>
      <c r="BLD20" s="11"/>
      <c r="BLE20" s="11"/>
      <c r="BLF20" s="11"/>
      <c r="BLG20" s="11"/>
      <c r="BLH20" s="11"/>
      <c r="BLI20" s="11"/>
      <c r="BLJ20" s="11"/>
      <c r="BLK20" s="11"/>
      <c r="BLL20" s="11"/>
      <c r="BLM20" s="11"/>
      <c r="BLN20" s="11"/>
      <c r="BLO20" s="11"/>
      <c r="BLP20" s="11"/>
      <c r="BLQ20" s="11"/>
      <c r="BLR20" s="11"/>
      <c r="BLS20" s="11"/>
      <c r="BLT20" s="11"/>
      <c r="BLU20" s="11"/>
      <c r="BLV20" s="11"/>
      <c r="BLW20" s="11"/>
      <c r="BLX20" s="11"/>
      <c r="BLY20" s="11"/>
      <c r="BLZ20" s="11"/>
      <c r="BMA20" s="11"/>
      <c r="BMB20" s="11"/>
      <c r="BMC20" s="11"/>
      <c r="BMD20" s="11"/>
      <c r="BME20" s="11"/>
      <c r="BMF20" s="11"/>
      <c r="BMG20" s="11"/>
      <c r="BMH20" s="11"/>
      <c r="BMI20" s="11"/>
      <c r="BMJ20" s="11"/>
      <c r="BMK20" s="11"/>
      <c r="BML20" s="11"/>
      <c r="BMM20" s="11"/>
      <c r="BMN20" s="11"/>
      <c r="BMO20" s="11"/>
      <c r="BMP20" s="11"/>
      <c r="BMQ20" s="11"/>
      <c r="BMR20" s="11"/>
      <c r="BMS20" s="11"/>
      <c r="BMT20" s="11"/>
      <c r="BMU20" s="11"/>
      <c r="BMV20" s="11"/>
      <c r="BMW20" s="11"/>
      <c r="BMX20" s="11"/>
      <c r="BMY20" s="11"/>
      <c r="BMZ20" s="11"/>
      <c r="BNA20" s="11"/>
      <c r="BNB20" s="11"/>
      <c r="BNC20" s="11"/>
      <c r="BND20" s="11"/>
      <c r="BNE20" s="11"/>
      <c r="BNF20" s="11"/>
      <c r="BNG20" s="11"/>
      <c r="BNH20" s="11"/>
      <c r="BNI20" s="11"/>
      <c r="BNJ20" s="11"/>
      <c r="BNK20" s="11"/>
      <c r="BNL20" s="11"/>
      <c r="BNM20" s="11"/>
      <c r="BNN20" s="11"/>
      <c r="BNO20" s="11"/>
      <c r="BNP20" s="11"/>
      <c r="BNQ20" s="11"/>
      <c r="BNR20" s="11"/>
      <c r="BNS20" s="11"/>
      <c r="BNT20" s="11"/>
      <c r="BNU20" s="11"/>
      <c r="BNV20" s="11"/>
      <c r="BNW20" s="11"/>
      <c r="BNX20" s="11"/>
      <c r="BNY20" s="11"/>
      <c r="BNZ20" s="11"/>
      <c r="BOA20" s="11"/>
      <c r="BOB20" s="11"/>
      <c r="BOC20" s="11"/>
      <c r="BOD20" s="11"/>
      <c r="BOE20" s="11"/>
      <c r="BOF20" s="11"/>
      <c r="BOG20" s="11"/>
      <c r="BOH20" s="11"/>
      <c r="BOI20" s="11"/>
      <c r="BOJ20" s="11"/>
      <c r="BOK20" s="11"/>
      <c r="BOL20" s="11"/>
      <c r="BOM20" s="11"/>
      <c r="BON20" s="11"/>
      <c r="BOO20" s="11"/>
      <c r="BOP20" s="11"/>
      <c r="BOQ20" s="11"/>
      <c r="BOR20" s="11"/>
      <c r="BOS20" s="11"/>
      <c r="BOT20" s="11"/>
      <c r="BOU20" s="11"/>
      <c r="BOV20" s="11"/>
      <c r="BOW20" s="11"/>
      <c r="BOX20" s="11"/>
      <c r="BOY20" s="11"/>
      <c r="BOZ20" s="11"/>
      <c r="BPA20" s="11"/>
      <c r="BPB20" s="11"/>
      <c r="BPC20" s="11"/>
      <c r="BPD20" s="11"/>
      <c r="BPE20" s="11"/>
      <c r="BPF20" s="11"/>
      <c r="BPG20" s="11"/>
      <c r="BPH20" s="11"/>
      <c r="BPI20" s="11"/>
      <c r="BPJ20" s="11"/>
      <c r="BPK20" s="11"/>
      <c r="BPL20" s="11"/>
      <c r="BPM20" s="11"/>
      <c r="BPN20" s="11"/>
      <c r="BPO20" s="11"/>
      <c r="BPP20" s="11"/>
      <c r="BPQ20" s="11"/>
      <c r="BPR20" s="11"/>
      <c r="BPS20" s="11"/>
      <c r="BPT20" s="11"/>
      <c r="BPU20" s="11"/>
      <c r="BPV20" s="11"/>
      <c r="BPW20" s="11"/>
      <c r="BPX20" s="11"/>
      <c r="BPY20" s="11"/>
      <c r="BPZ20" s="11"/>
      <c r="BQA20" s="11"/>
      <c r="BQB20" s="11"/>
      <c r="BQC20" s="11"/>
      <c r="BQD20" s="11"/>
      <c r="BQE20" s="11"/>
      <c r="BQF20" s="11"/>
      <c r="BQG20" s="11"/>
      <c r="BQH20" s="11"/>
      <c r="BQI20" s="11"/>
      <c r="BQJ20" s="11"/>
      <c r="BQK20" s="11"/>
      <c r="BQL20" s="11"/>
      <c r="BQM20" s="11"/>
      <c r="BQN20" s="11"/>
      <c r="BQO20" s="11"/>
      <c r="BQP20" s="11"/>
      <c r="BQQ20" s="11"/>
      <c r="BQR20" s="11"/>
      <c r="BQS20" s="11"/>
      <c r="BQT20" s="11"/>
      <c r="BQU20" s="11"/>
      <c r="BQV20" s="11"/>
      <c r="BQW20" s="11"/>
      <c r="BQX20" s="11"/>
      <c r="BQY20" s="11"/>
      <c r="BQZ20" s="11"/>
      <c r="BRA20" s="11"/>
      <c r="BRB20" s="11"/>
      <c r="BRC20" s="11"/>
      <c r="BRD20" s="11"/>
      <c r="BRE20" s="11"/>
      <c r="BRF20" s="11"/>
      <c r="BRG20" s="11"/>
      <c r="BRH20" s="11"/>
      <c r="BRI20" s="11"/>
      <c r="BRJ20" s="11"/>
      <c r="BRK20" s="11"/>
      <c r="BRL20" s="11"/>
      <c r="BRM20" s="11"/>
      <c r="BRN20" s="11"/>
      <c r="BRO20" s="11"/>
      <c r="BRP20" s="11"/>
      <c r="BRQ20" s="11"/>
      <c r="BRR20" s="11"/>
      <c r="BRS20" s="11"/>
      <c r="BRT20" s="11"/>
      <c r="BRU20" s="11"/>
      <c r="BRV20" s="11"/>
      <c r="BRW20" s="11"/>
      <c r="BRX20" s="11"/>
      <c r="BRY20" s="11"/>
      <c r="BRZ20" s="11"/>
      <c r="BSA20" s="11"/>
      <c r="BSB20" s="11"/>
      <c r="BSC20" s="11"/>
      <c r="BSD20" s="11"/>
      <c r="BSE20" s="11"/>
      <c r="BSF20" s="11"/>
      <c r="BSG20" s="11"/>
      <c r="BSH20" s="11"/>
      <c r="BSI20" s="11"/>
      <c r="BSJ20" s="11"/>
      <c r="BSK20" s="11"/>
      <c r="BSL20" s="11"/>
      <c r="BSM20" s="11"/>
      <c r="BSN20" s="11"/>
      <c r="BSO20" s="11"/>
      <c r="BSP20" s="11"/>
      <c r="BSQ20" s="11"/>
      <c r="BSR20" s="11"/>
      <c r="BSS20" s="11"/>
      <c r="BST20" s="11"/>
      <c r="BSU20" s="11"/>
      <c r="BSV20" s="11"/>
      <c r="BSW20" s="11"/>
      <c r="BSX20" s="11"/>
      <c r="BSY20" s="11"/>
      <c r="BSZ20" s="11"/>
      <c r="BTA20" s="11"/>
      <c r="BTB20" s="11"/>
      <c r="BTC20" s="11"/>
      <c r="BTD20" s="11"/>
      <c r="BTE20" s="11"/>
      <c r="BTF20" s="11"/>
      <c r="BTG20" s="11"/>
      <c r="BTH20" s="11"/>
      <c r="BTI20" s="11"/>
      <c r="BTJ20" s="11"/>
      <c r="BTK20" s="11"/>
      <c r="BTL20" s="11"/>
      <c r="BTM20" s="11"/>
      <c r="BTN20" s="11"/>
      <c r="BTO20" s="11"/>
      <c r="BTP20" s="11"/>
      <c r="BTQ20" s="11"/>
      <c r="BTR20" s="11"/>
      <c r="BTS20" s="11"/>
      <c r="BTT20" s="11"/>
      <c r="BTU20" s="11"/>
      <c r="BTV20" s="11"/>
      <c r="BTW20" s="11"/>
      <c r="BTX20" s="11"/>
      <c r="BTY20" s="11"/>
      <c r="BTZ20" s="11"/>
      <c r="BUA20" s="11"/>
      <c r="BUB20" s="11"/>
      <c r="BUC20" s="11"/>
      <c r="BUD20" s="11"/>
      <c r="BUE20" s="11"/>
      <c r="BUF20" s="11"/>
      <c r="BUG20" s="11"/>
      <c r="BUH20" s="11"/>
      <c r="BUI20" s="11"/>
      <c r="BUJ20" s="11"/>
      <c r="BUK20" s="11"/>
      <c r="BUL20" s="11"/>
      <c r="BUM20" s="11"/>
      <c r="BUN20" s="11"/>
      <c r="BUO20" s="11"/>
      <c r="BUP20" s="11"/>
      <c r="BUQ20" s="11"/>
      <c r="BUR20" s="11"/>
      <c r="BUS20" s="11"/>
      <c r="BUT20" s="11"/>
      <c r="BUU20" s="11"/>
      <c r="BUV20" s="11"/>
      <c r="BUW20" s="11"/>
      <c r="BUX20" s="11"/>
      <c r="BUY20" s="11"/>
      <c r="BUZ20" s="11"/>
      <c r="BVA20" s="11"/>
      <c r="BVB20" s="11"/>
      <c r="BVC20" s="11"/>
      <c r="BVD20" s="11"/>
      <c r="BVE20" s="11"/>
      <c r="BVF20" s="11"/>
      <c r="BVG20" s="11"/>
      <c r="BVH20" s="11"/>
      <c r="BVI20" s="11"/>
      <c r="BVJ20" s="11"/>
      <c r="BVK20" s="11"/>
      <c r="BVL20" s="11"/>
      <c r="BVM20" s="11"/>
      <c r="BVN20" s="11"/>
      <c r="BVO20" s="11"/>
      <c r="BVP20" s="11"/>
      <c r="BVQ20" s="11"/>
      <c r="BVR20" s="11"/>
      <c r="BVS20" s="11"/>
      <c r="BVT20" s="11"/>
      <c r="BVU20" s="11"/>
      <c r="BVV20" s="11"/>
      <c r="BVW20" s="11"/>
      <c r="BVX20" s="11"/>
      <c r="BVY20" s="11"/>
      <c r="BVZ20" s="11"/>
      <c r="BWA20" s="11"/>
      <c r="BWB20" s="11"/>
      <c r="BWC20" s="11"/>
      <c r="BWD20" s="11"/>
      <c r="BWE20" s="11"/>
      <c r="BWF20" s="11"/>
      <c r="BWG20" s="11"/>
      <c r="BWH20" s="11"/>
      <c r="BWI20" s="11"/>
      <c r="BWJ20" s="11"/>
      <c r="BWK20" s="11"/>
      <c r="BWL20" s="11"/>
      <c r="BWM20" s="11"/>
      <c r="BWN20" s="11"/>
      <c r="BWO20" s="11"/>
      <c r="BWP20" s="11"/>
      <c r="BWQ20" s="11"/>
      <c r="BWR20" s="11"/>
      <c r="BWS20" s="11"/>
      <c r="BWT20" s="11"/>
      <c r="BWU20" s="11"/>
      <c r="BWV20" s="11"/>
      <c r="BWW20" s="11"/>
      <c r="BWX20" s="11"/>
      <c r="BWY20" s="11"/>
      <c r="BWZ20" s="11"/>
      <c r="BXA20" s="11"/>
      <c r="BXB20" s="11"/>
      <c r="BXC20" s="11"/>
      <c r="BXD20" s="11"/>
      <c r="BXE20" s="11"/>
      <c r="BXF20" s="11"/>
      <c r="BXG20" s="11"/>
      <c r="BXH20" s="11"/>
      <c r="BXI20" s="11"/>
      <c r="BXJ20" s="11"/>
      <c r="BXK20" s="11"/>
      <c r="BXL20" s="11"/>
      <c r="BXM20" s="11"/>
      <c r="BXN20" s="11"/>
      <c r="BXO20" s="11"/>
      <c r="BXP20" s="11"/>
      <c r="BXQ20" s="11"/>
      <c r="BXR20" s="11"/>
      <c r="BXS20" s="11"/>
      <c r="BXT20" s="11"/>
      <c r="BXU20" s="11"/>
      <c r="BXV20" s="11"/>
      <c r="BXW20" s="11"/>
      <c r="BXX20" s="11"/>
      <c r="BXY20" s="11"/>
      <c r="BXZ20" s="11"/>
      <c r="BYA20" s="11"/>
      <c r="BYB20" s="11"/>
      <c r="BYC20" s="11"/>
      <c r="BYD20" s="11"/>
      <c r="BYE20" s="11"/>
      <c r="BYF20" s="11"/>
      <c r="BYG20" s="11"/>
      <c r="BYH20" s="11"/>
      <c r="BYI20" s="11"/>
      <c r="BYJ20" s="11"/>
      <c r="BYK20" s="11"/>
      <c r="BYL20" s="11"/>
      <c r="BYM20" s="11"/>
      <c r="BYN20" s="11"/>
      <c r="BYO20" s="11"/>
      <c r="BYP20" s="11"/>
      <c r="BYQ20" s="11"/>
      <c r="BYR20" s="11"/>
      <c r="BYS20" s="11"/>
      <c r="BYT20" s="11"/>
      <c r="BYU20" s="11"/>
      <c r="BYV20" s="11"/>
      <c r="BYW20" s="11"/>
      <c r="BYX20" s="11"/>
      <c r="BYY20" s="11"/>
      <c r="BYZ20" s="11"/>
      <c r="BZA20" s="11"/>
      <c r="BZB20" s="11"/>
      <c r="BZC20" s="11"/>
      <c r="BZD20" s="11"/>
      <c r="BZE20" s="11"/>
      <c r="BZF20" s="11"/>
      <c r="BZG20" s="11"/>
      <c r="BZH20" s="11"/>
      <c r="BZI20" s="11"/>
      <c r="BZJ20" s="11"/>
      <c r="BZK20" s="11"/>
      <c r="BZL20" s="11"/>
      <c r="BZM20" s="11"/>
      <c r="BZN20" s="11"/>
      <c r="BZO20" s="11"/>
      <c r="BZP20" s="11"/>
      <c r="BZQ20" s="11"/>
      <c r="BZR20" s="11"/>
      <c r="BZS20" s="11"/>
      <c r="BZT20" s="11"/>
      <c r="BZU20" s="11"/>
      <c r="BZV20" s="11"/>
      <c r="BZW20" s="11"/>
      <c r="BZX20" s="11"/>
      <c r="BZY20" s="11"/>
      <c r="BZZ20" s="11"/>
      <c r="CAA20" s="11"/>
      <c r="CAB20" s="11"/>
      <c r="CAC20" s="11"/>
      <c r="CAD20" s="11"/>
      <c r="CAE20" s="11"/>
      <c r="CAF20" s="11"/>
      <c r="CAG20" s="11"/>
      <c r="CAH20" s="11"/>
      <c r="CAI20" s="11"/>
      <c r="CAJ20" s="11"/>
      <c r="CAK20" s="11"/>
      <c r="CAL20" s="11"/>
      <c r="CAM20" s="11"/>
      <c r="CAN20" s="11"/>
      <c r="CAO20" s="11"/>
      <c r="CAP20" s="11"/>
      <c r="CAQ20" s="11"/>
      <c r="CAR20" s="11"/>
      <c r="CAS20" s="11"/>
      <c r="CAT20" s="11"/>
      <c r="CAU20" s="11"/>
      <c r="CAV20" s="11"/>
      <c r="CAW20" s="11"/>
      <c r="CAX20" s="11"/>
      <c r="CAY20" s="11"/>
      <c r="CAZ20" s="11"/>
      <c r="CBA20" s="11"/>
      <c r="CBB20" s="11"/>
      <c r="CBC20" s="11"/>
      <c r="CBD20" s="11"/>
      <c r="CBE20" s="11"/>
      <c r="CBF20" s="11"/>
      <c r="CBG20" s="11"/>
      <c r="CBH20" s="11"/>
      <c r="CBI20" s="11"/>
      <c r="CBJ20" s="11"/>
      <c r="CBK20" s="11"/>
      <c r="CBL20" s="11"/>
      <c r="CBM20" s="11"/>
      <c r="CBN20" s="11"/>
      <c r="CBO20" s="11"/>
      <c r="CBP20" s="11"/>
      <c r="CBQ20" s="11"/>
      <c r="CBR20" s="11"/>
      <c r="CBS20" s="11"/>
      <c r="CBT20" s="11"/>
      <c r="CBU20" s="11"/>
      <c r="CBV20" s="11"/>
      <c r="CBW20" s="11"/>
      <c r="CBX20" s="11"/>
      <c r="CBY20" s="11"/>
      <c r="CBZ20" s="11"/>
      <c r="CCA20" s="11"/>
      <c r="CCB20" s="11"/>
      <c r="CCC20" s="11"/>
      <c r="CCD20" s="11"/>
      <c r="CCE20" s="11"/>
      <c r="CCF20" s="11"/>
      <c r="CCG20" s="11"/>
      <c r="CCH20" s="11"/>
      <c r="CCI20" s="11"/>
      <c r="CCJ20" s="11"/>
      <c r="CCK20" s="11"/>
      <c r="CCL20" s="11"/>
      <c r="CCM20" s="11"/>
      <c r="CCN20" s="11"/>
      <c r="CCO20" s="11"/>
      <c r="CCP20" s="11"/>
      <c r="CCQ20" s="11"/>
      <c r="CCR20" s="11"/>
      <c r="CCS20" s="11"/>
      <c r="CCT20" s="11"/>
      <c r="CCU20" s="11"/>
      <c r="CCV20" s="11"/>
      <c r="CCW20" s="11"/>
      <c r="CCX20" s="11"/>
      <c r="CCY20" s="11"/>
      <c r="CCZ20" s="11"/>
      <c r="CDA20" s="11"/>
      <c r="CDB20" s="11"/>
      <c r="CDC20" s="11"/>
      <c r="CDD20" s="11"/>
      <c r="CDE20" s="11"/>
      <c r="CDF20" s="11"/>
      <c r="CDG20" s="11"/>
      <c r="CDH20" s="11"/>
      <c r="CDI20" s="11"/>
      <c r="CDJ20" s="11"/>
      <c r="CDK20" s="11"/>
      <c r="CDL20" s="11"/>
      <c r="CDM20" s="11"/>
      <c r="CDN20" s="11"/>
      <c r="CDO20" s="11"/>
      <c r="CDP20" s="11"/>
      <c r="CDQ20" s="11"/>
      <c r="CDR20" s="11"/>
      <c r="CDS20" s="11"/>
      <c r="CDT20" s="11"/>
      <c r="CDU20" s="11"/>
      <c r="CDV20" s="11"/>
      <c r="CDW20" s="11"/>
      <c r="CDX20" s="11"/>
      <c r="CDY20" s="11"/>
      <c r="CDZ20" s="11"/>
      <c r="CEA20" s="11"/>
      <c r="CEB20" s="11"/>
      <c r="CEC20" s="11"/>
      <c r="CED20" s="11"/>
      <c r="CEE20" s="11"/>
      <c r="CEF20" s="11"/>
      <c r="CEG20" s="11"/>
      <c r="CEH20" s="11"/>
      <c r="CEI20" s="11"/>
      <c r="CEJ20" s="11"/>
      <c r="CEK20" s="11"/>
      <c r="CEL20" s="11"/>
      <c r="CEM20" s="11"/>
      <c r="CEN20" s="11"/>
      <c r="CEO20" s="11"/>
      <c r="CEP20" s="11"/>
      <c r="CEQ20" s="11"/>
      <c r="CER20" s="11"/>
      <c r="CES20" s="11"/>
      <c r="CET20" s="11"/>
      <c r="CEU20" s="11"/>
      <c r="CEV20" s="11"/>
      <c r="CEW20" s="11"/>
      <c r="CEX20" s="11"/>
      <c r="CEY20" s="11"/>
      <c r="CEZ20" s="11"/>
      <c r="CFA20" s="11"/>
      <c r="CFB20" s="11"/>
      <c r="CFC20" s="11"/>
      <c r="CFD20" s="11"/>
      <c r="CFE20" s="11"/>
      <c r="CFF20" s="11"/>
      <c r="CFG20" s="11"/>
      <c r="CFH20" s="11"/>
      <c r="CFI20" s="11"/>
      <c r="CFJ20" s="11"/>
      <c r="CFK20" s="11"/>
      <c r="CFL20" s="11"/>
      <c r="CFM20" s="11"/>
      <c r="CFN20" s="11"/>
      <c r="CFO20" s="11"/>
      <c r="CFP20" s="11"/>
      <c r="CFQ20" s="11"/>
      <c r="CFR20" s="11"/>
      <c r="CFS20" s="11"/>
      <c r="CFT20" s="11"/>
      <c r="CFU20" s="11"/>
      <c r="CFV20" s="11"/>
      <c r="CFW20" s="11"/>
      <c r="CFX20" s="11"/>
      <c r="CFY20" s="11"/>
      <c r="CFZ20" s="11"/>
      <c r="CGA20" s="11"/>
      <c r="CGB20" s="11"/>
      <c r="CGC20" s="11"/>
      <c r="CGD20" s="11"/>
      <c r="CGE20" s="11"/>
      <c r="CGF20" s="11"/>
      <c r="CGG20" s="11"/>
      <c r="CGH20" s="11"/>
      <c r="CGI20" s="11"/>
      <c r="CGJ20" s="11"/>
      <c r="CGK20" s="11"/>
      <c r="CGL20" s="11"/>
      <c r="CGM20" s="11"/>
      <c r="CGN20" s="11"/>
      <c r="CGO20" s="11"/>
      <c r="CGP20" s="11"/>
      <c r="CGQ20" s="11"/>
      <c r="CGR20" s="11"/>
      <c r="CGS20" s="11"/>
      <c r="CGT20" s="11"/>
      <c r="CGU20" s="11"/>
      <c r="CGV20" s="11"/>
      <c r="CGW20" s="11"/>
      <c r="CGX20" s="11"/>
      <c r="CGY20" s="11"/>
      <c r="CGZ20" s="11"/>
      <c r="CHA20" s="11"/>
      <c r="CHB20" s="11"/>
      <c r="CHC20" s="11"/>
      <c r="CHD20" s="11"/>
      <c r="CHE20" s="11"/>
      <c r="CHF20" s="11"/>
      <c r="CHG20" s="11"/>
      <c r="CHH20" s="11"/>
      <c r="CHI20" s="11"/>
      <c r="CHJ20" s="11"/>
      <c r="CHK20" s="11"/>
      <c r="CHL20" s="11"/>
      <c r="CHM20" s="11"/>
      <c r="CHN20" s="11"/>
      <c r="CHO20" s="11"/>
      <c r="CHP20" s="11"/>
      <c r="CHQ20" s="11"/>
      <c r="CHR20" s="11"/>
      <c r="CHS20" s="11"/>
      <c r="CHT20" s="11"/>
      <c r="CHU20" s="11"/>
      <c r="CHV20" s="11"/>
      <c r="CHW20" s="11"/>
      <c r="CHX20" s="11"/>
      <c r="CHY20" s="11"/>
      <c r="CHZ20" s="11"/>
      <c r="CIA20" s="11"/>
      <c r="CIB20" s="11"/>
      <c r="CIC20" s="11"/>
      <c r="CID20" s="11"/>
      <c r="CIE20" s="11"/>
      <c r="CIF20" s="11"/>
      <c r="CIG20" s="11"/>
      <c r="CIH20" s="11"/>
      <c r="CII20" s="11"/>
      <c r="CIJ20" s="11"/>
      <c r="CIK20" s="11"/>
      <c r="CIL20" s="11"/>
      <c r="CIM20" s="11"/>
      <c r="CIN20" s="11"/>
      <c r="CIO20" s="11"/>
      <c r="CIP20" s="11"/>
      <c r="CIQ20" s="11"/>
      <c r="CIR20" s="11"/>
      <c r="CIS20" s="11"/>
      <c r="CIT20" s="11"/>
      <c r="CIU20" s="11"/>
      <c r="CIV20" s="11"/>
      <c r="CIW20" s="11"/>
      <c r="CIX20" s="11"/>
      <c r="CIY20" s="11"/>
      <c r="CIZ20" s="11"/>
      <c r="CJA20" s="11"/>
      <c r="CJB20" s="11"/>
      <c r="CJC20" s="11"/>
      <c r="CJD20" s="11"/>
      <c r="CJE20" s="11"/>
      <c r="CJF20" s="11"/>
      <c r="CJG20" s="11"/>
      <c r="CJH20" s="11"/>
      <c r="CJI20" s="11"/>
      <c r="CJJ20" s="11"/>
      <c r="CJK20" s="11"/>
      <c r="CJL20" s="11"/>
      <c r="CJM20" s="11"/>
      <c r="CJN20" s="11"/>
      <c r="CJO20" s="11"/>
      <c r="CJP20" s="11"/>
      <c r="CJQ20" s="11"/>
      <c r="CJR20" s="11"/>
      <c r="CJS20" s="11"/>
      <c r="CJT20" s="11"/>
      <c r="CJU20" s="11"/>
      <c r="CJV20" s="11"/>
      <c r="CJW20" s="11"/>
      <c r="CJX20" s="11"/>
      <c r="CJY20" s="11"/>
      <c r="CJZ20" s="11"/>
      <c r="CKA20" s="11"/>
      <c r="CKB20" s="11"/>
      <c r="CKC20" s="11"/>
      <c r="CKD20" s="11"/>
      <c r="CKE20" s="11"/>
      <c r="CKF20" s="11"/>
      <c r="CKG20" s="11"/>
      <c r="CKH20" s="11"/>
      <c r="CKI20" s="11"/>
      <c r="CKJ20" s="11"/>
      <c r="CKK20" s="11"/>
      <c r="CKL20" s="11"/>
      <c r="CKM20" s="11"/>
      <c r="CKN20" s="11"/>
      <c r="CKO20" s="11"/>
      <c r="CKP20" s="11"/>
      <c r="CKQ20" s="11"/>
      <c r="CKR20" s="11"/>
      <c r="CKS20" s="11"/>
      <c r="CKT20" s="11"/>
      <c r="CKU20" s="11"/>
      <c r="CKV20" s="11"/>
      <c r="CKW20" s="11"/>
      <c r="CKX20" s="11"/>
      <c r="CKY20" s="11"/>
      <c r="CKZ20" s="11"/>
      <c r="CLA20" s="11"/>
      <c r="CLB20" s="11"/>
      <c r="CLC20" s="11"/>
      <c r="CLD20" s="11"/>
      <c r="CLE20" s="11"/>
      <c r="CLF20" s="11"/>
      <c r="CLG20" s="11"/>
      <c r="CLH20" s="11"/>
      <c r="CLI20" s="11"/>
      <c r="CLJ20" s="11"/>
      <c r="CLK20" s="11"/>
      <c r="CLL20" s="11"/>
      <c r="CLM20" s="11"/>
      <c r="CLN20" s="11"/>
      <c r="CLO20" s="11"/>
      <c r="CLP20" s="11"/>
      <c r="CLQ20" s="11"/>
      <c r="CLR20" s="11"/>
      <c r="CLS20" s="11"/>
      <c r="CLT20" s="11"/>
      <c r="CLU20" s="11"/>
      <c r="CLV20" s="11"/>
      <c r="CLW20" s="11"/>
      <c r="CLX20" s="11"/>
      <c r="CLY20" s="11"/>
      <c r="CLZ20" s="11"/>
      <c r="CMA20" s="11"/>
      <c r="CMB20" s="11"/>
      <c r="CMC20" s="11"/>
      <c r="CMD20" s="11"/>
      <c r="CME20" s="11"/>
      <c r="CMF20" s="11"/>
      <c r="CMG20" s="11"/>
      <c r="CMH20" s="11"/>
      <c r="CMI20" s="11"/>
      <c r="CMJ20" s="11"/>
      <c r="CMK20" s="11"/>
      <c r="CML20" s="11"/>
      <c r="CMM20" s="11"/>
      <c r="CMN20" s="11"/>
      <c r="CMO20" s="11"/>
      <c r="CMP20" s="11"/>
      <c r="CMQ20" s="11"/>
      <c r="CMR20" s="11"/>
      <c r="CMS20" s="11"/>
      <c r="CMT20" s="11"/>
      <c r="CMU20" s="11"/>
      <c r="CMV20" s="11"/>
      <c r="CMW20" s="11"/>
      <c r="CMX20" s="11"/>
      <c r="CMY20" s="11"/>
      <c r="CMZ20" s="11"/>
      <c r="CNA20" s="11"/>
      <c r="CNB20" s="11"/>
      <c r="CNC20" s="11"/>
      <c r="CND20" s="11"/>
      <c r="CNE20" s="11"/>
      <c r="CNF20" s="11"/>
      <c r="CNG20" s="11"/>
      <c r="CNH20" s="11"/>
      <c r="CNI20" s="11"/>
      <c r="CNJ20" s="11"/>
      <c r="CNK20" s="11"/>
      <c r="CNL20" s="11"/>
      <c r="CNM20" s="11"/>
      <c r="CNN20" s="11"/>
      <c r="CNO20" s="11"/>
      <c r="CNP20" s="11"/>
      <c r="CNQ20" s="11"/>
      <c r="CNR20" s="11"/>
      <c r="CNS20" s="11"/>
      <c r="CNT20" s="11"/>
      <c r="CNU20" s="11"/>
      <c r="CNV20" s="11"/>
      <c r="CNW20" s="11"/>
      <c r="CNX20" s="11"/>
      <c r="CNY20" s="11"/>
      <c r="CNZ20" s="11"/>
      <c r="COA20" s="11"/>
      <c r="COB20" s="11"/>
      <c r="COC20" s="11"/>
      <c r="COD20" s="11"/>
      <c r="COE20" s="11"/>
      <c r="COF20" s="11"/>
      <c r="COG20" s="11"/>
      <c r="COH20" s="11"/>
      <c r="COI20" s="11"/>
      <c r="COJ20" s="11"/>
      <c r="COK20" s="11"/>
      <c r="COL20" s="11"/>
      <c r="COM20" s="11"/>
      <c r="CON20" s="11"/>
      <c r="COO20" s="11"/>
      <c r="COP20" s="11"/>
      <c r="COQ20" s="11"/>
      <c r="COR20" s="11"/>
      <c r="COS20" s="11"/>
      <c r="COT20" s="11"/>
      <c r="COU20" s="11"/>
      <c r="COV20" s="11"/>
      <c r="COW20" s="11"/>
      <c r="COX20" s="11"/>
      <c r="COY20" s="11"/>
      <c r="COZ20" s="11"/>
      <c r="CPA20" s="11"/>
      <c r="CPB20" s="11"/>
      <c r="CPC20" s="11"/>
      <c r="CPD20" s="11"/>
      <c r="CPE20" s="11"/>
      <c r="CPF20" s="11"/>
      <c r="CPG20" s="11"/>
      <c r="CPH20" s="11"/>
      <c r="CPI20" s="11"/>
      <c r="CPJ20" s="11"/>
      <c r="CPK20" s="11"/>
      <c r="CPL20" s="11"/>
      <c r="CPM20" s="11"/>
      <c r="CPN20" s="11"/>
      <c r="CPO20" s="11"/>
      <c r="CPP20" s="11"/>
      <c r="CPQ20" s="11"/>
      <c r="CPR20" s="11"/>
      <c r="CPS20" s="11"/>
      <c r="CPT20" s="11"/>
      <c r="CPU20" s="11"/>
      <c r="CPV20" s="11"/>
      <c r="CPW20" s="11"/>
      <c r="CPX20" s="11"/>
      <c r="CPY20" s="11"/>
      <c r="CPZ20" s="11"/>
      <c r="CQA20" s="11"/>
      <c r="CQB20" s="11"/>
      <c r="CQC20" s="11"/>
      <c r="CQD20" s="11"/>
      <c r="CQE20" s="11"/>
      <c r="CQF20" s="11"/>
      <c r="CQG20" s="11"/>
      <c r="CQH20" s="11"/>
      <c r="CQI20" s="11"/>
      <c r="CQJ20" s="11"/>
      <c r="CQK20" s="11"/>
      <c r="CQL20" s="11"/>
      <c r="CQM20" s="11"/>
      <c r="CQN20" s="11"/>
      <c r="CQO20" s="11"/>
      <c r="CQP20" s="11"/>
      <c r="CQQ20" s="11"/>
      <c r="CQR20" s="11"/>
      <c r="CQS20" s="11"/>
      <c r="CQT20" s="11"/>
      <c r="CQU20" s="11"/>
      <c r="CQV20" s="11"/>
      <c r="CQW20" s="11"/>
      <c r="CQX20" s="11"/>
      <c r="CQY20" s="11"/>
      <c r="CQZ20" s="11"/>
      <c r="CRA20" s="11"/>
      <c r="CRB20" s="11"/>
      <c r="CRC20" s="11"/>
      <c r="CRD20" s="11"/>
      <c r="CRE20" s="11"/>
      <c r="CRF20" s="11"/>
      <c r="CRG20" s="11"/>
      <c r="CRH20" s="11"/>
      <c r="CRI20" s="11"/>
      <c r="CRJ20" s="11"/>
      <c r="CRK20" s="11"/>
      <c r="CRL20" s="11"/>
      <c r="CRM20" s="11"/>
      <c r="CRN20" s="11"/>
      <c r="CRO20" s="11"/>
      <c r="CRP20" s="11"/>
      <c r="CRQ20" s="11"/>
      <c r="CRR20" s="11"/>
      <c r="CRS20" s="11"/>
      <c r="CRT20" s="11"/>
      <c r="CRU20" s="11"/>
      <c r="CRV20" s="11"/>
      <c r="CRW20" s="11"/>
      <c r="CRX20" s="11"/>
      <c r="CRY20" s="11"/>
      <c r="CRZ20" s="11"/>
      <c r="CSA20" s="11"/>
      <c r="CSB20" s="11"/>
      <c r="CSC20" s="11"/>
      <c r="CSD20" s="11"/>
      <c r="CSE20" s="11"/>
      <c r="CSF20" s="11"/>
      <c r="CSG20" s="11"/>
      <c r="CSH20" s="11"/>
      <c r="CSI20" s="11"/>
      <c r="CSJ20" s="11"/>
      <c r="CSK20" s="11"/>
      <c r="CSL20" s="11"/>
      <c r="CSM20" s="11"/>
      <c r="CSN20" s="11"/>
      <c r="CSO20" s="11"/>
      <c r="CSP20" s="11"/>
      <c r="CSQ20" s="11"/>
      <c r="CSR20" s="11"/>
      <c r="CSS20" s="11"/>
      <c r="CST20" s="11"/>
      <c r="CSU20" s="11"/>
      <c r="CSV20" s="11"/>
      <c r="CSW20" s="11"/>
      <c r="CSX20" s="11"/>
      <c r="CSY20" s="11"/>
      <c r="CSZ20" s="11"/>
      <c r="CTA20" s="11"/>
      <c r="CTB20" s="11"/>
      <c r="CTC20" s="11"/>
      <c r="CTD20" s="11"/>
      <c r="CTE20" s="11"/>
      <c r="CTF20" s="11"/>
      <c r="CTG20" s="11"/>
      <c r="CTH20" s="11"/>
      <c r="CTI20" s="11"/>
      <c r="CTJ20" s="11"/>
      <c r="CTK20" s="11"/>
      <c r="CTL20" s="11"/>
      <c r="CTM20" s="11"/>
      <c r="CTN20" s="11"/>
      <c r="CTO20" s="11"/>
      <c r="CTP20" s="11"/>
      <c r="CTQ20" s="11"/>
      <c r="CTR20" s="11"/>
      <c r="CTS20" s="11"/>
      <c r="CTT20" s="11"/>
      <c r="CTU20" s="11"/>
      <c r="CTV20" s="11"/>
      <c r="CTW20" s="11"/>
      <c r="CTX20" s="11"/>
      <c r="CTY20" s="11"/>
      <c r="CTZ20" s="11"/>
      <c r="CUA20" s="11"/>
      <c r="CUB20" s="11"/>
      <c r="CUC20" s="11"/>
      <c r="CUD20" s="11"/>
      <c r="CUE20" s="11"/>
      <c r="CUF20" s="11"/>
      <c r="CUG20" s="11"/>
      <c r="CUH20" s="11"/>
      <c r="CUI20" s="11"/>
      <c r="CUJ20" s="11"/>
      <c r="CUK20" s="11"/>
      <c r="CUL20" s="11"/>
      <c r="CUM20" s="11"/>
      <c r="CUN20" s="11"/>
      <c r="CUO20" s="11"/>
      <c r="CUP20" s="11"/>
      <c r="CUQ20" s="11"/>
      <c r="CUR20" s="11"/>
      <c r="CUS20" s="11"/>
      <c r="CUT20" s="11"/>
      <c r="CUU20" s="11"/>
      <c r="CUV20" s="11"/>
      <c r="CUW20" s="11"/>
      <c r="CUX20" s="11"/>
      <c r="CUY20" s="11"/>
      <c r="CUZ20" s="11"/>
      <c r="CVA20" s="11"/>
      <c r="CVB20" s="11"/>
      <c r="CVC20" s="11"/>
      <c r="CVD20" s="11"/>
      <c r="CVE20" s="11"/>
      <c r="CVF20" s="11"/>
      <c r="CVG20" s="11"/>
      <c r="CVH20" s="11"/>
      <c r="CVI20" s="11"/>
      <c r="CVJ20" s="11"/>
      <c r="CVK20" s="11"/>
      <c r="CVL20" s="11"/>
      <c r="CVM20" s="11"/>
      <c r="CVN20" s="11"/>
      <c r="CVO20" s="11"/>
      <c r="CVP20" s="11"/>
      <c r="CVQ20" s="11"/>
      <c r="CVR20" s="11"/>
      <c r="CVS20" s="11"/>
      <c r="CVT20" s="11"/>
      <c r="CVU20" s="11"/>
      <c r="CVV20" s="11"/>
      <c r="CVW20" s="11"/>
      <c r="CVX20" s="11"/>
      <c r="CVY20" s="11"/>
      <c r="CVZ20" s="11"/>
      <c r="CWA20" s="11"/>
      <c r="CWB20" s="11"/>
      <c r="CWC20" s="11"/>
      <c r="CWD20" s="11"/>
      <c r="CWE20" s="11"/>
      <c r="CWF20" s="11"/>
      <c r="CWG20" s="11"/>
      <c r="CWH20" s="11"/>
      <c r="CWI20" s="11"/>
      <c r="CWJ20" s="11"/>
      <c r="CWK20" s="11"/>
      <c r="CWL20" s="11"/>
      <c r="CWM20" s="11"/>
      <c r="CWN20" s="11"/>
      <c r="CWO20" s="11"/>
      <c r="CWP20" s="11"/>
      <c r="CWQ20" s="11"/>
      <c r="CWR20" s="11"/>
      <c r="CWS20" s="11"/>
      <c r="CWT20" s="11"/>
      <c r="CWU20" s="11"/>
      <c r="CWV20" s="11"/>
      <c r="CWW20" s="11"/>
      <c r="CWX20" s="11"/>
      <c r="CWY20" s="11"/>
      <c r="CWZ20" s="11"/>
      <c r="CXA20" s="11"/>
      <c r="CXB20" s="11"/>
      <c r="CXC20" s="11"/>
      <c r="CXD20" s="11"/>
      <c r="CXE20" s="11"/>
      <c r="CXF20" s="11"/>
      <c r="CXG20" s="11"/>
      <c r="CXH20" s="11"/>
      <c r="CXI20" s="11"/>
      <c r="CXJ20" s="11"/>
      <c r="CXK20" s="11"/>
      <c r="CXL20" s="11"/>
      <c r="CXM20" s="11"/>
      <c r="CXN20" s="11"/>
      <c r="CXO20" s="11"/>
      <c r="CXP20" s="11"/>
      <c r="CXQ20" s="11"/>
      <c r="CXR20" s="11"/>
      <c r="CXS20" s="11"/>
      <c r="CXT20" s="11"/>
      <c r="CXU20" s="11"/>
      <c r="CXV20" s="11"/>
      <c r="CXW20" s="11"/>
      <c r="CXX20" s="11"/>
      <c r="CXY20" s="11"/>
      <c r="CXZ20" s="11"/>
      <c r="CYA20" s="11"/>
      <c r="CYB20" s="11"/>
      <c r="CYC20" s="11"/>
      <c r="CYD20" s="11"/>
      <c r="CYE20" s="11"/>
      <c r="CYF20" s="11"/>
      <c r="CYG20" s="11"/>
      <c r="CYH20" s="11"/>
      <c r="CYI20" s="11"/>
      <c r="CYJ20" s="11"/>
      <c r="CYK20" s="11"/>
      <c r="CYL20" s="11"/>
      <c r="CYM20" s="11"/>
      <c r="CYN20" s="11"/>
      <c r="CYO20" s="11"/>
      <c r="CYP20" s="11"/>
      <c r="CYQ20" s="11"/>
      <c r="CYR20" s="11"/>
      <c r="CYS20" s="11"/>
      <c r="CYT20" s="11"/>
      <c r="CYU20" s="11"/>
      <c r="CYV20" s="11"/>
      <c r="CYW20" s="11"/>
      <c r="CYX20" s="11"/>
      <c r="CYY20" s="11"/>
      <c r="CYZ20" s="11"/>
      <c r="CZA20" s="11"/>
      <c r="CZB20" s="11"/>
      <c r="CZC20" s="11"/>
      <c r="CZD20" s="11"/>
      <c r="CZE20" s="11"/>
      <c r="CZF20" s="11"/>
      <c r="CZG20" s="11"/>
      <c r="CZH20" s="11"/>
      <c r="CZI20" s="11"/>
      <c r="CZJ20" s="11"/>
      <c r="CZK20" s="11"/>
      <c r="CZL20" s="11"/>
      <c r="CZM20" s="11"/>
      <c r="CZN20" s="11"/>
      <c r="CZO20" s="11"/>
      <c r="CZP20" s="11"/>
      <c r="CZQ20" s="11"/>
      <c r="CZR20" s="11"/>
      <c r="CZS20" s="11"/>
      <c r="CZT20" s="11"/>
      <c r="CZU20" s="11"/>
      <c r="CZV20" s="11"/>
      <c r="CZW20" s="11"/>
      <c r="CZX20" s="11"/>
      <c r="CZY20" s="11"/>
      <c r="CZZ20" s="11"/>
      <c r="DAA20" s="11"/>
      <c r="DAB20" s="11"/>
      <c r="DAC20" s="11"/>
      <c r="DAD20" s="11"/>
      <c r="DAE20" s="11"/>
      <c r="DAF20" s="11"/>
      <c r="DAG20" s="11"/>
      <c r="DAH20" s="11"/>
      <c r="DAI20" s="11"/>
      <c r="DAJ20" s="11"/>
      <c r="DAK20" s="11"/>
      <c r="DAL20" s="11"/>
      <c r="DAM20" s="11"/>
      <c r="DAN20" s="11"/>
      <c r="DAO20" s="11"/>
      <c r="DAP20" s="11"/>
      <c r="DAQ20" s="11"/>
      <c r="DAR20" s="11"/>
      <c r="DAS20" s="11"/>
      <c r="DAT20" s="11"/>
      <c r="DAU20" s="11"/>
      <c r="DAV20" s="11"/>
      <c r="DAW20" s="11"/>
      <c r="DAX20" s="11"/>
      <c r="DAY20" s="11"/>
      <c r="DAZ20" s="11"/>
      <c r="DBA20" s="11"/>
      <c r="DBB20" s="11"/>
      <c r="DBC20" s="11"/>
      <c r="DBD20" s="11"/>
      <c r="DBE20" s="11"/>
      <c r="DBF20" s="11"/>
      <c r="DBG20" s="11"/>
      <c r="DBH20" s="11"/>
      <c r="DBI20" s="11"/>
      <c r="DBJ20" s="11"/>
      <c r="DBK20" s="11"/>
      <c r="DBL20" s="11"/>
      <c r="DBM20" s="11"/>
      <c r="DBN20" s="11"/>
      <c r="DBO20" s="11"/>
      <c r="DBP20" s="11"/>
      <c r="DBQ20" s="11"/>
      <c r="DBR20" s="11"/>
      <c r="DBS20" s="11"/>
      <c r="DBT20" s="11"/>
      <c r="DBU20" s="11"/>
      <c r="DBV20" s="11"/>
      <c r="DBW20" s="11"/>
      <c r="DBX20" s="11"/>
      <c r="DBY20" s="11"/>
      <c r="DBZ20" s="11"/>
      <c r="DCA20" s="11"/>
      <c r="DCB20" s="11"/>
      <c r="DCC20" s="11"/>
      <c r="DCD20" s="11"/>
      <c r="DCE20" s="11"/>
      <c r="DCF20" s="11"/>
      <c r="DCG20" s="11"/>
      <c r="DCH20" s="11"/>
      <c r="DCI20" s="11"/>
      <c r="DCJ20" s="11"/>
      <c r="DCK20" s="11"/>
      <c r="DCL20" s="11"/>
      <c r="DCM20" s="11"/>
      <c r="DCN20" s="11"/>
      <c r="DCO20" s="11"/>
      <c r="DCP20" s="11"/>
      <c r="DCQ20" s="11"/>
      <c r="DCR20" s="11"/>
      <c r="DCS20" s="11"/>
      <c r="DCT20" s="11"/>
      <c r="DCU20" s="11"/>
      <c r="DCV20" s="11"/>
      <c r="DCW20" s="11"/>
      <c r="DCX20" s="11"/>
      <c r="DCY20" s="11"/>
      <c r="DCZ20" s="11"/>
      <c r="DDA20" s="11"/>
      <c r="DDB20" s="11"/>
      <c r="DDC20" s="11"/>
      <c r="DDD20" s="11"/>
      <c r="DDE20" s="11"/>
      <c r="DDF20" s="11"/>
      <c r="DDG20" s="11"/>
      <c r="DDH20" s="11"/>
      <c r="DDI20" s="11"/>
      <c r="DDJ20" s="11"/>
      <c r="DDK20" s="11"/>
      <c r="DDL20" s="11"/>
      <c r="DDM20" s="11"/>
      <c r="DDN20" s="11"/>
      <c r="DDO20" s="11"/>
      <c r="DDP20" s="11"/>
      <c r="DDQ20" s="11"/>
      <c r="DDR20" s="11"/>
      <c r="DDS20" s="11"/>
      <c r="DDT20" s="11"/>
      <c r="DDU20" s="11"/>
      <c r="DDV20" s="11"/>
      <c r="DDW20" s="11"/>
      <c r="DDX20" s="11"/>
      <c r="DDY20" s="11"/>
      <c r="DDZ20" s="11"/>
      <c r="DEA20" s="11"/>
      <c r="DEB20" s="11"/>
      <c r="DEC20" s="11"/>
      <c r="DED20" s="11"/>
      <c r="DEE20" s="11"/>
      <c r="DEF20" s="11"/>
      <c r="DEG20" s="11"/>
      <c r="DEH20" s="11"/>
      <c r="DEI20" s="11"/>
      <c r="DEJ20" s="11"/>
      <c r="DEK20" s="11"/>
      <c r="DEL20" s="11"/>
      <c r="DEM20" s="11"/>
      <c r="DEN20" s="11"/>
      <c r="DEO20" s="11"/>
      <c r="DEP20" s="11"/>
      <c r="DEQ20" s="11"/>
      <c r="DER20" s="11"/>
      <c r="DES20" s="11"/>
      <c r="DET20" s="11"/>
      <c r="DEU20" s="11"/>
      <c r="DEV20" s="11"/>
      <c r="DEW20" s="11"/>
      <c r="DEX20" s="11"/>
      <c r="DEY20" s="11"/>
      <c r="DEZ20" s="11"/>
      <c r="DFA20" s="11"/>
      <c r="DFB20" s="11"/>
      <c r="DFC20" s="11"/>
      <c r="DFD20" s="11"/>
      <c r="DFE20" s="11"/>
      <c r="DFF20" s="11"/>
      <c r="DFG20" s="11"/>
      <c r="DFH20" s="11"/>
      <c r="DFI20" s="11"/>
      <c r="DFJ20" s="11"/>
      <c r="DFK20" s="11"/>
      <c r="DFL20" s="11"/>
      <c r="DFM20" s="11"/>
      <c r="DFN20" s="11"/>
      <c r="DFO20" s="11"/>
      <c r="DFP20" s="11"/>
      <c r="DFQ20" s="11"/>
      <c r="DFR20" s="11"/>
      <c r="DFS20" s="11"/>
      <c r="DFT20" s="11"/>
      <c r="DFU20" s="11"/>
      <c r="DFV20" s="11"/>
      <c r="DFW20" s="11"/>
      <c r="DFX20" s="11"/>
      <c r="DFY20" s="11"/>
      <c r="DFZ20" s="11"/>
      <c r="DGA20" s="11"/>
      <c r="DGB20" s="11"/>
      <c r="DGC20" s="11"/>
      <c r="DGD20" s="11"/>
      <c r="DGE20" s="11"/>
      <c r="DGF20" s="11"/>
      <c r="DGG20" s="11"/>
      <c r="DGH20" s="11"/>
      <c r="DGI20" s="11"/>
      <c r="DGJ20" s="11"/>
      <c r="DGK20" s="11"/>
      <c r="DGL20" s="11"/>
      <c r="DGM20" s="11"/>
      <c r="DGN20" s="11"/>
      <c r="DGO20" s="11"/>
      <c r="DGP20" s="11"/>
      <c r="DGQ20" s="11"/>
      <c r="DGR20" s="11"/>
      <c r="DGS20" s="11"/>
      <c r="DGT20" s="11"/>
      <c r="DGU20" s="11"/>
      <c r="DGV20" s="11"/>
      <c r="DGW20" s="11"/>
      <c r="DGX20" s="11"/>
      <c r="DGY20" s="11"/>
      <c r="DGZ20" s="11"/>
      <c r="DHA20" s="11"/>
      <c r="DHB20" s="11"/>
      <c r="DHC20" s="11"/>
      <c r="DHD20" s="11"/>
      <c r="DHE20" s="11"/>
      <c r="DHF20" s="11"/>
      <c r="DHG20" s="11"/>
      <c r="DHH20" s="11"/>
      <c r="DHI20" s="11"/>
      <c r="DHJ20" s="11"/>
      <c r="DHK20" s="11"/>
      <c r="DHL20" s="11"/>
      <c r="DHM20" s="11"/>
      <c r="DHN20" s="11"/>
      <c r="DHO20" s="11"/>
      <c r="DHP20" s="11"/>
      <c r="DHQ20" s="11"/>
      <c r="DHR20" s="11"/>
      <c r="DHS20" s="11"/>
      <c r="DHT20" s="11"/>
      <c r="DHU20" s="11"/>
      <c r="DHV20" s="11"/>
      <c r="DHW20" s="11"/>
      <c r="DHX20" s="11"/>
      <c r="DHY20" s="11"/>
      <c r="DHZ20" s="11"/>
      <c r="DIA20" s="11"/>
      <c r="DIB20" s="11"/>
      <c r="DIC20" s="11"/>
      <c r="DID20" s="11"/>
      <c r="DIE20" s="11"/>
      <c r="DIF20" s="11"/>
      <c r="DIG20" s="11"/>
      <c r="DIH20" s="11"/>
      <c r="DII20" s="11"/>
      <c r="DIJ20" s="11"/>
      <c r="DIK20" s="11"/>
      <c r="DIL20" s="11"/>
      <c r="DIM20" s="11"/>
      <c r="DIN20" s="11"/>
      <c r="DIO20" s="11"/>
      <c r="DIP20" s="11"/>
      <c r="DIQ20" s="11"/>
      <c r="DIR20" s="11"/>
      <c r="DIS20" s="11"/>
      <c r="DIT20" s="11"/>
      <c r="DIU20" s="11"/>
      <c r="DIV20" s="11"/>
      <c r="DIW20" s="11"/>
      <c r="DIX20" s="11"/>
      <c r="DIY20" s="11"/>
      <c r="DIZ20" s="11"/>
      <c r="DJA20" s="11"/>
      <c r="DJB20" s="11"/>
      <c r="DJC20" s="11"/>
      <c r="DJD20" s="11"/>
      <c r="DJE20" s="11"/>
      <c r="DJF20" s="11"/>
      <c r="DJG20" s="11"/>
      <c r="DJH20" s="11"/>
      <c r="DJI20" s="11"/>
      <c r="DJJ20" s="11"/>
      <c r="DJK20" s="11"/>
      <c r="DJL20" s="11"/>
      <c r="DJM20" s="11"/>
      <c r="DJN20" s="11"/>
      <c r="DJO20" s="11"/>
      <c r="DJP20" s="11"/>
      <c r="DJQ20" s="11"/>
      <c r="DJR20" s="11"/>
      <c r="DJS20" s="11"/>
      <c r="DJT20" s="11"/>
      <c r="DJU20" s="11"/>
      <c r="DJV20" s="11"/>
      <c r="DJW20" s="11"/>
      <c r="DJX20" s="11"/>
      <c r="DJY20" s="11"/>
      <c r="DJZ20" s="11"/>
      <c r="DKA20" s="11"/>
      <c r="DKB20" s="11"/>
      <c r="DKC20" s="11"/>
      <c r="DKD20" s="11"/>
      <c r="DKE20" s="11"/>
      <c r="DKF20" s="11"/>
      <c r="DKG20" s="11"/>
      <c r="DKH20" s="11"/>
      <c r="DKI20" s="11"/>
      <c r="DKJ20" s="11"/>
      <c r="DKK20" s="11"/>
      <c r="DKL20" s="11"/>
      <c r="DKM20" s="11"/>
      <c r="DKN20" s="11"/>
      <c r="DKO20" s="11"/>
      <c r="DKP20" s="11"/>
      <c r="DKQ20" s="11"/>
      <c r="DKR20" s="11"/>
      <c r="DKS20" s="11"/>
      <c r="DKT20" s="11"/>
      <c r="DKU20" s="11"/>
      <c r="DKV20" s="11"/>
      <c r="DKW20" s="11"/>
      <c r="DKX20" s="11"/>
      <c r="DKY20" s="11"/>
      <c r="DKZ20" s="11"/>
      <c r="DLA20" s="11"/>
      <c r="DLB20" s="11"/>
      <c r="DLC20" s="11"/>
      <c r="DLD20" s="11"/>
      <c r="DLE20" s="11"/>
      <c r="DLF20" s="11"/>
      <c r="DLG20" s="11"/>
      <c r="DLH20" s="11"/>
      <c r="DLI20" s="11"/>
      <c r="DLJ20" s="11"/>
      <c r="DLK20" s="11"/>
      <c r="DLL20" s="11"/>
      <c r="DLM20" s="11"/>
      <c r="DLN20" s="11"/>
      <c r="DLO20" s="11"/>
      <c r="DLP20" s="11"/>
      <c r="DLQ20" s="11"/>
      <c r="DLR20" s="11"/>
      <c r="DLS20" s="11"/>
      <c r="DLT20" s="11"/>
      <c r="DLU20" s="11"/>
      <c r="DLV20" s="11"/>
      <c r="DLW20" s="11"/>
      <c r="DLX20" s="11"/>
      <c r="DLY20" s="11"/>
      <c r="DLZ20" s="11"/>
      <c r="DMA20" s="11"/>
      <c r="DMB20" s="11"/>
      <c r="DMC20" s="11"/>
      <c r="DMD20" s="11"/>
      <c r="DME20" s="11"/>
      <c r="DMF20" s="11"/>
      <c r="DMG20" s="11"/>
      <c r="DMH20" s="11"/>
      <c r="DMI20" s="11"/>
      <c r="DMJ20" s="11"/>
      <c r="DMK20" s="11"/>
      <c r="DML20" s="11"/>
      <c r="DMM20" s="11"/>
      <c r="DMN20" s="11"/>
      <c r="DMO20" s="11"/>
      <c r="DMP20" s="11"/>
      <c r="DMQ20" s="11"/>
      <c r="DMR20" s="11"/>
      <c r="DMS20" s="11"/>
      <c r="DMT20" s="11"/>
      <c r="DMU20" s="11"/>
      <c r="DMV20" s="11"/>
      <c r="DMW20" s="11"/>
      <c r="DMX20" s="11"/>
      <c r="DMY20" s="11"/>
      <c r="DMZ20" s="11"/>
      <c r="DNA20" s="11"/>
      <c r="DNB20" s="11"/>
      <c r="DNC20" s="11"/>
      <c r="DND20" s="11"/>
      <c r="DNE20" s="11"/>
      <c r="DNF20" s="11"/>
      <c r="DNG20" s="11"/>
      <c r="DNH20" s="11"/>
      <c r="DNI20" s="11"/>
      <c r="DNJ20" s="11"/>
      <c r="DNK20" s="11"/>
      <c r="DNL20" s="11"/>
      <c r="DNM20" s="11"/>
      <c r="DNN20" s="11"/>
      <c r="DNO20" s="11"/>
      <c r="DNP20" s="11"/>
      <c r="DNQ20" s="11"/>
      <c r="DNR20" s="11"/>
      <c r="DNS20" s="11"/>
      <c r="DNT20" s="11"/>
      <c r="DNU20" s="11"/>
      <c r="DNV20" s="11"/>
      <c r="DNW20" s="11"/>
      <c r="DNX20" s="11"/>
      <c r="DNY20" s="11"/>
      <c r="DNZ20" s="11"/>
      <c r="DOA20" s="11"/>
      <c r="DOB20" s="11"/>
      <c r="DOC20" s="11"/>
      <c r="DOD20" s="11"/>
      <c r="DOE20" s="11"/>
      <c r="DOF20" s="11"/>
      <c r="DOG20" s="11"/>
      <c r="DOH20" s="11"/>
      <c r="DOI20" s="11"/>
      <c r="DOJ20" s="11"/>
      <c r="DOK20" s="11"/>
      <c r="DOL20" s="11"/>
      <c r="DOM20" s="11"/>
      <c r="DON20" s="11"/>
      <c r="DOO20" s="11"/>
      <c r="DOP20" s="11"/>
      <c r="DOQ20" s="11"/>
      <c r="DOR20" s="11"/>
      <c r="DOS20" s="11"/>
      <c r="DOT20" s="11"/>
      <c r="DOU20" s="11"/>
      <c r="DOV20" s="11"/>
      <c r="DOW20" s="11"/>
      <c r="DOX20" s="11"/>
      <c r="DOY20" s="11"/>
      <c r="DOZ20" s="11"/>
      <c r="DPA20" s="11"/>
      <c r="DPB20" s="11"/>
      <c r="DPC20" s="11"/>
      <c r="DPD20" s="11"/>
      <c r="DPE20" s="11"/>
      <c r="DPF20" s="11"/>
      <c r="DPG20" s="11"/>
      <c r="DPH20" s="11"/>
      <c r="DPI20" s="11"/>
      <c r="DPJ20" s="11"/>
      <c r="DPK20" s="11"/>
      <c r="DPL20" s="11"/>
      <c r="DPM20" s="11"/>
      <c r="DPN20" s="11"/>
      <c r="DPO20" s="11"/>
      <c r="DPP20" s="11"/>
      <c r="DPQ20" s="11"/>
      <c r="DPR20" s="11"/>
      <c r="DPS20" s="11"/>
      <c r="DPT20" s="11"/>
      <c r="DPU20" s="11"/>
      <c r="DPV20" s="11"/>
      <c r="DPW20" s="11"/>
      <c r="DPX20" s="11"/>
      <c r="DPY20" s="11"/>
      <c r="DPZ20" s="11"/>
      <c r="DQA20" s="11"/>
      <c r="DQB20" s="11"/>
      <c r="DQC20" s="11"/>
      <c r="DQD20" s="11"/>
      <c r="DQE20" s="11"/>
      <c r="DQF20" s="11"/>
      <c r="DQG20" s="11"/>
      <c r="DQH20" s="11"/>
      <c r="DQI20" s="11"/>
      <c r="DQJ20" s="11"/>
      <c r="DQK20" s="11"/>
      <c r="DQL20" s="11"/>
      <c r="DQM20" s="11"/>
      <c r="DQN20" s="11"/>
      <c r="DQO20" s="11"/>
      <c r="DQP20" s="11"/>
      <c r="DQQ20" s="11"/>
      <c r="DQR20" s="11"/>
      <c r="DQS20" s="11"/>
      <c r="DQT20" s="11"/>
      <c r="DQU20" s="11"/>
      <c r="DQV20" s="11"/>
      <c r="DQW20" s="11"/>
      <c r="DQX20" s="11"/>
      <c r="DQY20" s="11"/>
      <c r="DQZ20" s="11"/>
      <c r="DRA20" s="11"/>
      <c r="DRB20" s="11"/>
      <c r="DRC20" s="11"/>
      <c r="DRD20" s="11"/>
      <c r="DRE20" s="11"/>
      <c r="DRF20" s="11"/>
      <c r="DRG20" s="11"/>
      <c r="DRH20" s="11"/>
      <c r="DRI20" s="11"/>
      <c r="DRJ20" s="11"/>
      <c r="DRK20" s="11"/>
      <c r="DRL20" s="11"/>
      <c r="DRM20" s="11"/>
      <c r="DRN20" s="11"/>
      <c r="DRO20" s="11"/>
      <c r="DRP20" s="11"/>
      <c r="DRQ20" s="11"/>
      <c r="DRR20" s="11"/>
      <c r="DRS20" s="11"/>
      <c r="DRT20" s="11"/>
      <c r="DRU20" s="11"/>
      <c r="DRV20" s="11"/>
      <c r="DRW20" s="11"/>
      <c r="DRX20" s="11"/>
      <c r="DRY20" s="11"/>
      <c r="DRZ20" s="11"/>
      <c r="DSA20" s="11"/>
      <c r="DSB20" s="11"/>
      <c r="DSC20" s="11"/>
      <c r="DSD20" s="11"/>
      <c r="DSE20" s="11"/>
      <c r="DSF20" s="11"/>
      <c r="DSG20" s="11"/>
      <c r="DSH20" s="11"/>
      <c r="DSI20" s="11"/>
      <c r="DSJ20" s="11"/>
      <c r="DSK20" s="11"/>
      <c r="DSL20" s="11"/>
      <c r="DSM20" s="11"/>
      <c r="DSN20" s="11"/>
      <c r="DSO20" s="11"/>
      <c r="DSP20" s="11"/>
      <c r="DSQ20" s="11"/>
      <c r="DSR20" s="11"/>
      <c r="DSS20" s="11"/>
      <c r="DST20" s="11"/>
      <c r="DSU20" s="11"/>
      <c r="DSV20" s="11"/>
      <c r="DSW20" s="11"/>
      <c r="DSX20" s="11"/>
      <c r="DSY20" s="11"/>
      <c r="DSZ20" s="11"/>
      <c r="DTA20" s="11"/>
      <c r="DTB20" s="11"/>
      <c r="DTC20" s="11"/>
      <c r="DTD20" s="11"/>
      <c r="DTE20" s="11"/>
      <c r="DTF20" s="11"/>
      <c r="DTG20" s="11"/>
      <c r="DTH20" s="11"/>
      <c r="DTI20" s="11"/>
      <c r="DTJ20" s="11"/>
      <c r="DTK20" s="11"/>
      <c r="DTL20" s="11"/>
      <c r="DTM20" s="11"/>
      <c r="DTN20" s="11"/>
      <c r="DTO20" s="11"/>
      <c r="DTP20" s="11"/>
      <c r="DTQ20" s="11"/>
      <c r="DTR20" s="11"/>
      <c r="DTS20" s="11"/>
      <c r="DTT20" s="11"/>
      <c r="DTU20" s="11"/>
      <c r="DTV20" s="11"/>
      <c r="DTW20" s="11"/>
      <c r="DTX20" s="11"/>
      <c r="DTY20" s="11"/>
      <c r="DTZ20" s="11"/>
      <c r="DUA20" s="11"/>
      <c r="DUB20" s="11"/>
      <c r="DUC20" s="11"/>
      <c r="DUD20" s="11"/>
      <c r="DUE20" s="11"/>
      <c r="DUF20" s="11"/>
      <c r="DUG20" s="11"/>
      <c r="DUH20" s="11"/>
      <c r="DUI20" s="11"/>
      <c r="DUJ20" s="11"/>
      <c r="DUK20" s="11"/>
      <c r="DUL20" s="11"/>
      <c r="DUM20" s="11"/>
      <c r="DUN20" s="11"/>
      <c r="DUO20" s="11"/>
      <c r="DUP20" s="11"/>
      <c r="DUQ20" s="11"/>
      <c r="DUR20" s="11"/>
      <c r="DUS20" s="11"/>
      <c r="DUT20" s="11"/>
      <c r="DUU20" s="11"/>
      <c r="DUV20" s="11"/>
      <c r="DUW20" s="11"/>
      <c r="DUX20" s="11"/>
      <c r="DUY20" s="11"/>
      <c r="DUZ20" s="11"/>
      <c r="DVA20" s="11"/>
      <c r="DVB20" s="11"/>
      <c r="DVC20" s="11"/>
      <c r="DVD20" s="11"/>
      <c r="DVE20" s="11"/>
      <c r="DVF20" s="11"/>
      <c r="DVG20" s="11"/>
      <c r="DVH20" s="11"/>
      <c r="DVI20" s="11"/>
      <c r="DVJ20" s="11"/>
      <c r="DVK20" s="11"/>
      <c r="DVL20" s="11"/>
      <c r="DVM20" s="11"/>
      <c r="DVN20" s="11"/>
      <c r="DVO20" s="11"/>
      <c r="DVP20" s="11"/>
      <c r="DVQ20" s="11"/>
      <c r="DVR20" s="11"/>
      <c r="DVS20" s="11"/>
      <c r="DVT20" s="11"/>
      <c r="DVU20" s="11"/>
      <c r="DVV20" s="11"/>
      <c r="DVW20" s="11"/>
      <c r="DVX20" s="11"/>
      <c r="DVY20" s="11"/>
      <c r="DVZ20" s="11"/>
      <c r="DWA20" s="11"/>
      <c r="DWB20" s="11"/>
      <c r="DWC20" s="11"/>
      <c r="DWD20" s="11"/>
      <c r="DWE20" s="11"/>
      <c r="DWF20" s="11"/>
      <c r="DWG20" s="11"/>
      <c r="DWH20" s="11"/>
      <c r="DWI20" s="11"/>
      <c r="DWJ20" s="11"/>
      <c r="DWK20" s="11"/>
      <c r="DWL20" s="11"/>
      <c r="DWM20" s="11"/>
      <c r="DWN20" s="11"/>
      <c r="DWO20" s="11"/>
      <c r="DWP20" s="11"/>
      <c r="DWQ20" s="11"/>
      <c r="DWR20" s="11"/>
      <c r="DWS20" s="11"/>
      <c r="DWT20" s="11"/>
      <c r="DWU20" s="11"/>
      <c r="DWV20" s="11"/>
      <c r="DWW20" s="11"/>
      <c r="DWX20" s="11"/>
      <c r="DWY20" s="11"/>
      <c r="DWZ20" s="11"/>
      <c r="DXA20" s="11"/>
      <c r="DXB20" s="11"/>
      <c r="DXC20" s="11"/>
      <c r="DXD20" s="11"/>
      <c r="DXE20" s="11"/>
      <c r="DXF20" s="11"/>
      <c r="DXG20" s="11"/>
      <c r="DXH20" s="11"/>
      <c r="DXI20" s="11"/>
      <c r="DXJ20" s="11"/>
      <c r="DXK20" s="11"/>
      <c r="DXL20" s="11"/>
      <c r="DXM20" s="11"/>
      <c r="DXN20" s="11"/>
      <c r="DXO20" s="11"/>
      <c r="DXP20" s="11"/>
      <c r="DXQ20" s="11"/>
      <c r="DXR20" s="11"/>
      <c r="DXS20" s="11"/>
      <c r="DXT20" s="11"/>
      <c r="DXU20" s="11"/>
      <c r="DXV20" s="11"/>
      <c r="DXW20" s="11"/>
      <c r="DXX20" s="11"/>
      <c r="DXY20" s="11"/>
      <c r="DXZ20" s="11"/>
      <c r="DYA20" s="11"/>
      <c r="DYB20" s="11"/>
      <c r="DYC20" s="11"/>
      <c r="DYD20" s="11"/>
      <c r="DYE20" s="11"/>
      <c r="DYF20" s="11"/>
      <c r="DYG20" s="11"/>
      <c r="DYH20" s="11"/>
      <c r="DYI20" s="11"/>
      <c r="DYJ20" s="11"/>
      <c r="DYK20" s="11"/>
      <c r="DYL20" s="11"/>
      <c r="DYM20" s="11"/>
      <c r="DYN20" s="11"/>
      <c r="DYO20" s="11"/>
      <c r="DYP20" s="11"/>
      <c r="DYQ20" s="11"/>
      <c r="DYR20" s="11"/>
      <c r="DYS20" s="11"/>
      <c r="DYT20" s="11"/>
      <c r="DYU20" s="11"/>
      <c r="DYV20" s="11"/>
      <c r="DYW20" s="11"/>
      <c r="DYX20" s="11"/>
      <c r="DYY20" s="11"/>
      <c r="DYZ20" s="11"/>
      <c r="DZA20" s="11"/>
      <c r="DZB20" s="11"/>
      <c r="DZC20" s="11"/>
      <c r="DZD20" s="11"/>
      <c r="DZE20" s="11"/>
      <c r="DZF20" s="11"/>
      <c r="DZG20" s="11"/>
      <c r="DZH20" s="11"/>
      <c r="DZI20" s="11"/>
      <c r="DZJ20" s="11"/>
      <c r="DZK20" s="11"/>
      <c r="DZL20" s="11"/>
      <c r="DZM20" s="11"/>
      <c r="DZN20" s="11"/>
      <c r="DZO20" s="11"/>
      <c r="DZP20" s="11"/>
      <c r="DZQ20" s="11"/>
      <c r="DZR20" s="11"/>
      <c r="DZS20" s="11"/>
      <c r="DZT20" s="11"/>
      <c r="DZU20" s="11"/>
      <c r="DZV20" s="11"/>
      <c r="DZW20" s="11"/>
      <c r="DZX20" s="11"/>
      <c r="DZY20" s="11"/>
      <c r="DZZ20" s="11"/>
      <c r="EAA20" s="11"/>
      <c r="EAB20" s="11"/>
      <c r="EAC20" s="11"/>
      <c r="EAD20" s="11"/>
      <c r="EAE20" s="11"/>
      <c r="EAF20" s="11"/>
      <c r="EAG20" s="11"/>
      <c r="EAH20" s="11"/>
      <c r="EAI20" s="11"/>
      <c r="EAJ20" s="11"/>
      <c r="EAK20" s="11"/>
      <c r="EAL20" s="11"/>
      <c r="EAM20" s="11"/>
      <c r="EAN20" s="11"/>
      <c r="EAO20" s="11"/>
      <c r="EAP20" s="11"/>
      <c r="EAQ20" s="11"/>
      <c r="EAR20" s="11"/>
      <c r="EAS20" s="11"/>
      <c r="EAT20" s="11"/>
      <c r="EAU20" s="11"/>
      <c r="EAV20" s="11"/>
      <c r="EAW20" s="11"/>
      <c r="EAX20" s="11"/>
      <c r="EAY20" s="11"/>
      <c r="EAZ20" s="11"/>
      <c r="EBA20" s="11"/>
      <c r="EBB20" s="11"/>
      <c r="EBC20" s="11"/>
      <c r="EBD20" s="11"/>
      <c r="EBE20" s="11"/>
      <c r="EBF20" s="11"/>
      <c r="EBG20" s="11"/>
      <c r="EBH20" s="11"/>
      <c r="EBI20" s="11"/>
      <c r="EBJ20" s="11"/>
      <c r="EBK20" s="11"/>
      <c r="EBL20" s="11"/>
      <c r="EBM20" s="11"/>
      <c r="EBN20" s="11"/>
      <c r="EBO20" s="11"/>
      <c r="EBP20" s="11"/>
      <c r="EBQ20" s="11"/>
      <c r="EBR20" s="11"/>
      <c r="EBS20" s="11"/>
      <c r="EBT20" s="11"/>
      <c r="EBU20" s="11"/>
      <c r="EBV20" s="11"/>
      <c r="EBW20" s="11"/>
      <c r="EBX20" s="11"/>
      <c r="EBY20" s="11"/>
      <c r="EBZ20" s="11"/>
      <c r="ECA20" s="11"/>
      <c r="ECB20" s="11"/>
      <c r="ECC20" s="11"/>
      <c r="ECD20" s="11"/>
      <c r="ECE20" s="11"/>
      <c r="ECF20" s="11"/>
      <c r="ECG20" s="11"/>
      <c r="ECH20" s="11"/>
      <c r="ECI20" s="11"/>
      <c r="ECJ20" s="11"/>
      <c r="ECK20" s="11"/>
      <c r="ECL20" s="11"/>
      <c r="ECM20" s="11"/>
      <c r="ECN20" s="11"/>
      <c r="ECO20" s="11"/>
      <c r="ECP20" s="11"/>
      <c r="ECQ20" s="11"/>
      <c r="ECR20" s="11"/>
      <c r="ECS20" s="11"/>
      <c r="ECT20" s="11"/>
      <c r="ECU20" s="11"/>
      <c r="ECV20" s="11"/>
      <c r="ECW20" s="11"/>
      <c r="ECX20" s="11"/>
      <c r="ECY20" s="11"/>
      <c r="ECZ20" s="11"/>
      <c r="EDA20" s="11"/>
      <c r="EDB20" s="11"/>
      <c r="EDC20" s="11"/>
      <c r="EDD20" s="11"/>
      <c r="EDE20" s="11"/>
      <c r="EDF20" s="11"/>
      <c r="EDG20" s="11"/>
      <c r="EDH20" s="11"/>
      <c r="EDI20" s="11"/>
      <c r="EDJ20" s="11"/>
      <c r="EDK20" s="11"/>
      <c r="EDL20" s="11"/>
      <c r="EDM20" s="11"/>
      <c r="EDN20" s="11"/>
      <c r="EDO20" s="11"/>
      <c r="EDP20" s="11"/>
      <c r="EDQ20" s="11"/>
      <c r="EDR20" s="11"/>
      <c r="EDS20" s="11"/>
      <c r="EDT20" s="11"/>
      <c r="EDU20" s="11"/>
      <c r="EDV20" s="11"/>
      <c r="EDW20" s="11"/>
      <c r="EDX20" s="11"/>
      <c r="EDY20" s="11"/>
      <c r="EDZ20" s="11"/>
      <c r="EEA20" s="11"/>
      <c r="EEB20" s="11"/>
      <c r="EEC20" s="11"/>
      <c r="EED20" s="11"/>
      <c r="EEE20" s="11"/>
      <c r="EEF20" s="11"/>
      <c r="EEG20" s="11"/>
      <c r="EEH20" s="11"/>
      <c r="EEI20" s="11"/>
      <c r="EEJ20" s="11"/>
      <c r="EEK20" s="11"/>
      <c r="EEL20" s="11"/>
      <c r="EEM20" s="11"/>
      <c r="EEN20" s="11"/>
      <c r="EEO20" s="11"/>
      <c r="EEP20" s="11"/>
      <c r="EEQ20" s="11"/>
      <c r="EER20" s="11"/>
      <c r="EES20" s="11"/>
      <c r="EET20" s="11"/>
      <c r="EEU20" s="11"/>
      <c r="EEV20" s="11"/>
      <c r="EEW20" s="11"/>
      <c r="EEX20" s="11"/>
      <c r="EEY20" s="11"/>
      <c r="EEZ20" s="11"/>
      <c r="EFA20" s="11"/>
      <c r="EFB20" s="11"/>
      <c r="EFC20" s="11"/>
      <c r="EFD20" s="11"/>
      <c r="EFE20" s="11"/>
      <c r="EFF20" s="11"/>
      <c r="EFG20" s="11"/>
      <c r="EFH20" s="11"/>
      <c r="EFI20" s="11"/>
      <c r="EFJ20" s="11"/>
      <c r="EFK20" s="11"/>
      <c r="EFL20" s="11"/>
      <c r="EFM20" s="11"/>
      <c r="EFN20" s="11"/>
      <c r="EFO20" s="11"/>
      <c r="EFP20" s="11"/>
      <c r="EFQ20" s="11"/>
      <c r="EFR20" s="11"/>
      <c r="EFS20" s="11"/>
      <c r="EFT20" s="11"/>
      <c r="EFU20" s="11"/>
      <c r="EFV20" s="11"/>
      <c r="EFW20" s="11"/>
      <c r="EFX20" s="11"/>
      <c r="EFY20" s="11"/>
      <c r="EFZ20" s="11"/>
      <c r="EGA20" s="11"/>
      <c r="EGB20" s="11"/>
      <c r="EGC20" s="11"/>
      <c r="EGD20" s="11"/>
      <c r="EGE20" s="11"/>
      <c r="EGF20" s="11"/>
      <c r="EGG20" s="11"/>
      <c r="EGH20" s="11"/>
      <c r="EGI20" s="11"/>
      <c r="EGJ20" s="11"/>
      <c r="EGK20" s="11"/>
      <c r="EGL20" s="11"/>
      <c r="EGM20" s="11"/>
      <c r="EGN20" s="11"/>
      <c r="EGO20" s="11"/>
      <c r="EGP20" s="11"/>
      <c r="EGQ20" s="11"/>
      <c r="EGR20" s="11"/>
      <c r="EGS20" s="11"/>
      <c r="EGT20" s="11"/>
      <c r="EGU20" s="11"/>
      <c r="EGV20" s="11"/>
      <c r="EGW20" s="11"/>
      <c r="EGX20" s="11"/>
      <c r="EGY20" s="11"/>
      <c r="EGZ20" s="11"/>
      <c r="EHA20" s="11"/>
      <c r="EHB20" s="11"/>
      <c r="EHC20" s="11"/>
      <c r="EHD20" s="11"/>
      <c r="EHE20" s="11"/>
      <c r="EHF20" s="11"/>
      <c r="EHG20" s="11"/>
      <c r="EHH20" s="11"/>
      <c r="EHI20" s="11"/>
      <c r="EHJ20" s="11"/>
      <c r="EHK20" s="11"/>
      <c r="EHL20" s="11"/>
      <c r="EHM20" s="11"/>
      <c r="EHN20" s="11"/>
      <c r="EHO20" s="11"/>
      <c r="EHP20" s="11"/>
      <c r="EHQ20" s="11"/>
      <c r="EHR20" s="11"/>
      <c r="EHS20" s="11"/>
      <c r="EHT20" s="11"/>
      <c r="EHU20" s="11"/>
      <c r="EHV20" s="11"/>
      <c r="EHW20" s="11"/>
      <c r="EHX20" s="11"/>
      <c r="EHY20" s="11"/>
      <c r="EHZ20" s="11"/>
      <c r="EIA20" s="11"/>
      <c r="EIB20" s="11"/>
      <c r="EIC20" s="11"/>
      <c r="EID20" s="11"/>
      <c r="EIE20" s="11"/>
      <c r="EIF20" s="11"/>
      <c r="EIG20" s="11"/>
      <c r="EIH20" s="11"/>
      <c r="EII20" s="11"/>
      <c r="EIJ20" s="11"/>
      <c r="EIK20" s="11"/>
      <c r="EIL20" s="11"/>
      <c r="EIM20" s="11"/>
      <c r="EIN20" s="11"/>
      <c r="EIO20" s="11"/>
      <c r="EIP20" s="11"/>
      <c r="EIQ20" s="11"/>
      <c r="EIR20" s="11"/>
      <c r="EIS20" s="11"/>
      <c r="EIT20" s="11"/>
      <c r="EIU20" s="11"/>
      <c r="EIV20" s="11"/>
      <c r="EIW20" s="11"/>
      <c r="EIX20" s="11"/>
      <c r="EIY20" s="11"/>
      <c r="EIZ20" s="11"/>
      <c r="EJA20" s="11"/>
      <c r="EJB20" s="11"/>
      <c r="EJC20" s="11"/>
      <c r="EJD20" s="11"/>
      <c r="EJE20" s="11"/>
      <c r="EJF20" s="11"/>
      <c r="EJG20" s="11"/>
      <c r="EJH20" s="11"/>
      <c r="EJI20" s="11"/>
      <c r="EJJ20" s="11"/>
      <c r="EJK20" s="11"/>
      <c r="EJL20" s="11"/>
      <c r="EJM20" s="11"/>
      <c r="EJN20" s="11"/>
      <c r="EJO20" s="11"/>
      <c r="EJP20" s="11"/>
      <c r="EJQ20" s="11"/>
      <c r="EJR20" s="11"/>
      <c r="EJS20" s="11"/>
      <c r="EJT20" s="11"/>
      <c r="EJU20" s="11"/>
      <c r="EJV20" s="11"/>
      <c r="EJW20" s="11"/>
      <c r="EJX20" s="11"/>
      <c r="EJY20" s="11"/>
      <c r="EJZ20" s="11"/>
      <c r="EKA20" s="11"/>
      <c r="EKB20" s="11"/>
      <c r="EKC20" s="11"/>
      <c r="EKD20" s="11"/>
      <c r="EKE20" s="11"/>
      <c r="EKF20" s="11"/>
      <c r="EKG20" s="11"/>
      <c r="EKH20" s="11"/>
      <c r="EKI20" s="11"/>
      <c r="EKJ20" s="11"/>
      <c r="EKK20" s="11"/>
      <c r="EKL20" s="11"/>
      <c r="EKM20" s="11"/>
      <c r="EKN20" s="11"/>
      <c r="EKO20" s="11"/>
      <c r="EKP20" s="11"/>
      <c r="EKQ20" s="11"/>
      <c r="EKR20" s="11"/>
      <c r="EKS20" s="11"/>
      <c r="EKT20" s="11"/>
      <c r="EKU20" s="11"/>
      <c r="EKV20" s="11"/>
      <c r="EKW20" s="11"/>
      <c r="EKX20" s="11"/>
      <c r="EKY20" s="11"/>
      <c r="EKZ20" s="11"/>
      <c r="ELA20" s="11"/>
      <c r="ELB20" s="11"/>
      <c r="ELC20" s="11"/>
      <c r="ELD20" s="11"/>
      <c r="ELE20" s="11"/>
      <c r="ELF20" s="11"/>
      <c r="ELG20" s="11"/>
      <c r="ELH20" s="11"/>
      <c r="ELI20" s="11"/>
      <c r="ELJ20" s="11"/>
      <c r="ELK20" s="11"/>
      <c r="ELL20" s="11"/>
      <c r="ELM20" s="11"/>
      <c r="ELN20" s="11"/>
      <c r="ELO20" s="11"/>
      <c r="ELP20" s="11"/>
      <c r="ELQ20" s="11"/>
      <c r="ELR20" s="11"/>
      <c r="ELS20" s="11"/>
      <c r="ELT20" s="11"/>
      <c r="ELU20" s="11"/>
    </row>
    <row r="21" spans="1:3713" s="14" customFormat="1" ht="15" customHeight="1">
      <c r="A21" s="11"/>
      <c r="B21" s="157" t="s">
        <v>184</v>
      </c>
      <c r="C21" s="511" t="s">
        <v>185</v>
      </c>
      <c r="D21" s="511"/>
      <c r="E21" s="511"/>
      <c r="F21" s="511"/>
      <c r="G21" s="466" t="s">
        <v>186</v>
      </c>
      <c r="H21" s="467"/>
      <c r="I21" s="467"/>
      <c r="J21" s="467"/>
      <c r="K21" s="494" t="s">
        <v>425</v>
      </c>
      <c r="L21" s="496" t="s">
        <v>41</v>
      </c>
      <c r="M21" s="190"/>
      <c r="N21" s="190"/>
      <c r="O21" s="190"/>
      <c r="P21" s="11"/>
      <c r="Q21" s="11"/>
      <c r="R21" s="11"/>
      <c r="S21" s="417"/>
      <c r="T21" s="35"/>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1"/>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1"/>
      <c r="HG21" s="11"/>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1"/>
      <c r="IL21" s="11"/>
      <c r="IM21" s="11"/>
      <c r="IN21" s="11"/>
      <c r="IO21" s="11"/>
      <c r="IP21" s="11"/>
      <c r="IQ21" s="11"/>
      <c r="IR21" s="11"/>
      <c r="IS21" s="11"/>
      <c r="IT21" s="11"/>
      <c r="IU21" s="11"/>
      <c r="IV21" s="11"/>
      <c r="IW21" s="11"/>
      <c r="IX21" s="11"/>
      <c r="IY21" s="11"/>
      <c r="IZ21" s="11"/>
      <c r="JA21" s="11"/>
      <c r="JB21" s="11"/>
      <c r="JC21" s="11"/>
      <c r="JD21" s="11"/>
      <c r="JE21" s="11"/>
      <c r="JF21" s="11"/>
      <c r="JG21" s="11"/>
      <c r="JH21" s="11"/>
      <c r="JI21" s="11"/>
      <c r="JJ21" s="11"/>
      <c r="JK21" s="11"/>
      <c r="JL21" s="11"/>
      <c r="JM21" s="11"/>
      <c r="JN21" s="11"/>
      <c r="JO21" s="11"/>
      <c r="JP21" s="11"/>
      <c r="JQ21" s="11"/>
      <c r="JR21" s="11"/>
      <c r="JS21" s="11"/>
      <c r="JT21" s="11"/>
      <c r="JU21" s="11"/>
      <c r="JV21" s="11"/>
      <c r="JW21" s="11"/>
      <c r="JX21" s="11"/>
      <c r="JY21" s="11"/>
      <c r="JZ21" s="11"/>
      <c r="KA21" s="11"/>
      <c r="KB21" s="11"/>
      <c r="KC21" s="11"/>
      <c r="KD21" s="11"/>
      <c r="KE21" s="11"/>
      <c r="KF21" s="11"/>
      <c r="KG21" s="11"/>
      <c r="KH21" s="11"/>
      <c r="KI21" s="11"/>
      <c r="KJ21" s="11"/>
      <c r="KK21" s="11"/>
      <c r="KL21" s="11"/>
      <c r="KM21" s="11"/>
      <c r="KN21" s="11"/>
      <c r="KO21" s="11"/>
      <c r="KP21" s="11"/>
      <c r="KQ21" s="11"/>
      <c r="KR21" s="11"/>
      <c r="KS21" s="11"/>
      <c r="KT21" s="11"/>
      <c r="KU21" s="11"/>
      <c r="KV21" s="11"/>
      <c r="KW21" s="11"/>
      <c r="KX21" s="11"/>
      <c r="KY21" s="11"/>
      <c r="KZ21" s="11"/>
      <c r="LA21" s="11"/>
      <c r="LB21" s="11"/>
      <c r="LC21" s="11"/>
      <c r="LD21" s="11"/>
      <c r="LE21" s="11"/>
      <c r="LF21" s="11"/>
      <c r="LG21" s="11"/>
      <c r="LH21" s="11"/>
      <c r="LI21" s="11"/>
      <c r="LJ21" s="11"/>
      <c r="LK21" s="11"/>
      <c r="LL21" s="11"/>
      <c r="LM21" s="11"/>
      <c r="LN21" s="11"/>
      <c r="LO21" s="11"/>
      <c r="LP21" s="11"/>
      <c r="LQ21" s="11"/>
      <c r="LR21" s="11"/>
      <c r="LS21" s="11"/>
      <c r="LT21" s="11"/>
      <c r="LU21" s="11"/>
      <c r="LV21" s="11"/>
      <c r="LW21" s="11"/>
      <c r="LX21" s="11"/>
      <c r="LY21" s="11"/>
      <c r="LZ21" s="11"/>
      <c r="MA21" s="11"/>
      <c r="MB21" s="11"/>
      <c r="MC21" s="11"/>
      <c r="MD21" s="11"/>
      <c r="ME21" s="11"/>
      <c r="MF21" s="11"/>
      <c r="MG21" s="11"/>
      <c r="MH21" s="11"/>
      <c r="MI21" s="11"/>
      <c r="MJ21" s="11"/>
      <c r="MK21" s="11"/>
      <c r="ML21" s="11"/>
      <c r="MM21" s="11"/>
      <c r="MN21" s="11"/>
      <c r="MO21" s="11"/>
      <c r="MP21" s="11"/>
      <c r="MQ21" s="11"/>
      <c r="MR21" s="11"/>
      <c r="MS21" s="11"/>
      <c r="MT21" s="11"/>
      <c r="MU21" s="11"/>
      <c r="MV21" s="11"/>
      <c r="MW21" s="11"/>
      <c r="MX21" s="11"/>
      <c r="MY21" s="11"/>
      <c r="MZ21" s="11"/>
      <c r="NA21" s="11"/>
      <c r="NB21" s="11"/>
      <c r="NC21" s="11"/>
      <c r="ND21" s="11"/>
      <c r="NE21" s="11"/>
      <c r="NF21" s="11"/>
      <c r="NG21" s="11"/>
      <c r="NH21" s="11"/>
      <c r="NI21" s="11"/>
      <c r="NJ21" s="11"/>
      <c r="NK21" s="11"/>
      <c r="NL21" s="11"/>
      <c r="NM21" s="11"/>
      <c r="NN21" s="11"/>
      <c r="NO21" s="11"/>
      <c r="NP21" s="11"/>
      <c r="NQ21" s="11"/>
      <c r="NR21" s="11"/>
      <c r="NS21" s="11"/>
      <c r="NT21" s="11"/>
      <c r="NU21" s="11"/>
      <c r="NV21" s="11"/>
      <c r="NW21" s="11"/>
      <c r="NX21" s="11"/>
      <c r="NY21" s="11"/>
      <c r="NZ21" s="11"/>
      <c r="OA21" s="11"/>
      <c r="OB21" s="11"/>
      <c r="OC21" s="11"/>
      <c r="OD21" s="11"/>
      <c r="OE21" s="11"/>
      <c r="OF21" s="11"/>
      <c r="OG21" s="11"/>
      <c r="OH21" s="11"/>
      <c r="OI21" s="11"/>
      <c r="OJ21" s="11"/>
      <c r="OK21" s="11"/>
      <c r="OL21" s="11"/>
      <c r="OM21" s="11"/>
      <c r="ON21" s="11"/>
      <c r="OO21" s="11"/>
      <c r="OP21" s="11"/>
      <c r="OQ21" s="11"/>
      <c r="OR21" s="11"/>
      <c r="OS21" s="11"/>
      <c r="OT21" s="11"/>
      <c r="OU21" s="11"/>
      <c r="OV21" s="11"/>
      <c r="OW21" s="11"/>
      <c r="OX21" s="11"/>
      <c r="OY21" s="11"/>
      <c r="OZ21" s="11"/>
      <c r="PA21" s="11"/>
      <c r="PB21" s="11"/>
      <c r="PC21" s="11"/>
      <c r="PD21" s="11"/>
      <c r="PE21" s="11"/>
      <c r="PF21" s="11"/>
      <c r="PG21" s="11"/>
      <c r="PH21" s="11"/>
      <c r="PI21" s="11"/>
      <c r="PJ21" s="11"/>
      <c r="PK21" s="11"/>
      <c r="PL21" s="11"/>
      <c r="PM21" s="11"/>
      <c r="PN21" s="11"/>
      <c r="PO21" s="11"/>
      <c r="PP21" s="11"/>
      <c r="PQ21" s="11"/>
      <c r="PR21" s="11"/>
      <c r="PS21" s="11"/>
      <c r="PT21" s="11"/>
      <c r="PU21" s="11"/>
      <c r="PV21" s="11"/>
      <c r="PW21" s="11"/>
      <c r="PX21" s="11"/>
      <c r="PY21" s="11"/>
      <c r="PZ21" s="11"/>
      <c r="QA21" s="11"/>
      <c r="QB21" s="11"/>
      <c r="QC21" s="11"/>
      <c r="QD21" s="11"/>
      <c r="QE21" s="11"/>
      <c r="QF21" s="11"/>
      <c r="QG21" s="11"/>
      <c r="QH21" s="11"/>
      <c r="QI21" s="11"/>
      <c r="QJ21" s="11"/>
      <c r="QK21" s="11"/>
      <c r="QL21" s="11"/>
      <c r="QM21" s="11"/>
      <c r="QN21" s="11"/>
      <c r="QO21" s="11"/>
      <c r="QP21" s="11"/>
      <c r="QQ21" s="11"/>
      <c r="QR21" s="11"/>
      <c r="QS21" s="11"/>
      <c r="QT21" s="11"/>
      <c r="QU21" s="11"/>
      <c r="QV21" s="11"/>
      <c r="QW21" s="11"/>
      <c r="QX21" s="11"/>
      <c r="QY21" s="11"/>
      <c r="QZ21" s="11"/>
      <c r="RA21" s="11"/>
      <c r="RB21" s="11"/>
      <c r="RC21" s="11"/>
      <c r="RD21" s="11"/>
      <c r="RE21" s="11"/>
      <c r="RF21" s="11"/>
      <c r="RG21" s="11"/>
      <c r="RH21" s="11"/>
      <c r="RI21" s="11"/>
      <c r="RJ21" s="11"/>
      <c r="RK21" s="11"/>
      <c r="RL21" s="11"/>
      <c r="RM21" s="11"/>
      <c r="RN21" s="11"/>
      <c r="RO21" s="11"/>
      <c r="RP21" s="11"/>
      <c r="RQ21" s="11"/>
      <c r="RR21" s="11"/>
      <c r="RS21" s="11"/>
      <c r="RT21" s="11"/>
      <c r="RU21" s="11"/>
      <c r="RV21" s="11"/>
      <c r="RW21" s="11"/>
      <c r="RX21" s="11"/>
      <c r="RY21" s="11"/>
      <c r="RZ21" s="11"/>
      <c r="SA21" s="11"/>
      <c r="SB21" s="11"/>
      <c r="SC21" s="11"/>
      <c r="SD21" s="11"/>
      <c r="SE21" s="11"/>
      <c r="SF21" s="11"/>
      <c r="SG21" s="11"/>
      <c r="SH21" s="11"/>
      <c r="SI21" s="11"/>
      <c r="SJ21" s="11"/>
      <c r="SK21" s="11"/>
      <c r="SL21" s="11"/>
      <c r="SM21" s="11"/>
      <c r="SN21" s="11"/>
      <c r="SO21" s="11"/>
      <c r="SP21" s="11"/>
      <c r="SQ21" s="11"/>
      <c r="SR21" s="11"/>
      <c r="SS21" s="11"/>
      <c r="ST21" s="11"/>
      <c r="SU21" s="11"/>
      <c r="SV21" s="11"/>
      <c r="SW21" s="11"/>
      <c r="SX21" s="11"/>
      <c r="SY21" s="11"/>
      <c r="SZ21" s="11"/>
      <c r="TA21" s="11"/>
      <c r="TB21" s="11"/>
      <c r="TC21" s="11"/>
      <c r="TD21" s="11"/>
      <c r="TE21" s="11"/>
      <c r="TF21" s="11"/>
      <c r="TG21" s="11"/>
      <c r="TH21" s="11"/>
      <c r="TI21" s="11"/>
      <c r="TJ21" s="11"/>
      <c r="TK21" s="11"/>
      <c r="TL21" s="11"/>
      <c r="TM21" s="11"/>
      <c r="TN21" s="11"/>
      <c r="TO21" s="11"/>
      <c r="TP21" s="11"/>
      <c r="TQ21" s="11"/>
      <c r="TR21" s="11"/>
      <c r="TS21" s="11"/>
      <c r="TT21" s="11"/>
      <c r="TU21" s="11"/>
      <c r="TV21" s="11"/>
      <c r="TW21" s="11"/>
      <c r="TX21" s="11"/>
      <c r="TY21" s="11"/>
      <c r="TZ21" s="11"/>
      <c r="UA21" s="11"/>
      <c r="UB21" s="11"/>
      <c r="UC21" s="11"/>
      <c r="UD21" s="11"/>
      <c r="UE21" s="11"/>
      <c r="UF21" s="11"/>
      <c r="UG21" s="11"/>
      <c r="UH21" s="11"/>
      <c r="UI21" s="11"/>
      <c r="UJ21" s="11"/>
      <c r="UK21" s="11"/>
      <c r="UL21" s="11"/>
      <c r="UM21" s="11"/>
      <c r="UN21" s="11"/>
      <c r="UO21" s="11"/>
      <c r="UP21" s="11"/>
      <c r="UQ21" s="11"/>
      <c r="UR21" s="11"/>
      <c r="US21" s="11"/>
      <c r="UT21" s="11"/>
      <c r="UU21" s="11"/>
      <c r="UV21" s="11"/>
      <c r="UW21" s="11"/>
      <c r="UX21" s="11"/>
      <c r="UY21" s="11"/>
      <c r="UZ21" s="11"/>
      <c r="VA21" s="11"/>
      <c r="VB21" s="11"/>
      <c r="VC21" s="11"/>
      <c r="VD21" s="11"/>
      <c r="VE21" s="11"/>
      <c r="VF21" s="11"/>
      <c r="VG21" s="11"/>
      <c r="VH21" s="11"/>
      <c r="VI21" s="11"/>
      <c r="VJ21" s="11"/>
      <c r="VK21" s="11"/>
      <c r="VL21" s="11"/>
      <c r="VM21" s="11"/>
      <c r="VN21" s="11"/>
      <c r="VO21" s="11"/>
      <c r="VP21" s="11"/>
      <c r="VQ21" s="11"/>
      <c r="VR21" s="11"/>
      <c r="VS21" s="11"/>
      <c r="VT21" s="11"/>
      <c r="VU21" s="11"/>
      <c r="VV21" s="11"/>
      <c r="VW21" s="11"/>
      <c r="VX21" s="11"/>
      <c r="VY21" s="11"/>
      <c r="VZ21" s="11"/>
      <c r="WA21" s="11"/>
      <c r="WB21" s="11"/>
      <c r="WC21" s="11"/>
      <c r="WD21" s="11"/>
      <c r="WE21" s="11"/>
      <c r="WF21" s="11"/>
      <c r="WG21" s="11"/>
      <c r="WH21" s="11"/>
      <c r="WI21" s="11"/>
      <c r="WJ21" s="11"/>
      <c r="WK21" s="11"/>
      <c r="WL21" s="11"/>
      <c r="WM21" s="11"/>
      <c r="WN21" s="11"/>
      <c r="WO21" s="11"/>
      <c r="WP21" s="11"/>
      <c r="WQ21" s="11"/>
      <c r="WR21" s="11"/>
      <c r="WS21" s="11"/>
      <c r="WT21" s="11"/>
      <c r="WU21" s="11"/>
      <c r="WV21" s="11"/>
      <c r="WW21" s="11"/>
      <c r="WX21" s="11"/>
      <c r="WY21" s="11"/>
      <c r="WZ21" s="11"/>
      <c r="XA21" s="11"/>
      <c r="XB21" s="11"/>
      <c r="XC21" s="11"/>
      <c r="XD21" s="11"/>
      <c r="XE21" s="11"/>
      <c r="XF21" s="11"/>
      <c r="XG21" s="11"/>
      <c r="XH21" s="11"/>
      <c r="XI21" s="11"/>
      <c r="XJ21" s="11"/>
      <c r="XK21" s="11"/>
      <c r="XL21" s="11"/>
      <c r="XM21" s="11"/>
      <c r="XN21" s="11"/>
      <c r="XO21" s="11"/>
      <c r="XP21" s="11"/>
      <c r="XQ21" s="11"/>
      <c r="XR21" s="11"/>
      <c r="XS21" s="11"/>
      <c r="XT21" s="11"/>
      <c r="XU21" s="11"/>
      <c r="XV21" s="11"/>
      <c r="XW21" s="11"/>
      <c r="XX21" s="11"/>
      <c r="XY21" s="11"/>
      <c r="XZ21" s="11"/>
      <c r="YA21" s="11"/>
      <c r="YB21" s="11"/>
      <c r="YC21" s="11"/>
      <c r="YD21" s="11"/>
      <c r="YE21" s="11"/>
      <c r="YF21" s="11"/>
      <c r="YG21" s="11"/>
      <c r="YH21" s="11"/>
      <c r="YI21" s="11"/>
      <c r="YJ21" s="11"/>
      <c r="YK21" s="11"/>
      <c r="YL21" s="11"/>
      <c r="YM21" s="11"/>
      <c r="YN21" s="11"/>
      <c r="YO21" s="11"/>
      <c r="YP21" s="11"/>
      <c r="YQ21" s="11"/>
      <c r="YR21" s="11"/>
      <c r="YS21" s="11"/>
      <c r="YT21" s="11"/>
      <c r="YU21" s="11"/>
      <c r="YV21" s="11"/>
      <c r="YW21" s="11"/>
      <c r="YX21" s="11"/>
      <c r="YY21" s="11"/>
      <c r="YZ21" s="11"/>
      <c r="ZA21" s="11"/>
      <c r="ZB21" s="11"/>
      <c r="ZC21" s="11"/>
      <c r="ZD21" s="11"/>
      <c r="ZE21" s="11"/>
      <c r="ZF21" s="11"/>
      <c r="ZG21" s="11"/>
      <c r="ZH21" s="11"/>
      <c r="ZI21" s="11"/>
      <c r="ZJ21" s="11"/>
      <c r="ZK21" s="11"/>
      <c r="ZL21" s="11"/>
      <c r="ZM21" s="11"/>
      <c r="ZN21" s="11"/>
      <c r="ZO21" s="11"/>
      <c r="ZP21" s="11"/>
      <c r="ZQ21" s="11"/>
      <c r="ZR21" s="11"/>
      <c r="ZS21" s="11"/>
      <c r="ZT21" s="11"/>
      <c r="ZU21" s="11"/>
      <c r="ZV21" s="11"/>
      <c r="ZW21" s="11"/>
      <c r="ZX21" s="11"/>
      <c r="ZY21" s="11"/>
      <c r="ZZ21" s="11"/>
      <c r="AAA21" s="11"/>
      <c r="AAB21" s="11"/>
      <c r="AAC21" s="11"/>
      <c r="AAD21" s="11"/>
      <c r="AAE21" s="11"/>
      <c r="AAF21" s="11"/>
      <c r="AAG21" s="11"/>
      <c r="AAH21" s="11"/>
      <c r="AAI21" s="11"/>
      <c r="AAJ21" s="11"/>
      <c r="AAK21" s="11"/>
      <c r="AAL21" s="11"/>
      <c r="AAM21" s="11"/>
      <c r="AAN21" s="11"/>
      <c r="AAO21" s="11"/>
      <c r="AAP21" s="11"/>
      <c r="AAQ21" s="11"/>
      <c r="AAR21" s="11"/>
      <c r="AAS21" s="11"/>
      <c r="AAT21" s="11"/>
      <c r="AAU21" s="11"/>
      <c r="AAV21" s="11"/>
      <c r="AAW21" s="11"/>
      <c r="AAX21" s="11"/>
      <c r="AAY21" s="11"/>
      <c r="AAZ21" s="11"/>
      <c r="ABA21" s="11"/>
      <c r="ABB21" s="11"/>
      <c r="ABC21" s="11"/>
      <c r="ABD21" s="11"/>
      <c r="ABE21" s="11"/>
      <c r="ABF21" s="11"/>
      <c r="ABG21" s="11"/>
      <c r="ABH21" s="11"/>
      <c r="ABI21" s="11"/>
      <c r="ABJ21" s="11"/>
      <c r="ABK21" s="11"/>
      <c r="ABL21" s="11"/>
      <c r="ABM21" s="11"/>
      <c r="ABN21" s="11"/>
      <c r="ABO21" s="11"/>
      <c r="ABP21" s="11"/>
      <c r="ABQ21" s="11"/>
      <c r="ABR21" s="11"/>
      <c r="ABS21" s="11"/>
      <c r="ABT21" s="11"/>
      <c r="ABU21" s="11"/>
      <c r="ABV21" s="11"/>
      <c r="ABW21" s="11"/>
      <c r="ABX21" s="11"/>
      <c r="ABY21" s="11"/>
      <c r="ABZ21" s="11"/>
      <c r="ACA21" s="11"/>
      <c r="ACB21" s="11"/>
      <c r="ACC21" s="11"/>
      <c r="ACD21" s="11"/>
      <c r="ACE21" s="11"/>
      <c r="ACF21" s="11"/>
      <c r="ACG21" s="11"/>
      <c r="ACH21" s="11"/>
      <c r="ACI21" s="11"/>
      <c r="ACJ21" s="11"/>
      <c r="ACK21" s="11"/>
      <c r="ACL21" s="11"/>
      <c r="ACM21" s="11"/>
      <c r="ACN21" s="11"/>
      <c r="ACO21" s="11"/>
      <c r="ACP21" s="11"/>
      <c r="ACQ21" s="11"/>
      <c r="ACR21" s="11"/>
      <c r="ACS21" s="11"/>
      <c r="ACT21" s="11"/>
      <c r="ACU21" s="11"/>
      <c r="ACV21" s="11"/>
      <c r="ACW21" s="11"/>
      <c r="ACX21" s="11"/>
      <c r="ACY21" s="11"/>
      <c r="ACZ21" s="11"/>
      <c r="ADA21" s="11"/>
      <c r="ADB21" s="11"/>
      <c r="ADC21" s="11"/>
      <c r="ADD21" s="11"/>
      <c r="ADE21" s="11"/>
      <c r="ADF21" s="11"/>
      <c r="ADG21" s="11"/>
      <c r="ADH21" s="11"/>
      <c r="ADI21" s="11"/>
      <c r="ADJ21" s="11"/>
      <c r="ADK21" s="11"/>
      <c r="ADL21" s="11"/>
      <c r="ADM21" s="11"/>
      <c r="ADN21" s="11"/>
      <c r="ADO21" s="11"/>
      <c r="ADP21" s="11"/>
      <c r="ADQ21" s="11"/>
      <c r="ADR21" s="11"/>
      <c r="ADS21" s="11"/>
      <c r="ADT21" s="11"/>
      <c r="ADU21" s="11"/>
      <c r="ADV21" s="11"/>
      <c r="ADW21" s="11"/>
      <c r="ADX21" s="11"/>
      <c r="ADY21" s="11"/>
      <c r="ADZ21" s="11"/>
      <c r="AEA21" s="11"/>
      <c r="AEB21" s="11"/>
      <c r="AEC21" s="11"/>
      <c r="AED21" s="11"/>
      <c r="AEE21" s="11"/>
      <c r="AEF21" s="11"/>
      <c r="AEG21" s="11"/>
      <c r="AEH21" s="11"/>
      <c r="AEI21" s="11"/>
      <c r="AEJ21" s="11"/>
      <c r="AEK21" s="11"/>
      <c r="AEL21" s="11"/>
      <c r="AEM21" s="11"/>
      <c r="AEN21" s="11"/>
      <c r="AEO21" s="11"/>
      <c r="AEP21" s="11"/>
      <c r="AEQ21" s="11"/>
      <c r="AER21" s="11"/>
      <c r="AES21" s="11"/>
      <c r="AET21" s="11"/>
      <c r="AEU21" s="11"/>
      <c r="AEV21" s="11"/>
      <c r="AEW21" s="11"/>
      <c r="AEX21" s="11"/>
      <c r="AEY21" s="11"/>
      <c r="AEZ21" s="11"/>
      <c r="AFA21" s="11"/>
      <c r="AFB21" s="11"/>
      <c r="AFC21" s="11"/>
      <c r="AFD21" s="11"/>
      <c r="AFE21" s="11"/>
      <c r="AFF21" s="11"/>
      <c r="AFG21" s="11"/>
      <c r="AFH21" s="11"/>
      <c r="AFI21" s="11"/>
      <c r="AFJ21" s="11"/>
      <c r="AFK21" s="11"/>
      <c r="AFL21" s="11"/>
      <c r="AFM21" s="11"/>
      <c r="AFN21" s="11"/>
      <c r="AFO21" s="11"/>
      <c r="AFP21" s="11"/>
      <c r="AFQ21" s="11"/>
      <c r="AFR21" s="11"/>
      <c r="AFS21" s="11"/>
      <c r="AFT21" s="11"/>
      <c r="AFU21" s="11"/>
      <c r="AFV21" s="11"/>
      <c r="AFW21" s="11"/>
      <c r="AFX21" s="11"/>
      <c r="AFY21" s="11"/>
      <c r="AFZ21" s="11"/>
      <c r="AGA21" s="11"/>
      <c r="AGB21" s="11"/>
      <c r="AGC21" s="11"/>
      <c r="AGD21" s="11"/>
      <c r="AGE21" s="11"/>
      <c r="AGF21" s="11"/>
      <c r="AGG21" s="11"/>
      <c r="AGH21" s="11"/>
      <c r="AGI21" s="11"/>
      <c r="AGJ21" s="11"/>
      <c r="AGK21" s="11"/>
      <c r="AGL21" s="11"/>
      <c r="AGM21" s="11"/>
      <c r="AGN21" s="11"/>
      <c r="AGO21" s="11"/>
      <c r="AGP21" s="11"/>
      <c r="AGQ21" s="11"/>
      <c r="AGR21" s="11"/>
      <c r="AGS21" s="11"/>
      <c r="AGT21" s="11"/>
      <c r="AGU21" s="11"/>
      <c r="AGV21" s="11"/>
      <c r="AGW21" s="11"/>
      <c r="AGX21" s="11"/>
      <c r="AGY21" s="11"/>
      <c r="AGZ21" s="11"/>
      <c r="AHA21" s="11"/>
      <c r="AHB21" s="11"/>
      <c r="AHC21" s="11"/>
      <c r="AHD21" s="11"/>
      <c r="AHE21" s="11"/>
      <c r="AHF21" s="11"/>
      <c r="AHG21" s="11"/>
      <c r="AHH21" s="11"/>
      <c r="AHI21" s="11"/>
      <c r="AHJ21" s="11"/>
      <c r="AHK21" s="11"/>
      <c r="AHL21" s="11"/>
      <c r="AHM21" s="11"/>
      <c r="AHN21" s="11"/>
      <c r="AHO21" s="11"/>
      <c r="AHP21" s="11"/>
      <c r="AHQ21" s="11"/>
      <c r="AHR21" s="11"/>
      <c r="AHS21" s="11"/>
      <c r="AHT21" s="11"/>
      <c r="AHU21" s="11"/>
      <c r="AHV21" s="11"/>
      <c r="AHW21" s="11"/>
      <c r="AHX21" s="11"/>
      <c r="AHY21" s="11"/>
      <c r="AHZ21" s="11"/>
      <c r="AIA21" s="11"/>
      <c r="AIB21" s="11"/>
      <c r="AIC21" s="11"/>
      <c r="AID21" s="11"/>
      <c r="AIE21" s="11"/>
      <c r="AIF21" s="11"/>
      <c r="AIG21" s="11"/>
      <c r="AIH21" s="11"/>
      <c r="AII21" s="11"/>
      <c r="AIJ21" s="11"/>
      <c r="AIK21" s="11"/>
      <c r="AIL21" s="11"/>
      <c r="AIM21" s="11"/>
      <c r="AIN21" s="11"/>
      <c r="AIO21" s="11"/>
      <c r="AIP21" s="11"/>
      <c r="AIQ21" s="11"/>
      <c r="AIR21" s="11"/>
      <c r="AIS21" s="11"/>
      <c r="AIT21" s="11"/>
      <c r="AIU21" s="11"/>
      <c r="AIV21" s="11"/>
      <c r="AIW21" s="11"/>
      <c r="AIX21" s="11"/>
      <c r="AIY21" s="11"/>
      <c r="AIZ21" s="11"/>
      <c r="AJA21" s="11"/>
      <c r="AJB21" s="11"/>
      <c r="AJC21" s="11"/>
      <c r="AJD21" s="11"/>
      <c r="AJE21" s="11"/>
      <c r="AJF21" s="11"/>
      <c r="AJG21" s="11"/>
      <c r="AJH21" s="11"/>
      <c r="AJI21" s="11"/>
      <c r="AJJ21" s="11"/>
      <c r="AJK21" s="11"/>
      <c r="AJL21" s="11"/>
      <c r="AJM21" s="11"/>
      <c r="AJN21" s="11"/>
      <c r="AJO21" s="11"/>
      <c r="AJP21" s="11"/>
      <c r="AJQ21" s="11"/>
      <c r="AJR21" s="11"/>
      <c r="AJS21" s="11"/>
      <c r="AJT21" s="11"/>
      <c r="AJU21" s="11"/>
      <c r="AJV21" s="11"/>
      <c r="AJW21" s="11"/>
      <c r="AJX21" s="11"/>
      <c r="AJY21" s="11"/>
      <c r="AJZ21" s="11"/>
      <c r="AKA21" s="11"/>
      <c r="AKB21" s="11"/>
      <c r="AKC21" s="11"/>
      <c r="AKD21" s="11"/>
      <c r="AKE21" s="11"/>
      <c r="AKF21" s="11"/>
      <c r="AKG21" s="11"/>
      <c r="AKH21" s="11"/>
      <c r="AKI21" s="11"/>
      <c r="AKJ21" s="11"/>
      <c r="AKK21" s="11"/>
      <c r="AKL21" s="11"/>
      <c r="AKM21" s="11"/>
      <c r="AKN21" s="11"/>
      <c r="AKO21" s="11"/>
      <c r="AKP21" s="11"/>
      <c r="AKQ21" s="11"/>
      <c r="AKR21" s="11"/>
      <c r="AKS21" s="11"/>
      <c r="AKT21" s="11"/>
      <c r="AKU21" s="11"/>
      <c r="AKV21" s="11"/>
      <c r="AKW21" s="11"/>
      <c r="AKX21" s="11"/>
      <c r="AKY21" s="11"/>
      <c r="AKZ21" s="11"/>
      <c r="ALA21" s="11"/>
      <c r="ALB21" s="11"/>
      <c r="ALC21" s="11"/>
      <c r="ALD21" s="11"/>
      <c r="ALE21" s="11"/>
      <c r="ALF21" s="11"/>
      <c r="ALG21" s="11"/>
      <c r="ALH21" s="11"/>
      <c r="ALI21" s="11"/>
      <c r="ALJ21" s="11"/>
      <c r="ALK21" s="11"/>
      <c r="ALL21" s="11"/>
      <c r="ALM21" s="11"/>
      <c r="ALN21" s="11"/>
      <c r="ALO21" s="11"/>
      <c r="ALP21" s="11"/>
      <c r="ALQ21" s="11"/>
      <c r="ALR21" s="11"/>
      <c r="ALS21" s="11"/>
      <c r="ALT21" s="11"/>
      <c r="ALU21" s="11"/>
      <c r="ALV21" s="11"/>
      <c r="ALW21" s="11"/>
      <c r="ALX21" s="11"/>
      <c r="ALY21" s="11"/>
      <c r="ALZ21" s="11"/>
      <c r="AMA21" s="11"/>
      <c r="AMB21" s="11"/>
      <c r="AMC21" s="11"/>
      <c r="AMD21" s="11"/>
      <c r="AME21" s="11"/>
      <c r="AMF21" s="11"/>
      <c r="AMG21" s="11"/>
      <c r="AMH21" s="11"/>
      <c r="AMI21" s="11"/>
      <c r="AMJ21" s="11"/>
      <c r="AMK21" s="11"/>
      <c r="AML21" s="11"/>
      <c r="AMM21" s="11"/>
      <c r="AMN21" s="11"/>
      <c r="AMO21" s="11"/>
      <c r="AMP21" s="11"/>
      <c r="AMQ21" s="11"/>
      <c r="AMR21" s="11"/>
      <c r="AMS21" s="11"/>
      <c r="AMT21" s="11"/>
      <c r="AMU21" s="11"/>
      <c r="AMV21" s="11"/>
      <c r="AMW21" s="11"/>
      <c r="AMX21" s="11"/>
      <c r="AMY21" s="11"/>
      <c r="AMZ21" s="11"/>
      <c r="ANA21" s="11"/>
      <c r="ANB21" s="11"/>
      <c r="ANC21" s="11"/>
      <c r="AND21" s="11"/>
      <c r="ANE21" s="11"/>
      <c r="ANF21" s="11"/>
      <c r="ANG21" s="11"/>
      <c r="ANH21" s="11"/>
      <c r="ANI21" s="11"/>
      <c r="ANJ21" s="11"/>
      <c r="ANK21" s="11"/>
      <c r="ANL21" s="11"/>
      <c r="ANM21" s="11"/>
      <c r="ANN21" s="11"/>
      <c r="ANO21" s="11"/>
      <c r="ANP21" s="11"/>
      <c r="ANQ21" s="11"/>
      <c r="ANR21" s="11"/>
      <c r="ANS21" s="11"/>
      <c r="ANT21" s="11"/>
      <c r="ANU21" s="11"/>
      <c r="ANV21" s="11"/>
      <c r="ANW21" s="11"/>
      <c r="ANX21" s="11"/>
      <c r="ANY21" s="11"/>
      <c r="ANZ21" s="11"/>
      <c r="AOA21" s="11"/>
      <c r="AOB21" s="11"/>
      <c r="AOC21" s="11"/>
      <c r="AOD21" s="11"/>
      <c r="AOE21" s="11"/>
      <c r="AOF21" s="11"/>
      <c r="AOG21" s="11"/>
      <c r="AOH21" s="11"/>
      <c r="AOI21" s="11"/>
      <c r="AOJ21" s="11"/>
      <c r="AOK21" s="11"/>
      <c r="AOL21" s="11"/>
      <c r="AOM21" s="11"/>
      <c r="AON21" s="11"/>
      <c r="AOO21" s="11"/>
      <c r="AOP21" s="11"/>
      <c r="AOQ21" s="11"/>
      <c r="AOR21" s="11"/>
      <c r="AOS21" s="11"/>
      <c r="AOT21" s="11"/>
      <c r="AOU21" s="11"/>
      <c r="AOV21" s="11"/>
      <c r="AOW21" s="11"/>
      <c r="AOX21" s="11"/>
      <c r="AOY21" s="11"/>
      <c r="AOZ21" s="11"/>
      <c r="APA21" s="11"/>
      <c r="APB21" s="11"/>
      <c r="APC21" s="11"/>
      <c r="APD21" s="11"/>
      <c r="APE21" s="11"/>
      <c r="APF21" s="11"/>
      <c r="APG21" s="11"/>
      <c r="APH21" s="11"/>
      <c r="API21" s="11"/>
      <c r="APJ21" s="11"/>
      <c r="APK21" s="11"/>
      <c r="APL21" s="11"/>
      <c r="APM21" s="11"/>
      <c r="APN21" s="11"/>
      <c r="APO21" s="11"/>
      <c r="APP21" s="11"/>
      <c r="APQ21" s="11"/>
      <c r="APR21" s="11"/>
      <c r="APS21" s="11"/>
      <c r="APT21" s="11"/>
      <c r="APU21" s="11"/>
      <c r="APV21" s="11"/>
      <c r="APW21" s="11"/>
      <c r="APX21" s="11"/>
      <c r="APY21" s="11"/>
      <c r="APZ21" s="11"/>
      <c r="AQA21" s="11"/>
      <c r="AQB21" s="11"/>
      <c r="AQC21" s="11"/>
      <c r="AQD21" s="11"/>
      <c r="AQE21" s="11"/>
      <c r="AQF21" s="11"/>
      <c r="AQG21" s="11"/>
      <c r="AQH21" s="11"/>
      <c r="AQI21" s="11"/>
      <c r="AQJ21" s="11"/>
      <c r="AQK21" s="11"/>
      <c r="AQL21" s="11"/>
      <c r="AQM21" s="11"/>
      <c r="AQN21" s="11"/>
      <c r="AQO21" s="11"/>
      <c r="AQP21" s="11"/>
      <c r="AQQ21" s="11"/>
      <c r="AQR21" s="11"/>
      <c r="AQS21" s="11"/>
      <c r="AQT21" s="11"/>
      <c r="AQU21" s="11"/>
      <c r="AQV21" s="11"/>
      <c r="AQW21" s="11"/>
      <c r="AQX21" s="11"/>
      <c r="AQY21" s="11"/>
      <c r="AQZ21" s="11"/>
      <c r="ARA21" s="11"/>
      <c r="ARB21" s="11"/>
      <c r="ARC21" s="11"/>
      <c r="ARD21" s="11"/>
      <c r="ARE21" s="11"/>
      <c r="ARF21" s="11"/>
      <c r="ARG21" s="11"/>
      <c r="ARH21" s="11"/>
      <c r="ARI21" s="11"/>
      <c r="ARJ21" s="11"/>
      <c r="ARK21" s="11"/>
      <c r="ARL21" s="11"/>
      <c r="ARM21" s="11"/>
      <c r="ARN21" s="11"/>
      <c r="ARO21" s="11"/>
      <c r="ARP21" s="11"/>
      <c r="ARQ21" s="11"/>
      <c r="ARR21" s="11"/>
      <c r="ARS21" s="11"/>
      <c r="ART21" s="11"/>
      <c r="ARU21" s="11"/>
      <c r="ARV21" s="11"/>
      <c r="ARW21" s="11"/>
      <c r="ARX21" s="11"/>
      <c r="ARY21" s="11"/>
      <c r="ARZ21" s="11"/>
      <c r="ASA21" s="11"/>
      <c r="ASB21" s="11"/>
      <c r="ASC21" s="11"/>
      <c r="ASD21" s="11"/>
      <c r="ASE21" s="11"/>
      <c r="ASF21" s="11"/>
      <c r="ASG21" s="11"/>
      <c r="ASH21" s="11"/>
      <c r="ASI21" s="11"/>
      <c r="ASJ21" s="11"/>
      <c r="ASK21" s="11"/>
      <c r="ASL21" s="11"/>
      <c r="ASM21" s="11"/>
      <c r="ASN21" s="11"/>
      <c r="ASO21" s="11"/>
      <c r="ASP21" s="11"/>
      <c r="ASQ21" s="11"/>
      <c r="ASR21" s="11"/>
      <c r="ASS21" s="11"/>
      <c r="AST21" s="11"/>
      <c r="ASU21" s="11"/>
      <c r="ASV21" s="11"/>
      <c r="ASW21" s="11"/>
      <c r="ASX21" s="11"/>
      <c r="ASY21" s="11"/>
      <c r="ASZ21" s="11"/>
      <c r="ATA21" s="11"/>
      <c r="ATB21" s="11"/>
      <c r="ATC21" s="11"/>
      <c r="ATD21" s="11"/>
      <c r="ATE21" s="11"/>
      <c r="ATF21" s="11"/>
      <c r="ATG21" s="11"/>
      <c r="ATH21" s="11"/>
      <c r="ATI21" s="11"/>
      <c r="ATJ21" s="11"/>
      <c r="ATK21" s="11"/>
      <c r="ATL21" s="11"/>
      <c r="ATM21" s="11"/>
      <c r="ATN21" s="11"/>
      <c r="ATO21" s="11"/>
      <c r="ATP21" s="11"/>
      <c r="ATQ21" s="11"/>
      <c r="ATR21" s="11"/>
      <c r="ATS21" s="11"/>
      <c r="ATT21" s="11"/>
      <c r="ATU21" s="11"/>
      <c r="ATV21" s="11"/>
      <c r="ATW21" s="11"/>
      <c r="ATX21" s="11"/>
      <c r="ATY21" s="11"/>
      <c r="ATZ21" s="11"/>
      <c r="AUA21" s="11"/>
      <c r="AUB21" s="11"/>
      <c r="AUC21" s="11"/>
      <c r="AUD21" s="11"/>
      <c r="AUE21" s="11"/>
      <c r="AUF21" s="11"/>
      <c r="AUG21" s="11"/>
      <c r="AUH21" s="11"/>
      <c r="AUI21" s="11"/>
      <c r="AUJ21" s="11"/>
      <c r="AUK21" s="11"/>
      <c r="AUL21" s="11"/>
      <c r="AUM21" s="11"/>
      <c r="AUN21" s="11"/>
      <c r="AUO21" s="11"/>
      <c r="AUP21" s="11"/>
      <c r="AUQ21" s="11"/>
      <c r="AUR21" s="11"/>
      <c r="AUS21" s="11"/>
      <c r="AUT21" s="11"/>
      <c r="AUU21" s="11"/>
      <c r="AUV21" s="11"/>
      <c r="AUW21" s="11"/>
      <c r="AUX21" s="11"/>
      <c r="AUY21" s="11"/>
      <c r="AUZ21" s="11"/>
      <c r="AVA21" s="11"/>
      <c r="AVB21" s="11"/>
      <c r="AVC21" s="11"/>
      <c r="AVD21" s="11"/>
      <c r="AVE21" s="11"/>
      <c r="AVF21" s="11"/>
      <c r="AVG21" s="11"/>
      <c r="AVH21" s="11"/>
      <c r="AVI21" s="11"/>
      <c r="AVJ21" s="11"/>
      <c r="AVK21" s="11"/>
      <c r="AVL21" s="11"/>
      <c r="AVM21" s="11"/>
      <c r="AVN21" s="11"/>
      <c r="AVO21" s="11"/>
      <c r="AVP21" s="11"/>
      <c r="AVQ21" s="11"/>
      <c r="AVR21" s="11"/>
      <c r="AVS21" s="11"/>
      <c r="AVT21" s="11"/>
      <c r="AVU21" s="11"/>
      <c r="AVV21" s="11"/>
      <c r="AVW21" s="11"/>
      <c r="AVX21" s="11"/>
      <c r="AVY21" s="11"/>
      <c r="AVZ21" s="11"/>
      <c r="AWA21" s="11"/>
      <c r="AWB21" s="11"/>
      <c r="AWC21" s="11"/>
      <c r="AWD21" s="11"/>
      <c r="AWE21" s="11"/>
      <c r="AWF21" s="11"/>
      <c r="AWG21" s="11"/>
      <c r="AWH21" s="11"/>
      <c r="AWI21" s="11"/>
      <c r="AWJ21" s="11"/>
      <c r="AWK21" s="11"/>
      <c r="AWL21" s="11"/>
      <c r="AWM21" s="11"/>
      <c r="AWN21" s="11"/>
      <c r="AWO21" s="11"/>
      <c r="AWP21" s="11"/>
      <c r="AWQ21" s="11"/>
      <c r="AWR21" s="11"/>
      <c r="AWS21" s="11"/>
      <c r="AWT21" s="11"/>
      <c r="AWU21" s="11"/>
      <c r="AWV21" s="11"/>
      <c r="AWW21" s="11"/>
      <c r="AWX21" s="11"/>
      <c r="AWY21" s="11"/>
      <c r="AWZ21" s="11"/>
      <c r="AXA21" s="11"/>
      <c r="AXB21" s="11"/>
      <c r="AXC21" s="11"/>
      <c r="AXD21" s="11"/>
      <c r="AXE21" s="11"/>
      <c r="AXF21" s="11"/>
      <c r="AXG21" s="11"/>
      <c r="AXH21" s="11"/>
      <c r="AXI21" s="11"/>
      <c r="AXJ21" s="11"/>
      <c r="AXK21" s="11"/>
      <c r="AXL21" s="11"/>
      <c r="AXM21" s="11"/>
      <c r="AXN21" s="11"/>
      <c r="AXO21" s="11"/>
      <c r="AXP21" s="11"/>
      <c r="AXQ21" s="11"/>
      <c r="AXR21" s="11"/>
      <c r="AXS21" s="11"/>
      <c r="AXT21" s="11"/>
      <c r="AXU21" s="11"/>
      <c r="AXV21" s="11"/>
      <c r="AXW21" s="11"/>
      <c r="AXX21" s="11"/>
      <c r="AXY21" s="11"/>
      <c r="AXZ21" s="11"/>
      <c r="AYA21" s="11"/>
      <c r="AYB21" s="11"/>
      <c r="AYC21" s="11"/>
      <c r="AYD21" s="11"/>
      <c r="AYE21" s="11"/>
      <c r="AYF21" s="11"/>
      <c r="AYG21" s="11"/>
      <c r="AYH21" s="11"/>
      <c r="AYI21" s="11"/>
      <c r="AYJ21" s="11"/>
      <c r="AYK21" s="11"/>
      <c r="AYL21" s="11"/>
      <c r="AYM21" s="11"/>
      <c r="AYN21" s="11"/>
      <c r="AYO21" s="11"/>
      <c r="AYP21" s="11"/>
      <c r="AYQ21" s="11"/>
      <c r="AYR21" s="11"/>
      <c r="AYS21" s="11"/>
      <c r="AYT21" s="11"/>
      <c r="AYU21" s="11"/>
      <c r="AYV21" s="11"/>
      <c r="AYW21" s="11"/>
      <c r="AYX21" s="11"/>
      <c r="AYY21" s="11"/>
      <c r="AYZ21" s="11"/>
      <c r="AZA21" s="11"/>
      <c r="AZB21" s="11"/>
      <c r="AZC21" s="11"/>
      <c r="AZD21" s="11"/>
      <c r="AZE21" s="11"/>
      <c r="AZF21" s="11"/>
      <c r="AZG21" s="11"/>
      <c r="AZH21" s="11"/>
      <c r="AZI21" s="11"/>
      <c r="AZJ21" s="11"/>
      <c r="AZK21" s="11"/>
      <c r="AZL21" s="11"/>
      <c r="AZM21" s="11"/>
      <c r="AZN21" s="11"/>
      <c r="AZO21" s="11"/>
      <c r="AZP21" s="11"/>
      <c r="AZQ21" s="11"/>
      <c r="AZR21" s="11"/>
      <c r="AZS21" s="11"/>
      <c r="AZT21" s="11"/>
      <c r="AZU21" s="11"/>
      <c r="AZV21" s="11"/>
      <c r="AZW21" s="11"/>
      <c r="AZX21" s="11"/>
      <c r="AZY21" s="11"/>
      <c r="AZZ21" s="11"/>
      <c r="BAA21" s="11"/>
      <c r="BAB21" s="11"/>
      <c r="BAC21" s="11"/>
      <c r="BAD21" s="11"/>
      <c r="BAE21" s="11"/>
      <c r="BAF21" s="11"/>
      <c r="BAG21" s="11"/>
      <c r="BAH21" s="11"/>
      <c r="BAI21" s="11"/>
      <c r="BAJ21" s="11"/>
      <c r="BAK21" s="11"/>
      <c r="BAL21" s="11"/>
      <c r="BAM21" s="11"/>
      <c r="BAN21" s="11"/>
      <c r="BAO21" s="11"/>
      <c r="BAP21" s="11"/>
      <c r="BAQ21" s="11"/>
      <c r="BAR21" s="11"/>
      <c r="BAS21" s="11"/>
      <c r="BAT21" s="11"/>
      <c r="BAU21" s="11"/>
      <c r="BAV21" s="11"/>
      <c r="BAW21" s="11"/>
      <c r="BAX21" s="11"/>
      <c r="BAY21" s="11"/>
      <c r="BAZ21" s="11"/>
      <c r="BBA21" s="11"/>
      <c r="BBB21" s="11"/>
      <c r="BBC21" s="11"/>
      <c r="BBD21" s="11"/>
      <c r="BBE21" s="11"/>
      <c r="BBF21" s="11"/>
      <c r="BBG21" s="11"/>
      <c r="BBH21" s="11"/>
      <c r="BBI21" s="11"/>
      <c r="BBJ21" s="11"/>
      <c r="BBK21" s="11"/>
      <c r="BBL21" s="11"/>
      <c r="BBM21" s="11"/>
      <c r="BBN21" s="11"/>
      <c r="BBO21" s="11"/>
      <c r="BBP21" s="11"/>
      <c r="BBQ21" s="11"/>
      <c r="BBR21" s="11"/>
      <c r="BBS21" s="11"/>
      <c r="BBT21" s="11"/>
      <c r="BBU21" s="11"/>
      <c r="BBV21" s="11"/>
      <c r="BBW21" s="11"/>
      <c r="BBX21" s="11"/>
      <c r="BBY21" s="11"/>
      <c r="BBZ21" s="11"/>
      <c r="BCA21" s="11"/>
      <c r="BCB21" s="11"/>
      <c r="BCC21" s="11"/>
      <c r="BCD21" s="11"/>
      <c r="BCE21" s="11"/>
      <c r="BCF21" s="11"/>
      <c r="BCG21" s="11"/>
      <c r="BCH21" s="11"/>
      <c r="BCI21" s="11"/>
      <c r="BCJ21" s="11"/>
      <c r="BCK21" s="11"/>
      <c r="BCL21" s="11"/>
      <c r="BCM21" s="11"/>
      <c r="BCN21" s="11"/>
      <c r="BCO21" s="11"/>
      <c r="BCP21" s="11"/>
      <c r="BCQ21" s="11"/>
      <c r="BCR21" s="11"/>
      <c r="BCS21" s="11"/>
      <c r="BCT21" s="11"/>
      <c r="BCU21" s="11"/>
      <c r="BCV21" s="11"/>
      <c r="BCW21" s="11"/>
      <c r="BCX21" s="11"/>
      <c r="BCY21" s="11"/>
      <c r="BCZ21" s="11"/>
      <c r="BDA21" s="11"/>
      <c r="BDB21" s="11"/>
      <c r="BDC21" s="11"/>
      <c r="BDD21" s="11"/>
      <c r="BDE21" s="11"/>
      <c r="BDF21" s="11"/>
      <c r="BDG21" s="11"/>
      <c r="BDH21" s="11"/>
      <c r="BDI21" s="11"/>
      <c r="BDJ21" s="11"/>
      <c r="BDK21" s="11"/>
      <c r="BDL21" s="11"/>
      <c r="BDM21" s="11"/>
      <c r="BDN21" s="11"/>
      <c r="BDO21" s="11"/>
      <c r="BDP21" s="11"/>
      <c r="BDQ21" s="11"/>
      <c r="BDR21" s="11"/>
      <c r="BDS21" s="11"/>
      <c r="BDT21" s="11"/>
      <c r="BDU21" s="11"/>
      <c r="BDV21" s="11"/>
      <c r="BDW21" s="11"/>
      <c r="BDX21" s="11"/>
      <c r="BDY21" s="11"/>
      <c r="BDZ21" s="11"/>
      <c r="BEA21" s="11"/>
      <c r="BEB21" s="11"/>
      <c r="BEC21" s="11"/>
      <c r="BED21" s="11"/>
      <c r="BEE21" s="11"/>
      <c r="BEF21" s="11"/>
      <c r="BEG21" s="11"/>
      <c r="BEH21" s="11"/>
      <c r="BEI21" s="11"/>
      <c r="BEJ21" s="11"/>
      <c r="BEK21" s="11"/>
      <c r="BEL21" s="11"/>
      <c r="BEM21" s="11"/>
      <c r="BEN21" s="11"/>
      <c r="BEO21" s="11"/>
      <c r="BEP21" s="11"/>
      <c r="BEQ21" s="11"/>
      <c r="BER21" s="11"/>
      <c r="BES21" s="11"/>
      <c r="BET21" s="11"/>
      <c r="BEU21" s="11"/>
      <c r="BEV21" s="11"/>
      <c r="BEW21" s="11"/>
      <c r="BEX21" s="11"/>
      <c r="BEY21" s="11"/>
      <c r="BEZ21" s="11"/>
      <c r="BFA21" s="11"/>
      <c r="BFB21" s="11"/>
      <c r="BFC21" s="11"/>
      <c r="BFD21" s="11"/>
      <c r="BFE21" s="11"/>
      <c r="BFF21" s="11"/>
      <c r="BFG21" s="11"/>
      <c r="BFH21" s="11"/>
      <c r="BFI21" s="11"/>
      <c r="BFJ21" s="11"/>
      <c r="BFK21" s="11"/>
      <c r="BFL21" s="11"/>
      <c r="BFM21" s="11"/>
      <c r="BFN21" s="11"/>
      <c r="BFO21" s="11"/>
      <c r="BFP21" s="11"/>
      <c r="BFQ21" s="11"/>
      <c r="BFR21" s="11"/>
      <c r="BFS21" s="11"/>
      <c r="BFT21" s="11"/>
      <c r="BFU21" s="11"/>
      <c r="BFV21" s="11"/>
      <c r="BFW21" s="11"/>
      <c r="BFX21" s="11"/>
      <c r="BFY21" s="11"/>
      <c r="BFZ21" s="11"/>
      <c r="BGA21" s="11"/>
      <c r="BGB21" s="11"/>
      <c r="BGC21" s="11"/>
      <c r="BGD21" s="11"/>
      <c r="BGE21" s="11"/>
      <c r="BGF21" s="11"/>
      <c r="BGG21" s="11"/>
      <c r="BGH21" s="11"/>
      <c r="BGI21" s="11"/>
      <c r="BGJ21" s="11"/>
      <c r="BGK21" s="11"/>
      <c r="BGL21" s="11"/>
      <c r="BGM21" s="11"/>
      <c r="BGN21" s="11"/>
      <c r="BGO21" s="11"/>
      <c r="BGP21" s="11"/>
      <c r="BGQ21" s="11"/>
      <c r="BGR21" s="11"/>
      <c r="BGS21" s="11"/>
      <c r="BGT21" s="11"/>
      <c r="BGU21" s="11"/>
      <c r="BGV21" s="11"/>
      <c r="BGW21" s="11"/>
      <c r="BGX21" s="11"/>
      <c r="BGY21" s="11"/>
      <c r="BGZ21" s="11"/>
      <c r="BHA21" s="11"/>
      <c r="BHB21" s="11"/>
      <c r="BHC21" s="11"/>
      <c r="BHD21" s="11"/>
      <c r="BHE21" s="11"/>
      <c r="BHF21" s="11"/>
      <c r="BHG21" s="11"/>
      <c r="BHH21" s="11"/>
      <c r="BHI21" s="11"/>
      <c r="BHJ21" s="11"/>
      <c r="BHK21" s="11"/>
      <c r="BHL21" s="11"/>
      <c r="BHM21" s="11"/>
      <c r="BHN21" s="11"/>
      <c r="BHO21" s="11"/>
      <c r="BHP21" s="11"/>
      <c r="BHQ21" s="11"/>
      <c r="BHR21" s="11"/>
      <c r="BHS21" s="11"/>
      <c r="BHT21" s="11"/>
      <c r="BHU21" s="11"/>
      <c r="BHV21" s="11"/>
      <c r="BHW21" s="11"/>
      <c r="BHX21" s="11"/>
      <c r="BHY21" s="11"/>
      <c r="BHZ21" s="11"/>
      <c r="BIA21" s="11"/>
      <c r="BIB21" s="11"/>
      <c r="BIC21" s="11"/>
      <c r="BID21" s="11"/>
      <c r="BIE21" s="11"/>
      <c r="BIF21" s="11"/>
      <c r="BIG21" s="11"/>
      <c r="BIH21" s="11"/>
      <c r="BII21" s="11"/>
      <c r="BIJ21" s="11"/>
      <c r="BIK21" s="11"/>
      <c r="BIL21" s="11"/>
      <c r="BIM21" s="11"/>
      <c r="BIN21" s="11"/>
      <c r="BIO21" s="11"/>
      <c r="BIP21" s="11"/>
      <c r="BIQ21" s="11"/>
      <c r="BIR21" s="11"/>
      <c r="BIS21" s="11"/>
      <c r="BIT21" s="11"/>
      <c r="BIU21" s="11"/>
      <c r="BIV21" s="11"/>
      <c r="BIW21" s="11"/>
      <c r="BIX21" s="11"/>
      <c r="BIY21" s="11"/>
      <c r="BIZ21" s="11"/>
      <c r="BJA21" s="11"/>
      <c r="BJB21" s="11"/>
      <c r="BJC21" s="11"/>
      <c r="BJD21" s="11"/>
      <c r="BJE21" s="11"/>
      <c r="BJF21" s="11"/>
      <c r="BJG21" s="11"/>
      <c r="BJH21" s="11"/>
      <c r="BJI21" s="11"/>
      <c r="BJJ21" s="11"/>
      <c r="BJK21" s="11"/>
      <c r="BJL21" s="11"/>
      <c r="BJM21" s="11"/>
      <c r="BJN21" s="11"/>
      <c r="BJO21" s="11"/>
      <c r="BJP21" s="11"/>
      <c r="BJQ21" s="11"/>
      <c r="BJR21" s="11"/>
      <c r="BJS21" s="11"/>
      <c r="BJT21" s="11"/>
      <c r="BJU21" s="11"/>
      <c r="BJV21" s="11"/>
      <c r="BJW21" s="11"/>
      <c r="BJX21" s="11"/>
      <c r="BJY21" s="11"/>
      <c r="BJZ21" s="11"/>
      <c r="BKA21" s="11"/>
      <c r="BKB21" s="11"/>
      <c r="BKC21" s="11"/>
      <c r="BKD21" s="11"/>
      <c r="BKE21" s="11"/>
      <c r="BKF21" s="11"/>
      <c r="BKG21" s="11"/>
      <c r="BKH21" s="11"/>
      <c r="BKI21" s="11"/>
      <c r="BKJ21" s="11"/>
      <c r="BKK21" s="11"/>
      <c r="BKL21" s="11"/>
      <c r="BKM21" s="11"/>
      <c r="BKN21" s="11"/>
      <c r="BKO21" s="11"/>
      <c r="BKP21" s="11"/>
      <c r="BKQ21" s="11"/>
      <c r="BKR21" s="11"/>
      <c r="BKS21" s="11"/>
      <c r="BKT21" s="11"/>
      <c r="BKU21" s="11"/>
      <c r="BKV21" s="11"/>
      <c r="BKW21" s="11"/>
      <c r="BKX21" s="11"/>
      <c r="BKY21" s="11"/>
      <c r="BKZ21" s="11"/>
      <c r="BLA21" s="11"/>
      <c r="BLB21" s="11"/>
      <c r="BLC21" s="11"/>
      <c r="BLD21" s="11"/>
      <c r="BLE21" s="11"/>
      <c r="BLF21" s="11"/>
      <c r="BLG21" s="11"/>
      <c r="BLH21" s="11"/>
      <c r="BLI21" s="11"/>
      <c r="BLJ21" s="11"/>
      <c r="BLK21" s="11"/>
      <c r="BLL21" s="11"/>
      <c r="BLM21" s="11"/>
      <c r="BLN21" s="11"/>
      <c r="BLO21" s="11"/>
      <c r="BLP21" s="11"/>
      <c r="BLQ21" s="11"/>
      <c r="BLR21" s="11"/>
      <c r="BLS21" s="11"/>
      <c r="BLT21" s="11"/>
      <c r="BLU21" s="11"/>
      <c r="BLV21" s="11"/>
      <c r="BLW21" s="11"/>
      <c r="BLX21" s="11"/>
      <c r="BLY21" s="11"/>
      <c r="BLZ21" s="11"/>
      <c r="BMA21" s="11"/>
      <c r="BMB21" s="11"/>
      <c r="BMC21" s="11"/>
      <c r="BMD21" s="11"/>
      <c r="BME21" s="11"/>
      <c r="BMF21" s="11"/>
      <c r="BMG21" s="11"/>
      <c r="BMH21" s="11"/>
      <c r="BMI21" s="11"/>
      <c r="BMJ21" s="11"/>
      <c r="BMK21" s="11"/>
      <c r="BML21" s="11"/>
      <c r="BMM21" s="11"/>
      <c r="BMN21" s="11"/>
      <c r="BMO21" s="11"/>
      <c r="BMP21" s="11"/>
      <c r="BMQ21" s="11"/>
      <c r="BMR21" s="11"/>
      <c r="BMS21" s="11"/>
      <c r="BMT21" s="11"/>
      <c r="BMU21" s="11"/>
      <c r="BMV21" s="11"/>
      <c r="BMW21" s="11"/>
      <c r="BMX21" s="11"/>
      <c r="BMY21" s="11"/>
      <c r="BMZ21" s="11"/>
      <c r="BNA21" s="11"/>
      <c r="BNB21" s="11"/>
      <c r="BNC21" s="11"/>
      <c r="BND21" s="11"/>
      <c r="BNE21" s="11"/>
      <c r="BNF21" s="11"/>
      <c r="BNG21" s="11"/>
      <c r="BNH21" s="11"/>
      <c r="BNI21" s="11"/>
      <c r="BNJ21" s="11"/>
      <c r="BNK21" s="11"/>
      <c r="BNL21" s="11"/>
      <c r="BNM21" s="11"/>
      <c r="BNN21" s="11"/>
      <c r="BNO21" s="11"/>
      <c r="BNP21" s="11"/>
      <c r="BNQ21" s="11"/>
      <c r="BNR21" s="11"/>
      <c r="BNS21" s="11"/>
      <c r="BNT21" s="11"/>
      <c r="BNU21" s="11"/>
      <c r="BNV21" s="11"/>
      <c r="BNW21" s="11"/>
      <c r="BNX21" s="11"/>
      <c r="BNY21" s="11"/>
      <c r="BNZ21" s="11"/>
      <c r="BOA21" s="11"/>
      <c r="BOB21" s="11"/>
      <c r="BOC21" s="11"/>
      <c r="BOD21" s="11"/>
      <c r="BOE21" s="11"/>
      <c r="BOF21" s="11"/>
      <c r="BOG21" s="11"/>
      <c r="BOH21" s="11"/>
      <c r="BOI21" s="11"/>
      <c r="BOJ21" s="11"/>
      <c r="BOK21" s="11"/>
      <c r="BOL21" s="11"/>
      <c r="BOM21" s="11"/>
      <c r="BON21" s="11"/>
      <c r="BOO21" s="11"/>
      <c r="BOP21" s="11"/>
      <c r="BOQ21" s="11"/>
      <c r="BOR21" s="11"/>
      <c r="BOS21" s="11"/>
      <c r="BOT21" s="11"/>
      <c r="BOU21" s="11"/>
      <c r="BOV21" s="11"/>
      <c r="BOW21" s="11"/>
      <c r="BOX21" s="11"/>
      <c r="BOY21" s="11"/>
      <c r="BOZ21" s="11"/>
      <c r="BPA21" s="11"/>
      <c r="BPB21" s="11"/>
      <c r="BPC21" s="11"/>
      <c r="BPD21" s="11"/>
      <c r="BPE21" s="11"/>
      <c r="BPF21" s="11"/>
      <c r="BPG21" s="11"/>
      <c r="BPH21" s="11"/>
      <c r="BPI21" s="11"/>
      <c r="BPJ21" s="11"/>
      <c r="BPK21" s="11"/>
      <c r="BPL21" s="11"/>
      <c r="BPM21" s="11"/>
      <c r="BPN21" s="11"/>
      <c r="BPO21" s="11"/>
      <c r="BPP21" s="11"/>
      <c r="BPQ21" s="11"/>
      <c r="BPR21" s="11"/>
      <c r="BPS21" s="11"/>
      <c r="BPT21" s="11"/>
      <c r="BPU21" s="11"/>
      <c r="BPV21" s="11"/>
      <c r="BPW21" s="11"/>
      <c r="BPX21" s="11"/>
      <c r="BPY21" s="11"/>
      <c r="BPZ21" s="11"/>
      <c r="BQA21" s="11"/>
      <c r="BQB21" s="11"/>
      <c r="BQC21" s="11"/>
      <c r="BQD21" s="11"/>
      <c r="BQE21" s="11"/>
      <c r="BQF21" s="11"/>
      <c r="BQG21" s="11"/>
      <c r="BQH21" s="11"/>
      <c r="BQI21" s="11"/>
      <c r="BQJ21" s="11"/>
      <c r="BQK21" s="11"/>
      <c r="BQL21" s="11"/>
      <c r="BQM21" s="11"/>
      <c r="BQN21" s="11"/>
      <c r="BQO21" s="11"/>
      <c r="BQP21" s="11"/>
      <c r="BQQ21" s="11"/>
      <c r="BQR21" s="11"/>
      <c r="BQS21" s="11"/>
      <c r="BQT21" s="11"/>
      <c r="BQU21" s="11"/>
      <c r="BQV21" s="11"/>
      <c r="BQW21" s="11"/>
      <c r="BQX21" s="11"/>
      <c r="BQY21" s="11"/>
      <c r="BQZ21" s="11"/>
      <c r="BRA21" s="11"/>
      <c r="BRB21" s="11"/>
      <c r="BRC21" s="11"/>
      <c r="BRD21" s="11"/>
      <c r="BRE21" s="11"/>
      <c r="BRF21" s="11"/>
      <c r="BRG21" s="11"/>
      <c r="BRH21" s="11"/>
      <c r="BRI21" s="11"/>
      <c r="BRJ21" s="11"/>
      <c r="BRK21" s="11"/>
      <c r="BRL21" s="11"/>
      <c r="BRM21" s="11"/>
      <c r="BRN21" s="11"/>
      <c r="BRO21" s="11"/>
      <c r="BRP21" s="11"/>
      <c r="BRQ21" s="11"/>
      <c r="BRR21" s="11"/>
      <c r="BRS21" s="11"/>
      <c r="BRT21" s="11"/>
      <c r="BRU21" s="11"/>
      <c r="BRV21" s="11"/>
      <c r="BRW21" s="11"/>
      <c r="BRX21" s="11"/>
      <c r="BRY21" s="11"/>
      <c r="BRZ21" s="11"/>
      <c r="BSA21" s="11"/>
      <c r="BSB21" s="11"/>
      <c r="BSC21" s="11"/>
      <c r="BSD21" s="11"/>
      <c r="BSE21" s="11"/>
      <c r="BSF21" s="11"/>
      <c r="BSG21" s="11"/>
      <c r="BSH21" s="11"/>
      <c r="BSI21" s="11"/>
      <c r="BSJ21" s="11"/>
      <c r="BSK21" s="11"/>
      <c r="BSL21" s="11"/>
      <c r="BSM21" s="11"/>
      <c r="BSN21" s="11"/>
      <c r="BSO21" s="11"/>
      <c r="BSP21" s="11"/>
      <c r="BSQ21" s="11"/>
      <c r="BSR21" s="11"/>
      <c r="BSS21" s="11"/>
      <c r="BST21" s="11"/>
      <c r="BSU21" s="11"/>
      <c r="BSV21" s="11"/>
      <c r="BSW21" s="11"/>
      <c r="BSX21" s="11"/>
      <c r="BSY21" s="11"/>
      <c r="BSZ21" s="11"/>
      <c r="BTA21" s="11"/>
      <c r="BTB21" s="11"/>
      <c r="BTC21" s="11"/>
      <c r="BTD21" s="11"/>
      <c r="BTE21" s="11"/>
      <c r="BTF21" s="11"/>
      <c r="BTG21" s="11"/>
      <c r="BTH21" s="11"/>
      <c r="BTI21" s="11"/>
      <c r="BTJ21" s="11"/>
      <c r="BTK21" s="11"/>
      <c r="BTL21" s="11"/>
      <c r="BTM21" s="11"/>
      <c r="BTN21" s="11"/>
      <c r="BTO21" s="11"/>
      <c r="BTP21" s="11"/>
      <c r="BTQ21" s="11"/>
      <c r="BTR21" s="11"/>
      <c r="BTS21" s="11"/>
      <c r="BTT21" s="11"/>
      <c r="BTU21" s="11"/>
      <c r="BTV21" s="11"/>
      <c r="BTW21" s="11"/>
      <c r="BTX21" s="11"/>
      <c r="BTY21" s="11"/>
      <c r="BTZ21" s="11"/>
      <c r="BUA21" s="11"/>
      <c r="BUB21" s="11"/>
      <c r="BUC21" s="11"/>
      <c r="BUD21" s="11"/>
      <c r="BUE21" s="11"/>
      <c r="BUF21" s="11"/>
      <c r="BUG21" s="11"/>
      <c r="BUH21" s="11"/>
      <c r="BUI21" s="11"/>
      <c r="BUJ21" s="11"/>
      <c r="BUK21" s="11"/>
      <c r="BUL21" s="11"/>
      <c r="BUM21" s="11"/>
      <c r="BUN21" s="11"/>
      <c r="BUO21" s="11"/>
      <c r="BUP21" s="11"/>
      <c r="BUQ21" s="11"/>
      <c r="BUR21" s="11"/>
      <c r="BUS21" s="11"/>
      <c r="BUT21" s="11"/>
      <c r="BUU21" s="11"/>
      <c r="BUV21" s="11"/>
      <c r="BUW21" s="11"/>
      <c r="BUX21" s="11"/>
      <c r="BUY21" s="11"/>
      <c r="BUZ21" s="11"/>
      <c r="BVA21" s="11"/>
      <c r="BVB21" s="11"/>
      <c r="BVC21" s="11"/>
      <c r="BVD21" s="11"/>
      <c r="BVE21" s="11"/>
      <c r="BVF21" s="11"/>
      <c r="BVG21" s="11"/>
      <c r="BVH21" s="11"/>
      <c r="BVI21" s="11"/>
      <c r="BVJ21" s="11"/>
      <c r="BVK21" s="11"/>
      <c r="BVL21" s="11"/>
      <c r="BVM21" s="11"/>
      <c r="BVN21" s="11"/>
      <c r="BVO21" s="11"/>
      <c r="BVP21" s="11"/>
      <c r="BVQ21" s="11"/>
      <c r="BVR21" s="11"/>
      <c r="BVS21" s="11"/>
      <c r="BVT21" s="11"/>
      <c r="BVU21" s="11"/>
      <c r="BVV21" s="11"/>
      <c r="BVW21" s="11"/>
      <c r="BVX21" s="11"/>
      <c r="BVY21" s="11"/>
      <c r="BVZ21" s="11"/>
      <c r="BWA21" s="11"/>
      <c r="BWB21" s="11"/>
      <c r="BWC21" s="11"/>
      <c r="BWD21" s="11"/>
      <c r="BWE21" s="11"/>
      <c r="BWF21" s="11"/>
      <c r="BWG21" s="11"/>
      <c r="BWH21" s="11"/>
      <c r="BWI21" s="11"/>
      <c r="BWJ21" s="11"/>
      <c r="BWK21" s="11"/>
      <c r="BWL21" s="11"/>
      <c r="BWM21" s="11"/>
      <c r="BWN21" s="11"/>
      <c r="BWO21" s="11"/>
      <c r="BWP21" s="11"/>
      <c r="BWQ21" s="11"/>
      <c r="BWR21" s="11"/>
      <c r="BWS21" s="11"/>
      <c r="BWT21" s="11"/>
      <c r="BWU21" s="11"/>
      <c r="BWV21" s="11"/>
      <c r="BWW21" s="11"/>
      <c r="BWX21" s="11"/>
      <c r="BWY21" s="11"/>
      <c r="BWZ21" s="11"/>
      <c r="BXA21" s="11"/>
      <c r="BXB21" s="11"/>
      <c r="BXC21" s="11"/>
      <c r="BXD21" s="11"/>
      <c r="BXE21" s="11"/>
      <c r="BXF21" s="11"/>
      <c r="BXG21" s="11"/>
      <c r="BXH21" s="11"/>
      <c r="BXI21" s="11"/>
      <c r="BXJ21" s="11"/>
      <c r="BXK21" s="11"/>
      <c r="BXL21" s="11"/>
      <c r="BXM21" s="11"/>
      <c r="BXN21" s="11"/>
      <c r="BXO21" s="11"/>
      <c r="BXP21" s="11"/>
      <c r="BXQ21" s="11"/>
      <c r="BXR21" s="11"/>
      <c r="BXS21" s="11"/>
      <c r="BXT21" s="11"/>
      <c r="BXU21" s="11"/>
      <c r="BXV21" s="11"/>
      <c r="BXW21" s="11"/>
      <c r="BXX21" s="11"/>
      <c r="BXY21" s="11"/>
      <c r="BXZ21" s="11"/>
      <c r="BYA21" s="11"/>
      <c r="BYB21" s="11"/>
      <c r="BYC21" s="11"/>
      <c r="BYD21" s="11"/>
      <c r="BYE21" s="11"/>
      <c r="BYF21" s="11"/>
      <c r="BYG21" s="11"/>
      <c r="BYH21" s="11"/>
      <c r="BYI21" s="11"/>
      <c r="BYJ21" s="11"/>
      <c r="BYK21" s="11"/>
      <c r="BYL21" s="11"/>
      <c r="BYM21" s="11"/>
      <c r="BYN21" s="11"/>
      <c r="BYO21" s="11"/>
      <c r="BYP21" s="11"/>
      <c r="BYQ21" s="11"/>
      <c r="BYR21" s="11"/>
      <c r="BYS21" s="11"/>
      <c r="BYT21" s="11"/>
      <c r="BYU21" s="11"/>
      <c r="BYV21" s="11"/>
      <c r="BYW21" s="11"/>
      <c r="BYX21" s="11"/>
      <c r="BYY21" s="11"/>
      <c r="BYZ21" s="11"/>
      <c r="BZA21" s="11"/>
      <c r="BZB21" s="11"/>
      <c r="BZC21" s="11"/>
      <c r="BZD21" s="11"/>
      <c r="BZE21" s="11"/>
      <c r="BZF21" s="11"/>
      <c r="BZG21" s="11"/>
      <c r="BZH21" s="11"/>
      <c r="BZI21" s="11"/>
      <c r="BZJ21" s="11"/>
      <c r="BZK21" s="11"/>
      <c r="BZL21" s="11"/>
      <c r="BZM21" s="11"/>
      <c r="BZN21" s="11"/>
      <c r="BZO21" s="11"/>
      <c r="BZP21" s="11"/>
      <c r="BZQ21" s="11"/>
      <c r="BZR21" s="11"/>
      <c r="BZS21" s="11"/>
      <c r="BZT21" s="11"/>
      <c r="BZU21" s="11"/>
      <c r="BZV21" s="11"/>
      <c r="BZW21" s="11"/>
      <c r="BZX21" s="11"/>
      <c r="BZY21" s="11"/>
      <c r="BZZ21" s="11"/>
      <c r="CAA21" s="11"/>
      <c r="CAB21" s="11"/>
      <c r="CAC21" s="11"/>
      <c r="CAD21" s="11"/>
      <c r="CAE21" s="11"/>
      <c r="CAF21" s="11"/>
      <c r="CAG21" s="11"/>
      <c r="CAH21" s="11"/>
      <c r="CAI21" s="11"/>
      <c r="CAJ21" s="11"/>
      <c r="CAK21" s="11"/>
      <c r="CAL21" s="11"/>
      <c r="CAM21" s="11"/>
      <c r="CAN21" s="11"/>
      <c r="CAO21" s="11"/>
      <c r="CAP21" s="11"/>
      <c r="CAQ21" s="11"/>
      <c r="CAR21" s="11"/>
      <c r="CAS21" s="11"/>
      <c r="CAT21" s="11"/>
      <c r="CAU21" s="11"/>
      <c r="CAV21" s="11"/>
      <c r="CAW21" s="11"/>
      <c r="CAX21" s="11"/>
      <c r="CAY21" s="11"/>
      <c r="CAZ21" s="11"/>
      <c r="CBA21" s="11"/>
      <c r="CBB21" s="11"/>
      <c r="CBC21" s="11"/>
      <c r="CBD21" s="11"/>
      <c r="CBE21" s="11"/>
      <c r="CBF21" s="11"/>
      <c r="CBG21" s="11"/>
      <c r="CBH21" s="11"/>
      <c r="CBI21" s="11"/>
      <c r="CBJ21" s="11"/>
      <c r="CBK21" s="11"/>
      <c r="CBL21" s="11"/>
      <c r="CBM21" s="11"/>
      <c r="CBN21" s="11"/>
      <c r="CBO21" s="11"/>
      <c r="CBP21" s="11"/>
      <c r="CBQ21" s="11"/>
      <c r="CBR21" s="11"/>
      <c r="CBS21" s="11"/>
      <c r="CBT21" s="11"/>
      <c r="CBU21" s="11"/>
      <c r="CBV21" s="11"/>
      <c r="CBW21" s="11"/>
      <c r="CBX21" s="11"/>
      <c r="CBY21" s="11"/>
      <c r="CBZ21" s="11"/>
      <c r="CCA21" s="11"/>
      <c r="CCB21" s="11"/>
      <c r="CCC21" s="11"/>
      <c r="CCD21" s="11"/>
      <c r="CCE21" s="11"/>
      <c r="CCF21" s="11"/>
      <c r="CCG21" s="11"/>
      <c r="CCH21" s="11"/>
      <c r="CCI21" s="11"/>
      <c r="CCJ21" s="11"/>
      <c r="CCK21" s="11"/>
      <c r="CCL21" s="11"/>
      <c r="CCM21" s="11"/>
      <c r="CCN21" s="11"/>
      <c r="CCO21" s="11"/>
      <c r="CCP21" s="11"/>
      <c r="CCQ21" s="11"/>
      <c r="CCR21" s="11"/>
      <c r="CCS21" s="11"/>
      <c r="CCT21" s="11"/>
      <c r="CCU21" s="11"/>
      <c r="CCV21" s="11"/>
      <c r="CCW21" s="11"/>
      <c r="CCX21" s="11"/>
      <c r="CCY21" s="11"/>
      <c r="CCZ21" s="11"/>
      <c r="CDA21" s="11"/>
      <c r="CDB21" s="11"/>
      <c r="CDC21" s="11"/>
      <c r="CDD21" s="11"/>
      <c r="CDE21" s="11"/>
      <c r="CDF21" s="11"/>
      <c r="CDG21" s="11"/>
      <c r="CDH21" s="11"/>
      <c r="CDI21" s="11"/>
      <c r="CDJ21" s="11"/>
      <c r="CDK21" s="11"/>
      <c r="CDL21" s="11"/>
      <c r="CDM21" s="11"/>
      <c r="CDN21" s="11"/>
      <c r="CDO21" s="11"/>
      <c r="CDP21" s="11"/>
      <c r="CDQ21" s="11"/>
      <c r="CDR21" s="11"/>
      <c r="CDS21" s="11"/>
      <c r="CDT21" s="11"/>
      <c r="CDU21" s="11"/>
      <c r="CDV21" s="11"/>
      <c r="CDW21" s="11"/>
      <c r="CDX21" s="11"/>
      <c r="CDY21" s="11"/>
      <c r="CDZ21" s="11"/>
      <c r="CEA21" s="11"/>
      <c r="CEB21" s="11"/>
      <c r="CEC21" s="11"/>
      <c r="CED21" s="11"/>
      <c r="CEE21" s="11"/>
      <c r="CEF21" s="11"/>
      <c r="CEG21" s="11"/>
      <c r="CEH21" s="11"/>
      <c r="CEI21" s="11"/>
      <c r="CEJ21" s="11"/>
      <c r="CEK21" s="11"/>
      <c r="CEL21" s="11"/>
      <c r="CEM21" s="11"/>
      <c r="CEN21" s="11"/>
      <c r="CEO21" s="11"/>
      <c r="CEP21" s="11"/>
      <c r="CEQ21" s="11"/>
      <c r="CER21" s="11"/>
      <c r="CES21" s="11"/>
      <c r="CET21" s="11"/>
      <c r="CEU21" s="11"/>
      <c r="CEV21" s="11"/>
      <c r="CEW21" s="11"/>
      <c r="CEX21" s="11"/>
      <c r="CEY21" s="11"/>
      <c r="CEZ21" s="11"/>
      <c r="CFA21" s="11"/>
      <c r="CFB21" s="11"/>
      <c r="CFC21" s="11"/>
      <c r="CFD21" s="11"/>
      <c r="CFE21" s="11"/>
      <c r="CFF21" s="11"/>
      <c r="CFG21" s="11"/>
      <c r="CFH21" s="11"/>
      <c r="CFI21" s="11"/>
      <c r="CFJ21" s="11"/>
      <c r="CFK21" s="11"/>
      <c r="CFL21" s="11"/>
      <c r="CFM21" s="11"/>
      <c r="CFN21" s="11"/>
      <c r="CFO21" s="11"/>
      <c r="CFP21" s="11"/>
      <c r="CFQ21" s="11"/>
      <c r="CFR21" s="11"/>
      <c r="CFS21" s="11"/>
      <c r="CFT21" s="11"/>
      <c r="CFU21" s="11"/>
      <c r="CFV21" s="11"/>
      <c r="CFW21" s="11"/>
      <c r="CFX21" s="11"/>
      <c r="CFY21" s="11"/>
      <c r="CFZ21" s="11"/>
      <c r="CGA21" s="11"/>
      <c r="CGB21" s="11"/>
      <c r="CGC21" s="11"/>
      <c r="CGD21" s="11"/>
      <c r="CGE21" s="11"/>
      <c r="CGF21" s="11"/>
      <c r="CGG21" s="11"/>
      <c r="CGH21" s="11"/>
      <c r="CGI21" s="11"/>
      <c r="CGJ21" s="11"/>
      <c r="CGK21" s="11"/>
      <c r="CGL21" s="11"/>
      <c r="CGM21" s="11"/>
      <c r="CGN21" s="11"/>
      <c r="CGO21" s="11"/>
      <c r="CGP21" s="11"/>
      <c r="CGQ21" s="11"/>
      <c r="CGR21" s="11"/>
      <c r="CGS21" s="11"/>
      <c r="CGT21" s="11"/>
      <c r="CGU21" s="11"/>
      <c r="CGV21" s="11"/>
      <c r="CGW21" s="11"/>
      <c r="CGX21" s="11"/>
      <c r="CGY21" s="11"/>
      <c r="CGZ21" s="11"/>
      <c r="CHA21" s="11"/>
      <c r="CHB21" s="11"/>
      <c r="CHC21" s="11"/>
      <c r="CHD21" s="11"/>
      <c r="CHE21" s="11"/>
      <c r="CHF21" s="11"/>
      <c r="CHG21" s="11"/>
      <c r="CHH21" s="11"/>
      <c r="CHI21" s="11"/>
      <c r="CHJ21" s="11"/>
      <c r="CHK21" s="11"/>
      <c r="CHL21" s="11"/>
      <c r="CHM21" s="11"/>
      <c r="CHN21" s="11"/>
      <c r="CHO21" s="11"/>
      <c r="CHP21" s="11"/>
      <c r="CHQ21" s="11"/>
      <c r="CHR21" s="11"/>
      <c r="CHS21" s="11"/>
      <c r="CHT21" s="11"/>
      <c r="CHU21" s="11"/>
      <c r="CHV21" s="11"/>
      <c r="CHW21" s="11"/>
      <c r="CHX21" s="11"/>
      <c r="CHY21" s="11"/>
      <c r="CHZ21" s="11"/>
      <c r="CIA21" s="11"/>
      <c r="CIB21" s="11"/>
      <c r="CIC21" s="11"/>
      <c r="CID21" s="11"/>
      <c r="CIE21" s="11"/>
      <c r="CIF21" s="11"/>
      <c r="CIG21" s="11"/>
      <c r="CIH21" s="11"/>
      <c r="CII21" s="11"/>
      <c r="CIJ21" s="11"/>
      <c r="CIK21" s="11"/>
      <c r="CIL21" s="11"/>
      <c r="CIM21" s="11"/>
      <c r="CIN21" s="11"/>
      <c r="CIO21" s="11"/>
      <c r="CIP21" s="11"/>
      <c r="CIQ21" s="11"/>
      <c r="CIR21" s="11"/>
      <c r="CIS21" s="11"/>
      <c r="CIT21" s="11"/>
      <c r="CIU21" s="11"/>
      <c r="CIV21" s="11"/>
      <c r="CIW21" s="11"/>
      <c r="CIX21" s="11"/>
      <c r="CIY21" s="11"/>
      <c r="CIZ21" s="11"/>
      <c r="CJA21" s="11"/>
      <c r="CJB21" s="11"/>
      <c r="CJC21" s="11"/>
      <c r="CJD21" s="11"/>
      <c r="CJE21" s="11"/>
      <c r="CJF21" s="11"/>
      <c r="CJG21" s="11"/>
      <c r="CJH21" s="11"/>
      <c r="CJI21" s="11"/>
      <c r="CJJ21" s="11"/>
      <c r="CJK21" s="11"/>
      <c r="CJL21" s="11"/>
      <c r="CJM21" s="11"/>
      <c r="CJN21" s="11"/>
      <c r="CJO21" s="11"/>
      <c r="CJP21" s="11"/>
      <c r="CJQ21" s="11"/>
      <c r="CJR21" s="11"/>
      <c r="CJS21" s="11"/>
      <c r="CJT21" s="11"/>
      <c r="CJU21" s="11"/>
      <c r="CJV21" s="11"/>
      <c r="CJW21" s="11"/>
      <c r="CJX21" s="11"/>
      <c r="CJY21" s="11"/>
      <c r="CJZ21" s="11"/>
      <c r="CKA21" s="11"/>
      <c r="CKB21" s="11"/>
      <c r="CKC21" s="11"/>
      <c r="CKD21" s="11"/>
      <c r="CKE21" s="11"/>
      <c r="CKF21" s="11"/>
      <c r="CKG21" s="11"/>
      <c r="CKH21" s="11"/>
      <c r="CKI21" s="11"/>
      <c r="CKJ21" s="11"/>
      <c r="CKK21" s="11"/>
      <c r="CKL21" s="11"/>
      <c r="CKM21" s="11"/>
      <c r="CKN21" s="11"/>
      <c r="CKO21" s="11"/>
      <c r="CKP21" s="11"/>
      <c r="CKQ21" s="11"/>
      <c r="CKR21" s="11"/>
      <c r="CKS21" s="11"/>
      <c r="CKT21" s="11"/>
      <c r="CKU21" s="11"/>
      <c r="CKV21" s="11"/>
      <c r="CKW21" s="11"/>
      <c r="CKX21" s="11"/>
      <c r="CKY21" s="11"/>
      <c r="CKZ21" s="11"/>
      <c r="CLA21" s="11"/>
      <c r="CLB21" s="11"/>
      <c r="CLC21" s="11"/>
      <c r="CLD21" s="11"/>
      <c r="CLE21" s="11"/>
      <c r="CLF21" s="11"/>
      <c r="CLG21" s="11"/>
      <c r="CLH21" s="11"/>
      <c r="CLI21" s="11"/>
      <c r="CLJ21" s="11"/>
      <c r="CLK21" s="11"/>
      <c r="CLL21" s="11"/>
      <c r="CLM21" s="11"/>
      <c r="CLN21" s="11"/>
      <c r="CLO21" s="11"/>
      <c r="CLP21" s="11"/>
      <c r="CLQ21" s="11"/>
      <c r="CLR21" s="11"/>
      <c r="CLS21" s="11"/>
      <c r="CLT21" s="11"/>
      <c r="CLU21" s="11"/>
      <c r="CLV21" s="11"/>
      <c r="CLW21" s="11"/>
      <c r="CLX21" s="11"/>
      <c r="CLY21" s="11"/>
      <c r="CLZ21" s="11"/>
      <c r="CMA21" s="11"/>
      <c r="CMB21" s="11"/>
      <c r="CMC21" s="11"/>
      <c r="CMD21" s="11"/>
      <c r="CME21" s="11"/>
      <c r="CMF21" s="11"/>
      <c r="CMG21" s="11"/>
      <c r="CMH21" s="11"/>
      <c r="CMI21" s="11"/>
      <c r="CMJ21" s="11"/>
      <c r="CMK21" s="11"/>
      <c r="CML21" s="11"/>
      <c r="CMM21" s="11"/>
      <c r="CMN21" s="11"/>
      <c r="CMO21" s="11"/>
      <c r="CMP21" s="11"/>
      <c r="CMQ21" s="11"/>
      <c r="CMR21" s="11"/>
      <c r="CMS21" s="11"/>
      <c r="CMT21" s="11"/>
      <c r="CMU21" s="11"/>
      <c r="CMV21" s="11"/>
      <c r="CMW21" s="11"/>
      <c r="CMX21" s="11"/>
      <c r="CMY21" s="11"/>
      <c r="CMZ21" s="11"/>
      <c r="CNA21" s="11"/>
      <c r="CNB21" s="11"/>
      <c r="CNC21" s="11"/>
      <c r="CND21" s="11"/>
      <c r="CNE21" s="11"/>
      <c r="CNF21" s="11"/>
      <c r="CNG21" s="11"/>
      <c r="CNH21" s="11"/>
      <c r="CNI21" s="11"/>
      <c r="CNJ21" s="11"/>
      <c r="CNK21" s="11"/>
      <c r="CNL21" s="11"/>
      <c r="CNM21" s="11"/>
      <c r="CNN21" s="11"/>
      <c r="CNO21" s="11"/>
      <c r="CNP21" s="11"/>
      <c r="CNQ21" s="11"/>
      <c r="CNR21" s="11"/>
      <c r="CNS21" s="11"/>
      <c r="CNT21" s="11"/>
      <c r="CNU21" s="11"/>
      <c r="CNV21" s="11"/>
      <c r="CNW21" s="11"/>
      <c r="CNX21" s="11"/>
      <c r="CNY21" s="11"/>
      <c r="CNZ21" s="11"/>
      <c r="COA21" s="11"/>
      <c r="COB21" s="11"/>
      <c r="COC21" s="11"/>
      <c r="COD21" s="11"/>
      <c r="COE21" s="11"/>
      <c r="COF21" s="11"/>
      <c r="COG21" s="11"/>
      <c r="COH21" s="11"/>
      <c r="COI21" s="11"/>
      <c r="COJ21" s="11"/>
      <c r="COK21" s="11"/>
      <c r="COL21" s="11"/>
      <c r="COM21" s="11"/>
      <c r="CON21" s="11"/>
      <c r="COO21" s="11"/>
      <c r="COP21" s="11"/>
      <c r="COQ21" s="11"/>
      <c r="COR21" s="11"/>
      <c r="COS21" s="11"/>
      <c r="COT21" s="11"/>
      <c r="COU21" s="11"/>
      <c r="COV21" s="11"/>
      <c r="COW21" s="11"/>
      <c r="COX21" s="11"/>
      <c r="COY21" s="11"/>
      <c r="COZ21" s="11"/>
      <c r="CPA21" s="11"/>
      <c r="CPB21" s="11"/>
      <c r="CPC21" s="11"/>
      <c r="CPD21" s="11"/>
      <c r="CPE21" s="11"/>
      <c r="CPF21" s="11"/>
      <c r="CPG21" s="11"/>
      <c r="CPH21" s="11"/>
      <c r="CPI21" s="11"/>
      <c r="CPJ21" s="11"/>
      <c r="CPK21" s="11"/>
      <c r="CPL21" s="11"/>
      <c r="CPM21" s="11"/>
      <c r="CPN21" s="11"/>
      <c r="CPO21" s="11"/>
      <c r="CPP21" s="11"/>
      <c r="CPQ21" s="11"/>
      <c r="CPR21" s="11"/>
      <c r="CPS21" s="11"/>
      <c r="CPT21" s="11"/>
      <c r="CPU21" s="11"/>
      <c r="CPV21" s="11"/>
      <c r="CPW21" s="11"/>
      <c r="CPX21" s="11"/>
      <c r="CPY21" s="11"/>
      <c r="CPZ21" s="11"/>
      <c r="CQA21" s="11"/>
      <c r="CQB21" s="11"/>
      <c r="CQC21" s="11"/>
      <c r="CQD21" s="11"/>
      <c r="CQE21" s="11"/>
      <c r="CQF21" s="11"/>
      <c r="CQG21" s="11"/>
      <c r="CQH21" s="11"/>
      <c r="CQI21" s="11"/>
      <c r="CQJ21" s="11"/>
      <c r="CQK21" s="11"/>
      <c r="CQL21" s="11"/>
      <c r="CQM21" s="11"/>
      <c r="CQN21" s="11"/>
      <c r="CQO21" s="11"/>
      <c r="CQP21" s="11"/>
      <c r="CQQ21" s="11"/>
      <c r="CQR21" s="11"/>
      <c r="CQS21" s="11"/>
      <c r="CQT21" s="11"/>
      <c r="CQU21" s="11"/>
      <c r="CQV21" s="11"/>
      <c r="CQW21" s="11"/>
      <c r="CQX21" s="11"/>
      <c r="CQY21" s="11"/>
      <c r="CQZ21" s="11"/>
      <c r="CRA21" s="11"/>
      <c r="CRB21" s="11"/>
      <c r="CRC21" s="11"/>
      <c r="CRD21" s="11"/>
      <c r="CRE21" s="11"/>
      <c r="CRF21" s="11"/>
      <c r="CRG21" s="11"/>
      <c r="CRH21" s="11"/>
      <c r="CRI21" s="11"/>
      <c r="CRJ21" s="11"/>
      <c r="CRK21" s="11"/>
      <c r="CRL21" s="11"/>
      <c r="CRM21" s="11"/>
      <c r="CRN21" s="11"/>
      <c r="CRO21" s="11"/>
      <c r="CRP21" s="11"/>
      <c r="CRQ21" s="11"/>
      <c r="CRR21" s="11"/>
      <c r="CRS21" s="11"/>
      <c r="CRT21" s="11"/>
      <c r="CRU21" s="11"/>
      <c r="CRV21" s="11"/>
      <c r="CRW21" s="11"/>
      <c r="CRX21" s="11"/>
      <c r="CRY21" s="11"/>
      <c r="CRZ21" s="11"/>
      <c r="CSA21" s="11"/>
      <c r="CSB21" s="11"/>
      <c r="CSC21" s="11"/>
      <c r="CSD21" s="11"/>
      <c r="CSE21" s="11"/>
      <c r="CSF21" s="11"/>
      <c r="CSG21" s="11"/>
      <c r="CSH21" s="11"/>
      <c r="CSI21" s="11"/>
      <c r="CSJ21" s="11"/>
      <c r="CSK21" s="11"/>
      <c r="CSL21" s="11"/>
      <c r="CSM21" s="11"/>
      <c r="CSN21" s="11"/>
      <c r="CSO21" s="11"/>
      <c r="CSP21" s="11"/>
      <c r="CSQ21" s="11"/>
      <c r="CSR21" s="11"/>
      <c r="CSS21" s="11"/>
      <c r="CST21" s="11"/>
      <c r="CSU21" s="11"/>
      <c r="CSV21" s="11"/>
      <c r="CSW21" s="11"/>
      <c r="CSX21" s="11"/>
      <c r="CSY21" s="11"/>
      <c r="CSZ21" s="11"/>
      <c r="CTA21" s="11"/>
      <c r="CTB21" s="11"/>
      <c r="CTC21" s="11"/>
      <c r="CTD21" s="11"/>
      <c r="CTE21" s="11"/>
      <c r="CTF21" s="11"/>
      <c r="CTG21" s="11"/>
      <c r="CTH21" s="11"/>
      <c r="CTI21" s="11"/>
      <c r="CTJ21" s="11"/>
      <c r="CTK21" s="11"/>
      <c r="CTL21" s="11"/>
      <c r="CTM21" s="11"/>
      <c r="CTN21" s="11"/>
      <c r="CTO21" s="11"/>
      <c r="CTP21" s="11"/>
      <c r="CTQ21" s="11"/>
      <c r="CTR21" s="11"/>
      <c r="CTS21" s="11"/>
      <c r="CTT21" s="11"/>
      <c r="CTU21" s="11"/>
      <c r="CTV21" s="11"/>
      <c r="CTW21" s="11"/>
      <c r="CTX21" s="11"/>
      <c r="CTY21" s="11"/>
      <c r="CTZ21" s="11"/>
      <c r="CUA21" s="11"/>
      <c r="CUB21" s="11"/>
      <c r="CUC21" s="11"/>
      <c r="CUD21" s="11"/>
      <c r="CUE21" s="11"/>
      <c r="CUF21" s="11"/>
      <c r="CUG21" s="11"/>
      <c r="CUH21" s="11"/>
      <c r="CUI21" s="11"/>
      <c r="CUJ21" s="11"/>
      <c r="CUK21" s="11"/>
      <c r="CUL21" s="11"/>
      <c r="CUM21" s="11"/>
      <c r="CUN21" s="11"/>
      <c r="CUO21" s="11"/>
      <c r="CUP21" s="11"/>
      <c r="CUQ21" s="11"/>
      <c r="CUR21" s="11"/>
      <c r="CUS21" s="11"/>
      <c r="CUT21" s="11"/>
      <c r="CUU21" s="11"/>
      <c r="CUV21" s="11"/>
      <c r="CUW21" s="11"/>
      <c r="CUX21" s="11"/>
      <c r="CUY21" s="11"/>
      <c r="CUZ21" s="11"/>
      <c r="CVA21" s="11"/>
      <c r="CVB21" s="11"/>
      <c r="CVC21" s="11"/>
      <c r="CVD21" s="11"/>
      <c r="CVE21" s="11"/>
      <c r="CVF21" s="11"/>
      <c r="CVG21" s="11"/>
      <c r="CVH21" s="11"/>
      <c r="CVI21" s="11"/>
      <c r="CVJ21" s="11"/>
      <c r="CVK21" s="11"/>
      <c r="CVL21" s="11"/>
      <c r="CVM21" s="11"/>
      <c r="CVN21" s="11"/>
      <c r="CVO21" s="11"/>
      <c r="CVP21" s="11"/>
      <c r="CVQ21" s="11"/>
      <c r="CVR21" s="11"/>
      <c r="CVS21" s="11"/>
      <c r="CVT21" s="11"/>
      <c r="CVU21" s="11"/>
      <c r="CVV21" s="11"/>
      <c r="CVW21" s="11"/>
      <c r="CVX21" s="11"/>
      <c r="CVY21" s="11"/>
      <c r="CVZ21" s="11"/>
      <c r="CWA21" s="11"/>
      <c r="CWB21" s="11"/>
      <c r="CWC21" s="11"/>
      <c r="CWD21" s="11"/>
      <c r="CWE21" s="11"/>
      <c r="CWF21" s="11"/>
      <c r="CWG21" s="11"/>
      <c r="CWH21" s="11"/>
      <c r="CWI21" s="11"/>
      <c r="CWJ21" s="11"/>
      <c r="CWK21" s="11"/>
      <c r="CWL21" s="11"/>
      <c r="CWM21" s="11"/>
      <c r="CWN21" s="11"/>
      <c r="CWO21" s="11"/>
      <c r="CWP21" s="11"/>
      <c r="CWQ21" s="11"/>
      <c r="CWR21" s="11"/>
      <c r="CWS21" s="11"/>
      <c r="CWT21" s="11"/>
      <c r="CWU21" s="11"/>
      <c r="CWV21" s="11"/>
      <c r="CWW21" s="11"/>
      <c r="CWX21" s="11"/>
      <c r="CWY21" s="11"/>
      <c r="CWZ21" s="11"/>
      <c r="CXA21" s="11"/>
      <c r="CXB21" s="11"/>
      <c r="CXC21" s="11"/>
      <c r="CXD21" s="11"/>
      <c r="CXE21" s="11"/>
      <c r="CXF21" s="11"/>
      <c r="CXG21" s="11"/>
      <c r="CXH21" s="11"/>
      <c r="CXI21" s="11"/>
      <c r="CXJ21" s="11"/>
      <c r="CXK21" s="11"/>
      <c r="CXL21" s="11"/>
      <c r="CXM21" s="11"/>
      <c r="CXN21" s="11"/>
      <c r="CXO21" s="11"/>
      <c r="CXP21" s="11"/>
      <c r="CXQ21" s="11"/>
      <c r="CXR21" s="11"/>
      <c r="CXS21" s="11"/>
      <c r="CXT21" s="11"/>
      <c r="CXU21" s="11"/>
      <c r="CXV21" s="11"/>
      <c r="CXW21" s="11"/>
      <c r="CXX21" s="11"/>
      <c r="CXY21" s="11"/>
      <c r="CXZ21" s="11"/>
      <c r="CYA21" s="11"/>
      <c r="CYB21" s="11"/>
      <c r="CYC21" s="11"/>
      <c r="CYD21" s="11"/>
      <c r="CYE21" s="11"/>
      <c r="CYF21" s="11"/>
      <c r="CYG21" s="11"/>
      <c r="CYH21" s="11"/>
      <c r="CYI21" s="11"/>
      <c r="CYJ21" s="11"/>
      <c r="CYK21" s="11"/>
      <c r="CYL21" s="11"/>
      <c r="CYM21" s="11"/>
      <c r="CYN21" s="11"/>
      <c r="CYO21" s="11"/>
      <c r="CYP21" s="11"/>
      <c r="CYQ21" s="11"/>
      <c r="CYR21" s="11"/>
      <c r="CYS21" s="11"/>
      <c r="CYT21" s="11"/>
      <c r="CYU21" s="11"/>
      <c r="CYV21" s="11"/>
      <c r="CYW21" s="11"/>
      <c r="CYX21" s="11"/>
      <c r="CYY21" s="11"/>
      <c r="CYZ21" s="11"/>
      <c r="CZA21" s="11"/>
      <c r="CZB21" s="11"/>
      <c r="CZC21" s="11"/>
      <c r="CZD21" s="11"/>
      <c r="CZE21" s="11"/>
      <c r="CZF21" s="11"/>
      <c r="CZG21" s="11"/>
      <c r="CZH21" s="11"/>
      <c r="CZI21" s="11"/>
      <c r="CZJ21" s="11"/>
      <c r="CZK21" s="11"/>
      <c r="CZL21" s="11"/>
      <c r="CZM21" s="11"/>
      <c r="CZN21" s="11"/>
      <c r="CZO21" s="11"/>
      <c r="CZP21" s="11"/>
      <c r="CZQ21" s="11"/>
      <c r="CZR21" s="11"/>
      <c r="CZS21" s="11"/>
      <c r="CZT21" s="11"/>
      <c r="CZU21" s="11"/>
      <c r="CZV21" s="11"/>
      <c r="CZW21" s="11"/>
      <c r="CZX21" s="11"/>
      <c r="CZY21" s="11"/>
      <c r="CZZ21" s="11"/>
      <c r="DAA21" s="11"/>
      <c r="DAB21" s="11"/>
      <c r="DAC21" s="11"/>
      <c r="DAD21" s="11"/>
      <c r="DAE21" s="11"/>
      <c r="DAF21" s="11"/>
      <c r="DAG21" s="11"/>
      <c r="DAH21" s="11"/>
      <c r="DAI21" s="11"/>
      <c r="DAJ21" s="11"/>
      <c r="DAK21" s="11"/>
      <c r="DAL21" s="11"/>
      <c r="DAM21" s="11"/>
      <c r="DAN21" s="11"/>
      <c r="DAO21" s="11"/>
      <c r="DAP21" s="11"/>
      <c r="DAQ21" s="11"/>
      <c r="DAR21" s="11"/>
      <c r="DAS21" s="11"/>
      <c r="DAT21" s="11"/>
      <c r="DAU21" s="11"/>
      <c r="DAV21" s="11"/>
      <c r="DAW21" s="11"/>
      <c r="DAX21" s="11"/>
      <c r="DAY21" s="11"/>
      <c r="DAZ21" s="11"/>
      <c r="DBA21" s="11"/>
      <c r="DBB21" s="11"/>
      <c r="DBC21" s="11"/>
      <c r="DBD21" s="11"/>
      <c r="DBE21" s="11"/>
      <c r="DBF21" s="11"/>
      <c r="DBG21" s="11"/>
      <c r="DBH21" s="11"/>
      <c r="DBI21" s="11"/>
      <c r="DBJ21" s="11"/>
      <c r="DBK21" s="11"/>
      <c r="DBL21" s="11"/>
      <c r="DBM21" s="11"/>
      <c r="DBN21" s="11"/>
      <c r="DBO21" s="11"/>
      <c r="DBP21" s="11"/>
      <c r="DBQ21" s="11"/>
      <c r="DBR21" s="11"/>
      <c r="DBS21" s="11"/>
      <c r="DBT21" s="11"/>
      <c r="DBU21" s="11"/>
      <c r="DBV21" s="11"/>
      <c r="DBW21" s="11"/>
      <c r="DBX21" s="11"/>
      <c r="DBY21" s="11"/>
      <c r="DBZ21" s="11"/>
      <c r="DCA21" s="11"/>
      <c r="DCB21" s="11"/>
      <c r="DCC21" s="11"/>
      <c r="DCD21" s="11"/>
      <c r="DCE21" s="11"/>
      <c r="DCF21" s="11"/>
      <c r="DCG21" s="11"/>
      <c r="DCH21" s="11"/>
      <c r="DCI21" s="11"/>
      <c r="DCJ21" s="11"/>
      <c r="DCK21" s="11"/>
      <c r="DCL21" s="11"/>
      <c r="DCM21" s="11"/>
      <c r="DCN21" s="11"/>
      <c r="DCO21" s="11"/>
      <c r="DCP21" s="11"/>
      <c r="DCQ21" s="11"/>
      <c r="DCR21" s="11"/>
      <c r="DCS21" s="11"/>
      <c r="DCT21" s="11"/>
      <c r="DCU21" s="11"/>
      <c r="DCV21" s="11"/>
      <c r="DCW21" s="11"/>
      <c r="DCX21" s="11"/>
      <c r="DCY21" s="11"/>
      <c r="DCZ21" s="11"/>
      <c r="DDA21" s="11"/>
      <c r="DDB21" s="11"/>
      <c r="DDC21" s="11"/>
      <c r="DDD21" s="11"/>
      <c r="DDE21" s="11"/>
      <c r="DDF21" s="11"/>
      <c r="DDG21" s="11"/>
      <c r="DDH21" s="11"/>
      <c r="DDI21" s="11"/>
      <c r="DDJ21" s="11"/>
      <c r="DDK21" s="11"/>
      <c r="DDL21" s="11"/>
      <c r="DDM21" s="11"/>
      <c r="DDN21" s="11"/>
      <c r="DDO21" s="11"/>
      <c r="DDP21" s="11"/>
      <c r="DDQ21" s="11"/>
      <c r="DDR21" s="11"/>
      <c r="DDS21" s="11"/>
      <c r="DDT21" s="11"/>
      <c r="DDU21" s="11"/>
      <c r="DDV21" s="11"/>
      <c r="DDW21" s="11"/>
      <c r="DDX21" s="11"/>
      <c r="DDY21" s="11"/>
      <c r="DDZ21" s="11"/>
      <c r="DEA21" s="11"/>
      <c r="DEB21" s="11"/>
      <c r="DEC21" s="11"/>
      <c r="DED21" s="11"/>
      <c r="DEE21" s="11"/>
      <c r="DEF21" s="11"/>
      <c r="DEG21" s="11"/>
      <c r="DEH21" s="11"/>
      <c r="DEI21" s="11"/>
      <c r="DEJ21" s="11"/>
      <c r="DEK21" s="11"/>
      <c r="DEL21" s="11"/>
      <c r="DEM21" s="11"/>
      <c r="DEN21" s="11"/>
      <c r="DEO21" s="11"/>
      <c r="DEP21" s="11"/>
      <c r="DEQ21" s="11"/>
      <c r="DER21" s="11"/>
      <c r="DES21" s="11"/>
      <c r="DET21" s="11"/>
      <c r="DEU21" s="11"/>
      <c r="DEV21" s="11"/>
      <c r="DEW21" s="11"/>
      <c r="DEX21" s="11"/>
      <c r="DEY21" s="11"/>
      <c r="DEZ21" s="11"/>
      <c r="DFA21" s="11"/>
      <c r="DFB21" s="11"/>
      <c r="DFC21" s="11"/>
      <c r="DFD21" s="11"/>
      <c r="DFE21" s="11"/>
      <c r="DFF21" s="11"/>
      <c r="DFG21" s="11"/>
      <c r="DFH21" s="11"/>
      <c r="DFI21" s="11"/>
      <c r="DFJ21" s="11"/>
      <c r="DFK21" s="11"/>
      <c r="DFL21" s="11"/>
      <c r="DFM21" s="11"/>
      <c r="DFN21" s="11"/>
      <c r="DFO21" s="11"/>
      <c r="DFP21" s="11"/>
      <c r="DFQ21" s="11"/>
      <c r="DFR21" s="11"/>
      <c r="DFS21" s="11"/>
      <c r="DFT21" s="11"/>
      <c r="DFU21" s="11"/>
      <c r="DFV21" s="11"/>
      <c r="DFW21" s="11"/>
      <c r="DFX21" s="11"/>
      <c r="DFY21" s="11"/>
      <c r="DFZ21" s="11"/>
      <c r="DGA21" s="11"/>
      <c r="DGB21" s="11"/>
      <c r="DGC21" s="11"/>
      <c r="DGD21" s="11"/>
      <c r="DGE21" s="11"/>
      <c r="DGF21" s="11"/>
      <c r="DGG21" s="11"/>
      <c r="DGH21" s="11"/>
      <c r="DGI21" s="11"/>
      <c r="DGJ21" s="11"/>
      <c r="DGK21" s="11"/>
      <c r="DGL21" s="11"/>
      <c r="DGM21" s="11"/>
      <c r="DGN21" s="11"/>
      <c r="DGO21" s="11"/>
      <c r="DGP21" s="11"/>
      <c r="DGQ21" s="11"/>
      <c r="DGR21" s="11"/>
      <c r="DGS21" s="11"/>
      <c r="DGT21" s="11"/>
      <c r="DGU21" s="11"/>
      <c r="DGV21" s="11"/>
      <c r="DGW21" s="11"/>
      <c r="DGX21" s="11"/>
      <c r="DGY21" s="11"/>
      <c r="DGZ21" s="11"/>
      <c r="DHA21" s="11"/>
      <c r="DHB21" s="11"/>
      <c r="DHC21" s="11"/>
      <c r="DHD21" s="11"/>
      <c r="DHE21" s="11"/>
      <c r="DHF21" s="11"/>
      <c r="DHG21" s="11"/>
      <c r="DHH21" s="11"/>
      <c r="DHI21" s="11"/>
      <c r="DHJ21" s="11"/>
      <c r="DHK21" s="11"/>
      <c r="DHL21" s="11"/>
      <c r="DHM21" s="11"/>
      <c r="DHN21" s="11"/>
      <c r="DHO21" s="11"/>
      <c r="DHP21" s="11"/>
      <c r="DHQ21" s="11"/>
      <c r="DHR21" s="11"/>
      <c r="DHS21" s="11"/>
      <c r="DHT21" s="11"/>
      <c r="DHU21" s="11"/>
      <c r="DHV21" s="11"/>
      <c r="DHW21" s="11"/>
      <c r="DHX21" s="11"/>
      <c r="DHY21" s="11"/>
      <c r="DHZ21" s="11"/>
      <c r="DIA21" s="11"/>
      <c r="DIB21" s="11"/>
      <c r="DIC21" s="11"/>
      <c r="DID21" s="11"/>
      <c r="DIE21" s="11"/>
      <c r="DIF21" s="11"/>
      <c r="DIG21" s="11"/>
      <c r="DIH21" s="11"/>
      <c r="DII21" s="11"/>
      <c r="DIJ21" s="11"/>
      <c r="DIK21" s="11"/>
      <c r="DIL21" s="11"/>
      <c r="DIM21" s="11"/>
      <c r="DIN21" s="11"/>
      <c r="DIO21" s="11"/>
      <c r="DIP21" s="11"/>
      <c r="DIQ21" s="11"/>
      <c r="DIR21" s="11"/>
      <c r="DIS21" s="11"/>
      <c r="DIT21" s="11"/>
      <c r="DIU21" s="11"/>
      <c r="DIV21" s="11"/>
      <c r="DIW21" s="11"/>
      <c r="DIX21" s="11"/>
      <c r="DIY21" s="11"/>
      <c r="DIZ21" s="11"/>
      <c r="DJA21" s="11"/>
      <c r="DJB21" s="11"/>
      <c r="DJC21" s="11"/>
      <c r="DJD21" s="11"/>
      <c r="DJE21" s="11"/>
      <c r="DJF21" s="11"/>
      <c r="DJG21" s="11"/>
      <c r="DJH21" s="11"/>
      <c r="DJI21" s="11"/>
      <c r="DJJ21" s="11"/>
      <c r="DJK21" s="11"/>
      <c r="DJL21" s="11"/>
      <c r="DJM21" s="11"/>
      <c r="DJN21" s="11"/>
      <c r="DJO21" s="11"/>
      <c r="DJP21" s="11"/>
      <c r="DJQ21" s="11"/>
      <c r="DJR21" s="11"/>
      <c r="DJS21" s="11"/>
      <c r="DJT21" s="11"/>
      <c r="DJU21" s="11"/>
      <c r="DJV21" s="11"/>
      <c r="DJW21" s="11"/>
      <c r="DJX21" s="11"/>
      <c r="DJY21" s="11"/>
      <c r="DJZ21" s="11"/>
      <c r="DKA21" s="11"/>
      <c r="DKB21" s="11"/>
      <c r="DKC21" s="11"/>
      <c r="DKD21" s="11"/>
      <c r="DKE21" s="11"/>
      <c r="DKF21" s="11"/>
      <c r="DKG21" s="11"/>
      <c r="DKH21" s="11"/>
      <c r="DKI21" s="11"/>
      <c r="DKJ21" s="11"/>
      <c r="DKK21" s="11"/>
      <c r="DKL21" s="11"/>
      <c r="DKM21" s="11"/>
      <c r="DKN21" s="11"/>
      <c r="DKO21" s="11"/>
      <c r="DKP21" s="11"/>
      <c r="DKQ21" s="11"/>
      <c r="DKR21" s="11"/>
      <c r="DKS21" s="11"/>
      <c r="DKT21" s="11"/>
      <c r="DKU21" s="11"/>
      <c r="DKV21" s="11"/>
      <c r="DKW21" s="11"/>
      <c r="DKX21" s="11"/>
      <c r="DKY21" s="11"/>
      <c r="DKZ21" s="11"/>
      <c r="DLA21" s="11"/>
      <c r="DLB21" s="11"/>
      <c r="DLC21" s="11"/>
      <c r="DLD21" s="11"/>
      <c r="DLE21" s="11"/>
      <c r="DLF21" s="11"/>
      <c r="DLG21" s="11"/>
      <c r="DLH21" s="11"/>
      <c r="DLI21" s="11"/>
      <c r="DLJ21" s="11"/>
      <c r="DLK21" s="11"/>
      <c r="DLL21" s="11"/>
      <c r="DLM21" s="11"/>
      <c r="DLN21" s="11"/>
      <c r="DLO21" s="11"/>
      <c r="DLP21" s="11"/>
      <c r="DLQ21" s="11"/>
      <c r="DLR21" s="11"/>
      <c r="DLS21" s="11"/>
      <c r="DLT21" s="11"/>
      <c r="DLU21" s="11"/>
      <c r="DLV21" s="11"/>
      <c r="DLW21" s="11"/>
      <c r="DLX21" s="11"/>
      <c r="DLY21" s="11"/>
      <c r="DLZ21" s="11"/>
      <c r="DMA21" s="11"/>
      <c r="DMB21" s="11"/>
      <c r="DMC21" s="11"/>
      <c r="DMD21" s="11"/>
      <c r="DME21" s="11"/>
      <c r="DMF21" s="11"/>
      <c r="DMG21" s="11"/>
      <c r="DMH21" s="11"/>
      <c r="DMI21" s="11"/>
      <c r="DMJ21" s="11"/>
      <c r="DMK21" s="11"/>
      <c r="DML21" s="11"/>
      <c r="DMM21" s="11"/>
      <c r="DMN21" s="11"/>
      <c r="DMO21" s="11"/>
      <c r="DMP21" s="11"/>
      <c r="DMQ21" s="11"/>
      <c r="DMR21" s="11"/>
      <c r="DMS21" s="11"/>
      <c r="DMT21" s="11"/>
      <c r="DMU21" s="11"/>
      <c r="DMV21" s="11"/>
      <c r="DMW21" s="11"/>
      <c r="DMX21" s="11"/>
      <c r="DMY21" s="11"/>
      <c r="DMZ21" s="11"/>
      <c r="DNA21" s="11"/>
      <c r="DNB21" s="11"/>
      <c r="DNC21" s="11"/>
      <c r="DND21" s="11"/>
      <c r="DNE21" s="11"/>
      <c r="DNF21" s="11"/>
      <c r="DNG21" s="11"/>
      <c r="DNH21" s="11"/>
      <c r="DNI21" s="11"/>
      <c r="DNJ21" s="11"/>
      <c r="DNK21" s="11"/>
      <c r="DNL21" s="11"/>
      <c r="DNM21" s="11"/>
      <c r="DNN21" s="11"/>
      <c r="DNO21" s="11"/>
      <c r="DNP21" s="11"/>
      <c r="DNQ21" s="11"/>
      <c r="DNR21" s="11"/>
      <c r="DNS21" s="11"/>
      <c r="DNT21" s="11"/>
      <c r="DNU21" s="11"/>
      <c r="DNV21" s="11"/>
      <c r="DNW21" s="11"/>
      <c r="DNX21" s="11"/>
      <c r="DNY21" s="11"/>
      <c r="DNZ21" s="11"/>
      <c r="DOA21" s="11"/>
      <c r="DOB21" s="11"/>
      <c r="DOC21" s="11"/>
      <c r="DOD21" s="11"/>
      <c r="DOE21" s="11"/>
      <c r="DOF21" s="11"/>
      <c r="DOG21" s="11"/>
      <c r="DOH21" s="11"/>
      <c r="DOI21" s="11"/>
      <c r="DOJ21" s="11"/>
      <c r="DOK21" s="11"/>
      <c r="DOL21" s="11"/>
      <c r="DOM21" s="11"/>
      <c r="DON21" s="11"/>
      <c r="DOO21" s="11"/>
      <c r="DOP21" s="11"/>
      <c r="DOQ21" s="11"/>
      <c r="DOR21" s="11"/>
      <c r="DOS21" s="11"/>
      <c r="DOT21" s="11"/>
      <c r="DOU21" s="11"/>
      <c r="DOV21" s="11"/>
      <c r="DOW21" s="11"/>
      <c r="DOX21" s="11"/>
      <c r="DOY21" s="11"/>
      <c r="DOZ21" s="11"/>
      <c r="DPA21" s="11"/>
      <c r="DPB21" s="11"/>
      <c r="DPC21" s="11"/>
      <c r="DPD21" s="11"/>
      <c r="DPE21" s="11"/>
      <c r="DPF21" s="11"/>
      <c r="DPG21" s="11"/>
      <c r="DPH21" s="11"/>
      <c r="DPI21" s="11"/>
      <c r="DPJ21" s="11"/>
      <c r="DPK21" s="11"/>
      <c r="DPL21" s="11"/>
      <c r="DPM21" s="11"/>
      <c r="DPN21" s="11"/>
      <c r="DPO21" s="11"/>
      <c r="DPP21" s="11"/>
      <c r="DPQ21" s="11"/>
      <c r="DPR21" s="11"/>
      <c r="DPS21" s="11"/>
      <c r="DPT21" s="11"/>
      <c r="DPU21" s="11"/>
      <c r="DPV21" s="11"/>
      <c r="DPW21" s="11"/>
      <c r="DPX21" s="11"/>
      <c r="DPY21" s="11"/>
      <c r="DPZ21" s="11"/>
      <c r="DQA21" s="11"/>
      <c r="DQB21" s="11"/>
      <c r="DQC21" s="11"/>
      <c r="DQD21" s="11"/>
      <c r="DQE21" s="11"/>
      <c r="DQF21" s="11"/>
      <c r="DQG21" s="11"/>
      <c r="DQH21" s="11"/>
      <c r="DQI21" s="11"/>
      <c r="DQJ21" s="11"/>
      <c r="DQK21" s="11"/>
      <c r="DQL21" s="11"/>
      <c r="DQM21" s="11"/>
      <c r="DQN21" s="11"/>
      <c r="DQO21" s="11"/>
      <c r="DQP21" s="11"/>
      <c r="DQQ21" s="11"/>
      <c r="DQR21" s="11"/>
      <c r="DQS21" s="11"/>
      <c r="DQT21" s="11"/>
      <c r="DQU21" s="11"/>
      <c r="DQV21" s="11"/>
      <c r="DQW21" s="11"/>
      <c r="DQX21" s="11"/>
      <c r="DQY21" s="11"/>
      <c r="DQZ21" s="11"/>
      <c r="DRA21" s="11"/>
      <c r="DRB21" s="11"/>
      <c r="DRC21" s="11"/>
      <c r="DRD21" s="11"/>
      <c r="DRE21" s="11"/>
      <c r="DRF21" s="11"/>
      <c r="DRG21" s="11"/>
      <c r="DRH21" s="11"/>
      <c r="DRI21" s="11"/>
      <c r="DRJ21" s="11"/>
      <c r="DRK21" s="11"/>
      <c r="DRL21" s="11"/>
      <c r="DRM21" s="11"/>
      <c r="DRN21" s="11"/>
      <c r="DRO21" s="11"/>
      <c r="DRP21" s="11"/>
      <c r="DRQ21" s="11"/>
      <c r="DRR21" s="11"/>
      <c r="DRS21" s="11"/>
      <c r="DRT21" s="11"/>
      <c r="DRU21" s="11"/>
      <c r="DRV21" s="11"/>
      <c r="DRW21" s="11"/>
      <c r="DRX21" s="11"/>
      <c r="DRY21" s="11"/>
      <c r="DRZ21" s="11"/>
      <c r="DSA21" s="11"/>
      <c r="DSB21" s="11"/>
      <c r="DSC21" s="11"/>
      <c r="DSD21" s="11"/>
      <c r="DSE21" s="11"/>
      <c r="DSF21" s="11"/>
      <c r="DSG21" s="11"/>
      <c r="DSH21" s="11"/>
      <c r="DSI21" s="11"/>
      <c r="DSJ21" s="11"/>
      <c r="DSK21" s="11"/>
      <c r="DSL21" s="11"/>
      <c r="DSM21" s="11"/>
      <c r="DSN21" s="11"/>
      <c r="DSO21" s="11"/>
      <c r="DSP21" s="11"/>
      <c r="DSQ21" s="11"/>
      <c r="DSR21" s="11"/>
      <c r="DSS21" s="11"/>
      <c r="DST21" s="11"/>
      <c r="DSU21" s="11"/>
      <c r="DSV21" s="11"/>
      <c r="DSW21" s="11"/>
      <c r="DSX21" s="11"/>
      <c r="DSY21" s="11"/>
      <c r="DSZ21" s="11"/>
      <c r="DTA21" s="11"/>
      <c r="DTB21" s="11"/>
      <c r="DTC21" s="11"/>
      <c r="DTD21" s="11"/>
      <c r="DTE21" s="11"/>
      <c r="DTF21" s="11"/>
      <c r="DTG21" s="11"/>
      <c r="DTH21" s="11"/>
      <c r="DTI21" s="11"/>
      <c r="DTJ21" s="11"/>
      <c r="DTK21" s="11"/>
      <c r="DTL21" s="11"/>
      <c r="DTM21" s="11"/>
      <c r="DTN21" s="11"/>
      <c r="DTO21" s="11"/>
      <c r="DTP21" s="11"/>
      <c r="DTQ21" s="11"/>
      <c r="DTR21" s="11"/>
      <c r="DTS21" s="11"/>
      <c r="DTT21" s="11"/>
      <c r="DTU21" s="11"/>
      <c r="DTV21" s="11"/>
      <c r="DTW21" s="11"/>
      <c r="DTX21" s="11"/>
      <c r="DTY21" s="11"/>
      <c r="DTZ21" s="11"/>
      <c r="DUA21" s="11"/>
      <c r="DUB21" s="11"/>
      <c r="DUC21" s="11"/>
      <c r="DUD21" s="11"/>
      <c r="DUE21" s="11"/>
      <c r="DUF21" s="11"/>
      <c r="DUG21" s="11"/>
      <c r="DUH21" s="11"/>
      <c r="DUI21" s="11"/>
      <c r="DUJ21" s="11"/>
      <c r="DUK21" s="11"/>
      <c r="DUL21" s="11"/>
      <c r="DUM21" s="11"/>
      <c r="DUN21" s="11"/>
      <c r="DUO21" s="11"/>
      <c r="DUP21" s="11"/>
      <c r="DUQ21" s="11"/>
      <c r="DUR21" s="11"/>
      <c r="DUS21" s="11"/>
      <c r="DUT21" s="11"/>
      <c r="DUU21" s="11"/>
      <c r="DUV21" s="11"/>
      <c r="DUW21" s="11"/>
      <c r="DUX21" s="11"/>
      <c r="DUY21" s="11"/>
      <c r="DUZ21" s="11"/>
      <c r="DVA21" s="11"/>
      <c r="DVB21" s="11"/>
      <c r="DVC21" s="11"/>
      <c r="DVD21" s="11"/>
      <c r="DVE21" s="11"/>
      <c r="DVF21" s="11"/>
      <c r="DVG21" s="11"/>
      <c r="DVH21" s="11"/>
      <c r="DVI21" s="11"/>
      <c r="DVJ21" s="11"/>
      <c r="DVK21" s="11"/>
      <c r="DVL21" s="11"/>
      <c r="DVM21" s="11"/>
      <c r="DVN21" s="11"/>
      <c r="DVO21" s="11"/>
      <c r="DVP21" s="11"/>
      <c r="DVQ21" s="11"/>
      <c r="DVR21" s="11"/>
      <c r="DVS21" s="11"/>
      <c r="DVT21" s="11"/>
      <c r="DVU21" s="11"/>
      <c r="DVV21" s="11"/>
      <c r="DVW21" s="11"/>
      <c r="DVX21" s="11"/>
      <c r="DVY21" s="11"/>
      <c r="DVZ21" s="11"/>
      <c r="DWA21" s="11"/>
      <c r="DWB21" s="11"/>
      <c r="DWC21" s="11"/>
      <c r="DWD21" s="11"/>
      <c r="DWE21" s="11"/>
      <c r="DWF21" s="11"/>
      <c r="DWG21" s="11"/>
      <c r="DWH21" s="11"/>
      <c r="DWI21" s="11"/>
      <c r="DWJ21" s="11"/>
      <c r="DWK21" s="11"/>
      <c r="DWL21" s="11"/>
      <c r="DWM21" s="11"/>
      <c r="DWN21" s="11"/>
      <c r="DWO21" s="11"/>
      <c r="DWP21" s="11"/>
      <c r="DWQ21" s="11"/>
      <c r="DWR21" s="11"/>
      <c r="DWS21" s="11"/>
      <c r="DWT21" s="11"/>
      <c r="DWU21" s="11"/>
      <c r="DWV21" s="11"/>
      <c r="DWW21" s="11"/>
      <c r="DWX21" s="11"/>
      <c r="DWY21" s="11"/>
      <c r="DWZ21" s="11"/>
      <c r="DXA21" s="11"/>
      <c r="DXB21" s="11"/>
      <c r="DXC21" s="11"/>
      <c r="DXD21" s="11"/>
      <c r="DXE21" s="11"/>
      <c r="DXF21" s="11"/>
      <c r="DXG21" s="11"/>
      <c r="DXH21" s="11"/>
      <c r="DXI21" s="11"/>
      <c r="DXJ21" s="11"/>
      <c r="DXK21" s="11"/>
      <c r="DXL21" s="11"/>
      <c r="DXM21" s="11"/>
      <c r="DXN21" s="11"/>
      <c r="DXO21" s="11"/>
      <c r="DXP21" s="11"/>
      <c r="DXQ21" s="11"/>
      <c r="DXR21" s="11"/>
      <c r="DXS21" s="11"/>
      <c r="DXT21" s="11"/>
      <c r="DXU21" s="11"/>
      <c r="DXV21" s="11"/>
      <c r="DXW21" s="11"/>
      <c r="DXX21" s="11"/>
      <c r="DXY21" s="11"/>
      <c r="DXZ21" s="11"/>
      <c r="DYA21" s="11"/>
      <c r="DYB21" s="11"/>
      <c r="DYC21" s="11"/>
      <c r="DYD21" s="11"/>
      <c r="DYE21" s="11"/>
      <c r="DYF21" s="11"/>
      <c r="DYG21" s="11"/>
      <c r="DYH21" s="11"/>
      <c r="DYI21" s="11"/>
      <c r="DYJ21" s="11"/>
      <c r="DYK21" s="11"/>
      <c r="DYL21" s="11"/>
      <c r="DYM21" s="11"/>
      <c r="DYN21" s="11"/>
      <c r="DYO21" s="11"/>
      <c r="DYP21" s="11"/>
      <c r="DYQ21" s="11"/>
      <c r="DYR21" s="11"/>
      <c r="DYS21" s="11"/>
      <c r="DYT21" s="11"/>
      <c r="DYU21" s="11"/>
      <c r="DYV21" s="11"/>
      <c r="DYW21" s="11"/>
      <c r="DYX21" s="11"/>
      <c r="DYY21" s="11"/>
      <c r="DYZ21" s="11"/>
      <c r="DZA21" s="11"/>
      <c r="DZB21" s="11"/>
      <c r="DZC21" s="11"/>
      <c r="DZD21" s="11"/>
      <c r="DZE21" s="11"/>
      <c r="DZF21" s="11"/>
      <c r="DZG21" s="11"/>
      <c r="DZH21" s="11"/>
      <c r="DZI21" s="11"/>
      <c r="DZJ21" s="11"/>
      <c r="DZK21" s="11"/>
      <c r="DZL21" s="11"/>
      <c r="DZM21" s="11"/>
      <c r="DZN21" s="11"/>
      <c r="DZO21" s="11"/>
      <c r="DZP21" s="11"/>
      <c r="DZQ21" s="11"/>
      <c r="DZR21" s="11"/>
      <c r="DZS21" s="11"/>
      <c r="DZT21" s="11"/>
      <c r="DZU21" s="11"/>
      <c r="DZV21" s="11"/>
      <c r="DZW21" s="11"/>
      <c r="DZX21" s="11"/>
      <c r="DZY21" s="11"/>
      <c r="DZZ21" s="11"/>
      <c r="EAA21" s="11"/>
      <c r="EAB21" s="11"/>
      <c r="EAC21" s="11"/>
      <c r="EAD21" s="11"/>
      <c r="EAE21" s="11"/>
      <c r="EAF21" s="11"/>
      <c r="EAG21" s="11"/>
      <c r="EAH21" s="11"/>
      <c r="EAI21" s="11"/>
      <c r="EAJ21" s="11"/>
      <c r="EAK21" s="11"/>
      <c r="EAL21" s="11"/>
      <c r="EAM21" s="11"/>
      <c r="EAN21" s="11"/>
      <c r="EAO21" s="11"/>
      <c r="EAP21" s="11"/>
      <c r="EAQ21" s="11"/>
      <c r="EAR21" s="11"/>
      <c r="EAS21" s="11"/>
      <c r="EAT21" s="11"/>
      <c r="EAU21" s="11"/>
      <c r="EAV21" s="11"/>
      <c r="EAW21" s="11"/>
      <c r="EAX21" s="11"/>
      <c r="EAY21" s="11"/>
      <c r="EAZ21" s="11"/>
      <c r="EBA21" s="11"/>
      <c r="EBB21" s="11"/>
      <c r="EBC21" s="11"/>
      <c r="EBD21" s="11"/>
      <c r="EBE21" s="11"/>
      <c r="EBF21" s="11"/>
      <c r="EBG21" s="11"/>
      <c r="EBH21" s="11"/>
      <c r="EBI21" s="11"/>
      <c r="EBJ21" s="11"/>
      <c r="EBK21" s="11"/>
      <c r="EBL21" s="11"/>
      <c r="EBM21" s="11"/>
      <c r="EBN21" s="11"/>
      <c r="EBO21" s="11"/>
      <c r="EBP21" s="11"/>
      <c r="EBQ21" s="11"/>
      <c r="EBR21" s="11"/>
      <c r="EBS21" s="11"/>
      <c r="EBT21" s="11"/>
      <c r="EBU21" s="11"/>
      <c r="EBV21" s="11"/>
      <c r="EBW21" s="11"/>
      <c r="EBX21" s="11"/>
      <c r="EBY21" s="11"/>
      <c r="EBZ21" s="11"/>
      <c r="ECA21" s="11"/>
      <c r="ECB21" s="11"/>
      <c r="ECC21" s="11"/>
      <c r="ECD21" s="11"/>
      <c r="ECE21" s="11"/>
      <c r="ECF21" s="11"/>
      <c r="ECG21" s="11"/>
      <c r="ECH21" s="11"/>
      <c r="ECI21" s="11"/>
      <c r="ECJ21" s="11"/>
      <c r="ECK21" s="11"/>
      <c r="ECL21" s="11"/>
      <c r="ECM21" s="11"/>
      <c r="ECN21" s="11"/>
      <c r="ECO21" s="11"/>
      <c r="ECP21" s="11"/>
      <c r="ECQ21" s="11"/>
      <c r="ECR21" s="11"/>
      <c r="ECS21" s="11"/>
      <c r="ECT21" s="11"/>
      <c r="ECU21" s="11"/>
      <c r="ECV21" s="11"/>
      <c r="ECW21" s="11"/>
      <c r="ECX21" s="11"/>
      <c r="ECY21" s="11"/>
      <c r="ECZ21" s="11"/>
      <c r="EDA21" s="11"/>
      <c r="EDB21" s="11"/>
      <c r="EDC21" s="11"/>
      <c r="EDD21" s="11"/>
      <c r="EDE21" s="11"/>
      <c r="EDF21" s="11"/>
      <c r="EDG21" s="11"/>
      <c r="EDH21" s="11"/>
      <c r="EDI21" s="11"/>
      <c r="EDJ21" s="11"/>
      <c r="EDK21" s="11"/>
      <c r="EDL21" s="11"/>
      <c r="EDM21" s="11"/>
      <c r="EDN21" s="11"/>
      <c r="EDO21" s="11"/>
      <c r="EDP21" s="11"/>
      <c r="EDQ21" s="11"/>
      <c r="EDR21" s="11"/>
      <c r="EDS21" s="11"/>
      <c r="EDT21" s="11"/>
      <c r="EDU21" s="11"/>
      <c r="EDV21" s="11"/>
      <c r="EDW21" s="11"/>
      <c r="EDX21" s="11"/>
      <c r="EDY21" s="11"/>
      <c r="EDZ21" s="11"/>
      <c r="EEA21" s="11"/>
      <c r="EEB21" s="11"/>
      <c r="EEC21" s="11"/>
      <c r="EED21" s="11"/>
      <c r="EEE21" s="11"/>
      <c r="EEF21" s="11"/>
      <c r="EEG21" s="11"/>
      <c r="EEH21" s="11"/>
      <c r="EEI21" s="11"/>
      <c r="EEJ21" s="11"/>
      <c r="EEK21" s="11"/>
      <c r="EEL21" s="11"/>
      <c r="EEM21" s="11"/>
      <c r="EEN21" s="11"/>
      <c r="EEO21" s="11"/>
      <c r="EEP21" s="11"/>
      <c r="EEQ21" s="11"/>
      <c r="EER21" s="11"/>
      <c r="EES21" s="11"/>
      <c r="EET21" s="11"/>
      <c r="EEU21" s="11"/>
      <c r="EEV21" s="11"/>
      <c r="EEW21" s="11"/>
      <c r="EEX21" s="11"/>
      <c r="EEY21" s="11"/>
      <c r="EEZ21" s="11"/>
      <c r="EFA21" s="11"/>
      <c r="EFB21" s="11"/>
      <c r="EFC21" s="11"/>
      <c r="EFD21" s="11"/>
      <c r="EFE21" s="11"/>
      <c r="EFF21" s="11"/>
      <c r="EFG21" s="11"/>
      <c r="EFH21" s="11"/>
      <c r="EFI21" s="11"/>
      <c r="EFJ21" s="11"/>
      <c r="EFK21" s="11"/>
      <c r="EFL21" s="11"/>
      <c r="EFM21" s="11"/>
      <c r="EFN21" s="11"/>
      <c r="EFO21" s="11"/>
      <c r="EFP21" s="11"/>
      <c r="EFQ21" s="11"/>
      <c r="EFR21" s="11"/>
      <c r="EFS21" s="11"/>
      <c r="EFT21" s="11"/>
      <c r="EFU21" s="11"/>
      <c r="EFV21" s="11"/>
      <c r="EFW21" s="11"/>
      <c r="EFX21" s="11"/>
      <c r="EFY21" s="11"/>
      <c r="EFZ21" s="11"/>
      <c r="EGA21" s="11"/>
      <c r="EGB21" s="11"/>
      <c r="EGC21" s="11"/>
      <c r="EGD21" s="11"/>
      <c r="EGE21" s="11"/>
      <c r="EGF21" s="11"/>
      <c r="EGG21" s="11"/>
      <c r="EGH21" s="11"/>
      <c r="EGI21" s="11"/>
      <c r="EGJ21" s="11"/>
      <c r="EGK21" s="11"/>
      <c r="EGL21" s="11"/>
      <c r="EGM21" s="11"/>
      <c r="EGN21" s="11"/>
      <c r="EGO21" s="11"/>
      <c r="EGP21" s="11"/>
      <c r="EGQ21" s="11"/>
      <c r="EGR21" s="11"/>
      <c r="EGS21" s="11"/>
      <c r="EGT21" s="11"/>
      <c r="EGU21" s="11"/>
      <c r="EGV21" s="11"/>
      <c r="EGW21" s="11"/>
      <c r="EGX21" s="11"/>
      <c r="EGY21" s="11"/>
      <c r="EGZ21" s="11"/>
      <c r="EHA21" s="11"/>
      <c r="EHB21" s="11"/>
      <c r="EHC21" s="11"/>
      <c r="EHD21" s="11"/>
      <c r="EHE21" s="11"/>
      <c r="EHF21" s="11"/>
      <c r="EHG21" s="11"/>
      <c r="EHH21" s="11"/>
      <c r="EHI21" s="11"/>
      <c r="EHJ21" s="11"/>
      <c r="EHK21" s="11"/>
      <c r="EHL21" s="11"/>
      <c r="EHM21" s="11"/>
      <c r="EHN21" s="11"/>
      <c r="EHO21" s="11"/>
      <c r="EHP21" s="11"/>
      <c r="EHQ21" s="11"/>
      <c r="EHR21" s="11"/>
      <c r="EHS21" s="11"/>
      <c r="EHT21" s="11"/>
      <c r="EHU21" s="11"/>
      <c r="EHV21" s="11"/>
      <c r="EHW21" s="11"/>
      <c r="EHX21" s="11"/>
      <c r="EHY21" s="11"/>
      <c r="EHZ21" s="11"/>
      <c r="EIA21" s="11"/>
      <c r="EIB21" s="11"/>
      <c r="EIC21" s="11"/>
      <c r="EID21" s="11"/>
      <c r="EIE21" s="11"/>
      <c r="EIF21" s="11"/>
      <c r="EIG21" s="11"/>
      <c r="EIH21" s="11"/>
      <c r="EII21" s="11"/>
      <c r="EIJ21" s="11"/>
      <c r="EIK21" s="11"/>
      <c r="EIL21" s="11"/>
      <c r="EIM21" s="11"/>
      <c r="EIN21" s="11"/>
      <c r="EIO21" s="11"/>
      <c r="EIP21" s="11"/>
      <c r="EIQ21" s="11"/>
      <c r="EIR21" s="11"/>
      <c r="EIS21" s="11"/>
      <c r="EIT21" s="11"/>
      <c r="EIU21" s="11"/>
      <c r="EIV21" s="11"/>
      <c r="EIW21" s="11"/>
      <c r="EIX21" s="11"/>
      <c r="EIY21" s="11"/>
      <c r="EIZ21" s="11"/>
      <c r="EJA21" s="11"/>
      <c r="EJB21" s="11"/>
      <c r="EJC21" s="11"/>
      <c r="EJD21" s="11"/>
      <c r="EJE21" s="11"/>
      <c r="EJF21" s="11"/>
      <c r="EJG21" s="11"/>
      <c r="EJH21" s="11"/>
      <c r="EJI21" s="11"/>
      <c r="EJJ21" s="11"/>
      <c r="EJK21" s="11"/>
      <c r="EJL21" s="11"/>
      <c r="EJM21" s="11"/>
      <c r="EJN21" s="11"/>
      <c r="EJO21" s="11"/>
      <c r="EJP21" s="11"/>
      <c r="EJQ21" s="11"/>
      <c r="EJR21" s="11"/>
      <c r="EJS21" s="11"/>
      <c r="EJT21" s="11"/>
      <c r="EJU21" s="11"/>
      <c r="EJV21" s="11"/>
      <c r="EJW21" s="11"/>
      <c r="EJX21" s="11"/>
      <c r="EJY21" s="11"/>
      <c r="EJZ21" s="11"/>
      <c r="EKA21" s="11"/>
      <c r="EKB21" s="11"/>
      <c r="EKC21" s="11"/>
      <c r="EKD21" s="11"/>
      <c r="EKE21" s="11"/>
      <c r="EKF21" s="11"/>
      <c r="EKG21" s="11"/>
      <c r="EKH21" s="11"/>
      <c r="EKI21" s="11"/>
      <c r="EKJ21" s="11"/>
      <c r="EKK21" s="11"/>
      <c r="EKL21" s="11"/>
      <c r="EKM21" s="11"/>
      <c r="EKN21" s="11"/>
      <c r="EKO21" s="11"/>
      <c r="EKP21" s="11"/>
      <c r="EKQ21" s="11"/>
      <c r="EKR21" s="11"/>
      <c r="EKS21" s="11"/>
      <c r="EKT21" s="11"/>
      <c r="EKU21" s="11"/>
      <c r="EKV21" s="11"/>
      <c r="EKW21" s="11"/>
      <c r="EKX21" s="11"/>
      <c r="EKY21" s="11"/>
      <c r="EKZ21" s="11"/>
      <c r="ELA21" s="11"/>
      <c r="ELB21" s="11"/>
      <c r="ELC21" s="11"/>
      <c r="ELD21" s="11"/>
      <c r="ELE21" s="11"/>
      <c r="ELF21" s="11"/>
      <c r="ELG21" s="11"/>
      <c r="ELH21" s="11"/>
      <c r="ELI21" s="11"/>
      <c r="ELJ21" s="11"/>
      <c r="ELK21" s="11"/>
      <c r="ELL21" s="11"/>
      <c r="ELM21" s="11"/>
      <c r="ELN21" s="11"/>
      <c r="ELO21" s="11"/>
      <c r="ELP21" s="11"/>
      <c r="ELQ21" s="11"/>
      <c r="ELR21" s="11"/>
      <c r="ELS21" s="11"/>
      <c r="ELT21" s="11"/>
      <c r="ELU21" s="11"/>
    </row>
    <row r="22" spans="1:3713" s="23" customFormat="1">
      <c r="A22" s="26"/>
      <c r="B22" s="159"/>
      <c r="C22" s="160" t="s">
        <v>12</v>
      </c>
      <c r="D22" s="160" t="s">
        <v>195</v>
      </c>
      <c r="E22" s="160" t="s">
        <v>13</v>
      </c>
      <c r="F22" s="160" t="s">
        <v>14</v>
      </c>
      <c r="G22" s="160" t="s">
        <v>12</v>
      </c>
      <c r="H22" s="206" t="s">
        <v>200</v>
      </c>
      <c r="I22" s="160" t="s">
        <v>13</v>
      </c>
      <c r="J22" s="162" t="s">
        <v>14</v>
      </c>
      <c r="K22" s="495"/>
      <c r="L22" s="497"/>
      <c r="M22" s="50"/>
      <c r="N22" s="50"/>
      <c r="O22" s="50"/>
      <c r="P22" s="50"/>
      <c r="Q22" s="50"/>
      <c r="R22" s="26"/>
      <c r="S22" s="418"/>
      <c r="T22" s="50"/>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c r="CN22" s="26"/>
      <c r="CO22" s="26"/>
      <c r="CP22" s="26"/>
      <c r="CQ22" s="26"/>
      <c r="CR22" s="26"/>
      <c r="CS22" s="26"/>
      <c r="CT22" s="26"/>
      <c r="CU22" s="26"/>
      <c r="CV22" s="26"/>
      <c r="CW22" s="26"/>
      <c r="CX22" s="26"/>
      <c r="CY22" s="26"/>
      <c r="CZ22" s="26"/>
      <c r="DA22" s="26"/>
      <c r="DB22" s="26"/>
      <c r="DC22" s="26"/>
      <c r="DD22" s="26"/>
      <c r="DE22" s="26"/>
      <c r="DF22" s="26"/>
      <c r="DG22" s="26"/>
      <c r="DH22" s="26"/>
      <c r="DI22" s="26"/>
      <c r="DJ22" s="26"/>
      <c r="DK22" s="26"/>
      <c r="DL22" s="26"/>
      <c r="DM22" s="26"/>
      <c r="DN22" s="26"/>
      <c r="DO22" s="26"/>
      <c r="DP22" s="26"/>
      <c r="DQ22" s="26"/>
      <c r="DR22" s="26"/>
      <c r="DS22" s="26"/>
      <c r="DT22" s="26"/>
      <c r="DU22" s="26"/>
      <c r="DV22" s="26"/>
      <c r="DW22" s="26"/>
      <c r="DX22" s="26"/>
      <c r="DY22" s="26"/>
      <c r="DZ22" s="26"/>
      <c r="EA22" s="26"/>
      <c r="EB22" s="26"/>
      <c r="EC22" s="26"/>
      <c r="ED22" s="26"/>
      <c r="EE22" s="26"/>
      <c r="EF22" s="26"/>
      <c r="EG22" s="26"/>
      <c r="EH22" s="26"/>
      <c r="EI22" s="26"/>
      <c r="EJ22" s="26"/>
      <c r="EK22" s="26"/>
      <c r="EL22" s="26"/>
      <c r="EM22" s="26"/>
      <c r="EN22" s="26"/>
      <c r="EO22" s="26"/>
      <c r="EP22" s="26"/>
      <c r="EQ22" s="26"/>
      <c r="ER22" s="26"/>
      <c r="ES22" s="26"/>
      <c r="ET22" s="26"/>
      <c r="EU22" s="26"/>
      <c r="EV22" s="26"/>
      <c r="EW22" s="26"/>
      <c r="EX22" s="26"/>
      <c r="EY22" s="26"/>
      <c r="EZ22" s="26"/>
      <c r="FA22" s="26"/>
      <c r="FB22" s="26"/>
      <c r="FC22" s="26"/>
      <c r="FD22" s="26"/>
      <c r="FE22" s="26"/>
      <c r="FF22" s="26"/>
      <c r="FG22" s="26"/>
      <c r="FH22" s="26"/>
      <c r="FI22" s="26"/>
      <c r="FJ22" s="26"/>
      <c r="FK22" s="26"/>
      <c r="FL22" s="26"/>
      <c r="FM22" s="26"/>
      <c r="FN22" s="26"/>
      <c r="FO22" s="26"/>
      <c r="FP22" s="26"/>
      <c r="FQ22" s="26"/>
      <c r="FR22" s="26"/>
      <c r="FS22" s="26"/>
      <c r="FT22" s="26"/>
      <c r="FU22" s="26"/>
      <c r="FV22" s="26"/>
      <c r="FW22" s="26"/>
      <c r="FX22" s="26"/>
      <c r="FY22" s="26"/>
      <c r="FZ22" s="26"/>
      <c r="GA22" s="26"/>
      <c r="GB22" s="26"/>
      <c r="GC22" s="26"/>
      <c r="GD22" s="26"/>
      <c r="GE22" s="26"/>
      <c r="GF22" s="26"/>
      <c r="GG22" s="26"/>
      <c r="GH22" s="26"/>
      <c r="GI22" s="26"/>
      <c r="GJ22" s="26"/>
      <c r="GK22" s="26"/>
      <c r="GL22" s="26"/>
      <c r="GM22" s="26"/>
      <c r="GN22" s="26"/>
      <c r="GO22" s="26"/>
      <c r="GP22" s="26"/>
      <c r="GQ22" s="26"/>
      <c r="GR22" s="26"/>
      <c r="GS22" s="26"/>
      <c r="GT22" s="26"/>
      <c r="GU22" s="26"/>
      <c r="GV22" s="26"/>
      <c r="GW22" s="26"/>
      <c r="GX22" s="26"/>
      <c r="GY22" s="26"/>
      <c r="GZ22" s="26"/>
      <c r="HA22" s="26"/>
      <c r="HB22" s="26"/>
      <c r="HC22" s="26"/>
      <c r="HD22" s="26"/>
      <c r="HE22" s="26"/>
      <c r="HF22" s="26"/>
      <c r="HG22" s="26"/>
      <c r="HH22" s="26"/>
      <c r="HI22" s="26"/>
      <c r="HJ22" s="26"/>
      <c r="HK22" s="26"/>
      <c r="HL22" s="26"/>
      <c r="HM22" s="26"/>
      <c r="HN22" s="26"/>
      <c r="HO22" s="26"/>
      <c r="HP22" s="26"/>
      <c r="HQ22" s="26"/>
      <c r="HR22" s="26"/>
      <c r="HS22" s="26"/>
      <c r="HT22" s="26"/>
      <c r="HU22" s="26"/>
      <c r="HV22" s="26"/>
      <c r="HW22" s="26"/>
      <c r="HX22" s="26"/>
      <c r="HY22" s="26"/>
      <c r="HZ22" s="26"/>
      <c r="IA22" s="26"/>
      <c r="IB22" s="26"/>
      <c r="IC22" s="26"/>
      <c r="ID22" s="26"/>
      <c r="IE22" s="26"/>
      <c r="IF22" s="26"/>
      <c r="IG22" s="26"/>
      <c r="IH22" s="26"/>
      <c r="II22" s="26"/>
      <c r="IJ22" s="26"/>
      <c r="IK22" s="26"/>
      <c r="IL22" s="26"/>
      <c r="IM22" s="26"/>
      <c r="IN22" s="26"/>
      <c r="IO22" s="26"/>
      <c r="IP22" s="26"/>
      <c r="IQ22" s="26"/>
      <c r="IR22" s="26"/>
      <c r="IS22" s="26"/>
      <c r="IT22" s="26"/>
      <c r="IU22" s="26"/>
      <c r="IV22" s="26"/>
      <c r="IW22" s="26"/>
      <c r="IX22" s="26"/>
      <c r="IY22" s="26"/>
      <c r="IZ22" s="26"/>
      <c r="JA22" s="26"/>
      <c r="JB22" s="26"/>
      <c r="JC22" s="26"/>
      <c r="JD22" s="26"/>
      <c r="JE22" s="26"/>
      <c r="JF22" s="26"/>
      <c r="JG22" s="26"/>
      <c r="JH22" s="26"/>
      <c r="JI22" s="26"/>
      <c r="JJ22" s="26"/>
      <c r="JK22" s="26"/>
      <c r="JL22" s="26"/>
      <c r="JM22" s="26"/>
      <c r="JN22" s="26"/>
      <c r="JO22" s="26"/>
      <c r="JP22" s="26"/>
      <c r="JQ22" s="26"/>
      <c r="JR22" s="26"/>
      <c r="JS22" s="26"/>
      <c r="JT22" s="26"/>
      <c r="JU22" s="26"/>
      <c r="JV22" s="26"/>
      <c r="JW22" s="26"/>
      <c r="JX22" s="26"/>
      <c r="JY22" s="26"/>
      <c r="JZ22" s="26"/>
      <c r="KA22" s="26"/>
      <c r="KB22" s="26"/>
      <c r="KC22" s="26"/>
      <c r="KD22" s="26"/>
      <c r="KE22" s="26"/>
      <c r="KF22" s="26"/>
      <c r="KG22" s="26"/>
      <c r="KH22" s="26"/>
      <c r="KI22" s="26"/>
      <c r="KJ22" s="26"/>
      <c r="KK22" s="26"/>
      <c r="KL22" s="26"/>
      <c r="KM22" s="26"/>
      <c r="KN22" s="26"/>
      <c r="KO22" s="26"/>
      <c r="KP22" s="26"/>
      <c r="KQ22" s="26"/>
      <c r="KR22" s="26"/>
      <c r="KS22" s="26"/>
      <c r="KT22" s="26"/>
      <c r="KU22" s="26"/>
      <c r="KV22" s="26"/>
      <c r="KW22" s="26"/>
      <c r="KX22" s="26"/>
      <c r="KY22" s="26"/>
      <c r="KZ22" s="26"/>
      <c r="LA22" s="26"/>
      <c r="LB22" s="26"/>
      <c r="LC22" s="26"/>
      <c r="LD22" s="26"/>
      <c r="LE22" s="26"/>
      <c r="LF22" s="26"/>
      <c r="LG22" s="26"/>
      <c r="LH22" s="26"/>
      <c r="LI22" s="26"/>
      <c r="LJ22" s="26"/>
      <c r="LK22" s="26"/>
      <c r="LL22" s="26"/>
      <c r="LM22" s="26"/>
      <c r="LN22" s="26"/>
      <c r="LO22" s="26"/>
      <c r="LP22" s="26"/>
      <c r="LQ22" s="26"/>
      <c r="LR22" s="26"/>
      <c r="LS22" s="26"/>
      <c r="LT22" s="26"/>
      <c r="LU22" s="26"/>
      <c r="LV22" s="26"/>
      <c r="LW22" s="26"/>
      <c r="LX22" s="26"/>
      <c r="LY22" s="26"/>
      <c r="LZ22" s="26"/>
      <c r="MA22" s="26"/>
      <c r="MB22" s="26"/>
      <c r="MC22" s="26"/>
      <c r="MD22" s="26"/>
      <c r="ME22" s="26"/>
      <c r="MF22" s="26"/>
      <c r="MG22" s="26"/>
      <c r="MH22" s="26"/>
      <c r="MI22" s="26"/>
      <c r="MJ22" s="26"/>
      <c r="MK22" s="26"/>
      <c r="ML22" s="26"/>
      <c r="MM22" s="26"/>
      <c r="MN22" s="26"/>
      <c r="MO22" s="26"/>
      <c r="MP22" s="26"/>
      <c r="MQ22" s="26"/>
      <c r="MR22" s="26"/>
      <c r="MS22" s="26"/>
      <c r="MT22" s="26"/>
      <c r="MU22" s="26"/>
      <c r="MV22" s="26"/>
      <c r="MW22" s="26"/>
      <c r="MX22" s="26"/>
      <c r="MY22" s="26"/>
      <c r="MZ22" s="26"/>
      <c r="NA22" s="26"/>
      <c r="NB22" s="26"/>
      <c r="NC22" s="26"/>
      <c r="ND22" s="26"/>
      <c r="NE22" s="26"/>
      <c r="NF22" s="26"/>
      <c r="NG22" s="26"/>
      <c r="NH22" s="26"/>
      <c r="NI22" s="26"/>
      <c r="NJ22" s="26"/>
      <c r="NK22" s="26"/>
      <c r="NL22" s="26"/>
      <c r="NM22" s="26"/>
      <c r="NN22" s="26"/>
      <c r="NO22" s="26"/>
      <c r="NP22" s="26"/>
      <c r="NQ22" s="26"/>
      <c r="NR22" s="26"/>
      <c r="NS22" s="26"/>
      <c r="NT22" s="26"/>
      <c r="NU22" s="26"/>
      <c r="NV22" s="26"/>
      <c r="NW22" s="26"/>
      <c r="NX22" s="26"/>
      <c r="NY22" s="26"/>
      <c r="NZ22" s="26"/>
      <c r="OA22" s="26"/>
      <c r="OB22" s="26"/>
      <c r="OC22" s="26"/>
      <c r="OD22" s="26"/>
      <c r="OE22" s="26"/>
      <c r="OF22" s="26"/>
      <c r="OG22" s="26"/>
      <c r="OH22" s="26"/>
      <c r="OI22" s="26"/>
      <c r="OJ22" s="26"/>
      <c r="OK22" s="26"/>
      <c r="OL22" s="26"/>
      <c r="OM22" s="26"/>
      <c r="ON22" s="26"/>
      <c r="OO22" s="26"/>
      <c r="OP22" s="26"/>
      <c r="OQ22" s="26"/>
      <c r="OR22" s="26"/>
      <c r="OS22" s="26"/>
      <c r="OT22" s="26"/>
      <c r="OU22" s="26"/>
      <c r="OV22" s="26"/>
      <c r="OW22" s="26"/>
      <c r="OX22" s="26"/>
      <c r="OY22" s="26"/>
      <c r="OZ22" s="26"/>
      <c r="PA22" s="26"/>
      <c r="PB22" s="26"/>
      <c r="PC22" s="26"/>
      <c r="PD22" s="26"/>
      <c r="PE22" s="26"/>
      <c r="PF22" s="26"/>
      <c r="PG22" s="26"/>
      <c r="PH22" s="26"/>
      <c r="PI22" s="26"/>
      <c r="PJ22" s="26"/>
      <c r="PK22" s="26"/>
      <c r="PL22" s="26"/>
      <c r="PM22" s="26"/>
      <c r="PN22" s="26"/>
      <c r="PO22" s="26"/>
      <c r="PP22" s="26"/>
      <c r="PQ22" s="26"/>
      <c r="PR22" s="26"/>
      <c r="PS22" s="26"/>
      <c r="PT22" s="26"/>
      <c r="PU22" s="26"/>
      <c r="PV22" s="26"/>
      <c r="PW22" s="26"/>
      <c r="PX22" s="26"/>
      <c r="PY22" s="26"/>
      <c r="PZ22" s="26"/>
      <c r="QA22" s="26"/>
      <c r="QB22" s="26"/>
      <c r="QC22" s="26"/>
      <c r="QD22" s="26"/>
      <c r="QE22" s="26"/>
      <c r="QF22" s="26"/>
      <c r="QG22" s="26"/>
      <c r="QH22" s="26"/>
      <c r="QI22" s="26"/>
      <c r="QJ22" s="26"/>
      <c r="QK22" s="26"/>
      <c r="QL22" s="26"/>
      <c r="QM22" s="26"/>
      <c r="QN22" s="26"/>
      <c r="QO22" s="26"/>
      <c r="QP22" s="26"/>
      <c r="QQ22" s="26"/>
      <c r="QR22" s="26"/>
      <c r="QS22" s="26"/>
      <c r="QT22" s="26"/>
      <c r="QU22" s="26"/>
      <c r="QV22" s="26"/>
      <c r="QW22" s="26"/>
      <c r="QX22" s="26"/>
      <c r="QY22" s="26"/>
      <c r="QZ22" s="26"/>
      <c r="RA22" s="26"/>
      <c r="RB22" s="26"/>
      <c r="RC22" s="26"/>
      <c r="RD22" s="26"/>
      <c r="RE22" s="26"/>
      <c r="RF22" s="26"/>
      <c r="RG22" s="26"/>
      <c r="RH22" s="26"/>
      <c r="RI22" s="26"/>
      <c r="RJ22" s="26"/>
      <c r="RK22" s="26"/>
      <c r="RL22" s="26"/>
      <c r="RM22" s="26"/>
      <c r="RN22" s="26"/>
      <c r="RO22" s="26"/>
      <c r="RP22" s="26"/>
      <c r="RQ22" s="26"/>
      <c r="RR22" s="26"/>
      <c r="RS22" s="26"/>
      <c r="RT22" s="26"/>
      <c r="RU22" s="26"/>
      <c r="RV22" s="26"/>
      <c r="RW22" s="26"/>
      <c r="RX22" s="26"/>
      <c r="RY22" s="26"/>
      <c r="RZ22" s="26"/>
      <c r="SA22" s="26"/>
      <c r="SB22" s="26"/>
      <c r="SC22" s="26"/>
      <c r="SD22" s="26"/>
      <c r="SE22" s="26"/>
      <c r="SF22" s="26"/>
      <c r="SG22" s="26"/>
      <c r="SH22" s="26"/>
      <c r="SI22" s="26"/>
      <c r="SJ22" s="26"/>
      <c r="SK22" s="26"/>
      <c r="SL22" s="26"/>
      <c r="SM22" s="26"/>
      <c r="SN22" s="26"/>
      <c r="SO22" s="26"/>
      <c r="SP22" s="26"/>
      <c r="SQ22" s="26"/>
      <c r="SR22" s="26"/>
      <c r="SS22" s="26"/>
      <c r="ST22" s="26"/>
      <c r="SU22" s="26"/>
      <c r="SV22" s="26"/>
      <c r="SW22" s="26"/>
      <c r="SX22" s="26"/>
      <c r="SY22" s="26"/>
      <c r="SZ22" s="26"/>
      <c r="TA22" s="26"/>
      <c r="TB22" s="26"/>
      <c r="TC22" s="26"/>
      <c r="TD22" s="26"/>
      <c r="TE22" s="26"/>
      <c r="TF22" s="26"/>
      <c r="TG22" s="26"/>
      <c r="TH22" s="26"/>
      <c r="TI22" s="26"/>
      <c r="TJ22" s="26"/>
      <c r="TK22" s="26"/>
      <c r="TL22" s="26"/>
      <c r="TM22" s="26"/>
      <c r="TN22" s="26"/>
      <c r="TO22" s="26"/>
      <c r="TP22" s="26"/>
      <c r="TQ22" s="26"/>
      <c r="TR22" s="26"/>
      <c r="TS22" s="26"/>
      <c r="TT22" s="26"/>
      <c r="TU22" s="26"/>
      <c r="TV22" s="26"/>
      <c r="TW22" s="26"/>
      <c r="TX22" s="26"/>
      <c r="TY22" s="26"/>
      <c r="TZ22" s="26"/>
      <c r="UA22" s="26"/>
      <c r="UB22" s="26"/>
      <c r="UC22" s="26"/>
      <c r="UD22" s="26"/>
      <c r="UE22" s="26"/>
      <c r="UF22" s="26"/>
      <c r="UG22" s="26"/>
      <c r="UH22" s="26"/>
      <c r="UI22" s="26"/>
      <c r="UJ22" s="26"/>
      <c r="UK22" s="26"/>
      <c r="UL22" s="26"/>
      <c r="UM22" s="26"/>
      <c r="UN22" s="26"/>
      <c r="UO22" s="26"/>
      <c r="UP22" s="26"/>
      <c r="UQ22" s="26"/>
      <c r="UR22" s="26"/>
      <c r="US22" s="26"/>
      <c r="UT22" s="26"/>
      <c r="UU22" s="26"/>
      <c r="UV22" s="26"/>
      <c r="UW22" s="26"/>
      <c r="UX22" s="26"/>
      <c r="UY22" s="26"/>
      <c r="UZ22" s="26"/>
      <c r="VA22" s="26"/>
      <c r="VB22" s="26"/>
      <c r="VC22" s="26"/>
      <c r="VD22" s="26"/>
      <c r="VE22" s="26"/>
      <c r="VF22" s="26"/>
      <c r="VG22" s="26"/>
      <c r="VH22" s="26"/>
      <c r="VI22" s="26"/>
      <c r="VJ22" s="26"/>
      <c r="VK22" s="26"/>
      <c r="VL22" s="26"/>
      <c r="VM22" s="26"/>
      <c r="VN22" s="26"/>
      <c r="VO22" s="26"/>
      <c r="VP22" s="26"/>
      <c r="VQ22" s="26"/>
      <c r="VR22" s="26"/>
      <c r="VS22" s="26"/>
      <c r="VT22" s="26"/>
      <c r="VU22" s="26"/>
      <c r="VV22" s="26"/>
      <c r="VW22" s="26"/>
      <c r="VX22" s="26"/>
      <c r="VY22" s="26"/>
      <c r="VZ22" s="26"/>
      <c r="WA22" s="26"/>
      <c r="WB22" s="26"/>
      <c r="WC22" s="26"/>
      <c r="WD22" s="26"/>
      <c r="WE22" s="26"/>
      <c r="WF22" s="26"/>
      <c r="WG22" s="26"/>
      <c r="WH22" s="26"/>
      <c r="WI22" s="26"/>
      <c r="WJ22" s="26"/>
      <c r="WK22" s="26"/>
      <c r="WL22" s="26"/>
      <c r="WM22" s="26"/>
      <c r="WN22" s="26"/>
      <c r="WO22" s="26"/>
      <c r="WP22" s="26"/>
      <c r="WQ22" s="26"/>
      <c r="WR22" s="26"/>
      <c r="WS22" s="26"/>
      <c r="WT22" s="26"/>
      <c r="WU22" s="26"/>
      <c r="WV22" s="26"/>
      <c r="WW22" s="26"/>
      <c r="WX22" s="26"/>
      <c r="WY22" s="26"/>
      <c r="WZ22" s="26"/>
      <c r="XA22" s="26"/>
      <c r="XB22" s="26"/>
      <c r="XC22" s="26"/>
      <c r="XD22" s="26"/>
      <c r="XE22" s="26"/>
      <c r="XF22" s="26"/>
      <c r="XG22" s="26"/>
      <c r="XH22" s="26"/>
      <c r="XI22" s="26"/>
      <c r="XJ22" s="26"/>
      <c r="XK22" s="26"/>
      <c r="XL22" s="26"/>
      <c r="XM22" s="26"/>
      <c r="XN22" s="26"/>
      <c r="XO22" s="26"/>
      <c r="XP22" s="26"/>
      <c r="XQ22" s="26"/>
      <c r="XR22" s="26"/>
      <c r="XS22" s="26"/>
      <c r="XT22" s="26"/>
      <c r="XU22" s="26"/>
      <c r="XV22" s="26"/>
      <c r="XW22" s="26"/>
      <c r="XX22" s="26"/>
      <c r="XY22" s="26"/>
      <c r="XZ22" s="26"/>
      <c r="YA22" s="26"/>
      <c r="YB22" s="26"/>
      <c r="YC22" s="26"/>
      <c r="YD22" s="26"/>
      <c r="YE22" s="26"/>
      <c r="YF22" s="26"/>
      <c r="YG22" s="26"/>
      <c r="YH22" s="26"/>
      <c r="YI22" s="26"/>
      <c r="YJ22" s="26"/>
      <c r="YK22" s="26"/>
      <c r="YL22" s="26"/>
      <c r="YM22" s="26"/>
      <c r="YN22" s="26"/>
      <c r="YO22" s="26"/>
      <c r="YP22" s="26"/>
      <c r="YQ22" s="26"/>
      <c r="YR22" s="26"/>
      <c r="YS22" s="26"/>
      <c r="YT22" s="26"/>
      <c r="YU22" s="26"/>
      <c r="YV22" s="26"/>
      <c r="YW22" s="26"/>
      <c r="YX22" s="26"/>
      <c r="YY22" s="26"/>
      <c r="YZ22" s="26"/>
      <c r="ZA22" s="26"/>
      <c r="ZB22" s="26"/>
      <c r="ZC22" s="26"/>
      <c r="ZD22" s="26"/>
      <c r="ZE22" s="26"/>
      <c r="ZF22" s="26"/>
      <c r="ZG22" s="26"/>
      <c r="ZH22" s="26"/>
      <c r="ZI22" s="26"/>
      <c r="ZJ22" s="26"/>
      <c r="ZK22" s="26"/>
      <c r="ZL22" s="26"/>
      <c r="ZM22" s="26"/>
      <c r="ZN22" s="26"/>
      <c r="ZO22" s="26"/>
      <c r="ZP22" s="26"/>
      <c r="ZQ22" s="26"/>
      <c r="ZR22" s="26"/>
      <c r="ZS22" s="26"/>
      <c r="ZT22" s="26"/>
      <c r="ZU22" s="26"/>
      <c r="ZV22" s="26"/>
      <c r="ZW22" s="26"/>
      <c r="ZX22" s="26"/>
      <c r="ZY22" s="26"/>
      <c r="ZZ22" s="26"/>
      <c r="AAA22" s="26"/>
      <c r="AAB22" s="26"/>
      <c r="AAC22" s="26"/>
      <c r="AAD22" s="26"/>
      <c r="AAE22" s="26"/>
      <c r="AAF22" s="26"/>
      <c r="AAG22" s="26"/>
      <c r="AAH22" s="26"/>
      <c r="AAI22" s="26"/>
      <c r="AAJ22" s="26"/>
      <c r="AAK22" s="26"/>
      <c r="AAL22" s="26"/>
      <c r="AAM22" s="26"/>
      <c r="AAN22" s="26"/>
      <c r="AAO22" s="26"/>
      <c r="AAP22" s="26"/>
      <c r="AAQ22" s="26"/>
      <c r="AAR22" s="26"/>
      <c r="AAS22" s="26"/>
      <c r="AAT22" s="26"/>
      <c r="AAU22" s="26"/>
      <c r="AAV22" s="26"/>
      <c r="AAW22" s="26"/>
      <c r="AAX22" s="26"/>
      <c r="AAY22" s="26"/>
      <c r="AAZ22" s="26"/>
      <c r="ABA22" s="26"/>
      <c r="ABB22" s="26"/>
      <c r="ABC22" s="26"/>
      <c r="ABD22" s="26"/>
      <c r="ABE22" s="26"/>
      <c r="ABF22" s="26"/>
      <c r="ABG22" s="26"/>
      <c r="ABH22" s="26"/>
      <c r="ABI22" s="26"/>
      <c r="ABJ22" s="26"/>
      <c r="ABK22" s="26"/>
      <c r="ABL22" s="26"/>
      <c r="ABM22" s="26"/>
      <c r="ABN22" s="26"/>
      <c r="ABO22" s="26"/>
      <c r="ABP22" s="26"/>
      <c r="ABQ22" s="26"/>
      <c r="ABR22" s="26"/>
      <c r="ABS22" s="26"/>
      <c r="ABT22" s="26"/>
      <c r="ABU22" s="26"/>
      <c r="ABV22" s="26"/>
      <c r="ABW22" s="26"/>
      <c r="ABX22" s="26"/>
      <c r="ABY22" s="26"/>
      <c r="ABZ22" s="26"/>
      <c r="ACA22" s="26"/>
      <c r="ACB22" s="26"/>
      <c r="ACC22" s="26"/>
      <c r="ACD22" s="26"/>
      <c r="ACE22" s="26"/>
      <c r="ACF22" s="26"/>
      <c r="ACG22" s="26"/>
      <c r="ACH22" s="26"/>
      <c r="ACI22" s="26"/>
      <c r="ACJ22" s="26"/>
      <c r="ACK22" s="26"/>
      <c r="ACL22" s="26"/>
      <c r="ACM22" s="26"/>
      <c r="ACN22" s="26"/>
      <c r="ACO22" s="26"/>
      <c r="ACP22" s="26"/>
      <c r="ACQ22" s="26"/>
      <c r="ACR22" s="26"/>
      <c r="ACS22" s="26"/>
      <c r="ACT22" s="26"/>
      <c r="ACU22" s="26"/>
      <c r="ACV22" s="26"/>
      <c r="ACW22" s="26"/>
      <c r="ACX22" s="26"/>
      <c r="ACY22" s="26"/>
      <c r="ACZ22" s="26"/>
      <c r="ADA22" s="26"/>
      <c r="ADB22" s="26"/>
      <c r="ADC22" s="26"/>
      <c r="ADD22" s="26"/>
      <c r="ADE22" s="26"/>
      <c r="ADF22" s="26"/>
      <c r="ADG22" s="26"/>
      <c r="ADH22" s="26"/>
      <c r="ADI22" s="26"/>
      <c r="ADJ22" s="26"/>
      <c r="ADK22" s="26"/>
      <c r="ADL22" s="26"/>
      <c r="ADM22" s="26"/>
      <c r="ADN22" s="26"/>
      <c r="ADO22" s="26"/>
      <c r="ADP22" s="26"/>
      <c r="ADQ22" s="26"/>
      <c r="ADR22" s="26"/>
      <c r="ADS22" s="26"/>
      <c r="ADT22" s="26"/>
      <c r="ADU22" s="26"/>
      <c r="ADV22" s="26"/>
      <c r="ADW22" s="26"/>
      <c r="ADX22" s="26"/>
      <c r="ADY22" s="26"/>
      <c r="ADZ22" s="26"/>
      <c r="AEA22" s="26"/>
      <c r="AEB22" s="26"/>
      <c r="AEC22" s="26"/>
      <c r="AED22" s="26"/>
      <c r="AEE22" s="26"/>
      <c r="AEF22" s="26"/>
      <c r="AEG22" s="26"/>
      <c r="AEH22" s="26"/>
      <c r="AEI22" s="26"/>
      <c r="AEJ22" s="26"/>
      <c r="AEK22" s="26"/>
      <c r="AEL22" s="26"/>
      <c r="AEM22" s="26"/>
      <c r="AEN22" s="26"/>
      <c r="AEO22" s="26"/>
      <c r="AEP22" s="26"/>
      <c r="AEQ22" s="26"/>
      <c r="AER22" s="26"/>
      <c r="AES22" s="26"/>
      <c r="AET22" s="26"/>
      <c r="AEU22" s="26"/>
      <c r="AEV22" s="26"/>
      <c r="AEW22" s="26"/>
      <c r="AEX22" s="26"/>
      <c r="AEY22" s="26"/>
      <c r="AEZ22" s="26"/>
      <c r="AFA22" s="26"/>
      <c r="AFB22" s="26"/>
      <c r="AFC22" s="26"/>
      <c r="AFD22" s="26"/>
      <c r="AFE22" s="26"/>
      <c r="AFF22" s="26"/>
      <c r="AFG22" s="26"/>
      <c r="AFH22" s="26"/>
      <c r="AFI22" s="26"/>
      <c r="AFJ22" s="26"/>
      <c r="AFK22" s="26"/>
      <c r="AFL22" s="26"/>
      <c r="AFM22" s="26"/>
      <c r="AFN22" s="26"/>
      <c r="AFO22" s="26"/>
      <c r="AFP22" s="26"/>
      <c r="AFQ22" s="26"/>
      <c r="AFR22" s="26"/>
      <c r="AFS22" s="26"/>
      <c r="AFT22" s="26"/>
      <c r="AFU22" s="26"/>
      <c r="AFV22" s="26"/>
      <c r="AFW22" s="26"/>
      <c r="AFX22" s="26"/>
      <c r="AFY22" s="26"/>
      <c r="AFZ22" s="26"/>
      <c r="AGA22" s="26"/>
      <c r="AGB22" s="26"/>
      <c r="AGC22" s="26"/>
      <c r="AGD22" s="26"/>
      <c r="AGE22" s="26"/>
      <c r="AGF22" s="26"/>
      <c r="AGG22" s="26"/>
      <c r="AGH22" s="26"/>
      <c r="AGI22" s="26"/>
      <c r="AGJ22" s="26"/>
      <c r="AGK22" s="26"/>
      <c r="AGL22" s="26"/>
      <c r="AGM22" s="26"/>
      <c r="AGN22" s="26"/>
      <c r="AGO22" s="26"/>
      <c r="AGP22" s="26"/>
      <c r="AGQ22" s="26"/>
      <c r="AGR22" s="26"/>
      <c r="AGS22" s="26"/>
      <c r="AGT22" s="26"/>
      <c r="AGU22" s="26"/>
      <c r="AGV22" s="26"/>
      <c r="AGW22" s="26"/>
      <c r="AGX22" s="26"/>
      <c r="AGY22" s="26"/>
      <c r="AGZ22" s="26"/>
      <c r="AHA22" s="26"/>
      <c r="AHB22" s="26"/>
      <c r="AHC22" s="26"/>
      <c r="AHD22" s="26"/>
      <c r="AHE22" s="26"/>
      <c r="AHF22" s="26"/>
      <c r="AHG22" s="26"/>
      <c r="AHH22" s="26"/>
      <c r="AHI22" s="26"/>
      <c r="AHJ22" s="26"/>
      <c r="AHK22" s="26"/>
      <c r="AHL22" s="26"/>
      <c r="AHM22" s="26"/>
      <c r="AHN22" s="26"/>
      <c r="AHO22" s="26"/>
      <c r="AHP22" s="26"/>
      <c r="AHQ22" s="26"/>
      <c r="AHR22" s="26"/>
      <c r="AHS22" s="26"/>
      <c r="AHT22" s="26"/>
      <c r="AHU22" s="26"/>
      <c r="AHV22" s="26"/>
      <c r="AHW22" s="26"/>
      <c r="AHX22" s="26"/>
      <c r="AHY22" s="26"/>
      <c r="AHZ22" s="26"/>
      <c r="AIA22" s="26"/>
      <c r="AIB22" s="26"/>
      <c r="AIC22" s="26"/>
      <c r="AID22" s="26"/>
      <c r="AIE22" s="26"/>
      <c r="AIF22" s="26"/>
      <c r="AIG22" s="26"/>
      <c r="AIH22" s="26"/>
      <c r="AII22" s="26"/>
      <c r="AIJ22" s="26"/>
      <c r="AIK22" s="26"/>
      <c r="AIL22" s="26"/>
      <c r="AIM22" s="26"/>
      <c r="AIN22" s="26"/>
      <c r="AIO22" s="26"/>
      <c r="AIP22" s="26"/>
      <c r="AIQ22" s="26"/>
      <c r="AIR22" s="26"/>
      <c r="AIS22" s="26"/>
      <c r="AIT22" s="26"/>
      <c r="AIU22" s="26"/>
      <c r="AIV22" s="26"/>
      <c r="AIW22" s="26"/>
      <c r="AIX22" s="26"/>
      <c r="AIY22" s="26"/>
      <c r="AIZ22" s="26"/>
      <c r="AJA22" s="26"/>
      <c r="AJB22" s="26"/>
      <c r="AJC22" s="26"/>
      <c r="AJD22" s="26"/>
      <c r="AJE22" s="26"/>
      <c r="AJF22" s="26"/>
      <c r="AJG22" s="26"/>
      <c r="AJH22" s="26"/>
      <c r="AJI22" s="26"/>
      <c r="AJJ22" s="26"/>
      <c r="AJK22" s="26"/>
      <c r="AJL22" s="26"/>
      <c r="AJM22" s="26"/>
      <c r="AJN22" s="26"/>
      <c r="AJO22" s="26"/>
      <c r="AJP22" s="26"/>
      <c r="AJQ22" s="26"/>
      <c r="AJR22" s="26"/>
      <c r="AJS22" s="26"/>
      <c r="AJT22" s="26"/>
      <c r="AJU22" s="26"/>
      <c r="AJV22" s="26"/>
      <c r="AJW22" s="26"/>
      <c r="AJX22" s="26"/>
      <c r="AJY22" s="26"/>
      <c r="AJZ22" s="26"/>
      <c r="AKA22" s="26"/>
      <c r="AKB22" s="26"/>
      <c r="AKC22" s="26"/>
      <c r="AKD22" s="26"/>
      <c r="AKE22" s="26"/>
      <c r="AKF22" s="26"/>
      <c r="AKG22" s="26"/>
      <c r="AKH22" s="26"/>
      <c r="AKI22" s="26"/>
      <c r="AKJ22" s="26"/>
      <c r="AKK22" s="26"/>
      <c r="AKL22" s="26"/>
      <c r="AKM22" s="26"/>
      <c r="AKN22" s="26"/>
      <c r="AKO22" s="26"/>
      <c r="AKP22" s="26"/>
      <c r="AKQ22" s="26"/>
      <c r="AKR22" s="26"/>
      <c r="AKS22" s="26"/>
      <c r="AKT22" s="26"/>
      <c r="AKU22" s="26"/>
      <c r="AKV22" s="26"/>
      <c r="AKW22" s="26"/>
      <c r="AKX22" s="26"/>
      <c r="AKY22" s="26"/>
      <c r="AKZ22" s="26"/>
      <c r="ALA22" s="26"/>
      <c r="ALB22" s="26"/>
      <c r="ALC22" s="26"/>
      <c r="ALD22" s="26"/>
      <c r="ALE22" s="26"/>
      <c r="ALF22" s="26"/>
      <c r="ALG22" s="26"/>
      <c r="ALH22" s="26"/>
      <c r="ALI22" s="26"/>
      <c r="ALJ22" s="26"/>
      <c r="ALK22" s="26"/>
      <c r="ALL22" s="26"/>
      <c r="ALM22" s="26"/>
      <c r="ALN22" s="26"/>
      <c r="ALO22" s="26"/>
      <c r="ALP22" s="26"/>
      <c r="ALQ22" s="26"/>
      <c r="ALR22" s="26"/>
      <c r="ALS22" s="26"/>
      <c r="ALT22" s="26"/>
      <c r="ALU22" s="26"/>
      <c r="ALV22" s="26"/>
      <c r="ALW22" s="26"/>
      <c r="ALX22" s="26"/>
      <c r="ALY22" s="26"/>
      <c r="ALZ22" s="26"/>
      <c r="AMA22" s="26"/>
      <c r="AMB22" s="26"/>
      <c r="AMC22" s="26"/>
      <c r="AMD22" s="26"/>
      <c r="AME22" s="26"/>
      <c r="AMF22" s="26"/>
      <c r="AMG22" s="26"/>
      <c r="AMH22" s="26"/>
      <c r="AMI22" s="26"/>
      <c r="AMJ22" s="26"/>
      <c r="AMK22" s="26"/>
      <c r="AML22" s="26"/>
      <c r="AMM22" s="26"/>
      <c r="AMN22" s="26"/>
      <c r="AMO22" s="26"/>
      <c r="AMP22" s="26"/>
      <c r="AMQ22" s="26"/>
      <c r="AMR22" s="26"/>
      <c r="AMS22" s="26"/>
      <c r="AMT22" s="26"/>
      <c r="AMU22" s="26"/>
      <c r="AMV22" s="26"/>
      <c r="AMW22" s="26"/>
      <c r="AMX22" s="26"/>
      <c r="AMY22" s="26"/>
      <c r="AMZ22" s="26"/>
      <c r="ANA22" s="26"/>
      <c r="ANB22" s="26"/>
      <c r="ANC22" s="26"/>
      <c r="AND22" s="26"/>
      <c r="ANE22" s="26"/>
      <c r="ANF22" s="26"/>
      <c r="ANG22" s="26"/>
      <c r="ANH22" s="26"/>
      <c r="ANI22" s="26"/>
      <c r="ANJ22" s="26"/>
      <c r="ANK22" s="26"/>
      <c r="ANL22" s="26"/>
      <c r="ANM22" s="26"/>
      <c r="ANN22" s="26"/>
      <c r="ANO22" s="26"/>
      <c r="ANP22" s="26"/>
      <c r="ANQ22" s="26"/>
      <c r="ANR22" s="26"/>
      <c r="ANS22" s="26"/>
      <c r="ANT22" s="26"/>
      <c r="ANU22" s="26"/>
      <c r="ANV22" s="26"/>
      <c r="ANW22" s="26"/>
      <c r="ANX22" s="26"/>
      <c r="ANY22" s="26"/>
      <c r="ANZ22" s="26"/>
      <c r="AOA22" s="26"/>
      <c r="AOB22" s="26"/>
      <c r="AOC22" s="26"/>
      <c r="AOD22" s="26"/>
      <c r="AOE22" s="26"/>
      <c r="AOF22" s="26"/>
      <c r="AOG22" s="26"/>
      <c r="AOH22" s="26"/>
      <c r="AOI22" s="26"/>
      <c r="AOJ22" s="26"/>
      <c r="AOK22" s="26"/>
      <c r="AOL22" s="26"/>
      <c r="AOM22" s="26"/>
      <c r="AON22" s="26"/>
      <c r="AOO22" s="26"/>
      <c r="AOP22" s="26"/>
      <c r="AOQ22" s="26"/>
      <c r="AOR22" s="26"/>
      <c r="AOS22" s="26"/>
      <c r="AOT22" s="26"/>
      <c r="AOU22" s="26"/>
      <c r="AOV22" s="26"/>
      <c r="AOW22" s="26"/>
      <c r="AOX22" s="26"/>
      <c r="AOY22" s="26"/>
      <c r="AOZ22" s="26"/>
      <c r="APA22" s="26"/>
      <c r="APB22" s="26"/>
      <c r="APC22" s="26"/>
      <c r="APD22" s="26"/>
      <c r="APE22" s="26"/>
      <c r="APF22" s="26"/>
      <c r="APG22" s="26"/>
      <c r="APH22" s="26"/>
      <c r="API22" s="26"/>
      <c r="APJ22" s="26"/>
      <c r="APK22" s="26"/>
      <c r="APL22" s="26"/>
      <c r="APM22" s="26"/>
      <c r="APN22" s="26"/>
      <c r="APO22" s="26"/>
      <c r="APP22" s="26"/>
      <c r="APQ22" s="26"/>
      <c r="APR22" s="26"/>
      <c r="APS22" s="26"/>
      <c r="APT22" s="26"/>
      <c r="APU22" s="26"/>
      <c r="APV22" s="26"/>
      <c r="APW22" s="26"/>
      <c r="APX22" s="26"/>
      <c r="APY22" s="26"/>
      <c r="APZ22" s="26"/>
      <c r="AQA22" s="26"/>
      <c r="AQB22" s="26"/>
      <c r="AQC22" s="26"/>
      <c r="AQD22" s="26"/>
      <c r="AQE22" s="26"/>
      <c r="AQF22" s="26"/>
      <c r="AQG22" s="26"/>
      <c r="AQH22" s="26"/>
      <c r="AQI22" s="26"/>
      <c r="AQJ22" s="26"/>
      <c r="AQK22" s="26"/>
      <c r="AQL22" s="26"/>
      <c r="AQM22" s="26"/>
      <c r="AQN22" s="26"/>
      <c r="AQO22" s="26"/>
      <c r="AQP22" s="26"/>
      <c r="AQQ22" s="26"/>
      <c r="AQR22" s="26"/>
      <c r="AQS22" s="26"/>
      <c r="AQT22" s="26"/>
      <c r="AQU22" s="26"/>
      <c r="AQV22" s="26"/>
      <c r="AQW22" s="26"/>
      <c r="AQX22" s="26"/>
      <c r="AQY22" s="26"/>
      <c r="AQZ22" s="26"/>
      <c r="ARA22" s="26"/>
      <c r="ARB22" s="26"/>
      <c r="ARC22" s="26"/>
      <c r="ARD22" s="26"/>
      <c r="ARE22" s="26"/>
      <c r="ARF22" s="26"/>
      <c r="ARG22" s="26"/>
      <c r="ARH22" s="26"/>
      <c r="ARI22" s="26"/>
      <c r="ARJ22" s="26"/>
      <c r="ARK22" s="26"/>
      <c r="ARL22" s="26"/>
      <c r="ARM22" s="26"/>
      <c r="ARN22" s="26"/>
      <c r="ARO22" s="26"/>
      <c r="ARP22" s="26"/>
      <c r="ARQ22" s="26"/>
      <c r="ARR22" s="26"/>
      <c r="ARS22" s="26"/>
      <c r="ART22" s="26"/>
      <c r="ARU22" s="26"/>
      <c r="ARV22" s="26"/>
      <c r="ARW22" s="26"/>
      <c r="ARX22" s="26"/>
      <c r="ARY22" s="26"/>
      <c r="ARZ22" s="26"/>
      <c r="ASA22" s="26"/>
      <c r="ASB22" s="26"/>
      <c r="ASC22" s="26"/>
      <c r="ASD22" s="26"/>
      <c r="ASE22" s="26"/>
      <c r="ASF22" s="26"/>
      <c r="ASG22" s="26"/>
      <c r="ASH22" s="26"/>
      <c r="ASI22" s="26"/>
      <c r="ASJ22" s="26"/>
      <c r="ASK22" s="26"/>
      <c r="ASL22" s="26"/>
      <c r="ASM22" s="26"/>
      <c r="ASN22" s="26"/>
      <c r="ASO22" s="26"/>
      <c r="ASP22" s="26"/>
      <c r="ASQ22" s="26"/>
      <c r="ASR22" s="26"/>
      <c r="ASS22" s="26"/>
      <c r="AST22" s="26"/>
      <c r="ASU22" s="26"/>
      <c r="ASV22" s="26"/>
      <c r="ASW22" s="26"/>
      <c r="ASX22" s="26"/>
      <c r="ASY22" s="26"/>
      <c r="ASZ22" s="26"/>
      <c r="ATA22" s="26"/>
      <c r="ATB22" s="26"/>
      <c r="ATC22" s="26"/>
      <c r="ATD22" s="26"/>
      <c r="ATE22" s="26"/>
      <c r="ATF22" s="26"/>
      <c r="ATG22" s="26"/>
      <c r="ATH22" s="26"/>
      <c r="ATI22" s="26"/>
      <c r="ATJ22" s="26"/>
      <c r="ATK22" s="26"/>
      <c r="ATL22" s="26"/>
      <c r="ATM22" s="26"/>
      <c r="ATN22" s="26"/>
      <c r="ATO22" s="26"/>
      <c r="ATP22" s="26"/>
      <c r="ATQ22" s="26"/>
      <c r="ATR22" s="26"/>
      <c r="ATS22" s="26"/>
      <c r="ATT22" s="26"/>
      <c r="ATU22" s="26"/>
      <c r="ATV22" s="26"/>
      <c r="ATW22" s="26"/>
      <c r="ATX22" s="26"/>
      <c r="ATY22" s="26"/>
      <c r="ATZ22" s="26"/>
      <c r="AUA22" s="26"/>
      <c r="AUB22" s="26"/>
      <c r="AUC22" s="26"/>
      <c r="AUD22" s="26"/>
      <c r="AUE22" s="26"/>
      <c r="AUF22" s="26"/>
      <c r="AUG22" s="26"/>
      <c r="AUH22" s="26"/>
      <c r="AUI22" s="26"/>
      <c r="AUJ22" s="26"/>
      <c r="AUK22" s="26"/>
      <c r="AUL22" s="26"/>
      <c r="AUM22" s="26"/>
      <c r="AUN22" s="26"/>
      <c r="AUO22" s="26"/>
      <c r="AUP22" s="26"/>
      <c r="AUQ22" s="26"/>
      <c r="AUR22" s="26"/>
      <c r="AUS22" s="26"/>
      <c r="AUT22" s="26"/>
      <c r="AUU22" s="26"/>
      <c r="AUV22" s="26"/>
      <c r="AUW22" s="26"/>
      <c r="AUX22" s="26"/>
      <c r="AUY22" s="26"/>
      <c r="AUZ22" s="26"/>
      <c r="AVA22" s="26"/>
      <c r="AVB22" s="26"/>
      <c r="AVC22" s="26"/>
      <c r="AVD22" s="26"/>
      <c r="AVE22" s="26"/>
      <c r="AVF22" s="26"/>
      <c r="AVG22" s="26"/>
      <c r="AVH22" s="26"/>
      <c r="AVI22" s="26"/>
      <c r="AVJ22" s="26"/>
      <c r="AVK22" s="26"/>
      <c r="AVL22" s="26"/>
      <c r="AVM22" s="26"/>
      <c r="AVN22" s="26"/>
      <c r="AVO22" s="26"/>
      <c r="AVP22" s="26"/>
      <c r="AVQ22" s="26"/>
      <c r="AVR22" s="26"/>
      <c r="AVS22" s="26"/>
      <c r="AVT22" s="26"/>
      <c r="AVU22" s="26"/>
      <c r="AVV22" s="26"/>
      <c r="AVW22" s="26"/>
      <c r="AVX22" s="26"/>
      <c r="AVY22" s="26"/>
      <c r="AVZ22" s="26"/>
      <c r="AWA22" s="26"/>
      <c r="AWB22" s="26"/>
      <c r="AWC22" s="26"/>
      <c r="AWD22" s="26"/>
      <c r="AWE22" s="26"/>
      <c r="AWF22" s="26"/>
      <c r="AWG22" s="26"/>
      <c r="AWH22" s="26"/>
      <c r="AWI22" s="26"/>
      <c r="AWJ22" s="26"/>
      <c r="AWK22" s="26"/>
      <c r="AWL22" s="26"/>
      <c r="AWM22" s="26"/>
      <c r="AWN22" s="26"/>
      <c r="AWO22" s="26"/>
      <c r="AWP22" s="26"/>
      <c r="AWQ22" s="26"/>
      <c r="AWR22" s="26"/>
      <c r="AWS22" s="26"/>
      <c r="AWT22" s="26"/>
      <c r="AWU22" s="26"/>
      <c r="AWV22" s="26"/>
      <c r="AWW22" s="26"/>
      <c r="AWX22" s="26"/>
      <c r="AWY22" s="26"/>
      <c r="AWZ22" s="26"/>
      <c r="AXA22" s="26"/>
      <c r="AXB22" s="26"/>
      <c r="AXC22" s="26"/>
      <c r="AXD22" s="26"/>
      <c r="AXE22" s="26"/>
      <c r="AXF22" s="26"/>
      <c r="AXG22" s="26"/>
      <c r="AXH22" s="26"/>
      <c r="AXI22" s="26"/>
      <c r="AXJ22" s="26"/>
      <c r="AXK22" s="26"/>
      <c r="AXL22" s="26"/>
      <c r="AXM22" s="26"/>
      <c r="AXN22" s="26"/>
      <c r="AXO22" s="26"/>
      <c r="AXP22" s="26"/>
      <c r="AXQ22" s="26"/>
      <c r="AXR22" s="26"/>
      <c r="AXS22" s="26"/>
      <c r="AXT22" s="26"/>
      <c r="AXU22" s="26"/>
      <c r="AXV22" s="26"/>
      <c r="AXW22" s="26"/>
      <c r="AXX22" s="26"/>
      <c r="AXY22" s="26"/>
      <c r="AXZ22" s="26"/>
      <c r="AYA22" s="26"/>
      <c r="AYB22" s="26"/>
      <c r="AYC22" s="26"/>
      <c r="AYD22" s="26"/>
      <c r="AYE22" s="26"/>
      <c r="AYF22" s="26"/>
      <c r="AYG22" s="26"/>
      <c r="AYH22" s="26"/>
      <c r="AYI22" s="26"/>
      <c r="AYJ22" s="26"/>
      <c r="AYK22" s="26"/>
      <c r="AYL22" s="26"/>
      <c r="AYM22" s="26"/>
      <c r="AYN22" s="26"/>
      <c r="AYO22" s="26"/>
      <c r="AYP22" s="26"/>
      <c r="AYQ22" s="26"/>
      <c r="AYR22" s="26"/>
      <c r="AYS22" s="26"/>
      <c r="AYT22" s="26"/>
      <c r="AYU22" s="26"/>
      <c r="AYV22" s="26"/>
      <c r="AYW22" s="26"/>
      <c r="AYX22" s="26"/>
      <c r="AYY22" s="26"/>
      <c r="AYZ22" s="26"/>
      <c r="AZA22" s="26"/>
      <c r="AZB22" s="26"/>
      <c r="AZC22" s="26"/>
      <c r="AZD22" s="26"/>
      <c r="AZE22" s="26"/>
      <c r="AZF22" s="26"/>
      <c r="AZG22" s="26"/>
      <c r="AZH22" s="26"/>
      <c r="AZI22" s="26"/>
      <c r="AZJ22" s="26"/>
      <c r="AZK22" s="26"/>
      <c r="AZL22" s="26"/>
      <c r="AZM22" s="26"/>
      <c r="AZN22" s="26"/>
      <c r="AZO22" s="26"/>
      <c r="AZP22" s="26"/>
      <c r="AZQ22" s="26"/>
      <c r="AZR22" s="26"/>
      <c r="AZS22" s="26"/>
      <c r="AZT22" s="26"/>
      <c r="AZU22" s="26"/>
      <c r="AZV22" s="26"/>
      <c r="AZW22" s="26"/>
      <c r="AZX22" s="26"/>
      <c r="AZY22" s="26"/>
      <c r="AZZ22" s="26"/>
      <c r="BAA22" s="26"/>
      <c r="BAB22" s="26"/>
      <c r="BAC22" s="26"/>
      <c r="BAD22" s="26"/>
      <c r="BAE22" s="26"/>
      <c r="BAF22" s="26"/>
      <c r="BAG22" s="26"/>
      <c r="BAH22" s="26"/>
      <c r="BAI22" s="26"/>
      <c r="BAJ22" s="26"/>
      <c r="BAK22" s="26"/>
      <c r="BAL22" s="26"/>
      <c r="BAM22" s="26"/>
      <c r="BAN22" s="26"/>
      <c r="BAO22" s="26"/>
      <c r="BAP22" s="26"/>
      <c r="BAQ22" s="26"/>
      <c r="BAR22" s="26"/>
      <c r="BAS22" s="26"/>
      <c r="BAT22" s="26"/>
      <c r="BAU22" s="26"/>
      <c r="BAV22" s="26"/>
      <c r="BAW22" s="26"/>
      <c r="BAX22" s="26"/>
      <c r="BAY22" s="26"/>
      <c r="BAZ22" s="26"/>
      <c r="BBA22" s="26"/>
      <c r="BBB22" s="26"/>
      <c r="BBC22" s="26"/>
      <c r="BBD22" s="26"/>
      <c r="BBE22" s="26"/>
      <c r="BBF22" s="26"/>
      <c r="BBG22" s="26"/>
      <c r="BBH22" s="26"/>
      <c r="BBI22" s="26"/>
      <c r="BBJ22" s="26"/>
      <c r="BBK22" s="26"/>
      <c r="BBL22" s="26"/>
      <c r="BBM22" s="26"/>
      <c r="BBN22" s="26"/>
      <c r="BBO22" s="26"/>
      <c r="BBP22" s="26"/>
      <c r="BBQ22" s="26"/>
      <c r="BBR22" s="26"/>
      <c r="BBS22" s="26"/>
      <c r="BBT22" s="26"/>
      <c r="BBU22" s="26"/>
      <c r="BBV22" s="26"/>
      <c r="BBW22" s="26"/>
      <c r="BBX22" s="26"/>
      <c r="BBY22" s="26"/>
      <c r="BBZ22" s="26"/>
      <c r="BCA22" s="26"/>
      <c r="BCB22" s="26"/>
      <c r="BCC22" s="26"/>
      <c r="BCD22" s="26"/>
      <c r="BCE22" s="26"/>
      <c r="BCF22" s="26"/>
      <c r="BCG22" s="26"/>
      <c r="BCH22" s="26"/>
      <c r="BCI22" s="26"/>
      <c r="BCJ22" s="26"/>
      <c r="BCK22" s="26"/>
      <c r="BCL22" s="26"/>
      <c r="BCM22" s="26"/>
      <c r="BCN22" s="26"/>
      <c r="BCO22" s="26"/>
      <c r="BCP22" s="26"/>
      <c r="BCQ22" s="26"/>
      <c r="BCR22" s="26"/>
      <c r="BCS22" s="26"/>
      <c r="BCT22" s="26"/>
      <c r="BCU22" s="26"/>
      <c r="BCV22" s="26"/>
      <c r="BCW22" s="26"/>
      <c r="BCX22" s="26"/>
      <c r="BCY22" s="26"/>
      <c r="BCZ22" s="26"/>
      <c r="BDA22" s="26"/>
      <c r="BDB22" s="26"/>
      <c r="BDC22" s="26"/>
      <c r="BDD22" s="26"/>
      <c r="BDE22" s="26"/>
      <c r="BDF22" s="26"/>
      <c r="BDG22" s="26"/>
      <c r="BDH22" s="26"/>
      <c r="BDI22" s="26"/>
      <c r="BDJ22" s="26"/>
      <c r="BDK22" s="26"/>
      <c r="BDL22" s="26"/>
      <c r="BDM22" s="26"/>
      <c r="BDN22" s="26"/>
      <c r="BDO22" s="26"/>
      <c r="BDP22" s="26"/>
      <c r="BDQ22" s="26"/>
      <c r="BDR22" s="26"/>
      <c r="BDS22" s="26"/>
      <c r="BDT22" s="26"/>
      <c r="BDU22" s="26"/>
      <c r="BDV22" s="26"/>
      <c r="BDW22" s="26"/>
      <c r="BDX22" s="26"/>
      <c r="BDY22" s="26"/>
      <c r="BDZ22" s="26"/>
      <c r="BEA22" s="26"/>
      <c r="BEB22" s="26"/>
      <c r="BEC22" s="26"/>
      <c r="BED22" s="26"/>
      <c r="BEE22" s="26"/>
      <c r="BEF22" s="26"/>
      <c r="BEG22" s="26"/>
      <c r="BEH22" s="26"/>
      <c r="BEI22" s="26"/>
      <c r="BEJ22" s="26"/>
      <c r="BEK22" s="26"/>
      <c r="BEL22" s="26"/>
      <c r="BEM22" s="26"/>
      <c r="BEN22" s="26"/>
      <c r="BEO22" s="26"/>
      <c r="BEP22" s="26"/>
      <c r="BEQ22" s="26"/>
      <c r="BER22" s="26"/>
      <c r="BES22" s="26"/>
      <c r="BET22" s="26"/>
      <c r="BEU22" s="26"/>
      <c r="BEV22" s="26"/>
      <c r="BEW22" s="26"/>
      <c r="BEX22" s="26"/>
      <c r="BEY22" s="26"/>
      <c r="BEZ22" s="26"/>
      <c r="BFA22" s="26"/>
      <c r="BFB22" s="26"/>
      <c r="BFC22" s="26"/>
      <c r="BFD22" s="26"/>
      <c r="BFE22" s="26"/>
      <c r="BFF22" s="26"/>
      <c r="BFG22" s="26"/>
      <c r="BFH22" s="26"/>
      <c r="BFI22" s="26"/>
      <c r="BFJ22" s="26"/>
      <c r="BFK22" s="26"/>
      <c r="BFL22" s="26"/>
      <c r="BFM22" s="26"/>
      <c r="BFN22" s="26"/>
      <c r="BFO22" s="26"/>
      <c r="BFP22" s="26"/>
      <c r="BFQ22" s="26"/>
      <c r="BFR22" s="26"/>
      <c r="BFS22" s="26"/>
      <c r="BFT22" s="26"/>
      <c r="BFU22" s="26"/>
      <c r="BFV22" s="26"/>
      <c r="BFW22" s="26"/>
      <c r="BFX22" s="26"/>
      <c r="BFY22" s="26"/>
      <c r="BFZ22" s="26"/>
      <c r="BGA22" s="26"/>
      <c r="BGB22" s="26"/>
      <c r="BGC22" s="26"/>
      <c r="BGD22" s="26"/>
      <c r="BGE22" s="26"/>
      <c r="BGF22" s="26"/>
      <c r="BGG22" s="26"/>
      <c r="BGH22" s="26"/>
      <c r="BGI22" s="26"/>
      <c r="BGJ22" s="26"/>
      <c r="BGK22" s="26"/>
      <c r="BGL22" s="26"/>
      <c r="BGM22" s="26"/>
      <c r="BGN22" s="26"/>
      <c r="BGO22" s="26"/>
      <c r="BGP22" s="26"/>
      <c r="BGQ22" s="26"/>
      <c r="BGR22" s="26"/>
      <c r="BGS22" s="26"/>
      <c r="BGT22" s="26"/>
      <c r="BGU22" s="26"/>
      <c r="BGV22" s="26"/>
      <c r="BGW22" s="26"/>
      <c r="BGX22" s="26"/>
      <c r="BGY22" s="26"/>
      <c r="BGZ22" s="26"/>
      <c r="BHA22" s="26"/>
      <c r="BHB22" s="26"/>
      <c r="BHC22" s="26"/>
      <c r="BHD22" s="26"/>
      <c r="BHE22" s="26"/>
      <c r="BHF22" s="26"/>
      <c r="BHG22" s="26"/>
      <c r="BHH22" s="26"/>
      <c r="BHI22" s="26"/>
      <c r="BHJ22" s="26"/>
      <c r="BHK22" s="26"/>
      <c r="BHL22" s="26"/>
      <c r="BHM22" s="26"/>
      <c r="BHN22" s="26"/>
      <c r="BHO22" s="26"/>
      <c r="BHP22" s="26"/>
      <c r="BHQ22" s="26"/>
      <c r="BHR22" s="26"/>
      <c r="BHS22" s="26"/>
      <c r="BHT22" s="26"/>
      <c r="BHU22" s="26"/>
      <c r="BHV22" s="26"/>
      <c r="BHW22" s="26"/>
      <c r="BHX22" s="26"/>
      <c r="BHY22" s="26"/>
      <c r="BHZ22" s="26"/>
      <c r="BIA22" s="26"/>
      <c r="BIB22" s="26"/>
      <c r="BIC22" s="26"/>
      <c r="BID22" s="26"/>
      <c r="BIE22" s="26"/>
      <c r="BIF22" s="26"/>
      <c r="BIG22" s="26"/>
      <c r="BIH22" s="26"/>
      <c r="BII22" s="26"/>
      <c r="BIJ22" s="26"/>
      <c r="BIK22" s="26"/>
      <c r="BIL22" s="26"/>
      <c r="BIM22" s="26"/>
      <c r="BIN22" s="26"/>
      <c r="BIO22" s="26"/>
      <c r="BIP22" s="26"/>
      <c r="BIQ22" s="26"/>
      <c r="BIR22" s="26"/>
      <c r="BIS22" s="26"/>
      <c r="BIT22" s="26"/>
      <c r="BIU22" s="26"/>
      <c r="BIV22" s="26"/>
      <c r="BIW22" s="26"/>
      <c r="BIX22" s="26"/>
      <c r="BIY22" s="26"/>
      <c r="BIZ22" s="26"/>
      <c r="BJA22" s="26"/>
      <c r="BJB22" s="26"/>
      <c r="BJC22" s="26"/>
      <c r="BJD22" s="26"/>
      <c r="BJE22" s="26"/>
      <c r="BJF22" s="26"/>
      <c r="BJG22" s="26"/>
      <c r="BJH22" s="26"/>
      <c r="BJI22" s="26"/>
      <c r="BJJ22" s="26"/>
      <c r="BJK22" s="26"/>
      <c r="BJL22" s="26"/>
      <c r="BJM22" s="26"/>
      <c r="BJN22" s="26"/>
      <c r="BJO22" s="26"/>
      <c r="BJP22" s="26"/>
      <c r="BJQ22" s="26"/>
      <c r="BJR22" s="26"/>
      <c r="BJS22" s="26"/>
      <c r="BJT22" s="26"/>
      <c r="BJU22" s="26"/>
      <c r="BJV22" s="26"/>
      <c r="BJW22" s="26"/>
      <c r="BJX22" s="26"/>
      <c r="BJY22" s="26"/>
      <c r="BJZ22" s="26"/>
      <c r="BKA22" s="26"/>
      <c r="BKB22" s="26"/>
      <c r="BKC22" s="26"/>
      <c r="BKD22" s="26"/>
      <c r="BKE22" s="26"/>
      <c r="BKF22" s="26"/>
      <c r="BKG22" s="26"/>
      <c r="BKH22" s="26"/>
      <c r="BKI22" s="26"/>
      <c r="BKJ22" s="26"/>
      <c r="BKK22" s="26"/>
      <c r="BKL22" s="26"/>
      <c r="BKM22" s="26"/>
      <c r="BKN22" s="26"/>
      <c r="BKO22" s="26"/>
      <c r="BKP22" s="26"/>
      <c r="BKQ22" s="26"/>
      <c r="BKR22" s="26"/>
      <c r="BKS22" s="26"/>
      <c r="BKT22" s="26"/>
      <c r="BKU22" s="26"/>
      <c r="BKV22" s="26"/>
      <c r="BKW22" s="26"/>
      <c r="BKX22" s="26"/>
      <c r="BKY22" s="26"/>
      <c r="BKZ22" s="26"/>
      <c r="BLA22" s="26"/>
      <c r="BLB22" s="26"/>
      <c r="BLC22" s="26"/>
      <c r="BLD22" s="26"/>
      <c r="BLE22" s="26"/>
      <c r="BLF22" s="26"/>
      <c r="BLG22" s="26"/>
      <c r="BLH22" s="26"/>
      <c r="BLI22" s="26"/>
      <c r="BLJ22" s="26"/>
      <c r="BLK22" s="26"/>
      <c r="BLL22" s="26"/>
      <c r="BLM22" s="26"/>
      <c r="BLN22" s="26"/>
      <c r="BLO22" s="26"/>
      <c r="BLP22" s="26"/>
      <c r="BLQ22" s="26"/>
      <c r="BLR22" s="26"/>
      <c r="BLS22" s="26"/>
      <c r="BLT22" s="26"/>
      <c r="BLU22" s="26"/>
      <c r="BLV22" s="26"/>
      <c r="BLW22" s="26"/>
      <c r="BLX22" s="26"/>
      <c r="BLY22" s="26"/>
      <c r="BLZ22" s="26"/>
      <c r="BMA22" s="26"/>
      <c r="BMB22" s="26"/>
      <c r="BMC22" s="26"/>
      <c r="BMD22" s="26"/>
      <c r="BME22" s="26"/>
      <c r="BMF22" s="26"/>
      <c r="BMG22" s="26"/>
      <c r="BMH22" s="26"/>
      <c r="BMI22" s="26"/>
      <c r="BMJ22" s="26"/>
      <c r="BMK22" s="26"/>
      <c r="BML22" s="26"/>
      <c r="BMM22" s="26"/>
      <c r="BMN22" s="26"/>
      <c r="BMO22" s="26"/>
      <c r="BMP22" s="26"/>
      <c r="BMQ22" s="26"/>
      <c r="BMR22" s="26"/>
      <c r="BMS22" s="26"/>
      <c r="BMT22" s="26"/>
      <c r="BMU22" s="26"/>
      <c r="BMV22" s="26"/>
      <c r="BMW22" s="26"/>
      <c r="BMX22" s="26"/>
      <c r="BMY22" s="26"/>
      <c r="BMZ22" s="26"/>
      <c r="BNA22" s="26"/>
      <c r="BNB22" s="26"/>
      <c r="BNC22" s="26"/>
      <c r="BND22" s="26"/>
      <c r="BNE22" s="26"/>
      <c r="BNF22" s="26"/>
      <c r="BNG22" s="26"/>
      <c r="BNH22" s="26"/>
      <c r="BNI22" s="26"/>
      <c r="BNJ22" s="26"/>
      <c r="BNK22" s="26"/>
      <c r="BNL22" s="26"/>
      <c r="BNM22" s="26"/>
      <c r="BNN22" s="26"/>
      <c r="BNO22" s="26"/>
      <c r="BNP22" s="26"/>
      <c r="BNQ22" s="26"/>
      <c r="BNR22" s="26"/>
      <c r="BNS22" s="26"/>
      <c r="BNT22" s="26"/>
      <c r="BNU22" s="26"/>
      <c r="BNV22" s="26"/>
      <c r="BNW22" s="26"/>
      <c r="BNX22" s="26"/>
      <c r="BNY22" s="26"/>
      <c r="BNZ22" s="26"/>
      <c r="BOA22" s="26"/>
      <c r="BOB22" s="26"/>
      <c r="BOC22" s="26"/>
      <c r="BOD22" s="26"/>
      <c r="BOE22" s="26"/>
      <c r="BOF22" s="26"/>
      <c r="BOG22" s="26"/>
      <c r="BOH22" s="26"/>
      <c r="BOI22" s="26"/>
      <c r="BOJ22" s="26"/>
      <c r="BOK22" s="26"/>
      <c r="BOL22" s="26"/>
      <c r="BOM22" s="26"/>
      <c r="BON22" s="26"/>
      <c r="BOO22" s="26"/>
      <c r="BOP22" s="26"/>
      <c r="BOQ22" s="26"/>
      <c r="BOR22" s="26"/>
      <c r="BOS22" s="26"/>
      <c r="BOT22" s="26"/>
      <c r="BOU22" s="26"/>
      <c r="BOV22" s="26"/>
      <c r="BOW22" s="26"/>
      <c r="BOX22" s="26"/>
      <c r="BOY22" s="26"/>
      <c r="BOZ22" s="26"/>
      <c r="BPA22" s="26"/>
      <c r="BPB22" s="26"/>
      <c r="BPC22" s="26"/>
      <c r="BPD22" s="26"/>
      <c r="BPE22" s="26"/>
      <c r="BPF22" s="26"/>
      <c r="BPG22" s="26"/>
      <c r="BPH22" s="26"/>
      <c r="BPI22" s="26"/>
      <c r="BPJ22" s="26"/>
      <c r="BPK22" s="26"/>
      <c r="BPL22" s="26"/>
      <c r="BPM22" s="26"/>
      <c r="BPN22" s="26"/>
      <c r="BPO22" s="26"/>
      <c r="BPP22" s="26"/>
      <c r="BPQ22" s="26"/>
      <c r="BPR22" s="26"/>
      <c r="BPS22" s="26"/>
      <c r="BPT22" s="26"/>
      <c r="BPU22" s="26"/>
      <c r="BPV22" s="26"/>
      <c r="BPW22" s="26"/>
      <c r="BPX22" s="26"/>
      <c r="BPY22" s="26"/>
      <c r="BPZ22" s="26"/>
      <c r="BQA22" s="26"/>
      <c r="BQB22" s="26"/>
      <c r="BQC22" s="26"/>
      <c r="BQD22" s="26"/>
      <c r="BQE22" s="26"/>
      <c r="BQF22" s="26"/>
      <c r="BQG22" s="26"/>
      <c r="BQH22" s="26"/>
      <c r="BQI22" s="26"/>
      <c r="BQJ22" s="26"/>
      <c r="BQK22" s="26"/>
      <c r="BQL22" s="26"/>
      <c r="BQM22" s="26"/>
      <c r="BQN22" s="26"/>
      <c r="BQO22" s="26"/>
      <c r="BQP22" s="26"/>
      <c r="BQQ22" s="26"/>
      <c r="BQR22" s="26"/>
      <c r="BQS22" s="26"/>
      <c r="BQT22" s="26"/>
      <c r="BQU22" s="26"/>
      <c r="BQV22" s="26"/>
      <c r="BQW22" s="26"/>
      <c r="BQX22" s="26"/>
      <c r="BQY22" s="26"/>
      <c r="BQZ22" s="26"/>
      <c r="BRA22" s="26"/>
      <c r="BRB22" s="26"/>
      <c r="BRC22" s="26"/>
      <c r="BRD22" s="26"/>
      <c r="BRE22" s="26"/>
      <c r="BRF22" s="26"/>
      <c r="BRG22" s="26"/>
      <c r="BRH22" s="26"/>
      <c r="BRI22" s="26"/>
      <c r="BRJ22" s="26"/>
      <c r="BRK22" s="26"/>
      <c r="BRL22" s="26"/>
      <c r="BRM22" s="26"/>
      <c r="BRN22" s="26"/>
      <c r="BRO22" s="26"/>
      <c r="BRP22" s="26"/>
      <c r="BRQ22" s="26"/>
      <c r="BRR22" s="26"/>
      <c r="BRS22" s="26"/>
      <c r="BRT22" s="26"/>
      <c r="BRU22" s="26"/>
      <c r="BRV22" s="26"/>
      <c r="BRW22" s="26"/>
      <c r="BRX22" s="26"/>
      <c r="BRY22" s="26"/>
      <c r="BRZ22" s="26"/>
      <c r="BSA22" s="26"/>
      <c r="BSB22" s="26"/>
      <c r="BSC22" s="26"/>
      <c r="BSD22" s="26"/>
      <c r="BSE22" s="26"/>
      <c r="BSF22" s="26"/>
      <c r="BSG22" s="26"/>
      <c r="BSH22" s="26"/>
      <c r="BSI22" s="26"/>
      <c r="BSJ22" s="26"/>
      <c r="BSK22" s="26"/>
      <c r="BSL22" s="26"/>
      <c r="BSM22" s="26"/>
      <c r="BSN22" s="26"/>
      <c r="BSO22" s="26"/>
      <c r="BSP22" s="26"/>
      <c r="BSQ22" s="26"/>
      <c r="BSR22" s="26"/>
      <c r="BSS22" s="26"/>
      <c r="BST22" s="26"/>
      <c r="BSU22" s="26"/>
      <c r="BSV22" s="26"/>
      <c r="BSW22" s="26"/>
      <c r="BSX22" s="26"/>
      <c r="BSY22" s="26"/>
      <c r="BSZ22" s="26"/>
      <c r="BTA22" s="26"/>
      <c r="BTB22" s="26"/>
      <c r="BTC22" s="26"/>
      <c r="BTD22" s="26"/>
      <c r="BTE22" s="26"/>
      <c r="BTF22" s="26"/>
      <c r="BTG22" s="26"/>
      <c r="BTH22" s="26"/>
      <c r="BTI22" s="26"/>
      <c r="BTJ22" s="26"/>
      <c r="BTK22" s="26"/>
      <c r="BTL22" s="26"/>
      <c r="BTM22" s="26"/>
      <c r="BTN22" s="26"/>
      <c r="BTO22" s="26"/>
      <c r="BTP22" s="26"/>
      <c r="BTQ22" s="26"/>
      <c r="BTR22" s="26"/>
      <c r="BTS22" s="26"/>
      <c r="BTT22" s="26"/>
      <c r="BTU22" s="26"/>
      <c r="BTV22" s="26"/>
      <c r="BTW22" s="26"/>
      <c r="BTX22" s="26"/>
      <c r="BTY22" s="26"/>
      <c r="BTZ22" s="26"/>
      <c r="BUA22" s="26"/>
      <c r="BUB22" s="26"/>
      <c r="BUC22" s="26"/>
      <c r="BUD22" s="26"/>
      <c r="BUE22" s="26"/>
      <c r="BUF22" s="26"/>
      <c r="BUG22" s="26"/>
      <c r="BUH22" s="26"/>
      <c r="BUI22" s="26"/>
      <c r="BUJ22" s="26"/>
      <c r="BUK22" s="26"/>
      <c r="BUL22" s="26"/>
      <c r="BUM22" s="26"/>
      <c r="BUN22" s="26"/>
      <c r="BUO22" s="26"/>
      <c r="BUP22" s="26"/>
      <c r="BUQ22" s="26"/>
      <c r="BUR22" s="26"/>
      <c r="BUS22" s="26"/>
      <c r="BUT22" s="26"/>
      <c r="BUU22" s="26"/>
      <c r="BUV22" s="26"/>
      <c r="BUW22" s="26"/>
      <c r="BUX22" s="26"/>
      <c r="BUY22" s="26"/>
      <c r="BUZ22" s="26"/>
      <c r="BVA22" s="26"/>
      <c r="BVB22" s="26"/>
      <c r="BVC22" s="26"/>
      <c r="BVD22" s="26"/>
      <c r="BVE22" s="26"/>
      <c r="BVF22" s="26"/>
      <c r="BVG22" s="26"/>
      <c r="BVH22" s="26"/>
      <c r="BVI22" s="26"/>
      <c r="BVJ22" s="26"/>
      <c r="BVK22" s="26"/>
      <c r="BVL22" s="26"/>
      <c r="BVM22" s="26"/>
      <c r="BVN22" s="26"/>
      <c r="BVO22" s="26"/>
      <c r="BVP22" s="26"/>
      <c r="BVQ22" s="26"/>
      <c r="BVR22" s="26"/>
      <c r="BVS22" s="26"/>
      <c r="BVT22" s="26"/>
      <c r="BVU22" s="26"/>
      <c r="BVV22" s="26"/>
      <c r="BVW22" s="26"/>
      <c r="BVX22" s="26"/>
      <c r="BVY22" s="26"/>
      <c r="BVZ22" s="26"/>
      <c r="BWA22" s="26"/>
      <c r="BWB22" s="26"/>
      <c r="BWC22" s="26"/>
      <c r="BWD22" s="26"/>
      <c r="BWE22" s="26"/>
      <c r="BWF22" s="26"/>
      <c r="BWG22" s="26"/>
      <c r="BWH22" s="26"/>
      <c r="BWI22" s="26"/>
      <c r="BWJ22" s="26"/>
      <c r="BWK22" s="26"/>
      <c r="BWL22" s="26"/>
      <c r="BWM22" s="26"/>
      <c r="BWN22" s="26"/>
      <c r="BWO22" s="26"/>
      <c r="BWP22" s="26"/>
      <c r="BWQ22" s="26"/>
      <c r="BWR22" s="26"/>
      <c r="BWS22" s="26"/>
      <c r="BWT22" s="26"/>
      <c r="BWU22" s="26"/>
      <c r="BWV22" s="26"/>
      <c r="BWW22" s="26"/>
      <c r="BWX22" s="26"/>
      <c r="BWY22" s="26"/>
      <c r="BWZ22" s="26"/>
      <c r="BXA22" s="26"/>
      <c r="BXB22" s="26"/>
      <c r="BXC22" s="26"/>
      <c r="BXD22" s="26"/>
      <c r="BXE22" s="26"/>
      <c r="BXF22" s="26"/>
      <c r="BXG22" s="26"/>
      <c r="BXH22" s="26"/>
      <c r="BXI22" s="26"/>
      <c r="BXJ22" s="26"/>
      <c r="BXK22" s="26"/>
      <c r="BXL22" s="26"/>
      <c r="BXM22" s="26"/>
      <c r="BXN22" s="26"/>
      <c r="BXO22" s="26"/>
      <c r="BXP22" s="26"/>
      <c r="BXQ22" s="26"/>
      <c r="BXR22" s="26"/>
      <c r="BXS22" s="26"/>
      <c r="BXT22" s="26"/>
      <c r="BXU22" s="26"/>
      <c r="BXV22" s="26"/>
      <c r="BXW22" s="26"/>
      <c r="BXX22" s="26"/>
      <c r="BXY22" s="26"/>
      <c r="BXZ22" s="26"/>
      <c r="BYA22" s="26"/>
      <c r="BYB22" s="26"/>
      <c r="BYC22" s="26"/>
      <c r="BYD22" s="26"/>
      <c r="BYE22" s="26"/>
      <c r="BYF22" s="26"/>
      <c r="BYG22" s="26"/>
      <c r="BYH22" s="26"/>
      <c r="BYI22" s="26"/>
      <c r="BYJ22" s="26"/>
      <c r="BYK22" s="26"/>
      <c r="BYL22" s="26"/>
      <c r="BYM22" s="26"/>
      <c r="BYN22" s="26"/>
      <c r="BYO22" s="26"/>
      <c r="BYP22" s="26"/>
      <c r="BYQ22" s="26"/>
      <c r="BYR22" s="26"/>
      <c r="BYS22" s="26"/>
      <c r="BYT22" s="26"/>
      <c r="BYU22" s="26"/>
      <c r="BYV22" s="26"/>
      <c r="BYW22" s="26"/>
      <c r="BYX22" s="26"/>
      <c r="BYY22" s="26"/>
      <c r="BYZ22" s="26"/>
      <c r="BZA22" s="26"/>
      <c r="BZB22" s="26"/>
      <c r="BZC22" s="26"/>
      <c r="BZD22" s="26"/>
      <c r="BZE22" s="26"/>
      <c r="BZF22" s="26"/>
      <c r="BZG22" s="26"/>
      <c r="BZH22" s="26"/>
      <c r="BZI22" s="26"/>
      <c r="BZJ22" s="26"/>
      <c r="BZK22" s="26"/>
      <c r="BZL22" s="26"/>
      <c r="BZM22" s="26"/>
      <c r="BZN22" s="26"/>
      <c r="BZO22" s="26"/>
      <c r="BZP22" s="26"/>
      <c r="BZQ22" s="26"/>
      <c r="BZR22" s="26"/>
      <c r="BZS22" s="26"/>
      <c r="BZT22" s="26"/>
      <c r="BZU22" s="26"/>
      <c r="BZV22" s="26"/>
      <c r="BZW22" s="26"/>
      <c r="BZX22" s="26"/>
      <c r="BZY22" s="26"/>
      <c r="BZZ22" s="26"/>
      <c r="CAA22" s="26"/>
      <c r="CAB22" s="26"/>
      <c r="CAC22" s="26"/>
      <c r="CAD22" s="26"/>
      <c r="CAE22" s="26"/>
      <c r="CAF22" s="26"/>
      <c r="CAG22" s="26"/>
      <c r="CAH22" s="26"/>
      <c r="CAI22" s="26"/>
      <c r="CAJ22" s="26"/>
      <c r="CAK22" s="26"/>
      <c r="CAL22" s="26"/>
      <c r="CAM22" s="26"/>
      <c r="CAN22" s="26"/>
      <c r="CAO22" s="26"/>
      <c r="CAP22" s="26"/>
      <c r="CAQ22" s="26"/>
      <c r="CAR22" s="26"/>
      <c r="CAS22" s="26"/>
      <c r="CAT22" s="26"/>
      <c r="CAU22" s="26"/>
      <c r="CAV22" s="26"/>
      <c r="CAW22" s="26"/>
      <c r="CAX22" s="26"/>
      <c r="CAY22" s="26"/>
      <c r="CAZ22" s="26"/>
      <c r="CBA22" s="26"/>
      <c r="CBB22" s="26"/>
      <c r="CBC22" s="26"/>
      <c r="CBD22" s="26"/>
      <c r="CBE22" s="26"/>
      <c r="CBF22" s="26"/>
      <c r="CBG22" s="26"/>
      <c r="CBH22" s="26"/>
      <c r="CBI22" s="26"/>
      <c r="CBJ22" s="26"/>
      <c r="CBK22" s="26"/>
      <c r="CBL22" s="26"/>
      <c r="CBM22" s="26"/>
      <c r="CBN22" s="26"/>
      <c r="CBO22" s="26"/>
      <c r="CBP22" s="26"/>
      <c r="CBQ22" s="26"/>
      <c r="CBR22" s="26"/>
      <c r="CBS22" s="26"/>
      <c r="CBT22" s="26"/>
      <c r="CBU22" s="26"/>
      <c r="CBV22" s="26"/>
      <c r="CBW22" s="26"/>
      <c r="CBX22" s="26"/>
      <c r="CBY22" s="26"/>
      <c r="CBZ22" s="26"/>
      <c r="CCA22" s="26"/>
      <c r="CCB22" s="26"/>
      <c r="CCC22" s="26"/>
      <c r="CCD22" s="26"/>
      <c r="CCE22" s="26"/>
      <c r="CCF22" s="26"/>
      <c r="CCG22" s="26"/>
      <c r="CCH22" s="26"/>
      <c r="CCI22" s="26"/>
      <c r="CCJ22" s="26"/>
      <c r="CCK22" s="26"/>
      <c r="CCL22" s="26"/>
      <c r="CCM22" s="26"/>
      <c r="CCN22" s="26"/>
      <c r="CCO22" s="26"/>
      <c r="CCP22" s="26"/>
      <c r="CCQ22" s="26"/>
      <c r="CCR22" s="26"/>
      <c r="CCS22" s="26"/>
      <c r="CCT22" s="26"/>
      <c r="CCU22" s="26"/>
      <c r="CCV22" s="26"/>
      <c r="CCW22" s="26"/>
      <c r="CCX22" s="26"/>
      <c r="CCY22" s="26"/>
      <c r="CCZ22" s="26"/>
      <c r="CDA22" s="26"/>
      <c r="CDB22" s="26"/>
      <c r="CDC22" s="26"/>
      <c r="CDD22" s="26"/>
      <c r="CDE22" s="26"/>
      <c r="CDF22" s="26"/>
      <c r="CDG22" s="26"/>
      <c r="CDH22" s="26"/>
      <c r="CDI22" s="26"/>
      <c r="CDJ22" s="26"/>
      <c r="CDK22" s="26"/>
      <c r="CDL22" s="26"/>
      <c r="CDM22" s="26"/>
      <c r="CDN22" s="26"/>
      <c r="CDO22" s="26"/>
      <c r="CDP22" s="26"/>
      <c r="CDQ22" s="26"/>
      <c r="CDR22" s="26"/>
      <c r="CDS22" s="26"/>
      <c r="CDT22" s="26"/>
      <c r="CDU22" s="26"/>
      <c r="CDV22" s="26"/>
      <c r="CDW22" s="26"/>
      <c r="CDX22" s="26"/>
      <c r="CDY22" s="26"/>
      <c r="CDZ22" s="26"/>
      <c r="CEA22" s="26"/>
      <c r="CEB22" s="26"/>
      <c r="CEC22" s="26"/>
      <c r="CED22" s="26"/>
      <c r="CEE22" s="26"/>
      <c r="CEF22" s="26"/>
      <c r="CEG22" s="26"/>
      <c r="CEH22" s="26"/>
      <c r="CEI22" s="26"/>
      <c r="CEJ22" s="26"/>
      <c r="CEK22" s="26"/>
      <c r="CEL22" s="26"/>
      <c r="CEM22" s="26"/>
      <c r="CEN22" s="26"/>
      <c r="CEO22" s="26"/>
      <c r="CEP22" s="26"/>
      <c r="CEQ22" s="26"/>
      <c r="CER22" s="26"/>
      <c r="CES22" s="26"/>
      <c r="CET22" s="26"/>
      <c r="CEU22" s="26"/>
      <c r="CEV22" s="26"/>
      <c r="CEW22" s="26"/>
      <c r="CEX22" s="26"/>
      <c r="CEY22" s="26"/>
      <c r="CEZ22" s="26"/>
      <c r="CFA22" s="26"/>
      <c r="CFB22" s="26"/>
      <c r="CFC22" s="26"/>
      <c r="CFD22" s="26"/>
      <c r="CFE22" s="26"/>
      <c r="CFF22" s="26"/>
      <c r="CFG22" s="26"/>
      <c r="CFH22" s="26"/>
      <c r="CFI22" s="26"/>
      <c r="CFJ22" s="26"/>
      <c r="CFK22" s="26"/>
      <c r="CFL22" s="26"/>
      <c r="CFM22" s="26"/>
      <c r="CFN22" s="26"/>
      <c r="CFO22" s="26"/>
      <c r="CFP22" s="26"/>
      <c r="CFQ22" s="26"/>
      <c r="CFR22" s="26"/>
      <c r="CFS22" s="26"/>
      <c r="CFT22" s="26"/>
      <c r="CFU22" s="26"/>
      <c r="CFV22" s="26"/>
      <c r="CFW22" s="26"/>
      <c r="CFX22" s="26"/>
      <c r="CFY22" s="26"/>
      <c r="CFZ22" s="26"/>
      <c r="CGA22" s="26"/>
      <c r="CGB22" s="26"/>
      <c r="CGC22" s="26"/>
      <c r="CGD22" s="26"/>
      <c r="CGE22" s="26"/>
      <c r="CGF22" s="26"/>
      <c r="CGG22" s="26"/>
      <c r="CGH22" s="26"/>
      <c r="CGI22" s="26"/>
      <c r="CGJ22" s="26"/>
      <c r="CGK22" s="26"/>
      <c r="CGL22" s="26"/>
      <c r="CGM22" s="26"/>
      <c r="CGN22" s="26"/>
      <c r="CGO22" s="26"/>
      <c r="CGP22" s="26"/>
      <c r="CGQ22" s="26"/>
      <c r="CGR22" s="26"/>
      <c r="CGS22" s="26"/>
      <c r="CGT22" s="26"/>
      <c r="CGU22" s="26"/>
      <c r="CGV22" s="26"/>
      <c r="CGW22" s="26"/>
      <c r="CGX22" s="26"/>
      <c r="CGY22" s="26"/>
      <c r="CGZ22" s="26"/>
      <c r="CHA22" s="26"/>
      <c r="CHB22" s="26"/>
      <c r="CHC22" s="26"/>
      <c r="CHD22" s="26"/>
      <c r="CHE22" s="26"/>
      <c r="CHF22" s="26"/>
      <c r="CHG22" s="26"/>
      <c r="CHH22" s="26"/>
      <c r="CHI22" s="26"/>
      <c r="CHJ22" s="26"/>
      <c r="CHK22" s="26"/>
      <c r="CHL22" s="26"/>
      <c r="CHM22" s="26"/>
      <c r="CHN22" s="26"/>
      <c r="CHO22" s="26"/>
      <c r="CHP22" s="26"/>
      <c r="CHQ22" s="26"/>
      <c r="CHR22" s="26"/>
      <c r="CHS22" s="26"/>
      <c r="CHT22" s="26"/>
      <c r="CHU22" s="26"/>
      <c r="CHV22" s="26"/>
      <c r="CHW22" s="26"/>
      <c r="CHX22" s="26"/>
      <c r="CHY22" s="26"/>
      <c r="CHZ22" s="26"/>
      <c r="CIA22" s="26"/>
      <c r="CIB22" s="26"/>
      <c r="CIC22" s="26"/>
      <c r="CID22" s="26"/>
      <c r="CIE22" s="26"/>
      <c r="CIF22" s="26"/>
      <c r="CIG22" s="26"/>
      <c r="CIH22" s="26"/>
      <c r="CII22" s="26"/>
      <c r="CIJ22" s="26"/>
      <c r="CIK22" s="26"/>
      <c r="CIL22" s="26"/>
      <c r="CIM22" s="26"/>
      <c r="CIN22" s="26"/>
      <c r="CIO22" s="26"/>
      <c r="CIP22" s="26"/>
      <c r="CIQ22" s="26"/>
      <c r="CIR22" s="26"/>
      <c r="CIS22" s="26"/>
      <c r="CIT22" s="26"/>
      <c r="CIU22" s="26"/>
      <c r="CIV22" s="26"/>
      <c r="CIW22" s="26"/>
      <c r="CIX22" s="26"/>
      <c r="CIY22" s="26"/>
      <c r="CIZ22" s="26"/>
      <c r="CJA22" s="26"/>
      <c r="CJB22" s="26"/>
      <c r="CJC22" s="26"/>
      <c r="CJD22" s="26"/>
      <c r="CJE22" s="26"/>
      <c r="CJF22" s="26"/>
      <c r="CJG22" s="26"/>
      <c r="CJH22" s="26"/>
      <c r="CJI22" s="26"/>
      <c r="CJJ22" s="26"/>
      <c r="CJK22" s="26"/>
      <c r="CJL22" s="26"/>
      <c r="CJM22" s="26"/>
      <c r="CJN22" s="26"/>
      <c r="CJO22" s="26"/>
      <c r="CJP22" s="26"/>
      <c r="CJQ22" s="26"/>
      <c r="CJR22" s="26"/>
      <c r="CJS22" s="26"/>
      <c r="CJT22" s="26"/>
      <c r="CJU22" s="26"/>
      <c r="CJV22" s="26"/>
      <c r="CJW22" s="26"/>
      <c r="CJX22" s="26"/>
      <c r="CJY22" s="26"/>
      <c r="CJZ22" s="26"/>
      <c r="CKA22" s="26"/>
      <c r="CKB22" s="26"/>
      <c r="CKC22" s="26"/>
      <c r="CKD22" s="26"/>
      <c r="CKE22" s="26"/>
      <c r="CKF22" s="26"/>
      <c r="CKG22" s="26"/>
      <c r="CKH22" s="26"/>
      <c r="CKI22" s="26"/>
      <c r="CKJ22" s="26"/>
      <c r="CKK22" s="26"/>
      <c r="CKL22" s="26"/>
      <c r="CKM22" s="26"/>
      <c r="CKN22" s="26"/>
      <c r="CKO22" s="26"/>
      <c r="CKP22" s="26"/>
      <c r="CKQ22" s="26"/>
      <c r="CKR22" s="26"/>
      <c r="CKS22" s="26"/>
      <c r="CKT22" s="26"/>
      <c r="CKU22" s="26"/>
      <c r="CKV22" s="26"/>
      <c r="CKW22" s="26"/>
      <c r="CKX22" s="26"/>
      <c r="CKY22" s="26"/>
      <c r="CKZ22" s="26"/>
      <c r="CLA22" s="26"/>
      <c r="CLB22" s="26"/>
      <c r="CLC22" s="26"/>
      <c r="CLD22" s="26"/>
      <c r="CLE22" s="26"/>
      <c r="CLF22" s="26"/>
      <c r="CLG22" s="26"/>
      <c r="CLH22" s="26"/>
      <c r="CLI22" s="26"/>
      <c r="CLJ22" s="26"/>
      <c r="CLK22" s="26"/>
      <c r="CLL22" s="26"/>
      <c r="CLM22" s="26"/>
      <c r="CLN22" s="26"/>
      <c r="CLO22" s="26"/>
      <c r="CLP22" s="26"/>
      <c r="CLQ22" s="26"/>
      <c r="CLR22" s="26"/>
      <c r="CLS22" s="26"/>
      <c r="CLT22" s="26"/>
      <c r="CLU22" s="26"/>
      <c r="CLV22" s="26"/>
      <c r="CLW22" s="26"/>
      <c r="CLX22" s="26"/>
      <c r="CLY22" s="26"/>
      <c r="CLZ22" s="26"/>
      <c r="CMA22" s="26"/>
      <c r="CMB22" s="26"/>
      <c r="CMC22" s="26"/>
      <c r="CMD22" s="26"/>
      <c r="CME22" s="26"/>
      <c r="CMF22" s="26"/>
      <c r="CMG22" s="26"/>
      <c r="CMH22" s="26"/>
      <c r="CMI22" s="26"/>
      <c r="CMJ22" s="26"/>
      <c r="CMK22" s="26"/>
      <c r="CML22" s="26"/>
      <c r="CMM22" s="26"/>
      <c r="CMN22" s="26"/>
      <c r="CMO22" s="26"/>
      <c r="CMP22" s="26"/>
      <c r="CMQ22" s="26"/>
      <c r="CMR22" s="26"/>
      <c r="CMS22" s="26"/>
      <c r="CMT22" s="26"/>
      <c r="CMU22" s="26"/>
      <c r="CMV22" s="26"/>
      <c r="CMW22" s="26"/>
      <c r="CMX22" s="26"/>
      <c r="CMY22" s="26"/>
      <c r="CMZ22" s="26"/>
      <c r="CNA22" s="26"/>
      <c r="CNB22" s="26"/>
      <c r="CNC22" s="26"/>
      <c r="CND22" s="26"/>
      <c r="CNE22" s="26"/>
      <c r="CNF22" s="26"/>
      <c r="CNG22" s="26"/>
      <c r="CNH22" s="26"/>
      <c r="CNI22" s="26"/>
      <c r="CNJ22" s="26"/>
      <c r="CNK22" s="26"/>
      <c r="CNL22" s="26"/>
      <c r="CNM22" s="26"/>
      <c r="CNN22" s="26"/>
      <c r="CNO22" s="26"/>
      <c r="CNP22" s="26"/>
      <c r="CNQ22" s="26"/>
      <c r="CNR22" s="26"/>
      <c r="CNS22" s="26"/>
      <c r="CNT22" s="26"/>
      <c r="CNU22" s="26"/>
      <c r="CNV22" s="26"/>
      <c r="CNW22" s="26"/>
      <c r="CNX22" s="26"/>
      <c r="CNY22" s="26"/>
      <c r="CNZ22" s="26"/>
      <c r="COA22" s="26"/>
      <c r="COB22" s="26"/>
      <c r="COC22" s="26"/>
      <c r="COD22" s="26"/>
      <c r="COE22" s="26"/>
      <c r="COF22" s="26"/>
      <c r="COG22" s="26"/>
      <c r="COH22" s="26"/>
      <c r="COI22" s="26"/>
      <c r="COJ22" s="26"/>
      <c r="COK22" s="26"/>
      <c r="COL22" s="26"/>
      <c r="COM22" s="26"/>
      <c r="CON22" s="26"/>
      <c r="COO22" s="26"/>
      <c r="COP22" s="26"/>
      <c r="COQ22" s="26"/>
      <c r="COR22" s="26"/>
      <c r="COS22" s="26"/>
      <c r="COT22" s="26"/>
      <c r="COU22" s="26"/>
      <c r="COV22" s="26"/>
      <c r="COW22" s="26"/>
      <c r="COX22" s="26"/>
      <c r="COY22" s="26"/>
      <c r="COZ22" s="26"/>
      <c r="CPA22" s="26"/>
      <c r="CPB22" s="26"/>
      <c r="CPC22" s="26"/>
      <c r="CPD22" s="26"/>
      <c r="CPE22" s="26"/>
      <c r="CPF22" s="26"/>
      <c r="CPG22" s="26"/>
      <c r="CPH22" s="26"/>
      <c r="CPI22" s="26"/>
      <c r="CPJ22" s="26"/>
      <c r="CPK22" s="26"/>
      <c r="CPL22" s="26"/>
      <c r="CPM22" s="26"/>
      <c r="CPN22" s="26"/>
      <c r="CPO22" s="26"/>
      <c r="CPP22" s="26"/>
      <c r="CPQ22" s="26"/>
      <c r="CPR22" s="26"/>
      <c r="CPS22" s="26"/>
      <c r="CPT22" s="26"/>
      <c r="CPU22" s="26"/>
      <c r="CPV22" s="26"/>
      <c r="CPW22" s="26"/>
      <c r="CPX22" s="26"/>
      <c r="CPY22" s="26"/>
      <c r="CPZ22" s="26"/>
      <c r="CQA22" s="26"/>
      <c r="CQB22" s="26"/>
      <c r="CQC22" s="26"/>
      <c r="CQD22" s="26"/>
      <c r="CQE22" s="26"/>
      <c r="CQF22" s="26"/>
      <c r="CQG22" s="26"/>
      <c r="CQH22" s="26"/>
      <c r="CQI22" s="26"/>
      <c r="CQJ22" s="26"/>
      <c r="CQK22" s="26"/>
      <c r="CQL22" s="26"/>
      <c r="CQM22" s="26"/>
      <c r="CQN22" s="26"/>
      <c r="CQO22" s="26"/>
      <c r="CQP22" s="26"/>
      <c r="CQQ22" s="26"/>
      <c r="CQR22" s="26"/>
      <c r="CQS22" s="26"/>
      <c r="CQT22" s="26"/>
      <c r="CQU22" s="26"/>
      <c r="CQV22" s="26"/>
      <c r="CQW22" s="26"/>
      <c r="CQX22" s="26"/>
      <c r="CQY22" s="26"/>
      <c r="CQZ22" s="26"/>
      <c r="CRA22" s="26"/>
      <c r="CRB22" s="26"/>
      <c r="CRC22" s="26"/>
      <c r="CRD22" s="26"/>
      <c r="CRE22" s="26"/>
      <c r="CRF22" s="26"/>
      <c r="CRG22" s="26"/>
      <c r="CRH22" s="26"/>
      <c r="CRI22" s="26"/>
      <c r="CRJ22" s="26"/>
      <c r="CRK22" s="26"/>
      <c r="CRL22" s="26"/>
      <c r="CRM22" s="26"/>
      <c r="CRN22" s="26"/>
      <c r="CRO22" s="26"/>
      <c r="CRP22" s="26"/>
      <c r="CRQ22" s="26"/>
      <c r="CRR22" s="26"/>
      <c r="CRS22" s="26"/>
      <c r="CRT22" s="26"/>
      <c r="CRU22" s="26"/>
      <c r="CRV22" s="26"/>
      <c r="CRW22" s="26"/>
      <c r="CRX22" s="26"/>
      <c r="CRY22" s="26"/>
      <c r="CRZ22" s="26"/>
      <c r="CSA22" s="26"/>
      <c r="CSB22" s="26"/>
      <c r="CSC22" s="26"/>
      <c r="CSD22" s="26"/>
      <c r="CSE22" s="26"/>
      <c r="CSF22" s="26"/>
      <c r="CSG22" s="26"/>
      <c r="CSH22" s="26"/>
      <c r="CSI22" s="26"/>
      <c r="CSJ22" s="26"/>
      <c r="CSK22" s="26"/>
      <c r="CSL22" s="26"/>
      <c r="CSM22" s="26"/>
      <c r="CSN22" s="26"/>
      <c r="CSO22" s="26"/>
      <c r="CSP22" s="26"/>
      <c r="CSQ22" s="26"/>
      <c r="CSR22" s="26"/>
      <c r="CSS22" s="26"/>
      <c r="CST22" s="26"/>
      <c r="CSU22" s="26"/>
      <c r="CSV22" s="26"/>
      <c r="CSW22" s="26"/>
      <c r="CSX22" s="26"/>
      <c r="CSY22" s="26"/>
      <c r="CSZ22" s="26"/>
      <c r="CTA22" s="26"/>
      <c r="CTB22" s="26"/>
      <c r="CTC22" s="26"/>
      <c r="CTD22" s="26"/>
      <c r="CTE22" s="26"/>
      <c r="CTF22" s="26"/>
      <c r="CTG22" s="26"/>
      <c r="CTH22" s="26"/>
      <c r="CTI22" s="26"/>
      <c r="CTJ22" s="26"/>
      <c r="CTK22" s="26"/>
      <c r="CTL22" s="26"/>
      <c r="CTM22" s="26"/>
      <c r="CTN22" s="26"/>
      <c r="CTO22" s="26"/>
      <c r="CTP22" s="26"/>
      <c r="CTQ22" s="26"/>
      <c r="CTR22" s="26"/>
      <c r="CTS22" s="26"/>
      <c r="CTT22" s="26"/>
      <c r="CTU22" s="26"/>
      <c r="CTV22" s="26"/>
      <c r="CTW22" s="26"/>
      <c r="CTX22" s="26"/>
      <c r="CTY22" s="26"/>
      <c r="CTZ22" s="26"/>
      <c r="CUA22" s="26"/>
      <c r="CUB22" s="26"/>
      <c r="CUC22" s="26"/>
      <c r="CUD22" s="26"/>
      <c r="CUE22" s="26"/>
      <c r="CUF22" s="26"/>
      <c r="CUG22" s="26"/>
      <c r="CUH22" s="26"/>
      <c r="CUI22" s="26"/>
      <c r="CUJ22" s="26"/>
      <c r="CUK22" s="26"/>
      <c r="CUL22" s="26"/>
      <c r="CUM22" s="26"/>
      <c r="CUN22" s="26"/>
      <c r="CUO22" s="26"/>
      <c r="CUP22" s="26"/>
      <c r="CUQ22" s="26"/>
      <c r="CUR22" s="26"/>
      <c r="CUS22" s="26"/>
      <c r="CUT22" s="26"/>
      <c r="CUU22" s="26"/>
      <c r="CUV22" s="26"/>
      <c r="CUW22" s="26"/>
      <c r="CUX22" s="26"/>
      <c r="CUY22" s="26"/>
      <c r="CUZ22" s="26"/>
      <c r="CVA22" s="26"/>
      <c r="CVB22" s="26"/>
      <c r="CVC22" s="26"/>
      <c r="CVD22" s="26"/>
      <c r="CVE22" s="26"/>
      <c r="CVF22" s="26"/>
      <c r="CVG22" s="26"/>
      <c r="CVH22" s="26"/>
      <c r="CVI22" s="26"/>
      <c r="CVJ22" s="26"/>
      <c r="CVK22" s="26"/>
      <c r="CVL22" s="26"/>
      <c r="CVM22" s="26"/>
      <c r="CVN22" s="26"/>
      <c r="CVO22" s="26"/>
      <c r="CVP22" s="26"/>
      <c r="CVQ22" s="26"/>
      <c r="CVR22" s="26"/>
      <c r="CVS22" s="26"/>
      <c r="CVT22" s="26"/>
      <c r="CVU22" s="26"/>
      <c r="CVV22" s="26"/>
      <c r="CVW22" s="26"/>
      <c r="CVX22" s="26"/>
      <c r="CVY22" s="26"/>
      <c r="CVZ22" s="26"/>
      <c r="CWA22" s="26"/>
      <c r="CWB22" s="26"/>
      <c r="CWC22" s="26"/>
      <c r="CWD22" s="26"/>
      <c r="CWE22" s="26"/>
      <c r="CWF22" s="26"/>
      <c r="CWG22" s="26"/>
      <c r="CWH22" s="26"/>
      <c r="CWI22" s="26"/>
      <c r="CWJ22" s="26"/>
      <c r="CWK22" s="26"/>
      <c r="CWL22" s="26"/>
      <c r="CWM22" s="26"/>
      <c r="CWN22" s="26"/>
      <c r="CWO22" s="26"/>
      <c r="CWP22" s="26"/>
      <c r="CWQ22" s="26"/>
      <c r="CWR22" s="26"/>
      <c r="CWS22" s="26"/>
      <c r="CWT22" s="26"/>
      <c r="CWU22" s="26"/>
      <c r="CWV22" s="26"/>
      <c r="CWW22" s="26"/>
      <c r="CWX22" s="26"/>
      <c r="CWY22" s="26"/>
      <c r="CWZ22" s="26"/>
      <c r="CXA22" s="26"/>
      <c r="CXB22" s="26"/>
      <c r="CXC22" s="26"/>
      <c r="CXD22" s="26"/>
      <c r="CXE22" s="26"/>
      <c r="CXF22" s="26"/>
      <c r="CXG22" s="26"/>
      <c r="CXH22" s="26"/>
      <c r="CXI22" s="26"/>
      <c r="CXJ22" s="26"/>
      <c r="CXK22" s="26"/>
      <c r="CXL22" s="26"/>
      <c r="CXM22" s="26"/>
      <c r="CXN22" s="26"/>
      <c r="CXO22" s="26"/>
      <c r="CXP22" s="26"/>
      <c r="CXQ22" s="26"/>
      <c r="CXR22" s="26"/>
      <c r="CXS22" s="26"/>
      <c r="CXT22" s="26"/>
      <c r="CXU22" s="26"/>
      <c r="CXV22" s="26"/>
      <c r="CXW22" s="26"/>
      <c r="CXX22" s="26"/>
      <c r="CXY22" s="26"/>
      <c r="CXZ22" s="26"/>
      <c r="CYA22" s="26"/>
      <c r="CYB22" s="26"/>
      <c r="CYC22" s="26"/>
      <c r="CYD22" s="26"/>
      <c r="CYE22" s="26"/>
      <c r="CYF22" s="26"/>
      <c r="CYG22" s="26"/>
      <c r="CYH22" s="26"/>
      <c r="CYI22" s="26"/>
      <c r="CYJ22" s="26"/>
      <c r="CYK22" s="26"/>
      <c r="CYL22" s="26"/>
      <c r="CYM22" s="26"/>
      <c r="CYN22" s="26"/>
      <c r="CYO22" s="26"/>
      <c r="CYP22" s="26"/>
      <c r="CYQ22" s="26"/>
      <c r="CYR22" s="26"/>
      <c r="CYS22" s="26"/>
      <c r="CYT22" s="26"/>
      <c r="CYU22" s="26"/>
      <c r="CYV22" s="26"/>
      <c r="CYW22" s="26"/>
      <c r="CYX22" s="26"/>
      <c r="CYY22" s="26"/>
      <c r="CYZ22" s="26"/>
      <c r="CZA22" s="26"/>
      <c r="CZB22" s="26"/>
      <c r="CZC22" s="26"/>
      <c r="CZD22" s="26"/>
      <c r="CZE22" s="26"/>
      <c r="CZF22" s="26"/>
      <c r="CZG22" s="26"/>
      <c r="CZH22" s="26"/>
      <c r="CZI22" s="26"/>
      <c r="CZJ22" s="26"/>
      <c r="CZK22" s="26"/>
      <c r="CZL22" s="26"/>
      <c r="CZM22" s="26"/>
      <c r="CZN22" s="26"/>
      <c r="CZO22" s="26"/>
      <c r="CZP22" s="26"/>
      <c r="CZQ22" s="26"/>
      <c r="CZR22" s="26"/>
      <c r="CZS22" s="26"/>
      <c r="CZT22" s="26"/>
      <c r="CZU22" s="26"/>
      <c r="CZV22" s="26"/>
      <c r="CZW22" s="26"/>
      <c r="CZX22" s="26"/>
      <c r="CZY22" s="26"/>
      <c r="CZZ22" s="26"/>
      <c r="DAA22" s="26"/>
      <c r="DAB22" s="26"/>
      <c r="DAC22" s="26"/>
      <c r="DAD22" s="26"/>
      <c r="DAE22" s="26"/>
      <c r="DAF22" s="26"/>
      <c r="DAG22" s="26"/>
      <c r="DAH22" s="26"/>
      <c r="DAI22" s="26"/>
      <c r="DAJ22" s="26"/>
      <c r="DAK22" s="26"/>
      <c r="DAL22" s="26"/>
      <c r="DAM22" s="26"/>
      <c r="DAN22" s="26"/>
      <c r="DAO22" s="26"/>
      <c r="DAP22" s="26"/>
      <c r="DAQ22" s="26"/>
      <c r="DAR22" s="26"/>
      <c r="DAS22" s="26"/>
      <c r="DAT22" s="26"/>
      <c r="DAU22" s="26"/>
      <c r="DAV22" s="26"/>
      <c r="DAW22" s="26"/>
      <c r="DAX22" s="26"/>
      <c r="DAY22" s="26"/>
      <c r="DAZ22" s="26"/>
      <c r="DBA22" s="26"/>
      <c r="DBB22" s="26"/>
      <c r="DBC22" s="26"/>
      <c r="DBD22" s="26"/>
      <c r="DBE22" s="26"/>
      <c r="DBF22" s="26"/>
      <c r="DBG22" s="26"/>
      <c r="DBH22" s="26"/>
      <c r="DBI22" s="26"/>
      <c r="DBJ22" s="26"/>
      <c r="DBK22" s="26"/>
      <c r="DBL22" s="26"/>
      <c r="DBM22" s="26"/>
      <c r="DBN22" s="26"/>
      <c r="DBO22" s="26"/>
      <c r="DBP22" s="26"/>
      <c r="DBQ22" s="26"/>
      <c r="DBR22" s="26"/>
      <c r="DBS22" s="26"/>
      <c r="DBT22" s="26"/>
      <c r="DBU22" s="26"/>
      <c r="DBV22" s="26"/>
      <c r="DBW22" s="26"/>
      <c r="DBX22" s="26"/>
      <c r="DBY22" s="26"/>
      <c r="DBZ22" s="26"/>
      <c r="DCA22" s="26"/>
      <c r="DCB22" s="26"/>
      <c r="DCC22" s="26"/>
      <c r="DCD22" s="26"/>
      <c r="DCE22" s="26"/>
      <c r="DCF22" s="26"/>
      <c r="DCG22" s="26"/>
      <c r="DCH22" s="26"/>
      <c r="DCI22" s="26"/>
      <c r="DCJ22" s="26"/>
      <c r="DCK22" s="26"/>
      <c r="DCL22" s="26"/>
      <c r="DCM22" s="26"/>
      <c r="DCN22" s="26"/>
      <c r="DCO22" s="26"/>
      <c r="DCP22" s="26"/>
      <c r="DCQ22" s="26"/>
      <c r="DCR22" s="26"/>
      <c r="DCS22" s="26"/>
      <c r="DCT22" s="26"/>
      <c r="DCU22" s="26"/>
      <c r="DCV22" s="26"/>
      <c r="DCW22" s="26"/>
      <c r="DCX22" s="26"/>
      <c r="DCY22" s="26"/>
      <c r="DCZ22" s="26"/>
      <c r="DDA22" s="26"/>
      <c r="DDB22" s="26"/>
      <c r="DDC22" s="26"/>
      <c r="DDD22" s="26"/>
      <c r="DDE22" s="26"/>
      <c r="DDF22" s="26"/>
      <c r="DDG22" s="26"/>
      <c r="DDH22" s="26"/>
      <c r="DDI22" s="26"/>
      <c r="DDJ22" s="26"/>
      <c r="DDK22" s="26"/>
      <c r="DDL22" s="26"/>
      <c r="DDM22" s="26"/>
      <c r="DDN22" s="26"/>
      <c r="DDO22" s="26"/>
      <c r="DDP22" s="26"/>
      <c r="DDQ22" s="26"/>
      <c r="DDR22" s="26"/>
      <c r="DDS22" s="26"/>
      <c r="DDT22" s="26"/>
      <c r="DDU22" s="26"/>
      <c r="DDV22" s="26"/>
      <c r="DDW22" s="26"/>
      <c r="DDX22" s="26"/>
      <c r="DDY22" s="26"/>
      <c r="DDZ22" s="26"/>
      <c r="DEA22" s="26"/>
      <c r="DEB22" s="26"/>
      <c r="DEC22" s="26"/>
      <c r="DED22" s="26"/>
      <c r="DEE22" s="26"/>
      <c r="DEF22" s="26"/>
      <c r="DEG22" s="26"/>
      <c r="DEH22" s="26"/>
      <c r="DEI22" s="26"/>
      <c r="DEJ22" s="26"/>
      <c r="DEK22" s="26"/>
      <c r="DEL22" s="26"/>
      <c r="DEM22" s="26"/>
      <c r="DEN22" s="26"/>
      <c r="DEO22" s="26"/>
      <c r="DEP22" s="26"/>
      <c r="DEQ22" s="26"/>
      <c r="DER22" s="26"/>
      <c r="DES22" s="26"/>
      <c r="DET22" s="26"/>
      <c r="DEU22" s="26"/>
      <c r="DEV22" s="26"/>
      <c r="DEW22" s="26"/>
      <c r="DEX22" s="26"/>
      <c r="DEY22" s="26"/>
      <c r="DEZ22" s="26"/>
      <c r="DFA22" s="26"/>
      <c r="DFB22" s="26"/>
      <c r="DFC22" s="26"/>
      <c r="DFD22" s="26"/>
      <c r="DFE22" s="26"/>
      <c r="DFF22" s="26"/>
      <c r="DFG22" s="26"/>
      <c r="DFH22" s="26"/>
      <c r="DFI22" s="26"/>
      <c r="DFJ22" s="26"/>
      <c r="DFK22" s="26"/>
      <c r="DFL22" s="26"/>
      <c r="DFM22" s="26"/>
      <c r="DFN22" s="26"/>
      <c r="DFO22" s="26"/>
      <c r="DFP22" s="26"/>
      <c r="DFQ22" s="26"/>
      <c r="DFR22" s="26"/>
      <c r="DFS22" s="26"/>
      <c r="DFT22" s="26"/>
      <c r="DFU22" s="26"/>
      <c r="DFV22" s="26"/>
      <c r="DFW22" s="26"/>
      <c r="DFX22" s="26"/>
      <c r="DFY22" s="26"/>
      <c r="DFZ22" s="26"/>
      <c r="DGA22" s="26"/>
      <c r="DGB22" s="26"/>
      <c r="DGC22" s="26"/>
      <c r="DGD22" s="26"/>
      <c r="DGE22" s="26"/>
      <c r="DGF22" s="26"/>
      <c r="DGG22" s="26"/>
      <c r="DGH22" s="26"/>
      <c r="DGI22" s="26"/>
      <c r="DGJ22" s="26"/>
      <c r="DGK22" s="26"/>
      <c r="DGL22" s="26"/>
      <c r="DGM22" s="26"/>
      <c r="DGN22" s="26"/>
      <c r="DGO22" s="26"/>
      <c r="DGP22" s="26"/>
      <c r="DGQ22" s="26"/>
      <c r="DGR22" s="26"/>
      <c r="DGS22" s="26"/>
      <c r="DGT22" s="26"/>
      <c r="DGU22" s="26"/>
      <c r="DGV22" s="26"/>
      <c r="DGW22" s="26"/>
      <c r="DGX22" s="26"/>
      <c r="DGY22" s="26"/>
      <c r="DGZ22" s="26"/>
      <c r="DHA22" s="26"/>
      <c r="DHB22" s="26"/>
      <c r="DHC22" s="26"/>
      <c r="DHD22" s="26"/>
      <c r="DHE22" s="26"/>
      <c r="DHF22" s="26"/>
      <c r="DHG22" s="26"/>
      <c r="DHH22" s="26"/>
      <c r="DHI22" s="26"/>
      <c r="DHJ22" s="26"/>
      <c r="DHK22" s="26"/>
      <c r="DHL22" s="26"/>
      <c r="DHM22" s="26"/>
      <c r="DHN22" s="26"/>
      <c r="DHO22" s="26"/>
      <c r="DHP22" s="26"/>
      <c r="DHQ22" s="26"/>
      <c r="DHR22" s="26"/>
      <c r="DHS22" s="26"/>
      <c r="DHT22" s="26"/>
      <c r="DHU22" s="26"/>
      <c r="DHV22" s="26"/>
      <c r="DHW22" s="26"/>
      <c r="DHX22" s="26"/>
      <c r="DHY22" s="26"/>
      <c r="DHZ22" s="26"/>
      <c r="DIA22" s="26"/>
      <c r="DIB22" s="26"/>
      <c r="DIC22" s="26"/>
      <c r="DID22" s="26"/>
      <c r="DIE22" s="26"/>
      <c r="DIF22" s="26"/>
      <c r="DIG22" s="26"/>
      <c r="DIH22" s="26"/>
      <c r="DII22" s="26"/>
      <c r="DIJ22" s="26"/>
      <c r="DIK22" s="26"/>
      <c r="DIL22" s="26"/>
      <c r="DIM22" s="26"/>
      <c r="DIN22" s="26"/>
      <c r="DIO22" s="26"/>
      <c r="DIP22" s="26"/>
      <c r="DIQ22" s="26"/>
      <c r="DIR22" s="26"/>
      <c r="DIS22" s="26"/>
      <c r="DIT22" s="26"/>
      <c r="DIU22" s="26"/>
      <c r="DIV22" s="26"/>
      <c r="DIW22" s="26"/>
      <c r="DIX22" s="26"/>
      <c r="DIY22" s="26"/>
      <c r="DIZ22" s="26"/>
      <c r="DJA22" s="26"/>
      <c r="DJB22" s="26"/>
      <c r="DJC22" s="26"/>
      <c r="DJD22" s="26"/>
      <c r="DJE22" s="26"/>
      <c r="DJF22" s="26"/>
      <c r="DJG22" s="26"/>
      <c r="DJH22" s="26"/>
      <c r="DJI22" s="26"/>
      <c r="DJJ22" s="26"/>
      <c r="DJK22" s="26"/>
      <c r="DJL22" s="26"/>
      <c r="DJM22" s="26"/>
      <c r="DJN22" s="26"/>
      <c r="DJO22" s="26"/>
      <c r="DJP22" s="26"/>
      <c r="DJQ22" s="26"/>
      <c r="DJR22" s="26"/>
      <c r="DJS22" s="26"/>
      <c r="DJT22" s="26"/>
      <c r="DJU22" s="26"/>
      <c r="DJV22" s="26"/>
      <c r="DJW22" s="26"/>
      <c r="DJX22" s="26"/>
      <c r="DJY22" s="26"/>
      <c r="DJZ22" s="26"/>
      <c r="DKA22" s="26"/>
      <c r="DKB22" s="26"/>
      <c r="DKC22" s="26"/>
      <c r="DKD22" s="26"/>
      <c r="DKE22" s="26"/>
      <c r="DKF22" s="26"/>
      <c r="DKG22" s="26"/>
      <c r="DKH22" s="26"/>
      <c r="DKI22" s="26"/>
      <c r="DKJ22" s="26"/>
      <c r="DKK22" s="26"/>
      <c r="DKL22" s="26"/>
      <c r="DKM22" s="26"/>
      <c r="DKN22" s="26"/>
      <c r="DKO22" s="26"/>
      <c r="DKP22" s="26"/>
      <c r="DKQ22" s="26"/>
      <c r="DKR22" s="26"/>
      <c r="DKS22" s="26"/>
      <c r="DKT22" s="26"/>
      <c r="DKU22" s="26"/>
      <c r="DKV22" s="26"/>
      <c r="DKW22" s="26"/>
      <c r="DKX22" s="26"/>
      <c r="DKY22" s="26"/>
      <c r="DKZ22" s="26"/>
      <c r="DLA22" s="26"/>
      <c r="DLB22" s="26"/>
      <c r="DLC22" s="26"/>
      <c r="DLD22" s="26"/>
      <c r="DLE22" s="26"/>
      <c r="DLF22" s="26"/>
      <c r="DLG22" s="26"/>
      <c r="DLH22" s="26"/>
      <c r="DLI22" s="26"/>
      <c r="DLJ22" s="26"/>
      <c r="DLK22" s="26"/>
      <c r="DLL22" s="26"/>
      <c r="DLM22" s="26"/>
      <c r="DLN22" s="26"/>
      <c r="DLO22" s="26"/>
      <c r="DLP22" s="26"/>
      <c r="DLQ22" s="26"/>
      <c r="DLR22" s="26"/>
      <c r="DLS22" s="26"/>
      <c r="DLT22" s="26"/>
      <c r="DLU22" s="26"/>
      <c r="DLV22" s="26"/>
      <c r="DLW22" s="26"/>
      <c r="DLX22" s="26"/>
      <c r="DLY22" s="26"/>
      <c r="DLZ22" s="26"/>
      <c r="DMA22" s="26"/>
      <c r="DMB22" s="26"/>
      <c r="DMC22" s="26"/>
      <c r="DMD22" s="26"/>
      <c r="DME22" s="26"/>
      <c r="DMF22" s="26"/>
      <c r="DMG22" s="26"/>
      <c r="DMH22" s="26"/>
      <c r="DMI22" s="26"/>
      <c r="DMJ22" s="26"/>
      <c r="DMK22" s="26"/>
      <c r="DML22" s="26"/>
      <c r="DMM22" s="26"/>
      <c r="DMN22" s="26"/>
      <c r="DMO22" s="26"/>
      <c r="DMP22" s="26"/>
      <c r="DMQ22" s="26"/>
      <c r="DMR22" s="26"/>
      <c r="DMS22" s="26"/>
      <c r="DMT22" s="26"/>
      <c r="DMU22" s="26"/>
      <c r="DMV22" s="26"/>
      <c r="DMW22" s="26"/>
      <c r="DMX22" s="26"/>
      <c r="DMY22" s="26"/>
      <c r="DMZ22" s="26"/>
      <c r="DNA22" s="26"/>
      <c r="DNB22" s="26"/>
      <c r="DNC22" s="26"/>
      <c r="DND22" s="26"/>
      <c r="DNE22" s="26"/>
      <c r="DNF22" s="26"/>
      <c r="DNG22" s="26"/>
      <c r="DNH22" s="26"/>
      <c r="DNI22" s="26"/>
      <c r="DNJ22" s="26"/>
      <c r="DNK22" s="26"/>
      <c r="DNL22" s="26"/>
      <c r="DNM22" s="26"/>
      <c r="DNN22" s="26"/>
      <c r="DNO22" s="26"/>
      <c r="DNP22" s="26"/>
      <c r="DNQ22" s="26"/>
      <c r="DNR22" s="26"/>
      <c r="DNS22" s="26"/>
      <c r="DNT22" s="26"/>
      <c r="DNU22" s="26"/>
      <c r="DNV22" s="26"/>
      <c r="DNW22" s="26"/>
      <c r="DNX22" s="26"/>
      <c r="DNY22" s="26"/>
      <c r="DNZ22" s="26"/>
      <c r="DOA22" s="26"/>
      <c r="DOB22" s="26"/>
      <c r="DOC22" s="26"/>
      <c r="DOD22" s="26"/>
      <c r="DOE22" s="26"/>
      <c r="DOF22" s="26"/>
      <c r="DOG22" s="26"/>
      <c r="DOH22" s="26"/>
      <c r="DOI22" s="26"/>
      <c r="DOJ22" s="26"/>
      <c r="DOK22" s="26"/>
      <c r="DOL22" s="26"/>
      <c r="DOM22" s="26"/>
      <c r="DON22" s="26"/>
      <c r="DOO22" s="26"/>
      <c r="DOP22" s="26"/>
      <c r="DOQ22" s="26"/>
      <c r="DOR22" s="26"/>
      <c r="DOS22" s="26"/>
      <c r="DOT22" s="26"/>
      <c r="DOU22" s="26"/>
      <c r="DOV22" s="26"/>
      <c r="DOW22" s="26"/>
      <c r="DOX22" s="26"/>
      <c r="DOY22" s="26"/>
      <c r="DOZ22" s="26"/>
      <c r="DPA22" s="26"/>
      <c r="DPB22" s="26"/>
      <c r="DPC22" s="26"/>
      <c r="DPD22" s="26"/>
      <c r="DPE22" s="26"/>
      <c r="DPF22" s="26"/>
      <c r="DPG22" s="26"/>
      <c r="DPH22" s="26"/>
      <c r="DPI22" s="26"/>
      <c r="DPJ22" s="26"/>
      <c r="DPK22" s="26"/>
      <c r="DPL22" s="26"/>
      <c r="DPM22" s="26"/>
      <c r="DPN22" s="26"/>
      <c r="DPO22" s="26"/>
      <c r="DPP22" s="26"/>
      <c r="DPQ22" s="26"/>
      <c r="DPR22" s="26"/>
      <c r="DPS22" s="26"/>
      <c r="DPT22" s="26"/>
      <c r="DPU22" s="26"/>
      <c r="DPV22" s="26"/>
      <c r="DPW22" s="26"/>
      <c r="DPX22" s="26"/>
      <c r="DPY22" s="26"/>
      <c r="DPZ22" s="26"/>
      <c r="DQA22" s="26"/>
      <c r="DQB22" s="26"/>
      <c r="DQC22" s="26"/>
      <c r="DQD22" s="26"/>
      <c r="DQE22" s="26"/>
      <c r="DQF22" s="26"/>
      <c r="DQG22" s="26"/>
      <c r="DQH22" s="26"/>
      <c r="DQI22" s="26"/>
      <c r="DQJ22" s="26"/>
      <c r="DQK22" s="26"/>
      <c r="DQL22" s="26"/>
      <c r="DQM22" s="26"/>
      <c r="DQN22" s="26"/>
      <c r="DQO22" s="26"/>
      <c r="DQP22" s="26"/>
      <c r="DQQ22" s="26"/>
      <c r="DQR22" s="26"/>
      <c r="DQS22" s="26"/>
      <c r="DQT22" s="26"/>
      <c r="DQU22" s="26"/>
      <c r="DQV22" s="26"/>
      <c r="DQW22" s="26"/>
      <c r="DQX22" s="26"/>
      <c r="DQY22" s="26"/>
      <c r="DQZ22" s="26"/>
      <c r="DRA22" s="26"/>
      <c r="DRB22" s="26"/>
      <c r="DRC22" s="26"/>
      <c r="DRD22" s="26"/>
      <c r="DRE22" s="26"/>
      <c r="DRF22" s="26"/>
      <c r="DRG22" s="26"/>
      <c r="DRH22" s="26"/>
      <c r="DRI22" s="26"/>
      <c r="DRJ22" s="26"/>
      <c r="DRK22" s="26"/>
      <c r="DRL22" s="26"/>
      <c r="DRM22" s="26"/>
      <c r="DRN22" s="26"/>
      <c r="DRO22" s="26"/>
      <c r="DRP22" s="26"/>
      <c r="DRQ22" s="26"/>
      <c r="DRR22" s="26"/>
      <c r="DRS22" s="26"/>
      <c r="DRT22" s="26"/>
      <c r="DRU22" s="26"/>
      <c r="DRV22" s="26"/>
      <c r="DRW22" s="26"/>
      <c r="DRX22" s="26"/>
      <c r="DRY22" s="26"/>
      <c r="DRZ22" s="26"/>
      <c r="DSA22" s="26"/>
      <c r="DSB22" s="26"/>
      <c r="DSC22" s="26"/>
      <c r="DSD22" s="26"/>
      <c r="DSE22" s="26"/>
      <c r="DSF22" s="26"/>
      <c r="DSG22" s="26"/>
      <c r="DSH22" s="26"/>
      <c r="DSI22" s="26"/>
      <c r="DSJ22" s="26"/>
      <c r="DSK22" s="26"/>
      <c r="DSL22" s="26"/>
      <c r="DSM22" s="26"/>
      <c r="DSN22" s="26"/>
      <c r="DSO22" s="26"/>
      <c r="DSP22" s="26"/>
      <c r="DSQ22" s="26"/>
      <c r="DSR22" s="26"/>
      <c r="DSS22" s="26"/>
      <c r="DST22" s="26"/>
      <c r="DSU22" s="26"/>
      <c r="DSV22" s="26"/>
      <c r="DSW22" s="26"/>
      <c r="DSX22" s="26"/>
      <c r="DSY22" s="26"/>
      <c r="DSZ22" s="26"/>
      <c r="DTA22" s="26"/>
      <c r="DTB22" s="26"/>
      <c r="DTC22" s="26"/>
      <c r="DTD22" s="26"/>
      <c r="DTE22" s="26"/>
      <c r="DTF22" s="26"/>
      <c r="DTG22" s="26"/>
      <c r="DTH22" s="26"/>
      <c r="DTI22" s="26"/>
      <c r="DTJ22" s="26"/>
      <c r="DTK22" s="26"/>
      <c r="DTL22" s="26"/>
      <c r="DTM22" s="26"/>
      <c r="DTN22" s="26"/>
      <c r="DTO22" s="26"/>
      <c r="DTP22" s="26"/>
      <c r="DTQ22" s="26"/>
      <c r="DTR22" s="26"/>
      <c r="DTS22" s="26"/>
      <c r="DTT22" s="26"/>
      <c r="DTU22" s="26"/>
      <c r="DTV22" s="26"/>
      <c r="DTW22" s="26"/>
      <c r="DTX22" s="26"/>
      <c r="DTY22" s="26"/>
      <c r="DTZ22" s="26"/>
      <c r="DUA22" s="26"/>
      <c r="DUB22" s="26"/>
      <c r="DUC22" s="26"/>
      <c r="DUD22" s="26"/>
      <c r="DUE22" s="26"/>
      <c r="DUF22" s="26"/>
      <c r="DUG22" s="26"/>
      <c r="DUH22" s="26"/>
      <c r="DUI22" s="26"/>
      <c r="DUJ22" s="26"/>
      <c r="DUK22" s="26"/>
      <c r="DUL22" s="26"/>
      <c r="DUM22" s="26"/>
      <c r="DUN22" s="26"/>
      <c r="DUO22" s="26"/>
      <c r="DUP22" s="26"/>
      <c r="DUQ22" s="26"/>
      <c r="DUR22" s="26"/>
      <c r="DUS22" s="26"/>
      <c r="DUT22" s="26"/>
      <c r="DUU22" s="26"/>
      <c r="DUV22" s="26"/>
      <c r="DUW22" s="26"/>
      <c r="DUX22" s="26"/>
      <c r="DUY22" s="26"/>
      <c r="DUZ22" s="26"/>
      <c r="DVA22" s="26"/>
      <c r="DVB22" s="26"/>
      <c r="DVC22" s="26"/>
      <c r="DVD22" s="26"/>
      <c r="DVE22" s="26"/>
      <c r="DVF22" s="26"/>
      <c r="DVG22" s="26"/>
      <c r="DVH22" s="26"/>
      <c r="DVI22" s="26"/>
      <c r="DVJ22" s="26"/>
      <c r="DVK22" s="26"/>
      <c r="DVL22" s="26"/>
      <c r="DVM22" s="26"/>
      <c r="DVN22" s="26"/>
      <c r="DVO22" s="26"/>
      <c r="DVP22" s="26"/>
      <c r="DVQ22" s="26"/>
      <c r="DVR22" s="26"/>
      <c r="DVS22" s="26"/>
      <c r="DVT22" s="26"/>
      <c r="DVU22" s="26"/>
      <c r="DVV22" s="26"/>
      <c r="DVW22" s="26"/>
      <c r="DVX22" s="26"/>
      <c r="DVY22" s="26"/>
      <c r="DVZ22" s="26"/>
      <c r="DWA22" s="26"/>
      <c r="DWB22" s="26"/>
      <c r="DWC22" s="26"/>
      <c r="DWD22" s="26"/>
      <c r="DWE22" s="26"/>
      <c r="DWF22" s="26"/>
      <c r="DWG22" s="26"/>
      <c r="DWH22" s="26"/>
      <c r="DWI22" s="26"/>
      <c r="DWJ22" s="26"/>
      <c r="DWK22" s="26"/>
      <c r="DWL22" s="26"/>
      <c r="DWM22" s="26"/>
      <c r="DWN22" s="26"/>
      <c r="DWO22" s="26"/>
      <c r="DWP22" s="26"/>
      <c r="DWQ22" s="26"/>
      <c r="DWR22" s="26"/>
      <c r="DWS22" s="26"/>
      <c r="DWT22" s="26"/>
      <c r="DWU22" s="26"/>
      <c r="DWV22" s="26"/>
      <c r="DWW22" s="26"/>
      <c r="DWX22" s="26"/>
      <c r="DWY22" s="26"/>
      <c r="DWZ22" s="26"/>
      <c r="DXA22" s="26"/>
      <c r="DXB22" s="26"/>
      <c r="DXC22" s="26"/>
      <c r="DXD22" s="26"/>
      <c r="DXE22" s="26"/>
      <c r="DXF22" s="26"/>
      <c r="DXG22" s="26"/>
      <c r="DXH22" s="26"/>
      <c r="DXI22" s="26"/>
      <c r="DXJ22" s="26"/>
      <c r="DXK22" s="26"/>
      <c r="DXL22" s="26"/>
      <c r="DXM22" s="26"/>
      <c r="DXN22" s="26"/>
      <c r="DXO22" s="26"/>
      <c r="DXP22" s="26"/>
      <c r="DXQ22" s="26"/>
      <c r="DXR22" s="26"/>
      <c r="DXS22" s="26"/>
      <c r="DXT22" s="26"/>
      <c r="DXU22" s="26"/>
      <c r="DXV22" s="26"/>
      <c r="DXW22" s="26"/>
      <c r="DXX22" s="26"/>
      <c r="DXY22" s="26"/>
      <c r="DXZ22" s="26"/>
      <c r="DYA22" s="26"/>
      <c r="DYB22" s="26"/>
      <c r="DYC22" s="26"/>
      <c r="DYD22" s="26"/>
      <c r="DYE22" s="26"/>
      <c r="DYF22" s="26"/>
      <c r="DYG22" s="26"/>
      <c r="DYH22" s="26"/>
      <c r="DYI22" s="26"/>
      <c r="DYJ22" s="26"/>
      <c r="DYK22" s="26"/>
      <c r="DYL22" s="26"/>
      <c r="DYM22" s="26"/>
      <c r="DYN22" s="26"/>
      <c r="DYO22" s="26"/>
      <c r="DYP22" s="26"/>
      <c r="DYQ22" s="26"/>
      <c r="DYR22" s="26"/>
      <c r="DYS22" s="26"/>
      <c r="DYT22" s="26"/>
      <c r="DYU22" s="26"/>
      <c r="DYV22" s="26"/>
      <c r="DYW22" s="26"/>
      <c r="DYX22" s="26"/>
      <c r="DYY22" s="26"/>
      <c r="DYZ22" s="26"/>
      <c r="DZA22" s="26"/>
      <c r="DZB22" s="26"/>
      <c r="DZC22" s="26"/>
      <c r="DZD22" s="26"/>
      <c r="DZE22" s="26"/>
      <c r="DZF22" s="26"/>
      <c r="DZG22" s="26"/>
      <c r="DZH22" s="26"/>
      <c r="DZI22" s="26"/>
      <c r="DZJ22" s="26"/>
      <c r="DZK22" s="26"/>
      <c r="DZL22" s="26"/>
      <c r="DZM22" s="26"/>
      <c r="DZN22" s="26"/>
      <c r="DZO22" s="26"/>
      <c r="DZP22" s="26"/>
      <c r="DZQ22" s="26"/>
      <c r="DZR22" s="26"/>
      <c r="DZS22" s="26"/>
      <c r="DZT22" s="26"/>
      <c r="DZU22" s="26"/>
      <c r="DZV22" s="26"/>
      <c r="DZW22" s="26"/>
      <c r="DZX22" s="26"/>
      <c r="DZY22" s="26"/>
      <c r="DZZ22" s="26"/>
      <c r="EAA22" s="26"/>
      <c r="EAB22" s="26"/>
      <c r="EAC22" s="26"/>
      <c r="EAD22" s="26"/>
      <c r="EAE22" s="26"/>
      <c r="EAF22" s="26"/>
      <c r="EAG22" s="26"/>
      <c r="EAH22" s="26"/>
      <c r="EAI22" s="26"/>
      <c r="EAJ22" s="26"/>
      <c r="EAK22" s="26"/>
      <c r="EAL22" s="26"/>
      <c r="EAM22" s="26"/>
      <c r="EAN22" s="26"/>
      <c r="EAO22" s="26"/>
      <c r="EAP22" s="26"/>
      <c r="EAQ22" s="26"/>
      <c r="EAR22" s="26"/>
      <c r="EAS22" s="26"/>
      <c r="EAT22" s="26"/>
      <c r="EAU22" s="26"/>
      <c r="EAV22" s="26"/>
      <c r="EAW22" s="26"/>
      <c r="EAX22" s="26"/>
      <c r="EAY22" s="26"/>
      <c r="EAZ22" s="26"/>
      <c r="EBA22" s="26"/>
      <c r="EBB22" s="26"/>
      <c r="EBC22" s="26"/>
      <c r="EBD22" s="26"/>
      <c r="EBE22" s="26"/>
      <c r="EBF22" s="26"/>
      <c r="EBG22" s="26"/>
      <c r="EBH22" s="26"/>
      <c r="EBI22" s="26"/>
      <c r="EBJ22" s="26"/>
      <c r="EBK22" s="26"/>
      <c r="EBL22" s="26"/>
      <c r="EBM22" s="26"/>
      <c r="EBN22" s="26"/>
      <c r="EBO22" s="26"/>
      <c r="EBP22" s="26"/>
      <c r="EBQ22" s="26"/>
      <c r="EBR22" s="26"/>
      <c r="EBS22" s="26"/>
      <c r="EBT22" s="26"/>
      <c r="EBU22" s="26"/>
      <c r="EBV22" s="26"/>
      <c r="EBW22" s="26"/>
      <c r="EBX22" s="26"/>
      <c r="EBY22" s="26"/>
      <c r="EBZ22" s="26"/>
      <c r="ECA22" s="26"/>
      <c r="ECB22" s="26"/>
      <c r="ECC22" s="26"/>
      <c r="ECD22" s="26"/>
      <c r="ECE22" s="26"/>
      <c r="ECF22" s="26"/>
      <c r="ECG22" s="26"/>
      <c r="ECH22" s="26"/>
      <c r="ECI22" s="26"/>
      <c r="ECJ22" s="26"/>
      <c r="ECK22" s="26"/>
      <c r="ECL22" s="26"/>
      <c r="ECM22" s="26"/>
      <c r="ECN22" s="26"/>
      <c r="ECO22" s="26"/>
      <c r="ECP22" s="26"/>
      <c r="ECQ22" s="26"/>
      <c r="ECR22" s="26"/>
      <c r="ECS22" s="26"/>
      <c r="ECT22" s="26"/>
      <c r="ECU22" s="26"/>
      <c r="ECV22" s="26"/>
      <c r="ECW22" s="26"/>
      <c r="ECX22" s="26"/>
      <c r="ECY22" s="26"/>
      <c r="ECZ22" s="26"/>
      <c r="EDA22" s="26"/>
      <c r="EDB22" s="26"/>
      <c r="EDC22" s="26"/>
      <c r="EDD22" s="26"/>
      <c r="EDE22" s="26"/>
      <c r="EDF22" s="26"/>
      <c r="EDG22" s="26"/>
      <c r="EDH22" s="26"/>
      <c r="EDI22" s="26"/>
      <c r="EDJ22" s="26"/>
      <c r="EDK22" s="26"/>
      <c r="EDL22" s="26"/>
      <c r="EDM22" s="26"/>
      <c r="EDN22" s="26"/>
      <c r="EDO22" s="26"/>
      <c r="EDP22" s="26"/>
      <c r="EDQ22" s="26"/>
      <c r="EDR22" s="26"/>
      <c r="EDS22" s="26"/>
      <c r="EDT22" s="26"/>
      <c r="EDU22" s="26"/>
      <c r="EDV22" s="26"/>
      <c r="EDW22" s="26"/>
      <c r="EDX22" s="26"/>
      <c r="EDY22" s="26"/>
      <c r="EDZ22" s="26"/>
      <c r="EEA22" s="26"/>
      <c r="EEB22" s="26"/>
      <c r="EEC22" s="26"/>
      <c r="EED22" s="26"/>
      <c r="EEE22" s="26"/>
      <c r="EEF22" s="26"/>
      <c r="EEG22" s="26"/>
      <c r="EEH22" s="26"/>
      <c r="EEI22" s="26"/>
      <c r="EEJ22" s="26"/>
      <c r="EEK22" s="26"/>
      <c r="EEL22" s="26"/>
      <c r="EEM22" s="26"/>
      <c r="EEN22" s="26"/>
      <c r="EEO22" s="26"/>
      <c r="EEP22" s="26"/>
      <c r="EEQ22" s="26"/>
      <c r="EER22" s="26"/>
      <c r="EES22" s="26"/>
      <c r="EET22" s="26"/>
      <c r="EEU22" s="26"/>
      <c r="EEV22" s="26"/>
      <c r="EEW22" s="26"/>
      <c r="EEX22" s="26"/>
      <c r="EEY22" s="26"/>
      <c r="EEZ22" s="26"/>
      <c r="EFA22" s="26"/>
      <c r="EFB22" s="26"/>
      <c r="EFC22" s="26"/>
      <c r="EFD22" s="26"/>
      <c r="EFE22" s="26"/>
      <c r="EFF22" s="26"/>
      <c r="EFG22" s="26"/>
      <c r="EFH22" s="26"/>
      <c r="EFI22" s="26"/>
      <c r="EFJ22" s="26"/>
      <c r="EFK22" s="26"/>
      <c r="EFL22" s="26"/>
      <c r="EFM22" s="26"/>
      <c r="EFN22" s="26"/>
      <c r="EFO22" s="26"/>
      <c r="EFP22" s="26"/>
      <c r="EFQ22" s="26"/>
      <c r="EFR22" s="26"/>
      <c r="EFS22" s="26"/>
      <c r="EFT22" s="26"/>
      <c r="EFU22" s="26"/>
      <c r="EFV22" s="26"/>
      <c r="EFW22" s="26"/>
      <c r="EFX22" s="26"/>
      <c r="EFY22" s="26"/>
      <c r="EFZ22" s="26"/>
      <c r="EGA22" s="26"/>
      <c r="EGB22" s="26"/>
      <c r="EGC22" s="26"/>
      <c r="EGD22" s="26"/>
      <c r="EGE22" s="26"/>
      <c r="EGF22" s="26"/>
      <c r="EGG22" s="26"/>
      <c r="EGH22" s="26"/>
      <c r="EGI22" s="26"/>
      <c r="EGJ22" s="26"/>
      <c r="EGK22" s="26"/>
      <c r="EGL22" s="26"/>
      <c r="EGM22" s="26"/>
      <c r="EGN22" s="26"/>
      <c r="EGO22" s="26"/>
      <c r="EGP22" s="26"/>
      <c r="EGQ22" s="26"/>
      <c r="EGR22" s="26"/>
      <c r="EGS22" s="26"/>
      <c r="EGT22" s="26"/>
      <c r="EGU22" s="26"/>
      <c r="EGV22" s="26"/>
      <c r="EGW22" s="26"/>
      <c r="EGX22" s="26"/>
      <c r="EGY22" s="26"/>
      <c r="EGZ22" s="26"/>
      <c r="EHA22" s="26"/>
      <c r="EHB22" s="26"/>
      <c r="EHC22" s="26"/>
      <c r="EHD22" s="26"/>
      <c r="EHE22" s="26"/>
      <c r="EHF22" s="26"/>
      <c r="EHG22" s="26"/>
      <c r="EHH22" s="26"/>
      <c r="EHI22" s="26"/>
      <c r="EHJ22" s="26"/>
      <c r="EHK22" s="26"/>
      <c r="EHL22" s="26"/>
      <c r="EHM22" s="26"/>
      <c r="EHN22" s="26"/>
      <c r="EHO22" s="26"/>
      <c r="EHP22" s="26"/>
      <c r="EHQ22" s="26"/>
      <c r="EHR22" s="26"/>
      <c r="EHS22" s="26"/>
      <c r="EHT22" s="26"/>
      <c r="EHU22" s="26"/>
      <c r="EHV22" s="26"/>
      <c r="EHW22" s="26"/>
      <c r="EHX22" s="26"/>
      <c r="EHY22" s="26"/>
      <c r="EHZ22" s="26"/>
      <c r="EIA22" s="26"/>
      <c r="EIB22" s="26"/>
      <c r="EIC22" s="26"/>
      <c r="EID22" s="26"/>
      <c r="EIE22" s="26"/>
      <c r="EIF22" s="26"/>
      <c r="EIG22" s="26"/>
      <c r="EIH22" s="26"/>
      <c r="EII22" s="26"/>
      <c r="EIJ22" s="26"/>
      <c r="EIK22" s="26"/>
      <c r="EIL22" s="26"/>
      <c r="EIM22" s="26"/>
      <c r="EIN22" s="26"/>
      <c r="EIO22" s="26"/>
      <c r="EIP22" s="26"/>
      <c r="EIQ22" s="26"/>
      <c r="EIR22" s="26"/>
      <c r="EIS22" s="26"/>
      <c r="EIT22" s="26"/>
      <c r="EIU22" s="26"/>
      <c r="EIV22" s="26"/>
      <c r="EIW22" s="26"/>
      <c r="EIX22" s="26"/>
      <c r="EIY22" s="26"/>
      <c r="EIZ22" s="26"/>
      <c r="EJA22" s="26"/>
      <c r="EJB22" s="26"/>
      <c r="EJC22" s="26"/>
      <c r="EJD22" s="26"/>
      <c r="EJE22" s="26"/>
      <c r="EJF22" s="26"/>
      <c r="EJG22" s="26"/>
      <c r="EJH22" s="26"/>
      <c r="EJI22" s="26"/>
      <c r="EJJ22" s="26"/>
      <c r="EJK22" s="26"/>
      <c r="EJL22" s="26"/>
      <c r="EJM22" s="26"/>
      <c r="EJN22" s="26"/>
      <c r="EJO22" s="26"/>
      <c r="EJP22" s="26"/>
      <c r="EJQ22" s="26"/>
      <c r="EJR22" s="26"/>
      <c r="EJS22" s="26"/>
      <c r="EJT22" s="26"/>
      <c r="EJU22" s="26"/>
      <c r="EJV22" s="26"/>
      <c r="EJW22" s="26"/>
      <c r="EJX22" s="26"/>
      <c r="EJY22" s="26"/>
      <c r="EJZ22" s="26"/>
      <c r="EKA22" s="26"/>
      <c r="EKB22" s="26"/>
      <c r="EKC22" s="26"/>
      <c r="EKD22" s="26"/>
      <c r="EKE22" s="26"/>
      <c r="EKF22" s="26"/>
      <c r="EKG22" s="26"/>
      <c r="EKH22" s="26"/>
      <c r="EKI22" s="26"/>
      <c r="EKJ22" s="26"/>
      <c r="EKK22" s="26"/>
      <c r="EKL22" s="26"/>
      <c r="EKM22" s="26"/>
      <c r="EKN22" s="26"/>
      <c r="EKO22" s="26"/>
      <c r="EKP22" s="26"/>
      <c r="EKQ22" s="26"/>
      <c r="EKR22" s="26"/>
      <c r="EKS22" s="26"/>
      <c r="EKT22" s="26"/>
      <c r="EKU22" s="26"/>
      <c r="EKV22" s="26"/>
      <c r="EKW22" s="26"/>
      <c r="EKX22" s="26"/>
      <c r="EKY22" s="26"/>
      <c r="EKZ22" s="26"/>
      <c r="ELA22" s="26"/>
      <c r="ELB22" s="26"/>
      <c r="ELC22" s="26"/>
      <c r="ELD22" s="26"/>
      <c r="ELE22" s="26"/>
      <c r="ELF22" s="26"/>
      <c r="ELG22" s="26"/>
      <c r="ELH22" s="26"/>
      <c r="ELI22" s="26"/>
      <c r="ELJ22" s="26"/>
      <c r="ELK22" s="26"/>
      <c r="ELL22" s="26"/>
      <c r="ELM22" s="26"/>
      <c r="ELN22" s="26"/>
      <c r="ELO22" s="26"/>
      <c r="ELP22" s="26"/>
      <c r="ELQ22" s="26"/>
      <c r="ELR22" s="26"/>
      <c r="ELS22" s="26"/>
      <c r="ELT22" s="26"/>
      <c r="ELU22" s="26"/>
    </row>
    <row r="23" spans="1:3713" s="16" customFormat="1">
      <c r="A23" s="26"/>
      <c r="B23" s="356" t="s">
        <v>86</v>
      </c>
      <c r="C23" s="441">
        <v>0</v>
      </c>
      <c r="D23" s="441">
        <v>70800</v>
      </c>
      <c r="E23" s="161">
        <v>3.9</v>
      </c>
      <c r="F23" s="161">
        <v>3.9</v>
      </c>
      <c r="G23" s="161" t="s">
        <v>189</v>
      </c>
      <c r="H23" s="161" t="s">
        <v>189</v>
      </c>
      <c r="I23" s="161" t="s">
        <v>189</v>
      </c>
      <c r="J23" s="360" t="s">
        <v>189</v>
      </c>
      <c r="K23" s="161">
        <f>LOOKUP($B23,'Datos 3-Factores de convers'!$B$29:$B$51,'Datos 3-Factores de convers'!$F$29:$F$51)*(C23*'Datos 2-Potenciales calent glob'!$D$6+'Datos 1-Factores emisión'!E23*'Datos 2-Potenciales calent glob'!$D$31+'Datos 1-Factores emisión'!F23*'Datos 2-Potenciales calent glob'!$D$32)</f>
        <v>2.9930472000000003E-2</v>
      </c>
      <c r="L23" s="161" t="s">
        <v>183</v>
      </c>
      <c r="M23" s="35"/>
      <c r="N23" s="35"/>
      <c r="O23" s="35"/>
      <c r="P23" s="35"/>
      <c r="Q23" s="35"/>
      <c r="R23" s="11"/>
      <c r="S23" s="417"/>
      <c r="T23" s="35"/>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1"/>
      <c r="HG23" s="11"/>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1"/>
      <c r="IL23" s="11"/>
      <c r="IM23" s="11"/>
      <c r="IN23" s="11"/>
      <c r="IO23" s="11"/>
      <c r="IP23" s="11"/>
      <c r="IQ23" s="11"/>
      <c r="IR23" s="11"/>
      <c r="IS23" s="11"/>
      <c r="IT23" s="11"/>
      <c r="IU23" s="11"/>
      <c r="IV23" s="11"/>
      <c r="IW23" s="11"/>
      <c r="IX23" s="11"/>
      <c r="IY23" s="11"/>
      <c r="IZ23" s="11"/>
      <c r="JA23" s="11"/>
      <c r="JB23" s="11"/>
      <c r="JC23" s="11"/>
      <c r="JD23" s="11"/>
      <c r="JE23" s="11"/>
      <c r="JF23" s="11"/>
      <c r="JG23" s="11"/>
      <c r="JH23" s="11"/>
      <c r="JI23" s="11"/>
      <c r="JJ23" s="11"/>
      <c r="JK23" s="11"/>
      <c r="JL23" s="11"/>
      <c r="JM23" s="11"/>
      <c r="JN23" s="11"/>
      <c r="JO23" s="11"/>
      <c r="JP23" s="11"/>
      <c r="JQ23" s="11"/>
      <c r="JR23" s="11"/>
      <c r="JS23" s="11"/>
      <c r="JT23" s="11"/>
      <c r="JU23" s="11"/>
      <c r="JV23" s="11"/>
      <c r="JW23" s="11"/>
      <c r="JX23" s="11"/>
      <c r="JY23" s="11"/>
      <c r="JZ23" s="11"/>
      <c r="KA23" s="11"/>
      <c r="KB23" s="11"/>
      <c r="KC23" s="11"/>
      <c r="KD23" s="11"/>
      <c r="KE23" s="11"/>
      <c r="KF23" s="11"/>
      <c r="KG23" s="11"/>
      <c r="KH23" s="11"/>
      <c r="KI23" s="11"/>
      <c r="KJ23" s="11"/>
      <c r="KK23" s="11"/>
      <c r="KL23" s="11"/>
      <c r="KM23" s="11"/>
      <c r="KN23" s="11"/>
      <c r="KO23" s="11"/>
      <c r="KP23" s="11"/>
      <c r="KQ23" s="11"/>
      <c r="KR23" s="11"/>
      <c r="KS23" s="11"/>
      <c r="KT23" s="11"/>
      <c r="KU23" s="11"/>
      <c r="KV23" s="11"/>
      <c r="KW23" s="11"/>
      <c r="KX23" s="11"/>
      <c r="KY23" s="11"/>
      <c r="KZ23" s="11"/>
      <c r="LA23" s="11"/>
      <c r="LB23" s="11"/>
      <c r="LC23" s="11"/>
      <c r="LD23" s="11"/>
      <c r="LE23" s="11"/>
      <c r="LF23" s="11"/>
      <c r="LG23" s="11"/>
      <c r="LH23" s="11"/>
      <c r="LI23" s="11"/>
      <c r="LJ23" s="11"/>
      <c r="LK23" s="11"/>
      <c r="LL23" s="11"/>
      <c r="LM23" s="11"/>
      <c r="LN23" s="11"/>
      <c r="LO23" s="11"/>
      <c r="LP23" s="11"/>
      <c r="LQ23" s="11"/>
      <c r="LR23" s="11"/>
      <c r="LS23" s="11"/>
      <c r="LT23" s="11"/>
      <c r="LU23" s="11"/>
      <c r="LV23" s="11"/>
      <c r="LW23" s="11"/>
      <c r="LX23" s="11"/>
      <c r="LY23" s="11"/>
      <c r="LZ23" s="11"/>
      <c r="MA23" s="11"/>
      <c r="MB23" s="11"/>
      <c r="MC23" s="11"/>
      <c r="MD23" s="11"/>
      <c r="ME23" s="11"/>
      <c r="MF23" s="11"/>
      <c r="MG23" s="11"/>
      <c r="MH23" s="11"/>
      <c r="MI23" s="11"/>
      <c r="MJ23" s="11"/>
      <c r="MK23" s="11"/>
      <c r="ML23" s="11"/>
      <c r="MM23" s="11"/>
      <c r="MN23" s="11"/>
      <c r="MO23" s="11"/>
      <c r="MP23" s="11"/>
      <c r="MQ23" s="11"/>
      <c r="MR23" s="11"/>
      <c r="MS23" s="11"/>
      <c r="MT23" s="11"/>
      <c r="MU23" s="11"/>
      <c r="MV23" s="11"/>
      <c r="MW23" s="11"/>
      <c r="MX23" s="11"/>
      <c r="MY23" s="11"/>
      <c r="MZ23" s="11"/>
      <c r="NA23" s="11"/>
      <c r="NB23" s="11"/>
      <c r="NC23" s="11"/>
      <c r="ND23" s="11"/>
      <c r="NE23" s="11"/>
      <c r="NF23" s="11"/>
      <c r="NG23" s="11"/>
      <c r="NH23" s="11"/>
      <c r="NI23" s="11"/>
      <c r="NJ23" s="11"/>
      <c r="NK23" s="11"/>
      <c r="NL23" s="11"/>
      <c r="NM23" s="11"/>
      <c r="NN23" s="11"/>
      <c r="NO23" s="11"/>
      <c r="NP23" s="11"/>
      <c r="NQ23" s="11"/>
      <c r="NR23" s="11"/>
      <c r="NS23" s="11"/>
      <c r="NT23" s="11"/>
      <c r="NU23" s="11"/>
      <c r="NV23" s="11"/>
      <c r="NW23" s="11"/>
      <c r="NX23" s="11"/>
      <c r="NY23" s="11"/>
      <c r="NZ23" s="11"/>
      <c r="OA23" s="11"/>
      <c r="OB23" s="11"/>
      <c r="OC23" s="11"/>
      <c r="OD23" s="11"/>
      <c r="OE23" s="11"/>
      <c r="OF23" s="11"/>
      <c r="OG23" s="11"/>
      <c r="OH23" s="11"/>
      <c r="OI23" s="11"/>
      <c r="OJ23" s="11"/>
      <c r="OK23" s="11"/>
      <c r="OL23" s="11"/>
      <c r="OM23" s="11"/>
      <c r="ON23" s="11"/>
      <c r="OO23" s="11"/>
      <c r="OP23" s="11"/>
      <c r="OQ23" s="11"/>
      <c r="OR23" s="11"/>
      <c r="OS23" s="11"/>
      <c r="OT23" s="11"/>
      <c r="OU23" s="11"/>
      <c r="OV23" s="11"/>
      <c r="OW23" s="11"/>
      <c r="OX23" s="11"/>
      <c r="OY23" s="11"/>
      <c r="OZ23" s="11"/>
      <c r="PA23" s="11"/>
      <c r="PB23" s="11"/>
      <c r="PC23" s="11"/>
      <c r="PD23" s="11"/>
      <c r="PE23" s="11"/>
      <c r="PF23" s="11"/>
      <c r="PG23" s="11"/>
      <c r="PH23" s="11"/>
      <c r="PI23" s="11"/>
      <c r="PJ23" s="11"/>
      <c r="PK23" s="11"/>
      <c r="PL23" s="11"/>
      <c r="PM23" s="11"/>
      <c r="PN23" s="11"/>
      <c r="PO23" s="11"/>
      <c r="PP23" s="11"/>
      <c r="PQ23" s="11"/>
      <c r="PR23" s="11"/>
      <c r="PS23" s="11"/>
      <c r="PT23" s="11"/>
      <c r="PU23" s="11"/>
      <c r="PV23" s="11"/>
      <c r="PW23" s="11"/>
      <c r="PX23" s="11"/>
      <c r="PY23" s="11"/>
      <c r="PZ23" s="11"/>
      <c r="QA23" s="11"/>
      <c r="QB23" s="11"/>
      <c r="QC23" s="11"/>
      <c r="QD23" s="11"/>
      <c r="QE23" s="11"/>
      <c r="QF23" s="11"/>
      <c r="QG23" s="11"/>
      <c r="QH23" s="11"/>
      <c r="QI23" s="11"/>
      <c r="QJ23" s="11"/>
      <c r="QK23" s="11"/>
      <c r="QL23" s="11"/>
      <c r="QM23" s="11"/>
      <c r="QN23" s="11"/>
      <c r="QO23" s="11"/>
      <c r="QP23" s="11"/>
      <c r="QQ23" s="11"/>
      <c r="QR23" s="11"/>
      <c r="QS23" s="11"/>
      <c r="QT23" s="11"/>
      <c r="QU23" s="11"/>
      <c r="QV23" s="11"/>
      <c r="QW23" s="11"/>
      <c r="QX23" s="11"/>
      <c r="QY23" s="11"/>
      <c r="QZ23" s="11"/>
      <c r="RA23" s="11"/>
      <c r="RB23" s="11"/>
      <c r="RC23" s="11"/>
      <c r="RD23" s="11"/>
      <c r="RE23" s="11"/>
      <c r="RF23" s="11"/>
      <c r="RG23" s="11"/>
      <c r="RH23" s="11"/>
      <c r="RI23" s="11"/>
      <c r="RJ23" s="11"/>
      <c r="RK23" s="11"/>
      <c r="RL23" s="11"/>
      <c r="RM23" s="11"/>
      <c r="RN23" s="11"/>
      <c r="RO23" s="11"/>
      <c r="RP23" s="11"/>
      <c r="RQ23" s="11"/>
      <c r="RR23" s="11"/>
      <c r="RS23" s="11"/>
      <c r="RT23" s="11"/>
      <c r="RU23" s="11"/>
      <c r="RV23" s="11"/>
      <c r="RW23" s="11"/>
      <c r="RX23" s="11"/>
      <c r="RY23" s="11"/>
      <c r="RZ23" s="11"/>
      <c r="SA23" s="11"/>
      <c r="SB23" s="11"/>
      <c r="SC23" s="11"/>
      <c r="SD23" s="11"/>
      <c r="SE23" s="11"/>
      <c r="SF23" s="11"/>
      <c r="SG23" s="11"/>
      <c r="SH23" s="11"/>
      <c r="SI23" s="11"/>
      <c r="SJ23" s="11"/>
      <c r="SK23" s="11"/>
      <c r="SL23" s="11"/>
      <c r="SM23" s="11"/>
      <c r="SN23" s="11"/>
      <c r="SO23" s="11"/>
      <c r="SP23" s="11"/>
      <c r="SQ23" s="11"/>
      <c r="SR23" s="11"/>
      <c r="SS23" s="11"/>
      <c r="ST23" s="11"/>
      <c r="SU23" s="11"/>
      <c r="SV23" s="11"/>
      <c r="SW23" s="11"/>
      <c r="SX23" s="11"/>
      <c r="SY23" s="11"/>
      <c r="SZ23" s="11"/>
      <c r="TA23" s="11"/>
      <c r="TB23" s="11"/>
      <c r="TC23" s="11"/>
      <c r="TD23" s="11"/>
      <c r="TE23" s="11"/>
      <c r="TF23" s="11"/>
      <c r="TG23" s="11"/>
      <c r="TH23" s="11"/>
      <c r="TI23" s="11"/>
      <c r="TJ23" s="11"/>
      <c r="TK23" s="11"/>
      <c r="TL23" s="11"/>
      <c r="TM23" s="11"/>
      <c r="TN23" s="11"/>
      <c r="TO23" s="11"/>
      <c r="TP23" s="11"/>
      <c r="TQ23" s="11"/>
      <c r="TR23" s="11"/>
      <c r="TS23" s="11"/>
      <c r="TT23" s="11"/>
      <c r="TU23" s="11"/>
      <c r="TV23" s="11"/>
      <c r="TW23" s="11"/>
      <c r="TX23" s="11"/>
      <c r="TY23" s="11"/>
      <c r="TZ23" s="11"/>
      <c r="UA23" s="11"/>
      <c r="UB23" s="11"/>
      <c r="UC23" s="11"/>
      <c r="UD23" s="11"/>
      <c r="UE23" s="11"/>
      <c r="UF23" s="11"/>
      <c r="UG23" s="11"/>
      <c r="UH23" s="11"/>
      <c r="UI23" s="11"/>
      <c r="UJ23" s="11"/>
      <c r="UK23" s="11"/>
      <c r="UL23" s="11"/>
      <c r="UM23" s="11"/>
      <c r="UN23" s="11"/>
      <c r="UO23" s="11"/>
      <c r="UP23" s="11"/>
      <c r="UQ23" s="11"/>
      <c r="UR23" s="11"/>
      <c r="US23" s="11"/>
      <c r="UT23" s="11"/>
      <c r="UU23" s="11"/>
      <c r="UV23" s="11"/>
      <c r="UW23" s="11"/>
      <c r="UX23" s="11"/>
      <c r="UY23" s="11"/>
      <c r="UZ23" s="11"/>
      <c r="VA23" s="11"/>
      <c r="VB23" s="11"/>
      <c r="VC23" s="11"/>
      <c r="VD23" s="11"/>
      <c r="VE23" s="11"/>
      <c r="VF23" s="11"/>
      <c r="VG23" s="11"/>
      <c r="VH23" s="11"/>
      <c r="VI23" s="11"/>
      <c r="VJ23" s="11"/>
      <c r="VK23" s="11"/>
      <c r="VL23" s="11"/>
      <c r="VM23" s="11"/>
      <c r="VN23" s="11"/>
      <c r="VO23" s="11"/>
      <c r="VP23" s="11"/>
      <c r="VQ23" s="11"/>
      <c r="VR23" s="11"/>
      <c r="VS23" s="11"/>
      <c r="VT23" s="11"/>
      <c r="VU23" s="11"/>
      <c r="VV23" s="11"/>
      <c r="VW23" s="11"/>
      <c r="VX23" s="11"/>
      <c r="VY23" s="11"/>
      <c r="VZ23" s="11"/>
      <c r="WA23" s="11"/>
      <c r="WB23" s="11"/>
      <c r="WC23" s="11"/>
      <c r="WD23" s="11"/>
      <c r="WE23" s="11"/>
      <c r="WF23" s="11"/>
      <c r="WG23" s="11"/>
      <c r="WH23" s="11"/>
      <c r="WI23" s="11"/>
      <c r="WJ23" s="11"/>
      <c r="WK23" s="11"/>
      <c r="WL23" s="11"/>
      <c r="WM23" s="11"/>
      <c r="WN23" s="11"/>
      <c r="WO23" s="11"/>
      <c r="WP23" s="11"/>
      <c r="WQ23" s="11"/>
      <c r="WR23" s="11"/>
      <c r="WS23" s="11"/>
      <c r="WT23" s="11"/>
      <c r="WU23" s="11"/>
      <c r="WV23" s="11"/>
      <c r="WW23" s="11"/>
      <c r="WX23" s="11"/>
      <c r="WY23" s="11"/>
      <c r="WZ23" s="11"/>
      <c r="XA23" s="11"/>
      <c r="XB23" s="11"/>
      <c r="XC23" s="11"/>
      <c r="XD23" s="11"/>
      <c r="XE23" s="11"/>
      <c r="XF23" s="11"/>
      <c r="XG23" s="11"/>
      <c r="XH23" s="11"/>
      <c r="XI23" s="11"/>
      <c r="XJ23" s="11"/>
      <c r="XK23" s="11"/>
      <c r="XL23" s="11"/>
      <c r="XM23" s="11"/>
      <c r="XN23" s="11"/>
      <c r="XO23" s="11"/>
      <c r="XP23" s="11"/>
      <c r="XQ23" s="11"/>
      <c r="XR23" s="11"/>
      <c r="XS23" s="11"/>
      <c r="XT23" s="11"/>
      <c r="XU23" s="11"/>
      <c r="XV23" s="11"/>
      <c r="XW23" s="11"/>
      <c r="XX23" s="11"/>
      <c r="XY23" s="11"/>
      <c r="XZ23" s="11"/>
      <c r="YA23" s="11"/>
      <c r="YB23" s="11"/>
      <c r="YC23" s="11"/>
      <c r="YD23" s="11"/>
      <c r="YE23" s="11"/>
      <c r="YF23" s="11"/>
      <c r="YG23" s="11"/>
      <c r="YH23" s="11"/>
      <c r="YI23" s="11"/>
      <c r="YJ23" s="11"/>
      <c r="YK23" s="11"/>
      <c r="YL23" s="11"/>
      <c r="YM23" s="11"/>
      <c r="YN23" s="11"/>
      <c r="YO23" s="11"/>
      <c r="YP23" s="11"/>
      <c r="YQ23" s="11"/>
      <c r="YR23" s="11"/>
      <c r="YS23" s="11"/>
      <c r="YT23" s="11"/>
      <c r="YU23" s="11"/>
      <c r="YV23" s="11"/>
      <c r="YW23" s="11"/>
      <c r="YX23" s="11"/>
      <c r="YY23" s="11"/>
      <c r="YZ23" s="11"/>
      <c r="ZA23" s="11"/>
      <c r="ZB23" s="11"/>
      <c r="ZC23" s="11"/>
      <c r="ZD23" s="11"/>
      <c r="ZE23" s="11"/>
      <c r="ZF23" s="11"/>
      <c r="ZG23" s="11"/>
      <c r="ZH23" s="11"/>
      <c r="ZI23" s="11"/>
      <c r="ZJ23" s="11"/>
      <c r="ZK23" s="11"/>
      <c r="ZL23" s="11"/>
      <c r="ZM23" s="11"/>
      <c r="ZN23" s="11"/>
      <c r="ZO23" s="11"/>
      <c r="ZP23" s="11"/>
      <c r="ZQ23" s="11"/>
      <c r="ZR23" s="11"/>
      <c r="ZS23" s="11"/>
      <c r="ZT23" s="11"/>
      <c r="ZU23" s="11"/>
      <c r="ZV23" s="11"/>
      <c r="ZW23" s="11"/>
      <c r="ZX23" s="11"/>
      <c r="ZY23" s="11"/>
      <c r="ZZ23" s="11"/>
      <c r="AAA23" s="11"/>
      <c r="AAB23" s="11"/>
      <c r="AAC23" s="11"/>
      <c r="AAD23" s="11"/>
      <c r="AAE23" s="11"/>
      <c r="AAF23" s="11"/>
      <c r="AAG23" s="11"/>
      <c r="AAH23" s="11"/>
      <c r="AAI23" s="11"/>
      <c r="AAJ23" s="11"/>
      <c r="AAK23" s="11"/>
      <c r="AAL23" s="11"/>
      <c r="AAM23" s="11"/>
      <c r="AAN23" s="11"/>
      <c r="AAO23" s="11"/>
      <c r="AAP23" s="11"/>
      <c r="AAQ23" s="11"/>
      <c r="AAR23" s="11"/>
      <c r="AAS23" s="11"/>
      <c r="AAT23" s="11"/>
      <c r="AAU23" s="11"/>
      <c r="AAV23" s="11"/>
      <c r="AAW23" s="11"/>
      <c r="AAX23" s="11"/>
      <c r="AAY23" s="11"/>
      <c r="AAZ23" s="11"/>
      <c r="ABA23" s="11"/>
      <c r="ABB23" s="11"/>
      <c r="ABC23" s="11"/>
      <c r="ABD23" s="11"/>
      <c r="ABE23" s="11"/>
      <c r="ABF23" s="11"/>
      <c r="ABG23" s="11"/>
      <c r="ABH23" s="11"/>
      <c r="ABI23" s="11"/>
      <c r="ABJ23" s="11"/>
      <c r="ABK23" s="11"/>
      <c r="ABL23" s="11"/>
      <c r="ABM23" s="11"/>
      <c r="ABN23" s="11"/>
      <c r="ABO23" s="11"/>
      <c r="ABP23" s="11"/>
      <c r="ABQ23" s="11"/>
      <c r="ABR23" s="11"/>
      <c r="ABS23" s="11"/>
      <c r="ABT23" s="11"/>
      <c r="ABU23" s="11"/>
      <c r="ABV23" s="11"/>
      <c r="ABW23" s="11"/>
      <c r="ABX23" s="11"/>
      <c r="ABY23" s="11"/>
      <c r="ABZ23" s="11"/>
      <c r="ACA23" s="11"/>
      <c r="ACB23" s="11"/>
      <c r="ACC23" s="11"/>
      <c r="ACD23" s="11"/>
      <c r="ACE23" s="11"/>
      <c r="ACF23" s="11"/>
      <c r="ACG23" s="11"/>
      <c r="ACH23" s="11"/>
      <c r="ACI23" s="11"/>
      <c r="ACJ23" s="11"/>
      <c r="ACK23" s="11"/>
      <c r="ACL23" s="11"/>
      <c r="ACM23" s="11"/>
      <c r="ACN23" s="11"/>
      <c r="ACO23" s="11"/>
      <c r="ACP23" s="11"/>
      <c r="ACQ23" s="11"/>
      <c r="ACR23" s="11"/>
      <c r="ACS23" s="11"/>
      <c r="ACT23" s="11"/>
      <c r="ACU23" s="11"/>
      <c r="ACV23" s="11"/>
      <c r="ACW23" s="11"/>
      <c r="ACX23" s="11"/>
      <c r="ACY23" s="11"/>
      <c r="ACZ23" s="11"/>
      <c r="ADA23" s="11"/>
      <c r="ADB23" s="11"/>
      <c r="ADC23" s="11"/>
      <c r="ADD23" s="11"/>
      <c r="ADE23" s="11"/>
      <c r="ADF23" s="11"/>
      <c r="ADG23" s="11"/>
      <c r="ADH23" s="11"/>
      <c r="ADI23" s="11"/>
      <c r="ADJ23" s="11"/>
      <c r="ADK23" s="11"/>
      <c r="ADL23" s="11"/>
      <c r="ADM23" s="11"/>
      <c r="ADN23" s="11"/>
      <c r="ADO23" s="11"/>
      <c r="ADP23" s="11"/>
      <c r="ADQ23" s="11"/>
      <c r="ADR23" s="11"/>
      <c r="ADS23" s="11"/>
      <c r="ADT23" s="11"/>
      <c r="ADU23" s="11"/>
      <c r="ADV23" s="11"/>
      <c r="ADW23" s="11"/>
      <c r="ADX23" s="11"/>
      <c r="ADY23" s="11"/>
      <c r="ADZ23" s="11"/>
      <c r="AEA23" s="11"/>
      <c r="AEB23" s="11"/>
      <c r="AEC23" s="11"/>
      <c r="AED23" s="11"/>
      <c r="AEE23" s="11"/>
      <c r="AEF23" s="11"/>
      <c r="AEG23" s="11"/>
      <c r="AEH23" s="11"/>
      <c r="AEI23" s="11"/>
      <c r="AEJ23" s="11"/>
      <c r="AEK23" s="11"/>
      <c r="AEL23" s="11"/>
      <c r="AEM23" s="11"/>
      <c r="AEN23" s="11"/>
      <c r="AEO23" s="11"/>
      <c r="AEP23" s="11"/>
      <c r="AEQ23" s="11"/>
      <c r="AER23" s="11"/>
      <c r="AES23" s="11"/>
      <c r="AET23" s="11"/>
      <c r="AEU23" s="11"/>
      <c r="AEV23" s="11"/>
      <c r="AEW23" s="11"/>
      <c r="AEX23" s="11"/>
      <c r="AEY23" s="11"/>
      <c r="AEZ23" s="11"/>
      <c r="AFA23" s="11"/>
      <c r="AFB23" s="11"/>
      <c r="AFC23" s="11"/>
      <c r="AFD23" s="11"/>
      <c r="AFE23" s="11"/>
      <c r="AFF23" s="11"/>
      <c r="AFG23" s="11"/>
      <c r="AFH23" s="11"/>
      <c r="AFI23" s="11"/>
      <c r="AFJ23" s="11"/>
      <c r="AFK23" s="11"/>
      <c r="AFL23" s="11"/>
      <c r="AFM23" s="11"/>
      <c r="AFN23" s="11"/>
      <c r="AFO23" s="11"/>
      <c r="AFP23" s="11"/>
      <c r="AFQ23" s="11"/>
      <c r="AFR23" s="11"/>
      <c r="AFS23" s="11"/>
      <c r="AFT23" s="11"/>
      <c r="AFU23" s="11"/>
      <c r="AFV23" s="11"/>
      <c r="AFW23" s="11"/>
      <c r="AFX23" s="11"/>
      <c r="AFY23" s="11"/>
      <c r="AFZ23" s="11"/>
      <c r="AGA23" s="11"/>
      <c r="AGB23" s="11"/>
      <c r="AGC23" s="11"/>
      <c r="AGD23" s="11"/>
      <c r="AGE23" s="11"/>
      <c r="AGF23" s="11"/>
      <c r="AGG23" s="11"/>
      <c r="AGH23" s="11"/>
      <c r="AGI23" s="11"/>
      <c r="AGJ23" s="11"/>
      <c r="AGK23" s="11"/>
      <c r="AGL23" s="11"/>
      <c r="AGM23" s="11"/>
      <c r="AGN23" s="11"/>
      <c r="AGO23" s="11"/>
      <c r="AGP23" s="11"/>
      <c r="AGQ23" s="11"/>
      <c r="AGR23" s="11"/>
      <c r="AGS23" s="11"/>
      <c r="AGT23" s="11"/>
      <c r="AGU23" s="11"/>
      <c r="AGV23" s="11"/>
      <c r="AGW23" s="11"/>
      <c r="AGX23" s="11"/>
      <c r="AGY23" s="11"/>
      <c r="AGZ23" s="11"/>
      <c r="AHA23" s="11"/>
      <c r="AHB23" s="11"/>
      <c r="AHC23" s="11"/>
      <c r="AHD23" s="11"/>
      <c r="AHE23" s="11"/>
      <c r="AHF23" s="11"/>
      <c r="AHG23" s="11"/>
      <c r="AHH23" s="11"/>
      <c r="AHI23" s="11"/>
      <c r="AHJ23" s="11"/>
      <c r="AHK23" s="11"/>
      <c r="AHL23" s="11"/>
      <c r="AHM23" s="11"/>
      <c r="AHN23" s="11"/>
      <c r="AHO23" s="11"/>
      <c r="AHP23" s="11"/>
      <c r="AHQ23" s="11"/>
      <c r="AHR23" s="11"/>
      <c r="AHS23" s="11"/>
      <c r="AHT23" s="11"/>
      <c r="AHU23" s="11"/>
      <c r="AHV23" s="11"/>
      <c r="AHW23" s="11"/>
      <c r="AHX23" s="11"/>
      <c r="AHY23" s="11"/>
      <c r="AHZ23" s="11"/>
      <c r="AIA23" s="11"/>
      <c r="AIB23" s="11"/>
      <c r="AIC23" s="11"/>
      <c r="AID23" s="11"/>
      <c r="AIE23" s="11"/>
      <c r="AIF23" s="11"/>
      <c r="AIG23" s="11"/>
      <c r="AIH23" s="11"/>
      <c r="AII23" s="11"/>
      <c r="AIJ23" s="11"/>
      <c r="AIK23" s="11"/>
      <c r="AIL23" s="11"/>
      <c r="AIM23" s="11"/>
      <c r="AIN23" s="11"/>
      <c r="AIO23" s="11"/>
      <c r="AIP23" s="11"/>
      <c r="AIQ23" s="11"/>
      <c r="AIR23" s="11"/>
      <c r="AIS23" s="11"/>
      <c r="AIT23" s="11"/>
      <c r="AIU23" s="11"/>
      <c r="AIV23" s="11"/>
      <c r="AIW23" s="11"/>
      <c r="AIX23" s="11"/>
      <c r="AIY23" s="11"/>
      <c r="AIZ23" s="11"/>
      <c r="AJA23" s="11"/>
      <c r="AJB23" s="11"/>
      <c r="AJC23" s="11"/>
      <c r="AJD23" s="11"/>
      <c r="AJE23" s="11"/>
      <c r="AJF23" s="11"/>
      <c r="AJG23" s="11"/>
      <c r="AJH23" s="11"/>
      <c r="AJI23" s="11"/>
      <c r="AJJ23" s="11"/>
      <c r="AJK23" s="11"/>
      <c r="AJL23" s="11"/>
      <c r="AJM23" s="11"/>
      <c r="AJN23" s="11"/>
      <c r="AJO23" s="11"/>
      <c r="AJP23" s="11"/>
      <c r="AJQ23" s="11"/>
      <c r="AJR23" s="11"/>
      <c r="AJS23" s="11"/>
      <c r="AJT23" s="11"/>
      <c r="AJU23" s="11"/>
      <c r="AJV23" s="11"/>
      <c r="AJW23" s="11"/>
      <c r="AJX23" s="11"/>
      <c r="AJY23" s="11"/>
      <c r="AJZ23" s="11"/>
      <c r="AKA23" s="11"/>
      <c r="AKB23" s="11"/>
      <c r="AKC23" s="11"/>
      <c r="AKD23" s="11"/>
      <c r="AKE23" s="11"/>
      <c r="AKF23" s="11"/>
      <c r="AKG23" s="11"/>
      <c r="AKH23" s="11"/>
      <c r="AKI23" s="11"/>
      <c r="AKJ23" s="11"/>
      <c r="AKK23" s="11"/>
      <c r="AKL23" s="11"/>
      <c r="AKM23" s="11"/>
      <c r="AKN23" s="11"/>
      <c r="AKO23" s="11"/>
      <c r="AKP23" s="11"/>
      <c r="AKQ23" s="11"/>
      <c r="AKR23" s="11"/>
      <c r="AKS23" s="11"/>
      <c r="AKT23" s="11"/>
      <c r="AKU23" s="11"/>
      <c r="AKV23" s="11"/>
      <c r="AKW23" s="11"/>
      <c r="AKX23" s="11"/>
      <c r="AKY23" s="11"/>
      <c r="AKZ23" s="11"/>
      <c r="ALA23" s="11"/>
      <c r="ALB23" s="11"/>
      <c r="ALC23" s="11"/>
      <c r="ALD23" s="11"/>
      <c r="ALE23" s="11"/>
      <c r="ALF23" s="11"/>
      <c r="ALG23" s="11"/>
      <c r="ALH23" s="11"/>
      <c r="ALI23" s="11"/>
      <c r="ALJ23" s="11"/>
      <c r="ALK23" s="11"/>
      <c r="ALL23" s="11"/>
      <c r="ALM23" s="11"/>
      <c r="ALN23" s="11"/>
      <c r="ALO23" s="11"/>
      <c r="ALP23" s="11"/>
      <c r="ALQ23" s="11"/>
      <c r="ALR23" s="11"/>
      <c r="ALS23" s="11"/>
      <c r="ALT23" s="11"/>
      <c r="ALU23" s="11"/>
      <c r="ALV23" s="11"/>
      <c r="ALW23" s="11"/>
      <c r="ALX23" s="11"/>
      <c r="ALY23" s="11"/>
      <c r="ALZ23" s="11"/>
      <c r="AMA23" s="11"/>
      <c r="AMB23" s="11"/>
      <c r="AMC23" s="11"/>
      <c r="AMD23" s="11"/>
      <c r="AME23" s="11"/>
      <c r="AMF23" s="11"/>
      <c r="AMG23" s="11"/>
      <c r="AMH23" s="11"/>
      <c r="AMI23" s="11"/>
      <c r="AMJ23" s="11"/>
      <c r="AMK23" s="11"/>
      <c r="AML23" s="11"/>
      <c r="AMM23" s="11"/>
      <c r="AMN23" s="11"/>
      <c r="AMO23" s="11"/>
      <c r="AMP23" s="11"/>
      <c r="AMQ23" s="11"/>
      <c r="AMR23" s="11"/>
      <c r="AMS23" s="11"/>
      <c r="AMT23" s="11"/>
      <c r="AMU23" s="11"/>
      <c r="AMV23" s="11"/>
      <c r="AMW23" s="11"/>
      <c r="AMX23" s="11"/>
      <c r="AMY23" s="11"/>
      <c r="AMZ23" s="11"/>
      <c r="ANA23" s="11"/>
      <c r="ANB23" s="11"/>
      <c r="ANC23" s="11"/>
      <c r="AND23" s="11"/>
      <c r="ANE23" s="11"/>
      <c r="ANF23" s="11"/>
      <c r="ANG23" s="11"/>
      <c r="ANH23" s="11"/>
      <c r="ANI23" s="11"/>
      <c r="ANJ23" s="11"/>
      <c r="ANK23" s="11"/>
      <c r="ANL23" s="11"/>
      <c r="ANM23" s="11"/>
      <c r="ANN23" s="11"/>
      <c r="ANO23" s="11"/>
      <c r="ANP23" s="11"/>
      <c r="ANQ23" s="11"/>
      <c r="ANR23" s="11"/>
      <c r="ANS23" s="11"/>
      <c r="ANT23" s="11"/>
      <c r="ANU23" s="11"/>
      <c r="ANV23" s="11"/>
      <c r="ANW23" s="11"/>
      <c r="ANX23" s="11"/>
      <c r="ANY23" s="11"/>
      <c r="ANZ23" s="11"/>
      <c r="AOA23" s="11"/>
      <c r="AOB23" s="11"/>
      <c r="AOC23" s="11"/>
      <c r="AOD23" s="11"/>
      <c r="AOE23" s="11"/>
      <c r="AOF23" s="11"/>
      <c r="AOG23" s="11"/>
      <c r="AOH23" s="11"/>
      <c r="AOI23" s="11"/>
      <c r="AOJ23" s="11"/>
      <c r="AOK23" s="11"/>
      <c r="AOL23" s="11"/>
      <c r="AOM23" s="11"/>
      <c r="AON23" s="11"/>
      <c r="AOO23" s="11"/>
      <c r="AOP23" s="11"/>
      <c r="AOQ23" s="11"/>
      <c r="AOR23" s="11"/>
      <c r="AOS23" s="11"/>
      <c r="AOT23" s="11"/>
      <c r="AOU23" s="11"/>
      <c r="AOV23" s="11"/>
      <c r="AOW23" s="11"/>
      <c r="AOX23" s="11"/>
      <c r="AOY23" s="11"/>
      <c r="AOZ23" s="11"/>
      <c r="APA23" s="11"/>
      <c r="APB23" s="11"/>
      <c r="APC23" s="11"/>
      <c r="APD23" s="11"/>
      <c r="APE23" s="11"/>
      <c r="APF23" s="11"/>
      <c r="APG23" s="11"/>
      <c r="APH23" s="11"/>
      <c r="API23" s="11"/>
      <c r="APJ23" s="11"/>
      <c r="APK23" s="11"/>
      <c r="APL23" s="11"/>
      <c r="APM23" s="11"/>
      <c r="APN23" s="11"/>
      <c r="APO23" s="11"/>
      <c r="APP23" s="11"/>
      <c r="APQ23" s="11"/>
      <c r="APR23" s="11"/>
      <c r="APS23" s="11"/>
      <c r="APT23" s="11"/>
      <c r="APU23" s="11"/>
      <c r="APV23" s="11"/>
      <c r="APW23" s="11"/>
      <c r="APX23" s="11"/>
      <c r="APY23" s="11"/>
      <c r="APZ23" s="11"/>
      <c r="AQA23" s="11"/>
      <c r="AQB23" s="11"/>
      <c r="AQC23" s="11"/>
      <c r="AQD23" s="11"/>
      <c r="AQE23" s="11"/>
      <c r="AQF23" s="11"/>
      <c r="AQG23" s="11"/>
      <c r="AQH23" s="11"/>
      <c r="AQI23" s="11"/>
      <c r="AQJ23" s="11"/>
      <c r="AQK23" s="11"/>
      <c r="AQL23" s="11"/>
      <c r="AQM23" s="11"/>
      <c r="AQN23" s="11"/>
      <c r="AQO23" s="11"/>
      <c r="AQP23" s="11"/>
      <c r="AQQ23" s="11"/>
      <c r="AQR23" s="11"/>
      <c r="AQS23" s="11"/>
      <c r="AQT23" s="11"/>
      <c r="AQU23" s="11"/>
      <c r="AQV23" s="11"/>
      <c r="AQW23" s="11"/>
      <c r="AQX23" s="11"/>
      <c r="AQY23" s="11"/>
      <c r="AQZ23" s="11"/>
      <c r="ARA23" s="11"/>
      <c r="ARB23" s="11"/>
      <c r="ARC23" s="11"/>
      <c r="ARD23" s="11"/>
      <c r="ARE23" s="11"/>
      <c r="ARF23" s="11"/>
      <c r="ARG23" s="11"/>
      <c r="ARH23" s="11"/>
      <c r="ARI23" s="11"/>
      <c r="ARJ23" s="11"/>
      <c r="ARK23" s="11"/>
      <c r="ARL23" s="11"/>
      <c r="ARM23" s="11"/>
      <c r="ARN23" s="11"/>
      <c r="ARO23" s="11"/>
      <c r="ARP23" s="11"/>
      <c r="ARQ23" s="11"/>
      <c r="ARR23" s="11"/>
      <c r="ARS23" s="11"/>
      <c r="ART23" s="11"/>
      <c r="ARU23" s="11"/>
      <c r="ARV23" s="11"/>
      <c r="ARW23" s="11"/>
      <c r="ARX23" s="11"/>
      <c r="ARY23" s="11"/>
      <c r="ARZ23" s="11"/>
      <c r="ASA23" s="11"/>
      <c r="ASB23" s="11"/>
      <c r="ASC23" s="11"/>
      <c r="ASD23" s="11"/>
      <c r="ASE23" s="11"/>
      <c r="ASF23" s="11"/>
      <c r="ASG23" s="11"/>
      <c r="ASH23" s="11"/>
      <c r="ASI23" s="11"/>
      <c r="ASJ23" s="11"/>
      <c r="ASK23" s="11"/>
      <c r="ASL23" s="11"/>
      <c r="ASM23" s="11"/>
      <c r="ASN23" s="11"/>
      <c r="ASO23" s="11"/>
      <c r="ASP23" s="11"/>
      <c r="ASQ23" s="11"/>
      <c r="ASR23" s="11"/>
      <c r="ASS23" s="11"/>
      <c r="AST23" s="11"/>
      <c r="ASU23" s="11"/>
      <c r="ASV23" s="11"/>
      <c r="ASW23" s="11"/>
      <c r="ASX23" s="11"/>
      <c r="ASY23" s="11"/>
      <c r="ASZ23" s="11"/>
      <c r="ATA23" s="11"/>
      <c r="ATB23" s="11"/>
      <c r="ATC23" s="11"/>
      <c r="ATD23" s="11"/>
      <c r="ATE23" s="11"/>
      <c r="ATF23" s="11"/>
      <c r="ATG23" s="11"/>
      <c r="ATH23" s="11"/>
      <c r="ATI23" s="11"/>
      <c r="ATJ23" s="11"/>
      <c r="ATK23" s="11"/>
      <c r="ATL23" s="11"/>
      <c r="ATM23" s="11"/>
      <c r="ATN23" s="11"/>
      <c r="ATO23" s="11"/>
      <c r="ATP23" s="11"/>
      <c r="ATQ23" s="11"/>
      <c r="ATR23" s="11"/>
      <c r="ATS23" s="11"/>
      <c r="ATT23" s="11"/>
      <c r="ATU23" s="11"/>
      <c r="ATV23" s="11"/>
      <c r="ATW23" s="11"/>
      <c r="ATX23" s="11"/>
      <c r="ATY23" s="11"/>
      <c r="ATZ23" s="11"/>
      <c r="AUA23" s="11"/>
      <c r="AUB23" s="11"/>
      <c r="AUC23" s="11"/>
      <c r="AUD23" s="11"/>
      <c r="AUE23" s="11"/>
      <c r="AUF23" s="11"/>
      <c r="AUG23" s="11"/>
      <c r="AUH23" s="11"/>
      <c r="AUI23" s="11"/>
      <c r="AUJ23" s="11"/>
      <c r="AUK23" s="11"/>
      <c r="AUL23" s="11"/>
      <c r="AUM23" s="11"/>
      <c r="AUN23" s="11"/>
      <c r="AUO23" s="11"/>
      <c r="AUP23" s="11"/>
      <c r="AUQ23" s="11"/>
      <c r="AUR23" s="11"/>
      <c r="AUS23" s="11"/>
      <c r="AUT23" s="11"/>
      <c r="AUU23" s="11"/>
      <c r="AUV23" s="11"/>
      <c r="AUW23" s="11"/>
      <c r="AUX23" s="11"/>
      <c r="AUY23" s="11"/>
      <c r="AUZ23" s="11"/>
      <c r="AVA23" s="11"/>
      <c r="AVB23" s="11"/>
      <c r="AVC23" s="11"/>
      <c r="AVD23" s="11"/>
      <c r="AVE23" s="11"/>
      <c r="AVF23" s="11"/>
      <c r="AVG23" s="11"/>
      <c r="AVH23" s="11"/>
      <c r="AVI23" s="11"/>
      <c r="AVJ23" s="11"/>
      <c r="AVK23" s="11"/>
      <c r="AVL23" s="11"/>
      <c r="AVM23" s="11"/>
      <c r="AVN23" s="11"/>
      <c r="AVO23" s="11"/>
      <c r="AVP23" s="11"/>
      <c r="AVQ23" s="11"/>
      <c r="AVR23" s="11"/>
      <c r="AVS23" s="11"/>
      <c r="AVT23" s="11"/>
      <c r="AVU23" s="11"/>
      <c r="AVV23" s="11"/>
      <c r="AVW23" s="11"/>
      <c r="AVX23" s="11"/>
      <c r="AVY23" s="11"/>
      <c r="AVZ23" s="11"/>
      <c r="AWA23" s="11"/>
      <c r="AWB23" s="11"/>
      <c r="AWC23" s="11"/>
      <c r="AWD23" s="11"/>
      <c r="AWE23" s="11"/>
      <c r="AWF23" s="11"/>
      <c r="AWG23" s="11"/>
      <c r="AWH23" s="11"/>
      <c r="AWI23" s="11"/>
      <c r="AWJ23" s="11"/>
      <c r="AWK23" s="11"/>
      <c r="AWL23" s="11"/>
      <c r="AWM23" s="11"/>
      <c r="AWN23" s="11"/>
      <c r="AWO23" s="11"/>
      <c r="AWP23" s="11"/>
      <c r="AWQ23" s="11"/>
      <c r="AWR23" s="11"/>
      <c r="AWS23" s="11"/>
      <c r="AWT23" s="11"/>
      <c r="AWU23" s="11"/>
      <c r="AWV23" s="11"/>
      <c r="AWW23" s="11"/>
      <c r="AWX23" s="11"/>
      <c r="AWY23" s="11"/>
      <c r="AWZ23" s="11"/>
      <c r="AXA23" s="11"/>
      <c r="AXB23" s="11"/>
      <c r="AXC23" s="11"/>
      <c r="AXD23" s="11"/>
      <c r="AXE23" s="11"/>
      <c r="AXF23" s="11"/>
      <c r="AXG23" s="11"/>
      <c r="AXH23" s="11"/>
      <c r="AXI23" s="11"/>
      <c r="AXJ23" s="11"/>
      <c r="AXK23" s="11"/>
      <c r="AXL23" s="11"/>
      <c r="AXM23" s="11"/>
      <c r="AXN23" s="11"/>
      <c r="AXO23" s="11"/>
      <c r="AXP23" s="11"/>
      <c r="AXQ23" s="11"/>
      <c r="AXR23" s="11"/>
      <c r="AXS23" s="11"/>
      <c r="AXT23" s="11"/>
      <c r="AXU23" s="11"/>
      <c r="AXV23" s="11"/>
      <c r="AXW23" s="11"/>
      <c r="AXX23" s="11"/>
      <c r="AXY23" s="11"/>
      <c r="AXZ23" s="11"/>
      <c r="AYA23" s="11"/>
      <c r="AYB23" s="11"/>
      <c r="AYC23" s="11"/>
      <c r="AYD23" s="11"/>
      <c r="AYE23" s="11"/>
      <c r="AYF23" s="11"/>
      <c r="AYG23" s="11"/>
      <c r="AYH23" s="11"/>
      <c r="AYI23" s="11"/>
      <c r="AYJ23" s="11"/>
      <c r="AYK23" s="11"/>
      <c r="AYL23" s="11"/>
      <c r="AYM23" s="11"/>
      <c r="AYN23" s="11"/>
      <c r="AYO23" s="11"/>
      <c r="AYP23" s="11"/>
      <c r="AYQ23" s="11"/>
      <c r="AYR23" s="11"/>
      <c r="AYS23" s="11"/>
      <c r="AYT23" s="11"/>
      <c r="AYU23" s="11"/>
      <c r="AYV23" s="11"/>
      <c r="AYW23" s="11"/>
      <c r="AYX23" s="11"/>
      <c r="AYY23" s="11"/>
      <c r="AYZ23" s="11"/>
      <c r="AZA23" s="11"/>
      <c r="AZB23" s="11"/>
      <c r="AZC23" s="11"/>
      <c r="AZD23" s="11"/>
      <c r="AZE23" s="11"/>
      <c r="AZF23" s="11"/>
      <c r="AZG23" s="11"/>
      <c r="AZH23" s="11"/>
      <c r="AZI23" s="11"/>
      <c r="AZJ23" s="11"/>
      <c r="AZK23" s="11"/>
      <c r="AZL23" s="11"/>
      <c r="AZM23" s="11"/>
      <c r="AZN23" s="11"/>
      <c r="AZO23" s="11"/>
      <c r="AZP23" s="11"/>
      <c r="AZQ23" s="11"/>
      <c r="AZR23" s="11"/>
      <c r="AZS23" s="11"/>
      <c r="AZT23" s="11"/>
      <c r="AZU23" s="11"/>
      <c r="AZV23" s="11"/>
      <c r="AZW23" s="11"/>
      <c r="AZX23" s="11"/>
      <c r="AZY23" s="11"/>
      <c r="AZZ23" s="11"/>
      <c r="BAA23" s="11"/>
      <c r="BAB23" s="11"/>
      <c r="BAC23" s="11"/>
      <c r="BAD23" s="11"/>
      <c r="BAE23" s="11"/>
      <c r="BAF23" s="11"/>
      <c r="BAG23" s="11"/>
      <c r="BAH23" s="11"/>
      <c r="BAI23" s="11"/>
      <c r="BAJ23" s="11"/>
      <c r="BAK23" s="11"/>
      <c r="BAL23" s="11"/>
      <c r="BAM23" s="11"/>
      <c r="BAN23" s="11"/>
      <c r="BAO23" s="11"/>
      <c r="BAP23" s="11"/>
      <c r="BAQ23" s="11"/>
      <c r="BAR23" s="11"/>
      <c r="BAS23" s="11"/>
      <c r="BAT23" s="11"/>
      <c r="BAU23" s="11"/>
      <c r="BAV23" s="11"/>
      <c r="BAW23" s="11"/>
      <c r="BAX23" s="11"/>
      <c r="BAY23" s="11"/>
      <c r="BAZ23" s="11"/>
      <c r="BBA23" s="11"/>
      <c r="BBB23" s="11"/>
      <c r="BBC23" s="11"/>
      <c r="BBD23" s="11"/>
      <c r="BBE23" s="11"/>
      <c r="BBF23" s="11"/>
      <c r="BBG23" s="11"/>
      <c r="BBH23" s="11"/>
      <c r="BBI23" s="11"/>
      <c r="BBJ23" s="11"/>
      <c r="BBK23" s="11"/>
      <c r="BBL23" s="11"/>
      <c r="BBM23" s="11"/>
      <c r="BBN23" s="11"/>
      <c r="BBO23" s="11"/>
      <c r="BBP23" s="11"/>
      <c r="BBQ23" s="11"/>
      <c r="BBR23" s="11"/>
      <c r="BBS23" s="11"/>
      <c r="BBT23" s="11"/>
      <c r="BBU23" s="11"/>
      <c r="BBV23" s="11"/>
      <c r="BBW23" s="11"/>
      <c r="BBX23" s="11"/>
      <c r="BBY23" s="11"/>
      <c r="BBZ23" s="11"/>
      <c r="BCA23" s="11"/>
      <c r="BCB23" s="11"/>
      <c r="BCC23" s="11"/>
      <c r="BCD23" s="11"/>
      <c r="BCE23" s="11"/>
      <c r="BCF23" s="11"/>
      <c r="BCG23" s="11"/>
      <c r="BCH23" s="11"/>
      <c r="BCI23" s="11"/>
      <c r="BCJ23" s="11"/>
      <c r="BCK23" s="11"/>
      <c r="BCL23" s="11"/>
      <c r="BCM23" s="11"/>
      <c r="BCN23" s="11"/>
      <c r="BCO23" s="11"/>
      <c r="BCP23" s="11"/>
      <c r="BCQ23" s="11"/>
      <c r="BCR23" s="11"/>
      <c r="BCS23" s="11"/>
      <c r="BCT23" s="11"/>
      <c r="BCU23" s="11"/>
      <c r="BCV23" s="11"/>
      <c r="BCW23" s="11"/>
      <c r="BCX23" s="11"/>
      <c r="BCY23" s="11"/>
      <c r="BCZ23" s="11"/>
      <c r="BDA23" s="11"/>
      <c r="BDB23" s="11"/>
      <c r="BDC23" s="11"/>
      <c r="BDD23" s="11"/>
      <c r="BDE23" s="11"/>
      <c r="BDF23" s="11"/>
      <c r="BDG23" s="11"/>
      <c r="BDH23" s="11"/>
      <c r="BDI23" s="11"/>
      <c r="BDJ23" s="11"/>
      <c r="BDK23" s="11"/>
      <c r="BDL23" s="11"/>
      <c r="BDM23" s="11"/>
      <c r="BDN23" s="11"/>
      <c r="BDO23" s="11"/>
      <c r="BDP23" s="11"/>
      <c r="BDQ23" s="11"/>
      <c r="BDR23" s="11"/>
      <c r="BDS23" s="11"/>
      <c r="BDT23" s="11"/>
      <c r="BDU23" s="11"/>
      <c r="BDV23" s="11"/>
      <c r="BDW23" s="11"/>
      <c r="BDX23" s="11"/>
      <c r="BDY23" s="11"/>
      <c r="BDZ23" s="11"/>
      <c r="BEA23" s="11"/>
      <c r="BEB23" s="11"/>
      <c r="BEC23" s="11"/>
      <c r="BED23" s="11"/>
      <c r="BEE23" s="11"/>
      <c r="BEF23" s="11"/>
      <c r="BEG23" s="11"/>
      <c r="BEH23" s="11"/>
      <c r="BEI23" s="11"/>
      <c r="BEJ23" s="11"/>
      <c r="BEK23" s="11"/>
      <c r="BEL23" s="11"/>
      <c r="BEM23" s="11"/>
      <c r="BEN23" s="11"/>
      <c r="BEO23" s="11"/>
      <c r="BEP23" s="11"/>
      <c r="BEQ23" s="11"/>
      <c r="BER23" s="11"/>
      <c r="BES23" s="11"/>
      <c r="BET23" s="11"/>
      <c r="BEU23" s="11"/>
      <c r="BEV23" s="11"/>
      <c r="BEW23" s="11"/>
      <c r="BEX23" s="11"/>
      <c r="BEY23" s="11"/>
      <c r="BEZ23" s="11"/>
      <c r="BFA23" s="11"/>
      <c r="BFB23" s="11"/>
      <c r="BFC23" s="11"/>
      <c r="BFD23" s="11"/>
      <c r="BFE23" s="11"/>
      <c r="BFF23" s="11"/>
      <c r="BFG23" s="11"/>
      <c r="BFH23" s="11"/>
      <c r="BFI23" s="11"/>
      <c r="BFJ23" s="11"/>
      <c r="BFK23" s="11"/>
      <c r="BFL23" s="11"/>
      <c r="BFM23" s="11"/>
      <c r="BFN23" s="11"/>
      <c r="BFO23" s="11"/>
      <c r="BFP23" s="11"/>
      <c r="BFQ23" s="11"/>
      <c r="BFR23" s="11"/>
      <c r="BFS23" s="11"/>
      <c r="BFT23" s="11"/>
      <c r="BFU23" s="11"/>
      <c r="BFV23" s="11"/>
      <c r="BFW23" s="11"/>
      <c r="BFX23" s="11"/>
      <c r="BFY23" s="11"/>
      <c r="BFZ23" s="11"/>
      <c r="BGA23" s="11"/>
      <c r="BGB23" s="11"/>
      <c r="BGC23" s="11"/>
      <c r="BGD23" s="11"/>
      <c r="BGE23" s="11"/>
      <c r="BGF23" s="11"/>
      <c r="BGG23" s="11"/>
      <c r="BGH23" s="11"/>
      <c r="BGI23" s="11"/>
      <c r="BGJ23" s="11"/>
      <c r="BGK23" s="11"/>
      <c r="BGL23" s="11"/>
      <c r="BGM23" s="11"/>
      <c r="BGN23" s="11"/>
      <c r="BGO23" s="11"/>
      <c r="BGP23" s="11"/>
      <c r="BGQ23" s="11"/>
      <c r="BGR23" s="11"/>
      <c r="BGS23" s="11"/>
      <c r="BGT23" s="11"/>
      <c r="BGU23" s="11"/>
      <c r="BGV23" s="11"/>
      <c r="BGW23" s="11"/>
      <c r="BGX23" s="11"/>
      <c r="BGY23" s="11"/>
      <c r="BGZ23" s="11"/>
      <c r="BHA23" s="11"/>
      <c r="BHB23" s="11"/>
      <c r="BHC23" s="11"/>
      <c r="BHD23" s="11"/>
      <c r="BHE23" s="11"/>
      <c r="BHF23" s="11"/>
      <c r="BHG23" s="11"/>
      <c r="BHH23" s="11"/>
      <c r="BHI23" s="11"/>
      <c r="BHJ23" s="11"/>
      <c r="BHK23" s="11"/>
      <c r="BHL23" s="11"/>
      <c r="BHM23" s="11"/>
      <c r="BHN23" s="11"/>
      <c r="BHO23" s="11"/>
      <c r="BHP23" s="11"/>
      <c r="BHQ23" s="11"/>
      <c r="BHR23" s="11"/>
      <c r="BHS23" s="11"/>
      <c r="BHT23" s="11"/>
      <c r="BHU23" s="11"/>
      <c r="BHV23" s="11"/>
      <c r="BHW23" s="11"/>
      <c r="BHX23" s="11"/>
      <c r="BHY23" s="11"/>
      <c r="BHZ23" s="11"/>
      <c r="BIA23" s="11"/>
      <c r="BIB23" s="11"/>
      <c r="BIC23" s="11"/>
      <c r="BID23" s="11"/>
      <c r="BIE23" s="11"/>
      <c r="BIF23" s="11"/>
      <c r="BIG23" s="11"/>
      <c r="BIH23" s="11"/>
      <c r="BII23" s="11"/>
      <c r="BIJ23" s="11"/>
      <c r="BIK23" s="11"/>
      <c r="BIL23" s="11"/>
      <c r="BIM23" s="11"/>
      <c r="BIN23" s="11"/>
      <c r="BIO23" s="11"/>
      <c r="BIP23" s="11"/>
      <c r="BIQ23" s="11"/>
      <c r="BIR23" s="11"/>
      <c r="BIS23" s="11"/>
      <c r="BIT23" s="11"/>
      <c r="BIU23" s="11"/>
      <c r="BIV23" s="11"/>
      <c r="BIW23" s="11"/>
      <c r="BIX23" s="11"/>
      <c r="BIY23" s="11"/>
      <c r="BIZ23" s="11"/>
      <c r="BJA23" s="11"/>
      <c r="BJB23" s="11"/>
      <c r="BJC23" s="11"/>
      <c r="BJD23" s="11"/>
      <c r="BJE23" s="11"/>
      <c r="BJF23" s="11"/>
      <c r="BJG23" s="11"/>
      <c r="BJH23" s="11"/>
      <c r="BJI23" s="11"/>
      <c r="BJJ23" s="11"/>
      <c r="BJK23" s="11"/>
      <c r="BJL23" s="11"/>
      <c r="BJM23" s="11"/>
      <c r="BJN23" s="11"/>
      <c r="BJO23" s="11"/>
      <c r="BJP23" s="11"/>
      <c r="BJQ23" s="11"/>
      <c r="BJR23" s="11"/>
      <c r="BJS23" s="11"/>
      <c r="BJT23" s="11"/>
      <c r="BJU23" s="11"/>
      <c r="BJV23" s="11"/>
      <c r="BJW23" s="11"/>
      <c r="BJX23" s="11"/>
      <c r="BJY23" s="11"/>
      <c r="BJZ23" s="11"/>
      <c r="BKA23" s="11"/>
      <c r="BKB23" s="11"/>
      <c r="BKC23" s="11"/>
      <c r="BKD23" s="11"/>
      <c r="BKE23" s="11"/>
      <c r="BKF23" s="11"/>
      <c r="BKG23" s="11"/>
      <c r="BKH23" s="11"/>
      <c r="BKI23" s="11"/>
      <c r="BKJ23" s="11"/>
      <c r="BKK23" s="11"/>
      <c r="BKL23" s="11"/>
      <c r="BKM23" s="11"/>
      <c r="BKN23" s="11"/>
      <c r="BKO23" s="11"/>
      <c r="BKP23" s="11"/>
      <c r="BKQ23" s="11"/>
      <c r="BKR23" s="11"/>
      <c r="BKS23" s="11"/>
      <c r="BKT23" s="11"/>
      <c r="BKU23" s="11"/>
      <c r="BKV23" s="11"/>
      <c r="BKW23" s="11"/>
      <c r="BKX23" s="11"/>
      <c r="BKY23" s="11"/>
      <c r="BKZ23" s="11"/>
      <c r="BLA23" s="11"/>
      <c r="BLB23" s="11"/>
      <c r="BLC23" s="11"/>
      <c r="BLD23" s="11"/>
      <c r="BLE23" s="11"/>
      <c r="BLF23" s="11"/>
      <c r="BLG23" s="11"/>
      <c r="BLH23" s="11"/>
      <c r="BLI23" s="11"/>
      <c r="BLJ23" s="11"/>
      <c r="BLK23" s="11"/>
      <c r="BLL23" s="11"/>
      <c r="BLM23" s="11"/>
      <c r="BLN23" s="11"/>
      <c r="BLO23" s="11"/>
      <c r="BLP23" s="11"/>
      <c r="BLQ23" s="11"/>
      <c r="BLR23" s="11"/>
      <c r="BLS23" s="11"/>
      <c r="BLT23" s="11"/>
      <c r="BLU23" s="11"/>
      <c r="BLV23" s="11"/>
      <c r="BLW23" s="11"/>
      <c r="BLX23" s="11"/>
      <c r="BLY23" s="11"/>
      <c r="BLZ23" s="11"/>
      <c r="BMA23" s="11"/>
      <c r="BMB23" s="11"/>
      <c r="BMC23" s="11"/>
      <c r="BMD23" s="11"/>
      <c r="BME23" s="11"/>
      <c r="BMF23" s="11"/>
      <c r="BMG23" s="11"/>
      <c r="BMH23" s="11"/>
      <c r="BMI23" s="11"/>
      <c r="BMJ23" s="11"/>
      <c r="BMK23" s="11"/>
      <c r="BML23" s="11"/>
      <c r="BMM23" s="11"/>
      <c r="BMN23" s="11"/>
      <c r="BMO23" s="11"/>
      <c r="BMP23" s="11"/>
      <c r="BMQ23" s="11"/>
      <c r="BMR23" s="11"/>
      <c r="BMS23" s="11"/>
      <c r="BMT23" s="11"/>
      <c r="BMU23" s="11"/>
      <c r="BMV23" s="11"/>
      <c r="BMW23" s="11"/>
      <c r="BMX23" s="11"/>
      <c r="BMY23" s="11"/>
      <c r="BMZ23" s="11"/>
      <c r="BNA23" s="11"/>
      <c r="BNB23" s="11"/>
      <c r="BNC23" s="11"/>
      <c r="BND23" s="11"/>
      <c r="BNE23" s="11"/>
      <c r="BNF23" s="11"/>
      <c r="BNG23" s="11"/>
      <c r="BNH23" s="11"/>
      <c r="BNI23" s="11"/>
      <c r="BNJ23" s="11"/>
      <c r="BNK23" s="11"/>
      <c r="BNL23" s="11"/>
      <c r="BNM23" s="11"/>
      <c r="BNN23" s="11"/>
      <c r="BNO23" s="11"/>
      <c r="BNP23" s="11"/>
      <c r="BNQ23" s="11"/>
      <c r="BNR23" s="11"/>
      <c r="BNS23" s="11"/>
      <c r="BNT23" s="11"/>
      <c r="BNU23" s="11"/>
      <c r="BNV23" s="11"/>
      <c r="BNW23" s="11"/>
      <c r="BNX23" s="11"/>
      <c r="BNY23" s="11"/>
      <c r="BNZ23" s="11"/>
      <c r="BOA23" s="11"/>
      <c r="BOB23" s="11"/>
      <c r="BOC23" s="11"/>
      <c r="BOD23" s="11"/>
      <c r="BOE23" s="11"/>
      <c r="BOF23" s="11"/>
      <c r="BOG23" s="11"/>
      <c r="BOH23" s="11"/>
      <c r="BOI23" s="11"/>
      <c r="BOJ23" s="11"/>
      <c r="BOK23" s="11"/>
      <c r="BOL23" s="11"/>
      <c r="BOM23" s="11"/>
      <c r="BON23" s="11"/>
      <c r="BOO23" s="11"/>
      <c r="BOP23" s="11"/>
      <c r="BOQ23" s="11"/>
      <c r="BOR23" s="11"/>
      <c r="BOS23" s="11"/>
      <c r="BOT23" s="11"/>
      <c r="BOU23" s="11"/>
      <c r="BOV23" s="11"/>
      <c r="BOW23" s="11"/>
      <c r="BOX23" s="11"/>
      <c r="BOY23" s="11"/>
      <c r="BOZ23" s="11"/>
      <c r="BPA23" s="11"/>
      <c r="BPB23" s="11"/>
      <c r="BPC23" s="11"/>
      <c r="BPD23" s="11"/>
      <c r="BPE23" s="11"/>
      <c r="BPF23" s="11"/>
      <c r="BPG23" s="11"/>
      <c r="BPH23" s="11"/>
      <c r="BPI23" s="11"/>
      <c r="BPJ23" s="11"/>
      <c r="BPK23" s="11"/>
      <c r="BPL23" s="11"/>
      <c r="BPM23" s="11"/>
      <c r="BPN23" s="11"/>
      <c r="BPO23" s="11"/>
      <c r="BPP23" s="11"/>
      <c r="BPQ23" s="11"/>
      <c r="BPR23" s="11"/>
      <c r="BPS23" s="11"/>
      <c r="BPT23" s="11"/>
      <c r="BPU23" s="11"/>
      <c r="BPV23" s="11"/>
      <c r="BPW23" s="11"/>
      <c r="BPX23" s="11"/>
      <c r="BPY23" s="11"/>
      <c r="BPZ23" s="11"/>
      <c r="BQA23" s="11"/>
      <c r="BQB23" s="11"/>
      <c r="BQC23" s="11"/>
      <c r="BQD23" s="11"/>
      <c r="BQE23" s="11"/>
      <c r="BQF23" s="11"/>
      <c r="BQG23" s="11"/>
      <c r="BQH23" s="11"/>
      <c r="BQI23" s="11"/>
      <c r="BQJ23" s="11"/>
      <c r="BQK23" s="11"/>
      <c r="BQL23" s="11"/>
      <c r="BQM23" s="11"/>
      <c r="BQN23" s="11"/>
      <c r="BQO23" s="11"/>
      <c r="BQP23" s="11"/>
      <c r="BQQ23" s="11"/>
      <c r="BQR23" s="11"/>
      <c r="BQS23" s="11"/>
      <c r="BQT23" s="11"/>
      <c r="BQU23" s="11"/>
      <c r="BQV23" s="11"/>
      <c r="BQW23" s="11"/>
      <c r="BQX23" s="11"/>
      <c r="BQY23" s="11"/>
      <c r="BQZ23" s="11"/>
      <c r="BRA23" s="11"/>
      <c r="BRB23" s="11"/>
      <c r="BRC23" s="11"/>
      <c r="BRD23" s="11"/>
      <c r="BRE23" s="11"/>
      <c r="BRF23" s="11"/>
      <c r="BRG23" s="11"/>
      <c r="BRH23" s="11"/>
      <c r="BRI23" s="11"/>
      <c r="BRJ23" s="11"/>
      <c r="BRK23" s="11"/>
      <c r="BRL23" s="11"/>
      <c r="BRM23" s="11"/>
      <c r="BRN23" s="11"/>
      <c r="BRO23" s="11"/>
      <c r="BRP23" s="11"/>
      <c r="BRQ23" s="11"/>
      <c r="BRR23" s="11"/>
      <c r="BRS23" s="11"/>
      <c r="BRT23" s="11"/>
      <c r="BRU23" s="11"/>
      <c r="BRV23" s="11"/>
      <c r="BRW23" s="11"/>
      <c r="BRX23" s="11"/>
      <c r="BRY23" s="11"/>
      <c r="BRZ23" s="11"/>
      <c r="BSA23" s="11"/>
      <c r="BSB23" s="11"/>
      <c r="BSC23" s="11"/>
      <c r="BSD23" s="11"/>
      <c r="BSE23" s="11"/>
      <c r="BSF23" s="11"/>
      <c r="BSG23" s="11"/>
      <c r="BSH23" s="11"/>
      <c r="BSI23" s="11"/>
      <c r="BSJ23" s="11"/>
      <c r="BSK23" s="11"/>
      <c r="BSL23" s="11"/>
      <c r="BSM23" s="11"/>
      <c r="BSN23" s="11"/>
      <c r="BSO23" s="11"/>
      <c r="BSP23" s="11"/>
      <c r="BSQ23" s="11"/>
      <c r="BSR23" s="11"/>
      <c r="BSS23" s="11"/>
      <c r="BST23" s="11"/>
      <c r="BSU23" s="11"/>
      <c r="BSV23" s="11"/>
      <c r="BSW23" s="11"/>
      <c r="BSX23" s="11"/>
      <c r="BSY23" s="11"/>
      <c r="BSZ23" s="11"/>
      <c r="BTA23" s="11"/>
      <c r="BTB23" s="11"/>
      <c r="BTC23" s="11"/>
      <c r="BTD23" s="11"/>
      <c r="BTE23" s="11"/>
      <c r="BTF23" s="11"/>
      <c r="BTG23" s="11"/>
      <c r="BTH23" s="11"/>
      <c r="BTI23" s="11"/>
      <c r="BTJ23" s="11"/>
      <c r="BTK23" s="11"/>
      <c r="BTL23" s="11"/>
      <c r="BTM23" s="11"/>
      <c r="BTN23" s="11"/>
      <c r="BTO23" s="11"/>
      <c r="BTP23" s="11"/>
      <c r="BTQ23" s="11"/>
      <c r="BTR23" s="11"/>
      <c r="BTS23" s="11"/>
      <c r="BTT23" s="11"/>
      <c r="BTU23" s="11"/>
      <c r="BTV23" s="11"/>
      <c r="BTW23" s="11"/>
      <c r="BTX23" s="11"/>
      <c r="BTY23" s="11"/>
      <c r="BTZ23" s="11"/>
      <c r="BUA23" s="11"/>
      <c r="BUB23" s="11"/>
      <c r="BUC23" s="11"/>
      <c r="BUD23" s="11"/>
      <c r="BUE23" s="11"/>
      <c r="BUF23" s="11"/>
      <c r="BUG23" s="11"/>
      <c r="BUH23" s="11"/>
      <c r="BUI23" s="11"/>
      <c r="BUJ23" s="11"/>
      <c r="BUK23" s="11"/>
      <c r="BUL23" s="11"/>
      <c r="BUM23" s="11"/>
      <c r="BUN23" s="11"/>
      <c r="BUO23" s="11"/>
      <c r="BUP23" s="11"/>
      <c r="BUQ23" s="11"/>
      <c r="BUR23" s="11"/>
      <c r="BUS23" s="11"/>
      <c r="BUT23" s="11"/>
      <c r="BUU23" s="11"/>
      <c r="BUV23" s="11"/>
      <c r="BUW23" s="11"/>
      <c r="BUX23" s="11"/>
      <c r="BUY23" s="11"/>
      <c r="BUZ23" s="11"/>
      <c r="BVA23" s="11"/>
      <c r="BVB23" s="11"/>
      <c r="BVC23" s="11"/>
      <c r="BVD23" s="11"/>
      <c r="BVE23" s="11"/>
      <c r="BVF23" s="11"/>
      <c r="BVG23" s="11"/>
      <c r="BVH23" s="11"/>
      <c r="BVI23" s="11"/>
      <c r="BVJ23" s="11"/>
      <c r="BVK23" s="11"/>
      <c r="BVL23" s="11"/>
      <c r="BVM23" s="11"/>
      <c r="BVN23" s="11"/>
      <c r="BVO23" s="11"/>
      <c r="BVP23" s="11"/>
      <c r="BVQ23" s="11"/>
      <c r="BVR23" s="11"/>
      <c r="BVS23" s="11"/>
      <c r="BVT23" s="11"/>
      <c r="BVU23" s="11"/>
      <c r="BVV23" s="11"/>
      <c r="BVW23" s="11"/>
      <c r="BVX23" s="11"/>
      <c r="BVY23" s="11"/>
      <c r="BVZ23" s="11"/>
      <c r="BWA23" s="11"/>
      <c r="BWB23" s="11"/>
      <c r="BWC23" s="11"/>
      <c r="BWD23" s="11"/>
      <c r="BWE23" s="11"/>
      <c r="BWF23" s="11"/>
      <c r="BWG23" s="11"/>
      <c r="BWH23" s="11"/>
      <c r="BWI23" s="11"/>
      <c r="BWJ23" s="11"/>
      <c r="BWK23" s="11"/>
      <c r="BWL23" s="11"/>
      <c r="BWM23" s="11"/>
      <c r="BWN23" s="11"/>
      <c r="BWO23" s="11"/>
      <c r="BWP23" s="11"/>
      <c r="BWQ23" s="11"/>
      <c r="BWR23" s="11"/>
      <c r="BWS23" s="11"/>
      <c r="BWT23" s="11"/>
      <c r="BWU23" s="11"/>
      <c r="BWV23" s="11"/>
      <c r="BWW23" s="11"/>
      <c r="BWX23" s="11"/>
      <c r="BWY23" s="11"/>
      <c r="BWZ23" s="11"/>
      <c r="BXA23" s="11"/>
      <c r="BXB23" s="11"/>
      <c r="BXC23" s="11"/>
      <c r="BXD23" s="11"/>
      <c r="BXE23" s="11"/>
      <c r="BXF23" s="11"/>
      <c r="BXG23" s="11"/>
      <c r="BXH23" s="11"/>
      <c r="BXI23" s="11"/>
      <c r="BXJ23" s="11"/>
      <c r="BXK23" s="11"/>
      <c r="BXL23" s="11"/>
      <c r="BXM23" s="11"/>
      <c r="BXN23" s="11"/>
      <c r="BXO23" s="11"/>
      <c r="BXP23" s="11"/>
      <c r="BXQ23" s="11"/>
      <c r="BXR23" s="11"/>
      <c r="BXS23" s="11"/>
      <c r="BXT23" s="11"/>
      <c r="BXU23" s="11"/>
      <c r="BXV23" s="11"/>
      <c r="BXW23" s="11"/>
      <c r="BXX23" s="11"/>
      <c r="BXY23" s="11"/>
      <c r="BXZ23" s="11"/>
      <c r="BYA23" s="11"/>
      <c r="BYB23" s="11"/>
      <c r="BYC23" s="11"/>
      <c r="BYD23" s="11"/>
      <c r="BYE23" s="11"/>
      <c r="BYF23" s="11"/>
      <c r="BYG23" s="11"/>
      <c r="BYH23" s="11"/>
      <c r="BYI23" s="11"/>
      <c r="BYJ23" s="11"/>
      <c r="BYK23" s="11"/>
      <c r="BYL23" s="11"/>
      <c r="BYM23" s="11"/>
      <c r="BYN23" s="11"/>
      <c r="BYO23" s="11"/>
      <c r="BYP23" s="11"/>
      <c r="BYQ23" s="11"/>
      <c r="BYR23" s="11"/>
      <c r="BYS23" s="11"/>
      <c r="BYT23" s="11"/>
      <c r="BYU23" s="11"/>
      <c r="BYV23" s="11"/>
      <c r="BYW23" s="11"/>
      <c r="BYX23" s="11"/>
      <c r="BYY23" s="11"/>
      <c r="BYZ23" s="11"/>
      <c r="BZA23" s="11"/>
      <c r="BZB23" s="11"/>
      <c r="BZC23" s="11"/>
      <c r="BZD23" s="11"/>
      <c r="BZE23" s="11"/>
      <c r="BZF23" s="11"/>
      <c r="BZG23" s="11"/>
      <c r="BZH23" s="11"/>
      <c r="BZI23" s="11"/>
      <c r="BZJ23" s="11"/>
      <c r="BZK23" s="11"/>
      <c r="BZL23" s="11"/>
      <c r="BZM23" s="11"/>
      <c r="BZN23" s="11"/>
      <c r="BZO23" s="11"/>
      <c r="BZP23" s="11"/>
      <c r="BZQ23" s="11"/>
      <c r="BZR23" s="11"/>
      <c r="BZS23" s="11"/>
      <c r="BZT23" s="11"/>
      <c r="BZU23" s="11"/>
      <c r="BZV23" s="11"/>
      <c r="BZW23" s="11"/>
      <c r="BZX23" s="11"/>
      <c r="BZY23" s="11"/>
      <c r="BZZ23" s="11"/>
      <c r="CAA23" s="11"/>
      <c r="CAB23" s="11"/>
      <c r="CAC23" s="11"/>
      <c r="CAD23" s="11"/>
      <c r="CAE23" s="11"/>
      <c r="CAF23" s="11"/>
      <c r="CAG23" s="11"/>
      <c r="CAH23" s="11"/>
      <c r="CAI23" s="11"/>
      <c r="CAJ23" s="11"/>
      <c r="CAK23" s="11"/>
      <c r="CAL23" s="11"/>
      <c r="CAM23" s="11"/>
      <c r="CAN23" s="11"/>
      <c r="CAO23" s="11"/>
      <c r="CAP23" s="11"/>
      <c r="CAQ23" s="11"/>
      <c r="CAR23" s="11"/>
      <c r="CAS23" s="11"/>
      <c r="CAT23" s="11"/>
      <c r="CAU23" s="11"/>
      <c r="CAV23" s="11"/>
      <c r="CAW23" s="11"/>
      <c r="CAX23" s="11"/>
      <c r="CAY23" s="11"/>
      <c r="CAZ23" s="11"/>
      <c r="CBA23" s="11"/>
      <c r="CBB23" s="11"/>
      <c r="CBC23" s="11"/>
      <c r="CBD23" s="11"/>
      <c r="CBE23" s="11"/>
      <c r="CBF23" s="11"/>
      <c r="CBG23" s="11"/>
      <c r="CBH23" s="11"/>
      <c r="CBI23" s="11"/>
      <c r="CBJ23" s="11"/>
      <c r="CBK23" s="11"/>
      <c r="CBL23" s="11"/>
      <c r="CBM23" s="11"/>
      <c r="CBN23" s="11"/>
      <c r="CBO23" s="11"/>
      <c r="CBP23" s="11"/>
      <c r="CBQ23" s="11"/>
      <c r="CBR23" s="11"/>
      <c r="CBS23" s="11"/>
      <c r="CBT23" s="11"/>
      <c r="CBU23" s="11"/>
      <c r="CBV23" s="11"/>
      <c r="CBW23" s="11"/>
      <c r="CBX23" s="11"/>
      <c r="CBY23" s="11"/>
      <c r="CBZ23" s="11"/>
      <c r="CCA23" s="11"/>
      <c r="CCB23" s="11"/>
      <c r="CCC23" s="11"/>
      <c r="CCD23" s="11"/>
      <c r="CCE23" s="11"/>
      <c r="CCF23" s="11"/>
      <c r="CCG23" s="11"/>
      <c r="CCH23" s="11"/>
      <c r="CCI23" s="11"/>
      <c r="CCJ23" s="11"/>
      <c r="CCK23" s="11"/>
      <c r="CCL23" s="11"/>
      <c r="CCM23" s="11"/>
      <c r="CCN23" s="11"/>
      <c r="CCO23" s="11"/>
      <c r="CCP23" s="11"/>
      <c r="CCQ23" s="11"/>
      <c r="CCR23" s="11"/>
      <c r="CCS23" s="11"/>
      <c r="CCT23" s="11"/>
      <c r="CCU23" s="11"/>
      <c r="CCV23" s="11"/>
      <c r="CCW23" s="11"/>
      <c r="CCX23" s="11"/>
      <c r="CCY23" s="11"/>
      <c r="CCZ23" s="11"/>
      <c r="CDA23" s="11"/>
      <c r="CDB23" s="11"/>
      <c r="CDC23" s="11"/>
      <c r="CDD23" s="11"/>
      <c r="CDE23" s="11"/>
      <c r="CDF23" s="11"/>
      <c r="CDG23" s="11"/>
      <c r="CDH23" s="11"/>
      <c r="CDI23" s="11"/>
      <c r="CDJ23" s="11"/>
      <c r="CDK23" s="11"/>
      <c r="CDL23" s="11"/>
      <c r="CDM23" s="11"/>
      <c r="CDN23" s="11"/>
      <c r="CDO23" s="11"/>
      <c r="CDP23" s="11"/>
      <c r="CDQ23" s="11"/>
      <c r="CDR23" s="11"/>
      <c r="CDS23" s="11"/>
      <c r="CDT23" s="11"/>
      <c r="CDU23" s="11"/>
      <c r="CDV23" s="11"/>
      <c r="CDW23" s="11"/>
      <c r="CDX23" s="11"/>
      <c r="CDY23" s="11"/>
      <c r="CDZ23" s="11"/>
      <c r="CEA23" s="11"/>
      <c r="CEB23" s="11"/>
      <c r="CEC23" s="11"/>
      <c r="CED23" s="11"/>
      <c r="CEE23" s="11"/>
      <c r="CEF23" s="11"/>
      <c r="CEG23" s="11"/>
      <c r="CEH23" s="11"/>
      <c r="CEI23" s="11"/>
      <c r="CEJ23" s="11"/>
      <c r="CEK23" s="11"/>
      <c r="CEL23" s="11"/>
      <c r="CEM23" s="11"/>
      <c r="CEN23" s="11"/>
      <c r="CEO23" s="11"/>
      <c r="CEP23" s="11"/>
      <c r="CEQ23" s="11"/>
      <c r="CER23" s="11"/>
      <c r="CES23" s="11"/>
      <c r="CET23" s="11"/>
      <c r="CEU23" s="11"/>
      <c r="CEV23" s="11"/>
      <c r="CEW23" s="11"/>
      <c r="CEX23" s="11"/>
      <c r="CEY23" s="11"/>
      <c r="CEZ23" s="11"/>
      <c r="CFA23" s="11"/>
      <c r="CFB23" s="11"/>
      <c r="CFC23" s="11"/>
      <c r="CFD23" s="11"/>
      <c r="CFE23" s="11"/>
      <c r="CFF23" s="11"/>
      <c r="CFG23" s="11"/>
      <c r="CFH23" s="11"/>
      <c r="CFI23" s="11"/>
      <c r="CFJ23" s="11"/>
      <c r="CFK23" s="11"/>
      <c r="CFL23" s="11"/>
      <c r="CFM23" s="11"/>
      <c r="CFN23" s="11"/>
      <c r="CFO23" s="11"/>
      <c r="CFP23" s="11"/>
      <c r="CFQ23" s="11"/>
      <c r="CFR23" s="11"/>
      <c r="CFS23" s="11"/>
      <c r="CFT23" s="11"/>
      <c r="CFU23" s="11"/>
      <c r="CFV23" s="11"/>
      <c r="CFW23" s="11"/>
      <c r="CFX23" s="11"/>
      <c r="CFY23" s="11"/>
      <c r="CFZ23" s="11"/>
      <c r="CGA23" s="11"/>
      <c r="CGB23" s="11"/>
      <c r="CGC23" s="11"/>
      <c r="CGD23" s="11"/>
      <c r="CGE23" s="11"/>
      <c r="CGF23" s="11"/>
      <c r="CGG23" s="11"/>
      <c r="CGH23" s="11"/>
      <c r="CGI23" s="11"/>
      <c r="CGJ23" s="11"/>
      <c r="CGK23" s="11"/>
      <c r="CGL23" s="11"/>
      <c r="CGM23" s="11"/>
      <c r="CGN23" s="11"/>
      <c r="CGO23" s="11"/>
      <c r="CGP23" s="11"/>
      <c r="CGQ23" s="11"/>
      <c r="CGR23" s="11"/>
      <c r="CGS23" s="11"/>
      <c r="CGT23" s="11"/>
      <c r="CGU23" s="11"/>
      <c r="CGV23" s="11"/>
      <c r="CGW23" s="11"/>
      <c r="CGX23" s="11"/>
      <c r="CGY23" s="11"/>
      <c r="CGZ23" s="11"/>
      <c r="CHA23" s="11"/>
      <c r="CHB23" s="11"/>
      <c r="CHC23" s="11"/>
      <c r="CHD23" s="11"/>
      <c r="CHE23" s="11"/>
      <c r="CHF23" s="11"/>
      <c r="CHG23" s="11"/>
      <c r="CHH23" s="11"/>
      <c r="CHI23" s="11"/>
      <c r="CHJ23" s="11"/>
      <c r="CHK23" s="11"/>
      <c r="CHL23" s="11"/>
      <c r="CHM23" s="11"/>
      <c r="CHN23" s="11"/>
      <c r="CHO23" s="11"/>
      <c r="CHP23" s="11"/>
      <c r="CHQ23" s="11"/>
      <c r="CHR23" s="11"/>
      <c r="CHS23" s="11"/>
      <c r="CHT23" s="11"/>
      <c r="CHU23" s="11"/>
      <c r="CHV23" s="11"/>
      <c r="CHW23" s="11"/>
      <c r="CHX23" s="11"/>
      <c r="CHY23" s="11"/>
      <c r="CHZ23" s="11"/>
      <c r="CIA23" s="11"/>
      <c r="CIB23" s="11"/>
      <c r="CIC23" s="11"/>
      <c r="CID23" s="11"/>
      <c r="CIE23" s="11"/>
      <c r="CIF23" s="11"/>
      <c r="CIG23" s="11"/>
      <c r="CIH23" s="11"/>
      <c r="CII23" s="11"/>
      <c r="CIJ23" s="11"/>
      <c r="CIK23" s="11"/>
      <c r="CIL23" s="11"/>
      <c r="CIM23" s="11"/>
      <c r="CIN23" s="11"/>
      <c r="CIO23" s="11"/>
      <c r="CIP23" s="11"/>
      <c r="CIQ23" s="11"/>
      <c r="CIR23" s="11"/>
      <c r="CIS23" s="11"/>
      <c r="CIT23" s="11"/>
      <c r="CIU23" s="11"/>
      <c r="CIV23" s="11"/>
      <c r="CIW23" s="11"/>
      <c r="CIX23" s="11"/>
      <c r="CIY23" s="11"/>
      <c r="CIZ23" s="11"/>
      <c r="CJA23" s="11"/>
      <c r="CJB23" s="11"/>
      <c r="CJC23" s="11"/>
      <c r="CJD23" s="11"/>
      <c r="CJE23" s="11"/>
      <c r="CJF23" s="11"/>
      <c r="CJG23" s="11"/>
      <c r="CJH23" s="11"/>
      <c r="CJI23" s="11"/>
      <c r="CJJ23" s="11"/>
      <c r="CJK23" s="11"/>
      <c r="CJL23" s="11"/>
      <c r="CJM23" s="11"/>
      <c r="CJN23" s="11"/>
      <c r="CJO23" s="11"/>
      <c r="CJP23" s="11"/>
      <c r="CJQ23" s="11"/>
      <c r="CJR23" s="11"/>
      <c r="CJS23" s="11"/>
      <c r="CJT23" s="11"/>
      <c r="CJU23" s="11"/>
      <c r="CJV23" s="11"/>
      <c r="CJW23" s="11"/>
      <c r="CJX23" s="11"/>
      <c r="CJY23" s="11"/>
      <c r="CJZ23" s="11"/>
      <c r="CKA23" s="11"/>
      <c r="CKB23" s="11"/>
      <c r="CKC23" s="11"/>
      <c r="CKD23" s="11"/>
      <c r="CKE23" s="11"/>
      <c r="CKF23" s="11"/>
      <c r="CKG23" s="11"/>
      <c r="CKH23" s="11"/>
      <c r="CKI23" s="11"/>
      <c r="CKJ23" s="11"/>
      <c r="CKK23" s="11"/>
      <c r="CKL23" s="11"/>
      <c r="CKM23" s="11"/>
      <c r="CKN23" s="11"/>
      <c r="CKO23" s="11"/>
      <c r="CKP23" s="11"/>
      <c r="CKQ23" s="11"/>
      <c r="CKR23" s="11"/>
      <c r="CKS23" s="11"/>
      <c r="CKT23" s="11"/>
      <c r="CKU23" s="11"/>
      <c r="CKV23" s="11"/>
      <c r="CKW23" s="11"/>
      <c r="CKX23" s="11"/>
      <c r="CKY23" s="11"/>
      <c r="CKZ23" s="11"/>
      <c r="CLA23" s="11"/>
      <c r="CLB23" s="11"/>
      <c r="CLC23" s="11"/>
      <c r="CLD23" s="11"/>
      <c r="CLE23" s="11"/>
      <c r="CLF23" s="11"/>
      <c r="CLG23" s="11"/>
      <c r="CLH23" s="11"/>
      <c r="CLI23" s="11"/>
      <c r="CLJ23" s="11"/>
      <c r="CLK23" s="11"/>
      <c r="CLL23" s="11"/>
      <c r="CLM23" s="11"/>
      <c r="CLN23" s="11"/>
      <c r="CLO23" s="11"/>
      <c r="CLP23" s="11"/>
      <c r="CLQ23" s="11"/>
      <c r="CLR23" s="11"/>
      <c r="CLS23" s="11"/>
      <c r="CLT23" s="11"/>
      <c r="CLU23" s="11"/>
      <c r="CLV23" s="11"/>
      <c r="CLW23" s="11"/>
      <c r="CLX23" s="11"/>
      <c r="CLY23" s="11"/>
      <c r="CLZ23" s="11"/>
      <c r="CMA23" s="11"/>
      <c r="CMB23" s="11"/>
      <c r="CMC23" s="11"/>
      <c r="CMD23" s="11"/>
      <c r="CME23" s="11"/>
      <c r="CMF23" s="11"/>
      <c r="CMG23" s="11"/>
      <c r="CMH23" s="11"/>
      <c r="CMI23" s="11"/>
      <c r="CMJ23" s="11"/>
      <c r="CMK23" s="11"/>
      <c r="CML23" s="11"/>
      <c r="CMM23" s="11"/>
      <c r="CMN23" s="11"/>
      <c r="CMO23" s="11"/>
      <c r="CMP23" s="11"/>
      <c r="CMQ23" s="11"/>
      <c r="CMR23" s="11"/>
      <c r="CMS23" s="11"/>
      <c r="CMT23" s="11"/>
      <c r="CMU23" s="11"/>
      <c r="CMV23" s="11"/>
      <c r="CMW23" s="11"/>
      <c r="CMX23" s="11"/>
      <c r="CMY23" s="11"/>
      <c r="CMZ23" s="11"/>
      <c r="CNA23" s="11"/>
      <c r="CNB23" s="11"/>
      <c r="CNC23" s="11"/>
      <c r="CND23" s="11"/>
      <c r="CNE23" s="11"/>
      <c r="CNF23" s="11"/>
      <c r="CNG23" s="11"/>
      <c r="CNH23" s="11"/>
      <c r="CNI23" s="11"/>
      <c r="CNJ23" s="11"/>
      <c r="CNK23" s="11"/>
      <c r="CNL23" s="11"/>
      <c r="CNM23" s="11"/>
      <c r="CNN23" s="11"/>
      <c r="CNO23" s="11"/>
      <c r="CNP23" s="11"/>
      <c r="CNQ23" s="11"/>
      <c r="CNR23" s="11"/>
      <c r="CNS23" s="11"/>
      <c r="CNT23" s="11"/>
      <c r="CNU23" s="11"/>
      <c r="CNV23" s="11"/>
      <c r="CNW23" s="11"/>
      <c r="CNX23" s="11"/>
      <c r="CNY23" s="11"/>
      <c r="CNZ23" s="11"/>
      <c r="COA23" s="11"/>
      <c r="COB23" s="11"/>
      <c r="COC23" s="11"/>
      <c r="COD23" s="11"/>
      <c r="COE23" s="11"/>
      <c r="COF23" s="11"/>
      <c r="COG23" s="11"/>
      <c r="COH23" s="11"/>
      <c r="COI23" s="11"/>
      <c r="COJ23" s="11"/>
      <c r="COK23" s="11"/>
      <c r="COL23" s="11"/>
      <c r="COM23" s="11"/>
      <c r="CON23" s="11"/>
      <c r="COO23" s="11"/>
      <c r="COP23" s="11"/>
      <c r="COQ23" s="11"/>
      <c r="COR23" s="11"/>
      <c r="COS23" s="11"/>
      <c r="COT23" s="11"/>
      <c r="COU23" s="11"/>
      <c r="COV23" s="11"/>
      <c r="COW23" s="11"/>
      <c r="COX23" s="11"/>
      <c r="COY23" s="11"/>
      <c r="COZ23" s="11"/>
      <c r="CPA23" s="11"/>
      <c r="CPB23" s="11"/>
      <c r="CPC23" s="11"/>
      <c r="CPD23" s="11"/>
      <c r="CPE23" s="11"/>
      <c r="CPF23" s="11"/>
      <c r="CPG23" s="11"/>
      <c r="CPH23" s="11"/>
      <c r="CPI23" s="11"/>
      <c r="CPJ23" s="11"/>
      <c r="CPK23" s="11"/>
      <c r="CPL23" s="11"/>
      <c r="CPM23" s="11"/>
      <c r="CPN23" s="11"/>
      <c r="CPO23" s="11"/>
      <c r="CPP23" s="11"/>
      <c r="CPQ23" s="11"/>
      <c r="CPR23" s="11"/>
      <c r="CPS23" s="11"/>
      <c r="CPT23" s="11"/>
      <c r="CPU23" s="11"/>
      <c r="CPV23" s="11"/>
      <c r="CPW23" s="11"/>
      <c r="CPX23" s="11"/>
      <c r="CPY23" s="11"/>
      <c r="CPZ23" s="11"/>
      <c r="CQA23" s="11"/>
      <c r="CQB23" s="11"/>
      <c r="CQC23" s="11"/>
      <c r="CQD23" s="11"/>
      <c r="CQE23" s="11"/>
      <c r="CQF23" s="11"/>
      <c r="CQG23" s="11"/>
      <c r="CQH23" s="11"/>
      <c r="CQI23" s="11"/>
      <c r="CQJ23" s="11"/>
      <c r="CQK23" s="11"/>
      <c r="CQL23" s="11"/>
      <c r="CQM23" s="11"/>
      <c r="CQN23" s="11"/>
      <c r="CQO23" s="11"/>
      <c r="CQP23" s="11"/>
      <c r="CQQ23" s="11"/>
      <c r="CQR23" s="11"/>
      <c r="CQS23" s="11"/>
      <c r="CQT23" s="11"/>
      <c r="CQU23" s="11"/>
      <c r="CQV23" s="11"/>
      <c r="CQW23" s="11"/>
      <c r="CQX23" s="11"/>
      <c r="CQY23" s="11"/>
      <c r="CQZ23" s="11"/>
      <c r="CRA23" s="11"/>
      <c r="CRB23" s="11"/>
      <c r="CRC23" s="11"/>
      <c r="CRD23" s="11"/>
      <c r="CRE23" s="11"/>
      <c r="CRF23" s="11"/>
      <c r="CRG23" s="11"/>
      <c r="CRH23" s="11"/>
      <c r="CRI23" s="11"/>
      <c r="CRJ23" s="11"/>
      <c r="CRK23" s="11"/>
      <c r="CRL23" s="11"/>
      <c r="CRM23" s="11"/>
      <c r="CRN23" s="11"/>
      <c r="CRO23" s="11"/>
      <c r="CRP23" s="11"/>
      <c r="CRQ23" s="11"/>
      <c r="CRR23" s="11"/>
      <c r="CRS23" s="11"/>
      <c r="CRT23" s="11"/>
      <c r="CRU23" s="11"/>
      <c r="CRV23" s="11"/>
      <c r="CRW23" s="11"/>
      <c r="CRX23" s="11"/>
      <c r="CRY23" s="11"/>
      <c r="CRZ23" s="11"/>
      <c r="CSA23" s="11"/>
      <c r="CSB23" s="11"/>
      <c r="CSC23" s="11"/>
      <c r="CSD23" s="11"/>
      <c r="CSE23" s="11"/>
      <c r="CSF23" s="11"/>
      <c r="CSG23" s="11"/>
      <c r="CSH23" s="11"/>
      <c r="CSI23" s="11"/>
      <c r="CSJ23" s="11"/>
      <c r="CSK23" s="11"/>
      <c r="CSL23" s="11"/>
      <c r="CSM23" s="11"/>
      <c r="CSN23" s="11"/>
      <c r="CSO23" s="11"/>
      <c r="CSP23" s="11"/>
      <c r="CSQ23" s="11"/>
      <c r="CSR23" s="11"/>
      <c r="CSS23" s="11"/>
      <c r="CST23" s="11"/>
      <c r="CSU23" s="11"/>
      <c r="CSV23" s="11"/>
      <c r="CSW23" s="11"/>
      <c r="CSX23" s="11"/>
      <c r="CSY23" s="11"/>
      <c r="CSZ23" s="11"/>
      <c r="CTA23" s="11"/>
      <c r="CTB23" s="11"/>
      <c r="CTC23" s="11"/>
      <c r="CTD23" s="11"/>
      <c r="CTE23" s="11"/>
      <c r="CTF23" s="11"/>
      <c r="CTG23" s="11"/>
      <c r="CTH23" s="11"/>
      <c r="CTI23" s="11"/>
      <c r="CTJ23" s="11"/>
      <c r="CTK23" s="11"/>
      <c r="CTL23" s="11"/>
      <c r="CTM23" s="11"/>
      <c r="CTN23" s="11"/>
      <c r="CTO23" s="11"/>
      <c r="CTP23" s="11"/>
      <c r="CTQ23" s="11"/>
      <c r="CTR23" s="11"/>
      <c r="CTS23" s="11"/>
      <c r="CTT23" s="11"/>
      <c r="CTU23" s="11"/>
      <c r="CTV23" s="11"/>
      <c r="CTW23" s="11"/>
      <c r="CTX23" s="11"/>
      <c r="CTY23" s="11"/>
      <c r="CTZ23" s="11"/>
      <c r="CUA23" s="11"/>
      <c r="CUB23" s="11"/>
      <c r="CUC23" s="11"/>
      <c r="CUD23" s="11"/>
      <c r="CUE23" s="11"/>
      <c r="CUF23" s="11"/>
      <c r="CUG23" s="11"/>
      <c r="CUH23" s="11"/>
      <c r="CUI23" s="11"/>
      <c r="CUJ23" s="11"/>
      <c r="CUK23" s="11"/>
      <c r="CUL23" s="11"/>
      <c r="CUM23" s="11"/>
      <c r="CUN23" s="11"/>
      <c r="CUO23" s="11"/>
      <c r="CUP23" s="11"/>
      <c r="CUQ23" s="11"/>
      <c r="CUR23" s="11"/>
      <c r="CUS23" s="11"/>
      <c r="CUT23" s="11"/>
      <c r="CUU23" s="11"/>
      <c r="CUV23" s="11"/>
      <c r="CUW23" s="11"/>
      <c r="CUX23" s="11"/>
      <c r="CUY23" s="11"/>
      <c r="CUZ23" s="11"/>
      <c r="CVA23" s="11"/>
      <c r="CVB23" s="11"/>
      <c r="CVC23" s="11"/>
      <c r="CVD23" s="11"/>
      <c r="CVE23" s="11"/>
      <c r="CVF23" s="11"/>
      <c r="CVG23" s="11"/>
      <c r="CVH23" s="11"/>
      <c r="CVI23" s="11"/>
      <c r="CVJ23" s="11"/>
      <c r="CVK23" s="11"/>
      <c r="CVL23" s="11"/>
      <c r="CVM23" s="11"/>
      <c r="CVN23" s="11"/>
      <c r="CVO23" s="11"/>
      <c r="CVP23" s="11"/>
      <c r="CVQ23" s="11"/>
      <c r="CVR23" s="11"/>
      <c r="CVS23" s="11"/>
      <c r="CVT23" s="11"/>
      <c r="CVU23" s="11"/>
      <c r="CVV23" s="11"/>
      <c r="CVW23" s="11"/>
      <c r="CVX23" s="11"/>
      <c r="CVY23" s="11"/>
      <c r="CVZ23" s="11"/>
      <c r="CWA23" s="11"/>
      <c r="CWB23" s="11"/>
      <c r="CWC23" s="11"/>
      <c r="CWD23" s="11"/>
      <c r="CWE23" s="11"/>
      <c r="CWF23" s="11"/>
      <c r="CWG23" s="11"/>
      <c r="CWH23" s="11"/>
      <c r="CWI23" s="11"/>
      <c r="CWJ23" s="11"/>
      <c r="CWK23" s="11"/>
      <c r="CWL23" s="11"/>
      <c r="CWM23" s="11"/>
      <c r="CWN23" s="11"/>
      <c r="CWO23" s="11"/>
      <c r="CWP23" s="11"/>
      <c r="CWQ23" s="11"/>
      <c r="CWR23" s="11"/>
      <c r="CWS23" s="11"/>
      <c r="CWT23" s="11"/>
      <c r="CWU23" s="11"/>
      <c r="CWV23" s="11"/>
      <c r="CWW23" s="11"/>
      <c r="CWX23" s="11"/>
      <c r="CWY23" s="11"/>
      <c r="CWZ23" s="11"/>
      <c r="CXA23" s="11"/>
      <c r="CXB23" s="11"/>
      <c r="CXC23" s="11"/>
      <c r="CXD23" s="11"/>
      <c r="CXE23" s="11"/>
      <c r="CXF23" s="11"/>
      <c r="CXG23" s="11"/>
      <c r="CXH23" s="11"/>
      <c r="CXI23" s="11"/>
      <c r="CXJ23" s="11"/>
      <c r="CXK23" s="11"/>
      <c r="CXL23" s="11"/>
      <c r="CXM23" s="11"/>
      <c r="CXN23" s="11"/>
      <c r="CXO23" s="11"/>
      <c r="CXP23" s="11"/>
      <c r="CXQ23" s="11"/>
      <c r="CXR23" s="11"/>
      <c r="CXS23" s="11"/>
      <c r="CXT23" s="11"/>
      <c r="CXU23" s="11"/>
      <c r="CXV23" s="11"/>
      <c r="CXW23" s="11"/>
      <c r="CXX23" s="11"/>
      <c r="CXY23" s="11"/>
      <c r="CXZ23" s="11"/>
      <c r="CYA23" s="11"/>
      <c r="CYB23" s="11"/>
      <c r="CYC23" s="11"/>
      <c r="CYD23" s="11"/>
      <c r="CYE23" s="11"/>
      <c r="CYF23" s="11"/>
      <c r="CYG23" s="11"/>
      <c r="CYH23" s="11"/>
      <c r="CYI23" s="11"/>
      <c r="CYJ23" s="11"/>
      <c r="CYK23" s="11"/>
      <c r="CYL23" s="11"/>
      <c r="CYM23" s="11"/>
      <c r="CYN23" s="11"/>
      <c r="CYO23" s="11"/>
      <c r="CYP23" s="11"/>
      <c r="CYQ23" s="11"/>
      <c r="CYR23" s="11"/>
      <c r="CYS23" s="11"/>
      <c r="CYT23" s="11"/>
      <c r="CYU23" s="11"/>
      <c r="CYV23" s="11"/>
      <c r="CYW23" s="11"/>
      <c r="CYX23" s="11"/>
      <c r="CYY23" s="11"/>
      <c r="CYZ23" s="11"/>
      <c r="CZA23" s="11"/>
      <c r="CZB23" s="11"/>
      <c r="CZC23" s="11"/>
      <c r="CZD23" s="11"/>
      <c r="CZE23" s="11"/>
      <c r="CZF23" s="11"/>
      <c r="CZG23" s="11"/>
      <c r="CZH23" s="11"/>
      <c r="CZI23" s="11"/>
      <c r="CZJ23" s="11"/>
      <c r="CZK23" s="11"/>
      <c r="CZL23" s="11"/>
      <c r="CZM23" s="11"/>
      <c r="CZN23" s="11"/>
      <c r="CZO23" s="11"/>
      <c r="CZP23" s="11"/>
      <c r="CZQ23" s="11"/>
      <c r="CZR23" s="11"/>
      <c r="CZS23" s="11"/>
      <c r="CZT23" s="11"/>
      <c r="CZU23" s="11"/>
      <c r="CZV23" s="11"/>
      <c r="CZW23" s="11"/>
      <c r="CZX23" s="11"/>
      <c r="CZY23" s="11"/>
      <c r="CZZ23" s="11"/>
      <c r="DAA23" s="11"/>
      <c r="DAB23" s="11"/>
      <c r="DAC23" s="11"/>
      <c r="DAD23" s="11"/>
      <c r="DAE23" s="11"/>
      <c r="DAF23" s="11"/>
      <c r="DAG23" s="11"/>
      <c r="DAH23" s="11"/>
      <c r="DAI23" s="11"/>
      <c r="DAJ23" s="11"/>
      <c r="DAK23" s="11"/>
      <c r="DAL23" s="11"/>
      <c r="DAM23" s="11"/>
      <c r="DAN23" s="11"/>
      <c r="DAO23" s="11"/>
      <c r="DAP23" s="11"/>
      <c r="DAQ23" s="11"/>
      <c r="DAR23" s="11"/>
      <c r="DAS23" s="11"/>
      <c r="DAT23" s="11"/>
      <c r="DAU23" s="11"/>
      <c r="DAV23" s="11"/>
      <c r="DAW23" s="11"/>
      <c r="DAX23" s="11"/>
      <c r="DAY23" s="11"/>
      <c r="DAZ23" s="11"/>
      <c r="DBA23" s="11"/>
      <c r="DBB23" s="11"/>
      <c r="DBC23" s="11"/>
      <c r="DBD23" s="11"/>
      <c r="DBE23" s="11"/>
      <c r="DBF23" s="11"/>
      <c r="DBG23" s="11"/>
      <c r="DBH23" s="11"/>
      <c r="DBI23" s="11"/>
      <c r="DBJ23" s="11"/>
      <c r="DBK23" s="11"/>
      <c r="DBL23" s="11"/>
      <c r="DBM23" s="11"/>
      <c r="DBN23" s="11"/>
      <c r="DBO23" s="11"/>
      <c r="DBP23" s="11"/>
      <c r="DBQ23" s="11"/>
      <c r="DBR23" s="11"/>
      <c r="DBS23" s="11"/>
      <c r="DBT23" s="11"/>
      <c r="DBU23" s="11"/>
      <c r="DBV23" s="11"/>
      <c r="DBW23" s="11"/>
      <c r="DBX23" s="11"/>
      <c r="DBY23" s="11"/>
      <c r="DBZ23" s="11"/>
      <c r="DCA23" s="11"/>
      <c r="DCB23" s="11"/>
      <c r="DCC23" s="11"/>
      <c r="DCD23" s="11"/>
      <c r="DCE23" s="11"/>
      <c r="DCF23" s="11"/>
      <c r="DCG23" s="11"/>
      <c r="DCH23" s="11"/>
      <c r="DCI23" s="11"/>
      <c r="DCJ23" s="11"/>
      <c r="DCK23" s="11"/>
      <c r="DCL23" s="11"/>
      <c r="DCM23" s="11"/>
      <c r="DCN23" s="11"/>
      <c r="DCO23" s="11"/>
      <c r="DCP23" s="11"/>
      <c r="DCQ23" s="11"/>
      <c r="DCR23" s="11"/>
      <c r="DCS23" s="11"/>
      <c r="DCT23" s="11"/>
      <c r="DCU23" s="11"/>
      <c r="DCV23" s="11"/>
      <c r="DCW23" s="11"/>
      <c r="DCX23" s="11"/>
      <c r="DCY23" s="11"/>
      <c r="DCZ23" s="11"/>
      <c r="DDA23" s="11"/>
      <c r="DDB23" s="11"/>
      <c r="DDC23" s="11"/>
      <c r="DDD23" s="11"/>
      <c r="DDE23" s="11"/>
      <c r="DDF23" s="11"/>
      <c r="DDG23" s="11"/>
      <c r="DDH23" s="11"/>
      <c r="DDI23" s="11"/>
      <c r="DDJ23" s="11"/>
      <c r="DDK23" s="11"/>
      <c r="DDL23" s="11"/>
      <c r="DDM23" s="11"/>
      <c r="DDN23" s="11"/>
      <c r="DDO23" s="11"/>
      <c r="DDP23" s="11"/>
      <c r="DDQ23" s="11"/>
      <c r="DDR23" s="11"/>
      <c r="DDS23" s="11"/>
      <c r="DDT23" s="11"/>
      <c r="DDU23" s="11"/>
      <c r="DDV23" s="11"/>
      <c r="DDW23" s="11"/>
      <c r="DDX23" s="11"/>
      <c r="DDY23" s="11"/>
      <c r="DDZ23" s="11"/>
      <c r="DEA23" s="11"/>
      <c r="DEB23" s="11"/>
      <c r="DEC23" s="11"/>
      <c r="DED23" s="11"/>
      <c r="DEE23" s="11"/>
      <c r="DEF23" s="11"/>
      <c r="DEG23" s="11"/>
      <c r="DEH23" s="11"/>
      <c r="DEI23" s="11"/>
      <c r="DEJ23" s="11"/>
      <c r="DEK23" s="11"/>
      <c r="DEL23" s="11"/>
      <c r="DEM23" s="11"/>
      <c r="DEN23" s="11"/>
      <c r="DEO23" s="11"/>
      <c r="DEP23" s="11"/>
      <c r="DEQ23" s="11"/>
      <c r="DER23" s="11"/>
      <c r="DES23" s="11"/>
      <c r="DET23" s="11"/>
      <c r="DEU23" s="11"/>
      <c r="DEV23" s="11"/>
      <c r="DEW23" s="11"/>
      <c r="DEX23" s="11"/>
      <c r="DEY23" s="11"/>
      <c r="DEZ23" s="11"/>
      <c r="DFA23" s="11"/>
      <c r="DFB23" s="11"/>
      <c r="DFC23" s="11"/>
      <c r="DFD23" s="11"/>
      <c r="DFE23" s="11"/>
      <c r="DFF23" s="11"/>
      <c r="DFG23" s="11"/>
      <c r="DFH23" s="11"/>
      <c r="DFI23" s="11"/>
      <c r="DFJ23" s="11"/>
      <c r="DFK23" s="11"/>
      <c r="DFL23" s="11"/>
      <c r="DFM23" s="11"/>
      <c r="DFN23" s="11"/>
      <c r="DFO23" s="11"/>
      <c r="DFP23" s="11"/>
      <c r="DFQ23" s="11"/>
      <c r="DFR23" s="11"/>
      <c r="DFS23" s="11"/>
      <c r="DFT23" s="11"/>
      <c r="DFU23" s="11"/>
      <c r="DFV23" s="11"/>
      <c r="DFW23" s="11"/>
      <c r="DFX23" s="11"/>
      <c r="DFY23" s="11"/>
      <c r="DFZ23" s="11"/>
      <c r="DGA23" s="11"/>
      <c r="DGB23" s="11"/>
      <c r="DGC23" s="11"/>
      <c r="DGD23" s="11"/>
      <c r="DGE23" s="11"/>
      <c r="DGF23" s="11"/>
      <c r="DGG23" s="11"/>
      <c r="DGH23" s="11"/>
      <c r="DGI23" s="11"/>
      <c r="DGJ23" s="11"/>
      <c r="DGK23" s="11"/>
      <c r="DGL23" s="11"/>
      <c r="DGM23" s="11"/>
      <c r="DGN23" s="11"/>
      <c r="DGO23" s="11"/>
      <c r="DGP23" s="11"/>
      <c r="DGQ23" s="11"/>
      <c r="DGR23" s="11"/>
      <c r="DGS23" s="11"/>
      <c r="DGT23" s="11"/>
      <c r="DGU23" s="11"/>
      <c r="DGV23" s="11"/>
      <c r="DGW23" s="11"/>
      <c r="DGX23" s="11"/>
      <c r="DGY23" s="11"/>
      <c r="DGZ23" s="11"/>
      <c r="DHA23" s="11"/>
      <c r="DHB23" s="11"/>
      <c r="DHC23" s="11"/>
      <c r="DHD23" s="11"/>
      <c r="DHE23" s="11"/>
      <c r="DHF23" s="11"/>
      <c r="DHG23" s="11"/>
      <c r="DHH23" s="11"/>
      <c r="DHI23" s="11"/>
      <c r="DHJ23" s="11"/>
      <c r="DHK23" s="11"/>
      <c r="DHL23" s="11"/>
      <c r="DHM23" s="11"/>
      <c r="DHN23" s="11"/>
      <c r="DHO23" s="11"/>
      <c r="DHP23" s="11"/>
      <c r="DHQ23" s="11"/>
      <c r="DHR23" s="11"/>
      <c r="DHS23" s="11"/>
      <c r="DHT23" s="11"/>
      <c r="DHU23" s="11"/>
      <c r="DHV23" s="11"/>
      <c r="DHW23" s="11"/>
      <c r="DHX23" s="11"/>
      <c r="DHY23" s="11"/>
      <c r="DHZ23" s="11"/>
      <c r="DIA23" s="11"/>
      <c r="DIB23" s="11"/>
      <c r="DIC23" s="11"/>
      <c r="DID23" s="11"/>
      <c r="DIE23" s="11"/>
      <c r="DIF23" s="11"/>
      <c r="DIG23" s="11"/>
      <c r="DIH23" s="11"/>
      <c r="DII23" s="11"/>
      <c r="DIJ23" s="11"/>
      <c r="DIK23" s="11"/>
      <c r="DIL23" s="11"/>
      <c r="DIM23" s="11"/>
      <c r="DIN23" s="11"/>
      <c r="DIO23" s="11"/>
      <c r="DIP23" s="11"/>
      <c r="DIQ23" s="11"/>
      <c r="DIR23" s="11"/>
      <c r="DIS23" s="11"/>
      <c r="DIT23" s="11"/>
      <c r="DIU23" s="11"/>
      <c r="DIV23" s="11"/>
      <c r="DIW23" s="11"/>
      <c r="DIX23" s="11"/>
      <c r="DIY23" s="11"/>
      <c r="DIZ23" s="11"/>
      <c r="DJA23" s="11"/>
      <c r="DJB23" s="11"/>
      <c r="DJC23" s="11"/>
      <c r="DJD23" s="11"/>
      <c r="DJE23" s="11"/>
      <c r="DJF23" s="11"/>
      <c r="DJG23" s="11"/>
      <c r="DJH23" s="11"/>
      <c r="DJI23" s="11"/>
      <c r="DJJ23" s="11"/>
      <c r="DJK23" s="11"/>
      <c r="DJL23" s="11"/>
      <c r="DJM23" s="11"/>
      <c r="DJN23" s="11"/>
      <c r="DJO23" s="11"/>
      <c r="DJP23" s="11"/>
      <c r="DJQ23" s="11"/>
      <c r="DJR23" s="11"/>
      <c r="DJS23" s="11"/>
      <c r="DJT23" s="11"/>
      <c r="DJU23" s="11"/>
      <c r="DJV23" s="11"/>
      <c r="DJW23" s="11"/>
      <c r="DJX23" s="11"/>
      <c r="DJY23" s="11"/>
      <c r="DJZ23" s="11"/>
      <c r="DKA23" s="11"/>
      <c r="DKB23" s="11"/>
      <c r="DKC23" s="11"/>
      <c r="DKD23" s="11"/>
      <c r="DKE23" s="11"/>
      <c r="DKF23" s="11"/>
      <c r="DKG23" s="11"/>
      <c r="DKH23" s="11"/>
      <c r="DKI23" s="11"/>
      <c r="DKJ23" s="11"/>
      <c r="DKK23" s="11"/>
      <c r="DKL23" s="11"/>
      <c r="DKM23" s="11"/>
      <c r="DKN23" s="11"/>
      <c r="DKO23" s="11"/>
      <c r="DKP23" s="11"/>
      <c r="DKQ23" s="11"/>
      <c r="DKR23" s="11"/>
      <c r="DKS23" s="11"/>
      <c r="DKT23" s="11"/>
      <c r="DKU23" s="11"/>
      <c r="DKV23" s="11"/>
      <c r="DKW23" s="11"/>
      <c r="DKX23" s="11"/>
      <c r="DKY23" s="11"/>
      <c r="DKZ23" s="11"/>
      <c r="DLA23" s="11"/>
      <c r="DLB23" s="11"/>
      <c r="DLC23" s="11"/>
      <c r="DLD23" s="11"/>
      <c r="DLE23" s="11"/>
      <c r="DLF23" s="11"/>
      <c r="DLG23" s="11"/>
      <c r="DLH23" s="11"/>
      <c r="DLI23" s="11"/>
      <c r="DLJ23" s="11"/>
      <c r="DLK23" s="11"/>
      <c r="DLL23" s="11"/>
      <c r="DLM23" s="11"/>
      <c r="DLN23" s="11"/>
      <c r="DLO23" s="11"/>
      <c r="DLP23" s="11"/>
      <c r="DLQ23" s="11"/>
      <c r="DLR23" s="11"/>
      <c r="DLS23" s="11"/>
      <c r="DLT23" s="11"/>
      <c r="DLU23" s="11"/>
      <c r="DLV23" s="11"/>
      <c r="DLW23" s="11"/>
      <c r="DLX23" s="11"/>
      <c r="DLY23" s="11"/>
      <c r="DLZ23" s="11"/>
      <c r="DMA23" s="11"/>
      <c r="DMB23" s="11"/>
      <c r="DMC23" s="11"/>
      <c r="DMD23" s="11"/>
      <c r="DME23" s="11"/>
      <c r="DMF23" s="11"/>
      <c r="DMG23" s="11"/>
      <c r="DMH23" s="11"/>
      <c r="DMI23" s="11"/>
      <c r="DMJ23" s="11"/>
      <c r="DMK23" s="11"/>
      <c r="DML23" s="11"/>
      <c r="DMM23" s="11"/>
      <c r="DMN23" s="11"/>
      <c r="DMO23" s="11"/>
      <c r="DMP23" s="11"/>
      <c r="DMQ23" s="11"/>
      <c r="DMR23" s="11"/>
      <c r="DMS23" s="11"/>
      <c r="DMT23" s="11"/>
      <c r="DMU23" s="11"/>
      <c r="DMV23" s="11"/>
      <c r="DMW23" s="11"/>
      <c r="DMX23" s="11"/>
      <c r="DMY23" s="11"/>
      <c r="DMZ23" s="11"/>
      <c r="DNA23" s="11"/>
      <c r="DNB23" s="11"/>
      <c r="DNC23" s="11"/>
      <c r="DND23" s="11"/>
      <c r="DNE23" s="11"/>
      <c r="DNF23" s="11"/>
      <c r="DNG23" s="11"/>
      <c r="DNH23" s="11"/>
      <c r="DNI23" s="11"/>
      <c r="DNJ23" s="11"/>
      <c r="DNK23" s="11"/>
      <c r="DNL23" s="11"/>
      <c r="DNM23" s="11"/>
      <c r="DNN23" s="11"/>
      <c r="DNO23" s="11"/>
      <c r="DNP23" s="11"/>
      <c r="DNQ23" s="11"/>
      <c r="DNR23" s="11"/>
      <c r="DNS23" s="11"/>
      <c r="DNT23" s="11"/>
      <c r="DNU23" s="11"/>
      <c r="DNV23" s="11"/>
      <c r="DNW23" s="11"/>
      <c r="DNX23" s="11"/>
      <c r="DNY23" s="11"/>
      <c r="DNZ23" s="11"/>
      <c r="DOA23" s="11"/>
      <c r="DOB23" s="11"/>
      <c r="DOC23" s="11"/>
      <c r="DOD23" s="11"/>
      <c r="DOE23" s="11"/>
      <c r="DOF23" s="11"/>
      <c r="DOG23" s="11"/>
      <c r="DOH23" s="11"/>
      <c r="DOI23" s="11"/>
      <c r="DOJ23" s="11"/>
      <c r="DOK23" s="11"/>
      <c r="DOL23" s="11"/>
      <c r="DOM23" s="11"/>
      <c r="DON23" s="11"/>
      <c r="DOO23" s="11"/>
      <c r="DOP23" s="11"/>
      <c r="DOQ23" s="11"/>
      <c r="DOR23" s="11"/>
      <c r="DOS23" s="11"/>
      <c r="DOT23" s="11"/>
      <c r="DOU23" s="11"/>
      <c r="DOV23" s="11"/>
      <c r="DOW23" s="11"/>
      <c r="DOX23" s="11"/>
      <c r="DOY23" s="11"/>
      <c r="DOZ23" s="11"/>
      <c r="DPA23" s="11"/>
      <c r="DPB23" s="11"/>
      <c r="DPC23" s="11"/>
      <c r="DPD23" s="11"/>
      <c r="DPE23" s="11"/>
      <c r="DPF23" s="11"/>
      <c r="DPG23" s="11"/>
      <c r="DPH23" s="11"/>
      <c r="DPI23" s="11"/>
      <c r="DPJ23" s="11"/>
      <c r="DPK23" s="11"/>
      <c r="DPL23" s="11"/>
      <c r="DPM23" s="11"/>
      <c r="DPN23" s="11"/>
      <c r="DPO23" s="11"/>
      <c r="DPP23" s="11"/>
      <c r="DPQ23" s="11"/>
      <c r="DPR23" s="11"/>
      <c r="DPS23" s="11"/>
      <c r="DPT23" s="11"/>
      <c r="DPU23" s="11"/>
      <c r="DPV23" s="11"/>
      <c r="DPW23" s="11"/>
      <c r="DPX23" s="11"/>
      <c r="DPY23" s="11"/>
      <c r="DPZ23" s="11"/>
      <c r="DQA23" s="11"/>
      <c r="DQB23" s="11"/>
      <c r="DQC23" s="11"/>
      <c r="DQD23" s="11"/>
      <c r="DQE23" s="11"/>
      <c r="DQF23" s="11"/>
      <c r="DQG23" s="11"/>
      <c r="DQH23" s="11"/>
      <c r="DQI23" s="11"/>
      <c r="DQJ23" s="11"/>
      <c r="DQK23" s="11"/>
      <c r="DQL23" s="11"/>
      <c r="DQM23" s="11"/>
      <c r="DQN23" s="11"/>
      <c r="DQO23" s="11"/>
      <c r="DQP23" s="11"/>
      <c r="DQQ23" s="11"/>
      <c r="DQR23" s="11"/>
      <c r="DQS23" s="11"/>
      <c r="DQT23" s="11"/>
      <c r="DQU23" s="11"/>
      <c r="DQV23" s="11"/>
      <c r="DQW23" s="11"/>
      <c r="DQX23" s="11"/>
      <c r="DQY23" s="11"/>
      <c r="DQZ23" s="11"/>
      <c r="DRA23" s="11"/>
      <c r="DRB23" s="11"/>
      <c r="DRC23" s="11"/>
      <c r="DRD23" s="11"/>
      <c r="DRE23" s="11"/>
      <c r="DRF23" s="11"/>
      <c r="DRG23" s="11"/>
      <c r="DRH23" s="11"/>
      <c r="DRI23" s="11"/>
      <c r="DRJ23" s="11"/>
      <c r="DRK23" s="11"/>
      <c r="DRL23" s="11"/>
      <c r="DRM23" s="11"/>
      <c r="DRN23" s="11"/>
      <c r="DRO23" s="11"/>
      <c r="DRP23" s="11"/>
      <c r="DRQ23" s="11"/>
      <c r="DRR23" s="11"/>
      <c r="DRS23" s="11"/>
      <c r="DRT23" s="11"/>
      <c r="DRU23" s="11"/>
      <c r="DRV23" s="11"/>
      <c r="DRW23" s="11"/>
      <c r="DRX23" s="11"/>
      <c r="DRY23" s="11"/>
      <c r="DRZ23" s="11"/>
      <c r="DSA23" s="11"/>
      <c r="DSB23" s="11"/>
      <c r="DSC23" s="11"/>
      <c r="DSD23" s="11"/>
      <c r="DSE23" s="11"/>
      <c r="DSF23" s="11"/>
      <c r="DSG23" s="11"/>
      <c r="DSH23" s="11"/>
      <c r="DSI23" s="11"/>
      <c r="DSJ23" s="11"/>
      <c r="DSK23" s="11"/>
      <c r="DSL23" s="11"/>
      <c r="DSM23" s="11"/>
      <c r="DSN23" s="11"/>
      <c r="DSO23" s="11"/>
      <c r="DSP23" s="11"/>
      <c r="DSQ23" s="11"/>
      <c r="DSR23" s="11"/>
      <c r="DSS23" s="11"/>
      <c r="DST23" s="11"/>
      <c r="DSU23" s="11"/>
      <c r="DSV23" s="11"/>
      <c r="DSW23" s="11"/>
      <c r="DSX23" s="11"/>
      <c r="DSY23" s="11"/>
      <c r="DSZ23" s="11"/>
      <c r="DTA23" s="11"/>
      <c r="DTB23" s="11"/>
      <c r="DTC23" s="11"/>
      <c r="DTD23" s="11"/>
      <c r="DTE23" s="11"/>
      <c r="DTF23" s="11"/>
      <c r="DTG23" s="11"/>
      <c r="DTH23" s="11"/>
      <c r="DTI23" s="11"/>
      <c r="DTJ23" s="11"/>
      <c r="DTK23" s="11"/>
      <c r="DTL23" s="11"/>
      <c r="DTM23" s="11"/>
      <c r="DTN23" s="11"/>
      <c r="DTO23" s="11"/>
      <c r="DTP23" s="11"/>
      <c r="DTQ23" s="11"/>
      <c r="DTR23" s="11"/>
      <c r="DTS23" s="11"/>
      <c r="DTT23" s="11"/>
      <c r="DTU23" s="11"/>
      <c r="DTV23" s="11"/>
      <c r="DTW23" s="11"/>
      <c r="DTX23" s="11"/>
      <c r="DTY23" s="11"/>
      <c r="DTZ23" s="11"/>
      <c r="DUA23" s="11"/>
      <c r="DUB23" s="11"/>
      <c r="DUC23" s="11"/>
      <c r="DUD23" s="11"/>
      <c r="DUE23" s="11"/>
      <c r="DUF23" s="11"/>
      <c r="DUG23" s="11"/>
      <c r="DUH23" s="11"/>
      <c r="DUI23" s="11"/>
      <c r="DUJ23" s="11"/>
      <c r="DUK23" s="11"/>
      <c r="DUL23" s="11"/>
      <c r="DUM23" s="11"/>
      <c r="DUN23" s="11"/>
      <c r="DUO23" s="11"/>
      <c r="DUP23" s="11"/>
      <c r="DUQ23" s="11"/>
      <c r="DUR23" s="11"/>
      <c r="DUS23" s="11"/>
      <c r="DUT23" s="11"/>
      <c r="DUU23" s="11"/>
      <c r="DUV23" s="11"/>
      <c r="DUW23" s="11"/>
      <c r="DUX23" s="11"/>
      <c r="DUY23" s="11"/>
      <c r="DUZ23" s="11"/>
      <c r="DVA23" s="11"/>
      <c r="DVB23" s="11"/>
      <c r="DVC23" s="11"/>
      <c r="DVD23" s="11"/>
      <c r="DVE23" s="11"/>
      <c r="DVF23" s="11"/>
      <c r="DVG23" s="11"/>
      <c r="DVH23" s="11"/>
      <c r="DVI23" s="11"/>
      <c r="DVJ23" s="11"/>
      <c r="DVK23" s="11"/>
      <c r="DVL23" s="11"/>
      <c r="DVM23" s="11"/>
      <c r="DVN23" s="11"/>
      <c r="DVO23" s="11"/>
      <c r="DVP23" s="11"/>
      <c r="DVQ23" s="11"/>
      <c r="DVR23" s="11"/>
      <c r="DVS23" s="11"/>
      <c r="DVT23" s="11"/>
      <c r="DVU23" s="11"/>
      <c r="DVV23" s="11"/>
      <c r="DVW23" s="11"/>
      <c r="DVX23" s="11"/>
      <c r="DVY23" s="11"/>
      <c r="DVZ23" s="11"/>
      <c r="DWA23" s="11"/>
      <c r="DWB23" s="11"/>
      <c r="DWC23" s="11"/>
      <c r="DWD23" s="11"/>
      <c r="DWE23" s="11"/>
      <c r="DWF23" s="11"/>
      <c r="DWG23" s="11"/>
      <c r="DWH23" s="11"/>
      <c r="DWI23" s="11"/>
      <c r="DWJ23" s="11"/>
      <c r="DWK23" s="11"/>
      <c r="DWL23" s="11"/>
      <c r="DWM23" s="11"/>
      <c r="DWN23" s="11"/>
      <c r="DWO23" s="11"/>
      <c r="DWP23" s="11"/>
      <c r="DWQ23" s="11"/>
      <c r="DWR23" s="11"/>
      <c r="DWS23" s="11"/>
      <c r="DWT23" s="11"/>
      <c r="DWU23" s="11"/>
      <c r="DWV23" s="11"/>
      <c r="DWW23" s="11"/>
      <c r="DWX23" s="11"/>
      <c r="DWY23" s="11"/>
      <c r="DWZ23" s="11"/>
      <c r="DXA23" s="11"/>
      <c r="DXB23" s="11"/>
      <c r="DXC23" s="11"/>
      <c r="DXD23" s="11"/>
      <c r="DXE23" s="11"/>
      <c r="DXF23" s="11"/>
      <c r="DXG23" s="11"/>
      <c r="DXH23" s="11"/>
      <c r="DXI23" s="11"/>
      <c r="DXJ23" s="11"/>
      <c r="DXK23" s="11"/>
      <c r="DXL23" s="11"/>
      <c r="DXM23" s="11"/>
      <c r="DXN23" s="11"/>
      <c r="DXO23" s="11"/>
      <c r="DXP23" s="11"/>
      <c r="DXQ23" s="11"/>
      <c r="DXR23" s="11"/>
      <c r="DXS23" s="11"/>
      <c r="DXT23" s="11"/>
      <c r="DXU23" s="11"/>
      <c r="DXV23" s="11"/>
      <c r="DXW23" s="11"/>
      <c r="DXX23" s="11"/>
      <c r="DXY23" s="11"/>
      <c r="DXZ23" s="11"/>
      <c r="DYA23" s="11"/>
      <c r="DYB23" s="11"/>
      <c r="DYC23" s="11"/>
      <c r="DYD23" s="11"/>
      <c r="DYE23" s="11"/>
      <c r="DYF23" s="11"/>
      <c r="DYG23" s="11"/>
      <c r="DYH23" s="11"/>
      <c r="DYI23" s="11"/>
      <c r="DYJ23" s="11"/>
      <c r="DYK23" s="11"/>
      <c r="DYL23" s="11"/>
      <c r="DYM23" s="11"/>
      <c r="DYN23" s="11"/>
      <c r="DYO23" s="11"/>
      <c r="DYP23" s="11"/>
      <c r="DYQ23" s="11"/>
      <c r="DYR23" s="11"/>
      <c r="DYS23" s="11"/>
      <c r="DYT23" s="11"/>
      <c r="DYU23" s="11"/>
      <c r="DYV23" s="11"/>
      <c r="DYW23" s="11"/>
      <c r="DYX23" s="11"/>
      <c r="DYY23" s="11"/>
      <c r="DYZ23" s="11"/>
      <c r="DZA23" s="11"/>
      <c r="DZB23" s="11"/>
      <c r="DZC23" s="11"/>
      <c r="DZD23" s="11"/>
      <c r="DZE23" s="11"/>
      <c r="DZF23" s="11"/>
      <c r="DZG23" s="11"/>
      <c r="DZH23" s="11"/>
      <c r="DZI23" s="11"/>
      <c r="DZJ23" s="11"/>
      <c r="DZK23" s="11"/>
      <c r="DZL23" s="11"/>
      <c r="DZM23" s="11"/>
      <c r="DZN23" s="11"/>
      <c r="DZO23" s="11"/>
      <c r="DZP23" s="11"/>
      <c r="DZQ23" s="11"/>
      <c r="DZR23" s="11"/>
      <c r="DZS23" s="11"/>
      <c r="DZT23" s="11"/>
      <c r="DZU23" s="11"/>
      <c r="DZV23" s="11"/>
      <c r="DZW23" s="11"/>
      <c r="DZX23" s="11"/>
      <c r="DZY23" s="11"/>
      <c r="DZZ23" s="11"/>
      <c r="EAA23" s="11"/>
      <c r="EAB23" s="11"/>
      <c r="EAC23" s="11"/>
      <c r="EAD23" s="11"/>
      <c r="EAE23" s="11"/>
      <c r="EAF23" s="11"/>
      <c r="EAG23" s="11"/>
      <c r="EAH23" s="11"/>
      <c r="EAI23" s="11"/>
      <c r="EAJ23" s="11"/>
      <c r="EAK23" s="11"/>
      <c r="EAL23" s="11"/>
      <c r="EAM23" s="11"/>
      <c r="EAN23" s="11"/>
      <c r="EAO23" s="11"/>
      <c r="EAP23" s="11"/>
      <c r="EAQ23" s="11"/>
      <c r="EAR23" s="11"/>
      <c r="EAS23" s="11"/>
      <c r="EAT23" s="11"/>
      <c r="EAU23" s="11"/>
      <c r="EAV23" s="11"/>
      <c r="EAW23" s="11"/>
      <c r="EAX23" s="11"/>
      <c r="EAY23" s="11"/>
      <c r="EAZ23" s="11"/>
      <c r="EBA23" s="11"/>
      <c r="EBB23" s="11"/>
      <c r="EBC23" s="11"/>
      <c r="EBD23" s="11"/>
      <c r="EBE23" s="11"/>
      <c r="EBF23" s="11"/>
      <c r="EBG23" s="11"/>
      <c r="EBH23" s="11"/>
      <c r="EBI23" s="11"/>
      <c r="EBJ23" s="11"/>
      <c r="EBK23" s="11"/>
      <c r="EBL23" s="11"/>
      <c r="EBM23" s="11"/>
      <c r="EBN23" s="11"/>
      <c r="EBO23" s="11"/>
      <c r="EBP23" s="11"/>
      <c r="EBQ23" s="11"/>
      <c r="EBR23" s="11"/>
      <c r="EBS23" s="11"/>
      <c r="EBT23" s="11"/>
      <c r="EBU23" s="11"/>
      <c r="EBV23" s="11"/>
      <c r="EBW23" s="11"/>
      <c r="EBX23" s="11"/>
      <c r="EBY23" s="11"/>
      <c r="EBZ23" s="11"/>
      <c r="ECA23" s="11"/>
      <c r="ECB23" s="11"/>
      <c r="ECC23" s="11"/>
      <c r="ECD23" s="11"/>
      <c r="ECE23" s="11"/>
      <c r="ECF23" s="11"/>
      <c r="ECG23" s="11"/>
      <c r="ECH23" s="11"/>
      <c r="ECI23" s="11"/>
      <c r="ECJ23" s="11"/>
      <c r="ECK23" s="11"/>
      <c r="ECL23" s="11"/>
      <c r="ECM23" s="11"/>
      <c r="ECN23" s="11"/>
      <c r="ECO23" s="11"/>
      <c r="ECP23" s="11"/>
      <c r="ECQ23" s="11"/>
      <c r="ECR23" s="11"/>
      <c r="ECS23" s="11"/>
      <c r="ECT23" s="11"/>
      <c r="ECU23" s="11"/>
      <c r="ECV23" s="11"/>
      <c r="ECW23" s="11"/>
      <c r="ECX23" s="11"/>
      <c r="ECY23" s="11"/>
      <c r="ECZ23" s="11"/>
      <c r="EDA23" s="11"/>
      <c r="EDB23" s="11"/>
      <c r="EDC23" s="11"/>
      <c r="EDD23" s="11"/>
      <c r="EDE23" s="11"/>
      <c r="EDF23" s="11"/>
      <c r="EDG23" s="11"/>
      <c r="EDH23" s="11"/>
      <c r="EDI23" s="11"/>
      <c r="EDJ23" s="11"/>
      <c r="EDK23" s="11"/>
      <c r="EDL23" s="11"/>
      <c r="EDM23" s="11"/>
      <c r="EDN23" s="11"/>
      <c r="EDO23" s="11"/>
      <c r="EDP23" s="11"/>
      <c r="EDQ23" s="11"/>
      <c r="EDR23" s="11"/>
      <c r="EDS23" s="11"/>
      <c r="EDT23" s="11"/>
      <c r="EDU23" s="11"/>
      <c r="EDV23" s="11"/>
      <c r="EDW23" s="11"/>
      <c r="EDX23" s="11"/>
      <c r="EDY23" s="11"/>
      <c r="EDZ23" s="11"/>
      <c r="EEA23" s="11"/>
      <c r="EEB23" s="11"/>
      <c r="EEC23" s="11"/>
      <c r="EED23" s="11"/>
      <c r="EEE23" s="11"/>
      <c r="EEF23" s="11"/>
      <c r="EEG23" s="11"/>
      <c r="EEH23" s="11"/>
      <c r="EEI23" s="11"/>
      <c r="EEJ23" s="11"/>
      <c r="EEK23" s="11"/>
      <c r="EEL23" s="11"/>
      <c r="EEM23" s="11"/>
      <c r="EEN23" s="11"/>
      <c r="EEO23" s="11"/>
      <c r="EEP23" s="11"/>
      <c r="EEQ23" s="11"/>
      <c r="EER23" s="11"/>
      <c r="EES23" s="11"/>
      <c r="EET23" s="11"/>
      <c r="EEU23" s="11"/>
      <c r="EEV23" s="11"/>
      <c r="EEW23" s="11"/>
      <c r="EEX23" s="11"/>
      <c r="EEY23" s="11"/>
      <c r="EEZ23" s="11"/>
      <c r="EFA23" s="11"/>
      <c r="EFB23" s="11"/>
      <c r="EFC23" s="11"/>
      <c r="EFD23" s="11"/>
      <c r="EFE23" s="11"/>
      <c r="EFF23" s="11"/>
      <c r="EFG23" s="11"/>
      <c r="EFH23" s="11"/>
      <c r="EFI23" s="11"/>
      <c r="EFJ23" s="11"/>
      <c r="EFK23" s="11"/>
      <c r="EFL23" s="11"/>
      <c r="EFM23" s="11"/>
      <c r="EFN23" s="11"/>
      <c r="EFO23" s="11"/>
      <c r="EFP23" s="11"/>
      <c r="EFQ23" s="11"/>
      <c r="EFR23" s="11"/>
      <c r="EFS23" s="11"/>
      <c r="EFT23" s="11"/>
      <c r="EFU23" s="11"/>
      <c r="EFV23" s="11"/>
      <c r="EFW23" s="11"/>
      <c r="EFX23" s="11"/>
      <c r="EFY23" s="11"/>
      <c r="EFZ23" s="11"/>
      <c r="EGA23" s="11"/>
      <c r="EGB23" s="11"/>
      <c r="EGC23" s="11"/>
      <c r="EGD23" s="11"/>
      <c r="EGE23" s="11"/>
      <c r="EGF23" s="11"/>
      <c r="EGG23" s="11"/>
      <c r="EGH23" s="11"/>
      <c r="EGI23" s="11"/>
      <c r="EGJ23" s="11"/>
      <c r="EGK23" s="11"/>
      <c r="EGL23" s="11"/>
      <c r="EGM23" s="11"/>
      <c r="EGN23" s="11"/>
      <c r="EGO23" s="11"/>
      <c r="EGP23" s="11"/>
      <c r="EGQ23" s="11"/>
      <c r="EGR23" s="11"/>
      <c r="EGS23" s="11"/>
      <c r="EGT23" s="11"/>
      <c r="EGU23" s="11"/>
      <c r="EGV23" s="11"/>
      <c r="EGW23" s="11"/>
      <c r="EGX23" s="11"/>
      <c r="EGY23" s="11"/>
      <c r="EGZ23" s="11"/>
      <c r="EHA23" s="11"/>
      <c r="EHB23" s="11"/>
      <c r="EHC23" s="11"/>
      <c r="EHD23" s="11"/>
      <c r="EHE23" s="11"/>
      <c r="EHF23" s="11"/>
      <c r="EHG23" s="11"/>
      <c r="EHH23" s="11"/>
      <c r="EHI23" s="11"/>
      <c r="EHJ23" s="11"/>
      <c r="EHK23" s="11"/>
      <c r="EHL23" s="11"/>
      <c r="EHM23" s="11"/>
      <c r="EHN23" s="11"/>
      <c r="EHO23" s="11"/>
      <c r="EHP23" s="11"/>
      <c r="EHQ23" s="11"/>
      <c r="EHR23" s="11"/>
      <c r="EHS23" s="11"/>
      <c r="EHT23" s="11"/>
      <c r="EHU23" s="11"/>
      <c r="EHV23" s="11"/>
      <c r="EHW23" s="11"/>
      <c r="EHX23" s="11"/>
      <c r="EHY23" s="11"/>
      <c r="EHZ23" s="11"/>
      <c r="EIA23" s="11"/>
      <c r="EIB23" s="11"/>
      <c r="EIC23" s="11"/>
      <c r="EID23" s="11"/>
      <c r="EIE23" s="11"/>
      <c r="EIF23" s="11"/>
      <c r="EIG23" s="11"/>
      <c r="EIH23" s="11"/>
      <c r="EII23" s="11"/>
      <c r="EIJ23" s="11"/>
      <c r="EIK23" s="11"/>
      <c r="EIL23" s="11"/>
      <c r="EIM23" s="11"/>
      <c r="EIN23" s="11"/>
      <c r="EIO23" s="11"/>
      <c r="EIP23" s="11"/>
      <c r="EIQ23" s="11"/>
      <c r="EIR23" s="11"/>
      <c r="EIS23" s="11"/>
      <c r="EIT23" s="11"/>
      <c r="EIU23" s="11"/>
      <c r="EIV23" s="11"/>
      <c r="EIW23" s="11"/>
      <c r="EIX23" s="11"/>
      <c r="EIY23" s="11"/>
      <c r="EIZ23" s="11"/>
      <c r="EJA23" s="11"/>
      <c r="EJB23" s="11"/>
      <c r="EJC23" s="11"/>
      <c r="EJD23" s="11"/>
      <c r="EJE23" s="11"/>
      <c r="EJF23" s="11"/>
      <c r="EJG23" s="11"/>
      <c r="EJH23" s="11"/>
      <c r="EJI23" s="11"/>
      <c r="EJJ23" s="11"/>
      <c r="EJK23" s="11"/>
      <c r="EJL23" s="11"/>
      <c r="EJM23" s="11"/>
      <c r="EJN23" s="11"/>
      <c r="EJO23" s="11"/>
      <c r="EJP23" s="11"/>
      <c r="EJQ23" s="11"/>
      <c r="EJR23" s="11"/>
      <c r="EJS23" s="11"/>
      <c r="EJT23" s="11"/>
      <c r="EJU23" s="11"/>
      <c r="EJV23" s="11"/>
      <c r="EJW23" s="11"/>
      <c r="EJX23" s="11"/>
      <c r="EJY23" s="11"/>
      <c r="EJZ23" s="11"/>
      <c r="EKA23" s="11"/>
      <c r="EKB23" s="11"/>
      <c r="EKC23" s="11"/>
      <c r="EKD23" s="11"/>
      <c r="EKE23" s="11"/>
      <c r="EKF23" s="11"/>
      <c r="EKG23" s="11"/>
      <c r="EKH23" s="11"/>
      <c r="EKI23" s="11"/>
      <c r="EKJ23" s="11"/>
      <c r="EKK23" s="11"/>
      <c r="EKL23" s="11"/>
      <c r="EKM23" s="11"/>
      <c r="EKN23" s="11"/>
      <c r="EKO23" s="11"/>
      <c r="EKP23" s="11"/>
      <c r="EKQ23" s="11"/>
      <c r="EKR23" s="11"/>
      <c r="EKS23" s="11"/>
      <c r="EKT23" s="11"/>
      <c r="EKU23" s="11"/>
      <c r="EKV23" s="11"/>
      <c r="EKW23" s="11"/>
      <c r="EKX23" s="11"/>
      <c r="EKY23" s="11"/>
      <c r="EKZ23" s="11"/>
      <c r="ELA23" s="11"/>
      <c r="ELB23" s="11"/>
      <c r="ELC23" s="11"/>
      <c r="ELD23" s="11"/>
      <c r="ELE23" s="11"/>
      <c r="ELF23" s="11"/>
      <c r="ELG23" s="11"/>
      <c r="ELH23" s="11"/>
      <c r="ELI23" s="11"/>
      <c r="ELJ23" s="11"/>
      <c r="ELK23" s="11"/>
      <c r="ELL23" s="11"/>
      <c r="ELM23" s="11"/>
      <c r="ELN23" s="11"/>
      <c r="ELO23" s="11"/>
      <c r="ELP23" s="11"/>
      <c r="ELQ23" s="11"/>
      <c r="ELR23" s="11"/>
      <c r="ELS23" s="11"/>
      <c r="ELT23" s="11"/>
      <c r="ELU23" s="11"/>
    </row>
    <row r="24" spans="1:3713" s="20" customFormat="1">
      <c r="A24" s="11"/>
      <c r="B24" s="356" t="s">
        <v>85</v>
      </c>
      <c r="C24" s="161">
        <f>C23*0.3+C30*0.7</f>
        <v>51870</v>
      </c>
      <c r="D24" s="161">
        <f>D23*0.3+D30*0.7</f>
        <v>21240</v>
      </c>
      <c r="E24" s="161">
        <f t="shared" ref="E24:F24" si="0">E23*0.3+E30*0.7</f>
        <v>3.9</v>
      </c>
      <c r="F24" s="161">
        <f t="shared" si="0"/>
        <v>3.9</v>
      </c>
      <c r="G24" s="161" t="s">
        <v>193</v>
      </c>
      <c r="H24" s="161" t="s">
        <v>193</v>
      </c>
      <c r="I24" s="161" t="s">
        <v>193</v>
      </c>
      <c r="J24" s="360" t="s">
        <v>193</v>
      </c>
      <c r="K24" s="161">
        <f>LOOKUP($B24,'Datos 3-Factores de convers'!$B$29:$B$51,'Datos 3-Factores de convers'!$F$29:$F$51)*(C24*'Datos 2-Potenciales calent glob'!$D$6+'Datos 1-Factores emisión'!E24*'Datos 2-Potenciales calent glob'!$D$31+'Datos 1-Factores emisión'!F24*'Datos 2-Potenciales calent glob'!$D$32)</f>
        <v>1.7204317856708287</v>
      </c>
      <c r="L24" s="161" t="s">
        <v>183</v>
      </c>
      <c r="M24" s="35"/>
      <c r="N24" s="35"/>
      <c r="O24" s="35"/>
      <c r="P24" s="35"/>
      <c r="Q24" s="35"/>
      <c r="R24" s="11"/>
      <c r="S24" s="417"/>
      <c r="T24" s="35"/>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1"/>
      <c r="HG24" s="11"/>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1"/>
      <c r="IL24" s="11"/>
      <c r="IM24" s="11"/>
      <c r="IN24" s="11"/>
      <c r="IO24" s="11"/>
      <c r="IP24" s="11"/>
      <c r="IQ24" s="11"/>
      <c r="IR24" s="11"/>
      <c r="IS24" s="11"/>
      <c r="IT24" s="11"/>
      <c r="IU24" s="11"/>
      <c r="IV24" s="11"/>
      <c r="IW24" s="11"/>
      <c r="IX24" s="11"/>
      <c r="IY24" s="11"/>
      <c r="IZ24" s="11"/>
      <c r="JA24" s="11"/>
      <c r="JB24" s="11"/>
      <c r="JC24" s="11"/>
      <c r="JD24" s="11"/>
      <c r="JE24" s="11"/>
      <c r="JF24" s="11"/>
      <c r="JG24" s="11"/>
      <c r="JH24" s="11"/>
      <c r="JI24" s="11"/>
      <c r="JJ24" s="11"/>
      <c r="JK24" s="11"/>
      <c r="JL24" s="11"/>
      <c r="JM24" s="11"/>
      <c r="JN24" s="11"/>
      <c r="JO24" s="11"/>
      <c r="JP24" s="11"/>
      <c r="JQ24" s="11"/>
      <c r="JR24" s="11"/>
      <c r="JS24" s="11"/>
      <c r="JT24" s="11"/>
      <c r="JU24" s="11"/>
      <c r="JV24" s="11"/>
      <c r="JW24" s="11"/>
      <c r="JX24" s="11"/>
      <c r="JY24" s="11"/>
      <c r="JZ24" s="11"/>
      <c r="KA24" s="11"/>
      <c r="KB24" s="11"/>
      <c r="KC24" s="11"/>
      <c r="KD24" s="11"/>
      <c r="KE24" s="11"/>
      <c r="KF24" s="11"/>
      <c r="KG24" s="11"/>
      <c r="KH24" s="11"/>
      <c r="KI24" s="11"/>
      <c r="KJ24" s="11"/>
      <c r="KK24" s="11"/>
      <c r="KL24" s="11"/>
      <c r="KM24" s="11"/>
      <c r="KN24" s="11"/>
      <c r="KO24" s="11"/>
      <c r="KP24" s="11"/>
      <c r="KQ24" s="11"/>
      <c r="KR24" s="11"/>
      <c r="KS24" s="11"/>
      <c r="KT24" s="11"/>
      <c r="KU24" s="11"/>
      <c r="KV24" s="11"/>
      <c r="KW24" s="11"/>
      <c r="KX24" s="11"/>
      <c r="KY24" s="11"/>
      <c r="KZ24" s="11"/>
      <c r="LA24" s="11"/>
      <c r="LB24" s="11"/>
      <c r="LC24" s="11"/>
      <c r="LD24" s="11"/>
      <c r="LE24" s="11"/>
      <c r="LF24" s="11"/>
      <c r="LG24" s="11"/>
      <c r="LH24" s="11"/>
      <c r="LI24" s="11"/>
      <c r="LJ24" s="11"/>
      <c r="LK24" s="11"/>
      <c r="LL24" s="11"/>
      <c r="LM24" s="11"/>
      <c r="LN24" s="11"/>
      <c r="LO24" s="11"/>
      <c r="LP24" s="11"/>
      <c r="LQ24" s="11"/>
      <c r="LR24" s="11"/>
      <c r="LS24" s="11"/>
      <c r="LT24" s="11"/>
      <c r="LU24" s="11"/>
      <c r="LV24" s="11"/>
      <c r="LW24" s="11"/>
      <c r="LX24" s="11"/>
      <c r="LY24" s="11"/>
      <c r="LZ24" s="11"/>
      <c r="MA24" s="11"/>
      <c r="MB24" s="11"/>
      <c r="MC24" s="11"/>
      <c r="MD24" s="11"/>
      <c r="ME24" s="11"/>
      <c r="MF24" s="11"/>
      <c r="MG24" s="11"/>
      <c r="MH24" s="11"/>
      <c r="MI24" s="11"/>
      <c r="MJ24" s="11"/>
      <c r="MK24" s="11"/>
      <c r="ML24" s="11"/>
      <c r="MM24" s="11"/>
      <c r="MN24" s="11"/>
      <c r="MO24" s="11"/>
      <c r="MP24" s="11"/>
      <c r="MQ24" s="11"/>
      <c r="MR24" s="11"/>
      <c r="MS24" s="11"/>
      <c r="MT24" s="11"/>
      <c r="MU24" s="11"/>
      <c r="MV24" s="11"/>
      <c r="MW24" s="11"/>
      <c r="MX24" s="11"/>
      <c r="MY24" s="11"/>
      <c r="MZ24" s="11"/>
      <c r="NA24" s="11"/>
      <c r="NB24" s="11"/>
      <c r="NC24" s="11"/>
      <c r="ND24" s="11"/>
      <c r="NE24" s="11"/>
      <c r="NF24" s="11"/>
      <c r="NG24" s="11"/>
      <c r="NH24" s="11"/>
      <c r="NI24" s="11"/>
      <c r="NJ24" s="11"/>
      <c r="NK24" s="11"/>
      <c r="NL24" s="11"/>
      <c r="NM24" s="11"/>
      <c r="NN24" s="11"/>
      <c r="NO24" s="11"/>
      <c r="NP24" s="11"/>
      <c r="NQ24" s="11"/>
      <c r="NR24" s="11"/>
      <c r="NS24" s="11"/>
      <c r="NT24" s="11"/>
      <c r="NU24" s="11"/>
      <c r="NV24" s="11"/>
      <c r="NW24" s="11"/>
      <c r="NX24" s="11"/>
      <c r="NY24" s="11"/>
      <c r="NZ24" s="11"/>
      <c r="OA24" s="11"/>
      <c r="OB24" s="11"/>
      <c r="OC24" s="11"/>
      <c r="OD24" s="11"/>
      <c r="OE24" s="11"/>
      <c r="OF24" s="11"/>
      <c r="OG24" s="11"/>
      <c r="OH24" s="11"/>
      <c r="OI24" s="11"/>
      <c r="OJ24" s="11"/>
      <c r="OK24" s="11"/>
      <c r="OL24" s="11"/>
      <c r="OM24" s="11"/>
      <c r="ON24" s="11"/>
      <c r="OO24" s="11"/>
      <c r="OP24" s="11"/>
      <c r="OQ24" s="11"/>
      <c r="OR24" s="11"/>
      <c r="OS24" s="11"/>
      <c r="OT24" s="11"/>
      <c r="OU24" s="11"/>
      <c r="OV24" s="11"/>
      <c r="OW24" s="11"/>
      <c r="OX24" s="11"/>
      <c r="OY24" s="11"/>
      <c r="OZ24" s="11"/>
      <c r="PA24" s="11"/>
      <c r="PB24" s="11"/>
      <c r="PC24" s="11"/>
      <c r="PD24" s="11"/>
      <c r="PE24" s="11"/>
      <c r="PF24" s="11"/>
      <c r="PG24" s="11"/>
      <c r="PH24" s="11"/>
      <c r="PI24" s="11"/>
      <c r="PJ24" s="11"/>
      <c r="PK24" s="11"/>
      <c r="PL24" s="11"/>
      <c r="PM24" s="11"/>
      <c r="PN24" s="11"/>
      <c r="PO24" s="11"/>
      <c r="PP24" s="11"/>
      <c r="PQ24" s="11"/>
      <c r="PR24" s="11"/>
      <c r="PS24" s="11"/>
      <c r="PT24" s="11"/>
      <c r="PU24" s="11"/>
      <c r="PV24" s="11"/>
      <c r="PW24" s="11"/>
      <c r="PX24" s="11"/>
      <c r="PY24" s="11"/>
      <c r="PZ24" s="11"/>
      <c r="QA24" s="11"/>
      <c r="QB24" s="11"/>
      <c r="QC24" s="11"/>
      <c r="QD24" s="11"/>
      <c r="QE24" s="11"/>
      <c r="QF24" s="11"/>
      <c r="QG24" s="11"/>
      <c r="QH24" s="11"/>
      <c r="QI24" s="11"/>
      <c r="QJ24" s="11"/>
      <c r="QK24" s="11"/>
      <c r="QL24" s="11"/>
      <c r="QM24" s="11"/>
      <c r="QN24" s="11"/>
      <c r="QO24" s="11"/>
      <c r="QP24" s="11"/>
      <c r="QQ24" s="11"/>
      <c r="QR24" s="11"/>
      <c r="QS24" s="11"/>
      <c r="QT24" s="11"/>
      <c r="QU24" s="11"/>
      <c r="QV24" s="11"/>
      <c r="QW24" s="11"/>
      <c r="QX24" s="11"/>
      <c r="QY24" s="11"/>
      <c r="QZ24" s="11"/>
      <c r="RA24" s="11"/>
      <c r="RB24" s="11"/>
      <c r="RC24" s="11"/>
      <c r="RD24" s="11"/>
      <c r="RE24" s="11"/>
      <c r="RF24" s="11"/>
      <c r="RG24" s="11"/>
      <c r="RH24" s="11"/>
      <c r="RI24" s="11"/>
      <c r="RJ24" s="11"/>
      <c r="RK24" s="11"/>
      <c r="RL24" s="11"/>
      <c r="RM24" s="11"/>
      <c r="RN24" s="11"/>
      <c r="RO24" s="11"/>
      <c r="RP24" s="11"/>
      <c r="RQ24" s="11"/>
      <c r="RR24" s="11"/>
      <c r="RS24" s="11"/>
      <c r="RT24" s="11"/>
      <c r="RU24" s="11"/>
      <c r="RV24" s="11"/>
      <c r="RW24" s="11"/>
      <c r="RX24" s="11"/>
      <c r="RY24" s="11"/>
      <c r="RZ24" s="11"/>
      <c r="SA24" s="11"/>
      <c r="SB24" s="11"/>
      <c r="SC24" s="11"/>
      <c r="SD24" s="11"/>
      <c r="SE24" s="11"/>
      <c r="SF24" s="11"/>
      <c r="SG24" s="11"/>
      <c r="SH24" s="11"/>
      <c r="SI24" s="11"/>
      <c r="SJ24" s="11"/>
      <c r="SK24" s="11"/>
      <c r="SL24" s="11"/>
      <c r="SM24" s="11"/>
      <c r="SN24" s="11"/>
      <c r="SO24" s="11"/>
      <c r="SP24" s="11"/>
      <c r="SQ24" s="11"/>
      <c r="SR24" s="11"/>
      <c r="SS24" s="11"/>
      <c r="ST24" s="11"/>
      <c r="SU24" s="11"/>
      <c r="SV24" s="11"/>
      <c r="SW24" s="11"/>
      <c r="SX24" s="11"/>
      <c r="SY24" s="11"/>
      <c r="SZ24" s="11"/>
      <c r="TA24" s="11"/>
      <c r="TB24" s="11"/>
      <c r="TC24" s="11"/>
      <c r="TD24" s="11"/>
      <c r="TE24" s="11"/>
      <c r="TF24" s="11"/>
      <c r="TG24" s="11"/>
      <c r="TH24" s="11"/>
      <c r="TI24" s="11"/>
      <c r="TJ24" s="11"/>
      <c r="TK24" s="11"/>
      <c r="TL24" s="11"/>
      <c r="TM24" s="11"/>
      <c r="TN24" s="11"/>
      <c r="TO24" s="11"/>
      <c r="TP24" s="11"/>
      <c r="TQ24" s="11"/>
      <c r="TR24" s="11"/>
      <c r="TS24" s="11"/>
      <c r="TT24" s="11"/>
      <c r="TU24" s="11"/>
      <c r="TV24" s="11"/>
      <c r="TW24" s="11"/>
      <c r="TX24" s="11"/>
      <c r="TY24" s="11"/>
      <c r="TZ24" s="11"/>
      <c r="UA24" s="11"/>
      <c r="UB24" s="11"/>
      <c r="UC24" s="11"/>
      <c r="UD24" s="11"/>
      <c r="UE24" s="11"/>
      <c r="UF24" s="11"/>
      <c r="UG24" s="11"/>
      <c r="UH24" s="11"/>
      <c r="UI24" s="11"/>
      <c r="UJ24" s="11"/>
      <c r="UK24" s="11"/>
      <c r="UL24" s="11"/>
      <c r="UM24" s="11"/>
      <c r="UN24" s="11"/>
      <c r="UO24" s="11"/>
      <c r="UP24" s="11"/>
      <c r="UQ24" s="11"/>
      <c r="UR24" s="11"/>
      <c r="US24" s="11"/>
      <c r="UT24" s="11"/>
      <c r="UU24" s="11"/>
      <c r="UV24" s="11"/>
      <c r="UW24" s="11"/>
      <c r="UX24" s="11"/>
      <c r="UY24" s="11"/>
      <c r="UZ24" s="11"/>
      <c r="VA24" s="11"/>
      <c r="VB24" s="11"/>
      <c r="VC24" s="11"/>
      <c r="VD24" s="11"/>
      <c r="VE24" s="11"/>
      <c r="VF24" s="11"/>
      <c r="VG24" s="11"/>
      <c r="VH24" s="11"/>
      <c r="VI24" s="11"/>
      <c r="VJ24" s="11"/>
      <c r="VK24" s="11"/>
      <c r="VL24" s="11"/>
      <c r="VM24" s="11"/>
      <c r="VN24" s="11"/>
      <c r="VO24" s="11"/>
      <c r="VP24" s="11"/>
      <c r="VQ24" s="11"/>
      <c r="VR24" s="11"/>
      <c r="VS24" s="11"/>
      <c r="VT24" s="11"/>
      <c r="VU24" s="11"/>
      <c r="VV24" s="11"/>
      <c r="VW24" s="11"/>
      <c r="VX24" s="11"/>
      <c r="VY24" s="11"/>
      <c r="VZ24" s="11"/>
      <c r="WA24" s="11"/>
      <c r="WB24" s="11"/>
      <c r="WC24" s="11"/>
      <c r="WD24" s="11"/>
      <c r="WE24" s="11"/>
      <c r="WF24" s="11"/>
      <c r="WG24" s="11"/>
      <c r="WH24" s="11"/>
      <c r="WI24" s="11"/>
      <c r="WJ24" s="11"/>
      <c r="WK24" s="11"/>
      <c r="WL24" s="11"/>
      <c r="WM24" s="11"/>
      <c r="WN24" s="11"/>
      <c r="WO24" s="11"/>
      <c r="WP24" s="11"/>
      <c r="WQ24" s="11"/>
      <c r="WR24" s="11"/>
      <c r="WS24" s="11"/>
      <c r="WT24" s="11"/>
      <c r="WU24" s="11"/>
      <c r="WV24" s="11"/>
      <c r="WW24" s="11"/>
      <c r="WX24" s="11"/>
      <c r="WY24" s="11"/>
      <c r="WZ24" s="11"/>
      <c r="XA24" s="11"/>
      <c r="XB24" s="11"/>
      <c r="XC24" s="11"/>
      <c r="XD24" s="11"/>
      <c r="XE24" s="11"/>
      <c r="XF24" s="11"/>
      <c r="XG24" s="11"/>
      <c r="XH24" s="11"/>
      <c r="XI24" s="11"/>
      <c r="XJ24" s="11"/>
      <c r="XK24" s="11"/>
      <c r="XL24" s="11"/>
      <c r="XM24" s="11"/>
      <c r="XN24" s="11"/>
      <c r="XO24" s="11"/>
      <c r="XP24" s="11"/>
      <c r="XQ24" s="11"/>
      <c r="XR24" s="11"/>
      <c r="XS24" s="11"/>
      <c r="XT24" s="11"/>
      <c r="XU24" s="11"/>
      <c r="XV24" s="11"/>
      <c r="XW24" s="11"/>
      <c r="XX24" s="11"/>
      <c r="XY24" s="11"/>
      <c r="XZ24" s="11"/>
      <c r="YA24" s="11"/>
      <c r="YB24" s="11"/>
      <c r="YC24" s="11"/>
      <c r="YD24" s="11"/>
      <c r="YE24" s="11"/>
      <c r="YF24" s="11"/>
      <c r="YG24" s="11"/>
      <c r="YH24" s="11"/>
      <c r="YI24" s="11"/>
      <c r="YJ24" s="11"/>
      <c r="YK24" s="11"/>
      <c r="YL24" s="11"/>
      <c r="YM24" s="11"/>
      <c r="YN24" s="11"/>
      <c r="YO24" s="11"/>
      <c r="YP24" s="11"/>
      <c r="YQ24" s="11"/>
      <c r="YR24" s="11"/>
      <c r="YS24" s="11"/>
      <c r="YT24" s="11"/>
      <c r="YU24" s="11"/>
      <c r="YV24" s="11"/>
      <c r="YW24" s="11"/>
      <c r="YX24" s="11"/>
      <c r="YY24" s="11"/>
      <c r="YZ24" s="11"/>
      <c r="ZA24" s="11"/>
      <c r="ZB24" s="11"/>
      <c r="ZC24" s="11"/>
      <c r="ZD24" s="11"/>
      <c r="ZE24" s="11"/>
      <c r="ZF24" s="11"/>
      <c r="ZG24" s="11"/>
      <c r="ZH24" s="11"/>
      <c r="ZI24" s="11"/>
      <c r="ZJ24" s="11"/>
      <c r="ZK24" s="11"/>
      <c r="ZL24" s="11"/>
      <c r="ZM24" s="11"/>
      <c r="ZN24" s="11"/>
      <c r="ZO24" s="11"/>
      <c r="ZP24" s="11"/>
      <c r="ZQ24" s="11"/>
      <c r="ZR24" s="11"/>
      <c r="ZS24" s="11"/>
      <c r="ZT24" s="11"/>
      <c r="ZU24" s="11"/>
      <c r="ZV24" s="11"/>
      <c r="ZW24" s="11"/>
      <c r="ZX24" s="11"/>
      <c r="ZY24" s="11"/>
      <c r="ZZ24" s="11"/>
      <c r="AAA24" s="11"/>
      <c r="AAB24" s="11"/>
      <c r="AAC24" s="11"/>
      <c r="AAD24" s="11"/>
      <c r="AAE24" s="11"/>
      <c r="AAF24" s="11"/>
      <c r="AAG24" s="11"/>
      <c r="AAH24" s="11"/>
      <c r="AAI24" s="11"/>
      <c r="AAJ24" s="11"/>
      <c r="AAK24" s="11"/>
      <c r="AAL24" s="11"/>
      <c r="AAM24" s="11"/>
      <c r="AAN24" s="11"/>
      <c r="AAO24" s="11"/>
      <c r="AAP24" s="11"/>
      <c r="AAQ24" s="11"/>
      <c r="AAR24" s="11"/>
      <c r="AAS24" s="11"/>
      <c r="AAT24" s="11"/>
      <c r="AAU24" s="11"/>
      <c r="AAV24" s="11"/>
      <c r="AAW24" s="11"/>
      <c r="AAX24" s="11"/>
      <c r="AAY24" s="11"/>
      <c r="AAZ24" s="11"/>
      <c r="ABA24" s="11"/>
      <c r="ABB24" s="11"/>
      <c r="ABC24" s="11"/>
      <c r="ABD24" s="11"/>
      <c r="ABE24" s="11"/>
      <c r="ABF24" s="11"/>
      <c r="ABG24" s="11"/>
      <c r="ABH24" s="11"/>
      <c r="ABI24" s="11"/>
      <c r="ABJ24" s="11"/>
      <c r="ABK24" s="11"/>
      <c r="ABL24" s="11"/>
      <c r="ABM24" s="11"/>
      <c r="ABN24" s="11"/>
      <c r="ABO24" s="11"/>
      <c r="ABP24" s="11"/>
      <c r="ABQ24" s="11"/>
      <c r="ABR24" s="11"/>
      <c r="ABS24" s="11"/>
      <c r="ABT24" s="11"/>
      <c r="ABU24" s="11"/>
      <c r="ABV24" s="11"/>
      <c r="ABW24" s="11"/>
      <c r="ABX24" s="11"/>
      <c r="ABY24" s="11"/>
      <c r="ABZ24" s="11"/>
      <c r="ACA24" s="11"/>
      <c r="ACB24" s="11"/>
      <c r="ACC24" s="11"/>
      <c r="ACD24" s="11"/>
      <c r="ACE24" s="11"/>
      <c r="ACF24" s="11"/>
      <c r="ACG24" s="11"/>
      <c r="ACH24" s="11"/>
      <c r="ACI24" s="11"/>
      <c r="ACJ24" s="11"/>
      <c r="ACK24" s="11"/>
      <c r="ACL24" s="11"/>
      <c r="ACM24" s="11"/>
      <c r="ACN24" s="11"/>
      <c r="ACO24" s="11"/>
      <c r="ACP24" s="11"/>
      <c r="ACQ24" s="11"/>
      <c r="ACR24" s="11"/>
      <c r="ACS24" s="11"/>
      <c r="ACT24" s="11"/>
      <c r="ACU24" s="11"/>
      <c r="ACV24" s="11"/>
      <c r="ACW24" s="11"/>
      <c r="ACX24" s="11"/>
      <c r="ACY24" s="11"/>
      <c r="ACZ24" s="11"/>
      <c r="ADA24" s="11"/>
      <c r="ADB24" s="11"/>
      <c r="ADC24" s="11"/>
      <c r="ADD24" s="11"/>
      <c r="ADE24" s="11"/>
      <c r="ADF24" s="11"/>
      <c r="ADG24" s="11"/>
      <c r="ADH24" s="11"/>
      <c r="ADI24" s="11"/>
      <c r="ADJ24" s="11"/>
      <c r="ADK24" s="11"/>
      <c r="ADL24" s="11"/>
      <c r="ADM24" s="11"/>
      <c r="ADN24" s="11"/>
      <c r="ADO24" s="11"/>
      <c r="ADP24" s="11"/>
      <c r="ADQ24" s="11"/>
      <c r="ADR24" s="11"/>
      <c r="ADS24" s="11"/>
      <c r="ADT24" s="11"/>
      <c r="ADU24" s="11"/>
      <c r="ADV24" s="11"/>
      <c r="ADW24" s="11"/>
      <c r="ADX24" s="11"/>
      <c r="ADY24" s="11"/>
      <c r="ADZ24" s="11"/>
      <c r="AEA24" s="11"/>
      <c r="AEB24" s="11"/>
      <c r="AEC24" s="11"/>
      <c r="AED24" s="11"/>
      <c r="AEE24" s="11"/>
      <c r="AEF24" s="11"/>
      <c r="AEG24" s="11"/>
      <c r="AEH24" s="11"/>
      <c r="AEI24" s="11"/>
      <c r="AEJ24" s="11"/>
      <c r="AEK24" s="11"/>
      <c r="AEL24" s="11"/>
      <c r="AEM24" s="11"/>
      <c r="AEN24" s="11"/>
      <c r="AEO24" s="11"/>
      <c r="AEP24" s="11"/>
      <c r="AEQ24" s="11"/>
      <c r="AER24" s="11"/>
      <c r="AES24" s="11"/>
      <c r="AET24" s="11"/>
      <c r="AEU24" s="11"/>
      <c r="AEV24" s="11"/>
      <c r="AEW24" s="11"/>
      <c r="AEX24" s="11"/>
      <c r="AEY24" s="11"/>
      <c r="AEZ24" s="11"/>
      <c r="AFA24" s="11"/>
      <c r="AFB24" s="11"/>
      <c r="AFC24" s="11"/>
      <c r="AFD24" s="11"/>
      <c r="AFE24" s="11"/>
      <c r="AFF24" s="11"/>
      <c r="AFG24" s="11"/>
      <c r="AFH24" s="11"/>
      <c r="AFI24" s="11"/>
      <c r="AFJ24" s="11"/>
      <c r="AFK24" s="11"/>
      <c r="AFL24" s="11"/>
      <c r="AFM24" s="11"/>
      <c r="AFN24" s="11"/>
      <c r="AFO24" s="11"/>
      <c r="AFP24" s="11"/>
      <c r="AFQ24" s="11"/>
      <c r="AFR24" s="11"/>
      <c r="AFS24" s="11"/>
      <c r="AFT24" s="11"/>
      <c r="AFU24" s="11"/>
      <c r="AFV24" s="11"/>
      <c r="AFW24" s="11"/>
      <c r="AFX24" s="11"/>
      <c r="AFY24" s="11"/>
      <c r="AFZ24" s="11"/>
      <c r="AGA24" s="11"/>
      <c r="AGB24" s="11"/>
      <c r="AGC24" s="11"/>
      <c r="AGD24" s="11"/>
      <c r="AGE24" s="11"/>
      <c r="AGF24" s="11"/>
      <c r="AGG24" s="11"/>
      <c r="AGH24" s="11"/>
      <c r="AGI24" s="11"/>
      <c r="AGJ24" s="11"/>
      <c r="AGK24" s="11"/>
      <c r="AGL24" s="11"/>
      <c r="AGM24" s="11"/>
      <c r="AGN24" s="11"/>
      <c r="AGO24" s="11"/>
      <c r="AGP24" s="11"/>
      <c r="AGQ24" s="11"/>
      <c r="AGR24" s="11"/>
      <c r="AGS24" s="11"/>
      <c r="AGT24" s="11"/>
      <c r="AGU24" s="11"/>
      <c r="AGV24" s="11"/>
      <c r="AGW24" s="11"/>
      <c r="AGX24" s="11"/>
      <c r="AGY24" s="11"/>
      <c r="AGZ24" s="11"/>
      <c r="AHA24" s="11"/>
      <c r="AHB24" s="11"/>
      <c r="AHC24" s="11"/>
      <c r="AHD24" s="11"/>
      <c r="AHE24" s="11"/>
      <c r="AHF24" s="11"/>
      <c r="AHG24" s="11"/>
      <c r="AHH24" s="11"/>
      <c r="AHI24" s="11"/>
      <c r="AHJ24" s="11"/>
      <c r="AHK24" s="11"/>
      <c r="AHL24" s="11"/>
      <c r="AHM24" s="11"/>
      <c r="AHN24" s="11"/>
      <c r="AHO24" s="11"/>
      <c r="AHP24" s="11"/>
      <c r="AHQ24" s="11"/>
      <c r="AHR24" s="11"/>
      <c r="AHS24" s="11"/>
      <c r="AHT24" s="11"/>
      <c r="AHU24" s="11"/>
      <c r="AHV24" s="11"/>
      <c r="AHW24" s="11"/>
      <c r="AHX24" s="11"/>
      <c r="AHY24" s="11"/>
      <c r="AHZ24" s="11"/>
      <c r="AIA24" s="11"/>
      <c r="AIB24" s="11"/>
      <c r="AIC24" s="11"/>
      <c r="AID24" s="11"/>
      <c r="AIE24" s="11"/>
      <c r="AIF24" s="11"/>
      <c r="AIG24" s="11"/>
      <c r="AIH24" s="11"/>
      <c r="AII24" s="11"/>
      <c r="AIJ24" s="11"/>
      <c r="AIK24" s="11"/>
      <c r="AIL24" s="11"/>
      <c r="AIM24" s="11"/>
      <c r="AIN24" s="11"/>
      <c r="AIO24" s="11"/>
      <c r="AIP24" s="11"/>
      <c r="AIQ24" s="11"/>
      <c r="AIR24" s="11"/>
      <c r="AIS24" s="11"/>
      <c r="AIT24" s="11"/>
      <c r="AIU24" s="11"/>
      <c r="AIV24" s="11"/>
      <c r="AIW24" s="11"/>
      <c r="AIX24" s="11"/>
      <c r="AIY24" s="11"/>
      <c r="AIZ24" s="11"/>
      <c r="AJA24" s="11"/>
      <c r="AJB24" s="11"/>
      <c r="AJC24" s="11"/>
      <c r="AJD24" s="11"/>
      <c r="AJE24" s="11"/>
      <c r="AJF24" s="11"/>
      <c r="AJG24" s="11"/>
      <c r="AJH24" s="11"/>
      <c r="AJI24" s="11"/>
      <c r="AJJ24" s="11"/>
      <c r="AJK24" s="11"/>
      <c r="AJL24" s="11"/>
      <c r="AJM24" s="11"/>
      <c r="AJN24" s="11"/>
      <c r="AJO24" s="11"/>
      <c r="AJP24" s="11"/>
      <c r="AJQ24" s="11"/>
      <c r="AJR24" s="11"/>
      <c r="AJS24" s="11"/>
      <c r="AJT24" s="11"/>
      <c r="AJU24" s="11"/>
      <c r="AJV24" s="11"/>
      <c r="AJW24" s="11"/>
      <c r="AJX24" s="11"/>
      <c r="AJY24" s="11"/>
      <c r="AJZ24" s="11"/>
      <c r="AKA24" s="11"/>
      <c r="AKB24" s="11"/>
      <c r="AKC24" s="11"/>
      <c r="AKD24" s="11"/>
      <c r="AKE24" s="11"/>
      <c r="AKF24" s="11"/>
      <c r="AKG24" s="11"/>
      <c r="AKH24" s="11"/>
      <c r="AKI24" s="11"/>
      <c r="AKJ24" s="11"/>
      <c r="AKK24" s="11"/>
      <c r="AKL24" s="11"/>
      <c r="AKM24" s="11"/>
      <c r="AKN24" s="11"/>
      <c r="AKO24" s="11"/>
      <c r="AKP24" s="11"/>
      <c r="AKQ24" s="11"/>
      <c r="AKR24" s="11"/>
      <c r="AKS24" s="11"/>
      <c r="AKT24" s="11"/>
      <c r="AKU24" s="11"/>
      <c r="AKV24" s="11"/>
      <c r="AKW24" s="11"/>
      <c r="AKX24" s="11"/>
      <c r="AKY24" s="11"/>
      <c r="AKZ24" s="11"/>
      <c r="ALA24" s="11"/>
      <c r="ALB24" s="11"/>
      <c r="ALC24" s="11"/>
      <c r="ALD24" s="11"/>
      <c r="ALE24" s="11"/>
      <c r="ALF24" s="11"/>
      <c r="ALG24" s="11"/>
      <c r="ALH24" s="11"/>
      <c r="ALI24" s="11"/>
      <c r="ALJ24" s="11"/>
      <c r="ALK24" s="11"/>
      <c r="ALL24" s="11"/>
      <c r="ALM24" s="11"/>
      <c r="ALN24" s="11"/>
      <c r="ALO24" s="11"/>
      <c r="ALP24" s="11"/>
      <c r="ALQ24" s="11"/>
      <c r="ALR24" s="11"/>
      <c r="ALS24" s="11"/>
      <c r="ALT24" s="11"/>
      <c r="ALU24" s="11"/>
      <c r="ALV24" s="11"/>
      <c r="ALW24" s="11"/>
      <c r="ALX24" s="11"/>
      <c r="ALY24" s="11"/>
      <c r="ALZ24" s="11"/>
      <c r="AMA24" s="11"/>
      <c r="AMB24" s="11"/>
      <c r="AMC24" s="11"/>
      <c r="AMD24" s="11"/>
      <c r="AME24" s="11"/>
      <c r="AMF24" s="11"/>
      <c r="AMG24" s="11"/>
      <c r="AMH24" s="11"/>
      <c r="AMI24" s="11"/>
      <c r="AMJ24" s="11"/>
      <c r="AMK24" s="11"/>
      <c r="AML24" s="11"/>
      <c r="AMM24" s="11"/>
      <c r="AMN24" s="11"/>
      <c r="AMO24" s="11"/>
      <c r="AMP24" s="11"/>
      <c r="AMQ24" s="11"/>
      <c r="AMR24" s="11"/>
      <c r="AMS24" s="11"/>
      <c r="AMT24" s="11"/>
      <c r="AMU24" s="11"/>
      <c r="AMV24" s="11"/>
      <c r="AMW24" s="11"/>
      <c r="AMX24" s="11"/>
      <c r="AMY24" s="11"/>
      <c r="AMZ24" s="11"/>
      <c r="ANA24" s="11"/>
      <c r="ANB24" s="11"/>
      <c r="ANC24" s="11"/>
      <c r="AND24" s="11"/>
      <c r="ANE24" s="11"/>
      <c r="ANF24" s="11"/>
      <c r="ANG24" s="11"/>
      <c r="ANH24" s="11"/>
      <c r="ANI24" s="11"/>
      <c r="ANJ24" s="11"/>
      <c r="ANK24" s="11"/>
      <c r="ANL24" s="11"/>
      <c r="ANM24" s="11"/>
      <c r="ANN24" s="11"/>
      <c r="ANO24" s="11"/>
      <c r="ANP24" s="11"/>
      <c r="ANQ24" s="11"/>
      <c r="ANR24" s="11"/>
      <c r="ANS24" s="11"/>
      <c r="ANT24" s="11"/>
      <c r="ANU24" s="11"/>
      <c r="ANV24" s="11"/>
      <c r="ANW24" s="11"/>
      <c r="ANX24" s="11"/>
      <c r="ANY24" s="11"/>
      <c r="ANZ24" s="11"/>
      <c r="AOA24" s="11"/>
      <c r="AOB24" s="11"/>
      <c r="AOC24" s="11"/>
      <c r="AOD24" s="11"/>
      <c r="AOE24" s="11"/>
      <c r="AOF24" s="11"/>
      <c r="AOG24" s="11"/>
      <c r="AOH24" s="11"/>
      <c r="AOI24" s="11"/>
      <c r="AOJ24" s="11"/>
      <c r="AOK24" s="11"/>
      <c r="AOL24" s="11"/>
      <c r="AOM24" s="11"/>
      <c r="AON24" s="11"/>
      <c r="AOO24" s="11"/>
      <c r="AOP24" s="11"/>
      <c r="AOQ24" s="11"/>
      <c r="AOR24" s="11"/>
      <c r="AOS24" s="11"/>
      <c r="AOT24" s="11"/>
      <c r="AOU24" s="11"/>
      <c r="AOV24" s="11"/>
      <c r="AOW24" s="11"/>
      <c r="AOX24" s="11"/>
      <c r="AOY24" s="11"/>
      <c r="AOZ24" s="11"/>
      <c r="APA24" s="11"/>
      <c r="APB24" s="11"/>
      <c r="APC24" s="11"/>
      <c r="APD24" s="11"/>
      <c r="APE24" s="11"/>
      <c r="APF24" s="11"/>
      <c r="APG24" s="11"/>
      <c r="APH24" s="11"/>
      <c r="API24" s="11"/>
      <c r="APJ24" s="11"/>
      <c r="APK24" s="11"/>
      <c r="APL24" s="11"/>
      <c r="APM24" s="11"/>
      <c r="APN24" s="11"/>
      <c r="APO24" s="11"/>
      <c r="APP24" s="11"/>
      <c r="APQ24" s="11"/>
      <c r="APR24" s="11"/>
      <c r="APS24" s="11"/>
      <c r="APT24" s="11"/>
      <c r="APU24" s="11"/>
      <c r="APV24" s="11"/>
      <c r="APW24" s="11"/>
      <c r="APX24" s="11"/>
      <c r="APY24" s="11"/>
      <c r="APZ24" s="11"/>
      <c r="AQA24" s="11"/>
      <c r="AQB24" s="11"/>
      <c r="AQC24" s="11"/>
      <c r="AQD24" s="11"/>
      <c r="AQE24" s="11"/>
      <c r="AQF24" s="11"/>
      <c r="AQG24" s="11"/>
      <c r="AQH24" s="11"/>
      <c r="AQI24" s="11"/>
      <c r="AQJ24" s="11"/>
      <c r="AQK24" s="11"/>
      <c r="AQL24" s="11"/>
      <c r="AQM24" s="11"/>
      <c r="AQN24" s="11"/>
      <c r="AQO24" s="11"/>
      <c r="AQP24" s="11"/>
      <c r="AQQ24" s="11"/>
      <c r="AQR24" s="11"/>
      <c r="AQS24" s="11"/>
      <c r="AQT24" s="11"/>
      <c r="AQU24" s="11"/>
      <c r="AQV24" s="11"/>
      <c r="AQW24" s="11"/>
      <c r="AQX24" s="11"/>
      <c r="AQY24" s="11"/>
      <c r="AQZ24" s="11"/>
      <c r="ARA24" s="11"/>
      <c r="ARB24" s="11"/>
      <c r="ARC24" s="11"/>
      <c r="ARD24" s="11"/>
      <c r="ARE24" s="11"/>
      <c r="ARF24" s="11"/>
      <c r="ARG24" s="11"/>
      <c r="ARH24" s="11"/>
      <c r="ARI24" s="11"/>
      <c r="ARJ24" s="11"/>
      <c r="ARK24" s="11"/>
      <c r="ARL24" s="11"/>
      <c r="ARM24" s="11"/>
      <c r="ARN24" s="11"/>
      <c r="ARO24" s="11"/>
      <c r="ARP24" s="11"/>
      <c r="ARQ24" s="11"/>
      <c r="ARR24" s="11"/>
      <c r="ARS24" s="11"/>
      <c r="ART24" s="11"/>
      <c r="ARU24" s="11"/>
      <c r="ARV24" s="11"/>
      <c r="ARW24" s="11"/>
      <c r="ARX24" s="11"/>
      <c r="ARY24" s="11"/>
      <c r="ARZ24" s="11"/>
      <c r="ASA24" s="11"/>
      <c r="ASB24" s="11"/>
      <c r="ASC24" s="11"/>
      <c r="ASD24" s="11"/>
      <c r="ASE24" s="11"/>
      <c r="ASF24" s="11"/>
      <c r="ASG24" s="11"/>
      <c r="ASH24" s="11"/>
      <c r="ASI24" s="11"/>
      <c r="ASJ24" s="11"/>
      <c r="ASK24" s="11"/>
      <c r="ASL24" s="11"/>
      <c r="ASM24" s="11"/>
      <c r="ASN24" s="11"/>
      <c r="ASO24" s="11"/>
      <c r="ASP24" s="11"/>
      <c r="ASQ24" s="11"/>
      <c r="ASR24" s="11"/>
      <c r="ASS24" s="11"/>
      <c r="AST24" s="11"/>
      <c r="ASU24" s="11"/>
      <c r="ASV24" s="11"/>
      <c r="ASW24" s="11"/>
      <c r="ASX24" s="11"/>
      <c r="ASY24" s="11"/>
      <c r="ASZ24" s="11"/>
      <c r="ATA24" s="11"/>
      <c r="ATB24" s="11"/>
      <c r="ATC24" s="11"/>
      <c r="ATD24" s="11"/>
      <c r="ATE24" s="11"/>
      <c r="ATF24" s="11"/>
      <c r="ATG24" s="11"/>
      <c r="ATH24" s="11"/>
      <c r="ATI24" s="11"/>
      <c r="ATJ24" s="11"/>
      <c r="ATK24" s="11"/>
      <c r="ATL24" s="11"/>
      <c r="ATM24" s="11"/>
      <c r="ATN24" s="11"/>
      <c r="ATO24" s="11"/>
      <c r="ATP24" s="11"/>
      <c r="ATQ24" s="11"/>
      <c r="ATR24" s="11"/>
      <c r="ATS24" s="11"/>
      <c r="ATT24" s="11"/>
      <c r="ATU24" s="11"/>
      <c r="ATV24" s="11"/>
      <c r="ATW24" s="11"/>
      <c r="ATX24" s="11"/>
      <c r="ATY24" s="11"/>
      <c r="ATZ24" s="11"/>
      <c r="AUA24" s="11"/>
      <c r="AUB24" s="11"/>
      <c r="AUC24" s="11"/>
      <c r="AUD24" s="11"/>
      <c r="AUE24" s="11"/>
      <c r="AUF24" s="11"/>
      <c r="AUG24" s="11"/>
      <c r="AUH24" s="11"/>
      <c r="AUI24" s="11"/>
      <c r="AUJ24" s="11"/>
      <c r="AUK24" s="11"/>
      <c r="AUL24" s="11"/>
      <c r="AUM24" s="11"/>
      <c r="AUN24" s="11"/>
      <c r="AUO24" s="11"/>
      <c r="AUP24" s="11"/>
      <c r="AUQ24" s="11"/>
      <c r="AUR24" s="11"/>
      <c r="AUS24" s="11"/>
      <c r="AUT24" s="11"/>
      <c r="AUU24" s="11"/>
      <c r="AUV24" s="11"/>
      <c r="AUW24" s="11"/>
      <c r="AUX24" s="11"/>
      <c r="AUY24" s="11"/>
      <c r="AUZ24" s="11"/>
      <c r="AVA24" s="11"/>
      <c r="AVB24" s="11"/>
      <c r="AVC24" s="11"/>
      <c r="AVD24" s="11"/>
      <c r="AVE24" s="11"/>
      <c r="AVF24" s="11"/>
      <c r="AVG24" s="11"/>
      <c r="AVH24" s="11"/>
      <c r="AVI24" s="11"/>
      <c r="AVJ24" s="11"/>
      <c r="AVK24" s="11"/>
      <c r="AVL24" s="11"/>
      <c r="AVM24" s="11"/>
      <c r="AVN24" s="11"/>
      <c r="AVO24" s="11"/>
      <c r="AVP24" s="11"/>
      <c r="AVQ24" s="11"/>
      <c r="AVR24" s="11"/>
      <c r="AVS24" s="11"/>
      <c r="AVT24" s="11"/>
      <c r="AVU24" s="11"/>
      <c r="AVV24" s="11"/>
      <c r="AVW24" s="11"/>
      <c r="AVX24" s="11"/>
      <c r="AVY24" s="11"/>
      <c r="AVZ24" s="11"/>
      <c r="AWA24" s="11"/>
      <c r="AWB24" s="11"/>
      <c r="AWC24" s="11"/>
      <c r="AWD24" s="11"/>
      <c r="AWE24" s="11"/>
      <c r="AWF24" s="11"/>
      <c r="AWG24" s="11"/>
      <c r="AWH24" s="11"/>
      <c r="AWI24" s="11"/>
      <c r="AWJ24" s="11"/>
      <c r="AWK24" s="11"/>
      <c r="AWL24" s="11"/>
      <c r="AWM24" s="11"/>
      <c r="AWN24" s="11"/>
      <c r="AWO24" s="11"/>
      <c r="AWP24" s="11"/>
      <c r="AWQ24" s="11"/>
      <c r="AWR24" s="11"/>
      <c r="AWS24" s="11"/>
      <c r="AWT24" s="11"/>
      <c r="AWU24" s="11"/>
      <c r="AWV24" s="11"/>
      <c r="AWW24" s="11"/>
      <c r="AWX24" s="11"/>
      <c r="AWY24" s="11"/>
      <c r="AWZ24" s="11"/>
      <c r="AXA24" s="11"/>
      <c r="AXB24" s="11"/>
      <c r="AXC24" s="11"/>
      <c r="AXD24" s="11"/>
      <c r="AXE24" s="11"/>
      <c r="AXF24" s="11"/>
      <c r="AXG24" s="11"/>
      <c r="AXH24" s="11"/>
      <c r="AXI24" s="11"/>
      <c r="AXJ24" s="11"/>
      <c r="AXK24" s="11"/>
      <c r="AXL24" s="11"/>
      <c r="AXM24" s="11"/>
      <c r="AXN24" s="11"/>
      <c r="AXO24" s="11"/>
      <c r="AXP24" s="11"/>
      <c r="AXQ24" s="11"/>
      <c r="AXR24" s="11"/>
      <c r="AXS24" s="11"/>
      <c r="AXT24" s="11"/>
      <c r="AXU24" s="11"/>
      <c r="AXV24" s="11"/>
      <c r="AXW24" s="11"/>
      <c r="AXX24" s="11"/>
      <c r="AXY24" s="11"/>
      <c r="AXZ24" s="11"/>
      <c r="AYA24" s="11"/>
      <c r="AYB24" s="11"/>
      <c r="AYC24" s="11"/>
      <c r="AYD24" s="11"/>
      <c r="AYE24" s="11"/>
      <c r="AYF24" s="11"/>
      <c r="AYG24" s="11"/>
      <c r="AYH24" s="11"/>
      <c r="AYI24" s="11"/>
      <c r="AYJ24" s="11"/>
      <c r="AYK24" s="11"/>
      <c r="AYL24" s="11"/>
      <c r="AYM24" s="11"/>
      <c r="AYN24" s="11"/>
      <c r="AYO24" s="11"/>
      <c r="AYP24" s="11"/>
      <c r="AYQ24" s="11"/>
      <c r="AYR24" s="11"/>
      <c r="AYS24" s="11"/>
      <c r="AYT24" s="11"/>
      <c r="AYU24" s="11"/>
      <c r="AYV24" s="11"/>
      <c r="AYW24" s="11"/>
      <c r="AYX24" s="11"/>
      <c r="AYY24" s="11"/>
      <c r="AYZ24" s="11"/>
      <c r="AZA24" s="11"/>
      <c r="AZB24" s="11"/>
      <c r="AZC24" s="11"/>
      <c r="AZD24" s="11"/>
      <c r="AZE24" s="11"/>
      <c r="AZF24" s="11"/>
      <c r="AZG24" s="11"/>
      <c r="AZH24" s="11"/>
      <c r="AZI24" s="11"/>
      <c r="AZJ24" s="11"/>
      <c r="AZK24" s="11"/>
      <c r="AZL24" s="11"/>
      <c r="AZM24" s="11"/>
      <c r="AZN24" s="11"/>
      <c r="AZO24" s="11"/>
      <c r="AZP24" s="11"/>
      <c r="AZQ24" s="11"/>
      <c r="AZR24" s="11"/>
      <c r="AZS24" s="11"/>
      <c r="AZT24" s="11"/>
      <c r="AZU24" s="11"/>
      <c r="AZV24" s="11"/>
      <c r="AZW24" s="11"/>
      <c r="AZX24" s="11"/>
      <c r="AZY24" s="11"/>
      <c r="AZZ24" s="11"/>
      <c r="BAA24" s="11"/>
      <c r="BAB24" s="11"/>
      <c r="BAC24" s="11"/>
      <c r="BAD24" s="11"/>
      <c r="BAE24" s="11"/>
      <c r="BAF24" s="11"/>
      <c r="BAG24" s="11"/>
      <c r="BAH24" s="11"/>
      <c r="BAI24" s="11"/>
      <c r="BAJ24" s="11"/>
      <c r="BAK24" s="11"/>
      <c r="BAL24" s="11"/>
      <c r="BAM24" s="11"/>
      <c r="BAN24" s="11"/>
      <c r="BAO24" s="11"/>
      <c r="BAP24" s="11"/>
      <c r="BAQ24" s="11"/>
      <c r="BAR24" s="11"/>
      <c r="BAS24" s="11"/>
      <c r="BAT24" s="11"/>
      <c r="BAU24" s="11"/>
      <c r="BAV24" s="11"/>
      <c r="BAW24" s="11"/>
      <c r="BAX24" s="11"/>
      <c r="BAY24" s="11"/>
      <c r="BAZ24" s="11"/>
      <c r="BBA24" s="11"/>
      <c r="BBB24" s="11"/>
      <c r="BBC24" s="11"/>
      <c r="BBD24" s="11"/>
      <c r="BBE24" s="11"/>
      <c r="BBF24" s="11"/>
      <c r="BBG24" s="11"/>
      <c r="BBH24" s="11"/>
      <c r="BBI24" s="11"/>
      <c r="BBJ24" s="11"/>
      <c r="BBK24" s="11"/>
      <c r="BBL24" s="11"/>
      <c r="BBM24" s="11"/>
      <c r="BBN24" s="11"/>
      <c r="BBO24" s="11"/>
      <c r="BBP24" s="11"/>
      <c r="BBQ24" s="11"/>
      <c r="BBR24" s="11"/>
      <c r="BBS24" s="11"/>
      <c r="BBT24" s="11"/>
      <c r="BBU24" s="11"/>
      <c r="BBV24" s="11"/>
      <c r="BBW24" s="11"/>
      <c r="BBX24" s="11"/>
      <c r="BBY24" s="11"/>
      <c r="BBZ24" s="11"/>
      <c r="BCA24" s="11"/>
      <c r="BCB24" s="11"/>
      <c r="BCC24" s="11"/>
      <c r="BCD24" s="11"/>
      <c r="BCE24" s="11"/>
      <c r="BCF24" s="11"/>
      <c r="BCG24" s="11"/>
      <c r="BCH24" s="11"/>
      <c r="BCI24" s="11"/>
      <c r="BCJ24" s="11"/>
      <c r="BCK24" s="11"/>
      <c r="BCL24" s="11"/>
      <c r="BCM24" s="11"/>
      <c r="BCN24" s="11"/>
      <c r="BCO24" s="11"/>
      <c r="BCP24" s="11"/>
      <c r="BCQ24" s="11"/>
      <c r="BCR24" s="11"/>
      <c r="BCS24" s="11"/>
      <c r="BCT24" s="11"/>
      <c r="BCU24" s="11"/>
      <c r="BCV24" s="11"/>
      <c r="BCW24" s="11"/>
      <c r="BCX24" s="11"/>
      <c r="BCY24" s="11"/>
      <c r="BCZ24" s="11"/>
      <c r="BDA24" s="11"/>
      <c r="BDB24" s="11"/>
      <c r="BDC24" s="11"/>
      <c r="BDD24" s="11"/>
      <c r="BDE24" s="11"/>
      <c r="BDF24" s="11"/>
      <c r="BDG24" s="11"/>
      <c r="BDH24" s="11"/>
      <c r="BDI24" s="11"/>
      <c r="BDJ24" s="11"/>
      <c r="BDK24" s="11"/>
      <c r="BDL24" s="11"/>
      <c r="BDM24" s="11"/>
      <c r="BDN24" s="11"/>
      <c r="BDO24" s="11"/>
      <c r="BDP24" s="11"/>
      <c r="BDQ24" s="11"/>
      <c r="BDR24" s="11"/>
      <c r="BDS24" s="11"/>
      <c r="BDT24" s="11"/>
      <c r="BDU24" s="11"/>
      <c r="BDV24" s="11"/>
      <c r="BDW24" s="11"/>
      <c r="BDX24" s="11"/>
      <c r="BDY24" s="11"/>
      <c r="BDZ24" s="11"/>
      <c r="BEA24" s="11"/>
      <c r="BEB24" s="11"/>
      <c r="BEC24" s="11"/>
      <c r="BED24" s="11"/>
      <c r="BEE24" s="11"/>
      <c r="BEF24" s="11"/>
      <c r="BEG24" s="11"/>
      <c r="BEH24" s="11"/>
      <c r="BEI24" s="11"/>
      <c r="BEJ24" s="11"/>
      <c r="BEK24" s="11"/>
      <c r="BEL24" s="11"/>
      <c r="BEM24" s="11"/>
      <c r="BEN24" s="11"/>
      <c r="BEO24" s="11"/>
      <c r="BEP24" s="11"/>
      <c r="BEQ24" s="11"/>
      <c r="BER24" s="11"/>
      <c r="BES24" s="11"/>
      <c r="BET24" s="11"/>
      <c r="BEU24" s="11"/>
      <c r="BEV24" s="11"/>
      <c r="BEW24" s="11"/>
      <c r="BEX24" s="11"/>
      <c r="BEY24" s="11"/>
      <c r="BEZ24" s="11"/>
      <c r="BFA24" s="11"/>
      <c r="BFB24" s="11"/>
      <c r="BFC24" s="11"/>
      <c r="BFD24" s="11"/>
      <c r="BFE24" s="11"/>
      <c r="BFF24" s="11"/>
      <c r="BFG24" s="11"/>
      <c r="BFH24" s="11"/>
      <c r="BFI24" s="11"/>
      <c r="BFJ24" s="11"/>
      <c r="BFK24" s="11"/>
      <c r="BFL24" s="11"/>
      <c r="BFM24" s="11"/>
      <c r="BFN24" s="11"/>
      <c r="BFO24" s="11"/>
      <c r="BFP24" s="11"/>
      <c r="BFQ24" s="11"/>
      <c r="BFR24" s="11"/>
      <c r="BFS24" s="11"/>
      <c r="BFT24" s="11"/>
      <c r="BFU24" s="11"/>
      <c r="BFV24" s="11"/>
      <c r="BFW24" s="11"/>
      <c r="BFX24" s="11"/>
      <c r="BFY24" s="11"/>
      <c r="BFZ24" s="11"/>
      <c r="BGA24" s="11"/>
      <c r="BGB24" s="11"/>
      <c r="BGC24" s="11"/>
      <c r="BGD24" s="11"/>
      <c r="BGE24" s="11"/>
      <c r="BGF24" s="11"/>
      <c r="BGG24" s="11"/>
      <c r="BGH24" s="11"/>
      <c r="BGI24" s="11"/>
      <c r="BGJ24" s="11"/>
      <c r="BGK24" s="11"/>
      <c r="BGL24" s="11"/>
      <c r="BGM24" s="11"/>
      <c r="BGN24" s="11"/>
      <c r="BGO24" s="11"/>
      <c r="BGP24" s="11"/>
      <c r="BGQ24" s="11"/>
      <c r="BGR24" s="11"/>
      <c r="BGS24" s="11"/>
      <c r="BGT24" s="11"/>
      <c r="BGU24" s="11"/>
      <c r="BGV24" s="11"/>
      <c r="BGW24" s="11"/>
      <c r="BGX24" s="11"/>
      <c r="BGY24" s="11"/>
      <c r="BGZ24" s="11"/>
      <c r="BHA24" s="11"/>
      <c r="BHB24" s="11"/>
      <c r="BHC24" s="11"/>
      <c r="BHD24" s="11"/>
      <c r="BHE24" s="11"/>
      <c r="BHF24" s="11"/>
      <c r="BHG24" s="11"/>
      <c r="BHH24" s="11"/>
      <c r="BHI24" s="11"/>
      <c r="BHJ24" s="11"/>
      <c r="BHK24" s="11"/>
      <c r="BHL24" s="11"/>
      <c r="BHM24" s="11"/>
      <c r="BHN24" s="11"/>
      <c r="BHO24" s="11"/>
      <c r="BHP24" s="11"/>
      <c r="BHQ24" s="11"/>
      <c r="BHR24" s="11"/>
      <c r="BHS24" s="11"/>
      <c r="BHT24" s="11"/>
      <c r="BHU24" s="11"/>
      <c r="BHV24" s="11"/>
      <c r="BHW24" s="11"/>
      <c r="BHX24" s="11"/>
      <c r="BHY24" s="11"/>
      <c r="BHZ24" s="11"/>
      <c r="BIA24" s="11"/>
      <c r="BIB24" s="11"/>
      <c r="BIC24" s="11"/>
      <c r="BID24" s="11"/>
      <c r="BIE24" s="11"/>
      <c r="BIF24" s="11"/>
      <c r="BIG24" s="11"/>
      <c r="BIH24" s="11"/>
      <c r="BII24" s="11"/>
      <c r="BIJ24" s="11"/>
      <c r="BIK24" s="11"/>
      <c r="BIL24" s="11"/>
      <c r="BIM24" s="11"/>
      <c r="BIN24" s="11"/>
      <c r="BIO24" s="11"/>
      <c r="BIP24" s="11"/>
      <c r="BIQ24" s="11"/>
      <c r="BIR24" s="11"/>
      <c r="BIS24" s="11"/>
      <c r="BIT24" s="11"/>
      <c r="BIU24" s="11"/>
      <c r="BIV24" s="11"/>
      <c r="BIW24" s="11"/>
      <c r="BIX24" s="11"/>
      <c r="BIY24" s="11"/>
      <c r="BIZ24" s="11"/>
      <c r="BJA24" s="11"/>
      <c r="BJB24" s="11"/>
      <c r="BJC24" s="11"/>
      <c r="BJD24" s="11"/>
      <c r="BJE24" s="11"/>
      <c r="BJF24" s="11"/>
      <c r="BJG24" s="11"/>
      <c r="BJH24" s="11"/>
      <c r="BJI24" s="11"/>
      <c r="BJJ24" s="11"/>
      <c r="BJK24" s="11"/>
      <c r="BJL24" s="11"/>
      <c r="BJM24" s="11"/>
      <c r="BJN24" s="11"/>
      <c r="BJO24" s="11"/>
      <c r="BJP24" s="11"/>
      <c r="BJQ24" s="11"/>
      <c r="BJR24" s="11"/>
      <c r="BJS24" s="11"/>
      <c r="BJT24" s="11"/>
      <c r="BJU24" s="11"/>
      <c r="BJV24" s="11"/>
      <c r="BJW24" s="11"/>
      <c r="BJX24" s="11"/>
      <c r="BJY24" s="11"/>
      <c r="BJZ24" s="11"/>
      <c r="BKA24" s="11"/>
      <c r="BKB24" s="11"/>
      <c r="BKC24" s="11"/>
      <c r="BKD24" s="11"/>
      <c r="BKE24" s="11"/>
      <c r="BKF24" s="11"/>
      <c r="BKG24" s="11"/>
      <c r="BKH24" s="11"/>
      <c r="BKI24" s="11"/>
      <c r="BKJ24" s="11"/>
      <c r="BKK24" s="11"/>
      <c r="BKL24" s="11"/>
      <c r="BKM24" s="11"/>
      <c r="BKN24" s="11"/>
      <c r="BKO24" s="11"/>
      <c r="BKP24" s="11"/>
      <c r="BKQ24" s="11"/>
      <c r="BKR24" s="11"/>
      <c r="BKS24" s="11"/>
      <c r="BKT24" s="11"/>
      <c r="BKU24" s="11"/>
      <c r="BKV24" s="11"/>
      <c r="BKW24" s="11"/>
      <c r="BKX24" s="11"/>
      <c r="BKY24" s="11"/>
      <c r="BKZ24" s="11"/>
      <c r="BLA24" s="11"/>
      <c r="BLB24" s="11"/>
      <c r="BLC24" s="11"/>
      <c r="BLD24" s="11"/>
      <c r="BLE24" s="11"/>
      <c r="BLF24" s="11"/>
      <c r="BLG24" s="11"/>
      <c r="BLH24" s="11"/>
      <c r="BLI24" s="11"/>
      <c r="BLJ24" s="11"/>
      <c r="BLK24" s="11"/>
      <c r="BLL24" s="11"/>
      <c r="BLM24" s="11"/>
      <c r="BLN24" s="11"/>
      <c r="BLO24" s="11"/>
      <c r="BLP24" s="11"/>
      <c r="BLQ24" s="11"/>
      <c r="BLR24" s="11"/>
      <c r="BLS24" s="11"/>
      <c r="BLT24" s="11"/>
      <c r="BLU24" s="11"/>
      <c r="BLV24" s="11"/>
      <c r="BLW24" s="11"/>
      <c r="BLX24" s="11"/>
      <c r="BLY24" s="11"/>
      <c r="BLZ24" s="11"/>
      <c r="BMA24" s="11"/>
      <c r="BMB24" s="11"/>
      <c r="BMC24" s="11"/>
      <c r="BMD24" s="11"/>
      <c r="BME24" s="11"/>
      <c r="BMF24" s="11"/>
      <c r="BMG24" s="11"/>
      <c r="BMH24" s="11"/>
      <c r="BMI24" s="11"/>
      <c r="BMJ24" s="11"/>
      <c r="BMK24" s="11"/>
      <c r="BML24" s="11"/>
      <c r="BMM24" s="11"/>
      <c r="BMN24" s="11"/>
      <c r="BMO24" s="11"/>
      <c r="BMP24" s="11"/>
      <c r="BMQ24" s="11"/>
      <c r="BMR24" s="11"/>
      <c r="BMS24" s="11"/>
      <c r="BMT24" s="11"/>
      <c r="BMU24" s="11"/>
      <c r="BMV24" s="11"/>
      <c r="BMW24" s="11"/>
      <c r="BMX24" s="11"/>
      <c r="BMY24" s="11"/>
      <c r="BMZ24" s="11"/>
      <c r="BNA24" s="11"/>
      <c r="BNB24" s="11"/>
      <c r="BNC24" s="11"/>
      <c r="BND24" s="11"/>
      <c r="BNE24" s="11"/>
      <c r="BNF24" s="11"/>
      <c r="BNG24" s="11"/>
      <c r="BNH24" s="11"/>
      <c r="BNI24" s="11"/>
      <c r="BNJ24" s="11"/>
      <c r="BNK24" s="11"/>
      <c r="BNL24" s="11"/>
      <c r="BNM24" s="11"/>
      <c r="BNN24" s="11"/>
      <c r="BNO24" s="11"/>
      <c r="BNP24" s="11"/>
      <c r="BNQ24" s="11"/>
      <c r="BNR24" s="11"/>
      <c r="BNS24" s="11"/>
      <c r="BNT24" s="11"/>
      <c r="BNU24" s="11"/>
      <c r="BNV24" s="11"/>
      <c r="BNW24" s="11"/>
      <c r="BNX24" s="11"/>
      <c r="BNY24" s="11"/>
      <c r="BNZ24" s="11"/>
      <c r="BOA24" s="11"/>
      <c r="BOB24" s="11"/>
      <c r="BOC24" s="11"/>
      <c r="BOD24" s="11"/>
      <c r="BOE24" s="11"/>
      <c r="BOF24" s="11"/>
      <c r="BOG24" s="11"/>
      <c r="BOH24" s="11"/>
      <c r="BOI24" s="11"/>
      <c r="BOJ24" s="11"/>
      <c r="BOK24" s="11"/>
      <c r="BOL24" s="11"/>
      <c r="BOM24" s="11"/>
      <c r="BON24" s="11"/>
      <c r="BOO24" s="11"/>
      <c r="BOP24" s="11"/>
      <c r="BOQ24" s="11"/>
      <c r="BOR24" s="11"/>
      <c r="BOS24" s="11"/>
      <c r="BOT24" s="11"/>
      <c r="BOU24" s="11"/>
      <c r="BOV24" s="11"/>
      <c r="BOW24" s="11"/>
      <c r="BOX24" s="11"/>
      <c r="BOY24" s="11"/>
      <c r="BOZ24" s="11"/>
      <c r="BPA24" s="11"/>
      <c r="BPB24" s="11"/>
      <c r="BPC24" s="11"/>
      <c r="BPD24" s="11"/>
      <c r="BPE24" s="11"/>
      <c r="BPF24" s="11"/>
      <c r="BPG24" s="11"/>
      <c r="BPH24" s="11"/>
      <c r="BPI24" s="11"/>
      <c r="BPJ24" s="11"/>
      <c r="BPK24" s="11"/>
      <c r="BPL24" s="11"/>
      <c r="BPM24" s="11"/>
      <c r="BPN24" s="11"/>
      <c r="BPO24" s="11"/>
      <c r="BPP24" s="11"/>
      <c r="BPQ24" s="11"/>
      <c r="BPR24" s="11"/>
      <c r="BPS24" s="11"/>
      <c r="BPT24" s="11"/>
      <c r="BPU24" s="11"/>
      <c r="BPV24" s="11"/>
      <c r="BPW24" s="11"/>
      <c r="BPX24" s="11"/>
      <c r="BPY24" s="11"/>
      <c r="BPZ24" s="11"/>
      <c r="BQA24" s="11"/>
      <c r="BQB24" s="11"/>
      <c r="BQC24" s="11"/>
      <c r="BQD24" s="11"/>
      <c r="BQE24" s="11"/>
      <c r="BQF24" s="11"/>
      <c r="BQG24" s="11"/>
      <c r="BQH24" s="11"/>
      <c r="BQI24" s="11"/>
      <c r="BQJ24" s="11"/>
      <c r="BQK24" s="11"/>
      <c r="BQL24" s="11"/>
      <c r="BQM24" s="11"/>
      <c r="BQN24" s="11"/>
      <c r="BQO24" s="11"/>
      <c r="BQP24" s="11"/>
      <c r="BQQ24" s="11"/>
      <c r="BQR24" s="11"/>
      <c r="BQS24" s="11"/>
      <c r="BQT24" s="11"/>
      <c r="BQU24" s="11"/>
      <c r="BQV24" s="11"/>
      <c r="BQW24" s="11"/>
      <c r="BQX24" s="11"/>
      <c r="BQY24" s="11"/>
      <c r="BQZ24" s="11"/>
      <c r="BRA24" s="11"/>
      <c r="BRB24" s="11"/>
      <c r="BRC24" s="11"/>
      <c r="BRD24" s="11"/>
      <c r="BRE24" s="11"/>
      <c r="BRF24" s="11"/>
      <c r="BRG24" s="11"/>
      <c r="BRH24" s="11"/>
      <c r="BRI24" s="11"/>
      <c r="BRJ24" s="11"/>
      <c r="BRK24" s="11"/>
      <c r="BRL24" s="11"/>
      <c r="BRM24" s="11"/>
      <c r="BRN24" s="11"/>
      <c r="BRO24" s="11"/>
      <c r="BRP24" s="11"/>
      <c r="BRQ24" s="11"/>
      <c r="BRR24" s="11"/>
      <c r="BRS24" s="11"/>
      <c r="BRT24" s="11"/>
      <c r="BRU24" s="11"/>
      <c r="BRV24" s="11"/>
      <c r="BRW24" s="11"/>
      <c r="BRX24" s="11"/>
      <c r="BRY24" s="11"/>
      <c r="BRZ24" s="11"/>
      <c r="BSA24" s="11"/>
      <c r="BSB24" s="11"/>
      <c r="BSC24" s="11"/>
      <c r="BSD24" s="11"/>
      <c r="BSE24" s="11"/>
      <c r="BSF24" s="11"/>
      <c r="BSG24" s="11"/>
      <c r="BSH24" s="11"/>
      <c r="BSI24" s="11"/>
      <c r="BSJ24" s="11"/>
      <c r="BSK24" s="11"/>
      <c r="BSL24" s="11"/>
      <c r="BSM24" s="11"/>
      <c r="BSN24" s="11"/>
      <c r="BSO24" s="11"/>
      <c r="BSP24" s="11"/>
      <c r="BSQ24" s="11"/>
      <c r="BSR24" s="11"/>
      <c r="BSS24" s="11"/>
      <c r="BST24" s="11"/>
      <c r="BSU24" s="11"/>
      <c r="BSV24" s="11"/>
      <c r="BSW24" s="11"/>
      <c r="BSX24" s="11"/>
      <c r="BSY24" s="11"/>
      <c r="BSZ24" s="11"/>
      <c r="BTA24" s="11"/>
      <c r="BTB24" s="11"/>
      <c r="BTC24" s="11"/>
      <c r="BTD24" s="11"/>
      <c r="BTE24" s="11"/>
      <c r="BTF24" s="11"/>
      <c r="BTG24" s="11"/>
      <c r="BTH24" s="11"/>
      <c r="BTI24" s="11"/>
      <c r="BTJ24" s="11"/>
      <c r="BTK24" s="11"/>
      <c r="BTL24" s="11"/>
      <c r="BTM24" s="11"/>
      <c r="BTN24" s="11"/>
      <c r="BTO24" s="11"/>
      <c r="BTP24" s="11"/>
      <c r="BTQ24" s="11"/>
      <c r="BTR24" s="11"/>
      <c r="BTS24" s="11"/>
      <c r="BTT24" s="11"/>
      <c r="BTU24" s="11"/>
      <c r="BTV24" s="11"/>
      <c r="BTW24" s="11"/>
      <c r="BTX24" s="11"/>
      <c r="BTY24" s="11"/>
      <c r="BTZ24" s="11"/>
      <c r="BUA24" s="11"/>
      <c r="BUB24" s="11"/>
      <c r="BUC24" s="11"/>
      <c r="BUD24" s="11"/>
      <c r="BUE24" s="11"/>
      <c r="BUF24" s="11"/>
      <c r="BUG24" s="11"/>
      <c r="BUH24" s="11"/>
      <c r="BUI24" s="11"/>
      <c r="BUJ24" s="11"/>
      <c r="BUK24" s="11"/>
      <c r="BUL24" s="11"/>
      <c r="BUM24" s="11"/>
      <c r="BUN24" s="11"/>
      <c r="BUO24" s="11"/>
      <c r="BUP24" s="11"/>
      <c r="BUQ24" s="11"/>
      <c r="BUR24" s="11"/>
      <c r="BUS24" s="11"/>
      <c r="BUT24" s="11"/>
      <c r="BUU24" s="11"/>
      <c r="BUV24" s="11"/>
      <c r="BUW24" s="11"/>
      <c r="BUX24" s="11"/>
      <c r="BUY24" s="11"/>
      <c r="BUZ24" s="11"/>
      <c r="BVA24" s="11"/>
      <c r="BVB24" s="11"/>
      <c r="BVC24" s="11"/>
      <c r="BVD24" s="11"/>
      <c r="BVE24" s="11"/>
      <c r="BVF24" s="11"/>
      <c r="BVG24" s="11"/>
      <c r="BVH24" s="11"/>
      <c r="BVI24" s="11"/>
      <c r="BVJ24" s="11"/>
      <c r="BVK24" s="11"/>
      <c r="BVL24" s="11"/>
      <c r="BVM24" s="11"/>
      <c r="BVN24" s="11"/>
      <c r="BVO24" s="11"/>
      <c r="BVP24" s="11"/>
      <c r="BVQ24" s="11"/>
      <c r="BVR24" s="11"/>
      <c r="BVS24" s="11"/>
      <c r="BVT24" s="11"/>
      <c r="BVU24" s="11"/>
      <c r="BVV24" s="11"/>
      <c r="BVW24" s="11"/>
      <c r="BVX24" s="11"/>
      <c r="BVY24" s="11"/>
      <c r="BVZ24" s="11"/>
      <c r="BWA24" s="11"/>
      <c r="BWB24" s="11"/>
      <c r="BWC24" s="11"/>
      <c r="BWD24" s="11"/>
      <c r="BWE24" s="11"/>
      <c r="BWF24" s="11"/>
      <c r="BWG24" s="11"/>
      <c r="BWH24" s="11"/>
      <c r="BWI24" s="11"/>
      <c r="BWJ24" s="11"/>
      <c r="BWK24" s="11"/>
      <c r="BWL24" s="11"/>
      <c r="BWM24" s="11"/>
      <c r="BWN24" s="11"/>
      <c r="BWO24" s="11"/>
      <c r="BWP24" s="11"/>
      <c r="BWQ24" s="11"/>
      <c r="BWR24" s="11"/>
      <c r="BWS24" s="11"/>
      <c r="BWT24" s="11"/>
      <c r="BWU24" s="11"/>
      <c r="BWV24" s="11"/>
      <c r="BWW24" s="11"/>
      <c r="BWX24" s="11"/>
      <c r="BWY24" s="11"/>
      <c r="BWZ24" s="11"/>
      <c r="BXA24" s="11"/>
      <c r="BXB24" s="11"/>
      <c r="BXC24" s="11"/>
      <c r="BXD24" s="11"/>
      <c r="BXE24" s="11"/>
      <c r="BXF24" s="11"/>
      <c r="BXG24" s="11"/>
      <c r="BXH24" s="11"/>
      <c r="BXI24" s="11"/>
      <c r="BXJ24" s="11"/>
      <c r="BXK24" s="11"/>
      <c r="BXL24" s="11"/>
      <c r="BXM24" s="11"/>
      <c r="BXN24" s="11"/>
      <c r="BXO24" s="11"/>
      <c r="BXP24" s="11"/>
      <c r="BXQ24" s="11"/>
      <c r="BXR24" s="11"/>
      <c r="BXS24" s="11"/>
      <c r="BXT24" s="11"/>
      <c r="BXU24" s="11"/>
      <c r="BXV24" s="11"/>
      <c r="BXW24" s="11"/>
      <c r="BXX24" s="11"/>
      <c r="BXY24" s="11"/>
      <c r="BXZ24" s="11"/>
      <c r="BYA24" s="11"/>
      <c r="BYB24" s="11"/>
      <c r="BYC24" s="11"/>
      <c r="BYD24" s="11"/>
      <c r="BYE24" s="11"/>
      <c r="BYF24" s="11"/>
      <c r="BYG24" s="11"/>
      <c r="BYH24" s="11"/>
      <c r="BYI24" s="11"/>
      <c r="BYJ24" s="11"/>
      <c r="BYK24" s="11"/>
      <c r="BYL24" s="11"/>
      <c r="BYM24" s="11"/>
      <c r="BYN24" s="11"/>
      <c r="BYO24" s="11"/>
      <c r="BYP24" s="11"/>
      <c r="BYQ24" s="11"/>
      <c r="BYR24" s="11"/>
      <c r="BYS24" s="11"/>
      <c r="BYT24" s="11"/>
      <c r="BYU24" s="11"/>
      <c r="BYV24" s="11"/>
      <c r="BYW24" s="11"/>
      <c r="BYX24" s="11"/>
      <c r="BYY24" s="11"/>
      <c r="BYZ24" s="11"/>
      <c r="BZA24" s="11"/>
      <c r="BZB24" s="11"/>
      <c r="BZC24" s="11"/>
      <c r="BZD24" s="11"/>
      <c r="BZE24" s="11"/>
      <c r="BZF24" s="11"/>
      <c r="BZG24" s="11"/>
      <c r="BZH24" s="11"/>
      <c r="BZI24" s="11"/>
      <c r="BZJ24" s="11"/>
      <c r="BZK24" s="11"/>
      <c r="BZL24" s="11"/>
      <c r="BZM24" s="11"/>
      <c r="BZN24" s="11"/>
      <c r="BZO24" s="11"/>
      <c r="BZP24" s="11"/>
      <c r="BZQ24" s="11"/>
      <c r="BZR24" s="11"/>
      <c r="BZS24" s="11"/>
      <c r="BZT24" s="11"/>
      <c r="BZU24" s="11"/>
      <c r="BZV24" s="11"/>
      <c r="BZW24" s="11"/>
      <c r="BZX24" s="11"/>
      <c r="BZY24" s="11"/>
      <c r="BZZ24" s="11"/>
      <c r="CAA24" s="11"/>
      <c r="CAB24" s="11"/>
      <c r="CAC24" s="11"/>
      <c r="CAD24" s="11"/>
      <c r="CAE24" s="11"/>
      <c r="CAF24" s="11"/>
      <c r="CAG24" s="11"/>
      <c r="CAH24" s="11"/>
      <c r="CAI24" s="11"/>
      <c r="CAJ24" s="11"/>
      <c r="CAK24" s="11"/>
      <c r="CAL24" s="11"/>
      <c r="CAM24" s="11"/>
      <c r="CAN24" s="11"/>
      <c r="CAO24" s="11"/>
      <c r="CAP24" s="11"/>
      <c r="CAQ24" s="11"/>
      <c r="CAR24" s="11"/>
      <c r="CAS24" s="11"/>
      <c r="CAT24" s="11"/>
      <c r="CAU24" s="11"/>
      <c r="CAV24" s="11"/>
      <c r="CAW24" s="11"/>
      <c r="CAX24" s="11"/>
      <c r="CAY24" s="11"/>
      <c r="CAZ24" s="11"/>
      <c r="CBA24" s="11"/>
      <c r="CBB24" s="11"/>
      <c r="CBC24" s="11"/>
      <c r="CBD24" s="11"/>
      <c r="CBE24" s="11"/>
      <c r="CBF24" s="11"/>
      <c r="CBG24" s="11"/>
      <c r="CBH24" s="11"/>
      <c r="CBI24" s="11"/>
      <c r="CBJ24" s="11"/>
      <c r="CBK24" s="11"/>
      <c r="CBL24" s="11"/>
      <c r="CBM24" s="11"/>
      <c r="CBN24" s="11"/>
      <c r="CBO24" s="11"/>
      <c r="CBP24" s="11"/>
      <c r="CBQ24" s="11"/>
      <c r="CBR24" s="11"/>
      <c r="CBS24" s="11"/>
      <c r="CBT24" s="11"/>
      <c r="CBU24" s="11"/>
      <c r="CBV24" s="11"/>
      <c r="CBW24" s="11"/>
      <c r="CBX24" s="11"/>
      <c r="CBY24" s="11"/>
      <c r="CBZ24" s="11"/>
      <c r="CCA24" s="11"/>
      <c r="CCB24" s="11"/>
      <c r="CCC24" s="11"/>
      <c r="CCD24" s="11"/>
      <c r="CCE24" s="11"/>
      <c r="CCF24" s="11"/>
      <c r="CCG24" s="11"/>
      <c r="CCH24" s="11"/>
      <c r="CCI24" s="11"/>
      <c r="CCJ24" s="11"/>
      <c r="CCK24" s="11"/>
      <c r="CCL24" s="11"/>
      <c r="CCM24" s="11"/>
      <c r="CCN24" s="11"/>
      <c r="CCO24" s="11"/>
      <c r="CCP24" s="11"/>
      <c r="CCQ24" s="11"/>
      <c r="CCR24" s="11"/>
      <c r="CCS24" s="11"/>
      <c r="CCT24" s="11"/>
      <c r="CCU24" s="11"/>
      <c r="CCV24" s="11"/>
      <c r="CCW24" s="11"/>
      <c r="CCX24" s="11"/>
      <c r="CCY24" s="11"/>
      <c r="CCZ24" s="11"/>
      <c r="CDA24" s="11"/>
      <c r="CDB24" s="11"/>
      <c r="CDC24" s="11"/>
      <c r="CDD24" s="11"/>
      <c r="CDE24" s="11"/>
      <c r="CDF24" s="11"/>
      <c r="CDG24" s="11"/>
      <c r="CDH24" s="11"/>
      <c r="CDI24" s="11"/>
      <c r="CDJ24" s="11"/>
      <c r="CDK24" s="11"/>
      <c r="CDL24" s="11"/>
      <c r="CDM24" s="11"/>
      <c r="CDN24" s="11"/>
      <c r="CDO24" s="11"/>
      <c r="CDP24" s="11"/>
      <c r="CDQ24" s="11"/>
      <c r="CDR24" s="11"/>
      <c r="CDS24" s="11"/>
      <c r="CDT24" s="11"/>
      <c r="CDU24" s="11"/>
      <c r="CDV24" s="11"/>
      <c r="CDW24" s="11"/>
      <c r="CDX24" s="11"/>
      <c r="CDY24" s="11"/>
      <c r="CDZ24" s="11"/>
      <c r="CEA24" s="11"/>
      <c r="CEB24" s="11"/>
      <c r="CEC24" s="11"/>
      <c r="CED24" s="11"/>
      <c r="CEE24" s="11"/>
      <c r="CEF24" s="11"/>
      <c r="CEG24" s="11"/>
      <c r="CEH24" s="11"/>
      <c r="CEI24" s="11"/>
      <c r="CEJ24" s="11"/>
      <c r="CEK24" s="11"/>
      <c r="CEL24" s="11"/>
      <c r="CEM24" s="11"/>
      <c r="CEN24" s="11"/>
      <c r="CEO24" s="11"/>
      <c r="CEP24" s="11"/>
      <c r="CEQ24" s="11"/>
      <c r="CER24" s="11"/>
      <c r="CES24" s="11"/>
      <c r="CET24" s="11"/>
      <c r="CEU24" s="11"/>
      <c r="CEV24" s="11"/>
      <c r="CEW24" s="11"/>
      <c r="CEX24" s="11"/>
      <c r="CEY24" s="11"/>
      <c r="CEZ24" s="11"/>
      <c r="CFA24" s="11"/>
      <c r="CFB24" s="11"/>
      <c r="CFC24" s="11"/>
      <c r="CFD24" s="11"/>
      <c r="CFE24" s="11"/>
      <c r="CFF24" s="11"/>
      <c r="CFG24" s="11"/>
      <c r="CFH24" s="11"/>
      <c r="CFI24" s="11"/>
      <c r="CFJ24" s="11"/>
      <c r="CFK24" s="11"/>
      <c r="CFL24" s="11"/>
      <c r="CFM24" s="11"/>
      <c r="CFN24" s="11"/>
      <c r="CFO24" s="11"/>
      <c r="CFP24" s="11"/>
      <c r="CFQ24" s="11"/>
      <c r="CFR24" s="11"/>
      <c r="CFS24" s="11"/>
      <c r="CFT24" s="11"/>
      <c r="CFU24" s="11"/>
      <c r="CFV24" s="11"/>
      <c r="CFW24" s="11"/>
      <c r="CFX24" s="11"/>
      <c r="CFY24" s="11"/>
      <c r="CFZ24" s="11"/>
      <c r="CGA24" s="11"/>
      <c r="CGB24" s="11"/>
      <c r="CGC24" s="11"/>
      <c r="CGD24" s="11"/>
      <c r="CGE24" s="11"/>
      <c r="CGF24" s="11"/>
      <c r="CGG24" s="11"/>
      <c r="CGH24" s="11"/>
      <c r="CGI24" s="11"/>
      <c r="CGJ24" s="11"/>
      <c r="CGK24" s="11"/>
      <c r="CGL24" s="11"/>
      <c r="CGM24" s="11"/>
      <c r="CGN24" s="11"/>
      <c r="CGO24" s="11"/>
      <c r="CGP24" s="11"/>
      <c r="CGQ24" s="11"/>
      <c r="CGR24" s="11"/>
      <c r="CGS24" s="11"/>
      <c r="CGT24" s="11"/>
      <c r="CGU24" s="11"/>
      <c r="CGV24" s="11"/>
      <c r="CGW24" s="11"/>
      <c r="CGX24" s="11"/>
      <c r="CGY24" s="11"/>
      <c r="CGZ24" s="11"/>
      <c r="CHA24" s="11"/>
      <c r="CHB24" s="11"/>
      <c r="CHC24" s="11"/>
      <c r="CHD24" s="11"/>
      <c r="CHE24" s="11"/>
      <c r="CHF24" s="11"/>
      <c r="CHG24" s="11"/>
      <c r="CHH24" s="11"/>
      <c r="CHI24" s="11"/>
      <c r="CHJ24" s="11"/>
      <c r="CHK24" s="11"/>
      <c r="CHL24" s="11"/>
      <c r="CHM24" s="11"/>
      <c r="CHN24" s="11"/>
      <c r="CHO24" s="11"/>
      <c r="CHP24" s="11"/>
      <c r="CHQ24" s="11"/>
      <c r="CHR24" s="11"/>
      <c r="CHS24" s="11"/>
      <c r="CHT24" s="11"/>
      <c r="CHU24" s="11"/>
      <c r="CHV24" s="11"/>
      <c r="CHW24" s="11"/>
      <c r="CHX24" s="11"/>
      <c r="CHY24" s="11"/>
      <c r="CHZ24" s="11"/>
      <c r="CIA24" s="11"/>
      <c r="CIB24" s="11"/>
      <c r="CIC24" s="11"/>
      <c r="CID24" s="11"/>
      <c r="CIE24" s="11"/>
      <c r="CIF24" s="11"/>
      <c r="CIG24" s="11"/>
      <c r="CIH24" s="11"/>
      <c r="CII24" s="11"/>
      <c r="CIJ24" s="11"/>
      <c r="CIK24" s="11"/>
      <c r="CIL24" s="11"/>
      <c r="CIM24" s="11"/>
      <c r="CIN24" s="11"/>
      <c r="CIO24" s="11"/>
      <c r="CIP24" s="11"/>
      <c r="CIQ24" s="11"/>
      <c r="CIR24" s="11"/>
      <c r="CIS24" s="11"/>
      <c r="CIT24" s="11"/>
      <c r="CIU24" s="11"/>
      <c r="CIV24" s="11"/>
      <c r="CIW24" s="11"/>
      <c r="CIX24" s="11"/>
      <c r="CIY24" s="11"/>
      <c r="CIZ24" s="11"/>
      <c r="CJA24" s="11"/>
      <c r="CJB24" s="11"/>
      <c r="CJC24" s="11"/>
      <c r="CJD24" s="11"/>
      <c r="CJE24" s="11"/>
      <c r="CJF24" s="11"/>
      <c r="CJG24" s="11"/>
      <c r="CJH24" s="11"/>
      <c r="CJI24" s="11"/>
      <c r="CJJ24" s="11"/>
      <c r="CJK24" s="11"/>
      <c r="CJL24" s="11"/>
      <c r="CJM24" s="11"/>
      <c r="CJN24" s="11"/>
      <c r="CJO24" s="11"/>
      <c r="CJP24" s="11"/>
      <c r="CJQ24" s="11"/>
      <c r="CJR24" s="11"/>
      <c r="CJS24" s="11"/>
      <c r="CJT24" s="11"/>
      <c r="CJU24" s="11"/>
      <c r="CJV24" s="11"/>
      <c r="CJW24" s="11"/>
      <c r="CJX24" s="11"/>
      <c r="CJY24" s="11"/>
      <c r="CJZ24" s="11"/>
      <c r="CKA24" s="11"/>
      <c r="CKB24" s="11"/>
      <c r="CKC24" s="11"/>
      <c r="CKD24" s="11"/>
      <c r="CKE24" s="11"/>
      <c r="CKF24" s="11"/>
      <c r="CKG24" s="11"/>
      <c r="CKH24" s="11"/>
      <c r="CKI24" s="11"/>
      <c r="CKJ24" s="11"/>
      <c r="CKK24" s="11"/>
      <c r="CKL24" s="11"/>
      <c r="CKM24" s="11"/>
      <c r="CKN24" s="11"/>
      <c r="CKO24" s="11"/>
      <c r="CKP24" s="11"/>
      <c r="CKQ24" s="11"/>
      <c r="CKR24" s="11"/>
      <c r="CKS24" s="11"/>
      <c r="CKT24" s="11"/>
      <c r="CKU24" s="11"/>
      <c r="CKV24" s="11"/>
      <c r="CKW24" s="11"/>
      <c r="CKX24" s="11"/>
      <c r="CKY24" s="11"/>
      <c r="CKZ24" s="11"/>
      <c r="CLA24" s="11"/>
      <c r="CLB24" s="11"/>
      <c r="CLC24" s="11"/>
      <c r="CLD24" s="11"/>
      <c r="CLE24" s="11"/>
      <c r="CLF24" s="11"/>
      <c r="CLG24" s="11"/>
      <c r="CLH24" s="11"/>
      <c r="CLI24" s="11"/>
      <c r="CLJ24" s="11"/>
      <c r="CLK24" s="11"/>
      <c r="CLL24" s="11"/>
      <c r="CLM24" s="11"/>
      <c r="CLN24" s="11"/>
      <c r="CLO24" s="11"/>
      <c r="CLP24" s="11"/>
      <c r="CLQ24" s="11"/>
      <c r="CLR24" s="11"/>
      <c r="CLS24" s="11"/>
      <c r="CLT24" s="11"/>
      <c r="CLU24" s="11"/>
      <c r="CLV24" s="11"/>
      <c r="CLW24" s="11"/>
      <c r="CLX24" s="11"/>
      <c r="CLY24" s="11"/>
      <c r="CLZ24" s="11"/>
      <c r="CMA24" s="11"/>
      <c r="CMB24" s="11"/>
      <c r="CMC24" s="11"/>
      <c r="CMD24" s="11"/>
      <c r="CME24" s="11"/>
      <c r="CMF24" s="11"/>
      <c r="CMG24" s="11"/>
      <c r="CMH24" s="11"/>
      <c r="CMI24" s="11"/>
      <c r="CMJ24" s="11"/>
      <c r="CMK24" s="11"/>
      <c r="CML24" s="11"/>
      <c r="CMM24" s="11"/>
      <c r="CMN24" s="11"/>
      <c r="CMO24" s="11"/>
      <c r="CMP24" s="11"/>
      <c r="CMQ24" s="11"/>
      <c r="CMR24" s="11"/>
      <c r="CMS24" s="11"/>
      <c r="CMT24" s="11"/>
      <c r="CMU24" s="11"/>
      <c r="CMV24" s="11"/>
      <c r="CMW24" s="11"/>
      <c r="CMX24" s="11"/>
      <c r="CMY24" s="11"/>
      <c r="CMZ24" s="11"/>
      <c r="CNA24" s="11"/>
      <c r="CNB24" s="11"/>
      <c r="CNC24" s="11"/>
      <c r="CND24" s="11"/>
      <c r="CNE24" s="11"/>
      <c r="CNF24" s="11"/>
      <c r="CNG24" s="11"/>
      <c r="CNH24" s="11"/>
      <c r="CNI24" s="11"/>
      <c r="CNJ24" s="11"/>
      <c r="CNK24" s="11"/>
      <c r="CNL24" s="11"/>
      <c r="CNM24" s="11"/>
      <c r="CNN24" s="11"/>
      <c r="CNO24" s="11"/>
      <c r="CNP24" s="11"/>
      <c r="CNQ24" s="11"/>
      <c r="CNR24" s="11"/>
      <c r="CNS24" s="11"/>
      <c r="CNT24" s="11"/>
      <c r="CNU24" s="11"/>
      <c r="CNV24" s="11"/>
      <c r="CNW24" s="11"/>
      <c r="CNX24" s="11"/>
      <c r="CNY24" s="11"/>
      <c r="CNZ24" s="11"/>
      <c r="COA24" s="11"/>
      <c r="COB24" s="11"/>
      <c r="COC24" s="11"/>
      <c r="COD24" s="11"/>
      <c r="COE24" s="11"/>
      <c r="COF24" s="11"/>
      <c r="COG24" s="11"/>
      <c r="COH24" s="11"/>
      <c r="COI24" s="11"/>
      <c r="COJ24" s="11"/>
      <c r="COK24" s="11"/>
      <c r="COL24" s="11"/>
      <c r="COM24" s="11"/>
      <c r="CON24" s="11"/>
      <c r="COO24" s="11"/>
      <c r="COP24" s="11"/>
      <c r="COQ24" s="11"/>
      <c r="COR24" s="11"/>
      <c r="COS24" s="11"/>
      <c r="COT24" s="11"/>
      <c r="COU24" s="11"/>
      <c r="COV24" s="11"/>
      <c r="COW24" s="11"/>
      <c r="COX24" s="11"/>
      <c r="COY24" s="11"/>
      <c r="COZ24" s="11"/>
      <c r="CPA24" s="11"/>
      <c r="CPB24" s="11"/>
      <c r="CPC24" s="11"/>
      <c r="CPD24" s="11"/>
      <c r="CPE24" s="11"/>
      <c r="CPF24" s="11"/>
      <c r="CPG24" s="11"/>
      <c r="CPH24" s="11"/>
      <c r="CPI24" s="11"/>
      <c r="CPJ24" s="11"/>
      <c r="CPK24" s="11"/>
      <c r="CPL24" s="11"/>
      <c r="CPM24" s="11"/>
      <c r="CPN24" s="11"/>
      <c r="CPO24" s="11"/>
      <c r="CPP24" s="11"/>
      <c r="CPQ24" s="11"/>
      <c r="CPR24" s="11"/>
      <c r="CPS24" s="11"/>
      <c r="CPT24" s="11"/>
      <c r="CPU24" s="11"/>
      <c r="CPV24" s="11"/>
      <c r="CPW24" s="11"/>
      <c r="CPX24" s="11"/>
      <c r="CPY24" s="11"/>
      <c r="CPZ24" s="11"/>
      <c r="CQA24" s="11"/>
      <c r="CQB24" s="11"/>
      <c r="CQC24" s="11"/>
      <c r="CQD24" s="11"/>
      <c r="CQE24" s="11"/>
      <c r="CQF24" s="11"/>
      <c r="CQG24" s="11"/>
      <c r="CQH24" s="11"/>
      <c r="CQI24" s="11"/>
      <c r="CQJ24" s="11"/>
      <c r="CQK24" s="11"/>
      <c r="CQL24" s="11"/>
      <c r="CQM24" s="11"/>
      <c r="CQN24" s="11"/>
      <c r="CQO24" s="11"/>
      <c r="CQP24" s="11"/>
      <c r="CQQ24" s="11"/>
      <c r="CQR24" s="11"/>
      <c r="CQS24" s="11"/>
      <c r="CQT24" s="11"/>
      <c r="CQU24" s="11"/>
      <c r="CQV24" s="11"/>
      <c r="CQW24" s="11"/>
      <c r="CQX24" s="11"/>
      <c r="CQY24" s="11"/>
      <c r="CQZ24" s="11"/>
      <c r="CRA24" s="11"/>
      <c r="CRB24" s="11"/>
      <c r="CRC24" s="11"/>
      <c r="CRD24" s="11"/>
      <c r="CRE24" s="11"/>
      <c r="CRF24" s="11"/>
      <c r="CRG24" s="11"/>
      <c r="CRH24" s="11"/>
      <c r="CRI24" s="11"/>
      <c r="CRJ24" s="11"/>
      <c r="CRK24" s="11"/>
      <c r="CRL24" s="11"/>
      <c r="CRM24" s="11"/>
      <c r="CRN24" s="11"/>
      <c r="CRO24" s="11"/>
      <c r="CRP24" s="11"/>
      <c r="CRQ24" s="11"/>
      <c r="CRR24" s="11"/>
      <c r="CRS24" s="11"/>
      <c r="CRT24" s="11"/>
      <c r="CRU24" s="11"/>
      <c r="CRV24" s="11"/>
      <c r="CRW24" s="11"/>
      <c r="CRX24" s="11"/>
      <c r="CRY24" s="11"/>
      <c r="CRZ24" s="11"/>
      <c r="CSA24" s="11"/>
      <c r="CSB24" s="11"/>
      <c r="CSC24" s="11"/>
      <c r="CSD24" s="11"/>
      <c r="CSE24" s="11"/>
      <c r="CSF24" s="11"/>
      <c r="CSG24" s="11"/>
      <c r="CSH24" s="11"/>
      <c r="CSI24" s="11"/>
      <c r="CSJ24" s="11"/>
      <c r="CSK24" s="11"/>
      <c r="CSL24" s="11"/>
      <c r="CSM24" s="11"/>
      <c r="CSN24" s="11"/>
      <c r="CSO24" s="11"/>
      <c r="CSP24" s="11"/>
      <c r="CSQ24" s="11"/>
      <c r="CSR24" s="11"/>
      <c r="CSS24" s="11"/>
      <c r="CST24" s="11"/>
      <c r="CSU24" s="11"/>
      <c r="CSV24" s="11"/>
      <c r="CSW24" s="11"/>
      <c r="CSX24" s="11"/>
      <c r="CSY24" s="11"/>
      <c r="CSZ24" s="11"/>
      <c r="CTA24" s="11"/>
      <c r="CTB24" s="11"/>
      <c r="CTC24" s="11"/>
      <c r="CTD24" s="11"/>
      <c r="CTE24" s="11"/>
      <c r="CTF24" s="11"/>
      <c r="CTG24" s="11"/>
      <c r="CTH24" s="11"/>
      <c r="CTI24" s="11"/>
      <c r="CTJ24" s="11"/>
      <c r="CTK24" s="11"/>
      <c r="CTL24" s="11"/>
      <c r="CTM24" s="11"/>
      <c r="CTN24" s="11"/>
      <c r="CTO24" s="11"/>
      <c r="CTP24" s="11"/>
      <c r="CTQ24" s="11"/>
      <c r="CTR24" s="11"/>
      <c r="CTS24" s="11"/>
      <c r="CTT24" s="11"/>
      <c r="CTU24" s="11"/>
      <c r="CTV24" s="11"/>
      <c r="CTW24" s="11"/>
      <c r="CTX24" s="11"/>
      <c r="CTY24" s="11"/>
      <c r="CTZ24" s="11"/>
      <c r="CUA24" s="11"/>
      <c r="CUB24" s="11"/>
      <c r="CUC24" s="11"/>
      <c r="CUD24" s="11"/>
      <c r="CUE24" s="11"/>
      <c r="CUF24" s="11"/>
      <c r="CUG24" s="11"/>
      <c r="CUH24" s="11"/>
      <c r="CUI24" s="11"/>
      <c r="CUJ24" s="11"/>
      <c r="CUK24" s="11"/>
      <c r="CUL24" s="11"/>
      <c r="CUM24" s="11"/>
      <c r="CUN24" s="11"/>
      <c r="CUO24" s="11"/>
      <c r="CUP24" s="11"/>
      <c r="CUQ24" s="11"/>
      <c r="CUR24" s="11"/>
      <c r="CUS24" s="11"/>
      <c r="CUT24" s="11"/>
      <c r="CUU24" s="11"/>
      <c r="CUV24" s="11"/>
      <c r="CUW24" s="11"/>
      <c r="CUX24" s="11"/>
      <c r="CUY24" s="11"/>
      <c r="CUZ24" s="11"/>
      <c r="CVA24" s="11"/>
      <c r="CVB24" s="11"/>
      <c r="CVC24" s="11"/>
      <c r="CVD24" s="11"/>
      <c r="CVE24" s="11"/>
      <c r="CVF24" s="11"/>
      <c r="CVG24" s="11"/>
      <c r="CVH24" s="11"/>
      <c r="CVI24" s="11"/>
      <c r="CVJ24" s="11"/>
      <c r="CVK24" s="11"/>
      <c r="CVL24" s="11"/>
      <c r="CVM24" s="11"/>
      <c r="CVN24" s="11"/>
      <c r="CVO24" s="11"/>
      <c r="CVP24" s="11"/>
      <c r="CVQ24" s="11"/>
      <c r="CVR24" s="11"/>
      <c r="CVS24" s="11"/>
      <c r="CVT24" s="11"/>
      <c r="CVU24" s="11"/>
      <c r="CVV24" s="11"/>
      <c r="CVW24" s="11"/>
      <c r="CVX24" s="11"/>
      <c r="CVY24" s="11"/>
      <c r="CVZ24" s="11"/>
      <c r="CWA24" s="11"/>
      <c r="CWB24" s="11"/>
      <c r="CWC24" s="11"/>
      <c r="CWD24" s="11"/>
      <c r="CWE24" s="11"/>
      <c r="CWF24" s="11"/>
      <c r="CWG24" s="11"/>
      <c r="CWH24" s="11"/>
      <c r="CWI24" s="11"/>
      <c r="CWJ24" s="11"/>
      <c r="CWK24" s="11"/>
      <c r="CWL24" s="11"/>
      <c r="CWM24" s="11"/>
      <c r="CWN24" s="11"/>
      <c r="CWO24" s="11"/>
      <c r="CWP24" s="11"/>
      <c r="CWQ24" s="11"/>
      <c r="CWR24" s="11"/>
      <c r="CWS24" s="11"/>
      <c r="CWT24" s="11"/>
      <c r="CWU24" s="11"/>
      <c r="CWV24" s="11"/>
      <c r="CWW24" s="11"/>
      <c r="CWX24" s="11"/>
      <c r="CWY24" s="11"/>
      <c r="CWZ24" s="11"/>
      <c r="CXA24" s="11"/>
      <c r="CXB24" s="11"/>
      <c r="CXC24" s="11"/>
      <c r="CXD24" s="11"/>
      <c r="CXE24" s="11"/>
      <c r="CXF24" s="11"/>
      <c r="CXG24" s="11"/>
      <c r="CXH24" s="11"/>
      <c r="CXI24" s="11"/>
      <c r="CXJ24" s="11"/>
      <c r="CXK24" s="11"/>
      <c r="CXL24" s="11"/>
      <c r="CXM24" s="11"/>
      <c r="CXN24" s="11"/>
      <c r="CXO24" s="11"/>
      <c r="CXP24" s="11"/>
      <c r="CXQ24" s="11"/>
      <c r="CXR24" s="11"/>
      <c r="CXS24" s="11"/>
      <c r="CXT24" s="11"/>
      <c r="CXU24" s="11"/>
      <c r="CXV24" s="11"/>
      <c r="CXW24" s="11"/>
      <c r="CXX24" s="11"/>
      <c r="CXY24" s="11"/>
      <c r="CXZ24" s="11"/>
      <c r="CYA24" s="11"/>
      <c r="CYB24" s="11"/>
      <c r="CYC24" s="11"/>
      <c r="CYD24" s="11"/>
      <c r="CYE24" s="11"/>
      <c r="CYF24" s="11"/>
      <c r="CYG24" s="11"/>
      <c r="CYH24" s="11"/>
      <c r="CYI24" s="11"/>
      <c r="CYJ24" s="11"/>
      <c r="CYK24" s="11"/>
      <c r="CYL24" s="11"/>
      <c r="CYM24" s="11"/>
      <c r="CYN24" s="11"/>
      <c r="CYO24" s="11"/>
      <c r="CYP24" s="11"/>
      <c r="CYQ24" s="11"/>
      <c r="CYR24" s="11"/>
      <c r="CYS24" s="11"/>
      <c r="CYT24" s="11"/>
      <c r="CYU24" s="11"/>
      <c r="CYV24" s="11"/>
      <c r="CYW24" s="11"/>
      <c r="CYX24" s="11"/>
      <c r="CYY24" s="11"/>
      <c r="CYZ24" s="11"/>
      <c r="CZA24" s="11"/>
      <c r="CZB24" s="11"/>
      <c r="CZC24" s="11"/>
      <c r="CZD24" s="11"/>
      <c r="CZE24" s="11"/>
      <c r="CZF24" s="11"/>
      <c r="CZG24" s="11"/>
      <c r="CZH24" s="11"/>
      <c r="CZI24" s="11"/>
      <c r="CZJ24" s="11"/>
      <c r="CZK24" s="11"/>
      <c r="CZL24" s="11"/>
      <c r="CZM24" s="11"/>
      <c r="CZN24" s="11"/>
      <c r="CZO24" s="11"/>
      <c r="CZP24" s="11"/>
      <c r="CZQ24" s="11"/>
      <c r="CZR24" s="11"/>
      <c r="CZS24" s="11"/>
      <c r="CZT24" s="11"/>
      <c r="CZU24" s="11"/>
      <c r="CZV24" s="11"/>
      <c r="CZW24" s="11"/>
      <c r="CZX24" s="11"/>
      <c r="CZY24" s="11"/>
      <c r="CZZ24" s="11"/>
      <c r="DAA24" s="11"/>
      <c r="DAB24" s="11"/>
      <c r="DAC24" s="11"/>
      <c r="DAD24" s="11"/>
      <c r="DAE24" s="11"/>
      <c r="DAF24" s="11"/>
      <c r="DAG24" s="11"/>
      <c r="DAH24" s="11"/>
      <c r="DAI24" s="11"/>
      <c r="DAJ24" s="11"/>
      <c r="DAK24" s="11"/>
      <c r="DAL24" s="11"/>
      <c r="DAM24" s="11"/>
      <c r="DAN24" s="11"/>
      <c r="DAO24" s="11"/>
      <c r="DAP24" s="11"/>
      <c r="DAQ24" s="11"/>
      <c r="DAR24" s="11"/>
      <c r="DAS24" s="11"/>
      <c r="DAT24" s="11"/>
      <c r="DAU24" s="11"/>
      <c r="DAV24" s="11"/>
      <c r="DAW24" s="11"/>
      <c r="DAX24" s="11"/>
      <c r="DAY24" s="11"/>
      <c r="DAZ24" s="11"/>
      <c r="DBA24" s="11"/>
      <c r="DBB24" s="11"/>
      <c r="DBC24" s="11"/>
      <c r="DBD24" s="11"/>
      <c r="DBE24" s="11"/>
      <c r="DBF24" s="11"/>
      <c r="DBG24" s="11"/>
      <c r="DBH24" s="11"/>
      <c r="DBI24" s="11"/>
      <c r="DBJ24" s="11"/>
      <c r="DBK24" s="11"/>
      <c r="DBL24" s="11"/>
      <c r="DBM24" s="11"/>
      <c r="DBN24" s="11"/>
      <c r="DBO24" s="11"/>
      <c r="DBP24" s="11"/>
      <c r="DBQ24" s="11"/>
      <c r="DBR24" s="11"/>
      <c r="DBS24" s="11"/>
      <c r="DBT24" s="11"/>
      <c r="DBU24" s="11"/>
      <c r="DBV24" s="11"/>
      <c r="DBW24" s="11"/>
      <c r="DBX24" s="11"/>
      <c r="DBY24" s="11"/>
      <c r="DBZ24" s="11"/>
      <c r="DCA24" s="11"/>
      <c r="DCB24" s="11"/>
      <c r="DCC24" s="11"/>
      <c r="DCD24" s="11"/>
      <c r="DCE24" s="11"/>
      <c r="DCF24" s="11"/>
      <c r="DCG24" s="11"/>
      <c r="DCH24" s="11"/>
      <c r="DCI24" s="11"/>
      <c r="DCJ24" s="11"/>
      <c r="DCK24" s="11"/>
      <c r="DCL24" s="11"/>
      <c r="DCM24" s="11"/>
      <c r="DCN24" s="11"/>
      <c r="DCO24" s="11"/>
      <c r="DCP24" s="11"/>
      <c r="DCQ24" s="11"/>
      <c r="DCR24" s="11"/>
      <c r="DCS24" s="11"/>
      <c r="DCT24" s="11"/>
      <c r="DCU24" s="11"/>
      <c r="DCV24" s="11"/>
      <c r="DCW24" s="11"/>
      <c r="DCX24" s="11"/>
      <c r="DCY24" s="11"/>
      <c r="DCZ24" s="11"/>
      <c r="DDA24" s="11"/>
      <c r="DDB24" s="11"/>
      <c r="DDC24" s="11"/>
      <c r="DDD24" s="11"/>
      <c r="DDE24" s="11"/>
      <c r="DDF24" s="11"/>
      <c r="DDG24" s="11"/>
      <c r="DDH24" s="11"/>
      <c r="DDI24" s="11"/>
      <c r="DDJ24" s="11"/>
      <c r="DDK24" s="11"/>
      <c r="DDL24" s="11"/>
      <c r="DDM24" s="11"/>
      <c r="DDN24" s="11"/>
      <c r="DDO24" s="11"/>
      <c r="DDP24" s="11"/>
      <c r="DDQ24" s="11"/>
      <c r="DDR24" s="11"/>
      <c r="DDS24" s="11"/>
      <c r="DDT24" s="11"/>
      <c r="DDU24" s="11"/>
      <c r="DDV24" s="11"/>
      <c r="DDW24" s="11"/>
      <c r="DDX24" s="11"/>
      <c r="DDY24" s="11"/>
      <c r="DDZ24" s="11"/>
      <c r="DEA24" s="11"/>
      <c r="DEB24" s="11"/>
      <c r="DEC24" s="11"/>
      <c r="DED24" s="11"/>
      <c r="DEE24" s="11"/>
      <c r="DEF24" s="11"/>
      <c r="DEG24" s="11"/>
      <c r="DEH24" s="11"/>
      <c r="DEI24" s="11"/>
      <c r="DEJ24" s="11"/>
      <c r="DEK24" s="11"/>
      <c r="DEL24" s="11"/>
      <c r="DEM24" s="11"/>
      <c r="DEN24" s="11"/>
      <c r="DEO24" s="11"/>
      <c r="DEP24" s="11"/>
      <c r="DEQ24" s="11"/>
      <c r="DER24" s="11"/>
      <c r="DES24" s="11"/>
      <c r="DET24" s="11"/>
      <c r="DEU24" s="11"/>
      <c r="DEV24" s="11"/>
      <c r="DEW24" s="11"/>
      <c r="DEX24" s="11"/>
      <c r="DEY24" s="11"/>
      <c r="DEZ24" s="11"/>
      <c r="DFA24" s="11"/>
      <c r="DFB24" s="11"/>
      <c r="DFC24" s="11"/>
      <c r="DFD24" s="11"/>
      <c r="DFE24" s="11"/>
      <c r="DFF24" s="11"/>
      <c r="DFG24" s="11"/>
      <c r="DFH24" s="11"/>
      <c r="DFI24" s="11"/>
      <c r="DFJ24" s="11"/>
      <c r="DFK24" s="11"/>
      <c r="DFL24" s="11"/>
      <c r="DFM24" s="11"/>
      <c r="DFN24" s="11"/>
      <c r="DFO24" s="11"/>
      <c r="DFP24" s="11"/>
      <c r="DFQ24" s="11"/>
      <c r="DFR24" s="11"/>
      <c r="DFS24" s="11"/>
      <c r="DFT24" s="11"/>
      <c r="DFU24" s="11"/>
      <c r="DFV24" s="11"/>
      <c r="DFW24" s="11"/>
      <c r="DFX24" s="11"/>
      <c r="DFY24" s="11"/>
      <c r="DFZ24" s="11"/>
      <c r="DGA24" s="11"/>
      <c r="DGB24" s="11"/>
      <c r="DGC24" s="11"/>
      <c r="DGD24" s="11"/>
      <c r="DGE24" s="11"/>
      <c r="DGF24" s="11"/>
      <c r="DGG24" s="11"/>
      <c r="DGH24" s="11"/>
      <c r="DGI24" s="11"/>
      <c r="DGJ24" s="11"/>
      <c r="DGK24" s="11"/>
      <c r="DGL24" s="11"/>
      <c r="DGM24" s="11"/>
      <c r="DGN24" s="11"/>
      <c r="DGO24" s="11"/>
      <c r="DGP24" s="11"/>
      <c r="DGQ24" s="11"/>
      <c r="DGR24" s="11"/>
      <c r="DGS24" s="11"/>
      <c r="DGT24" s="11"/>
      <c r="DGU24" s="11"/>
      <c r="DGV24" s="11"/>
      <c r="DGW24" s="11"/>
      <c r="DGX24" s="11"/>
      <c r="DGY24" s="11"/>
      <c r="DGZ24" s="11"/>
      <c r="DHA24" s="11"/>
      <c r="DHB24" s="11"/>
      <c r="DHC24" s="11"/>
      <c r="DHD24" s="11"/>
      <c r="DHE24" s="11"/>
      <c r="DHF24" s="11"/>
      <c r="DHG24" s="11"/>
      <c r="DHH24" s="11"/>
      <c r="DHI24" s="11"/>
      <c r="DHJ24" s="11"/>
      <c r="DHK24" s="11"/>
      <c r="DHL24" s="11"/>
      <c r="DHM24" s="11"/>
      <c r="DHN24" s="11"/>
      <c r="DHO24" s="11"/>
      <c r="DHP24" s="11"/>
      <c r="DHQ24" s="11"/>
      <c r="DHR24" s="11"/>
      <c r="DHS24" s="11"/>
      <c r="DHT24" s="11"/>
      <c r="DHU24" s="11"/>
      <c r="DHV24" s="11"/>
      <c r="DHW24" s="11"/>
      <c r="DHX24" s="11"/>
      <c r="DHY24" s="11"/>
      <c r="DHZ24" s="11"/>
      <c r="DIA24" s="11"/>
      <c r="DIB24" s="11"/>
      <c r="DIC24" s="11"/>
      <c r="DID24" s="11"/>
      <c r="DIE24" s="11"/>
      <c r="DIF24" s="11"/>
      <c r="DIG24" s="11"/>
      <c r="DIH24" s="11"/>
      <c r="DII24" s="11"/>
      <c r="DIJ24" s="11"/>
      <c r="DIK24" s="11"/>
      <c r="DIL24" s="11"/>
      <c r="DIM24" s="11"/>
      <c r="DIN24" s="11"/>
      <c r="DIO24" s="11"/>
      <c r="DIP24" s="11"/>
      <c r="DIQ24" s="11"/>
      <c r="DIR24" s="11"/>
      <c r="DIS24" s="11"/>
      <c r="DIT24" s="11"/>
      <c r="DIU24" s="11"/>
      <c r="DIV24" s="11"/>
      <c r="DIW24" s="11"/>
      <c r="DIX24" s="11"/>
      <c r="DIY24" s="11"/>
      <c r="DIZ24" s="11"/>
      <c r="DJA24" s="11"/>
      <c r="DJB24" s="11"/>
      <c r="DJC24" s="11"/>
      <c r="DJD24" s="11"/>
      <c r="DJE24" s="11"/>
      <c r="DJF24" s="11"/>
      <c r="DJG24" s="11"/>
      <c r="DJH24" s="11"/>
      <c r="DJI24" s="11"/>
      <c r="DJJ24" s="11"/>
      <c r="DJK24" s="11"/>
      <c r="DJL24" s="11"/>
      <c r="DJM24" s="11"/>
      <c r="DJN24" s="11"/>
      <c r="DJO24" s="11"/>
      <c r="DJP24" s="11"/>
      <c r="DJQ24" s="11"/>
      <c r="DJR24" s="11"/>
      <c r="DJS24" s="11"/>
      <c r="DJT24" s="11"/>
      <c r="DJU24" s="11"/>
      <c r="DJV24" s="11"/>
      <c r="DJW24" s="11"/>
      <c r="DJX24" s="11"/>
      <c r="DJY24" s="11"/>
      <c r="DJZ24" s="11"/>
      <c r="DKA24" s="11"/>
      <c r="DKB24" s="11"/>
      <c r="DKC24" s="11"/>
      <c r="DKD24" s="11"/>
      <c r="DKE24" s="11"/>
      <c r="DKF24" s="11"/>
      <c r="DKG24" s="11"/>
      <c r="DKH24" s="11"/>
      <c r="DKI24" s="11"/>
      <c r="DKJ24" s="11"/>
      <c r="DKK24" s="11"/>
      <c r="DKL24" s="11"/>
      <c r="DKM24" s="11"/>
      <c r="DKN24" s="11"/>
      <c r="DKO24" s="11"/>
      <c r="DKP24" s="11"/>
      <c r="DKQ24" s="11"/>
      <c r="DKR24" s="11"/>
      <c r="DKS24" s="11"/>
      <c r="DKT24" s="11"/>
      <c r="DKU24" s="11"/>
      <c r="DKV24" s="11"/>
      <c r="DKW24" s="11"/>
      <c r="DKX24" s="11"/>
      <c r="DKY24" s="11"/>
      <c r="DKZ24" s="11"/>
      <c r="DLA24" s="11"/>
      <c r="DLB24" s="11"/>
      <c r="DLC24" s="11"/>
      <c r="DLD24" s="11"/>
      <c r="DLE24" s="11"/>
      <c r="DLF24" s="11"/>
      <c r="DLG24" s="11"/>
      <c r="DLH24" s="11"/>
      <c r="DLI24" s="11"/>
      <c r="DLJ24" s="11"/>
      <c r="DLK24" s="11"/>
      <c r="DLL24" s="11"/>
      <c r="DLM24" s="11"/>
      <c r="DLN24" s="11"/>
      <c r="DLO24" s="11"/>
      <c r="DLP24" s="11"/>
      <c r="DLQ24" s="11"/>
      <c r="DLR24" s="11"/>
      <c r="DLS24" s="11"/>
      <c r="DLT24" s="11"/>
      <c r="DLU24" s="11"/>
      <c r="DLV24" s="11"/>
      <c r="DLW24" s="11"/>
      <c r="DLX24" s="11"/>
      <c r="DLY24" s="11"/>
      <c r="DLZ24" s="11"/>
      <c r="DMA24" s="11"/>
      <c r="DMB24" s="11"/>
      <c r="DMC24" s="11"/>
      <c r="DMD24" s="11"/>
      <c r="DME24" s="11"/>
      <c r="DMF24" s="11"/>
      <c r="DMG24" s="11"/>
      <c r="DMH24" s="11"/>
      <c r="DMI24" s="11"/>
      <c r="DMJ24" s="11"/>
      <c r="DMK24" s="11"/>
      <c r="DML24" s="11"/>
      <c r="DMM24" s="11"/>
      <c r="DMN24" s="11"/>
      <c r="DMO24" s="11"/>
      <c r="DMP24" s="11"/>
      <c r="DMQ24" s="11"/>
      <c r="DMR24" s="11"/>
      <c r="DMS24" s="11"/>
      <c r="DMT24" s="11"/>
      <c r="DMU24" s="11"/>
      <c r="DMV24" s="11"/>
      <c r="DMW24" s="11"/>
      <c r="DMX24" s="11"/>
      <c r="DMY24" s="11"/>
      <c r="DMZ24" s="11"/>
      <c r="DNA24" s="11"/>
      <c r="DNB24" s="11"/>
      <c r="DNC24" s="11"/>
      <c r="DND24" s="11"/>
      <c r="DNE24" s="11"/>
      <c r="DNF24" s="11"/>
      <c r="DNG24" s="11"/>
      <c r="DNH24" s="11"/>
      <c r="DNI24" s="11"/>
      <c r="DNJ24" s="11"/>
      <c r="DNK24" s="11"/>
      <c r="DNL24" s="11"/>
      <c r="DNM24" s="11"/>
      <c r="DNN24" s="11"/>
      <c r="DNO24" s="11"/>
      <c r="DNP24" s="11"/>
      <c r="DNQ24" s="11"/>
      <c r="DNR24" s="11"/>
      <c r="DNS24" s="11"/>
      <c r="DNT24" s="11"/>
      <c r="DNU24" s="11"/>
      <c r="DNV24" s="11"/>
      <c r="DNW24" s="11"/>
      <c r="DNX24" s="11"/>
      <c r="DNY24" s="11"/>
      <c r="DNZ24" s="11"/>
      <c r="DOA24" s="11"/>
      <c r="DOB24" s="11"/>
      <c r="DOC24" s="11"/>
      <c r="DOD24" s="11"/>
      <c r="DOE24" s="11"/>
      <c r="DOF24" s="11"/>
      <c r="DOG24" s="11"/>
      <c r="DOH24" s="11"/>
      <c r="DOI24" s="11"/>
      <c r="DOJ24" s="11"/>
      <c r="DOK24" s="11"/>
      <c r="DOL24" s="11"/>
      <c r="DOM24" s="11"/>
      <c r="DON24" s="11"/>
      <c r="DOO24" s="11"/>
      <c r="DOP24" s="11"/>
      <c r="DOQ24" s="11"/>
      <c r="DOR24" s="11"/>
      <c r="DOS24" s="11"/>
      <c r="DOT24" s="11"/>
      <c r="DOU24" s="11"/>
      <c r="DOV24" s="11"/>
      <c r="DOW24" s="11"/>
      <c r="DOX24" s="11"/>
      <c r="DOY24" s="11"/>
      <c r="DOZ24" s="11"/>
      <c r="DPA24" s="11"/>
      <c r="DPB24" s="11"/>
      <c r="DPC24" s="11"/>
      <c r="DPD24" s="11"/>
      <c r="DPE24" s="11"/>
      <c r="DPF24" s="11"/>
      <c r="DPG24" s="11"/>
      <c r="DPH24" s="11"/>
      <c r="DPI24" s="11"/>
      <c r="DPJ24" s="11"/>
      <c r="DPK24" s="11"/>
      <c r="DPL24" s="11"/>
      <c r="DPM24" s="11"/>
      <c r="DPN24" s="11"/>
      <c r="DPO24" s="11"/>
      <c r="DPP24" s="11"/>
      <c r="DPQ24" s="11"/>
      <c r="DPR24" s="11"/>
      <c r="DPS24" s="11"/>
      <c r="DPT24" s="11"/>
      <c r="DPU24" s="11"/>
      <c r="DPV24" s="11"/>
      <c r="DPW24" s="11"/>
      <c r="DPX24" s="11"/>
      <c r="DPY24" s="11"/>
      <c r="DPZ24" s="11"/>
      <c r="DQA24" s="11"/>
      <c r="DQB24" s="11"/>
      <c r="DQC24" s="11"/>
      <c r="DQD24" s="11"/>
      <c r="DQE24" s="11"/>
      <c r="DQF24" s="11"/>
      <c r="DQG24" s="11"/>
      <c r="DQH24" s="11"/>
      <c r="DQI24" s="11"/>
      <c r="DQJ24" s="11"/>
      <c r="DQK24" s="11"/>
      <c r="DQL24" s="11"/>
      <c r="DQM24" s="11"/>
      <c r="DQN24" s="11"/>
      <c r="DQO24" s="11"/>
      <c r="DQP24" s="11"/>
      <c r="DQQ24" s="11"/>
      <c r="DQR24" s="11"/>
      <c r="DQS24" s="11"/>
      <c r="DQT24" s="11"/>
      <c r="DQU24" s="11"/>
      <c r="DQV24" s="11"/>
      <c r="DQW24" s="11"/>
      <c r="DQX24" s="11"/>
      <c r="DQY24" s="11"/>
      <c r="DQZ24" s="11"/>
      <c r="DRA24" s="11"/>
      <c r="DRB24" s="11"/>
      <c r="DRC24" s="11"/>
      <c r="DRD24" s="11"/>
      <c r="DRE24" s="11"/>
      <c r="DRF24" s="11"/>
      <c r="DRG24" s="11"/>
      <c r="DRH24" s="11"/>
      <c r="DRI24" s="11"/>
      <c r="DRJ24" s="11"/>
      <c r="DRK24" s="11"/>
      <c r="DRL24" s="11"/>
      <c r="DRM24" s="11"/>
      <c r="DRN24" s="11"/>
      <c r="DRO24" s="11"/>
      <c r="DRP24" s="11"/>
      <c r="DRQ24" s="11"/>
      <c r="DRR24" s="11"/>
      <c r="DRS24" s="11"/>
      <c r="DRT24" s="11"/>
      <c r="DRU24" s="11"/>
      <c r="DRV24" s="11"/>
      <c r="DRW24" s="11"/>
      <c r="DRX24" s="11"/>
      <c r="DRY24" s="11"/>
      <c r="DRZ24" s="11"/>
      <c r="DSA24" s="11"/>
      <c r="DSB24" s="11"/>
      <c r="DSC24" s="11"/>
      <c r="DSD24" s="11"/>
      <c r="DSE24" s="11"/>
      <c r="DSF24" s="11"/>
      <c r="DSG24" s="11"/>
      <c r="DSH24" s="11"/>
      <c r="DSI24" s="11"/>
      <c r="DSJ24" s="11"/>
      <c r="DSK24" s="11"/>
      <c r="DSL24" s="11"/>
      <c r="DSM24" s="11"/>
      <c r="DSN24" s="11"/>
      <c r="DSO24" s="11"/>
      <c r="DSP24" s="11"/>
      <c r="DSQ24" s="11"/>
      <c r="DSR24" s="11"/>
      <c r="DSS24" s="11"/>
      <c r="DST24" s="11"/>
      <c r="DSU24" s="11"/>
      <c r="DSV24" s="11"/>
      <c r="DSW24" s="11"/>
      <c r="DSX24" s="11"/>
      <c r="DSY24" s="11"/>
      <c r="DSZ24" s="11"/>
      <c r="DTA24" s="11"/>
      <c r="DTB24" s="11"/>
      <c r="DTC24" s="11"/>
      <c r="DTD24" s="11"/>
      <c r="DTE24" s="11"/>
      <c r="DTF24" s="11"/>
      <c r="DTG24" s="11"/>
      <c r="DTH24" s="11"/>
      <c r="DTI24" s="11"/>
      <c r="DTJ24" s="11"/>
      <c r="DTK24" s="11"/>
      <c r="DTL24" s="11"/>
      <c r="DTM24" s="11"/>
      <c r="DTN24" s="11"/>
      <c r="DTO24" s="11"/>
      <c r="DTP24" s="11"/>
      <c r="DTQ24" s="11"/>
      <c r="DTR24" s="11"/>
      <c r="DTS24" s="11"/>
      <c r="DTT24" s="11"/>
      <c r="DTU24" s="11"/>
      <c r="DTV24" s="11"/>
      <c r="DTW24" s="11"/>
      <c r="DTX24" s="11"/>
      <c r="DTY24" s="11"/>
      <c r="DTZ24" s="11"/>
      <c r="DUA24" s="11"/>
      <c r="DUB24" s="11"/>
      <c r="DUC24" s="11"/>
      <c r="DUD24" s="11"/>
      <c r="DUE24" s="11"/>
      <c r="DUF24" s="11"/>
      <c r="DUG24" s="11"/>
      <c r="DUH24" s="11"/>
      <c r="DUI24" s="11"/>
      <c r="DUJ24" s="11"/>
      <c r="DUK24" s="11"/>
      <c r="DUL24" s="11"/>
      <c r="DUM24" s="11"/>
      <c r="DUN24" s="11"/>
      <c r="DUO24" s="11"/>
      <c r="DUP24" s="11"/>
      <c r="DUQ24" s="11"/>
      <c r="DUR24" s="11"/>
      <c r="DUS24" s="11"/>
      <c r="DUT24" s="11"/>
      <c r="DUU24" s="11"/>
      <c r="DUV24" s="11"/>
      <c r="DUW24" s="11"/>
      <c r="DUX24" s="11"/>
      <c r="DUY24" s="11"/>
      <c r="DUZ24" s="11"/>
      <c r="DVA24" s="11"/>
      <c r="DVB24" s="11"/>
      <c r="DVC24" s="11"/>
      <c r="DVD24" s="11"/>
      <c r="DVE24" s="11"/>
      <c r="DVF24" s="11"/>
      <c r="DVG24" s="11"/>
      <c r="DVH24" s="11"/>
      <c r="DVI24" s="11"/>
      <c r="DVJ24" s="11"/>
      <c r="DVK24" s="11"/>
      <c r="DVL24" s="11"/>
      <c r="DVM24" s="11"/>
      <c r="DVN24" s="11"/>
      <c r="DVO24" s="11"/>
      <c r="DVP24" s="11"/>
      <c r="DVQ24" s="11"/>
      <c r="DVR24" s="11"/>
      <c r="DVS24" s="11"/>
      <c r="DVT24" s="11"/>
      <c r="DVU24" s="11"/>
      <c r="DVV24" s="11"/>
      <c r="DVW24" s="11"/>
      <c r="DVX24" s="11"/>
      <c r="DVY24" s="11"/>
      <c r="DVZ24" s="11"/>
      <c r="DWA24" s="11"/>
      <c r="DWB24" s="11"/>
      <c r="DWC24" s="11"/>
      <c r="DWD24" s="11"/>
      <c r="DWE24" s="11"/>
      <c r="DWF24" s="11"/>
      <c r="DWG24" s="11"/>
      <c r="DWH24" s="11"/>
      <c r="DWI24" s="11"/>
      <c r="DWJ24" s="11"/>
      <c r="DWK24" s="11"/>
      <c r="DWL24" s="11"/>
      <c r="DWM24" s="11"/>
      <c r="DWN24" s="11"/>
      <c r="DWO24" s="11"/>
      <c r="DWP24" s="11"/>
      <c r="DWQ24" s="11"/>
      <c r="DWR24" s="11"/>
      <c r="DWS24" s="11"/>
      <c r="DWT24" s="11"/>
      <c r="DWU24" s="11"/>
      <c r="DWV24" s="11"/>
      <c r="DWW24" s="11"/>
      <c r="DWX24" s="11"/>
      <c r="DWY24" s="11"/>
      <c r="DWZ24" s="11"/>
      <c r="DXA24" s="11"/>
      <c r="DXB24" s="11"/>
      <c r="DXC24" s="11"/>
      <c r="DXD24" s="11"/>
      <c r="DXE24" s="11"/>
      <c r="DXF24" s="11"/>
      <c r="DXG24" s="11"/>
      <c r="DXH24" s="11"/>
      <c r="DXI24" s="11"/>
      <c r="DXJ24" s="11"/>
      <c r="DXK24" s="11"/>
      <c r="DXL24" s="11"/>
      <c r="DXM24" s="11"/>
      <c r="DXN24" s="11"/>
      <c r="DXO24" s="11"/>
      <c r="DXP24" s="11"/>
      <c r="DXQ24" s="11"/>
      <c r="DXR24" s="11"/>
      <c r="DXS24" s="11"/>
      <c r="DXT24" s="11"/>
      <c r="DXU24" s="11"/>
      <c r="DXV24" s="11"/>
      <c r="DXW24" s="11"/>
      <c r="DXX24" s="11"/>
      <c r="DXY24" s="11"/>
      <c r="DXZ24" s="11"/>
      <c r="DYA24" s="11"/>
      <c r="DYB24" s="11"/>
      <c r="DYC24" s="11"/>
      <c r="DYD24" s="11"/>
      <c r="DYE24" s="11"/>
      <c r="DYF24" s="11"/>
      <c r="DYG24" s="11"/>
      <c r="DYH24" s="11"/>
      <c r="DYI24" s="11"/>
      <c r="DYJ24" s="11"/>
      <c r="DYK24" s="11"/>
      <c r="DYL24" s="11"/>
      <c r="DYM24" s="11"/>
      <c r="DYN24" s="11"/>
      <c r="DYO24" s="11"/>
      <c r="DYP24" s="11"/>
      <c r="DYQ24" s="11"/>
      <c r="DYR24" s="11"/>
      <c r="DYS24" s="11"/>
      <c r="DYT24" s="11"/>
      <c r="DYU24" s="11"/>
      <c r="DYV24" s="11"/>
      <c r="DYW24" s="11"/>
      <c r="DYX24" s="11"/>
      <c r="DYY24" s="11"/>
      <c r="DYZ24" s="11"/>
      <c r="DZA24" s="11"/>
      <c r="DZB24" s="11"/>
      <c r="DZC24" s="11"/>
      <c r="DZD24" s="11"/>
      <c r="DZE24" s="11"/>
      <c r="DZF24" s="11"/>
      <c r="DZG24" s="11"/>
      <c r="DZH24" s="11"/>
      <c r="DZI24" s="11"/>
      <c r="DZJ24" s="11"/>
      <c r="DZK24" s="11"/>
      <c r="DZL24" s="11"/>
      <c r="DZM24" s="11"/>
      <c r="DZN24" s="11"/>
      <c r="DZO24" s="11"/>
      <c r="DZP24" s="11"/>
      <c r="DZQ24" s="11"/>
      <c r="DZR24" s="11"/>
      <c r="DZS24" s="11"/>
      <c r="DZT24" s="11"/>
      <c r="DZU24" s="11"/>
      <c r="DZV24" s="11"/>
      <c r="DZW24" s="11"/>
      <c r="DZX24" s="11"/>
      <c r="DZY24" s="11"/>
      <c r="DZZ24" s="11"/>
      <c r="EAA24" s="11"/>
      <c r="EAB24" s="11"/>
      <c r="EAC24" s="11"/>
      <c r="EAD24" s="11"/>
      <c r="EAE24" s="11"/>
      <c r="EAF24" s="11"/>
      <c r="EAG24" s="11"/>
      <c r="EAH24" s="11"/>
      <c r="EAI24" s="11"/>
      <c r="EAJ24" s="11"/>
      <c r="EAK24" s="11"/>
      <c r="EAL24" s="11"/>
      <c r="EAM24" s="11"/>
      <c r="EAN24" s="11"/>
      <c r="EAO24" s="11"/>
      <c r="EAP24" s="11"/>
      <c r="EAQ24" s="11"/>
      <c r="EAR24" s="11"/>
      <c r="EAS24" s="11"/>
      <c r="EAT24" s="11"/>
      <c r="EAU24" s="11"/>
      <c r="EAV24" s="11"/>
      <c r="EAW24" s="11"/>
      <c r="EAX24" s="11"/>
      <c r="EAY24" s="11"/>
      <c r="EAZ24" s="11"/>
      <c r="EBA24" s="11"/>
      <c r="EBB24" s="11"/>
      <c r="EBC24" s="11"/>
      <c r="EBD24" s="11"/>
      <c r="EBE24" s="11"/>
      <c r="EBF24" s="11"/>
      <c r="EBG24" s="11"/>
      <c r="EBH24" s="11"/>
      <c r="EBI24" s="11"/>
      <c r="EBJ24" s="11"/>
      <c r="EBK24" s="11"/>
      <c r="EBL24" s="11"/>
      <c r="EBM24" s="11"/>
      <c r="EBN24" s="11"/>
      <c r="EBO24" s="11"/>
      <c r="EBP24" s="11"/>
      <c r="EBQ24" s="11"/>
      <c r="EBR24" s="11"/>
      <c r="EBS24" s="11"/>
      <c r="EBT24" s="11"/>
      <c r="EBU24" s="11"/>
      <c r="EBV24" s="11"/>
      <c r="EBW24" s="11"/>
      <c r="EBX24" s="11"/>
      <c r="EBY24" s="11"/>
      <c r="EBZ24" s="11"/>
      <c r="ECA24" s="11"/>
      <c r="ECB24" s="11"/>
      <c r="ECC24" s="11"/>
      <c r="ECD24" s="11"/>
      <c r="ECE24" s="11"/>
      <c r="ECF24" s="11"/>
      <c r="ECG24" s="11"/>
      <c r="ECH24" s="11"/>
      <c r="ECI24" s="11"/>
      <c r="ECJ24" s="11"/>
      <c r="ECK24" s="11"/>
      <c r="ECL24" s="11"/>
      <c r="ECM24" s="11"/>
      <c r="ECN24" s="11"/>
      <c r="ECO24" s="11"/>
      <c r="ECP24" s="11"/>
      <c r="ECQ24" s="11"/>
      <c r="ECR24" s="11"/>
      <c r="ECS24" s="11"/>
      <c r="ECT24" s="11"/>
      <c r="ECU24" s="11"/>
      <c r="ECV24" s="11"/>
      <c r="ECW24" s="11"/>
      <c r="ECX24" s="11"/>
      <c r="ECY24" s="11"/>
      <c r="ECZ24" s="11"/>
      <c r="EDA24" s="11"/>
      <c r="EDB24" s="11"/>
      <c r="EDC24" s="11"/>
      <c r="EDD24" s="11"/>
      <c r="EDE24" s="11"/>
      <c r="EDF24" s="11"/>
      <c r="EDG24" s="11"/>
      <c r="EDH24" s="11"/>
      <c r="EDI24" s="11"/>
      <c r="EDJ24" s="11"/>
      <c r="EDK24" s="11"/>
      <c r="EDL24" s="11"/>
      <c r="EDM24" s="11"/>
      <c r="EDN24" s="11"/>
      <c r="EDO24" s="11"/>
      <c r="EDP24" s="11"/>
      <c r="EDQ24" s="11"/>
      <c r="EDR24" s="11"/>
      <c r="EDS24" s="11"/>
      <c r="EDT24" s="11"/>
      <c r="EDU24" s="11"/>
      <c r="EDV24" s="11"/>
      <c r="EDW24" s="11"/>
      <c r="EDX24" s="11"/>
      <c r="EDY24" s="11"/>
      <c r="EDZ24" s="11"/>
      <c r="EEA24" s="11"/>
      <c r="EEB24" s="11"/>
      <c r="EEC24" s="11"/>
      <c r="EED24" s="11"/>
      <c r="EEE24" s="11"/>
      <c r="EEF24" s="11"/>
      <c r="EEG24" s="11"/>
      <c r="EEH24" s="11"/>
      <c r="EEI24" s="11"/>
      <c r="EEJ24" s="11"/>
      <c r="EEK24" s="11"/>
      <c r="EEL24" s="11"/>
      <c r="EEM24" s="11"/>
      <c r="EEN24" s="11"/>
      <c r="EEO24" s="11"/>
      <c r="EEP24" s="11"/>
      <c r="EEQ24" s="11"/>
      <c r="EER24" s="11"/>
      <c r="EES24" s="11"/>
      <c r="EET24" s="11"/>
      <c r="EEU24" s="11"/>
      <c r="EEV24" s="11"/>
      <c r="EEW24" s="11"/>
      <c r="EEX24" s="11"/>
      <c r="EEY24" s="11"/>
      <c r="EEZ24" s="11"/>
      <c r="EFA24" s="11"/>
      <c r="EFB24" s="11"/>
      <c r="EFC24" s="11"/>
      <c r="EFD24" s="11"/>
      <c r="EFE24" s="11"/>
      <c r="EFF24" s="11"/>
      <c r="EFG24" s="11"/>
      <c r="EFH24" s="11"/>
      <c r="EFI24" s="11"/>
      <c r="EFJ24" s="11"/>
      <c r="EFK24" s="11"/>
      <c r="EFL24" s="11"/>
      <c r="EFM24" s="11"/>
      <c r="EFN24" s="11"/>
      <c r="EFO24" s="11"/>
      <c r="EFP24" s="11"/>
      <c r="EFQ24" s="11"/>
      <c r="EFR24" s="11"/>
      <c r="EFS24" s="11"/>
      <c r="EFT24" s="11"/>
      <c r="EFU24" s="11"/>
      <c r="EFV24" s="11"/>
      <c r="EFW24" s="11"/>
      <c r="EFX24" s="11"/>
      <c r="EFY24" s="11"/>
      <c r="EFZ24" s="11"/>
      <c r="EGA24" s="11"/>
      <c r="EGB24" s="11"/>
      <c r="EGC24" s="11"/>
      <c r="EGD24" s="11"/>
      <c r="EGE24" s="11"/>
      <c r="EGF24" s="11"/>
      <c r="EGG24" s="11"/>
      <c r="EGH24" s="11"/>
      <c r="EGI24" s="11"/>
      <c r="EGJ24" s="11"/>
      <c r="EGK24" s="11"/>
      <c r="EGL24" s="11"/>
      <c r="EGM24" s="11"/>
      <c r="EGN24" s="11"/>
      <c r="EGO24" s="11"/>
      <c r="EGP24" s="11"/>
      <c r="EGQ24" s="11"/>
      <c r="EGR24" s="11"/>
      <c r="EGS24" s="11"/>
      <c r="EGT24" s="11"/>
      <c r="EGU24" s="11"/>
      <c r="EGV24" s="11"/>
      <c r="EGW24" s="11"/>
      <c r="EGX24" s="11"/>
      <c r="EGY24" s="11"/>
      <c r="EGZ24" s="11"/>
      <c r="EHA24" s="11"/>
      <c r="EHB24" s="11"/>
      <c r="EHC24" s="11"/>
      <c r="EHD24" s="11"/>
      <c r="EHE24" s="11"/>
      <c r="EHF24" s="11"/>
      <c r="EHG24" s="11"/>
      <c r="EHH24" s="11"/>
      <c r="EHI24" s="11"/>
      <c r="EHJ24" s="11"/>
      <c r="EHK24" s="11"/>
      <c r="EHL24" s="11"/>
      <c r="EHM24" s="11"/>
      <c r="EHN24" s="11"/>
      <c r="EHO24" s="11"/>
      <c r="EHP24" s="11"/>
      <c r="EHQ24" s="11"/>
      <c r="EHR24" s="11"/>
      <c r="EHS24" s="11"/>
      <c r="EHT24" s="11"/>
      <c r="EHU24" s="11"/>
      <c r="EHV24" s="11"/>
      <c r="EHW24" s="11"/>
      <c r="EHX24" s="11"/>
      <c r="EHY24" s="11"/>
      <c r="EHZ24" s="11"/>
      <c r="EIA24" s="11"/>
      <c r="EIB24" s="11"/>
      <c r="EIC24" s="11"/>
      <c r="EID24" s="11"/>
      <c r="EIE24" s="11"/>
      <c r="EIF24" s="11"/>
      <c r="EIG24" s="11"/>
      <c r="EIH24" s="11"/>
      <c r="EII24" s="11"/>
      <c r="EIJ24" s="11"/>
      <c r="EIK24" s="11"/>
      <c r="EIL24" s="11"/>
      <c r="EIM24" s="11"/>
      <c r="EIN24" s="11"/>
      <c r="EIO24" s="11"/>
      <c r="EIP24" s="11"/>
      <c r="EIQ24" s="11"/>
      <c r="EIR24" s="11"/>
      <c r="EIS24" s="11"/>
      <c r="EIT24" s="11"/>
      <c r="EIU24" s="11"/>
      <c r="EIV24" s="11"/>
      <c r="EIW24" s="11"/>
      <c r="EIX24" s="11"/>
      <c r="EIY24" s="11"/>
      <c r="EIZ24" s="11"/>
      <c r="EJA24" s="11"/>
      <c r="EJB24" s="11"/>
      <c r="EJC24" s="11"/>
      <c r="EJD24" s="11"/>
      <c r="EJE24" s="11"/>
      <c r="EJF24" s="11"/>
      <c r="EJG24" s="11"/>
      <c r="EJH24" s="11"/>
      <c r="EJI24" s="11"/>
      <c r="EJJ24" s="11"/>
      <c r="EJK24" s="11"/>
      <c r="EJL24" s="11"/>
      <c r="EJM24" s="11"/>
      <c r="EJN24" s="11"/>
      <c r="EJO24" s="11"/>
      <c r="EJP24" s="11"/>
      <c r="EJQ24" s="11"/>
      <c r="EJR24" s="11"/>
      <c r="EJS24" s="11"/>
      <c r="EJT24" s="11"/>
      <c r="EJU24" s="11"/>
      <c r="EJV24" s="11"/>
      <c r="EJW24" s="11"/>
      <c r="EJX24" s="11"/>
      <c r="EJY24" s="11"/>
      <c r="EJZ24" s="11"/>
      <c r="EKA24" s="11"/>
      <c r="EKB24" s="11"/>
      <c r="EKC24" s="11"/>
      <c r="EKD24" s="11"/>
      <c r="EKE24" s="11"/>
      <c r="EKF24" s="11"/>
      <c r="EKG24" s="11"/>
      <c r="EKH24" s="11"/>
      <c r="EKI24" s="11"/>
      <c r="EKJ24" s="11"/>
      <c r="EKK24" s="11"/>
      <c r="EKL24" s="11"/>
      <c r="EKM24" s="11"/>
      <c r="EKN24" s="11"/>
      <c r="EKO24" s="11"/>
      <c r="EKP24" s="11"/>
      <c r="EKQ24" s="11"/>
      <c r="EKR24" s="11"/>
      <c r="EKS24" s="11"/>
      <c r="EKT24" s="11"/>
      <c r="EKU24" s="11"/>
      <c r="EKV24" s="11"/>
      <c r="EKW24" s="11"/>
      <c r="EKX24" s="11"/>
      <c r="EKY24" s="11"/>
      <c r="EKZ24" s="11"/>
      <c r="ELA24" s="11"/>
      <c r="ELB24" s="11"/>
      <c r="ELC24" s="11"/>
      <c r="ELD24" s="11"/>
      <c r="ELE24" s="11"/>
      <c r="ELF24" s="11"/>
      <c r="ELG24" s="11"/>
      <c r="ELH24" s="11"/>
      <c r="ELI24" s="11"/>
      <c r="ELJ24" s="11"/>
      <c r="ELK24" s="11"/>
      <c r="ELL24" s="11"/>
      <c r="ELM24" s="11"/>
      <c r="ELN24" s="11"/>
      <c r="ELO24" s="11"/>
      <c r="ELP24" s="11"/>
      <c r="ELQ24" s="11"/>
      <c r="ELR24" s="11"/>
      <c r="ELS24" s="11"/>
      <c r="ELT24" s="11"/>
      <c r="ELU24" s="11"/>
    </row>
    <row r="25" spans="1:3713" s="16" customFormat="1">
      <c r="A25" s="11"/>
      <c r="B25" s="356" t="s">
        <v>83</v>
      </c>
      <c r="C25" s="161">
        <f>0.1*C$23+0.9*C$32</f>
        <v>62370</v>
      </c>
      <c r="D25" s="161">
        <f>0.1*D$23+0.9*D$32</f>
        <v>7080</v>
      </c>
      <c r="E25" s="161">
        <f>0.1*E$23+0.9*E$32</f>
        <v>30.09</v>
      </c>
      <c r="F25" s="161">
        <f t="shared" ref="F25" si="1">0.1*F$23+0.9*F$32</f>
        <v>3.2700000000000005</v>
      </c>
      <c r="G25" s="161" t="s">
        <v>193</v>
      </c>
      <c r="H25" s="161" t="s">
        <v>193</v>
      </c>
      <c r="I25" s="161" t="s">
        <v>193</v>
      </c>
      <c r="J25" s="360" t="s">
        <v>193</v>
      </c>
      <c r="K25" s="161">
        <f>LOOKUP($B25,'Datos 3-Factores de convers'!$B$29:$B$51,'Datos 3-Factores de convers'!$F$29:$F$51)*(C25*'Datos 2-Potenciales calent glob'!$D$6+'Datos 1-Factores emisión'!E25*'Datos 2-Potenciales calent glob'!$D$31+'Datos 1-Factores emisión'!F25*'Datos 2-Potenciales calent glob'!$D$32)</f>
        <v>2.0703112645874873</v>
      </c>
      <c r="L25" s="161" t="s">
        <v>183</v>
      </c>
      <c r="M25" s="35"/>
      <c r="N25" s="35"/>
      <c r="O25" s="35"/>
      <c r="P25" s="35"/>
      <c r="Q25" s="35"/>
      <c r="R25" s="11"/>
      <c r="S25" s="417"/>
      <c r="T25" s="35"/>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1"/>
      <c r="HG25" s="11"/>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1"/>
      <c r="IL25" s="11"/>
      <c r="IM25" s="11"/>
      <c r="IN25" s="11"/>
      <c r="IO25" s="11"/>
      <c r="IP25" s="11"/>
      <c r="IQ25" s="11"/>
      <c r="IR25" s="11"/>
      <c r="IS25" s="11"/>
      <c r="IT25" s="11"/>
      <c r="IU25" s="11"/>
      <c r="IV25" s="11"/>
      <c r="IW25" s="11"/>
      <c r="IX25" s="11"/>
      <c r="IY25" s="11"/>
      <c r="IZ25" s="11"/>
      <c r="JA25" s="11"/>
      <c r="JB25" s="11"/>
      <c r="JC25" s="11"/>
      <c r="JD25" s="11"/>
      <c r="JE25" s="11"/>
      <c r="JF25" s="11"/>
      <c r="JG25" s="11"/>
      <c r="JH25" s="11"/>
      <c r="JI25" s="11"/>
      <c r="JJ25" s="11"/>
      <c r="JK25" s="11"/>
      <c r="JL25" s="11"/>
      <c r="JM25" s="11"/>
      <c r="JN25" s="11"/>
      <c r="JO25" s="11"/>
      <c r="JP25" s="11"/>
      <c r="JQ25" s="11"/>
      <c r="JR25" s="11"/>
      <c r="JS25" s="11"/>
      <c r="JT25" s="11"/>
      <c r="JU25" s="11"/>
      <c r="JV25" s="11"/>
      <c r="JW25" s="11"/>
      <c r="JX25" s="11"/>
      <c r="JY25" s="11"/>
      <c r="JZ25" s="11"/>
      <c r="KA25" s="11"/>
      <c r="KB25" s="11"/>
      <c r="KC25" s="11"/>
      <c r="KD25" s="11"/>
      <c r="KE25" s="11"/>
      <c r="KF25" s="11"/>
      <c r="KG25" s="11"/>
      <c r="KH25" s="11"/>
      <c r="KI25" s="11"/>
      <c r="KJ25" s="11"/>
      <c r="KK25" s="11"/>
      <c r="KL25" s="11"/>
      <c r="KM25" s="11"/>
      <c r="KN25" s="11"/>
      <c r="KO25" s="11"/>
      <c r="KP25" s="11"/>
      <c r="KQ25" s="11"/>
      <c r="KR25" s="11"/>
      <c r="KS25" s="11"/>
      <c r="KT25" s="11"/>
      <c r="KU25" s="11"/>
      <c r="KV25" s="11"/>
      <c r="KW25" s="11"/>
      <c r="KX25" s="11"/>
      <c r="KY25" s="11"/>
      <c r="KZ25" s="11"/>
      <c r="LA25" s="11"/>
      <c r="LB25" s="11"/>
      <c r="LC25" s="11"/>
      <c r="LD25" s="11"/>
      <c r="LE25" s="11"/>
      <c r="LF25" s="11"/>
      <c r="LG25" s="11"/>
      <c r="LH25" s="11"/>
      <c r="LI25" s="11"/>
      <c r="LJ25" s="11"/>
      <c r="LK25" s="11"/>
      <c r="LL25" s="11"/>
      <c r="LM25" s="11"/>
      <c r="LN25" s="11"/>
      <c r="LO25" s="11"/>
      <c r="LP25" s="11"/>
      <c r="LQ25" s="11"/>
      <c r="LR25" s="11"/>
      <c r="LS25" s="11"/>
      <c r="LT25" s="11"/>
      <c r="LU25" s="11"/>
      <c r="LV25" s="11"/>
      <c r="LW25" s="11"/>
      <c r="LX25" s="11"/>
      <c r="LY25" s="11"/>
      <c r="LZ25" s="11"/>
      <c r="MA25" s="11"/>
      <c r="MB25" s="11"/>
      <c r="MC25" s="11"/>
      <c r="MD25" s="11"/>
      <c r="ME25" s="11"/>
      <c r="MF25" s="11"/>
      <c r="MG25" s="11"/>
      <c r="MH25" s="11"/>
      <c r="MI25" s="11"/>
      <c r="MJ25" s="11"/>
      <c r="MK25" s="11"/>
      <c r="ML25" s="11"/>
      <c r="MM25" s="11"/>
      <c r="MN25" s="11"/>
      <c r="MO25" s="11"/>
      <c r="MP25" s="11"/>
      <c r="MQ25" s="11"/>
      <c r="MR25" s="11"/>
      <c r="MS25" s="11"/>
      <c r="MT25" s="11"/>
      <c r="MU25" s="11"/>
      <c r="MV25" s="11"/>
      <c r="MW25" s="11"/>
      <c r="MX25" s="11"/>
      <c r="MY25" s="11"/>
      <c r="MZ25" s="11"/>
      <c r="NA25" s="11"/>
      <c r="NB25" s="11"/>
      <c r="NC25" s="11"/>
      <c r="ND25" s="11"/>
      <c r="NE25" s="11"/>
      <c r="NF25" s="11"/>
      <c r="NG25" s="11"/>
      <c r="NH25" s="11"/>
      <c r="NI25" s="11"/>
      <c r="NJ25" s="11"/>
      <c r="NK25" s="11"/>
      <c r="NL25" s="11"/>
      <c r="NM25" s="11"/>
      <c r="NN25" s="11"/>
      <c r="NO25" s="11"/>
      <c r="NP25" s="11"/>
      <c r="NQ25" s="11"/>
      <c r="NR25" s="11"/>
      <c r="NS25" s="11"/>
      <c r="NT25" s="11"/>
      <c r="NU25" s="11"/>
      <c r="NV25" s="11"/>
      <c r="NW25" s="11"/>
      <c r="NX25" s="11"/>
      <c r="NY25" s="11"/>
      <c r="NZ25" s="11"/>
      <c r="OA25" s="11"/>
      <c r="OB25" s="11"/>
      <c r="OC25" s="11"/>
      <c r="OD25" s="11"/>
      <c r="OE25" s="11"/>
      <c r="OF25" s="11"/>
      <c r="OG25" s="11"/>
      <c r="OH25" s="11"/>
      <c r="OI25" s="11"/>
      <c r="OJ25" s="11"/>
      <c r="OK25" s="11"/>
      <c r="OL25" s="11"/>
      <c r="OM25" s="11"/>
      <c r="ON25" s="11"/>
      <c r="OO25" s="11"/>
      <c r="OP25" s="11"/>
      <c r="OQ25" s="11"/>
      <c r="OR25" s="11"/>
      <c r="OS25" s="11"/>
      <c r="OT25" s="11"/>
      <c r="OU25" s="11"/>
      <c r="OV25" s="11"/>
      <c r="OW25" s="11"/>
      <c r="OX25" s="11"/>
      <c r="OY25" s="11"/>
      <c r="OZ25" s="11"/>
      <c r="PA25" s="11"/>
      <c r="PB25" s="11"/>
      <c r="PC25" s="11"/>
      <c r="PD25" s="11"/>
      <c r="PE25" s="11"/>
      <c r="PF25" s="11"/>
      <c r="PG25" s="11"/>
      <c r="PH25" s="11"/>
      <c r="PI25" s="11"/>
      <c r="PJ25" s="11"/>
      <c r="PK25" s="11"/>
      <c r="PL25" s="11"/>
      <c r="PM25" s="11"/>
      <c r="PN25" s="11"/>
      <c r="PO25" s="11"/>
      <c r="PP25" s="11"/>
      <c r="PQ25" s="11"/>
      <c r="PR25" s="11"/>
      <c r="PS25" s="11"/>
      <c r="PT25" s="11"/>
      <c r="PU25" s="11"/>
      <c r="PV25" s="11"/>
      <c r="PW25" s="11"/>
      <c r="PX25" s="11"/>
      <c r="PY25" s="11"/>
      <c r="PZ25" s="11"/>
      <c r="QA25" s="11"/>
      <c r="QB25" s="11"/>
      <c r="QC25" s="11"/>
      <c r="QD25" s="11"/>
      <c r="QE25" s="11"/>
      <c r="QF25" s="11"/>
      <c r="QG25" s="11"/>
      <c r="QH25" s="11"/>
      <c r="QI25" s="11"/>
      <c r="QJ25" s="11"/>
      <c r="QK25" s="11"/>
      <c r="QL25" s="11"/>
      <c r="QM25" s="11"/>
      <c r="QN25" s="11"/>
      <c r="QO25" s="11"/>
      <c r="QP25" s="11"/>
      <c r="QQ25" s="11"/>
      <c r="QR25" s="11"/>
      <c r="QS25" s="11"/>
      <c r="QT25" s="11"/>
      <c r="QU25" s="11"/>
      <c r="QV25" s="11"/>
      <c r="QW25" s="11"/>
      <c r="QX25" s="11"/>
      <c r="QY25" s="11"/>
      <c r="QZ25" s="11"/>
      <c r="RA25" s="11"/>
      <c r="RB25" s="11"/>
      <c r="RC25" s="11"/>
      <c r="RD25" s="11"/>
      <c r="RE25" s="11"/>
      <c r="RF25" s="11"/>
      <c r="RG25" s="11"/>
      <c r="RH25" s="11"/>
      <c r="RI25" s="11"/>
      <c r="RJ25" s="11"/>
      <c r="RK25" s="11"/>
      <c r="RL25" s="11"/>
      <c r="RM25" s="11"/>
      <c r="RN25" s="11"/>
      <c r="RO25" s="11"/>
      <c r="RP25" s="11"/>
      <c r="RQ25" s="11"/>
      <c r="RR25" s="11"/>
      <c r="RS25" s="11"/>
      <c r="RT25" s="11"/>
      <c r="RU25" s="11"/>
      <c r="RV25" s="11"/>
      <c r="RW25" s="11"/>
      <c r="RX25" s="11"/>
      <c r="RY25" s="11"/>
      <c r="RZ25" s="11"/>
      <c r="SA25" s="11"/>
      <c r="SB25" s="11"/>
      <c r="SC25" s="11"/>
      <c r="SD25" s="11"/>
      <c r="SE25" s="11"/>
      <c r="SF25" s="11"/>
      <c r="SG25" s="11"/>
      <c r="SH25" s="11"/>
      <c r="SI25" s="11"/>
      <c r="SJ25" s="11"/>
      <c r="SK25" s="11"/>
      <c r="SL25" s="11"/>
      <c r="SM25" s="11"/>
      <c r="SN25" s="11"/>
      <c r="SO25" s="11"/>
      <c r="SP25" s="11"/>
      <c r="SQ25" s="11"/>
      <c r="SR25" s="11"/>
      <c r="SS25" s="11"/>
      <c r="ST25" s="11"/>
      <c r="SU25" s="11"/>
      <c r="SV25" s="11"/>
      <c r="SW25" s="11"/>
      <c r="SX25" s="11"/>
      <c r="SY25" s="11"/>
      <c r="SZ25" s="11"/>
      <c r="TA25" s="11"/>
      <c r="TB25" s="11"/>
      <c r="TC25" s="11"/>
      <c r="TD25" s="11"/>
      <c r="TE25" s="11"/>
      <c r="TF25" s="11"/>
      <c r="TG25" s="11"/>
      <c r="TH25" s="11"/>
      <c r="TI25" s="11"/>
      <c r="TJ25" s="11"/>
      <c r="TK25" s="11"/>
      <c r="TL25" s="11"/>
      <c r="TM25" s="11"/>
      <c r="TN25" s="11"/>
      <c r="TO25" s="11"/>
      <c r="TP25" s="11"/>
      <c r="TQ25" s="11"/>
      <c r="TR25" s="11"/>
      <c r="TS25" s="11"/>
      <c r="TT25" s="11"/>
      <c r="TU25" s="11"/>
      <c r="TV25" s="11"/>
      <c r="TW25" s="11"/>
      <c r="TX25" s="11"/>
      <c r="TY25" s="11"/>
      <c r="TZ25" s="11"/>
      <c r="UA25" s="11"/>
      <c r="UB25" s="11"/>
      <c r="UC25" s="11"/>
      <c r="UD25" s="11"/>
      <c r="UE25" s="11"/>
      <c r="UF25" s="11"/>
      <c r="UG25" s="11"/>
      <c r="UH25" s="11"/>
      <c r="UI25" s="11"/>
      <c r="UJ25" s="11"/>
      <c r="UK25" s="11"/>
      <c r="UL25" s="11"/>
      <c r="UM25" s="11"/>
      <c r="UN25" s="11"/>
      <c r="UO25" s="11"/>
      <c r="UP25" s="11"/>
      <c r="UQ25" s="11"/>
      <c r="UR25" s="11"/>
      <c r="US25" s="11"/>
      <c r="UT25" s="11"/>
      <c r="UU25" s="11"/>
      <c r="UV25" s="11"/>
      <c r="UW25" s="11"/>
      <c r="UX25" s="11"/>
      <c r="UY25" s="11"/>
      <c r="UZ25" s="11"/>
      <c r="VA25" s="11"/>
      <c r="VB25" s="11"/>
      <c r="VC25" s="11"/>
      <c r="VD25" s="11"/>
      <c r="VE25" s="11"/>
      <c r="VF25" s="11"/>
      <c r="VG25" s="11"/>
      <c r="VH25" s="11"/>
      <c r="VI25" s="11"/>
      <c r="VJ25" s="11"/>
      <c r="VK25" s="11"/>
      <c r="VL25" s="11"/>
      <c r="VM25" s="11"/>
      <c r="VN25" s="11"/>
      <c r="VO25" s="11"/>
      <c r="VP25" s="11"/>
      <c r="VQ25" s="11"/>
      <c r="VR25" s="11"/>
      <c r="VS25" s="11"/>
      <c r="VT25" s="11"/>
      <c r="VU25" s="11"/>
      <c r="VV25" s="11"/>
      <c r="VW25" s="11"/>
      <c r="VX25" s="11"/>
      <c r="VY25" s="11"/>
      <c r="VZ25" s="11"/>
      <c r="WA25" s="11"/>
      <c r="WB25" s="11"/>
      <c r="WC25" s="11"/>
      <c r="WD25" s="11"/>
      <c r="WE25" s="11"/>
      <c r="WF25" s="11"/>
      <c r="WG25" s="11"/>
      <c r="WH25" s="11"/>
      <c r="WI25" s="11"/>
      <c r="WJ25" s="11"/>
      <c r="WK25" s="11"/>
      <c r="WL25" s="11"/>
      <c r="WM25" s="11"/>
      <c r="WN25" s="11"/>
      <c r="WO25" s="11"/>
      <c r="WP25" s="11"/>
      <c r="WQ25" s="11"/>
      <c r="WR25" s="11"/>
      <c r="WS25" s="11"/>
      <c r="WT25" s="11"/>
      <c r="WU25" s="11"/>
      <c r="WV25" s="11"/>
      <c r="WW25" s="11"/>
      <c r="WX25" s="11"/>
      <c r="WY25" s="11"/>
      <c r="WZ25" s="11"/>
      <c r="XA25" s="11"/>
      <c r="XB25" s="11"/>
      <c r="XC25" s="11"/>
      <c r="XD25" s="11"/>
      <c r="XE25" s="11"/>
      <c r="XF25" s="11"/>
      <c r="XG25" s="11"/>
      <c r="XH25" s="11"/>
      <c r="XI25" s="11"/>
      <c r="XJ25" s="11"/>
      <c r="XK25" s="11"/>
      <c r="XL25" s="11"/>
      <c r="XM25" s="11"/>
      <c r="XN25" s="11"/>
      <c r="XO25" s="11"/>
      <c r="XP25" s="11"/>
      <c r="XQ25" s="11"/>
      <c r="XR25" s="11"/>
      <c r="XS25" s="11"/>
      <c r="XT25" s="11"/>
      <c r="XU25" s="11"/>
      <c r="XV25" s="11"/>
      <c r="XW25" s="11"/>
      <c r="XX25" s="11"/>
      <c r="XY25" s="11"/>
      <c r="XZ25" s="11"/>
      <c r="YA25" s="11"/>
      <c r="YB25" s="11"/>
      <c r="YC25" s="11"/>
      <c r="YD25" s="11"/>
      <c r="YE25" s="11"/>
      <c r="YF25" s="11"/>
      <c r="YG25" s="11"/>
      <c r="YH25" s="11"/>
      <c r="YI25" s="11"/>
      <c r="YJ25" s="11"/>
      <c r="YK25" s="11"/>
      <c r="YL25" s="11"/>
      <c r="YM25" s="11"/>
      <c r="YN25" s="11"/>
      <c r="YO25" s="11"/>
      <c r="YP25" s="11"/>
      <c r="YQ25" s="11"/>
      <c r="YR25" s="11"/>
      <c r="YS25" s="11"/>
      <c r="YT25" s="11"/>
      <c r="YU25" s="11"/>
      <c r="YV25" s="11"/>
      <c r="YW25" s="11"/>
      <c r="YX25" s="11"/>
      <c r="YY25" s="11"/>
      <c r="YZ25" s="11"/>
      <c r="ZA25" s="11"/>
      <c r="ZB25" s="11"/>
      <c r="ZC25" s="11"/>
      <c r="ZD25" s="11"/>
      <c r="ZE25" s="11"/>
      <c r="ZF25" s="11"/>
      <c r="ZG25" s="11"/>
      <c r="ZH25" s="11"/>
      <c r="ZI25" s="11"/>
      <c r="ZJ25" s="11"/>
      <c r="ZK25" s="11"/>
      <c r="ZL25" s="11"/>
      <c r="ZM25" s="11"/>
      <c r="ZN25" s="11"/>
      <c r="ZO25" s="11"/>
      <c r="ZP25" s="11"/>
      <c r="ZQ25" s="11"/>
      <c r="ZR25" s="11"/>
      <c r="ZS25" s="11"/>
      <c r="ZT25" s="11"/>
      <c r="ZU25" s="11"/>
      <c r="ZV25" s="11"/>
      <c r="ZW25" s="11"/>
      <c r="ZX25" s="11"/>
      <c r="ZY25" s="11"/>
      <c r="ZZ25" s="11"/>
      <c r="AAA25" s="11"/>
      <c r="AAB25" s="11"/>
      <c r="AAC25" s="11"/>
      <c r="AAD25" s="11"/>
      <c r="AAE25" s="11"/>
      <c r="AAF25" s="11"/>
      <c r="AAG25" s="11"/>
      <c r="AAH25" s="11"/>
      <c r="AAI25" s="11"/>
      <c r="AAJ25" s="11"/>
      <c r="AAK25" s="11"/>
      <c r="AAL25" s="11"/>
      <c r="AAM25" s="11"/>
      <c r="AAN25" s="11"/>
      <c r="AAO25" s="11"/>
      <c r="AAP25" s="11"/>
      <c r="AAQ25" s="11"/>
      <c r="AAR25" s="11"/>
      <c r="AAS25" s="11"/>
      <c r="AAT25" s="11"/>
      <c r="AAU25" s="11"/>
      <c r="AAV25" s="11"/>
      <c r="AAW25" s="11"/>
      <c r="AAX25" s="11"/>
      <c r="AAY25" s="11"/>
      <c r="AAZ25" s="11"/>
      <c r="ABA25" s="11"/>
      <c r="ABB25" s="11"/>
      <c r="ABC25" s="11"/>
      <c r="ABD25" s="11"/>
      <c r="ABE25" s="11"/>
      <c r="ABF25" s="11"/>
      <c r="ABG25" s="11"/>
      <c r="ABH25" s="11"/>
      <c r="ABI25" s="11"/>
      <c r="ABJ25" s="11"/>
      <c r="ABK25" s="11"/>
      <c r="ABL25" s="11"/>
      <c r="ABM25" s="11"/>
      <c r="ABN25" s="11"/>
      <c r="ABO25" s="11"/>
      <c r="ABP25" s="11"/>
      <c r="ABQ25" s="11"/>
      <c r="ABR25" s="11"/>
      <c r="ABS25" s="11"/>
      <c r="ABT25" s="11"/>
      <c r="ABU25" s="11"/>
      <c r="ABV25" s="11"/>
      <c r="ABW25" s="11"/>
      <c r="ABX25" s="11"/>
      <c r="ABY25" s="11"/>
      <c r="ABZ25" s="11"/>
      <c r="ACA25" s="11"/>
      <c r="ACB25" s="11"/>
      <c r="ACC25" s="11"/>
      <c r="ACD25" s="11"/>
      <c r="ACE25" s="11"/>
      <c r="ACF25" s="11"/>
      <c r="ACG25" s="11"/>
      <c r="ACH25" s="11"/>
      <c r="ACI25" s="11"/>
      <c r="ACJ25" s="11"/>
      <c r="ACK25" s="11"/>
      <c r="ACL25" s="11"/>
      <c r="ACM25" s="11"/>
      <c r="ACN25" s="11"/>
      <c r="ACO25" s="11"/>
      <c r="ACP25" s="11"/>
      <c r="ACQ25" s="11"/>
      <c r="ACR25" s="11"/>
      <c r="ACS25" s="11"/>
      <c r="ACT25" s="11"/>
      <c r="ACU25" s="11"/>
      <c r="ACV25" s="11"/>
      <c r="ACW25" s="11"/>
      <c r="ACX25" s="11"/>
      <c r="ACY25" s="11"/>
      <c r="ACZ25" s="11"/>
      <c r="ADA25" s="11"/>
      <c r="ADB25" s="11"/>
      <c r="ADC25" s="11"/>
      <c r="ADD25" s="11"/>
      <c r="ADE25" s="11"/>
      <c r="ADF25" s="11"/>
      <c r="ADG25" s="11"/>
      <c r="ADH25" s="11"/>
      <c r="ADI25" s="11"/>
      <c r="ADJ25" s="11"/>
      <c r="ADK25" s="11"/>
      <c r="ADL25" s="11"/>
      <c r="ADM25" s="11"/>
      <c r="ADN25" s="11"/>
      <c r="ADO25" s="11"/>
      <c r="ADP25" s="11"/>
      <c r="ADQ25" s="11"/>
      <c r="ADR25" s="11"/>
      <c r="ADS25" s="11"/>
      <c r="ADT25" s="11"/>
      <c r="ADU25" s="11"/>
      <c r="ADV25" s="11"/>
      <c r="ADW25" s="11"/>
      <c r="ADX25" s="11"/>
      <c r="ADY25" s="11"/>
      <c r="ADZ25" s="11"/>
      <c r="AEA25" s="11"/>
      <c r="AEB25" s="11"/>
      <c r="AEC25" s="11"/>
      <c r="AED25" s="11"/>
      <c r="AEE25" s="11"/>
      <c r="AEF25" s="11"/>
      <c r="AEG25" s="11"/>
      <c r="AEH25" s="11"/>
      <c r="AEI25" s="11"/>
      <c r="AEJ25" s="11"/>
      <c r="AEK25" s="11"/>
      <c r="AEL25" s="11"/>
      <c r="AEM25" s="11"/>
      <c r="AEN25" s="11"/>
      <c r="AEO25" s="11"/>
      <c r="AEP25" s="11"/>
      <c r="AEQ25" s="11"/>
      <c r="AER25" s="11"/>
      <c r="AES25" s="11"/>
      <c r="AET25" s="11"/>
      <c r="AEU25" s="11"/>
      <c r="AEV25" s="11"/>
      <c r="AEW25" s="11"/>
      <c r="AEX25" s="11"/>
      <c r="AEY25" s="11"/>
      <c r="AEZ25" s="11"/>
      <c r="AFA25" s="11"/>
      <c r="AFB25" s="11"/>
      <c r="AFC25" s="11"/>
      <c r="AFD25" s="11"/>
      <c r="AFE25" s="11"/>
      <c r="AFF25" s="11"/>
      <c r="AFG25" s="11"/>
      <c r="AFH25" s="11"/>
      <c r="AFI25" s="11"/>
      <c r="AFJ25" s="11"/>
      <c r="AFK25" s="11"/>
      <c r="AFL25" s="11"/>
      <c r="AFM25" s="11"/>
      <c r="AFN25" s="11"/>
      <c r="AFO25" s="11"/>
      <c r="AFP25" s="11"/>
      <c r="AFQ25" s="11"/>
      <c r="AFR25" s="11"/>
      <c r="AFS25" s="11"/>
      <c r="AFT25" s="11"/>
      <c r="AFU25" s="11"/>
      <c r="AFV25" s="11"/>
      <c r="AFW25" s="11"/>
      <c r="AFX25" s="11"/>
      <c r="AFY25" s="11"/>
      <c r="AFZ25" s="11"/>
      <c r="AGA25" s="11"/>
      <c r="AGB25" s="11"/>
      <c r="AGC25" s="11"/>
      <c r="AGD25" s="11"/>
      <c r="AGE25" s="11"/>
      <c r="AGF25" s="11"/>
      <c r="AGG25" s="11"/>
      <c r="AGH25" s="11"/>
      <c r="AGI25" s="11"/>
      <c r="AGJ25" s="11"/>
      <c r="AGK25" s="11"/>
      <c r="AGL25" s="11"/>
      <c r="AGM25" s="11"/>
      <c r="AGN25" s="11"/>
      <c r="AGO25" s="11"/>
      <c r="AGP25" s="11"/>
      <c r="AGQ25" s="11"/>
      <c r="AGR25" s="11"/>
      <c r="AGS25" s="11"/>
      <c r="AGT25" s="11"/>
      <c r="AGU25" s="11"/>
      <c r="AGV25" s="11"/>
      <c r="AGW25" s="11"/>
      <c r="AGX25" s="11"/>
      <c r="AGY25" s="11"/>
      <c r="AGZ25" s="11"/>
      <c r="AHA25" s="11"/>
      <c r="AHB25" s="11"/>
      <c r="AHC25" s="11"/>
      <c r="AHD25" s="11"/>
      <c r="AHE25" s="11"/>
      <c r="AHF25" s="11"/>
      <c r="AHG25" s="11"/>
      <c r="AHH25" s="11"/>
      <c r="AHI25" s="11"/>
      <c r="AHJ25" s="11"/>
      <c r="AHK25" s="11"/>
      <c r="AHL25" s="11"/>
      <c r="AHM25" s="11"/>
      <c r="AHN25" s="11"/>
      <c r="AHO25" s="11"/>
      <c r="AHP25" s="11"/>
      <c r="AHQ25" s="11"/>
      <c r="AHR25" s="11"/>
      <c r="AHS25" s="11"/>
      <c r="AHT25" s="11"/>
      <c r="AHU25" s="11"/>
      <c r="AHV25" s="11"/>
      <c r="AHW25" s="11"/>
      <c r="AHX25" s="11"/>
      <c r="AHY25" s="11"/>
      <c r="AHZ25" s="11"/>
      <c r="AIA25" s="11"/>
      <c r="AIB25" s="11"/>
      <c r="AIC25" s="11"/>
      <c r="AID25" s="11"/>
      <c r="AIE25" s="11"/>
      <c r="AIF25" s="11"/>
      <c r="AIG25" s="11"/>
      <c r="AIH25" s="11"/>
      <c r="AII25" s="11"/>
      <c r="AIJ25" s="11"/>
      <c r="AIK25" s="11"/>
      <c r="AIL25" s="11"/>
      <c r="AIM25" s="11"/>
      <c r="AIN25" s="11"/>
      <c r="AIO25" s="11"/>
      <c r="AIP25" s="11"/>
      <c r="AIQ25" s="11"/>
      <c r="AIR25" s="11"/>
      <c r="AIS25" s="11"/>
      <c r="AIT25" s="11"/>
      <c r="AIU25" s="11"/>
      <c r="AIV25" s="11"/>
      <c r="AIW25" s="11"/>
      <c r="AIX25" s="11"/>
      <c r="AIY25" s="11"/>
      <c r="AIZ25" s="11"/>
      <c r="AJA25" s="11"/>
      <c r="AJB25" s="11"/>
      <c r="AJC25" s="11"/>
      <c r="AJD25" s="11"/>
      <c r="AJE25" s="11"/>
      <c r="AJF25" s="11"/>
      <c r="AJG25" s="11"/>
      <c r="AJH25" s="11"/>
      <c r="AJI25" s="11"/>
      <c r="AJJ25" s="11"/>
      <c r="AJK25" s="11"/>
      <c r="AJL25" s="11"/>
      <c r="AJM25" s="11"/>
      <c r="AJN25" s="11"/>
      <c r="AJO25" s="11"/>
      <c r="AJP25" s="11"/>
      <c r="AJQ25" s="11"/>
      <c r="AJR25" s="11"/>
      <c r="AJS25" s="11"/>
      <c r="AJT25" s="11"/>
      <c r="AJU25" s="11"/>
      <c r="AJV25" s="11"/>
      <c r="AJW25" s="11"/>
      <c r="AJX25" s="11"/>
      <c r="AJY25" s="11"/>
      <c r="AJZ25" s="11"/>
      <c r="AKA25" s="11"/>
      <c r="AKB25" s="11"/>
      <c r="AKC25" s="11"/>
      <c r="AKD25" s="11"/>
      <c r="AKE25" s="11"/>
      <c r="AKF25" s="11"/>
      <c r="AKG25" s="11"/>
      <c r="AKH25" s="11"/>
      <c r="AKI25" s="11"/>
      <c r="AKJ25" s="11"/>
      <c r="AKK25" s="11"/>
      <c r="AKL25" s="11"/>
      <c r="AKM25" s="11"/>
      <c r="AKN25" s="11"/>
      <c r="AKO25" s="11"/>
      <c r="AKP25" s="11"/>
      <c r="AKQ25" s="11"/>
      <c r="AKR25" s="11"/>
      <c r="AKS25" s="11"/>
      <c r="AKT25" s="11"/>
      <c r="AKU25" s="11"/>
      <c r="AKV25" s="11"/>
      <c r="AKW25" s="11"/>
      <c r="AKX25" s="11"/>
      <c r="AKY25" s="11"/>
      <c r="AKZ25" s="11"/>
      <c r="ALA25" s="11"/>
      <c r="ALB25" s="11"/>
      <c r="ALC25" s="11"/>
      <c r="ALD25" s="11"/>
      <c r="ALE25" s="11"/>
      <c r="ALF25" s="11"/>
      <c r="ALG25" s="11"/>
      <c r="ALH25" s="11"/>
      <c r="ALI25" s="11"/>
      <c r="ALJ25" s="11"/>
      <c r="ALK25" s="11"/>
      <c r="ALL25" s="11"/>
      <c r="ALM25" s="11"/>
      <c r="ALN25" s="11"/>
      <c r="ALO25" s="11"/>
      <c r="ALP25" s="11"/>
      <c r="ALQ25" s="11"/>
      <c r="ALR25" s="11"/>
      <c r="ALS25" s="11"/>
      <c r="ALT25" s="11"/>
      <c r="ALU25" s="11"/>
      <c r="ALV25" s="11"/>
      <c r="ALW25" s="11"/>
      <c r="ALX25" s="11"/>
      <c r="ALY25" s="11"/>
      <c r="ALZ25" s="11"/>
      <c r="AMA25" s="11"/>
      <c r="AMB25" s="11"/>
      <c r="AMC25" s="11"/>
      <c r="AMD25" s="11"/>
      <c r="AME25" s="11"/>
      <c r="AMF25" s="11"/>
      <c r="AMG25" s="11"/>
      <c r="AMH25" s="11"/>
      <c r="AMI25" s="11"/>
      <c r="AMJ25" s="11"/>
      <c r="AMK25" s="11"/>
      <c r="AML25" s="11"/>
      <c r="AMM25" s="11"/>
      <c r="AMN25" s="11"/>
      <c r="AMO25" s="11"/>
      <c r="AMP25" s="11"/>
      <c r="AMQ25" s="11"/>
      <c r="AMR25" s="11"/>
      <c r="AMS25" s="11"/>
      <c r="AMT25" s="11"/>
      <c r="AMU25" s="11"/>
      <c r="AMV25" s="11"/>
      <c r="AMW25" s="11"/>
      <c r="AMX25" s="11"/>
      <c r="AMY25" s="11"/>
      <c r="AMZ25" s="11"/>
      <c r="ANA25" s="11"/>
      <c r="ANB25" s="11"/>
      <c r="ANC25" s="11"/>
      <c r="AND25" s="11"/>
      <c r="ANE25" s="11"/>
      <c r="ANF25" s="11"/>
      <c r="ANG25" s="11"/>
      <c r="ANH25" s="11"/>
      <c r="ANI25" s="11"/>
      <c r="ANJ25" s="11"/>
      <c r="ANK25" s="11"/>
      <c r="ANL25" s="11"/>
      <c r="ANM25" s="11"/>
      <c r="ANN25" s="11"/>
      <c r="ANO25" s="11"/>
      <c r="ANP25" s="11"/>
      <c r="ANQ25" s="11"/>
      <c r="ANR25" s="11"/>
      <c r="ANS25" s="11"/>
      <c r="ANT25" s="11"/>
      <c r="ANU25" s="11"/>
      <c r="ANV25" s="11"/>
      <c r="ANW25" s="11"/>
      <c r="ANX25" s="11"/>
      <c r="ANY25" s="11"/>
      <c r="ANZ25" s="11"/>
      <c r="AOA25" s="11"/>
      <c r="AOB25" s="11"/>
      <c r="AOC25" s="11"/>
      <c r="AOD25" s="11"/>
      <c r="AOE25" s="11"/>
      <c r="AOF25" s="11"/>
      <c r="AOG25" s="11"/>
      <c r="AOH25" s="11"/>
      <c r="AOI25" s="11"/>
      <c r="AOJ25" s="11"/>
      <c r="AOK25" s="11"/>
      <c r="AOL25" s="11"/>
      <c r="AOM25" s="11"/>
      <c r="AON25" s="11"/>
      <c r="AOO25" s="11"/>
      <c r="AOP25" s="11"/>
      <c r="AOQ25" s="11"/>
      <c r="AOR25" s="11"/>
      <c r="AOS25" s="11"/>
      <c r="AOT25" s="11"/>
      <c r="AOU25" s="11"/>
      <c r="AOV25" s="11"/>
      <c r="AOW25" s="11"/>
      <c r="AOX25" s="11"/>
      <c r="AOY25" s="11"/>
      <c r="AOZ25" s="11"/>
      <c r="APA25" s="11"/>
      <c r="APB25" s="11"/>
      <c r="APC25" s="11"/>
      <c r="APD25" s="11"/>
      <c r="APE25" s="11"/>
      <c r="APF25" s="11"/>
      <c r="APG25" s="11"/>
      <c r="APH25" s="11"/>
      <c r="API25" s="11"/>
      <c r="APJ25" s="11"/>
      <c r="APK25" s="11"/>
      <c r="APL25" s="11"/>
      <c r="APM25" s="11"/>
      <c r="APN25" s="11"/>
      <c r="APO25" s="11"/>
      <c r="APP25" s="11"/>
      <c r="APQ25" s="11"/>
      <c r="APR25" s="11"/>
      <c r="APS25" s="11"/>
      <c r="APT25" s="11"/>
      <c r="APU25" s="11"/>
      <c r="APV25" s="11"/>
      <c r="APW25" s="11"/>
      <c r="APX25" s="11"/>
      <c r="APY25" s="11"/>
      <c r="APZ25" s="11"/>
      <c r="AQA25" s="11"/>
      <c r="AQB25" s="11"/>
      <c r="AQC25" s="11"/>
      <c r="AQD25" s="11"/>
      <c r="AQE25" s="11"/>
      <c r="AQF25" s="11"/>
      <c r="AQG25" s="11"/>
      <c r="AQH25" s="11"/>
      <c r="AQI25" s="11"/>
      <c r="AQJ25" s="11"/>
      <c r="AQK25" s="11"/>
      <c r="AQL25" s="11"/>
      <c r="AQM25" s="11"/>
      <c r="AQN25" s="11"/>
      <c r="AQO25" s="11"/>
      <c r="AQP25" s="11"/>
      <c r="AQQ25" s="11"/>
      <c r="AQR25" s="11"/>
      <c r="AQS25" s="11"/>
      <c r="AQT25" s="11"/>
      <c r="AQU25" s="11"/>
      <c r="AQV25" s="11"/>
      <c r="AQW25" s="11"/>
      <c r="AQX25" s="11"/>
      <c r="AQY25" s="11"/>
      <c r="AQZ25" s="11"/>
      <c r="ARA25" s="11"/>
      <c r="ARB25" s="11"/>
      <c r="ARC25" s="11"/>
      <c r="ARD25" s="11"/>
      <c r="ARE25" s="11"/>
      <c r="ARF25" s="11"/>
      <c r="ARG25" s="11"/>
      <c r="ARH25" s="11"/>
      <c r="ARI25" s="11"/>
      <c r="ARJ25" s="11"/>
      <c r="ARK25" s="11"/>
      <c r="ARL25" s="11"/>
      <c r="ARM25" s="11"/>
      <c r="ARN25" s="11"/>
      <c r="ARO25" s="11"/>
      <c r="ARP25" s="11"/>
      <c r="ARQ25" s="11"/>
      <c r="ARR25" s="11"/>
      <c r="ARS25" s="11"/>
      <c r="ART25" s="11"/>
      <c r="ARU25" s="11"/>
      <c r="ARV25" s="11"/>
      <c r="ARW25" s="11"/>
      <c r="ARX25" s="11"/>
      <c r="ARY25" s="11"/>
      <c r="ARZ25" s="11"/>
      <c r="ASA25" s="11"/>
      <c r="ASB25" s="11"/>
      <c r="ASC25" s="11"/>
      <c r="ASD25" s="11"/>
      <c r="ASE25" s="11"/>
      <c r="ASF25" s="11"/>
      <c r="ASG25" s="11"/>
      <c r="ASH25" s="11"/>
      <c r="ASI25" s="11"/>
      <c r="ASJ25" s="11"/>
      <c r="ASK25" s="11"/>
      <c r="ASL25" s="11"/>
      <c r="ASM25" s="11"/>
      <c r="ASN25" s="11"/>
      <c r="ASO25" s="11"/>
      <c r="ASP25" s="11"/>
      <c r="ASQ25" s="11"/>
      <c r="ASR25" s="11"/>
      <c r="ASS25" s="11"/>
      <c r="AST25" s="11"/>
      <c r="ASU25" s="11"/>
      <c r="ASV25" s="11"/>
      <c r="ASW25" s="11"/>
      <c r="ASX25" s="11"/>
      <c r="ASY25" s="11"/>
      <c r="ASZ25" s="11"/>
      <c r="ATA25" s="11"/>
      <c r="ATB25" s="11"/>
      <c r="ATC25" s="11"/>
      <c r="ATD25" s="11"/>
      <c r="ATE25" s="11"/>
      <c r="ATF25" s="11"/>
      <c r="ATG25" s="11"/>
      <c r="ATH25" s="11"/>
      <c r="ATI25" s="11"/>
      <c r="ATJ25" s="11"/>
      <c r="ATK25" s="11"/>
      <c r="ATL25" s="11"/>
      <c r="ATM25" s="11"/>
      <c r="ATN25" s="11"/>
      <c r="ATO25" s="11"/>
      <c r="ATP25" s="11"/>
      <c r="ATQ25" s="11"/>
      <c r="ATR25" s="11"/>
      <c r="ATS25" s="11"/>
      <c r="ATT25" s="11"/>
      <c r="ATU25" s="11"/>
      <c r="ATV25" s="11"/>
      <c r="ATW25" s="11"/>
      <c r="ATX25" s="11"/>
      <c r="ATY25" s="11"/>
      <c r="ATZ25" s="11"/>
      <c r="AUA25" s="11"/>
      <c r="AUB25" s="11"/>
      <c r="AUC25" s="11"/>
      <c r="AUD25" s="11"/>
      <c r="AUE25" s="11"/>
      <c r="AUF25" s="11"/>
      <c r="AUG25" s="11"/>
      <c r="AUH25" s="11"/>
      <c r="AUI25" s="11"/>
      <c r="AUJ25" s="11"/>
      <c r="AUK25" s="11"/>
      <c r="AUL25" s="11"/>
      <c r="AUM25" s="11"/>
      <c r="AUN25" s="11"/>
      <c r="AUO25" s="11"/>
      <c r="AUP25" s="11"/>
      <c r="AUQ25" s="11"/>
      <c r="AUR25" s="11"/>
      <c r="AUS25" s="11"/>
      <c r="AUT25" s="11"/>
      <c r="AUU25" s="11"/>
      <c r="AUV25" s="11"/>
      <c r="AUW25" s="11"/>
      <c r="AUX25" s="11"/>
      <c r="AUY25" s="11"/>
      <c r="AUZ25" s="11"/>
      <c r="AVA25" s="11"/>
      <c r="AVB25" s="11"/>
      <c r="AVC25" s="11"/>
      <c r="AVD25" s="11"/>
      <c r="AVE25" s="11"/>
      <c r="AVF25" s="11"/>
      <c r="AVG25" s="11"/>
      <c r="AVH25" s="11"/>
      <c r="AVI25" s="11"/>
      <c r="AVJ25" s="11"/>
      <c r="AVK25" s="11"/>
      <c r="AVL25" s="11"/>
      <c r="AVM25" s="11"/>
      <c r="AVN25" s="11"/>
      <c r="AVO25" s="11"/>
      <c r="AVP25" s="11"/>
      <c r="AVQ25" s="11"/>
      <c r="AVR25" s="11"/>
      <c r="AVS25" s="11"/>
      <c r="AVT25" s="11"/>
      <c r="AVU25" s="11"/>
      <c r="AVV25" s="11"/>
      <c r="AVW25" s="11"/>
      <c r="AVX25" s="11"/>
      <c r="AVY25" s="11"/>
      <c r="AVZ25" s="11"/>
      <c r="AWA25" s="11"/>
      <c r="AWB25" s="11"/>
      <c r="AWC25" s="11"/>
      <c r="AWD25" s="11"/>
      <c r="AWE25" s="11"/>
      <c r="AWF25" s="11"/>
      <c r="AWG25" s="11"/>
      <c r="AWH25" s="11"/>
      <c r="AWI25" s="11"/>
      <c r="AWJ25" s="11"/>
      <c r="AWK25" s="11"/>
      <c r="AWL25" s="11"/>
      <c r="AWM25" s="11"/>
      <c r="AWN25" s="11"/>
      <c r="AWO25" s="11"/>
      <c r="AWP25" s="11"/>
      <c r="AWQ25" s="11"/>
      <c r="AWR25" s="11"/>
      <c r="AWS25" s="11"/>
      <c r="AWT25" s="11"/>
      <c r="AWU25" s="11"/>
      <c r="AWV25" s="11"/>
      <c r="AWW25" s="11"/>
      <c r="AWX25" s="11"/>
      <c r="AWY25" s="11"/>
      <c r="AWZ25" s="11"/>
      <c r="AXA25" s="11"/>
      <c r="AXB25" s="11"/>
      <c r="AXC25" s="11"/>
      <c r="AXD25" s="11"/>
      <c r="AXE25" s="11"/>
      <c r="AXF25" s="11"/>
      <c r="AXG25" s="11"/>
      <c r="AXH25" s="11"/>
      <c r="AXI25" s="11"/>
      <c r="AXJ25" s="11"/>
      <c r="AXK25" s="11"/>
      <c r="AXL25" s="11"/>
      <c r="AXM25" s="11"/>
      <c r="AXN25" s="11"/>
      <c r="AXO25" s="11"/>
      <c r="AXP25" s="11"/>
      <c r="AXQ25" s="11"/>
      <c r="AXR25" s="11"/>
      <c r="AXS25" s="11"/>
      <c r="AXT25" s="11"/>
      <c r="AXU25" s="11"/>
      <c r="AXV25" s="11"/>
      <c r="AXW25" s="11"/>
      <c r="AXX25" s="11"/>
      <c r="AXY25" s="11"/>
      <c r="AXZ25" s="11"/>
      <c r="AYA25" s="11"/>
      <c r="AYB25" s="11"/>
      <c r="AYC25" s="11"/>
      <c r="AYD25" s="11"/>
      <c r="AYE25" s="11"/>
      <c r="AYF25" s="11"/>
      <c r="AYG25" s="11"/>
      <c r="AYH25" s="11"/>
      <c r="AYI25" s="11"/>
      <c r="AYJ25" s="11"/>
      <c r="AYK25" s="11"/>
      <c r="AYL25" s="11"/>
      <c r="AYM25" s="11"/>
      <c r="AYN25" s="11"/>
      <c r="AYO25" s="11"/>
      <c r="AYP25" s="11"/>
      <c r="AYQ25" s="11"/>
      <c r="AYR25" s="11"/>
      <c r="AYS25" s="11"/>
      <c r="AYT25" s="11"/>
      <c r="AYU25" s="11"/>
      <c r="AYV25" s="11"/>
      <c r="AYW25" s="11"/>
      <c r="AYX25" s="11"/>
      <c r="AYY25" s="11"/>
      <c r="AYZ25" s="11"/>
      <c r="AZA25" s="11"/>
      <c r="AZB25" s="11"/>
      <c r="AZC25" s="11"/>
      <c r="AZD25" s="11"/>
      <c r="AZE25" s="11"/>
      <c r="AZF25" s="11"/>
      <c r="AZG25" s="11"/>
      <c r="AZH25" s="11"/>
      <c r="AZI25" s="11"/>
      <c r="AZJ25" s="11"/>
      <c r="AZK25" s="11"/>
      <c r="AZL25" s="11"/>
      <c r="AZM25" s="11"/>
      <c r="AZN25" s="11"/>
      <c r="AZO25" s="11"/>
      <c r="AZP25" s="11"/>
      <c r="AZQ25" s="11"/>
      <c r="AZR25" s="11"/>
      <c r="AZS25" s="11"/>
      <c r="AZT25" s="11"/>
      <c r="AZU25" s="11"/>
      <c r="AZV25" s="11"/>
      <c r="AZW25" s="11"/>
      <c r="AZX25" s="11"/>
      <c r="AZY25" s="11"/>
      <c r="AZZ25" s="11"/>
      <c r="BAA25" s="11"/>
      <c r="BAB25" s="11"/>
      <c r="BAC25" s="11"/>
      <c r="BAD25" s="11"/>
      <c r="BAE25" s="11"/>
      <c r="BAF25" s="11"/>
      <c r="BAG25" s="11"/>
      <c r="BAH25" s="11"/>
      <c r="BAI25" s="11"/>
      <c r="BAJ25" s="11"/>
      <c r="BAK25" s="11"/>
      <c r="BAL25" s="11"/>
      <c r="BAM25" s="11"/>
      <c r="BAN25" s="11"/>
      <c r="BAO25" s="11"/>
      <c r="BAP25" s="11"/>
      <c r="BAQ25" s="11"/>
      <c r="BAR25" s="11"/>
      <c r="BAS25" s="11"/>
      <c r="BAT25" s="11"/>
      <c r="BAU25" s="11"/>
      <c r="BAV25" s="11"/>
      <c r="BAW25" s="11"/>
      <c r="BAX25" s="11"/>
      <c r="BAY25" s="11"/>
      <c r="BAZ25" s="11"/>
      <c r="BBA25" s="11"/>
      <c r="BBB25" s="11"/>
      <c r="BBC25" s="11"/>
      <c r="BBD25" s="11"/>
      <c r="BBE25" s="11"/>
      <c r="BBF25" s="11"/>
      <c r="BBG25" s="11"/>
      <c r="BBH25" s="11"/>
      <c r="BBI25" s="11"/>
      <c r="BBJ25" s="11"/>
      <c r="BBK25" s="11"/>
      <c r="BBL25" s="11"/>
      <c r="BBM25" s="11"/>
      <c r="BBN25" s="11"/>
      <c r="BBO25" s="11"/>
      <c r="BBP25" s="11"/>
      <c r="BBQ25" s="11"/>
      <c r="BBR25" s="11"/>
      <c r="BBS25" s="11"/>
      <c r="BBT25" s="11"/>
      <c r="BBU25" s="11"/>
      <c r="BBV25" s="11"/>
      <c r="BBW25" s="11"/>
      <c r="BBX25" s="11"/>
      <c r="BBY25" s="11"/>
      <c r="BBZ25" s="11"/>
      <c r="BCA25" s="11"/>
      <c r="BCB25" s="11"/>
      <c r="BCC25" s="11"/>
      <c r="BCD25" s="11"/>
      <c r="BCE25" s="11"/>
      <c r="BCF25" s="11"/>
      <c r="BCG25" s="11"/>
      <c r="BCH25" s="11"/>
      <c r="BCI25" s="11"/>
      <c r="BCJ25" s="11"/>
      <c r="BCK25" s="11"/>
      <c r="BCL25" s="11"/>
      <c r="BCM25" s="11"/>
      <c r="BCN25" s="11"/>
      <c r="BCO25" s="11"/>
      <c r="BCP25" s="11"/>
      <c r="BCQ25" s="11"/>
      <c r="BCR25" s="11"/>
      <c r="BCS25" s="11"/>
      <c r="BCT25" s="11"/>
      <c r="BCU25" s="11"/>
      <c r="BCV25" s="11"/>
      <c r="BCW25" s="11"/>
      <c r="BCX25" s="11"/>
      <c r="BCY25" s="11"/>
      <c r="BCZ25" s="11"/>
      <c r="BDA25" s="11"/>
      <c r="BDB25" s="11"/>
      <c r="BDC25" s="11"/>
      <c r="BDD25" s="11"/>
      <c r="BDE25" s="11"/>
      <c r="BDF25" s="11"/>
      <c r="BDG25" s="11"/>
      <c r="BDH25" s="11"/>
      <c r="BDI25" s="11"/>
      <c r="BDJ25" s="11"/>
      <c r="BDK25" s="11"/>
      <c r="BDL25" s="11"/>
      <c r="BDM25" s="11"/>
      <c r="BDN25" s="11"/>
      <c r="BDO25" s="11"/>
      <c r="BDP25" s="11"/>
      <c r="BDQ25" s="11"/>
      <c r="BDR25" s="11"/>
      <c r="BDS25" s="11"/>
      <c r="BDT25" s="11"/>
      <c r="BDU25" s="11"/>
      <c r="BDV25" s="11"/>
      <c r="BDW25" s="11"/>
      <c r="BDX25" s="11"/>
      <c r="BDY25" s="11"/>
      <c r="BDZ25" s="11"/>
      <c r="BEA25" s="11"/>
      <c r="BEB25" s="11"/>
      <c r="BEC25" s="11"/>
      <c r="BED25" s="11"/>
      <c r="BEE25" s="11"/>
      <c r="BEF25" s="11"/>
      <c r="BEG25" s="11"/>
      <c r="BEH25" s="11"/>
      <c r="BEI25" s="11"/>
      <c r="BEJ25" s="11"/>
      <c r="BEK25" s="11"/>
      <c r="BEL25" s="11"/>
      <c r="BEM25" s="11"/>
      <c r="BEN25" s="11"/>
      <c r="BEO25" s="11"/>
      <c r="BEP25" s="11"/>
      <c r="BEQ25" s="11"/>
      <c r="BER25" s="11"/>
      <c r="BES25" s="11"/>
      <c r="BET25" s="11"/>
      <c r="BEU25" s="11"/>
      <c r="BEV25" s="11"/>
      <c r="BEW25" s="11"/>
      <c r="BEX25" s="11"/>
      <c r="BEY25" s="11"/>
      <c r="BEZ25" s="11"/>
      <c r="BFA25" s="11"/>
      <c r="BFB25" s="11"/>
      <c r="BFC25" s="11"/>
      <c r="BFD25" s="11"/>
      <c r="BFE25" s="11"/>
      <c r="BFF25" s="11"/>
      <c r="BFG25" s="11"/>
      <c r="BFH25" s="11"/>
      <c r="BFI25" s="11"/>
      <c r="BFJ25" s="11"/>
      <c r="BFK25" s="11"/>
      <c r="BFL25" s="11"/>
      <c r="BFM25" s="11"/>
      <c r="BFN25" s="11"/>
      <c r="BFO25" s="11"/>
      <c r="BFP25" s="11"/>
      <c r="BFQ25" s="11"/>
      <c r="BFR25" s="11"/>
      <c r="BFS25" s="11"/>
      <c r="BFT25" s="11"/>
      <c r="BFU25" s="11"/>
      <c r="BFV25" s="11"/>
      <c r="BFW25" s="11"/>
      <c r="BFX25" s="11"/>
      <c r="BFY25" s="11"/>
      <c r="BFZ25" s="11"/>
      <c r="BGA25" s="11"/>
      <c r="BGB25" s="11"/>
      <c r="BGC25" s="11"/>
      <c r="BGD25" s="11"/>
      <c r="BGE25" s="11"/>
      <c r="BGF25" s="11"/>
      <c r="BGG25" s="11"/>
      <c r="BGH25" s="11"/>
      <c r="BGI25" s="11"/>
      <c r="BGJ25" s="11"/>
      <c r="BGK25" s="11"/>
      <c r="BGL25" s="11"/>
      <c r="BGM25" s="11"/>
      <c r="BGN25" s="11"/>
      <c r="BGO25" s="11"/>
      <c r="BGP25" s="11"/>
      <c r="BGQ25" s="11"/>
      <c r="BGR25" s="11"/>
      <c r="BGS25" s="11"/>
      <c r="BGT25" s="11"/>
      <c r="BGU25" s="11"/>
      <c r="BGV25" s="11"/>
      <c r="BGW25" s="11"/>
      <c r="BGX25" s="11"/>
      <c r="BGY25" s="11"/>
      <c r="BGZ25" s="11"/>
      <c r="BHA25" s="11"/>
      <c r="BHB25" s="11"/>
      <c r="BHC25" s="11"/>
      <c r="BHD25" s="11"/>
      <c r="BHE25" s="11"/>
      <c r="BHF25" s="11"/>
      <c r="BHG25" s="11"/>
      <c r="BHH25" s="11"/>
      <c r="BHI25" s="11"/>
      <c r="BHJ25" s="11"/>
      <c r="BHK25" s="11"/>
      <c r="BHL25" s="11"/>
      <c r="BHM25" s="11"/>
      <c r="BHN25" s="11"/>
      <c r="BHO25" s="11"/>
      <c r="BHP25" s="11"/>
      <c r="BHQ25" s="11"/>
      <c r="BHR25" s="11"/>
      <c r="BHS25" s="11"/>
      <c r="BHT25" s="11"/>
      <c r="BHU25" s="11"/>
      <c r="BHV25" s="11"/>
      <c r="BHW25" s="11"/>
      <c r="BHX25" s="11"/>
      <c r="BHY25" s="11"/>
      <c r="BHZ25" s="11"/>
      <c r="BIA25" s="11"/>
      <c r="BIB25" s="11"/>
      <c r="BIC25" s="11"/>
      <c r="BID25" s="11"/>
      <c r="BIE25" s="11"/>
      <c r="BIF25" s="11"/>
      <c r="BIG25" s="11"/>
      <c r="BIH25" s="11"/>
      <c r="BII25" s="11"/>
      <c r="BIJ25" s="11"/>
      <c r="BIK25" s="11"/>
      <c r="BIL25" s="11"/>
      <c r="BIM25" s="11"/>
      <c r="BIN25" s="11"/>
      <c r="BIO25" s="11"/>
      <c r="BIP25" s="11"/>
      <c r="BIQ25" s="11"/>
      <c r="BIR25" s="11"/>
      <c r="BIS25" s="11"/>
      <c r="BIT25" s="11"/>
      <c r="BIU25" s="11"/>
      <c r="BIV25" s="11"/>
      <c r="BIW25" s="11"/>
      <c r="BIX25" s="11"/>
      <c r="BIY25" s="11"/>
      <c r="BIZ25" s="11"/>
      <c r="BJA25" s="11"/>
      <c r="BJB25" s="11"/>
      <c r="BJC25" s="11"/>
      <c r="BJD25" s="11"/>
      <c r="BJE25" s="11"/>
      <c r="BJF25" s="11"/>
      <c r="BJG25" s="11"/>
      <c r="BJH25" s="11"/>
      <c r="BJI25" s="11"/>
      <c r="BJJ25" s="11"/>
      <c r="BJK25" s="11"/>
      <c r="BJL25" s="11"/>
      <c r="BJM25" s="11"/>
      <c r="BJN25" s="11"/>
      <c r="BJO25" s="11"/>
      <c r="BJP25" s="11"/>
      <c r="BJQ25" s="11"/>
      <c r="BJR25" s="11"/>
      <c r="BJS25" s="11"/>
      <c r="BJT25" s="11"/>
      <c r="BJU25" s="11"/>
      <c r="BJV25" s="11"/>
      <c r="BJW25" s="11"/>
      <c r="BJX25" s="11"/>
      <c r="BJY25" s="11"/>
      <c r="BJZ25" s="11"/>
      <c r="BKA25" s="11"/>
      <c r="BKB25" s="11"/>
      <c r="BKC25" s="11"/>
      <c r="BKD25" s="11"/>
      <c r="BKE25" s="11"/>
      <c r="BKF25" s="11"/>
      <c r="BKG25" s="11"/>
      <c r="BKH25" s="11"/>
      <c r="BKI25" s="11"/>
      <c r="BKJ25" s="11"/>
      <c r="BKK25" s="11"/>
      <c r="BKL25" s="11"/>
      <c r="BKM25" s="11"/>
      <c r="BKN25" s="11"/>
      <c r="BKO25" s="11"/>
      <c r="BKP25" s="11"/>
      <c r="BKQ25" s="11"/>
      <c r="BKR25" s="11"/>
      <c r="BKS25" s="11"/>
      <c r="BKT25" s="11"/>
      <c r="BKU25" s="11"/>
      <c r="BKV25" s="11"/>
      <c r="BKW25" s="11"/>
      <c r="BKX25" s="11"/>
      <c r="BKY25" s="11"/>
      <c r="BKZ25" s="11"/>
      <c r="BLA25" s="11"/>
      <c r="BLB25" s="11"/>
      <c r="BLC25" s="11"/>
      <c r="BLD25" s="11"/>
      <c r="BLE25" s="11"/>
      <c r="BLF25" s="11"/>
      <c r="BLG25" s="11"/>
      <c r="BLH25" s="11"/>
      <c r="BLI25" s="11"/>
      <c r="BLJ25" s="11"/>
      <c r="BLK25" s="11"/>
      <c r="BLL25" s="11"/>
      <c r="BLM25" s="11"/>
      <c r="BLN25" s="11"/>
      <c r="BLO25" s="11"/>
      <c r="BLP25" s="11"/>
      <c r="BLQ25" s="11"/>
      <c r="BLR25" s="11"/>
      <c r="BLS25" s="11"/>
      <c r="BLT25" s="11"/>
      <c r="BLU25" s="11"/>
      <c r="BLV25" s="11"/>
      <c r="BLW25" s="11"/>
      <c r="BLX25" s="11"/>
      <c r="BLY25" s="11"/>
      <c r="BLZ25" s="11"/>
      <c r="BMA25" s="11"/>
      <c r="BMB25" s="11"/>
      <c r="BMC25" s="11"/>
      <c r="BMD25" s="11"/>
      <c r="BME25" s="11"/>
      <c r="BMF25" s="11"/>
      <c r="BMG25" s="11"/>
      <c r="BMH25" s="11"/>
      <c r="BMI25" s="11"/>
      <c r="BMJ25" s="11"/>
      <c r="BMK25" s="11"/>
      <c r="BML25" s="11"/>
      <c r="BMM25" s="11"/>
      <c r="BMN25" s="11"/>
      <c r="BMO25" s="11"/>
      <c r="BMP25" s="11"/>
      <c r="BMQ25" s="11"/>
      <c r="BMR25" s="11"/>
      <c r="BMS25" s="11"/>
      <c r="BMT25" s="11"/>
      <c r="BMU25" s="11"/>
      <c r="BMV25" s="11"/>
      <c r="BMW25" s="11"/>
      <c r="BMX25" s="11"/>
      <c r="BMY25" s="11"/>
      <c r="BMZ25" s="11"/>
      <c r="BNA25" s="11"/>
      <c r="BNB25" s="11"/>
      <c r="BNC25" s="11"/>
      <c r="BND25" s="11"/>
      <c r="BNE25" s="11"/>
      <c r="BNF25" s="11"/>
      <c r="BNG25" s="11"/>
      <c r="BNH25" s="11"/>
      <c r="BNI25" s="11"/>
      <c r="BNJ25" s="11"/>
      <c r="BNK25" s="11"/>
      <c r="BNL25" s="11"/>
      <c r="BNM25" s="11"/>
      <c r="BNN25" s="11"/>
      <c r="BNO25" s="11"/>
      <c r="BNP25" s="11"/>
      <c r="BNQ25" s="11"/>
      <c r="BNR25" s="11"/>
      <c r="BNS25" s="11"/>
      <c r="BNT25" s="11"/>
      <c r="BNU25" s="11"/>
      <c r="BNV25" s="11"/>
      <c r="BNW25" s="11"/>
      <c r="BNX25" s="11"/>
      <c r="BNY25" s="11"/>
      <c r="BNZ25" s="11"/>
      <c r="BOA25" s="11"/>
      <c r="BOB25" s="11"/>
      <c r="BOC25" s="11"/>
      <c r="BOD25" s="11"/>
      <c r="BOE25" s="11"/>
      <c r="BOF25" s="11"/>
      <c r="BOG25" s="11"/>
      <c r="BOH25" s="11"/>
      <c r="BOI25" s="11"/>
      <c r="BOJ25" s="11"/>
      <c r="BOK25" s="11"/>
      <c r="BOL25" s="11"/>
      <c r="BOM25" s="11"/>
      <c r="BON25" s="11"/>
      <c r="BOO25" s="11"/>
      <c r="BOP25" s="11"/>
      <c r="BOQ25" s="11"/>
      <c r="BOR25" s="11"/>
      <c r="BOS25" s="11"/>
      <c r="BOT25" s="11"/>
      <c r="BOU25" s="11"/>
      <c r="BOV25" s="11"/>
      <c r="BOW25" s="11"/>
      <c r="BOX25" s="11"/>
      <c r="BOY25" s="11"/>
      <c r="BOZ25" s="11"/>
      <c r="BPA25" s="11"/>
      <c r="BPB25" s="11"/>
      <c r="BPC25" s="11"/>
      <c r="BPD25" s="11"/>
      <c r="BPE25" s="11"/>
      <c r="BPF25" s="11"/>
      <c r="BPG25" s="11"/>
      <c r="BPH25" s="11"/>
      <c r="BPI25" s="11"/>
      <c r="BPJ25" s="11"/>
      <c r="BPK25" s="11"/>
      <c r="BPL25" s="11"/>
      <c r="BPM25" s="11"/>
      <c r="BPN25" s="11"/>
      <c r="BPO25" s="11"/>
      <c r="BPP25" s="11"/>
      <c r="BPQ25" s="11"/>
      <c r="BPR25" s="11"/>
      <c r="BPS25" s="11"/>
      <c r="BPT25" s="11"/>
      <c r="BPU25" s="11"/>
      <c r="BPV25" s="11"/>
      <c r="BPW25" s="11"/>
      <c r="BPX25" s="11"/>
      <c r="BPY25" s="11"/>
      <c r="BPZ25" s="11"/>
      <c r="BQA25" s="11"/>
      <c r="BQB25" s="11"/>
      <c r="BQC25" s="11"/>
      <c r="BQD25" s="11"/>
      <c r="BQE25" s="11"/>
      <c r="BQF25" s="11"/>
      <c r="BQG25" s="11"/>
      <c r="BQH25" s="11"/>
      <c r="BQI25" s="11"/>
      <c r="BQJ25" s="11"/>
      <c r="BQK25" s="11"/>
      <c r="BQL25" s="11"/>
      <c r="BQM25" s="11"/>
      <c r="BQN25" s="11"/>
      <c r="BQO25" s="11"/>
      <c r="BQP25" s="11"/>
      <c r="BQQ25" s="11"/>
      <c r="BQR25" s="11"/>
      <c r="BQS25" s="11"/>
      <c r="BQT25" s="11"/>
      <c r="BQU25" s="11"/>
      <c r="BQV25" s="11"/>
      <c r="BQW25" s="11"/>
      <c r="BQX25" s="11"/>
      <c r="BQY25" s="11"/>
      <c r="BQZ25" s="11"/>
      <c r="BRA25" s="11"/>
      <c r="BRB25" s="11"/>
      <c r="BRC25" s="11"/>
      <c r="BRD25" s="11"/>
      <c r="BRE25" s="11"/>
      <c r="BRF25" s="11"/>
      <c r="BRG25" s="11"/>
      <c r="BRH25" s="11"/>
      <c r="BRI25" s="11"/>
      <c r="BRJ25" s="11"/>
      <c r="BRK25" s="11"/>
      <c r="BRL25" s="11"/>
      <c r="BRM25" s="11"/>
      <c r="BRN25" s="11"/>
      <c r="BRO25" s="11"/>
      <c r="BRP25" s="11"/>
      <c r="BRQ25" s="11"/>
      <c r="BRR25" s="11"/>
      <c r="BRS25" s="11"/>
      <c r="BRT25" s="11"/>
      <c r="BRU25" s="11"/>
      <c r="BRV25" s="11"/>
      <c r="BRW25" s="11"/>
      <c r="BRX25" s="11"/>
      <c r="BRY25" s="11"/>
      <c r="BRZ25" s="11"/>
      <c r="BSA25" s="11"/>
      <c r="BSB25" s="11"/>
      <c r="BSC25" s="11"/>
      <c r="BSD25" s="11"/>
      <c r="BSE25" s="11"/>
      <c r="BSF25" s="11"/>
      <c r="BSG25" s="11"/>
      <c r="BSH25" s="11"/>
      <c r="BSI25" s="11"/>
      <c r="BSJ25" s="11"/>
      <c r="BSK25" s="11"/>
      <c r="BSL25" s="11"/>
      <c r="BSM25" s="11"/>
      <c r="BSN25" s="11"/>
      <c r="BSO25" s="11"/>
      <c r="BSP25" s="11"/>
      <c r="BSQ25" s="11"/>
      <c r="BSR25" s="11"/>
      <c r="BSS25" s="11"/>
      <c r="BST25" s="11"/>
      <c r="BSU25" s="11"/>
      <c r="BSV25" s="11"/>
      <c r="BSW25" s="11"/>
      <c r="BSX25" s="11"/>
      <c r="BSY25" s="11"/>
      <c r="BSZ25" s="11"/>
      <c r="BTA25" s="11"/>
      <c r="BTB25" s="11"/>
      <c r="BTC25" s="11"/>
      <c r="BTD25" s="11"/>
      <c r="BTE25" s="11"/>
      <c r="BTF25" s="11"/>
      <c r="BTG25" s="11"/>
      <c r="BTH25" s="11"/>
      <c r="BTI25" s="11"/>
      <c r="BTJ25" s="11"/>
      <c r="BTK25" s="11"/>
      <c r="BTL25" s="11"/>
      <c r="BTM25" s="11"/>
      <c r="BTN25" s="11"/>
      <c r="BTO25" s="11"/>
      <c r="BTP25" s="11"/>
      <c r="BTQ25" s="11"/>
      <c r="BTR25" s="11"/>
      <c r="BTS25" s="11"/>
      <c r="BTT25" s="11"/>
      <c r="BTU25" s="11"/>
      <c r="BTV25" s="11"/>
      <c r="BTW25" s="11"/>
      <c r="BTX25" s="11"/>
      <c r="BTY25" s="11"/>
      <c r="BTZ25" s="11"/>
      <c r="BUA25" s="11"/>
      <c r="BUB25" s="11"/>
      <c r="BUC25" s="11"/>
      <c r="BUD25" s="11"/>
      <c r="BUE25" s="11"/>
      <c r="BUF25" s="11"/>
      <c r="BUG25" s="11"/>
      <c r="BUH25" s="11"/>
      <c r="BUI25" s="11"/>
      <c r="BUJ25" s="11"/>
      <c r="BUK25" s="11"/>
      <c r="BUL25" s="11"/>
      <c r="BUM25" s="11"/>
      <c r="BUN25" s="11"/>
      <c r="BUO25" s="11"/>
      <c r="BUP25" s="11"/>
      <c r="BUQ25" s="11"/>
      <c r="BUR25" s="11"/>
      <c r="BUS25" s="11"/>
      <c r="BUT25" s="11"/>
      <c r="BUU25" s="11"/>
      <c r="BUV25" s="11"/>
      <c r="BUW25" s="11"/>
      <c r="BUX25" s="11"/>
      <c r="BUY25" s="11"/>
      <c r="BUZ25" s="11"/>
      <c r="BVA25" s="11"/>
      <c r="BVB25" s="11"/>
      <c r="BVC25" s="11"/>
      <c r="BVD25" s="11"/>
      <c r="BVE25" s="11"/>
      <c r="BVF25" s="11"/>
      <c r="BVG25" s="11"/>
      <c r="BVH25" s="11"/>
      <c r="BVI25" s="11"/>
      <c r="BVJ25" s="11"/>
      <c r="BVK25" s="11"/>
      <c r="BVL25" s="11"/>
      <c r="BVM25" s="11"/>
      <c r="BVN25" s="11"/>
      <c r="BVO25" s="11"/>
      <c r="BVP25" s="11"/>
      <c r="BVQ25" s="11"/>
      <c r="BVR25" s="11"/>
      <c r="BVS25" s="11"/>
      <c r="BVT25" s="11"/>
      <c r="BVU25" s="11"/>
      <c r="BVV25" s="11"/>
      <c r="BVW25" s="11"/>
      <c r="BVX25" s="11"/>
      <c r="BVY25" s="11"/>
      <c r="BVZ25" s="11"/>
      <c r="BWA25" s="11"/>
      <c r="BWB25" s="11"/>
      <c r="BWC25" s="11"/>
      <c r="BWD25" s="11"/>
      <c r="BWE25" s="11"/>
      <c r="BWF25" s="11"/>
      <c r="BWG25" s="11"/>
      <c r="BWH25" s="11"/>
      <c r="BWI25" s="11"/>
      <c r="BWJ25" s="11"/>
      <c r="BWK25" s="11"/>
      <c r="BWL25" s="11"/>
      <c r="BWM25" s="11"/>
      <c r="BWN25" s="11"/>
      <c r="BWO25" s="11"/>
      <c r="BWP25" s="11"/>
      <c r="BWQ25" s="11"/>
      <c r="BWR25" s="11"/>
      <c r="BWS25" s="11"/>
      <c r="BWT25" s="11"/>
      <c r="BWU25" s="11"/>
      <c r="BWV25" s="11"/>
      <c r="BWW25" s="11"/>
      <c r="BWX25" s="11"/>
      <c r="BWY25" s="11"/>
      <c r="BWZ25" s="11"/>
      <c r="BXA25" s="11"/>
      <c r="BXB25" s="11"/>
      <c r="BXC25" s="11"/>
      <c r="BXD25" s="11"/>
      <c r="BXE25" s="11"/>
      <c r="BXF25" s="11"/>
      <c r="BXG25" s="11"/>
      <c r="BXH25" s="11"/>
      <c r="BXI25" s="11"/>
      <c r="BXJ25" s="11"/>
      <c r="BXK25" s="11"/>
      <c r="BXL25" s="11"/>
      <c r="BXM25" s="11"/>
      <c r="BXN25" s="11"/>
      <c r="BXO25" s="11"/>
      <c r="BXP25" s="11"/>
      <c r="BXQ25" s="11"/>
      <c r="BXR25" s="11"/>
      <c r="BXS25" s="11"/>
      <c r="BXT25" s="11"/>
      <c r="BXU25" s="11"/>
      <c r="BXV25" s="11"/>
      <c r="BXW25" s="11"/>
      <c r="BXX25" s="11"/>
      <c r="BXY25" s="11"/>
      <c r="BXZ25" s="11"/>
      <c r="BYA25" s="11"/>
      <c r="BYB25" s="11"/>
      <c r="BYC25" s="11"/>
      <c r="BYD25" s="11"/>
      <c r="BYE25" s="11"/>
      <c r="BYF25" s="11"/>
      <c r="BYG25" s="11"/>
      <c r="BYH25" s="11"/>
      <c r="BYI25" s="11"/>
      <c r="BYJ25" s="11"/>
      <c r="BYK25" s="11"/>
      <c r="BYL25" s="11"/>
      <c r="BYM25" s="11"/>
      <c r="BYN25" s="11"/>
      <c r="BYO25" s="11"/>
      <c r="BYP25" s="11"/>
      <c r="BYQ25" s="11"/>
      <c r="BYR25" s="11"/>
      <c r="BYS25" s="11"/>
      <c r="BYT25" s="11"/>
      <c r="BYU25" s="11"/>
      <c r="BYV25" s="11"/>
      <c r="BYW25" s="11"/>
      <c r="BYX25" s="11"/>
      <c r="BYY25" s="11"/>
      <c r="BYZ25" s="11"/>
      <c r="BZA25" s="11"/>
      <c r="BZB25" s="11"/>
      <c r="BZC25" s="11"/>
      <c r="BZD25" s="11"/>
      <c r="BZE25" s="11"/>
      <c r="BZF25" s="11"/>
      <c r="BZG25" s="11"/>
      <c r="BZH25" s="11"/>
      <c r="BZI25" s="11"/>
      <c r="BZJ25" s="11"/>
      <c r="BZK25" s="11"/>
      <c r="BZL25" s="11"/>
      <c r="BZM25" s="11"/>
      <c r="BZN25" s="11"/>
      <c r="BZO25" s="11"/>
      <c r="BZP25" s="11"/>
      <c r="BZQ25" s="11"/>
      <c r="BZR25" s="11"/>
      <c r="BZS25" s="11"/>
      <c r="BZT25" s="11"/>
      <c r="BZU25" s="11"/>
      <c r="BZV25" s="11"/>
      <c r="BZW25" s="11"/>
      <c r="BZX25" s="11"/>
      <c r="BZY25" s="11"/>
      <c r="BZZ25" s="11"/>
      <c r="CAA25" s="11"/>
      <c r="CAB25" s="11"/>
      <c r="CAC25" s="11"/>
      <c r="CAD25" s="11"/>
      <c r="CAE25" s="11"/>
      <c r="CAF25" s="11"/>
      <c r="CAG25" s="11"/>
      <c r="CAH25" s="11"/>
      <c r="CAI25" s="11"/>
      <c r="CAJ25" s="11"/>
      <c r="CAK25" s="11"/>
      <c r="CAL25" s="11"/>
      <c r="CAM25" s="11"/>
      <c r="CAN25" s="11"/>
      <c r="CAO25" s="11"/>
      <c r="CAP25" s="11"/>
      <c r="CAQ25" s="11"/>
      <c r="CAR25" s="11"/>
      <c r="CAS25" s="11"/>
      <c r="CAT25" s="11"/>
      <c r="CAU25" s="11"/>
      <c r="CAV25" s="11"/>
      <c r="CAW25" s="11"/>
      <c r="CAX25" s="11"/>
      <c r="CAY25" s="11"/>
      <c r="CAZ25" s="11"/>
      <c r="CBA25" s="11"/>
      <c r="CBB25" s="11"/>
      <c r="CBC25" s="11"/>
      <c r="CBD25" s="11"/>
      <c r="CBE25" s="11"/>
      <c r="CBF25" s="11"/>
      <c r="CBG25" s="11"/>
      <c r="CBH25" s="11"/>
      <c r="CBI25" s="11"/>
      <c r="CBJ25" s="11"/>
      <c r="CBK25" s="11"/>
      <c r="CBL25" s="11"/>
      <c r="CBM25" s="11"/>
      <c r="CBN25" s="11"/>
      <c r="CBO25" s="11"/>
      <c r="CBP25" s="11"/>
      <c r="CBQ25" s="11"/>
      <c r="CBR25" s="11"/>
      <c r="CBS25" s="11"/>
      <c r="CBT25" s="11"/>
      <c r="CBU25" s="11"/>
      <c r="CBV25" s="11"/>
      <c r="CBW25" s="11"/>
      <c r="CBX25" s="11"/>
      <c r="CBY25" s="11"/>
      <c r="CBZ25" s="11"/>
      <c r="CCA25" s="11"/>
      <c r="CCB25" s="11"/>
      <c r="CCC25" s="11"/>
      <c r="CCD25" s="11"/>
      <c r="CCE25" s="11"/>
      <c r="CCF25" s="11"/>
      <c r="CCG25" s="11"/>
      <c r="CCH25" s="11"/>
      <c r="CCI25" s="11"/>
      <c r="CCJ25" s="11"/>
      <c r="CCK25" s="11"/>
      <c r="CCL25" s="11"/>
      <c r="CCM25" s="11"/>
      <c r="CCN25" s="11"/>
      <c r="CCO25" s="11"/>
      <c r="CCP25" s="11"/>
      <c r="CCQ25" s="11"/>
      <c r="CCR25" s="11"/>
      <c r="CCS25" s="11"/>
      <c r="CCT25" s="11"/>
      <c r="CCU25" s="11"/>
      <c r="CCV25" s="11"/>
      <c r="CCW25" s="11"/>
      <c r="CCX25" s="11"/>
      <c r="CCY25" s="11"/>
      <c r="CCZ25" s="11"/>
      <c r="CDA25" s="11"/>
      <c r="CDB25" s="11"/>
      <c r="CDC25" s="11"/>
      <c r="CDD25" s="11"/>
      <c r="CDE25" s="11"/>
      <c r="CDF25" s="11"/>
      <c r="CDG25" s="11"/>
      <c r="CDH25" s="11"/>
      <c r="CDI25" s="11"/>
      <c r="CDJ25" s="11"/>
      <c r="CDK25" s="11"/>
      <c r="CDL25" s="11"/>
      <c r="CDM25" s="11"/>
      <c r="CDN25" s="11"/>
      <c r="CDO25" s="11"/>
      <c r="CDP25" s="11"/>
      <c r="CDQ25" s="11"/>
      <c r="CDR25" s="11"/>
      <c r="CDS25" s="11"/>
      <c r="CDT25" s="11"/>
      <c r="CDU25" s="11"/>
      <c r="CDV25" s="11"/>
      <c r="CDW25" s="11"/>
      <c r="CDX25" s="11"/>
      <c r="CDY25" s="11"/>
      <c r="CDZ25" s="11"/>
      <c r="CEA25" s="11"/>
      <c r="CEB25" s="11"/>
      <c r="CEC25" s="11"/>
      <c r="CED25" s="11"/>
      <c r="CEE25" s="11"/>
      <c r="CEF25" s="11"/>
      <c r="CEG25" s="11"/>
      <c r="CEH25" s="11"/>
      <c r="CEI25" s="11"/>
      <c r="CEJ25" s="11"/>
      <c r="CEK25" s="11"/>
      <c r="CEL25" s="11"/>
      <c r="CEM25" s="11"/>
      <c r="CEN25" s="11"/>
      <c r="CEO25" s="11"/>
      <c r="CEP25" s="11"/>
      <c r="CEQ25" s="11"/>
      <c r="CER25" s="11"/>
      <c r="CES25" s="11"/>
      <c r="CET25" s="11"/>
      <c r="CEU25" s="11"/>
      <c r="CEV25" s="11"/>
      <c r="CEW25" s="11"/>
      <c r="CEX25" s="11"/>
      <c r="CEY25" s="11"/>
      <c r="CEZ25" s="11"/>
      <c r="CFA25" s="11"/>
      <c r="CFB25" s="11"/>
      <c r="CFC25" s="11"/>
      <c r="CFD25" s="11"/>
      <c r="CFE25" s="11"/>
      <c r="CFF25" s="11"/>
      <c r="CFG25" s="11"/>
      <c r="CFH25" s="11"/>
      <c r="CFI25" s="11"/>
      <c r="CFJ25" s="11"/>
      <c r="CFK25" s="11"/>
      <c r="CFL25" s="11"/>
      <c r="CFM25" s="11"/>
      <c r="CFN25" s="11"/>
      <c r="CFO25" s="11"/>
      <c r="CFP25" s="11"/>
      <c r="CFQ25" s="11"/>
      <c r="CFR25" s="11"/>
      <c r="CFS25" s="11"/>
      <c r="CFT25" s="11"/>
      <c r="CFU25" s="11"/>
      <c r="CFV25" s="11"/>
      <c r="CFW25" s="11"/>
      <c r="CFX25" s="11"/>
      <c r="CFY25" s="11"/>
      <c r="CFZ25" s="11"/>
      <c r="CGA25" s="11"/>
      <c r="CGB25" s="11"/>
      <c r="CGC25" s="11"/>
      <c r="CGD25" s="11"/>
      <c r="CGE25" s="11"/>
      <c r="CGF25" s="11"/>
      <c r="CGG25" s="11"/>
      <c r="CGH25" s="11"/>
      <c r="CGI25" s="11"/>
      <c r="CGJ25" s="11"/>
      <c r="CGK25" s="11"/>
      <c r="CGL25" s="11"/>
      <c r="CGM25" s="11"/>
      <c r="CGN25" s="11"/>
      <c r="CGO25" s="11"/>
      <c r="CGP25" s="11"/>
      <c r="CGQ25" s="11"/>
      <c r="CGR25" s="11"/>
      <c r="CGS25" s="11"/>
      <c r="CGT25" s="11"/>
      <c r="CGU25" s="11"/>
      <c r="CGV25" s="11"/>
      <c r="CGW25" s="11"/>
      <c r="CGX25" s="11"/>
      <c r="CGY25" s="11"/>
      <c r="CGZ25" s="11"/>
      <c r="CHA25" s="11"/>
      <c r="CHB25" s="11"/>
      <c r="CHC25" s="11"/>
      <c r="CHD25" s="11"/>
      <c r="CHE25" s="11"/>
      <c r="CHF25" s="11"/>
      <c r="CHG25" s="11"/>
      <c r="CHH25" s="11"/>
      <c r="CHI25" s="11"/>
      <c r="CHJ25" s="11"/>
      <c r="CHK25" s="11"/>
      <c r="CHL25" s="11"/>
      <c r="CHM25" s="11"/>
      <c r="CHN25" s="11"/>
      <c r="CHO25" s="11"/>
      <c r="CHP25" s="11"/>
      <c r="CHQ25" s="11"/>
      <c r="CHR25" s="11"/>
      <c r="CHS25" s="11"/>
      <c r="CHT25" s="11"/>
      <c r="CHU25" s="11"/>
      <c r="CHV25" s="11"/>
      <c r="CHW25" s="11"/>
      <c r="CHX25" s="11"/>
      <c r="CHY25" s="11"/>
      <c r="CHZ25" s="11"/>
      <c r="CIA25" s="11"/>
      <c r="CIB25" s="11"/>
      <c r="CIC25" s="11"/>
      <c r="CID25" s="11"/>
      <c r="CIE25" s="11"/>
      <c r="CIF25" s="11"/>
      <c r="CIG25" s="11"/>
      <c r="CIH25" s="11"/>
      <c r="CII25" s="11"/>
      <c r="CIJ25" s="11"/>
      <c r="CIK25" s="11"/>
      <c r="CIL25" s="11"/>
      <c r="CIM25" s="11"/>
      <c r="CIN25" s="11"/>
      <c r="CIO25" s="11"/>
      <c r="CIP25" s="11"/>
      <c r="CIQ25" s="11"/>
      <c r="CIR25" s="11"/>
      <c r="CIS25" s="11"/>
      <c r="CIT25" s="11"/>
      <c r="CIU25" s="11"/>
      <c r="CIV25" s="11"/>
      <c r="CIW25" s="11"/>
      <c r="CIX25" s="11"/>
      <c r="CIY25" s="11"/>
      <c r="CIZ25" s="11"/>
      <c r="CJA25" s="11"/>
      <c r="CJB25" s="11"/>
      <c r="CJC25" s="11"/>
      <c r="CJD25" s="11"/>
      <c r="CJE25" s="11"/>
      <c r="CJF25" s="11"/>
      <c r="CJG25" s="11"/>
      <c r="CJH25" s="11"/>
      <c r="CJI25" s="11"/>
      <c r="CJJ25" s="11"/>
      <c r="CJK25" s="11"/>
      <c r="CJL25" s="11"/>
      <c r="CJM25" s="11"/>
      <c r="CJN25" s="11"/>
      <c r="CJO25" s="11"/>
      <c r="CJP25" s="11"/>
      <c r="CJQ25" s="11"/>
      <c r="CJR25" s="11"/>
      <c r="CJS25" s="11"/>
      <c r="CJT25" s="11"/>
      <c r="CJU25" s="11"/>
      <c r="CJV25" s="11"/>
      <c r="CJW25" s="11"/>
      <c r="CJX25" s="11"/>
      <c r="CJY25" s="11"/>
      <c r="CJZ25" s="11"/>
      <c r="CKA25" s="11"/>
      <c r="CKB25" s="11"/>
      <c r="CKC25" s="11"/>
      <c r="CKD25" s="11"/>
      <c r="CKE25" s="11"/>
      <c r="CKF25" s="11"/>
      <c r="CKG25" s="11"/>
      <c r="CKH25" s="11"/>
      <c r="CKI25" s="11"/>
      <c r="CKJ25" s="11"/>
      <c r="CKK25" s="11"/>
      <c r="CKL25" s="11"/>
      <c r="CKM25" s="11"/>
      <c r="CKN25" s="11"/>
      <c r="CKO25" s="11"/>
      <c r="CKP25" s="11"/>
      <c r="CKQ25" s="11"/>
      <c r="CKR25" s="11"/>
      <c r="CKS25" s="11"/>
      <c r="CKT25" s="11"/>
      <c r="CKU25" s="11"/>
      <c r="CKV25" s="11"/>
      <c r="CKW25" s="11"/>
      <c r="CKX25" s="11"/>
      <c r="CKY25" s="11"/>
      <c r="CKZ25" s="11"/>
      <c r="CLA25" s="11"/>
      <c r="CLB25" s="11"/>
      <c r="CLC25" s="11"/>
      <c r="CLD25" s="11"/>
      <c r="CLE25" s="11"/>
      <c r="CLF25" s="11"/>
      <c r="CLG25" s="11"/>
      <c r="CLH25" s="11"/>
      <c r="CLI25" s="11"/>
      <c r="CLJ25" s="11"/>
      <c r="CLK25" s="11"/>
      <c r="CLL25" s="11"/>
      <c r="CLM25" s="11"/>
      <c r="CLN25" s="11"/>
      <c r="CLO25" s="11"/>
      <c r="CLP25" s="11"/>
      <c r="CLQ25" s="11"/>
      <c r="CLR25" s="11"/>
      <c r="CLS25" s="11"/>
      <c r="CLT25" s="11"/>
      <c r="CLU25" s="11"/>
      <c r="CLV25" s="11"/>
      <c r="CLW25" s="11"/>
      <c r="CLX25" s="11"/>
      <c r="CLY25" s="11"/>
      <c r="CLZ25" s="11"/>
      <c r="CMA25" s="11"/>
      <c r="CMB25" s="11"/>
      <c r="CMC25" s="11"/>
      <c r="CMD25" s="11"/>
      <c r="CME25" s="11"/>
      <c r="CMF25" s="11"/>
      <c r="CMG25" s="11"/>
      <c r="CMH25" s="11"/>
      <c r="CMI25" s="11"/>
      <c r="CMJ25" s="11"/>
      <c r="CMK25" s="11"/>
      <c r="CML25" s="11"/>
      <c r="CMM25" s="11"/>
      <c r="CMN25" s="11"/>
      <c r="CMO25" s="11"/>
      <c r="CMP25" s="11"/>
      <c r="CMQ25" s="11"/>
      <c r="CMR25" s="11"/>
      <c r="CMS25" s="11"/>
      <c r="CMT25" s="11"/>
      <c r="CMU25" s="11"/>
      <c r="CMV25" s="11"/>
      <c r="CMW25" s="11"/>
      <c r="CMX25" s="11"/>
      <c r="CMY25" s="11"/>
      <c r="CMZ25" s="11"/>
      <c r="CNA25" s="11"/>
      <c r="CNB25" s="11"/>
      <c r="CNC25" s="11"/>
      <c r="CND25" s="11"/>
      <c r="CNE25" s="11"/>
      <c r="CNF25" s="11"/>
      <c r="CNG25" s="11"/>
      <c r="CNH25" s="11"/>
      <c r="CNI25" s="11"/>
      <c r="CNJ25" s="11"/>
      <c r="CNK25" s="11"/>
      <c r="CNL25" s="11"/>
      <c r="CNM25" s="11"/>
      <c r="CNN25" s="11"/>
      <c r="CNO25" s="11"/>
      <c r="CNP25" s="11"/>
      <c r="CNQ25" s="11"/>
      <c r="CNR25" s="11"/>
      <c r="CNS25" s="11"/>
      <c r="CNT25" s="11"/>
      <c r="CNU25" s="11"/>
      <c r="CNV25" s="11"/>
      <c r="CNW25" s="11"/>
      <c r="CNX25" s="11"/>
      <c r="CNY25" s="11"/>
      <c r="CNZ25" s="11"/>
      <c r="COA25" s="11"/>
      <c r="COB25" s="11"/>
      <c r="COC25" s="11"/>
      <c r="COD25" s="11"/>
      <c r="COE25" s="11"/>
      <c r="COF25" s="11"/>
      <c r="COG25" s="11"/>
      <c r="COH25" s="11"/>
      <c r="COI25" s="11"/>
      <c r="COJ25" s="11"/>
      <c r="COK25" s="11"/>
      <c r="COL25" s="11"/>
      <c r="COM25" s="11"/>
      <c r="CON25" s="11"/>
      <c r="COO25" s="11"/>
      <c r="COP25" s="11"/>
      <c r="COQ25" s="11"/>
      <c r="COR25" s="11"/>
      <c r="COS25" s="11"/>
      <c r="COT25" s="11"/>
      <c r="COU25" s="11"/>
      <c r="COV25" s="11"/>
      <c r="COW25" s="11"/>
      <c r="COX25" s="11"/>
      <c r="COY25" s="11"/>
      <c r="COZ25" s="11"/>
      <c r="CPA25" s="11"/>
      <c r="CPB25" s="11"/>
      <c r="CPC25" s="11"/>
      <c r="CPD25" s="11"/>
      <c r="CPE25" s="11"/>
      <c r="CPF25" s="11"/>
      <c r="CPG25" s="11"/>
      <c r="CPH25" s="11"/>
      <c r="CPI25" s="11"/>
      <c r="CPJ25" s="11"/>
      <c r="CPK25" s="11"/>
      <c r="CPL25" s="11"/>
      <c r="CPM25" s="11"/>
      <c r="CPN25" s="11"/>
      <c r="CPO25" s="11"/>
      <c r="CPP25" s="11"/>
      <c r="CPQ25" s="11"/>
      <c r="CPR25" s="11"/>
      <c r="CPS25" s="11"/>
      <c r="CPT25" s="11"/>
      <c r="CPU25" s="11"/>
      <c r="CPV25" s="11"/>
      <c r="CPW25" s="11"/>
      <c r="CPX25" s="11"/>
      <c r="CPY25" s="11"/>
      <c r="CPZ25" s="11"/>
      <c r="CQA25" s="11"/>
      <c r="CQB25" s="11"/>
      <c r="CQC25" s="11"/>
      <c r="CQD25" s="11"/>
      <c r="CQE25" s="11"/>
      <c r="CQF25" s="11"/>
      <c r="CQG25" s="11"/>
      <c r="CQH25" s="11"/>
      <c r="CQI25" s="11"/>
      <c r="CQJ25" s="11"/>
      <c r="CQK25" s="11"/>
      <c r="CQL25" s="11"/>
      <c r="CQM25" s="11"/>
      <c r="CQN25" s="11"/>
      <c r="CQO25" s="11"/>
      <c r="CQP25" s="11"/>
      <c r="CQQ25" s="11"/>
      <c r="CQR25" s="11"/>
      <c r="CQS25" s="11"/>
      <c r="CQT25" s="11"/>
      <c r="CQU25" s="11"/>
      <c r="CQV25" s="11"/>
      <c r="CQW25" s="11"/>
      <c r="CQX25" s="11"/>
      <c r="CQY25" s="11"/>
      <c r="CQZ25" s="11"/>
      <c r="CRA25" s="11"/>
      <c r="CRB25" s="11"/>
      <c r="CRC25" s="11"/>
      <c r="CRD25" s="11"/>
      <c r="CRE25" s="11"/>
      <c r="CRF25" s="11"/>
      <c r="CRG25" s="11"/>
      <c r="CRH25" s="11"/>
      <c r="CRI25" s="11"/>
      <c r="CRJ25" s="11"/>
      <c r="CRK25" s="11"/>
      <c r="CRL25" s="11"/>
      <c r="CRM25" s="11"/>
      <c r="CRN25" s="11"/>
      <c r="CRO25" s="11"/>
      <c r="CRP25" s="11"/>
      <c r="CRQ25" s="11"/>
      <c r="CRR25" s="11"/>
      <c r="CRS25" s="11"/>
      <c r="CRT25" s="11"/>
      <c r="CRU25" s="11"/>
      <c r="CRV25" s="11"/>
      <c r="CRW25" s="11"/>
      <c r="CRX25" s="11"/>
      <c r="CRY25" s="11"/>
      <c r="CRZ25" s="11"/>
      <c r="CSA25" s="11"/>
      <c r="CSB25" s="11"/>
      <c r="CSC25" s="11"/>
      <c r="CSD25" s="11"/>
      <c r="CSE25" s="11"/>
      <c r="CSF25" s="11"/>
      <c r="CSG25" s="11"/>
      <c r="CSH25" s="11"/>
      <c r="CSI25" s="11"/>
      <c r="CSJ25" s="11"/>
      <c r="CSK25" s="11"/>
      <c r="CSL25" s="11"/>
      <c r="CSM25" s="11"/>
      <c r="CSN25" s="11"/>
      <c r="CSO25" s="11"/>
      <c r="CSP25" s="11"/>
      <c r="CSQ25" s="11"/>
      <c r="CSR25" s="11"/>
      <c r="CSS25" s="11"/>
      <c r="CST25" s="11"/>
      <c r="CSU25" s="11"/>
      <c r="CSV25" s="11"/>
      <c r="CSW25" s="11"/>
      <c r="CSX25" s="11"/>
      <c r="CSY25" s="11"/>
      <c r="CSZ25" s="11"/>
      <c r="CTA25" s="11"/>
      <c r="CTB25" s="11"/>
      <c r="CTC25" s="11"/>
      <c r="CTD25" s="11"/>
      <c r="CTE25" s="11"/>
      <c r="CTF25" s="11"/>
      <c r="CTG25" s="11"/>
      <c r="CTH25" s="11"/>
      <c r="CTI25" s="11"/>
      <c r="CTJ25" s="11"/>
      <c r="CTK25" s="11"/>
      <c r="CTL25" s="11"/>
      <c r="CTM25" s="11"/>
      <c r="CTN25" s="11"/>
      <c r="CTO25" s="11"/>
      <c r="CTP25" s="11"/>
      <c r="CTQ25" s="11"/>
      <c r="CTR25" s="11"/>
      <c r="CTS25" s="11"/>
      <c r="CTT25" s="11"/>
      <c r="CTU25" s="11"/>
      <c r="CTV25" s="11"/>
      <c r="CTW25" s="11"/>
      <c r="CTX25" s="11"/>
      <c r="CTY25" s="11"/>
      <c r="CTZ25" s="11"/>
      <c r="CUA25" s="11"/>
      <c r="CUB25" s="11"/>
      <c r="CUC25" s="11"/>
      <c r="CUD25" s="11"/>
      <c r="CUE25" s="11"/>
      <c r="CUF25" s="11"/>
      <c r="CUG25" s="11"/>
      <c r="CUH25" s="11"/>
      <c r="CUI25" s="11"/>
      <c r="CUJ25" s="11"/>
      <c r="CUK25" s="11"/>
      <c r="CUL25" s="11"/>
      <c r="CUM25" s="11"/>
      <c r="CUN25" s="11"/>
      <c r="CUO25" s="11"/>
      <c r="CUP25" s="11"/>
      <c r="CUQ25" s="11"/>
      <c r="CUR25" s="11"/>
      <c r="CUS25" s="11"/>
      <c r="CUT25" s="11"/>
      <c r="CUU25" s="11"/>
      <c r="CUV25" s="11"/>
      <c r="CUW25" s="11"/>
      <c r="CUX25" s="11"/>
      <c r="CUY25" s="11"/>
      <c r="CUZ25" s="11"/>
      <c r="CVA25" s="11"/>
      <c r="CVB25" s="11"/>
      <c r="CVC25" s="11"/>
      <c r="CVD25" s="11"/>
      <c r="CVE25" s="11"/>
      <c r="CVF25" s="11"/>
      <c r="CVG25" s="11"/>
      <c r="CVH25" s="11"/>
      <c r="CVI25" s="11"/>
      <c r="CVJ25" s="11"/>
      <c r="CVK25" s="11"/>
      <c r="CVL25" s="11"/>
      <c r="CVM25" s="11"/>
      <c r="CVN25" s="11"/>
      <c r="CVO25" s="11"/>
      <c r="CVP25" s="11"/>
      <c r="CVQ25" s="11"/>
      <c r="CVR25" s="11"/>
      <c r="CVS25" s="11"/>
      <c r="CVT25" s="11"/>
      <c r="CVU25" s="11"/>
      <c r="CVV25" s="11"/>
      <c r="CVW25" s="11"/>
      <c r="CVX25" s="11"/>
      <c r="CVY25" s="11"/>
      <c r="CVZ25" s="11"/>
      <c r="CWA25" s="11"/>
      <c r="CWB25" s="11"/>
      <c r="CWC25" s="11"/>
      <c r="CWD25" s="11"/>
      <c r="CWE25" s="11"/>
      <c r="CWF25" s="11"/>
      <c r="CWG25" s="11"/>
      <c r="CWH25" s="11"/>
      <c r="CWI25" s="11"/>
      <c r="CWJ25" s="11"/>
      <c r="CWK25" s="11"/>
      <c r="CWL25" s="11"/>
      <c r="CWM25" s="11"/>
      <c r="CWN25" s="11"/>
      <c r="CWO25" s="11"/>
      <c r="CWP25" s="11"/>
      <c r="CWQ25" s="11"/>
      <c r="CWR25" s="11"/>
      <c r="CWS25" s="11"/>
      <c r="CWT25" s="11"/>
      <c r="CWU25" s="11"/>
      <c r="CWV25" s="11"/>
      <c r="CWW25" s="11"/>
      <c r="CWX25" s="11"/>
      <c r="CWY25" s="11"/>
      <c r="CWZ25" s="11"/>
      <c r="CXA25" s="11"/>
      <c r="CXB25" s="11"/>
      <c r="CXC25" s="11"/>
      <c r="CXD25" s="11"/>
      <c r="CXE25" s="11"/>
      <c r="CXF25" s="11"/>
      <c r="CXG25" s="11"/>
      <c r="CXH25" s="11"/>
      <c r="CXI25" s="11"/>
      <c r="CXJ25" s="11"/>
      <c r="CXK25" s="11"/>
      <c r="CXL25" s="11"/>
      <c r="CXM25" s="11"/>
      <c r="CXN25" s="11"/>
      <c r="CXO25" s="11"/>
      <c r="CXP25" s="11"/>
      <c r="CXQ25" s="11"/>
      <c r="CXR25" s="11"/>
      <c r="CXS25" s="11"/>
      <c r="CXT25" s="11"/>
      <c r="CXU25" s="11"/>
      <c r="CXV25" s="11"/>
      <c r="CXW25" s="11"/>
      <c r="CXX25" s="11"/>
      <c r="CXY25" s="11"/>
      <c r="CXZ25" s="11"/>
      <c r="CYA25" s="11"/>
      <c r="CYB25" s="11"/>
      <c r="CYC25" s="11"/>
      <c r="CYD25" s="11"/>
      <c r="CYE25" s="11"/>
      <c r="CYF25" s="11"/>
      <c r="CYG25" s="11"/>
      <c r="CYH25" s="11"/>
      <c r="CYI25" s="11"/>
      <c r="CYJ25" s="11"/>
      <c r="CYK25" s="11"/>
      <c r="CYL25" s="11"/>
      <c r="CYM25" s="11"/>
      <c r="CYN25" s="11"/>
      <c r="CYO25" s="11"/>
      <c r="CYP25" s="11"/>
      <c r="CYQ25" s="11"/>
      <c r="CYR25" s="11"/>
      <c r="CYS25" s="11"/>
      <c r="CYT25" s="11"/>
      <c r="CYU25" s="11"/>
      <c r="CYV25" s="11"/>
      <c r="CYW25" s="11"/>
      <c r="CYX25" s="11"/>
      <c r="CYY25" s="11"/>
      <c r="CYZ25" s="11"/>
      <c r="CZA25" s="11"/>
      <c r="CZB25" s="11"/>
      <c r="CZC25" s="11"/>
      <c r="CZD25" s="11"/>
      <c r="CZE25" s="11"/>
      <c r="CZF25" s="11"/>
      <c r="CZG25" s="11"/>
      <c r="CZH25" s="11"/>
      <c r="CZI25" s="11"/>
      <c r="CZJ25" s="11"/>
      <c r="CZK25" s="11"/>
      <c r="CZL25" s="11"/>
      <c r="CZM25" s="11"/>
      <c r="CZN25" s="11"/>
      <c r="CZO25" s="11"/>
      <c r="CZP25" s="11"/>
      <c r="CZQ25" s="11"/>
      <c r="CZR25" s="11"/>
      <c r="CZS25" s="11"/>
      <c r="CZT25" s="11"/>
      <c r="CZU25" s="11"/>
      <c r="CZV25" s="11"/>
      <c r="CZW25" s="11"/>
      <c r="CZX25" s="11"/>
      <c r="CZY25" s="11"/>
      <c r="CZZ25" s="11"/>
      <c r="DAA25" s="11"/>
      <c r="DAB25" s="11"/>
      <c r="DAC25" s="11"/>
      <c r="DAD25" s="11"/>
      <c r="DAE25" s="11"/>
      <c r="DAF25" s="11"/>
      <c r="DAG25" s="11"/>
      <c r="DAH25" s="11"/>
      <c r="DAI25" s="11"/>
      <c r="DAJ25" s="11"/>
      <c r="DAK25" s="11"/>
      <c r="DAL25" s="11"/>
      <c r="DAM25" s="11"/>
      <c r="DAN25" s="11"/>
      <c r="DAO25" s="11"/>
      <c r="DAP25" s="11"/>
      <c r="DAQ25" s="11"/>
      <c r="DAR25" s="11"/>
      <c r="DAS25" s="11"/>
      <c r="DAT25" s="11"/>
      <c r="DAU25" s="11"/>
      <c r="DAV25" s="11"/>
      <c r="DAW25" s="11"/>
      <c r="DAX25" s="11"/>
      <c r="DAY25" s="11"/>
      <c r="DAZ25" s="11"/>
      <c r="DBA25" s="11"/>
      <c r="DBB25" s="11"/>
      <c r="DBC25" s="11"/>
      <c r="DBD25" s="11"/>
      <c r="DBE25" s="11"/>
      <c r="DBF25" s="11"/>
      <c r="DBG25" s="11"/>
      <c r="DBH25" s="11"/>
      <c r="DBI25" s="11"/>
      <c r="DBJ25" s="11"/>
      <c r="DBK25" s="11"/>
      <c r="DBL25" s="11"/>
      <c r="DBM25" s="11"/>
      <c r="DBN25" s="11"/>
      <c r="DBO25" s="11"/>
      <c r="DBP25" s="11"/>
      <c r="DBQ25" s="11"/>
      <c r="DBR25" s="11"/>
      <c r="DBS25" s="11"/>
      <c r="DBT25" s="11"/>
      <c r="DBU25" s="11"/>
      <c r="DBV25" s="11"/>
      <c r="DBW25" s="11"/>
      <c r="DBX25" s="11"/>
      <c r="DBY25" s="11"/>
      <c r="DBZ25" s="11"/>
      <c r="DCA25" s="11"/>
      <c r="DCB25" s="11"/>
      <c r="DCC25" s="11"/>
      <c r="DCD25" s="11"/>
      <c r="DCE25" s="11"/>
      <c r="DCF25" s="11"/>
      <c r="DCG25" s="11"/>
      <c r="DCH25" s="11"/>
      <c r="DCI25" s="11"/>
      <c r="DCJ25" s="11"/>
      <c r="DCK25" s="11"/>
      <c r="DCL25" s="11"/>
      <c r="DCM25" s="11"/>
      <c r="DCN25" s="11"/>
      <c r="DCO25" s="11"/>
      <c r="DCP25" s="11"/>
      <c r="DCQ25" s="11"/>
      <c r="DCR25" s="11"/>
      <c r="DCS25" s="11"/>
      <c r="DCT25" s="11"/>
      <c r="DCU25" s="11"/>
      <c r="DCV25" s="11"/>
      <c r="DCW25" s="11"/>
      <c r="DCX25" s="11"/>
      <c r="DCY25" s="11"/>
      <c r="DCZ25" s="11"/>
      <c r="DDA25" s="11"/>
      <c r="DDB25" s="11"/>
      <c r="DDC25" s="11"/>
      <c r="DDD25" s="11"/>
      <c r="DDE25" s="11"/>
      <c r="DDF25" s="11"/>
      <c r="DDG25" s="11"/>
      <c r="DDH25" s="11"/>
      <c r="DDI25" s="11"/>
      <c r="DDJ25" s="11"/>
      <c r="DDK25" s="11"/>
      <c r="DDL25" s="11"/>
      <c r="DDM25" s="11"/>
      <c r="DDN25" s="11"/>
      <c r="DDO25" s="11"/>
      <c r="DDP25" s="11"/>
      <c r="DDQ25" s="11"/>
      <c r="DDR25" s="11"/>
      <c r="DDS25" s="11"/>
      <c r="DDT25" s="11"/>
      <c r="DDU25" s="11"/>
      <c r="DDV25" s="11"/>
      <c r="DDW25" s="11"/>
      <c r="DDX25" s="11"/>
      <c r="DDY25" s="11"/>
      <c r="DDZ25" s="11"/>
      <c r="DEA25" s="11"/>
      <c r="DEB25" s="11"/>
      <c r="DEC25" s="11"/>
      <c r="DED25" s="11"/>
      <c r="DEE25" s="11"/>
      <c r="DEF25" s="11"/>
      <c r="DEG25" s="11"/>
      <c r="DEH25" s="11"/>
      <c r="DEI25" s="11"/>
      <c r="DEJ25" s="11"/>
      <c r="DEK25" s="11"/>
      <c r="DEL25" s="11"/>
      <c r="DEM25" s="11"/>
      <c r="DEN25" s="11"/>
      <c r="DEO25" s="11"/>
      <c r="DEP25" s="11"/>
      <c r="DEQ25" s="11"/>
      <c r="DER25" s="11"/>
      <c r="DES25" s="11"/>
      <c r="DET25" s="11"/>
      <c r="DEU25" s="11"/>
      <c r="DEV25" s="11"/>
      <c r="DEW25" s="11"/>
      <c r="DEX25" s="11"/>
      <c r="DEY25" s="11"/>
      <c r="DEZ25" s="11"/>
      <c r="DFA25" s="11"/>
      <c r="DFB25" s="11"/>
      <c r="DFC25" s="11"/>
      <c r="DFD25" s="11"/>
      <c r="DFE25" s="11"/>
      <c r="DFF25" s="11"/>
      <c r="DFG25" s="11"/>
      <c r="DFH25" s="11"/>
      <c r="DFI25" s="11"/>
      <c r="DFJ25" s="11"/>
      <c r="DFK25" s="11"/>
      <c r="DFL25" s="11"/>
      <c r="DFM25" s="11"/>
      <c r="DFN25" s="11"/>
      <c r="DFO25" s="11"/>
      <c r="DFP25" s="11"/>
      <c r="DFQ25" s="11"/>
      <c r="DFR25" s="11"/>
      <c r="DFS25" s="11"/>
      <c r="DFT25" s="11"/>
      <c r="DFU25" s="11"/>
      <c r="DFV25" s="11"/>
      <c r="DFW25" s="11"/>
      <c r="DFX25" s="11"/>
      <c r="DFY25" s="11"/>
      <c r="DFZ25" s="11"/>
      <c r="DGA25" s="11"/>
      <c r="DGB25" s="11"/>
      <c r="DGC25" s="11"/>
      <c r="DGD25" s="11"/>
      <c r="DGE25" s="11"/>
      <c r="DGF25" s="11"/>
      <c r="DGG25" s="11"/>
      <c r="DGH25" s="11"/>
      <c r="DGI25" s="11"/>
      <c r="DGJ25" s="11"/>
      <c r="DGK25" s="11"/>
      <c r="DGL25" s="11"/>
      <c r="DGM25" s="11"/>
      <c r="DGN25" s="11"/>
      <c r="DGO25" s="11"/>
      <c r="DGP25" s="11"/>
      <c r="DGQ25" s="11"/>
      <c r="DGR25" s="11"/>
      <c r="DGS25" s="11"/>
      <c r="DGT25" s="11"/>
      <c r="DGU25" s="11"/>
      <c r="DGV25" s="11"/>
      <c r="DGW25" s="11"/>
      <c r="DGX25" s="11"/>
      <c r="DGY25" s="11"/>
      <c r="DGZ25" s="11"/>
      <c r="DHA25" s="11"/>
      <c r="DHB25" s="11"/>
      <c r="DHC25" s="11"/>
      <c r="DHD25" s="11"/>
      <c r="DHE25" s="11"/>
      <c r="DHF25" s="11"/>
      <c r="DHG25" s="11"/>
      <c r="DHH25" s="11"/>
      <c r="DHI25" s="11"/>
      <c r="DHJ25" s="11"/>
      <c r="DHK25" s="11"/>
      <c r="DHL25" s="11"/>
      <c r="DHM25" s="11"/>
      <c r="DHN25" s="11"/>
      <c r="DHO25" s="11"/>
      <c r="DHP25" s="11"/>
      <c r="DHQ25" s="11"/>
      <c r="DHR25" s="11"/>
      <c r="DHS25" s="11"/>
      <c r="DHT25" s="11"/>
      <c r="DHU25" s="11"/>
      <c r="DHV25" s="11"/>
      <c r="DHW25" s="11"/>
      <c r="DHX25" s="11"/>
      <c r="DHY25" s="11"/>
      <c r="DHZ25" s="11"/>
      <c r="DIA25" s="11"/>
      <c r="DIB25" s="11"/>
      <c r="DIC25" s="11"/>
      <c r="DID25" s="11"/>
      <c r="DIE25" s="11"/>
      <c r="DIF25" s="11"/>
      <c r="DIG25" s="11"/>
      <c r="DIH25" s="11"/>
      <c r="DII25" s="11"/>
      <c r="DIJ25" s="11"/>
      <c r="DIK25" s="11"/>
      <c r="DIL25" s="11"/>
      <c r="DIM25" s="11"/>
      <c r="DIN25" s="11"/>
      <c r="DIO25" s="11"/>
      <c r="DIP25" s="11"/>
      <c r="DIQ25" s="11"/>
      <c r="DIR25" s="11"/>
      <c r="DIS25" s="11"/>
      <c r="DIT25" s="11"/>
      <c r="DIU25" s="11"/>
      <c r="DIV25" s="11"/>
      <c r="DIW25" s="11"/>
      <c r="DIX25" s="11"/>
      <c r="DIY25" s="11"/>
      <c r="DIZ25" s="11"/>
      <c r="DJA25" s="11"/>
      <c r="DJB25" s="11"/>
      <c r="DJC25" s="11"/>
      <c r="DJD25" s="11"/>
      <c r="DJE25" s="11"/>
      <c r="DJF25" s="11"/>
      <c r="DJG25" s="11"/>
      <c r="DJH25" s="11"/>
      <c r="DJI25" s="11"/>
      <c r="DJJ25" s="11"/>
      <c r="DJK25" s="11"/>
      <c r="DJL25" s="11"/>
      <c r="DJM25" s="11"/>
      <c r="DJN25" s="11"/>
      <c r="DJO25" s="11"/>
      <c r="DJP25" s="11"/>
      <c r="DJQ25" s="11"/>
      <c r="DJR25" s="11"/>
      <c r="DJS25" s="11"/>
      <c r="DJT25" s="11"/>
      <c r="DJU25" s="11"/>
      <c r="DJV25" s="11"/>
      <c r="DJW25" s="11"/>
      <c r="DJX25" s="11"/>
      <c r="DJY25" s="11"/>
      <c r="DJZ25" s="11"/>
      <c r="DKA25" s="11"/>
      <c r="DKB25" s="11"/>
      <c r="DKC25" s="11"/>
      <c r="DKD25" s="11"/>
      <c r="DKE25" s="11"/>
      <c r="DKF25" s="11"/>
      <c r="DKG25" s="11"/>
      <c r="DKH25" s="11"/>
      <c r="DKI25" s="11"/>
      <c r="DKJ25" s="11"/>
      <c r="DKK25" s="11"/>
      <c r="DKL25" s="11"/>
      <c r="DKM25" s="11"/>
      <c r="DKN25" s="11"/>
      <c r="DKO25" s="11"/>
      <c r="DKP25" s="11"/>
      <c r="DKQ25" s="11"/>
      <c r="DKR25" s="11"/>
      <c r="DKS25" s="11"/>
      <c r="DKT25" s="11"/>
      <c r="DKU25" s="11"/>
      <c r="DKV25" s="11"/>
      <c r="DKW25" s="11"/>
      <c r="DKX25" s="11"/>
      <c r="DKY25" s="11"/>
      <c r="DKZ25" s="11"/>
      <c r="DLA25" s="11"/>
      <c r="DLB25" s="11"/>
      <c r="DLC25" s="11"/>
      <c r="DLD25" s="11"/>
      <c r="DLE25" s="11"/>
      <c r="DLF25" s="11"/>
      <c r="DLG25" s="11"/>
      <c r="DLH25" s="11"/>
      <c r="DLI25" s="11"/>
      <c r="DLJ25" s="11"/>
      <c r="DLK25" s="11"/>
      <c r="DLL25" s="11"/>
      <c r="DLM25" s="11"/>
      <c r="DLN25" s="11"/>
      <c r="DLO25" s="11"/>
      <c r="DLP25" s="11"/>
      <c r="DLQ25" s="11"/>
      <c r="DLR25" s="11"/>
      <c r="DLS25" s="11"/>
      <c r="DLT25" s="11"/>
      <c r="DLU25" s="11"/>
      <c r="DLV25" s="11"/>
      <c r="DLW25" s="11"/>
      <c r="DLX25" s="11"/>
      <c r="DLY25" s="11"/>
      <c r="DLZ25" s="11"/>
      <c r="DMA25" s="11"/>
      <c r="DMB25" s="11"/>
      <c r="DMC25" s="11"/>
      <c r="DMD25" s="11"/>
      <c r="DME25" s="11"/>
      <c r="DMF25" s="11"/>
      <c r="DMG25" s="11"/>
      <c r="DMH25" s="11"/>
      <c r="DMI25" s="11"/>
      <c r="DMJ25" s="11"/>
      <c r="DMK25" s="11"/>
      <c r="DML25" s="11"/>
      <c r="DMM25" s="11"/>
      <c r="DMN25" s="11"/>
      <c r="DMO25" s="11"/>
      <c r="DMP25" s="11"/>
      <c r="DMQ25" s="11"/>
      <c r="DMR25" s="11"/>
      <c r="DMS25" s="11"/>
      <c r="DMT25" s="11"/>
      <c r="DMU25" s="11"/>
      <c r="DMV25" s="11"/>
      <c r="DMW25" s="11"/>
      <c r="DMX25" s="11"/>
      <c r="DMY25" s="11"/>
      <c r="DMZ25" s="11"/>
      <c r="DNA25" s="11"/>
      <c r="DNB25" s="11"/>
      <c r="DNC25" s="11"/>
      <c r="DND25" s="11"/>
      <c r="DNE25" s="11"/>
      <c r="DNF25" s="11"/>
      <c r="DNG25" s="11"/>
      <c r="DNH25" s="11"/>
      <c r="DNI25" s="11"/>
      <c r="DNJ25" s="11"/>
      <c r="DNK25" s="11"/>
      <c r="DNL25" s="11"/>
      <c r="DNM25" s="11"/>
      <c r="DNN25" s="11"/>
      <c r="DNO25" s="11"/>
      <c r="DNP25" s="11"/>
      <c r="DNQ25" s="11"/>
      <c r="DNR25" s="11"/>
      <c r="DNS25" s="11"/>
      <c r="DNT25" s="11"/>
      <c r="DNU25" s="11"/>
      <c r="DNV25" s="11"/>
      <c r="DNW25" s="11"/>
      <c r="DNX25" s="11"/>
      <c r="DNY25" s="11"/>
      <c r="DNZ25" s="11"/>
      <c r="DOA25" s="11"/>
      <c r="DOB25" s="11"/>
      <c r="DOC25" s="11"/>
      <c r="DOD25" s="11"/>
      <c r="DOE25" s="11"/>
      <c r="DOF25" s="11"/>
      <c r="DOG25" s="11"/>
      <c r="DOH25" s="11"/>
      <c r="DOI25" s="11"/>
      <c r="DOJ25" s="11"/>
      <c r="DOK25" s="11"/>
      <c r="DOL25" s="11"/>
      <c r="DOM25" s="11"/>
      <c r="DON25" s="11"/>
      <c r="DOO25" s="11"/>
      <c r="DOP25" s="11"/>
      <c r="DOQ25" s="11"/>
      <c r="DOR25" s="11"/>
      <c r="DOS25" s="11"/>
      <c r="DOT25" s="11"/>
      <c r="DOU25" s="11"/>
      <c r="DOV25" s="11"/>
      <c r="DOW25" s="11"/>
      <c r="DOX25" s="11"/>
      <c r="DOY25" s="11"/>
      <c r="DOZ25" s="11"/>
      <c r="DPA25" s="11"/>
      <c r="DPB25" s="11"/>
      <c r="DPC25" s="11"/>
      <c r="DPD25" s="11"/>
      <c r="DPE25" s="11"/>
      <c r="DPF25" s="11"/>
      <c r="DPG25" s="11"/>
      <c r="DPH25" s="11"/>
      <c r="DPI25" s="11"/>
      <c r="DPJ25" s="11"/>
      <c r="DPK25" s="11"/>
      <c r="DPL25" s="11"/>
      <c r="DPM25" s="11"/>
      <c r="DPN25" s="11"/>
      <c r="DPO25" s="11"/>
      <c r="DPP25" s="11"/>
      <c r="DPQ25" s="11"/>
      <c r="DPR25" s="11"/>
      <c r="DPS25" s="11"/>
      <c r="DPT25" s="11"/>
      <c r="DPU25" s="11"/>
      <c r="DPV25" s="11"/>
      <c r="DPW25" s="11"/>
      <c r="DPX25" s="11"/>
      <c r="DPY25" s="11"/>
      <c r="DPZ25" s="11"/>
      <c r="DQA25" s="11"/>
      <c r="DQB25" s="11"/>
      <c r="DQC25" s="11"/>
      <c r="DQD25" s="11"/>
      <c r="DQE25" s="11"/>
      <c r="DQF25" s="11"/>
      <c r="DQG25" s="11"/>
      <c r="DQH25" s="11"/>
      <c r="DQI25" s="11"/>
      <c r="DQJ25" s="11"/>
      <c r="DQK25" s="11"/>
      <c r="DQL25" s="11"/>
      <c r="DQM25" s="11"/>
      <c r="DQN25" s="11"/>
      <c r="DQO25" s="11"/>
      <c r="DQP25" s="11"/>
      <c r="DQQ25" s="11"/>
      <c r="DQR25" s="11"/>
      <c r="DQS25" s="11"/>
      <c r="DQT25" s="11"/>
      <c r="DQU25" s="11"/>
      <c r="DQV25" s="11"/>
      <c r="DQW25" s="11"/>
      <c r="DQX25" s="11"/>
      <c r="DQY25" s="11"/>
      <c r="DQZ25" s="11"/>
      <c r="DRA25" s="11"/>
      <c r="DRB25" s="11"/>
      <c r="DRC25" s="11"/>
      <c r="DRD25" s="11"/>
      <c r="DRE25" s="11"/>
      <c r="DRF25" s="11"/>
      <c r="DRG25" s="11"/>
      <c r="DRH25" s="11"/>
      <c r="DRI25" s="11"/>
      <c r="DRJ25" s="11"/>
      <c r="DRK25" s="11"/>
      <c r="DRL25" s="11"/>
      <c r="DRM25" s="11"/>
      <c r="DRN25" s="11"/>
      <c r="DRO25" s="11"/>
      <c r="DRP25" s="11"/>
      <c r="DRQ25" s="11"/>
      <c r="DRR25" s="11"/>
      <c r="DRS25" s="11"/>
      <c r="DRT25" s="11"/>
      <c r="DRU25" s="11"/>
      <c r="DRV25" s="11"/>
      <c r="DRW25" s="11"/>
      <c r="DRX25" s="11"/>
      <c r="DRY25" s="11"/>
      <c r="DRZ25" s="11"/>
      <c r="DSA25" s="11"/>
      <c r="DSB25" s="11"/>
      <c r="DSC25" s="11"/>
      <c r="DSD25" s="11"/>
      <c r="DSE25" s="11"/>
      <c r="DSF25" s="11"/>
      <c r="DSG25" s="11"/>
      <c r="DSH25" s="11"/>
      <c r="DSI25" s="11"/>
      <c r="DSJ25" s="11"/>
      <c r="DSK25" s="11"/>
      <c r="DSL25" s="11"/>
      <c r="DSM25" s="11"/>
      <c r="DSN25" s="11"/>
      <c r="DSO25" s="11"/>
      <c r="DSP25" s="11"/>
      <c r="DSQ25" s="11"/>
      <c r="DSR25" s="11"/>
      <c r="DSS25" s="11"/>
      <c r="DST25" s="11"/>
      <c r="DSU25" s="11"/>
      <c r="DSV25" s="11"/>
      <c r="DSW25" s="11"/>
      <c r="DSX25" s="11"/>
      <c r="DSY25" s="11"/>
      <c r="DSZ25" s="11"/>
      <c r="DTA25" s="11"/>
      <c r="DTB25" s="11"/>
      <c r="DTC25" s="11"/>
      <c r="DTD25" s="11"/>
      <c r="DTE25" s="11"/>
      <c r="DTF25" s="11"/>
      <c r="DTG25" s="11"/>
      <c r="DTH25" s="11"/>
      <c r="DTI25" s="11"/>
      <c r="DTJ25" s="11"/>
      <c r="DTK25" s="11"/>
      <c r="DTL25" s="11"/>
      <c r="DTM25" s="11"/>
      <c r="DTN25" s="11"/>
      <c r="DTO25" s="11"/>
      <c r="DTP25" s="11"/>
      <c r="DTQ25" s="11"/>
      <c r="DTR25" s="11"/>
      <c r="DTS25" s="11"/>
      <c r="DTT25" s="11"/>
      <c r="DTU25" s="11"/>
      <c r="DTV25" s="11"/>
      <c r="DTW25" s="11"/>
      <c r="DTX25" s="11"/>
      <c r="DTY25" s="11"/>
      <c r="DTZ25" s="11"/>
      <c r="DUA25" s="11"/>
      <c r="DUB25" s="11"/>
      <c r="DUC25" s="11"/>
      <c r="DUD25" s="11"/>
      <c r="DUE25" s="11"/>
      <c r="DUF25" s="11"/>
      <c r="DUG25" s="11"/>
      <c r="DUH25" s="11"/>
      <c r="DUI25" s="11"/>
      <c r="DUJ25" s="11"/>
      <c r="DUK25" s="11"/>
      <c r="DUL25" s="11"/>
      <c r="DUM25" s="11"/>
      <c r="DUN25" s="11"/>
      <c r="DUO25" s="11"/>
      <c r="DUP25" s="11"/>
      <c r="DUQ25" s="11"/>
      <c r="DUR25" s="11"/>
      <c r="DUS25" s="11"/>
      <c r="DUT25" s="11"/>
      <c r="DUU25" s="11"/>
      <c r="DUV25" s="11"/>
      <c r="DUW25" s="11"/>
      <c r="DUX25" s="11"/>
      <c r="DUY25" s="11"/>
      <c r="DUZ25" s="11"/>
      <c r="DVA25" s="11"/>
      <c r="DVB25" s="11"/>
      <c r="DVC25" s="11"/>
      <c r="DVD25" s="11"/>
      <c r="DVE25" s="11"/>
      <c r="DVF25" s="11"/>
      <c r="DVG25" s="11"/>
      <c r="DVH25" s="11"/>
      <c r="DVI25" s="11"/>
      <c r="DVJ25" s="11"/>
      <c r="DVK25" s="11"/>
      <c r="DVL25" s="11"/>
      <c r="DVM25" s="11"/>
      <c r="DVN25" s="11"/>
      <c r="DVO25" s="11"/>
      <c r="DVP25" s="11"/>
      <c r="DVQ25" s="11"/>
      <c r="DVR25" s="11"/>
      <c r="DVS25" s="11"/>
      <c r="DVT25" s="11"/>
      <c r="DVU25" s="11"/>
      <c r="DVV25" s="11"/>
      <c r="DVW25" s="11"/>
      <c r="DVX25" s="11"/>
      <c r="DVY25" s="11"/>
      <c r="DVZ25" s="11"/>
      <c r="DWA25" s="11"/>
      <c r="DWB25" s="11"/>
      <c r="DWC25" s="11"/>
      <c r="DWD25" s="11"/>
      <c r="DWE25" s="11"/>
      <c r="DWF25" s="11"/>
      <c r="DWG25" s="11"/>
      <c r="DWH25" s="11"/>
      <c r="DWI25" s="11"/>
      <c r="DWJ25" s="11"/>
      <c r="DWK25" s="11"/>
      <c r="DWL25" s="11"/>
      <c r="DWM25" s="11"/>
      <c r="DWN25" s="11"/>
      <c r="DWO25" s="11"/>
      <c r="DWP25" s="11"/>
      <c r="DWQ25" s="11"/>
      <c r="DWR25" s="11"/>
      <c r="DWS25" s="11"/>
      <c r="DWT25" s="11"/>
      <c r="DWU25" s="11"/>
      <c r="DWV25" s="11"/>
      <c r="DWW25" s="11"/>
      <c r="DWX25" s="11"/>
      <c r="DWY25" s="11"/>
      <c r="DWZ25" s="11"/>
      <c r="DXA25" s="11"/>
      <c r="DXB25" s="11"/>
      <c r="DXC25" s="11"/>
      <c r="DXD25" s="11"/>
      <c r="DXE25" s="11"/>
      <c r="DXF25" s="11"/>
      <c r="DXG25" s="11"/>
      <c r="DXH25" s="11"/>
      <c r="DXI25" s="11"/>
      <c r="DXJ25" s="11"/>
      <c r="DXK25" s="11"/>
      <c r="DXL25" s="11"/>
      <c r="DXM25" s="11"/>
      <c r="DXN25" s="11"/>
      <c r="DXO25" s="11"/>
      <c r="DXP25" s="11"/>
      <c r="DXQ25" s="11"/>
      <c r="DXR25" s="11"/>
      <c r="DXS25" s="11"/>
      <c r="DXT25" s="11"/>
      <c r="DXU25" s="11"/>
      <c r="DXV25" s="11"/>
      <c r="DXW25" s="11"/>
      <c r="DXX25" s="11"/>
      <c r="DXY25" s="11"/>
      <c r="DXZ25" s="11"/>
      <c r="DYA25" s="11"/>
      <c r="DYB25" s="11"/>
      <c r="DYC25" s="11"/>
      <c r="DYD25" s="11"/>
      <c r="DYE25" s="11"/>
      <c r="DYF25" s="11"/>
      <c r="DYG25" s="11"/>
      <c r="DYH25" s="11"/>
      <c r="DYI25" s="11"/>
      <c r="DYJ25" s="11"/>
      <c r="DYK25" s="11"/>
      <c r="DYL25" s="11"/>
      <c r="DYM25" s="11"/>
      <c r="DYN25" s="11"/>
      <c r="DYO25" s="11"/>
      <c r="DYP25" s="11"/>
      <c r="DYQ25" s="11"/>
      <c r="DYR25" s="11"/>
      <c r="DYS25" s="11"/>
      <c r="DYT25" s="11"/>
      <c r="DYU25" s="11"/>
      <c r="DYV25" s="11"/>
      <c r="DYW25" s="11"/>
      <c r="DYX25" s="11"/>
      <c r="DYY25" s="11"/>
      <c r="DYZ25" s="11"/>
      <c r="DZA25" s="11"/>
      <c r="DZB25" s="11"/>
      <c r="DZC25" s="11"/>
      <c r="DZD25" s="11"/>
      <c r="DZE25" s="11"/>
      <c r="DZF25" s="11"/>
      <c r="DZG25" s="11"/>
      <c r="DZH25" s="11"/>
      <c r="DZI25" s="11"/>
      <c r="DZJ25" s="11"/>
      <c r="DZK25" s="11"/>
      <c r="DZL25" s="11"/>
      <c r="DZM25" s="11"/>
      <c r="DZN25" s="11"/>
      <c r="DZO25" s="11"/>
      <c r="DZP25" s="11"/>
      <c r="DZQ25" s="11"/>
      <c r="DZR25" s="11"/>
      <c r="DZS25" s="11"/>
      <c r="DZT25" s="11"/>
      <c r="DZU25" s="11"/>
      <c r="DZV25" s="11"/>
      <c r="DZW25" s="11"/>
      <c r="DZX25" s="11"/>
      <c r="DZY25" s="11"/>
      <c r="DZZ25" s="11"/>
      <c r="EAA25" s="11"/>
      <c r="EAB25" s="11"/>
      <c r="EAC25" s="11"/>
      <c r="EAD25" s="11"/>
      <c r="EAE25" s="11"/>
      <c r="EAF25" s="11"/>
      <c r="EAG25" s="11"/>
      <c r="EAH25" s="11"/>
      <c r="EAI25" s="11"/>
      <c r="EAJ25" s="11"/>
      <c r="EAK25" s="11"/>
      <c r="EAL25" s="11"/>
      <c r="EAM25" s="11"/>
      <c r="EAN25" s="11"/>
      <c r="EAO25" s="11"/>
      <c r="EAP25" s="11"/>
      <c r="EAQ25" s="11"/>
      <c r="EAR25" s="11"/>
      <c r="EAS25" s="11"/>
      <c r="EAT25" s="11"/>
      <c r="EAU25" s="11"/>
      <c r="EAV25" s="11"/>
      <c r="EAW25" s="11"/>
      <c r="EAX25" s="11"/>
      <c r="EAY25" s="11"/>
      <c r="EAZ25" s="11"/>
      <c r="EBA25" s="11"/>
      <c r="EBB25" s="11"/>
      <c r="EBC25" s="11"/>
      <c r="EBD25" s="11"/>
      <c r="EBE25" s="11"/>
      <c r="EBF25" s="11"/>
      <c r="EBG25" s="11"/>
      <c r="EBH25" s="11"/>
      <c r="EBI25" s="11"/>
      <c r="EBJ25" s="11"/>
      <c r="EBK25" s="11"/>
      <c r="EBL25" s="11"/>
      <c r="EBM25" s="11"/>
      <c r="EBN25" s="11"/>
      <c r="EBO25" s="11"/>
      <c r="EBP25" s="11"/>
      <c r="EBQ25" s="11"/>
      <c r="EBR25" s="11"/>
      <c r="EBS25" s="11"/>
      <c r="EBT25" s="11"/>
      <c r="EBU25" s="11"/>
      <c r="EBV25" s="11"/>
      <c r="EBW25" s="11"/>
      <c r="EBX25" s="11"/>
      <c r="EBY25" s="11"/>
      <c r="EBZ25" s="11"/>
      <c r="ECA25" s="11"/>
      <c r="ECB25" s="11"/>
      <c r="ECC25" s="11"/>
      <c r="ECD25" s="11"/>
      <c r="ECE25" s="11"/>
      <c r="ECF25" s="11"/>
      <c r="ECG25" s="11"/>
      <c r="ECH25" s="11"/>
      <c r="ECI25" s="11"/>
      <c r="ECJ25" s="11"/>
      <c r="ECK25" s="11"/>
      <c r="ECL25" s="11"/>
      <c r="ECM25" s="11"/>
      <c r="ECN25" s="11"/>
      <c r="ECO25" s="11"/>
      <c r="ECP25" s="11"/>
      <c r="ECQ25" s="11"/>
      <c r="ECR25" s="11"/>
      <c r="ECS25" s="11"/>
      <c r="ECT25" s="11"/>
      <c r="ECU25" s="11"/>
      <c r="ECV25" s="11"/>
      <c r="ECW25" s="11"/>
      <c r="ECX25" s="11"/>
      <c r="ECY25" s="11"/>
      <c r="ECZ25" s="11"/>
      <c r="EDA25" s="11"/>
      <c r="EDB25" s="11"/>
      <c r="EDC25" s="11"/>
      <c r="EDD25" s="11"/>
      <c r="EDE25" s="11"/>
      <c r="EDF25" s="11"/>
      <c r="EDG25" s="11"/>
      <c r="EDH25" s="11"/>
      <c r="EDI25" s="11"/>
      <c r="EDJ25" s="11"/>
      <c r="EDK25" s="11"/>
      <c r="EDL25" s="11"/>
      <c r="EDM25" s="11"/>
      <c r="EDN25" s="11"/>
      <c r="EDO25" s="11"/>
      <c r="EDP25" s="11"/>
      <c r="EDQ25" s="11"/>
      <c r="EDR25" s="11"/>
      <c r="EDS25" s="11"/>
      <c r="EDT25" s="11"/>
      <c r="EDU25" s="11"/>
      <c r="EDV25" s="11"/>
      <c r="EDW25" s="11"/>
      <c r="EDX25" s="11"/>
      <c r="EDY25" s="11"/>
      <c r="EDZ25" s="11"/>
      <c r="EEA25" s="11"/>
      <c r="EEB25" s="11"/>
      <c r="EEC25" s="11"/>
      <c r="EED25" s="11"/>
      <c r="EEE25" s="11"/>
      <c r="EEF25" s="11"/>
      <c r="EEG25" s="11"/>
      <c r="EEH25" s="11"/>
      <c r="EEI25" s="11"/>
      <c r="EEJ25" s="11"/>
      <c r="EEK25" s="11"/>
      <c r="EEL25" s="11"/>
      <c r="EEM25" s="11"/>
      <c r="EEN25" s="11"/>
      <c r="EEO25" s="11"/>
      <c r="EEP25" s="11"/>
      <c r="EEQ25" s="11"/>
      <c r="EER25" s="11"/>
      <c r="EES25" s="11"/>
      <c r="EET25" s="11"/>
      <c r="EEU25" s="11"/>
      <c r="EEV25" s="11"/>
      <c r="EEW25" s="11"/>
      <c r="EEX25" s="11"/>
      <c r="EEY25" s="11"/>
      <c r="EEZ25" s="11"/>
      <c r="EFA25" s="11"/>
      <c r="EFB25" s="11"/>
      <c r="EFC25" s="11"/>
      <c r="EFD25" s="11"/>
      <c r="EFE25" s="11"/>
      <c r="EFF25" s="11"/>
      <c r="EFG25" s="11"/>
      <c r="EFH25" s="11"/>
      <c r="EFI25" s="11"/>
      <c r="EFJ25" s="11"/>
      <c r="EFK25" s="11"/>
      <c r="EFL25" s="11"/>
      <c r="EFM25" s="11"/>
      <c r="EFN25" s="11"/>
      <c r="EFO25" s="11"/>
      <c r="EFP25" s="11"/>
      <c r="EFQ25" s="11"/>
      <c r="EFR25" s="11"/>
      <c r="EFS25" s="11"/>
      <c r="EFT25" s="11"/>
      <c r="EFU25" s="11"/>
      <c r="EFV25" s="11"/>
      <c r="EFW25" s="11"/>
      <c r="EFX25" s="11"/>
      <c r="EFY25" s="11"/>
      <c r="EFZ25" s="11"/>
      <c r="EGA25" s="11"/>
      <c r="EGB25" s="11"/>
      <c r="EGC25" s="11"/>
      <c r="EGD25" s="11"/>
      <c r="EGE25" s="11"/>
      <c r="EGF25" s="11"/>
      <c r="EGG25" s="11"/>
      <c r="EGH25" s="11"/>
      <c r="EGI25" s="11"/>
      <c r="EGJ25" s="11"/>
      <c r="EGK25" s="11"/>
      <c r="EGL25" s="11"/>
      <c r="EGM25" s="11"/>
      <c r="EGN25" s="11"/>
      <c r="EGO25" s="11"/>
      <c r="EGP25" s="11"/>
      <c r="EGQ25" s="11"/>
      <c r="EGR25" s="11"/>
      <c r="EGS25" s="11"/>
      <c r="EGT25" s="11"/>
      <c r="EGU25" s="11"/>
      <c r="EGV25" s="11"/>
      <c r="EGW25" s="11"/>
      <c r="EGX25" s="11"/>
      <c r="EGY25" s="11"/>
      <c r="EGZ25" s="11"/>
      <c r="EHA25" s="11"/>
      <c r="EHB25" s="11"/>
      <c r="EHC25" s="11"/>
      <c r="EHD25" s="11"/>
      <c r="EHE25" s="11"/>
      <c r="EHF25" s="11"/>
      <c r="EHG25" s="11"/>
      <c r="EHH25" s="11"/>
      <c r="EHI25" s="11"/>
      <c r="EHJ25" s="11"/>
      <c r="EHK25" s="11"/>
      <c r="EHL25" s="11"/>
      <c r="EHM25" s="11"/>
      <c r="EHN25" s="11"/>
      <c r="EHO25" s="11"/>
      <c r="EHP25" s="11"/>
      <c r="EHQ25" s="11"/>
      <c r="EHR25" s="11"/>
      <c r="EHS25" s="11"/>
      <c r="EHT25" s="11"/>
      <c r="EHU25" s="11"/>
      <c r="EHV25" s="11"/>
      <c r="EHW25" s="11"/>
      <c r="EHX25" s="11"/>
      <c r="EHY25" s="11"/>
      <c r="EHZ25" s="11"/>
      <c r="EIA25" s="11"/>
      <c r="EIB25" s="11"/>
      <c r="EIC25" s="11"/>
      <c r="EID25" s="11"/>
      <c r="EIE25" s="11"/>
      <c r="EIF25" s="11"/>
      <c r="EIG25" s="11"/>
      <c r="EIH25" s="11"/>
      <c r="EII25" s="11"/>
      <c r="EIJ25" s="11"/>
      <c r="EIK25" s="11"/>
      <c r="EIL25" s="11"/>
      <c r="EIM25" s="11"/>
      <c r="EIN25" s="11"/>
      <c r="EIO25" s="11"/>
      <c r="EIP25" s="11"/>
      <c r="EIQ25" s="11"/>
      <c r="EIR25" s="11"/>
      <c r="EIS25" s="11"/>
      <c r="EIT25" s="11"/>
      <c r="EIU25" s="11"/>
      <c r="EIV25" s="11"/>
      <c r="EIW25" s="11"/>
      <c r="EIX25" s="11"/>
      <c r="EIY25" s="11"/>
      <c r="EIZ25" s="11"/>
      <c r="EJA25" s="11"/>
      <c r="EJB25" s="11"/>
      <c r="EJC25" s="11"/>
      <c r="EJD25" s="11"/>
      <c r="EJE25" s="11"/>
      <c r="EJF25" s="11"/>
      <c r="EJG25" s="11"/>
      <c r="EJH25" s="11"/>
      <c r="EJI25" s="11"/>
      <c r="EJJ25" s="11"/>
      <c r="EJK25" s="11"/>
      <c r="EJL25" s="11"/>
      <c r="EJM25" s="11"/>
      <c r="EJN25" s="11"/>
      <c r="EJO25" s="11"/>
      <c r="EJP25" s="11"/>
      <c r="EJQ25" s="11"/>
      <c r="EJR25" s="11"/>
      <c r="EJS25" s="11"/>
      <c r="EJT25" s="11"/>
      <c r="EJU25" s="11"/>
      <c r="EJV25" s="11"/>
      <c r="EJW25" s="11"/>
      <c r="EJX25" s="11"/>
      <c r="EJY25" s="11"/>
      <c r="EJZ25" s="11"/>
      <c r="EKA25" s="11"/>
      <c r="EKB25" s="11"/>
      <c r="EKC25" s="11"/>
      <c r="EKD25" s="11"/>
      <c r="EKE25" s="11"/>
      <c r="EKF25" s="11"/>
      <c r="EKG25" s="11"/>
      <c r="EKH25" s="11"/>
      <c r="EKI25" s="11"/>
      <c r="EKJ25" s="11"/>
      <c r="EKK25" s="11"/>
      <c r="EKL25" s="11"/>
      <c r="EKM25" s="11"/>
      <c r="EKN25" s="11"/>
      <c r="EKO25" s="11"/>
      <c r="EKP25" s="11"/>
      <c r="EKQ25" s="11"/>
      <c r="EKR25" s="11"/>
      <c r="EKS25" s="11"/>
      <c r="EKT25" s="11"/>
      <c r="EKU25" s="11"/>
      <c r="EKV25" s="11"/>
      <c r="EKW25" s="11"/>
      <c r="EKX25" s="11"/>
      <c r="EKY25" s="11"/>
      <c r="EKZ25" s="11"/>
      <c r="ELA25" s="11"/>
      <c r="ELB25" s="11"/>
      <c r="ELC25" s="11"/>
      <c r="ELD25" s="11"/>
      <c r="ELE25" s="11"/>
      <c r="ELF25" s="11"/>
      <c r="ELG25" s="11"/>
      <c r="ELH25" s="11"/>
      <c r="ELI25" s="11"/>
      <c r="ELJ25" s="11"/>
      <c r="ELK25" s="11"/>
      <c r="ELL25" s="11"/>
      <c r="ELM25" s="11"/>
      <c r="ELN25" s="11"/>
      <c r="ELO25" s="11"/>
      <c r="ELP25" s="11"/>
      <c r="ELQ25" s="11"/>
      <c r="ELR25" s="11"/>
      <c r="ELS25" s="11"/>
      <c r="ELT25" s="11"/>
      <c r="ELU25" s="11"/>
    </row>
    <row r="26" spans="1:3713" s="20" customFormat="1">
      <c r="A26" s="11"/>
      <c r="B26" s="356" t="s">
        <v>84</v>
      </c>
      <c r="C26" s="161">
        <f>0.85*C$23+0.15*C$32</f>
        <v>10395</v>
      </c>
      <c r="D26" s="161">
        <f>0.85*D$23+0.15*D$32</f>
        <v>60180</v>
      </c>
      <c r="E26" s="161">
        <f>0.85*E$23+0.15*E$32</f>
        <v>8.2650000000000006</v>
      </c>
      <c r="F26" s="161">
        <f t="shared" ref="F26" si="2">0.85*F$23+0.15*F$32</f>
        <v>3.7949999999999999</v>
      </c>
      <c r="G26" s="161" t="s">
        <v>193</v>
      </c>
      <c r="H26" s="161" t="s">
        <v>193</v>
      </c>
      <c r="I26" s="161" t="s">
        <v>193</v>
      </c>
      <c r="J26" s="360" t="s">
        <v>193</v>
      </c>
      <c r="K26" s="161">
        <f>LOOKUP($B26,'Datos 3-Factores de convers'!$B$29:$B$51,'Datos 3-Factores de convers'!$F$29:$F$51)*(C26*'Datos 2-Potenciales calent glob'!$D$6+'Datos 1-Factores emisión'!E26*'Datos 2-Potenciales calent glob'!$D$31+'Datos 1-Factores emisión'!F26*'Datos 2-Potenciales calent glob'!$D$32)</f>
        <v>0.27434539637143818</v>
      </c>
      <c r="L26" s="161" t="s">
        <v>183</v>
      </c>
      <c r="M26" s="35"/>
      <c r="N26" s="35"/>
      <c r="O26" s="35"/>
      <c r="P26" s="35"/>
      <c r="Q26" s="35"/>
      <c r="R26" s="11"/>
      <c r="S26" s="417"/>
      <c r="T26" s="35"/>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1"/>
      <c r="HG26" s="11"/>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1"/>
      <c r="IL26" s="11"/>
      <c r="IM26" s="11"/>
      <c r="IN26" s="11"/>
      <c r="IO26" s="11"/>
      <c r="IP26" s="11"/>
      <c r="IQ26" s="11"/>
      <c r="IR26" s="11"/>
      <c r="IS26" s="11"/>
      <c r="IT26" s="11"/>
      <c r="IU26" s="11"/>
      <c r="IV26" s="11"/>
      <c r="IW26" s="11"/>
      <c r="IX26" s="11"/>
      <c r="IY26" s="11"/>
      <c r="IZ26" s="11"/>
      <c r="JA26" s="11"/>
      <c r="JB26" s="11"/>
      <c r="JC26" s="11"/>
      <c r="JD26" s="11"/>
      <c r="JE26" s="11"/>
      <c r="JF26" s="11"/>
      <c r="JG26" s="11"/>
      <c r="JH26" s="11"/>
      <c r="JI26" s="11"/>
      <c r="JJ26" s="11"/>
      <c r="JK26" s="11"/>
      <c r="JL26" s="11"/>
      <c r="JM26" s="11"/>
      <c r="JN26" s="11"/>
      <c r="JO26" s="11"/>
      <c r="JP26" s="11"/>
      <c r="JQ26" s="11"/>
      <c r="JR26" s="11"/>
      <c r="JS26" s="11"/>
      <c r="JT26" s="11"/>
      <c r="JU26" s="11"/>
      <c r="JV26" s="11"/>
      <c r="JW26" s="11"/>
      <c r="JX26" s="11"/>
      <c r="JY26" s="11"/>
      <c r="JZ26" s="11"/>
      <c r="KA26" s="11"/>
      <c r="KB26" s="11"/>
      <c r="KC26" s="11"/>
      <c r="KD26" s="11"/>
      <c r="KE26" s="11"/>
      <c r="KF26" s="11"/>
      <c r="KG26" s="11"/>
      <c r="KH26" s="11"/>
      <c r="KI26" s="11"/>
      <c r="KJ26" s="11"/>
      <c r="KK26" s="11"/>
      <c r="KL26" s="11"/>
      <c r="KM26" s="11"/>
      <c r="KN26" s="11"/>
      <c r="KO26" s="11"/>
      <c r="KP26" s="11"/>
      <c r="KQ26" s="11"/>
      <c r="KR26" s="11"/>
      <c r="KS26" s="11"/>
      <c r="KT26" s="11"/>
      <c r="KU26" s="11"/>
      <c r="KV26" s="11"/>
      <c r="KW26" s="11"/>
      <c r="KX26" s="11"/>
      <c r="KY26" s="11"/>
      <c r="KZ26" s="11"/>
      <c r="LA26" s="11"/>
      <c r="LB26" s="11"/>
      <c r="LC26" s="11"/>
      <c r="LD26" s="11"/>
      <c r="LE26" s="11"/>
      <c r="LF26" s="11"/>
      <c r="LG26" s="11"/>
      <c r="LH26" s="11"/>
      <c r="LI26" s="11"/>
      <c r="LJ26" s="11"/>
      <c r="LK26" s="11"/>
      <c r="LL26" s="11"/>
      <c r="LM26" s="11"/>
      <c r="LN26" s="11"/>
      <c r="LO26" s="11"/>
      <c r="LP26" s="11"/>
      <c r="LQ26" s="11"/>
      <c r="LR26" s="11"/>
      <c r="LS26" s="11"/>
      <c r="LT26" s="11"/>
      <c r="LU26" s="11"/>
      <c r="LV26" s="11"/>
      <c r="LW26" s="11"/>
      <c r="LX26" s="11"/>
      <c r="LY26" s="11"/>
      <c r="LZ26" s="11"/>
      <c r="MA26" s="11"/>
      <c r="MB26" s="11"/>
      <c r="MC26" s="11"/>
      <c r="MD26" s="11"/>
      <c r="ME26" s="11"/>
      <c r="MF26" s="11"/>
      <c r="MG26" s="11"/>
      <c r="MH26" s="11"/>
      <c r="MI26" s="11"/>
      <c r="MJ26" s="11"/>
      <c r="MK26" s="11"/>
      <c r="ML26" s="11"/>
      <c r="MM26" s="11"/>
      <c r="MN26" s="11"/>
      <c r="MO26" s="11"/>
      <c r="MP26" s="11"/>
      <c r="MQ26" s="11"/>
      <c r="MR26" s="11"/>
      <c r="MS26" s="11"/>
      <c r="MT26" s="11"/>
      <c r="MU26" s="11"/>
      <c r="MV26" s="11"/>
      <c r="MW26" s="11"/>
      <c r="MX26" s="11"/>
      <c r="MY26" s="11"/>
      <c r="MZ26" s="11"/>
      <c r="NA26" s="11"/>
      <c r="NB26" s="11"/>
      <c r="NC26" s="11"/>
      <c r="ND26" s="11"/>
      <c r="NE26" s="11"/>
      <c r="NF26" s="11"/>
      <c r="NG26" s="11"/>
      <c r="NH26" s="11"/>
      <c r="NI26" s="11"/>
      <c r="NJ26" s="11"/>
      <c r="NK26" s="11"/>
      <c r="NL26" s="11"/>
      <c r="NM26" s="11"/>
      <c r="NN26" s="11"/>
      <c r="NO26" s="11"/>
      <c r="NP26" s="11"/>
      <c r="NQ26" s="11"/>
      <c r="NR26" s="11"/>
      <c r="NS26" s="11"/>
      <c r="NT26" s="11"/>
      <c r="NU26" s="11"/>
      <c r="NV26" s="11"/>
      <c r="NW26" s="11"/>
      <c r="NX26" s="11"/>
      <c r="NY26" s="11"/>
      <c r="NZ26" s="11"/>
      <c r="OA26" s="11"/>
      <c r="OB26" s="11"/>
      <c r="OC26" s="11"/>
      <c r="OD26" s="11"/>
      <c r="OE26" s="11"/>
      <c r="OF26" s="11"/>
      <c r="OG26" s="11"/>
      <c r="OH26" s="11"/>
      <c r="OI26" s="11"/>
      <c r="OJ26" s="11"/>
      <c r="OK26" s="11"/>
      <c r="OL26" s="11"/>
      <c r="OM26" s="11"/>
      <c r="ON26" s="11"/>
      <c r="OO26" s="11"/>
      <c r="OP26" s="11"/>
      <c r="OQ26" s="11"/>
      <c r="OR26" s="11"/>
      <c r="OS26" s="11"/>
      <c r="OT26" s="11"/>
      <c r="OU26" s="11"/>
      <c r="OV26" s="11"/>
      <c r="OW26" s="11"/>
      <c r="OX26" s="11"/>
      <c r="OY26" s="11"/>
      <c r="OZ26" s="11"/>
      <c r="PA26" s="11"/>
      <c r="PB26" s="11"/>
      <c r="PC26" s="11"/>
      <c r="PD26" s="11"/>
      <c r="PE26" s="11"/>
      <c r="PF26" s="11"/>
      <c r="PG26" s="11"/>
      <c r="PH26" s="11"/>
      <c r="PI26" s="11"/>
      <c r="PJ26" s="11"/>
      <c r="PK26" s="11"/>
      <c r="PL26" s="11"/>
      <c r="PM26" s="11"/>
      <c r="PN26" s="11"/>
      <c r="PO26" s="11"/>
      <c r="PP26" s="11"/>
      <c r="PQ26" s="11"/>
      <c r="PR26" s="11"/>
      <c r="PS26" s="11"/>
      <c r="PT26" s="11"/>
      <c r="PU26" s="11"/>
      <c r="PV26" s="11"/>
      <c r="PW26" s="11"/>
      <c r="PX26" s="11"/>
      <c r="PY26" s="11"/>
      <c r="PZ26" s="11"/>
      <c r="QA26" s="11"/>
      <c r="QB26" s="11"/>
      <c r="QC26" s="11"/>
      <c r="QD26" s="11"/>
      <c r="QE26" s="11"/>
      <c r="QF26" s="11"/>
      <c r="QG26" s="11"/>
      <c r="QH26" s="11"/>
      <c r="QI26" s="11"/>
      <c r="QJ26" s="11"/>
      <c r="QK26" s="11"/>
      <c r="QL26" s="11"/>
      <c r="QM26" s="11"/>
      <c r="QN26" s="11"/>
      <c r="QO26" s="11"/>
      <c r="QP26" s="11"/>
      <c r="QQ26" s="11"/>
      <c r="QR26" s="11"/>
      <c r="QS26" s="11"/>
      <c r="QT26" s="11"/>
      <c r="QU26" s="11"/>
      <c r="QV26" s="11"/>
      <c r="QW26" s="11"/>
      <c r="QX26" s="11"/>
      <c r="QY26" s="11"/>
      <c r="QZ26" s="11"/>
      <c r="RA26" s="11"/>
      <c r="RB26" s="11"/>
      <c r="RC26" s="11"/>
      <c r="RD26" s="11"/>
      <c r="RE26" s="11"/>
      <c r="RF26" s="11"/>
      <c r="RG26" s="11"/>
      <c r="RH26" s="11"/>
      <c r="RI26" s="11"/>
      <c r="RJ26" s="11"/>
      <c r="RK26" s="11"/>
      <c r="RL26" s="11"/>
      <c r="RM26" s="11"/>
      <c r="RN26" s="11"/>
      <c r="RO26" s="11"/>
      <c r="RP26" s="11"/>
      <c r="RQ26" s="11"/>
      <c r="RR26" s="11"/>
      <c r="RS26" s="11"/>
      <c r="RT26" s="11"/>
      <c r="RU26" s="11"/>
      <c r="RV26" s="11"/>
      <c r="RW26" s="11"/>
      <c r="RX26" s="11"/>
      <c r="RY26" s="11"/>
      <c r="RZ26" s="11"/>
      <c r="SA26" s="11"/>
      <c r="SB26" s="11"/>
      <c r="SC26" s="11"/>
      <c r="SD26" s="11"/>
      <c r="SE26" s="11"/>
      <c r="SF26" s="11"/>
      <c r="SG26" s="11"/>
      <c r="SH26" s="11"/>
      <c r="SI26" s="11"/>
      <c r="SJ26" s="11"/>
      <c r="SK26" s="11"/>
      <c r="SL26" s="11"/>
      <c r="SM26" s="11"/>
      <c r="SN26" s="11"/>
      <c r="SO26" s="11"/>
      <c r="SP26" s="11"/>
      <c r="SQ26" s="11"/>
      <c r="SR26" s="11"/>
      <c r="SS26" s="11"/>
      <c r="ST26" s="11"/>
      <c r="SU26" s="11"/>
      <c r="SV26" s="11"/>
      <c r="SW26" s="11"/>
      <c r="SX26" s="11"/>
      <c r="SY26" s="11"/>
      <c r="SZ26" s="11"/>
      <c r="TA26" s="11"/>
      <c r="TB26" s="11"/>
      <c r="TC26" s="11"/>
      <c r="TD26" s="11"/>
      <c r="TE26" s="11"/>
      <c r="TF26" s="11"/>
      <c r="TG26" s="11"/>
      <c r="TH26" s="11"/>
      <c r="TI26" s="11"/>
      <c r="TJ26" s="11"/>
      <c r="TK26" s="11"/>
      <c r="TL26" s="11"/>
      <c r="TM26" s="11"/>
      <c r="TN26" s="11"/>
      <c r="TO26" s="11"/>
      <c r="TP26" s="11"/>
      <c r="TQ26" s="11"/>
      <c r="TR26" s="11"/>
      <c r="TS26" s="11"/>
      <c r="TT26" s="11"/>
      <c r="TU26" s="11"/>
      <c r="TV26" s="11"/>
      <c r="TW26" s="11"/>
      <c r="TX26" s="11"/>
      <c r="TY26" s="11"/>
      <c r="TZ26" s="11"/>
      <c r="UA26" s="11"/>
      <c r="UB26" s="11"/>
      <c r="UC26" s="11"/>
      <c r="UD26" s="11"/>
      <c r="UE26" s="11"/>
      <c r="UF26" s="11"/>
      <c r="UG26" s="11"/>
      <c r="UH26" s="11"/>
      <c r="UI26" s="11"/>
      <c r="UJ26" s="11"/>
      <c r="UK26" s="11"/>
      <c r="UL26" s="11"/>
      <c r="UM26" s="11"/>
      <c r="UN26" s="11"/>
      <c r="UO26" s="11"/>
      <c r="UP26" s="11"/>
      <c r="UQ26" s="11"/>
      <c r="UR26" s="11"/>
      <c r="US26" s="11"/>
      <c r="UT26" s="11"/>
      <c r="UU26" s="11"/>
      <c r="UV26" s="11"/>
      <c r="UW26" s="11"/>
      <c r="UX26" s="11"/>
      <c r="UY26" s="11"/>
      <c r="UZ26" s="11"/>
      <c r="VA26" s="11"/>
      <c r="VB26" s="11"/>
      <c r="VC26" s="11"/>
      <c r="VD26" s="11"/>
      <c r="VE26" s="11"/>
      <c r="VF26" s="11"/>
      <c r="VG26" s="11"/>
      <c r="VH26" s="11"/>
      <c r="VI26" s="11"/>
      <c r="VJ26" s="11"/>
      <c r="VK26" s="11"/>
      <c r="VL26" s="11"/>
      <c r="VM26" s="11"/>
      <c r="VN26" s="11"/>
      <c r="VO26" s="11"/>
      <c r="VP26" s="11"/>
      <c r="VQ26" s="11"/>
      <c r="VR26" s="11"/>
      <c r="VS26" s="11"/>
      <c r="VT26" s="11"/>
      <c r="VU26" s="11"/>
      <c r="VV26" s="11"/>
      <c r="VW26" s="11"/>
      <c r="VX26" s="11"/>
      <c r="VY26" s="11"/>
      <c r="VZ26" s="11"/>
      <c r="WA26" s="11"/>
      <c r="WB26" s="11"/>
      <c r="WC26" s="11"/>
      <c r="WD26" s="11"/>
      <c r="WE26" s="11"/>
      <c r="WF26" s="11"/>
      <c r="WG26" s="11"/>
      <c r="WH26" s="11"/>
      <c r="WI26" s="11"/>
      <c r="WJ26" s="11"/>
      <c r="WK26" s="11"/>
      <c r="WL26" s="11"/>
      <c r="WM26" s="11"/>
      <c r="WN26" s="11"/>
      <c r="WO26" s="11"/>
      <c r="WP26" s="11"/>
      <c r="WQ26" s="11"/>
      <c r="WR26" s="11"/>
      <c r="WS26" s="11"/>
      <c r="WT26" s="11"/>
      <c r="WU26" s="11"/>
      <c r="WV26" s="11"/>
      <c r="WW26" s="11"/>
      <c r="WX26" s="11"/>
      <c r="WY26" s="11"/>
      <c r="WZ26" s="11"/>
      <c r="XA26" s="11"/>
      <c r="XB26" s="11"/>
      <c r="XC26" s="11"/>
      <c r="XD26" s="11"/>
      <c r="XE26" s="11"/>
      <c r="XF26" s="11"/>
      <c r="XG26" s="11"/>
      <c r="XH26" s="11"/>
      <c r="XI26" s="11"/>
      <c r="XJ26" s="11"/>
      <c r="XK26" s="11"/>
      <c r="XL26" s="11"/>
      <c r="XM26" s="11"/>
      <c r="XN26" s="11"/>
      <c r="XO26" s="11"/>
      <c r="XP26" s="11"/>
      <c r="XQ26" s="11"/>
      <c r="XR26" s="11"/>
      <c r="XS26" s="11"/>
      <c r="XT26" s="11"/>
      <c r="XU26" s="11"/>
      <c r="XV26" s="11"/>
      <c r="XW26" s="11"/>
      <c r="XX26" s="11"/>
      <c r="XY26" s="11"/>
      <c r="XZ26" s="11"/>
      <c r="YA26" s="11"/>
      <c r="YB26" s="11"/>
      <c r="YC26" s="11"/>
      <c r="YD26" s="11"/>
      <c r="YE26" s="11"/>
      <c r="YF26" s="11"/>
      <c r="YG26" s="11"/>
      <c r="YH26" s="11"/>
      <c r="YI26" s="11"/>
      <c r="YJ26" s="11"/>
      <c r="YK26" s="11"/>
      <c r="YL26" s="11"/>
      <c r="YM26" s="11"/>
      <c r="YN26" s="11"/>
      <c r="YO26" s="11"/>
      <c r="YP26" s="11"/>
      <c r="YQ26" s="11"/>
      <c r="YR26" s="11"/>
      <c r="YS26" s="11"/>
      <c r="YT26" s="11"/>
      <c r="YU26" s="11"/>
      <c r="YV26" s="11"/>
      <c r="YW26" s="11"/>
      <c r="YX26" s="11"/>
      <c r="YY26" s="11"/>
      <c r="YZ26" s="11"/>
      <c r="ZA26" s="11"/>
      <c r="ZB26" s="11"/>
      <c r="ZC26" s="11"/>
      <c r="ZD26" s="11"/>
      <c r="ZE26" s="11"/>
      <c r="ZF26" s="11"/>
      <c r="ZG26" s="11"/>
      <c r="ZH26" s="11"/>
      <c r="ZI26" s="11"/>
      <c r="ZJ26" s="11"/>
      <c r="ZK26" s="11"/>
      <c r="ZL26" s="11"/>
      <c r="ZM26" s="11"/>
      <c r="ZN26" s="11"/>
      <c r="ZO26" s="11"/>
      <c r="ZP26" s="11"/>
      <c r="ZQ26" s="11"/>
      <c r="ZR26" s="11"/>
      <c r="ZS26" s="11"/>
      <c r="ZT26" s="11"/>
      <c r="ZU26" s="11"/>
      <c r="ZV26" s="11"/>
      <c r="ZW26" s="11"/>
      <c r="ZX26" s="11"/>
      <c r="ZY26" s="11"/>
      <c r="ZZ26" s="11"/>
      <c r="AAA26" s="11"/>
      <c r="AAB26" s="11"/>
      <c r="AAC26" s="11"/>
      <c r="AAD26" s="11"/>
      <c r="AAE26" s="11"/>
      <c r="AAF26" s="11"/>
      <c r="AAG26" s="11"/>
      <c r="AAH26" s="11"/>
      <c r="AAI26" s="11"/>
      <c r="AAJ26" s="11"/>
      <c r="AAK26" s="11"/>
      <c r="AAL26" s="11"/>
      <c r="AAM26" s="11"/>
      <c r="AAN26" s="11"/>
      <c r="AAO26" s="11"/>
      <c r="AAP26" s="11"/>
      <c r="AAQ26" s="11"/>
      <c r="AAR26" s="11"/>
      <c r="AAS26" s="11"/>
      <c r="AAT26" s="11"/>
      <c r="AAU26" s="11"/>
      <c r="AAV26" s="11"/>
      <c r="AAW26" s="11"/>
      <c r="AAX26" s="11"/>
      <c r="AAY26" s="11"/>
      <c r="AAZ26" s="11"/>
      <c r="ABA26" s="11"/>
      <c r="ABB26" s="11"/>
      <c r="ABC26" s="11"/>
      <c r="ABD26" s="11"/>
      <c r="ABE26" s="11"/>
      <c r="ABF26" s="11"/>
      <c r="ABG26" s="11"/>
      <c r="ABH26" s="11"/>
      <c r="ABI26" s="11"/>
      <c r="ABJ26" s="11"/>
      <c r="ABK26" s="11"/>
      <c r="ABL26" s="11"/>
      <c r="ABM26" s="11"/>
      <c r="ABN26" s="11"/>
      <c r="ABO26" s="11"/>
      <c r="ABP26" s="11"/>
      <c r="ABQ26" s="11"/>
      <c r="ABR26" s="11"/>
      <c r="ABS26" s="11"/>
      <c r="ABT26" s="11"/>
      <c r="ABU26" s="11"/>
      <c r="ABV26" s="11"/>
      <c r="ABW26" s="11"/>
      <c r="ABX26" s="11"/>
      <c r="ABY26" s="11"/>
      <c r="ABZ26" s="11"/>
      <c r="ACA26" s="11"/>
      <c r="ACB26" s="11"/>
      <c r="ACC26" s="11"/>
      <c r="ACD26" s="11"/>
      <c r="ACE26" s="11"/>
      <c r="ACF26" s="11"/>
      <c r="ACG26" s="11"/>
      <c r="ACH26" s="11"/>
      <c r="ACI26" s="11"/>
      <c r="ACJ26" s="11"/>
      <c r="ACK26" s="11"/>
      <c r="ACL26" s="11"/>
      <c r="ACM26" s="11"/>
      <c r="ACN26" s="11"/>
      <c r="ACO26" s="11"/>
      <c r="ACP26" s="11"/>
      <c r="ACQ26" s="11"/>
      <c r="ACR26" s="11"/>
      <c r="ACS26" s="11"/>
      <c r="ACT26" s="11"/>
      <c r="ACU26" s="11"/>
      <c r="ACV26" s="11"/>
      <c r="ACW26" s="11"/>
      <c r="ACX26" s="11"/>
      <c r="ACY26" s="11"/>
      <c r="ACZ26" s="11"/>
      <c r="ADA26" s="11"/>
      <c r="ADB26" s="11"/>
      <c r="ADC26" s="11"/>
      <c r="ADD26" s="11"/>
      <c r="ADE26" s="11"/>
      <c r="ADF26" s="11"/>
      <c r="ADG26" s="11"/>
      <c r="ADH26" s="11"/>
      <c r="ADI26" s="11"/>
      <c r="ADJ26" s="11"/>
      <c r="ADK26" s="11"/>
      <c r="ADL26" s="11"/>
      <c r="ADM26" s="11"/>
      <c r="ADN26" s="11"/>
      <c r="ADO26" s="11"/>
      <c r="ADP26" s="11"/>
      <c r="ADQ26" s="11"/>
      <c r="ADR26" s="11"/>
      <c r="ADS26" s="11"/>
      <c r="ADT26" s="11"/>
      <c r="ADU26" s="11"/>
      <c r="ADV26" s="11"/>
      <c r="ADW26" s="11"/>
      <c r="ADX26" s="11"/>
      <c r="ADY26" s="11"/>
      <c r="ADZ26" s="11"/>
      <c r="AEA26" s="11"/>
      <c r="AEB26" s="11"/>
      <c r="AEC26" s="11"/>
      <c r="AED26" s="11"/>
      <c r="AEE26" s="11"/>
      <c r="AEF26" s="11"/>
      <c r="AEG26" s="11"/>
      <c r="AEH26" s="11"/>
      <c r="AEI26" s="11"/>
      <c r="AEJ26" s="11"/>
      <c r="AEK26" s="11"/>
      <c r="AEL26" s="11"/>
      <c r="AEM26" s="11"/>
      <c r="AEN26" s="11"/>
      <c r="AEO26" s="11"/>
      <c r="AEP26" s="11"/>
      <c r="AEQ26" s="11"/>
      <c r="AER26" s="11"/>
      <c r="AES26" s="11"/>
      <c r="AET26" s="11"/>
      <c r="AEU26" s="11"/>
      <c r="AEV26" s="11"/>
      <c r="AEW26" s="11"/>
      <c r="AEX26" s="11"/>
      <c r="AEY26" s="11"/>
      <c r="AEZ26" s="11"/>
      <c r="AFA26" s="11"/>
      <c r="AFB26" s="11"/>
      <c r="AFC26" s="11"/>
      <c r="AFD26" s="11"/>
      <c r="AFE26" s="11"/>
      <c r="AFF26" s="11"/>
      <c r="AFG26" s="11"/>
      <c r="AFH26" s="11"/>
      <c r="AFI26" s="11"/>
      <c r="AFJ26" s="11"/>
      <c r="AFK26" s="11"/>
      <c r="AFL26" s="11"/>
      <c r="AFM26" s="11"/>
      <c r="AFN26" s="11"/>
      <c r="AFO26" s="11"/>
      <c r="AFP26" s="11"/>
      <c r="AFQ26" s="11"/>
      <c r="AFR26" s="11"/>
      <c r="AFS26" s="11"/>
      <c r="AFT26" s="11"/>
      <c r="AFU26" s="11"/>
      <c r="AFV26" s="11"/>
      <c r="AFW26" s="11"/>
      <c r="AFX26" s="11"/>
      <c r="AFY26" s="11"/>
      <c r="AFZ26" s="11"/>
      <c r="AGA26" s="11"/>
      <c r="AGB26" s="11"/>
      <c r="AGC26" s="11"/>
      <c r="AGD26" s="11"/>
      <c r="AGE26" s="11"/>
      <c r="AGF26" s="11"/>
      <c r="AGG26" s="11"/>
      <c r="AGH26" s="11"/>
      <c r="AGI26" s="11"/>
      <c r="AGJ26" s="11"/>
      <c r="AGK26" s="11"/>
      <c r="AGL26" s="11"/>
      <c r="AGM26" s="11"/>
      <c r="AGN26" s="11"/>
      <c r="AGO26" s="11"/>
      <c r="AGP26" s="11"/>
      <c r="AGQ26" s="11"/>
      <c r="AGR26" s="11"/>
      <c r="AGS26" s="11"/>
      <c r="AGT26" s="11"/>
      <c r="AGU26" s="11"/>
      <c r="AGV26" s="11"/>
      <c r="AGW26" s="11"/>
      <c r="AGX26" s="11"/>
      <c r="AGY26" s="11"/>
      <c r="AGZ26" s="11"/>
      <c r="AHA26" s="11"/>
      <c r="AHB26" s="11"/>
      <c r="AHC26" s="11"/>
      <c r="AHD26" s="11"/>
      <c r="AHE26" s="11"/>
      <c r="AHF26" s="11"/>
      <c r="AHG26" s="11"/>
      <c r="AHH26" s="11"/>
      <c r="AHI26" s="11"/>
      <c r="AHJ26" s="11"/>
      <c r="AHK26" s="11"/>
      <c r="AHL26" s="11"/>
      <c r="AHM26" s="11"/>
      <c r="AHN26" s="11"/>
      <c r="AHO26" s="11"/>
      <c r="AHP26" s="11"/>
      <c r="AHQ26" s="11"/>
      <c r="AHR26" s="11"/>
      <c r="AHS26" s="11"/>
      <c r="AHT26" s="11"/>
      <c r="AHU26" s="11"/>
      <c r="AHV26" s="11"/>
      <c r="AHW26" s="11"/>
      <c r="AHX26" s="11"/>
      <c r="AHY26" s="11"/>
      <c r="AHZ26" s="11"/>
      <c r="AIA26" s="11"/>
      <c r="AIB26" s="11"/>
      <c r="AIC26" s="11"/>
      <c r="AID26" s="11"/>
      <c r="AIE26" s="11"/>
      <c r="AIF26" s="11"/>
      <c r="AIG26" s="11"/>
      <c r="AIH26" s="11"/>
      <c r="AII26" s="11"/>
      <c r="AIJ26" s="11"/>
      <c r="AIK26" s="11"/>
      <c r="AIL26" s="11"/>
      <c r="AIM26" s="11"/>
      <c r="AIN26" s="11"/>
      <c r="AIO26" s="11"/>
      <c r="AIP26" s="11"/>
      <c r="AIQ26" s="11"/>
      <c r="AIR26" s="11"/>
      <c r="AIS26" s="11"/>
      <c r="AIT26" s="11"/>
      <c r="AIU26" s="11"/>
      <c r="AIV26" s="11"/>
      <c r="AIW26" s="11"/>
      <c r="AIX26" s="11"/>
      <c r="AIY26" s="11"/>
      <c r="AIZ26" s="11"/>
      <c r="AJA26" s="11"/>
      <c r="AJB26" s="11"/>
      <c r="AJC26" s="11"/>
      <c r="AJD26" s="11"/>
      <c r="AJE26" s="11"/>
      <c r="AJF26" s="11"/>
      <c r="AJG26" s="11"/>
      <c r="AJH26" s="11"/>
      <c r="AJI26" s="11"/>
      <c r="AJJ26" s="11"/>
      <c r="AJK26" s="11"/>
      <c r="AJL26" s="11"/>
      <c r="AJM26" s="11"/>
      <c r="AJN26" s="11"/>
      <c r="AJO26" s="11"/>
      <c r="AJP26" s="11"/>
      <c r="AJQ26" s="11"/>
      <c r="AJR26" s="11"/>
      <c r="AJS26" s="11"/>
      <c r="AJT26" s="11"/>
      <c r="AJU26" s="11"/>
      <c r="AJV26" s="11"/>
      <c r="AJW26" s="11"/>
      <c r="AJX26" s="11"/>
      <c r="AJY26" s="11"/>
      <c r="AJZ26" s="11"/>
      <c r="AKA26" s="11"/>
      <c r="AKB26" s="11"/>
      <c r="AKC26" s="11"/>
      <c r="AKD26" s="11"/>
      <c r="AKE26" s="11"/>
      <c r="AKF26" s="11"/>
      <c r="AKG26" s="11"/>
      <c r="AKH26" s="11"/>
      <c r="AKI26" s="11"/>
      <c r="AKJ26" s="11"/>
      <c r="AKK26" s="11"/>
      <c r="AKL26" s="11"/>
      <c r="AKM26" s="11"/>
      <c r="AKN26" s="11"/>
      <c r="AKO26" s="11"/>
      <c r="AKP26" s="11"/>
      <c r="AKQ26" s="11"/>
      <c r="AKR26" s="11"/>
      <c r="AKS26" s="11"/>
      <c r="AKT26" s="11"/>
      <c r="AKU26" s="11"/>
      <c r="AKV26" s="11"/>
      <c r="AKW26" s="11"/>
      <c r="AKX26" s="11"/>
      <c r="AKY26" s="11"/>
      <c r="AKZ26" s="11"/>
      <c r="ALA26" s="11"/>
      <c r="ALB26" s="11"/>
      <c r="ALC26" s="11"/>
      <c r="ALD26" s="11"/>
      <c r="ALE26" s="11"/>
      <c r="ALF26" s="11"/>
      <c r="ALG26" s="11"/>
      <c r="ALH26" s="11"/>
      <c r="ALI26" s="11"/>
      <c r="ALJ26" s="11"/>
      <c r="ALK26" s="11"/>
      <c r="ALL26" s="11"/>
      <c r="ALM26" s="11"/>
      <c r="ALN26" s="11"/>
      <c r="ALO26" s="11"/>
      <c r="ALP26" s="11"/>
      <c r="ALQ26" s="11"/>
      <c r="ALR26" s="11"/>
      <c r="ALS26" s="11"/>
      <c r="ALT26" s="11"/>
      <c r="ALU26" s="11"/>
      <c r="ALV26" s="11"/>
      <c r="ALW26" s="11"/>
      <c r="ALX26" s="11"/>
      <c r="ALY26" s="11"/>
      <c r="ALZ26" s="11"/>
      <c r="AMA26" s="11"/>
      <c r="AMB26" s="11"/>
      <c r="AMC26" s="11"/>
      <c r="AMD26" s="11"/>
      <c r="AME26" s="11"/>
      <c r="AMF26" s="11"/>
      <c r="AMG26" s="11"/>
      <c r="AMH26" s="11"/>
      <c r="AMI26" s="11"/>
      <c r="AMJ26" s="11"/>
      <c r="AMK26" s="11"/>
      <c r="AML26" s="11"/>
      <c r="AMM26" s="11"/>
      <c r="AMN26" s="11"/>
      <c r="AMO26" s="11"/>
      <c r="AMP26" s="11"/>
      <c r="AMQ26" s="11"/>
      <c r="AMR26" s="11"/>
      <c r="AMS26" s="11"/>
      <c r="AMT26" s="11"/>
      <c r="AMU26" s="11"/>
      <c r="AMV26" s="11"/>
      <c r="AMW26" s="11"/>
      <c r="AMX26" s="11"/>
      <c r="AMY26" s="11"/>
      <c r="AMZ26" s="11"/>
      <c r="ANA26" s="11"/>
      <c r="ANB26" s="11"/>
      <c r="ANC26" s="11"/>
      <c r="AND26" s="11"/>
      <c r="ANE26" s="11"/>
      <c r="ANF26" s="11"/>
      <c r="ANG26" s="11"/>
      <c r="ANH26" s="11"/>
      <c r="ANI26" s="11"/>
      <c r="ANJ26" s="11"/>
      <c r="ANK26" s="11"/>
      <c r="ANL26" s="11"/>
      <c r="ANM26" s="11"/>
      <c r="ANN26" s="11"/>
      <c r="ANO26" s="11"/>
      <c r="ANP26" s="11"/>
      <c r="ANQ26" s="11"/>
      <c r="ANR26" s="11"/>
      <c r="ANS26" s="11"/>
      <c r="ANT26" s="11"/>
      <c r="ANU26" s="11"/>
      <c r="ANV26" s="11"/>
      <c r="ANW26" s="11"/>
      <c r="ANX26" s="11"/>
      <c r="ANY26" s="11"/>
      <c r="ANZ26" s="11"/>
      <c r="AOA26" s="11"/>
      <c r="AOB26" s="11"/>
      <c r="AOC26" s="11"/>
      <c r="AOD26" s="11"/>
      <c r="AOE26" s="11"/>
      <c r="AOF26" s="11"/>
      <c r="AOG26" s="11"/>
      <c r="AOH26" s="11"/>
      <c r="AOI26" s="11"/>
      <c r="AOJ26" s="11"/>
      <c r="AOK26" s="11"/>
      <c r="AOL26" s="11"/>
      <c r="AOM26" s="11"/>
      <c r="AON26" s="11"/>
      <c r="AOO26" s="11"/>
      <c r="AOP26" s="11"/>
      <c r="AOQ26" s="11"/>
      <c r="AOR26" s="11"/>
      <c r="AOS26" s="11"/>
      <c r="AOT26" s="11"/>
      <c r="AOU26" s="11"/>
      <c r="AOV26" s="11"/>
      <c r="AOW26" s="11"/>
      <c r="AOX26" s="11"/>
      <c r="AOY26" s="11"/>
      <c r="AOZ26" s="11"/>
      <c r="APA26" s="11"/>
      <c r="APB26" s="11"/>
      <c r="APC26" s="11"/>
      <c r="APD26" s="11"/>
      <c r="APE26" s="11"/>
      <c r="APF26" s="11"/>
      <c r="APG26" s="11"/>
      <c r="APH26" s="11"/>
      <c r="API26" s="11"/>
      <c r="APJ26" s="11"/>
      <c r="APK26" s="11"/>
      <c r="APL26" s="11"/>
      <c r="APM26" s="11"/>
      <c r="APN26" s="11"/>
      <c r="APO26" s="11"/>
      <c r="APP26" s="11"/>
      <c r="APQ26" s="11"/>
      <c r="APR26" s="11"/>
      <c r="APS26" s="11"/>
      <c r="APT26" s="11"/>
      <c r="APU26" s="11"/>
      <c r="APV26" s="11"/>
      <c r="APW26" s="11"/>
      <c r="APX26" s="11"/>
      <c r="APY26" s="11"/>
      <c r="APZ26" s="11"/>
      <c r="AQA26" s="11"/>
      <c r="AQB26" s="11"/>
      <c r="AQC26" s="11"/>
      <c r="AQD26" s="11"/>
      <c r="AQE26" s="11"/>
      <c r="AQF26" s="11"/>
      <c r="AQG26" s="11"/>
      <c r="AQH26" s="11"/>
      <c r="AQI26" s="11"/>
      <c r="AQJ26" s="11"/>
      <c r="AQK26" s="11"/>
      <c r="AQL26" s="11"/>
      <c r="AQM26" s="11"/>
      <c r="AQN26" s="11"/>
      <c r="AQO26" s="11"/>
      <c r="AQP26" s="11"/>
      <c r="AQQ26" s="11"/>
      <c r="AQR26" s="11"/>
      <c r="AQS26" s="11"/>
      <c r="AQT26" s="11"/>
      <c r="AQU26" s="11"/>
      <c r="AQV26" s="11"/>
      <c r="AQW26" s="11"/>
      <c r="AQX26" s="11"/>
      <c r="AQY26" s="11"/>
      <c r="AQZ26" s="11"/>
      <c r="ARA26" s="11"/>
      <c r="ARB26" s="11"/>
      <c r="ARC26" s="11"/>
      <c r="ARD26" s="11"/>
      <c r="ARE26" s="11"/>
      <c r="ARF26" s="11"/>
      <c r="ARG26" s="11"/>
      <c r="ARH26" s="11"/>
      <c r="ARI26" s="11"/>
      <c r="ARJ26" s="11"/>
      <c r="ARK26" s="11"/>
      <c r="ARL26" s="11"/>
      <c r="ARM26" s="11"/>
      <c r="ARN26" s="11"/>
      <c r="ARO26" s="11"/>
      <c r="ARP26" s="11"/>
      <c r="ARQ26" s="11"/>
      <c r="ARR26" s="11"/>
      <c r="ARS26" s="11"/>
      <c r="ART26" s="11"/>
      <c r="ARU26" s="11"/>
      <c r="ARV26" s="11"/>
      <c r="ARW26" s="11"/>
      <c r="ARX26" s="11"/>
      <c r="ARY26" s="11"/>
      <c r="ARZ26" s="11"/>
      <c r="ASA26" s="11"/>
      <c r="ASB26" s="11"/>
      <c r="ASC26" s="11"/>
      <c r="ASD26" s="11"/>
      <c r="ASE26" s="11"/>
      <c r="ASF26" s="11"/>
      <c r="ASG26" s="11"/>
      <c r="ASH26" s="11"/>
      <c r="ASI26" s="11"/>
      <c r="ASJ26" s="11"/>
      <c r="ASK26" s="11"/>
      <c r="ASL26" s="11"/>
      <c r="ASM26" s="11"/>
      <c r="ASN26" s="11"/>
      <c r="ASO26" s="11"/>
      <c r="ASP26" s="11"/>
      <c r="ASQ26" s="11"/>
      <c r="ASR26" s="11"/>
      <c r="ASS26" s="11"/>
      <c r="AST26" s="11"/>
      <c r="ASU26" s="11"/>
      <c r="ASV26" s="11"/>
      <c r="ASW26" s="11"/>
      <c r="ASX26" s="11"/>
      <c r="ASY26" s="11"/>
      <c r="ASZ26" s="11"/>
      <c r="ATA26" s="11"/>
      <c r="ATB26" s="11"/>
      <c r="ATC26" s="11"/>
      <c r="ATD26" s="11"/>
      <c r="ATE26" s="11"/>
      <c r="ATF26" s="11"/>
      <c r="ATG26" s="11"/>
      <c r="ATH26" s="11"/>
      <c r="ATI26" s="11"/>
      <c r="ATJ26" s="11"/>
      <c r="ATK26" s="11"/>
      <c r="ATL26" s="11"/>
      <c r="ATM26" s="11"/>
      <c r="ATN26" s="11"/>
      <c r="ATO26" s="11"/>
      <c r="ATP26" s="11"/>
      <c r="ATQ26" s="11"/>
      <c r="ATR26" s="11"/>
      <c r="ATS26" s="11"/>
      <c r="ATT26" s="11"/>
      <c r="ATU26" s="11"/>
      <c r="ATV26" s="11"/>
      <c r="ATW26" s="11"/>
      <c r="ATX26" s="11"/>
      <c r="ATY26" s="11"/>
      <c r="ATZ26" s="11"/>
      <c r="AUA26" s="11"/>
      <c r="AUB26" s="11"/>
      <c r="AUC26" s="11"/>
      <c r="AUD26" s="11"/>
      <c r="AUE26" s="11"/>
      <c r="AUF26" s="11"/>
      <c r="AUG26" s="11"/>
      <c r="AUH26" s="11"/>
      <c r="AUI26" s="11"/>
      <c r="AUJ26" s="11"/>
      <c r="AUK26" s="11"/>
      <c r="AUL26" s="11"/>
      <c r="AUM26" s="11"/>
      <c r="AUN26" s="11"/>
      <c r="AUO26" s="11"/>
      <c r="AUP26" s="11"/>
      <c r="AUQ26" s="11"/>
      <c r="AUR26" s="11"/>
      <c r="AUS26" s="11"/>
      <c r="AUT26" s="11"/>
      <c r="AUU26" s="11"/>
      <c r="AUV26" s="11"/>
      <c r="AUW26" s="11"/>
      <c r="AUX26" s="11"/>
      <c r="AUY26" s="11"/>
      <c r="AUZ26" s="11"/>
      <c r="AVA26" s="11"/>
      <c r="AVB26" s="11"/>
      <c r="AVC26" s="11"/>
      <c r="AVD26" s="11"/>
      <c r="AVE26" s="11"/>
      <c r="AVF26" s="11"/>
      <c r="AVG26" s="11"/>
      <c r="AVH26" s="11"/>
      <c r="AVI26" s="11"/>
      <c r="AVJ26" s="11"/>
      <c r="AVK26" s="11"/>
      <c r="AVL26" s="11"/>
      <c r="AVM26" s="11"/>
      <c r="AVN26" s="11"/>
      <c r="AVO26" s="11"/>
      <c r="AVP26" s="11"/>
      <c r="AVQ26" s="11"/>
      <c r="AVR26" s="11"/>
      <c r="AVS26" s="11"/>
      <c r="AVT26" s="11"/>
      <c r="AVU26" s="11"/>
      <c r="AVV26" s="11"/>
      <c r="AVW26" s="11"/>
      <c r="AVX26" s="11"/>
      <c r="AVY26" s="11"/>
      <c r="AVZ26" s="11"/>
      <c r="AWA26" s="11"/>
      <c r="AWB26" s="11"/>
      <c r="AWC26" s="11"/>
      <c r="AWD26" s="11"/>
      <c r="AWE26" s="11"/>
      <c r="AWF26" s="11"/>
      <c r="AWG26" s="11"/>
      <c r="AWH26" s="11"/>
      <c r="AWI26" s="11"/>
      <c r="AWJ26" s="11"/>
      <c r="AWK26" s="11"/>
      <c r="AWL26" s="11"/>
      <c r="AWM26" s="11"/>
      <c r="AWN26" s="11"/>
      <c r="AWO26" s="11"/>
      <c r="AWP26" s="11"/>
      <c r="AWQ26" s="11"/>
      <c r="AWR26" s="11"/>
      <c r="AWS26" s="11"/>
      <c r="AWT26" s="11"/>
      <c r="AWU26" s="11"/>
      <c r="AWV26" s="11"/>
      <c r="AWW26" s="11"/>
      <c r="AWX26" s="11"/>
      <c r="AWY26" s="11"/>
      <c r="AWZ26" s="11"/>
      <c r="AXA26" s="11"/>
      <c r="AXB26" s="11"/>
      <c r="AXC26" s="11"/>
      <c r="AXD26" s="11"/>
      <c r="AXE26" s="11"/>
      <c r="AXF26" s="11"/>
      <c r="AXG26" s="11"/>
      <c r="AXH26" s="11"/>
      <c r="AXI26" s="11"/>
      <c r="AXJ26" s="11"/>
      <c r="AXK26" s="11"/>
      <c r="AXL26" s="11"/>
      <c r="AXM26" s="11"/>
      <c r="AXN26" s="11"/>
      <c r="AXO26" s="11"/>
      <c r="AXP26" s="11"/>
      <c r="AXQ26" s="11"/>
      <c r="AXR26" s="11"/>
      <c r="AXS26" s="11"/>
      <c r="AXT26" s="11"/>
      <c r="AXU26" s="11"/>
      <c r="AXV26" s="11"/>
      <c r="AXW26" s="11"/>
      <c r="AXX26" s="11"/>
      <c r="AXY26" s="11"/>
      <c r="AXZ26" s="11"/>
      <c r="AYA26" s="11"/>
      <c r="AYB26" s="11"/>
      <c r="AYC26" s="11"/>
      <c r="AYD26" s="11"/>
      <c r="AYE26" s="11"/>
      <c r="AYF26" s="11"/>
      <c r="AYG26" s="11"/>
      <c r="AYH26" s="11"/>
      <c r="AYI26" s="11"/>
      <c r="AYJ26" s="11"/>
      <c r="AYK26" s="11"/>
      <c r="AYL26" s="11"/>
      <c r="AYM26" s="11"/>
      <c r="AYN26" s="11"/>
      <c r="AYO26" s="11"/>
      <c r="AYP26" s="11"/>
      <c r="AYQ26" s="11"/>
      <c r="AYR26" s="11"/>
      <c r="AYS26" s="11"/>
      <c r="AYT26" s="11"/>
      <c r="AYU26" s="11"/>
      <c r="AYV26" s="11"/>
      <c r="AYW26" s="11"/>
      <c r="AYX26" s="11"/>
      <c r="AYY26" s="11"/>
      <c r="AYZ26" s="11"/>
      <c r="AZA26" s="11"/>
      <c r="AZB26" s="11"/>
      <c r="AZC26" s="11"/>
      <c r="AZD26" s="11"/>
      <c r="AZE26" s="11"/>
      <c r="AZF26" s="11"/>
      <c r="AZG26" s="11"/>
      <c r="AZH26" s="11"/>
      <c r="AZI26" s="11"/>
      <c r="AZJ26" s="11"/>
      <c r="AZK26" s="11"/>
      <c r="AZL26" s="11"/>
      <c r="AZM26" s="11"/>
      <c r="AZN26" s="11"/>
      <c r="AZO26" s="11"/>
      <c r="AZP26" s="11"/>
      <c r="AZQ26" s="11"/>
      <c r="AZR26" s="11"/>
      <c r="AZS26" s="11"/>
      <c r="AZT26" s="11"/>
      <c r="AZU26" s="11"/>
      <c r="AZV26" s="11"/>
      <c r="AZW26" s="11"/>
      <c r="AZX26" s="11"/>
      <c r="AZY26" s="11"/>
      <c r="AZZ26" s="11"/>
      <c r="BAA26" s="11"/>
      <c r="BAB26" s="11"/>
      <c r="BAC26" s="11"/>
      <c r="BAD26" s="11"/>
      <c r="BAE26" s="11"/>
      <c r="BAF26" s="11"/>
      <c r="BAG26" s="11"/>
      <c r="BAH26" s="11"/>
      <c r="BAI26" s="11"/>
      <c r="BAJ26" s="11"/>
      <c r="BAK26" s="11"/>
      <c r="BAL26" s="11"/>
      <c r="BAM26" s="11"/>
      <c r="BAN26" s="11"/>
      <c r="BAO26" s="11"/>
      <c r="BAP26" s="11"/>
      <c r="BAQ26" s="11"/>
      <c r="BAR26" s="11"/>
      <c r="BAS26" s="11"/>
      <c r="BAT26" s="11"/>
      <c r="BAU26" s="11"/>
      <c r="BAV26" s="11"/>
      <c r="BAW26" s="11"/>
      <c r="BAX26" s="11"/>
      <c r="BAY26" s="11"/>
      <c r="BAZ26" s="11"/>
      <c r="BBA26" s="11"/>
      <c r="BBB26" s="11"/>
      <c r="BBC26" s="11"/>
      <c r="BBD26" s="11"/>
      <c r="BBE26" s="11"/>
      <c r="BBF26" s="11"/>
      <c r="BBG26" s="11"/>
      <c r="BBH26" s="11"/>
      <c r="BBI26" s="11"/>
      <c r="BBJ26" s="11"/>
      <c r="BBK26" s="11"/>
      <c r="BBL26" s="11"/>
      <c r="BBM26" s="11"/>
      <c r="BBN26" s="11"/>
      <c r="BBO26" s="11"/>
      <c r="BBP26" s="11"/>
      <c r="BBQ26" s="11"/>
      <c r="BBR26" s="11"/>
      <c r="BBS26" s="11"/>
      <c r="BBT26" s="11"/>
      <c r="BBU26" s="11"/>
      <c r="BBV26" s="11"/>
      <c r="BBW26" s="11"/>
      <c r="BBX26" s="11"/>
      <c r="BBY26" s="11"/>
      <c r="BBZ26" s="11"/>
      <c r="BCA26" s="11"/>
      <c r="BCB26" s="11"/>
      <c r="BCC26" s="11"/>
      <c r="BCD26" s="11"/>
      <c r="BCE26" s="11"/>
      <c r="BCF26" s="11"/>
      <c r="BCG26" s="11"/>
      <c r="BCH26" s="11"/>
      <c r="BCI26" s="11"/>
      <c r="BCJ26" s="11"/>
      <c r="BCK26" s="11"/>
      <c r="BCL26" s="11"/>
      <c r="BCM26" s="11"/>
      <c r="BCN26" s="11"/>
      <c r="BCO26" s="11"/>
      <c r="BCP26" s="11"/>
      <c r="BCQ26" s="11"/>
      <c r="BCR26" s="11"/>
      <c r="BCS26" s="11"/>
      <c r="BCT26" s="11"/>
      <c r="BCU26" s="11"/>
      <c r="BCV26" s="11"/>
      <c r="BCW26" s="11"/>
      <c r="BCX26" s="11"/>
      <c r="BCY26" s="11"/>
      <c r="BCZ26" s="11"/>
      <c r="BDA26" s="11"/>
      <c r="BDB26" s="11"/>
      <c r="BDC26" s="11"/>
      <c r="BDD26" s="11"/>
      <c r="BDE26" s="11"/>
      <c r="BDF26" s="11"/>
      <c r="BDG26" s="11"/>
      <c r="BDH26" s="11"/>
      <c r="BDI26" s="11"/>
      <c r="BDJ26" s="11"/>
      <c r="BDK26" s="11"/>
      <c r="BDL26" s="11"/>
      <c r="BDM26" s="11"/>
      <c r="BDN26" s="11"/>
      <c r="BDO26" s="11"/>
      <c r="BDP26" s="11"/>
      <c r="BDQ26" s="11"/>
      <c r="BDR26" s="11"/>
      <c r="BDS26" s="11"/>
      <c r="BDT26" s="11"/>
      <c r="BDU26" s="11"/>
      <c r="BDV26" s="11"/>
      <c r="BDW26" s="11"/>
      <c r="BDX26" s="11"/>
      <c r="BDY26" s="11"/>
      <c r="BDZ26" s="11"/>
      <c r="BEA26" s="11"/>
      <c r="BEB26" s="11"/>
      <c r="BEC26" s="11"/>
      <c r="BED26" s="11"/>
      <c r="BEE26" s="11"/>
      <c r="BEF26" s="11"/>
      <c r="BEG26" s="11"/>
      <c r="BEH26" s="11"/>
      <c r="BEI26" s="11"/>
      <c r="BEJ26" s="11"/>
      <c r="BEK26" s="11"/>
      <c r="BEL26" s="11"/>
      <c r="BEM26" s="11"/>
      <c r="BEN26" s="11"/>
      <c r="BEO26" s="11"/>
      <c r="BEP26" s="11"/>
      <c r="BEQ26" s="11"/>
      <c r="BER26" s="11"/>
      <c r="BES26" s="11"/>
      <c r="BET26" s="11"/>
      <c r="BEU26" s="11"/>
      <c r="BEV26" s="11"/>
      <c r="BEW26" s="11"/>
      <c r="BEX26" s="11"/>
      <c r="BEY26" s="11"/>
      <c r="BEZ26" s="11"/>
      <c r="BFA26" s="11"/>
      <c r="BFB26" s="11"/>
      <c r="BFC26" s="11"/>
      <c r="BFD26" s="11"/>
      <c r="BFE26" s="11"/>
      <c r="BFF26" s="11"/>
      <c r="BFG26" s="11"/>
      <c r="BFH26" s="11"/>
      <c r="BFI26" s="11"/>
      <c r="BFJ26" s="11"/>
      <c r="BFK26" s="11"/>
      <c r="BFL26" s="11"/>
      <c r="BFM26" s="11"/>
      <c r="BFN26" s="11"/>
      <c r="BFO26" s="11"/>
      <c r="BFP26" s="11"/>
      <c r="BFQ26" s="11"/>
      <c r="BFR26" s="11"/>
      <c r="BFS26" s="11"/>
      <c r="BFT26" s="11"/>
      <c r="BFU26" s="11"/>
      <c r="BFV26" s="11"/>
      <c r="BFW26" s="11"/>
      <c r="BFX26" s="11"/>
      <c r="BFY26" s="11"/>
      <c r="BFZ26" s="11"/>
      <c r="BGA26" s="11"/>
      <c r="BGB26" s="11"/>
      <c r="BGC26" s="11"/>
      <c r="BGD26" s="11"/>
      <c r="BGE26" s="11"/>
      <c r="BGF26" s="11"/>
      <c r="BGG26" s="11"/>
      <c r="BGH26" s="11"/>
      <c r="BGI26" s="11"/>
      <c r="BGJ26" s="11"/>
      <c r="BGK26" s="11"/>
      <c r="BGL26" s="11"/>
      <c r="BGM26" s="11"/>
      <c r="BGN26" s="11"/>
      <c r="BGO26" s="11"/>
      <c r="BGP26" s="11"/>
      <c r="BGQ26" s="11"/>
      <c r="BGR26" s="11"/>
      <c r="BGS26" s="11"/>
      <c r="BGT26" s="11"/>
      <c r="BGU26" s="11"/>
      <c r="BGV26" s="11"/>
      <c r="BGW26" s="11"/>
      <c r="BGX26" s="11"/>
      <c r="BGY26" s="11"/>
      <c r="BGZ26" s="11"/>
      <c r="BHA26" s="11"/>
      <c r="BHB26" s="11"/>
      <c r="BHC26" s="11"/>
      <c r="BHD26" s="11"/>
      <c r="BHE26" s="11"/>
      <c r="BHF26" s="11"/>
      <c r="BHG26" s="11"/>
      <c r="BHH26" s="11"/>
      <c r="BHI26" s="11"/>
      <c r="BHJ26" s="11"/>
      <c r="BHK26" s="11"/>
      <c r="BHL26" s="11"/>
      <c r="BHM26" s="11"/>
      <c r="BHN26" s="11"/>
      <c r="BHO26" s="11"/>
      <c r="BHP26" s="11"/>
      <c r="BHQ26" s="11"/>
      <c r="BHR26" s="11"/>
      <c r="BHS26" s="11"/>
      <c r="BHT26" s="11"/>
      <c r="BHU26" s="11"/>
      <c r="BHV26" s="11"/>
      <c r="BHW26" s="11"/>
      <c r="BHX26" s="11"/>
      <c r="BHY26" s="11"/>
      <c r="BHZ26" s="11"/>
      <c r="BIA26" s="11"/>
      <c r="BIB26" s="11"/>
      <c r="BIC26" s="11"/>
      <c r="BID26" s="11"/>
      <c r="BIE26" s="11"/>
      <c r="BIF26" s="11"/>
      <c r="BIG26" s="11"/>
      <c r="BIH26" s="11"/>
      <c r="BII26" s="11"/>
      <c r="BIJ26" s="11"/>
      <c r="BIK26" s="11"/>
      <c r="BIL26" s="11"/>
      <c r="BIM26" s="11"/>
      <c r="BIN26" s="11"/>
      <c r="BIO26" s="11"/>
      <c r="BIP26" s="11"/>
      <c r="BIQ26" s="11"/>
      <c r="BIR26" s="11"/>
      <c r="BIS26" s="11"/>
      <c r="BIT26" s="11"/>
      <c r="BIU26" s="11"/>
      <c r="BIV26" s="11"/>
      <c r="BIW26" s="11"/>
      <c r="BIX26" s="11"/>
      <c r="BIY26" s="11"/>
      <c r="BIZ26" s="11"/>
      <c r="BJA26" s="11"/>
      <c r="BJB26" s="11"/>
      <c r="BJC26" s="11"/>
      <c r="BJD26" s="11"/>
      <c r="BJE26" s="11"/>
      <c r="BJF26" s="11"/>
      <c r="BJG26" s="11"/>
      <c r="BJH26" s="11"/>
      <c r="BJI26" s="11"/>
      <c r="BJJ26" s="11"/>
      <c r="BJK26" s="11"/>
      <c r="BJL26" s="11"/>
      <c r="BJM26" s="11"/>
      <c r="BJN26" s="11"/>
      <c r="BJO26" s="11"/>
      <c r="BJP26" s="11"/>
      <c r="BJQ26" s="11"/>
      <c r="BJR26" s="11"/>
      <c r="BJS26" s="11"/>
      <c r="BJT26" s="11"/>
      <c r="BJU26" s="11"/>
      <c r="BJV26" s="11"/>
      <c r="BJW26" s="11"/>
      <c r="BJX26" s="11"/>
      <c r="BJY26" s="11"/>
      <c r="BJZ26" s="11"/>
      <c r="BKA26" s="11"/>
      <c r="BKB26" s="11"/>
      <c r="BKC26" s="11"/>
      <c r="BKD26" s="11"/>
      <c r="BKE26" s="11"/>
      <c r="BKF26" s="11"/>
      <c r="BKG26" s="11"/>
      <c r="BKH26" s="11"/>
      <c r="BKI26" s="11"/>
      <c r="BKJ26" s="11"/>
      <c r="BKK26" s="11"/>
      <c r="BKL26" s="11"/>
      <c r="BKM26" s="11"/>
      <c r="BKN26" s="11"/>
      <c r="BKO26" s="11"/>
      <c r="BKP26" s="11"/>
      <c r="BKQ26" s="11"/>
      <c r="BKR26" s="11"/>
      <c r="BKS26" s="11"/>
      <c r="BKT26" s="11"/>
      <c r="BKU26" s="11"/>
      <c r="BKV26" s="11"/>
      <c r="BKW26" s="11"/>
      <c r="BKX26" s="11"/>
      <c r="BKY26" s="11"/>
      <c r="BKZ26" s="11"/>
      <c r="BLA26" s="11"/>
      <c r="BLB26" s="11"/>
      <c r="BLC26" s="11"/>
      <c r="BLD26" s="11"/>
      <c r="BLE26" s="11"/>
      <c r="BLF26" s="11"/>
      <c r="BLG26" s="11"/>
      <c r="BLH26" s="11"/>
      <c r="BLI26" s="11"/>
      <c r="BLJ26" s="11"/>
      <c r="BLK26" s="11"/>
      <c r="BLL26" s="11"/>
      <c r="BLM26" s="11"/>
      <c r="BLN26" s="11"/>
      <c r="BLO26" s="11"/>
      <c r="BLP26" s="11"/>
      <c r="BLQ26" s="11"/>
      <c r="BLR26" s="11"/>
      <c r="BLS26" s="11"/>
      <c r="BLT26" s="11"/>
      <c r="BLU26" s="11"/>
      <c r="BLV26" s="11"/>
      <c r="BLW26" s="11"/>
      <c r="BLX26" s="11"/>
      <c r="BLY26" s="11"/>
      <c r="BLZ26" s="11"/>
      <c r="BMA26" s="11"/>
      <c r="BMB26" s="11"/>
      <c r="BMC26" s="11"/>
      <c r="BMD26" s="11"/>
      <c r="BME26" s="11"/>
      <c r="BMF26" s="11"/>
      <c r="BMG26" s="11"/>
      <c r="BMH26" s="11"/>
      <c r="BMI26" s="11"/>
      <c r="BMJ26" s="11"/>
      <c r="BMK26" s="11"/>
      <c r="BML26" s="11"/>
      <c r="BMM26" s="11"/>
      <c r="BMN26" s="11"/>
      <c r="BMO26" s="11"/>
      <c r="BMP26" s="11"/>
      <c r="BMQ26" s="11"/>
      <c r="BMR26" s="11"/>
      <c r="BMS26" s="11"/>
      <c r="BMT26" s="11"/>
      <c r="BMU26" s="11"/>
      <c r="BMV26" s="11"/>
      <c r="BMW26" s="11"/>
      <c r="BMX26" s="11"/>
      <c r="BMY26" s="11"/>
      <c r="BMZ26" s="11"/>
      <c r="BNA26" s="11"/>
      <c r="BNB26" s="11"/>
      <c r="BNC26" s="11"/>
      <c r="BND26" s="11"/>
      <c r="BNE26" s="11"/>
      <c r="BNF26" s="11"/>
      <c r="BNG26" s="11"/>
      <c r="BNH26" s="11"/>
      <c r="BNI26" s="11"/>
      <c r="BNJ26" s="11"/>
      <c r="BNK26" s="11"/>
      <c r="BNL26" s="11"/>
      <c r="BNM26" s="11"/>
      <c r="BNN26" s="11"/>
      <c r="BNO26" s="11"/>
      <c r="BNP26" s="11"/>
      <c r="BNQ26" s="11"/>
      <c r="BNR26" s="11"/>
      <c r="BNS26" s="11"/>
      <c r="BNT26" s="11"/>
      <c r="BNU26" s="11"/>
      <c r="BNV26" s="11"/>
      <c r="BNW26" s="11"/>
      <c r="BNX26" s="11"/>
      <c r="BNY26" s="11"/>
      <c r="BNZ26" s="11"/>
      <c r="BOA26" s="11"/>
      <c r="BOB26" s="11"/>
      <c r="BOC26" s="11"/>
      <c r="BOD26" s="11"/>
      <c r="BOE26" s="11"/>
      <c r="BOF26" s="11"/>
      <c r="BOG26" s="11"/>
      <c r="BOH26" s="11"/>
      <c r="BOI26" s="11"/>
      <c r="BOJ26" s="11"/>
      <c r="BOK26" s="11"/>
      <c r="BOL26" s="11"/>
      <c r="BOM26" s="11"/>
      <c r="BON26" s="11"/>
      <c r="BOO26" s="11"/>
      <c r="BOP26" s="11"/>
      <c r="BOQ26" s="11"/>
      <c r="BOR26" s="11"/>
      <c r="BOS26" s="11"/>
      <c r="BOT26" s="11"/>
      <c r="BOU26" s="11"/>
      <c r="BOV26" s="11"/>
      <c r="BOW26" s="11"/>
      <c r="BOX26" s="11"/>
      <c r="BOY26" s="11"/>
      <c r="BOZ26" s="11"/>
      <c r="BPA26" s="11"/>
      <c r="BPB26" s="11"/>
      <c r="BPC26" s="11"/>
      <c r="BPD26" s="11"/>
      <c r="BPE26" s="11"/>
      <c r="BPF26" s="11"/>
      <c r="BPG26" s="11"/>
      <c r="BPH26" s="11"/>
      <c r="BPI26" s="11"/>
      <c r="BPJ26" s="11"/>
      <c r="BPK26" s="11"/>
      <c r="BPL26" s="11"/>
      <c r="BPM26" s="11"/>
      <c r="BPN26" s="11"/>
      <c r="BPO26" s="11"/>
      <c r="BPP26" s="11"/>
      <c r="BPQ26" s="11"/>
      <c r="BPR26" s="11"/>
      <c r="BPS26" s="11"/>
      <c r="BPT26" s="11"/>
      <c r="BPU26" s="11"/>
      <c r="BPV26" s="11"/>
      <c r="BPW26" s="11"/>
      <c r="BPX26" s="11"/>
      <c r="BPY26" s="11"/>
      <c r="BPZ26" s="11"/>
      <c r="BQA26" s="11"/>
      <c r="BQB26" s="11"/>
      <c r="BQC26" s="11"/>
      <c r="BQD26" s="11"/>
      <c r="BQE26" s="11"/>
      <c r="BQF26" s="11"/>
      <c r="BQG26" s="11"/>
      <c r="BQH26" s="11"/>
      <c r="BQI26" s="11"/>
      <c r="BQJ26" s="11"/>
      <c r="BQK26" s="11"/>
      <c r="BQL26" s="11"/>
      <c r="BQM26" s="11"/>
      <c r="BQN26" s="11"/>
      <c r="BQO26" s="11"/>
      <c r="BQP26" s="11"/>
      <c r="BQQ26" s="11"/>
      <c r="BQR26" s="11"/>
      <c r="BQS26" s="11"/>
      <c r="BQT26" s="11"/>
      <c r="BQU26" s="11"/>
      <c r="BQV26" s="11"/>
      <c r="BQW26" s="11"/>
      <c r="BQX26" s="11"/>
      <c r="BQY26" s="11"/>
      <c r="BQZ26" s="11"/>
      <c r="BRA26" s="11"/>
      <c r="BRB26" s="11"/>
      <c r="BRC26" s="11"/>
      <c r="BRD26" s="11"/>
      <c r="BRE26" s="11"/>
      <c r="BRF26" s="11"/>
      <c r="BRG26" s="11"/>
      <c r="BRH26" s="11"/>
      <c r="BRI26" s="11"/>
      <c r="BRJ26" s="11"/>
      <c r="BRK26" s="11"/>
      <c r="BRL26" s="11"/>
      <c r="BRM26" s="11"/>
      <c r="BRN26" s="11"/>
      <c r="BRO26" s="11"/>
      <c r="BRP26" s="11"/>
      <c r="BRQ26" s="11"/>
      <c r="BRR26" s="11"/>
      <c r="BRS26" s="11"/>
      <c r="BRT26" s="11"/>
      <c r="BRU26" s="11"/>
      <c r="BRV26" s="11"/>
      <c r="BRW26" s="11"/>
      <c r="BRX26" s="11"/>
      <c r="BRY26" s="11"/>
      <c r="BRZ26" s="11"/>
      <c r="BSA26" s="11"/>
      <c r="BSB26" s="11"/>
      <c r="BSC26" s="11"/>
      <c r="BSD26" s="11"/>
      <c r="BSE26" s="11"/>
      <c r="BSF26" s="11"/>
      <c r="BSG26" s="11"/>
      <c r="BSH26" s="11"/>
      <c r="BSI26" s="11"/>
      <c r="BSJ26" s="11"/>
      <c r="BSK26" s="11"/>
      <c r="BSL26" s="11"/>
      <c r="BSM26" s="11"/>
      <c r="BSN26" s="11"/>
      <c r="BSO26" s="11"/>
      <c r="BSP26" s="11"/>
      <c r="BSQ26" s="11"/>
      <c r="BSR26" s="11"/>
      <c r="BSS26" s="11"/>
      <c r="BST26" s="11"/>
      <c r="BSU26" s="11"/>
      <c r="BSV26" s="11"/>
      <c r="BSW26" s="11"/>
      <c r="BSX26" s="11"/>
      <c r="BSY26" s="11"/>
      <c r="BSZ26" s="11"/>
      <c r="BTA26" s="11"/>
      <c r="BTB26" s="11"/>
      <c r="BTC26" s="11"/>
      <c r="BTD26" s="11"/>
      <c r="BTE26" s="11"/>
      <c r="BTF26" s="11"/>
      <c r="BTG26" s="11"/>
      <c r="BTH26" s="11"/>
      <c r="BTI26" s="11"/>
      <c r="BTJ26" s="11"/>
      <c r="BTK26" s="11"/>
      <c r="BTL26" s="11"/>
      <c r="BTM26" s="11"/>
      <c r="BTN26" s="11"/>
      <c r="BTO26" s="11"/>
      <c r="BTP26" s="11"/>
      <c r="BTQ26" s="11"/>
      <c r="BTR26" s="11"/>
      <c r="BTS26" s="11"/>
      <c r="BTT26" s="11"/>
      <c r="BTU26" s="11"/>
      <c r="BTV26" s="11"/>
      <c r="BTW26" s="11"/>
      <c r="BTX26" s="11"/>
      <c r="BTY26" s="11"/>
      <c r="BTZ26" s="11"/>
      <c r="BUA26" s="11"/>
      <c r="BUB26" s="11"/>
      <c r="BUC26" s="11"/>
      <c r="BUD26" s="11"/>
      <c r="BUE26" s="11"/>
      <c r="BUF26" s="11"/>
      <c r="BUG26" s="11"/>
      <c r="BUH26" s="11"/>
      <c r="BUI26" s="11"/>
      <c r="BUJ26" s="11"/>
      <c r="BUK26" s="11"/>
      <c r="BUL26" s="11"/>
      <c r="BUM26" s="11"/>
      <c r="BUN26" s="11"/>
      <c r="BUO26" s="11"/>
      <c r="BUP26" s="11"/>
      <c r="BUQ26" s="11"/>
      <c r="BUR26" s="11"/>
      <c r="BUS26" s="11"/>
      <c r="BUT26" s="11"/>
      <c r="BUU26" s="11"/>
      <c r="BUV26" s="11"/>
      <c r="BUW26" s="11"/>
      <c r="BUX26" s="11"/>
      <c r="BUY26" s="11"/>
      <c r="BUZ26" s="11"/>
      <c r="BVA26" s="11"/>
      <c r="BVB26" s="11"/>
      <c r="BVC26" s="11"/>
      <c r="BVD26" s="11"/>
      <c r="BVE26" s="11"/>
      <c r="BVF26" s="11"/>
      <c r="BVG26" s="11"/>
      <c r="BVH26" s="11"/>
      <c r="BVI26" s="11"/>
      <c r="BVJ26" s="11"/>
      <c r="BVK26" s="11"/>
      <c r="BVL26" s="11"/>
      <c r="BVM26" s="11"/>
      <c r="BVN26" s="11"/>
      <c r="BVO26" s="11"/>
      <c r="BVP26" s="11"/>
      <c r="BVQ26" s="11"/>
      <c r="BVR26" s="11"/>
      <c r="BVS26" s="11"/>
      <c r="BVT26" s="11"/>
      <c r="BVU26" s="11"/>
      <c r="BVV26" s="11"/>
      <c r="BVW26" s="11"/>
      <c r="BVX26" s="11"/>
      <c r="BVY26" s="11"/>
      <c r="BVZ26" s="11"/>
      <c r="BWA26" s="11"/>
      <c r="BWB26" s="11"/>
      <c r="BWC26" s="11"/>
      <c r="BWD26" s="11"/>
      <c r="BWE26" s="11"/>
      <c r="BWF26" s="11"/>
      <c r="BWG26" s="11"/>
      <c r="BWH26" s="11"/>
      <c r="BWI26" s="11"/>
      <c r="BWJ26" s="11"/>
      <c r="BWK26" s="11"/>
      <c r="BWL26" s="11"/>
      <c r="BWM26" s="11"/>
      <c r="BWN26" s="11"/>
      <c r="BWO26" s="11"/>
      <c r="BWP26" s="11"/>
      <c r="BWQ26" s="11"/>
      <c r="BWR26" s="11"/>
      <c r="BWS26" s="11"/>
      <c r="BWT26" s="11"/>
      <c r="BWU26" s="11"/>
      <c r="BWV26" s="11"/>
      <c r="BWW26" s="11"/>
      <c r="BWX26" s="11"/>
      <c r="BWY26" s="11"/>
      <c r="BWZ26" s="11"/>
      <c r="BXA26" s="11"/>
      <c r="BXB26" s="11"/>
      <c r="BXC26" s="11"/>
      <c r="BXD26" s="11"/>
      <c r="BXE26" s="11"/>
      <c r="BXF26" s="11"/>
      <c r="BXG26" s="11"/>
      <c r="BXH26" s="11"/>
      <c r="BXI26" s="11"/>
      <c r="BXJ26" s="11"/>
      <c r="BXK26" s="11"/>
      <c r="BXL26" s="11"/>
      <c r="BXM26" s="11"/>
      <c r="BXN26" s="11"/>
      <c r="BXO26" s="11"/>
      <c r="BXP26" s="11"/>
      <c r="BXQ26" s="11"/>
      <c r="BXR26" s="11"/>
      <c r="BXS26" s="11"/>
      <c r="BXT26" s="11"/>
      <c r="BXU26" s="11"/>
      <c r="BXV26" s="11"/>
      <c r="BXW26" s="11"/>
      <c r="BXX26" s="11"/>
      <c r="BXY26" s="11"/>
      <c r="BXZ26" s="11"/>
      <c r="BYA26" s="11"/>
      <c r="BYB26" s="11"/>
      <c r="BYC26" s="11"/>
      <c r="BYD26" s="11"/>
      <c r="BYE26" s="11"/>
      <c r="BYF26" s="11"/>
      <c r="BYG26" s="11"/>
      <c r="BYH26" s="11"/>
      <c r="BYI26" s="11"/>
      <c r="BYJ26" s="11"/>
      <c r="BYK26" s="11"/>
      <c r="BYL26" s="11"/>
      <c r="BYM26" s="11"/>
      <c r="BYN26" s="11"/>
      <c r="BYO26" s="11"/>
      <c r="BYP26" s="11"/>
      <c r="BYQ26" s="11"/>
      <c r="BYR26" s="11"/>
      <c r="BYS26" s="11"/>
      <c r="BYT26" s="11"/>
      <c r="BYU26" s="11"/>
      <c r="BYV26" s="11"/>
      <c r="BYW26" s="11"/>
      <c r="BYX26" s="11"/>
      <c r="BYY26" s="11"/>
      <c r="BYZ26" s="11"/>
      <c r="BZA26" s="11"/>
      <c r="BZB26" s="11"/>
      <c r="BZC26" s="11"/>
      <c r="BZD26" s="11"/>
      <c r="BZE26" s="11"/>
      <c r="BZF26" s="11"/>
      <c r="BZG26" s="11"/>
      <c r="BZH26" s="11"/>
      <c r="BZI26" s="11"/>
      <c r="BZJ26" s="11"/>
      <c r="BZK26" s="11"/>
      <c r="BZL26" s="11"/>
      <c r="BZM26" s="11"/>
      <c r="BZN26" s="11"/>
      <c r="BZO26" s="11"/>
      <c r="BZP26" s="11"/>
      <c r="BZQ26" s="11"/>
      <c r="BZR26" s="11"/>
      <c r="BZS26" s="11"/>
      <c r="BZT26" s="11"/>
      <c r="BZU26" s="11"/>
      <c r="BZV26" s="11"/>
      <c r="BZW26" s="11"/>
      <c r="BZX26" s="11"/>
      <c r="BZY26" s="11"/>
      <c r="BZZ26" s="11"/>
      <c r="CAA26" s="11"/>
      <c r="CAB26" s="11"/>
      <c r="CAC26" s="11"/>
      <c r="CAD26" s="11"/>
      <c r="CAE26" s="11"/>
      <c r="CAF26" s="11"/>
      <c r="CAG26" s="11"/>
      <c r="CAH26" s="11"/>
      <c r="CAI26" s="11"/>
      <c r="CAJ26" s="11"/>
      <c r="CAK26" s="11"/>
      <c r="CAL26" s="11"/>
      <c r="CAM26" s="11"/>
      <c r="CAN26" s="11"/>
      <c r="CAO26" s="11"/>
      <c r="CAP26" s="11"/>
      <c r="CAQ26" s="11"/>
      <c r="CAR26" s="11"/>
      <c r="CAS26" s="11"/>
      <c r="CAT26" s="11"/>
      <c r="CAU26" s="11"/>
      <c r="CAV26" s="11"/>
      <c r="CAW26" s="11"/>
      <c r="CAX26" s="11"/>
      <c r="CAY26" s="11"/>
      <c r="CAZ26" s="11"/>
      <c r="CBA26" s="11"/>
      <c r="CBB26" s="11"/>
      <c r="CBC26" s="11"/>
      <c r="CBD26" s="11"/>
      <c r="CBE26" s="11"/>
      <c r="CBF26" s="11"/>
      <c r="CBG26" s="11"/>
      <c r="CBH26" s="11"/>
      <c r="CBI26" s="11"/>
      <c r="CBJ26" s="11"/>
      <c r="CBK26" s="11"/>
      <c r="CBL26" s="11"/>
      <c r="CBM26" s="11"/>
      <c r="CBN26" s="11"/>
      <c r="CBO26" s="11"/>
      <c r="CBP26" s="11"/>
      <c r="CBQ26" s="11"/>
      <c r="CBR26" s="11"/>
      <c r="CBS26" s="11"/>
      <c r="CBT26" s="11"/>
      <c r="CBU26" s="11"/>
      <c r="CBV26" s="11"/>
      <c r="CBW26" s="11"/>
      <c r="CBX26" s="11"/>
      <c r="CBY26" s="11"/>
      <c r="CBZ26" s="11"/>
      <c r="CCA26" s="11"/>
      <c r="CCB26" s="11"/>
      <c r="CCC26" s="11"/>
      <c r="CCD26" s="11"/>
      <c r="CCE26" s="11"/>
      <c r="CCF26" s="11"/>
      <c r="CCG26" s="11"/>
      <c r="CCH26" s="11"/>
      <c r="CCI26" s="11"/>
      <c r="CCJ26" s="11"/>
      <c r="CCK26" s="11"/>
      <c r="CCL26" s="11"/>
      <c r="CCM26" s="11"/>
      <c r="CCN26" s="11"/>
      <c r="CCO26" s="11"/>
      <c r="CCP26" s="11"/>
      <c r="CCQ26" s="11"/>
      <c r="CCR26" s="11"/>
      <c r="CCS26" s="11"/>
      <c r="CCT26" s="11"/>
      <c r="CCU26" s="11"/>
      <c r="CCV26" s="11"/>
      <c r="CCW26" s="11"/>
      <c r="CCX26" s="11"/>
      <c r="CCY26" s="11"/>
      <c r="CCZ26" s="11"/>
      <c r="CDA26" s="11"/>
      <c r="CDB26" s="11"/>
      <c r="CDC26" s="11"/>
      <c r="CDD26" s="11"/>
      <c r="CDE26" s="11"/>
      <c r="CDF26" s="11"/>
      <c r="CDG26" s="11"/>
      <c r="CDH26" s="11"/>
      <c r="CDI26" s="11"/>
      <c r="CDJ26" s="11"/>
      <c r="CDK26" s="11"/>
      <c r="CDL26" s="11"/>
      <c r="CDM26" s="11"/>
      <c r="CDN26" s="11"/>
      <c r="CDO26" s="11"/>
      <c r="CDP26" s="11"/>
      <c r="CDQ26" s="11"/>
      <c r="CDR26" s="11"/>
      <c r="CDS26" s="11"/>
      <c r="CDT26" s="11"/>
      <c r="CDU26" s="11"/>
      <c r="CDV26" s="11"/>
      <c r="CDW26" s="11"/>
      <c r="CDX26" s="11"/>
      <c r="CDY26" s="11"/>
      <c r="CDZ26" s="11"/>
      <c r="CEA26" s="11"/>
      <c r="CEB26" s="11"/>
      <c r="CEC26" s="11"/>
      <c r="CED26" s="11"/>
      <c r="CEE26" s="11"/>
      <c r="CEF26" s="11"/>
      <c r="CEG26" s="11"/>
      <c r="CEH26" s="11"/>
      <c r="CEI26" s="11"/>
      <c r="CEJ26" s="11"/>
      <c r="CEK26" s="11"/>
      <c r="CEL26" s="11"/>
      <c r="CEM26" s="11"/>
      <c r="CEN26" s="11"/>
      <c r="CEO26" s="11"/>
      <c r="CEP26" s="11"/>
      <c r="CEQ26" s="11"/>
      <c r="CER26" s="11"/>
      <c r="CES26" s="11"/>
      <c r="CET26" s="11"/>
      <c r="CEU26" s="11"/>
      <c r="CEV26" s="11"/>
      <c r="CEW26" s="11"/>
      <c r="CEX26" s="11"/>
      <c r="CEY26" s="11"/>
      <c r="CEZ26" s="11"/>
      <c r="CFA26" s="11"/>
      <c r="CFB26" s="11"/>
      <c r="CFC26" s="11"/>
      <c r="CFD26" s="11"/>
      <c r="CFE26" s="11"/>
      <c r="CFF26" s="11"/>
      <c r="CFG26" s="11"/>
      <c r="CFH26" s="11"/>
      <c r="CFI26" s="11"/>
      <c r="CFJ26" s="11"/>
      <c r="CFK26" s="11"/>
      <c r="CFL26" s="11"/>
      <c r="CFM26" s="11"/>
      <c r="CFN26" s="11"/>
      <c r="CFO26" s="11"/>
      <c r="CFP26" s="11"/>
      <c r="CFQ26" s="11"/>
      <c r="CFR26" s="11"/>
      <c r="CFS26" s="11"/>
      <c r="CFT26" s="11"/>
      <c r="CFU26" s="11"/>
      <c r="CFV26" s="11"/>
      <c r="CFW26" s="11"/>
      <c r="CFX26" s="11"/>
      <c r="CFY26" s="11"/>
      <c r="CFZ26" s="11"/>
      <c r="CGA26" s="11"/>
      <c r="CGB26" s="11"/>
      <c r="CGC26" s="11"/>
      <c r="CGD26" s="11"/>
      <c r="CGE26" s="11"/>
      <c r="CGF26" s="11"/>
      <c r="CGG26" s="11"/>
      <c r="CGH26" s="11"/>
      <c r="CGI26" s="11"/>
      <c r="CGJ26" s="11"/>
      <c r="CGK26" s="11"/>
      <c r="CGL26" s="11"/>
      <c r="CGM26" s="11"/>
      <c r="CGN26" s="11"/>
      <c r="CGO26" s="11"/>
      <c r="CGP26" s="11"/>
      <c r="CGQ26" s="11"/>
      <c r="CGR26" s="11"/>
      <c r="CGS26" s="11"/>
      <c r="CGT26" s="11"/>
      <c r="CGU26" s="11"/>
      <c r="CGV26" s="11"/>
      <c r="CGW26" s="11"/>
      <c r="CGX26" s="11"/>
      <c r="CGY26" s="11"/>
      <c r="CGZ26" s="11"/>
      <c r="CHA26" s="11"/>
      <c r="CHB26" s="11"/>
      <c r="CHC26" s="11"/>
      <c r="CHD26" s="11"/>
      <c r="CHE26" s="11"/>
      <c r="CHF26" s="11"/>
      <c r="CHG26" s="11"/>
      <c r="CHH26" s="11"/>
      <c r="CHI26" s="11"/>
      <c r="CHJ26" s="11"/>
      <c r="CHK26" s="11"/>
      <c r="CHL26" s="11"/>
      <c r="CHM26" s="11"/>
      <c r="CHN26" s="11"/>
      <c r="CHO26" s="11"/>
      <c r="CHP26" s="11"/>
      <c r="CHQ26" s="11"/>
      <c r="CHR26" s="11"/>
      <c r="CHS26" s="11"/>
      <c r="CHT26" s="11"/>
      <c r="CHU26" s="11"/>
      <c r="CHV26" s="11"/>
      <c r="CHW26" s="11"/>
      <c r="CHX26" s="11"/>
      <c r="CHY26" s="11"/>
      <c r="CHZ26" s="11"/>
      <c r="CIA26" s="11"/>
      <c r="CIB26" s="11"/>
      <c r="CIC26" s="11"/>
      <c r="CID26" s="11"/>
      <c r="CIE26" s="11"/>
      <c r="CIF26" s="11"/>
      <c r="CIG26" s="11"/>
      <c r="CIH26" s="11"/>
      <c r="CII26" s="11"/>
      <c r="CIJ26" s="11"/>
      <c r="CIK26" s="11"/>
      <c r="CIL26" s="11"/>
      <c r="CIM26" s="11"/>
      <c r="CIN26" s="11"/>
      <c r="CIO26" s="11"/>
      <c r="CIP26" s="11"/>
      <c r="CIQ26" s="11"/>
      <c r="CIR26" s="11"/>
      <c r="CIS26" s="11"/>
      <c r="CIT26" s="11"/>
      <c r="CIU26" s="11"/>
      <c r="CIV26" s="11"/>
      <c r="CIW26" s="11"/>
      <c r="CIX26" s="11"/>
      <c r="CIY26" s="11"/>
      <c r="CIZ26" s="11"/>
      <c r="CJA26" s="11"/>
      <c r="CJB26" s="11"/>
      <c r="CJC26" s="11"/>
      <c r="CJD26" s="11"/>
      <c r="CJE26" s="11"/>
      <c r="CJF26" s="11"/>
      <c r="CJG26" s="11"/>
      <c r="CJH26" s="11"/>
      <c r="CJI26" s="11"/>
      <c r="CJJ26" s="11"/>
      <c r="CJK26" s="11"/>
      <c r="CJL26" s="11"/>
      <c r="CJM26" s="11"/>
      <c r="CJN26" s="11"/>
      <c r="CJO26" s="11"/>
      <c r="CJP26" s="11"/>
      <c r="CJQ26" s="11"/>
      <c r="CJR26" s="11"/>
      <c r="CJS26" s="11"/>
      <c r="CJT26" s="11"/>
      <c r="CJU26" s="11"/>
      <c r="CJV26" s="11"/>
      <c r="CJW26" s="11"/>
      <c r="CJX26" s="11"/>
      <c r="CJY26" s="11"/>
      <c r="CJZ26" s="11"/>
      <c r="CKA26" s="11"/>
      <c r="CKB26" s="11"/>
      <c r="CKC26" s="11"/>
      <c r="CKD26" s="11"/>
      <c r="CKE26" s="11"/>
      <c r="CKF26" s="11"/>
      <c r="CKG26" s="11"/>
      <c r="CKH26" s="11"/>
      <c r="CKI26" s="11"/>
      <c r="CKJ26" s="11"/>
      <c r="CKK26" s="11"/>
      <c r="CKL26" s="11"/>
      <c r="CKM26" s="11"/>
      <c r="CKN26" s="11"/>
      <c r="CKO26" s="11"/>
      <c r="CKP26" s="11"/>
      <c r="CKQ26" s="11"/>
      <c r="CKR26" s="11"/>
      <c r="CKS26" s="11"/>
      <c r="CKT26" s="11"/>
      <c r="CKU26" s="11"/>
      <c r="CKV26" s="11"/>
      <c r="CKW26" s="11"/>
      <c r="CKX26" s="11"/>
      <c r="CKY26" s="11"/>
      <c r="CKZ26" s="11"/>
      <c r="CLA26" s="11"/>
      <c r="CLB26" s="11"/>
      <c r="CLC26" s="11"/>
      <c r="CLD26" s="11"/>
      <c r="CLE26" s="11"/>
      <c r="CLF26" s="11"/>
      <c r="CLG26" s="11"/>
      <c r="CLH26" s="11"/>
      <c r="CLI26" s="11"/>
      <c r="CLJ26" s="11"/>
      <c r="CLK26" s="11"/>
      <c r="CLL26" s="11"/>
      <c r="CLM26" s="11"/>
      <c r="CLN26" s="11"/>
      <c r="CLO26" s="11"/>
      <c r="CLP26" s="11"/>
      <c r="CLQ26" s="11"/>
      <c r="CLR26" s="11"/>
      <c r="CLS26" s="11"/>
      <c r="CLT26" s="11"/>
      <c r="CLU26" s="11"/>
      <c r="CLV26" s="11"/>
      <c r="CLW26" s="11"/>
      <c r="CLX26" s="11"/>
      <c r="CLY26" s="11"/>
      <c r="CLZ26" s="11"/>
      <c r="CMA26" s="11"/>
      <c r="CMB26" s="11"/>
      <c r="CMC26" s="11"/>
      <c r="CMD26" s="11"/>
      <c r="CME26" s="11"/>
      <c r="CMF26" s="11"/>
      <c r="CMG26" s="11"/>
      <c r="CMH26" s="11"/>
      <c r="CMI26" s="11"/>
      <c r="CMJ26" s="11"/>
      <c r="CMK26" s="11"/>
      <c r="CML26" s="11"/>
      <c r="CMM26" s="11"/>
      <c r="CMN26" s="11"/>
      <c r="CMO26" s="11"/>
      <c r="CMP26" s="11"/>
      <c r="CMQ26" s="11"/>
      <c r="CMR26" s="11"/>
      <c r="CMS26" s="11"/>
      <c r="CMT26" s="11"/>
      <c r="CMU26" s="11"/>
      <c r="CMV26" s="11"/>
      <c r="CMW26" s="11"/>
      <c r="CMX26" s="11"/>
      <c r="CMY26" s="11"/>
      <c r="CMZ26" s="11"/>
      <c r="CNA26" s="11"/>
      <c r="CNB26" s="11"/>
      <c r="CNC26" s="11"/>
      <c r="CND26" s="11"/>
      <c r="CNE26" s="11"/>
      <c r="CNF26" s="11"/>
      <c r="CNG26" s="11"/>
      <c r="CNH26" s="11"/>
      <c r="CNI26" s="11"/>
      <c r="CNJ26" s="11"/>
      <c r="CNK26" s="11"/>
      <c r="CNL26" s="11"/>
      <c r="CNM26" s="11"/>
      <c r="CNN26" s="11"/>
      <c r="CNO26" s="11"/>
      <c r="CNP26" s="11"/>
      <c r="CNQ26" s="11"/>
      <c r="CNR26" s="11"/>
      <c r="CNS26" s="11"/>
      <c r="CNT26" s="11"/>
      <c r="CNU26" s="11"/>
      <c r="CNV26" s="11"/>
      <c r="CNW26" s="11"/>
      <c r="CNX26" s="11"/>
      <c r="CNY26" s="11"/>
      <c r="CNZ26" s="11"/>
      <c r="COA26" s="11"/>
      <c r="COB26" s="11"/>
      <c r="COC26" s="11"/>
      <c r="COD26" s="11"/>
      <c r="COE26" s="11"/>
      <c r="COF26" s="11"/>
      <c r="COG26" s="11"/>
      <c r="COH26" s="11"/>
      <c r="COI26" s="11"/>
      <c r="COJ26" s="11"/>
      <c r="COK26" s="11"/>
      <c r="COL26" s="11"/>
      <c r="COM26" s="11"/>
      <c r="CON26" s="11"/>
      <c r="COO26" s="11"/>
      <c r="COP26" s="11"/>
      <c r="COQ26" s="11"/>
      <c r="COR26" s="11"/>
      <c r="COS26" s="11"/>
      <c r="COT26" s="11"/>
      <c r="COU26" s="11"/>
      <c r="COV26" s="11"/>
      <c r="COW26" s="11"/>
      <c r="COX26" s="11"/>
      <c r="COY26" s="11"/>
      <c r="COZ26" s="11"/>
      <c r="CPA26" s="11"/>
      <c r="CPB26" s="11"/>
      <c r="CPC26" s="11"/>
      <c r="CPD26" s="11"/>
      <c r="CPE26" s="11"/>
      <c r="CPF26" s="11"/>
      <c r="CPG26" s="11"/>
      <c r="CPH26" s="11"/>
      <c r="CPI26" s="11"/>
      <c r="CPJ26" s="11"/>
      <c r="CPK26" s="11"/>
      <c r="CPL26" s="11"/>
      <c r="CPM26" s="11"/>
      <c r="CPN26" s="11"/>
      <c r="CPO26" s="11"/>
      <c r="CPP26" s="11"/>
      <c r="CPQ26" s="11"/>
      <c r="CPR26" s="11"/>
      <c r="CPS26" s="11"/>
      <c r="CPT26" s="11"/>
      <c r="CPU26" s="11"/>
      <c r="CPV26" s="11"/>
      <c r="CPW26" s="11"/>
      <c r="CPX26" s="11"/>
      <c r="CPY26" s="11"/>
      <c r="CPZ26" s="11"/>
      <c r="CQA26" s="11"/>
      <c r="CQB26" s="11"/>
      <c r="CQC26" s="11"/>
      <c r="CQD26" s="11"/>
      <c r="CQE26" s="11"/>
      <c r="CQF26" s="11"/>
      <c r="CQG26" s="11"/>
      <c r="CQH26" s="11"/>
      <c r="CQI26" s="11"/>
      <c r="CQJ26" s="11"/>
      <c r="CQK26" s="11"/>
      <c r="CQL26" s="11"/>
      <c r="CQM26" s="11"/>
      <c r="CQN26" s="11"/>
      <c r="CQO26" s="11"/>
      <c r="CQP26" s="11"/>
      <c r="CQQ26" s="11"/>
      <c r="CQR26" s="11"/>
      <c r="CQS26" s="11"/>
      <c r="CQT26" s="11"/>
      <c r="CQU26" s="11"/>
      <c r="CQV26" s="11"/>
      <c r="CQW26" s="11"/>
      <c r="CQX26" s="11"/>
      <c r="CQY26" s="11"/>
      <c r="CQZ26" s="11"/>
      <c r="CRA26" s="11"/>
      <c r="CRB26" s="11"/>
      <c r="CRC26" s="11"/>
      <c r="CRD26" s="11"/>
      <c r="CRE26" s="11"/>
      <c r="CRF26" s="11"/>
      <c r="CRG26" s="11"/>
      <c r="CRH26" s="11"/>
      <c r="CRI26" s="11"/>
      <c r="CRJ26" s="11"/>
      <c r="CRK26" s="11"/>
      <c r="CRL26" s="11"/>
      <c r="CRM26" s="11"/>
      <c r="CRN26" s="11"/>
      <c r="CRO26" s="11"/>
      <c r="CRP26" s="11"/>
      <c r="CRQ26" s="11"/>
      <c r="CRR26" s="11"/>
      <c r="CRS26" s="11"/>
      <c r="CRT26" s="11"/>
      <c r="CRU26" s="11"/>
      <c r="CRV26" s="11"/>
      <c r="CRW26" s="11"/>
      <c r="CRX26" s="11"/>
      <c r="CRY26" s="11"/>
      <c r="CRZ26" s="11"/>
      <c r="CSA26" s="11"/>
      <c r="CSB26" s="11"/>
      <c r="CSC26" s="11"/>
      <c r="CSD26" s="11"/>
      <c r="CSE26" s="11"/>
      <c r="CSF26" s="11"/>
      <c r="CSG26" s="11"/>
      <c r="CSH26" s="11"/>
      <c r="CSI26" s="11"/>
      <c r="CSJ26" s="11"/>
      <c r="CSK26" s="11"/>
      <c r="CSL26" s="11"/>
      <c r="CSM26" s="11"/>
      <c r="CSN26" s="11"/>
      <c r="CSO26" s="11"/>
      <c r="CSP26" s="11"/>
      <c r="CSQ26" s="11"/>
      <c r="CSR26" s="11"/>
      <c r="CSS26" s="11"/>
      <c r="CST26" s="11"/>
      <c r="CSU26" s="11"/>
      <c r="CSV26" s="11"/>
      <c r="CSW26" s="11"/>
      <c r="CSX26" s="11"/>
      <c r="CSY26" s="11"/>
      <c r="CSZ26" s="11"/>
      <c r="CTA26" s="11"/>
      <c r="CTB26" s="11"/>
      <c r="CTC26" s="11"/>
      <c r="CTD26" s="11"/>
      <c r="CTE26" s="11"/>
      <c r="CTF26" s="11"/>
      <c r="CTG26" s="11"/>
      <c r="CTH26" s="11"/>
      <c r="CTI26" s="11"/>
      <c r="CTJ26" s="11"/>
      <c r="CTK26" s="11"/>
      <c r="CTL26" s="11"/>
      <c r="CTM26" s="11"/>
      <c r="CTN26" s="11"/>
      <c r="CTO26" s="11"/>
      <c r="CTP26" s="11"/>
      <c r="CTQ26" s="11"/>
      <c r="CTR26" s="11"/>
      <c r="CTS26" s="11"/>
      <c r="CTT26" s="11"/>
      <c r="CTU26" s="11"/>
      <c r="CTV26" s="11"/>
      <c r="CTW26" s="11"/>
      <c r="CTX26" s="11"/>
      <c r="CTY26" s="11"/>
      <c r="CTZ26" s="11"/>
      <c r="CUA26" s="11"/>
      <c r="CUB26" s="11"/>
      <c r="CUC26" s="11"/>
      <c r="CUD26" s="11"/>
      <c r="CUE26" s="11"/>
      <c r="CUF26" s="11"/>
      <c r="CUG26" s="11"/>
      <c r="CUH26" s="11"/>
      <c r="CUI26" s="11"/>
      <c r="CUJ26" s="11"/>
      <c r="CUK26" s="11"/>
      <c r="CUL26" s="11"/>
      <c r="CUM26" s="11"/>
      <c r="CUN26" s="11"/>
      <c r="CUO26" s="11"/>
      <c r="CUP26" s="11"/>
      <c r="CUQ26" s="11"/>
      <c r="CUR26" s="11"/>
      <c r="CUS26" s="11"/>
      <c r="CUT26" s="11"/>
      <c r="CUU26" s="11"/>
      <c r="CUV26" s="11"/>
      <c r="CUW26" s="11"/>
      <c r="CUX26" s="11"/>
      <c r="CUY26" s="11"/>
      <c r="CUZ26" s="11"/>
      <c r="CVA26" s="11"/>
      <c r="CVB26" s="11"/>
      <c r="CVC26" s="11"/>
      <c r="CVD26" s="11"/>
      <c r="CVE26" s="11"/>
      <c r="CVF26" s="11"/>
      <c r="CVG26" s="11"/>
      <c r="CVH26" s="11"/>
      <c r="CVI26" s="11"/>
      <c r="CVJ26" s="11"/>
      <c r="CVK26" s="11"/>
      <c r="CVL26" s="11"/>
      <c r="CVM26" s="11"/>
      <c r="CVN26" s="11"/>
      <c r="CVO26" s="11"/>
      <c r="CVP26" s="11"/>
      <c r="CVQ26" s="11"/>
      <c r="CVR26" s="11"/>
      <c r="CVS26" s="11"/>
      <c r="CVT26" s="11"/>
      <c r="CVU26" s="11"/>
      <c r="CVV26" s="11"/>
      <c r="CVW26" s="11"/>
      <c r="CVX26" s="11"/>
      <c r="CVY26" s="11"/>
      <c r="CVZ26" s="11"/>
      <c r="CWA26" s="11"/>
      <c r="CWB26" s="11"/>
      <c r="CWC26" s="11"/>
      <c r="CWD26" s="11"/>
      <c r="CWE26" s="11"/>
      <c r="CWF26" s="11"/>
      <c r="CWG26" s="11"/>
      <c r="CWH26" s="11"/>
      <c r="CWI26" s="11"/>
      <c r="CWJ26" s="11"/>
      <c r="CWK26" s="11"/>
      <c r="CWL26" s="11"/>
      <c r="CWM26" s="11"/>
      <c r="CWN26" s="11"/>
      <c r="CWO26" s="11"/>
      <c r="CWP26" s="11"/>
      <c r="CWQ26" s="11"/>
      <c r="CWR26" s="11"/>
      <c r="CWS26" s="11"/>
      <c r="CWT26" s="11"/>
      <c r="CWU26" s="11"/>
      <c r="CWV26" s="11"/>
      <c r="CWW26" s="11"/>
      <c r="CWX26" s="11"/>
      <c r="CWY26" s="11"/>
      <c r="CWZ26" s="11"/>
      <c r="CXA26" s="11"/>
      <c r="CXB26" s="11"/>
      <c r="CXC26" s="11"/>
      <c r="CXD26" s="11"/>
      <c r="CXE26" s="11"/>
      <c r="CXF26" s="11"/>
      <c r="CXG26" s="11"/>
      <c r="CXH26" s="11"/>
      <c r="CXI26" s="11"/>
      <c r="CXJ26" s="11"/>
      <c r="CXK26" s="11"/>
      <c r="CXL26" s="11"/>
      <c r="CXM26" s="11"/>
      <c r="CXN26" s="11"/>
      <c r="CXO26" s="11"/>
      <c r="CXP26" s="11"/>
      <c r="CXQ26" s="11"/>
      <c r="CXR26" s="11"/>
      <c r="CXS26" s="11"/>
      <c r="CXT26" s="11"/>
      <c r="CXU26" s="11"/>
      <c r="CXV26" s="11"/>
      <c r="CXW26" s="11"/>
      <c r="CXX26" s="11"/>
      <c r="CXY26" s="11"/>
      <c r="CXZ26" s="11"/>
      <c r="CYA26" s="11"/>
      <c r="CYB26" s="11"/>
      <c r="CYC26" s="11"/>
      <c r="CYD26" s="11"/>
      <c r="CYE26" s="11"/>
      <c r="CYF26" s="11"/>
      <c r="CYG26" s="11"/>
      <c r="CYH26" s="11"/>
      <c r="CYI26" s="11"/>
      <c r="CYJ26" s="11"/>
      <c r="CYK26" s="11"/>
      <c r="CYL26" s="11"/>
      <c r="CYM26" s="11"/>
      <c r="CYN26" s="11"/>
      <c r="CYO26" s="11"/>
      <c r="CYP26" s="11"/>
      <c r="CYQ26" s="11"/>
      <c r="CYR26" s="11"/>
      <c r="CYS26" s="11"/>
      <c r="CYT26" s="11"/>
      <c r="CYU26" s="11"/>
      <c r="CYV26" s="11"/>
      <c r="CYW26" s="11"/>
      <c r="CYX26" s="11"/>
      <c r="CYY26" s="11"/>
      <c r="CYZ26" s="11"/>
      <c r="CZA26" s="11"/>
      <c r="CZB26" s="11"/>
      <c r="CZC26" s="11"/>
      <c r="CZD26" s="11"/>
      <c r="CZE26" s="11"/>
      <c r="CZF26" s="11"/>
      <c r="CZG26" s="11"/>
      <c r="CZH26" s="11"/>
      <c r="CZI26" s="11"/>
      <c r="CZJ26" s="11"/>
      <c r="CZK26" s="11"/>
      <c r="CZL26" s="11"/>
      <c r="CZM26" s="11"/>
      <c r="CZN26" s="11"/>
      <c r="CZO26" s="11"/>
      <c r="CZP26" s="11"/>
      <c r="CZQ26" s="11"/>
      <c r="CZR26" s="11"/>
      <c r="CZS26" s="11"/>
      <c r="CZT26" s="11"/>
      <c r="CZU26" s="11"/>
      <c r="CZV26" s="11"/>
      <c r="CZW26" s="11"/>
      <c r="CZX26" s="11"/>
      <c r="CZY26" s="11"/>
      <c r="CZZ26" s="11"/>
      <c r="DAA26" s="11"/>
      <c r="DAB26" s="11"/>
      <c r="DAC26" s="11"/>
      <c r="DAD26" s="11"/>
      <c r="DAE26" s="11"/>
      <c r="DAF26" s="11"/>
      <c r="DAG26" s="11"/>
      <c r="DAH26" s="11"/>
      <c r="DAI26" s="11"/>
      <c r="DAJ26" s="11"/>
      <c r="DAK26" s="11"/>
      <c r="DAL26" s="11"/>
      <c r="DAM26" s="11"/>
      <c r="DAN26" s="11"/>
      <c r="DAO26" s="11"/>
      <c r="DAP26" s="11"/>
      <c r="DAQ26" s="11"/>
      <c r="DAR26" s="11"/>
      <c r="DAS26" s="11"/>
      <c r="DAT26" s="11"/>
      <c r="DAU26" s="11"/>
      <c r="DAV26" s="11"/>
      <c r="DAW26" s="11"/>
      <c r="DAX26" s="11"/>
      <c r="DAY26" s="11"/>
      <c r="DAZ26" s="11"/>
      <c r="DBA26" s="11"/>
      <c r="DBB26" s="11"/>
      <c r="DBC26" s="11"/>
      <c r="DBD26" s="11"/>
      <c r="DBE26" s="11"/>
      <c r="DBF26" s="11"/>
      <c r="DBG26" s="11"/>
      <c r="DBH26" s="11"/>
      <c r="DBI26" s="11"/>
      <c r="DBJ26" s="11"/>
      <c r="DBK26" s="11"/>
      <c r="DBL26" s="11"/>
      <c r="DBM26" s="11"/>
      <c r="DBN26" s="11"/>
      <c r="DBO26" s="11"/>
      <c r="DBP26" s="11"/>
      <c r="DBQ26" s="11"/>
      <c r="DBR26" s="11"/>
      <c r="DBS26" s="11"/>
      <c r="DBT26" s="11"/>
      <c r="DBU26" s="11"/>
      <c r="DBV26" s="11"/>
      <c r="DBW26" s="11"/>
      <c r="DBX26" s="11"/>
      <c r="DBY26" s="11"/>
      <c r="DBZ26" s="11"/>
      <c r="DCA26" s="11"/>
      <c r="DCB26" s="11"/>
      <c r="DCC26" s="11"/>
      <c r="DCD26" s="11"/>
      <c r="DCE26" s="11"/>
      <c r="DCF26" s="11"/>
      <c r="DCG26" s="11"/>
      <c r="DCH26" s="11"/>
      <c r="DCI26" s="11"/>
      <c r="DCJ26" s="11"/>
      <c r="DCK26" s="11"/>
      <c r="DCL26" s="11"/>
      <c r="DCM26" s="11"/>
      <c r="DCN26" s="11"/>
      <c r="DCO26" s="11"/>
      <c r="DCP26" s="11"/>
      <c r="DCQ26" s="11"/>
      <c r="DCR26" s="11"/>
      <c r="DCS26" s="11"/>
      <c r="DCT26" s="11"/>
      <c r="DCU26" s="11"/>
      <c r="DCV26" s="11"/>
      <c r="DCW26" s="11"/>
      <c r="DCX26" s="11"/>
      <c r="DCY26" s="11"/>
      <c r="DCZ26" s="11"/>
      <c r="DDA26" s="11"/>
      <c r="DDB26" s="11"/>
      <c r="DDC26" s="11"/>
      <c r="DDD26" s="11"/>
      <c r="DDE26" s="11"/>
      <c r="DDF26" s="11"/>
      <c r="DDG26" s="11"/>
      <c r="DDH26" s="11"/>
      <c r="DDI26" s="11"/>
      <c r="DDJ26" s="11"/>
      <c r="DDK26" s="11"/>
      <c r="DDL26" s="11"/>
      <c r="DDM26" s="11"/>
      <c r="DDN26" s="11"/>
      <c r="DDO26" s="11"/>
      <c r="DDP26" s="11"/>
      <c r="DDQ26" s="11"/>
      <c r="DDR26" s="11"/>
      <c r="DDS26" s="11"/>
      <c r="DDT26" s="11"/>
      <c r="DDU26" s="11"/>
      <c r="DDV26" s="11"/>
      <c r="DDW26" s="11"/>
      <c r="DDX26" s="11"/>
      <c r="DDY26" s="11"/>
      <c r="DDZ26" s="11"/>
      <c r="DEA26" s="11"/>
      <c r="DEB26" s="11"/>
      <c r="DEC26" s="11"/>
      <c r="DED26" s="11"/>
      <c r="DEE26" s="11"/>
      <c r="DEF26" s="11"/>
      <c r="DEG26" s="11"/>
      <c r="DEH26" s="11"/>
      <c r="DEI26" s="11"/>
      <c r="DEJ26" s="11"/>
      <c r="DEK26" s="11"/>
      <c r="DEL26" s="11"/>
      <c r="DEM26" s="11"/>
      <c r="DEN26" s="11"/>
      <c r="DEO26" s="11"/>
      <c r="DEP26" s="11"/>
      <c r="DEQ26" s="11"/>
      <c r="DER26" s="11"/>
      <c r="DES26" s="11"/>
      <c r="DET26" s="11"/>
      <c r="DEU26" s="11"/>
      <c r="DEV26" s="11"/>
      <c r="DEW26" s="11"/>
      <c r="DEX26" s="11"/>
      <c r="DEY26" s="11"/>
      <c r="DEZ26" s="11"/>
      <c r="DFA26" s="11"/>
      <c r="DFB26" s="11"/>
      <c r="DFC26" s="11"/>
      <c r="DFD26" s="11"/>
      <c r="DFE26" s="11"/>
      <c r="DFF26" s="11"/>
      <c r="DFG26" s="11"/>
      <c r="DFH26" s="11"/>
      <c r="DFI26" s="11"/>
      <c r="DFJ26" s="11"/>
      <c r="DFK26" s="11"/>
      <c r="DFL26" s="11"/>
      <c r="DFM26" s="11"/>
      <c r="DFN26" s="11"/>
      <c r="DFO26" s="11"/>
      <c r="DFP26" s="11"/>
      <c r="DFQ26" s="11"/>
      <c r="DFR26" s="11"/>
      <c r="DFS26" s="11"/>
      <c r="DFT26" s="11"/>
      <c r="DFU26" s="11"/>
      <c r="DFV26" s="11"/>
      <c r="DFW26" s="11"/>
      <c r="DFX26" s="11"/>
      <c r="DFY26" s="11"/>
      <c r="DFZ26" s="11"/>
      <c r="DGA26" s="11"/>
      <c r="DGB26" s="11"/>
      <c r="DGC26" s="11"/>
      <c r="DGD26" s="11"/>
      <c r="DGE26" s="11"/>
      <c r="DGF26" s="11"/>
      <c r="DGG26" s="11"/>
      <c r="DGH26" s="11"/>
      <c r="DGI26" s="11"/>
      <c r="DGJ26" s="11"/>
      <c r="DGK26" s="11"/>
      <c r="DGL26" s="11"/>
      <c r="DGM26" s="11"/>
      <c r="DGN26" s="11"/>
      <c r="DGO26" s="11"/>
      <c r="DGP26" s="11"/>
      <c r="DGQ26" s="11"/>
      <c r="DGR26" s="11"/>
      <c r="DGS26" s="11"/>
      <c r="DGT26" s="11"/>
      <c r="DGU26" s="11"/>
      <c r="DGV26" s="11"/>
      <c r="DGW26" s="11"/>
      <c r="DGX26" s="11"/>
      <c r="DGY26" s="11"/>
      <c r="DGZ26" s="11"/>
      <c r="DHA26" s="11"/>
      <c r="DHB26" s="11"/>
      <c r="DHC26" s="11"/>
      <c r="DHD26" s="11"/>
      <c r="DHE26" s="11"/>
      <c r="DHF26" s="11"/>
      <c r="DHG26" s="11"/>
      <c r="DHH26" s="11"/>
      <c r="DHI26" s="11"/>
      <c r="DHJ26" s="11"/>
      <c r="DHK26" s="11"/>
      <c r="DHL26" s="11"/>
      <c r="DHM26" s="11"/>
      <c r="DHN26" s="11"/>
      <c r="DHO26" s="11"/>
      <c r="DHP26" s="11"/>
      <c r="DHQ26" s="11"/>
      <c r="DHR26" s="11"/>
      <c r="DHS26" s="11"/>
      <c r="DHT26" s="11"/>
      <c r="DHU26" s="11"/>
      <c r="DHV26" s="11"/>
      <c r="DHW26" s="11"/>
      <c r="DHX26" s="11"/>
      <c r="DHY26" s="11"/>
      <c r="DHZ26" s="11"/>
      <c r="DIA26" s="11"/>
      <c r="DIB26" s="11"/>
      <c r="DIC26" s="11"/>
      <c r="DID26" s="11"/>
      <c r="DIE26" s="11"/>
      <c r="DIF26" s="11"/>
      <c r="DIG26" s="11"/>
      <c r="DIH26" s="11"/>
      <c r="DII26" s="11"/>
      <c r="DIJ26" s="11"/>
      <c r="DIK26" s="11"/>
      <c r="DIL26" s="11"/>
      <c r="DIM26" s="11"/>
      <c r="DIN26" s="11"/>
      <c r="DIO26" s="11"/>
      <c r="DIP26" s="11"/>
      <c r="DIQ26" s="11"/>
      <c r="DIR26" s="11"/>
      <c r="DIS26" s="11"/>
      <c r="DIT26" s="11"/>
      <c r="DIU26" s="11"/>
      <c r="DIV26" s="11"/>
      <c r="DIW26" s="11"/>
      <c r="DIX26" s="11"/>
      <c r="DIY26" s="11"/>
      <c r="DIZ26" s="11"/>
      <c r="DJA26" s="11"/>
      <c r="DJB26" s="11"/>
      <c r="DJC26" s="11"/>
      <c r="DJD26" s="11"/>
      <c r="DJE26" s="11"/>
      <c r="DJF26" s="11"/>
      <c r="DJG26" s="11"/>
      <c r="DJH26" s="11"/>
      <c r="DJI26" s="11"/>
      <c r="DJJ26" s="11"/>
      <c r="DJK26" s="11"/>
      <c r="DJL26" s="11"/>
      <c r="DJM26" s="11"/>
      <c r="DJN26" s="11"/>
      <c r="DJO26" s="11"/>
      <c r="DJP26" s="11"/>
      <c r="DJQ26" s="11"/>
      <c r="DJR26" s="11"/>
      <c r="DJS26" s="11"/>
      <c r="DJT26" s="11"/>
      <c r="DJU26" s="11"/>
      <c r="DJV26" s="11"/>
      <c r="DJW26" s="11"/>
      <c r="DJX26" s="11"/>
      <c r="DJY26" s="11"/>
      <c r="DJZ26" s="11"/>
      <c r="DKA26" s="11"/>
      <c r="DKB26" s="11"/>
      <c r="DKC26" s="11"/>
      <c r="DKD26" s="11"/>
      <c r="DKE26" s="11"/>
      <c r="DKF26" s="11"/>
      <c r="DKG26" s="11"/>
      <c r="DKH26" s="11"/>
      <c r="DKI26" s="11"/>
      <c r="DKJ26" s="11"/>
      <c r="DKK26" s="11"/>
      <c r="DKL26" s="11"/>
      <c r="DKM26" s="11"/>
      <c r="DKN26" s="11"/>
      <c r="DKO26" s="11"/>
      <c r="DKP26" s="11"/>
      <c r="DKQ26" s="11"/>
      <c r="DKR26" s="11"/>
      <c r="DKS26" s="11"/>
      <c r="DKT26" s="11"/>
      <c r="DKU26" s="11"/>
      <c r="DKV26" s="11"/>
      <c r="DKW26" s="11"/>
      <c r="DKX26" s="11"/>
      <c r="DKY26" s="11"/>
      <c r="DKZ26" s="11"/>
      <c r="DLA26" s="11"/>
      <c r="DLB26" s="11"/>
      <c r="DLC26" s="11"/>
      <c r="DLD26" s="11"/>
      <c r="DLE26" s="11"/>
      <c r="DLF26" s="11"/>
      <c r="DLG26" s="11"/>
      <c r="DLH26" s="11"/>
      <c r="DLI26" s="11"/>
      <c r="DLJ26" s="11"/>
      <c r="DLK26" s="11"/>
      <c r="DLL26" s="11"/>
      <c r="DLM26" s="11"/>
      <c r="DLN26" s="11"/>
      <c r="DLO26" s="11"/>
      <c r="DLP26" s="11"/>
      <c r="DLQ26" s="11"/>
      <c r="DLR26" s="11"/>
      <c r="DLS26" s="11"/>
      <c r="DLT26" s="11"/>
      <c r="DLU26" s="11"/>
      <c r="DLV26" s="11"/>
      <c r="DLW26" s="11"/>
      <c r="DLX26" s="11"/>
      <c r="DLY26" s="11"/>
      <c r="DLZ26" s="11"/>
      <c r="DMA26" s="11"/>
      <c r="DMB26" s="11"/>
      <c r="DMC26" s="11"/>
      <c r="DMD26" s="11"/>
      <c r="DME26" s="11"/>
      <c r="DMF26" s="11"/>
      <c r="DMG26" s="11"/>
      <c r="DMH26" s="11"/>
      <c r="DMI26" s="11"/>
      <c r="DMJ26" s="11"/>
      <c r="DMK26" s="11"/>
      <c r="DML26" s="11"/>
      <c r="DMM26" s="11"/>
      <c r="DMN26" s="11"/>
      <c r="DMO26" s="11"/>
      <c r="DMP26" s="11"/>
      <c r="DMQ26" s="11"/>
      <c r="DMR26" s="11"/>
      <c r="DMS26" s="11"/>
      <c r="DMT26" s="11"/>
      <c r="DMU26" s="11"/>
      <c r="DMV26" s="11"/>
      <c r="DMW26" s="11"/>
      <c r="DMX26" s="11"/>
      <c r="DMY26" s="11"/>
      <c r="DMZ26" s="11"/>
      <c r="DNA26" s="11"/>
      <c r="DNB26" s="11"/>
      <c r="DNC26" s="11"/>
      <c r="DND26" s="11"/>
      <c r="DNE26" s="11"/>
      <c r="DNF26" s="11"/>
      <c r="DNG26" s="11"/>
      <c r="DNH26" s="11"/>
      <c r="DNI26" s="11"/>
      <c r="DNJ26" s="11"/>
      <c r="DNK26" s="11"/>
      <c r="DNL26" s="11"/>
      <c r="DNM26" s="11"/>
      <c r="DNN26" s="11"/>
      <c r="DNO26" s="11"/>
      <c r="DNP26" s="11"/>
      <c r="DNQ26" s="11"/>
      <c r="DNR26" s="11"/>
      <c r="DNS26" s="11"/>
      <c r="DNT26" s="11"/>
      <c r="DNU26" s="11"/>
      <c r="DNV26" s="11"/>
      <c r="DNW26" s="11"/>
      <c r="DNX26" s="11"/>
      <c r="DNY26" s="11"/>
      <c r="DNZ26" s="11"/>
      <c r="DOA26" s="11"/>
      <c r="DOB26" s="11"/>
      <c r="DOC26" s="11"/>
      <c r="DOD26" s="11"/>
      <c r="DOE26" s="11"/>
      <c r="DOF26" s="11"/>
      <c r="DOG26" s="11"/>
      <c r="DOH26" s="11"/>
      <c r="DOI26" s="11"/>
      <c r="DOJ26" s="11"/>
      <c r="DOK26" s="11"/>
      <c r="DOL26" s="11"/>
      <c r="DOM26" s="11"/>
      <c r="DON26" s="11"/>
      <c r="DOO26" s="11"/>
      <c r="DOP26" s="11"/>
      <c r="DOQ26" s="11"/>
      <c r="DOR26" s="11"/>
      <c r="DOS26" s="11"/>
      <c r="DOT26" s="11"/>
      <c r="DOU26" s="11"/>
      <c r="DOV26" s="11"/>
      <c r="DOW26" s="11"/>
      <c r="DOX26" s="11"/>
      <c r="DOY26" s="11"/>
      <c r="DOZ26" s="11"/>
      <c r="DPA26" s="11"/>
      <c r="DPB26" s="11"/>
      <c r="DPC26" s="11"/>
      <c r="DPD26" s="11"/>
      <c r="DPE26" s="11"/>
      <c r="DPF26" s="11"/>
      <c r="DPG26" s="11"/>
      <c r="DPH26" s="11"/>
      <c r="DPI26" s="11"/>
      <c r="DPJ26" s="11"/>
      <c r="DPK26" s="11"/>
      <c r="DPL26" s="11"/>
      <c r="DPM26" s="11"/>
      <c r="DPN26" s="11"/>
      <c r="DPO26" s="11"/>
      <c r="DPP26" s="11"/>
      <c r="DPQ26" s="11"/>
      <c r="DPR26" s="11"/>
      <c r="DPS26" s="11"/>
      <c r="DPT26" s="11"/>
      <c r="DPU26" s="11"/>
      <c r="DPV26" s="11"/>
      <c r="DPW26" s="11"/>
      <c r="DPX26" s="11"/>
      <c r="DPY26" s="11"/>
      <c r="DPZ26" s="11"/>
      <c r="DQA26" s="11"/>
      <c r="DQB26" s="11"/>
      <c r="DQC26" s="11"/>
      <c r="DQD26" s="11"/>
      <c r="DQE26" s="11"/>
      <c r="DQF26" s="11"/>
      <c r="DQG26" s="11"/>
      <c r="DQH26" s="11"/>
      <c r="DQI26" s="11"/>
      <c r="DQJ26" s="11"/>
      <c r="DQK26" s="11"/>
      <c r="DQL26" s="11"/>
      <c r="DQM26" s="11"/>
      <c r="DQN26" s="11"/>
      <c r="DQO26" s="11"/>
      <c r="DQP26" s="11"/>
      <c r="DQQ26" s="11"/>
      <c r="DQR26" s="11"/>
      <c r="DQS26" s="11"/>
      <c r="DQT26" s="11"/>
      <c r="DQU26" s="11"/>
      <c r="DQV26" s="11"/>
      <c r="DQW26" s="11"/>
      <c r="DQX26" s="11"/>
      <c r="DQY26" s="11"/>
      <c r="DQZ26" s="11"/>
      <c r="DRA26" s="11"/>
      <c r="DRB26" s="11"/>
      <c r="DRC26" s="11"/>
      <c r="DRD26" s="11"/>
      <c r="DRE26" s="11"/>
      <c r="DRF26" s="11"/>
      <c r="DRG26" s="11"/>
      <c r="DRH26" s="11"/>
      <c r="DRI26" s="11"/>
      <c r="DRJ26" s="11"/>
      <c r="DRK26" s="11"/>
      <c r="DRL26" s="11"/>
      <c r="DRM26" s="11"/>
      <c r="DRN26" s="11"/>
      <c r="DRO26" s="11"/>
      <c r="DRP26" s="11"/>
      <c r="DRQ26" s="11"/>
      <c r="DRR26" s="11"/>
      <c r="DRS26" s="11"/>
      <c r="DRT26" s="11"/>
      <c r="DRU26" s="11"/>
      <c r="DRV26" s="11"/>
      <c r="DRW26" s="11"/>
      <c r="DRX26" s="11"/>
      <c r="DRY26" s="11"/>
      <c r="DRZ26" s="11"/>
      <c r="DSA26" s="11"/>
      <c r="DSB26" s="11"/>
      <c r="DSC26" s="11"/>
      <c r="DSD26" s="11"/>
      <c r="DSE26" s="11"/>
      <c r="DSF26" s="11"/>
      <c r="DSG26" s="11"/>
      <c r="DSH26" s="11"/>
      <c r="DSI26" s="11"/>
      <c r="DSJ26" s="11"/>
      <c r="DSK26" s="11"/>
      <c r="DSL26" s="11"/>
      <c r="DSM26" s="11"/>
      <c r="DSN26" s="11"/>
      <c r="DSO26" s="11"/>
      <c r="DSP26" s="11"/>
      <c r="DSQ26" s="11"/>
      <c r="DSR26" s="11"/>
      <c r="DSS26" s="11"/>
      <c r="DST26" s="11"/>
      <c r="DSU26" s="11"/>
      <c r="DSV26" s="11"/>
      <c r="DSW26" s="11"/>
      <c r="DSX26" s="11"/>
      <c r="DSY26" s="11"/>
      <c r="DSZ26" s="11"/>
      <c r="DTA26" s="11"/>
      <c r="DTB26" s="11"/>
      <c r="DTC26" s="11"/>
      <c r="DTD26" s="11"/>
      <c r="DTE26" s="11"/>
      <c r="DTF26" s="11"/>
      <c r="DTG26" s="11"/>
      <c r="DTH26" s="11"/>
      <c r="DTI26" s="11"/>
      <c r="DTJ26" s="11"/>
      <c r="DTK26" s="11"/>
      <c r="DTL26" s="11"/>
      <c r="DTM26" s="11"/>
      <c r="DTN26" s="11"/>
      <c r="DTO26" s="11"/>
      <c r="DTP26" s="11"/>
      <c r="DTQ26" s="11"/>
      <c r="DTR26" s="11"/>
      <c r="DTS26" s="11"/>
      <c r="DTT26" s="11"/>
      <c r="DTU26" s="11"/>
      <c r="DTV26" s="11"/>
      <c r="DTW26" s="11"/>
      <c r="DTX26" s="11"/>
      <c r="DTY26" s="11"/>
      <c r="DTZ26" s="11"/>
      <c r="DUA26" s="11"/>
      <c r="DUB26" s="11"/>
      <c r="DUC26" s="11"/>
      <c r="DUD26" s="11"/>
      <c r="DUE26" s="11"/>
      <c r="DUF26" s="11"/>
      <c r="DUG26" s="11"/>
      <c r="DUH26" s="11"/>
      <c r="DUI26" s="11"/>
      <c r="DUJ26" s="11"/>
      <c r="DUK26" s="11"/>
      <c r="DUL26" s="11"/>
      <c r="DUM26" s="11"/>
      <c r="DUN26" s="11"/>
      <c r="DUO26" s="11"/>
      <c r="DUP26" s="11"/>
      <c r="DUQ26" s="11"/>
      <c r="DUR26" s="11"/>
      <c r="DUS26" s="11"/>
      <c r="DUT26" s="11"/>
      <c r="DUU26" s="11"/>
      <c r="DUV26" s="11"/>
      <c r="DUW26" s="11"/>
      <c r="DUX26" s="11"/>
      <c r="DUY26" s="11"/>
      <c r="DUZ26" s="11"/>
      <c r="DVA26" s="11"/>
      <c r="DVB26" s="11"/>
      <c r="DVC26" s="11"/>
      <c r="DVD26" s="11"/>
      <c r="DVE26" s="11"/>
      <c r="DVF26" s="11"/>
      <c r="DVG26" s="11"/>
      <c r="DVH26" s="11"/>
      <c r="DVI26" s="11"/>
      <c r="DVJ26" s="11"/>
      <c r="DVK26" s="11"/>
      <c r="DVL26" s="11"/>
      <c r="DVM26" s="11"/>
      <c r="DVN26" s="11"/>
      <c r="DVO26" s="11"/>
      <c r="DVP26" s="11"/>
      <c r="DVQ26" s="11"/>
      <c r="DVR26" s="11"/>
      <c r="DVS26" s="11"/>
      <c r="DVT26" s="11"/>
      <c r="DVU26" s="11"/>
      <c r="DVV26" s="11"/>
      <c r="DVW26" s="11"/>
      <c r="DVX26" s="11"/>
      <c r="DVY26" s="11"/>
      <c r="DVZ26" s="11"/>
      <c r="DWA26" s="11"/>
      <c r="DWB26" s="11"/>
      <c r="DWC26" s="11"/>
      <c r="DWD26" s="11"/>
      <c r="DWE26" s="11"/>
      <c r="DWF26" s="11"/>
      <c r="DWG26" s="11"/>
      <c r="DWH26" s="11"/>
      <c r="DWI26" s="11"/>
      <c r="DWJ26" s="11"/>
      <c r="DWK26" s="11"/>
      <c r="DWL26" s="11"/>
      <c r="DWM26" s="11"/>
      <c r="DWN26" s="11"/>
      <c r="DWO26" s="11"/>
      <c r="DWP26" s="11"/>
      <c r="DWQ26" s="11"/>
      <c r="DWR26" s="11"/>
      <c r="DWS26" s="11"/>
      <c r="DWT26" s="11"/>
      <c r="DWU26" s="11"/>
      <c r="DWV26" s="11"/>
      <c r="DWW26" s="11"/>
      <c r="DWX26" s="11"/>
      <c r="DWY26" s="11"/>
      <c r="DWZ26" s="11"/>
      <c r="DXA26" s="11"/>
      <c r="DXB26" s="11"/>
      <c r="DXC26" s="11"/>
      <c r="DXD26" s="11"/>
      <c r="DXE26" s="11"/>
      <c r="DXF26" s="11"/>
      <c r="DXG26" s="11"/>
      <c r="DXH26" s="11"/>
      <c r="DXI26" s="11"/>
      <c r="DXJ26" s="11"/>
      <c r="DXK26" s="11"/>
      <c r="DXL26" s="11"/>
      <c r="DXM26" s="11"/>
      <c r="DXN26" s="11"/>
      <c r="DXO26" s="11"/>
      <c r="DXP26" s="11"/>
      <c r="DXQ26" s="11"/>
      <c r="DXR26" s="11"/>
      <c r="DXS26" s="11"/>
      <c r="DXT26" s="11"/>
      <c r="DXU26" s="11"/>
      <c r="DXV26" s="11"/>
      <c r="DXW26" s="11"/>
      <c r="DXX26" s="11"/>
      <c r="DXY26" s="11"/>
      <c r="DXZ26" s="11"/>
      <c r="DYA26" s="11"/>
      <c r="DYB26" s="11"/>
      <c r="DYC26" s="11"/>
      <c r="DYD26" s="11"/>
      <c r="DYE26" s="11"/>
      <c r="DYF26" s="11"/>
      <c r="DYG26" s="11"/>
      <c r="DYH26" s="11"/>
      <c r="DYI26" s="11"/>
      <c r="DYJ26" s="11"/>
      <c r="DYK26" s="11"/>
      <c r="DYL26" s="11"/>
      <c r="DYM26" s="11"/>
      <c r="DYN26" s="11"/>
      <c r="DYO26" s="11"/>
      <c r="DYP26" s="11"/>
      <c r="DYQ26" s="11"/>
      <c r="DYR26" s="11"/>
      <c r="DYS26" s="11"/>
      <c r="DYT26" s="11"/>
      <c r="DYU26" s="11"/>
      <c r="DYV26" s="11"/>
      <c r="DYW26" s="11"/>
      <c r="DYX26" s="11"/>
      <c r="DYY26" s="11"/>
      <c r="DYZ26" s="11"/>
      <c r="DZA26" s="11"/>
      <c r="DZB26" s="11"/>
      <c r="DZC26" s="11"/>
      <c r="DZD26" s="11"/>
      <c r="DZE26" s="11"/>
      <c r="DZF26" s="11"/>
      <c r="DZG26" s="11"/>
      <c r="DZH26" s="11"/>
      <c r="DZI26" s="11"/>
      <c r="DZJ26" s="11"/>
      <c r="DZK26" s="11"/>
      <c r="DZL26" s="11"/>
      <c r="DZM26" s="11"/>
      <c r="DZN26" s="11"/>
      <c r="DZO26" s="11"/>
      <c r="DZP26" s="11"/>
      <c r="DZQ26" s="11"/>
      <c r="DZR26" s="11"/>
      <c r="DZS26" s="11"/>
      <c r="DZT26" s="11"/>
      <c r="DZU26" s="11"/>
      <c r="DZV26" s="11"/>
      <c r="DZW26" s="11"/>
      <c r="DZX26" s="11"/>
      <c r="DZY26" s="11"/>
      <c r="DZZ26" s="11"/>
      <c r="EAA26" s="11"/>
      <c r="EAB26" s="11"/>
      <c r="EAC26" s="11"/>
      <c r="EAD26" s="11"/>
      <c r="EAE26" s="11"/>
      <c r="EAF26" s="11"/>
      <c r="EAG26" s="11"/>
      <c r="EAH26" s="11"/>
      <c r="EAI26" s="11"/>
      <c r="EAJ26" s="11"/>
      <c r="EAK26" s="11"/>
      <c r="EAL26" s="11"/>
      <c r="EAM26" s="11"/>
      <c r="EAN26" s="11"/>
      <c r="EAO26" s="11"/>
      <c r="EAP26" s="11"/>
      <c r="EAQ26" s="11"/>
      <c r="EAR26" s="11"/>
      <c r="EAS26" s="11"/>
      <c r="EAT26" s="11"/>
      <c r="EAU26" s="11"/>
      <c r="EAV26" s="11"/>
      <c r="EAW26" s="11"/>
      <c r="EAX26" s="11"/>
      <c r="EAY26" s="11"/>
      <c r="EAZ26" s="11"/>
      <c r="EBA26" s="11"/>
      <c r="EBB26" s="11"/>
      <c r="EBC26" s="11"/>
      <c r="EBD26" s="11"/>
      <c r="EBE26" s="11"/>
      <c r="EBF26" s="11"/>
      <c r="EBG26" s="11"/>
      <c r="EBH26" s="11"/>
      <c r="EBI26" s="11"/>
      <c r="EBJ26" s="11"/>
      <c r="EBK26" s="11"/>
      <c r="EBL26" s="11"/>
      <c r="EBM26" s="11"/>
      <c r="EBN26" s="11"/>
      <c r="EBO26" s="11"/>
      <c r="EBP26" s="11"/>
      <c r="EBQ26" s="11"/>
      <c r="EBR26" s="11"/>
      <c r="EBS26" s="11"/>
      <c r="EBT26" s="11"/>
      <c r="EBU26" s="11"/>
      <c r="EBV26" s="11"/>
      <c r="EBW26" s="11"/>
      <c r="EBX26" s="11"/>
      <c r="EBY26" s="11"/>
      <c r="EBZ26" s="11"/>
      <c r="ECA26" s="11"/>
      <c r="ECB26" s="11"/>
      <c r="ECC26" s="11"/>
      <c r="ECD26" s="11"/>
      <c r="ECE26" s="11"/>
      <c r="ECF26" s="11"/>
      <c r="ECG26" s="11"/>
      <c r="ECH26" s="11"/>
      <c r="ECI26" s="11"/>
      <c r="ECJ26" s="11"/>
      <c r="ECK26" s="11"/>
      <c r="ECL26" s="11"/>
      <c r="ECM26" s="11"/>
      <c r="ECN26" s="11"/>
      <c r="ECO26" s="11"/>
      <c r="ECP26" s="11"/>
      <c r="ECQ26" s="11"/>
      <c r="ECR26" s="11"/>
      <c r="ECS26" s="11"/>
      <c r="ECT26" s="11"/>
      <c r="ECU26" s="11"/>
      <c r="ECV26" s="11"/>
      <c r="ECW26" s="11"/>
      <c r="ECX26" s="11"/>
      <c r="ECY26" s="11"/>
      <c r="ECZ26" s="11"/>
      <c r="EDA26" s="11"/>
      <c r="EDB26" s="11"/>
      <c r="EDC26" s="11"/>
      <c r="EDD26" s="11"/>
      <c r="EDE26" s="11"/>
      <c r="EDF26" s="11"/>
      <c r="EDG26" s="11"/>
      <c r="EDH26" s="11"/>
      <c r="EDI26" s="11"/>
      <c r="EDJ26" s="11"/>
      <c r="EDK26" s="11"/>
      <c r="EDL26" s="11"/>
      <c r="EDM26" s="11"/>
      <c r="EDN26" s="11"/>
      <c r="EDO26" s="11"/>
      <c r="EDP26" s="11"/>
      <c r="EDQ26" s="11"/>
      <c r="EDR26" s="11"/>
      <c r="EDS26" s="11"/>
      <c r="EDT26" s="11"/>
      <c r="EDU26" s="11"/>
      <c r="EDV26" s="11"/>
      <c r="EDW26" s="11"/>
      <c r="EDX26" s="11"/>
      <c r="EDY26" s="11"/>
      <c r="EDZ26" s="11"/>
      <c r="EEA26" s="11"/>
      <c r="EEB26" s="11"/>
      <c r="EEC26" s="11"/>
      <c r="EED26" s="11"/>
      <c r="EEE26" s="11"/>
      <c r="EEF26" s="11"/>
      <c r="EEG26" s="11"/>
      <c r="EEH26" s="11"/>
      <c r="EEI26" s="11"/>
      <c r="EEJ26" s="11"/>
      <c r="EEK26" s="11"/>
      <c r="EEL26" s="11"/>
      <c r="EEM26" s="11"/>
      <c r="EEN26" s="11"/>
      <c r="EEO26" s="11"/>
      <c r="EEP26" s="11"/>
      <c r="EEQ26" s="11"/>
      <c r="EER26" s="11"/>
      <c r="EES26" s="11"/>
      <c r="EET26" s="11"/>
      <c r="EEU26" s="11"/>
      <c r="EEV26" s="11"/>
      <c r="EEW26" s="11"/>
      <c r="EEX26" s="11"/>
      <c r="EEY26" s="11"/>
      <c r="EEZ26" s="11"/>
      <c r="EFA26" s="11"/>
      <c r="EFB26" s="11"/>
      <c r="EFC26" s="11"/>
      <c r="EFD26" s="11"/>
      <c r="EFE26" s="11"/>
      <c r="EFF26" s="11"/>
      <c r="EFG26" s="11"/>
      <c r="EFH26" s="11"/>
      <c r="EFI26" s="11"/>
      <c r="EFJ26" s="11"/>
      <c r="EFK26" s="11"/>
      <c r="EFL26" s="11"/>
      <c r="EFM26" s="11"/>
      <c r="EFN26" s="11"/>
      <c r="EFO26" s="11"/>
      <c r="EFP26" s="11"/>
      <c r="EFQ26" s="11"/>
      <c r="EFR26" s="11"/>
      <c r="EFS26" s="11"/>
      <c r="EFT26" s="11"/>
      <c r="EFU26" s="11"/>
      <c r="EFV26" s="11"/>
      <c r="EFW26" s="11"/>
      <c r="EFX26" s="11"/>
      <c r="EFY26" s="11"/>
      <c r="EFZ26" s="11"/>
      <c r="EGA26" s="11"/>
      <c r="EGB26" s="11"/>
      <c r="EGC26" s="11"/>
      <c r="EGD26" s="11"/>
      <c r="EGE26" s="11"/>
      <c r="EGF26" s="11"/>
      <c r="EGG26" s="11"/>
      <c r="EGH26" s="11"/>
      <c r="EGI26" s="11"/>
      <c r="EGJ26" s="11"/>
      <c r="EGK26" s="11"/>
      <c r="EGL26" s="11"/>
      <c r="EGM26" s="11"/>
      <c r="EGN26" s="11"/>
      <c r="EGO26" s="11"/>
      <c r="EGP26" s="11"/>
      <c r="EGQ26" s="11"/>
      <c r="EGR26" s="11"/>
      <c r="EGS26" s="11"/>
      <c r="EGT26" s="11"/>
      <c r="EGU26" s="11"/>
      <c r="EGV26" s="11"/>
      <c r="EGW26" s="11"/>
      <c r="EGX26" s="11"/>
      <c r="EGY26" s="11"/>
      <c r="EGZ26" s="11"/>
      <c r="EHA26" s="11"/>
      <c r="EHB26" s="11"/>
      <c r="EHC26" s="11"/>
      <c r="EHD26" s="11"/>
      <c r="EHE26" s="11"/>
      <c r="EHF26" s="11"/>
      <c r="EHG26" s="11"/>
      <c r="EHH26" s="11"/>
      <c r="EHI26" s="11"/>
      <c r="EHJ26" s="11"/>
      <c r="EHK26" s="11"/>
      <c r="EHL26" s="11"/>
      <c r="EHM26" s="11"/>
      <c r="EHN26" s="11"/>
      <c r="EHO26" s="11"/>
      <c r="EHP26" s="11"/>
      <c r="EHQ26" s="11"/>
      <c r="EHR26" s="11"/>
      <c r="EHS26" s="11"/>
      <c r="EHT26" s="11"/>
      <c r="EHU26" s="11"/>
      <c r="EHV26" s="11"/>
      <c r="EHW26" s="11"/>
      <c r="EHX26" s="11"/>
      <c r="EHY26" s="11"/>
      <c r="EHZ26" s="11"/>
      <c r="EIA26" s="11"/>
      <c r="EIB26" s="11"/>
      <c r="EIC26" s="11"/>
      <c r="EID26" s="11"/>
      <c r="EIE26" s="11"/>
      <c r="EIF26" s="11"/>
      <c r="EIG26" s="11"/>
      <c r="EIH26" s="11"/>
      <c r="EII26" s="11"/>
      <c r="EIJ26" s="11"/>
      <c r="EIK26" s="11"/>
      <c r="EIL26" s="11"/>
      <c r="EIM26" s="11"/>
      <c r="EIN26" s="11"/>
      <c r="EIO26" s="11"/>
      <c r="EIP26" s="11"/>
      <c r="EIQ26" s="11"/>
      <c r="EIR26" s="11"/>
      <c r="EIS26" s="11"/>
      <c r="EIT26" s="11"/>
      <c r="EIU26" s="11"/>
      <c r="EIV26" s="11"/>
      <c r="EIW26" s="11"/>
      <c r="EIX26" s="11"/>
      <c r="EIY26" s="11"/>
      <c r="EIZ26" s="11"/>
      <c r="EJA26" s="11"/>
      <c r="EJB26" s="11"/>
      <c r="EJC26" s="11"/>
      <c r="EJD26" s="11"/>
      <c r="EJE26" s="11"/>
      <c r="EJF26" s="11"/>
      <c r="EJG26" s="11"/>
      <c r="EJH26" s="11"/>
      <c r="EJI26" s="11"/>
      <c r="EJJ26" s="11"/>
      <c r="EJK26" s="11"/>
      <c r="EJL26" s="11"/>
      <c r="EJM26" s="11"/>
      <c r="EJN26" s="11"/>
      <c r="EJO26" s="11"/>
      <c r="EJP26" s="11"/>
      <c r="EJQ26" s="11"/>
      <c r="EJR26" s="11"/>
      <c r="EJS26" s="11"/>
      <c r="EJT26" s="11"/>
      <c r="EJU26" s="11"/>
      <c r="EJV26" s="11"/>
      <c r="EJW26" s="11"/>
      <c r="EJX26" s="11"/>
      <c r="EJY26" s="11"/>
      <c r="EJZ26" s="11"/>
      <c r="EKA26" s="11"/>
      <c r="EKB26" s="11"/>
      <c r="EKC26" s="11"/>
      <c r="EKD26" s="11"/>
      <c r="EKE26" s="11"/>
      <c r="EKF26" s="11"/>
      <c r="EKG26" s="11"/>
      <c r="EKH26" s="11"/>
      <c r="EKI26" s="11"/>
      <c r="EKJ26" s="11"/>
      <c r="EKK26" s="11"/>
      <c r="EKL26" s="11"/>
      <c r="EKM26" s="11"/>
      <c r="EKN26" s="11"/>
      <c r="EKO26" s="11"/>
      <c r="EKP26" s="11"/>
      <c r="EKQ26" s="11"/>
      <c r="EKR26" s="11"/>
      <c r="EKS26" s="11"/>
      <c r="EKT26" s="11"/>
      <c r="EKU26" s="11"/>
      <c r="EKV26" s="11"/>
      <c r="EKW26" s="11"/>
      <c r="EKX26" s="11"/>
      <c r="EKY26" s="11"/>
      <c r="EKZ26" s="11"/>
      <c r="ELA26" s="11"/>
      <c r="ELB26" s="11"/>
      <c r="ELC26" s="11"/>
      <c r="ELD26" s="11"/>
      <c r="ELE26" s="11"/>
      <c r="ELF26" s="11"/>
      <c r="ELG26" s="11"/>
      <c r="ELH26" s="11"/>
      <c r="ELI26" s="11"/>
      <c r="ELJ26" s="11"/>
      <c r="ELK26" s="11"/>
      <c r="ELL26" s="11"/>
      <c r="ELM26" s="11"/>
      <c r="ELN26" s="11"/>
      <c r="ELO26" s="11"/>
      <c r="ELP26" s="11"/>
      <c r="ELQ26" s="11"/>
      <c r="ELR26" s="11"/>
      <c r="ELS26" s="11"/>
      <c r="ELT26" s="11"/>
      <c r="ELU26" s="11"/>
    </row>
    <row r="27" spans="1:3713" s="20" customFormat="1">
      <c r="A27" s="11"/>
      <c r="B27" s="60" t="s">
        <v>173</v>
      </c>
      <c r="C27" s="161">
        <v>56100</v>
      </c>
      <c r="D27" s="161">
        <v>0</v>
      </c>
      <c r="E27" s="161">
        <v>92</v>
      </c>
      <c r="F27" s="161">
        <v>3</v>
      </c>
      <c r="G27" s="161" t="s">
        <v>189</v>
      </c>
      <c r="H27" s="161" t="s">
        <v>189</v>
      </c>
      <c r="I27" s="161" t="s">
        <v>189</v>
      </c>
      <c r="J27" s="161" t="s">
        <v>189</v>
      </c>
      <c r="K27" s="161">
        <f>LOOKUP($B27,'Datos 3-Factores de convers'!$B$29:$B$51,'Datos 3-Factores de convers'!$F$29:$F$51)*(C27*'Datos 2-Potenciales calent glob'!$D$6+'Datos 1-Factores emisión'!E27*'Datos 2-Potenciales calent glob'!$D$31+'Datos 1-Factores emisión'!F27*'Datos 2-Potenciales calent glob'!$D$32)</f>
        <v>2.2440170064</v>
      </c>
      <c r="L27" s="161" t="s">
        <v>59</v>
      </c>
      <c r="M27" s="35"/>
      <c r="N27" s="35"/>
      <c r="O27" s="35"/>
      <c r="P27" s="35"/>
      <c r="Q27" s="35"/>
      <c r="R27" s="11"/>
      <c r="S27" s="417"/>
      <c r="T27" s="35"/>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1"/>
      <c r="HG27" s="11"/>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1"/>
      <c r="IL27" s="11"/>
      <c r="IM27" s="11"/>
      <c r="IN27" s="11"/>
      <c r="IO27" s="11"/>
      <c r="IP27" s="11"/>
      <c r="IQ27" s="11"/>
      <c r="IR27" s="11"/>
      <c r="IS27" s="11"/>
      <c r="IT27" s="11"/>
      <c r="IU27" s="11"/>
      <c r="IV27" s="11"/>
      <c r="IW27" s="11"/>
      <c r="IX27" s="11"/>
      <c r="IY27" s="11"/>
      <c r="IZ27" s="11"/>
      <c r="JA27" s="11"/>
      <c r="JB27" s="11"/>
      <c r="JC27" s="11"/>
      <c r="JD27" s="11"/>
      <c r="JE27" s="11"/>
      <c r="JF27" s="11"/>
      <c r="JG27" s="11"/>
      <c r="JH27" s="11"/>
      <c r="JI27" s="11"/>
      <c r="JJ27" s="11"/>
      <c r="JK27" s="11"/>
      <c r="JL27" s="11"/>
      <c r="JM27" s="11"/>
      <c r="JN27" s="11"/>
      <c r="JO27" s="11"/>
      <c r="JP27" s="11"/>
      <c r="JQ27" s="11"/>
      <c r="JR27" s="11"/>
      <c r="JS27" s="11"/>
      <c r="JT27" s="11"/>
      <c r="JU27" s="11"/>
      <c r="JV27" s="11"/>
      <c r="JW27" s="11"/>
      <c r="JX27" s="11"/>
      <c r="JY27" s="11"/>
      <c r="JZ27" s="11"/>
      <c r="KA27" s="11"/>
      <c r="KB27" s="11"/>
      <c r="KC27" s="11"/>
      <c r="KD27" s="11"/>
      <c r="KE27" s="11"/>
      <c r="KF27" s="11"/>
      <c r="KG27" s="11"/>
      <c r="KH27" s="11"/>
      <c r="KI27" s="11"/>
      <c r="KJ27" s="11"/>
      <c r="KK27" s="11"/>
      <c r="KL27" s="11"/>
      <c r="KM27" s="11"/>
      <c r="KN27" s="11"/>
      <c r="KO27" s="11"/>
      <c r="KP27" s="11"/>
      <c r="KQ27" s="11"/>
      <c r="KR27" s="11"/>
      <c r="KS27" s="11"/>
      <c r="KT27" s="11"/>
      <c r="KU27" s="11"/>
      <c r="KV27" s="11"/>
      <c r="KW27" s="11"/>
      <c r="KX27" s="11"/>
      <c r="KY27" s="11"/>
      <c r="KZ27" s="11"/>
      <c r="LA27" s="11"/>
      <c r="LB27" s="11"/>
      <c r="LC27" s="11"/>
      <c r="LD27" s="11"/>
      <c r="LE27" s="11"/>
      <c r="LF27" s="11"/>
      <c r="LG27" s="11"/>
      <c r="LH27" s="11"/>
      <c r="LI27" s="11"/>
      <c r="LJ27" s="11"/>
      <c r="LK27" s="11"/>
      <c r="LL27" s="11"/>
      <c r="LM27" s="11"/>
      <c r="LN27" s="11"/>
      <c r="LO27" s="11"/>
      <c r="LP27" s="11"/>
      <c r="LQ27" s="11"/>
      <c r="LR27" s="11"/>
      <c r="LS27" s="11"/>
      <c r="LT27" s="11"/>
      <c r="LU27" s="11"/>
      <c r="LV27" s="11"/>
      <c r="LW27" s="11"/>
      <c r="LX27" s="11"/>
      <c r="LY27" s="11"/>
      <c r="LZ27" s="11"/>
      <c r="MA27" s="11"/>
      <c r="MB27" s="11"/>
      <c r="MC27" s="11"/>
      <c r="MD27" s="11"/>
      <c r="ME27" s="11"/>
      <c r="MF27" s="11"/>
      <c r="MG27" s="11"/>
      <c r="MH27" s="11"/>
      <c r="MI27" s="11"/>
      <c r="MJ27" s="11"/>
      <c r="MK27" s="11"/>
      <c r="ML27" s="11"/>
      <c r="MM27" s="11"/>
      <c r="MN27" s="11"/>
      <c r="MO27" s="11"/>
      <c r="MP27" s="11"/>
      <c r="MQ27" s="11"/>
      <c r="MR27" s="11"/>
      <c r="MS27" s="11"/>
      <c r="MT27" s="11"/>
      <c r="MU27" s="11"/>
      <c r="MV27" s="11"/>
      <c r="MW27" s="11"/>
      <c r="MX27" s="11"/>
      <c r="MY27" s="11"/>
      <c r="MZ27" s="11"/>
      <c r="NA27" s="11"/>
      <c r="NB27" s="11"/>
      <c r="NC27" s="11"/>
      <c r="ND27" s="11"/>
      <c r="NE27" s="11"/>
      <c r="NF27" s="11"/>
      <c r="NG27" s="11"/>
      <c r="NH27" s="11"/>
      <c r="NI27" s="11"/>
      <c r="NJ27" s="11"/>
      <c r="NK27" s="11"/>
      <c r="NL27" s="11"/>
      <c r="NM27" s="11"/>
      <c r="NN27" s="11"/>
      <c r="NO27" s="11"/>
      <c r="NP27" s="11"/>
      <c r="NQ27" s="11"/>
      <c r="NR27" s="11"/>
      <c r="NS27" s="11"/>
      <c r="NT27" s="11"/>
      <c r="NU27" s="11"/>
      <c r="NV27" s="11"/>
      <c r="NW27" s="11"/>
      <c r="NX27" s="11"/>
      <c r="NY27" s="11"/>
      <c r="NZ27" s="11"/>
      <c r="OA27" s="11"/>
      <c r="OB27" s="11"/>
      <c r="OC27" s="11"/>
      <c r="OD27" s="11"/>
      <c r="OE27" s="11"/>
      <c r="OF27" s="11"/>
      <c r="OG27" s="11"/>
      <c r="OH27" s="11"/>
      <c r="OI27" s="11"/>
      <c r="OJ27" s="11"/>
      <c r="OK27" s="11"/>
      <c r="OL27" s="11"/>
      <c r="OM27" s="11"/>
      <c r="ON27" s="11"/>
      <c r="OO27" s="11"/>
      <c r="OP27" s="11"/>
      <c r="OQ27" s="11"/>
      <c r="OR27" s="11"/>
      <c r="OS27" s="11"/>
      <c r="OT27" s="11"/>
      <c r="OU27" s="11"/>
      <c r="OV27" s="11"/>
      <c r="OW27" s="11"/>
      <c r="OX27" s="11"/>
      <c r="OY27" s="11"/>
      <c r="OZ27" s="11"/>
      <c r="PA27" s="11"/>
      <c r="PB27" s="11"/>
      <c r="PC27" s="11"/>
      <c r="PD27" s="11"/>
      <c r="PE27" s="11"/>
      <c r="PF27" s="11"/>
      <c r="PG27" s="11"/>
      <c r="PH27" s="11"/>
      <c r="PI27" s="11"/>
      <c r="PJ27" s="11"/>
      <c r="PK27" s="11"/>
      <c r="PL27" s="11"/>
      <c r="PM27" s="11"/>
      <c r="PN27" s="11"/>
      <c r="PO27" s="11"/>
      <c r="PP27" s="11"/>
      <c r="PQ27" s="11"/>
      <c r="PR27" s="11"/>
      <c r="PS27" s="11"/>
      <c r="PT27" s="11"/>
      <c r="PU27" s="11"/>
      <c r="PV27" s="11"/>
      <c r="PW27" s="11"/>
      <c r="PX27" s="11"/>
      <c r="PY27" s="11"/>
      <c r="PZ27" s="11"/>
      <c r="QA27" s="11"/>
      <c r="QB27" s="11"/>
      <c r="QC27" s="11"/>
      <c r="QD27" s="11"/>
      <c r="QE27" s="11"/>
      <c r="QF27" s="11"/>
      <c r="QG27" s="11"/>
      <c r="QH27" s="11"/>
      <c r="QI27" s="11"/>
      <c r="QJ27" s="11"/>
      <c r="QK27" s="11"/>
      <c r="QL27" s="11"/>
      <c r="QM27" s="11"/>
      <c r="QN27" s="11"/>
      <c r="QO27" s="11"/>
      <c r="QP27" s="11"/>
      <c r="QQ27" s="11"/>
      <c r="QR27" s="11"/>
      <c r="QS27" s="11"/>
      <c r="QT27" s="11"/>
      <c r="QU27" s="11"/>
      <c r="QV27" s="11"/>
      <c r="QW27" s="11"/>
      <c r="QX27" s="11"/>
      <c r="QY27" s="11"/>
      <c r="QZ27" s="11"/>
      <c r="RA27" s="11"/>
      <c r="RB27" s="11"/>
      <c r="RC27" s="11"/>
      <c r="RD27" s="11"/>
      <c r="RE27" s="11"/>
      <c r="RF27" s="11"/>
      <c r="RG27" s="11"/>
      <c r="RH27" s="11"/>
      <c r="RI27" s="11"/>
      <c r="RJ27" s="11"/>
      <c r="RK27" s="11"/>
      <c r="RL27" s="11"/>
      <c r="RM27" s="11"/>
      <c r="RN27" s="11"/>
      <c r="RO27" s="11"/>
      <c r="RP27" s="11"/>
      <c r="RQ27" s="11"/>
      <c r="RR27" s="11"/>
      <c r="RS27" s="11"/>
      <c r="RT27" s="11"/>
      <c r="RU27" s="11"/>
      <c r="RV27" s="11"/>
      <c r="RW27" s="11"/>
      <c r="RX27" s="11"/>
      <c r="RY27" s="11"/>
      <c r="RZ27" s="11"/>
      <c r="SA27" s="11"/>
      <c r="SB27" s="11"/>
      <c r="SC27" s="11"/>
      <c r="SD27" s="11"/>
      <c r="SE27" s="11"/>
      <c r="SF27" s="11"/>
      <c r="SG27" s="11"/>
      <c r="SH27" s="11"/>
      <c r="SI27" s="11"/>
      <c r="SJ27" s="11"/>
      <c r="SK27" s="11"/>
      <c r="SL27" s="11"/>
      <c r="SM27" s="11"/>
      <c r="SN27" s="11"/>
      <c r="SO27" s="11"/>
      <c r="SP27" s="11"/>
      <c r="SQ27" s="11"/>
      <c r="SR27" s="11"/>
      <c r="SS27" s="11"/>
      <c r="ST27" s="11"/>
      <c r="SU27" s="11"/>
      <c r="SV27" s="11"/>
      <c r="SW27" s="11"/>
      <c r="SX27" s="11"/>
      <c r="SY27" s="11"/>
      <c r="SZ27" s="11"/>
      <c r="TA27" s="11"/>
      <c r="TB27" s="11"/>
      <c r="TC27" s="11"/>
      <c r="TD27" s="11"/>
      <c r="TE27" s="11"/>
      <c r="TF27" s="11"/>
      <c r="TG27" s="11"/>
      <c r="TH27" s="11"/>
      <c r="TI27" s="11"/>
      <c r="TJ27" s="11"/>
      <c r="TK27" s="11"/>
      <c r="TL27" s="11"/>
      <c r="TM27" s="11"/>
      <c r="TN27" s="11"/>
      <c r="TO27" s="11"/>
      <c r="TP27" s="11"/>
      <c r="TQ27" s="11"/>
      <c r="TR27" s="11"/>
      <c r="TS27" s="11"/>
      <c r="TT27" s="11"/>
      <c r="TU27" s="11"/>
      <c r="TV27" s="11"/>
      <c r="TW27" s="11"/>
      <c r="TX27" s="11"/>
      <c r="TY27" s="11"/>
      <c r="TZ27" s="11"/>
      <c r="UA27" s="11"/>
      <c r="UB27" s="11"/>
      <c r="UC27" s="11"/>
      <c r="UD27" s="11"/>
      <c r="UE27" s="11"/>
      <c r="UF27" s="11"/>
      <c r="UG27" s="11"/>
      <c r="UH27" s="11"/>
      <c r="UI27" s="11"/>
      <c r="UJ27" s="11"/>
      <c r="UK27" s="11"/>
      <c r="UL27" s="11"/>
      <c r="UM27" s="11"/>
      <c r="UN27" s="11"/>
      <c r="UO27" s="11"/>
      <c r="UP27" s="11"/>
      <c r="UQ27" s="11"/>
      <c r="UR27" s="11"/>
      <c r="US27" s="11"/>
      <c r="UT27" s="11"/>
      <c r="UU27" s="11"/>
      <c r="UV27" s="11"/>
      <c r="UW27" s="11"/>
      <c r="UX27" s="11"/>
      <c r="UY27" s="11"/>
      <c r="UZ27" s="11"/>
      <c r="VA27" s="11"/>
      <c r="VB27" s="11"/>
      <c r="VC27" s="11"/>
      <c r="VD27" s="11"/>
      <c r="VE27" s="11"/>
      <c r="VF27" s="11"/>
      <c r="VG27" s="11"/>
      <c r="VH27" s="11"/>
      <c r="VI27" s="11"/>
      <c r="VJ27" s="11"/>
      <c r="VK27" s="11"/>
      <c r="VL27" s="11"/>
      <c r="VM27" s="11"/>
      <c r="VN27" s="11"/>
      <c r="VO27" s="11"/>
      <c r="VP27" s="11"/>
      <c r="VQ27" s="11"/>
      <c r="VR27" s="11"/>
      <c r="VS27" s="11"/>
      <c r="VT27" s="11"/>
      <c r="VU27" s="11"/>
      <c r="VV27" s="11"/>
      <c r="VW27" s="11"/>
      <c r="VX27" s="11"/>
      <c r="VY27" s="11"/>
      <c r="VZ27" s="11"/>
      <c r="WA27" s="11"/>
      <c r="WB27" s="11"/>
      <c r="WC27" s="11"/>
      <c r="WD27" s="11"/>
      <c r="WE27" s="11"/>
      <c r="WF27" s="11"/>
      <c r="WG27" s="11"/>
      <c r="WH27" s="11"/>
      <c r="WI27" s="11"/>
      <c r="WJ27" s="11"/>
      <c r="WK27" s="11"/>
      <c r="WL27" s="11"/>
      <c r="WM27" s="11"/>
      <c r="WN27" s="11"/>
      <c r="WO27" s="11"/>
      <c r="WP27" s="11"/>
      <c r="WQ27" s="11"/>
      <c r="WR27" s="11"/>
      <c r="WS27" s="11"/>
      <c r="WT27" s="11"/>
      <c r="WU27" s="11"/>
      <c r="WV27" s="11"/>
      <c r="WW27" s="11"/>
      <c r="WX27" s="11"/>
      <c r="WY27" s="11"/>
      <c r="WZ27" s="11"/>
      <c r="XA27" s="11"/>
      <c r="XB27" s="11"/>
      <c r="XC27" s="11"/>
      <c r="XD27" s="11"/>
      <c r="XE27" s="11"/>
      <c r="XF27" s="11"/>
      <c r="XG27" s="11"/>
      <c r="XH27" s="11"/>
      <c r="XI27" s="11"/>
      <c r="XJ27" s="11"/>
      <c r="XK27" s="11"/>
      <c r="XL27" s="11"/>
      <c r="XM27" s="11"/>
      <c r="XN27" s="11"/>
      <c r="XO27" s="11"/>
      <c r="XP27" s="11"/>
      <c r="XQ27" s="11"/>
      <c r="XR27" s="11"/>
      <c r="XS27" s="11"/>
      <c r="XT27" s="11"/>
      <c r="XU27" s="11"/>
      <c r="XV27" s="11"/>
      <c r="XW27" s="11"/>
      <c r="XX27" s="11"/>
      <c r="XY27" s="11"/>
      <c r="XZ27" s="11"/>
      <c r="YA27" s="11"/>
      <c r="YB27" s="11"/>
      <c r="YC27" s="11"/>
      <c r="YD27" s="11"/>
      <c r="YE27" s="11"/>
      <c r="YF27" s="11"/>
      <c r="YG27" s="11"/>
      <c r="YH27" s="11"/>
      <c r="YI27" s="11"/>
      <c r="YJ27" s="11"/>
      <c r="YK27" s="11"/>
      <c r="YL27" s="11"/>
      <c r="YM27" s="11"/>
      <c r="YN27" s="11"/>
      <c r="YO27" s="11"/>
      <c r="YP27" s="11"/>
      <c r="YQ27" s="11"/>
      <c r="YR27" s="11"/>
      <c r="YS27" s="11"/>
      <c r="YT27" s="11"/>
      <c r="YU27" s="11"/>
      <c r="YV27" s="11"/>
      <c r="YW27" s="11"/>
      <c r="YX27" s="11"/>
      <c r="YY27" s="11"/>
      <c r="YZ27" s="11"/>
      <c r="ZA27" s="11"/>
      <c r="ZB27" s="11"/>
      <c r="ZC27" s="11"/>
      <c r="ZD27" s="11"/>
      <c r="ZE27" s="11"/>
      <c r="ZF27" s="11"/>
      <c r="ZG27" s="11"/>
      <c r="ZH27" s="11"/>
      <c r="ZI27" s="11"/>
      <c r="ZJ27" s="11"/>
      <c r="ZK27" s="11"/>
      <c r="ZL27" s="11"/>
      <c r="ZM27" s="11"/>
      <c r="ZN27" s="11"/>
      <c r="ZO27" s="11"/>
      <c r="ZP27" s="11"/>
      <c r="ZQ27" s="11"/>
      <c r="ZR27" s="11"/>
      <c r="ZS27" s="11"/>
      <c r="ZT27" s="11"/>
      <c r="ZU27" s="11"/>
      <c r="ZV27" s="11"/>
      <c r="ZW27" s="11"/>
      <c r="ZX27" s="11"/>
      <c r="ZY27" s="11"/>
      <c r="ZZ27" s="11"/>
      <c r="AAA27" s="11"/>
      <c r="AAB27" s="11"/>
      <c r="AAC27" s="11"/>
      <c r="AAD27" s="11"/>
      <c r="AAE27" s="11"/>
      <c r="AAF27" s="11"/>
      <c r="AAG27" s="11"/>
      <c r="AAH27" s="11"/>
      <c r="AAI27" s="11"/>
      <c r="AAJ27" s="11"/>
      <c r="AAK27" s="11"/>
      <c r="AAL27" s="11"/>
      <c r="AAM27" s="11"/>
      <c r="AAN27" s="11"/>
      <c r="AAO27" s="11"/>
      <c r="AAP27" s="11"/>
      <c r="AAQ27" s="11"/>
      <c r="AAR27" s="11"/>
      <c r="AAS27" s="11"/>
      <c r="AAT27" s="11"/>
      <c r="AAU27" s="11"/>
      <c r="AAV27" s="11"/>
      <c r="AAW27" s="11"/>
      <c r="AAX27" s="11"/>
      <c r="AAY27" s="11"/>
      <c r="AAZ27" s="11"/>
      <c r="ABA27" s="11"/>
      <c r="ABB27" s="11"/>
      <c r="ABC27" s="11"/>
      <c r="ABD27" s="11"/>
      <c r="ABE27" s="11"/>
      <c r="ABF27" s="11"/>
      <c r="ABG27" s="11"/>
      <c r="ABH27" s="11"/>
      <c r="ABI27" s="11"/>
      <c r="ABJ27" s="11"/>
      <c r="ABK27" s="11"/>
      <c r="ABL27" s="11"/>
      <c r="ABM27" s="11"/>
      <c r="ABN27" s="11"/>
      <c r="ABO27" s="11"/>
      <c r="ABP27" s="11"/>
      <c r="ABQ27" s="11"/>
      <c r="ABR27" s="11"/>
      <c r="ABS27" s="11"/>
      <c r="ABT27" s="11"/>
      <c r="ABU27" s="11"/>
      <c r="ABV27" s="11"/>
      <c r="ABW27" s="11"/>
      <c r="ABX27" s="11"/>
      <c r="ABY27" s="11"/>
      <c r="ABZ27" s="11"/>
      <c r="ACA27" s="11"/>
      <c r="ACB27" s="11"/>
      <c r="ACC27" s="11"/>
      <c r="ACD27" s="11"/>
      <c r="ACE27" s="11"/>
      <c r="ACF27" s="11"/>
      <c r="ACG27" s="11"/>
      <c r="ACH27" s="11"/>
      <c r="ACI27" s="11"/>
      <c r="ACJ27" s="11"/>
      <c r="ACK27" s="11"/>
      <c r="ACL27" s="11"/>
      <c r="ACM27" s="11"/>
      <c r="ACN27" s="11"/>
      <c r="ACO27" s="11"/>
      <c r="ACP27" s="11"/>
      <c r="ACQ27" s="11"/>
      <c r="ACR27" s="11"/>
      <c r="ACS27" s="11"/>
      <c r="ACT27" s="11"/>
      <c r="ACU27" s="11"/>
      <c r="ACV27" s="11"/>
      <c r="ACW27" s="11"/>
      <c r="ACX27" s="11"/>
      <c r="ACY27" s="11"/>
      <c r="ACZ27" s="11"/>
      <c r="ADA27" s="11"/>
      <c r="ADB27" s="11"/>
      <c r="ADC27" s="11"/>
      <c r="ADD27" s="11"/>
      <c r="ADE27" s="11"/>
      <c r="ADF27" s="11"/>
      <c r="ADG27" s="11"/>
      <c r="ADH27" s="11"/>
      <c r="ADI27" s="11"/>
      <c r="ADJ27" s="11"/>
      <c r="ADK27" s="11"/>
      <c r="ADL27" s="11"/>
      <c r="ADM27" s="11"/>
      <c r="ADN27" s="11"/>
      <c r="ADO27" s="11"/>
      <c r="ADP27" s="11"/>
      <c r="ADQ27" s="11"/>
      <c r="ADR27" s="11"/>
      <c r="ADS27" s="11"/>
      <c r="ADT27" s="11"/>
      <c r="ADU27" s="11"/>
      <c r="ADV27" s="11"/>
      <c r="ADW27" s="11"/>
      <c r="ADX27" s="11"/>
      <c r="ADY27" s="11"/>
      <c r="ADZ27" s="11"/>
      <c r="AEA27" s="11"/>
      <c r="AEB27" s="11"/>
      <c r="AEC27" s="11"/>
      <c r="AED27" s="11"/>
      <c r="AEE27" s="11"/>
      <c r="AEF27" s="11"/>
      <c r="AEG27" s="11"/>
      <c r="AEH27" s="11"/>
      <c r="AEI27" s="11"/>
      <c r="AEJ27" s="11"/>
      <c r="AEK27" s="11"/>
      <c r="AEL27" s="11"/>
      <c r="AEM27" s="11"/>
      <c r="AEN27" s="11"/>
      <c r="AEO27" s="11"/>
      <c r="AEP27" s="11"/>
      <c r="AEQ27" s="11"/>
      <c r="AER27" s="11"/>
      <c r="AES27" s="11"/>
      <c r="AET27" s="11"/>
      <c r="AEU27" s="11"/>
      <c r="AEV27" s="11"/>
      <c r="AEW27" s="11"/>
      <c r="AEX27" s="11"/>
      <c r="AEY27" s="11"/>
      <c r="AEZ27" s="11"/>
      <c r="AFA27" s="11"/>
      <c r="AFB27" s="11"/>
      <c r="AFC27" s="11"/>
      <c r="AFD27" s="11"/>
      <c r="AFE27" s="11"/>
      <c r="AFF27" s="11"/>
      <c r="AFG27" s="11"/>
      <c r="AFH27" s="11"/>
      <c r="AFI27" s="11"/>
      <c r="AFJ27" s="11"/>
      <c r="AFK27" s="11"/>
      <c r="AFL27" s="11"/>
      <c r="AFM27" s="11"/>
      <c r="AFN27" s="11"/>
      <c r="AFO27" s="11"/>
      <c r="AFP27" s="11"/>
      <c r="AFQ27" s="11"/>
      <c r="AFR27" s="11"/>
      <c r="AFS27" s="11"/>
      <c r="AFT27" s="11"/>
      <c r="AFU27" s="11"/>
      <c r="AFV27" s="11"/>
      <c r="AFW27" s="11"/>
      <c r="AFX27" s="11"/>
      <c r="AFY27" s="11"/>
      <c r="AFZ27" s="11"/>
      <c r="AGA27" s="11"/>
      <c r="AGB27" s="11"/>
      <c r="AGC27" s="11"/>
      <c r="AGD27" s="11"/>
      <c r="AGE27" s="11"/>
      <c r="AGF27" s="11"/>
      <c r="AGG27" s="11"/>
      <c r="AGH27" s="11"/>
      <c r="AGI27" s="11"/>
      <c r="AGJ27" s="11"/>
      <c r="AGK27" s="11"/>
      <c r="AGL27" s="11"/>
      <c r="AGM27" s="11"/>
      <c r="AGN27" s="11"/>
      <c r="AGO27" s="11"/>
      <c r="AGP27" s="11"/>
      <c r="AGQ27" s="11"/>
      <c r="AGR27" s="11"/>
      <c r="AGS27" s="11"/>
      <c r="AGT27" s="11"/>
      <c r="AGU27" s="11"/>
      <c r="AGV27" s="11"/>
      <c r="AGW27" s="11"/>
      <c r="AGX27" s="11"/>
      <c r="AGY27" s="11"/>
      <c r="AGZ27" s="11"/>
      <c r="AHA27" s="11"/>
      <c r="AHB27" s="11"/>
      <c r="AHC27" s="11"/>
      <c r="AHD27" s="11"/>
      <c r="AHE27" s="11"/>
      <c r="AHF27" s="11"/>
      <c r="AHG27" s="11"/>
      <c r="AHH27" s="11"/>
      <c r="AHI27" s="11"/>
      <c r="AHJ27" s="11"/>
      <c r="AHK27" s="11"/>
      <c r="AHL27" s="11"/>
      <c r="AHM27" s="11"/>
      <c r="AHN27" s="11"/>
      <c r="AHO27" s="11"/>
      <c r="AHP27" s="11"/>
      <c r="AHQ27" s="11"/>
      <c r="AHR27" s="11"/>
      <c r="AHS27" s="11"/>
      <c r="AHT27" s="11"/>
      <c r="AHU27" s="11"/>
      <c r="AHV27" s="11"/>
      <c r="AHW27" s="11"/>
      <c r="AHX27" s="11"/>
      <c r="AHY27" s="11"/>
      <c r="AHZ27" s="11"/>
      <c r="AIA27" s="11"/>
      <c r="AIB27" s="11"/>
      <c r="AIC27" s="11"/>
      <c r="AID27" s="11"/>
      <c r="AIE27" s="11"/>
      <c r="AIF27" s="11"/>
      <c r="AIG27" s="11"/>
      <c r="AIH27" s="11"/>
      <c r="AII27" s="11"/>
      <c r="AIJ27" s="11"/>
      <c r="AIK27" s="11"/>
      <c r="AIL27" s="11"/>
      <c r="AIM27" s="11"/>
      <c r="AIN27" s="11"/>
      <c r="AIO27" s="11"/>
      <c r="AIP27" s="11"/>
      <c r="AIQ27" s="11"/>
      <c r="AIR27" s="11"/>
      <c r="AIS27" s="11"/>
      <c r="AIT27" s="11"/>
      <c r="AIU27" s="11"/>
      <c r="AIV27" s="11"/>
      <c r="AIW27" s="11"/>
      <c r="AIX27" s="11"/>
      <c r="AIY27" s="11"/>
      <c r="AIZ27" s="11"/>
      <c r="AJA27" s="11"/>
      <c r="AJB27" s="11"/>
      <c r="AJC27" s="11"/>
      <c r="AJD27" s="11"/>
      <c r="AJE27" s="11"/>
      <c r="AJF27" s="11"/>
      <c r="AJG27" s="11"/>
      <c r="AJH27" s="11"/>
      <c r="AJI27" s="11"/>
      <c r="AJJ27" s="11"/>
      <c r="AJK27" s="11"/>
      <c r="AJL27" s="11"/>
      <c r="AJM27" s="11"/>
      <c r="AJN27" s="11"/>
      <c r="AJO27" s="11"/>
      <c r="AJP27" s="11"/>
      <c r="AJQ27" s="11"/>
      <c r="AJR27" s="11"/>
      <c r="AJS27" s="11"/>
      <c r="AJT27" s="11"/>
      <c r="AJU27" s="11"/>
      <c r="AJV27" s="11"/>
      <c r="AJW27" s="11"/>
      <c r="AJX27" s="11"/>
      <c r="AJY27" s="11"/>
      <c r="AJZ27" s="11"/>
      <c r="AKA27" s="11"/>
      <c r="AKB27" s="11"/>
      <c r="AKC27" s="11"/>
      <c r="AKD27" s="11"/>
      <c r="AKE27" s="11"/>
      <c r="AKF27" s="11"/>
      <c r="AKG27" s="11"/>
      <c r="AKH27" s="11"/>
      <c r="AKI27" s="11"/>
      <c r="AKJ27" s="11"/>
      <c r="AKK27" s="11"/>
      <c r="AKL27" s="11"/>
      <c r="AKM27" s="11"/>
      <c r="AKN27" s="11"/>
      <c r="AKO27" s="11"/>
      <c r="AKP27" s="11"/>
      <c r="AKQ27" s="11"/>
      <c r="AKR27" s="11"/>
      <c r="AKS27" s="11"/>
      <c r="AKT27" s="11"/>
      <c r="AKU27" s="11"/>
      <c r="AKV27" s="11"/>
      <c r="AKW27" s="11"/>
      <c r="AKX27" s="11"/>
      <c r="AKY27" s="11"/>
      <c r="AKZ27" s="11"/>
      <c r="ALA27" s="11"/>
      <c r="ALB27" s="11"/>
      <c r="ALC27" s="11"/>
      <c r="ALD27" s="11"/>
      <c r="ALE27" s="11"/>
      <c r="ALF27" s="11"/>
      <c r="ALG27" s="11"/>
      <c r="ALH27" s="11"/>
      <c r="ALI27" s="11"/>
      <c r="ALJ27" s="11"/>
      <c r="ALK27" s="11"/>
      <c r="ALL27" s="11"/>
      <c r="ALM27" s="11"/>
      <c r="ALN27" s="11"/>
      <c r="ALO27" s="11"/>
      <c r="ALP27" s="11"/>
      <c r="ALQ27" s="11"/>
      <c r="ALR27" s="11"/>
      <c r="ALS27" s="11"/>
      <c r="ALT27" s="11"/>
      <c r="ALU27" s="11"/>
      <c r="ALV27" s="11"/>
      <c r="ALW27" s="11"/>
      <c r="ALX27" s="11"/>
      <c r="ALY27" s="11"/>
      <c r="ALZ27" s="11"/>
      <c r="AMA27" s="11"/>
      <c r="AMB27" s="11"/>
      <c r="AMC27" s="11"/>
      <c r="AMD27" s="11"/>
      <c r="AME27" s="11"/>
      <c r="AMF27" s="11"/>
      <c r="AMG27" s="11"/>
      <c r="AMH27" s="11"/>
      <c r="AMI27" s="11"/>
      <c r="AMJ27" s="11"/>
      <c r="AMK27" s="11"/>
      <c r="AML27" s="11"/>
      <c r="AMM27" s="11"/>
      <c r="AMN27" s="11"/>
      <c r="AMO27" s="11"/>
      <c r="AMP27" s="11"/>
      <c r="AMQ27" s="11"/>
      <c r="AMR27" s="11"/>
      <c r="AMS27" s="11"/>
      <c r="AMT27" s="11"/>
      <c r="AMU27" s="11"/>
      <c r="AMV27" s="11"/>
      <c r="AMW27" s="11"/>
      <c r="AMX27" s="11"/>
      <c r="AMY27" s="11"/>
      <c r="AMZ27" s="11"/>
      <c r="ANA27" s="11"/>
      <c r="ANB27" s="11"/>
      <c r="ANC27" s="11"/>
      <c r="AND27" s="11"/>
      <c r="ANE27" s="11"/>
      <c r="ANF27" s="11"/>
      <c r="ANG27" s="11"/>
      <c r="ANH27" s="11"/>
      <c r="ANI27" s="11"/>
      <c r="ANJ27" s="11"/>
      <c r="ANK27" s="11"/>
      <c r="ANL27" s="11"/>
      <c r="ANM27" s="11"/>
      <c r="ANN27" s="11"/>
      <c r="ANO27" s="11"/>
      <c r="ANP27" s="11"/>
      <c r="ANQ27" s="11"/>
      <c r="ANR27" s="11"/>
      <c r="ANS27" s="11"/>
      <c r="ANT27" s="11"/>
      <c r="ANU27" s="11"/>
      <c r="ANV27" s="11"/>
      <c r="ANW27" s="11"/>
      <c r="ANX27" s="11"/>
      <c r="ANY27" s="11"/>
      <c r="ANZ27" s="11"/>
      <c r="AOA27" s="11"/>
      <c r="AOB27" s="11"/>
      <c r="AOC27" s="11"/>
      <c r="AOD27" s="11"/>
      <c r="AOE27" s="11"/>
      <c r="AOF27" s="11"/>
      <c r="AOG27" s="11"/>
      <c r="AOH27" s="11"/>
      <c r="AOI27" s="11"/>
      <c r="AOJ27" s="11"/>
      <c r="AOK27" s="11"/>
      <c r="AOL27" s="11"/>
      <c r="AOM27" s="11"/>
      <c r="AON27" s="11"/>
      <c r="AOO27" s="11"/>
      <c r="AOP27" s="11"/>
      <c r="AOQ27" s="11"/>
      <c r="AOR27" s="11"/>
      <c r="AOS27" s="11"/>
      <c r="AOT27" s="11"/>
      <c r="AOU27" s="11"/>
      <c r="AOV27" s="11"/>
      <c r="AOW27" s="11"/>
      <c r="AOX27" s="11"/>
      <c r="AOY27" s="11"/>
      <c r="AOZ27" s="11"/>
      <c r="APA27" s="11"/>
      <c r="APB27" s="11"/>
      <c r="APC27" s="11"/>
      <c r="APD27" s="11"/>
      <c r="APE27" s="11"/>
      <c r="APF27" s="11"/>
      <c r="APG27" s="11"/>
      <c r="APH27" s="11"/>
      <c r="API27" s="11"/>
      <c r="APJ27" s="11"/>
      <c r="APK27" s="11"/>
      <c r="APL27" s="11"/>
      <c r="APM27" s="11"/>
      <c r="APN27" s="11"/>
      <c r="APO27" s="11"/>
      <c r="APP27" s="11"/>
      <c r="APQ27" s="11"/>
      <c r="APR27" s="11"/>
      <c r="APS27" s="11"/>
      <c r="APT27" s="11"/>
      <c r="APU27" s="11"/>
      <c r="APV27" s="11"/>
      <c r="APW27" s="11"/>
      <c r="APX27" s="11"/>
      <c r="APY27" s="11"/>
      <c r="APZ27" s="11"/>
      <c r="AQA27" s="11"/>
      <c r="AQB27" s="11"/>
      <c r="AQC27" s="11"/>
      <c r="AQD27" s="11"/>
      <c r="AQE27" s="11"/>
      <c r="AQF27" s="11"/>
      <c r="AQG27" s="11"/>
      <c r="AQH27" s="11"/>
      <c r="AQI27" s="11"/>
      <c r="AQJ27" s="11"/>
      <c r="AQK27" s="11"/>
      <c r="AQL27" s="11"/>
      <c r="AQM27" s="11"/>
      <c r="AQN27" s="11"/>
      <c r="AQO27" s="11"/>
      <c r="AQP27" s="11"/>
      <c r="AQQ27" s="11"/>
      <c r="AQR27" s="11"/>
      <c r="AQS27" s="11"/>
      <c r="AQT27" s="11"/>
      <c r="AQU27" s="11"/>
      <c r="AQV27" s="11"/>
      <c r="AQW27" s="11"/>
      <c r="AQX27" s="11"/>
      <c r="AQY27" s="11"/>
      <c r="AQZ27" s="11"/>
      <c r="ARA27" s="11"/>
      <c r="ARB27" s="11"/>
      <c r="ARC27" s="11"/>
      <c r="ARD27" s="11"/>
      <c r="ARE27" s="11"/>
      <c r="ARF27" s="11"/>
      <c r="ARG27" s="11"/>
      <c r="ARH27" s="11"/>
      <c r="ARI27" s="11"/>
      <c r="ARJ27" s="11"/>
      <c r="ARK27" s="11"/>
      <c r="ARL27" s="11"/>
      <c r="ARM27" s="11"/>
      <c r="ARN27" s="11"/>
      <c r="ARO27" s="11"/>
      <c r="ARP27" s="11"/>
      <c r="ARQ27" s="11"/>
      <c r="ARR27" s="11"/>
      <c r="ARS27" s="11"/>
      <c r="ART27" s="11"/>
      <c r="ARU27" s="11"/>
      <c r="ARV27" s="11"/>
      <c r="ARW27" s="11"/>
      <c r="ARX27" s="11"/>
      <c r="ARY27" s="11"/>
      <c r="ARZ27" s="11"/>
      <c r="ASA27" s="11"/>
      <c r="ASB27" s="11"/>
      <c r="ASC27" s="11"/>
      <c r="ASD27" s="11"/>
      <c r="ASE27" s="11"/>
      <c r="ASF27" s="11"/>
      <c r="ASG27" s="11"/>
      <c r="ASH27" s="11"/>
      <c r="ASI27" s="11"/>
      <c r="ASJ27" s="11"/>
      <c r="ASK27" s="11"/>
      <c r="ASL27" s="11"/>
      <c r="ASM27" s="11"/>
      <c r="ASN27" s="11"/>
      <c r="ASO27" s="11"/>
      <c r="ASP27" s="11"/>
      <c r="ASQ27" s="11"/>
      <c r="ASR27" s="11"/>
      <c r="ASS27" s="11"/>
      <c r="AST27" s="11"/>
      <c r="ASU27" s="11"/>
      <c r="ASV27" s="11"/>
      <c r="ASW27" s="11"/>
      <c r="ASX27" s="11"/>
      <c r="ASY27" s="11"/>
      <c r="ASZ27" s="11"/>
      <c r="ATA27" s="11"/>
      <c r="ATB27" s="11"/>
      <c r="ATC27" s="11"/>
      <c r="ATD27" s="11"/>
      <c r="ATE27" s="11"/>
      <c r="ATF27" s="11"/>
      <c r="ATG27" s="11"/>
      <c r="ATH27" s="11"/>
      <c r="ATI27" s="11"/>
      <c r="ATJ27" s="11"/>
      <c r="ATK27" s="11"/>
      <c r="ATL27" s="11"/>
      <c r="ATM27" s="11"/>
      <c r="ATN27" s="11"/>
      <c r="ATO27" s="11"/>
      <c r="ATP27" s="11"/>
      <c r="ATQ27" s="11"/>
      <c r="ATR27" s="11"/>
      <c r="ATS27" s="11"/>
      <c r="ATT27" s="11"/>
      <c r="ATU27" s="11"/>
      <c r="ATV27" s="11"/>
      <c r="ATW27" s="11"/>
      <c r="ATX27" s="11"/>
      <c r="ATY27" s="11"/>
      <c r="ATZ27" s="11"/>
      <c r="AUA27" s="11"/>
      <c r="AUB27" s="11"/>
      <c r="AUC27" s="11"/>
      <c r="AUD27" s="11"/>
      <c r="AUE27" s="11"/>
      <c r="AUF27" s="11"/>
      <c r="AUG27" s="11"/>
      <c r="AUH27" s="11"/>
      <c r="AUI27" s="11"/>
      <c r="AUJ27" s="11"/>
      <c r="AUK27" s="11"/>
      <c r="AUL27" s="11"/>
      <c r="AUM27" s="11"/>
      <c r="AUN27" s="11"/>
      <c r="AUO27" s="11"/>
      <c r="AUP27" s="11"/>
      <c r="AUQ27" s="11"/>
      <c r="AUR27" s="11"/>
      <c r="AUS27" s="11"/>
      <c r="AUT27" s="11"/>
      <c r="AUU27" s="11"/>
      <c r="AUV27" s="11"/>
      <c r="AUW27" s="11"/>
      <c r="AUX27" s="11"/>
      <c r="AUY27" s="11"/>
      <c r="AUZ27" s="11"/>
      <c r="AVA27" s="11"/>
      <c r="AVB27" s="11"/>
      <c r="AVC27" s="11"/>
      <c r="AVD27" s="11"/>
      <c r="AVE27" s="11"/>
      <c r="AVF27" s="11"/>
      <c r="AVG27" s="11"/>
      <c r="AVH27" s="11"/>
      <c r="AVI27" s="11"/>
      <c r="AVJ27" s="11"/>
      <c r="AVK27" s="11"/>
      <c r="AVL27" s="11"/>
      <c r="AVM27" s="11"/>
      <c r="AVN27" s="11"/>
      <c r="AVO27" s="11"/>
      <c r="AVP27" s="11"/>
      <c r="AVQ27" s="11"/>
      <c r="AVR27" s="11"/>
      <c r="AVS27" s="11"/>
      <c r="AVT27" s="11"/>
      <c r="AVU27" s="11"/>
      <c r="AVV27" s="11"/>
      <c r="AVW27" s="11"/>
      <c r="AVX27" s="11"/>
      <c r="AVY27" s="11"/>
      <c r="AVZ27" s="11"/>
      <c r="AWA27" s="11"/>
      <c r="AWB27" s="11"/>
      <c r="AWC27" s="11"/>
      <c r="AWD27" s="11"/>
      <c r="AWE27" s="11"/>
      <c r="AWF27" s="11"/>
      <c r="AWG27" s="11"/>
      <c r="AWH27" s="11"/>
      <c r="AWI27" s="11"/>
      <c r="AWJ27" s="11"/>
      <c r="AWK27" s="11"/>
      <c r="AWL27" s="11"/>
      <c r="AWM27" s="11"/>
      <c r="AWN27" s="11"/>
      <c r="AWO27" s="11"/>
      <c r="AWP27" s="11"/>
      <c r="AWQ27" s="11"/>
      <c r="AWR27" s="11"/>
      <c r="AWS27" s="11"/>
      <c r="AWT27" s="11"/>
      <c r="AWU27" s="11"/>
      <c r="AWV27" s="11"/>
      <c r="AWW27" s="11"/>
      <c r="AWX27" s="11"/>
      <c r="AWY27" s="11"/>
      <c r="AWZ27" s="11"/>
      <c r="AXA27" s="11"/>
      <c r="AXB27" s="11"/>
      <c r="AXC27" s="11"/>
      <c r="AXD27" s="11"/>
      <c r="AXE27" s="11"/>
      <c r="AXF27" s="11"/>
      <c r="AXG27" s="11"/>
      <c r="AXH27" s="11"/>
      <c r="AXI27" s="11"/>
      <c r="AXJ27" s="11"/>
      <c r="AXK27" s="11"/>
      <c r="AXL27" s="11"/>
      <c r="AXM27" s="11"/>
      <c r="AXN27" s="11"/>
      <c r="AXO27" s="11"/>
      <c r="AXP27" s="11"/>
      <c r="AXQ27" s="11"/>
      <c r="AXR27" s="11"/>
      <c r="AXS27" s="11"/>
      <c r="AXT27" s="11"/>
      <c r="AXU27" s="11"/>
      <c r="AXV27" s="11"/>
      <c r="AXW27" s="11"/>
      <c r="AXX27" s="11"/>
      <c r="AXY27" s="11"/>
      <c r="AXZ27" s="11"/>
      <c r="AYA27" s="11"/>
      <c r="AYB27" s="11"/>
      <c r="AYC27" s="11"/>
      <c r="AYD27" s="11"/>
      <c r="AYE27" s="11"/>
      <c r="AYF27" s="11"/>
      <c r="AYG27" s="11"/>
      <c r="AYH27" s="11"/>
      <c r="AYI27" s="11"/>
      <c r="AYJ27" s="11"/>
      <c r="AYK27" s="11"/>
      <c r="AYL27" s="11"/>
      <c r="AYM27" s="11"/>
      <c r="AYN27" s="11"/>
      <c r="AYO27" s="11"/>
      <c r="AYP27" s="11"/>
      <c r="AYQ27" s="11"/>
      <c r="AYR27" s="11"/>
      <c r="AYS27" s="11"/>
      <c r="AYT27" s="11"/>
      <c r="AYU27" s="11"/>
      <c r="AYV27" s="11"/>
      <c r="AYW27" s="11"/>
      <c r="AYX27" s="11"/>
      <c r="AYY27" s="11"/>
      <c r="AYZ27" s="11"/>
      <c r="AZA27" s="11"/>
      <c r="AZB27" s="11"/>
      <c r="AZC27" s="11"/>
      <c r="AZD27" s="11"/>
      <c r="AZE27" s="11"/>
      <c r="AZF27" s="11"/>
      <c r="AZG27" s="11"/>
      <c r="AZH27" s="11"/>
      <c r="AZI27" s="11"/>
      <c r="AZJ27" s="11"/>
      <c r="AZK27" s="11"/>
      <c r="AZL27" s="11"/>
      <c r="AZM27" s="11"/>
      <c r="AZN27" s="11"/>
      <c r="AZO27" s="11"/>
      <c r="AZP27" s="11"/>
      <c r="AZQ27" s="11"/>
      <c r="AZR27" s="11"/>
      <c r="AZS27" s="11"/>
      <c r="AZT27" s="11"/>
      <c r="AZU27" s="11"/>
      <c r="AZV27" s="11"/>
      <c r="AZW27" s="11"/>
      <c r="AZX27" s="11"/>
      <c r="AZY27" s="11"/>
      <c r="AZZ27" s="11"/>
      <c r="BAA27" s="11"/>
      <c r="BAB27" s="11"/>
      <c r="BAC27" s="11"/>
      <c r="BAD27" s="11"/>
      <c r="BAE27" s="11"/>
      <c r="BAF27" s="11"/>
      <c r="BAG27" s="11"/>
      <c r="BAH27" s="11"/>
      <c r="BAI27" s="11"/>
      <c r="BAJ27" s="11"/>
      <c r="BAK27" s="11"/>
      <c r="BAL27" s="11"/>
      <c r="BAM27" s="11"/>
      <c r="BAN27" s="11"/>
      <c r="BAO27" s="11"/>
      <c r="BAP27" s="11"/>
      <c r="BAQ27" s="11"/>
      <c r="BAR27" s="11"/>
      <c r="BAS27" s="11"/>
      <c r="BAT27" s="11"/>
      <c r="BAU27" s="11"/>
      <c r="BAV27" s="11"/>
      <c r="BAW27" s="11"/>
      <c r="BAX27" s="11"/>
      <c r="BAY27" s="11"/>
      <c r="BAZ27" s="11"/>
      <c r="BBA27" s="11"/>
      <c r="BBB27" s="11"/>
      <c r="BBC27" s="11"/>
      <c r="BBD27" s="11"/>
      <c r="BBE27" s="11"/>
      <c r="BBF27" s="11"/>
      <c r="BBG27" s="11"/>
      <c r="BBH27" s="11"/>
      <c r="BBI27" s="11"/>
      <c r="BBJ27" s="11"/>
      <c r="BBK27" s="11"/>
      <c r="BBL27" s="11"/>
      <c r="BBM27" s="11"/>
      <c r="BBN27" s="11"/>
      <c r="BBO27" s="11"/>
      <c r="BBP27" s="11"/>
      <c r="BBQ27" s="11"/>
      <c r="BBR27" s="11"/>
      <c r="BBS27" s="11"/>
      <c r="BBT27" s="11"/>
      <c r="BBU27" s="11"/>
      <c r="BBV27" s="11"/>
      <c r="BBW27" s="11"/>
      <c r="BBX27" s="11"/>
      <c r="BBY27" s="11"/>
      <c r="BBZ27" s="11"/>
      <c r="BCA27" s="11"/>
      <c r="BCB27" s="11"/>
      <c r="BCC27" s="11"/>
      <c r="BCD27" s="11"/>
      <c r="BCE27" s="11"/>
      <c r="BCF27" s="11"/>
      <c r="BCG27" s="11"/>
      <c r="BCH27" s="11"/>
      <c r="BCI27" s="11"/>
      <c r="BCJ27" s="11"/>
      <c r="BCK27" s="11"/>
      <c r="BCL27" s="11"/>
      <c r="BCM27" s="11"/>
      <c r="BCN27" s="11"/>
      <c r="BCO27" s="11"/>
      <c r="BCP27" s="11"/>
      <c r="BCQ27" s="11"/>
      <c r="BCR27" s="11"/>
      <c r="BCS27" s="11"/>
      <c r="BCT27" s="11"/>
      <c r="BCU27" s="11"/>
      <c r="BCV27" s="11"/>
      <c r="BCW27" s="11"/>
      <c r="BCX27" s="11"/>
      <c r="BCY27" s="11"/>
      <c r="BCZ27" s="11"/>
      <c r="BDA27" s="11"/>
      <c r="BDB27" s="11"/>
      <c r="BDC27" s="11"/>
      <c r="BDD27" s="11"/>
      <c r="BDE27" s="11"/>
      <c r="BDF27" s="11"/>
      <c r="BDG27" s="11"/>
      <c r="BDH27" s="11"/>
      <c r="BDI27" s="11"/>
      <c r="BDJ27" s="11"/>
      <c r="BDK27" s="11"/>
      <c r="BDL27" s="11"/>
      <c r="BDM27" s="11"/>
      <c r="BDN27" s="11"/>
      <c r="BDO27" s="11"/>
      <c r="BDP27" s="11"/>
      <c r="BDQ27" s="11"/>
      <c r="BDR27" s="11"/>
      <c r="BDS27" s="11"/>
      <c r="BDT27" s="11"/>
      <c r="BDU27" s="11"/>
      <c r="BDV27" s="11"/>
      <c r="BDW27" s="11"/>
      <c r="BDX27" s="11"/>
      <c r="BDY27" s="11"/>
      <c r="BDZ27" s="11"/>
      <c r="BEA27" s="11"/>
      <c r="BEB27" s="11"/>
      <c r="BEC27" s="11"/>
      <c r="BED27" s="11"/>
      <c r="BEE27" s="11"/>
      <c r="BEF27" s="11"/>
      <c r="BEG27" s="11"/>
      <c r="BEH27" s="11"/>
      <c r="BEI27" s="11"/>
      <c r="BEJ27" s="11"/>
      <c r="BEK27" s="11"/>
      <c r="BEL27" s="11"/>
      <c r="BEM27" s="11"/>
      <c r="BEN27" s="11"/>
      <c r="BEO27" s="11"/>
      <c r="BEP27" s="11"/>
      <c r="BEQ27" s="11"/>
      <c r="BER27" s="11"/>
      <c r="BES27" s="11"/>
      <c r="BET27" s="11"/>
      <c r="BEU27" s="11"/>
      <c r="BEV27" s="11"/>
      <c r="BEW27" s="11"/>
      <c r="BEX27" s="11"/>
      <c r="BEY27" s="11"/>
      <c r="BEZ27" s="11"/>
      <c r="BFA27" s="11"/>
      <c r="BFB27" s="11"/>
      <c r="BFC27" s="11"/>
      <c r="BFD27" s="11"/>
      <c r="BFE27" s="11"/>
      <c r="BFF27" s="11"/>
      <c r="BFG27" s="11"/>
      <c r="BFH27" s="11"/>
      <c r="BFI27" s="11"/>
      <c r="BFJ27" s="11"/>
      <c r="BFK27" s="11"/>
      <c r="BFL27" s="11"/>
      <c r="BFM27" s="11"/>
      <c r="BFN27" s="11"/>
      <c r="BFO27" s="11"/>
      <c r="BFP27" s="11"/>
      <c r="BFQ27" s="11"/>
      <c r="BFR27" s="11"/>
      <c r="BFS27" s="11"/>
      <c r="BFT27" s="11"/>
      <c r="BFU27" s="11"/>
      <c r="BFV27" s="11"/>
      <c r="BFW27" s="11"/>
      <c r="BFX27" s="11"/>
      <c r="BFY27" s="11"/>
      <c r="BFZ27" s="11"/>
      <c r="BGA27" s="11"/>
      <c r="BGB27" s="11"/>
      <c r="BGC27" s="11"/>
      <c r="BGD27" s="11"/>
      <c r="BGE27" s="11"/>
      <c r="BGF27" s="11"/>
      <c r="BGG27" s="11"/>
      <c r="BGH27" s="11"/>
      <c r="BGI27" s="11"/>
      <c r="BGJ27" s="11"/>
      <c r="BGK27" s="11"/>
      <c r="BGL27" s="11"/>
      <c r="BGM27" s="11"/>
      <c r="BGN27" s="11"/>
      <c r="BGO27" s="11"/>
      <c r="BGP27" s="11"/>
      <c r="BGQ27" s="11"/>
      <c r="BGR27" s="11"/>
      <c r="BGS27" s="11"/>
      <c r="BGT27" s="11"/>
      <c r="BGU27" s="11"/>
      <c r="BGV27" s="11"/>
      <c r="BGW27" s="11"/>
      <c r="BGX27" s="11"/>
      <c r="BGY27" s="11"/>
      <c r="BGZ27" s="11"/>
      <c r="BHA27" s="11"/>
      <c r="BHB27" s="11"/>
      <c r="BHC27" s="11"/>
      <c r="BHD27" s="11"/>
      <c r="BHE27" s="11"/>
      <c r="BHF27" s="11"/>
      <c r="BHG27" s="11"/>
      <c r="BHH27" s="11"/>
      <c r="BHI27" s="11"/>
      <c r="BHJ27" s="11"/>
      <c r="BHK27" s="11"/>
      <c r="BHL27" s="11"/>
      <c r="BHM27" s="11"/>
      <c r="BHN27" s="11"/>
      <c r="BHO27" s="11"/>
      <c r="BHP27" s="11"/>
      <c r="BHQ27" s="11"/>
      <c r="BHR27" s="11"/>
      <c r="BHS27" s="11"/>
      <c r="BHT27" s="11"/>
      <c r="BHU27" s="11"/>
      <c r="BHV27" s="11"/>
      <c r="BHW27" s="11"/>
      <c r="BHX27" s="11"/>
      <c r="BHY27" s="11"/>
      <c r="BHZ27" s="11"/>
      <c r="BIA27" s="11"/>
      <c r="BIB27" s="11"/>
      <c r="BIC27" s="11"/>
      <c r="BID27" s="11"/>
      <c r="BIE27" s="11"/>
      <c r="BIF27" s="11"/>
      <c r="BIG27" s="11"/>
      <c r="BIH27" s="11"/>
      <c r="BII27" s="11"/>
      <c r="BIJ27" s="11"/>
      <c r="BIK27" s="11"/>
      <c r="BIL27" s="11"/>
      <c r="BIM27" s="11"/>
      <c r="BIN27" s="11"/>
      <c r="BIO27" s="11"/>
      <c r="BIP27" s="11"/>
      <c r="BIQ27" s="11"/>
      <c r="BIR27" s="11"/>
      <c r="BIS27" s="11"/>
      <c r="BIT27" s="11"/>
      <c r="BIU27" s="11"/>
      <c r="BIV27" s="11"/>
      <c r="BIW27" s="11"/>
      <c r="BIX27" s="11"/>
      <c r="BIY27" s="11"/>
      <c r="BIZ27" s="11"/>
      <c r="BJA27" s="11"/>
      <c r="BJB27" s="11"/>
      <c r="BJC27" s="11"/>
      <c r="BJD27" s="11"/>
      <c r="BJE27" s="11"/>
      <c r="BJF27" s="11"/>
      <c r="BJG27" s="11"/>
      <c r="BJH27" s="11"/>
      <c r="BJI27" s="11"/>
      <c r="BJJ27" s="11"/>
      <c r="BJK27" s="11"/>
      <c r="BJL27" s="11"/>
      <c r="BJM27" s="11"/>
      <c r="BJN27" s="11"/>
      <c r="BJO27" s="11"/>
      <c r="BJP27" s="11"/>
      <c r="BJQ27" s="11"/>
      <c r="BJR27" s="11"/>
      <c r="BJS27" s="11"/>
      <c r="BJT27" s="11"/>
      <c r="BJU27" s="11"/>
      <c r="BJV27" s="11"/>
      <c r="BJW27" s="11"/>
      <c r="BJX27" s="11"/>
      <c r="BJY27" s="11"/>
      <c r="BJZ27" s="11"/>
      <c r="BKA27" s="11"/>
      <c r="BKB27" s="11"/>
      <c r="BKC27" s="11"/>
      <c r="BKD27" s="11"/>
      <c r="BKE27" s="11"/>
      <c r="BKF27" s="11"/>
      <c r="BKG27" s="11"/>
      <c r="BKH27" s="11"/>
      <c r="BKI27" s="11"/>
      <c r="BKJ27" s="11"/>
      <c r="BKK27" s="11"/>
      <c r="BKL27" s="11"/>
      <c r="BKM27" s="11"/>
      <c r="BKN27" s="11"/>
      <c r="BKO27" s="11"/>
      <c r="BKP27" s="11"/>
      <c r="BKQ27" s="11"/>
      <c r="BKR27" s="11"/>
      <c r="BKS27" s="11"/>
      <c r="BKT27" s="11"/>
      <c r="BKU27" s="11"/>
      <c r="BKV27" s="11"/>
      <c r="BKW27" s="11"/>
      <c r="BKX27" s="11"/>
      <c r="BKY27" s="11"/>
      <c r="BKZ27" s="11"/>
      <c r="BLA27" s="11"/>
      <c r="BLB27" s="11"/>
      <c r="BLC27" s="11"/>
      <c r="BLD27" s="11"/>
      <c r="BLE27" s="11"/>
      <c r="BLF27" s="11"/>
      <c r="BLG27" s="11"/>
      <c r="BLH27" s="11"/>
      <c r="BLI27" s="11"/>
      <c r="BLJ27" s="11"/>
      <c r="BLK27" s="11"/>
      <c r="BLL27" s="11"/>
      <c r="BLM27" s="11"/>
      <c r="BLN27" s="11"/>
      <c r="BLO27" s="11"/>
      <c r="BLP27" s="11"/>
      <c r="BLQ27" s="11"/>
      <c r="BLR27" s="11"/>
      <c r="BLS27" s="11"/>
      <c r="BLT27" s="11"/>
      <c r="BLU27" s="11"/>
      <c r="BLV27" s="11"/>
      <c r="BLW27" s="11"/>
      <c r="BLX27" s="11"/>
      <c r="BLY27" s="11"/>
      <c r="BLZ27" s="11"/>
      <c r="BMA27" s="11"/>
      <c r="BMB27" s="11"/>
      <c r="BMC27" s="11"/>
      <c r="BMD27" s="11"/>
      <c r="BME27" s="11"/>
      <c r="BMF27" s="11"/>
      <c r="BMG27" s="11"/>
      <c r="BMH27" s="11"/>
      <c r="BMI27" s="11"/>
      <c r="BMJ27" s="11"/>
      <c r="BMK27" s="11"/>
      <c r="BML27" s="11"/>
      <c r="BMM27" s="11"/>
      <c r="BMN27" s="11"/>
      <c r="BMO27" s="11"/>
      <c r="BMP27" s="11"/>
      <c r="BMQ27" s="11"/>
      <c r="BMR27" s="11"/>
      <c r="BMS27" s="11"/>
      <c r="BMT27" s="11"/>
      <c r="BMU27" s="11"/>
      <c r="BMV27" s="11"/>
      <c r="BMW27" s="11"/>
      <c r="BMX27" s="11"/>
      <c r="BMY27" s="11"/>
      <c r="BMZ27" s="11"/>
      <c r="BNA27" s="11"/>
      <c r="BNB27" s="11"/>
      <c r="BNC27" s="11"/>
      <c r="BND27" s="11"/>
      <c r="BNE27" s="11"/>
      <c r="BNF27" s="11"/>
      <c r="BNG27" s="11"/>
      <c r="BNH27" s="11"/>
      <c r="BNI27" s="11"/>
      <c r="BNJ27" s="11"/>
      <c r="BNK27" s="11"/>
      <c r="BNL27" s="11"/>
      <c r="BNM27" s="11"/>
      <c r="BNN27" s="11"/>
      <c r="BNO27" s="11"/>
      <c r="BNP27" s="11"/>
      <c r="BNQ27" s="11"/>
      <c r="BNR27" s="11"/>
      <c r="BNS27" s="11"/>
      <c r="BNT27" s="11"/>
      <c r="BNU27" s="11"/>
      <c r="BNV27" s="11"/>
      <c r="BNW27" s="11"/>
      <c r="BNX27" s="11"/>
      <c r="BNY27" s="11"/>
      <c r="BNZ27" s="11"/>
      <c r="BOA27" s="11"/>
      <c r="BOB27" s="11"/>
      <c r="BOC27" s="11"/>
      <c r="BOD27" s="11"/>
      <c r="BOE27" s="11"/>
      <c r="BOF27" s="11"/>
      <c r="BOG27" s="11"/>
      <c r="BOH27" s="11"/>
      <c r="BOI27" s="11"/>
      <c r="BOJ27" s="11"/>
      <c r="BOK27" s="11"/>
      <c r="BOL27" s="11"/>
      <c r="BOM27" s="11"/>
      <c r="BON27" s="11"/>
      <c r="BOO27" s="11"/>
      <c r="BOP27" s="11"/>
      <c r="BOQ27" s="11"/>
      <c r="BOR27" s="11"/>
      <c r="BOS27" s="11"/>
      <c r="BOT27" s="11"/>
      <c r="BOU27" s="11"/>
      <c r="BOV27" s="11"/>
      <c r="BOW27" s="11"/>
      <c r="BOX27" s="11"/>
      <c r="BOY27" s="11"/>
      <c r="BOZ27" s="11"/>
      <c r="BPA27" s="11"/>
      <c r="BPB27" s="11"/>
      <c r="BPC27" s="11"/>
      <c r="BPD27" s="11"/>
      <c r="BPE27" s="11"/>
      <c r="BPF27" s="11"/>
      <c r="BPG27" s="11"/>
      <c r="BPH27" s="11"/>
      <c r="BPI27" s="11"/>
      <c r="BPJ27" s="11"/>
      <c r="BPK27" s="11"/>
      <c r="BPL27" s="11"/>
      <c r="BPM27" s="11"/>
      <c r="BPN27" s="11"/>
      <c r="BPO27" s="11"/>
      <c r="BPP27" s="11"/>
      <c r="BPQ27" s="11"/>
      <c r="BPR27" s="11"/>
      <c r="BPS27" s="11"/>
      <c r="BPT27" s="11"/>
      <c r="BPU27" s="11"/>
      <c r="BPV27" s="11"/>
      <c r="BPW27" s="11"/>
      <c r="BPX27" s="11"/>
      <c r="BPY27" s="11"/>
      <c r="BPZ27" s="11"/>
      <c r="BQA27" s="11"/>
      <c r="BQB27" s="11"/>
      <c r="BQC27" s="11"/>
      <c r="BQD27" s="11"/>
      <c r="BQE27" s="11"/>
      <c r="BQF27" s="11"/>
      <c r="BQG27" s="11"/>
      <c r="BQH27" s="11"/>
      <c r="BQI27" s="11"/>
      <c r="BQJ27" s="11"/>
      <c r="BQK27" s="11"/>
      <c r="BQL27" s="11"/>
      <c r="BQM27" s="11"/>
      <c r="BQN27" s="11"/>
      <c r="BQO27" s="11"/>
      <c r="BQP27" s="11"/>
      <c r="BQQ27" s="11"/>
      <c r="BQR27" s="11"/>
      <c r="BQS27" s="11"/>
      <c r="BQT27" s="11"/>
      <c r="BQU27" s="11"/>
      <c r="BQV27" s="11"/>
      <c r="BQW27" s="11"/>
      <c r="BQX27" s="11"/>
      <c r="BQY27" s="11"/>
      <c r="BQZ27" s="11"/>
      <c r="BRA27" s="11"/>
      <c r="BRB27" s="11"/>
      <c r="BRC27" s="11"/>
      <c r="BRD27" s="11"/>
      <c r="BRE27" s="11"/>
      <c r="BRF27" s="11"/>
      <c r="BRG27" s="11"/>
      <c r="BRH27" s="11"/>
      <c r="BRI27" s="11"/>
      <c r="BRJ27" s="11"/>
      <c r="BRK27" s="11"/>
      <c r="BRL27" s="11"/>
      <c r="BRM27" s="11"/>
      <c r="BRN27" s="11"/>
      <c r="BRO27" s="11"/>
      <c r="BRP27" s="11"/>
      <c r="BRQ27" s="11"/>
      <c r="BRR27" s="11"/>
      <c r="BRS27" s="11"/>
      <c r="BRT27" s="11"/>
      <c r="BRU27" s="11"/>
      <c r="BRV27" s="11"/>
      <c r="BRW27" s="11"/>
      <c r="BRX27" s="11"/>
      <c r="BRY27" s="11"/>
      <c r="BRZ27" s="11"/>
      <c r="BSA27" s="11"/>
      <c r="BSB27" s="11"/>
      <c r="BSC27" s="11"/>
      <c r="BSD27" s="11"/>
      <c r="BSE27" s="11"/>
      <c r="BSF27" s="11"/>
      <c r="BSG27" s="11"/>
      <c r="BSH27" s="11"/>
      <c r="BSI27" s="11"/>
      <c r="BSJ27" s="11"/>
      <c r="BSK27" s="11"/>
      <c r="BSL27" s="11"/>
      <c r="BSM27" s="11"/>
      <c r="BSN27" s="11"/>
      <c r="BSO27" s="11"/>
      <c r="BSP27" s="11"/>
      <c r="BSQ27" s="11"/>
      <c r="BSR27" s="11"/>
      <c r="BSS27" s="11"/>
      <c r="BST27" s="11"/>
      <c r="BSU27" s="11"/>
      <c r="BSV27" s="11"/>
      <c r="BSW27" s="11"/>
      <c r="BSX27" s="11"/>
      <c r="BSY27" s="11"/>
      <c r="BSZ27" s="11"/>
      <c r="BTA27" s="11"/>
      <c r="BTB27" s="11"/>
      <c r="BTC27" s="11"/>
      <c r="BTD27" s="11"/>
      <c r="BTE27" s="11"/>
      <c r="BTF27" s="11"/>
      <c r="BTG27" s="11"/>
      <c r="BTH27" s="11"/>
      <c r="BTI27" s="11"/>
      <c r="BTJ27" s="11"/>
      <c r="BTK27" s="11"/>
      <c r="BTL27" s="11"/>
      <c r="BTM27" s="11"/>
      <c r="BTN27" s="11"/>
      <c r="BTO27" s="11"/>
      <c r="BTP27" s="11"/>
      <c r="BTQ27" s="11"/>
      <c r="BTR27" s="11"/>
      <c r="BTS27" s="11"/>
      <c r="BTT27" s="11"/>
      <c r="BTU27" s="11"/>
      <c r="BTV27" s="11"/>
      <c r="BTW27" s="11"/>
      <c r="BTX27" s="11"/>
      <c r="BTY27" s="11"/>
      <c r="BTZ27" s="11"/>
      <c r="BUA27" s="11"/>
      <c r="BUB27" s="11"/>
      <c r="BUC27" s="11"/>
      <c r="BUD27" s="11"/>
      <c r="BUE27" s="11"/>
      <c r="BUF27" s="11"/>
      <c r="BUG27" s="11"/>
      <c r="BUH27" s="11"/>
      <c r="BUI27" s="11"/>
      <c r="BUJ27" s="11"/>
      <c r="BUK27" s="11"/>
      <c r="BUL27" s="11"/>
      <c r="BUM27" s="11"/>
      <c r="BUN27" s="11"/>
      <c r="BUO27" s="11"/>
      <c r="BUP27" s="11"/>
      <c r="BUQ27" s="11"/>
      <c r="BUR27" s="11"/>
      <c r="BUS27" s="11"/>
      <c r="BUT27" s="11"/>
      <c r="BUU27" s="11"/>
      <c r="BUV27" s="11"/>
      <c r="BUW27" s="11"/>
      <c r="BUX27" s="11"/>
      <c r="BUY27" s="11"/>
      <c r="BUZ27" s="11"/>
      <c r="BVA27" s="11"/>
      <c r="BVB27" s="11"/>
      <c r="BVC27" s="11"/>
      <c r="BVD27" s="11"/>
      <c r="BVE27" s="11"/>
      <c r="BVF27" s="11"/>
      <c r="BVG27" s="11"/>
      <c r="BVH27" s="11"/>
      <c r="BVI27" s="11"/>
      <c r="BVJ27" s="11"/>
      <c r="BVK27" s="11"/>
      <c r="BVL27" s="11"/>
      <c r="BVM27" s="11"/>
      <c r="BVN27" s="11"/>
      <c r="BVO27" s="11"/>
      <c r="BVP27" s="11"/>
      <c r="BVQ27" s="11"/>
      <c r="BVR27" s="11"/>
      <c r="BVS27" s="11"/>
      <c r="BVT27" s="11"/>
      <c r="BVU27" s="11"/>
      <c r="BVV27" s="11"/>
      <c r="BVW27" s="11"/>
      <c r="BVX27" s="11"/>
      <c r="BVY27" s="11"/>
      <c r="BVZ27" s="11"/>
      <c r="BWA27" s="11"/>
      <c r="BWB27" s="11"/>
      <c r="BWC27" s="11"/>
      <c r="BWD27" s="11"/>
      <c r="BWE27" s="11"/>
      <c r="BWF27" s="11"/>
      <c r="BWG27" s="11"/>
      <c r="BWH27" s="11"/>
      <c r="BWI27" s="11"/>
      <c r="BWJ27" s="11"/>
      <c r="BWK27" s="11"/>
      <c r="BWL27" s="11"/>
      <c r="BWM27" s="11"/>
      <c r="BWN27" s="11"/>
      <c r="BWO27" s="11"/>
      <c r="BWP27" s="11"/>
      <c r="BWQ27" s="11"/>
      <c r="BWR27" s="11"/>
      <c r="BWS27" s="11"/>
      <c r="BWT27" s="11"/>
      <c r="BWU27" s="11"/>
      <c r="BWV27" s="11"/>
      <c r="BWW27" s="11"/>
      <c r="BWX27" s="11"/>
      <c r="BWY27" s="11"/>
      <c r="BWZ27" s="11"/>
      <c r="BXA27" s="11"/>
      <c r="BXB27" s="11"/>
      <c r="BXC27" s="11"/>
      <c r="BXD27" s="11"/>
      <c r="BXE27" s="11"/>
      <c r="BXF27" s="11"/>
      <c r="BXG27" s="11"/>
      <c r="BXH27" s="11"/>
      <c r="BXI27" s="11"/>
      <c r="BXJ27" s="11"/>
      <c r="BXK27" s="11"/>
      <c r="BXL27" s="11"/>
      <c r="BXM27" s="11"/>
      <c r="BXN27" s="11"/>
      <c r="BXO27" s="11"/>
      <c r="BXP27" s="11"/>
      <c r="BXQ27" s="11"/>
      <c r="BXR27" s="11"/>
      <c r="BXS27" s="11"/>
      <c r="BXT27" s="11"/>
      <c r="BXU27" s="11"/>
      <c r="BXV27" s="11"/>
      <c r="BXW27" s="11"/>
      <c r="BXX27" s="11"/>
      <c r="BXY27" s="11"/>
      <c r="BXZ27" s="11"/>
      <c r="BYA27" s="11"/>
      <c r="BYB27" s="11"/>
      <c r="BYC27" s="11"/>
      <c r="BYD27" s="11"/>
      <c r="BYE27" s="11"/>
      <c r="BYF27" s="11"/>
      <c r="BYG27" s="11"/>
      <c r="BYH27" s="11"/>
      <c r="BYI27" s="11"/>
      <c r="BYJ27" s="11"/>
      <c r="BYK27" s="11"/>
      <c r="BYL27" s="11"/>
      <c r="BYM27" s="11"/>
      <c r="BYN27" s="11"/>
      <c r="BYO27" s="11"/>
      <c r="BYP27" s="11"/>
      <c r="BYQ27" s="11"/>
      <c r="BYR27" s="11"/>
      <c r="BYS27" s="11"/>
      <c r="BYT27" s="11"/>
      <c r="BYU27" s="11"/>
      <c r="BYV27" s="11"/>
      <c r="BYW27" s="11"/>
      <c r="BYX27" s="11"/>
      <c r="BYY27" s="11"/>
      <c r="BYZ27" s="11"/>
      <c r="BZA27" s="11"/>
      <c r="BZB27" s="11"/>
      <c r="BZC27" s="11"/>
      <c r="BZD27" s="11"/>
      <c r="BZE27" s="11"/>
      <c r="BZF27" s="11"/>
      <c r="BZG27" s="11"/>
      <c r="BZH27" s="11"/>
      <c r="BZI27" s="11"/>
      <c r="BZJ27" s="11"/>
      <c r="BZK27" s="11"/>
      <c r="BZL27" s="11"/>
      <c r="BZM27" s="11"/>
      <c r="BZN27" s="11"/>
      <c r="BZO27" s="11"/>
      <c r="BZP27" s="11"/>
      <c r="BZQ27" s="11"/>
      <c r="BZR27" s="11"/>
      <c r="BZS27" s="11"/>
      <c r="BZT27" s="11"/>
      <c r="BZU27" s="11"/>
      <c r="BZV27" s="11"/>
      <c r="BZW27" s="11"/>
      <c r="BZX27" s="11"/>
      <c r="BZY27" s="11"/>
      <c r="BZZ27" s="11"/>
      <c r="CAA27" s="11"/>
      <c r="CAB27" s="11"/>
      <c r="CAC27" s="11"/>
      <c r="CAD27" s="11"/>
      <c r="CAE27" s="11"/>
      <c r="CAF27" s="11"/>
      <c r="CAG27" s="11"/>
      <c r="CAH27" s="11"/>
      <c r="CAI27" s="11"/>
      <c r="CAJ27" s="11"/>
      <c r="CAK27" s="11"/>
      <c r="CAL27" s="11"/>
      <c r="CAM27" s="11"/>
      <c r="CAN27" s="11"/>
      <c r="CAO27" s="11"/>
      <c r="CAP27" s="11"/>
      <c r="CAQ27" s="11"/>
      <c r="CAR27" s="11"/>
      <c r="CAS27" s="11"/>
      <c r="CAT27" s="11"/>
      <c r="CAU27" s="11"/>
      <c r="CAV27" s="11"/>
      <c r="CAW27" s="11"/>
      <c r="CAX27" s="11"/>
      <c r="CAY27" s="11"/>
      <c r="CAZ27" s="11"/>
      <c r="CBA27" s="11"/>
      <c r="CBB27" s="11"/>
      <c r="CBC27" s="11"/>
      <c r="CBD27" s="11"/>
      <c r="CBE27" s="11"/>
      <c r="CBF27" s="11"/>
      <c r="CBG27" s="11"/>
      <c r="CBH27" s="11"/>
      <c r="CBI27" s="11"/>
      <c r="CBJ27" s="11"/>
      <c r="CBK27" s="11"/>
      <c r="CBL27" s="11"/>
      <c r="CBM27" s="11"/>
      <c r="CBN27" s="11"/>
      <c r="CBO27" s="11"/>
      <c r="CBP27" s="11"/>
      <c r="CBQ27" s="11"/>
      <c r="CBR27" s="11"/>
      <c r="CBS27" s="11"/>
      <c r="CBT27" s="11"/>
      <c r="CBU27" s="11"/>
      <c r="CBV27" s="11"/>
      <c r="CBW27" s="11"/>
      <c r="CBX27" s="11"/>
      <c r="CBY27" s="11"/>
      <c r="CBZ27" s="11"/>
      <c r="CCA27" s="11"/>
      <c r="CCB27" s="11"/>
      <c r="CCC27" s="11"/>
      <c r="CCD27" s="11"/>
      <c r="CCE27" s="11"/>
      <c r="CCF27" s="11"/>
      <c r="CCG27" s="11"/>
      <c r="CCH27" s="11"/>
      <c r="CCI27" s="11"/>
      <c r="CCJ27" s="11"/>
      <c r="CCK27" s="11"/>
      <c r="CCL27" s="11"/>
      <c r="CCM27" s="11"/>
      <c r="CCN27" s="11"/>
      <c r="CCO27" s="11"/>
      <c r="CCP27" s="11"/>
      <c r="CCQ27" s="11"/>
      <c r="CCR27" s="11"/>
      <c r="CCS27" s="11"/>
      <c r="CCT27" s="11"/>
      <c r="CCU27" s="11"/>
      <c r="CCV27" s="11"/>
      <c r="CCW27" s="11"/>
      <c r="CCX27" s="11"/>
      <c r="CCY27" s="11"/>
      <c r="CCZ27" s="11"/>
      <c r="CDA27" s="11"/>
      <c r="CDB27" s="11"/>
      <c r="CDC27" s="11"/>
      <c r="CDD27" s="11"/>
      <c r="CDE27" s="11"/>
      <c r="CDF27" s="11"/>
      <c r="CDG27" s="11"/>
      <c r="CDH27" s="11"/>
      <c r="CDI27" s="11"/>
      <c r="CDJ27" s="11"/>
      <c r="CDK27" s="11"/>
      <c r="CDL27" s="11"/>
      <c r="CDM27" s="11"/>
      <c r="CDN27" s="11"/>
      <c r="CDO27" s="11"/>
      <c r="CDP27" s="11"/>
      <c r="CDQ27" s="11"/>
      <c r="CDR27" s="11"/>
      <c r="CDS27" s="11"/>
      <c r="CDT27" s="11"/>
      <c r="CDU27" s="11"/>
      <c r="CDV27" s="11"/>
      <c r="CDW27" s="11"/>
      <c r="CDX27" s="11"/>
      <c r="CDY27" s="11"/>
      <c r="CDZ27" s="11"/>
      <c r="CEA27" s="11"/>
      <c r="CEB27" s="11"/>
      <c r="CEC27" s="11"/>
      <c r="CED27" s="11"/>
      <c r="CEE27" s="11"/>
      <c r="CEF27" s="11"/>
      <c r="CEG27" s="11"/>
      <c r="CEH27" s="11"/>
      <c r="CEI27" s="11"/>
      <c r="CEJ27" s="11"/>
      <c r="CEK27" s="11"/>
      <c r="CEL27" s="11"/>
      <c r="CEM27" s="11"/>
      <c r="CEN27" s="11"/>
      <c r="CEO27" s="11"/>
      <c r="CEP27" s="11"/>
      <c r="CEQ27" s="11"/>
      <c r="CER27" s="11"/>
      <c r="CES27" s="11"/>
      <c r="CET27" s="11"/>
      <c r="CEU27" s="11"/>
      <c r="CEV27" s="11"/>
      <c r="CEW27" s="11"/>
      <c r="CEX27" s="11"/>
      <c r="CEY27" s="11"/>
      <c r="CEZ27" s="11"/>
      <c r="CFA27" s="11"/>
      <c r="CFB27" s="11"/>
      <c r="CFC27" s="11"/>
      <c r="CFD27" s="11"/>
      <c r="CFE27" s="11"/>
      <c r="CFF27" s="11"/>
      <c r="CFG27" s="11"/>
      <c r="CFH27" s="11"/>
      <c r="CFI27" s="11"/>
      <c r="CFJ27" s="11"/>
      <c r="CFK27" s="11"/>
      <c r="CFL27" s="11"/>
      <c r="CFM27" s="11"/>
      <c r="CFN27" s="11"/>
      <c r="CFO27" s="11"/>
      <c r="CFP27" s="11"/>
      <c r="CFQ27" s="11"/>
      <c r="CFR27" s="11"/>
      <c r="CFS27" s="11"/>
      <c r="CFT27" s="11"/>
      <c r="CFU27" s="11"/>
      <c r="CFV27" s="11"/>
      <c r="CFW27" s="11"/>
      <c r="CFX27" s="11"/>
      <c r="CFY27" s="11"/>
      <c r="CFZ27" s="11"/>
      <c r="CGA27" s="11"/>
      <c r="CGB27" s="11"/>
      <c r="CGC27" s="11"/>
      <c r="CGD27" s="11"/>
      <c r="CGE27" s="11"/>
      <c r="CGF27" s="11"/>
      <c r="CGG27" s="11"/>
      <c r="CGH27" s="11"/>
      <c r="CGI27" s="11"/>
      <c r="CGJ27" s="11"/>
      <c r="CGK27" s="11"/>
      <c r="CGL27" s="11"/>
      <c r="CGM27" s="11"/>
      <c r="CGN27" s="11"/>
      <c r="CGO27" s="11"/>
      <c r="CGP27" s="11"/>
      <c r="CGQ27" s="11"/>
      <c r="CGR27" s="11"/>
      <c r="CGS27" s="11"/>
      <c r="CGT27" s="11"/>
      <c r="CGU27" s="11"/>
      <c r="CGV27" s="11"/>
      <c r="CGW27" s="11"/>
      <c r="CGX27" s="11"/>
      <c r="CGY27" s="11"/>
      <c r="CGZ27" s="11"/>
      <c r="CHA27" s="11"/>
      <c r="CHB27" s="11"/>
      <c r="CHC27" s="11"/>
      <c r="CHD27" s="11"/>
      <c r="CHE27" s="11"/>
      <c r="CHF27" s="11"/>
      <c r="CHG27" s="11"/>
      <c r="CHH27" s="11"/>
      <c r="CHI27" s="11"/>
      <c r="CHJ27" s="11"/>
      <c r="CHK27" s="11"/>
      <c r="CHL27" s="11"/>
      <c r="CHM27" s="11"/>
      <c r="CHN27" s="11"/>
      <c r="CHO27" s="11"/>
      <c r="CHP27" s="11"/>
      <c r="CHQ27" s="11"/>
      <c r="CHR27" s="11"/>
      <c r="CHS27" s="11"/>
      <c r="CHT27" s="11"/>
      <c r="CHU27" s="11"/>
      <c r="CHV27" s="11"/>
      <c r="CHW27" s="11"/>
      <c r="CHX27" s="11"/>
      <c r="CHY27" s="11"/>
      <c r="CHZ27" s="11"/>
      <c r="CIA27" s="11"/>
      <c r="CIB27" s="11"/>
      <c r="CIC27" s="11"/>
      <c r="CID27" s="11"/>
      <c r="CIE27" s="11"/>
      <c r="CIF27" s="11"/>
      <c r="CIG27" s="11"/>
      <c r="CIH27" s="11"/>
      <c r="CII27" s="11"/>
      <c r="CIJ27" s="11"/>
      <c r="CIK27" s="11"/>
      <c r="CIL27" s="11"/>
      <c r="CIM27" s="11"/>
      <c r="CIN27" s="11"/>
      <c r="CIO27" s="11"/>
      <c r="CIP27" s="11"/>
      <c r="CIQ27" s="11"/>
      <c r="CIR27" s="11"/>
      <c r="CIS27" s="11"/>
      <c r="CIT27" s="11"/>
      <c r="CIU27" s="11"/>
      <c r="CIV27" s="11"/>
      <c r="CIW27" s="11"/>
      <c r="CIX27" s="11"/>
      <c r="CIY27" s="11"/>
      <c r="CIZ27" s="11"/>
      <c r="CJA27" s="11"/>
      <c r="CJB27" s="11"/>
      <c r="CJC27" s="11"/>
      <c r="CJD27" s="11"/>
      <c r="CJE27" s="11"/>
      <c r="CJF27" s="11"/>
      <c r="CJG27" s="11"/>
      <c r="CJH27" s="11"/>
      <c r="CJI27" s="11"/>
      <c r="CJJ27" s="11"/>
      <c r="CJK27" s="11"/>
      <c r="CJL27" s="11"/>
      <c r="CJM27" s="11"/>
      <c r="CJN27" s="11"/>
      <c r="CJO27" s="11"/>
      <c r="CJP27" s="11"/>
      <c r="CJQ27" s="11"/>
      <c r="CJR27" s="11"/>
      <c r="CJS27" s="11"/>
      <c r="CJT27" s="11"/>
      <c r="CJU27" s="11"/>
      <c r="CJV27" s="11"/>
      <c r="CJW27" s="11"/>
      <c r="CJX27" s="11"/>
      <c r="CJY27" s="11"/>
      <c r="CJZ27" s="11"/>
      <c r="CKA27" s="11"/>
      <c r="CKB27" s="11"/>
      <c r="CKC27" s="11"/>
      <c r="CKD27" s="11"/>
      <c r="CKE27" s="11"/>
      <c r="CKF27" s="11"/>
      <c r="CKG27" s="11"/>
      <c r="CKH27" s="11"/>
      <c r="CKI27" s="11"/>
      <c r="CKJ27" s="11"/>
      <c r="CKK27" s="11"/>
      <c r="CKL27" s="11"/>
      <c r="CKM27" s="11"/>
      <c r="CKN27" s="11"/>
      <c r="CKO27" s="11"/>
      <c r="CKP27" s="11"/>
      <c r="CKQ27" s="11"/>
      <c r="CKR27" s="11"/>
      <c r="CKS27" s="11"/>
      <c r="CKT27" s="11"/>
      <c r="CKU27" s="11"/>
      <c r="CKV27" s="11"/>
      <c r="CKW27" s="11"/>
      <c r="CKX27" s="11"/>
      <c r="CKY27" s="11"/>
      <c r="CKZ27" s="11"/>
      <c r="CLA27" s="11"/>
      <c r="CLB27" s="11"/>
      <c r="CLC27" s="11"/>
      <c r="CLD27" s="11"/>
      <c r="CLE27" s="11"/>
      <c r="CLF27" s="11"/>
      <c r="CLG27" s="11"/>
      <c r="CLH27" s="11"/>
      <c r="CLI27" s="11"/>
      <c r="CLJ27" s="11"/>
      <c r="CLK27" s="11"/>
      <c r="CLL27" s="11"/>
      <c r="CLM27" s="11"/>
      <c r="CLN27" s="11"/>
      <c r="CLO27" s="11"/>
      <c r="CLP27" s="11"/>
      <c r="CLQ27" s="11"/>
      <c r="CLR27" s="11"/>
      <c r="CLS27" s="11"/>
      <c r="CLT27" s="11"/>
      <c r="CLU27" s="11"/>
      <c r="CLV27" s="11"/>
      <c r="CLW27" s="11"/>
      <c r="CLX27" s="11"/>
      <c r="CLY27" s="11"/>
      <c r="CLZ27" s="11"/>
      <c r="CMA27" s="11"/>
      <c r="CMB27" s="11"/>
      <c r="CMC27" s="11"/>
      <c r="CMD27" s="11"/>
      <c r="CME27" s="11"/>
      <c r="CMF27" s="11"/>
      <c r="CMG27" s="11"/>
      <c r="CMH27" s="11"/>
      <c r="CMI27" s="11"/>
      <c r="CMJ27" s="11"/>
      <c r="CMK27" s="11"/>
      <c r="CML27" s="11"/>
      <c r="CMM27" s="11"/>
      <c r="CMN27" s="11"/>
      <c r="CMO27" s="11"/>
      <c r="CMP27" s="11"/>
      <c r="CMQ27" s="11"/>
      <c r="CMR27" s="11"/>
      <c r="CMS27" s="11"/>
      <c r="CMT27" s="11"/>
      <c r="CMU27" s="11"/>
      <c r="CMV27" s="11"/>
      <c r="CMW27" s="11"/>
      <c r="CMX27" s="11"/>
      <c r="CMY27" s="11"/>
      <c r="CMZ27" s="11"/>
      <c r="CNA27" s="11"/>
      <c r="CNB27" s="11"/>
      <c r="CNC27" s="11"/>
      <c r="CND27" s="11"/>
      <c r="CNE27" s="11"/>
      <c r="CNF27" s="11"/>
      <c r="CNG27" s="11"/>
      <c r="CNH27" s="11"/>
      <c r="CNI27" s="11"/>
      <c r="CNJ27" s="11"/>
      <c r="CNK27" s="11"/>
      <c r="CNL27" s="11"/>
      <c r="CNM27" s="11"/>
      <c r="CNN27" s="11"/>
      <c r="CNO27" s="11"/>
      <c r="CNP27" s="11"/>
      <c r="CNQ27" s="11"/>
      <c r="CNR27" s="11"/>
      <c r="CNS27" s="11"/>
      <c r="CNT27" s="11"/>
      <c r="CNU27" s="11"/>
      <c r="CNV27" s="11"/>
      <c r="CNW27" s="11"/>
      <c r="CNX27" s="11"/>
      <c r="CNY27" s="11"/>
      <c r="CNZ27" s="11"/>
      <c r="COA27" s="11"/>
      <c r="COB27" s="11"/>
      <c r="COC27" s="11"/>
      <c r="COD27" s="11"/>
      <c r="COE27" s="11"/>
      <c r="COF27" s="11"/>
      <c r="COG27" s="11"/>
      <c r="COH27" s="11"/>
      <c r="COI27" s="11"/>
      <c r="COJ27" s="11"/>
      <c r="COK27" s="11"/>
      <c r="COL27" s="11"/>
      <c r="COM27" s="11"/>
      <c r="CON27" s="11"/>
      <c r="COO27" s="11"/>
      <c r="COP27" s="11"/>
      <c r="COQ27" s="11"/>
      <c r="COR27" s="11"/>
      <c r="COS27" s="11"/>
      <c r="COT27" s="11"/>
      <c r="COU27" s="11"/>
      <c r="COV27" s="11"/>
      <c r="COW27" s="11"/>
      <c r="COX27" s="11"/>
      <c r="COY27" s="11"/>
      <c r="COZ27" s="11"/>
      <c r="CPA27" s="11"/>
      <c r="CPB27" s="11"/>
      <c r="CPC27" s="11"/>
      <c r="CPD27" s="11"/>
      <c r="CPE27" s="11"/>
      <c r="CPF27" s="11"/>
      <c r="CPG27" s="11"/>
      <c r="CPH27" s="11"/>
      <c r="CPI27" s="11"/>
      <c r="CPJ27" s="11"/>
      <c r="CPK27" s="11"/>
      <c r="CPL27" s="11"/>
      <c r="CPM27" s="11"/>
      <c r="CPN27" s="11"/>
      <c r="CPO27" s="11"/>
      <c r="CPP27" s="11"/>
      <c r="CPQ27" s="11"/>
      <c r="CPR27" s="11"/>
      <c r="CPS27" s="11"/>
      <c r="CPT27" s="11"/>
      <c r="CPU27" s="11"/>
      <c r="CPV27" s="11"/>
      <c r="CPW27" s="11"/>
      <c r="CPX27" s="11"/>
      <c r="CPY27" s="11"/>
      <c r="CPZ27" s="11"/>
      <c r="CQA27" s="11"/>
      <c r="CQB27" s="11"/>
      <c r="CQC27" s="11"/>
      <c r="CQD27" s="11"/>
      <c r="CQE27" s="11"/>
      <c r="CQF27" s="11"/>
      <c r="CQG27" s="11"/>
      <c r="CQH27" s="11"/>
      <c r="CQI27" s="11"/>
      <c r="CQJ27" s="11"/>
      <c r="CQK27" s="11"/>
      <c r="CQL27" s="11"/>
      <c r="CQM27" s="11"/>
      <c r="CQN27" s="11"/>
      <c r="CQO27" s="11"/>
      <c r="CQP27" s="11"/>
      <c r="CQQ27" s="11"/>
      <c r="CQR27" s="11"/>
      <c r="CQS27" s="11"/>
      <c r="CQT27" s="11"/>
      <c r="CQU27" s="11"/>
      <c r="CQV27" s="11"/>
      <c r="CQW27" s="11"/>
      <c r="CQX27" s="11"/>
      <c r="CQY27" s="11"/>
      <c r="CQZ27" s="11"/>
      <c r="CRA27" s="11"/>
      <c r="CRB27" s="11"/>
      <c r="CRC27" s="11"/>
      <c r="CRD27" s="11"/>
      <c r="CRE27" s="11"/>
      <c r="CRF27" s="11"/>
      <c r="CRG27" s="11"/>
      <c r="CRH27" s="11"/>
      <c r="CRI27" s="11"/>
      <c r="CRJ27" s="11"/>
      <c r="CRK27" s="11"/>
      <c r="CRL27" s="11"/>
      <c r="CRM27" s="11"/>
      <c r="CRN27" s="11"/>
      <c r="CRO27" s="11"/>
      <c r="CRP27" s="11"/>
      <c r="CRQ27" s="11"/>
      <c r="CRR27" s="11"/>
      <c r="CRS27" s="11"/>
      <c r="CRT27" s="11"/>
      <c r="CRU27" s="11"/>
      <c r="CRV27" s="11"/>
      <c r="CRW27" s="11"/>
      <c r="CRX27" s="11"/>
      <c r="CRY27" s="11"/>
      <c r="CRZ27" s="11"/>
      <c r="CSA27" s="11"/>
      <c r="CSB27" s="11"/>
      <c r="CSC27" s="11"/>
      <c r="CSD27" s="11"/>
      <c r="CSE27" s="11"/>
      <c r="CSF27" s="11"/>
      <c r="CSG27" s="11"/>
      <c r="CSH27" s="11"/>
      <c r="CSI27" s="11"/>
      <c r="CSJ27" s="11"/>
      <c r="CSK27" s="11"/>
      <c r="CSL27" s="11"/>
      <c r="CSM27" s="11"/>
      <c r="CSN27" s="11"/>
      <c r="CSO27" s="11"/>
      <c r="CSP27" s="11"/>
      <c r="CSQ27" s="11"/>
      <c r="CSR27" s="11"/>
      <c r="CSS27" s="11"/>
      <c r="CST27" s="11"/>
      <c r="CSU27" s="11"/>
      <c r="CSV27" s="11"/>
      <c r="CSW27" s="11"/>
      <c r="CSX27" s="11"/>
      <c r="CSY27" s="11"/>
      <c r="CSZ27" s="11"/>
      <c r="CTA27" s="11"/>
      <c r="CTB27" s="11"/>
      <c r="CTC27" s="11"/>
      <c r="CTD27" s="11"/>
      <c r="CTE27" s="11"/>
      <c r="CTF27" s="11"/>
      <c r="CTG27" s="11"/>
      <c r="CTH27" s="11"/>
      <c r="CTI27" s="11"/>
      <c r="CTJ27" s="11"/>
      <c r="CTK27" s="11"/>
      <c r="CTL27" s="11"/>
      <c r="CTM27" s="11"/>
      <c r="CTN27" s="11"/>
      <c r="CTO27" s="11"/>
      <c r="CTP27" s="11"/>
      <c r="CTQ27" s="11"/>
      <c r="CTR27" s="11"/>
      <c r="CTS27" s="11"/>
      <c r="CTT27" s="11"/>
      <c r="CTU27" s="11"/>
      <c r="CTV27" s="11"/>
      <c r="CTW27" s="11"/>
      <c r="CTX27" s="11"/>
      <c r="CTY27" s="11"/>
      <c r="CTZ27" s="11"/>
      <c r="CUA27" s="11"/>
      <c r="CUB27" s="11"/>
      <c r="CUC27" s="11"/>
      <c r="CUD27" s="11"/>
      <c r="CUE27" s="11"/>
      <c r="CUF27" s="11"/>
      <c r="CUG27" s="11"/>
      <c r="CUH27" s="11"/>
      <c r="CUI27" s="11"/>
      <c r="CUJ27" s="11"/>
      <c r="CUK27" s="11"/>
      <c r="CUL27" s="11"/>
      <c r="CUM27" s="11"/>
      <c r="CUN27" s="11"/>
      <c r="CUO27" s="11"/>
      <c r="CUP27" s="11"/>
      <c r="CUQ27" s="11"/>
      <c r="CUR27" s="11"/>
      <c r="CUS27" s="11"/>
      <c r="CUT27" s="11"/>
      <c r="CUU27" s="11"/>
      <c r="CUV27" s="11"/>
      <c r="CUW27" s="11"/>
      <c r="CUX27" s="11"/>
      <c r="CUY27" s="11"/>
      <c r="CUZ27" s="11"/>
      <c r="CVA27" s="11"/>
      <c r="CVB27" s="11"/>
      <c r="CVC27" s="11"/>
      <c r="CVD27" s="11"/>
      <c r="CVE27" s="11"/>
      <c r="CVF27" s="11"/>
      <c r="CVG27" s="11"/>
      <c r="CVH27" s="11"/>
      <c r="CVI27" s="11"/>
      <c r="CVJ27" s="11"/>
      <c r="CVK27" s="11"/>
      <c r="CVL27" s="11"/>
      <c r="CVM27" s="11"/>
      <c r="CVN27" s="11"/>
      <c r="CVO27" s="11"/>
      <c r="CVP27" s="11"/>
      <c r="CVQ27" s="11"/>
      <c r="CVR27" s="11"/>
      <c r="CVS27" s="11"/>
      <c r="CVT27" s="11"/>
      <c r="CVU27" s="11"/>
      <c r="CVV27" s="11"/>
      <c r="CVW27" s="11"/>
      <c r="CVX27" s="11"/>
      <c r="CVY27" s="11"/>
      <c r="CVZ27" s="11"/>
      <c r="CWA27" s="11"/>
      <c r="CWB27" s="11"/>
      <c r="CWC27" s="11"/>
      <c r="CWD27" s="11"/>
      <c r="CWE27" s="11"/>
      <c r="CWF27" s="11"/>
      <c r="CWG27" s="11"/>
      <c r="CWH27" s="11"/>
      <c r="CWI27" s="11"/>
      <c r="CWJ27" s="11"/>
      <c r="CWK27" s="11"/>
      <c r="CWL27" s="11"/>
      <c r="CWM27" s="11"/>
      <c r="CWN27" s="11"/>
      <c r="CWO27" s="11"/>
      <c r="CWP27" s="11"/>
      <c r="CWQ27" s="11"/>
      <c r="CWR27" s="11"/>
      <c r="CWS27" s="11"/>
      <c r="CWT27" s="11"/>
      <c r="CWU27" s="11"/>
      <c r="CWV27" s="11"/>
      <c r="CWW27" s="11"/>
      <c r="CWX27" s="11"/>
      <c r="CWY27" s="11"/>
      <c r="CWZ27" s="11"/>
      <c r="CXA27" s="11"/>
      <c r="CXB27" s="11"/>
      <c r="CXC27" s="11"/>
      <c r="CXD27" s="11"/>
      <c r="CXE27" s="11"/>
      <c r="CXF27" s="11"/>
      <c r="CXG27" s="11"/>
      <c r="CXH27" s="11"/>
      <c r="CXI27" s="11"/>
      <c r="CXJ27" s="11"/>
      <c r="CXK27" s="11"/>
      <c r="CXL27" s="11"/>
      <c r="CXM27" s="11"/>
      <c r="CXN27" s="11"/>
      <c r="CXO27" s="11"/>
      <c r="CXP27" s="11"/>
      <c r="CXQ27" s="11"/>
      <c r="CXR27" s="11"/>
      <c r="CXS27" s="11"/>
      <c r="CXT27" s="11"/>
      <c r="CXU27" s="11"/>
      <c r="CXV27" s="11"/>
      <c r="CXW27" s="11"/>
      <c r="CXX27" s="11"/>
      <c r="CXY27" s="11"/>
      <c r="CXZ27" s="11"/>
      <c r="CYA27" s="11"/>
      <c r="CYB27" s="11"/>
      <c r="CYC27" s="11"/>
      <c r="CYD27" s="11"/>
      <c r="CYE27" s="11"/>
      <c r="CYF27" s="11"/>
      <c r="CYG27" s="11"/>
      <c r="CYH27" s="11"/>
      <c r="CYI27" s="11"/>
      <c r="CYJ27" s="11"/>
      <c r="CYK27" s="11"/>
      <c r="CYL27" s="11"/>
      <c r="CYM27" s="11"/>
      <c r="CYN27" s="11"/>
      <c r="CYO27" s="11"/>
      <c r="CYP27" s="11"/>
      <c r="CYQ27" s="11"/>
      <c r="CYR27" s="11"/>
      <c r="CYS27" s="11"/>
      <c r="CYT27" s="11"/>
      <c r="CYU27" s="11"/>
      <c r="CYV27" s="11"/>
      <c r="CYW27" s="11"/>
      <c r="CYX27" s="11"/>
      <c r="CYY27" s="11"/>
      <c r="CYZ27" s="11"/>
      <c r="CZA27" s="11"/>
      <c r="CZB27" s="11"/>
      <c r="CZC27" s="11"/>
      <c r="CZD27" s="11"/>
      <c r="CZE27" s="11"/>
      <c r="CZF27" s="11"/>
      <c r="CZG27" s="11"/>
      <c r="CZH27" s="11"/>
      <c r="CZI27" s="11"/>
      <c r="CZJ27" s="11"/>
      <c r="CZK27" s="11"/>
      <c r="CZL27" s="11"/>
      <c r="CZM27" s="11"/>
      <c r="CZN27" s="11"/>
      <c r="CZO27" s="11"/>
      <c r="CZP27" s="11"/>
      <c r="CZQ27" s="11"/>
      <c r="CZR27" s="11"/>
      <c r="CZS27" s="11"/>
      <c r="CZT27" s="11"/>
      <c r="CZU27" s="11"/>
      <c r="CZV27" s="11"/>
      <c r="CZW27" s="11"/>
      <c r="CZX27" s="11"/>
      <c r="CZY27" s="11"/>
      <c r="CZZ27" s="11"/>
      <c r="DAA27" s="11"/>
      <c r="DAB27" s="11"/>
      <c r="DAC27" s="11"/>
      <c r="DAD27" s="11"/>
      <c r="DAE27" s="11"/>
      <c r="DAF27" s="11"/>
      <c r="DAG27" s="11"/>
      <c r="DAH27" s="11"/>
      <c r="DAI27" s="11"/>
      <c r="DAJ27" s="11"/>
      <c r="DAK27" s="11"/>
      <c r="DAL27" s="11"/>
      <c r="DAM27" s="11"/>
      <c r="DAN27" s="11"/>
      <c r="DAO27" s="11"/>
      <c r="DAP27" s="11"/>
      <c r="DAQ27" s="11"/>
      <c r="DAR27" s="11"/>
      <c r="DAS27" s="11"/>
      <c r="DAT27" s="11"/>
      <c r="DAU27" s="11"/>
      <c r="DAV27" s="11"/>
      <c r="DAW27" s="11"/>
      <c r="DAX27" s="11"/>
      <c r="DAY27" s="11"/>
      <c r="DAZ27" s="11"/>
      <c r="DBA27" s="11"/>
      <c r="DBB27" s="11"/>
      <c r="DBC27" s="11"/>
      <c r="DBD27" s="11"/>
      <c r="DBE27" s="11"/>
      <c r="DBF27" s="11"/>
      <c r="DBG27" s="11"/>
      <c r="DBH27" s="11"/>
      <c r="DBI27" s="11"/>
      <c r="DBJ27" s="11"/>
      <c r="DBK27" s="11"/>
      <c r="DBL27" s="11"/>
      <c r="DBM27" s="11"/>
      <c r="DBN27" s="11"/>
      <c r="DBO27" s="11"/>
      <c r="DBP27" s="11"/>
      <c r="DBQ27" s="11"/>
      <c r="DBR27" s="11"/>
      <c r="DBS27" s="11"/>
      <c r="DBT27" s="11"/>
      <c r="DBU27" s="11"/>
      <c r="DBV27" s="11"/>
      <c r="DBW27" s="11"/>
      <c r="DBX27" s="11"/>
      <c r="DBY27" s="11"/>
      <c r="DBZ27" s="11"/>
      <c r="DCA27" s="11"/>
      <c r="DCB27" s="11"/>
      <c r="DCC27" s="11"/>
      <c r="DCD27" s="11"/>
      <c r="DCE27" s="11"/>
      <c r="DCF27" s="11"/>
      <c r="DCG27" s="11"/>
      <c r="DCH27" s="11"/>
      <c r="DCI27" s="11"/>
      <c r="DCJ27" s="11"/>
      <c r="DCK27" s="11"/>
      <c r="DCL27" s="11"/>
      <c r="DCM27" s="11"/>
      <c r="DCN27" s="11"/>
      <c r="DCO27" s="11"/>
      <c r="DCP27" s="11"/>
      <c r="DCQ27" s="11"/>
      <c r="DCR27" s="11"/>
      <c r="DCS27" s="11"/>
      <c r="DCT27" s="11"/>
      <c r="DCU27" s="11"/>
      <c r="DCV27" s="11"/>
      <c r="DCW27" s="11"/>
      <c r="DCX27" s="11"/>
      <c r="DCY27" s="11"/>
      <c r="DCZ27" s="11"/>
      <c r="DDA27" s="11"/>
      <c r="DDB27" s="11"/>
      <c r="DDC27" s="11"/>
      <c r="DDD27" s="11"/>
      <c r="DDE27" s="11"/>
      <c r="DDF27" s="11"/>
      <c r="DDG27" s="11"/>
      <c r="DDH27" s="11"/>
      <c r="DDI27" s="11"/>
      <c r="DDJ27" s="11"/>
      <c r="DDK27" s="11"/>
      <c r="DDL27" s="11"/>
      <c r="DDM27" s="11"/>
      <c r="DDN27" s="11"/>
      <c r="DDO27" s="11"/>
      <c r="DDP27" s="11"/>
      <c r="DDQ27" s="11"/>
      <c r="DDR27" s="11"/>
      <c r="DDS27" s="11"/>
      <c r="DDT27" s="11"/>
      <c r="DDU27" s="11"/>
      <c r="DDV27" s="11"/>
      <c r="DDW27" s="11"/>
      <c r="DDX27" s="11"/>
      <c r="DDY27" s="11"/>
      <c r="DDZ27" s="11"/>
      <c r="DEA27" s="11"/>
      <c r="DEB27" s="11"/>
      <c r="DEC27" s="11"/>
      <c r="DED27" s="11"/>
      <c r="DEE27" s="11"/>
      <c r="DEF27" s="11"/>
      <c r="DEG27" s="11"/>
      <c r="DEH27" s="11"/>
      <c r="DEI27" s="11"/>
      <c r="DEJ27" s="11"/>
      <c r="DEK27" s="11"/>
      <c r="DEL27" s="11"/>
      <c r="DEM27" s="11"/>
      <c r="DEN27" s="11"/>
      <c r="DEO27" s="11"/>
      <c r="DEP27" s="11"/>
      <c r="DEQ27" s="11"/>
      <c r="DER27" s="11"/>
      <c r="DES27" s="11"/>
      <c r="DET27" s="11"/>
      <c r="DEU27" s="11"/>
      <c r="DEV27" s="11"/>
      <c r="DEW27" s="11"/>
      <c r="DEX27" s="11"/>
      <c r="DEY27" s="11"/>
      <c r="DEZ27" s="11"/>
      <c r="DFA27" s="11"/>
      <c r="DFB27" s="11"/>
      <c r="DFC27" s="11"/>
      <c r="DFD27" s="11"/>
      <c r="DFE27" s="11"/>
      <c r="DFF27" s="11"/>
      <c r="DFG27" s="11"/>
      <c r="DFH27" s="11"/>
      <c r="DFI27" s="11"/>
      <c r="DFJ27" s="11"/>
      <c r="DFK27" s="11"/>
      <c r="DFL27" s="11"/>
      <c r="DFM27" s="11"/>
      <c r="DFN27" s="11"/>
      <c r="DFO27" s="11"/>
      <c r="DFP27" s="11"/>
      <c r="DFQ27" s="11"/>
      <c r="DFR27" s="11"/>
      <c r="DFS27" s="11"/>
      <c r="DFT27" s="11"/>
      <c r="DFU27" s="11"/>
      <c r="DFV27" s="11"/>
      <c r="DFW27" s="11"/>
      <c r="DFX27" s="11"/>
      <c r="DFY27" s="11"/>
      <c r="DFZ27" s="11"/>
      <c r="DGA27" s="11"/>
      <c r="DGB27" s="11"/>
      <c r="DGC27" s="11"/>
      <c r="DGD27" s="11"/>
      <c r="DGE27" s="11"/>
      <c r="DGF27" s="11"/>
      <c r="DGG27" s="11"/>
      <c r="DGH27" s="11"/>
      <c r="DGI27" s="11"/>
      <c r="DGJ27" s="11"/>
      <c r="DGK27" s="11"/>
      <c r="DGL27" s="11"/>
      <c r="DGM27" s="11"/>
      <c r="DGN27" s="11"/>
      <c r="DGO27" s="11"/>
      <c r="DGP27" s="11"/>
      <c r="DGQ27" s="11"/>
      <c r="DGR27" s="11"/>
      <c r="DGS27" s="11"/>
      <c r="DGT27" s="11"/>
      <c r="DGU27" s="11"/>
      <c r="DGV27" s="11"/>
      <c r="DGW27" s="11"/>
      <c r="DGX27" s="11"/>
      <c r="DGY27" s="11"/>
      <c r="DGZ27" s="11"/>
      <c r="DHA27" s="11"/>
      <c r="DHB27" s="11"/>
      <c r="DHC27" s="11"/>
      <c r="DHD27" s="11"/>
      <c r="DHE27" s="11"/>
      <c r="DHF27" s="11"/>
      <c r="DHG27" s="11"/>
      <c r="DHH27" s="11"/>
      <c r="DHI27" s="11"/>
      <c r="DHJ27" s="11"/>
      <c r="DHK27" s="11"/>
      <c r="DHL27" s="11"/>
      <c r="DHM27" s="11"/>
      <c r="DHN27" s="11"/>
      <c r="DHO27" s="11"/>
      <c r="DHP27" s="11"/>
      <c r="DHQ27" s="11"/>
      <c r="DHR27" s="11"/>
      <c r="DHS27" s="11"/>
      <c r="DHT27" s="11"/>
      <c r="DHU27" s="11"/>
      <c r="DHV27" s="11"/>
      <c r="DHW27" s="11"/>
      <c r="DHX27" s="11"/>
      <c r="DHY27" s="11"/>
      <c r="DHZ27" s="11"/>
      <c r="DIA27" s="11"/>
      <c r="DIB27" s="11"/>
      <c r="DIC27" s="11"/>
      <c r="DID27" s="11"/>
      <c r="DIE27" s="11"/>
      <c r="DIF27" s="11"/>
      <c r="DIG27" s="11"/>
      <c r="DIH27" s="11"/>
      <c r="DII27" s="11"/>
      <c r="DIJ27" s="11"/>
      <c r="DIK27" s="11"/>
      <c r="DIL27" s="11"/>
      <c r="DIM27" s="11"/>
      <c r="DIN27" s="11"/>
      <c r="DIO27" s="11"/>
      <c r="DIP27" s="11"/>
      <c r="DIQ27" s="11"/>
      <c r="DIR27" s="11"/>
      <c r="DIS27" s="11"/>
      <c r="DIT27" s="11"/>
      <c r="DIU27" s="11"/>
      <c r="DIV27" s="11"/>
      <c r="DIW27" s="11"/>
      <c r="DIX27" s="11"/>
      <c r="DIY27" s="11"/>
      <c r="DIZ27" s="11"/>
      <c r="DJA27" s="11"/>
      <c r="DJB27" s="11"/>
      <c r="DJC27" s="11"/>
      <c r="DJD27" s="11"/>
      <c r="DJE27" s="11"/>
      <c r="DJF27" s="11"/>
      <c r="DJG27" s="11"/>
      <c r="DJH27" s="11"/>
      <c r="DJI27" s="11"/>
      <c r="DJJ27" s="11"/>
      <c r="DJK27" s="11"/>
      <c r="DJL27" s="11"/>
      <c r="DJM27" s="11"/>
      <c r="DJN27" s="11"/>
      <c r="DJO27" s="11"/>
      <c r="DJP27" s="11"/>
      <c r="DJQ27" s="11"/>
      <c r="DJR27" s="11"/>
      <c r="DJS27" s="11"/>
      <c r="DJT27" s="11"/>
      <c r="DJU27" s="11"/>
      <c r="DJV27" s="11"/>
      <c r="DJW27" s="11"/>
      <c r="DJX27" s="11"/>
      <c r="DJY27" s="11"/>
      <c r="DJZ27" s="11"/>
      <c r="DKA27" s="11"/>
      <c r="DKB27" s="11"/>
      <c r="DKC27" s="11"/>
      <c r="DKD27" s="11"/>
      <c r="DKE27" s="11"/>
      <c r="DKF27" s="11"/>
      <c r="DKG27" s="11"/>
      <c r="DKH27" s="11"/>
      <c r="DKI27" s="11"/>
      <c r="DKJ27" s="11"/>
      <c r="DKK27" s="11"/>
      <c r="DKL27" s="11"/>
      <c r="DKM27" s="11"/>
      <c r="DKN27" s="11"/>
      <c r="DKO27" s="11"/>
      <c r="DKP27" s="11"/>
      <c r="DKQ27" s="11"/>
      <c r="DKR27" s="11"/>
      <c r="DKS27" s="11"/>
      <c r="DKT27" s="11"/>
      <c r="DKU27" s="11"/>
      <c r="DKV27" s="11"/>
      <c r="DKW27" s="11"/>
      <c r="DKX27" s="11"/>
      <c r="DKY27" s="11"/>
      <c r="DKZ27" s="11"/>
      <c r="DLA27" s="11"/>
      <c r="DLB27" s="11"/>
      <c r="DLC27" s="11"/>
      <c r="DLD27" s="11"/>
      <c r="DLE27" s="11"/>
      <c r="DLF27" s="11"/>
      <c r="DLG27" s="11"/>
      <c r="DLH27" s="11"/>
      <c r="DLI27" s="11"/>
      <c r="DLJ27" s="11"/>
      <c r="DLK27" s="11"/>
      <c r="DLL27" s="11"/>
      <c r="DLM27" s="11"/>
      <c r="DLN27" s="11"/>
      <c r="DLO27" s="11"/>
      <c r="DLP27" s="11"/>
      <c r="DLQ27" s="11"/>
      <c r="DLR27" s="11"/>
      <c r="DLS27" s="11"/>
      <c r="DLT27" s="11"/>
      <c r="DLU27" s="11"/>
      <c r="DLV27" s="11"/>
      <c r="DLW27" s="11"/>
      <c r="DLX27" s="11"/>
      <c r="DLY27" s="11"/>
      <c r="DLZ27" s="11"/>
      <c r="DMA27" s="11"/>
      <c r="DMB27" s="11"/>
      <c r="DMC27" s="11"/>
      <c r="DMD27" s="11"/>
      <c r="DME27" s="11"/>
      <c r="DMF27" s="11"/>
      <c r="DMG27" s="11"/>
      <c r="DMH27" s="11"/>
      <c r="DMI27" s="11"/>
      <c r="DMJ27" s="11"/>
      <c r="DMK27" s="11"/>
      <c r="DML27" s="11"/>
      <c r="DMM27" s="11"/>
      <c r="DMN27" s="11"/>
      <c r="DMO27" s="11"/>
      <c r="DMP27" s="11"/>
      <c r="DMQ27" s="11"/>
      <c r="DMR27" s="11"/>
      <c r="DMS27" s="11"/>
      <c r="DMT27" s="11"/>
      <c r="DMU27" s="11"/>
      <c r="DMV27" s="11"/>
      <c r="DMW27" s="11"/>
      <c r="DMX27" s="11"/>
      <c r="DMY27" s="11"/>
      <c r="DMZ27" s="11"/>
      <c r="DNA27" s="11"/>
      <c r="DNB27" s="11"/>
      <c r="DNC27" s="11"/>
      <c r="DND27" s="11"/>
      <c r="DNE27" s="11"/>
      <c r="DNF27" s="11"/>
      <c r="DNG27" s="11"/>
      <c r="DNH27" s="11"/>
      <c r="DNI27" s="11"/>
      <c r="DNJ27" s="11"/>
      <c r="DNK27" s="11"/>
      <c r="DNL27" s="11"/>
      <c r="DNM27" s="11"/>
      <c r="DNN27" s="11"/>
      <c r="DNO27" s="11"/>
      <c r="DNP27" s="11"/>
      <c r="DNQ27" s="11"/>
      <c r="DNR27" s="11"/>
      <c r="DNS27" s="11"/>
      <c r="DNT27" s="11"/>
      <c r="DNU27" s="11"/>
      <c r="DNV27" s="11"/>
      <c r="DNW27" s="11"/>
      <c r="DNX27" s="11"/>
      <c r="DNY27" s="11"/>
      <c r="DNZ27" s="11"/>
      <c r="DOA27" s="11"/>
      <c r="DOB27" s="11"/>
      <c r="DOC27" s="11"/>
      <c r="DOD27" s="11"/>
      <c r="DOE27" s="11"/>
      <c r="DOF27" s="11"/>
      <c r="DOG27" s="11"/>
      <c r="DOH27" s="11"/>
      <c r="DOI27" s="11"/>
      <c r="DOJ27" s="11"/>
      <c r="DOK27" s="11"/>
      <c r="DOL27" s="11"/>
      <c r="DOM27" s="11"/>
      <c r="DON27" s="11"/>
      <c r="DOO27" s="11"/>
      <c r="DOP27" s="11"/>
      <c r="DOQ27" s="11"/>
      <c r="DOR27" s="11"/>
      <c r="DOS27" s="11"/>
      <c r="DOT27" s="11"/>
      <c r="DOU27" s="11"/>
      <c r="DOV27" s="11"/>
      <c r="DOW27" s="11"/>
      <c r="DOX27" s="11"/>
      <c r="DOY27" s="11"/>
      <c r="DOZ27" s="11"/>
      <c r="DPA27" s="11"/>
      <c r="DPB27" s="11"/>
      <c r="DPC27" s="11"/>
      <c r="DPD27" s="11"/>
      <c r="DPE27" s="11"/>
      <c r="DPF27" s="11"/>
      <c r="DPG27" s="11"/>
      <c r="DPH27" s="11"/>
      <c r="DPI27" s="11"/>
      <c r="DPJ27" s="11"/>
      <c r="DPK27" s="11"/>
      <c r="DPL27" s="11"/>
      <c r="DPM27" s="11"/>
      <c r="DPN27" s="11"/>
      <c r="DPO27" s="11"/>
      <c r="DPP27" s="11"/>
      <c r="DPQ27" s="11"/>
      <c r="DPR27" s="11"/>
      <c r="DPS27" s="11"/>
      <c r="DPT27" s="11"/>
      <c r="DPU27" s="11"/>
      <c r="DPV27" s="11"/>
      <c r="DPW27" s="11"/>
      <c r="DPX27" s="11"/>
      <c r="DPY27" s="11"/>
      <c r="DPZ27" s="11"/>
      <c r="DQA27" s="11"/>
      <c r="DQB27" s="11"/>
      <c r="DQC27" s="11"/>
      <c r="DQD27" s="11"/>
      <c r="DQE27" s="11"/>
      <c r="DQF27" s="11"/>
      <c r="DQG27" s="11"/>
      <c r="DQH27" s="11"/>
      <c r="DQI27" s="11"/>
      <c r="DQJ27" s="11"/>
      <c r="DQK27" s="11"/>
      <c r="DQL27" s="11"/>
      <c r="DQM27" s="11"/>
      <c r="DQN27" s="11"/>
      <c r="DQO27" s="11"/>
      <c r="DQP27" s="11"/>
      <c r="DQQ27" s="11"/>
      <c r="DQR27" s="11"/>
      <c r="DQS27" s="11"/>
      <c r="DQT27" s="11"/>
      <c r="DQU27" s="11"/>
      <c r="DQV27" s="11"/>
      <c r="DQW27" s="11"/>
      <c r="DQX27" s="11"/>
      <c r="DQY27" s="11"/>
      <c r="DQZ27" s="11"/>
      <c r="DRA27" s="11"/>
      <c r="DRB27" s="11"/>
      <c r="DRC27" s="11"/>
      <c r="DRD27" s="11"/>
      <c r="DRE27" s="11"/>
      <c r="DRF27" s="11"/>
      <c r="DRG27" s="11"/>
      <c r="DRH27" s="11"/>
      <c r="DRI27" s="11"/>
      <c r="DRJ27" s="11"/>
      <c r="DRK27" s="11"/>
      <c r="DRL27" s="11"/>
      <c r="DRM27" s="11"/>
      <c r="DRN27" s="11"/>
      <c r="DRO27" s="11"/>
      <c r="DRP27" s="11"/>
      <c r="DRQ27" s="11"/>
      <c r="DRR27" s="11"/>
      <c r="DRS27" s="11"/>
      <c r="DRT27" s="11"/>
      <c r="DRU27" s="11"/>
      <c r="DRV27" s="11"/>
      <c r="DRW27" s="11"/>
      <c r="DRX27" s="11"/>
      <c r="DRY27" s="11"/>
      <c r="DRZ27" s="11"/>
      <c r="DSA27" s="11"/>
      <c r="DSB27" s="11"/>
      <c r="DSC27" s="11"/>
      <c r="DSD27" s="11"/>
      <c r="DSE27" s="11"/>
      <c r="DSF27" s="11"/>
      <c r="DSG27" s="11"/>
      <c r="DSH27" s="11"/>
      <c r="DSI27" s="11"/>
      <c r="DSJ27" s="11"/>
      <c r="DSK27" s="11"/>
      <c r="DSL27" s="11"/>
      <c r="DSM27" s="11"/>
      <c r="DSN27" s="11"/>
      <c r="DSO27" s="11"/>
      <c r="DSP27" s="11"/>
      <c r="DSQ27" s="11"/>
      <c r="DSR27" s="11"/>
      <c r="DSS27" s="11"/>
      <c r="DST27" s="11"/>
      <c r="DSU27" s="11"/>
      <c r="DSV27" s="11"/>
      <c r="DSW27" s="11"/>
      <c r="DSX27" s="11"/>
      <c r="DSY27" s="11"/>
      <c r="DSZ27" s="11"/>
      <c r="DTA27" s="11"/>
      <c r="DTB27" s="11"/>
      <c r="DTC27" s="11"/>
      <c r="DTD27" s="11"/>
      <c r="DTE27" s="11"/>
      <c r="DTF27" s="11"/>
      <c r="DTG27" s="11"/>
      <c r="DTH27" s="11"/>
      <c r="DTI27" s="11"/>
      <c r="DTJ27" s="11"/>
      <c r="DTK27" s="11"/>
      <c r="DTL27" s="11"/>
      <c r="DTM27" s="11"/>
      <c r="DTN27" s="11"/>
      <c r="DTO27" s="11"/>
      <c r="DTP27" s="11"/>
      <c r="DTQ27" s="11"/>
      <c r="DTR27" s="11"/>
      <c r="DTS27" s="11"/>
      <c r="DTT27" s="11"/>
      <c r="DTU27" s="11"/>
      <c r="DTV27" s="11"/>
      <c r="DTW27" s="11"/>
      <c r="DTX27" s="11"/>
      <c r="DTY27" s="11"/>
      <c r="DTZ27" s="11"/>
      <c r="DUA27" s="11"/>
      <c r="DUB27" s="11"/>
      <c r="DUC27" s="11"/>
      <c r="DUD27" s="11"/>
      <c r="DUE27" s="11"/>
      <c r="DUF27" s="11"/>
      <c r="DUG27" s="11"/>
      <c r="DUH27" s="11"/>
      <c r="DUI27" s="11"/>
      <c r="DUJ27" s="11"/>
      <c r="DUK27" s="11"/>
      <c r="DUL27" s="11"/>
      <c r="DUM27" s="11"/>
      <c r="DUN27" s="11"/>
      <c r="DUO27" s="11"/>
      <c r="DUP27" s="11"/>
      <c r="DUQ27" s="11"/>
      <c r="DUR27" s="11"/>
      <c r="DUS27" s="11"/>
      <c r="DUT27" s="11"/>
      <c r="DUU27" s="11"/>
      <c r="DUV27" s="11"/>
      <c r="DUW27" s="11"/>
      <c r="DUX27" s="11"/>
      <c r="DUY27" s="11"/>
      <c r="DUZ27" s="11"/>
      <c r="DVA27" s="11"/>
      <c r="DVB27" s="11"/>
      <c r="DVC27" s="11"/>
      <c r="DVD27" s="11"/>
      <c r="DVE27" s="11"/>
      <c r="DVF27" s="11"/>
      <c r="DVG27" s="11"/>
      <c r="DVH27" s="11"/>
      <c r="DVI27" s="11"/>
      <c r="DVJ27" s="11"/>
      <c r="DVK27" s="11"/>
      <c r="DVL27" s="11"/>
      <c r="DVM27" s="11"/>
      <c r="DVN27" s="11"/>
      <c r="DVO27" s="11"/>
      <c r="DVP27" s="11"/>
      <c r="DVQ27" s="11"/>
      <c r="DVR27" s="11"/>
      <c r="DVS27" s="11"/>
      <c r="DVT27" s="11"/>
      <c r="DVU27" s="11"/>
      <c r="DVV27" s="11"/>
      <c r="DVW27" s="11"/>
      <c r="DVX27" s="11"/>
      <c r="DVY27" s="11"/>
      <c r="DVZ27" s="11"/>
      <c r="DWA27" s="11"/>
      <c r="DWB27" s="11"/>
      <c r="DWC27" s="11"/>
      <c r="DWD27" s="11"/>
      <c r="DWE27" s="11"/>
      <c r="DWF27" s="11"/>
      <c r="DWG27" s="11"/>
      <c r="DWH27" s="11"/>
      <c r="DWI27" s="11"/>
      <c r="DWJ27" s="11"/>
      <c r="DWK27" s="11"/>
      <c r="DWL27" s="11"/>
      <c r="DWM27" s="11"/>
      <c r="DWN27" s="11"/>
      <c r="DWO27" s="11"/>
      <c r="DWP27" s="11"/>
      <c r="DWQ27" s="11"/>
      <c r="DWR27" s="11"/>
      <c r="DWS27" s="11"/>
      <c r="DWT27" s="11"/>
      <c r="DWU27" s="11"/>
      <c r="DWV27" s="11"/>
      <c r="DWW27" s="11"/>
      <c r="DWX27" s="11"/>
      <c r="DWY27" s="11"/>
      <c r="DWZ27" s="11"/>
      <c r="DXA27" s="11"/>
      <c r="DXB27" s="11"/>
      <c r="DXC27" s="11"/>
      <c r="DXD27" s="11"/>
      <c r="DXE27" s="11"/>
      <c r="DXF27" s="11"/>
      <c r="DXG27" s="11"/>
      <c r="DXH27" s="11"/>
      <c r="DXI27" s="11"/>
      <c r="DXJ27" s="11"/>
      <c r="DXK27" s="11"/>
      <c r="DXL27" s="11"/>
      <c r="DXM27" s="11"/>
      <c r="DXN27" s="11"/>
      <c r="DXO27" s="11"/>
      <c r="DXP27" s="11"/>
      <c r="DXQ27" s="11"/>
      <c r="DXR27" s="11"/>
      <c r="DXS27" s="11"/>
      <c r="DXT27" s="11"/>
      <c r="DXU27" s="11"/>
      <c r="DXV27" s="11"/>
      <c r="DXW27" s="11"/>
      <c r="DXX27" s="11"/>
      <c r="DXY27" s="11"/>
      <c r="DXZ27" s="11"/>
      <c r="DYA27" s="11"/>
      <c r="DYB27" s="11"/>
      <c r="DYC27" s="11"/>
      <c r="DYD27" s="11"/>
      <c r="DYE27" s="11"/>
      <c r="DYF27" s="11"/>
      <c r="DYG27" s="11"/>
      <c r="DYH27" s="11"/>
      <c r="DYI27" s="11"/>
      <c r="DYJ27" s="11"/>
      <c r="DYK27" s="11"/>
      <c r="DYL27" s="11"/>
      <c r="DYM27" s="11"/>
      <c r="DYN27" s="11"/>
      <c r="DYO27" s="11"/>
      <c r="DYP27" s="11"/>
      <c r="DYQ27" s="11"/>
      <c r="DYR27" s="11"/>
      <c r="DYS27" s="11"/>
      <c r="DYT27" s="11"/>
      <c r="DYU27" s="11"/>
      <c r="DYV27" s="11"/>
      <c r="DYW27" s="11"/>
      <c r="DYX27" s="11"/>
      <c r="DYY27" s="11"/>
      <c r="DYZ27" s="11"/>
      <c r="DZA27" s="11"/>
      <c r="DZB27" s="11"/>
      <c r="DZC27" s="11"/>
      <c r="DZD27" s="11"/>
      <c r="DZE27" s="11"/>
      <c r="DZF27" s="11"/>
      <c r="DZG27" s="11"/>
      <c r="DZH27" s="11"/>
      <c r="DZI27" s="11"/>
      <c r="DZJ27" s="11"/>
      <c r="DZK27" s="11"/>
      <c r="DZL27" s="11"/>
      <c r="DZM27" s="11"/>
      <c r="DZN27" s="11"/>
      <c r="DZO27" s="11"/>
      <c r="DZP27" s="11"/>
      <c r="DZQ27" s="11"/>
      <c r="DZR27" s="11"/>
      <c r="DZS27" s="11"/>
      <c r="DZT27" s="11"/>
      <c r="DZU27" s="11"/>
      <c r="DZV27" s="11"/>
      <c r="DZW27" s="11"/>
      <c r="DZX27" s="11"/>
      <c r="DZY27" s="11"/>
      <c r="DZZ27" s="11"/>
      <c r="EAA27" s="11"/>
      <c r="EAB27" s="11"/>
      <c r="EAC27" s="11"/>
      <c r="EAD27" s="11"/>
      <c r="EAE27" s="11"/>
      <c r="EAF27" s="11"/>
      <c r="EAG27" s="11"/>
      <c r="EAH27" s="11"/>
      <c r="EAI27" s="11"/>
      <c r="EAJ27" s="11"/>
      <c r="EAK27" s="11"/>
      <c r="EAL27" s="11"/>
      <c r="EAM27" s="11"/>
      <c r="EAN27" s="11"/>
      <c r="EAO27" s="11"/>
      <c r="EAP27" s="11"/>
      <c r="EAQ27" s="11"/>
      <c r="EAR27" s="11"/>
      <c r="EAS27" s="11"/>
      <c r="EAT27" s="11"/>
      <c r="EAU27" s="11"/>
      <c r="EAV27" s="11"/>
      <c r="EAW27" s="11"/>
      <c r="EAX27" s="11"/>
      <c r="EAY27" s="11"/>
      <c r="EAZ27" s="11"/>
      <c r="EBA27" s="11"/>
      <c r="EBB27" s="11"/>
      <c r="EBC27" s="11"/>
      <c r="EBD27" s="11"/>
      <c r="EBE27" s="11"/>
      <c r="EBF27" s="11"/>
      <c r="EBG27" s="11"/>
      <c r="EBH27" s="11"/>
      <c r="EBI27" s="11"/>
      <c r="EBJ27" s="11"/>
      <c r="EBK27" s="11"/>
      <c r="EBL27" s="11"/>
      <c r="EBM27" s="11"/>
      <c r="EBN27" s="11"/>
      <c r="EBO27" s="11"/>
      <c r="EBP27" s="11"/>
      <c r="EBQ27" s="11"/>
      <c r="EBR27" s="11"/>
      <c r="EBS27" s="11"/>
      <c r="EBT27" s="11"/>
      <c r="EBU27" s="11"/>
      <c r="EBV27" s="11"/>
      <c r="EBW27" s="11"/>
      <c r="EBX27" s="11"/>
      <c r="EBY27" s="11"/>
      <c r="EBZ27" s="11"/>
      <c r="ECA27" s="11"/>
      <c r="ECB27" s="11"/>
      <c r="ECC27" s="11"/>
      <c r="ECD27" s="11"/>
      <c r="ECE27" s="11"/>
      <c r="ECF27" s="11"/>
      <c r="ECG27" s="11"/>
      <c r="ECH27" s="11"/>
      <c r="ECI27" s="11"/>
      <c r="ECJ27" s="11"/>
      <c r="ECK27" s="11"/>
      <c r="ECL27" s="11"/>
      <c r="ECM27" s="11"/>
      <c r="ECN27" s="11"/>
      <c r="ECO27" s="11"/>
      <c r="ECP27" s="11"/>
      <c r="ECQ27" s="11"/>
      <c r="ECR27" s="11"/>
      <c r="ECS27" s="11"/>
      <c r="ECT27" s="11"/>
      <c r="ECU27" s="11"/>
      <c r="ECV27" s="11"/>
      <c r="ECW27" s="11"/>
      <c r="ECX27" s="11"/>
      <c r="ECY27" s="11"/>
      <c r="ECZ27" s="11"/>
      <c r="EDA27" s="11"/>
      <c r="EDB27" s="11"/>
      <c r="EDC27" s="11"/>
      <c r="EDD27" s="11"/>
      <c r="EDE27" s="11"/>
      <c r="EDF27" s="11"/>
      <c r="EDG27" s="11"/>
      <c r="EDH27" s="11"/>
      <c r="EDI27" s="11"/>
      <c r="EDJ27" s="11"/>
      <c r="EDK27" s="11"/>
      <c r="EDL27" s="11"/>
      <c r="EDM27" s="11"/>
      <c r="EDN27" s="11"/>
      <c r="EDO27" s="11"/>
      <c r="EDP27" s="11"/>
      <c r="EDQ27" s="11"/>
      <c r="EDR27" s="11"/>
      <c r="EDS27" s="11"/>
      <c r="EDT27" s="11"/>
      <c r="EDU27" s="11"/>
      <c r="EDV27" s="11"/>
      <c r="EDW27" s="11"/>
      <c r="EDX27" s="11"/>
      <c r="EDY27" s="11"/>
      <c r="EDZ27" s="11"/>
      <c r="EEA27" s="11"/>
      <c r="EEB27" s="11"/>
      <c r="EEC27" s="11"/>
      <c r="EED27" s="11"/>
      <c r="EEE27" s="11"/>
      <c r="EEF27" s="11"/>
      <c r="EEG27" s="11"/>
      <c r="EEH27" s="11"/>
      <c r="EEI27" s="11"/>
      <c r="EEJ27" s="11"/>
      <c r="EEK27" s="11"/>
      <c r="EEL27" s="11"/>
      <c r="EEM27" s="11"/>
      <c r="EEN27" s="11"/>
      <c r="EEO27" s="11"/>
      <c r="EEP27" s="11"/>
      <c r="EEQ27" s="11"/>
      <c r="EER27" s="11"/>
      <c r="EES27" s="11"/>
      <c r="EET27" s="11"/>
      <c r="EEU27" s="11"/>
      <c r="EEV27" s="11"/>
      <c r="EEW27" s="11"/>
      <c r="EEX27" s="11"/>
      <c r="EEY27" s="11"/>
      <c r="EEZ27" s="11"/>
      <c r="EFA27" s="11"/>
      <c r="EFB27" s="11"/>
      <c r="EFC27" s="11"/>
      <c r="EFD27" s="11"/>
      <c r="EFE27" s="11"/>
      <c r="EFF27" s="11"/>
      <c r="EFG27" s="11"/>
      <c r="EFH27" s="11"/>
      <c r="EFI27" s="11"/>
      <c r="EFJ27" s="11"/>
      <c r="EFK27" s="11"/>
      <c r="EFL27" s="11"/>
      <c r="EFM27" s="11"/>
      <c r="EFN27" s="11"/>
      <c r="EFO27" s="11"/>
      <c r="EFP27" s="11"/>
      <c r="EFQ27" s="11"/>
      <c r="EFR27" s="11"/>
      <c r="EFS27" s="11"/>
      <c r="EFT27" s="11"/>
      <c r="EFU27" s="11"/>
      <c r="EFV27" s="11"/>
      <c r="EFW27" s="11"/>
      <c r="EFX27" s="11"/>
      <c r="EFY27" s="11"/>
      <c r="EFZ27" s="11"/>
      <c r="EGA27" s="11"/>
      <c r="EGB27" s="11"/>
      <c r="EGC27" s="11"/>
      <c r="EGD27" s="11"/>
      <c r="EGE27" s="11"/>
      <c r="EGF27" s="11"/>
      <c r="EGG27" s="11"/>
      <c r="EGH27" s="11"/>
      <c r="EGI27" s="11"/>
      <c r="EGJ27" s="11"/>
      <c r="EGK27" s="11"/>
      <c r="EGL27" s="11"/>
      <c r="EGM27" s="11"/>
      <c r="EGN27" s="11"/>
      <c r="EGO27" s="11"/>
      <c r="EGP27" s="11"/>
      <c r="EGQ27" s="11"/>
      <c r="EGR27" s="11"/>
      <c r="EGS27" s="11"/>
      <c r="EGT27" s="11"/>
      <c r="EGU27" s="11"/>
      <c r="EGV27" s="11"/>
      <c r="EGW27" s="11"/>
      <c r="EGX27" s="11"/>
      <c r="EGY27" s="11"/>
      <c r="EGZ27" s="11"/>
      <c r="EHA27" s="11"/>
      <c r="EHB27" s="11"/>
      <c r="EHC27" s="11"/>
      <c r="EHD27" s="11"/>
      <c r="EHE27" s="11"/>
      <c r="EHF27" s="11"/>
      <c r="EHG27" s="11"/>
      <c r="EHH27" s="11"/>
      <c r="EHI27" s="11"/>
      <c r="EHJ27" s="11"/>
      <c r="EHK27" s="11"/>
      <c r="EHL27" s="11"/>
      <c r="EHM27" s="11"/>
      <c r="EHN27" s="11"/>
      <c r="EHO27" s="11"/>
      <c r="EHP27" s="11"/>
      <c r="EHQ27" s="11"/>
      <c r="EHR27" s="11"/>
      <c r="EHS27" s="11"/>
      <c r="EHT27" s="11"/>
      <c r="EHU27" s="11"/>
      <c r="EHV27" s="11"/>
      <c r="EHW27" s="11"/>
      <c r="EHX27" s="11"/>
      <c r="EHY27" s="11"/>
      <c r="EHZ27" s="11"/>
      <c r="EIA27" s="11"/>
      <c r="EIB27" s="11"/>
      <c r="EIC27" s="11"/>
      <c r="EID27" s="11"/>
      <c r="EIE27" s="11"/>
      <c r="EIF27" s="11"/>
      <c r="EIG27" s="11"/>
      <c r="EIH27" s="11"/>
      <c r="EII27" s="11"/>
      <c r="EIJ27" s="11"/>
      <c r="EIK27" s="11"/>
      <c r="EIL27" s="11"/>
      <c r="EIM27" s="11"/>
      <c r="EIN27" s="11"/>
      <c r="EIO27" s="11"/>
      <c r="EIP27" s="11"/>
      <c r="EIQ27" s="11"/>
      <c r="EIR27" s="11"/>
      <c r="EIS27" s="11"/>
      <c r="EIT27" s="11"/>
      <c r="EIU27" s="11"/>
      <c r="EIV27" s="11"/>
      <c r="EIW27" s="11"/>
      <c r="EIX27" s="11"/>
      <c r="EIY27" s="11"/>
      <c r="EIZ27" s="11"/>
      <c r="EJA27" s="11"/>
      <c r="EJB27" s="11"/>
      <c r="EJC27" s="11"/>
      <c r="EJD27" s="11"/>
      <c r="EJE27" s="11"/>
      <c r="EJF27" s="11"/>
      <c r="EJG27" s="11"/>
      <c r="EJH27" s="11"/>
      <c r="EJI27" s="11"/>
      <c r="EJJ27" s="11"/>
      <c r="EJK27" s="11"/>
      <c r="EJL27" s="11"/>
      <c r="EJM27" s="11"/>
      <c r="EJN27" s="11"/>
      <c r="EJO27" s="11"/>
      <c r="EJP27" s="11"/>
      <c r="EJQ27" s="11"/>
      <c r="EJR27" s="11"/>
      <c r="EJS27" s="11"/>
      <c r="EJT27" s="11"/>
      <c r="EJU27" s="11"/>
      <c r="EJV27" s="11"/>
      <c r="EJW27" s="11"/>
      <c r="EJX27" s="11"/>
      <c r="EJY27" s="11"/>
      <c r="EJZ27" s="11"/>
      <c r="EKA27" s="11"/>
      <c r="EKB27" s="11"/>
      <c r="EKC27" s="11"/>
      <c r="EKD27" s="11"/>
      <c r="EKE27" s="11"/>
      <c r="EKF27" s="11"/>
      <c r="EKG27" s="11"/>
      <c r="EKH27" s="11"/>
      <c r="EKI27" s="11"/>
      <c r="EKJ27" s="11"/>
      <c r="EKK27" s="11"/>
      <c r="EKL27" s="11"/>
      <c r="EKM27" s="11"/>
      <c r="EKN27" s="11"/>
      <c r="EKO27" s="11"/>
      <c r="EKP27" s="11"/>
      <c r="EKQ27" s="11"/>
      <c r="EKR27" s="11"/>
      <c r="EKS27" s="11"/>
      <c r="EKT27" s="11"/>
      <c r="EKU27" s="11"/>
      <c r="EKV27" s="11"/>
      <c r="EKW27" s="11"/>
      <c r="EKX27" s="11"/>
      <c r="EKY27" s="11"/>
      <c r="EKZ27" s="11"/>
      <c r="ELA27" s="11"/>
      <c r="ELB27" s="11"/>
      <c r="ELC27" s="11"/>
      <c r="ELD27" s="11"/>
      <c r="ELE27" s="11"/>
      <c r="ELF27" s="11"/>
      <c r="ELG27" s="11"/>
      <c r="ELH27" s="11"/>
      <c r="ELI27" s="11"/>
      <c r="ELJ27" s="11"/>
      <c r="ELK27" s="11"/>
      <c r="ELL27" s="11"/>
      <c r="ELM27" s="11"/>
      <c r="ELN27" s="11"/>
      <c r="ELO27" s="11"/>
      <c r="ELP27" s="11"/>
      <c r="ELQ27" s="11"/>
      <c r="ELR27" s="11"/>
      <c r="ELS27" s="11"/>
      <c r="ELT27" s="11"/>
      <c r="ELU27" s="11"/>
    </row>
    <row r="28" spans="1:3713" s="20" customFormat="1">
      <c r="A28" s="11"/>
      <c r="B28" s="60" t="s">
        <v>174</v>
      </c>
      <c r="C28" s="161">
        <v>56100</v>
      </c>
      <c r="D28" s="161">
        <v>0</v>
      </c>
      <c r="E28" s="161">
        <v>92</v>
      </c>
      <c r="F28" s="161">
        <v>3</v>
      </c>
      <c r="G28" s="161" t="s">
        <v>189</v>
      </c>
      <c r="H28" s="161" t="s">
        <v>189</v>
      </c>
      <c r="I28" s="161" t="s">
        <v>189</v>
      </c>
      <c r="J28" s="161" t="s">
        <v>189</v>
      </c>
      <c r="K28" s="161">
        <f>LOOKUP($B28,'Datos 3-Factores de convers'!$B$29:$B$51,'Datos 3-Factores de convers'!$F$29:$F$51)*(C28*'Datos 2-Potenciales calent glob'!$D$6+'Datos 1-Factores emisión'!E28*'Datos 2-Potenciales calent glob'!$D$31+'Datos 1-Factores emisión'!F28*'Datos 2-Potenciales calent glob'!$D$32)</f>
        <v>1.17935766</v>
      </c>
      <c r="L28" s="161" t="s">
        <v>183</v>
      </c>
      <c r="M28" s="35"/>
      <c r="N28" s="35"/>
      <c r="O28" s="35"/>
      <c r="P28" s="35"/>
      <c r="Q28" s="35"/>
      <c r="R28" s="11"/>
      <c r="S28" s="417"/>
      <c r="T28" s="35"/>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1"/>
      <c r="HG28" s="11"/>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1"/>
      <c r="IL28" s="11"/>
      <c r="IM28" s="11"/>
      <c r="IN28" s="11"/>
      <c r="IO28" s="11"/>
      <c r="IP28" s="11"/>
      <c r="IQ28" s="11"/>
      <c r="IR28" s="11"/>
      <c r="IS28" s="11"/>
      <c r="IT28" s="11"/>
      <c r="IU28" s="11"/>
      <c r="IV28" s="11"/>
      <c r="IW28" s="11"/>
      <c r="IX28" s="11"/>
      <c r="IY28" s="11"/>
      <c r="IZ28" s="11"/>
      <c r="JA28" s="11"/>
      <c r="JB28" s="11"/>
      <c r="JC28" s="11"/>
      <c r="JD28" s="11"/>
      <c r="JE28" s="11"/>
      <c r="JF28" s="11"/>
      <c r="JG28" s="11"/>
      <c r="JH28" s="11"/>
      <c r="JI28" s="11"/>
      <c r="JJ28" s="11"/>
      <c r="JK28" s="11"/>
      <c r="JL28" s="11"/>
      <c r="JM28" s="11"/>
      <c r="JN28" s="11"/>
      <c r="JO28" s="11"/>
      <c r="JP28" s="11"/>
      <c r="JQ28" s="11"/>
      <c r="JR28" s="11"/>
      <c r="JS28" s="11"/>
      <c r="JT28" s="11"/>
      <c r="JU28" s="11"/>
      <c r="JV28" s="11"/>
      <c r="JW28" s="11"/>
      <c r="JX28" s="11"/>
      <c r="JY28" s="11"/>
      <c r="JZ28" s="11"/>
      <c r="KA28" s="11"/>
      <c r="KB28" s="11"/>
      <c r="KC28" s="11"/>
      <c r="KD28" s="11"/>
      <c r="KE28" s="11"/>
      <c r="KF28" s="11"/>
      <c r="KG28" s="11"/>
      <c r="KH28" s="11"/>
      <c r="KI28" s="11"/>
      <c r="KJ28" s="11"/>
      <c r="KK28" s="11"/>
      <c r="KL28" s="11"/>
      <c r="KM28" s="11"/>
      <c r="KN28" s="11"/>
      <c r="KO28" s="11"/>
      <c r="KP28" s="11"/>
      <c r="KQ28" s="11"/>
      <c r="KR28" s="11"/>
      <c r="KS28" s="11"/>
      <c r="KT28" s="11"/>
      <c r="KU28" s="11"/>
      <c r="KV28" s="11"/>
      <c r="KW28" s="11"/>
      <c r="KX28" s="11"/>
      <c r="KY28" s="11"/>
      <c r="KZ28" s="11"/>
      <c r="LA28" s="11"/>
      <c r="LB28" s="11"/>
      <c r="LC28" s="11"/>
      <c r="LD28" s="11"/>
      <c r="LE28" s="11"/>
      <c r="LF28" s="11"/>
      <c r="LG28" s="11"/>
      <c r="LH28" s="11"/>
      <c r="LI28" s="11"/>
      <c r="LJ28" s="11"/>
      <c r="LK28" s="11"/>
      <c r="LL28" s="11"/>
      <c r="LM28" s="11"/>
      <c r="LN28" s="11"/>
      <c r="LO28" s="11"/>
      <c r="LP28" s="11"/>
      <c r="LQ28" s="11"/>
      <c r="LR28" s="11"/>
      <c r="LS28" s="11"/>
      <c r="LT28" s="11"/>
      <c r="LU28" s="11"/>
      <c r="LV28" s="11"/>
      <c r="LW28" s="11"/>
      <c r="LX28" s="11"/>
      <c r="LY28" s="11"/>
      <c r="LZ28" s="11"/>
      <c r="MA28" s="11"/>
      <c r="MB28" s="11"/>
      <c r="MC28" s="11"/>
      <c r="MD28" s="11"/>
      <c r="ME28" s="11"/>
      <c r="MF28" s="11"/>
      <c r="MG28" s="11"/>
      <c r="MH28" s="11"/>
      <c r="MI28" s="11"/>
      <c r="MJ28" s="11"/>
      <c r="MK28" s="11"/>
      <c r="ML28" s="11"/>
      <c r="MM28" s="11"/>
      <c r="MN28" s="11"/>
      <c r="MO28" s="11"/>
      <c r="MP28" s="11"/>
      <c r="MQ28" s="11"/>
      <c r="MR28" s="11"/>
      <c r="MS28" s="11"/>
      <c r="MT28" s="11"/>
      <c r="MU28" s="11"/>
      <c r="MV28" s="11"/>
      <c r="MW28" s="11"/>
      <c r="MX28" s="11"/>
      <c r="MY28" s="11"/>
      <c r="MZ28" s="11"/>
      <c r="NA28" s="11"/>
      <c r="NB28" s="11"/>
      <c r="NC28" s="11"/>
      <c r="ND28" s="11"/>
      <c r="NE28" s="11"/>
      <c r="NF28" s="11"/>
      <c r="NG28" s="11"/>
      <c r="NH28" s="11"/>
      <c r="NI28" s="11"/>
      <c r="NJ28" s="11"/>
      <c r="NK28" s="11"/>
      <c r="NL28" s="11"/>
      <c r="NM28" s="11"/>
      <c r="NN28" s="11"/>
      <c r="NO28" s="11"/>
      <c r="NP28" s="11"/>
      <c r="NQ28" s="11"/>
      <c r="NR28" s="11"/>
      <c r="NS28" s="11"/>
      <c r="NT28" s="11"/>
      <c r="NU28" s="11"/>
      <c r="NV28" s="11"/>
      <c r="NW28" s="11"/>
      <c r="NX28" s="11"/>
      <c r="NY28" s="11"/>
      <c r="NZ28" s="11"/>
      <c r="OA28" s="11"/>
      <c r="OB28" s="11"/>
      <c r="OC28" s="11"/>
      <c r="OD28" s="11"/>
      <c r="OE28" s="11"/>
      <c r="OF28" s="11"/>
      <c r="OG28" s="11"/>
      <c r="OH28" s="11"/>
      <c r="OI28" s="11"/>
      <c r="OJ28" s="11"/>
      <c r="OK28" s="11"/>
      <c r="OL28" s="11"/>
      <c r="OM28" s="11"/>
      <c r="ON28" s="11"/>
      <c r="OO28" s="11"/>
      <c r="OP28" s="11"/>
      <c r="OQ28" s="11"/>
      <c r="OR28" s="11"/>
      <c r="OS28" s="11"/>
      <c r="OT28" s="11"/>
      <c r="OU28" s="11"/>
      <c r="OV28" s="11"/>
      <c r="OW28" s="11"/>
      <c r="OX28" s="11"/>
      <c r="OY28" s="11"/>
      <c r="OZ28" s="11"/>
      <c r="PA28" s="11"/>
      <c r="PB28" s="11"/>
      <c r="PC28" s="11"/>
      <c r="PD28" s="11"/>
      <c r="PE28" s="11"/>
      <c r="PF28" s="11"/>
      <c r="PG28" s="11"/>
      <c r="PH28" s="11"/>
      <c r="PI28" s="11"/>
      <c r="PJ28" s="11"/>
      <c r="PK28" s="11"/>
      <c r="PL28" s="11"/>
      <c r="PM28" s="11"/>
      <c r="PN28" s="11"/>
      <c r="PO28" s="11"/>
      <c r="PP28" s="11"/>
      <c r="PQ28" s="11"/>
      <c r="PR28" s="11"/>
      <c r="PS28" s="11"/>
      <c r="PT28" s="11"/>
      <c r="PU28" s="11"/>
      <c r="PV28" s="11"/>
      <c r="PW28" s="11"/>
      <c r="PX28" s="11"/>
      <c r="PY28" s="11"/>
      <c r="PZ28" s="11"/>
      <c r="QA28" s="11"/>
      <c r="QB28" s="11"/>
      <c r="QC28" s="11"/>
      <c r="QD28" s="11"/>
      <c r="QE28" s="11"/>
      <c r="QF28" s="11"/>
      <c r="QG28" s="11"/>
      <c r="QH28" s="11"/>
      <c r="QI28" s="11"/>
      <c r="QJ28" s="11"/>
      <c r="QK28" s="11"/>
      <c r="QL28" s="11"/>
      <c r="QM28" s="11"/>
      <c r="QN28" s="11"/>
      <c r="QO28" s="11"/>
      <c r="QP28" s="11"/>
      <c r="QQ28" s="11"/>
      <c r="QR28" s="11"/>
      <c r="QS28" s="11"/>
      <c r="QT28" s="11"/>
      <c r="QU28" s="11"/>
      <c r="QV28" s="11"/>
      <c r="QW28" s="11"/>
      <c r="QX28" s="11"/>
      <c r="QY28" s="11"/>
      <c r="QZ28" s="11"/>
      <c r="RA28" s="11"/>
      <c r="RB28" s="11"/>
      <c r="RC28" s="11"/>
      <c r="RD28" s="11"/>
      <c r="RE28" s="11"/>
      <c r="RF28" s="11"/>
      <c r="RG28" s="11"/>
      <c r="RH28" s="11"/>
      <c r="RI28" s="11"/>
      <c r="RJ28" s="11"/>
      <c r="RK28" s="11"/>
      <c r="RL28" s="11"/>
      <c r="RM28" s="11"/>
      <c r="RN28" s="11"/>
      <c r="RO28" s="11"/>
      <c r="RP28" s="11"/>
      <c r="RQ28" s="11"/>
      <c r="RR28" s="11"/>
      <c r="RS28" s="11"/>
      <c r="RT28" s="11"/>
      <c r="RU28" s="11"/>
      <c r="RV28" s="11"/>
      <c r="RW28" s="11"/>
      <c r="RX28" s="11"/>
      <c r="RY28" s="11"/>
      <c r="RZ28" s="11"/>
      <c r="SA28" s="11"/>
      <c r="SB28" s="11"/>
      <c r="SC28" s="11"/>
      <c r="SD28" s="11"/>
      <c r="SE28" s="11"/>
      <c r="SF28" s="11"/>
      <c r="SG28" s="11"/>
      <c r="SH28" s="11"/>
      <c r="SI28" s="11"/>
      <c r="SJ28" s="11"/>
      <c r="SK28" s="11"/>
      <c r="SL28" s="11"/>
      <c r="SM28" s="11"/>
      <c r="SN28" s="11"/>
      <c r="SO28" s="11"/>
      <c r="SP28" s="11"/>
      <c r="SQ28" s="11"/>
      <c r="SR28" s="11"/>
      <c r="SS28" s="11"/>
      <c r="ST28" s="11"/>
      <c r="SU28" s="11"/>
      <c r="SV28" s="11"/>
      <c r="SW28" s="11"/>
      <c r="SX28" s="11"/>
      <c r="SY28" s="11"/>
      <c r="SZ28" s="11"/>
      <c r="TA28" s="11"/>
      <c r="TB28" s="11"/>
      <c r="TC28" s="11"/>
      <c r="TD28" s="11"/>
      <c r="TE28" s="11"/>
      <c r="TF28" s="11"/>
      <c r="TG28" s="11"/>
      <c r="TH28" s="11"/>
      <c r="TI28" s="11"/>
      <c r="TJ28" s="11"/>
      <c r="TK28" s="11"/>
      <c r="TL28" s="11"/>
      <c r="TM28" s="11"/>
      <c r="TN28" s="11"/>
      <c r="TO28" s="11"/>
      <c r="TP28" s="11"/>
      <c r="TQ28" s="11"/>
      <c r="TR28" s="11"/>
      <c r="TS28" s="11"/>
      <c r="TT28" s="11"/>
      <c r="TU28" s="11"/>
      <c r="TV28" s="11"/>
      <c r="TW28" s="11"/>
      <c r="TX28" s="11"/>
      <c r="TY28" s="11"/>
      <c r="TZ28" s="11"/>
      <c r="UA28" s="11"/>
      <c r="UB28" s="11"/>
      <c r="UC28" s="11"/>
      <c r="UD28" s="11"/>
      <c r="UE28" s="11"/>
      <c r="UF28" s="11"/>
      <c r="UG28" s="11"/>
      <c r="UH28" s="11"/>
      <c r="UI28" s="11"/>
      <c r="UJ28" s="11"/>
      <c r="UK28" s="11"/>
      <c r="UL28" s="11"/>
      <c r="UM28" s="11"/>
      <c r="UN28" s="11"/>
      <c r="UO28" s="11"/>
      <c r="UP28" s="11"/>
      <c r="UQ28" s="11"/>
      <c r="UR28" s="11"/>
      <c r="US28" s="11"/>
      <c r="UT28" s="11"/>
      <c r="UU28" s="11"/>
      <c r="UV28" s="11"/>
      <c r="UW28" s="11"/>
      <c r="UX28" s="11"/>
      <c r="UY28" s="11"/>
      <c r="UZ28" s="11"/>
      <c r="VA28" s="11"/>
      <c r="VB28" s="11"/>
      <c r="VC28" s="11"/>
      <c r="VD28" s="11"/>
      <c r="VE28" s="11"/>
      <c r="VF28" s="11"/>
      <c r="VG28" s="11"/>
      <c r="VH28" s="11"/>
      <c r="VI28" s="11"/>
      <c r="VJ28" s="11"/>
      <c r="VK28" s="11"/>
      <c r="VL28" s="11"/>
      <c r="VM28" s="11"/>
      <c r="VN28" s="11"/>
      <c r="VO28" s="11"/>
      <c r="VP28" s="11"/>
      <c r="VQ28" s="11"/>
      <c r="VR28" s="11"/>
      <c r="VS28" s="11"/>
      <c r="VT28" s="11"/>
      <c r="VU28" s="11"/>
      <c r="VV28" s="11"/>
      <c r="VW28" s="11"/>
      <c r="VX28" s="11"/>
      <c r="VY28" s="11"/>
      <c r="VZ28" s="11"/>
      <c r="WA28" s="11"/>
      <c r="WB28" s="11"/>
      <c r="WC28" s="11"/>
      <c r="WD28" s="11"/>
      <c r="WE28" s="11"/>
      <c r="WF28" s="11"/>
      <c r="WG28" s="11"/>
      <c r="WH28" s="11"/>
      <c r="WI28" s="11"/>
      <c r="WJ28" s="11"/>
      <c r="WK28" s="11"/>
      <c r="WL28" s="11"/>
      <c r="WM28" s="11"/>
      <c r="WN28" s="11"/>
      <c r="WO28" s="11"/>
      <c r="WP28" s="11"/>
      <c r="WQ28" s="11"/>
      <c r="WR28" s="11"/>
      <c r="WS28" s="11"/>
      <c r="WT28" s="11"/>
      <c r="WU28" s="11"/>
      <c r="WV28" s="11"/>
      <c r="WW28" s="11"/>
      <c r="WX28" s="11"/>
      <c r="WY28" s="11"/>
      <c r="WZ28" s="11"/>
      <c r="XA28" s="11"/>
      <c r="XB28" s="11"/>
      <c r="XC28" s="11"/>
      <c r="XD28" s="11"/>
      <c r="XE28" s="11"/>
      <c r="XF28" s="11"/>
      <c r="XG28" s="11"/>
      <c r="XH28" s="11"/>
      <c r="XI28" s="11"/>
      <c r="XJ28" s="11"/>
      <c r="XK28" s="11"/>
      <c r="XL28" s="11"/>
      <c r="XM28" s="11"/>
      <c r="XN28" s="11"/>
      <c r="XO28" s="11"/>
      <c r="XP28" s="11"/>
      <c r="XQ28" s="11"/>
      <c r="XR28" s="11"/>
      <c r="XS28" s="11"/>
      <c r="XT28" s="11"/>
      <c r="XU28" s="11"/>
      <c r="XV28" s="11"/>
      <c r="XW28" s="11"/>
      <c r="XX28" s="11"/>
      <c r="XY28" s="11"/>
      <c r="XZ28" s="11"/>
      <c r="YA28" s="11"/>
      <c r="YB28" s="11"/>
      <c r="YC28" s="11"/>
      <c r="YD28" s="11"/>
      <c r="YE28" s="11"/>
      <c r="YF28" s="11"/>
      <c r="YG28" s="11"/>
      <c r="YH28" s="11"/>
      <c r="YI28" s="11"/>
      <c r="YJ28" s="11"/>
      <c r="YK28" s="11"/>
      <c r="YL28" s="11"/>
      <c r="YM28" s="11"/>
      <c r="YN28" s="11"/>
      <c r="YO28" s="11"/>
      <c r="YP28" s="11"/>
      <c r="YQ28" s="11"/>
      <c r="YR28" s="11"/>
      <c r="YS28" s="11"/>
      <c r="YT28" s="11"/>
      <c r="YU28" s="11"/>
      <c r="YV28" s="11"/>
      <c r="YW28" s="11"/>
      <c r="YX28" s="11"/>
      <c r="YY28" s="11"/>
      <c r="YZ28" s="11"/>
      <c r="ZA28" s="11"/>
      <c r="ZB28" s="11"/>
      <c r="ZC28" s="11"/>
      <c r="ZD28" s="11"/>
      <c r="ZE28" s="11"/>
      <c r="ZF28" s="11"/>
      <c r="ZG28" s="11"/>
      <c r="ZH28" s="11"/>
      <c r="ZI28" s="11"/>
      <c r="ZJ28" s="11"/>
      <c r="ZK28" s="11"/>
      <c r="ZL28" s="11"/>
      <c r="ZM28" s="11"/>
      <c r="ZN28" s="11"/>
      <c r="ZO28" s="11"/>
      <c r="ZP28" s="11"/>
      <c r="ZQ28" s="11"/>
      <c r="ZR28" s="11"/>
      <c r="ZS28" s="11"/>
      <c r="ZT28" s="11"/>
      <c r="ZU28" s="11"/>
      <c r="ZV28" s="11"/>
      <c r="ZW28" s="11"/>
      <c r="ZX28" s="11"/>
      <c r="ZY28" s="11"/>
      <c r="ZZ28" s="11"/>
      <c r="AAA28" s="11"/>
      <c r="AAB28" s="11"/>
      <c r="AAC28" s="11"/>
      <c r="AAD28" s="11"/>
      <c r="AAE28" s="11"/>
      <c r="AAF28" s="11"/>
      <c r="AAG28" s="11"/>
      <c r="AAH28" s="11"/>
      <c r="AAI28" s="11"/>
      <c r="AAJ28" s="11"/>
      <c r="AAK28" s="11"/>
      <c r="AAL28" s="11"/>
      <c r="AAM28" s="11"/>
      <c r="AAN28" s="11"/>
      <c r="AAO28" s="11"/>
      <c r="AAP28" s="11"/>
      <c r="AAQ28" s="11"/>
      <c r="AAR28" s="11"/>
      <c r="AAS28" s="11"/>
      <c r="AAT28" s="11"/>
      <c r="AAU28" s="11"/>
      <c r="AAV28" s="11"/>
      <c r="AAW28" s="11"/>
      <c r="AAX28" s="11"/>
      <c r="AAY28" s="11"/>
      <c r="AAZ28" s="11"/>
      <c r="ABA28" s="11"/>
      <c r="ABB28" s="11"/>
      <c r="ABC28" s="11"/>
      <c r="ABD28" s="11"/>
      <c r="ABE28" s="11"/>
      <c r="ABF28" s="11"/>
      <c r="ABG28" s="11"/>
      <c r="ABH28" s="11"/>
      <c r="ABI28" s="11"/>
      <c r="ABJ28" s="11"/>
      <c r="ABK28" s="11"/>
      <c r="ABL28" s="11"/>
      <c r="ABM28" s="11"/>
      <c r="ABN28" s="11"/>
      <c r="ABO28" s="11"/>
      <c r="ABP28" s="11"/>
      <c r="ABQ28" s="11"/>
      <c r="ABR28" s="11"/>
      <c r="ABS28" s="11"/>
      <c r="ABT28" s="11"/>
      <c r="ABU28" s="11"/>
      <c r="ABV28" s="11"/>
      <c r="ABW28" s="11"/>
      <c r="ABX28" s="11"/>
      <c r="ABY28" s="11"/>
      <c r="ABZ28" s="11"/>
      <c r="ACA28" s="11"/>
      <c r="ACB28" s="11"/>
      <c r="ACC28" s="11"/>
      <c r="ACD28" s="11"/>
      <c r="ACE28" s="11"/>
      <c r="ACF28" s="11"/>
      <c r="ACG28" s="11"/>
      <c r="ACH28" s="11"/>
      <c r="ACI28" s="11"/>
      <c r="ACJ28" s="11"/>
      <c r="ACK28" s="11"/>
      <c r="ACL28" s="11"/>
      <c r="ACM28" s="11"/>
      <c r="ACN28" s="11"/>
      <c r="ACO28" s="11"/>
      <c r="ACP28" s="11"/>
      <c r="ACQ28" s="11"/>
      <c r="ACR28" s="11"/>
      <c r="ACS28" s="11"/>
      <c r="ACT28" s="11"/>
      <c r="ACU28" s="11"/>
      <c r="ACV28" s="11"/>
      <c r="ACW28" s="11"/>
      <c r="ACX28" s="11"/>
      <c r="ACY28" s="11"/>
      <c r="ACZ28" s="11"/>
      <c r="ADA28" s="11"/>
      <c r="ADB28" s="11"/>
      <c r="ADC28" s="11"/>
      <c r="ADD28" s="11"/>
      <c r="ADE28" s="11"/>
      <c r="ADF28" s="11"/>
      <c r="ADG28" s="11"/>
      <c r="ADH28" s="11"/>
      <c r="ADI28" s="11"/>
      <c r="ADJ28" s="11"/>
      <c r="ADK28" s="11"/>
      <c r="ADL28" s="11"/>
      <c r="ADM28" s="11"/>
      <c r="ADN28" s="11"/>
      <c r="ADO28" s="11"/>
      <c r="ADP28" s="11"/>
      <c r="ADQ28" s="11"/>
      <c r="ADR28" s="11"/>
      <c r="ADS28" s="11"/>
      <c r="ADT28" s="11"/>
      <c r="ADU28" s="11"/>
      <c r="ADV28" s="11"/>
      <c r="ADW28" s="11"/>
      <c r="ADX28" s="11"/>
      <c r="ADY28" s="11"/>
      <c r="ADZ28" s="11"/>
      <c r="AEA28" s="11"/>
      <c r="AEB28" s="11"/>
      <c r="AEC28" s="11"/>
      <c r="AED28" s="11"/>
      <c r="AEE28" s="11"/>
      <c r="AEF28" s="11"/>
      <c r="AEG28" s="11"/>
      <c r="AEH28" s="11"/>
      <c r="AEI28" s="11"/>
      <c r="AEJ28" s="11"/>
      <c r="AEK28" s="11"/>
      <c r="AEL28" s="11"/>
      <c r="AEM28" s="11"/>
      <c r="AEN28" s="11"/>
      <c r="AEO28" s="11"/>
      <c r="AEP28" s="11"/>
      <c r="AEQ28" s="11"/>
      <c r="AER28" s="11"/>
      <c r="AES28" s="11"/>
      <c r="AET28" s="11"/>
      <c r="AEU28" s="11"/>
      <c r="AEV28" s="11"/>
      <c r="AEW28" s="11"/>
      <c r="AEX28" s="11"/>
      <c r="AEY28" s="11"/>
      <c r="AEZ28" s="11"/>
      <c r="AFA28" s="11"/>
      <c r="AFB28" s="11"/>
      <c r="AFC28" s="11"/>
      <c r="AFD28" s="11"/>
      <c r="AFE28" s="11"/>
      <c r="AFF28" s="11"/>
      <c r="AFG28" s="11"/>
      <c r="AFH28" s="11"/>
      <c r="AFI28" s="11"/>
      <c r="AFJ28" s="11"/>
      <c r="AFK28" s="11"/>
      <c r="AFL28" s="11"/>
      <c r="AFM28" s="11"/>
      <c r="AFN28" s="11"/>
      <c r="AFO28" s="11"/>
      <c r="AFP28" s="11"/>
      <c r="AFQ28" s="11"/>
      <c r="AFR28" s="11"/>
      <c r="AFS28" s="11"/>
      <c r="AFT28" s="11"/>
      <c r="AFU28" s="11"/>
      <c r="AFV28" s="11"/>
      <c r="AFW28" s="11"/>
      <c r="AFX28" s="11"/>
      <c r="AFY28" s="11"/>
      <c r="AFZ28" s="11"/>
      <c r="AGA28" s="11"/>
      <c r="AGB28" s="11"/>
      <c r="AGC28" s="11"/>
      <c r="AGD28" s="11"/>
      <c r="AGE28" s="11"/>
      <c r="AGF28" s="11"/>
      <c r="AGG28" s="11"/>
      <c r="AGH28" s="11"/>
      <c r="AGI28" s="11"/>
      <c r="AGJ28" s="11"/>
      <c r="AGK28" s="11"/>
      <c r="AGL28" s="11"/>
      <c r="AGM28" s="11"/>
      <c r="AGN28" s="11"/>
      <c r="AGO28" s="11"/>
      <c r="AGP28" s="11"/>
      <c r="AGQ28" s="11"/>
      <c r="AGR28" s="11"/>
      <c r="AGS28" s="11"/>
      <c r="AGT28" s="11"/>
      <c r="AGU28" s="11"/>
      <c r="AGV28" s="11"/>
      <c r="AGW28" s="11"/>
      <c r="AGX28" s="11"/>
      <c r="AGY28" s="11"/>
      <c r="AGZ28" s="11"/>
      <c r="AHA28" s="11"/>
      <c r="AHB28" s="11"/>
      <c r="AHC28" s="11"/>
      <c r="AHD28" s="11"/>
      <c r="AHE28" s="11"/>
      <c r="AHF28" s="11"/>
      <c r="AHG28" s="11"/>
      <c r="AHH28" s="11"/>
      <c r="AHI28" s="11"/>
      <c r="AHJ28" s="11"/>
      <c r="AHK28" s="11"/>
      <c r="AHL28" s="11"/>
      <c r="AHM28" s="11"/>
      <c r="AHN28" s="11"/>
      <c r="AHO28" s="11"/>
      <c r="AHP28" s="11"/>
      <c r="AHQ28" s="11"/>
      <c r="AHR28" s="11"/>
      <c r="AHS28" s="11"/>
      <c r="AHT28" s="11"/>
      <c r="AHU28" s="11"/>
      <c r="AHV28" s="11"/>
      <c r="AHW28" s="11"/>
      <c r="AHX28" s="11"/>
      <c r="AHY28" s="11"/>
      <c r="AHZ28" s="11"/>
      <c r="AIA28" s="11"/>
      <c r="AIB28" s="11"/>
      <c r="AIC28" s="11"/>
      <c r="AID28" s="11"/>
      <c r="AIE28" s="11"/>
      <c r="AIF28" s="11"/>
      <c r="AIG28" s="11"/>
      <c r="AIH28" s="11"/>
      <c r="AII28" s="11"/>
      <c r="AIJ28" s="11"/>
      <c r="AIK28" s="11"/>
      <c r="AIL28" s="11"/>
      <c r="AIM28" s="11"/>
      <c r="AIN28" s="11"/>
      <c r="AIO28" s="11"/>
      <c r="AIP28" s="11"/>
      <c r="AIQ28" s="11"/>
      <c r="AIR28" s="11"/>
      <c r="AIS28" s="11"/>
      <c r="AIT28" s="11"/>
      <c r="AIU28" s="11"/>
      <c r="AIV28" s="11"/>
      <c r="AIW28" s="11"/>
      <c r="AIX28" s="11"/>
      <c r="AIY28" s="11"/>
      <c r="AIZ28" s="11"/>
      <c r="AJA28" s="11"/>
      <c r="AJB28" s="11"/>
      <c r="AJC28" s="11"/>
      <c r="AJD28" s="11"/>
      <c r="AJE28" s="11"/>
      <c r="AJF28" s="11"/>
      <c r="AJG28" s="11"/>
      <c r="AJH28" s="11"/>
      <c r="AJI28" s="11"/>
      <c r="AJJ28" s="11"/>
      <c r="AJK28" s="11"/>
      <c r="AJL28" s="11"/>
      <c r="AJM28" s="11"/>
      <c r="AJN28" s="11"/>
      <c r="AJO28" s="11"/>
      <c r="AJP28" s="11"/>
      <c r="AJQ28" s="11"/>
      <c r="AJR28" s="11"/>
      <c r="AJS28" s="11"/>
      <c r="AJT28" s="11"/>
      <c r="AJU28" s="11"/>
      <c r="AJV28" s="11"/>
      <c r="AJW28" s="11"/>
      <c r="AJX28" s="11"/>
      <c r="AJY28" s="11"/>
      <c r="AJZ28" s="11"/>
      <c r="AKA28" s="11"/>
      <c r="AKB28" s="11"/>
      <c r="AKC28" s="11"/>
      <c r="AKD28" s="11"/>
      <c r="AKE28" s="11"/>
      <c r="AKF28" s="11"/>
      <c r="AKG28" s="11"/>
      <c r="AKH28" s="11"/>
      <c r="AKI28" s="11"/>
      <c r="AKJ28" s="11"/>
      <c r="AKK28" s="11"/>
      <c r="AKL28" s="11"/>
      <c r="AKM28" s="11"/>
      <c r="AKN28" s="11"/>
      <c r="AKO28" s="11"/>
      <c r="AKP28" s="11"/>
      <c r="AKQ28" s="11"/>
      <c r="AKR28" s="11"/>
      <c r="AKS28" s="11"/>
      <c r="AKT28" s="11"/>
      <c r="AKU28" s="11"/>
      <c r="AKV28" s="11"/>
      <c r="AKW28" s="11"/>
      <c r="AKX28" s="11"/>
      <c r="AKY28" s="11"/>
      <c r="AKZ28" s="11"/>
      <c r="ALA28" s="11"/>
      <c r="ALB28" s="11"/>
      <c r="ALC28" s="11"/>
      <c r="ALD28" s="11"/>
      <c r="ALE28" s="11"/>
      <c r="ALF28" s="11"/>
      <c r="ALG28" s="11"/>
      <c r="ALH28" s="11"/>
      <c r="ALI28" s="11"/>
      <c r="ALJ28" s="11"/>
      <c r="ALK28" s="11"/>
      <c r="ALL28" s="11"/>
      <c r="ALM28" s="11"/>
      <c r="ALN28" s="11"/>
      <c r="ALO28" s="11"/>
      <c r="ALP28" s="11"/>
      <c r="ALQ28" s="11"/>
      <c r="ALR28" s="11"/>
      <c r="ALS28" s="11"/>
      <c r="ALT28" s="11"/>
      <c r="ALU28" s="11"/>
      <c r="ALV28" s="11"/>
      <c r="ALW28" s="11"/>
      <c r="ALX28" s="11"/>
      <c r="ALY28" s="11"/>
      <c r="ALZ28" s="11"/>
      <c r="AMA28" s="11"/>
      <c r="AMB28" s="11"/>
      <c r="AMC28" s="11"/>
      <c r="AMD28" s="11"/>
      <c r="AME28" s="11"/>
      <c r="AMF28" s="11"/>
      <c r="AMG28" s="11"/>
      <c r="AMH28" s="11"/>
      <c r="AMI28" s="11"/>
      <c r="AMJ28" s="11"/>
      <c r="AMK28" s="11"/>
      <c r="AML28" s="11"/>
      <c r="AMM28" s="11"/>
      <c r="AMN28" s="11"/>
      <c r="AMO28" s="11"/>
      <c r="AMP28" s="11"/>
      <c r="AMQ28" s="11"/>
      <c r="AMR28" s="11"/>
      <c r="AMS28" s="11"/>
      <c r="AMT28" s="11"/>
      <c r="AMU28" s="11"/>
      <c r="AMV28" s="11"/>
      <c r="AMW28" s="11"/>
      <c r="AMX28" s="11"/>
      <c r="AMY28" s="11"/>
      <c r="AMZ28" s="11"/>
      <c r="ANA28" s="11"/>
      <c r="ANB28" s="11"/>
      <c r="ANC28" s="11"/>
      <c r="AND28" s="11"/>
      <c r="ANE28" s="11"/>
      <c r="ANF28" s="11"/>
      <c r="ANG28" s="11"/>
      <c r="ANH28" s="11"/>
      <c r="ANI28" s="11"/>
      <c r="ANJ28" s="11"/>
      <c r="ANK28" s="11"/>
      <c r="ANL28" s="11"/>
      <c r="ANM28" s="11"/>
      <c r="ANN28" s="11"/>
      <c r="ANO28" s="11"/>
      <c r="ANP28" s="11"/>
      <c r="ANQ28" s="11"/>
      <c r="ANR28" s="11"/>
      <c r="ANS28" s="11"/>
      <c r="ANT28" s="11"/>
      <c r="ANU28" s="11"/>
      <c r="ANV28" s="11"/>
      <c r="ANW28" s="11"/>
      <c r="ANX28" s="11"/>
      <c r="ANY28" s="11"/>
      <c r="ANZ28" s="11"/>
      <c r="AOA28" s="11"/>
      <c r="AOB28" s="11"/>
      <c r="AOC28" s="11"/>
      <c r="AOD28" s="11"/>
      <c r="AOE28" s="11"/>
      <c r="AOF28" s="11"/>
      <c r="AOG28" s="11"/>
      <c r="AOH28" s="11"/>
      <c r="AOI28" s="11"/>
      <c r="AOJ28" s="11"/>
      <c r="AOK28" s="11"/>
      <c r="AOL28" s="11"/>
      <c r="AOM28" s="11"/>
      <c r="AON28" s="11"/>
      <c r="AOO28" s="11"/>
      <c r="AOP28" s="11"/>
      <c r="AOQ28" s="11"/>
      <c r="AOR28" s="11"/>
      <c r="AOS28" s="11"/>
      <c r="AOT28" s="11"/>
      <c r="AOU28" s="11"/>
      <c r="AOV28" s="11"/>
      <c r="AOW28" s="11"/>
      <c r="AOX28" s="11"/>
      <c r="AOY28" s="11"/>
      <c r="AOZ28" s="11"/>
      <c r="APA28" s="11"/>
      <c r="APB28" s="11"/>
      <c r="APC28" s="11"/>
      <c r="APD28" s="11"/>
      <c r="APE28" s="11"/>
      <c r="APF28" s="11"/>
      <c r="APG28" s="11"/>
      <c r="APH28" s="11"/>
      <c r="API28" s="11"/>
      <c r="APJ28" s="11"/>
      <c r="APK28" s="11"/>
      <c r="APL28" s="11"/>
      <c r="APM28" s="11"/>
      <c r="APN28" s="11"/>
      <c r="APO28" s="11"/>
      <c r="APP28" s="11"/>
      <c r="APQ28" s="11"/>
      <c r="APR28" s="11"/>
      <c r="APS28" s="11"/>
      <c r="APT28" s="11"/>
      <c r="APU28" s="11"/>
      <c r="APV28" s="11"/>
      <c r="APW28" s="11"/>
      <c r="APX28" s="11"/>
      <c r="APY28" s="11"/>
      <c r="APZ28" s="11"/>
      <c r="AQA28" s="11"/>
      <c r="AQB28" s="11"/>
      <c r="AQC28" s="11"/>
      <c r="AQD28" s="11"/>
      <c r="AQE28" s="11"/>
      <c r="AQF28" s="11"/>
      <c r="AQG28" s="11"/>
      <c r="AQH28" s="11"/>
      <c r="AQI28" s="11"/>
      <c r="AQJ28" s="11"/>
      <c r="AQK28" s="11"/>
      <c r="AQL28" s="11"/>
      <c r="AQM28" s="11"/>
      <c r="AQN28" s="11"/>
      <c r="AQO28" s="11"/>
      <c r="AQP28" s="11"/>
      <c r="AQQ28" s="11"/>
      <c r="AQR28" s="11"/>
      <c r="AQS28" s="11"/>
      <c r="AQT28" s="11"/>
      <c r="AQU28" s="11"/>
      <c r="AQV28" s="11"/>
      <c r="AQW28" s="11"/>
      <c r="AQX28" s="11"/>
      <c r="AQY28" s="11"/>
      <c r="AQZ28" s="11"/>
      <c r="ARA28" s="11"/>
      <c r="ARB28" s="11"/>
      <c r="ARC28" s="11"/>
      <c r="ARD28" s="11"/>
      <c r="ARE28" s="11"/>
      <c r="ARF28" s="11"/>
      <c r="ARG28" s="11"/>
      <c r="ARH28" s="11"/>
      <c r="ARI28" s="11"/>
      <c r="ARJ28" s="11"/>
      <c r="ARK28" s="11"/>
      <c r="ARL28" s="11"/>
      <c r="ARM28" s="11"/>
      <c r="ARN28" s="11"/>
      <c r="ARO28" s="11"/>
      <c r="ARP28" s="11"/>
      <c r="ARQ28" s="11"/>
      <c r="ARR28" s="11"/>
      <c r="ARS28" s="11"/>
      <c r="ART28" s="11"/>
      <c r="ARU28" s="11"/>
      <c r="ARV28" s="11"/>
      <c r="ARW28" s="11"/>
      <c r="ARX28" s="11"/>
      <c r="ARY28" s="11"/>
      <c r="ARZ28" s="11"/>
      <c r="ASA28" s="11"/>
      <c r="ASB28" s="11"/>
      <c r="ASC28" s="11"/>
      <c r="ASD28" s="11"/>
      <c r="ASE28" s="11"/>
      <c r="ASF28" s="11"/>
      <c r="ASG28" s="11"/>
      <c r="ASH28" s="11"/>
      <c r="ASI28" s="11"/>
      <c r="ASJ28" s="11"/>
      <c r="ASK28" s="11"/>
      <c r="ASL28" s="11"/>
      <c r="ASM28" s="11"/>
      <c r="ASN28" s="11"/>
      <c r="ASO28" s="11"/>
      <c r="ASP28" s="11"/>
      <c r="ASQ28" s="11"/>
      <c r="ASR28" s="11"/>
      <c r="ASS28" s="11"/>
      <c r="AST28" s="11"/>
      <c r="ASU28" s="11"/>
      <c r="ASV28" s="11"/>
      <c r="ASW28" s="11"/>
      <c r="ASX28" s="11"/>
      <c r="ASY28" s="11"/>
      <c r="ASZ28" s="11"/>
      <c r="ATA28" s="11"/>
      <c r="ATB28" s="11"/>
      <c r="ATC28" s="11"/>
      <c r="ATD28" s="11"/>
      <c r="ATE28" s="11"/>
      <c r="ATF28" s="11"/>
      <c r="ATG28" s="11"/>
      <c r="ATH28" s="11"/>
      <c r="ATI28" s="11"/>
      <c r="ATJ28" s="11"/>
      <c r="ATK28" s="11"/>
      <c r="ATL28" s="11"/>
      <c r="ATM28" s="11"/>
      <c r="ATN28" s="11"/>
      <c r="ATO28" s="11"/>
      <c r="ATP28" s="11"/>
      <c r="ATQ28" s="11"/>
      <c r="ATR28" s="11"/>
      <c r="ATS28" s="11"/>
      <c r="ATT28" s="11"/>
      <c r="ATU28" s="11"/>
      <c r="ATV28" s="11"/>
      <c r="ATW28" s="11"/>
      <c r="ATX28" s="11"/>
      <c r="ATY28" s="11"/>
      <c r="ATZ28" s="11"/>
      <c r="AUA28" s="11"/>
      <c r="AUB28" s="11"/>
      <c r="AUC28" s="11"/>
      <c r="AUD28" s="11"/>
      <c r="AUE28" s="11"/>
      <c r="AUF28" s="11"/>
      <c r="AUG28" s="11"/>
      <c r="AUH28" s="11"/>
      <c r="AUI28" s="11"/>
      <c r="AUJ28" s="11"/>
      <c r="AUK28" s="11"/>
      <c r="AUL28" s="11"/>
      <c r="AUM28" s="11"/>
      <c r="AUN28" s="11"/>
      <c r="AUO28" s="11"/>
      <c r="AUP28" s="11"/>
      <c r="AUQ28" s="11"/>
      <c r="AUR28" s="11"/>
      <c r="AUS28" s="11"/>
      <c r="AUT28" s="11"/>
      <c r="AUU28" s="11"/>
      <c r="AUV28" s="11"/>
      <c r="AUW28" s="11"/>
      <c r="AUX28" s="11"/>
      <c r="AUY28" s="11"/>
      <c r="AUZ28" s="11"/>
      <c r="AVA28" s="11"/>
      <c r="AVB28" s="11"/>
      <c r="AVC28" s="11"/>
      <c r="AVD28" s="11"/>
      <c r="AVE28" s="11"/>
      <c r="AVF28" s="11"/>
      <c r="AVG28" s="11"/>
      <c r="AVH28" s="11"/>
      <c r="AVI28" s="11"/>
      <c r="AVJ28" s="11"/>
      <c r="AVK28" s="11"/>
      <c r="AVL28" s="11"/>
      <c r="AVM28" s="11"/>
      <c r="AVN28" s="11"/>
      <c r="AVO28" s="11"/>
      <c r="AVP28" s="11"/>
      <c r="AVQ28" s="11"/>
      <c r="AVR28" s="11"/>
      <c r="AVS28" s="11"/>
      <c r="AVT28" s="11"/>
      <c r="AVU28" s="11"/>
      <c r="AVV28" s="11"/>
      <c r="AVW28" s="11"/>
      <c r="AVX28" s="11"/>
      <c r="AVY28" s="11"/>
      <c r="AVZ28" s="11"/>
      <c r="AWA28" s="11"/>
      <c r="AWB28" s="11"/>
      <c r="AWC28" s="11"/>
      <c r="AWD28" s="11"/>
      <c r="AWE28" s="11"/>
      <c r="AWF28" s="11"/>
      <c r="AWG28" s="11"/>
      <c r="AWH28" s="11"/>
      <c r="AWI28" s="11"/>
      <c r="AWJ28" s="11"/>
      <c r="AWK28" s="11"/>
      <c r="AWL28" s="11"/>
      <c r="AWM28" s="11"/>
      <c r="AWN28" s="11"/>
      <c r="AWO28" s="11"/>
      <c r="AWP28" s="11"/>
      <c r="AWQ28" s="11"/>
      <c r="AWR28" s="11"/>
      <c r="AWS28" s="11"/>
      <c r="AWT28" s="11"/>
      <c r="AWU28" s="11"/>
      <c r="AWV28" s="11"/>
      <c r="AWW28" s="11"/>
      <c r="AWX28" s="11"/>
      <c r="AWY28" s="11"/>
      <c r="AWZ28" s="11"/>
      <c r="AXA28" s="11"/>
      <c r="AXB28" s="11"/>
      <c r="AXC28" s="11"/>
      <c r="AXD28" s="11"/>
      <c r="AXE28" s="11"/>
      <c r="AXF28" s="11"/>
      <c r="AXG28" s="11"/>
      <c r="AXH28" s="11"/>
      <c r="AXI28" s="11"/>
      <c r="AXJ28" s="11"/>
      <c r="AXK28" s="11"/>
      <c r="AXL28" s="11"/>
      <c r="AXM28" s="11"/>
      <c r="AXN28" s="11"/>
      <c r="AXO28" s="11"/>
      <c r="AXP28" s="11"/>
      <c r="AXQ28" s="11"/>
      <c r="AXR28" s="11"/>
      <c r="AXS28" s="11"/>
      <c r="AXT28" s="11"/>
      <c r="AXU28" s="11"/>
      <c r="AXV28" s="11"/>
      <c r="AXW28" s="11"/>
      <c r="AXX28" s="11"/>
      <c r="AXY28" s="11"/>
      <c r="AXZ28" s="11"/>
      <c r="AYA28" s="11"/>
      <c r="AYB28" s="11"/>
      <c r="AYC28" s="11"/>
      <c r="AYD28" s="11"/>
      <c r="AYE28" s="11"/>
      <c r="AYF28" s="11"/>
      <c r="AYG28" s="11"/>
      <c r="AYH28" s="11"/>
      <c r="AYI28" s="11"/>
      <c r="AYJ28" s="11"/>
      <c r="AYK28" s="11"/>
      <c r="AYL28" s="11"/>
      <c r="AYM28" s="11"/>
      <c r="AYN28" s="11"/>
      <c r="AYO28" s="11"/>
      <c r="AYP28" s="11"/>
      <c r="AYQ28" s="11"/>
      <c r="AYR28" s="11"/>
      <c r="AYS28" s="11"/>
      <c r="AYT28" s="11"/>
      <c r="AYU28" s="11"/>
      <c r="AYV28" s="11"/>
      <c r="AYW28" s="11"/>
      <c r="AYX28" s="11"/>
      <c r="AYY28" s="11"/>
      <c r="AYZ28" s="11"/>
      <c r="AZA28" s="11"/>
      <c r="AZB28" s="11"/>
      <c r="AZC28" s="11"/>
      <c r="AZD28" s="11"/>
      <c r="AZE28" s="11"/>
      <c r="AZF28" s="11"/>
      <c r="AZG28" s="11"/>
      <c r="AZH28" s="11"/>
      <c r="AZI28" s="11"/>
      <c r="AZJ28" s="11"/>
      <c r="AZK28" s="11"/>
      <c r="AZL28" s="11"/>
      <c r="AZM28" s="11"/>
      <c r="AZN28" s="11"/>
      <c r="AZO28" s="11"/>
      <c r="AZP28" s="11"/>
      <c r="AZQ28" s="11"/>
      <c r="AZR28" s="11"/>
      <c r="AZS28" s="11"/>
      <c r="AZT28" s="11"/>
      <c r="AZU28" s="11"/>
      <c r="AZV28" s="11"/>
      <c r="AZW28" s="11"/>
      <c r="AZX28" s="11"/>
      <c r="AZY28" s="11"/>
      <c r="AZZ28" s="11"/>
      <c r="BAA28" s="11"/>
      <c r="BAB28" s="11"/>
      <c r="BAC28" s="11"/>
      <c r="BAD28" s="11"/>
      <c r="BAE28" s="11"/>
      <c r="BAF28" s="11"/>
      <c r="BAG28" s="11"/>
      <c r="BAH28" s="11"/>
      <c r="BAI28" s="11"/>
      <c r="BAJ28" s="11"/>
      <c r="BAK28" s="11"/>
      <c r="BAL28" s="11"/>
      <c r="BAM28" s="11"/>
      <c r="BAN28" s="11"/>
      <c r="BAO28" s="11"/>
      <c r="BAP28" s="11"/>
      <c r="BAQ28" s="11"/>
      <c r="BAR28" s="11"/>
      <c r="BAS28" s="11"/>
      <c r="BAT28" s="11"/>
      <c r="BAU28" s="11"/>
      <c r="BAV28" s="11"/>
      <c r="BAW28" s="11"/>
      <c r="BAX28" s="11"/>
      <c r="BAY28" s="11"/>
      <c r="BAZ28" s="11"/>
      <c r="BBA28" s="11"/>
      <c r="BBB28" s="11"/>
      <c r="BBC28" s="11"/>
      <c r="BBD28" s="11"/>
      <c r="BBE28" s="11"/>
      <c r="BBF28" s="11"/>
      <c r="BBG28" s="11"/>
      <c r="BBH28" s="11"/>
      <c r="BBI28" s="11"/>
      <c r="BBJ28" s="11"/>
      <c r="BBK28" s="11"/>
      <c r="BBL28" s="11"/>
      <c r="BBM28" s="11"/>
      <c r="BBN28" s="11"/>
      <c r="BBO28" s="11"/>
      <c r="BBP28" s="11"/>
      <c r="BBQ28" s="11"/>
      <c r="BBR28" s="11"/>
      <c r="BBS28" s="11"/>
      <c r="BBT28" s="11"/>
      <c r="BBU28" s="11"/>
      <c r="BBV28" s="11"/>
      <c r="BBW28" s="11"/>
      <c r="BBX28" s="11"/>
      <c r="BBY28" s="11"/>
      <c r="BBZ28" s="11"/>
      <c r="BCA28" s="11"/>
      <c r="BCB28" s="11"/>
      <c r="BCC28" s="11"/>
      <c r="BCD28" s="11"/>
      <c r="BCE28" s="11"/>
      <c r="BCF28" s="11"/>
      <c r="BCG28" s="11"/>
      <c r="BCH28" s="11"/>
      <c r="BCI28" s="11"/>
      <c r="BCJ28" s="11"/>
      <c r="BCK28" s="11"/>
      <c r="BCL28" s="11"/>
      <c r="BCM28" s="11"/>
      <c r="BCN28" s="11"/>
      <c r="BCO28" s="11"/>
      <c r="BCP28" s="11"/>
      <c r="BCQ28" s="11"/>
      <c r="BCR28" s="11"/>
      <c r="BCS28" s="11"/>
      <c r="BCT28" s="11"/>
      <c r="BCU28" s="11"/>
      <c r="BCV28" s="11"/>
      <c r="BCW28" s="11"/>
      <c r="BCX28" s="11"/>
      <c r="BCY28" s="11"/>
      <c r="BCZ28" s="11"/>
      <c r="BDA28" s="11"/>
      <c r="BDB28" s="11"/>
      <c r="BDC28" s="11"/>
      <c r="BDD28" s="11"/>
      <c r="BDE28" s="11"/>
      <c r="BDF28" s="11"/>
      <c r="BDG28" s="11"/>
      <c r="BDH28" s="11"/>
      <c r="BDI28" s="11"/>
      <c r="BDJ28" s="11"/>
      <c r="BDK28" s="11"/>
      <c r="BDL28" s="11"/>
      <c r="BDM28" s="11"/>
      <c r="BDN28" s="11"/>
      <c r="BDO28" s="11"/>
      <c r="BDP28" s="11"/>
      <c r="BDQ28" s="11"/>
      <c r="BDR28" s="11"/>
      <c r="BDS28" s="11"/>
      <c r="BDT28" s="11"/>
      <c r="BDU28" s="11"/>
      <c r="BDV28" s="11"/>
      <c r="BDW28" s="11"/>
      <c r="BDX28" s="11"/>
      <c r="BDY28" s="11"/>
      <c r="BDZ28" s="11"/>
      <c r="BEA28" s="11"/>
      <c r="BEB28" s="11"/>
      <c r="BEC28" s="11"/>
      <c r="BED28" s="11"/>
      <c r="BEE28" s="11"/>
      <c r="BEF28" s="11"/>
      <c r="BEG28" s="11"/>
      <c r="BEH28" s="11"/>
      <c r="BEI28" s="11"/>
      <c r="BEJ28" s="11"/>
      <c r="BEK28" s="11"/>
      <c r="BEL28" s="11"/>
      <c r="BEM28" s="11"/>
      <c r="BEN28" s="11"/>
      <c r="BEO28" s="11"/>
      <c r="BEP28" s="11"/>
      <c r="BEQ28" s="11"/>
      <c r="BER28" s="11"/>
      <c r="BES28" s="11"/>
      <c r="BET28" s="11"/>
      <c r="BEU28" s="11"/>
      <c r="BEV28" s="11"/>
      <c r="BEW28" s="11"/>
      <c r="BEX28" s="11"/>
      <c r="BEY28" s="11"/>
      <c r="BEZ28" s="11"/>
      <c r="BFA28" s="11"/>
      <c r="BFB28" s="11"/>
      <c r="BFC28" s="11"/>
      <c r="BFD28" s="11"/>
      <c r="BFE28" s="11"/>
      <c r="BFF28" s="11"/>
      <c r="BFG28" s="11"/>
      <c r="BFH28" s="11"/>
      <c r="BFI28" s="11"/>
      <c r="BFJ28" s="11"/>
      <c r="BFK28" s="11"/>
      <c r="BFL28" s="11"/>
      <c r="BFM28" s="11"/>
      <c r="BFN28" s="11"/>
      <c r="BFO28" s="11"/>
      <c r="BFP28" s="11"/>
      <c r="BFQ28" s="11"/>
      <c r="BFR28" s="11"/>
      <c r="BFS28" s="11"/>
      <c r="BFT28" s="11"/>
      <c r="BFU28" s="11"/>
      <c r="BFV28" s="11"/>
      <c r="BFW28" s="11"/>
      <c r="BFX28" s="11"/>
      <c r="BFY28" s="11"/>
      <c r="BFZ28" s="11"/>
      <c r="BGA28" s="11"/>
      <c r="BGB28" s="11"/>
      <c r="BGC28" s="11"/>
      <c r="BGD28" s="11"/>
      <c r="BGE28" s="11"/>
      <c r="BGF28" s="11"/>
      <c r="BGG28" s="11"/>
      <c r="BGH28" s="11"/>
      <c r="BGI28" s="11"/>
      <c r="BGJ28" s="11"/>
      <c r="BGK28" s="11"/>
      <c r="BGL28" s="11"/>
      <c r="BGM28" s="11"/>
      <c r="BGN28" s="11"/>
      <c r="BGO28" s="11"/>
      <c r="BGP28" s="11"/>
      <c r="BGQ28" s="11"/>
      <c r="BGR28" s="11"/>
      <c r="BGS28" s="11"/>
      <c r="BGT28" s="11"/>
      <c r="BGU28" s="11"/>
      <c r="BGV28" s="11"/>
      <c r="BGW28" s="11"/>
      <c r="BGX28" s="11"/>
      <c r="BGY28" s="11"/>
      <c r="BGZ28" s="11"/>
      <c r="BHA28" s="11"/>
      <c r="BHB28" s="11"/>
      <c r="BHC28" s="11"/>
      <c r="BHD28" s="11"/>
      <c r="BHE28" s="11"/>
      <c r="BHF28" s="11"/>
      <c r="BHG28" s="11"/>
      <c r="BHH28" s="11"/>
      <c r="BHI28" s="11"/>
      <c r="BHJ28" s="11"/>
      <c r="BHK28" s="11"/>
      <c r="BHL28" s="11"/>
      <c r="BHM28" s="11"/>
      <c r="BHN28" s="11"/>
      <c r="BHO28" s="11"/>
      <c r="BHP28" s="11"/>
      <c r="BHQ28" s="11"/>
      <c r="BHR28" s="11"/>
      <c r="BHS28" s="11"/>
      <c r="BHT28" s="11"/>
      <c r="BHU28" s="11"/>
      <c r="BHV28" s="11"/>
      <c r="BHW28" s="11"/>
      <c r="BHX28" s="11"/>
      <c r="BHY28" s="11"/>
      <c r="BHZ28" s="11"/>
      <c r="BIA28" s="11"/>
      <c r="BIB28" s="11"/>
      <c r="BIC28" s="11"/>
      <c r="BID28" s="11"/>
      <c r="BIE28" s="11"/>
      <c r="BIF28" s="11"/>
      <c r="BIG28" s="11"/>
      <c r="BIH28" s="11"/>
      <c r="BII28" s="11"/>
      <c r="BIJ28" s="11"/>
      <c r="BIK28" s="11"/>
      <c r="BIL28" s="11"/>
      <c r="BIM28" s="11"/>
      <c r="BIN28" s="11"/>
      <c r="BIO28" s="11"/>
      <c r="BIP28" s="11"/>
      <c r="BIQ28" s="11"/>
      <c r="BIR28" s="11"/>
      <c r="BIS28" s="11"/>
      <c r="BIT28" s="11"/>
      <c r="BIU28" s="11"/>
      <c r="BIV28" s="11"/>
      <c r="BIW28" s="11"/>
      <c r="BIX28" s="11"/>
      <c r="BIY28" s="11"/>
      <c r="BIZ28" s="11"/>
      <c r="BJA28" s="11"/>
      <c r="BJB28" s="11"/>
      <c r="BJC28" s="11"/>
      <c r="BJD28" s="11"/>
      <c r="BJE28" s="11"/>
      <c r="BJF28" s="11"/>
      <c r="BJG28" s="11"/>
      <c r="BJH28" s="11"/>
      <c r="BJI28" s="11"/>
      <c r="BJJ28" s="11"/>
      <c r="BJK28" s="11"/>
      <c r="BJL28" s="11"/>
      <c r="BJM28" s="11"/>
      <c r="BJN28" s="11"/>
      <c r="BJO28" s="11"/>
      <c r="BJP28" s="11"/>
      <c r="BJQ28" s="11"/>
      <c r="BJR28" s="11"/>
      <c r="BJS28" s="11"/>
      <c r="BJT28" s="11"/>
      <c r="BJU28" s="11"/>
      <c r="BJV28" s="11"/>
      <c r="BJW28" s="11"/>
      <c r="BJX28" s="11"/>
      <c r="BJY28" s="11"/>
      <c r="BJZ28" s="11"/>
      <c r="BKA28" s="11"/>
      <c r="BKB28" s="11"/>
      <c r="BKC28" s="11"/>
      <c r="BKD28" s="11"/>
      <c r="BKE28" s="11"/>
      <c r="BKF28" s="11"/>
      <c r="BKG28" s="11"/>
      <c r="BKH28" s="11"/>
      <c r="BKI28" s="11"/>
      <c r="BKJ28" s="11"/>
      <c r="BKK28" s="11"/>
      <c r="BKL28" s="11"/>
      <c r="BKM28" s="11"/>
      <c r="BKN28" s="11"/>
      <c r="BKO28" s="11"/>
      <c r="BKP28" s="11"/>
      <c r="BKQ28" s="11"/>
      <c r="BKR28" s="11"/>
      <c r="BKS28" s="11"/>
      <c r="BKT28" s="11"/>
      <c r="BKU28" s="11"/>
      <c r="BKV28" s="11"/>
      <c r="BKW28" s="11"/>
      <c r="BKX28" s="11"/>
      <c r="BKY28" s="11"/>
      <c r="BKZ28" s="11"/>
      <c r="BLA28" s="11"/>
      <c r="BLB28" s="11"/>
      <c r="BLC28" s="11"/>
      <c r="BLD28" s="11"/>
      <c r="BLE28" s="11"/>
      <c r="BLF28" s="11"/>
      <c r="BLG28" s="11"/>
      <c r="BLH28" s="11"/>
      <c r="BLI28" s="11"/>
      <c r="BLJ28" s="11"/>
      <c r="BLK28" s="11"/>
      <c r="BLL28" s="11"/>
      <c r="BLM28" s="11"/>
      <c r="BLN28" s="11"/>
      <c r="BLO28" s="11"/>
      <c r="BLP28" s="11"/>
      <c r="BLQ28" s="11"/>
      <c r="BLR28" s="11"/>
      <c r="BLS28" s="11"/>
      <c r="BLT28" s="11"/>
      <c r="BLU28" s="11"/>
      <c r="BLV28" s="11"/>
      <c r="BLW28" s="11"/>
      <c r="BLX28" s="11"/>
      <c r="BLY28" s="11"/>
      <c r="BLZ28" s="11"/>
      <c r="BMA28" s="11"/>
      <c r="BMB28" s="11"/>
      <c r="BMC28" s="11"/>
      <c r="BMD28" s="11"/>
      <c r="BME28" s="11"/>
      <c r="BMF28" s="11"/>
      <c r="BMG28" s="11"/>
      <c r="BMH28" s="11"/>
      <c r="BMI28" s="11"/>
      <c r="BMJ28" s="11"/>
      <c r="BMK28" s="11"/>
      <c r="BML28" s="11"/>
      <c r="BMM28" s="11"/>
      <c r="BMN28" s="11"/>
      <c r="BMO28" s="11"/>
      <c r="BMP28" s="11"/>
      <c r="BMQ28" s="11"/>
      <c r="BMR28" s="11"/>
      <c r="BMS28" s="11"/>
      <c r="BMT28" s="11"/>
      <c r="BMU28" s="11"/>
      <c r="BMV28" s="11"/>
      <c r="BMW28" s="11"/>
      <c r="BMX28" s="11"/>
      <c r="BMY28" s="11"/>
      <c r="BMZ28" s="11"/>
      <c r="BNA28" s="11"/>
      <c r="BNB28" s="11"/>
      <c r="BNC28" s="11"/>
      <c r="BND28" s="11"/>
      <c r="BNE28" s="11"/>
      <c r="BNF28" s="11"/>
      <c r="BNG28" s="11"/>
      <c r="BNH28" s="11"/>
      <c r="BNI28" s="11"/>
      <c r="BNJ28" s="11"/>
      <c r="BNK28" s="11"/>
      <c r="BNL28" s="11"/>
      <c r="BNM28" s="11"/>
      <c r="BNN28" s="11"/>
      <c r="BNO28" s="11"/>
      <c r="BNP28" s="11"/>
      <c r="BNQ28" s="11"/>
      <c r="BNR28" s="11"/>
      <c r="BNS28" s="11"/>
      <c r="BNT28" s="11"/>
      <c r="BNU28" s="11"/>
      <c r="BNV28" s="11"/>
      <c r="BNW28" s="11"/>
      <c r="BNX28" s="11"/>
      <c r="BNY28" s="11"/>
      <c r="BNZ28" s="11"/>
      <c r="BOA28" s="11"/>
      <c r="BOB28" s="11"/>
      <c r="BOC28" s="11"/>
      <c r="BOD28" s="11"/>
      <c r="BOE28" s="11"/>
      <c r="BOF28" s="11"/>
      <c r="BOG28" s="11"/>
      <c r="BOH28" s="11"/>
      <c r="BOI28" s="11"/>
      <c r="BOJ28" s="11"/>
      <c r="BOK28" s="11"/>
      <c r="BOL28" s="11"/>
      <c r="BOM28" s="11"/>
      <c r="BON28" s="11"/>
      <c r="BOO28" s="11"/>
      <c r="BOP28" s="11"/>
      <c r="BOQ28" s="11"/>
      <c r="BOR28" s="11"/>
      <c r="BOS28" s="11"/>
      <c r="BOT28" s="11"/>
      <c r="BOU28" s="11"/>
      <c r="BOV28" s="11"/>
      <c r="BOW28" s="11"/>
      <c r="BOX28" s="11"/>
      <c r="BOY28" s="11"/>
      <c r="BOZ28" s="11"/>
      <c r="BPA28" s="11"/>
      <c r="BPB28" s="11"/>
      <c r="BPC28" s="11"/>
      <c r="BPD28" s="11"/>
      <c r="BPE28" s="11"/>
      <c r="BPF28" s="11"/>
      <c r="BPG28" s="11"/>
      <c r="BPH28" s="11"/>
      <c r="BPI28" s="11"/>
      <c r="BPJ28" s="11"/>
      <c r="BPK28" s="11"/>
      <c r="BPL28" s="11"/>
      <c r="BPM28" s="11"/>
      <c r="BPN28" s="11"/>
      <c r="BPO28" s="11"/>
      <c r="BPP28" s="11"/>
      <c r="BPQ28" s="11"/>
      <c r="BPR28" s="11"/>
      <c r="BPS28" s="11"/>
      <c r="BPT28" s="11"/>
      <c r="BPU28" s="11"/>
      <c r="BPV28" s="11"/>
      <c r="BPW28" s="11"/>
      <c r="BPX28" s="11"/>
      <c r="BPY28" s="11"/>
      <c r="BPZ28" s="11"/>
      <c r="BQA28" s="11"/>
      <c r="BQB28" s="11"/>
      <c r="BQC28" s="11"/>
      <c r="BQD28" s="11"/>
      <c r="BQE28" s="11"/>
      <c r="BQF28" s="11"/>
      <c r="BQG28" s="11"/>
      <c r="BQH28" s="11"/>
      <c r="BQI28" s="11"/>
      <c r="BQJ28" s="11"/>
      <c r="BQK28" s="11"/>
      <c r="BQL28" s="11"/>
      <c r="BQM28" s="11"/>
      <c r="BQN28" s="11"/>
      <c r="BQO28" s="11"/>
      <c r="BQP28" s="11"/>
      <c r="BQQ28" s="11"/>
      <c r="BQR28" s="11"/>
      <c r="BQS28" s="11"/>
      <c r="BQT28" s="11"/>
      <c r="BQU28" s="11"/>
      <c r="BQV28" s="11"/>
      <c r="BQW28" s="11"/>
      <c r="BQX28" s="11"/>
      <c r="BQY28" s="11"/>
      <c r="BQZ28" s="11"/>
      <c r="BRA28" s="11"/>
      <c r="BRB28" s="11"/>
      <c r="BRC28" s="11"/>
      <c r="BRD28" s="11"/>
      <c r="BRE28" s="11"/>
      <c r="BRF28" s="11"/>
      <c r="BRG28" s="11"/>
      <c r="BRH28" s="11"/>
      <c r="BRI28" s="11"/>
      <c r="BRJ28" s="11"/>
      <c r="BRK28" s="11"/>
      <c r="BRL28" s="11"/>
      <c r="BRM28" s="11"/>
      <c r="BRN28" s="11"/>
      <c r="BRO28" s="11"/>
      <c r="BRP28" s="11"/>
      <c r="BRQ28" s="11"/>
      <c r="BRR28" s="11"/>
      <c r="BRS28" s="11"/>
      <c r="BRT28" s="11"/>
      <c r="BRU28" s="11"/>
      <c r="BRV28" s="11"/>
      <c r="BRW28" s="11"/>
      <c r="BRX28" s="11"/>
      <c r="BRY28" s="11"/>
      <c r="BRZ28" s="11"/>
      <c r="BSA28" s="11"/>
      <c r="BSB28" s="11"/>
      <c r="BSC28" s="11"/>
      <c r="BSD28" s="11"/>
      <c r="BSE28" s="11"/>
      <c r="BSF28" s="11"/>
      <c r="BSG28" s="11"/>
      <c r="BSH28" s="11"/>
      <c r="BSI28" s="11"/>
      <c r="BSJ28" s="11"/>
      <c r="BSK28" s="11"/>
      <c r="BSL28" s="11"/>
      <c r="BSM28" s="11"/>
      <c r="BSN28" s="11"/>
      <c r="BSO28" s="11"/>
      <c r="BSP28" s="11"/>
      <c r="BSQ28" s="11"/>
      <c r="BSR28" s="11"/>
      <c r="BSS28" s="11"/>
      <c r="BST28" s="11"/>
      <c r="BSU28" s="11"/>
      <c r="BSV28" s="11"/>
      <c r="BSW28" s="11"/>
      <c r="BSX28" s="11"/>
      <c r="BSY28" s="11"/>
      <c r="BSZ28" s="11"/>
      <c r="BTA28" s="11"/>
      <c r="BTB28" s="11"/>
      <c r="BTC28" s="11"/>
      <c r="BTD28" s="11"/>
      <c r="BTE28" s="11"/>
      <c r="BTF28" s="11"/>
      <c r="BTG28" s="11"/>
      <c r="BTH28" s="11"/>
      <c r="BTI28" s="11"/>
      <c r="BTJ28" s="11"/>
      <c r="BTK28" s="11"/>
      <c r="BTL28" s="11"/>
      <c r="BTM28" s="11"/>
      <c r="BTN28" s="11"/>
      <c r="BTO28" s="11"/>
      <c r="BTP28" s="11"/>
      <c r="BTQ28" s="11"/>
      <c r="BTR28" s="11"/>
      <c r="BTS28" s="11"/>
      <c r="BTT28" s="11"/>
      <c r="BTU28" s="11"/>
      <c r="BTV28" s="11"/>
      <c r="BTW28" s="11"/>
      <c r="BTX28" s="11"/>
      <c r="BTY28" s="11"/>
      <c r="BTZ28" s="11"/>
      <c r="BUA28" s="11"/>
      <c r="BUB28" s="11"/>
      <c r="BUC28" s="11"/>
      <c r="BUD28" s="11"/>
      <c r="BUE28" s="11"/>
      <c r="BUF28" s="11"/>
      <c r="BUG28" s="11"/>
      <c r="BUH28" s="11"/>
      <c r="BUI28" s="11"/>
      <c r="BUJ28" s="11"/>
      <c r="BUK28" s="11"/>
      <c r="BUL28" s="11"/>
      <c r="BUM28" s="11"/>
      <c r="BUN28" s="11"/>
      <c r="BUO28" s="11"/>
      <c r="BUP28" s="11"/>
      <c r="BUQ28" s="11"/>
      <c r="BUR28" s="11"/>
      <c r="BUS28" s="11"/>
      <c r="BUT28" s="11"/>
      <c r="BUU28" s="11"/>
      <c r="BUV28" s="11"/>
      <c r="BUW28" s="11"/>
      <c r="BUX28" s="11"/>
      <c r="BUY28" s="11"/>
      <c r="BUZ28" s="11"/>
      <c r="BVA28" s="11"/>
      <c r="BVB28" s="11"/>
      <c r="BVC28" s="11"/>
      <c r="BVD28" s="11"/>
      <c r="BVE28" s="11"/>
      <c r="BVF28" s="11"/>
      <c r="BVG28" s="11"/>
      <c r="BVH28" s="11"/>
      <c r="BVI28" s="11"/>
      <c r="BVJ28" s="11"/>
      <c r="BVK28" s="11"/>
      <c r="BVL28" s="11"/>
      <c r="BVM28" s="11"/>
      <c r="BVN28" s="11"/>
      <c r="BVO28" s="11"/>
      <c r="BVP28" s="11"/>
      <c r="BVQ28" s="11"/>
      <c r="BVR28" s="11"/>
      <c r="BVS28" s="11"/>
      <c r="BVT28" s="11"/>
      <c r="BVU28" s="11"/>
      <c r="BVV28" s="11"/>
      <c r="BVW28" s="11"/>
      <c r="BVX28" s="11"/>
      <c r="BVY28" s="11"/>
      <c r="BVZ28" s="11"/>
      <c r="BWA28" s="11"/>
      <c r="BWB28" s="11"/>
      <c r="BWC28" s="11"/>
      <c r="BWD28" s="11"/>
      <c r="BWE28" s="11"/>
      <c r="BWF28" s="11"/>
      <c r="BWG28" s="11"/>
      <c r="BWH28" s="11"/>
      <c r="BWI28" s="11"/>
      <c r="BWJ28" s="11"/>
      <c r="BWK28" s="11"/>
      <c r="BWL28" s="11"/>
      <c r="BWM28" s="11"/>
      <c r="BWN28" s="11"/>
      <c r="BWO28" s="11"/>
      <c r="BWP28" s="11"/>
      <c r="BWQ28" s="11"/>
      <c r="BWR28" s="11"/>
      <c r="BWS28" s="11"/>
      <c r="BWT28" s="11"/>
      <c r="BWU28" s="11"/>
      <c r="BWV28" s="11"/>
      <c r="BWW28" s="11"/>
      <c r="BWX28" s="11"/>
      <c r="BWY28" s="11"/>
      <c r="BWZ28" s="11"/>
      <c r="BXA28" s="11"/>
      <c r="BXB28" s="11"/>
      <c r="BXC28" s="11"/>
      <c r="BXD28" s="11"/>
      <c r="BXE28" s="11"/>
      <c r="BXF28" s="11"/>
      <c r="BXG28" s="11"/>
      <c r="BXH28" s="11"/>
      <c r="BXI28" s="11"/>
      <c r="BXJ28" s="11"/>
      <c r="BXK28" s="11"/>
      <c r="BXL28" s="11"/>
      <c r="BXM28" s="11"/>
      <c r="BXN28" s="11"/>
      <c r="BXO28" s="11"/>
      <c r="BXP28" s="11"/>
      <c r="BXQ28" s="11"/>
      <c r="BXR28" s="11"/>
      <c r="BXS28" s="11"/>
      <c r="BXT28" s="11"/>
      <c r="BXU28" s="11"/>
      <c r="BXV28" s="11"/>
      <c r="BXW28" s="11"/>
      <c r="BXX28" s="11"/>
      <c r="BXY28" s="11"/>
      <c r="BXZ28" s="11"/>
      <c r="BYA28" s="11"/>
      <c r="BYB28" s="11"/>
      <c r="BYC28" s="11"/>
      <c r="BYD28" s="11"/>
      <c r="BYE28" s="11"/>
      <c r="BYF28" s="11"/>
      <c r="BYG28" s="11"/>
      <c r="BYH28" s="11"/>
      <c r="BYI28" s="11"/>
      <c r="BYJ28" s="11"/>
      <c r="BYK28" s="11"/>
      <c r="BYL28" s="11"/>
      <c r="BYM28" s="11"/>
      <c r="BYN28" s="11"/>
      <c r="BYO28" s="11"/>
      <c r="BYP28" s="11"/>
      <c r="BYQ28" s="11"/>
      <c r="BYR28" s="11"/>
      <c r="BYS28" s="11"/>
      <c r="BYT28" s="11"/>
      <c r="BYU28" s="11"/>
      <c r="BYV28" s="11"/>
      <c r="BYW28" s="11"/>
      <c r="BYX28" s="11"/>
      <c r="BYY28" s="11"/>
      <c r="BYZ28" s="11"/>
      <c r="BZA28" s="11"/>
      <c r="BZB28" s="11"/>
      <c r="BZC28" s="11"/>
      <c r="BZD28" s="11"/>
      <c r="BZE28" s="11"/>
      <c r="BZF28" s="11"/>
      <c r="BZG28" s="11"/>
      <c r="BZH28" s="11"/>
      <c r="BZI28" s="11"/>
      <c r="BZJ28" s="11"/>
      <c r="BZK28" s="11"/>
      <c r="BZL28" s="11"/>
      <c r="BZM28" s="11"/>
      <c r="BZN28" s="11"/>
      <c r="BZO28" s="11"/>
      <c r="BZP28" s="11"/>
      <c r="BZQ28" s="11"/>
      <c r="BZR28" s="11"/>
      <c r="BZS28" s="11"/>
      <c r="BZT28" s="11"/>
      <c r="BZU28" s="11"/>
      <c r="BZV28" s="11"/>
      <c r="BZW28" s="11"/>
      <c r="BZX28" s="11"/>
      <c r="BZY28" s="11"/>
      <c r="BZZ28" s="11"/>
      <c r="CAA28" s="11"/>
      <c r="CAB28" s="11"/>
      <c r="CAC28" s="11"/>
      <c r="CAD28" s="11"/>
      <c r="CAE28" s="11"/>
      <c r="CAF28" s="11"/>
      <c r="CAG28" s="11"/>
      <c r="CAH28" s="11"/>
      <c r="CAI28" s="11"/>
      <c r="CAJ28" s="11"/>
      <c r="CAK28" s="11"/>
      <c r="CAL28" s="11"/>
      <c r="CAM28" s="11"/>
      <c r="CAN28" s="11"/>
      <c r="CAO28" s="11"/>
      <c r="CAP28" s="11"/>
      <c r="CAQ28" s="11"/>
      <c r="CAR28" s="11"/>
      <c r="CAS28" s="11"/>
      <c r="CAT28" s="11"/>
      <c r="CAU28" s="11"/>
      <c r="CAV28" s="11"/>
      <c r="CAW28" s="11"/>
      <c r="CAX28" s="11"/>
      <c r="CAY28" s="11"/>
      <c r="CAZ28" s="11"/>
      <c r="CBA28" s="11"/>
      <c r="CBB28" s="11"/>
      <c r="CBC28" s="11"/>
      <c r="CBD28" s="11"/>
      <c r="CBE28" s="11"/>
      <c r="CBF28" s="11"/>
      <c r="CBG28" s="11"/>
      <c r="CBH28" s="11"/>
      <c r="CBI28" s="11"/>
      <c r="CBJ28" s="11"/>
      <c r="CBK28" s="11"/>
      <c r="CBL28" s="11"/>
      <c r="CBM28" s="11"/>
      <c r="CBN28" s="11"/>
      <c r="CBO28" s="11"/>
      <c r="CBP28" s="11"/>
      <c r="CBQ28" s="11"/>
      <c r="CBR28" s="11"/>
      <c r="CBS28" s="11"/>
      <c r="CBT28" s="11"/>
      <c r="CBU28" s="11"/>
      <c r="CBV28" s="11"/>
      <c r="CBW28" s="11"/>
      <c r="CBX28" s="11"/>
      <c r="CBY28" s="11"/>
      <c r="CBZ28" s="11"/>
      <c r="CCA28" s="11"/>
      <c r="CCB28" s="11"/>
      <c r="CCC28" s="11"/>
      <c r="CCD28" s="11"/>
      <c r="CCE28" s="11"/>
      <c r="CCF28" s="11"/>
      <c r="CCG28" s="11"/>
      <c r="CCH28" s="11"/>
      <c r="CCI28" s="11"/>
      <c r="CCJ28" s="11"/>
      <c r="CCK28" s="11"/>
      <c r="CCL28" s="11"/>
      <c r="CCM28" s="11"/>
      <c r="CCN28" s="11"/>
      <c r="CCO28" s="11"/>
      <c r="CCP28" s="11"/>
      <c r="CCQ28" s="11"/>
      <c r="CCR28" s="11"/>
      <c r="CCS28" s="11"/>
      <c r="CCT28" s="11"/>
      <c r="CCU28" s="11"/>
      <c r="CCV28" s="11"/>
      <c r="CCW28" s="11"/>
      <c r="CCX28" s="11"/>
      <c r="CCY28" s="11"/>
      <c r="CCZ28" s="11"/>
      <c r="CDA28" s="11"/>
      <c r="CDB28" s="11"/>
      <c r="CDC28" s="11"/>
      <c r="CDD28" s="11"/>
      <c r="CDE28" s="11"/>
      <c r="CDF28" s="11"/>
      <c r="CDG28" s="11"/>
      <c r="CDH28" s="11"/>
      <c r="CDI28" s="11"/>
      <c r="CDJ28" s="11"/>
      <c r="CDK28" s="11"/>
      <c r="CDL28" s="11"/>
      <c r="CDM28" s="11"/>
      <c r="CDN28" s="11"/>
      <c r="CDO28" s="11"/>
      <c r="CDP28" s="11"/>
      <c r="CDQ28" s="11"/>
      <c r="CDR28" s="11"/>
      <c r="CDS28" s="11"/>
      <c r="CDT28" s="11"/>
      <c r="CDU28" s="11"/>
      <c r="CDV28" s="11"/>
      <c r="CDW28" s="11"/>
      <c r="CDX28" s="11"/>
      <c r="CDY28" s="11"/>
      <c r="CDZ28" s="11"/>
      <c r="CEA28" s="11"/>
      <c r="CEB28" s="11"/>
      <c r="CEC28" s="11"/>
      <c r="CED28" s="11"/>
      <c r="CEE28" s="11"/>
      <c r="CEF28" s="11"/>
      <c r="CEG28" s="11"/>
      <c r="CEH28" s="11"/>
      <c r="CEI28" s="11"/>
      <c r="CEJ28" s="11"/>
      <c r="CEK28" s="11"/>
      <c r="CEL28" s="11"/>
      <c r="CEM28" s="11"/>
      <c r="CEN28" s="11"/>
      <c r="CEO28" s="11"/>
      <c r="CEP28" s="11"/>
      <c r="CEQ28" s="11"/>
      <c r="CER28" s="11"/>
      <c r="CES28" s="11"/>
      <c r="CET28" s="11"/>
      <c r="CEU28" s="11"/>
      <c r="CEV28" s="11"/>
      <c r="CEW28" s="11"/>
      <c r="CEX28" s="11"/>
      <c r="CEY28" s="11"/>
      <c r="CEZ28" s="11"/>
      <c r="CFA28" s="11"/>
      <c r="CFB28" s="11"/>
      <c r="CFC28" s="11"/>
      <c r="CFD28" s="11"/>
      <c r="CFE28" s="11"/>
      <c r="CFF28" s="11"/>
      <c r="CFG28" s="11"/>
      <c r="CFH28" s="11"/>
      <c r="CFI28" s="11"/>
      <c r="CFJ28" s="11"/>
      <c r="CFK28" s="11"/>
      <c r="CFL28" s="11"/>
      <c r="CFM28" s="11"/>
      <c r="CFN28" s="11"/>
      <c r="CFO28" s="11"/>
      <c r="CFP28" s="11"/>
      <c r="CFQ28" s="11"/>
      <c r="CFR28" s="11"/>
      <c r="CFS28" s="11"/>
      <c r="CFT28" s="11"/>
      <c r="CFU28" s="11"/>
      <c r="CFV28" s="11"/>
      <c r="CFW28" s="11"/>
      <c r="CFX28" s="11"/>
      <c r="CFY28" s="11"/>
      <c r="CFZ28" s="11"/>
      <c r="CGA28" s="11"/>
      <c r="CGB28" s="11"/>
      <c r="CGC28" s="11"/>
      <c r="CGD28" s="11"/>
      <c r="CGE28" s="11"/>
      <c r="CGF28" s="11"/>
      <c r="CGG28" s="11"/>
      <c r="CGH28" s="11"/>
      <c r="CGI28" s="11"/>
      <c r="CGJ28" s="11"/>
      <c r="CGK28" s="11"/>
      <c r="CGL28" s="11"/>
      <c r="CGM28" s="11"/>
      <c r="CGN28" s="11"/>
      <c r="CGO28" s="11"/>
      <c r="CGP28" s="11"/>
      <c r="CGQ28" s="11"/>
      <c r="CGR28" s="11"/>
      <c r="CGS28" s="11"/>
      <c r="CGT28" s="11"/>
      <c r="CGU28" s="11"/>
      <c r="CGV28" s="11"/>
      <c r="CGW28" s="11"/>
      <c r="CGX28" s="11"/>
      <c r="CGY28" s="11"/>
      <c r="CGZ28" s="11"/>
      <c r="CHA28" s="11"/>
      <c r="CHB28" s="11"/>
      <c r="CHC28" s="11"/>
      <c r="CHD28" s="11"/>
      <c r="CHE28" s="11"/>
      <c r="CHF28" s="11"/>
      <c r="CHG28" s="11"/>
      <c r="CHH28" s="11"/>
      <c r="CHI28" s="11"/>
      <c r="CHJ28" s="11"/>
      <c r="CHK28" s="11"/>
      <c r="CHL28" s="11"/>
      <c r="CHM28" s="11"/>
      <c r="CHN28" s="11"/>
      <c r="CHO28" s="11"/>
      <c r="CHP28" s="11"/>
      <c r="CHQ28" s="11"/>
      <c r="CHR28" s="11"/>
      <c r="CHS28" s="11"/>
      <c r="CHT28" s="11"/>
      <c r="CHU28" s="11"/>
      <c r="CHV28" s="11"/>
      <c r="CHW28" s="11"/>
      <c r="CHX28" s="11"/>
      <c r="CHY28" s="11"/>
      <c r="CHZ28" s="11"/>
      <c r="CIA28" s="11"/>
      <c r="CIB28" s="11"/>
      <c r="CIC28" s="11"/>
      <c r="CID28" s="11"/>
      <c r="CIE28" s="11"/>
      <c r="CIF28" s="11"/>
      <c r="CIG28" s="11"/>
      <c r="CIH28" s="11"/>
      <c r="CII28" s="11"/>
      <c r="CIJ28" s="11"/>
      <c r="CIK28" s="11"/>
      <c r="CIL28" s="11"/>
      <c r="CIM28" s="11"/>
      <c r="CIN28" s="11"/>
      <c r="CIO28" s="11"/>
      <c r="CIP28" s="11"/>
      <c r="CIQ28" s="11"/>
      <c r="CIR28" s="11"/>
      <c r="CIS28" s="11"/>
      <c r="CIT28" s="11"/>
      <c r="CIU28" s="11"/>
      <c r="CIV28" s="11"/>
      <c r="CIW28" s="11"/>
      <c r="CIX28" s="11"/>
      <c r="CIY28" s="11"/>
      <c r="CIZ28" s="11"/>
      <c r="CJA28" s="11"/>
      <c r="CJB28" s="11"/>
      <c r="CJC28" s="11"/>
      <c r="CJD28" s="11"/>
      <c r="CJE28" s="11"/>
      <c r="CJF28" s="11"/>
      <c r="CJG28" s="11"/>
      <c r="CJH28" s="11"/>
      <c r="CJI28" s="11"/>
      <c r="CJJ28" s="11"/>
      <c r="CJK28" s="11"/>
      <c r="CJL28" s="11"/>
      <c r="CJM28" s="11"/>
      <c r="CJN28" s="11"/>
      <c r="CJO28" s="11"/>
      <c r="CJP28" s="11"/>
      <c r="CJQ28" s="11"/>
      <c r="CJR28" s="11"/>
      <c r="CJS28" s="11"/>
      <c r="CJT28" s="11"/>
      <c r="CJU28" s="11"/>
      <c r="CJV28" s="11"/>
      <c r="CJW28" s="11"/>
      <c r="CJX28" s="11"/>
      <c r="CJY28" s="11"/>
      <c r="CJZ28" s="11"/>
      <c r="CKA28" s="11"/>
      <c r="CKB28" s="11"/>
      <c r="CKC28" s="11"/>
      <c r="CKD28" s="11"/>
      <c r="CKE28" s="11"/>
      <c r="CKF28" s="11"/>
      <c r="CKG28" s="11"/>
      <c r="CKH28" s="11"/>
      <c r="CKI28" s="11"/>
      <c r="CKJ28" s="11"/>
      <c r="CKK28" s="11"/>
      <c r="CKL28" s="11"/>
      <c r="CKM28" s="11"/>
      <c r="CKN28" s="11"/>
      <c r="CKO28" s="11"/>
      <c r="CKP28" s="11"/>
      <c r="CKQ28" s="11"/>
      <c r="CKR28" s="11"/>
      <c r="CKS28" s="11"/>
      <c r="CKT28" s="11"/>
      <c r="CKU28" s="11"/>
      <c r="CKV28" s="11"/>
      <c r="CKW28" s="11"/>
      <c r="CKX28" s="11"/>
      <c r="CKY28" s="11"/>
      <c r="CKZ28" s="11"/>
      <c r="CLA28" s="11"/>
      <c r="CLB28" s="11"/>
      <c r="CLC28" s="11"/>
      <c r="CLD28" s="11"/>
      <c r="CLE28" s="11"/>
      <c r="CLF28" s="11"/>
      <c r="CLG28" s="11"/>
      <c r="CLH28" s="11"/>
      <c r="CLI28" s="11"/>
      <c r="CLJ28" s="11"/>
      <c r="CLK28" s="11"/>
      <c r="CLL28" s="11"/>
      <c r="CLM28" s="11"/>
      <c r="CLN28" s="11"/>
      <c r="CLO28" s="11"/>
      <c r="CLP28" s="11"/>
      <c r="CLQ28" s="11"/>
      <c r="CLR28" s="11"/>
      <c r="CLS28" s="11"/>
      <c r="CLT28" s="11"/>
      <c r="CLU28" s="11"/>
      <c r="CLV28" s="11"/>
      <c r="CLW28" s="11"/>
      <c r="CLX28" s="11"/>
      <c r="CLY28" s="11"/>
      <c r="CLZ28" s="11"/>
      <c r="CMA28" s="11"/>
      <c r="CMB28" s="11"/>
      <c r="CMC28" s="11"/>
      <c r="CMD28" s="11"/>
      <c r="CME28" s="11"/>
      <c r="CMF28" s="11"/>
      <c r="CMG28" s="11"/>
      <c r="CMH28" s="11"/>
      <c r="CMI28" s="11"/>
      <c r="CMJ28" s="11"/>
      <c r="CMK28" s="11"/>
      <c r="CML28" s="11"/>
      <c r="CMM28" s="11"/>
      <c r="CMN28" s="11"/>
      <c r="CMO28" s="11"/>
      <c r="CMP28" s="11"/>
      <c r="CMQ28" s="11"/>
      <c r="CMR28" s="11"/>
      <c r="CMS28" s="11"/>
      <c r="CMT28" s="11"/>
      <c r="CMU28" s="11"/>
      <c r="CMV28" s="11"/>
      <c r="CMW28" s="11"/>
      <c r="CMX28" s="11"/>
      <c r="CMY28" s="11"/>
      <c r="CMZ28" s="11"/>
      <c r="CNA28" s="11"/>
      <c r="CNB28" s="11"/>
      <c r="CNC28" s="11"/>
      <c r="CND28" s="11"/>
      <c r="CNE28" s="11"/>
      <c r="CNF28" s="11"/>
      <c r="CNG28" s="11"/>
      <c r="CNH28" s="11"/>
      <c r="CNI28" s="11"/>
      <c r="CNJ28" s="11"/>
      <c r="CNK28" s="11"/>
      <c r="CNL28" s="11"/>
      <c r="CNM28" s="11"/>
      <c r="CNN28" s="11"/>
      <c r="CNO28" s="11"/>
      <c r="CNP28" s="11"/>
      <c r="CNQ28" s="11"/>
      <c r="CNR28" s="11"/>
      <c r="CNS28" s="11"/>
      <c r="CNT28" s="11"/>
      <c r="CNU28" s="11"/>
      <c r="CNV28" s="11"/>
      <c r="CNW28" s="11"/>
      <c r="CNX28" s="11"/>
      <c r="CNY28" s="11"/>
      <c r="CNZ28" s="11"/>
      <c r="COA28" s="11"/>
      <c r="COB28" s="11"/>
      <c r="COC28" s="11"/>
      <c r="COD28" s="11"/>
      <c r="COE28" s="11"/>
      <c r="COF28" s="11"/>
      <c r="COG28" s="11"/>
      <c r="COH28" s="11"/>
      <c r="COI28" s="11"/>
      <c r="COJ28" s="11"/>
      <c r="COK28" s="11"/>
      <c r="COL28" s="11"/>
      <c r="COM28" s="11"/>
      <c r="CON28" s="11"/>
      <c r="COO28" s="11"/>
      <c r="COP28" s="11"/>
      <c r="COQ28" s="11"/>
      <c r="COR28" s="11"/>
      <c r="COS28" s="11"/>
      <c r="COT28" s="11"/>
      <c r="COU28" s="11"/>
      <c r="COV28" s="11"/>
      <c r="COW28" s="11"/>
      <c r="COX28" s="11"/>
      <c r="COY28" s="11"/>
      <c r="COZ28" s="11"/>
      <c r="CPA28" s="11"/>
      <c r="CPB28" s="11"/>
      <c r="CPC28" s="11"/>
      <c r="CPD28" s="11"/>
      <c r="CPE28" s="11"/>
      <c r="CPF28" s="11"/>
      <c r="CPG28" s="11"/>
      <c r="CPH28" s="11"/>
      <c r="CPI28" s="11"/>
      <c r="CPJ28" s="11"/>
      <c r="CPK28" s="11"/>
      <c r="CPL28" s="11"/>
      <c r="CPM28" s="11"/>
      <c r="CPN28" s="11"/>
      <c r="CPO28" s="11"/>
      <c r="CPP28" s="11"/>
      <c r="CPQ28" s="11"/>
      <c r="CPR28" s="11"/>
      <c r="CPS28" s="11"/>
      <c r="CPT28" s="11"/>
      <c r="CPU28" s="11"/>
      <c r="CPV28" s="11"/>
      <c r="CPW28" s="11"/>
      <c r="CPX28" s="11"/>
      <c r="CPY28" s="11"/>
      <c r="CPZ28" s="11"/>
      <c r="CQA28" s="11"/>
      <c r="CQB28" s="11"/>
      <c r="CQC28" s="11"/>
      <c r="CQD28" s="11"/>
      <c r="CQE28" s="11"/>
      <c r="CQF28" s="11"/>
      <c r="CQG28" s="11"/>
      <c r="CQH28" s="11"/>
      <c r="CQI28" s="11"/>
      <c r="CQJ28" s="11"/>
      <c r="CQK28" s="11"/>
      <c r="CQL28" s="11"/>
      <c r="CQM28" s="11"/>
      <c r="CQN28" s="11"/>
      <c r="CQO28" s="11"/>
      <c r="CQP28" s="11"/>
      <c r="CQQ28" s="11"/>
      <c r="CQR28" s="11"/>
      <c r="CQS28" s="11"/>
      <c r="CQT28" s="11"/>
      <c r="CQU28" s="11"/>
      <c r="CQV28" s="11"/>
      <c r="CQW28" s="11"/>
      <c r="CQX28" s="11"/>
      <c r="CQY28" s="11"/>
      <c r="CQZ28" s="11"/>
      <c r="CRA28" s="11"/>
      <c r="CRB28" s="11"/>
      <c r="CRC28" s="11"/>
      <c r="CRD28" s="11"/>
      <c r="CRE28" s="11"/>
      <c r="CRF28" s="11"/>
      <c r="CRG28" s="11"/>
      <c r="CRH28" s="11"/>
      <c r="CRI28" s="11"/>
      <c r="CRJ28" s="11"/>
      <c r="CRK28" s="11"/>
      <c r="CRL28" s="11"/>
      <c r="CRM28" s="11"/>
      <c r="CRN28" s="11"/>
      <c r="CRO28" s="11"/>
      <c r="CRP28" s="11"/>
      <c r="CRQ28" s="11"/>
      <c r="CRR28" s="11"/>
      <c r="CRS28" s="11"/>
      <c r="CRT28" s="11"/>
      <c r="CRU28" s="11"/>
      <c r="CRV28" s="11"/>
      <c r="CRW28" s="11"/>
      <c r="CRX28" s="11"/>
      <c r="CRY28" s="11"/>
      <c r="CRZ28" s="11"/>
      <c r="CSA28" s="11"/>
      <c r="CSB28" s="11"/>
      <c r="CSC28" s="11"/>
      <c r="CSD28" s="11"/>
      <c r="CSE28" s="11"/>
      <c r="CSF28" s="11"/>
      <c r="CSG28" s="11"/>
      <c r="CSH28" s="11"/>
      <c r="CSI28" s="11"/>
      <c r="CSJ28" s="11"/>
      <c r="CSK28" s="11"/>
      <c r="CSL28" s="11"/>
      <c r="CSM28" s="11"/>
      <c r="CSN28" s="11"/>
      <c r="CSO28" s="11"/>
      <c r="CSP28" s="11"/>
      <c r="CSQ28" s="11"/>
      <c r="CSR28" s="11"/>
      <c r="CSS28" s="11"/>
      <c r="CST28" s="11"/>
      <c r="CSU28" s="11"/>
      <c r="CSV28" s="11"/>
      <c r="CSW28" s="11"/>
      <c r="CSX28" s="11"/>
      <c r="CSY28" s="11"/>
      <c r="CSZ28" s="11"/>
      <c r="CTA28" s="11"/>
      <c r="CTB28" s="11"/>
      <c r="CTC28" s="11"/>
      <c r="CTD28" s="11"/>
      <c r="CTE28" s="11"/>
      <c r="CTF28" s="11"/>
      <c r="CTG28" s="11"/>
      <c r="CTH28" s="11"/>
      <c r="CTI28" s="11"/>
      <c r="CTJ28" s="11"/>
      <c r="CTK28" s="11"/>
      <c r="CTL28" s="11"/>
      <c r="CTM28" s="11"/>
      <c r="CTN28" s="11"/>
      <c r="CTO28" s="11"/>
      <c r="CTP28" s="11"/>
      <c r="CTQ28" s="11"/>
      <c r="CTR28" s="11"/>
      <c r="CTS28" s="11"/>
      <c r="CTT28" s="11"/>
      <c r="CTU28" s="11"/>
      <c r="CTV28" s="11"/>
      <c r="CTW28" s="11"/>
      <c r="CTX28" s="11"/>
      <c r="CTY28" s="11"/>
      <c r="CTZ28" s="11"/>
      <c r="CUA28" s="11"/>
      <c r="CUB28" s="11"/>
      <c r="CUC28" s="11"/>
      <c r="CUD28" s="11"/>
      <c r="CUE28" s="11"/>
      <c r="CUF28" s="11"/>
      <c r="CUG28" s="11"/>
      <c r="CUH28" s="11"/>
      <c r="CUI28" s="11"/>
      <c r="CUJ28" s="11"/>
      <c r="CUK28" s="11"/>
      <c r="CUL28" s="11"/>
      <c r="CUM28" s="11"/>
      <c r="CUN28" s="11"/>
      <c r="CUO28" s="11"/>
      <c r="CUP28" s="11"/>
      <c r="CUQ28" s="11"/>
      <c r="CUR28" s="11"/>
      <c r="CUS28" s="11"/>
      <c r="CUT28" s="11"/>
      <c r="CUU28" s="11"/>
      <c r="CUV28" s="11"/>
      <c r="CUW28" s="11"/>
      <c r="CUX28" s="11"/>
      <c r="CUY28" s="11"/>
      <c r="CUZ28" s="11"/>
      <c r="CVA28" s="11"/>
      <c r="CVB28" s="11"/>
      <c r="CVC28" s="11"/>
      <c r="CVD28" s="11"/>
      <c r="CVE28" s="11"/>
      <c r="CVF28" s="11"/>
      <c r="CVG28" s="11"/>
      <c r="CVH28" s="11"/>
      <c r="CVI28" s="11"/>
      <c r="CVJ28" s="11"/>
      <c r="CVK28" s="11"/>
      <c r="CVL28" s="11"/>
      <c r="CVM28" s="11"/>
      <c r="CVN28" s="11"/>
      <c r="CVO28" s="11"/>
      <c r="CVP28" s="11"/>
      <c r="CVQ28" s="11"/>
      <c r="CVR28" s="11"/>
      <c r="CVS28" s="11"/>
      <c r="CVT28" s="11"/>
      <c r="CVU28" s="11"/>
      <c r="CVV28" s="11"/>
      <c r="CVW28" s="11"/>
      <c r="CVX28" s="11"/>
      <c r="CVY28" s="11"/>
      <c r="CVZ28" s="11"/>
      <c r="CWA28" s="11"/>
      <c r="CWB28" s="11"/>
      <c r="CWC28" s="11"/>
      <c r="CWD28" s="11"/>
      <c r="CWE28" s="11"/>
      <c r="CWF28" s="11"/>
      <c r="CWG28" s="11"/>
      <c r="CWH28" s="11"/>
      <c r="CWI28" s="11"/>
      <c r="CWJ28" s="11"/>
      <c r="CWK28" s="11"/>
      <c r="CWL28" s="11"/>
      <c r="CWM28" s="11"/>
      <c r="CWN28" s="11"/>
      <c r="CWO28" s="11"/>
      <c r="CWP28" s="11"/>
      <c r="CWQ28" s="11"/>
      <c r="CWR28" s="11"/>
      <c r="CWS28" s="11"/>
      <c r="CWT28" s="11"/>
      <c r="CWU28" s="11"/>
      <c r="CWV28" s="11"/>
      <c r="CWW28" s="11"/>
      <c r="CWX28" s="11"/>
      <c r="CWY28" s="11"/>
      <c r="CWZ28" s="11"/>
      <c r="CXA28" s="11"/>
      <c r="CXB28" s="11"/>
      <c r="CXC28" s="11"/>
      <c r="CXD28" s="11"/>
      <c r="CXE28" s="11"/>
      <c r="CXF28" s="11"/>
      <c r="CXG28" s="11"/>
      <c r="CXH28" s="11"/>
      <c r="CXI28" s="11"/>
      <c r="CXJ28" s="11"/>
      <c r="CXK28" s="11"/>
      <c r="CXL28" s="11"/>
      <c r="CXM28" s="11"/>
      <c r="CXN28" s="11"/>
      <c r="CXO28" s="11"/>
      <c r="CXP28" s="11"/>
      <c r="CXQ28" s="11"/>
      <c r="CXR28" s="11"/>
      <c r="CXS28" s="11"/>
      <c r="CXT28" s="11"/>
      <c r="CXU28" s="11"/>
      <c r="CXV28" s="11"/>
      <c r="CXW28" s="11"/>
      <c r="CXX28" s="11"/>
      <c r="CXY28" s="11"/>
      <c r="CXZ28" s="11"/>
      <c r="CYA28" s="11"/>
      <c r="CYB28" s="11"/>
      <c r="CYC28" s="11"/>
      <c r="CYD28" s="11"/>
      <c r="CYE28" s="11"/>
      <c r="CYF28" s="11"/>
      <c r="CYG28" s="11"/>
      <c r="CYH28" s="11"/>
      <c r="CYI28" s="11"/>
      <c r="CYJ28" s="11"/>
      <c r="CYK28" s="11"/>
      <c r="CYL28" s="11"/>
      <c r="CYM28" s="11"/>
      <c r="CYN28" s="11"/>
      <c r="CYO28" s="11"/>
      <c r="CYP28" s="11"/>
      <c r="CYQ28" s="11"/>
      <c r="CYR28" s="11"/>
      <c r="CYS28" s="11"/>
      <c r="CYT28" s="11"/>
      <c r="CYU28" s="11"/>
      <c r="CYV28" s="11"/>
      <c r="CYW28" s="11"/>
      <c r="CYX28" s="11"/>
      <c r="CYY28" s="11"/>
      <c r="CYZ28" s="11"/>
      <c r="CZA28" s="11"/>
      <c r="CZB28" s="11"/>
      <c r="CZC28" s="11"/>
      <c r="CZD28" s="11"/>
      <c r="CZE28" s="11"/>
      <c r="CZF28" s="11"/>
      <c r="CZG28" s="11"/>
      <c r="CZH28" s="11"/>
      <c r="CZI28" s="11"/>
      <c r="CZJ28" s="11"/>
      <c r="CZK28" s="11"/>
      <c r="CZL28" s="11"/>
      <c r="CZM28" s="11"/>
      <c r="CZN28" s="11"/>
      <c r="CZO28" s="11"/>
      <c r="CZP28" s="11"/>
      <c r="CZQ28" s="11"/>
      <c r="CZR28" s="11"/>
      <c r="CZS28" s="11"/>
      <c r="CZT28" s="11"/>
      <c r="CZU28" s="11"/>
      <c r="CZV28" s="11"/>
      <c r="CZW28" s="11"/>
      <c r="CZX28" s="11"/>
      <c r="CZY28" s="11"/>
      <c r="CZZ28" s="11"/>
      <c r="DAA28" s="11"/>
      <c r="DAB28" s="11"/>
      <c r="DAC28" s="11"/>
      <c r="DAD28" s="11"/>
      <c r="DAE28" s="11"/>
      <c r="DAF28" s="11"/>
      <c r="DAG28" s="11"/>
      <c r="DAH28" s="11"/>
      <c r="DAI28" s="11"/>
      <c r="DAJ28" s="11"/>
      <c r="DAK28" s="11"/>
      <c r="DAL28" s="11"/>
      <c r="DAM28" s="11"/>
      <c r="DAN28" s="11"/>
      <c r="DAO28" s="11"/>
      <c r="DAP28" s="11"/>
      <c r="DAQ28" s="11"/>
      <c r="DAR28" s="11"/>
      <c r="DAS28" s="11"/>
      <c r="DAT28" s="11"/>
      <c r="DAU28" s="11"/>
      <c r="DAV28" s="11"/>
      <c r="DAW28" s="11"/>
      <c r="DAX28" s="11"/>
      <c r="DAY28" s="11"/>
      <c r="DAZ28" s="11"/>
      <c r="DBA28" s="11"/>
      <c r="DBB28" s="11"/>
      <c r="DBC28" s="11"/>
      <c r="DBD28" s="11"/>
      <c r="DBE28" s="11"/>
      <c r="DBF28" s="11"/>
      <c r="DBG28" s="11"/>
      <c r="DBH28" s="11"/>
      <c r="DBI28" s="11"/>
      <c r="DBJ28" s="11"/>
      <c r="DBK28" s="11"/>
      <c r="DBL28" s="11"/>
      <c r="DBM28" s="11"/>
      <c r="DBN28" s="11"/>
      <c r="DBO28" s="11"/>
      <c r="DBP28" s="11"/>
      <c r="DBQ28" s="11"/>
      <c r="DBR28" s="11"/>
      <c r="DBS28" s="11"/>
      <c r="DBT28" s="11"/>
      <c r="DBU28" s="11"/>
      <c r="DBV28" s="11"/>
      <c r="DBW28" s="11"/>
      <c r="DBX28" s="11"/>
      <c r="DBY28" s="11"/>
      <c r="DBZ28" s="11"/>
      <c r="DCA28" s="11"/>
      <c r="DCB28" s="11"/>
      <c r="DCC28" s="11"/>
      <c r="DCD28" s="11"/>
      <c r="DCE28" s="11"/>
      <c r="DCF28" s="11"/>
      <c r="DCG28" s="11"/>
      <c r="DCH28" s="11"/>
      <c r="DCI28" s="11"/>
      <c r="DCJ28" s="11"/>
      <c r="DCK28" s="11"/>
      <c r="DCL28" s="11"/>
      <c r="DCM28" s="11"/>
      <c r="DCN28" s="11"/>
      <c r="DCO28" s="11"/>
      <c r="DCP28" s="11"/>
      <c r="DCQ28" s="11"/>
      <c r="DCR28" s="11"/>
      <c r="DCS28" s="11"/>
      <c r="DCT28" s="11"/>
      <c r="DCU28" s="11"/>
      <c r="DCV28" s="11"/>
      <c r="DCW28" s="11"/>
      <c r="DCX28" s="11"/>
      <c r="DCY28" s="11"/>
      <c r="DCZ28" s="11"/>
      <c r="DDA28" s="11"/>
      <c r="DDB28" s="11"/>
      <c r="DDC28" s="11"/>
      <c r="DDD28" s="11"/>
      <c r="DDE28" s="11"/>
      <c r="DDF28" s="11"/>
      <c r="DDG28" s="11"/>
      <c r="DDH28" s="11"/>
      <c r="DDI28" s="11"/>
      <c r="DDJ28" s="11"/>
      <c r="DDK28" s="11"/>
      <c r="DDL28" s="11"/>
      <c r="DDM28" s="11"/>
      <c r="DDN28" s="11"/>
      <c r="DDO28" s="11"/>
      <c r="DDP28" s="11"/>
      <c r="DDQ28" s="11"/>
      <c r="DDR28" s="11"/>
      <c r="DDS28" s="11"/>
      <c r="DDT28" s="11"/>
      <c r="DDU28" s="11"/>
      <c r="DDV28" s="11"/>
      <c r="DDW28" s="11"/>
      <c r="DDX28" s="11"/>
      <c r="DDY28" s="11"/>
      <c r="DDZ28" s="11"/>
      <c r="DEA28" s="11"/>
      <c r="DEB28" s="11"/>
      <c r="DEC28" s="11"/>
      <c r="DED28" s="11"/>
      <c r="DEE28" s="11"/>
      <c r="DEF28" s="11"/>
      <c r="DEG28" s="11"/>
      <c r="DEH28" s="11"/>
      <c r="DEI28" s="11"/>
      <c r="DEJ28" s="11"/>
      <c r="DEK28" s="11"/>
      <c r="DEL28" s="11"/>
      <c r="DEM28" s="11"/>
      <c r="DEN28" s="11"/>
      <c r="DEO28" s="11"/>
      <c r="DEP28" s="11"/>
      <c r="DEQ28" s="11"/>
      <c r="DER28" s="11"/>
      <c r="DES28" s="11"/>
      <c r="DET28" s="11"/>
      <c r="DEU28" s="11"/>
      <c r="DEV28" s="11"/>
      <c r="DEW28" s="11"/>
      <c r="DEX28" s="11"/>
      <c r="DEY28" s="11"/>
      <c r="DEZ28" s="11"/>
      <c r="DFA28" s="11"/>
      <c r="DFB28" s="11"/>
      <c r="DFC28" s="11"/>
      <c r="DFD28" s="11"/>
      <c r="DFE28" s="11"/>
      <c r="DFF28" s="11"/>
      <c r="DFG28" s="11"/>
      <c r="DFH28" s="11"/>
      <c r="DFI28" s="11"/>
      <c r="DFJ28" s="11"/>
      <c r="DFK28" s="11"/>
      <c r="DFL28" s="11"/>
      <c r="DFM28" s="11"/>
      <c r="DFN28" s="11"/>
      <c r="DFO28" s="11"/>
      <c r="DFP28" s="11"/>
      <c r="DFQ28" s="11"/>
      <c r="DFR28" s="11"/>
      <c r="DFS28" s="11"/>
      <c r="DFT28" s="11"/>
      <c r="DFU28" s="11"/>
      <c r="DFV28" s="11"/>
      <c r="DFW28" s="11"/>
      <c r="DFX28" s="11"/>
      <c r="DFY28" s="11"/>
      <c r="DFZ28" s="11"/>
      <c r="DGA28" s="11"/>
      <c r="DGB28" s="11"/>
      <c r="DGC28" s="11"/>
      <c r="DGD28" s="11"/>
      <c r="DGE28" s="11"/>
      <c r="DGF28" s="11"/>
      <c r="DGG28" s="11"/>
      <c r="DGH28" s="11"/>
      <c r="DGI28" s="11"/>
      <c r="DGJ28" s="11"/>
      <c r="DGK28" s="11"/>
      <c r="DGL28" s="11"/>
      <c r="DGM28" s="11"/>
      <c r="DGN28" s="11"/>
      <c r="DGO28" s="11"/>
      <c r="DGP28" s="11"/>
      <c r="DGQ28" s="11"/>
      <c r="DGR28" s="11"/>
      <c r="DGS28" s="11"/>
      <c r="DGT28" s="11"/>
      <c r="DGU28" s="11"/>
      <c r="DGV28" s="11"/>
      <c r="DGW28" s="11"/>
      <c r="DGX28" s="11"/>
      <c r="DGY28" s="11"/>
      <c r="DGZ28" s="11"/>
      <c r="DHA28" s="11"/>
      <c r="DHB28" s="11"/>
      <c r="DHC28" s="11"/>
      <c r="DHD28" s="11"/>
      <c r="DHE28" s="11"/>
      <c r="DHF28" s="11"/>
      <c r="DHG28" s="11"/>
      <c r="DHH28" s="11"/>
      <c r="DHI28" s="11"/>
      <c r="DHJ28" s="11"/>
      <c r="DHK28" s="11"/>
      <c r="DHL28" s="11"/>
      <c r="DHM28" s="11"/>
      <c r="DHN28" s="11"/>
      <c r="DHO28" s="11"/>
      <c r="DHP28" s="11"/>
      <c r="DHQ28" s="11"/>
      <c r="DHR28" s="11"/>
      <c r="DHS28" s="11"/>
      <c r="DHT28" s="11"/>
      <c r="DHU28" s="11"/>
      <c r="DHV28" s="11"/>
      <c r="DHW28" s="11"/>
      <c r="DHX28" s="11"/>
      <c r="DHY28" s="11"/>
      <c r="DHZ28" s="11"/>
      <c r="DIA28" s="11"/>
      <c r="DIB28" s="11"/>
      <c r="DIC28" s="11"/>
      <c r="DID28" s="11"/>
      <c r="DIE28" s="11"/>
      <c r="DIF28" s="11"/>
      <c r="DIG28" s="11"/>
      <c r="DIH28" s="11"/>
      <c r="DII28" s="11"/>
      <c r="DIJ28" s="11"/>
      <c r="DIK28" s="11"/>
      <c r="DIL28" s="11"/>
      <c r="DIM28" s="11"/>
      <c r="DIN28" s="11"/>
      <c r="DIO28" s="11"/>
      <c r="DIP28" s="11"/>
      <c r="DIQ28" s="11"/>
      <c r="DIR28" s="11"/>
      <c r="DIS28" s="11"/>
      <c r="DIT28" s="11"/>
      <c r="DIU28" s="11"/>
      <c r="DIV28" s="11"/>
      <c r="DIW28" s="11"/>
      <c r="DIX28" s="11"/>
      <c r="DIY28" s="11"/>
      <c r="DIZ28" s="11"/>
      <c r="DJA28" s="11"/>
      <c r="DJB28" s="11"/>
      <c r="DJC28" s="11"/>
      <c r="DJD28" s="11"/>
      <c r="DJE28" s="11"/>
      <c r="DJF28" s="11"/>
      <c r="DJG28" s="11"/>
      <c r="DJH28" s="11"/>
      <c r="DJI28" s="11"/>
      <c r="DJJ28" s="11"/>
      <c r="DJK28" s="11"/>
      <c r="DJL28" s="11"/>
      <c r="DJM28" s="11"/>
      <c r="DJN28" s="11"/>
      <c r="DJO28" s="11"/>
      <c r="DJP28" s="11"/>
      <c r="DJQ28" s="11"/>
      <c r="DJR28" s="11"/>
      <c r="DJS28" s="11"/>
      <c r="DJT28" s="11"/>
      <c r="DJU28" s="11"/>
      <c r="DJV28" s="11"/>
      <c r="DJW28" s="11"/>
      <c r="DJX28" s="11"/>
      <c r="DJY28" s="11"/>
      <c r="DJZ28" s="11"/>
      <c r="DKA28" s="11"/>
      <c r="DKB28" s="11"/>
      <c r="DKC28" s="11"/>
      <c r="DKD28" s="11"/>
      <c r="DKE28" s="11"/>
      <c r="DKF28" s="11"/>
      <c r="DKG28" s="11"/>
      <c r="DKH28" s="11"/>
      <c r="DKI28" s="11"/>
      <c r="DKJ28" s="11"/>
      <c r="DKK28" s="11"/>
      <c r="DKL28" s="11"/>
      <c r="DKM28" s="11"/>
      <c r="DKN28" s="11"/>
      <c r="DKO28" s="11"/>
      <c r="DKP28" s="11"/>
      <c r="DKQ28" s="11"/>
      <c r="DKR28" s="11"/>
      <c r="DKS28" s="11"/>
      <c r="DKT28" s="11"/>
      <c r="DKU28" s="11"/>
      <c r="DKV28" s="11"/>
      <c r="DKW28" s="11"/>
      <c r="DKX28" s="11"/>
      <c r="DKY28" s="11"/>
      <c r="DKZ28" s="11"/>
      <c r="DLA28" s="11"/>
      <c r="DLB28" s="11"/>
      <c r="DLC28" s="11"/>
      <c r="DLD28" s="11"/>
      <c r="DLE28" s="11"/>
      <c r="DLF28" s="11"/>
      <c r="DLG28" s="11"/>
      <c r="DLH28" s="11"/>
      <c r="DLI28" s="11"/>
      <c r="DLJ28" s="11"/>
      <c r="DLK28" s="11"/>
      <c r="DLL28" s="11"/>
      <c r="DLM28" s="11"/>
      <c r="DLN28" s="11"/>
      <c r="DLO28" s="11"/>
      <c r="DLP28" s="11"/>
      <c r="DLQ28" s="11"/>
      <c r="DLR28" s="11"/>
      <c r="DLS28" s="11"/>
      <c r="DLT28" s="11"/>
      <c r="DLU28" s="11"/>
      <c r="DLV28" s="11"/>
      <c r="DLW28" s="11"/>
      <c r="DLX28" s="11"/>
      <c r="DLY28" s="11"/>
      <c r="DLZ28" s="11"/>
      <c r="DMA28" s="11"/>
      <c r="DMB28" s="11"/>
      <c r="DMC28" s="11"/>
      <c r="DMD28" s="11"/>
      <c r="DME28" s="11"/>
      <c r="DMF28" s="11"/>
      <c r="DMG28" s="11"/>
      <c r="DMH28" s="11"/>
      <c r="DMI28" s="11"/>
      <c r="DMJ28" s="11"/>
      <c r="DMK28" s="11"/>
      <c r="DML28" s="11"/>
      <c r="DMM28" s="11"/>
      <c r="DMN28" s="11"/>
      <c r="DMO28" s="11"/>
      <c r="DMP28" s="11"/>
      <c r="DMQ28" s="11"/>
      <c r="DMR28" s="11"/>
      <c r="DMS28" s="11"/>
      <c r="DMT28" s="11"/>
      <c r="DMU28" s="11"/>
      <c r="DMV28" s="11"/>
      <c r="DMW28" s="11"/>
      <c r="DMX28" s="11"/>
      <c r="DMY28" s="11"/>
      <c r="DMZ28" s="11"/>
      <c r="DNA28" s="11"/>
      <c r="DNB28" s="11"/>
      <c r="DNC28" s="11"/>
      <c r="DND28" s="11"/>
      <c r="DNE28" s="11"/>
      <c r="DNF28" s="11"/>
      <c r="DNG28" s="11"/>
      <c r="DNH28" s="11"/>
      <c r="DNI28" s="11"/>
      <c r="DNJ28" s="11"/>
      <c r="DNK28" s="11"/>
      <c r="DNL28" s="11"/>
      <c r="DNM28" s="11"/>
      <c r="DNN28" s="11"/>
      <c r="DNO28" s="11"/>
      <c r="DNP28" s="11"/>
      <c r="DNQ28" s="11"/>
      <c r="DNR28" s="11"/>
      <c r="DNS28" s="11"/>
      <c r="DNT28" s="11"/>
      <c r="DNU28" s="11"/>
      <c r="DNV28" s="11"/>
      <c r="DNW28" s="11"/>
      <c r="DNX28" s="11"/>
      <c r="DNY28" s="11"/>
      <c r="DNZ28" s="11"/>
      <c r="DOA28" s="11"/>
      <c r="DOB28" s="11"/>
      <c r="DOC28" s="11"/>
      <c r="DOD28" s="11"/>
      <c r="DOE28" s="11"/>
      <c r="DOF28" s="11"/>
      <c r="DOG28" s="11"/>
      <c r="DOH28" s="11"/>
      <c r="DOI28" s="11"/>
      <c r="DOJ28" s="11"/>
      <c r="DOK28" s="11"/>
      <c r="DOL28" s="11"/>
      <c r="DOM28" s="11"/>
      <c r="DON28" s="11"/>
      <c r="DOO28" s="11"/>
      <c r="DOP28" s="11"/>
      <c r="DOQ28" s="11"/>
      <c r="DOR28" s="11"/>
      <c r="DOS28" s="11"/>
      <c r="DOT28" s="11"/>
      <c r="DOU28" s="11"/>
      <c r="DOV28" s="11"/>
      <c r="DOW28" s="11"/>
      <c r="DOX28" s="11"/>
      <c r="DOY28" s="11"/>
      <c r="DOZ28" s="11"/>
      <c r="DPA28" s="11"/>
      <c r="DPB28" s="11"/>
      <c r="DPC28" s="11"/>
      <c r="DPD28" s="11"/>
      <c r="DPE28" s="11"/>
      <c r="DPF28" s="11"/>
      <c r="DPG28" s="11"/>
      <c r="DPH28" s="11"/>
      <c r="DPI28" s="11"/>
      <c r="DPJ28" s="11"/>
      <c r="DPK28" s="11"/>
      <c r="DPL28" s="11"/>
      <c r="DPM28" s="11"/>
      <c r="DPN28" s="11"/>
      <c r="DPO28" s="11"/>
      <c r="DPP28" s="11"/>
      <c r="DPQ28" s="11"/>
      <c r="DPR28" s="11"/>
      <c r="DPS28" s="11"/>
      <c r="DPT28" s="11"/>
      <c r="DPU28" s="11"/>
      <c r="DPV28" s="11"/>
      <c r="DPW28" s="11"/>
      <c r="DPX28" s="11"/>
      <c r="DPY28" s="11"/>
      <c r="DPZ28" s="11"/>
      <c r="DQA28" s="11"/>
      <c r="DQB28" s="11"/>
      <c r="DQC28" s="11"/>
      <c r="DQD28" s="11"/>
      <c r="DQE28" s="11"/>
      <c r="DQF28" s="11"/>
      <c r="DQG28" s="11"/>
      <c r="DQH28" s="11"/>
      <c r="DQI28" s="11"/>
      <c r="DQJ28" s="11"/>
      <c r="DQK28" s="11"/>
      <c r="DQL28" s="11"/>
      <c r="DQM28" s="11"/>
      <c r="DQN28" s="11"/>
      <c r="DQO28" s="11"/>
      <c r="DQP28" s="11"/>
      <c r="DQQ28" s="11"/>
      <c r="DQR28" s="11"/>
      <c r="DQS28" s="11"/>
      <c r="DQT28" s="11"/>
      <c r="DQU28" s="11"/>
      <c r="DQV28" s="11"/>
      <c r="DQW28" s="11"/>
      <c r="DQX28" s="11"/>
      <c r="DQY28" s="11"/>
      <c r="DQZ28" s="11"/>
      <c r="DRA28" s="11"/>
      <c r="DRB28" s="11"/>
      <c r="DRC28" s="11"/>
      <c r="DRD28" s="11"/>
      <c r="DRE28" s="11"/>
      <c r="DRF28" s="11"/>
      <c r="DRG28" s="11"/>
      <c r="DRH28" s="11"/>
      <c r="DRI28" s="11"/>
      <c r="DRJ28" s="11"/>
      <c r="DRK28" s="11"/>
      <c r="DRL28" s="11"/>
      <c r="DRM28" s="11"/>
      <c r="DRN28" s="11"/>
      <c r="DRO28" s="11"/>
      <c r="DRP28" s="11"/>
      <c r="DRQ28" s="11"/>
      <c r="DRR28" s="11"/>
      <c r="DRS28" s="11"/>
      <c r="DRT28" s="11"/>
      <c r="DRU28" s="11"/>
      <c r="DRV28" s="11"/>
      <c r="DRW28" s="11"/>
      <c r="DRX28" s="11"/>
      <c r="DRY28" s="11"/>
      <c r="DRZ28" s="11"/>
      <c r="DSA28" s="11"/>
      <c r="DSB28" s="11"/>
      <c r="DSC28" s="11"/>
      <c r="DSD28" s="11"/>
      <c r="DSE28" s="11"/>
      <c r="DSF28" s="11"/>
      <c r="DSG28" s="11"/>
      <c r="DSH28" s="11"/>
      <c r="DSI28" s="11"/>
      <c r="DSJ28" s="11"/>
      <c r="DSK28" s="11"/>
      <c r="DSL28" s="11"/>
      <c r="DSM28" s="11"/>
      <c r="DSN28" s="11"/>
      <c r="DSO28" s="11"/>
      <c r="DSP28" s="11"/>
      <c r="DSQ28" s="11"/>
      <c r="DSR28" s="11"/>
      <c r="DSS28" s="11"/>
      <c r="DST28" s="11"/>
      <c r="DSU28" s="11"/>
      <c r="DSV28" s="11"/>
      <c r="DSW28" s="11"/>
      <c r="DSX28" s="11"/>
      <c r="DSY28" s="11"/>
      <c r="DSZ28" s="11"/>
      <c r="DTA28" s="11"/>
      <c r="DTB28" s="11"/>
      <c r="DTC28" s="11"/>
      <c r="DTD28" s="11"/>
      <c r="DTE28" s="11"/>
      <c r="DTF28" s="11"/>
      <c r="DTG28" s="11"/>
      <c r="DTH28" s="11"/>
      <c r="DTI28" s="11"/>
      <c r="DTJ28" s="11"/>
      <c r="DTK28" s="11"/>
      <c r="DTL28" s="11"/>
      <c r="DTM28" s="11"/>
      <c r="DTN28" s="11"/>
      <c r="DTO28" s="11"/>
      <c r="DTP28" s="11"/>
      <c r="DTQ28" s="11"/>
      <c r="DTR28" s="11"/>
      <c r="DTS28" s="11"/>
      <c r="DTT28" s="11"/>
      <c r="DTU28" s="11"/>
      <c r="DTV28" s="11"/>
      <c r="DTW28" s="11"/>
      <c r="DTX28" s="11"/>
      <c r="DTY28" s="11"/>
      <c r="DTZ28" s="11"/>
      <c r="DUA28" s="11"/>
      <c r="DUB28" s="11"/>
      <c r="DUC28" s="11"/>
      <c r="DUD28" s="11"/>
      <c r="DUE28" s="11"/>
      <c r="DUF28" s="11"/>
      <c r="DUG28" s="11"/>
      <c r="DUH28" s="11"/>
      <c r="DUI28" s="11"/>
      <c r="DUJ28" s="11"/>
      <c r="DUK28" s="11"/>
      <c r="DUL28" s="11"/>
      <c r="DUM28" s="11"/>
      <c r="DUN28" s="11"/>
      <c r="DUO28" s="11"/>
      <c r="DUP28" s="11"/>
      <c r="DUQ28" s="11"/>
      <c r="DUR28" s="11"/>
      <c r="DUS28" s="11"/>
      <c r="DUT28" s="11"/>
      <c r="DUU28" s="11"/>
      <c r="DUV28" s="11"/>
      <c r="DUW28" s="11"/>
      <c r="DUX28" s="11"/>
      <c r="DUY28" s="11"/>
      <c r="DUZ28" s="11"/>
      <c r="DVA28" s="11"/>
      <c r="DVB28" s="11"/>
      <c r="DVC28" s="11"/>
      <c r="DVD28" s="11"/>
      <c r="DVE28" s="11"/>
      <c r="DVF28" s="11"/>
      <c r="DVG28" s="11"/>
      <c r="DVH28" s="11"/>
      <c r="DVI28" s="11"/>
      <c r="DVJ28" s="11"/>
      <c r="DVK28" s="11"/>
      <c r="DVL28" s="11"/>
      <c r="DVM28" s="11"/>
      <c r="DVN28" s="11"/>
      <c r="DVO28" s="11"/>
      <c r="DVP28" s="11"/>
      <c r="DVQ28" s="11"/>
      <c r="DVR28" s="11"/>
      <c r="DVS28" s="11"/>
      <c r="DVT28" s="11"/>
      <c r="DVU28" s="11"/>
      <c r="DVV28" s="11"/>
      <c r="DVW28" s="11"/>
      <c r="DVX28" s="11"/>
      <c r="DVY28" s="11"/>
      <c r="DVZ28" s="11"/>
      <c r="DWA28" s="11"/>
      <c r="DWB28" s="11"/>
      <c r="DWC28" s="11"/>
      <c r="DWD28" s="11"/>
      <c r="DWE28" s="11"/>
      <c r="DWF28" s="11"/>
      <c r="DWG28" s="11"/>
      <c r="DWH28" s="11"/>
      <c r="DWI28" s="11"/>
      <c r="DWJ28" s="11"/>
      <c r="DWK28" s="11"/>
      <c r="DWL28" s="11"/>
      <c r="DWM28" s="11"/>
      <c r="DWN28" s="11"/>
      <c r="DWO28" s="11"/>
      <c r="DWP28" s="11"/>
      <c r="DWQ28" s="11"/>
      <c r="DWR28" s="11"/>
      <c r="DWS28" s="11"/>
      <c r="DWT28" s="11"/>
      <c r="DWU28" s="11"/>
      <c r="DWV28" s="11"/>
      <c r="DWW28" s="11"/>
      <c r="DWX28" s="11"/>
      <c r="DWY28" s="11"/>
      <c r="DWZ28" s="11"/>
      <c r="DXA28" s="11"/>
      <c r="DXB28" s="11"/>
      <c r="DXC28" s="11"/>
      <c r="DXD28" s="11"/>
      <c r="DXE28" s="11"/>
      <c r="DXF28" s="11"/>
      <c r="DXG28" s="11"/>
      <c r="DXH28" s="11"/>
      <c r="DXI28" s="11"/>
      <c r="DXJ28" s="11"/>
      <c r="DXK28" s="11"/>
      <c r="DXL28" s="11"/>
      <c r="DXM28" s="11"/>
      <c r="DXN28" s="11"/>
      <c r="DXO28" s="11"/>
      <c r="DXP28" s="11"/>
      <c r="DXQ28" s="11"/>
      <c r="DXR28" s="11"/>
      <c r="DXS28" s="11"/>
      <c r="DXT28" s="11"/>
      <c r="DXU28" s="11"/>
      <c r="DXV28" s="11"/>
      <c r="DXW28" s="11"/>
      <c r="DXX28" s="11"/>
      <c r="DXY28" s="11"/>
      <c r="DXZ28" s="11"/>
      <c r="DYA28" s="11"/>
      <c r="DYB28" s="11"/>
      <c r="DYC28" s="11"/>
      <c r="DYD28" s="11"/>
      <c r="DYE28" s="11"/>
      <c r="DYF28" s="11"/>
      <c r="DYG28" s="11"/>
      <c r="DYH28" s="11"/>
      <c r="DYI28" s="11"/>
      <c r="DYJ28" s="11"/>
      <c r="DYK28" s="11"/>
      <c r="DYL28" s="11"/>
      <c r="DYM28" s="11"/>
      <c r="DYN28" s="11"/>
      <c r="DYO28" s="11"/>
      <c r="DYP28" s="11"/>
      <c r="DYQ28" s="11"/>
      <c r="DYR28" s="11"/>
      <c r="DYS28" s="11"/>
      <c r="DYT28" s="11"/>
      <c r="DYU28" s="11"/>
      <c r="DYV28" s="11"/>
      <c r="DYW28" s="11"/>
      <c r="DYX28" s="11"/>
      <c r="DYY28" s="11"/>
      <c r="DYZ28" s="11"/>
      <c r="DZA28" s="11"/>
      <c r="DZB28" s="11"/>
      <c r="DZC28" s="11"/>
      <c r="DZD28" s="11"/>
      <c r="DZE28" s="11"/>
      <c r="DZF28" s="11"/>
      <c r="DZG28" s="11"/>
      <c r="DZH28" s="11"/>
      <c r="DZI28" s="11"/>
      <c r="DZJ28" s="11"/>
      <c r="DZK28" s="11"/>
      <c r="DZL28" s="11"/>
      <c r="DZM28" s="11"/>
      <c r="DZN28" s="11"/>
      <c r="DZO28" s="11"/>
      <c r="DZP28" s="11"/>
      <c r="DZQ28" s="11"/>
      <c r="DZR28" s="11"/>
      <c r="DZS28" s="11"/>
      <c r="DZT28" s="11"/>
      <c r="DZU28" s="11"/>
      <c r="DZV28" s="11"/>
      <c r="DZW28" s="11"/>
      <c r="DZX28" s="11"/>
      <c r="DZY28" s="11"/>
      <c r="DZZ28" s="11"/>
      <c r="EAA28" s="11"/>
      <c r="EAB28" s="11"/>
      <c r="EAC28" s="11"/>
      <c r="EAD28" s="11"/>
      <c r="EAE28" s="11"/>
      <c r="EAF28" s="11"/>
      <c r="EAG28" s="11"/>
      <c r="EAH28" s="11"/>
      <c r="EAI28" s="11"/>
      <c r="EAJ28" s="11"/>
      <c r="EAK28" s="11"/>
      <c r="EAL28" s="11"/>
      <c r="EAM28" s="11"/>
      <c r="EAN28" s="11"/>
      <c r="EAO28" s="11"/>
      <c r="EAP28" s="11"/>
      <c r="EAQ28" s="11"/>
      <c r="EAR28" s="11"/>
      <c r="EAS28" s="11"/>
      <c r="EAT28" s="11"/>
      <c r="EAU28" s="11"/>
      <c r="EAV28" s="11"/>
      <c r="EAW28" s="11"/>
      <c r="EAX28" s="11"/>
      <c r="EAY28" s="11"/>
      <c r="EAZ28" s="11"/>
      <c r="EBA28" s="11"/>
      <c r="EBB28" s="11"/>
      <c r="EBC28" s="11"/>
      <c r="EBD28" s="11"/>
      <c r="EBE28" s="11"/>
      <c r="EBF28" s="11"/>
      <c r="EBG28" s="11"/>
      <c r="EBH28" s="11"/>
      <c r="EBI28" s="11"/>
      <c r="EBJ28" s="11"/>
      <c r="EBK28" s="11"/>
      <c r="EBL28" s="11"/>
      <c r="EBM28" s="11"/>
      <c r="EBN28" s="11"/>
      <c r="EBO28" s="11"/>
      <c r="EBP28" s="11"/>
      <c r="EBQ28" s="11"/>
      <c r="EBR28" s="11"/>
      <c r="EBS28" s="11"/>
      <c r="EBT28" s="11"/>
      <c r="EBU28" s="11"/>
      <c r="EBV28" s="11"/>
      <c r="EBW28" s="11"/>
      <c r="EBX28" s="11"/>
      <c r="EBY28" s="11"/>
      <c r="EBZ28" s="11"/>
      <c r="ECA28" s="11"/>
      <c r="ECB28" s="11"/>
      <c r="ECC28" s="11"/>
      <c r="ECD28" s="11"/>
      <c r="ECE28" s="11"/>
      <c r="ECF28" s="11"/>
      <c r="ECG28" s="11"/>
      <c r="ECH28" s="11"/>
      <c r="ECI28" s="11"/>
      <c r="ECJ28" s="11"/>
      <c r="ECK28" s="11"/>
      <c r="ECL28" s="11"/>
      <c r="ECM28" s="11"/>
      <c r="ECN28" s="11"/>
      <c r="ECO28" s="11"/>
      <c r="ECP28" s="11"/>
      <c r="ECQ28" s="11"/>
      <c r="ECR28" s="11"/>
      <c r="ECS28" s="11"/>
      <c r="ECT28" s="11"/>
      <c r="ECU28" s="11"/>
      <c r="ECV28" s="11"/>
      <c r="ECW28" s="11"/>
      <c r="ECX28" s="11"/>
      <c r="ECY28" s="11"/>
      <c r="ECZ28" s="11"/>
      <c r="EDA28" s="11"/>
      <c r="EDB28" s="11"/>
      <c r="EDC28" s="11"/>
      <c r="EDD28" s="11"/>
      <c r="EDE28" s="11"/>
      <c r="EDF28" s="11"/>
      <c r="EDG28" s="11"/>
      <c r="EDH28" s="11"/>
      <c r="EDI28" s="11"/>
      <c r="EDJ28" s="11"/>
      <c r="EDK28" s="11"/>
      <c r="EDL28" s="11"/>
      <c r="EDM28" s="11"/>
      <c r="EDN28" s="11"/>
      <c r="EDO28" s="11"/>
      <c r="EDP28" s="11"/>
      <c r="EDQ28" s="11"/>
      <c r="EDR28" s="11"/>
      <c r="EDS28" s="11"/>
      <c r="EDT28" s="11"/>
      <c r="EDU28" s="11"/>
      <c r="EDV28" s="11"/>
      <c r="EDW28" s="11"/>
      <c r="EDX28" s="11"/>
      <c r="EDY28" s="11"/>
      <c r="EDZ28" s="11"/>
      <c r="EEA28" s="11"/>
      <c r="EEB28" s="11"/>
      <c r="EEC28" s="11"/>
      <c r="EED28" s="11"/>
      <c r="EEE28" s="11"/>
      <c r="EEF28" s="11"/>
      <c r="EEG28" s="11"/>
      <c r="EEH28" s="11"/>
      <c r="EEI28" s="11"/>
      <c r="EEJ28" s="11"/>
      <c r="EEK28" s="11"/>
      <c r="EEL28" s="11"/>
      <c r="EEM28" s="11"/>
      <c r="EEN28" s="11"/>
      <c r="EEO28" s="11"/>
      <c r="EEP28" s="11"/>
      <c r="EEQ28" s="11"/>
      <c r="EER28" s="11"/>
      <c r="EES28" s="11"/>
      <c r="EET28" s="11"/>
      <c r="EEU28" s="11"/>
      <c r="EEV28" s="11"/>
      <c r="EEW28" s="11"/>
      <c r="EEX28" s="11"/>
      <c r="EEY28" s="11"/>
      <c r="EEZ28" s="11"/>
      <c r="EFA28" s="11"/>
      <c r="EFB28" s="11"/>
      <c r="EFC28" s="11"/>
      <c r="EFD28" s="11"/>
      <c r="EFE28" s="11"/>
      <c r="EFF28" s="11"/>
      <c r="EFG28" s="11"/>
      <c r="EFH28" s="11"/>
      <c r="EFI28" s="11"/>
      <c r="EFJ28" s="11"/>
      <c r="EFK28" s="11"/>
      <c r="EFL28" s="11"/>
      <c r="EFM28" s="11"/>
      <c r="EFN28" s="11"/>
      <c r="EFO28" s="11"/>
      <c r="EFP28" s="11"/>
      <c r="EFQ28" s="11"/>
      <c r="EFR28" s="11"/>
      <c r="EFS28" s="11"/>
      <c r="EFT28" s="11"/>
      <c r="EFU28" s="11"/>
      <c r="EFV28" s="11"/>
      <c r="EFW28" s="11"/>
      <c r="EFX28" s="11"/>
      <c r="EFY28" s="11"/>
      <c r="EFZ28" s="11"/>
      <c r="EGA28" s="11"/>
      <c r="EGB28" s="11"/>
      <c r="EGC28" s="11"/>
      <c r="EGD28" s="11"/>
      <c r="EGE28" s="11"/>
      <c r="EGF28" s="11"/>
      <c r="EGG28" s="11"/>
      <c r="EGH28" s="11"/>
      <c r="EGI28" s="11"/>
      <c r="EGJ28" s="11"/>
      <c r="EGK28" s="11"/>
      <c r="EGL28" s="11"/>
      <c r="EGM28" s="11"/>
      <c r="EGN28" s="11"/>
      <c r="EGO28" s="11"/>
      <c r="EGP28" s="11"/>
      <c r="EGQ28" s="11"/>
      <c r="EGR28" s="11"/>
      <c r="EGS28" s="11"/>
      <c r="EGT28" s="11"/>
      <c r="EGU28" s="11"/>
      <c r="EGV28" s="11"/>
      <c r="EGW28" s="11"/>
      <c r="EGX28" s="11"/>
      <c r="EGY28" s="11"/>
      <c r="EGZ28" s="11"/>
      <c r="EHA28" s="11"/>
      <c r="EHB28" s="11"/>
      <c r="EHC28" s="11"/>
      <c r="EHD28" s="11"/>
      <c r="EHE28" s="11"/>
      <c r="EHF28" s="11"/>
      <c r="EHG28" s="11"/>
      <c r="EHH28" s="11"/>
      <c r="EHI28" s="11"/>
      <c r="EHJ28" s="11"/>
      <c r="EHK28" s="11"/>
      <c r="EHL28" s="11"/>
      <c r="EHM28" s="11"/>
      <c r="EHN28" s="11"/>
      <c r="EHO28" s="11"/>
      <c r="EHP28" s="11"/>
      <c r="EHQ28" s="11"/>
      <c r="EHR28" s="11"/>
      <c r="EHS28" s="11"/>
      <c r="EHT28" s="11"/>
      <c r="EHU28" s="11"/>
      <c r="EHV28" s="11"/>
      <c r="EHW28" s="11"/>
      <c r="EHX28" s="11"/>
      <c r="EHY28" s="11"/>
      <c r="EHZ28" s="11"/>
      <c r="EIA28" s="11"/>
      <c r="EIB28" s="11"/>
      <c r="EIC28" s="11"/>
      <c r="EID28" s="11"/>
      <c r="EIE28" s="11"/>
      <c r="EIF28" s="11"/>
      <c r="EIG28" s="11"/>
      <c r="EIH28" s="11"/>
      <c r="EII28" s="11"/>
      <c r="EIJ28" s="11"/>
      <c r="EIK28" s="11"/>
      <c r="EIL28" s="11"/>
      <c r="EIM28" s="11"/>
      <c r="EIN28" s="11"/>
      <c r="EIO28" s="11"/>
      <c r="EIP28" s="11"/>
      <c r="EIQ28" s="11"/>
      <c r="EIR28" s="11"/>
      <c r="EIS28" s="11"/>
      <c r="EIT28" s="11"/>
      <c r="EIU28" s="11"/>
      <c r="EIV28" s="11"/>
      <c r="EIW28" s="11"/>
      <c r="EIX28" s="11"/>
      <c r="EIY28" s="11"/>
      <c r="EIZ28" s="11"/>
      <c r="EJA28" s="11"/>
      <c r="EJB28" s="11"/>
      <c r="EJC28" s="11"/>
      <c r="EJD28" s="11"/>
      <c r="EJE28" s="11"/>
      <c r="EJF28" s="11"/>
      <c r="EJG28" s="11"/>
      <c r="EJH28" s="11"/>
      <c r="EJI28" s="11"/>
      <c r="EJJ28" s="11"/>
      <c r="EJK28" s="11"/>
      <c r="EJL28" s="11"/>
      <c r="EJM28" s="11"/>
      <c r="EJN28" s="11"/>
      <c r="EJO28" s="11"/>
      <c r="EJP28" s="11"/>
      <c r="EJQ28" s="11"/>
      <c r="EJR28" s="11"/>
      <c r="EJS28" s="11"/>
      <c r="EJT28" s="11"/>
      <c r="EJU28" s="11"/>
      <c r="EJV28" s="11"/>
      <c r="EJW28" s="11"/>
      <c r="EJX28" s="11"/>
      <c r="EJY28" s="11"/>
      <c r="EJZ28" s="11"/>
      <c r="EKA28" s="11"/>
      <c r="EKB28" s="11"/>
      <c r="EKC28" s="11"/>
      <c r="EKD28" s="11"/>
      <c r="EKE28" s="11"/>
      <c r="EKF28" s="11"/>
      <c r="EKG28" s="11"/>
      <c r="EKH28" s="11"/>
      <c r="EKI28" s="11"/>
      <c r="EKJ28" s="11"/>
      <c r="EKK28" s="11"/>
      <c r="EKL28" s="11"/>
      <c r="EKM28" s="11"/>
      <c r="EKN28" s="11"/>
      <c r="EKO28" s="11"/>
      <c r="EKP28" s="11"/>
      <c r="EKQ28" s="11"/>
      <c r="EKR28" s="11"/>
      <c r="EKS28" s="11"/>
      <c r="EKT28" s="11"/>
      <c r="EKU28" s="11"/>
      <c r="EKV28" s="11"/>
      <c r="EKW28" s="11"/>
      <c r="EKX28" s="11"/>
      <c r="EKY28" s="11"/>
      <c r="EKZ28" s="11"/>
      <c r="ELA28" s="11"/>
      <c r="ELB28" s="11"/>
      <c r="ELC28" s="11"/>
      <c r="ELD28" s="11"/>
      <c r="ELE28" s="11"/>
      <c r="ELF28" s="11"/>
      <c r="ELG28" s="11"/>
      <c r="ELH28" s="11"/>
      <c r="ELI28" s="11"/>
      <c r="ELJ28" s="11"/>
      <c r="ELK28" s="11"/>
      <c r="ELL28" s="11"/>
      <c r="ELM28" s="11"/>
      <c r="ELN28" s="11"/>
      <c r="ELO28" s="11"/>
      <c r="ELP28" s="11"/>
      <c r="ELQ28" s="11"/>
      <c r="ELR28" s="11"/>
      <c r="ELS28" s="11"/>
      <c r="ELT28" s="11"/>
      <c r="ELU28" s="11"/>
    </row>
    <row r="29" spans="1:3713" s="20" customFormat="1">
      <c r="A29" s="11"/>
      <c r="B29" s="60" t="s">
        <v>856</v>
      </c>
      <c r="C29" s="161" t="e">
        <f>C30*(1-LOOKUP('Datos generales organización'!$D$14,'Datos 1-Factores emisión'!$C36:$R36,'Datos 1-Factores emisión'!$C38:$R38))+C23*LOOKUP('Datos generales organización'!$D$14,'Datos 1-Factores emisión'!$C36:$R36,'Datos 1-Factores emisión'!$C38:$R38)</f>
        <v>#N/A</v>
      </c>
      <c r="D29" s="161" t="e">
        <f>D30*(1-LOOKUP('Datos generales organización'!$D$14,'Datos 1-Factores emisión'!$C36:$R36,'Datos 1-Factores emisión'!$C38:$R38))+D23*LOOKUP('Datos generales organización'!$D$14,'Datos 1-Factores emisión'!$C36:$R36,'Datos 1-Factores emisión'!$C38:$R38)</f>
        <v>#N/A</v>
      </c>
      <c r="E29" s="161" t="e">
        <f>E30*(1-LOOKUP('Datos generales organización'!$D$14,'Datos 1-Factores emisión'!$C36:$R36,'Datos 1-Factores emisión'!$C38:$R38))+E23*LOOKUP('Datos generales organización'!$D$14,'Datos 1-Factores emisión'!$C36:$R36,'Datos 1-Factores emisión'!$C38:$R38)</f>
        <v>#N/A</v>
      </c>
      <c r="F29" s="161" t="e">
        <f>F30*(1-LOOKUP('Datos generales organización'!$D$14,'Datos 1-Factores emisión'!$C36:$R36,'Datos 1-Factores emisión'!$C38:$R38))+F23*LOOKUP('Datos generales organización'!$D$14,'Datos 1-Factores emisión'!$C36:$R36,'Datos 1-Factores emisión'!$C38:$R38)</f>
        <v>#N/A</v>
      </c>
      <c r="G29" s="161" t="s">
        <v>189</v>
      </c>
      <c r="H29" s="161" t="s">
        <v>189</v>
      </c>
      <c r="I29" s="161" t="s">
        <v>189</v>
      </c>
      <c r="J29" s="360" t="s">
        <v>189</v>
      </c>
      <c r="K29" s="161" t="e">
        <f>LOOKUP($B29,'Datos 3-Factores de convers'!$B$29:$B$51,'Datos 3-Factores de convers'!$F$29:$F$51)*(C29*'Datos 2-Potenciales calent glob'!$D$6+'Datos 1-Factores emisión'!E29*'Datos 2-Potenciales calent glob'!$D$31+'Datos 1-Factores emisión'!F29*'Datos 2-Potenciales calent glob'!$D$32)</f>
        <v>#N/A</v>
      </c>
      <c r="L29" s="161" t="s">
        <v>183</v>
      </c>
      <c r="M29" s="35"/>
      <c r="N29" s="35"/>
      <c r="O29" s="35"/>
      <c r="P29" s="35"/>
      <c r="Q29" s="35"/>
      <c r="R29" s="11"/>
      <c r="S29" s="417"/>
      <c r="T29" s="35"/>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1"/>
      <c r="HG29" s="11"/>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1"/>
      <c r="IL29" s="11"/>
      <c r="IM29" s="11"/>
      <c r="IN29" s="11"/>
      <c r="IO29" s="11"/>
      <c r="IP29" s="11"/>
      <c r="IQ29" s="11"/>
      <c r="IR29" s="11"/>
      <c r="IS29" s="11"/>
      <c r="IT29" s="11"/>
      <c r="IU29" s="11"/>
      <c r="IV29" s="11"/>
      <c r="IW29" s="11"/>
      <c r="IX29" s="11"/>
      <c r="IY29" s="11"/>
      <c r="IZ29" s="11"/>
      <c r="JA29" s="11"/>
      <c r="JB29" s="11"/>
      <c r="JC29" s="11"/>
      <c r="JD29" s="11"/>
      <c r="JE29" s="11"/>
      <c r="JF29" s="11"/>
      <c r="JG29" s="11"/>
      <c r="JH29" s="11"/>
      <c r="JI29" s="11"/>
      <c r="JJ29" s="11"/>
      <c r="JK29" s="11"/>
      <c r="JL29" s="11"/>
      <c r="JM29" s="11"/>
      <c r="JN29" s="11"/>
      <c r="JO29" s="11"/>
      <c r="JP29" s="11"/>
      <c r="JQ29" s="11"/>
      <c r="JR29" s="11"/>
      <c r="JS29" s="11"/>
      <c r="JT29" s="11"/>
      <c r="JU29" s="11"/>
      <c r="JV29" s="11"/>
      <c r="JW29" s="11"/>
      <c r="JX29" s="11"/>
      <c r="JY29" s="11"/>
      <c r="JZ29" s="11"/>
      <c r="KA29" s="11"/>
      <c r="KB29" s="11"/>
      <c r="KC29" s="11"/>
      <c r="KD29" s="11"/>
      <c r="KE29" s="11"/>
      <c r="KF29" s="11"/>
      <c r="KG29" s="11"/>
      <c r="KH29" s="11"/>
      <c r="KI29" s="11"/>
      <c r="KJ29" s="11"/>
      <c r="KK29" s="11"/>
      <c r="KL29" s="11"/>
      <c r="KM29" s="11"/>
      <c r="KN29" s="11"/>
      <c r="KO29" s="11"/>
      <c r="KP29" s="11"/>
      <c r="KQ29" s="11"/>
      <c r="KR29" s="11"/>
      <c r="KS29" s="11"/>
      <c r="KT29" s="11"/>
      <c r="KU29" s="11"/>
      <c r="KV29" s="11"/>
      <c r="KW29" s="11"/>
      <c r="KX29" s="11"/>
      <c r="KY29" s="11"/>
      <c r="KZ29" s="11"/>
      <c r="LA29" s="11"/>
      <c r="LB29" s="11"/>
      <c r="LC29" s="11"/>
      <c r="LD29" s="11"/>
      <c r="LE29" s="11"/>
      <c r="LF29" s="11"/>
      <c r="LG29" s="11"/>
      <c r="LH29" s="11"/>
      <c r="LI29" s="11"/>
      <c r="LJ29" s="11"/>
      <c r="LK29" s="11"/>
      <c r="LL29" s="11"/>
      <c r="LM29" s="11"/>
      <c r="LN29" s="11"/>
      <c r="LO29" s="11"/>
      <c r="LP29" s="11"/>
      <c r="LQ29" s="11"/>
      <c r="LR29" s="11"/>
      <c r="LS29" s="11"/>
      <c r="LT29" s="11"/>
      <c r="LU29" s="11"/>
      <c r="LV29" s="11"/>
      <c r="LW29" s="11"/>
      <c r="LX29" s="11"/>
      <c r="LY29" s="11"/>
      <c r="LZ29" s="11"/>
      <c r="MA29" s="11"/>
      <c r="MB29" s="11"/>
      <c r="MC29" s="11"/>
      <c r="MD29" s="11"/>
      <c r="ME29" s="11"/>
      <c r="MF29" s="11"/>
      <c r="MG29" s="11"/>
      <c r="MH29" s="11"/>
      <c r="MI29" s="11"/>
      <c r="MJ29" s="11"/>
      <c r="MK29" s="11"/>
      <c r="ML29" s="11"/>
      <c r="MM29" s="11"/>
      <c r="MN29" s="11"/>
      <c r="MO29" s="11"/>
      <c r="MP29" s="11"/>
      <c r="MQ29" s="11"/>
      <c r="MR29" s="11"/>
      <c r="MS29" s="11"/>
      <c r="MT29" s="11"/>
      <c r="MU29" s="11"/>
      <c r="MV29" s="11"/>
      <c r="MW29" s="11"/>
      <c r="MX29" s="11"/>
      <c r="MY29" s="11"/>
      <c r="MZ29" s="11"/>
      <c r="NA29" s="11"/>
      <c r="NB29" s="11"/>
      <c r="NC29" s="11"/>
      <c r="ND29" s="11"/>
      <c r="NE29" s="11"/>
      <c r="NF29" s="11"/>
      <c r="NG29" s="11"/>
      <c r="NH29" s="11"/>
      <c r="NI29" s="11"/>
      <c r="NJ29" s="11"/>
      <c r="NK29" s="11"/>
      <c r="NL29" s="11"/>
      <c r="NM29" s="11"/>
      <c r="NN29" s="11"/>
      <c r="NO29" s="11"/>
      <c r="NP29" s="11"/>
      <c r="NQ29" s="11"/>
      <c r="NR29" s="11"/>
      <c r="NS29" s="11"/>
      <c r="NT29" s="11"/>
      <c r="NU29" s="11"/>
      <c r="NV29" s="11"/>
      <c r="NW29" s="11"/>
      <c r="NX29" s="11"/>
      <c r="NY29" s="11"/>
      <c r="NZ29" s="11"/>
      <c r="OA29" s="11"/>
      <c r="OB29" s="11"/>
      <c r="OC29" s="11"/>
      <c r="OD29" s="11"/>
      <c r="OE29" s="11"/>
      <c r="OF29" s="11"/>
      <c r="OG29" s="11"/>
      <c r="OH29" s="11"/>
      <c r="OI29" s="11"/>
      <c r="OJ29" s="11"/>
      <c r="OK29" s="11"/>
      <c r="OL29" s="11"/>
      <c r="OM29" s="11"/>
      <c r="ON29" s="11"/>
      <c r="OO29" s="11"/>
      <c r="OP29" s="11"/>
      <c r="OQ29" s="11"/>
      <c r="OR29" s="11"/>
      <c r="OS29" s="11"/>
      <c r="OT29" s="11"/>
      <c r="OU29" s="11"/>
      <c r="OV29" s="11"/>
      <c r="OW29" s="11"/>
      <c r="OX29" s="11"/>
      <c r="OY29" s="11"/>
      <c r="OZ29" s="11"/>
      <c r="PA29" s="11"/>
      <c r="PB29" s="11"/>
      <c r="PC29" s="11"/>
      <c r="PD29" s="11"/>
      <c r="PE29" s="11"/>
      <c r="PF29" s="11"/>
      <c r="PG29" s="11"/>
      <c r="PH29" s="11"/>
      <c r="PI29" s="11"/>
      <c r="PJ29" s="11"/>
      <c r="PK29" s="11"/>
      <c r="PL29" s="11"/>
      <c r="PM29" s="11"/>
      <c r="PN29" s="11"/>
      <c r="PO29" s="11"/>
      <c r="PP29" s="11"/>
      <c r="PQ29" s="11"/>
      <c r="PR29" s="11"/>
      <c r="PS29" s="11"/>
      <c r="PT29" s="11"/>
      <c r="PU29" s="11"/>
      <c r="PV29" s="11"/>
      <c r="PW29" s="11"/>
      <c r="PX29" s="11"/>
      <c r="PY29" s="11"/>
      <c r="PZ29" s="11"/>
      <c r="QA29" s="11"/>
      <c r="QB29" s="11"/>
      <c r="QC29" s="11"/>
      <c r="QD29" s="11"/>
      <c r="QE29" s="11"/>
      <c r="QF29" s="11"/>
      <c r="QG29" s="11"/>
      <c r="QH29" s="11"/>
      <c r="QI29" s="11"/>
      <c r="QJ29" s="11"/>
      <c r="QK29" s="11"/>
      <c r="QL29" s="11"/>
      <c r="QM29" s="11"/>
      <c r="QN29" s="11"/>
      <c r="QO29" s="11"/>
      <c r="QP29" s="11"/>
      <c r="QQ29" s="11"/>
      <c r="QR29" s="11"/>
      <c r="QS29" s="11"/>
      <c r="QT29" s="11"/>
      <c r="QU29" s="11"/>
      <c r="QV29" s="11"/>
      <c r="QW29" s="11"/>
      <c r="QX29" s="11"/>
      <c r="QY29" s="11"/>
      <c r="QZ29" s="11"/>
      <c r="RA29" s="11"/>
      <c r="RB29" s="11"/>
      <c r="RC29" s="11"/>
      <c r="RD29" s="11"/>
      <c r="RE29" s="11"/>
      <c r="RF29" s="11"/>
      <c r="RG29" s="11"/>
      <c r="RH29" s="11"/>
      <c r="RI29" s="11"/>
      <c r="RJ29" s="11"/>
      <c r="RK29" s="11"/>
      <c r="RL29" s="11"/>
      <c r="RM29" s="11"/>
      <c r="RN29" s="11"/>
      <c r="RO29" s="11"/>
      <c r="RP29" s="11"/>
      <c r="RQ29" s="11"/>
      <c r="RR29" s="11"/>
      <c r="RS29" s="11"/>
      <c r="RT29" s="11"/>
      <c r="RU29" s="11"/>
      <c r="RV29" s="11"/>
      <c r="RW29" s="11"/>
      <c r="RX29" s="11"/>
      <c r="RY29" s="11"/>
      <c r="RZ29" s="11"/>
      <c r="SA29" s="11"/>
      <c r="SB29" s="11"/>
      <c r="SC29" s="11"/>
      <c r="SD29" s="11"/>
      <c r="SE29" s="11"/>
      <c r="SF29" s="11"/>
      <c r="SG29" s="11"/>
      <c r="SH29" s="11"/>
      <c r="SI29" s="11"/>
      <c r="SJ29" s="11"/>
      <c r="SK29" s="11"/>
      <c r="SL29" s="11"/>
      <c r="SM29" s="11"/>
      <c r="SN29" s="11"/>
      <c r="SO29" s="11"/>
      <c r="SP29" s="11"/>
      <c r="SQ29" s="11"/>
      <c r="SR29" s="11"/>
      <c r="SS29" s="11"/>
      <c r="ST29" s="11"/>
      <c r="SU29" s="11"/>
      <c r="SV29" s="11"/>
      <c r="SW29" s="11"/>
      <c r="SX29" s="11"/>
      <c r="SY29" s="11"/>
      <c r="SZ29" s="11"/>
      <c r="TA29" s="11"/>
      <c r="TB29" s="11"/>
      <c r="TC29" s="11"/>
      <c r="TD29" s="11"/>
      <c r="TE29" s="11"/>
      <c r="TF29" s="11"/>
      <c r="TG29" s="11"/>
      <c r="TH29" s="11"/>
      <c r="TI29" s="11"/>
      <c r="TJ29" s="11"/>
      <c r="TK29" s="11"/>
      <c r="TL29" s="11"/>
      <c r="TM29" s="11"/>
      <c r="TN29" s="11"/>
      <c r="TO29" s="11"/>
      <c r="TP29" s="11"/>
      <c r="TQ29" s="11"/>
      <c r="TR29" s="11"/>
      <c r="TS29" s="11"/>
      <c r="TT29" s="11"/>
      <c r="TU29" s="11"/>
      <c r="TV29" s="11"/>
      <c r="TW29" s="11"/>
      <c r="TX29" s="11"/>
      <c r="TY29" s="11"/>
      <c r="TZ29" s="11"/>
      <c r="UA29" s="11"/>
      <c r="UB29" s="11"/>
      <c r="UC29" s="11"/>
      <c r="UD29" s="11"/>
      <c r="UE29" s="11"/>
      <c r="UF29" s="11"/>
      <c r="UG29" s="11"/>
      <c r="UH29" s="11"/>
      <c r="UI29" s="11"/>
      <c r="UJ29" s="11"/>
      <c r="UK29" s="11"/>
      <c r="UL29" s="11"/>
      <c r="UM29" s="11"/>
      <c r="UN29" s="11"/>
      <c r="UO29" s="11"/>
      <c r="UP29" s="11"/>
      <c r="UQ29" s="11"/>
      <c r="UR29" s="11"/>
      <c r="US29" s="11"/>
      <c r="UT29" s="11"/>
      <c r="UU29" s="11"/>
      <c r="UV29" s="11"/>
      <c r="UW29" s="11"/>
      <c r="UX29" s="11"/>
      <c r="UY29" s="11"/>
      <c r="UZ29" s="11"/>
      <c r="VA29" s="11"/>
      <c r="VB29" s="11"/>
      <c r="VC29" s="11"/>
      <c r="VD29" s="11"/>
      <c r="VE29" s="11"/>
      <c r="VF29" s="11"/>
      <c r="VG29" s="11"/>
      <c r="VH29" s="11"/>
      <c r="VI29" s="11"/>
      <c r="VJ29" s="11"/>
      <c r="VK29" s="11"/>
      <c r="VL29" s="11"/>
      <c r="VM29" s="11"/>
      <c r="VN29" s="11"/>
      <c r="VO29" s="11"/>
      <c r="VP29" s="11"/>
      <c r="VQ29" s="11"/>
      <c r="VR29" s="11"/>
      <c r="VS29" s="11"/>
      <c r="VT29" s="11"/>
      <c r="VU29" s="11"/>
      <c r="VV29" s="11"/>
      <c r="VW29" s="11"/>
      <c r="VX29" s="11"/>
      <c r="VY29" s="11"/>
      <c r="VZ29" s="11"/>
      <c r="WA29" s="11"/>
      <c r="WB29" s="11"/>
      <c r="WC29" s="11"/>
      <c r="WD29" s="11"/>
      <c r="WE29" s="11"/>
      <c r="WF29" s="11"/>
      <c r="WG29" s="11"/>
      <c r="WH29" s="11"/>
      <c r="WI29" s="11"/>
      <c r="WJ29" s="11"/>
      <c r="WK29" s="11"/>
      <c r="WL29" s="11"/>
      <c r="WM29" s="11"/>
      <c r="WN29" s="11"/>
      <c r="WO29" s="11"/>
      <c r="WP29" s="11"/>
      <c r="WQ29" s="11"/>
      <c r="WR29" s="11"/>
      <c r="WS29" s="11"/>
      <c r="WT29" s="11"/>
      <c r="WU29" s="11"/>
      <c r="WV29" s="11"/>
      <c r="WW29" s="11"/>
      <c r="WX29" s="11"/>
      <c r="WY29" s="11"/>
      <c r="WZ29" s="11"/>
      <c r="XA29" s="11"/>
      <c r="XB29" s="11"/>
      <c r="XC29" s="11"/>
      <c r="XD29" s="11"/>
      <c r="XE29" s="11"/>
      <c r="XF29" s="11"/>
      <c r="XG29" s="11"/>
      <c r="XH29" s="11"/>
      <c r="XI29" s="11"/>
      <c r="XJ29" s="11"/>
      <c r="XK29" s="11"/>
      <c r="XL29" s="11"/>
      <c r="XM29" s="11"/>
      <c r="XN29" s="11"/>
      <c r="XO29" s="11"/>
      <c r="XP29" s="11"/>
      <c r="XQ29" s="11"/>
      <c r="XR29" s="11"/>
      <c r="XS29" s="11"/>
      <c r="XT29" s="11"/>
      <c r="XU29" s="11"/>
      <c r="XV29" s="11"/>
      <c r="XW29" s="11"/>
      <c r="XX29" s="11"/>
      <c r="XY29" s="11"/>
      <c r="XZ29" s="11"/>
      <c r="YA29" s="11"/>
      <c r="YB29" s="11"/>
      <c r="YC29" s="11"/>
      <c r="YD29" s="11"/>
      <c r="YE29" s="11"/>
      <c r="YF29" s="11"/>
      <c r="YG29" s="11"/>
      <c r="YH29" s="11"/>
      <c r="YI29" s="11"/>
      <c r="YJ29" s="11"/>
      <c r="YK29" s="11"/>
      <c r="YL29" s="11"/>
      <c r="YM29" s="11"/>
      <c r="YN29" s="11"/>
      <c r="YO29" s="11"/>
      <c r="YP29" s="11"/>
      <c r="YQ29" s="11"/>
      <c r="YR29" s="11"/>
      <c r="YS29" s="11"/>
      <c r="YT29" s="11"/>
      <c r="YU29" s="11"/>
      <c r="YV29" s="11"/>
      <c r="YW29" s="11"/>
      <c r="YX29" s="11"/>
      <c r="YY29" s="11"/>
      <c r="YZ29" s="11"/>
      <c r="ZA29" s="11"/>
      <c r="ZB29" s="11"/>
      <c r="ZC29" s="11"/>
      <c r="ZD29" s="11"/>
      <c r="ZE29" s="11"/>
      <c r="ZF29" s="11"/>
      <c r="ZG29" s="11"/>
      <c r="ZH29" s="11"/>
      <c r="ZI29" s="11"/>
      <c r="ZJ29" s="11"/>
      <c r="ZK29" s="11"/>
      <c r="ZL29" s="11"/>
      <c r="ZM29" s="11"/>
      <c r="ZN29" s="11"/>
      <c r="ZO29" s="11"/>
      <c r="ZP29" s="11"/>
      <c r="ZQ29" s="11"/>
      <c r="ZR29" s="11"/>
      <c r="ZS29" s="11"/>
      <c r="ZT29" s="11"/>
      <c r="ZU29" s="11"/>
      <c r="ZV29" s="11"/>
      <c r="ZW29" s="11"/>
      <c r="ZX29" s="11"/>
      <c r="ZY29" s="11"/>
      <c r="ZZ29" s="11"/>
      <c r="AAA29" s="11"/>
      <c r="AAB29" s="11"/>
      <c r="AAC29" s="11"/>
      <c r="AAD29" s="11"/>
      <c r="AAE29" s="11"/>
      <c r="AAF29" s="11"/>
      <c r="AAG29" s="11"/>
      <c r="AAH29" s="11"/>
      <c r="AAI29" s="11"/>
      <c r="AAJ29" s="11"/>
      <c r="AAK29" s="11"/>
      <c r="AAL29" s="11"/>
      <c r="AAM29" s="11"/>
      <c r="AAN29" s="11"/>
      <c r="AAO29" s="11"/>
      <c r="AAP29" s="11"/>
      <c r="AAQ29" s="11"/>
      <c r="AAR29" s="11"/>
      <c r="AAS29" s="11"/>
      <c r="AAT29" s="11"/>
      <c r="AAU29" s="11"/>
      <c r="AAV29" s="11"/>
      <c r="AAW29" s="11"/>
      <c r="AAX29" s="11"/>
      <c r="AAY29" s="11"/>
      <c r="AAZ29" s="11"/>
      <c r="ABA29" s="11"/>
      <c r="ABB29" s="11"/>
      <c r="ABC29" s="11"/>
      <c r="ABD29" s="11"/>
      <c r="ABE29" s="11"/>
      <c r="ABF29" s="11"/>
      <c r="ABG29" s="11"/>
      <c r="ABH29" s="11"/>
      <c r="ABI29" s="11"/>
      <c r="ABJ29" s="11"/>
      <c r="ABK29" s="11"/>
      <c r="ABL29" s="11"/>
      <c r="ABM29" s="11"/>
      <c r="ABN29" s="11"/>
      <c r="ABO29" s="11"/>
      <c r="ABP29" s="11"/>
      <c r="ABQ29" s="11"/>
      <c r="ABR29" s="11"/>
      <c r="ABS29" s="11"/>
      <c r="ABT29" s="11"/>
      <c r="ABU29" s="11"/>
      <c r="ABV29" s="11"/>
      <c r="ABW29" s="11"/>
      <c r="ABX29" s="11"/>
      <c r="ABY29" s="11"/>
      <c r="ABZ29" s="11"/>
      <c r="ACA29" s="11"/>
      <c r="ACB29" s="11"/>
      <c r="ACC29" s="11"/>
      <c r="ACD29" s="11"/>
      <c r="ACE29" s="11"/>
      <c r="ACF29" s="11"/>
      <c r="ACG29" s="11"/>
      <c r="ACH29" s="11"/>
      <c r="ACI29" s="11"/>
      <c r="ACJ29" s="11"/>
      <c r="ACK29" s="11"/>
      <c r="ACL29" s="11"/>
      <c r="ACM29" s="11"/>
      <c r="ACN29" s="11"/>
      <c r="ACO29" s="11"/>
      <c r="ACP29" s="11"/>
      <c r="ACQ29" s="11"/>
      <c r="ACR29" s="11"/>
      <c r="ACS29" s="11"/>
      <c r="ACT29" s="11"/>
      <c r="ACU29" s="11"/>
      <c r="ACV29" s="11"/>
      <c r="ACW29" s="11"/>
      <c r="ACX29" s="11"/>
      <c r="ACY29" s="11"/>
      <c r="ACZ29" s="11"/>
      <c r="ADA29" s="11"/>
      <c r="ADB29" s="11"/>
      <c r="ADC29" s="11"/>
      <c r="ADD29" s="11"/>
      <c r="ADE29" s="11"/>
      <c r="ADF29" s="11"/>
      <c r="ADG29" s="11"/>
      <c r="ADH29" s="11"/>
      <c r="ADI29" s="11"/>
      <c r="ADJ29" s="11"/>
      <c r="ADK29" s="11"/>
      <c r="ADL29" s="11"/>
      <c r="ADM29" s="11"/>
      <c r="ADN29" s="11"/>
      <c r="ADO29" s="11"/>
      <c r="ADP29" s="11"/>
      <c r="ADQ29" s="11"/>
      <c r="ADR29" s="11"/>
      <c r="ADS29" s="11"/>
      <c r="ADT29" s="11"/>
      <c r="ADU29" s="11"/>
      <c r="ADV29" s="11"/>
      <c r="ADW29" s="11"/>
      <c r="ADX29" s="11"/>
      <c r="ADY29" s="11"/>
      <c r="ADZ29" s="11"/>
      <c r="AEA29" s="11"/>
      <c r="AEB29" s="11"/>
      <c r="AEC29" s="11"/>
      <c r="AED29" s="11"/>
      <c r="AEE29" s="11"/>
      <c r="AEF29" s="11"/>
      <c r="AEG29" s="11"/>
      <c r="AEH29" s="11"/>
      <c r="AEI29" s="11"/>
      <c r="AEJ29" s="11"/>
      <c r="AEK29" s="11"/>
      <c r="AEL29" s="11"/>
      <c r="AEM29" s="11"/>
      <c r="AEN29" s="11"/>
      <c r="AEO29" s="11"/>
      <c r="AEP29" s="11"/>
      <c r="AEQ29" s="11"/>
      <c r="AER29" s="11"/>
      <c r="AES29" s="11"/>
      <c r="AET29" s="11"/>
      <c r="AEU29" s="11"/>
      <c r="AEV29" s="11"/>
      <c r="AEW29" s="11"/>
      <c r="AEX29" s="11"/>
      <c r="AEY29" s="11"/>
      <c r="AEZ29" s="11"/>
      <c r="AFA29" s="11"/>
      <c r="AFB29" s="11"/>
      <c r="AFC29" s="11"/>
      <c r="AFD29" s="11"/>
      <c r="AFE29" s="11"/>
      <c r="AFF29" s="11"/>
      <c r="AFG29" s="11"/>
      <c r="AFH29" s="11"/>
      <c r="AFI29" s="11"/>
      <c r="AFJ29" s="11"/>
      <c r="AFK29" s="11"/>
      <c r="AFL29" s="11"/>
      <c r="AFM29" s="11"/>
      <c r="AFN29" s="11"/>
      <c r="AFO29" s="11"/>
      <c r="AFP29" s="11"/>
      <c r="AFQ29" s="11"/>
      <c r="AFR29" s="11"/>
      <c r="AFS29" s="11"/>
      <c r="AFT29" s="11"/>
      <c r="AFU29" s="11"/>
      <c r="AFV29" s="11"/>
      <c r="AFW29" s="11"/>
      <c r="AFX29" s="11"/>
      <c r="AFY29" s="11"/>
      <c r="AFZ29" s="11"/>
      <c r="AGA29" s="11"/>
      <c r="AGB29" s="11"/>
      <c r="AGC29" s="11"/>
      <c r="AGD29" s="11"/>
      <c r="AGE29" s="11"/>
      <c r="AGF29" s="11"/>
      <c r="AGG29" s="11"/>
      <c r="AGH29" s="11"/>
      <c r="AGI29" s="11"/>
      <c r="AGJ29" s="11"/>
      <c r="AGK29" s="11"/>
      <c r="AGL29" s="11"/>
      <c r="AGM29" s="11"/>
      <c r="AGN29" s="11"/>
      <c r="AGO29" s="11"/>
      <c r="AGP29" s="11"/>
      <c r="AGQ29" s="11"/>
      <c r="AGR29" s="11"/>
      <c r="AGS29" s="11"/>
      <c r="AGT29" s="11"/>
      <c r="AGU29" s="11"/>
      <c r="AGV29" s="11"/>
      <c r="AGW29" s="11"/>
      <c r="AGX29" s="11"/>
      <c r="AGY29" s="11"/>
      <c r="AGZ29" s="11"/>
      <c r="AHA29" s="11"/>
      <c r="AHB29" s="11"/>
      <c r="AHC29" s="11"/>
      <c r="AHD29" s="11"/>
      <c r="AHE29" s="11"/>
      <c r="AHF29" s="11"/>
      <c r="AHG29" s="11"/>
      <c r="AHH29" s="11"/>
      <c r="AHI29" s="11"/>
      <c r="AHJ29" s="11"/>
      <c r="AHK29" s="11"/>
      <c r="AHL29" s="11"/>
      <c r="AHM29" s="11"/>
      <c r="AHN29" s="11"/>
      <c r="AHO29" s="11"/>
      <c r="AHP29" s="11"/>
      <c r="AHQ29" s="11"/>
      <c r="AHR29" s="11"/>
      <c r="AHS29" s="11"/>
      <c r="AHT29" s="11"/>
      <c r="AHU29" s="11"/>
      <c r="AHV29" s="11"/>
      <c r="AHW29" s="11"/>
      <c r="AHX29" s="11"/>
      <c r="AHY29" s="11"/>
      <c r="AHZ29" s="11"/>
      <c r="AIA29" s="11"/>
      <c r="AIB29" s="11"/>
      <c r="AIC29" s="11"/>
      <c r="AID29" s="11"/>
      <c r="AIE29" s="11"/>
      <c r="AIF29" s="11"/>
      <c r="AIG29" s="11"/>
      <c r="AIH29" s="11"/>
      <c r="AII29" s="11"/>
      <c r="AIJ29" s="11"/>
      <c r="AIK29" s="11"/>
      <c r="AIL29" s="11"/>
      <c r="AIM29" s="11"/>
      <c r="AIN29" s="11"/>
      <c r="AIO29" s="11"/>
      <c r="AIP29" s="11"/>
      <c r="AIQ29" s="11"/>
      <c r="AIR29" s="11"/>
      <c r="AIS29" s="11"/>
      <c r="AIT29" s="11"/>
      <c r="AIU29" s="11"/>
      <c r="AIV29" s="11"/>
      <c r="AIW29" s="11"/>
      <c r="AIX29" s="11"/>
      <c r="AIY29" s="11"/>
      <c r="AIZ29" s="11"/>
      <c r="AJA29" s="11"/>
      <c r="AJB29" s="11"/>
      <c r="AJC29" s="11"/>
      <c r="AJD29" s="11"/>
      <c r="AJE29" s="11"/>
      <c r="AJF29" s="11"/>
      <c r="AJG29" s="11"/>
      <c r="AJH29" s="11"/>
      <c r="AJI29" s="11"/>
      <c r="AJJ29" s="11"/>
      <c r="AJK29" s="11"/>
      <c r="AJL29" s="11"/>
      <c r="AJM29" s="11"/>
      <c r="AJN29" s="11"/>
      <c r="AJO29" s="11"/>
      <c r="AJP29" s="11"/>
      <c r="AJQ29" s="11"/>
      <c r="AJR29" s="11"/>
      <c r="AJS29" s="11"/>
      <c r="AJT29" s="11"/>
      <c r="AJU29" s="11"/>
      <c r="AJV29" s="11"/>
      <c r="AJW29" s="11"/>
      <c r="AJX29" s="11"/>
      <c r="AJY29" s="11"/>
      <c r="AJZ29" s="11"/>
      <c r="AKA29" s="11"/>
      <c r="AKB29" s="11"/>
      <c r="AKC29" s="11"/>
      <c r="AKD29" s="11"/>
      <c r="AKE29" s="11"/>
      <c r="AKF29" s="11"/>
      <c r="AKG29" s="11"/>
      <c r="AKH29" s="11"/>
      <c r="AKI29" s="11"/>
      <c r="AKJ29" s="11"/>
      <c r="AKK29" s="11"/>
      <c r="AKL29" s="11"/>
      <c r="AKM29" s="11"/>
      <c r="AKN29" s="11"/>
      <c r="AKO29" s="11"/>
      <c r="AKP29" s="11"/>
      <c r="AKQ29" s="11"/>
      <c r="AKR29" s="11"/>
      <c r="AKS29" s="11"/>
      <c r="AKT29" s="11"/>
      <c r="AKU29" s="11"/>
      <c r="AKV29" s="11"/>
      <c r="AKW29" s="11"/>
      <c r="AKX29" s="11"/>
      <c r="AKY29" s="11"/>
      <c r="AKZ29" s="11"/>
      <c r="ALA29" s="11"/>
      <c r="ALB29" s="11"/>
      <c r="ALC29" s="11"/>
      <c r="ALD29" s="11"/>
      <c r="ALE29" s="11"/>
      <c r="ALF29" s="11"/>
      <c r="ALG29" s="11"/>
      <c r="ALH29" s="11"/>
      <c r="ALI29" s="11"/>
      <c r="ALJ29" s="11"/>
      <c r="ALK29" s="11"/>
      <c r="ALL29" s="11"/>
      <c r="ALM29" s="11"/>
      <c r="ALN29" s="11"/>
      <c r="ALO29" s="11"/>
      <c r="ALP29" s="11"/>
      <c r="ALQ29" s="11"/>
      <c r="ALR29" s="11"/>
      <c r="ALS29" s="11"/>
      <c r="ALT29" s="11"/>
      <c r="ALU29" s="11"/>
      <c r="ALV29" s="11"/>
      <c r="ALW29" s="11"/>
      <c r="ALX29" s="11"/>
      <c r="ALY29" s="11"/>
      <c r="ALZ29" s="11"/>
      <c r="AMA29" s="11"/>
      <c r="AMB29" s="11"/>
      <c r="AMC29" s="11"/>
      <c r="AMD29" s="11"/>
      <c r="AME29" s="11"/>
      <c r="AMF29" s="11"/>
      <c r="AMG29" s="11"/>
      <c r="AMH29" s="11"/>
      <c r="AMI29" s="11"/>
      <c r="AMJ29" s="11"/>
      <c r="AMK29" s="11"/>
      <c r="AML29" s="11"/>
      <c r="AMM29" s="11"/>
      <c r="AMN29" s="11"/>
      <c r="AMO29" s="11"/>
      <c r="AMP29" s="11"/>
      <c r="AMQ29" s="11"/>
      <c r="AMR29" s="11"/>
      <c r="AMS29" s="11"/>
      <c r="AMT29" s="11"/>
      <c r="AMU29" s="11"/>
      <c r="AMV29" s="11"/>
      <c r="AMW29" s="11"/>
      <c r="AMX29" s="11"/>
      <c r="AMY29" s="11"/>
      <c r="AMZ29" s="11"/>
      <c r="ANA29" s="11"/>
      <c r="ANB29" s="11"/>
      <c r="ANC29" s="11"/>
      <c r="AND29" s="11"/>
      <c r="ANE29" s="11"/>
      <c r="ANF29" s="11"/>
      <c r="ANG29" s="11"/>
      <c r="ANH29" s="11"/>
      <c r="ANI29" s="11"/>
      <c r="ANJ29" s="11"/>
      <c r="ANK29" s="11"/>
      <c r="ANL29" s="11"/>
      <c r="ANM29" s="11"/>
      <c r="ANN29" s="11"/>
      <c r="ANO29" s="11"/>
      <c r="ANP29" s="11"/>
      <c r="ANQ29" s="11"/>
      <c r="ANR29" s="11"/>
      <c r="ANS29" s="11"/>
      <c r="ANT29" s="11"/>
      <c r="ANU29" s="11"/>
      <c r="ANV29" s="11"/>
      <c r="ANW29" s="11"/>
      <c r="ANX29" s="11"/>
      <c r="ANY29" s="11"/>
      <c r="ANZ29" s="11"/>
      <c r="AOA29" s="11"/>
      <c r="AOB29" s="11"/>
      <c r="AOC29" s="11"/>
      <c r="AOD29" s="11"/>
      <c r="AOE29" s="11"/>
      <c r="AOF29" s="11"/>
      <c r="AOG29" s="11"/>
      <c r="AOH29" s="11"/>
      <c r="AOI29" s="11"/>
      <c r="AOJ29" s="11"/>
      <c r="AOK29" s="11"/>
      <c r="AOL29" s="11"/>
      <c r="AOM29" s="11"/>
      <c r="AON29" s="11"/>
      <c r="AOO29" s="11"/>
      <c r="AOP29" s="11"/>
      <c r="AOQ29" s="11"/>
      <c r="AOR29" s="11"/>
      <c r="AOS29" s="11"/>
      <c r="AOT29" s="11"/>
      <c r="AOU29" s="11"/>
      <c r="AOV29" s="11"/>
      <c r="AOW29" s="11"/>
      <c r="AOX29" s="11"/>
      <c r="AOY29" s="11"/>
      <c r="AOZ29" s="11"/>
      <c r="APA29" s="11"/>
      <c r="APB29" s="11"/>
      <c r="APC29" s="11"/>
      <c r="APD29" s="11"/>
      <c r="APE29" s="11"/>
      <c r="APF29" s="11"/>
      <c r="APG29" s="11"/>
      <c r="APH29" s="11"/>
      <c r="API29" s="11"/>
      <c r="APJ29" s="11"/>
      <c r="APK29" s="11"/>
      <c r="APL29" s="11"/>
      <c r="APM29" s="11"/>
      <c r="APN29" s="11"/>
      <c r="APO29" s="11"/>
      <c r="APP29" s="11"/>
      <c r="APQ29" s="11"/>
      <c r="APR29" s="11"/>
      <c r="APS29" s="11"/>
      <c r="APT29" s="11"/>
      <c r="APU29" s="11"/>
      <c r="APV29" s="11"/>
      <c r="APW29" s="11"/>
      <c r="APX29" s="11"/>
      <c r="APY29" s="11"/>
      <c r="APZ29" s="11"/>
      <c r="AQA29" s="11"/>
      <c r="AQB29" s="11"/>
      <c r="AQC29" s="11"/>
      <c r="AQD29" s="11"/>
      <c r="AQE29" s="11"/>
      <c r="AQF29" s="11"/>
      <c r="AQG29" s="11"/>
      <c r="AQH29" s="11"/>
      <c r="AQI29" s="11"/>
      <c r="AQJ29" s="11"/>
      <c r="AQK29" s="11"/>
      <c r="AQL29" s="11"/>
      <c r="AQM29" s="11"/>
      <c r="AQN29" s="11"/>
      <c r="AQO29" s="11"/>
      <c r="AQP29" s="11"/>
      <c r="AQQ29" s="11"/>
      <c r="AQR29" s="11"/>
      <c r="AQS29" s="11"/>
      <c r="AQT29" s="11"/>
      <c r="AQU29" s="11"/>
      <c r="AQV29" s="11"/>
      <c r="AQW29" s="11"/>
      <c r="AQX29" s="11"/>
      <c r="AQY29" s="11"/>
      <c r="AQZ29" s="11"/>
      <c r="ARA29" s="11"/>
      <c r="ARB29" s="11"/>
      <c r="ARC29" s="11"/>
      <c r="ARD29" s="11"/>
      <c r="ARE29" s="11"/>
      <c r="ARF29" s="11"/>
      <c r="ARG29" s="11"/>
      <c r="ARH29" s="11"/>
      <c r="ARI29" s="11"/>
      <c r="ARJ29" s="11"/>
      <c r="ARK29" s="11"/>
      <c r="ARL29" s="11"/>
      <c r="ARM29" s="11"/>
      <c r="ARN29" s="11"/>
      <c r="ARO29" s="11"/>
      <c r="ARP29" s="11"/>
      <c r="ARQ29" s="11"/>
      <c r="ARR29" s="11"/>
      <c r="ARS29" s="11"/>
      <c r="ART29" s="11"/>
      <c r="ARU29" s="11"/>
      <c r="ARV29" s="11"/>
      <c r="ARW29" s="11"/>
      <c r="ARX29" s="11"/>
      <c r="ARY29" s="11"/>
      <c r="ARZ29" s="11"/>
      <c r="ASA29" s="11"/>
      <c r="ASB29" s="11"/>
      <c r="ASC29" s="11"/>
      <c r="ASD29" s="11"/>
      <c r="ASE29" s="11"/>
      <c r="ASF29" s="11"/>
      <c r="ASG29" s="11"/>
      <c r="ASH29" s="11"/>
      <c r="ASI29" s="11"/>
      <c r="ASJ29" s="11"/>
      <c r="ASK29" s="11"/>
      <c r="ASL29" s="11"/>
      <c r="ASM29" s="11"/>
      <c r="ASN29" s="11"/>
      <c r="ASO29" s="11"/>
      <c r="ASP29" s="11"/>
      <c r="ASQ29" s="11"/>
      <c r="ASR29" s="11"/>
      <c r="ASS29" s="11"/>
      <c r="AST29" s="11"/>
      <c r="ASU29" s="11"/>
      <c r="ASV29" s="11"/>
      <c r="ASW29" s="11"/>
      <c r="ASX29" s="11"/>
      <c r="ASY29" s="11"/>
      <c r="ASZ29" s="11"/>
      <c r="ATA29" s="11"/>
      <c r="ATB29" s="11"/>
      <c r="ATC29" s="11"/>
      <c r="ATD29" s="11"/>
      <c r="ATE29" s="11"/>
      <c r="ATF29" s="11"/>
      <c r="ATG29" s="11"/>
      <c r="ATH29" s="11"/>
      <c r="ATI29" s="11"/>
      <c r="ATJ29" s="11"/>
      <c r="ATK29" s="11"/>
      <c r="ATL29" s="11"/>
      <c r="ATM29" s="11"/>
      <c r="ATN29" s="11"/>
      <c r="ATO29" s="11"/>
      <c r="ATP29" s="11"/>
      <c r="ATQ29" s="11"/>
      <c r="ATR29" s="11"/>
      <c r="ATS29" s="11"/>
      <c r="ATT29" s="11"/>
      <c r="ATU29" s="11"/>
      <c r="ATV29" s="11"/>
      <c r="ATW29" s="11"/>
      <c r="ATX29" s="11"/>
      <c r="ATY29" s="11"/>
      <c r="ATZ29" s="11"/>
      <c r="AUA29" s="11"/>
      <c r="AUB29" s="11"/>
      <c r="AUC29" s="11"/>
      <c r="AUD29" s="11"/>
      <c r="AUE29" s="11"/>
      <c r="AUF29" s="11"/>
      <c r="AUG29" s="11"/>
      <c r="AUH29" s="11"/>
      <c r="AUI29" s="11"/>
      <c r="AUJ29" s="11"/>
      <c r="AUK29" s="11"/>
      <c r="AUL29" s="11"/>
      <c r="AUM29" s="11"/>
      <c r="AUN29" s="11"/>
      <c r="AUO29" s="11"/>
      <c r="AUP29" s="11"/>
      <c r="AUQ29" s="11"/>
      <c r="AUR29" s="11"/>
      <c r="AUS29" s="11"/>
      <c r="AUT29" s="11"/>
      <c r="AUU29" s="11"/>
      <c r="AUV29" s="11"/>
      <c r="AUW29" s="11"/>
      <c r="AUX29" s="11"/>
      <c r="AUY29" s="11"/>
      <c r="AUZ29" s="11"/>
      <c r="AVA29" s="11"/>
      <c r="AVB29" s="11"/>
      <c r="AVC29" s="11"/>
      <c r="AVD29" s="11"/>
      <c r="AVE29" s="11"/>
      <c r="AVF29" s="11"/>
      <c r="AVG29" s="11"/>
      <c r="AVH29" s="11"/>
      <c r="AVI29" s="11"/>
      <c r="AVJ29" s="11"/>
      <c r="AVK29" s="11"/>
      <c r="AVL29" s="11"/>
      <c r="AVM29" s="11"/>
      <c r="AVN29" s="11"/>
      <c r="AVO29" s="11"/>
      <c r="AVP29" s="11"/>
      <c r="AVQ29" s="11"/>
      <c r="AVR29" s="11"/>
      <c r="AVS29" s="11"/>
      <c r="AVT29" s="11"/>
      <c r="AVU29" s="11"/>
      <c r="AVV29" s="11"/>
      <c r="AVW29" s="11"/>
      <c r="AVX29" s="11"/>
      <c r="AVY29" s="11"/>
      <c r="AVZ29" s="11"/>
      <c r="AWA29" s="11"/>
      <c r="AWB29" s="11"/>
      <c r="AWC29" s="11"/>
      <c r="AWD29" s="11"/>
      <c r="AWE29" s="11"/>
      <c r="AWF29" s="11"/>
      <c r="AWG29" s="11"/>
      <c r="AWH29" s="11"/>
      <c r="AWI29" s="11"/>
      <c r="AWJ29" s="11"/>
      <c r="AWK29" s="11"/>
      <c r="AWL29" s="11"/>
      <c r="AWM29" s="11"/>
      <c r="AWN29" s="11"/>
      <c r="AWO29" s="11"/>
      <c r="AWP29" s="11"/>
      <c r="AWQ29" s="11"/>
      <c r="AWR29" s="11"/>
      <c r="AWS29" s="11"/>
      <c r="AWT29" s="11"/>
      <c r="AWU29" s="11"/>
      <c r="AWV29" s="11"/>
      <c r="AWW29" s="11"/>
      <c r="AWX29" s="11"/>
      <c r="AWY29" s="11"/>
      <c r="AWZ29" s="11"/>
      <c r="AXA29" s="11"/>
      <c r="AXB29" s="11"/>
      <c r="AXC29" s="11"/>
      <c r="AXD29" s="11"/>
      <c r="AXE29" s="11"/>
      <c r="AXF29" s="11"/>
      <c r="AXG29" s="11"/>
      <c r="AXH29" s="11"/>
      <c r="AXI29" s="11"/>
      <c r="AXJ29" s="11"/>
      <c r="AXK29" s="11"/>
      <c r="AXL29" s="11"/>
      <c r="AXM29" s="11"/>
      <c r="AXN29" s="11"/>
      <c r="AXO29" s="11"/>
      <c r="AXP29" s="11"/>
      <c r="AXQ29" s="11"/>
      <c r="AXR29" s="11"/>
      <c r="AXS29" s="11"/>
      <c r="AXT29" s="11"/>
      <c r="AXU29" s="11"/>
      <c r="AXV29" s="11"/>
      <c r="AXW29" s="11"/>
      <c r="AXX29" s="11"/>
      <c r="AXY29" s="11"/>
      <c r="AXZ29" s="11"/>
      <c r="AYA29" s="11"/>
      <c r="AYB29" s="11"/>
      <c r="AYC29" s="11"/>
      <c r="AYD29" s="11"/>
      <c r="AYE29" s="11"/>
      <c r="AYF29" s="11"/>
      <c r="AYG29" s="11"/>
      <c r="AYH29" s="11"/>
      <c r="AYI29" s="11"/>
      <c r="AYJ29" s="11"/>
      <c r="AYK29" s="11"/>
      <c r="AYL29" s="11"/>
      <c r="AYM29" s="11"/>
      <c r="AYN29" s="11"/>
      <c r="AYO29" s="11"/>
      <c r="AYP29" s="11"/>
      <c r="AYQ29" s="11"/>
      <c r="AYR29" s="11"/>
      <c r="AYS29" s="11"/>
      <c r="AYT29" s="11"/>
      <c r="AYU29" s="11"/>
      <c r="AYV29" s="11"/>
      <c r="AYW29" s="11"/>
      <c r="AYX29" s="11"/>
      <c r="AYY29" s="11"/>
      <c r="AYZ29" s="11"/>
      <c r="AZA29" s="11"/>
      <c r="AZB29" s="11"/>
      <c r="AZC29" s="11"/>
      <c r="AZD29" s="11"/>
      <c r="AZE29" s="11"/>
      <c r="AZF29" s="11"/>
      <c r="AZG29" s="11"/>
      <c r="AZH29" s="11"/>
      <c r="AZI29" s="11"/>
      <c r="AZJ29" s="11"/>
      <c r="AZK29" s="11"/>
      <c r="AZL29" s="11"/>
      <c r="AZM29" s="11"/>
      <c r="AZN29" s="11"/>
      <c r="AZO29" s="11"/>
      <c r="AZP29" s="11"/>
      <c r="AZQ29" s="11"/>
      <c r="AZR29" s="11"/>
      <c r="AZS29" s="11"/>
      <c r="AZT29" s="11"/>
      <c r="AZU29" s="11"/>
      <c r="AZV29" s="11"/>
      <c r="AZW29" s="11"/>
      <c r="AZX29" s="11"/>
      <c r="AZY29" s="11"/>
      <c r="AZZ29" s="11"/>
      <c r="BAA29" s="11"/>
      <c r="BAB29" s="11"/>
      <c r="BAC29" s="11"/>
      <c r="BAD29" s="11"/>
      <c r="BAE29" s="11"/>
      <c r="BAF29" s="11"/>
      <c r="BAG29" s="11"/>
      <c r="BAH29" s="11"/>
      <c r="BAI29" s="11"/>
      <c r="BAJ29" s="11"/>
      <c r="BAK29" s="11"/>
      <c r="BAL29" s="11"/>
      <c r="BAM29" s="11"/>
      <c r="BAN29" s="11"/>
      <c r="BAO29" s="11"/>
      <c r="BAP29" s="11"/>
      <c r="BAQ29" s="11"/>
      <c r="BAR29" s="11"/>
      <c r="BAS29" s="11"/>
      <c r="BAT29" s="11"/>
      <c r="BAU29" s="11"/>
      <c r="BAV29" s="11"/>
      <c r="BAW29" s="11"/>
      <c r="BAX29" s="11"/>
      <c r="BAY29" s="11"/>
      <c r="BAZ29" s="11"/>
      <c r="BBA29" s="11"/>
      <c r="BBB29" s="11"/>
      <c r="BBC29" s="11"/>
      <c r="BBD29" s="11"/>
      <c r="BBE29" s="11"/>
      <c r="BBF29" s="11"/>
      <c r="BBG29" s="11"/>
      <c r="BBH29" s="11"/>
      <c r="BBI29" s="11"/>
      <c r="BBJ29" s="11"/>
      <c r="BBK29" s="11"/>
      <c r="BBL29" s="11"/>
      <c r="BBM29" s="11"/>
      <c r="BBN29" s="11"/>
      <c r="BBO29" s="11"/>
      <c r="BBP29" s="11"/>
      <c r="BBQ29" s="11"/>
      <c r="BBR29" s="11"/>
      <c r="BBS29" s="11"/>
      <c r="BBT29" s="11"/>
      <c r="BBU29" s="11"/>
      <c r="BBV29" s="11"/>
      <c r="BBW29" s="11"/>
      <c r="BBX29" s="11"/>
      <c r="BBY29" s="11"/>
      <c r="BBZ29" s="11"/>
      <c r="BCA29" s="11"/>
      <c r="BCB29" s="11"/>
      <c r="BCC29" s="11"/>
      <c r="BCD29" s="11"/>
      <c r="BCE29" s="11"/>
      <c r="BCF29" s="11"/>
      <c r="BCG29" s="11"/>
      <c r="BCH29" s="11"/>
      <c r="BCI29" s="11"/>
      <c r="BCJ29" s="11"/>
      <c r="BCK29" s="11"/>
      <c r="BCL29" s="11"/>
      <c r="BCM29" s="11"/>
      <c r="BCN29" s="11"/>
      <c r="BCO29" s="11"/>
      <c r="BCP29" s="11"/>
      <c r="BCQ29" s="11"/>
      <c r="BCR29" s="11"/>
      <c r="BCS29" s="11"/>
      <c r="BCT29" s="11"/>
      <c r="BCU29" s="11"/>
      <c r="BCV29" s="11"/>
      <c r="BCW29" s="11"/>
      <c r="BCX29" s="11"/>
      <c r="BCY29" s="11"/>
      <c r="BCZ29" s="11"/>
      <c r="BDA29" s="11"/>
      <c r="BDB29" s="11"/>
      <c r="BDC29" s="11"/>
      <c r="BDD29" s="11"/>
      <c r="BDE29" s="11"/>
      <c r="BDF29" s="11"/>
      <c r="BDG29" s="11"/>
      <c r="BDH29" s="11"/>
      <c r="BDI29" s="11"/>
      <c r="BDJ29" s="11"/>
      <c r="BDK29" s="11"/>
      <c r="BDL29" s="11"/>
      <c r="BDM29" s="11"/>
      <c r="BDN29" s="11"/>
      <c r="BDO29" s="11"/>
      <c r="BDP29" s="11"/>
      <c r="BDQ29" s="11"/>
      <c r="BDR29" s="11"/>
      <c r="BDS29" s="11"/>
      <c r="BDT29" s="11"/>
      <c r="BDU29" s="11"/>
      <c r="BDV29" s="11"/>
      <c r="BDW29" s="11"/>
      <c r="BDX29" s="11"/>
      <c r="BDY29" s="11"/>
      <c r="BDZ29" s="11"/>
      <c r="BEA29" s="11"/>
      <c r="BEB29" s="11"/>
      <c r="BEC29" s="11"/>
      <c r="BED29" s="11"/>
      <c r="BEE29" s="11"/>
      <c r="BEF29" s="11"/>
      <c r="BEG29" s="11"/>
      <c r="BEH29" s="11"/>
      <c r="BEI29" s="11"/>
      <c r="BEJ29" s="11"/>
      <c r="BEK29" s="11"/>
      <c r="BEL29" s="11"/>
      <c r="BEM29" s="11"/>
      <c r="BEN29" s="11"/>
      <c r="BEO29" s="11"/>
      <c r="BEP29" s="11"/>
      <c r="BEQ29" s="11"/>
      <c r="BER29" s="11"/>
      <c r="BES29" s="11"/>
      <c r="BET29" s="11"/>
      <c r="BEU29" s="11"/>
      <c r="BEV29" s="11"/>
      <c r="BEW29" s="11"/>
      <c r="BEX29" s="11"/>
      <c r="BEY29" s="11"/>
      <c r="BEZ29" s="11"/>
      <c r="BFA29" s="11"/>
      <c r="BFB29" s="11"/>
      <c r="BFC29" s="11"/>
      <c r="BFD29" s="11"/>
      <c r="BFE29" s="11"/>
      <c r="BFF29" s="11"/>
      <c r="BFG29" s="11"/>
      <c r="BFH29" s="11"/>
      <c r="BFI29" s="11"/>
      <c r="BFJ29" s="11"/>
      <c r="BFK29" s="11"/>
      <c r="BFL29" s="11"/>
      <c r="BFM29" s="11"/>
      <c r="BFN29" s="11"/>
      <c r="BFO29" s="11"/>
      <c r="BFP29" s="11"/>
      <c r="BFQ29" s="11"/>
      <c r="BFR29" s="11"/>
      <c r="BFS29" s="11"/>
      <c r="BFT29" s="11"/>
      <c r="BFU29" s="11"/>
      <c r="BFV29" s="11"/>
      <c r="BFW29" s="11"/>
      <c r="BFX29" s="11"/>
      <c r="BFY29" s="11"/>
      <c r="BFZ29" s="11"/>
      <c r="BGA29" s="11"/>
      <c r="BGB29" s="11"/>
      <c r="BGC29" s="11"/>
      <c r="BGD29" s="11"/>
      <c r="BGE29" s="11"/>
      <c r="BGF29" s="11"/>
      <c r="BGG29" s="11"/>
      <c r="BGH29" s="11"/>
      <c r="BGI29" s="11"/>
      <c r="BGJ29" s="11"/>
      <c r="BGK29" s="11"/>
      <c r="BGL29" s="11"/>
      <c r="BGM29" s="11"/>
      <c r="BGN29" s="11"/>
      <c r="BGO29" s="11"/>
      <c r="BGP29" s="11"/>
      <c r="BGQ29" s="11"/>
      <c r="BGR29" s="11"/>
      <c r="BGS29" s="11"/>
      <c r="BGT29" s="11"/>
      <c r="BGU29" s="11"/>
      <c r="BGV29" s="11"/>
      <c r="BGW29" s="11"/>
      <c r="BGX29" s="11"/>
      <c r="BGY29" s="11"/>
      <c r="BGZ29" s="11"/>
      <c r="BHA29" s="11"/>
      <c r="BHB29" s="11"/>
      <c r="BHC29" s="11"/>
      <c r="BHD29" s="11"/>
      <c r="BHE29" s="11"/>
      <c r="BHF29" s="11"/>
      <c r="BHG29" s="11"/>
      <c r="BHH29" s="11"/>
      <c r="BHI29" s="11"/>
      <c r="BHJ29" s="11"/>
      <c r="BHK29" s="11"/>
      <c r="BHL29" s="11"/>
      <c r="BHM29" s="11"/>
      <c r="BHN29" s="11"/>
      <c r="BHO29" s="11"/>
      <c r="BHP29" s="11"/>
      <c r="BHQ29" s="11"/>
      <c r="BHR29" s="11"/>
      <c r="BHS29" s="11"/>
      <c r="BHT29" s="11"/>
      <c r="BHU29" s="11"/>
      <c r="BHV29" s="11"/>
      <c r="BHW29" s="11"/>
      <c r="BHX29" s="11"/>
      <c r="BHY29" s="11"/>
      <c r="BHZ29" s="11"/>
      <c r="BIA29" s="11"/>
      <c r="BIB29" s="11"/>
      <c r="BIC29" s="11"/>
      <c r="BID29" s="11"/>
      <c r="BIE29" s="11"/>
      <c r="BIF29" s="11"/>
      <c r="BIG29" s="11"/>
      <c r="BIH29" s="11"/>
      <c r="BII29" s="11"/>
      <c r="BIJ29" s="11"/>
      <c r="BIK29" s="11"/>
      <c r="BIL29" s="11"/>
      <c r="BIM29" s="11"/>
      <c r="BIN29" s="11"/>
      <c r="BIO29" s="11"/>
      <c r="BIP29" s="11"/>
      <c r="BIQ29" s="11"/>
      <c r="BIR29" s="11"/>
      <c r="BIS29" s="11"/>
      <c r="BIT29" s="11"/>
      <c r="BIU29" s="11"/>
      <c r="BIV29" s="11"/>
      <c r="BIW29" s="11"/>
      <c r="BIX29" s="11"/>
      <c r="BIY29" s="11"/>
      <c r="BIZ29" s="11"/>
      <c r="BJA29" s="11"/>
      <c r="BJB29" s="11"/>
      <c r="BJC29" s="11"/>
      <c r="BJD29" s="11"/>
      <c r="BJE29" s="11"/>
      <c r="BJF29" s="11"/>
      <c r="BJG29" s="11"/>
      <c r="BJH29" s="11"/>
      <c r="BJI29" s="11"/>
      <c r="BJJ29" s="11"/>
      <c r="BJK29" s="11"/>
      <c r="BJL29" s="11"/>
      <c r="BJM29" s="11"/>
      <c r="BJN29" s="11"/>
      <c r="BJO29" s="11"/>
      <c r="BJP29" s="11"/>
      <c r="BJQ29" s="11"/>
      <c r="BJR29" s="11"/>
      <c r="BJS29" s="11"/>
      <c r="BJT29" s="11"/>
      <c r="BJU29" s="11"/>
      <c r="BJV29" s="11"/>
      <c r="BJW29" s="11"/>
      <c r="BJX29" s="11"/>
      <c r="BJY29" s="11"/>
      <c r="BJZ29" s="11"/>
      <c r="BKA29" s="11"/>
      <c r="BKB29" s="11"/>
      <c r="BKC29" s="11"/>
      <c r="BKD29" s="11"/>
      <c r="BKE29" s="11"/>
      <c r="BKF29" s="11"/>
      <c r="BKG29" s="11"/>
      <c r="BKH29" s="11"/>
      <c r="BKI29" s="11"/>
      <c r="BKJ29" s="11"/>
      <c r="BKK29" s="11"/>
      <c r="BKL29" s="11"/>
      <c r="BKM29" s="11"/>
      <c r="BKN29" s="11"/>
      <c r="BKO29" s="11"/>
      <c r="BKP29" s="11"/>
      <c r="BKQ29" s="11"/>
      <c r="BKR29" s="11"/>
      <c r="BKS29" s="11"/>
      <c r="BKT29" s="11"/>
      <c r="BKU29" s="11"/>
      <c r="BKV29" s="11"/>
      <c r="BKW29" s="11"/>
      <c r="BKX29" s="11"/>
      <c r="BKY29" s="11"/>
      <c r="BKZ29" s="11"/>
      <c r="BLA29" s="11"/>
      <c r="BLB29" s="11"/>
      <c r="BLC29" s="11"/>
      <c r="BLD29" s="11"/>
      <c r="BLE29" s="11"/>
      <c r="BLF29" s="11"/>
      <c r="BLG29" s="11"/>
      <c r="BLH29" s="11"/>
      <c r="BLI29" s="11"/>
      <c r="BLJ29" s="11"/>
      <c r="BLK29" s="11"/>
      <c r="BLL29" s="11"/>
      <c r="BLM29" s="11"/>
      <c r="BLN29" s="11"/>
      <c r="BLO29" s="11"/>
      <c r="BLP29" s="11"/>
      <c r="BLQ29" s="11"/>
      <c r="BLR29" s="11"/>
      <c r="BLS29" s="11"/>
      <c r="BLT29" s="11"/>
      <c r="BLU29" s="11"/>
      <c r="BLV29" s="11"/>
      <c r="BLW29" s="11"/>
      <c r="BLX29" s="11"/>
      <c r="BLY29" s="11"/>
      <c r="BLZ29" s="11"/>
      <c r="BMA29" s="11"/>
      <c r="BMB29" s="11"/>
      <c r="BMC29" s="11"/>
      <c r="BMD29" s="11"/>
      <c r="BME29" s="11"/>
      <c r="BMF29" s="11"/>
      <c r="BMG29" s="11"/>
      <c r="BMH29" s="11"/>
      <c r="BMI29" s="11"/>
      <c r="BMJ29" s="11"/>
      <c r="BMK29" s="11"/>
      <c r="BML29" s="11"/>
      <c r="BMM29" s="11"/>
      <c r="BMN29" s="11"/>
      <c r="BMO29" s="11"/>
      <c r="BMP29" s="11"/>
      <c r="BMQ29" s="11"/>
      <c r="BMR29" s="11"/>
      <c r="BMS29" s="11"/>
      <c r="BMT29" s="11"/>
      <c r="BMU29" s="11"/>
      <c r="BMV29" s="11"/>
      <c r="BMW29" s="11"/>
      <c r="BMX29" s="11"/>
      <c r="BMY29" s="11"/>
      <c r="BMZ29" s="11"/>
      <c r="BNA29" s="11"/>
      <c r="BNB29" s="11"/>
      <c r="BNC29" s="11"/>
      <c r="BND29" s="11"/>
      <c r="BNE29" s="11"/>
      <c r="BNF29" s="11"/>
      <c r="BNG29" s="11"/>
      <c r="BNH29" s="11"/>
      <c r="BNI29" s="11"/>
      <c r="BNJ29" s="11"/>
      <c r="BNK29" s="11"/>
      <c r="BNL29" s="11"/>
      <c r="BNM29" s="11"/>
      <c r="BNN29" s="11"/>
      <c r="BNO29" s="11"/>
      <c r="BNP29" s="11"/>
      <c r="BNQ29" s="11"/>
      <c r="BNR29" s="11"/>
      <c r="BNS29" s="11"/>
      <c r="BNT29" s="11"/>
      <c r="BNU29" s="11"/>
      <c r="BNV29" s="11"/>
      <c r="BNW29" s="11"/>
      <c r="BNX29" s="11"/>
      <c r="BNY29" s="11"/>
      <c r="BNZ29" s="11"/>
      <c r="BOA29" s="11"/>
      <c r="BOB29" s="11"/>
      <c r="BOC29" s="11"/>
      <c r="BOD29" s="11"/>
      <c r="BOE29" s="11"/>
      <c r="BOF29" s="11"/>
      <c r="BOG29" s="11"/>
      <c r="BOH29" s="11"/>
      <c r="BOI29" s="11"/>
      <c r="BOJ29" s="11"/>
      <c r="BOK29" s="11"/>
      <c r="BOL29" s="11"/>
      <c r="BOM29" s="11"/>
      <c r="BON29" s="11"/>
      <c r="BOO29" s="11"/>
      <c r="BOP29" s="11"/>
      <c r="BOQ29" s="11"/>
      <c r="BOR29" s="11"/>
      <c r="BOS29" s="11"/>
      <c r="BOT29" s="11"/>
      <c r="BOU29" s="11"/>
      <c r="BOV29" s="11"/>
      <c r="BOW29" s="11"/>
      <c r="BOX29" s="11"/>
      <c r="BOY29" s="11"/>
      <c r="BOZ29" s="11"/>
      <c r="BPA29" s="11"/>
      <c r="BPB29" s="11"/>
      <c r="BPC29" s="11"/>
      <c r="BPD29" s="11"/>
      <c r="BPE29" s="11"/>
      <c r="BPF29" s="11"/>
      <c r="BPG29" s="11"/>
      <c r="BPH29" s="11"/>
      <c r="BPI29" s="11"/>
      <c r="BPJ29" s="11"/>
      <c r="BPK29" s="11"/>
      <c r="BPL29" s="11"/>
      <c r="BPM29" s="11"/>
      <c r="BPN29" s="11"/>
      <c r="BPO29" s="11"/>
      <c r="BPP29" s="11"/>
      <c r="BPQ29" s="11"/>
      <c r="BPR29" s="11"/>
      <c r="BPS29" s="11"/>
      <c r="BPT29" s="11"/>
      <c r="BPU29" s="11"/>
      <c r="BPV29" s="11"/>
      <c r="BPW29" s="11"/>
      <c r="BPX29" s="11"/>
      <c r="BPY29" s="11"/>
      <c r="BPZ29" s="11"/>
      <c r="BQA29" s="11"/>
      <c r="BQB29" s="11"/>
      <c r="BQC29" s="11"/>
      <c r="BQD29" s="11"/>
      <c r="BQE29" s="11"/>
      <c r="BQF29" s="11"/>
      <c r="BQG29" s="11"/>
      <c r="BQH29" s="11"/>
      <c r="BQI29" s="11"/>
      <c r="BQJ29" s="11"/>
      <c r="BQK29" s="11"/>
      <c r="BQL29" s="11"/>
      <c r="BQM29" s="11"/>
      <c r="BQN29" s="11"/>
      <c r="BQO29" s="11"/>
      <c r="BQP29" s="11"/>
      <c r="BQQ29" s="11"/>
      <c r="BQR29" s="11"/>
      <c r="BQS29" s="11"/>
      <c r="BQT29" s="11"/>
      <c r="BQU29" s="11"/>
      <c r="BQV29" s="11"/>
      <c r="BQW29" s="11"/>
      <c r="BQX29" s="11"/>
      <c r="BQY29" s="11"/>
      <c r="BQZ29" s="11"/>
      <c r="BRA29" s="11"/>
      <c r="BRB29" s="11"/>
      <c r="BRC29" s="11"/>
      <c r="BRD29" s="11"/>
      <c r="BRE29" s="11"/>
      <c r="BRF29" s="11"/>
      <c r="BRG29" s="11"/>
      <c r="BRH29" s="11"/>
      <c r="BRI29" s="11"/>
      <c r="BRJ29" s="11"/>
      <c r="BRK29" s="11"/>
      <c r="BRL29" s="11"/>
      <c r="BRM29" s="11"/>
      <c r="BRN29" s="11"/>
      <c r="BRO29" s="11"/>
      <c r="BRP29" s="11"/>
      <c r="BRQ29" s="11"/>
      <c r="BRR29" s="11"/>
      <c r="BRS29" s="11"/>
      <c r="BRT29" s="11"/>
      <c r="BRU29" s="11"/>
      <c r="BRV29" s="11"/>
      <c r="BRW29" s="11"/>
      <c r="BRX29" s="11"/>
      <c r="BRY29" s="11"/>
      <c r="BRZ29" s="11"/>
      <c r="BSA29" s="11"/>
      <c r="BSB29" s="11"/>
      <c r="BSC29" s="11"/>
      <c r="BSD29" s="11"/>
      <c r="BSE29" s="11"/>
      <c r="BSF29" s="11"/>
      <c r="BSG29" s="11"/>
      <c r="BSH29" s="11"/>
      <c r="BSI29" s="11"/>
      <c r="BSJ29" s="11"/>
      <c r="BSK29" s="11"/>
      <c r="BSL29" s="11"/>
      <c r="BSM29" s="11"/>
      <c r="BSN29" s="11"/>
      <c r="BSO29" s="11"/>
      <c r="BSP29" s="11"/>
      <c r="BSQ29" s="11"/>
      <c r="BSR29" s="11"/>
      <c r="BSS29" s="11"/>
      <c r="BST29" s="11"/>
      <c r="BSU29" s="11"/>
      <c r="BSV29" s="11"/>
      <c r="BSW29" s="11"/>
      <c r="BSX29" s="11"/>
      <c r="BSY29" s="11"/>
      <c r="BSZ29" s="11"/>
      <c r="BTA29" s="11"/>
      <c r="BTB29" s="11"/>
      <c r="BTC29" s="11"/>
      <c r="BTD29" s="11"/>
      <c r="BTE29" s="11"/>
      <c r="BTF29" s="11"/>
      <c r="BTG29" s="11"/>
      <c r="BTH29" s="11"/>
      <c r="BTI29" s="11"/>
      <c r="BTJ29" s="11"/>
      <c r="BTK29" s="11"/>
      <c r="BTL29" s="11"/>
      <c r="BTM29" s="11"/>
      <c r="BTN29" s="11"/>
      <c r="BTO29" s="11"/>
      <c r="BTP29" s="11"/>
      <c r="BTQ29" s="11"/>
      <c r="BTR29" s="11"/>
      <c r="BTS29" s="11"/>
      <c r="BTT29" s="11"/>
      <c r="BTU29" s="11"/>
      <c r="BTV29" s="11"/>
      <c r="BTW29" s="11"/>
      <c r="BTX29" s="11"/>
      <c r="BTY29" s="11"/>
      <c r="BTZ29" s="11"/>
      <c r="BUA29" s="11"/>
      <c r="BUB29" s="11"/>
      <c r="BUC29" s="11"/>
      <c r="BUD29" s="11"/>
      <c r="BUE29" s="11"/>
      <c r="BUF29" s="11"/>
      <c r="BUG29" s="11"/>
      <c r="BUH29" s="11"/>
      <c r="BUI29" s="11"/>
      <c r="BUJ29" s="11"/>
      <c r="BUK29" s="11"/>
      <c r="BUL29" s="11"/>
      <c r="BUM29" s="11"/>
      <c r="BUN29" s="11"/>
      <c r="BUO29" s="11"/>
      <c r="BUP29" s="11"/>
      <c r="BUQ29" s="11"/>
      <c r="BUR29" s="11"/>
      <c r="BUS29" s="11"/>
      <c r="BUT29" s="11"/>
      <c r="BUU29" s="11"/>
      <c r="BUV29" s="11"/>
      <c r="BUW29" s="11"/>
      <c r="BUX29" s="11"/>
      <c r="BUY29" s="11"/>
      <c r="BUZ29" s="11"/>
      <c r="BVA29" s="11"/>
      <c r="BVB29" s="11"/>
      <c r="BVC29" s="11"/>
      <c r="BVD29" s="11"/>
      <c r="BVE29" s="11"/>
      <c r="BVF29" s="11"/>
      <c r="BVG29" s="11"/>
      <c r="BVH29" s="11"/>
      <c r="BVI29" s="11"/>
      <c r="BVJ29" s="11"/>
      <c r="BVK29" s="11"/>
      <c r="BVL29" s="11"/>
      <c r="BVM29" s="11"/>
      <c r="BVN29" s="11"/>
      <c r="BVO29" s="11"/>
      <c r="BVP29" s="11"/>
      <c r="BVQ29" s="11"/>
      <c r="BVR29" s="11"/>
      <c r="BVS29" s="11"/>
      <c r="BVT29" s="11"/>
      <c r="BVU29" s="11"/>
      <c r="BVV29" s="11"/>
      <c r="BVW29" s="11"/>
      <c r="BVX29" s="11"/>
      <c r="BVY29" s="11"/>
      <c r="BVZ29" s="11"/>
      <c r="BWA29" s="11"/>
      <c r="BWB29" s="11"/>
      <c r="BWC29" s="11"/>
      <c r="BWD29" s="11"/>
      <c r="BWE29" s="11"/>
      <c r="BWF29" s="11"/>
      <c r="BWG29" s="11"/>
      <c r="BWH29" s="11"/>
      <c r="BWI29" s="11"/>
      <c r="BWJ29" s="11"/>
      <c r="BWK29" s="11"/>
      <c r="BWL29" s="11"/>
      <c r="BWM29" s="11"/>
      <c r="BWN29" s="11"/>
      <c r="BWO29" s="11"/>
      <c r="BWP29" s="11"/>
      <c r="BWQ29" s="11"/>
      <c r="BWR29" s="11"/>
      <c r="BWS29" s="11"/>
      <c r="BWT29" s="11"/>
      <c r="BWU29" s="11"/>
      <c r="BWV29" s="11"/>
      <c r="BWW29" s="11"/>
      <c r="BWX29" s="11"/>
      <c r="BWY29" s="11"/>
      <c r="BWZ29" s="11"/>
      <c r="BXA29" s="11"/>
      <c r="BXB29" s="11"/>
      <c r="BXC29" s="11"/>
      <c r="BXD29" s="11"/>
      <c r="BXE29" s="11"/>
      <c r="BXF29" s="11"/>
      <c r="BXG29" s="11"/>
      <c r="BXH29" s="11"/>
      <c r="BXI29" s="11"/>
      <c r="BXJ29" s="11"/>
      <c r="BXK29" s="11"/>
      <c r="BXL29" s="11"/>
      <c r="BXM29" s="11"/>
      <c r="BXN29" s="11"/>
      <c r="BXO29" s="11"/>
      <c r="BXP29" s="11"/>
      <c r="BXQ29" s="11"/>
      <c r="BXR29" s="11"/>
      <c r="BXS29" s="11"/>
      <c r="BXT29" s="11"/>
      <c r="BXU29" s="11"/>
      <c r="BXV29" s="11"/>
      <c r="BXW29" s="11"/>
      <c r="BXX29" s="11"/>
      <c r="BXY29" s="11"/>
      <c r="BXZ29" s="11"/>
      <c r="BYA29" s="11"/>
      <c r="BYB29" s="11"/>
      <c r="BYC29" s="11"/>
      <c r="BYD29" s="11"/>
      <c r="BYE29" s="11"/>
      <c r="BYF29" s="11"/>
      <c r="BYG29" s="11"/>
      <c r="BYH29" s="11"/>
      <c r="BYI29" s="11"/>
      <c r="BYJ29" s="11"/>
      <c r="BYK29" s="11"/>
      <c r="BYL29" s="11"/>
      <c r="BYM29" s="11"/>
      <c r="BYN29" s="11"/>
      <c r="BYO29" s="11"/>
      <c r="BYP29" s="11"/>
      <c r="BYQ29" s="11"/>
      <c r="BYR29" s="11"/>
      <c r="BYS29" s="11"/>
      <c r="BYT29" s="11"/>
      <c r="BYU29" s="11"/>
      <c r="BYV29" s="11"/>
      <c r="BYW29" s="11"/>
      <c r="BYX29" s="11"/>
      <c r="BYY29" s="11"/>
      <c r="BYZ29" s="11"/>
      <c r="BZA29" s="11"/>
      <c r="BZB29" s="11"/>
      <c r="BZC29" s="11"/>
      <c r="BZD29" s="11"/>
      <c r="BZE29" s="11"/>
      <c r="BZF29" s="11"/>
      <c r="BZG29" s="11"/>
      <c r="BZH29" s="11"/>
      <c r="BZI29" s="11"/>
      <c r="BZJ29" s="11"/>
      <c r="BZK29" s="11"/>
      <c r="BZL29" s="11"/>
      <c r="BZM29" s="11"/>
      <c r="BZN29" s="11"/>
      <c r="BZO29" s="11"/>
      <c r="BZP29" s="11"/>
      <c r="BZQ29" s="11"/>
      <c r="BZR29" s="11"/>
      <c r="BZS29" s="11"/>
      <c r="BZT29" s="11"/>
      <c r="BZU29" s="11"/>
      <c r="BZV29" s="11"/>
      <c r="BZW29" s="11"/>
      <c r="BZX29" s="11"/>
      <c r="BZY29" s="11"/>
      <c r="BZZ29" s="11"/>
      <c r="CAA29" s="11"/>
      <c r="CAB29" s="11"/>
      <c r="CAC29" s="11"/>
      <c r="CAD29" s="11"/>
      <c r="CAE29" s="11"/>
      <c r="CAF29" s="11"/>
      <c r="CAG29" s="11"/>
      <c r="CAH29" s="11"/>
      <c r="CAI29" s="11"/>
      <c r="CAJ29" s="11"/>
      <c r="CAK29" s="11"/>
      <c r="CAL29" s="11"/>
      <c r="CAM29" s="11"/>
      <c r="CAN29" s="11"/>
      <c r="CAO29" s="11"/>
      <c r="CAP29" s="11"/>
      <c r="CAQ29" s="11"/>
      <c r="CAR29" s="11"/>
      <c r="CAS29" s="11"/>
      <c r="CAT29" s="11"/>
      <c r="CAU29" s="11"/>
      <c r="CAV29" s="11"/>
      <c r="CAW29" s="11"/>
      <c r="CAX29" s="11"/>
      <c r="CAY29" s="11"/>
      <c r="CAZ29" s="11"/>
      <c r="CBA29" s="11"/>
      <c r="CBB29" s="11"/>
      <c r="CBC29" s="11"/>
      <c r="CBD29" s="11"/>
      <c r="CBE29" s="11"/>
      <c r="CBF29" s="11"/>
      <c r="CBG29" s="11"/>
      <c r="CBH29" s="11"/>
      <c r="CBI29" s="11"/>
      <c r="CBJ29" s="11"/>
      <c r="CBK29" s="11"/>
      <c r="CBL29" s="11"/>
      <c r="CBM29" s="11"/>
      <c r="CBN29" s="11"/>
      <c r="CBO29" s="11"/>
      <c r="CBP29" s="11"/>
      <c r="CBQ29" s="11"/>
      <c r="CBR29" s="11"/>
      <c r="CBS29" s="11"/>
      <c r="CBT29" s="11"/>
      <c r="CBU29" s="11"/>
      <c r="CBV29" s="11"/>
      <c r="CBW29" s="11"/>
      <c r="CBX29" s="11"/>
      <c r="CBY29" s="11"/>
      <c r="CBZ29" s="11"/>
      <c r="CCA29" s="11"/>
      <c r="CCB29" s="11"/>
      <c r="CCC29" s="11"/>
      <c r="CCD29" s="11"/>
      <c r="CCE29" s="11"/>
      <c r="CCF29" s="11"/>
      <c r="CCG29" s="11"/>
      <c r="CCH29" s="11"/>
      <c r="CCI29" s="11"/>
      <c r="CCJ29" s="11"/>
      <c r="CCK29" s="11"/>
      <c r="CCL29" s="11"/>
      <c r="CCM29" s="11"/>
      <c r="CCN29" s="11"/>
      <c r="CCO29" s="11"/>
      <c r="CCP29" s="11"/>
      <c r="CCQ29" s="11"/>
      <c r="CCR29" s="11"/>
      <c r="CCS29" s="11"/>
      <c r="CCT29" s="11"/>
      <c r="CCU29" s="11"/>
      <c r="CCV29" s="11"/>
      <c r="CCW29" s="11"/>
      <c r="CCX29" s="11"/>
      <c r="CCY29" s="11"/>
      <c r="CCZ29" s="11"/>
      <c r="CDA29" s="11"/>
      <c r="CDB29" s="11"/>
      <c r="CDC29" s="11"/>
      <c r="CDD29" s="11"/>
      <c r="CDE29" s="11"/>
      <c r="CDF29" s="11"/>
      <c r="CDG29" s="11"/>
      <c r="CDH29" s="11"/>
      <c r="CDI29" s="11"/>
      <c r="CDJ29" s="11"/>
      <c r="CDK29" s="11"/>
      <c r="CDL29" s="11"/>
      <c r="CDM29" s="11"/>
      <c r="CDN29" s="11"/>
      <c r="CDO29" s="11"/>
      <c r="CDP29" s="11"/>
      <c r="CDQ29" s="11"/>
      <c r="CDR29" s="11"/>
      <c r="CDS29" s="11"/>
      <c r="CDT29" s="11"/>
      <c r="CDU29" s="11"/>
      <c r="CDV29" s="11"/>
      <c r="CDW29" s="11"/>
      <c r="CDX29" s="11"/>
      <c r="CDY29" s="11"/>
      <c r="CDZ29" s="11"/>
      <c r="CEA29" s="11"/>
      <c r="CEB29" s="11"/>
      <c r="CEC29" s="11"/>
      <c r="CED29" s="11"/>
      <c r="CEE29" s="11"/>
      <c r="CEF29" s="11"/>
      <c r="CEG29" s="11"/>
      <c r="CEH29" s="11"/>
      <c r="CEI29" s="11"/>
      <c r="CEJ29" s="11"/>
      <c r="CEK29" s="11"/>
      <c r="CEL29" s="11"/>
      <c r="CEM29" s="11"/>
      <c r="CEN29" s="11"/>
      <c r="CEO29" s="11"/>
      <c r="CEP29" s="11"/>
      <c r="CEQ29" s="11"/>
      <c r="CER29" s="11"/>
      <c r="CES29" s="11"/>
      <c r="CET29" s="11"/>
      <c r="CEU29" s="11"/>
      <c r="CEV29" s="11"/>
      <c r="CEW29" s="11"/>
      <c r="CEX29" s="11"/>
      <c r="CEY29" s="11"/>
      <c r="CEZ29" s="11"/>
      <c r="CFA29" s="11"/>
      <c r="CFB29" s="11"/>
      <c r="CFC29" s="11"/>
      <c r="CFD29" s="11"/>
      <c r="CFE29" s="11"/>
      <c r="CFF29" s="11"/>
      <c r="CFG29" s="11"/>
      <c r="CFH29" s="11"/>
      <c r="CFI29" s="11"/>
      <c r="CFJ29" s="11"/>
      <c r="CFK29" s="11"/>
      <c r="CFL29" s="11"/>
      <c r="CFM29" s="11"/>
      <c r="CFN29" s="11"/>
      <c r="CFO29" s="11"/>
      <c r="CFP29" s="11"/>
      <c r="CFQ29" s="11"/>
      <c r="CFR29" s="11"/>
      <c r="CFS29" s="11"/>
      <c r="CFT29" s="11"/>
      <c r="CFU29" s="11"/>
      <c r="CFV29" s="11"/>
      <c r="CFW29" s="11"/>
      <c r="CFX29" s="11"/>
      <c r="CFY29" s="11"/>
      <c r="CFZ29" s="11"/>
      <c r="CGA29" s="11"/>
      <c r="CGB29" s="11"/>
      <c r="CGC29" s="11"/>
      <c r="CGD29" s="11"/>
      <c r="CGE29" s="11"/>
      <c r="CGF29" s="11"/>
      <c r="CGG29" s="11"/>
      <c r="CGH29" s="11"/>
      <c r="CGI29" s="11"/>
      <c r="CGJ29" s="11"/>
      <c r="CGK29" s="11"/>
      <c r="CGL29" s="11"/>
      <c r="CGM29" s="11"/>
      <c r="CGN29" s="11"/>
      <c r="CGO29" s="11"/>
      <c r="CGP29" s="11"/>
      <c r="CGQ29" s="11"/>
      <c r="CGR29" s="11"/>
      <c r="CGS29" s="11"/>
      <c r="CGT29" s="11"/>
      <c r="CGU29" s="11"/>
      <c r="CGV29" s="11"/>
      <c r="CGW29" s="11"/>
      <c r="CGX29" s="11"/>
      <c r="CGY29" s="11"/>
      <c r="CGZ29" s="11"/>
      <c r="CHA29" s="11"/>
      <c r="CHB29" s="11"/>
      <c r="CHC29" s="11"/>
      <c r="CHD29" s="11"/>
      <c r="CHE29" s="11"/>
      <c r="CHF29" s="11"/>
      <c r="CHG29" s="11"/>
      <c r="CHH29" s="11"/>
      <c r="CHI29" s="11"/>
      <c r="CHJ29" s="11"/>
      <c r="CHK29" s="11"/>
      <c r="CHL29" s="11"/>
      <c r="CHM29" s="11"/>
      <c r="CHN29" s="11"/>
      <c r="CHO29" s="11"/>
      <c r="CHP29" s="11"/>
      <c r="CHQ29" s="11"/>
      <c r="CHR29" s="11"/>
      <c r="CHS29" s="11"/>
      <c r="CHT29" s="11"/>
      <c r="CHU29" s="11"/>
      <c r="CHV29" s="11"/>
      <c r="CHW29" s="11"/>
      <c r="CHX29" s="11"/>
      <c r="CHY29" s="11"/>
      <c r="CHZ29" s="11"/>
      <c r="CIA29" s="11"/>
      <c r="CIB29" s="11"/>
      <c r="CIC29" s="11"/>
      <c r="CID29" s="11"/>
      <c r="CIE29" s="11"/>
      <c r="CIF29" s="11"/>
      <c r="CIG29" s="11"/>
      <c r="CIH29" s="11"/>
      <c r="CII29" s="11"/>
      <c r="CIJ29" s="11"/>
      <c r="CIK29" s="11"/>
      <c r="CIL29" s="11"/>
      <c r="CIM29" s="11"/>
      <c r="CIN29" s="11"/>
      <c r="CIO29" s="11"/>
      <c r="CIP29" s="11"/>
      <c r="CIQ29" s="11"/>
      <c r="CIR29" s="11"/>
      <c r="CIS29" s="11"/>
      <c r="CIT29" s="11"/>
      <c r="CIU29" s="11"/>
      <c r="CIV29" s="11"/>
      <c r="CIW29" s="11"/>
      <c r="CIX29" s="11"/>
      <c r="CIY29" s="11"/>
      <c r="CIZ29" s="11"/>
      <c r="CJA29" s="11"/>
      <c r="CJB29" s="11"/>
      <c r="CJC29" s="11"/>
      <c r="CJD29" s="11"/>
      <c r="CJE29" s="11"/>
      <c r="CJF29" s="11"/>
      <c r="CJG29" s="11"/>
      <c r="CJH29" s="11"/>
      <c r="CJI29" s="11"/>
      <c r="CJJ29" s="11"/>
      <c r="CJK29" s="11"/>
      <c r="CJL29" s="11"/>
      <c r="CJM29" s="11"/>
      <c r="CJN29" s="11"/>
      <c r="CJO29" s="11"/>
      <c r="CJP29" s="11"/>
      <c r="CJQ29" s="11"/>
      <c r="CJR29" s="11"/>
      <c r="CJS29" s="11"/>
      <c r="CJT29" s="11"/>
      <c r="CJU29" s="11"/>
      <c r="CJV29" s="11"/>
      <c r="CJW29" s="11"/>
      <c r="CJX29" s="11"/>
      <c r="CJY29" s="11"/>
      <c r="CJZ29" s="11"/>
      <c r="CKA29" s="11"/>
      <c r="CKB29" s="11"/>
      <c r="CKC29" s="11"/>
      <c r="CKD29" s="11"/>
      <c r="CKE29" s="11"/>
      <c r="CKF29" s="11"/>
      <c r="CKG29" s="11"/>
      <c r="CKH29" s="11"/>
      <c r="CKI29" s="11"/>
      <c r="CKJ29" s="11"/>
      <c r="CKK29" s="11"/>
      <c r="CKL29" s="11"/>
      <c r="CKM29" s="11"/>
      <c r="CKN29" s="11"/>
      <c r="CKO29" s="11"/>
      <c r="CKP29" s="11"/>
      <c r="CKQ29" s="11"/>
      <c r="CKR29" s="11"/>
      <c r="CKS29" s="11"/>
      <c r="CKT29" s="11"/>
      <c r="CKU29" s="11"/>
      <c r="CKV29" s="11"/>
      <c r="CKW29" s="11"/>
      <c r="CKX29" s="11"/>
      <c r="CKY29" s="11"/>
      <c r="CKZ29" s="11"/>
      <c r="CLA29" s="11"/>
      <c r="CLB29" s="11"/>
      <c r="CLC29" s="11"/>
      <c r="CLD29" s="11"/>
      <c r="CLE29" s="11"/>
      <c r="CLF29" s="11"/>
      <c r="CLG29" s="11"/>
      <c r="CLH29" s="11"/>
      <c r="CLI29" s="11"/>
      <c r="CLJ29" s="11"/>
      <c r="CLK29" s="11"/>
      <c r="CLL29" s="11"/>
      <c r="CLM29" s="11"/>
      <c r="CLN29" s="11"/>
      <c r="CLO29" s="11"/>
      <c r="CLP29" s="11"/>
      <c r="CLQ29" s="11"/>
      <c r="CLR29" s="11"/>
      <c r="CLS29" s="11"/>
      <c r="CLT29" s="11"/>
      <c r="CLU29" s="11"/>
      <c r="CLV29" s="11"/>
      <c r="CLW29" s="11"/>
      <c r="CLX29" s="11"/>
      <c r="CLY29" s="11"/>
      <c r="CLZ29" s="11"/>
      <c r="CMA29" s="11"/>
      <c r="CMB29" s="11"/>
      <c r="CMC29" s="11"/>
      <c r="CMD29" s="11"/>
      <c r="CME29" s="11"/>
      <c r="CMF29" s="11"/>
      <c r="CMG29" s="11"/>
      <c r="CMH29" s="11"/>
      <c r="CMI29" s="11"/>
      <c r="CMJ29" s="11"/>
      <c r="CMK29" s="11"/>
      <c r="CML29" s="11"/>
      <c r="CMM29" s="11"/>
      <c r="CMN29" s="11"/>
      <c r="CMO29" s="11"/>
      <c r="CMP29" s="11"/>
      <c r="CMQ29" s="11"/>
      <c r="CMR29" s="11"/>
      <c r="CMS29" s="11"/>
      <c r="CMT29" s="11"/>
      <c r="CMU29" s="11"/>
      <c r="CMV29" s="11"/>
      <c r="CMW29" s="11"/>
      <c r="CMX29" s="11"/>
      <c r="CMY29" s="11"/>
      <c r="CMZ29" s="11"/>
      <c r="CNA29" s="11"/>
      <c r="CNB29" s="11"/>
      <c r="CNC29" s="11"/>
      <c r="CND29" s="11"/>
      <c r="CNE29" s="11"/>
      <c r="CNF29" s="11"/>
      <c r="CNG29" s="11"/>
      <c r="CNH29" s="11"/>
      <c r="CNI29" s="11"/>
      <c r="CNJ29" s="11"/>
      <c r="CNK29" s="11"/>
      <c r="CNL29" s="11"/>
      <c r="CNM29" s="11"/>
      <c r="CNN29" s="11"/>
      <c r="CNO29" s="11"/>
      <c r="CNP29" s="11"/>
      <c r="CNQ29" s="11"/>
      <c r="CNR29" s="11"/>
      <c r="CNS29" s="11"/>
      <c r="CNT29" s="11"/>
      <c r="CNU29" s="11"/>
      <c r="CNV29" s="11"/>
      <c r="CNW29" s="11"/>
      <c r="CNX29" s="11"/>
      <c r="CNY29" s="11"/>
      <c r="CNZ29" s="11"/>
      <c r="COA29" s="11"/>
      <c r="COB29" s="11"/>
      <c r="COC29" s="11"/>
      <c r="COD29" s="11"/>
      <c r="COE29" s="11"/>
      <c r="COF29" s="11"/>
      <c r="COG29" s="11"/>
      <c r="COH29" s="11"/>
      <c r="COI29" s="11"/>
      <c r="COJ29" s="11"/>
      <c r="COK29" s="11"/>
      <c r="COL29" s="11"/>
      <c r="COM29" s="11"/>
      <c r="CON29" s="11"/>
      <c r="COO29" s="11"/>
      <c r="COP29" s="11"/>
      <c r="COQ29" s="11"/>
      <c r="COR29" s="11"/>
      <c r="COS29" s="11"/>
      <c r="COT29" s="11"/>
      <c r="COU29" s="11"/>
      <c r="COV29" s="11"/>
      <c r="COW29" s="11"/>
      <c r="COX29" s="11"/>
      <c r="COY29" s="11"/>
      <c r="COZ29" s="11"/>
      <c r="CPA29" s="11"/>
      <c r="CPB29" s="11"/>
      <c r="CPC29" s="11"/>
      <c r="CPD29" s="11"/>
      <c r="CPE29" s="11"/>
      <c r="CPF29" s="11"/>
      <c r="CPG29" s="11"/>
      <c r="CPH29" s="11"/>
      <c r="CPI29" s="11"/>
      <c r="CPJ29" s="11"/>
      <c r="CPK29" s="11"/>
      <c r="CPL29" s="11"/>
      <c r="CPM29" s="11"/>
      <c r="CPN29" s="11"/>
      <c r="CPO29" s="11"/>
      <c r="CPP29" s="11"/>
      <c r="CPQ29" s="11"/>
      <c r="CPR29" s="11"/>
      <c r="CPS29" s="11"/>
      <c r="CPT29" s="11"/>
      <c r="CPU29" s="11"/>
      <c r="CPV29" s="11"/>
      <c r="CPW29" s="11"/>
      <c r="CPX29" s="11"/>
      <c r="CPY29" s="11"/>
      <c r="CPZ29" s="11"/>
      <c r="CQA29" s="11"/>
      <c r="CQB29" s="11"/>
      <c r="CQC29" s="11"/>
      <c r="CQD29" s="11"/>
      <c r="CQE29" s="11"/>
      <c r="CQF29" s="11"/>
      <c r="CQG29" s="11"/>
      <c r="CQH29" s="11"/>
      <c r="CQI29" s="11"/>
      <c r="CQJ29" s="11"/>
      <c r="CQK29" s="11"/>
      <c r="CQL29" s="11"/>
      <c r="CQM29" s="11"/>
      <c r="CQN29" s="11"/>
      <c r="CQO29" s="11"/>
      <c r="CQP29" s="11"/>
      <c r="CQQ29" s="11"/>
      <c r="CQR29" s="11"/>
      <c r="CQS29" s="11"/>
      <c r="CQT29" s="11"/>
      <c r="CQU29" s="11"/>
      <c r="CQV29" s="11"/>
      <c r="CQW29" s="11"/>
      <c r="CQX29" s="11"/>
      <c r="CQY29" s="11"/>
      <c r="CQZ29" s="11"/>
      <c r="CRA29" s="11"/>
      <c r="CRB29" s="11"/>
      <c r="CRC29" s="11"/>
      <c r="CRD29" s="11"/>
      <c r="CRE29" s="11"/>
      <c r="CRF29" s="11"/>
      <c r="CRG29" s="11"/>
      <c r="CRH29" s="11"/>
      <c r="CRI29" s="11"/>
      <c r="CRJ29" s="11"/>
      <c r="CRK29" s="11"/>
      <c r="CRL29" s="11"/>
      <c r="CRM29" s="11"/>
      <c r="CRN29" s="11"/>
      <c r="CRO29" s="11"/>
      <c r="CRP29" s="11"/>
      <c r="CRQ29" s="11"/>
      <c r="CRR29" s="11"/>
      <c r="CRS29" s="11"/>
      <c r="CRT29" s="11"/>
      <c r="CRU29" s="11"/>
      <c r="CRV29" s="11"/>
      <c r="CRW29" s="11"/>
      <c r="CRX29" s="11"/>
      <c r="CRY29" s="11"/>
      <c r="CRZ29" s="11"/>
      <c r="CSA29" s="11"/>
      <c r="CSB29" s="11"/>
      <c r="CSC29" s="11"/>
      <c r="CSD29" s="11"/>
      <c r="CSE29" s="11"/>
      <c r="CSF29" s="11"/>
      <c r="CSG29" s="11"/>
      <c r="CSH29" s="11"/>
      <c r="CSI29" s="11"/>
      <c r="CSJ29" s="11"/>
      <c r="CSK29" s="11"/>
      <c r="CSL29" s="11"/>
      <c r="CSM29" s="11"/>
      <c r="CSN29" s="11"/>
      <c r="CSO29" s="11"/>
      <c r="CSP29" s="11"/>
      <c r="CSQ29" s="11"/>
      <c r="CSR29" s="11"/>
      <c r="CSS29" s="11"/>
      <c r="CST29" s="11"/>
      <c r="CSU29" s="11"/>
      <c r="CSV29" s="11"/>
      <c r="CSW29" s="11"/>
      <c r="CSX29" s="11"/>
      <c r="CSY29" s="11"/>
      <c r="CSZ29" s="11"/>
      <c r="CTA29" s="11"/>
      <c r="CTB29" s="11"/>
      <c r="CTC29" s="11"/>
      <c r="CTD29" s="11"/>
      <c r="CTE29" s="11"/>
      <c r="CTF29" s="11"/>
      <c r="CTG29" s="11"/>
      <c r="CTH29" s="11"/>
      <c r="CTI29" s="11"/>
      <c r="CTJ29" s="11"/>
      <c r="CTK29" s="11"/>
      <c r="CTL29" s="11"/>
      <c r="CTM29" s="11"/>
      <c r="CTN29" s="11"/>
      <c r="CTO29" s="11"/>
      <c r="CTP29" s="11"/>
      <c r="CTQ29" s="11"/>
      <c r="CTR29" s="11"/>
      <c r="CTS29" s="11"/>
      <c r="CTT29" s="11"/>
      <c r="CTU29" s="11"/>
      <c r="CTV29" s="11"/>
      <c r="CTW29" s="11"/>
      <c r="CTX29" s="11"/>
      <c r="CTY29" s="11"/>
      <c r="CTZ29" s="11"/>
      <c r="CUA29" s="11"/>
      <c r="CUB29" s="11"/>
      <c r="CUC29" s="11"/>
      <c r="CUD29" s="11"/>
      <c r="CUE29" s="11"/>
      <c r="CUF29" s="11"/>
      <c r="CUG29" s="11"/>
      <c r="CUH29" s="11"/>
      <c r="CUI29" s="11"/>
      <c r="CUJ29" s="11"/>
      <c r="CUK29" s="11"/>
      <c r="CUL29" s="11"/>
      <c r="CUM29" s="11"/>
      <c r="CUN29" s="11"/>
      <c r="CUO29" s="11"/>
      <c r="CUP29" s="11"/>
      <c r="CUQ29" s="11"/>
      <c r="CUR29" s="11"/>
      <c r="CUS29" s="11"/>
      <c r="CUT29" s="11"/>
      <c r="CUU29" s="11"/>
      <c r="CUV29" s="11"/>
      <c r="CUW29" s="11"/>
      <c r="CUX29" s="11"/>
      <c r="CUY29" s="11"/>
      <c r="CUZ29" s="11"/>
      <c r="CVA29" s="11"/>
      <c r="CVB29" s="11"/>
      <c r="CVC29" s="11"/>
      <c r="CVD29" s="11"/>
      <c r="CVE29" s="11"/>
      <c r="CVF29" s="11"/>
      <c r="CVG29" s="11"/>
      <c r="CVH29" s="11"/>
      <c r="CVI29" s="11"/>
      <c r="CVJ29" s="11"/>
      <c r="CVK29" s="11"/>
      <c r="CVL29" s="11"/>
      <c r="CVM29" s="11"/>
      <c r="CVN29" s="11"/>
      <c r="CVO29" s="11"/>
      <c r="CVP29" s="11"/>
      <c r="CVQ29" s="11"/>
      <c r="CVR29" s="11"/>
      <c r="CVS29" s="11"/>
      <c r="CVT29" s="11"/>
      <c r="CVU29" s="11"/>
      <c r="CVV29" s="11"/>
      <c r="CVW29" s="11"/>
      <c r="CVX29" s="11"/>
      <c r="CVY29" s="11"/>
      <c r="CVZ29" s="11"/>
      <c r="CWA29" s="11"/>
      <c r="CWB29" s="11"/>
      <c r="CWC29" s="11"/>
      <c r="CWD29" s="11"/>
      <c r="CWE29" s="11"/>
      <c r="CWF29" s="11"/>
      <c r="CWG29" s="11"/>
      <c r="CWH29" s="11"/>
      <c r="CWI29" s="11"/>
      <c r="CWJ29" s="11"/>
      <c r="CWK29" s="11"/>
      <c r="CWL29" s="11"/>
      <c r="CWM29" s="11"/>
      <c r="CWN29" s="11"/>
      <c r="CWO29" s="11"/>
      <c r="CWP29" s="11"/>
      <c r="CWQ29" s="11"/>
      <c r="CWR29" s="11"/>
      <c r="CWS29" s="11"/>
      <c r="CWT29" s="11"/>
      <c r="CWU29" s="11"/>
      <c r="CWV29" s="11"/>
      <c r="CWW29" s="11"/>
      <c r="CWX29" s="11"/>
      <c r="CWY29" s="11"/>
      <c r="CWZ29" s="11"/>
      <c r="CXA29" s="11"/>
      <c r="CXB29" s="11"/>
      <c r="CXC29" s="11"/>
      <c r="CXD29" s="11"/>
      <c r="CXE29" s="11"/>
      <c r="CXF29" s="11"/>
      <c r="CXG29" s="11"/>
      <c r="CXH29" s="11"/>
      <c r="CXI29" s="11"/>
      <c r="CXJ29" s="11"/>
      <c r="CXK29" s="11"/>
      <c r="CXL29" s="11"/>
      <c r="CXM29" s="11"/>
      <c r="CXN29" s="11"/>
      <c r="CXO29" s="11"/>
      <c r="CXP29" s="11"/>
      <c r="CXQ29" s="11"/>
      <c r="CXR29" s="11"/>
      <c r="CXS29" s="11"/>
      <c r="CXT29" s="11"/>
      <c r="CXU29" s="11"/>
      <c r="CXV29" s="11"/>
      <c r="CXW29" s="11"/>
      <c r="CXX29" s="11"/>
      <c r="CXY29" s="11"/>
      <c r="CXZ29" s="11"/>
      <c r="CYA29" s="11"/>
      <c r="CYB29" s="11"/>
      <c r="CYC29" s="11"/>
      <c r="CYD29" s="11"/>
      <c r="CYE29" s="11"/>
      <c r="CYF29" s="11"/>
      <c r="CYG29" s="11"/>
      <c r="CYH29" s="11"/>
      <c r="CYI29" s="11"/>
      <c r="CYJ29" s="11"/>
      <c r="CYK29" s="11"/>
      <c r="CYL29" s="11"/>
      <c r="CYM29" s="11"/>
      <c r="CYN29" s="11"/>
      <c r="CYO29" s="11"/>
      <c r="CYP29" s="11"/>
      <c r="CYQ29" s="11"/>
      <c r="CYR29" s="11"/>
      <c r="CYS29" s="11"/>
      <c r="CYT29" s="11"/>
      <c r="CYU29" s="11"/>
      <c r="CYV29" s="11"/>
      <c r="CYW29" s="11"/>
      <c r="CYX29" s="11"/>
      <c r="CYY29" s="11"/>
      <c r="CYZ29" s="11"/>
      <c r="CZA29" s="11"/>
      <c r="CZB29" s="11"/>
      <c r="CZC29" s="11"/>
      <c r="CZD29" s="11"/>
      <c r="CZE29" s="11"/>
      <c r="CZF29" s="11"/>
      <c r="CZG29" s="11"/>
      <c r="CZH29" s="11"/>
      <c r="CZI29" s="11"/>
      <c r="CZJ29" s="11"/>
      <c r="CZK29" s="11"/>
      <c r="CZL29" s="11"/>
      <c r="CZM29" s="11"/>
      <c r="CZN29" s="11"/>
      <c r="CZO29" s="11"/>
      <c r="CZP29" s="11"/>
      <c r="CZQ29" s="11"/>
      <c r="CZR29" s="11"/>
      <c r="CZS29" s="11"/>
      <c r="CZT29" s="11"/>
      <c r="CZU29" s="11"/>
      <c r="CZV29" s="11"/>
      <c r="CZW29" s="11"/>
      <c r="CZX29" s="11"/>
      <c r="CZY29" s="11"/>
      <c r="CZZ29" s="11"/>
      <c r="DAA29" s="11"/>
      <c r="DAB29" s="11"/>
      <c r="DAC29" s="11"/>
      <c r="DAD29" s="11"/>
      <c r="DAE29" s="11"/>
      <c r="DAF29" s="11"/>
      <c r="DAG29" s="11"/>
      <c r="DAH29" s="11"/>
      <c r="DAI29" s="11"/>
      <c r="DAJ29" s="11"/>
      <c r="DAK29" s="11"/>
      <c r="DAL29" s="11"/>
      <c r="DAM29" s="11"/>
      <c r="DAN29" s="11"/>
      <c r="DAO29" s="11"/>
      <c r="DAP29" s="11"/>
      <c r="DAQ29" s="11"/>
      <c r="DAR29" s="11"/>
      <c r="DAS29" s="11"/>
      <c r="DAT29" s="11"/>
      <c r="DAU29" s="11"/>
      <c r="DAV29" s="11"/>
      <c r="DAW29" s="11"/>
      <c r="DAX29" s="11"/>
      <c r="DAY29" s="11"/>
      <c r="DAZ29" s="11"/>
      <c r="DBA29" s="11"/>
      <c r="DBB29" s="11"/>
      <c r="DBC29" s="11"/>
      <c r="DBD29" s="11"/>
      <c r="DBE29" s="11"/>
      <c r="DBF29" s="11"/>
      <c r="DBG29" s="11"/>
      <c r="DBH29" s="11"/>
      <c r="DBI29" s="11"/>
      <c r="DBJ29" s="11"/>
      <c r="DBK29" s="11"/>
      <c r="DBL29" s="11"/>
      <c r="DBM29" s="11"/>
      <c r="DBN29" s="11"/>
      <c r="DBO29" s="11"/>
      <c r="DBP29" s="11"/>
      <c r="DBQ29" s="11"/>
      <c r="DBR29" s="11"/>
      <c r="DBS29" s="11"/>
      <c r="DBT29" s="11"/>
      <c r="DBU29" s="11"/>
      <c r="DBV29" s="11"/>
      <c r="DBW29" s="11"/>
      <c r="DBX29" s="11"/>
      <c r="DBY29" s="11"/>
      <c r="DBZ29" s="11"/>
      <c r="DCA29" s="11"/>
      <c r="DCB29" s="11"/>
      <c r="DCC29" s="11"/>
      <c r="DCD29" s="11"/>
      <c r="DCE29" s="11"/>
      <c r="DCF29" s="11"/>
      <c r="DCG29" s="11"/>
      <c r="DCH29" s="11"/>
      <c r="DCI29" s="11"/>
      <c r="DCJ29" s="11"/>
      <c r="DCK29" s="11"/>
      <c r="DCL29" s="11"/>
      <c r="DCM29" s="11"/>
      <c r="DCN29" s="11"/>
      <c r="DCO29" s="11"/>
      <c r="DCP29" s="11"/>
      <c r="DCQ29" s="11"/>
      <c r="DCR29" s="11"/>
      <c r="DCS29" s="11"/>
      <c r="DCT29" s="11"/>
      <c r="DCU29" s="11"/>
      <c r="DCV29" s="11"/>
      <c r="DCW29" s="11"/>
      <c r="DCX29" s="11"/>
      <c r="DCY29" s="11"/>
      <c r="DCZ29" s="11"/>
      <c r="DDA29" s="11"/>
      <c r="DDB29" s="11"/>
      <c r="DDC29" s="11"/>
      <c r="DDD29" s="11"/>
      <c r="DDE29" s="11"/>
      <c r="DDF29" s="11"/>
      <c r="DDG29" s="11"/>
      <c r="DDH29" s="11"/>
      <c r="DDI29" s="11"/>
      <c r="DDJ29" s="11"/>
      <c r="DDK29" s="11"/>
      <c r="DDL29" s="11"/>
      <c r="DDM29" s="11"/>
      <c r="DDN29" s="11"/>
      <c r="DDO29" s="11"/>
      <c r="DDP29" s="11"/>
      <c r="DDQ29" s="11"/>
      <c r="DDR29" s="11"/>
      <c r="DDS29" s="11"/>
      <c r="DDT29" s="11"/>
      <c r="DDU29" s="11"/>
      <c r="DDV29" s="11"/>
      <c r="DDW29" s="11"/>
      <c r="DDX29" s="11"/>
      <c r="DDY29" s="11"/>
      <c r="DDZ29" s="11"/>
      <c r="DEA29" s="11"/>
      <c r="DEB29" s="11"/>
      <c r="DEC29" s="11"/>
      <c r="DED29" s="11"/>
      <c r="DEE29" s="11"/>
      <c r="DEF29" s="11"/>
      <c r="DEG29" s="11"/>
      <c r="DEH29" s="11"/>
      <c r="DEI29" s="11"/>
      <c r="DEJ29" s="11"/>
      <c r="DEK29" s="11"/>
      <c r="DEL29" s="11"/>
      <c r="DEM29" s="11"/>
      <c r="DEN29" s="11"/>
      <c r="DEO29" s="11"/>
      <c r="DEP29" s="11"/>
      <c r="DEQ29" s="11"/>
      <c r="DER29" s="11"/>
      <c r="DES29" s="11"/>
      <c r="DET29" s="11"/>
      <c r="DEU29" s="11"/>
      <c r="DEV29" s="11"/>
      <c r="DEW29" s="11"/>
      <c r="DEX29" s="11"/>
      <c r="DEY29" s="11"/>
      <c r="DEZ29" s="11"/>
      <c r="DFA29" s="11"/>
      <c r="DFB29" s="11"/>
      <c r="DFC29" s="11"/>
      <c r="DFD29" s="11"/>
      <c r="DFE29" s="11"/>
      <c r="DFF29" s="11"/>
      <c r="DFG29" s="11"/>
      <c r="DFH29" s="11"/>
      <c r="DFI29" s="11"/>
      <c r="DFJ29" s="11"/>
      <c r="DFK29" s="11"/>
      <c r="DFL29" s="11"/>
      <c r="DFM29" s="11"/>
      <c r="DFN29" s="11"/>
      <c r="DFO29" s="11"/>
      <c r="DFP29" s="11"/>
      <c r="DFQ29" s="11"/>
      <c r="DFR29" s="11"/>
      <c r="DFS29" s="11"/>
      <c r="DFT29" s="11"/>
      <c r="DFU29" s="11"/>
      <c r="DFV29" s="11"/>
      <c r="DFW29" s="11"/>
      <c r="DFX29" s="11"/>
      <c r="DFY29" s="11"/>
      <c r="DFZ29" s="11"/>
      <c r="DGA29" s="11"/>
      <c r="DGB29" s="11"/>
      <c r="DGC29" s="11"/>
      <c r="DGD29" s="11"/>
      <c r="DGE29" s="11"/>
      <c r="DGF29" s="11"/>
      <c r="DGG29" s="11"/>
      <c r="DGH29" s="11"/>
      <c r="DGI29" s="11"/>
      <c r="DGJ29" s="11"/>
      <c r="DGK29" s="11"/>
      <c r="DGL29" s="11"/>
      <c r="DGM29" s="11"/>
      <c r="DGN29" s="11"/>
      <c r="DGO29" s="11"/>
      <c r="DGP29" s="11"/>
      <c r="DGQ29" s="11"/>
      <c r="DGR29" s="11"/>
      <c r="DGS29" s="11"/>
      <c r="DGT29" s="11"/>
      <c r="DGU29" s="11"/>
      <c r="DGV29" s="11"/>
      <c r="DGW29" s="11"/>
      <c r="DGX29" s="11"/>
      <c r="DGY29" s="11"/>
      <c r="DGZ29" s="11"/>
      <c r="DHA29" s="11"/>
      <c r="DHB29" s="11"/>
      <c r="DHC29" s="11"/>
      <c r="DHD29" s="11"/>
      <c r="DHE29" s="11"/>
      <c r="DHF29" s="11"/>
      <c r="DHG29" s="11"/>
      <c r="DHH29" s="11"/>
      <c r="DHI29" s="11"/>
      <c r="DHJ29" s="11"/>
      <c r="DHK29" s="11"/>
      <c r="DHL29" s="11"/>
      <c r="DHM29" s="11"/>
      <c r="DHN29" s="11"/>
      <c r="DHO29" s="11"/>
      <c r="DHP29" s="11"/>
      <c r="DHQ29" s="11"/>
      <c r="DHR29" s="11"/>
      <c r="DHS29" s="11"/>
      <c r="DHT29" s="11"/>
      <c r="DHU29" s="11"/>
      <c r="DHV29" s="11"/>
      <c r="DHW29" s="11"/>
      <c r="DHX29" s="11"/>
      <c r="DHY29" s="11"/>
      <c r="DHZ29" s="11"/>
      <c r="DIA29" s="11"/>
      <c r="DIB29" s="11"/>
      <c r="DIC29" s="11"/>
      <c r="DID29" s="11"/>
      <c r="DIE29" s="11"/>
      <c r="DIF29" s="11"/>
      <c r="DIG29" s="11"/>
      <c r="DIH29" s="11"/>
      <c r="DII29" s="11"/>
      <c r="DIJ29" s="11"/>
      <c r="DIK29" s="11"/>
      <c r="DIL29" s="11"/>
      <c r="DIM29" s="11"/>
      <c r="DIN29" s="11"/>
      <c r="DIO29" s="11"/>
      <c r="DIP29" s="11"/>
      <c r="DIQ29" s="11"/>
      <c r="DIR29" s="11"/>
      <c r="DIS29" s="11"/>
      <c r="DIT29" s="11"/>
      <c r="DIU29" s="11"/>
      <c r="DIV29" s="11"/>
      <c r="DIW29" s="11"/>
      <c r="DIX29" s="11"/>
      <c r="DIY29" s="11"/>
      <c r="DIZ29" s="11"/>
      <c r="DJA29" s="11"/>
      <c r="DJB29" s="11"/>
      <c r="DJC29" s="11"/>
      <c r="DJD29" s="11"/>
      <c r="DJE29" s="11"/>
      <c r="DJF29" s="11"/>
      <c r="DJG29" s="11"/>
      <c r="DJH29" s="11"/>
      <c r="DJI29" s="11"/>
      <c r="DJJ29" s="11"/>
      <c r="DJK29" s="11"/>
      <c r="DJL29" s="11"/>
      <c r="DJM29" s="11"/>
      <c r="DJN29" s="11"/>
      <c r="DJO29" s="11"/>
      <c r="DJP29" s="11"/>
      <c r="DJQ29" s="11"/>
      <c r="DJR29" s="11"/>
      <c r="DJS29" s="11"/>
      <c r="DJT29" s="11"/>
      <c r="DJU29" s="11"/>
      <c r="DJV29" s="11"/>
      <c r="DJW29" s="11"/>
      <c r="DJX29" s="11"/>
      <c r="DJY29" s="11"/>
      <c r="DJZ29" s="11"/>
      <c r="DKA29" s="11"/>
      <c r="DKB29" s="11"/>
      <c r="DKC29" s="11"/>
      <c r="DKD29" s="11"/>
      <c r="DKE29" s="11"/>
      <c r="DKF29" s="11"/>
      <c r="DKG29" s="11"/>
      <c r="DKH29" s="11"/>
      <c r="DKI29" s="11"/>
      <c r="DKJ29" s="11"/>
      <c r="DKK29" s="11"/>
      <c r="DKL29" s="11"/>
      <c r="DKM29" s="11"/>
      <c r="DKN29" s="11"/>
      <c r="DKO29" s="11"/>
      <c r="DKP29" s="11"/>
      <c r="DKQ29" s="11"/>
      <c r="DKR29" s="11"/>
      <c r="DKS29" s="11"/>
      <c r="DKT29" s="11"/>
      <c r="DKU29" s="11"/>
      <c r="DKV29" s="11"/>
      <c r="DKW29" s="11"/>
      <c r="DKX29" s="11"/>
      <c r="DKY29" s="11"/>
      <c r="DKZ29" s="11"/>
      <c r="DLA29" s="11"/>
      <c r="DLB29" s="11"/>
      <c r="DLC29" s="11"/>
      <c r="DLD29" s="11"/>
      <c r="DLE29" s="11"/>
      <c r="DLF29" s="11"/>
      <c r="DLG29" s="11"/>
      <c r="DLH29" s="11"/>
      <c r="DLI29" s="11"/>
      <c r="DLJ29" s="11"/>
      <c r="DLK29" s="11"/>
      <c r="DLL29" s="11"/>
      <c r="DLM29" s="11"/>
      <c r="DLN29" s="11"/>
      <c r="DLO29" s="11"/>
      <c r="DLP29" s="11"/>
      <c r="DLQ29" s="11"/>
      <c r="DLR29" s="11"/>
      <c r="DLS29" s="11"/>
      <c r="DLT29" s="11"/>
      <c r="DLU29" s="11"/>
      <c r="DLV29" s="11"/>
      <c r="DLW29" s="11"/>
      <c r="DLX29" s="11"/>
      <c r="DLY29" s="11"/>
      <c r="DLZ29" s="11"/>
      <c r="DMA29" s="11"/>
      <c r="DMB29" s="11"/>
      <c r="DMC29" s="11"/>
      <c r="DMD29" s="11"/>
      <c r="DME29" s="11"/>
      <c r="DMF29" s="11"/>
      <c r="DMG29" s="11"/>
      <c r="DMH29" s="11"/>
      <c r="DMI29" s="11"/>
      <c r="DMJ29" s="11"/>
      <c r="DMK29" s="11"/>
      <c r="DML29" s="11"/>
      <c r="DMM29" s="11"/>
      <c r="DMN29" s="11"/>
      <c r="DMO29" s="11"/>
      <c r="DMP29" s="11"/>
      <c r="DMQ29" s="11"/>
      <c r="DMR29" s="11"/>
      <c r="DMS29" s="11"/>
      <c r="DMT29" s="11"/>
      <c r="DMU29" s="11"/>
      <c r="DMV29" s="11"/>
      <c r="DMW29" s="11"/>
      <c r="DMX29" s="11"/>
      <c r="DMY29" s="11"/>
      <c r="DMZ29" s="11"/>
      <c r="DNA29" s="11"/>
      <c r="DNB29" s="11"/>
      <c r="DNC29" s="11"/>
      <c r="DND29" s="11"/>
      <c r="DNE29" s="11"/>
      <c r="DNF29" s="11"/>
      <c r="DNG29" s="11"/>
      <c r="DNH29" s="11"/>
      <c r="DNI29" s="11"/>
      <c r="DNJ29" s="11"/>
      <c r="DNK29" s="11"/>
      <c r="DNL29" s="11"/>
      <c r="DNM29" s="11"/>
      <c r="DNN29" s="11"/>
      <c r="DNO29" s="11"/>
      <c r="DNP29" s="11"/>
      <c r="DNQ29" s="11"/>
      <c r="DNR29" s="11"/>
      <c r="DNS29" s="11"/>
      <c r="DNT29" s="11"/>
      <c r="DNU29" s="11"/>
      <c r="DNV29" s="11"/>
      <c r="DNW29" s="11"/>
      <c r="DNX29" s="11"/>
      <c r="DNY29" s="11"/>
      <c r="DNZ29" s="11"/>
      <c r="DOA29" s="11"/>
      <c r="DOB29" s="11"/>
      <c r="DOC29" s="11"/>
      <c r="DOD29" s="11"/>
      <c r="DOE29" s="11"/>
      <c r="DOF29" s="11"/>
      <c r="DOG29" s="11"/>
      <c r="DOH29" s="11"/>
      <c r="DOI29" s="11"/>
      <c r="DOJ29" s="11"/>
      <c r="DOK29" s="11"/>
      <c r="DOL29" s="11"/>
      <c r="DOM29" s="11"/>
      <c r="DON29" s="11"/>
      <c r="DOO29" s="11"/>
      <c r="DOP29" s="11"/>
      <c r="DOQ29" s="11"/>
      <c r="DOR29" s="11"/>
      <c r="DOS29" s="11"/>
      <c r="DOT29" s="11"/>
      <c r="DOU29" s="11"/>
      <c r="DOV29" s="11"/>
      <c r="DOW29" s="11"/>
      <c r="DOX29" s="11"/>
      <c r="DOY29" s="11"/>
      <c r="DOZ29" s="11"/>
      <c r="DPA29" s="11"/>
      <c r="DPB29" s="11"/>
      <c r="DPC29" s="11"/>
      <c r="DPD29" s="11"/>
      <c r="DPE29" s="11"/>
      <c r="DPF29" s="11"/>
      <c r="DPG29" s="11"/>
      <c r="DPH29" s="11"/>
      <c r="DPI29" s="11"/>
      <c r="DPJ29" s="11"/>
      <c r="DPK29" s="11"/>
      <c r="DPL29" s="11"/>
      <c r="DPM29" s="11"/>
      <c r="DPN29" s="11"/>
      <c r="DPO29" s="11"/>
      <c r="DPP29" s="11"/>
      <c r="DPQ29" s="11"/>
      <c r="DPR29" s="11"/>
      <c r="DPS29" s="11"/>
      <c r="DPT29" s="11"/>
      <c r="DPU29" s="11"/>
      <c r="DPV29" s="11"/>
      <c r="DPW29" s="11"/>
      <c r="DPX29" s="11"/>
      <c r="DPY29" s="11"/>
      <c r="DPZ29" s="11"/>
      <c r="DQA29" s="11"/>
      <c r="DQB29" s="11"/>
      <c r="DQC29" s="11"/>
      <c r="DQD29" s="11"/>
      <c r="DQE29" s="11"/>
      <c r="DQF29" s="11"/>
      <c r="DQG29" s="11"/>
      <c r="DQH29" s="11"/>
      <c r="DQI29" s="11"/>
      <c r="DQJ29" s="11"/>
      <c r="DQK29" s="11"/>
      <c r="DQL29" s="11"/>
      <c r="DQM29" s="11"/>
      <c r="DQN29" s="11"/>
      <c r="DQO29" s="11"/>
      <c r="DQP29" s="11"/>
      <c r="DQQ29" s="11"/>
      <c r="DQR29" s="11"/>
      <c r="DQS29" s="11"/>
      <c r="DQT29" s="11"/>
      <c r="DQU29" s="11"/>
      <c r="DQV29" s="11"/>
      <c r="DQW29" s="11"/>
      <c r="DQX29" s="11"/>
      <c r="DQY29" s="11"/>
      <c r="DQZ29" s="11"/>
      <c r="DRA29" s="11"/>
      <c r="DRB29" s="11"/>
      <c r="DRC29" s="11"/>
      <c r="DRD29" s="11"/>
      <c r="DRE29" s="11"/>
      <c r="DRF29" s="11"/>
      <c r="DRG29" s="11"/>
      <c r="DRH29" s="11"/>
      <c r="DRI29" s="11"/>
      <c r="DRJ29" s="11"/>
      <c r="DRK29" s="11"/>
      <c r="DRL29" s="11"/>
      <c r="DRM29" s="11"/>
      <c r="DRN29" s="11"/>
      <c r="DRO29" s="11"/>
      <c r="DRP29" s="11"/>
      <c r="DRQ29" s="11"/>
      <c r="DRR29" s="11"/>
      <c r="DRS29" s="11"/>
      <c r="DRT29" s="11"/>
      <c r="DRU29" s="11"/>
      <c r="DRV29" s="11"/>
      <c r="DRW29" s="11"/>
      <c r="DRX29" s="11"/>
      <c r="DRY29" s="11"/>
      <c r="DRZ29" s="11"/>
      <c r="DSA29" s="11"/>
      <c r="DSB29" s="11"/>
      <c r="DSC29" s="11"/>
      <c r="DSD29" s="11"/>
      <c r="DSE29" s="11"/>
      <c r="DSF29" s="11"/>
      <c r="DSG29" s="11"/>
      <c r="DSH29" s="11"/>
      <c r="DSI29" s="11"/>
      <c r="DSJ29" s="11"/>
      <c r="DSK29" s="11"/>
      <c r="DSL29" s="11"/>
      <c r="DSM29" s="11"/>
      <c r="DSN29" s="11"/>
      <c r="DSO29" s="11"/>
      <c r="DSP29" s="11"/>
      <c r="DSQ29" s="11"/>
      <c r="DSR29" s="11"/>
      <c r="DSS29" s="11"/>
      <c r="DST29" s="11"/>
      <c r="DSU29" s="11"/>
      <c r="DSV29" s="11"/>
      <c r="DSW29" s="11"/>
      <c r="DSX29" s="11"/>
      <c r="DSY29" s="11"/>
      <c r="DSZ29" s="11"/>
      <c r="DTA29" s="11"/>
      <c r="DTB29" s="11"/>
      <c r="DTC29" s="11"/>
      <c r="DTD29" s="11"/>
      <c r="DTE29" s="11"/>
      <c r="DTF29" s="11"/>
      <c r="DTG29" s="11"/>
      <c r="DTH29" s="11"/>
      <c r="DTI29" s="11"/>
      <c r="DTJ29" s="11"/>
      <c r="DTK29" s="11"/>
      <c r="DTL29" s="11"/>
      <c r="DTM29" s="11"/>
      <c r="DTN29" s="11"/>
      <c r="DTO29" s="11"/>
      <c r="DTP29" s="11"/>
      <c r="DTQ29" s="11"/>
      <c r="DTR29" s="11"/>
      <c r="DTS29" s="11"/>
      <c r="DTT29" s="11"/>
      <c r="DTU29" s="11"/>
      <c r="DTV29" s="11"/>
      <c r="DTW29" s="11"/>
      <c r="DTX29" s="11"/>
      <c r="DTY29" s="11"/>
      <c r="DTZ29" s="11"/>
      <c r="DUA29" s="11"/>
      <c r="DUB29" s="11"/>
      <c r="DUC29" s="11"/>
      <c r="DUD29" s="11"/>
      <c r="DUE29" s="11"/>
      <c r="DUF29" s="11"/>
      <c r="DUG29" s="11"/>
      <c r="DUH29" s="11"/>
      <c r="DUI29" s="11"/>
      <c r="DUJ29" s="11"/>
      <c r="DUK29" s="11"/>
      <c r="DUL29" s="11"/>
      <c r="DUM29" s="11"/>
      <c r="DUN29" s="11"/>
      <c r="DUO29" s="11"/>
      <c r="DUP29" s="11"/>
      <c r="DUQ29" s="11"/>
      <c r="DUR29" s="11"/>
      <c r="DUS29" s="11"/>
      <c r="DUT29" s="11"/>
      <c r="DUU29" s="11"/>
      <c r="DUV29" s="11"/>
      <c r="DUW29" s="11"/>
      <c r="DUX29" s="11"/>
      <c r="DUY29" s="11"/>
      <c r="DUZ29" s="11"/>
      <c r="DVA29" s="11"/>
      <c r="DVB29" s="11"/>
      <c r="DVC29" s="11"/>
      <c r="DVD29" s="11"/>
      <c r="DVE29" s="11"/>
      <c r="DVF29" s="11"/>
      <c r="DVG29" s="11"/>
      <c r="DVH29" s="11"/>
      <c r="DVI29" s="11"/>
      <c r="DVJ29" s="11"/>
      <c r="DVK29" s="11"/>
      <c r="DVL29" s="11"/>
      <c r="DVM29" s="11"/>
      <c r="DVN29" s="11"/>
      <c r="DVO29" s="11"/>
      <c r="DVP29" s="11"/>
      <c r="DVQ29" s="11"/>
      <c r="DVR29" s="11"/>
      <c r="DVS29" s="11"/>
      <c r="DVT29" s="11"/>
      <c r="DVU29" s="11"/>
      <c r="DVV29" s="11"/>
      <c r="DVW29" s="11"/>
      <c r="DVX29" s="11"/>
      <c r="DVY29" s="11"/>
      <c r="DVZ29" s="11"/>
      <c r="DWA29" s="11"/>
      <c r="DWB29" s="11"/>
      <c r="DWC29" s="11"/>
      <c r="DWD29" s="11"/>
      <c r="DWE29" s="11"/>
      <c r="DWF29" s="11"/>
      <c r="DWG29" s="11"/>
      <c r="DWH29" s="11"/>
      <c r="DWI29" s="11"/>
      <c r="DWJ29" s="11"/>
      <c r="DWK29" s="11"/>
      <c r="DWL29" s="11"/>
      <c r="DWM29" s="11"/>
      <c r="DWN29" s="11"/>
      <c r="DWO29" s="11"/>
      <c r="DWP29" s="11"/>
      <c r="DWQ29" s="11"/>
      <c r="DWR29" s="11"/>
      <c r="DWS29" s="11"/>
      <c r="DWT29" s="11"/>
      <c r="DWU29" s="11"/>
      <c r="DWV29" s="11"/>
      <c r="DWW29" s="11"/>
      <c r="DWX29" s="11"/>
      <c r="DWY29" s="11"/>
      <c r="DWZ29" s="11"/>
      <c r="DXA29" s="11"/>
      <c r="DXB29" s="11"/>
      <c r="DXC29" s="11"/>
      <c r="DXD29" s="11"/>
      <c r="DXE29" s="11"/>
      <c r="DXF29" s="11"/>
      <c r="DXG29" s="11"/>
      <c r="DXH29" s="11"/>
      <c r="DXI29" s="11"/>
      <c r="DXJ29" s="11"/>
      <c r="DXK29" s="11"/>
      <c r="DXL29" s="11"/>
      <c r="DXM29" s="11"/>
      <c r="DXN29" s="11"/>
      <c r="DXO29" s="11"/>
      <c r="DXP29" s="11"/>
      <c r="DXQ29" s="11"/>
      <c r="DXR29" s="11"/>
      <c r="DXS29" s="11"/>
      <c r="DXT29" s="11"/>
      <c r="DXU29" s="11"/>
      <c r="DXV29" s="11"/>
      <c r="DXW29" s="11"/>
      <c r="DXX29" s="11"/>
      <c r="DXY29" s="11"/>
      <c r="DXZ29" s="11"/>
      <c r="DYA29" s="11"/>
      <c r="DYB29" s="11"/>
      <c r="DYC29" s="11"/>
      <c r="DYD29" s="11"/>
      <c r="DYE29" s="11"/>
      <c r="DYF29" s="11"/>
      <c r="DYG29" s="11"/>
      <c r="DYH29" s="11"/>
      <c r="DYI29" s="11"/>
      <c r="DYJ29" s="11"/>
      <c r="DYK29" s="11"/>
      <c r="DYL29" s="11"/>
      <c r="DYM29" s="11"/>
      <c r="DYN29" s="11"/>
      <c r="DYO29" s="11"/>
      <c r="DYP29" s="11"/>
      <c r="DYQ29" s="11"/>
      <c r="DYR29" s="11"/>
      <c r="DYS29" s="11"/>
      <c r="DYT29" s="11"/>
      <c r="DYU29" s="11"/>
      <c r="DYV29" s="11"/>
      <c r="DYW29" s="11"/>
      <c r="DYX29" s="11"/>
      <c r="DYY29" s="11"/>
      <c r="DYZ29" s="11"/>
      <c r="DZA29" s="11"/>
      <c r="DZB29" s="11"/>
      <c r="DZC29" s="11"/>
      <c r="DZD29" s="11"/>
      <c r="DZE29" s="11"/>
      <c r="DZF29" s="11"/>
      <c r="DZG29" s="11"/>
      <c r="DZH29" s="11"/>
      <c r="DZI29" s="11"/>
      <c r="DZJ29" s="11"/>
      <c r="DZK29" s="11"/>
      <c r="DZL29" s="11"/>
      <c r="DZM29" s="11"/>
      <c r="DZN29" s="11"/>
      <c r="DZO29" s="11"/>
      <c r="DZP29" s="11"/>
      <c r="DZQ29" s="11"/>
      <c r="DZR29" s="11"/>
      <c r="DZS29" s="11"/>
      <c r="DZT29" s="11"/>
      <c r="DZU29" s="11"/>
      <c r="DZV29" s="11"/>
      <c r="DZW29" s="11"/>
      <c r="DZX29" s="11"/>
      <c r="DZY29" s="11"/>
      <c r="DZZ29" s="11"/>
      <c r="EAA29" s="11"/>
      <c r="EAB29" s="11"/>
      <c r="EAC29" s="11"/>
      <c r="EAD29" s="11"/>
      <c r="EAE29" s="11"/>
      <c r="EAF29" s="11"/>
      <c r="EAG29" s="11"/>
      <c r="EAH29" s="11"/>
      <c r="EAI29" s="11"/>
      <c r="EAJ29" s="11"/>
      <c r="EAK29" s="11"/>
      <c r="EAL29" s="11"/>
      <c r="EAM29" s="11"/>
      <c r="EAN29" s="11"/>
      <c r="EAO29" s="11"/>
      <c r="EAP29" s="11"/>
      <c r="EAQ29" s="11"/>
      <c r="EAR29" s="11"/>
      <c r="EAS29" s="11"/>
      <c r="EAT29" s="11"/>
      <c r="EAU29" s="11"/>
      <c r="EAV29" s="11"/>
      <c r="EAW29" s="11"/>
      <c r="EAX29" s="11"/>
      <c r="EAY29" s="11"/>
      <c r="EAZ29" s="11"/>
      <c r="EBA29" s="11"/>
      <c r="EBB29" s="11"/>
      <c r="EBC29" s="11"/>
      <c r="EBD29" s="11"/>
      <c r="EBE29" s="11"/>
      <c r="EBF29" s="11"/>
      <c r="EBG29" s="11"/>
      <c r="EBH29" s="11"/>
      <c r="EBI29" s="11"/>
      <c r="EBJ29" s="11"/>
      <c r="EBK29" s="11"/>
      <c r="EBL29" s="11"/>
      <c r="EBM29" s="11"/>
      <c r="EBN29" s="11"/>
      <c r="EBO29" s="11"/>
      <c r="EBP29" s="11"/>
      <c r="EBQ29" s="11"/>
      <c r="EBR29" s="11"/>
      <c r="EBS29" s="11"/>
      <c r="EBT29" s="11"/>
      <c r="EBU29" s="11"/>
      <c r="EBV29" s="11"/>
      <c r="EBW29" s="11"/>
      <c r="EBX29" s="11"/>
      <c r="EBY29" s="11"/>
      <c r="EBZ29" s="11"/>
      <c r="ECA29" s="11"/>
      <c r="ECB29" s="11"/>
      <c r="ECC29" s="11"/>
      <c r="ECD29" s="11"/>
      <c r="ECE29" s="11"/>
      <c r="ECF29" s="11"/>
      <c r="ECG29" s="11"/>
      <c r="ECH29" s="11"/>
      <c r="ECI29" s="11"/>
      <c r="ECJ29" s="11"/>
      <c r="ECK29" s="11"/>
      <c r="ECL29" s="11"/>
      <c r="ECM29" s="11"/>
      <c r="ECN29" s="11"/>
      <c r="ECO29" s="11"/>
      <c r="ECP29" s="11"/>
      <c r="ECQ29" s="11"/>
      <c r="ECR29" s="11"/>
      <c r="ECS29" s="11"/>
      <c r="ECT29" s="11"/>
      <c r="ECU29" s="11"/>
      <c r="ECV29" s="11"/>
      <c r="ECW29" s="11"/>
      <c r="ECX29" s="11"/>
      <c r="ECY29" s="11"/>
      <c r="ECZ29" s="11"/>
      <c r="EDA29" s="11"/>
      <c r="EDB29" s="11"/>
      <c r="EDC29" s="11"/>
      <c r="EDD29" s="11"/>
      <c r="EDE29" s="11"/>
      <c r="EDF29" s="11"/>
      <c r="EDG29" s="11"/>
      <c r="EDH29" s="11"/>
      <c r="EDI29" s="11"/>
      <c r="EDJ29" s="11"/>
      <c r="EDK29" s="11"/>
      <c r="EDL29" s="11"/>
      <c r="EDM29" s="11"/>
      <c r="EDN29" s="11"/>
      <c r="EDO29" s="11"/>
      <c r="EDP29" s="11"/>
      <c r="EDQ29" s="11"/>
      <c r="EDR29" s="11"/>
      <c r="EDS29" s="11"/>
      <c r="EDT29" s="11"/>
      <c r="EDU29" s="11"/>
      <c r="EDV29" s="11"/>
      <c r="EDW29" s="11"/>
      <c r="EDX29" s="11"/>
      <c r="EDY29" s="11"/>
      <c r="EDZ29" s="11"/>
      <c r="EEA29" s="11"/>
      <c r="EEB29" s="11"/>
      <c r="EEC29" s="11"/>
      <c r="EED29" s="11"/>
      <c r="EEE29" s="11"/>
      <c r="EEF29" s="11"/>
      <c r="EEG29" s="11"/>
      <c r="EEH29" s="11"/>
      <c r="EEI29" s="11"/>
      <c r="EEJ29" s="11"/>
      <c r="EEK29" s="11"/>
      <c r="EEL29" s="11"/>
      <c r="EEM29" s="11"/>
      <c r="EEN29" s="11"/>
      <c r="EEO29" s="11"/>
      <c r="EEP29" s="11"/>
      <c r="EEQ29" s="11"/>
      <c r="EER29" s="11"/>
      <c r="EES29" s="11"/>
      <c r="EET29" s="11"/>
      <c r="EEU29" s="11"/>
      <c r="EEV29" s="11"/>
      <c r="EEW29" s="11"/>
      <c r="EEX29" s="11"/>
      <c r="EEY29" s="11"/>
      <c r="EEZ29" s="11"/>
      <c r="EFA29" s="11"/>
      <c r="EFB29" s="11"/>
      <c r="EFC29" s="11"/>
      <c r="EFD29" s="11"/>
      <c r="EFE29" s="11"/>
      <c r="EFF29" s="11"/>
      <c r="EFG29" s="11"/>
      <c r="EFH29" s="11"/>
      <c r="EFI29" s="11"/>
      <c r="EFJ29" s="11"/>
      <c r="EFK29" s="11"/>
      <c r="EFL29" s="11"/>
      <c r="EFM29" s="11"/>
      <c r="EFN29" s="11"/>
      <c r="EFO29" s="11"/>
      <c r="EFP29" s="11"/>
      <c r="EFQ29" s="11"/>
      <c r="EFR29" s="11"/>
      <c r="EFS29" s="11"/>
      <c r="EFT29" s="11"/>
      <c r="EFU29" s="11"/>
      <c r="EFV29" s="11"/>
      <c r="EFW29" s="11"/>
      <c r="EFX29" s="11"/>
      <c r="EFY29" s="11"/>
      <c r="EFZ29" s="11"/>
      <c r="EGA29" s="11"/>
      <c r="EGB29" s="11"/>
      <c r="EGC29" s="11"/>
      <c r="EGD29" s="11"/>
      <c r="EGE29" s="11"/>
      <c r="EGF29" s="11"/>
      <c r="EGG29" s="11"/>
      <c r="EGH29" s="11"/>
      <c r="EGI29" s="11"/>
      <c r="EGJ29" s="11"/>
      <c r="EGK29" s="11"/>
      <c r="EGL29" s="11"/>
      <c r="EGM29" s="11"/>
      <c r="EGN29" s="11"/>
      <c r="EGO29" s="11"/>
      <c r="EGP29" s="11"/>
      <c r="EGQ29" s="11"/>
      <c r="EGR29" s="11"/>
      <c r="EGS29" s="11"/>
      <c r="EGT29" s="11"/>
      <c r="EGU29" s="11"/>
      <c r="EGV29" s="11"/>
      <c r="EGW29" s="11"/>
      <c r="EGX29" s="11"/>
      <c r="EGY29" s="11"/>
      <c r="EGZ29" s="11"/>
      <c r="EHA29" s="11"/>
      <c r="EHB29" s="11"/>
      <c r="EHC29" s="11"/>
      <c r="EHD29" s="11"/>
      <c r="EHE29" s="11"/>
      <c r="EHF29" s="11"/>
      <c r="EHG29" s="11"/>
      <c r="EHH29" s="11"/>
      <c r="EHI29" s="11"/>
      <c r="EHJ29" s="11"/>
      <c r="EHK29" s="11"/>
      <c r="EHL29" s="11"/>
      <c r="EHM29" s="11"/>
      <c r="EHN29" s="11"/>
      <c r="EHO29" s="11"/>
      <c r="EHP29" s="11"/>
      <c r="EHQ29" s="11"/>
      <c r="EHR29" s="11"/>
      <c r="EHS29" s="11"/>
      <c r="EHT29" s="11"/>
      <c r="EHU29" s="11"/>
      <c r="EHV29" s="11"/>
      <c r="EHW29" s="11"/>
      <c r="EHX29" s="11"/>
      <c r="EHY29" s="11"/>
      <c r="EHZ29" s="11"/>
      <c r="EIA29" s="11"/>
      <c r="EIB29" s="11"/>
      <c r="EIC29" s="11"/>
      <c r="EID29" s="11"/>
      <c r="EIE29" s="11"/>
      <c r="EIF29" s="11"/>
      <c r="EIG29" s="11"/>
      <c r="EIH29" s="11"/>
      <c r="EII29" s="11"/>
      <c r="EIJ29" s="11"/>
      <c r="EIK29" s="11"/>
      <c r="EIL29" s="11"/>
      <c r="EIM29" s="11"/>
      <c r="EIN29" s="11"/>
      <c r="EIO29" s="11"/>
      <c r="EIP29" s="11"/>
      <c r="EIQ29" s="11"/>
      <c r="EIR29" s="11"/>
      <c r="EIS29" s="11"/>
      <c r="EIT29" s="11"/>
      <c r="EIU29" s="11"/>
      <c r="EIV29" s="11"/>
      <c r="EIW29" s="11"/>
      <c r="EIX29" s="11"/>
      <c r="EIY29" s="11"/>
      <c r="EIZ29" s="11"/>
      <c r="EJA29" s="11"/>
      <c r="EJB29" s="11"/>
      <c r="EJC29" s="11"/>
      <c r="EJD29" s="11"/>
      <c r="EJE29" s="11"/>
      <c r="EJF29" s="11"/>
      <c r="EJG29" s="11"/>
      <c r="EJH29" s="11"/>
      <c r="EJI29" s="11"/>
      <c r="EJJ29" s="11"/>
      <c r="EJK29" s="11"/>
      <c r="EJL29" s="11"/>
      <c r="EJM29" s="11"/>
      <c r="EJN29" s="11"/>
      <c r="EJO29" s="11"/>
      <c r="EJP29" s="11"/>
      <c r="EJQ29" s="11"/>
      <c r="EJR29" s="11"/>
      <c r="EJS29" s="11"/>
      <c r="EJT29" s="11"/>
      <c r="EJU29" s="11"/>
      <c r="EJV29" s="11"/>
      <c r="EJW29" s="11"/>
      <c r="EJX29" s="11"/>
      <c r="EJY29" s="11"/>
      <c r="EJZ29" s="11"/>
      <c r="EKA29" s="11"/>
      <c r="EKB29" s="11"/>
      <c r="EKC29" s="11"/>
      <c r="EKD29" s="11"/>
      <c r="EKE29" s="11"/>
      <c r="EKF29" s="11"/>
      <c r="EKG29" s="11"/>
      <c r="EKH29" s="11"/>
      <c r="EKI29" s="11"/>
      <c r="EKJ29" s="11"/>
      <c r="EKK29" s="11"/>
      <c r="EKL29" s="11"/>
      <c r="EKM29" s="11"/>
      <c r="EKN29" s="11"/>
      <c r="EKO29" s="11"/>
      <c r="EKP29" s="11"/>
      <c r="EKQ29" s="11"/>
      <c r="EKR29" s="11"/>
      <c r="EKS29" s="11"/>
      <c r="EKT29" s="11"/>
      <c r="EKU29" s="11"/>
      <c r="EKV29" s="11"/>
      <c r="EKW29" s="11"/>
      <c r="EKX29" s="11"/>
      <c r="EKY29" s="11"/>
      <c r="EKZ29" s="11"/>
      <c r="ELA29" s="11"/>
      <c r="ELB29" s="11"/>
      <c r="ELC29" s="11"/>
      <c r="ELD29" s="11"/>
      <c r="ELE29" s="11"/>
      <c r="ELF29" s="11"/>
      <c r="ELG29" s="11"/>
      <c r="ELH29" s="11"/>
      <c r="ELI29" s="11"/>
      <c r="ELJ29" s="11"/>
      <c r="ELK29" s="11"/>
      <c r="ELL29" s="11"/>
      <c r="ELM29" s="11"/>
      <c r="ELN29" s="11"/>
      <c r="ELO29" s="11"/>
      <c r="ELP29" s="11"/>
      <c r="ELQ29" s="11"/>
      <c r="ELR29" s="11"/>
      <c r="ELS29" s="11"/>
      <c r="ELT29" s="11"/>
      <c r="ELU29" s="11"/>
    </row>
    <row r="30" spans="1:3713" s="20" customFormat="1">
      <c r="A30" s="11"/>
      <c r="B30" s="60" t="s">
        <v>857</v>
      </c>
      <c r="C30" s="161">
        <v>74100</v>
      </c>
      <c r="D30" s="161">
        <v>0</v>
      </c>
      <c r="E30" s="161">
        <v>3.9</v>
      </c>
      <c r="F30" s="161">
        <v>3.9</v>
      </c>
      <c r="G30" s="161" t="s">
        <v>189</v>
      </c>
      <c r="H30" s="161" t="s">
        <v>189</v>
      </c>
      <c r="I30" s="161" t="s">
        <v>189</v>
      </c>
      <c r="J30" s="360" t="s">
        <v>189</v>
      </c>
      <c r="K30" s="161"/>
      <c r="L30" s="161" t="s">
        <v>40</v>
      </c>
      <c r="M30" s="35"/>
      <c r="N30" s="35"/>
      <c r="O30" s="35"/>
      <c r="P30" s="35"/>
      <c r="Q30" s="35"/>
      <c r="R30" s="11"/>
      <c r="S30" s="417"/>
      <c r="T30" s="35"/>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1"/>
      <c r="HG30" s="11"/>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1"/>
      <c r="IL30" s="11"/>
      <c r="IM30" s="11"/>
      <c r="IN30" s="11"/>
      <c r="IO30" s="11"/>
      <c r="IP30" s="11"/>
      <c r="IQ30" s="11"/>
      <c r="IR30" s="11"/>
      <c r="IS30" s="11"/>
      <c r="IT30" s="11"/>
      <c r="IU30" s="11"/>
      <c r="IV30" s="11"/>
      <c r="IW30" s="11"/>
      <c r="IX30" s="11"/>
      <c r="IY30" s="11"/>
      <c r="IZ30" s="11"/>
      <c r="JA30" s="11"/>
      <c r="JB30" s="11"/>
      <c r="JC30" s="11"/>
      <c r="JD30" s="11"/>
      <c r="JE30" s="11"/>
      <c r="JF30" s="11"/>
      <c r="JG30" s="11"/>
      <c r="JH30" s="11"/>
      <c r="JI30" s="11"/>
      <c r="JJ30" s="11"/>
      <c r="JK30" s="11"/>
      <c r="JL30" s="11"/>
      <c r="JM30" s="11"/>
      <c r="JN30" s="11"/>
      <c r="JO30" s="11"/>
      <c r="JP30" s="11"/>
      <c r="JQ30" s="11"/>
      <c r="JR30" s="11"/>
      <c r="JS30" s="11"/>
      <c r="JT30" s="11"/>
      <c r="JU30" s="11"/>
      <c r="JV30" s="11"/>
      <c r="JW30" s="11"/>
      <c r="JX30" s="11"/>
      <c r="JY30" s="11"/>
      <c r="JZ30" s="11"/>
      <c r="KA30" s="11"/>
      <c r="KB30" s="11"/>
      <c r="KC30" s="11"/>
      <c r="KD30" s="11"/>
      <c r="KE30" s="11"/>
      <c r="KF30" s="11"/>
      <c r="KG30" s="11"/>
      <c r="KH30" s="11"/>
      <c r="KI30" s="11"/>
      <c r="KJ30" s="11"/>
      <c r="KK30" s="11"/>
      <c r="KL30" s="11"/>
      <c r="KM30" s="11"/>
      <c r="KN30" s="11"/>
      <c r="KO30" s="11"/>
      <c r="KP30" s="11"/>
      <c r="KQ30" s="11"/>
      <c r="KR30" s="11"/>
      <c r="KS30" s="11"/>
      <c r="KT30" s="11"/>
      <c r="KU30" s="11"/>
      <c r="KV30" s="11"/>
      <c r="KW30" s="11"/>
      <c r="KX30" s="11"/>
      <c r="KY30" s="11"/>
      <c r="KZ30" s="11"/>
      <c r="LA30" s="11"/>
      <c r="LB30" s="11"/>
      <c r="LC30" s="11"/>
      <c r="LD30" s="11"/>
      <c r="LE30" s="11"/>
      <c r="LF30" s="11"/>
      <c r="LG30" s="11"/>
      <c r="LH30" s="11"/>
      <c r="LI30" s="11"/>
      <c r="LJ30" s="11"/>
      <c r="LK30" s="11"/>
      <c r="LL30" s="11"/>
      <c r="LM30" s="11"/>
      <c r="LN30" s="11"/>
      <c r="LO30" s="11"/>
      <c r="LP30" s="11"/>
      <c r="LQ30" s="11"/>
      <c r="LR30" s="11"/>
      <c r="LS30" s="11"/>
      <c r="LT30" s="11"/>
      <c r="LU30" s="11"/>
      <c r="LV30" s="11"/>
      <c r="LW30" s="11"/>
      <c r="LX30" s="11"/>
      <c r="LY30" s="11"/>
      <c r="LZ30" s="11"/>
      <c r="MA30" s="11"/>
      <c r="MB30" s="11"/>
      <c r="MC30" s="11"/>
      <c r="MD30" s="11"/>
      <c r="ME30" s="11"/>
      <c r="MF30" s="11"/>
      <c r="MG30" s="11"/>
      <c r="MH30" s="11"/>
      <c r="MI30" s="11"/>
      <c r="MJ30" s="11"/>
      <c r="MK30" s="11"/>
      <c r="ML30" s="11"/>
      <c r="MM30" s="11"/>
      <c r="MN30" s="11"/>
      <c r="MO30" s="11"/>
      <c r="MP30" s="11"/>
      <c r="MQ30" s="11"/>
      <c r="MR30" s="11"/>
      <c r="MS30" s="11"/>
      <c r="MT30" s="11"/>
      <c r="MU30" s="11"/>
      <c r="MV30" s="11"/>
      <c r="MW30" s="11"/>
      <c r="MX30" s="11"/>
      <c r="MY30" s="11"/>
      <c r="MZ30" s="11"/>
      <c r="NA30" s="11"/>
      <c r="NB30" s="11"/>
      <c r="NC30" s="11"/>
      <c r="ND30" s="11"/>
      <c r="NE30" s="11"/>
      <c r="NF30" s="11"/>
      <c r="NG30" s="11"/>
      <c r="NH30" s="11"/>
      <c r="NI30" s="11"/>
      <c r="NJ30" s="11"/>
      <c r="NK30" s="11"/>
      <c r="NL30" s="11"/>
      <c r="NM30" s="11"/>
      <c r="NN30" s="11"/>
      <c r="NO30" s="11"/>
      <c r="NP30" s="11"/>
      <c r="NQ30" s="11"/>
      <c r="NR30" s="11"/>
      <c r="NS30" s="11"/>
      <c r="NT30" s="11"/>
      <c r="NU30" s="11"/>
      <c r="NV30" s="11"/>
      <c r="NW30" s="11"/>
      <c r="NX30" s="11"/>
      <c r="NY30" s="11"/>
      <c r="NZ30" s="11"/>
      <c r="OA30" s="11"/>
      <c r="OB30" s="11"/>
      <c r="OC30" s="11"/>
      <c r="OD30" s="11"/>
      <c r="OE30" s="11"/>
      <c r="OF30" s="11"/>
      <c r="OG30" s="11"/>
      <c r="OH30" s="11"/>
      <c r="OI30" s="11"/>
      <c r="OJ30" s="11"/>
      <c r="OK30" s="11"/>
      <c r="OL30" s="11"/>
      <c r="OM30" s="11"/>
      <c r="ON30" s="11"/>
      <c r="OO30" s="11"/>
      <c r="OP30" s="11"/>
      <c r="OQ30" s="11"/>
      <c r="OR30" s="11"/>
      <c r="OS30" s="11"/>
      <c r="OT30" s="11"/>
      <c r="OU30" s="11"/>
      <c r="OV30" s="11"/>
      <c r="OW30" s="11"/>
      <c r="OX30" s="11"/>
      <c r="OY30" s="11"/>
      <c r="OZ30" s="11"/>
      <c r="PA30" s="11"/>
      <c r="PB30" s="11"/>
      <c r="PC30" s="11"/>
      <c r="PD30" s="11"/>
      <c r="PE30" s="11"/>
      <c r="PF30" s="11"/>
      <c r="PG30" s="11"/>
      <c r="PH30" s="11"/>
      <c r="PI30" s="11"/>
      <c r="PJ30" s="11"/>
      <c r="PK30" s="11"/>
      <c r="PL30" s="11"/>
      <c r="PM30" s="11"/>
      <c r="PN30" s="11"/>
      <c r="PO30" s="11"/>
      <c r="PP30" s="11"/>
      <c r="PQ30" s="11"/>
      <c r="PR30" s="11"/>
      <c r="PS30" s="11"/>
      <c r="PT30" s="11"/>
      <c r="PU30" s="11"/>
      <c r="PV30" s="11"/>
      <c r="PW30" s="11"/>
      <c r="PX30" s="11"/>
      <c r="PY30" s="11"/>
      <c r="PZ30" s="11"/>
      <c r="QA30" s="11"/>
      <c r="QB30" s="11"/>
      <c r="QC30" s="11"/>
      <c r="QD30" s="11"/>
      <c r="QE30" s="11"/>
      <c r="QF30" s="11"/>
      <c r="QG30" s="11"/>
      <c r="QH30" s="11"/>
      <c r="QI30" s="11"/>
      <c r="QJ30" s="11"/>
      <c r="QK30" s="11"/>
      <c r="QL30" s="11"/>
      <c r="QM30" s="11"/>
      <c r="QN30" s="11"/>
      <c r="QO30" s="11"/>
      <c r="QP30" s="11"/>
      <c r="QQ30" s="11"/>
      <c r="QR30" s="11"/>
      <c r="QS30" s="11"/>
      <c r="QT30" s="11"/>
      <c r="QU30" s="11"/>
      <c r="QV30" s="11"/>
      <c r="QW30" s="11"/>
      <c r="QX30" s="11"/>
      <c r="QY30" s="11"/>
      <c r="QZ30" s="11"/>
      <c r="RA30" s="11"/>
      <c r="RB30" s="11"/>
      <c r="RC30" s="11"/>
      <c r="RD30" s="11"/>
      <c r="RE30" s="11"/>
      <c r="RF30" s="11"/>
      <c r="RG30" s="11"/>
      <c r="RH30" s="11"/>
      <c r="RI30" s="11"/>
      <c r="RJ30" s="11"/>
      <c r="RK30" s="11"/>
      <c r="RL30" s="11"/>
      <c r="RM30" s="11"/>
      <c r="RN30" s="11"/>
      <c r="RO30" s="11"/>
      <c r="RP30" s="11"/>
      <c r="RQ30" s="11"/>
      <c r="RR30" s="11"/>
      <c r="RS30" s="11"/>
      <c r="RT30" s="11"/>
      <c r="RU30" s="11"/>
      <c r="RV30" s="11"/>
      <c r="RW30" s="11"/>
      <c r="RX30" s="11"/>
      <c r="RY30" s="11"/>
      <c r="RZ30" s="11"/>
      <c r="SA30" s="11"/>
      <c r="SB30" s="11"/>
      <c r="SC30" s="11"/>
      <c r="SD30" s="11"/>
      <c r="SE30" s="11"/>
      <c r="SF30" s="11"/>
      <c r="SG30" s="11"/>
      <c r="SH30" s="11"/>
      <c r="SI30" s="11"/>
      <c r="SJ30" s="11"/>
      <c r="SK30" s="11"/>
      <c r="SL30" s="11"/>
      <c r="SM30" s="11"/>
      <c r="SN30" s="11"/>
      <c r="SO30" s="11"/>
      <c r="SP30" s="11"/>
      <c r="SQ30" s="11"/>
      <c r="SR30" s="11"/>
      <c r="SS30" s="11"/>
      <c r="ST30" s="11"/>
      <c r="SU30" s="11"/>
      <c r="SV30" s="11"/>
      <c r="SW30" s="11"/>
      <c r="SX30" s="11"/>
      <c r="SY30" s="11"/>
      <c r="SZ30" s="11"/>
      <c r="TA30" s="11"/>
      <c r="TB30" s="11"/>
      <c r="TC30" s="11"/>
      <c r="TD30" s="11"/>
      <c r="TE30" s="11"/>
      <c r="TF30" s="11"/>
      <c r="TG30" s="11"/>
      <c r="TH30" s="11"/>
      <c r="TI30" s="11"/>
      <c r="TJ30" s="11"/>
      <c r="TK30" s="11"/>
      <c r="TL30" s="11"/>
      <c r="TM30" s="11"/>
      <c r="TN30" s="11"/>
      <c r="TO30" s="11"/>
      <c r="TP30" s="11"/>
      <c r="TQ30" s="11"/>
      <c r="TR30" s="11"/>
      <c r="TS30" s="11"/>
      <c r="TT30" s="11"/>
      <c r="TU30" s="11"/>
      <c r="TV30" s="11"/>
      <c r="TW30" s="11"/>
      <c r="TX30" s="11"/>
      <c r="TY30" s="11"/>
      <c r="TZ30" s="11"/>
      <c r="UA30" s="11"/>
      <c r="UB30" s="11"/>
      <c r="UC30" s="11"/>
      <c r="UD30" s="11"/>
      <c r="UE30" s="11"/>
      <c r="UF30" s="11"/>
      <c r="UG30" s="11"/>
      <c r="UH30" s="11"/>
      <c r="UI30" s="11"/>
      <c r="UJ30" s="11"/>
      <c r="UK30" s="11"/>
      <c r="UL30" s="11"/>
      <c r="UM30" s="11"/>
      <c r="UN30" s="11"/>
      <c r="UO30" s="11"/>
      <c r="UP30" s="11"/>
      <c r="UQ30" s="11"/>
      <c r="UR30" s="11"/>
      <c r="US30" s="11"/>
      <c r="UT30" s="11"/>
      <c r="UU30" s="11"/>
      <c r="UV30" s="11"/>
      <c r="UW30" s="11"/>
      <c r="UX30" s="11"/>
      <c r="UY30" s="11"/>
      <c r="UZ30" s="11"/>
      <c r="VA30" s="11"/>
      <c r="VB30" s="11"/>
      <c r="VC30" s="11"/>
      <c r="VD30" s="11"/>
      <c r="VE30" s="11"/>
      <c r="VF30" s="11"/>
      <c r="VG30" s="11"/>
      <c r="VH30" s="11"/>
      <c r="VI30" s="11"/>
      <c r="VJ30" s="11"/>
      <c r="VK30" s="11"/>
      <c r="VL30" s="11"/>
      <c r="VM30" s="11"/>
      <c r="VN30" s="11"/>
      <c r="VO30" s="11"/>
      <c r="VP30" s="11"/>
      <c r="VQ30" s="11"/>
      <c r="VR30" s="11"/>
      <c r="VS30" s="11"/>
      <c r="VT30" s="11"/>
      <c r="VU30" s="11"/>
      <c r="VV30" s="11"/>
      <c r="VW30" s="11"/>
      <c r="VX30" s="11"/>
      <c r="VY30" s="11"/>
      <c r="VZ30" s="11"/>
      <c r="WA30" s="11"/>
      <c r="WB30" s="11"/>
      <c r="WC30" s="11"/>
      <c r="WD30" s="11"/>
      <c r="WE30" s="11"/>
      <c r="WF30" s="11"/>
      <c r="WG30" s="11"/>
      <c r="WH30" s="11"/>
      <c r="WI30" s="11"/>
      <c r="WJ30" s="11"/>
      <c r="WK30" s="11"/>
      <c r="WL30" s="11"/>
      <c r="WM30" s="11"/>
      <c r="WN30" s="11"/>
      <c r="WO30" s="11"/>
      <c r="WP30" s="11"/>
      <c r="WQ30" s="11"/>
      <c r="WR30" s="11"/>
      <c r="WS30" s="11"/>
      <c r="WT30" s="11"/>
      <c r="WU30" s="11"/>
      <c r="WV30" s="11"/>
      <c r="WW30" s="11"/>
      <c r="WX30" s="11"/>
      <c r="WY30" s="11"/>
      <c r="WZ30" s="11"/>
      <c r="XA30" s="11"/>
      <c r="XB30" s="11"/>
      <c r="XC30" s="11"/>
      <c r="XD30" s="11"/>
      <c r="XE30" s="11"/>
      <c r="XF30" s="11"/>
      <c r="XG30" s="11"/>
      <c r="XH30" s="11"/>
      <c r="XI30" s="11"/>
      <c r="XJ30" s="11"/>
      <c r="XK30" s="11"/>
      <c r="XL30" s="11"/>
      <c r="XM30" s="11"/>
      <c r="XN30" s="11"/>
      <c r="XO30" s="11"/>
      <c r="XP30" s="11"/>
      <c r="XQ30" s="11"/>
      <c r="XR30" s="11"/>
      <c r="XS30" s="11"/>
      <c r="XT30" s="11"/>
      <c r="XU30" s="11"/>
      <c r="XV30" s="11"/>
      <c r="XW30" s="11"/>
      <c r="XX30" s="11"/>
      <c r="XY30" s="11"/>
      <c r="XZ30" s="11"/>
      <c r="YA30" s="11"/>
      <c r="YB30" s="11"/>
      <c r="YC30" s="11"/>
      <c r="YD30" s="11"/>
      <c r="YE30" s="11"/>
      <c r="YF30" s="11"/>
      <c r="YG30" s="11"/>
      <c r="YH30" s="11"/>
      <c r="YI30" s="11"/>
      <c r="YJ30" s="11"/>
      <c r="YK30" s="11"/>
      <c r="YL30" s="11"/>
      <c r="YM30" s="11"/>
      <c r="YN30" s="11"/>
      <c r="YO30" s="11"/>
      <c r="YP30" s="11"/>
      <c r="YQ30" s="11"/>
      <c r="YR30" s="11"/>
      <c r="YS30" s="11"/>
      <c r="YT30" s="11"/>
      <c r="YU30" s="11"/>
      <c r="YV30" s="11"/>
      <c r="YW30" s="11"/>
      <c r="YX30" s="11"/>
      <c r="YY30" s="11"/>
      <c r="YZ30" s="11"/>
      <c r="ZA30" s="11"/>
      <c r="ZB30" s="11"/>
      <c r="ZC30" s="11"/>
      <c r="ZD30" s="11"/>
      <c r="ZE30" s="11"/>
      <c r="ZF30" s="11"/>
      <c r="ZG30" s="11"/>
      <c r="ZH30" s="11"/>
      <c r="ZI30" s="11"/>
      <c r="ZJ30" s="11"/>
      <c r="ZK30" s="11"/>
      <c r="ZL30" s="11"/>
      <c r="ZM30" s="11"/>
      <c r="ZN30" s="11"/>
      <c r="ZO30" s="11"/>
      <c r="ZP30" s="11"/>
      <c r="ZQ30" s="11"/>
      <c r="ZR30" s="11"/>
      <c r="ZS30" s="11"/>
      <c r="ZT30" s="11"/>
      <c r="ZU30" s="11"/>
      <c r="ZV30" s="11"/>
      <c r="ZW30" s="11"/>
      <c r="ZX30" s="11"/>
      <c r="ZY30" s="11"/>
      <c r="ZZ30" s="11"/>
      <c r="AAA30" s="11"/>
      <c r="AAB30" s="11"/>
      <c r="AAC30" s="11"/>
      <c r="AAD30" s="11"/>
      <c r="AAE30" s="11"/>
      <c r="AAF30" s="11"/>
      <c r="AAG30" s="11"/>
      <c r="AAH30" s="11"/>
      <c r="AAI30" s="11"/>
      <c r="AAJ30" s="11"/>
      <c r="AAK30" s="11"/>
      <c r="AAL30" s="11"/>
      <c r="AAM30" s="11"/>
      <c r="AAN30" s="11"/>
      <c r="AAO30" s="11"/>
      <c r="AAP30" s="11"/>
      <c r="AAQ30" s="11"/>
      <c r="AAR30" s="11"/>
      <c r="AAS30" s="11"/>
      <c r="AAT30" s="11"/>
      <c r="AAU30" s="11"/>
      <c r="AAV30" s="11"/>
      <c r="AAW30" s="11"/>
      <c r="AAX30" s="11"/>
      <c r="AAY30" s="11"/>
      <c r="AAZ30" s="11"/>
      <c r="ABA30" s="11"/>
      <c r="ABB30" s="11"/>
      <c r="ABC30" s="11"/>
      <c r="ABD30" s="11"/>
      <c r="ABE30" s="11"/>
      <c r="ABF30" s="11"/>
      <c r="ABG30" s="11"/>
      <c r="ABH30" s="11"/>
      <c r="ABI30" s="11"/>
      <c r="ABJ30" s="11"/>
      <c r="ABK30" s="11"/>
      <c r="ABL30" s="11"/>
      <c r="ABM30" s="11"/>
      <c r="ABN30" s="11"/>
      <c r="ABO30" s="11"/>
      <c r="ABP30" s="11"/>
      <c r="ABQ30" s="11"/>
      <c r="ABR30" s="11"/>
      <c r="ABS30" s="11"/>
      <c r="ABT30" s="11"/>
      <c r="ABU30" s="11"/>
      <c r="ABV30" s="11"/>
      <c r="ABW30" s="11"/>
      <c r="ABX30" s="11"/>
      <c r="ABY30" s="11"/>
      <c r="ABZ30" s="11"/>
      <c r="ACA30" s="11"/>
      <c r="ACB30" s="11"/>
      <c r="ACC30" s="11"/>
      <c r="ACD30" s="11"/>
      <c r="ACE30" s="11"/>
      <c r="ACF30" s="11"/>
      <c r="ACG30" s="11"/>
      <c r="ACH30" s="11"/>
      <c r="ACI30" s="11"/>
      <c r="ACJ30" s="11"/>
      <c r="ACK30" s="11"/>
      <c r="ACL30" s="11"/>
      <c r="ACM30" s="11"/>
      <c r="ACN30" s="11"/>
      <c r="ACO30" s="11"/>
      <c r="ACP30" s="11"/>
      <c r="ACQ30" s="11"/>
      <c r="ACR30" s="11"/>
      <c r="ACS30" s="11"/>
      <c r="ACT30" s="11"/>
      <c r="ACU30" s="11"/>
      <c r="ACV30" s="11"/>
      <c r="ACW30" s="11"/>
      <c r="ACX30" s="11"/>
      <c r="ACY30" s="11"/>
      <c r="ACZ30" s="11"/>
      <c r="ADA30" s="11"/>
      <c r="ADB30" s="11"/>
      <c r="ADC30" s="11"/>
      <c r="ADD30" s="11"/>
      <c r="ADE30" s="11"/>
      <c r="ADF30" s="11"/>
      <c r="ADG30" s="11"/>
      <c r="ADH30" s="11"/>
      <c r="ADI30" s="11"/>
      <c r="ADJ30" s="11"/>
      <c r="ADK30" s="11"/>
      <c r="ADL30" s="11"/>
      <c r="ADM30" s="11"/>
      <c r="ADN30" s="11"/>
      <c r="ADO30" s="11"/>
      <c r="ADP30" s="11"/>
      <c r="ADQ30" s="11"/>
      <c r="ADR30" s="11"/>
      <c r="ADS30" s="11"/>
      <c r="ADT30" s="11"/>
      <c r="ADU30" s="11"/>
      <c r="ADV30" s="11"/>
      <c r="ADW30" s="11"/>
      <c r="ADX30" s="11"/>
      <c r="ADY30" s="11"/>
      <c r="ADZ30" s="11"/>
      <c r="AEA30" s="11"/>
      <c r="AEB30" s="11"/>
      <c r="AEC30" s="11"/>
      <c r="AED30" s="11"/>
      <c r="AEE30" s="11"/>
      <c r="AEF30" s="11"/>
      <c r="AEG30" s="11"/>
      <c r="AEH30" s="11"/>
      <c r="AEI30" s="11"/>
      <c r="AEJ30" s="11"/>
      <c r="AEK30" s="11"/>
      <c r="AEL30" s="11"/>
      <c r="AEM30" s="11"/>
      <c r="AEN30" s="11"/>
      <c r="AEO30" s="11"/>
      <c r="AEP30" s="11"/>
      <c r="AEQ30" s="11"/>
      <c r="AER30" s="11"/>
      <c r="AES30" s="11"/>
      <c r="AET30" s="11"/>
      <c r="AEU30" s="11"/>
      <c r="AEV30" s="11"/>
      <c r="AEW30" s="11"/>
      <c r="AEX30" s="11"/>
      <c r="AEY30" s="11"/>
      <c r="AEZ30" s="11"/>
      <c r="AFA30" s="11"/>
      <c r="AFB30" s="11"/>
      <c r="AFC30" s="11"/>
      <c r="AFD30" s="11"/>
      <c r="AFE30" s="11"/>
      <c r="AFF30" s="11"/>
      <c r="AFG30" s="11"/>
      <c r="AFH30" s="11"/>
      <c r="AFI30" s="11"/>
      <c r="AFJ30" s="11"/>
      <c r="AFK30" s="11"/>
      <c r="AFL30" s="11"/>
      <c r="AFM30" s="11"/>
      <c r="AFN30" s="11"/>
      <c r="AFO30" s="11"/>
      <c r="AFP30" s="11"/>
      <c r="AFQ30" s="11"/>
      <c r="AFR30" s="11"/>
      <c r="AFS30" s="11"/>
      <c r="AFT30" s="11"/>
      <c r="AFU30" s="11"/>
      <c r="AFV30" s="11"/>
      <c r="AFW30" s="11"/>
      <c r="AFX30" s="11"/>
      <c r="AFY30" s="11"/>
      <c r="AFZ30" s="11"/>
      <c r="AGA30" s="11"/>
      <c r="AGB30" s="11"/>
      <c r="AGC30" s="11"/>
      <c r="AGD30" s="11"/>
      <c r="AGE30" s="11"/>
      <c r="AGF30" s="11"/>
      <c r="AGG30" s="11"/>
      <c r="AGH30" s="11"/>
      <c r="AGI30" s="11"/>
      <c r="AGJ30" s="11"/>
      <c r="AGK30" s="11"/>
      <c r="AGL30" s="11"/>
      <c r="AGM30" s="11"/>
      <c r="AGN30" s="11"/>
      <c r="AGO30" s="11"/>
      <c r="AGP30" s="11"/>
      <c r="AGQ30" s="11"/>
      <c r="AGR30" s="11"/>
      <c r="AGS30" s="11"/>
      <c r="AGT30" s="11"/>
      <c r="AGU30" s="11"/>
      <c r="AGV30" s="11"/>
      <c r="AGW30" s="11"/>
      <c r="AGX30" s="11"/>
      <c r="AGY30" s="11"/>
      <c r="AGZ30" s="11"/>
      <c r="AHA30" s="11"/>
      <c r="AHB30" s="11"/>
      <c r="AHC30" s="11"/>
      <c r="AHD30" s="11"/>
      <c r="AHE30" s="11"/>
      <c r="AHF30" s="11"/>
      <c r="AHG30" s="11"/>
      <c r="AHH30" s="11"/>
      <c r="AHI30" s="11"/>
      <c r="AHJ30" s="11"/>
      <c r="AHK30" s="11"/>
      <c r="AHL30" s="11"/>
      <c r="AHM30" s="11"/>
      <c r="AHN30" s="11"/>
      <c r="AHO30" s="11"/>
      <c r="AHP30" s="11"/>
      <c r="AHQ30" s="11"/>
      <c r="AHR30" s="11"/>
      <c r="AHS30" s="11"/>
      <c r="AHT30" s="11"/>
      <c r="AHU30" s="11"/>
      <c r="AHV30" s="11"/>
      <c r="AHW30" s="11"/>
      <c r="AHX30" s="11"/>
      <c r="AHY30" s="11"/>
      <c r="AHZ30" s="11"/>
      <c r="AIA30" s="11"/>
      <c r="AIB30" s="11"/>
      <c r="AIC30" s="11"/>
      <c r="AID30" s="11"/>
      <c r="AIE30" s="11"/>
      <c r="AIF30" s="11"/>
      <c r="AIG30" s="11"/>
      <c r="AIH30" s="11"/>
      <c r="AII30" s="11"/>
      <c r="AIJ30" s="11"/>
      <c r="AIK30" s="11"/>
      <c r="AIL30" s="11"/>
      <c r="AIM30" s="11"/>
      <c r="AIN30" s="11"/>
      <c r="AIO30" s="11"/>
      <c r="AIP30" s="11"/>
      <c r="AIQ30" s="11"/>
      <c r="AIR30" s="11"/>
      <c r="AIS30" s="11"/>
      <c r="AIT30" s="11"/>
      <c r="AIU30" s="11"/>
      <c r="AIV30" s="11"/>
      <c r="AIW30" s="11"/>
      <c r="AIX30" s="11"/>
      <c r="AIY30" s="11"/>
      <c r="AIZ30" s="11"/>
      <c r="AJA30" s="11"/>
      <c r="AJB30" s="11"/>
      <c r="AJC30" s="11"/>
      <c r="AJD30" s="11"/>
      <c r="AJE30" s="11"/>
      <c r="AJF30" s="11"/>
      <c r="AJG30" s="11"/>
      <c r="AJH30" s="11"/>
      <c r="AJI30" s="11"/>
      <c r="AJJ30" s="11"/>
      <c r="AJK30" s="11"/>
      <c r="AJL30" s="11"/>
      <c r="AJM30" s="11"/>
      <c r="AJN30" s="11"/>
      <c r="AJO30" s="11"/>
      <c r="AJP30" s="11"/>
      <c r="AJQ30" s="11"/>
      <c r="AJR30" s="11"/>
      <c r="AJS30" s="11"/>
      <c r="AJT30" s="11"/>
      <c r="AJU30" s="11"/>
      <c r="AJV30" s="11"/>
      <c r="AJW30" s="11"/>
      <c r="AJX30" s="11"/>
      <c r="AJY30" s="11"/>
      <c r="AJZ30" s="11"/>
      <c r="AKA30" s="11"/>
      <c r="AKB30" s="11"/>
      <c r="AKC30" s="11"/>
      <c r="AKD30" s="11"/>
      <c r="AKE30" s="11"/>
      <c r="AKF30" s="11"/>
      <c r="AKG30" s="11"/>
      <c r="AKH30" s="11"/>
      <c r="AKI30" s="11"/>
      <c r="AKJ30" s="11"/>
      <c r="AKK30" s="11"/>
      <c r="AKL30" s="11"/>
      <c r="AKM30" s="11"/>
      <c r="AKN30" s="11"/>
      <c r="AKO30" s="11"/>
      <c r="AKP30" s="11"/>
      <c r="AKQ30" s="11"/>
      <c r="AKR30" s="11"/>
      <c r="AKS30" s="11"/>
      <c r="AKT30" s="11"/>
      <c r="AKU30" s="11"/>
      <c r="AKV30" s="11"/>
      <c r="AKW30" s="11"/>
      <c r="AKX30" s="11"/>
      <c r="AKY30" s="11"/>
      <c r="AKZ30" s="11"/>
      <c r="ALA30" s="11"/>
      <c r="ALB30" s="11"/>
      <c r="ALC30" s="11"/>
      <c r="ALD30" s="11"/>
      <c r="ALE30" s="11"/>
      <c r="ALF30" s="11"/>
      <c r="ALG30" s="11"/>
      <c r="ALH30" s="11"/>
      <c r="ALI30" s="11"/>
      <c r="ALJ30" s="11"/>
      <c r="ALK30" s="11"/>
      <c r="ALL30" s="11"/>
      <c r="ALM30" s="11"/>
      <c r="ALN30" s="11"/>
      <c r="ALO30" s="11"/>
      <c r="ALP30" s="11"/>
      <c r="ALQ30" s="11"/>
      <c r="ALR30" s="11"/>
      <c r="ALS30" s="11"/>
      <c r="ALT30" s="11"/>
      <c r="ALU30" s="11"/>
      <c r="ALV30" s="11"/>
      <c r="ALW30" s="11"/>
      <c r="ALX30" s="11"/>
      <c r="ALY30" s="11"/>
      <c r="ALZ30" s="11"/>
      <c r="AMA30" s="11"/>
      <c r="AMB30" s="11"/>
      <c r="AMC30" s="11"/>
      <c r="AMD30" s="11"/>
      <c r="AME30" s="11"/>
      <c r="AMF30" s="11"/>
      <c r="AMG30" s="11"/>
      <c r="AMH30" s="11"/>
      <c r="AMI30" s="11"/>
      <c r="AMJ30" s="11"/>
      <c r="AMK30" s="11"/>
      <c r="AML30" s="11"/>
      <c r="AMM30" s="11"/>
      <c r="AMN30" s="11"/>
      <c r="AMO30" s="11"/>
      <c r="AMP30" s="11"/>
      <c r="AMQ30" s="11"/>
      <c r="AMR30" s="11"/>
      <c r="AMS30" s="11"/>
      <c r="AMT30" s="11"/>
      <c r="AMU30" s="11"/>
      <c r="AMV30" s="11"/>
      <c r="AMW30" s="11"/>
      <c r="AMX30" s="11"/>
      <c r="AMY30" s="11"/>
      <c r="AMZ30" s="11"/>
      <c r="ANA30" s="11"/>
      <c r="ANB30" s="11"/>
      <c r="ANC30" s="11"/>
      <c r="AND30" s="11"/>
      <c r="ANE30" s="11"/>
      <c r="ANF30" s="11"/>
      <c r="ANG30" s="11"/>
      <c r="ANH30" s="11"/>
      <c r="ANI30" s="11"/>
      <c r="ANJ30" s="11"/>
      <c r="ANK30" s="11"/>
      <c r="ANL30" s="11"/>
      <c r="ANM30" s="11"/>
      <c r="ANN30" s="11"/>
      <c r="ANO30" s="11"/>
      <c r="ANP30" s="11"/>
      <c r="ANQ30" s="11"/>
      <c r="ANR30" s="11"/>
      <c r="ANS30" s="11"/>
      <c r="ANT30" s="11"/>
      <c r="ANU30" s="11"/>
      <c r="ANV30" s="11"/>
      <c r="ANW30" s="11"/>
      <c r="ANX30" s="11"/>
      <c r="ANY30" s="11"/>
      <c r="ANZ30" s="11"/>
      <c r="AOA30" s="11"/>
      <c r="AOB30" s="11"/>
      <c r="AOC30" s="11"/>
      <c r="AOD30" s="11"/>
      <c r="AOE30" s="11"/>
      <c r="AOF30" s="11"/>
      <c r="AOG30" s="11"/>
      <c r="AOH30" s="11"/>
      <c r="AOI30" s="11"/>
      <c r="AOJ30" s="11"/>
      <c r="AOK30" s="11"/>
      <c r="AOL30" s="11"/>
      <c r="AOM30" s="11"/>
      <c r="AON30" s="11"/>
      <c r="AOO30" s="11"/>
      <c r="AOP30" s="11"/>
      <c r="AOQ30" s="11"/>
      <c r="AOR30" s="11"/>
      <c r="AOS30" s="11"/>
      <c r="AOT30" s="11"/>
      <c r="AOU30" s="11"/>
      <c r="AOV30" s="11"/>
      <c r="AOW30" s="11"/>
      <c r="AOX30" s="11"/>
      <c r="AOY30" s="11"/>
      <c r="AOZ30" s="11"/>
      <c r="APA30" s="11"/>
      <c r="APB30" s="11"/>
      <c r="APC30" s="11"/>
      <c r="APD30" s="11"/>
      <c r="APE30" s="11"/>
      <c r="APF30" s="11"/>
      <c r="APG30" s="11"/>
      <c r="APH30" s="11"/>
      <c r="API30" s="11"/>
      <c r="APJ30" s="11"/>
      <c r="APK30" s="11"/>
      <c r="APL30" s="11"/>
      <c r="APM30" s="11"/>
      <c r="APN30" s="11"/>
      <c r="APO30" s="11"/>
      <c r="APP30" s="11"/>
      <c r="APQ30" s="11"/>
      <c r="APR30" s="11"/>
      <c r="APS30" s="11"/>
      <c r="APT30" s="11"/>
      <c r="APU30" s="11"/>
      <c r="APV30" s="11"/>
      <c r="APW30" s="11"/>
      <c r="APX30" s="11"/>
      <c r="APY30" s="11"/>
      <c r="APZ30" s="11"/>
      <c r="AQA30" s="11"/>
      <c r="AQB30" s="11"/>
      <c r="AQC30" s="11"/>
      <c r="AQD30" s="11"/>
      <c r="AQE30" s="11"/>
      <c r="AQF30" s="11"/>
      <c r="AQG30" s="11"/>
      <c r="AQH30" s="11"/>
      <c r="AQI30" s="11"/>
      <c r="AQJ30" s="11"/>
      <c r="AQK30" s="11"/>
      <c r="AQL30" s="11"/>
      <c r="AQM30" s="11"/>
      <c r="AQN30" s="11"/>
      <c r="AQO30" s="11"/>
      <c r="AQP30" s="11"/>
      <c r="AQQ30" s="11"/>
      <c r="AQR30" s="11"/>
      <c r="AQS30" s="11"/>
      <c r="AQT30" s="11"/>
      <c r="AQU30" s="11"/>
      <c r="AQV30" s="11"/>
      <c r="AQW30" s="11"/>
      <c r="AQX30" s="11"/>
      <c r="AQY30" s="11"/>
      <c r="AQZ30" s="11"/>
      <c r="ARA30" s="11"/>
      <c r="ARB30" s="11"/>
      <c r="ARC30" s="11"/>
      <c r="ARD30" s="11"/>
      <c r="ARE30" s="11"/>
      <c r="ARF30" s="11"/>
      <c r="ARG30" s="11"/>
      <c r="ARH30" s="11"/>
      <c r="ARI30" s="11"/>
      <c r="ARJ30" s="11"/>
      <c r="ARK30" s="11"/>
      <c r="ARL30" s="11"/>
      <c r="ARM30" s="11"/>
      <c r="ARN30" s="11"/>
      <c r="ARO30" s="11"/>
      <c r="ARP30" s="11"/>
      <c r="ARQ30" s="11"/>
      <c r="ARR30" s="11"/>
      <c r="ARS30" s="11"/>
      <c r="ART30" s="11"/>
      <c r="ARU30" s="11"/>
      <c r="ARV30" s="11"/>
      <c r="ARW30" s="11"/>
      <c r="ARX30" s="11"/>
      <c r="ARY30" s="11"/>
      <c r="ARZ30" s="11"/>
      <c r="ASA30" s="11"/>
      <c r="ASB30" s="11"/>
      <c r="ASC30" s="11"/>
      <c r="ASD30" s="11"/>
      <c r="ASE30" s="11"/>
      <c r="ASF30" s="11"/>
      <c r="ASG30" s="11"/>
      <c r="ASH30" s="11"/>
      <c r="ASI30" s="11"/>
      <c r="ASJ30" s="11"/>
      <c r="ASK30" s="11"/>
      <c r="ASL30" s="11"/>
      <c r="ASM30" s="11"/>
      <c r="ASN30" s="11"/>
      <c r="ASO30" s="11"/>
      <c r="ASP30" s="11"/>
      <c r="ASQ30" s="11"/>
      <c r="ASR30" s="11"/>
      <c r="ASS30" s="11"/>
      <c r="AST30" s="11"/>
      <c r="ASU30" s="11"/>
      <c r="ASV30" s="11"/>
      <c r="ASW30" s="11"/>
      <c r="ASX30" s="11"/>
      <c r="ASY30" s="11"/>
      <c r="ASZ30" s="11"/>
      <c r="ATA30" s="11"/>
      <c r="ATB30" s="11"/>
      <c r="ATC30" s="11"/>
      <c r="ATD30" s="11"/>
      <c r="ATE30" s="11"/>
      <c r="ATF30" s="11"/>
      <c r="ATG30" s="11"/>
      <c r="ATH30" s="11"/>
      <c r="ATI30" s="11"/>
      <c r="ATJ30" s="11"/>
      <c r="ATK30" s="11"/>
      <c r="ATL30" s="11"/>
      <c r="ATM30" s="11"/>
      <c r="ATN30" s="11"/>
      <c r="ATO30" s="11"/>
      <c r="ATP30" s="11"/>
      <c r="ATQ30" s="11"/>
      <c r="ATR30" s="11"/>
      <c r="ATS30" s="11"/>
      <c r="ATT30" s="11"/>
      <c r="ATU30" s="11"/>
      <c r="ATV30" s="11"/>
      <c r="ATW30" s="11"/>
      <c r="ATX30" s="11"/>
      <c r="ATY30" s="11"/>
      <c r="ATZ30" s="11"/>
      <c r="AUA30" s="11"/>
      <c r="AUB30" s="11"/>
      <c r="AUC30" s="11"/>
      <c r="AUD30" s="11"/>
      <c r="AUE30" s="11"/>
      <c r="AUF30" s="11"/>
      <c r="AUG30" s="11"/>
      <c r="AUH30" s="11"/>
      <c r="AUI30" s="11"/>
      <c r="AUJ30" s="11"/>
      <c r="AUK30" s="11"/>
      <c r="AUL30" s="11"/>
      <c r="AUM30" s="11"/>
      <c r="AUN30" s="11"/>
      <c r="AUO30" s="11"/>
      <c r="AUP30" s="11"/>
      <c r="AUQ30" s="11"/>
      <c r="AUR30" s="11"/>
      <c r="AUS30" s="11"/>
      <c r="AUT30" s="11"/>
      <c r="AUU30" s="11"/>
      <c r="AUV30" s="11"/>
      <c r="AUW30" s="11"/>
      <c r="AUX30" s="11"/>
      <c r="AUY30" s="11"/>
      <c r="AUZ30" s="11"/>
      <c r="AVA30" s="11"/>
      <c r="AVB30" s="11"/>
      <c r="AVC30" s="11"/>
      <c r="AVD30" s="11"/>
      <c r="AVE30" s="11"/>
      <c r="AVF30" s="11"/>
      <c r="AVG30" s="11"/>
      <c r="AVH30" s="11"/>
      <c r="AVI30" s="11"/>
      <c r="AVJ30" s="11"/>
      <c r="AVK30" s="11"/>
      <c r="AVL30" s="11"/>
      <c r="AVM30" s="11"/>
      <c r="AVN30" s="11"/>
      <c r="AVO30" s="11"/>
      <c r="AVP30" s="11"/>
      <c r="AVQ30" s="11"/>
      <c r="AVR30" s="11"/>
      <c r="AVS30" s="11"/>
      <c r="AVT30" s="11"/>
      <c r="AVU30" s="11"/>
      <c r="AVV30" s="11"/>
      <c r="AVW30" s="11"/>
      <c r="AVX30" s="11"/>
      <c r="AVY30" s="11"/>
      <c r="AVZ30" s="11"/>
      <c r="AWA30" s="11"/>
      <c r="AWB30" s="11"/>
      <c r="AWC30" s="11"/>
      <c r="AWD30" s="11"/>
      <c r="AWE30" s="11"/>
      <c r="AWF30" s="11"/>
      <c r="AWG30" s="11"/>
      <c r="AWH30" s="11"/>
      <c r="AWI30" s="11"/>
      <c r="AWJ30" s="11"/>
      <c r="AWK30" s="11"/>
      <c r="AWL30" s="11"/>
      <c r="AWM30" s="11"/>
      <c r="AWN30" s="11"/>
      <c r="AWO30" s="11"/>
      <c r="AWP30" s="11"/>
      <c r="AWQ30" s="11"/>
      <c r="AWR30" s="11"/>
      <c r="AWS30" s="11"/>
      <c r="AWT30" s="11"/>
      <c r="AWU30" s="11"/>
      <c r="AWV30" s="11"/>
      <c r="AWW30" s="11"/>
      <c r="AWX30" s="11"/>
      <c r="AWY30" s="11"/>
      <c r="AWZ30" s="11"/>
      <c r="AXA30" s="11"/>
      <c r="AXB30" s="11"/>
      <c r="AXC30" s="11"/>
      <c r="AXD30" s="11"/>
      <c r="AXE30" s="11"/>
      <c r="AXF30" s="11"/>
      <c r="AXG30" s="11"/>
      <c r="AXH30" s="11"/>
      <c r="AXI30" s="11"/>
      <c r="AXJ30" s="11"/>
      <c r="AXK30" s="11"/>
      <c r="AXL30" s="11"/>
      <c r="AXM30" s="11"/>
      <c r="AXN30" s="11"/>
      <c r="AXO30" s="11"/>
      <c r="AXP30" s="11"/>
      <c r="AXQ30" s="11"/>
      <c r="AXR30" s="11"/>
      <c r="AXS30" s="11"/>
      <c r="AXT30" s="11"/>
      <c r="AXU30" s="11"/>
      <c r="AXV30" s="11"/>
      <c r="AXW30" s="11"/>
      <c r="AXX30" s="11"/>
      <c r="AXY30" s="11"/>
      <c r="AXZ30" s="11"/>
      <c r="AYA30" s="11"/>
      <c r="AYB30" s="11"/>
      <c r="AYC30" s="11"/>
      <c r="AYD30" s="11"/>
      <c r="AYE30" s="11"/>
      <c r="AYF30" s="11"/>
      <c r="AYG30" s="11"/>
      <c r="AYH30" s="11"/>
      <c r="AYI30" s="11"/>
      <c r="AYJ30" s="11"/>
      <c r="AYK30" s="11"/>
      <c r="AYL30" s="11"/>
      <c r="AYM30" s="11"/>
      <c r="AYN30" s="11"/>
      <c r="AYO30" s="11"/>
      <c r="AYP30" s="11"/>
      <c r="AYQ30" s="11"/>
      <c r="AYR30" s="11"/>
      <c r="AYS30" s="11"/>
      <c r="AYT30" s="11"/>
      <c r="AYU30" s="11"/>
      <c r="AYV30" s="11"/>
      <c r="AYW30" s="11"/>
      <c r="AYX30" s="11"/>
      <c r="AYY30" s="11"/>
      <c r="AYZ30" s="11"/>
      <c r="AZA30" s="11"/>
      <c r="AZB30" s="11"/>
      <c r="AZC30" s="11"/>
      <c r="AZD30" s="11"/>
      <c r="AZE30" s="11"/>
      <c r="AZF30" s="11"/>
      <c r="AZG30" s="11"/>
      <c r="AZH30" s="11"/>
      <c r="AZI30" s="11"/>
      <c r="AZJ30" s="11"/>
      <c r="AZK30" s="11"/>
      <c r="AZL30" s="11"/>
      <c r="AZM30" s="11"/>
      <c r="AZN30" s="11"/>
      <c r="AZO30" s="11"/>
      <c r="AZP30" s="11"/>
      <c r="AZQ30" s="11"/>
      <c r="AZR30" s="11"/>
      <c r="AZS30" s="11"/>
      <c r="AZT30" s="11"/>
      <c r="AZU30" s="11"/>
      <c r="AZV30" s="11"/>
      <c r="AZW30" s="11"/>
      <c r="AZX30" s="11"/>
      <c r="AZY30" s="11"/>
      <c r="AZZ30" s="11"/>
      <c r="BAA30" s="11"/>
      <c r="BAB30" s="11"/>
      <c r="BAC30" s="11"/>
      <c r="BAD30" s="11"/>
      <c r="BAE30" s="11"/>
      <c r="BAF30" s="11"/>
      <c r="BAG30" s="11"/>
      <c r="BAH30" s="11"/>
      <c r="BAI30" s="11"/>
      <c r="BAJ30" s="11"/>
      <c r="BAK30" s="11"/>
      <c r="BAL30" s="11"/>
      <c r="BAM30" s="11"/>
      <c r="BAN30" s="11"/>
      <c r="BAO30" s="11"/>
      <c r="BAP30" s="11"/>
      <c r="BAQ30" s="11"/>
      <c r="BAR30" s="11"/>
      <c r="BAS30" s="11"/>
      <c r="BAT30" s="11"/>
      <c r="BAU30" s="11"/>
      <c r="BAV30" s="11"/>
      <c r="BAW30" s="11"/>
      <c r="BAX30" s="11"/>
      <c r="BAY30" s="11"/>
      <c r="BAZ30" s="11"/>
      <c r="BBA30" s="11"/>
      <c r="BBB30" s="11"/>
      <c r="BBC30" s="11"/>
      <c r="BBD30" s="11"/>
      <c r="BBE30" s="11"/>
      <c r="BBF30" s="11"/>
      <c r="BBG30" s="11"/>
      <c r="BBH30" s="11"/>
      <c r="BBI30" s="11"/>
      <c r="BBJ30" s="11"/>
      <c r="BBK30" s="11"/>
      <c r="BBL30" s="11"/>
      <c r="BBM30" s="11"/>
      <c r="BBN30" s="11"/>
      <c r="BBO30" s="11"/>
      <c r="BBP30" s="11"/>
      <c r="BBQ30" s="11"/>
      <c r="BBR30" s="11"/>
      <c r="BBS30" s="11"/>
      <c r="BBT30" s="11"/>
      <c r="BBU30" s="11"/>
      <c r="BBV30" s="11"/>
      <c r="BBW30" s="11"/>
      <c r="BBX30" s="11"/>
      <c r="BBY30" s="11"/>
      <c r="BBZ30" s="11"/>
      <c r="BCA30" s="11"/>
      <c r="BCB30" s="11"/>
      <c r="BCC30" s="11"/>
      <c r="BCD30" s="11"/>
      <c r="BCE30" s="11"/>
      <c r="BCF30" s="11"/>
      <c r="BCG30" s="11"/>
      <c r="BCH30" s="11"/>
      <c r="BCI30" s="11"/>
      <c r="BCJ30" s="11"/>
      <c r="BCK30" s="11"/>
      <c r="BCL30" s="11"/>
      <c r="BCM30" s="11"/>
      <c r="BCN30" s="11"/>
      <c r="BCO30" s="11"/>
      <c r="BCP30" s="11"/>
      <c r="BCQ30" s="11"/>
      <c r="BCR30" s="11"/>
      <c r="BCS30" s="11"/>
      <c r="BCT30" s="11"/>
      <c r="BCU30" s="11"/>
      <c r="BCV30" s="11"/>
      <c r="BCW30" s="11"/>
      <c r="BCX30" s="11"/>
      <c r="BCY30" s="11"/>
      <c r="BCZ30" s="11"/>
      <c r="BDA30" s="11"/>
      <c r="BDB30" s="11"/>
      <c r="BDC30" s="11"/>
      <c r="BDD30" s="11"/>
      <c r="BDE30" s="11"/>
      <c r="BDF30" s="11"/>
      <c r="BDG30" s="11"/>
      <c r="BDH30" s="11"/>
      <c r="BDI30" s="11"/>
      <c r="BDJ30" s="11"/>
      <c r="BDK30" s="11"/>
      <c r="BDL30" s="11"/>
      <c r="BDM30" s="11"/>
      <c r="BDN30" s="11"/>
      <c r="BDO30" s="11"/>
      <c r="BDP30" s="11"/>
      <c r="BDQ30" s="11"/>
      <c r="BDR30" s="11"/>
      <c r="BDS30" s="11"/>
      <c r="BDT30" s="11"/>
      <c r="BDU30" s="11"/>
      <c r="BDV30" s="11"/>
      <c r="BDW30" s="11"/>
      <c r="BDX30" s="11"/>
      <c r="BDY30" s="11"/>
      <c r="BDZ30" s="11"/>
      <c r="BEA30" s="11"/>
      <c r="BEB30" s="11"/>
      <c r="BEC30" s="11"/>
      <c r="BED30" s="11"/>
      <c r="BEE30" s="11"/>
      <c r="BEF30" s="11"/>
      <c r="BEG30" s="11"/>
      <c r="BEH30" s="11"/>
      <c r="BEI30" s="11"/>
      <c r="BEJ30" s="11"/>
      <c r="BEK30" s="11"/>
      <c r="BEL30" s="11"/>
      <c r="BEM30" s="11"/>
      <c r="BEN30" s="11"/>
      <c r="BEO30" s="11"/>
      <c r="BEP30" s="11"/>
      <c r="BEQ30" s="11"/>
      <c r="BER30" s="11"/>
      <c r="BES30" s="11"/>
      <c r="BET30" s="11"/>
      <c r="BEU30" s="11"/>
      <c r="BEV30" s="11"/>
      <c r="BEW30" s="11"/>
      <c r="BEX30" s="11"/>
      <c r="BEY30" s="11"/>
      <c r="BEZ30" s="11"/>
      <c r="BFA30" s="11"/>
      <c r="BFB30" s="11"/>
      <c r="BFC30" s="11"/>
      <c r="BFD30" s="11"/>
      <c r="BFE30" s="11"/>
      <c r="BFF30" s="11"/>
      <c r="BFG30" s="11"/>
      <c r="BFH30" s="11"/>
      <c r="BFI30" s="11"/>
      <c r="BFJ30" s="11"/>
      <c r="BFK30" s="11"/>
      <c r="BFL30" s="11"/>
      <c r="BFM30" s="11"/>
      <c r="BFN30" s="11"/>
      <c r="BFO30" s="11"/>
      <c r="BFP30" s="11"/>
      <c r="BFQ30" s="11"/>
      <c r="BFR30" s="11"/>
      <c r="BFS30" s="11"/>
      <c r="BFT30" s="11"/>
      <c r="BFU30" s="11"/>
      <c r="BFV30" s="11"/>
      <c r="BFW30" s="11"/>
      <c r="BFX30" s="11"/>
      <c r="BFY30" s="11"/>
      <c r="BFZ30" s="11"/>
      <c r="BGA30" s="11"/>
      <c r="BGB30" s="11"/>
      <c r="BGC30" s="11"/>
      <c r="BGD30" s="11"/>
      <c r="BGE30" s="11"/>
      <c r="BGF30" s="11"/>
      <c r="BGG30" s="11"/>
      <c r="BGH30" s="11"/>
      <c r="BGI30" s="11"/>
      <c r="BGJ30" s="11"/>
      <c r="BGK30" s="11"/>
      <c r="BGL30" s="11"/>
      <c r="BGM30" s="11"/>
      <c r="BGN30" s="11"/>
      <c r="BGO30" s="11"/>
      <c r="BGP30" s="11"/>
      <c r="BGQ30" s="11"/>
      <c r="BGR30" s="11"/>
      <c r="BGS30" s="11"/>
      <c r="BGT30" s="11"/>
      <c r="BGU30" s="11"/>
      <c r="BGV30" s="11"/>
      <c r="BGW30" s="11"/>
      <c r="BGX30" s="11"/>
      <c r="BGY30" s="11"/>
      <c r="BGZ30" s="11"/>
      <c r="BHA30" s="11"/>
      <c r="BHB30" s="11"/>
      <c r="BHC30" s="11"/>
      <c r="BHD30" s="11"/>
      <c r="BHE30" s="11"/>
      <c r="BHF30" s="11"/>
      <c r="BHG30" s="11"/>
      <c r="BHH30" s="11"/>
      <c r="BHI30" s="11"/>
      <c r="BHJ30" s="11"/>
      <c r="BHK30" s="11"/>
      <c r="BHL30" s="11"/>
      <c r="BHM30" s="11"/>
      <c r="BHN30" s="11"/>
      <c r="BHO30" s="11"/>
      <c r="BHP30" s="11"/>
      <c r="BHQ30" s="11"/>
      <c r="BHR30" s="11"/>
      <c r="BHS30" s="11"/>
      <c r="BHT30" s="11"/>
      <c r="BHU30" s="11"/>
      <c r="BHV30" s="11"/>
      <c r="BHW30" s="11"/>
      <c r="BHX30" s="11"/>
      <c r="BHY30" s="11"/>
      <c r="BHZ30" s="11"/>
      <c r="BIA30" s="11"/>
      <c r="BIB30" s="11"/>
      <c r="BIC30" s="11"/>
      <c r="BID30" s="11"/>
      <c r="BIE30" s="11"/>
      <c r="BIF30" s="11"/>
      <c r="BIG30" s="11"/>
      <c r="BIH30" s="11"/>
      <c r="BII30" s="11"/>
      <c r="BIJ30" s="11"/>
      <c r="BIK30" s="11"/>
      <c r="BIL30" s="11"/>
      <c r="BIM30" s="11"/>
      <c r="BIN30" s="11"/>
      <c r="BIO30" s="11"/>
      <c r="BIP30" s="11"/>
      <c r="BIQ30" s="11"/>
      <c r="BIR30" s="11"/>
      <c r="BIS30" s="11"/>
      <c r="BIT30" s="11"/>
      <c r="BIU30" s="11"/>
      <c r="BIV30" s="11"/>
      <c r="BIW30" s="11"/>
      <c r="BIX30" s="11"/>
      <c r="BIY30" s="11"/>
      <c r="BIZ30" s="11"/>
      <c r="BJA30" s="11"/>
      <c r="BJB30" s="11"/>
      <c r="BJC30" s="11"/>
      <c r="BJD30" s="11"/>
      <c r="BJE30" s="11"/>
      <c r="BJF30" s="11"/>
      <c r="BJG30" s="11"/>
      <c r="BJH30" s="11"/>
      <c r="BJI30" s="11"/>
      <c r="BJJ30" s="11"/>
      <c r="BJK30" s="11"/>
      <c r="BJL30" s="11"/>
      <c r="BJM30" s="11"/>
      <c r="BJN30" s="11"/>
      <c r="BJO30" s="11"/>
      <c r="BJP30" s="11"/>
      <c r="BJQ30" s="11"/>
      <c r="BJR30" s="11"/>
      <c r="BJS30" s="11"/>
      <c r="BJT30" s="11"/>
      <c r="BJU30" s="11"/>
      <c r="BJV30" s="11"/>
      <c r="BJW30" s="11"/>
      <c r="BJX30" s="11"/>
      <c r="BJY30" s="11"/>
      <c r="BJZ30" s="11"/>
      <c r="BKA30" s="11"/>
      <c r="BKB30" s="11"/>
      <c r="BKC30" s="11"/>
      <c r="BKD30" s="11"/>
      <c r="BKE30" s="11"/>
      <c r="BKF30" s="11"/>
      <c r="BKG30" s="11"/>
      <c r="BKH30" s="11"/>
      <c r="BKI30" s="11"/>
      <c r="BKJ30" s="11"/>
      <c r="BKK30" s="11"/>
      <c r="BKL30" s="11"/>
      <c r="BKM30" s="11"/>
      <c r="BKN30" s="11"/>
      <c r="BKO30" s="11"/>
      <c r="BKP30" s="11"/>
      <c r="BKQ30" s="11"/>
      <c r="BKR30" s="11"/>
      <c r="BKS30" s="11"/>
      <c r="BKT30" s="11"/>
      <c r="BKU30" s="11"/>
      <c r="BKV30" s="11"/>
      <c r="BKW30" s="11"/>
      <c r="BKX30" s="11"/>
      <c r="BKY30" s="11"/>
      <c r="BKZ30" s="11"/>
      <c r="BLA30" s="11"/>
      <c r="BLB30" s="11"/>
      <c r="BLC30" s="11"/>
      <c r="BLD30" s="11"/>
      <c r="BLE30" s="11"/>
      <c r="BLF30" s="11"/>
      <c r="BLG30" s="11"/>
      <c r="BLH30" s="11"/>
      <c r="BLI30" s="11"/>
      <c r="BLJ30" s="11"/>
      <c r="BLK30" s="11"/>
      <c r="BLL30" s="11"/>
      <c r="BLM30" s="11"/>
      <c r="BLN30" s="11"/>
      <c r="BLO30" s="11"/>
      <c r="BLP30" s="11"/>
      <c r="BLQ30" s="11"/>
      <c r="BLR30" s="11"/>
      <c r="BLS30" s="11"/>
      <c r="BLT30" s="11"/>
      <c r="BLU30" s="11"/>
      <c r="BLV30" s="11"/>
      <c r="BLW30" s="11"/>
      <c r="BLX30" s="11"/>
      <c r="BLY30" s="11"/>
      <c r="BLZ30" s="11"/>
      <c r="BMA30" s="11"/>
      <c r="BMB30" s="11"/>
      <c r="BMC30" s="11"/>
      <c r="BMD30" s="11"/>
      <c r="BME30" s="11"/>
      <c r="BMF30" s="11"/>
      <c r="BMG30" s="11"/>
      <c r="BMH30" s="11"/>
      <c r="BMI30" s="11"/>
      <c r="BMJ30" s="11"/>
      <c r="BMK30" s="11"/>
      <c r="BML30" s="11"/>
      <c r="BMM30" s="11"/>
      <c r="BMN30" s="11"/>
      <c r="BMO30" s="11"/>
      <c r="BMP30" s="11"/>
      <c r="BMQ30" s="11"/>
      <c r="BMR30" s="11"/>
      <c r="BMS30" s="11"/>
      <c r="BMT30" s="11"/>
      <c r="BMU30" s="11"/>
      <c r="BMV30" s="11"/>
      <c r="BMW30" s="11"/>
      <c r="BMX30" s="11"/>
      <c r="BMY30" s="11"/>
      <c r="BMZ30" s="11"/>
      <c r="BNA30" s="11"/>
      <c r="BNB30" s="11"/>
      <c r="BNC30" s="11"/>
      <c r="BND30" s="11"/>
      <c r="BNE30" s="11"/>
      <c r="BNF30" s="11"/>
      <c r="BNG30" s="11"/>
      <c r="BNH30" s="11"/>
      <c r="BNI30" s="11"/>
      <c r="BNJ30" s="11"/>
      <c r="BNK30" s="11"/>
      <c r="BNL30" s="11"/>
      <c r="BNM30" s="11"/>
      <c r="BNN30" s="11"/>
      <c r="BNO30" s="11"/>
      <c r="BNP30" s="11"/>
      <c r="BNQ30" s="11"/>
      <c r="BNR30" s="11"/>
      <c r="BNS30" s="11"/>
      <c r="BNT30" s="11"/>
      <c r="BNU30" s="11"/>
      <c r="BNV30" s="11"/>
      <c r="BNW30" s="11"/>
      <c r="BNX30" s="11"/>
      <c r="BNY30" s="11"/>
      <c r="BNZ30" s="11"/>
      <c r="BOA30" s="11"/>
      <c r="BOB30" s="11"/>
      <c r="BOC30" s="11"/>
      <c r="BOD30" s="11"/>
      <c r="BOE30" s="11"/>
      <c r="BOF30" s="11"/>
      <c r="BOG30" s="11"/>
      <c r="BOH30" s="11"/>
      <c r="BOI30" s="11"/>
      <c r="BOJ30" s="11"/>
      <c r="BOK30" s="11"/>
      <c r="BOL30" s="11"/>
      <c r="BOM30" s="11"/>
      <c r="BON30" s="11"/>
      <c r="BOO30" s="11"/>
      <c r="BOP30" s="11"/>
      <c r="BOQ30" s="11"/>
      <c r="BOR30" s="11"/>
      <c r="BOS30" s="11"/>
      <c r="BOT30" s="11"/>
      <c r="BOU30" s="11"/>
      <c r="BOV30" s="11"/>
      <c r="BOW30" s="11"/>
      <c r="BOX30" s="11"/>
      <c r="BOY30" s="11"/>
      <c r="BOZ30" s="11"/>
      <c r="BPA30" s="11"/>
      <c r="BPB30" s="11"/>
      <c r="BPC30" s="11"/>
      <c r="BPD30" s="11"/>
      <c r="BPE30" s="11"/>
      <c r="BPF30" s="11"/>
      <c r="BPG30" s="11"/>
      <c r="BPH30" s="11"/>
      <c r="BPI30" s="11"/>
      <c r="BPJ30" s="11"/>
      <c r="BPK30" s="11"/>
      <c r="BPL30" s="11"/>
      <c r="BPM30" s="11"/>
      <c r="BPN30" s="11"/>
      <c r="BPO30" s="11"/>
      <c r="BPP30" s="11"/>
      <c r="BPQ30" s="11"/>
      <c r="BPR30" s="11"/>
      <c r="BPS30" s="11"/>
      <c r="BPT30" s="11"/>
      <c r="BPU30" s="11"/>
      <c r="BPV30" s="11"/>
      <c r="BPW30" s="11"/>
      <c r="BPX30" s="11"/>
      <c r="BPY30" s="11"/>
      <c r="BPZ30" s="11"/>
      <c r="BQA30" s="11"/>
      <c r="BQB30" s="11"/>
      <c r="BQC30" s="11"/>
      <c r="BQD30" s="11"/>
      <c r="BQE30" s="11"/>
      <c r="BQF30" s="11"/>
      <c r="BQG30" s="11"/>
      <c r="BQH30" s="11"/>
      <c r="BQI30" s="11"/>
      <c r="BQJ30" s="11"/>
      <c r="BQK30" s="11"/>
      <c r="BQL30" s="11"/>
      <c r="BQM30" s="11"/>
      <c r="BQN30" s="11"/>
      <c r="BQO30" s="11"/>
      <c r="BQP30" s="11"/>
      <c r="BQQ30" s="11"/>
      <c r="BQR30" s="11"/>
      <c r="BQS30" s="11"/>
      <c r="BQT30" s="11"/>
      <c r="BQU30" s="11"/>
      <c r="BQV30" s="11"/>
      <c r="BQW30" s="11"/>
      <c r="BQX30" s="11"/>
      <c r="BQY30" s="11"/>
      <c r="BQZ30" s="11"/>
      <c r="BRA30" s="11"/>
      <c r="BRB30" s="11"/>
      <c r="BRC30" s="11"/>
      <c r="BRD30" s="11"/>
      <c r="BRE30" s="11"/>
      <c r="BRF30" s="11"/>
      <c r="BRG30" s="11"/>
      <c r="BRH30" s="11"/>
      <c r="BRI30" s="11"/>
      <c r="BRJ30" s="11"/>
      <c r="BRK30" s="11"/>
      <c r="BRL30" s="11"/>
      <c r="BRM30" s="11"/>
      <c r="BRN30" s="11"/>
      <c r="BRO30" s="11"/>
      <c r="BRP30" s="11"/>
      <c r="BRQ30" s="11"/>
      <c r="BRR30" s="11"/>
      <c r="BRS30" s="11"/>
      <c r="BRT30" s="11"/>
      <c r="BRU30" s="11"/>
      <c r="BRV30" s="11"/>
      <c r="BRW30" s="11"/>
      <c r="BRX30" s="11"/>
      <c r="BRY30" s="11"/>
      <c r="BRZ30" s="11"/>
      <c r="BSA30" s="11"/>
      <c r="BSB30" s="11"/>
      <c r="BSC30" s="11"/>
      <c r="BSD30" s="11"/>
      <c r="BSE30" s="11"/>
      <c r="BSF30" s="11"/>
      <c r="BSG30" s="11"/>
      <c r="BSH30" s="11"/>
      <c r="BSI30" s="11"/>
      <c r="BSJ30" s="11"/>
      <c r="BSK30" s="11"/>
      <c r="BSL30" s="11"/>
      <c r="BSM30" s="11"/>
      <c r="BSN30" s="11"/>
      <c r="BSO30" s="11"/>
      <c r="BSP30" s="11"/>
      <c r="BSQ30" s="11"/>
      <c r="BSR30" s="11"/>
      <c r="BSS30" s="11"/>
      <c r="BST30" s="11"/>
      <c r="BSU30" s="11"/>
      <c r="BSV30" s="11"/>
      <c r="BSW30" s="11"/>
      <c r="BSX30" s="11"/>
      <c r="BSY30" s="11"/>
      <c r="BSZ30" s="11"/>
      <c r="BTA30" s="11"/>
      <c r="BTB30" s="11"/>
      <c r="BTC30" s="11"/>
      <c r="BTD30" s="11"/>
      <c r="BTE30" s="11"/>
      <c r="BTF30" s="11"/>
      <c r="BTG30" s="11"/>
      <c r="BTH30" s="11"/>
      <c r="BTI30" s="11"/>
      <c r="BTJ30" s="11"/>
      <c r="BTK30" s="11"/>
      <c r="BTL30" s="11"/>
      <c r="BTM30" s="11"/>
      <c r="BTN30" s="11"/>
      <c r="BTO30" s="11"/>
      <c r="BTP30" s="11"/>
      <c r="BTQ30" s="11"/>
      <c r="BTR30" s="11"/>
      <c r="BTS30" s="11"/>
      <c r="BTT30" s="11"/>
      <c r="BTU30" s="11"/>
      <c r="BTV30" s="11"/>
      <c r="BTW30" s="11"/>
      <c r="BTX30" s="11"/>
      <c r="BTY30" s="11"/>
      <c r="BTZ30" s="11"/>
      <c r="BUA30" s="11"/>
      <c r="BUB30" s="11"/>
      <c r="BUC30" s="11"/>
      <c r="BUD30" s="11"/>
      <c r="BUE30" s="11"/>
      <c r="BUF30" s="11"/>
      <c r="BUG30" s="11"/>
      <c r="BUH30" s="11"/>
      <c r="BUI30" s="11"/>
      <c r="BUJ30" s="11"/>
      <c r="BUK30" s="11"/>
      <c r="BUL30" s="11"/>
      <c r="BUM30" s="11"/>
      <c r="BUN30" s="11"/>
      <c r="BUO30" s="11"/>
      <c r="BUP30" s="11"/>
      <c r="BUQ30" s="11"/>
      <c r="BUR30" s="11"/>
      <c r="BUS30" s="11"/>
      <c r="BUT30" s="11"/>
      <c r="BUU30" s="11"/>
      <c r="BUV30" s="11"/>
      <c r="BUW30" s="11"/>
      <c r="BUX30" s="11"/>
      <c r="BUY30" s="11"/>
      <c r="BUZ30" s="11"/>
      <c r="BVA30" s="11"/>
      <c r="BVB30" s="11"/>
      <c r="BVC30" s="11"/>
      <c r="BVD30" s="11"/>
      <c r="BVE30" s="11"/>
      <c r="BVF30" s="11"/>
      <c r="BVG30" s="11"/>
      <c r="BVH30" s="11"/>
      <c r="BVI30" s="11"/>
      <c r="BVJ30" s="11"/>
      <c r="BVK30" s="11"/>
      <c r="BVL30" s="11"/>
      <c r="BVM30" s="11"/>
      <c r="BVN30" s="11"/>
      <c r="BVO30" s="11"/>
      <c r="BVP30" s="11"/>
      <c r="BVQ30" s="11"/>
      <c r="BVR30" s="11"/>
      <c r="BVS30" s="11"/>
      <c r="BVT30" s="11"/>
      <c r="BVU30" s="11"/>
      <c r="BVV30" s="11"/>
      <c r="BVW30" s="11"/>
      <c r="BVX30" s="11"/>
      <c r="BVY30" s="11"/>
      <c r="BVZ30" s="11"/>
      <c r="BWA30" s="11"/>
      <c r="BWB30" s="11"/>
      <c r="BWC30" s="11"/>
      <c r="BWD30" s="11"/>
      <c r="BWE30" s="11"/>
      <c r="BWF30" s="11"/>
      <c r="BWG30" s="11"/>
      <c r="BWH30" s="11"/>
      <c r="BWI30" s="11"/>
      <c r="BWJ30" s="11"/>
      <c r="BWK30" s="11"/>
      <c r="BWL30" s="11"/>
      <c r="BWM30" s="11"/>
      <c r="BWN30" s="11"/>
      <c r="BWO30" s="11"/>
      <c r="BWP30" s="11"/>
      <c r="BWQ30" s="11"/>
      <c r="BWR30" s="11"/>
      <c r="BWS30" s="11"/>
      <c r="BWT30" s="11"/>
      <c r="BWU30" s="11"/>
      <c r="BWV30" s="11"/>
      <c r="BWW30" s="11"/>
      <c r="BWX30" s="11"/>
      <c r="BWY30" s="11"/>
      <c r="BWZ30" s="11"/>
      <c r="BXA30" s="11"/>
      <c r="BXB30" s="11"/>
      <c r="BXC30" s="11"/>
      <c r="BXD30" s="11"/>
      <c r="BXE30" s="11"/>
      <c r="BXF30" s="11"/>
      <c r="BXG30" s="11"/>
      <c r="BXH30" s="11"/>
      <c r="BXI30" s="11"/>
      <c r="BXJ30" s="11"/>
      <c r="BXK30" s="11"/>
      <c r="BXL30" s="11"/>
      <c r="BXM30" s="11"/>
      <c r="BXN30" s="11"/>
      <c r="BXO30" s="11"/>
      <c r="BXP30" s="11"/>
      <c r="BXQ30" s="11"/>
      <c r="BXR30" s="11"/>
      <c r="BXS30" s="11"/>
      <c r="BXT30" s="11"/>
      <c r="BXU30" s="11"/>
      <c r="BXV30" s="11"/>
      <c r="BXW30" s="11"/>
      <c r="BXX30" s="11"/>
      <c r="BXY30" s="11"/>
      <c r="BXZ30" s="11"/>
      <c r="BYA30" s="11"/>
      <c r="BYB30" s="11"/>
      <c r="BYC30" s="11"/>
      <c r="BYD30" s="11"/>
      <c r="BYE30" s="11"/>
      <c r="BYF30" s="11"/>
      <c r="BYG30" s="11"/>
      <c r="BYH30" s="11"/>
      <c r="BYI30" s="11"/>
      <c r="BYJ30" s="11"/>
      <c r="BYK30" s="11"/>
      <c r="BYL30" s="11"/>
      <c r="BYM30" s="11"/>
      <c r="BYN30" s="11"/>
      <c r="BYO30" s="11"/>
      <c r="BYP30" s="11"/>
      <c r="BYQ30" s="11"/>
      <c r="BYR30" s="11"/>
      <c r="BYS30" s="11"/>
      <c r="BYT30" s="11"/>
      <c r="BYU30" s="11"/>
      <c r="BYV30" s="11"/>
      <c r="BYW30" s="11"/>
      <c r="BYX30" s="11"/>
      <c r="BYY30" s="11"/>
      <c r="BYZ30" s="11"/>
      <c r="BZA30" s="11"/>
      <c r="BZB30" s="11"/>
      <c r="BZC30" s="11"/>
      <c r="BZD30" s="11"/>
      <c r="BZE30" s="11"/>
      <c r="BZF30" s="11"/>
      <c r="BZG30" s="11"/>
      <c r="BZH30" s="11"/>
      <c r="BZI30" s="11"/>
      <c r="BZJ30" s="11"/>
      <c r="BZK30" s="11"/>
      <c r="BZL30" s="11"/>
      <c r="BZM30" s="11"/>
      <c r="BZN30" s="11"/>
      <c r="BZO30" s="11"/>
      <c r="BZP30" s="11"/>
      <c r="BZQ30" s="11"/>
      <c r="BZR30" s="11"/>
      <c r="BZS30" s="11"/>
      <c r="BZT30" s="11"/>
      <c r="BZU30" s="11"/>
      <c r="BZV30" s="11"/>
      <c r="BZW30" s="11"/>
      <c r="BZX30" s="11"/>
      <c r="BZY30" s="11"/>
      <c r="BZZ30" s="11"/>
      <c r="CAA30" s="11"/>
      <c r="CAB30" s="11"/>
      <c r="CAC30" s="11"/>
      <c r="CAD30" s="11"/>
      <c r="CAE30" s="11"/>
      <c r="CAF30" s="11"/>
      <c r="CAG30" s="11"/>
      <c r="CAH30" s="11"/>
      <c r="CAI30" s="11"/>
      <c r="CAJ30" s="11"/>
      <c r="CAK30" s="11"/>
      <c r="CAL30" s="11"/>
      <c r="CAM30" s="11"/>
      <c r="CAN30" s="11"/>
      <c r="CAO30" s="11"/>
      <c r="CAP30" s="11"/>
      <c r="CAQ30" s="11"/>
      <c r="CAR30" s="11"/>
      <c r="CAS30" s="11"/>
      <c r="CAT30" s="11"/>
      <c r="CAU30" s="11"/>
      <c r="CAV30" s="11"/>
      <c r="CAW30" s="11"/>
      <c r="CAX30" s="11"/>
      <c r="CAY30" s="11"/>
      <c r="CAZ30" s="11"/>
      <c r="CBA30" s="11"/>
      <c r="CBB30" s="11"/>
      <c r="CBC30" s="11"/>
      <c r="CBD30" s="11"/>
      <c r="CBE30" s="11"/>
      <c r="CBF30" s="11"/>
      <c r="CBG30" s="11"/>
      <c r="CBH30" s="11"/>
      <c r="CBI30" s="11"/>
      <c r="CBJ30" s="11"/>
      <c r="CBK30" s="11"/>
      <c r="CBL30" s="11"/>
      <c r="CBM30" s="11"/>
      <c r="CBN30" s="11"/>
      <c r="CBO30" s="11"/>
      <c r="CBP30" s="11"/>
      <c r="CBQ30" s="11"/>
      <c r="CBR30" s="11"/>
      <c r="CBS30" s="11"/>
      <c r="CBT30" s="11"/>
      <c r="CBU30" s="11"/>
      <c r="CBV30" s="11"/>
      <c r="CBW30" s="11"/>
      <c r="CBX30" s="11"/>
      <c r="CBY30" s="11"/>
      <c r="CBZ30" s="11"/>
      <c r="CCA30" s="11"/>
      <c r="CCB30" s="11"/>
      <c r="CCC30" s="11"/>
      <c r="CCD30" s="11"/>
      <c r="CCE30" s="11"/>
      <c r="CCF30" s="11"/>
      <c r="CCG30" s="11"/>
      <c r="CCH30" s="11"/>
      <c r="CCI30" s="11"/>
      <c r="CCJ30" s="11"/>
      <c r="CCK30" s="11"/>
      <c r="CCL30" s="11"/>
      <c r="CCM30" s="11"/>
      <c r="CCN30" s="11"/>
      <c r="CCO30" s="11"/>
      <c r="CCP30" s="11"/>
      <c r="CCQ30" s="11"/>
      <c r="CCR30" s="11"/>
      <c r="CCS30" s="11"/>
      <c r="CCT30" s="11"/>
      <c r="CCU30" s="11"/>
      <c r="CCV30" s="11"/>
      <c r="CCW30" s="11"/>
      <c r="CCX30" s="11"/>
      <c r="CCY30" s="11"/>
      <c r="CCZ30" s="11"/>
      <c r="CDA30" s="11"/>
      <c r="CDB30" s="11"/>
      <c r="CDC30" s="11"/>
      <c r="CDD30" s="11"/>
      <c r="CDE30" s="11"/>
      <c r="CDF30" s="11"/>
      <c r="CDG30" s="11"/>
      <c r="CDH30" s="11"/>
      <c r="CDI30" s="11"/>
      <c r="CDJ30" s="11"/>
      <c r="CDK30" s="11"/>
      <c r="CDL30" s="11"/>
      <c r="CDM30" s="11"/>
      <c r="CDN30" s="11"/>
      <c r="CDO30" s="11"/>
      <c r="CDP30" s="11"/>
      <c r="CDQ30" s="11"/>
      <c r="CDR30" s="11"/>
      <c r="CDS30" s="11"/>
      <c r="CDT30" s="11"/>
      <c r="CDU30" s="11"/>
      <c r="CDV30" s="11"/>
      <c r="CDW30" s="11"/>
      <c r="CDX30" s="11"/>
      <c r="CDY30" s="11"/>
      <c r="CDZ30" s="11"/>
      <c r="CEA30" s="11"/>
      <c r="CEB30" s="11"/>
      <c r="CEC30" s="11"/>
      <c r="CED30" s="11"/>
      <c r="CEE30" s="11"/>
      <c r="CEF30" s="11"/>
      <c r="CEG30" s="11"/>
      <c r="CEH30" s="11"/>
      <c r="CEI30" s="11"/>
      <c r="CEJ30" s="11"/>
      <c r="CEK30" s="11"/>
      <c r="CEL30" s="11"/>
      <c r="CEM30" s="11"/>
      <c r="CEN30" s="11"/>
      <c r="CEO30" s="11"/>
      <c r="CEP30" s="11"/>
      <c r="CEQ30" s="11"/>
      <c r="CER30" s="11"/>
      <c r="CES30" s="11"/>
      <c r="CET30" s="11"/>
      <c r="CEU30" s="11"/>
      <c r="CEV30" s="11"/>
      <c r="CEW30" s="11"/>
      <c r="CEX30" s="11"/>
      <c r="CEY30" s="11"/>
      <c r="CEZ30" s="11"/>
      <c r="CFA30" s="11"/>
      <c r="CFB30" s="11"/>
      <c r="CFC30" s="11"/>
      <c r="CFD30" s="11"/>
      <c r="CFE30" s="11"/>
      <c r="CFF30" s="11"/>
      <c r="CFG30" s="11"/>
      <c r="CFH30" s="11"/>
      <c r="CFI30" s="11"/>
      <c r="CFJ30" s="11"/>
      <c r="CFK30" s="11"/>
      <c r="CFL30" s="11"/>
      <c r="CFM30" s="11"/>
      <c r="CFN30" s="11"/>
      <c r="CFO30" s="11"/>
      <c r="CFP30" s="11"/>
      <c r="CFQ30" s="11"/>
      <c r="CFR30" s="11"/>
      <c r="CFS30" s="11"/>
      <c r="CFT30" s="11"/>
      <c r="CFU30" s="11"/>
      <c r="CFV30" s="11"/>
      <c r="CFW30" s="11"/>
      <c r="CFX30" s="11"/>
      <c r="CFY30" s="11"/>
      <c r="CFZ30" s="11"/>
      <c r="CGA30" s="11"/>
      <c r="CGB30" s="11"/>
      <c r="CGC30" s="11"/>
      <c r="CGD30" s="11"/>
      <c r="CGE30" s="11"/>
      <c r="CGF30" s="11"/>
      <c r="CGG30" s="11"/>
      <c r="CGH30" s="11"/>
      <c r="CGI30" s="11"/>
      <c r="CGJ30" s="11"/>
      <c r="CGK30" s="11"/>
      <c r="CGL30" s="11"/>
      <c r="CGM30" s="11"/>
      <c r="CGN30" s="11"/>
      <c r="CGO30" s="11"/>
      <c r="CGP30" s="11"/>
      <c r="CGQ30" s="11"/>
      <c r="CGR30" s="11"/>
      <c r="CGS30" s="11"/>
      <c r="CGT30" s="11"/>
      <c r="CGU30" s="11"/>
      <c r="CGV30" s="11"/>
      <c r="CGW30" s="11"/>
      <c r="CGX30" s="11"/>
      <c r="CGY30" s="11"/>
      <c r="CGZ30" s="11"/>
      <c r="CHA30" s="11"/>
      <c r="CHB30" s="11"/>
      <c r="CHC30" s="11"/>
      <c r="CHD30" s="11"/>
      <c r="CHE30" s="11"/>
      <c r="CHF30" s="11"/>
      <c r="CHG30" s="11"/>
      <c r="CHH30" s="11"/>
      <c r="CHI30" s="11"/>
      <c r="CHJ30" s="11"/>
      <c r="CHK30" s="11"/>
      <c r="CHL30" s="11"/>
      <c r="CHM30" s="11"/>
      <c r="CHN30" s="11"/>
      <c r="CHO30" s="11"/>
      <c r="CHP30" s="11"/>
      <c r="CHQ30" s="11"/>
      <c r="CHR30" s="11"/>
      <c r="CHS30" s="11"/>
      <c r="CHT30" s="11"/>
      <c r="CHU30" s="11"/>
      <c r="CHV30" s="11"/>
      <c r="CHW30" s="11"/>
      <c r="CHX30" s="11"/>
      <c r="CHY30" s="11"/>
      <c r="CHZ30" s="11"/>
      <c r="CIA30" s="11"/>
      <c r="CIB30" s="11"/>
      <c r="CIC30" s="11"/>
      <c r="CID30" s="11"/>
      <c r="CIE30" s="11"/>
      <c r="CIF30" s="11"/>
      <c r="CIG30" s="11"/>
      <c r="CIH30" s="11"/>
      <c r="CII30" s="11"/>
      <c r="CIJ30" s="11"/>
      <c r="CIK30" s="11"/>
      <c r="CIL30" s="11"/>
      <c r="CIM30" s="11"/>
      <c r="CIN30" s="11"/>
      <c r="CIO30" s="11"/>
      <c r="CIP30" s="11"/>
      <c r="CIQ30" s="11"/>
      <c r="CIR30" s="11"/>
      <c r="CIS30" s="11"/>
      <c r="CIT30" s="11"/>
      <c r="CIU30" s="11"/>
      <c r="CIV30" s="11"/>
      <c r="CIW30" s="11"/>
      <c r="CIX30" s="11"/>
      <c r="CIY30" s="11"/>
      <c r="CIZ30" s="11"/>
      <c r="CJA30" s="11"/>
      <c r="CJB30" s="11"/>
      <c r="CJC30" s="11"/>
      <c r="CJD30" s="11"/>
      <c r="CJE30" s="11"/>
      <c r="CJF30" s="11"/>
      <c r="CJG30" s="11"/>
      <c r="CJH30" s="11"/>
      <c r="CJI30" s="11"/>
      <c r="CJJ30" s="11"/>
      <c r="CJK30" s="11"/>
      <c r="CJL30" s="11"/>
      <c r="CJM30" s="11"/>
      <c r="CJN30" s="11"/>
      <c r="CJO30" s="11"/>
      <c r="CJP30" s="11"/>
      <c r="CJQ30" s="11"/>
      <c r="CJR30" s="11"/>
      <c r="CJS30" s="11"/>
      <c r="CJT30" s="11"/>
      <c r="CJU30" s="11"/>
      <c r="CJV30" s="11"/>
      <c r="CJW30" s="11"/>
      <c r="CJX30" s="11"/>
      <c r="CJY30" s="11"/>
      <c r="CJZ30" s="11"/>
      <c r="CKA30" s="11"/>
      <c r="CKB30" s="11"/>
      <c r="CKC30" s="11"/>
      <c r="CKD30" s="11"/>
      <c r="CKE30" s="11"/>
      <c r="CKF30" s="11"/>
      <c r="CKG30" s="11"/>
      <c r="CKH30" s="11"/>
      <c r="CKI30" s="11"/>
      <c r="CKJ30" s="11"/>
      <c r="CKK30" s="11"/>
      <c r="CKL30" s="11"/>
      <c r="CKM30" s="11"/>
      <c r="CKN30" s="11"/>
      <c r="CKO30" s="11"/>
      <c r="CKP30" s="11"/>
      <c r="CKQ30" s="11"/>
      <c r="CKR30" s="11"/>
      <c r="CKS30" s="11"/>
      <c r="CKT30" s="11"/>
      <c r="CKU30" s="11"/>
      <c r="CKV30" s="11"/>
      <c r="CKW30" s="11"/>
      <c r="CKX30" s="11"/>
      <c r="CKY30" s="11"/>
      <c r="CKZ30" s="11"/>
      <c r="CLA30" s="11"/>
      <c r="CLB30" s="11"/>
      <c r="CLC30" s="11"/>
      <c r="CLD30" s="11"/>
      <c r="CLE30" s="11"/>
      <c r="CLF30" s="11"/>
      <c r="CLG30" s="11"/>
      <c r="CLH30" s="11"/>
      <c r="CLI30" s="11"/>
      <c r="CLJ30" s="11"/>
      <c r="CLK30" s="11"/>
      <c r="CLL30" s="11"/>
      <c r="CLM30" s="11"/>
      <c r="CLN30" s="11"/>
      <c r="CLO30" s="11"/>
      <c r="CLP30" s="11"/>
      <c r="CLQ30" s="11"/>
      <c r="CLR30" s="11"/>
      <c r="CLS30" s="11"/>
      <c r="CLT30" s="11"/>
      <c r="CLU30" s="11"/>
      <c r="CLV30" s="11"/>
      <c r="CLW30" s="11"/>
      <c r="CLX30" s="11"/>
      <c r="CLY30" s="11"/>
      <c r="CLZ30" s="11"/>
      <c r="CMA30" s="11"/>
      <c r="CMB30" s="11"/>
      <c r="CMC30" s="11"/>
      <c r="CMD30" s="11"/>
      <c r="CME30" s="11"/>
      <c r="CMF30" s="11"/>
      <c r="CMG30" s="11"/>
      <c r="CMH30" s="11"/>
      <c r="CMI30" s="11"/>
      <c r="CMJ30" s="11"/>
      <c r="CMK30" s="11"/>
      <c r="CML30" s="11"/>
      <c r="CMM30" s="11"/>
      <c r="CMN30" s="11"/>
      <c r="CMO30" s="11"/>
      <c r="CMP30" s="11"/>
      <c r="CMQ30" s="11"/>
      <c r="CMR30" s="11"/>
      <c r="CMS30" s="11"/>
      <c r="CMT30" s="11"/>
      <c r="CMU30" s="11"/>
      <c r="CMV30" s="11"/>
      <c r="CMW30" s="11"/>
      <c r="CMX30" s="11"/>
      <c r="CMY30" s="11"/>
      <c r="CMZ30" s="11"/>
      <c r="CNA30" s="11"/>
      <c r="CNB30" s="11"/>
      <c r="CNC30" s="11"/>
      <c r="CND30" s="11"/>
      <c r="CNE30" s="11"/>
      <c r="CNF30" s="11"/>
      <c r="CNG30" s="11"/>
      <c r="CNH30" s="11"/>
      <c r="CNI30" s="11"/>
      <c r="CNJ30" s="11"/>
      <c r="CNK30" s="11"/>
      <c r="CNL30" s="11"/>
      <c r="CNM30" s="11"/>
      <c r="CNN30" s="11"/>
      <c r="CNO30" s="11"/>
      <c r="CNP30" s="11"/>
      <c r="CNQ30" s="11"/>
      <c r="CNR30" s="11"/>
      <c r="CNS30" s="11"/>
      <c r="CNT30" s="11"/>
      <c r="CNU30" s="11"/>
      <c r="CNV30" s="11"/>
      <c r="CNW30" s="11"/>
      <c r="CNX30" s="11"/>
      <c r="CNY30" s="11"/>
      <c r="CNZ30" s="11"/>
      <c r="COA30" s="11"/>
      <c r="COB30" s="11"/>
      <c r="COC30" s="11"/>
      <c r="COD30" s="11"/>
      <c r="COE30" s="11"/>
      <c r="COF30" s="11"/>
      <c r="COG30" s="11"/>
      <c r="COH30" s="11"/>
      <c r="COI30" s="11"/>
      <c r="COJ30" s="11"/>
      <c r="COK30" s="11"/>
      <c r="COL30" s="11"/>
      <c r="COM30" s="11"/>
      <c r="CON30" s="11"/>
      <c r="COO30" s="11"/>
      <c r="COP30" s="11"/>
      <c r="COQ30" s="11"/>
      <c r="COR30" s="11"/>
      <c r="COS30" s="11"/>
      <c r="COT30" s="11"/>
      <c r="COU30" s="11"/>
      <c r="COV30" s="11"/>
      <c r="COW30" s="11"/>
      <c r="COX30" s="11"/>
      <c r="COY30" s="11"/>
      <c r="COZ30" s="11"/>
      <c r="CPA30" s="11"/>
      <c r="CPB30" s="11"/>
      <c r="CPC30" s="11"/>
      <c r="CPD30" s="11"/>
      <c r="CPE30" s="11"/>
      <c r="CPF30" s="11"/>
      <c r="CPG30" s="11"/>
      <c r="CPH30" s="11"/>
      <c r="CPI30" s="11"/>
      <c r="CPJ30" s="11"/>
      <c r="CPK30" s="11"/>
      <c r="CPL30" s="11"/>
      <c r="CPM30" s="11"/>
      <c r="CPN30" s="11"/>
      <c r="CPO30" s="11"/>
      <c r="CPP30" s="11"/>
      <c r="CPQ30" s="11"/>
      <c r="CPR30" s="11"/>
      <c r="CPS30" s="11"/>
      <c r="CPT30" s="11"/>
      <c r="CPU30" s="11"/>
      <c r="CPV30" s="11"/>
      <c r="CPW30" s="11"/>
      <c r="CPX30" s="11"/>
      <c r="CPY30" s="11"/>
      <c r="CPZ30" s="11"/>
      <c r="CQA30" s="11"/>
      <c r="CQB30" s="11"/>
      <c r="CQC30" s="11"/>
      <c r="CQD30" s="11"/>
      <c r="CQE30" s="11"/>
      <c r="CQF30" s="11"/>
      <c r="CQG30" s="11"/>
      <c r="CQH30" s="11"/>
      <c r="CQI30" s="11"/>
      <c r="CQJ30" s="11"/>
      <c r="CQK30" s="11"/>
      <c r="CQL30" s="11"/>
      <c r="CQM30" s="11"/>
      <c r="CQN30" s="11"/>
      <c r="CQO30" s="11"/>
      <c r="CQP30" s="11"/>
      <c r="CQQ30" s="11"/>
      <c r="CQR30" s="11"/>
      <c r="CQS30" s="11"/>
      <c r="CQT30" s="11"/>
      <c r="CQU30" s="11"/>
      <c r="CQV30" s="11"/>
      <c r="CQW30" s="11"/>
      <c r="CQX30" s="11"/>
      <c r="CQY30" s="11"/>
      <c r="CQZ30" s="11"/>
      <c r="CRA30" s="11"/>
      <c r="CRB30" s="11"/>
      <c r="CRC30" s="11"/>
      <c r="CRD30" s="11"/>
      <c r="CRE30" s="11"/>
      <c r="CRF30" s="11"/>
      <c r="CRG30" s="11"/>
      <c r="CRH30" s="11"/>
      <c r="CRI30" s="11"/>
      <c r="CRJ30" s="11"/>
      <c r="CRK30" s="11"/>
      <c r="CRL30" s="11"/>
      <c r="CRM30" s="11"/>
      <c r="CRN30" s="11"/>
      <c r="CRO30" s="11"/>
      <c r="CRP30" s="11"/>
      <c r="CRQ30" s="11"/>
      <c r="CRR30" s="11"/>
      <c r="CRS30" s="11"/>
      <c r="CRT30" s="11"/>
      <c r="CRU30" s="11"/>
      <c r="CRV30" s="11"/>
      <c r="CRW30" s="11"/>
      <c r="CRX30" s="11"/>
      <c r="CRY30" s="11"/>
      <c r="CRZ30" s="11"/>
      <c r="CSA30" s="11"/>
      <c r="CSB30" s="11"/>
      <c r="CSC30" s="11"/>
      <c r="CSD30" s="11"/>
      <c r="CSE30" s="11"/>
      <c r="CSF30" s="11"/>
      <c r="CSG30" s="11"/>
      <c r="CSH30" s="11"/>
      <c r="CSI30" s="11"/>
      <c r="CSJ30" s="11"/>
      <c r="CSK30" s="11"/>
      <c r="CSL30" s="11"/>
      <c r="CSM30" s="11"/>
      <c r="CSN30" s="11"/>
      <c r="CSO30" s="11"/>
      <c r="CSP30" s="11"/>
      <c r="CSQ30" s="11"/>
      <c r="CSR30" s="11"/>
      <c r="CSS30" s="11"/>
      <c r="CST30" s="11"/>
      <c r="CSU30" s="11"/>
      <c r="CSV30" s="11"/>
      <c r="CSW30" s="11"/>
      <c r="CSX30" s="11"/>
      <c r="CSY30" s="11"/>
      <c r="CSZ30" s="11"/>
      <c r="CTA30" s="11"/>
      <c r="CTB30" s="11"/>
      <c r="CTC30" s="11"/>
      <c r="CTD30" s="11"/>
      <c r="CTE30" s="11"/>
      <c r="CTF30" s="11"/>
      <c r="CTG30" s="11"/>
      <c r="CTH30" s="11"/>
      <c r="CTI30" s="11"/>
      <c r="CTJ30" s="11"/>
      <c r="CTK30" s="11"/>
      <c r="CTL30" s="11"/>
      <c r="CTM30" s="11"/>
      <c r="CTN30" s="11"/>
      <c r="CTO30" s="11"/>
      <c r="CTP30" s="11"/>
      <c r="CTQ30" s="11"/>
      <c r="CTR30" s="11"/>
      <c r="CTS30" s="11"/>
      <c r="CTT30" s="11"/>
      <c r="CTU30" s="11"/>
      <c r="CTV30" s="11"/>
      <c r="CTW30" s="11"/>
      <c r="CTX30" s="11"/>
      <c r="CTY30" s="11"/>
      <c r="CTZ30" s="11"/>
      <c r="CUA30" s="11"/>
      <c r="CUB30" s="11"/>
      <c r="CUC30" s="11"/>
      <c r="CUD30" s="11"/>
      <c r="CUE30" s="11"/>
      <c r="CUF30" s="11"/>
      <c r="CUG30" s="11"/>
      <c r="CUH30" s="11"/>
      <c r="CUI30" s="11"/>
      <c r="CUJ30" s="11"/>
      <c r="CUK30" s="11"/>
      <c r="CUL30" s="11"/>
      <c r="CUM30" s="11"/>
      <c r="CUN30" s="11"/>
      <c r="CUO30" s="11"/>
      <c r="CUP30" s="11"/>
      <c r="CUQ30" s="11"/>
      <c r="CUR30" s="11"/>
      <c r="CUS30" s="11"/>
      <c r="CUT30" s="11"/>
      <c r="CUU30" s="11"/>
      <c r="CUV30" s="11"/>
      <c r="CUW30" s="11"/>
      <c r="CUX30" s="11"/>
      <c r="CUY30" s="11"/>
      <c r="CUZ30" s="11"/>
      <c r="CVA30" s="11"/>
      <c r="CVB30" s="11"/>
      <c r="CVC30" s="11"/>
      <c r="CVD30" s="11"/>
      <c r="CVE30" s="11"/>
      <c r="CVF30" s="11"/>
      <c r="CVG30" s="11"/>
      <c r="CVH30" s="11"/>
      <c r="CVI30" s="11"/>
      <c r="CVJ30" s="11"/>
      <c r="CVK30" s="11"/>
      <c r="CVL30" s="11"/>
      <c r="CVM30" s="11"/>
      <c r="CVN30" s="11"/>
      <c r="CVO30" s="11"/>
      <c r="CVP30" s="11"/>
      <c r="CVQ30" s="11"/>
      <c r="CVR30" s="11"/>
      <c r="CVS30" s="11"/>
      <c r="CVT30" s="11"/>
      <c r="CVU30" s="11"/>
      <c r="CVV30" s="11"/>
      <c r="CVW30" s="11"/>
      <c r="CVX30" s="11"/>
      <c r="CVY30" s="11"/>
      <c r="CVZ30" s="11"/>
      <c r="CWA30" s="11"/>
      <c r="CWB30" s="11"/>
      <c r="CWC30" s="11"/>
      <c r="CWD30" s="11"/>
      <c r="CWE30" s="11"/>
      <c r="CWF30" s="11"/>
      <c r="CWG30" s="11"/>
      <c r="CWH30" s="11"/>
      <c r="CWI30" s="11"/>
      <c r="CWJ30" s="11"/>
      <c r="CWK30" s="11"/>
      <c r="CWL30" s="11"/>
      <c r="CWM30" s="11"/>
      <c r="CWN30" s="11"/>
      <c r="CWO30" s="11"/>
      <c r="CWP30" s="11"/>
      <c r="CWQ30" s="11"/>
      <c r="CWR30" s="11"/>
      <c r="CWS30" s="11"/>
      <c r="CWT30" s="11"/>
      <c r="CWU30" s="11"/>
      <c r="CWV30" s="11"/>
      <c r="CWW30" s="11"/>
      <c r="CWX30" s="11"/>
      <c r="CWY30" s="11"/>
      <c r="CWZ30" s="11"/>
      <c r="CXA30" s="11"/>
      <c r="CXB30" s="11"/>
      <c r="CXC30" s="11"/>
      <c r="CXD30" s="11"/>
      <c r="CXE30" s="11"/>
      <c r="CXF30" s="11"/>
      <c r="CXG30" s="11"/>
      <c r="CXH30" s="11"/>
      <c r="CXI30" s="11"/>
      <c r="CXJ30" s="11"/>
      <c r="CXK30" s="11"/>
      <c r="CXL30" s="11"/>
      <c r="CXM30" s="11"/>
      <c r="CXN30" s="11"/>
      <c r="CXO30" s="11"/>
      <c r="CXP30" s="11"/>
      <c r="CXQ30" s="11"/>
      <c r="CXR30" s="11"/>
      <c r="CXS30" s="11"/>
      <c r="CXT30" s="11"/>
      <c r="CXU30" s="11"/>
      <c r="CXV30" s="11"/>
      <c r="CXW30" s="11"/>
      <c r="CXX30" s="11"/>
      <c r="CXY30" s="11"/>
      <c r="CXZ30" s="11"/>
      <c r="CYA30" s="11"/>
      <c r="CYB30" s="11"/>
      <c r="CYC30" s="11"/>
      <c r="CYD30" s="11"/>
      <c r="CYE30" s="11"/>
      <c r="CYF30" s="11"/>
      <c r="CYG30" s="11"/>
      <c r="CYH30" s="11"/>
      <c r="CYI30" s="11"/>
      <c r="CYJ30" s="11"/>
      <c r="CYK30" s="11"/>
      <c r="CYL30" s="11"/>
      <c r="CYM30" s="11"/>
      <c r="CYN30" s="11"/>
      <c r="CYO30" s="11"/>
      <c r="CYP30" s="11"/>
      <c r="CYQ30" s="11"/>
      <c r="CYR30" s="11"/>
      <c r="CYS30" s="11"/>
      <c r="CYT30" s="11"/>
      <c r="CYU30" s="11"/>
      <c r="CYV30" s="11"/>
      <c r="CYW30" s="11"/>
      <c r="CYX30" s="11"/>
      <c r="CYY30" s="11"/>
      <c r="CYZ30" s="11"/>
      <c r="CZA30" s="11"/>
      <c r="CZB30" s="11"/>
      <c r="CZC30" s="11"/>
      <c r="CZD30" s="11"/>
      <c r="CZE30" s="11"/>
      <c r="CZF30" s="11"/>
      <c r="CZG30" s="11"/>
      <c r="CZH30" s="11"/>
      <c r="CZI30" s="11"/>
      <c r="CZJ30" s="11"/>
      <c r="CZK30" s="11"/>
      <c r="CZL30" s="11"/>
      <c r="CZM30" s="11"/>
      <c r="CZN30" s="11"/>
      <c r="CZO30" s="11"/>
      <c r="CZP30" s="11"/>
      <c r="CZQ30" s="11"/>
      <c r="CZR30" s="11"/>
      <c r="CZS30" s="11"/>
      <c r="CZT30" s="11"/>
      <c r="CZU30" s="11"/>
      <c r="CZV30" s="11"/>
      <c r="CZW30" s="11"/>
      <c r="CZX30" s="11"/>
      <c r="CZY30" s="11"/>
      <c r="CZZ30" s="11"/>
      <c r="DAA30" s="11"/>
      <c r="DAB30" s="11"/>
      <c r="DAC30" s="11"/>
      <c r="DAD30" s="11"/>
      <c r="DAE30" s="11"/>
      <c r="DAF30" s="11"/>
      <c r="DAG30" s="11"/>
      <c r="DAH30" s="11"/>
      <c r="DAI30" s="11"/>
      <c r="DAJ30" s="11"/>
      <c r="DAK30" s="11"/>
      <c r="DAL30" s="11"/>
      <c r="DAM30" s="11"/>
      <c r="DAN30" s="11"/>
      <c r="DAO30" s="11"/>
      <c r="DAP30" s="11"/>
      <c r="DAQ30" s="11"/>
      <c r="DAR30" s="11"/>
      <c r="DAS30" s="11"/>
      <c r="DAT30" s="11"/>
      <c r="DAU30" s="11"/>
      <c r="DAV30" s="11"/>
      <c r="DAW30" s="11"/>
      <c r="DAX30" s="11"/>
      <c r="DAY30" s="11"/>
      <c r="DAZ30" s="11"/>
      <c r="DBA30" s="11"/>
      <c r="DBB30" s="11"/>
      <c r="DBC30" s="11"/>
      <c r="DBD30" s="11"/>
      <c r="DBE30" s="11"/>
      <c r="DBF30" s="11"/>
      <c r="DBG30" s="11"/>
      <c r="DBH30" s="11"/>
      <c r="DBI30" s="11"/>
      <c r="DBJ30" s="11"/>
      <c r="DBK30" s="11"/>
      <c r="DBL30" s="11"/>
      <c r="DBM30" s="11"/>
      <c r="DBN30" s="11"/>
      <c r="DBO30" s="11"/>
      <c r="DBP30" s="11"/>
      <c r="DBQ30" s="11"/>
      <c r="DBR30" s="11"/>
      <c r="DBS30" s="11"/>
      <c r="DBT30" s="11"/>
      <c r="DBU30" s="11"/>
      <c r="DBV30" s="11"/>
      <c r="DBW30" s="11"/>
      <c r="DBX30" s="11"/>
      <c r="DBY30" s="11"/>
      <c r="DBZ30" s="11"/>
      <c r="DCA30" s="11"/>
      <c r="DCB30" s="11"/>
      <c r="DCC30" s="11"/>
      <c r="DCD30" s="11"/>
      <c r="DCE30" s="11"/>
      <c r="DCF30" s="11"/>
      <c r="DCG30" s="11"/>
      <c r="DCH30" s="11"/>
      <c r="DCI30" s="11"/>
      <c r="DCJ30" s="11"/>
      <c r="DCK30" s="11"/>
      <c r="DCL30" s="11"/>
      <c r="DCM30" s="11"/>
      <c r="DCN30" s="11"/>
      <c r="DCO30" s="11"/>
      <c r="DCP30" s="11"/>
      <c r="DCQ30" s="11"/>
      <c r="DCR30" s="11"/>
      <c r="DCS30" s="11"/>
      <c r="DCT30" s="11"/>
      <c r="DCU30" s="11"/>
      <c r="DCV30" s="11"/>
      <c r="DCW30" s="11"/>
      <c r="DCX30" s="11"/>
      <c r="DCY30" s="11"/>
      <c r="DCZ30" s="11"/>
      <c r="DDA30" s="11"/>
      <c r="DDB30" s="11"/>
      <c r="DDC30" s="11"/>
      <c r="DDD30" s="11"/>
      <c r="DDE30" s="11"/>
      <c r="DDF30" s="11"/>
      <c r="DDG30" s="11"/>
      <c r="DDH30" s="11"/>
      <c r="DDI30" s="11"/>
      <c r="DDJ30" s="11"/>
      <c r="DDK30" s="11"/>
      <c r="DDL30" s="11"/>
      <c r="DDM30" s="11"/>
      <c r="DDN30" s="11"/>
      <c r="DDO30" s="11"/>
      <c r="DDP30" s="11"/>
      <c r="DDQ30" s="11"/>
      <c r="DDR30" s="11"/>
      <c r="DDS30" s="11"/>
      <c r="DDT30" s="11"/>
      <c r="DDU30" s="11"/>
      <c r="DDV30" s="11"/>
      <c r="DDW30" s="11"/>
      <c r="DDX30" s="11"/>
      <c r="DDY30" s="11"/>
      <c r="DDZ30" s="11"/>
      <c r="DEA30" s="11"/>
      <c r="DEB30" s="11"/>
      <c r="DEC30" s="11"/>
      <c r="DED30" s="11"/>
      <c r="DEE30" s="11"/>
      <c r="DEF30" s="11"/>
      <c r="DEG30" s="11"/>
      <c r="DEH30" s="11"/>
      <c r="DEI30" s="11"/>
      <c r="DEJ30" s="11"/>
      <c r="DEK30" s="11"/>
      <c r="DEL30" s="11"/>
      <c r="DEM30" s="11"/>
      <c r="DEN30" s="11"/>
      <c r="DEO30" s="11"/>
      <c r="DEP30" s="11"/>
      <c r="DEQ30" s="11"/>
      <c r="DER30" s="11"/>
      <c r="DES30" s="11"/>
      <c r="DET30" s="11"/>
      <c r="DEU30" s="11"/>
      <c r="DEV30" s="11"/>
      <c r="DEW30" s="11"/>
      <c r="DEX30" s="11"/>
      <c r="DEY30" s="11"/>
      <c r="DEZ30" s="11"/>
      <c r="DFA30" s="11"/>
      <c r="DFB30" s="11"/>
      <c r="DFC30" s="11"/>
      <c r="DFD30" s="11"/>
      <c r="DFE30" s="11"/>
      <c r="DFF30" s="11"/>
      <c r="DFG30" s="11"/>
      <c r="DFH30" s="11"/>
      <c r="DFI30" s="11"/>
      <c r="DFJ30" s="11"/>
      <c r="DFK30" s="11"/>
      <c r="DFL30" s="11"/>
      <c r="DFM30" s="11"/>
      <c r="DFN30" s="11"/>
      <c r="DFO30" s="11"/>
      <c r="DFP30" s="11"/>
      <c r="DFQ30" s="11"/>
      <c r="DFR30" s="11"/>
      <c r="DFS30" s="11"/>
      <c r="DFT30" s="11"/>
      <c r="DFU30" s="11"/>
      <c r="DFV30" s="11"/>
      <c r="DFW30" s="11"/>
      <c r="DFX30" s="11"/>
      <c r="DFY30" s="11"/>
      <c r="DFZ30" s="11"/>
      <c r="DGA30" s="11"/>
      <c r="DGB30" s="11"/>
      <c r="DGC30" s="11"/>
      <c r="DGD30" s="11"/>
      <c r="DGE30" s="11"/>
      <c r="DGF30" s="11"/>
      <c r="DGG30" s="11"/>
      <c r="DGH30" s="11"/>
      <c r="DGI30" s="11"/>
      <c r="DGJ30" s="11"/>
      <c r="DGK30" s="11"/>
      <c r="DGL30" s="11"/>
      <c r="DGM30" s="11"/>
      <c r="DGN30" s="11"/>
      <c r="DGO30" s="11"/>
      <c r="DGP30" s="11"/>
      <c r="DGQ30" s="11"/>
      <c r="DGR30" s="11"/>
      <c r="DGS30" s="11"/>
      <c r="DGT30" s="11"/>
      <c r="DGU30" s="11"/>
      <c r="DGV30" s="11"/>
      <c r="DGW30" s="11"/>
      <c r="DGX30" s="11"/>
      <c r="DGY30" s="11"/>
      <c r="DGZ30" s="11"/>
      <c r="DHA30" s="11"/>
      <c r="DHB30" s="11"/>
      <c r="DHC30" s="11"/>
      <c r="DHD30" s="11"/>
      <c r="DHE30" s="11"/>
      <c r="DHF30" s="11"/>
      <c r="DHG30" s="11"/>
      <c r="DHH30" s="11"/>
      <c r="DHI30" s="11"/>
      <c r="DHJ30" s="11"/>
      <c r="DHK30" s="11"/>
      <c r="DHL30" s="11"/>
      <c r="DHM30" s="11"/>
      <c r="DHN30" s="11"/>
      <c r="DHO30" s="11"/>
      <c r="DHP30" s="11"/>
      <c r="DHQ30" s="11"/>
      <c r="DHR30" s="11"/>
      <c r="DHS30" s="11"/>
      <c r="DHT30" s="11"/>
      <c r="DHU30" s="11"/>
      <c r="DHV30" s="11"/>
      <c r="DHW30" s="11"/>
      <c r="DHX30" s="11"/>
      <c r="DHY30" s="11"/>
      <c r="DHZ30" s="11"/>
      <c r="DIA30" s="11"/>
      <c r="DIB30" s="11"/>
      <c r="DIC30" s="11"/>
      <c r="DID30" s="11"/>
      <c r="DIE30" s="11"/>
      <c r="DIF30" s="11"/>
      <c r="DIG30" s="11"/>
      <c r="DIH30" s="11"/>
      <c r="DII30" s="11"/>
      <c r="DIJ30" s="11"/>
      <c r="DIK30" s="11"/>
      <c r="DIL30" s="11"/>
      <c r="DIM30" s="11"/>
      <c r="DIN30" s="11"/>
      <c r="DIO30" s="11"/>
      <c r="DIP30" s="11"/>
      <c r="DIQ30" s="11"/>
      <c r="DIR30" s="11"/>
      <c r="DIS30" s="11"/>
      <c r="DIT30" s="11"/>
      <c r="DIU30" s="11"/>
      <c r="DIV30" s="11"/>
      <c r="DIW30" s="11"/>
      <c r="DIX30" s="11"/>
      <c r="DIY30" s="11"/>
      <c r="DIZ30" s="11"/>
      <c r="DJA30" s="11"/>
      <c r="DJB30" s="11"/>
      <c r="DJC30" s="11"/>
      <c r="DJD30" s="11"/>
      <c r="DJE30" s="11"/>
      <c r="DJF30" s="11"/>
      <c r="DJG30" s="11"/>
      <c r="DJH30" s="11"/>
      <c r="DJI30" s="11"/>
      <c r="DJJ30" s="11"/>
      <c r="DJK30" s="11"/>
      <c r="DJL30" s="11"/>
      <c r="DJM30" s="11"/>
      <c r="DJN30" s="11"/>
      <c r="DJO30" s="11"/>
      <c r="DJP30" s="11"/>
      <c r="DJQ30" s="11"/>
      <c r="DJR30" s="11"/>
      <c r="DJS30" s="11"/>
      <c r="DJT30" s="11"/>
      <c r="DJU30" s="11"/>
      <c r="DJV30" s="11"/>
      <c r="DJW30" s="11"/>
      <c r="DJX30" s="11"/>
      <c r="DJY30" s="11"/>
      <c r="DJZ30" s="11"/>
      <c r="DKA30" s="11"/>
      <c r="DKB30" s="11"/>
      <c r="DKC30" s="11"/>
      <c r="DKD30" s="11"/>
      <c r="DKE30" s="11"/>
      <c r="DKF30" s="11"/>
      <c r="DKG30" s="11"/>
      <c r="DKH30" s="11"/>
      <c r="DKI30" s="11"/>
      <c r="DKJ30" s="11"/>
      <c r="DKK30" s="11"/>
      <c r="DKL30" s="11"/>
      <c r="DKM30" s="11"/>
      <c r="DKN30" s="11"/>
      <c r="DKO30" s="11"/>
      <c r="DKP30" s="11"/>
      <c r="DKQ30" s="11"/>
      <c r="DKR30" s="11"/>
      <c r="DKS30" s="11"/>
      <c r="DKT30" s="11"/>
      <c r="DKU30" s="11"/>
      <c r="DKV30" s="11"/>
      <c r="DKW30" s="11"/>
      <c r="DKX30" s="11"/>
      <c r="DKY30" s="11"/>
      <c r="DKZ30" s="11"/>
      <c r="DLA30" s="11"/>
      <c r="DLB30" s="11"/>
      <c r="DLC30" s="11"/>
      <c r="DLD30" s="11"/>
      <c r="DLE30" s="11"/>
      <c r="DLF30" s="11"/>
      <c r="DLG30" s="11"/>
      <c r="DLH30" s="11"/>
      <c r="DLI30" s="11"/>
      <c r="DLJ30" s="11"/>
      <c r="DLK30" s="11"/>
      <c r="DLL30" s="11"/>
      <c r="DLM30" s="11"/>
      <c r="DLN30" s="11"/>
      <c r="DLO30" s="11"/>
      <c r="DLP30" s="11"/>
      <c r="DLQ30" s="11"/>
      <c r="DLR30" s="11"/>
      <c r="DLS30" s="11"/>
      <c r="DLT30" s="11"/>
      <c r="DLU30" s="11"/>
      <c r="DLV30" s="11"/>
      <c r="DLW30" s="11"/>
      <c r="DLX30" s="11"/>
      <c r="DLY30" s="11"/>
      <c r="DLZ30" s="11"/>
      <c r="DMA30" s="11"/>
      <c r="DMB30" s="11"/>
      <c r="DMC30" s="11"/>
      <c r="DMD30" s="11"/>
      <c r="DME30" s="11"/>
      <c r="DMF30" s="11"/>
      <c r="DMG30" s="11"/>
      <c r="DMH30" s="11"/>
      <c r="DMI30" s="11"/>
      <c r="DMJ30" s="11"/>
      <c r="DMK30" s="11"/>
      <c r="DML30" s="11"/>
      <c r="DMM30" s="11"/>
      <c r="DMN30" s="11"/>
      <c r="DMO30" s="11"/>
      <c r="DMP30" s="11"/>
      <c r="DMQ30" s="11"/>
      <c r="DMR30" s="11"/>
      <c r="DMS30" s="11"/>
      <c r="DMT30" s="11"/>
      <c r="DMU30" s="11"/>
      <c r="DMV30" s="11"/>
      <c r="DMW30" s="11"/>
      <c r="DMX30" s="11"/>
      <c r="DMY30" s="11"/>
      <c r="DMZ30" s="11"/>
      <c r="DNA30" s="11"/>
      <c r="DNB30" s="11"/>
      <c r="DNC30" s="11"/>
      <c r="DND30" s="11"/>
      <c r="DNE30" s="11"/>
      <c r="DNF30" s="11"/>
      <c r="DNG30" s="11"/>
      <c r="DNH30" s="11"/>
      <c r="DNI30" s="11"/>
      <c r="DNJ30" s="11"/>
      <c r="DNK30" s="11"/>
      <c r="DNL30" s="11"/>
      <c r="DNM30" s="11"/>
      <c r="DNN30" s="11"/>
      <c r="DNO30" s="11"/>
      <c r="DNP30" s="11"/>
      <c r="DNQ30" s="11"/>
      <c r="DNR30" s="11"/>
      <c r="DNS30" s="11"/>
      <c r="DNT30" s="11"/>
      <c r="DNU30" s="11"/>
      <c r="DNV30" s="11"/>
      <c r="DNW30" s="11"/>
      <c r="DNX30" s="11"/>
      <c r="DNY30" s="11"/>
      <c r="DNZ30" s="11"/>
      <c r="DOA30" s="11"/>
      <c r="DOB30" s="11"/>
      <c r="DOC30" s="11"/>
      <c r="DOD30" s="11"/>
      <c r="DOE30" s="11"/>
      <c r="DOF30" s="11"/>
      <c r="DOG30" s="11"/>
      <c r="DOH30" s="11"/>
      <c r="DOI30" s="11"/>
      <c r="DOJ30" s="11"/>
      <c r="DOK30" s="11"/>
      <c r="DOL30" s="11"/>
      <c r="DOM30" s="11"/>
      <c r="DON30" s="11"/>
      <c r="DOO30" s="11"/>
      <c r="DOP30" s="11"/>
      <c r="DOQ30" s="11"/>
      <c r="DOR30" s="11"/>
      <c r="DOS30" s="11"/>
      <c r="DOT30" s="11"/>
      <c r="DOU30" s="11"/>
      <c r="DOV30" s="11"/>
      <c r="DOW30" s="11"/>
      <c r="DOX30" s="11"/>
      <c r="DOY30" s="11"/>
      <c r="DOZ30" s="11"/>
      <c r="DPA30" s="11"/>
      <c r="DPB30" s="11"/>
      <c r="DPC30" s="11"/>
      <c r="DPD30" s="11"/>
      <c r="DPE30" s="11"/>
      <c r="DPF30" s="11"/>
      <c r="DPG30" s="11"/>
      <c r="DPH30" s="11"/>
      <c r="DPI30" s="11"/>
      <c r="DPJ30" s="11"/>
      <c r="DPK30" s="11"/>
      <c r="DPL30" s="11"/>
      <c r="DPM30" s="11"/>
      <c r="DPN30" s="11"/>
      <c r="DPO30" s="11"/>
      <c r="DPP30" s="11"/>
      <c r="DPQ30" s="11"/>
      <c r="DPR30" s="11"/>
      <c r="DPS30" s="11"/>
      <c r="DPT30" s="11"/>
      <c r="DPU30" s="11"/>
      <c r="DPV30" s="11"/>
      <c r="DPW30" s="11"/>
      <c r="DPX30" s="11"/>
      <c r="DPY30" s="11"/>
      <c r="DPZ30" s="11"/>
      <c r="DQA30" s="11"/>
      <c r="DQB30" s="11"/>
      <c r="DQC30" s="11"/>
      <c r="DQD30" s="11"/>
      <c r="DQE30" s="11"/>
      <c r="DQF30" s="11"/>
      <c r="DQG30" s="11"/>
      <c r="DQH30" s="11"/>
      <c r="DQI30" s="11"/>
      <c r="DQJ30" s="11"/>
      <c r="DQK30" s="11"/>
      <c r="DQL30" s="11"/>
      <c r="DQM30" s="11"/>
      <c r="DQN30" s="11"/>
      <c r="DQO30" s="11"/>
      <c r="DQP30" s="11"/>
      <c r="DQQ30" s="11"/>
      <c r="DQR30" s="11"/>
      <c r="DQS30" s="11"/>
      <c r="DQT30" s="11"/>
      <c r="DQU30" s="11"/>
      <c r="DQV30" s="11"/>
      <c r="DQW30" s="11"/>
      <c r="DQX30" s="11"/>
      <c r="DQY30" s="11"/>
      <c r="DQZ30" s="11"/>
      <c r="DRA30" s="11"/>
      <c r="DRB30" s="11"/>
      <c r="DRC30" s="11"/>
      <c r="DRD30" s="11"/>
      <c r="DRE30" s="11"/>
      <c r="DRF30" s="11"/>
      <c r="DRG30" s="11"/>
      <c r="DRH30" s="11"/>
      <c r="DRI30" s="11"/>
      <c r="DRJ30" s="11"/>
      <c r="DRK30" s="11"/>
      <c r="DRL30" s="11"/>
      <c r="DRM30" s="11"/>
      <c r="DRN30" s="11"/>
      <c r="DRO30" s="11"/>
      <c r="DRP30" s="11"/>
      <c r="DRQ30" s="11"/>
      <c r="DRR30" s="11"/>
      <c r="DRS30" s="11"/>
      <c r="DRT30" s="11"/>
      <c r="DRU30" s="11"/>
      <c r="DRV30" s="11"/>
      <c r="DRW30" s="11"/>
      <c r="DRX30" s="11"/>
      <c r="DRY30" s="11"/>
      <c r="DRZ30" s="11"/>
      <c r="DSA30" s="11"/>
      <c r="DSB30" s="11"/>
      <c r="DSC30" s="11"/>
      <c r="DSD30" s="11"/>
      <c r="DSE30" s="11"/>
      <c r="DSF30" s="11"/>
      <c r="DSG30" s="11"/>
      <c r="DSH30" s="11"/>
      <c r="DSI30" s="11"/>
      <c r="DSJ30" s="11"/>
      <c r="DSK30" s="11"/>
      <c r="DSL30" s="11"/>
      <c r="DSM30" s="11"/>
      <c r="DSN30" s="11"/>
      <c r="DSO30" s="11"/>
      <c r="DSP30" s="11"/>
      <c r="DSQ30" s="11"/>
      <c r="DSR30" s="11"/>
      <c r="DSS30" s="11"/>
      <c r="DST30" s="11"/>
      <c r="DSU30" s="11"/>
      <c r="DSV30" s="11"/>
      <c r="DSW30" s="11"/>
      <c r="DSX30" s="11"/>
      <c r="DSY30" s="11"/>
      <c r="DSZ30" s="11"/>
      <c r="DTA30" s="11"/>
      <c r="DTB30" s="11"/>
      <c r="DTC30" s="11"/>
      <c r="DTD30" s="11"/>
      <c r="DTE30" s="11"/>
      <c r="DTF30" s="11"/>
      <c r="DTG30" s="11"/>
      <c r="DTH30" s="11"/>
      <c r="DTI30" s="11"/>
      <c r="DTJ30" s="11"/>
      <c r="DTK30" s="11"/>
      <c r="DTL30" s="11"/>
      <c r="DTM30" s="11"/>
      <c r="DTN30" s="11"/>
      <c r="DTO30" s="11"/>
      <c r="DTP30" s="11"/>
      <c r="DTQ30" s="11"/>
      <c r="DTR30" s="11"/>
      <c r="DTS30" s="11"/>
      <c r="DTT30" s="11"/>
      <c r="DTU30" s="11"/>
      <c r="DTV30" s="11"/>
      <c r="DTW30" s="11"/>
      <c r="DTX30" s="11"/>
      <c r="DTY30" s="11"/>
      <c r="DTZ30" s="11"/>
      <c r="DUA30" s="11"/>
      <c r="DUB30" s="11"/>
      <c r="DUC30" s="11"/>
      <c r="DUD30" s="11"/>
      <c r="DUE30" s="11"/>
      <c r="DUF30" s="11"/>
      <c r="DUG30" s="11"/>
      <c r="DUH30" s="11"/>
      <c r="DUI30" s="11"/>
      <c r="DUJ30" s="11"/>
      <c r="DUK30" s="11"/>
      <c r="DUL30" s="11"/>
      <c r="DUM30" s="11"/>
      <c r="DUN30" s="11"/>
      <c r="DUO30" s="11"/>
      <c r="DUP30" s="11"/>
      <c r="DUQ30" s="11"/>
      <c r="DUR30" s="11"/>
      <c r="DUS30" s="11"/>
      <c r="DUT30" s="11"/>
      <c r="DUU30" s="11"/>
      <c r="DUV30" s="11"/>
      <c r="DUW30" s="11"/>
      <c r="DUX30" s="11"/>
      <c r="DUY30" s="11"/>
      <c r="DUZ30" s="11"/>
      <c r="DVA30" s="11"/>
      <c r="DVB30" s="11"/>
      <c r="DVC30" s="11"/>
      <c r="DVD30" s="11"/>
      <c r="DVE30" s="11"/>
      <c r="DVF30" s="11"/>
      <c r="DVG30" s="11"/>
      <c r="DVH30" s="11"/>
      <c r="DVI30" s="11"/>
      <c r="DVJ30" s="11"/>
      <c r="DVK30" s="11"/>
      <c r="DVL30" s="11"/>
      <c r="DVM30" s="11"/>
      <c r="DVN30" s="11"/>
      <c r="DVO30" s="11"/>
      <c r="DVP30" s="11"/>
      <c r="DVQ30" s="11"/>
      <c r="DVR30" s="11"/>
      <c r="DVS30" s="11"/>
      <c r="DVT30" s="11"/>
      <c r="DVU30" s="11"/>
      <c r="DVV30" s="11"/>
      <c r="DVW30" s="11"/>
      <c r="DVX30" s="11"/>
      <c r="DVY30" s="11"/>
      <c r="DVZ30" s="11"/>
      <c r="DWA30" s="11"/>
      <c r="DWB30" s="11"/>
      <c r="DWC30" s="11"/>
      <c r="DWD30" s="11"/>
      <c r="DWE30" s="11"/>
      <c r="DWF30" s="11"/>
      <c r="DWG30" s="11"/>
      <c r="DWH30" s="11"/>
      <c r="DWI30" s="11"/>
      <c r="DWJ30" s="11"/>
      <c r="DWK30" s="11"/>
      <c r="DWL30" s="11"/>
      <c r="DWM30" s="11"/>
      <c r="DWN30" s="11"/>
      <c r="DWO30" s="11"/>
      <c r="DWP30" s="11"/>
      <c r="DWQ30" s="11"/>
      <c r="DWR30" s="11"/>
      <c r="DWS30" s="11"/>
      <c r="DWT30" s="11"/>
      <c r="DWU30" s="11"/>
      <c r="DWV30" s="11"/>
      <c r="DWW30" s="11"/>
      <c r="DWX30" s="11"/>
      <c r="DWY30" s="11"/>
      <c r="DWZ30" s="11"/>
      <c r="DXA30" s="11"/>
      <c r="DXB30" s="11"/>
      <c r="DXC30" s="11"/>
      <c r="DXD30" s="11"/>
      <c r="DXE30" s="11"/>
      <c r="DXF30" s="11"/>
      <c r="DXG30" s="11"/>
      <c r="DXH30" s="11"/>
      <c r="DXI30" s="11"/>
      <c r="DXJ30" s="11"/>
      <c r="DXK30" s="11"/>
      <c r="DXL30" s="11"/>
      <c r="DXM30" s="11"/>
      <c r="DXN30" s="11"/>
      <c r="DXO30" s="11"/>
      <c r="DXP30" s="11"/>
      <c r="DXQ30" s="11"/>
      <c r="DXR30" s="11"/>
      <c r="DXS30" s="11"/>
      <c r="DXT30" s="11"/>
      <c r="DXU30" s="11"/>
      <c r="DXV30" s="11"/>
      <c r="DXW30" s="11"/>
      <c r="DXX30" s="11"/>
      <c r="DXY30" s="11"/>
      <c r="DXZ30" s="11"/>
      <c r="DYA30" s="11"/>
      <c r="DYB30" s="11"/>
      <c r="DYC30" s="11"/>
      <c r="DYD30" s="11"/>
      <c r="DYE30" s="11"/>
      <c r="DYF30" s="11"/>
      <c r="DYG30" s="11"/>
      <c r="DYH30" s="11"/>
      <c r="DYI30" s="11"/>
      <c r="DYJ30" s="11"/>
      <c r="DYK30" s="11"/>
      <c r="DYL30" s="11"/>
      <c r="DYM30" s="11"/>
      <c r="DYN30" s="11"/>
      <c r="DYO30" s="11"/>
      <c r="DYP30" s="11"/>
      <c r="DYQ30" s="11"/>
      <c r="DYR30" s="11"/>
      <c r="DYS30" s="11"/>
      <c r="DYT30" s="11"/>
      <c r="DYU30" s="11"/>
      <c r="DYV30" s="11"/>
      <c r="DYW30" s="11"/>
      <c r="DYX30" s="11"/>
      <c r="DYY30" s="11"/>
      <c r="DYZ30" s="11"/>
      <c r="DZA30" s="11"/>
      <c r="DZB30" s="11"/>
      <c r="DZC30" s="11"/>
      <c r="DZD30" s="11"/>
      <c r="DZE30" s="11"/>
      <c r="DZF30" s="11"/>
      <c r="DZG30" s="11"/>
      <c r="DZH30" s="11"/>
      <c r="DZI30" s="11"/>
      <c r="DZJ30" s="11"/>
      <c r="DZK30" s="11"/>
      <c r="DZL30" s="11"/>
      <c r="DZM30" s="11"/>
      <c r="DZN30" s="11"/>
      <c r="DZO30" s="11"/>
      <c r="DZP30" s="11"/>
      <c r="DZQ30" s="11"/>
      <c r="DZR30" s="11"/>
      <c r="DZS30" s="11"/>
      <c r="DZT30" s="11"/>
      <c r="DZU30" s="11"/>
      <c r="DZV30" s="11"/>
      <c r="DZW30" s="11"/>
      <c r="DZX30" s="11"/>
      <c r="DZY30" s="11"/>
      <c r="DZZ30" s="11"/>
      <c r="EAA30" s="11"/>
      <c r="EAB30" s="11"/>
      <c r="EAC30" s="11"/>
      <c r="EAD30" s="11"/>
      <c r="EAE30" s="11"/>
      <c r="EAF30" s="11"/>
      <c r="EAG30" s="11"/>
      <c r="EAH30" s="11"/>
      <c r="EAI30" s="11"/>
      <c r="EAJ30" s="11"/>
      <c r="EAK30" s="11"/>
      <c r="EAL30" s="11"/>
      <c r="EAM30" s="11"/>
      <c r="EAN30" s="11"/>
      <c r="EAO30" s="11"/>
      <c r="EAP30" s="11"/>
      <c r="EAQ30" s="11"/>
      <c r="EAR30" s="11"/>
      <c r="EAS30" s="11"/>
      <c r="EAT30" s="11"/>
      <c r="EAU30" s="11"/>
      <c r="EAV30" s="11"/>
      <c r="EAW30" s="11"/>
      <c r="EAX30" s="11"/>
      <c r="EAY30" s="11"/>
      <c r="EAZ30" s="11"/>
      <c r="EBA30" s="11"/>
      <c r="EBB30" s="11"/>
      <c r="EBC30" s="11"/>
      <c r="EBD30" s="11"/>
      <c r="EBE30" s="11"/>
      <c r="EBF30" s="11"/>
      <c r="EBG30" s="11"/>
      <c r="EBH30" s="11"/>
      <c r="EBI30" s="11"/>
      <c r="EBJ30" s="11"/>
      <c r="EBK30" s="11"/>
      <c r="EBL30" s="11"/>
      <c r="EBM30" s="11"/>
      <c r="EBN30" s="11"/>
      <c r="EBO30" s="11"/>
      <c r="EBP30" s="11"/>
      <c r="EBQ30" s="11"/>
      <c r="EBR30" s="11"/>
      <c r="EBS30" s="11"/>
      <c r="EBT30" s="11"/>
      <c r="EBU30" s="11"/>
      <c r="EBV30" s="11"/>
      <c r="EBW30" s="11"/>
      <c r="EBX30" s="11"/>
      <c r="EBY30" s="11"/>
      <c r="EBZ30" s="11"/>
      <c r="ECA30" s="11"/>
      <c r="ECB30" s="11"/>
      <c r="ECC30" s="11"/>
      <c r="ECD30" s="11"/>
      <c r="ECE30" s="11"/>
      <c r="ECF30" s="11"/>
      <c r="ECG30" s="11"/>
      <c r="ECH30" s="11"/>
      <c r="ECI30" s="11"/>
      <c r="ECJ30" s="11"/>
      <c r="ECK30" s="11"/>
      <c r="ECL30" s="11"/>
      <c r="ECM30" s="11"/>
      <c r="ECN30" s="11"/>
      <c r="ECO30" s="11"/>
      <c r="ECP30" s="11"/>
      <c r="ECQ30" s="11"/>
      <c r="ECR30" s="11"/>
      <c r="ECS30" s="11"/>
      <c r="ECT30" s="11"/>
      <c r="ECU30" s="11"/>
      <c r="ECV30" s="11"/>
      <c r="ECW30" s="11"/>
      <c r="ECX30" s="11"/>
      <c r="ECY30" s="11"/>
      <c r="ECZ30" s="11"/>
      <c r="EDA30" s="11"/>
      <c r="EDB30" s="11"/>
      <c r="EDC30" s="11"/>
      <c r="EDD30" s="11"/>
      <c r="EDE30" s="11"/>
      <c r="EDF30" s="11"/>
      <c r="EDG30" s="11"/>
      <c r="EDH30" s="11"/>
      <c r="EDI30" s="11"/>
      <c r="EDJ30" s="11"/>
      <c r="EDK30" s="11"/>
      <c r="EDL30" s="11"/>
      <c r="EDM30" s="11"/>
      <c r="EDN30" s="11"/>
      <c r="EDO30" s="11"/>
      <c r="EDP30" s="11"/>
      <c r="EDQ30" s="11"/>
      <c r="EDR30" s="11"/>
      <c r="EDS30" s="11"/>
      <c r="EDT30" s="11"/>
      <c r="EDU30" s="11"/>
      <c r="EDV30" s="11"/>
      <c r="EDW30" s="11"/>
      <c r="EDX30" s="11"/>
      <c r="EDY30" s="11"/>
      <c r="EDZ30" s="11"/>
      <c r="EEA30" s="11"/>
      <c r="EEB30" s="11"/>
      <c r="EEC30" s="11"/>
      <c r="EED30" s="11"/>
      <c r="EEE30" s="11"/>
      <c r="EEF30" s="11"/>
      <c r="EEG30" s="11"/>
      <c r="EEH30" s="11"/>
      <c r="EEI30" s="11"/>
      <c r="EEJ30" s="11"/>
      <c r="EEK30" s="11"/>
      <c r="EEL30" s="11"/>
      <c r="EEM30" s="11"/>
      <c r="EEN30" s="11"/>
      <c r="EEO30" s="11"/>
      <c r="EEP30" s="11"/>
      <c r="EEQ30" s="11"/>
      <c r="EER30" s="11"/>
      <c r="EES30" s="11"/>
      <c r="EET30" s="11"/>
      <c r="EEU30" s="11"/>
      <c r="EEV30" s="11"/>
      <c r="EEW30" s="11"/>
      <c r="EEX30" s="11"/>
      <c r="EEY30" s="11"/>
      <c r="EEZ30" s="11"/>
      <c r="EFA30" s="11"/>
      <c r="EFB30" s="11"/>
      <c r="EFC30" s="11"/>
      <c r="EFD30" s="11"/>
      <c r="EFE30" s="11"/>
      <c r="EFF30" s="11"/>
      <c r="EFG30" s="11"/>
      <c r="EFH30" s="11"/>
      <c r="EFI30" s="11"/>
      <c r="EFJ30" s="11"/>
      <c r="EFK30" s="11"/>
      <c r="EFL30" s="11"/>
      <c r="EFM30" s="11"/>
      <c r="EFN30" s="11"/>
      <c r="EFO30" s="11"/>
      <c r="EFP30" s="11"/>
      <c r="EFQ30" s="11"/>
      <c r="EFR30" s="11"/>
      <c r="EFS30" s="11"/>
      <c r="EFT30" s="11"/>
      <c r="EFU30" s="11"/>
      <c r="EFV30" s="11"/>
      <c r="EFW30" s="11"/>
      <c r="EFX30" s="11"/>
      <c r="EFY30" s="11"/>
      <c r="EFZ30" s="11"/>
      <c r="EGA30" s="11"/>
      <c r="EGB30" s="11"/>
      <c r="EGC30" s="11"/>
      <c r="EGD30" s="11"/>
      <c r="EGE30" s="11"/>
      <c r="EGF30" s="11"/>
      <c r="EGG30" s="11"/>
      <c r="EGH30" s="11"/>
      <c r="EGI30" s="11"/>
      <c r="EGJ30" s="11"/>
      <c r="EGK30" s="11"/>
      <c r="EGL30" s="11"/>
      <c r="EGM30" s="11"/>
      <c r="EGN30" s="11"/>
      <c r="EGO30" s="11"/>
      <c r="EGP30" s="11"/>
      <c r="EGQ30" s="11"/>
      <c r="EGR30" s="11"/>
      <c r="EGS30" s="11"/>
      <c r="EGT30" s="11"/>
      <c r="EGU30" s="11"/>
      <c r="EGV30" s="11"/>
      <c r="EGW30" s="11"/>
      <c r="EGX30" s="11"/>
      <c r="EGY30" s="11"/>
      <c r="EGZ30" s="11"/>
      <c r="EHA30" s="11"/>
      <c r="EHB30" s="11"/>
      <c r="EHC30" s="11"/>
      <c r="EHD30" s="11"/>
      <c r="EHE30" s="11"/>
      <c r="EHF30" s="11"/>
      <c r="EHG30" s="11"/>
      <c r="EHH30" s="11"/>
      <c r="EHI30" s="11"/>
      <c r="EHJ30" s="11"/>
      <c r="EHK30" s="11"/>
      <c r="EHL30" s="11"/>
      <c r="EHM30" s="11"/>
      <c r="EHN30" s="11"/>
      <c r="EHO30" s="11"/>
      <c r="EHP30" s="11"/>
      <c r="EHQ30" s="11"/>
      <c r="EHR30" s="11"/>
      <c r="EHS30" s="11"/>
      <c r="EHT30" s="11"/>
      <c r="EHU30" s="11"/>
      <c r="EHV30" s="11"/>
      <c r="EHW30" s="11"/>
      <c r="EHX30" s="11"/>
      <c r="EHY30" s="11"/>
      <c r="EHZ30" s="11"/>
      <c r="EIA30" s="11"/>
      <c r="EIB30" s="11"/>
      <c r="EIC30" s="11"/>
      <c r="EID30" s="11"/>
      <c r="EIE30" s="11"/>
      <c r="EIF30" s="11"/>
      <c r="EIG30" s="11"/>
      <c r="EIH30" s="11"/>
      <c r="EII30" s="11"/>
      <c r="EIJ30" s="11"/>
      <c r="EIK30" s="11"/>
      <c r="EIL30" s="11"/>
      <c r="EIM30" s="11"/>
      <c r="EIN30" s="11"/>
      <c r="EIO30" s="11"/>
      <c r="EIP30" s="11"/>
      <c r="EIQ30" s="11"/>
      <c r="EIR30" s="11"/>
      <c r="EIS30" s="11"/>
      <c r="EIT30" s="11"/>
      <c r="EIU30" s="11"/>
      <c r="EIV30" s="11"/>
      <c r="EIW30" s="11"/>
      <c r="EIX30" s="11"/>
      <c r="EIY30" s="11"/>
      <c r="EIZ30" s="11"/>
      <c r="EJA30" s="11"/>
      <c r="EJB30" s="11"/>
      <c r="EJC30" s="11"/>
      <c r="EJD30" s="11"/>
      <c r="EJE30" s="11"/>
      <c r="EJF30" s="11"/>
      <c r="EJG30" s="11"/>
      <c r="EJH30" s="11"/>
      <c r="EJI30" s="11"/>
      <c r="EJJ30" s="11"/>
      <c r="EJK30" s="11"/>
      <c r="EJL30" s="11"/>
      <c r="EJM30" s="11"/>
      <c r="EJN30" s="11"/>
      <c r="EJO30" s="11"/>
      <c r="EJP30" s="11"/>
      <c r="EJQ30" s="11"/>
      <c r="EJR30" s="11"/>
      <c r="EJS30" s="11"/>
      <c r="EJT30" s="11"/>
      <c r="EJU30" s="11"/>
      <c r="EJV30" s="11"/>
      <c r="EJW30" s="11"/>
      <c r="EJX30" s="11"/>
      <c r="EJY30" s="11"/>
      <c r="EJZ30" s="11"/>
      <c r="EKA30" s="11"/>
      <c r="EKB30" s="11"/>
      <c r="EKC30" s="11"/>
      <c r="EKD30" s="11"/>
      <c r="EKE30" s="11"/>
      <c r="EKF30" s="11"/>
      <c r="EKG30" s="11"/>
      <c r="EKH30" s="11"/>
      <c r="EKI30" s="11"/>
      <c r="EKJ30" s="11"/>
      <c r="EKK30" s="11"/>
      <c r="EKL30" s="11"/>
      <c r="EKM30" s="11"/>
      <c r="EKN30" s="11"/>
      <c r="EKO30" s="11"/>
      <c r="EKP30" s="11"/>
      <c r="EKQ30" s="11"/>
      <c r="EKR30" s="11"/>
      <c r="EKS30" s="11"/>
      <c r="EKT30" s="11"/>
      <c r="EKU30" s="11"/>
      <c r="EKV30" s="11"/>
      <c r="EKW30" s="11"/>
      <c r="EKX30" s="11"/>
      <c r="EKY30" s="11"/>
      <c r="EKZ30" s="11"/>
      <c r="ELA30" s="11"/>
      <c r="ELB30" s="11"/>
      <c r="ELC30" s="11"/>
      <c r="ELD30" s="11"/>
      <c r="ELE30" s="11"/>
      <c r="ELF30" s="11"/>
      <c r="ELG30" s="11"/>
      <c r="ELH30" s="11"/>
      <c r="ELI30" s="11"/>
      <c r="ELJ30" s="11"/>
      <c r="ELK30" s="11"/>
      <c r="ELL30" s="11"/>
      <c r="ELM30" s="11"/>
      <c r="ELN30" s="11"/>
      <c r="ELO30" s="11"/>
      <c r="ELP30" s="11"/>
      <c r="ELQ30" s="11"/>
      <c r="ELR30" s="11"/>
      <c r="ELS30" s="11"/>
      <c r="ELT30" s="11"/>
      <c r="ELU30" s="11"/>
    </row>
    <row r="31" spans="1:3713" s="20" customFormat="1">
      <c r="A31" s="11"/>
      <c r="B31" s="60" t="s">
        <v>199</v>
      </c>
      <c r="C31" s="161" t="e">
        <f>C32*(1-LOOKUP('Datos generales organización'!$D$14,'Datos 1-Factores emisión'!$C36:$R36,'Datos 1-Factores emisión'!$C37:$R37))+C23*LOOKUP('Datos generales organización'!$D$14,'Datos 1-Factores emisión'!$C36:$R36,'Datos 1-Factores emisión'!$C37:$R37)</f>
        <v>#N/A</v>
      </c>
      <c r="D31" s="161" t="e">
        <f>D32*(1-LOOKUP('Datos generales organización'!$D$14,'Datos 1-Factores emisión'!$C36:$R36,'Datos 1-Factores emisión'!$C37:$R37))+D23*LOOKUP('Datos generales organización'!$D$14,'Datos 1-Factores emisión'!$C36:$R36,'Datos 1-Factores emisión'!$C37:$R37)</f>
        <v>#N/A</v>
      </c>
      <c r="E31" s="161" t="e">
        <f>E32*(1-LOOKUP('Datos generales organización'!$D$14,'Datos 1-Factores emisión'!$C36:$R36,'Datos 1-Factores emisión'!$C37:$R37))+E23*LOOKUP('Datos generales organización'!$D$14,'Datos 1-Factores emisión'!$C36:$R36,'Datos 1-Factores emisión'!$C37:$R37)</f>
        <v>#N/A</v>
      </c>
      <c r="F31" s="161" t="e">
        <f>F32*(1-LOOKUP('Datos generales organización'!$D$14,'Datos 1-Factores emisión'!$C36:$R36,'Datos 1-Factores emisión'!$C37:$R37))+F23*LOOKUP('Datos generales organización'!$D$14,'Datos 1-Factores emisión'!$C36:$R36,'Datos 1-Factores emisión'!$C37:$R37)</f>
        <v>#N/A</v>
      </c>
      <c r="G31" s="161" t="s">
        <v>189</v>
      </c>
      <c r="H31" s="161" t="s">
        <v>189</v>
      </c>
      <c r="I31" s="161" t="s">
        <v>189</v>
      </c>
      <c r="J31" s="360" t="s">
        <v>189</v>
      </c>
      <c r="K31" s="161" t="e">
        <f>LOOKUP($B31,'Datos 3-Factores de convers'!$B$29:$B$51,'Datos 3-Factores de convers'!$F$29:$F$51)*(C31*'Datos 2-Potenciales calent glob'!$D$6+'Datos 1-Factores emisión'!E31*'Datos 2-Potenciales calent glob'!$D$31+'Datos 1-Factores emisión'!F31*'Datos 2-Potenciales calent glob'!$D$32)</f>
        <v>#N/A</v>
      </c>
      <c r="L31" s="161" t="s">
        <v>183</v>
      </c>
      <c r="M31" s="35"/>
      <c r="N31" s="35"/>
      <c r="O31" s="35"/>
      <c r="P31" s="35"/>
      <c r="Q31" s="35"/>
      <c r="R31" s="11"/>
      <c r="S31" s="417"/>
      <c r="T31" s="35"/>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1"/>
      <c r="HG31" s="11"/>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1"/>
      <c r="IL31" s="11"/>
      <c r="IM31" s="11"/>
      <c r="IN31" s="11"/>
      <c r="IO31" s="11"/>
      <c r="IP31" s="11"/>
      <c r="IQ31" s="11"/>
      <c r="IR31" s="11"/>
      <c r="IS31" s="11"/>
      <c r="IT31" s="11"/>
      <c r="IU31" s="11"/>
      <c r="IV31" s="11"/>
      <c r="IW31" s="11"/>
      <c r="IX31" s="11"/>
      <c r="IY31" s="11"/>
      <c r="IZ31" s="11"/>
      <c r="JA31" s="11"/>
      <c r="JB31" s="11"/>
      <c r="JC31" s="11"/>
      <c r="JD31" s="11"/>
      <c r="JE31" s="11"/>
      <c r="JF31" s="11"/>
      <c r="JG31" s="11"/>
      <c r="JH31" s="11"/>
      <c r="JI31" s="11"/>
      <c r="JJ31" s="11"/>
      <c r="JK31" s="11"/>
      <c r="JL31" s="11"/>
      <c r="JM31" s="11"/>
      <c r="JN31" s="11"/>
      <c r="JO31" s="11"/>
      <c r="JP31" s="11"/>
      <c r="JQ31" s="11"/>
      <c r="JR31" s="11"/>
      <c r="JS31" s="11"/>
      <c r="JT31" s="11"/>
      <c r="JU31" s="11"/>
      <c r="JV31" s="11"/>
      <c r="JW31" s="11"/>
      <c r="JX31" s="11"/>
      <c r="JY31" s="11"/>
      <c r="JZ31" s="11"/>
      <c r="KA31" s="11"/>
      <c r="KB31" s="11"/>
      <c r="KC31" s="11"/>
      <c r="KD31" s="11"/>
      <c r="KE31" s="11"/>
      <c r="KF31" s="11"/>
      <c r="KG31" s="11"/>
      <c r="KH31" s="11"/>
      <c r="KI31" s="11"/>
      <c r="KJ31" s="11"/>
      <c r="KK31" s="11"/>
      <c r="KL31" s="11"/>
      <c r="KM31" s="11"/>
      <c r="KN31" s="11"/>
      <c r="KO31" s="11"/>
      <c r="KP31" s="11"/>
      <c r="KQ31" s="11"/>
      <c r="KR31" s="11"/>
      <c r="KS31" s="11"/>
      <c r="KT31" s="11"/>
      <c r="KU31" s="11"/>
      <c r="KV31" s="11"/>
      <c r="KW31" s="11"/>
      <c r="KX31" s="11"/>
      <c r="KY31" s="11"/>
      <c r="KZ31" s="11"/>
      <c r="LA31" s="11"/>
      <c r="LB31" s="11"/>
      <c r="LC31" s="11"/>
      <c r="LD31" s="11"/>
      <c r="LE31" s="11"/>
      <c r="LF31" s="11"/>
      <c r="LG31" s="11"/>
      <c r="LH31" s="11"/>
      <c r="LI31" s="11"/>
      <c r="LJ31" s="11"/>
      <c r="LK31" s="11"/>
      <c r="LL31" s="11"/>
      <c r="LM31" s="11"/>
      <c r="LN31" s="11"/>
      <c r="LO31" s="11"/>
      <c r="LP31" s="11"/>
      <c r="LQ31" s="11"/>
      <c r="LR31" s="11"/>
      <c r="LS31" s="11"/>
      <c r="LT31" s="11"/>
      <c r="LU31" s="11"/>
      <c r="LV31" s="11"/>
      <c r="LW31" s="11"/>
      <c r="LX31" s="11"/>
      <c r="LY31" s="11"/>
      <c r="LZ31" s="11"/>
      <c r="MA31" s="11"/>
      <c r="MB31" s="11"/>
      <c r="MC31" s="11"/>
      <c r="MD31" s="11"/>
      <c r="ME31" s="11"/>
      <c r="MF31" s="11"/>
      <c r="MG31" s="11"/>
      <c r="MH31" s="11"/>
      <c r="MI31" s="11"/>
      <c r="MJ31" s="11"/>
      <c r="MK31" s="11"/>
      <c r="ML31" s="11"/>
      <c r="MM31" s="11"/>
      <c r="MN31" s="11"/>
      <c r="MO31" s="11"/>
      <c r="MP31" s="11"/>
      <c r="MQ31" s="11"/>
      <c r="MR31" s="11"/>
      <c r="MS31" s="11"/>
      <c r="MT31" s="11"/>
      <c r="MU31" s="11"/>
      <c r="MV31" s="11"/>
      <c r="MW31" s="11"/>
      <c r="MX31" s="11"/>
      <c r="MY31" s="11"/>
      <c r="MZ31" s="11"/>
      <c r="NA31" s="11"/>
      <c r="NB31" s="11"/>
      <c r="NC31" s="11"/>
      <c r="ND31" s="11"/>
      <c r="NE31" s="11"/>
      <c r="NF31" s="11"/>
      <c r="NG31" s="11"/>
      <c r="NH31" s="11"/>
      <c r="NI31" s="11"/>
      <c r="NJ31" s="11"/>
      <c r="NK31" s="11"/>
      <c r="NL31" s="11"/>
      <c r="NM31" s="11"/>
      <c r="NN31" s="11"/>
      <c r="NO31" s="11"/>
      <c r="NP31" s="11"/>
      <c r="NQ31" s="11"/>
      <c r="NR31" s="11"/>
      <c r="NS31" s="11"/>
      <c r="NT31" s="11"/>
      <c r="NU31" s="11"/>
      <c r="NV31" s="11"/>
      <c r="NW31" s="11"/>
      <c r="NX31" s="11"/>
      <c r="NY31" s="11"/>
      <c r="NZ31" s="11"/>
      <c r="OA31" s="11"/>
      <c r="OB31" s="11"/>
      <c r="OC31" s="11"/>
      <c r="OD31" s="11"/>
      <c r="OE31" s="11"/>
      <c r="OF31" s="11"/>
      <c r="OG31" s="11"/>
      <c r="OH31" s="11"/>
      <c r="OI31" s="11"/>
      <c r="OJ31" s="11"/>
      <c r="OK31" s="11"/>
      <c r="OL31" s="11"/>
      <c r="OM31" s="11"/>
      <c r="ON31" s="11"/>
      <c r="OO31" s="11"/>
      <c r="OP31" s="11"/>
      <c r="OQ31" s="11"/>
      <c r="OR31" s="11"/>
      <c r="OS31" s="11"/>
      <c r="OT31" s="11"/>
      <c r="OU31" s="11"/>
      <c r="OV31" s="11"/>
      <c r="OW31" s="11"/>
      <c r="OX31" s="11"/>
      <c r="OY31" s="11"/>
      <c r="OZ31" s="11"/>
      <c r="PA31" s="11"/>
      <c r="PB31" s="11"/>
      <c r="PC31" s="11"/>
      <c r="PD31" s="11"/>
      <c r="PE31" s="11"/>
      <c r="PF31" s="11"/>
      <c r="PG31" s="11"/>
      <c r="PH31" s="11"/>
      <c r="PI31" s="11"/>
      <c r="PJ31" s="11"/>
      <c r="PK31" s="11"/>
      <c r="PL31" s="11"/>
      <c r="PM31" s="11"/>
      <c r="PN31" s="11"/>
      <c r="PO31" s="11"/>
      <c r="PP31" s="11"/>
      <c r="PQ31" s="11"/>
      <c r="PR31" s="11"/>
      <c r="PS31" s="11"/>
      <c r="PT31" s="11"/>
      <c r="PU31" s="11"/>
      <c r="PV31" s="11"/>
      <c r="PW31" s="11"/>
      <c r="PX31" s="11"/>
      <c r="PY31" s="11"/>
      <c r="PZ31" s="11"/>
      <c r="QA31" s="11"/>
      <c r="QB31" s="11"/>
      <c r="QC31" s="11"/>
      <c r="QD31" s="11"/>
      <c r="QE31" s="11"/>
      <c r="QF31" s="11"/>
      <c r="QG31" s="11"/>
      <c r="QH31" s="11"/>
      <c r="QI31" s="11"/>
      <c r="QJ31" s="11"/>
      <c r="QK31" s="11"/>
      <c r="QL31" s="11"/>
      <c r="QM31" s="11"/>
      <c r="QN31" s="11"/>
      <c r="QO31" s="11"/>
      <c r="QP31" s="11"/>
      <c r="QQ31" s="11"/>
      <c r="QR31" s="11"/>
      <c r="QS31" s="11"/>
      <c r="QT31" s="11"/>
      <c r="QU31" s="11"/>
      <c r="QV31" s="11"/>
      <c r="QW31" s="11"/>
      <c r="QX31" s="11"/>
      <c r="QY31" s="11"/>
      <c r="QZ31" s="11"/>
      <c r="RA31" s="11"/>
      <c r="RB31" s="11"/>
      <c r="RC31" s="11"/>
      <c r="RD31" s="11"/>
      <c r="RE31" s="11"/>
      <c r="RF31" s="11"/>
      <c r="RG31" s="11"/>
      <c r="RH31" s="11"/>
      <c r="RI31" s="11"/>
      <c r="RJ31" s="11"/>
      <c r="RK31" s="11"/>
      <c r="RL31" s="11"/>
      <c r="RM31" s="11"/>
      <c r="RN31" s="11"/>
      <c r="RO31" s="11"/>
      <c r="RP31" s="11"/>
      <c r="RQ31" s="11"/>
      <c r="RR31" s="11"/>
      <c r="RS31" s="11"/>
      <c r="RT31" s="11"/>
      <c r="RU31" s="11"/>
      <c r="RV31" s="11"/>
      <c r="RW31" s="11"/>
      <c r="RX31" s="11"/>
      <c r="RY31" s="11"/>
      <c r="RZ31" s="11"/>
      <c r="SA31" s="11"/>
      <c r="SB31" s="11"/>
      <c r="SC31" s="11"/>
      <c r="SD31" s="11"/>
      <c r="SE31" s="11"/>
      <c r="SF31" s="11"/>
      <c r="SG31" s="11"/>
      <c r="SH31" s="11"/>
      <c r="SI31" s="11"/>
      <c r="SJ31" s="11"/>
      <c r="SK31" s="11"/>
      <c r="SL31" s="11"/>
      <c r="SM31" s="11"/>
      <c r="SN31" s="11"/>
      <c r="SO31" s="11"/>
      <c r="SP31" s="11"/>
      <c r="SQ31" s="11"/>
      <c r="SR31" s="11"/>
      <c r="SS31" s="11"/>
      <c r="ST31" s="11"/>
      <c r="SU31" s="11"/>
      <c r="SV31" s="11"/>
      <c r="SW31" s="11"/>
      <c r="SX31" s="11"/>
      <c r="SY31" s="11"/>
      <c r="SZ31" s="11"/>
      <c r="TA31" s="11"/>
      <c r="TB31" s="11"/>
      <c r="TC31" s="11"/>
      <c r="TD31" s="11"/>
      <c r="TE31" s="11"/>
      <c r="TF31" s="11"/>
      <c r="TG31" s="11"/>
      <c r="TH31" s="11"/>
      <c r="TI31" s="11"/>
      <c r="TJ31" s="11"/>
      <c r="TK31" s="11"/>
      <c r="TL31" s="11"/>
      <c r="TM31" s="11"/>
      <c r="TN31" s="11"/>
      <c r="TO31" s="11"/>
      <c r="TP31" s="11"/>
      <c r="TQ31" s="11"/>
      <c r="TR31" s="11"/>
      <c r="TS31" s="11"/>
      <c r="TT31" s="11"/>
      <c r="TU31" s="11"/>
      <c r="TV31" s="11"/>
      <c r="TW31" s="11"/>
      <c r="TX31" s="11"/>
      <c r="TY31" s="11"/>
      <c r="TZ31" s="11"/>
      <c r="UA31" s="11"/>
      <c r="UB31" s="11"/>
      <c r="UC31" s="11"/>
      <c r="UD31" s="11"/>
      <c r="UE31" s="11"/>
      <c r="UF31" s="11"/>
      <c r="UG31" s="11"/>
      <c r="UH31" s="11"/>
      <c r="UI31" s="11"/>
      <c r="UJ31" s="11"/>
      <c r="UK31" s="11"/>
      <c r="UL31" s="11"/>
      <c r="UM31" s="11"/>
      <c r="UN31" s="11"/>
      <c r="UO31" s="11"/>
      <c r="UP31" s="11"/>
      <c r="UQ31" s="11"/>
      <c r="UR31" s="11"/>
      <c r="US31" s="11"/>
      <c r="UT31" s="11"/>
      <c r="UU31" s="11"/>
      <c r="UV31" s="11"/>
      <c r="UW31" s="11"/>
      <c r="UX31" s="11"/>
      <c r="UY31" s="11"/>
      <c r="UZ31" s="11"/>
      <c r="VA31" s="11"/>
      <c r="VB31" s="11"/>
      <c r="VC31" s="11"/>
      <c r="VD31" s="11"/>
      <c r="VE31" s="11"/>
      <c r="VF31" s="11"/>
      <c r="VG31" s="11"/>
      <c r="VH31" s="11"/>
      <c r="VI31" s="11"/>
      <c r="VJ31" s="11"/>
      <c r="VK31" s="11"/>
      <c r="VL31" s="11"/>
      <c r="VM31" s="11"/>
      <c r="VN31" s="11"/>
      <c r="VO31" s="11"/>
      <c r="VP31" s="11"/>
      <c r="VQ31" s="11"/>
      <c r="VR31" s="11"/>
      <c r="VS31" s="11"/>
      <c r="VT31" s="11"/>
      <c r="VU31" s="11"/>
      <c r="VV31" s="11"/>
      <c r="VW31" s="11"/>
      <c r="VX31" s="11"/>
      <c r="VY31" s="11"/>
      <c r="VZ31" s="11"/>
      <c r="WA31" s="11"/>
      <c r="WB31" s="11"/>
      <c r="WC31" s="11"/>
      <c r="WD31" s="11"/>
      <c r="WE31" s="11"/>
      <c r="WF31" s="11"/>
      <c r="WG31" s="11"/>
      <c r="WH31" s="11"/>
      <c r="WI31" s="11"/>
      <c r="WJ31" s="11"/>
      <c r="WK31" s="11"/>
      <c r="WL31" s="11"/>
      <c r="WM31" s="11"/>
      <c r="WN31" s="11"/>
      <c r="WO31" s="11"/>
      <c r="WP31" s="11"/>
      <c r="WQ31" s="11"/>
      <c r="WR31" s="11"/>
      <c r="WS31" s="11"/>
      <c r="WT31" s="11"/>
      <c r="WU31" s="11"/>
      <c r="WV31" s="11"/>
      <c r="WW31" s="11"/>
      <c r="WX31" s="11"/>
      <c r="WY31" s="11"/>
      <c r="WZ31" s="11"/>
      <c r="XA31" s="11"/>
      <c r="XB31" s="11"/>
      <c r="XC31" s="11"/>
      <c r="XD31" s="11"/>
      <c r="XE31" s="11"/>
      <c r="XF31" s="11"/>
      <c r="XG31" s="11"/>
      <c r="XH31" s="11"/>
      <c r="XI31" s="11"/>
      <c r="XJ31" s="11"/>
      <c r="XK31" s="11"/>
      <c r="XL31" s="11"/>
      <c r="XM31" s="11"/>
      <c r="XN31" s="11"/>
      <c r="XO31" s="11"/>
      <c r="XP31" s="11"/>
      <c r="XQ31" s="11"/>
      <c r="XR31" s="11"/>
      <c r="XS31" s="11"/>
      <c r="XT31" s="11"/>
      <c r="XU31" s="11"/>
      <c r="XV31" s="11"/>
      <c r="XW31" s="11"/>
      <c r="XX31" s="11"/>
      <c r="XY31" s="11"/>
      <c r="XZ31" s="11"/>
      <c r="YA31" s="11"/>
      <c r="YB31" s="11"/>
      <c r="YC31" s="11"/>
      <c r="YD31" s="11"/>
      <c r="YE31" s="11"/>
      <c r="YF31" s="11"/>
      <c r="YG31" s="11"/>
      <c r="YH31" s="11"/>
      <c r="YI31" s="11"/>
      <c r="YJ31" s="11"/>
      <c r="YK31" s="11"/>
      <c r="YL31" s="11"/>
      <c r="YM31" s="11"/>
      <c r="YN31" s="11"/>
      <c r="YO31" s="11"/>
      <c r="YP31" s="11"/>
      <c r="YQ31" s="11"/>
      <c r="YR31" s="11"/>
      <c r="YS31" s="11"/>
      <c r="YT31" s="11"/>
      <c r="YU31" s="11"/>
      <c r="YV31" s="11"/>
      <c r="YW31" s="11"/>
      <c r="YX31" s="11"/>
      <c r="YY31" s="11"/>
      <c r="YZ31" s="11"/>
      <c r="ZA31" s="11"/>
      <c r="ZB31" s="11"/>
      <c r="ZC31" s="11"/>
      <c r="ZD31" s="11"/>
      <c r="ZE31" s="11"/>
      <c r="ZF31" s="11"/>
      <c r="ZG31" s="11"/>
      <c r="ZH31" s="11"/>
      <c r="ZI31" s="11"/>
      <c r="ZJ31" s="11"/>
      <c r="ZK31" s="11"/>
      <c r="ZL31" s="11"/>
      <c r="ZM31" s="11"/>
      <c r="ZN31" s="11"/>
      <c r="ZO31" s="11"/>
      <c r="ZP31" s="11"/>
      <c r="ZQ31" s="11"/>
      <c r="ZR31" s="11"/>
      <c r="ZS31" s="11"/>
      <c r="ZT31" s="11"/>
      <c r="ZU31" s="11"/>
      <c r="ZV31" s="11"/>
      <c r="ZW31" s="11"/>
      <c r="ZX31" s="11"/>
      <c r="ZY31" s="11"/>
      <c r="ZZ31" s="11"/>
      <c r="AAA31" s="11"/>
      <c r="AAB31" s="11"/>
      <c r="AAC31" s="11"/>
      <c r="AAD31" s="11"/>
      <c r="AAE31" s="11"/>
      <c r="AAF31" s="11"/>
      <c r="AAG31" s="11"/>
      <c r="AAH31" s="11"/>
      <c r="AAI31" s="11"/>
      <c r="AAJ31" s="11"/>
      <c r="AAK31" s="11"/>
      <c r="AAL31" s="11"/>
      <c r="AAM31" s="11"/>
      <c r="AAN31" s="11"/>
      <c r="AAO31" s="11"/>
      <c r="AAP31" s="11"/>
      <c r="AAQ31" s="11"/>
      <c r="AAR31" s="11"/>
      <c r="AAS31" s="11"/>
      <c r="AAT31" s="11"/>
      <c r="AAU31" s="11"/>
      <c r="AAV31" s="11"/>
      <c r="AAW31" s="11"/>
      <c r="AAX31" s="11"/>
      <c r="AAY31" s="11"/>
      <c r="AAZ31" s="11"/>
      <c r="ABA31" s="11"/>
      <c r="ABB31" s="11"/>
      <c r="ABC31" s="11"/>
      <c r="ABD31" s="11"/>
      <c r="ABE31" s="11"/>
      <c r="ABF31" s="11"/>
      <c r="ABG31" s="11"/>
      <c r="ABH31" s="11"/>
      <c r="ABI31" s="11"/>
      <c r="ABJ31" s="11"/>
      <c r="ABK31" s="11"/>
      <c r="ABL31" s="11"/>
      <c r="ABM31" s="11"/>
      <c r="ABN31" s="11"/>
      <c r="ABO31" s="11"/>
      <c r="ABP31" s="11"/>
      <c r="ABQ31" s="11"/>
      <c r="ABR31" s="11"/>
      <c r="ABS31" s="11"/>
      <c r="ABT31" s="11"/>
      <c r="ABU31" s="11"/>
      <c r="ABV31" s="11"/>
      <c r="ABW31" s="11"/>
      <c r="ABX31" s="11"/>
      <c r="ABY31" s="11"/>
      <c r="ABZ31" s="11"/>
      <c r="ACA31" s="11"/>
      <c r="ACB31" s="11"/>
      <c r="ACC31" s="11"/>
      <c r="ACD31" s="11"/>
      <c r="ACE31" s="11"/>
      <c r="ACF31" s="11"/>
      <c r="ACG31" s="11"/>
      <c r="ACH31" s="11"/>
      <c r="ACI31" s="11"/>
      <c r="ACJ31" s="11"/>
      <c r="ACK31" s="11"/>
      <c r="ACL31" s="11"/>
      <c r="ACM31" s="11"/>
      <c r="ACN31" s="11"/>
      <c r="ACO31" s="11"/>
      <c r="ACP31" s="11"/>
      <c r="ACQ31" s="11"/>
      <c r="ACR31" s="11"/>
      <c r="ACS31" s="11"/>
      <c r="ACT31" s="11"/>
      <c r="ACU31" s="11"/>
      <c r="ACV31" s="11"/>
      <c r="ACW31" s="11"/>
      <c r="ACX31" s="11"/>
      <c r="ACY31" s="11"/>
      <c r="ACZ31" s="11"/>
      <c r="ADA31" s="11"/>
      <c r="ADB31" s="11"/>
      <c r="ADC31" s="11"/>
      <c r="ADD31" s="11"/>
      <c r="ADE31" s="11"/>
      <c r="ADF31" s="11"/>
      <c r="ADG31" s="11"/>
      <c r="ADH31" s="11"/>
      <c r="ADI31" s="11"/>
      <c r="ADJ31" s="11"/>
      <c r="ADK31" s="11"/>
      <c r="ADL31" s="11"/>
      <c r="ADM31" s="11"/>
      <c r="ADN31" s="11"/>
      <c r="ADO31" s="11"/>
      <c r="ADP31" s="11"/>
      <c r="ADQ31" s="11"/>
      <c r="ADR31" s="11"/>
      <c r="ADS31" s="11"/>
      <c r="ADT31" s="11"/>
      <c r="ADU31" s="11"/>
      <c r="ADV31" s="11"/>
      <c r="ADW31" s="11"/>
      <c r="ADX31" s="11"/>
      <c r="ADY31" s="11"/>
      <c r="ADZ31" s="11"/>
      <c r="AEA31" s="11"/>
      <c r="AEB31" s="11"/>
      <c r="AEC31" s="11"/>
      <c r="AED31" s="11"/>
      <c r="AEE31" s="11"/>
      <c r="AEF31" s="11"/>
      <c r="AEG31" s="11"/>
      <c r="AEH31" s="11"/>
      <c r="AEI31" s="11"/>
      <c r="AEJ31" s="11"/>
      <c r="AEK31" s="11"/>
      <c r="AEL31" s="11"/>
      <c r="AEM31" s="11"/>
      <c r="AEN31" s="11"/>
      <c r="AEO31" s="11"/>
      <c r="AEP31" s="11"/>
      <c r="AEQ31" s="11"/>
      <c r="AER31" s="11"/>
      <c r="AES31" s="11"/>
      <c r="AET31" s="11"/>
      <c r="AEU31" s="11"/>
      <c r="AEV31" s="11"/>
      <c r="AEW31" s="11"/>
      <c r="AEX31" s="11"/>
      <c r="AEY31" s="11"/>
      <c r="AEZ31" s="11"/>
      <c r="AFA31" s="11"/>
      <c r="AFB31" s="11"/>
      <c r="AFC31" s="11"/>
      <c r="AFD31" s="11"/>
      <c r="AFE31" s="11"/>
      <c r="AFF31" s="11"/>
      <c r="AFG31" s="11"/>
      <c r="AFH31" s="11"/>
      <c r="AFI31" s="11"/>
      <c r="AFJ31" s="11"/>
      <c r="AFK31" s="11"/>
      <c r="AFL31" s="11"/>
      <c r="AFM31" s="11"/>
      <c r="AFN31" s="11"/>
      <c r="AFO31" s="11"/>
      <c r="AFP31" s="11"/>
      <c r="AFQ31" s="11"/>
      <c r="AFR31" s="11"/>
      <c r="AFS31" s="11"/>
      <c r="AFT31" s="11"/>
      <c r="AFU31" s="11"/>
      <c r="AFV31" s="11"/>
      <c r="AFW31" s="11"/>
      <c r="AFX31" s="11"/>
      <c r="AFY31" s="11"/>
      <c r="AFZ31" s="11"/>
      <c r="AGA31" s="11"/>
      <c r="AGB31" s="11"/>
      <c r="AGC31" s="11"/>
      <c r="AGD31" s="11"/>
      <c r="AGE31" s="11"/>
      <c r="AGF31" s="11"/>
      <c r="AGG31" s="11"/>
      <c r="AGH31" s="11"/>
      <c r="AGI31" s="11"/>
      <c r="AGJ31" s="11"/>
      <c r="AGK31" s="11"/>
      <c r="AGL31" s="11"/>
      <c r="AGM31" s="11"/>
      <c r="AGN31" s="11"/>
      <c r="AGO31" s="11"/>
      <c r="AGP31" s="11"/>
      <c r="AGQ31" s="11"/>
      <c r="AGR31" s="11"/>
      <c r="AGS31" s="11"/>
      <c r="AGT31" s="11"/>
      <c r="AGU31" s="11"/>
      <c r="AGV31" s="11"/>
      <c r="AGW31" s="11"/>
      <c r="AGX31" s="11"/>
      <c r="AGY31" s="11"/>
      <c r="AGZ31" s="11"/>
      <c r="AHA31" s="11"/>
      <c r="AHB31" s="11"/>
      <c r="AHC31" s="11"/>
      <c r="AHD31" s="11"/>
      <c r="AHE31" s="11"/>
      <c r="AHF31" s="11"/>
      <c r="AHG31" s="11"/>
      <c r="AHH31" s="11"/>
      <c r="AHI31" s="11"/>
      <c r="AHJ31" s="11"/>
      <c r="AHK31" s="11"/>
      <c r="AHL31" s="11"/>
      <c r="AHM31" s="11"/>
      <c r="AHN31" s="11"/>
      <c r="AHO31" s="11"/>
      <c r="AHP31" s="11"/>
      <c r="AHQ31" s="11"/>
      <c r="AHR31" s="11"/>
      <c r="AHS31" s="11"/>
      <c r="AHT31" s="11"/>
      <c r="AHU31" s="11"/>
      <c r="AHV31" s="11"/>
      <c r="AHW31" s="11"/>
      <c r="AHX31" s="11"/>
      <c r="AHY31" s="11"/>
      <c r="AHZ31" s="11"/>
      <c r="AIA31" s="11"/>
      <c r="AIB31" s="11"/>
      <c r="AIC31" s="11"/>
      <c r="AID31" s="11"/>
      <c r="AIE31" s="11"/>
      <c r="AIF31" s="11"/>
      <c r="AIG31" s="11"/>
      <c r="AIH31" s="11"/>
      <c r="AII31" s="11"/>
      <c r="AIJ31" s="11"/>
      <c r="AIK31" s="11"/>
      <c r="AIL31" s="11"/>
      <c r="AIM31" s="11"/>
      <c r="AIN31" s="11"/>
      <c r="AIO31" s="11"/>
      <c r="AIP31" s="11"/>
      <c r="AIQ31" s="11"/>
      <c r="AIR31" s="11"/>
      <c r="AIS31" s="11"/>
      <c r="AIT31" s="11"/>
      <c r="AIU31" s="11"/>
      <c r="AIV31" s="11"/>
      <c r="AIW31" s="11"/>
      <c r="AIX31" s="11"/>
      <c r="AIY31" s="11"/>
      <c r="AIZ31" s="11"/>
      <c r="AJA31" s="11"/>
      <c r="AJB31" s="11"/>
      <c r="AJC31" s="11"/>
      <c r="AJD31" s="11"/>
      <c r="AJE31" s="11"/>
      <c r="AJF31" s="11"/>
      <c r="AJG31" s="11"/>
      <c r="AJH31" s="11"/>
      <c r="AJI31" s="11"/>
      <c r="AJJ31" s="11"/>
      <c r="AJK31" s="11"/>
      <c r="AJL31" s="11"/>
      <c r="AJM31" s="11"/>
      <c r="AJN31" s="11"/>
      <c r="AJO31" s="11"/>
      <c r="AJP31" s="11"/>
      <c r="AJQ31" s="11"/>
      <c r="AJR31" s="11"/>
      <c r="AJS31" s="11"/>
      <c r="AJT31" s="11"/>
      <c r="AJU31" s="11"/>
      <c r="AJV31" s="11"/>
      <c r="AJW31" s="11"/>
      <c r="AJX31" s="11"/>
      <c r="AJY31" s="11"/>
      <c r="AJZ31" s="11"/>
      <c r="AKA31" s="11"/>
      <c r="AKB31" s="11"/>
      <c r="AKC31" s="11"/>
      <c r="AKD31" s="11"/>
      <c r="AKE31" s="11"/>
      <c r="AKF31" s="11"/>
      <c r="AKG31" s="11"/>
      <c r="AKH31" s="11"/>
      <c r="AKI31" s="11"/>
      <c r="AKJ31" s="11"/>
      <c r="AKK31" s="11"/>
      <c r="AKL31" s="11"/>
      <c r="AKM31" s="11"/>
      <c r="AKN31" s="11"/>
      <c r="AKO31" s="11"/>
      <c r="AKP31" s="11"/>
      <c r="AKQ31" s="11"/>
      <c r="AKR31" s="11"/>
      <c r="AKS31" s="11"/>
      <c r="AKT31" s="11"/>
      <c r="AKU31" s="11"/>
      <c r="AKV31" s="11"/>
      <c r="AKW31" s="11"/>
      <c r="AKX31" s="11"/>
      <c r="AKY31" s="11"/>
      <c r="AKZ31" s="11"/>
      <c r="ALA31" s="11"/>
      <c r="ALB31" s="11"/>
      <c r="ALC31" s="11"/>
      <c r="ALD31" s="11"/>
      <c r="ALE31" s="11"/>
      <c r="ALF31" s="11"/>
      <c r="ALG31" s="11"/>
      <c r="ALH31" s="11"/>
      <c r="ALI31" s="11"/>
      <c r="ALJ31" s="11"/>
      <c r="ALK31" s="11"/>
      <c r="ALL31" s="11"/>
      <c r="ALM31" s="11"/>
      <c r="ALN31" s="11"/>
      <c r="ALO31" s="11"/>
      <c r="ALP31" s="11"/>
      <c r="ALQ31" s="11"/>
      <c r="ALR31" s="11"/>
      <c r="ALS31" s="11"/>
      <c r="ALT31" s="11"/>
      <c r="ALU31" s="11"/>
      <c r="ALV31" s="11"/>
      <c r="ALW31" s="11"/>
      <c r="ALX31" s="11"/>
      <c r="ALY31" s="11"/>
      <c r="ALZ31" s="11"/>
      <c r="AMA31" s="11"/>
      <c r="AMB31" s="11"/>
      <c r="AMC31" s="11"/>
      <c r="AMD31" s="11"/>
      <c r="AME31" s="11"/>
      <c r="AMF31" s="11"/>
      <c r="AMG31" s="11"/>
      <c r="AMH31" s="11"/>
      <c r="AMI31" s="11"/>
      <c r="AMJ31" s="11"/>
      <c r="AMK31" s="11"/>
      <c r="AML31" s="11"/>
      <c r="AMM31" s="11"/>
      <c r="AMN31" s="11"/>
      <c r="AMO31" s="11"/>
      <c r="AMP31" s="11"/>
      <c r="AMQ31" s="11"/>
      <c r="AMR31" s="11"/>
      <c r="AMS31" s="11"/>
      <c r="AMT31" s="11"/>
      <c r="AMU31" s="11"/>
      <c r="AMV31" s="11"/>
      <c r="AMW31" s="11"/>
      <c r="AMX31" s="11"/>
      <c r="AMY31" s="11"/>
      <c r="AMZ31" s="11"/>
      <c r="ANA31" s="11"/>
      <c r="ANB31" s="11"/>
      <c r="ANC31" s="11"/>
      <c r="AND31" s="11"/>
      <c r="ANE31" s="11"/>
      <c r="ANF31" s="11"/>
      <c r="ANG31" s="11"/>
      <c r="ANH31" s="11"/>
      <c r="ANI31" s="11"/>
      <c r="ANJ31" s="11"/>
      <c r="ANK31" s="11"/>
      <c r="ANL31" s="11"/>
      <c r="ANM31" s="11"/>
      <c r="ANN31" s="11"/>
      <c r="ANO31" s="11"/>
      <c r="ANP31" s="11"/>
      <c r="ANQ31" s="11"/>
      <c r="ANR31" s="11"/>
      <c r="ANS31" s="11"/>
      <c r="ANT31" s="11"/>
      <c r="ANU31" s="11"/>
      <c r="ANV31" s="11"/>
      <c r="ANW31" s="11"/>
      <c r="ANX31" s="11"/>
      <c r="ANY31" s="11"/>
      <c r="ANZ31" s="11"/>
      <c r="AOA31" s="11"/>
      <c r="AOB31" s="11"/>
      <c r="AOC31" s="11"/>
      <c r="AOD31" s="11"/>
      <c r="AOE31" s="11"/>
      <c r="AOF31" s="11"/>
      <c r="AOG31" s="11"/>
      <c r="AOH31" s="11"/>
      <c r="AOI31" s="11"/>
      <c r="AOJ31" s="11"/>
      <c r="AOK31" s="11"/>
      <c r="AOL31" s="11"/>
      <c r="AOM31" s="11"/>
      <c r="AON31" s="11"/>
      <c r="AOO31" s="11"/>
      <c r="AOP31" s="11"/>
      <c r="AOQ31" s="11"/>
      <c r="AOR31" s="11"/>
      <c r="AOS31" s="11"/>
      <c r="AOT31" s="11"/>
      <c r="AOU31" s="11"/>
      <c r="AOV31" s="11"/>
      <c r="AOW31" s="11"/>
      <c r="AOX31" s="11"/>
      <c r="AOY31" s="11"/>
      <c r="AOZ31" s="11"/>
      <c r="APA31" s="11"/>
      <c r="APB31" s="11"/>
      <c r="APC31" s="11"/>
      <c r="APD31" s="11"/>
      <c r="APE31" s="11"/>
      <c r="APF31" s="11"/>
      <c r="APG31" s="11"/>
      <c r="APH31" s="11"/>
      <c r="API31" s="11"/>
      <c r="APJ31" s="11"/>
      <c r="APK31" s="11"/>
      <c r="APL31" s="11"/>
      <c r="APM31" s="11"/>
      <c r="APN31" s="11"/>
      <c r="APO31" s="11"/>
      <c r="APP31" s="11"/>
      <c r="APQ31" s="11"/>
      <c r="APR31" s="11"/>
      <c r="APS31" s="11"/>
      <c r="APT31" s="11"/>
      <c r="APU31" s="11"/>
      <c r="APV31" s="11"/>
      <c r="APW31" s="11"/>
      <c r="APX31" s="11"/>
      <c r="APY31" s="11"/>
      <c r="APZ31" s="11"/>
      <c r="AQA31" s="11"/>
      <c r="AQB31" s="11"/>
      <c r="AQC31" s="11"/>
      <c r="AQD31" s="11"/>
      <c r="AQE31" s="11"/>
      <c r="AQF31" s="11"/>
      <c r="AQG31" s="11"/>
      <c r="AQH31" s="11"/>
      <c r="AQI31" s="11"/>
      <c r="AQJ31" s="11"/>
      <c r="AQK31" s="11"/>
      <c r="AQL31" s="11"/>
      <c r="AQM31" s="11"/>
      <c r="AQN31" s="11"/>
      <c r="AQO31" s="11"/>
      <c r="AQP31" s="11"/>
      <c r="AQQ31" s="11"/>
      <c r="AQR31" s="11"/>
      <c r="AQS31" s="11"/>
      <c r="AQT31" s="11"/>
      <c r="AQU31" s="11"/>
      <c r="AQV31" s="11"/>
      <c r="AQW31" s="11"/>
      <c r="AQX31" s="11"/>
      <c r="AQY31" s="11"/>
      <c r="AQZ31" s="11"/>
      <c r="ARA31" s="11"/>
      <c r="ARB31" s="11"/>
      <c r="ARC31" s="11"/>
      <c r="ARD31" s="11"/>
      <c r="ARE31" s="11"/>
      <c r="ARF31" s="11"/>
      <c r="ARG31" s="11"/>
      <c r="ARH31" s="11"/>
      <c r="ARI31" s="11"/>
      <c r="ARJ31" s="11"/>
      <c r="ARK31" s="11"/>
      <c r="ARL31" s="11"/>
      <c r="ARM31" s="11"/>
      <c r="ARN31" s="11"/>
      <c r="ARO31" s="11"/>
      <c r="ARP31" s="11"/>
      <c r="ARQ31" s="11"/>
      <c r="ARR31" s="11"/>
      <c r="ARS31" s="11"/>
      <c r="ART31" s="11"/>
      <c r="ARU31" s="11"/>
      <c r="ARV31" s="11"/>
      <c r="ARW31" s="11"/>
      <c r="ARX31" s="11"/>
      <c r="ARY31" s="11"/>
      <c r="ARZ31" s="11"/>
      <c r="ASA31" s="11"/>
      <c r="ASB31" s="11"/>
      <c r="ASC31" s="11"/>
      <c r="ASD31" s="11"/>
      <c r="ASE31" s="11"/>
      <c r="ASF31" s="11"/>
      <c r="ASG31" s="11"/>
      <c r="ASH31" s="11"/>
      <c r="ASI31" s="11"/>
      <c r="ASJ31" s="11"/>
      <c r="ASK31" s="11"/>
      <c r="ASL31" s="11"/>
      <c r="ASM31" s="11"/>
      <c r="ASN31" s="11"/>
      <c r="ASO31" s="11"/>
      <c r="ASP31" s="11"/>
      <c r="ASQ31" s="11"/>
      <c r="ASR31" s="11"/>
      <c r="ASS31" s="11"/>
      <c r="AST31" s="11"/>
      <c r="ASU31" s="11"/>
      <c r="ASV31" s="11"/>
      <c r="ASW31" s="11"/>
      <c r="ASX31" s="11"/>
      <c r="ASY31" s="11"/>
      <c r="ASZ31" s="11"/>
      <c r="ATA31" s="11"/>
      <c r="ATB31" s="11"/>
      <c r="ATC31" s="11"/>
      <c r="ATD31" s="11"/>
      <c r="ATE31" s="11"/>
      <c r="ATF31" s="11"/>
      <c r="ATG31" s="11"/>
      <c r="ATH31" s="11"/>
      <c r="ATI31" s="11"/>
      <c r="ATJ31" s="11"/>
      <c r="ATK31" s="11"/>
      <c r="ATL31" s="11"/>
      <c r="ATM31" s="11"/>
      <c r="ATN31" s="11"/>
      <c r="ATO31" s="11"/>
      <c r="ATP31" s="11"/>
      <c r="ATQ31" s="11"/>
      <c r="ATR31" s="11"/>
      <c r="ATS31" s="11"/>
      <c r="ATT31" s="11"/>
      <c r="ATU31" s="11"/>
      <c r="ATV31" s="11"/>
      <c r="ATW31" s="11"/>
      <c r="ATX31" s="11"/>
      <c r="ATY31" s="11"/>
      <c r="ATZ31" s="11"/>
      <c r="AUA31" s="11"/>
      <c r="AUB31" s="11"/>
      <c r="AUC31" s="11"/>
      <c r="AUD31" s="11"/>
      <c r="AUE31" s="11"/>
      <c r="AUF31" s="11"/>
      <c r="AUG31" s="11"/>
      <c r="AUH31" s="11"/>
      <c r="AUI31" s="11"/>
      <c r="AUJ31" s="11"/>
      <c r="AUK31" s="11"/>
      <c r="AUL31" s="11"/>
      <c r="AUM31" s="11"/>
      <c r="AUN31" s="11"/>
      <c r="AUO31" s="11"/>
      <c r="AUP31" s="11"/>
      <c r="AUQ31" s="11"/>
      <c r="AUR31" s="11"/>
      <c r="AUS31" s="11"/>
      <c r="AUT31" s="11"/>
      <c r="AUU31" s="11"/>
      <c r="AUV31" s="11"/>
      <c r="AUW31" s="11"/>
      <c r="AUX31" s="11"/>
      <c r="AUY31" s="11"/>
      <c r="AUZ31" s="11"/>
      <c r="AVA31" s="11"/>
      <c r="AVB31" s="11"/>
      <c r="AVC31" s="11"/>
      <c r="AVD31" s="11"/>
      <c r="AVE31" s="11"/>
      <c r="AVF31" s="11"/>
      <c r="AVG31" s="11"/>
      <c r="AVH31" s="11"/>
      <c r="AVI31" s="11"/>
      <c r="AVJ31" s="11"/>
      <c r="AVK31" s="11"/>
      <c r="AVL31" s="11"/>
      <c r="AVM31" s="11"/>
      <c r="AVN31" s="11"/>
      <c r="AVO31" s="11"/>
      <c r="AVP31" s="11"/>
      <c r="AVQ31" s="11"/>
      <c r="AVR31" s="11"/>
      <c r="AVS31" s="11"/>
      <c r="AVT31" s="11"/>
      <c r="AVU31" s="11"/>
      <c r="AVV31" s="11"/>
      <c r="AVW31" s="11"/>
      <c r="AVX31" s="11"/>
      <c r="AVY31" s="11"/>
      <c r="AVZ31" s="11"/>
      <c r="AWA31" s="11"/>
      <c r="AWB31" s="11"/>
      <c r="AWC31" s="11"/>
      <c r="AWD31" s="11"/>
      <c r="AWE31" s="11"/>
      <c r="AWF31" s="11"/>
      <c r="AWG31" s="11"/>
      <c r="AWH31" s="11"/>
      <c r="AWI31" s="11"/>
      <c r="AWJ31" s="11"/>
      <c r="AWK31" s="11"/>
      <c r="AWL31" s="11"/>
      <c r="AWM31" s="11"/>
      <c r="AWN31" s="11"/>
      <c r="AWO31" s="11"/>
      <c r="AWP31" s="11"/>
      <c r="AWQ31" s="11"/>
      <c r="AWR31" s="11"/>
      <c r="AWS31" s="11"/>
      <c r="AWT31" s="11"/>
      <c r="AWU31" s="11"/>
      <c r="AWV31" s="11"/>
      <c r="AWW31" s="11"/>
      <c r="AWX31" s="11"/>
      <c r="AWY31" s="11"/>
      <c r="AWZ31" s="11"/>
      <c r="AXA31" s="11"/>
      <c r="AXB31" s="11"/>
      <c r="AXC31" s="11"/>
      <c r="AXD31" s="11"/>
      <c r="AXE31" s="11"/>
      <c r="AXF31" s="11"/>
      <c r="AXG31" s="11"/>
      <c r="AXH31" s="11"/>
      <c r="AXI31" s="11"/>
      <c r="AXJ31" s="11"/>
      <c r="AXK31" s="11"/>
      <c r="AXL31" s="11"/>
      <c r="AXM31" s="11"/>
      <c r="AXN31" s="11"/>
      <c r="AXO31" s="11"/>
      <c r="AXP31" s="11"/>
      <c r="AXQ31" s="11"/>
      <c r="AXR31" s="11"/>
      <c r="AXS31" s="11"/>
      <c r="AXT31" s="11"/>
      <c r="AXU31" s="11"/>
      <c r="AXV31" s="11"/>
      <c r="AXW31" s="11"/>
      <c r="AXX31" s="11"/>
      <c r="AXY31" s="11"/>
      <c r="AXZ31" s="11"/>
      <c r="AYA31" s="11"/>
      <c r="AYB31" s="11"/>
      <c r="AYC31" s="11"/>
      <c r="AYD31" s="11"/>
      <c r="AYE31" s="11"/>
      <c r="AYF31" s="11"/>
      <c r="AYG31" s="11"/>
      <c r="AYH31" s="11"/>
      <c r="AYI31" s="11"/>
      <c r="AYJ31" s="11"/>
      <c r="AYK31" s="11"/>
      <c r="AYL31" s="11"/>
      <c r="AYM31" s="11"/>
      <c r="AYN31" s="11"/>
      <c r="AYO31" s="11"/>
      <c r="AYP31" s="11"/>
      <c r="AYQ31" s="11"/>
      <c r="AYR31" s="11"/>
      <c r="AYS31" s="11"/>
      <c r="AYT31" s="11"/>
      <c r="AYU31" s="11"/>
      <c r="AYV31" s="11"/>
      <c r="AYW31" s="11"/>
      <c r="AYX31" s="11"/>
      <c r="AYY31" s="11"/>
      <c r="AYZ31" s="11"/>
      <c r="AZA31" s="11"/>
      <c r="AZB31" s="11"/>
      <c r="AZC31" s="11"/>
      <c r="AZD31" s="11"/>
      <c r="AZE31" s="11"/>
      <c r="AZF31" s="11"/>
      <c r="AZG31" s="11"/>
      <c r="AZH31" s="11"/>
      <c r="AZI31" s="11"/>
      <c r="AZJ31" s="11"/>
      <c r="AZK31" s="11"/>
      <c r="AZL31" s="11"/>
      <c r="AZM31" s="11"/>
      <c r="AZN31" s="11"/>
      <c r="AZO31" s="11"/>
      <c r="AZP31" s="11"/>
      <c r="AZQ31" s="11"/>
      <c r="AZR31" s="11"/>
      <c r="AZS31" s="11"/>
      <c r="AZT31" s="11"/>
      <c r="AZU31" s="11"/>
      <c r="AZV31" s="11"/>
      <c r="AZW31" s="11"/>
      <c r="AZX31" s="11"/>
      <c r="AZY31" s="11"/>
      <c r="AZZ31" s="11"/>
      <c r="BAA31" s="11"/>
      <c r="BAB31" s="11"/>
      <c r="BAC31" s="11"/>
      <c r="BAD31" s="11"/>
      <c r="BAE31" s="11"/>
      <c r="BAF31" s="11"/>
      <c r="BAG31" s="11"/>
      <c r="BAH31" s="11"/>
      <c r="BAI31" s="11"/>
      <c r="BAJ31" s="11"/>
      <c r="BAK31" s="11"/>
      <c r="BAL31" s="11"/>
      <c r="BAM31" s="11"/>
      <c r="BAN31" s="11"/>
      <c r="BAO31" s="11"/>
      <c r="BAP31" s="11"/>
      <c r="BAQ31" s="11"/>
      <c r="BAR31" s="11"/>
      <c r="BAS31" s="11"/>
      <c r="BAT31" s="11"/>
      <c r="BAU31" s="11"/>
      <c r="BAV31" s="11"/>
      <c r="BAW31" s="11"/>
      <c r="BAX31" s="11"/>
      <c r="BAY31" s="11"/>
      <c r="BAZ31" s="11"/>
      <c r="BBA31" s="11"/>
      <c r="BBB31" s="11"/>
      <c r="BBC31" s="11"/>
      <c r="BBD31" s="11"/>
      <c r="BBE31" s="11"/>
      <c r="BBF31" s="11"/>
      <c r="BBG31" s="11"/>
      <c r="BBH31" s="11"/>
      <c r="BBI31" s="11"/>
      <c r="BBJ31" s="11"/>
      <c r="BBK31" s="11"/>
      <c r="BBL31" s="11"/>
      <c r="BBM31" s="11"/>
      <c r="BBN31" s="11"/>
      <c r="BBO31" s="11"/>
      <c r="BBP31" s="11"/>
      <c r="BBQ31" s="11"/>
      <c r="BBR31" s="11"/>
      <c r="BBS31" s="11"/>
      <c r="BBT31" s="11"/>
      <c r="BBU31" s="11"/>
      <c r="BBV31" s="11"/>
      <c r="BBW31" s="11"/>
      <c r="BBX31" s="11"/>
      <c r="BBY31" s="11"/>
      <c r="BBZ31" s="11"/>
      <c r="BCA31" s="11"/>
      <c r="BCB31" s="11"/>
      <c r="BCC31" s="11"/>
      <c r="BCD31" s="11"/>
      <c r="BCE31" s="11"/>
      <c r="BCF31" s="11"/>
      <c r="BCG31" s="11"/>
      <c r="BCH31" s="11"/>
      <c r="BCI31" s="11"/>
      <c r="BCJ31" s="11"/>
      <c r="BCK31" s="11"/>
      <c r="BCL31" s="11"/>
      <c r="BCM31" s="11"/>
      <c r="BCN31" s="11"/>
      <c r="BCO31" s="11"/>
      <c r="BCP31" s="11"/>
      <c r="BCQ31" s="11"/>
      <c r="BCR31" s="11"/>
      <c r="BCS31" s="11"/>
      <c r="BCT31" s="11"/>
      <c r="BCU31" s="11"/>
      <c r="BCV31" s="11"/>
      <c r="BCW31" s="11"/>
      <c r="BCX31" s="11"/>
      <c r="BCY31" s="11"/>
      <c r="BCZ31" s="11"/>
      <c r="BDA31" s="11"/>
      <c r="BDB31" s="11"/>
      <c r="BDC31" s="11"/>
      <c r="BDD31" s="11"/>
      <c r="BDE31" s="11"/>
      <c r="BDF31" s="11"/>
      <c r="BDG31" s="11"/>
      <c r="BDH31" s="11"/>
      <c r="BDI31" s="11"/>
      <c r="BDJ31" s="11"/>
      <c r="BDK31" s="11"/>
      <c r="BDL31" s="11"/>
      <c r="BDM31" s="11"/>
      <c r="BDN31" s="11"/>
      <c r="BDO31" s="11"/>
      <c r="BDP31" s="11"/>
      <c r="BDQ31" s="11"/>
      <c r="BDR31" s="11"/>
      <c r="BDS31" s="11"/>
      <c r="BDT31" s="11"/>
      <c r="BDU31" s="11"/>
      <c r="BDV31" s="11"/>
      <c r="BDW31" s="11"/>
      <c r="BDX31" s="11"/>
      <c r="BDY31" s="11"/>
      <c r="BDZ31" s="11"/>
      <c r="BEA31" s="11"/>
      <c r="BEB31" s="11"/>
      <c r="BEC31" s="11"/>
      <c r="BED31" s="11"/>
      <c r="BEE31" s="11"/>
      <c r="BEF31" s="11"/>
      <c r="BEG31" s="11"/>
      <c r="BEH31" s="11"/>
      <c r="BEI31" s="11"/>
      <c r="BEJ31" s="11"/>
      <c r="BEK31" s="11"/>
      <c r="BEL31" s="11"/>
      <c r="BEM31" s="11"/>
      <c r="BEN31" s="11"/>
      <c r="BEO31" s="11"/>
      <c r="BEP31" s="11"/>
      <c r="BEQ31" s="11"/>
      <c r="BER31" s="11"/>
      <c r="BES31" s="11"/>
      <c r="BET31" s="11"/>
      <c r="BEU31" s="11"/>
      <c r="BEV31" s="11"/>
      <c r="BEW31" s="11"/>
      <c r="BEX31" s="11"/>
      <c r="BEY31" s="11"/>
      <c r="BEZ31" s="11"/>
      <c r="BFA31" s="11"/>
      <c r="BFB31" s="11"/>
      <c r="BFC31" s="11"/>
      <c r="BFD31" s="11"/>
      <c r="BFE31" s="11"/>
      <c r="BFF31" s="11"/>
      <c r="BFG31" s="11"/>
      <c r="BFH31" s="11"/>
      <c r="BFI31" s="11"/>
      <c r="BFJ31" s="11"/>
      <c r="BFK31" s="11"/>
      <c r="BFL31" s="11"/>
      <c r="BFM31" s="11"/>
      <c r="BFN31" s="11"/>
      <c r="BFO31" s="11"/>
      <c r="BFP31" s="11"/>
      <c r="BFQ31" s="11"/>
      <c r="BFR31" s="11"/>
      <c r="BFS31" s="11"/>
      <c r="BFT31" s="11"/>
      <c r="BFU31" s="11"/>
      <c r="BFV31" s="11"/>
      <c r="BFW31" s="11"/>
      <c r="BFX31" s="11"/>
      <c r="BFY31" s="11"/>
      <c r="BFZ31" s="11"/>
      <c r="BGA31" s="11"/>
      <c r="BGB31" s="11"/>
      <c r="BGC31" s="11"/>
      <c r="BGD31" s="11"/>
      <c r="BGE31" s="11"/>
      <c r="BGF31" s="11"/>
      <c r="BGG31" s="11"/>
      <c r="BGH31" s="11"/>
      <c r="BGI31" s="11"/>
      <c r="BGJ31" s="11"/>
      <c r="BGK31" s="11"/>
      <c r="BGL31" s="11"/>
      <c r="BGM31" s="11"/>
      <c r="BGN31" s="11"/>
      <c r="BGO31" s="11"/>
      <c r="BGP31" s="11"/>
      <c r="BGQ31" s="11"/>
      <c r="BGR31" s="11"/>
      <c r="BGS31" s="11"/>
      <c r="BGT31" s="11"/>
      <c r="BGU31" s="11"/>
      <c r="BGV31" s="11"/>
      <c r="BGW31" s="11"/>
      <c r="BGX31" s="11"/>
      <c r="BGY31" s="11"/>
      <c r="BGZ31" s="11"/>
      <c r="BHA31" s="11"/>
      <c r="BHB31" s="11"/>
      <c r="BHC31" s="11"/>
      <c r="BHD31" s="11"/>
      <c r="BHE31" s="11"/>
      <c r="BHF31" s="11"/>
      <c r="BHG31" s="11"/>
      <c r="BHH31" s="11"/>
      <c r="BHI31" s="11"/>
      <c r="BHJ31" s="11"/>
      <c r="BHK31" s="11"/>
      <c r="BHL31" s="11"/>
      <c r="BHM31" s="11"/>
      <c r="BHN31" s="11"/>
      <c r="BHO31" s="11"/>
      <c r="BHP31" s="11"/>
      <c r="BHQ31" s="11"/>
      <c r="BHR31" s="11"/>
      <c r="BHS31" s="11"/>
      <c r="BHT31" s="11"/>
      <c r="BHU31" s="11"/>
      <c r="BHV31" s="11"/>
      <c r="BHW31" s="11"/>
      <c r="BHX31" s="11"/>
      <c r="BHY31" s="11"/>
      <c r="BHZ31" s="11"/>
      <c r="BIA31" s="11"/>
      <c r="BIB31" s="11"/>
      <c r="BIC31" s="11"/>
      <c r="BID31" s="11"/>
      <c r="BIE31" s="11"/>
      <c r="BIF31" s="11"/>
      <c r="BIG31" s="11"/>
      <c r="BIH31" s="11"/>
      <c r="BII31" s="11"/>
      <c r="BIJ31" s="11"/>
      <c r="BIK31" s="11"/>
      <c r="BIL31" s="11"/>
      <c r="BIM31" s="11"/>
      <c r="BIN31" s="11"/>
      <c r="BIO31" s="11"/>
      <c r="BIP31" s="11"/>
      <c r="BIQ31" s="11"/>
      <c r="BIR31" s="11"/>
      <c r="BIS31" s="11"/>
      <c r="BIT31" s="11"/>
      <c r="BIU31" s="11"/>
      <c r="BIV31" s="11"/>
      <c r="BIW31" s="11"/>
      <c r="BIX31" s="11"/>
      <c r="BIY31" s="11"/>
      <c r="BIZ31" s="11"/>
      <c r="BJA31" s="11"/>
      <c r="BJB31" s="11"/>
      <c r="BJC31" s="11"/>
      <c r="BJD31" s="11"/>
      <c r="BJE31" s="11"/>
      <c r="BJF31" s="11"/>
      <c r="BJG31" s="11"/>
      <c r="BJH31" s="11"/>
      <c r="BJI31" s="11"/>
      <c r="BJJ31" s="11"/>
      <c r="BJK31" s="11"/>
      <c r="BJL31" s="11"/>
      <c r="BJM31" s="11"/>
      <c r="BJN31" s="11"/>
      <c r="BJO31" s="11"/>
      <c r="BJP31" s="11"/>
      <c r="BJQ31" s="11"/>
      <c r="BJR31" s="11"/>
      <c r="BJS31" s="11"/>
      <c r="BJT31" s="11"/>
      <c r="BJU31" s="11"/>
      <c r="BJV31" s="11"/>
      <c r="BJW31" s="11"/>
      <c r="BJX31" s="11"/>
      <c r="BJY31" s="11"/>
      <c r="BJZ31" s="11"/>
      <c r="BKA31" s="11"/>
      <c r="BKB31" s="11"/>
      <c r="BKC31" s="11"/>
      <c r="BKD31" s="11"/>
      <c r="BKE31" s="11"/>
      <c r="BKF31" s="11"/>
      <c r="BKG31" s="11"/>
      <c r="BKH31" s="11"/>
      <c r="BKI31" s="11"/>
      <c r="BKJ31" s="11"/>
      <c r="BKK31" s="11"/>
      <c r="BKL31" s="11"/>
      <c r="BKM31" s="11"/>
      <c r="BKN31" s="11"/>
      <c r="BKO31" s="11"/>
      <c r="BKP31" s="11"/>
      <c r="BKQ31" s="11"/>
      <c r="BKR31" s="11"/>
      <c r="BKS31" s="11"/>
      <c r="BKT31" s="11"/>
      <c r="BKU31" s="11"/>
      <c r="BKV31" s="11"/>
      <c r="BKW31" s="11"/>
      <c r="BKX31" s="11"/>
      <c r="BKY31" s="11"/>
      <c r="BKZ31" s="11"/>
      <c r="BLA31" s="11"/>
      <c r="BLB31" s="11"/>
      <c r="BLC31" s="11"/>
      <c r="BLD31" s="11"/>
      <c r="BLE31" s="11"/>
      <c r="BLF31" s="11"/>
      <c r="BLG31" s="11"/>
      <c r="BLH31" s="11"/>
      <c r="BLI31" s="11"/>
      <c r="BLJ31" s="11"/>
      <c r="BLK31" s="11"/>
      <c r="BLL31" s="11"/>
      <c r="BLM31" s="11"/>
      <c r="BLN31" s="11"/>
      <c r="BLO31" s="11"/>
      <c r="BLP31" s="11"/>
      <c r="BLQ31" s="11"/>
      <c r="BLR31" s="11"/>
      <c r="BLS31" s="11"/>
      <c r="BLT31" s="11"/>
      <c r="BLU31" s="11"/>
      <c r="BLV31" s="11"/>
      <c r="BLW31" s="11"/>
      <c r="BLX31" s="11"/>
      <c r="BLY31" s="11"/>
      <c r="BLZ31" s="11"/>
      <c r="BMA31" s="11"/>
      <c r="BMB31" s="11"/>
      <c r="BMC31" s="11"/>
      <c r="BMD31" s="11"/>
      <c r="BME31" s="11"/>
      <c r="BMF31" s="11"/>
      <c r="BMG31" s="11"/>
      <c r="BMH31" s="11"/>
      <c r="BMI31" s="11"/>
      <c r="BMJ31" s="11"/>
      <c r="BMK31" s="11"/>
      <c r="BML31" s="11"/>
      <c r="BMM31" s="11"/>
      <c r="BMN31" s="11"/>
      <c r="BMO31" s="11"/>
      <c r="BMP31" s="11"/>
      <c r="BMQ31" s="11"/>
      <c r="BMR31" s="11"/>
      <c r="BMS31" s="11"/>
      <c r="BMT31" s="11"/>
      <c r="BMU31" s="11"/>
      <c r="BMV31" s="11"/>
      <c r="BMW31" s="11"/>
      <c r="BMX31" s="11"/>
      <c r="BMY31" s="11"/>
      <c r="BMZ31" s="11"/>
      <c r="BNA31" s="11"/>
      <c r="BNB31" s="11"/>
      <c r="BNC31" s="11"/>
      <c r="BND31" s="11"/>
      <c r="BNE31" s="11"/>
      <c r="BNF31" s="11"/>
      <c r="BNG31" s="11"/>
      <c r="BNH31" s="11"/>
      <c r="BNI31" s="11"/>
      <c r="BNJ31" s="11"/>
      <c r="BNK31" s="11"/>
      <c r="BNL31" s="11"/>
      <c r="BNM31" s="11"/>
      <c r="BNN31" s="11"/>
      <c r="BNO31" s="11"/>
      <c r="BNP31" s="11"/>
      <c r="BNQ31" s="11"/>
      <c r="BNR31" s="11"/>
      <c r="BNS31" s="11"/>
      <c r="BNT31" s="11"/>
      <c r="BNU31" s="11"/>
      <c r="BNV31" s="11"/>
      <c r="BNW31" s="11"/>
      <c r="BNX31" s="11"/>
      <c r="BNY31" s="11"/>
      <c r="BNZ31" s="11"/>
      <c r="BOA31" s="11"/>
      <c r="BOB31" s="11"/>
      <c r="BOC31" s="11"/>
      <c r="BOD31" s="11"/>
      <c r="BOE31" s="11"/>
      <c r="BOF31" s="11"/>
      <c r="BOG31" s="11"/>
      <c r="BOH31" s="11"/>
      <c r="BOI31" s="11"/>
      <c r="BOJ31" s="11"/>
      <c r="BOK31" s="11"/>
      <c r="BOL31" s="11"/>
      <c r="BOM31" s="11"/>
      <c r="BON31" s="11"/>
      <c r="BOO31" s="11"/>
      <c r="BOP31" s="11"/>
      <c r="BOQ31" s="11"/>
      <c r="BOR31" s="11"/>
      <c r="BOS31" s="11"/>
      <c r="BOT31" s="11"/>
      <c r="BOU31" s="11"/>
      <c r="BOV31" s="11"/>
      <c r="BOW31" s="11"/>
      <c r="BOX31" s="11"/>
      <c r="BOY31" s="11"/>
      <c r="BOZ31" s="11"/>
      <c r="BPA31" s="11"/>
      <c r="BPB31" s="11"/>
      <c r="BPC31" s="11"/>
      <c r="BPD31" s="11"/>
      <c r="BPE31" s="11"/>
      <c r="BPF31" s="11"/>
      <c r="BPG31" s="11"/>
      <c r="BPH31" s="11"/>
      <c r="BPI31" s="11"/>
      <c r="BPJ31" s="11"/>
      <c r="BPK31" s="11"/>
      <c r="BPL31" s="11"/>
      <c r="BPM31" s="11"/>
      <c r="BPN31" s="11"/>
      <c r="BPO31" s="11"/>
      <c r="BPP31" s="11"/>
      <c r="BPQ31" s="11"/>
      <c r="BPR31" s="11"/>
      <c r="BPS31" s="11"/>
      <c r="BPT31" s="11"/>
      <c r="BPU31" s="11"/>
      <c r="BPV31" s="11"/>
      <c r="BPW31" s="11"/>
      <c r="BPX31" s="11"/>
      <c r="BPY31" s="11"/>
      <c r="BPZ31" s="11"/>
      <c r="BQA31" s="11"/>
      <c r="BQB31" s="11"/>
      <c r="BQC31" s="11"/>
      <c r="BQD31" s="11"/>
      <c r="BQE31" s="11"/>
      <c r="BQF31" s="11"/>
      <c r="BQG31" s="11"/>
      <c r="BQH31" s="11"/>
      <c r="BQI31" s="11"/>
      <c r="BQJ31" s="11"/>
      <c r="BQK31" s="11"/>
      <c r="BQL31" s="11"/>
      <c r="BQM31" s="11"/>
      <c r="BQN31" s="11"/>
      <c r="BQO31" s="11"/>
      <c r="BQP31" s="11"/>
      <c r="BQQ31" s="11"/>
      <c r="BQR31" s="11"/>
      <c r="BQS31" s="11"/>
      <c r="BQT31" s="11"/>
      <c r="BQU31" s="11"/>
      <c r="BQV31" s="11"/>
      <c r="BQW31" s="11"/>
      <c r="BQX31" s="11"/>
      <c r="BQY31" s="11"/>
      <c r="BQZ31" s="11"/>
      <c r="BRA31" s="11"/>
      <c r="BRB31" s="11"/>
      <c r="BRC31" s="11"/>
      <c r="BRD31" s="11"/>
      <c r="BRE31" s="11"/>
      <c r="BRF31" s="11"/>
      <c r="BRG31" s="11"/>
      <c r="BRH31" s="11"/>
      <c r="BRI31" s="11"/>
      <c r="BRJ31" s="11"/>
      <c r="BRK31" s="11"/>
      <c r="BRL31" s="11"/>
      <c r="BRM31" s="11"/>
      <c r="BRN31" s="11"/>
      <c r="BRO31" s="11"/>
      <c r="BRP31" s="11"/>
      <c r="BRQ31" s="11"/>
      <c r="BRR31" s="11"/>
      <c r="BRS31" s="11"/>
      <c r="BRT31" s="11"/>
      <c r="BRU31" s="11"/>
      <c r="BRV31" s="11"/>
      <c r="BRW31" s="11"/>
      <c r="BRX31" s="11"/>
      <c r="BRY31" s="11"/>
      <c r="BRZ31" s="11"/>
      <c r="BSA31" s="11"/>
      <c r="BSB31" s="11"/>
      <c r="BSC31" s="11"/>
      <c r="BSD31" s="11"/>
      <c r="BSE31" s="11"/>
      <c r="BSF31" s="11"/>
      <c r="BSG31" s="11"/>
      <c r="BSH31" s="11"/>
      <c r="BSI31" s="11"/>
      <c r="BSJ31" s="11"/>
      <c r="BSK31" s="11"/>
      <c r="BSL31" s="11"/>
      <c r="BSM31" s="11"/>
      <c r="BSN31" s="11"/>
      <c r="BSO31" s="11"/>
      <c r="BSP31" s="11"/>
      <c r="BSQ31" s="11"/>
      <c r="BSR31" s="11"/>
      <c r="BSS31" s="11"/>
      <c r="BST31" s="11"/>
      <c r="BSU31" s="11"/>
      <c r="BSV31" s="11"/>
      <c r="BSW31" s="11"/>
      <c r="BSX31" s="11"/>
      <c r="BSY31" s="11"/>
      <c r="BSZ31" s="11"/>
      <c r="BTA31" s="11"/>
      <c r="BTB31" s="11"/>
      <c r="BTC31" s="11"/>
      <c r="BTD31" s="11"/>
      <c r="BTE31" s="11"/>
      <c r="BTF31" s="11"/>
      <c r="BTG31" s="11"/>
      <c r="BTH31" s="11"/>
      <c r="BTI31" s="11"/>
      <c r="BTJ31" s="11"/>
      <c r="BTK31" s="11"/>
      <c r="BTL31" s="11"/>
      <c r="BTM31" s="11"/>
      <c r="BTN31" s="11"/>
      <c r="BTO31" s="11"/>
      <c r="BTP31" s="11"/>
      <c r="BTQ31" s="11"/>
      <c r="BTR31" s="11"/>
      <c r="BTS31" s="11"/>
      <c r="BTT31" s="11"/>
      <c r="BTU31" s="11"/>
      <c r="BTV31" s="11"/>
      <c r="BTW31" s="11"/>
      <c r="BTX31" s="11"/>
      <c r="BTY31" s="11"/>
      <c r="BTZ31" s="11"/>
      <c r="BUA31" s="11"/>
      <c r="BUB31" s="11"/>
      <c r="BUC31" s="11"/>
      <c r="BUD31" s="11"/>
      <c r="BUE31" s="11"/>
      <c r="BUF31" s="11"/>
      <c r="BUG31" s="11"/>
      <c r="BUH31" s="11"/>
      <c r="BUI31" s="11"/>
      <c r="BUJ31" s="11"/>
      <c r="BUK31" s="11"/>
      <c r="BUL31" s="11"/>
      <c r="BUM31" s="11"/>
      <c r="BUN31" s="11"/>
      <c r="BUO31" s="11"/>
      <c r="BUP31" s="11"/>
      <c r="BUQ31" s="11"/>
      <c r="BUR31" s="11"/>
      <c r="BUS31" s="11"/>
      <c r="BUT31" s="11"/>
      <c r="BUU31" s="11"/>
      <c r="BUV31" s="11"/>
      <c r="BUW31" s="11"/>
      <c r="BUX31" s="11"/>
      <c r="BUY31" s="11"/>
      <c r="BUZ31" s="11"/>
      <c r="BVA31" s="11"/>
      <c r="BVB31" s="11"/>
      <c r="BVC31" s="11"/>
      <c r="BVD31" s="11"/>
      <c r="BVE31" s="11"/>
      <c r="BVF31" s="11"/>
      <c r="BVG31" s="11"/>
      <c r="BVH31" s="11"/>
      <c r="BVI31" s="11"/>
      <c r="BVJ31" s="11"/>
      <c r="BVK31" s="11"/>
      <c r="BVL31" s="11"/>
      <c r="BVM31" s="11"/>
      <c r="BVN31" s="11"/>
      <c r="BVO31" s="11"/>
      <c r="BVP31" s="11"/>
      <c r="BVQ31" s="11"/>
      <c r="BVR31" s="11"/>
      <c r="BVS31" s="11"/>
      <c r="BVT31" s="11"/>
      <c r="BVU31" s="11"/>
      <c r="BVV31" s="11"/>
      <c r="BVW31" s="11"/>
      <c r="BVX31" s="11"/>
      <c r="BVY31" s="11"/>
      <c r="BVZ31" s="11"/>
      <c r="BWA31" s="11"/>
      <c r="BWB31" s="11"/>
      <c r="BWC31" s="11"/>
      <c r="BWD31" s="11"/>
      <c r="BWE31" s="11"/>
      <c r="BWF31" s="11"/>
      <c r="BWG31" s="11"/>
      <c r="BWH31" s="11"/>
      <c r="BWI31" s="11"/>
      <c r="BWJ31" s="11"/>
      <c r="BWK31" s="11"/>
      <c r="BWL31" s="11"/>
      <c r="BWM31" s="11"/>
      <c r="BWN31" s="11"/>
      <c r="BWO31" s="11"/>
      <c r="BWP31" s="11"/>
      <c r="BWQ31" s="11"/>
      <c r="BWR31" s="11"/>
      <c r="BWS31" s="11"/>
      <c r="BWT31" s="11"/>
      <c r="BWU31" s="11"/>
      <c r="BWV31" s="11"/>
      <c r="BWW31" s="11"/>
      <c r="BWX31" s="11"/>
      <c r="BWY31" s="11"/>
      <c r="BWZ31" s="11"/>
      <c r="BXA31" s="11"/>
      <c r="BXB31" s="11"/>
      <c r="BXC31" s="11"/>
      <c r="BXD31" s="11"/>
      <c r="BXE31" s="11"/>
      <c r="BXF31" s="11"/>
      <c r="BXG31" s="11"/>
      <c r="BXH31" s="11"/>
      <c r="BXI31" s="11"/>
      <c r="BXJ31" s="11"/>
      <c r="BXK31" s="11"/>
      <c r="BXL31" s="11"/>
      <c r="BXM31" s="11"/>
      <c r="BXN31" s="11"/>
      <c r="BXO31" s="11"/>
      <c r="BXP31" s="11"/>
      <c r="BXQ31" s="11"/>
      <c r="BXR31" s="11"/>
      <c r="BXS31" s="11"/>
      <c r="BXT31" s="11"/>
      <c r="BXU31" s="11"/>
      <c r="BXV31" s="11"/>
      <c r="BXW31" s="11"/>
      <c r="BXX31" s="11"/>
      <c r="BXY31" s="11"/>
      <c r="BXZ31" s="11"/>
      <c r="BYA31" s="11"/>
      <c r="BYB31" s="11"/>
      <c r="BYC31" s="11"/>
      <c r="BYD31" s="11"/>
      <c r="BYE31" s="11"/>
      <c r="BYF31" s="11"/>
      <c r="BYG31" s="11"/>
      <c r="BYH31" s="11"/>
      <c r="BYI31" s="11"/>
      <c r="BYJ31" s="11"/>
      <c r="BYK31" s="11"/>
      <c r="BYL31" s="11"/>
      <c r="BYM31" s="11"/>
      <c r="BYN31" s="11"/>
      <c r="BYO31" s="11"/>
      <c r="BYP31" s="11"/>
      <c r="BYQ31" s="11"/>
      <c r="BYR31" s="11"/>
      <c r="BYS31" s="11"/>
      <c r="BYT31" s="11"/>
      <c r="BYU31" s="11"/>
      <c r="BYV31" s="11"/>
      <c r="BYW31" s="11"/>
      <c r="BYX31" s="11"/>
      <c r="BYY31" s="11"/>
      <c r="BYZ31" s="11"/>
      <c r="BZA31" s="11"/>
      <c r="BZB31" s="11"/>
      <c r="BZC31" s="11"/>
      <c r="BZD31" s="11"/>
      <c r="BZE31" s="11"/>
      <c r="BZF31" s="11"/>
      <c r="BZG31" s="11"/>
      <c r="BZH31" s="11"/>
      <c r="BZI31" s="11"/>
      <c r="BZJ31" s="11"/>
      <c r="BZK31" s="11"/>
      <c r="BZL31" s="11"/>
      <c r="BZM31" s="11"/>
      <c r="BZN31" s="11"/>
      <c r="BZO31" s="11"/>
      <c r="BZP31" s="11"/>
      <c r="BZQ31" s="11"/>
      <c r="BZR31" s="11"/>
      <c r="BZS31" s="11"/>
      <c r="BZT31" s="11"/>
      <c r="BZU31" s="11"/>
      <c r="BZV31" s="11"/>
      <c r="BZW31" s="11"/>
      <c r="BZX31" s="11"/>
      <c r="BZY31" s="11"/>
      <c r="BZZ31" s="11"/>
      <c r="CAA31" s="11"/>
      <c r="CAB31" s="11"/>
      <c r="CAC31" s="11"/>
      <c r="CAD31" s="11"/>
      <c r="CAE31" s="11"/>
      <c r="CAF31" s="11"/>
      <c r="CAG31" s="11"/>
      <c r="CAH31" s="11"/>
      <c r="CAI31" s="11"/>
      <c r="CAJ31" s="11"/>
      <c r="CAK31" s="11"/>
      <c r="CAL31" s="11"/>
      <c r="CAM31" s="11"/>
      <c r="CAN31" s="11"/>
      <c r="CAO31" s="11"/>
      <c r="CAP31" s="11"/>
      <c r="CAQ31" s="11"/>
      <c r="CAR31" s="11"/>
      <c r="CAS31" s="11"/>
      <c r="CAT31" s="11"/>
      <c r="CAU31" s="11"/>
      <c r="CAV31" s="11"/>
      <c r="CAW31" s="11"/>
      <c r="CAX31" s="11"/>
      <c r="CAY31" s="11"/>
      <c r="CAZ31" s="11"/>
      <c r="CBA31" s="11"/>
      <c r="CBB31" s="11"/>
      <c r="CBC31" s="11"/>
      <c r="CBD31" s="11"/>
      <c r="CBE31" s="11"/>
      <c r="CBF31" s="11"/>
      <c r="CBG31" s="11"/>
      <c r="CBH31" s="11"/>
      <c r="CBI31" s="11"/>
      <c r="CBJ31" s="11"/>
      <c r="CBK31" s="11"/>
      <c r="CBL31" s="11"/>
      <c r="CBM31" s="11"/>
      <c r="CBN31" s="11"/>
      <c r="CBO31" s="11"/>
      <c r="CBP31" s="11"/>
      <c r="CBQ31" s="11"/>
      <c r="CBR31" s="11"/>
      <c r="CBS31" s="11"/>
      <c r="CBT31" s="11"/>
      <c r="CBU31" s="11"/>
      <c r="CBV31" s="11"/>
      <c r="CBW31" s="11"/>
      <c r="CBX31" s="11"/>
      <c r="CBY31" s="11"/>
      <c r="CBZ31" s="11"/>
      <c r="CCA31" s="11"/>
      <c r="CCB31" s="11"/>
      <c r="CCC31" s="11"/>
      <c r="CCD31" s="11"/>
      <c r="CCE31" s="11"/>
      <c r="CCF31" s="11"/>
      <c r="CCG31" s="11"/>
      <c r="CCH31" s="11"/>
      <c r="CCI31" s="11"/>
      <c r="CCJ31" s="11"/>
      <c r="CCK31" s="11"/>
      <c r="CCL31" s="11"/>
      <c r="CCM31" s="11"/>
      <c r="CCN31" s="11"/>
      <c r="CCO31" s="11"/>
      <c r="CCP31" s="11"/>
      <c r="CCQ31" s="11"/>
      <c r="CCR31" s="11"/>
      <c r="CCS31" s="11"/>
      <c r="CCT31" s="11"/>
      <c r="CCU31" s="11"/>
      <c r="CCV31" s="11"/>
      <c r="CCW31" s="11"/>
      <c r="CCX31" s="11"/>
      <c r="CCY31" s="11"/>
      <c r="CCZ31" s="11"/>
      <c r="CDA31" s="11"/>
      <c r="CDB31" s="11"/>
      <c r="CDC31" s="11"/>
      <c r="CDD31" s="11"/>
      <c r="CDE31" s="11"/>
      <c r="CDF31" s="11"/>
      <c r="CDG31" s="11"/>
      <c r="CDH31" s="11"/>
      <c r="CDI31" s="11"/>
      <c r="CDJ31" s="11"/>
      <c r="CDK31" s="11"/>
      <c r="CDL31" s="11"/>
      <c r="CDM31" s="11"/>
      <c r="CDN31" s="11"/>
      <c r="CDO31" s="11"/>
      <c r="CDP31" s="11"/>
      <c r="CDQ31" s="11"/>
      <c r="CDR31" s="11"/>
      <c r="CDS31" s="11"/>
      <c r="CDT31" s="11"/>
      <c r="CDU31" s="11"/>
      <c r="CDV31" s="11"/>
      <c r="CDW31" s="11"/>
      <c r="CDX31" s="11"/>
      <c r="CDY31" s="11"/>
      <c r="CDZ31" s="11"/>
      <c r="CEA31" s="11"/>
      <c r="CEB31" s="11"/>
      <c r="CEC31" s="11"/>
      <c r="CED31" s="11"/>
      <c r="CEE31" s="11"/>
      <c r="CEF31" s="11"/>
      <c r="CEG31" s="11"/>
      <c r="CEH31" s="11"/>
      <c r="CEI31" s="11"/>
      <c r="CEJ31" s="11"/>
      <c r="CEK31" s="11"/>
      <c r="CEL31" s="11"/>
      <c r="CEM31" s="11"/>
      <c r="CEN31" s="11"/>
      <c r="CEO31" s="11"/>
      <c r="CEP31" s="11"/>
      <c r="CEQ31" s="11"/>
      <c r="CER31" s="11"/>
      <c r="CES31" s="11"/>
      <c r="CET31" s="11"/>
      <c r="CEU31" s="11"/>
      <c r="CEV31" s="11"/>
      <c r="CEW31" s="11"/>
      <c r="CEX31" s="11"/>
      <c r="CEY31" s="11"/>
      <c r="CEZ31" s="11"/>
      <c r="CFA31" s="11"/>
      <c r="CFB31" s="11"/>
      <c r="CFC31" s="11"/>
      <c r="CFD31" s="11"/>
      <c r="CFE31" s="11"/>
      <c r="CFF31" s="11"/>
      <c r="CFG31" s="11"/>
      <c r="CFH31" s="11"/>
      <c r="CFI31" s="11"/>
      <c r="CFJ31" s="11"/>
      <c r="CFK31" s="11"/>
      <c r="CFL31" s="11"/>
      <c r="CFM31" s="11"/>
      <c r="CFN31" s="11"/>
      <c r="CFO31" s="11"/>
      <c r="CFP31" s="11"/>
      <c r="CFQ31" s="11"/>
      <c r="CFR31" s="11"/>
      <c r="CFS31" s="11"/>
      <c r="CFT31" s="11"/>
      <c r="CFU31" s="11"/>
      <c r="CFV31" s="11"/>
      <c r="CFW31" s="11"/>
      <c r="CFX31" s="11"/>
      <c r="CFY31" s="11"/>
      <c r="CFZ31" s="11"/>
      <c r="CGA31" s="11"/>
      <c r="CGB31" s="11"/>
      <c r="CGC31" s="11"/>
      <c r="CGD31" s="11"/>
      <c r="CGE31" s="11"/>
      <c r="CGF31" s="11"/>
      <c r="CGG31" s="11"/>
      <c r="CGH31" s="11"/>
      <c r="CGI31" s="11"/>
      <c r="CGJ31" s="11"/>
      <c r="CGK31" s="11"/>
      <c r="CGL31" s="11"/>
      <c r="CGM31" s="11"/>
      <c r="CGN31" s="11"/>
      <c r="CGO31" s="11"/>
      <c r="CGP31" s="11"/>
      <c r="CGQ31" s="11"/>
      <c r="CGR31" s="11"/>
      <c r="CGS31" s="11"/>
      <c r="CGT31" s="11"/>
      <c r="CGU31" s="11"/>
      <c r="CGV31" s="11"/>
      <c r="CGW31" s="11"/>
      <c r="CGX31" s="11"/>
      <c r="CGY31" s="11"/>
      <c r="CGZ31" s="11"/>
      <c r="CHA31" s="11"/>
      <c r="CHB31" s="11"/>
      <c r="CHC31" s="11"/>
      <c r="CHD31" s="11"/>
      <c r="CHE31" s="11"/>
      <c r="CHF31" s="11"/>
      <c r="CHG31" s="11"/>
      <c r="CHH31" s="11"/>
      <c r="CHI31" s="11"/>
      <c r="CHJ31" s="11"/>
      <c r="CHK31" s="11"/>
      <c r="CHL31" s="11"/>
      <c r="CHM31" s="11"/>
      <c r="CHN31" s="11"/>
      <c r="CHO31" s="11"/>
      <c r="CHP31" s="11"/>
      <c r="CHQ31" s="11"/>
      <c r="CHR31" s="11"/>
      <c r="CHS31" s="11"/>
      <c r="CHT31" s="11"/>
      <c r="CHU31" s="11"/>
      <c r="CHV31" s="11"/>
      <c r="CHW31" s="11"/>
      <c r="CHX31" s="11"/>
      <c r="CHY31" s="11"/>
      <c r="CHZ31" s="11"/>
      <c r="CIA31" s="11"/>
      <c r="CIB31" s="11"/>
      <c r="CIC31" s="11"/>
      <c r="CID31" s="11"/>
      <c r="CIE31" s="11"/>
      <c r="CIF31" s="11"/>
      <c r="CIG31" s="11"/>
      <c r="CIH31" s="11"/>
      <c r="CII31" s="11"/>
      <c r="CIJ31" s="11"/>
      <c r="CIK31" s="11"/>
      <c r="CIL31" s="11"/>
      <c r="CIM31" s="11"/>
      <c r="CIN31" s="11"/>
      <c r="CIO31" s="11"/>
      <c r="CIP31" s="11"/>
      <c r="CIQ31" s="11"/>
      <c r="CIR31" s="11"/>
      <c r="CIS31" s="11"/>
      <c r="CIT31" s="11"/>
      <c r="CIU31" s="11"/>
      <c r="CIV31" s="11"/>
      <c r="CIW31" s="11"/>
      <c r="CIX31" s="11"/>
      <c r="CIY31" s="11"/>
      <c r="CIZ31" s="11"/>
      <c r="CJA31" s="11"/>
      <c r="CJB31" s="11"/>
      <c r="CJC31" s="11"/>
      <c r="CJD31" s="11"/>
      <c r="CJE31" s="11"/>
      <c r="CJF31" s="11"/>
      <c r="CJG31" s="11"/>
      <c r="CJH31" s="11"/>
      <c r="CJI31" s="11"/>
      <c r="CJJ31" s="11"/>
      <c r="CJK31" s="11"/>
      <c r="CJL31" s="11"/>
      <c r="CJM31" s="11"/>
      <c r="CJN31" s="11"/>
      <c r="CJO31" s="11"/>
      <c r="CJP31" s="11"/>
      <c r="CJQ31" s="11"/>
      <c r="CJR31" s="11"/>
      <c r="CJS31" s="11"/>
      <c r="CJT31" s="11"/>
      <c r="CJU31" s="11"/>
      <c r="CJV31" s="11"/>
      <c r="CJW31" s="11"/>
      <c r="CJX31" s="11"/>
      <c r="CJY31" s="11"/>
      <c r="CJZ31" s="11"/>
      <c r="CKA31" s="11"/>
      <c r="CKB31" s="11"/>
      <c r="CKC31" s="11"/>
      <c r="CKD31" s="11"/>
      <c r="CKE31" s="11"/>
      <c r="CKF31" s="11"/>
      <c r="CKG31" s="11"/>
      <c r="CKH31" s="11"/>
      <c r="CKI31" s="11"/>
      <c r="CKJ31" s="11"/>
      <c r="CKK31" s="11"/>
      <c r="CKL31" s="11"/>
      <c r="CKM31" s="11"/>
      <c r="CKN31" s="11"/>
      <c r="CKO31" s="11"/>
      <c r="CKP31" s="11"/>
      <c r="CKQ31" s="11"/>
      <c r="CKR31" s="11"/>
      <c r="CKS31" s="11"/>
      <c r="CKT31" s="11"/>
      <c r="CKU31" s="11"/>
      <c r="CKV31" s="11"/>
      <c r="CKW31" s="11"/>
      <c r="CKX31" s="11"/>
      <c r="CKY31" s="11"/>
      <c r="CKZ31" s="11"/>
      <c r="CLA31" s="11"/>
      <c r="CLB31" s="11"/>
      <c r="CLC31" s="11"/>
      <c r="CLD31" s="11"/>
      <c r="CLE31" s="11"/>
      <c r="CLF31" s="11"/>
      <c r="CLG31" s="11"/>
      <c r="CLH31" s="11"/>
      <c r="CLI31" s="11"/>
      <c r="CLJ31" s="11"/>
      <c r="CLK31" s="11"/>
      <c r="CLL31" s="11"/>
      <c r="CLM31" s="11"/>
      <c r="CLN31" s="11"/>
      <c r="CLO31" s="11"/>
      <c r="CLP31" s="11"/>
      <c r="CLQ31" s="11"/>
      <c r="CLR31" s="11"/>
      <c r="CLS31" s="11"/>
      <c r="CLT31" s="11"/>
      <c r="CLU31" s="11"/>
      <c r="CLV31" s="11"/>
      <c r="CLW31" s="11"/>
      <c r="CLX31" s="11"/>
      <c r="CLY31" s="11"/>
      <c r="CLZ31" s="11"/>
      <c r="CMA31" s="11"/>
      <c r="CMB31" s="11"/>
      <c r="CMC31" s="11"/>
      <c r="CMD31" s="11"/>
      <c r="CME31" s="11"/>
      <c r="CMF31" s="11"/>
      <c r="CMG31" s="11"/>
      <c r="CMH31" s="11"/>
      <c r="CMI31" s="11"/>
      <c r="CMJ31" s="11"/>
      <c r="CMK31" s="11"/>
      <c r="CML31" s="11"/>
      <c r="CMM31" s="11"/>
      <c r="CMN31" s="11"/>
      <c r="CMO31" s="11"/>
      <c r="CMP31" s="11"/>
      <c r="CMQ31" s="11"/>
      <c r="CMR31" s="11"/>
      <c r="CMS31" s="11"/>
      <c r="CMT31" s="11"/>
      <c r="CMU31" s="11"/>
      <c r="CMV31" s="11"/>
      <c r="CMW31" s="11"/>
      <c r="CMX31" s="11"/>
      <c r="CMY31" s="11"/>
      <c r="CMZ31" s="11"/>
      <c r="CNA31" s="11"/>
      <c r="CNB31" s="11"/>
      <c r="CNC31" s="11"/>
      <c r="CND31" s="11"/>
      <c r="CNE31" s="11"/>
      <c r="CNF31" s="11"/>
      <c r="CNG31" s="11"/>
      <c r="CNH31" s="11"/>
      <c r="CNI31" s="11"/>
      <c r="CNJ31" s="11"/>
      <c r="CNK31" s="11"/>
      <c r="CNL31" s="11"/>
      <c r="CNM31" s="11"/>
      <c r="CNN31" s="11"/>
      <c r="CNO31" s="11"/>
      <c r="CNP31" s="11"/>
      <c r="CNQ31" s="11"/>
      <c r="CNR31" s="11"/>
      <c r="CNS31" s="11"/>
      <c r="CNT31" s="11"/>
      <c r="CNU31" s="11"/>
      <c r="CNV31" s="11"/>
      <c r="CNW31" s="11"/>
      <c r="CNX31" s="11"/>
      <c r="CNY31" s="11"/>
      <c r="CNZ31" s="11"/>
      <c r="COA31" s="11"/>
      <c r="COB31" s="11"/>
      <c r="COC31" s="11"/>
      <c r="COD31" s="11"/>
      <c r="COE31" s="11"/>
      <c r="COF31" s="11"/>
      <c r="COG31" s="11"/>
      <c r="COH31" s="11"/>
      <c r="COI31" s="11"/>
      <c r="COJ31" s="11"/>
      <c r="COK31" s="11"/>
      <c r="COL31" s="11"/>
      <c r="COM31" s="11"/>
      <c r="CON31" s="11"/>
      <c r="COO31" s="11"/>
      <c r="COP31" s="11"/>
      <c r="COQ31" s="11"/>
      <c r="COR31" s="11"/>
      <c r="COS31" s="11"/>
      <c r="COT31" s="11"/>
      <c r="COU31" s="11"/>
      <c r="COV31" s="11"/>
      <c r="COW31" s="11"/>
      <c r="COX31" s="11"/>
      <c r="COY31" s="11"/>
      <c r="COZ31" s="11"/>
      <c r="CPA31" s="11"/>
      <c r="CPB31" s="11"/>
      <c r="CPC31" s="11"/>
      <c r="CPD31" s="11"/>
      <c r="CPE31" s="11"/>
      <c r="CPF31" s="11"/>
      <c r="CPG31" s="11"/>
      <c r="CPH31" s="11"/>
      <c r="CPI31" s="11"/>
      <c r="CPJ31" s="11"/>
      <c r="CPK31" s="11"/>
      <c r="CPL31" s="11"/>
      <c r="CPM31" s="11"/>
      <c r="CPN31" s="11"/>
      <c r="CPO31" s="11"/>
      <c r="CPP31" s="11"/>
      <c r="CPQ31" s="11"/>
      <c r="CPR31" s="11"/>
      <c r="CPS31" s="11"/>
      <c r="CPT31" s="11"/>
      <c r="CPU31" s="11"/>
      <c r="CPV31" s="11"/>
      <c r="CPW31" s="11"/>
      <c r="CPX31" s="11"/>
      <c r="CPY31" s="11"/>
      <c r="CPZ31" s="11"/>
      <c r="CQA31" s="11"/>
      <c r="CQB31" s="11"/>
      <c r="CQC31" s="11"/>
      <c r="CQD31" s="11"/>
      <c r="CQE31" s="11"/>
      <c r="CQF31" s="11"/>
      <c r="CQG31" s="11"/>
      <c r="CQH31" s="11"/>
      <c r="CQI31" s="11"/>
      <c r="CQJ31" s="11"/>
      <c r="CQK31" s="11"/>
      <c r="CQL31" s="11"/>
      <c r="CQM31" s="11"/>
      <c r="CQN31" s="11"/>
      <c r="CQO31" s="11"/>
      <c r="CQP31" s="11"/>
      <c r="CQQ31" s="11"/>
      <c r="CQR31" s="11"/>
      <c r="CQS31" s="11"/>
      <c r="CQT31" s="11"/>
      <c r="CQU31" s="11"/>
      <c r="CQV31" s="11"/>
      <c r="CQW31" s="11"/>
      <c r="CQX31" s="11"/>
      <c r="CQY31" s="11"/>
      <c r="CQZ31" s="11"/>
      <c r="CRA31" s="11"/>
      <c r="CRB31" s="11"/>
      <c r="CRC31" s="11"/>
      <c r="CRD31" s="11"/>
      <c r="CRE31" s="11"/>
      <c r="CRF31" s="11"/>
      <c r="CRG31" s="11"/>
      <c r="CRH31" s="11"/>
      <c r="CRI31" s="11"/>
      <c r="CRJ31" s="11"/>
      <c r="CRK31" s="11"/>
      <c r="CRL31" s="11"/>
      <c r="CRM31" s="11"/>
      <c r="CRN31" s="11"/>
      <c r="CRO31" s="11"/>
      <c r="CRP31" s="11"/>
      <c r="CRQ31" s="11"/>
      <c r="CRR31" s="11"/>
      <c r="CRS31" s="11"/>
      <c r="CRT31" s="11"/>
      <c r="CRU31" s="11"/>
      <c r="CRV31" s="11"/>
      <c r="CRW31" s="11"/>
      <c r="CRX31" s="11"/>
      <c r="CRY31" s="11"/>
      <c r="CRZ31" s="11"/>
      <c r="CSA31" s="11"/>
      <c r="CSB31" s="11"/>
      <c r="CSC31" s="11"/>
      <c r="CSD31" s="11"/>
      <c r="CSE31" s="11"/>
      <c r="CSF31" s="11"/>
      <c r="CSG31" s="11"/>
      <c r="CSH31" s="11"/>
      <c r="CSI31" s="11"/>
      <c r="CSJ31" s="11"/>
      <c r="CSK31" s="11"/>
      <c r="CSL31" s="11"/>
      <c r="CSM31" s="11"/>
      <c r="CSN31" s="11"/>
      <c r="CSO31" s="11"/>
      <c r="CSP31" s="11"/>
      <c r="CSQ31" s="11"/>
      <c r="CSR31" s="11"/>
      <c r="CSS31" s="11"/>
      <c r="CST31" s="11"/>
      <c r="CSU31" s="11"/>
      <c r="CSV31" s="11"/>
      <c r="CSW31" s="11"/>
      <c r="CSX31" s="11"/>
      <c r="CSY31" s="11"/>
      <c r="CSZ31" s="11"/>
      <c r="CTA31" s="11"/>
      <c r="CTB31" s="11"/>
      <c r="CTC31" s="11"/>
      <c r="CTD31" s="11"/>
      <c r="CTE31" s="11"/>
      <c r="CTF31" s="11"/>
      <c r="CTG31" s="11"/>
      <c r="CTH31" s="11"/>
      <c r="CTI31" s="11"/>
      <c r="CTJ31" s="11"/>
      <c r="CTK31" s="11"/>
      <c r="CTL31" s="11"/>
      <c r="CTM31" s="11"/>
      <c r="CTN31" s="11"/>
      <c r="CTO31" s="11"/>
      <c r="CTP31" s="11"/>
      <c r="CTQ31" s="11"/>
      <c r="CTR31" s="11"/>
      <c r="CTS31" s="11"/>
      <c r="CTT31" s="11"/>
      <c r="CTU31" s="11"/>
      <c r="CTV31" s="11"/>
      <c r="CTW31" s="11"/>
      <c r="CTX31" s="11"/>
      <c r="CTY31" s="11"/>
      <c r="CTZ31" s="11"/>
      <c r="CUA31" s="11"/>
      <c r="CUB31" s="11"/>
      <c r="CUC31" s="11"/>
      <c r="CUD31" s="11"/>
      <c r="CUE31" s="11"/>
      <c r="CUF31" s="11"/>
      <c r="CUG31" s="11"/>
      <c r="CUH31" s="11"/>
      <c r="CUI31" s="11"/>
      <c r="CUJ31" s="11"/>
      <c r="CUK31" s="11"/>
      <c r="CUL31" s="11"/>
      <c r="CUM31" s="11"/>
      <c r="CUN31" s="11"/>
      <c r="CUO31" s="11"/>
      <c r="CUP31" s="11"/>
      <c r="CUQ31" s="11"/>
      <c r="CUR31" s="11"/>
      <c r="CUS31" s="11"/>
      <c r="CUT31" s="11"/>
      <c r="CUU31" s="11"/>
      <c r="CUV31" s="11"/>
      <c r="CUW31" s="11"/>
      <c r="CUX31" s="11"/>
      <c r="CUY31" s="11"/>
      <c r="CUZ31" s="11"/>
      <c r="CVA31" s="11"/>
      <c r="CVB31" s="11"/>
      <c r="CVC31" s="11"/>
      <c r="CVD31" s="11"/>
      <c r="CVE31" s="11"/>
      <c r="CVF31" s="11"/>
      <c r="CVG31" s="11"/>
      <c r="CVH31" s="11"/>
      <c r="CVI31" s="11"/>
      <c r="CVJ31" s="11"/>
      <c r="CVK31" s="11"/>
      <c r="CVL31" s="11"/>
      <c r="CVM31" s="11"/>
      <c r="CVN31" s="11"/>
      <c r="CVO31" s="11"/>
      <c r="CVP31" s="11"/>
      <c r="CVQ31" s="11"/>
      <c r="CVR31" s="11"/>
      <c r="CVS31" s="11"/>
      <c r="CVT31" s="11"/>
      <c r="CVU31" s="11"/>
      <c r="CVV31" s="11"/>
      <c r="CVW31" s="11"/>
      <c r="CVX31" s="11"/>
      <c r="CVY31" s="11"/>
      <c r="CVZ31" s="11"/>
      <c r="CWA31" s="11"/>
      <c r="CWB31" s="11"/>
      <c r="CWC31" s="11"/>
      <c r="CWD31" s="11"/>
      <c r="CWE31" s="11"/>
      <c r="CWF31" s="11"/>
      <c r="CWG31" s="11"/>
      <c r="CWH31" s="11"/>
      <c r="CWI31" s="11"/>
      <c r="CWJ31" s="11"/>
      <c r="CWK31" s="11"/>
      <c r="CWL31" s="11"/>
      <c r="CWM31" s="11"/>
      <c r="CWN31" s="11"/>
      <c r="CWO31" s="11"/>
      <c r="CWP31" s="11"/>
      <c r="CWQ31" s="11"/>
      <c r="CWR31" s="11"/>
      <c r="CWS31" s="11"/>
      <c r="CWT31" s="11"/>
      <c r="CWU31" s="11"/>
      <c r="CWV31" s="11"/>
      <c r="CWW31" s="11"/>
      <c r="CWX31" s="11"/>
      <c r="CWY31" s="11"/>
      <c r="CWZ31" s="11"/>
      <c r="CXA31" s="11"/>
      <c r="CXB31" s="11"/>
      <c r="CXC31" s="11"/>
      <c r="CXD31" s="11"/>
      <c r="CXE31" s="11"/>
      <c r="CXF31" s="11"/>
      <c r="CXG31" s="11"/>
      <c r="CXH31" s="11"/>
      <c r="CXI31" s="11"/>
      <c r="CXJ31" s="11"/>
      <c r="CXK31" s="11"/>
      <c r="CXL31" s="11"/>
      <c r="CXM31" s="11"/>
      <c r="CXN31" s="11"/>
      <c r="CXO31" s="11"/>
      <c r="CXP31" s="11"/>
      <c r="CXQ31" s="11"/>
      <c r="CXR31" s="11"/>
      <c r="CXS31" s="11"/>
      <c r="CXT31" s="11"/>
      <c r="CXU31" s="11"/>
      <c r="CXV31" s="11"/>
      <c r="CXW31" s="11"/>
      <c r="CXX31" s="11"/>
      <c r="CXY31" s="11"/>
      <c r="CXZ31" s="11"/>
      <c r="CYA31" s="11"/>
      <c r="CYB31" s="11"/>
      <c r="CYC31" s="11"/>
      <c r="CYD31" s="11"/>
      <c r="CYE31" s="11"/>
      <c r="CYF31" s="11"/>
      <c r="CYG31" s="11"/>
      <c r="CYH31" s="11"/>
      <c r="CYI31" s="11"/>
      <c r="CYJ31" s="11"/>
      <c r="CYK31" s="11"/>
      <c r="CYL31" s="11"/>
      <c r="CYM31" s="11"/>
      <c r="CYN31" s="11"/>
      <c r="CYO31" s="11"/>
      <c r="CYP31" s="11"/>
      <c r="CYQ31" s="11"/>
      <c r="CYR31" s="11"/>
      <c r="CYS31" s="11"/>
      <c r="CYT31" s="11"/>
      <c r="CYU31" s="11"/>
      <c r="CYV31" s="11"/>
      <c r="CYW31" s="11"/>
      <c r="CYX31" s="11"/>
      <c r="CYY31" s="11"/>
      <c r="CYZ31" s="11"/>
      <c r="CZA31" s="11"/>
      <c r="CZB31" s="11"/>
      <c r="CZC31" s="11"/>
      <c r="CZD31" s="11"/>
      <c r="CZE31" s="11"/>
      <c r="CZF31" s="11"/>
      <c r="CZG31" s="11"/>
      <c r="CZH31" s="11"/>
      <c r="CZI31" s="11"/>
      <c r="CZJ31" s="11"/>
      <c r="CZK31" s="11"/>
      <c r="CZL31" s="11"/>
      <c r="CZM31" s="11"/>
      <c r="CZN31" s="11"/>
      <c r="CZO31" s="11"/>
      <c r="CZP31" s="11"/>
      <c r="CZQ31" s="11"/>
      <c r="CZR31" s="11"/>
      <c r="CZS31" s="11"/>
      <c r="CZT31" s="11"/>
      <c r="CZU31" s="11"/>
      <c r="CZV31" s="11"/>
      <c r="CZW31" s="11"/>
      <c r="CZX31" s="11"/>
      <c r="CZY31" s="11"/>
      <c r="CZZ31" s="11"/>
      <c r="DAA31" s="11"/>
      <c r="DAB31" s="11"/>
      <c r="DAC31" s="11"/>
      <c r="DAD31" s="11"/>
      <c r="DAE31" s="11"/>
      <c r="DAF31" s="11"/>
      <c r="DAG31" s="11"/>
      <c r="DAH31" s="11"/>
      <c r="DAI31" s="11"/>
      <c r="DAJ31" s="11"/>
      <c r="DAK31" s="11"/>
      <c r="DAL31" s="11"/>
      <c r="DAM31" s="11"/>
      <c r="DAN31" s="11"/>
      <c r="DAO31" s="11"/>
      <c r="DAP31" s="11"/>
      <c r="DAQ31" s="11"/>
      <c r="DAR31" s="11"/>
      <c r="DAS31" s="11"/>
      <c r="DAT31" s="11"/>
      <c r="DAU31" s="11"/>
      <c r="DAV31" s="11"/>
      <c r="DAW31" s="11"/>
      <c r="DAX31" s="11"/>
      <c r="DAY31" s="11"/>
      <c r="DAZ31" s="11"/>
      <c r="DBA31" s="11"/>
      <c r="DBB31" s="11"/>
      <c r="DBC31" s="11"/>
      <c r="DBD31" s="11"/>
      <c r="DBE31" s="11"/>
      <c r="DBF31" s="11"/>
      <c r="DBG31" s="11"/>
      <c r="DBH31" s="11"/>
      <c r="DBI31" s="11"/>
      <c r="DBJ31" s="11"/>
      <c r="DBK31" s="11"/>
      <c r="DBL31" s="11"/>
      <c r="DBM31" s="11"/>
      <c r="DBN31" s="11"/>
      <c r="DBO31" s="11"/>
      <c r="DBP31" s="11"/>
      <c r="DBQ31" s="11"/>
      <c r="DBR31" s="11"/>
      <c r="DBS31" s="11"/>
      <c r="DBT31" s="11"/>
      <c r="DBU31" s="11"/>
      <c r="DBV31" s="11"/>
      <c r="DBW31" s="11"/>
      <c r="DBX31" s="11"/>
      <c r="DBY31" s="11"/>
      <c r="DBZ31" s="11"/>
      <c r="DCA31" s="11"/>
      <c r="DCB31" s="11"/>
      <c r="DCC31" s="11"/>
      <c r="DCD31" s="11"/>
      <c r="DCE31" s="11"/>
      <c r="DCF31" s="11"/>
      <c r="DCG31" s="11"/>
      <c r="DCH31" s="11"/>
      <c r="DCI31" s="11"/>
      <c r="DCJ31" s="11"/>
      <c r="DCK31" s="11"/>
      <c r="DCL31" s="11"/>
      <c r="DCM31" s="11"/>
      <c r="DCN31" s="11"/>
      <c r="DCO31" s="11"/>
      <c r="DCP31" s="11"/>
      <c r="DCQ31" s="11"/>
      <c r="DCR31" s="11"/>
      <c r="DCS31" s="11"/>
      <c r="DCT31" s="11"/>
      <c r="DCU31" s="11"/>
      <c r="DCV31" s="11"/>
      <c r="DCW31" s="11"/>
      <c r="DCX31" s="11"/>
      <c r="DCY31" s="11"/>
      <c r="DCZ31" s="11"/>
      <c r="DDA31" s="11"/>
      <c r="DDB31" s="11"/>
      <c r="DDC31" s="11"/>
      <c r="DDD31" s="11"/>
      <c r="DDE31" s="11"/>
      <c r="DDF31" s="11"/>
      <c r="DDG31" s="11"/>
      <c r="DDH31" s="11"/>
      <c r="DDI31" s="11"/>
      <c r="DDJ31" s="11"/>
      <c r="DDK31" s="11"/>
      <c r="DDL31" s="11"/>
      <c r="DDM31" s="11"/>
      <c r="DDN31" s="11"/>
      <c r="DDO31" s="11"/>
      <c r="DDP31" s="11"/>
      <c r="DDQ31" s="11"/>
      <c r="DDR31" s="11"/>
      <c r="DDS31" s="11"/>
      <c r="DDT31" s="11"/>
      <c r="DDU31" s="11"/>
      <c r="DDV31" s="11"/>
      <c r="DDW31" s="11"/>
      <c r="DDX31" s="11"/>
      <c r="DDY31" s="11"/>
      <c r="DDZ31" s="11"/>
      <c r="DEA31" s="11"/>
      <c r="DEB31" s="11"/>
      <c r="DEC31" s="11"/>
      <c r="DED31" s="11"/>
      <c r="DEE31" s="11"/>
      <c r="DEF31" s="11"/>
      <c r="DEG31" s="11"/>
      <c r="DEH31" s="11"/>
      <c r="DEI31" s="11"/>
      <c r="DEJ31" s="11"/>
      <c r="DEK31" s="11"/>
      <c r="DEL31" s="11"/>
      <c r="DEM31" s="11"/>
      <c r="DEN31" s="11"/>
      <c r="DEO31" s="11"/>
      <c r="DEP31" s="11"/>
      <c r="DEQ31" s="11"/>
      <c r="DER31" s="11"/>
      <c r="DES31" s="11"/>
      <c r="DET31" s="11"/>
      <c r="DEU31" s="11"/>
      <c r="DEV31" s="11"/>
      <c r="DEW31" s="11"/>
      <c r="DEX31" s="11"/>
      <c r="DEY31" s="11"/>
      <c r="DEZ31" s="11"/>
      <c r="DFA31" s="11"/>
      <c r="DFB31" s="11"/>
      <c r="DFC31" s="11"/>
      <c r="DFD31" s="11"/>
      <c r="DFE31" s="11"/>
      <c r="DFF31" s="11"/>
      <c r="DFG31" s="11"/>
      <c r="DFH31" s="11"/>
      <c r="DFI31" s="11"/>
      <c r="DFJ31" s="11"/>
      <c r="DFK31" s="11"/>
      <c r="DFL31" s="11"/>
      <c r="DFM31" s="11"/>
      <c r="DFN31" s="11"/>
      <c r="DFO31" s="11"/>
      <c r="DFP31" s="11"/>
      <c r="DFQ31" s="11"/>
      <c r="DFR31" s="11"/>
      <c r="DFS31" s="11"/>
      <c r="DFT31" s="11"/>
      <c r="DFU31" s="11"/>
      <c r="DFV31" s="11"/>
      <c r="DFW31" s="11"/>
      <c r="DFX31" s="11"/>
      <c r="DFY31" s="11"/>
      <c r="DFZ31" s="11"/>
      <c r="DGA31" s="11"/>
      <c r="DGB31" s="11"/>
      <c r="DGC31" s="11"/>
      <c r="DGD31" s="11"/>
      <c r="DGE31" s="11"/>
      <c r="DGF31" s="11"/>
      <c r="DGG31" s="11"/>
      <c r="DGH31" s="11"/>
      <c r="DGI31" s="11"/>
      <c r="DGJ31" s="11"/>
      <c r="DGK31" s="11"/>
      <c r="DGL31" s="11"/>
      <c r="DGM31" s="11"/>
      <c r="DGN31" s="11"/>
      <c r="DGO31" s="11"/>
      <c r="DGP31" s="11"/>
      <c r="DGQ31" s="11"/>
      <c r="DGR31" s="11"/>
      <c r="DGS31" s="11"/>
      <c r="DGT31" s="11"/>
      <c r="DGU31" s="11"/>
      <c r="DGV31" s="11"/>
      <c r="DGW31" s="11"/>
      <c r="DGX31" s="11"/>
      <c r="DGY31" s="11"/>
      <c r="DGZ31" s="11"/>
      <c r="DHA31" s="11"/>
      <c r="DHB31" s="11"/>
      <c r="DHC31" s="11"/>
      <c r="DHD31" s="11"/>
      <c r="DHE31" s="11"/>
      <c r="DHF31" s="11"/>
      <c r="DHG31" s="11"/>
      <c r="DHH31" s="11"/>
      <c r="DHI31" s="11"/>
      <c r="DHJ31" s="11"/>
      <c r="DHK31" s="11"/>
      <c r="DHL31" s="11"/>
      <c r="DHM31" s="11"/>
      <c r="DHN31" s="11"/>
      <c r="DHO31" s="11"/>
      <c r="DHP31" s="11"/>
      <c r="DHQ31" s="11"/>
      <c r="DHR31" s="11"/>
      <c r="DHS31" s="11"/>
      <c r="DHT31" s="11"/>
      <c r="DHU31" s="11"/>
      <c r="DHV31" s="11"/>
      <c r="DHW31" s="11"/>
      <c r="DHX31" s="11"/>
      <c r="DHY31" s="11"/>
      <c r="DHZ31" s="11"/>
      <c r="DIA31" s="11"/>
      <c r="DIB31" s="11"/>
      <c r="DIC31" s="11"/>
      <c r="DID31" s="11"/>
      <c r="DIE31" s="11"/>
      <c r="DIF31" s="11"/>
      <c r="DIG31" s="11"/>
      <c r="DIH31" s="11"/>
      <c r="DII31" s="11"/>
      <c r="DIJ31" s="11"/>
      <c r="DIK31" s="11"/>
      <c r="DIL31" s="11"/>
      <c r="DIM31" s="11"/>
      <c r="DIN31" s="11"/>
      <c r="DIO31" s="11"/>
      <c r="DIP31" s="11"/>
      <c r="DIQ31" s="11"/>
      <c r="DIR31" s="11"/>
      <c r="DIS31" s="11"/>
      <c r="DIT31" s="11"/>
      <c r="DIU31" s="11"/>
      <c r="DIV31" s="11"/>
      <c r="DIW31" s="11"/>
      <c r="DIX31" s="11"/>
      <c r="DIY31" s="11"/>
      <c r="DIZ31" s="11"/>
      <c r="DJA31" s="11"/>
      <c r="DJB31" s="11"/>
      <c r="DJC31" s="11"/>
      <c r="DJD31" s="11"/>
      <c r="DJE31" s="11"/>
      <c r="DJF31" s="11"/>
      <c r="DJG31" s="11"/>
      <c r="DJH31" s="11"/>
      <c r="DJI31" s="11"/>
      <c r="DJJ31" s="11"/>
      <c r="DJK31" s="11"/>
      <c r="DJL31" s="11"/>
      <c r="DJM31" s="11"/>
      <c r="DJN31" s="11"/>
      <c r="DJO31" s="11"/>
      <c r="DJP31" s="11"/>
      <c r="DJQ31" s="11"/>
      <c r="DJR31" s="11"/>
      <c r="DJS31" s="11"/>
      <c r="DJT31" s="11"/>
      <c r="DJU31" s="11"/>
      <c r="DJV31" s="11"/>
      <c r="DJW31" s="11"/>
      <c r="DJX31" s="11"/>
      <c r="DJY31" s="11"/>
      <c r="DJZ31" s="11"/>
      <c r="DKA31" s="11"/>
      <c r="DKB31" s="11"/>
      <c r="DKC31" s="11"/>
      <c r="DKD31" s="11"/>
      <c r="DKE31" s="11"/>
      <c r="DKF31" s="11"/>
      <c r="DKG31" s="11"/>
      <c r="DKH31" s="11"/>
      <c r="DKI31" s="11"/>
      <c r="DKJ31" s="11"/>
      <c r="DKK31" s="11"/>
      <c r="DKL31" s="11"/>
      <c r="DKM31" s="11"/>
      <c r="DKN31" s="11"/>
      <c r="DKO31" s="11"/>
      <c r="DKP31" s="11"/>
      <c r="DKQ31" s="11"/>
      <c r="DKR31" s="11"/>
      <c r="DKS31" s="11"/>
      <c r="DKT31" s="11"/>
      <c r="DKU31" s="11"/>
      <c r="DKV31" s="11"/>
      <c r="DKW31" s="11"/>
      <c r="DKX31" s="11"/>
      <c r="DKY31" s="11"/>
      <c r="DKZ31" s="11"/>
      <c r="DLA31" s="11"/>
      <c r="DLB31" s="11"/>
      <c r="DLC31" s="11"/>
      <c r="DLD31" s="11"/>
      <c r="DLE31" s="11"/>
      <c r="DLF31" s="11"/>
      <c r="DLG31" s="11"/>
      <c r="DLH31" s="11"/>
      <c r="DLI31" s="11"/>
      <c r="DLJ31" s="11"/>
      <c r="DLK31" s="11"/>
      <c r="DLL31" s="11"/>
      <c r="DLM31" s="11"/>
      <c r="DLN31" s="11"/>
      <c r="DLO31" s="11"/>
      <c r="DLP31" s="11"/>
      <c r="DLQ31" s="11"/>
      <c r="DLR31" s="11"/>
      <c r="DLS31" s="11"/>
      <c r="DLT31" s="11"/>
      <c r="DLU31" s="11"/>
      <c r="DLV31" s="11"/>
      <c r="DLW31" s="11"/>
      <c r="DLX31" s="11"/>
      <c r="DLY31" s="11"/>
      <c r="DLZ31" s="11"/>
      <c r="DMA31" s="11"/>
      <c r="DMB31" s="11"/>
      <c r="DMC31" s="11"/>
      <c r="DMD31" s="11"/>
      <c r="DME31" s="11"/>
      <c r="DMF31" s="11"/>
      <c r="DMG31" s="11"/>
      <c r="DMH31" s="11"/>
      <c r="DMI31" s="11"/>
      <c r="DMJ31" s="11"/>
      <c r="DMK31" s="11"/>
      <c r="DML31" s="11"/>
      <c r="DMM31" s="11"/>
      <c r="DMN31" s="11"/>
      <c r="DMO31" s="11"/>
      <c r="DMP31" s="11"/>
      <c r="DMQ31" s="11"/>
      <c r="DMR31" s="11"/>
      <c r="DMS31" s="11"/>
      <c r="DMT31" s="11"/>
      <c r="DMU31" s="11"/>
      <c r="DMV31" s="11"/>
      <c r="DMW31" s="11"/>
      <c r="DMX31" s="11"/>
      <c r="DMY31" s="11"/>
      <c r="DMZ31" s="11"/>
      <c r="DNA31" s="11"/>
      <c r="DNB31" s="11"/>
      <c r="DNC31" s="11"/>
      <c r="DND31" s="11"/>
      <c r="DNE31" s="11"/>
      <c r="DNF31" s="11"/>
      <c r="DNG31" s="11"/>
      <c r="DNH31" s="11"/>
      <c r="DNI31" s="11"/>
      <c r="DNJ31" s="11"/>
      <c r="DNK31" s="11"/>
      <c r="DNL31" s="11"/>
      <c r="DNM31" s="11"/>
      <c r="DNN31" s="11"/>
      <c r="DNO31" s="11"/>
      <c r="DNP31" s="11"/>
      <c r="DNQ31" s="11"/>
      <c r="DNR31" s="11"/>
      <c r="DNS31" s="11"/>
      <c r="DNT31" s="11"/>
      <c r="DNU31" s="11"/>
      <c r="DNV31" s="11"/>
      <c r="DNW31" s="11"/>
      <c r="DNX31" s="11"/>
      <c r="DNY31" s="11"/>
      <c r="DNZ31" s="11"/>
      <c r="DOA31" s="11"/>
      <c r="DOB31" s="11"/>
      <c r="DOC31" s="11"/>
      <c r="DOD31" s="11"/>
      <c r="DOE31" s="11"/>
      <c r="DOF31" s="11"/>
      <c r="DOG31" s="11"/>
      <c r="DOH31" s="11"/>
      <c r="DOI31" s="11"/>
      <c r="DOJ31" s="11"/>
      <c r="DOK31" s="11"/>
      <c r="DOL31" s="11"/>
      <c r="DOM31" s="11"/>
      <c r="DON31" s="11"/>
      <c r="DOO31" s="11"/>
      <c r="DOP31" s="11"/>
      <c r="DOQ31" s="11"/>
      <c r="DOR31" s="11"/>
      <c r="DOS31" s="11"/>
      <c r="DOT31" s="11"/>
      <c r="DOU31" s="11"/>
      <c r="DOV31" s="11"/>
      <c r="DOW31" s="11"/>
      <c r="DOX31" s="11"/>
      <c r="DOY31" s="11"/>
      <c r="DOZ31" s="11"/>
      <c r="DPA31" s="11"/>
      <c r="DPB31" s="11"/>
      <c r="DPC31" s="11"/>
      <c r="DPD31" s="11"/>
      <c r="DPE31" s="11"/>
      <c r="DPF31" s="11"/>
      <c r="DPG31" s="11"/>
      <c r="DPH31" s="11"/>
      <c r="DPI31" s="11"/>
      <c r="DPJ31" s="11"/>
      <c r="DPK31" s="11"/>
      <c r="DPL31" s="11"/>
      <c r="DPM31" s="11"/>
      <c r="DPN31" s="11"/>
      <c r="DPO31" s="11"/>
      <c r="DPP31" s="11"/>
      <c r="DPQ31" s="11"/>
      <c r="DPR31" s="11"/>
      <c r="DPS31" s="11"/>
      <c r="DPT31" s="11"/>
      <c r="DPU31" s="11"/>
      <c r="DPV31" s="11"/>
      <c r="DPW31" s="11"/>
      <c r="DPX31" s="11"/>
      <c r="DPY31" s="11"/>
      <c r="DPZ31" s="11"/>
      <c r="DQA31" s="11"/>
      <c r="DQB31" s="11"/>
      <c r="DQC31" s="11"/>
      <c r="DQD31" s="11"/>
      <c r="DQE31" s="11"/>
      <c r="DQF31" s="11"/>
      <c r="DQG31" s="11"/>
      <c r="DQH31" s="11"/>
      <c r="DQI31" s="11"/>
      <c r="DQJ31" s="11"/>
      <c r="DQK31" s="11"/>
      <c r="DQL31" s="11"/>
      <c r="DQM31" s="11"/>
      <c r="DQN31" s="11"/>
      <c r="DQO31" s="11"/>
      <c r="DQP31" s="11"/>
      <c r="DQQ31" s="11"/>
      <c r="DQR31" s="11"/>
      <c r="DQS31" s="11"/>
      <c r="DQT31" s="11"/>
      <c r="DQU31" s="11"/>
      <c r="DQV31" s="11"/>
      <c r="DQW31" s="11"/>
      <c r="DQX31" s="11"/>
      <c r="DQY31" s="11"/>
      <c r="DQZ31" s="11"/>
      <c r="DRA31" s="11"/>
      <c r="DRB31" s="11"/>
      <c r="DRC31" s="11"/>
      <c r="DRD31" s="11"/>
      <c r="DRE31" s="11"/>
      <c r="DRF31" s="11"/>
      <c r="DRG31" s="11"/>
      <c r="DRH31" s="11"/>
      <c r="DRI31" s="11"/>
      <c r="DRJ31" s="11"/>
      <c r="DRK31" s="11"/>
      <c r="DRL31" s="11"/>
      <c r="DRM31" s="11"/>
      <c r="DRN31" s="11"/>
      <c r="DRO31" s="11"/>
      <c r="DRP31" s="11"/>
      <c r="DRQ31" s="11"/>
      <c r="DRR31" s="11"/>
      <c r="DRS31" s="11"/>
      <c r="DRT31" s="11"/>
      <c r="DRU31" s="11"/>
      <c r="DRV31" s="11"/>
      <c r="DRW31" s="11"/>
      <c r="DRX31" s="11"/>
      <c r="DRY31" s="11"/>
      <c r="DRZ31" s="11"/>
      <c r="DSA31" s="11"/>
      <c r="DSB31" s="11"/>
      <c r="DSC31" s="11"/>
      <c r="DSD31" s="11"/>
      <c r="DSE31" s="11"/>
      <c r="DSF31" s="11"/>
      <c r="DSG31" s="11"/>
      <c r="DSH31" s="11"/>
      <c r="DSI31" s="11"/>
      <c r="DSJ31" s="11"/>
      <c r="DSK31" s="11"/>
      <c r="DSL31" s="11"/>
      <c r="DSM31" s="11"/>
      <c r="DSN31" s="11"/>
      <c r="DSO31" s="11"/>
      <c r="DSP31" s="11"/>
      <c r="DSQ31" s="11"/>
      <c r="DSR31" s="11"/>
      <c r="DSS31" s="11"/>
      <c r="DST31" s="11"/>
      <c r="DSU31" s="11"/>
      <c r="DSV31" s="11"/>
      <c r="DSW31" s="11"/>
      <c r="DSX31" s="11"/>
      <c r="DSY31" s="11"/>
      <c r="DSZ31" s="11"/>
      <c r="DTA31" s="11"/>
      <c r="DTB31" s="11"/>
      <c r="DTC31" s="11"/>
      <c r="DTD31" s="11"/>
      <c r="DTE31" s="11"/>
      <c r="DTF31" s="11"/>
      <c r="DTG31" s="11"/>
      <c r="DTH31" s="11"/>
      <c r="DTI31" s="11"/>
      <c r="DTJ31" s="11"/>
      <c r="DTK31" s="11"/>
      <c r="DTL31" s="11"/>
      <c r="DTM31" s="11"/>
      <c r="DTN31" s="11"/>
      <c r="DTO31" s="11"/>
      <c r="DTP31" s="11"/>
      <c r="DTQ31" s="11"/>
      <c r="DTR31" s="11"/>
      <c r="DTS31" s="11"/>
      <c r="DTT31" s="11"/>
      <c r="DTU31" s="11"/>
      <c r="DTV31" s="11"/>
      <c r="DTW31" s="11"/>
      <c r="DTX31" s="11"/>
      <c r="DTY31" s="11"/>
      <c r="DTZ31" s="11"/>
      <c r="DUA31" s="11"/>
      <c r="DUB31" s="11"/>
      <c r="DUC31" s="11"/>
      <c r="DUD31" s="11"/>
      <c r="DUE31" s="11"/>
      <c r="DUF31" s="11"/>
      <c r="DUG31" s="11"/>
      <c r="DUH31" s="11"/>
      <c r="DUI31" s="11"/>
      <c r="DUJ31" s="11"/>
      <c r="DUK31" s="11"/>
      <c r="DUL31" s="11"/>
      <c r="DUM31" s="11"/>
      <c r="DUN31" s="11"/>
      <c r="DUO31" s="11"/>
      <c r="DUP31" s="11"/>
      <c r="DUQ31" s="11"/>
      <c r="DUR31" s="11"/>
      <c r="DUS31" s="11"/>
      <c r="DUT31" s="11"/>
      <c r="DUU31" s="11"/>
      <c r="DUV31" s="11"/>
      <c r="DUW31" s="11"/>
      <c r="DUX31" s="11"/>
      <c r="DUY31" s="11"/>
      <c r="DUZ31" s="11"/>
      <c r="DVA31" s="11"/>
      <c r="DVB31" s="11"/>
      <c r="DVC31" s="11"/>
      <c r="DVD31" s="11"/>
      <c r="DVE31" s="11"/>
      <c r="DVF31" s="11"/>
      <c r="DVG31" s="11"/>
      <c r="DVH31" s="11"/>
      <c r="DVI31" s="11"/>
      <c r="DVJ31" s="11"/>
      <c r="DVK31" s="11"/>
      <c r="DVL31" s="11"/>
      <c r="DVM31" s="11"/>
      <c r="DVN31" s="11"/>
      <c r="DVO31" s="11"/>
      <c r="DVP31" s="11"/>
      <c r="DVQ31" s="11"/>
      <c r="DVR31" s="11"/>
      <c r="DVS31" s="11"/>
      <c r="DVT31" s="11"/>
      <c r="DVU31" s="11"/>
      <c r="DVV31" s="11"/>
      <c r="DVW31" s="11"/>
      <c r="DVX31" s="11"/>
      <c r="DVY31" s="11"/>
      <c r="DVZ31" s="11"/>
      <c r="DWA31" s="11"/>
      <c r="DWB31" s="11"/>
      <c r="DWC31" s="11"/>
      <c r="DWD31" s="11"/>
      <c r="DWE31" s="11"/>
      <c r="DWF31" s="11"/>
      <c r="DWG31" s="11"/>
      <c r="DWH31" s="11"/>
      <c r="DWI31" s="11"/>
      <c r="DWJ31" s="11"/>
      <c r="DWK31" s="11"/>
      <c r="DWL31" s="11"/>
      <c r="DWM31" s="11"/>
      <c r="DWN31" s="11"/>
      <c r="DWO31" s="11"/>
      <c r="DWP31" s="11"/>
      <c r="DWQ31" s="11"/>
      <c r="DWR31" s="11"/>
      <c r="DWS31" s="11"/>
      <c r="DWT31" s="11"/>
      <c r="DWU31" s="11"/>
      <c r="DWV31" s="11"/>
      <c r="DWW31" s="11"/>
      <c r="DWX31" s="11"/>
      <c r="DWY31" s="11"/>
      <c r="DWZ31" s="11"/>
      <c r="DXA31" s="11"/>
      <c r="DXB31" s="11"/>
      <c r="DXC31" s="11"/>
      <c r="DXD31" s="11"/>
      <c r="DXE31" s="11"/>
      <c r="DXF31" s="11"/>
      <c r="DXG31" s="11"/>
      <c r="DXH31" s="11"/>
      <c r="DXI31" s="11"/>
      <c r="DXJ31" s="11"/>
      <c r="DXK31" s="11"/>
      <c r="DXL31" s="11"/>
      <c r="DXM31" s="11"/>
      <c r="DXN31" s="11"/>
      <c r="DXO31" s="11"/>
      <c r="DXP31" s="11"/>
      <c r="DXQ31" s="11"/>
      <c r="DXR31" s="11"/>
      <c r="DXS31" s="11"/>
      <c r="DXT31" s="11"/>
      <c r="DXU31" s="11"/>
      <c r="DXV31" s="11"/>
      <c r="DXW31" s="11"/>
      <c r="DXX31" s="11"/>
      <c r="DXY31" s="11"/>
      <c r="DXZ31" s="11"/>
      <c r="DYA31" s="11"/>
      <c r="DYB31" s="11"/>
      <c r="DYC31" s="11"/>
      <c r="DYD31" s="11"/>
      <c r="DYE31" s="11"/>
      <c r="DYF31" s="11"/>
      <c r="DYG31" s="11"/>
      <c r="DYH31" s="11"/>
      <c r="DYI31" s="11"/>
      <c r="DYJ31" s="11"/>
      <c r="DYK31" s="11"/>
      <c r="DYL31" s="11"/>
      <c r="DYM31" s="11"/>
      <c r="DYN31" s="11"/>
      <c r="DYO31" s="11"/>
      <c r="DYP31" s="11"/>
      <c r="DYQ31" s="11"/>
      <c r="DYR31" s="11"/>
      <c r="DYS31" s="11"/>
      <c r="DYT31" s="11"/>
      <c r="DYU31" s="11"/>
      <c r="DYV31" s="11"/>
      <c r="DYW31" s="11"/>
      <c r="DYX31" s="11"/>
      <c r="DYY31" s="11"/>
      <c r="DYZ31" s="11"/>
      <c r="DZA31" s="11"/>
      <c r="DZB31" s="11"/>
      <c r="DZC31" s="11"/>
      <c r="DZD31" s="11"/>
      <c r="DZE31" s="11"/>
      <c r="DZF31" s="11"/>
      <c r="DZG31" s="11"/>
      <c r="DZH31" s="11"/>
      <c r="DZI31" s="11"/>
      <c r="DZJ31" s="11"/>
      <c r="DZK31" s="11"/>
      <c r="DZL31" s="11"/>
      <c r="DZM31" s="11"/>
      <c r="DZN31" s="11"/>
      <c r="DZO31" s="11"/>
      <c r="DZP31" s="11"/>
      <c r="DZQ31" s="11"/>
      <c r="DZR31" s="11"/>
      <c r="DZS31" s="11"/>
      <c r="DZT31" s="11"/>
      <c r="DZU31" s="11"/>
      <c r="DZV31" s="11"/>
      <c r="DZW31" s="11"/>
      <c r="DZX31" s="11"/>
      <c r="DZY31" s="11"/>
      <c r="DZZ31" s="11"/>
      <c r="EAA31" s="11"/>
      <c r="EAB31" s="11"/>
      <c r="EAC31" s="11"/>
      <c r="EAD31" s="11"/>
      <c r="EAE31" s="11"/>
      <c r="EAF31" s="11"/>
      <c r="EAG31" s="11"/>
      <c r="EAH31" s="11"/>
      <c r="EAI31" s="11"/>
      <c r="EAJ31" s="11"/>
      <c r="EAK31" s="11"/>
      <c r="EAL31" s="11"/>
      <c r="EAM31" s="11"/>
      <c r="EAN31" s="11"/>
      <c r="EAO31" s="11"/>
      <c r="EAP31" s="11"/>
      <c r="EAQ31" s="11"/>
      <c r="EAR31" s="11"/>
      <c r="EAS31" s="11"/>
      <c r="EAT31" s="11"/>
      <c r="EAU31" s="11"/>
      <c r="EAV31" s="11"/>
      <c r="EAW31" s="11"/>
      <c r="EAX31" s="11"/>
      <c r="EAY31" s="11"/>
      <c r="EAZ31" s="11"/>
      <c r="EBA31" s="11"/>
      <c r="EBB31" s="11"/>
      <c r="EBC31" s="11"/>
      <c r="EBD31" s="11"/>
      <c r="EBE31" s="11"/>
      <c r="EBF31" s="11"/>
      <c r="EBG31" s="11"/>
      <c r="EBH31" s="11"/>
      <c r="EBI31" s="11"/>
      <c r="EBJ31" s="11"/>
      <c r="EBK31" s="11"/>
      <c r="EBL31" s="11"/>
      <c r="EBM31" s="11"/>
      <c r="EBN31" s="11"/>
      <c r="EBO31" s="11"/>
      <c r="EBP31" s="11"/>
      <c r="EBQ31" s="11"/>
      <c r="EBR31" s="11"/>
      <c r="EBS31" s="11"/>
      <c r="EBT31" s="11"/>
      <c r="EBU31" s="11"/>
      <c r="EBV31" s="11"/>
      <c r="EBW31" s="11"/>
      <c r="EBX31" s="11"/>
      <c r="EBY31" s="11"/>
      <c r="EBZ31" s="11"/>
      <c r="ECA31" s="11"/>
      <c r="ECB31" s="11"/>
      <c r="ECC31" s="11"/>
      <c r="ECD31" s="11"/>
      <c r="ECE31" s="11"/>
      <c r="ECF31" s="11"/>
      <c r="ECG31" s="11"/>
      <c r="ECH31" s="11"/>
      <c r="ECI31" s="11"/>
      <c r="ECJ31" s="11"/>
      <c r="ECK31" s="11"/>
      <c r="ECL31" s="11"/>
      <c r="ECM31" s="11"/>
      <c r="ECN31" s="11"/>
      <c r="ECO31" s="11"/>
      <c r="ECP31" s="11"/>
      <c r="ECQ31" s="11"/>
      <c r="ECR31" s="11"/>
      <c r="ECS31" s="11"/>
      <c r="ECT31" s="11"/>
      <c r="ECU31" s="11"/>
      <c r="ECV31" s="11"/>
      <c r="ECW31" s="11"/>
      <c r="ECX31" s="11"/>
      <c r="ECY31" s="11"/>
      <c r="ECZ31" s="11"/>
      <c r="EDA31" s="11"/>
      <c r="EDB31" s="11"/>
      <c r="EDC31" s="11"/>
      <c r="EDD31" s="11"/>
      <c r="EDE31" s="11"/>
      <c r="EDF31" s="11"/>
      <c r="EDG31" s="11"/>
      <c r="EDH31" s="11"/>
      <c r="EDI31" s="11"/>
      <c r="EDJ31" s="11"/>
      <c r="EDK31" s="11"/>
      <c r="EDL31" s="11"/>
      <c r="EDM31" s="11"/>
      <c r="EDN31" s="11"/>
      <c r="EDO31" s="11"/>
      <c r="EDP31" s="11"/>
      <c r="EDQ31" s="11"/>
      <c r="EDR31" s="11"/>
      <c r="EDS31" s="11"/>
      <c r="EDT31" s="11"/>
      <c r="EDU31" s="11"/>
      <c r="EDV31" s="11"/>
      <c r="EDW31" s="11"/>
      <c r="EDX31" s="11"/>
      <c r="EDY31" s="11"/>
      <c r="EDZ31" s="11"/>
      <c r="EEA31" s="11"/>
      <c r="EEB31" s="11"/>
      <c r="EEC31" s="11"/>
      <c r="EED31" s="11"/>
      <c r="EEE31" s="11"/>
      <c r="EEF31" s="11"/>
      <c r="EEG31" s="11"/>
      <c r="EEH31" s="11"/>
      <c r="EEI31" s="11"/>
      <c r="EEJ31" s="11"/>
      <c r="EEK31" s="11"/>
      <c r="EEL31" s="11"/>
      <c r="EEM31" s="11"/>
      <c r="EEN31" s="11"/>
      <c r="EEO31" s="11"/>
      <c r="EEP31" s="11"/>
      <c r="EEQ31" s="11"/>
      <c r="EER31" s="11"/>
      <c r="EES31" s="11"/>
      <c r="EET31" s="11"/>
      <c r="EEU31" s="11"/>
      <c r="EEV31" s="11"/>
      <c r="EEW31" s="11"/>
      <c r="EEX31" s="11"/>
      <c r="EEY31" s="11"/>
      <c r="EEZ31" s="11"/>
      <c r="EFA31" s="11"/>
      <c r="EFB31" s="11"/>
      <c r="EFC31" s="11"/>
      <c r="EFD31" s="11"/>
      <c r="EFE31" s="11"/>
      <c r="EFF31" s="11"/>
      <c r="EFG31" s="11"/>
      <c r="EFH31" s="11"/>
      <c r="EFI31" s="11"/>
      <c r="EFJ31" s="11"/>
      <c r="EFK31" s="11"/>
      <c r="EFL31" s="11"/>
      <c r="EFM31" s="11"/>
      <c r="EFN31" s="11"/>
      <c r="EFO31" s="11"/>
      <c r="EFP31" s="11"/>
      <c r="EFQ31" s="11"/>
      <c r="EFR31" s="11"/>
      <c r="EFS31" s="11"/>
      <c r="EFT31" s="11"/>
      <c r="EFU31" s="11"/>
      <c r="EFV31" s="11"/>
      <c r="EFW31" s="11"/>
      <c r="EFX31" s="11"/>
      <c r="EFY31" s="11"/>
      <c r="EFZ31" s="11"/>
      <c r="EGA31" s="11"/>
      <c r="EGB31" s="11"/>
      <c r="EGC31" s="11"/>
      <c r="EGD31" s="11"/>
      <c r="EGE31" s="11"/>
      <c r="EGF31" s="11"/>
      <c r="EGG31" s="11"/>
      <c r="EGH31" s="11"/>
      <c r="EGI31" s="11"/>
      <c r="EGJ31" s="11"/>
      <c r="EGK31" s="11"/>
      <c r="EGL31" s="11"/>
      <c r="EGM31" s="11"/>
      <c r="EGN31" s="11"/>
      <c r="EGO31" s="11"/>
      <c r="EGP31" s="11"/>
      <c r="EGQ31" s="11"/>
      <c r="EGR31" s="11"/>
      <c r="EGS31" s="11"/>
      <c r="EGT31" s="11"/>
      <c r="EGU31" s="11"/>
      <c r="EGV31" s="11"/>
      <c r="EGW31" s="11"/>
      <c r="EGX31" s="11"/>
      <c r="EGY31" s="11"/>
      <c r="EGZ31" s="11"/>
      <c r="EHA31" s="11"/>
      <c r="EHB31" s="11"/>
      <c r="EHC31" s="11"/>
      <c r="EHD31" s="11"/>
      <c r="EHE31" s="11"/>
      <c r="EHF31" s="11"/>
      <c r="EHG31" s="11"/>
      <c r="EHH31" s="11"/>
      <c r="EHI31" s="11"/>
      <c r="EHJ31" s="11"/>
      <c r="EHK31" s="11"/>
      <c r="EHL31" s="11"/>
      <c r="EHM31" s="11"/>
      <c r="EHN31" s="11"/>
      <c r="EHO31" s="11"/>
      <c r="EHP31" s="11"/>
      <c r="EHQ31" s="11"/>
      <c r="EHR31" s="11"/>
      <c r="EHS31" s="11"/>
      <c r="EHT31" s="11"/>
      <c r="EHU31" s="11"/>
      <c r="EHV31" s="11"/>
      <c r="EHW31" s="11"/>
      <c r="EHX31" s="11"/>
      <c r="EHY31" s="11"/>
      <c r="EHZ31" s="11"/>
      <c r="EIA31" s="11"/>
      <c r="EIB31" s="11"/>
      <c r="EIC31" s="11"/>
      <c r="EID31" s="11"/>
      <c r="EIE31" s="11"/>
      <c r="EIF31" s="11"/>
      <c r="EIG31" s="11"/>
      <c r="EIH31" s="11"/>
      <c r="EII31" s="11"/>
      <c r="EIJ31" s="11"/>
      <c r="EIK31" s="11"/>
      <c r="EIL31" s="11"/>
      <c r="EIM31" s="11"/>
      <c r="EIN31" s="11"/>
      <c r="EIO31" s="11"/>
      <c r="EIP31" s="11"/>
      <c r="EIQ31" s="11"/>
      <c r="EIR31" s="11"/>
      <c r="EIS31" s="11"/>
      <c r="EIT31" s="11"/>
      <c r="EIU31" s="11"/>
      <c r="EIV31" s="11"/>
      <c r="EIW31" s="11"/>
      <c r="EIX31" s="11"/>
      <c r="EIY31" s="11"/>
      <c r="EIZ31" s="11"/>
      <c r="EJA31" s="11"/>
      <c r="EJB31" s="11"/>
      <c r="EJC31" s="11"/>
      <c r="EJD31" s="11"/>
      <c r="EJE31" s="11"/>
      <c r="EJF31" s="11"/>
      <c r="EJG31" s="11"/>
      <c r="EJH31" s="11"/>
      <c r="EJI31" s="11"/>
      <c r="EJJ31" s="11"/>
      <c r="EJK31" s="11"/>
      <c r="EJL31" s="11"/>
      <c r="EJM31" s="11"/>
      <c r="EJN31" s="11"/>
      <c r="EJO31" s="11"/>
      <c r="EJP31" s="11"/>
      <c r="EJQ31" s="11"/>
      <c r="EJR31" s="11"/>
      <c r="EJS31" s="11"/>
      <c r="EJT31" s="11"/>
      <c r="EJU31" s="11"/>
      <c r="EJV31" s="11"/>
      <c r="EJW31" s="11"/>
      <c r="EJX31" s="11"/>
      <c r="EJY31" s="11"/>
      <c r="EJZ31" s="11"/>
      <c r="EKA31" s="11"/>
      <c r="EKB31" s="11"/>
      <c r="EKC31" s="11"/>
      <c r="EKD31" s="11"/>
      <c r="EKE31" s="11"/>
      <c r="EKF31" s="11"/>
      <c r="EKG31" s="11"/>
      <c r="EKH31" s="11"/>
      <c r="EKI31" s="11"/>
      <c r="EKJ31" s="11"/>
      <c r="EKK31" s="11"/>
      <c r="EKL31" s="11"/>
      <c r="EKM31" s="11"/>
      <c r="EKN31" s="11"/>
      <c r="EKO31" s="11"/>
      <c r="EKP31" s="11"/>
      <c r="EKQ31" s="11"/>
      <c r="EKR31" s="11"/>
      <c r="EKS31" s="11"/>
      <c r="EKT31" s="11"/>
      <c r="EKU31" s="11"/>
      <c r="EKV31" s="11"/>
      <c r="EKW31" s="11"/>
      <c r="EKX31" s="11"/>
      <c r="EKY31" s="11"/>
      <c r="EKZ31" s="11"/>
      <c r="ELA31" s="11"/>
      <c r="ELB31" s="11"/>
      <c r="ELC31" s="11"/>
      <c r="ELD31" s="11"/>
      <c r="ELE31" s="11"/>
      <c r="ELF31" s="11"/>
      <c r="ELG31" s="11"/>
      <c r="ELH31" s="11"/>
      <c r="ELI31" s="11"/>
      <c r="ELJ31" s="11"/>
      <c r="ELK31" s="11"/>
      <c r="ELL31" s="11"/>
      <c r="ELM31" s="11"/>
      <c r="ELN31" s="11"/>
      <c r="ELO31" s="11"/>
      <c r="ELP31" s="11"/>
      <c r="ELQ31" s="11"/>
      <c r="ELR31" s="11"/>
      <c r="ELS31" s="11"/>
      <c r="ELT31" s="11"/>
      <c r="ELU31" s="11"/>
    </row>
    <row r="32" spans="1:3713" s="20" customFormat="1">
      <c r="A32" s="11"/>
      <c r="B32" s="140" t="s">
        <v>198</v>
      </c>
      <c r="C32" s="161">
        <v>69300</v>
      </c>
      <c r="D32" s="161">
        <v>0</v>
      </c>
      <c r="E32" s="161">
        <v>33</v>
      </c>
      <c r="F32" s="161">
        <v>3.2</v>
      </c>
      <c r="G32" s="161" t="s">
        <v>189</v>
      </c>
      <c r="H32" s="161" t="s">
        <v>189</v>
      </c>
      <c r="I32" s="161" t="s">
        <v>189</v>
      </c>
      <c r="J32" s="360" t="s">
        <v>189</v>
      </c>
      <c r="K32" s="161"/>
      <c r="L32" s="161" t="s">
        <v>40</v>
      </c>
      <c r="M32" s="35"/>
      <c r="N32" s="35"/>
      <c r="O32" s="35"/>
      <c r="P32" s="50"/>
      <c r="Q32" s="35"/>
      <c r="R32" s="11"/>
      <c r="S32" s="417"/>
      <c r="T32" s="35"/>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1"/>
      <c r="HG32" s="11"/>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1"/>
      <c r="IL32" s="11"/>
      <c r="IM32" s="11"/>
      <c r="IN32" s="11"/>
      <c r="IO32" s="11"/>
      <c r="IP32" s="11"/>
      <c r="IQ32" s="11"/>
      <c r="IR32" s="11"/>
      <c r="IS32" s="11"/>
      <c r="IT32" s="11"/>
      <c r="IU32" s="11"/>
      <c r="IV32" s="11"/>
      <c r="IW32" s="11"/>
      <c r="IX32" s="11"/>
      <c r="IY32" s="11"/>
      <c r="IZ32" s="11"/>
      <c r="JA32" s="11"/>
      <c r="JB32" s="11"/>
      <c r="JC32" s="11"/>
      <c r="JD32" s="11"/>
      <c r="JE32" s="11"/>
      <c r="JF32" s="11"/>
      <c r="JG32" s="11"/>
      <c r="JH32" s="11"/>
      <c r="JI32" s="11"/>
      <c r="JJ32" s="11"/>
      <c r="JK32" s="11"/>
      <c r="JL32" s="11"/>
      <c r="JM32" s="11"/>
      <c r="JN32" s="11"/>
      <c r="JO32" s="11"/>
      <c r="JP32" s="11"/>
      <c r="JQ32" s="11"/>
      <c r="JR32" s="11"/>
      <c r="JS32" s="11"/>
      <c r="JT32" s="11"/>
      <c r="JU32" s="11"/>
      <c r="JV32" s="11"/>
      <c r="JW32" s="11"/>
      <c r="JX32" s="11"/>
      <c r="JY32" s="11"/>
      <c r="JZ32" s="11"/>
      <c r="KA32" s="11"/>
      <c r="KB32" s="11"/>
      <c r="KC32" s="11"/>
      <c r="KD32" s="11"/>
      <c r="KE32" s="11"/>
      <c r="KF32" s="11"/>
      <c r="KG32" s="11"/>
      <c r="KH32" s="11"/>
      <c r="KI32" s="11"/>
      <c r="KJ32" s="11"/>
      <c r="KK32" s="11"/>
      <c r="KL32" s="11"/>
      <c r="KM32" s="11"/>
      <c r="KN32" s="11"/>
      <c r="KO32" s="11"/>
      <c r="KP32" s="11"/>
      <c r="KQ32" s="11"/>
      <c r="KR32" s="11"/>
      <c r="KS32" s="11"/>
      <c r="KT32" s="11"/>
      <c r="KU32" s="11"/>
      <c r="KV32" s="11"/>
      <c r="KW32" s="11"/>
      <c r="KX32" s="11"/>
      <c r="KY32" s="11"/>
      <c r="KZ32" s="11"/>
      <c r="LA32" s="11"/>
      <c r="LB32" s="11"/>
      <c r="LC32" s="11"/>
      <c r="LD32" s="11"/>
      <c r="LE32" s="11"/>
      <c r="LF32" s="11"/>
      <c r="LG32" s="11"/>
      <c r="LH32" s="11"/>
      <c r="LI32" s="11"/>
      <c r="LJ32" s="11"/>
      <c r="LK32" s="11"/>
      <c r="LL32" s="11"/>
      <c r="LM32" s="11"/>
      <c r="LN32" s="11"/>
      <c r="LO32" s="11"/>
      <c r="LP32" s="11"/>
      <c r="LQ32" s="11"/>
      <c r="LR32" s="11"/>
      <c r="LS32" s="11"/>
      <c r="LT32" s="11"/>
      <c r="LU32" s="11"/>
      <c r="LV32" s="11"/>
      <c r="LW32" s="11"/>
      <c r="LX32" s="11"/>
      <c r="LY32" s="11"/>
      <c r="LZ32" s="11"/>
      <c r="MA32" s="11"/>
      <c r="MB32" s="11"/>
      <c r="MC32" s="11"/>
      <c r="MD32" s="11"/>
      <c r="ME32" s="11"/>
      <c r="MF32" s="11"/>
      <c r="MG32" s="11"/>
      <c r="MH32" s="11"/>
      <c r="MI32" s="11"/>
      <c r="MJ32" s="11"/>
      <c r="MK32" s="11"/>
      <c r="ML32" s="11"/>
      <c r="MM32" s="11"/>
      <c r="MN32" s="11"/>
      <c r="MO32" s="11"/>
      <c r="MP32" s="11"/>
      <c r="MQ32" s="11"/>
      <c r="MR32" s="11"/>
      <c r="MS32" s="11"/>
      <c r="MT32" s="11"/>
      <c r="MU32" s="11"/>
      <c r="MV32" s="11"/>
      <c r="MW32" s="11"/>
      <c r="MX32" s="11"/>
      <c r="MY32" s="11"/>
      <c r="MZ32" s="11"/>
      <c r="NA32" s="11"/>
      <c r="NB32" s="11"/>
      <c r="NC32" s="11"/>
      <c r="ND32" s="11"/>
      <c r="NE32" s="11"/>
      <c r="NF32" s="11"/>
      <c r="NG32" s="11"/>
      <c r="NH32" s="11"/>
      <c r="NI32" s="11"/>
      <c r="NJ32" s="11"/>
      <c r="NK32" s="11"/>
      <c r="NL32" s="11"/>
      <c r="NM32" s="11"/>
      <c r="NN32" s="11"/>
      <c r="NO32" s="11"/>
      <c r="NP32" s="11"/>
      <c r="NQ32" s="11"/>
      <c r="NR32" s="11"/>
      <c r="NS32" s="11"/>
      <c r="NT32" s="11"/>
      <c r="NU32" s="11"/>
      <c r="NV32" s="11"/>
      <c r="NW32" s="11"/>
      <c r="NX32" s="11"/>
      <c r="NY32" s="11"/>
      <c r="NZ32" s="11"/>
      <c r="OA32" s="11"/>
      <c r="OB32" s="11"/>
      <c r="OC32" s="11"/>
      <c r="OD32" s="11"/>
      <c r="OE32" s="11"/>
      <c r="OF32" s="11"/>
      <c r="OG32" s="11"/>
      <c r="OH32" s="11"/>
      <c r="OI32" s="11"/>
      <c r="OJ32" s="11"/>
      <c r="OK32" s="11"/>
      <c r="OL32" s="11"/>
      <c r="OM32" s="11"/>
      <c r="ON32" s="11"/>
      <c r="OO32" s="11"/>
      <c r="OP32" s="11"/>
      <c r="OQ32" s="11"/>
      <c r="OR32" s="11"/>
      <c r="OS32" s="11"/>
      <c r="OT32" s="11"/>
      <c r="OU32" s="11"/>
      <c r="OV32" s="11"/>
      <c r="OW32" s="11"/>
      <c r="OX32" s="11"/>
      <c r="OY32" s="11"/>
      <c r="OZ32" s="11"/>
      <c r="PA32" s="11"/>
      <c r="PB32" s="11"/>
      <c r="PC32" s="11"/>
      <c r="PD32" s="11"/>
      <c r="PE32" s="11"/>
      <c r="PF32" s="11"/>
      <c r="PG32" s="11"/>
      <c r="PH32" s="11"/>
      <c r="PI32" s="11"/>
      <c r="PJ32" s="11"/>
      <c r="PK32" s="11"/>
      <c r="PL32" s="11"/>
      <c r="PM32" s="11"/>
      <c r="PN32" s="11"/>
      <c r="PO32" s="11"/>
      <c r="PP32" s="11"/>
      <c r="PQ32" s="11"/>
      <c r="PR32" s="11"/>
      <c r="PS32" s="11"/>
      <c r="PT32" s="11"/>
      <c r="PU32" s="11"/>
      <c r="PV32" s="11"/>
      <c r="PW32" s="11"/>
      <c r="PX32" s="11"/>
      <c r="PY32" s="11"/>
      <c r="PZ32" s="11"/>
      <c r="QA32" s="11"/>
      <c r="QB32" s="11"/>
      <c r="QC32" s="11"/>
      <c r="QD32" s="11"/>
      <c r="QE32" s="11"/>
      <c r="QF32" s="11"/>
      <c r="QG32" s="11"/>
      <c r="QH32" s="11"/>
      <c r="QI32" s="11"/>
      <c r="QJ32" s="11"/>
      <c r="QK32" s="11"/>
      <c r="QL32" s="11"/>
      <c r="QM32" s="11"/>
      <c r="QN32" s="11"/>
      <c r="QO32" s="11"/>
      <c r="QP32" s="11"/>
      <c r="QQ32" s="11"/>
      <c r="QR32" s="11"/>
      <c r="QS32" s="11"/>
      <c r="QT32" s="11"/>
      <c r="QU32" s="11"/>
      <c r="QV32" s="11"/>
      <c r="QW32" s="11"/>
      <c r="QX32" s="11"/>
      <c r="QY32" s="11"/>
      <c r="QZ32" s="11"/>
      <c r="RA32" s="11"/>
      <c r="RB32" s="11"/>
      <c r="RC32" s="11"/>
      <c r="RD32" s="11"/>
      <c r="RE32" s="11"/>
      <c r="RF32" s="11"/>
      <c r="RG32" s="11"/>
      <c r="RH32" s="11"/>
      <c r="RI32" s="11"/>
      <c r="RJ32" s="11"/>
      <c r="RK32" s="11"/>
      <c r="RL32" s="11"/>
      <c r="RM32" s="11"/>
      <c r="RN32" s="11"/>
      <c r="RO32" s="11"/>
      <c r="RP32" s="11"/>
      <c r="RQ32" s="11"/>
      <c r="RR32" s="11"/>
      <c r="RS32" s="11"/>
      <c r="RT32" s="11"/>
      <c r="RU32" s="11"/>
      <c r="RV32" s="11"/>
      <c r="RW32" s="11"/>
      <c r="RX32" s="11"/>
      <c r="RY32" s="11"/>
      <c r="RZ32" s="11"/>
      <c r="SA32" s="11"/>
      <c r="SB32" s="11"/>
      <c r="SC32" s="11"/>
      <c r="SD32" s="11"/>
      <c r="SE32" s="11"/>
      <c r="SF32" s="11"/>
      <c r="SG32" s="11"/>
      <c r="SH32" s="11"/>
      <c r="SI32" s="11"/>
      <c r="SJ32" s="11"/>
      <c r="SK32" s="11"/>
      <c r="SL32" s="11"/>
      <c r="SM32" s="11"/>
      <c r="SN32" s="11"/>
      <c r="SO32" s="11"/>
      <c r="SP32" s="11"/>
      <c r="SQ32" s="11"/>
      <c r="SR32" s="11"/>
      <c r="SS32" s="11"/>
      <c r="ST32" s="11"/>
      <c r="SU32" s="11"/>
      <c r="SV32" s="11"/>
      <c r="SW32" s="11"/>
      <c r="SX32" s="11"/>
      <c r="SY32" s="11"/>
      <c r="SZ32" s="11"/>
      <c r="TA32" s="11"/>
      <c r="TB32" s="11"/>
      <c r="TC32" s="11"/>
      <c r="TD32" s="11"/>
      <c r="TE32" s="11"/>
      <c r="TF32" s="11"/>
      <c r="TG32" s="11"/>
      <c r="TH32" s="11"/>
      <c r="TI32" s="11"/>
      <c r="TJ32" s="11"/>
      <c r="TK32" s="11"/>
      <c r="TL32" s="11"/>
      <c r="TM32" s="11"/>
      <c r="TN32" s="11"/>
      <c r="TO32" s="11"/>
      <c r="TP32" s="11"/>
      <c r="TQ32" s="11"/>
      <c r="TR32" s="11"/>
      <c r="TS32" s="11"/>
      <c r="TT32" s="11"/>
      <c r="TU32" s="11"/>
      <c r="TV32" s="11"/>
      <c r="TW32" s="11"/>
      <c r="TX32" s="11"/>
      <c r="TY32" s="11"/>
      <c r="TZ32" s="11"/>
      <c r="UA32" s="11"/>
      <c r="UB32" s="11"/>
      <c r="UC32" s="11"/>
      <c r="UD32" s="11"/>
      <c r="UE32" s="11"/>
      <c r="UF32" s="11"/>
      <c r="UG32" s="11"/>
      <c r="UH32" s="11"/>
      <c r="UI32" s="11"/>
      <c r="UJ32" s="11"/>
      <c r="UK32" s="11"/>
      <c r="UL32" s="11"/>
      <c r="UM32" s="11"/>
      <c r="UN32" s="11"/>
      <c r="UO32" s="11"/>
      <c r="UP32" s="11"/>
      <c r="UQ32" s="11"/>
      <c r="UR32" s="11"/>
      <c r="US32" s="11"/>
      <c r="UT32" s="11"/>
      <c r="UU32" s="11"/>
      <c r="UV32" s="11"/>
      <c r="UW32" s="11"/>
      <c r="UX32" s="11"/>
      <c r="UY32" s="11"/>
      <c r="UZ32" s="11"/>
      <c r="VA32" s="11"/>
      <c r="VB32" s="11"/>
      <c r="VC32" s="11"/>
      <c r="VD32" s="11"/>
      <c r="VE32" s="11"/>
      <c r="VF32" s="11"/>
      <c r="VG32" s="11"/>
      <c r="VH32" s="11"/>
      <c r="VI32" s="11"/>
      <c r="VJ32" s="11"/>
      <c r="VK32" s="11"/>
      <c r="VL32" s="11"/>
      <c r="VM32" s="11"/>
      <c r="VN32" s="11"/>
      <c r="VO32" s="11"/>
      <c r="VP32" s="11"/>
      <c r="VQ32" s="11"/>
      <c r="VR32" s="11"/>
      <c r="VS32" s="11"/>
      <c r="VT32" s="11"/>
      <c r="VU32" s="11"/>
      <c r="VV32" s="11"/>
      <c r="VW32" s="11"/>
      <c r="VX32" s="11"/>
      <c r="VY32" s="11"/>
      <c r="VZ32" s="11"/>
      <c r="WA32" s="11"/>
      <c r="WB32" s="11"/>
      <c r="WC32" s="11"/>
      <c r="WD32" s="11"/>
      <c r="WE32" s="11"/>
      <c r="WF32" s="11"/>
      <c r="WG32" s="11"/>
      <c r="WH32" s="11"/>
      <c r="WI32" s="11"/>
      <c r="WJ32" s="11"/>
      <c r="WK32" s="11"/>
      <c r="WL32" s="11"/>
      <c r="WM32" s="11"/>
      <c r="WN32" s="11"/>
      <c r="WO32" s="11"/>
      <c r="WP32" s="11"/>
      <c r="WQ32" s="11"/>
      <c r="WR32" s="11"/>
      <c r="WS32" s="11"/>
      <c r="WT32" s="11"/>
      <c r="WU32" s="11"/>
      <c r="WV32" s="11"/>
      <c r="WW32" s="11"/>
      <c r="WX32" s="11"/>
      <c r="WY32" s="11"/>
      <c r="WZ32" s="11"/>
      <c r="XA32" s="11"/>
      <c r="XB32" s="11"/>
      <c r="XC32" s="11"/>
      <c r="XD32" s="11"/>
      <c r="XE32" s="11"/>
      <c r="XF32" s="11"/>
      <c r="XG32" s="11"/>
      <c r="XH32" s="11"/>
      <c r="XI32" s="11"/>
      <c r="XJ32" s="11"/>
      <c r="XK32" s="11"/>
      <c r="XL32" s="11"/>
      <c r="XM32" s="11"/>
      <c r="XN32" s="11"/>
      <c r="XO32" s="11"/>
      <c r="XP32" s="11"/>
      <c r="XQ32" s="11"/>
      <c r="XR32" s="11"/>
      <c r="XS32" s="11"/>
      <c r="XT32" s="11"/>
      <c r="XU32" s="11"/>
      <c r="XV32" s="11"/>
      <c r="XW32" s="11"/>
      <c r="XX32" s="11"/>
      <c r="XY32" s="11"/>
      <c r="XZ32" s="11"/>
      <c r="YA32" s="11"/>
      <c r="YB32" s="11"/>
      <c r="YC32" s="11"/>
      <c r="YD32" s="11"/>
      <c r="YE32" s="11"/>
      <c r="YF32" s="11"/>
      <c r="YG32" s="11"/>
      <c r="YH32" s="11"/>
      <c r="YI32" s="11"/>
      <c r="YJ32" s="11"/>
      <c r="YK32" s="11"/>
      <c r="YL32" s="11"/>
      <c r="YM32" s="11"/>
      <c r="YN32" s="11"/>
      <c r="YO32" s="11"/>
      <c r="YP32" s="11"/>
      <c r="YQ32" s="11"/>
      <c r="YR32" s="11"/>
      <c r="YS32" s="11"/>
      <c r="YT32" s="11"/>
      <c r="YU32" s="11"/>
      <c r="YV32" s="11"/>
      <c r="YW32" s="11"/>
      <c r="YX32" s="11"/>
      <c r="YY32" s="11"/>
      <c r="YZ32" s="11"/>
      <c r="ZA32" s="11"/>
      <c r="ZB32" s="11"/>
      <c r="ZC32" s="11"/>
      <c r="ZD32" s="11"/>
      <c r="ZE32" s="11"/>
      <c r="ZF32" s="11"/>
      <c r="ZG32" s="11"/>
      <c r="ZH32" s="11"/>
      <c r="ZI32" s="11"/>
      <c r="ZJ32" s="11"/>
      <c r="ZK32" s="11"/>
      <c r="ZL32" s="11"/>
      <c r="ZM32" s="11"/>
      <c r="ZN32" s="11"/>
      <c r="ZO32" s="11"/>
      <c r="ZP32" s="11"/>
      <c r="ZQ32" s="11"/>
      <c r="ZR32" s="11"/>
      <c r="ZS32" s="11"/>
      <c r="ZT32" s="11"/>
      <c r="ZU32" s="11"/>
      <c r="ZV32" s="11"/>
      <c r="ZW32" s="11"/>
      <c r="ZX32" s="11"/>
      <c r="ZY32" s="11"/>
      <c r="ZZ32" s="11"/>
      <c r="AAA32" s="11"/>
      <c r="AAB32" s="11"/>
      <c r="AAC32" s="11"/>
      <c r="AAD32" s="11"/>
      <c r="AAE32" s="11"/>
      <c r="AAF32" s="11"/>
      <c r="AAG32" s="11"/>
      <c r="AAH32" s="11"/>
      <c r="AAI32" s="11"/>
      <c r="AAJ32" s="11"/>
      <c r="AAK32" s="11"/>
      <c r="AAL32" s="11"/>
      <c r="AAM32" s="11"/>
      <c r="AAN32" s="11"/>
      <c r="AAO32" s="11"/>
      <c r="AAP32" s="11"/>
      <c r="AAQ32" s="11"/>
      <c r="AAR32" s="11"/>
      <c r="AAS32" s="11"/>
      <c r="AAT32" s="11"/>
      <c r="AAU32" s="11"/>
      <c r="AAV32" s="11"/>
      <c r="AAW32" s="11"/>
      <c r="AAX32" s="11"/>
      <c r="AAY32" s="11"/>
      <c r="AAZ32" s="11"/>
      <c r="ABA32" s="11"/>
      <c r="ABB32" s="11"/>
      <c r="ABC32" s="11"/>
      <c r="ABD32" s="11"/>
      <c r="ABE32" s="11"/>
      <c r="ABF32" s="11"/>
      <c r="ABG32" s="11"/>
      <c r="ABH32" s="11"/>
      <c r="ABI32" s="11"/>
      <c r="ABJ32" s="11"/>
      <c r="ABK32" s="11"/>
      <c r="ABL32" s="11"/>
      <c r="ABM32" s="11"/>
      <c r="ABN32" s="11"/>
      <c r="ABO32" s="11"/>
      <c r="ABP32" s="11"/>
      <c r="ABQ32" s="11"/>
      <c r="ABR32" s="11"/>
      <c r="ABS32" s="11"/>
      <c r="ABT32" s="11"/>
      <c r="ABU32" s="11"/>
      <c r="ABV32" s="11"/>
      <c r="ABW32" s="11"/>
      <c r="ABX32" s="11"/>
      <c r="ABY32" s="11"/>
      <c r="ABZ32" s="11"/>
      <c r="ACA32" s="11"/>
      <c r="ACB32" s="11"/>
      <c r="ACC32" s="11"/>
      <c r="ACD32" s="11"/>
      <c r="ACE32" s="11"/>
      <c r="ACF32" s="11"/>
      <c r="ACG32" s="11"/>
      <c r="ACH32" s="11"/>
      <c r="ACI32" s="11"/>
      <c r="ACJ32" s="11"/>
      <c r="ACK32" s="11"/>
      <c r="ACL32" s="11"/>
      <c r="ACM32" s="11"/>
      <c r="ACN32" s="11"/>
      <c r="ACO32" s="11"/>
      <c r="ACP32" s="11"/>
      <c r="ACQ32" s="11"/>
      <c r="ACR32" s="11"/>
      <c r="ACS32" s="11"/>
      <c r="ACT32" s="11"/>
      <c r="ACU32" s="11"/>
      <c r="ACV32" s="11"/>
      <c r="ACW32" s="11"/>
      <c r="ACX32" s="11"/>
      <c r="ACY32" s="11"/>
      <c r="ACZ32" s="11"/>
      <c r="ADA32" s="11"/>
      <c r="ADB32" s="11"/>
      <c r="ADC32" s="11"/>
      <c r="ADD32" s="11"/>
      <c r="ADE32" s="11"/>
      <c r="ADF32" s="11"/>
      <c r="ADG32" s="11"/>
      <c r="ADH32" s="11"/>
      <c r="ADI32" s="11"/>
      <c r="ADJ32" s="11"/>
      <c r="ADK32" s="11"/>
      <c r="ADL32" s="11"/>
      <c r="ADM32" s="11"/>
      <c r="ADN32" s="11"/>
      <c r="ADO32" s="11"/>
      <c r="ADP32" s="11"/>
      <c r="ADQ32" s="11"/>
      <c r="ADR32" s="11"/>
      <c r="ADS32" s="11"/>
      <c r="ADT32" s="11"/>
      <c r="ADU32" s="11"/>
      <c r="ADV32" s="11"/>
      <c r="ADW32" s="11"/>
      <c r="ADX32" s="11"/>
      <c r="ADY32" s="11"/>
      <c r="ADZ32" s="11"/>
      <c r="AEA32" s="11"/>
      <c r="AEB32" s="11"/>
      <c r="AEC32" s="11"/>
      <c r="AED32" s="11"/>
      <c r="AEE32" s="11"/>
      <c r="AEF32" s="11"/>
      <c r="AEG32" s="11"/>
      <c r="AEH32" s="11"/>
      <c r="AEI32" s="11"/>
      <c r="AEJ32" s="11"/>
      <c r="AEK32" s="11"/>
      <c r="AEL32" s="11"/>
      <c r="AEM32" s="11"/>
      <c r="AEN32" s="11"/>
      <c r="AEO32" s="11"/>
      <c r="AEP32" s="11"/>
      <c r="AEQ32" s="11"/>
      <c r="AER32" s="11"/>
      <c r="AES32" s="11"/>
      <c r="AET32" s="11"/>
      <c r="AEU32" s="11"/>
      <c r="AEV32" s="11"/>
      <c r="AEW32" s="11"/>
      <c r="AEX32" s="11"/>
      <c r="AEY32" s="11"/>
      <c r="AEZ32" s="11"/>
      <c r="AFA32" s="11"/>
      <c r="AFB32" s="11"/>
      <c r="AFC32" s="11"/>
      <c r="AFD32" s="11"/>
      <c r="AFE32" s="11"/>
      <c r="AFF32" s="11"/>
      <c r="AFG32" s="11"/>
      <c r="AFH32" s="11"/>
      <c r="AFI32" s="11"/>
      <c r="AFJ32" s="11"/>
      <c r="AFK32" s="11"/>
      <c r="AFL32" s="11"/>
      <c r="AFM32" s="11"/>
      <c r="AFN32" s="11"/>
      <c r="AFO32" s="11"/>
      <c r="AFP32" s="11"/>
      <c r="AFQ32" s="11"/>
      <c r="AFR32" s="11"/>
      <c r="AFS32" s="11"/>
      <c r="AFT32" s="11"/>
      <c r="AFU32" s="11"/>
      <c r="AFV32" s="11"/>
      <c r="AFW32" s="11"/>
      <c r="AFX32" s="11"/>
      <c r="AFY32" s="11"/>
      <c r="AFZ32" s="11"/>
      <c r="AGA32" s="11"/>
      <c r="AGB32" s="11"/>
      <c r="AGC32" s="11"/>
      <c r="AGD32" s="11"/>
      <c r="AGE32" s="11"/>
      <c r="AGF32" s="11"/>
      <c r="AGG32" s="11"/>
      <c r="AGH32" s="11"/>
      <c r="AGI32" s="11"/>
      <c r="AGJ32" s="11"/>
      <c r="AGK32" s="11"/>
      <c r="AGL32" s="11"/>
      <c r="AGM32" s="11"/>
      <c r="AGN32" s="11"/>
      <c r="AGO32" s="11"/>
      <c r="AGP32" s="11"/>
      <c r="AGQ32" s="11"/>
      <c r="AGR32" s="11"/>
      <c r="AGS32" s="11"/>
      <c r="AGT32" s="11"/>
      <c r="AGU32" s="11"/>
      <c r="AGV32" s="11"/>
      <c r="AGW32" s="11"/>
      <c r="AGX32" s="11"/>
      <c r="AGY32" s="11"/>
      <c r="AGZ32" s="11"/>
      <c r="AHA32" s="11"/>
      <c r="AHB32" s="11"/>
      <c r="AHC32" s="11"/>
      <c r="AHD32" s="11"/>
      <c r="AHE32" s="11"/>
      <c r="AHF32" s="11"/>
      <c r="AHG32" s="11"/>
      <c r="AHH32" s="11"/>
      <c r="AHI32" s="11"/>
      <c r="AHJ32" s="11"/>
      <c r="AHK32" s="11"/>
      <c r="AHL32" s="11"/>
      <c r="AHM32" s="11"/>
      <c r="AHN32" s="11"/>
      <c r="AHO32" s="11"/>
      <c r="AHP32" s="11"/>
      <c r="AHQ32" s="11"/>
      <c r="AHR32" s="11"/>
      <c r="AHS32" s="11"/>
      <c r="AHT32" s="11"/>
      <c r="AHU32" s="11"/>
      <c r="AHV32" s="11"/>
      <c r="AHW32" s="11"/>
      <c r="AHX32" s="11"/>
      <c r="AHY32" s="11"/>
      <c r="AHZ32" s="11"/>
      <c r="AIA32" s="11"/>
      <c r="AIB32" s="11"/>
      <c r="AIC32" s="11"/>
      <c r="AID32" s="11"/>
      <c r="AIE32" s="11"/>
      <c r="AIF32" s="11"/>
      <c r="AIG32" s="11"/>
      <c r="AIH32" s="11"/>
      <c r="AII32" s="11"/>
      <c r="AIJ32" s="11"/>
      <c r="AIK32" s="11"/>
      <c r="AIL32" s="11"/>
      <c r="AIM32" s="11"/>
      <c r="AIN32" s="11"/>
      <c r="AIO32" s="11"/>
      <c r="AIP32" s="11"/>
      <c r="AIQ32" s="11"/>
      <c r="AIR32" s="11"/>
      <c r="AIS32" s="11"/>
      <c r="AIT32" s="11"/>
      <c r="AIU32" s="11"/>
      <c r="AIV32" s="11"/>
      <c r="AIW32" s="11"/>
      <c r="AIX32" s="11"/>
      <c r="AIY32" s="11"/>
      <c r="AIZ32" s="11"/>
      <c r="AJA32" s="11"/>
      <c r="AJB32" s="11"/>
      <c r="AJC32" s="11"/>
      <c r="AJD32" s="11"/>
      <c r="AJE32" s="11"/>
      <c r="AJF32" s="11"/>
      <c r="AJG32" s="11"/>
      <c r="AJH32" s="11"/>
      <c r="AJI32" s="11"/>
      <c r="AJJ32" s="11"/>
      <c r="AJK32" s="11"/>
      <c r="AJL32" s="11"/>
      <c r="AJM32" s="11"/>
      <c r="AJN32" s="11"/>
      <c r="AJO32" s="11"/>
      <c r="AJP32" s="11"/>
      <c r="AJQ32" s="11"/>
      <c r="AJR32" s="11"/>
      <c r="AJS32" s="11"/>
      <c r="AJT32" s="11"/>
      <c r="AJU32" s="11"/>
      <c r="AJV32" s="11"/>
      <c r="AJW32" s="11"/>
      <c r="AJX32" s="11"/>
      <c r="AJY32" s="11"/>
      <c r="AJZ32" s="11"/>
      <c r="AKA32" s="11"/>
      <c r="AKB32" s="11"/>
      <c r="AKC32" s="11"/>
      <c r="AKD32" s="11"/>
      <c r="AKE32" s="11"/>
      <c r="AKF32" s="11"/>
      <c r="AKG32" s="11"/>
      <c r="AKH32" s="11"/>
      <c r="AKI32" s="11"/>
      <c r="AKJ32" s="11"/>
      <c r="AKK32" s="11"/>
      <c r="AKL32" s="11"/>
      <c r="AKM32" s="11"/>
      <c r="AKN32" s="11"/>
      <c r="AKO32" s="11"/>
      <c r="AKP32" s="11"/>
      <c r="AKQ32" s="11"/>
      <c r="AKR32" s="11"/>
      <c r="AKS32" s="11"/>
      <c r="AKT32" s="11"/>
      <c r="AKU32" s="11"/>
      <c r="AKV32" s="11"/>
      <c r="AKW32" s="11"/>
      <c r="AKX32" s="11"/>
      <c r="AKY32" s="11"/>
      <c r="AKZ32" s="11"/>
      <c r="ALA32" s="11"/>
      <c r="ALB32" s="11"/>
      <c r="ALC32" s="11"/>
      <c r="ALD32" s="11"/>
      <c r="ALE32" s="11"/>
      <c r="ALF32" s="11"/>
      <c r="ALG32" s="11"/>
      <c r="ALH32" s="11"/>
      <c r="ALI32" s="11"/>
      <c r="ALJ32" s="11"/>
      <c r="ALK32" s="11"/>
      <c r="ALL32" s="11"/>
      <c r="ALM32" s="11"/>
      <c r="ALN32" s="11"/>
      <c r="ALO32" s="11"/>
      <c r="ALP32" s="11"/>
      <c r="ALQ32" s="11"/>
      <c r="ALR32" s="11"/>
      <c r="ALS32" s="11"/>
      <c r="ALT32" s="11"/>
      <c r="ALU32" s="11"/>
      <c r="ALV32" s="11"/>
      <c r="ALW32" s="11"/>
      <c r="ALX32" s="11"/>
      <c r="ALY32" s="11"/>
      <c r="ALZ32" s="11"/>
      <c r="AMA32" s="11"/>
      <c r="AMB32" s="11"/>
      <c r="AMC32" s="11"/>
      <c r="AMD32" s="11"/>
      <c r="AME32" s="11"/>
      <c r="AMF32" s="11"/>
      <c r="AMG32" s="11"/>
      <c r="AMH32" s="11"/>
      <c r="AMI32" s="11"/>
      <c r="AMJ32" s="11"/>
      <c r="AMK32" s="11"/>
      <c r="AML32" s="11"/>
      <c r="AMM32" s="11"/>
      <c r="AMN32" s="11"/>
      <c r="AMO32" s="11"/>
      <c r="AMP32" s="11"/>
      <c r="AMQ32" s="11"/>
      <c r="AMR32" s="11"/>
      <c r="AMS32" s="11"/>
      <c r="AMT32" s="11"/>
      <c r="AMU32" s="11"/>
      <c r="AMV32" s="11"/>
      <c r="AMW32" s="11"/>
      <c r="AMX32" s="11"/>
      <c r="AMY32" s="11"/>
      <c r="AMZ32" s="11"/>
      <c r="ANA32" s="11"/>
      <c r="ANB32" s="11"/>
      <c r="ANC32" s="11"/>
      <c r="AND32" s="11"/>
      <c r="ANE32" s="11"/>
      <c r="ANF32" s="11"/>
      <c r="ANG32" s="11"/>
      <c r="ANH32" s="11"/>
      <c r="ANI32" s="11"/>
      <c r="ANJ32" s="11"/>
      <c r="ANK32" s="11"/>
      <c r="ANL32" s="11"/>
      <c r="ANM32" s="11"/>
      <c r="ANN32" s="11"/>
      <c r="ANO32" s="11"/>
      <c r="ANP32" s="11"/>
      <c r="ANQ32" s="11"/>
      <c r="ANR32" s="11"/>
      <c r="ANS32" s="11"/>
      <c r="ANT32" s="11"/>
      <c r="ANU32" s="11"/>
      <c r="ANV32" s="11"/>
      <c r="ANW32" s="11"/>
      <c r="ANX32" s="11"/>
      <c r="ANY32" s="11"/>
      <c r="ANZ32" s="11"/>
      <c r="AOA32" s="11"/>
      <c r="AOB32" s="11"/>
      <c r="AOC32" s="11"/>
      <c r="AOD32" s="11"/>
      <c r="AOE32" s="11"/>
      <c r="AOF32" s="11"/>
      <c r="AOG32" s="11"/>
      <c r="AOH32" s="11"/>
      <c r="AOI32" s="11"/>
      <c r="AOJ32" s="11"/>
      <c r="AOK32" s="11"/>
      <c r="AOL32" s="11"/>
      <c r="AOM32" s="11"/>
      <c r="AON32" s="11"/>
      <c r="AOO32" s="11"/>
      <c r="AOP32" s="11"/>
      <c r="AOQ32" s="11"/>
      <c r="AOR32" s="11"/>
      <c r="AOS32" s="11"/>
      <c r="AOT32" s="11"/>
      <c r="AOU32" s="11"/>
      <c r="AOV32" s="11"/>
      <c r="AOW32" s="11"/>
      <c r="AOX32" s="11"/>
      <c r="AOY32" s="11"/>
      <c r="AOZ32" s="11"/>
      <c r="APA32" s="11"/>
      <c r="APB32" s="11"/>
      <c r="APC32" s="11"/>
      <c r="APD32" s="11"/>
      <c r="APE32" s="11"/>
      <c r="APF32" s="11"/>
      <c r="APG32" s="11"/>
      <c r="APH32" s="11"/>
      <c r="API32" s="11"/>
      <c r="APJ32" s="11"/>
      <c r="APK32" s="11"/>
      <c r="APL32" s="11"/>
      <c r="APM32" s="11"/>
      <c r="APN32" s="11"/>
      <c r="APO32" s="11"/>
      <c r="APP32" s="11"/>
      <c r="APQ32" s="11"/>
      <c r="APR32" s="11"/>
      <c r="APS32" s="11"/>
      <c r="APT32" s="11"/>
      <c r="APU32" s="11"/>
      <c r="APV32" s="11"/>
      <c r="APW32" s="11"/>
      <c r="APX32" s="11"/>
      <c r="APY32" s="11"/>
      <c r="APZ32" s="11"/>
      <c r="AQA32" s="11"/>
      <c r="AQB32" s="11"/>
      <c r="AQC32" s="11"/>
      <c r="AQD32" s="11"/>
      <c r="AQE32" s="11"/>
      <c r="AQF32" s="11"/>
      <c r="AQG32" s="11"/>
      <c r="AQH32" s="11"/>
      <c r="AQI32" s="11"/>
      <c r="AQJ32" s="11"/>
      <c r="AQK32" s="11"/>
      <c r="AQL32" s="11"/>
      <c r="AQM32" s="11"/>
      <c r="AQN32" s="11"/>
      <c r="AQO32" s="11"/>
      <c r="AQP32" s="11"/>
      <c r="AQQ32" s="11"/>
      <c r="AQR32" s="11"/>
      <c r="AQS32" s="11"/>
      <c r="AQT32" s="11"/>
      <c r="AQU32" s="11"/>
      <c r="AQV32" s="11"/>
      <c r="AQW32" s="11"/>
      <c r="AQX32" s="11"/>
      <c r="AQY32" s="11"/>
      <c r="AQZ32" s="11"/>
      <c r="ARA32" s="11"/>
      <c r="ARB32" s="11"/>
      <c r="ARC32" s="11"/>
      <c r="ARD32" s="11"/>
      <c r="ARE32" s="11"/>
      <c r="ARF32" s="11"/>
      <c r="ARG32" s="11"/>
      <c r="ARH32" s="11"/>
      <c r="ARI32" s="11"/>
      <c r="ARJ32" s="11"/>
      <c r="ARK32" s="11"/>
      <c r="ARL32" s="11"/>
      <c r="ARM32" s="11"/>
      <c r="ARN32" s="11"/>
      <c r="ARO32" s="11"/>
      <c r="ARP32" s="11"/>
      <c r="ARQ32" s="11"/>
      <c r="ARR32" s="11"/>
      <c r="ARS32" s="11"/>
      <c r="ART32" s="11"/>
      <c r="ARU32" s="11"/>
      <c r="ARV32" s="11"/>
      <c r="ARW32" s="11"/>
      <c r="ARX32" s="11"/>
      <c r="ARY32" s="11"/>
      <c r="ARZ32" s="11"/>
      <c r="ASA32" s="11"/>
      <c r="ASB32" s="11"/>
      <c r="ASC32" s="11"/>
      <c r="ASD32" s="11"/>
      <c r="ASE32" s="11"/>
      <c r="ASF32" s="11"/>
      <c r="ASG32" s="11"/>
      <c r="ASH32" s="11"/>
      <c r="ASI32" s="11"/>
      <c r="ASJ32" s="11"/>
      <c r="ASK32" s="11"/>
      <c r="ASL32" s="11"/>
      <c r="ASM32" s="11"/>
      <c r="ASN32" s="11"/>
      <c r="ASO32" s="11"/>
      <c r="ASP32" s="11"/>
      <c r="ASQ32" s="11"/>
      <c r="ASR32" s="11"/>
      <c r="ASS32" s="11"/>
      <c r="AST32" s="11"/>
      <c r="ASU32" s="11"/>
      <c r="ASV32" s="11"/>
      <c r="ASW32" s="11"/>
      <c r="ASX32" s="11"/>
      <c r="ASY32" s="11"/>
      <c r="ASZ32" s="11"/>
      <c r="ATA32" s="11"/>
      <c r="ATB32" s="11"/>
      <c r="ATC32" s="11"/>
      <c r="ATD32" s="11"/>
      <c r="ATE32" s="11"/>
      <c r="ATF32" s="11"/>
      <c r="ATG32" s="11"/>
      <c r="ATH32" s="11"/>
      <c r="ATI32" s="11"/>
      <c r="ATJ32" s="11"/>
      <c r="ATK32" s="11"/>
      <c r="ATL32" s="11"/>
      <c r="ATM32" s="11"/>
      <c r="ATN32" s="11"/>
      <c r="ATO32" s="11"/>
      <c r="ATP32" s="11"/>
      <c r="ATQ32" s="11"/>
      <c r="ATR32" s="11"/>
      <c r="ATS32" s="11"/>
      <c r="ATT32" s="11"/>
      <c r="ATU32" s="11"/>
      <c r="ATV32" s="11"/>
      <c r="ATW32" s="11"/>
      <c r="ATX32" s="11"/>
      <c r="ATY32" s="11"/>
      <c r="ATZ32" s="11"/>
      <c r="AUA32" s="11"/>
      <c r="AUB32" s="11"/>
      <c r="AUC32" s="11"/>
      <c r="AUD32" s="11"/>
      <c r="AUE32" s="11"/>
      <c r="AUF32" s="11"/>
      <c r="AUG32" s="11"/>
      <c r="AUH32" s="11"/>
      <c r="AUI32" s="11"/>
      <c r="AUJ32" s="11"/>
      <c r="AUK32" s="11"/>
      <c r="AUL32" s="11"/>
      <c r="AUM32" s="11"/>
      <c r="AUN32" s="11"/>
      <c r="AUO32" s="11"/>
      <c r="AUP32" s="11"/>
      <c r="AUQ32" s="11"/>
      <c r="AUR32" s="11"/>
      <c r="AUS32" s="11"/>
      <c r="AUT32" s="11"/>
      <c r="AUU32" s="11"/>
      <c r="AUV32" s="11"/>
      <c r="AUW32" s="11"/>
      <c r="AUX32" s="11"/>
      <c r="AUY32" s="11"/>
      <c r="AUZ32" s="11"/>
      <c r="AVA32" s="11"/>
      <c r="AVB32" s="11"/>
      <c r="AVC32" s="11"/>
      <c r="AVD32" s="11"/>
      <c r="AVE32" s="11"/>
      <c r="AVF32" s="11"/>
      <c r="AVG32" s="11"/>
      <c r="AVH32" s="11"/>
      <c r="AVI32" s="11"/>
      <c r="AVJ32" s="11"/>
      <c r="AVK32" s="11"/>
      <c r="AVL32" s="11"/>
      <c r="AVM32" s="11"/>
      <c r="AVN32" s="11"/>
      <c r="AVO32" s="11"/>
      <c r="AVP32" s="11"/>
      <c r="AVQ32" s="11"/>
      <c r="AVR32" s="11"/>
      <c r="AVS32" s="11"/>
      <c r="AVT32" s="11"/>
      <c r="AVU32" s="11"/>
      <c r="AVV32" s="11"/>
      <c r="AVW32" s="11"/>
      <c r="AVX32" s="11"/>
      <c r="AVY32" s="11"/>
      <c r="AVZ32" s="11"/>
      <c r="AWA32" s="11"/>
      <c r="AWB32" s="11"/>
      <c r="AWC32" s="11"/>
      <c r="AWD32" s="11"/>
      <c r="AWE32" s="11"/>
      <c r="AWF32" s="11"/>
      <c r="AWG32" s="11"/>
      <c r="AWH32" s="11"/>
      <c r="AWI32" s="11"/>
      <c r="AWJ32" s="11"/>
      <c r="AWK32" s="11"/>
      <c r="AWL32" s="11"/>
      <c r="AWM32" s="11"/>
      <c r="AWN32" s="11"/>
      <c r="AWO32" s="11"/>
      <c r="AWP32" s="11"/>
      <c r="AWQ32" s="11"/>
      <c r="AWR32" s="11"/>
      <c r="AWS32" s="11"/>
      <c r="AWT32" s="11"/>
      <c r="AWU32" s="11"/>
      <c r="AWV32" s="11"/>
      <c r="AWW32" s="11"/>
      <c r="AWX32" s="11"/>
      <c r="AWY32" s="11"/>
      <c r="AWZ32" s="11"/>
      <c r="AXA32" s="11"/>
      <c r="AXB32" s="11"/>
      <c r="AXC32" s="11"/>
      <c r="AXD32" s="11"/>
      <c r="AXE32" s="11"/>
      <c r="AXF32" s="11"/>
      <c r="AXG32" s="11"/>
      <c r="AXH32" s="11"/>
      <c r="AXI32" s="11"/>
      <c r="AXJ32" s="11"/>
      <c r="AXK32" s="11"/>
      <c r="AXL32" s="11"/>
      <c r="AXM32" s="11"/>
      <c r="AXN32" s="11"/>
      <c r="AXO32" s="11"/>
      <c r="AXP32" s="11"/>
      <c r="AXQ32" s="11"/>
      <c r="AXR32" s="11"/>
      <c r="AXS32" s="11"/>
      <c r="AXT32" s="11"/>
      <c r="AXU32" s="11"/>
      <c r="AXV32" s="11"/>
      <c r="AXW32" s="11"/>
      <c r="AXX32" s="11"/>
      <c r="AXY32" s="11"/>
      <c r="AXZ32" s="11"/>
      <c r="AYA32" s="11"/>
      <c r="AYB32" s="11"/>
      <c r="AYC32" s="11"/>
      <c r="AYD32" s="11"/>
      <c r="AYE32" s="11"/>
      <c r="AYF32" s="11"/>
      <c r="AYG32" s="11"/>
      <c r="AYH32" s="11"/>
      <c r="AYI32" s="11"/>
      <c r="AYJ32" s="11"/>
      <c r="AYK32" s="11"/>
      <c r="AYL32" s="11"/>
      <c r="AYM32" s="11"/>
      <c r="AYN32" s="11"/>
      <c r="AYO32" s="11"/>
      <c r="AYP32" s="11"/>
      <c r="AYQ32" s="11"/>
      <c r="AYR32" s="11"/>
      <c r="AYS32" s="11"/>
      <c r="AYT32" s="11"/>
      <c r="AYU32" s="11"/>
      <c r="AYV32" s="11"/>
      <c r="AYW32" s="11"/>
      <c r="AYX32" s="11"/>
      <c r="AYY32" s="11"/>
      <c r="AYZ32" s="11"/>
      <c r="AZA32" s="11"/>
      <c r="AZB32" s="11"/>
      <c r="AZC32" s="11"/>
      <c r="AZD32" s="11"/>
      <c r="AZE32" s="11"/>
      <c r="AZF32" s="11"/>
      <c r="AZG32" s="11"/>
      <c r="AZH32" s="11"/>
      <c r="AZI32" s="11"/>
      <c r="AZJ32" s="11"/>
      <c r="AZK32" s="11"/>
      <c r="AZL32" s="11"/>
      <c r="AZM32" s="11"/>
      <c r="AZN32" s="11"/>
      <c r="AZO32" s="11"/>
      <c r="AZP32" s="11"/>
      <c r="AZQ32" s="11"/>
      <c r="AZR32" s="11"/>
      <c r="AZS32" s="11"/>
      <c r="AZT32" s="11"/>
      <c r="AZU32" s="11"/>
      <c r="AZV32" s="11"/>
      <c r="AZW32" s="11"/>
      <c r="AZX32" s="11"/>
      <c r="AZY32" s="11"/>
      <c r="AZZ32" s="11"/>
      <c r="BAA32" s="11"/>
      <c r="BAB32" s="11"/>
      <c r="BAC32" s="11"/>
      <c r="BAD32" s="11"/>
      <c r="BAE32" s="11"/>
      <c r="BAF32" s="11"/>
      <c r="BAG32" s="11"/>
      <c r="BAH32" s="11"/>
      <c r="BAI32" s="11"/>
      <c r="BAJ32" s="11"/>
      <c r="BAK32" s="11"/>
      <c r="BAL32" s="11"/>
      <c r="BAM32" s="11"/>
      <c r="BAN32" s="11"/>
      <c r="BAO32" s="11"/>
      <c r="BAP32" s="11"/>
      <c r="BAQ32" s="11"/>
      <c r="BAR32" s="11"/>
      <c r="BAS32" s="11"/>
      <c r="BAT32" s="11"/>
      <c r="BAU32" s="11"/>
      <c r="BAV32" s="11"/>
      <c r="BAW32" s="11"/>
      <c r="BAX32" s="11"/>
      <c r="BAY32" s="11"/>
      <c r="BAZ32" s="11"/>
      <c r="BBA32" s="11"/>
      <c r="BBB32" s="11"/>
      <c r="BBC32" s="11"/>
      <c r="BBD32" s="11"/>
      <c r="BBE32" s="11"/>
      <c r="BBF32" s="11"/>
      <c r="BBG32" s="11"/>
      <c r="BBH32" s="11"/>
      <c r="BBI32" s="11"/>
      <c r="BBJ32" s="11"/>
      <c r="BBK32" s="11"/>
      <c r="BBL32" s="11"/>
      <c r="BBM32" s="11"/>
      <c r="BBN32" s="11"/>
      <c r="BBO32" s="11"/>
      <c r="BBP32" s="11"/>
      <c r="BBQ32" s="11"/>
      <c r="BBR32" s="11"/>
      <c r="BBS32" s="11"/>
      <c r="BBT32" s="11"/>
      <c r="BBU32" s="11"/>
      <c r="BBV32" s="11"/>
      <c r="BBW32" s="11"/>
      <c r="BBX32" s="11"/>
      <c r="BBY32" s="11"/>
      <c r="BBZ32" s="11"/>
      <c r="BCA32" s="11"/>
      <c r="BCB32" s="11"/>
      <c r="BCC32" s="11"/>
      <c r="BCD32" s="11"/>
      <c r="BCE32" s="11"/>
      <c r="BCF32" s="11"/>
      <c r="BCG32" s="11"/>
      <c r="BCH32" s="11"/>
      <c r="BCI32" s="11"/>
      <c r="BCJ32" s="11"/>
      <c r="BCK32" s="11"/>
      <c r="BCL32" s="11"/>
      <c r="BCM32" s="11"/>
      <c r="BCN32" s="11"/>
      <c r="BCO32" s="11"/>
      <c r="BCP32" s="11"/>
      <c r="BCQ32" s="11"/>
      <c r="BCR32" s="11"/>
      <c r="BCS32" s="11"/>
      <c r="BCT32" s="11"/>
      <c r="BCU32" s="11"/>
      <c r="BCV32" s="11"/>
      <c r="BCW32" s="11"/>
      <c r="BCX32" s="11"/>
      <c r="BCY32" s="11"/>
      <c r="BCZ32" s="11"/>
      <c r="BDA32" s="11"/>
      <c r="BDB32" s="11"/>
      <c r="BDC32" s="11"/>
      <c r="BDD32" s="11"/>
      <c r="BDE32" s="11"/>
      <c r="BDF32" s="11"/>
      <c r="BDG32" s="11"/>
      <c r="BDH32" s="11"/>
      <c r="BDI32" s="11"/>
      <c r="BDJ32" s="11"/>
      <c r="BDK32" s="11"/>
      <c r="BDL32" s="11"/>
      <c r="BDM32" s="11"/>
      <c r="BDN32" s="11"/>
      <c r="BDO32" s="11"/>
      <c r="BDP32" s="11"/>
      <c r="BDQ32" s="11"/>
      <c r="BDR32" s="11"/>
      <c r="BDS32" s="11"/>
      <c r="BDT32" s="11"/>
      <c r="BDU32" s="11"/>
      <c r="BDV32" s="11"/>
      <c r="BDW32" s="11"/>
      <c r="BDX32" s="11"/>
      <c r="BDY32" s="11"/>
      <c r="BDZ32" s="11"/>
      <c r="BEA32" s="11"/>
      <c r="BEB32" s="11"/>
      <c r="BEC32" s="11"/>
      <c r="BED32" s="11"/>
      <c r="BEE32" s="11"/>
      <c r="BEF32" s="11"/>
      <c r="BEG32" s="11"/>
      <c r="BEH32" s="11"/>
      <c r="BEI32" s="11"/>
      <c r="BEJ32" s="11"/>
      <c r="BEK32" s="11"/>
      <c r="BEL32" s="11"/>
      <c r="BEM32" s="11"/>
      <c r="BEN32" s="11"/>
      <c r="BEO32" s="11"/>
      <c r="BEP32" s="11"/>
      <c r="BEQ32" s="11"/>
      <c r="BER32" s="11"/>
      <c r="BES32" s="11"/>
      <c r="BET32" s="11"/>
      <c r="BEU32" s="11"/>
      <c r="BEV32" s="11"/>
      <c r="BEW32" s="11"/>
      <c r="BEX32" s="11"/>
      <c r="BEY32" s="11"/>
      <c r="BEZ32" s="11"/>
      <c r="BFA32" s="11"/>
      <c r="BFB32" s="11"/>
      <c r="BFC32" s="11"/>
      <c r="BFD32" s="11"/>
      <c r="BFE32" s="11"/>
      <c r="BFF32" s="11"/>
      <c r="BFG32" s="11"/>
      <c r="BFH32" s="11"/>
      <c r="BFI32" s="11"/>
      <c r="BFJ32" s="11"/>
      <c r="BFK32" s="11"/>
      <c r="BFL32" s="11"/>
      <c r="BFM32" s="11"/>
      <c r="BFN32" s="11"/>
      <c r="BFO32" s="11"/>
      <c r="BFP32" s="11"/>
      <c r="BFQ32" s="11"/>
      <c r="BFR32" s="11"/>
      <c r="BFS32" s="11"/>
      <c r="BFT32" s="11"/>
      <c r="BFU32" s="11"/>
      <c r="BFV32" s="11"/>
      <c r="BFW32" s="11"/>
      <c r="BFX32" s="11"/>
      <c r="BFY32" s="11"/>
      <c r="BFZ32" s="11"/>
      <c r="BGA32" s="11"/>
      <c r="BGB32" s="11"/>
      <c r="BGC32" s="11"/>
      <c r="BGD32" s="11"/>
      <c r="BGE32" s="11"/>
      <c r="BGF32" s="11"/>
      <c r="BGG32" s="11"/>
      <c r="BGH32" s="11"/>
      <c r="BGI32" s="11"/>
      <c r="BGJ32" s="11"/>
      <c r="BGK32" s="11"/>
      <c r="BGL32" s="11"/>
      <c r="BGM32" s="11"/>
      <c r="BGN32" s="11"/>
      <c r="BGO32" s="11"/>
      <c r="BGP32" s="11"/>
      <c r="BGQ32" s="11"/>
      <c r="BGR32" s="11"/>
      <c r="BGS32" s="11"/>
      <c r="BGT32" s="11"/>
      <c r="BGU32" s="11"/>
      <c r="BGV32" s="11"/>
      <c r="BGW32" s="11"/>
      <c r="BGX32" s="11"/>
      <c r="BGY32" s="11"/>
      <c r="BGZ32" s="11"/>
      <c r="BHA32" s="11"/>
      <c r="BHB32" s="11"/>
      <c r="BHC32" s="11"/>
      <c r="BHD32" s="11"/>
      <c r="BHE32" s="11"/>
      <c r="BHF32" s="11"/>
      <c r="BHG32" s="11"/>
      <c r="BHH32" s="11"/>
      <c r="BHI32" s="11"/>
      <c r="BHJ32" s="11"/>
      <c r="BHK32" s="11"/>
      <c r="BHL32" s="11"/>
      <c r="BHM32" s="11"/>
      <c r="BHN32" s="11"/>
      <c r="BHO32" s="11"/>
      <c r="BHP32" s="11"/>
      <c r="BHQ32" s="11"/>
      <c r="BHR32" s="11"/>
      <c r="BHS32" s="11"/>
      <c r="BHT32" s="11"/>
      <c r="BHU32" s="11"/>
      <c r="BHV32" s="11"/>
      <c r="BHW32" s="11"/>
      <c r="BHX32" s="11"/>
      <c r="BHY32" s="11"/>
      <c r="BHZ32" s="11"/>
      <c r="BIA32" s="11"/>
      <c r="BIB32" s="11"/>
      <c r="BIC32" s="11"/>
      <c r="BID32" s="11"/>
      <c r="BIE32" s="11"/>
      <c r="BIF32" s="11"/>
      <c r="BIG32" s="11"/>
      <c r="BIH32" s="11"/>
      <c r="BII32" s="11"/>
      <c r="BIJ32" s="11"/>
      <c r="BIK32" s="11"/>
      <c r="BIL32" s="11"/>
      <c r="BIM32" s="11"/>
      <c r="BIN32" s="11"/>
      <c r="BIO32" s="11"/>
      <c r="BIP32" s="11"/>
      <c r="BIQ32" s="11"/>
      <c r="BIR32" s="11"/>
      <c r="BIS32" s="11"/>
      <c r="BIT32" s="11"/>
      <c r="BIU32" s="11"/>
      <c r="BIV32" s="11"/>
      <c r="BIW32" s="11"/>
      <c r="BIX32" s="11"/>
      <c r="BIY32" s="11"/>
      <c r="BIZ32" s="11"/>
      <c r="BJA32" s="11"/>
      <c r="BJB32" s="11"/>
      <c r="BJC32" s="11"/>
      <c r="BJD32" s="11"/>
      <c r="BJE32" s="11"/>
      <c r="BJF32" s="11"/>
      <c r="BJG32" s="11"/>
      <c r="BJH32" s="11"/>
      <c r="BJI32" s="11"/>
      <c r="BJJ32" s="11"/>
      <c r="BJK32" s="11"/>
      <c r="BJL32" s="11"/>
      <c r="BJM32" s="11"/>
      <c r="BJN32" s="11"/>
      <c r="BJO32" s="11"/>
      <c r="BJP32" s="11"/>
      <c r="BJQ32" s="11"/>
      <c r="BJR32" s="11"/>
      <c r="BJS32" s="11"/>
      <c r="BJT32" s="11"/>
      <c r="BJU32" s="11"/>
      <c r="BJV32" s="11"/>
      <c r="BJW32" s="11"/>
      <c r="BJX32" s="11"/>
      <c r="BJY32" s="11"/>
      <c r="BJZ32" s="11"/>
      <c r="BKA32" s="11"/>
      <c r="BKB32" s="11"/>
      <c r="BKC32" s="11"/>
      <c r="BKD32" s="11"/>
      <c r="BKE32" s="11"/>
      <c r="BKF32" s="11"/>
      <c r="BKG32" s="11"/>
      <c r="BKH32" s="11"/>
      <c r="BKI32" s="11"/>
      <c r="BKJ32" s="11"/>
      <c r="BKK32" s="11"/>
      <c r="BKL32" s="11"/>
      <c r="BKM32" s="11"/>
      <c r="BKN32" s="11"/>
      <c r="BKO32" s="11"/>
      <c r="BKP32" s="11"/>
      <c r="BKQ32" s="11"/>
      <c r="BKR32" s="11"/>
      <c r="BKS32" s="11"/>
      <c r="BKT32" s="11"/>
      <c r="BKU32" s="11"/>
      <c r="BKV32" s="11"/>
      <c r="BKW32" s="11"/>
      <c r="BKX32" s="11"/>
      <c r="BKY32" s="11"/>
      <c r="BKZ32" s="11"/>
      <c r="BLA32" s="11"/>
      <c r="BLB32" s="11"/>
      <c r="BLC32" s="11"/>
      <c r="BLD32" s="11"/>
      <c r="BLE32" s="11"/>
      <c r="BLF32" s="11"/>
      <c r="BLG32" s="11"/>
      <c r="BLH32" s="11"/>
      <c r="BLI32" s="11"/>
      <c r="BLJ32" s="11"/>
      <c r="BLK32" s="11"/>
      <c r="BLL32" s="11"/>
      <c r="BLM32" s="11"/>
      <c r="BLN32" s="11"/>
      <c r="BLO32" s="11"/>
      <c r="BLP32" s="11"/>
      <c r="BLQ32" s="11"/>
      <c r="BLR32" s="11"/>
      <c r="BLS32" s="11"/>
      <c r="BLT32" s="11"/>
      <c r="BLU32" s="11"/>
      <c r="BLV32" s="11"/>
      <c r="BLW32" s="11"/>
      <c r="BLX32" s="11"/>
      <c r="BLY32" s="11"/>
      <c r="BLZ32" s="11"/>
      <c r="BMA32" s="11"/>
      <c r="BMB32" s="11"/>
      <c r="BMC32" s="11"/>
      <c r="BMD32" s="11"/>
      <c r="BME32" s="11"/>
      <c r="BMF32" s="11"/>
      <c r="BMG32" s="11"/>
      <c r="BMH32" s="11"/>
      <c r="BMI32" s="11"/>
      <c r="BMJ32" s="11"/>
      <c r="BMK32" s="11"/>
      <c r="BML32" s="11"/>
      <c r="BMM32" s="11"/>
      <c r="BMN32" s="11"/>
      <c r="BMO32" s="11"/>
      <c r="BMP32" s="11"/>
      <c r="BMQ32" s="11"/>
      <c r="BMR32" s="11"/>
      <c r="BMS32" s="11"/>
      <c r="BMT32" s="11"/>
      <c r="BMU32" s="11"/>
      <c r="BMV32" s="11"/>
      <c r="BMW32" s="11"/>
      <c r="BMX32" s="11"/>
      <c r="BMY32" s="11"/>
      <c r="BMZ32" s="11"/>
      <c r="BNA32" s="11"/>
      <c r="BNB32" s="11"/>
      <c r="BNC32" s="11"/>
      <c r="BND32" s="11"/>
      <c r="BNE32" s="11"/>
      <c r="BNF32" s="11"/>
      <c r="BNG32" s="11"/>
      <c r="BNH32" s="11"/>
      <c r="BNI32" s="11"/>
      <c r="BNJ32" s="11"/>
      <c r="BNK32" s="11"/>
      <c r="BNL32" s="11"/>
      <c r="BNM32" s="11"/>
      <c r="BNN32" s="11"/>
      <c r="BNO32" s="11"/>
      <c r="BNP32" s="11"/>
      <c r="BNQ32" s="11"/>
      <c r="BNR32" s="11"/>
      <c r="BNS32" s="11"/>
      <c r="BNT32" s="11"/>
      <c r="BNU32" s="11"/>
      <c r="BNV32" s="11"/>
      <c r="BNW32" s="11"/>
      <c r="BNX32" s="11"/>
      <c r="BNY32" s="11"/>
      <c r="BNZ32" s="11"/>
      <c r="BOA32" s="11"/>
      <c r="BOB32" s="11"/>
      <c r="BOC32" s="11"/>
      <c r="BOD32" s="11"/>
      <c r="BOE32" s="11"/>
      <c r="BOF32" s="11"/>
      <c r="BOG32" s="11"/>
      <c r="BOH32" s="11"/>
      <c r="BOI32" s="11"/>
      <c r="BOJ32" s="11"/>
      <c r="BOK32" s="11"/>
      <c r="BOL32" s="11"/>
      <c r="BOM32" s="11"/>
      <c r="BON32" s="11"/>
      <c r="BOO32" s="11"/>
      <c r="BOP32" s="11"/>
      <c r="BOQ32" s="11"/>
      <c r="BOR32" s="11"/>
      <c r="BOS32" s="11"/>
      <c r="BOT32" s="11"/>
      <c r="BOU32" s="11"/>
      <c r="BOV32" s="11"/>
      <c r="BOW32" s="11"/>
      <c r="BOX32" s="11"/>
      <c r="BOY32" s="11"/>
      <c r="BOZ32" s="11"/>
      <c r="BPA32" s="11"/>
      <c r="BPB32" s="11"/>
      <c r="BPC32" s="11"/>
      <c r="BPD32" s="11"/>
      <c r="BPE32" s="11"/>
      <c r="BPF32" s="11"/>
      <c r="BPG32" s="11"/>
      <c r="BPH32" s="11"/>
      <c r="BPI32" s="11"/>
      <c r="BPJ32" s="11"/>
      <c r="BPK32" s="11"/>
      <c r="BPL32" s="11"/>
      <c r="BPM32" s="11"/>
      <c r="BPN32" s="11"/>
      <c r="BPO32" s="11"/>
      <c r="BPP32" s="11"/>
      <c r="BPQ32" s="11"/>
      <c r="BPR32" s="11"/>
      <c r="BPS32" s="11"/>
      <c r="BPT32" s="11"/>
      <c r="BPU32" s="11"/>
      <c r="BPV32" s="11"/>
      <c r="BPW32" s="11"/>
      <c r="BPX32" s="11"/>
      <c r="BPY32" s="11"/>
      <c r="BPZ32" s="11"/>
      <c r="BQA32" s="11"/>
      <c r="BQB32" s="11"/>
      <c r="BQC32" s="11"/>
      <c r="BQD32" s="11"/>
      <c r="BQE32" s="11"/>
      <c r="BQF32" s="11"/>
      <c r="BQG32" s="11"/>
      <c r="BQH32" s="11"/>
      <c r="BQI32" s="11"/>
      <c r="BQJ32" s="11"/>
      <c r="BQK32" s="11"/>
      <c r="BQL32" s="11"/>
      <c r="BQM32" s="11"/>
      <c r="BQN32" s="11"/>
      <c r="BQO32" s="11"/>
      <c r="BQP32" s="11"/>
      <c r="BQQ32" s="11"/>
      <c r="BQR32" s="11"/>
      <c r="BQS32" s="11"/>
      <c r="BQT32" s="11"/>
      <c r="BQU32" s="11"/>
      <c r="BQV32" s="11"/>
      <c r="BQW32" s="11"/>
      <c r="BQX32" s="11"/>
      <c r="BQY32" s="11"/>
      <c r="BQZ32" s="11"/>
      <c r="BRA32" s="11"/>
      <c r="BRB32" s="11"/>
      <c r="BRC32" s="11"/>
      <c r="BRD32" s="11"/>
      <c r="BRE32" s="11"/>
      <c r="BRF32" s="11"/>
      <c r="BRG32" s="11"/>
      <c r="BRH32" s="11"/>
      <c r="BRI32" s="11"/>
      <c r="BRJ32" s="11"/>
      <c r="BRK32" s="11"/>
      <c r="BRL32" s="11"/>
      <c r="BRM32" s="11"/>
      <c r="BRN32" s="11"/>
      <c r="BRO32" s="11"/>
      <c r="BRP32" s="11"/>
      <c r="BRQ32" s="11"/>
      <c r="BRR32" s="11"/>
      <c r="BRS32" s="11"/>
      <c r="BRT32" s="11"/>
      <c r="BRU32" s="11"/>
      <c r="BRV32" s="11"/>
      <c r="BRW32" s="11"/>
      <c r="BRX32" s="11"/>
      <c r="BRY32" s="11"/>
      <c r="BRZ32" s="11"/>
      <c r="BSA32" s="11"/>
      <c r="BSB32" s="11"/>
      <c r="BSC32" s="11"/>
      <c r="BSD32" s="11"/>
      <c r="BSE32" s="11"/>
      <c r="BSF32" s="11"/>
      <c r="BSG32" s="11"/>
      <c r="BSH32" s="11"/>
      <c r="BSI32" s="11"/>
      <c r="BSJ32" s="11"/>
      <c r="BSK32" s="11"/>
      <c r="BSL32" s="11"/>
      <c r="BSM32" s="11"/>
      <c r="BSN32" s="11"/>
      <c r="BSO32" s="11"/>
      <c r="BSP32" s="11"/>
      <c r="BSQ32" s="11"/>
      <c r="BSR32" s="11"/>
      <c r="BSS32" s="11"/>
      <c r="BST32" s="11"/>
      <c r="BSU32" s="11"/>
      <c r="BSV32" s="11"/>
      <c r="BSW32" s="11"/>
      <c r="BSX32" s="11"/>
      <c r="BSY32" s="11"/>
      <c r="BSZ32" s="11"/>
      <c r="BTA32" s="11"/>
      <c r="BTB32" s="11"/>
      <c r="BTC32" s="11"/>
      <c r="BTD32" s="11"/>
      <c r="BTE32" s="11"/>
      <c r="BTF32" s="11"/>
      <c r="BTG32" s="11"/>
      <c r="BTH32" s="11"/>
      <c r="BTI32" s="11"/>
      <c r="BTJ32" s="11"/>
      <c r="BTK32" s="11"/>
      <c r="BTL32" s="11"/>
      <c r="BTM32" s="11"/>
      <c r="BTN32" s="11"/>
      <c r="BTO32" s="11"/>
      <c r="BTP32" s="11"/>
      <c r="BTQ32" s="11"/>
      <c r="BTR32" s="11"/>
      <c r="BTS32" s="11"/>
      <c r="BTT32" s="11"/>
      <c r="BTU32" s="11"/>
      <c r="BTV32" s="11"/>
      <c r="BTW32" s="11"/>
      <c r="BTX32" s="11"/>
      <c r="BTY32" s="11"/>
      <c r="BTZ32" s="11"/>
      <c r="BUA32" s="11"/>
      <c r="BUB32" s="11"/>
      <c r="BUC32" s="11"/>
      <c r="BUD32" s="11"/>
      <c r="BUE32" s="11"/>
      <c r="BUF32" s="11"/>
      <c r="BUG32" s="11"/>
      <c r="BUH32" s="11"/>
      <c r="BUI32" s="11"/>
      <c r="BUJ32" s="11"/>
      <c r="BUK32" s="11"/>
      <c r="BUL32" s="11"/>
      <c r="BUM32" s="11"/>
      <c r="BUN32" s="11"/>
      <c r="BUO32" s="11"/>
      <c r="BUP32" s="11"/>
      <c r="BUQ32" s="11"/>
      <c r="BUR32" s="11"/>
      <c r="BUS32" s="11"/>
      <c r="BUT32" s="11"/>
      <c r="BUU32" s="11"/>
      <c r="BUV32" s="11"/>
      <c r="BUW32" s="11"/>
      <c r="BUX32" s="11"/>
      <c r="BUY32" s="11"/>
      <c r="BUZ32" s="11"/>
      <c r="BVA32" s="11"/>
      <c r="BVB32" s="11"/>
      <c r="BVC32" s="11"/>
      <c r="BVD32" s="11"/>
      <c r="BVE32" s="11"/>
      <c r="BVF32" s="11"/>
      <c r="BVG32" s="11"/>
      <c r="BVH32" s="11"/>
      <c r="BVI32" s="11"/>
      <c r="BVJ32" s="11"/>
      <c r="BVK32" s="11"/>
      <c r="BVL32" s="11"/>
      <c r="BVM32" s="11"/>
      <c r="BVN32" s="11"/>
      <c r="BVO32" s="11"/>
      <c r="BVP32" s="11"/>
      <c r="BVQ32" s="11"/>
      <c r="BVR32" s="11"/>
      <c r="BVS32" s="11"/>
      <c r="BVT32" s="11"/>
      <c r="BVU32" s="11"/>
      <c r="BVV32" s="11"/>
      <c r="BVW32" s="11"/>
      <c r="BVX32" s="11"/>
      <c r="BVY32" s="11"/>
      <c r="BVZ32" s="11"/>
      <c r="BWA32" s="11"/>
      <c r="BWB32" s="11"/>
      <c r="BWC32" s="11"/>
      <c r="BWD32" s="11"/>
      <c r="BWE32" s="11"/>
      <c r="BWF32" s="11"/>
      <c r="BWG32" s="11"/>
      <c r="BWH32" s="11"/>
      <c r="BWI32" s="11"/>
      <c r="BWJ32" s="11"/>
      <c r="BWK32" s="11"/>
      <c r="BWL32" s="11"/>
      <c r="BWM32" s="11"/>
      <c r="BWN32" s="11"/>
      <c r="BWO32" s="11"/>
      <c r="BWP32" s="11"/>
      <c r="BWQ32" s="11"/>
      <c r="BWR32" s="11"/>
      <c r="BWS32" s="11"/>
      <c r="BWT32" s="11"/>
      <c r="BWU32" s="11"/>
      <c r="BWV32" s="11"/>
      <c r="BWW32" s="11"/>
      <c r="BWX32" s="11"/>
      <c r="BWY32" s="11"/>
      <c r="BWZ32" s="11"/>
      <c r="BXA32" s="11"/>
      <c r="BXB32" s="11"/>
      <c r="BXC32" s="11"/>
      <c r="BXD32" s="11"/>
      <c r="BXE32" s="11"/>
      <c r="BXF32" s="11"/>
      <c r="BXG32" s="11"/>
      <c r="BXH32" s="11"/>
      <c r="BXI32" s="11"/>
      <c r="BXJ32" s="11"/>
      <c r="BXK32" s="11"/>
      <c r="BXL32" s="11"/>
      <c r="BXM32" s="11"/>
      <c r="BXN32" s="11"/>
      <c r="BXO32" s="11"/>
      <c r="BXP32" s="11"/>
      <c r="BXQ32" s="11"/>
      <c r="BXR32" s="11"/>
      <c r="BXS32" s="11"/>
      <c r="BXT32" s="11"/>
      <c r="BXU32" s="11"/>
      <c r="BXV32" s="11"/>
      <c r="BXW32" s="11"/>
      <c r="BXX32" s="11"/>
      <c r="BXY32" s="11"/>
      <c r="BXZ32" s="11"/>
      <c r="BYA32" s="11"/>
      <c r="BYB32" s="11"/>
      <c r="BYC32" s="11"/>
      <c r="BYD32" s="11"/>
      <c r="BYE32" s="11"/>
      <c r="BYF32" s="11"/>
      <c r="BYG32" s="11"/>
      <c r="BYH32" s="11"/>
      <c r="BYI32" s="11"/>
      <c r="BYJ32" s="11"/>
      <c r="BYK32" s="11"/>
      <c r="BYL32" s="11"/>
      <c r="BYM32" s="11"/>
      <c r="BYN32" s="11"/>
      <c r="BYO32" s="11"/>
      <c r="BYP32" s="11"/>
      <c r="BYQ32" s="11"/>
      <c r="BYR32" s="11"/>
      <c r="BYS32" s="11"/>
      <c r="BYT32" s="11"/>
      <c r="BYU32" s="11"/>
      <c r="BYV32" s="11"/>
      <c r="BYW32" s="11"/>
      <c r="BYX32" s="11"/>
      <c r="BYY32" s="11"/>
      <c r="BYZ32" s="11"/>
      <c r="BZA32" s="11"/>
      <c r="BZB32" s="11"/>
      <c r="BZC32" s="11"/>
      <c r="BZD32" s="11"/>
      <c r="BZE32" s="11"/>
      <c r="BZF32" s="11"/>
      <c r="BZG32" s="11"/>
      <c r="BZH32" s="11"/>
      <c r="BZI32" s="11"/>
      <c r="BZJ32" s="11"/>
      <c r="BZK32" s="11"/>
      <c r="BZL32" s="11"/>
      <c r="BZM32" s="11"/>
      <c r="BZN32" s="11"/>
      <c r="BZO32" s="11"/>
      <c r="BZP32" s="11"/>
      <c r="BZQ32" s="11"/>
      <c r="BZR32" s="11"/>
      <c r="BZS32" s="11"/>
      <c r="BZT32" s="11"/>
      <c r="BZU32" s="11"/>
      <c r="BZV32" s="11"/>
      <c r="BZW32" s="11"/>
      <c r="BZX32" s="11"/>
      <c r="BZY32" s="11"/>
      <c r="BZZ32" s="11"/>
      <c r="CAA32" s="11"/>
      <c r="CAB32" s="11"/>
      <c r="CAC32" s="11"/>
      <c r="CAD32" s="11"/>
      <c r="CAE32" s="11"/>
      <c r="CAF32" s="11"/>
      <c r="CAG32" s="11"/>
      <c r="CAH32" s="11"/>
      <c r="CAI32" s="11"/>
      <c r="CAJ32" s="11"/>
      <c r="CAK32" s="11"/>
      <c r="CAL32" s="11"/>
      <c r="CAM32" s="11"/>
      <c r="CAN32" s="11"/>
      <c r="CAO32" s="11"/>
      <c r="CAP32" s="11"/>
      <c r="CAQ32" s="11"/>
      <c r="CAR32" s="11"/>
      <c r="CAS32" s="11"/>
      <c r="CAT32" s="11"/>
      <c r="CAU32" s="11"/>
      <c r="CAV32" s="11"/>
      <c r="CAW32" s="11"/>
      <c r="CAX32" s="11"/>
      <c r="CAY32" s="11"/>
      <c r="CAZ32" s="11"/>
      <c r="CBA32" s="11"/>
      <c r="CBB32" s="11"/>
      <c r="CBC32" s="11"/>
      <c r="CBD32" s="11"/>
      <c r="CBE32" s="11"/>
      <c r="CBF32" s="11"/>
      <c r="CBG32" s="11"/>
      <c r="CBH32" s="11"/>
      <c r="CBI32" s="11"/>
      <c r="CBJ32" s="11"/>
      <c r="CBK32" s="11"/>
      <c r="CBL32" s="11"/>
      <c r="CBM32" s="11"/>
      <c r="CBN32" s="11"/>
      <c r="CBO32" s="11"/>
      <c r="CBP32" s="11"/>
      <c r="CBQ32" s="11"/>
      <c r="CBR32" s="11"/>
      <c r="CBS32" s="11"/>
      <c r="CBT32" s="11"/>
      <c r="CBU32" s="11"/>
      <c r="CBV32" s="11"/>
      <c r="CBW32" s="11"/>
      <c r="CBX32" s="11"/>
      <c r="CBY32" s="11"/>
      <c r="CBZ32" s="11"/>
      <c r="CCA32" s="11"/>
      <c r="CCB32" s="11"/>
      <c r="CCC32" s="11"/>
      <c r="CCD32" s="11"/>
      <c r="CCE32" s="11"/>
      <c r="CCF32" s="11"/>
      <c r="CCG32" s="11"/>
      <c r="CCH32" s="11"/>
      <c r="CCI32" s="11"/>
      <c r="CCJ32" s="11"/>
      <c r="CCK32" s="11"/>
      <c r="CCL32" s="11"/>
      <c r="CCM32" s="11"/>
      <c r="CCN32" s="11"/>
      <c r="CCO32" s="11"/>
      <c r="CCP32" s="11"/>
      <c r="CCQ32" s="11"/>
      <c r="CCR32" s="11"/>
      <c r="CCS32" s="11"/>
      <c r="CCT32" s="11"/>
      <c r="CCU32" s="11"/>
      <c r="CCV32" s="11"/>
      <c r="CCW32" s="11"/>
      <c r="CCX32" s="11"/>
      <c r="CCY32" s="11"/>
      <c r="CCZ32" s="11"/>
      <c r="CDA32" s="11"/>
      <c r="CDB32" s="11"/>
      <c r="CDC32" s="11"/>
      <c r="CDD32" s="11"/>
      <c r="CDE32" s="11"/>
      <c r="CDF32" s="11"/>
      <c r="CDG32" s="11"/>
      <c r="CDH32" s="11"/>
      <c r="CDI32" s="11"/>
      <c r="CDJ32" s="11"/>
      <c r="CDK32" s="11"/>
      <c r="CDL32" s="11"/>
      <c r="CDM32" s="11"/>
      <c r="CDN32" s="11"/>
      <c r="CDO32" s="11"/>
      <c r="CDP32" s="11"/>
      <c r="CDQ32" s="11"/>
      <c r="CDR32" s="11"/>
      <c r="CDS32" s="11"/>
      <c r="CDT32" s="11"/>
      <c r="CDU32" s="11"/>
      <c r="CDV32" s="11"/>
      <c r="CDW32" s="11"/>
      <c r="CDX32" s="11"/>
      <c r="CDY32" s="11"/>
      <c r="CDZ32" s="11"/>
      <c r="CEA32" s="11"/>
      <c r="CEB32" s="11"/>
      <c r="CEC32" s="11"/>
      <c r="CED32" s="11"/>
      <c r="CEE32" s="11"/>
      <c r="CEF32" s="11"/>
      <c r="CEG32" s="11"/>
      <c r="CEH32" s="11"/>
      <c r="CEI32" s="11"/>
      <c r="CEJ32" s="11"/>
      <c r="CEK32" s="11"/>
      <c r="CEL32" s="11"/>
      <c r="CEM32" s="11"/>
      <c r="CEN32" s="11"/>
      <c r="CEO32" s="11"/>
      <c r="CEP32" s="11"/>
      <c r="CEQ32" s="11"/>
      <c r="CER32" s="11"/>
      <c r="CES32" s="11"/>
      <c r="CET32" s="11"/>
      <c r="CEU32" s="11"/>
      <c r="CEV32" s="11"/>
      <c r="CEW32" s="11"/>
      <c r="CEX32" s="11"/>
      <c r="CEY32" s="11"/>
      <c r="CEZ32" s="11"/>
      <c r="CFA32" s="11"/>
      <c r="CFB32" s="11"/>
      <c r="CFC32" s="11"/>
      <c r="CFD32" s="11"/>
      <c r="CFE32" s="11"/>
      <c r="CFF32" s="11"/>
      <c r="CFG32" s="11"/>
      <c r="CFH32" s="11"/>
      <c r="CFI32" s="11"/>
      <c r="CFJ32" s="11"/>
      <c r="CFK32" s="11"/>
      <c r="CFL32" s="11"/>
      <c r="CFM32" s="11"/>
      <c r="CFN32" s="11"/>
      <c r="CFO32" s="11"/>
      <c r="CFP32" s="11"/>
      <c r="CFQ32" s="11"/>
      <c r="CFR32" s="11"/>
      <c r="CFS32" s="11"/>
      <c r="CFT32" s="11"/>
      <c r="CFU32" s="11"/>
      <c r="CFV32" s="11"/>
      <c r="CFW32" s="11"/>
      <c r="CFX32" s="11"/>
      <c r="CFY32" s="11"/>
      <c r="CFZ32" s="11"/>
      <c r="CGA32" s="11"/>
      <c r="CGB32" s="11"/>
      <c r="CGC32" s="11"/>
      <c r="CGD32" s="11"/>
      <c r="CGE32" s="11"/>
      <c r="CGF32" s="11"/>
      <c r="CGG32" s="11"/>
      <c r="CGH32" s="11"/>
      <c r="CGI32" s="11"/>
      <c r="CGJ32" s="11"/>
      <c r="CGK32" s="11"/>
      <c r="CGL32" s="11"/>
      <c r="CGM32" s="11"/>
      <c r="CGN32" s="11"/>
      <c r="CGO32" s="11"/>
      <c r="CGP32" s="11"/>
      <c r="CGQ32" s="11"/>
      <c r="CGR32" s="11"/>
      <c r="CGS32" s="11"/>
      <c r="CGT32" s="11"/>
      <c r="CGU32" s="11"/>
      <c r="CGV32" s="11"/>
      <c r="CGW32" s="11"/>
      <c r="CGX32" s="11"/>
      <c r="CGY32" s="11"/>
      <c r="CGZ32" s="11"/>
      <c r="CHA32" s="11"/>
      <c r="CHB32" s="11"/>
      <c r="CHC32" s="11"/>
      <c r="CHD32" s="11"/>
      <c r="CHE32" s="11"/>
      <c r="CHF32" s="11"/>
      <c r="CHG32" s="11"/>
      <c r="CHH32" s="11"/>
      <c r="CHI32" s="11"/>
      <c r="CHJ32" s="11"/>
      <c r="CHK32" s="11"/>
      <c r="CHL32" s="11"/>
      <c r="CHM32" s="11"/>
      <c r="CHN32" s="11"/>
      <c r="CHO32" s="11"/>
      <c r="CHP32" s="11"/>
      <c r="CHQ32" s="11"/>
      <c r="CHR32" s="11"/>
      <c r="CHS32" s="11"/>
      <c r="CHT32" s="11"/>
      <c r="CHU32" s="11"/>
      <c r="CHV32" s="11"/>
      <c r="CHW32" s="11"/>
      <c r="CHX32" s="11"/>
      <c r="CHY32" s="11"/>
      <c r="CHZ32" s="11"/>
      <c r="CIA32" s="11"/>
      <c r="CIB32" s="11"/>
      <c r="CIC32" s="11"/>
      <c r="CID32" s="11"/>
      <c r="CIE32" s="11"/>
      <c r="CIF32" s="11"/>
      <c r="CIG32" s="11"/>
      <c r="CIH32" s="11"/>
      <c r="CII32" s="11"/>
      <c r="CIJ32" s="11"/>
      <c r="CIK32" s="11"/>
      <c r="CIL32" s="11"/>
      <c r="CIM32" s="11"/>
      <c r="CIN32" s="11"/>
      <c r="CIO32" s="11"/>
      <c r="CIP32" s="11"/>
      <c r="CIQ32" s="11"/>
      <c r="CIR32" s="11"/>
      <c r="CIS32" s="11"/>
      <c r="CIT32" s="11"/>
      <c r="CIU32" s="11"/>
      <c r="CIV32" s="11"/>
      <c r="CIW32" s="11"/>
      <c r="CIX32" s="11"/>
      <c r="CIY32" s="11"/>
      <c r="CIZ32" s="11"/>
      <c r="CJA32" s="11"/>
      <c r="CJB32" s="11"/>
      <c r="CJC32" s="11"/>
      <c r="CJD32" s="11"/>
      <c r="CJE32" s="11"/>
      <c r="CJF32" s="11"/>
      <c r="CJG32" s="11"/>
      <c r="CJH32" s="11"/>
      <c r="CJI32" s="11"/>
      <c r="CJJ32" s="11"/>
      <c r="CJK32" s="11"/>
      <c r="CJL32" s="11"/>
      <c r="CJM32" s="11"/>
      <c r="CJN32" s="11"/>
      <c r="CJO32" s="11"/>
      <c r="CJP32" s="11"/>
      <c r="CJQ32" s="11"/>
      <c r="CJR32" s="11"/>
      <c r="CJS32" s="11"/>
      <c r="CJT32" s="11"/>
      <c r="CJU32" s="11"/>
      <c r="CJV32" s="11"/>
      <c r="CJW32" s="11"/>
      <c r="CJX32" s="11"/>
      <c r="CJY32" s="11"/>
      <c r="CJZ32" s="11"/>
      <c r="CKA32" s="11"/>
      <c r="CKB32" s="11"/>
      <c r="CKC32" s="11"/>
      <c r="CKD32" s="11"/>
      <c r="CKE32" s="11"/>
      <c r="CKF32" s="11"/>
      <c r="CKG32" s="11"/>
      <c r="CKH32" s="11"/>
      <c r="CKI32" s="11"/>
      <c r="CKJ32" s="11"/>
      <c r="CKK32" s="11"/>
      <c r="CKL32" s="11"/>
      <c r="CKM32" s="11"/>
      <c r="CKN32" s="11"/>
      <c r="CKO32" s="11"/>
      <c r="CKP32" s="11"/>
      <c r="CKQ32" s="11"/>
      <c r="CKR32" s="11"/>
      <c r="CKS32" s="11"/>
      <c r="CKT32" s="11"/>
      <c r="CKU32" s="11"/>
      <c r="CKV32" s="11"/>
      <c r="CKW32" s="11"/>
      <c r="CKX32" s="11"/>
      <c r="CKY32" s="11"/>
      <c r="CKZ32" s="11"/>
      <c r="CLA32" s="11"/>
      <c r="CLB32" s="11"/>
      <c r="CLC32" s="11"/>
      <c r="CLD32" s="11"/>
      <c r="CLE32" s="11"/>
      <c r="CLF32" s="11"/>
      <c r="CLG32" s="11"/>
      <c r="CLH32" s="11"/>
      <c r="CLI32" s="11"/>
      <c r="CLJ32" s="11"/>
      <c r="CLK32" s="11"/>
      <c r="CLL32" s="11"/>
      <c r="CLM32" s="11"/>
      <c r="CLN32" s="11"/>
      <c r="CLO32" s="11"/>
      <c r="CLP32" s="11"/>
      <c r="CLQ32" s="11"/>
      <c r="CLR32" s="11"/>
      <c r="CLS32" s="11"/>
      <c r="CLT32" s="11"/>
      <c r="CLU32" s="11"/>
      <c r="CLV32" s="11"/>
      <c r="CLW32" s="11"/>
      <c r="CLX32" s="11"/>
      <c r="CLY32" s="11"/>
      <c r="CLZ32" s="11"/>
      <c r="CMA32" s="11"/>
      <c r="CMB32" s="11"/>
      <c r="CMC32" s="11"/>
      <c r="CMD32" s="11"/>
      <c r="CME32" s="11"/>
      <c r="CMF32" s="11"/>
      <c r="CMG32" s="11"/>
      <c r="CMH32" s="11"/>
      <c r="CMI32" s="11"/>
      <c r="CMJ32" s="11"/>
      <c r="CMK32" s="11"/>
      <c r="CML32" s="11"/>
      <c r="CMM32" s="11"/>
      <c r="CMN32" s="11"/>
      <c r="CMO32" s="11"/>
      <c r="CMP32" s="11"/>
      <c r="CMQ32" s="11"/>
      <c r="CMR32" s="11"/>
      <c r="CMS32" s="11"/>
      <c r="CMT32" s="11"/>
      <c r="CMU32" s="11"/>
      <c r="CMV32" s="11"/>
      <c r="CMW32" s="11"/>
      <c r="CMX32" s="11"/>
      <c r="CMY32" s="11"/>
      <c r="CMZ32" s="11"/>
      <c r="CNA32" s="11"/>
      <c r="CNB32" s="11"/>
      <c r="CNC32" s="11"/>
      <c r="CND32" s="11"/>
      <c r="CNE32" s="11"/>
      <c r="CNF32" s="11"/>
      <c r="CNG32" s="11"/>
      <c r="CNH32" s="11"/>
      <c r="CNI32" s="11"/>
      <c r="CNJ32" s="11"/>
      <c r="CNK32" s="11"/>
      <c r="CNL32" s="11"/>
      <c r="CNM32" s="11"/>
      <c r="CNN32" s="11"/>
      <c r="CNO32" s="11"/>
      <c r="CNP32" s="11"/>
      <c r="CNQ32" s="11"/>
      <c r="CNR32" s="11"/>
      <c r="CNS32" s="11"/>
      <c r="CNT32" s="11"/>
      <c r="CNU32" s="11"/>
      <c r="CNV32" s="11"/>
      <c r="CNW32" s="11"/>
      <c r="CNX32" s="11"/>
      <c r="CNY32" s="11"/>
      <c r="CNZ32" s="11"/>
      <c r="COA32" s="11"/>
      <c r="COB32" s="11"/>
      <c r="COC32" s="11"/>
      <c r="COD32" s="11"/>
      <c r="COE32" s="11"/>
      <c r="COF32" s="11"/>
      <c r="COG32" s="11"/>
      <c r="COH32" s="11"/>
      <c r="COI32" s="11"/>
      <c r="COJ32" s="11"/>
      <c r="COK32" s="11"/>
      <c r="COL32" s="11"/>
      <c r="COM32" s="11"/>
      <c r="CON32" s="11"/>
      <c r="COO32" s="11"/>
      <c r="COP32" s="11"/>
      <c r="COQ32" s="11"/>
      <c r="COR32" s="11"/>
      <c r="COS32" s="11"/>
      <c r="COT32" s="11"/>
      <c r="COU32" s="11"/>
      <c r="COV32" s="11"/>
      <c r="COW32" s="11"/>
      <c r="COX32" s="11"/>
      <c r="COY32" s="11"/>
      <c r="COZ32" s="11"/>
      <c r="CPA32" s="11"/>
      <c r="CPB32" s="11"/>
      <c r="CPC32" s="11"/>
      <c r="CPD32" s="11"/>
      <c r="CPE32" s="11"/>
      <c r="CPF32" s="11"/>
      <c r="CPG32" s="11"/>
      <c r="CPH32" s="11"/>
      <c r="CPI32" s="11"/>
      <c r="CPJ32" s="11"/>
      <c r="CPK32" s="11"/>
      <c r="CPL32" s="11"/>
      <c r="CPM32" s="11"/>
      <c r="CPN32" s="11"/>
      <c r="CPO32" s="11"/>
      <c r="CPP32" s="11"/>
      <c r="CPQ32" s="11"/>
      <c r="CPR32" s="11"/>
      <c r="CPS32" s="11"/>
      <c r="CPT32" s="11"/>
      <c r="CPU32" s="11"/>
      <c r="CPV32" s="11"/>
      <c r="CPW32" s="11"/>
      <c r="CPX32" s="11"/>
      <c r="CPY32" s="11"/>
      <c r="CPZ32" s="11"/>
      <c r="CQA32" s="11"/>
      <c r="CQB32" s="11"/>
      <c r="CQC32" s="11"/>
      <c r="CQD32" s="11"/>
      <c r="CQE32" s="11"/>
      <c r="CQF32" s="11"/>
      <c r="CQG32" s="11"/>
      <c r="CQH32" s="11"/>
      <c r="CQI32" s="11"/>
      <c r="CQJ32" s="11"/>
      <c r="CQK32" s="11"/>
      <c r="CQL32" s="11"/>
      <c r="CQM32" s="11"/>
      <c r="CQN32" s="11"/>
      <c r="CQO32" s="11"/>
      <c r="CQP32" s="11"/>
      <c r="CQQ32" s="11"/>
      <c r="CQR32" s="11"/>
      <c r="CQS32" s="11"/>
      <c r="CQT32" s="11"/>
      <c r="CQU32" s="11"/>
      <c r="CQV32" s="11"/>
      <c r="CQW32" s="11"/>
      <c r="CQX32" s="11"/>
      <c r="CQY32" s="11"/>
      <c r="CQZ32" s="11"/>
      <c r="CRA32" s="11"/>
      <c r="CRB32" s="11"/>
      <c r="CRC32" s="11"/>
      <c r="CRD32" s="11"/>
      <c r="CRE32" s="11"/>
      <c r="CRF32" s="11"/>
      <c r="CRG32" s="11"/>
      <c r="CRH32" s="11"/>
      <c r="CRI32" s="11"/>
      <c r="CRJ32" s="11"/>
      <c r="CRK32" s="11"/>
      <c r="CRL32" s="11"/>
      <c r="CRM32" s="11"/>
      <c r="CRN32" s="11"/>
      <c r="CRO32" s="11"/>
      <c r="CRP32" s="11"/>
      <c r="CRQ32" s="11"/>
      <c r="CRR32" s="11"/>
      <c r="CRS32" s="11"/>
      <c r="CRT32" s="11"/>
      <c r="CRU32" s="11"/>
      <c r="CRV32" s="11"/>
      <c r="CRW32" s="11"/>
      <c r="CRX32" s="11"/>
      <c r="CRY32" s="11"/>
      <c r="CRZ32" s="11"/>
      <c r="CSA32" s="11"/>
      <c r="CSB32" s="11"/>
      <c r="CSC32" s="11"/>
      <c r="CSD32" s="11"/>
      <c r="CSE32" s="11"/>
      <c r="CSF32" s="11"/>
      <c r="CSG32" s="11"/>
      <c r="CSH32" s="11"/>
      <c r="CSI32" s="11"/>
      <c r="CSJ32" s="11"/>
      <c r="CSK32" s="11"/>
      <c r="CSL32" s="11"/>
      <c r="CSM32" s="11"/>
      <c r="CSN32" s="11"/>
      <c r="CSO32" s="11"/>
      <c r="CSP32" s="11"/>
      <c r="CSQ32" s="11"/>
      <c r="CSR32" s="11"/>
      <c r="CSS32" s="11"/>
      <c r="CST32" s="11"/>
      <c r="CSU32" s="11"/>
      <c r="CSV32" s="11"/>
      <c r="CSW32" s="11"/>
      <c r="CSX32" s="11"/>
      <c r="CSY32" s="11"/>
      <c r="CSZ32" s="11"/>
      <c r="CTA32" s="11"/>
      <c r="CTB32" s="11"/>
      <c r="CTC32" s="11"/>
      <c r="CTD32" s="11"/>
      <c r="CTE32" s="11"/>
      <c r="CTF32" s="11"/>
      <c r="CTG32" s="11"/>
      <c r="CTH32" s="11"/>
      <c r="CTI32" s="11"/>
      <c r="CTJ32" s="11"/>
      <c r="CTK32" s="11"/>
      <c r="CTL32" s="11"/>
      <c r="CTM32" s="11"/>
      <c r="CTN32" s="11"/>
      <c r="CTO32" s="11"/>
      <c r="CTP32" s="11"/>
      <c r="CTQ32" s="11"/>
      <c r="CTR32" s="11"/>
      <c r="CTS32" s="11"/>
      <c r="CTT32" s="11"/>
      <c r="CTU32" s="11"/>
      <c r="CTV32" s="11"/>
      <c r="CTW32" s="11"/>
      <c r="CTX32" s="11"/>
      <c r="CTY32" s="11"/>
      <c r="CTZ32" s="11"/>
      <c r="CUA32" s="11"/>
      <c r="CUB32" s="11"/>
      <c r="CUC32" s="11"/>
      <c r="CUD32" s="11"/>
      <c r="CUE32" s="11"/>
      <c r="CUF32" s="11"/>
      <c r="CUG32" s="11"/>
      <c r="CUH32" s="11"/>
      <c r="CUI32" s="11"/>
      <c r="CUJ32" s="11"/>
      <c r="CUK32" s="11"/>
      <c r="CUL32" s="11"/>
      <c r="CUM32" s="11"/>
      <c r="CUN32" s="11"/>
      <c r="CUO32" s="11"/>
      <c r="CUP32" s="11"/>
      <c r="CUQ32" s="11"/>
      <c r="CUR32" s="11"/>
      <c r="CUS32" s="11"/>
      <c r="CUT32" s="11"/>
      <c r="CUU32" s="11"/>
      <c r="CUV32" s="11"/>
      <c r="CUW32" s="11"/>
      <c r="CUX32" s="11"/>
      <c r="CUY32" s="11"/>
      <c r="CUZ32" s="11"/>
      <c r="CVA32" s="11"/>
      <c r="CVB32" s="11"/>
      <c r="CVC32" s="11"/>
      <c r="CVD32" s="11"/>
      <c r="CVE32" s="11"/>
      <c r="CVF32" s="11"/>
      <c r="CVG32" s="11"/>
      <c r="CVH32" s="11"/>
      <c r="CVI32" s="11"/>
      <c r="CVJ32" s="11"/>
      <c r="CVK32" s="11"/>
      <c r="CVL32" s="11"/>
      <c r="CVM32" s="11"/>
      <c r="CVN32" s="11"/>
      <c r="CVO32" s="11"/>
      <c r="CVP32" s="11"/>
      <c r="CVQ32" s="11"/>
      <c r="CVR32" s="11"/>
      <c r="CVS32" s="11"/>
      <c r="CVT32" s="11"/>
      <c r="CVU32" s="11"/>
      <c r="CVV32" s="11"/>
      <c r="CVW32" s="11"/>
      <c r="CVX32" s="11"/>
      <c r="CVY32" s="11"/>
      <c r="CVZ32" s="11"/>
      <c r="CWA32" s="11"/>
      <c r="CWB32" s="11"/>
      <c r="CWC32" s="11"/>
      <c r="CWD32" s="11"/>
      <c r="CWE32" s="11"/>
      <c r="CWF32" s="11"/>
      <c r="CWG32" s="11"/>
      <c r="CWH32" s="11"/>
      <c r="CWI32" s="11"/>
      <c r="CWJ32" s="11"/>
      <c r="CWK32" s="11"/>
      <c r="CWL32" s="11"/>
      <c r="CWM32" s="11"/>
      <c r="CWN32" s="11"/>
      <c r="CWO32" s="11"/>
      <c r="CWP32" s="11"/>
      <c r="CWQ32" s="11"/>
      <c r="CWR32" s="11"/>
      <c r="CWS32" s="11"/>
      <c r="CWT32" s="11"/>
      <c r="CWU32" s="11"/>
      <c r="CWV32" s="11"/>
      <c r="CWW32" s="11"/>
      <c r="CWX32" s="11"/>
      <c r="CWY32" s="11"/>
      <c r="CWZ32" s="11"/>
      <c r="CXA32" s="11"/>
      <c r="CXB32" s="11"/>
      <c r="CXC32" s="11"/>
      <c r="CXD32" s="11"/>
      <c r="CXE32" s="11"/>
      <c r="CXF32" s="11"/>
      <c r="CXG32" s="11"/>
      <c r="CXH32" s="11"/>
      <c r="CXI32" s="11"/>
      <c r="CXJ32" s="11"/>
      <c r="CXK32" s="11"/>
      <c r="CXL32" s="11"/>
      <c r="CXM32" s="11"/>
      <c r="CXN32" s="11"/>
      <c r="CXO32" s="11"/>
      <c r="CXP32" s="11"/>
      <c r="CXQ32" s="11"/>
      <c r="CXR32" s="11"/>
      <c r="CXS32" s="11"/>
      <c r="CXT32" s="11"/>
      <c r="CXU32" s="11"/>
      <c r="CXV32" s="11"/>
      <c r="CXW32" s="11"/>
      <c r="CXX32" s="11"/>
      <c r="CXY32" s="11"/>
      <c r="CXZ32" s="11"/>
      <c r="CYA32" s="11"/>
      <c r="CYB32" s="11"/>
      <c r="CYC32" s="11"/>
      <c r="CYD32" s="11"/>
      <c r="CYE32" s="11"/>
      <c r="CYF32" s="11"/>
      <c r="CYG32" s="11"/>
      <c r="CYH32" s="11"/>
      <c r="CYI32" s="11"/>
      <c r="CYJ32" s="11"/>
      <c r="CYK32" s="11"/>
      <c r="CYL32" s="11"/>
      <c r="CYM32" s="11"/>
      <c r="CYN32" s="11"/>
      <c r="CYO32" s="11"/>
      <c r="CYP32" s="11"/>
      <c r="CYQ32" s="11"/>
      <c r="CYR32" s="11"/>
      <c r="CYS32" s="11"/>
      <c r="CYT32" s="11"/>
      <c r="CYU32" s="11"/>
      <c r="CYV32" s="11"/>
      <c r="CYW32" s="11"/>
      <c r="CYX32" s="11"/>
      <c r="CYY32" s="11"/>
      <c r="CYZ32" s="11"/>
      <c r="CZA32" s="11"/>
      <c r="CZB32" s="11"/>
      <c r="CZC32" s="11"/>
      <c r="CZD32" s="11"/>
      <c r="CZE32" s="11"/>
      <c r="CZF32" s="11"/>
      <c r="CZG32" s="11"/>
      <c r="CZH32" s="11"/>
      <c r="CZI32" s="11"/>
      <c r="CZJ32" s="11"/>
      <c r="CZK32" s="11"/>
      <c r="CZL32" s="11"/>
      <c r="CZM32" s="11"/>
      <c r="CZN32" s="11"/>
      <c r="CZO32" s="11"/>
      <c r="CZP32" s="11"/>
      <c r="CZQ32" s="11"/>
      <c r="CZR32" s="11"/>
      <c r="CZS32" s="11"/>
      <c r="CZT32" s="11"/>
      <c r="CZU32" s="11"/>
      <c r="CZV32" s="11"/>
      <c r="CZW32" s="11"/>
      <c r="CZX32" s="11"/>
      <c r="CZY32" s="11"/>
      <c r="CZZ32" s="11"/>
      <c r="DAA32" s="11"/>
      <c r="DAB32" s="11"/>
      <c r="DAC32" s="11"/>
      <c r="DAD32" s="11"/>
      <c r="DAE32" s="11"/>
      <c r="DAF32" s="11"/>
      <c r="DAG32" s="11"/>
      <c r="DAH32" s="11"/>
      <c r="DAI32" s="11"/>
      <c r="DAJ32" s="11"/>
      <c r="DAK32" s="11"/>
      <c r="DAL32" s="11"/>
      <c r="DAM32" s="11"/>
      <c r="DAN32" s="11"/>
      <c r="DAO32" s="11"/>
      <c r="DAP32" s="11"/>
      <c r="DAQ32" s="11"/>
      <c r="DAR32" s="11"/>
      <c r="DAS32" s="11"/>
      <c r="DAT32" s="11"/>
      <c r="DAU32" s="11"/>
      <c r="DAV32" s="11"/>
      <c r="DAW32" s="11"/>
      <c r="DAX32" s="11"/>
      <c r="DAY32" s="11"/>
      <c r="DAZ32" s="11"/>
      <c r="DBA32" s="11"/>
      <c r="DBB32" s="11"/>
      <c r="DBC32" s="11"/>
      <c r="DBD32" s="11"/>
      <c r="DBE32" s="11"/>
      <c r="DBF32" s="11"/>
      <c r="DBG32" s="11"/>
      <c r="DBH32" s="11"/>
      <c r="DBI32" s="11"/>
      <c r="DBJ32" s="11"/>
      <c r="DBK32" s="11"/>
      <c r="DBL32" s="11"/>
      <c r="DBM32" s="11"/>
      <c r="DBN32" s="11"/>
      <c r="DBO32" s="11"/>
      <c r="DBP32" s="11"/>
      <c r="DBQ32" s="11"/>
      <c r="DBR32" s="11"/>
      <c r="DBS32" s="11"/>
      <c r="DBT32" s="11"/>
      <c r="DBU32" s="11"/>
      <c r="DBV32" s="11"/>
      <c r="DBW32" s="11"/>
      <c r="DBX32" s="11"/>
      <c r="DBY32" s="11"/>
      <c r="DBZ32" s="11"/>
      <c r="DCA32" s="11"/>
      <c r="DCB32" s="11"/>
      <c r="DCC32" s="11"/>
      <c r="DCD32" s="11"/>
      <c r="DCE32" s="11"/>
      <c r="DCF32" s="11"/>
      <c r="DCG32" s="11"/>
      <c r="DCH32" s="11"/>
      <c r="DCI32" s="11"/>
      <c r="DCJ32" s="11"/>
      <c r="DCK32" s="11"/>
      <c r="DCL32" s="11"/>
      <c r="DCM32" s="11"/>
      <c r="DCN32" s="11"/>
      <c r="DCO32" s="11"/>
      <c r="DCP32" s="11"/>
      <c r="DCQ32" s="11"/>
      <c r="DCR32" s="11"/>
      <c r="DCS32" s="11"/>
      <c r="DCT32" s="11"/>
      <c r="DCU32" s="11"/>
      <c r="DCV32" s="11"/>
      <c r="DCW32" s="11"/>
      <c r="DCX32" s="11"/>
      <c r="DCY32" s="11"/>
      <c r="DCZ32" s="11"/>
      <c r="DDA32" s="11"/>
      <c r="DDB32" s="11"/>
      <c r="DDC32" s="11"/>
      <c r="DDD32" s="11"/>
      <c r="DDE32" s="11"/>
      <c r="DDF32" s="11"/>
      <c r="DDG32" s="11"/>
      <c r="DDH32" s="11"/>
      <c r="DDI32" s="11"/>
      <c r="DDJ32" s="11"/>
      <c r="DDK32" s="11"/>
      <c r="DDL32" s="11"/>
      <c r="DDM32" s="11"/>
      <c r="DDN32" s="11"/>
      <c r="DDO32" s="11"/>
      <c r="DDP32" s="11"/>
      <c r="DDQ32" s="11"/>
      <c r="DDR32" s="11"/>
      <c r="DDS32" s="11"/>
      <c r="DDT32" s="11"/>
      <c r="DDU32" s="11"/>
      <c r="DDV32" s="11"/>
      <c r="DDW32" s="11"/>
      <c r="DDX32" s="11"/>
      <c r="DDY32" s="11"/>
      <c r="DDZ32" s="11"/>
      <c r="DEA32" s="11"/>
      <c r="DEB32" s="11"/>
      <c r="DEC32" s="11"/>
      <c r="DED32" s="11"/>
      <c r="DEE32" s="11"/>
      <c r="DEF32" s="11"/>
      <c r="DEG32" s="11"/>
      <c r="DEH32" s="11"/>
      <c r="DEI32" s="11"/>
      <c r="DEJ32" s="11"/>
      <c r="DEK32" s="11"/>
      <c r="DEL32" s="11"/>
      <c r="DEM32" s="11"/>
      <c r="DEN32" s="11"/>
      <c r="DEO32" s="11"/>
      <c r="DEP32" s="11"/>
      <c r="DEQ32" s="11"/>
      <c r="DER32" s="11"/>
      <c r="DES32" s="11"/>
      <c r="DET32" s="11"/>
      <c r="DEU32" s="11"/>
      <c r="DEV32" s="11"/>
      <c r="DEW32" s="11"/>
      <c r="DEX32" s="11"/>
      <c r="DEY32" s="11"/>
      <c r="DEZ32" s="11"/>
      <c r="DFA32" s="11"/>
      <c r="DFB32" s="11"/>
      <c r="DFC32" s="11"/>
      <c r="DFD32" s="11"/>
      <c r="DFE32" s="11"/>
      <c r="DFF32" s="11"/>
      <c r="DFG32" s="11"/>
      <c r="DFH32" s="11"/>
      <c r="DFI32" s="11"/>
      <c r="DFJ32" s="11"/>
      <c r="DFK32" s="11"/>
      <c r="DFL32" s="11"/>
      <c r="DFM32" s="11"/>
      <c r="DFN32" s="11"/>
      <c r="DFO32" s="11"/>
      <c r="DFP32" s="11"/>
      <c r="DFQ32" s="11"/>
      <c r="DFR32" s="11"/>
      <c r="DFS32" s="11"/>
      <c r="DFT32" s="11"/>
      <c r="DFU32" s="11"/>
      <c r="DFV32" s="11"/>
      <c r="DFW32" s="11"/>
      <c r="DFX32" s="11"/>
      <c r="DFY32" s="11"/>
      <c r="DFZ32" s="11"/>
      <c r="DGA32" s="11"/>
      <c r="DGB32" s="11"/>
      <c r="DGC32" s="11"/>
      <c r="DGD32" s="11"/>
      <c r="DGE32" s="11"/>
      <c r="DGF32" s="11"/>
      <c r="DGG32" s="11"/>
      <c r="DGH32" s="11"/>
      <c r="DGI32" s="11"/>
      <c r="DGJ32" s="11"/>
      <c r="DGK32" s="11"/>
      <c r="DGL32" s="11"/>
      <c r="DGM32" s="11"/>
      <c r="DGN32" s="11"/>
      <c r="DGO32" s="11"/>
      <c r="DGP32" s="11"/>
      <c r="DGQ32" s="11"/>
      <c r="DGR32" s="11"/>
      <c r="DGS32" s="11"/>
      <c r="DGT32" s="11"/>
      <c r="DGU32" s="11"/>
      <c r="DGV32" s="11"/>
      <c r="DGW32" s="11"/>
      <c r="DGX32" s="11"/>
      <c r="DGY32" s="11"/>
      <c r="DGZ32" s="11"/>
      <c r="DHA32" s="11"/>
      <c r="DHB32" s="11"/>
      <c r="DHC32" s="11"/>
      <c r="DHD32" s="11"/>
      <c r="DHE32" s="11"/>
      <c r="DHF32" s="11"/>
      <c r="DHG32" s="11"/>
      <c r="DHH32" s="11"/>
      <c r="DHI32" s="11"/>
      <c r="DHJ32" s="11"/>
      <c r="DHK32" s="11"/>
      <c r="DHL32" s="11"/>
      <c r="DHM32" s="11"/>
      <c r="DHN32" s="11"/>
      <c r="DHO32" s="11"/>
      <c r="DHP32" s="11"/>
      <c r="DHQ32" s="11"/>
      <c r="DHR32" s="11"/>
      <c r="DHS32" s="11"/>
      <c r="DHT32" s="11"/>
      <c r="DHU32" s="11"/>
      <c r="DHV32" s="11"/>
      <c r="DHW32" s="11"/>
      <c r="DHX32" s="11"/>
      <c r="DHY32" s="11"/>
      <c r="DHZ32" s="11"/>
      <c r="DIA32" s="11"/>
      <c r="DIB32" s="11"/>
      <c r="DIC32" s="11"/>
      <c r="DID32" s="11"/>
      <c r="DIE32" s="11"/>
      <c r="DIF32" s="11"/>
      <c r="DIG32" s="11"/>
      <c r="DIH32" s="11"/>
      <c r="DII32" s="11"/>
      <c r="DIJ32" s="11"/>
      <c r="DIK32" s="11"/>
      <c r="DIL32" s="11"/>
      <c r="DIM32" s="11"/>
      <c r="DIN32" s="11"/>
      <c r="DIO32" s="11"/>
      <c r="DIP32" s="11"/>
      <c r="DIQ32" s="11"/>
      <c r="DIR32" s="11"/>
      <c r="DIS32" s="11"/>
      <c r="DIT32" s="11"/>
      <c r="DIU32" s="11"/>
      <c r="DIV32" s="11"/>
      <c r="DIW32" s="11"/>
      <c r="DIX32" s="11"/>
      <c r="DIY32" s="11"/>
      <c r="DIZ32" s="11"/>
      <c r="DJA32" s="11"/>
      <c r="DJB32" s="11"/>
      <c r="DJC32" s="11"/>
      <c r="DJD32" s="11"/>
      <c r="DJE32" s="11"/>
      <c r="DJF32" s="11"/>
      <c r="DJG32" s="11"/>
      <c r="DJH32" s="11"/>
      <c r="DJI32" s="11"/>
      <c r="DJJ32" s="11"/>
      <c r="DJK32" s="11"/>
      <c r="DJL32" s="11"/>
      <c r="DJM32" s="11"/>
      <c r="DJN32" s="11"/>
      <c r="DJO32" s="11"/>
      <c r="DJP32" s="11"/>
      <c r="DJQ32" s="11"/>
      <c r="DJR32" s="11"/>
      <c r="DJS32" s="11"/>
      <c r="DJT32" s="11"/>
      <c r="DJU32" s="11"/>
      <c r="DJV32" s="11"/>
      <c r="DJW32" s="11"/>
      <c r="DJX32" s="11"/>
      <c r="DJY32" s="11"/>
      <c r="DJZ32" s="11"/>
      <c r="DKA32" s="11"/>
      <c r="DKB32" s="11"/>
      <c r="DKC32" s="11"/>
      <c r="DKD32" s="11"/>
      <c r="DKE32" s="11"/>
      <c r="DKF32" s="11"/>
      <c r="DKG32" s="11"/>
      <c r="DKH32" s="11"/>
      <c r="DKI32" s="11"/>
      <c r="DKJ32" s="11"/>
      <c r="DKK32" s="11"/>
      <c r="DKL32" s="11"/>
      <c r="DKM32" s="11"/>
      <c r="DKN32" s="11"/>
      <c r="DKO32" s="11"/>
      <c r="DKP32" s="11"/>
      <c r="DKQ32" s="11"/>
      <c r="DKR32" s="11"/>
      <c r="DKS32" s="11"/>
      <c r="DKT32" s="11"/>
      <c r="DKU32" s="11"/>
      <c r="DKV32" s="11"/>
      <c r="DKW32" s="11"/>
      <c r="DKX32" s="11"/>
      <c r="DKY32" s="11"/>
      <c r="DKZ32" s="11"/>
      <c r="DLA32" s="11"/>
      <c r="DLB32" s="11"/>
      <c r="DLC32" s="11"/>
      <c r="DLD32" s="11"/>
      <c r="DLE32" s="11"/>
      <c r="DLF32" s="11"/>
      <c r="DLG32" s="11"/>
      <c r="DLH32" s="11"/>
      <c r="DLI32" s="11"/>
      <c r="DLJ32" s="11"/>
      <c r="DLK32" s="11"/>
      <c r="DLL32" s="11"/>
      <c r="DLM32" s="11"/>
      <c r="DLN32" s="11"/>
      <c r="DLO32" s="11"/>
      <c r="DLP32" s="11"/>
      <c r="DLQ32" s="11"/>
      <c r="DLR32" s="11"/>
      <c r="DLS32" s="11"/>
      <c r="DLT32" s="11"/>
      <c r="DLU32" s="11"/>
      <c r="DLV32" s="11"/>
      <c r="DLW32" s="11"/>
      <c r="DLX32" s="11"/>
      <c r="DLY32" s="11"/>
      <c r="DLZ32" s="11"/>
      <c r="DMA32" s="11"/>
      <c r="DMB32" s="11"/>
      <c r="DMC32" s="11"/>
      <c r="DMD32" s="11"/>
      <c r="DME32" s="11"/>
      <c r="DMF32" s="11"/>
      <c r="DMG32" s="11"/>
      <c r="DMH32" s="11"/>
      <c r="DMI32" s="11"/>
      <c r="DMJ32" s="11"/>
      <c r="DMK32" s="11"/>
      <c r="DML32" s="11"/>
      <c r="DMM32" s="11"/>
      <c r="DMN32" s="11"/>
      <c r="DMO32" s="11"/>
      <c r="DMP32" s="11"/>
      <c r="DMQ32" s="11"/>
      <c r="DMR32" s="11"/>
      <c r="DMS32" s="11"/>
      <c r="DMT32" s="11"/>
      <c r="DMU32" s="11"/>
      <c r="DMV32" s="11"/>
      <c r="DMW32" s="11"/>
      <c r="DMX32" s="11"/>
      <c r="DMY32" s="11"/>
      <c r="DMZ32" s="11"/>
      <c r="DNA32" s="11"/>
      <c r="DNB32" s="11"/>
      <c r="DNC32" s="11"/>
      <c r="DND32" s="11"/>
      <c r="DNE32" s="11"/>
      <c r="DNF32" s="11"/>
      <c r="DNG32" s="11"/>
      <c r="DNH32" s="11"/>
      <c r="DNI32" s="11"/>
      <c r="DNJ32" s="11"/>
      <c r="DNK32" s="11"/>
      <c r="DNL32" s="11"/>
      <c r="DNM32" s="11"/>
      <c r="DNN32" s="11"/>
      <c r="DNO32" s="11"/>
      <c r="DNP32" s="11"/>
      <c r="DNQ32" s="11"/>
      <c r="DNR32" s="11"/>
      <c r="DNS32" s="11"/>
      <c r="DNT32" s="11"/>
      <c r="DNU32" s="11"/>
      <c r="DNV32" s="11"/>
      <c r="DNW32" s="11"/>
      <c r="DNX32" s="11"/>
      <c r="DNY32" s="11"/>
      <c r="DNZ32" s="11"/>
      <c r="DOA32" s="11"/>
      <c r="DOB32" s="11"/>
      <c r="DOC32" s="11"/>
      <c r="DOD32" s="11"/>
      <c r="DOE32" s="11"/>
      <c r="DOF32" s="11"/>
      <c r="DOG32" s="11"/>
      <c r="DOH32" s="11"/>
      <c r="DOI32" s="11"/>
      <c r="DOJ32" s="11"/>
      <c r="DOK32" s="11"/>
      <c r="DOL32" s="11"/>
      <c r="DOM32" s="11"/>
      <c r="DON32" s="11"/>
      <c r="DOO32" s="11"/>
      <c r="DOP32" s="11"/>
      <c r="DOQ32" s="11"/>
      <c r="DOR32" s="11"/>
      <c r="DOS32" s="11"/>
      <c r="DOT32" s="11"/>
      <c r="DOU32" s="11"/>
      <c r="DOV32" s="11"/>
      <c r="DOW32" s="11"/>
      <c r="DOX32" s="11"/>
      <c r="DOY32" s="11"/>
      <c r="DOZ32" s="11"/>
      <c r="DPA32" s="11"/>
      <c r="DPB32" s="11"/>
      <c r="DPC32" s="11"/>
      <c r="DPD32" s="11"/>
      <c r="DPE32" s="11"/>
      <c r="DPF32" s="11"/>
      <c r="DPG32" s="11"/>
      <c r="DPH32" s="11"/>
      <c r="DPI32" s="11"/>
      <c r="DPJ32" s="11"/>
      <c r="DPK32" s="11"/>
      <c r="DPL32" s="11"/>
      <c r="DPM32" s="11"/>
      <c r="DPN32" s="11"/>
      <c r="DPO32" s="11"/>
      <c r="DPP32" s="11"/>
      <c r="DPQ32" s="11"/>
      <c r="DPR32" s="11"/>
      <c r="DPS32" s="11"/>
      <c r="DPT32" s="11"/>
      <c r="DPU32" s="11"/>
      <c r="DPV32" s="11"/>
      <c r="DPW32" s="11"/>
      <c r="DPX32" s="11"/>
      <c r="DPY32" s="11"/>
      <c r="DPZ32" s="11"/>
      <c r="DQA32" s="11"/>
      <c r="DQB32" s="11"/>
      <c r="DQC32" s="11"/>
      <c r="DQD32" s="11"/>
      <c r="DQE32" s="11"/>
      <c r="DQF32" s="11"/>
      <c r="DQG32" s="11"/>
      <c r="DQH32" s="11"/>
      <c r="DQI32" s="11"/>
      <c r="DQJ32" s="11"/>
      <c r="DQK32" s="11"/>
      <c r="DQL32" s="11"/>
      <c r="DQM32" s="11"/>
      <c r="DQN32" s="11"/>
      <c r="DQO32" s="11"/>
      <c r="DQP32" s="11"/>
      <c r="DQQ32" s="11"/>
      <c r="DQR32" s="11"/>
      <c r="DQS32" s="11"/>
      <c r="DQT32" s="11"/>
      <c r="DQU32" s="11"/>
      <c r="DQV32" s="11"/>
      <c r="DQW32" s="11"/>
      <c r="DQX32" s="11"/>
      <c r="DQY32" s="11"/>
      <c r="DQZ32" s="11"/>
      <c r="DRA32" s="11"/>
      <c r="DRB32" s="11"/>
      <c r="DRC32" s="11"/>
      <c r="DRD32" s="11"/>
      <c r="DRE32" s="11"/>
      <c r="DRF32" s="11"/>
      <c r="DRG32" s="11"/>
      <c r="DRH32" s="11"/>
      <c r="DRI32" s="11"/>
      <c r="DRJ32" s="11"/>
      <c r="DRK32" s="11"/>
      <c r="DRL32" s="11"/>
      <c r="DRM32" s="11"/>
      <c r="DRN32" s="11"/>
      <c r="DRO32" s="11"/>
      <c r="DRP32" s="11"/>
      <c r="DRQ32" s="11"/>
      <c r="DRR32" s="11"/>
      <c r="DRS32" s="11"/>
      <c r="DRT32" s="11"/>
      <c r="DRU32" s="11"/>
      <c r="DRV32" s="11"/>
      <c r="DRW32" s="11"/>
      <c r="DRX32" s="11"/>
      <c r="DRY32" s="11"/>
      <c r="DRZ32" s="11"/>
      <c r="DSA32" s="11"/>
      <c r="DSB32" s="11"/>
      <c r="DSC32" s="11"/>
      <c r="DSD32" s="11"/>
      <c r="DSE32" s="11"/>
      <c r="DSF32" s="11"/>
      <c r="DSG32" s="11"/>
      <c r="DSH32" s="11"/>
      <c r="DSI32" s="11"/>
      <c r="DSJ32" s="11"/>
      <c r="DSK32" s="11"/>
      <c r="DSL32" s="11"/>
      <c r="DSM32" s="11"/>
      <c r="DSN32" s="11"/>
      <c r="DSO32" s="11"/>
      <c r="DSP32" s="11"/>
      <c r="DSQ32" s="11"/>
      <c r="DSR32" s="11"/>
      <c r="DSS32" s="11"/>
      <c r="DST32" s="11"/>
      <c r="DSU32" s="11"/>
      <c r="DSV32" s="11"/>
      <c r="DSW32" s="11"/>
      <c r="DSX32" s="11"/>
      <c r="DSY32" s="11"/>
      <c r="DSZ32" s="11"/>
      <c r="DTA32" s="11"/>
      <c r="DTB32" s="11"/>
      <c r="DTC32" s="11"/>
      <c r="DTD32" s="11"/>
      <c r="DTE32" s="11"/>
      <c r="DTF32" s="11"/>
      <c r="DTG32" s="11"/>
      <c r="DTH32" s="11"/>
      <c r="DTI32" s="11"/>
      <c r="DTJ32" s="11"/>
      <c r="DTK32" s="11"/>
      <c r="DTL32" s="11"/>
      <c r="DTM32" s="11"/>
      <c r="DTN32" s="11"/>
      <c r="DTO32" s="11"/>
      <c r="DTP32" s="11"/>
      <c r="DTQ32" s="11"/>
      <c r="DTR32" s="11"/>
      <c r="DTS32" s="11"/>
      <c r="DTT32" s="11"/>
      <c r="DTU32" s="11"/>
      <c r="DTV32" s="11"/>
      <c r="DTW32" s="11"/>
      <c r="DTX32" s="11"/>
      <c r="DTY32" s="11"/>
      <c r="DTZ32" s="11"/>
      <c r="DUA32" s="11"/>
      <c r="DUB32" s="11"/>
      <c r="DUC32" s="11"/>
      <c r="DUD32" s="11"/>
      <c r="DUE32" s="11"/>
      <c r="DUF32" s="11"/>
      <c r="DUG32" s="11"/>
      <c r="DUH32" s="11"/>
      <c r="DUI32" s="11"/>
      <c r="DUJ32" s="11"/>
      <c r="DUK32" s="11"/>
      <c r="DUL32" s="11"/>
      <c r="DUM32" s="11"/>
      <c r="DUN32" s="11"/>
      <c r="DUO32" s="11"/>
      <c r="DUP32" s="11"/>
      <c r="DUQ32" s="11"/>
      <c r="DUR32" s="11"/>
      <c r="DUS32" s="11"/>
      <c r="DUT32" s="11"/>
      <c r="DUU32" s="11"/>
      <c r="DUV32" s="11"/>
      <c r="DUW32" s="11"/>
      <c r="DUX32" s="11"/>
      <c r="DUY32" s="11"/>
      <c r="DUZ32" s="11"/>
      <c r="DVA32" s="11"/>
      <c r="DVB32" s="11"/>
      <c r="DVC32" s="11"/>
      <c r="DVD32" s="11"/>
      <c r="DVE32" s="11"/>
      <c r="DVF32" s="11"/>
      <c r="DVG32" s="11"/>
      <c r="DVH32" s="11"/>
      <c r="DVI32" s="11"/>
      <c r="DVJ32" s="11"/>
      <c r="DVK32" s="11"/>
      <c r="DVL32" s="11"/>
      <c r="DVM32" s="11"/>
      <c r="DVN32" s="11"/>
      <c r="DVO32" s="11"/>
      <c r="DVP32" s="11"/>
      <c r="DVQ32" s="11"/>
      <c r="DVR32" s="11"/>
      <c r="DVS32" s="11"/>
      <c r="DVT32" s="11"/>
      <c r="DVU32" s="11"/>
      <c r="DVV32" s="11"/>
      <c r="DVW32" s="11"/>
      <c r="DVX32" s="11"/>
      <c r="DVY32" s="11"/>
      <c r="DVZ32" s="11"/>
      <c r="DWA32" s="11"/>
      <c r="DWB32" s="11"/>
      <c r="DWC32" s="11"/>
      <c r="DWD32" s="11"/>
      <c r="DWE32" s="11"/>
      <c r="DWF32" s="11"/>
      <c r="DWG32" s="11"/>
      <c r="DWH32" s="11"/>
      <c r="DWI32" s="11"/>
      <c r="DWJ32" s="11"/>
      <c r="DWK32" s="11"/>
      <c r="DWL32" s="11"/>
      <c r="DWM32" s="11"/>
      <c r="DWN32" s="11"/>
      <c r="DWO32" s="11"/>
      <c r="DWP32" s="11"/>
      <c r="DWQ32" s="11"/>
      <c r="DWR32" s="11"/>
      <c r="DWS32" s="11"/>
      <c r="DWT32" s="11"/>
      <c r="DWU32" s="11"/>
      <c r="DWV32" s="11"/>
      <c r="DWW32" s="11"/>
      <c r="DWX32" s="11"/>
      <c r="DWY32" s="11"/>
      <c r="DWZ32" s="11"/>
      <c r="DXA32" s="11"/>
      <c r="DXB32" s="11"/>
      <c r="DXC32" s="11"/>
      <c r="DXD32" s="11"/>
      <c r="DXE32" s="11"/>
      <c r="DXF32" s="11"/>
      <c r="DXG32" s="11"/>
      <c r="DXH32" s="11"/>
      <c r="DXI32" s="11"/>
      <c r="DXJ32" s="11"/>
      <c r="DXK32" s="11"/>
      <c r="DXL32" s="11"/>
      <c r="DXM32" s="11"/>
      <c r="DXN32" s="11"/>
      <c r="DXO32" s="11"/>
      <c r="DXP32" s="11"/>
      <c r="DXQ32" s="11"/>
      <c r="DXR32" s="11"/>
      <c r="DXS32" s="11"/>
      <c r="DXT32" s="11"/>
      <c r="DXU32" s="11"/>
      <c r="DXV32" s="11"/>
      <c r="DXW32" s="11"/>
      <c r="DXX32" s="11"/>
      <c r="DXY32" s="11"/>
      <c r="DXZ32" s="11"/>
      <c r="DYA32" s="11"/>
      <c r="DYB32" s="11"/>
      <c r="DYC32" s="11"/>
      <c r="DYD32" s="11"/>
      <c r="DYE32" s="11"/>
      <c r="DYF32" s="11"/>
      <c r="DYG32" s="11"/>
      <c r="DYH32" s="11"/>
      <c r="DYI32" s="11"/>
      <c r="DYJ32" s="11"/>
      <c r="DYK32" s="11"/>
      <c r="DYL32" s="11"/>
      <c r="DYM32" s="11"/>
      <c r="DYN32" s="11"/>
      <c r="DYO32" s="11"/>
      <c r="DYP32" s="11"/>
      <c r="DYQ32" s="11"/>
      <c r="DYR32" s="11"/>
      <c r="DYS32" s="11"/>
      <c r="DYT32" s="11"/>
      <c r="DYU32" s="11"/>
      <c r="DYV32" s="11"/>
      <c r="DYW32" s="11"/>
      <c r="DYX32" s="11"/>
      <c r="DYY32" s="11"/>
      <c r="DYZ32" s="11"/>
      <c r="DZA32" s="11"/>
      <c r="DZB32" s="11"/>
      <c r="DZC32" s="11"/>
      <c r="DZD32" s="11"/>
      <c r="DZE32" s="11"/>
      <c r="DZF32" s="11"/>
      <c r="DZG32" s="11"/>
      <c r="DZH32" s="11"/>
      <c r="DZI32" s="11"/>
      <c r="DZJ32" s="11"/>
      <c r="DZK32" s="11"/>
      <c r="DZL32" s="11"/>
      <c r="DZM32" s="11"/>
      <c r="DZN32" s="11"/>
      <c r="DZO32" s="11"/>
      <c r="DZP32" s="11"/>
      <c r="DZQ32" s="11"/>
      <c r="DZR32" s="11"/>
      <c r="DZS32" s="11"/>
      <c r="DZT32" s="11"/>
      <c r="DZU32" s="11"/>
      <c r="DZV32" s="11"/>
      <c r="DZW32" s="11"/>
      <c r="DZX32" s="11"/>
      <c r="DZY32" s="11"/>
      <c r="DZZ32" s="11"/>
      <c r="EAA32" s="11"/>
      <c r="EAB32" s="11"/>
      <c r="EAC32" s="11"/>
      <c r="EAD32" s="11"/>
      <c r="EAE32" s="11"/>
      <c r="EAF32" s="11"/>
      <c r="EAG32" s="11"/>
      <c r="EAH32" s="11"/>
      <c r="EAI32" s="11"/>
      <c r="EAJ32" s="11"/>
      <c r="EAK32" s="11"/>
      <c r="EAL32" s="11"/>
      <c r="EAM32" s="11"/>
      <c r="EAN32" s="11"/>
      <c r="EAO32" s="11"/>
      <c r="EAP32" s="11"/>
      <c r="EAQ32" s="11"/>
      <c r="EAR32" s="11"/>
      <c r="EAS32" s="11"/>
      <c r="EAT32" s="11"/>
      <c r="EAU32" s="11"/>
      <c r="EAV32" s="11"/>
      <c r="EAW32" s="11"/>
      <c r="EAX32" s="11"/>
      <c r="EAY32" s="11"/>
      <c r="EAZ32" s="11"/>
      <c r="EBA32" s="11"/>
      <c r="EBB32" s="11"/>
      <c r="EBC32" s="11"/>
      <c r="EBD32" s="11"/>
      <c r="EBE32" s="11"/>
      <c r="EBF32" s="11"/>
      <c r="EBG32" s="11"/>
      <c r="EBH32" s="11"/>
      <c r="EBI32" s="11"/>
      <c r="EBJ32" s="11"/>
      <c r="EBK32" s="11"/>
      <c r="EBL32" s="11"/>
      <c r="EBM32" s="11"/>
      <c r="EBN32" s="11"/>
      <c r="EBO32" s="11"/>
      <c r="EBP32" s="11"/>
      <c r="EBQ32" s="11"/>
      <c r="EBR32" s="11"/>
      <c r="EBS32" s="11"/>
      <c r="EBT32" s="11"/>
      <c r="EBU32" s="11"/>
      <c r="EBV32" s="11"/>
      <c r="EBW32" s="11"/>
      <c r="EBX32" s="11"/>
      <c r="EBY32" s="11"/>
      <c r="EBZ32" s="11"/>
      <c r="ECA32" s="11"/>
      <c r="ECB32" s="11"/>
      <c r="ECC32" s="11"/>
      <c r="ECD32" s="11"/>
      <c r="ECE32" s="11"/>
      <c r="ECF32" s="11"/>
      <c r="ECG32" s="11"/>
      <c r="ECH32" s="11"/>
      <c r="ECI32" s="11"/>
      <c r="ECJ32" s="11"/>
      <c r="ECK32" s="11"/>
      <c r="ECL32" s="11"/>
      <c r="ECM32" s="11"/>
      <c r="ECN32" s="11"/>
      <c r="ECO32" s="11"/>
      <c r="ECP32" s="11"/>
      <c r="ECQ32" s="11"/>
      <c r="ECR32" s="11"/>
      <c r="ECS32" s="11"/>
      <c r="ECT32" s="11"/>
      <c r="ECU32" s="11"/>
      <c r="ECV32" s="11"/>
      <c r="ECW32" s="11"/>
      <c r="ECX32" s="11"/>
      <c r="ECY32" s="11"/>
      <c r="ECZ32" s="11"/>
      <c r="EDA32" s="11"/>
      <c r="EDB32" s="11"/>
      <c r="EDC32" s="11"/>
      <c r="EDD32" s="11"/>
      <c r="EDE32" s="11"/>
      <c r="EDF32" s="11"/>
      <c r="EDG32" s="11"/>
      <c r="EDH32" s="11"/>
      <c r="EDI32" s="11"/>
      <c r="EDJ32" s="11"/>
      <c r="EDK32" s="11"/>
      <c r="EDL32" s="11"/>
      <c r="EDM32" s="11"/>
      <c r="EDN32" s="11"/>
      <c r="EDO32" s="11"/>
      <c r="EDP32" s="11"/>
      <c r="EDQ32" s="11"/>
      <c r="EDR32" s="11"/>
      <c r="EDS32" s="11"/>
      <c r="EDT32" s="11"/>
      <c r="EDU32" s="11"/>
      <c r="EDV32" s="11"/>
      <c r="EDW32" s="11"/>
      <c r="EDX32" s="11"/>
      <c r="EDY32" s="11"/>
      <c r="EDZ32" s="11"/>
      <c r="EEA32" s="11"/>
      <c r="EEB32" s="11"/>
      <c r="EEC32" s="11"/>
      <c r="EED32" s="11"/>
      <c r="EEE32" s="11"/>
      <c r="EEF32" s="11"/>
      <c r="EEG32" s="11"/>
      <c r="EEH32" s="11"/>
      <c r="EEI32" s="11"/>
      <c r="EEJ32" s="11"/>
      <c r="EEK32" s="11"/>
      <c r="EEL32" s="11"/>
      <c r="EEM32" s="11"/>
      <c r="EEN32" s="11"/>
      <c r="EEO32" s="11"/>
      <c r="EEP32" s="11"/>
      <c r="EEQ32" s="11"/>
      <c r="EER32" s="11"/>
      <c r="EES32" s="11"/>
      <c r="EET32" s="11"/>
      <c r="EEU32" s="11"/>
      <c r="EEV32" s="11"/>
      <c r="EEW32" s="11"/>
      <c r="EEX32" s="11"/>
      <c r="EEY32" s="11"/>
      <c r="EEZ32" s="11"/>
      <c r="EFA32" s="11"/>
      <c r="EFB32" s="11"/>
      <c r="EFC32" s="11"/>
      <c r="EFD32" s="11"/>
      <c r="EFE32" s="11"/>
      <c r="EFF32" s="11"/>
      <c r="EFG32" s="11"/>
      <c r="EFH32" s="11"/>
      <c r="EFI32" s="11"/>
      <c r="EFJ32" s="11"/>
      <c r="EFK32" s="11"/>
      <c r="EFL32" s="11"/>
      <c r="EFM32" s="11"/>
      <c r="EFN32" s="11"/>
      <c r="EFO32" s="11"/>
      <c r="EFP32" s="11"/>
      <c r="EFQ32" s="11"/>
      <c r="EFR32" s="11"/>
      <c r="EFS32" s="11"/>
      <c r="EFT32" s="11"/>
      <c r="EFU32" s="11"/>
      <c r="EFV32" s="11"/>
      <c r="EFW32" s="11"/>
      <c r="EFX32" s="11"/>
      <c r="EFY32" s="11"/>
      <c r="EFZ32" s="11"/>
      <c r="EGA32" s="11"/>
      <c r="EGB32" s="11"/>
      <c r="EGC32" s="11"/>
      <c r="EGD32" s="11"/>
      <c r="EGE32" s="11"/>
      <c r="EGF32" s="11"/>
      <c r="EGG32" s="11"/>
      <c r="EGH32" s="11"/>
      <c r="EGI32" s="11"/>
      <c r="EGJ32" s="11"/>
      <c r="EGK32" s="11"/>
      <c r="EGL32" s="11"/>
      <c r="EGM32" s="11"/>
      <c r="EGN32" s="11"/>
      <c r="EGO32" s="11"/>
      <c r="EGP32" s="11"/>
      <c r="EGQ32" s="11"/>
      <c r="EGR32" s="11"/>
      <c r="EGS32" s="11"/>
      <c r="EGT32" s="11"/>
      <c r="EGU32" s="11"/>
      <c r="EGV32" s="11"/>
      <c r="EGW32" s="11"/>
      <c r="EGX32" s="11"/>
      <c r="EGY32" s="11"/>
      <c r="EGZ32" s="11"/>
      <c r="EHA32" s="11"/>
      <c r="EHB32" s="11"/>
      <c r="EHC32" s="11"/>
      <c r="EHD32" s="11"/>
      <c r="EHE32" s="11"/>
      <c r="EHF32" s="11"/>
      <c r="EHG32" s="11"/>
      <c r="EHH32" s="11"/>
      <c r="EHI32" s="11"/>
      <c r="EHJ32" s="11"/>
      <c r="EHK32" s="11"/>
      <c r="EHL32" s="11"/>
      <c r="EHM32" s="11"/>
      <c r="EHN32" s="11"/>
      <c r="EHO32" s="11"/>
      <c r="EHP32" s="11"/>
      <c r="EHQ32" s="11"/>
      <c r="EHR32" s="11"/>
      <c r="EHS32" s="11"/>
      <c r="EHT32" s="11"/>
      <c r="EHU32" s="11"/>
      <c r="EHV32" s="11"/>
      <c r="EHW32" s="11"/>
      <c r="EHX32" s="11"/>
      <c r="EHY32" s="11"/>
      <c r="EHZ32" s="11"/>
      <c r="EIA32" s="11"/>
      <c r="EIB32" s="11"/>
      <c r="EIC32" s="11"/>
      <c r="EID32" s="11"/>
      <c r="EIE32" s="11"/>
      <c r="EIF32" s="11"/>
      <c r="EIG32" s="11"/>
      <c r="EIH32" s="11"/>
      <c r="EII32" s="11"/>
      <c r="EIJ32" s="11"/>
      <c r="EIK32" s="11"/>
      <c r="EIL32" s="11"/>
      <c r="EIM32" s="11"/>
      <c r="EIN32" s="11"/>
      <c r="EIO32" s="11"/>
      <c r="EIP32" s="11"/>
      <c r="EIQ32" s="11"/>
      <c r="EIR32" s="11"/>
      <c r="EIS32" s="11"/>
      <c r="EIT32" s="11"/>
      <c r="EIU32" s="11"/>
      <c r="EIV32" s="11"/>
      <c r="EIW32" s="11"/>
      <c r="EIX32" s="11"/>
      <c r="EIY32" s="11"/>
      <c r="EIZ32" s="11"/>
      <c r="EJA32" s="11"/>
      <c r="EJB32" s="11"/>
      <c r="EJC32" s="11"/>
      <c r="EJD32" s="11"/>
      <c r="EJE32" s="11"/>
      <c r="EJF32" s="11"/>
      <c r="EJG32" s="11"/>
      <c r="EJH32" s="11"/>
      <c r="EJI32" s="11"/>
      <c r="EJJ32" s="11"/>
      <c r="EJK32" s="11"/>
      <c r="EJL32" s="11"/>
      <c r="EJM32" s="11"/>
      <c r="EJN32" s="11"/>
      <c r="EJO32" s="11"/>
      <c r="EJP32" s="11"/>
      <c r="EJQ32" s="11"/>
      <c r="EJR32" s="11"/>
      <c r="EJS32" s="11"/>
      <c r="EJT32" s="11"/>
      <c r="EJU32" s="11"/>
      <c r="EJV32" s="11"/>
      <c r="EJW32" s="11"/>
      <c r="EJX32" s="11"/>
      <c r="EJY32" s="11"/>
      <c r="EJZ32" s="11"/>
      <c r="EKA32" s="11"/>
      <c r="EKB32" s="11"/>
      <c r="EKC32" s="11"/>
      <c r="EKD32" s="11"/>
      <c r="EKE32" s="11"/>
      <c r="EKF32" s="11"/>
      <c r="EKG32" s="11"/>
      <c r="EKH32" s="11"/>
      <c r="EKI32" s="11"/>
      <c r="EKJ32" s="11"/>
      <c r="EKK32" s="11"/>
      <c r="EKL32" s="11"/>
      <c r="EKM32" s="11"/>
      <c r="EKN32" s="11"/>
      <c r="EKO32" s="11"/>
      <c r="EKP32" s="11"/>
      <c r="EKQ32" s="11"/>
      <c r="EKR32" s="11"/>
      <c r="EKS32" s="11"/>
      <c r="EKT32" s="11"/>
      <c r="EKU32" s="11"/>
      <c r="EKV32" s="11"/>
      <c r="EKW32" s="11"/>
      <c r="EKX32" s="11"/>
      <c r="EKY32" s="11"/>
      <c r="EKZ32" s="11"/>
      <c r="ELA32" s="11"/>
      <c r="ELB32" s="11"/>
      <c r="ELC32" s="11"/>
      <c r="ELD32" s="11"/>
      <c r="ELE32" s="11"/>
      <c r="ELF32" s="11"/>
      <c r="ELG32" s="11"/>
      <c r="ELH32" s="11"/>
      <c r="ELI32" s="11"/>
      <c r="ELJ32" s="11"/>
      <c r="ELK32" s="11"/>
      <c r="ELL32" s="11"/>
      <c r="ELM32" s="11"/>
      <c r="ELN32" s="11"/>
      <c r="ELO32" s="11"/>
      <c r="ELP32" s="11"/>
      <c r="ELQ32" s="11"/>
      <c r="ELR32" s="11"/>
      <c r="ELS32" s="11"/>
      <c r="ELT32" s="11"/>
      <c r="ELU32" s="11"/>
    </row>
    <row r="33" spans="1:3713" s="34" customFormat="1">
      <c r="A33" s="11"/>
      <c r="B33" s="140" t="s">
        <v>79</v>
      </c>
      <c r="C33" s="161">
        <v>63100</v>
      </c>
      <c r="D33" s="161">
        <v>0</v>
      </c>
      <c r="E33" s="161">
        <v>62</v>
      </c>
      <c r="F33" s="161">
        <v>0.2</v>
      </c>
      <c r="G33" s="161" t="s">
        <v>189</v>
      </c>
      <c r="H33" s="161" t="s">
        <v>189</v>
      </c>
      <c r="I33" s="161" t="s">
        <v>189</v>
      </c>
      <c r="J33" s="360" t="s">
        <v>189</v>
      </c>
      <c r="K33" s="161">
        <f>LOOKUP($B33,'Datos 3-Factores de convers'!$B$29:$B$51,'Datos 3-Factores de convers'!$F$29:$F$51)*(C33*'Datos 2-Potenciales calent glob'!$D$6+'Datos 1-Factores emisión'!E33*'Datos 2-Potenciales calent glob'!$D$31+'Datos 1-Factores emisión'!F33*'Datos 2-Potenciales calent glob'!$D$32)</f>
        <v>1.7145025944256</v>
      </c>
      <c r="L33" s="161" t="s">
        <v>183</v>
      </c>
      <c r="M33" s="11"/>
      <c r="N33" s="11"/>
      <c r="O33" s="11"/>
      <c r="P33" s="11"/>
      <c r="Q33" s="11"/>
      <c r="R33" s="11"/>
      <c r="S33" s="417"/>
      <c r="T33" s="35"/>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1"/>
      <c r="HG33" s="11"/>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1"/>
      <c r="IL33" s="11"/>
      <c r="IM33" s="11"/>
      <c r="IN33" s="11"/>
      <c r="IO33" s="11"/>
      <c r="IP33" s="11"/>
      <c r="IQ33" s="11"/>
      <c r="IR33" s="11"/>
      <c r="IS33" s="11"/>
      <c r="IT33" s="11"/>
      <c r="IU33" s="11"/>
      <c r="IV33" s="11"/>
      <c r="IW33" s="11"/>
      <c r="IX33" s="11"/>
      <c r="IY33" s="11"/>
      <c r="IZ33" s="11"/>
      <c r="JA33" s="11"/>
      <c r="JB33" s="11"/>
      <c r="JC33" s="11"/>
      <c r="JD33" s="11"/>
      <c r="JE33" s="11"/>
      <c r="JF33" s="11"/>
      <c r="JG33" s="11"/>
      <c r="JH33" s="11"/>
      <c r="JI33" s="11"/>
      <c r="JJ33" s="11"/>
      <c r="JK33" s="11"/>
      <c r="JL33" s="11"/>
      <c r="JM33" s="11"/>
      <c r="JN33" s="11"/>
      <c r="JO33" s="11"/>
      <c r="JP33" s="11"/>
      <c r="JQ33" s="11"/>
      <c r="JR33" s="11"/>
      <c r="JS33" s="11"/>
      <c r="JT33" s="11"/>
      <c r="JU33" s="11"/>
      <c r="JV33" s="11"/>
      <c r="JW33" s="11"/>
      <c r="JX33" s="11"/>
      <c r="JY33" s="11"/>
      <c r="JZ33" s="11"/>
      <c r="KA33" s="11"/>
      <c r="KB33" s="11"/>
      <c r="KC33" s="11"/>
      <c r="KD33" s="11"/>
      <c r="KE33" s="11"/>
      <c r="KF33" s="11"/>
      <c r="KG33" s="11"/>
      <c r="KH33" s="11"/>
      <c r="KI33" s="11"/>
      <c r="KJ33" s="11"/>
      <c r="KK33" s="11"/>
      <c r="KL33" s="11"/>
      <c r="KM33" s="11"/>
      <c r="KN33" s="11"/>
      <c r="KO33" s="11"/>
      <c r="KP33" s="11"/>
      <c r="KQ33" s="11"/>
      <c r="KR33" s="11"/>
      <c r="KS33" s="11"/>
      <c r="KT33" s="11"/>
      <c r="KU33" s="11"/>
      <c r="KV33" s="11"/>
      <c r="KW33" s="11"/>
      <c r="KX33" s="11"/>
      <c r="KY33" s="11"/>
      <c r="KZ33" s="11"/>
      <c r="LA33" s="11"/>
      <c r="LB33" s="11"/>
      <c r="LC33" s="11"/>
      <c r="LD33" s="11"/>
      <c r="LE33" s="11"/>
      <c r="LF33" s="11"/>
      <c r="LG33" s="11"/>
      <c r="LH33" s="11"/>
      <c r="LI33" s="11"/>
      <c r="LJ33" s="11"/>
      <c r="LK33" s="11"/>
      <c r="LL33" s="11"/>
      <c r="LM33" s="11"/>
      <c r="LN33" s="11"/>
      <c r="LO33" s="11"/>
      <c r="LP33" s="11"/>
      <c r="LQ33" s="11"/>
      <c r="LR33" s="11"/>
      <c r="LS33" s="11"/>
      <c r="LT33" s="11"/>
      <c r="LU33" s="11"/>
      <c r="LV33" s="11"/>
      <c r="LW33" s="11"/>
      <c r="LX33" s="11"/>
      <c r="LY33" s="11"/>
      <c r="LZ33" s="11"/>
      <c r="MA33" s="11"/>
      <c r="MB33" s="11"/>
      <c r="MC33" s="11"/>
      <c r="MD33" s="11"/>
      <c r="ME33" s="11"/>
      <c r="MF33" s="11"/>
      <c r="MG33" s="11"/>
      <c r="MH33" s="11"/>
      <c r="MI33" s="11"/>
      <c r="MJ33" s="11"/>
      <c r="MK33" s="11"/>
      <c r="ML33" s="11"/>
      <c r="MM33" s="11"/>
      <c r="MN33" s="11"/>
      <c r="MO33" s="11"/>
      <c r="MP33" s="11"/>
      <c r="MQ33" s="11"/>
      <c r="MR33" s="11"/>
      <c r="MS33" s="11"/>
      <c r="MT33" s="11"/>
      <c r="MU33" s="11"/>
      <c r="MV33" s="11"/>
      <c r="MW33" s="11"/>
      <c r="MX33" s="11"/>
      <c r="MY33" s="11"/>
      <c r="MZ33" s="11"/>
      <c r="NA33" s="11"/>
      <c r="NB33" s="11"/>
      <c r="NC33" s="11"/>
      <c r="ND33" s="11"/>
      <c r="NE33" s="11"/>
      <c r="NF33" s="11"/>
      <c r="NG33" s="11"/>
      <c r="NH33" s="11"/>
      <c r="NI33" s="11"/>
      <c r="NJ33" s="11"/>
      <c r="NK33" s="11"/>
      <c r="NL33" s="11"/>
      <c r="NM33" s="11"/>
      <c r="NN33" s="11"/>
      <c r="NO33" s="11"/>
      <c r="NP33" s="11"/>
      <c r="NQ33" s="11"/>
      <c r="NR33" s="11"/>
      <c r="NS33" s="11"/>
      <c r="NT33" s="11"/>
      <c r="NU33" s="11"/>
      <c r="NV33" s="11"/>
      <c r="NW33" s="11"/>
      <c r="NX33" s="11"/>
      <c r="NY33" s="11"/>
      <c r="NZ33" s="11"/>
      <c r="OA33" s="11"/>
      <c r="OB33" s="11"/>
      <c r="OC33" s="11"/>
      <c r="OD33" s="11"/>
      <c r="OE33" s="11"/>
      <c r="OF33" s="11"/>
      <c r="OG33" s="11"/>
      <c r="OH33" s="11"/>
      <c r="OI33" s="11"/>
      <c r="OJ33" s="11"/>
      <c r="OK33" s="11"/>
      <c r="OL33" s="11"/>
      <c r="OM33" s="11"/>
      <c r="ON33" s="11"/>
      <c r="OO33" s="11"/>
      <c r="OP33" s="11"/>
      <c r="OQ33" s="11"/>
      <c r="OR33" s="11"/>
      <c r="OS33" s="11"/>
      <c r="OT33" s="11"/>
      <c r="OU33" s="11"/>
      <c r="OV33" s="11"/>
      <c r="OW33" s="11"/>
      <c r="OX33" s="11"/>
      <c r="OY33" s="11"/>
      <c r="OZ33" s="11"/>
      <c r="PA33" s="11"/>
      <c r="PB33" s="11"/>
      <c r="PC33" s="11"/>
      <c r="PD33" s="11"/>
      <c r="PE33" s="11"/>
      <c r="PF33" s="11"/>
      <c r="PG33" s="11"/>
      <c r="PH33" s="11"/>
      <c r="PI33" s="11"/>
      <c r="PJ33" s="11"/>
      <c r="PK33" s="11"/>
      <c r="PL33" s="11"/>
      <c r="PM33" s="11"/>
      <c r="PN33" s="11"/>
      <c r="PO33" s="11"/>
      <c r="PP33" s="11"/>
      <c r="PQ33" s="11"/>
      <c r="PR33" s="11"/>
      <c r="PS33" s="11"/>
      <c r="PT33" s="11"/>
      <c r="PU33" s="11"/>
      <c r="PV33" s="11"/>
      <c r="PW33" s="11"/>
      <c r="PX33" s="11"/>
      <c r="PY33" s="11"/>
      <c r="PZ33" s="11"/>
      <c r="QA33" s="11"/>
      <c r="QB33" s="11"/>
      <c r="QC33" s="11"/>
      <c r="QD33" s="11"/>
      <c r="QE33" s="11"/>
      <c r="QF33" s="11"/>
      <c r="QG33" s="11"/>
      <c r="QH33" s="11"/>
      <c r="QI33" s="11"/>
      <c r="QJ33" s="11"/>
      <c r="QK33" s="11"/>
      <c r="QL33" s="11"/>
      <c r="QM33" s="11"/>
      <c r="QN33" s="11"/>
      <c r="QO33" s="11"/>
      <c r="QP33" s="11"/>
      <c r="QQ33" s="11"/>
      <c r="QR33" s="11"/>
      <c r="QS33" s="11"/>
      <c r="QT33" s="11"/>
      <c r="QU33" s="11"/>
      <c r="QV33" s="11"/>
      <c r="QW33" s="11"/>
      <c r="QX33" s="11"/>
      <c r="QY33" s="11"/>
      <c r="QZ33" s="11"/>
      <c r="RA33" s="11"/>
      <c r="RB33" s="11"/>
      <c r="RC33" s="11"/>
      <c r="RD33" s="11"/>
      <c r="RE33" s="11"/>
      <c r="RF33" s="11"/>
      <c r="RG33" s="11"/>
      <c r="RH33" s="11"/>
      <c r="RI33" s="11"/>
      <c r="RJ33" s="11"/>
      <c r="RK33" s="11"/>
      <c r="RL33" s="11"/>
      <c r="RM33" s="11"/>
      <c r="RN33" s="11"/>
      <c r="RO33" s="11"/>
      <c r="RP33" s="11"/>
      <c r="RQ33" s="11"/>
      <c r="RR33" s="11"/>
      <c r="RS33" s="11"/>
      <c r="RT33" s="11"/>
      <c r="RU33" s="11"/>
      <c r="RV33" s="11"/>
      <c r="RW33" s="11"/>
      <c r="RX33" s="11"/>
      <c r="RY33" s="11"/>
      <c r="RZ33" s="11"/>
      <c r="SA33" s="11"/>
      <c r="SB33" s="11"/>
      <c r="SC33" s="11"/>
      <c r="SD33" s="11"/>
      <c r="SE33" s="11"/>
      <c r="SF33" s="11"/>
      <c r="SG33" s="11"/>
      <c r="SH33" s="11"/>
      <c r="SI33" s="11"/>
      <c r="SJ33" s="11"/>
      <c r="SK33" s="11"/>
      <c r="SL33" s="11"/>
      <c r="SM33" s="11"/>
      <c r="SN33" s="11"/>
      <c r="SO33" s="11"/>
      <c r="SP33" s="11"/>
      <c r="SQ33" s="11"/>
      <c r="SR33" s="11"/>
      <c r="SS33" s="11"/>
      <c r="ST33" s="11"/>
      <c r="SU33" s="11"/>
      <c r="SV33" s="11"/>
      <c r="SW33" s="11"/>
      <c r="SX33" s="11"/>
      <c r="SY33" s="11"/>
      <c r="SZ33" s="11"/>
      <c r="TA33" s="11"/>
      <c r="TB33" s="11"/>
      <c r="TC33" s="11"/>
      <c r="TD33" s="11"/>
      <c r="TE33" s="11"/>
      <c r="TF33" s="11"/>
      <c r="TG33" s="11"/>
      <c r="TH33" s="11"/>
      <c r="TI33" s="11"/>
      <c r="TJ33" s="11"/>
      <c r="TK33" s="11"/>
      <c r="TL33" s="11"/>
      <c r="TM33" s="11"/>
      <c r="TN33" s="11"/>
      <c r="TO33" s="11"/>
      <c r="TP33" s="11"/>
      <c r="TQ33" s="11"/>
      <c r="TR33" s="11"/>
      <c r="TS33" s="11"/>
      <c r="TT33" s="11"/>
      <c r="TU33" s="11"/>
      <c r="TV33" s="11"/>
      <c r="TW33" s="11"/>
      <c r="TX33" s="11"/>
      <c r="TY33" s="11"/>
      <c r="TZ33" s="11"/>
      <c r="UA33" s="11"/>
      <c r="UB33" s="11"/>
      <c r="UC33" s="11"/>
      <c r="UD33" s="11"/>
      <c r="UE33" s="11"/>
      <c r="UF33" s="11"/>
      <c r="UG33" s="11"/>
      <c r="UH33" s="11"/>
      <c r="UI33" s="11"/>
      <c r="UJ33" s="11"/>
      <c r="UK33" s="11"/>
      <c r="UL33" s="11"/>
      <c r="UM33" s="11"/>
      <c r="UN33" s="11"/>
      <c r="UO33" s="11"/>
      <c r="UP33" s="11"/>
      <c r="UQ33" s="11"/>
      <c r="UR33" s="11"/>
      <c r="US33" s="11"/>
      <c r="UT33" s="11"/>
      <c r="UU33" s="11"/>
      <c r="UV33" s="11"/>
      <c r="UW33" s="11"/>
      <c r="UX33" s="11"/>
      <c r="UY33" s="11"/>
      <c r="UZ33" s="11"/>
      <c r="VA33" s="11"/>
      <c r="VB33" s="11"/>
      <c r="VC33" s="11"/>
      <c r="VD33" s="11"/>
      <c r="VE33" s="11"/>
      <c r="VF33" s="11"/>
      <c r="VG33" s="11"/>
      <c r="VH33" s="11"/>
      <c r="VI33" s="11"/>
      <c r="VJ33" s="11"/>
      <c r="VK33" s="11"/>
      <c r="VL33" s="11"/>
      <c r="VM33" s="11"/>
      <c r="VN33" s="11"/>
      <c r="VO33" s="11"/>
      <c r="VP33" s="11"/>
      <c r="VQ33" s="11"/>
      <c r="VR33" s="11"/>
      <c r="VS33" s="11"/>
      <c r="VT33" s="11"/>
      <c r="VU33" s="11"/>
      <c r="VV33" s="11"/>
      <c r="VW33" s="11"/>
      <c r="VX33" s="11"/>
      <c r="VY33" s="11"/>
      <c r="VZ33" s="11"/>
      <c r="WA33" s="11"/>
      <c r="WB33" s="11"/>
      <c r="WC33" s="11"/>
      <c r="WD33" s="11"/>
      <c r="WE33" s="11"/>
      <c r="WF33" s="11"/>
      <c r="WG33" s="11"/>
      <c r="WH33" s="11"/>
      <c r="WI33" s="11"/>
      <c r="WJ33" s="11"/>
      <c r="WK33" s="11"/>
      <c r="WL33" s="11"/>
      <c r="WM33" s="11"/>
      <c r="WN33" s="11"/>
      <c r="WO33" s="11"/>
      <c r="WP33" s="11"/>
      <c r="WQ33" s="11"/>
      <c r="WR33" s="11"/>
      <c r="WS33" s="11"/>
      <c r="WT33" s="11"/>
      <c r="WU33" s="11"/>
      <c r="WV33" s="11"/>
      <c r="WW33" s="11"/>
      <c r="WX33" s="11"/>
      <c r="WY33" s="11"/>
      <c r="WZ33" s="11"/>
      <c r="XA33" s="11"/>
      <c r="XB33" s="11"/>
      <c r="XC33" s="11"/>
      <c r="XD33" s="11"/>
      <c r="XE33" s="11"/>
      <c r="XF33" s="11"/>
      <c r="XG33" s="11"/>
      <c r="XH33" s="11"/>
      <c r="XI33" s="11"/>
      <c r="XJ33" s="11"/>
      <c r="XK33" s="11"/>
      <c r="XL33" s="11"/>
      <c r="XM33" s="11"/>
      <c r="XN33" s="11"/>
      <c r="XO33" s="11"/>
      <c r="XP33" s="11"/>
      <c r="XQ33" s="11"/>
      <c r="XR33" s="11"/>
      <c r="XS33" s="11"/>
      <c r="XT33" s="11"/>
      <c r="XU33" s="11"/>
      <c r="XV33" s="11"/>
      <c r="XW33" s="11"/>
      <c r="XX33" s="11"/>
      <c r="XY33" s="11"/>
      <c r="XZ33" s="11"/>
      <c r="YA33" s="11"/>
      <c r="YB33" s="11"/>
      <c r="YC33" s="11"/>
      <c r="YD33" s="11"/>
      <c r="YE33" s="11"/>
      <c r="YF33" s="11"/>
      <c r="YG33" s="11"/>
      <c r="YH33" s="11"/>
      <c r="YI33" s="11"/>
      <c r="YJ33" s="11"/>
      <c r="YK33" s="11"/>
      <c r="YL33" s="11"/>
      <c r="YM33" s="11"/>
      <c r="YN33" s="11"/>
      <c r="YO33" s="11"/>
      <c r="YP33" s="11"/>
      <c r="YQ33" s="11"/>
      <c r="YR33" s="11"/>
      <c r="YS33" s="11"/>
      <c r="YT33" s="11"/>
      <c r="YU33" s="11"/>
      <c r="YV33" s="11"/>
      <c r="YW33" s="11"/>
      <c r="YX33" s="11"/>
      <c r="YY33" s="11"/>
      <c r="YZ33" s="11"/>
      <c r="ZA33" s="11"/>
      <c r="ZB33" s="11"/>
      <c r="ZC33" s="11"/>
      <c r="ZD33" s="11"/>
      <c r="ZE33" s="11"/>
      <c r="ZF33" s="11"/>
      <c r="ZG33" s="11"/>
      <c r="ZH33" s="11"/>
      <c r="ZI33" s="11"/>
      <c r="ZJ33" s="11"/>
      <c r="ZK33" s="11"/>
      <c r="ZL33" s="11"/>
      <c r="ZM33" s="11"/>
      <c r="ZN33" s="11"/>
      <c r="ZO33" s="11"/>
      <c r="ZP33" s="11"/>
      <c r="ZQ33" s="11"/>
      <c r="ZR33" s="11"/>
      <c r="ZS33" s="11"/>
      <c r="ZT33" s="11"/>
      <c r="ZU33" s="11"/>
      <c r="ZV33" s="11"/>
      <c r="ZW33" s="11"/>
      <c r="ZX33" s="11"/>
      <c r="ZY33" s="11"/>
      <c r="ZZ33" s="11"/>
      <c r="AAA33" s="11"/>
      <c r="AAB33" s="11"/>
      <c r="AAC33" s="11"/>
      <c r="AAD33" s="11"/>
      <c r="AAE33" s="11"/>
      <c r="AAF33" s="11"/>
      <c r="AAG33" s="11"/>
      <c r="AAH33" s="11"/>
      <c r="AAI33" s="11"/>
      <c r="AAJ33" s="11"/>
      <c r="AAK33" s="11"/>
      <c r="AAL33" s="11"/>
      <c r="AAM33" s="11"/>
      <c r="AAN33" s="11"/>
      <c r="AAO33" s="11"/>
      <c r="AAP33" s="11"/>
      <c r="AAQ33" s="11"/>
      <c r="AAR33" s="11"/>
      <c r="AAS33" s="11"/>
      <c r="AAT33" s="11"/>
      <c r="AAU33" s="11"/>
      <c r="AAV33" s="11"/>
      <c r="AAW33" s="11"/>
      <c r="AAX33" s="11"/>
      <c r="AAY33" s="11"/>
      <c r="AAZ33" s="11"/>
      <c r="ABA33" s="11"/>
      <c r="ABB33" s="11"/>
      <c r="ABC33" s="11"/>
      <c r="ABD33" s="11"/>
      <c r="ABE33" s="11"/>
      <c r="ABF33" s="11"/>
      <c r="ABG33" s="11"/>
      <c r="ABH33" s="11"/>
      <c r="ABI33" s="11"/>
      <c r="ABJ33" s="11"/>
      <c r="ABK33" s="11"/>
      <c r="ABL33" s="11"/>
      <c r="ABM33" s="11"/>
      <c r="ABN33" s="11"/>
      <c r="ABO33" s="11"/>
      <c r="ABP33" s="11"/>
      <c r="ABQ33" s="11"/>
      <c r="ABR33" s="11"/>
      <c r="ABS33" s="11"/>
      <c r="ABT33" s="11"/>
      <c r="ABU33" s="11"/>
      <c r="ABV33" s="11"/>
      <c r="ABW33" s="11"/>
      <c r="ABX33" s="11"/>
      <c r="ABY33" s="11"/>
      <c r="ABZ33" s="11"/>
      <c r="ACA33" s="11"/>
      <c r="ACB33" s="11"/>
      <c r="ACC33" s="11"/>
      <c r="ACD33" s="11"/>
      <c r="ACE33" s="11"/>
      <c r="ACF33" s="11"/>
      <c r="ACG33" s="11"/>
      <c r="ACH33" s="11"/>
      <c r="ACI33" s="11"/>
      <c r="ACJ33" s="11"/>
      <c r="ACK33" s="11"/>
      <c r="ACL33" s="11"/>
      <c r="ACM33" s="11"/>
      <c r="ACN33" s="11"/>
      <c r="ACO33" s="11"/>
      <c r="ACP33" s="11"/>
      <c r="ACQ33" s="11"/>
      <c r="ACR33" s="11"/>
      <c r="ACS33" s="11"/>
      <c r="ACT33" s="11"/>
      <c r="ACU33" s="11"/>
      <c r="ACV33" s="11"/>
      <c r="ACW33" s="11"/>
      <c r="ACX33" s="11"/>
      <c r="ACY33" s="11"/>
      <c r="ACZ33" s="11"/>
      <c r="ADA33" s="11"/>
      <c r="ADB33" s="11"/>
      <c r="ADC33" s="11"/>
      <c r="ADD33" s="11"/>
      <c r="ADE33" s="11"/>
      <c r="ADF33" s="11"/>
      <c r="ADG33" s="11"/>
      <c r="ADH33" s="11"/>
      <c r="ADI33" s="11"/>
      <c r="ADJ33" s="11"/>
      <c r="ADK33" s="11"/>
      <c r="ADL33" s="11"/>
      <c r="ADM33" s="11"/>
      <c r="ADN33" s="11"/>
      <c r="ADO33" s="11"/>
      <c r="ADP33" s="11"/>
      <c r="ADQ33" s="11"/>
      <c r="ADR33" s="11"/>
      <c r="ADS33" s="11"/>
      <c r="ADT33" s="11"/>
      <c r="ADU33" s="11"/>
      <c r="ADV33" s="11"/>
      <c r="ADW33" s="11"/>
      <c r="ADX33" s="11"/>
      <c r="ADY33" s="11"/>
      <c r="ADZ33" s="11"/>
      <c r="AEA33" s="11"/>
      <c r="AEB33" s="11"/>
      <c r="AEC33" s="11"/>
      <c r="AED33" s="11"/>
      <c r="AEE33" s="11"/>
      <c r="AEF33" s="11"/>
      <c r="AEG33" s="11"/>
      <c r="AEH33" s="11"/>
      <c r="AEI33" s="11"/>
      <c r="AEJ33" s="11"/>
      <c r="AEK33" s="11"/>
      <c r="AEL33" s="11"/>
      <c r="AEM33" s="11"/>
      <c r="AEN33" s="11"/>
      <c r="AEO33" s="11"/>
      <c r="AEP33" s="11"/>
      <c r="AEQ33" s="11"/>
      <c r="AER33" s="11"/>
      <c r="AES33" s="11"/>
      <c r="AET33" s="11"/>
      <c r="AEU33" s="11"/>
      <c r="AEV33" s="11"/>
      <c r="AEW33" s="11"/>
      <c r="AEX33" s="11"/>
      <c r="AEY33" s="11"/>
      <c r="AEZ33" s="11"/>
      <c r="AFA33" s="11"/>
      <c r="AFB33" s="11"/>
      <c r="AFC33" s="11"/>
      <c r="AFD33" s="11"/>
      <c r="AFE33" s="11"/>
      <c r="AFF33" s="11"/>
      <c r="AFG33" s="11"/>
      <c r="AFH33" s="11"/>
      <c r="AFI33" s="11"/>
      <c r="AFJ33" s="11"/>
      <c r="AFK33" s="11"/>
      <c r="AFL33" s="11"/>
      <c r="AFM33" s="11"/>
      <c r="AFN33" s="11"/>
      <c r="AFO33" s="11"/>
      <c r="AFP33" s="11"/>
      <c r="AFQ33" s="11"/>
      <c r="AFR33" s="11"/>
      <c r="AFS33" s="11"/>
      <c r="AFT33" s="11"/>
      <c r="AFU33" s="11"/>
      <c r="AFV33" s="11"/>
      <c r="AFW33" s="11"/>
      <c r="AFX33" s="11"/>
      <c r="AFY33" s="11"/>
      <c r="AFZ33" s="11"/>
      <c r="AGA33" s="11"/>
      <c r="AGB33" s="11"/>
      <c r="AGC33" s="11"/>
      <c r="AGD33" s="11"/>
      <c r="AGE33" s="11"/>
      <c r="AGF33" s="11"/>
      <c r="AGG33" s="11"/>
      <c r="AGH33" s="11"/>
      <c r="AGI33" s="11"/>
      <c r="AGJ33" s="11"/>
      <c r="AGK33" s="11"/>
      <c r="AGL33" s="11"/>
      <c r="AGM33" s="11"/>
      <c r="AGN33" s="11"/>
      <c r="AGO33" s="11"/>
      <c r="AGP33" s="11"/>
      <c r="AGQ33" s="11"/>
      <c r="AGR33" s="11"/>
      <c r="AGS33" s="11"/>
      <c r="AGT33" s="11"/>
      <c r="AGU33" s="11"/>
      <c r="AGV33" s="11"/>
      <c r="AGW33" s="11"/>
      <c r="AGX33" s="11"/>
      <c r="AGY33" s="11"/>
      <c r="AGZ33" s="11"/>
      <c r="AHA33" s="11"/>
      <c r="AHB33" s="11"/>
      <c r="AHC33" s="11"/>
      <c r="AHD33" s="11"/>
      <c r="AHE33" s="11"/>
      <c r="AHF33" s="11"/>
      <c r="AHG33" s="11"/>
      <c r="AHH33" s="11"/>
      <c r="AHI33" s="11"/>
      <c r="AHJ33" s="11"/>
      <c r="AHK33" s="11"/>
      <c r="AHL33" s="11"/>
      <c r="AHM33" s="11"/>
      <c r="AHN33" s="11"/>
      <c r="AHO33" s="11"/>
      <c r="AHP33" s="11"/>
      <c r="AHQ33" s="11"/>
      <c r="AHR33" s="11"/>
      <c r="AHS33" s="11"/>
      <c r="AHT33" s="11"/>
      <c r="AHU33" s="11"/>
      <c r="AHV33" s="11"/>
      <c r="AHW33" s="11"/>
      <c r="AHX33" s="11"/>
      <c r="AHY33" s="11"/>
      <c r="AHZ33" s="11"/>
      <c r="AIA33" s="11"/>
      <c r="AIB33" s="11"/>
      <c r="AIC33" s="11"/>
      <c r="AID33" s="11"/>
      <c r="AIE33" s="11"/>
      <c r="AIF33" s="11"/>
      <c r="AIG33" s="11"/>
      <c r="AIH33" s="11"/>
      <c r="AII33" s="11"/>
      <c r="AIJ33" s="11"/>
      <c r="AIK33" s="11"/>
      <c r="AIL33" s="11"/>
      <c r="AIM33" s="11"/>
      <c r="AIN33" s="11"/>
      <c r="AIO33" s="11"/>
      <c r="AIP33" s="11"/>
      <c r="AIQ33" s="11"/>
      <c r="AIR33" s="11"/>
      <c r="AIS33" s="11"/>
      <c r="AIT33" s="11"/>
      <c r="AIU33" s="11"/>
      <c r="AIV33" s="11"/>
      <c r="AIW33" s="11"/>
      <c r="AIX33" s="11"/>
      <c r="AIY33" s="11"/>
      <c r="AIZ33" s="11"/>
      <c r="AJA33" s="11"/>
      <c r="AJB33" s="11"/>
      <c r="AJC33" s="11"/>
      <c r="AJD33" s="11"/>
      <c r="AJE33" s="11"/>
      <c r="AJF33" s="11"/>
      <c r="AJG33" s="11"/>
      <c r="AJH33" s="11"/>
      <c r="AJI33" s="11"/>
      <c r="AJJ33" s="11"/>
      <c r="AJK33" s="11"/>
      <c r="AJL33" s="11"/>
      <c r="AJM33" s="11"/>
      <c r="AJN33" s="11"/>
      <c r="AJO33" s="11"/>
      <c r="AJP33" s="11"/>
      <c r="AJQ33" s="11"/>
      <c r="AJR33" s="11"/>
      <c r="AJS33" s="11"/>
      <c r="AJT33" s="11"/>
      <c r="AJU33" s="11"/>
      <c r="AJV33" s="11"/>
      <c r="AJW33" s="11"/>
      <c r="AJX33" s="11"/>
      <c r="AJY33" s="11"/>
      <c r="AJZ33" s="11"/>
      <c r="AKA33" s="11"/>
      <c r="AKB33" s="11"/>
      <c r="AKC33" s="11"/>
      <c r="AKD33" s="11"/>
      <c r="AKE33" s="11"/>
      <c r="AKF33" s="11"/>
      <c r="AKG33" s="11"/>
      <c r="AKH33" s="11"/>
      <c r="AKI33" s="11"/>
      <c r="AKJ33" s="11"/>
      <c r="AKK33" s="11"/>
      <c r="AKL33" s="11"/>
      <c r="AKM33" s="11"/>
      <c r="AKN33" s="11"/>
      <c r="AKO33" s="11"/>
      <c r="AKP33" s="11"/>
      <c r="AKQ33" s="11"/>
      <c r="AKR33" s="11"/>
      <c r="AKS33" s="11"/>
      <c r="AKT33" s="11"/>
      <c r="AKU33" s="11"/>
      <c r="AKV33" s="11"/>
      <c r="AKW33" s="11"/>
      <c r="AKX33" s="11"/>
      <c r="AKY33" s="11"/>
      <c r="AKZ33" s="11"/>
      <c r="ALA33" s="11"/>
      <c r="ALB33" s="11"/>
      <c r="ALC33" s="11"/>
      <c r="ALD33" s="11"/>
      <c r="ALE33" s="11"/>
      <c r="ALF33" s="11"/>
      <c r="ALG33" s="11"/>
      <c r="ALH33" s="11"/>
      <c r="ALI33" s="11"/>
      <c r="ALJ33" s="11"/>
      <c r="ALK33" s="11"/>
      <c r="ALL33" s="11"/>
      <c r="ALM33" s="11"/>
      <c r="ALN33" s="11"/>
      <c r="ALO33" s="11"/>
      <c r="ALP33" s="11"/>
      <c r="ALQ33" s="11"/>
      <c r="ALR33" s="11"/>
      <c r="ALS33" s="11"/>
      <c r="ALT33" s="11"/>
      <c r="ALU33" s="11"/>
      <c r="ALV33" s="11"/>
      <c r="ALW33" s="11"/>
      <c r="ALX33" s="11"/>
      <c r="ALY33" s="11"/>
      <c r="ALZ33" s="11"/>
      <c r="AMA33" s="11"/>
      <c r="AMB33" s="11"/>
      <c r="AMC33" s="11"/>
      <c r="AMD33" s="11"/>
      <c r="AME33" s="11"/>
      <c r="AMF33" s="11"/>
      <c r="AMG33" s="11"/>
      <c r="AMH33" s="11"/>
      <c r="AMI33" s="11"/>
      <c r="AMJ33" s="11"/>
      <c r="AMK33" s="11"/>
      <c r="AML33" s="11"/>
      <c r="AMM33" s="11"/>
      <c r="AMN33" s="11"/>
      <c r="AMO33" s="11"/>
      <c r="AMP33" s="11"/>
      <c r="AMQ33" s="11"/>
      <c r="AMR33" s="11"/>
      <c r="AMS33" s="11"/>
      <c r="AMT33" s="11"/>
      <c r="AMU33" s="11"/>
      <c r="AMV33" s="11"/>
      <c r="AMW33" s="11"/>
      <c r="AMX33" s="11"/>
      <c r="AMY33" s="11"/>
      <c r="AMZ33" s="11"/>
      <c r="ANA33" s="11"/>
      <c r="ANB33" s="11"/>
      <c r="ANC33" s="11"/>
      <c r="AND33" s="11"/>
      <c r="ANE33" s="11"/>
      <c r="ANF33" s="11"/>
      <c r="ANG33" s="11"/>
      <c r="ANH33" s="11"/>
      <c r="ANI33" s="11"/>
      <c r="ANJ33" s="11"/>
      <c r="ANK33" s="11"/>
      <c r="ANL33" s="11"/>
      <c r="ANM33" s="11"/>
      <c r="ANN33" s="11"/>
      <c r="ANO33" s="11"/>
      <c r="ANP33" s="11"/>
      <c r="ANQ33" s="11"/>
      <c r="ANR33" s="11"/>
      <c r="ANS33" s="11"/>
      <c r="ANT33" s="11"/>
      <c r="ANU33" s="11"/>
      <c r="ANV33" s="11"/>
      <c r="ANW33" s="11"/>
      <c r="ANX33" s="11"/>
      <c r="ANY33" s="11"/>
      <c r="ANZ33" s="11"/>
      <c r="AOA33" s="11"/>
      <c r="AOB33" s="11"/>
      <c r="AOC33" s="11"/>
      <c r="AOD33" s="11"/>
      <c r="AOE33" s="11"/>
      <c r="AOF33" s="11"/>
      <c r="AOG33" s="11"/>
      <c r="AOH33" s="11"/>
      <c r="AOI33" s="11"/>
      <c r="AOJ33" s="11"/>
      <c r="AOK33" s="11"/>
      <c r="AOL33" s="11"/>
      <c r="AOM33" s="11"/>
      <c r="AON33" s="11"/>
      <c r="AOO33" s="11"/>
      <c r="AOP33" s="11"/>
      <c r="AOQ33" s="11"/>
      <c r="AOR33" s="11"/>
      <c r="AOS33" s="11"/>
      <c r="AOT33" s="11"/>
      <c r="AOU33" s="11"/>
      <c r="AOV33" s="11"/>
      <c r="AOW33" s="11"/>
      <c r="AOX33" s="11"/>
      <c r="AOY33" s="11"/>
      <c r="AOZ33" s="11"/>
      <c r="APA33" s="11"/>
      <c r="APB33" s="11"/>
      <c r="APC33" s="11"/>
      <c r="APD33" s="11"/>
      <c r="APE33" s="11"/>
      <c r="APF33" s="11"/>
      <c r="APG33" s="11"/>
      <c r="APH33" s="11"/>
      <c r="API33" s="11"/>
      <c r="APJ33" s="11"/>
      <c r="APK33" s="11"/>
      <c r="APL33" s="11"/>
      <c r="APM33" s="11"/>
      <c r="APN33" s="11"/>
      <c r="APO33" s="11"/>
      <c r="APP33" s="11"/>
      <c r="APQ33" s="11"/>
      <c r="APR33" s="11"/>
      <c r="APS33" s="11"/>
      <c r="APT33" s="11"/>
      <c r="APU33" s="11"/>
      <c r="APV33" s="11"/>
      <c r="APW33" s="11"/>
      <c r="APX33" s="11"/>
      <c r="APY33" s="11"/>
      <c r="APZ33" s="11"/>
      <c r="AQA33" s="11"/>
      <c r="AQB33" s="11"/>
      <c r="AQC33" s="11"/>
      <c r="AQD33" s="11"/>
      <c r="AQE33" s="11"/>
      <c r="AQF33" s="11"/>
      <c r="AQG33" s="11"/>
      <c r="AQH33" s="11"/>
      <c r="AQI33" s="11"/>
      <c r="AQJ33" s="11"/>
      <c r="AQK33" s="11"/>
      <c r="AQL33" s="11"/>
      <c r="AQM33" s="11"/>
      <c r="AQN33" s="11"/>
      <c r="AQO33" s="11"/>
      <c r="AQP33" s="11"/>
      <c r="AQQ33" s="11"/>
      <c r="AQR33" s="11"/>
      <c r="AQS33" s="11"/>
      <c r="AQT33" s="11"/>
      <c r="AQU33" s="11"/>
      <c r="AQV33" s="11"/>
      <c r="AQW33" s="11"/>
      <c r="AQX33" s="11"/>
      <c r="AQY33" s="11"/>
      <c r="AQZ33" s="11"/>
      <c r="ARA33" s="11"/>
      <c r="ARB33" s="11"/>
      <c r="ARC33" s="11"/>
      <c r="ARD33" s="11"/>
      <c r="ARE33" s="11"/>
      <c r="ARF33" s="11"/>
      <c r="ARG33" s="11"/>
      <c r="ARH33" s="11"/>
      <c r="ARI33" s="11"/>
      <c r="ARJ33" s="11"/>
      <c r="ARK33" s="11"/>
      <c r="ARL33" s="11"/>
      <c r="ARM33" s="11"/>
      <c r="ARN33" s="11"/>
      <c r="ARO33" s="11"/>
      <c r="ARP33" s="11"/>
      <c r="ARQ33" s="11"/>
      <c r="ARR33" s="11"/>
      <c r="ARS33" s="11"/>
      <c r="ART33" s="11"/>
      <c r="ARU33" s="11"/>
      <c r="ARV33" s="11"/>
      <c r="ARW33" s="11"/>
      <c r="ARX33" s="11"/>
      <c r="ARY33" s="11"/>
      <c r="ARZ33" s="11"/>
      <c r="ASA33" s="11"/>
      <c r="ASB33" s="11"/>
      <c r="ASC33" s="11"/>
      <c r="ASD33" s="11"/>
      <c r="ASE33" s="11"/>
      <c r="ASF33" s="11"/>
      <c r="ASG33" s="11"/>
      <c r="ASH33" s="11"/>
      <c r="ASI33" s="11"/>
      <c r="ASJ33" s="11"/>
      <c r="ASK33" s="11"/>
      <c r="ASL33" s="11"/>
      <c r="ASM33" s="11"/>
      <c r="ASN33" s="11"/>
      <c r="ASO33" s="11"/>
      <c r="ASP33" s="11"/>
      <c r="ASQ33" s="11"/>
      <c r="ASR33" s="11"/>
      <c r="ASS33" s="11"/>
      <c r="AST33" s="11"/>
      <c r="ASU33" s="11"/>
      <c r="ASV33" s="11"/>
      <c r="ASW33" s="11"/>
      <c r="ASX33" s="11"/>
      <c r="ASY33" s="11"/>
      <c r="ASZ33" s="11"/>
      <c r="ATA33" s="11"/>
      <c r="ATB33" s="11"/>
      <c r="ATC33" s="11"/>
      <c r="ATD33" s="11"/>
      <c r="ATE33" s="11"/>
      <c r="ATF33" s="11"/>
      <c r="ATG33" s="11"/>
      <c r="ATH33" s="11"/>
      <c r="ATI33" s="11"/>
      <c r="ATJ33" s="11"/>
      <c r="ATK33" s="11"/>
      <c r="ATL33" s="11"/>
      <c r="ATM33" s="11"/>
      <c r="ATN33" s="11"/>
      <c r="ATO33" s="11"/>
      <c r="ATP33" s="11"/>
      <c r="ATQ33" s="11"/>
      <c r="ATR33" s="11"/>
      <c r="ATS33" s="11"/>
      <c r="ATT33" s="11"/>
      <c r="ATU33" s="11"/>
      <c r="ATV33" s="11"/>
      <c r="ATW33" s="11"/>
      <c r="ATX33" s="11"/>
      <c r="ATY33" s="11"/>
      <c r="ATZ33" s="11"/>
      <c r="AUA33" s="11"/>
      <c r="AUB33" s="11"/>
      <c r="AUC33" s="11"/>
      <c r="AUD33" s="11"/>
      <c r="AUE33" s="11"/>
      <c r="AUF33" s="11"/>
      <c r="AUG33" s="11"/>
      <c r="AUH33" s="11"/>
      <c r="AUI33" s="11"/>
      <c r="AUJ33" s="11"/>
      <c r="AUK33" s="11"/>
      <c r="AUL33" s="11"/>
      <c r="AUM33" s="11"/>
      <c r="AUN33" s="11"/>
      <c r="AUO33" s="11"/>
      <c r="AUP33" s="11"/>
      <c r="AUQ33" s="11"/>
      <c r="AUR33" s="11"/>
      <c r="AUS33" s="11"/>
      <c r="AUT33" s="11"/>
      <c r="AUU33" s="11"/>
      <c r="AUV33" s="11"/>
      <c r="AUW33" s="11"/>
      <c r="AUX33" s="11"/>
      <c r="AUY33" s="11"/>
      <c r="AUZ33" s="11"/>
      <c r="AVA33" s="11"/>
      <c r="AVB33" s="11"/>
      <c r="AVC33" s="11"/>
      <c r="AVD33" s="11"/>
      <c r="AVE33" s="11"/>
      <c r="AVF33" s="11"/>
      <c r="AVG33" s="11"/>
      <c r="AVH33" s="11"/>
      <c r="AVI33" s="11"/>
      <c r="AVJ33" s="11"/>
      <c r="AVK33" s="11"/>
      <c r="AVL33" s="11"/>
      <c r="AVM33" s="11"/>
      <c r="AVN33" s="11"/>
      <c r="AVO33" s="11"/>
      <c r="AVP33" s="11"/>
      <c r="AVQ33" s="11"/>
      <c r="AVR33" s="11"/>
      <c r="AVS33" s="11"/>
      <c r="AVT33" s="11"/>
      <c r="AVU33" s="11"/>
      <c r="AVV33" s="11"/>
      <c r="AVW33" s="11"/>
      <c r="AVX33" s="11"/>
      <c r="AVY33" s="11"/>
      <c r="AVZ33" s="11"/>
      <c r="AWA33" s="11"/>
      <c r="AWB33" s="11"/>
      <c r="AWC33" s="11"/>
      <c r="AWD33" s="11"/>
      <c r="AWE33" s="11"/>
      <c r="AWF33" s="11"/>
      <c r="AWG33" s="11"/>
      <c r="AWH33" s="11"/>
      <c r="AWI33" s="11"/>
      <c r="AWJ33" s="11"/>
      <c r="AWK33" s="11"/>
      <c r="AWL33" s="11"/>
      <c r="AWM33" s="11"/>
      <c r="AWN33" s="11"/>
      <c r="AWO33" s="11"/>
      <c r="AWP33" s="11"/>
      <c r="AWQ33" s="11"/>
      <c r="AWR33" s="11"/>
      <c r="AWS33" s="11"/>
      <c r="AWT33" s="11"/>
      <c r="AWU33" s="11"/>
      <c r="AWV33" s="11"/>
      <c r="AWW33" s="11"/>
      <c r="AWX33" s="11"/>
      <c r="AWY33" s="11"/>
      <c r="AWZ33" s="11"/>
      <c r="AXA33" s="11"/>
      <c r="AXB33" s="11"/>
      <c r="AXC33" s="11"/>
      <c r="AXD33" s="11"/>
      <c r="AXE33" s="11"/>
      <c r="AXF33" s="11"/>
      <c r="AXG33" s="11"/>
      <c r="AXH33" s="11"/>
      <c r="AXI33" s="11"/>
      <c r="AXJ33" s="11"/>
      <c r="AXK33" s="11"/>
      <c r="AXL33" s="11"/>
      <c r="AXM33" s="11"/>
      <c r="AXN33" s="11"/>
      <c r="AXO33" s="11"/>
      <c r="AXP33" s="11"/>
      <c r="AXQ33" s="11"/>
      <c r="AXR33" s="11"/>
      <c r="AXS33" s="11"/>
      <c r="AXT33" s="11"/>
      <c r="AXU33" s="11"/>
      <c r="AXV33" s="11"/>
      <c r="AXW33" s="11"/>
      <c r="AXX33" s="11"/>
      <c r="AXY33" s="11"/>
      <c r="AXZ33" s="11"/>
      <c r="AYA33" s="11"/>
      <c r="AYB33" s="11"/>
      <c r="AYC33" s="11"/>
      <c r="AYD33" s="11"/>
      <c r="AYE33" s="11"/>
      <c r="AYF33" s="11"/>
      <c r="AYG33" s="11"/>
      <c r="AYH33" s="11"/>
      <c r="AYI33" s="11"/>
      <c r="AYJ33" s="11"/>
      <c r="AYK33" s="11"/>
      <c r="AYL33" s="11"/>
      <c r="AYM33" s="11"/>
      <c r="AYN33" s="11"/>
      <c r="AYO33" s="11"/>
      <c r="AYP33" s="11"/>
      <c r="AYQ33" s="11"/>
      <c r="AYR33" s="11"/>
      <c r="AYS33" s="11"/>
      <c r="AYT33" s="11"/>
      <c r="AYU33" s="11"/>
      <c r="AYV33" s="11"/>
      <c r="AYW33" s="11"/>
      <c r="AYX33" s="11"/>
      <c r="AYY33" s="11"/>
      <c r="AYZ33" s="11"/>
      <c r="AZA33" s="11"/>
      <c r="AZB33" s="11"/>
      <c r="AZC33" s="11"/>
      <c r="AZD33" s="11"/>
      <c r="AZE33" s="11"/>
      <c r="AZF33" s="11"/>
      <c r="AZG33" s="11"/>
      <c r="AZH33" s="11"/>
      <c r="AZI33" s="11"/>
      <c r="AZJ33" s="11"/>
      <c r="AZK33" s="11"/>
      <c r="AZL33" s="11"/>
      <c r="AZM33" s="11"/>
      <c r="AZN33" s="11"/>
      <c r="AZO33" s="11"/>
      <c r="AZP33" s="11"/>
      <c r="AZQ33" s="11"/>
      <c r="AZR33" s="11"/>
      <c r="AZS33" s="11"/>
      <c r="AZT33" s="11"/>
      <c r="AZU33" s="11"/>
      <c r="AZV33" s="11"/>
      <c r="AZW33" s="11"/>
      <c r="AZX33" s="11"/>
      <c r="AZY33" s="11"/>
      <c r="AZZ33" s="11"/>
      <c r="BAA33" s="11"/>
      <c r="BAB33" s="11"/>
      <c r="BAC33" s="11"/>
      <c r="BAD33" s="11"/>
      <c r="BAE33" s="11"/>
      <c r="BAF33" s="11"/>
      <c r="BAG33" s="11"/>
      <c r="BAH33" s="11"/>
      <c r="BAI33" s="11"/>
      <c r="BAJ33" s="11"/>
      <c r="BAK33" s="11"/>
      <c r="BAL33" s="11"/>
      <c r="BAM33" s="11"/>
      <c r="BAN33" s="11"/>
      <c r="BAO33" s="11"/>
      <c r="BAP33" s="11"/>
      <c r="BAQ33" s="11"/>
      <c r="BAR33" s="11"/>
      <c r="BAS33" s="11"/>
      <c r="BAT33" s="11"/>
      <c r="BAU33" s="11"/>
      <c r="BAV33" s="11"/>
      <c r="BAW33" s="11"/>
      <c r="BAX33" s="11"/>
      <c r="BAY33" s="11"/>
      <c r="BAZ33" s="11"/>
      <c r="BBA33" s="11"/>
      <c r="BBB33" s="11"/>
      <c r="BBC33" s="11"/>
      <c r="BBD33" s="11"/>
      <c r="BBE33" s="11"/>
      <c r="BBF33" s="11"/>
      <c r="BBG33" s="11"/>
      <c r="BBH33" s="11"/>
      <c r="BBI33" s="11"/>
      <c r="BBJ33" s="11"/>
      <c r="BBK33" s="11"/>
      <c r="BBL33" s="11"/>
      <c r="BBM33" s="11"/>
      <c r="BBN33" s="11"/>
      <c r="BBO33" s="11"/>
      <c r="BBP33" s="11"/>
      <c r="BBQ33" s="11"/>
      <c r="BBR33" s="11"/>
      <c r="BBS33" s="11"/>
      <c r="BBT33" s="11"/>
      <c r="BBU33" s="11"/>
      <c r="BBV33" s="11"/>
      <c r="BBW33" s="11"/>
      <c r="BBX33" s="11"/>
      <c r="BBY33" s="11"/>
      <c r="BBZ33" s="11"/>
      <c r="BCA33" s="11"/>
      <c r="BCB33" s="11"/>
      <c r="BCC33" s="11"/>
      <c r="BCD33" s="11"/>
      <c r="BCE33" s="11"/>
      <c r="BCF33" s="11"/>
      <c r="BCG33" s="11"/>
      <c r="BCH33" s="11"/>
      <c r="BCI33" s="11"/>
      <c r="BCJ33" s="11"/>
      <c r="BCK33" s="11"/>
      <c r="BCL33" s="11"/>
      <c r="BCM33" s="11"/>
      <c r="BCN33" s="11"/>
      <c r="BCO33" s="11"/>
      <c r="BCP33" s="11"/>
      <c r="BCQ33" s="11"/>
      <c r="BCR33" s="11"/>
      <c r="BCS33" s="11"/>
      <c r="BCT33" s="11"/>
      <c r="BCU33" s="11"/>
      <c r="BCV33" s="11"/>
      <c r="BCW33" s="11"/>
      <c r="BCX33" s="11"/>
      <c r="BCY33" s="11"/>
      <c r="BCZ33" s="11"/>
      <c r="BDA33" s="11"/>
      <c r="BDB33" s="11"/>
      <c r="BDC33" s="11"/>
      <c r="BDD33" s="11"/>
      <c r="BDE33" s="11"/>
      <c r="BDF33" s="11"/>
      <c r="BDG33" s="11"/>
      <c r="BDH33" s="11"/>
      <c r="BDI33" s="11"/>
      <c r="BDJ33" s="11"/>
      <c r="BDK33" s="11"/>
      <c r="BDL33" s="11"/>
      <c r="BDM33" s="11"/>
      <c r="BDN33" s="11"/>
      <c r="BDO33" s="11"/>
      <c r="BDP33" s="11"/>
      <c r="BDQ33" s="11"/>
      <c r="BDR33" s="11"/>
      <c r="BDS33" s="11"/>
      <c r="BDT33" s="11"/>
      <c r="BDU33" s="11"/>
      <c r="BDV33" s="11"/>
      <c r="BDW33" s="11"/>
      <c r="BDX33" s="11"/>
      <c r="BDY33" s="11"/>
      <c r="BDZ33" s="11"/>
      <c r="BEA33" s="11"/>
      <c r="BEB33" s="11"/>
      <c r="BEC33" s="11"/>
      <c r="BED33" s="11"/>
      <c r="BEE33" s="11"/>
      <c r="BEF33" s="11"/>
      <c r="BEG33" s="11"/>
      <c r="BEH33" s="11"/>
      <c r="BEI33" s="11"/>
      <c r="BEJ33" s="11"/>
      <c r="BEK33" s="11"/>
      <c r="BEL33" s="11"/>
      <c r="BEM33" s="11"/>
      <c r="BEN33" s="11"/>
      <c r="BEO33" s="11"/>
      <c r="BEP33" s="11"/>
      <c r="BEQ33" s="11"/>
      <c r="BER33" s="11"/>
      <c r="BES33" s="11"/>
      <c r="BET33" s="11"/>
      <c r="BEU33" s="11"/>
      <c r="BEV33" s="11"/>
      <c r="BEW33" s="11"/>
      <c r="BEX33" s="11"/>
      <c r="BEY33" s="11"/>
      <c r="BEZ33" s="11"/>
      <c r="BFA33" s="11"/>
      <c r="BFB33" s="11"/>
      <c r="BFC33" s="11"/>
      <c r="BFD33" s="11"/>
      <c r="BFE33" s="11"/>
      <c r="BFF33" s="11"/>
      <c r="BFG33" s="11"/>
      <c r="BFH33" s="11"/>
      <c r="BFI33" s="11"/>
      <c r="BFJ33" s="11"/>
      <c r="BFK33" s="11"/>
      <c r="BFL33" s="11"/>
      <c r="BFM33" s="11"/>
      <c r="BFN33" s="11"/>
      <c r="BFO33" s="11"/>
      <c r="BFP33" s="11"/>
      <c r="BFQ33" s="11"/>
      <c r="BFR33" s="11"/>
      <c r="BFS33" s="11"/>
      <c r="BFT33" s="11"/>
      <c r="BFU33" s="11"/>
      <c r="BFV33" s="11"/>
      <c r="BFW33" s="11"/>
      <c r="BFX33" s="11"/>
      <c r="BFY33" s="11"/>
      <c r="BFZ33" s="11"/>
      <c r="BGA33" s="11"/>
      <c r="BGB33" s="11"/>
      <c r="BGC33" s="11"/>
      <c r="BGD33" s="11"/>
      <c r="BGE33" s="11"/>
      <c r="BGF33" s="11"/>
      <c r="BGG33" s="11"/>
      <c r="BGH33" s="11"/>
      <c r="BGI33" s="11"/>
      <c r="BGJ33" s="11"/>
      <c r="BGK33" s="11"/>
      <c r="BGL33" s="11"/>
      <c r="BGM33" s="11"/>
      <c r="BGN33" s="11"/>
      <c r="BGO33" s="11"/>
      <c r="BGP33" s="11"/>
      <c r="BGQ33" s="11"/>
      <c r="BGR33" s="11"/>
      <c r="BGS33" s="11"/>
      <c r="BGT33" s="11"/>
      <c r="BGU33" s="11"/>
      <c r="BGV33" s="11"/>
      <c r="BGW33" s="11"/>
      <c r="BGX33" s="11"/>
      <c r="BGY33" s="11"/>
      <c r="BGZ33" s="11"/>
      <c r="BHA33" s="11"/>
      <c r="BHB33" s="11"/>
      <c r="BHC33" s="11"/>
      <c r="BHD33" s="11"/>
      <c r="BHE33" s="11"/>
      <c r="BHF33" s="11"/>
      <c r="BHG33" s="11"/>
      <c r="BHH33" s="11"/>
      <c r="BHI33" s="11"/>
      <c r="BHJ33" s="11"/>
      <c r="BHK33" s="11"/>
      <c r="BHL33" s="11"/>
      <c r="BHM33" s="11"/>
      <c r="BHN33" s="11"/>
      <c r="BHO33" s="11"/>
      <c r="BHP33" s="11"/>
      <c r="BHQ33" s="11"/>
      <c r="BHR33" s="11"/>
      <c r="BHS33" s="11"/>
      <c r="BHT33" s="11"/>
      <c r="BHU33" s="11"/>
      <c r="BHV33" s="11"/>
      <c r="BHW33" s="11"/>
      <c r="BHX33" s="11"/>
      <c r="BHY33" s="11"/>
      <c r="BHZ33" s="11"/>
      <c r="BIA33" s="11"/>
      <c r="BIB33" s="11"/>
      <c r="BIC33" s="11"/>
      <c r="BID33" s="11"/>
      <c r="BIE33" s="11"/>
      <c r="BIF33" s="11"/>
      <c r="BIG33" s="11"/>
      <c r="BIH33" s="11"/>
      <c r="BII33" s="11"/>
      <c r="BIJ33" s="11"/>
      <c r="BIK33" s="11"/>
      <c r="BIL33" s="11"/>
      <c r="BIM33" s="11"/>
      <c r="BIN33" s="11"/>
      <c r="BIO33" s="11"/>
      <c r="BIP33" s="11"/>
      <c r="BIQ33" s="11"/>
      <c r="BIR33" s="11"/>
      <c r="BIS33" s="11"/>
      <c r="BIT33" s="11"/>
      <c r="BIU33" s="11"/>
      <c r="BIV33" s="11"/>
      <c r="BIW33" s="11"/>
      <c r="BIX33" s="11"/>
      <c r="BIY33" s="11"/>
      <c r="BIZ33" s="11"/>
      <c r="BJA33" s="11"/>
      <c r="BJB33" s="11"/>
      <c r="BJC33" s="11"/>
      <c r="BJD33" s="11"/>
      <c r="BJE33" s="11"/>
      <c r="BJF33" s="11"/>
      <c r="BJG33" s="11"/>
      <c r="BJH33" s="11"/>
      <c r="BJI33" s="11"/>
      <c r="BJJ33" s="11"/>
      <c r="BJK33" s="11"/>
      <c r="BJL33" s="11"/>
      <c r="BJM33" s="11"/>
      <c r="BJN33" s="11"/>
      <c r="BJO33" s="11"/>
      <c r="BJP33" s="11"/>
      <c r="BJQ33" s="11"/>
      <c r="BJR33" s="11"/>
      <c r="BJS33" s="11"/>
      <c r="BJT33" s="11"/>
      <c r="BJU33" s="11"/>
      <c r="BJV33" s="11"/>
      <c r="BJW33" s="11"/>
      <c r="BJX33" s="11"/>
      <c r="BJY33" s="11"/>
      <c r="BJZ33" s="11"/>
      <c r="BKA33" s="11"/>
      <c r="BKB33" s="11"/>
      <c r="BKC33" s="11"/>
      <c r="BKD33" s="11"/>
      <c r="BKE33" s="11"/>
      <c r="BKF33" s="11"/>
      <c r="BKG33" s="11"/>
      <c r="BKH33" s="11"/>
      <c r="BKI33" s="11"/>
      <c r="BKJ33" s="11"/>
      <c r="BKK33" s="11"/>
      <c r="BKL33" s="11"/>
      <c r="BKM33" s="11"/>
      <c r="BKN33" s="11"/>
      <c r="BKO33" s="11"/>
      <c r="BKP33" s="11"/>
      <c r="BKQ33" s="11"/>
      <c r="BKR33" s="11"/>
      <c r="BKS33" s="11"/>
      <c r="BKT33" s="11"/>
      <c r="BKU33" s="11"/>
      <c r="BKV33" s="11"/>
      <c r="BKW33" s="11"/>
      <c r="BKX33" s="11"/>
      <c r="BKY33" s="11"/>
      <c r="BKZ33" s="11"/>
      <c r="BLA33" s="11"/>
      <c r="BLB33" s="11"/>
      <c r="BLC33" s="11"/>
      <c r="BLD33" s="11"/>
      <c r="BLE33" s="11"/>
      <c r="BLF33" s="11"/>
      <c r="BLG33" s="11"/>
      <c r="BLH33" s="11"/>
      <c r="BLI33" s="11"/>
      <c r="BLJ33" s="11"/>
      <c r="BLK33" s="11"/>
      <c r="BLL33" s="11"/>
      <c r="BLM33" s="11"/>
      <c r="BLN33" s="11"/>
      <c r="BLO33" s="11"/>
      <c r="BLP33" s="11"/>
      <c r="BLQ33" s="11"/>
      <c r="BLR33" s="11"/>
      <c r="BLS33" s="11"/>
      <c r="BLT33" s="11"/>
      <c r="BLU33" s="11"/>
      <c r="BLV33" s="11"/>
      <c r="BLW33" s="11"/>
      <c r="BLX33" s="11"/>
      <c r="BLY33" s="11"/>
      <c r="BLZ33" s="11"/>
      <c r="BMA33" s="11"/>
      <c r="BMB33" s="11"/>
      <c r="BMC33" s="11"/>
      <c r="BMD33" s="11"/>
      <c r="BME33" s="11"/>
      <c r="BMF33" s="11"/>
      <c r="BMG33" s="11"/>
      <c r="BMH33" s="11"/>
      <c r="BMI33" s="11"/>
      <c r="BMJ33" s="11"/>
      <c r="BMK33" s="11"/>
      <c r="BML33" s="11"/>
      <c r="BMM33" s="11"/>
      <c r="BMN33" s="11"/>
      <c r="BMO33" s="11"/>
      <c r="BMP33" s="11"/>
      <c r="BMQ33" s="11"/>
      <c r="BMR33" s="11"/>
      <c r="BMS33" s="11"/>
      <c r="BMT33" s="11"/>
      <c r="BMU33" s="11"/>
      <c r="BMV33" s="11"/>
      <c r="BMW33" s="11"/>
      <c r="BMX33" s="11"/>
      <c r="BMY33" s="11"/>
      <c r="BMZ33" s="11"/>
      <c r="BNA33" s="11"/>
      <c r="BNB33" s="11"/>
      <c r="BNC33" s="11"/>
      <c r="BND33" s="11"/>
      <c r="BNE33" s="11"/>
      <c r="BNF33" s="11"/>
      <c r="BNG33" s="11"/>
      <c r="BNH33" s="11"/>
      <c r="BNI33" s="11"/>
      <c r="BNJ33" s="11"/>
      <c r="BNK33" s="11"/>
      <c r="BNL33" s="11"/>
      <c r="BNM33" s="11"/>
      <c r="BNN33" s="11"/>
      <c r="BNO33" s="11"/>
      <c r="BNP33" s="11"/>
      <c r="BNQ33" s="11"/>
      <c r="BNR33" s="11"/>
      <c r="BNS33" s="11"/>
      <c r="BNT33" s="11"/>
      <c r="BNU33" s="11"/>
      <c r="BNV33" s="11"/>
      <c r="BNW33" s="11"/>
      <c r="BNX33" s="11"/>
      <c r="BNY33" s="11"/>
      <c r="BNZ33" s="11"/>
      <c r="BOA33" s="11"/>
      <c r="BOB33" s="11"/>
      <c r="BOC33" s="11"/>
      <c r="BOD33" s="11"/>
      <c r="BOE33" s="11"/>
      <c r="BOF33" s="11"/>
      <c r="BOG33" s="11"/>
      <c r="BOH33" s="11"/>
      <c r="BOI33" s="11"/>
      <c r="BOJ33" s="11"/>
      <c r="BOK33" s="11"/>
      <c r="BOL33" s="11"/>
      <c r="BOM33" s="11"/>
      <c r="BON33" s="11"/>
      <c r="BOO33" s="11"/>
      <c r="BOP33" s="11"/>
      <c r="BOQ33" s="11"/>
      <c r="BOR33" s="11"/>
      <c r="BOS33" s="11"/>
      <c r="BOT33" s="11"/>
      <c r="BOU33" s="11"/>
      <c r="BOV33" s="11"/>
      <c r="BOW33" s="11"/>
      <c r="BOX33" s="11"/>
      <c r="BOY33" s="11"/>
      <c r="BOZ33" s="11"/>
      <c r="BPA33" s="11"/>
      <c r="BPB33" s="11"/>
      <c r="BPC33" s="11"/>
      <c r="BPD33" s="11"/>
      <c r="BPE33" s="11"/>
      <c r="BPF33" s="11"/>
      <c r="BPG33" s="11"/>
      <c r="BPH33" s="11"/>
      <c r="BPI33" s="11"/>
      <c r="BPJ33" s="11"/>
      <c r="BPK33" s="11"/>
      <c r="BPL33" s="11"/>
      <c r="BPM33" s="11"/>
      <c r="BPN33" s="11"/>
      <c r="BPO33" s="11"/>
      <c r="BPP33" s="11"/>
      <c r="BPQ33" s="11"/>
      <c r="BPR33" s="11"/>
      <c r="BPS33" s="11"/>
      <c r="BPT33" s="11"/>
      <c r="BPU33" s="11"/>
      <c r="BPV33" s="11"/>
      <c r="BPW33" s="11"/>
      <c r="BPX33" s="11"/>
      <c r="BPY33" s="11"/>
      <c r="BPZ33" s="11"/>
      <c r="BQA33" s="11"/>
      <c r="BQB33" s="11"/>
      <c r="BQC33" s="11"/>
      <c r="BQD33" s="11"/>
      <c r="BQE33" s="11"/>
      <c r="BQF33" s="11"/>
      <c r="BQG33" s="11"/>
      <c r="BQH33" s="11"/>
      <c r="BQI33" s="11"/>
      <c r="BQJ33" s="11"/>
      <c r="BQK33" s="11"/>
      <c r="BQL33" s="11"/>
      <c r="BQM33" s="11"/>
      <c r="BQN33" s="11"/>
      <c r="BQO33" s="11"/>
      <c r="BQP33" s="11"/>
      <c r="BQQ33" s="11"/>
      <c r="BQR33" s="11"/>
      <c r="BQS33" s="11"/>
      <c r="BQT33" s="11"/>
      <c r="BQU33" s="11"/>
      <c r="BQV33" s="11"/>
      <c r="BQW33" s="11"/>
      <c r="BQX33" s="11"/>
      <c r="BQY33" s="11"/>
      <c r="BQZ33" s="11"/>
      <c r="BRA33" s="11"/>
      <c r="BRB33" s="11"/>
      <c r="BRC33" s="11"/>
      <c r="BRD33" s="11"/>
      <c r="BRE33" s="11"/>
      <c r="BRF33" s="11"/>
      <c r="BRG33" s="11"/>
      <c r="BRH33" s="11"/>
      <c r="BRI33" s="11"/>
      <c r="BRJ33" s="11"/>
      <c r="BRK33" s="11"/>
      <c r="BRL33" s="11"/>
      <c r="BRM33" s="11"/>
      <c r="BRN33" s="11"/>
      <c r="BRO33" s="11"/>
      <c r="BRP33" s="11"/>
      <c r="BRQ33" s="11"/>
      <c r="BRR33" s="11"/>
      <c r="BRS33" s="11"/>
      <c r="BRT33" s="11"/>
      <c r="BRU33" s="11"/>
      <c r="BRV33" s="11"/>
      <c r="BRW33" s="11"/>
      <c r="BRX33" s="11"/>
      <c r="BRY33" s="11"/>
      <c r="BRZ33" s="11"/>
      <c r="BSA33" s="11"/>
      <c r="BSB33" s="11"/>
      <c r="BSC33" s="11"/>
      <c r="BSD33" s="11"/>
      <c r="BSE33" s="11"/>
      <c r="BSF33" s="11"/>
      <c r="BSG33" s="11"/>
      <c r="BSH33" s="11"/>
      <c r="BSI33" s="11"/>
      <c r="BSJ33" s="11"/>
      <c r="BSK33" s="11"/>
      <c r="BSL33" s="11"/>
      <c r="BSM33" s="11"/>
      <c r="BSN33" s="11"/>
      <c r="BSO33" s="11"/>
      <c r="BSP33" s="11"/>
      <c r="BSQ33" s="11"/>
      <c r="BSR33" s="11"/>
      <c r="BSS33" s="11"/>
      <c r="BST33" s="11"/>
      <c r="BSU33" s="11"/>
      <c r="BSV33" s="11"/>
      <c r="BSW33" s="11"/>
      <c r="BSX33" s="11"/>
      <c r="BSY33" s="11"/>
      <c r="BSZ33" s="11"/>
      <c r="BTA33" s="11"/>
      <c r="BTB33" s="11"/>
      <c r="BTC33" s="11"/>
      <c r="BTD33" s="11"/>
      <c r="BTE33" s="11"/>
      <c r="BTF33" s="11"/>
      <c r="BTG33" s="11"/>
      <c r="BTH33" s="11"/>
      <c r="BTI33" s="11"/>
      <c r="BTJ33" s="11"/>
      <c r="BTK33" s="11"/>
      <c r="BTL33" s="11"/>
      <c r="BTM33" s="11"/>
      <c r="BTN33" s="11"/>
      <c r="BTO33" s="11"/>
      <c r="BTP33" s="11"/>
      <c r="BTQ33" s="11"/>
      <c r="BTR33" s="11"/>
      <c r="BTS33" s="11"/>
      <c r="BTT33" s="11"/>
      <c r="BTU33" s="11"/>
      <c r="BTV33" s="11"/>
      <c r="BTW33" s="11"/>
      <c r="BTX33" s="11"/>
      <c r="BTY33" s="11"/>
      <c r="BTZ33" s="11"/>
      <c r="BUA33" s="11"/>
      <c r="BUB33" s="11"/>
      <c r="BUC33" s="11"/>
      <c r="BUD33" s="11"/>
      <c r="BUE33" s="11"/>
      <c r="BUF33" s="11"/>
      <c r="BUG33" s="11"/>
      <c r="BUH33" s="11"/>
      <c r="BUI33" s="11"/>
      <c r="BUJ33" s="11"/>
      <c r="BUK33" s="11"/>
      <c r="BUL33" s="11"/>
      <c r="BUM33" s="11"/>
      <c r="BUN33" s="11"/>
      <c r="BUO33" s="11"/>
      <c r="BUP33" s="11"/>
      <c r="BUQ33" s="11"/>
      <c r="BUR33" s="11"/>
      <c r="BUS33" s="11"/>
      <c r="BUT33" s="11"/>
      <c r="BUU33" s="11"/>
      <c r="BUV33" s="11"/>
      <c r="BUW33" s="11"/>
      <c r="BUX33" s="11"/>
      <c r="BUY33" s="11"/>
      <c r="BUZ33" s="11"/>
      <c r="BVA33" s="11"/>
      <c r="BVB33" s="11"/>
      <c r="BVC33" s="11"/>
      <c r="BVD33" s="11"/>
      <c r="BVE33" s="11"/>
      <c r="BVF33" s="11"/>
      <c r="BVG33" s="11"/>
      <c r="BVH33" s="11"/>
      <c r="BVI33" s="11"/>
      <c r="BVJ33" s="11"/>
      <c r="BVK33" s="11"/>
      <c r="BVL33" s="11"/>
      <c r="BVM33" s="11"/>
      <c r="BVN33" s="11"/>
      <c r="BVO33" s="11"/>
      <c r="BVP33" s="11"/>
      <c r="BVQ33" s="11"/>
      <c r="BVR33" s="11"/>
      <c r="BVS33" s="11"/>
      <c r="BVT33" s="11"/>
      <c r="BVU33" s="11"/>
      <c r="BVV33" s="11"/>
      <c r="BVW33" s="11"/>
      <c r="BVX33" s="11"/>
      <c r="BVY33" s="11"/>
      <c r="BVZ33" s="11"/>
      <c r="BWA33" s="11"/>
      <c r="BWB33" s="11"/>
      <c r="BWC33" s="11"/>
      <c r="BWD33" s="11"/>
      <c r="BWE33" s="11"/>
      <c r="BWF33" s="11"/>
      <c r="BWG33" s="11"/>
      <c r="BWH33" s="11"/>
      <c r="BWI33" s="11"/>
      <c r="BWJ33" s="11"/>
      <c r="BWK33" s="11"/>
      <c r="BWL33" s="11"/>
      <c r="BWM33" s="11"/>
      <c r="BWN33" s="11"/>
      <c r="BWO33" s="11"/>
      <c r="BWP33" s="11"/>
      <c r="BWQ33" s="11"/>
      <c r="BWR33" s="11"/>
      <c r="BWS33" s="11"/>
      <c r="BWT33" s="11"/>
      <c r="BWU33" s="11"/>
      <c r="BWV33" s="11"/>
      <c r="BWW33" s="11"/>
      <c r="BWX33" s="11"/>
      <c r="BWY33" s="11"/>
      <c r="BWZ33" s="11"/>
      <c r="BXA33" s="11"/>
      <c r="BXB33" s="11"/>
      <c r="BXC33" s="11"/>
      <c r="BXD33" s="11"/>
      <c r="BXE33" s="11"/>
      <c r="BXF33" s="11"/>
      <c r="BXG33" s="11"/>
      <c r="BXH33" s="11"/>
      <c r="BXI33" s="11"/>
      <c r="BXJ33" s="11"/>
      <c r="BXK33" s="11"/>
      <c r="BXL33" s="11"/>
      <c r="BXM33" s="11"/>
      <c r="BXN33" s="11"/>
      <c r="BXO33" s="11"/>
      <c r="BXP33" s="11"/>
      <c r="BXQ33" s="11"/>
      <c r="BXR33" s="11"/>
      <c r="BXS33" s="11"/>
      <c r="BXT33" s="11"/>
      <c r="BXU33" s="11"/>
      <c r="BXV33" s="11"/>
      <c r="BXW33" s="11"/>
      <c r="BXX33" s="11"/>
      <c r="BXY33" s="11"/>
      <c r="BXZ33" s="11"/>
      <c r="BYA33" s="11"/>
      <c r="BYB33" s="11"/>
      <c r="BYC33" s="11"/>
      <c r="BYD33" s="11"/>
      <c r="BYE33" s="11"/>
      <c r="BYF33" s="11"/>
      <c r="BYG33" s="11"/>
      <c r="BYH33" s="11"/>
      <c r="BYI33" s="11"/>
      <c r="BYJ33" s="11"/>
      <c r="BYK33" s="11"/>
      <c r="BYL33" s="11"/>
      <c r="BYM33" s="11"/>
      <c r="BYN33" s="11"/>
      <c r="BYO33" s="11"/>
      <c r="BYP33" s="11"/>
      <c r="BYQ33" s="11"/>
      <c r="BYR33" s="11"/>
      <c r="BYS33" s="11"/>
      <c r="BYT33" s="11"/>
      <c r="BYU33" s="11"/>
      <c r="BYV33" s="11"/>
      <c r="BYW33" s="11"/>
      <c r="BYX33" s="11"/>
      <c r="BYY33" s="11"/>
      <c r="BYZ33" s="11"/>
      <c r="BZA33" s="11"/>
      <c r="BZB33" s="11"/>
      <c r="BZC33" s="11"/>
      <c r="BZD33" s="11"/>
      <c r="BZE33" s="11"/>
      <c r="BZF33" s="11"/>
      <c r="BZG33" s="11"/>
      <c r="BZH33" s="11"/>
      <c r="BZI33" s="11"/>
      <c r="BZJ33" s="11"/>
      <c r="BZK33" s="11"/>
      <c r="BZL33" s="11"/>
      <c r="BZM33" s="11"/>
      <c r="BZN33" s="11"/>
      <c r="BZO33" s="11"/>
      <c r="BZP33" s="11"/>
      <c r="BZQ33" s="11"/>
      <c r="BZR33" s="11"/>
      <c r="BZS33" s="11"/>
      <c r="BZT33" s="11"/>
      <c r="BZU33" s="11"/>
      <c r="BZV33" s="11"/>
      <c r="BZW33" s="11"/>
      <c r="BZX33" s="11"/>
      <c r="BZY33" s="11"/>
      <c r="BZZ33" s="11"/>
      <c r="CAA33" s="11"/>
      <c r="CAB33" s="11"/>
      <c r="CAC33" s="11"/>
      <c r="CAD33" s="11"/>
      <c r="CAE33" s="11"/>
      <c r="CAF33" s="11"/>
      <c r="CAG33" s="11"/>
      <c r="CAH33" s="11"/>
      <c r="CAI33" s="11"/>
      <c r="CAJ33" s="11"/>
      <c r="CAK33" s="11"/>
      <c r="CAL33" s="11"/>
      <c r="CAM33" s="11"/>
      <c r="CAN33" s="11"/>
      <c r="CAO33" s="11"/>
      <c r="CAP33" s="11"/>
      <c r="CAQ33" s="11"/>
      <c r="CAR33" s="11"/>
      <c r="CAS33" s="11"/>
      <c r="CAT33" s="11"/>
      <c r="CAU33" s="11"/>
      <c r="CAV33" s="11"/>
      <c r="CAW33" s="11"/>
      <c r="CAX33" s="11"/>
      <c r="CAY33" s="11"/>
      <c r="CAZ33" s="11"/>
      <c r="CBA33" s="11"/>
      <c r="CBB33" s="11"/>
      <c r="CBC33" s="11"/>
      <c r="CBD33" s="11"/>
      <c r="CBE33" s="11"/>
      <c r="CBF33" s="11"/>
      <c r="CBG33" s="11"/>
      <c r="CBH33" s="11"/>
      <c r="CBI33" s="11"/>
      <c r="CBJ33" s="11"/>
      <c r="CBK33" s="11"/>
      <c r="CBL33" s="11"/>
      <c r="CBM33" s="11"/>
      <c r="CBN33" s="11"/>
      <c r="CBO33" s="11"/>
      <c r="CBP33" s="11"/>
      <c r="CBQ33" s="11"/>
      <c r="CBR33" s="11"/>
      <c r="CBS33" s="11"/>
      <c r="CBT33" s="11"/>
      <c r="CBU33" s="11"/>
      <c r="CBV33" s="11"/>
      <c r="CBW33" s="11"/>
      <c r="CBX33" s="11"/>
      <c r="CBY33" s="11"/>
      <c r="CBZ33" s="11"/>
      <c r="CCA33" s="11"/>
      <c r="CCB33" s="11"/>
      <c r="CCC33" s="11"/>
      <c r="CCD33" s="11"/>
      <c r="CCE33" s="11"/>
      <c r="CCF33" s="11"/>
      <c r="CCG33" s="11"/>
      <c r="CCH33" s="11"/>
      <c r="CCI33" s="11"/>
      <c r="CCJ33" s="11"/>
      <c r="CCK33" s="11"/>
      <c r="CCL33" s="11"/>
      <c r="CCM33" s="11"/>
      <c r="CCN33" s="11"/>
      <c r="CCO33" s="11"/>
      <c r="CCP33" s="11"/>
      <c r="CCQ33" s="11"/>
      <c r="CCR33" s="11"/>
      <c r="CCS33" s="11"/>
      <c r="CCT33" s="11"/>
      <c r="CCU33" s="11"/>
      <c r="CCV33" s="11"/>
      <c r="CCW33" s="11"/>
      <c r="CCX33" s="11"/>
      <c r="CCY33" s="11"/>
      <c r="CCZ33" s="11"/>
      <c r="CDA33" s="11"/>
      <c r="CDB33" s="11"/>
      <c r="CDC33" s="11"/>
      <c r="CDD33" s="11"/>
      <c r="CDE33" s="11"/>
      <c r="CDF33" s="11"/>
      <c r="CDG33" s="11"/>
      <c r="CDH33" s="11"/>
      <c r="CDI33" s="11"/>
      <c r="CDJ33" s="11"/>
      <c r="CDK33" s="11"/>
      <c r="CDL33" s="11"/>
      <c r="CDM33" s="11"/>
      <c r="CDN33" s="11"/>
      <c r="CDO33" s="11"/>
      <c r="CDP33" s="11"/>
      <c r="CDQ33" s="11"/>
      <c r="CDR33" s="11"/>
      <c r="CDS33" s="11"/>
      <c r="CDT33" s="11"/>
      <c r="CDU33" s="11"/>
      <c r="CDV33" s="11"/>
      <c r="CDW33" s="11"/>
      <c r="CDX33" s="11"/>
      <c r="CDY33" s="11"/>
      <c r="CDZ33" s="11"/>
      <c r="CEA33" s="11"/>
      <c r="CEB33" s="11"/>
      <c r="CEC33" s="11"/>
      <c r="CED33" s="11"/>
      <c r="CEE33" s="11"/>
      <c r="CEF33" s="11"/>
      <c r="CEG33" s="11"/>
      <c r="CEH33" s="11"/>
      <c r="CEI33" s="11"/>
      <c r="CEJ33" s="11"/>
      <c r="CEK33" s="11"/>
      <c r="CEL33" s="11"/>
      <c r="CEM33" s="11"/>
      <c r="CEN33" s="11"/>
      <c r="CEO33" s="11"/>
      <c r="CEP33" s="11"/>
      <c r="CEQ33" s="11"/>
      <c r="CER33" s="11"/>
      <c r="CES33" s="11"/>
      <c r="CET33" s="11"/>
      <c r="CEU33" s="11"/>
      <c r="CEV33" s="11"/>
      <c r="CEW33" s="11"/>
      <c r="CEX33" s="11"/>
      <c r="CEY33" s="11"/>
      <c r="CEZ33" s="11"/>
      <c r="CFA33" s="11"/>
      <c r="CFB33" s="11"/>
      <c r="CFC33" s="11"/>
      <c r="CFD33" s="11"/>
      <c r="CFE33" s="11"/>
      <c r="CFF33" s="11"/>
      <c r="CFG33" s="11"/>
      <c r="CFH33" s="11"/>
      <c r="CFI33" s="11"/>
      <c r="CFJ33" s="11"/>
      <c r="CFK33" s="11"/>
      <c r="CFL33" s="11"/>
      <c r="CFM33" s="11"/>
      <c r="CFN33" s="11"/>
      <c r="CFO33" s="11"/>
      <c r="CFP33" s="11"/>
      <c r="CFQ33" s="11"/>
      <c r="CFR33" s="11"/>
      <c r="CFS33" s="11"/>
      <c r="CFT33" s="11"/>
      <c r="CFU33" s="11"/>
      <c r="CFV33" s="11"/>
      <c r="CFW33" s="11"/>
      <c r="CFX33" s="11"/>
      <c r="CFY33" s="11"/>
      <c r="CFZ33" s="11"/>
      <c r="CGA33" s="11"/>
      <c r="CGB33" s="11"/>
      <c r="CGC33" s="11"/>
      <c r="CGD33" s="11"/>
      <c r="CGE33" s="11"/>
      <c r="CGF33" s="11"/>
      <c r="CGG33" s="11"/>
      <c r="CGH33" s="11"/>
      <c r="CGI33" s="11"/>
      <c r="CGJ33" s="11"/>
      <c r="CGK33" s="11"/>
      <c r="CGL33" s="11"/>
      <c r="CGM33" s="11"/>
      <c r="CGN33" s="11"/>
      <c r="CGO33" s="11"/>
      <c r="CGP33" s="11"/>
      <c r="CGQ33" s="11"/>
      <c r="CGR33" s="11"/>
      <c r="CGS33" s="11"/>
      <c r="CGT33" s="11"/>
      <c r="CGU33" s="11"/>
      <c r="CGV33" s="11"/>
      <c r="CGW33" s="11"/>
      <c r="CGX33" s="11"/>
      <c r="CGY33" s="11"/>
      <c r="CGZ33" s="11"/>
      <c r="CHA33" s="11"/>
      <c r="CHB33" s="11"/>
      <c r="CHC33" s="11"/>
      <c r="CHD33" s="11"/>
      <c r="CHE33" s="11"/>
      <c r="CHF33" s="11"/>
      <c r="CHG33" s="11"/>
      <c r="CHH33" s="11"/>
      <c r="CHI33" s="11"/>
      <c r="CHJ33" s="11"/>
      <c r="CHK33" s="11"/>
      <c r="CHL33" s="11"/>
      <c r="CHM33" s="11"/>
      <c r="CHN33" s="11"/>
      <c r="CHO33" s="11"/>
      <c r="CHP33" s="11"/>
      <c r="CHQ33" s="11"/>
      <c r="CHR33" s="11"/>
      <c r="CHS33" s="11"/>
      <c r="CHT33" s="11"/>
      <c r="CHU33" s="11"/>
      <c r="CHV33" s="11"/>
      <c r="CHW33" s="11"/>
      <c r="CHX33" s="11"/>
      <c r="CHY33" s="11"/>
      <c r="CHZ33" s="11"/>
      <c r="CIA33" s="11"/>
      <c r="CIB33" s="11"/>
      <c r="CIC33" s="11"/>
      <c r="CID33" s="11"/>
      <c r="CIE33" s="11"/>
      <c r="CIF33" s="11"/>
      <c r="CIG33" s="11"/>
      <c r="CIH33" s="11"/>
      <c r="CII33" s="11"/>
      <c r="CIJ33" s="11"/>
      <c r="CIK33" s="11"/>
      <c r="CIL33" s="11"/>
      <c r="CIM33" s="11"/>
      <c r="CIN33" s="11"/>
      <c r="CIO33" s="11"/>
      <c r="CIP33" s="11"/>
      <c r="CIQ33" s="11"/>
      <c r="CIR33" s="11"/>
      <c r="CIS33" s="11"/>
      <c r="CIT33" s="11"/>
      <c r="CIU33" s="11"/>
      <c r="CIV33" s="11"/>
      <c r="CIW33" s="11"/>
      <c r="CIX33" s="11"/>
      <c r="CIY33" s="11"/>
      <c r="CIZ33" s="11"/>
      <c r="CJA33" s="11"/>
      <c r="CJB33" s="11"/>
      <c r="CJC33" s="11"/>
      <c r="CJD33" s="11"/>
      <c r="CJE33" s="11"/>
      <c r="CJF33" s="11"/>
      <c r="CJG33" s="11"/>
      <c r="CJH33" s="11"/>
      <c r="CJI33" s="11"/>
      <c r="CJJ33" s="11"/>
      <c r="CJK33" s="11"/>
      <c r="CJL33" s="11"/>
      <c r="CJM33" s="11"/>
      <c r="CJN33" s="11"/>
      <c r="CJO33" s="11"/>
      <c r="CJP33" s="11"/>
      <c r="CJQ33" s="11"/>
      <c r="CJR33" s="11"/>
      <c r="CJS33" s="11"/>
      <c r="CJT33" s="11"/>
      <c r="CJU33" s="11"/>
      <c r="CJV33" s="11"/>
      <c r="CJW33" s="11"/>
      <c r="CJX33" s="11"/>
      <c r="CJY33" s="11"/>
      <c r="CJZ33" s="11"/>
      <c r="CKA33" s="11"/>
      <c r="CKB33" s="11"/>
      <c r="CKC33" s="11"/>
      <c r="CKD33" s="11"/>
      <c r="CKE33" s="11"/>
      <c r="CKF33" s="11"/>
      <c r="CKG33" s="11"/>
      <c r="CKH33" s="11"/>
      <c r="CKI33" s="11"/>
      <c r="CKJ33" s="11"/>
      <c r="CKK33" s="11"/>
      <c r="CKL33" s="11"/>
      <c r="CKM33" s="11"/>
      <c r="CKN33" s="11"/>
      <c r="CKO33" s="11"/>
      <c r="CKP33" s="11"/>
      <c r="CKQ33" s="11"/>
      <c r="CKR33" s="11"/>
      <c r="CKS33" s="11"/>
      <c r="CKT33" s="11"/>
      <c r="CKU33" s="11"/>
      <c r="CKV33" s="11"/>
      <c r="CKW33" s="11"/>
      <c r="CKX33" s="11"/>
      <c r="CKY33" s="11"/>
      <c r="CKZ33" s="11"/>
      <c r="CLA33" s="11"/>
      <c r="CLB33" s="11"/>
      <c r="CLC33" s="11"/>
      <c r="CLD33" s="11"/>
      <c r="CLE33" s="11"/>
      <c r="CLF33" s="11"/>
      <c r="CLG33" s="11"/>
      <c r="CLH33" s="11"/>
      <c r="CLI33" s="11"/>
      <c r="CLJ33" s="11"/>
      <c r="CLK33" s="11"/>
      <c r="CLL33" s="11"/>
      <c r="CLM33" s="11"/>
      <c r="CLN33" s="11"/>
      <c r="CLO33" s="11"/>
      <c r="CLP33" s="11"/>
      <c r="CLQ33" s="11"/>
      <c r="CLR33" s="11"/>
      <c r="CLS33" s="11"/>
      <c r="CLT33" s="11"/>
      <c r="CLU33" s="11"/>
      <c r="CLV33" s="11"/>
      <c r="CLW33" s="11"/>
      <c r="CLX33" s="11"/>
      <c r="CLY33" s="11"/>
      <c r="CLZ33" s="11"/>
      <c r="CMA33" s="11"/>
      <c r="CMB33" s="11"/>
      <c r="CMC33" s="11"/>
      <c r="CMD33" s="11"/>
      <c r="CME33" s="11"/>
      <c r="CMF33" s="11"/>
      <c r="CMG33" s="11"/>
      <c r="CMH33" s="11"/>
      <c r="CMI33" s="11"/>
      <c r="CMJ33" s="11"/>
      <c r="CMK33" s="11"/>
      <c r="CML33" s="11"/>
      <c r="CMM33" s="11"/>
      <c r="CMN33" s="11"/>
      <c r="CMO33" s="11"/>
      <c r="CMP33" s="11"/>
      <c r="CMQ33" s="11"/>
      <c r="CMR33" s="11"/>
      <c r="CMS33" s="11"/>
      <c r="CMT33" s="11"/>
      <c r="CMU33" s="11"/>
      <c r="CMV33" s="11"/>
      <c r="CMW33" s="11"/>
      <c r="CMX33" s="11"/>
      <c r="CMY33" s="11"/>
      <c r="CMZ33" s="11"/>
      <c r="CNA33" s="11"/>
      <c r="CNB33" s="11"/>
      <c r="CNC33" s="11"/>
      <c r="CND33" s="11"/>
      <c r="CNE33" s="11"/>
      <c r="CNF33" s="11"/>
      <c r="CNG33" s="11"/>
      <c r="CNH33" s="11"/>
      <c r="CNI33" s="11"/>
      <c r="CNJ33" s="11"/>
      <c r="CNK33" s="11"/>
      <c r="CNL33" s="11"/>
      <c r="CNM33" s="11"/>
      <c r="CNN33" s="11"/>
      <c r="CNO33" s="11"/>
      <c r="CNP33" s="11"/>
      <c r="CNQ33" s="11"/>
      <c r="CNR33" s="11"/>
      <c r="CNS33" s="11"/>
      <c r="CNT33" s="11"/>
      <c r="CNU33" s="11"/>
      <c r="CNV33" s="11"/>
      <c r="CNW33" s="11"/>
      <c r="CNX33" s="11"/>
      <c r="CNY33" s="11"/>
      <c r="CNZ33" s="11"/>
      <c r="COA33" s="11"/>
      <c r="COB33" s="11"/>
      <c r="COC33" s="11"/>
      <c r="COD33" s="11"/>
      <c r="COE33" s="11"/>
      <c r="COF33" s="11"/>
      <c r="COG33" s="11"/>
      <c r="COH33" s="11"/>
      <c r="COI33" s="11"/>
      <c r="COJ33" s="11"/>
      <c r="COK33" s="11"/>
      <c r="COL33" s="11"/>
      <c r="COM33" s="11"/>
      <c r="CON33" s="11"/>
      <c r="COO33" s="11"/>
      <c r="COP33" s="11"/>
      <c r="COQ33" s="11"/>
      <c r="COR33" s="11"/>
      <c r="COS33" s="11"/>
      <c r="COT33" s="11"/>
      <c r="COU33" s="11"/>
      <c r="COV33" s="11"/>
      <c r="COW33" s="11"/>
      <c r="COX33" s="11"/>
      <c r="COY33" s="11"/>
      <c r="COZ33" s="11"/>
      <c r="CPA33" s="11"/>
      <c r="CPB33" s="11"/>
      <c r="CPC33" s="11"/>
      <c r="CPD33" s="11"/>
      <c r="CPE33" s="11"/>
      <c r="CPF33" s="11"/>
      <c r="CPG33" s="11"/>
      <c r="CPH33" s="11"/>
      <c r="CPI33" s="11"/>
      <c r="CPJ33" s="11"/>
      <c r="CPK33" s="11"/>
      <c r="CPL33" s="11"/>
      <c r="CPM33" s="11"/>
      <c r="CPN33" s="11"/>
      <c r="CPO33" s="11"/>
      <c r="CPP33" s="11"/>
      <c r="CPQ33" s="11"/>
      <c r="CPR33" s="11"/>
      <c r="CPS33" s="11"/>
      <c r="CPT33" s="11"/>
      <c r="CPU33" s="11"/>
      <c r="CPV33" s="11"/>
      <c r="CPW33" s="11"/>
      <c r="CPX33" s="11"/>
      <c r="CPY33" s="11"/>
      <c r="CPZ33" s="11"/>
      <c r="CQA33" s="11"/>
      <c r="CQB33" s="11"/>
      <c r="CQC33" s="11"/>
      <c r="CQD33" s="11"/>
      <c r="CQE33" s="11"/>
      <c r="CQF33" s="11"/>
      <c r="CQG33" s="11"/>
      <c r="CQH33" s="11"/>
      <c r="CQI33" s="11"/>
      <c r="CQJ33" s="11"/>
      <c r="CQK33" s="11"/>
      <c r="CQL33" s="11"/>
      <c r="CQM33" s="11"/>
      <c r="CQN33" s="11"/>
      <c r="CQO33" s="11"/>
      <c r="CQP33" s="11"/>
      <c r="CQQ33" s="11"/>
      <c r="CQR33" s="11"/>
      <c r="CQS33" s="11"/>
      <c r="CQT33" s="11"/>
      <c r="CQU33" s="11"/>
      <c r="CQV33" s="11"/>
      <c r="CQW33" s="11"/>
      <c r="CQX33" s="11"/>
      <c r="CQY33" s="11"/>
      <c r="CQZ33" s="11"/>
      <c r="CRA33" s="11"/>
      <c r="CRB33" s="11"/>
      <c r="CRC33" s="11"/>
      <c r="CRD33" s="11"/>
      <c r="CRE33" s="11"/>
      <c r="CRF33" s="11"/>
      <c r="CRG33" s="11"/>
      <c r="CRH33" s="11"/>
      <c r="CRI33" s="11"/>
      <c r="CRJ33" s="11"/>
      <c r="CRK33" s="11"/>
      <c r="CRL33" s="11"/>
      <c r="CRM33" s="11"/>
      <c r="CRN33" s="11"/>
      <c r="CRO33" s="11"/>
      <c r="CRP33" s="11"/>
      <c r="CRQ33" s="11"/>
      <c r="CRR33" s="11"/>
      <c r="CRS33" s="11"/>
      <c r="CRT33" s="11"/>
      <c r="CRU33" s="11"/>
      <c r="CRV33" s="11"/>
      <c r="CRW33" s="11"/>
      <c r="CRX33" s="11"/>
      <c r="CRY33" s="11"/>
      <c r="CRZ33" s="11"/>
      <c r="CSA33" s="11"/>
      <c r="CSB33" s="11"/>
      <c r="CSC33" s="11"/>
      <c r="CSD33" s="11"/>
      <c r="CSE33" s="11"/>
      <c r="CSF33" s="11"/>
      <c r="CSG33" s="11"/>
      <c r="CSH33" s="11"/>
      <c r="CSI33" s="11"/>
      <c r="CSJ33" s="11"/>
      <c r="CSK33" s="11"/>
      <c r="CSL33" s="11"/>
      <c r="CSM33" s="11"/>
      <c r="CSN33" s="11"/>
      <c r="CSO33" s="11"/>
      <c r="CSP33" s="11"/>
      <c r="CSQ33" s="11"/>
      <c r="CSR33" s="11"/>
      <c r="CSS33" s="11"/>
      <c r="CST33" s="11"/>
      <c r="CSU33" s="11"/>
      <c r="CSV33" s="11"/>
      <c r="CSW33" s="11"/>
      <c r="CSX33" s="11"/>
      <c r="CSY33" s="11"/>
      <c r="CSZ33" s="11"/>
      <c r="CTA33" s="11"/>
      <c r="CTB33" s="11"/>
      <c r="CTC33" s="11"/>
      <c r="CTD33" s="11"/>
      <c r="CTE33" s="11"/>
      <c r="CTF33" s="11"/>
      <c r="CTG33" s="11"/>
      <c r="CTH33" s="11"/>
      <c r="CTI33" s="11"/>
      <c r="CTJ33" s="11"/>
      <c r="CTK33" s="11"/>
      <c r="CTL33" s="11"/>
      <c r="CTM33" s="11"/>
      <c r="CTN33" s="11"/>
      <c r="CTO33" s="11"/>
      <c r="CTP33" s="11"/>
      <c r="CTQ33" s="11"/>
      <c r="CTR33" s="11"/>
      <c r="CTS33" s="11"/>
      <c r="CTT33" s="11"/>
      <c r="CTU33" s="11"/>
      <c r="CTV33" s="11"/>
      <c r="CTW33" s="11"/>
      <c r="CTX33" s="11"/>
      <c r="CTY33" s="11"/>
      <c r="CTZ33" s="11"/>
      <c r="CUA33" s="11"/>
      <c r="CUB33" s="11"/>
      <c r="CUC33" s="11"/>
      <c r="CUD33" s="11"/>
      <c r="CUE33" s="11"/>
      <c r="CUF33" s="11"/>
      <c r="CUG33" s="11"/>
      <c r="CUH33" s="11"/>
      <c r="CUI33" s="11"/>
      <c r="CUJ33" s="11"/>
      <c r="CUK33" s="11"/>
      <c r="CUL33" s="11"/>
      <c r="CUM33" s="11"/>
      <c r="CUN33" s="11"/>
      <c r="CUO33" s="11"/>
      <c r="CUP33" s="11"/>
      <c r="CUQ33" s="11"/>
      <c r="CUR33" s="11"/>
      <c r="CUS33" s="11"/>
      <c r="CUT33" s="11"/>
      <c r="CUU33" s="11"/>
      <c r="CUV33" s="11"/>
      <c r="CUW33" s="11"/>
      <c r="CUX33" s="11"/>
      <c r="CUY33" s="11"/>
      <c r="CUZ33" s="11"/>
      <c r="CVA33" s="11"/>
      <c r="CVB33" s="11"/>
      <c r="CVC33" s="11"/>
      <c r="CVD33" s="11"/>
      <c r="CVE33" s="11"/>
      <c r="CVF33" s="11"/>
      <c r="CVG33" s="11"/>
      <c r="CVH33" s="11"/>
      <c r="CVI33" s="11"/>
      <c r="CVJ33" s="11"/>
      <c r="CVK33" s="11"/>
      <c r="CVL33" s="11"/>
      <c r="CVM33" s="11"/>
      <c r="CVN33" s="11"/>
      <c r="CVO33" s="11"/>
      <c r="CVP33" s="11"/>
      <c r="CVQ33" s="11"/>
      <c r="CVR33" s="11"/>
      <c r="CVS33" s="11"/>
      <c r="CVT33" s="11"/>
      <c r="CVU33" s="11"/>
      <c r="CVV33" s="11"/>
      <c r="CVW33" s="11"/>
      <c r="CVX33" s="11"/>
      <c r="CVY33" s="11"/>
      <c r="CVZ33" s="11"/>
      <c r="CWA33" s="11"/>
      <c r="CWB33" s="11"/>
      <c r="CWC33" s="11"/>
      <c r="CWD33" s="11"/>
      <c r="CWE33" s="11"/>
      <c r="CWF33" s="11"/>
      <c r="CWG33" s="11"/>
      <c r="CWH33" s="11"/>
      <c r="CWI33" s="11"/>
      <c r="CWJ33" s="11"/>
      <c r="CWK33" s="11"/>
      <c r="CWL33" s="11"/>
      <c r="CWM33" s="11"/>
      <c r="CWN33" s="11"/>
      <c r="CWO33" s="11"/>
      <c r="CWP33" s="11"/>
      <c r="CWQ33" s="11"/>
      <c r="CWR33" s="11"/>
      <c r="CWS33" s="11"/>
      <c r="CWT33" s="11"/>
      <c r="CWU33" s="11"/>
      <c r="CWV33" s="11"/>
      <c r="CWW33" s="11"/>
      <c r="CWX33" s="11"/>
      <c r="CWY33" s="11"/>
      <c r="CWZ33" s="11"/>
      <c r="CXA33" s="11"/>
      <c r="CXB33" s="11"/>
      <c r="CXC33" s="11"/>
      <c r="CXD33" s="11"/>
      <c r="CXE33" s="11"/>
      <c r="CXF33" s="11"/>
      <c r="CXG33" s="11"/>
      <c r="CXH33" s="11"/>
      <c r="CXI33" s="11"/>
      <c r="CXJ33" s="11"/>
      <c r="CXK33" s="11"/>
      <c r="CXL33" s="11"/>
      <c r="CXM33" s="11"/>
      <c r="CXN33" s="11"/>
      <c r="CXO33" s="11"/>
      <c r="CXP33" s="11"/>
      <c r="CXQ33" s="11"/>
      <c r="CXR33" s="11"/>
      <c r="CXS33" s="11"/>
      <c r="CXT33" s="11"/>
      <c r="CXU33" s="11"/>
      <c r="CXV33" s="11"/>
      <c r="CXW33" s="11"/>
      <c r="CXX33" s="11"/>
      <c r="CXY33" s="11"/>
      <c r="CXZ33" s="11"/>
      <c r="CYA33" s="11"/>
      <c r="CYB33" s="11"/>
      <c r="CYC33" s="11"/>
      <c r="CYD33" s="11"/>
      <c r="CYE33" s="11"/>
      <c r="CYF33" s="11"/>
      <c r="CYG33" s="11"/>
      <c r="CYH33" s="11"/>
      <c r="CYI33" s="11"/>
      <c r="CYJ33" s="11"/>
      <c r="CYK33" s="11"/>
      <c r="CYL33" s="11"/>
      <c r="CYM33" s="11"/>
      <c r="CYN33" s="11"/>
      <c r="CYO33" s="11"/>
      <c r="CYP33" s="11"/>
      <c r="CYQ33" s="11"/>
      <c r="CYR33" s="11"/>
      <c r="CYS33" s="11"/>
      <c r="CYT33" s="11"/>
      <c r="CYU33" s="11"/>
      <c r="CYV33" s="11"/>
      <c r="CYW33" s="11"/>
      <c r="CYX33" s="11"/>
      <c r="CYY33" s="11"/>
      <c r="CYZ33" s="11"/>
      <c r="CZA33" s="11"/>
      <c r="CZB33" s="11"/>
      <c r="CZC33" s="11"/>
      <c r="CZD33" s="11"/>
      <c r="CZE33" s="11"/>
      <c r="CZF33" s="11"/>
      <c r="CZG33" s="11"/>
      <c r="CZH33" s="11"/>
      <c r="CZI33" s="11"/>
      <c r="CZJ33" s="11"/>
      <c r="CZK33" s="11"/>
      <c r="CZL33" s="11"/>
      <c r="CZM33" s="11"/>
      <c r="CZN33" s="11"/>
      <c r="CZO33" s="11"/>
      <c r="CZP33" s="11"/>
      <c r="CZQ33" s="11"/>
      <c r="CZR33" s="11"/>
      <c r="CZS33" s="11"/>
      <c r="CZT33" s="11"/>
      <c r="CZU33" s="11"/>
      <c r="CZV33" s="11"/>
      <c r="CZW33" s="11"/>
      <c r="CZX33" s="11"/>
      <c r="CZY33" s="11"/>
      <c r="CZZ33" s="11"/>
      <c r="DAA33" s="11"/>
      <c r="DAB33" s="11"/>
      <c r="DAC33" s="11"/>
      <c r="DAD33" s="11"/>
      <c r="DAE33" s="11"/>
      <c r="DAF33" s="11"/>
      <c r="DAG33" s="11"/>
      <c r="DAH33" s="11"/>
      <c r="DAI33" s="11"/>
      <c r="DAJ33" s="11"/>
      <c r="DAK33" s="11"/>
      <c r="DAL33" s="11"/>
      <c r="DAM33" s="11"/>
      <c r="DAN33" s="11"/>
      <c r="DAO33" s="11"/>
      <c r="DAP33" s="11"/>
      <c r="DAQ33" s="11"/>
      <c r="DAR33" s="11"/>
      <c r="DAS33" s="11"/>
      <c r="DAT33" s="11"/>
      <c r="DAU33" s="11"/>
      <c r="DAV33" s="11"/>
      <c r="DAW33" s="11"/>
      <c r="DAX33" s="11"/>
      <c r="DAY33" s="11"/>
      <c r="DAZ33" s="11"/>
      <c r="DBA33" s="11"/>
      <c r="DBB33" s="11"/>
      <c r="DBC33" s="11"/>
      <c r="DBD33" s="11"/>
      <c r="DBE33" s="11"/>
      <c r="DBF33" s="11"/>
      <c r="DBG33" s="11"/>
      <c r="DBH33" s="11"/>
      <c r="DBI33" s="11"/>
      <c r="DBJ33" s="11"/>
      <c r="DBK33" s="11"/>
      <c r="DBL33" s="11"/>
      <c r="DBM33" s="11"/>
      <c r="DBN33" s="11"/>
      <c r="DBO33" s="11"/>
      <c r="DBP33" s="11"/>
      <c r="DBQ33" s="11"/>
      <c r="DBR33" s="11"/>
      <c r="DBS33" s="11"/>
      <c r="DBT33" s="11"/>
      <c r="DBU33" s="11"/>
      <c r="DBV33" s="11"/>
      <c r="DBW33" s="11"/>
      <c r="DBX33" s="11"/>
      <c r="DBY33" s="11"/>
      <c r="DBZ33" s="11"/>
      <c r="DCA33" s="11"/>
      <c r="DCB33" s="11"/>
      <c r="DCC33" s="11"/>
      <c r="DCD33" s="11"/>
      <c r="DCE33" s="11"/>
      <c r="DCF33" s="11"/>
      <c r="DCG33" s="11"/>
      <c r="DCH33" s="11"/>
      <c r="DCI33" s="11"/>
      <c r="DCJ33" s="11"/>
      <c r="DCK33" s="11"/>
      <c r="DCL33" s="11"/>
      <c r="DCM33" s="11"/>
      <c r="DCN33" s="11"/>
      <c r="DCO33" s="11"/>
      <c r="DCP33" s="11"/>
      <c r="DCQ33" s="11"/>
      <c r="DCR33" s="11"/>
      <c r="DCS33" s="11"/>
      <c r="DCT33" s="11"/>
      <c r="DCU33" s="11"/>
      <c r="DCV33" s="11"/>
      <c r="DCW33" s="11"/>
      <c r="DCX33" s="11"/>
      <c r="DCY33" s="11"/>
      <c r="DCZ33" s="11"/>
      <c r="DDA33" s="11"/>
      <c r="DDB33" s="11"/>
      <c r="DDC33" s="11"/>
      <c r="DDD33" s="11"/>
      <c r="DDE33" s="11"/>
      <c r="DDF33" s="11"/>
      <c r="DDG33" s="11"/>
      <c r="DDH33" s="11"/>
      <c r="DDI33" s="11"/>
      <c r="DDJ33" s="11"/>
      <c r="DDK33" s="11"/>
      <c r="DDL33" s="11"/>
      <c r="DDM33" s="11"/>
      <c r="DDN33" s="11"/>
      <c r="DDO33" s="11"/>
      <c r="DDP33" s="11"/>
      <c r="DDQ33" s="11"/>
      <c r="DDR33" s="11"/>
      <c r="DDS33" s="11"/>
      <c r="DDT33" s="11"/>
      <c r="DDU33" s="11"/>
      <c r="DDV33" s="11"/>
      <c r="DDW33" s="11"/>
      <c r="DDX33" s="11"/>
      <c r="DDY33" s="11"/>
      <c r="DDZ33" s="11"/>
      <c r="DEA33" s="11"/>
      <c r="DEB33" s="11"/>
      <c r="DEC33" s="11"/>
      <c r="DED33" s="11"/>
      <c r="DEE33" s="11"/>
      <c r="DEF33" s="11"/>
      <c r="DEG33" s="11"/>
      <c r="DEH33" s="11"/>
      <c r="DEI33" s="11"/>
      <c r="DEJ33" s="11"/>
      <c r="DEK33" s="11"/>
      <c r="DEL33" s="11"/>
      <c r="DEM33" s="11"/>
      <c r="DEN33" s="11"/>
      <c r="DEO33" s="11"/>
      <c r="DEP33" s="11"/>
      <c r="DEQ33" s="11"/>
      <c r="DER33" s="11"/>
      <c r="DES33" s="11"/>
      <c r="DET33" s="11"/>
      <c r="DEU33" s="11"/>
      <c r="DEV33" s="11"/>
      <c r="DEW33" s="11"/>
      <c r="DEX33" s="11"/>
      <c r="DEY33" s="11"/>
      <c r="DEZ33" s="11"/>
      <c r="DFA33" s="11"/>
      <c r="DFB33" s="11"/>
      <c r="DFC33" s="11"/>
      <c r="DFD33" s="11"/>
      <c r="DFE33" s="11"/>
      <c r="DFF33" s="11"/>
      <c r="DFG33" s="11"/>
      <c r="DFH33" s="11"/>
      <c r="DFI33" s="11"/>
      <c r="DFJ33" s="11"/>
      <c r="DFK33" s="11"/>
      <c r="DFL33" s="11"/>
      <c r="DFM33" s="11"/>
      <c r="DFN33" s="11"/>
      <c r="DFO33" s="11"/>
      <c r="DFP33" s="11"/>
      <c r="DFQ33" s="11"/>
      <c r="DFR33" s="11"/>
      <c r="DFS33" s="11"/>
      <c r="DFT33" s="11"/>
      <c r="DFU33" s="11"/>
      <c r="DFV33" s="11"/>
      <c r="DFW33" s="11"/>
      <c r="DFX33" s="11"/>
      <c r="DFY33" s="11"/>
      <c r="DFZ33" s="11"/>
      <c r="DGA33" s="11"/>
      <c r="DGB33" s="11"/>
      <c r="DGC33" s="11"/>
      <c r="DGD33" s="11"/>
      <c r="DGE33" s="11"/>
      <c r="DGF33" s="11"/>
      <c r="DGG33" s="11"/>
      <c r="DGH33" s="11"/>
      <c r="DGI33" s="11"/>
      <c r="DGJ33" s="11"/>
      <c r="DGK33" s="11"/>
      <c r="DGL33" s="11"/>
      <c r="DGM33" s="11"/>
      <c r="DGN33" s="11"/>
      <c r="DGO33" s="11"/>
      <c r="DGP33" s="11"/>
      <c r="DGQ33" s="11"/>
      <c r="DGR33" s="11"/>
      <c r="DGS33" s="11"/>
      <c r="DGT33" s="11"/>
      <c r="DGU33" s="11"/>
      <c r="DGV33" s="11"/>
      <c r="DGW33" s="11"/>
      <c r="DGX33" s="11"/>
      <c r="DGY33" s="11"/>
      <c r="DGZ33" s="11"/>
      <c r="DHA33" s="11"/>
      <c r="DHB33" s="11"/>
      <c r="DHC33" s="11"/>
      <c r="DHD33" s="11"/>
      <c r="DHE33" s="11"/>
      <c r="DHF33" s="11"/>
      <c r="DHG33" s="11"/>
      <c r="DHH33" s="11"/>
      <c r="DHI33" s="11"/>
      <c r="DHJ33" s="11"/>
      <c r="DHK33" s="11"/>
      <c r="DHL33" s="11"/>
      <c r="DHM33" s="11"/>
      <c r="DHN33" s="11"/>
      <c r="DHO33" s="11"/>
      <c r="DHP33" s="11"/>
      <c r="DHQ33" s="11"/>
      <c r="DHR33" s="11"/>
      <c r="DHS33" s="11"/>
      <c r="DHT33" s="11"/>
      <c r="DHU33" s="11"/>
      <c r="DHV33" s="11"/>
      <c r="DHW33" s="11"/>
      <c r="DHX33" s="11"/>
      <c r="DHY33" s="11"/>
      <c r="DHZ33" s="11"/>
      <c r="DIA33" s="11"/>
      <c r="DIB33" s="11"/>
      <c r="DIC33" s="11"/>
      <c r="DID33" s="11"/>
      <c r="DIE33" s="11"/>
      <c r="DIF33" s="11"/>
      <c r="DIG33" s="11"/>
      <c r="DIH33" s="11"/>
      <c r="DII33" s="11"/>
      <c r="DIJ33" s="11"/>
      <c r="DIK33" s="11"/>
      <c r="DIL33" s="11"/>
      <c r="DIM33" s="11"/>
      <c r="DIN33" s="11"/>
      <c r="DIO33" s="11"/>
      <c r="DIP33" s="11"/>
      <c r="DIQ33" s="11"/>
      <c r="DIR33" s="11"/>
      <c r="DIS33" s="11"/>
      <c r="DIT33" s="11"/>
      <c r="DIU33" s="11"/>
      <c r="DIV33" s="11"/>
      <c r="DIW33" s="11"/>
      <c r="DIX33" s="11"/>
      <c r="DIY33" s="11"/>
      <c r="DIZ33" s="11"/>
      <c r="DJA33" s="11"/>
      <c r="DJB33" s="11"/>
      <c r="DJC33" s="11"/>
      <c r="DJD33" s="11"/>
      <c r="DJE33" s="11"/>
      <c r="DJF33" s="11"/>
      <c r="DJG33" s="11"/>
      <c r="DJH33" s="11"/>
      <c r="DJI33" s="11"/>
      <c r="DJJ33" s="11"/>
      <c r="DJK33" s="11"/>
      <c r="DJL33" s="11"/>
      <c r="DJM33" s="11"/>
      <c r="DJN33" s="11"/>
      <c r="DJO33" s="11"/>
      <c r="DJP33" s="11"/>
      <c r="DJQ33" s="11"/>
      <c r="DJR33" s="11"/>
      <c r="DJS33" s="11"/>
      <c r="DJT33" s="11"/>
      <c r="DJU33" s="11"/>
      <c r="DJV33" s="11"/>
      <c r="DJW33" s="11"/>
      <c r="DJX33" s="11"/>
      <c r="DJY33" s="11"/>
      <c r="DJZ33" s="11"/>
      <c r="DKA33" s="11"/>
      <c r="DKB33" s="11"/>
      <c r="DKC33" s="11"/>
      <c r="DKD33" s="11"/>
      <c r="DKE33" s="11"/>
      <c r="DKF33" s="11"/>
      <c r="DKG33" s="11"/>
      <c r="DKH33" s="11"/>
      <c r="DKI33" s="11"/>
      <c r="DKJ33" s="11"/>
      <c r="DKK33" s="11"/>
      <c r="DKL33" s="11"/>
      <c r="DKM33" s="11"/>
      <c r="DKN33" s="11"/>
      <c r="DKO33" s="11"/>
      <c r="DKP33" s="11"/>
      <c r="DKQ33" s="11"/>
      <c r="DKR33" s="11"/>
      <c r="DKS33" s="11"/>
      <c r="DKT33" s="11"/>
      <c r="DKU33" s="11"/>
      <c r="DKV33" s="11"/>
      <c r="DKW33" s="11"/>
      <c r="DKX33" s="11"/>
      <c r="DKY33" s="11"/>
      <c r="DKZ33" s="11"/>
      <c r="DLA33" s="11"/>
      <c r="DLB33" s="11"/>
      <c r="DLC33" s="11"/>
      <c r="DLD33" s="11"/>
      <c r="DLE33" s="11"/>
      <c r="DLF33" s="11"/>
      <c r="DLG33" s="11"/>
      <c r="DLH33" s="11"/>
      <c r="DLI33" s="11"/>
      <c r="DLJ33" s="11"/>
      <c r="DLK33" s="11"/>
      <c r="DLL33" s="11"/>
      <c r="DLM33" s="11"/>
      <c r="DLN33" s="11"/>
      <c r="DLO33" s="11"/>
      <c r="DLP33" s="11"/>
      <c r="DLQ33" s="11"/>
      <c r="DLR33" s="11"/>
      <c r="DLS33" s="11"/>
      <c r="DLT33" s="11"/>
      <c r="DLU33" s="11"/>
      <c r="DLV33" s="11"/>
      <c r="DLW33" s="11"/>
      <c r="DLX33" s="11"/>
      <c r="DLY33" s="11"/>
      <c r="DLZ33" s="11"/>
      <c r="DMA33" s="11"/>
      <c r="DMB33" s="11"/>
      <c r="DMC33" s="11"/>
      <c r="DMD33" s="11"/>
      <c r="DME33" s="11"/>
      <c r="DMF33" s="11"/>
      <c r="DMG33" s="11"/>
      <c r="DMH33" s="11"/>
      <c r="DMI33" s="11"/>
      <c r="DMJ33" s="11"/>
      <c r="DMK33" s="11"/>
      <c r="DML33" s="11"/>
      <c r="DMM33" s="11"/>
      <c r="DMN33" s="11"/>
      <c r="DMO33" s="11"/>
      <c r="DMP33" s="11"/>
      <c r="DMQ33" s="11"/>
      <c r="DMR33" s="11"/>
      <c r="DMS33" s="11"/>
      <c r="DMT33" s="11"/>
      <c r="DMU33" s="11"/>
      <c r="DMV33" s="11"/>
      <c r="DMW33" s="11"/>
      <c r="DMX33" s="11"/>
      <c r="DMY33" s="11"/>
      <c r="DMZ33" s="11"/>
      <c r="DNA33" s="11"/>
      <c r="DNB33" s="11"/>
      <c r="DNC33" s="11"/>
      <c r="DND33" s="11"/>
      <c r="DNE33" s="11"/>
      <c r="DNF33" s="11"/>
      <c r="DNG33" s="11"/>
      <c r="DNH33" s="11"/>
      <c r="DNI33" s="11"/>
      <c r="DNJ33" s="11"/>
      <c r="DNK33" s="11"/>
      <c r="DNL33" s="11"/>
      <c r="DNM33" s="11"/>
      <c r="DNN33" s="11"/>
      <c r="DNO33" s="11"/>
      <c r="DNP33" s="11"/>
      <c r="DNQ33" s="11"/>
      <c r="DNR33" s="11"/>
      <c r="DNS33" s="11"/>
      <c r="DNT33" s="11"/>
      <c r="DNU33" s="11"/>
      <c r="DNV33" s="11"/>
      <c r="DNW33" s="11"/>
      <c r="DNX33" s="11"/>
      <c r="DNY33" s="11"/>
      <c r="DNZ33" s="11"/>
      <c r="DOA33" s="11"/>
      <c r="DOB33" s="11"/>
      <c r="DOC33" s="11"/>
      <c r="DOD33" s="11"/>
      <c r="DOE33" s="11"/>
      <c r="DOF33" s="11"/>
      <c r="DOG33" s="11"/>
      <c r="DOH33" s="11"/>
      <c r="DOI33" s="11"/>
      <c r="DOJ33" s="11"/>
      <c r="DOK33" s="11"/>
      <c r="DOL33" s="11"/>
      <c r="DOM33" s="11"/>
      <c r="DON33" s="11"/>
      <c r="DOO33" s="11"/>
      <c r="DOP33" s="11"/>
      <c r="DOQ33" s="11"/>
      <c r="DOR33" s="11"/>
      <c r="DOS33" s="11"/>
      <c r="DOT33" s="11"/>
      <c r="DOU33" s="11"/>
      <c r="DOV33" s="11"/>
      <c r="DOW33" s="11"/>
      <c r="DOX33" s="11"/>
      <c r="DOY33" s="11"/>
      <c r="DOZ33" s="11"/>
      <c r="DPA33" s="11"/>
      <c r="DPB33" s="11"/>
      <c r="DPC33" s="11"/>
      <c r="DPD33" s="11"/>
      <c r="DPE33" s="11"/>
      <c r="DPF33" s="11"/>
      <c r="DPG33" s="11"/>
      <c r="DPH33" s="11"/>
      <c r="DPI33" s="11"/>
      <c r="DPJ33" s="11"/>
      <c r="DPK33" s="11"/>
      <c r="DPL33" s="11"/>
      <c r="DPM33" s="11"/>
      <c r="DPN33" s="11"/>
      <c r="DPO33" s="11"/>
      <c r="DPP33" s="11"/>
      <c r="DPQ33" s="11"/>
      <c r="DPR33" s="11"/>
      <c r="DPS33" s="11"/>
      <c r="DPT33" s="11"/>
      <c r="DPU33" s="11"/>
      <c r="DPV33" s="11"/>
      <c r="DPW33" s="11"/>
      <c r="DPX33" s="11"/>
      <c r="DPY33" s="11"/>
      <c r="DPZ33" s="11"/>
      <c r="DQA33" s="11"/>
      <c r="DQB33" s="11"/>
      <c r="DQC33" s="11"/>
      <c r="DQD33" s="11"/>
      <c r="DQE33" s="11"/>
      <c r="DQF33" s="11"/>
      <c r="DQG33" s="11"/>
      <c r="DQH33" s="11"/>
      <c r="DQI33" s="11"/>
      <c r="DQJ33" s="11"/>
      <c r="DQK33" s="11"/>
      <c r="DQL33" s="11"/>
      <c r="DQM33" s="11"/>
      <c r="DQN33" s="11"/>
      <c r="DQO33" s="11"/>
      <c r="DQP33" s="11"/>
      <c r="DQQ33" s="11"/>
      <c r="DQR33" s="11"/>
      <c r="DQS33" s="11"/>
      <c r="DQT33" s="11"/>
      <c r="DQU33" s="11"/>
      <c r="DQV33" s="11"/>
      <c r="DQW33" s="11"/>
      <c r="DQX33" s="11"/>
      <c r="DQY33" s="11"/>
      <c r="DQZ33" s="11"/>
      <c r="DRA33" s="11"/>
      <c r="DRB33" s="11"/>
      <c r="DRC33" s="11"/>
      <c r="DRD33" s="11"/>
      <c r="DRE33" s="11"/>
      <c r="DRF33" s="11"/>
      <c r="DRG33" s="11"/>
      <c r="DRH33" s="11"/>
      <c r="DRI33" s="11"/>
      <c r="DRJ33" s="11"/>
      <c r="DRK33" s="11"/>
      <c r="DRL33" s="11"/>
      <c r="DRM33" s="11"/>
      <c r="DRN33" s="11"/>
      <c r="DRO33" s="11"/>
      <c r="DRP33" s="11"/>
      <c r="DRQ33" s="11"/>
      <c r="DRR33" s="11"/>
      <c r="DRS33" s="11"/>
      <c r="DRT33" s="11"/>
      <c r="DRU33" s="11"/>
      <c r="DRV33" s="11"/>
      <c r="DRW33" s="11"/>
      <c r="DRX33" s="11"/>
      <c r="DRY33" s="11"/>
      <c r="DRZ33" s="11"/>
      <c r="DSA33" s="11"/>
      <c r="DSB33" s="11"/>
      <c r="DSC33" s="11"/>
      <c r="DSD33" s="11"/>
      <c r="DSE33" s="11"/>
      <c r="DSF33" s="11"/>
      <c r="DSG33" s="11"/>
      <c r="DSH33" s="11"/>
      <c r="DSI33" s="11"/>
      <c r="DSJ33" s="11"/>
      <c r="DSK33" s="11"/>
      <c r="DSL33" s="11"/>
      <c r="DSM33" s="11"/>
      <c r="DSN33" s="11"/>
      <c r="DSO33" s="11"/>
      <c r="DSP33" s="11"/>
      <c r="DSQ33" s="11"/>
      <c r="DSR33" s="11"/>
      <c r="DSS33" s="11"/>
      <c r="DST33" s="11"/>
      <c r="DSU33" s="11"/>
      <c r="DSV33" s="11"/>
      <c r="DSW33" s="11"/>
      <c r="DSX33" s="11"/>
      <c r="DSY33" s="11"/>
      <c r="DSZ33" s="11"/>
      <c r="DTA33" s="11"/>
      <c r="DTB33" s="11"/>
      <c r="DTC33" s="11"/>
      <c r="DTD33" s="11"/>
      <c r="DTE33" s="11"/>
      <c r="DTF33" s="11"/>
      <c r="DTG33" s="11"/>
      <c r="DTH33" s="11"/>
      <c r="DTI33" s="11"/>
      <c r="DTJ33" s="11"/>
      <c r="DTK33" s="11"/>
      <c r="DTL33" s="11"/>
      <c r="DTM33" s="11"/>
      <c r="DTN33" s="11"/>
      <c r="DTO33" s="11"/>
      <c r="DTP33" s="11"/>
      <c r="DTQ33" s="11"/>
      <c r="DTR33" s="11"/>
      <c r="DTS33" s="11"/>
      <c r="DTT33" s="11"/>
      <c r="DTU33" s="11"/>
      <c r="DTV33" s="11"/>
      <c r="DTW33" s="11"/>
      <c r="DTX33" s="11"/>
      <c r="DTY33" s="11"/>
      <c r="DTZ33" s="11"/>
      <c r="DUA33" s="11"/>
      <c r="DUB33" s="11"/>
      <c r="DUC33" s="11"/>
      <c r="DUD33" s="11"/>
      <c r="DUE33" s="11"/>
      <c r="DUF33" s="11"/>
      <c r="DUG33" s="11"/>
      <c r="DUH33" s="11"/>
      <c r="DUI33" s="11"/>
      <c r="DUJ33" s="11"/>
      <c r="DUK33" s="11"/>
      <c r="DUL33" s="11"/>
      <c r="DUM33" s="11"/>
      <c r="DUN33" s="11"/>
      <c r="DUO33" s="11"/>
      <c r="DUP33" s="11"/>
      <c r="DUQ33" s="11"/>
      <c r="DUR33" s="11"/>
      <c r="DUS33" s="11"/>
      <c r="DUT33" s="11"/>
      <c r="DUU33" s="11"/>
      <c r="DUV33" s="11"/>
      <c r="DUW33" s="11"/>
      <c r="DUX33" s="11"/>
      <c r="DUY33" s="11"/>
      <c r="DUZ33" s="11"/>
      <c r="DVA33" s="11"/>
      <c r="DVB33" s="11"/>
      <c r="DVC33" s="11"/>
      <c r="DVD33" s="11"/>
      <c r="DVE33" s="11"/>
      <c r="DVF33" s="11"/>
      <c r="DVG33" s="11"/>
      <c r="DVH33" s="11"/>
      <c r="DVI33" s="11"/>
      <c r="DVJ33" s="11"/>
      <c r="DVK33" s="11"/>
      <c r="DVL33" s="11"/>
      <c r="DVM33" s="11"/>
      <c r="DVN33" s="11"/>
      <c r="DVO33" s="11"/>
      <c r="DVP33" s="11"/>
      <c r="DVQ33" s="11"/>
      <c r="DVR33" s="11"/>
      <c r="DVS33" s="11"/>
      <c r="DVT33" s="11"/>
      <c r="DVU33" s="11"/>
      <c r="DVV33" s="11"/>
      <c r="DVW33" s="11"/>
      <c r="DVX33" s="11"/>
      <c r="DVY33" s="11"/>
      <c r="DVZ33" s="11"/>
      <c r="DWA33" s="11"/>
      <c r="DWB33" s="11"/>
      <c r="DWC33" s="11"/>
      <c r="DWD33" s="11"/>
      <c r="DWE33" s="11"/>
      <c r="DWF33" s="11"/>
      <c r="DWG33" s="11"/>
      <c r="DWH33" s="11"/>
      <c r="DWI33" s="11"/>
      <c r="DWJ33" s="11"/>
      <c r="DWK33" s="11"/>
      <c r="DWL33" s="11"/>
      <c r="DWM33" s="11"/>
      <c r="DWN33" s="11"/>
      <c r="DWO33" s="11"/>
      <c r="DWP33" s="11"/>
      <c r="DWQ33" s="11"/>
      <c r="DWR33" s="11"/>
      <c r="DWS33" s="11"/>
      <c r="DWT33" s="11"/>
      <c r="DWU33" s="11"/>
      <c r="DWV33" s="11"/>
      <c r="DWW33" s="11"/>
      <c r="DWX33" s="11"/>
      <c r="DWY33" s="11"/>
      <c r="DWZ33" s="11"/>
      <c r="DXA33" s="11"/>
      <c r="DXB33" s="11"/>
      <c r="DXC33" s="11"/>
      <c r="DXD33" s="11"/>
      <c r="DXE33" s="11"/>
      <c r="DXF33" s="11"/>
      <c r="DXG33" s="11"/>
      <c r="DXH33" s="11"/>
      <c r="DXI33" s="11"/>
      <c r="DXJ33" s="11"/>
      <c r="DXK33" s="11"/>
      <c r="DXL33" s="11"/>
      <c r="DXM33" s="11"/>
      <c r="DXN33" s="11"/>
      <c r="DXO33" s="11"/>
      <c r="DXP33" s="11"/>
      <c r="DXQ33" s="11"/>
      <c r="DXR33" s="11"/>
      <c r="DXS33" s="11"/>
      <c r="DXT33" s="11"/>
      <c r="DXU33" s="11"/>
      <c r="DXV33" s="11"/>
      <c r="DXW33" s="11"/>
      <c r="DXX33" s="11"/>
      <c r="DXY33" s="11"/>
      <c r="DXZ33" s="11"/>
      <c r="DYA33" s="11"/>
      <c r="DYB33" s="11"/>
      <c r="DYC33" s="11"/>
      <c r="DYD33" s="11"/>
      <c r="DYE33" s="11"/>
      <c r="DYF33" s="11"/>
      <c r="DYG33" s="11"/>
      <c r="DYH33" s="11"/>
      <c r="DYI33" s="11"/>
      <c r="DYJ33" s="11"/>
      <c r="DYK33" s="11"/>
      <c r="DYL33" s="11"/>
      <c r="DYM33" s="11"/>
      <c r="DYN33" s="11"/>
      <c r="DYO33" s="11"/>
      <c r="DYP33" s="11"/>
      <c r="DYQ33" s="11"/>
      <c r="DYR33" s="11"/>
      <c r="DYS33" s="11"/>
      <c r="DYT33" s="11"/>
      <c r="DYU33" s="11"/>
      <c r="DYV33" s="11"/>
      <c r="DYW33" s="11"/>
      <c r="DYX33" s="11"/>
      <c r="DYY33" s="11"/>
      <c r="DYZ33" s="11"/>
      <c r="DZA33" s="11"/>
      <c r="DZB33" s="11"/>
      <c r="DZC33" s="11"/>
      <c r="DZD33" s="11"/>
      <c r="DZE33" s="11"/>
      <c r="DZF33" s="11"/>
      <c r="DZG33" s="11"/>
      <c r="DZH33" s="11"/>
      <c r="DZI33" s="11"/>
      <c r="DZJ33" s="11"/>
      <c r="DZK33" s="11"/>
      <c r="DZL33" s="11"/>
      <c r="DZM33" s="11"/>
      <c r="DZN33" s="11"/>
      <c r="DZO33" s="11"/>
      <c r="DZP33" s="11"/>
      <c r="DZQ33" s="11"/>
      <c r="DZR33" s="11"/>
      <c r="DZS33" s="11"/>
      <c r="DZT33" s="11"/>
      <c r="DZU33" s="11"/>
      <c r="DZV33" s="11"/>
      <c r="DZW33" s="11"/>
      <c r="DZX33" s="11"/>
      <c r="DZY33" s="11"/>
      <c r="DZZ33" s="11"/>
      <c r="EAA33" s="11"/>
      <c r="EAB33" s="11"/>
      <c r="EAC33" s="11"/>
      <c r="EAD33" s="11"/>
      <c r="EAE33" s="11"/>
      <c r="EAF33" s="11"/>
      <c r="EAG33" s="11"/>
      <c r="EAH33" s="11"/>
      <c r="EAI33" s="11"/>
      <c r="EAJ33" s="11"/>
      <c r="EAK33" s="11"/>
      <c r="EAL33" s="11"/>
      <c r="EAM33" s="11"/>
      <c r="EAN33" s="11"/>
      <c r="EAO33" s="11"/>
      <c r="EAP33" s="11"/>
      <c r="EAQ33" s="11"/>
      <c r="EAR33" s="11"/>
      <c r="EAS33" s="11"/>
      <c r="EAT33" s="11"/>
      <c r="EAU33" s="11"/>
      <c r="EAV33" s="11"/>
      <c r="EAW33" s="11"/>
      <c r="EAX33" s="11"/>
      <c r="EAY33" s="11"/>
      <c r="EAZ33" s="11"/>
      <c r="EBA33" s="11"/>
      <c r="EBB33" s="11"/>
      <c r="EBC33" s="11"/>
      <c r="EBD33" s="11"/>
      <c r="EBE33" s="11"/>
      <c r="EBF33" s="11"/>
      <c r="EBG33" s="11"/>
      <c r="EBH33" s="11"/>
      <c r="EBI33" s="11"/>
      <c r="EBJ33" s="11"/>
      <c r="EBK33" s="11"/>
      <c r="EBL33" s="11"/>
      <c r="EBM33" s="11"/>
      <c r="EBN33" s="11"/>
      <c r="EBO33" s="11"/>
      <c r="EBP33" s="11"/>
      <c r="EBQ33" s="11"/>
      <c r="EBR33" s="11"/>
      <c r="EBS33" s="11"/>
      <c r="EBT33" s="11"/>
      <c r="EBU33" s="11"/>
      <c r="EBV33" s="11"/>
      <c r="EBW33" s="11"/>
      <c r="EBX33" s="11"/>
      <c r="EBY33" s="11"/>
      <c r="EBZ33" s="11"/>
      <c r="ECA33" s="11"/>
      <c r="ECB33" s="11"/>
      <c r="ECC33" s="11"/>
      <c r="ECD33" s="11"/>
      <c r="ECE33" s="11"/>
      <c r="ECF33" s="11"/>
      <c r="ECG33" s="11"/>
      <c r="ECH33" s="11"/>
      <c r="ECI33" s="11"/>
      <c r="ECJ33" s="11"/>
      <c r="ECK33" s="11"/>
      <c r="ECL33" s="11"/>
      <c r="ECM33" s="11"/>
      <c r="ECN33" s="11"/>
      <c r="ECO33" s="11"/>
      <c r="ECP33" s="11"/>
      <c r="ECQ33" s="11"/>
      <c r="ECR33" s="11"/>
      <c r="ECS33" s="11"/>
      <c r="ECT33" s="11"/>
      <c r="ECU33" s="11"/>
      <c r="ECV33" s="11"/>
      <c r="ECW33" s="11"/>
      <c r="ECX33" s="11"/>
      <c r="ECY33" s="11"/>
      <c r="ECZ33" s="11"/>
      <c r="EDA33" s="11"/>
      <c r="EDB33" s="11"/>
      <c r="EDC33" s="11"/>
      <c r="EDD33" s="11"/>
      <c r="EDE33" s="11"/>
      <c r="EDF33" s="11"/>
      <c r="EDG33" s="11"/>
      <c r="EDH33" s="11"/>
      <c r="EDI33" s="11"/>
      <c r="EDJ33" s="11"/>
      <c r="EDK33" s="11"/>
      <c r="EDL33" s="11"/>
      <c r="EDM33" s="11"/>
      <c r="EDN33" s="11"/>
      <c r="EDO33" s="11"/>
      <c r="EDP33" s="11"/>
      <c r="EDQ33" s="11"/>
      <c r="EDR33" s="11"/>
      <c r="EDS33" s="11"/>
      <c r="EDT33" s="11"/>
      <c r="EDU33" s="11"/>
      <c r="EDV33" s="11"/>
      <c r="EDW33" s="11"/>
      <c r="EDX33" s="11"/>
      <c r="EDY33" s="11"/>
      <c r="EDZ33" s="11"/>
      <c r="EEA33" s="11"/>
      <c r="EEB33" s="11"/>
      <c r="EEC33" s="11"/>
      <c r="EED33" s="11"/>
      <c r="EEE33" s="11"/>
      <c r="EEF33" s="11"/>
      <c r="EEG33" s="11"/>
      <c r="EEH33" s="11"/>
      <c r="EEI33" s="11"/>
      <c r="EEJ33" s="11"/>
      <c r="EEK33" s="11"/>
      <c r="EEL33" s="11"/>
      <c r="EEM33" s="11"/>
      <c r="EEN33" s="11"/>
      <c r="EEO33" s="11"/>
      <c r="EEP33" s="11"/>
      <c r="EEQ33" s="11"/>
      <c r="EER33" s="11"/>
      <c r="EES33" s="11"/>
      <c r="EET33" s="11"/>
      <c r="EEU33" s="11"/>
      <c r="EEV33" s="11"/>
      <c r="EEW33" s="11"/>
      <c r="EEX33" s="11"/>
      <c r="EEY33" s="11"/>
      <c r="EEZ33" s="11"/>
      <c r="EFA33" s="11"/>
      <c r="EFB33" s="11"/>
      <c r="EFC33" s="11"/>
      <c r="EFD33" s="11"/>
      <c r="EFE33" s="11"/>
      <c r="EFF33" s="11"/>
      <c r="EFG33" s="11"/>
      <c r="EFH33" s="11"/>
      <c r="EFI33" s="11"/>
      <c r="EFJ33" s="11"/>
      <c r="EFK33" s="11"/>
      <c r="EFL33" s="11"/>
      <c r="EFM33" s="11"/>
      <c r="EFN33" s="11"/>
      <c r="EFO33" s="11"/>
      <c r="EFP33" s="11"/>
      <c r="EFQ33" s="11"/>
      <c r="EFR33" s="11"/>
      <c r="EFS33" s="11"/>
      <c r="EFT33" s="11"/>
      <c r="EFU33" s="11"/>
      <c r="EFV33" s="11"/>
      <c r="EFW33" s="11"/>
      <c r="EFX33" s="11"/>
      <c r="EFY33" s="11"/>
      <c r="EFZ33" s="11"/>
      <c r="EGA33" s="11"/>
      <c r="EGB33" s="11"/>
      <c r="EGC33" s="11"/>
      <c r="EGD33" s="11"/>
      <c r="EGE33" s="11"/>
      <c r="EGF33" s="11"/>
      <c r="EGG33" s="11"/>
      <c r="EGH33" s="11"/>
      <c r="EGI33" s="11"/>
      <c r="EGJ33" s="11"/>
      <c r="EGK33" s="11"/>
      <c r="EGL33" s="11"/>
      <c r="EGM33" s="11"/>
      <c r="EGN33" s="11"/>
      <c r="EGO33" s="11"/>
      <c r="EGP33" s="11"/>
      <c r="EGQ33" s="11"/>
      <c r="EGR33" s="11"/>
      <c r="EGS33" s="11"/>
      <c r="EGT33" s="11"/>
      <c r="EGU33" s="11"/>
      <c r="EGV33" s="11"/>
      <c r="EGW33" s="11"/>
      <c r="EGX33" s="11"/>
      <c r="EGY33" s="11"/>
      <c r="EGZ33" s="11"/>
      <c r="EHA33" s="11"/>
      <c r="EHB33" s="11"/>
      <c r="EHC33" s="11"/>
      <c r="EHD33" s="11"/>
      <c r="EHE33" s="11"/>
      <c r="EHF33" s="11"/>
      <c r="EHG33" s="11"/>
      <c r="EHH33" s="11"/>
      <c r="EHI33" s="11"/>
      <c r="EHJ33" s="11"/>
      <c r="EHK33" s="11"/>
      <c r="EHL33" s="11"/>
      <c r="EHM33" s="11"/>
      <c r="EHN33" s="11"/>
      <c r="EHO33" s="11"/>
      <c r="EHP33" s="11"/>
      <c r="EHQ33" s="11"/>
      <c r="EHR33" s="11"/>
      <c r="EHS33" s="11"/>
      <c r="EHT33" s="11"/>
      <c r="EHU33" s="11"/>
      <c r="EHV33" s="11"/>
      <c r="EHW33" s="11"/>
      <c r="EHX33" s="11"/>
      <c r="EHY33" s="11"/>
      <c r="EHZ33" s="11"/>
      <c r="EIA33" s="11"/>
      <c r="EIB33" s="11"/>
      <c r="EIC33" s="11"/>
      <c r="EID33" s="11"/>
      <c r="EIE33" s="11"/>
      <c r="EIF33" s="11"/>
      <c r="EIG33" s="11"/>
      <c r="EIH33" s="11"/>
      <c r="EII33" s="11"/>
      <c r="EIJ33" s="11"/>
      <c r="EIK33" s="11"/>
      <c r="EIL33" s="11"/>
      <c r="EIM33" s="11"/>
      <c r="EIN33" s="11"/>
      <c r="EIO33" s="11"/>
      <c r="EIP33" s="11"/>
      <c r="EIQ33" s="11"/>
      <c r="EIR33" s="11"/>
      <c r="EIS33" s="11"/>
      <c r="EIT33" s="11"/>
      <c r="EIU33" s="11"/>
      <c r="EIV33" s="11"/>
      <c r="EIW33" s="11"/>
      <c r="EIX33" s="11"/>
      <c r="EIY33" s="11"/>
      <c r="EIZ33" s="11"/>
      <c r="EJA33" s="11"/>
      <c r="EJB33" s="11"/>
      <c r="EJC33" s="11"/>
      <c r="EJD33" s="11"/>
      <c r="EJE33" s="11"/>
      <c r="EJF33" s="11"/>
      <c r="EJG33" s="11"/>
      <c r="EJH33" s="11"/>
      <c r="EJI33" s="11"/>
      <c r="EJJ33" s="11"/>
      <c r="EJK33" s="11"/>
      <c r="EJL33" s="11"/>
      <c r="EJM33" s="11"/>
      <c r="EJN33" s="11"/>
      <c r="EJO33" s="11"/>
      <c r="EJP33" s="11"/>
      <c r="EJQ33" s="11"/>
      <c r="EJR33" s="11"/>
      <c r="EJS33" s="11"/>
      <c r="EJT33" s="11"/>
      <c r="EJU33" s="11"/>
      <c r="EJV33" s="11"/>
      <c r="EJW33" s="11"/>
      <c r="EJX33" s="11"/>
      <c r="EJY33" s="11"/>
      <c r="EJZ33" s="11"/>
      <c r="EKA33" s="11"/>
      <c r="EKB33" s="11"/>
      <c r="EKC33" s="11"/>
      <c r="EKD33" s="11"/>
      <c r="EKE33" s="11"/>
      <c r="EKF33" s="11"/>
      <c r="EKG33" s="11"/>
      <c r="EKH33" s="11"/>
      <c r="EKI33" s="11"/>
      <c r="EKJ33" s="11"/>
      <c r="EKK33" s="11"/>
      <c r="EKL33" s="11"/>
      <c r="EKM33" s="11"/>
      <c r="EKN33" s="11"/>
      <c r="EKO33" s="11"/>
      <c r="EKP33" s="11"/>
      <c r="EKQ33" s="11"/>
      <c r="EKR33" s="11"/>
      <c r="EKS33" s="11"/>
      <c r="EKT33" s="11"/>
      <c r="EKU33" s="11"/>
      <c r="EKV33" s="11"/>
      <c r="EKW33" s="11"/>
      <c r="EKX33" s="11"/>
      <c r="EKY33" s="11"/>
      <c r="EKZ33" s="11"/>
      <c r="ELA33" s="11"/>
      <c r="ELB33" s="11"/>
      <c r="ELC33" s="11"/>
      <c r="ELD33" s="11"/>
      <c r="ELE33" s="11"/>
      <c r="ELF33" s="11"/>
      <c r="ELG33" s="11"/>
      <c r="ELH33" s="11"/>
      <c r="ELI33" s="11"/>
      <c r="ELJ33" s="11"/>
      <c r="ELK33" s="11"/>
      <c r="ELL33" s="11"/>
      <c r="ELM33" s="11"/>
      <c r="ELN33" s="11"/>
      <c r="ELO33" s="11"/>
      <c r="ELP33" s="11"/>
      <c r="ELQ33" s="11"/>
      <c r="ELR33" s="11"/>
      <c r="ELS33" s="11"/>
      <c r="ELT33" s="11"/>
      <c r="ELU33" s="11"/>
    </row>
    <row r="34" spans="1:3713" s="11" customFormat="1">
      <c r="C34" s="35"/>
      <c r="D34" s="35"/>
      <c r="E34" s="35"/>
      <c r="F34" s="35"/>
      <c r="G34" s="35"/>
      <c r="H34" s="35"/>
      <c r="I34" s="35"/>
      <c r="S34" s="417"/>
      <c r="T34" s="35"/>
    </row>
    <row r="35" spans="1:3713" s="11" customFormat="1">
      <c r="C35" s="35"/>
      <c r="D35" s="35"/>
      <c r="E35" s="35"/>
      <c r="F35" s="35"/>
      <c r="G35" s="35"/>
      <c r="H35" s="35"/>
      <c r="I35" s="35"/>
      <c r="S35" s="417"/>
      <c r="T35" s="35"/>
    </row>
    <row r="36" spans="1:3713" s="11" customFormat="1">
      <c r="C36" s="198">
        <v>2005</v>
      </c>
      <c r="D36" s="231">
        <v>2006</v>
      </c>
      <c r="E36" s="231">
        <v>2007</v>
      </c>
      <c r="F36" s="198">
        <v>2008</v>
      </c>
      <c r="G36" s="198">
        <v>2009</v>
      </c>
      <c r="H36" s="198">
        <v>2010</v>
      </c>
      <c r="I36" s="160">
        <v>2011</v>
      </c>
      <c r="J36" s="160">
        <v>2012</v>
      </c>
      <c r="K36" s="160">
        <v>2013</v>
      </c>
      <c r="L36" s="160">
        <v>2014</v>
      </c>
      <c r="M36" s="160">
        <v>2015</v>
      </c>
      <c r="N36" s="160">
        <v>2016</v>
      </c>
      <c r="O36" s="160">
        <v>2017</v>
      </c>
      <c r="P36" s="171">
        <v>2018</v>
      </c>
      <c r="Q36" s="171">
        <v>2019</v>
      </c>
      <c r="R36" s="198">
        <v>2020</v>
      </c>
      <c r="S36" s="442">
        <v>2021</v>
      </c>
      <c r="T36" s="35"/>
    </row>
    <row r="37" spans="1:3713" s="11" customFormat="1" ht="23.25" customHeight="1">
      <c r="B37" s="139" t="s">
        <v>196</v>
      </c>
      <c r="C37" s="357">
        <v>0</v>
      </c>
      <c r="D37" s="357">
        <v>0</v>
      </c>
      <c r="E37" s="357">
        <v>0</v>
      </c>
      <c r="F37" s="357">
        <v>1.9E-2</v>
      </c>
      <c r="G37" s="357">
        <v>2.5000000000000001E-2</v>
      </c>
      <c r="H37" s="357">
        <v>3.9E-2</v>
      </c>
      <c r="I37" s="357">
        <v>3.9E-2</v>
      </c>
      <c r="J37" s="357">
        <v>4.1000000000000002E-2</v>
      </c>
      <c r="K37" s="357">
        <v>3.9E-2</v>
      </c>
      <c r="L37" s="357">
        <v>3.9E-2</v>
      </c>
      <c r="M37" s="422">
        <v>3.9E-2</v>
      </c>
      <c r="N37" s="357">
        <v>4.2999999999999997E-2</v>
      </c>
      <c r="O37" s="357">
        <v>0.05</v>
      </c>
      <c r="P37" s="357">
        <v>0.06</v>
      </c>
      <c r="Q37" s="357">
        <v>0.06</v>
      </c>
      <c r="R37" s="358">
        <v>5.0045637725729099E-2</v>
      </c>
      <c r="S37" s="358">
        <v>5.0045637725729099E-2</v>
      </c>
      <c r="T37" s="35"/>
    </row>
    <row r="38" spans="1:3713" s="11" customFormat="1" ht="23.25" customHeight="1">
      <c r="B38" s="139" t="s">
        <v>197</v>
      </c>
      <c r="C38" s="357">
        <v>0</v>
      </c>
      <c r="D38" s="357">
        <v>0</v>
      </c>
      <c r="E38" s="357">
        <v>0</v>
      </c>
      <c r="F38" s="357">
        <v>1.9E-2</v>
      </c>
      <c r="G38" s="357">
        <v>2.5000000000000001E-2</v>
      </c>
      <c r="H38" s="357">
        <v>3.9E-2</v>
      </c>
      <c r="I38" s="357">
        <v>0.06</v>
      </c>
      <c r="J38" s="357">
        <v>7.0000000000000007E-2</v>
      </c>
      <c r="K38" s="357">
        <v>4.1000000000000002E-2</v>
      </c>
      <c r="L38" s="357">
        <v>4.1000000000000002E-2</v>
      </c>
      <c r="M38" s="357">
        <v>4.1000000000000002E-2</v>
      </c>
      <c r="N38" s="357">
        <v>4.2999999999999997E-2</v>
      </c>
      <c r="O38" s="357">
        <v>0.05</v>
      </c>
      <c r="P38" s="357">
        <v>0.06</v>
      </c>
      <c r="Q38" s="357">
        <v>0.06</v>
      </c>
      <c r="R38" s="358">
        <v>5.0045637725729099E-2</v>
      </c>
      <c r="S38" s="358">
        <v>5.0045637725729099E-2</v>
      </c>
      <c r="T38" s="35"/>
    </row>
    <row r="39" spans="1:3713" s="11" customFormat="1" ht="23.25" customHeight="1">
      <c r="B39" s="202" t="s">
        <v>26</v>
      </c>
      <c r="C39" s="357" t="s">
        <v>444</v>
      </c>
      <c r="D39" s="357" t="s">
        <v>444</v>
      </c>
      <c r="E39" s="357" t="s">
        <v>444</v>
      </c>
      <c r="F39" s="359" t="s">
        <v>447</v>
      </c>
      <c r="G39" s="359" t="s">
        <v>447</v>
      </c>
      <c r="H39" s="359" t="s">
        <v>447</v>
      </c>
      <c r="I39" s="359" t="s">
        <v>445</v>
      </c>
      <c r="J39" s="359" t="s">
        <v>445</v>
      </c>
      <c r="K39" s="359" t="s">
        <v>446</v>
      </c>
      <c r="L39" s="359" t="s">
        <v>446</v>
      </c>
      <c r="M39" s="359" t="s">
        <v>446</v>
      </c>
      <c r="N39" s="359" t="s">
        <v>639</v>
      </c>
      <c r="O39" s="359" t="s">
        <v>639</v>
      </c>
      <c r="P39" s="359" t="s">
        <v>639</v>
      </c>
      <c r="Q39" s="359" t="s">
        <v>859</v>
      </c>
      <c r="R39" s="359" t="s">
        <v>859</v>
      </c>
      <c r="S39" s="358">
        <v>5.0045637725729099E-2</v>
      </c>
      <c r="T39" s="35"/>
    </row>
    <row r="40" spans="1:3713" s="11" customFormat="1" ht="23.25" customHeight="1">
      <c r="B40" s="12"/>
      <c r="C40" s="40"/>
      <c r="D40" s="41"/>
      <c r="E40" s="41"/>
      <c r="H40" s="35"/>
      <c r="S40" s="417"/>
      <c r="T40" s="35"/>
    </row>
    <row r="41" spans="1:3713" s="11" customFormat="1" ht="23.25" customHeight="1">
      <c r="B41" s="510" t="s">
        <v>344</v>
      </c>
      <c r="C41" s="510"/>
      <c r="D41" s="510"/>
      <c r="E41" s="510"/>
      <c r="F41" s="510"/>
      <c r="H41" s="35"/>
      <c r="S41" s="417"/>
      <c r="T41" s="35"/>
    </row>
    <row r="42" spans="1:3713" s="11" customFormat="1" ht="32.25" customHeight="1">
      <c r="B42" s="169" t="s">
        <v>64</v>
      </c>
      <c r="C42" s="164" t="s">
        <v>175</v>
      </c>
      <c r="D42" s="164" t="s">
        <v>412</v>
      </c>
      <c r="E42" s="170" t="s">
        <v>411</v>
      </c>
      <c r="F42" s="169" t="s">
        <v>26</v>
      </c>
      <c r="S42" s="417"/>
      <c r="T42" s="35"/>
    </row>
    <row r="43" spans="1:3713" s="11" customFormat="1" ht="15" customHeight="1">
      <c r="B43" s="54" t="s">
        <v>166</v>
      </c>
      <c r="C43" s="168" t="s">
        <v>856</v>
      </c>
      <c r="D43" s="168" t="s">
        <v>13</v>
      </c>
      <c r="E43" s="515">
        <v>4.1400000000000002E-6</v>
      </c>
      <c r="F43" s="54" t="s">
        <v>201</v>
      </c>
      <c r="S43" s="417"/>
      <c r="T43" s="35"/>
    </row>
    <row r="44" spans="1:3713" s="11" customFormat="1" ht="15" customHeight="1">
      <c r="B44" s="54" t="s">
        <v>166</v>
      </c>
      <c r="C44" s="168" t="s">
        <v>856</v>
      </c>
      <c r="D44" s="168" t="s">
        <v>12</v>
      </c>
      <c r="E44" s="515">
        <v>0.20188</v>
      </c>
      <c r="F44" s="54" t="s">
        <v>201</v>
      </c>
      <c r="S44" s="417"/>
      <c r="T44" s="35"/>
    </row>
    <row r="45" spans="1:3713" s="11" customFormat="1" ht="15" customHeight="1">
      <c r="B45" s="54" t="s">
        <v>166</v>
      </c>
      <c r="C45" s="168" t="s">
        <v>856</v>
      </c>
      <c r="D45" s="168" t="s">
        <v>14</v>
      </c>
      <c r="E45" s="515">
        <v>1.8799999999999999E-3</v>
      </c>
      <c r="F45" s="54" t="s">
        <v>201</v>
      </c>
      <c r="S45" s="417"/>
      <c r="T45" s="35"/>
    </row>
    <row r="46" spans="1:3713" s="11" customFormat="1" ht="15" customHeight="1">
      <c r="B46" s="54" t="s">
        <v>166</v>
      </c>
      <c r="C46" s="168" t="s">
        <v>856</v>
      </c>
      <c r="D46" s="168" t="s">
        <v>241</v>
      </c>
      <c r="E46" s="168" t="e">
        <f>E44/$C$29*$D$29</f>
        <v>#N/A</v>
      </c>
      <c r="F46" s="54" t="s">
        <v>29</v>
      </c>
      <c r="S46" s="417"/>
      <c r="T46" s="35"/>
    </row>
    <row r="47" spans="1:3713" s="11" customFormat="1" ht="15" customHeight="1">
      <c r="B47" s="54" t="s">
        <v>166</v>
      </c>
      <c r="C47" s="168" t="s">
        <v>86</v>
      </c>
      <c r="D47" s="168" t="s">
        <v>13</v>
      </c>
      <c r="E47" s="168" t="e">
        <f>E43*$E$23/$E$29*'Datos 3-Factores de convers'!$F$44/'Datos 3-Factores de convers'!$F$29</f>
        <v>#N/A</v>
      </c>
      <c r="F47" s="54" t="s">
        <v>29</v>
      </c>
      <c r="S47" s="417"/>
      <c r="T47" s="35"/>
    </row>
    <row r="48" spans="1:3713" s="11" customFormat="1" ht="15" customHeight="1">
      <c r="B48" s="54" t="s">
        <v>166</v>
      </c>
      <c r="C48" s="168" t="s">
        <v>86</v>
      </c>
      <c r="D48" s="168" t="s">
        <v>12</v>
      </c>
      <c r="E48" s="168" t="e">
        <f>E44*$C$23/$C$29*'Datos 3-Factores de convers'!$F$44/'Datos 3-Factores de convers'!$F$29</f>
        <v>#N/A</v>
      </c>
      <c r="F48" s="54" t="s">
        <v>29</v>
      </c>
      <c r="S48" s="417"/>
      <c r="T48" s="35"/>
    </row>
    <row r="49" spans="2:20" s="11" customFormat="1" ht="15" customHeight="1">
      <c r="B49" s="54" t="s">
        <v>166</v>
      </c>
      <c r="C49" s="168" t="s">
        <v>86</v>
      </c>
      <c r="D49" s="168" t="s">
        <v>14</v>
      </c>
      <c r="E49" s="168" t="e">
        <f>E45*$F$23/$F$29*'Datos 3-Factores de convers'!$F$44/'Datos 3-Factores de convers'!$F$29</f>
        <v>#N/A</v>
      </c>
      <c r="F49" s="54" t="s">
        <v>29</v>
      </c>
      <c r="S49" s="417"/>
      <c r="T49" s="35"/>
    </row>
    <row r="50" spans="2:20" s="11" customFormat="1" ht="15" customHeight="1">
      <c r="B50" s="54" t="s">
        <v>166</v>
      </c>
      <c r="C50" s="168" t="s">
        <v>86</v>
      </c>
      <c r="D50" s="168" t="s">
        <v>241</v>
      </c>
      <c r="E50" s="168" t="e">
        <f>E46*$D$23/$D$29*'Datos 3-Factores de convers'!$F$44/'Datos 3-Factores de convers'!$F$29</f>
        <v>#N/A</v>
      </c>
      <c r="F50" s="54" t="s">
        <v>29</v>
      </c>
      <c r="S50" s="417"/>
      <c r="T50" s="35"/>
    </row>
    <row r="51" spans="2:20" s="11" customFormat="1" ht="15" customHeight="1">
      <c r="B51" s="54" t="s">
        <v>166</v>
      </c>
      <c r="C51" s="168" t="s">
        <v>85</v>
      </c>
      <c r="D51" s="168" t="s">
        <v>13</v>
      </c>
      <c r="E51" s="515" t="e">
        <f>E43*$E$24/$E$29*'Datos 3-Factores de convers'!$F$44/'Datos 3-Factores de convers'!$F$29</f>
        <v>#N/A</v>
      </c>
      <c r="F51" s="54" t="s">
        <v>29</v>
      </c>
      <c r="S51" s="417"/>
      <c r="T51" s="35"/>
    </row>
    <row r="52" spans="2:20" s="11" customFormat="1" ht="15" customHeight="1">
      <c r="B52" s="54" t="s">
        <v>166</v>
      </c>
      <c r="C52" s="168" t="s">
        <v>85</v>
      </c>
      <c r="D52" s="168" t="s">
        <v>12</v>
      </c>
      <c r="E52" s="515" t="e">
        <f>E44*$C$24/$C$29*'Datos 3-Factores de convers'!$F$44/'Datos 3-Factores de convers'!$F$29</f>
        <v>#N/A</v>
      </c>
      <c r="F52" s="54" t="s">
        <v>29</v>
      </c>
      <c r="G52" s="35"/>
      <c r="S52" s="417"/>
      <c r="T52" s="35"/>
    </row>
    <row r="53" spans="2:20" s="11" customFormat="1" ht="15" customHeight="1">
      <c r="B53" s="54" t="s">
        <v>166</v>
      </c>
      <c r="C53" s="168" t="s">
        <v>85</v>
      </c>
      <c r="D53" s="168" t="s">
        <v>14</v>
      </c>
      <c r="E53" s="515" t="e">
        <f>E45*$F$24/$F$29*'Datos 3-Factores de convers'!$F$44/'Datos 3-Factores de convers'!$F$29</f>
        <v>#N/A</v>
      </c>
      <c r="F53" s="54" t="s">
        <v>29</v>
      </c>
      <c r="G53" s="35"/>
      <c r="S53" s="417"/>
      <c r="T53" s="35"/>
    </row>
    <row r="54" spans="2:20" s="11" customFormat="1" ht="15" customHeight="1">
      <c r="B54" s="54" t="s">
        <v>166</v>
      </c>
      <c r="C54" s="168" t="s">
        <v>85</v>
      </c>
      <c r="D54" s="168" t="s">
        <v>241</v>
      </c>
      <c r="E54" s="515" t="e">
        <f>E46*$D$24/$D$29*'Datos 3-Factores de convers'!$F$44/'Datos 3-Factores de convers'!$F$29</f>
        <v>#N/A</v>
      </c>
      <c r="F54" s="54" t="s">
        <v>29</v>
      </c>
      <c r="G54" s="35"/>
      <c r="S54" s="417"/>
      <c r="T54" s="35"/>
    </row>
    <row r="55" spans="2:20" s="11" customFormat="1" ht="15" customHeight="1">
      <c r="B55" s="54" t="s">
        <v>166</v>
      </c>
      <c r="C55" s="168" t="s">
        <v>36</v>
      </c>
      <c r="D55" s="168" t="s">
        <v>13</v>
      </c>
      <c r="E55" s="515">
        <v>3.2000000000000003E-4</v>
      </c>
      <c r="F55" s="54" t="s">
        <v>201</v>
      </c>
      <c r="G55" s="35"/>
      <c r="S55" s="417"/>
      <c r="T55" s="35"/>
    </row>
    <row r="56" spans="2:20" s="11" customFormat="1" ht="15" customHeight="1">
      <c r="B56" s="54" t="s">
        <v>166</v>
      </c>
      <c r="C56" s="168" t="s">
        <v>36</v>
      </c>
      <c r="D56" s="168" t="s">
        <v>12</v>
      </c>
      <c r="E56" s="515">
        <v>0.21590000000000001</v>
      </c>
      <c r="F56" s="54" t="s">
        <v>201</v>
      </c>
      <c r="G56" s="35"/>
      <c r="S56" s="417"/>
      <c r="T56" s="35"/>
    </row>
    <row r="57" spans="2:20" s="11" customFormat="1" ht="15" customHeight="1">
      <c r="B57" s="54" t="s">
        <v>166</v>
      </c>
      <c r="C57" s="168" t="s">
        <v>36</v>
      </c>
      <c r="D57" s="168" t="s">
        <v>14</v>
      </c>
      <c r="E57" s="515">
        <v>3.6000000000000002E-4</v>
      </c>
      <c r="F57" s="54" t="s">
        <v>201</v>
      </c>
      <c r="G57" s="35"/>
      <c r="S57" s="417"/>
      <c r="T57" s="35"/>
    </row>
    <row r="58" spans="2:20" s="11" customFormat="1" ht="15" customHeight="1">
      <c r="B58" s="54" t="s">
        <v>166</v>
      </c>
      <c r="C58" s="168" t="s">
        <v>36</v>
      </c>
      <c r="D58" s="168" t="s">
        <v>241</v>
      </c>
      <c r="E58" s="515" t="e">
        <f>E56/$C$31*$D$31</f>
        <v>#N/A</v>
      </c>
      <c r="F58" s="54" t="s">
        <v>29</v>
      </c>
      <c r="G58" s="35"/>
      <c r="S58" s="417"/>
      <c r="T58" s="35"/>
    </row>
    <row r="59" spans="2:20" s="11" customFormat="1" ht="15" customHeight="1">
      <c r="B59" s="54" t="s">
        <v>166</v>
      </c>
      <c r="C59" s="168" t="s">
        <v>83</v>
      </c>
      <c r="D59" s="168" t="s">
        <v>13</v>
      </c>
      <c r="E59" s="515" t="e">
        <f>E55*$E$25/$E$31*'Datos 3-Factores de convers'!$F$44/'Datos 3-Factores de convers'!$F$29</f>
        <v>#N/A</v>
      </c>
      <c r="F59" s="54" t="s">
        <v>29</v>
      </c>
      <c r="G59" s="35"/>
      <c r="S59" s="417"/>
      <c r="T59" s="35"/>
    </row>
    <row r="60" spans="2:20" s="11" customFormat="1" ht="15" customHeight="1">
      <c r="B60" s="54" t="s">
        <v>166</v>
      </c>
      <c r="C60" s="168" t="s">
        <v>83</v>
      </c>
      <c r="D60" s="168" t="s">
        <v>12</v>
      </c>
      <c r="E60" s="515" t="e">
        <f>E56*$C$25/$C$31*'Datos 3-Factores de convers'!$F$44/'Datos 3-Factores de convers'!$F$29</f>
        <v>#N/A</v>
      </c>
      <c r="F60" s="54" t="s">
        <v>29</v>
      </c>
      <c r="G60" s="35"/>
      <c r="S60" s="417"/>
      <c r="T60" s="35"/>
    </row>
    <row r="61" spans="2:20" s="11" customFormat="1" ht="15" customHeight="1">
      <c r="B61" s="54" t="s">
        <v>166</v>
      </c>
      <c r="C61" s="168" t="s">
        <v>83</v>
      </c>
      <c r="D61" s="168" t="s">
        <v>14</v>
      </c>
      <c r="E61" s="515" t="e">
        <f>E57*$F$25/$F$31*'Datos 3-Factores de convers'!$F$44/'Datos 3-Factores de convers'!$F$29</f>
        <v>#N/A</v>
      </c>
      <c r="F61" s="54" t="s">
        <v>29</v>
      </c>
      <c r="G61" s="35"/>
      <c r="S61" s="417"/>
      <c r="T61" s="35"/>
    </row>
    <row r="62" spans="2:20" s="11" customFormat="1" ht="15" customHeight="1">
      <c r="B62" s="54" t="s">
        <v>166</v>
      </c>
      <c r="C62" s="168" t="s">
        <v>83</v>
      </c>
      <c r="D62" s="168" t="s">
        <v>241</v>
      </c>
      <c r="E62" s="515" t="e">
        <f>E58*$D$25/$D$31*'Datos 3-Factores de convers'!$F$44/'Datos 3-Factores de convers'!$F$29</f>
        <v>#N/A</v>
      </c>
      <c r="F62" s="54" t="s">
        <v>29</v>
      </c>
      <c r="G62" s="35"/>
      <c r="S62" s="417"/>
      <c r="T62" s="35"/>
    </row>
    <row r="63" spans="2:20" s="11" customFormat="1" ht="15" customHeight="1">
      <c r="B63" s="54" t="s">
        <v>166</v>
      </c>
      <c r="C63" s="168" t="s">
        <v>597</v>
      </c>
      <c r="D63" s="168" t="s">
        <v>13</v>
      </c>
      <c r="E63" s="515" t="e">
        <f>E55*$E$26/$E$31*'Datos 3-Factores de convers'!$F$44/'Datos 3-Factores de convers'!$F$29</f>
        <v>#N/A</v>
      </c>
      <c r="F63" s="54" t="s">
        <v>29</v>
      </c>
      <c r="G63" s="35"/>
      <c r="S63" s="417"/>
      <c r="T63" s="35"/>
    </row>
    <row r="64" spans="2:20" s="11" customFormat="1" ht="15" customHeight="1">
      <c r="B64" s="54" t="s">
        <v>166</v>
      </c>
      <c r="C64" s="168" t="s">
        <v>597</v>
      </c>
      <c r="D64" s="168" t="s">
        <v>12</v>
      </c>
      <c r="E64" s="515" t="e">
        <f>E56*$C$26/$C$31*'Datos 3-Factores de convers'!$F$44/'Datos 3-Factores de convers'!$F$29</f>
        <v>#N/A</v>
      </c>
      <c r="F64" s="54" t="s">
        <v>29</v>
      </c>
      <c r="G64" s="35"/>
      <c r="S64" s="417"/>
      <c r="T64" s="35"/>
    </row>
    <row r="65" spans="2:20" s="11" customFormat="1" ht="15" customHeight="1">
      <c r="B65" s="54" t="s">
        <v>166</v>
      </c>
      <c r="C65" s="168" t="s">
        <v>597</v>
      </c>
      <c r="D65" s="168" t="s">
        <v>14</v>
      </c>
      <c r="E65" s="515" t="e">
        <f>E57*$F$26/$F$31*'Datos 3-Factores de convers'!$F$44/'Datos 3-Factores de convers'!$F$29</f>
        <v>#N/A</v>
      </c>
      <c r="F65" s="54" t="s">
        <v>29</v>
      </c>
      <c r="G65" s="35"/>
      <c r="S65" s="417"/>
      <c r="T65" s="35"/>
    </row>
    <row r="66" spans="2:20" s="11" customFormat="1" ht="15" customHeight="1">
      <c r="B66" s="54" t="s">
        <v>166</v>
      </c>
      <c r="C66" s="168" t="s">
        <v>597</v>
      </c>
      <c r="D66" s="168" t="s">
        <v>241</v>
      </c>
      <c r="E66" s="515" t="e">
        <f>E58*$D$26/$D$31*'Datos 3-Factores de convers'!$F$44/'Datos 3-Factores de convers'!$F$29</f>
        <v>#N/A</v>
      </c>
      <c r="F66" s="54" t="s">
        <v>29</v>
      </c>
      <c r="G66" s="35"/>
      <c r="S66" s="417"/>
      <c r="T66" s="35"/>
    </row>
    <row r="67" spans="2:20" s="11" customFormat="1" ht="15" customHeight="1">
      <c r="B67" s="54" t="s">
        <v>172</v>
      </c>
      <c r="C67" s="168" t="s">
        <v>856</v>
      </c>
      <c r="D67" s="168" t="s">
        <v>13</v>
      </c>
      <c r="E67" s="515">
        <v>1.2999999999999999E-4</v>
      </c>
      <c r="F67" s="54" t="s">
        <v>201</v>
      </c>
      <c r="G67" s="35"/>
      <c r="S67" s="417"/>
      <c r="T67" s="35"/>
    </row>
    <row r="68" spans="2:20" s="11" customFormat="1" ht="15" customHeight="1">
      <c r="B68" s="54" t="s">
        <v>172</v>
      </c>
      <c r="C68" s="168" t="s">
        <v>856</v>
      </c>
      <c r="D68" s="168" t="s">
        <v>12</v>
      </c>
      <c r="E68" s="515">
        <v>0.90019000000000005</v>
      </c>
      <c r="F68" s="54" t="s">
        <v>201</v>
      </c>
      <c r="G68" s="35"/>
      <c r="S68" s="417"/>
      <c r="T68" s="35"/>
    </row>
    <row r="69" spans="2:20" s="11" customFormat="1" ht="15" customHeight="1">
      <c r="B69" s="54" t="s">
        <v>172</v>
      </c>
      <c r="C69" s="168" t="s">
        <v>856</v>
      </c>
      <c r="D69" s="168" t="s">
        <v>14</v>
      </c>
      <c r="E69" s="515">
        <v>1.617E-2</v>
      </c>
      <c r="F69" s="54" t="s">
        <v>201</v>
      </c>
      <c r="G69" s="35"/>
      <c r="S69" s="417"/>
      <c r="T69" s="35"/>
    </row>
    <row r="70" spans="2:20" s="11" customFormat="1" ht="15" customHeight="1">
      <c r="B70" s="54" t="s">
        <v>172</v>
      </c>
      <c r="C70" s="168" t="s">
        <v>856</v>
      </c>
      <c r="D70" s="168" t="s">
        <v>241</v>
      </c>
      <c r="E70" s="515" t="e">
        <f>E68/$C$29*$D$29</f>
        <v>#N/A</v>
      </c>
      <c r="F70" s="54" t="s">
        <v>29</v>
      </c>
      <c r="G70" s="35"/>
      <c r="S70" s="417"/>
      <c r="T70" s="35"/>
    </row>
    <row r="71" spans="2:20" s="11" customFormat="1" ht="15" customHeight="1">
      <c r="B71" s="54" t="s">
        <v>172</v>
      </c>
      <c r="C71" s="168" t="s">
        <v>86</v>
      </c>
      <c r="D71" s="168" t="s">
        <v>13</v>
      </c>
      <c r="E71" s="515" t="e">
        <f>E67*$E$23/$E$29*'Datos 3-Factores de convers'!$F$44/'Datos 3-Factores de convers'!$F$29</f>
        <v>#N/A</v>
      </c>
      <c r="F71" s="54" t="s">
        <v>29</v>
      </c>
      <c r="G71" s="35"/>
      <c r="S71" s="417"/>
      <c r="T71" s="35"/>
    </row>
    <row r="72" spans="2:20" s="11" customFormat="1" ht="15" customHeight="1">
      <c r="B72" s="54" t="s">
        <v>172</v>
      </c>
      <c r="C72" s="168" t="s">
        <v>86</v>
      </c>
      <c r="D72" s="168" t="s">
        <v>12</v>
      </c>
      <c r="E72" s="515" t="e">
        <f>E68*$C$23/$C$29*'Datos 3-Factores de convers'!$F$44/'Datos 3-Factores de convers'!$F$29</f>
        <v>#N/A</v>
      </c>
      <c r="F72" s="54" t="s">
        <v>29</v>
      </c>
      <c r="G72" s="35"/>
      <c r="S72" s="417"/>
      <c r="T72" s="35"/>
    </row>
    <row r="73" spans="2:20" s="11" customFormat="1" ht="15" customHeight="1">
      <c r="B73" s="54" t="s">
        <v>172</v>
      </c>
      <c r="C73" s="168" t="s">
        <v>86</v>
      </c>
      <c r="D73" s="168" t="s">
        <v>14</v>
      </c>
      <c r="E73" s="515" t="e">
        <f>E69*$F$23/$F$29*'Datos 3-Factores de convers'!$F$44/'Datos 3-Factores de convers'!$F$29</f>
        <v>#N/A</v>
      </c>
      <c r="F73" s="54" t="s">
        <v>29</v>
      </c>
      <c r="G73" s="35"/>
      <c r="S73" s="417"/>
      <c r="T73" s="35"/>
    </row>
    <row r="74" spans="2:20" s="11" customFormat="1" ht="15" customHeight="1">
      <c r="B74" s="54" t="s">
        <v>172</v>
      </c>
      <c r="C74" s="168" t="s">
        <v>86</v>
      </c>
      <c r="D74" s="168" t="s">
        <v>241</v>
      </c>
      <c r="E74" s="515" t="e">
        <f>E70*$D$23/$D$29*'Datos 3-Factores de convers'!$F$44/'Datos 3-Factores de convers'!$F$29</f>
        <v>#N/A</v>
      </c>
      <c r="F74" s="54" t="s">
        <v>29</v>
      </c>
      <c r="G74" s="35"/>
      <c r="S74" s="417"/>
      <c r="T74" s="35"/>
    </row>
    <row r="75" spans="2:20" s="11" customFormat="1" ht="15" customHeight="1">
      <c r="B75" s="54" t="s">
        <v>172</v>
      </c>
      <c r="C75" s="168" t="s">
        <v>85</v>
      </c>
      <c r="D75" s="168" t="s">
        <v>13</v>
      </c>
      <c r="E75" s="515" t="e">
        <f>E67*$E$24/$E$29*'Datos 3-Factores de convers'!$F$44/'Datos 3-Factores de convers'!$F$29</f>
        <v>#N/A</v>
      </c>
      <c r="F75" s="54" t="s">
        <v>29</v>
      </c>
      <c r="G75" s="35"/>
      <c r="S75" s="417"/>
      <c r="T75" s="35"/>
    </row>
    <row r="76" spans="2:20" s="11" customFormat="1" ht="15" customHeight="1">
      <c r="B76" s="54" t="s">
        <v>172</v>
      </c>
      <c r="C76" s="168" t="s">
        <v>85</v>
      </c>
      <c r="D76" s="168" t="s">
        <v>12</v>
      </c>
      <c r="E76" s="515" t="e">
        <f>E68*$C$24/$C$29*'Datos 3-Factores de convers'!$F$44/'Datos 3-Factores de convers'!$F$29</f>
        <v>#N/A</v>
      </c>
      <c r="F76" s="54" t="s">
        <v>29</v>
      </c>
      <c r="G76" s="35"/>
      <c r="S76" s="417"/>
      <c r="T76" s="35"/>
    </row>
    <row r="77" spans="2:20" s="11" customFormat="1" ht="15" customHeight="1">
      <c r="B77" s="54" t="s">
        <v>172</v>
      </c>
      <c r="C77" s="168" t="s">
        <v>85</v>
      </c>
      <c r="D77" s="168" t="s">
        <v>14</v>
      </c>
      <c r="E77" s="515" t="e">
        <f>E69*$F$24/$F$29*'Datos 3-Factores de convers'!$F$44/'Datos 3-Factores de convers'!$F$29</f>
        <v>#N/A</v>
      </c>
      <c r="F77" s="54" t="s">
        <v>29</v>
      </c>
      <c r="G77" s="35"/>
      <c r="S77" s="417"/>
      <c r="T77" s="35"/>
    </row>
    <row r="78" spans="2:20" s="11" customFormat="1" ht="15" customHeight="1">
      <c r="B78" s="54" t="s">
        <v>172</v>
      </c>
      <c r="C78" s="168" t="s">
        <v>85</v>
      </c>
      <c r="D78" s="168" t="s">
        <v>241</v>
      </c>
      <c r="E78" s="515" t="e">
        <f>E70*$D$24/$D$29*'Datos 3-Factores de convers'!$F$44/'Datos 3-Factores de convers'!$F$29</f>
        <v>#N/A</v>
      </c>
      <c r="F78" s="54" t="s">
        <v>29</v>
      </c>
      <c r="G78" s="35"/>
      <c r="S78" s="417"/>
      <c r="T78" s="35"/>
    </row>
    <row r="79" spans="2:20" s="11" customFormat="1" ht="15" customHeight="1">
      <c r="B79" s="54" t="s">
        <v>171</v>
      </c>
      <c r="C79" s="168" t="s">
        <v>856</v>
      </c>
      <c r="D79" s="168" t="s">
        <v>13</v>
      </c>
      <c r="E79" s="516">
        <v>1.2999999999999999E-4</v>
      </c>
      <c r="F79" s="54" t="s">
        <v>201</v>
      </c>
      <c r="G79" s="35"/>
      <c r="S79" s="417"/>
      <c r="T79" s="35"/>
    </row>
    <row r="80" spans="2:20" s="11" customFormat="1" ht="15" customHeight="1">
      <c r="B80" s="54" t="s">
        <v>171</v>
      </c>
      <c r="C80" s="168" t="s">
        <v>856</v>
      </c>
      <c r="D80" s="168" t="s">
        <v>12</v>
      </c>
      <c r="E80" s="515">
        <v>0.90019000000000005</v>
      </c>
      <c r="F80" s="54" t="s">
        <v>201</v>
      </c>
      <c r="G80" s="35"/>
      <c r="S80" s="417"/>
      <c r="T80" s="35"/>
    </row>
    <row r="81" spans="2:20" s="11" customFormat="1" ht="15" customHeight="1">
      <c r="B81" s="54" t="s">
        <v>171</v>
      </c>
      <c r="C81" s="168" t="s">
        <v>856</v>
      </c>
      <c r="D81" s="168" t="s">
        <v>14</v>
      </c>
      <c r="E81" s="515">
        <v>6.1699999999999998E-2</v>
      </c>
      <c r="F81" s="54" t="s">
        <v>201</v>
      </c>
      <c r="G81" s="35"/>
      <c r="S81" s="417"/>
      <c r="T81" s="35"/>
    </row>
    <row r="82" spans="2:20" s="11" customFormat="1" ht="15" customHeight="1">
      <c r="B82" s="54" t="s">
        <v>171</v>
      </c>
      <c r="C82" s="168" t="s">
        <v>856</v>
      </c>
      <c r="D82" s="168" t="s">
        <v>241</v>
      </c>
      <c r="E82" s="515" t="e">
        <f>E80/$C$29*$D$29</f>
        <v>#N/A</v>
      </c>
      <c r="F82" s="54" t="s">
        <v>29</v>
      </c>
      <c r="G82" s="35"/>
      <c r="S82" s="417"/>
      <c r="T82" s="35"/>
    </row>
    <row r="83" spans="2:20" s="11" customFormat="1" ht="15" customHeight="1">
      <c r="B83" s="54" t="s">
        <v>171</v>
      </c>
      <c r="C83" s="168" t="s">
        <v>86</v>
      </c>
      <c r="D83" s="168" t="s">
        <v>13</v>
      </c>
      <c r="E83" s="515" t="e">
        <f>E79*$E$23/$E$29*'Datos 3-Factores de convers'!$F$44/'Datos 3-Factores de convers'!$F$29</f>
        <v>#N/A</v>
      </c>
      <c r="F83" s="54" t="s">
        <v>29</v>
      </c>
      <c r="G83" s="35"/>
      <c r="S83" s="417"/>
      <c r="T83" s="35"/>
    </row>
    <row r="84" spans="2:20" s="11" customFormat="1" ht="15" customHeight="1">
      <c r="B84" s="54" t="s">
        <v>171</v>
      </c>
      <c r="C84" s="168" t="s">
        <v>86</v>
      </c>
      <c r="D84" s="168" t="s">
        <v>12</v>
      </c>
      <c r="E84" s="515" t="e">
        <f>E80*$C$23/$C$29*'Datos 3-Factores de convers'!$F$44/'Datos 3-Factores de convers'!$F$29</f>
        <v>#N/A</v>
      </c>
      <c r="F84" s="54" t="s">
        <v>29</v>
      </c>
      <c r="G84" s="35"/>
      <c r="S84" s="417"/>
      <c r="T84" s="35"/>
    </row>
    <row r="85" spans="2:20" s="11" customFormat="1" ht="15" customHeight="1">
      <c r="B85" s="54" t="s">
        <v>171</v>
      </c>
      <c r="C85" s="168" t="s">
        <v>86</v>
      </c>
      <c r="D85" s="168" t="s">
        <v>14</v>
      </c>
      <c r="E85" s="515" t="e">
        <f>E81*$F$23/$F$29*'Datos 3-Factores de convers'!$F$44/'Datos 3-Factores de convers'!$F$29</f>
        <v>#N/A</v>
      </c>
      <c r="F85" s="54" t="s">
        <v>29</v>
      </c>
      <c r="G85" s="35"/>
      <c r="S85" s="417"/>
      <c r="T85" s="35"/>
    </row>
    <row r="86" spans="2:20" s="11" customFormat="1" ht="15" customHeight="1">
      <c r="B86" s="54" t="s">
        <v>171</v>
      </c>
      <c r="C86" s="168" t="s">
        <v>86</v>
      </c>
      <c r="D86" s="168" t="s">
        <v>241</v>
      </c>
      <c r="E86" s="515" t="e">
        <f>E82*$D$23/$D$29*'Datos 3-Factores de convers'!$F$44/'Datos 3-Factores de convers'!$F$29</f>
        <v>#N/A</v>
      </c>
      <c r="F86" s="54" t="s">
        <v>29</v>
      </c>
      <c r="G86" s="35"/>
      <c r="S86" s="417"/>
      <c r="T86" s="35"/>
    </row>
    <row r="87" spans="2:20" s="11" customFormat="1" ht="15" customHeight="1">
      <c r="B87" s="54" t="s">
        <v>171</v>
      </c>
      <c r="C87" s="168" t="s">
        <v>85</v>
      </c>
      <c r="D87" s="168" t="s">
        <v>13</v>
      </c>
      <c r="E87" s="515" t="e">
        <f>E79*$E$24/$E$29*'Datos 3-Factores de convers'!$F$44/'Datos 3-Factores de convers'!$F$29</f>
        <v>#N/A</v>
      </c>
      <c r="F87" s="54" t="s">
        <v>29</v>
      </c>
      <c r="G87" s="35"/>
      <c r="S87" s="417"/>
      <c r="T87" s="35"/>
    </row>
    <row r="88" spans="2:20" s="11" customFormat="1" ht="15" customHeight="1">
      <c r="B88" s="54" t="s">
        <v>171</v>
      </c>
      <c r="C88" s="168" t="s">
        <v>85</v>
      </c>
      <c r="D88" s="168" t="s">
        <v>12</v>
      </c>
      <c r="E88" s="515" t="e">
        <f>E80*$C$24/$C$29*'Datos 3-Factores de convers'!$F$44/'Datos 3-Factores de convers'!$F$29</f>
        <v>#N/A</v>
      </c>
      <c r="F88" s="54" t="s">
        <v>29</v>
      </c>
      <c r="G88" s="35"/>
      <c r="S88" s="417"/>
      <c r="T88" s="35"/>
    </row>
    <row r="89" spans="2:20" s="11" customFormat="1" ht="15" customHeight="1">
      <c r="B89" s="54" t="s">
        <v>171</v>
      </c>
      <c r="C89" s="168" t="s">
        <v>85</v>
      </c>
      <c r="D89" s="168" t="s">
        <v>14</v>
      </c>
      <c r="E89" s="515" t="e">
        <f>E81*$F$24/$F$29*'Datos 3-Factores de convers'!$F$44/'Datos 3-Factores de convers'!$F$29</f>
        <v>#N/A</v>
      </c>
      <c r="F89" s="54" t="s">
        <v>29</v>
      </c>
      <c r="G89" s="35"/>
      <c r="S89" s="417"/>
      <c r="T89" s="35"/>
    </row>
    <row r="90" spans="2:20" s="11" customFormat="1" ht="15" customHeight="1">
      <c r="B90" s="54" t="s">
        <v>171</v>
      </c>
      <c r="C90" s="168" t="s">
        <v>85</v>
      </c>
      <c r="D90" s="168" t="s">
        <v>241</v>
      </c>
      <c r="E90" s="515" t="e">
        <f>E82*$D$24/$D$29*'Datos 3-Factores de convers'!$F$44/'Datos 3-Factores de convers'!$F$29</f>
        <v>#N/A</v>
      </c>
      <c r="F90" s="54" t="s">
        <v>29</v>
      </c>
      <c r="G90" s="35"/>
      <c r="S90" s="417"/>
      <c r="T90" s="35"/>
    </row>
    <row r="91" spans="2:20" s="11" customFormat="1" ht="15" customHeight="1">
      <c r="B91" s="54" t="s">
        <v>168</v>
      </c>
      <c r="C91" s="168" t="s">
        <v>856</v>
      </c>
      <c r="D91" s="168" t="s">
        <v>13</v>
      </c>
      <c r="E91" s="515">
        <v>1E-4</v>
      </c>
      <c r="F91" s="54" t="s">
        <v>201</v>
      </c>
      <c r="G91" s="35"/>
      <c r="S91" s="417"/>
      <c r="T91" s="35"/>
    </row>
    <row r="92" spans="2:20" s="11" customFormat="1" ht="15" customHeight="1">
      <c r="B92" s="54" t="s">
        <v>168</v>
      </c>
      <c r="C92" s="168" t="s">
        <v>856</v>
      </c>
      <c r="D92" s="168" t="s">
        <v>12</v>
      </c>
      <c r="E92" s="515">
        <v>0.47449999999999998</v>
      </c>
      <c r="F92" s="54" t="s">
        <v>201</v>
      </c>
      <c r="G92" s="35"/>
      <c r="S92" s="417"/>
      <c r="T92" s="35"/>
    </row>
    <row r="93" spans="2:20" s="11" customFormat="1" ht="15" customHeight="1">
      <c r="B93" s="54" t="s">
        <v>168</v>
      </c>
      <c r="C93" s="168" t="s">
        <v>856</v>
      </c>
      <c r="D93" s="168" t="s">
        <v>14</v>
      </c>
      <c r="E93" s="515">
        <v>5.9800000000000001E-3</v>
      </c>
      <c r="F93" s="54" t="s">
        <v>201</v>
      </c>
      <c r="G93" s="35"/>
      <c r="S93" s="417"/>
      <c r="T93" s="35"/>
    </row>
    <row r="94" spans="2:20" s="11" customFormat="1" ht="15" customHeight="1">
      <c r="B94" s="54" t="s">
        <v>168</v>
      </c>
      <c r="C94" s="168" t="s">
        <v>856</v>
      </c>
      <c r="D94" s="168" t="s">
        <v>241</v>
      </c>
      <c r="E94" s="515" t="e">
        <f>E92/$C$29*$D$29</f>
        <v>#N/A</v>
      </c>
      <c r="F94" s="54" t="s">
        <v>29</v>
      </c>
      <c r="G94" s="35"/>
      <c r="S94" s="417"/>
      <c r="T94" s="35"/>
    </row>
    <row r="95" spans="2:20" s="11" customFormat="1" ht="15" customHeight="1">
      <c r="B95" s="54" t="s">
        <v>168</v>
      </c>
      <c r="C95" s="168" t="s">
        <v>86</v>
      </c>
      <c r="D95" s="168" t="s">
        <v>13</v>
      </c>
      <c r="E95" s="515" t="e">
        <f>E91*$E$23/$E$29*'Datos 3-Factores de convers'!$F$44/'Datos 3-Factores de convers'!$F$29</f>
        <v>#N/A</v>
      </c>
      <c r="F95" s="54" t="s">
        <v>29</v>
      </c>
      <c r="G95" s="35"/>
      <c r="S95" s="417"/>
      <c r="T95" s="35"/>
    </row>
    <row r="96" spans="2:20" s="11" customFormat="1" ht="15" customHeight="1">
      <c r="B96" s="54" t="s">
        <v>168</v>
      </c>
      <c r="C96" s="168" t="s">
        <v>86</v>
      </c>
      <c r="D96" s="168" t="s">
        <v>12</v>
      </c>
      <c r="E96" s="515" t="e">
        <f>E92*$C$23/$C$29*'Datos 3-Factores de convers'!$F$44/'Datos 3-Factores de convers'!$F$29</f>
        <v>#N/A</v>
      </c>
      <c r="F96" s="54" t="s">
        <v>29</v>
      </c>
      <c r="G96" s="35"/>
      <c r="S96" s="417"/>
      <c r="T96" s="35"/>
    </row>
    <row r="97" spans="2:20" s="11" customFormat="1" ht="15" customHeight="1">
      <c r="B97" s="54" t="s">
        <v>168</v>
      </c>
      <c r="C97" s="168" t="s">
        <v>86</v>
      </c>
      <c r="D97" s="168" t="s">
        <v>14</v>
      </c>
      <c r="E97" s="515" t="e">
        <f>E93*$F$23/$F$29*'Datos 3-Factores de convers'!$F$44/'Datos 3-Factores de convers'!$F$29</f>
        <v>#N/A</v>
      </c>
      <c r="F97" s="54" t="s">
        <v>29</v>
      </c>
      <c r="G97" s="35"/>
      <c r="S97" s="417"/>
      <c r="T97" s="35"/>
    </row>
    <row r="98" spans="2:20" s="11" customFormat="1" ht="15" customHeight="1">
      <c r="B98" s="54" t="s">
        <v>168</v>
      </c>
      <c r="C98" s="168" t="s">
        <v>86</v>
      </c>
      <c r="D98" s="168" t="s">
        <v>241</v>
      </c>
      <c r="E98" s="515" t="e">
        <f>E94*$D$23/$D$29*'Datos 3-Factores de convers'!$F$44/'Datos 3-Factores de convers'!$F$29</f>
        <v>#N/A</v>
      </c>
      <c r="F98" s="54" t="s">
        <v>29</v>
      </c>
      <c r="G98" s="35"/>
      <c r="S98" s="417"/>
      <c r="T98" s="35"/>
    </row>
    <row r="99" spans="2:20" s="11" customFormat="1" ht="15" customHeight="1">
      <c r="B99" s="54" t="s">
        <v>168</v>
      </c>
      <c r="C99" s="168" t="s">
        <v>85</v>
      </c>
      <c r="D99" s="168" t="s">
        <v>13</v>
      </c>
      <c r="E99" s="515" t="e">
        <f>E91*$E$24/$E$29*'Datos 3-Factores de convers'!$F$44/'Datos 3-Factores de convers'!$F$29</f>
        <v>#N/A</v>
      </c>
      <c r="F99" s="54" t="s">
        <v>29</v>
      </c>
      <c r="G99" s="35"/>
      <c r="S99" s="417"/>
      <c r="T99" s="35"/>
    </row>
    <row r="100" spans="2:20" s="11" customFormat="1" ht="15" customHeight="1">
      <c r="B100" s="54" t="s">
        <v>168</v>
      </c>
      <c r="C100" s="168" t="s">
        <v>85</v>
      </c>
      <c r="D100" s="168" t="s">
        <v>12</v>
      </c>
      <c r="E100" s="515" t="e">
        <f>E92*$C$24/$C$29*'Datos 3-Factores de convers'!$F$44/'Datos 3-Factores de convers'!$F$29</f>
        <v>#N/A</v>
      </c>
      <c r="F100" s="54" t="s">
        <v>29</v>
      </c>
      <c r="G100" s="35"/>
      <c r="S100" s="417"/>
      <c r="T100" s="35"/>
    </row>
    <row r="101" spans="2:20" s="11" customFormat="1" ht="15" customHeight="1">
      <c r="B101" s="54" t="s">
        <v>168</v>
      </c>
      <c r="C101" s="168" t="s">
        <v>85</v>
      </c>
      <c r="D101" s="168" t="s">
        <v>14</v>
      </c>
      <c r="E101" s="515" t="e">
        <f>E93*$F$24/$F$29*'Datos 3-Factores de convers'!$F$44/'Datos 3-Factores de convers'!$F$29</f>
        <v>#N/A</v>
      </c>
      <c r="F101" s="54" t="s">
        <v>29</v>
      </c>
      <c r="G101" s="35"/>
      <c r="S101" s="417"/>
      <c r="T101" s="35"/>
    </row>
    <row r="102" spans="2:20" s="11" customFormat="1" ht="15" customHeight="1">
      <c r="B102" s="54" t="s">
        <v>168</v>
      </c>
      <c r="C102" s="168" t="s">
        <v>85</v>
      </c>
      <c r="D102" s="168" t="s">
        <v>241</v>
      </c>
      <c r="E102" s="515" t="e">
        <f>E94*$D$24/$D$29*'Datos 3-Factores de convers'!$F$44/'Datos 3-Factores de convers'!$F$29</f>
        <v>#N/A</v>
      </c>
      <c r="F102" s="54" t="s">
        <v>29</v>
      </c>
      <c r="G102" s="35"/>
      <c r="S102" s="417"/>
      <c r="T102" s="35"/>
    </row>
    <row r="103" spans="2:20" s="11" customFormat="1" ht="15" customHeight="1">
      <c r="B103" s="54" t="s">
        <v>169</v>
      </c>
      <c r="C103" s="168" t="s">
        <v>856</v>
      </c>
      <c r="D103" s="168" t="s">
        <v>13</v>
      </c>
      <c r="E103" s="515">
        <v>1.2E-4</v>
      </c>
      <c r="F103" s="54" t="s">
        <v>201</v>
      </c>
      <c r="G103" s="35"/>
      <c r="S103" s="417"/>
      <c r="T103" s="35"/>
    </row>
    <row r="104" spans="2:20" s="11" customFormat="1" ht="15" customHeight="1">
      <c r="B104" s="54" t="s">
        <v>169</v>
      </c>
      <c r="C104" s="168" t="s">
        <v>856</v>
      </c>
      <c r="D104" s="168" t="s">
        <v>12</v>
      </c>
      <c r="E104" s="515">
        <v>0.57950999999999997</v>
      </c>
      <c r="F104" s="54" t="s">
        <v>201</v>
      </c>
      <c r="G104" s="35"/>
      <c r="S104" s="417"/>
      <c r="T104" s="35"/>
    </row>
    <row r="105" spans="2:20" s="11" customFormat="1" ht="15" customHeight="1">
      <c r="B105" s="54" t="s">
        <v>169</v>
      </c>
      <c r="C105" s="168" t="s">
        <v>856</v>
      </c>
      <c r="D105" s="168" t="s">
        <v>14</v>
      </c>
      <c r="E105" s="515">
        <v>7.2899999999999996E-3</v>
      </c>
      <c r="F105" s="54" t="s">
        <v>201</v>
      </c>
      <c r="G105" s="35"/>
      <c r="S105" s="417"/>
      <c r="T105" s="35"/>
    </row>
    <row r="106" spans="2:20" s="11" customFormat="1" ht="15" customHeight="1">
      <c r="B106" s="54" t="s">
        <v>169</v>
      </c>
      <c r="C106" s="168" t="s">
        <v>856</v>
      </c>
      <c r="D106" s="168" t="s">
        <v>241</v>
      </c>
      <c r="E106" s="515" t="e">
        <f>E104/$C$29*$D$29</f>
        <v>#N/A</v>
      </c>
      <c r="F106" s="54" t="s">
        <v>29</v>
      </c>
      <c r="G106" s="35"/>
      <c r="S106" s="417"/>
      <c r="T106" s="35"/>
    </row>
    <row r="107" spans="2:20" s="11" customFormat="1" ht="15" customHeight="1">
      <c r="B107" s="54" t="s">
        <v>169</v>
      </c>
      <c r="C107" s="168" t="s">
        <v>86</v>
      </c>
      <c r="D107" s="168" t="s">
        <v>13</v>
      </c>
      <c r="E107" s="515" t="e">
        <f>E103*$E$23/$E$29*'Datos 3-Factores de convers'!$F$44/'Datos 3-Factores de convers'!$F$29</f>
        <v>#N/A</v>
      </c>
      <c r="F107" s="54" t="s">
        <v>29</v>
      </c>
      <c r="G107" s="35"/>
      <c r="S107" s="417"/>
      <c r="T107" s="35"/>
    </row>
    <row r="108" spans="2:20" s="11" customFormat="1" ht="15" customHeight="1">
      <c r="B108" s="54" t="s">
        <v>169</v>
      </c>
      <c r="C108" s="168" t="s">
        <v>86</v>
      </c>
      <c r="D108" s="168" t="s">
        <v>12</v>
      </c>
      <c r="E108" s="515" t="e">
        <f>E104*$C$23/$C$29*'Datos 3-Factores de convers'!$F$44/'Datos 3-Factores de convers'!$F$29</f>
        <v>#N/A</v>
      </c>
      <c r="F108" s="54" t="s">
        <v>29</v>
      </c>
      <c r="G108" s="35"/>
      <c r="S108" s="417"/>
      <c r="T108" s="35"/>
    </row>
    <row r="109" spans="2:20" s="11" customFormat="1" ht="15" customHeight="1">
      <c r="B109" s="54" t="s">
        <v>169</v>
      </c>
      <c r="C109" s="168" t="s">
        <v>86</v>
      </c>
      <c r="D109" s="168" t="s">
        <v>14</v>
      </c>
      <c r="E109" s="515" t="e">
        <f>E105*$F$23/$F$29*'Datos 3-Factores de convers'!$F$44/'Datos 3-Factores de convers'!$F$29</f>
        <v>#N/A</v>
      </c>
      <c r="F109" s="54" t="s">
        <v>29</v>
      </c>
      <c r="G109" s="35"/>
      <c r="S109" s="417"/>
      <c r="T109" s="35"/>
    </row>
    <row r="110" spans="2:20" s="11" customFormat="1" ht="15" customHeight="1">
      <c r="B110" s="54" t="s">
        <v>169</v>
      </c>
      <c r="C110" s="168" t="s">
        <v>86</v>
      </c>
      <c r="D110" s="168" t="s">
        <v>241</v>
      </c>
      <c r="E110" s="515" t="e">
        <f>E106*$D$23/$D$29*'Datos 3-Factores de convers'!$F$44/'Datos 3-Factores de convers'!$F$29</f>
        <v>#N/A</v>
      </c>
      <c r="F110" s="54" t="s">
        <v>29</v>
      </c>
      <c r="G110" s="35"/>
      <c r="S110" s="417"/>
      <c r="T110" s="35"/>
    </row>
    <row r="111" spans="2:20" s="11" customFormat="1" ht="15" customHeight="1">
      <c r="B111" s="54" t="s">
        <v>169</v>
      </c>
      <c r="C111" s="168" t="s">
        <v>85</v>
      </c>
      <c r="D111" s="168" t="s">
        <v>13</v>
      </c>
      <c r="E111" s="515" t="e">
        <f>E103*$E$24/$E$29*'Datos 3-Factores de convers'!$F$44/'Datos 3-Factores de convers'!$F$29</f>
        <v>#N/A</v>
      </c>
      <c r="F111" s="54" t="s">
        <v>29</v>
      </c>
      <c r="G111" s="35"/>
      <c r="S111" s="417"/>
      <c r="T111" s="35"/>
    </row>
    <row r="112" spans="2:20" s="11" customFormat="1" ht="15" customHeight="1">
      <c r="B112" s="54" t="s">
        <v>169</v>
      </c>
      <c r="C112" s="168" t="s">
        <v>85</v>
      </c>
      <c r="D112" s="168" t="s">
        <v>12</v>
      </c>
      <c r="E112" s="515" t="e">
        <f>E104*$C$24/$C$29*'Datos 3-Factores de convers'!$F$44/'Datos 3-Factores de convers'!$F$29</f>
        <v>#N/A</v>
      </c>
      <c r="F112" s="54" t="s">
        <v>29</v>
      </c>
      <c r="G112" s="35"/>
      <c r="S112" s="417"/>
      <c r="T112" s="35"/>
    </row>
    <row r="113" spans="2:20" s="11" customFormat="1" ht="15" customHeight="1">
      <c r="B113" s="54" t="s">
        <v>169</v>
      </c>
      <c r="C113" s="168" t="s">
        <v>85</v>
      </c>
      <c r="D113" s="168" t="s">
        <v>14</v>
      </c>
      <c r="E113" s="515" t="e">
        <f>E105*$F$24/$F$29*'Datos 3-Factores de convers'!$F$44/'Datos 3-Factores de convers'!$F$29</f>
        <v>#N/A</v>
      </c>
      <c r="F113" s="54" t="s">
        <v>29</v>
      </c>
      <c r="G113" s="35"/>
      <c r="S113" s="417"/>
      <c r="T113" s="35"/>
    </row>
    <row r="114" spans="2:20" s="11" customFormat="1" ht="15" customHeight="1">
      <c r="B114" s="54" t="s">
        <v>169</v>
      </c>
      <c r="C114" s="168" t="s">
        <v>85</v>
      </c>
      <c r="D114" s="168" t="s">
        <v>241</v>
      </c>
      <c r="E114" s="515" t="e">
        <f>E106*$D$24/$D$29*'Datos 3-Factores de convers'!$F$44/'Datos 3-Factores de convers'!$F$29</f>
        <v>#N/A</v>
      </c>
      <c r="F114" s="54" t="s">
        <v>29</v>
      </c>
      <c r="G114" s="35"/>
      <c r="S114" s="417"/>
      <c r="T114" s="35"/>
    </row>
    <row r="115" spans="2:20" s="11" customFormat="1" ht="15" customHeight="1">
      <c r="B115" s="54" t="s">
        <v>170</v>
      </c>
      <c r="C115" s="168" t="s">
        <v>856</v>
      </c>
      <c r="D115" s="168" t="s">
        <v>13</v>
      </c>
      <c r="E115" s="515">
        <v>2.0000000000000001E-4</v>
      </c>
      <c r="F115" s="54" t="s">
        <v>201</v>
      </c>
      <c r="G115" s="35"/>
      <c r="S115" s="417"/>
      <c r="T115" s="35"/>
    </row>
    <row r="116" spans="2:20" s="11" customFormat="1" ht="15" customHeight="1">
      <c r="B116" s="54" t="s">
        <v>170</v>
      </c>
      <c r="C116" s="168" t="s">
        <v>856</v>
      </c>
      <c r="D116" s="168" t="s">
        <v>12</v>
      </c>
      <c r="E116" s="515">
        <v>0.94540999999999997</v>
      </c>
      <c r="F116" s="54" t="s">
        <v>201</v>
      </c>
      <c r="G116" s="35"/>
      <c r="S116" s="417"/>
      <c r="T116" s="35"/>
    </row>
    <row r="117" spans="2:20" s="11" customFormat="1" ht="15" customHeight="1">
      <c r="B117" s="54" t="s">
        <v>170</v>
      </c>
      <c r="C117" s="168" t="s">
        <v>856</v>
      </c>
      <c r="D117" s="168" t="s">
        <v>14</v>
      </c>
      <c r="E117" s="515">
        <v>1.191E-2</v>
      </c>
      <c r="F117" s="54" t="s">
        <v>201</v>
      </c>
      <c r="G117" s="35"/>
      <c r="S117" s="417"/>
      <c r="T117" s="35"/>
    </row>
    <row r="118" spans="2:20" s="11" customFormat="1" ht="15" customHeight="1">
      <c r="B118" s="54" t="s">
        <v>170</v>
      </c>
      <c r="C118" s="168" t="s">
        <v>856</v>
      </c>
      <c r="D118" s="168" t="s">
        <v>241</v>
      </c>
      <c r="E118" s="515" t="e">
        <f>E116/$C$29*$D$29</f>
        <v>#N/A</v>
      </c>
      <c r="F118" s="54" t="s">
        <v>29</v>
      </c>
      <c r="G118" s="35"/>
      <c r="S118" s="417"/>
      <c r="T118" s="35"/>
    </row>
    <row r="119" spans="2:20" s="11" customFormat="1" ht="15" customHeight="1">
      <c r="B119" s="54" t="s">
        <v>170</v>
      </c>
      <c r="C119" s="168" t="s">
        <v>86</v>
      </c>
      <c r="D119" s="168" t="s">
        <v>13</v>
      </c>
      <c r="E119" s="515" t="e">
        <f>E115*$E$23/$E$29*'Datos 3-Factores de convers'!$F$44/'Datos 3-Factores de convers'!$F$29</f>
        <v>#N/A</v>
      </c>
      <c r="F119" s="54" t="s">
        <v>29</v>
      </c>
      <c r="G119" s="35"/>
      <c r="S119" s="417"/>
      <c r="T119" s="35"/>
    </row>
    <row r="120" spans="2:20" s="11" customFormat="1" ht="15" customHeight="1">
      <c r="B120" s="54" t="s">
        <v>170</v>
      </c>
      <c r="C120" s="168" t="s">
        <v>86</v>
      </c>
      <c r="D120" s="168" t="s">
        <v>12</v>
      </c>
      <c r="E120" s="515" t="e">
        <f>E116*$C$23/$C$29*'Datos 3-Factores de convers'!$F$44/'Datos 3-Factores de convers'!$F$29</f>
        <v>#N/A</v>
      </c>
      <c r="F120" s="54" t="s">
        <v>29</v>
      </c>
      <c r="G120" s="35"/>
      <c r="S120" s="417"/>
      <c r="T120" s="35"/>
    </row>
    <row r="121" spans="2:20" s="11" customFormat="1" ht="15" customHeight="1">
      <c r="B121" s="54" t="s">
        <v>170</v>
      </c>
      <c r="C121" s="168" t="s">
        <v>86</v>
      </c>
      <c r="D121" s="168" t="s">
        <v>14</v>
      </c>
      <c r="E121" s="515" t="e">
        <f>E117*$F$23/$F$29*'Datos 3-Factores de convers'!$F$44/'Datos 3-Factores de convers'!$F$29</f>
        <v>#N/A</v>
      </c>
      <c r="F121" s="54" t="s">
        <v>29</v>
      </c>
      <c r="G121" s="35"/>
      <c r="S121" s="417"/>
      <c r="T121" s="35"/>
    </row>
    <row r="122" spans="2:20" s="11" customFormat="1" ht="15" customHeight="1">
      <c r="B122" s="54" t="s">
        <v>170</v>
      </c>
      <c r="C122" s="168" t="s">
        <v>86</v>
      </c>
      <c r="D122" s="168" t="s">
        <v>241</v>
      </c>
      <c r="E122" s="515" t="e">
        <f>E118*$D$23/$D$29*'Datos 3-Factores de convers'!$F$44/'Datos 3-Factores de convers'!$F$29</f>
        <v>#N/A</v>
      </c>
      <c r="F122" s="54" t="s">
        <v>29</v>
      </c>
      <c r="G122" s="35"/>
      <c r="S122" s="417"/>
      <c r="T122" s="35"/>
    </row>
    <row r="123" spans="2:20" s="11" customFormat="1" ht="15" customHeight="1">
      <c r="B123" s="54" t="s">
        <v>170</v>
      </c>
      <c r="C123" s="168" t="s">
        <v>85</v>
      </c>
      <c r="D123" s="168" t="s">
        <v>13</v>
      </c>
      <c r="E123" s="515" t="e">
        <f>E115*$E$24/$E$29*'Datos 3-Factores de convers'!$F$44/'Datos 3-Factores de convers'!$F$29</f>
        <v>#N/A</v>
      </c>
      <c r="F123" s="54" t="s">
        <v>29</v>
      </c>
      <c r="G123" s="35"/>
      <c r="S123" s="417"/>
      <c r="T123" s="35"/>
    </row>
    <row r="124" spans="2:20" s="11" customFormat="1" ht="15" customHeight="1">
      <c r="B124" s="54" t="s">
        <v>170</v>
      </c>
      <c r="C124" s="168" t="s">
        <v>85</v>
      </c>
      <c r="D124" s="168" t="s">
        <v>12</v>
      </c>
      <c r="E124" s="515" t="e">
        <f>E116*$C$24/$C$29*'Datos 3-Factores de convers'!$F$44/'Datos 3-Factores de convers'!$F$29</f>
        <v>#N/A</v>
      </c>
      <c r="F124" s="54" t="s">
        <v>29</v>
      </c>
      <c r="G124" s="35"/>
      <c r="S124" s="417"/>
      <c r="T124" s="35"/>
    </row>
    <row r="125" spans="2:20" s="11" customFormat="1" ht="15" customHeight="1">
      <c r="B125" s="54" t="s">
        <v>170</v>
      </c>
      <c r="C125" s="168" t="s">
        <v>85</v>
      </c>
      <c r="D125" s="168" t="s">
        <v>14</v>
      </c>
      <c r="E125" s="515" t="e">
        <f>E117*$F$24/$F$29*'Datos 3-Factores de convers'!$F$44/'Datos 3-Factores de convers'!$F$29</f>
        <v>#N/A</v>
      </c>
      <c r="F125" s="54" t="s">
        <v>29</v>
      </c>
      <c r="G125" s="35"/>
      <c r="S125" s="417"/>
      <c r="T125" s="35"/>
    </row>
    <row r="126" spans="2:20" s="11" customFormat="1" ht="15" customHeight="1">
      <c r="B126" s="54" t="s">
        <v>170</v>
      </c>
      <c r="C126" s="168" t="s">
        <v>85</v>
      </c>
      <c r="D126" s="168" t="s">
        <v>241</v>
      </c>
      <c r="E126" s="515" t="e">
        <f>E118*$D$24/$D$29*'Datos 3-Factores de convers'!$F$44/'Datos 3-Factores de convers'!$F$29</f>
        <v>#N/A</v>
      </c>
      <c r="F126" s="54" t="s">
        <v>29</v>
      </c>
      <c r="G126" s="35"/>
      <c r="S126" s="417"/>
      <c r="T126" s="35"/>
    </row>
    <row r="127" spans="2:20" s="11" customFormat="1" ht="15" customHeight="1">
      <c r="B127" s="54" t="s">
        <v>165</v>
      </c>
      <c r="C127" s="168" t="s">
        <v>856</v>
      </c>
      <c r="D127" s="168" t="s">
        <v>13</v>
      </c>
      <c r="E127" s="515">
        <v>4.1400000000000002E-6</v>
      </c>
      <c r="F127" s="54" t="s">
        <v>201</v>
      </c>
      <c r="G127" s="35"/>
      <c r="S127" s="417"/>
      <c r="T127" s="35"/>
    </row>
    <row r="128" spans="2:20" s="11" customFormat="1" ht="15" customHeight="1">
      <c r="B128" s="54" t="s">
        <v>165</v>
      </c>
      <c r="C128" s="168" t="s">
        <v>856</v>
      </c>
      <c r="D128" s="168" t="s">
        <v>12</v>
      </c>
      <c r="E128" s="515">
        <v>0.16475999999999999</v>
      </c>
      <c r="F128" s="54" t="s">
        <v>201</v>
      </c>
      <c r="G128" s="35"/>
      <c r="S128" s="417"/>
      <c r="T128" s="35"/>
    </row>
    <row r="129" spans="2:20" s="11" customFormat="1" ht="15" customHeight="1">
      <c r="B129" s="54" t="s">
        <v>165</v>
      </c>
      <c r="C129" s="168" t="s">
        <v>856</v>
      </c>
      <c r="D129" s="168" t="s">
        <v>14</v>
      </c>
      <c r="E129" s="515">
        <v>1.8799999999999999E-3</v>
      </c>
      <c r="F129" s="54" t="s">
        <v>201</v>
      </c>
      <c r="G129" s="35"/>
      <c r="S129" s="417"/>
      <c r="T129" s="35"/>
    </row>
    <row r="130" spans="2:20" s="11" customFormat="1" ht="15" customHeight="1">
      <c r="B130" s="54" t="s">
        <v>165</v>
      </c>
      <c r="C130" s="168" t="s">
        <v>856</v>
      </c>
      <c r="D130" s="168" t="s">
        <v>241</v>
      </c>
      <c r="E130" s="515" t="e">
        <f>E128/$C$29*$D$29</f>
        <v>#N/A</v>
      </c>
      <c r="F130" s="54" t="s">
        <v>29</v>
      </c>
      <c r="G130" s="35"/>
      <c r="S130" s="417"/>
      <c r="T130" s="35"/>
    </row>
    <row r="131" spans="2:20" s="11" customFormat="1" ht="15" customHeight="1">
      <c r="B131" s="54" t="s">
        <v>165</v>
      </c>
      <c r="C131" s="168" t="s">
        <v>86</v>
      </c>
      <c r="D131" s="168" t="s">
        <v>13</v>
      </c>
      <c r="E131" s="515" t="e">
        <f>E127*$E$23/$E$29*'Datos 3-Factores de convers'!$F$44/'Datos 3-Factores de convers'!$F$29</f>
        <v>#N/A</v>
      </c>
      <c r="F131" s="54" t="s">
        <v>29</v>
      </c>
      <c r="G131" s="35"/>
      <c r="S131" s="417"/>
      <c r="T131" s="35"/>
    </row>
    <row r="132" spans="2:20" s="11" customFormat="1" ht="15" customHeight="1">
      <c r="B132" s="54" t="s">
        <v>165</v>
      </c>
      <c r="C132" s="168" t="s">
        <v>86</v>
      </c>
      <c r="D132" s="168" t="s">
        <v>12</v>
      </c>
      <c r="E132" s="515" t="e">
        <f>E128*$C$23/$C$29*'Datos 3-Factores de convers'!$F$44/'Datos 3-Factores de convers'!$F$29</f>
        <v>#N/A</v>
      </c>
      <c r="F132" s="54" t="s">
        <v>29</v>
      </c>
      <c r="G132" s="35"/>
      <c r="S132" s="417"/>
      <c r="T132" s="35"/>
    </row>
    <row r="133" spans="2:20" s="11" customFormat="1" ht="15" customHeight="1">
      <c r="B133" s="54" t="s">
        <v>165</v>
      </c>
      <c r="C133" s="168" t="s">
        <v>86</v>
      </c>
      <c r="D133" s="168" t="s">
        <v>14</v>
      </c>
      <c r="E133" s="515" t="e">
        <f>E129*$F$23/$F$29*'Datos 3-Factores de convers'!$F$44/'Datos 3-Factores de convers'!$F$29</f>
        <v>#N/A</v>
      </c>
      <c r="F133" s="54" t="s">
        <v>29</v>
      </c>
      <c r="G133" s="35"/>
      <c r="S133" s="417"/>
      <c r="T133" s="35"/>
    </row>
    <row r="134" spans="2:20" s="11" customFormat="1" ht="15" customHeight="1">
      <c r="B134" s="54" t="s">
        <v>165</v>
      </c>
      <c r="C134" s="168" t="s">
        <v>86</v>
      </c>
      <c r="D134" s="168" t="s">
        <v>241</v>
      </c>
      <c r="E134" s="515" t="e">
        <f>E130*$D$23/$D$29*'Datos 3-Factores de convers'!$F$44/'Datos 3-Factores de convers'!$F$29</f>
        <v>#N/A</v>
      </c>
      <c r="F134" s="54" t="s">
        <v>29</v>
      </c>
      <c r="G134" s="35"/>
      <c r="S134" s="417"/>
      <c r="T134" s="35"/>
    </row>
    <row r="135" spans="2:20" s="11" customFormat="1" ht="15" customHeight="1">
      <c r="B135" s="54" t="s">
        <v>165</v>
      </c>
      <c r="C135" s="168" t="s">
        <v>85</v>
      </c>
      <c r="D135" s="168" t="s">
        <v>13</v>
      </c>
      <c r="E135" s="515" t="e">
        <f>E127*$E$24/$E$29*'Datos 3-Factores de convers'!$F$44/'Datos 3-Factores de convers'!$F$29</f>
        <v>#N/A</v>
      </c>
      <c r="F135" s="54" t="s">
        <v>29</v>
      </c>
      <c r="G135" s="35"/>
      <c r="S135" s="417"/>
      <c r="T135" s="35"/>
    </row>
    <row r="136" spans="2:20" s="11" customFormat="1" ht="15" customHeight="1">
      <c r="B136" s="54" t="s">
        <v>165</v>
      </c>
      <c r="C136" s="168" t="s">
        <v>85</v>
      </c>
      <c r="D136" s="168" t="s">
        <v>12</v>
      </c>
      <c r="E136" s="515" t="e">
        <f>E128*$C$24/$C$29*'Datos 3-Factores de convers'!$F$44/'Datos 3-Factores de convers'!$F$29</f>
        <v>#N/A</v>
      </c>
      <c r="F136" s="54" t="s">
        <v>29</v>
      </c>
      <c r="G136" s="35"/>
      <c r="S136" s="417"/>
      <c r="T136" s="35"/>
    </row>
    <row r="137" spans="2:20" s="11" customFormat="1" ht="15" customHeight="1">
      <c r="B137" s="54" t="s">
        <v>165</v>
      </c>
      <c r="C137" s="168" t="s">
        <v>85</v>
      </c>
      <c r="D137" s="168" t="s">
        <v>14</v>
      </c>
      <c r="E137" s="515" t="e">
        <f>E129*$F$24/$F$29*'Datos 3-Factores de convers'!$F$44/'Datos 3-Factores de convers'!$F$29</f>
        <v>#N/A</v>
      </c>
      <c r="F137" s="54" t="s">
        <v>29</v>
      </c>
      <c r="G137" s="35"/>
      <c r="S137" s="417"/>
      <c r="T137" s="35"/>
    </row>
    <row r="138" spans="2:20" s="11" customFormat="1" ht="15" customHeight="1">
      <c r="B138" s="54" t="s">
        <v>165</v>
      </c>
      <c r="C138" s="168" t="s">
        <v>85</v>
      </c>
      <c r="D138" s="168" t="s">
        <v>241</v>
      </c>
      <c r="E138" s="515" t="e">
        <f>E130*$D$24/$D$29*'Datos 3-Factores de convers'!$F$44/'Datos 3-Factores de convers'!$F$29</f>
        <v>#N/A</v>
      </c>
      <c r="F138" s="54" t="s">
        <v>29</v>
      </c>
      <c r="G138" s="35"/>
      <c r="S138" s="417"/>
      <c r="T138" s="35"/>
    </row>
    <row r="139" spans="2:20" s="11" customFormat="1" ht="15" customHeight="1">
      <c r="B139" s="54" t="s">
        <v>165</v>
      </c>
      <c r="C139" s="168" t="s">
        <v>36</v>
      </c>
      <c r="D139" s="168" t="s">
        <v>13</v>
      </c>
      <c r="E139" s="515">
        <v>3.2000000000000003E-4</v>
      </c>
      <c r="F139" s="54" t="s">
        <v>201</v>
      </c>
      <c r="G139" s="35"/>
      <c r="S139" s="417"/>
      <c r="T139" s="35"/>
    </row>
    <row r="140" spans="2:20" s="11" customFormat="1" ht="15" customHeight="1">
      <c r="B140" s="54" t="s">
        <v>165</v>
      </c>
      <c r="C140" s="168" t="s">
        <v>36</v>
      </c>
      <c r="D140" s="168" t="s">
        <v>12</v>
      </c>
      <c r="E140" s="515">
        <v>0.24198</v>
      </c>
      <c r="F140" s="54" t="s">
        <v>201</v>
      </c>
      <c r="G140" s="35"/>
      <c r="S140" s="417"/>
      <c r="T140" s="35"/>
    </row>
    <row r="141" spans="2:20" s="11" customFormat="1" ht="15" customHeight="1">
      <c r="B141" s="54" t="s">
        <v>165</v>
      </c>
      <c r="C141" s="168" t="s">
        <v>36</v>
      </c>
      <c r="D141" s="168" t="s">
        <v>14</v>
      </c>
      <c r="E141" s="515">
        <v>3.6000000000000002E-4</v>
      </c>
      <c r="F141" s="54" t="s">
        <v>201</v>
      </c>
      <c r="G141" s="35"/>
      <c r="S141" s="417"/>
      <c r="T141" s="35"/>
    </row>
    <row r="142" spans="2:20" s="11" customFormat="1" ht="15" customHeight="1">
      <c r="B142" s="54" t="s">
        <v>165</v>
      </c>
      <c r="C142" s="168" t="s">
        <v>36</v>
      </c>
      <c r="D142" s="168" t="s">
        <v>241</v>
      </c>
      <c r="E142" s="515" t="e">
        <f>E140/$C$31*$D$31</f>
        <v>#N/A</v>
      </c>
      <c r="F142" s="54" t="s">
        <v>29</v>
      </c>
      <c r="G142" s="35"/>
      <c r="S142" s="417"/>
      <c r="T142" s="35"/>
    </row>
    <row r="143" spans="2:20" s="11" customFormat="1" ht="15" customHeight="1">
      <c r="B143" s="54" t="s">
        <v>165</v>
      </c>
      <c r="C143" s="168" t="s">
        <v>83</v>
      </c>
      <c r="D143" s="168" t="s">
        <v>13</v>
      </c>
      <c r="E143" s="515" t="e">
        <f>E139*$E$25/$E$31*'Datos 3-Factores de convers'!$F$44/'Datos 3-Factores de convers'!$F$29</f>
        <v>#N/A</v>
      </c>
      <c r="F143" s="54" t="s">
        <v>29</v>
      </c>
      <c r="G143" s="35"/>
      <c r="S143" s="417"/>
      <c r="T143" s="35"/>
    </row>
    <row r="144" spans="2:20" s="11" customFormat="1" ht="15" customHeight="1">
      <c r="B144" s="54" t="s">
        <v>165</v>
      </c>
      <c r="C144" s="168" t="s">
        <v>83</v>
      </c>
      <c r="D144" s="168" t="s">
        <v>12</v>
      </c>
      <c r="E144" s="515" t="e">
        <f>E140*$C$25/$C$31*'Datos 3-Factores de convers'!$F$44/'Datos 3-Factores de convers'!$F$29</f>
        <v>#N/A</v>
      </c>
      <c r="F144" s="54" t="s">
        <v>29</v>
      </c>
      <c r="G144" s="35"/>
      <c r="S144" s="417"/>
      <c r="T144" s="35"/>
    </row>
    <row r="145" spans="2:20" s="11" customFormat="1" ht="15" customHeight="1">
      <c r="B145" s="54" t="s">
        <v>165</v>
      </c>
      <c r="C145" s="168" t="s">
        <v>83</v>
      </c>
      <c r="D145" s="168" t="s">
        <v>14</v>
      </c>
      <c r="E145" s="515" t="e">
        <f>E141*$F$25/$F$31*'Datos 3-Factores de convers'!$F$44/'Datos 3-Factores de convers'!$F$29</f>
        <v>#N/A</v>
      </c>
      <c r="F145" s="54" t="s">
        <v>29</v>
      </c>
      <c r="G145" s="35"/>
      <c r="S145" s="417"/>
      <c r="T145" s="35"/>
    </row>
    <row r="146" spans="2:20" s="11" customFormat="1" ht="15" customHeight="1">
      <c r="B146" s="54" t="s">
        <v>165</v>
      </c>
      <c r="C146" s="168" t="s">
        <v>83</v>
      </c>
      <c r="D146" s="168" t="s">
        <v>241</v>
      </c>
      <c r="E146" s="515" t="e">
        <f>E142*$D$25/$D$31*'Datos 3-Factores de convers'!$F$44/'Datos 3-Factores de convers'!$F$29</f>
        <v>#N/A</v>
      </c>
      <c r="F146" s="54" t="s">
        <v>29</v>
      </c>
      <c r="G146" s="35"/>
      <c r="S146" s="417"/>
      <c r="T146" s="35"/>
    </row>
    <row r="147" spans="2:20" s="11" customFormat="1" ht="15" customHeight="1">
      <c r="B147" s="54" t="s">
        <v>165</v>
      </c>
      <c r="C147" s="168" t="s">
        <v>597</v>
      </c>
      <c r="D147" s="168" t="s">
        <v>13</v>
      </c>
      <c r="E147" s="515" t="e">
        <f>E139*$E$26/$E$31*'Datos 3-Factores de convers'!$F$44/'Datos 3-Factores de convers'!$F$29</f>
        <v>#N/A</v>
      </c>
      <c r="F147" s="54" t="s">
        <v>29</v>
      </c>
      <c r="G147" s="35"/>
      <c r="S147" s="417"/>
      <c r="T147" s="35"/>
    </row>
    <row r="148" spans="2:20" s="11" customFormat="1" ht="15" customHeight="1">
      <c r="B148" s="54" t="s">
        <v>165</v>
      </c>
      <c r="C148" s="168" t="s">
        <v>597</v>
      </c>
      <c r="D148" s="168" t="s">
        <v>12</v>
      </c>
      <c r="E148" s="515" t="e">
        <f>E140*$C$26/$C$31*'Datos 3-Factores de convers'!$F$44/'Datos 3-Factores de convers'!$F$29</f>
        <v>#N/A</v>
      </c>
      <c r="F148" s="54" t="s">
        <v>29</v>
      </c>
      <c r="G148" s="35"/>
      <c r="S148" s="417"/>
      <c r="T148" s="35"/>
    </row>
    <row r="149" spans="2:20" s="11" customFormat="1" ht="15" customHeight="1">
      <c r="B149" s="54" t="s">
        <v>165</v>
      </c>
      <c r="C149" s="168" t="s">
        <v>597</v>
      </c>
      <c r="D149" s="168" t="s">
        <v>14</v>
      </c>
      <c r="E149" s="515" t="e">
        <f>E141*$F$26/$F$31*'Datos 3-Factores de convers'!$F$44/'Datos 3-Factores de convers'!$F$29</f>
        <v>#N/A</v>
      </c>
      <c r="F149" s="54" t="s">
        <v>29</v>
      </c>
      <c r="G149" s="35"/>
      <c r="S149" s="417"/>
      <c r="T149" s="35"/>
    </row>
    <row r="150" spans="2:20" s="11" customFormat="1" ht="15" customHeight="1">
      <c r="B150" s="54" t="s">
        <v>165</v>
      </c>
      <c r="C150" s="168" t="s">
        <v>597</v>
      </c>
      <c r="D150" s="168" t="s">
        <v>241</v>
      </c>
      <c r="E150" s="515" t="e">
        <f>E142*$D$26/$D$31*'Datos 3-Factores de convers'!$F$44/'Datos 3-Factores de convers'!$F$29</f>
        <v>#N/A</v>
      </c>
      <c r="F150" s="54" t="s">
        <v>29</v>
      </c>
      <c r="G150" s="35"/>
      <c r="S150" s="417"/>
      <c r="T150" s="35"/>
    </row>
    <row r="151" spans="2:20" s="11" customFormat="1" ht="15" customHeight="1">
      <c r="B151" s="54" t="s">
        <v>202</v>
      </c>
      <c r="C151" s="168" t="s">
        <v>856</v>
      </c>
      <c r="D151" s="168" t="s">
        <v>13</v>
      </c>
      <c r="E151" s="515">
        <v>0</v>
      </c>
      <c r="F151" s="54" t="s">
        <v>201</v>
      </c>
      <c r="G151" s="35"/>
      <c r="S151" s="417"/>
      <c r="T151" s="35"/>
    </row>
    <row r="152" spans="2:20" s="11" customFormat="1" ht="15" customHeight="1">
      <c r="B152" s="54" t="s">
        <v>202</v>
      </c>
      <c r="C152" s="168" t="s">
        <v>856</v>
      </c>
      <c r="D152" s="168" t="s">
        <v>12</v>
      </c>
      <c r="E152" s="515">
        <v>0.23930000000000001</v>
      </c>
      <c r="F152" s="54" t="s">
        <v>201</v>
      </c>
      <c r="G152" s="35"/>
      <c r="S152" s="417"/>
      <c r="T152" s="35"/>
    </row>
    <row r="153" spans="2:20" s="11" customFormat="1" ht="15" customHeight="1">
      <c r="B153" s="54" t="s">
        <v>202</v>
      </c>
      <c r="C153" s="168" t="s">
        <v>856</v>
      </c>
      <c r="D153" s="168" t="s">
        <v>14</v>
      </c>
      <c r="E153" s="515">
        <v>1.8600000000000001E-3</v>
      </c>
      <c r="F153" s="54" t="s">
        <v>201</v>
      </c>
      <c r="G153" s="35"/>
      <c r="S153" s="417"/>
      <c r="T153" s="35"/>
    </row>
    <row r="154" spans="2:20" s="11" customFormat="1" ht="15" customHeight="1">
      <c r="B154" s="54" t="s">
        <v>202</v>
      </c>
      <c r="C154" s="168" t="s">
        <v>856</v>
      </c>
      <c r="D154" s="168" t="s">
        <v>241</v>
      </c>
      <c r="E154" s="515" t="e">
        <f>E152/$C$29*$D$29</f>
        <v>#N/A</v>
      </c>
      <c r="F154" s="54" t="s">
        <v>29</v>
      </c>
      <c r="G154" s="35"/>
      <c r="S154" s="417"/>
      <c r="T154" s="35"/>
    </row>
    <row r="155" spans="2:20" s="11" customFormat="1" ht="15" customHeight="1">
      <c r="B155" s="54" t="s">
        <v>202</v>
      </c>
      <c r="C155" s="168" t="s">
        <v>86</v>
      </c>
      <c r="D155" s="168" t="s">
        <v>13</v>
      </c>
      <c r="E155" s="515" t="e">
        <f>E151*$E$23/$E$29*'Datos 3-Factores de convers'!$F$44/'Datos 3-Factores de convers'!$F$29</f>
        <v>#N/A</v>
      </c>
      <c r="F155" s="54" t="s">
        <v>29</v>
      </c>
      <c r="G155" s="35"/>
      <c r="S155" s="417"/>
      <c r="T155" s="35"/>
    </row>
    <row r="156" spans="2:20" s="11" customFormat="1" ht="15" customHeight="1">
      <c r="B156" s="54" t="s">
        <v>202</v>
      </c>
      <c r="C156" s="168" t="s">
        <v>86</v>
      </c>
      <c r="D156" s="168" t="s">
        <v>12</v>
      </c>
      <c r="E156" s="515" t="e">
        <f>E152*$C$23/$C$29*'Datos 3-Factores de convers'!$F$44/'Datos 3-Factores de convers'!$F$29</f>
        <v>#N/A</v>
      </c>
      <c r="F156" s="54" t="s">
        <v>29</v>
      </c>
      <c r="G156" s="35"/>
      <c r="S156" s="417"/>
      <c r="T156" s="35"/>
    </row>
    <row r="157" spans="2:20" s="11" customFormat="1" ht="15" customHeight="1">
      <c r="B157" s="54" t="s">
        <v>202</v>
      </c>
      <c r="C157" s="168" t="s">
        <v>86</v>
      </c>
      <c r="D157" s="168" t="s">
        <v>14</v>
      </c>
      <c r="E157" s="515" t="e">
        <f>E153*$F$23/$F$29*'Datos 3-Factores de convers'!$F$44/'Datos 3-Factores de convers'!$F$29</f>
        <v>#N/A</v>
      </c>
      <c r="F157" s="54" t="s">
        <v>29</v>
      </c>
      <c r="G157" s="35"/>
      <c r="S157" s="417"/>
      <c r="T157" s="35"/>
    </row>
    <row r="158" spans="2:20" s="11" customFormat="1" ht="15" customHeight="1">
      <c r="B158" s="54" t="s">
        <v>202</v>
      </c>
      <c r="C158" s="168" t="s">
        <v>86</v>
      </c>
      <c r="D158" s="168" t="s">
        <v>241</v>
      </c>
      <c r="E158" s="515" t="e">
        <f>E154*$D$23/$D$29*'Datos 3-Factores de convers'!$F$44/'Datos 3-Factores de convers'!$F$29</f>
        <v>#N/A</v>
      </c>
      <c r="F158" s="54" t="s">
        <v>29</v>
      </c>
      <c r="G158" s="35"/>
      <c r="S158" s="417"/>
      <c r="T158" s="35"/>
    </row>
    <row r="159" spans="2:20" s="11" customFormat="1" ht="15" customHeight="1">
      <c r="B159" s="54" t="s">
        <v>202</v>
      </c>
      <c r="C159" s="168" t="s">
        <v>85</v>
      </c>
      <c r="D159" s="168" t="s">
        <v>13</v>
      </c>
      <c r="E159" s="515" t="e">
        <f>E151*$E$24/$E$29*'Datos 3-Factores de convers'!$F$44/'Datos 3-Factores de convers'!$F$29</f>
        <v>#N/A</v>
      </c>
      <c r="F159" s="54" t="s">
        <v>29</v>
      </c>
      <c r="G159" s="35"/>
      <c r="S159" s="417"/>
      <c r="T159" s="35"/>
    </row>
    <row r="160" spans="2:20" s="11" customFormat="1" ht="15" customHeight="1">
      <c r="B160" s="54" t="s">
        <v>202</v>
      </c>
      <c r="C160" s="168" t="s">
        <v>85</v>
      </c>
      <c r="D160" s="168" t="s">
        <v>12</v>
      </c>
      <c r="E160" s="515" t="e">
        <f>E152*$C$24/$C$29*'Datos 3-Factores de convers'!$F$44/'Datos 3-Factores de convers'!$F$29</f>
        <v>#N/A</v>
      </c>
      <c r="F160" s="54" t="s">
        <v>29</v>
      </c>
      <c r="G160" s="35"/>
      <c r="S160" s="417"/>
      <c r="T160" s="35"/>
    </row>
    <row r="161" spans="2:20" s="11" customFormat="1" ht="15" customHeight="1">
      <c r="B161" s="54" t="s">
        <v>202</v>
      </c>
      <c r="C161" s="168" t="s">
        <v>85</v>
      </c>
      <c r="D161" s="168" t="s">
        <v>14</v>
      </c>
      <c r="E161" s="515" t="e">
        <f>E153*$F$24/$F$29*'Datos 3-Factores de convers'!$F$44/'Datos 3-Factores de convers'!$F$29</f>
        <v>#N/A</v>
      </c>
      <c r="F161" s="54" t="s">
        <v>29</v>
      </c>
      <c r="G161" s="35"/>
      <c r="S161" s="417"/>
      <c r="T161" s="35"/>
    </row>
    <row r="162" spans="2:20" s="11" customFormat="1" ht="15" customHeight="1">
      <c r="B162" s="54" t="s">
        <v>202</v>
      </c>
      <c r="C162" s="168" t="s">
        <v>85</v>
      </c>
      <c r="D162" s="168" t="s">
        <v>241</v>
      </c>
      <c r="E162" s="515" t="e">
        <f>E154*$D$24/$D$29*'Datos 3-Factores de convers'!$F$44/'Datos 3-Factores de convers'!$F$29</f>
        <v>#N/A</v>
      </c>
      <c r="F162" s="54" t="s">
        <v>29</v>
      </c>
      <c r="G162" s="35"/>
      <c r="S162" s="417"/>
      <c r="T162" s="35"/>
    </row>
    <row r="163" spans="2:20" s="11" customFormat="1" ht="15" customHeight="1">
      <c r="B163" s="54" t="s">
        <v>202</v>
      </c>
      <c r="C163" s="168" t="s">
        <v>36</v>
      </c>
      <c r="D163" s="168" t="s">
        <v>13</v>
      </c>
      <c r="E163" s="515">
        <v>2.4000000000000001E-4</v>
      </c>
      <c r="F163" s="54" t="s">
        <v>201</v>
      </c>
      <c r="G163" s="35"/>
      <c r="S163" s="417"/>
      <c r="T163" s="35"/>
    </row>
    <row r="164" spans="2:20" s="11" customFormat="1" ht="15" customHeight="1">
      <c r="B164" s="54" t="s">
        <v>202</v>
      </c>
      <c r="C164" s="168" t="s">
        <v>36</v>
      </c>
      <c r="D164" s="168" t="s">
        <v>12</v>
      </c>
      <c r="E164" s="515">
        <v>0.20974999999999999</v>
      </c>
      <c r="F164" s="54" t="s">
        <v>201</v>
      </c>
      <c r="G164" s="35"/>
      <c r="S164" s="417"/>
      <c r="T164" s="35"/>
    </row>
    <row r="165" spans="2:20" s="11" customFormat="1" ht="15" customHeight="1">
      <c r="B165" s="54" t="s">
        <v>202</v>
      </c>
      <c r="C165" s="168" t="s">
        <v>36</v>
      </c>
      <c r="D165" s="168" t="s">
        <v>14</v>
      </c>
      <c r="E165" s="515">
        <v>4.8999999999999998E-4</v>
      </c>
      <c r="F165" s="54" t="s">
        <v>201</v>
      </c>
      <c r="G165" s="35"/>
      <c r="S165" s="417"/>
      <c r="T165" s="35"/>
    </row>
    <row r="166" spans="2:20" s="11" customFormat="1" ht="15" customHeight="1">
      <c r="B166" s="54" t="s">
        <v>202</v>
      </c>
      <c r="C166" s="168" t="s">
        <v>36</v>
      </c>
      <c r="D166" s="168" t="s">
        <v>241</v>
      </c>
      <c r="E166" s="515" t="e">
        <f>E164/$C$31*$D$31</f>
        <v>#N/A</v>
      </c>
      <c r="F166" s="54" t="s">
        <v>29</v>
      </c>
      <c r="G166" s="35"/>
      <c r="S166" s="417"/>
      <c r="T166" s="35"/>
    </row>
    <row r="167" spans="2:20" s="11" customFormat="1" ht="15" customHeight="1">
      <c r="B167" s="54" t="s">
        <v>202</v>
      </c>
      <c r="C167" s="168" t="s">
        <v>83</v>
      </c>
      <c r="D167" s="168" t="s">
        <v>13</v>
      </c>
      <c r="E167" s="515" t="e">
        <f>E163*$E$25/$E$31*'Datos 3-Factores de convers'!$F$44/'Datos 3-Factores de convers'!$F$29</f>
        <v>#N/A</v>
      </c>
      <c r="F167" s="54" t="s">
        <v>29</v>
      </c>
      <c r="G167" s="35"/>
      <c r="S167" s="417"/>
      <c r="T167" s="35"/>
    </row>
    <row r="168" spans="2:20" s="11" customFormat="1" ht="15" customHeight="1">
      <c r="B168" s="54" t="s">
        <v>202</v>
      </c>
      <c r="C168" s="168" t="s">
        <v>83</v>
      </c>
      <c r="D168" s="168" t="s">
        <v>12</v>
      </c>
      <c r="E168" s="515" t="e">
        <f>E164*$C$25/$C$31*'Datos 3-Factores de convers'!$F$44/'Datos 3-Factores de convers'!$F$29</f>
        <v>#N/A</v>
      </c>
      <c r="F168" s="54" t="s">
        <v>29</v>
      </c>
      <c r="G168" s="35"/>
      <c r="S168" s="417"/>
      <c r="T168" s="35"/>
    </row>
    <row r="169" spans="2:20" s="11" customFormat="1" ht="15" customHeight="1">
      <c r="B169" s="54" t="s">
        <v>202</v>
      </c>
      <c r="C169" s="168" t="s">
        <v>83</v>
      </c>
      <c r="D169" s="168" t="s">
        <v>14</v>
      </c>
      <c r="E169" s="515" t="e">
        <f>E165*$F$25/$F$31*'Datos 3-Factores de convers'!$F$44/'Datos 3-Factores de convers'!$F$29</f>
        <v>#N/A</v>
      </c>
      <c r="F169" s="54" t="s">
        <v>29</v>
      </c>
      <c r="G169" s="35"/>
      <c r="S169" s="417"/>
      <c r="T169" s="35"/>
    </row>
    <row r="170" spans="2:20" s="11" customFormat="1" ht="15" customHeight="1">
      <c r="B170" s="54" t="s">
        <v>202</v>
      </c>
      <c r="C170" s="168" t="s">
        <v>83</v>
      </c>
      <c r="D170" s="168" t="s">
        <v>241</v>
      </c>
      <c r="E170" s="515" t="e">
        <f>E166*$D$25/$D$31*'Datos 3-Factores de convers'!$F$44/'Datos 3-Factores de convers'!$F$29</f>
        <v>#N/A</v>
      </c>
      <c r="F170" s="54" t="s">
        <v>29</v>
      </c>
      <c r="G170" s="35"/>
      <c r="S170" s="417"/>
      <c r="T170" s="35"/>
    </row>
    <row r="171" spans="2:20" s="11" customFormat="1" ht="15" customHeight="1">
      <c r="B171" s="54" t="s">
        <v>202</v>
      </c>
      <c r="C171" s="168" t="s">
        <v>597</v>
      </c>
      <c r="D171" s="168" t="s">
        <v>13</v>
      </c>
      <c r="E171" s="515" t="e">
        <f>E163*$E$26/$E$31*'Datos 3-Factores de convers'!$F$44/'Datos 3-Factores de convers'!$F$29</f>
        <v>#N/A</v>
      </c>
      <c r="F171" s="54" t="s">
        <v>29</v>
      </c>
      <c r="G171" s="35"/>
      <c r="S171" s="417"/>
      <c r="T171" s="35"/>
    </row>
    <row r="172" spans="2:20" s="11" customFormat="1" ht="15" customHeight="1">
      <c r="B172" s="54" t="s">
        <v>202</v>
      </c>
      <c r="C172" s="168" t="s">
        <v>597</v>
      </c>
      <c r="D172" s="168" t="s">
        <v>12</v>
      </c>
      <c r="E172" s="515" t="e">
        <f>E164*$C$26/$C$31*'Datos 3-Factores de convers'!$F$44/'Datos 3-Factores de convers'!$F$29</f>
        <v>#N/A</v>
      </c>
      <c r="F172" s="54" t="s">
        <v>29</v>
      </c>
      <c r="G172" s="35"/>
      <c r="S172" s="417"/>
      <c r="T172" s="35"/>
    </row>
    <row r="173" spans="2:20" s="11" customFormat="1" ht="15" customHeight="1">
      <c r="B173" s="54" t="s">
        <v>202</v>
      </c>
      <c r="C173" s="168" t="s">
        <v>597</v>
      </c>
      <c r="D173" s="168" t="s">
        <v>14</v>
      </c>
      <c r="E173" s="515" t="e">
        <f>E165*$F$26/$F$31*'Datos 3-Factores de convers'!$F$44/'Datos 3-Factores de convers'!$F$29</f>
        <v>#N/A</v>
      </c>
      <c r="F173" s="54" t="s">
        <v>29</v>
      </c>
      <c r="G173" s="35"/>
      <c r="S173" s="417"/>
      <c r="T173" s="35"/>
    </row>
    <row r="174" spans="2:20" s="11" customFormat="1" ht="15" customHeight="1">
      <c r="B174" s="54" t="s">
        <v>202</v>
      </c>
      <c r="C174" s="168" t="s">
        <v>597</v>
      </c>
      <c r="D174" s="168" t="s">
        <v>241</v>
      </c>
      <c r="E174" s="515" t="e">
        <f>E166*$D$26/$D$31*'Datos 3-Factores de convers'!$F$44/'Datos 3-Factores de convers'!$F$29</f>
        <v>#N/A</v>
      </c>
      <c r="F174" s="54" t="s">
        <v>29</v>
      </c>
      <c r="G174" s="35"/>
      <c r="S174" s="417"/>
      <c r="T174" s="35"/>
    </row>
    <row r="175" spans="2:20" s="11" customFormat="1" ht="15" customHeight="1">
      <c r="B175" s="54" t="s">
        <v>202</v>
      </c>
      <c r="C175" s="168" t="s">
        <v>173</v>
      </c>
      <c r="D175" s="168" t="s">
        <v>13</v>
      </c>
      <c r="E175" s="515">
        <v>1.1800000000000001E-3</v>
      </c>
      <c r="F175" s="54" t="s">
        <v>201</v>
      </c>
      <c r="G175" s="35"/>
      <c r="S175" s="417"/>
      <c r="T175" s="35"/>
    </row>
    <row r="176" spans="2:20" s="11" customFormat="1" ht="15" customHeight="1">
      <c r="B176" s="54" t="s">
        <v>202</v>
      </c>
      <c r="C176" s="168" t="s">
        <v>173</v>
      </c>
      <c r="D176" s="168" t="s">
        <v>12</v>
      </c>
      <c r="E176" s="515">
        <v>0.24374999999999999</v>
      </c>
      <c r="F176" s="54" t="s">
        <v>201</v>
      </c>
      <c r="G176" s="35"/>
      <c r="S176" s="417"/>
      <c r="T176" s="35"/>
    </row>
    <row r="177" spans="2:20" s="11" customFormat="1" ht="15" customHeight="1">
      <c r="B177" s="54" t="s">
        <v>202</v>
      </c>
      <c r="C177" s="168" t="s">
        <v>173</v>
      </c>
      <c r="D177" s="168" t="s">
        <v>14</v>
      </c>
      <c r="E177" s="13">
        <v>5.5999999999999995E-4</v>
      </c>
      <c r="F177" s="54" t="s">
        <v>201</v>
      </c>
      <c r="G177" s="35"/>
      <c r="S177" s="417"/>
      <c r="T177" s="35"/>
    </row>
    <row r="178" spans="2:20" s="11" customFormat="1" ht="15" customHeight="1">
      <c r="B178" s="54" t="s">
        <v>202</v>
      </c>
      <c r="C178" s="168" t="s">
        <v>32</v>
      </c>
      <c r="D178" s="168" t="s">
        <v>13</v>
      </c>
      <c r="E178" s="515">
        <v>4.0000000000000003E-5</v>
      </c>
      <c r="F178" s="54" t="s">
        <v>201</v>
      </c>
      <c r="G178" s="35"/>
      <c r="S178" s="417"/>
      <c r="T178" s="35"/>
    </row>
    <row r="179" spans="2:20" s="11" customFormat="1" ht="15" customHeight="1">
      <c r="B179" s="54" t="s">
        <v>202</v>
      </c>
      <c r="C179" s="168" t="s">
        <v>32</v>
      </c>
      <c r="D179" s="168" t="s">
        <v>12</v>
      </c>
      <c r="E179" s="515">
        <v>0.26939999999999997</v>
      </c>
      <c r="F179" s="54" t="s">
        <v>201</v>
      </c>
      <c r="G179" s="35"/>
      <c r="S179" s="417"/>
      <c r="T179" s="35"/>
    </row>
    <row r="180" spans="2:20" s="11" customFormat="1" ht="15" customHeight="1">
      <c r="B180" s="54" t="s">
        <v>202</v>
      </c>
      <c r="C180" s="168" t="s">
        <v>32</v>
      </c>
      <c r="D180" s="168" t="s">
        <v>14</v>
      </c>
      <c r="E180" s="515">
        <v>8.9999999999999998E-4</v>
      </c>
      <c r="F180" s="54" t="s">
        <v>201</v>
      </c>
      <c r="G180" s="35"/>
      <c r="S180" s="417"/>
      <c r="T180" s="35"/>
    </row>
    <row r="181" spans="2:20" s="11" customFormat="1" ht="15" customHeight="1">
      <c r="B181" s="54" t="s">
        <v>164</v>
      </c>
      <c r="C181" s="168" t="s">
        <v>856</v>
      </c>
      <c r="D181" s="168" t="s">
        <v>13</v>
      </c>
      <c r="E181" s="515">
        <v>4.1400000000000002E-6</v>
      </c>
      <c r="F181" s="54" t="s">
        <v>201</v>
      </c>
      <c r="G181" s="35"/>
      <c r="S181" s="417"/>
      <c r="T181" s="35"/>
    </row>
    <row r="182" spans="2:20" s="11" customFormat="1" ht="15" customHeight="1">
      <c r="B182" s="54" t="s">
        <v>164</v>
      </c>
      <c r="C182" s="168" t="s">
        <v>856</v>
      </c>
      <c r="D182" s="168" t="s">
        <v>12</v>
      </c>
      <c r="E182" s="515">
        <v>0.12889999999999999</v>
      </c>
      <c r="F182" s="54" t="s">
        <v>201</v>
      </c>
      <c r="G182" s="35"/>
      <c r="S182" s="417"/>
      <c r="T182" s="35"/>
    </row>
    <row r="183" spans="2:20" s="11" customFormat="1" ht="15" customHeight="1">
      <c r="B183" s="54" t="s">
        <v>164</v>
      </c>
      <c r="C183" s="168" t="s">
        <v>856</v>
      </c>
      <c r="D183" s="168" t="s">
        <v>14</v>
      </c>
      <c r="E183" s="515">
        <v>1.8799999999999999E-3</v>
      </c>
      <c r="F183" s="54" t="s">
        <v>201</v>
      </c>
      <c r="G183" s="35"/>
      <c r="S183" s="417"/>
      <c r="T183" s="35"/>
    </row>
    <row r="184" spans="2:20" s="11" customFormat="1" ht="15" customHeight="1">
      <c r="B184" s="54" t="s">
        <v>164</v>
      </c>
      <c r="C184" s="168" t="s">
        <v>856</v>
      </c>
      <c r="D184" s="168" t="s">
        <v>241</v>
      </c>
      <c r="E184" s="515" t="e">
        <f>E182/$C$29*$D$29</f>
        <v>#N/A</v>
      </c>
      <c r="F184" s="54" t="s">
        <v>29</v>
      </c>
      <c r="G184" s="35"/>
      <c r="S184" s="417"/>
      <c r="T184" s="35"/>
    </row>
    <row r="185" spans="2:20" s="11" customFormat="1" ht="15" customHeight="1">
      <c r="B185" s="54" t="s">
        <v>164</v>
      </c>
      <c r="C185" s="168" t="s">
        <v>86</v>
      </c>
      <c r="D185" s="168" t="s">
        <v>13</v>
      </c>
      <c r="E185" s="515" t="e">
        <f>E181*$E$23/$E$29*'Datos 3-Factores de convers'!$F$44/'Datos 3-Factores de convers'!$F$29</f>
        <v>#N/A</v>
      </c>
      <c r="F185" s="54" t="s">
        <v>29</v>
      </c>
      <c r="G185" s="35"/>
      <c r="S185" s="417"/>
      <c r="T185" s="35"/>
    </row>
    <row r="186" spans="2:20" s="11" customFormat="1" ht="15" customHeight="1">
      <c r="B186" s="54" t="s">
        <v>164</v>
      </c>
      <c r="C186" s="168" t="s">
        <v>86</v>
      </c>
      <c r="D186" s="168" t="s">
        <v>12</v>
      </c>
      <c r="E186" s="515" t="e">
        <f>E182*$C$23/$C$29*'Datos 3-Factores de convers'!$F$44/'Datos 3-Factores de convers'!$F$29</f>
        <v>#N/A</v>
      </c>
      <c r="F186" s="54" t="s">
        <v>29</v>
      </c>
      <c r="G186" s="35"/>
      <c r="S186" s="417"/>
      <c r="T186" s="35"/>
    </row>
    <row r="187" spans="2:20" s="11" customFormat="1" ht="15" customHeight="1">
      <c r="B187" s="54" t="s">
        <v>164</v>
      </c>
      <c r="C187" s="168" t="s">
        <v>86</v>
      </c>
      <c r="D187" s="168" t="s">
        <v>14</v>
      </c>
      <c r="E187" s="515" t="e">
        <f>E183*$F$23/$F$29*'Datos 3-Factores de convers'!$F$44/'Datos 3-Factores de convers'!$F$29</f>
        <v>#N/A</v>
      </c>
      <c r="F187" s="54" t="s">
        <v>29</v>
      </c>
      <c r="G187" s="35"/>
      <c r="S187" s="417"/>
      <c r="T187" s="35"/>
    </row>
    <row r="188" spans="2:20" s="11" customFormat="1" ht="15" customHeight="1">
      <c r="B188" s="54" t="s">
        <v>164</v>
      </c>
      <c r="C188" s="168" t="s">
        <v>86</v>
      </c>
      <c r="D188" s="168" t="s">
        <v>241</v>
      </c>
      <c r="E188" s="515" t="e">
        <f>E184*$D$23/$D$29*'Datos 3-Factores de convers'!$F$44/'Datos 3-Factores de convers'!$F$29</f>
        <v>#N/A</v>
      </c>
      <c r="F188" s="54" t="s">
        <v>29</v>
      </c>
      <c r="G188" s="35"/>
      <c r="S188" s="417"/>
      <c r="T188" s="35"/>
    </row>
    <row r="189" spans="2:20" s="11" customFormat="1" ht="15" customHeight="1">
      <c r="B189" s="54" t="s">
        <v>164</v>
      </c>
      <c r="C189" s="168" t="s">
        <v>85</v>
      </c>
      <c r="D189" s="168" t="s">
        <v>13</v>
      </c>
      <c r="E189" s="515" t="e">
        <f>E181*$E$24/$E$29*'Datos 3-Factores de convers'!$F$44/'Datos 3-Factores de convers'!$F$29</f>
        <v>#N/A</v>
      </c>
      <c r="F189" s="54" t="s">
        <v>29</v>
      </c>
      <c r="G189" s="35"/>
      <c r="S189" s="417"/>
      <c r="T189" s="35"/>
    </row>
    <row r="190" spans="2:20" s="11" customFormat="1" ht="15" customHeight="1">
      <c r="B190" s="54" t="s">
        <v>164</v>
      </c>
      <c r="C190" s="168" t="s">
        <v>85</v>
      </c>
      <c r="D190" s="168" t="s">
        <v>12</v>
      </c>
      <c r="E190" s="515" t="e">
        <f>E182*$C$24/$C$29*'Datos 3-Factores de convers'!$F$44/'Datos 3-Factores de convers'!$F$29</f>
        <v>#N/A</v>
      </c>
      <c r="F190" s="54" t="s">
        <v>29</v>
      </c>
      <c r="G190" s="35"/>
      <c r="S190" s="417"/>
      <c r="T190" s="35"/>
    </row>
    <row r="191" spans="2:20" s="11" customFormat="1" ht="15" customHeight="1">
      <c r="B191" s="54" t="s">
        <v>164</v>
      </c>
      <c r="C191" s="168" t="s">
        <v>85</v>
      </c>
      <c r="D191" s="168" t="s">
        <v>14</v>
      </c>
      <c r="E191" s="515" t="e">
        <f>E183*$F$24/$F$29*'Datos 3-Factores de convers'!$F$44/'Datos 3-Factores de convers'!$F$29</f>
        <v>#N/A</v>
      </c>
      <c r="F191" s="54" t="s">
        <v>29</v>
      </c>
      <c r="G191" s="35"/>
      <c r="S191" s="417"/>
      <c r="T191" s="35"/>
    </row>
    <row r="192" spans="2:20" s="11" customFormat="1" ht="15" customHeight="1">
      <c r="B192" s="54" t="s">
        <v>164</v>
      </c>
      <c r="C192" s="168" t="s">
        <v>85</v>
      </c>
      <c r="D192" s="168" t="s">
        <v>241</v>
      </c>
      <c r="E192" s="515" t="e">
        <f>E184*$D$24/$D$29*'Datos 3-Factores de convers'!$F$44/'Datos 3-Factores de convers'!$F$29</f>
        <v>#N/A</v>
      </c>
      <c r="F192" s="54" t="s">
        <v>29</v>
      </c>
      <c r="G192" s="35"/>
      <c r="S192" s="417"/>
      <c r="T192" s="35"/>
    </row>
    <row r="193" spans="2:20" s="11" customFormat="1" ht="15" customHeight="1">
      <c r="B193" s="168" t="s">
        <v>63</v>
      </c>
      <c r="C193" s="168" t="s">
        <v>36</v>
      </c>
      <c r="D193" s="168" t="s">
        <v>13</v>
      </c>
      <c r="E193" s="515">
        <v>1.58E-3</v>
      </c>
      <c r="F193" s="54" t="s">
        <v>201</v>
      </c>
      <c r="G193" s="35"/>
      <c r="S193" s="417"/>
      <c r="T193" s="35"/>
    </row>
    <row r="194" spans="2:20" s="11" customFormat="1" ht="15" customHeight="1">
      <c r="B194" s="168" t="s">
        <v>63</v>
      </c>
      <c r="C194" s="168" t="s">
        <v>36</v>
      </c>
      <c r="D194" s="168" t="s">
        <v>12</v>
      </c>
      <c r="E194" s="515">
        <v>0.11138000000000001</v>
      </c>
      <c r="F194" s="54" t="s">
        <v>201</v>
      </c>
      <c r="G194" s="35"/>
      <c r="S194" s="417"/>
      <c r="T194" s="35"/>
    </row>
    <row r="195" spans="2:20" s="11" customFormat="1" ht="15" customHeight="1">
      <c r="B195" s="168" t="s">
        <v>63</v>
      </c>
      <c r="C195" s="168" t="s">
        <v>36</v>
      </c>
      <c r="D195" s="168" t="s">
        <v>14</v>
      </c>
      <c r="E195" s="515">
        <v>5.9000000000000003E-4</v>
      </c>
      <c r="F195" s="54" t="s">
        <v>201</v>
      </c>
      <c r="G195" s="35"/>
      <c r="S195" s="417"/>
      <c r="T195" s="35"/>
    </row>
    <row r="196" spans="2:20" s="11" customFormat="1" ht="15" customHeight="1">
      <c r="B196" s="168" t="s">
        <v>63</v>
      </c>
      <c r="C196" s="168" t="s">
        <v>36</v>
      </c>
      <c r="D196" s="168" t="s">
        <v>241</v>
      </c>
      <c r="E196" s="515" t="e">
        <f>E194/$C$31*$D$31</f>
        <v>#N/A</v>
      </c>
      <c r="F196" s="54" t="s">
        <v>29</v>
      </c>
      <c r="G196" s="35"/>
      <c r="S196" s="417"/>
      <c r="T196" s="35"/>
    </row>
    <row r="197" spans="2:20" s="11" customFormat="1" ht="15" customHeight="1">
      <c r="B197" s="168" t="s">
        <v>63</v>
      </c>
      <c r="C197" s="168" t="s">
        <v>83</v>
      </c>
      <c r="D197" s="168" t="s">
        <v>13</v>
      </c>
      <c r="E197" s="515" t="e">
        <f>E193*$E$25/$E$31*'Datos 3-Factores de convers'!$F$44/'Datos 3-Factores de convers'!$F$29</f>
        <v>#N/A</v>
      </c>
      <c r="F197" s="54" t="s">
        <v>29</v>
      </c>
      <c r="G197" s="35"/>
      <c r="S197" s="417"/>
      <c r="T197" s="35"/>
    </row>
    <row r="198" spans="2:20" s="11" customFormat="1" ht="15" customHeight="1">
      <c r="B198" s="168" t="s">
        <v>63</v>
      </c>
      <c r="C198" s="168" t="s">
        <v>83</v>
      </c>
      <c r="D198" s="168" t="s">
        <v>12</v>
      </c>
      <c r="E198" s="515" t="e">
        <f>E194*$C$25/$C$31*'Datos 3-Factores de convers'!$F$44/'Datos 3-Factores de convers'!$F$29</f>
        <v>#N/A</v>
      </c>
      <c r="F198" s="54" t="s">
        <v>29</v>
      </c>
      <c r="G198" s="35"/>
      <c r="S198" s="417"/>
      <c r="T198" s="35"/>
    </row>
    <row r="199" spans="2:20" s="11" customFormat="1" ht="15" customHeight="1">
      <c r="B199" s="168" t="s">
        <v>63</v>
      </c>
      <c r="C199" s="168" t="s">
        <v>83</v>
      </c>
      <c r="D199" s="168" t="s">
        <v>14</v>
      </c>
      <c r="E199" s="515" t="e">
        <f>E195*$F$25/$F$31*'Datos 3-Factores de convers'!$F$44/'Datos 3-Factores de convers'!$F$29</f>
        <v>#N/A</v>
      </c>
      <c r="F199" s="54" t="s">
        <v>29</v>
      </c>
      <c r="G199" s="35"/>
      <c r="S199" s="417"/>
      <c r="T199" s="35"/>
    </row>
    <row r="200" spans="2:20" s="11" customFormat="1" ht="15" customHeight="1">
      <c r="B200" s="168" t="s">
        <v>63</v>
      </c>
      <c r="C200" s="168" t="s">
        <v>83</v>
      </c>
      <c r="D200" s="168" t="s">
        <v>241</v>
      </c>
      <c r="E200" s="515" t="e">
        <f>E196*$D$25/$D$31*'Datos 3-Factores de convers'!$F$44/'Datos 3-Factores de convers'!$F$29</f>
        <v>#N/A</v>
      </c>
      <c r="F200" s="54" t="s">
        <v>29</v>
      </c>
      <c r="G200" s="35"/>
      <c r="S200" s="417"/>
      <c r="T200" s="35"/>
    </row>
    <row r="201" spans="2:20" s="11" customFormat="1" ht="15" customHeight="1">
      <c r="B201" s="168" t="s">
        <v>63</v>
      </c>
      <c r="C201" s="168" t="s">
        <v>597</v>
      </c>
      <c r="D201" s="168" t="s">
        <v>13</v>
      </c>
      <c r="E201" s="515" t="e">
        <f>E193*$E$26/$E$31*'Datos 3-Factores de convers'!$F$44/'Datos 3-Factores de convers'!$F$29</f>
        <v>#N/A</v>
      </c>
      <c r="F201" s="54" t="s">
        <v>29</v>
      </c>
      <c r="G201" s="35"/>
      <c r="S201" s="417"/>
      <c r="T201" s="35"/>
    </row>
    <row r="202" spans="2:20" s="11" customFormat="1" ht="15" customHeight="1">
      <c r="B202" s="168" t="s">
        <v>63</v>
      </c>
      <c r="C202" s="168" t="s">
        <v>597</v>
      </c>
      <c r="D202" s="168" t="s">
        <v>12</v>
      </c>
      <c r="E202" s="515" t="e">
        <f>E194*$C$26/$C$31*'Datos 3-Factores de convers'!$F$44/'Datos 3-Factores de convers'!$F$29</f>
        <v>#N/A</v>
      </c>
      <c r="F202" s="54" t="s">
        <v>29</v>
      </c>
      <c r="G202" s="35"/>
      <c r="S202" s="417"/>
      <c r="T202" s="35"/>
    </row>
    <row r="203" spans="2:20" s="11" customFormat="1" ht="15" customHeight="1">
      <c r="B203" s="168" t="s">
        <v>63</v>
      </c>
      <c r="C203" s="168" t="s">
        <v>597</v>
      </c>
      <c r="D203" s="168" t="s">
        <v>14</v>
      </c>
      <c r="E203" s="515" t="e">
        <f>E195*$F$26/$F$31*'Datos 3-Factores de convers'!$F$44/'Datos 3-Factores de convers'!$F$29</f>
        <v>#N/A</v>
      </c>
      <c r="F203" s="54" t="s">
        <v>29</v>
      </c>
      <c r="G203" s="35"/>
      <c r="S203" s="417"/>
      <c r="T203" s="35"/>
    </row>
    <row r="204" spans="2:20" s="11" customFormat="1" ht="15" customHeight="1">
      <c r="B204" s="168" t="s">
        <v>63</v>
      </c>
      <c r="C204" s="168" t="s">
        <v>597</v>
      </c>
      <c r="D204" s="168" t="s">
        <v>241</v>
      </c>
      <c r="E204" s="515" t="e">
        <f>E196*$D$26/$D$31*'Datos 3-Factores de convers'!$F$44/'Datos 3-Factores de convers'!$F$29</f>
        <v>#N/A</v>
      </c>
      <c r="F204" s="54" t="s">
        <v>29</v>
      </c>
      <c r="G204" s="35"/>
      <c r="S204" s="417"/>
      <c r="T204" s="35"/>
    </row>
    <row r="205" spans="2:20" s="11" customFormat="1" ht="15" customHeight="1">
      <c r="B205" s="54" t="s">
        <v>167</v>
      </c>
      <c r="C205" s="168" t="s">
        <v>856</v>
      </c>
      <c r="D205" s="168" t="s">
        <v>13</v>
      </c>
      <c r="E205" s="515">
        <v>4.1400000000000002E-6</v>
      </c>
      <c r="F205" s="54" t="s">
        <v>201</v>
      </c>
      <c r="G205" s="35"/>
      <c r="S205" s="417"/>
      <c r="T205" s="35"/>
    </row>
    <row r="206" spans="2:20" s="11" customFormat="1" ht="15" customHeight="1">
      <c r="B206" s="54" t="s">
        <v>167</v>
      </c>
      <c r="C206" s="168" t="s">
        <v>856</v>
      </c>
      <c r="D206" s="168" t="s">
        <v>12</v>
      </c>
      <c r="E206" s="515">
        <v>0.20533000000000001</v>
      </c>
      <c r="F206" s="54" t="s">
        <v>201</v>
      </c>
      <c r="G206" s="35"/>
      <c r="S206" s="417"/>
      <c r="T206" s="35"/>
    </row>
    <row r="207" spans="2:20" s="11" customFormat="1" ht="15" customHeight="1">
      <c r="B207" s="54" t="s">
        <v>167</v>
      </c>
      <c r="C207" s="168" t="s">
        <v>856</v>
      </c>
      <c r="D207" s="168" t="s">
        <v>14</v>
      </c>
      <c r="E207" s="515">
        <v>1.8799999999999999E-3</v>
      </c>
      <c r="F207" s="54" t="s">
        <v>201</v>
      </c>
      <c r="G207" s="35"/>
      <c r="S207" s="417"/>
      <c r="T207" s="35"/>
    </row>
    <row r="208" spans="2:20" s="11" customFormat="1" ht="15" customHeight="1">
      <c r="B208" s="54" t="s">
        <v>167</v>
      </c>
      <c r="C208" s="168" t="s">
        <v>36</v>
      </c>
      <c r="D208" s="168" t="s">
        <v>13</v>
      </c>
      <c r="E208" s="515">
        <v>3.2000000000000003E-4</v>
      </c>
      <c r="F208" s="54" t="s">
        <v>201</v>
      </c>
      <c r="G208" s="35"/>
      <c r="S208" s="417"/>
      <c r="T208" s="35"/>
    </row>
    <row r="209" spans="2:20" s="11" customFormat="1" ht="15" customHeight="1">
      <c r="B209" s="54" t="s">
        <v>167</v>
      </c>
      <c r="C209" s="168" t="s">
        <v>36</v>
      </c>
      <c r="D209" s="168" t="s">
        <v>12</v>
      </c>
      <c r="E209" s="515">
        <v>0.27840999999999999</v>
      </c>
      <c r="F209" s="54" t="s">
        <v>201</v>
      </c>
      <c r="G209" s="35"/>
      <c r="S209" s="417"/>
      <c r="T209" s="35"/>
    </row>
    <row r="210" spans="2:20" s="11" customFormat="1" ht="15" customHeight="1">
      <c r="B210" s="54" t="s">
        <v>167</v>
      </c>
      <c r="C210" s="168" t="s">
        <v>36</v>
      </c>
      <c r="D210" s="168" t="s">
        <v>14</v>
      </c>
      <c r="E210" s="515">
        <v>3.6000000000000002E-4</v>
      </c>
      <c r="F210" s="54" t="s">
        <v>201</v>
      </c>
      <c r="G210" s="35"/>
      <c r="S210" s="417"/>
      <c r="T210" s="35"/>
    </row>
    <row r="211" spans="2:20" s="11" customFormat="1" ht="15" customHeight="1">
      <c r="B211" s="54" t="s">
        <v>167</v>
      </c>
      <c r="C211" s="168" t="s">
        <v>36</v>
      </c>
      <c r="D211" s="168" t="s">
        <v>241</v>
      </c>
      <c r="E211" s="515" t="e">
        <f>E209/$C$31*$D$31</f>
        <v>#N/A</v>
      </c>
      <c r="F211" s="54" t="s">
        <v>29</v>
      </c>
      <c r="G211" s="35"/>
      <c r="S211" s="417"/>
      <c r="T211" s="35"/>
    </row>
    <row r="212" spans="2:20" s="11" customFormat="1" ht="15" customHeight="1">
      <c r="B212" s="54" t="s">
        <v>167</v>
      </c>
      <c r="C212" s="168" t="s">
        <v>83</v>
      </c>
      <c r="D212" s="168" t="s">
        <v>13</v>
      </c>
      <c r="E212" s="515" t="e">
        <f>E208*$E$25/$E$31*'Datos 3-Factores de convers'!$F$44/'Datos 3-Factores de convers'!$F$29</f>
        <v>#N/A</v>
      </c>
      <c r="F212" s="54" t="s">
        <v>29</v>
      </c>
      <c r="G212" s="35"/>
      <c r="S212" s="417"/>
      <c r="T212" s="35"/>
    </row>
    <row r="213" spans="2:20" s="11" customFormat="1" ht="15" customHeight="1">
      <c r="B213" s="54" t="s">
        <v>167</v>
      </c>
      <c r="C213" s="168" t="s">
        <v>83</v>
      </c>
      <c r="D213" s="168" t="s">
        <v>12</v>
      </c>
      <c r="E213" s="515" t="e">
        <f>E209*$C$25/$C$31*'Datos 3-Factores de convers'!$F$44/'Datos 3-Factores de convers'!$F$29</f>
        <v>#N/A</v>
      </c>
      <c r="F213" s="54" t="s">
        <v>29</v>
      </c>
      <c r="G213" s="35"/>
      <c r="S213" s="417"/>
      <c r="T213" s="35"/>
    </row>
    <row r="214" spans="2:20" s="11" customFormat="1" ht="15" customHeight="1">
      <c r="B214" s="54" t="s">
        <v>167</v>
      </c>
      <c r="C214" s="168" t="s">
        <v>83</v>
      </c>
      <c r="D214" s="168" t="s">
        <v>14</v>
      </c>
      <c r="E214" s="515" t="e">
        <f>E210*$F$25/$F$31*'Datos 3-Factores de convers'!$F$44/'Datos 3-Factores de convers'!$F$29</f>
        <v>#N/A</v>
      </c>
      <c r="F214" s="54" t="s">
        <v>29</v>
      </c>
      <c r="G214" s="35"/>
      <c r="S214" s="417"/>
      <c r="T214" s="35"/>
    </row>
    <row r="215" spans="2:20" s="11" customFormat="1" ht="15" customHeight="1">
      <c r="B215" s="54" t="s">
        <v>167</v>
      </c>
      <c r="C215" s="168" t="s">
        <v>83</v>
      </c>
      <c r="D215" s="168" t="s">
        <v>241</v>
      </c>
      <c r="E215" s="515" t="e">
        <f>E211*$D$25/$D$31*'Datos 3-Factores de convers'!$F$44/'Datos 3-Factores de convers'!$F$29</f>
        <v>#N/A</v>
      </c>
      <c r="F215" s="54" t="s">
        <v>29</v>
      </c>
      <c r="G215" s="35"/>
      <c r="S215" s="417"/>
      <c r="T215" s="35"/>
    </row>
    <row r="216" spans="2:20" s="11" customFormat="1" ht="15" customHeight="1">
      <c r="B216" s="54" t="s">
        <v>167</v>
      </c>
      <c r="C216" s="168" t="s">
        <v>597</v>
      </c>
      <c r="D216" s="168" t="s">
        <v>13</v>
      </c>
      <c r="E216" s="515" t="e">
        <f>E208*$E$26/$E$31*'Datos 3-Factores de convers'!$F$44/'Datos 3-Factores de convers'!$F$29</f>
        <v>#N/A</v>
      </c>
      <c r="F216" s="54" t="s">
        <v>29</v>
      </c>
      <c r="G216" s="35"/>
      <c r="S216" s="417"/>
      <c r="T216" s="35"/>
    </row>
    <row r="217" spans="2:20" s="11" customFormat="1" ht="15" customHeight="1">
      <c r="B217" s="54" t="s">
        <v>167</v>
      </c>
      <c r="C217" s="168" t="s">
        <v>597</v>
      </c>
      <c r="D217" s="168" t="s">
        <v>12</v>
      </c>
      <c r="E217" s="515" t="e">
        <f>E209*$C$26/$C$31*'Datos 3-Factores de convers'!$F$44/'Datos 3-Factores de convers'!$F$29</f>
        <v>#N/A</v>
      </c>
      <c r="F217" s="54" t="s">
        <v>29</v>
      </c>
      <c r="G217" s="35"/>
      <c r="S217" s="417"/>
      <c r="T217" s="35"/>
    </row>
    <row r="218" spans="2:20" s="11" customFormat="1" ht="15" customHeight="1">
      <c r="B218" s="54" t="s">
        <v>167</v>
      </c>
      <c r="C218" s="168" t="s">
        <v>597</v>
      </c>
      <c r="D218" s="168" t="s">
        <v>14</v>
      </c>
      <c r="E218" s="515" t="e">
        <f>E210*$F$26/$F$31*'Datos 3-Factores de convers'!$F$44/'Datos 3-Factores de convers'!$F$29</f>
        <v>#N/A</v>
      </c>
      <c r="F218" s="54" t="s">
        <v>29</v>
      </c>
      <c r="G218" s="35"/>
      <c r="S218" s="417"/>
      <c r="T218" s="35"/>
    </row>
    <row r="219" spans="2:20" s="11" customFormat="1" ht="15" customHeight="1">
      <c r="B219" s="54" t="s">
        <v>167</v>
      </c>
      <c r="C219" s="168" t="s">
        <v>597</v>
      </c>
      <c r="D219" s="168" t="s">
        <v>241</v>
      </c>
      <c r="E219" s="515" t="e">
        <f>E211*$D$26/$D$31*'Datos 3-Factores de convers'!$F$44/'Datos 3-Factores de convers'!$F$29</f>
        <v>#N/A</v>
      </c>
      <c r="F219" s="54" t="s">
        <v>29</v>
      </c>
      <c r="G219" s="35"/>
      <c r="S219" s="417"/>
      <c r="T219" s="35"/>
    </row>
    <row r="220" spans="2:20" s="11" customFormat="1" ht="15" customHeight="1">
      <c r="B220" s="54" t="s">
        <v>167</v>
      </c>
      <c r="C220" s="168" t="s">
        <v>95</v>
      </c>
      <c r="D220" s="168" t="s">
        <v>13</v>
      </c>
      <c r="E220" s="515">
        <v>9.0000000000000006E-5</v>
      </c>
      <c r="F220" s="54" t="s">
        <v>201</v>
      </c>
      <c r="G220" s="35"/>
      <c r="S220" s="417"/>
      <c r="T220" s="35"/>
    </row>
    <row r="221" spans="2:20" s="11" customFormat="1" ht="15" customHeight="1">
      <c r="B221" s="54" t="s">
        <v>167</v>
      </c>
      <c r="C221" s="168" t="s">
        <v>95</v>
      </c>
      <c r="D221" s="168" t="s">
        <v>12</v>
      </c>
      <c r="E221" s="515">
        <v>0.14993000000000001</v>
      </c>
      <c r="F221" s="54" t="s">
        <v>201</v>
      </c>
      <c r="G221" s="35"/>
      <c r="S221" s="417"/>
      <c r="T221" s="35"/>
    </row>
    <row r="222" spans="2:20" s="11" customFormat="1" ht="15" customHeight="1">
      <c r="B222" s="54" t="s">
        <v>167</v>
      </c>
      <c r="C222" s="168" t="s">
        <v>95</v>
      </c>
      <c r="D222" s="168" t="s">
        <v>14</v>
      </c>
      <c r="E222" s="515">
        <v>1.49E-3</v>
      </c>
      <c r="F222" s="54" t="s">
        <v>201</v>
      </c>
      <c r="G222" s="35"/>
      <c r="S222" s="417"/>
      <c r="T222" s="35"/>
    </row>
    <row r="223" spans="2:20" s="11" customFormat="1" ht="15" customHeight="1">
      <c r="B223" s="54" t="s">
        <v>167</v>
      </c>
      <c r="C223" s="168" t="s">
        <v>95</v>
      </c>
      <c r="D223" s="168" t="s">
        <v>241</v>
      </c>
      <c r="E223" s="515" t="e">
        <f>E221/$C$31*$D$31</f>
        <v>#N/A</v>
      </c>
      <c r="F223" s="54" t="s">
        <v>29</v>
      </c>
      <c r="G223" s="35"/>
      <c r="S223" s="417"/>
      <c r="T223" s="35"/>
    </row>
    <row r="224" spans="2:20" s="11" customFormat="1" ht="15" customHeight="1">
      <c r="B224" s="54" t="s">
        <v>167</v>
      </c>
      <c r="C224" s="168" t="s">
        <v>173</v>
      </c>
      <c r="D224" s="168" t="s">
        <v>12</v>
      </c>
      <c r="E224" s="515">
        <v>0.23427000000000001</v>
      </c>
      <c r="F224" s="54" t="s">
        <v>201</v>
      </c>
      <c r="G224" s="35"/>
      <c r="S224" s="417"/>
      <c r="T224" s="35"/>
    </row>
    <row r="225" spans="2:20" s="11" customFormat="1" ht="15" customHeight="1">
      <c r="B225" s="54" t="s">
        <v>167</v>
      </c>
      <c r="C225" s="168" t="s">
        <v>173</v>
      </c>
      <c r="D225" s="168" t="s">
        <v>14</v>
      </c>
      <c r="E225" s="515">
        <v>4.0999999999999999E-4</v>
      </c>
      <c r="F225" s="54" t="s">
        <v>201</v>
      </c>
      <c r="G225" s="35"/>
      <c r="S225" s="417"/>
      <c r="T225" s="35"/>
    </row>
    <row r="226" spans="2:20" s="11" customFormat="1" ht="15" customHeight="1">
      <c r="B226" s="54" t="s">
        <v>167</v>
      </c>
      <c r="C226" s="168" t="s">
        <v>32</v>
      </c>
      <c r="D226" s="168" t="s">
        <v>13</v>
      </c>
      <c r="E226" s="515">
        <v>5.0000000000000002E-5</v>
      </c>
      <c r="F226" s="54" t="s">
        <v>201</v>
      </c>
      <c r="G226" s="35"/>
      <c r="S226" s="417"/>
      <c r="T226" s="35"/>
    </row>
    <row r="227" spans="2:20" s="11" customFormat="1" ht="15" customHeight="1">
      <c r="B227" s="54" t="s">
        <v>167</v>
      </c>
      <c r="C227" s="168" t="s">
        <v>32</v>
      </c>
      <c r="D227" s="168" t="s">
        <v>12</v>
      </c>
      <c r="E227" s="515">
        <v>0.26596999999999998</v>
      </c>
      <c r="F227" s="54" t="s">
        <v>201</v>
      </c>
      <c r="G227" s="35"/>
      <c r="S227" s="417"/>
      <c r="T227" s="35"/>
    </row>
    <row r="228" spans="2:20" s="11" customFormat="1" ht="15" customHeight="1">
      <c r="B228" s="54" t="s">
        <v>167</v>
      </c>
      <c r="C228" s="168" t="s">
        <v>32</v>
      </c>
      <c r="D228" s="168" t="s">
        <v>14</v>
      </c>
      <c r="E228" s="515">
        <v>4.0999999999999999E-4</v>
      </c>
      <c r="F228" s="54" t="s">
        <v>201</v>
      </c>
      <c r="G228" s="35"/>
      <c r="S228" s="417"/>
      <c r="T228" s="35"/>
    </row>
    <row r="229" spans="2:20" s="11" customFormat="1" ht="15" customHeight="1">
      <c r="B229" s="54" t="s">
        <v>163</v>
      </c>
      <c r="C229" s="168" t="s">
        <v>856</v>
      </c>
      <c r="D229" s="168" t="s">
        <v>13</v>
      </c>
      <c r="E229" s="515">
        <v>4.1400000000000002E-6</v>
      </c>
      <c r="F229" s="54" t="s">
        <v>201</v>
      </c>
      <c r="G229" s="35"/>
      <c r="S229" s="417"/>
      <c r="T229" s="35"/>
    </row>
    <row r="230" spans="2:20" s="11" customFormat="1" ht="15" customHeight="1">
      <c r="B230" s="54" t="s">
        <v>163</v>
      </c>
      <c r="C230" s="168" t="s">
        <v>856</v>
      </c>
      <c r="D230" s="168" t="s">
        <v>12</v>
      </c>
      <c r="E230" s="515">
        <v>0.16308</v>
      </c>
      <c r="F230" s="54" t="s">
        <v>201</v>
      </c>
      <c r="G230" s="35"/>
      <c r="S230" s="417"/>
      <c r="T230" s="35"/>
    </row>
    <row r="231" spans="2:20" s="11" customFormat="1" ht="15" customHeight="1">
      <c r="B231" s="54" t="s">
        <v>163</v>
      </c>
      <c r="C231" s="168" t="s">
        <v>856</v>
      </c>
      <c r="D231" s="168" t="s">
        <v>14</v>
      </c>
      <c r="E231" s="515">
        <v>1.8799999999999999E-3</v>
      </c>
      <c r="F231" s="54" t="s">
        <v>201</v>
      </c>
      <c r="G231" s="35"/>
      <c r="S231" s="417"/>
      <c r="T231" s="35"/>
    </row>
    <row r="232" spans="2:20" s="11" customFormat="1" ht="15" customHeight="1">
      <c r="B232" s="54" t="s">
        <v>163</v>
      </c>
      <c r="C232" s="168" t="s">
        <v>856</v>
      </c>
      <c r="D232" s="168" t="s">
        <v>241</v>
      </c>
      <c r="E232" s="515" t="e">
        <f>E230/$C$29*$D$29</f>
        <v>#N/A</v>
      </c>
      <c r="F232" s="54" t="s">
        <v>29</v>
      </c>
      <c r="G232" s="35"/>
      <c r="S232" s="417"/>
      <c r="T232" s="35"/>
    </row>
    <row r="233" spans="2:20" s="11" customFormat="1" ht="15" customHeight="1">
      <c r="B233" s="54" t="s">
        <v>163</v>
      </c>
      <c r="C233" s="168" t="s">
        <v>86</v>
      </c>
      <c r="D233" s="168" t="s">
        <v>13</v>
      </c>
      <c r="E233" s="515" t="e">
        <f>E229*$E$23/$E$29*'Datos 3-Factores de convers'!$F$44/'Datos 3-Factores de convers'!$F$29</f>
        <v>#N/A</v>
      </c>
      <c r="F233" s="54" t="s">
        <v>29</v>
      </c>
      <c r="G233" s="35"/>
      <c r="S233" s="417"/>
      <c r="T233" s="35"/>
    </row>
    <row r="234" spans="2:20" s="11" customFormat="1" ht="15" customHeight="1">
      <c r="B234" s="54" t="s">
        <v>163</v>
      </c>
      <c r="C234" s="168" t="s">
        <v>86</v>
      </c>
      <c r="D234" s="168" t="s">
        <v>12</v>
      </c>
      <c r="E234" s="515" t="e">
        <f>E230*$C$23/$C$29*'Datos 3-Factores de convers'!$F$44/'Datos 3-Factores de convers'!$F$29</f>
        <v>#N/A</v>
      </c>
      <c r="F234" s="54" t="s">
        <v>29</v>
      </c>
      <c r="G234" s="35"/>
      <c r="S234" s="417"/>
      <c r="T234" s="35"/>
    </row>
    <row r="235" spans="2:20" s="11" customFormat="1" ht="15" customHeight="1">
      <c r="B235" s="54" t="s">
        <v>163</v>
      </c>
      <c r="C235" s="168" t="s">
        <v>86</v>
      </c>
      <c r="D235" s="168" t="s">
        <v>14</v>
      </c>
      <c r="E235" s="515" t="e">
        <f>E231*$F$23/$F$29*'Datos 3-Factores de convers'!$F$44/'Datos 3-Factores de convers'!$F$29</f>
        <v>#N/A</v>
      </c>
      <c r="F235" s="54" t="s">
        <v>29</v>
      </c>
      <c r="G235" s="35"/>
      <c r="S235" s="417"/>
      <c r="T235" s="35"/>
    </row>
    <row r="236" spans="2:20" s="11" customFormat="1" ht="15" customHeight="1">
      <c r="B236" s="54" t="s">
        <v>163</v>
      </c>
      <c r="C236" s="168" t="s">
        <v>86</v>
      </c>
      <c r="D236" s="168" t="s">
        <v>241</v>
      </c>
      <c r="E236" s="515" t="e">
        <f>E232*$D$23/$D$29*'Datos 3-Factores de convers'!$F$44/'Datos 3-Factores de convers'!$F$29</f>
        <v>#N/A</v>
      </c>
      <c r="F236" s="54" t="s">
        <v>29</v>
      </c>
      <c r="G236" s="35"/>
      <c r="S236" s="417"/>
      <c r="T236" s="35"/>
    </row>
    <row r="237" spans="2:20" s="11" customFormat="1" ht="15" customHeight="1">
      <c r="B237" s="54" t="s">
        <v>163</v>
      </c>
      <c r="C237" s="168" t="s">
        <v>85</v>
      </c>
      <c r="D237" s="168" t="s">
        <v>13</v>
      </c>
      <c r="E237" s="515" t="e">
        <f>E229*$E$24/$E$29*'Datos 3-Factores de convers'!$F$44/'Datos 3-Factores de convers'!$F$29</f>
        <v>#N/A</v>
      </c>
      <c r="F237" s="54" t="s">
        <v>29</v>
      </c>
      <c r="G237" s="35"/>
      <c r="S237" s="417"/>
      <c r="T237" s="35"/>
    </row>
    <row r="238" spans="2:20" s="11" customFormat="1" ht="15" customHeight="1">
      <c r="B238" s="54" t="s">
        <v>163</v>
      </c>
      <c r="C238" s="168" t="s">
        <v>85</v>
      </c>
      <c r="D238" s="168" t="s">
        <v>12</v>
      </c>
      <c r="E238" s="515" t="e">
        <f>E230*$C$24/$C$29*'Datos 3-Factores de convers'!$F$44/'Datos 3-Factores de convers'!$F$29</f>
        <v>#N/A</v>
      </c>
      <c r="F238" s="54" t="s">
        <v>29</v>
      </c>
      <c r="G238" s="35"/>
      <c r="S238" s="417"/>
      <c r="T238" s="35"/>
    </row>
    <row r="239" spans="2:20" s="11" customFormat="1" ht="15" customHeight="1">
      <c r="B239" s="54" t="s">
        <v>163</v>
      </c>
      <c r="C239" s="168" t="s">
        <v>85</v>
      </c>
      <c r="D239" s="168" t="s">
        <v>14</v>
      </c>
      <c r="E239" s="515" t="e">
        <f>E231*$F$24/$F$29*'Datos 3-Factores de convers'!$F$44/'Datos 3-Factores de convers'!$F$29</f>
        <v>#N/A</v>
      </c>
      <c r="F239" s="54" t="s">
        <v>29</v>
      </c>
      <c r="G239" s="35"/>
      <c r="S239" s="417"/>
      <c r="T239" s="35"/>
    </row>
    <row r="240" spans="2:20" s="11" customFormat="1" ht="15" customHeight="1">
      <c r="B240" s="54" t="s">
        <v>163</v>
      </c>
      <c r="C240" s="168" t="s">
        <v>85</v>
      </c>
      <c r="D240" s="168" t="s">
        <v>241</v>
      </c>
      <c r="E240" s="515" t="e">
        <f>E232*$D$24/$D$29*'Datos 3-Factores de convers'!$F$44/'Datos 3-Factores de convers'!$F$29</f>
        <v>#N/A</v>
      </c>
      <c r="F240" s="54" t="s">
        <v>29</v>
      </c>
      <c r="G240" s="35"/>
      <c r="S240" s="417"/>
      <c r="T240" s="35"/>
    </row>
    <row r="241" spans="2:20" s="11" customFormat="1" ht="15" customHeight="1">
      <c r="B241" s="54" t="s">
        <v>163</v>
      </c>
      <c r="C241" s="168" t="s">
        <v>36</v>
      </c>
      <c r="D241" s="168" t="s">
        <v>13</v>
      </c>
      <c r="E241" s="515">
        <v>3.2000000000000003E-4</v>
      </c>
      <c r="F241" s="54" t="s">
        <v>201</v>
      </c>
      <c r="G241" s="35"/>
      <c r="S241" s="417"/>
      <c r="T241" s="35"/>
    </row>
    <row r="242" spans="2:20" s="11" customFormat="1" ht="15" customHeight="1">
      <c r="B242" s="54" t="s">
        <v>163</v>
      </c>
      <c r="C242" s="168" t="s">
        <v>36</v>
      </c>
      <c r="D242" s="168" t="s">
        <v>12</v>
      </c>
      <c r="E242" s="515">
        <v>0.18717</v>
      </c>
      <c r="F242" s="54" t="s">
        <v>201</v>
      </c>
      <c r="G242" s="35"/>
      <c r="S242" s="417"/>
      <c r="T242" s="35"/>
    </row>
    <row r="243" spans="2:20" s="11" customFormat="1" ht="15" customHeight="1">
      <c r="B243" s="54" t="s">
        <v>163</v>
      </c>
      <c r="C243" s="168" t="s">
        <v>36</v>
      </c>
      <c r="D243" s="168" t="s">
        <v>14</v>
      </c>
      <c r="E243" s="515">
        <v>3.6000000000000002E-4</v>
      </c>
      <c r="F243" s="54" t="s">
        <v>201</v>
      </c>
      <c r="G243" s="35"/>
      <c r="S243" s="417"/>
      <c r="T243" s="35"/>
    </row>
    <row r="244" spans="2:20" s="11" customFormat="1" ht="15" customHeight="1">
      <c r="B244" s="54" t="s">
        <v>163</v>
      </c>
      <c r="C244" s="168" t="s">
        <v>36</v>
      </c>
      <c r="D244" s="168" t="s">
        <v>241</v>
      </c>
      <c r="E244" s="515" t="e">
        <f>E242/$C$31*$D$31</f>
        <v>#N/A</v>
      </c>
      <c r="F244" s="54" t="s">
        <v>29</v>
      </c>
      <c r="G244" s="35"/>
      <c r="S244" s="417"/>
      <c r="T244" s="35"/>
    </row>
    <row r="245" spans="2:20" s="11" customFormat="1" ht="15" customHeight="1">
      <c r="B245" s="54" t="s">
        <v>163</v>
      </c>
      <c r="C245" s="168" t="s">
        <v>83</v>
      </c>
      <c r="D245" s="168" t="s">
        <v>13</v>
      </c>
      <c r="E245" s="515" t="e">
        <f>E241*$E$25/$E$31*'Datos 3-Factores de convers'!$F$44/'Datos 3-Factores de convers'!$F$29</f>
        <v>#N/A</v>
      </c>
      <c r="F245" s="54" t="s">
        <v>29</v>
      </c>
      <c r="G245" s="35"/>
      <c r="S245" s="417"/>
      <c r="T245" s="35"/>
    </row>
    <row r="246" spans="2:20" s="11" customFormat="1" ht="15" customHeight="1">
      <c r="B246" s="54" t="s">
        <v>163</v>
      </c>
      <c r="C246" s="168" t="s">
        <v>83</v>
      </c>
      <c r="D246" s="168" t="s">
        <v>12</v>
      </c>
      <c r="E246" s="515" t="e">
        <f>E242*$C$25/$C$31*'Datos 3-Factores de convers'!$F$44/'Datos 3-Factores de convers'!$F$29</f>
        <v>#N/A</v>
      </c>
      <c r="F246" s="54" t="s">
        <v>29</v>
      </c>
      <c r="G246" s="35"/>
      <c r="S246" s="417"/>
      <c r="T246" s="35"/>
    </row>
    <row r="247" spans="2:20" s="11" customFormat="1" ht="15" customHeight="1">
      <c r="B247" s="54" t="s">
        <v>163</v>
      </c>
      <c r="C247" s="168" t="s">
        <v>83</v>
      </c>
      <c r="D247" s="168" t="s">
        <v>14</v>
      </c>
      <c r="E247" s="515" t="e">
        <f>E243*$F$25/$F$31*'Datos 3-Factores de convers'!$F$44/'Datos 3-Factores de convers'!$F$29</f>
        <v>#N/A</v>
      </c>
      <c r="F247" s="54" t="s">
        <v>29</v>
      </c>
      <c r="G247" s="35"/>
      <c r="S247" s="417"/>
      <c r="T247" s="35"/>
    </row>
    <row r="248" spans="2:20" s="11" customFormat="1" ht="15" customHeight="1">
      <c r="B248" s="54" t="s">
        <v>163</v>
      </c>
      <c r="C248" s="168" t="s">
        <v>83</v>
      </c>
      <c r="D248" s="168" t="s">
        <v>241</v>
      </c>
      <c r="E248" s="515" t="e">
        <f>E244*$D$25/$D$31*'Datos 3-Factores de convers'!$F$44/'Datos 3-Factores de convers'!$F$29</f>
        <v>#N/A</v>
      </c>
      <c r="F248" s="54" t="s">
        <v>29</v>
      </c>
      <c r="G248" s="35"/>
      <c r="S248" s="417"/>
      <c r="T248" s="35"/>
    </row>
    <row r="249" spans="2:20" s="11" customFormat="1" ht="15" customHeight="1">
      <c r="B249" s="54" t="s">
        <v>163</v>
      </c>
      <c r="C249" s="168" t="s">
        <v>597</v>
      </c>
      <c r="D249" s="168" t="s">
        <v>13</v>
      </c>
      <c r="E249" s="515" t="e">
        <f>E241*$E$26/$E$31*'Datos 3-Factores de convers'!$F$44/'Datos 3-Factores de convers'!$F$29</f>
        <v>#N/A</v>
      </c>
      <c r="F249" s="54" t="s">
        <v>29</v>
      </c>
      <c r="G249" s="35"/>
      <c r="S249" s="417"/>
      <c r="T249" s="35"/>
    </row>
    <row r="250" spans="2:20" s="11" customFormat="1" ht="15" customHeight="1">
      <c r="B250" s="54" t="s">
        <v>163</v>
      </c>
      <c r="C250" s="168" t="s">
        <v>597</v>
      </c>
      <c r="D250" s="168" t="s">
        <v>12</v>
      </c>
      <c r="E250" s="515" t="e">
        <f>E242*$C$26/$C$31*'Datos 3-Factores de convers'!$F$44/'Datos 3-Factores de convers'!$F$29</f>
        <v>#N/A</v>
      </c>
      <c r="F250" s="54" t="s">
        <v>29</v>
      </c>
      <c r="G250" s="35"/>
      <c r="S250" s="417"/>
      <c r="T250" s="35"/>
    </row>
    <row r="251" spans="2:20" s="11" customFormat="1" ht="15" customHeight="1">
      <c r="B251" s="54" t="s">
        <v>163</v>
      </c>
      <c r="C251" s="168" t="s">
        <v>597</v>
      </c>
      <c r="D251" s="168" t="s">
        <v>14</v>
      </c>
      <c r="E251" s="515" t="e">
        <f>E243*$F$26/$F$31*'Datos 3-Factores de convers'!$F$44/'Datos 3-Factores de convers'!$F$29</f>
        <v>#N/A</v>
      </c>
      <c r="F251" s="54" t="s">
        <v>29</v>
      </c>
      <c r="G251" s="35"/>
      <c r="S251" s="417"/>
      <c r="T251" s="35"/>
    </row>
    <row r="252" spans="2:20" s="11" customFormat="1" ht="15" customHeight="1">
      <c r="B252" s="54" t="s">
        <v>163</v>
      </c>
      <c r="C252" s="168" t="s">
        <v>597</v>
      </c>
      <c r="D252" s="168" t="s">
        <v>241</v>
      </c>
      <c r="E252" s="515" t="e">
        <f>E244*$D$26/$D$31*'Datos 3-Factores de convers'!$F$44/'Datos 3-Factores de convers'!$F$29</f>
        <v>#N/A</v>
      </c>
      <c r="F252" s="54" t="s">
        <v>29</v>
      </c>
      <c r="G252" s="35"/>
      <c r="S252" s="417"/>
      <c r="T252" s="35"/>
    </row>
    <row r="253" spans="2:20" s="11" customFormat="1" ht="15" customHeight="1">
      <c r="B253" s="54" t="s">
        <v>163</v>
      </c>
      <c r="C253" s="168" t="s">
        <v>95</v>
      </c>
      <c r="D253" s="168" t="s">
        <v>13</v>
      </c>
      <c r="E253" s="515">
        <v>1.4999999999999999E-4</v>
      </c>
      <c r="F253" s="54" t="s">
        <v>201</v>
      </c>
      <c r="G253" s="35"/>
      <c r="S253" s="417"/>
      <c r="T253" s="35"/>
    </row>
    <row r="254" spans="2:20" s="11" customFormat="1" ht="15" customHeight="1">
      <c r="B254" s="54" t="s">
        <v>163</v>
      </c>
      <c r="C254" s="168" t="s">
        <v>95</v>
      </c>
      <c r="D254" s="168" t="s">
        <v>12</v>
      </c>
      <c r="E254" s="515">
        <v>0.10825</v>
      </c>
      <c r="F254" s="54" t="s">
        <v>201</v>
      </c>
      <c r="G254" s="35"/>
      <c r="S254" s="417"/>
      <c r="T254" s="35"/>
    </row>
    <row r="255" spans="2:20" s="11" customFormat="1" ht="15" customHeight="1">
      <c r="B255" s="54" t="s">
        <v>163</v>
      </c>
      <c r="C255" s="168" t="s">
        <v>95</v>
      </c>
      <c r="D255" s="168" t="s">
        <v>14</v>
      </c>
      <c r="E255" s="515">
        <v>1.17E-3</v>
      </c>
      <c r="F255" s="54" t="s">
        <v>201</v>
      </c>
      <c r="G255" s="35"/>
      <c r="S255" s="417"/>
      <c r="T255" s="35"/>
    </row>
    <row r="256" spans="2:20" s="11" customFormat="1" ht="15" customHeight="1">
      <c r="B256" s="54" t="s">
        <v>163</v>
      </c>
      <c r="C256" s="168" t="s">
        <v>95</v>
      </c>
      <c r="D256" s="168" t="s">
        <v>241</v>
      </c>
      <c r="E256" s="515" t="e">
        <f>E254/$C$31*$D$31</f>
        <v>#N/A</v>
      </c>
      <c r="F256" s="54" t="s">
        <v>29</v>
      </c>
      <c r="G256" s="35"/>
      <c r="S256" s="417"/>
      <c r="T256" s="35"/>
    </row>
    <row r="257" spans="2:20" s="11" customFormat="1" ht="15" customHeight="1">
      <c r="B257" s="54" t="s">
        <v>163</v>
      </c>
      <c r="C257" s="168" t="s">
        <v>173</v>
      </c>
      <c r="D257" s="168" t="s">
        <v>13</v>
      </c>
      <c r="E257" s="515">
        <v>1.58E-3</v>
      </c>
      <c r="F257" s="54" t="s">
        <v>201</v>
      </c>
      <c r="G257" s="35"/>
      <c r="S257" s="417"/>
      <c r="T257" s="35"/>
    </row>
    <row r="258" spans="2:20" s="11" customFormat="1" ht="15" customHeight="1">
      <c r="B258" s="54" t="s">
        <v>163</v>
      </c>
      <c r="C258" s="168" t="s">
        <v>173</v>
      </c>
      <c r="D258" s="168" t="s">
        <v>12</v>
      </c>
      <c r="E258" s="515">
        <v>0.1575</v>
      </c>
      <c r="F258" s="54" t="s">
        <v>201</v>
      </c>
      <c r="G258" s="35"/>
      <c r="S258" s="417"/>
      <c r="T258" s="35"/>
    </row>
    <row r="259" spans="2:20" s="11" customFormat="1" ht="15" customHeight="1">
      <c r="B259" s="54" t="s">
        <v>163</v>
      </c>
      <c r="C259" s="168" t="s">
        <v>173</v>
      </c>
      <c r="D259" s="168" t="s">
        <v>14</v>
      </c>
      <c r="E259" s="515">
        <v>4.0999999999999999E-4</v>
      </c>
      <c r="F259" s="54" t="s">
        <v>201</v>
      </c>
      <c r="G259" s="35"/>
      <c r="S259" s="417"/>
      <c r="T259" s="35"/>
    </row>
    <row r="260" spans="2:20" s="11" customFormat="1" ht="15" customHeight="1">
      <c r="B260" s="54" t="s">
        <v>163</v>
      </c>
      <c r="C260" s="168" t="s">
        <v>32</v>
      </c>
      <c r="D260" s="168" t="s">
        <v>13</v>
      </c>
      <c r="E260" s="515">
        <v>5.0000000000000002E-5</v>
      </c>
      <c r="F260" s="54" t="s">
        <v>201</v>
      </c>
      <c r="G260" s="35"/>
      <c r="S260" s="417"/>
      <c r="T260" s="35"/>
    </row>
    <row r="261" spans="2:20" s="11" customFormat="1" ht="15" customHeight="1">
      <c r="B261" s="54" t="s">
        <v>163</v>
      </c>
      <c r="C261" s="168" t="s">
        <v>32</v>
      </c>
      <c r="D261" s="168" t="s">
        <v>12</v>
      </c>
      <c r="E261" s="515">
        <v>0.17881</v>
      </c>
      <c r="F261" s="54" t="s">
        <v>201</v>
      </c>
      <c r="G261" s="35"/>
      <c r="S261" s="417"/>
      <c r="T261" s="35"/>
    </row>
    <row r="262" spans="2:20" s="11" customFormat="1" ht="15" customHeight="1">
      <c r="B262" s="54" t="s">
        <v>163</v>
      </c>
      <c r="C262" s="168" t="s">
        <v>32</v>
      </c>
      <c r="D262" s="168" t="s">
        <v>14</v>
      </c>
      <c r="E262" s="515">
        <v>4.0999999999999999E-4</v>
      </c>
      <c r="F262" s="54" t="s">
        <v>201</v>
      </c>
      <c r="G262" s="35"/>
      <c r="S262" s="417"/>
      <c r="T262" s="35"/>
    </row>
    <row r="263" spans="2:20" s="11" customFormat="1" ht="15" customHeight="1">
      <c r="B263" s="54" t="s">
        <v>162</v>
      </c>
      <c r="C263" s="168" t="s">
        <v>856</v>
      </c>
      <c r="D263" s="168" t="s">
        <v>13</v>
      </c>
      <c r="E263" s="517">
        <v>4.1400000000000002E-6</v>
      </c>
      <c r="F263" s="54" t="s">
        <v>201</v>
      </c>
      <c r="G263" s="35"/>
      <c r="S263" s="417"/>
      <c r="T263" s="35"/>
    </row>
    <row r="264" spans="2:20" s="11" customFormat="1" ht="15" customHeight="1">
      <c r="B264" s="54" t="s">
        <v>162</v>
      </c>
      <c r="C264" s="168" t="s">
        <v>856</v>
      </c>
      <c r="D264" s="168" t="s">
        <v>12</v>
      </c>
      <c r="E264" s="515">
        <v>0.13569999999999999</v>
      </c>
      <c r="F264" s="54" t="s">
        <v>201</v>
      </c>
      <c r="G264" s="35"/>
      <c r="S264" s="417"/>
      <c r="T264" s="35"/>
    </row>
    <row r="265" spans="2:20" s="11" customFormat="1" ht="15" customHeight="1">
      <c r="B265" s="54" t="s">
        <v>162</v>
      </c>
      <c r="C265" s="168" t="s">
        <v>856</v>
      </c>
      <c r="D265" s="168" t="s">
        <v>14</v>
      </c>
      <c r="E265" s="515">
        <v>1.8799999999999999E-3</v>
      </c>
      <c r="F265" s="54" t="s">
        <v>201</v>
      </c>
      <c r="G265" s="35"/>
      <c r="S265" s="417"/>
      <c r="T265" s="35"/>
    </row>
    <row r="266" spans="2:20" s="11" customFormat="1" ht="15" customHeight="1">
      <c r="B266" s="54" t="s">
        <v>162</v>
      </c>
      <c r="C266" s="168" t="s">
        <v>856</v>
      </c>
      <c r="D266" s="168" t="s">
        <v>241</v>
      </c>
      <c r="E266" s="515" t="e">
        <f>E264/$C$29*$D$29</f>
        <v>#N/A</v>
      </c>
      <c r="F266" s="54" t="s">
        <v>29</v>
      </c>
      <c r="G266" s="35"/>
      <c r="S266" s="417"/>
      <c r="T266" s="35"/>
    </row>
    <row r="267" spans="2:20" s="11" customFormat="1" ht="15" customHeight="1">
      <c r="B267" s="54" t="s">
        <v>162</v>
      </c>
      <c r="C267" s="168" t="s">
        <v>86</v>
      </c>
      <c r="D267" s="168" t="s">
        <v>13</v>
      </c>
      <c r="E267" s="515" t="e">
        <f>E263*$E$23/$E$29*'Datos 3-Factores de convers'!$F$44/'Datos 3-Factores de convers'!$F$29</f>
        <v>#N/A</v>
      </c>
      <c r="F267" s="54" t="s">
        <v>29</v>
      </c>
      <c r="G267" s="35"/>
      <c r="S267" s="417"/>
      <c r="T267" s="35"/>
    </row>
    <row r="268" spans="2:20" s="11" customFormat="1" ht="15" customHeight="1">
      <c r="B268" s="54" t="s">
        <v>162</v>
      </c>
      <c r="C268" s="168" t="s">
        <v>86</v>
      </c>
      <c r="D268" s="168" t="s">
        <v>12</v>
      </c>
      <c r="E268" s="515" t="e">
        <f>E264*$C$23/$C$29*'Datos 3-Factores de convers'!$F$44/'Datos 3-Factores de convers'!$F$29</f>
        <v>#N/A</v>
      </c>
      <c r="F268" s="54" t="s">
        <v>29</v>
      </c>
      <c r="G268" s="35"/>
      <c r="S268" s="417"/>
      <c r="T268" s="35"/>
    </row>
    <row r="269" spans="2:20" s="11" customFormat="1" ht="15" customHeight="1">
      <c r="B269" s="54" t="s">
        <v>162</v>
      </c>
      <c r="C269" s="168" t="s">
        <v>86</v>
      </c>
      <c r="D269" s="168" t="s">
        <v>14</v>
      </c>
      <c r="E269" s="515" t="e">
        <f>E265*$F$23/$F$29*'Datos 3-Factores de convers'!$F$44/'Datos 3-Factores de convers'!$F$29</f>
        <v>#N/A</v>
      </c>
      <c r="F269" s="54" t="s">
        <v>29</v>
      </c>
      <c r="G269" s="35"/>
      <c r="S269" s="417"/>
      <c r="T269" s="35"/>
    </row>
    <row r="270" spans="2:20" s="11" customFormat="1" ht="15" customHeight="1">
      <c r="B270" s="54" t="s">
        <v>162</v>
      </c>
      <c r="C270" s="168" t="s">
        <v>86</v>
      </c>
      <c r="D270" s="168" t="s">
        <v>241</v>
      </c>
      <c r="E270" s="515" t="e">
        <f>E266*$D$23/$D$29*'Datos 3-Factores de convers'!$F$44/'Datos 3-Factores de convers'!$F$29</f>
        <v>#N/A</v>
      </c>
      <c r="F270" s="54" t="s">
        <v>29</v>
      </c>
      <c r="G270" s="35"/>
      <c r="S270" s="417"/>
      <c r="T270" s="35"/>
    </row>
    <row r="271" spans="2:20" s="11" customFormat="1" ht="15" customHeight="1">
      <c r="B271" s="54" t="s">
        <v>162</v>
      </c>
      <c r="C271" s="168" t="s">
        <v>85</v>
      </c>
      <c r="D271" s="168" t="s">
        <v>13</v>
      </c>
      <c r="E271" s="515" t="e">
        <f>E263*$E$24/$E$29*'Datos 3-Factores de convers'!$F$44/'Datos 3-Factores de convers'!$F$29</f>
        <v>#N/A</v>
      </c>
      <c r="F271" s="54" t="s">
        <v>29</v>
      </c>
      <c r="G271" s="35"/>
      <c r="S271" s="417"/>
      <c r="T271" s="35"/>
    </row>
    <row r="272" spans="2:20" s="11" customFormat="1" ht="15" customHeight="1">
      <c r="B272" s="54" t="s">
        <v>162</v>
      </c>
      <c r="C272" s="168" t="s">
        <v>85</v>
      </c>
      <c r="D272" s="168" t="s">
        <v>12</v>
      </c>
      <c r="E272" s="515" t="e">
        <f>E264*$C$24/$C$29*'Datos 3-Factores de convers'!$F$44/'Datos 3-Factores de convers'!$F$29</f>
        <v>#N/A</v>
      </c>
      <c r="F272" s="54" t="s">
        <v>29</v>
      </c>
      <c r="G272" s="35"/>
      <c r="S272" s="417"/>
      <c r="T272" s="35"/>
    </row>
    <row r="273" spans="2:20" s="11" customFormat="1" ht="15" customHeight="1">
      <c r="B273" s="54" t="s">
        <v>162</v>
      </c>
      <c r="C273" s="168" t="s">
        <v>85</v>
      </c>
      <c r="D273" s="168" t="s">
        <v>14</v>
      </c>
      <c r="E273" s="515" t="e">
        <f>E265*$F$24/$F$29*'Datos 3-Factores de convers'!$F$44/'Datos 3-Factores de convers'!$F$29</f>
        <v>#N/A</v>
      </c>
      <c r="F273" s="54" t="s">
        <v>29</v>
      </c>
      <c r="G273" s="35"/>
      <c r="S273" s="417"/>
      <c r="T273" s="35"/>
    </row>
    <row r="274" spans="2:20" s="11" customFormat="1" ht="15" customHeight="1">
      <c r="B274" s="54" t="s">
        <v>162</v>
      </c>
      <c r="C274" s="168" t="s">
        <v>85</v>
      </c>
      <c r="D274" s="168" t="s">
        <v>241</v>
      </c>
      <c r="E274" s="515" t="e">
        <f>E266*$D$24/$D$29*'Datos 3-Factores de convers'!$F$44/'Datos 3-Factores de convers'!$F$29</f>
        <v>#N/A</v>
      </c>
      <c r="F274" s="54" t="s">
        <v>29</v>
      </c>
      <c r="G274" s="35"/>
      <c r="S274" s="417"/>
      <c r="T274" s="35"/>
    </row>
    <row r="275" spans="2:20" s="11" customFormat="1" ht="15" customHeight="1">
      <c r="B275" s="54" t="s">
        <v>162</v>
      </c>
      <c r="C275" s="168" t="s">
        <v>36</v>
      </c>
      <c r="D275" s="168" t="s">
        <v>13</v>
      </c>
      <c r="E275" s="515">
        <v>3.2000000000000003E-4</v>
      </c>
      <c r="F275" s="54" t="s">
        <v>201</v>
      </c>
      <c r="G275" s="35"/>
      <c r="S275" s="417"/>
      <c r="T275" s="35"/>
    </row>
    <row r="276" spans="2:20" s="11" customFormat="1" ht="15" customHeight="1">
      <c r="B276" s="54" t="s">
        <v>162</v>
      </c>
      <c r="C276" s="168" t="s">
        <v>36</v>
      </c>
      <c r="D276" s="168" t="s">
        <v>12</v>
      </c>
      <c r="E276" s="515">
        <v>0.14878</v>
      </c>
      <c r="F276" s="54" t="s">
        <v>201</v>
      </c>
      <c r="G276" s="35"/>
      <c r="S276" s="417"/>
      <c r="T276" s="35"/>
    </row>
    <row r="277" spans="2:20" s="11" customFormat="1" ht="15" customHeight="1">
      <c r="B277" s="54" t="s">
        <v>162</v>
      </c>
      <c r="C277" s="168" t="s">
        <v>36</v>
      </c>
      <c r="D277" s="168" t="s">
        <v>14</v>
      </c>
      <c r="E277" s="515">
        <v>3.6000000000000002E-4</v>
      </c>
      <c r="F277" s="54" t="s">
        <v>201</v>
      </c>
      <c r="G277" s="35"/>
      <c r="S277" s="417"/>
      <c r="T277" s="35"/>
    </row>
    <row r="278" spans="2:20" s="11" customFormat="1" ht="15" customHeight="1">
      <c r="B278" s="54" t="s">
        <v>162</v>
      </c>
      <c r="C278" s="168" t="s">
        <v>36</v>
      </c>
      <c r="D278" s="168" t="s">
        <v>241</v>
      </c>
      <c r="E278" s="515" t="e">
        <f>E276/$C$31*$D$31</f>
        <v>#N/A</v>
      </c>
      <c r="F278" s="54" t="s">
        <v>29</v>
      </c>
      <c r="G278" s="35"/>
      <c r="S278" s="417"/>
      <c r="T278" s="35"/>
    </row>
    <row r="279" spans="2:20" s="11" customFormat="1" ht="15" customHeight="1">
      <c r="B279" s="54" t="s">
        <v>162</v>
      </c>
      <c r="C279" s="168" t="s">
        <v>83</v>
      </c>
      <c r="D279" s="168" t="s">
        <v>13</v>
      </c>
      <c r="E279" s="515" t="e">
        <f>E275*$E$25/$E$31*'Datos 3-Factores de convers'!$F$44/'Datos 3-Factores de convers'!$F$29</f>
        <v>#N/A</v>
      </c>
      <c r="F279" s="54" t="s">
        <v>29</v>
      </c>
      <c r="G279" s="35"/>
      <c r="S279" s="417"/>
      <c r="T279" s="35"/>
    </row>
    <row r="280" spans="2:20" s="11" customFormat="1" ht="15" customHeight="1">
      <c r="B280" s="54" t="s">
        <v>162</v>
      </c>
      <c r="C280" s="168" t="s">
        <v>83</v>
      </c>
      <c r="D280" s="168" t="s">
        <v>12</v>
      </c>
      <c r="E280" s="515" t="e">
        <f>E276*$C$25/$C$31*'Datos 3-Factores de convers'!$F$44/'Datos 3-Factores de convers'!$F$29</f>
        <v>#N/A</v>
      </c>
      <c r="F280" s="54" t="s">
        <v>29</v>
      </c>
      <c r="G280" s="35"/>
      <c r="S280" s="417"/>
      <c r="T280" s="35"/>
    </row>
    <row r="281" spans="2:20" s="11" customFormat="1" ht="15" customHeight="1">
      <c r="B281" s="54" t="s">
        <v>162</v>
      </c>
      <c r="C281" s="168" t="s">
        <v>83</v>
      </c>
      <c r="D281" s="168" t="s">
        <v>14</v>
      </c>
      <c r="E281" s="515" t="e">
        <f>E277*$F$25/$F$31*'Datos 3-Factores de convers'!$F$44/'Datos 3-Factores de convers'!$F$29</f>
        <v>#N/A</v>
      </c>
      <c r="F281" s="54" t="s">
        <v>29</v>
      </c>
      <c r="G281" s="35"/>
      <c r="S281" s="417"/>
      <c r="T281" s="35"/>
    </row>
    <row r="282" spans="2:20" s="11" customFormat="1" ht="15" customHeight="1">
      <c r="B282" s="54" t="s">
        <v>162</v>
      </c>
      <c r="C282" s="168" t="s">
        <v>83</v>
      </c>
      <c r="D282" s="168" t="s">
        <v>241</v>
      </c>
      <c r="E282" s="515" t="e">
        <f>E278*$D$25/$D$31*'Datos 3-Factores de convers'!$F$44/'Datos 3-Factores de convers'!$F$29</f>
        <v>#N/A</v>
      </c>
      <c r="F282" s="54" t="s">
        <v>29</v>
      </c>
      <c r="G282" s="35"/>
      <c r="S282" s="417"/>
      <c r="T282" s="35"/>
    </row>
    <row r="283" spans="2:20" s="11" customFormat="1" ht="15" customHeight="1">
      <c r="B283" s="54" t="s">
        <v>162</v>
      </c>
      <c r="C283" s="168" t="s">
        <v>597</v>
      </c>
      <c r="D283" s="168" t="s">
        <v>13</v>
      </c>
      <c r="E283" s="515" t="e">
        <f>E275*$E$26/$E$31*'Datos 3-Factores de convers'!$F$44/'Datos 3-Factores de convers'!$F$29</f>
        <v>#N/A</v>
      </c>
      <c r="F283" s="54" t="s">
        <v>29</v>
      </c>
      <c r="G283" s="35"/>
      <c r="S283" s="417"/>
      <c r="T283" s="35"/>
    </row>
    <row r="284" spans="2:20" s="11" customFormat="1" ht="15" customHeight="1">
      <c r="B284" s="54" t="s">
        <v>162</v>
      </c>
      <c r="C284" s="168" t="s">
        <v>597</v>
      </c>
      <c r="D284" s="168" t="s">
        <v>12</v>
      </c>
      <c r="E284" s="515" t="e">
        <f>E276*$C$26/$C$31*'Datos 3-Factores de convers'!$F$44/'Datos 3-Factores de convers'!$F$29</f>
        <v>#N/A</v>
      </c>
      <c r="F284" s="54" t="s">
        <v>29</v>
      </c>
      <c r="G284" s="35"/>
      <c r="S284" s="417"/>
      <c r="T284" s="35"/>
    </row>
    <row r="285" spans="2:20" s="11" customFormat="1" ht="15" customHeight="1">
      <c r="B285" s="54" t="s">
        <v>162</v>
      </c>
      <c r="C285" s="168" t="s">
        <v>597</v>
      </c>
      <c r="D285" s="168" t="s">
        <v>14</v>
      </c>
      <c r="E285" s="515" t="e">
        <f>E277*$F$26/$F$31*'Datos 3-Factores de convers'!$F$44/'Datos 3-Factores de convers'!$F$29</f>
        <v>#N/A</v>
      </c>
      <c r="F285" s="54" t="s">
        <v>29</v>
      </c>
      <c r="G285" s="35"/>
      <c r="S285" s="417"/>
      <c r="T285" s="35"/>
    </row>
    <row r="286" spans="2:20" s="11" customFormat="1" ht="15" customHeight="1">
      <c r="B286" s="54" t="s">
        <v>162</v>
      </c>
      <c r="C286" s="168" t="s">
        <v>597</v>
      </c>
      <c r="D286" s="168" t="s">
        <v>241</v>
      </c>
      <c r="E286" s="515" t="e">
        <f>E278*$D$26/$D$31*'Datos 3-Factores de convers'!$F$44/'Datos 3-Factores de convers'!$F$29</f>
        <v>#N/A</v>
      </c>
      <c r="F286" s="54" t="s">
        <v>29</v>
      </c>
      <c r="G286" s="35"/>
      <c r="S286" s="417"/>
      <c r="T286" s="35"/>
    </row>
    <row r="287" spans="2:20" s="11" customFormat="1" ht="15" customHeight="1">
      <c r="B287" s="54" t="s">
        <v>162</v>
      </c>
      <c r="C287" s="168" t="s">
        <v>95</v>
      </c>
      <c r="D287" s="168" t="s">
        <v>13</v>
      </c>
      <c r="E287" s="515">
        <v>2.1000000000000001E-4</v>
      </c>
      <c r="F287" s="54" t="s">
        <v>201</v>
      </c>
      <c r="G287" s="35"/>
      <c r="S287" s="417"/>
      <c r="T287" s="35"/>
    </row>
    <row r="288" spans="2:20" s="11" customFormat="1" ht="15" customHeight="1">
      <c r="B288" s="54" t="s">
        <v>162</v>
      </c>
      <c r="C288" s="168" t="s">
        <v>95</v>
      </c>
      <c r="D288" s="168" t="s">
        <v>12</v>
      </c>
      <c r="E288" s="515">
        <v>0.10385999999999999</v>
      </c>
      <c r="F288" s="54" t="s">
        <v>201</v>
      </c>
      <c r="G288" s="35"/>
      <c r="S288" s="417"/>
      <c r="T288" s="35"/>
    </row>
    <row r="289" spans="2:20" s="11" customFormat="1" ht="15" customHeight="1">
      <c r="B289" s="54" t="s">
        <v>162</v>
      </c>
      <c r="C289" s="168" t="s">
        <v>95</v>
      </c>
      <c r="D289" s="168" t="s">
        <v>14</v>
      </c>
      <c r="E289" s="515">
        <v>8.7000000000000001E-4</v>
      </c>
      <c r="F289" s="54" t="s">
        <v>201</v>
      </c>
      <c r="G289" s="35"/>
      <c r="S289" s="417"/>
      <c r="T289" s="35"/>
    </row>
    <row r="290" spans="2:20" s="11" customFormat="1" ht="15" customHeight="1">
      <c r="B290" s="54" t="s">
        <v>162</v>
      </c>
      <c r="C290" s="168" t="s">
        <v>95</v>
      </c>
      <c r="D290" s="168" t="s">
        <v>241</v>
      </c>
      <c r="E290" s="515" t="e">
        <f>E288/$C$31*$D$31</f>
        <v>#N/A</v>
      </c>
      <c r="F290" s="54" t="s">
        <v>29</v>
      </c>
      <c r="G290" s="35"/>
      <c r="S290" s="417"/>
      <c r="T290" s="35"/>
    </row>
    <row r="291" spans="2:20" s="11" customFormat="1" ht="15" customHeight="1">
      <c r="B291" s="54" t="s">
        <v>162</v>
      </c>
      <c r="C291" s="168" t="s">
        <v>173</v>
      </c>
      <c r="D291" s="168" t="s">
        <v>13</v>
      </c>
      <c r="E291" s="515" t="s">
        <v>1143</v>
      </c>
      <c r="F291" s="54" t="s">
        <v>205</v>
      </c>
      <c r="G291" s="35"/>
      <c r="S291" s="417"/>
      <c r="T291" s="35"/>
    </row>
    <row r="292" spans="2:20" s="11" customFormat="1" ht="15" customHeight="1">
      <c r="B292" s="54" t="s">
        <v>162</v>
      </c>
      <c r="C292" s="168" t="s">
        <v>173</v>
      </c>
      <c r="D292" s="168" t="s">
        <v>12</v>
      </c>
      <c r="E292" s="515" t="s">
        <v>1143</v>
      </c>
      <c r="F292" s="54" t="s">
        <v>205</v>
      </c>
      <c r="G292" s="35"/>
      <c r="S292" s="417"/>
      <c r="T292" s="35"/>
    </row>
    <row r="293" spans="2:20" s="11" customFormat="1" ht="15" customHeight="1">
      <c r="B293" s="54" t="s">
        <v>162</v>
      </c>
      <c r="C293" s="168" t="s">
        <v>173</v>
      </c>
      <c r="D293" s="168" t="s">
        <v>14</v>
      </c>
      <c r="E293" s="515" t="s">
        <v>1143</v>
      </c>
      <c r="F293" s="54" t="s">
        <v>205</v>
      </c>
      <c r="G293" s="35"/>
      <c r="S293" s="417"/>
      <c r="T293" s="35"/>
    </row>
    <row r="294" spans="2:20" s="11" customFormat="1" ht="15" customHeight="1">
      <c r="B294" s="54" t="s">
        <v>162</v>
      </c>
      <c r="C294" s="168" t="s">
        <v>32</v>
      </c>
      <c r="D294" s="168" t="s">
        <v>13</v>
      </c>
      <c r="E294" s="518" t="s">
        <v>1143</v>
      </c>
      <c r="F294" s="54" t="s">
        <v>205</v>
      </c>
      <c r="G294" s="35"/>
      <c r="S294" s="417"/>
      <c r="T294" s="35"/>
    </row>
    <row r="295" spans="2:20" s="11" customFormat="1" ht="15" customHeight="1">
      <c r="B295" s="54" t="s">
        <v>162</v>
      </c>
      <c r="C295" s="168" t="s">
        <v>32</v>
      </c>
      <c r="D295" s="168" t="s">
        <v>12</v>
      </c>
      <c r="E295" s="518" t="s">
        <v>1143</v>
      </c>
      <c r="F295" s="54" t="s">
        <v>205</v>
      </c>
      <c r="G295" s="35"/>
      <c r="S295" s="417"/>
      <c r="T295" s="35"/>
    </row>
    <row r="296" spans="2:20" s="11" customFormat="1" ht="15" customHeight="1">
      <c r="B296" s="54" t="s">
        <v>162</v>
      </c>
      <c r="C296" s="168" t="s">
        <v>32</v>
      </c>
      <c r="D296" s="168" t="s">
        <v>14</v>
      </c>
      <c r="E296" s="518" t="s">
        <v>1143</v>
      </c>
      <c r="F296" s="54" t="s">
        <v>205</v>
      </c>
      <c r="G296" s="35"/>
      <c r="S296" s="417"/>
      <c r="T296" s="35"/>
    </row>
    <row r="297" spans="2:20" s="11" customFormat="1" ht="15" customHeight="1">
      <c r="B297" s="54" t="s">
        <v>604</v>
      </c>
      <c r="C297" s="168" t="s">
        <v>856</v>
      </c>
      <c r="D297" s="168" t="s">
        <v>13</v>
      </c>
      <c r="E297" s="519">
        <f>0.00001*12.24</f>
        <v>1.2240000000000002E-4</v>
      </c>
      <c r="F297" s="54" t="s">
        <v>205</v>
      </c>
      <c r="G297" s="35"/>
      <c r="S297" s="417"/>
      <c r="T297" s="35"/>
    </row>
    <row r="298" spans="2:20" s="11" customFormat="1" ht="15" customHeight="1">
      <c r="B298" s="54" t="s">
        <v>604</v>
      </c>
      <c r="C298" s="168" t="s">
        <v>856</v>
      </c>
      <c r="D298" s="168" t="s">
        <v>12</v>
      </c>
      <c r="E298" s="519">
        <f>0.10144*12.24</f>
        <v>1.2416256000000001</v>
      </c>
      <c r="F298" s="54" t="s">
        <v>205</v>
      </c>
      <c r="G298" s="35"/>
      <c r="S298" s="417"/>
      <c r="T298" s="35"/>
    </row>
    <row r="299" spans="2:20" s="11" customFormat="1" ht="15" customHeight="1">
      <c r="B299" s="54" t="s">
        <v>604</v>
      </c>
      <c r="C299" s="168" t="s">
        <v>856</v>
      </c>
      <c r="D299" s="168" t="s">
        <v>14</v>
      </c>
      <c r="E299" s="519">
        <f>0.00082*12.24</f>
        <v>1.00368E-2</v>
      </c>
      <c r="F299" s="54" t="s">
        <v>205</v>
      </c>
      <c r="G299" s="35"/>
      <c r="S299" s="417"/>
      <c r="T299" s="35"/>
    </row>
    <row r="300" spans="2:20" s="11" customFormat="1" ht="15" customHeight="1">
      <c r="B300" s="54" t="s">
        <v>604</v>
      </c>
      <c r="C300" s="168" t="s">
        <v>856</v>
      </c>
      <c r="D300" s="168" t="s">
        <v>241</v>
      </c>
      <c r="E300" s="518" t="e">
        <f>E298/$C$29*$D$29</f>
        <v>#N/A</v>
      </c>
      <c r="F300" s="54" t="s">
        <v>29</v>
      </c>
      <c r="G300" s="35"/>
      <c r="S300" s="417"/>
      <c r="T300" s="35"/>
    </row>
    <row r="301" spans="2:20" s="11" customFormat="1" ht="15" customHeight="1">
      <c r="B301" s="54" t="s">
        <v>604</v>
      </c>
      <c r="C301" s="168" t="s">
        <v>86</v>
      </c>
      <c r="D301" s="168" t="s">
        <v>13</v>
      </c>
      <c r="E301" s="518" t="e">
        <f>E297*$E$23/$E$29*'Datos 3-Factores de convers'!$F$44/'Datos 3-Factores de convers'!$F$29</f>
        <v>#N/A</v>
      </c>
      <c r="F301" s="54" t="s">
        <v>29</v>
      </c>
      <c r="G301" s="35"/>
      <c r="S301" s="417"/>
      <c r="T301" s="35"/>
    </row>
    <row r="302" spans="2:20" s="11" customFormat="1" ht="15" customHeight="1">
      <c r="B302" s="54" t="s">
        <v>604</v>
      </c>
      <c r="C302" s="168" t="s">
        <v>86</v>
      </c>
      <c r="D302" s="168" t="s">
        <v>12</v>
      </c>
      <c r="E302" s="518" t="e">
        <f>E298*$C$23/$C$29*'Datos 3-Factores de convers'!$F$44/'Datos 3-Factores de convers'!$F$29</f>
        <v>#N/A</v>
      </c>
      <c r="F302" s="54" t="s">
        <v>29</v>
      </c>
      <c r="G302" s="35"/>
      <c r="S302" s="417"/>
      <c r="T302" s="35"/>
    </row>
    <row r="303" spans="2:20" s="11" customFormat="1" ht="15" customHeight="1">
      <c r="B303" s="54" t="s">
        <v>604</v>
      </c>
      <c r="C303" s="168" t="s">
        <v>86</v>
      </c>
      <c r="D303" s="168" t="s">
        <v>14</v>
      </c>
      <c r="E303" s="518" t="e">
        <f>E299*$F$23/$F$29*'Datos 3-Factores de convers'!$F$44/'Datos 3-Factores de convers'!$F$29</f>
        <v>#N/A</v>
      </c>
      <c r="F303" s="54" t="s">
        <v>29</v>
      </c>
      <c r="G303" s="35"/>
      <c r="S303" s="417"/>
      <c r="T303" s="35"/>
    </row>
    <row r="304" spans="2:20" s="11" customFormat="1" ht="15" customHeight="1">
      <c r="B304" s="54" t="s">
        <v>604</v>
      </c>
      <c r="C304" s="168" t="s">
        <v>86</v>
      </c>
      <c r="D304" s="168" t="s">
        <v>241</v>
      </c>
      <c r="E304" s="518" t="e">
        <f>E300*$D$23/$D$29*'Datos 3-Factores de convers'!$F$44/'Datos 3-Factores de convers'!$F$29</f>
        <v>#N/A</v>
      </c>
      <c r="F304" s="54" t="s">
        <v>29</v>
      </c>
      <c r="G304" s="35"/>
      <c r="S304" s="417"/>
      <c r="T304" s="35"/>
    </row>
    <row r="305" spans="2:20" s="11" customFormat="1" ht="15" customHeight="1">
      <c r="B305" s="54" t="s">
        <v>604</v>
      </c>
      <c r="C305" s="168" t="s">
        <v>85</v>
      </c>
      <c r="D305" s="168" t="s">
        <v>13</v>
      </c>
      <c r="E305" s="515" t="e">
        <f>E297*$E$24/$E$29*'Datos 3-Factores de convers'!$F$44/'Datos 3-Factores de convers'!$F$29</f>
        <v>#N/A</v>
      </c>
      <c r="F305" s="54" t="s">
        <v>29</v>
      </c>
      <c r="G305" s="35"/>
      <c r="S305" s="417"/>
      <c r="T305" s="35"/>
    </row>
    <row r="306" spans="2:20" s="11" customFormat="1" ht="15" customHeight="1">
      <c r="B306" s="54" t="s">
        <v>604</v>
      </c>
      <c r="C306" s="168" t="s">
        <v>85</v>
      </c>
      <c r="D306" s="168" t="s">
        <v>12</v>
      </c>
      <c r="E306" s="515" t="e">
        <f>E298*$C$24/$C$29*'Datos 3-Factores de convers'!$F$44/'Datos 3-Factores de convers'!$F$29</f>
        <v>#N/A</v>
      </c>
      <c r="F306" s="54" t="s">
        <v>29</v>
      </c>
      <c r="G306" s="35"/>
      <c r="S306" s="417"/>
      <c r="T306" s="35"/>
    </row>
    <row r="307" spans="2:20" s="11" customFormat="1" ht="15" customHeight="1">
      <c r="B307" s="54" t="s">
        <v>604</v>
      </c>
      <c r="C307" s="168" t="s">
        <v>85</v>
      </c>
      <c r="D307" s="168" t="s">
        <v>14</v>
      </c>
      <c r="E307" s="515" t="e">
        <f>E299*$F$24/$F$29*'Datos 3-Factores de convers'!$F$44/'Datos 3-Factores de convers'!$F$29</f>
        <v>#N/A</v>
      </c>
      <c r="F307" s="54" t="s">
        <v>29</v>
      </c>
      <c r="G307" s="35"/>
      <c r="S307" s="417"/>
      <c r="T307" s="35"/>
    </row>
    <row r="308" spans="2:20" s="11" customFormat="1" ht="15" customHeight="1">
      <c r="B308" s="54" t="s">
        <v>604</v>
      </c>
      <c r="C308" s="168" t="s">
        <v>85</v>
      </c>
      <c r="D308" s="168" t="s">
        <v>241</v>
      </c>
      <c r="E308" s="515" t="e">
        <f>E300*$D$24/$D$29*'Datos 3-Factores de convers'!$F$44/'Datos 3-Factores de convers'!$F$29</f>
        <v>#N/A</v>
      </c>
      <c r="F308" s="54" t="s">
        <v>29</v>
      </c>
      <c r="G308" s="35"/>
      <c r="S308" s="417"/>
      <c r="T308" s="35"/>
    </row>
    <row r="309" spans="2:20" s="11" customFormat="1" ht="15" customHeight="1">
      <c r="B309" s="54" t="s">
        <v>162</v>
      </c>
      <c r="C309" s="168" t="s">
        <v>32</v>
      </c>
      <c r="D309" s="168" t="s">
        <v>14</v>
      </c>
      <c r="E309" s="515">
        <v>3.9999999999999998E-6</v>
      </c>
      <c r="F309" s="54" t="s">
        <v>205</v>
      </c>
      <c r="G309" s="35"/>
      <c r="S309" s="417"/>
      <c r="T309" s="35"/>
    </row>
    <row r="310" spans="2:20" s="11" customFormat="1" ht="15" customHeight="1">
      <c r="B310" s="54" t="s">
        <v>162</v>
      </c>
      <c r="C310" s="168" t="s">
        <v>732</v>
      </c>
      <c r="D310" s="168" t="s">
        <v>13</v>
      </c>
      <c r="E310" s="515">
        <v>2.0000000000000001E-4</v>
      </c>
      <c r="F310" s="54" t="s">
        <v>201</v>
      </c>
      <c r="G310" s="35"/>
      <c r="S310" s="417"/>
      <c r="T310" s="35"/>
    </row>
    <row r="311" spans="2:20" s="11" customFormat="1">
      <c r="B311" s="54" t="s">
        <v>162</v>
      </c>
      <c r="C311" s="168" t="s">
        <v>732</v>
      </c>
      <c r="D311" s="168" t="s">
        <v>12</v>
      </c>
      <c r="E311" s="515">
        <v>5.5199999999999999E-2</v>
      </c>
      <c r="F311" s="54" t="s">
        <v>201</v>
      </c>
      <c r="S311" s="417"/>
      <c r="T311" s="35"/>
    </row>
    <row r="312" spans="2:20" s="11" customFormat="1">
      <c r="B312" s="54" t="s">
        <v>162</v>
      </c>
      <c r="C312" s="168" t="s">
        <v>732</v>
      </c>
      <c r="D312" s="168" t="s">
        <v>14</v>
      </c>
      <c r="E312" s="515">
        <v>2.7999999999999998E-4</v>
      </c>
      <c r="F312" s="54" t="s">
        <v>201</v>
      </c>
      <c r="S312" s="417"/>
      <c r="T312" s="35"/>
    </row>
    <row r="313" spans="2:20" s="11" customFormat="1" ht="15" customHeight="1">
      <c r="B313" s="54" t="s">
        <v>162</v>
      </c>
      <c r="C313" s="168" t="s">
        <v>732</v>
      </c>
      <c r="D313" s="168" t="s">
        <v>241</v>
      </c>
      <c r="E313" s="515" t="e">
        <f>E311/$C$31*$D$31</f>
        <v>#N/A</v>
      </c>
      <c r="F313" s="54" t="s">
        <v>29</v>
      </c>
      <c r="G313" s="35"/>
      <c r="S313" s="417"/>
      <c r="T313" s="35"/>
    </row>
    <row r="314" spans="2:20" s="11" customFormat="1" ht="15" customHeight="1">
      <c r="B314" s="54" t="s">
        <v>163</v>
      </c>
      <c r="C314" s="168" t="s">
        <v>732</v>
      </c>
      <c r="D314" s="168" t="s">
        <v>13</v>
      </c>
      <c r="E314" s="515">
        <v>2.0000000000000001E-4</v>
      </c>
      <c r="F314" s="54" t="s">
        <v>201</v>
      </c>
      <c r="G314" s="35"/>
      <c r="S314" s="417"/>
      <c r="T314" s="35"/>
    </row>
    <row r="315" spans="2:20" s="11" customFormat="1">
      <c r="B315" s="54" t="s">
        <v>163</v>
      </c>
      <c r="C315" s="168" t="s">
        <v>732</v>
      </c>
      <c r="D315" s="168" t="s">
        <v>12</v>
      </c>
      <c r="E315" s="515">
        <v>5.1999999999999998E-2</v>
      </c>
      <c r="F315" s="54" t="s">
        <v>201</v>
      </c>
      <c r="S315" s="417"/>
      <c r="T315" s="35"/>
    </row>
    <row r="316" spans="2:20" s="11" customFormat="1">
      <c r="B316" s="54" t="s">
        <v>163</v>
      </c>
      <c r="C316" s="168" t="s">
        <v>732</v>
      </c>
      <c r="D316" s="168" t="s">
        <v>14</v>
      </c>
      <c r="E316" s="515">
        <v>3.4000000000000002E-4</v>
      </c>
      <c r="F316" s="54" t="s">
        <v>201</v>
      </c>
      <c r="S316" s="417"/>
      <c r="T316" s="35"/>
    </row>
    <row r="317" spans="2:20" s="11" customFormat="1" ht="15" customHeight="1">
      <c r="B317" s="54" t="s">
        <v>163</v>
      </c>
      <c r="C317" s="168" t="s">
        <v>732</v>
      </c>
      <c r="D317" s="168" t="s">
        <v>241</v>
      </c>
      <c r="E317" s="515" t="e">
        <f>E315/$C$31*$D$31</f>
        <v>#N/A</v>
      </c>
      <c r="F317" s="54" t="s">
        <v>29</v>
      </c>
      <c r="G317" s="35"/>
      <c r="S317" s="417"/>
      <c r="T317" s="35"/>
    </row>
    <row r="318" spans="2:20" s="11" customFormat="1" ht="15" customHeight="1">
      <c r="B318" s="54" t="s">
        <v>167</v>
      </c>
      <c r="C318" s="168" t="s">
        <v>732</v>
      </c>
      <c r="D318" s="168" t="s">
        <v>13</v>
      </c>
      <c r="E318" s="515">
        <v>3.5E-4</v>
      </c>
      <c r="F318" s="54" t="s">
        <v>201</v>
      </c>
      <c r="G318" s="35"/>
      <c r="S318" s="417"/>
      <c r="T318" s="35"/>
    </row>
    <row r="319" spans="2:20" s="11" customFormat="1">
      <c r="B319" s="54" t="s">
        <v>167</v>
      </c>
      <c r="C319" s="168" t="s">
        <v>732</v>
      </c>
      <c r="D319" s="168" t="s">
        <v>12</v>
      </c>
      <c r="E319" s="515">
        <v>6.0400000000000002E-2</v>
      </c>
      <c r="F319" s="54" t="s">
        <v>201</v>
      </c>
      <c r="S319" s="417"/>
      <c r="T319" s="35"/>
    </row>
    <row r="320" spans="2:20" s="11" customFormat="1">
      <c r="B320" s="54" t="s">
        <v>167</v>
      </c>
      <c r="C320" s="168" t="s">
        <v>732</v>
      </c>
      <c r="D320" s="168" t="s">
        <v>14</v>
      </c>
      <c r="E320" s="515">
        <v>4.2999999999999999E-4</v>
      </c>
      <c r="F320" s="54" t="s">
        <v>201</v>
      </c>
      <c r="S320" s="417"/>
      <c r="T320" s="35"/>
    </row>
    <row r="321" spans="1:20" s="11" customFormat="1" ht="15" customHeight="1">
      <c r="B321" s="54" t="s">
        <v>167</v>
      </c>
      <c r="C321" s="168" t="s">
        <v>732</v>
      </c>
      <c r="D321" s="168" t="s">
        <v>241</v>
      </c>
      <c r="E321" s="168" t="e">
        <f>E319/$C$31*$D$31</f>
        <v>#N/A</v>
      </c>
      <c r="F321" s="54" t="s">
        <v>29</v>
      </c>
      <c r="G321" s="35"/>
      <c r="S321" s="417"/>
      <c r="T321" s="35"/>
    </row>
    <row r="322" spans="1:20" s="11" customFormat="1" ht="23.25" customHeight="1">
      <c r="A322" s="1"/>
      <c r="B322" s="1"/>
      <c r="C322" s="1"/>
      <c r="D322" s="1"/>
      <c r="E322" s="1"/>
      <c r="F322" s="1"/>
      <c r="G322" s="35"/>
      <c r="S322" s="417"/>
      <c r="T322" s="35"/>
    </row>
    <row r="323" spans="1:20" s="11" customFormat="1" ht="23.25" customHeight="1">
      <c r="B323" s="163" t="s">
        <v>64</v>
      </c>
      <c r="C323" s="163" t="s">
        <v>412</v>
      </c>
      <c r="D323" s="164" t="s">
        <v>203</v>
      </c>
      <c r="E323" s="165" t="s">
        <v>26</v>
      </c>
      <c r="F323" s="35"/>
      <c r="S323" s="417"/>
      <c r="T323" s="35"/>
    </row>
    <row r="324" spans="1:20" s="11" customFormat="1">
      <c r="B324" s="54" t="s">
        <v>340</v>
      </c>
      <c r="C324" s="166" t="s">
        <v>13</v>
      </c>
      <c r="D324" s="519">
        <v>1.0000000000000001E-5</v>
      </c>
      <c r="E324" s="166" t="s">
        <v>201</v>
      </c>
      <c r="F324" s="35"/>
      <c r="S324" s="417"/>
      <c r="T324" s="35"/>
    </row>
    <row r="325" spans="1:20" s="11" customFormat="1">
      <c r="B325" s="54" t="s">
        <v>340</v>
      </c>
      <c r="C325" s="166" t="s">
        <v>12</v>
      </c>
      <c r="D325" s="519">
        <v>2.6290000000000001E-2</v>
      </c>
      <c r="E325" s="166" t="s">
        <v>201</v>
      </c>
      <c r="F325" s="35"/>
      <c r="S325" s="417"/>
      <c r="T325" s="35"/>
    </row>
    <row r="326" spans="1:20" s="11" customFormat="1">
      <c r="B326" s="54" t="s">
        <v>340</v>
      </c>
      <c r="C326" s="166" t="s">
        <v>14</v>
      </c>
      <c r="D326" s="519">
        <v>5.4000000000000001E-4</v>
      </c>
      <c r="E326" s="166" t="s">
        <v>201</v>
      </c>
      <c r="F326" s="35"/>
      <c r="S326" s="417"/>
      <c r="T326" s="35"/>
    </row>
    <row r="327" spans="1:20" s="11" customFormat="1">
      <c r="B327" s="54" t="s">
        <v>339</v>
      </c>
      <c r="C327" s="166" t="s">
        <v>13</v>
      </c>
      <c r="D327" s="519">
        <v>1.0000000000000001E-5</v>
      </c>
      <c r="E327" s="166" t="s">
        <v>201</v>
      </c>
      <c r="F327" s="35"/>
      <c r="S327" s="417"/>
      <c r="T327" s="35"/>
    </row>
    <row r="328" spans="1:20" s="11" customFormat="1">
      <c r="B328" s="54" t="s">
        <v>339</v>
      </c>
      <c r="C328" s="166" t="s">
        <v>12</v>
      </c>
      <c r="D328" s="519">
        <v>0.10144</v>
      </c>
      <c r="E328" s="166" t="s">
        <v>201</v>
      </c>
      <c r="F328" s="35"/>
      <c r="S328" s="417"/>
      <c r="T328" s="35"/>
    </row>
    <row r="329" spans="1:20" s="11" customFormat="1">
      <c r="B329" s="54" t="s">
        <v>339</v>
      </c>
      <c r="C329" s="166" t="s">
        <v>14</v>
      </c>
      <c r="D329" s="519">
        <v>8.1999999999999998E-4</v>
      </c>
      <c r="E329" s="166" t="s">
        <v>201</v>
      </c>
      <c r="F329" s="35"/>
      <c r="S329" s="417"/>
      <c r="T329" s="35"/>
    </row>
    <row r="330" spans="1:20" s="11" customFormat="1">
      <c r="B330" s="54" t="s">
        <v>337</v>
      </c>
      <c r="C330" s="166" t="s">
        <v>13</v>
      </c>
      <c r="D330" s="519">
        <v>1.5E-5</v>
      </c>
      <c r="E330" s="166" t="s">
        <v>201</v>
      </c>
      <c r="F330" s="35"/>
      <c r="S330" s="417"/>
      <c r="T330" s="35"/>
    </row>
    <row r="331" spans="1:20" s="11" customFormat="1">
      <c r="B331" s="54" t="s">
        <v>337</v>
      </c>
      <c r="C331" s="166" t="s">
        <v>12</v>
      </c>
      <c r="D331" s="519">
        <v>5.0950000000000002E-2</v>
      </c>
      <c r="E331" s="166" t="s">
        <v>201</v>
      </c>
      <c r="F331" s="35"/>
      <c r="S331" s="417"/>
      <c r="T331" s="35"/>
    </row>
    <row r="332" spans="1:20" s="11" customFormat="1">
      <c r="B332" s="54" t="s">
        <v>337</v>
      </c>
      <c r="C332" s="166" t="s">
        <v>14</v>
      </c>
      <c r="D332" s="519">
        <v>6.8999999999999997E-4</v>
      </c>
      <c r="E332" s="166" t="s">
        <v>201</v>
      </c>
      <c r="F332" s="35"/>
      <c r="S332" s="417"/>
      <c r="T332" s="35"/>
    </row>
    <row r="333" spans="1:20" s="11" customFormat="1">
      <c r="B333" s="54" t="s">
        <v>343</v>
      </c>
      <c r="C333" s="166" t="s">
        <v>13</v>
      </c>
      <c r="D333" s="519">
        <v>1E-4</v>
      </c>
      <c r="E333" s="166" t="s">
        <v>201</v>
      </c>
      <c r="F333" s="35"/>
      <c r="S333" s="417"/>
      <c r="T333" s="35"/>
    </row>
    <row r="334" spans="1:20" s="11" customFormat="1">
      <c r="B334" s="54" t="s">
        <v>343</v>
      </c>
      <c r="C334" s="166" t="s">
        <v>12</v>
      </c>
      <c r="D334" s="519">
        <v>2.7529999999999999E-2</v>
      </c>
      <c r="E334" s="166" t="s">
        <v>201</v>
      </c>
      <c r="F334" s="35"/>
      <c r="S334" s="417"/>
      <c r="T334" s="35"/>
    </row>
    <row r="335" spans="1:20" s="11" customFormat="1">
      <c r="B335" s="54" t="s">
        <v>343</v>
      </c>
      <c r="C335" s="166" t="s">
        <v>14</v>
      </c>
      <c r="D335" s="519">
        <v>1.8000000000000001E-4</v>
      </c>
      <c r="E335" s="166" t="s">
        <v>201</v>
      </c>
      <c r="F335" s="35"/>
      <c r="S335" s="417"/>
      <c r="T335" s="35"/>
    </row>
    <row r="336" spans="1:20" s="11" customFormat="1">
      <c r="B336" s="54" t="s">
        <v>338</v>
      </c>
      <c r="C336" s="166" t="s">
        <v>13</v>
      </c>
      <c r="D336" s="519">
        <v>4.1400000000000002E-6</v>
      </c>
      <c r="E336" s="166" t="s">
        <v>201</v>
      </c>
      <c r="F336" s="35"/>
      <c r="S336" s="417"/>
      <c r="T336" s="35"/>
    </row>
    <row r="337" spans="2:20" s="11" customFormat="1">
      <c r="B337" s="54" t="s">
        <v>338</v>
      </c>
      <c r="C337" s="166" t="s">
        <v>12</v>
      </c>
      <c r="D337" s="519">
        <v>0.20638000000000001</v>
      </c>
      <c r="E337" s="166" t="s">
        <v>201</v>
      </c>
      <c r="F337" s="35"/>
      <c r="S337" s="417"/>
      <c r="T337" s="35"/>
    </row>
    <row r="338" spans="2:20" s="11" customFormat="1">
      <c r="B338" s="54" t="s">
        <v>338</v>
      </c>
      <c r="C338" s="166" t="s">
        <v>14</v>
      </c>
      <c r="D338" s="519">
        <v>1.8799999999999999E-3</v>
      </c>
      <c r="E338" s="166" t="s">
        <v>201</v>
      </c>
      <c r="F338" s="35"/>
      <c r="S338" s="417"/>
      <c r="T338" s="35"/>
    </row>
    <row r="339" spans="2:20" s="11" customFormat="1">
      <c r="B339" s="54" t="s">
        <v>341</v>
      </c>
      <c r="C339" s="166" t="s">
        <v>13</v>
      </c>
      <c r="D339" s="519">
        <v>1.1E-4</v>
      </c>
      <c r="E339" s="166" t="s">
        <v>201</v>
      </c>
      <c r="F339" s="35"/>
      <c r="S339" s="417"/>
      <c r="T339" s="35"/>
    </row>
    <row r="340" spans="2:20" s="11" customFormat="1">
      <c r="B340" s="54" t="s">
        <v>341</v>
      </c>
      <c r="C340" s="166" t="s">
        <v>12</v>
      </c>
      <c r="D340" s="519">
        <v>2.8320000000000001E-2</v>
      </c>
      <c r="E340" s="166" t="s">
        <v>201</v>
      </c>
      <c r="F340" s="35"/>
      <c r="S340" s="417"/>
      <c r="T340" s="35"/>
    </row>
    <row r="341" spans="2:20" s="11" customFormat="1">
      <c r="B341" s="54" t="s">
        <v>341</v>
      </c>
      <c r="C341" s="166" t="s">
        <v>14</v>
      </c>
      <c r="D341" s="519">
        <v>1.8000000000000001E-4</v>
      </c>
      <c r="E341" s="166" t="s">
        <v>201</v>
      </c>
      <c r="F341" s="35"/>
      <c r="S341" s="417"/>
      <c r="T341" s="35"/>
    </row>
    <row r="342" spans="2:20" s="11" customFormat="1">
      <c r="B342" s="54" t="s">
        <v>342</v>
      </c>
      <c r="C342" s="166" t="s">
        <v>13</v>
      </c>
      <c r="D342" s="519">
        <v>6.9999999999999994E-5</v>
      </c>
      <c r="E342" s="166" t="s">
        <v>201</v>
      </c>
      <c r="F342" s="35"/>
      <c r="S342" s="417"/>
      <c r="T342" s="35"/>
    </row>
    <row r="343" spans="2:20" s="11" customFormat="1">
      <c r="B343" s="54" t="s">
        <v>342</v>
      </c>
      <c r="C343" s="166" t="s">
        <v>12</v>
      </c>
      <c r="D343" s="519">
        <v>3.5099999999999999E-2</v>
      </c>
      <c r="E343" s="166" t="s">
        <v>201</v>
      </c>
      <c r="F343" s="35"/>
      <c r="S343" s="417"/>
      <c r="T343" s="35"/>
    </row>
    <row r="344" spans="2:20" s="11" customFormat="1">
      <c r="B344" s="54" t="s">
        <v>342</v>
      </c>
      <c r="C344" s="166" t="s">
        <v>14</v>
      </c>
      <c r="D344" s="519">
        <v>3.2000000000000003E-4</v>
      </c>
      <c r="E344" s="166" t="s">
        <v>201</v>
      </c>
      <c r="F344" s="35"/>
      <c r="S344" s="417"/>
      <c r="T344" s="35"/>
    </row>
    <row r="345" spans="2:20" s="11" customFormat="1">
      <c r="B345" s="54" t="s">
        <v>346</v>
      </c>
      <c r="C345" s="166" t="s">
        <v>13</v>
      </c>
      <c r="D345" s="519">
        <v>1.0000000000000001E-5</v>
      </c>
      <c r="E345" s="166" t="s">
        <v>201</v>
      </c>
      <c r="F345" s="35"/>
      <c r="S345" s="417"/>
      <c r="T345" s="35"/>
    </row>
    <row r="346" spans="2:20" s="11" customFormat="1">
      <c r="B346" s="54" t="s">
        <v>346</v>
      </c>
      <c r="C346" s="166" t="s">
        <v>12</v>
      </c>
      <c r="D346" s="519">
        <v>0.15276000000000001</v>
      </c>
      <c r="E346" s="166" t="s">
        <v>201</v>
      </c>
      <c r="F346" s="35"/>
      <c r="S346" s="417"/>
      <c r="T346" s="35"/>
    </row>
    <row r="347" spans="2:20" s="11" customFormat="1">
      <c r="B347" s="54" t="s">
        <v>346</v>
      </c>
      <c r="C347" s="166" t="s">
        <v>14</v>
      </c>
      <c r="D347" s="519">
        <v>7.6000000000000004E-4</v>
      </c>
      <c r="E347" s="166" t="s">
        <v>201</v>
      </c>
      <c r="F347" s="35"/>
      <c r="S347" s="417"/>
      <c r="T347" s="35"/>
    </row>
    <row r="348" spans="2:20" s="11" customFormat="1">
      <c r="B348" s="54" t="s">
        <v>345</v>
      </c>
      <c r="C348" s="166" t="s">
        <v>13</v>
      </c>
      <c r="D348" s="519">
        <v>1E-4</v>
      </c>
      <c r="E348" s="166" t="s">
        <v>201</v>
      </c>
      <c r="F348" s="35"/>
      <c r="S348" s="417"/>
      <c r="T348" s="35"/>
    </row>
    <row r="349" spans="2:20" s="11" customFormat="1">
      <c r="B349" s="54" t="s">
        <v>345</v>
      </c>
      <c r="C349" s="166" t="s">
        <v>12</v>
      </c>
      <c r="D349" s="519">
        <v>0.24454999999999999</v>
      </c>
      <c r="E349" s="166" t="s">
        <v>201</v>
      </c>
      <c r="F349" s="35"/>
      <c r="S349" s="417"/>
      <c r="T349" s="35"/>
    </row>
    <row r="350" spans="2:20" s="11" customFormat="1">
      <c r="B350" s="54" t="s">
        <v>345</v>
      </c>
      <c r="C350" s="166" t="s">
        <v>14</v>
      </c>
      <c r="D350" s="519">
        <v>1.2199999999999999E-3</v>
      </c>
      <c r="E350" s="166" t="s">
        <v>201</v>
      </c>
      <c r="F350" s="35"/>
      <c r="S350" s="417"/>
      <c r="T350" s="35"/>
    </row>
    <row r="351" spans="2:20" s="11" customFormat="1">
      <c r="B351" s="54" t="s">
        <v>347</v>
      </c>
      <c r="C351" s="166" t="s">
        <v>13</v>
      </c>
      <c r="D351" s="519">
        <v>1.0000000000000001E-5</v>
      </c>
      <c r="E351" s="166" t="s">
        <v>201</v>
      </c>
      <c r="F351" s="35"/>
      <c r="S351" s="417"/>
      <c r="T351" s="35"/>
    </row>
    <row r="352" spans="2:20" s="11" customFormat="1">
      <c r="B352" s="54" t="s">
        <v>347</v>
      </c>
      <c r="C352" s="166" t="s">
        <v>12</v>
      </c>
      <c r="D352" s="519">
        <v>0.19212000000000001</v>
      </c>
      <c r="E352" s="166" t="s">
        <v>201</v>
      </c>
      <c r="F352" s="35"/>
      <c r="S352" s="417"/>
      <c r="T352" s="35"/>
    </row>
    <row r="353" spans="1:13947" s="11" customFormat="1">
      <c r="B353" s="54" t="s">
        <v>347</v>
      </c>
      <c r="C353" s="166" t="s">
        <v>14</v>
      </c>
      <c r="D353" s="519">
        <v>9.6000000000000002E-4</v>
      </c>
      <c r="E353" s="166" t="s">
        <v>201</v>
      </c>
      <c r="F353" s="35"/>
      <c r="S353" s="417"/>
      <c r="T353" s="35"/>
    </row>
    <row r="354" spans="1:13947" s="11" customFormat="1">
      <c r="B354" s="12"/>
      <c r="S354" s="417"/>
      <c r="T354" s="35"/>
    </row>
    <row r="355" spans="1:13947">
      <c r="A355" s="11"/>
    </row>
    <row r="356" spans="1:13947" s="22" customFormat="1">
      <c r="A356" s="11"/>
      <c r="B356" s="173" t="s">
        <v>413</v>
      </c>
      <c r="C356" s="502"/>
      <c r="D356" s="502"/>
      <c r="E356" s="502"/>
      <c r="F356" s="502"/>
      <c r="G356" s="502"/>
      <c r="H356" s="502"/>
      <c r="I356" s="502"/>
      <c r="J356" s="502"/>
      <c r="K356" s="502"/>
      <c r="L356" s="502"/>
      <c r="M356" s="502"/>
      <c r="N356" s="502"/>
      <c r="O356" s="502"/>
      <c r="P356" s="502"/>
      <c r="Q356" s="502"/>
      <c r="R356" s="502"/>
      <c r="S356" s="502"/>
      <c r="T356" s="502"/>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c r="HJ356" s="11"/>
      <c r="HK356" s="11"/>
      <c r="HL356" s="11"/>
      <c r="HM356" s="11"/>
      <c r="HN356" s="11"/>
      <c r="HO356" s="11"/>
      <c r="HP356" s="11"/>
      <c r="HQ356" s="11"/>
      <c r="HR356" s="11"/>
      <c r="HS356" s="11"/>
      <c r="HT356" s="11"/>
      <c r="HU356" s="11"/>
      <c r="HV356" s="11"/>
      <c r="HW356" s="11"/>
      <c r="HX356" s="11"/>
      <c r="HY356" s="11"/>
      <c r="HZ356" s="11"/>
      <c r="IA356" s="11"/>
      <c r="IB356" s="11"/>
      <c r="IC356" s="11"/>
      <c r="ID356" s="11"/>
      <c r="IE356" s="11"/>
      <c r="IF356" s="11"/>
      <c r="IG356" s="11"/>
      <c r="IH356" s="11"/>
      <c r="II356" s="11"/>
      <c r="IJ356" s="11"/>
      <c r="IK356" s="11"/>
      <c r="IL356" s="11"/>
      <c r="IM356" s="11"/>
      <c r="IN356" s="11"/>
      <c r="IO356" s="11"/>
      <c r="IP356" s="11"/>
      <c r="IQ356" s="11"/>
      <c r="IR356" s="11"/>
      <c r="IS356" s="11"/>
      <c r="IT356" s="11"/>
      <c r="IU356" s="11"/>
      <c r="IV356" s="11"/>
      <c r="IW356" s="11"/>
      <c r="IX356" s="11"/>
      <c r="IY356" s="11"/>
      <c r="IZ356" s="11"/>
      <c r="JA356" s="11"/>
      <c r="JB356" s="11"/>
      <c r="JC356" s="11"/>
      <c r="JD356" s="11"/>
      <c r="JE356" s="11"/>
      <c r="JF356" s="11"/>
      <c r="JG356" s="11"/>
      <c r="JH356" s="11"/>
      <c r="JI356" s="11"/>
      <c r="JJ356" s="11"/>
      <c r="JK356" s="11"/>
      <c r="JL356" s="11"/>
      <c r="JM356" s="11"/>
      <c r="JN356" s="11"/>
      <c r="JO356" s="11"/>
      <c r="JP356" s="11"/>
      <c r="JQ356" s="11"/>
      <c r="JR356" s="11"/>
      <c r="JS356" s="11"/>
      <c r="JT356" s="11"/>
      <c r="JU356" s="11"/>
      <c r="JV356" s="11"/>
      <c r="JW356" s="11"/>
      <c r="JX356" s="11"/>
      <c r="JY356" s="11"/>
      <c r="JZ356" s="11"/>
      <c r="KA356" s="11"/>
      <c r="KB356" s="11"/>
      <c r="KC356" s="11"/>
      <c r="KD356" s="11"/>
      <c r="KE356" s="11"/>
      <c r="KF356" s="11"/>
      <c r="KG356" s="11"/>
      <c r="KH356" s="11"/>
      <c r="KI356" s="11"/>
      <c r="KJ356" s="11"/>
      <c r="KK356" s="11"/>
      <c r="KL356" s="11"/>
      <c r="KM356" s="11"/>
      <c r="KN356" s="11"/>
      <c r="KO356" s="11"/>
      <c r="KP356" s="11"/>
      <c r="KQ356" s="11"/>
      <c r="KR356" s="11"/>
      <c r="KS356" s="11"/>
      <c r="KT356" s="11"/>
      <c r="KU356" s="11"/>
      <c r="KV356" s="11"/>
      <c r="KW356" s="11"/>
      <c r="KX356" s="11"/>
      <c r="KY356" s="11"/>
      <c r="KZ356" s="11"/>
      <c r="LA356" s="11"/>
      <c r="LB356" s="11"/>
      <c r="LC356" s="11"/>
      <c r="LD356" s="11"/>
      <c r="LE356" s="11"/>
      <c r="LF356" s="11"/>
      <c r="LG356" s="11"/>
      <c r="LH356" s="11"/>
      <c r="LI356" s="11"/>
      <c r="LJ356" s="11"/>
      <c r="LK356" s="11"/>
      <c r="LL356" s="11"/>
      <c r="LM356" s="11"/>
      <c r="LN356" s="11"/>
      <c r="LO356" s="11"/>
      <c r="LP356" s="11"/>
      <c r="LQ356" s="11"/>
      <c r="LR356" s="11"/>
      <c r="LS356" s="11"/>
      <c r="LT356" s="11"/>
      <c r="LU356" s="11"/>
      <c r="LV356" s="11"/>
      <c r="LW356" s="11"/>
      <c r="LX356" s="11"/>
      <c r="LY356" s="11"/>
      <c r="LZ356" s="11"/>
      <c r="MA356" s="11"/>
      <c r="MB356" s="11"/>
      <c r="MC356" s="11"/>
      <c r="AVW356" s="11"/>
      <c r="AVX356" s="11"/>
      <c r="AVY356" s="11"/>
      <c r="AVZ356" s="11"/>
      <c r="AWA356" s="11"/>
      <c r="AWB356" s="11"/>
      <c r="AWC356" s="11"/>
      <c r="AWD356" s="11"/>
      <c r="AWE356" s="11"/>
      <c r="AWF356" s="11"/>
      <c r="AWG356" s="11"/>
      <c r="AWH356" s="11"/>
      <c r="AWI356" s="11"/>
      <c r="AWJ356" s="11"/>
      <c r="AWK356" s="11"/>
      <c r="AWL356" s="11"/>
      <c r="AWM356" s="11"/>
      <c r="AWN356" s="11"/>
      <c r="AWO356" s="11"/>
      <c r="AWP356" s="11"/>
      <c r="AWQ356" s="11"/>
      <c r="AWR356" s="11"/>
      <c r="AWS356" s="11"/>
      <c r="AWT356" s="11"/>
      <c r="AWU356" s="11"/>
      <c r="AWV356" s="11"/>
      <c r="AWW356" s="11"/>
      <c r="AWX356" s="11"/>
      <c r="AWY356" s="11"/>
      <c r="AWZ356" s="11"/>
      <c r="AXA356" s="11"/>
      <c r="AXB356" s="11"/>
      <c r="AXC356" s="11"/>
      <c r="AXD356" s="11"/>
      <c r="AXE356" s="11"/>
      <c r="AXF356" s="11"/>
      <c r="AXG356" s="11"/>
      <c r="AXH356" s="11"/>
      <c r="AXI356" s="11"/>
      <c r="AXJ356" s="11"/>
      <c r="AXK356" s="11"/>
      <c r="AXL356" s="11"/>
      <c r="AXM356" s="11"/>
      <c r="AXN356" s="11"/>
      <c r="AXO356" s="11"/>
      <c r="AXP356" s="11"/>
      <c r="AXQ356" s="11"/>
      <c r="AXR356" s="11"/>
      <c r="AXS356" s="11"/>
      <c r="AXT356" s="11"/>
      <c r="AXU356" s="11"/>
      <c r="AXV356" s="11"/>
      <c r="AXW356" s="11"/>
      <c r="AXX356" s="11"/>
      <c r="AXY356" s="11"/>
      <c r="AXZ356" s="11"/>
      <c r="AYA356" s="11"/>
      <c r="AYB356" s="11"/>
      <c r="AYC356" s="11"/>
      <c r="AYD356" s="11"/>
      <c r="AYE356" s="11"/>
      <c r="AYF356" s="11"/>
      <c r="AYG356" s="11"/>
      <c r="AYH356" s="11"/>
      <c r="AYI356" s="11"/>
      <c r="AYJ356" s="11"/>
      <c r="AYK356" s="11"/>
      <c r="AYL356" s="11"/>
      <c r="AYM356" s="11"/>
      <c r="AYN356" s="11"/>
      <c r="AYO356" s="11"/>
      <c r="AYP356" s="11"/>
      <c r="AYQ356" s="11"/>
      <c r="AYR356" s="11"/>
      <c r="AYS356" s="11"/>
      <c r="AYT356" s="11"/>
      <c r="AYU356" s="11"/>
      <c r="AYV356" s="11"/>
      <c r="AYW356" s="11"/>
      <c r="AYX356" s="11"/>
      <c r="AYY356" s="11"/>
      <c r="AYZ356" s="11"/>
      <c r="AZA356" s="11"/>
      <c r="AZB356" s="11"/>
      <c r="AZC356" s="11"/>
      <c r="AZD356" s="11"/>
      <c r="AZE356" s="11"/>
      <c r="AZF356" s="11"/>
      <c r="AZG356" s="11"/>
      <c r="AZH356" s="11"/>
      <c r="AZI356" s="11"/>
      <c r="AZJ356" s="11"/>
      <c r="AZK356" s="11"/>
      <c r="AZL356" s="11"/>
      <c r="AZM356" s="11"/>
      <c r="AZN356" s="11"/>
      <c r="AZO356" s="11"/>
      <c r="AZP356" s="11"/>
      <c r="AZQ356" s="11"/>
      <c r="AZR356" s="11"/>
      <c r="AZS356" s="11"/>
      <c r="AZT356" s="11"/>
      <c r="AZU356" s="11"/>
      <c r="AZV356" s="11"/>
      <c r="AZW356" s="11"/>
      <c r="AZX356" s="11"/>
      <c r="AZY356" s="11"/>
      <c r="AZZ356" s="11"/>
      <c r="BAA356" s="11"/>
      <c r="BAB356" s="11"/>
      <c r="BAC356" s="11"/>
      <c r="BAD356" s="11"/>
      <c r="BAE356" s="11"/>
      <c r="BAF356" s="11"/>
      <c r="BAG356" s="11"/>
      <c r="BAH356" s="11"/>
      <c r="BAI356" s="11"/>
      <c r="BAJ356" s="11"/>
      <c r="BAK356" s="11"/>
      <c r="BAL356" s="11"/>
      <c r="BAM356" s="11"/>
      <c r="BAN356" s="11"/>
      <c r="BAO356" s="11"/>
      <c r="BAP356" s="11"/>
      <c r="BAQ356" s="11"/>
      <c r="BAR356" s="11"/>
      <c r="BAS356" s="11"/>
      <c r="BAT356" s="11"/>
      <c r="BAU356" s="11"/>
      <c r="BAV356" s="11"/>
      <c r="BAW356" s="11"/>
      <c r="BAX356" s="11"/>
      <c r="BAY356" s="11"/>
      <c r="BAZ356" s="11"/>
      <c r="BBA356" s="11"/>
      <c r="BBB356" s="11"/>
      <c r="BBC356" s="11"/>
      <c r="BBD356" s="11"/>
      <c r="BBE356" s="11"/>
      <c r="BBF356" s="11"/>
      <c r="BBG356" s="11"/>
      <c r="BBH356" s="11"/>
      <c r="BBI356" s="11"/>
      <c r="BBJ356" s="11"/>
      <c r="BBK356" s="11"/>
      <c r="BBL356" s="11"/>
      <c r="BBM356" s="11"/>
      <c r="BBN356" s="11"/>
      <c r="BBO356" s="11"/>
      <c r="BBP356" s="11"/>
      <c r="BBQ356" s="11"/>
      <c r="BBR356" s="11"/>
      <c r="BBS356" s="11"/>
      <c r="BBT356" s="11"/>
      <c r="BBU356" s="11"/>
      <c r="BBV356" s="11"/>
      <c r="BBW356" s="11"/>
      <c r="BBX356" s="11"/>
      <c r="BBY356" s="11"/>
      <c r="BBZ356" s="11"/>
      <c r="BCA356" s="11"/>
      <c r="BCB356" s="11"/>
      <c r="BCC356" s="11"/>
      <c r="BCD356" s="11"/>
      <c r="BCE356" s="11"/>
      <c r="BCF356" s="11"/>
      <c r="BCG356" s="11"/>
      <c r="BCH356" s="11"/>
      <c r="BCI356" s="11"/>
      <c r="BCJ356" s="11"/>
      <c r="BCK356" s="11"/>
      <c r="BCL356" s="11"/>
      <c r="BCM356" s="11"/>
      <c r="BCN356" s="11"/>
      <c r="BCO356" s="11"/>
      <c r="BCP356" s="11"/>
      <c r="BCQ356" s="11"/>
      <c r="BCR356" s="11"/>
      <c r="BCS356" s="11"/>
      <c r="BCT356" s="11"/>
      <c r="BCU356" s="11"/>
      <c r="BCV356" s="11"/>
      <c r="BCW356" s="11"/>
      <c r="BCX356" s="11"/>
      <c r="BCY356" s="11"/>
      <c r="BCZ356" s="11"/>
      <c r="BDA356" s="11"/>
      <c r="BDB356" s="11"/>
      <c r="BDC356" s="11"/>
      <c r="BDD356" s="11"/>
      <c r="BDE356" s="11"/>
      <c r="BDF356" s="11"/>
      <c r="BDG356" s="11"/>
      <c r="BDH356" s="11"/>
      <c r="BDI356" s="11"/>
      <c r="BDJ356" s="11"/>
      <c r="BDK356" s="11"/>
      <c r="BDL356" s="11"/>
      <c r="BDM356" s="11"/>
      <c r="BDN356" s="11"/>
      <c r="BDO356" s="11"/>
      <c r="BDP356" s="11"/>
      <c r="BDQ356" s="11"/>
      <c r="BDR356" s="11"/>
      <c r="BDS356" s="11"/>
      <c r="BDT356" s="11"/>
      <c r="BDU356" s="11"/>
      <c r="BDV356" s="11"/>
      <c r="BDW356" s="11"/>
      <c r="BDX356" s="11"/>
      <c r="BDY356" s="11"/>
      <c r="BDZ356" s="11"/>
      <c r="BEA356" s="11"/>
      <c r="BEB356" s="11"/>
      <c r="BEC356" s="11"/>
      <c r="BED356" s="11"/>
      <c r="BEE356" s="11"/>
      <c r="BEF356" s="11"/>
      <c r="BEG356" s="11"/>
      <c r="BEH356" s="11"/>
      <c r="BEI356" s="11"/>
      <c r="BEJ356" s="11"/>
      <c r="BEK356" s="11"/>
      <c r="BEL356" s="11"/>
      <c r="BEM356" s="11"/>
      <c r="BEN356" s="11"/>
      <c r="BEO356" s="11"/>
      <c r="BEP356" s="11"/>
      <c r="BEQ356" s="11"/>
      <c r="BER356" s="11"/>
      <c r="BES356" s="11"/>
      <c r="BET356" s="11"/>
      <c r="BEU356" s="11"/>
      <c r="BEV356" s="11"/>
      <c r="BEW356" s="11"/>
      <c r="BEX356" s="11"/>
      <c r="BEY356" s="11"/>
      <c r="BEZ356" s="11"/>
      <c r="BFA356" s="11"/>
      <c r="BFB356" s="11"/>
      <c r="BFC356" s="11"/>
      <c r="BFD356" s="11"/>
      <c r="BFE356" s="11"/>
      <c r="BFF356" s="11"/>
      <c r="BFG356" s="11"/>
      <c r="BFH356" s="11"/>
      <c r="BFI356" s="11"/>
      <c r="BFJ356" s="11"/>
      <c r="BFK356" s="11"/>
      <c r="BFL356" s="11"/>
      <c r="BFM356" s="11"/>
      <c r="BFN356" s="11"/>
      <c r="BFO356" s="11"/>
      <c r="BFP356" s="11"/>
      <c r="BFQ356" s="11"/>
      <c r="BFR356" s="11"/>
      <c r="BFS356" s="11"/>
      <c r="BFT356" s="11"/>
      <c r="BFU356" s="11"/>
      <c r="BFV356" s="11"/>
      <c r="BFW356" s="11"/>
      <c r="BFX356" s="11"/>
      <c r="BFY356" s="11"/>
      <c r="BFZ356" s="11"/>
      <c r="BGA356" s="11"/>
      <c r="BGB356" s="11"/>
      <c r="BGC356" s="11"/>
      <c r="BGD356" s="11"/>
      <c r="BGE356" s="11"/>
      <c r="BGF356" s="11"/>
      <c r="BGG356" s="11"/>
      <c r="BGH356" s="11"/>
      <c r="BGI356" s="11"/>
      <c r="BGJ356" s="11"/>
      <c r="BGK356" s="11"/>
      <c r="BGL356" s="11"/>
      <c r="BGM356" s="11"/>
      <c r="BGN356" s="11"/>
      <c r="BGO356" s="11"/>
      <c r="BGP356" s="11"/>
      <c r="BGQ356" s="11"/>
      <c r="BGR356" s="11"/>
      <c r="BGS356" s="11"/>
      <c r="BGT356" s="11"/>
      <c r="BGU356" s="11"/>
      <c r="BGV356" s="11"/>
      <c r="BGW356" s="11"/>
      <c r="BGX356" s="11"/>
      <c r="BGY356" s="11"/>
      <c r="BGZ356" s="11"/>
      <c r="BHA356" s="11"/>
      <c r="BHB356" s="11"/>
      <c r="BHC356" s="11"/>
      <c r="BHD356" s="11"/>
      <c r="BHE356" s="11"/>
      <c r="BHF356" s="11"/>
      <c r="BHG356" s="11"/>
      <c r="BHH356" s="11"/>
      <c r="BHI356" s="11"/>
      <c r="BHJ356" s="11"/>
      <c r="BHK356" s="11"/>
      <c r="BHL356" s="11"/>
      <c r="BHM356" s="11"/>
      <c r="BHN356" s="11"/>
      <c r="BHO356" s="11"/>
      <c r="BHP356" s="11"/>
      <c r="BHQ356" s="11"/>
      <c r="BHR356" s="11"/>
      <c r="BHS356" s="11"/>
      <c r="BHT356" s="11"/>
      <c r="BHU356" s="11"/>
      <c r="BHV356" s="11"/>
      <c r="BHW356" s="11"/>
      <c r="BHX356" s="11"/>
      <c r="BHY356" s="11"/>
      <c r="BHZ356" s="11"/>
      <c r="BIA356" s="11"/>
      <c r="BIB356" s="11"/>
      <c r="BIC356" s="11"/>
      <c r="BID356" s="11"/>
      <c r="BIE356" s="11"/>
      <c r="BIF356" s="11"/>
      <c r="BIG356" s="11"/>
      <c r="BIH356" s="11"/>
      <c r="BII356" s="11"/>
      <c r="BIJ356" s="11"/>
      <c r="BIK356" s="11"/>
      <c r="BIL356" s="11"/>
      <c r="BIM356" s="11"/>
      <c r="BIN356" s="11"/>
      <c r="BIO356" s="11"/>
      <c r="BIP356" s="11"/>
      <c r="BIQ356" s="11"/>
      <c r="BIR356" s="11"/>
      <c r="BIS356" s="11"/>
      <c r="BIT356" s="11"/>
      <c r="BIU356" s="11"/>
      <c r="BIV356" s="11"/>
      <c r="BIW356" s="11"/>
      <c r="BIX356" s="11"/>
      <c r="BIY356" s="11"/>
      <c r="BIZ356" s="11"/>
      <c r="BJA356" s="11"/>
      <c r="BJB356" s="11"/>
      <c r="BJC356" s="11"/>
      <c r="BJD356" s="11"/>
      <c r="BJE356" s="11"/>
      <c r="BJF356" s="11"/>
      <c r="BJG356" s="11"/>
      <c r="BJH356" s="11"/>
      <c r="BJI356" s="11"/>
      <c r="BJJ356" s="11"/>
      <c r="BJK356" s="11"/>
      <c r="BJL356" s="11"/>
      <c r="BJM356" s="11"/>
      <c r="BJN356" s="11"/>
      <c r="BJO356" s="11"/>
      <c r="BJP356" s="11"/>
      <c r="BJQ356" s="11"/>
      <c r="BJR356" s="11"/>
      <c r="BJS356" s="11"/>
      <c r="BJT356" s="11"/>
      <c r="BJU356" s="11"/>
      <c r="BJV356" s="11"/>
      <c r="BJW356" s="11"/>
      <c r="BJX356" s="11"/>
      <c r="BJY356" s="11"/>
      <c r="BJZ356" s="11"/>
      <c r="BKA356" s="11"/>
      <c r="BKB356" s="11"/>
      <c r="BKC356" s="11"/>
      <c r="BKD356" s="11"/>
      <c r="BKE356" s="11"/>
      <c r="BKF356" s="11"/>
      <c r="BKG356" s="11"/>
      <c r="BKH356" s="11"/>
      <c r="BKI356" s="11"/>
      <c r="BKJ356" s="11"/>
      <c r="BKK356" s="11"/>
      <c r="BKL356" s="11"/>
      <c r="BKM356" s="11"/>
      <c r="BKN356" s="11"/>
      <c r="BKO356" s="11"/>
      <c r="BKP356" s="11"/>
      <c r="BKQ356" s="11"/>
      <c r="BKR356" s="11"/>
      <c r="BKS356" s="11"/>
      <c r="BKT356" s="11"/>
      <c r="BKU356" s="11"/>
      <c r="BKV356" s="11"/>
      <c r="BKW356" s="11"/>
      <c r="BKX356" s="11"/>
      <c r="BKY356" s="11"/>
      <c r="BKZ356" s="11"/>
      <c r="BLA356" s="11"/>
      <c r="BLB356" s="11"/>
      <c r="BLC356" s="11"/>
      <c r="BLD356" s="11"/>
      <c r="BLE356" s="11"/>
      <c r="BLF356" s="11"/>
      <c r="BLG356" s="11"/>
      <c r="BLH356" s="11"/>
      <c r="BLI356" s="11"/>
      <c r="BLJ356" s="11"/>
      <c r="BLK356" s="11"/>
      <c r="BLL356" s="11"/>
      <c r="BLM356" s="11"/>
      <c r="BLN356" s="11"/>
      <c r="BLO356" s="11"/>
      <c r="BLP356" s="11"/>
      <c r="BLQ356" s="11"/>
      <c r="BLR356" s="11"/>
      <c r="BLS356" s="11"/>
      <c r="BLT356" s="11"/>
      <c r="BLU356" s="11"/>
      <c r="BLV356" s="11"/>
      <c r="BLW356" s="11"/>
      <c r="BLX356" s="11"/>
      <c r="BLY356" s="11"/>
      <c r="BLZ356" s="11"/>
      <c r="BMA356" s="11"/>
      <c r="BMB356" s="11"/>
      <c r="BMC356" s="11"/>
      <c r="BMD356" s="11"/>
      <c r="BME356" s="11"/>
      <c r="BMF356" s="11"/>
      <c r="BMG356" s="11"/>
      <c r="BMH356" s="11"/>
      <c r="BMI356" s="11"/>
      <c r="BMJ356" s="11"/>
      <c r="BMK356" s="11"/>
      <c r="BML356" s="11"/>
      <c r="BMM356" s="11"/>
      <c r="BMN356" s="11"/>
      <c r="BMO356" s="11"/>
      <c r="BMP356" s="11"/>
      <c r="BMQ356" s="11"/>
      <c r="BMR356" s="11"/>
      <c r="BMS356" s="11"/>
      <c r="BMT356" s="11"/>
      <c r="BMU356" s="11"/>
      <c r="BMV356" s="11"/>
      <c r="BMW356" s="11"/>
      <c r="BMX356" s="11"/>
      <c r="BMY356" s="11"/>
      <c r="BMZ356" s="11"/>
      <c r="BNA356" s="11"/>
      <c r="BNB356" s="11"/>
      <c r="BNC356" s="11"/>
      <c r="BND356" s="11"/>
      <c r="BNE356" s="11"/>
      <c r="BNF356" s="11"/>
      <c r="BNG356" s="11"/>
      <c r="BNH356" s="11"/>
      <c r="BNI356" s="11"/>
      <c r="BNJ356" s="11"/>
      <c r="BNK356" s="11"/>
      <c r="BNL356" s="11"/>
      <c r="BNM356" s="11"/>
      <c r="BNN356" s="11"/>
      <c r="BNO356" s="11"/>
      <c r="BNP356" s="11"/>
      <c r="BNQ356" s="11"/>
      <c r="BNR356" s="11"/>
      <c r="BNS356" s="11"/>
      <c r="BNT356" s="11"/>
      <c r="BNU356" s="11"/>
      <c r="BNV356" s="11"/>
      <c r="BNW356" s="11"/>
      <c r="BNX356" s="11"/>
      <c r="BNY356" s="11"/>
      <c r="BNZ356" s="11"/>
      <c r="BOA356" s="11"/>
      <c r="BOB356" s="11"/>
      <c r="BOC356" s="11"/>
      <c r="BOD356" s="11"/>
      <c r="BOE356" s="11"/>
      <c r="BOF356" s="11"/>
      <c r="BOG356" s="11"/>
      <c r="BOH356" s="11"/>
      <c r="BOI356" s="11"/>
      <c r="BOJ356" s="11"/>
      <c r="BOK356" s="11"/>
      <c r="BOL356" s="11"/>
      <c r="BOM356" s="11"/>
      <c r="BON356" s="11"/>
      <c r="BOO356" s="11"/>
      <c r="BOP356" s="11"/>
      <c r="BOQ356" s="11"/>
      <c r="BOR356" s="11"/>
      <c r="BOS356" s="11"/>
      <c r="BOT356" s="11"/>
      <c r="BOU356" s="11"/>
      <c r="BOV356" s="11"/>
      <c r="BOW356" s="11"/>
      <c r="BOX356" s="11"/>
      <c r="BOY356" s="11"/>
      <c r="BOZ356" s="11"/>
      <c r="BPA356" s="11"/>
      <c r="BPB356" s="11"/>
      <c r="BPC356" s="11"/>
      <c r="BPD356" s="11"/>
      <c r="BPE356" s="11"/>
      <c r="BPF356" s="11"/>
      <c r="BPG356" s="11"/>
      <c r="BPH356" s="11"/>
      <c r="BPI356" s="11"/>
      <c r="BPJ356" s="11"/>
      <c r="BPK356" s="11"/>
      <c r="BPL356" s="11"/>
      <c r="BPM356" s="11"/>
      <c r="BPN356" s="11"/>
      <c r="BPO356" s="11"/>
      <c r="BPP356" s="11"/>
      <c r="BPQ356" s="11"/>
      <c r="BPR356" s="11"/>
      <c r="BPS356" s="11"/>
      <c r="BPT356" s="11"/>
      <c r="BPU356" s="11"/>
      <c r="BPV356" s="11"/>
      <c r="BPW356" s="11"/>
      <c r="BPX356" s="11"/>
      <c r="BPY356" s="11"/>
      <c r="BPZ356" s="11"/>
      <c r="BQA356" s="11"/>
      <c r="BQB356" s="11"/>
      <c r="BQC356" s="11"/>
      <c r="BQD356" s="11"/>
      <c r="BQE356" s="11"/>
      <c r="BQF356" s="11"/>
      <c r="BQG356" s="11"/>
      <c r="BQH356" s="11"/>
      <c r="BQI356" s="11"/>
      <c r="BQJ356" s="11"/>
      <c r="BQK356" s="11"/>
      <c r="BQL356" s="11"/>
      <c r="BQM356" s="11"/>
      <c r="BQN356" s="11"/>
      <c r="BQO356" s="11"/>
      <c r="BQP356" s="11"/>
      <c r="BQQ356" s="11"/>
      <c r="BQR356" s="11"/>
      <c r="BQS356" s="11"/>
      <c r="BQT356" s="11"/>
      <c r="BQU356" s="11"/>
      <c r="BQV356" s="11"/>
      <c r="BQW356" s="11"/>
      <c r="BQX356" s="11"/>
      <c r="BQY356" s="11"/>
      <c r="BQZ356" s="11"/>
      <c r="BRA356" s="11"/>
      <c r="BRB356" s="11"/>
      <c r="BRC356" s="11"/>
      <c r="BRD356" s="11"/>
      <c r="BRE356" s="11"/>
      <c r="BRF356" s="11"/>
      <c r="BRG356" s="11"/>
      <c r="BRH356" s="11"/>
      <c r="BRI356" s="11"/>
      <c r="BRJ356" s="11"/>
      <c r="BRK356" s="11"/>
      <c r="BRL356" s="11"/>
      <c r="BRM356" s="11"/>
      <c r="BRN356" s="11"/>
      <c r="BRO356" s="11"/>
      <c r="BRP356" s="11"/>
      <c r="BRQ356" s="11"/>
      <c r="BRR356" s="11"/>
      <c r="BRS356" s="11"/>
      <c r="BRT356" s="11"/>
      <c r="BRU356" s="11"/>
      <c r="BRV356" s="11"/>
      <c r="BRW356" s="11"/>
      <c r="BRX356" s="11"/>
      <c r="BRY356" s="11"/>
      <c r="BRZ356" s="11"/>
      <c r="BSA356" s="11"/>
      <c r="BSB356" s="11"/>
      <c r="BSC356" s="11"/>
      <c r="BSD356" s="11"/>
      <c r="BSE356" s="11"/>
      <c r="BSF356" s="11"/>
      <c r="BSG356" s="11"/>
      <c r="BSH356" s="11"/>
      <c r="BSI356" s="11"/>
      <c r="BSJ356" s="11"/>
      <c r="BSK356" s="11"/>
      <c r="BSL356" s="11"/>
      <c r="BSM356" s="11"/>
      <c r="BSN356" s="11"/>
      <c r="BSO356" s="11"/>
      <c r="BSP356" s="11"/>
      <c r="BSQ356" s="11"/>
      <c r="BSR356" s="11"/>
      <c r="BSS356" s="11"/>
      <c r="BST356" s="11"/>
      <c r="BSU356" s="11"/>
      <c r="BSV356" s="11"/>
      <c r="BSW356" s="11"/>
      <c r="BSX356" s="11"/>
      <c r="BSY356" s="11"/>
      <c r="BSZ356" s="11"/>
      <c r="BTA356" s="11"/>
      <c r="BTB356" s="11"/>
      <c r="BTC356" s="11"/>
      <c r="BTD356" s="11"/>
      <c r="BTE356" s="11"/>
      <c r="BTF356" s="11"/>
      <c r="BTG356" s="11"/>
      <c r="BTH356" s="11"/>
      <c r="BTI356" s="11"/>
      <c r="BTJ356" s="11"/>
      <c r="BTK356" s="11"/>
      <c r="BTL356" s="11"/>
      <c r="BTM356" s="11"/>
      <c r="BTN356" s="11"/>
      <c r="BTO356" s="11"/>
      <c r="BTP356" s="11"/>
      <c r="BTQ356" s="11"/>
      <c r="BTR356" s="11"/>
      <c r="BTS356" s="11"/>
      <c r="BTT356" s="11"/>
      <c r="BTU356" s="11"/>
      <c r="BTV356" s="11"/>
      <c r="BTW356" s="11"/>
      <c r="BTX356" s="11"/>
      <c r="BTY356" s="11"/>
      <c r="BTZ356" s="11"/>
      <c r="BUA356" s="11"/>
      <c r="BUB356" s="11"/>
      <c r="BUC356" s="11"/>
      <c r="BUD356" s="11"/>
      <c r="BUE356" s="11"/>
      <c r="BUF356" s="11"/>
      <c r="BUG356" s="11"/>
      <c r="BUH356" s="11"/>
      <c r="BUI356" s="11"/>
      <c r="BUJ356" s="11"/>
      <c r="BUK356" s="11"/>
      <c r="BUL356" s="11"/>
      <c r="BUM356" s="11"/>
      <c r="BUN356" s="11"/>
      <c r="BUO356" s="11"/>
      <c r="BUP356" s="11"/>
      <c r="BUQ356" s="11"/>
      <c r="BUR356" s="11"/>
      <c r="BUS356" s="11"/>
      <c r="BUT356" s="11"/>
      <c r="BUU356" s="11"/>
      <c r="BUV356" s="11"/>
      <c r="BUW356" s="11"/>
      <c r="BUX356" s="11"/>
      <c r="BUY356" s="11"/>
      <c r="BUZ356" s="11"/>
      <c r="BVA356" s="11"/>
      <c r="BVB356" s="11"/>
      <c r="BVC356" s="11"/>
      <c r="BVD356" s="11"/>
      <c r="BVE356" s="11"/>
      <c r="BVF356" s="11"/>
      <c r="BVG356" s="11"/>
      <c r="BVH356" s="11"/>
      <c r="BVI356" s="11"/>
      <c r="BVJ356" s="11"/>
      <c r="BVK356" s="11"/>
      <c r="BVL356" s="11"/>
      <c r="BVM356" s="11"/>
      <c r="BVN356" s="11"/>
      <c r="BVO356" s="11"/>
      <c r="BVP356" s="11"/>
      <c r="BVQ356" s="11"/>
      <c r="BVR356" s="11"/>
      <c r="BVS356" s="11"/>
      <c r="BVT356" s="11"/>
      <c r="BVU356" s="11"/>
      <c r="BVV356" s="11"/>
      <c r="BVW356" s="11"/>
      <c r="BVX356" s="11"/>
      <c r="BVY356" s="11"/>
      <c r="BVZ356" s="11"/>
      <c r="BWA356" s="11"/>
      <c r="BWB356" s="11"/>
      <c r="BWC356" s="11"/>
      <c r="BWD356" s="11"/>
      <c r="BWE356" s="11"/>
      <c r="BWF356" s="11"/>
      <c r="BWG356" s="11"/>
      <c r="BWH356" s="11"/>
      <c r="BWI356" s="11"/>
      <c r="BWJ356" s="11"/>
      <c r="BWK356" s="11"/>
      <c r="BWL356" s="11"/>
      <c r="BWM356" s="11"/>
      <c r="BWN356" s="11"/>
      <c r="BWO356" s="11"/>
      <c r="BWP356" s="11"/>
      <c r="BWQ356" s="11"/>
      <c r="BWR356" s="11"/>
      <c r="BWS356" s="11"/>
      <c r="BWT356" s="11"/>
      <c r="BWU356" s="11"/>
      <c r="BWV356" s="11"/>
      <c r="BWW356" s="11"/>
      <c r="BWX356" s="11"/>
      <c r="BWY356" s="11"/>
      <c r="BWZ356" s="11"/>
      <c r="BXA356" s="11"/>
      <c r="BXB356" s="11"/>
      <c r="BXC356" s="11"/>
      <c r="BXD356" s="11"/>
      <c r="BXE356" s="11"/>
      <c r="BXF356" s="11"/>
      <c r="BXG356" s="11"/>
      <c r="BXH356" s="11"/>
      <c r="BXI356" s="11"/>
      <c r="BXJ356" s="11"/>
      <c r="BXK356" s="11"/>
      <c r="BXL356" s="11"/>
      <c r="BXM356" s="11"/>
      <c r="BXN356" s="11"/>
      <c r="BXO356" s="11"/>
      <c r="BXP356" s="11"/>
      <c r="BXQ356" s="11"/>
      <c r="BXR356" s="11"/>
      <c r="BXS356" s="11"/>
      <c r="BXT356" s="11"/>
      <c r="BXU356" s="11"/>
      <c r="BXV356" s="11"/>
      <c r="BXW356" s="11"/>
      <c r="BXX356" s="11"/>
      <c r="BXY356" s="11"/>
      <c r="BXZ356" s="11"/>
      <c r="BYA356" s="11"/>
      <c r="BYB356" s="11"/>
      <c r="BYC356" s="11"/>
      <c r="BYD356" s="11"/>
      <c r="BYE356" s="11"/>
      <c r="BYF356" s="11"/>
      <c r="BYG356" s="11"/>
      <c r="BYH356" s="11"/>
      <c r="BYI356" s="11"/>
      <c r="BYJ356" s="11"/>
      <c r="BYK356" s="11"/>
      <c r="BYL356" s="11"/>
      <c r="BYM356" s="11"/>
      <c r="BYN356" s="11"/>
      <c r="BYO356" s="11"/>
      <c r="BYP356" s="11"/>
      <c r="BYQ356" s="11"/>
      <c r="BYR356" s="11"/>
      <c r="BYS356" s="11"/>
      <c r="BYT356" s="11"/>
      <c r="BYU356" s="11"/>
      <c r="BYV356" s="11"/>
      <c r="BYW356" s="11"/>
      <c r="BYX356" s="11"/>
      <c r="BYY356" s="11"/>
      <c r="BYZ356" s="11"/>
      <c r="BZA356" s="11"/>
      <c r="BZB356" s="11"/>
      <c r="BZC356" s="11"/>
      <c r="BZD356" s="11"/>
      <c r="BZE356" s="11"/>
      <c r="BZF356" s="11"/>
      <c r="BZG356" s="11"/>
      <c r="BZH356" s="11"/>
      <c r="BZI356" s="11"/>
      <c r="BZJ356" s="11"/>
      <c r="BZK356" s="11"/>
      <c r="BZL356" s="11"/>
      <c r="BZM356" s="11"/>
      <c r="BZN356" s="11"/>
      <c r="BZO356" s="11"/>
      <c r="BZP356" s="11"/>
      <c r="BZQ356" s="11"/>
      <c r="BZR356" s="11"/>
      <c r="BZS356" s="11"/>
      <c r="BZT356" s="11"/>
      <c r="BZU356" s="11"/>
      <c r="BZV356" s="11"/>
      <c r="BZW356" s="11"/>
      <c r="BZX356" s="11"/>
      <c r="BZY356" s="11"/>
      <c r="BZZ356" s="11"/>
      <c r="CAA356" s="11"/>
      <c r="CAB356" s="11"/>
      <c r="CAC356" s="11"/>
      <c r="CAD356" s="11"/>
      <c r="CAE356" s="11"/>
      <c r="CAF356" s="11"/>
      <c r="CAG356" s="11"/>
      <c r="CAH356" s="11"/>
      <c r="CAI356" s="11"/>
      <c r="CAJ356" s="11"/>
      <c r="CAK356" s="11"/>
      <c r="CAL356" s="11"/>
      <c r="CAM356" s="11"/>
      <c r="CAN356" s="11"/>
      <c r="CAO356" s="11"/>
      <c r="CAP356" s="11"/>
      <c r="CAQ356" s="11"/>
      <c r="CAR356" s="11"/>
      <c r="CAS356" s="11"/>
      <c r="CAT356" s="11"/>
      <c r="CAU356" s="11"/>
      <c r="CAV356" s="11"/>
      <c r="CAW356" s="11"/>
      <c r="CAX356" s="11"/>
      <c r="CAY356" s="11"/>
      <c r="CAZ356" s="11"/>
      <c r="CBA356" s="11"/>
      <c r="CBB356" s="11"/>
      <c r="CBC356" s="11"/>
      <c r="CBD356" s="11"/>
      <c r="CBE356" s="11"/>
      <c r="CBF356" s="11"/>
      <c r="CBG356" s="11"/>
      <c r="CBH356" s="11"/>
      <c r="CBI356" s="11"/>
      <c r="CBJ356" s="11"/>
      <c r="CBK356" s="11"/>
      <c r="CBL356" s="11"/>
      <c r="CBM356" s="11"/>
      <c r="CBN356" s="11"/>
      <c r="CBO356" s="11"/>
      <c r="CBP356" s="11"/>
      <c r="CBQ356" s="11"/>
      <c r="CBR356" s="11"/>
      <c r="CBS356" s="11"/>
      <c r="CBT356" s="11"/>
      <c r="CBU356" s="11"/>
      <c r="CBV356" s="11"/>
      <c r="CBW356" s="11"/>
      <c r="CBX356" s="11"/>
      <c r="CBY356" s="11"/>
      <c r="CBZ356" s="11"/>
      <c r="CCA356" s="11"/>
      <c r="CCB356" s="11"/>
      <c r="CCC356" s="11"/>
      <c r="CCD356" s="11"/>
      <c r="CCE356" s="11"/>
      <c r="CCF356" s="11"/>
      <c r="CCG356" s="11"/>
      <c r="CCH356" s="11"/>
      <c r="CCI356" s="11"/>
      <c r="CCJ356" s="11"/>
      <c r="CCK356" s="11"/>
      <c r="CCL356" s="11"/>
      <c r="CCM356" s="11"/>
      <c r="CCN356" s="11"/>
      <c r="CCO356" s="11"/>
      <c r="CCP356" s="11"/>
      <c r="CCQ356" s="11"/>
      <c r="CCR356" s="11"/>
      <c r="CCS356" s="11"/>
      <c r="CCT356" s="11"/>
      <c r="CCU356" s="11"/>
      <c r="CCV356" s="11"/>
      <c r="CCW356" s="11"/>
      <c r="CCX356" s="11"/>
      <c r="CCY356" s="11"/>
      <c r="CCZ356" s="11"/>
      <c r="CDA356" s="11"/>
      <c r="CDB356" s="11"/>
      <c r="CDC356" s="11"/>
      <c r="CDD356" s="11"/>
      <c r="CDE356" s="11"/>
      <c r="CDF356" s="11"/>
      <c r="CDG356" s="11"/>
      <c r="CDH356" s="11"/>
      <c r="CDI356" s="11"/>
      <c r="CDJ356" s="11"/>
      <c r="CDK356" s="11"/>
      <c r="CDL356" s="11"/>
      <c r="CDM356" s="11"/>
      <c r="CDN356" s="11"/>
      <c r="CDO356" s="11"/>
      <c r="CDP356" s="11"/>
      <c r="CDQ356" s="11"/>
      <c r="CDR356" s="11"/>
      <c r="CDS356" s="11"/>
      <c r="CDT356" s="11"/>
      <c r="CDU356" s="11"/>
      <c r="CDV356" s="11"/>
      <c r="CDW356" s="11"/>
      <c r="CDX356" s="11"/>
      <c r="CDY356" s="11"/>
      <c r="CDZ356" s="11"/>
      <c r="CEA356" s="11"/>
      <c r="CEB356" s="11"/>
      <c r="CEC356" s="11"/>
      <c r="CED356" s="11"/>
      <c r="CEE356" s="11"/>
      <c r="CEF356" s="11"/>
      <c r="CEG356" s="11"/>
      <c r="CEH356" s="11"/>
      <c r="CEI356" s="11"/>
      <c r="CEJ356" s="11"/>
      <c r="CEK356" s="11"/>
      <c r="CEL356" s="11"/>
      <c r="CEM356" s="11"/>
      <c r="CEN356" s="11"/>
      <c r="CEO356" s="11"/>
      <c r="CEP356" s="11"/>
      <c r="CEQ356" s="11"/>
      <c r="CER356" s="11"/>
      <c r="CES356" s="11"/>
      <c r="CET356" s="11"/>
      <c r="CEU356" s="11"/>
      <c r="CEV356" s="11"/>
      <c r="CEW356" s="11"/>
      <c r="CEX356" s="11"/>
      <c r="CEY356" s="11"/>
      <c r="CEZ356" s="11"/>
      <c r="CFA356" s="11"/>
      <c r="CFB356" s="11"/>
      <c r="CFC356" s="11"/>
      <c r="CFD356" s="11"/>
      <c r="CFE356" s="11"/>
      <c r="CFF356" s="11"/>
      <c r="CFG356" s="11"/>
      <c r="CFH356" s="11"/>
      <c r="CFI356" s="11"/>
      <c r="CFJ356" s="11"/>
      <c r="CFK356" s="11"/>
      <c r="CFL356" s="11"/>
      <c r="CFM356" s="11"/>
      <c r="CFN356" s="11"/>
      <c r="CFO356" s="11"/>
      <c r="CFP356" s="11"/>
      <c r="CFQ356" s="11"/>
      <c r="CFR356" s="11"/>
      <c r="CFS356" s="11"/>
      <c r="CFT356" s="11"/>
      <c r="CFU356" s="11"/>
      <c r="CFV356" s="11"/>
      <c r="CFW356" s="11"/>
      <c r="CFX356" s="11"/>
      <c r="CFY356" s="11"/>
      <c r="CFZ356" s="11"/>
      <c r="CGA356" s="11"/>
      <c r="CGB356" s="11"/>
      <c r="CGC356" s="11"/>
      <c r="CGD356" s="11"/>
      <c r="CGE356" s="11"/>
      <c r="CGF356" s="11"/>
      <c r="CGG356" s="11"/>
      <c r="CGH356" s="11"/>
      <c r="CGI356" s="11"/>
      <c r="CGJ356" s="11"/>
      <c r="CGK356" s="11"/>
      <c r="CGL356" s="11"/>
      <c r="CGM356" s="11"/>
      <c r="CGN356" s="11"/>
      <c r="CGO356" s="11"/>
      <c r="CGP356" s="11"/>
      <c r="CGQ356" s="11"/>
      <c r="CGR356" s="11"/>
      <c r="CGS356" s="11"/>
      <c r="CGT356" s="11"/>
      <c r="CGU356" s="11"/>
      <c r="CGV356" s="11"/>
      <c r="CGW356" s="11"/>
      <c r="CGX356" s="11"/>
      <c r="CGY356" s="11"/>
      <c r="CGZ356" s="11"/>
      <c r="CHA356" s="11"/>
      <c r="CHB356" s="11"/>
      <c r="CHC356" s="11"/>
      <c r="CHD356" s="11"/>
      <c r="CHE356" s="11"/>
      <c r="CHF356" s="11"/>
      <c r="CHG356" s="11"/>
      <c r="CHH356" s="11"/>
      <c r="CHI356" s="11"/>
      <c r="CHJ356" s="11"/>
      <c r="CHK356" s="11"/>
      <c r="CHL356" s="11"/>
      <c r="CHM356" s="11"/>
      <c r="CHN356" s="11"/>
      <c r="CHO356" s="11"/>
      <c r="CHP356" s="11"/>
      <c r="CHQ356" s="11"/>
      <c r="CHR356" s="11"/>
      <c r="CHS356" s="11"/>
      <c r="CHT356" s="11"/>
      <c r="CHU356" s="11"/>
      <c r="CHV356" s="11"/>
      <c r="CHW356" s="11"/>
      <c r="CHX356" s="11"/>
      <c r="CHY356" s="11"/>
      <c r="CHZ356" s="11"/>
      <c r="CIA356" s="11"/>
      <c r="CIB356" s="11"/>
      <c r="CIC356" s="11"/>
      <c r="CID356" s="11"/>
      <c r="CIE356" s="11"/>
      <c r="CIF356" s="11"/>
      <c r="CIG356" s="11"/>
      <c r="CIH356" s="11"/>
      <c r="CII356" s="11"/>
      <c r="CIJ356" s="11"/>
      <c r="CIK356" s="11"/>
      <c r="CIL356" s="11"/>
      <c r="CIM356" s="11"/>
      <c r="CIN356" s="11"/>
      <c r="CIO356" s="11"/>
      <c r="CIP356" s="11"/>
      <c r="CIQ356" s="11"/>
      <c r="CIR356" s="11"/>
      <c r="CIS356" s="11"/>
      <c r="CIT356" s="11"/>
      <c r="CIU356" s="11"/>
      <c r="CIV356" s="11"/>
      <c r="CIW356" s="11"/>
      <c r="CIX356" s="11"/>
      <c r="CIY356" s="11"/>
      <c r="CIZ356" s="11"/>
      <c r="CJA356" s="11"/>
      <c r="CJB356" s="11"/>
      <c r="CJC356" s="11"/>
      <c r="CJD356" s="11"/>
      <c r="CJE356" s="11"/>
      <c r="CJF356" s="11"/>
      <c r="CJG356" s="11"/>
      <c r="CJH356" s="11"/>
      <c r="CJI356" s="11"/>
      <c r="CJJ356" s="11"/>
      <c r="CJK356" s="11"/>
      <c r="CJL356" s="11"/>
      <c r="CJM356" s="11"/>
      <c r="CJN356" s="11"/>
      <c r="CJO356" s="11"/>
      <c r="CJP356" s="11"/>
      <c r="CJQ356" s="11"/>
      <c r="CJR356" s="11"/>
      <c r="CJS356" s="11"/>
      <c r="CJT356" s="11"/>
      <c r="CJU356" s="11"/>
      <c r="CJV356" s="11"/>
      <c r="CJW356" s="11"/>
      <c r="CJX356" s="11"/>
      <c r="CJY356" s="11"/>
      <c r="CJZ356" s="11"/>
      <c r="CKA356" s="11"/>
      <c r="CKB356" s="11"/>
      <c r="CKC356" s="11"/>
      <c r="CKD356" s="11"/>
      <c r="CKE356" s="11"/>
      <c r="CKF356" s="11"/>
      <c r="CKG356" s="11"/>
      <c r="CKH356" s="11"/>
      <c r="CKI356" s="11"/>
      <c r="CKJ356" s="11"/>
      <c r="CKK356" s="11"/>
      <c r="CKL356" s="11"/>
      <c r="CKM356" s="11"/>
      <c r="CKN356" s="11"/>
      <c r="CKO356" s="11"/>
      <c r="CKP356" s="11"/>
      <c r="CKQ356" s="11"/>
      <c r="CKR356" s="11"/>
      <c r="CKS356" s="11"/>
      <c r="CKT356" s="11"/>
      <c r="CKU356" s="11"/>
      <c r="CKV356" s="11"/>
      <c r="CKW356" s="11"/>
      <c r="CKX356" s="11"/>
      <c r="CKY356" s="11"/>
      <c r="CKZ356" s="11"/>
      <c r="CLA356" s="11"/>
      <c r="CLB356" s="11"/>
      <c r="CLC356" s="11"/>
      <c r="CLD356" s="11"/>
      <c r="CLE356" s="11"/>
      <c r="CLF356" s="11"/>
      <c r="CLG356" s="11"/>
      <c r="CLH356" s="11"/>
      <c r="CLI356" s="11"/>
      <c r="CLJ356" s="11"/>
      <c r="CLK356" s="11"/>
      <c r="CLL356" s="11"/>
      <c r="CLM356" s="11"/>
      <c r="CLN356" s="11"/>
      <c r="CLO356" s="11"/>
      <c r="CLP356" s="11"/>
      <c r="CLQ356" s="11"/>
      <c r="CLR356" s="11"/>
      <c r="CLS356" s="11"/>
      <c r="CLT356" s="11"/>
      <c r="CLU356" s="11"/>
      <c r="CLV356" s="11"/>
      <c r="CLW356" s="11"/>
      <c r="CLX356" s="11"/>
      <c r="CLY356" s="11"/>
      <c r="CLZ356" s="11"/>
      <c r="CMA356" s="11"/>
      <c r="CMB356" s="11"/>
      <c r="CMC356" s="11"/>
      <c r="CMD356" s="11"/>
      <c r="CME356" s="11"/>
      <c r="CMF356" s="11"/>
      <c r="CMG356" s="11"/>
      <c r="CMH356" s="11"/>
      <c r="CMI356" s="11"/>
      <c r="CMJ356" s="11"/>
      <c r="CMK356" s="11"/>
      <c r="CML356" s="11"/>
      <c r="CMM356" s="11"/>
      <c r="CMN356" s="11"/>
      <c r="CMO356" s="11"/>
      <c r="CMP356" s="11"/>
      <c r="CMQ356" s="11"/>
      <c r="CMR356" s="11"/>
      <c r="CMS356" s="11"/>
      <c r="CMT356" s="11"/>
      <c r="CMU356" s="11"/>
      <c r="CMV356" s="11"/>
      <c r="CMW356" s="11"/>
      <c r="CMX356" s="11"/>
      <c r="CMY356" s="11"/>
      <c r="CMZ356" s="11"/>
      <c r="CNA356" s="11"/>
      <c r="CNB356" s="11"/>
      <c r="CNC356" s="11"/>
      <c r="CND356" s="11"/>
      <c r="CNE356" s="11"/>
      <c r="CNF356" s="11"/>
      <c r="CNG356" s="11"/>
      <c r="CNH356" s="11"/>
      <c r="CNI356" s="11"/>
      <c r="CNJ356" s="11"/>
      <c r="CNK356" s="11"/>
      <c r="CNL356" s="11"/>
      <c r="CNM356" s="11"/>
      <c r="CNN356" s="11"/>
      <c r="CNO356" s="11"/>
      <c r="CNP356" s="11"/>
      <c r="CNQ356" s="11"/>
      <c r="CNR356" s="11"/>
      <c r="CNS356" s="11"/>
      <c r="CNT356" s="11"/>
      <c r="CNU356" s="11"/>
      <c r="CNV356" s="11"/>
      <c r="CNW356" s="11"/>
      <c r="CNX356" s="11"/>
      <c r="CNY356" s="11"/>
      <c r="CNZ356" s="11"/>
      <c r="COA356" s="11"/>
      <c r="COB356" s="11"/>
      <c r="COC356" s="11"/>
      <c r="COD356" s="11"/>
      <c r="COE356" s="11"/>
      <c r="COF356" s="11"/>
      <c r="COG356" s="11"/>
      <c r="COH356" s="11"/>
      <c r="COI356" s="11"/>
      <c r="COJ356" s="11"/>
      <c r="COK356" s="11"/>
      <c r="COL356" s="11"/>
      <c r="COM356" s="11"/>
      <c r="CON356" s="11"/>
      <c r="COO356" s="11"/>
      <c r="COP356" s="11"/>
      <c r="COQ356" s="11"/>
      <c r="COR356" s="11"/>
      <c r="COS356" s="11"/>
      <c r="COT356" s="11"/>
      <c r="COU356" s="11"/>
      <c r="COV356" s="11"/>
      <c r="COW356" s="11"/>
      <c r="COX356" s="11"/>
      <c r="COY356" s="11"/>
      <c r="COZ356" s="11"/>
      <c r="CPA356" s="11"/>
      <c r="CPB356" s="11"/>
      <c r="CPC356" s="11"/>
      <c r="CPD356" s="11"/>
      <c r="CPE356" s="11"/>
      <c r="CPF356" s="11"/>
      <c r="CPG356" s="11"/>
      <c r="CPH356" s="11"/>
      <c r="CPI356" s="11"/>
      <c r="CPJ356" s="11"/>
      <c r="CPK356" s="11"/>
      <c r="CPL356" s="11"/>
      <c r="CPM356" s="11"/>
      <c r="CPN356" s="11"/>
      <c r="CPO356" s="11"/>
      <c r="CPP356" s="11"/>
      <c r="CPQ356" s="11"/>
      <c r="CPR356" s="11"/>
      <c r="CPS356" s="11"/>
      <c r="CPT356" s="11"/>
      <c r="CPU356" s="11"/>
      <c r="CPV356" s="11"/>
      <c r="CPW356" s="11"/>
      <c r="CPX356" s="11"/>
      <c r="CPY356" s="11"/>
      <c r="CPZ356" s="11"/>
      <c r="CQA356" s="11"/>
      <c r="CQB356" s="11"/>
      <c r="CQC356" s="11"/>
      <c r="CQD356" s="11"/>
      <c r="CQE356" s="11"/>
      <c r="CQF356" s="11"/>
      <c r="CQG356" s="11"/>
      <c r="CQH356" s="11"/>
      <c r="CQI356" s="11"/>
      <c r="CQJ356" s="11"/>
      <c r="CQK356" s="11"/>
      <c r="CQL356" s="11"/>
      <c r="CQM356" s="11"/>
      <c r="CQN356" s="11"/>
      <c r="CQO356" s="11"/>
      <c r="CQP356" s="11"/>
      <c r="CQQ356" s="11"/>
      <c r="CQR356" s="11"/>
      <c r="CQS356" s="11"/>
      <c r="CQT356" s="11"/>
      <c r="CQU356" s="11"/>
      <c r="CQV356" s="11"/>
      <c r="CQW356" s="11"/>
      <c r="CQX356" s="11"/>
      <c r="CQY356" s="11"/>
      <c r="CQZ356" s="11"/>
      <c r="CRA356" s="11"/>
      <c r="CRB356" s="11"/>
      <c r="CRC356" s="11"/>
      <c r="CRD356" s="11"/>
      <c r="CRE356" s="11"/>
      <c r="CRF356" s="11"/>
      <c r="CRG356" s="11"/>
      <c r="CRH356" s="11"/>
      <c r="CRI356" s="11"/>
      <c r="CRJ356" s="11"/>
      <c r="CRK356" s="11"/>
      <c r="CRL356" s="11"/>
      <c r="CRM356" s="11"/>
      <c r="CRN356" s="11"/>
      <c r="CRO356" s="11"/>
      <c r="CRP356" s="11"/>
      <c r="CRQ356" s="11"/>
      <c r="CRR356" s="11"/>
      <c r="CRS356" s="11"/>
      <c r="CRT356" s="11"/>
      <c r="CRU356" s="11"/>
      <c r="CRV356" s="11"/>
      <c r="CRW356" s="11"/>
      <c r="CRX356" s="11"/>
      <c r="CRY356" s="11"/>
      <c r="CRZ356" s="11"/>
      <c r="CSA356" s="11"/>
      <c r="CSB356" s="11"/>
      <c r="CSC356" s="11"/>
      <c r="CSD356" s="11"/>
      <c r="CSE356" s="11"/>
      <c r="CSF356" s="11"/>
      <c r="CSG356" s="11"/>
      <c r="CSH356" s="11"/>
      <c r="CSI356" s="11"/>
      <c r="CSJ356" s="11"/>
      <c r="CSK356" s="11"/>
      <c r="CSL356" s="11"/>
      <c r="CSM356" s="11"/>
      <c r="CSN356" s="11"/>
      <c r="CSO356" s="11"/>
      <c r="CSP356" s="11"/>
      <c r="CSQ356" s="11"/>
      <c r="CSR356" s="11"/>
      <c r="CSS356" s="11"/>
      <c r="CST356" s="11"/>
      <c r="CSU356" s="11"/>
      <c r="CSV356" s="11"/>
      <c r="CSW356" s="11"/>
      <c r="CSX356" s="11"/>
      <c r="CSY356" s="11"/>
      <c r="CSZ356" s="11"/>
      <c r="CTA356" s="11"/>
      <c r="CTB356" s="11"/>
      <c r="CTC356" s="11"/>
      <c r="CTD356" s="11"/>
      <c r="CTE356" s="11"/>
      <c r="CTF356" s="11"/>
      <c r="CTG356" s="11"/>
      <c r="CTH356" s="11"/>
      <c r="CTI356" s="11"/>
      <c r="CTJ356" s="11"/>
      <c r="CTK356" s="11"/>
      <c r="CTL356" s="11"/>
      <c r="CTM356" s="11"/>
      <c r="CTN356" s="11"/>
      <c r="CTO356" s="11"/>
      <c r="CTP356" s="11"/>
      <c r="CTQ356" s="11"/>
      <c r="CTR356" s="11"/>
      <c r="CTS356" s="11"/>
      <c r="CTT356" s="11"/>
      <c r="CTU356" s="11"/>
      <c r="CTV356" s="11"/>
      <c r="CTW356" s="11"/>
      <c r="CTX356" s="11"/>
      <c r="CTY356" s="11"/>
      <c r="CTZ356" s="11"/>
      <c r="CUA356" s="11"/>
      <c r="CUB356" s="11"/>
      <c r="CUC356" s="11"/>
      <c r="CUD356" s="11"/>
      <c r="CUE356" s="11"/>
      <c r="CUF356" s="11"/>
      <c r="CUG356" s="11"/>
      <c r="CUH356" s="11"/>
      <c r="CUI356" s="11"/>
      <c r="CUJ356" s="11"/>
      <c r="CUK356" s="11"/>
      <c r="CUL356" s="11"/>
      <c r="CUM356" s="11"/>
      <c r="CUN356" s="11"/>
      <c r="CUO356" s="11"/>
      <c r="CUP356" s="11"/>
      <c r="CUQ356" s="11"/>
      <c r="CUR356" s="11"/>
      <c r="CUS356" s="11"/>
      <c r="CUT356" s="11"/>
      <c r="CUU356" s="11"/>
      <c r="CUV356" s="11"/>
      <c r="CUW356" s="11"/>
      <c r="CUX356" s="11"/>
      <c r="CUY356" s="11"/>
      <c r="CUZ356" s="11"/>
      <c r="CVA356" s="11"/>
      <c r="CVB356" s="11"/>
      <c r="CVC356" s="11"/>
      <c r="CVD356" s="11"/>
      <c r="CVE356" s="11"/>
      <c r="CVF356" s="11"/>
      <c r="CVG356" s="11"/>
      <c r="CVH356" s="11"/>
      <c r="CVI356" s="11"/>
      <c r="CVJ356" s="11"/>
      <c r="CVK356" s="11"/>
      <c r="CVL356" s="11"/>
      <c r="CVM356" s="11"/>
      <c r="CVN356" s="11"/>
      <c r="CVO356" s="11"/>
      <c r="CVP356" s="11"/>
      <c r="CVQ356" s="11"/>
      <c r="CVR356" s="11"/>
      <c r="CVS356" s="11"/>
      <c r="CVT356" s="11"/>
      <c r="CVU356" s="11"/>
      <c r="CVV356" s="11"/>
      <c r="CVW356" s="11"/>
      <c r="CVX356" s="11"/>
      <c r="CVY356" s="11"/>
      <c r="CVZ356" s="11"/>
      <c r="CWA356" s="11"/>
      <c r="CWB356" s="11"/>
      <c r="CWC356" s="11"/>
      <c r="CWD356" s="11"/>
      <c r="CWE356" s="11"/>
      <c r="CWF356" s="11"/>
      <c r="CWG356" s="11"/>
      <c r="CWH356" s="11"/>
      <c r="CWI356" s="11"/>
      <c r="CWJ356" s="11"/>
      <c r="CWK356" s="11"/>
      <c r="CWL356" s="11"/>
      <c r="CWM356" s="11"/>
      <c r="CWN356" s="11"/>
      <c r="CWO356" s="11"/>
      <c r="CWP356" s="11"/>
      <c r="CWQ356" s="11"/>
      <c r="CWR356" s="11"/>
      <c r="CWS356" s="11"/>
      <c r="CWT356" s="11"/>
      <c r="CWU356" s="11"/>
      <c r="CWV356" s="11"/>
      <c r="CWW356" s="11"/>
      <c r="CWX356" s="11"/>
      <c r="CWY356" s="11"/>
      <c r="CWZ356" s="11"/>
      <c r="CXA356" s="11"/>
      <c r="CXB356" s="11"/>
      <c r="CXC356" s="11"/>
      <c r="CXD356" s="11"/>
      <c r="CXE356" s="11"/>
      <c r="CXF356" s="11"/>
      <c r="CXG356" s="11"/>
      <c r="CXH356" s="11"/>
      <c r="CXI356" s="11"/>
      <c r="CXJ356" s="11"/>
      <c r="CXK356" s="11"/>
      <c r="CXL356" s="11"/>
      <c r="CXM356" s="11"/>
      <c r="CXN356" s="11"/>
      <c r="CXO356" s="11"/>
      <c r="CXP356" s="11"/>
      <c r="CXQ356" s="11"/>
      <c r="CXR356" s="11"/>
      <c r="CXS356" s="11"/>
      <c r="CXT356" s="11"/>
      <c r="CXU356" s="11"/>
      <c r="CXV356" s="11"/>
      <c r="CXW356" s="11"/>
      <c r="CXX356" s="11"/>
      <c r="CXY356" s="11"/>
      <c r="CXZ356" s="11"/>
      <c r="CYA356" s="11"/>
      <c r="CYB356" s="11"/>
      <c r="CYC356" s="11"/>
      <c r="CYD356" s="11"/>
      <c r="CYE356" s="11"/>
      <c r="CYF356" s="11"/>
      <c r="CYG356" s="11"/>
      <c r="CYH356" s="11"/>
      <c r="CYI356" s="11"/>
      <c r="CYJ356" s="11"/>
      <c r="CYK356" s="11"/>
      <c r="CYL356" s="11"/>
      <c r="CYM356" s="11"/>
      <c r="CYN356" s="11"/>
      <c r="CYO356" s="11"/>
      <c r="CYP356" s="11"/>
      <c r="CYQ356" s="11"/>
      <c r="CYR356" s="11"/>
      <c r="CYS356" s="11"/>
      <c r="CYT356" s="11"/>
      <c r="CYU356" s="11"/>
      <c r="CYV356" s="11"/>
      <c r="CYW356" s="11"/>
      <c r="CYX356" s="11"/>
      <c r="CYY356" s="11"/>
      <c r="CYZ356" s="11"/>
      <c r="CZA356" s="11"/>
      <c r="CZB356" s="11"/>
      <c r="CZC356" s="11"/>
      <c r="CZD356" s="11"/>
      <c r="CZE356" s="11"/>
      <c r="CZF356" s="11"/>
      <c r="CZG356" s="11"/>
      <c r="CZH356" s="11"/>
      <c r="CZI356" s="11"/>
      <c r="CZJ356" s="11"/>
      <c r="CZK356" s="11"/>
      <c r="CZL356" s="11"/>
      <c r="CZM356" s="11"/>
      <c r="CZN356" s="11"/>
      <c r="CZO356" s="11"/>
      <c r="CZP356" s="11"/>
      <c r="CZQ356" s="11"/>
      <c r="CZR356" s="11"/>
      <c r="CZS356" s="11"/>
      <c r="CZT356" s="11"/>
      <c r="CZU356" s="11"/>
      <c r="CZV356" s="11"/>
      <c r="CZW356" s="11"/>
      <c r="CZX356" s="11"/>
      <c r="CZY356" s="11"/>
      <c r="CZZ356" s="11"/>
      <c r="DAA356" s="11"/>
      <c r="DAB356" s="11"/>
      <c r="DAC356" s="11"/>
      <c r="DAD356" s="11"/>
      <c r="DAE356" s="11"/>
      <c r="DAF356" s="11"/>
      <c r="DAG356" s="11"/>
      <c r="DAH356" s="11"/>
      <c r="DAI356" s="11"/>
      <c r="DAJ356" s="11"/>
      <c r="DAK356" s="11"/>
      <c r="DAL356" s="11"/>
      <c r="DAM356" s="11"/>
      <c r="DAN356" s="11"/>
      <c r="DAO356" s="11"/>
      <c r="DAP356" s="11"/>
      <c r="DAQ356" s="11"/>
      <c r="DAR356" s="11"/>
      <c r="DAS356" s="11"/>
      <c r="DAT356" s="11"/>
      <c r="DAU356" s="11"/>
      <c r="DAV356" s="11"/>
      <c r="DAW356" s="11"/>
      <c r="DAX356" s="11"/>
      <c r="DAY356" s="11"/>
      <c r="DAZ356" s="11"/>
      <c r="DBA356" s="11"/>
      <c r="DBB356" s="11"/>
      <c r="DBC356" s="11"/>
      <c r="DBD356" s="11"/>
      <c r="DBE356" s="11"/>
      <c r="DBF356" s="11"/>
      <c r="DBG356" s="11"/>
      <c r="DBH356" s="11"/>
      <c r="DBI356" s="11"/>
      <c r="DBJ356" s="11"/>
      <c r="DBK356" s="11"/>
      <c r="DBL356" s="11"/>
      <c r="DBM356" s="11"/>
      <c r="DBN356" s="11"/>
      <c r="DBO356" s="11"/>
      <c r="DBP356" s="11"/>
      <c r="DBQ356" s="11"/>
      <c r="DBR356" s="11"/>
      <c r="DBS356" s="11"/>
      <c r="DBT356" s="11"/>
      <c r="DBU356" s="11"/>
      <c r="DBV356" s="11"/>
      <c r="DBW356" s="11"/>
      <c r="DBX356" s="11"/>
      <c r="DBY356" s="11"/>
      <c r="DBZ356" s="11"/>
      <c r="DCA356" s="11"/>
      <c r="DCB356" s="11"/>
      <c r="DCC356" s="11"/>
      <c r="DCD356" s="11"/>
      <c r="DCE356" s="11"/>
      <c r="DCF356" s="11"/>
      <c r="DCG356" s="11"/>
      <c r="DCH356" s="11"/>
      <c r="DCI356" s="11"/>
      <c r="DCJ356" s="11"/>
      <c r="DCK356" s="11"/>
      <c r="DCL356" s="11"/>
      <c r="DCM356" s="11"/>
      <c r="DCN356" s="11"/>
      <c r="DCO356" s="11"/>
      <c r="DCP356" s="11"/>
      <c r="DCQ356" s="11"/>
      <c r="DCR356" s="11"/>
      <c r="DCS356" s="11"/>
      <c r="DCT356" s="11"/>
      <c r="DCU356" s="11"/>
      <c r="DCV356" s="11"/>
      <c r="DCW356" s="11"/>
      <c r="DCX356" s="11"/>
      <c r="DCY356" s="11"/>
      <c r="DCZ356" s="11"/>
      <c r="DDA356" s="11"/>
      <c r="DDB356" s="11"/>
      <c r="DDC356" s="11"/>
      <c r="DDD356" s="11"/>
      <c r="DDE356" s="11"/>
      <c r="DDF356" s="11"/>
      <c r="DDG356" s="11"/>
      <c r="DDH356" s="11"/>
      <c r="DDI356" s="11"/>
      <c r="DDJ356" s="11"/>
      <c r="DDK356" s="11"/>
      <c r="DDL356" s="11"/>
      <c r="DDM356" s="11"/>
      <c r="DDN356" s="11"/>
      <c r="DDO356" s="11"/>
      <c r="DDP356" s="11"/>
      <c r="DDQ356" s="11"/>
      <c r="DDR356" s="11"/>
      <c r="DDS356" s="11"/>
      <c r="DDT356" s="11"/>
      <c r="DDU356" s="11"/>
      <c r="DDV356" s="11"/>
      <c r="DDW356" s="11"/>
      <c r="DDX356" s="11"/>
      <c r="DDY356" s="11"/>
      <c r="DDZ356" s="11"/>
      <c r="DEA356" s="11"/>
      <c r="DEB356" s="11"/>
      <c r="DEC356" s="11"/>
      <c r="DED356" s="11"/>
      <c r="DEE356" s="11"/>
      <c r="DEF356" s="11"/>
      <c r="DEG356" s="11"/>
      <c r="DEH356" s="11"/>
      <c r="DEI356" s="11"/>
      <c r="DEJ356" s="11"/>
      <c r="DEK356" s="11"/>
      <c r="DEL356" s="11"/>
      <c r="DEM356" s="11"/>
      <c r="DEN356" s="11"/>
      <c r="DEO356" s="11"/>
      <c r="DEP356" s="11"/>
      <c r="DEQ356" s="11"/>
      <c r="DER356" s="11"/>
      <c r="DES356" s="11"/>
      <c r="DET356" s="11"/>
      <c r="DEU356" s="11"/>
      <c r="DEV356" s="11"/>
      <c r="DEW356" s="11"/>
      <c r="DEX356" s="11"/>
      <c r="DEY356" s="11"/>
      <c r="DEZ356" s="11"/>
      <c r="DFA356" s="11"/>
      <c r="DFB356" s="11"/>
      <c r="DFC356" s="11"/>
      <c r="DFD356" s="11"/>
      <c r="DFE356" s="11"/>
      <c r="DFF356" s="11"/>
      <c r="DFG356" s="11"/>
      <c r="DFH356" s="11"/>
      <c r="DFI356" s="11"/>
      <c r="DFJ356" s="11"/>
      <c r="DFK356" s="11"/>
      <c r="DFL356" s="11"/>
      <c r="DFM356" s="11"/>
      <c r="DFN356" s="11"/>
      <c r="DFO356" s="11"/>
      <c r="DFP356" s="11"/>
      <c r="DFQ356" s="11"/>
      <c r="DFR356" s="11"/>
      <c r="DFS356" s="11"/>
      <c r="DFT356" s="11"/>
      <c r="DFU356" s="11"/>
      <c r="DFV356" s="11"/>
      <c r="DFW356" s="11"/>
      <c r="DFX356" s="11"/>
      <c r="DFY356" s="11"/>
      <c r="DFZ356" s="11"/>
      <c r="DGA356" s="11"/>
      <c r="DGB356" s="11"/>
      <c r="DGC356" s="11"/>
      <c r="DGD356" s="11"/>
      <c r="DGE356" s="11"/>
      <c r="DGF356" s="11"/>
      <c r="DGG356" s="11"/>
      <c r="DGH356" s="11"/>
      <c r="DGI356" s="11"/>
      <c r="DGJ356" s="11"/>
      <c r="DGK356" s="11"/>
      <c r="DGL356" s="11"/>
      <c r="DGM356" s="11"/>
      <c r="DGN356" s="11"/>
      <c r="DGO356" s="11"/>
      <c r="DGP356" s="11"/>
      <c r="DGQ356" s="11"/>
      <c r="DGR356" s="11"/>
      <c r="DGS356" s="11"/>
      <c r="DGT356" s="11"/>
      <c r="DGU356" s="11"/>
      <c r="DGV356" s="11"/>
      <c r="DGW356" s="11"/>
      <c r="DGX356" s="11"/>
      <c r="DGY356" s="11"/>
      <c r="DGZ356" s="11"/>
      <c r="DHA356" s="11"/>
      <c r="DHB356" s="11"/>
      <c r="DHC356" s="11"/>
      <c r="DHD356" s="11"/>
      <c r="DHE356" s="11"/>
      <c r="DHF356" s="11"/>
      <c r="DHG356" s="11"/>
      <c r="DHH356" s="11"/>
      <c r="DHI356" s="11"/>
      <c r="DHJ356" s="11"/>
      <c r="DHK356" s="11"/>
      <c r="DHL356" s="11"/>
      <c r="DHM356" s="11"/>
      <c r="DHN356" s="11"/>
      <c r="DHO356" s="11"/>
      <c r="DHP356" s="11"/>
      <c r="DHQ356" s="11"/>
      <c r="DHR356" s="11"/>
      <c r="DHS356" s="11"/>
      <c r="DHT356" s="11"/>
      <c r="DHU356" s="11"/>
      <c r="DHV356" s="11"/>
      <c r="DHW356" s="11"/>
      <c r="DHX356" s="11"/>
      <c r="DHY356" s="11"/>
      <c r="DHZ356" s="11"/>
      <c r="DIA356" s="11"/>
      <c r="DIB356" s="11"/>
      <c r="DIC356" s="11"/>
      <c r="DID356" s="11"/>
      <c r="DIE356" s="11"/>
      <c r="DIF356" s="11"/>
      <c r="DIG356" s="11"/>
      <c r="DIH356" s="11"/>
      <c r="DII356" s="11"/>
      <c r="DIJ356" s="11"/>
      <c r="DIK356" s="11"/>
      <c r="DIL356" s="11"/>
      <c r="DIM356" s="11"/>
      <c r="DIN356" s="11"/>
      <c r="DIO356" s="11"/>
      <c r="DIP356" s="11"/>
      <c r="DIQ356" s="11"/>
      <c r="DIR356" s="11"/>
      <c r="DIS356" s="11"/>
      <c r="DIT356" s="11"/>
      <c r="DIU356" s="11"/>
      <c r="DIV356" s="11"/>
      <c r="DIW356" s="11"/>
      <c r="DIX356" s="11"/>
      <c r="DIY356" s="11"/>
      <c r="DIZ356" s="11"/>
      <c r="DJA356" s="11"/>
      <c r="DJB356" s="11"/>
      <c r="DJC356" s="11"/>
      <c r="DJD356" s="11"/>
      <c r="DJE356" s="11"/>
      <c r="DJF356" s="11"/>
      <c r="DJG356" s="11"/>
      <c r="DJH356" s="11"/>
      <c r="DJI356" s="11"/>
      <c r="DJJ356" s="11"/>
      <c r="DJK356" s="11"/>
      <c r="DJL356" s="11"/>
      <c r="DJM356" s="11"/>
      <c r="DJN356" s="11"/>
      <c r="DJO356" s="11"/>
      <c r="DJP356" s="11"/>
      <c r="DJQ356" s="11"/>
      <c r="DJR356" s="11"/>
      <c r="DJS356" s="11"/>
      <c r="DJT356" s="11"/>
      <c r="DJU356" s="11"/>
      <c r="DJV356" s="11"/>
      <c r="DJW356" s="11"/>
      <c r="DJX356" s="11"/>
      <c r="DJY356" s="11"/>
      <c r="DJZ356" s="11"/>
      <c r="DKA356" s="11"/>
      <c r="DKB356" s="11"/>
      <c r="DKC356" s="11"/>
      <c r="DKD356" s="11"/>
      <c r="DKE356" s="11"/>
      <c r="DKF356" s="11"/>
      <c r="DKG356" s="11"/>
      <c r="DKH356" s="11"/>
      <c r="DKI356" s="11"/>
      <c r="DKJ356" s="11"/>
      <c r="DKK356" s="11"/>
      <c r="DKL356" s="11"/>
      <c r="DKM356" s="11"/>
      <c r="DKN356" s="11"/>
      <c r="DKO356" s="11"/>
      <c r="DKP356" s="11"/>
      <c r="DKQ356" s="11"/>
      <c r="DKR356" s="11"/>
      <c r="DKS356" s="11"/>
      <c r="DKT356" s="11"/>
      <c r="DKU356" s="11"/>
      <c r="DKV356" s="11"/>
      <c r="DKW356" s="11"/>
      <c r="DKX356" s="11"/>
      <c r="DKY356" s="11"/>
      <c r="DKZ356" s="11"/>
      <c r="DLA356" s="11"/>
      <c r="DLB356" s="11"/>
      <c r="DLC356" s="11"/>
      <c r="DLD356" s="11"/>
      <c r="DLE356" s="11"/>
      <c r="DLF356" s="11"/>
      <c r="DLG356" s="11"/>
      <c r="DLH356" s="11"/>
      <c r="DLI356" s="11"/>
      <c r="DLJ356" s="11"/>
      <c r="DLK356" s="11"/>
      <c r="DLL356" s="11"/>
      <c r="DLM356" s="11"/>
      <c r="DLN356" s="11"/>
      <c r="DLO356" s="11"/>
      <c r="DLP356" s="11"/>
      <c r="DLQ356" s="11"/>
      <c r="DLR356" s="11"/>
      <c r="DLS356" s="11"/>
      <c r="DLT356" s="11"/>
      <c r="DLU356" s="11"/>
      <c r="DLV356" s="11"/>
      <c r="DLW356" s="11"/>
      <c r="DLX356" s="11"/>
      <c r="DLY356" s="11"/>
      <c r="DLZ356" s="11"/>
      <c r="DMA356" s="11"/>
      <c r="DMB356" s="11"/>
      <c r="DMC356" s="11"/>
      <c r="DMD356" s="11"/>
      <c r="DME356" s="11"/>
      <c r="DMF356" s="11"/>
      <c r="DMG356" s="11"/>
      <c r="DMH356" s="11"/>
      <c r="DMI356" s="11"/>
      <c r="DMJ356" s="11"/>
      <c r="DMK356" s="11"/>
      <c r="DML356" s="11"/>
      <c r="DMM356" s="11"/>
      <c r="DMN356" s="11"/>
      <c r="DMO356" s="11"/>
      <c r="DMP356" s="11"/>
      <c r="DMQ356" s="11"/>
      <c r="DMR356" s="11"/>
      <c r="DMS356" s="11"/>
      <c r="DMT356" s="11"/>
      <c r="DMU356" s="11"/>
      <c r="DMV356" s="11"/>
      <c r="DMW356" s="11"/>
      <c r="DMX356" s="11"/>
      <c r="DMY356" s="11"/>
      <c r="DMZ356" s="11"/>
      <c r="DNA356" s="11"/>
      <c r="DNB356" s="11"/>
      <c r="DNC356" s="11"/>
      <c r="DND356" s="11"/>
      <c r="DNE356" s="11"/>
      <c r="DNF356" s="11"/>
      <c r="DNG356" s="11"/>
      <c r="DNH356" s="11"/>
      <c r="DNI356" s="11"/>
      <c r="DNJ356" s="11"/>
      <c r="DNK356" s="11"/>
      <c r="DNL356" s="11"/>
      <c r="DNM356" s="11"/>
      <c r="DNN356" s="11"/>
      <c r="DNO356" s="11"/>
      <c r="DNP356" s="11"/>
      <c r="DNQ356" s="11"/>
      <c r="DNR356" s="11"/>
      <c r="DNS356" s="11"/>
      <c r="DNT356" s="11"/>
      <c r="DNU356" s="11"/>
      <c r="DNV356" s="11"/>
      <c r="DNW356" s="11"/>
      <c r="DNX356" s="11"/>
      <c r="DNY356" s="11"/>
      <c r="DNZ356" s="11"/>
      <c r="DOA356" s="11"/>
      <c r="DOB356" s="11"/>
      <c r="DOC356" s="11"/>
      <c r="DOD356" s="11"/>
      <c r="DOE356" s="11"/>
      <c r="DOF356" s="11"/>
      <c r="DOG356" s="11"/>
      <c r="DOH356" s="11"/>
      <c r="DOI356" s="11"/>
      <c r="DOJ356" s="11"/>
      <c r="DOK356" s="11"/>
      <c r="DOL356" s="11"/>
      <c r="DOM356" s="11"/>
      <c r="DON356" s="11"/>
      <c r="DOO356" s="11"/>
      <c r="DOP356" s="11"/>
      <c r="DOQ356" s="11"/>
      <c r="DOR356" s="11"/>
      <c r="DOS356" s="11"/>
      <c r="DOT356" s="11"/>
      <c r="DOU356" s="11"/>
      <c r="DOV356" s="11"/>
      <c r="DOW356" s="11"/>
      <c r="DOX356" s="11"/>
      <c r="DOY356" s="11"/>
      <c r="DOZ356" s="11"/>
      <c r="DPA356" s="11"/>
      <c r="DPB356" s="11"/>
      <c r="DPC356" s="11"/>
      <c r="DPD356" s="11"/>
      <c r="DPE356" s="11"/>
      <c r="DPF356" s="11"/>
      <c r="DPG356" s="11"/>
      <c r="DPH356" s="11"/>
      <c r="DPI356" s="11"/>
      <c r="DPJ356" s="11"/>
      <c r="DPK356" s="11"/>
      <c r="DPL356" s="11"/>
      <c r="DPM356" s="11"/>
      <c r="DPN356" s="11"/>
      <c r="DPO356" s="11"/>
      <c r="DPP356" s="11"/>
      <c r="DPQ356" s="11"/>
      <c r="DPR356" s="11"/>
      <c r="DPS356" s="11"/>
      <c r="DPT356" s="11"/>
      <c r="DPU356" s="11"/>
      <c r="DPV356" s="11"/>
      <c r="DPW356" s="11"/>
      <c r="DPX356" s="11"/>
      <c r="DPY356" s="11"/>
      <c r="DPZ356" s="11"/>
      <c r="DQA356" s="11"/>
      <c r="DQB356" s="11"/>
      <c r="DQC356" s="11"/>
      <c r="DQD356" s="11"/>
      <c r="DQE356" s="11"/>
      <c r="DQF356" s="11"/>
      <c r="DQG356" s="11"/>
      <c r="DQH356" s="11"/>
      <c r="DQI356" s="11"/>
      <c r="DQJ356" s="11"/>
      <c r="DQK356" s="11"/>
      <c r="DQL356" s="11"/>
      <c r="DQM356" s="11"/>
      <c r="DQN356" s="11"/>
      <c r="DQO356" s="11"/>
      <c r="DQP356" s="11"/>
      <c r="DQQ356" s="11"/>
      <c r="DQR356" s="11"/>
      <c r="DQS356" s="11"/>
      <c r="DQT356" s="11"/>
      <c r="DQU356" s="11"/>
      <c r="DQV356" s="11"/>
      <c r="DQW356" s="11"/>
      <c r="DQX356" s="11"/>
      <c r="DQY356" s="11"/>
      <c r="DQZ356" s="11"/>
      <c r="DRA356" s="11"/>
      <c r="DRB356" s="11"/>
      <c r="DRC356" s="11"/>
      <c r="DRD356" s="11"/>
      <c r="DRE356" s="11"/>
      <c r="DRF356" s="11"/>
      <c r="DRG356" s="11"/>
      <c r="DRH356" s="11"/>
      <c r="DRI356" s="11"/>
      <c r="DRJ356" s="11"/>
      <c r="DRK356" s="11"/>
      <c r="DRL356" s="11"/>
      <c r="DRM356" s="11"/>
      <c r="DRN356" s="11"/>
      <c r="DRO356" s="11"/>
      <c r="DRP356" s="11"/>
      <c r="DRQ356" s="11"/>
      <c r="DRR356" s="11"/>
      <c r="DRS356" s="11"/>
      <c r="DRT356" s="11"/>
      <c r="DRU356" s="11"/>
      <c r="DRV356" s="11"/>
      <c r="DRW356" s="11"/>
      <c r="DRX356" s="11"/>
      <c r="DRY356" s="11"/>
      <c r="DRZ356" s="11"/>
      <c r="DSA356" s="11"/>
      <c r="DSB356" s="11"/>
      <c r="DSC356" s="11"/>
      <c r="DSD356" s="11"/>
      <c r="DSE356" s="11"/>
      <c r="DSF356" s="11"/>
      <c r="DSG356" s="11"/>
      <c r="DSH356" s="11"/>
      <c r="DSI356" s="11"/>
      <c r="DSJ356" s="11"/>
      <c r="DSK356" s="11"/>
      <c r="DSL356" s="11"/>
      <c r="DSM356" s="11"/>
      <c r="DSN356" s="11"/>
      <c r="DSO356" s="11"/>
      <c r="DSP356" s="11"/>
      <c r="DSQ356" s="11"/>
      <c r="DSR356" s="11"/>
      <c r="DSS356" s="11"/>
      <c r="DST356" s="11"/>
      <c r="DSU356" s="11"/>
      <c r="DSV356" s="11"/>
      <c r="DSW356" s="11"/>
      <c r="DSX356" s="11"/>
      <c r="DSY356" s="11"/>
      <c r="DSZ356" s="11"/>
      <c r="DTA356" s="11"/>
      <c r="DTB356" s="11"/>
      <c r="DTC356" s="11"/>
      <c r="DTD356" s="11"/>
      <c r="DTE356" s="11"/>
      <c r="DTF356" s="11"/>
      <c r="DTG356" s="11"/>
      <c r="DTH356" s="11"/>
      <c r="DTI356" s="11"/>
      <c r="DTJ356" s="11"/>
      <c r="DTK356" s="11"/>
      <c r="DTL356" s="11"/>
      <c r="DTM356" s="11"/>
      <c r="DTN356" s="11"/>
      <c r="DTO356" s="11"/>
      <c r="DTP356" s="11"/>
      <c r="DTQ356" s="11"/>
      <c r="DTR356" s="11"/>
      <c r="DTS356" s="11"/>
      <c r="DTT356" s="11"/>
      <c r="DTU356" s="11"/>
      <c r="DTV356" s="11"/>
      <c r="DTW356" s="11"/>
      <c r="DTX356" s="11"/>
      <c r="DTY356" s="11"/>
      <c r="DTZ356" s="11"/>
      <c r="DUA356" s="11"/>
      <c r="DUB356" s="11"/>
      <c r="DUC356" s="11"/>
      <c r="DUD356" s="11"/>
      <c r="DUE356" s="11"/>
      <c r="DUF356" s="11"/>
      <c r="DUG356" s="11"/>
      <c r="DUH356" s="11"/>
      <c r="DUI356" s="11"/>
      <c r="DUJ356" s="11"/>
      <c r="DUK356" s="11"/>
      <c r="DUL356" s="11"/>
      <c r="DUM356" s="11"/>
      <c r="DUN356" s="11"/>
      <c r="DUO356" s="11"/>
      <c r="DUP356" s="11"/>
      <c r="DUQ356" s="11"/>
      <c r="DUR356" s="11"/>
      <c r="DUS356" s="11"/>
      <c r="DUT356" s="11"/>
      <c r="DUU356" s="11"/>
      <c r="DUV356" s="11"/>
      <c r="DUW356" s="11"/>
      <c r="DUX356" s="11"/>
      <c r="DUY356" s="11"/>
      <c r="DUZ356" s="11"/>
      <c r="DVA356" s="11"/>
      <c r="DVB356" s="11"/>
      <c r="DVC356" s="11"/>
      <c r="DVD356" s="11"/>
      <c r="DVE356" s="11"/>
      <c r="DVF356" s="11"/>
      <c r="DVG356" s="11"/>
      <c r="DVH356" s="11"/>
      <c r="DVI356" s="11"/>
      <c r="DVJ356" s="11"/>
      <c r="DVK356" s="11"/>
      <c r="DVL356" s="11"/>
      <c r="DVM356" s="11"/>
      <c r="DVN356" s="11"/>
      <c r="DVO356" s="11"/>
      <c r="DVP356" s="11"/>
      <c r="DVQ356" s="11"/>
      <c r="DVR356" s="11"/>
      <c r="DVS356" s="11"/>
      <c r="DVT356" s="11"/>
      <c r="DVU356" s="11"/>
      <c r="DVV356" s="11"/>
      <c r="DVW356" s="11"/>
      <c r="DVX356" s="11"/>
      <c r="DVY356" s="11"/>
      <c r="DVZ356" s="11"/>
      <c r="DWA356" s="11"/>
      <c r="DWB356" s="11"/>
      <c r="DWC356" s="11"/>
      <c r="DWD356" s="11"/>
      <c r="DWE356" s="11"/>
      <c r="DWF356" s="11"/>
      <c r="DWG356" s="11"/>
      <c r="DWH356" s="11"/>
      <c r="DWI356" s="11"/>
      <c r="DWJ356" s="11"/>
      <c r="DWK356" s="11"/>
      <c r="DWL356" s="11"/>
      <c r="DWM356" s="11"/>
      <c r="DWN356" s="11"/>
      <c r="DWO356" s="11"/>
      <c r="DWP356" s="11"/>
      <c r="DWQ356" s="11"/>
      <c r="DWR356" s="11"/>
      <c r="DWS356" s="11"/>
      <c r="DWT356" s="11"/>
      <c r="DWU356" s="11"/>
      <c r="DWV356" s="11"/>
      <c r="DWW356" s="11"/>
      <c r="DWX356" s="11"/>
      <c r="DWY356" s="11"/>
      <c r="DWZ356" s="11"/>
      <c r="DXA356" s="11"/>
      <c r="DXB356" s="11"/>
      <c r="DXC356" s="11"/>
      <c r="DXD356" s="11"/>
      <c r="DXE356" s="11"/>
      <c r="DXF356" s="11"/>
      <c r="DXG356" s="11"/>
      <c r="DXH356" s="11"/>
      <c r="DXI356" s="11"/>
      <c r="DXJ356" s="11"/>
      <c r="DXK356" s="11"/>
      <c r="DXL356" s="11"/>
      <c r="DXM356" s="11"/>
      <c r="DXN356" s="11"/>
      <c r="DXO356" s="11"/>
      <c r="DXP356" s="11"/>
      <c r="DXQ356" s="11"/>
      <c r="DXR356" s="11"/>
      <c r="DXS356" s="11"/>
      <c r="DXT356" s="11"/>
      <c r="DXU356" s="11"/>
      <c r="DXV356" s="11"/>
      <c r="DXW356" s="11"/>
      <c r="DXX356" s="11"/>
      <c r="DXY356" s="11"/>
      <c r="DXZ356" s="11"/>
      <c r="DYA356" s="11"/>
      <c r="DYB356" s="11"/>
      <c r="DYC356" s="11"/>
      <c r="DYD356" s="11"/>
      <c r="DYE356" s="11"/>
      <c r="DYF356" s="11"/>
      <c r="DYG356" s="11"/>
      <c r="DYH356" s="11"/>
      <c r="DYI356" s="11"/>
      <c r="DYJ356" s="11"/>
      <c r="DYK356" s="11"/>
      <c r="DYL356" s="11"/>
      <c r="DYM356" s="11"/>
      <c r="DYN356" s="11"/>
      <c r="DYO356" s="11"/>
      <c r="DYP356" s="11"/>
      <c r="DYQ356" s="11"/>
      <c r="DYR356" s="11"/>
      <c r="DYS356" s="11"/>
      <c r="DYT356" s="11"/>
      <c r="DYU356" s="11"/>
      <c r="DYV356" s="11"/>
      <c r="DYW356" s="11"/>
      <c r="DYX356" s="11"/>
      <c r="DYY356" s="11"/>
      <c r="DYZ356" s="11"/>
      <c r="DZA356" s="11"/>
      <c r="DZB356" s="11"/>
      <c r="DZC356" s="11"/>
      <c r="DZD356" s="11"/>
      <c r="DZE356" s="11"/>
      <c r="DZF356" s="11"/>
      <c r="DZG356" s="11"/>
      <c r="DZH356" s="11"/>
      <c r="DZI356" s="11"/>
      <c r="DZJ356" s="11"/>
      <c r="DZK356" s="11"/>
      <c r="DZL356" s="11"/>
      <c r="DZM356" s="11"/>
      <c r="DZN356" s="11"/>
      <c r="DZO356" s="11"/>
      <c r="DZP356" s="11"/>
      <c r="DZQ356" s="11"/>
      <c r="DZR356" s="11"/>
      <c r="DZS356" s="11"/>
      <c r="DZT356" s="11"/>
      <c r="DZU356" s="11"/>
      <c r="DZV356" s="11"/>
      <c r="DZW356" s="11"/>
      <c r="DZX356" s="11"/>
      <c r="DZY356" s="11"/>
      <c r="DZZ356" s="11"/>
      <c r="EAA356" s="11"/>
      <c r="EAB356" s="11"/>
      <c r="EAC356" s="11"/>
      <c r="EAD356" s="11"/>
      <c r="EAE356" s="11"/>
      <c r="EAF356" s="11"/>
      <c r="EAG356" s="11"/>
      <c r="EAH356" s="11"/>
      <c r="EAI356" s="11"/>
      <c r="EAJ356" s="11"/>
      <c r="EAK356" s="11"/>
      <c r="EAL356" s="11"/>
      <c r="EAM356" s="11"/>
      <c r="EAN356" s="11"/>
      <c r="EAO356" s="11"/>
      <c r="EAP356" s="11"/>
      <c r="EAQ356" s="11"/>
      <c r="EAR356" s="11"/>
      <c r="EAS356" s="11"/>
      <c r="EAT356" s="11"/>
      <c r="EAU356" s="11"/>
      <c r="EAV356" s="11"/>
      <c r="EAW356" s="11"/>
      <c r="EAX356" s="11"/>
      <c r="EAY356" s="11"/>
      <c r="EAZ356" s="11"/>
      <c r="EBA356" s="11"/>
      <c r="EBB356" s="11"/>
      <c r="EBC356" s="11"/>
      <c r="EBD356" s="11"/>
      <c r="EBE356" s="11"/>
      <c r="EBF356" s="11"/>
      <c r="EBG356" s="11"/>
      <c r="EBH356" s="11"/>
      <c r="EBI356" s="11"/>
      <c r="EBJ356" s="11"/>
      <c r="EBK356" s="11"/>
      <c r="EBL356" s="11"/>
      <c r="EBM356" s="11"/>
      <c r="EBN356" s="11"/>
      <c r="EBO356" s="11"/>
      <c r="EBP356" s="11"/>
      <c r="EBQ356" s="11"/>
      <c r="EBR356" s="11"/>
      <c r="EBS356" s="11"/>
      <c r="EBT356" s="11"/>
      <c r="EBU356" s="11"/>
      <c r="EBV356" s="11"/>
      <c r="EBW356" s="11"/>
      <c r="EBX356" s="11"/>
      <c r="EBY356" s="11"/>
      <c r="EBZ356" s="11"/>
      <c r="ECA356" s="11"/>
      <c r="ECB356" s="11"/>
      <c r="ECC356" s="11"/>
      <c r="ECD356" s="11"/>
      <c r="ECE356" s="11"/>
      <c r="ECF356" s="11"/>
      <c r="ECG356" s="11"/>
      <c r="ECH356" s="11"/>
      <c r="ECI356" s="11"/>
      <c r="ECJ356" s="11"/>
      <c r="ECK356" s="11"/>
      <c r="ECL356" s="11"/>
      <c r="ECM356" s="11"/>
      <c r="ECN356" s="11"/>
      <c r="ECO356" s="11"/>
      <c r="ECP356" s="11"/>
      <c r="ECQ356" s="11"/>
      <c r="ECR356" s="11"/>
      <c r="ECS356" s="11"/>
      <c r="ECT356" s="11"/>
      <c r="ECU356" s="11"/>
      <c r="ECV356" s="11"/>
      <c r="ECW356" s="11"/>
      <c r="ECX356" s="11"/>
      <c r="ECY356" s="11"/>
      <c r="ECZ356" s="11"/>
      <c r="EDA356" s="11"/>
      <c r="EDB356" s="11"/>
      <c r="EDC356" s="11"/>
      <c r="EDD356" s="11"/>
      <c r="EDE356" s="11"/>
      <c r="EDF356" s="11"/>
      <c r="EDG356" s="11"/>
      <c r="EDH356" s="11"/>
      <c r="EDI356" s="11"/>
      <c r="EDJ356" s="11"/>
      <c r="EDK356" s="11"/>
      <c r="EDL356" s="11"/>
      <c r="EDM356" s="11"/>
      <c r="EDN356" s="11"/>
      <c r="EDO356" s="11"/>
      <c r="EDP356" s="11"/>
      <c r="EDQ356" s="11"/>
      <c r="EDR356" s="11"/>
      <c r="EDS356" s="11"/>
      <c r="EDT356" s="11"/>
      <c r="EDU356" s="11"/>
      <c r="EDV356" s="11"/>
      <c r="EDW356" s="11"/>
      <c r="EDX356" s="11"/>
      <c r="EDY356" s="11"/>
      <c r="EDZ356" s="11"/>
      <c r="EEA356" s="11"/>
      <c r="EEB356" s="11"/>
      <c r="EEC356" s="11"/>
      <c r="EED356" s="11"/>
      <c r="EEE356" s="11"/>
      <c r="EEF356" s="11"/>
      <c r="EEG356" s="11"/>
      <c r="EEH356" s="11"/>
      <c r="EEI356" s="11"/>
      <c r="EEJ356" s="11"/>
      <c r="EEK356" s="11"/>
      <c r="EEL356" s="11"/>
      <c r="EEM356" s="11"/>
      <c r="EEN356" s="11"/>
      <c r="EEO356" s="11"/>
      <c r="EEP356" s="11"/>
      <c r="EEQ356" s="11"/>
      <c r="EER356" s="11"/>
      <c r="EES356" s="11"/>
      <c r="EET356" s="11"/>
      <c r="EEU356" s="11"/>
      <c r="EEV356" s="11"/>
      <c r="EEW356" s="11"/>
      <c r="EEX356" s="11"/>
      <c r="EEY356" s="11"/>
      <c r="EEZ356" s="11"/>
      <c r="EFA356" s="11"/>
      <c r="EFB356" s="11"/>
      <c r="EFC356" s="11"/>
      <c r="EFD356" s="11"/>
      <c r="EFE356" s="11"/>
      <c r="EFF356" s="11"/>
      <c r="EFG356" s="11"/>
      <c r="EFH356" s="11"/>
      <c r="EFI356" s="11"/>
      <c r="EFJ356" s="11"/>
      <c r="EFK356" s="11"/>
      <c r="EFL356" s="11"/>
      <c r="EFM356" s="11"/>
      <c r="EFN356" s="11"/>
      <c r="EFO356" s="11"/>
      <c r="EFP356" s="11"/>
      <c r="EFQ356" s="11"/>
      <c r="EFR356" s="11"/>
      <c r="EFS356" s="11"/>
      <c r="EFT356" s="11"/>
      <c r="EFU356" s="11"/>
      <c r="EFV356" s="11"/>
      <c r="EFW356" s="11"/>
      <c r="EFX356" s="11"/>
      <c r="EFY356" s="11"/>
      <c r="EFZ356" s="11"/>
      <c r="EGA356" s="11"/>
      <c r="EGB356" s="11"/>
      <c r="EGC356" s="11"/>
      <c r="EGD356" s="11"/>
      <c r="EGE356" s="11"/>
      <c r="EGF356" s="11"/>
      <c r="EGG356" s="11"/>
      <c r="EGH356" s="11"/>
      <c r="EGI356" s="11"/>
      <c r="EGJ356" s="11"/>
      <c r="EGK356" s="11"/>
      <c r="EGL356" s="11"/>
      <c r="EGM356" s="11"/>
      <c r="EGN356" s="11"/>
      <c r="EGO356" s="11"/>
      <c r="EGP356" s="11"/>
      <c r="EGQ356" s="11"/>
      <c r="EGR356" s="11"/>
      <c r="EGS356" s="11"/>
      <c r="EGT356" s="11"/>
      <c r="EGU356" s="11"/>
      <c r="EGV356" s="11"/>
      <c r="EGW356" s="11"/>
      <c r="EGX356" s="11"/>
      <c r="EGY356" s="11"/>
      <c r="EGZ356" s="11"/>
      <c r="EHA356" s="11"/>
      <c r="EHB356" s="11"/>
      <c r="EHC356" s="11"/>
      <c r="EHD356" s="11"/>
      <c r="EHE356" s="11"/>
      <c r="EHF356" s="11"/>
      <c r="EHG356" s="11"/>
      <c r="EHH356" s="11"/>
      <c r="EHI356" s="11"/>
      <c r="EHJ356" s="11"/>
      <c r="EHK356" s="11"/>
      <c r="EHL356" s="11"/>
      <c r="EHM356" s="11"/>
      <c r="EHN356" s="11"/>
      <c r="EHO356" s="11"/>
      <c r="EHP356" s="11"/>
      <c r="EHQ356" s="11"/>
      <c r="EHR356" s="11"/>
      <c r="EHS356" s="11"/>
      <c r="EHT356" s="11"/>
      <c r="EHU356" s="11"/>
      <c r="EHV356" s="11"/>
      <c r="EHW356" s="11"/>
      <c r="EHX356" s="11"/>
      <c r="EHY356" s="11"/>
      <c r="EHZ356" s="11"/>
      <c r="EIA356" s="11"/>
      <c r="EIB356" s="11"/>
      <c r="EIC356" s="11"/>
      <c r="EID356" s="11"/>
      <c r="EIE356" s="11"/>
      <c r="EIF356" s="11"/>
      <c r="EIG356" s="11"/>
      <c r="EIH356" s="11"/>
      <c r="EII356" s="11"/>
      <c r="EIJ356" s="11"/>
      <c r="EIK356" s="11"/>
      <c r="EIL356" s="11"/>
      <c r="EIM356" s="11"/>
      <c r="EIN356" s="11"/>
      <c r="EIO356" s="11"/>
      <c r="EIP356" s="11"/>
      <c r="EIQ356" s="11"/>
      <c r="EIR356" s="11"/>
      <c r="EIS356" s="11"/>
      <c r="EIT356" s="11"/>
      <c r="EIU356" s="11"/>
      <c r="EIV356" s="11"/>
      <c r="EIW356" s="11"/>
      <c r="EIX356" s="11"/>
      <c r="EIY356" s="11"/>
      <c r="EIZ356" s="11"/>
      <c r="EJA356" s="11"/>
      <c r="EJB356" s="11"/>
      <c r="EJC356" s="11"/>
      <c r="EJD356" s="11"/>
      <c r="EJE356" s="11"/>
      <c r="EJF356" s="11"/>
      <c r="EJG356" s="11"/>
      <c r="EJH356" s="11"/>
      <c r="EJI356" s="11"/>
      <c r="EJJ356" s="11"/>
      <c r="EJK356" s="11"/>
      <c r="EJL356" s="11"/>
      <c r="EJM356" s="11"/>
      <c r="EJN356" s="11"/>
      <c r="EJO356" s="11"/>
      <c r="EJP356" s="11"/>
      <c r="EJQ356" s="11"/>
      <c r="EJR356" s="11"/>
      <c r="EJS356" s="11"/>
      <c r="EJT356" s="11"/>
      <c r="EJU356" s="11"/>
      <c r="EJV356" s="11"/>
      <c r="EJW356" s="11"/>
      <c r="EJX356" s="11"/>
      <c r="EJY356" s="11"/>
      <c r="EJZ356" s="11"/>
      <c r="EKA356" s="11"/>
      <c r="EKB356" s="11"/>
      <c r="EKC356" s="11"/>
      <c r="EKD356" s="11"/>
      <c r="EKE356" s="11"/>
      <c r="EKF356" s="11"/>
      <c r="EKG356" s="11"/>
      <c r="EKH356" s="11"/>
      <c r="EKI356" s="11"/>
      <c r="EKJ356" s="11"/>
      <c r="EKK356" s="11"/>
      <c r="EKL356" s="11"/>
      <c r="EKM356" s="11"/>
      <c r="EKN356" s="11"/>
      <c r="EKO356" s="11"/>
      <c r="EKP356" s="11"/>
      <c r="EKQ356" s="11"/>
      <c r="EKR356" s="11"/>
      <c r="EKS356" s="11"/>
      <c r="EKT356" s="11"/>
      <c r="EKU356" s="11"/>
      <c r="EKV356" s="11"/>
      <c r="EKW356" s="11"/>
      <c r="EKX356" s="11"/>
      <c r="EKY356" s="11"/>
      <c r="EKZ356" s="11"/>
      <c r="ELA356" s="11"/>
      <c r="ELB356" s="11"/>
      <c r="ELC356" s="11"/>
      <c r="ELD356" s="11"/>
      <c r="ELE356" s="11"/>
      <c r="ELF356" s="11"/>
      <c r="ELG356" s="11"/>
      <c r="ELH356" s="11"/>
      <c r="ELI356" s="11"/>
      <c r="ELJ356" s="11"/>
      <c r="ELK356" s="11"/>
      <c r="ELL356" s="11"/>
      <c r="ELM356" s="11"/>
      <c r="ELN356" s="11"/>
      <c r="ELO356" s="11"/>
      <c r="ELP356" s="11"/>
      <c r="ELQ356" s="11"/>
      <c r="ELR356" s="11"/>
      <c r="ELS356" s="11"/>
      <c r="ELT356" s="11"/>
      <c r="ELU356" s="11"/>
    </row>
    <row r="357" spans="1:13947" s="14" customFormat="1">
      <c r="A357" s="12"/>
      <c r="B357" s="501" t="s">
        <v>729</v>
      </c>
      <c r="C357" s="501" t="s">
        <v>31</v>
      </c>
      <c r="D357" s="503" t="s">
        <v>208</v>
      </c>
      <c r="E357" s="504"/>
      <c r="F357" s="504"/>
      <c r="G357" s="504"/>
      <c r="H357" s="504"/>
      <c r="I357" s="504"/>
      <c r="J357" s="504"/>
      <c r="K357" s="504"/>
      <c r="L357" s="504"/>
      <c r="M357" s="504"/>
      <c r="N357" s="504"/>
      <c r="O357" s="504"/>
      <c r="P357" s="504"/>
      <c r="Q357" s="504"/>
      <c r="R357" s="504"/>
      <c r="S357" s="504"/>
      <c r="T357" s="504"/>
      <c r="U357" s="12"/>
      <c r="V357" s="11"/>
      <c r="W357" s="11"/>
      <c r="X357" s="11"/>
      <c r="Y357" s="12"/>
      <c r="Z357" s="11"/>
      <c r="AA357" s="11"/>
      <c r="AB357" s="11"/>
      <c r="AC357" s="12"/>
      <c r="AD357" s="11"/>
      <c r="AE357" s="11"/>
      <c r="AF357" s="11"/>
      <c r="AG357" s="12"/>
      <c r="AH357" s="11"/>
      <c r="AI357" s="11"/>
      <c r="AJ357" s="11"/>
      <c r="AK357" s="12"/>
      <c r="AL357" s="11"/>
      <c r="AM357" s="11"/>
      <c r="AN357" s="11"/>
      <c r="AO357" s="12"/>
      <c r="AP357" s="11"/>
      <c r="AQ357" s="11"/>
      <c r="AR357" s="11"/>
      <c r="AS357" s="12"/>
      <c r="AT357" s="11"/>
      <c r="AU357" s="11"/>
      <c r="AV357" s="11"/>
      <c r="AW357" s="12"/>
      <c r="AX357" s="11"/>
      <c r="AY357" s="11"/>
      <c r="AZ357" s="11"/>
      <c r="BA357" s="12"/>
      <c r="BB357" s="11"/>
      <c r="BC357" s="11"/>
      <c r="BD357" s="11"/>
      <c r="BE357" s="12"/>
      <c r="BF357" s="11"/>
      <c r="BG357" s="11"/>
      <c r="BH357" s="11"/>
      <c r="BI357" s="12"/>
      <c r="BJ357" s="11"/>
      <c r="BK357" s="11"/>
      <c r="BL357" s="11"/>
      <c r="BM357" s="12"/>
      <c r="BN357" s="11"/>
      <c r="BO357" s="11"/>
      <c r="BP357" s="11"/>
      <c r="BQ357" s="12"/>
      <c r="BR357" s="11"/>
      <c r="BS357" s="11"/>
      <c r="BT357" s="11"/>
      <c r="BU357" s="12"/>
      <c r="BV357" s="11"/>
      <c r="BW357" s="11"/>
      <c r="BX357" s="11"/>
      <c r="BY357" s="12"/>
      <c r="BZ357" s="11"/>
      <c r="CA357" s="11"/>
      <c r="CB357" s="11"/>
      <c r="CC357" s="12"/>
      <c r="CD357" s="11"/>
      <c r="CE357" s="11"/>
      <c r="CF357" s="11"/>
      <c r="CG357" s="12"/>
      <c r="CH357" s="11"/>
      <c r="CI357" s="11"/>
      <c r="CJ357" s="11"/>
      <c r="CK357" s="12"/>
      <c r="CL357" s="11"/>
      <c r="CM357" s="11"/>
      <c r="CN357" s="11"/>
      <c r="CO357" s="12"/>
      <c r="CP357" s="11"/>
      <c r="CQ357" s="11"/>
      <c r="CR357" s="11"/>
      <c r="CS357" s="12"/>
      <c r="CT357" s="11"/>
      <c r="CU357" s="11"/>
      <c r="CV357" s="11"/>
      <c r="CW357" s="12"/>
      <c r="CX357" s="11"/>
      <c r="CY357" s="11"/>
      <c r="CZ357" s="11"/>
      <c r="DA357" s="12"/>
      <c r="DB357" s="11"/>
      <c r="DC357" s="11"/>
      <c r="DD357" s="11"/>
      <c r="DE357" s="12"/>
      <c r="DF357" s="11"/>
      <c r="DG357" s="11"/>
      <c r="DH357" s="11"/>
      <c r="DI357" s="12"/>
      <c r="DJ357" s="11"/>
      <c r="DK357" s="11"/>
      <c r="DL357" s="11"/>
      <c r="DM357" s="12"/>
      <c r="DN357" s="11"/>
      <c r="DO357" s="11"/>
      <c r="DP357" s="11"/>
      <c r="DQ357" s="12"/>
      <c r="DR357" s="11"/>
      <c r="DS357" s="11"/>
      <c r="DT357" s="11"/>
      <c r="DU357" s="12"/>
      <c r="DV357" s="11"/>
      <c r="DW357" s="11"/>
      <c r="DX357" s="11"/>
      <c r="DY357" s="12"/>
      <c r="DZ357" s="11"/>
      <c r="EA357" s="11"/>
      <c r="EB357" s="11"/>
      <c r="EC357" s="12"/>
      <c r="ED357" s="11"/>
      <c r="EE357" s="11"/>
      <c r="EF357" s="11"/>
      <c r="EG357" s="12"/>
      <c r="EH357" s="11"/>
      <c r="EI357" s="11"/>
      <c r="EJ357" s="11"/>
      <c r="EK357" s="12"/>
      <c r="EL357" s="11"/>
      <c r="EM357" s="11"/>
      <c r="EN357" s="11"/>
      <c r="EO357" s="12"/>
      <c r="EP357" s="11"/>
      <c r="EQ357" s="11"/>
      <c r="ER357" s="11"/>
      <c r="ES357" s="12"/>
      <c r="ET357" s="11"/>
      <c r="EU357" s="11"/>
      <c r="EV357" s="11"/>
      <c r="EW357" s="12"/>
      <c r="EX357" s="11"/>
      <c r="EY357" s="11"/>
      <c r="EZ357" s="11"/>
      <c r="FA357" s="12"/>
      <c r="FB357" s="11"/>
      <c r="FC357" s="11"/>
      <c r="FD357" s="11"/>
      <c r="FE357" s="12"/>
      <c r="FF357" s="11"/>
      <c r="FG357" s="11"/>
      <c r="FH357" s="11"/>
      <c r="FI357" s="12"/>
      <c r="FJ357" s="11"/>
      <c r="FK357" s="11"/>
      <c r="FL357" s="11"/>
      <c r="FM357" s="12"/>
      <c r="FN357" s="11"/>
      <c r="FO357" s="11"/>
      <c r="FP357" s="11"/>
      <c r="FQ357" s="12"/>
      <c r="FR357" s="11"/>
      <c r="FS357" s="11"/>
      <c r="FT357" s="11"/>
      <c r="FU357" s="12"/>
      <c r="FV357" s="11"/>
      <c r="FW357" s="11"/>
      <c r="FX357" s="11"/>
      <c r="FY357" s="12"/>
      <c r="FZ357" s="11"/>
      <c r="GA357" s="11"/>
      <c r="GB357" s="11"/>
      <c r="GC357" s="12"/>
      <c r="GD357" s="11"/>
      <c r="GE357" s="11"/>
      <c r="GF357" s="11"/>
      <c r="GG357" s="12"/>
      <c r="GH357" s="11"/>
      <c r="GI357" s="11"/>
      <c r="GJ357" s="11"/>
      <c r="GK357" s="12"/>
      <c r="GL357" s="11"/>
      <c r="GM357" s="11"/>
      <c r="GN357" s="11"/>
      <c r="GO357" s="12"/>
      <c r="GP357" s="11"/>
      <c r="GQ357" s="11"/>
      <c r="GR357" s="11"/>
      <c r="GS357" s="12"/>
      <c r="GT357" s="11"/>
      <c r="GU357" s="11"/>
      <c r="GV357" s="11"/>
      <c r="GW357" s="12"/>
      <c r="GX357" s="11"/>
      <c r="GY357" s="11"/>
      <c r="GZ357" s="11"/>
      <c r="HA357" s="12"/>
      <c r="HB357" s="11"/>
      <c r="HC357" s="11"/>
      <c r="HD357" s="11"/>
      <c r="HE357" s="12"/>
      <c r="HF357" s="11"/>
      <c r="HG357" s="11"/>
      <c r="HH357" s="11"/>
      <c r="HI357" s="12"/>
      <c r="HJ357" s="11"/>
      <c r="HK357" s="11"/>
      <c r="HL357" s="11"/>
      <c r="HM357" s="12"/>
      <c r="HN357" s="11"/>
      <c r="HO357" s="11"/>
      <c r="HP357" s="11"/>
      <c r="HQ357" s="12"/>
      <c r="HR357" s="11"/>
      <c r="HS357" s="11"/>
      <c r="HT357" s="11"/>
      <c r="HU357" s="12"/>
      <c r="HV357" s="11"/>
      <c r="HW357" s="11"/>
      <c r="HX357" s="11"/>
      <c r="HY357" s="12"/>
      <c r="HZ357" s="11"/>
      <c r="IA357" s="11"/>
      <c r="IB357" s="11"/>
      <c r="IC357" s="12"/>
      <c r="ID357" s="11"/>
      <c r="IE357" s="11"/>
      <c r="IF357" s="11"/>
      <c r="IG357" s="12"/>
      <c r="IH357" s="11"/>
      <c r="II357" s="11"/>
      <c r="IJ357" s="11"/>
      <c r="IK357" s="12"/>
      <c r="IL357" s="11"/>
      <c r="IM357" s="11"/>
      <c r="IN357" s="11"/>
      <c r="IO357" s="12"/>
      <c r="IP357" s="11"/>
      <c r="IQ357" s="11"/>
      <c r="IR357" s="11"/>
      <c r="IS357" s="12"/>
      <c r="IT357" s="11"/>
      <c r="IU357" s="11"/>
      <c r="IV357" s="11"/>
      <c r="IW357" s="12"/>
      <c r="IX357" s="11"/>
      <c r="IY357" s="11"/>
      <c r="IZ357" s="11"/>
      <c r="JA357" s="12"/>
      <c r="JB357" s="11"/>
      <c r="JC357" s="11"/>
      <c r="JD357" s="11"/>
      <c r="JE357" s="12"/>
      <c r="JF357" s="11"/>
      <c r="JG357" s="11"/>
      <c r="JH357" s="11"/>
      <c r="JI357" s="12"/>
      <c r="JJ357" s="11"/>
      <c r="JK357" s="11"/>
      <c r="JL357" s="11"/>
      <c r="JM357" s="12"/>
      <c r="JN357" s="11"/>
      <c r="JO357" s="11"/>
      <c r="JP357" s="11"/>
      <c r="JQ357" s="12"/>
      <c r="JR357" s="11"/>
      <c r="JS357" s="11"/>
      <c r="JT357" s="11"/>
      <c r="JU357" s="12"/>
      <c r="JV357" s="11"/>
      <c r="JW357" s="11"/>
      <c r="JX357" s="11"/>
      <c r="JY357" s="12"/>
      <c r="JZ357" s="11"/>
      <c r="KA357" s="11"/>
      <c r="KB357" s="11"/>
      <c r="KC357" s="12"/>
      <c r="KD357" s="11"/>
      <c r="KE357" s="11"/>
      <c r="KF357" s="11"/>
      <c r="KG357" s="12"/>
      <c r="KH357" s="11"/>
      <c r="KI357" s="11"/>
      <c r="KJ357" s="11"/>
      <c r="KK357" s="12"/>
      <c r="KL357" s="11"/>
      <c r="KM357" s="11"/>
      <c r="KN357" s="11"/>
      <c r="KO357" s="12"/>
      <c r="KP357" s="11"/>
      <c r="KQ357" s="11"/>
      <c r="KR357" s="11"/>
      <c r="KS357" s="12"/>
      <c r="KT357" s="11"/>
      <c r="KU357" s="11"/>
      <c r="KV357" s="11"/>
      <c r="KW357" s="12"/>
      <c r="KX357" s="11"/>
      <c r="KY357" s="11"/>
      <c r="KZ357" s="11"/>
      <c r="LA357" s="12"/>
      <c r="LB357" s="11"/>
      <c r="LC357" s="11"/>
      <c r="LD357" s="11"/>
      <c r="LE357" s="12"/>
      <c r="LF357" s="11"/>
      <c r="LG357" s="11"/>
      <c r="LH357" s="11"/>
      <c r="LI357" s="12"/>
      <c r="LJ357" s="11"/>
      <c r="LK357" s="11"/>
      <c r="LL357" s="11"/>
      <c r="LM357" s="12"/>
      <c r="LN357" s="11"/>
      <c r="LO357" s="11"/>
      <c r="LP357" s="11"/>
      <c r="LQ357" s="12"/>
      <c r="LR357" s="11"/>
      <c r="LS357" s="11"/>
      <c r="LT357" s="11"/>
      <c r="LU357" s="12"/>
      <c r="LV357" s="11"/>
      <c r="LW357" s="11"/>
      <c r="LX357" s="11"/>
      <c r="LY357" s="12"/>
      <c r="LZ357" s="11"/>
      <c r="MA357" s="11"/>
      <c r="MB357" s="11"/>
      <c r="MC357" s="12"/>
      <c r="MD357" s="13"/>
      <c r="ME357" s="13"/>
      <c r="MF357" s="13"/>
      <c r="MG357" s="19"/>
      <c r="MH357" s="13"/>
      <c r="MI357" s="13"/>
      <c r="MJ357" s="13"/>
      <c r="MK357" s="19"/>
      <c r="ML357" s="13"/>
      <c r="MM357" s="13"/>
      <c r="MN357" s="13"/>
      <c r="MO357" s="19"/>
      <c r="MP357" s="13"/>
      <c r="MQ357" s="13"/>
      <c r="MR357" s="13"/>
      <c r="MS357" s="19"/>
      <c r="MT357" s="13"/>
      <c r="MU357" s="13"/>
      <c r="MV357" s="13"/>
      <c r="MW357" s="19"/>
      <c r="MX357" s="13"/>
      <c r="MY357" s="13"/>
      <c r="MZ357" s="13"/>
      <c r="NA357" s="19"/>
      <c r="NB357" s="13"/>
      <c r="NC357" s="13"/>
      <c r="ND357" s="13"/>
      <c r="NE357" s="19"/>
      <c r="NF357" s="13"/>
      <c r="NG357" s="13"/>
      <c r="NH357" s="13"/>
      <c r="NI357" s="19"/>
      <c r="NJ357" s="13"/>
      <c r="NK357" s="13"/>
      <c r="NL357" s="13"/>
      <c r="NM357" s="19"/>
      <c r="NN357" s="13"/>
      <c r="NO357" s="13"/>
      <c r="NP357" s="13"/>
      <c r="NQ357" s="19"/>
      <c r="NR357" s="13"/>
      <c r="NS357" s="13"/>
      <c r="NT357" s="13"/>
      <c r="NU357" s="19"/>
      <c r="NV357" s="13"/>
      <c r="NW357" s="13"/>
      <c r="NX357" s="13"/>
      <c r="NY357" s="19"/>
      <c r="NZ357" s="13"/>
      <c r="OA357" s="13"/>
      <c r="OB357" s="13"/>
      <c r="OC357" s="19"/>
      <c r="OD357" s="13"/>
      <c r="OE357" s="13"/>
      <c r="OF357" s="13"/>
      <c r="OG357" s="19"/>
      <c r="OH357" s="13"/>
      <c r="OI357" s="13"/>
      <c r="OJ357" s="13"/>
      <c r="OK357" s="19"/>
      <c r="OL357" s="13"/>
      <c r="OM357" s="13"/>
      <c r="ON357" s="13"/>
      <c r="OO357" s="19"/>
      <c r="OP357" s="13"/>
      <c r="OQ357" s="13"/>
      <c r="OR357" s="13"/>
      <c r="OS357" s="19"/>
      <c r="OT357" s="13"/>
      <c r="OU357" s="13"/>
      <c r="OV357" s="13"/>
      <c r="OW357" s="19"/>
      <c r="OX357" s="13"/>
      <c r="OY357" s="13"/>
      <c r="OZ357" s="13"/>
      <c r="PA357" s="19"/>
      <c r="PB357" s="13"/>
      <c r="PC357" s="13"/>
      <c r="PD357" s="13"/>
      <c r="PE357" s="19"/>
      <c r="PF357" s="13"/>
      <c r="PG357" s="13"/>
      <c r="PH357" s="13"/>
      <c r="PI357" s="19"/>
      <c r="PJ357" s="13"/>
      <c r="PK357" s="13"/>
      <c r="PL357" s="13"/>
      <c r="PM357" s="19"/>
      <c r="PN357" s="13"/>
      <c r="PO357" s="13"/>
      <c r="PP357" s="13"/>
      <c r="PQ357" s="19"/>
      <c r="PR357" s="13"/>
      <c r="PS357" s="13"/>
      <c r="PT357" s="13"/>
      <c r="PU357" s="19"/>
      <c r="PV357" s="13"/>
      <c r="PW357" s="13"/>
      <c r="PX357" s="13"/>
      <c r="PY357" s="19"/>
      <c r="PZ357" s="13"/>
      <c r="QA357" s="13"/>
      <c r="QB357" s="13"/>
      <c r="QC357" s="19"/>
      <c r="QD357" s="13"/>
      <c r="QE357" s="13"/>
      <c r="QF357" s="13"/>
      <c r="QG357" s="19"/>
      <c r="QH357" s="13"/>
      <c r="QI357" s="13"/>
      <c r="QJ357" s="13"/>
      <c r="QK357" s="19"/>
      <c r="QL357" s="13"/>
      <c r="QM357" s="13"/>
      <c r="QN357" s="13"/>
      <c r="QO357" s="19"/>
      <c r="QP357" s="13"/>
      <c r="QQ357" s="13"/>
      <c r="QR357" s="13"/>
      <c r="QS357" s="19"/>
      <c r="QT357" s="13"/>
      <c r="QU357" s="13"/>
      <c r="QV357" s="13"/>
      <c r="QW357" s="19"/>
      <c r="QX357" s="13"/>
      <c r="QY357" s="13"/>
      <c r="QZ357" s="13"/>
      <c r="RA357" s="19"/>
      <c r="RB357" s="13"/>
      <c r="RC357" s="13"/>
      <c r="RD357" s="13"/>
      <c r="RE357" s="19"/>
      <c r="RF357" s="13"/>
      <c r="RG357" s="13"/>
      <c r="RH357" s="13"/>
      <c r="RI357" s="19"/>
      <c r="RJ357" s="13"/>
      <c r="RK357" s="13"/>
      <c r="RL357" s="13"/>
      <c r="RM357" s="19"/>
      <c r="RN357" s="13"/>
      <c r="RO357" s="13"/>
      <c r="RP357" s="13"/>
      <c r="RQ357" s="19"/>
      <c r="RR357" s="13"/>
      <c r="RS357" s="13"/>
      <c r="RT357" s="13"/>
      <c r="RU357" s="19"/>
      <c r="RV357" s="13"/>
      <c r="RW357" s="13"/>
      <c r="RX357" s="13"/>
      <c r="RY357" s="19"/>
      <c r="RZ357" s="13"/>
      <c r="SA357" s="13"/>
      <c r="SB357" s="13"/>
      <c r="SC357" s="19"/>
      <c r="SD357" s="13"/>
      <c r="SE357" s="13"/>
      <c r="SF357" s="13"/>
      <c r="SG357" s="19"/>
      <c r="SH357" s="13"/>
      <c r="SI357" s="13"/>
      <c r="SJ357" s="13"/>
      <c r="SK357" s="19"/>
      <c r="SL357" s="13"/>
      <c r="SM357" s="13"/>
      <c r="SN357" s="13"/>
      <c r="SO357" s="19"/>
      <c r="SP357" s="13"/>
      <c r="SQ357" s="13"/>
      <c r="SR357" s="13"/>
      <c r="SS357" s="19"/>
      <c r="ST357" s="13"/>
      <c r="SU357" s="13"/>
      <c r="SV357" s="13"/>
      <c r="SW357" s="19"/>
      <c r="SX357" s="13"/>
      <c r="SY357" s="13"/>
      <c r="SZ357" s="13"/>
      <c r="TA357" s="19"/>
      <c r="TB357" s="13"/>
      <c r="TC357" s="13"/>
      <c r="TD357" s="13"/>
      <c r="TE357" s="19"/>
      <c r="TF357" s="13"/>
      <c r="TG357" s="13"/>
      <c r="TH357" s="13"/>
      <c r="TI357" s="19"/>
      <c r="TJ357" s="13"/>
      <c r="TK357" s="13"/>
      <c r="TL357" s="13"/>
      <c r="TM357" s="19"/>
      <c r="TN357" s="13"/>
      <c r="TO357" s="13"/>
      <c r="TP357" s="13"/>
      <c r="TQ357" s="19"/>
      <c r="TR357" s="13"/>
      <c r="TS357" s="13"/>
      <c r="TT357" s="13"/>
      <c r="TU357" s="19"/>
      <c r="TV357" s="13"/>
      <c r="TW357" s="13"/>
      <c r="TX357" s="13"/>
      <c r="TY357" s="19"/>
      <c r="TZ357" s="13"/>
      <c r="UA357" s="13"/>
      <c r="UB357" s="13"/>
      <c r="UC357" s="19"/>
      <c r="UD357" s="13"/>
      <c r="UE357" s="13"/>
      <c r="UF357" s="13"/>
      <c r="UG357" s="19"/>
      <c r="UH357" s="13"/>
      <c r="UI357" s="13"/>
      <c r="UJ357" s="13"/>
      <c r="UK357" s="19"/>
      <c r="UL357" s="13"/>
      <c r="UM357" s="13"/>
      <c r="UN357" s="13"/>
      <c r="UO357" s="19"/>
      <c r="UP357" s="13"/>
      <c r="UQ357" s="13"/>
      <c r="UR357" s="13"/>
      <c r="US357" s="19"/>
      <c r="UT357" s="13"/>
      <c r="UU357" s="13"/>
      <c r="UV357" s="13"/>
      <c r="UW357" s="19"/>
      <c r="UX357" s="13"/>
      <c r="UY357" s="13"/>
      <c r="UZ357" s="13"/>
      <c r="VA357" s="19"/>
      <c r="VB357" s="13"/>
      <c r="VC357" s="13"/>
      <c r="VD357" s="13"/>
      <c r="VE357" s="19"/>
      <c r="VF357" s="13"/>
      <c r="VG357" s="13"/>
      <c r="VH357" s="13"/>
      <c r="VI357" s="19"/>
      <c r="VJ357" s="13"/>
      <c r="VK357" s="13"/>
      <c r="VL357" s="13"/>
      <c r="VM357" s="19"/>
      <c r="VN357" s="13"/>
      <c r="VO357" s="13"/>
      <c r="VP357" s="13"/>
      <c r="VQ357" s="19"/>
      <c r="VR357" s="13"/>
      <c r="VS357" s="13"/>
      <c r="VT357" s="13"/>
      <c r="VU357" s="19"/>
      <c r="VV357" s="13"/>
      <c r="VW357" s="13"/>
      <c r="VX357" s="13"/>
      <c r="VY357" s="19"/>
      <c r="VZ357" s="13"/>
      <c r="WA357" s="13"/>
      <c r="WB357" s="13"/>
      <c r="WC357" s="19"/>
      <c r="WD357" s="13"/>
      <c r="WE357" s="13"/>
      <c r="WF357" s="13"/>
      <c r="WG357" s="19"/>
      <c r="WH357" s="13"/>
      <c r="WI357" s="13"/>
      <c r="WJ357" s="13"/>
      <c r="WK357" s="19"/>
      <c r="WL357" s="13"/>
      <c r="WM357" s="13"/>
      <c r="WN357" s="13"/>
      <c r="WO357" s="19"/>
      <c r="WP357" s="13"/>
      <c r="WQ357" s="13"/>
      <c r="WR357" s="13"/>
      <c r="WS357" s="19"/>
      <c r="WT357" s="13"/>
      <c r="WU357" s="13"/>
      <c r="WV357" s="13"/>
      <c r="WW357" s="19"/>
      <c r="WX357" s="13"/>
      <c r="WY357" s="13"/>
      <c r="WZ357" s="13"/>
      <c r="XA357" s="19"/>
      <c r="XB357" s="13"/>
      <c r="XC357" s="13"/>
      <c r="XD357" s="13"/>
      <c r="XE357" s="19"/>
      <c r="XF357" s="13"/>
      <c r="XG357" s="13"/>
      <c r="XH357" s="13"/>
      <c r="XI357" s="19"/>
      <c r="XJ357" s="13"/>
      <c r="XK357" s="13"/>
      <c r="XL357" s="13"/>
      <c r="XM357" s="19"/>
      <c r="XN357" s="13"/>
      <c r="XO357" s="13"/>
      <c r="XP357" s="13"/>
      <c r="XQ357" s="19"/>
      <c r="XR357" s="13"/>
      <c r="XS357" s="13"/>
      <c r="XT357" s="13"/>
      <c r="XU357" s="19"/>
      <c r="XV357" s="13"/>
      <c r="XW357" s="13"/>
      <c r="XX357" s="13"/>
      <c r="XY357" s="19"/>
      <c r="XZ357" s="13"/>
      <c r="YA357" s="13"/>
      <c r="YB357" s="13"/>
      <c r="YC357" s="19"/>
      <c r="YD357" s="13"/>
      <c r="YE357" s="13"/>
      <c r="YF357" s="13"/>
      <c r="YG357" s="19"/>
      <c r="YH357" s="13"/>
      <c r="YI357" s="13"/>
      <c r="YJ357" s="13"/>
      <c r="YK357" s="19"/>
      <c r="YL357" s="13"/>
      <c r="YM357" s="13"/>
      <c r="YN357" s="13"/>
      <c r="YO357" s="19"/>
      <c r="YP357" s="13"/>
      <c r="YQ357" s="13"/>
      <c r="YR357" s="13"/>
      <c r="YS357" s="19"/>
      <c r="YT357" s="13"/>
      <c r="YU357" s="13"/>
      <c r="YV357" s="13"/>
      <c r="YW357" s="19"/>
      <c r="YX357" s="13"/>
      <c r="YY357" s="13"/>
      <c r="YZ357" s="13"/>
      <c r="ZA357" s="19"/>
      <c r="ZB357" s="13"/>
      <c r="ZC357" s="13"/>
      <c r="ZD357" s="13"/>
      <c r="ZE357" s="19"/>
      <c r="ZF357" s="13"/>
      <c r="ZG357" s="13"/>
      <c r="ZH357" s="13"/>
      <c r="ZI357" s="19"/>
      <c r="ZJ357" s="13"/>
      <c r="ZK357" s="13"/>
      <c r="ZL357" s="13"/>
      <c r="ZM357" s="19"/>
      <c r="ZN357" s="13"/>
      <c r="ZO357" s="13"/>
      <c r="ZP357" s="13"/>
      <c r="ZQ357" s="19"/>
      <c r="ZR357" s="13"/>
      <c r="ZS357" s="13"/>
      <c r="ZT357" s="13"/>
      <c r="ZU357" s="19"/>
      <c r="ZV357" s="13"/>
      <c r="ZW357" s="13"/>
      <c r="ZX357" s="13"/>
      <c r="ZY357" s="19"/>
      <c r="ZZ357" s="13"/>
      <c r="AAA357" s="13"/>
      <c r="AAB357" s="13"/>
      <c r="AAC357" s="19"/>
      <c r="AAD357" s="13"/>
      <c r="AAE357" s="13"/>
      <c r="AAF357" s="13"/>
      <c r="AAG357" s="19"/>
      <c r="AAH357" s="13"/>
      <c r="AAI357" s="13"/>
      <c r="AAJ357" s="13"/>
      <c r="AAK357" s="19"/>
      <c r="AAL357" s="13"/>
      <c r="AAM357" s="13"/>
      <c r="AAN357" s="13"/>
      <c r="AAO357" s="19"/>
      <c r="AAP357" s="13"/>
      <c r="AAQ357" s="13"/>
      <c r="AAR357" s="13"/>
      <c r="AAS357" s="19"/>
      <c r="AAT357" s="13"/>
      <c r="AAU357" s="13"/>
      <c r="AAV357" s="13"/>
      <c r="AAW357" s="19"/>
      <c r="AAX357" s="13"/>
      <c r="AAY357" s="13"/>
      <c r="AAZ357" s="13"/>
      <c r="ABA357" s="19"/>
      <c r="ABB357" s="13"/>
      <c r="ABC357" s="13"/>
      <c r="ABD357" s="13"/>
      <c r="ABE357" s="19"/>
      <c r="ABF357" s="13"/>
      <c r="ABG357" s="13"/>
      <c r="ABH357" s="13"/>
      <c r="ABI357" s="19"/>
      <c r="ABJ357" s="13"/>
      <c r="ABK357" s="13"/>
      <c r="ABL357" s="13"/>
      <c r="ABM357" s="19"/>
      <c r="ABN357" s="13"/>
      <c r="ABO357" s="13"/>
      <c r="ABP357" s="13"/>
      <c r="ABQ357" s="19"/>
      <c r="ABR357" s="13"/>
      <c r="ABS357" s="13"/>
      <c r="ABT357" s="13"/>
      <c r="ABU357" s="19"/>
      <c r="ABV357" s="13"/>
      <c r="ABW357" s="13"/>
      <c r="ABX357" s="13"/>
      <c r="ABY357" s="19"/>
      <c r="ABZ357" s="13"/>
      <c r="ACA357" s="13"/>
      <c r="ACB357" s="13"/>
      <c r="ACC357" s="19"/>
      <c r="ACD357" s="13"/>
      <c r="ACE357" s="13"/>
      <c r="ACF357" s="13"/>
      <c r="ACG357" s="19"/>
      <c r="ACH357" s="13"/>
      <c r="ACI357" s="13"/>
      <c r="ACJ357" s="13"/>
      <c r="ACK357" s="19"/>
      <c r="ACL357" s="13"/>
      <c r="ACM357" s="13"/>
      <c r="ACN357" s="13"/>
      <c r="ACO357" s="19"/>
      <c r="ACP357" s="13"/>
      <c r="ACQ357" s="13"/>
      <c r="ACR357" s="13"/>
      <c r="ACS357" s="19"/>
      <c r="ACT357" s="13"/>
      <c r="ACU357" s="13"/>
      <c r="ACV357" s="13"/>
      <c r="ACW357" s="19"/>
      <c r="ACX357" s="13"/>
      <c r="ACY357" s="13"/>
      <c r="ACZ357" s="13"/>
      <c r="ADA357" s="19"/>
      <c r="ADB357" s="13"/>
      <c r="ADC357" s="13"/>
      <c r="ADD357" s="13"/>
      <c r="ADE357" s="19"/>
      <c r="ADF357" s="13"/>
      <c r="ADG357" s="13"/>
      <c r="ADH357" s="13"/>
      <c r="ADI357" s="19"/>
      <c r="ADJ357" s="13"/>
      <c r="ADK357" s="13"/>
      <c r="ADL357" s="13"/>
      <c r="ADM357" s="19"/>
      <c r="ADN357" s="13"/>
      <c r="ADO357" s="13"/>
      <c r="ADP357" s="13"/>
      <c r="ADQ357" s="19"/>
      <c r="ADR357" s="13"/>
      <c r="ADS357" s="13"/>
      <c r="ADT357" s="13"/>
      <c r="ADU357" s="19"/>
      <c r="ADV357" s="13"/>
      <c r="ADW357" s="13"/>
      <c r="ADX357" s="13"/>
      <c r="ADY357" s="19"/>
      <c r="ADZ357" s="13"/>
      <c r="AEA357" s="13"/>
      <c r="AEB357" s="13"/>
      <c r="AEC357" s="19"/>
      <c r="AED357" s="13"/>
      <c r="AEE357" s="13"/>
      <c r="AEF357" s="13"/>
      <c r="AEG357" s="19"/>
      <c r="AEH357" s="13"/>
      <c r="AEI357" s="13"/>
      <c r="AEJ357" s="13"/>
      <c r="AEK357" s="19"/>
      <c r="AEL357" s="13"/>
      <c r="AEM357" s="13"/>
      <c r="AEN357" s="13"/>
      <c r="AEO357" s="19"/>
      <c r="AEP357" s="13"/>
      <c r="AEQ357" s="13"/>
      <c r="AER357" s="13"/>
      <c r="AES357" s="19"/>
      <c r="AET357" s="13"/>
      <c r="AEU357" s="13"/>
      <c r="AEV357" s="13"/>
      <c r="AEW357" s="19"/>
      <c r="AEX357" s="13"/>
      <c r="AEY357" s="13"/>
      <c r="AEZ357" s="13"/>
      <c r="AFA357" s="19"/>
      <c r="AFB357" s="13"/>
      <c r="AFC357" s="13"/>
      <c r="AFD357" s="13"/>
      <c r="AFE357" s="19"/>
      <c r="AFF357" s="13"/>
      <c r="AFG357" s="13"/>
      <c r="AFH357" s="13"/>
      <c r="AFI357" s="19"/>
      <c r="AFJ357" s="13"/>
      <c r="AFK357" s="13"/>
      <c r="AFL357" s="13"/>
      <c r="AFM357" s="19"/>
      <c r="AFN357" s="13"/>
      <c r="AFO357" s="13"/>
      <c r="AFP357" s="13"/>
      <c r="AFQ357" s="19"/>
      <c r="AFR357" s="13"/>
      <c r="AFS357" s="13"/>
      <c r="AFT357" s="13"/>
      <c r="AFU357" s="19"/>
      <c r="AFV357" s="13"/>
      <c r="AFW357" s="13"/>
      <c r="AFX357" s="13"/>
      <c r="AFY357" s="19"/>
      <c r="AFZ357" s="13"/>
      <c r="AGA357" s="13"/>
      <c r="AGB357" s="13"/>
      <c r="AGC357" s="19"/>
      <c r="AGD357" s="13"/>
      <c r="AGE357" s="13"/>
      <c r="AGF357" s="13"/>
      <c r="AGG357" s="19"/>
      <c r="AGH357" s="13"/>
      <c r="AGI357" s="13"/>
      <c r="AGJ357" s="13"/>
      <c r="AGK357" s="19"/>
      <c r="AGL357" s="13"/>
      <c r="AGM357" s="13"/>
      <c r="AGN357" s="13"/>
      <c r="AGO357" s="19"/>
      <c r="AGP357" s="13"/>
      <c r="AGQ357" s="13"/>
      <c r="AGR357" s="13"/>
      <c r="AGS357" s="19"/>
      <c r="AGT357" s="13"/>
      <c r="AGU357" s="13"/>
      <c r="AGV357" s="13"/>
      <c r="AGW357" s="19"/>
      <c r="AGX357" s="13"/>
      <c r="AGY357" s="13"/>
      <c r="AGZ357" s="13"/>
      <c r="AHA357" s="19"/>
      <c r="AHB357" s="13"/>
      <c r="AHC357" s="13"/>
      <c r="AHD357" s="13"/>
      <c r="AHE357" s="19"/>
      <c r="AHF357" s="13"/>
      <c r="AHG357" s="13"/>
      <c r="AHH357" s="13"/>
      <c r="AHI357" s="19"/>
      <c r="AHJ357" s="13"/>
      <c r="AHK357" s="13"/>
      <c r="AHL357" s="13"/>
      <c r="AHM357" s="19"/>
      <c r="AHN357" s="13"/>
      <c r="AHO357" s="13"/>
      <c r="AHP357" s="13"/>
      <c r="AHQ357" s="19"/>
      <c r="AHR357" s="13"/>
      <c r="AHS357" s="13"/>
      <c r="AHT357" s="13"/>
      <c r="AHU357" s="19"/>
      <c r="AHV357" s="13"/>
      <c r="AHW357" s="13"/>
      <c r="AHX357" s="13"/>
      <c r="AHY357" s="19"/>
      <c r="AHZ357" s="13"/>
      <c r="AIA357" s="13"/>
      <c r="AIB357" s="13"/>
      <c r="AIC357" s="19"/>
      <c r="AID357" s="13"/>
      <c r="AIE357" s="13"/>
      <c r="AIF357" s="13"/>
      <c r="AIG357" s="19"/>
      <c r="AIH357" s="13"/>
      <c r="AII357" s="13"/>
      <c r="AIJ357" s="13"/>
      <c r="AIK357" s="19"/>
      <c r="AIL357" s="13"/>
      <c r="AIM357" s="13"/>
      <c r="AIN357" s="13"/>
      <c r="AIO357" s="19"/>
      <c r="AIP357" s="13"/>
      <c r="AIQ357" s="13"/>
      <c r="AIR357" s="13"/>
      <c r="AIS357" s="19"/>
      <c r="AIT357" s="13"/>
      <c r="AIU357" s="13"/>
      <c r="AIV357" s="13"/>
      <c r="AIW357" s="19"/>
      <c r="AIX357" s="13"/>
      <c r="AIY357" s="13"/>
      <c r="AIZ357" s="13"/>
      <c r="AJA357" s="19"/>
      <c r="AJB357" s="13"/>
      <c r="AJC357" s="13"/>
      <c r="AJD357" s="13"/>
      <c r="AJE357" s="19"/>
      <c r="AJF357" s="13"/>
      <c r="AJG357" s="13"/>
      <c r="AJH357" s="13"/>
      <c r="AJI357" s="19"/>
      <c r="AJJ357" s="13"/>
      <c r="AJK357" s="13"/>
      <c r="AJL357" s="13"/>
      <c r="AJM357" s="19"/>
      <c r="AJN357" s="13"/>
      <c r="AJO357" s="13"/>
      <c r="AJP357" s="13"/>
      <c r="AJQ357" s="19"/>
      <c r="AJR357" s="13"/>
      <c r="AJS357" s="13"/>
      <c r="AJT357" s="13"/>
      <c r="AJU357" s="19"/>
      <c r="AJV357" s="13"/>
      <c r="AJW357" s="13"/>
      <c r="AJX357" s="13"/>
      <c r="AJY357" s="19"/>
      <c r="AJZ357" s="13"/>
      <c r="AKA357" s="13"/>
      <c r="AKB357" s="13"/>
      <c r="AKC357" s="19"/>
      <c r="AKD357" s="13"/>
      <c r="AKE357" s="13"/>
      <c r="AKF357" s="13"/>
      <c r="AKG357" s="19"/>
      <c r="AKH357" s="13"/>
      <c r="AKI357" s="13"/>
      <c r="AKJ357" s="13"/>
      <c r="AKK357" s="19"/>
      <c r="AKL357" s="13"/>
      <c r="AKM357" s="13"/>
      <c r="AKN357" s="13"/>
      <c r="AKO357" s="19"/>
      <c r="AKP357" s="13"/>
      <c r="AKQ357" s="13"/>
      <c r="AKR357" s="13"/>
      <c r="AKS357" s="19"/>
      <c r="AKT357" s="13"/>
      <c r="AKU357" s="13"/>
      <c r="AKV357" s="13"/>
      <c r="AKW357" s="19"/>
      <c r="AKX357" s="13"/>
      <c r="AKY357" s="13"/>
      <c r="AKZ357" s="13"/>
      <c r="ALA357" s="19"/>
      <c r="ALB357" s="13"/>
      <c r="ALC357" s="13"/>
      <c r="ALD357" s="13"/>
      <c r="ALE357" s="19"/>
      <c r="ALF357" s="13"/>
      <c r="ALG357" s="13"/>
      <c r="ALH357" s="13"/>
      <c r="ALI357" s="19"/>
      <c r="ALJ357" s="13"/>
      <c r="ALK357" s="13"/>
      <c r="ALL357" s="13"/>
      <c r="ALM357" s="19"/>
      <c r="ALN357" s="13"/>
      <c r="ALO357" s="13"/>
      <c r="ALP357" s="13"/>
      <c r="ALQ357" s="19"/>
      <c r="ALR357" s="13"/>
      <c r="ALS357" s="13"/>
      <c r="ALT357" s="13"/>
      <c r="ALU357" s="19"/>
      <c r="ALV357" s="13"/>
      <c r="ALW357" s="13"/>
      <c r="ALX357" s="13"/>
      <c r="ALY357" s="19"/>
      <c r="ALZ357" s="13"/>
      <c r="AMA357" s="13"/>
      <c r="AMB357" s="13"/>
      <c r="AMC357" s="19"/>
      <c r="AMD357" s="13"/>
      <c r="AME357" s="13"/>
      <c r="AMF357" s="13"/>
      <c r="AMG357" s="19"/>
      <c r="AMH357" s="13"/>
      <c r="AMI357" s="13"/>
      <c r="AMJ357" s="13"/>
      <c r="AMK357" s="19"/>
      <c r="AML357" s="13"/>
      <c r="AMM357" s="13"/>
      <c r="AMN357" s="13"/>
      <c r="AMO357" s="19"/>
      <c r="AMP357" s="13"/>
      <c r="AMQ357" s="13"/>
      <c r="AMR357" s="13"/>
      <c r="AMS357" s="19"/>
      <c r="AMT357" s="13"/>
      <c r="AMU357" s="13"/>
      <c r="AMV357" s="13"/>
      <c r="AMW357" s="19"/>
      <c r="AMX357" s="13"/>
      <c r="AMY357" s="13"/>
      <c r="AMZ357" s="13"/>
      <c r="ANA357" s="19"/>
      <c r="ANB357" s="13"/>
      <c r="ANC357" s="13"/>
      <c r="AND357" s="13"/>
      <c r="ANE357" s="19"/>
      <c r="ANF357" s="13"/>
      <c r="ANG357" s="13"/>
      <c r="ANH357" s="13"/>
      <c r="ANI357" s="19"/>
      <c r="ANJ357" s="13"/>
      <c r="ANK357" s="13"/>
      <c r="ANL357" s="13"/>
      <c r="ANM357" s="19"/>
      <c r="ANN357" s="13"/>
      <c r="ANO357" s="13"/>
      <c r="ANP357" s="13"/>
      <c r="ANQ357" s="19"/>
      <c r="ANR357" s="13"/>
      <c r="ANS357" s="13"/>
      <c r="ANT357" s="13"/>
      <c r="ANU357" s="19"/>
      <c r="ANV357" s="13"/>
      <c r="ANW357" s="13"/>
      <c r="ANX357" s="13"/>
      <c r="ANY357" s="19"/>
      <c r="ANZ357" s="13"/>
      <c r="AOA357" s="13"/>
      <c r="AOB357" s="13"/>
      <c r="AOC357" s="19"/>
      <c r="AOD357" s="13"/>
      <c r="AOE357" s="13"/>
      <c r="AOF357" s="13"/>
      <c r="AOG357" s="19"/>
      <c r="AOH357" s="13"/>
      <c r="AOI357" s="13"/>
      <c r="AOJ357" s="13"/>
      <c r="AOK357" s="19"/>
      <c r="AOL357" s="13"/>
      <c r="AOM357" s="13"/>
      <c r="AON357" s="13"/>
      <c r="AOO357" s="19"/>
      <c r="AOP357" s="13"/>
      <c r="AOQ357" s="13"/>
      <c r="AOR357" s="13"/>
      <c r="AOS357" s="19"/>
      <c r="AOT357" s="13"/>
      <c r="AOU357" s="13"/>
      <c r="AOV357" s="13"/>
      <c r="AOW357" s="19"/>
      <c r="AOX357" s="13"/>
      <c r="AOY357" s="13"/>
      <c r="AOZ357" s="13"/>
      <c r="APA357" s="19"/>
      <c r="APB357" s="13"/>
      <c r="APC357" s="13"/>
      <c r="APD357" s="13"/>
      <c r="APE357" s="19"/>
      <c r="APF357" s="13"/>
      <c r="APG357" s="13"/>
      <c r="APH357" s="13"/>
      <c r="API357" s="19"/>
      <c r="APJ357" s="13"/>
      <c r="APK357" s="13"/>
      <c r="APL357" s="13"/>
      <c r="APM357" s="19"/>
      <c r="APN357" s="13"/>
      <c r="APO357" s="13"/>
      <c r="APP357" s="13"/>
      <c r="APQ357" s="19"/>
      <c r="APR357" s="13"/>
      <c r="APS357" s="13"/>
      <c r="APT357" s="13"/>
      <c r="APU357" s="19"/>
      <c r="APV357" s="13"/>
      <c r="APW357" s="13"/>
      <c r="APX357" s="13"/>
      <c r="APY357" s="19"/>
      <c r="APZ357" s="13"/>
      <c r="AQA357" s="13"/>
      <c r="AQB357" s="13"/>
      <c r="AQC357" s="19"/>
      <c r="AQD357" s="13"/>
      <c r="AQE357" s="13"/>
      <c r="AQF357" s="13"/>
      <c r="AQG357" s="19"/>
      <c r="AQH357" s="13"/>
      <c r="AQI357" s="13"/>
      <c r="AQJ357" s="13"/>
      <c r="AQK357" s="19"/>
      <c r="AQL357" s="13"/>
      <c r="AQM357" s="13"/>
      <c r="AQN357" s="13"/>
      <c r="AQO357" s="19"/>
      <c r="AQP357" s="13"/>
      <c r="AQQ357" s="13"/>
      <c r="AQR357" s="13"/>
      <c r="AQS357" s="19"/>
      <c r="AQT357" s="13"/>
      <c r="AQU357" s="13"/>
      <c r="AQV357" s="13"/>
      <c r="AQW357" s="19"/>
      <c r="AQX357" s="13"/>
      <c r="AQY357" s="13"/>
      <c r="AQZ357" s="13"/>
      <c r="ARA357" s="19"/>
      <c r="ARB357" s="13"/>
      <c r="ARC357" s="13"/>
      <c r="ARD357" s="13"/>
      <c r="ARE357" s="19"/>
      <c r="ARF357" s="13"/>
      <c r="ARG357" s="13"/>
      <c r="ARH357" s="13"/>
      <c r="ARI357" s="19"/>
      <c r="ARJ357" s="13"/>
      <c r="ARK357" s="13"/>
      <c r="ARL357" s="13"/>
      <c r="ARM357" s="19"/>
      <c r="ARN357" s="13"/>
      <c r="ARO357" s="13"/>
      <c r="ARP357" s="13"/>
      <c r="ARQ357" s="19"/>
      <c r="ARR357" s="13"/>
      <c r="ARS357" s="13"/>
      <c r="ART357" s="13"/>
      <c r="ARU357" s="19"/>
      <c r="ARV357" s="13"/>
      <c r="ARW357" s="13"/>
      <c r="ARX357" s="13"/>
      <c r="ARY357" s="19"/>
      <c r="ARZ357" s="13"/>
      <c r="ASA357" s="13"/>
      <c r="ASB357" s="13"/>
      <c r="ASC357" s="19"/>
      <c r="ASD357" s="13"/>
      <c r="ASE357" s="13"/>
      <c r="ASF357" s="13"/>
      <c r="ASG357" s="19"/>
      <c r="ASH357" s="13"/>
      <c r="ASI357" s="13"/>
      <c r="ASJ357" s="13"/>
      <c r="ASK357" s="19"/>
      <c r="ASL357" s="13"/>
      <c r="ASM357" s="13"/>
      <c r="ASN357" s="13"/>
      <c r="ASO357" s="19"/>
      <c r="ASP357" s="13"/>
      <c r="ASQ357" s="13"/>
      <c r="ASR357" s="13"/>
      <c r="ASS357" s="19"/>
      <c r="AST357" s="13"/>
      <c r="ASU357" s="13"/>
      <c r="ASV357" s="13"/>
      <c r="ASW357" s="19"/>
      <c r="ASX357" s="13"/>
      <c r="ASY357" s="13"/>
      <c r="ASZ357" s="13"/>
      <c r="ATA357" s="19"/>
      <c r="ATB357" s="13"/>
      <c r="ATC357" s="13"/>
      <c r="ATD357" s="13"/>
      <c r="ATE357" s="19"/>
      <c r="ATF357" s="13"/>
      <c r="ATG357" s="13"/>
      <c r="ATH357" s="13"/>
      <c r="ATI357" s="19"/>
      <c r="ATJ357" s="13"/>
      <c r="ATK357" s="13"/>
      <c r="ATL357" s="13"/>
      <c r="ATM357" s="19"/>
      <c r="ATN357" s="13"/>
      <c r="ATO357" s="13"/>
      <c r="ATP357" s="13"/>
      <c r="ATQ357" s="19"/>
      <c r="ATR357" s="13"/>
      <c r="ATS357" s="13"/>
      <c r="ATT357" s="13"/>
      <c r="ATU357" s="19"/>
      <c r="ATV357" s="13"/>
      <c r="ATW357" s="13"/>
      <c r="ATX357" s="13"/>
      <c r="ATY357" s="19"/>
      <c r="ATZ357" s="13"/>
      <c r="AUA357" s="13"/>
      <c r="AUB357" s="13"/>
      <c r="AUC357" s="19"/>
      <c r="AUD357" s="13"/>
      <c r="AUE357" s="13"/>
      <c r="AUF357" s="13"/>
      <c r="AUG357" s="19"/>
      <c r="AUH357" s="13"/>
      <c r="AUI357" s="13"/>
      <c r="AUJ357" s="13"/>
      <c r="AUK357" s="19"/>
      <c r="AUL357" s="13"/>
      <c r="AUM357" s="13"/>
      <c r="AUN357" s="13"/>
      <c r="AUO357" s="19"/>
      <c r="AUP357" s="13"/>
      <c r="AUQ357" s="13"/>
      <c r="AUR357" s="13"/>
      <c r="AUS357" s="19"/>
      <c r="AUT357" s="13"/>
      <c r="AUU357" s="13"/>
      <c r="AUV357" s="13"/>
      <c r="AUW357" s="19"/>
      <c r="AUX357" s="13"/>
      <c r="AUY357" s="13"/>
      <c r="AUZ357" s="13"/>
      <c r="AVA357" s="19"/>
      <c r="AVB357" s="13"/>
      <c r="AVC357" s="13"/>
      <c r="AVD357" s="13"/>
      <c r="AVE357" s="19"/>
      <c r="AVF357" s="13"/>
      <c r="AVG357" s="13"/>
      <c r="AVH357" s="13"/>
      <c r="AVI357" s="19"/>
      <c r="AVJ357" s="13"/>
      <c r="AVK357" s="13"/>
      <c r="AVL357" s="13"/>
      <c r="AVM357" s="19"/>
      <c r="AVN357" s="13"/>
      <c r="AVO357" s="13"/>
      <c r="AVP357" s="13"/>
      <c r="AVQ357" s="19"/>
      <c r="AVR357" s="13"/>
      <c r="AVS357" s="13"/>
      <c r="AVT357" s="13"/>
      <c r="AVU357" s="19"/>
      <c r="AVV357" s="13"/>
      <c r="AVW357" s="11"/>
      <c r="AVX357" s="11"/>
      <c r="AVY357" s="11"/>
      <c r="AVZ357" s="12"/>
      <c r="AWA357" s="11"/>
      <c r="AWB357" s="11"/>
      <c r="AWC357" s="11"/>
      <c r="AWD357" s="12"/>
      <c r="AWE357" s="11"/>
      <c r="AWF357" s="11"/>
      <c r="AWG357" s="11"/>
      <c r="AWH357" s="12"/>
      <c r="AWI357" s="11"/>
      <c r="AWJ357" s="11"/>
      <c r="AWK357" s="11"/>
      <c r="AWL357" s="12"/>
      <c r="AWM357" s="11"/>
      <c r="AWN357" s="11"/>
      <c r="AWO357" s="11"/>
      <c r="AWP357" s="12"/>
      <c r="AWQ357" s="11"/>
      <c r="AWR357" s="11"/>
      <c r="AWS357" s="11"/>
      <c r="AWT357" s="12"/>
      <c r="AWU357" s="11"/>
      <c r="AWV357" s="11"/>
      <c r="AWW357" s="11"/>
      <c r="AWX357" s="12"/>
      <c r="AWY357" s="11"/>
      <c r="AWZ357" s="11"/>
      <c r="AXA357" s="11"/>
      <c r="AXB357" s="12"/>
      <c r="AXC357" s="11"/>
      <c r="AXD357" s="11"/>
      <c r="AXE357" s="11"/>
      <c r="AXF357" s="12"/>
      <c r="AXG357" s="11"/>
      <c r="AXH357" s="11"/>
      <c r="AXI357" s="11"/>
      <c r="AXJ357" s="12"/>
      <c r="AXK357" s="11"/>
      <c r="AXL357" s="11"/>
      <c r="AXM357" s="11"/>
      <c r="AXN357" s="12"/>
      <c r="AXO357" s="11"/>
      <c r="AXP357" s="11"/>
      <c r="AXQ357" s="11"/>
      <c r="AXR357" s="12"/>
      <c r="AXS357" s="11"/>
      <c r="AXT357" s="11"/>
      <c r="AXU357" s="11"/>
      <c r="AXV357" s="12"/>
      <c r="AXW357" s="11"/>
      <c r="AXX357" s="11"/>
      <c r="AXY357" s="11"/>
      <c r="AXZ357" s="12"/>
      <c r="AYA357" s="11"/>
      <c r="AYB357" s="11"/>
      <c r="AYC357" s="11"/>
      <c r="AYD357" s="12"/>
      <c r="AYE357" s="11"/>
      <c r="AYF357" s="11"/>
      <c r="AYG357" s="11"/>
      <c r="AYH357" s="12"/>
      <c r="AYI357" s="11"/>
      <c r="AYJ357" s="11"/>
      <c r="AYK357" s="11"/>
      <c r="AYL357" s="12"/>
      <c r="AYM357" s="11"/>
      <c r="AYN357" s="11"/>
      <c r="AYO357" s="11"/>
      <c r="AYP357" s="12"/>
      <c r="AYQ357" s="11"/>
      <c r="AYR357" s="11"/>
      <c r="AYS357" s="11"/>
      <c r="AYT357" s="12"/>
      <c r="AYU357" s="11"/>
      <c r="AYV357" s="11"/>
      <c r="AYW357" s="11"/>
      <c r="AYX357" s="12"/>
      <c r="AYY357" s="11"/>
      <c r="AYZ357" s="11"/>
      <c r="AZA357" s="11"/>
      <c r="AZB357" s="12"/>
      <c r="AZC357" s="11"/>
      <c r="AZD357" s="11"/>
      <c r="AZE357" s="11"/>
      <c r="AZF357" s="12"/>
      <c r="AZG357" s="11"/>
      <c r="AZH357" s="11"/>
      <c r="AZI357" s="11"/>
      <c r="AZJ357" s="12"/>
      <c r="AZK357" s="11"/>
      <c r="AZL357" s="11"/>
      <c r="AZM357" s="11"/>
      <c r="AZN357" s="12"/>
      <c r="AZO357" s="11"/>
      <c r="AZP357" s="11"/>
      <c r="AZQ357" s="11"/>
      <c r="AZR357" s="12"/>
      <c r="AZS357" s="11"/>
      <c r="AZT357" s="11"/>
      <c r="AZU357" s="11"/>
      <c r="AZV357" s="12"/>
      <c r="AZW357" s="11"/>
      <c r="AZX357" s="11"/>
      <c r="AZY357" s="11"/>
      <c r="AZZ357" s="12"/>
      <c r="BAA357" s="11"/>
      <c r="BAB357" s="11"/>
      <c r="BAC357" s="11"/>
      <c r="BAD357" s="12"/>
      <c r="BAE357" s="11"/>
      <c r="BAF357" s="11"/>
      <c r="BAG357" s="11"/>
      <c r="BAH357" s="12"/>
      <c r="BAI357" s="11"/>
      <c r="BAJ357" s="11"/>
      <c r="BAK357" s="11"/>
      <c r="BAL357" s="12"/>
      <c r="BAM357" s="11"/>
      <c r="BAN357" s="11"/>
      <c r="BAO357" s="11"/>
      <c r="BAP357" s="12"/>
      <c r="BAQ357" s="11"/>
      <c r="BAR357" s="11"/>
      <c r="BAS357" s="11"/>
      <c r="BAT357" s="12"/>
      <c r="BAU357" s="11"/>
      <c r="BAV357" s="11"/>
      <c r="BAW357" s="11"/>
      <c r="BAX357" s="12"/>
      <c r="BAY357" s="11"/>
      <c r="BAZ357" s="11"/>
      <c r="BBA357" s="11"/>
      <c r="BBB357" s="12"/>
      <c r="BBC357" s="11"/>
      <c r="BBD357" s="11"/>
      <c r="BBE357" s="11"/>
      <c r="BBF357" s="12"/>
      <c r="BBG357" s="11"/>
      <c r="BBH357" s="11"/>
      <c r="BBI357" s="11"/>
      <c r="BBJ357" s="12"/>
      <c r="BBK357" s="11"/>
      <c r="BBL357" s="11"/>
      <c r="BBM357" s="11"/>
      <c r="BBN357" s="12"/>
      <c r="BBO357" s="11"/>
      <c r="BBP357" s="11"/>
      <c r="BBQ357" s="11"/>
      <c r="BBR357" s="12"/>
      <c r="BBS357" s="11"/>
      <c r="BBT357" s="11"/>
      <c r="BBU357" s="11"/>
      <c r="BBV357" s="12"/>
      <c r="BBW357" s="11"/>
      <c r="BBX357" s="11"/>
      <c r="BBY357" s="11"/>
      <c r="BBZ357" s="12"/>
      <c r="BCA357" s="11"/>
      <c r="BCB357" s="11"/>
      <c r="BCC357" s="11"/>
      <c r="BCD357" s="12"/>
      <c r="BCE357" s="11"/>
      <c r="BCF357" s="11"/>
      <c r="BCG357" s="11"/>
      <c r="BCH357" s="12"/>
      <c r="BCI357" s="11"/>
      <c r="BCJ357" s="11"/>
      <c r="BCK357" s="11"/>
      <c r="BCL357" s="12"/>
      <c r="BCM357" s="11"/>
      <c r="BCN357" s="11"/>
      <c r="BCO357" s="11"/>
      <c r="BCP357" s="12"/>
      <c r="BCQ357" s="11"/>
      <c r="BCR357" s="11"/>
      <c r="BCS357" s="11"/>
      <c r="BCT357" s="12"/>
      <c r="BCU357" s="11"/>
      <c r="BCV357" s="11"/>
      <c r="BCW357" s="11"/>
      <c r="BCX357" s="12"/>
      <c r="BCY357" s="11"/>
      <c r="BCZ357" s="11"/>
      <c r="BDA357" s="11"/>
      <c r="BDB357" s="12"/>
      <c r="BDC357" s="11"/>
      <c r="BDD357" s="11"/>
      <c r="BDE357" s="11"/>
      <c r="BDF357" s="12"/>
      <c r="BDG357" s="11"/>
      <c r="BDH357" s="11"/>
      <c r="BDI357" s="11"/>
      <c r="BDJ357" s="12"/>
      <c r="BDK357" s="11"/>
      <c r="BDL357" s="11"/>
      <c r="BDM357" s="11"/>
      <c r="BDN357" s="12"/>
      <c r="BDO357" s="11"/>
      <c r="BDP357" s="11"/>
      <c r="BDQ357" s="11"/>
      <c r="BDR357" s="12"/>
      <c r="BDS357" s="11"/>
      <c r="BDT357" s="11"/>
      <c r="BDU357" s="11"/>
      <c r="BDV357" s="12"/>
      <c r="BDW357" s="11"/>
      <c r="BDX357" s="11"/>
      <c r="BDY357" s="11"/>
      <c r="BDZ357" s="12"/>
      <c r="BEA357" s="11"/>
      <c r="BEB357" s="11"/>
      <c r="BEC357" s="11"/>
      <c r="BED357" s="12"/>
      <c r="BEE357" s="11"/>
      <c r="BEF357" s="11"/>
      <c r="BEG357" s="11"/>
      <c r="BEH357" s="12"/>
      <c r="BEI357" s="11"/>
      <c r="BEJ357" s="11"/>
      <c r="BEK357" s="11"/>
      <c r="BEL357" s="12"/>
      <c r="BEM357" s="11"/>
      <c r="BEN357" s="11"/>
      <c r="BEO357" s="11"/>
      <c r="BEP357" s="12"/>
      <c r="BEQ357" s="11"/>
      <c r="BER357" s="11"/>
      <c r="BES357" s="11"/>
      <c r="BET357" s="12"/>
      <c r="BEU357" s="11"/>
      <c r="BEV357" s="11"/>
      <c r="BEW357" s="11"/>
      <c r="BEX357" s="12"/>
      <c r="BEY357" s="11"/>
      <c r="BEZ357" s="11"/>
      <c r="BFA357" s="11"/>
      <c r="BFB357" s="12"/>
      <c r="BFC357" s="11"/>
      <c r="BFD357" s="11"/>
      <c r="BFE357" s="11"/>
      <c r="BFF357" s="12"/>
      <c r="BFG357" s="11"/>
      <c r="BFH357" s="11"/>
      <c r="BFI357" s="11"/>
      <c r="BFJ357" s="12"/>
      <c r="BFK357" s="11"/>
      <c r="BFL357" s="11"/>
      <c r="BFM357" s="11"/>
      <c r="BFN357" s="12"/>
      <c r="BFO357" s="11"/>
      <c r="BFP357" s="11"/>
      <c r="BFQ357" s="11"/>
      <c r="BFR357" s="12"/>
      <c r="BFS357" s="11"/>
      <c r="BFT357" s="11"/>
      <c r="BFU357" s="11"/>
      <c r="BFV357" s="12"/>
      <c r="BFW357" s="11"/>
      <c r="BFX357" s="11"/>
      <c r="BFY357" s="11"/>
      <c r="BFZ357" s="12"/>
      <c r="BGA357" s="11"/>
      <c r="BGB357" s="11"/>
      <c r="BGC357" s="11"/>
      <c r="BGD357" s="12"/>
      <c r="BGE357" s="11"/>
      <c r="BGF357" s="11"/>
      <c r="BGG357" s="11"/>
      <c r="BGH357" s="12"/>
      <c r="BGI357" s="11"/>
      <c r="BGJ357" s="11"/>
      <c r="BGK357" s="11"/>
      <c r="BGL357" s="12"/>
      <c r="BGM357" s="11"/>
      <c r="BGN357" s="11"/>
      <c r="BGO357" s="11"/>
      <c r="BGP357" s="12"/>
      <c r="BGQ357" s="11"/>
      <c r="BGR357" s="11"/>
      <c r="BGS357" s="11"/>
      <c r="BGT357" s="12"/>
      <c r="BGU357" s="11"/>
      <c r="BGV357" s="11"/>
      <c r="BGW357" s="11"/>
      <c r="BGX357" s="12"/>
      <c r="BGY357" s="11"/>
      <c r="BGZ357" s="11"/>
      <c r="BHA357" s="11"/>
      <c r="BHB357" s="12"/>
      <c r="BHC357" s="11"/>
      <c r="BHD357" s="11"/>
      <c r="BHE357" s="11"/>
      <c r="BHF357" s="12"/>
      <c r="BHG357" s="11"/>
      <c r="BHH357" s="11"/>
      <c r="BHI357" s="11"/>
      <c r="BHJ357" s="12"/>
      <c r="BHK357" s="11"/>
      <c r="BHL357" s="11"/>
      <c r="BHM357" s="11"/>
      <c r="BHN357" s="12"/>
      <c r="BHO357" s="11"/>
      <c r="BHP357" s="11"/>
      <c r="BHQ357" s="11"/>
      <c r="BHR357" s="12"/>
      <c r="BHS357" s="11"/>
      <c r="BHT357" s="11"/>
      <c r="BHU357" s="11"/>
      <c r="BHV357" s="12"/>
      <c r="BHW357" s="11"/>
      <c r="BHX357" s="11"/>
      <c r="BHY357" s="11"/>
      <c r="BHZ357" s="12"/>
      <c r="BIA357" s="11"/>
      <c r="BIB357" s="11"/>
      <c r="BIC357" s="11"/>
      <c r="BID357" s="12"/>
      <c r="BIE357" s="11"/>
      <c r="BIF357" s="11"/>
      <c r="BIG357" s="11"/>
      <c r="BIH357" s="12"/>
      <c r="BII357" s="11"/>
      <c r="BIJ357" s="11"/>
      <c r="BIK357" s="11"/>
      <c r="BIL357" s="12"/>
      <c r="BIM357" s="11"/>
      <c r="BIN357" s="11"/>
      <c r="BIO357" s="11"/>
      <c r="BIP357" s="12"/>
      <c r="BIQ357" s="11"/>
      <c r="BIR357" s="11"/>
      <c r="BIS357" s="11"/>
      <c r="BIT357" s="12"/>
      <c r="BIU357" s="11"/>
      <c r="BIV357" s="11"/>
      <c r="BIW357" s="11"/>
      <c r="BIX357" s="12"/>
      <c r="BIY357" s="11"/>
      <c r="BIZ357" s="11"/>
      <c r="BJA357" s="11"/>
      <c r="BJB357" s="12"/>
      <c r="BJC357" s="11"/>
      <c r="BJD357" s="11"/>
      <c r="BJE357" s="11"/>
      <c r="BJF357" s="12"/>
      <c r="BJG357" s="11"/>
      <c r="BJH357" s="11"/>
      <c r="BJI357" s="11"/>
      <c r="BJJ357" s="12"/>
      <c r="BJK357" s="11"/>
      <c r="BJL357" s="11"/>
      <c r="BJM357" s="11"/>
      <c r="BJN357" s="12"/>
      <c r="BJO357" s="11"/>
      <c r="BJP357" s="11"/>
      <c r="BJQ357" s="11"/>
      <c r="BJR357" s="12"/>
      <c r="BJS357" s="11"/>
      <c r="BJT357" s="11"/>
      <c r="BJU357" s="11"/>
      <c r="BJV357" s="12"/>
      <c r="BJW357" s="11"/>
      <c r="BJX357" s="11"/>
      <c r="BJY357" s="11"/>
      <c r="BJZ357" s="12"/>
      <c r="BKA357" s="11"/>
      <c r="BKB357" s="11"/>
      <c r="BKC357" s="11"/>
      <c r="BKD357" s="12"/>
      <c r="BKE357" s="11"/>
      <c r="BKF357" s="11"/>
      <c r="BKG357" s="11"/>
      <c r="BKH357" s="12"/>
      <c r="BKI357" s="11"/>
      <c r="BKJ357" s="11"/>
      <c r="BKK357" s="11"/>
      <c r="BKL357" s="12"/>
      <c r="BKM357" s="11"/>
      <c r="BKN357" s="11"/>
      <c r="BKO357" s="11"/>
      <c r="BKP357" s="12"/>
      <c r="BKQ357" s="11"/>
      <c r="BKR357" s="11"/>
      <c r="BKS357" s="11"/>
      <c r="BKT357" s="12"/>
      <c r="BKU357" s="11"/>
      <c r="BKV357" s="11"/>
      <c r="BKW357" s="11"/>
      <c r="BKX357" s="12"/>
      <c r="BKY357" s="11"/>
      <c r="BKZ357" s="11"/>
      <c r="BLA357" s="11"/>
      <c r="BLB357" s="12"/>
      <c r="BLC357" s="11"/>
      <c r="BLD357" s="11"/>
      <c r="BLE357" s="11"/>
      <c r="BLF357" s="12"/>
      <c r="BLG357" s="11"/>
      <c r="BLH357" s="11"/>
      <c r="BLI357" s="11"/>
      <c r="BLJ357" s="12"/>
      <c r="BLK357" s="11"/>
      <c r="BLL357" s="11"/>
      <c r="BLM357" s="11"/>
      <c r="BLN357" s="12"/>
      <c r="BLO357" s="11"/>
      <c r="BLP357" s="11"/>
      <c r="BLQ357" s="11"/>
      <c r="BLR357" s="12"/>
      <c r="BLS357" s="11"/>
      <c r="BLT357" s="11"/>
      <c r="BLU357" s="11"/>
      <c r="BLV357" s="12"/>
      <c r="BLW357" s="11"/>
      <c r="BLX357" s="11"/>
      <c r="BLY357" s="11"/>
      <c r="BLZ357" s="12"/>
      <c r="BMA357" s="11"/>
      <c r="BMB357" s="11"/>
      <c r="BMC357" s="11"/>
      <c r="BMD357" s="12"/>
      <c r="BME357" s="11"/>
      <c r="BMF357" s="11"/>
      <c r="BMG357" s="11"/>
      <c r="BMH357" s="12"/>
      <c r="BMI357" s="11"/>
      <c r="BMJ357" s="11"/>
      <c r="BMK357" s="11"/>
      <c r="BML357" s="12"/>
      <c r="BMM357" s="11"/>
      <c r="BMN357" s="11"/>
      <c r="BMO357" s="11"/>
      <c r="BMP357" s="12"/>
      <c r="BMQ357" s="11"/>
      <c r="BMR357" s="11"/>
      <c r="BMS357" s="11"/>
      <c r="BMT357" s="12"/>
      <c r="BMU357" s="11"/>
      <c r="BMV357" s="11"/>
      <c r="BMW357" s="11"/>
      <c r="BMX357" s="12"/>
      <c r="BMY357" s="11"/>
      <c r="BMZ357" s="11"/>
      <c r="BNA357" s="11"/>
      <c r="BNB357" s="12"/>
      <c r="BNC357" s="11"/>
      <c r="BND357" s="11"/>
      <c r="BNE357" s="11"/>
      <c r="BNF357" s="12"/>
      <c r="BNG357" s="11"/>
      <c r="BNH357" s="11"/>
      <c r="BNI357" s="11"/>
      <c r="BNJ357" s="12"/>
      <c r="BNK357" s="11"/>
      <c r="BNL357" s="11"/>
      <c r="BNM357" s="11"/>
      <c r="BNN357" s="12"/>
      <c r="BNO357" s="11"/>
      <c r="BNP357" s="11"/>
      <c r="BNQ357" s="11"/>
      <c r="BNR357" s="12"/>
      <c r="BNS357" s="11"/>
      <c r="BNT357" s="11"/>
      <c r="BNU357" s="11"/>
      <c r="BNV357" s="12"/>
      <c r="BNW357" s="11"/>
      <c r="BNX357" s="11"/>
      <c r="BNY357" s="11"/>
      <c r="BNZ357" s="12"/>
      <c r="BOA357" s="11"/>
      <c r="BOB357" s="11"/>
      <c r="BOC357" s="11"/>
      <c r="BOD357" s="12"/>
      <c r="BOE357" s="11"/>
      <c r="BOF357" s="11"/>
      <c r="BOG357" s="11"/>
      <c r="BOH357" s="12"/>
      <c r="BOI357" s="11"/>
      <c r="BOJ357" s="11"/>
      <c r="BOK357" s="11"/>
      <c r="BOL357" s="12"/>
      <c r="BOM357" s="11"/>
      <c r="BON357" s="11"/>
      <c r="BOO357" s="11"/>
      <c r="BOP357" s="12"/>
      <c r="BOQ357" s="11"/>
      <c r="BOR357" s="11"/>
      <c r="BOS357" s="11"/>
      <c r="BOT357" s="12"/>
      <c r="BOU357" s="11"/>
      <c r="BOV357" s="11"/>
      <c r="BOW357" s="11"/>
      <c r="BOX357" s="12"/>
      <c r="BOY357" s="11"/>
      <c r="BOZ357" s="11"/>
      <c r="BPA357" s="11"/>
      <c r="BPB357" s="12"/>
      <c r="BPC357" s="11"/>
      <c r="BPD357" s="11"/>
      <c r="BPE357" s="11"/>
      <c r="BPF357" s="12"/>
      <c r="BPG357" s="11"/>
      <c r="BPH357" s="11"/>
      <c r="BPI357" s="11"/>
      <c r="BPJ357" s="12"/>
      <c r="BPK357" s="11"/>
      <c r="BPL357" s="11"/>
      <c r="BPM357" s="11"/>
      <c r="BPN357" s="12"/>
      <c r="BPO357" s="11"/>
      <c r="BPP357" s="11"/>
      <c r="BPQ357" s="11"/>
      <c r="BPR357" s="12"/>
      <c r="BPS357" s="11"/>
      <c r="BPT357" s="11"/>
      <c r="BPU357" s="11"/>
      <c r="BPV357" s="12"/>
      <c r="BPW357" s="11"/>
      <c r="BPX357" s="11"/>
      <c r="BPY357" s="11"/>
      <c r="BPZ357" s="12"/>
      <c r="BQA357" s="11"/>
      <c r="BQB357" s="11"/>
      <c r="BQC357" s="11"/>
      <c r="BQD357" s="12"/>
      <c r="BQE357" s="11"/>
      <c r="BQF357" s="11"/>
      <c r="BQG357" s="11"/>
      <c r="BQH357" s="12"/>
      <c r="BQI357" s="11"/>
      <c r="BQJ357" s="11"/>
      <c r="BQK357" s="11"/>
      <c r="BQL357" s="12"/>
      <c r="BQM357" s="11"/>
      <c r="BQN357" s="11"/>
      <c r="BQO357" s="11"/>
      <c r="BQP357" s="12"/>
      <c r="BQQ357" s="11"/>
      <c r="BQR357" s="11"/>
      <c r="BQS357" s="11"/>
      <c r="BQT357" s="12"/>
      <c r="BQU357" s="11"/>
      <c r="BQV357" s="11"/>
      <c r="BQW357" s="11"/>
      <c r="BQX357" s="12"/>
      <c r="BQY357" s="11"/>
      <c r="BQZ357" s="11"/>
      <c r="BRA357" s="11"/>
      <c r="BRB357" s="12"/>
      <c r="BRC357" s="11"/>
      <c r="BRD357" s="11"/>
      <c r="BRE357" s="11"/>
      <c r="BRF357" s="12"/>
      <c r="BRG357" s="11"/>
      <c r="BRH357" s="11"/>
      <c r="BRI357" s="11"/>
      <c r="BRJ357" s="12"/>
      <c r="BRK357" s="11"/>
      <c r="BRL357" s="11"/>
      <c r="BRM357" s="11"/>
      <c r="BRN357" s="12"/>
      <c r="BRO357" s="11"/>
      <c r="BRP357" s="11"/>
      <c r="BRQ357" s="11"/>
      <c r="BRR357" s="12"/>
      <c r="BRS357" s="11"/>
      <c r="BRT357" s="11"/>
      <c r="BRU357" s="11"/>
      <c r="BRV357" s="12"/>
      <c r="BRW357" s="11"/>
      <c r="BRX357" s="11"/>
      <c r="BRY357" s="11"/>
      <c r="BRZ357" s="12"/>
      <c r="BSA357" s="11"/>
      <c r="BSB357" s="11"/>
      <c r="BSC357" s="11"/>
      <c r="BSD357" s="12"/>
      <c r="BSE357" s="11"/>
      <c r="BSF357" s="11"/>
      <c r="BSG357" s="11"/>
      <c r="BSH357" s="12"/>
      <c r="BSI357" s="11"/>
      <c r="BSJ357" s="11"/>
      <c r="BSK357" s="11"/>
      <c r="BSL357" s="12"/>
      <c r="BSM357" s="11"/>
      <c r="BSN357" s="11"/>
      <c r="BSO357" s="11"/>
      <c r="BSP357" s="12"/>
      <c r="BSQ357" s="11"/>
      <c r="BSR357" s="11"/>
      <c r="BSS357" s="11"/>
      <c r="BST357" s="12"/>
      <c r="BSU357" s="11"/>
      <c r="BSV357" s="11"/>
      <c r="BSW357" s="11"/>
      <c r="BSX357" s="12"/>
      <c r="BSY357" s="11"/>
      <c r="BSZ357" s="11"/>
      <c r="BTA357" s="11"/>
      <c r="BTB357" s="12"/>
      <c r="BTC357" s="11"/>
      <c r="BTD357" s="11"/>
      <c r="BTE357" s="11"/>
      <c r="BTF357" s="12"/>
      <c r="BTG357" s="11"/>
      <c r="BTH357" s="11"/>
      <c r="BTI357" s="11"/>
      <c r="BTJ357" s="12"/>
      <c r="BTK357" s="11"/>
      <c r="BTL357" s="11"/>
      <c r="BTM357" s="11"/>
      <c r="BTN357" s="12"/>
      <c r="BTO357" s="11"/>
      <c r="BTP357" s="11"/>
      <c r="BTQ357" s="11"/>
      <c r="BTR357" s="12"/>
      <c r="BTS357" s="11"/>
      <c r="BTT357" s="11"/>
      <c r="BTU357" s="11"/>
      <c r="BTV357" s="12"/>
      <c r="BTW357" s="11"/>
      <c r="BTX357" s="11"/>
      <c r="BTY357" s="11"/>
      <c r="BTZ357" s="12"/>
      <c r="BUA357" s="11"/>
      <c r="BUB357" s="11"/>
      <c r="BUC357" s="11"/>
      <c r="BUD357" s="12"/>
      <c r="BUE357" s="11"/>
      <c r="BUF357" s="11"/>
      <c r="BUG357" s="11"/>
      <c r="BUH357" s="12"/>
      <c r="BUI357" s="11"/>
      <c r="BUJ357" s="11"/>
      <c r="BUK357" s="11"/>
      <c r="BUL357" s="12"/>
      <c r="BUM357" s="11"/>
      <c r="BUN357" s="11"/>
      <c r="BUO357" s="11"/>
      <c r="BUP357" s="12"/>
      <c r="BUQ357" s="11"/>
      <c r="BUR357" s="11"/>
      <c r="BUS357" s="11"/>
      <c r="BUT357" s="12"/>
      <c r="BUU357" s="11"/>
      <c r="BUV357" s="11"/>
      <c r="BUW357" s="11"/>
      <c r="BUX357" s="12"/>
      <c r="BUY357" s="11"/>
      <c r="BUZ357" s="11"/>
      <c r="BVA357" s="11"/>
      <c r="BVB357" s="12"/>
      <c r="BVC357" s="11"/>
      <c r="BVD357" s="11"/>
      <c r="BVE357" s="11"/>
      <c r="BVF357" s="12"/>
      <c r="BVG357" s="11"/>
      <c r="BVH357" s="11"/>
      <c r="BVI357" s="11"/>
      <c r="BVJ357" s="12"/>
      <c r="BVK357" s="11"/>
      <c r="BVL357" s="11"/>
      <c r="BVM357" s="11"/>
      <c r="BVN357" s="12"/>
      <c r="BVO357" s="11"/>
      <c r="BVP357" s="11"/>
      <c r="BVQ357" s="11"/>
      <c r="BVR357" s="12"/>
      <c r="BVS357" s="11"/>
      <c r="BVT357" s="11"/>
      <c r="BVU357" s="11"/>
      <c r="BVV357" s="12"/>
      <c r="BVW357" s="11"/>
      <c r="BVX357" s="11"/>
      <c r="BVY357" s="11"/>
      <c r="BVZ357" s="12"/>
      <c r="BWA357" s="11"/>
      <c r="BWB357" s="11"/>
      <c r="BWC357" s="11"/>
      <c r="BWD357" s="12"/>
      <c r="BWE357" s="11"/>
      <c r="BWF357" s="11"/>
      <c r="BWG357" s="11"/>
      <c r="BWH357" s="12"/>
      <c r="BWI357" s="11"/>
      <c r="BWJ357" s="11"/>
      <c r="BWK357" s="11"/>
      <c r="BWL357" s="12"/>
      <c r="BWM357" s="11"/>
      <c r="BWN357" s="11"/>
      <c r="BWO357" s="11"/>
      <c r="BWP357" s="12"/>
      <c r="BWQ357" s="11"/>
      <c r="BWR357" s="11"/>
      <c r="BWS357" s="11"/>
      <c r="BWT357" s="12"/>
      <c r="BWU357" s="11"/>
      <c r="BWV357" s="11"/>
      <c r="BWW357" s="11"/>
      <c r="BWX357" s="12"/>
      <c r="BWY357" s="11"/>
      <c r="BWZ357" s="11"/>
      <c r="BXA357" s="11"/>
      <c r="BXB357" s="12"/>
      <c r="BXC357" s="11"/>
      <c r="BXD357" s="11"/>
      <c r="BXE357" s="11"/>
      <c r="BXF357" s="12"/>
      <c r="BXG357" s="11"/>
      <c r="BXH357" s="11"/>
      <c r="BXI357" s="11"/>
      <c r="BXJ357" s="12"/>
      <c r="BXK357" s="11"/>
      <c r="BXL357" s="11"/>
      <c r="BXM357" s="11"/>
      <c r="BXN357" s="12"/>
      <c r="BXO357" s="11"/>
      <c r="BXP357" s="11"/>
      <c r="BXQ357" s="11"/>
      <c r="BXR357" s="12"/>
      <c r="BXS357" s="11"/>
      <c r="BXT357" s="11"/>
      <c r="BXU357" s="11"/>
      <c r="BXV357" s="12"/>
      <c r="BXW357" s="11"/>
      <c r="BXX357" s="11"/>
      <c r="BXY357" s="11"/>
      <c r="BXZ357" s="12"/>
      <c r="BYA357" s="11"/>
      <c r="BYB357" s="11"/>
      <c r="BYC357" s="11"/>
      <c r="BYD357" s="12"/>
      <c r="BYE357" s="11"/>
      <c r="BYF357" s="11"/>
      <c r="BYG357" s="11"/>
      <c r="BYH357" s="12"/>
      <c r="BYI357" s="11"/>
      <c r="BYJ357" s="11"/>
      <c r="BYK357" s="11"/>
      <c r="BYL357" s="12"/>
      <c r="BYM357" s="11"/>
      <c r="BYN357" s="11"/>
      <c r="BYO357" s="11"/>
      <c r="BYP357" s="12"/>
      <c r="BYQ357" s="11"/>
      <c r="BYR357" s="11"/>
      <c r="BYS357" s="11"/>
      <c r="BYT357" s="12"/>
      <c r="BYU357" s="11"/>
      <c r="BYV357" s="11"/>
      <c r="BYW357" s="11"/>
      <c r="BYX357" s="12"/>
      <c r="BYY357" s="11"/>
      <c r="BYZ357" s="11"/>
      <c r="BZA357" s="11"/>
      <c r="BZB357" s="12"/>
      <c r="BZC357" s="11"/>
      <c r="BZD357" s="11"/>
      <c r="BZE357" s="11"/>
      <c r="BZF357" s="12"/>
      <c r="BZG357" s="11"/>
      <c r="BZH357" s="11"/>
      <c r="BZI357" s="11"/>
      <c r="BZJ357" s="12"/>
      <c r="BZK357" s="11"/>
      <c r="BZL357" s="11"/>
      <c r="BZM357" s="11"/>
      <c r="BZN357" s="12"/>
      <c r="BZO357" s="11"/>
      <c r="BZP357" s="11"/>
      <c r="BZQ357" s="11"/>
      <c r="BZR357" s="12"/>
      <c r="BZS357" s="11"/>
      <c r="BZT357" s="11"/>
      <c r="BZU357" s="11"/>
      <c r="BZV357" s="12"/>
      <c r="BZW357" s="11"/>
      <c r="BZX357" s="11"/>
      <c r="BZY357" s="11"/>
      <c r="BZZ357" s="12"/>
      <c r="CAA357" s="11"/>
      <c r="CAB357" s="11"/>
      <c r="CAC357" s="11"/>
      <c r="CAD357" s="12"/>
      <c r="CAE357" s="11"/>
      <c r="CAF357" s="11"/>
      <c r="CAG357" s="11"/>
      <c r="CAH357" s="12"/>
      <c r="CAI357" s="11"/>
      <c r="CAJ357" s="11"/>
      <c r="CAK357" s="11"/>
      <c r="CAL357" s="12"/>
      <c r="CAM357" s="11"/>
      <c r="CAN357" s="11"/>
      <c r="CAO357" s="11"/>
      <c r="CAP357" s="12"/>
      <c r="CAQ357" s="11"/>
      <c r="CAR357" s="11"/>
      <c r="CAS357" s="11"/>
      <c r="CAT357" s="12"/>
      <c r="CAU357" s="11"/>
      <c r="CAV357" s="11"/>
      <c r="CAW357" s="11"/>
      <c r="CAX357" s="12"/>
      <c r="CAY357" s="11"/>
      <c r="CAZ357" s="11"/>
      <c r="CBA357" s="11"/>
      <c r="CBB357" s="12"/>
      <c r="CBC357" s="11"/>
      <c r="CBD357" s="11"/>
      <c r="CBE357" s="11"/>
      <c r="CBF357" s="12"/>
      <c r="CBG357" s="11"/>
      <c r="CBH357" s="11"/>
      <c r="CBI357" s="11"/>
      <c r="CBJ357" s="12"/>
      <c r="CBK357" s="11"/>
      <c r="CBL357" s="11"/>
      <c r="CBM357" s="11"/>
      <c r="CBN357" s="12"/>
      <c r="CBO357" s="11"/>
      <c r="CBP357" s="11"/>
      <c r="CBQ357" s="11"/>
      <c r="CBR357" s="12"/>
      <c r="CBS357" s="11"/>
      <c r="CBT357" s="11"/>
      <c r="CBU357" s="11"/>
      <c r="CBV357" s="12"/>
      <c r="CBW357" s="11"/>
      <c r="CBX357" s="11"/>
      <c r="CBY357" s="11"/>
      <c r="CBZ357" s="12"/>
      <c r="CCA357" s="11"/>
      <c r="CCB357" s="11"/>
      <c r="CCC357" s="11"/>
      <c r="CCD357" s="12"/>
      <c r="CCE357" s="11"/>
      <c r="CCF357" s="11"/>
      <c r="CCG357" s="11"/>
      <c r="CCH357" s="12"/>
      <c r="CCI357" s="11"/>
      <c r="CCJ357" s="11"/>
      <c r="CCK357" s="11"/>
      <c r="CCL357" s="12"/>
      <c r="CCM357" s="11"/>
      <c r="CCN357" s="11"/>
      <c r="CCO357" s="11"/>
      <c r="CCP357" s="12"/>
      <c r="CCQ357" s="11"/>
      <c r="CCR357" s="11"/>
      <c r="CCS357" s="11"/>
      <c r="CCT357" s="12"/>
      <c r="CCU357" s="11"/>
      <c r="CCV357" s="11"/>
      <c r="CCW357" s="11"/>
      <c r="CCX357" s="12"/>
      <c r="CCY357" s="11"/>
      <c r="CCZ357" s="11"/>
      <c r="CDA357" s="11"/>
      <c r="CDB357" s="12"/>
      <c r="CDC357" s="11"/>
      <c r="CDD357" s="11"/>
      <c r="CDE357" s="11"/>
      <c r="CDF357" s="12"/>
      <c r="CDG357" s="11"/>
      <c r="CDH357" s="11"/>
      <c r="CDI357" s="11"/>
      <c r="CDJ357" s="12"/>
      <c r="CDK357" s="11"/>
      <c r="CDL357" s="11"/>
      <c r="CDM357" s="11"/>
      <c r="CDN357" s="12"/>
      <c r="CDO357" s="11"/>
      <c r="CDP357" s="11"/>
      <c r="CDQ357" s="11"/>
      <c r="CDR357" s="12"/>
      <c r="CDS357" s="11"/>
      <c r="CDT357" s="11"/>
      <c r="CDU357" s="11"/>
      <c r="CDV357" s="12"/>
      <c r="CDW357" s="11"/>
      <c r="CDX357" s="11"/>
      <c r="CDY357" s="11"/>
      <c r="CDZ357" s="12"/>
      <c r="CEA357" s="11"/>
      <c r="CEB357" s="11"/>
      <c r="CEC357" s="11"/>
      <c r="CED357" s="12"/>
      <c r="CEE357" s="11"/>
      <c r="CEF357" s="11"/>
      <c r="CEG357" s="11"/>
      <c r="CEH357" s="12"/>
      <c r="CEI357" s="11"/>
      <c r="CEJ357" s="11"/>
      <c r="CEK357" s="11"/>
      <c r="CEL357" s="12"/>
      <c r="CEM357" s="11"/>
      <c r="CEN357" s="11"/>
      <c r="CEO357" s="11"/>
      <c r="CEP357" s="12"/>
      <c r="CEQ357" s="11"/>
      <c r="CER357" s="11"/>
      <c r="CES357" s="11"/>
      <c r="CET357" s="12"/>
      <c r="CEU357" s="11"/>
      <c r="CEV357" s="11"/>
      <c r="CEW357" s="11"/>
      <c r="CEX357" s="12"/>
      <c r="CEY357" s="11"/>
      <c r="CEZ357" s="11"/>
      <c r="CFA357" s="11"/>
      <c r="CFB357" s="12"/>
      <c r="CFC357" s="11"/>
      <c r="CFD357" s="11"/>
      <c r="CFE357" s="11"/>
      <c r="CFF357" s="12"/>
      <c r="CFG357" s="11"/>
      <c r="CFH357" s="11"/>
      <c r="CFI357" s="11"/>
      <c r="CFJ357" s="12"/>
      <c r="CFK357" s="11"/>
      <c r="CFL357" s="11"/>
      <c r="CFM357" s="11"/>
      <c r="CFN357" s="12"/>
      <c r="CFO357" s="11"/>
      <c r="CFP357" s="11"/>
      <c r="CFQ357" s="11"/>
      <c r="CFR357" s="12"/>
      <c r="CFS357" s="11"/>
      <c r="CFT357" s="11"/>
      <c r="CFU357" s="11"/>
      <c r="CFV357" s="12"/>
      <c r="CFW357" s="11"/>
      <c r="CFX357" s="11"/>
      <c r="CFY357" s="11"/>
      <c r="CFZ357" s="12"/>
      <c r="CGA357" s="11"/>
      <c r="CGB357" s="11"/>
      <c r="CGC357" s="11"/>
      <c r="CGD357" s="12"/>
      <c r="CGE357" s="11"/>
      <c r="CGF357" s="11"/>
      <c r="CGG357" s="11"/>
      <c r="CGH357" s="12"/>
      <c r="CGI357" s="11"/>
      <c r="CGJ357" s="11"/>
      <c r="CGK357" s="11"/>
      <c r="CGL357" s="12"/>
      <c r="CGM357" s="11"/>
      <c r="CGN357" s="11"/>
      <c r="CGO357" s="11"/>
      <c r="CGP357" s="12"/>
      <c r="CGQ357" s="11"/>
      <c r="CGR357" s="11"/>
      <c r="CGS357" s="11"/>
      <c r="CGT357" s="12"/>
      <c r="CGU357" s="11"/>
      <c r="CGV357" s="11"/>
      <c r="CGW357" s="11"/>
      <c r="CGX357" s="12"/>
      <c r="CGY357" s="11"/>
      <c r="CGZ357" s="11"/>
      <c r="CHA357" s="11"/>
      <c r="CHB357" s="12"/>
      <c r="CHC357" s="11"/>
      <c r="CHD357" s="11"/>
      <c r="CHE357" s="11"/>
      <c r="CHF357" s="12"/>
      <c r="CHG357" s="11"/>
      <c r="CHH357" s="11"/>
      <c r="CHI357" s="11"/>
      <c r="CHJ357" s="12"/>
      <c r="CHK357" s="11"/>
      <c r="CHL357" s="11"/>
      <c r="CHM357" s="11"/>
      <c r="CHN357" s="12"/>
      <c r="CHO357" s="11"/>
      <c r="CHP357" s="11"/>
      <c r="CHQ357" s="11"/>
      <c r="CHR357" s="12"/>
      <c r="CHS357" s="11"/>
      <c r="CHT357" s="11"/>
      <c r="CHU357" s="11"/>
      <c r="CHV357" s="12"/>
      <c r="CHW357" s="11"/>
      <c r="CHX357" s="11"/>
      <c r="CHY357" s="11"/>
      <c r="CHZ357" s="12"/>
      <c r="CIA357" s="11"/>
      <c r="CIB357" s="11"/>
      <c r="CIC357" s="11"/>
      <c r="CID357" s="12"/>
      <c r="CIE357" s="11"/>
      <c r="CIF357" s="11"/>
      <c r="CIG357" s="11"/>
      <c r="CIH357" s="12"/>
      <c r="CII357" s="11"/>
      <c r="CIJ357" s="11"/>
      <c r="CIK357" s="11"/>
      <c r="CIL357" s="12"/>
      <c r="CIM357" s="11"/>
      <c r="CIN357" s="11"/>
      <c r="CIO357" s="11"/>
      <c r="CIP357" s="12"/>
      <c r="CIQ357" s="11"/>
      <c r="CIR357" s="11"/>
      <c r="CIS357" s="11"/>
      <c r="CIT357" s="12"/>
      <c r="CIU357" s="11"/>
      <c r="CIV357" s="11"/>
      <c r="CIW357" s="11"/>
      <c r="CIX357" s="12"/>
      <c r="CIY357" s="11"/>
      <c r="CIZ357" s="11"/>
      <c r="CJA357" s="11"/>
      <c r="CJB357" s="12"/>
      <c r="CJC357" s="11"/>
      <c r="CJD357" s="11"/>
      <c r="CJE357" s="11"/>
      <c r="CJF357" s="12"/>
      <c r="CJG357" s="11"/>
      <c r="CJH357" s="11"/>
      <c r="CJI357" s="11"/>
      <c r="CJJ357" s="12"/>
      <c r="CJK357" s="11"/>
      <c r="CJL357" s="11"/>
      <c r="CJM357" s="11"/>
      <c r="CJN357" s="12"/>
      <c r="CJO357" s="11"/>
      <c r="CJP357" s="11"/>
      <c r="CJQ357" s="11"/>
      <c r="CJR357" s="12"/>
      <c r="CJS357" s="11"/>
      <c r="CJT357" s="11"/>
      <c r="CJU357" s="11"/>
      <c r="CJV357" s="12"/>
      <c r="CJW357" s="11"/>
      <c r="CJX357" s="11"/>
      <c r="CJY357" s="11"/>
      <c r="CJZ357" s="12"/>
      <c r="CKA357" s="11"/>
      <c r="CKB357" s="11"/>
      <c r="CKC357" s="11"/>
      <c r="CKD357" s="12"/>
      <c r="CKE357" s="11"/>
      <c r="CKF357" s="11"/>
      <c r="CKG357" s="11"/>
      <c r="CKH357" s="12"/>
      <c r="CKI357" s="11"/>
      <c r="CKJ357" s="11"/>
      <c r="CKK357" s="11"/>
      <c r="CKL357" s="12"/>
      <c r="CKM357" s="11"/>
      <c r="CKN357" s="11"/>
      <c r="CKO357" s="11"/>
      <c r="CKP357" s="12"/>
      <c r="CKQ357" s="11"/>
      <c r="CKR357" s="11"/>
      <c r="CKS357" s="11"/>
      <c r="CKT357" s="12"/>
      <c r="CKU357" s="11"/>
      <c r="CKV357" s="11"/>
      <c r="CKW357" s="11"/>
      <c r="CKX357" s="12"/>
      <c r="CKY357" s="11"/>
      <c r="CKZ357" s="11"/>
      <c r="CLA357" s="11"/>
      <c r="CLB357" s="12"/>
      <c r="CLC357" s="11"/>
      <c r="CLD357" s="11"/>
      <c r="CLE357" s="11"/>
      <c r="CLF357" s="12"/>
      <c r="CLG357" s="11"/>
      <c r="CLH357" s="11"/>
      <c r="CLI357" s="11"/>
      <c r="CLJ357" s="12"/>
      <c r="CLK357" s="11"/>
      <c r="CLL357" s="11"/>
      <c r="CLM357" s="11"/>
      <c r="CLN357" s="12"/>
      <c r="CLO357" s="11"/>
      <c r="CLP357" s="11"/>
      <c r="CLQ357" s="11"/>
      <c r="CLR357" s="12"/>
      <c r="CLS357" s="11"/>
      <c r="CLT357" s="11"/>
      <c r="CLU357" s="11"/>
      <c r="CLV357" s="12"/>
      <c r="CLW357" s="11"/>
      <c r="CLX357" s="11"/>
      <c r="CLY357" s="11"/>
      <c r="CLZ357" s="12"/>
      <c r="CMA357" s="11"/>
      <c r="CMB357" s="11"/>
      <c r="CMC357" s="11"/>
      <c r="CMD357" s="12"/>
      <c r="CME357" s="11"/>
      <c r="CMF357" s="11"/>
      <c r="CMG357" s="11"/>
      <c r="CMH357" s="12"/>
      <c r="CMI357" s="11"/>
      <c r="CMJ357" s="11"/>
      <c r="CMK357" s="11"/>
      <c r="CML357" s="12"/>
      <c r="CMM357" s="11"/>
      <c r="CMN357" s="11"/>
      <c r="CMO357" s="11"/>
      <c r="CMP357" s="12"/>
      <c r="CMQ357" s="11"/>
      <c r="CMR357" s="11"/>
      <c r="CMS357" s="11"/>
      <c r="CMT357" s="12"/>
      <c r="CMU357" s="11"/>
      <c r="CMV357" s="11"/>
      <c r="CMW357" s="11"/>
      <c r="CMX357" s="12"/>
      <c r="CMY357" s="11"/>
      <c r="CMZ357" s="11"/>
      <c r="CNA357" s="11"/>
      <c r="CNB357" s="12"/>
      <c r="CNC357" s="11"/>
      <c r="CND357" s="11"/>
      <c r="CNE357" s="11"/>
      <c r="CNF357" s="12"/>
      <c r="CNG357" s="11"/>
      <c r="CNH357" s="11"/>
      <c r="CNI357" s="11"/>
      <c r="CNJ357" s="12"/>
      <c r="CNK357" s="11"/>
      <c r="CNL357" s="11"/>
      <c r="CNM357" s="11"/>
      <c r="CNN357" s="12"/>
      <c r="CNO357" s="11"/>
      <c r="CNP357" s="11"/>
      <c r="CNQ357" s="11"/>
      <c r="CNR357" s="12"/>
      <c r="CNS357" s="11"/>
      <c r="CNT357" s="11"/>
      <c r="CNU357" s="11"/>
      <c r="CNV357" s="12"/>
      <c r="CNW357" s="11"/>
      <c r="CNX357" s="11"/>
      <c r="CNY357" s="11"/>
      <c r="CNZ357" s="12"/>
      <c r="COA357" s="11"/>
      <c r="COB357" s="11"/>
      <c r="COC357" s="11"/>
      <c r="COD357" s="12"/>
      <c r="COE357" s="11"/>
      <c r="COF357" s="11"/>
      <c r="COG357" s="11"/>
      <c r="COH357" s="12"/>
      <c r="COI357" s="11"/>
      <c r="COJ357" s="11"/>
      <c r="COK357" s="11"/>
      <c r="COL357" s="12"/>
      <c r="COM357" s="11"/>
      <c r="CON357" s="11"/>
      <c r="COO357" s="11"/>
      <c r="COP357" s="12"/>
      <c r="COQ357" s="11"/>
      <c r="COR357" s="11"/>
      <c r="COS357" s="11"/>
      <c r="COT357" s="12"/>
      <c r="COU357" s="11"/>
      <c r="COV357" s="11"/>
      <c r="COW357" s="11"/>
      <c r="COX357" s="12"/>
      <c r="COY357" s="11"/>
      <c r="COZ357" s="11"/>
      <c r="CPA357" s="11"/>
      <c r="CPB357" s="12"/>
      <c r="CPC357" s="11"/>
      <c r="CPD357" s="11"/>
      <c r="CPE357" s="11"/>
      <c r="CPF357" s="12"/>
      <c r="CPG357" s="11"/>
      <c r="CPH357" s="11"/>
      <c r="CPI357" s="11"/>
      <c r="CPJ357" s="12"/>
      <c r="CPK357" s="11"/>
      <c r="CPL357" s="11"/>
      <c r="CPM357" s="11"/>
      <c r="CPN357" s="12"/>
      <c r="CPO357" s="11"/>
      <c r="CPP357" s="11"/>
      <c r="CPQ357" s="11"/>
      <c r="CPR357" s="12"/>
      <c r="CPS357" s="11"/>
      <c r="CPT357" s="11"/>
      <c r="CPU357" s="11"/>
      <c r="CPV357" s="12"/>
      <c r="CPW357" s="11"/>
      <c r="CPX357" s="11"/>
      <c r="CPY357" s="11"/>
      <c r="CPZ357" s="12"/>
      <c r="CQA357" s="11"/>
      <c r="CQB357" s="11"/>
      <c r="CQC357" s="11"/>
      <c r="CQD357" s="12"/>
      <c r="CQE357" s="11"/>
      <c r="CQF357" s="11"/>
      <c r="CQG357" s="11"/>
      <c r="CQH357" s="12"/>
      <c r="CQI357" s="11"/>
      <c r="CQJ357" s="11"/>
      <c r="CQK357" s="11"/>
      <c r="CQL357" s="12"/>
      <c r="CQM357" s="11"/>
      <c r="CQN357" s="11"/>
      <c r="CQO357" s="11"/>
      <c r="CQP357" s="12"/>
      <c r="CQQ357" s="11"/>
      <c r="CQR357" s="11"/>
      <c r="CQS357" s="11"/>
      <c r="CQT357" s="12"/>
      <c r="CQU357" s="11"/>
      <c r="CQV357" s="11"/>
      <c r="CQW357" s="11"/>
      <c r="CQX357" s="12"/>
      <c r="CQY357" s="11"/>
      <c r="CQZ357" s="11"/>
      <c r="CRA357" s="11"/>
      <c r="CRB357" s="12"/>
      <c r="CRC357" s="11"/>
      <c r="CRD357" s="11"/>
      <c r="CRE357" s="11"/>
      <c r="CRF357" s="12"/>
      <c r="CRG357" s="11"/>
      <c r="CRH357" s="11"/>
      <c r="CRI357" s="11"/>
      <c r="CRJ357" s="12"/>
      <c r="CRK357" s="11"/>
      <c r="CRL357" s="11"/>
      <c r="CRM357" s="11"/>
      <c r="CRN357" s="12"/>
      <c r="CRO357" s="11"/>
      <c r="CRP357" s="11"/>
      <c r="CRQ357" s="11"/>
      <c r="CRR357" s="12"/>
      <c r="CRS357" s="11"/>
      <c r="CRT357" s="11"/>
      <c r="CRU357" s="11"/>
      <c r="CRV357" s="12"/>
      <c r="CRW357" s="11"/>
      <c r="CRX357" s="11"/>
      <c r="CRY357" s="11"/>
      <c r="CRZ357" s="12"/>
      <c r="CSA357" s="11"/>
      <c r="CSB357" s="11"/>
      <c r="CSC357" s="11"/>
      <c r="CSD357" s="12"/>
      <c r="CSE357" s="11"/>
      <c r="CSF357" s="11"/>
      <c r="CSG357" s="11"/>
      <c r="CSH357" s="12"/>
      <c r="CSI357" s="11"/>
      <c r="CSJ357" s="11"/>
      <c r="CSK357" s="11"/>
      <c r="CSL357" s="12"/>
      <c r="CSM357" s="11"/>
      <c r="CSN357" s="11"/>
      <c r="CSO357" s="11"/>
      <c r="CSP357" s="12"/>
      <c r="CSQ357" s="11"/>
      <c r="CSR357" s="11"/>
      <c r="CSS357" s="11"/>
      <c r="CST357" s="12"/>
      <c r="CSU357" s="11"/>
      <c r="CSV357" s="11"/>
      <c r="CSW357" s="11"/>
      <c r="CSX357" s="12"/>
      <c r="CSY357" s="11"/>
      <c r="CSZ357" s="11"/>
      <c r="CTA357" s="11"/>
      <c r="CTB357" s="12"/>
      <c r="CTC357" s="11"/>
      <c r="CTD357" s="11"/>
      <c r="CTE357" s="11"/>
      <c r="CTF357" s="12"/>
      <c r="CTG357" s="11"/>
      <c r="CTH357" s="11"/>
      <c r="CTI357" s="11"/>
      <c r="CTJ357" s="12"/>
      <c r="CTK357" s="11"/>
      <c r="CTL357" s="11"/>
      <c r="CTM357" s="11"/>
      <c r="CTN357" s="12"/>
      <c r="CTO357" s="11"/>
      <c r="CTP357" s="11"/>
      <c r="CTQ357" s="11"/>
      <c r="CTR357" s="12"/>
      <c r="CTS357" s="11"/>
      <c r="CTT357" s="11"/>
      <c r="CTU357" s="11"/>
      <c r="CTV357" s="12"/>
      <c r="CTW357" s="11"/>
      <c r="CTX357" s="11"/>
      <c r="CTY357" s="11"/>
      <c r="CTZ357" s="12"/>
      <c r="CUA357" s="11"/>
      <c r="CUB357" s="11"/>
      <c r="CUC357" s="11"/>
      <c r="CUD357" s="12"/>
      <c r="CUE357" s="11"/>
      <c r="CUF357" s="11"/>
      <c r="CUG357" s="11"/>
      <c r="CUH357" s="12"/>
      <c r="CUI357" s="11"/>
      <c r="CUJ357" s="11"/>
      <c r="CUK357" s="11"/>
      <c r="CUL357" s="12"/>
      <c r="CUM357" s="11"/>
      <c r="CUN357" s="11"/>
      <c r="CUO357" s="11"/>
      <c r="CUP357" s="12"/>
      <c r="CUQ357" s="11"/>
      <c r="CUR357" s="11"/>
      <c r="CUS357" s="11"/>
      <c r="CUT357" s="12"/>
      <c r="CUU357" s="11"/>
      <c r="CUV357" s="11"/>
      <c r="CUW357" s="11"/>
      <c r="CUX357" s="12"/>
      <c r="CUY357" s="11"/>
      <c r="CUZ357" s="11"/>
      <c r="CVA357" s="11"/>
      <c r="CVB357" s="12"/>
      <c r="CVC357" s="11"/>
      <c r="CVD357" s="11"/>
      <c r="CVE357" s="11"/>
      <c r="CVF357" s="12"/>
      <c r="CVG357" s="11"/>
      <c r="CVH357" s="11"/>
      <c r="CVI357" s="11"/>
      <c r="CVJ357" s="12"/>
      <c r="CVK357" s="11"/>
      <c r="CVL357" s="11"/>
      <c r="CVM357" s="11"/>
      <c r="CVN357" s="12"/>
      <c r="CVO357" s="11"/>
      <c r="CVP357" s="11"/>
      <c r="CVQ357" s="11"/>
      <c r="CVR357" s="12"/>
      <c r="CVS357" s="11"/>
      <c r="CVT357" s="11"/>
      <c r="CVU357" s="11"/>
      <c r="CVV357" s="12"/>
      <c r="CVW357" s="11"/>
      <c r="CVX357" s="11"/>
      <c r="CVY357" s="11"/>
      <c r="CVZ357" s="12"/>
      <c r="CWA357" s="11"/>
      <c r="CWB357" s="11"/>
      <c r="CWC357" s="11"/>
      <c r="CWD357" s="12"/>
      <c r="CWE357" s="11"/>
      <c r="CWF357" s="11"/>
      <c r="CWG357" s="11"/>
      <c r="CWH357" s="12"/>
      <c r="CWI357" s="11"/>
      <c r="CWJ357" s="11"/>
      <c r="CWK357" s="11"/>
      <c r="CWL357" s="12"/>
      <c r="CWM357" s="11"/>
      <c r="CWN357" s="11"/>
      <c r="CWO357" s="11"/>
      <c r="CWP357" s="12"/>
      <c r="CWQ357" s="11"/>
      <c r="CWR357" s="11"/>
      <c r="CWS357" s="11"/>
      <c r="CWT357" s="12"/>
      <c r="CWU357" s="11"/>
      <c r="CWV357" s="11"/>
      <c r="CWW357" s="11"/>
      <c r="CWX357" s="12"/>
      <c r="CWY357" s="11"/>
      <c r="CWZ357" s="11"/>
      <c r="CXA357" s="11"/>
      <c r="CXB357" s="12"/>
      <c r="CXC357" s="11"/>
      <c r="CXD357" s="11"/>
      <c r="CXE357" s="11"/>
      <c r="CXF357" s="12"/>
      <c r="CXG357" s="11"/>
      <c r="CXH357" s="11"/>
      <c r="CXI357" s="11"/>
      <c r="CXJ357" s="12"/>
      <c r="CXK357" s="11"/>
      <c r="CXL357" s="11"/>
      <c r="CXM357" s="11"/>
      <c r="CXN357" s="12"/>
      <c r="CXO357" s="11"/>
      <c r="CXP357" s="11"/>
      <c r="CXQ357" s="11"/>
      <c r="CXR357" s="12"/>
      <c r="CXS357" s="11"/>
      <c r="CXT357" s="11"/>
      <c r="CXU357" s="11"/>
      <c r="CXV357" s="12"/>
      <c r="CXW357" s="11"/>
      <c r="CXX357" s="11"/>
      <c r="CXY357" s="11"/>
      <c r="CXZ357" s="12"/>
      <c r="CYA357" s="11"/>
      <c r="CYB357" s="11"/>
      <c r="CYC357" s="11"/>
      <c r="CYD357" s="12"/>
      <c r="CYE357" s="11"/>
      <c r="CYF357" s="11"/>
      <c r="CYG357" s="11"/>
      <c r="CYH357" s="12"/>
      <c r="CYI357" s="11"/>
      <c r="CYJ357" s="11"/>
      <c r="CYK357" s="11"/>
      <c r="CYL357" s="12"/>
      <c r="CYM357" s="11"/>
      <c r="CYN357" s="11"/>
      <c r="CYO357" s="11"/>
      <c r="CYP357" s="12"/>
      <c r="CYQ357" s="11"/>
      <c r="CYR357" s="11"/>
      <c r="CYS357" s="11"/>
      <c r="CYT357" s="12"/>
      <c r="CYU357" s="11"/>
      <c r="CYV357" s="11"/>
      <c r="CYW357" s="11"/>
      <c r="CYX357" s="12"/>
      <c r="CYY357" s="11"/>
      <c r="CYZ357" s="11"/>
      <c r="CZA357" s="11"/>
      <c r="CZB357" s="12"/>
      <c r="CZC357" s="11"/>
      <c r="CZD357" s="11"/>
      <c r="CZE357" s="11"/>
      <c r="CZF357" s="12"/>
      <c r="CZG357" s="11"/>
      <c r="CZH357" s="11"/>
      <c r="CZI357" s="11"/>
      <c r="CZJ357" s="12"/>
      <c r="CZK357" s="11"/>
      <c r="CZL357" s="11"/>
      <c r="CZM357" s="11"/>
      <c r="CZN357" s="12"/>
      <c r="CZO357" s="11"/>
      <c r="CZP357" s="11"/>
      <c r="CZQ357" s="11"/>
      <c r="CZR357" s="12"/>
      <c r="CZS357" s="11"/>
      <c r="CZT357" s="11"/>
      <c r="CZU357" s="11"/>
      <c r="CZV357" s="12"/>
      <c r="CZW357" s="11"/>
      <c r="CZX357" s="11"/>
      <c r="CZY357" s="11"/>
      <c r="CZZ357" s="12"/>
      <c r="DAA357" s="11"/>
      <c r="DAB357" s="11"/>
      <c r="DAC357" s="11"/>
      <c r="DAD357" s="12"/>
      <c r="DAE357" s="11"/>
      <c r="DAF357" s="11"/>
      <c r="DAG357" s="11"/>
      <c r="DAH357" s="12"/>
      <c r="DAI357" s="11"/>
      <c r="DAJ357" s="11"/>
      <c r="DAK357" s="11"/>
      <c r="DAL357" s="12"/>
      <c r="DAM357" s="11"/>
      <c r="DAN357" s="11"/>
      <c r="DAO357" s="11"/>
      <c r="DAP357" s="12"/>
      <c r="DAQ357" s="11"/>
      <c r="DAR357" s="11"/>
      <c r="DAS357" s="11"/>
      <c r="DAT357" s="12"/>
      <c r="DAU357" s="11"/>
      <c r="DAV357" s="11"/>
      <c r="DAW357" s="11"/>
      <c r="DAX357" s="12"/>
      <c r="DAY357" s="11"/>
      <c r="DAZ357" s="11"/>
      <c r="DBA357" s="11"/>
      <c r="DBB357" s="12"/>
      <c r="DBC357" s="11"/>
      <c r="DBD357" s="11"/>
      <c r="DBE357" s="11"/>
      <c r="DBF357" s="12"/>
      <c r="DBG357" s="11"/>
      <c r="DBH357" s="11"/>
      <c r="DBI357" s="11"/>
      <c r="DBJ357" s="12"/>
      <c r="DBK357" s="11"/>
      <c r="DBL357" s="11"/>
      <c r="DBM357" s="11"/>
      <c r="DBN357" s="12"/>
      <c r="DBO357" s="11"/>
      <c r="DBP357" s="11"/>
      <c r="DBQ357" s="11"/>
      <c r="DBR357" s="12"/>
      <c r="DBS357" s="11"/>
      <c r="DBT357" s="11"/>
      <c r="DBU357" s="11"/>
      <c r="DBV357" s="12"/>
      <c r="DBW357" s="11"/>
      <c r="DBX357" s="11"/>
      <c r="DBY357" s="11"/>
      <c r="DBZ357" s="12"/>
      <c r="DCA357" s="11"/>
      <c r="DCB357" s="11"/>
      <c r="DCC357" s="11"/>
      <c r="DCD357" s="12"/>
      <c r="DCE357" s="11"/>
      <c r="DCF357" s="11"/>
      <c r="DCG357" s="11"/>
      <c r="DCH357" s="12"/>
      <c r="DCI357" s="11"/>
      <c r="DCJ357" s="11"/>
      <c r="DCK357" s="11"/>
      <c r="DCL357" s="12"/>
      <c r="DCM357" s="11"/>
      <c r="DCN357" s="11"/>
      <c r="DCO357" s="11"/>
      <c r="DCP357" s="12"/>
      <c r="DCQ357" s="11"/>
      <c r="DCR357" s="11"/>
      <c r="DCS357" s="11"/>
      <c r="DCT357" s="12"/>
      <c r="DCU357" s="11"/>
      <c r="DCV357" s="11"/>
      <c r="DCW357" s="11"/>
      <c r="DCX357" s="12"/>
      <c r="DCY357" s="11"/>
      <c r="DCZ357" s="11"/>
      <c r="DDA357" s="11"/>
      <c r="DDB357" s="12"/>
      <c r="DDC357" s="11"/>
      <c r="DDD357" s="11"/>
      <c r="DDE357" s="11"/>
      <c r="DDF357" s="12"/>
      <c r="DDG357" s="11"/>
      <c r="DDH357" s="11"/>
      <c r="DDI357" s="11"/>
      <c r="DDJ357" s="12"/>
      <c r="DDK357" s="11"/>
      <c r="DDL357" s="11"/>
      <c r="DDM357" s="11"/>
      <c r="DDN357" s="12"/>
      <c r="DDO357" s="11"/>
      <c r="DDP357" s="11"/>
      <c r="DDQ357" s="11"/>
      <c r="DDR357" s="12"/>
      <c r="DDS357" s="11"/>
      <c r="DDT357" s="11"/>
      <c r="DDU357" s="11"/>
      <c r="DDV357" s="12"/>
      <c r="DDW357" s="11"/>
      <c r="DDX357" s="11"/>
      <c r="DDY357" s="11"/>
      <c r="DDZ357" s="12"/>
      <c r="DEA357" s="11"/>
      <c r="DEB357" s="11"/>
      <c r="DEC357" s="11"/>
      <c r="DED357" s="12"/>
      <c r="DEE357" s="11"/>
      <c r="DEF357" s="11"/>
      <c r="DEG357" s="11"/>
      <c r="DEH357" s="12"/>
      <c r="DEI357" s="11"/>
      <c r="DEJ357" s="11"/>
      <c r="DEK357" s="11"/>
      <c r="DEL357" s="12"/>
      <c r="DEM357" s="11"/>
      <c r="DEN357" s="11"/>
      <c r="DEO357" s="11"/>
      <c r="DEP357" s="12"/>
      <c r="DEQ357" s="11"/>
      <c r="DER357" s="11"/>
      <c r="DES357" s="11"/>
      <c r="DET357" s="12"/>
      <c r="DEU357" s="11"/>
      <c r="DEV357" s="11"/>
      <c r="DEW357" s="11"/>
      <c r="DEX357" s="12"/>
      <c r="DEY357" s="11"/>
      <c r="DEZ357" s="11"/>
      <c r="DFA357" s="11"/>
      <c r="DFB357" s="12"/>
      <c r="DFC357" s="11"/>
      <c r="DFD357" s="11"/>
      <c r="DFE357" s="11"/>
      <c r="DFF357" s="12"/>
      <c r="DFG357" s="11"/>
      <c r="DFH357" s="11"/>
      <c r="DFI357" s="11"/>
      <c r="DFJ357" s="12"/>
      <c r="DFK357" s="11"/>
      <c r="DFL357" s="11"/>
      <c r="DFM357" s="11"/>
      <c r="DFN357" s="12"/>
      <c r="DFO357" s="11"/>
      <c r="DFP357" s="11"/>
      <c r="DFQ357" s="11"/>
      <c r="DFR357" s="12"/>
      <c r="DFS357" s="11"/>
      <c r="DFT357" s="11"/>
      <c r="DFU357" s="11"/>
      <c r="DFV357" s="12"/>
      <c r="DFW357" s="11"/>
      <c r="DFX357" s="11"/>
      <c r="DFY357" s="11"/>
      <c r="DFZ357" s="12"/>
      <c r="DGA357" s="11"/>
      <c r="DGB357" s="11"/>
      <c r="DGC357" s="11"/>
      <c r="DGD357" s="12"/>
      <c r="DGE357" s="11"/>
      <c r="DGF357" s="11"/>
      <c r="DGG357" s="11"/>
      <c r="DGH357" s="12"/>
      <c r="DGI357" s="11"/>
      <c r="DGJ357" s="11"/>
      <c r="DGK357" s="11"/>
      <c r="DGL357" s="12"/>
      <c r="DGM357" s="11"/>
      <c r="DGN357" s="11"/>
      <c r="DGO357" s="11"/>
      <c r="DGP357" s="12"/>
      <c r="DGQ357" s="11"/>
      <c r="DGR357" s="11"/>
      <c r="DGS357" s="11"/>
      <c r="DGT357" s="12"/>
      <c r="DGU357" s="11"/>
      <c r="DGV357" s="11"/>
      <c r="DGW357" s="11"/>
      <c r="DGX357" s="12"/>
      <c r="DGY357" s="11"/>
      <c r="DGZ357" s="11"/>
      <c r="DHA357" s="11"/>
      <c r="DHB357" s="12"/>
      <c r="DHC357" s="11"/>
      <c r="DHD357" s="11"/>
      <c r="DHE357" s="11"/>
      <c r="DHF357" s="12"/>
      <c r="DHG357" s="11"/>
      <c r="DHH357" s="11"/>
      <c r="DHI357" s="11"/>
      <c r="DHJ357" s="12"/>
      <c r="DHK357" s="11"/>
      <c r="DHL357" s="11"/>
      <c r="DHM357" s="11"/>
      <c r="DHN357" s="12"/>
      <c r="DHO357" s="11"/>
      <c r="DHP357" s="11"/>
      <c r="DHQ357" s="11"/>
      <c r="DHR357" s="12"/>
      <c r="DHS357" s="11"/>
      <c r="DHT357" s="11"/>
      <c r="DHU357" s="11"/>
      <c r="DHV357" s="12"/>
      <c r="DHW357" s="11"/>
      <c r="DHX357" s="11"/>
      <c r="DHY357" s="11"/>
      <c r="DHZ357" s="12"/>
      <c r="DIA357" s="11"/>
      <c r="DIB357" s="11"/>
      <c r="DIC357" s="11"/>
      <c r="DID357" s="12"/>
      <c r="DIE357" s="11"/>
      <c r="DIF357" s="11"/>
      <c r="DIG357" s="11"/>
      <c r="DIH357" s="12"/>
      <c r="DII357" s="11"/>
      <c r="DIJ357" s="11"/>
      <c r="DIK357" s="11"/>
      <c r="DIL357" s="12"/>
      <c r="DIM357" s="11"/>
      <c r="DIN357" s="11"/>
      <c r="DIO357" s="11"/>
      <c r="DIP357" s="12"/>
      <c r="DIQ357" s="11"/>
      <c r="DIR357" s="11"/>
      <c r="DIS357" s="11"/>
      <c r="DIT357" s="12"/>
      <c r="DIU357" s="11"/>
      <c r="DIV357" s="11"/>
      <c r="DIW357" s="11"/>
      <c r="DIX357" s="12"/>
      <c r="DIY357" s="11"/>
      <c r="DIZ357" s="11"/>
      <c r="DJA357" s="11"/>
      <c r="DJB357" s="12"/>
      <c r="DJC357" s="11"/>
      <c r="DJD357" s="11"/>
      <c r="DJE357" s="11"/>
      <c r="DJF357" s="12"/>
      <c r="DJG357" s="11"/>
      <c r="DJH357" s="11"/>
      <c r="DJI357" s="11"/>
      <c r="DJJ357" s="12"/>
      <c r="DJK357" s="11"/>
      <c r="DJL357" s="11"/>
      <c r="DJM357" s="11"/>
      <c r="DJN357" s="12"/>
      <c r="DJO357" s="11"/>
      <c r="DJP357" s="11"/>
      <c r="DJQ357" s="11"/>
      <c r="DJR357" s="12"/>
      <c r="DJS357" s="11"/>
      <c r="DJT357" s="11"/>
      <c r="DJU357" s="11"/>
      <c r="DJV357" s="12"/>
      <c r="DJW357" s="11"/>
      <c r="DJX357" s="11"/>
      <c r="DJY357" s="11"/>
      <c r="DJZ357" s="12"/>
      <c r="DKA357" s="11"/>
      <c r="DKB357" s="11"/>
      <c r="DKC357" s="11"/>
      <c r="DKD357" s="12"/>
      <c r="DKE357" s="11"/>
      <c r="DKF357" s="11"/>
      <c r="DKG357" s="11"/>
      <c r="DKH357" s="12"/>
      <c r="DKI357" s="11"/>
      <c r="DKJ357" s="11"/>
      <c r="DKK357" s="11"/>
      <c r="DKL357" s="12"/>
      <c r="DKM357" s="11"/>
      <c r="DKN357" s="11"/>
      <c r="DKO357" s="11"/>
      <c r="DKP357" s="12"/>
      <c r="DKQ357" s="11"/>
      <c r="DKR357" s="11"/>
      <c r="DKS357" s="11"/>
      <c r="DKT357" s="12"/>
      <c r="DKU357" s="11"/>
      <c r="DKV357" s="11"/>
      <c r="DKW357" s="11"/>
      <c r="DKX357" s="12"/>
      <c r="DKY357" s="11"/>
      <c r="DKZ357" s="11"/>
      <c r="DLA357" s="11"/>
      <c r="DLB357" s="12"/>
      <c r="DLC357" s="11"/>
      <c r="DLD357" s="11"/>
      <c r="DLE357" s="11"/>
      <c r="DLF357" s="12"/>
      <c r="DLG357" s="11"/>
      <c r="DLH357" s="11"/>
      <c r="DLI357" s="11"/>
      <c r="DLJ357" s="12"/>
      <c r="DLK357" s="11"/>
      <c r="DLL357" s="11"/>
      <c r="DLM357" s="11"/>
      <c r="DLN357" s="12"/>
      <c r="DLO357" s="11"/>
      <c r="DLP357" s="11"/>
      <c r="DLQ357" s="11"/>
      <c r="DLR357" s="12"/>
      <c r="DLS357" s="11"/>
      <c r="DLT357" s="11"/>
      <c r="DLU357" s="11"/>
      <c r="DLV357" s="12"/>
      <c r="DLW357" s="11"/>
      <c r="DLX357" s="11"/>
      <c r="DLY357" s="11"/>
      <c r="DLZ357" s="12"/>
      <c r="DMA357" s="11"/>
      <c r="DMB357" s="11"/>
      <c r="DMC357" s="11"/>
      <c r="DMD357" s="12"/>
      <c r="DME357" s="11"/>
      <c r="DMF357" s="11"/>
      <c r="DMG357" s="11"/>
      <c r="DMH357" s="12"/>
      <c r="DMI357" s="11"/>
      <c r="DMJ357" s="11"/>
      <c r="DMK357" s="11"/>
      <c r="DML357" s="12"/>
      <c r="DMM357" s="11"/>
      <c r="DMN357" s="11"/>
      <c r="DMO357" s="11"/>
      <c r="DMP357" s="12"/>
      <c r="DMQ357" s="11"/>
      <c r="DMR357" s="11"/>
      <c r="DMS357" s="11"/>
      <c r="DMT357" s="12"/>
      <c r="DMU357" s="11"/>
      <c r="DMV357" s="11"/>
      <c r="DMW357" s="11"/>
      <c r="DMX357" s="12"/>
      <c r="DMY357" s="11"/>
      <c r="DMZ357" s="11"/>
      <c r="DNA357" s="11"/>
      <c r="DNB357" s="12"/>
      <c r="DNC357" s="11"/>
      <c r="DND357" s="11"/>
      <c r="DNE357" s="11"/>
      <c r="DNF357" s="12"/>
      <c r="DNG357" s="11"/>
      <c r="DNH357" s="11"/>
      <c r="DNI357" s="11"/>
      <c r="DNJ357" s="12"/>
      <c r="DNK357" s="11"/>
      <c r="DNL357" s="11"/>
      <c r="DNM357" s="11"/>
      <c r="DNN357" s="12"/>
      <c r="DNO357" s="11"/>
      <c r="DNP357" s="11"/>
      <c r="DNQ357" s="11"/>
      <c r="DNR357" s="12"/>
      <c r="DNS357" s="11"/>
      <c r="DNT357" s="11"/>
      <c r="DNU357" s="11"/>
      <c r="DNV357" s="12"/>
      <c r="DNW357" s="11"/>
      <c r="DNX357" s="11"/>
      <c r="DNY357" s="11"/>
      <c r="DNZ357" s="12"/>
      <c r="DOA357" s="11"/>
      <c r="DOB357" s="11"/>
      <c r="DOC357" s="11"/>
      <c r="DOD357" s="12"/>
      <c r="DOE357" s="11"/>
      <c r="DOF357" s="11"/>
      <c r="DOG357" s="11"/>
      <c r="DOH357" s="12"/>
      <c r="DOI357" s="11"/>
      <c r="DOJ357" s="11"/>
      <c r="DOK357" s="11"/>
      <c r="DOL357" s="12"/>
      <c r="DOM357" s="11"/>
      <c r="DON357" s="11"/>
      <c r="DOO357" s="11"/>
      <c r="DOP357" s="12"/>
      <c r="DOQ357" s="11"/>
      <c r="DOR357" s="11"/>
      <c r="DOS357" s="11"/>
      <c r="DOT357" s="12"/>
      <c r="DOU357" s="11"/>
      <c r="DOV357" s="11"/>
      <c r="DOW357" s="11"/>
      <c r="DOX357" s="12"/>
      <c r="DOY357" s="11"/>
      <c r="DOZ357" s="11"/>
      <c r="DPA357" s="11"/>
      <c r="DPB357" s="12"/>
      <c r="DPC357" s="11"/>
      <c r="DPD357" s="11"/>
      <c r="DPE357" s="11"/>
      <c r="DPF357" s="12"/>
      <c r="DPG357" s="11"/>
      <c r="DPH357" s="11"/>
      <c r="DPI357" s="11"/>
      <c r="DPJ357" s="12"/>
      <c r="DPK357" s="11"/>
      <c r="DPL357" s="11"/>
      <c r="DPM357" s="11"/>
      <c r="DPN357" s="12"/>
      <c r="DPO357" s="11"/>
      <c r="DPP357" s="11"/>
      <c r="DPQ357" s="11"/>
      <c r="DPR357" s="12"/>
      <c r="DPS357" s="11"/>
      <c r="DPT357" s="11"/>
      <c r="DPU357" s="11"/>
      <c r="DPV357" s="12"/>
      <c r="DPW357" s="11"/>
      <c r="DPX357" s="11"/>
      <c r="DPY357" s="11"/>
      <c r="DPZ357" s="12"/>
      <c r="DQA357" s="11"/>
      <c r="DQB357" s="11"/>
      <c r="DQC357" s="11"/>
      <c r="DQD357" s="12"/>
      <c r="DQE357" s="11"/>
      <c r="DQF357" s="11"/>
      <c r="DQG357" s="11"/>
      <c r="DQH357" s="12"/>
      <c r="DQI357" s="11"/>
      <c r="DQJ357" s="11"/>
      <c r="DQK357" s="11"/>
      <c r="DQL357" s="12"/>
      <c r="DQM357" s="11"/>
      <c r="DQN357" s="11"/>
      <c r="DQO357" s="11"/>
      <c r="DQP357" s="12"/>
      <c r="DQQ357" s="11"/>
      <c r="DQR357" s="11"/>
      <c r="DQS357" s="11"/>
      <c r="DQT357" s="12"/>
      <c r="DQU357" s="11"/>
      <c r="DQV357" s="11"/>
      <c r="DQW357" s="11"/>
      <c r="DQX357" s="12"/>
      <c r="DQY357" s="11"/>
      <c r="DQZ357" s="11"/>
      <c r="DRA357" s="11"/>
      <c r="DRB357" s="12"/>
      <c r="DRC357" s="11"/>
      <c r="DRD357" s="11"/>
      <c r="DRE357" s="11"/>
      <c r="DRF357" s="12"/>
      <c r="DRG357" s="11"/>
      <c r="DRH357" s="11"/>
      <c r="DRI357" s="11"/>
      <c r="DRJ357" s="12"/>
      <c r="DRK357" s="11"/>
      <c r="DRL357" s="11"/>
      <c r="DRM357" s="11"/>
      <c r="DRN357" s="12"/>
      <c r="DRO357" s="11"/>
      <c r="DRP357" s="11"/>
      <c r="DRQ357" s="11"/>
      <c r="DRR357" s="12"/>
      <c r="DRS357" s="11"/>
      <c r="DRT357" s="11"/>
      <c r="DRU357" s="11"/>
      <c r="DRV357" s="12"/>
      <c r="DRW357" s="11"/>
      <c r="DRX357" s="11"/>
      <c r="DRY357" s="11"/>
      <c r="DRZ357" s="12"/>
      <c r="DSA357" s="11"/>
      <c r="DSB357" s="11"/>
      <c r="DSC357" s="11"/>
      <c r="DSD357" s="12"/>
      <c r="DSE357" s="11"/>
      <c r="DSF357" s="11"/>
      <c r="DSG357" s="11"/>
      <c r="DSH357" s="12"/>
      <c r="DSI357" s="11"/>
      <c r="DSJ357" s="11"/>
      <c r="DSK357" s="11"/>
      <c r="DSL357" s="12"/>
      <c r="DSM357" s="11"/>
      <c r="DSN357" s="11"/>
      <c r="DSO357" s="11"/>
      <c r="DSP357" s="12"/>
      <c r="DSQ357" s="11"/>
      <c r="DSR357" s="11"/>
      <c r="DSS357" s="11"/>
      <c r="DST357" s="12"/>
      <c r="DSU357" s="11"/>
      <c r="DSV357" s="11"/>
      <c r="DSW357" s="11"/>
      <c r="DSX357" s="12"/>
      <c r="DSY357" s="11"/>
      <c r="DSZ357" s="11"/>
      <c r="DTA357" s="11"/>
      <c r="DTB357" s="12"/>
      <c r="DTC357" s="11"/>
      <c r="DTD357" s="11"/>
      <c r="DTE357" s="11"/>
      <c r="DTF357" s="12"/>
      <c r="DTG357" s="11"/>
      <c r="DTH357" s="11"/>
      <c r="DTI357" s="11"/>
      <c r="DTJ357" s="12"/>
      <c r="DTK357" s="11"/>
      <c r="DTL357" s="11"/>
      <c r="DTM357" s="11"/>
      <c r="DTN357" s="12"/>
      <c r="DTO357" s="11"/>
      <c r="DTP357" s="11"/>
      <c r="DTQ357" s="11"/>
      <c r="DTR357" s="12"/>
      <c r="DTS357" s="11"/>
      <c r="DTT357" s="11"/>
      <c r="DTU357" s="11"/>
      <c r="DTV357" s="12"/>
      <c r="DTW357" s="11"/>
      <c r="DTX357" s="11"/>
      <c r="DTY357" s="11"/>
      <c r="DTZ357" s="12"/>
      <c r="DUA357" s="11"/>
      <c r="DUB357" s="11"/>
      <c r="DUC357" s="11"/>
      <c r="DUD357" s="12"/>
      <c r="DUE357" s="11"/>
      <c r="DUF357" s="11"/>
      <c r="DUG357" s="11"/>
      <c r="DUH357" s="12"/>
      <c r="DUI357" s="11"/>
      <c r="DUJ357" s="11"/>
      <c r="DUK357" s="11"/>
      <c r="DUL357" s="12"/>
      <c r="DUM357" s="11"/>
      <c r="DUN357" s="11"/>
      <c r="DUO357" s="11"/>
      <c r="DUP357" s="12"/>
      <c r="DUQ357" s="11"/>
      <c r="DUR357" s="11"/>
      <c r="DUS357" s="11"/>
      <c r="DUT357" s="12"/>
      <c r="DUU357" s="11"/>
      <c r="DUV357" s="11"/>
      <c r="DUW357" s="11"/>
      <c r="DUX357" s="12"/>
      <c r="DUY357" s="11"/>
      <c r="DUZ357" s="11"/>
      <c r="DVA357" s="11"/>
      <c r="DVB357" s="12"/>
      <c r="DVC357" s="11"/>
      <c r="DVD357" s="11"/>
      <c r="DVE357" s="11"/>
      <c r="DVF357" s="12"/>
      <c r="DVG357" s="11"/>
      <c r="DVH357" s="11"/>
      <c r="DVI357" s="11"/>
      <c r="DVJ357" s="12"/>
      <c r="DVK357" s="11"/>
      <c r="DVL357" s="11"/>
      <c r="DVM357" s="11"/>
      <c r="DVN357" s="12"/>
      <c r="DVO357" s="11"/>
      <c r="DVP357" s="11"/>
      <c r="DVQ357" s="11"/>
      <c r="DVR357" s="12"/>
      <c r="DVS357" s="11"/>
      <c r="DVT357" s="11"/>
      <c r="DVU357" s="11"/>
      <c r="DVV357" s="12"/>
      <c r="DVW357" s="11"/>
      <c r="DVX357" s="11"/>
      <c r="DVY357" s="11"/>
      <c r="DVZ357" s="12"/>
      <c r="DWA357" s="11"/>
      <c r="DWB357" s="11"/>
      <c r="DWC357" s="11"/>
      <c r="DWD357" s="12"/>
      <c r="DWE357" s="11"/>
      <c r="DWF357" s="11"/>
      <c r="DWG357" s="11"/>
      <c r="DWH357" s="12"/>
      <c r="DWI357" s="11"/>
      <c r="DWJ357" s="11"/>
      <c r="DWK357" s="11"/>
      <c r="DWL357" s="12"/>
      <c r="DWM357" s="11"/>
      <c r="DWN357" s="11"/>
      <c r="DWO357" s="11"/>
      <c r="DWP357" s="12"/>
      <c r="DWQ357" s="11"/>
      <c r="DWR357" s="11"/>
      <c r="DWS357" s="11"/>
      <c r="DWT357" s="12"/>
      <c r="DWU357" s="11"/>
      <c r="DWV357" s="11"/>
      <c r="DWW357" s="11"/>
      <c r="DWX357" s="12"/>
      <c r="DWY357" s="11"/>
      <c r="DWZ357" s="11"/>
      <c r="DXA357" s="11"/>
      <c r="DXB357" s="12"/>
      <c r="DXC357" s="11"/>
      <c r="DXD357" s="11"/>
      <c r="DXE357" s="11"/>
      <c r="DXF357" s="12"/>
      <c r="DXG357" s="11"/>
      <c r="DXH357" s="11"/>
      <c r="DXI357" s="11"/>
      <c r="DXJ357" s="12"/>
      <c r="DXK357" s="11"/>
      <c r="DXL357" s="11"/>
      <c r="DXM357" s="11"/>
      <c r="DXN357" s="12"/>
      <c r="DXO357" s="11"/>
      <c r="DXP357" s="11"/>
      <c r="DXQ357" s="11"/>
      <c r="DXR357" s="12"/>
      <c r="DXS357" s="11"/>
      <c r="DXT357" s="11"/>
      <c r="DXU357" s="11"/>
      <c r="DXV357" s="12"/>
      <c r="DXW357" s="11"/>
      <c r="DXX357" s="11"/>
      <c r="DXY357" s="11"/>
      <c r="DXZ357" s="12"/>
      <c r="DYA357" s="11"/>
      <c r="DYB357" s="11"/>
      <c r="DYC357" s="11"/>
      <c r="DYD357" s="12"/>
      <c r="DYE357" s="11"/>
      <c r="DYF357" s="11"/>
      <c r="DYG357" s="11"/>
      <c r="DYH357" s="12"/>
      <c r="DYI357" s="11"/>
      <c r="DYJ357" s="11"/>
      <c r="DYK357" s="11"/>
      <c r="DYL357" s="12"/>
      <c r="DYM357" s="11"/>
      <c r="DYN357" s="11"/>
      <c r="DYO357" s="11"/>
      <c r="DYP357" s="12"/>
      <c r="DYQ357" s="11"/>
      <c r="DYR357" s="11"/>
      <c r="DYS357" s="11"/>
      <c r="DYT357" s="12"/>
      <c r="DYU357" s="11"/>
      <c r="DYV357" s="11"/>
      <c r="DYW357" s="11"/>
      <c r="DYX357" s="12"/>
      <c r="DYY357" s="11"/>
      <c r="DYZ357" s="11"/>
      <c r="DZA357" s="11"/>
      <c r="DZB357" s="12"/>
      <c r="DZC357" s="11"/>
      <c r="DZD357" s="11"/>
      <c r="DZE357" s="11"/>
      <c r="DZF357" s="12"/>
      <c r="DZG357" s="11"/>
      <c r="DZH357" s="11"/>
      <c r="DZI357" s="11"/>
      <c r="DZJ357" s="12"/>
      <c r="DZK357" s="11"/>
      <c r="DZL357" s="11"/>
      <c r="DZM357" s="11"/>
      <c r="DZN357" s="12"/>
      <c r="DZO357" s="11"/>
      <c r="DZP357" s="11"/>
      <c r="DZQ357" s="11"/>
      <c r="DZR357" s="12"/>
      <c r="DZS357" s="11"/>
      <c r="DZT357" s="11"/>
      <c r="DZU357" s="11"/>
      <c r="DZV357" s="12"/>
      <c r="DZW357" s="11"/>
      <c r="DZX357" s="11"/>
      <c r="DZY357" s="11"/>
      <c r="DZZ357" s="12"/>
      <c r="EAA357" s="11"/>
      <c r="EAB357" s="11"/>
      <c r="EAC357" s="11"/>
      <c r="EAD357" s="12"/>
      <c r="EAE357" s="11"/>
      <c r="EAF357" s="11"/>
      <c r="EAG357" s="11"/>
      <c r="EAH357" s="12"/>
      <c r="EAI357" s="11"/>
      <c r="EAJ357" s="11"/>
      <c r="EAK357" s="11"/>
      <c r="EAL357" s="12"/>
      <c r="EAM357" s="11"/>
      <c r="EAN357" s="11"/>
      <c r="EAO357" s="11"/>
      <c r="EAP357" s="12"/>
      <c r="EAQ357" s="11"/>
      <c r="EAR357" s="11"/>
      <c r="EAS357" s="11"/>
      <c r="EAT357" s="12"/>
      <c r="EAU357" s="11"/>
      <c r="EAV357" s="11"/>
      <c r="EAW357" s="11"/>
      <c r="EAX357" s="12"/>
      <c r="EAY357" s="11"/>
      <c r="EAZ357" s="11"/>
      <c r="EBA357" s="11"/>
      <c r="EBB357" s="12"/>
      <c r="EBC357" s="11"/>
      <c r="EBD357" s="11"/>
      <c r="EBE357" s="11"/>
      <c r="EBF357" s="12"/>
      <c r="EBG357" s="11"/>
      <c r="EBH357" s="11"/>
      <c r="EBI357" s="11"/>
      <c r="EBJ357" s="12"/>
      <c r="EBK357" s="11"/>
      <c r="EBL357" s="11"/>
      <c r="EBM357" s="11"/>
      <c r="EBN357" s="12"/>
      <c r="EBO357" s="11"/>
      <c r="EBP357" s="11"/>
      <c r="EBQ357" s="11"/>
      <c r="EBR357" s="12"/>
      <c r="EBS357" s="11"/>
      <c r="EBT357" s="11"/>
      <c r="EBU357" s="11"/>
      <c r="EBV357" s="12"/>
      <c r="EBW357" s="11"/>
      <c r="EBX357" s="11"/>
      <c r="EBY357" s="11"/>
      <c r="EBZ357" s="12"/>
      <c r="ECA357" s="11"/>
      <c r="ECB357" s="11"/>
      <c r="ECC357" s="11"/>
      <c r="ECD357" s="12"/>
      <c r="ECE357" s="11"/>
      <c r="ECF357" s="11"/>
      <c r="ECG357" s="11"/>
      <c r="ECH357" s="12"/>
      <c r="ECI357" s="11"/>
      <c r="ECJ357" s="11"/>
      <c r="ECK357" s="11"/>
      <c r="ECL357" s="12"/>
      <c r="ECM357" s="11"/>
      <c r="ECN357" s="11"/>
      <c r="ECO357" s="11"/>
      <c r="ECP357" s="12"/>
      <c r="ECQ357" s="11"/>
      <c r="ECR357" s="11"/>
      <c r="ECS357" s="11"/>
      <c r="ECT357" s="12"/>
      <c r="ECU357" s="11"/>
      <c r="ECV357" s="11"/>
      <c r="ECW357" s="11"/>
      <c r="ECX357" s="12"/>
      <c r="ECY357" s="11"/>
      <c r="ECZ357" s="11"/>
      <c r="EDA357" s="11"/>
      <c r="EDB357" s="12"/>
      <c r="EDC357" s="11"/>
      <c r="EDD357" s="11"/>
      <c r="EDE357" s="11"/>
      <c r="EDF357" s="12"/>
      <c r="EDG357" s="11"/>
      <c r="EDH357" s="11"/>
      <c r="EDI357" s="11"/>
      <c r="EDJ357" s="12"/>
      <c r="EDK357" s="11"/>
      <c r="EDL357" s="11"/>
      <c r="EDM357" s="11"/>
      <c r="EDN357" s="12"/>
      <c r="EDO357" s="11"/>
      <c r="EDP357" s="11"/>
      <c r="EDQ357" s="11"/>
      <c r="EDR357" s="12"/>
      <c r="EDS357" s="11"/>
      <c r="EDT357" s="11"/>
      <c r="EDU357" s="11"/>
      <c r="EDV357" s="12"/>
      <c r="EDW357" s="11"/>
      <c r="EDX357" s="11"/>
      <c r="EDY357" s="11"/>
      <c r="EDZ357" s="12"/>
      <c r="EEA357" s="11"/>
      <c r="EEB357" s="11"/>
      <c r="EEC357" s="11"/>
      <c r="EED357" s="12"/>
      <c r="EEE357" s="11"/>
      <c r="EEF357" s="11"/>
      <c r="EEG357" s="11"/>
      <c r="EEH357" s="12"/>
      <c r="EEI357" s="11"/>
      <c r="EEJ357" s="11"/>
      <c r="EEK357" s="11"/>
      <c r="EEL357" s="12"/>
      <c r="EEM357" s="11"/>
      <c r="EEN357" s="11"/>
      <c r="EEO357" s="11"/>
      <c r="EEP357" s="12"/>
      <c r="EEQ357" s="11"/>
      <c r="EER357" s="11"/>
      <c r="EES357" s="11"/>
      <c r="EET357" s="12"/>
      <c r="EEU357" s="11"/>
      <c r="EEV357" s="11"/>
      <c r="EEW357" s="11"/>
      <c r="EEX357" s="12"/>
      <c r="EEY357" s="11"/>
      <c r="EEZ357" s="11"/>
      <c r="EFA357" s="11"/>
      <c r="EFB357" s="12"/>
      <c r="EFC357" s="11"/>
      <c r="EFD357" s="11"/>
      <c r="EFE357" s="11"/>
      <c r="EFF357" s="12"/>
      <c r="EFG357" s="11"/>
      <c r="EFH357" s="11"/>
      <c r="EFI357" s="11"/>
      <c r="EFJ357" s="12"/>
      <c r="EFK357" s="11"/>
      <c r="EFL357" s="11"/>
      <c r="EFM357" s="11"/>
      <c r="EFN357" s="12"/>
      <c r="EFO357" s="11"/>
      <c r="EFP357" s="11"/>
      <c r="EFQ357" s="11"/>
      <c r="EFR357" s="12"/>
      <c r="EFS357" s="11"/>
      <c r="EFT357" s="11"/>
      <c r="EFU357" s="11"/>
      <c r="EFV357" s="12"/>
      <c r="EFW357" s="11"/>
      <c r="EFX357" s="11"/>
      <c r="EFY357" s="11"/>
      <c r="EFZ357" s="12"/>
      <c r="EGA357" s="11"/>
      <c r="EGB357" s="11"/>
      <c r="EGC357" s="11"/>
      <c r="EGD357" s="12"/>
      <c r="EGE357" s="11"/>
      <c r="EGF357" s="11"/>
      <c r="EGG357" s="11"/>
      <c r="EGH357" s="12"/>
      <c r="EGI357" s="11"/>
      <c r="EGJ357" s="11"/>
      <c r="EGK357" s="11"/>
      <c r="EGL357" s="12"/>
      <c r="EGM357" s="11"/>
      <c r="EGN357" s="11"/>
      <c r="EGO357" s="11"/>
      <c r="EGP357" s="12"/>
      <c r="EGQ357" s="11"/>
      <c r="EGR357" s="11"/>
      <c r="EGS357" s="11"/>
      <c r="EGT357" s="12"/>
      <c r="EGU357" s="11"/>
      <c r="EGV357" s="11"/>
      <c r="EGW357" s="11"/>
      <c r="EGX357" s="12"/>
      <c r="EGY357" s="11"/>
      <c r="EGZ357" s="11"/>
      <c r="EHA357" s="11"/>
      <c r="EHB357" s="12"/>
      <c r="EHC357" s="11"/>
      <c r="EHD357" s="11"/>
      <c r="EHE357" s="11"/>
      <c r="EHF357" s="12"/>
      <c r="EHG357" s="11"/>
      <c r="EHH357" s="11"/>
      <c r="EHI357" s="11"/>
      <c r="EHJ357" s="12"/>
      <c r="EHK357" s="11"/>
      <c r="EHL357" s="11"/>
      <c r="EHM357" s="11"/>
      <c r="EHN357" s="12"/>
      <c r="EHO357" s="11"/>
      <c r="EHP357" s="11"/>
      <c r="EHQ357" s="11"/>
      <c r="EHR357" s="12"/>
      <c r="EHS357" s="11"/>
      <c r="EHT357" s="11"/>
      <c r="EHU357" s="11"/>
      <c r="EHV357" s="12"/>
      <c r="EHW357" s="11"/>
      <c r="EHX357" s="11"/>
      <c r="EHY357" s="11"/>
      <c r="EHZ357" s="12"/>
      <c r="EIA357" s="11"/>
      <c r="EIB357" s="11"/>
      <c r="EIC357" s="11"/>
      <c r="EID357" s="12"/>
      <c r="EIE357" s="11"/>
      <c r="EIF357" s="11"/>
      <c r="EIG357" s="11"/>
      <c r="EIH357" s="12"/>
      <c r="EII357" s="11"/>
      <c r="EIJ357" s="11"/>
      <c r="EIK357" s="11"/>
      <c r="EIL357" s="12"/>
      <c r="EIM357" s="11"/>
      <c r="EIN357" s="11"/>
      <c r="EIO357" s="11"/>
      <c r="EIP357" s="12"/>
      <c r="EIQ357" s="11"/>
      <c r="EIR357" s="11"/>
      <c r="EIS357" s="11"/>
      <c r="EIT357" s="12"/>
      <c r="EIU357" s="11"/>
      <c r="EIV357" s="11"/>
      <c r="EIW357" s="11"/>
      <c r="EIX357" s="12"/>
      <c r="EIY357" s="11"/>
      <c r="EIZ357" s="11"/>
      <c r="EJA357" s="11"/>
      <c r="EJB357" s="12"/>
      <c r="EJC357" s="11"/>
      <c r="EJD357" s="11"/>
      <c r="EJE357" s="11"/>
      <c r="EJF357" s="12"/>
      <c r="EJG357" s="11"/>
      <c r="EJH357" s="11"/>
      <c r="EJI357" s="11"/>
      <c r="EJJ357" s="12"/>
      <c r="EJK357" s="11"/>
      <c r="EJL357" s="11"/>
      <c r="EJM357" s="11"/>
      <c r="EJN357" s="12"/>
      <c r="EJO357" s="11"/>
      <c r="EJP357" s="11"/>
      <c r="EJQ357" s="11"/>
      <c r="EJR357" s="12"/>
      <c r="EJS357" s="11"/>
      <c r="EJT357" s="11"/>
      <c r="EJU357" s="11"/>
      <c r="EJV357" s="12"/>
      <c r="EJW357" s="11"/>
      <c r="EJX357" s="11"/>
      <c r="EJY357" s="11"/>
      <c r="EJZ357" s="12"/>
      <c r="EKA357" s="11"/>
      <c r="EKB357" s="11"/>
      <c r="EKC357" s="11"/>
      <c r="EKD357" s="12"/>
      <c r="EKE357" s="11"/>
      <c r="EKF357" s="11"/>
      <c r="EKG357" s="11"/>
      <c r="EKH357" s="12"/>
      <c r="EKI357" s="11"/>
      <c r="EKJ357" s="11"/>
      <c r="EKK357" s="11"/>
      <c r="EKL357" s="12"/>
      <c r="EKM357" s="11"/>
      <c r="EKN357" s="11"/>
      <c r="EKO357" s="11"/>
      <c r="EKP357" s="12"/>
      <c r="EKQ357" s="11"/>
      <c r="EKR357" s="11"/>
      <c r="EKS357" s="11"/>
      <c r="EKT357" s="12"/>
      <c r="EKU357" s="11"/>
      <c r="EKV357" s="11"/>
      <c r="EKW357" s="11"/>
      <c r="EKX357" s="12"/>
      <c r="EKY357" s="11"/>
      <c r="EKZ357" s="11"/>
      <c r="ELA357" s="11"/>
      <c r="ELB357" s="12"/>
      <c r="ELC357" s="11"/>
      <c r="ELD357" s="11"/>
      <c r="ELE357" s="11"/>
      <c r="ELF357" s="12"/>
      <c r="ELG357" s="11"/>
      <c r="ELH357" s="11"/>
      <c r="ELI357" s="11"/>
      <c r="ELJ357" s="12"/>
      <c r="ELK357" s="11"/>
      <c r="ELL357" s="11"/>
      <c r="ELM357" s="11"/>
      <c r="ELN357" s="12"/>
      <c r="ELO357" s="11"/>
      <c r="ELP357" s="11"/>
      <c r="ELQ357" s="11"/>
      <c r="ELR357" s="12"/>
      <c r="ELS357" s="11"/>
      <c r="ELT357" s="11"/>
      <c r="ELU357" s="11"/>
      <c r="ELV357" s="19"/>
      <c r="ELW357" s="13"/>
      <c r="ELX357" s="13"/>
      <c r="ELY357" s="13"/>
      <c r="ELZ357" s="19"/>
      <c r="EMA357" s="13"/>
      <c r="EMB357" s="13"/>
      <c r="EMC357" s="13"/>
      <c r="EMD357" s="19"/>
      <c r="EME357" s="13"/>
      <c r="EMF357" s="13"/>
      <c r="EMG357" s="13"/>
      <c r="EMH357" s="19"/>
      <c r="EMI357" s="13"/>
      <c r="EMJ357" s="13"/>
      <c r="EMK357" s="13"/>
      <c r="EML357" s="19"/>
      <c r="EMM357" s="13"/>
      <c r="EMN357" s="13"/>
      <c r="EMO357" s="13"/>
      <c r="EMP357" s="19"/>
      <c r="EMQ357" s="13"/>
      <c r="EMR357" s="13"/>
      <c r="EMS357" s="13"/>
      <c r="EMT357" s="19"/>
      <c r="EMU357" s="13"/>
      <c r="EMV357" s="13"/>
      <c r="EMW357" s="13"/>
      <c r="EMX357" s="19"/>
      <c r="EMY357" s="13"/>
      <c r="EMZ357" s="13"/>
      <c r="ENA357" s="13"/>
      <c r="ENB357" s="19"/>
      <c r="ENC357" s="13"/>
      <c r="END357" s="13"/>
      <c r="ENE357" s="13"/>
      <c r="ENF357" s="19"/>
      <c r="ENG357" s="13"/>
      <c r="ENH357" s="13"/>
      <c r="ENI357" s="13"/>
      <c r="ENJ357" s="19"/>
      <c r="ENK357" s="13"/>
      <c r="ENL357" s="13"/>
      <c r="ENM357" s="13"/>
      <c r="ENN357" s="19"/>
      <c r="ENO357" s="13"/>
      <c r="ENP357" s="13"/>
      <c r="ENQ357" s="13"/>
      <c r="ENR357" s="19"/>
      <c r="ENS357" s="13"/>
      <c r="ENT357" s="13"/>
      <c r="ENU357" s="13"/>
      <c r="ENV357" s="19"/>
      <c r="ENW357" s="13"/>
      <c r="ENX357" s="13"/>
      <c r="ENY357" s="13"/>
      <c r="ENZ357" s="19"/>
      <c r="EOA357" s="13"/>
      <c r="EOB357" s="13"/>
      <c r="EOC357" s="13"/>
      <c r="EOD357" s="19"/>
      <c r="EOE357" s="13"/>
      <c r="EOF357" s="13"/>
      <c r="EOG357" s="13"/>
      <c r="EOH357" s="19"/>
      <c r="EOI357" s="13"/>
      <c r="EOJ357" s="13"/>
      <c r="EOK357" s="13"/>
      <c r="EOL357" s="19"/>
      <c r="EOM357" s="13"/>
      <c r="EON357" s="13"/>
      <c r="EOO357" s="13"/>
      <c r="EOP357" s="19"/>
      <c r="EOQ357" s="13"/>
      <c r="EOR357" s="13"/>
      <c r="EOS357" s="13"/>
      <c r="EOT357" s="19"/>
      <c r="EOU357" s="13"/>
      <c r="EOV357" s="13"/>
      <c r="EOW357" s="13"/>
      <c r="EOX357" s="19"/>
      <c r="EOY357" s="13"/>
      <c r="EOZ357" s="13"/>
      <c r="EPA357" s="13"/>
      <c r="EPB357" s="19"/>
      <c r="EPC357" s="13"/>
      <c r="EPD357" s="13"/>
      <c r="EPE357" s="13"/>
      <c r="EPF357" s="19"/>
      <c r="EPG357" s="13"/>
      <c r="EPH357" s="13"/>
      <c r="EPI357" s="13"/>
      <c r="EPJ357" s="19"/>
      <c r="EPK357" s="13"/>
      <c r="EPL357" s="13"/>
      <c r="EPM357" s="13"/>
      <c r="EPN357" s="19"/>
      <c r="EPO357" s="13"/>
      <c r="EPP357" s="13"/>
      <c r="EPQ357" s="13"/>
      <c r="EPR357" s="19"/>
      <c r="EPS357" s="13"/>
      <c r="EPT357" s="13"/>
      <c r="EPU357" s="13"/>
      <c r="EPV357" s="19"/>
      <c r="EPW357" s="13"/>
      <c r="EPX357" s="13"/>
      <c r="EPY357" s="13"/>
      <c r="EPZ357" s="19"/>
      <c r="EQA357" s="13"/>
      <c r="EQB357" s="13"/>
      <c r="EQC357" s="13"/>
      <c r="EQD357" s="19"/>
      <c r="EQE357" s="13"/>
      <c r="EQF357" s="13"/>
      <c r="EQG357" s="13"/>
      <c r="EQH357" s="19"/>
      <c r="EQI357" s="13"/>
      <c r="EQJ357" s="13"/>
      <c r="EQK357" s="13"/>
      <c r="EQL357" s="19"/>
      <c r="EQM357" s="13"/>
      <c r="EQN357" s="13"/>
      <c r="EQO357" s="13"/>
      <c r="EQP357" s="19"/>
      <c r="EQQ357" s="13"/>
      <c r="EQR357" s="13"/>
      <c r="EQS357" s="13"/>
      <c r="EQT357" s="19"/>
      <c r="EQU357" s="13"/>
      <c r="EQV357" s="13"/>
      <c r="EQW357" s="13"/>
      <c r="EQX357" s="19"/>
      <c r="EQY357" s="13"/>
      <c r="EQZ357" s="13"/>
      <c r="ERA357" s="13"/>
      <c r="ERB357" s="19"/>
      <c r="ERC357" s="13"/>
      <c r="ERD357" s="13"/>
      <c r="ERE357" s="13"/>
      <c r="ERF357" s="19"/>
      <c r="ERG357" s="13"/>
      <c r="ERH357" s="13"/>
      <c r="ERI357" s="13"/>
      <c r="ERJ357" s="19"/>
      <c r="ERK357" s="13"/>
      <c r="ERL357" s="13"/>
      <c r="ERM357" s="13"/>
      <c r="ERN357" s="19"/>
      <c r="ERO357" s="13"/>
      <c r="ERP357" s="13"/>
      <c r="ERQ357" s="13"/>
      <c r="ERR357" s="19"/>
      <c r="ERS357" s="13"/>
      <c r="ERT357" s="13"/>
      <c r="ERU357" s="13"/>
      <c r="ERV357" s="19"/>
      <c r="ERW357" s="13"/>
      <c r="ERX357" s="13"/>
      <c r="ERY357" s="13"/>
      <c r="ERZ357" s="19"/>
      <c r="ESA357" s="13"/>
      <c r="ESB357" s="13"/>
      <c r="ESC357" s="13"/>
      <c r="ESD357" s="19"/>
      <c r="ESE357" s="13"/>
      <c r="ESF357" s="13"/>
      <c r="ESG357" s="13"/>
      <c r="ESH357" s="19"/>
      <c r="ESI357" s="13"/>
      <c r="ESJ357" s="13"/>
      <c r="ESK357" s="13"/>
      <c r="ESL357" s="19"/>
      <c r="ESM357" s="13"/>
      <c r="ESN357" s="13"/>
      <c r="ESO357" s="13"/>
      <c r="ESP357" s="19"/>
      <c r="ESQ357" s="13"/>
      <c r="ESR357" s="13"/>
      <c r="ESS357" s="13"/>
      <c r="EST357" s="19"/>
      <c r="ESU357" s="13"/>
      <c r="ESV357" s="13"/>
      <c r="ESW357" s="13"/>
      <c r="ESX357" s="19"/>
      <c r="ESY357" s="13"/>
      <c r="ESZ357" s="13"/>
      <c r="ETA357" s="13"/>
      <c r="ETB357" s="19"/>
      <c r="ETC357" s="13"/>
      <c r="ETD357" s="13"/>
      <c r="ETE357" s="13"/>
      <c r="ETF357" s="19"/>
      <c r="ETG357" s="13"/>
      <c r="ETH357" s="13"/>
      <c r="ETI357" s="13"/>
      <c r="ETJ357" s="19"/>
      <c r="ETK357" s="13"/>
      <c r="ETL357" s="13"/>
      <c r="ETM357" s="13"/>
      <c r="ETN357" s="19"/>
      <c r="ETO357" s="13"/>
      <c r="ETP357" s="13"/>
      <c r="ETQ357" s="13"/>
      <c r="ETR357" s="19"/>
      <c r="ETS357" s="13"/>
      <c r="ETT357" s="13"/>
      <c r="ETU357" s="13"/>
      <c r="ETV357" s="19"/>
      <c r="ETW357" s="13"/>
      <c r="ETX357" s="13"/>
      <c r="ETY357" s="13"/>
      <c r="ETZ357" s="19"/>
      <c r="EUA357" s="13"/>
      <c r="EUB357" s="13"/>
      <c r="EUC357" s="13"/>
      <c r="EUD357" s="19"/>
      <c r="EUE357" s="13"/>
      <c r="EUF357" s="13"/>
      <c r="EUG357" s="13"/>
      <c r="EUH357" s="19"/>
      <c r="EUI357" s="13"/>
      <c r="EUJ357" s="13"/>
      <c r="EUK357" s="13"/>
      <c r="EUL357" s="19"/>
      <c r="EUM357" s="13"/>
      <c r="EUN357" s="13"/>
      <c r="EUO357" s="13"/>
      <c r="EUP357" s="19"/>
      <c r="EUQ357" s="13"/>
      <c r="EUR357" s="13"/>
      <c r="EUS357" s="13"/>
      <c r="EUT357" s="19"/>
      <c r="EUU357" s="13"/>
      <c r="EUV357" s="13"/>
      <c r="EUW357" s="13"/>
      <c r="EUX357" s="19"/>
      <c r="EUY357" s="13"/>
      <c r="EUZ357" s="13"/>
      <c r="EVA357" s="13"/>
      <c r="EVB357" s="19"/>
      <c r="EVC357" s="13"/>
      <c r="EVD357" s="13"/>
      <c r="EVE357" s="13"/>
      <c r="EVF357" s="19"/>
      <c r="EVG357" s="13"/>
      <c r="EVH357" s="13"/>
      <c r="EVI357" s="13"/>
      <c r="EVJ357" s="19"/>
      <c r="EVK357" s="13"/>
      <c r="EVL357" s="13"/>
      <c r="EVM357" s="13"/>
      <c r="EVN357" s="19"/>
      <c r="EVO357" s="13"/>
      <c r="EVP357" s="13"/>
      <c r="EVQ357" s="13"/>
      <c r="EVR357" s="19"/>
      <c r="EVS357" s="13"/>
      <c r="EVT357" s="13"/>
      <c r="EVU357" s="13"/>
      <c r="EVV357" s="19"/>
      <c r="EVW357" s="13"/>
      <c r="EVX357" s="13"/>
      <c r="EVY357" s="13"/>
      <c r="EVZ357" s="19"/>
      <c r="EWA357" s="13"/>
      <c r="EWB357" s="13"/>
      <c r="EWC357" s="13"/>
      <c r="EWD357" s="19"/>
      <c r="EWE357" s="13"/>
      <c r="EWF357" s="13"/>
      <c r="EWG357" s="13"/>
      <c r="EWH357" s="19"/>
      <c r="EWI357" s="13"/>
      <c r="EWJ357" s="13"/>
      <c r="EWK357" s="13"/>
      <c r="EWL357" s="19"/>
      <c r="EWM357" s="13"/>
      <c r="EWN357" s="13"/>
      <c r="EWO357" s="13"/>
      <c r="EWP357" s="19"/>
      <c r="EWQ357" s="13"/>
      <c r="EWR357" s="13"/>
      <c r="EWS357" s="13"/>
      <c r="EWT357" s="19"/>
      <c r="EWU357" s="13"/>
      <c r="EWV357" s="13"/>
      <c r="EWW357" s="13"/>
      <c r="EWX357" s="19"/>
      <c r="EWY357" s="13"/>
      <c r="EWZ357" s="13"/>
      <c r="EXA357" s="13"/>
      <c r="EXB357" s="19"/>
      <c r="EXC357" s="13"/>
      <c r="EXD357" s="13"/>
      <c r="EXE357" s="13"/>
      <c r="EXF357" s="19"/>
      <c r="EXG357" s="13"/>
      <c r="EXH357" s="13"/>
      <c r="EXI357" s="13"/>
      <c r="EXJ357" s="19"/>
      <c r="EXK357" s="13"/>
      <c r="EXL357" s="13"/>
      <c r="EXM357" s="13"/>
      <c r="EXN357" s="19"/>
      <c r="EXO357" s="13"/>
      <c r="EXP357" s="13"/>
      <c r="EXQ357" s="13"/>
      <c r="EXR357" s="19"/>
      <c r="EXS357" s="13"/>
      <c r="EXT357" s="13"/>
      <c r="EXU357" s="13"/>
      <c r="EXV357" s="19"/>
      <c r="EXW357" s="13"/>
      <c r="EXX357" s="13"/>
      <c r="EXY357" s="13"/>
      <c r="EXZ357" s="19"/>
      <c r="EYA357" s="13"/>
      <c r="EYB357" s="13"/>
      <c r="EYC357" s="13"/>
      <c r="EYD357" s="19"/>
      <c r="EYE357" s="13"/>
      <c r="EYF357" s="13"/>
      <c r="EYG357" s="13"/>
      <c r="EYH357" s="19"/>
      <c r="EYI357" s="13"/>
      <c r="EYJ357" s="13"/>
      <c r="EYK357" s="13"/>
      <c r="EYL357" s="19"/>
      <c r="EYM357" s="13"/>
      <c r="EYN357" s="13"/>
      <c r="EYO357" s="13"/>
      <c r="EYP357" s="19"/>
      <c r="EYQ357" s="13"/>
      <c r="EYR357" s="13"/>
      <c r="EYS357" s="13"/>
      <c r="EYT357" s="19"/>
      <c r="EYU357" s="13"/>
      <c r="EYV357" s="13"/>
      <c r="EYW357" s="13"/>
      <c r="EYX357" s="19"/>
      <c r="EYY357" s="13"/>
      <c r="EYZ357" s="13"/>
      <c r="EZA357" s="13"/>
      <c r="EZB357" s="19"/>
      <c r="EZC357" s="13"/>
      <c r="EZD357" s="13"/>
      <c r="EZE357" s="13"/>
      <c r="EZF357" s="19"/>
      <c r="EZG357" s="13"/>
      <c r="EZH357" s="13"/>
      <c r="EZI357" s="13"/>
      <c r="EZJ357" s="19"/>
      <c r="EZK357" s="13"/>
      <c r="EZL357" s="13"/>
      <c r="EZM357" s="13"/>
      <c r="EZN357" s="19"/>
      <c r="EZO357" s="13"/>
      <c r="EZP357" s="13"/>
      <c r="EZQ357" s="13"/>
      <c r="EZR357" s="19"/>
      <c r="EZS357" s="13"/>
      <c r="EZT357" s="13"/>
      <c r="EZU357" s="13"/>
      <c r="EZV357" s="19"/>
      <c r="EZW357" s="13"/>
      <c r="EZX357" s="13"/>
      <c r="EZY357" s="13"/>
      <c r="EZZ357" s="19"/>
      <c r="FAA357" s="13"/>
      <c r="FAB357" s="13"/>
      <c r="FAC357" s="13"/>
      <c r="FAD357" s="19"/>
      <c r="FAE357" s="13"/>
      <c r="FAF357" s="13"/>
      <c r="FAG357" s="13"/>
      <c r="FAH357" s="19"/>
      <c r="FAI357" s="13"/>
      <c r="FAJ357" s="13"/>
      <c r="FAK357" s="13"/>
      <c r="FAL357" s="19"/>
      <c r="FAM357" s="13"/>
      <c r="FAN357" s="13"/>
      <c r="FAO357" s="13"/>
      <c r="FAP357" s="19"/>
      <c r="FAQ357" s="13"/>
      <c r="FAR357" s="13"/>
      <c r="FAS357" s="13"/>
      <c r="FAT357" s="19"/>
      <c r="FAU357" s="13"/>
      <c r="FAV357" s="13"/>
      <c r="FAW357" s="13"/>
      <c r="FAX357" s="19"/>
      <c r="FAY357" s="13"/>
      <c r="FAZ357" s="13"/>
      <c r="FBA357" s="13"/>
      <c r="FBB357" s="19"/>
      <c r="FBC357" s="13"/>
      <c r="FBD357" s="13"/>
      <c r="FBE357" s="13"/>
      <c r="FBF357" s="19"/>
      <c r="FBG357" s="13"/>
      <c r="FBH357" s="13"/>
      <c r="FBI357" s="13"/>
      <c r="FBJ357" s="19"/>
      <c r="FBK357" s="13"/>
      <c r="FBL357" s="13"/>
      <c r="FBM357" s="13"/>
      <c r="FBN357" s="19"/>
      <c r="FBO357" s="13"/>
      <c r="FBP357" s="13"/>
      <c r="FBQ357" s="13"/>
      <c r="FBR357" s="19"/>
      <c r="FBS357" s="13"/>
      <c r="FBT357" s="13"/>
      <c r="FBU357" s="13"/>
      <c r="FBV357" s="19"/>
      <c r="FBW357" s="13"/>
      <c r="FBX357" s="13"/>
      <c r="FBY357" s="13"/>
      <c r="FBZ357" s="19"/>
      <c r="FCA357" s="13"/>
      <c r="FCB357" s="13"/>
      <c r="FCC357" s="13"/>
      <c r="FCD357" s="19"/>
      <c r="FCE357" s="13"/>
      <c r="FCF357" s="13"/>
      <c r="FCG357" s="13"/>
      <c r="FCH357" s="19"/>
      <c r="FCI357" s="13"/>
      <c r="FCJ357" s="13"/>
      <c r="FCK357" s="13"/>
      <c r="FCL357" s="19"/>
      <c r="FCM357" s="13"/>
      <c r="FCN357" s="13"/>
      <c r="FCO357" s="13"/>
      <c r="FCP357" s="19"/>
      <c r="FCQ357" s="13"/>
      <c r="FCR357" s="13"/>
      <c r="FCS357" s="13"/>
      <c r="FCT357" s="19"/>
      <c r="FCU357" s="13"/>
      <c r="FCV357" s="13"/>
      <c r="FCW357" s="13"/>
      <c r="FCX357" s="19"/>
      <c r="FCY357" s="13"/>
      <c r="FCZ357" s="13"/>
      <c r="FDA357" s="13"/>
      <c r="FDB357" s="19"/>
      <c r="FDC357" s="13"/>
      <c r="FDD357" s="13"/>
      <c r="FDE357" s="13"/>
      <c r="FDF357" s="19"/>
      <c r="FDG357" s="13"/>
      <c r="FDH357" s="13"/>
      <c r="FDI357" s="13"/>
      <c r="FDJ357" s="19"/>
      <c r="FDK357" s="13"/>
      <c r="FDL357" s="13"/>
      <c r="FDM357" s="13"/>
      <c r="FDN357" s="19"/>
      <c r="FDO357" s="13"/>
      <c r="FDP357" s="13"/>
      <c r="FDQ357" s="13"/>
      <c r="FDR357" s="19"/>
      <c r="FDS357" s="13"/>
      <c r="FDT357" s="13"/>
      <c r="FDU357" s="13"/>
      <c r="FDV357" s="19"/>
      <c r="FDW357" s="13"/>
      <c r="FDX357" s="13"/>
      <c r="FDY357" s="13"/>
      <c r="FDZ357" s="19"/>
      <c r="FEA357" s="13"/>
      <c r="FEB357" s="13"/>
      <c r="FEC357" s="13"/>
      <c r="FED357" s="19"/>
      <c r="FEE357" s="13"/>
      <c r="FEF357" s="13"/>
      <c r="FEG357" s="13"/>
      <c r="FEH357" s="19"/>
      <c r="FEI357" s="13"/>
      <c r="FEJ357" s="13"/>
      <c r="FEK357" s="13"/>
      <c r="FEL357" s="19"/>
      <c r="FEM357" s="13"/>
      <c r="FEN357" s="13"/>
      <c r="FEO357" s="13"/>
      <c r="FEP357" s="19"/>
      <c r="FEQ357" s="13"/>
      <c r="FER357" s="13"/>
      <c r="FES357" s="13"/>
      <c r="FET357" s="19"/>
      <c r="FEU357" s="13"/>
      <c r="FEV357" s="13"/>
      <c r="FEW357" s="13"/>
      <c r="FEX357" s="19"/>
      <c r="FEY357" s="13"/>
      <c r="FEZ357" s="13"/>
      <c r="FFA357" s="13"/>
      <c r="FFB357" s="19"/>
      <c r="FFC357" s="13"/>
      <c r="FFD357" s="13"/>
      <c r="FFE357" s="13"/>
      <c r="FFF357" s="19"/>
      <c r="FFG357" s="13"/>
      <c r="FFH357" s="13"/>
      <c r="FFI357" s="13"/>
      <c r="FFJ357" s="19"/>
      <c r="FFK357" s="13"/>
      <c r="FFL357" s="13"/>
      <c r="FFM357" s="13"/>
      <c r="FFN357" s="19"/>
      <c r="FFO357" s="13"/>
      <c r="FFP357" s="13"/>
      <c r="FFQ357" s="13"/>
      <c r="FFR357" s="19"/>
      <c r="FFS357" s="13"/>
      <c r="FFT357" s="13"/>
      <c r="FFU357" s="13"/>
      <c r="FFV357" s="19"/>
      <c r="FFW357" s="13"/>
      <c r="FFX357" s="13"/>
      <c r="FFY357" s="13"/>
      <c r="FFZ357" s="19"/>
      <c r="FGA357" s="13"/>
      <c r="FGB357" s="13"/>
      <c r="FGC357" s="13"/>
      <c r="FGD357" s="19"/>
      <c r="FGE357" s="13"/>
      <c r="FGF357" s="13"/>
      <c r="FGG357" s="13"/>
      <c r="FGH357" s="19"/>
      <c r="FGI357" s="13"/>
      <c r="FGJ357" s="13"/>
      <c r="FGK357" s="13"/>
      <c r="FGL357" s="19"/>
      <c r="FGM357" s="13"/>
      <c r="FGN357" s="13"/>
      <c r="FGO357" s="13"/>
      <c r="FGP357" s="19"/>
      <c r="FGQ357" s="13"/>
      <c r="FGR357" s="13"/>
      <c r="FGS357" s="13"/>
      <c r="FGT357" s="19"/>
      <c r="FGU357" s="13"/>
      <c r="FGV357" s="13"/>
      <c r="FGW357" s="13"/>
      <c r="FGX357" s="19"/>
      <c r="FGY357" s="13"/>
      <c r="FGZ357" s="13"/>
      <c r="FHA357" s="13"/>
      <c r="FHB357" s="19"/>
      <c r="FHC357" s="13"/>
      <c r="FHD357" s="13"/>
      <c r="FHE357" s="13"/>
      <c r="FHF357" s="19"/>
      <c r="FHG357" s="13"/>
      <c r="FHH357" s="13"/>
      <c r="FHI357" s="13"/>
      <c r="FHJ357" s="19"/>
      <c r="FHK357" s="13"/>
      <c r="FHL357" s="13"/>
      <c r="FHM357" s="13"/>
      <c r="FHN357" s="19"/>
      <c r="FHO357" s="13"/>
      <c r="FHP357" s="13"/>
      <c r="FHQ357" s="13"/>
      <c r="FHR357" s="19"/>
      <c r="FHS357" s="13"/>
      <c r="FHT357" s="13"/>
      <c r="FHU357" s="13"/>
      <c r="FHV357" s="19"/>
      <c r="FHW357" s="13"/>
      <c r="FHX357" s="13"/>
      <c r="FHY357" s="13"/>
      <c r="FHZ357" s="19"/>
      <c r="FIA357" s="13"/>
      <c r="FIB357" s="13"/>
      <c r="FIC357" s="13"/>
      <c r="FID357" s="19"/>
      <c r="FIE357" s="13"/>
      <c r="FIF357" s="13"/>
      <c r="FIG357" s="13"/>
      <c r="FIH357" s="19"/>
      <c r="FII357" s="13"/>
      <c r="FIJ357" s="13"/>
      <c r="FIK357" s="13"/>
      <c r="FIL357" s="19"/>
      <c r="FIM357" s="13"/>
      <c r="FIN357" s="13"/>
      <c r="FIO357" s="13"/>
      <c r="FIP357" s="19"/>
      <c r="FIQ357" s="13"/>
      <c r="FIR357" s="13"/>
      <c r="FIS357" s="13"/>
      <c r="FIT357" s="19"/>
      <c r="FIU357" s="13"/>
      <c r="FIV357" s="13"/>
      <c r="FIW357" s="13"/>
      <c r="FIX357" s="19"/>
      <c r="FIY357" s="13"/>
      <c r="FIZ357" s="13"/>
      <c r="FJA357" s="13"/>
      <c r="FJB357" s="19"/>
      <c r="FJC357" s="13"/>
      <c r="FJD357" s="13"/>
      <c r="FJE357" s="13"/>
      <c r="FJF357" s="19"/>
      <c r="FJG357" s="13"/>
      <c r="FJH357" s="13"/>
      <c r="FJI357" s="13"/>
      <c r="FJJ357" s="19"/>
      <c r="FJK357" s="13"/>
      <c r="FJL357" s="13"/>
      <c r="FJM357" s="13"/>
      <c r="FJN357" s="19"/>
      <c r="FJO357" s="13"/>
      <c r="FJP357" s="13"/>
      <c r="FJQ357" s="13"/>
      <c r="FJR357" s="19"/>
      <c r="FJS357" s="13"/>
      <c r="FJT357" s="13"/>
      <c r="FJU357" s="13"/>
      <c r="FJV357" s="19"/>
      <c r="FJW357" s="13"/>
      <c r="FJX357" s="13"/>
      <c r="FJY357" s="13"/>
      <c r="FJZ357" s="19"/>
      <c r="FKA357" s="13"/>
      <c r="FKB357" s="13"/>
      <c r="FKC357" s="13"/>
      <c r="FKD357" s="19"/>
      <c r="FKE357" s="13"/>
      <c r="FKF357" s="13"/>
      <c r="FKG357" s="13"/>
      <c r="FKH357" s="19"/>
      <c r="FKI357" s="13"/>
      <c r="FKJ357" s="13"/>
      <c r="FKK357" s="13"/>
      <c r="FKL357" s="19"/>
      <c r="FKM357" s="13"/>
      <c r="FKN357" s="13"/>
      <c r="FKO357" s="13"/>
      <c r="FKP357" s="19"/>
      <c r="FKQ357" s="13"/>
      <c r="FKR357" s="13"/>
      <c r="FKS357" s="13"/>
      <c r="FKT357" s="19"/>
      <c r="FKU357" s="13"/>
      <c r="FKV357" s="13"/>
      <c r="FKW357" s="13"/>
      <c r="FKX357" s="19"/>
      <c r="FKY357" s="13"/>
      <c r="FKZ357" s="13"/>
      <c r="FLA357" s="13"/>
      <c r="FLB357" s="19"/>
      <c r="FLC357" s="13"/>
      <c r="FLD357" s="13"/>
      <c r="FLE357" s="13"/>
      <c r="FLF357" s="19"/>
      <c r="FLG357" s="13"/>
      <c r="FLH357" s="13"/>
      <c r="FLI357" s="13"/>
      <c r="FLJ357" s="19"/>
      <c r="FLK357" s="13"/>
      <c r="FLL357" s="13"/>
      <c r="FLM357" s="13"/>
      <c r="FLN357" s="19"/>
      <c r="FLO357" s="13"/>
      <c r="FLP357" s="13"/>
      <c r="FLQ357" s="13"/>
      <c r="FLR357" s="19"/>
      <c r="FLS357" s="13"/>
      <c r="FLT357" s="13"/>
      <c r="FLU357" s="13"/>
      <c r="FLV357" s="19"/>
      <c r="FLW357" s="13"/>
      <c r="FLX357" s="13"/>
      <c r="FLY357" s="13"/>
      <c r="FLZ357" s="19"/>
      <c r="FMA357" s="13"/>
      <c r="FMB357" s="13"/>
      <c r="FMC357" s="13"/>
      <c r="FMD357" s="19"/>
      <c r="FME357" s="13"/>
      <c r="FMF357" s="13"/>
      <c r="FMG357" s="13"/>
      <c r="FMH357" s="19"/>
      <c r="FMI357" s="13"/>
      <c r="FMJ357" s="13"/>
      <c r="FMK357" s="13"/>
      <c r="FML357" s="19"/>
      <c r="FMM357" s="13"/>
      <c r="FMN357" s="13"/>
      <c r="FMO357" s="13"/>
      <c r="FMP357" s="19"/>
      <c r="FMQ357" s="13"/>
      <c r="FMR357" s="13"/>
      <c r="FMS357" s="13"/>
      <c r="FMT357" s="19"/>
      <c r="FMU357" s="13"/>
      <c r="FMV357" s="13"/>
      <c r="FMW357" s="13"/>
      <c r="FMX357" s="19"/>
      <c r="FMY357" s="13"/>
      <c r="FMZ357" s="13"/>
      <c r="FNA357" s="13"/>
      <c r="FNB357" s="19"/>
      <c r="FNC357" s="13"/>
      <c r="FND357" s="13"/>
      <c r="FNE357" s="13"/>
      <c r="FNF357" s="19"/>
      <c r="FNG357" s="13"/>
      <c r="FNH357" s="13"/>
      <c r="FNI357" s="13"/>
      <c r="FNJ357" s="19"/>
      <c r="FNK357" s="13"/>
      <c r="FNL357" s="13"/>
      <c r="FNM357" s="13"/>
      <c r="FNN357" s="19"/>
      <c r="FNO357" s="13"/>
      <c r="FNP357" s="13"/>
      <c r="FNQ357" s="13"/>
      <c r="FNR357" s="19"/>
      <c r="FNS357" s="13"/>
      <c r="FNT357" s="13"/>
      <c r="FNU357" s="13"/>
      <c r="FNV357" s="19"/>
      <c r="FNW357" s="13"/>
      <c r="FNX357" s="13"/>
      <c r="FNY357" s="13"/>
      <c r="FNZ357" s="19"/>
      <c r="FOA357" s="13"/>
      <c r="FOB357" s="13"/>
      <c r="FOC357" s="13"/>
      <c r="FOD357" s="19"/>
      <c r="FOE357" s="13"/>
      <c r="FOF357" s="13"/>
      <c r="FOG357" s="13"/>
      <c r="FOH357" s="19"/>
      <c r="FOI357" s="13"/>
      <c r="FOJ357" s="13"/>
      <c r="FOK357" s="13"/>
      <c r="FOL357" s="19"/>
      <c r="FOM357" s="13"/>
      <c r="FON357" s="13"/>
      <c r="FOO357" s="13"/>
      <c r="FOP357" s="19"/>
      <c r="FOQ357" s="13"/>
      <c r="FOR357" s="13"/>
      <c r="FOS357" s="13"/>
      <c r="FOT357" s="19"/>
      <c r="FOU357" s="13"/>
      <c r="FOV357" s="13"/>
      <c r="FOW357" s="13"/>
      <c r="FOX357" s="19"/>
      <c r="FOY357" s="13"/>
      <c r="FOZ357" s="13"/>
      <c r="FPA357" s="13"/>
      <c r="FPB357" s="19"/>
      <c r="FPC357" s="13"/>
      <c r="FPD357" s="13"/>
      <c r="FPE357" s="13"/>
      <c r="FPF357" s="19"/>
      <c r="FPG357" s="13"/>
      <c r="FPH357" s="13"/>
      <c r="FPI357" s="13"/>
      <c r="FPJ357" s="19"/>
      <c r="FPK357" s="13"/>
      <c r="FPL357" s="13"/>
      <c r="FPM357" s="13"/>
      <c r="FPN357" s="19"/>
      <c r="FPO357" s="13"/>
      <c r="FPP357" s="13"/>
      <c r="FPQ357" s="13"/>
      <c r="FPR357" s="19"/>
      <c r="FPS357" s="13"/>
      <c r="FPT357" s="13"/>
      <c r="FPU357" s="13"/>
      <c r="FPV357" s="19"/>
      <c r="FPW357" s="13"/>
      <c r="FPX357" s="13"/>
      <c r="FPY357" s="13"/>
      <c r="FPZ357" s="19"/>
      <c r="FQA357" s="13"/>
      <c r="FQB357" s="13"/>
      <c r="FQC357" s="13"/>
      <c r="FQD357" s="19"/>
      <c r="FQE357" s="13"/>
      <c r="FQF357" s="13"/>
      <c r="FQG357" s="13"/>
      <c r="FQH357" s="19"/>
      <c r="FQI357" s="13"/>
      <c r="FQJ357" s="13"/>
      <c r="FQK357" s="13"/>
      <c r="FQL357" s="19"/>
      <c r="FQM357" s="13"/>
      <c r="FQN357" s="13"/>
      <c r="FQO357" s="13"/>
      <c r="FQP357" s="19"/>
      <c r="FQQ357" s="13"/>
      <c r="FQR357" s="13"/>
      <c r="FQS357" s="13"/>
      <c r="FQT357" s="19"/>
      <c r="FQU357" s="13"/>
      <c r="FQV357" s="13"/>
      <c r="FQW357" s="13"/>
      <c r="FQX357" s="19"/>
      <c r="FQY357" s="13"/>
      <c r="FQZ357" s="13"/>
      <c r="FRA357" s="13"/>
      <c r="FRB357" s="19"/>
      <c r="FRC357" s="13"/>
      <c r="FRD357" s="13"/>
      <c r="FRE357" s="13"/>
      <c r="FRF357" s="19"/>
      <c r="FRG357" s="13"/>
      <c r="FRH357" s="13"/>
      <c r="FRI357" s="13"/>
      <c r="FRJ357" s="19"/>
      <c r="FRK357" s="13"/>
      <c r="FRL357" s="13"/>
      <c r="FRM357" s="13"/>
      <c r="FRN357" s="19"/>
      <c r="FRO357" s="13"/>
      <c r="FRP357" s="13"/>
      <c r="FRQ357" s="13"/>
      <c r="FRR357" s="19"/>
      <c r="FRS357" s="13"/>
      <c r="FRT357" s="13"/>
      <c r="FRU357" s="13"/>
      <c r="FRV357" s="19"/>
      <c r="FRW357" s="13"/>
      <c r="FRX357" s="13"/>
      <c r="FRY357" s="13"/>
      <c r="FRZ357" s="19"/>
      <c r="FSA357" s="13"/>
      <c r="FSB357" s="13"/>
      <c r="FSC357" s="13"/>
      <c r="FSD357" s="19"/>
      <c r="FSE357" s="13"/>
      <c r="FSF357" s="13"/>
      <c r="FSG357" s="13"/>
      <c r="FSH357" s="19"/>
      <c r="FSI357" s="13"/>
      <c r="FSJ357" s="13"/>
      <c r="FSK357" s="13"/>
      <c r="FSL357" s="19"/>
      <c r="FSM357" s="13"/>
      <c r="FSN357" s="13"/>
      <c r="FSO357" s="13"/>
      <c r="FSP357" s="19"/>
      <c r="FSQ357" s="13"/>
      <c r="FSR357" s="13"/>
      <c r="FSS357" s="13"/>
      <c r="FST357" s="19"/>
      <c r="FSU357" s="13"/>
      <c r="FSV357" s="13"/>
      <c r="FSW357" s="13"/>
      <c r="FSX357" s="19"/>
      <c r="FSY357" s="13"/>
      <c r="FSZ357" s="13"/>
      <c r="FTA357" s="13"/>
      <c r="FTB357" s="19"/>
      <c r="FTC357" s="13"/>
      <c r="FTD357" s="13"/>
      <c r="FTE357" s="13"/>
      <c r="FTF357" s="19"/>
      <c r="FTG357" s="13"/>
      <c r="FTH357" s="13"/>
      <c r="FTI357" s="13"/>
      <c r="FTJ357" s="19"/>
      <c r="FTK357" s="13"/>
      <c r="FTL357" s="13"/>
      <c r="FTM357" s="13"/>
      <c r="FTN357" s="19"/>
      <c r="FTO357" s="13"/>
      <c r="FTP357" s="13"/>
      <c r="FTQ357" s="13"/>
      <c r="FTR357" s="19"/>
      <c r="FTS357" s="13"/>
      <c r="FTT357" s="13"/>
      <c r="FTU357" s="13"/>
      <c r="FTV357" s="19"/>
      <c r="FTW357" s="13"/>
      <c r="FTX357" s="13"/>
      <c r="FTY357" s="13"/>
      <c r="FTZ357" s="19"/>
      <c r="FUA357" s="13"/>
      <c r="FUB357" s="13"/>
      <c r="FUC357" s="13"/>
      <c r="FUD357" s="19"/>
      <c r="FUE357" s="13"/>
      <c r="FUF357" s="13"/>
      <c r="FUG357" s="13"/>
      <c r="FUH357" s="19"/>
      <c r="FUI357" s="13"/>
      <c r="FUJ357" s="13"/>
      <c r="FUK357" s="13"/>
      <c r="FUL357" s="19"/>
      <c r="FUM357" s="13"/>
      <c r="FUN357" s="13"/>
      <c r="FUO357" s="13"/>
      <c r="FUP357" s="19"/>
      <c r="FUQ357" s="13"/>
      <c r="FUR357" s="13"/>
      <c r="FUS357" s="13"/>
      <c r="FUT357" s="19"/>
      <c r="FUU357" s="13"/>
      <c r="FUV357" s="13"/>
      <c r="FUW357" s="13"/>
      <c r="FUX357" s="19"/>
      <c r="FUY357" s="13"/>
      <c r="FUZ357" s="13"/>
      <c r="FVA357" s="13"/>
      <c r="FVB357" s="19"/>
      <c r="FVC357" s="13"/>
      <c r="FVD357" s="13"/>
      <c r="FVE357" s="13"/>
      <c r="FVF357" s="19"/>
      <c r="FVG357" s="13"/>
      <c r="FVH357" s="13"/>
      <c r="FVI357" s="13"/>
      <c r="FVJ357" s="19"/>
      <c r="FVK357" s="13"/>
      <c r="FVL357" s="13"/>
      <c r="FVM357" s="13"/>
      <c r="FVN357" s="19"/>
      <c r="FVO357" s="13"/>
      <c r="FVP357" s="13"/>
      <c r="FVQ357" s="13"/>
      <c r="FVR357" s="19"/>
      <c r="FVS357" s="13"/>
      <c r="FVT357" s="13"/>
      <c r="FVU357" s="13"/>
      <c r="FVV357" s="19"/>
      <c r="FVW357" s="13"/>
      <c r="FVX357" s="13"/>
      <c r="FVY357" s="13"/>
      <c r="FVZ357" s="19"/>
      <c r="FWA357" s="13"/>
      <c r="FWB357" s="13"/>
      <c r="FWC357" s="13"/>
      <c r="FWD357" s="19"/>
      <c r="FWE357" s="13"/>
      <c r="FWF357" s="13"/>
      <c r="FWG357" s="13"/>
      <c r="FWH357" s="19"/>
      <c r="FWI357" s="13"/>
      <c r="FWJ357" s="13"/>
      <c r="FWK357" s="13"/>
      <c r="FWL357" s="19"/>
      <c r="FWM357" s="13"/>
      <c r="FWN357" s="13"/>
      <c r="FWO357" s="13"/>
      <c r="FWP357" s="19"/>
      <c r="FWQ357" s="13"/>
      <c r="FWR357" s="13"/>
      <c r="FWS357" s="13"/>
      <c r="FWT357" s="19"/>
      <c r="FWU357" s="13"/>
      <c r="FWV357" s="13"/>
      <c r="FWW357" s="13"/>
      <c r="FWX357" s="19"/>
      <c r="FWY357" s="13"/>
      <c r="FWZ357" s="13"/>
      <c r="FXA357" s="13"/>
      <c r="FXB357" s="19"/>
      <c r="FXC357" s="13"/>
      <c r="FXD357" s="13"/>
      <c r="FXE357" s="13"/>
      <c r="FXF357" s="19"/>
      <c r="FXG357" s="13"/>
      <c r="FXH357" s="13"/>
      <c r="FXI357" s="13"/>
      <c r="FXJ357" s="19"/>
      <c r="FXK357" s="13"/>
      <c r="FXL357" s="13"/>
      <c r="FXM357" s="13"/>
      <c r="FXN357" s="19"/>
      <c r="FXO357" s="13"/>
      <c r="FXP357" s="13"/>
      <c r="FXQ357" s="13"/>
      <c r="FXR357" s="19"/>
      <c r="FXS357" s="13"/>
      <c r="FXT357" s="13"/>
      <c r="FXU357" s="13"/>
      <c r="FXV357" s="19"/>
      <c r="FXW357" s="13"/>
      <c r="FXX357" s="13"/>
      <c r="FXY357" s="13"/>
      <c r="FXZ357" s="19"/>
      <c r="FYA357" s="13"/>
      <c r="FYB357" s="13"/>
      <c r="FYC357" s="13"/>
      <c r="FYD357" s="19"/>
      <c r="FYE357" s="13"/>
      <c r="FYF357" s="13"/>
      <c r="FYG357" s="13"/>
      <c r="FYH357" s="19"/>
      <c r="FYI357" s="13"/>
      <c r="FYJ357" s="13"/>
      <c r="FYK357" s="13"/>
      <c r="FYL357" s="19"/>
      <c r="FYM357" s="13"/>
      <c r="FYN357" s="13"/>
      <c r="FYO357" s="13"/>
      <c r="FYP357" s="19"/>
      <c r="FYQ357" s="13"/>
      <c r="FYR357" s="13"/>
      <c r="FYS357" s="13"/>
      <c r="FYT357" s="19"/>
      <c r="FYU357" s="13"/>
      <c r="FYV357" s="13"/>
      <c r="FYW357" s="13"/>
      <c r="FYX357" s="19"/>
      <c r="FYY357" s="13"/>
      <c r="FYZ357" s="13"/>
      <c r="FZA357" s="13"/>
      <c r="FZB357" s="19"/>
      <c r="FZC357" s="13"/>
      <c r="FZD357" s="13"/>
      <c r="FZE357" s="13"/>
      <c r="FZF357" s="19"/>
      <c r="FZG357" s="13"/>
      <c r="FZH357" s="13"/>
      <c r="FZI357" s="13"/>
      <c r="FZJ357" s="19"/>
      <c r="FZK357" s="13"/>
      <c r="FZL357" s="13"/>
      <c r="FZM357" s="13"/>
      <c r="FZN357" s="19"/>
      <c r="FZO357" s="13"/>
      <c r="FZP357" s="13"/>
      <c r="FZQ357" s="13"/>
      <c r="FZR357" s="19"/>
      <c r="FZS357" s="13"/>
      <c r="FZT357" s="13"/>
      <c r="FZU357" s="13"/>
      <c r="FZV357" s="19"/>
      <c r="FZW357" s="13"/>
      <c r="FZX357" s="13"/>
      <c r="FZY357" s="13"/>
      <c r="FZZ357" s="19"/>
      <c r="GAA357" s="13"/>
      <c r="GAB357" s="13"/>
      <c r="GAC357" s="13"/>
      <c r="GAD357" s="19"/>
      <c r="GAE357" s="13"/>
      <c r="GAF357" s="13"/>
      <c r="GAG357" s="13"/>
      <c r="GAH357" s="19"/>
      <c r="GAI357" s="13"/>
      <c r="GAJ357" s="13"/>
      <c r="GAK357" s="13"/>
      <c r="GAL357" s="19"/>
      <c r="GAM357" s="13"/>
      <c r="GAN357" s="13"/>
      <c r="GAO357" s="13"/>
      <c r="GAP357" s="19"/>
      <c r="GAQ357" s="13"/>
      <c r="GAR357" s="13"/>
      <c r="GAS357" s="13"/>
      <c r="GAT357" s="19"/>
      <c r="GAU357" s="13"/>
      <c r="GAV357" s="13"/>
      <c r="GAW357" s="13"/>
      <c r="GAX357" s="19"/>
      <c r="GAY357" s="13"/>
      <c r="GAZ357" s="13"/>
      <c r="GBA357" s="13"/>
      <c r="GBB357" s="19"/>
      <c r="GBC357" s="13"/>
      <c r="GBD357" s="13"/>
      <c r="GBE357" s="13"/>
      <c r="GBF357" s="19"/>
      <c r="GBG357" s="13"/>
      <c r="GBH357" s="13"/>
      <c r="GBI357" s="13"/>
      <c r="GBJ357" s="19"/>
      <c r="GBK357" s="13"/>
      <c r="GBL357" s="13"/>
      <c r="GBM357" s="13"/>
      <c r="GBN357" s="19"/>
      <c r="GBO357" s="13"/>
      <c r="GBP357" s="13"/>
      <c r="GBQ357" s="13"/>
      <c r="GBR357" s="19"/>
      <c r="GBS357" s="13"/>
      <c r="GBT357" s="13"/>
      <c r="GBU357" s="13"/>
      <c r="GBV357" s="19"/>
      <c r="GBW357" s="13"/>
      <c r="GBX357" s="13"/>
      <c r="GBY357" s="13"/>
      <c r="GBZ357" s="19"/>
      <c r="GCA357" s="13"/>
      <c r="GCB357" s="13"/>
      <c r="GCC357" s="13"/>
      <c r="GCD357" s="19"/>
      <c r="GCE357" s="13"/>
      <c r="GCF357" s="13"/>
      <c r="GCG357" s="13"/>
      <c r="GCH357" s="19"/>
      <c r="GCI357" s="13"/>
      <c r="GCJ357" s="13"/>
      <c r="GCK357" s="13"/>
      <c r="GCL357" s="19"/>
      <c r="GCM357" s="13"/>
      <c r="GCN357" s="13"/>
      <c r="GCO357" s="13"/>
      <c r="GCP357" s="19"/>
      <c r="GCQ357" s="13"/>
      <c r="GCR357" s="13"/>
      <c r="GCS357" s="13"/>
      <c r="GCT357" s="19"/>
      <c r="GCU357" s="13"/>
      <c r="GCV357" s="13"/>
      <c r="GCW357" s="13"/>
      <c r="GCX357" s="19"/>
      <c r="GCY357" s="13"/>
      <c r="GCZ357" s="13"/>
      <c r="GDA357" s="13"/>
      <c r="GDB357" s="19"/>
      <c r="GDC357" s="13"/>
      <c r="GDD357" s="13"/>
      <c r="GDE357" s="13"/>
      <c r="GDF357" s="19"/>
      <c r="GDG357" s="13"/>
      <c r="GDH357" s="13"/>
      <c r="GDI357" s="13"/>
      <c r="GDJ357" s="19"/>
      <c r="GDK357" s="13"/>
      <c r="GDL357" s="13"/>
      <c r="GDM357" s="13"/>
      <c r="GDN357" s="19"/>
      <c r="GDO357" s="13"/>
      <c r="GDP357" s="13"/>
      <c r="GDQ357" s="13"/>
      <c r="GDR357" s="19"/>
      <c r="GDS357" s="13"/>
      <c r="GDT357" s="13"/>
      <c r="GDU357" s="13"/>
      <c r="GDV357" s="19"/>
      <c r="GDW357" s="13"/>
      <c r="GDX357" s="13"/>
      <c r="GDY357" s="13"/>
      <c r="GDZ357" s="19"/>
      <c r="GEA357" s="13"/>
      <c r="GEB357" s="13"/>
      <c r="GEC357" s="13"/>
      <c r="GED357" s="19"/>
      <c r="GEE357" s="13"/>
      <c r="GEF357" s="13"/>
      <c r="GEG357" s="13"/>
      <c r="GEH357" s="19"/>
      <c r="GEI357" s="13"/>
      <c r="GEJ357" s="13"/>
      <c r="GEK357" s="13"/>
      <c r="GEL357" s="19"/>
      <c r="GEM357" s="13"/>
      <c r="GEN357" s="13"/>
      <c r="GEO357" s="13"/>
      <c r="GEP357" s="19"/>
      <c r="GEQ357" s="13"/>
      <c r="GER357" s="13"/>
      <c r="GES357" s="13"/>
      <c r="GET357" s="19"/>
      <c r="GEU357" s="13"/>
      <c r="GEV357" s="13"/>
      <c r="GEW357" s="13"/>
      <c r="GEX357" s="19"/>
      <c r="GEY357" s="13"/>
      <c r="GEZ357" s="13"/>
      <c r="GFA357" s="13"/>
      <c r="GFB357" s="19"/>
      <c r="GFC357" s="13"/>
      <c r="GFD357" s="13"/>
      <c r="GFE357" s="13"/>
      <c r="GFF357" s="19"/>
      <c r="GFG357" s="13"/>
      <c r="GFH357" s="13"/>
      <c r="GFI357" s="13"/>
      <c r="GFJ357" s="19"/>
      <c r="GFK357" s="13"/>
      <c r="GFL357" s="13"/>
      <c r="GFM357" s="13"/>
      <c r="GFN357" s="19"/>
      <c r="GFO357" s="13"/>
      <c r="GFP357" s="13"/>
      <c r="GFQ357" s="13"/>
      <c r="GFR357" s="19"/>
      <c r="GFS357" s="13"/>
      <c r="GFT357" s="13"/>
      <c r="GFU357" s="13"/>
      <c r="GFV357" s="19"/>
      <c r="GFW357" s="13"/>
      <c r="GFX357" s="13"/>
      <c r="GFY357" s="13"/>
      <c r="GFZ357" s="19"/>
      <c r="GGA357" s="13"/>
      <c r="GGB357" s="13"/>
      <c r="GGC357" s="13"/>
      <c r="GGD357" s="19"/>
      <c r="GGE357" s="13"/>
      <c r="GGF357" s="13"/>
      <c r="GGG357" s="13"/>
      <c r="GGH357" s="19"/>
      <c r="GGI357" s="13"/>
      <c r="GGJ357" s="13"/>
      <c r="GGK357" s="13"/>
      <c r="GGL357" s="19"/>
      <c r="GGM357" s="13"/>
      <c r="GGN357" s="13"/>
      <c r="GGO357" s="13"/>
      <c r="GGP357" s="19"/>
      <c r="GGQ357" s="13"/>
      <c r="GGR357" s="13"/>
      <c r="GGS357" s="13"/>
      <c r="GGT357" s="19"/>
      <c r="GGU357" s="13"/>
      <c r="GGV357" s="13"/>
      <c r="GGW357" s="13"/>
      <c r="GGX357" s="19"/>
      <c r="GGY357" s="13"/>
      <c r="GGZ357" s="13"/>
      <c r="GHA357" s="13"/>
      <c r="GHB357" s="19"/>
      <c r="GHC357" s="13"/>
      <c r="GHD357" s="13"/>
      <c r="GHE357" s="13"/>
      <c r="GHF357" s="19"/>
      <c r="GHG357" s="13"/>
      <c r="GHH357" s="13"/>
      <c r="GHI357" s="13"/>
      <c r="GHJ357" s="19"/>
      <c r="GHK357" s="13"/>
      <c r="GHL357" s="13"/>
      <c r="GHM357" s="13"/>
      <c r="GHN357" s="19"/>
      <c r="GHO357" s="13"/>
      <c r="GHP357" s="13"/>
      <c r="GHQ357" s="13"/>
      <c r="GHR357" s="19"/>
      <c r="GHS357" s="13"/>
      <c r="GHT357" s="13"/>
      <c r="GHU357" s="13"/>
      <c r="GHV357" s="19"/>
      <c r="GHW357" s="13"/>
      <c r="GHX357" s="13"/>
      <c r="GHY357" s="13"/>
      <c r="GHZ357" s="19"/>
      <c r="GIA357" s="13"/>
      <c r="GIB357" s="13"/>
      <c r="GIC357" s="13"/>
      <c r="GID357" s="19"/>
      <c r="GIE357" s="13"/>
      <c r="GIF357" s="13"/>
      <c r="GIG357" s="13"/>
      <c r="GIH357" s="19"/>
      <c r="GII357" s="13"/>
      <c r="GIJ357" s="13"/>
      <c r="GIK357" s="13"/>
      <c r="GIL357" s="19"/>
      <c r="GIM357" s="13"/>
      <c r="GIN357" s="13"/>
      <c r="GIO357" s="13"/>
      <c r="GIP357" s="19"/>
      <c r="GIQ357" s="13"/>
      <c r="GIR357" s="13"/>
      <c r="GIS357" s="13"/>
      <c r="GIT357" s="19"/>
      <c r="GIU357" s="13"/>
      <c r="GIV357" s="13"/>
      <c r="GIW357" s="13"/>
      <c r="GIX357" s="19"/>
      <c r="GIY357" s="13"/>
      <c r="GIZ357" s="13"/>
      <c r="GJA357" s="13"/>
      <c r="GJB357" s="19"/>
      <c r="GJC357" s="13"/>
      <c r="GJD357" s="13"/>
      <c r="GJE357" s="13"/>
      <c r="GJF357" s="19"/>
      <c r="GJG357" s="13"/>
      <c r="GJH357" s="13"/>
      <c r="GJI357" s="13"/>
      <c r="GJJ357" s="19"/>
      <c r="GJK357" s="13"/>
      <c r="GJL357" s="13"/>
      <c r="GJM357" s="13"/>
      <c r="GJN357" s="19"/>
      <c r="GJO357" s="13"/>
      <c r="GJP357" s="13"/>
      <c r="GJQ357" s="13"/>
      <c r="GJR357" s="19"/>
      <c r="GJS357" s="13"/>
      <c r="GJT357" s="13"/>
      <c r="GJU357" s="13"/>
      <c r="GJV357" s="19"/>
      <c r="GJW357" s="13"/>
      <c r="GJX357" s="13"/>
      <c r="GJY357" s="13"/>
      <c r="GJZ357" s="19"/>
      <c r="GKA357" s="13"/>
      <c r="GKB357" s="13"/>
      <c r="GKC357" s="13"/>
      <c r="GKD357" s="19"/>
      <c r="GKE357" s="13"/>
      <c r="GKF357" s="13"/>
      <c r="GKG357" s="13"/>
      <c r="GKH357" s="19"/>
      <c r="GKI357" s="13"/>
      <c r="GKJ357" s="13"/>
      <c r="GKK357" s="13"/>
      <c r="GKL357" s="19"/>
      <c r="GKM357" s="13"/>
      <c r="GKN357" s="13"/>
      <c r="GKO357" s="13"/>
      <c r="GKP357" s="19"/>
      <c r="GKQ357" s="13"/>
      <c r="GKR357" s="13"/>
      <c r="GKS357" s="13"/>
      <c r="GKT357" s="19"/>
      <c r="GKU357" s="13"/>
      <c r="GKV357" s="13"/>
      <c r="GKW357" s="13"/>
      <c r="GKX357" s="19"/>
      <c r="GKY357" s="13"/>
      <c r="GKZ357" s="13"/>
      <c r="GLA357" s="13"/>
      <c r="GLB357" s="19"/>
      <c r="GLC357" s="13"/>
      <c r="GLD357" s="13"/>
      <c r="GLE357" s="13"/>
      <c r="GLF357" s="19"/>
      <c r="GLG357" s="13"/>
      <c r="GLH357" s="13"/>
      <c r="GLI357" s="13"/>
      <c r="GLJ357" s="19"/>
      <c r="GLK357" s="13"/>
      <c r="GLL357" s="13"/>
      <c r="GLM357" s="13"/>
      <c r="GLN357" s="19"/>
      <c r="GLO357" s="13"/>
      <c r="GLP357" s="13"/>
      <c r="GLQ357" s="13"/>
      <c r="GLR357" s="19"/>
      <c r="GLS357" s="13"/>
      <c r="GLT357" s="13"/>
      <c r="GLU357" s="13"/>
      <c r="GLV357" s="19"/>
      <c r="GLW357" s="13"/>
      <c r="GLX357" s="13"/>
      <c r="GLY357" s="13"/>
      <c r="GLZ357" s="19"/>
      <c r="GMA357" s="13"/>
      <c r="GMB357" s="13"/>
      <c r="GMC357" s="13"/>
      <c r="GMD357" s="19"/>
      <c r="GME357" s="13"/>
      <c r="GMF357" s="13"/>
      <c r="GMG357" s="13"/>
      <c r="GMH357" s="19"/>
      <c r="GMI357" s="13"/>
      <c r="GMJ357" s="13"/>
      <c r="GMK357" s="13"/>
      <c r="GML357" s="19"/>
      <c r="GMM357" s="13"/>
      <c r="GMN357" s="13"/>
      <c r="GMO357" s="13"/>
      <c r="GMP357" s="19"/>
      <c r="GMQ357" s="13"/>
      <c r="GMR357" s="13"/>
      <c r="GMS357" s="13"/>
      <c r="GMT357" s="19"/>
      <c r="GMU357" s="13"/>
      <c r="GMV357" s="13"/>
      <c r="GMW357" s="13"/>
      <c r="GMX357" s="19"/>
      <c r="GMY357" s="13"/>
      <c r="GMZ357" s="13"/>
      <c r="GNA357" s="13"/>
      <c r="GNB357" s="19"/>
      <c r="GNC357" s="13"/>
      <c r="GND357" s="13"/>
      <c r="GNE357" s="13"/>
      <c r="GNF357" s="19"/>
      <c r="GNG357" s="13"/>
      <c r="GNH357" s="13"/>
      <c r="GNI357" s="13"/>
      <c r="GNJ357" s="19"/>
      <c r="GNK357" s="13"/>
      <c r="GNL357" s="13"/>
      <c r="GNM357" s="13"/>
      <c r="GNN357" s="19"/>
      <c r="GNO357" s="13"/>
      <c r="GNP357" s="13"/>
      <c r="GNQ357" s="13"/>
      <c r="GNR357" s="19"/>
      <c r="GNS357" s="13"/>
      <c r="GNT357" s="13"/>
      <c r="GNU357" s="13"/>
      <c r="GNV357" s="19"/>
      <c r="GNW357" s="13"/>
      <c r="GNX357" s="13"/>
      <c r="GNY357" s="13"/>
      <c r="GNZ357" s="19"/>
      <c r="GOA357" s="13"/>
      <c r="GOB357" s="13"/>
      <c r="GOC357" s="13"/>
      <c r="GOD357" s="19"/>
      <c r="GOE357" s="13"/>
      <c r="GOF357" s="13"/>
      <c r="GOG357" s="13"/>
      <c r="GOH357" s="19"/>
      <c r="GOI357" s="13"/>
      <c r="GOJ357" s="13"/>
      <c r="GOK357" s="13"/>
      <c r="GOL357" s="19"/>
      <c r="GOM357" s="13"/>
      <c r="GON357" s="13"/>
      <c r="GOO357" s="13"/>
      <c r="GOP357" s="19"/>
      <c r="GOQ357" s="13"/>
      <c r="GOR357" s="13"/>
      <c r="GOS357" s="13"/>
      <c r="GOT357" s="19"/>
      <c r="GOU357" s="13"/>
      <c r="GOV357" s="13"/>
      <c r="GOW357" s="13"/>
      <c r="GOX357" s="19"/>
      <c r="GOY357" s="13"/>
      <c r="GOZ357" s="13"/>
      <c r="GPA357" s="13"/>
      <c r="GPB357" s="19"/>
      <c r="GPC357" s="13"/>
      <c r="GPD357" s="13"/>
      <c r="GPE357" s="13"/>
      <c r="GPF357" s="19"/>
      <c r="GPG357" s="13"/>
      <c r="GPH357" s="13"/>
      <c r="GPI357" s="13"/>
      <c r="GPJ357" s="19"/>
      <c r="GPK357" s="13"/>
      <c r="GPL357" s="13"/>
      <c r="GPM357" s="13"/>
      <c r="GPN357" s="19"/>
      <c r="GPO357" s="13"/>
      <c r="GPP357" s="13"/>
      <c r="GPQ357" s="13"/>
      <c r="GPR357" s="19"/>
      <c r="GPS357" s="13"/>
      <c r="GPT357" s="13"/>
      <c r="GPU357" s="13"/>
      <c r="GPV357" s="19"/>
      <c r="GPW357" s="13"/>
      <c r="GPX357" s="13"/>
      <c r="GPY357" s="13"/>
      <c r="GPZ357" s="19"/>
      <c r="GQA357" s="13"/>
      <c r="GQB357" s="13"/>
      <c r="GQC357" s="13"/>
      <c r="GQD357" s="19"/>
      <c r="GQE357" s="13"/>
      <c r="GQF357" s="13"/>
      <c r="GQG357" s="13"/>
      <c r="GQH357" s="19"/>
      <c r="GQI357" s="13"/>
      <c r="GQJ357" s="13"/>
      <c r="GQK357" s="13"/>
      <c r="GQL357" s="19"/>
      <c r="GQM357" s="13"/>
      <c r="GQN357" s="13"/>
      <c r="GQO357" s="13"/>
      <c r="GQP357" s="19"/>
      <c r="GQQ357" s="13"/>
      <c r="GQR357" s="13"/>
      <c r="GQS357" s="13"/>
      <c r="GQT357" s="19"/>
      <c r="GQU357" s="13"/>
      <c r="GQV357" s="13"/>
      <c r="GQW357" s="13"/>
      <c r="GQX357" s="19"/>
      <c r="GQY357" s="13"/>
      <c r="GQZ357" s="13"/>
      <c r="GRA357" s="13"/>
      <c r="GRB357" s="19"/>
      <c r="GRC357" s="13"/>
      <c r="GRD357" s="13"/>
      <c r="GRE357" s="13"/>
      <c r="GRF357" s="19"/>
      <c r="GRG357" s="13"/>
      <c r="GRH357" s="13"/>
      <c r="GRI357" s="13"/>
      <c r="GRJ357" s="19"/>
      <c r="GRK357" s="13"/>
      <c r="GRL357" s="13"/>
      <c r="GRM357" s="13"/>
      <c r="GRN357" s="19"/>
      <c r="GRO357" s="13"/>
      <c r="GRP357" s="13"/>
      <c r="GRQ357" s="13"/>
      <c r="GRR357" s="19"/>
      <c r="GRS357" s="13"/>
      <c r="GRT357" s="13"/>
      <c r="GRU357" s="13"/>
      <c r="GRV357" s="19"/>
      <c r="GRW357" s="13"/>
      <c r="GRX357" s="13"/>
      <c r="GRY357" s="13"/>
      <c r="GRZ357" s="19"/>
      <c r="GSA357" s="13"/>
      <c r="GSB357" s="13"/>
      <c r="GSC357" s="13"/>
      <c r="GSD357" s="19"/>
      <c r="GSE357" s="13"/>
      <c r="GSF357" s="13"/>
      <c r="GSG357" s="13"/>
      <c r="GSH357" s="19"/>
      <c r="GSI357" s="13"/>
      <c r="GSJ357" s="13"/>
      <c r="GSK357" s="13"/>
      <c r="GSL357" s="19"/>
      <c r="GSM357" s="13"/>
      <c r="GSN357" s="13"/>
      <c r="GSO357" s="13"/>
      <c r="GSP357" s="19"/>
      <c r="GSQ357" s="13"/>
      <c r="GSR357" s="13"/>
      <c r="GSS357" s="13"/>
      <c r="GST357" s="19"/>
      <c r="GSU357" s="13"/>
      <c r="GSV357" s="13"/>
      <c r="GSW357" s="13"/>
      <c r="GSX357" s="19"/>
      <c r="GSY357" s="13"/>
      <c r="GSZ357" s="13"/>
      <c r="GTA357" s="13"/>
      <c r="GTB357" s="19"/>
      <c r="GTC357" s="13"/>
      <c r="GTD357" s="13"/>
      <c r="GTE357" s="13"/>
      <c r="GTF357" s="19"/>
      <c r="GTG357" s="13"/>
      <c r="GTH357" s="13"/>
      <c r="GTI357" s="13"/>
      <c r="GTJ357" s="19"/>
      <c r="GTK357" s="13"/>
      <c r="GTL357" s="13"/>
      <c r="GTM357" s="13"/>
      <c r="GTN357" s="19"/>
      <c r="GTO357" s="13"/>
      <c r="GTP357" s="13"/>
      <c r="GTQ357" s="13"/>
      <c r="GTR357" s="19"/>
      <c r="GTS357" s="13"/>
      <c r="GTT357" s="13"/>
      <c r="GTU357" s="13"/>
      <c r="GTV357" s="19"/>
      <c r="GTW357" s="13"/>
      <c r="GTX357" s="13"/>
      <c r="GTY357" s="13"/>
      <c r="GTZ357" s="19"/>
      <c r="GUA357" s="13"/>
      <c r="GUB357" s="13"/>
      <c r="GUC357" s="13"/>
      <c r="GUD357" s="19"/>
      <c r="GUE357" s="13"/>
      <c r="GUF357" s="13"/>
      <c r="GUG357" s="13"/>
      <c r="GUH357" s="19"/>
      <c r="GUI357" s="13"/>
      <c r="GUJ357" s="13"/>
      <c r="GUK357" s="13"/>
      <c r="GUL357" s="19"/>
      <c r="GUM357" s="13"/>
      <c r="GUN357" s="13"/>
      <c r="GUO357" s="13"/>
      <c r="GUP357" s="19"/>
      <c r="GUQ357" s="13"/>
      <c r="GUR357" s="13"/>
      <c r="GUS357" s="13"/>
      <c r="GUT357" s="19"/>
      <c r="GUU357" s="13"/>
      <c r="GUV357" s="13"/>
      <c r="GUW357" s="13"/>
      <c r="GUX357" s="19"/>
      <c r="GUY357" s="13"/>
      <c r="GUZ357" s="13"/>
      <c r="GVA357" s="13"/>
      <c r="GVB357" s="19"/>
      <c r="GVC357" s="13"/>
      <c r="GVD357" s="13"/>
      <c r="GVE357" s="13"/>
      <c r="GVF357" s="19"/>
      <c r="GVG357" s="13"/>
      <c r="GVH357" s="13"/>
      <c r="GVI357" s="13"/>
      <c r="GVJ357" s="19"/>
      <c r="GVK357" s="13"/>
      <c r="GVL357" s="13"/>
      <c r="GVM357" s="13"/>
      <c r="GVN357" s="19"/>
      <c r="GVO357" s="13"/>
      <c r="GVP357" s="13"/>
      <c r="GVQ357" s="13"/>
      <c r="GVR357" s="19"/>
      <c r="GVS357" s="13"/>
      <c r="GVT357" s="13"/>
      <c r="GVU357" s="13"/>
      <c r="GVV357" s="19"/>
      <c r="GVW357" s="13"/>
      <c r="GVX357" s="13"/>
      <c r="GVY357" s="13"/>
      <c r="GVZ357" s="19"/>
      <c r="GWA357" s="13"/>
      <c r="GWB357" s="13"/>
      <c r="GWC357" s="13"/>
      <c r="GWD357" s="19"/>
      <c r="GWE357" s="13"/>
      <c r="GWF357" s="13"/>
      <c r="GWG357" s="13"/>
      <c r="GWH357" s="19"/>
      <c r="GWI357" s="13"/>
      <c r="GWJ357" s="13"/>
      <c r="GWK357" s="13"/>
      <c r="GWL357" s="19"/>
      <c r="GWM357" s="13"/>
      <c r="GWN357" s="13"/>
      <c r="GWO357" s="13"/>
      <c r="GWP357" s="19"/>
      <c r="GWQ357" s="13"/>
      <c r="GWR357" s="13"/>
      <c r="GWS357" s="13"/>
      <c r="GWT357" s="19"/>
      <c r="GWU357" s="13"/>
      <c r="GWV357" s="13"/>
      <c r="GWW357" s="13"/>
      <c r="GWX357" s="19"/>
      <c r="GWY357" s="13"/>
      <c r="GWZ357" s="13"/>
      <c r="GXA357" s="13"/>
      <c r="GXB357" s="19"/>
      <c r="GXC357" s="13"/>
      <c r="GXD357" s="13"/>
      <c r="GXE357" s="13"/>
      <c r="GXF357" s="19"/>
      <c r="GXG357" s="13"/>
      <c r="GXH357" s="13"/>
      <c r="GXI357" s="13"/>
      <c r="GXJ357" s="19"/>
      <c r="GXK357" s="13"/>
      <c r="GXL357" s="13"/>
      <c r="GXM357" s="13"/>
      <c r="GXN357" s="19"/>
      <c r="GXO357" s="13"/>
      <c r="GXP357" s="13"/>
      <c r="GXQ357" s="13"/>
      <c r="GXR357" s="19"/>
      <c r="GXS357" s="13"/>
      <c r="GXT357" s="13"/>
      <c r="GXU357" s="13"/>
      <c r="GXV357" s="19"/>
      <c r="GXW357" s="13"/>
      <c r="GXX357" s="13"/>
      <c r="GXY357" s="13"/>
      <c r="GXZ357" s="19"/>
      <c r="GYA357" s="13"/>
      <c r="GYB357" s="13"/>
      <c r="GYC357" s="13"/>
      <c r="GYD357" s="19"/>
      <c r="GYE357" s="13"/>
      <c r="GYF357" s="13"/>
      <c r="GYG357" s="13"/>
      <c r="GYH357" s="19"/>
      <c r="GYI357" s="13"/>
      <c r="GYJ357" s="13"/>
      <c r="GYK357" s="13"/>
      <c r="GYL357" s="19"/>
      <c r="GYM357" s="13"/>
      <c r="GYN357" s="13"/>
      <c r="GYO357" s="13"/>
      <c r="GYP357" s="19"/>
      <c r="GYQ357" s="13"/>
      <c r="GYR357" s="13"/>
      <c r="GYS357" s="13"/>
      <c r="GYT357" s="19"/>
      <c r="GYU357" s="13"/>
      <c r="GYV357" s="13"/>
      <c r="GYW357" s="13"/>
      <c r="GYX357" s="19"/>
      <c r="GYY357" s="13"/>
      <c r="GYZ357" s="13"/>
      <c r="GZA357" s="13"/>
      <c r="GZB357" s="19"/>
      <c r="GZC357" s="13"/>
      <c r="GZD357" s="13"/>
      <c r="GZE357" s="13"/>
      <c r="GZF357" s="19"/>
      <c r="GZG357" s="13"/>
      <c r="GZH357" s="13"/>
      <c r="GZI357" s="13"/>
      <c r="GZJ357" s="19"/>
      <c r="GZK357" s="13"/>
      <c r="GZL357" s="13"/>
      <c r="GZM357" s="13"/>
      <c r="GZN357" s="19"/>
      <c r="GZO357" s="13"/>
      <c r="GZP357" s="13"/>
      <c r="GZQ357" s="13"/>
      <c r="GZR357" s="19"/>
      <c r="GZS357" s="13"/>
      <c r="GZT357" s="13"/>
      <c r="GZU357" s="13"/>
      <c r="GZV357" s="19"/>
      <c r="GZW357" s="13"/>
      <c r="GZX357" s="13"/>
      <c r="GZY357" s="13"/>
      <c r="GZZ357" s="19"/>
      <c r="HAA357" s="13"/>
      <c r="HAB357" s="13"/>
      <c r="HAC357" s="13"/>
      <c r="HAD357" s="19"/>
      <c r="HAE357" s="13"/>
      <c r="HAF357" s="13"/>
      <c r="HAG357" s="13"/>
      <c r="HAH357" s="19"/>
      <c r="HAI357" s="13"/>
      <c r="HAJ357" s="13"/>
      <c r="HAK357" s="13"/>
      <c r="HAL357" s="19"/>
      <c r="HAM357" s="13"/>
      <c r="HAN357" s="13"/>
      <c r="HAO357" s="13"/>
      <c r="HAP357" s="19"/>
      <c r="HAQ357" s="13"/>
      <c r="HAR357" s="13"/>
      <c r="HAS357" s="13"/>
      <c r="HAT357" s="19"/>
      <c r="HAU357" s="13"/>
      <c r="HAV357" s="13"/>
      <c r="HAW357" s="13"/>
      <c r="HAX357" s="19"/>
      <c r="HAY357" s="13"/>
      <c r="HAZ357" s="13"/>
      <c r="HBA357" s="13"/>
      <c r="HBB357" s="19"/>
      <c r="HBC357" s="13"/>
      <c r="HBD357" s="13"/>
      <c r="HBE357" s="13"/>
      <c r="HBF357" s="19"/>
      <c r="HBG357" s="13"/>
      <c r="HBH357" s="13"/>
      <c r="HBI357" s="13"/>
      <c r="HBJ357" s="19"/>
      <c r="HBK357" s="13"/>
      <c r="HBL357" s="13"/>
      <c r="HBM357" s="13"/>
      <c r="HBN357" s="19"/>
      <c r="HBO357" s="13"/>
      <c r="HBP357" s="13"/>
      <c r="HBQ357" s="13"/>
      <c r="HBR357" s="19"/>
      <c r="HBS357" s="13"/>
      <c r="HBT357" s="13"/>
      <c r="HBU357" s="13"/>
      <c r="HBV357" s="19"/>
      <c r="HBW357" s="13"/>
      <c r="HBX357" s="13"/>
      <c r="HBY357" s="13"/>
      <c r="HBZ357" s="19"/>
      <c r="HCA357" s="13"/>
      <c r="HCB357" s="13"/>
      <c r="HCC357" s="13"/>
      <c r="HCD357" s="19"/>
      <c r="HCE357" s="13"/>
      <c r="HCF357" s="13"/>
      <c r="HCG357" s="13"/>
      <c r="HCH357" s="19"/>
      <c r="HCI357" s="13"/>
      <c r="HCJ357" s="13"/>
      <c r="HCK357" s="13"/>
      <c r="HCL357" s="19"/>
      <c r="HCM357" s="13"/>
      <c r="HCN357" s="13"/>
      <c r="HCO357" s="13"/>
      <c r="HCP357" s="19"/>
      <c r="HCQ357" s="13"/>
      <c r="HCR357" s="13"/>
      <c r="HCS357" s="13"/>
      <c r="HCT357" s="19"/>
      <c r="HCU357" s="13"/>
      <c r="HCV357" s="13"/>
      <c r="HCW357" s="13"/>
      <c r="HCX357" s="19"/>
      <c r="HCY357" s="13"/>
      <c r="HCZ357" s="13"/>
      <c r="HDA357" s="13"/>
      <c r="HDB357" s="19"/>
      <c r="HDC357" s="13"/>
      <c r="HDD357" s="13"/>
      <c r="HDE357" s="13"/>
      <c r="HDF357" s="19"/>
      <c r="HDG357" s="13"/>
      <c r="HDH357" s="13"/>
      <c r="HDI357" s="13"/>
      <c r="HDJ357" s="19"/>
      <c r="HDK357" s="13"/>
      <c r="HDL357" s="13"/>
      <c r="HDM357" s="13"/>
      <c r="HDN357" s="19"/>
      <c r="HDO357" s="13"/>
      <c r="HDP357" s="13"/>
      <c r="HDQ357" s="13"/>
      <c r="HDR357" s="19"/>
      <c r="HDS357" s="13"/>
      <c r="HDT357" s="13"/>
      <c r="HDU357" s="13"/>
      <c r="HDV357" s="19"/>
      <c r="HDW357" s="13"/>
      <c r="HDX357" s="13"/>
      <c r="HDY357" s="13"/>
      <c r="HDZ357" s="19"/>
      <c r="HEA357" s="13"/>
      <c r="HEB357" s="13"/>
      <c r="HEC357" s="13"/>
      <c r="HED357" s="19"/>
      <c r="HEE357" s="13"/>
      <c r="HEF357" s="13"/>
      <c r="HEG357" s="13"/>
      <c r="HEH357" s="19"/>
      <c r="HEI357" s="13"/>
      <c r="HEJ357" s="13"/>
      <c r="HEK357" s="13"/>
      <c r="HEL357" s="19"/>
      <c r="HEM357" s="13"/>
      <c r="HEN357" s="13"/>
      <c r="HEO357" s="13"/>
      <c r="HEP357" s="19"/>
      <c r="HEQ357" s="13"/>
      <c r="HER357" s="13"/>
      <c r="HES357" s="13"/>
      <c r="HET357" s="19"/>
      <c r="HEU357" s="13"/>
      <c r="HEV357" s="13"/>
      <c r="HEW357" s="13"/>
      <c r="HEX357" s="19"/>
      <c r="HEY357" s="13"/>
      <c r="HEZ357" s="13"/>
      <c r="HFA357" s="13"/>
      <c r="HFB357" s="19"/>
      <c r="HFC357" s="13"/>
      <c r="HFD357" s="13"/>
      <c r="HFE357" s="13"/>
      <c r="HFF357" s="19"/>
      <c r="HFG357" s="13"/>
      <c r="HFH357" s="13"/>
      <c r="HFI357" s="13"/>
      <c r="HFJ357" s="19"/>
      <c r="HFK357" s="13"/>
      <c r="HFL357" s="13"/>
      <c r="HFM357" s="13"/>
      <c r="HFN357" s="19"/>
      <c r="HFO357" s="13"/>
      <c r="HFP357" s="13"/>
      <c r="HFQ357" s="13"/>
      <c r="HFR357" s="19"/>
      <c r="HFS357" s="13"/>
      <c r="HFT357" s="13"/>
      <c r="HFU357" s="13"/>
      <c r="HFV357" s="19"/>
      <c r="HFW357" s="13"/>
      <c r="HFX357" s="13"/>
      <c r="HFY357" s="13"/>
      <c r="HFZ357" s="19"/>
      <c r="HGA357" s="13"/>
      <c r="HGB357" s="13"/>
      <c r="HGC357" s="13"/>
      <c r="HGD357" s="19"/>
      <c r="HGE357" s="13"/>
      <c r="HGF357" s="13"/>
      <c r="HGG357" s="13"/>
      <c r="HGH357" s="19"/>
      <c r="HGI357" s="13"/>
      <c r="HGJ357" s="13"/>
      <c r="HGK357" s="13"/>
      <c r="HGL357" s="19"/>
      <c r="HGM357" s="13"/>
      <c r="HGN357" s="13"/>
      <c r="HGO357" s="13"/>
      <c r="HGP357" s="19"/>
      <c r="HGQ357" s="13"/>
      <c r="HGR357" s="13"/>
      <c r="HGS357" s="13"/>
      <c r="HGT357" s="19"/>
      <c r="HGU357" s="13"/>
      <c r="HGV357" s="13"/>
      <c r="HGW357" s="13"/>
      <c r="HGX357" s="19"/>
      <c r="HGY357" s="13"/>
      <c r="HGZ357" s="13"/>
      <c r="HHA357" s="13"/>
      <c r="HHB357" s="19"/>
      <c r="HHC357" s="13"/>
      <c r="HHD357" s="13"/>
      <c r="HHE357" s="13"/>
      <c r="HHF357" s="19"/>
      <c r="HHG357" s="13"/>
      <c r="HHH357" s="13"/>
      <c r="HHI357" s="13"/>
      <c r="HHJ357" s="19"/>
      <c r="HHK357" s="13"/>
      <c r="HHL357" s="13"/>
      <c r="HHM357" s="13"/>
      <c r="HHN357" s="19"/>
      <c r="HHO357" s="13"/>
      <c r="HHP357" s="13"/>
      <c r="HHQ357" s="13"/>
      <c r="HHR357" s="19"/>
      <c r="HHS357" s="13"/>
      <c r="HHT357" s="13"/>
      <c r="HHU357" s="13"/>
      <c r="HHV357" s="19"/>
      <c r="HHW357" s="13"/>
      <c r="HHX357" s="13"/>
      <c r="HHY357" s="13"/>
      <c r="HHZ357" s="19"/>
      <c r="HIA357" s="13"/>
      <c r="HIB357" s="13"/>
      <c r="HIC357" s="13"/>
      <c r="HID357" s="19"/>
      <c r="HIE357" s="13"/>
      <c r="HIF357" s="13"/>
      <c r="HIG357" s="13"/>
      <c r="HIH357" s="19"/>
      <c r="HII357" s="13"/>
      <c r="HIJ357" s="13"/>
      <c r="HIK357" s="13"/>
      <c r="HIL357" s="19"/>
      <c r="HIM357" s="13"/>
      <c r="HIN357" s="13"/>
      <c r="HIO357" s="13"/>
      <c r="HIP357" s="19"/>
      <c r="HIQ357" s="13"/>
      <c r="HIR357" s="13"/>
      <c r="HIS357" s="13"/>
      <c r="HIT357" s="19"/>
      <c r="HIU357" s="13"/>
      <c r="HIV357" s="13"/>
      <c r="HIW357" s="13"/>
      <c r="HIX357" s="19"/>
      <c r="HIY357" s="13"/>
      <c r="HIZ357" s="13"/>
      <c r="HJA357" s="13"/>
      <c r="HJB357" s="19"/>
      <c r="HJC357" s="13"/>
      <c r="HJD357" s="13"/>
      <c r="HJE357" s="13"/>
      <c r="HJF357" s="19"/>
      <c r="HJG357" s="13"/>
      <c r="HJH357" s="13"/>
      <c r="HJI357" s="13"/>
      <c r="HJJ357" s="19"/>
      <c r="HJK357" s="13"/>
      <c r="HJL357" s="13"/>
      <c r="HJM357" s="13"/>
      <c r="HJN357" s="19"/>
      <c r="HJO357" s="13"/>
      <c r="HJP357" s="13"/>
      <c r="HJQ357" s="13"/>
      <c r="HJR357" s="19"/>
      <c r="HJS357" s="13"/>
      <c r="HJT357" s="13"/>
      <c r="HJU357" s="13"/>
      <c r="HJV357" s="19"/>
      <c r="HJW357" s="13"/>
      <c r="HJX357" s="13"/>
      <c r="HJY357" s="13"/>
      <c r="HJZ357" s="19"/>
      <c r="HKA357" s="13"/>
      <c r="HKB357" s="13"/>
      <c r="HKC357" s="13"/>
      <c r="HKD357" s="19"/>
      <c r="HKE357" s="13"/>
      <c r="HKF357" s="13"/>
      <c r="HKG357" s="13"/>
      <c r="HKH357" s="19"/>
      <c r="HKI357" s="13"/>
      <c r="HKJ357" s="13"/>
      <c r="HKK357" s="13"/>
      <c r="HKL357" s="19"/>
      <c r="HKM357" s="13"/>
      <c r="HKN357" s="13"/>
      <c r="HKO357" s="13"/>
      <c r="HKP357" s="19"/>
      <c r="HKQ357" s="13"/>
      <c r="HKR357" s="13"/>
      <c r="HKS357" s="13"/>
      <c r="HKT357" s="19"/>
      <c r="HKU357" s="13"/>
      <c r="HKV357" s="13"/>
      <c r="HKW357" s="13"/>
      <c r="HKX357" s="19"/>
      <c r="HKY357" s="13"/>
      <c r="HKZ357" s="13"/>
      <c r="HLA357" s="13"/>
      <c r="HLB357" s="19"/>
      <c r="HLC357" s="13"/>
      <c r="HLD357" s="13"/>
      <c r="HLE357" s="13"/>
      <c r="HLF357" s="19"/>
      <c r="HLG357" s="13"/>
      <c r="HLH357" s="13"/>
      <c r="HLI357" s="13"/>
      <c r="HLJ357" s="19"/>
      <c r="HLK357" s="13"/>
      <c r="HLL357" s="13"/>
      <c r="HLM357" s="13"/>
      <c r="HLN357" s="19"/>
      <c r="HLO357" s="13"/>
      <c r="HLP357" s="13"/>
      <c r="HLQ357" s="13"/>
      <c r="HLR357" s="19"/>
      <c r="HLS357" s="13"/>
      <c r="HLT357" s="13"/>
      <c r="HLU357" s="13"/>
      <c r="HLV357" s="19"/>
      <c r="HLW357" s="13"/>
      <c r="HLX357" s="13"/>
      <c r="HLY357" s="13"/>
      <c r="HLZ357" s="19"/>
      <c r="HMA357" s="13"/>
      <c r="HMB357" s="13"/>
      <c r="HMC357" s="13"/>
      <c r="HMD357" s="19"/>
      <c r="HME357" s="13"/>
      <c r="HMF357" s="13"/>
      <c r="HMG357" s="13"/>
      <c r="HMH357" s="19"/>
      <c r="HMI357" s="13"/>
      <c r="HMJ357" s="13"/>
      <c r="HMK357" s="13"/>
      <c r="HML357" s="19"/>
      <c r="HMM357" s="13"/>
      <c r="HMN357" s="13"/>
      <c r="HMO357" s="13"/>
      <c r="HMP357" s="19"/>
      <c r="HMQ357" s="13"/>
      <c r="HMR357" s="13"/>
      <c r="HMS357" s="13"/>
      <c r="HMT357" s="19"/>
      <c r="HMU357" s="13"/>
      <c r="HMV357" s="13"/>
      <c r="HMW357" s="13"/>
      <c r="HMX357" s="19"/>
      <c r="HMY357" s="13"/>
      <c r="HMZ357" s="13"/>
      <c r="HNA357" s="13"/>
      <c r="HNB357" s="19"/>
      <c r="HNC357" s="13"/>
      <c r="HND357" s="13"/>
      <c r="HNE357" s="13"/>
      <c r="HNF357" s="19"/>
      <c r="HNG357" s="13"/>
      <c r="HNH357" s="13"/>
      <c r="HNI357" s="13"/>
      <c r="HNJ357" s="19"/>
      <c r="HNK357" s="13"/>
      <c r="HNL357" s="13"/>
      <c r="HNM357" s="13"/>
      <c r="HNN357" s="19"/>
      <c r="HNO357" s="13"/>
      <c r="HNP357" s="13"/>
      <c r="HNQ357" s="13"/>
      <c r="HNR357" s="19"/>
      <c r="HNS357" s="13"/>
      <c r="HNT357" s="13"/>
      <c r="HNU357" s="13"/>
      <c r="HNV357" s="19"/>
      <c r="HNW357" s="13"/>
      <c r="HNX357" s="13"/>
      <c r="HNY357" s="13"/>
      <c r="HNZ357" s="19"/>
      <c r="HOA357" s="13"/>
      <c r="HOB357" s="13"/>
      <c r="HOC357" s="13"/>
      <c r="HOD357" s="19"/>
      <c r="HOE357" s="13"/>
      <c r="HOF357" s="13"/>
      <c r="HOG357" s="13"/>
      <c r="HOH357" s="19"/>
      <c r="HOI357" s="13"/>
      <c r="HOJ357" s="13"/>
      <c r="HOK357" s="13"/>
      <c r="HOL357" s="19"/>
      <c r="HOM357" s="13"/>
      <c r="HON357" s="13"/>
      <c r="HOO357" s="13"/>
      <c r="HOP357" s="19"/>
      <c r="HOQ357" s="13"/>
      <c r="HOR357" s="13"/>
      <c r="HOS357" s="13"/>
      <c r="HOT357" s="19"/>
      <c r="HOU357" s="13"/>
      <c r="HOV357" s="13"/>
      <c r="HOW357" s="13"/>
      <c r="HOX357" s="19"/>
      <c r="HOY357" s="13"/>
      <c r="HOZ357" s="13"/>
      <c r="HPA357" s="13"/>
      <c r="HPB357" s="19"/>
      <c r="HPC357" s="13"/>
      <c r="HPD357" s="13"/>
      <c r="HPE357" s="13"/>
      <c r="HPF357" s="19"/>
      <c r="HPG357" s="13"/>
      <c r="HPH357" s="13"/>
      <c r="HPI357" s="13"/>
      <c r="HPJ357" s="19"/>
      <c r="HPK357" s="13"/>
      <c r="HPL357" s="13"/>
      <c r="HPM357" s="13"/>
      <c r="HPN357" s="19"/>
      <c r="HPO357" s="13"/>
      <c r="HPP357" s="13"/>
      <c r="HPQ357" s="13"/>
      <c r="HPR357" s="19"/>
      <c r="HPS357" s="13"/>
      <c r="HPT357" s="13"/>
      <c r="HPU357" s="13"/>
      <c r="HPV357" s="19"/>
      <c r="HPW357" s="13"/>
      <c r="HPX357" s="13"/>
      <c r="HPY357" s="13"/>
      <c r="HPZ357" s="19"/>
      <c r="HQA357" s="13"/>
      <c r="HQB357" s="13"/>
      <c r="HQC357" s="13"/>
      <c r="HQD357" s="19"/>
      <c r="HQE357" s="13"/>
      <c r="HQF357" s="13"/>
      <c r="HQG357" s="13"/>
      <c r="HQH357" s="19"/>
      <c r="HQI357" s="13"/>
      <c r="HQJ357" s="13"/>
      <c r="HQK357" s="13"/>
      <c r="HQL357" s="19"/>
      <c r="HQM357" s="13"/>
      <c r="HQN357" s="13"/>
      <c r="HQO357" s="13"/>
      <c r="HQP357" s="19"/>
      <c r="HQQ357" s="13"/>
      <c r="HQR357" s="13"/>
      <c r="HQS357" s="13"/>
      <c r="HQT357" s="19"/>
      <c r="HQU357" s="13"/>
      <c r="HQV357" s="13"/>
      <c r="HQW357" s="13"/>
      <c r="HQX357" s="19"/>
      <c r="HQY357" s="13"/>
      <c r="HQZ357" s="13"/>
      <c r="HRA357" s="13"/>
      <c r="HRB357" s="19"/>
      <c r="HRC357" s="13"/>
      <c r="HRD357" s="13"/>
      <c r="HRE357" s="13"/>
      <c r="HRF357" s="19"/>
      <c r="HRG357" s="13"/>
      <c r="HRH357" s="13"/>
      <c r="HRI357" s="13"/>
      <c r="HRJ357" s="19"/>
      <c r="HRK357" s="13"/>
      <c r="HRL357" s="13"/>
      <c r="HRM357" s="13"/>
      <c r="HRN357" s="19"/>
      <c r="HRO357" s="13"/>
      <c r="HRP357" s="13"/>
      <c r="HRQ357" s="13"/>
      <c r="HRR357" s="19"/>
      <c r="HRS357" s="13"/>
      <c r="HRT357" s="13"/>
      <c r="HRU357" s="13"/>
      <c r="HRV357" s="19"/>
      <c r="HRW357" s="13"/>
      <c r="HRX357" s="13"/>
      <c r="HRY357" s="13"/>
      <c r="HRZ357" s="19"/>
      <c r="HSA357" s="13"/>
      <c r="HSB357" s="13"/>
      <c r="HSC357" s="13"/>
      <c r="HSD357" s="19"/>
      <c r="HSE357" s="13"/>
      <c r="HSF357" s="13"/>
      <c r="HSG357" s="13"/>
      <c r="HSH357" s="19"/>
      <c r="HSI357" s="13"/>
      <c r="HSJ357" s="13"/>
      <c r="HSK357" s="13"/>
      <c r="HSL357" s="19"/>
      <c r="HSM357" s="13"/>
      <c r="HSN357" s="13"/>
      <c r="HSO357" s="13"/>
      <c r="HSP357" s="19"/>
      <c r="HSQ357" s="13"/>
      <c r="HSR357" s="13"/>
      <c r="HSS357" s="13"/>
      <c r="HST357" s="19"/>
      <c r="HSU357" s="13"/>
      <c r="HSV357" s="13"/>
      <c r="HSW357" s="13"/>
      <c r="HSX357" s="19"/>
      <c r="HSY357" s="13"/>
      <c r="HSZ357" s="13"/>
      <c r="HTA357" s="13"/>
      <c r="HTB357" s="19"/>
      <c r="HTC357" s="13"/>
      <c r="HTD357" s="13"/>
      <c r="HTE357" s="13"/>
      <c r="HTF357" s="19"/>
      <c r="HTG357" s="13"/>
      <c r="HTH357" s="13"/>
      <c r="HTI357" s="13"/>
      <c r="HTJ357" s="19"/>
      <c r="HTK357" s="13"/>
      <c r="HTL357" s="13"/>
      <c r="HTM357" s="13"/>
      <c r="HTN357" s="19"/>
      <c r="HTO357" s="13"/>
      <c r="HTP357" s="13"/>
      <c r="HTQ357" s="13"/>
      <c r="HTR357" s="19"/>
      <c r="HTS357" s="13"/>
      <c r="HTT357" s="13"/>
      <c r="HTU357" s="13"/>
      <c r="HTV357" s="19"/>
      <c r="HTW357" s="13"/>
      <c r="HTX357" s="13"/>
      <c r="HTY357" s="13"/>
      <c r="HTZ357" s="19"/>
      <c r="HUA357" s="13"/>
      <c r="HUB357" s="13"/>
      <c r="HUC357" s="13"/>
      <c r="HUD357" s="19"/>
      <c r="HUE357" s="13"/>
      <c r="HUF357" s="13"/>
      <c r="HUG357" s="13"/>
      <c r="HUH357" s="19"/>
      <c r="HUI357" s="13"/>
      <c r="HUJ357" s="13"/>
      <c r="HUK357" s="13"/>
      <c r="HUL357" s="19"/>
      <c r="HUM357" s="13"/>
      <c r="HUN357" s="13"/>
      <c r="HUO357" s="13"/>
      <c r="HUP357" s="19"/>
      <c r="HUQ357" s="13"/>
      <c r="HUR357" s="13"/>
      <c r="HUS357" s="13"/>
      <c r="HUT357" s="19"/>
      <c r="HUU357" s="13"/>
      <c r="HUV357" s="13"/>
      <c r="HUW357" s="13"/>
      <c r="HUX357" s="19"/>
      <c r="HUY357" s="13"/>
      <c r="HUZ357" s="13"/>
      <c r="HVA357" s="13"/>
      <c r="HVB357" s="19"/>
      <c r="HVC357" s="13"/>
      <c r="HVD357" s="13"/>
      <c r="HVE357" s="13"/>
      <c r="HVF357" s="19"/>
      <c r="HVG357" s="13"/>
      <c r="HVH357" s="13"/>
      <c r="HVI357" s="13"/>
      <c r="HVJ357" s="19"/>
      <c r="HVK357" s="13"/>
      <c r="HVL357" s="13"/>
      <c r="HVM357" s="13"/>
      <c r="HVN357" s="19"/>
      <c r="HVO357" s="13"/>
      <c r="HVP357" s="13"/>
      <c r="HVQ357" s="13"/>
      <c r="HVR357" s="19"/>
      <c r="HVS357" s="13"/>
      <c r="HVT357" s="13"/>
      <c r="HVU357" s="13"/>
      <c r="HVV357" s="19"/>
      <c r="HVW357" s="13"/>
      <c r="HVX357" s="13"/>
      <c r="HVY357" s="13"/>
      <c r="HVZ357" s="19"/>
      <c r="HWA357" s="13"/>
      <c r="HWB357" s="13"/>
      <c r="HWC357" s="13"/>
      <c r="HWD357" s="19"/>
      <c r="HWE357" s="13"/>
      <c r="HWF357" s="13"/>
      <c r="HWG357" s="13"/>
      <c r="HWH357" s="19"/>
      <c r="HWI357" s="13"/>
      <c r="HWJ357" s="13"/>
      <c r="HWK357" s="13"/>
      <c r="HWL357" s="19"/>
      <c r="HWM357" s="13"/>
      <c r="HWN357" s="13"/>
      <c r="HWO357" s="13"/>
      <c r="HWP357" s="19"/>
      <c r="HWQ357" s="13"/>
      <c r="HWR357" s="13"/>
      <c r="HWS357" s="13"/>
      <c r="HWT357" s="19"/>
      <c r="HWU357" s="13"/>
      <c r="HWV357" s="13"/>
      <c r="HWW357" s="13"/>
      <c r="HWX357" s="19"/>
      <c r="HWY357" s="13"/>
      <c r="HWZ357" s="13"/>
      <c r="HXA357" s="13"/>
      <c r="HXB357" s="19"/>
      <c r="HXC357" s="13"/>
      <c r="HXD357" s="13"/>
      <c r="HXE357" s="13"/>
      <c r="HXF357" s="19"/>
      <c r="HXG357" s="13"/>
      <c r="HXH357" s="13"/>
      <c r="HXI357" s="13"/>
      <c r="HXJ357" s="19"/>
      <c r="HXK357" s="13"/>
      <c r="HXL357" s="13"/>
      <c r="HXM357" s="13"/>
      <c r="HXN357" s="19"/>
      <c r="HXO357" s="13"/>
      <c r="HXP357" s="13"/>
      <c r="HXQ357" s="13"/>
      <c r="HXR357" s="19"/>
      <c r="HXS357" s="13"/>
      <c r="HXT357" s="13"/>
      <c r="HXU357" s="13"/>
      <c r="HXV357" s="19"/>
      <c r="HXW357" s="13"/>
      <c r="HXX357" s="13"/>
      <c r="HXY357" s="13"/>
      <c r="HXZ357" s="19"/>
      <c r="HYA357" s="13"/>
      <c r="HYB357" s="13"/>
      <c r="HYC357" s="13"/>
      <c r="HYD357" s="19"/>
      <c r="HYE357" s="13"/>
      <c r="HYF357" s="13"/>
      <c r="HYG357" s="13"/>
      <c r="HYH357" s="19"/>
      <c r="HYI357" s="13"/>
      <c r="HYJ357" s="13"/>
      <c r="HYK357" s="13"/>
      <c r="HYL357" s="19"/>
      <c r="HYM357" s="13"/>
      <c r="HYN357" s="13"/>
      <c r="HYO357" s="13"/>
      <c r="HYP357" s="19"/>
      <c r="HYQ357" s="13"/>
      <c r="HYR357" s="13"/>
      <c r="HYS357" s="13"/>
      <c r="HYT357" s="19"/>
      <c r="HYU357" s="13"/>
      <c r="HYV357" s="13"/>
      <c r="HYW357" s="13"/>
      <c r="HYX357" s="19"/>
      <c r="HYY357" s="13"/>
      <c r="HYZ357" s="13"/>
      <c r="HZA357" s="13"/>
      <c r="HZB357" s="19"/>
      <c r="HZC357" s="13"/>
      <c r="HZD357" s="13"/>
      <c r="HZE357" s="13"/>
      <c r="HZF357" s="19"/>
      <c r="HZG357" s="13"/>
      <c r="HZH357" s="13"/>
      <c r="HZI357" s="13"/>
      <c r="HZJ357" s="19"/>
      <c r="HZK357" s="13"/>
      <c r="HZL357" s="13"/>
      <c r="HZM357" s="13"/>
      <c r="HZN357" s="19"/>
      <c r="HZO357" s="13"/>
      <c r="HZP357" s="13"/>
      <c r="HZQ357" s="13"/>
      <c r="HZR357" s="19"/>
      <c r="HZS357" s="13"/>
      <c r="HZT357" s="13"/>
      <c r="HZU357" s="13"/>
      <c r="HZV357" s="19"/>
      <c r="HZW357" s="13"/>
      <c r="HZX357" s="13"/>
      <c r="HZY357" s="13"/>
      <c r="HZZ357" s="19"/>
      <c r="IAA357" s="13"/>
      <c r="IAB357" s="13"/>
      <c r="IAC357" s="13"/>
      <c r="IAD357" s="19"/>
      <c r="IAE357" s="13"/>
      <c r="IAF357" s="13"/>
      <c r="IAG357" s="13"/>
      <c r="IAH357" s="19"/>
      <c r="IAI357" s="13"/>
      <c r="IAJ357" s="13"/>
      <c r="IAK357" s="13"/>
      <c r="IAL357" s="19"/>
      <c r="IAM357" s="13"/>
      <c r="IAN357" s="13"/>
      <c r="IAO357" s="13"/>
      <c r="IAP357" s="19"/>
      <c r="IAQ357" s="13"/>
      <c r="IAR357" s="13"/>
      <c r="IAS357" s="13"/>
      <c r="IAT357" s="19"/>
      <c r="IAU357" s="13"/>
      <c r="IAV357" s="13"/>
      <c r="IAW357" s="13"/>
      <c r="IAX357" s="19"/>
      <c r="IAY357" s="13"/>
      <c r="IAZ357" s="13"/>
      <c r="IBA357" s="13"/>
      <c r="IBB357" s="19"/>
      <c r="IBC357" s="13"/>
      <c r="IBD357" s="13"/>
      <c r="IBE357" s="13"/>
      <c r="IBF357" s="19"/>
      <c r="IBG357" s="13"/>
      <c r="IBH357" s="13"/>
      <c r="IBI357" s="13"/>
      <c r="IBJ357" s="19"/>
      <c r="IBK357" s="13"/>
      <c r="IBL357" s="13"/>
      <c r="IBM357" s="13"/>
      <c r="IBN357" s="19"/>
      <c r="IBO357" s="13"/>
      <c r="IBP357" s="13"/>
      <c r="IBQ357" s="13"/>
      <c r="IBR357" s="19"/>
      <c r="IBS357" s="13"/>
      <c r="IBT357" s="13"/>
      <c r="IBU357" s="13"/>
      <c r="IBV357" s="19"/>
      <c r="IBW357" s="13"/>
      <c r="IBX357" s="13"/>
      <c r="IBY357" s="13"/>
      <c r="IBZ357" s="19"/>
      <c r="ICA357" s="13"/>
      <c r="ICB357" s="13"/>
      <c r="ICC357" s="13"/>
      <c r="ICD357" s="19"/>
      <c r="ICE357" s="13"/>
      <c r="ICF357" s="13"/>
      <c r="ICG357" s="13"/>
      <c r="ICH357" s="19"/>
      <c r="ICI357" s="13"/>
      <c r="ICJ357" s="13"/>
      <c r="ICK357" s="13"/>
      <c r="ICL357" s="19"/>
      <c r="ICM357" s="13"/>
      <c r="ICN357" s="13"/>
      <c r="ICO357" s="13"/>
      <c r="ICP357" s="19"/>
      <c r="ICQ357" s="13"/>
      <c r="ICR357" s="13"/>
      <c r="ICS357" s="13"/>
      <c r="ICT357" s="19"/>
      <c r="ICU357" s="13"/>
      <c r="ICV357" s="13"/>
      <c r="ICW357" s="13"/>
      <c r="ICX357" s="19"/>
      <c r="ICY357" s="13"/>
      <c r="ICZ357" s="13"/>
      <c r="IDA357" s="13"/>
      <c r="IDB357" s="19"/>
      <c r="IDC357" s="13"/>
      <c r="IDD357" s="13"/>
      <c r="IDE357" s="13"/>
      <c r="IDF357" s="19"/>
      <c r="IDG357" s="13"/>
      <c r="IDH357" s="13"/>
      <c r="IDI357" s="13"/>
      <c r="IDJ357" s="19"/>
      <c r="IDK357" s="13"/>
      <c r="IDL357" s="13"/>
      <c r="IDM357" s="13"/>
      <c r="IDN357" s="19"/>
      <c r="IDO357" s="13"/>
      <c r="IDP357" s="13"/>
      <c r="IDQ357" s="13"/>
      <c r="IDR357" s="19"/>
      <c r="IDS357" s="13"/>
      <c r="IDT357" s="13"/>
      <c r="IDU357" s="13"/>
      <c r="IDV357" s="19"/>
      <c r="IDW357" s="13"/>
      <c r="IDX357" s="13"/>
      <c r="IDY357" s="13"/>
      <c r="IDZ357" s="19"/>
      <c r="IEA357" s="13"/>
      <c r="IEB357" s="13"/>
      <c r="IEC357" s="13"/>
      <c r="IED357" s="19"/>
      <c r="IEE357" s="13"/>
      <c r="IEF357" s="13"/>
      <c r="IEG357" s="13"/>
      <c r="IEH357" s="19"/>
      <c r="IEI357" s="13"/>
      <c r="IEJ357" s="13"/>
      <c r="IEK357" s="13"/>
      <c r="IEL357" s="19"/>
      <c r="IEM357" s="13"/>
      <c r="IEN357" s="13"/>
      <c r="IEO357" s="13"/>
      <c r="IEP357" s="19"/>
      <c r="IEQ357" s="13"/>
      <c r="IER357" s="13"/>
      <c r="IES357" s="13"/>
      <c r="IET357" s="19"/>
      <c r="IEU357" s="13"/>
      <c r="IEV357" s="13"/>
      <c r="IEW357" s="13"/>
      <c r="IEX357" s="19"/>
      <c r="IEY357" s="13"/>
      <c r="IEZ357" s="13"/>
      <c r="IFA357" s="13"/>
      <c r="IFB357" s="19"/>
      <c r="IFC357" s="13"/>
      <c r="IFD357" s="13"/>
      <c r="IFE357" s="13"/>
      <c r="IFF357" s="19"/>
      <c r="IFG357" s="13"/>
      <c r="IFH357" s="13"/>
      <c r="IFI357" s="13"/>
      <c r="IFJ357" s="19"/>
      <c r="IFK357" s="13"/>
      <c r="IFL357" s="13"/>
      <c r="IFM357" s="13"/>
      <c r="IFN357" s="19"/>
      <c r="IFO357" s="13"/>
      <c r="IFP357" s="13"/>
      <c r="IFQ357" s="13"/>
      <c r="IFR357" s="19"/>
      <c r="IFS357" s="13"/>
      <c r="IFT357" s="13"/>
      <c r="IFU357" s="13"/>
      <c r="IFV357" s="19"/>
      <c r="IFW357" s="13"/>
      <c r="IFX357" s="13"/>
      <c r="IFY357" s="13"/>
      <c r="IFZ357" s="19"/>
      <c r="IGA357" s="13"/>
      <c r="IGB357" s="13"/>
      <c r="IGC357" s="13"/>
      <c r="IGD357" s="19"/>
      <c r="IGE357" s="13"/>
      <c r="IGF357" s="13"/>
      <c r="IGG357" s="13"/>
      <c r="IGH357" s="19"/>
      <c r="IGI357" s="13"/>
      <c r="IGJ357" s="13"/>
      <c r="IGK357" s="13"/>
      <c r="IGL357" s="19"/>
      <c r="IGM357" s="13"/>
      <c r="IGN357" s="13"/>
      <c r="IGO357" s="13"/>
      <c r="IGP357" s="19"/>
      <c r="IGQ357" s="13"/>
      <c r="IGR357" s="13"/>
      <c r="IGS357" s="13"/>
      <c r="IGT357" s="19"/>
      <c r="IGU357" s="13"/>
      <c r="IGV357" s="13"/>
      <c r="IGW357" s="13"/>
      <c r="IGX357" s="19"/>
      <c r="IGY357" s="13"/>
      <c r="IGZ357" s="13"/>
      <c r="IHA357" s="13"/>
      <c r="IHB357" s="19"/>
      <c r="IHC357" s="13"/>
      <c r="IHD357" s="13"/>
      <c r="IHE357" s="13"/>
      <c r="IHF357" s="19"/>
      <c r="IHG357" s="13"/>
      <c r="IHH357" s="13"/>
      <c r="IHI357" s="13"/>
      <c r="IHJ357" s="19"/>
      <c r="IHK357" s="13"/>
      <c r="IHL357" s="13"/>
      <c r="IHM357" s="13"/>
      <c r="IHN357" s="19"/>
      <c r="IHO357" s="13"/>
      <c r="IHP357" s="13"/>
      <c r="IHQ357" s="13"/>
      <c r="IHR357" s="19"/>
      <c r="IHS357" s="13"/>
      <c r="IHT357" s="13"/>
      <c r="IHU357" s="13"/>
      <c r="IHV357" s="19"/>
      <c r="IHW357" s="13"/>
      <c r="IHX357" s="13"/>
      <c r="IHY357" s="13"/>
      <c r="IHZ357" s="19"/>
      <c r="IIA357" s="13"/>
      <c r="IIB357" s="13"/>
      <c r="IIC357" s="13"/>
      <c r="IID357" s="19"/>
      <c r="IIE357" s="13"/>
      <c r="IIF357" s="13"/>
      <c r="IIG357" s="13"/>
      <c r="IIH357" s="19"/>
      <c r="III357" s="13"/>
      <c r="IIJ357" s="13"/>
      <c r="IIK357" s="13"/>
      <c r="IIL357" s="19"/>
      <c r="IIM357" s="13"/>
      <c r="IIN357" s="13"/>
      <c r="IIO357" s="13"/>
      <c r="IIP357" s="19"/>
      <c r="IIQ357" s="13"/>
      <c r="IIR357" s="13"/>
      <c r="IIS357" s="13"/>
      <c r="IIT357" s="19"/>
      <c r="IIU357" s="13"/>
      <c r="IIV357" s="13"/>
      <c r="IIW357" s="13"/>
      <c r="IIX357" s="19"/>
      <c r="IIY357" s="13"/>
      <c r="IIZ357" s="13"/>
      <c r="IJA357" s="13"/>
      <c r="IJB357" s="19"/>
      <c r="IJC357" s="13"/>
      <c r="IJD357" s="13"/>
      <c r="IJE357" s="13"/>
      <c r="IJF357" s="19"/>
      <c r="IJG357" s="13"/>
      <c r="IJH357" s="13"/>
      <c r="IJI357" s="13"/>
      <c r="IJJ357" s="19"/>
      <c r="IJK357" s="13"/>
      <c r="IJL357" s="13"/>
      <c r="IJM357" s="13"/>
      <c r="IJN357" s="19"/>
      <c r="IJO357" s="13"/>
      <c r="IJP357" s="13"/>
      <c r="IJQ357" s="13"/>
      <c r="IJR357" s="19"/>
      <c r="IJS357" s="13"/>
      <c r="IJT357" s="13"/>
      <c r="IJU357" s="13"/>
      <c r="IJV357" s="19"/>
      <c r="IJW357" s="13"/>
      <c r="IJX357" s="13"/>
      <c r="IJY357" s="13"/>
      <c r="IJZ357" s="19"/>
      <c r="IKA357" s="13"/>
      <c r="IKB357" s="13"/>
      <c r="IKC357" s="13"/>
      <c r="IKD357" s="19"/>
      <c r="IKE357" s="13"/>
      <c r="IKF357" s="13"/>
      <c r="IKG357" s="13"/>
      <c r="IKH357" s="19"/>
      <c r="IKI357" s="13"/>
      <c r="IKJ357" s="13"/>
      <c r="IKK357" s="13"/>
      <c r="IKL357" s="19"/>
      <c r="IKM357" s="13"/>
      <c r="IKN357" s="13"/>
      <c r="IKO357" s="13"/>
      <c r="IKP357" s="19"/>
      <c r="IKQ357" s="13"/>
      <c r="IKR357" s="13"/>
      <c r="IKS357" s="13"/>
      <c r="IKT357" s="19"/>
      <c r="IKU357" s="13"/>
      <c r="IKV357" s="13"/>
      <c r="IKW357" s="13"/>
      <c r="IKX357" s="19"/>
      <c r="IKY357" s="13"/>
      <c r="IKZ357" s="13"/>
      <c r="ILA357" s="13"/>
      <c r="ILB357" s="19"/>
      <c r="ILC357" s="13"/>
      <c r="ILD357" s="13"/>
      <c r="ILE357" s="13"/>
      <c r="ILF357" s="19"/>
      <c r="ILG357" s="13"/>
      <c r="ILH357" s="13"/>
      <c r="ILI357" s="13"/>
      <c r="ILJ357" s="19"/>
      <c r="ILK357" s="13"/>
      <c r="ILL357" s="13"/>
      <c r="ILM357" s="13"/>
      <c r="ILN357" s="19"/>
      <c r="ILO357" s="13"/>
      <c r="ILP357" s="13"/>
      <c r="ILQ357" s="13"/>
      <c r="ILR357" s="19"/>
      <c r="ILS357" s="13"/>
      <c r="ILT357" s="13"/>
      <c r="ILU357" s="13"/>
      <c r="ILV357" s="19"/>
      <c r="ILW357" s="13"/>
      <c r="ILX357" s="13"/>
      <c r="ILY357" s="13"/>
      <c r="ILZ357" s="19"/>
      <c r="IMA357" s="13"/>
      <c r="IMB357" s="13"/>
      <c r="IMC357" s="13"/>
      <c r="IMD357" s="19"/>
      <c r="IME357" s="13"/>
      <c r="IMF357" s="13"/>
      <c r="IMG357" s="13"/>
      <c r="IMH357" s="19"/>
      <c r="IMI357" s="13"/>
      <c r="IMJ357" s="13"/>
      <c r="IMK357" s="13"/>
      <c r="IML357" s="19"/>
      <c r="IMM357" s="13"/>
      <c r="IMN357" s="13"/>
      <c r="IMO357" s="13"/>
      <c r="IMP357" s="19"/>
      <c r="IMQ357" s="13"/>
      <c r="IMR357" s="13"/>
      <c r="IMS357" s="13"/>
      <c r="IMT357" s="19"/>
      <c r="IMU357" s="13"/>
      <c r="IMV357" s="13"/>
      <c r="IMW357" s="13"/>
      <c r="IMX357" s="19"/>
      <c r="IMY357" s="13"/>
      <c r="IMZ357" s="13"/>
      <c r="INA357" s="13"/>
      <c r="INB357" s="19"/>
      <c r="INC357" s="13"/>
      <c r="IND357" s="13"/>
      <c r="INE357" s="13"/>
      <c r="INF357" s="19"/>
      <c r="ING357" s="13"/>
      <c r="INH357" s="13"/>
      <c r="INI357" s="13"/>
      <c r="INJ357" s="19"/>
      <c r="INK357" s="13"/>
      <c r="INL357" s="13"/>
      <c r="INM357" s="13"/>
      <c r="INN357" s="19"/>
      <c r="INO357" s="13"/>
      <c r="INP357" s="13"/>
      <c r="INQ357" s="13"/>
      <c r="INR357" s="19"/>
      <c r="INS357" s="13"/>
      <c r="INT357" s="13"/>
      <c r="INU357" s="13"/>
      <c r="INV357" s="19"/>
      <c r="INW357" s="13"/>
      <c r="INX357" s="13"/>
      <c r="INY357" s="13"/>
      <c r="INZ357" s="19"/>
      <c r="IOA357" s="13"/>
      <c r="IOB357" s="13"/>
      <c r="IOC357" s="13"/>
      <c r="IOD357" s="19"/>
      <c r="IOE357" s="13"/>
      <c r="IOF357" s="13"/>
      <c r="IOG357" s="13"/>
      <c r="IOH357" s="19"/>
      <c r="IOI357" s="13"/>
      <c r="IOJ357" s="13"/>
      <c r="IOK357" s="13"/>
      <c r="IOL357" s="19"/>
      <c r="IOM357" s="13"/>
      <c r="ION357" s="13"/>
      <c r="IOO357" s="13"/>
      <c r="IOP357" s="19"/>
      <c r="IOQ357" s="13"/>
      <c r="IOR357" s="13"/>
      <c r="IOS357" s="13"/>
      <c r="IOT357" s="19"/>
      <c r="IOU357" s="13"/>
      <c r="IOV357" s="13"/>
      <c r="IOW357" s="13"/>
      <c r="IOX357" s="19"/>
      <c r="IOY357" s="13"/>
      <c r="IOZ357" s="13"/>
      <c r="IPA357" s="13"/>
      <c r="IPB357" s="19"/>
      <c r="IPC357" s="13"/>
      <c r="IPD357" s="13"/>
      <c r="IPE357" s="13"/>
      <c r="IPF357" s="19"/>
      <c r="IPG357" s="13"/>
      <c r="IPH357" s="13"/>
      <c r="IPI357" s="13"/>
      <c r="IPJ357" s="19"/>
      <c r="IPK357" s="13"/>
      <c r="IPL357" s="13"/>
      <c r="IPM357" s="13"/>
      <c r="IPN357" s="19"/>
      <c r="IPO357" s="13"/>
      <c r="IPP357" s="13"/>
      <c r="IPQ357" s="13"/>
      <c r="IPR357" s="19"/>
      <c r="IPS357" s="13"/>
      <c r="IPT357" s="13"/>
      <c r="IPU357" s="13"/>
      <c r="IPV357" s="19"/>
      <c r="IPW357" s="13"/>
      <c r="IPX357" s="13"/>
      <c r="IPY357" s="13"/>
      <c r="IPZ357" s="19"/>
      <c r="IQA357" s="13"/>
      <c r="IQB357" s="13"/>
      <c r="IQC357" s="13"/>
      <c r="IQD357" s="19"/>
      <c r="IQE357" s="13"/>
      <c r="IQF357" s="13"/>
      <c r="IQG357" s="13"/>
      <c r="IQH357" s="19"/>
      <c r="IQI357" s="13"/>
      <c r="IQJ357" s="13"/>
      <c r="IQK357" s="13"/>
      <c r="IQL357" s="19"/>
      <c r="IQM357" s="13"/>
      <c r="IQN357" s="13"/>
      <c r="IQO357" s="13"/>
      <c r="IQP357" s="19"/>
      <c r="IQQ357" s="13"/>
      <c r="IQR357" s="13"/>
      <c r="IQS357" s="13"/>
      <c r="IQT357" s="19"/>
      <c r="IQU357" s="13"/>
      <c r="IQV357" s="13"/>
      <c r="IQW357" s="13"/>
      <c r="IQX357" s="19"/>
      <c r="IQY357" s="13"/>
      <c r="IQZ357" s="13"/>
      <c r="IRA357" s="13"/>
      <c r="IRB357" s="19"/>
      <c r="IRC357" s="13"/>
      <c r="IRD357" s="13"/>
      <c r="IRE357" s="13"/>
      <c r="IRF357" s="19"/>
      <c r="IRG357" s="13"/>
      <c r="IRH357" s="13"/>
      <c r="IRI357" s="13"/>
      <c r="IRJ357" s="19"/>
      <c r="IRK357" s="13"/>
      <c r="IRL357" s="13"/>
      <c r="IRM357" s="13"/>
      <c r="IRN357" s="19"/>
      <c r="IRO357" s="13"/>
      <c r="IRP357" s="13"/>
      <c r="IRQ357" s="13"/>
      <c r="IRR357" s="19"/>
      <c r="IRS357" s="13"/>
      <c r="IRT357" s="13"/>
      <c r="IRU357" s="13"/>
      <c r="IRV357" s="19"/>
      <c r="IRW357" s="13"/>
      <c r="IRX357" s="13"/>
      <c r="IRY357" s="13"/>
      <c r="IRZ357" s="19"/>
      <c r="ISA357" s="13"/>
      <c r="ISB357" s="13"/>
      <c r="ISC357" s="13"/>
      <c r="ISD357" s="19"/>
      <c r="ISE357" s="13"/>
      <c r="ISF357" s="13"/>
      <c r="ISG357" s="13"/>
      <c r="ISH357" s="19"/>
      <c r="ISI357" s="13"/>
      <c r="ISJ357" s="13"/>
      <c r="ISK357" s="13"/>
      <c r="ISL357" s="19"/>
      <c r="ISM357" s="13"/>
      <c r="ISN357" s="13"/>
      <c r="ISO357" s="13"/>
      <c r="ISP357" s="19"/>
      <c r="ISQ357" s="13"/>
      <c r="ISR357" s="13"/>
      <c r="ISS357" s="13"/>
      <c r="IST357" s="19"/>
      <c r="ISU357" s="13"/>
      <c r="ISV357" s="13"/>
      <c r="ISW357" s="13"/>
      <c r="ISX357" s="19"/>
      <c r="ISY357" s="13"/>
      <c r="ISZ357" s="13"/>
      <c r="ITA357" s="13"/>
      <c r="ITB357" s="19"/>
      <c r="ITC357" s="13"/>
      <c r="ITD357" s="13"/>
      <c r="ITE357" s="13"/>
      <c r="ITF357" s="19"/>
      <c r="ITG357" s="13"/>
      <c r="ITH357" s="13"/>
      <c r="ITI357" s="13"/>
      <c r="ITJ357" s="19"/>
      <c r="ITK357" s="13"/>
      <c r="ITL357" s="13"/>
      <c r="ITM357" s="13"/>
      <c r="ITN357" s="19"/>
      <c r="ITO357" s="13"/>
      <c r="ITP357" s="13"/>
      <c r="ITQ357" s="13"/>
      <c r="ITR357" s="19"/>
      <c r="ITS357" s="13"/>
      <c r="ITT357" s="13"/>
      <c r="ITU357" s="13"/>
      <c r="ITV357" s="19"/>
      <c r="ITW357" s="13"/>
      <c r="ITX357" s="13"/>
      <c r="ITY357" s="13"/>
      <c r="ITZ357" s="19"/>
      <c r="IUA357" s="13"/>
      <c r="IUB357" s="13"/>
      <c r="IUC357" s="13"/>
      <c r="IUD357" s="19"/>
      <c r="IUE357" s="13"/>
      <c r="IUF357" s="13"/>
      <c r="IUG357" s="13"/>
      <c r="IUH357" s="19"/>
      <c r="IUI357" s="13"/>
      <c r="IUJ357" s="13"/>
      <c r="IUK357" s="13"/>
      <c r="IUL357" s="19"/>
      <c r="IUM357" s="13"/>
      <c r="IUN357" s="13"/>
      <c r="IUO357" s="13"/>
      <c r="IUP357" s="19"/>
      <c r="IUQ357" s="13"/>
      <c r="IUR357" s="13"/>
      <c r="IUS357" s="13"/>
      <c r="IUT357" s="19"/>
      <c r="IUU357" s="13"/>
      <c r="IUV357" s="13"/>
      <c r="IUW357" s="13"/>
      <c r="IUX357" s="19"/>
      <c r="IUY357" s="13"/>
      <c r="IUZ357" s="13"/>
      <c r="IVA357" s="13"/>
      <c r="IVB357" s="19"/>
      <c r="IVC357" s="13"/>
      <c r="IVD357" s="13"/>
      <c r="IVE357" s="13"/>
      <c r="IVF357" s="19"/>
      <c r="IVG357" s="13"/>
      <c r="IVH357" s="13"/>
      <c r="IVI357" s="13"/>
      <c r="IVJ357" s="19"/>
      <c r="IVK357" s="13"/>
      <c r="IVL357" s="13"/>
      <c r="IVM357" s="13"/>
      <c r="IVN357" s="19"/>
      <c r="IVO357" s="13"/>
      <c r="IVP357" s="13"/>
      <c r="IVQ357" s="13"/>
      <c r="IVR357" s="19"/>
      <c r="IVS357" s="13"/>
      <c r="IVT357" s="13"/>
      <c r="IVU357" s="13"/>
      <c r="IVV357" s="19"/>
      <c r="IVW357" s="13"/>
      <c r="IVX357" s="13"/>
      <c r="IVY357" s="13"/>
      <c r="IVZ357" s="19"/>
      <c r="IWA357" s="13"/>
      <c r="IWB357" s="13"/>
      <c r="IWC357" s="13"/>
      <c r="IWD357" s="19"/>
      <c r="IWE357" s="13"/>
      <c r="IWF357" s="13"/>
      <c r="IWG357" s="13"/>
      <c r="IWH357" s="19"/>
      <c r="IWI357" s="13"/>
      <c r="IWJ357" s="13"/>
      <c r="IWK357" s="13"/>
      <c r="IWL357" s="19"/>
      <c r="IWM357" s="13"/>
      <c r="IWN357" s="13"/>
      <c r="IWO357" s="13"/>
      <c r="IWP357" s="19"/>
      <c r="IWQ357" s="13"/>
      <c r="IWR357" s="13"/>
      <c r="IWS357" s="13"/>
      <c r="IWT357" s="19"/>
      <c r="IWU357" s="13"/>
      <c r="IWV357" s="13"/>
      <c r="IWW357" s="13"/>
      <c r="IWX357" s="19"/>
      <c r="IWY357" s="13"/>
      <c r="IWZ357" s="13"/>
      <c r="IXA357" s="13"/>
      <c r="IXB357" s="19"/>
      <c r="IXC357" s="13"/>
      <c r="IXD357" s="13"/>
      <c r="IXE357" s="13"/>
      <c r="IXF357" s="19"/>
      <c r="IXG357" s="13"/>
      <c r="IXH357" s="13"/>
      <c r="IXI357" s="13"/>
      <c r="IXJ357" s="19"/>
      <c r="IXK357" s="13"/>
      <c r="IXL357" s="13"/>
      <c r="IXM357" s="13"/>
      <c r="IXN357" s="19"/>
      <c r="IXO357" s="13"/>
      <c r="IXP357" s="13"/>
      <c r="IXQ357" s="13"/>
      <c r="IXR357" s="19"/>
      <c r="IXS357" s="13"/>
      <c r="IXT357" s="13"/>
      <c r="IXU357" s="13"/>
      <c r="IXV357" s="19"/>
      <c r="IXW357" s="13"/>
      <c r="IXX357" s="13"/>
      <c r="IXY357" s="13"/>
      <c r="IXZ357" s="19"/>
      <c r="IYA357" s="13"/>
      <c r="IYB357" s="13"/>
      <c r="IYC357" s="13"/>
      <c r="IYD357" s="19"/>
      <c r="IYE357" s="13"/>
      <c r="IYF357" s="13"/>
      <c r="IYG357" s="13"/>
      <c r="IYH357" s="19"/>
      <c r="IYI357" s="13"/>
      <c r="IYJ357" s="13"/>
      <c r="IYK357" s="13"/>
      <c r="IYL357" s="19"/>
      <c r="IYM357" s="13"/>
      <c r="IYN357" s="13"/>
      <c r="IYO357" s="13"/>
      <c r="IYP357" s="19"/>
      <c r="IYQ357" s="13"/>
      <c r="IYR357" s="13"/>
      <c r="IYS357" s="13"/>
      <c r="IYT357" s="19"/>
      <c r="IYU357" s="13"/>
      <c r="IYV357" s="13"/>
      <c r="IYW357" s="13"/>
      <c r="IYX357" s="19"/>
      <c r="IYY357" s="13"/>
      <c r="IYZ357" s="13"/>
      <c r="IZA357" s="13"/>
      <c r="IZB357" s="19"/>
      <c r="IZC357" s="13"/>
      <c r="IZD357" s="13"/>
      <c r="IZE357" s="13"/>
      <c r="IZF357" s="19"/>
      <c r="IZG357" s="13"/>
      <c r="IZH357" s="13"/>
      <c r="IZI357" s="13"/>
      <c r="IZJ357" s="19"/>
      <c r="IZK357" s="13"/>
      <c r="IZL357" s="13"/>
      <c r="IZM357" s="13"/>
      <c r="IZN357" s="19"/>
      <c r="IZO357" s="13"/>
      <c r="IZP357" s="13"/>
      <c r="IZQ357" s="13"/>
      <c r="IZR357" s="19"/>
      <c r="IZS357" s="13"/>
      <c r="IZT357" s="13"/>
      <c r="IZU357" s="13"/>
      <c r="IZV357" s="19"/>
      <c r="IZW357" s="13"/>
      <c r="IZX357" s="13"/>
      <c r="IZY357" s="13"/>
      <c r="IZZ357" s="19"/>
      <c r="JAA357" s="13"/>
      <c r="JAB357" s="13"/>
      <c r="JAC357" s="13"/>
      <c r="JAD357" s="19"/>
      <c r="JAE357" s="13"/>
      <c r="JAF357" s="13"/>
      <c r="JAG357" s="13"/>
      <c r="JAH357" s="19"/>
      <c r="JAI357" s="13"/>
      <c r="JAJ357" s="13"/>
      <c r="JAK357" s="13"/>
      <c r="JAL357" s="19"/>
      <c r="JAM357" s="13"/>
      <c r="JAN357" s="13"/>
      <c r="JAO357" s="13"/>
      <c r="JAP357" s="19"/>
      <c r="JAQ357" s="13"/>
      <c r="JAR357" s="13"/>
      <c r="JAS357" s="13"/>
      <c r="JAT357" s="19"/>
      <c r="JAU357" s="13"/>
      <c r="JAV357" s="13"/>
      <c r="JAW357" s="13"/>
      <c r="JAX357" s="19"/>
      <c r="JAY357" s="13"/>
      <c r="JAZ357" s="13"/>
      <c r="JBA357" s="13"/>
      <c r="JBB357" s="19"/>
      <c r="JBC357" s="13"/>
      <c r="JBD357" s="13"/>
      <c r="JBE357" s="13"/>
      <c r="JBF357" s="19"/>
      <c r="JBG357" s="13"/>
      <c r="JBH357" s="13"/>
      <c r="JBI357" s="13"/>
      <c r="JBJ357" s="19"/>
      <c r="JBK357" s="13"/>
      <c r="JBL357" s="13"/>
      <c r="JBM357" s="13"/>
      <c r="JBN357" s="19"/>
      <c r="JBO357" s="13"/>
      <c r="JBP357" s="13"/>
      <c r="JBQ357" s="13"/>
      <c r="JBR357" s="19"/>
      <c r="JBS357" s="13"/>
      <c r="JBT357" s="13"/>
      <c r="JBU357" s="13"/>
      <c r="JBV357" s="19"/>
      <c r="JBW357" s="13"/>
      <c r="JBX357" s="13"/>
      <c r="JBY357" s="13"/>
      <c r="JBZ357" s="19"/>
      <c r="JCA357" s="13"/>
      <c r="JCB357" s="13"/>
      <c r="JCC357" s="13"/>
      <c r="JCD357" s="19"/>
      <c r="JCE357" s="13"/>
      <c r="JCF357" s="13"/>
      <c r="JCG357" s="13"/>
      <c r="JCH357" s="19"/>
      <c r="JCI357" s="13"/>
      <c r="JCJ357" s="13"/>
      <c r="JCK357" s="13"/>
      <c r="JCL357" s="19"/>
      <c r="JCM357" s="13"/>
      <c r="JCN357" s="13"/>
      <c r="JCO357" s="13"/>
      <c r="JCP357" s="19"/>
      <c r="JCQ357" s="13"/>
      <c r="JCR357" s="13"/>
      <c r="JCS357" s="13"/>
      <c r="JCT357" s="19"/>
      <c r="JCU357" s="13"/>
      <c r="JCV357" s="13"/>
      <c r="JCW357" s="13"/>
      <c r="JCX357" s="19"/>
      <c r="JCY357" s="13"/>
      <c r="JCZ357" s="13"/>
      <c r="JDA357" s="13"/>
      <c r="JDB357" s="19"/>
      <c r="JDC357" s="13"/>
      <c r="JDD357" s="13"/>
      <c r="JDE357" s="13"/>
      <c r="JDF357" s="19"/>
      <c r="JDG357" s="13"/>
      <c r="JDH357" s="13"/>
      <c r="JDI357" s="13"/>
      <c r="JDJ357" s="19"/>
      <c r="JDK357" s="13"/>
      <c r="JDL357" s="13"/>
      <c r="JDM357" s="13"/>
      <c r="JDN357" s="19"/>
      <c r="JDO357" s="13"/>
      <c r="JDP357" s="13"/>
      <c r="JDQ357" s="13"/>
      <c r="JDR357" s="19"/>
      <c r="JDS357" s="13"/>
      <c r="JDT357" s="13"/>
      <c r="JDU357" s="13"/>
      <c r="JDV357" s="19"/>
      <c r="JDW357" s="13"/>
      <c r="JDX357" s="13"/>
      <c r="JDY357" s="13"/>
      <c r="JDZ357" s="19"/>
      <c r="JEA357" s="13"/>
      <c r="JEB357" s="13"/>
      <c r="JEC357" s="13"/>
      <c r="JED357" s="19"/>
      <c r="JEE357" s="13"/>
      <c r="JEF357" s="13"/>
      <c r="JEG357" s="13"/>
      <c r="JEH357" s="19"/>
      <c r="JEI357" s="13"/>
      <c r="JEJ357" s="13"/>
      <c r="JEK357" s="13"/>
      <c r="JEL357" s="19"/>
      <c r="JEM357" s="13"/>
      <c r="JEN357" s="13"/>
      <c r="JEO357" s="13"/>
      <c r="JEP357" s="19"/>
      <c r="JEQ357" s="13"/>
      <c r="JER357" s="13"/>
      <c r="JES357" s="13"/>
      <c r="JET357" s="19"/>
      <c r="JEU357" s="13"/>
      <c r="JEV357" s="13"/>
      <c r="JEW357" s="13"/>
      <c r="JEX357" s="19"/>
      <c r="JEY357" s="13"/>
      <c r="JEZ357" s="13"/>
      <c r="JFA357" s="13"/>
      <c r="JFB357" s="19"/>
      <c r="JFC357" s="13"/>
      <c r="JFD357" s="13"/>
      <c r="JFE357" s="13"/>
      <c r="JFF357" s="19"/>
      <c r="JFG357" s="13"/>
      <c r="JFH357" s="13"/>
      <c r="JFI357" s="13"/>
      <c r="JFJ357" s="19"/>
      <c r="JFK357" s="13"/>
      <c r="JFL357" s="13"/>
      <c r="JFM357" s="13"/>
      <c r="JFN357" s="19"/>
      <c r="JFO357" s="13"/>
      <c r="JFP357" s="13"/>
      <c r="JFQ357" s="13"/>
      <c r="JFR357" s="19"/>
      <c r="JFS357" s="13"/>
      <c r="JFT357" s="13"/>
      <c r="JFU357" s="13"/>
      <c r="JFV357" s="19"/>
      <c r="JFW357" s="13"/>
      <c r="JFX357" s="13"/>
      <c r="JFY357" s="13"/>
      <c r="JFZ357" s="19"/>
      <c r="JGA357" s="13"/>
      <c r="JGB357" s="13"/>
      <c r="JGC357" s="13"/>
      <c r="JGD357" s="19"/>
      <c r="JGE357" s="13"/>
      <c r="JGF357" s="13"/>
      <c r="JGG357" s="13"/>
      <c r="JGH357" s="19"/>
      <c r="JGI357" s="13"/>
      <c r="JGJ357" s="13"/>
      <c r="JGK357" s="13"/>
      <c r="JGL357" s="19"/>
      <c r="JGM357" s="13"/>
      <c r="JGN357" s="13"/>
      <c r="JGO357" s="13"/>
      <c r="JGP357" s="19"/>
      <c r="JGQ357" s="13"/>
      <c r="JGR357" s="13"/>
      <c r="JGS357" s="13"/>
      <c r="JGT357" s="19"/>
      <c r="JGU357" s="13"/>
      <c r="JGV357" s="13"/>
      <c r="JGW357" s="13"/>
      <c r="JGX357" s="19"/>
      <c r="JGY357" s="13"/>
      <c r="JGZ357" s="13"/>
      <c r="JHA357" s="13"/>
      <c r="JHB357" s="19"/>
      <c r="JHC357" s="13"/>
      <c r="JHD357" s="13"/>
      <c r="JHE357" s="13"/>
      <c r="JHF357" s="19"/>
      <c r="JHG357" s="13"/>
      <c r="JHH357" s="13"/>
      <c r="JHI357" s="13"/>
      <c r="JHJ357" s="19"/>
      <c r="JHK357" s="13"/>
      <c r="JHL357" s="13"/>
      <c r="JHM357" s="13"/>
      <c r="JHN357" s="19"/>
      <c r="JHO357" s="13"/>
      <c r="JHP357" s="13"/>
      <c r="JHQ357" s="13"/>
      <c r="JHR357" s="19"/>
      <c r="JHS357" s="13"/>
      <c r="JHT357" s="13"/>
      <c r="JHU357" s="13"/>
      <c r="JHV357" s="19"/>
      <c r="JHW357" s="13"/>
      <c r="JHX357" s="13"/>
      <c r="JHY357" s="13"/>
      <c r="JHZ357" s="19"/>
      <c r="JIA357" s="13"/>
      <c r="JIB357" s="13"/>
      <c r="JIC357" s="13"/>
      <c r="JID357" s="19"/>
      <c r="JIE357" s="13"/>
      <c r="JIF357" s="13"/>
      <c r="JIG357" s="13"/>
      <c r="JIH357" s="19"/>
      <c r="JII357" s="13"/>
      <c r="JIJ357" s="13"/>
      <c r="JIK357" s="13"/>
      <c r="JIL357" s="19"/>
      <c r="JIM357" s="13"/>
      <c r="JIN357" s="13"/>
      <c r="JIO357" s="13"/>
      <c r="JIP357" s="19"/>
      <c r="JIQ357" s="13"/>
      <c r="JIR357" s="13"/>
      <c r="JIS357" s="13"/>
      <c r="JIT357" s="19"/>
      <c r="JIU357" s="13"/>
      <c r="JIV357" s="13"/>
      <c r="JIW357" s="13"/>
      <c r="JIX357" s="19"/>
      <c r="JIY357" s="13"/>
      <c r="JIZ357" s="13"/>
      <c r="JJA357" s="13"/>
      <c r="JJB357" s="19"/>
      <c r="JJC357" s="13"/>
      <c r="JJD357" s="13"/>
      <c r="JJE357" s="13"/>
      <c r="JJF357" s="19"/>
      <c r="JJG357" s="13"/>
      <c r="JJH357" s="13"/>
      <c r="JJI357" s="13"/>
      <c r="JJJ357" s="19"/>
      <c r="JJK357" s="13"/>
      <c r="JJL357" s="13"/>
      <c r="JJM357" s="13"/>
      <c r="JJN357" s="19"/>
      <c r="JJO357" s="13"/>
      <c r="JJP357" s="13"/>
      <c r="JJQ357" s="13"/>
      <c r="JJR357" s="19"/>
      <c r="JJS357" s="13"/>
      <c r="JJT357" s="13"/>
      <c r="JJU357" s="13"/>
      <c r="JJV357" s="19"/>
      <c r="JJW357" s="13"/>
      <c r="JJX357" s="13"/>
      <c r="JJY357" s="13"/>
      <c r="JJZ357" s="19"/>
      <c r="JKA357" s="13"/>
      <c r="JKB357" s="13"/>
      <c r="JKC357" s="13"/>
      <c r="JKD357" s="19"/>
      <c r="JKE357" s="13"/>
      <c r="JKF357" s="13"/>
      <c r="JKG357" s="13"/>
      <c r="JKH357" s="19"/>
      <c r="JKI357" s="13"/>
      <c r="JKJ357" s="13"/>
      <c r="JKK357" s="13"/>
      <c r="JKL357" s="19"/>
      <c r="JKM357" s="13"/>
      <c r="JKN357" s="13"/>
      <c r="JKO357" s="13"/>
      <c r="JKP357" s="19"/>
      <c r="JKQ357" s="13"/>
      <c r="JKR357" s="13"/>
      <c r="JKS357" s="13"/>
      <c r="JKT357" s="19"/>
      <c r="JKU357" s="13"/>
      <c r="JKV357" s="13"/>
      <c r="JKW357" s="13"/>
      <c r="JKX357" s="19"/>
      <c r="JKY357" s="13"/>
      <c r="JKZ357" s="13"/>
      <c r="JLA357" s="13"/>
      <c r="JLB357" s="19"/>
      <c r="JLC357" s="13"/>
      <c r="JLD357" s="13"/>
      <c r="JLE357" s="13"/>
      <c r="JLF357" s="19"/>
      <c r="JLG357" s="13"/>
      <c r="JLH357" s="13"/>
      <c r="JLI357" s="13"/>
      <c r="JLJ357" s="19"/>
      <c r="JLK357" s="13"/>
      <c r="JLL357" s="13"/>
      <c r="JLM357" s="13"/>
      <c r="JLN357" s="19"/>
      <c r="JLO357" s="13"/>
      <c r="JLP357" s="13"/>
      <c r="JLQ357" s="13"/>
      <c r="JLR357" s="19"/>
      <c r="JLS357" s="13"/>
      <c r="JLT357" s="13"/>
      <c r="JLU357" s="13"/>
      <c r="JLV357" s="19"/>
      <c r="JLW357" s="13"/>
      <c r="JLX357" s="13"/>
      <c r="JLY357" s="13"/>
      <c r="JLZ357" s="19"/>
      <c r="JMA357" s="13"/>
      <c r="JMB357" s="13"/>
      <c r="JMC357" s="13"/>
      <c r="JMD357" s="19"/>
      <c r="JME357" s="13"/>
      <c r="JMF357" s="13"/>
      <c r="JMG357" s="13"/>
      <c r="JMH357" s="19"/>
      <c r="JMI357" s="13"/>
      <c r="JMJ357" s="13"/>
      <c r="JMK357" s="13"/>
      <c r="JML357" s="19"/>
      <c r="JMM357" s="13"/>
      <c r="JMN357" s="13"/>
      <c r="JMO357" s="13"/>
      <c r="JMP357" s="19"/>
      <c r="JMQ357" s="13"/>
      <c r="JMR357" s="13"/>
      <c r="JMS357" s="13"/>
      <c r="JMT357" s="19"/>
      <c r="JMU357" s="13"/>
      <c r="JMV357" s="13"/>
      <c r="JMW357" s="13"/>
      <c r="JMX357" s="19"/>
      <c r="JMY357" s="13"/>
      <c r="JMZ357" s="13"/>
      <c r="JNA357" s="13"/>
      <c r="JNB357" s="19"/>
      <c r="JNC357" s="13"/>
      <c r="JND357" s="13"/>
      <c r="JNE357" s="13"/>
      <c r="JNF357" s="19"/>
      <c r="JNG357" s="13"/>
      <c r="JNH357" s="13"/>
      <c r="JNI357" s="13"/>
      <c r="JNJ357" s="19"/>
      <c r="JNK357" s="13"/>
      <c r="JNL357" s="13"/>
      <c r="JNM357" s="13"/>
      <c r="JNN357" s="19"/>
      <c r="JNO357" s="13"/>
      <c r="JNP357" s="13"/>
      <c r="JNQ357" s="13"/>
      <c r="JNR357" s="19"/>
      <c r="JNS357" s="13"/>
      <c r="JNT357" s="13"/>
      <c r="JNU357" s="13"/>
      <c r="JNV357" s="19"/>
      <c r="JNW357" s="13"/>
      <c r="JNX357" s="13"/>
      <c r="JNY357" s="13"/>
      <c r="JNZ357" s="19"/>
      <c r="JOA357" s="13"/>
      <c r="JOB357" s="13"/>
      <c r="JOC357" s="13"/>
      <c r="JOD357" s="19"/>
      <c r="JOE357" s="13"/>
      <c r="JOF357" s="13"/>
      <c r="JOG357" s="13"/>
      <c r="JOH357" s="19"/>
      <c r="JOI357" s="13"/>
      <c r="JOJ357" s="13"/>
      <c r="JOK357" s="13"/>
      <c r="JOL357" s="19"/>
      <c r="JOM357" s="13"/>
      <c r="JON357" s="13"/>
      <c r="JOO357" s="13"/>
      <c r="JOP357" s="19"/>
      <c r="JOQ357" s="13"/>
      <c r="JOR357" s="13"/>
      <c r="JOS357" s="13"/>
      <c r="JOT357" s="19"/>
      <c r="JOU357" s="13"/>
      <c r="JOV357" s="13"/>
      <c r="JOW357" s="13"/>
      <c r="JOX357" s="19"/>
      <c r="JOY357" s="13"/>
      <c r="JOZ357" s="13"/>
      <c r="JPA357" s="13"/>
      <c r="JPB357" s="19"/>
      <c r="JPC357" s="13"/>
      <c r="JPD357" s="13"/>
      <c r="JPE357" s="13"/>
      <c r="JPF357" s="19"/>
      <c r="JPG357" s="13"/>
      <c r="JPH357" s="13"/>
      <c r="JPI357" s="13"/>
      <c r="JPJ357" s="19"/>
      <c r="JPK357" s="13"/>
      <c r="JPL357" s="13"/>
      <c r="JPM357" s="13"/>
      <c r="JPN357" s="19"/>
      <c r="JPO357" s="13"/>
      <c r="JPP357" s="13"/>
      <c r="JPQ357" s="13"/>
      <c r="JPR357" s="19"/>
      <c r="JPS357" s="13"/>
      <c r="JPT357" s="13"/>
      <c r="JPU357" s="13"/>
      <c r="JPV357" s="19"/>
      <c r="JPW357" s="13"/>
      <c r="JPX357" s="13"/>
      <c r="JPY357" s="13"/>
      <c r="JPZ357" s="19"/>
      <c r="JQA357" s="13"/>
      <c r="JQB357" s="13"/>
      <c r="JQC357" s="13"/>
      <c r="JQD357" s="19"/>
      <c r="JQE357" s="13"/>
      <c r="JQF357" s="13"/>
      <c r="JQG357" s="13"/>
      <c r="JQH357" s="19"/>
      <c r="JQI357" s="13"/>
      <c r="JQJ357" s="13"/>
      <c r="JQK357" s="13"/>
      <c r="JQL357" s="19"/>
      <c r="JQM357" s="13"/>
      <c r="JQN357" s="13"/>
      <c r="JQO357" s="13"/>
      <c r="JQP357" s="19"/>
      <c r="JQQ357" s="13"/>
      <c r="JQR357" s="13"/>
      <c r="JQS357" s="13"/>
      <c r="JQT357" s="19"/>
      <c r="JQU357" s="13"/>
      <c r="JQV357" s="13"/>
      <c r="JQW357" s="13"/>
      <c r="JQX357" s="19"/>
      <c r="JQY357" s="13"/>
      <c r="JQZ357" s="13"/>
      <c r="JRA357" s="13"/>
      <c r="JRB357" s="19"/>
      <c r="JRC357" s="13"/>
      <c r="JRD357" s="13"/>
      <c r="JRE357" s="13"/>
      <c r="JRF357" s="19"/>
      <c r="JRG357" s="13"/>
      <c r="JRH357" s="13"/>
      <c r="JRI357" s="13"/>
      <c r="JRJ357" s="19"/>
      <c r="JRK357" s="13"/>
      <c r="JRL357" s="13"/>
      <c r="JRM357" s="13"/>
      <c r="JRN357" s="19"/>
      <c r="JRO357" s="13"/>
      <c r="JRP357" s="13"/>
      <c r="JRQ357" s="13"/>
      <c r="JRR357" s="19"/>
      <c r="JRS357" s="13"/>
      <c r="JRT357" s="13"/>
      <c r="JRU357" s="13"/>
      <c r="JRV357" s="19"/>
      <c r="JRW357" s="13"/>
      <c r="JRX357" s="13"/>
      <c r="JRY357" s="13"/>
      <c r="JRZ357" s="19"/>
      <c r="JSA357" s="13"/>
      <c r="JSB357" s="13"/>
      <c r="JSC357" s="13"/>
      <c r="JSD357" s="19"/>
      <c r="JSE357" s="13"/>
      <c r="JSF357" s="13"/>
      <c r="JSG357" s="13"/>
      <c r="JSH357" s="19"/>
      <c r="JSI357" s="13"/>
      <c r="JSJ357" s="13"/>
      <c r="JSK357" s="13"/>
      <c r="JSL357" s="19"/>
      <c r="JSM357" s="13"/>
      <c r="JSN357" s="13"/>
      <c r="JSO357" s="13"/>
      <c r="JSP357" s="19"/>
      <c r="JSQ357" s="13"/>
      <c r="JSR357" s="13"/>
      <c r="JSS357" s="13"/>
      <c r="JST357" s="19"/>
      <c r="JSU357" s="13"/>
      <c r="JSV357" s="13"/>
      <c r="JSW357" s="13"/>
      <c r="JSX357" s="19"/>
      <c r="JSY357" s="13"/>
      <c r="JSZ357" s="13"/>
      <c r="JTA357" s="13"/>
      <c r="JTB357" s="19"/>
      <c r="JTC357" s="13"/>
      <c r="JTD357" s="13"/>
      <c r="JTE357" s="13"/>
      <c r="JTF357" s="19"/>
      <c r="JTG357" s="13"/>
      <c r="JTH357" s="13"/>
      <c r="JTI357" s="13"/>
      <c r="JTJ357" s="19"/>
      <c r="JTK357" s="13"/>
      <c r="JTL357" s="13"/>
      <c r="JTM357" s="13"/>
      <c r="JTN357" s="19"/>
      <c r="JTO357" s="13"/>
      <c r="JTP357" s="13"/>
      <c r="JTQ357" s="13"/>
      <c r="JTR357" s="19"/>
      <c r="JTS357" s="13"/>
      <c r="JTT357" s="13"/>
      <c r="JTU357" s="13"/>
      <c r="JTV357" s="19"/>
      <c r="JTW357" s="13"/>
      <c r="JTX357" s="13"/>
      <c r="JTY357" s="13"/>
      <c r="JTZ357" s="19"/>
      <c r="JUA357" s="13"/>
      <c r="JUB357" s="13"/>
      <c r="JUC357" s="13"/>
      <c r="JUD357" s="19"/>
      <c r="JUE357" s="13"/>
      <c r="JUF357" s="13"/>
      <c r="JUG357" s="13"/>
      <c r="JUH357" s="19"/>
      <c r="JUI357" s="13"/>
      <c r="JUJ357" s="13"/>
      <c r="JUK357" s="13"/>
      <c r="JUL357" s="19"/>
      <c r="JUM357" s="13"/>
      <c r="JUN357" s="13"/>
      <c r="JUO357" s="13"/>
      <c r="JUP357" s="19"/>
      <c r="JUQ357" s="13"/>
      <c r="JUR357" s="13"/>
      <c r="JUS357" s="13"/>
      <c r="JUT357" s="19"/>
      <c r="JUU357" s="13"/>
      <c r="JUV357" s="13"/>
      <c r="JUW357" s="13"/>
      <c r="JUX357" s="19"/>
      <c r="JUY357" s="13"/>
      <c r="JUZ357" s="13"/>
      <c r="JVA357" s="13"/>
      <c r="JVB357" s="19"/>
      <c r="JVC357" s="13"/>
      <c r="JVD357" s="13"/>
      <c r="JVE357" s="13"/>
      <c r="JVF357" s="19"/>
      <c r="JVG357" s="13"/>
      <c r="JVH357" s="13"/>
      <c r="JVI357" s="13"/>
      <c r="JVJ357" s="19"/>
      <c r="JVK357" s="13"/>
      <c r="JVL357" s="13"/>
      <c r="JVM357" s="13"/>
      <c r="JVN357" s="19"/>
      <c r="JVO357" s="13"/>
      <c r="JVP357" s="13"/>
      <c r="JVQ357" s="13"/>
      <c r="JVR357" s="19"/>
      <c r="JVS357" s="13"/>
      <c r="JVT357" s="13"/>
      <c r="JVU357" s="13"/>
      <c r="JVV357" s="19"/>
      <c r="JVW357" s="13"/>
      <c r="JVX357" s="13"/>
      <c r="JVY357" s="13"/>
      <c r="JVZ357" s="19"/>
      <c r="JWA357" s="13"/>
      <c r="JWB357" s="13"/>
      <c r="JWC357" s="13"/>
      <c r="JWD357" s="19"/>
      <c r="JWE357" s="13"/>
      <c r="JWF357" s="13"/>
      <c r="JWG357" s="13"/>
      <c r="JWH357" s="19"/>
      <c r="JWI357" s="13"/>
      <c r="JWJ357" s="13"/>
      <c r="JWK357" s="13"/>
      <c r="JWL357" s="19"/>
      <c r="JWM357" s="13"/>
      <c r="JWN357" s="13"/>
      <c r="JWO357" s="13"/>
      <c r="JWP357" s="19"/>
      <c r="JWQ357" s="13"/>
      <c r="JWR357" s="13"/>
      <c r="JWS357" s="13"/>
      <c r="JWT357" s="19"/>
      <c r="JWU357" s="13"/>
      <c r="JWV357" s="13"/>
      <c r="JWW357" s="13"/>
      <c r="JWX357" s="19"/>
      <c r="JWY357" s="13"/>
      <c r="JWZ357" s="13"/>
      <c r="JXA357" s="13"/>
      <c r="JXB357" s="19"/>
      <c r="JXC357" s="13"/>
      <c r="JXD357" s="13"/>
      <c r="JXE357" s="13"/>
      <c r="JXF357" s="19"/>
      <c r="JXG357" s="13"/>
      <c r="JXH357" s="13"/>
      <c r="JXI357" s="13"/>
      <c r="JXJ357" s="19"/>
      <c r="JXK357" s="13"/>
      <c r="JXL357" s="13"/>
      <c r="JXM357" s="13"/>
      <c r="JXN357" s="19"/>
      <c r="JXO357" s="13"/>
      <c r="JXP357" s="13"/>
      <c r="JXQ357" s="13"/>
      <c r="JXR357" s="19"/>
      <c r="JXS357" s="13"/>
      <c r="JXT357" s="13"/>
      <c r="JXU357" s="13"/>
      <c r="JXV357" s="19"/>
      <c r="JXW357" s="13"/>
      <c r="JXX357" s="13"/>
      <c r="JXY357" s="13"/>
      <c r="JXZ357" s="19"/>
      <c r="JYA357" s="13"/>
      <c r="JYB357" s="13"/>
      <c r="JYC357" s="13"/>
      <c r="JYD357" s="19"/>
      <c r="JYE357" s="13"/>
      <c r="JYF357" s="13"/>
      <c r="JYG357" s="13"/>
      <c r="JYH357" s="19"/>
      <c r="JYI357" s="13"/>
      <c r="JYJ357" s="13"/>
      <c r="JYK357" s="13"/>
      <c r="JYL357" s="19"/>
      <c r="JYM357" s="13"/>
      <c r="JYN357" s="13"/>
      <c r="JYO357" s="13"/>
      <c r="JYP357" s="19"/>
      <c r="JYQ357" s="13"/>
      <c r="JYR357" s="13"/>
      <c r="JYS357" s="13"/>
      <c r="JYT357" s="19"/>
      <c r="JYU357" s="13"/>
      <c r="JYV357" s="13"/>
      <c r="JYW357" s="13"/>
      <c r="JYX357" s="19"/>
      <c r="JYY357" s="13"/>
      <c r="JYZ357" s="13"/>
      <c r="JZA357" s="13"/>
      <c r="JZB357" s="19"/>
      <c r="JZC357" s="13"/>
      <c r="JZD357" s="13"/>
      <c r="JZE357" s="13"/>
      <c r="JZF357" s="19"/>
      <c r="JZG357" s="13"/>
      <c r="JZH357" s="13"/>
      <c r="JZI357" s="13"/>
      <c r="JZJ357" s="19"/>
      <c r="JZK357" s="13"/>
      <c r="JZL357" s="13"/>
      <c r="JZM357" s="13"/>
      <c r="JZN357" s="19"/>
      <c r="JZO357" s="13"/>
      <c r="JZP357" s="13"/>
      <c r="JZQ357" s="13"/>
      <c r="JZR357" s="19"/>
      <c r="JZS357" s="13"/>
      <c r="JZT357" s="13"/>
      <c r="JZU357" s="13"/>
      <c r="JZV357" s="19"/>
      <c r="JZW357" s="13"/>
      <c r="JZX357" s="13"/>
      <c r="JZY357" s="13"/>
      <c r="JZZ357" s="19"/>
      <c r="KAA357" s="13"/>
      <c r="KAB357" s="13"/>
      <c r="KAC357" s="13"/>
      <c r="KAD357" s="19"/>
      <c r="KAE357" s="13"/>
      <c r="KAF357" s="13"/>
      <c r="KAG357" s="13"/>
      <c r="KAH357" s="19"/>
      <c r="KAI357" s="13"/>
      <c r="KAJ357" s="13"/>
      <c r="KAK357" s="13"/>
      <c r="KAL357" s="19"/>
      <c r="KAM357" s="13"/>
      <c r="KAN357" s="13"/>
      <c r="KAO357" s="13"/>
      <c r="KAP357" s="19"/>
      <c r="KAQ357" s="13"/>
      <c r="KAR357" s="13"/>
      <c r="KAS357" s="13"/>
      <c r="KAT357" s="19"/>
      <c r="KAU357" s="13"/>
      <c r="KAV357" s="13"/>
      <c r="KAW357" s="13"/>
      <c r="KAX357" s="19"/>
      <c r="KAY357" s="13"/>
      <c r="KAZ357" s="13"/>
      <c r="KBA357" s="13"/>
      <c r="KBB357" s="19"/>
      <c r="KBC357" s="13"/>
      <c r="KBD357" s="13"/>
      <c r="KBE357" s="13"/>
      <c r="KBF357" s="19"/>
      <c r="KBG357" s="13"/>
      <c r="KBH357" s="13"/>
      <c r="KBI357" s="13"/>
      <c r="KBJ357" s="19"/>
      <c r="KBK357" s="13"/>
      <c r="KBL357" s="13"/>
      <c r="KBM357" s="13"/>
      <c r="KBN357" s="19"/>
      <c r="KBO357" s="13"/>
      <c r="KBP357" s="13"/>
      <c r="KBQ357" s="13"/>
      <c r="KBR357" s="19"/>
      <c r="KBS357" s="13"/>
      <c r="KBT357" s="13"/>
      <c r="KBU357" s="13"/>
      <c r="KBV357" s="19"/>
      <c r="KBW357" s="13"/>
      <c r="KBX357" s="13"/>
      <c r="KBY357" s="13"/>
      <c r="KBZ357" s="19"/>
      <c r="KCA357" s="13"/>
      <c r="KCB357" s="13"/>
      <c r="KCC357" s="13"/>
      <c r="KCD357" s="19"/>
      <c r="KCE357" s="13"/>
      <c r="KCF357" s="13"/>
      <c r="KCG357" s="13"/>
      <c r="KCH357" s="19"/>
      <c r="KCI357" s="13"/>
      <c r="KCJ357" s="13"/>
      <c r="KCK357" s="13"/>
      <c r="KCL357" s="19"/>
      <c r="KCM357" s="13"/>
      <c r="KCN357" s="13"/>
      <c r="KCO357" s="13"/>
      <c r="KCP357" s="19"/>
      <c r="KCQ357" s="13"/>
      <c r="KCR357" s="13"/>
      <c r="KCS357" s="13"/>
      <c r="KCT357" s="19"/>
      <c r="KCU357" s="13"/>
      <c r="KCV357" s="13"/>
      <c r="KCW357" s="13"/>
      <c r="KCX357" s="19"/>
      <c r="KCY357" s="13"/>
      <c r="KCZ357" s="13"/>
      <c r="KDA357" s="13"/>
      <c r="KDB357" s="19"/>
      <c r="KDC357" s="13"/>
      <c r="KDD357" s="13"/>
      <c r="KDE357" s="13"/>
      <c r="KDF357" s="19"/>
      <c r="KDG357" s="13"/>
      <c r="KDH357" s="13"/>
      <c r="KDI357" s="13"/>
      <c r="KDJ357" s="19"/>
      <c r="KDK357" s="13"/>
      <c r="KDL357" s="13"/>
      <c r="KDM357" s="13"/>
      <c r="KDN357" s="19"/>
      <c r="KDO357" s="13"/>
      <c r="KDP357" s="13"/>
      <c r="KDQ357" s="13"/>
      <c r="KDR357" s="19"/>
      <c r="KDS357" s="13"/>
      <c r="KDT357" s="13"/>
      <c r="KDU357" s="13"/>
      <c r="KDV357" s="19"/>
      <c r="KDW357" s="13"/>
      <c r="KDX357" s="13"/>
      <c r="KDY357" s="13"/>
      <c r="KDZ357" s="19"/>
      <c r="KEA357" s="13"/>
      <c r="KEB357" s="13"/>
      <c r="KEC357" s="13"/>
      <c r="KED357" s="19"/>
      <c r="KEE357" s="13"/>
      <c r="KEF357" s="13"/>
      <c r="KEG357" s="13"/>
      <c r="KEH357" s="19"/>
      <c r="KEI357" s="13"/>
      <c r="KEJ357" s="13"/>
      <c r="KEK357" s="13"/>
      <c r="KEL357" s="19"/>
      <c r="KEM357" s="13"/>
      <c r="KEN357" s="13"/>
      <c r="KEO357" s="13"/>
      <c r="KEP357" s="19"/>
      <c r="KEQ357" s="13"/>
      <c r="KER357" s="13"/>
      <c r="KES357" s="13"/>
      <c r="KET357" s="19"/>
      <c r="KEU357" s="13"/>
      <c r="KEV357" s="13"/>
      <c r="KEW357" s="13"/>
      <c r="KEX357" s="19"/>
      <c r="KEY357" s="13"/>
      <c r="KEZ357" s="13"/>
      <c r="KFA357" s="13"/>
      <c r="KFB357" s="19"/>
      <c r="KFC357" s="13"/>
      <c r="KFD357" s="13"/>
      <c r="KFE357" s="13"/>
      <c r="KFF357" s="19"/>
      <c r="KFG357" s="13"/>
      <c r="KFH357" s="13"/>
      <c r="KFI357" s="13"/>
      <c r="KFJ357" s="19"/>
      <c r="KFK357" s="13"/>
      <c r="KFL357" s="13"/>
      <c r="KFM357" s="13"/>
      <c r="KFN357" s="19"/>
      <c r="KFO357" s="13"/>
      <c r="KFP357" s="13"/>
      <c r="KFQ357" s="13"/>
      <c r="KFR357" s="19"/>
      <c r="KFS357" s="13"/>
      <c r="KFT357" s="13"/>
      <c r="KFU357" s="13"/>
      <c r="KFV357" s="19"/>
      <c r="KFW357" s="13"/>
      <c r="KFX357" s="13"/>
      <c r="KFY357" s="13"/>
      <c r="KFZ357" s="19"/>
      <c r="KGA357" s="13"/>
      <c r="KGB357" s="13"/>
      <c r="KGC357" s="13"/>
      <c r="KGD357" s="19"/>
      <c r="KGE357" s="13"/>
      <c r="KGF357" s="13"/>
      <c r="KGG357" s="13"/>
      <c r="KGH357" s="19"/>
      <c r="KGI357" s="13"/>
      <c r="KGJ357" s="13"/>
      <c r="KGK357" s="13"/>
      <c r="KGL357" s="19"/>
      <c r="KGM357" s="13"/>
      <c r="KGN357" s="13"/>
      <c r="KGO357" s="13"/>
      <c r="KGP357" s="19"/>
      <c r="KGQ357" s="13"/>
      <c r="KGR357" s="13"/>
      <c r="KGS357" s="13"/>
      <c r="KGT357" s="19"/>
      <c r="KGU357" s="13"/>
      <c r="KGV357" s="13"/>
      <c r="KGW357" s="13"/>
      <c r="KGX357" s="19"/>
      <c r="KGY357" s="13"/>
      <c r="KGZ357" s="13"/>
      <c r="KHA357" s="13"/>
      <c r="KHB357" s="19"/>
      <c r="KHC357" s="13"/>
      <c r="KHD357" s="13"/>
      <c r="KHE357" s="13"/>
      <c r="KHF357" s="19"/>
      <c r="KHG357" s="13"/>
      <c r="KHH357" s="13"/>
      <c r="KHI357" s="13"/>
      <c r="KHJ357" s="19"/>
      <c r="KHK357" s="13"/>
      <c r="KHL357" s="13"/>
      <c r="KHM357" s="13"/>
      <c r="KHN357" s="19"/>
      <c r="KHO357" s="13"/>
      <c r="KHP357" s="13"/>
      <c r="KHQ357" s="13"/>
      <c r="KHR357" s="19"/>
      <c r="KHS357" s="13"/>
      <c r="KHT357" s="13"/>
      <c r="KHU357" s="13"/>
      <c r="KHV357" s="19"/>
      <c r="KHW357" s="13"/>
      <c r="KHX357" s="13"/>
      <c r="KHY357" s="13"/>
      <c r="KHZ357" s="19"/>
      <c r="KIA357" s="13"/>
      <c r="KIB357" s="13"/>
      <c r="KIC357" s="13"/>
      <c r="KID357" s="19"/>
      <c r="KIE357" s="13"/>
      <c r="KIF357" s="13"/>
      <c r="KIG357" s="13"/>
      <c r="KIH357" s="19"/>
      <c r="KII357" s="13"/>
      <c r="KIJ357" s="13"/>
      <c r="KIK357" s="13"/>
      <c r="KIL357" s="19"/>
      <c r="KIM357" s="13"/>
      <c r="KIN357" s="13"/>
      <c r="KIO357" s="13"/>
      <c r="KIP357" s="19"/>
      <c r="KIQ357" s="13"/>
      <c r="KIR357" s="13"/>
      <c r="KIS357" s="13"/>
      <c r="KIT357" s="19"/>
      <c r="KIU357" s="13"/>
      <c r="KIV357" s="13"/>
      <c r="KIW357" s="13"/>
      <c r="KIX357" s="19"/>
      <c r="KIY357" s="13"/>
      <c r="KIZ357" s="13"/>
      <c r="KJA357" s="13"/>
      <c r="KJB357" s="19"/>
      <c r="KJC357" s="13"/>
      <c r="KJD357" s="13"/>
      <c r="KJE357" s="13"/>
      <c r="KJF357" s="19"/>
      <c r="KJG357" s="13"/>
      <c r="KJH357" s="13"/>
      <c r="KJI357" s="13"/>
      <c r="KJJ357" s="19"/>
      <c r="KJK357" s="13"/>
      <c r="KJL357" s="13"/>
      <c r="KJM357" s="13"/>
      <c r="KJN357" s="19"/>
      <c r="KJO357" s="13"/>
      <c r="KJP357" s="13"/>
      <c r="KJQ357" s="13"/>
      <c r="KJR357" s="19"/>
      <c r="KJS357" s="13"/>
      <c r="KJT357" s="13"/>
      <c r="KJU357" s="13"/>
      <c r="KJV357" s="19"/>
      <c r="KJW357" s="13"/>
      <c r="KJX357" s="13"/>
      <c r="KJY357" s="13"/>
      <c r="KJZ357" s="19"/>
      <c r="KKA357" s="13"/>
      <c r="KKB357" s="13"/>
      <c r="KKC357" s="13"/>
      <c r="KKD357" s="19"/>
      <c r="KKE357" s="13"/>
      <c r="KKF357" s="13"/>
      <c r="KKG357" s="13"/>
      <c r="KKH357" s="19"/>
      <c r="KKI357" s="13"/>
      <c r="KKJ357" s="13"/>
      <c r="KKK357" s="13"/>
      <c r="KKL357" s="19"/>
      <c r="KKM357" s="13"/>
      <c r="KKN357" s="13"/>
      <c r="KKO357" s="13"/>
      <c r="KKP357" s="19"/>
      <c r="KKQ357" s="13"/>
      <c r="KKR357" s="13"/>
      <c r="KKS357" s="13"/>
      <c r="KKT357" s="19"/>
      <c r="KKU357" s="13"/>
      <c r="KKV357" s="13"/>
      <c r="KKW357" s="13"/>
      <c r="KKX357" s="19"/>
      <c r="KKY357" s="13"/>
      <c r="KKZ357" s="13"/>
      <c r="KLA357" s="13"/>
      <c r="KLB357" s="19"/>
      <c r="KLC357" s="13"/>
      <c r="KLD357" s="13"/>
      <c r="KLE357" s="13"/>
      <c r="KLF357" s="19"/>
      <c r="KLG357" s="13"/>
      <c r="KLH357" s="13"/>
      <c r="KLI357" s="13"/>
      <c r="KLJ357" s="19"/>
      <c r="KLK357" s="13"/>
      <c r="KLL357" s="13"/>
      <c r="KLM357" s="13"/>
      <c r="KLN357" s="19"/>
      <c r="KLO357" s="13"/>
      <c r="KLP357" s="13"/>
      <c r="KLQ357" s="13"/>
      <c r="KLR357" s="19"/>
      <c r="KLS357" s="13"/>
      <c r="KLT357" s="13"/>
      <c r="KLU357" s="13"/>
      <c r="KLV357" s="19"/>
      <c r="KLW357" s="13"/>
      <c r="KLX357" s="13"/>
      <c r="KLY357" s="13"/>
      <c r="KLZ357" s="19"/>
      <c r="KMA357" s="13"/>
      <c r="KMB357" s="13"/>
      <c r="KMC357" s="13"/>
      <c r="KMD357" s="19"/>
      <c r="KME357" s="13"/>
      <c r="KMF357" s="13"/>
      <c r="KMG357" s="13"/>
      <c r="KMH357" s="19"/>
      <c r="KMI357" s="13"/>
      <c r="KMJ357" s="13"/>
      <c r="KMK357" s="13"/>
      <c r="KML357" s="19"/>
      <c r="KMM357" s="13"/>
      <c r="KMN357" s="13"/>
      <c r="KMO357" s="13"/>
      <c r="KMP357" s="19"/>
      <c r="KMQ357" s="13"/>
      <c r="KMR357" s="13"/>
      <c r="KMS357" s="13"/>
      <c r="KMT357" s="19"/>
      <c r="KMU357" s="13"/>
      <c r="KMV357" s="13"/>
      <c r="KMW357" s="13"/>
      <c r="KMX357" s="19"/>
      <c r="KMY357" s="13"/>
      <c r="KMZ357" s="13"/>
      <c r="KNA357" s="13"/>
      <c r="KNB357" s="19"/>
      <c r="KNC357" s="13"/>
      <c r="KND357" s="13"/>
      <c r="KNE357" s="13"/>
      <c r="KNF357" s="19"/>
      <c r="KNG357" s="13"/>
      <c r="KNH357" s="13"/>
      <c r="KNI357" s="13"/>
      <c r="KNJ357" s="19"/>
      <c r="KNK357" s="13"/>
      <c r="KNL357" s="13"/>
      <c r="KNM357" s="13"/>
      <c r="KNN357" s="19"/>
      <c r="KNO357" s="13"/>
      <c r="KNP357" s="13"/>
      <c r="KNQ357" s="13"/>
      <c r="KNR357" s="19"/>
      <c r="KNS357" s="13"/>
      <c r="KNT357" s="13"/>
      <c r="KNU357" s="13"/>
      <c r="KNV357" s="19"/>
      <c r="KNW357" s="13"/>
      <c r="KNX357" s="13"/>
      <c r="KNY357" s="13"/>
      <c r="KNZ357" s="19"/>
      <c r="KOA357" s="13"/>
      <c r="KOB357" s="13"/>
      <c r="KOC357" s="13"/>
      <c r="KOD357" s="19"/>
      <c r="KOE357" s="13"/>
      <c r="KOF357" s="13"/>
      <c r="KOG357" s="13"/>
      <c r="KOH357" s="19"/>
      <c r="KOI357" s="13"/>
      <c r="KOJ357" s="13"/>
      <c r="KOK357" s="13"/>
      <c r="KOL357" s="19"/>
      <c r="KOM357" s="13"/>
      <c r="KON357" s="13"/>
      <c r="KOO357" s="13"/>
      <c r="KOP357" s="19"/>
      <c r="KOQ357" s="13"/>
      <c r="KOR357" s="13"/>
      <c r="KOS357" s="13"/>
      <c r="KOT357" s="19"/>
      <c r="KOU357" s="13"/>
      <c r="KOV357" s="13"/>
      <c r="KOW357" s="13"/>
      <c r="KOX357" s="19"/>
      <c r="KOY357" s="13"/>
      <c r="KOZ357" s="13"/>
      <c r="KPA357" s="13"/>
      <c r="KPB357" s="19"/>
      <c r="KPC357" s="13"/>
      <c r="KPD357" s="13"/>
      <c r="KPE357" s="13"/>
      <c r="KPF357" s="19"/>
      <c r="KPG357" s="13"/>
      <c r="KPH357" s="13"/>
      <c r="KPI357" s="13"/>
      <c r="KPJ357" s="19"/>
      <c r="KPK357" s="13"/>
      <c r="KPL357" s="13"/>
      <c r="KPM357" s="13"/>
      <c r="KPN357" s="19"/>
      <c r="KPO357" s="13"/>
      <c r="KPP357" s="13"/>
      <c r="KPQ357" s="13"/>
      <c r="KPR357" s="19"/>
      <c r="KPS357" s="13"/>
      <c r="KPT357" s="13"/>
      <c r="KPU357" s="13"/>
      <c r="KPV357" s="19"/>
      <c r="KPW357" s="13"/>
      <c r="KPX357" s="13"/>
      <c r="KPY357" s="13"/>
      <c r="KPZ357" s="19"/>
      <c r="KQA357" s="13"/>
      <c r="KQB357" s="13"/>
      <c r="KQC357" s="13"/>
      <c r="KQD357" s="19"/>
      <c r="KQE357" s="13"/>
      <c r="KQF357" s="13"/>
      <c r="KQG357" s="13"/>
      <c r="KQH357" s="19"/>
      <c r="KQI357" s="13"/>
      <c r="KQJ357" s="13"/>
      <c r="KQK357" s="13"/>
      <c r="KQL357" s="19"/>
      <c r="KQM357" s="13"/>
      <c r="KQN357" s="13"/>
      <c r="KQO357" s="13"/>
      <c r="KQP357" s="19"/>
      <c r="KQQ357" s="13"/>
      <c r="KQR357" s="13"/>
      <c r="KQS357" s="13"/>
      <c r="KQT357" s="19"/>
      <c r="KQU357" s="13"/>
      <c r="KQV357" s="13"/>
      <c r="KQW357" s="13"/>
      <c r="KQX357" s="19"/>
      <c r="KQY357" s="13"/>
      <c r="KQZ357" s="13"/>
      <c r="KRA357" s="13"/>
      <c r="KRB357" s="19"/>
      <c r="KRC357" s="13"/>
      <c r="KRD357" s="13"/>
      <c r="KRE357" s="13"/>
      <c r="KRF357" s="19"/>
      <c r="KRG357" s="13"/>
      <c r="KRH357" s="13"/>
      <c r="KRI357" s="13"/>
      <c r="KRJ357" s="19"/>
      <c r="KRK357" s="13"/>
      <c r="KRL357" s="13"/>
      <c r="KRM357" s="13"/>
      <c r="KRN357" s="19"/>
      <c r="KRO357" s="13"/>
      <c r="KRP357" s="13"/>
      <c r="KRQ357" s="13"/>
      <c r="KRR357" s="19"/>
      <c r="KRS357" s="13"/>
      <c r="KRT357" s="13"/>
      <c r="KRU357" s="13"/>
      <c r="KRV357" s="19"/>
      <c r="KRW357" s="13"/>
      <c r="KRX357" s="13"/>
      <c r="KRY357" s="13"/>
      <c r="KRZ357" s="19"/>
      <c r="KSA357" s="13"/>
      <c r="KSB357" s="13"/>
      <c r="KSC357" s="13"/>
      <c r="KSD357" s="19"/>
      <c r="KSE357" s="13"/>
      <c r="KSF357" s="13"/>
      <c r="KSG357" s="13"/>
      <c r="KSH357" s="19"/>
      <c r="KSI357" s="13"/>
      <c r="KSJ357" s="13"/>
      <c r="KSK357" s="13"/>
      <c r="KSL357" s="19"/>
      <c r="KSM357" s="13"/>
      <c r="KSN357" s="13"/>
      <c r="KSO357" s="13"/>
      <c r="KSP357" s="19"/>
      <c r="KSQ357" s="13"/>
      <c r="KSR357" s="13"/>
      <c r="KSS357" s="13"/>
      <c r="KST357" s="19"/>
      <c r="KSU357" s="13"/>
      <c r="KSV357" s="13"/>
      <c r="KSW357" s="13"/>
      <c r="KSX357" s="19"/>
      <c r="KSY357" s="13"/>
      <c r="KSZ357" s="13"/>
      <c r="KTA357" s="13"/>
      <c r="KTB357" s="19"/>
      <c r="KTC357" s="13"/>
      <c r="KTD357" s="13"/>
      <c r="KTE357" s="13"/>
      <c r="KTF357" s="19"/>
      <c r="KTG357" s="13"/>
      <c r="KTH357" s="13"/>
      <c r="KTI357" s="13"/>
      <c r="KTJ357" s="19"/>
      <c r="KTK357" s="13"/>
      <c r="KTL357" s="13"/>
      <c r="KTM357" s="13"/>
      <c r="KTN357" s="19"/>
      <c r="KTO357" s="13"/>
      <c r="KTP357" s="13"/>
      <c r="KTQ357" s="13"/>
      <c r="KTR357" s="19"/>
      <c r="KTS357" s="13"/>
      <c r="KTT357" s="13"/>
      <c r="KTU357" s="13"/>
      <c r="KTV357" s="19"/>
      <c r="KTW357" s="13"/>
      <c r="KTX357" s="13"/>
      <c r="KTY357" s="13"/>
      <c r="KTZ357" s="19"/>
      <c r="KUA357" s="13"/>
      <c r="KUB357" s="13"/>
      <c r="KUC357" s="13"/>
      <c r="KUD357" s="19"/>
      <c r="KUE357" s="13"/>
      <c r="KUF357" s="13"/>
      <c r="KUG357" s="13"/>
      <c r="KUH357" s="19"/>
      <c r="KUI357" s="13"/>
      <c r="KUJ357" s="13"/>
      <c r="KUK357" s="13"/>
      <c r="KUL357" s="19"/>
      <c r="KUM357" s="13"/>
      <c r="KUN357" s="13"/>
      <c r="KUO357" s="13"/>
      <c r="KUP357" s="19"/>
      <c r="KUQ357" s="13"/>
      <c r="KUR357" s="13"/>
      <c r="KUS357" s="13"/>
      <c r="KUT357" s="19"/>
      <c r="KUU357" s="13"/>
      <c r="KUV357" s="13"/>
      <c r="KUW357" s="13"/>
      <c r="KUX357" s="19"/>
      <c r="KUY357" s="13"/>
      <c r="KUZ357" s="13"/>
      <c r="KVA357" s="13"/>
      <c r="KVB357" s="19"/>
      <c r="KVC357" s="13"/>
      <c r="KVD357" s="13"/>
      <c r="KVE357" s="13"/>
      <c r="KVF357" s="19"/>
      <c r="KVG357" s="13"/>
      <c r="KVH357" s="13"/>
      <c r="KVI357" s="13"/>
      <c r="KVJ357" s="19"/>
      <c r="KVK357" s="13"/>
      <c r="KVL357" s="13"/>
      <c r="KVM357" s="13"/>
      <c r="KVN357" s="19"/>
      <c r="KVO357" s="13"/>
      <c r="KVP357" s="13"/>
      <c r="KVQ357" s="13"/>
      <c r="KVR357" s="19"/>
      <c r="KVS357" s="13"/>
      <c r="KVT357" s="13"/>
      <c r="KVU357" s="13"/>
      <c r="KVV357" s="19"/>
      <c r="KVW357" s="13"/>
      <c r="KVX357" s="13"/>
      <c r="KVY357" s="13"/>
      <c r="KVZ357" s="19"/>
      <c r="KWA357" s="13"/>
      <c r="KWB357" s="13"/>
      <c r="KWC357" s="13"/>
      <c r="KWD357" s="19"/>
      <c r="KWE357" s="13"/>
      <c r="KWF357" s="13"/>
      <c r="KWG357" s="13"/>
      <c r="KWH357" s="19"/>
      <c r="KWI357" s="13"/>
      <c r="KWJ357" s="13"/>
      <c r="KWK357" s="13"/>
      <c r="KWL357" s="19"/>
      <c r="KWM357" s="13"/>
      <c r="KWN357" s="13"/>
      <c r="KWO357" s="13"/>
      <c r="KWP357" s="19"/>
      <c r="KWQ357" s="13"/>
      <c r="KWR357" s="13"/>
      <c r="KWS357" s="13"/>
      <c r="KWT357" s="19"/>
      <c r="KWU357" s="13"/>
      <c r="KWV357" s="13"/>
      <c r="KWW357" s="13"/>
      <c r="KWX357" s="19"/>
      <c r="KWY357" s="13"/>
      <c r="KWZ357" s="13"/>
      <c r="KXA357" s="13"/>
      <c r="KXB357" s="19"/>
      <c r="KXC357" s="13"/>
      <c r="KXD357" s="13"/>
      <c r="KXE357" s="13"/>
      <c r="KXF357" s="19"/>
      <c r="KXG357" s="13"/>
      <c r="KXH357" s="13"/>
      <c r="KXI357" s="13"/>
      <c r="KXJ357" s="19"/>
      <c r="KXK357" s="13"/>
      <c r="KXL357" s="13"/>
      <c r="KXM357" s="13"/>
      <c r="KXN357" s="19"/>
      <c r="KXO357" s="13"/>
      <c r="KXP357" s="13"/>
      <c r="KXQ357" s="13"/>
      <c r="KXR357" s="19"/>
      <c r="KXS357" s="13"/>
      <c r="KXT357" s="13"/>
      <c r="KXU357" s="13"/>
      <c r="KXV357" s="19"/>
      <c r="KXW357" s="13"/>
      <c r="KXX357" s="13"/>
      <c r="KXY357" s="13"/>
      <c r="KXZ357" s="19"/>
      <c r="KYA357" s="13"/>
      <c r="KYB357" s="13"/>
      <c r="KYC357" s="13"/>
      <c r="KYD357" s="19"/>
      <c r="KYE357" s="13"/>
      <c r="KYF357" s="13"/>
      <c r="KYG357" s="13"/>
      <c r="KYH357" s="19"/>
      <c r="KYI357" s="13"/>
      <c r="KYJ357" s="13"/>
      <c r="KYK357" s="13"/>
      <c r="KYL357" s="19"/>
      <c r="KYM357" s="13"/>
      <c r="KYN357" s="13"/>
      <c r="KYO357" s="13"/>
      <c r="KYP357" s="19"/>
      <c r="KYQ357" s="13"/>
      <c r="KYR357" s="13"/>
      <c r="KYS357" s="13"/>
      <c r="KYT357" s="19"/>
      <c r="KYU357" s="13"/>
      <c r="KYV357" s="13"/>
      <c r="KYW357" s="13"/>
      <c r="KYX357" s="19"/>
      <c r="KYY357" s="13"/>
      <c r="KYZ357" s="13"/>
      <c r="KZA357" s="13"/>
      <c r="KZB357" s="19"/>
      <c r="KZC357" s="13"/>
      <c r="KZD357" s="13"/>
      <c r="KZE357" s="13"/>
      <c r="KZF357" s="19"/>
      <c r="KZG357" s="13"/>
      <c r="KZH357" s="13"/>
      <c r="KZI357" s="13"/>
      <c r="KZJ357" s="19"/>
      <c r="KZK357" s="13"/>
      <c r="KZL357" s="13"/>
      <c r="KZM357" s="13"/>
      <c r="KZN357" s="19"/>
      <c r="KZO357" s="13"/>
      <c r="KZP357" s="13"/>
      <c r="KZQ357" s="13"/>
      <c r="KZR357" s="19"/>
      <c r="KZS357" s="13"/>
      <c r="KZT357" s="13"/>
      <c r="KZU357" s="13"/>
      <c r="KZV357" s="19"/>
      <c r="KZW357" s="13"/>
      <c r="KZX357" s="13"/>
      <c r="KZY357" s="13"/>
      <c r="KZZ357" s="19"/>
      <c r="LAA357" s="13"/>
      <c r="LAB357" s="13"/>
      <c r="LAC357" s="13"/>
      <c r="LAD357" s="19"/>
      <c r="LAE357" s="13"/>
      <c r="LAF357" s="13"/>
      <c r="LAG357" s="13"/>
      <c r="LAH357" s="19"/>
      <c r="LAI357" s="13"/>
      <c r="LAJ357" s="13"/>
      <c r="LAK357" s="13"/>
      <c r="LAL357" s="19"/>
      <c r="LAM357" s="13"/>
      <c r="LAN357" s="13"/>
      <c r="LAO357" s="13"/>
      <c r="LAP357" s="19"/>
      <c r="LAQ357" s="13"/>
      <c r="LAR357" s="13"/>
      <c r="LAS357" s="13"/>
      <c r="LAT357" s="19"/>
      <c r="LAU357" s="13"/>
      <c r="LAV357" s="13"/>
      <c r="LAW357" s="13"/>
      <c r="LAX357" s="19"/>
      <c r="LAY357" s="13"/>
      <c r="LAZ357" s="13"/>
      <c r="LBA357" s="13"/>
      <c r="LBB357" s="19"/>
      <c r="LBC357" s="13"/>
      <c r="LBD357" s="13"/>
      <c r="LBE357" s="13"/>
      <c r="LBF357" s="19"/>
      <c r="LBG357" s="13"/>
      <c r="LBH357" s="13"/>
      <c r="LBI357" s="13"/>
      <c r="LBJ357" s="19"/>
      <c r="LBK357" s="13"/>
      <c r="LBL357" s="13"/>
      <c r="LBM357" s="13"/>
      <c r="LBN357" s="19"/>
      <c r="LBO357" s="13"/>
      <c r="LBP357" s="13"/>
      <c r="LBQ357" s="13"/>
      <c r="LBR357" s="19"/>
      <c r="LBS357" s="13"/>
      <c r="LBT357" s="13"/>
      <c r="LBU357" s="13"/>
      <c r="LBV357" s="19"/>
      <c r="LBW357" s="13"/>
      <c r="LBX357" s="13"/>
      <c r="LBY357" s="13"/>
      <c r="LBZ357" s="19"/>
      <c r="LCA357" s="13"/>
      <c r="LCB357" s="13"/>
      <c r="LCC357" s="13"/>
      <c r="LCD357" s="19"/>
      <c r="LCE357" s="13"/>
      <c r="LCF357" s="13"/>
      <c r="LCG357" s="13"/>
      <c r="LCH357" s="19"/>
      <c r="LCI357" s="13"/>
      <c r="LCJ357" s="13"/>
      <c r="LCK357" s="13"/>
      <c r="LCL357" s="19"/>
      <c r="LCM357" s="13"/>
      <c r="LCN357" s="13"/>
      <c r="LCO357" s="13"/>
      <c r="LCP357" s="19"/>
      <c r="LCQ357" s="13"/>
      <c r="LCR357" s="13"/>
      <c r="LCS357" s="13"/>
      <c r="LCT357" s="19"/>
      <c r="LCU357" s="13"/>
      <c r="LCV357" s="13"/>
      <c r="LCW357" s="13"/>
      <c r="LCX357" s="19"/>
      <c r="LCY357" s="13"/>
      <c r="LCZ357" s="13"/>
      <c r="LDA357" s="13"/>
      <c r="LDB357" s="19"/>
      <c r="LDC357" s="13"/>
      <c r="LDD357" s="13"/>
      <c r="LDE357" s="13"/>
      <c r="LDF357" s="19"/>
      <c r="LDG357" s="13"/>
      <c r="LDH357" s="13"/>
      <c r="LDI357" s="13"/>
      <c r="LDJ357" s="19"/>
      <c r="LDK357" s="13"/>
      <c r="LDL357" s="13"/>
      <c r="LDM357" s="13"/>
      <c r="LDN357" s="19"/>
      <c r="LDO357" s="13"/>
      <c r="LDP357" s="13"/>
      <c r="LDQ357" s="13"/>
      <c r="LDR357" s="19"/>
      <c r="LDS357" s="13"/>
      <c r="LDT357" s="13"/>
      <c r="LDU357" s="13"/>
      <c r="LDV357" s="19"/>
      <c r="LDW357" s="13"/>
      <c r="LDX357" s="13"/>
      <c r="LDY357" s="13"/>
      <c r="LDZ357" s="19"/>
      <c r="LEA357" s="13"/>
      <c r="LEB357" s="13"/>
      <c r="LEC357" s="13"/>
      <c r="LED357" s="19"/>
      <c r="LEE357" s="13"/>
      <c r="LEF357" s="13"/>
      <c r="LEG357" s="13"/>
      <c r="LEH357" s="19"/>
      <c r="LEI357" s="13"/>
      <c r="LEJ357" s="13"/>
      <c r="LEK357" s="13"/>
      <c r="LEL357" s="19"/>
      <c r="LEM357" s="13"/>
      <c r="LEN357" s="13"/>
      <c r="LEO357" s="13"/>
      <c r="LEP357" s="19"/>
      <c r="LEQ357" s="13"/>
      <c r="LER357" s="13"/>
      <c r="LES357" s="13"/>
      <c r="LET357" s="19"/>
      <c r="LEU357" s="13"/>
      <c r="LEV357" s="13"/>
      <c r="LEW357" s="13"/>
      <c r="LEX357" s="19"/>
      <c r="LEY357" s="13"/>
      <c r="LEZ357" s="13"/>
      <c r="LFA357" s="13"/>
      <c r="LFB357" s="19"/>
      <c r="LFC357" s="13"/>
      <c r="LFD357" s="13"/>
      <c r="LFE357" s="13"/>
      <c r="LFF357" s="19"/>
      <c r="LFG357" s="13"/>
      <c r="LFH357" s="13"/>
      <c r="LFI357" s="13"/>
      <c r="LFJ357" s="19"/>
      <c r="LFK357" s="13"/>
      <c r="LFL357" s="13"/>
      <c r="LFM357" s="13"/>
      <c r="LFN357" s="19"/>
      <c r="LFO357" s="13"/>
      <c r="LFP357" s="13"/>
      <c r="LFQ357" s="13"/>
      <c r="LFR357" s="19"/>
      <c r="LFS357" s="13"/>
      <c r="LFT357" s="13"/>
      <c r="LFU357" s="13"/>
      <c r="LFV357" s="19"/>
      <c r="LFW357" s="13"/>
      <c r="LFX357" s="13"/>
      <c r="LFY357" s="13"/>
      <c r="LFZ357" s="19"/>
      <c r="LGA357" s="13"/>
      <c r="LGB357" s="13"/>
      <c r="LGC357" s="13"/>
      <c r="LGD357" s="19"/>
      <c r="LGE357" s="13"/>
      <c r="LGF357" s="13"/>
      <c r="LGG357" s="13"/>
      <c r="LGH357" s="19"/>
      <c r="LGI357" s="13"/>
      <c r="LGJ357" s="13"/>
      <c r="LGK357" s="13"/>
      <c r="LGL357" s="19"/>
      <c r="LGM357" s="13"/>
      <c r="LGN357" s="13"/>
      <c r="LGO357" s="13"/>
      <c r="LGP357" s="19"/>
      <c r="LGQ357" s="13"/>
      <c r="LGR357" s="13"/>
      <c r="LGS357" s="13"/>
      <c r="LGT357" s="19"/>
      <c r="LGU357" s="13"/>
      <c r="LGV357" s="13"/>
      <c r="LGW357" s="13"/>
      <c r="LGX357" s="19"/>
      <c r="LGY357" s="13"/>
      <c r="LGZ357" s="13"/>
      <c r="LHA357" s="13"/>
      <c r="LHB357" s="19"/>
      <c r="LHC357" s="13"/>
      <c r="LHD357" s="13"/>
      <c r="LHE357" s="13"/>
      <c r="LHF357" s="19"/>
      <c r="LHG357" s="13"/>
      <c r="LHH357" s="13"/>
      <c r="LHI357" s="13"/>
      <c r="LHJ357" s="19"/>
      <c r="LHK357" s="13"/>
      <c r="LHL357" s="13"/>
      <c r="LHM357" s="13"/>
      <c r="LHN357" s="19"/>
      <c r="LHO357" s="13"/>
      <c r="LHP357" s="13"/>
      <c r="LHQ357" s="13"/>
      <c r="LHR357" s="19"/>
      <c r="LHS357" s="13"/>
      <c r="LHT357" s="13"/>
      <c r="LHU357" s="13"/>
      <c r="LHV357" s="19"/>
      <c r="LHW357" s="13"/>
      <c r="LHX357" s="13"/>
      <c r="LHY357" s="13"/>
      <c r="LHZ357" s="19"/>
      <c r="LIA357" s="13"/>
      <c r="LIB357" s="13"/>
      <c r="LIC357" s="13"/>
      <c r="LID357" s="19"/>
      <c r="LIE357" s="13"/>
      <c r="LIF357" s="13"/>
      <c r="LIG357" s="13"/>
      <c r="LIH357" s="19"/>
      <c r="LII357" s="13"/>
      <c r="LIJ357" s="13"/>
      <c r="LIK357" s="13"/>
      <c r="LIL357" s="19"/>
      <c r="LIM357" s="13"/>
      <c r="LIN357" s="13"/>
      <c r="LIO357" s="13"/>
      <c r="LIP357" s="19"/>
      <c r="LIQ357" s="13"/>
      <c r="LIR357" s="13"/>
      <c r="LIS357" s="13"/>
      <c r="LIT357" s="19"/>
      <c r="LIU357" s="13"/>
      <c r="LIV357" s="13"/>
      <c r="LIW357" s="13"/>
      <c r="LIX357" s="19"/>
      <c r="LIY357" s="13"/>
      <c r="LIZ357" s="13"/>
      <c r="LJA357" s="13"/>
      <c r="LJB357" s="19"/>
      <c r="LJC357" s="13"/>
      <c r="LJD357" s="13"/>
      <c r="LJE357" s="13"/>
      <c r="LJF357" s="19"/>
      <c r="LJG357" s="13"/>
      <c r="LJH357" s="13"/>
      <c r="LJI357" s="13"/>
      <c r="LJJ357" s="19"/>
      <c r="LJK357" s="13"/>
      <c r="LJL357" s="13"/>
      <c r="LJM357" s="13"/>
      <c r="LJN357" s="19"/>
      <c r="LJO357" s="13"/>
      <c r="LJP357" s="13"/>
      <c r="LJQ357" s="13"/>
      <c r="LJR357" s="19"/>
      <c r="LJS357" s="13"/>
      <c r="LJT357" s="13"/>
      <c r="LJU357" s="13"/>
      <c r="LJV357" s="19"/>
      <c r="LJW357" s="13"/>
      <c r="LJX357" s="13"/>
      <c r="LJY357" s="13"/>
      <c r="LJZ357" s="19"/>
      <c r="LKA357" s="13"/>
      <c r="LKB357" s="13"/>
      <c r="LKC357" s="13"/>
      <c r="LKD357" s="19"/>
      <c r="LKE357" s="13"/>
      <c r="LKF357" s="13"/>
      <c r="LKG357" s="13"/>
      <c r="LKH357" s="19"/>
      <c r="LKI357" s="13"/>
      <c r="LKJ357" s="13"/>
      <c r="LKK357" s="13"/>
      <c r="LKL357" s="19"/>
      <c r="LKM357" s="13"/>
      <c r="LKN357" s="13"/>
      <c r="LKO357" s="13"/>
      <c r="LKP357" s="19"/>
      <c r="LKQ357" s="13"/>
      <c r="LKR357" s="13"/>
      <c r="LKS357" s="13"/>
      <c r="LKT357" s="19"/>
      <c r="LKU357" s="13"/>
      <c r="LKV357" s="13"/>
      <c r="LKW357" s="13"/>
      <c r="LKX357" s="19"/>
      <c r="LKY357" s="13"/>
      <c r="LKZ357" s="13"/>
      <c r="LLA357" s="13"/>
      <c r="LLB357" s="19"/>
      <c r="LLC357" s="13"/>
      <c r="LLD357" s="13"/>
      <c r="LLE357" s="13"/>
      <c r="LLF357" s="19"/>
      <c r="LLG357" s="13"/>
      <c r="LLH357" s="13"/>
      <c r="LLI357" s="13"/>
      <c r="LLJ357" s="19"/>
      <c r="LLK357" s="13"/>
      <c r="LLL357" s="13"/>
      <c r="LLM357" s="13"/>
      <c r="LLN357" s="19"/>
      <c r="LLO357" s="13"/>
      <c r="LLP357" s="13"/>
      <c r="LLQ357" s="13"/>
      <c r="LLR357" s="19"/>
      <c r="LLS357" s="13"/>
      <c r="LLT357" s="13"/>
      <c r="LLU357" s="13"/>
      <c r="LLV357" s="19"/>
      <c r="LLW357" s="13"/>
      <c r="LLX357" s="13"/>
      <c r="LLY357" s="13"/>
      <c r="LLZ357" s="19"/>
      <c r="LMA357" s="13"/>
      <c r="LMB357" s="13"/>
      <c r="LMC357" s="13"/>
      <c r="LMD357" s="19"/>
      <c r="LME357" s="13"/>
      <c r="LMF357" s="13"/>
      <c r="LMG357" s="13"/>
      <c r="LMH357" s="19"/>
      <c r="LMI357" s="13"/>
      <c r="LMJ357" s="13"/>
      <c r="LMK357" s="13"/>
      <c r="LML357" s="19"/>
      <c r="LMM357" s="13"/>
      <c r="LMN357" s="13"/>
      <c r="LMO357" s="13"/>
      <c r="LMP357" s="19"/>
      <c r="LMQ357" s="13"/>
      <c r="LMR357" s="13"/>
      <c r="LMS357" s="13"/>
      <c r="LMT357" s="19"/>
      <c r="LMU357" s="13"/>
      <c r="LMV357" s="13"/>
      <c r="LMW357" s="13"/>
      <c r="LMX357" s="19"/>
      <c r="LMY357" s="13"/>
      <c r="LMZ357" s="13"/>
      <c r="LNA357" s="13"/>
      <c r="LNB357" s="19"/>
      <c r="LNC357" s="13"/>
      <c r="LND357" s="13"/>
      <c r="LNE357" s="13"/>
      <c r="LNF357" s="19"/>
      <c r="LNG357" s="13"/>
      <c r="LNH357" s="13"/>
      <c r="LNI357" s="13"/>
      <c r="LNJ357" s="19"/>
      <c r="LNK357" s="13"/>
      <c r="LNL357" s="13"/>
      <c r="LNM357" s="13"/>
      <c r="LNN357" s="19"/>
      <c r="LNO357" s="13"/>
      <c r="LNP357" s="13"/>
      <c r="LNQ357" s="13"/>
      <c r="LNR357" s="19"/>
      <c r="LNS357" s="13"/>
      <c r="LNT357" s="13"/>
      <c r="LNU357" s="13"/>
      <c r="LNV357" s="19"/>
      <c r="LNW357" s="13"/>
      <c r="LNX357" s="13"/>
      <c r="LNY357" s="13"/>
      <c r="LNZ357" s="19"/>
      <c r="LOA357" s="13"/>
      <c r="LOB357" s="13"/>
      <c r="LOC357" s="13"/>
      <c r="LOD357" s="19"/>
      <c r="LOE357" s="13"/>
      <c r="LOF357" s="13"/>
      <c r="LOG357" s="13"/>
      <c r="LOH357" s="19"/>
      <c r="LOI357" s="13"/>
      <c r="LOJ357" s="13"/>
      <c r="LOK357" s="13"/>
      <c r="LOL357" s="19"/>
      <c r="LOM357" s="13"/>
      <c r="LON357" s="13"/>
      <c r="LOO357" s="13"/>
      <c r="LOP357" s="19"/>
      <c r="LOQ357" s="13"/>
      <c r="LOR357" s="13"/>
      <c r="LOS357" s="13"/>
      <c r="LOT357" s="19"/>
      <c r="LOU357" s="13"/>
      <c r="LOV357" s="13"/>
      <c r="LOW357" s="13"/>
      <c r="LOX357" s="19"/>
      <c r="LOY357" s="13"/>
      <c r="LOZ357" s="13"/>
      <c r="LPA357" s="13"/>
      <c r="LPB357" s="19"/>
      <c r="LPC357" s="13"/>
      <c r="LPD357" s="13"/>
      <c r="LPE357" s="13"/>
      <c r="LPF357" s="19"/>
      <c r="LPG357" s="13"/>
      <c r="LPH357" s="13"/>
      <c r="LPI357" s="13"/>
      <c r="LPJ357" s="19"/>
      <c r="LPK357" s="13"/>
      <c r="LPL357" s="13"/>
      <c r="LPM357" s="13"/>
      <c r="LPN357" s="19"/>
      <c r="LPO357" s="13"/>
      <c r="LPP357" s="13"/>
      <c r="LPQ357" s="13"/>
      <c r="LPR357" s="19"/>
      <c r="LPS357" s="13"/>
      <c r="LPT357" s="13"/>
      <c r="LPU357" s="13"/>
      <c r="LPV357" s="19"/>
      <c r="LPW357" s="13"/>
      <c r="LPX357" s="13"/>
      <c r="LPY357" s="13"/>
      <c r="LPZ357" s="19"/>
      <c r="LQA357" s="13"/>
      <c r="LQB357" s="13"/>
      <c r="LQC357" s="13"/>
      <c r="LQD357" s="19"/>
      <c r="LQE357" s="13"/>
      <c r="LQF357" s="13"/>
      <c r="LQG357" s="13"/>
      <c r="LQH357" s="19"/>
      <c r="LQI357" s="13"/>
      <c r="LQJ357" s="13"/>
      <c r="LQK357" s="13"/>
      <c r="LQL357" s="19"/>
      <c r="LQM357" s="13"/>
      <c r="LQN357" s="13"/>
      <c r="LQO357" s="13"/>
      <c r="LQP357" s="19"/>
      <c r="LQQ357" s="13"/>
      <c r="LQR357" s="13"/>
      <c r="LQS357" s="13"/>
      <c r="LQT357" s="19"/>
      <c r="LQU357" s="13"/>
      <c r="LQV357" s="13"/>
      <c r="LQW357" s="13"/>
      <c r="LQX357" s="19"/>
      <c r="LQY357" s="13"/>
      <c r="LQZ357" s="13"/>
      <c r="LRA357" s="13"/>
      <c r="LRB357" s="19"/>
      <c r="LRC357" s="13"/>
      <c r="LRD357" s="13"/>
      <c r="LRE357" s="13"/>
      <c r="LRF357" s="19"/>
      <c r="LRG357" s="13"/>
      <c r="LRH357" s="13"/>
      <c r="LRI357" s="13"/>
      <c r="LRJ357" s="19"/>
      <c r="LRK357" s="13"/>
      <c r="LRL357" s="13"/>
      <c r="LRM357" s="13"/>
      <c r="LRN357" s="19"/>
      <c r="LRO357" s="13"/>
      <c r="LRP357" s="13"/>
      <c r="LRQ357" s="13"/>
      <c r="LRR357" s="19"/>
      <c r="LRS357" s="13"/>
      <c r="LRT357" s="13"/>
      <c r="LRU357" s="13"/>
      <c r="LRV357" s="19"/>
      <c r="LRW357" s="13"/>
      <c r="LRX357" s="13"/>
      <c r="LRY357" s="13"/>
      <c r="LRZ357" s="19"/>
      <c r="LSA357" s="13"/>
      <c r="LSB357" s="13"/>
      <c r="LSC357" s="13"/>
      <c r="LSD357" s="19"/>
      <c r="LSE357" s="13"/>
      <c r="LSF357" s="13"/>
      <c r="LSG357" s="13"/>
      <c r="LSH357" s="19"/>
      <c r="LSI357" s="13"/>
      <c r="LSJ357" s="13"/>
      <c r="LSK357" s="13"/>
      <c r="LSL357" s="19"/>
      <c r="LSM357" s="13"/>
      <c r="LSN357" s="13"/>
      <c r="LSO357" s="13"/>
      <c r="LSP357" s="19"/>
      <c r="LSQ357" s="13"/>
      <c r="LSR357" s="13"/>
      <c r="LSS357" s="13"/>
      <c r="LST357" s="19"/>
      <c r="LSU357" s="13"/>
      <c r="LSV357" s="13"/>
      <c r="LSW357" s="13"/>
      <c r="LSX357" s="19"/>
      <c r="LSY357" s="13"/>
      <c r="LSZ357" s="13"/>
      <c r="LTA357" s="13"/>
      <c r="LTB357" s="19"/>
      <c r="LTC357" s="13"/>
      <c r="LTD357" s="13"/>
      <c r="LTE357" s="13"/>
      <c r="LTF357" s="19"/>
      <c r="LTG357" s="13"/>
      <c r="LTH357" s="13"/>
      <c r="LTI357" s="13"/>
      <c r="LTJ357" s="19"/>
      <c r="LTK357" s="13"/>
      <c r="LTL357" s="13"/>
      <c r="LTM357" s="13"/>
      <c r="LTN357" s="19"/>
      <c r="LTO357" s="13"/>
      <c r="LTP357" s="13"/>
      <c r="LTQ357" s="13"/>
      <c r="LTR357" s="19"/>
      <c r="LTS357" s="13"/>
      <c r="LTT357" s="13"/>
      <c r="LTU357" s="13"/>
      <c r="LTV357" s="19"/>
      <c r="LTW357" s="13"/>
      <c r="LTX357" s="13"/>
      <c r="LTY357" s="13"/>
      <c r="LTZ357" s="19"/>
      <c r="LUA357" s="13"/>
      <c r="LUB357" s="13"/>
      <c r="LUC357" s="13"/>
      <c r="LUD357" s="19"/>
      <c r="LUE357" s="13"/>
      <c r="LUF357" s="13"/>
      <c r="LUG357" s="13"/>
      <c r="LUH357" s="19"/>
      <c r="LUI357" s="13"/>
      <c r="LUJ357" s="13"/>
      <c r="LUK357" s="13"/>
      <c r="LUL357" s="19"/>
      <c r="LUM357" s="13"/>
      <c r="LUN357" s="13"/>
      <c r="LUO357" s="13"/>
      <c r="LUP357" s="19"/>
      <c r="LUQ357" s="13"/>
      <c r="LUR357" s="13"/>
      <c r="LUS357" s="13"/>
      <c r="LUT357" s="19"/>
      <c r="LUU357" s="13"/>
      <c r="LUV357" s="13"/>
      <c r="LUW357" s="13"/>
      <c r="LUX357" s="19"/>
      <c r="LUY357" s="13"/>
      <c r="LUZ357" s="13"/>
      <c r="LVA357" s="13"/>
      <c r="LVB357" s="19"/>
      <c r="LVC357" s="13"/>
      <c r="LVD357" s="13"/>
      <c r="LVE357" s="13"/>
      <c r="LVF357" s="19"/>
      <c r="LVG357" s="13"/>
      <c r="LVH357" s="13"/>
      <c r="LVI357" s="13"/>
      <c r="LVJ357" s="19"/>
      <c r="LVK357" s="13"/>
      <c r="LVL357" s="13"/>
      <c r="LVM357" s="13"/>
      <c r="LVN357" s="19"/>
      <c r="LVO357" s="13"/>
      <c r="LVP357" s="13"/>
      <c r="LVQ357" s="13"/>
      <c r="LVR357" s="19"/>
      <c r="LVS357" s="13"/>
      <c r="LVT357" s="13"/>
      <c r="LVU357" s="13"/>
      <c r="LVV357" s="19"/>
      <c r="LVW357" s="13"/>
      <c r="LVX357" s="13"/>
      <c r="LVY357" s="13"/>
      <c r="LVZ357" s="19"/>
      <c r="LWA357" s="13"/>
      <c r="LWB357" s="13"/>
      <c r="LWC357" s="13"/>
      <c r="LWD357" s="19"/>
      <c r="LWE357" s="13"/>
      <c r="LWF357" s="13"/>
      <c r="LWG357" s="13"/>
      <c r="LWH357" s="19"/>
      <c r="LWI357" s="13"/>
      <c r="LWJ357" s="13"/>
      <c r="LWK357" s="13"/>
      <c r="LWL357" s="19"/>
      <c r="LWM357" s="13"/>
      <c r="LWN357" s="13"/>
      <c r="LWO357" s="13"/>
      <c r="LWP357" s="19"/>
      <c r="LWQ357" s="13"/>
      <c r="LWR357" s="13"/>
      <c r="LWS357" s="13"/>
      <c r="LWT357" s="19"/>
      <c r="LWU357" s="13"/>
      <c r="LWV357" s="13"/>
      <c r="LWW357" s="13"/>
      <c r="LWX357" s="19"/>
      <c r="LWY357" s="13"/>
      <c r="LWZ357" s="13"/>
      <c r="LXA357" s="13"/>
      <c r="LXB357" s="19"/>
      <c r="LXC357" s="13"/>
      <c r="LXD357" s="13"/>
      <c r="LXE357" s="13"/>
      <c r="LXF357" s="19"/>
      <c r="LXG357" s="13"/>
      <c r="LXH357" s="13"/>
      <c r="LXI357" s="13"/>
      <c r="LXJ357" s="19"/>
      <c r="LXK357" s="13"/>
      <c r="LXL357" s="13"/>
      <c r="LXM357" s="13"/>
      <c r="LXN357" s="19"/>
      <c r="LXO357" s="13"/>
      <c r="LXP357" s="13"/>
      <c r="LXQ357" s="13"/>
      <c r="LXR357" s="19"/>
      <c r="LXS357" s="13"/>
      <c r="LXT357" s="13"/>
      <c r="LXU357" s="13"/>
      <c r="LXV357" s="19"/>
      <c r="LXW357" s="13"/>
      <c r="LXX357" s="13"/>
      <c r="LXY357" s="13"/>
      <c r="LXZ357" s="19"/>
      <c r="LYA357" s="13"/>
      <c r="LYB357" s="13"/>
      <c r="LYC357" s="13"/>
      <c r="LYD357" s="19"/>
      <c r="LYE357" s="13"/>
      <c r="LYF357" s="13"/>
      <c r="LYG357" s="13"/>
      <c r="LYH357" s="19"/>
      <c r="LYI357" s="13"/>
      <c r="LYJ357" s="13"/>
      <c r="LYK357" s="13"/>
      <c r="LYL357" s="19"/>
      <c r="LYM357" s="13"/>
      <c r="LYN357" s="13"/>
      <c r="LYO357" s="13"/>
      <c r="LYP357" s="19"/>
      <c r="LYQ357" s="13"/>
      <c r="LYR357" s="13"/>
      <c r="LYS357" s="13"/>
      <c r="LYT357" s="19"/>
      <c r="LYU357" s="13"/>
      <c r="LYV357" s="13"/>
      <c r="LYW357" s="13"/>
      <c r="LYX357" s="19"/>
      <c r="LYY357" s="13"/>
      <c r="LYZ357" s="13"/>
      <c r="LZA357" s="13"/>
      <c r="LZB357" s="19"/>
      <c r="LZC357" s="13"/>
      <c r="LZD357" s="13"/>
      <c r="LZE357" s="13"/>
      <c r="LZF357" s="19"/>
      <c r="LZG357" s="13"/>
      <c r="LZH357" s="13"/>
      <c r="LZI357" s="13"/>
      <c r="LZJ357" s="19"/>
      <c r="LZK357" s="13"/>
      <c r="LZL357" s="13"/>
      <c r="LZM357" s="13"/>
      <c r="LZN357" s="19"/>
      <c r="LZO357" s="13"/>
      <c r="LZP357" s="13"/>
      <c r="LZQ357" s="13"/>
      <c r="LZR357" s="19"/>
      <c r="LZS357" s="13"/>
      <c r="LZT357" s="13"/>
      <c r="LZU357" s="13"/>
      <c r="LZV357" s="19"/>
      <c r="LZW357" s="13"/>
      <c r="LZX357" s="13"/>
      <c r="LZY357" s="13"/>
      <c r="LZZ357" s="19"/>
      <c r="MAA357" s="13"/>
      <c r="MAB357" s="13"/>
      <c r="MAC357" s="13"/>
      <c r="MAD357" s="19"/>
      <c r="MAE357" s="13"/>
      <c r="MAF357" s="13"/>
      <c r="MAG357" s="13"/>
      <c r="MAH357" s="19"/>
      <c r="MAI357" s="13"/>
      <c r="MAJ357" s="13"/>
      <c r="MAK357" s="13"/>
      <c r="MAL357" s="19"/>
      <c r="MAM357" s="13"/>
      <c r="MAN357" s="13"/>
      <c r="MAO357" s="13"/>
      <c r="MAP357" s="19"/>
      <c r="MAQ357" s="13"/>
      <c r="MAR357" s="13"/>
      <c r="MAS357" s="13"/>
      <c r="MAT357" s="19"/>
      <c r="MAU357" s="13"/>
      <c r="MAV357" s="13"/>
      <c r="MAW357" s="13"/>
      <c r="MAX357" s="19"/>
      <c r="MAY357" s="13"/>
      <c r="MAZ357" s="13"/>
      <c r="MBA357" s="13"/>
      <c r="MBB357" s="19"/>
      <c r="MBC357" s="13"/>
      <c r="MBD357" s="13"/>
      <c r="MBE357" s="13"/>
      <c r="MBF357" s="19"/>
      <c r="MBG357" s="13"/>
      <c r="MBH357" s="13"/>
      <c r="MBI357" s="13"/>
      <c r="MBJ357" s="19"/>
      <c r="MBK357" s="13"/>
      <c r="MBL357" s="13"/>
      <c r="MBM357" s="13"/>
      <c r="MBN357" s="19"/>
      <c r="MBO357" s="13"/>
      <c r="MBP357" s="13"/>
      <c r="MBQ357" s="13"/>
      <c r="MBR357" s="19"/>
      <c r="MBS357" s="13"/>
      <c r="MBT357" s="13"/>
      <c r="MBU357" s="13"/>
      <c r="MBV357" s="19"/>
      <c r="MBW357" s="13"/>
      <c r="MBX357" s="13"/>
      <c r="MBY357" s="13"/>
      <c r="MBZ357" s="19"/>
      <c r="MCA357" s="13"/>
      <c r="MCB357" s="13"/>
      <c r="MCC357" s="13"/>
      <c r="MCD357" s="19"/>
      <c r="MCE357" s="13"/>
      <c r="MCF357" s="13"/>
      <c r="MCG357" s="13"/>
      <c r="MCH357" s="19"/>
      <c r="MCI357" s="13"/>
      <c r="MCJ357" s="13"/>
      <c r="MCK357" s="13"/>
      <c r="MCL357" s="19"/>
      <c r="MCM357" s="13"/>
      <c r="MCN357" s="13"/>
      <c r="MCO357" s="13"/>
      <c r="MCP357" s="19"/>
      <c r="MCQ357" s="13"/>
      <c r="MCR357" s="13"/>
      <c r="MCS357" s="13"/>
      <c r="MCT357" s="19"/>
      <c r="MCU357" s="13"/>
      <c r="MCV357" s="13"/>
      <c r="MCW357" s="13"/>
      <c r="MCX357" s="19"/>
      <c r="MCY357" s="13"/>
      <c r="MCZ357" s="13"/>
      <c r="MDA357" s="13"/>
      <c r="MDB357" s="19"/>
      <c r="MDC357" s="13"/>
      <c r="MDD357" s="13"/>
      <c r="MDE357" s="13"/>
      <c r="MDF357" s="19"/>
      <c r="MDG357" s="13"/>
      <c r="MDH357" s="13"/>
      <c r="MDI357" s="13"/>
      <c r="MDJ357" s="19"/>
      <c r="MDK357" s="13"/>
      <c r="MDL357" s="13"/>
      <c r="MDM357" s="13"/>
      <c r="MDN357" s="19"/>
      <c r="MDO357" s="13"/>
      <c r="MDP357" s="13"/>
      <c r="MDQ357" s="13"/>
      <c r="MDR357" s="19"/>
      <c r="MDS357" s="13"/>
      <c r="MDT357" s="13"/>
      <c r="MDU357" s="13"/>
      <c r="MDV357" s="19"/>
      <c r="MDW357" s="13"/>
      <c r="MDX357" s="13"/>
      <c r="MDY357" s="13"/>
      <c r="MDZ357" s="19"/>
      <c r="MEA357" s="13"/>
      <c r="MEB357" s="13"/>
      <c r="MEC357" s="13"/>
      <c r="MED357" s="19"/>
      <c r="MEE357" s="13"/>
      <c r="MEF357" s="13"/>
      <c r="MEG357" s="13"/>
      <c r="MEH357" s="19"/>
      <c r="MEI357" s="13"/>
      <c r="MEJ357" s="13"/>
      <c r="MEK357" s="13"/>
      <c r="MEL357" s="19"/>
      <c r="MEM357" s="13"/>
      <c r="MEN357" s="13"/>
      <c r="MEO357" s="13"/>
      <c r="MEP357" s="19"/>
      <c r="MEQ357" s="13"/>
      <c r="MER357" s="13"/>
      <c r="MES357" s="13"/>
      <c r="MET357" s="19"/>
      <c r="MEU357" s="13"/>
      <c r="MEV357" s="13"/>
      <c r="MEW357" s="13"/>
      <c r="MEX357" s="19"/>
      <c r="MEY357" s="13"/>
      <c r="MEZ357" s="13"/>
      <c r="MFA357" s="13"/>
      <c r="MFB357" s="19"/>
      <c r="MFC357" s="13"/>
      <c r="MFD357" s="13"/>
      <c r="MFE357" s="13"/>
      <c r="MFF357" s="19"/>
      <c r="MFG357" s="13"/>
      <c r="MFH357" s="13"/>
      <c r="MFI357" s="13"/>
      <c r="MFJ357" s="19"/>
      <c r="MFK357" s="13"/>
      <c r="MFL357" s="13"/>
      <c r="MFM357" s="13"/>
      <c r="MFN357" s="19"/>
      <c r="MFO357" s="13"/>
      <c r="MFP357" s="13"/>
      <c r="MFQ357" s="13"/>
      <c r="MFR357" s="19"/>
      <c r="MFS357" s="13"/>
      <c r="MFT357" s="13"/>
      <c r="MFU357" s="13"/>
      <c r="MFV357" s="19"/>
      <c r="MFW357" s="13"/>
      <c r="MFX357" s="13"/>
      <c r="MFY357" s="13"/>
      <c r="MFZ357" s="19"/>
      <c r="MGA357" s="13"/>
      <c r="MGB357" s="13"/>
      <c r="MGC357" s="13"/>
      <c r="MGD357" s="19"/>
      <c r="MGE357" s="13"/>
      <c r="MGF357" s="13"/>
      <c r="MGG357" s="13"/>
      <c r="MGH357" s="19"/>
      <c r="MGI357" s="13"/>
      <c r="MGJ357" s="13"/>
      <c r="MGK357" s="13"/>
      <c r="MGL357" s="19"/>
      <c r="MGM357" s="13"/>
      <c r="MGN357" s="13"/>
      <c r="MGO357" s="13"/>
      <c r="MGP357" s="19"/>
      <c r="MGQ357" s="13"/>
      <c r="MGR357" s="13"/>
      <c r="MGS357" s="13"/>
      <c r="MGT357" s="19"/>
      <c r="MGU357" s="13"/>
      <c r="MGV357" s="13"/>
      <c r="MGW357" s="13"/>
      <c r="MGX357" s="19"/>
      <c r="MGY357" s="13"/>
      <c r="MGZ357" s="13"/>
      <c r="MHA357" s="13"/>
      <c r="MHB357" s="19"/>
      <c r="MHC357" s="13"/>
      <c r="MHD357" s="13"/>
      <c r="MHE357" s="13"/>
      <c r="MHF357" s="19"/>
      <c r="MHG357" s="13"/>
      <c r="MHH357" s="13"/>
      <c r="MHI357" s="13"/>
      <c r="MHJ357" s="19"/>
      <c r="MHK357" s="13"/>
      <c r="MHL357" s="13"/>
      <c r="MHM357" s="13"/>
      <c r="MHN357" s="19"/>
      <c r="MHO357" s="13"/>
      <c r="MHP357" s="13"/>
      <c r="MHQ357" s="13"/>
      <c r="MHR357" s="19"/>
      <c r="MHS357" s="13"/>
      <c r="MHT357" s="13"/>
      <c r="MHU357" s="13"/>
      <c r="MHV357" s="19"/>
      <c r="MHW357" s="13"/>
      <c r="MHX357" s="13"/>
      <c r="MHY357" s="13"/>
      <c r="MHZ357" s="19"/>
      <c r="MIA357" s="13"/>
      <c r="MIB357" s="13"/>
      <c r="MIC357" s="13"/>
      <c r="MID357" s="19"/>
      <c r="MIE357" s="13"/>
      <c r="MIF357" s="13"/>
      <c r="MIG357" s="13"/>
      <c r="MIH357" s="19"/>
      <c r="MII357" s="13"/>
      <c r="MIJ357" s="13"/>
      <c r="MIK357" s="13"/>
      <c r="MIL357" s="19"/>
      <c r="MIM357" s="13"/>
      <c r="MIN357" s="13"/>
      <c r="MIO357" s="13"/>
      <c r="MIP357" s="19"/>
      <c r="MIQ357" s="13"/>
      <c r="MIR357" s="13"/>
      <c r="MIS357" s="13"/>
      <c r="MIT357" s="19"/>
      <c r="MIU357" s="13"/>
      <c r="MIV357" s="13"/>
      <c r="MIW357" s="13"/>
      <c r="MIX357" s="19"/>
      <c r="MIY357" s="13"/>
      <c r="MIZ357" s="13"/>
      <c r="MJA357" s="13"/>
      <c r="MJB357" s="19"/>
      <c r="MJC357" s="13"/>
      <c r="MJD357" s="13"/>
      <c r="MJE357" s="13"/>
      <c r="MJF357" s="19"/>
      <c r="MJG357" s="13"/>
      <c r="MJH357" s="13"/>
      <c r="MJI357" s="13"/>
      <c r="MJJ357" s="19"/>
      <c r="MJK357" s="13"/>
      <c r="MJL357" s="13"/>
      <c r="MJM357" s="13"/>
      <c r="MJN357" s="19"/>
      <c r="MJO357" s="13"/>
      <c r="MJP357" s="13"/>
      <c r="MJQ357" s="13"/>
      <c r="MJR357" s="19"/>
      <c r="MJS357" s="13"/>
      <c r="MJT357" s="13"/>
      <c r="MJU357" s="13"/>
      <c r="MJV357" s="19"/>
      <c r="MJW357" s="13"/>
      <c r="MJX357" s="13"/>
      <c r="MJY357" s="13"/>
      <c r="MJZ357" s="19"/>
      <c r="MKA357" s="13"/>
      <c r="MKB357" s="13"/>
      <c r="MKC357" s="13"/>
      <c r="MKD357" s="19"/>
      <c r="MKE357" s="13"/>
      <c r="MKF357" s="13"/>
      <c r="MKG357" s="13"/>
      <c r="MKH357" s="19"/>
      <c r="MKI357" s="13"/>
      <c r="MKJ357" s="13"/>
      <c r="MKK357" s="13"/>
      <c r="MKL357" s="19"/>
      <c r="MKM357" s="13"/>
      <c r="MKN357" s="13"/>
      <c r="MKO357" s="13"/>
      <c r="MKP357" s="19"/>
      <c r="MKQ357" s="13"/>
      <c r="MKR357" s="13"/>
      <c r="MKS357" s="13"/>
      <c r="MKT357" s="19"/>
      <c r="MKU357" s="13"/>
      <c r="MKV357" s="13"/>
      <c r="MKW357" s="13"/>
      <c r="MKX357" s="19"/>
      <c r="MKY357" s="13"/>
      <c r="MKZ357" s="13"/>
      <c r="MLA357" s="13"/>
      <c r="MLB357" s="19"/>
      <c r="MLC357" s="13"/>
      <c r="MLD357" s="13"/>
      <c r="MLE357" s="13"/>
      <c r="MLF357" s="19"/>
      <c r="MLG357" s="13"/>
      <c r="MLH357" s="13"/>
      <c r="MLI357" s="13"/>
      <c r="MLJ357" s="19"/>
      <c r="MLK357" s="13"/>
      <c r="MLL357" s="13"/>
      <c r="MLM357" s="13"/>
      <c r="MLN357" s="19"/>
      <c r="MLO357" s="13"/>
      <c r="MLP357" s="13"/>
      <c r="MLQ357" s="13"/>
      <c r="MLR357" s="19"/>
      <c r="MLS357" s="13"/>
      <c r="MLT357" s="13"/>
      <c r="MLU357" s="13"/>
      <c r="MLV357" s="19"/>
      <c r="MLW357" s="13"/>
      <c r="MLX357" s="13"/>
      <c r="MLY357" s="13"/>
      <c r="MLZ357" s="19"/>
      <c r="MMA357" s="13"/>
      <c r="MMB357" s="13"/>
      <c r="MMC357" s="13"/>
      <c r="MMD357" s="19"/>
      <c r="MME357" s="13"/>
      <c r="MMF357" s="13"/>
      <c r="MMG357" s="13"/>
      <c r="MMH357" s="19"/>
      <c r="MMI357" s="13"/>
      <c r="MMJ357" s="13"/>
      <c r="MMK357" s="13"/>
      <c r="MML357" s="19"/>
      <c r="MMM357" s="13"/>
      <c r="MMN357" s="13"/>
      <c r="MMO357" s="13"/>
      <c r="MMP357" s="19"/>
      <c r="MMQ357" s="13"/>
      <c r="MMR357" s="13"/>
      <c r="MMS357" s="13"/>
      <c r="MMT357" s="19"/>
      <c r="MMU357" s="13"/>
      <c r="MMV357" s="13"/>
      <c r="MMW357" s="13"/>
      <c r="MMX357" s="19"/>
      <c r="MMY357" s="13"/>
      <c r="MMZ357" s="13"/>
      <c r="MNA357" s="13"/>
      <c r="MNB357" s="19"/>
      <c r="MNC357" s="13"/>
      <c r="MND357" s="13"/>
      <c r="MNE357" s="13"/>
      <c r="MNF357" s="19"/>
      <c r="MNG357" s="13"/>
      <c r="MNH357" s="13"/>
      <c r="MNI357" s="13"/>
      <c r="MNJ357" s="19"/>
      <c r="MNK357" s="13"/>
      <c r="MNL357" s="13"/>
      <c r="MNM357" s="13"/>
      <c r="MNN357" s="19"/>
      <c r="MNO357" s="13"/>
      <c r="MNP357" s="13"/>
      <c r="MNQ357" s="13"/>
      <c r="MNR357" s="19"/>
      <c r="MNS357" s="13"/>
      <c r="MNT357" s="13"/>
      <c r="MNU357" s="13"/>
      <c r="MNV357" s="19"/>
      <c r="MNW357" s="13"/>
      <c r="MNX357" s="13"/>
      <c r="MNY357" s="13"/>
      <c r="MNZ357" s="19"/>
      <c r="MOA357" s="13"/>
      <c r="MOB357" s="13"/>
      <c r="MOC357" s="13"/>
      <c r="MOD357" s="19"/>
      <c r="MOE357" s="13"/>
      <c r="MOF357" s="13"/>
      <c r="MOG357" s="13"/>
      <c r="MOH357" s="19"/>
      <c r="MOI357" s="13"/>
      <c r="MOJ357" s="13"/>
      <c r="MOK357" s="13"/>
      <c r="MOL357" s="19"/>
      <c r="MOM357" s="13"/>
      <c r="MON357" s="13"/>
      <c r="MOO357" s="13"/>
      <c r="MOP357" s="19"/>
      <c r="MOQ357" s="13"/>
      <c r="MOR357" s="13"/>
      <c r="MOS357" s="13"/>
      <c r="MOT357" s="19"/>
      <c r="MOU357" s="13"/>
      <c r="MOV357" s="13"/>
      <c r="MOW357" s="13"/>
      <c r="MOX357" s="19"/>
      <c r="MOY357" s="13"/>
      <c r="MOZ357" s="13"/>
      <c r="MPA357" s="13"/>
      <c r="MPB357" s="19"/>
      <c r="MPC357" s="13"/>
      <c r="MPD357" s="13"/>
      <c r="MPE357" s="13"/>
      <c r="MPF357" s="19"/>
      <c r="MPG357" s="13"/>
      <c r="MPH357" s="13"/>
      <c r="MPI357" s="13"/>
      <c r="MPJ357" s="19"/>
      <c r="MPK357" s="13"/>
      <c r="MPL357" s="13"/>
      <c r="MPM357" s="13"/>
      <c r="MPN357" s="19"/>
      <c r="MPO357" s="13"/>
      <c r="MPP357" s="13"/>
      <c r="MPQ357" s="13"/>
      <c r="MPR357" s="19"/>
      <c r="MPS357" s="13"/>
      <c r="MPT357" s="13"/>
      <c r="MPU357" s="13"/>
      <c r="MPV357" s="19"/>
      <c r="MPW357" s="13"/>
      <c r="MPX357" s="13"/>
      <c r="MPY357" s="13"/>
      <c r="MPZ357" s="19"/>
      <c r="MQA357" s="13"/>
      <c r="MQB357" s="13"/>
      <c r="MQC357" s="13"/>
      <c r="MQD357" s="19"/>
      <c r="MQE357" s="13"/>
      <c r="MQF357" s="13"/>
      <c r="MQG357" s="13"/>
      <c r="MQH357" s="19"/>
      <c r="MQI357" s="13"/>
      <c r="MQJ357" s="13"/>
      <c r="MQK357" s="13"/>
      <c r="MQL357" s="19"/>
      <c r="MQM357" s="13"/>
      <c r="MQN357" s="13"/>
      <c r="MQO357" s="13"/>
      <c r="MQP357" s="19"/>
      <c r="MQQ357" s="13"/>
      <c r="MQR357" s="13"/>
      <c r="MQS357" s="13"/>
      <c r="MQT357" s="19"/>
      <c r="MQU357" s="13"/>
      <c r="MQV357" s="13"/>
      <c r="MQW357" s="13"/>
      <c r="MQX357" s="19"/>
      <c r="MQY357" s="13"/>
      <c r="MQZ357" s="13"/>
      <c r="MRA357" s="13"/>
      <c r="MRB357" s="19"/>
      <c r="MRC357" s="13"/>
      <c r="MRD357" s="13"/>
      <c r="MRE357" s="13"/>
      <c r="MRF357" s="19"/>
      <c r="MRG357" s="13"/>
      <c r="MRH357" s="13"/>
      <c r="MRI357" s="13"/>
      <c r="MRJ357" s="19"/>
      <c r="MRK357" s="13"/>
      <c r="MRL357" s="13"/>
      <c r="MRM357" s="13"/>
      <c r="MRN357" s="19"/>
      <c r="MRO357" s="13"/>
      <c r="MRP357" s="13"/>
      <c r="MRQ357" s="13"/>
      <c r="MRR357" s="19"/>
      <c r="MRS357" s="13"/>
      <c r="MRT357" s="13"/>
      <c r="MRU357" s="13"/>
      <c r="MRV357" s="19"/>
      <c r="MRW357" s="13"/>
      <c r="MRX357" s="13"/>
      <c r="MRY357" s="13"/>
      <c r="MRZ357" s="19"/>
      <c r="MSA357" s="13"/>
      <c r="MSB357" s="13"/>
      <c r="MSC357" s="13"/>
      <c r="MSD357" s="19"/>
      <c r="MSE357" s="13"/>
      <c r="MSF357" s="13"/>
      <c r="MSG357" s="13"/>
      <c r="MSH357" s="19"/>
      <c r="MSI357" s="13"/>
      <c r="MSJ357" s="13"/>
      <c r="MSK357" s="13"/>
      <c r="MSL357" s="19"/>
      <c r="MSM357" s="13"/>
      <c r="MSN357" s="13"/>
      <c r="MSO357" s="13"/>
      <c r="MSP357" s="19"/>
      <c r="MSQ357" s="13"/>
      <c r="MSR357" s="13"/>
      <c r="MSS357" s="13"/>
      <c r="MST357" s="19"/>
      <c r="MSU357" s="13"/>
      <c r="MSV357" s="13"/>
      <c r="MSW357" s="13"/>
      <c r="MSX357" s="19"/>
      <c r="MSY357" s="13"/>
      <c r="MSZ357" s="13"/>
      <c r="MTA357" s="13"/>
      <c r="MTB357" s="19"/>
      <c r="MTC357" s="13"/>
      <c r="MTD357" s="13"/>
      <c r="MTE357" s="13"/>
      <c r="MTF357" s="19"/>
      <c r="MTG357" s="13"/>
      <c r="MTH357" s="13"/>
      <c r="MTI357" s="13"/>
      <c r="MTJ357" s="19"/>
      <c r="MTK357" s="13"/>
      <c r="MTL357" s="13"/>
      <c r="MTM357" s="13"/>
      <c r="MTN357" s="19"/>
      <c r="MTO357" s="13"/>
      <c r="MTP357" s="13"/>
      <c r="MTQ357" s="13"/>
      <c r="MTR357" s="19"/>
      <c r="MTS357" s="13"/>
      <c r="MTT357" s="13"/>
      <c r="MTU357" s="13"/>
      <c r="MTV357" s="19"/>
      <c r="MTW357" s="13"/>
      <c r="MTX357" s="13"/>
      <c r="MTY357" s="13"/>
      <c r="MTZ357" s="19"/>
      <c r="MUA357" s="13"/>
      <c r="MUB357" s="13"/>
      <c r="MUC357" s="13"/>
      <c r="MUD357" s="19"/>
      <c r="MUE357" s="13"/>
      <c r="MUF357" s="13"/>
      <c r="MUG357" s="13"/>
      <c r="MUH357" s="19"/>
      <c r="MUI357" s="13"/>
      <c r="MUJ357" s="13"/>
      <c r="MUK357" s="13"/>
      <c r="MUL357" s="19"/>
      <c r="MUM357" s="13"/>
      <c r="MUN357" s="13"/>
      <c r="MUO357" s="13"/>
      <c r="MUP357" s="19"/>
      <c r="MUQ357" s="13"/>
      <c r="MUR357" s="13"/>
      <c r="MUS357" s="13"/>
      <c r="MUT357" s="19"/>
      <c r="MUU357" s="13"/>
      <c r="MUV357" s="13"/>
      <c r="MUW357" s="13"/>
      <c r="MUX357" s="19"/>
      <c r="MUY357" s="13"/>
      <c r="MUZ357" s="13"/>
      <c r="MVA357" s="13"/>
      <c r="MVB357" s="19"/>
      <c r="MVC357" s="13"/>
      <c r="MVD357" s="13"/>
      <c r="MVE357" s="13"/>
      <c r="MVF357" s="19"/>
      <c r="MVG357" s="13"/>
      <c r="MVH357" s="13"/>
      <c r="MVI357" s="13"/>
      <c r="MVJ357" s="19"/>
      <c r="MVK357" s="13"/>
      <c r="MVL357" s="13"/>
      <c r="MVM357" s="13"/>
      <c r="MVN357" s="19"/>
      <c r="MVO357" s="13"/>
      <c r="MVP357" s="13"/>
      <c r="MVQ357" s="13"/>
      <c r="MVR357" s="19"/>
      <c r="MVS357" s="13"/>
      <c r="MVT357" s="13"/>
      <c r="MVU357" s="13"/>
      <c r="MVV357" s="19"/>
      <c r="MVW357" s="13"/>
      <c r="MVX357" s="13"/>
      <c r="MVY357" s="13"/>
      <c r="MVZ357" s="19"/>
      <c r="MWA357" s="13"/>
      <c r="MWB357" s="13"/>
      <c r="MWC357" s="13"/>
      <c r="MWD357" s="19"/>
      <c r="MWE357" s="13"/>
      <c r="MWF357" s="13"/>
      <c r="MWG357" s="13"/>
      <c r="MWH357" s="19"/>
      <c r="MWI357" s="13"/>
      <c r="MWJ357" s="13"/>
      <c r="MWK357" s="13"/>
      <c r="MWL357" s="19"/>
      <c r="MWM357" s="13"/>
      <c r="MWN357" s="13"/>
      <c r="MWO357" s="13"/>
      <c r="MWP357" s="19"/>
      <c r="MWQ357" s="13"/>
      <c r="MWR357" s="13"/>
      <c r="MWS357" s="13"/>
      <c r="MWT357" s="19"/>
      <c r="MWU357" s="13"/>
      <c r="MWV357" s="13"/>
      <c r="MWW357" s="13"/>
      <c r="MWX357" s="19"/>
      <c r="MWY357" s="13"/>
      <c r="MWZ357" s="13"/>
      <c r="MXA357" s="13"/>
      <c r="MXB357" s="19"/>
      <c r="MXC357" s="13"/>
      <c r="MXD357" s="13"/>
      <c r="MXE357" s="13"/>
      <c r="MXF357" s="19"/>
      <c r="MXG357" s="13"/>
      <c r="MXH357" s="13"/>
      <c r="MXI357" s="13"/>
      <c r="MXJ357" s="19"/>
      <c r="MXK357" s="13"/>
      <c r="MXL357" s="13"/>
      <c r="MXM357" s="13"/>
      <c r="MXN357" s="19"/>
      <c r="MXO357" s="13"/>
      <c r="MXP357" s="13"/>
      <c r="MXQ357" s="13"/>
      <c r="MXR357" s="19"/>
      <c r="MXS357" s="13"/>
      <c r="MXT357" s="13"/>
      <c r="MXU357" s="13"/>
      <c r="MXV357" s="19"/>
      <c r="MXW357" s="13"/>
      <c r="MXX357" s="13"/>
      <c r="MXY357" s="13"/>
      <c r="MXZ357" s="19"/>
      <c r="MYA357" s="13"/>
      <c r="MYB357" s="13"/>
      <c r="MYC357" s="13"/>
      <c r="MYD357" s="19"/>
      <c r="MYE357" s="13"/>
      <c r="MYF357" s="13"/>
      <c r="MYG357" s="13"/>
      <c r="MYH357" s="19"/>
      <c r="MYI357" s="13"/>
      <c r="MYJ357" s="13"/>
      <c r="MYK357" s="13"/>
      <c r="MYL357" s="19"/>
      <c r="MYM357" s="13"/>
      <c r="MYN357" s="13"/>
      <c r="MYO357" s="13"/>
      <c r="MYP357" s="19"/>
      <c r="MYQ357" s="13"/>
      <c r="MYR357" s="13"/>
      <c r="MYS357" s="13"/>
      <c r="MYT357" s="19"/>
      <c r="MYU357" s="13"/>
      <c r="MYV357" s="13"/>
      <c r="MYW357" s="13"/>
      <c r="MYX357" s="19"/>
      <c r="MYY357" s="13"/>
      <c r="MYZ357" s="13"/>
      <c r="MZA357" s="13"/>
      <c r="MZB357" s="19"/>
      <c r="MZC357" s="13"/>
      <c r="MZD357" s="13"/>
      <c r="MZE357" s="13"/>
      <c r="MZF357" s="19"/>
      <c r="MZG357" s="13"/>
      <c r="MZH357" s="13"/>
      <c r="MZI357" s="13"/>
      <c r="MZJ357" s="19"/>
      <c r="MZK357" s="13"/>
      <c r="MZL357" s="13"/>
      <c r="MZM357" s="13"/>
      <c r="MZN357" s="19"/>
      <c r="MZO357" s="13"/>
      <c r="MZP357" s="13"/>
      <c r="MZQ357" s="13"/>
      <c r="MZR357" s="19"/>
      <c r="MZS357" s="13"/>
      <c r="MZT357" s="13"/>
      <c r="MZU357" s="13"/>
      <c r="MZV357" s="19"/>
      <c r="MZW357" s="13"/>
      <c r="MZX357" s="13"/>
      <c r="MZY357" s="13"/>
      <c r="MZZ357" s="19"/>
      <c r="NAA357" s="13"/>
      <c r="NAB357" s="13"/>
      <c r="NAC357" s="13"/>
      <c r="NAD357" s="19"/>
      <c r="NAE357" s="13"/>
      <c r="NAF357" s="13"/>
      <c r="NAG357" s="13"/>
      <c r="NAH357" s="19"/>
      <c r="NAI357" s="13"/>
      <c r="NAJ357" s="13"/>
      <c r="NAK357" s="13"/>
      <c r="NAL357" s="19"/>
      <c r="NAM357" s="13"/>
      <c r="NAN357" s="13"/>
      <c r="NAO357" s="13"/>
      <c r="NAP357" s="19"/>
      <c r="NAQ357" s="13"/>
      <c r="NAR357" s="13"/>
      <c r="NAS357" s="13"/>
      <c r="NAT357" s="19"/>
      <c r="NAU357" s="13"/>
      <c r="NAV357" s="13"/>
      <c r="NAW357" s="13"/>
      <c r="NAX357" s="19"/>
      <c r="NAY357" s="13"/>
      <c r="NAZ357" s="13"/>
      <c r="NBA357" s="13"/>
      <c r="NBB357" s="19"/>
      <c r="NBC357" s="13"/>
      <c r="NBD357" s="13"/>
      <c r="NBE357" s="13"/>
      <c r="NBF357" s="19"/>
      <c r="NBG357" s="13"/>
      <c r="NBH357" s="13"/>
      <c r="NBI357" s="13"/>
      <c r="NBJ357" s="19"/>
      <c r="NBK357" s="13"/>
      <c r="NBL357" s="13"/>
      <c r="NBM357" s="13"/>
      <c r="NBN357" s="19"/>
      <c r="NBO357" s="13"/>
      <c r="NBP357" s="13"/>
      <c r="NBQ357" s="13"/>
      <c r="NBR357" s="19"/>
      <c r="NBS357" s="13"/>
      <c r="NBT357" s="13"/>
      <c r="NBU357" s="13"/>
      <c r="NBV357" s="19"/>
      <c r="NBW357" s="13"/>
      <c r="NBX357" s="13"/>
      <c r="NBY357" s="13"/>
      <c r="NBZ357" s="19"/>
      <c r="NCA357" s="13"/>
      <c r="NCB357" s="13"/>
      <c r="NCC357" s="13"/>
      <c r="NCD357" s="19"/>
      <c r="NCE357" s="13"/>
      <c r="NCF357" s="13"/>
      <c r="NCG357" s="13"/>
      <c r="NCH357" s="19"/>
      <c r="NCI357" s="13"/>
      <c r="NCJ357" s="13"/>
      <c r="NCK357" s="13"/>
      <c r="NCL357" s="19"/>
      <c r="NCM357" s="13"/>
      <c r="NCN357" s="13"/>
      <c r="NCO357" s="13"/>
      <c r="NCP357" s="19"/>
      <c r="NCQ357" s="13"/>
      <c r="NCR357" s="13"/>
      <c r="NCS357" s="13"/>
      <c r="NCT357" s="19"/>
      <c r="NCU357" s="13"/>
      <c r="NCV357" s="13"/>
      <c r="NCW357" s="13"/>
      <c r="NCX357" s="19"/>
      <c r="NCY357" s="13"/>
      <c r="NCZ357" s="13"/>
      <c r="NDA357" s="13"/>
      <c r="NDB357" s="19"/>
      <c r="NDC357" s="13"/>
      <c r="NDD357" s="13"/>
      <c r="NDE357" s="13"/>
      <c r="NDF357" s="19"/>
      <c r="NDG357" s="13"/>
      <c r="NDH357" s="13"/>
      <c r="NDI357" s="13"/>
      <c r="NDJ357" s="19"/>
      <c r="NDK357" s="13"/>
      <c r="NDL357" s="13"/>
      <c r="NDM357" s="13"/>
      <c r="NDN357" s="19"/>
      <c r="NDO357" s="13"/>
      <c r="NDP357" s="13"/>
      <c r="NDQ357" s="13"/>
      <c r="NDR357" s="19"/>
      <c r="NDS357" s="13"/>
      <c r="NDT357" s="13"/>
      <c r="NDU357" s="13"/>
      <c r="NDV357" s="19"/>
      <c r="NDW357" s="13"/>
      <c r="NDX357" s="13"/>
      <c r="NDY357" s="13"/>
      <c r="NDZ357" s="19"/>
      <c r="NEA357" s="13"/>
      <c r="NEB357" s="13"/>
      <c r="NEC357" s="13"/>
      <c r="NED357" s="19"/>
      <c r="NEE357" s="13"/>
      <c r="NEF357" s="13"/>
      <c r="NEG357" s="13"/>
      <c r="NEH357" s="19"/>
      <c r="NEI357" s="13"/>
      <c r="NEJ357" s="13"/>
      <c r="NEK357" s="13"/>
      <c r="NEL357" s="19"/>
      <c r="NEM357" s="13"/>
      <c r="NEN357" s="13"/>
      <c r="NEO357" s="13"/>
      <c r="NEP357" s="19"/>
      <c r="NEQ357" s="13"/>
      <c r="NER357" s="13"/>
      <c r="NES357" s="13"/>
      <c r="NET357" s="19"/>
      <c r="NEU357" s="13"/>
      <c r="NEV357" s="13"/>
      <c r="NEW357" s="13"/>
      <c r="NEX357" s="19"/>
      <c r="NEY357" s="13"/>
      <c r="NEZ357" s="13"/>
      <c r="NFA357" s="13"/>
      <c r="NFB357" s="19"/>
      <c r="NFC357" s="13"/>
      <c r="NFD357" s="13"/>
      <c r="NFE357" s="13"/>
      <c r="NFF357" s="19"/>
      <c r="NFG357" s="13"/>
      <c r="NFH357" s="13"/>
      <c r="NFI357" s="13"/>
      <c r="NFJ357" s="19"/>
      <c r="NFK357" s="13"/>
      <c r="NFL357" s="13"/>
      <c r="NFM357" s="13"/>
      <c r="NFN357" s="19"/>
      <c r="NFO357" s="13"/>
      <c r="NFP357" s="13"/>
      <c r="NFQ357" s="13"/>
      <c r="NFR357" s="19"/>
      <c r="NFS357" s="13"/>
      <c r="NFT357" s="13"/>
      <c r="NFU357" s="13"/>
      <c r="NFV357" s="19"/>
      <c r="NFW357" s="13"/>
      <c r="NFX357" s="13"/>
      <c r="NFY357" s="13"/>
      <c r="NFZ357" s="19"/>
      <c r="NGA357" s="13"/>
      <c r="NGB357" s="13"/>
      <c r="NGC357" s="13"/>
      <c r="NGD357" s="19"/>
      <c r="NGE357" s="13"/>
      <c r="NGF357" s="13"/>
      <c r="NGG357" s="13"/>
      <c r="NGH357" s="19"/>
      <c r="NGI357" s="13"/>
      <c r="NGJ357" s="13"/>
      <c r="NGK357" s="13"/>
      <c r="NGL357" s="19"/>
      <c r="NGM357" s="13"/>
      <c r="NGN357" s="13"/>
      <c r="NGO357" s="13"/>
      <c r="NGP357" s="19"/>
      <c r="NGQ357" s="13"/>
      <c r="NGR357" s="13"/>
      <c r="NGS357" s="13"/>
      <c r="NGT357" s="19"/>
      <c r="NGU357" s="13"/>
      <c r="NGV357" s="13"/>
      <c r="NGW357" s="13"/>
      <c r="NGX357" s="19"/>
      <c r="NGY357" s="13"/>
      <c r="NGZ357" s="13"/>
      <c r="NHA357" s="13"/>
      <c r="NHB357" s="19"/>
      <c r="NHC357" s="13"/>
      <c r="NHD357" s="13"/>
      <c r="NHE357" s="13"/>
      <c r="NHF357" s="19"/>
      <c r="NHG357" s="13"/>
      <c r="NHH357" s="13"/>
      <c r="NHI357" s="13"/>
      <c r="NHJ357" s="19"/>
      <c r="NHK357" s="13"/>
      <c r="NHL357" s="13"/>
      <c r="NHM357" s="13"/>
      <c r="NHN357" s="19"/>
      <c r="NHO357" s="13"/>
      <c r="NHP357" s="13"/>
      <c r="NHQ357" s="13"/>
      <c r="NHR357" s="19"/>
      <c r="NHS357" s="13"/>
      <c r="NHT357" s="13"/>
      <c r="NHU357" s="13"/>
      <c r="NHV357" s="19"/>
      <c r="NHW357" s="13"/>
      <c r="NHX357" s="13"/>
      <c r="NHY357" s="13"/>
      <c r="NHZ357" s="19"/>
      <c r="NIA357" s="13"/>
      <c r="NIB357" s="13"/>
      <c r="NIC357" s="13"/>
      <c r="NID357" s="19"/>
      <c r="NIE357" s="13"/>
      <c r="NIF357" s="13"/>
      <c r="NIG357" s="13"/>
      <c r="NIH357" s="19"/>
      <c r="NII357" s="13"/>
      <c r="NIJ357" s="13"/>
      <c r="NIK357" s="13"/>
      <c r="NIL357" s="19"/>
      <c r="NIM357" s="13"/>
      <c r="NIN357" s="13"/>
      <c r="NIO357" s="13"/>
      <c r="NIP357" s="19"/>
      <c r="NIQ357" s="13"/>
      <c r="NIR357" s="13"/>
      <c r="NIS357" s="13"/>
      <c r="NIT357" s="19"/>
      <c r="NIU357" s="13"/>
      <c r="NIV357" s="13"/>
      <c r="NIW357" s="13"/>
      <c r="NIX357" s="19"/>
      <c r="NIY357" s="13"/>
      <c r="NIZ357" s="13"/>
      <c r="NJA357" s="13"/>
      <c r="NJB357" s="19"/>
      <c r="NJC357" s="13"/>
      <c r="NJD357" s="13"/>
      <c r="NJE357" s="13"/>
      <c r="NJF357" s="19"/>
      <c r="NJG357" s="13"/>
      <c r="NJH357" s="13"/>
      <c r="NJI357" s="13"/>
      <c r="NJJ357" s="19"/>
      <c r="NJK357" s="13"/>
      <c r="NJL357" s="13"/>
      <c r="NJM357" s="13"/>
      <c r="NJN357" s="19"/>
      <c r="NJO357" s="13"/>
      <c r="NJP357" s="13"/>
      <c r="NJQ357" s="13"/>
      <c r="NJR357" s="19"/>
      <c r="NJS357" s="13"/>
      <c r="NJT357" s="13"/>
      <c r="NJU357" s="13"/>
      <c r="NJV357" s="19"/>
      <c r="NJW357" s="13"/>
      <c r="NJX357" s="13"/>
      <c r="NJY357" s="13"/>
      <c r="NJZ357" s="19"/>
      <c r="NKA357" s="13"/>
      <c r="NKB357" s="13"/>
      <c r="NKC357" s="13"/>
      <c r="NKD357" s="19"/>
      <c r="NKE357" s="13"/>
      <c r="NKF357" s="13"/>
      <c r="NKG357" s="13"/>
      <c r="NKH357" s="19"/>
      <c r="NKI357" s="13"/>
      <c r="NKJ357" s="13"/>
      <c r="NKK357" s="13"/>
      <c r="NKL357" s="19"/>
      <c r="NKM357" s="13"/>
      <c r="NKN357" s="13"/>
      <c r="NKO357" s="13"/>
      <c r="NKP357" s="19"/>
      <c r="NKQ357" s="13"/>
      <c r="NKR357" s="13"/>
      <c r="NKS357" s="13"/>
      <c r="NKT357" s="19"/>
      <c r="NKU357" s="13"/>
      <c r="NKV357" s="13"/>
      <c r="NKW357" s="13"/>
      <c r="NKX357" s="19"/>
      <c r="NKY357" s="13"/>
      <c r="NKZ357" s="13"/>
      <c r="NLA357" s="13"/>
      <c r="NLB357" s="19"/>
      <c r="NLC357" s="13"/>
      <c r="NLD357" s="13"/>
      <c r="NLE357" s="13"/>
      <c r="NLF357" s="19"/>
      <c r="NLG357" s="13"/>
      <c r="NLH357" s="13"/>
      <c r="NLI357" s="13"/>
      <c r="NLJ357" s="19"/>
      <c r="NLK357" s="13"/>
      <c r="NLL357" s="13"/>
      <c r="NLM357" s="13"/>
      <c r="NLN357" s="19"/>
      <c r="NLO357" s="13"/>
      <c r="NLP357" s="13"/>
      <c r="NLQ357" s="13"/>
      <c r="NLR357" s="19"/>
      <c r="NLS357" s="13"/>
      <c r="NLT357" s="13"/>
      <c r="NLU357" s="13"/>
      <c r="NLV357" s="19"/>
      <c r="NLW357" s="13"/>
      <c r="NLX357" s="13"/>
      <c r="NLY357" s="13"/>
      <c r="NLZ357" s="19"/>
      <c r="NMA357" s="13"/>
      <c r="NMB357" s="13"/>
      <c r="NMC357" s="13"/>
      <c r="NMD357" s="19"/>
      <c r="NME357" s="13"/>
      <c r="NMF357" s="13"/>
      <c r="NMG357" s="13"/>
      <c r="NMH357" s="19"/>
      <c r="NMI357" s="13"/>
      <c r="NMJ357" s="13"/>
      <c r="NMK357" s="13"/>
      <c r="NML357" s="19"/>
      <c r="NMM357" s="13"/>
      <c r="NMN357" s="13"/>
      <c r="NMO357" s="13"/>
      <c r="NMP357" s="19"/>
      <c r="NMQ357" s="13"/>
      <c r="NMR357" s="13"/>
      <c r="NMS357" s="13"/>
      <c r="NMT357" s="19"/>
      <c r="NMU357" s="13"/>
      <c r="NMV357" s="13"/>
      <c r="NMW357" s="13"/>
      <c r="NMX357" s="19"/>
      <c r="NMY357" s="13"/>
      <c r="NMZ357" s="13"/>
      <c r="NNA357" s="13"/>
      <c r="NNB357" s="19"/>
      <c r="NNC357" s="13"/>
      <c r="NND357" s="13"/>
      <c r="NNE357" s="13"/>
      <c r="NNF357" s="19"/>
      <c r="NNG357" s="13"/>
      <c r="NNH357" s="13"/>
      <c r="NNI357" s="13"/>
      <c r="NNJ357" s="19"/>
      <c r="NNK357" s="13"/>
      <c r="NNL357" s="13"/>
      <c r="NNM357" s="13"/>
      <c r="NNN357" s="19"/>
      <c r="NNO357" s="13"/>
      <c r="NNP357" s="13"/>
      <c r="NNQ357" s="13"/>
      <c r="NNR357" s="19"/>
      <c r="NNS357" s="13"/>
      <c r="NNT357" s="13"/>
      <c r="NNU357" s="13"/>
      <c r="NNV357" s="19"/>
      <c r="NNW357" s="13"/>
      <c r="NNX357" s="13"/>
      <c r="NNY357" s="13"/>
      <c r="NNZ357" s="19"/>
      <c r="NOA357" s="13"/>
      <c r="NOB357" s="13"/>
      <c r="NOC357" s="13"/>
      <c r="NOD357" s="19"/>
      <c r="NOE357" s="13"/>
      <c r="NOF357" s="13"/>
      <c r="NOG357" s="13"/>
      <c r="NOH357" s="19"/>
      <c r="NOI357" s="13"/>
      <c r="NOJ357" s="13"/>
      <c r="NOK357" s="13"/>
      <c r="NOL357" s="19"/>
      <c r="NOM357" s="13"/>
      <c r="NON357" s="13"/>
      <c r="NOO357" s="13"/>
      <c r="NOP357" s="19"/>
      <c r="NOQ357" s="13"/>
      <c r="NOR357" s="13"/>
      <c r="NOS357" s="13"/>
      <c r="NOT357" s="19"/>
      <c r="NOU357" s="13"/>
      <c r="NOV357" s="13"/>
      <c r="NOW357" s="13"/>
      <c r="NOX357" s="19"/>
      <c r="NOY357" s="13"/>
      <c r="NOZ357" s="13"/>
      <c r="NPA357" s="13"/>
      <c r="NPB357" s="19"/>
      <c r="NPC357" s="13"/>
      <c r="NPD357" s="13"/>
      <c r="NPE357" s="13"/>
      <c r="NPF357" s="19"/>
      <c r="NPG357" s="13"/>
      <c r="NPH357" s="13"/>
      <c r="NPI357" s="13"/>
      <c r="NPJ357" s="19"/>
      <c r="NPK357" s="13"/>
      <c r="NPL357" s="13"/>
      <c r="NPM357" s="13"/>
      <c r="NPN357" s="19"/>
      <c r="NPO357" s="13"/>
      <c r="NPP357" s="13"/>
      <c r="NPQ357" s="13"/>
      <c r="NPR357" s="19"/>
      <c r="NPS357" s="13"/>
      <c r="NPT357" s="13"/>
      <c r="NPU357" s="13"/>
      <c r="NPV357" s="19"/>
      <c r="NPW357" s="13"/>
      <c r="NPX357" s="13"/>
      <c r="NPY357" s="13"/>
      <c r="NPZ357" s="19"/>
      <c r="NQA357" s="13"/>
      <c r="NQB357" s="13"/>
      <c r="NQC357" s="13"/>
      <c r="NQD357" s="19"/>
      <c r="NQE357" s="13"/>
      <c r="NQF357" s="13"/>
      <c r="NQG357" s="13"/>
      <c r="NQH357" s="19"/>
      <c r="NQI357" s="13"/>
      <c r="NQJ357" s="13"/>
      <c r="NQK357" s="13"/>
      <c r="NQL357" s="19"/>
      <c r="NQM357" s="13"/>
      <c r="NQN357" s="13"/>
      <c r="NQO357" s="13"/>
      <c r="NQP357" s="19"/>
      <c r="NQQ357" s="13"/>
      <c r="NQR357" s="13"/>
      <c r="NQS357" s="13"/>
      <c r="NQT357" s="19"/>
      <c r="NQU357" s="13"/>
      <c r="NQV357" s="13"/>
      <c r="NQW357" s="13"/>
      <c r="NQX357" s="19"/>
      <c r="NQY357" s="13"/>
      <c r="NQZ357" s="13"/>
      <c r="NRA357" s="13"/>
      <c r="NRB357" s="19"/>
      <c r="NRC357" s="13"/>
      <c r="NRD357" s="13"/>
      <c r="NRE357" s="13"/>
      <c r="NRF357" s="19"/>
      <c r="NRG357" s="13"/>
      <c r="NRH357" s="13"/>
      <c r="NRI357" s="13"/>
      <c r="NRJ357" s="19"/>
      <c r="NRK357" s="13"/>
      <c r="NRL357" s="13"/>
      <c r="NRM357" s="13"/>
      <c r="NRN357" s="19"/>
      <c r="NRO357" s="13"/>
      <c r="NRP357" s="13"/>
      <c r="NRQ357" s="13"/>
      <c r="NRR357" s="19"/>
      <c r="NRS357" s="13"/>
      <c r="NRT357" s="13"/>
      <c r="NRU357" s="13"/>
      <c r="NRV357" s="19"/>
      <c r="NRW357" s="13"/>
      <c r="NRX357" s="13"/>
      <c r="NRY357" s="13"/>
      <c r="NRZ357" s="19"/>
      <c r="NSA357" s="13"/>
      <c r="NSB357" s="13"/>
      <c r="NSC357" s="13"/>
      <c r="NSD357" s="19"/>
      <c r="NSE357" s="13"/>
      <c r="NSF357" s="13"/>
      <c r="NSG357" s="13"/>
      <c r="NSH357" s="19"/>
      <c r="NSI357" s="13"/>
      <c r="NSJ357" s="13"/>
      <c r="NSK357" s="13"/>
      <c r="NSL357" s="19"/>
      <c r="NSM357" s="13"/>
      <c r="NSN357" s="13"/>
      <c r="NSO357" s="13"/>
      <c r="NSP357" s="19"/>
      <c r="NSQ357" s="13"/>
      <c r="NSR357" s="13"/>
      <c r="NSS357" s="13"/>
      <c r="NST357" s="19"/>
      <c r="NSU357" s="13"/>
      <c r="NSV357" s="13"/>
      <c r="NSW357" s="13"/>
      <c r="NSX357" s="19"/>
      <c r="NSY357" s="13"/>
      <c r="NSZ357" s="13"/>
      <c r="NTA357" s="13"/>
      <c r="NTB357" s="19"/>
      <c r="NTC357" s="13"/>
      <c r="NTD357" s="13"/>
      <c r="NTE357" s="13"/>
      <c r="NTF357" s="19"/>
      <c r="NTG357" s="13"/>
      <c r="NTH357" s="13"/>
      <c r="NTI357" s="13"/>
      <c r="NTJ357" s="19"/>
      <c r="NTK357" s="13"/>
      <c r="NTL357" s="13"/>
      <c r="NTM357" s="13"/>
      <c r="NTN357" s="19"/>
      <c r="NTO357" s="13"/>
      <c r="NTP357" s="13"/>
      <c r="NTQ357" s="13"/>
      <c r="NTR357" s="19"/>
      <c r="NTS357" s="13"/>
      <c r="NTT357" s="13"/>
      <c r="NTU357" s="13"/>
      <c r="NTV357" s="19"/>
      <c r="NTW357" s="13"/>
      <c r="NTX357" s="13"/>
      <c r="NTY357" s="13"/>
      <c r="NTZ357" s="19"/>
      <c r="NUA357" s="13"/>
      <c r="NUB357" s="13"/>
      <c r="NUC357" s="13"/>
      <c r="NUD357" s="19"/>
      <c r="NUE357" s="13"/>
      <c r="NUF357" s="13"/>
      <c r="NUG357" s="13"/>
      <c r="NUH357" s="19"/>
      <c r="NUI357" s="13"/>
      <c r="NUJ357" s="13"/>
      <c r="NUK357" s="13"/>
      <c r="NUL357" s="19"/>
      <c r="NUM357" s="13"/>
      <c r="NUN357" s="13"/>
      <c r="NUO357" s="13"/>
      <c r="NUP357" s="19"/>
      <c r="NUQ357" s="13"/>
      <c r="NUR357" s="13"/>
      <c r="NUS357" s="13"/>
      <c r="NUT357" s="19"/>
      <c r="NUU357" s="13"/>
      <c r="NUV357" s="13"/>
      <c r="NUW357" s="13"/>
      <c r="NUX357" s="19"/>
      <c r="NUY357" s="13"/>
      <c r="NUZ357" s="13"/>
      <c r="NVA357" s="13"/>
      <c r="NVB357" s="19"/>
      <c r="NVC357" s="13"/>
      <c r="NVD357" s="13"/>
      <c r="NVE357" s="13"/>
      <c r="NVF357" s="19"/>
      <c r="NVG357" s="13"/>
      <c r="NVH357" s="13"/>
      <c r="NVI357" s="13"/>
      <c r="NVJ357" s="19"/>
      <c r="NVK357" s="13"/>
      <c r="NVL357" s="13"/>
      <c r="NVM357" s="13"/>
      <c r="NVN357" s="19"/>
      <c r="NVO357" s="13"/>
      <c r="NVP357" s="13"/>
      <c r="NVQ357" s="13"/>
      <c r="NVR357" s="19"/>
      <c r="NVS357" s="13"/>
      <c r="NVT357" s="13"/>
      <c r="NVU357" s="13"/>
      <c r="NVV357" s="19"/>
      <c r="NVW357" s="13"/>
      <c r="NVX357" s="13"/>
      <c r="NVY357" s="13"/>
      <c r="NVZ357" s="19"/>
      <c r="NWA357" s="13"/>
      <c r="NWB357" s="13"/>
      <c r="NWC357" s="13"/>
      <c r="NWD357" s="19"/>
      <c r="NWE357" s="13"/>
      <c r="NWF357" s="13"/>
      <c r="NWG357" s="13"/>
      <c r="NWH357" s="19"/>
      <c r="NWI357" s="13"/>
      <c r="NWJ357" s="13"/>
      <c r="NWK357" s="13"/>
      <c r="NWL357" s="19"/>
      <c r="NWM357" s="13"/>
      <c r="NWN357" s="13"/>
      <c r="NWO357" s="13"/>
      <c r="NWP357" s="19"/>
      <c r="NWQ357" s="13"/>
      <c r="NWR357" s="13"/>
      <c r="NWS357" s="13"/>
      <c r="NWT357" s="19"/>
      <c r="NWU357" s="13"/>
      <c r="NWV357" s="13"/>
      <c r="NWW357" s="13"/>
      <c r="NWX357" s="19"/>
      <c r="NWY357" s="13"/>
      <c r="NWZ357" s="13"/>
      <c r="NXA357" s="13"/>
      <c r="NXB357" s="19"/>
      <c r="NXC357" s="13"/>
      <c r="NXD357" s="13"/>
      <c r="NXE357" s="13"/>
      <c r="NXF357" s="19"/>
      <c r="NXG357" s="13"/>
      <c r="NXH357" s="13"/>
      <c r="NXI357" s="13"/>
      <c r="NXJ357" s="19"/>
      <c r="NXK357" s="13"/>
      <c r="NXL357" s="13"/>
      <c r="NXM357" s="13"/>
      <c r="NXN357" s="19"/>
      <c r="NXO357" s="13"/>
      <c r="NXP357" s="13"/>
      <c r="NXQ357" s="13"/>
      <c r="NXR357" s="19"/>
      <c r="NXS357" s="13"/>
      <c r="NXT357" s="13"/>
      <c r="NXU357" s="13"/>
      <c r="NXV357" s="19"/>
      <c r="NXW357" s="13"/>
      <c r="NXX357" s="13"/>
      <c r="NXY357" s="13"/>
      <c r="NXZ357" s="19"/>
      <c r="NYA357" s="13"/>
      <c r="NYB357" s="13"/>
      <c r="NYC357" s="13"/>
      <c r="NYD357" s="19"/>
      <c r="NYE357" s="13"/>
      <c r="NYF357" s="13"/>
      <c r="NYG357" s="13"/>
      <c r="NYH357" s="19"/>
      <c r="NYI357" s="13"/>
      <c r="NYJ357" s="13"/>
      <c r="NYK357" s="13"/>
      <c r="NYL357" s="19"/>
      <c r="NYM357" s="13"/>
      <c r="NYN357" s="13"/>
      <c r="NYO357" s="13"/>
      <c r="NYP357" s="19"/>
      <c r="NYQ357" s="13"/>
      <c r="NYR357" s="13"/>
      <c r="NYS357" s="13"/>
      <c r="NYT357" s="19"/>
      <c r="NYU357" s="13"/>
      <c r="NYV357" s="13"/>
      <c r="NYW357" s="13"/>
      <c r="NYX357" s="19"/>
      <c r="NYY357" s="13"/>
      <c r="NYZ357" s="13"/>
      <c r="NZA357" s="13"/>
      <c r="NZB357" s="19"/>
      <c r="NZC357" s="13"/>
      <c r="NZD357" s="13"/>
      <c r="NZE357" s="13"/>
      <c r="NZF357" s="19"/>
      <c r="NZG357" s="13"/>
      <c r="NZH357" s="13"/>
      <c r="NZI357" s="13"/>
      <c r="NZJ357" s="19"/>
      <c r="NZK357" s="13"/>
      <c r="NZL357" s="13"/>
      <c r="NZM357" s="13"/>
      <c r="NZN357" s="19"/>
      <c r="NZO357" s="13"/>
      <c r="NZP357" s="13"/>
      <c r="NZQ357" s="13"/>
      <c r="NZR357" s="19"/>
      <c r="NZS357" s="13"/>
      <c r="NZT357" s="13"/>
      <c r="NZU357" s="13"/>
      <c r="NZV357" s="19"/>
      <c r="NZW357" s="13"/>
      <c r="NZX357" s="13"/>
      <c r="NZY357" s="13"/>
      <c r="NZZ357" s="19"/>
      <c r="OAA357" s="13"/>
      <c r="OAB357" s="13"/>
      <c r="OAC357" s="13"/>
      <c r="OAD357" s="19"/>
      <c r="OAE357" s="13"/>
      <c r="OAF357" s="13"/>
      <c r="OAG357" s="13"/>
      <c r="OAH357" s="19"/>
      <c r="OAI357" s="13"/>
      <c r="OAJ357" s="13"/>
      <c r="OAK357" s="13"/>
      <c r="OAL357" s="19"/>
      <c r="OAM357" s="13"/>
      <c r="OAN357" s="13"/>
      <c r="OAO357" s="13"/>
      <c r="OAP357" s="19"/>
      <c r="OAQ357" s="13"/>
      <c r="OAR357" s="13"/>
      <c r="OAS357" s="13"/>
      <c r="OAT357" s="19"/>
      <c r="OAU357" s="13"/>
      <c r="OAV357" s="13"/>
      <c r="OAW357" s="13"/>
      <c r="OAX357" s="19"/>
      <c r="OAY357" s="13"/>
      <c r="OAZ357" s="13"/>
      <c r="OBA357" s="13"/>
      <c r="OBB357" s="19"/>
      <c r="OBC357" s="13"/>
      <c r="OBD357" s="13"/>
      <c r="OBE357" s="13"/>
      <c r="OBF357" s="19"/>
      <c r="OBG357" s="13"/>
      <c r="OBH357" s="13"/>
      <c r="OBI357" s="13"/>
      <c r="OBJ357" s="19"/>
      <c r="OBK357" s="13"/>
      <c r="OBL357" s="13"/>
      <c r="OBM357" s="13"/>
      <c r="OBN357" s="19"/>
      <c r="OBO357" s="13"/>
      <c r="OBP357" s="13"/>
      <c r="OBQ357" s="13"/>
      <c r="OBR357" s="19"/>
      <c r="OBS357" s="13"/>
      <c r="OBT357" s="13"/>
      <c r="OBU357" s="13"/>
      <c r="OBV357" s="19"/>
      <c r="OBW357" s="13"/>
      <c r="OBX357" s="13"/>
      <c r="OBY357" s="13"/>
      <c r="OBZ357" s="19"/>
      <c r="OCA357" s="13"/>
      <c r="OCB357" s="13"/>
      <c r="OCC357" s="13"/>
      <c r="OCD357" s="19"/>
      <c r="OCE357" s="13"/>
      <c r="OCF357" s="13"/>
      <c r="OCG357" s="13"/>
      <c r="OCH357" s="19"/>
      <c r="OCI357" s="13"/>
      <c r="OCJ357" s="13"/>
      <c r="OCK357" s="13"/>
      <c r="OCL357" s="19"/>
      <c r="OCM357" s="13"/>
      <c r="OCN357" s="13"/>
      <c r="OCO357" s="13"/>
      <c r="OCP357" s="19"/>
      <c r="OCQ357" s="13"/>
      <c r="OCR357" s="13"/>
      <c r="OCS357" s="13"/>
      <c r="OCT357" s="19"/>
      <c r="OCU357" s="13"/>
      <c r="OCV357" s="13"/>
      <c r="OCW357" s="13"/>
      <c r="OCX357" s="19"/>
      <c r="OCY357" s="13"/>
      <c r="OCZ357" s="13"/>
      <c r="ODA357" s="13"/>
      <c r="ODB357" s="19"/>
      <c r="ODC357" s="13"/>
      <c r="ODD357" s="13"/>
      <c r="ODE357" s="13"/>
      <c r="ODF357" s="19"/>
      <c r="ODG357" s="13"/>
      <c r="ODH357" s="13"/>
      <c r="ODI357" s="13"/>
      <c r="ODJ357" s="19"/>
      <c r="ODK357" s="13"/>
      <c r="ODL357" s="13"/>
      <c r="ODM357" s="13"/>
      <c r="ODN357" s="19"/>
      <c r="ODO357" s="13"/>
      <c r="ODP357" s="13"/>
      <c r="ODQ357" s="13"/>
      <c r="ODR357" s="19"/>
      <c r="ODS357" s="13"/>
      <c r="ODT357" s="13"/>
      <c r="ODU357" s="13"/>
      <c r="ODV357" s="19"/>
      <c r="ODW357" s="13"/>
      <c r="ODX357" s="13"/>
      <c r="ODY357" s="13"/>
      <c r="ODZ357" s="19"/>
      <c r="OEA357" s="13"/>
      <c r="OEB357" s="13"/>
      <c r="OEC357" s="13"/>
      <c r="OED357" s="19"/>
      <c r="OEE357" s="13"/>
      <c r="OEF357" s="13"/>
      <c r="OEG357" s="13"/>
      <c r="OEH357" s="19"/>
      <c r="OEI357" s="13"/>
      <c r="OEJ357" s="13"/>
      <c r="OEK357" s="13"/>
      <c r="OEL357" s="19"/>
      <c r="OEM357" s="13"/>
      <c r="OEN357" s="13"/>
      <c r="OEO357" s="13"/>
      <c r="OEP357" s="19"/>
      <c r="OEQ357" s="13"/>
      <c r="OER357" s="13"/>
      <c r="OES357" s="13"/>
      <c r="OET357" s="19"/>
      <c r="OEU357" s="13"/>
      <c r="OEV357" s="13"/>
      <c r="OEW357" s="13"/>
      <c r="OEX357" s="19"/>
      <c r="OEY357" s="13"/>
      <c r="OEZ357" s="13"/>
      <c r="OFA357" s="13"/>
      <c r="OFB357" s="19"/>
      <c r="OFC357" s="13"/>
      <c r="OFD357" s="13"/>
      <c r="OFE357" s="13"/>
      <c r="OFF357" s="19"/>
      <c r="OFG357" s="13"/>
      <c r="OFH357" s="13"/>
      <c r="OFI357" s="13"/>
      <c r="OFJ357" s="19"/>
      <c r="OFK357" s="13"/>
      <c r="OFL357" s="13"/>
      <c r="OFM357" s="13"/>
      <c r="OFN357" s="19"/>
      <c r="OFO357" s="13"/>
      <c r="OFP357" s="13"/>
      <c r="OFQ357" s="13"/>
      <c r="OFR357" s="19"/>
      <c r="OFS357" s="13"/>
      <c r="OFT357" s="13"/>
      <c r="OFU357" s="13"/>
      <c r="OFV357" s="19"/>
      <c r="OFW357" s="13"/>
      <c r="OFX357" s="13"/>
      <c r="OFY357" s="13"/>
      <c r="OFZ357" s="19"/>
      <c r="OGA357" s="13"/>
      <c r="OGB357" s="13"/>
      <c r="OGC357" s="13"/>
      <c r="OGD357" s="19"/>
      <c r="OGE357" s="13"/>
      <c r="OGF357" s="13"/>
      <c r="OGG357" s="13"/>
      <c r="OGH357" s="19"/>
      <c r="OGI357" s="13"/>
      <c r="OGJ357" s="13"/>
      <c r="OGK357" s="13"/>
      <c r="OGL357" s="19"/>
      <c r="OGM357" s="13"/>
      <c r="OGN357" s="13"/>
      <c r="OGO357" s="13"/>
      <c r="OGP357" s="19"/>
      <c r="OGQ357" s="13"/>
      <c r="OGR357" s="13"/>
      <c r="OGS357" s="13"/>
      <c r="OGT357" s="19"/>
      <c r="OGU357" s="13"/>
      <c r="OGV357" s="13"/>
      <c r="OGW357" s="13"/>
      <c r="OGX357" s="19"/>
      <c r="OGY357" s="13"/>
      <c r="OGZ357" s="13"/>
      <c r="OHA357" s="13"/>
      <c r="OHB357" s="19"/>
      <c r="OHC357" s="13"/>
      <c r="OHD357" s="13"/>
      <c r="OHE357" s="13"/>
      <c r="OHF357" s="19"/>
      <c r="OHG357" s="13"/>
      <c r="OHH357" s="13"/>
      <c r="OHI357" s="13"/>
      <c r="OHJ357" s="19"/>
      <c r="OHK357" s="13"/>
      <c r="OHL357" s="13"/>
      <c r="OHM357" s="13"/>
      <c r="OHN357" s="19"/>
      <c r="OHO357" s="13"/>
      <c r="OHP357" s="13"/>
      <c r="OHQ357" s="13"/>
      <c r="OHR357" s="19"/>
      <c r="OHS357" s="13"/>
      <c r="OHT357" s="13"/>
      <c r="OHU357" s="13"/>
      <c r="OHV357" s="19"/>
      <c r="OHW357" s="13"/>
      <c r="OHX357" s="13"/>
      <c r="OHY357" s="13"/>
      <c r="OHZ357" s="19"/>
      <c r="OIA357" s="13"/>
      <c r="OIB357" s="13"/>
      <c r="OIC357" s="13"/>
      <c r="OID357" s="19"/>
      <c r="OIE357" s="13"/>
      <c r="OIF357" s="13"/>
      <c r="OIG357" s="13"/>
      <c r="OIH357" s="19"/>
      <c r="OII357" s="13"/>
      <c r="OIJ357" s="13"/>
      <c r="OIK357" s="13"/>
      <c r="OIL357" s="19"/>
      <c r="OIM357" s="13"/>
      <c r="OIN357" s="13"/>
      <c r="OIO357" s="13"/>
      <c r="OIP357" s="19"/>
      <c r="OIQ357" s="13"/>
      <c r="OIR357" s="13"/>
      <c r="OIS357" s="13"/>
      <c r="OIT357" s="19"/>
      <c r="OIU357" s="13"/>
      <c r="OIV357" s="13"/>
      <c r="OIW357" s="13"/>
      <c r="OIX357" s="19"/>
      <c r="OIY357" s="13"/>
      <c r="OIZ357" s="13"/>
      <c r="OJA357" s="13"/>
      <c r="OJB357" s="19"/>
      <c r="OJC357" s="13"/>
      <c r="OJD357" s="13"/>
      <c r="OJE357" s="13"/>
      <c r="OJF357" s="19"/>
      <c r="OJG357" s="13"/>
      <c r="OJH357" s="13"/>
      <c r="OJI357" s="13"/>
      <c r="OJJ357" s="19"/>
      <c r="OJK357" s="13"/>
      <c r="OJL357" s="13"/>
      <c r="OJM357" s="13"/>
      <c r="OJN357" s="19"/>
      <c r="OJO357" s="13"/>
      <c r="OJP357" s="13"/>
      <c r="OJQ357" s="13"/>
      <c r="OJR357" s="19"/>
      <c r="OJS357" s="13"/>
      <c r="OJT357" s="13"/>
      <c r="OJU357" s="13"/>
      <c r="OJV357" s="19"/>
      <c r="OJW357" s="13"/>
      <c r="OJX357" s="13"/>
      <c r="OJY357" s="13"/>
      <c r="OJZ357" s="19"/>
      <c r="OKA357" s="13"/>
      <c r="OKB357" s="13"/>
      <c r="OKC357" s="13"/>
      <c r="OKD357" s="19"/>
      <c r="OKE357" s="13"/>
      <c r="OKF357" s="13"/>
      <c r="OKG357" s="13"/>
      <c r="OKH357" s="19"/>
      <c r="OKI357" s="13"/>
      <c r="OKJ357" s="13"/>
      <c r="OKK357" s="13"/>
      <c r="OKL357" s="19"/>
      <c r="OKM357" s="13"/>
      <c r="OKN357" s="13"/>
      <c r="OKO357" s="13"/>
      <c r="OKP357" s="19"/>
      <c r="OKQ357" s="13"/>
      <c r="OKR357" s="13"/>
      <c r="OKS357" s="13"/>
      <c r="OKT357" s="19"/>
      <c r="OKU357" s="13"/>
      <c r="OKV357" s="13"/>
      <c r="OKW357" s="13"/>
      <c r="OKX357" s="19"/>
      <c r="OKY357" s="13"/>
      <c r="OKZ357" s="13"/>
      <c r="OLA357" s="13"/>
      <c r="OLB357" s="19"/>
      <c r="OLC357" s="13"/>
      <c r="OLD357" s="13"/>
      <c r="OLE357" s="13"/>
      <c r="OLF357" s="19"/>
      <c r="OLG357" s="13"/>
      <c r="OLH357" s="13"/>
      <c r="OLI357" s="13"/>
      <c r="OLJ357" s="19"/>
      <c r="OLK357" s="13"/>
      <c r="OLL357" s="13"/>
      <c r="OLM357" s="13"/>
      <c r="OLN357" s="19"/>
      <c r="OLO357" s="13"/>
      <c r="OLP357" s="13"/>
      <c r="OLQ357" s="13"/>
      <c r="OLR357" s="19"/>
      <c r="OLS357" s="13"/>
      <c r="OLT357" s="13"/>
      <c r="OLU357" s="13"/>
      <c r="OLV357" s="19"/>
      <c r="OLW357" s="13"/>
      <c r="OLX357" s="13"/>
      <c r="OLY357" s="13"/>
      <c r="OLZ357" s="19"/>
      <c r="OMA357" s="13"/>
      <c r="OMB357" s="13"/>
      <c r="OMC357" s="13"/>
      <c r="OMD357" s="19"/>
      <c r="OME357" s="13"/>
      <c r="OMF357" s="13"/>
      <c r="OMG357" s="13"/>
      <c r="OMH357" s="19"/>
      <c r="OMI357" s="13"/>
      <c r="OMJ357" s="13"/>
      <c r="OMK357" s="13"/>
      <c r="OML357" s="19"/>
      <c r="OMM357" s="13"/>
      <c r="OMN357" s="13"/>
      <c r="OMO357" s="13"/>
      <c r="OMP357" s="19"/>
      <c r="OMQ357" s="13"/>
      <c r="OMR357" s="13"/>
      <c r="OMS357" s="13"/>
      <c r="OMT357" s="19"/>
      <c r="OMU357" s="13"/>
      <c r="OMV357" s="13"/>
      <c r="OMW357" s="13"/>
      <c r="OMX357" s="19"/>
      <c r="OMY357" s="13"/>
      <c r="OMZ357" s="13"/>
      <c r="ONA357" s="13"/>
      <c r="ONB357" s="19"/>
      <c r="ONC357" s="13"/>
      <c r="OND357" s="13"/>
      <c r="ONE357" s="13"/>
      <c r="ONF357" s="19"/>
      <c r="ONG357" s="13"/>
      <c r="ONH357" s="13"/>
      <c r="ONI357" s="13"/>
      <c r="ONJ357" s="19"/>
      <c r="ONK357" s="13"/>
      <c r="ONL357" s="13"/>
      <c r="ONM357" s="13"/>
      <c r="ONN357" s="19"/>
      <c r="ONO357" s="13"/>
      <c r="ONP357" s="13"/>
      <c r="ONQ357" s="13"/>
      <c r="ONR357" s="19"/>
      <c r="ONS357" s="13"/>
      <c r="ONT357" s="13"/>
      <c r="ONU357" s="13"/>
      <c r="ONV357" s="19"/>
      <c r="ONW357" s="13"/>
      <c r="ONX357" s="13"/>
      <c r="ONY357" s="13"/>
      <c r="ONZ357" s="19"/>
      <c r="OOA357" s="13"/>
      <c r="OOB357" s="13"/>
      <c r="OOC357" s="13"/>
      <c r="OOD357" s="19"/>
      <c r="OOE357" s="13"/>
      <c r="OOF357" s="13"/>
      <c r="OOG357" s="13"/>
      <c r="OOH357" s="19"/>
      <c r="OOI357" s="13"/>
      <c r="OOJ357" s="13"/>
      <c r="OOK357" s="13"/>
      <c r="OOL357" s="19"/>
      <c r="OOM357" s="13"/>
      <c r="OON357" s="13"/>
      <c r="OOO357" s="13"/>
      <c r="OOP357" s="19"/>
      <c r="OOQ357" s="13"/>
      <c r="OOR357" s="13"/>
      <c r="OOS357" s="13"/>
      <c r="OOT357" s="19"/>
      <c r="OOU357" s="13"/>
      <c r="OOV357" s="13"/>
      <c r="OOW357" s="13"/>
      <c r="OOX357" s="19"/>
      <c r="OOY357" s="13"/>
      <c r="OOZ357" s="13"/>
      <c r="OPA357" s="13"/>
      <c r="OPB357" s="19"/>
      <c r="OPC357" s="13"/>
      <c r="OPD357" s="13"/>
      <c r="OPE357" s="13"/>
      <c r="OPF357" s="19"/>
      <c r="OPG357" s="13"/>
      <c r="OPH357" s="13"/>
      <c r="OPI357" s="13"/>
      <c r="OPJ357" s="19"/>
      <c r="OPK357" s="13"/>
      <c r="OPL357" s="13"/>
      <c r="OPM357" s="13"/>
      <c r="OPN357" s="19"/>
      <c r="OPO357" s="13"/>
      <c r="OPP357" s="13"/>
      <c r="OPQ357" s="13"/>
      <c r="OPR357" s="19"/>
      <c r="OPS357" s="13"/>
      <c r="OPT357" s="13"/>
      <c r="OPU357" s="13"/>
      <c r="OPV357" s="19"/>
      <c r="OPW357" s="13"/>
      <c r="OPX357" s="13"/>
      <c r="OPY357" s="13"/>
      <c r="OPZ357" s="19"/>
      <c r="OQA357" s="13"/>
      <c r="OQB357" s="13"/>
      <c r="OQC357" s="13"/>
      <c r="OQD357" s="19"/>
      <c r="OQE357" s="13"/>
      <c r="OQF357" s="13"/>
      <c r="OQG357" s="13"/>
      <c r="OQH357" s="19"/>
      <c r="OQI357" s="13"/>
      <c r="OQJ357" s="13"/>
      <c r="OQK357" s="13"/>
      <c r="OQL357" s="19"/>
      <c r="OQM357" s="13"/>
      <c r="OQN357" s="13"/>
      <c r="OQO357" s="13"/>
      <c r="OQP357" s="19"/>
      <c r="OQQ357" s="13"/>
      <c r="OQR357" s="13"/>
      <c r="OQS357" s="13"/>
      <c r="OQT357" s="19"/>
      <c r="OQU357" s="13"/>
      <c r="OQV357" s="13"/>
      <c r="OQW357" s="13"/>
      <c r="OQX357" s="19"/>
      <c r="OQY357" s="13"/>
      <c r="OQZ357" s="13"/>
      <c r="ORA357" s="13"/>
      <c r="ORB357" s="19"/>
      <c r="ORC357" s="13"/>
      <c r="ORD357" s="13"/>
      <c r="ORE357" s="13"/>
      <c r="ORF357" s="19"/>
      <c r="ORG357" s="13"/>
      <c r="ORH357" s="13"/>
      <c r="ORI357" s="13"/>
      <c r="ORJ357" s="19"/>
      <c r="ORK357" s="13"/>
      <c r="ORL357" s="13"/>
      <c r="ORM357" s="13"/>
      <c r="ORN357" s="19"/>
      <c r="ORO357" s="13"/>
      <c r="ORP357" s="13"/>
      <c r="ORQ357" s="13"/>
      <c r="ORR357" s="19"/>
      <c r="ORS357" s="13"/>
      <c r="ORT357" s="13"/>
      <c r="ORU357" s="13"/>
      <c r="ORV357" s="19"/>
      <c r="ORW357" s="13"/>
      <c r="ORX357" s="13"/>
      <c r="ORY357" s="13"/>
      <c r="ORZ357" s="19"/>
      <c r="OSA357" s="13"/>
      <c r="OSB357" s="13"/>
      <c r="OSC357" s="13"/>
      <c r="OSD357" s="19"/>
      <c r="OSE357" s="13"/>
      <c r="OSF357" s="13"/>
      <c r="OSG357" s="13"/>
      <c r="OSH357" s="19"/>
      <c r="OSI357" s="13"/>
      <c r="OSJ357" s="13"/>
      <c r="OSK357" s="13"/>
      <c r="OSL357" s="19"/>
      <c r="OSM357" s="13"/>
      <c r="OSN357" s="13"/>
      <c r="OSO357" s="13"/>
      <c r="OSP357" s="19"/>
      <c r="OSQ357" s="13"/>
      <c r="OSR357" s="13"/>
      <c r="OSS357" s="13"/>
      <c r="OST357" s="19"/>
      <c r="OSU357" s="13"/>
      <c r="OSV357" s="13"/>
      <c r="OSW357" s="13"/>
      <c r="OSX357" s="19"/>
      <c r="OSY357" s="13"/>
      <c r="OSZ357" s="13"/>
      <c r="OTA357" s="13"/>
      <c r="OTB357" s="19"/>
      <c r="OTC357" s="13"/>
      <c r="OTD357" s="13"/>
      <c r="OTE357" s="13"/>
      <c r="OTF357" s="19"/>
      <c r="OTG357" s="13"/>
      <c r="OTH357" s="13"/>
      <c r="OTI357" s="13"/>
      <c r="OTJ357" s="19"/>
      <c r="OTK357" s="13"/>
      <c r="OTL357" s="13"/>
      <c r="OTM357" s="13"/>
      <c r="OTN357" s="19"/>
      <c r="OTO357" s="13"/>
      <c r="OTP357" s="13"/>
      <c r="OTQ357" s="13"/>
      <c r="OTR357" s="19"/>
      <c r="OTS357" s="13"/>
      <c r="OTT357" s="13"/>
      <c r="OTU357" s="13"/>
      <c r="OTV357" s="19"/>
      <c r="OTW357" s="13"/>
      <c r="OTX357" s="13"/>
      <c r="OTY357" s="13"/>
      <c r="OTZ357" s="19"/>
      <c r="OUA357" s="13"/>
      <c r="OUB357" s="13"/>
      <c r="OUC357" s="13"/>
      <c r="OUD357" s="19"/>
      <c r="OUE357" s="13"/>
      <c r="OUF357" s="13"/>
      <c r="OUG357" s="13"/>
      <c r="OUH357" s="19"/>
      <c r="OUI357" s="13"/>
      <c r="OUJ357" s="13"/>
      <c r="OUK357" s="13"/>
      <c r="OUL357" s="19"/>
      <c r="OUM357" s="13"/>
      <c r="OUN357" s="13"/>
      <c r="OUO357" s="13"/>
      <c r="OUP357" s="19"/>
      <c r="OUQ357" s="13"/>
      <c r="OUR357" s="13"/>
      <c r="OUS357" s="13"/>
      <c r="OUT357" s="19"/>
      <c r="OUU357" s="13"/>
      <c r="OUV357" s="13"/>
      <c r="OUW357" s="13"/>
      <c r="OUX357" s="19"/>
      <c r="OUY357" s="13"/>
      <c r="OUZ357" s="13"/>
      <c r="OVA357" s="13"/>
      <c r="OVB357" s="19"/>
      <c r="OVC357" s="13"/>
      <c r="OVD357" s="13"/>
      <c r="OVE357" s="13"/>
      <c r="OVF357" s="19"/>
      <c r="OVG357" s="13"/>
      <c r="OVH357" s="13"/>
      <c r="OVI357" s="13"/>
      <c r="OVJ357" s="19"/>
      <c r="OVK357" s="13"/>
      <c r="OVL357" s="13"/>
      <c r="OVM357" s="13"/>
      <c r="OVN357" s="19"/>
      <c r="OVO357" s="13"/>
      <c r="OVP357" s="13"/>
      <c r="OVQ357" s="13"/>
      <c r="OVR357" s="19"/>
      <c r="OVS357" s="13"/>
      <c r="OVT357" s="13"/>
      <c r="OVU357" s="13"/>
      <c r="OVV357" s="19"/>
      <c r="OVW357" s="13"/>
      <c r="OVX357" s="13"/>
      <c r="OVY357" s="13"/>
      <c r="OVZ357" s="19"/>
      <c r="OWA357" s="13"/>
      <c r="OWB357" s="13"/>
      <c r="OWC357" s="13"/>
      <c r="OWD357" s="19"/>
      <c r="OWE357" s="13"/>
      <c r="OWF357" s="13"/>
      <c r="OWG357" s="13"/>
      <c r="OWH357" s="19"/>
      <c r="OWI357" s="13"/>
      <c r="OWJ357" s="13"/>
      <c r="OWK357" s="13"/>
      <c r="OWL357" s="19"/>
      <c r="OWM357" s="13"/>
      <c r="OWN357" s="13"/>
      <c r="OWO357" s="13"/>
      <c r="OWP357" s="19"/>
      <c r="OWQ357" s="13"/>
      <c r="OWR357" s="13"/>
      <c r="OWS357" s="13"/>
      <c r="OWT357" s="19"/>
      <c r="OWU357" s="13"/>
      <c r="OWV357" s="13"/>
      <c r="OWW357" s="13"/>
      <c r="OWX357" s="19"/>
      <c r="OWY357" s="13"/>
      <c r="OWZ357" s="13"/>
      <c r="OXA357" s="13"/>
      <c r="OXB357" s="19"/>
      <c r="OXC357" s="13"/>
      <c r="OXD357" s="13"/>
      <c r="OXE357" s="13"/>
      <c r="OXF357" s="19"/>
      <c r="OXG357" s="13"/>
      <c r="OXH357" s="13"/>
      <c r="OXI357" s="13"/>
      <c r="OXJ357" s="19"/>
      <c r="OXK357" s="13"/>
      <c r="OXL357" s="13"/>
      <c r="OXM357" s="13"/>
      <c r="OXN357" s="19"/>
      <c r="OXO357" s="13"/>
      <c r="OXP357" s="13"/>
      <c r="OXQ357" s="13"/>
      <c r="OXR357" s="19"/>
      <c r="OXS357" s="13"/>
      <c r="OXT357" s="13"/>
      <c r="OXU357" s="13"/>
      <c r="OXV357" s="19"/>
      <c r="OXW357" s="13"/>
      <c r="OXX357" s="13"/>
      <c r="OXY357" s="13"/>
      <c r="OXZ357" s="19"/>
      <c r="OYA357" s="13"/>
      <c r="OYB357" s="13"/>
      <c r="OYC357" s="13"/>
      <c r="OYD357" s="19"/>
      <c r="OYE357" s="13"/>
      <c r="OYF357" s="13"/>
      <c r="OYG357" s="13"/>
      <c r="OYH357" s="19"/>
      <c r="OYI357" s="13"/>
      <c r="OYJ357" s="13"/>
      <c r="OYK357" s="13"/>
      <c r="OYL357" s="19"/>
      <c r="OYM357" s="13"/>
      <c r="OYN357" s="13"/>
      <c r="OYO357" s="13"/>
      <c r="OYP357" s="19"/>
      <c r="OYQ357" s="13"/>
      <c r="OYR357" s="13"/>
      <c r="OYS357" s="13"/>
      <c r="OYT357" s="19"/>
      <c r="OYU357" s="13"/>
      <c r="OYV357" s="13"/>
      <c r="OYW357" s="13"/>
      <c r="OYX357" s="19"/>
      <c r="OYY357" s="13"/>
      <c r="OYZ357" s="13"/>
      <c r="OZA357" s="13"/>
      <c r="OZB357" s="19"/>
      <c r="OZC357" s="13"/>
      <c r="OZD357" s="13"/>
      <c r="OZE357" s="13"/>
      <c r="OZF357" s="19"/>
      <c r="OZG357" s="13"/>
      <c r="OZH357" s="13"/>
      <c r="OZI357" s="13"/>
      <c r="OZJ357" s="19"/>
      <c r="OZK357" s="13"/>
      <c r="OZL357" s="13"/>
      <c r="OZM357" s="13"/>
      <c r="OZN357" s="19"/>
      <c r="OZO357" s="13"/>
      <c r="OZP357" s="13"/>
      <c r="OZQ357" s="13"/>
      <c r="OZR357" s="19"/>
      <c r="OZS357" s="13"/>
      <c r="OZT357" s="13"/>
      <c r="OZU357" s="13"/>
      <c r="OZV357" s="19"/>
      <c r="OZW357" s="13"/>
      <c r="OZX357" s="13"/>
      <c r="OZY357" s="13"/>
      <c r="OZZ357" s="19"/>
      <c r="PAA357" s="13"/>
      <c r="PAB357" s="13"/>
      <c r="PAC357" s="13"/>
      <c r="PAD357" s="19"/>
      <c r="PAE357" s="13"/>
      <c r="PAF357" s="13"/>
      <c r="PAG357" s="13"/>
      <c r="PAH357" s="19"/>
      <c r="PAI357" s="13"/>
      <c r="PAJ357" s="13"/>
      <c r="PAK357" s="13"/>
      <c r="PAL357" s="19"/>
      <c r="PAM357" s="13"/>
      <c r="PAN357" s="13"/>
      <c r="PAO357" s="13"/>
      <c r="PAP357" s="19"/>
      <c r="PAQ357" s="13"/>
      <c r="PAR357" s="13"/>
      <c r="PAS357" s="13"/>
      <c r="PAT357" s="19"/>
      <c r="PAU357" s="13"/>
      <c r="PAV357" s="13"/>
      <c r="PAW357" s="13"/>
      <c r="PAX357" s="19"/>
      <c r="PAY357" s="13"/>
      <c r="PAZ357" s="13"/>
      <c r="PBA357" s="13"/>
      <c r="PBB357" s="19"/>
      <c r="PBC357" s="13"/>
      <c r="PBD357" s="13"/>
      <c r="PBE357" s="13"/>
      <c r="PBF357" s="19"/>
      <c r="PBG357" s="13"/>
      <c r="PBH357" s="13"/>
      <c r="PBI357" s="13"/>
      <c r="PBJ357" s="19"/>
      <c r="PBK357" s="13"/>
      <c r="PBL357" s="13"/>
      <c r="PBM357" s="13"/>
      <c r="PBN357" s="19"/>
      <c r="PBO357" s="13"/>
      <c r="PBP357" s="13"/>
      <c r="PBQ357" s="13"/>
      <c r="PBR357" s="19"/>
      <c r="PBS357" s="13"/>
      <c r="PBT357" s="13"/>
      <c r="PBU357" s="13"/>
      <c r="PBV357" s="19"/>
      <c r="PBW357" s="13"/>
      <c r="PBX357" s="13"/>
      <c r="PBY357" s="13"/>
      <c r="PBZ357" s="19"/>
      <c r="PCA357" s="13"/>
      <c r="PCB357" s="13"/>
      <c r="PCC357" s="13"/>
      <c r="PCD357" s="19"/>
      <c r="PCE357" s="13"/>
      <c r="PCF357" s="13"/>
      <c r="PCG357" s="13"/>
      <c r="PCH357" s="19"/>
      <c r="PCI357" s="13"/>
      <c r="PCJ357" s="13"/>
      <c r="PCK357" s="13"/>
      <c r="PCL357" s="19"/>
      <c r="PCM357" s="13"/>
      <c r="PCN357" s="13"/>
      <c r="PCO357" s="13"/>
      <c r="PCP357" s="19"/>
      <c r="PCQ357" s="13"/>
      <c r="PCR357" s="13"/>
      <c r="PCS357" s="13"/>
      <c r="PCT357" s="19"/>
      <c r="PCU357" s="13"/>
      <c r="PCV357" s="13"/>
      <c r="PCW357" s="13"/>
      <c r="PCX357" s="19"/>
      <c r="PCY357" s="13"/>
      <c r="PCZ357" s="13"/>
      <c r="PDA357" s="13"/>
      <c r="PDB357" s="19"/>
      <c r="PDC357" s="13"/>
      <c r="PDD357" s="13"/>
      <c r="PDE357" s="13"/>
      <c r="PDF357" s="19"/>
      <c r="PDG357" s="13"/>
      <c r="PDH357" s="13"/>
      <c r="PDI357" s="13"/>
      <c r="PDJ357" s="19"/>
      <c r="PDK357" s="13"/>
      <c r="PDL357" s="13"/>
      <c r="PDM357" s="13"/>
      <c r="PDN357" s="19"/>
      <c r="PDO357" s="13"/>
      <c r="PDP357" s="13"/>
      <c r="PDQ357" s="13"/>
      <c r="PDR357" s="19"/>
      <c r="PDS357" s="13"/>
      <c r="PDT357" s="13"/>
      <c r="PDU357" s="13"/>
      <c r="PDV357" s="19"/>
      <c r="PDW357" s="13"/>
      <c r="PDX357" s="13"/>
      <c r="PDY357" s="13"/>
      <c r="PDZ357" s="19"/>
      <c r="PEA357" s="13"/>
      <c r="PEB357" s="13"/>
      <c r="PEC357" s="13"/>
      <c r="PED357" s="19"/>
      <c r="PEE357" s="13"/>
      <c r="PEF357" s="13"/>
      <c r="PEG357" s="13"/>
      <c r="PEH357" s="19"/>
      <c r="PEI357" s="13"/>
      <c r="PEJ357" s="13"/>
      <c r="PEK357" s="13"/>
      <c r="PEL357" s="19"/>
      <c r="PEM357" s="13"/>
      <c r="PEN357" s="13"/>
      <c r="PEO357" s="13"/>
      <c r="PEP357" s="19"/>
      <c r="PEQ357" s="13"/>
      <c r="PER357" s="13"/>
      <c r="PES357" s="13"/>
      <c r="PET357" s="19"/>
      <c r="PEU357" s="13"/>
      <c r="PEV357" s="13"/>
      <c r="PEW357" s="13"/>
      <c r="PEX357" s="19"/>
      <c r="PEY357" s="13"/>
      <c r="PEZ357" s="13"/>
      <c r="PFA357" s="13"/>
      <c r="PFB357" s="19"/>
      <c r="PFC357" s="13"/>
      <c r="PFD357" s="13"/>
      <c r="PFE357" s="13"/>
      <c r="PFF357" s="19"/>
      <c r="PFG357" s="13"/>
      <c r="PFH357" s="13"/>
      <c r="PFI357" s="13"/>
      <c r="PFJ357" s="19"/>
      <c r="PFK357" s="13"/>
      <c r="PFL357" s="13"/>
      <c r="PFM357" s="13"/>
      <c r="PFN357" s="19"/>
      <c r="PFO357" s="13"/>
      <c r="PFP357" s="13"/>
      <c r="PFQ357" s="13"/>
      <c r="PFR357" s="19"/>
      <c r="PFS357" s="13"/>
      <c r="PFT357" s="13"/>
      <c r="PFU357" s="13"/>
      <c r="PFV357" s="19"/>
      <c r="PFW357" s="13"/>
      <c r="PFX357" s="13"/>
      <c r="PFY357" s="13"/>
      <c r="PFZ357" s="19"/>
      <c r="PGA357" s="13"/>
      <c r="PGB357" s="13"/>
      <c r="PGC357" s="13"/>
      <c r="PGD357" s="19"/>
      <c r="PGE357" s="13"/>
      <c r="PGF357" s="13"/>
      <c r="PGG357" s="13"/>
      <c r="PGH357" s="19"/>
      <c r="PGI357" s="13"/>
      <c r="PGJ357" s="13"/>
      <c r="PGK357" s="13"/>
      <c r="PGL357" s="19"/>
      <c r="PGM357" s="13"/>
      <c r="PGN357" s="13"/>
      <c r="PGO357" s="13"/>
      <c r="PGP357" s="19"/>
      <c r="PGQ357" s="13"/>
      <c r="PGR357" s="13"/>
      <c r="PGS357" s="13"/>
      <c r="PGT357" s="19"/>
      <c r="PGU357" s="13"/>
      <c r="PGV357" s="13"/>
      <c r="PGW357" s="13"/>
      <c r="PGX357" s="19"/>
      <c r="PGY357" s="13"/>
      <c r="PGZ357" s="13"/>
      <c r="PHA357" s="13"/>
      <c r="PHB357" s="19"/>
      <c r="PHC357" s="13"/>
      <c r="PHD357" s="13"/>
      <c r="PHE357" s="13"/>
      <c r="PHF357" s="19"/>
      <c r="PHG357" s="13"/>
      <c r="PHH357" s="13"/>
      <c r="PHI357" s="13"/>
      <c r="PHJ357" s="19"/>
      <c r="PHK357" s="13"/>
      <c r="PHL357" s="13"/>
      <c r="PHM357" s="13"/>
      <c r="PHN357" s="19"/>
      <c r="PHO357" s="13"/>
      <c r="PHP357" s="13"/>
      <c r="PHQ357" s="13"/>
      <c r="PHR357" s="19"/>
      <c r="PHS357" s="13"/>
      <c r="PHT357" s="13"/>
      <c r="PHU357" s="13"/>
      <c r="PHV357" s="19"/>
      <c r="PHW357" s="13"/>
      <c r="PHX357" s="13"/>
      <c r="PHY357" s="13"/>
      <c r="PHZ357" s="19"/>
      <c r="PIA357" s="13"/>
      <c r="PIB357" s="13"/>
      <c r="PIC357" s="13"/>
      <c r="PID357" s="19"/>
      <c r="PIE357" s="13"/>
      <c r="PIF357" s="13"/>
      <c r="PIG357" s="13"/>
      <c r="PIH357" s="19"/>
      <c r="PII357" s="13"/>
      <c r="PIJ357" s="13"/>
      <c r="PIK357" s="13"/>
      <c r="PIL357" s="19"/>
      <c r="PIM357" s="13"/>
      <c r="PIN357" s="13"/>
      <c r="PIO357" s="13"/>
      <c r="PIP357" s="19"/>
      <c r="PIQ357" s="13"/>
      <c r="PIR357" s="13"/>
      <c r="PIS357" s="13"/>
      <c r="PIT357" s="19"/>
      <c r="PIU357" s="13"/>
      <c r="PIV357" s="13"/>
      <c r="PIW357" s="13"/>
      <c r="PIX357" s="19"/>
      <c r="PIY357" s="13"/>
      <c r="PIZ357" s="13"/>
      <c r="PJA357" s="13"/>
      <c r="PJB357" s="19"/>
      <c r="PJC357" s="13"/>
      <c r="PJD357" s="13"/>
      <c r="PJE357" s="13"/>
      <c r="PJF357" s="19"/>
      <c r="PJG357" s="13"/>
      <c r="PJH357" s="13"/>
      <c r="PJI357" s="13"/>
      <c r="PJJ357" s="19"/>
      <c r="PJK357" s="13"/>
      <c r="PJL357" s="13"/>
      <c r="PJM357" s="13"/>
      <c r="PJN357" s="19"/>
      <c r="PJO357" s="13"/>
      <c r="PJP357" s="13"/>
      <c r="PJQ357" s="13"/>
      <c r="PJR357" s="19"/>
      <c r="PJS357" s="13"/>
      <c r="PJT357" s="13"/>
      <c r="PJU357" s="13"/>
      <c r="PJV357" s="19"/>
      <c r="PJW357" s="13"/>
      <c r="PJX357" s="13"/>
      <c r="PJY357" s="13"/>
      <c r="PJZ357" s="19"/>
      <c r="PKA357" s="13"/>
      <c r="PKB357" s="13"/>
      <c r="PKC357" s="13"/>
      <c r="PKD357" s="19"/>
      <c r="PKE357" s="13"/>
      <c r="PKF357" s="13"/>
      <c r="PKG357" s="13"/>
      <c r="PKH357" s="19"/>
      <c r="PKI357" s="13"/>
      <c r="PKJ357" s="13"/>
      <c r="PKK357" s="13"/>
      <c r="PKL357" s="19"/>
      <c r="PKM357" s="13"/>
      <c r="PKN357" s="13"/>
      <c r="PKO357" s="13"/>
      <c r="PKP357" s="19"/>
      <c r="PKQ357" s="13"/>
      <c r="PKR357" s="13"/>
      <c r="PKS357" s="13"/>
      <c r="PKT357" s="19"/>
      <c r="PKU357" s="13"/>
      <c r="PKV357" s="13"/>
      <c r="PKW357" s="13"/>
      <c r="PKX357" s="19"/>
      <c r="PKY357" s="13"/>
      <c r="PKZ357" s="13"/>
      <c r="PLA357" s="13"/>
      <c r="PLB357" s="19"/>
      <c r="PLC357" s="13"/>
      <c r="PLD357" s="13"/>
      <c r="PLE357" s="13"/>
      <c r="PLF357" s="19"/>
      <c r="PLG357" s="13"/>
      <c r="PLH357" s="13"/>
      <c r="PLI357" s="13"/>
      <c r="PLJ357" s="19"/>
      <c r="PLK357" s="13"/>
      <c r="PLL357" s="13"/>
      <c r="PLM357" s="13"/>
      <c r="PLN357" s="19"/>
      <c r="PLO357" s="13"/>
      <c r="PLP357" s="13"/>
      <c r="PLQ357" s="13"/>
      <c r="PLR357" s="19"/>
      <c r="PLS357" s="13"/>
      <c r="PLT357" s="13"/>
      <c r="PLU357" s="13"/>
      <c r="PLV357" s="19"/>
      <c r="PLW357" s="13"/>
      <c r="PLX357" s="13"/>
      <c r="PLY357" s="13"/>
      <c r="PLZ357" s="19"/>
      <c r="PMA357" s="13"/>
      <c r="PMB357" s="13"/>
      <c r="PMC357" s="13"/>
      <c r="PMD357" s="19"/>
      <c r="PME357" s="13"/>
      <c r="PMF357" s="13"/>
      <c r="PMG357" s="13"/>
      <c r="PMH357" s="19"/>
      <c r="PMI357" s="13"/>
      <c r="PMJ357" s="13"/>
      <c r="PMK357" s="13"/>
      <c r="PML357" s="19"/>
      <c r="PMM357" s="13"/>
      <c r="PMN357" s="13"/>
      <c r="PMO357" s="13"/>
      <c r="PMP357" s="19"/>
      <c r="PMQ357" s="13"/>
      <c r="PMR357" s="13"/>
      <c r="PMS357" s="13"/>
      <c r="PMT357" s="19"/>
      <c r="PMU357" s="13"/>
      <c r="PMV357" s="13"/>
      <c r="PMW357" s="13"/>
      <c r="PMX357" s="19"/>
      <c r="PMY357" s="13"/>
      <c r="PMZ357" s="13"/>
      <c r="PNA357" s="13"/>
      <c r="PNB357" s="19"/>
      <c r="PNC357" s="13"/>
      <c r="PND357" s="13"/>
      <c r="PNE357" s="13"/>
      <c r="PNF357" s="19"/>
      <c r="PNG357" s="13"/>
      <c r="PNH357" s="13"/>
      <c r="PNI357" s="13"/>
      <c r="PNJ357" s="19"/>
      <c r="PNK357" s="13"/>
      <c r="PNL357" s="13"/>
      <c r="PNM357" s="13"/>
      <c r="PNN357" s="19"/>
      <c r="PNO357" s="13"/>
      <c r="PNP357" s="13"/>
      <c r="PNQ357" s="13"/>
      <c r="PNR357" s="19"/>
      <c r="PNS357" s="13"/>
      <c r="PNT357" s="13"/>
      <c r="PNU357" s="13"/>
      <c r="PNV357" s="19"/>
      <c r="PNW357" s="13"/>
      <c r="PNX357" s="13"/>
      <c r="PNY357" s="13"/>
      <c r="PNZ357" s="19"/>
      <c r="POA357" s="13"/>
      <c r="POB357" s="13"/>
      <c r="POC357" s="13"/>
      <c r="POD357" s="19"/>
      <c r="POE357" s="13"/>
      <c r="POF357" s="13"/>
      <c r="POG357" s="13"/>
      <c r="POH357" s="19"/>
      <c r="POI357" s="13"/>
      <c r="POJ357" s="13"/>
      <c r="POK357" s="13"/>
      <c r="POL357" s="19"/>
      <c r="POM357" s="13"/>
      <c r="PON357" s="13"/>
      <c r="POO357" s="13"/>
      <c r="POP357" s="19"/>
      <c r="POQ357" s="13"/>
      <c r="POR357" s="13"/>
      <c r="POS357" s="13"/>
      <c r="POT357" s="19"/>
      <c r="POU357" s="13"/>
      <c r="POV357" s="13"/>
      <c r="POW357" s="13"/>
      <c r="POX357" s="19"/>
      <c r="POY357" s="13"/>
      <c r="POZ357" s="13"/>
      <c r="PPA357" s="13"/>
      <c r="PPB357" s="19"/>
      <c r="PPC357" s="13"/>
      <c r="PPD357" s="13"/>
      <c r="PPE357" s="13"/>
      <c r="PPF357" s="19"/>
      <c r="PPG357" s="13"/>
      <c r="PPH357" s="13"/>
      <c r="PPI357" s="13"/>
      <c r="PPJ357" s="19"/>
      <c r="PPK357" s="13"/>
      <c r="PPL357" s="13"/>
      <c r="PPM357" s="13"/>
      <c r="PPN357" s="19"/>
      <c r="PPO357" s="13"/>
      <c r="PPP357" s="13"/>
      <c r="PPQ357" s="13"/>
      <c r="PPR357" s="19"/>
      <c r="PPS357" s="13"/>
      <c r="PPT357" s="13"/>
      <c r="PPU357" s="13"/>
      <c r="PPV357" s="19"/>
      <c r="PPW357" s="13"/>
      <c r="PPX357" s="13"/>
      <c r="PPY357" s="13"/>
      <c r="PPZ357" s="19"/>
      <c r="PQA357" s="13"/>
      <c r="PQB357" s="13"/>
      <c r="PQC357" s="13"/>
      <c r="PQD357" s="19"/>
      <c r="PQE357" s="13"/>
      <c r="PQF357" s="13"/>
      <c r="PQG357" s="13"/>
      <c r="PQH357" s="19"/>
      <c r="PQI357" s="13"/>
      <c r="PQJ357" s="13"/>
      <c r="PQK357" s="13"/>
      <c r="PQL357" s="19"/>
      <c r="PQM357" s="13"/>
      <c r="PQN357" s="13"/>
      <c r="PQO357" s="13"/>
      <c r="PQP357" s="19"/>
      <c r="PQQ357" s="13"/>
      <c r="PQR357" s="13"/>
      <c r="PQS357" s="13"/>
      <c r="PQT357" s="19"/>
      <c r="PQU357" s="13"/>
      <c r="PQV357" s="13"/>
      <c r="PQW357" s="13"/>
      <c r="PQX357" s="19"/>
      <c r="PQY357" s="13"/>
      <c r="PQZ357" s="13"/>
      <c r="PRA357" s="13"/>
      <c r="PRB357" s="19"/>
      <c r="PRC357" s="13"/>
      <c r="PRD357" s="13"/>
      <c r="PRE357" s="13"/>
      <c r="PRF357" s="19"/>
      <c r="PRG357" s="13"/>
      <c r="PRH357" s="13"/>
      <c r="PRI357" s="13"/>
      <c r="PRJ357" s="19"/>
      <c r="PRK357" s="13"/>
      <c r="PRL357" s="13"/>
      <c r="PRM357" s="13"/>
      <c r="PRN357" s="19"/>
      <c r="PRO357" s="13"/>
      <c r="PRP357" s="13"/>
      <c r="PRQ357" s="13"/>
      <c r="PRR357" s="19"/>
      <c r="PRS357" s="13"/>
      <c r="PRT357" s="13"/>
      <c r="PRU357" s="13"/>
      <c r="PRV357" s="19"/>
      <c r="PRW357" s="13"/>
      <c r="PRX357" s="13"/>
      <c r="PRY357" s="13"/>
      <c r="PRZ357" s="19"/>
      <c r="PSA357" s="13"/>
      <c r="PSB357" s="13"/>
      <c r="PSC357" s="13"/>
      <c r="PSD357" s="19"/>
      <c r="PSE357" s="13"/>
      <c r="PSF357" s="13"/>
      <c r="PSG357" s="13"/>
      <c r="PSH357" s="19"/>
      <c r="PSI357" s="13"/>
      <c r="PSJ357" s="13"/>
      <c r="PSK357" s="13"/>
      <c r="PSL357" s="19"/>
      <c r="PSM357" s="13"/>
      <c r="PSN357" s="13"/>
      <c r="PSO357" s="13"/>
      <c r="PSP357" s="19"/>
      <c r="PSQ357" s="13"/>
      <c r="PSR357" s="13"/>
      <c r="PSS357" s="13"/>
      <c r="PST357" s="19"/>
      <c r="PSU357" s="13"/>
      <c r="PSV357" s="13"/>
      <c r="PSW357" s="13"/>
      <c r="PSX357" s="19"/>
      <c r="PSY357" s="13"/>
      <c r="PSZ357" s="13"/>
      <c r="PTA357" s="13"/>
      <c r="PTB357" s="19"/>
      <c r="PTC357" s="13"/>
      <c r="PTD357" s="13"/>
      <c r="PTE357" s="13"/>
      <c r="PTF357" s="19"/>
      <c r="PTG357" s="13"/>
      <c r="PTH357" s="13"/>
      <c r="PTI357" s="13"/>
      <c r="PTJ357" s="19"/>
      <c r="PTK357" s="13"/>
      <c r="PTL357" s="13"/>
      <c r="PTM357" s="13"/>
      <c r="PTN357" s="19"/>
      <c r="PTO357" s="13"/>
      <c r="PTP357" s="13"/>
      <c r="PTQ357" s="13"/>
      <c r="PTR357" s="19"/>
      <c r="PTS357" s="13"/>
      <c r="PTT357" s="13"/>
      <c r="PTU357" s="13"/>
      <c r="PTV357" s="19"/>
      <c r="PTW357" s="13"/>
      <c r="PTX357" s="13"/>
      <c r="PTY357" s="13"/>
      <c r="PTZ357" s="19"/>
      <c r="PUA357" s="13"/>
      <c r="PUB357" s="13"/>
      <c r="PUC357" s="13"/>
      <c r="PUD357" s="19"/>
      <c r="PUE357" s="13"/>
      <c r="PUF357" s="13"/>
      <c r="PUG357" s="13"/>
      <c r="PUH357" s="19"/>
      <c r="PUI357" s="13"/>
      <c r="PUJ357" s="13"/>
      <c r="PUK357" s="13"/>
      <c r="PUL357" s="19"/>
      <c r="PUM357" s="13"/>
      <c r="PUN357" s="13"/>
      <c r="PUO357" s="13"/>
      <c r="PUP357" s="19"/>
      <c r="PUQ357" s="13"/>
      <c r="PUR357" s="13"/>
      <c r="PUS357" s="13"/>
      <c r="PUT357" s="19"/>
      <c r="PUU357" s="13"/>
      <c r="PUV357" s="13"/>
      <c r="PUW357" s="13"/>
      <c r="PUX357" s="19"/>
      <c r="PUY357" s="13"/>
      <c r="PUZ357" s="13"/>
      <c r="PVA357" s="13"/>
      <c r="PVB357" s="19"/>
      <c r="PVC357" s="13"/>
      <c r="PVD357" s="13"/>
      <c r="PVE357" s="13"/>
      <c r="PVF357" s="19"/>
      <c r="PVG357" s="13"/>
      <c r="PVH357" s="13"/>
      <c r="PVI357" s="13"/>
      <c r="PVJ357" s="19"/>
      <c r="PVK357" s="13"/>
      <c r="PVL357" s="13"/>
      <c r="PVM357" s="13"/>
      <c r="PVN357" s="19"/>
      <c r="PVO357" s="13"/>
      <c r="PVP357" s="13"/>
      <c r="PVQ357" s="13"/>
      <c r="PVR357" s="19"/>
      <c r="PVS357" s="13"/>
      <c r="PVT357" s="13"/>
      <c r="PVU357" s="13"/>
      <c r="PVV357" s="19"/>
      <c r="PVW357" s="13"/>
      <c r="PVX357" s="13"/>
      <c r="PVY357" s="13"/>
      <c r="PVZ357" s="19"/>
      <c r="PWA357" s="13"/>
      <c r="PWB357" s="13"/>
      <c r="PWC357" s="13"/>
      <c r="PWD357" s="19"/>
      <c r="PWE357" s="13"/>
      <c r="PWF357" s="13"/>
      <c r="PWG357" s="13"/>
      <c r="PWH357" s="19"/>
      <c r="PWI357" s="13"/>
      <c r="PWJ357" s="13"/>
      <c r="PWK357" s="13"/>
      <c r="PWL357" s="19"/>
      <c r="PWM357" s="13"/>
      <c r="PWN357" s="13"/>
      <c r="PWO357" s="13"/>
      <c r="PWP357" s="19"/>
      <c r="PWQ357" s="13"/>
      <c r="PWR357" s="13"/>
      <c r="PWS357" s="13"/>
      <c r="PWT357" s="19"/>
      <c r="PWU357" s="13"/>
      <c r="PWV357" s="13"/>
      <c r="PWW357" s="13"/>
      <c r="PWX357" s="19"/>
      <c r="PWY357" s="13"/>
      <c r="PWZ357" s="13"/>
      <c r="PXA357" s="13"/>
      <c r="PXB357" s="19"/>
      <c r="PXC357" s="13"/>
      <c r="PXD357" s="13"/>
      <c r="PXE357" s="13"/>
      <c r="PXF357" s="19"/>
      <c r="PXG357" s="13"/>
      <c r="PXH357" s="13"/>
      <c r="PXI357" s="13"/>
      <c r="PXJ357" s="19"/>
      <c r="PXK357" s="13"/>
      <c r="PXL357" s="13"/>
      <c r="PXM357" s="13"/>
      <c r="PXN357" s="19"/>
      <c r="PXO357" s="13"/>
      <c r="PXP357" s="13"/>
      <c r="PXQ357" s="13"/>
      <c r="PXR357" s="19"/>
      <c r="PXS357" s="13"/>
      <c r="PXT357" s="13"/>
      <c r="PXU357" s="13"/>
      <c r="PXV357" s="19"/>
      <c r="PXW357" s="13"/>
      <c r="PXX357" s="13"/>
      <c r="PXY357" s="13"/>
      <c r="PXZ357" s="19"/>
      <c r="PYA357" s="13"/>
      <c r="PYB357" s="13"/>
      <c r="PYC357" s="13"/>
      <c r="PYD357" s="19"/>
      <c r="PYE357" s="13"/>
      <c r="PYF357" s="13"/>
      <c r="PYG357" s="13"/>
      <c r="PYH357" s="19"/>
      <c r="PYI357" s="13"/>
      <c r="PYJ357" s="13"/>
      <c r="PYK357" s="13"/>
      <c r="PYL357" s="19"/>
      <c r="PYM357" s="13"/>
      <c r="PYN357" s="13"/>
      <c r="PYO357" s="13"/>
      <c r="PYP357" s="19"/>
      <c r="PYQ357" s="13"/>
      <c r="PYR357" s="13"/>
      <c r="PYS357" s="13"/>
      <c r="PYT357" s="19"/>
      <c r="PYU357" s="13"/>
      <c r="PYV357" s="13"/>
      <c r="PYW357" s="13"/>
      <c r="PYX357" s="19"/>
      <c r="PYY357" s="13"/>
      <c r="PYZ357" s="13"/>
      <c r="PZA357" s="13"/>
      <c r="PZB357" s="19"/>
      <c r="PZC357" s="13"/>
      <c r="PZD357" s="13"/>
      <c r="PZE357" s="13"/>
      <c r="PZF357" s="19"/>
      <c r="PZG357" s="13"/>
      <c r="PZH357" s="13"/>
      <c r="PZI357" s="13"/>
      <c r="PZJ357" s="19"/>
      <c r="PZK357" s="13"/>
      <c r="PZL357" s="13"/>
      <c r="PZM357" s="13"/>
      <c r="PZN357" s="19"/>
      <c r="PZO357" s="13"/>
      <c r="PZP357" s="13"/>
      <c r="PZQ357" s="13"/>
      <c r="PZR357" s="19"/>
      <c r="PZS357" s="13"/>
      <c r="PZT357" s="13"/>
      <c r="PZU357" s="13"/>
      <c r="PZV357" s="19"/>
      <c r="PZW357" s="13"/>
      <c r="PZX357" s="13"/>
      <c r="PZY357" s="13"/>
      <c r="PZZ357" s="19"/>
      <c r="QAA357" s="13"/>
      <c r="QAB357" s="13"/>
      <c r="QAC357" s="13"/>
      <c r="QAD357" s="19"/>
      <c r="QAE357" s="13"/>
      <c r="QAF357" s="13"/>
      <c r="QAG357" s="13"/>
      <c r="QAH357" s="19"/>
      <c r="QAI357" s="13"/>
      <c r="QAJ357" s="13"/>
      <c r="QAK357" s="13"/>
      <c r="QAL357" s="19"/>
      <c r="QAM357" s="13"/>
      <c r="QAN357" s="13"/>
      <c r="QAO357" s="13"/>
      <c r="QAP357" s="19"/>
      <c r="QAQ357" s="13"/>
      <c r="QAR357" s="13"/>
      <c r="QAS357" s="13"/>
      <c r="QAT357" s="19"/>
      <c r="QAU357" s="13"/>
      <c r="QAV357" s="13"/>
      <c r="QAW357" s="13"/>
      <c r="QAX357" s="19"/>
      <c r="QAY357" s="13"/>
      <c r="QAZ357" s="13"/>
      <c r="QBA357" s="13"/>
      <c r="QBB357" s="19"/>
      <c r="QBC357" s="13"/>
      <c r="QBD357" s="13"/>
      <c r="QBE357" s="13"/>
      <c r="QBF357" s="19"/>
      <c r="QBG357" s="13"/>
      <c r="QBH357" s="13"/>
      <c r="QBI357" s="13"/>
      <c r="QBJ357" s="19"/>
      <c r="QBK357" s="13"/>
      <c r="QBL357" s="13"/>
      <c r="QBM357" s="13"/>
      <c r="QBN357" s="19"/>
      <c r="QBO357" s="13"/>
      <c r="QBP357" s="13"/>
      <c r="QBQ357" s="13"/>
      <c r="QBR357" s="19"/>
      <c r="QBS357" s="13"/>
      <c r="QBT357" s="13"/>
      <c r="QBU357" s="13"/>
      <c r="QBV357" s="19"/>
      <c r="QBW357" s="13"/>
      <c r="QBX357" s="13"/>
      <c r="QBY357" s="13"/>
      <c r="QBZ357" s="19"/>
      <c r="QCA357" s="13"/>
      <c r="QCB357" s="13"/>
      <c r="QCC357" s="13"/>
      <c r="QCD357" s="19"/>
      <c r="QCE357" s="13"/>
      <c r="QCF357" s="13"/>
      <c r="QCG357" s="13"/>
      <c r="QCH357" s="19"/>
      <c r="QCI357" s="13"/>
      <c r="QCJ357" s="13"/>
      <c r="QCK357" s="13"/>
      <c r="QCL357" s="19"/>
      <c r="QCM357" s="13"/>
      <c r="QCN357" s="13"/>
      <c r="QCO357" s="13"/>
      <c r="QCP357" s="19"/>
      <c r="QCQ357" s="13"/>
      <c r="QCR357" s="13"/>
      <c r="QCS357" s="13"/>
      <c r="QCT357" s="19"/>
      <c r="QCU357" s="13"/>
      <c r="QCV357" s="13"/>
      <c r="QCW357" s="13"/>
      <c r="QCX357" s="19"/>
      <c r="QCY357" s="13"/>
      <c r="QCZ357" s="13"/>
      <c r="QDA357" s="13"/>
      <c r="QDB357" s="19"/>
      <c r="QDC357" s="13"/>
      <c r="QDD357" s="13"/>
      <c r="QDE357" s="13"/>
      <c r="QDF357" s="19"/>
      <c r="QDG357" s="13"/>
      <c r="QDH357" s="13"/>
      <c r="QDI357" s="13"/>
      <c r="QDJ357" s="19"/>
      <c r="QDK357" s="13"/>
      <c r="QDL357" s="13"/>
      <c r="QDM357" s="13"/>
      <c r="QDN357" s="19"/>
      <c r="QDO357" s="13"/>
      <c r="QDP357" s="13"/>
      <c r="QDQ357" s="13"/>
      <c r="QDR357" s="19"/>
      <c r="QDS357" s="13"/>
      <c r="QDT357" s="13"/>
      <c r="QDU357" s="13"/>
      <c r="QDV357" s="19"/>
      <c r="QDW357" s="13"/>
      <c r="QDX357" s="13"/>
      <c r="QDY357" s="13"/>
      <c r="QDZ357" s="19"/>
      <c r="QEA357" s="13"/>
      <c r="QEB357" s="13"/>
      <c r="QEC357" s="13"/>
      <c r="QED357" s="19"/>
      <c r="QEE357" s="13"/>
      <c r="QEF357" s="13"/>
      <c r="QEG357" s="13"/>
      <c r="QEH357" s="19"/>
      <c r="QEI357" s="13"/>
      <c r="QEJ357" s="13"/>
      <c r="QEK357" s="13"/>
      <c r="QEL357" s="19"/>
      <c r="QEM357" s="13"/>
      <c r="QEN357" s="13"/>
      <c r="QEO357" s="13"/>
      <c r="QEP357" s="19"/>
      <c r="QEQ357" s="13"/>
      <c r="QER357" s="13"/>
      <c r="QES357" s="13"/>
      <c r="QET357" s="19"/>
      <c r="QEU357" s="13"/>
      <c r="QEV357" s="13"/>
      <c r="QEW357" s="13"/>
      <c r="QEX357" s="19"/>
      <c r="QEY357" s="13"/>
      <c r="QEZ357" s="13"/>
      <c r="QFA357" s="13"/>
      <c r="QFB357" s="19"/>
      <c r="QFC357" s="13"/>
      <c r="QFD357" s="13"/>
      <c r="QFE357" s="13"/>
      <c r="QFF357" s="19"/>
      <c r="QFG357" s="13"/>
      <c r="QFH357" s="13"/>
      <c r="QFI357" s="13"/>
      <c r="QFJ357" s="19"/>
      <c r="QFK357" s="13"/>
      <c r="QFL357" s="13"/>
      <c r="QFM357" s="13"/>
      <c r="QFN357" s="19"/>
      <c r="QFO357" s="13"/>
      <c r="QFP357" s="13"/>
      <c r="QFQ357" s="13"/>
      <c r="QFR357" s="19"/>
      <c r="QFS357" s="13"/>
      <c r="QFT357" s="13"/>
      <c r="QFU357" s="13"/>
      <c r="QFV357" s="19"/>
      <c r="QFW357" s="13"/>
      <c r="QFX357" s="13"/>
      <c r="QFY357" s="13"/>
      <c r="QFZ357" s="19"/>
      <c r="QGA357" s="13"/>
      <c r="QGB357" s="13"/>
      <c r="QGC357" s="13"/>
      <c r="QGD357" s="19"/>
      <c r="QGE357" s="13"/>
      <c r="QGF357" s="13"/>
      <c r="QGG357" s="13"/>
      <c r="QGH357" s="19"/>
      <c r="QGI357" s="13"/>
      <c r="QGJ357" s="13"/>
      <c r="QGK357" s="13"/>
      <c r="QGL357" s="19"/>
      <c r="QGM357" s="13"/>
      <c r="QGN357" s="13"/>
      <c r="QGO357" s="13"/>
      <c r="QGP357" s="19"/>
      <c r="QGQ357" s="13"/>
      <c r="QGR357" s="13"/>
      <c r="QGS357" s="13"/>
      <c r="QGT357" s="19"/>
      <c r="QGU357" s="13"/>
      <c r="QGV357" s="13"/>
      <c r="QGW357" s="13"/>
      <c r="QGX357" s="19"/>
      <c r="QGY357" s="13"/>
      <c r="QGZ357" s="13"/>
      <c r="QHA357" s="13"/>
      <c r="QHB357" s="19"/>
      <c r="QHC357" s="13"/>
      <c r="QHD357" s="13"/>
      <c r="QHE357" s="13"/>
      <c r="QHF357" s="19"/>
      <c r="QHG357" s="13"/>
      <c r="QHH357" s="13"/>
      <c r="QHI357" s="13"/>
      <c r="QHJ357" s="19"/>
      <c r="QHK357" s="13"/>
      <c r="QHL357" s="13"/>
      <c r="QHM357" s="13"/>
      <c r="QHN357" s="19"/>
      <c r="QHO357" s="13"/>
      <c r="QHP357" s="13"/>
      <c r="QHQ357" s="13"/>
      <c r="QHR357" s="19"/>
      <c r="QHS357" s="13"/>
      <c r="QHT357" s="13"/>
      <c r="QHU357" s="13"/>
      <c r="QHV357" s="19"/>
      <c r="QHW357" s="13"/>
      <c r="QHX357" s="13"/>
      <c r="QHY357" s="13"/>
      <c r="QHZ357" s="19"/>
      <c r="QIA357" s="13"/>
      <c r="QIB357" s="13"/>
      <c r="QIC357" s="13"/>
      <c r="QID357" s="19"/>
      <c r="QIE357" s="13"/>
      <c r="QIF357" s="13"/>
      <c r="QIG357" s="13"/>
      <c r="QIH357" s="19"/>
      <c r="QII357" s="13"/>
      <c r="QIJ357" s="13"/>
      <c r="QIK357" s="13"/>
      <c r="QIL357" s="19"/>
      <c r="QIM357" s="13"/>
      <c r="QIN357" s="13"/>
      <c r="QIO357" s="13"/>
      <c r="QIP357" s="19"/>
      <c r="QIQ357" s="13"/>
      <c r="QIR357" s="13"/>
      <c r="QIS357" s="13"/>
      <c r="QIT357" s="19"/>
      <c r="QIU357" s="13"/>
      <c r="QIV357" s="13"/>
      <c r="QIW357" s="13"/>
      <c r="QIX357" s="19"/>
      <c r="QIY357" s="13"/>
      <c r="QIZ357" s="13"/>
      <c r="QJA357" s="13"/>
      <c r="QJB357" s="19"/>
      <c r="QJC357" s="13"/>
      <c r="QJD357" s="13"/>
      <c r="QJE357" s="13"/>
      <c r="QJF357" s="19"/>
      <c r="QJG357" s="13"/>
      <c r="QJH357" s="13"/>
      <c r="QJI357" s="13"/>
      <c r="QJJ357" s="19"/>
      <c r="QJK357" s="13"/>
      <c r="QJL357" s="13"/>
      <c r="QJM357" s="13"/>
      <c r="QJN357" s="19"/>
      <c r="QJO357" s="13"/>
      <c r="QJP357" s="13"/>
      <c r="QJQ357" s="13"/>
      <c r="QJR357" s="19"/>
      <c r="QJS357" s="13"/>
      <c r="QJT357" s="13"/>
      <c r="QJU357" s="13"/>
      <c r="QJV357" s="19"/>
      <c r="QJW357" s="13"/>
      <c r="QJX357" s="13"/>
      <c r="QJY357" s="13"/>
      <c r="QJZ357" s="19"/>
      <c r="QKA357" s="13"/>
      <c r="QKB357" s="13"/>
      <c r="QKC357" s="13"/>
      <c r="QKD357" s="19"/>
      <c r="QKE357" s="13"/>
      <c r="QKF357" s="13"/>
      <c r="QKG357" s="13"/>
      <c r="QKH357" s="19"/>
      <c r="QKI357" s="13"/>
      <c r="QKJ357" s="13"/>
      <c r="QKK357" s="13"/>
      <c r="QKL357" s="19"/>
      <c r="QKM357" s="13"/>
      <c r="QKN357" s="13"/>
      <c r="QKO357" s="13"/>
      <c r="QKP357" s="19"/>
      <c r="QKQ357" s="13"/>
      <c r="QKR357" s="13"/>
      <c r="QKS357" s="13"/>
      <c r="QKT357" s="19"/>
      <c r="QKU357" s="13"/>
      <c r="QKV357" s="13"/>
      <c r="QKW357" s="13"/>
      <c r="QKX357" s="19"/>
      <c r="QKY357" s="13"/>
      <c r="QKZ357" s="13"/>
      <c r="QLA357" s="13"/>
      <c r="QLB357" s="19"/>
      <c r="QLC357" s="13"/>
      <c r="QLD357" s="13"/>
      <c r="QLE357" s="13"/>
      <c r="QLF357" s="19"/>
      <c r="QLG357" s="13"/>
      <c r="QLH357" s="13"/>
      <c r="QLI357" s="13"/>
      <c r="QLJ357" s="19"/>
      <c r="QLK357" s="13"/>
      <c r="QLL357" s="13"/>
      <c r="QLM357" s="13"/>
      <c r="QLN357" s="19"/>
      <c r="QLO357" s="13"/>
      <c r="QLP357" s="13"/>
      <c r="QLQ357" s="13"/>
      <c r="QLR357" s="19"/>
      <c r="QLS357" s="13"/>
      <c r="QLT357" s="13"/>
      <c r="QLU357" s="13"/>
      <c r="QLV357" s="19"/>
      <c r="QLW357" s="13"/>
      <c r="QLX357" s="13"/>
      <c r="QLY357" s="13"/>
      <c r="QLZ357" s="19"/>
      <c r="QMA357" s="13"/>
      <c r="QMB357" s="13"/>
      <c r="QMC357" s="13"/>
      <c r="QMD357" s="19"/>
      <c r="QME357" s="13"/>
      <c r="QMF357" s="13"/>
      <c r="QMG357" s="13"/>
      <c r="QMH357" s="19"/>
      <c r="QMI357" s="13"/>
      <c r="QMJ357" s="13"/>
      <c r="QMK357" s="13"/>
      <c r="QML357" s="19"/>
      <c r="QMM357" s="13"/>
      <c r="QMN357" s="13"/>
      <c r="QMO357" s="13"/>
      <c r="QMP357" s="19"/>
      <c r="QMQ357" s="13"/>
      <c r="QMR357" s="13"/>
      <c r="QMS357" s="13"/>
      <c r="QMT357" s="19"/>
      <c r="QMU357" s="13"/>
      <c r="QMV357" s="13"/>
      <c r="QMW357" s="13"/>
      <c r="QMX357" s="19"/>
      <c r="QMY357" s="13"/>
      <c r="QMZ357" s="13"/>
      <c r="QNA357" s="13"/>
      <c r="QNB357" s="19"/>
      <c r="QNC357" s="13"/>
      <c r="QND357" s="13"/>
      <c r="QNE357" s="13"/>
      <c r="QNF357" s="19"/>
      <c r="QNG357" s="13"/>
      <c r="QNH357" s="13"/>
      <c r="QNI357" s="13"/>
      <c r="QNJ357" s="19"/>
      <c r="QNK357" s="13"/>
      <c r="QNL357" s="13"/>
      <c r="QNM357" s="13"/>
      <c r="QNN357" s="19"/>
      <c r="QNO357" s="13"/>
      <c r="QNP357" s="13"/>
      <c r="QNQ357" s="13"/>
      <c r="QNR357" s="19"/>
      <c r="QNS357" s="13"/>
      <c r="QNT357" s="13"/>
      <c r="QNU357" s="13"/>
      <c r="QNV357" s="19"/>
      <c r="QNW357" s="13"/>
      <c r="QNX357" s="13"/>
      <c r="QNY357" s="13"/>
      <c r="QNZ357" s="19"/>
      <c r="QOA357" s="13"/>
      <c r="QOB357" s="13"/>
      <c r="QOC357" s="13"/>
      <c r="QOD357" s="19"/>
      <c r="QOE357" s="13"/>
      <c r="QOF357" s="13"/>
      <c r="QOG357" s="13"/>
      <c r="QOH357" s="19"/>
      <c r="QOI357" s="13"/>
      <c r="QOJ357" s="13"/>
      <c r="QOK357" s="13"/>
      <c r="QOL357" s="19"/>
      <c r="QOM357" s="13"/>
      <c r="QON357" s="13"/>
      <c r="QOO357" s="13"/>
      <c r="QOP357" s="19"/>
      <c r="QOQ357" s="13"/>
      <c r="QOR357" s="13"/>
      <c r="QOS357" s="13"/>
      <c r="QOT357" s="19"/>
      <c r="QOU357" s="13"/>
      <c r="QOV357" s="13"/>
      <c r="QOW357" s="13"/>
      <c r="QOX357" s="19"/>
      <c r="QOY357" s="13"/>
      <c r="QOZ357" s="13"/>
      <c r="QPA357" s="13"/>
      <c r="QPB357" s="19"/>
      <c r="QPC357" s="13"/>
      <c r="QPD357" s="13"/>
      <c r="QPE357" s="13"/>
      <c r="QPF357" s="19"/>
      <c r="QPG357" s="13"/>
      <c r="QPH357" s="13"/>
      <c r="QPI357" s="13"/>
      <c r="QPJ357" s="19"/>
      <c r="QPK357" s="13"/>
      <c r="QPL357" s="13"/>
      <c r="QPM357" s="13"/>
      <c r="QPN357" s="19"/>
      <c r="QPO357" s="13"/>
      <c r="QPP357" s="13"/>
      <c r="QPQ357" s="13"/>
      <c r="QPR357" s="19"/>
      <c r="QPS357" s="13"/>
      <c r="QPT357" s="13"/>
      <c r="QPU357" s="13"/>
      <c r="QPV357" s="19"/>
      <c r="QPW357" s="13"/>
      <c r="QPX357" s="13"/>
      <c r="QPY357" s="13"/>
      <c r="QPZ357" s="19"/>
      <c r="QQA357" s="13"/>
      <c r="QQB357" s="13"/>
      <c r="QQC357" s="13"/>
      <c r="QQD357" s="19"/>
      <c r="QQE357" s="13"/>
      <c r="QQF357" s="13"/>
      <c r="QQG357" s="13"/>
      <c r="QQH357" s="19"/>
      <c r="QQI357" s="13"/>
      <c r="QQJ357" s="13"/>
      <c r="QQK357" s="13"/>
      <c r="QQL357" s="19"/>
      <c r="QQM357" s="13"/>
      <c r="QQN357" s="13"/>
      <c r="QQO357" s="13"/>
      <c r="QQP357" s="19"/>
      <c r="QQQ357" s="13"/>
      <c r="QQR357" s="13"/>
      <c r="QQS357" s="13"/>
      <c r="QQT357" s="19"/>
      <c r="QQU357" s="13"/>
      <c r="QQV357" s="13"/>
      <c r="QQW357" s="13"/>
      <c r="QQX357" s="19"/>
      <c r="QQY357" s="13"/>
      <c r="QQZ357" s="13"/>
      <c r="QRA357" s="13"/>
      <c r="QRB357" s="19"/>
      <c r="QRC357" s="13"/>
      <c r="QRD357" s="13"/>
      <c r="QRE357" s="13"/>
      <c r="QRF357" s="19"/>
      <c r="QRG357" s="13"/>
      <c r="QRH357" s="13"/>
      <c r="QRI357" s="13"/>
      <c r="QRJ357" s="19"/>
      <c r="QRK357" s="13"/>
      <c r="QRL357" s="13"/>
      <c r="QRM357" s="13"/>
      <c r="QRN357" s="19"/>
      <c r="QRO357" s="13"/>
      <c r="QRP357" s="13"/>
      <c r="QRQ357" s="13"/>
      <c r="QRR357" s="19"/>
      <c r="QRS357" s="13"/>
      <c r="QRT357" s="13"/>
      <c r="QRU357" s="13"/>
      <c r="QRV357" s="19"/>
      <c r="QRW357" s="13"/>
      <c r="QRX357" s="13"/>
      <c r="QRY357" s="13"/>
      <c r="QRZ357" s="19"/>
      <c r="QSA357" s="13"/>
      <c r="QSB357" s="13"/>
      <c r="QSC357" s="13"/>
      <c r="QSD357" s="19"/>
      <c r="QSE357" s="13"/>
      <c r="QSF357" s="13"/>
      <c r="QSG357" s="13"/>
      <c r="QSH357" s="19"/>
      <c r="QSI357" s="13"/>
      <c r="QSJ357" s="13"/>
      <c r="QSK357" s="13"/>
      <c r="QSL357" s="19"/>
      <c r="QSM357" s="13"/>
      <c r="QSN357" s="13"/>
      <c r="QSO357" s="13"/>
      <c r="QSP357" s="19"/>
      <c r="QSQ357" s="13"/>
      <c r="QSR357" s="13"/>
      <c r="QSS357" s="13"/>
      <c r="QST357" s="19"/>
      <c r="QSU357" s="13"/>
      <c r="QSV357" s="13"/>
      <c r="QSW357" s="13"/>
      <c r="QSX357" s="19"/>
      <c r="QSY357" s="13"/>
      <c r="QSZ357" s="13"/>
      <c r="QTA357" s="13"/>
      <c r="QTB357" s="19"/>
      <c r="QTC357" s="13"/>
      <c r="QTD357" s="13"/>
      <c r="QTE357" s="13"/>
      <c r="QTF357" s="19"/>
      <c r="QTG357" s="13"/>
      <c r="QTH357" s="13"/>
      <c r="QTI357" s="13"/>
      <c r="QTJ357" s="19"/>
      <c r="QTK357" s="13"/>
      <c r="QTL357" s="13"/>
      <c r="QTM357" s="13"/>
      <c r="QTN357" s="19"/>
      <c r="QTO357" s="13"/>
      <c r="QTP357" s="13"/>
      <c r="QTQ357" s="13"/>
      <c r="QTR357" s="19"/>
      <c r="QTS357" s="13"/>
      <c r="QTT357" s="13"/>
      <c r="QTU357" s="13"/>
      <c r="QTV357" s="19"/>
      <c r="QTW357" s="13"/>
      <c r="QTX357" s="13"/>
      <c r="QTY357" s="13"/>
      <c r="QTZ357" s="19"/>
      <c r="QUA357" s="13"/>
      <c r="QUB357" s="13"/>
      <c r="QUC357" s="13"/>
      <c r="QUD357" s="19"/>
      <c r="QUE357" s="13"/>
      <c r="QUF357" s="13"/>
      <c r="QUG357" s="13"/>
      <c r="QUH357" s="19"/>
      <c r="QUI357" s="13"/>
      <c r="QUJ357" s="13"/>
      <c r="QUK357" s="13"/>
      <c r="QUL357" s="19"/>
      <c r="QUM357" s="13"/>
      <c r="QUN357" s="13"/>
      <c r="QUO357" s="13"/>
      <c r="QUP357" s="19"/>
      <c r="QUQ357" s="13"/>
      <c r="QUR357" s="13"/>
      <c r="QUS357" s="13"/>
      <c r="QUT357" s="19"/>
      <c r="QUU357" s="13"/>
      <c r="QUV357" s="13"/>
      <c r="QUW357" s="13"/>
      <c r="QUX357" s="19"/>
      <c r="QUY357" s="13"/>
      <c r="QUZ357" s="13"/>
      <c r="QVA357" s="13"/>
      <c r="QVB357" s="19"/>
      <c r="QVC357" s="13"/>
      <c r="QVD357" s="13"/>
      <c r="QVE357" s="13"/>
      <c r="QVF357" s="19"/>
      <c r="QVG357" s="13"/>
      <c r="QVH357" s="13"/>
      <c r="QVI357" s="13"/>
      <c r="QVJ357" s="19"/>
      <c r="QVK357" s="13"/>
      <c r="QVL357" s="13"/>
      <c r="QVM357" s="13"/>
      <c r="QVN357" s="19"/>
      <c r="QVO357" s="13"/>
      <c r="QVP357" s="13"/>
      <c r="QVQ357" s="13"/>
      <c r="QVR357" s="19"/>
      <c r="QVS357" s="13"/>
      <c r="QVT357" s="13"/>
      <c r="QVU357" s="13"/>
      <c r="QVV357" s="19"/>
      <c r="QVW357" s="13"/>
      <c r="QVX357" s="13"/>
      <c r="QVY357" s="13"/>
      <c r="QVZ357" s="19"/>
      <c r="QWA357" s="13"/>
      <c r="QWB357" s="13"/>
      <c r="QWC357" s="13"/>
      <c r="QWD357" s="19"/>
      <c r="QWE357" s="13"/>
      <c r="QWF357" s="13"/>
      <c r="QWG357" s="13"/>
      <c r="QWH357" s="19"/>
      <c r="QWI357" s="13"/>
      <c r="QWJ357" s="13"/>
      <c r="QWK357" s="13"/>
      <c r="QWL357" s="19"/>
      <c r="QWM357" s="13"/>
      <c r="QWN357" s="13"/>
      <c r="QWO357" s="13"/>
      <c r="QWP357" s="19"/>
      <c r="QWQ357" s="13"/>
      <c r="QWR357" s="13"/>
      <c r="QWS357" s="13"/>
      <c r="QWT357" s="19"/>
      <c r="QWU357" s="13"/>
      <c r="QWV357" s="13"/>
      <c r="QWW357" s="13"/>
      <c r="QWX357" s="19"/>
      <c r="QWY357" s="13"/>
      <c r="QWZ357" s="13"/>
      <c r="QXA357" s="13"/>
      <c r="QXB357" s="19"/>
      <c r="QXC357" s="13"/>
      <c r="QXD357" s="13"/>
      <c r="QXE357" s="13"/>
      <c r="QXF357" s="19"/>
      <c r="QXG357" s="13"/>
      <c r="QXH357" s="13"/>
      <c r="QXI357" s="13"/>
      <c r="QXJ357" s="19"/>
      <c r="QXK357" s="13"/>
      <c r="QXL357" s="13"/>
      <c r="QXM357" s="13"/>
      <c r="QXN357" s="19"/>
      <c r="QXO357" s="13"/>
      <c r="QXP357" s="13"/>
      <c r="QXQ357" s="13"/>
      <c r="QXR357" s="19"/>
      <c r="QXS357" s="13"/>
      <c r="QXT357" s="13"/>
      <c r="QXU357" s="13"/>
      <c r="QXV357" s="19"/>
      <c r="QXW357" s="13"/>
      <c r="QXX357" s="13"/>
      <c r="QXY357" s="13"/>
      <c r="QXZ357" s="19"/>
      <c r="QYA357" s="13"/>
      <c r="QYB357" s="13"/>
      <c r="QYC357" s="13"/>
      <c r="QYD357" s="19"/>
      <c r="QYE357" s="13"/>
      <c r="QYF357" s="13"/>
      <c r="QYG357" s="13"/>
      <c r="QYH357" s="19"/>
      <c r="QYI357" s="13"/>
      <c r="QYJ357" s="13"/>
      <c r="QYK357" s="13"/>
      <c r="QYL357" s="19"/>
      <c r="QYM357" s="13"/>
      <c r="QYN357" s="13"/>
      <c r="QYO357" s="13"/>
      <c r="QYP357" s="19"/>
      <c r="QYQ357" s="13"/>
      <c r="QYR357" s="13"/>
      <c r="QYS357" s="13"/>
      <c r="QYT357" s="19"/>
      <c r="QYU357" s="13"/>
      <c r="QYV357" s="13"/>
      <c r="QYW357" s="13"/>
      <c r="QYX357" s="19"/>
      <c r="QYY357" s="13"/>
      <c r="QYZ357" s="13"/>
      <c r="QZA357" s="13"/>
      <c r="QZB357" s="19"/>
      <c r="QZC357" s="13"/>
      <c r="QZD357" s="13"/>
      <c r="QZE357" s="13"/>
      <c r="QZF357" s="19"/>
      <c r="QZG357" s="13"/>
      <c r="QZH357" s="13"/>
      <c r="QZI357" s="13"/>
      <c r="QZJ357" s="19"/>
      <c r="QZK357" s="13"/>
      <c r="QZL357" s="13"/>
      <c r="QZM357" s="13"/>
      <c r="QZN357" s="19"/>
      <c r="QZO357" s="13"/>
      <c r="QZP357" s="13"/>
      <c r="QZQ357" s="13"/>
      <c r="QZR357" s="19"/>
      <c r="QZS357" s="13"/>
      <c r="QZT357" s="13"/>
      <c r="QZU357" s="13"/>
      <c r="QZV357" s="19"/>
      <c r="QZW357" s="13"/>
      <c r="QZX357" s="13"/>
      <c r="QZY357" s="13"/>
      <c r="QZZ357" s="19"/>
      <c r="RAA357" s="13"/>
      <c r="RAB357" s="13"/>
      <c r="RAC357" s="13"/>
      <c r="RAD357" s="19"/>
      <c r="RAE357" s="13"/>
      <c r="RAF357" s="13"/>
      <c r="RAG357" s="13"/>
      <c r="RAH357" s="19"/>
      <c r="RAI357" s="13"/>
      <c r="RAJ357" s="13"/>
      <c r="RAK357" s="13"/>
      <c r="RAL357" s="19"/>
      <c r="RAM357" s="13"/>
      <c r="RAN357" s="13"/>
      <c r="RAO357" s="13"/>
      <c r="RAP357" s="19"/>
      <c r="RAQ357" s="13"/>
      <c r="RAR357" s="13"/>
      <c r="RAS357" s="13"/>
      <c r="RAT357" s="19"/>
      <c r="RAU357" s="13"/>
      <c r="RAV357" s="13"/>
      <c r="RAW357" s="13"/>
      <c r="RAX357" s="19"/>
      <c r="RAY357" s="13"/>
      <c r="RAZ357" s="13"/>
      <c r="RBA357" s="13"/>
      <c r="RBB357" s="19"/>
      <c r="RBC357" s="13"/>
      <c r="RBD357" s="13"/>
      <c r="RBE357" s="13"/>
      <c r="RBF357" s="19"/>
      <c r="RBG357" s="13"/>
      <c r="RBH357" s="13"/>
      <c r="RBI357" s="13"/>
      <c r="RBJ357" s="19"/>
      <c r="RBK357" s="13"/>
      <c r="RBL357" s="13"/>
      <c r="RBM357" s="13"/>
      <c r="RBN357" s="19"/>
      <c r="RBO357" s="13"/>
      <c r="RBP357" s="13"/>
      <c r="RBQ357" s="13"/>
      <c r="RBR357" s="19"/>
      <c r="RBS357" s="13"/>
      <c r="RBT357" s="13"/>
      <c r="RBU357" s="13"/>
      <c r="RBV357" s="19"/>
      <c r="RBW357" s="13"/>
      <c r="RBX357" s="13"/>
      <c r="RBY357" s="13"/>
      <c r="RBZ357" s="19"/>
      <c r="RCA357" s="13"/>
      <c r="RCB357" s="13"/>
      <c r="RCC357" s="13"/>
      <c r="RCD357" s="19"/>
      <c r="RCE357" s="13"/>
      <c r="RCF357" s="13"/>
      <c r="RCG357" s="13"/>
      <c r="RCH357" s="19"/>
      <c r="RCI357" s="13"/>
      <c r="RCJ357" s="13"/>
      <c r="RCK357" s="13"/>
      <c r="RCL357" s="19"/>
      <c r="RCM357" s="13"/>
      <c r="RCN357" s="13"/>
      <c r="RCO357" s="13"/>
      <c r="RCP357" s="19"/>
      <c r="RCQ357" s="13"/>
      <c r="RCR357" s="13"/>
      <c r="RCS357" s="13"/>
      <c r="RCT357" s="19"/>
      <c r="RCU357" s="13"/>
      <c r="RCV357" s="13"/>
      <c r="RCW357" s="13"/>
      <c r="RCX357" s="19"/>
      <c r="RCY357" s="13"/>
      <c r="RCZ357" s="13"/>
      <c r="RDA357" s="13"/>
      <c r="RDB357" s="19"/>
      <c r="RDC357" s="13"/>
      <c r="RDD357" s="13"/>
      <c r="RDE357" s="13"/>
      <c r="RDF357" s="19"/>
      <c r="RDG357" s="13"/>
      <c r="RDH357" s="13"/>
      <c r="RDI357" s="13"/>
      <c r="RDJ357" s="19"/>
      <c r="RDK357" s="13"/>
      <c r="RDL357" s="13"/>
      <c r="RDM357" s="13"/>
      <c r="RDN357" s="19"/>
      <c r="RDO357" s="13"/>
      <c r="RDP357" s="13"/>
      <c r="RDQ357" s="13"/>
      <c r="RDR357" s="19"/>
      <c r="RDS357" s="13"/>
      <c r="RDT357" s="13"/>
      <c r="RDU357" s="13"/>
      <c r="RDV357" s="19"/>
      <c r="RDW357" s="13"/>
      <c r="RDX357" s="13"/>
      <c r="RDY357" s="13"/>
      <c r="RDZ357" s="19"/>
      <c r="REA357" s="13"/>
      <c r="REB357" s="13"/>
      <c r="REC357" s="13"/>
      <c r="RED357" s="19"/>
      <c r="REE357" s="13"/>
      <c r="REF357" s="13"/>
      <c r="REG357" s="13"/>
      <c r="REH357" s="19"/>
      <c r="REI357" s="13"/>
      <c r="REJ357" s="13"/>
      <c r="REK357" s="13"/>
      <c r="REL357" s="19"/>
      <c r="REM357" s="13"/>
      <c r="REN357" s="13"/>
      <c r="REO357" s="13"/>
      <c r="REP357" s="19"/>
      <c r="REQ357" s="13"/>
      <c r="RER357" s="13"/>
      <c r="RES357" s="13"/>
      <c r="RET357" s="19"/>
      <c r="REU357" s="13"/>
      <c r="REV357" s="13"/>
      <c r="REW357" s="13"/>
      <c r="REX357" s="19"/>
      <c r="REY357" s="13"/>
      <c r="REZ357" s="13"/>
      <c r="RFA357" s="13"/>
      <c r="RFB357" s="19"/>
      <c r="RFC357" s="13"/>
      <c r="RFD357" s="13"/>
      <c r="RFE357" s="13"/>
      <c r="RFF357" s="19"/>
      <c r="RFG357" s="13"/>
      <c r="RFH357" s="13"/>
      <c r="RFI357" s="13"/>
      <c r="RFJ357" s="19"/>
      <c r="RFK357" s="13"/>
      <c r="RFL357" s="13"/>
      <c r="RFM357" s="13"/>
      <c r="RFN357" s="19"/>
      <c r="RFO357" s="13"/>
      <c r="RFP357" s="13"/>
      <c r="RFQ357" s="13"/>
      <c r="RFR357" s="19"/>
      <c r="RFS357" s="13"/>
      <c r="RFT357" s="13"/>
      <c r="RFU357" s="13"/>
      <c r="RFV357" s="19"/>
      <c r="RFW357" s="13"/>
      <c r="RFX357" s="13"/>
      <c r="RFY357" s="13"/>
      <c r="RFZ357" s="19"/>
      <c r="RGA357" s="13"/>
      <c r="RGB357" s="13"/>
      <c r="RGC357" s="13"/>
      <c r="RGD357" s="19"/>
      <c r="RGE357" s="13"/>
      <c r="RGF357" s="13"/>
      <c r="RGG357" s="13"/>
      <c r="RGH357" s="19"/>
      <c r="RGI357" s="13"/>
      <c r="RGJ357" s="13"/>
      <c r="RGK357" s="13"/>
      <c r="RGL357" s="19"/>
      <c r="RGM357" s="13"/>
      <c r="RGN357" s="13"/>
      <c r="RGO357" s="13"/>
      <c r="RGP357" s="19"/>
      <c r="RGQ357" s="13"/>
      <c r="RGR357" s="13"/>
      <c r="RGS357" s="13"/>
      <c r="RGT357" s="19"/>
      <c r="RGU357" s="13"/>
      <c r="RGV357" s="13"/>
      <c r="RGW357" s="13"/>
      <c r="RGX357" s="19"/>
      <c r="RGY357" s="13"/>
      <c r="RGZ357" s="13"/>
      <c r="RHA357" s="13"/>
      <c r="RHB357" s="19"/>
      <c r="RHC357" s="13"/>
      <c r="RHD357" s="13"/>
      <c r="RHE357" s="13"/>
      <c r="RHF357" s="19"/>
      <c r="RHG357" s="13"/>
      <c r="RHH357" s="13"/>
      <c r="RHI357" s="13"/>
      <c r="RHJ357" s="19"/>
      <c r="RHK357" s="13"/>
      <c r="RHL357" s="13"/>
      <c r="RHM357" s="13"/>
      <c r="RHN357" s="19"/>
      <c r="RHO357" s="13"/>
      <c r="RHP357" s="13"/>
      <c r="RHQ357" s="13"/>
      <c r="RHR357" s="19"/>
      <c r="RHS357" s="13"/>
      <c r="RHT357" s="13"/>
      <c r="RHU357" s="13"/>
      <c r="RHV357" s="19"/>
      <c r="RHW357" s="13"/>
      <c r="RHX357" s="13"/>
      <c r="RHY357" s="13"/>
      <c r="RHZ357" s="19"/>
      <c r="RIA357" s="13"/>
      <c r="RIB357" s="13"/>
      <c r="RIC357" s="13"/>
      <c r="RID357" s="19"/>
      <c r="RIE357" s="13"/>
      <c r="RIF357" s="13"/>
      <c r="RIG357" s="13"/>
      <c r="RIH357" s="19"/>
      <c r="RII357" s="13"/>
      <c r="RIJ357" s="13"/>
      <c r="RIK357" s="13"/>
      <c r="RIL357" s="19"/>
      <c r="RIM357" s="13"/>
      <c r="RIN357" s="13"/>
      <c r="RIO357" s="13"/>
      <c r="RIP357" s="19"/>
      <c r="RIQ357" s="13"/>
      <c r="RIR357" s="13"/>
      <c r="RIS357" s="13"/>
      <c r="RIT357" s="19"/>
      <c r="RIU357" s="13"/>
      <c r="RIV357" s="13"/>
      <c r="RIW357" s="13"/>
      <c r="RIX357" s="19"/>
      <c r="RIY357" s="13"/>
      <c r="RIZ357" s="13"/>
      <c r="RJA357" s="13"/>
      <c r="RJB357" s="19"/>
      <c r="RJC357" s="13"/>
      <c r="RJD357" s="13"/>
      <c r="RJE357" s="13"/>
      <c r="RJF357" s="19"/>
      <c r="RJG357" s="13"/>
      <c r="RJH357" s="13"/>
      <c r="RJI357" s="13"/>
      <c r="RJJ357" s="19"/>
      <c r="RJK357" s="13"/>
      <c r="RJL357" s="13"/>
      <c r="RJM357" s="13"/>
      <c r="RJN357" s="19"/>
      <c r="RJO357" s="13"/>
      <c r="RJP357" s="13"/>
      <c r="RJQ357" s="13"/>
      <c r="RJR357" s="19"/>
      <c r="RJS357" s="13"/>
      <c r="RJT357" s="13"/>
      <c r="RJU357" s="13"/>
      <c r="RJV357" s="19"/>
      <c r="RJW357" s="13"/>
      <c r="RJX357" s="13"/>
      <c r="RJY357" s="13"/>
      <c r="RJZ357" s="19"/>
      <c r="RKA357" s="13"/>
      <c r="RKB357" s="13"/>
      <c r="RKC357" s="13"/>
      <c r="RKD357" s="19"/>
      <c r="RKE357" s="13"/>
      <c r="RKF357" s="13"/>
      <c r="RKG357" s="13"/>
      <c r="RKH357" s="19"/>
      <c r="RKI357" s="13"/>
      <c r="RKJ357" s="13"/>
      <c r="RKK357" s="13"/>
      <c r="RKL357" s="19"/>
      <c r="RKM357" s="13"/>
      <c r="RKN357" s="13"/>
      <c r="RKO357" s="13"/>
      <c r="RKP357" s="19"/>
      <c r="RKQ357" s="13"/>
      <c r="RKR357" s="13"/>
      <c r="RKS357" s="13"/>
      <c r="RKT357" s="19"/>
      <c r="RKU357" s="13"/>
      <c r="RKV357" s="13"/>
      <c r="RKW357" s="13"/>
      <c r="RKX357" s="19"/>
      <c r="RKY357" s="13"/>
      <c r="RKZ357" s="13"/>
      <c r="RLA357" s="13"/>
      <c r="RLB357" s="19"/>
      <c r="RLC357" s="13"/>
      <c r="RLD357" s="13"/>
      <c r="RLE357" s="13"/>
      <c r="RLF357" s="19"/>
      <c r="RLG357" s="13"/>
      <c r="RLH357" s="13"/>
      <c r="RLI357" s="13"/>
      <c r="RLJ357" s="19"/>
      <c r="RLK357" s="13"/>
      <c r="RLL357" s="13"/>
      <c r="RLM357" s="13"/>
      <c r="RLN357" s="19"/>
      <c r="RLO357" s="13"/>
      <c r="RLP357" s="13"/>
      <c r="RLQ357" s="13"/>
      <c r="RLR357" s="19"/>
      <c r="RLS357" s="13"/>
      <c r="RLT357" s="13"/>
      <c r="RLU357" s="13"/>
      <c r="RLV357" s="19"/>
      <c r="RLW357" s="13"/>
      <c r="RLX357" s="13"/>
      <c r="RLY357" s="13"/>
      <c r="RLZ357" s="19"/>
      <c r="RMA357" s="13"/>
      <c r="RMB357" s="13"/>
      <c r="RMC357" s="13"/>
      <c r="RMD357" s="19"/>
      <c r="RME357" s="13"/>
      <c r="RMF357" s="13"/>
      <c r="RMG357" s="13"/>
      <c r="RMH357" s="19"/>
      <c r="RMI357" s="13"/>
      <c r="RMJ357" s="13"/>
      <c r="RMK357" s="13"/>
      <c r="RML357" s="19"/>
      <c r="RMM357" s="13"/>
      <c r="RMN357" s="13"/>
      <c r="RMO357" s="13"/>
      <c r="RMP357" s="19"/>
      <c r="RMQ357" s="13"/>
      <c r="RMR357" s="13"/>
      <c r="RMS357" s="13"/>
      <c r="RMT357" s="19"/>
      <c r="RMU357" s="13"/>
      <c r="RMV357" s="13"/>
      <c r="RMW357" s="13"/>
      <c r="RMX357" s="19"/>
      <c r="RMY357" s="13"/>
      <c r="RMZ357" s="13"/>
      <c r="RNA357" s="13"/>
      <c r="RNB357" s="19"/>
      <c r="RNC357" s="13"/>
      <c r="RND357" s="13"/>
      <c r="RNE357" s="13"/>
      <c r="RNF357" s="19"/>
      <c r="RNG357" s="13"/>
      <c r="RNH357" s="13"/>
      <c r="RNI357" s="13"/>
      <c r="RNJ357" s="19"/>
      <c r="RNK357" s="13"/>
      <c r="RNL357" s="13"/>
      <c r="RNM357" s="13"/>
      <c r="RNN357" s="19"/>
      <c r="RNO357" s="13"/>
      <c r="RNP357" s="13"/>
      <c r="RNQ357" s="13"/>
      <c r="RNR357" s="19"/>
      <c r="RNS357" s="13"/>
      <c r="RNT357" s="13"/>
      <c r="RNU357" s="13"/>
      <c r="RNV357" s="19"/>
      <c r="RNW357" s="13"/>
      <c r="RNX357" s="13"/>
      <c r="RNY357" s="13"/>
      <c r="RNZ357" s="19"/>
      <c r="ROA357" s="13"/>
      <c r="ROB357" s="13"/>
      <c r="ROC357" s="13"/>
      <c r="ROD357" s="19"/>
      <c r="ROE357" s="13"/>
      <c r="ROF357" s="13"/>
      <c r="ROG357" s="13"/>
      <c r="ROH357" s="19"/>
      <c r="ROI357" s="13"/>
      <c r="ROJ357" s="13"/>
      <c r="ROK357" s="13"/>
      <c r="ROL357" s="19"/>
      <c r="ROM357" s="13"/>
      <c r="RON357" s="13"/>
      <c r="ROO357" s="13"/>
      <c r="ROP357" s="19"/>
      <c r="ROQ357" s="13"/>
      <c r="ROR357" s="13"/>
      <c r="ROS357" s="13"/>
      <c r="ROT357" s="19"/>
      <c r="ROU357" s="13"/>
      <c r="ROV357" s="13"/>
      <c r="ROW357" s="13"/>
      <c r="ROX357" s="19"/>
      <c r="ROY357" s="13"/>
      <c r="ROZ357" s="13"/>
      <c r="RPA357" s="13"/>
      <c r="RPB357" s="19"/>
      <c r="RPC357" s="13"/>
      <c r="RPD357" s="13"/>
      <c r="RPE357" s="13"/>
      <c r="RPF357" s="19"/>
      <c r="RPG357" s="13"/>
      <c r="RPH357" s="13"/>
      <c r="RPI357" s="13"/>
      <c r="RPJ357" s="19"/>
      <c r="RPK357" s="13"/>
      <c r="RPL357" s="13"/>
      <c r="RPM357" s="13"/>
      <c r="RPN357" s="19"/>
      <c r="RPO357" s="13"/>
      <c r="RPP357" s="13"/>
      <c r="RPQ357" s="13"/>
      <c r="RPR357" s="19"/>
      <c r="RPS357" s="13"/>
      <c r="RPT357" s="13"/>
      <c r="RPU357" s="13"/>
      <c r="RPV357" s="19"/>
      <c r="RPW357" s="13"/>
      <c r="RPX357" s="13"/>
      <c r="RPY357" s="13"/>
      <c r="RPZ357" s="19"/>
      <c r="RQA357" s="13"/>
      <c r="RQB357" s="13"/>
      <c r="RQC357" s="13"/>
      <c r="RQD357" s="19"/>
      <c r="RQE357" s="13"/>
      <c r="RQF357" s="13"/>
      <c r="RQG357" s="13"/>
      <c r="RQH357" s="19"/>
      <c r="RQI357" s="13"/>
      <c r="RQJ357" s="13"/>
      <c r="RQK357" s="13"/>
      <c r="RQL357" s="19"/>
      <c r="RQM357" s="13"/>
      <c r="RQN357" s="13"/>
      <c r="RQO357" s="13"/>
      <c r="RQP357" s="19"/>
      <c r="RQQ357" s="13"/>
      <c r="RQR357" s="13"/>
      <c r="RQS357" s="13"/>
      <c r="RQT357" s="19"/>
      <c r="RQU357" s="13"/>
      <c r="RQV357" s="13"/>
      <c r="RQW357" s="13"/>
      <c r="RQX357" s="19"/>
      <c r="RQY357" s="13"/>
      <c r="RQZ357" s="13"/>
      <c r="RRA357" s="13"/>
      <c r="RRB357" s="19"/>
      <c r="RRC357" s="13"/>
      <c r="RRD357" s="13"/>
      <c r="RRE357" s="13"/>
      <c r="RRF357" s="19"/>
      <c r="RRG357" s="13"/>
      <c r="RRH357" s="13"/>
      <c r="RRI357" s="13"/>
      <c r="RRJ357" s="19"/>
      <c r="RRK357" s="13"/>
      <c r="RRL357" s="13"/>
      <c r="RRM357" s="13"/>
      <c r="RRN357" s="19"/>
      <c r="RRO357" s="13"/>
      <c r="RRP357" s="13"/>
      <c r="RRQ357" s="13"/>
      <c r="RRR357" s="19"/>
      <c r="RRS357" s="13"/>
      <c r="RRT357" s="13"/>
      <c r="RRU357" s="13"/>
      <c r="RRV357" s="19"/>
      <c r="RRW357" s="13"/>
      <c r="RRX357" s="13"/>
      <c r="RRY357" s="13"/>
      <c r="RRZ357" s="19"/>
      <c r="RSA357" s="13"/>
      <c r="RSB357" s="13"/>
      <c r="RSC357" s="13"/>
      <c r="RSD357" s="19"/>
      <c r="RSE357" s="13"/>
      <c r="RSF357" s="13"/>
      <c r="RSG357" s="13"/>
      <c r="RSH357" s="19"/>
      <c r="RSI357" s="13"/>
      <c r="RSJ357" s="13"/>
      <c r="RSK357" s="13"/>
      <c r="RSL357" s="19"/>
      <c r="RSM357" s="13"/>
      <c r="RSN357" s="13"/>
      <c r="RSO357" s="13"/>
      <c r="RSP357" s="19"/>
      <c r="RSQ357" s="13"/>
      <c r="RSR357" s="13"/>
      <c r="RSS357" s="13"/>
      <c r="RST357" s="19"/>
      <c r="RSU357" s="13"/>
      <c r="RSV357" s="13"/>
      <c r="RSW357" s="13"/>
      <c r="RSX357" s="19"/>
      <c r="RSY357" s="13"/>
      <c r="RSZ357" s="13"/>
      <c r="RTA357" s="13"/>
      <c r="RTB357" s="19"/>
      <c r="RTC357" s="13"/>
      <c r="RTD357" s="13"/>
      <c r="RTE357" s="13"/>
      <c r="RTF357" s="19"/>
      <c r="RTG357" s="13"/>
      <c r="RTH357" s="13"/>
      <c r="RTI357" s="13"/>
      <c r="RTJ357" s="19"/>
      <c r="RTK357" s="13"/>
      <c r="RTL357" s="13"/>
      <c r="RTM357" s="13"/>
      <c r="RTN357" s="19"/>
      <c r="RTO357" s="13"/>
      <c r="RTP357" s="13"/>
      <c r="RTQ357" s="13"/>
      <c r="RTR357" s="19"/>
      <c r="RTS357" s="13"/>
      <c r="RTT357" s="13"/>
      <c r="RTU357" s="13"/>
      <c r="RTV357" s="19"/>
      <c r="RTW357" s="13"/>
      <c r="RTX357" s="13"/>
      <c r="RTY357" s="13"/>
      <c r="RTZ357" s="19"/>
      <c r="RUA357" s="13"/>
      <c r="RUB357" s="13"/>
      <c r="RUC357" s="13"/>
      <c r="RUD357" s="19"/>
      <c r="RUE357" s="13"/>
      <c r="RUF357" s="13"/>
      <c r="RUG357" s="13"/>
      <c r="RUH357" s="19"/>
      <c r="RUI357" s="13"/>
      <c r="RUJ357" s="13"/>
      <c r="RUK357" s="13"/>
      <c r="RUL357" s="19"/>
      <c r="RUM357" s="13"/>
      <c r="RUN357" s="13"/>
      <c r="RUO357" s="13"/>
      <c r="RUP357" s="19"/>
      <c r="RUQ357" s="13"/>
      <c r="RUR357" s="13"/>
      <c r="RUS357" s="13"/>
      <c r="RUT357" s="19"/>
      <c r="RUU357" s="13"/>
      <c r="RUV357" s="13"/>
      <c r="RUW357" s="13"/>
      <c r="RUX357" s="19"/>
      <c r="RUY357" s="13"/>
      <c r="RUZ357" s="13"/>
      <c r="RVA357" s="13"/>
      <c r="RVB357" s="19"/>
      <c r="RVC357" s="13"/>
      <c r="RVD357" s="13"/>
      <c r="RVE357" s="13"/>
      <c r="RVF357" s="19"/>
      <c r="RVG357" s="13"/>
      <c r="RVH357" s="13"/>
      <c r="RVI357" s="13"/>
      <c r="RVJ357" s="19"/>
      <c r="RVK357" s="13"/>
      <c r="RVL357" s="13"/>
      <c r="RVM357" s="13"/>
      <c r="RVN357" s="19"/>
      <c r="RVO357" s="13"/>
      <c r="RVP357" s="13"/>
      <c r="RVQ357" s="13"/>
      <c r="RVR357" s="19"/>
      <c r="RVS357" s="13"/>
      <c r="RVT357" s="13"/>
      <c r="RVU357" s="13"/>
      <c r="RVV357" s="19"/>
      <c r="RVW357" s="13"/>
      <c r="RVX357" s="13"/>
      <c r="RVY357" s="13"/>
      <c r="RVZ357" s="19"/>
      <c r="RWA357" s="13"/>
      <c r="RWB357" s="13"/>
      <c r="RWC357" s="13"/>
      <c r="RWD357" s="19"/>
      <c r="RWE357" s="13"/>
      <c r="RWF357" s="13"/>
      <c r="RWG357" s="13"/>
      <c r="RWH357" s="19"/>
      <c r="RWI357" s="13"/>
      <c r="RWJ357" s="13"/>
      <c r="RWK357" s="13"/>
      <c r="RWL357" s="19"/>
      <c r="RWM357" s="13"/>
      <c r="RWN357" s="13"/>
      <c r="RWO357" s="13"/>
      <c r="RWP357" s="19"/>
      <c r="RWQ357" s="13"/>
      <c r="RWR357" s="13"/>
      <c r="RWS357" s="13"/>
      <c r="RWT357" s="19"/>
      <c r="RWU357" s="13"/>
      <c r="RWV357" s="13"/>
      <c r="RWW357" s="13"/>
      <c r="RWX357" s="19"/>
      <c r="RWY357" s="13"/>
      <c r="RWZ357" s="13"/>
      <c r="RXA357" s="13"/>
      <c r="RXB357" s="19"/>
      <c r="RXC357" s="13"/>
      <c r="RXD357" s="13"/>
      <c r="RXE357" s="13"/>
      <c r="RXF357" s="19"/>
      <c r="RXG357" s="13"/>
      <c r="RXH357" s="13"/>
      <c r="RXI357" s="13"/>
      <c r="RXJ357" s="19"/>
      <c r="RXK357" s="13"/>
      <c r="RXL357" s="13"/>
      <c r="RXM357" s="13"/>
      <c r="RXN357" s="19"/>
      <c r="RXO357" s="13"/>
      <c r="RXP357" s="13"/>
      <c r="RXQ357" s="13"/>
      <c r="RXR357" s="19"/>
      <c r="RXS357" s="13"/>
      <c r="RXT357" s="13"/>
      <c r="RXU357" s="13"/>
      <c r="RXV357" s="19"/>
      <c r="RXW357" s="13"/>
      <c r="RXX357" s="13"/>
      <c r="RXY357" s="13"/>
      <c r="RXZ357" s="19"/>
      <c r="RYA357" s="13"/>
      <c r="RYB357" s="13"/>
      <c r="RYC357" s="13"/>
      <c r="RYD357" s="19"/>
      <c r="RYE357" s="13"/>
      <c r="RYF357" s="13"/>
      <c r="RYG357" s="13"/>
      <c r="RYH357" s="19"/>
      <c r="RYI357" s="13"/>
      <c r="RYJ357" s="13"/>
      <c r="RYK357" s="13"/>
      <c r="RYL357" s="19"/>
      <c r="RYM357" s="13"/>
      <c r="RYN357" s="13"/>
      <c r="RYO357" s="13"/>
      <c r="RYP357" s="19"/>
      <c r="RYQ357" s="13"/>
      <c r="RYR357" s="13"/>
      <c r="RYS357" s="13"/>
      <c r="RYT357" s="19"/>
      <c r="RYU357" s="13"/>
      <c r="RYV357" s="13"/>
      <c r="RYW357" s="13"/>
      <c r="RYX357" s="19"/>
      <c r="RYY357" s="13"/>
      <c r="RYZ357" s="13"/>
      <c r="RZA357" s="13"/>
      <c r="RZB357" s="19"/>
      <c r="RZC357" s="13"/>
      <c r="RZD357" s="13"/>
      <c r="RZE357" s="13"/>
      <c r="RZF357" s="19"/>
      <c r="RZG357" s="13"/>
      <c r="RZH357" s="13"/>
      <c r="RZI357" s="13"/>
      <c r="RZJ357" s="19"/>
      <c r="RZK357" s="13"/>
      <c r="RZL357" s="13"/>
      <c r="RZM357" s="13"/>
      <c r="RZN357" s="19"/>
      <c r="RZO357" s="13"/>
      <c r="RZP357" s="13"/>
      <c r="RZQ357" s="13"/>
      <c r="RZR357" s="19"/>
      <c r="RZS357" s="13"/>
      <c r="RZT357" s="13"/>
      <c r="RZU357" s="13"/>
      <c r="RZV357" s="19"/>
      <c r="RZW357" s="13"/>
      <c r="RZX357" s="13"/>
      <c r="RZY357" s="13"/>
      <c r="RZZ357" s="19"/>
      <c r="SAA357" s="13"/>
      <c r="SAB357" s="13"/>
      <c r="SAC357" s="13"/>
      <c r="SAD357" s="19"/>
      <c r="SAE357" s="13"/>
      <c r="SAF357" s="13"/>
      <c r="SAG357" s="13"/>
      <c r="SAH357" s="19"/>
      <c r="SAI357" s="13"/>
      <c r="SAJ357" s="13"/>
      <c r="SAK357" s="13"/>
      <c r="SAL357" s="19"/>
      <c r="SAM357" s="13"/>
      <c r="SAN357" s="13"/>
      <c r="SAO357" s="13"/>
      <c r="SAP357" s="19"/>
      <c r="SAQ357" s="13"/>
      <c r="SAR357" s="13"/>
      <c r="SAS357" s="13"/>
      <c r="SAT357" s="19"/>
      <c r="SAU357" s="13"/>
      <c r="SAV357" s="13"/>
      <c r="SAW357" s="13"/>
      <c r="SAX357" s="19"/>
      <c r="SAY357" s="13"/>
      <c r="SAZ357" s="13"/>
      <c r="SBA357" s="13"/>
      <c r="SBB357" s="19"/>
      <c r="SBC357" s="13"/>
      <c r="SBD357" s="13"/>
      <c r="SBE357" s="13"/>
      <c r="SBF357" s="19"/>
      <c r="SBG357" s="13"/>
      <c r="SBH357" s="13"/>
      <c r="SBI357" s="13"/>
      <c r="SBJ357" s="19"/>
      <c r="SBK357" s="13"/>
      <c r="SBL357" s="13"/>
      <c r="SBM357" s="13"/>
      <c r="SBN357" s="19"/>
      <c r="SBO357" s="13"/>
      <c r="SBP357" s="13"/>
      <c r="SBQ357" s="13"/>
      <c r="SBR357" s="19"/>
      <c r="SBS357" s="13"/>
      <c r="SBT357" s="13"/>
      <c r="SBU357" s="13"/>
      <c r="SBV357" s="19"/>
      <c r="SBW357" s="13"/>
      <c r="SBX357" s="13"/>
      <c r="SBY357" s="13"/>
      <c r="SBZ357" s="19"/>
      <c r="SCA357" s="13"/>
      <c r="SCB357" s="13"/>
      <c r="SCC357" s="13"/>
      <c r="SCD357" s="19"/>
      <c r="SCE357" s="13"/>
      <c r="SCF357" s="13"/>
      <c r="SCG357" s="13"/>
      <c r="SCH357" s="19"/>
      <c r="SCI357" s="13"/>
      <c r="SCJ357" s="13"/>
      <c r="SCK357" s="13"/>
      <c r="SCL357" s="19"/>
      <c r="SCM357" s="13"/>
      <c r="SCN357" s="13"/>
      <c r="SCO357" s="13"/>
      <c r="SCP357" s="19"/>
      <c r="SCQ357" s="13"/>
      <c r="SCR357" s="13"/>
      <c r="SCS357" s="13"/>
      <c r="SCT357" s="19"/>
      <c r="SCU357" s="13"/>
      <c r="SCV357" s="13"/>
      <c r="SCW357" s="13"/>
      <c r="SCX357" s="19"/>
      <c r="SCY357" s="13"/>
      <c r="SCZ357" s="13"/>
      <c r="SDA357" s="13"/>
      <c r="SDB357" s="19"/>
      <c r="SDC357" s="13"/>
      <c r="SDD357" s="13"/>
      <c r="SDE357" s="13"/>
      <c r="SDF357" s="19"/>
      <c r="SDG357" s="13"/>
      <c r="SDH357" s="13"/>
      <c r="SDI357" s="13"/>
      <c r="SDJ357" s="19"/>
      <c r="SDK357" s="13"/>
      <c r="SDL357" s="13"/>
      <c r="SDM357" s="13"/>
      <c r="SDN357" s="19"/>
      <c r="SDO357" s="13"/>
      <c r="SDP357" s="13"/>
      <c r="SDQ357" s="13"/>
      <c r="SDR357" s="19"/>
      <c r="SDS357" s="13"/>
      <c r="SDT357" s="13"/>
      <c r="SDU357" s="13"/>
      <c r="SDV357" s="19"/>
      <c r="SDW357" s="13"/>
      <c r="SDX357" s="13"/>
      <c r="SDY357" s="13"/>
      <c r="SDZ357" s="19"/>
      <c r="SEA357" s="13"/>
      <c r="SEB357" s="13"/>
      <c r="SEC357" s="13"/>
      <c r="SED357" s="19"/>
      <c r="SEE357" s="13"/>
      <c r="SEF357" s="13"/>
      <c r="SEG357" s="13"/>
      <c r="SEH357" s="19"/>
      <c r="SEI357" s="13"/>
      <c r="SEJ357" s="13"/>
      <c r="SEK357" s="13"/>
      <c r="SEL357" s="19"/>
      <c r="SEM357" s="13"/>
      <c r="SEN357" s="13"/>
      <c r="SEO357" s="13"/>
      <c r="SEP357" s="19"/>
      <c r="SEQ357" s="13"/>
      <c r="SER357" s="13"/>
      <c r="SES357" s="13"/>
      <c r="SET357" s="19"/>
      <c r="SEU357" s="13"/>
      <c r="SEV357" s="13"/>
      <c r="SEW357" s="13"/>
      <c r="SEX357" s="19"/>
      <c r="SEY357" s="13"/>
      <c r="SEZ357" s="13"/>
      <c r="SFA357" s="13"/>
      <c r="SFB357" s="19"/>
      <c r="SFC357" s="13"/>
      <c r="SFD357" s="13"/>
      <c r="SFE357" s="13"/>
      <c r="SFF357" s="19"/>
      <c r="SFG357" s="13"/>
      <c r="SFH357" s="13"/>
      <c r="SFI357" s="13"/>
      <c r="SFJ357" s="19"/>
      <c r="SFK357" s="13"/>
      <c r="SFL357" s="13"/>
      <c r="SFM357" s="13"/>
      <c r="SFN357" s="19"/>
      <c r="SFO357" s="13"/>
      <c r="SFP357" s="13"/>
      <c r="SFQ357" s="13"/>
      <c r="SFR357" s="19"/>
      <c r="SFS357" s="13"/>
      <c r="SFT357" s="13"/>
      <c r="SFU357" s="13"/>
      <c r="SFV357" s="19"/>
      <c r="SFW357" s="13"/>
      <c r="SFX357" s="13"/>
      <c r="SFY357" s="13"/>
      <c r="SFZ357" s="19"/>
      <c r="SGA357" s="13"/>
      <c r="SGB357" s="13"/>
      <c r="SGC357" s="13"/>
      <c r="SGD357" s="19"/>
      <c r="SGE357" s="13"/>
      <c r="SGF357" s="13"/>
      <c r="SGG357" s="13"/>
      <c r="SGH357" s="19"/>
      <c r="SGI357" s="13"/>
      <c r="SGJ357" s="13"/>
      <c r="SGK357" s="13"/>
      <c r="SGL357" s="19"/>
      <c r="SGM357" s="13"/>
      <c r="SGN357" s="13"/>
      <c r="SGO357" s="13"/>
      <c r="SGP357" s="19"/>
      <c r="SGQ357" s="13"/>
      <c r="SGR357" s="13"/>
      <c r="SGS357" s="13"/>
      <c r="SGT357" s="19"/>
      <c r="SGU357" s="13"/>
      <c r="SGV357" s="13"/>
      <c r="SGW357" s="13"/>
      <c r="SGX357" s="19"/>
      <c r="SGY357" s="13"/>
      <c r="SGZ357" s="13"/>
      <c r="SHA357" s="13"/>
      <c r="SHB357" s="19"/>
      <c r="SHC357" s="13"/>
      <c r="SHD357" s="13"/>
      <c r="SHE357" s="13"/>
      <c r="SHF357" s="19"/>
      <c r="SHG357" s="13"/>
      <c r="SHH357" s="13"/>
      <c r="SHI357" s="13"/>
      <c r="SHJ357" s="19"/>
      <c r="SHK357" s="13"/>
      <c r="SHL357" s="13"/>
      <c r="SHM357" s="13"/>
      <c r="SHN357" s="19"/>
      <c r="SHO357" s="13"/>
      <c r="SHP357" s="13"/>
      <c r="SHQ357" s="13"/>
      <c r="SHR357" s="19"/>
      <c r="SHS357" s="13"/>
      <c r="SHT357" s="13"/>
      <c r="SHU357" s="13"/>
      <c r="SHV357" s="19"/>
      <c r="SHW357" s="13"/>
      <c r="SHX357" s="13"/>
      <c r="SHY357" s="13"/>
      <c r="SHZ357" s="19"/>
      <c r="SIA357" s="13"/>
      <c r="SIB357" s="13"/>
      <c r="SIC357" s="13"/>
      <c r="SID357" s="19"/>
      <c r="SIE357" s="13"/>
      <c r="SIF357" s="13"/>
      <c r="SIG357" s="13"/>
      <c r="SIH357" s="19"/>
      <c r="SII357" s="13"/>
      <c r="SIJ357" s="13"/>
      <c r="SIK357" s="13"/>
      <c r="SIL357" s="19"/>
      <c r="SIM357" s="13"/>
      <c r="SIN357" s="13"/>
      <c r="SIO357" s="13"/>
      <c r="SIP357" s="19"/>
      <c r="SIQ357" s="13"/>
      <c r="SIR357" s="13"/>
      <c r="SIS357" s="13"/>
      <c r="SIT357" s="19"/>
      <c r="SIU357" s="13"/>
      <c r="SIV357" s="13"/>
      <c r="SIW357" s="13"/>
      <c r="SIX357" s="19"/>
      <c r="SIY357" s="13"/>
      <c r="SIZ357" s="13"/>
      <c r="SJA357" s="13"/>
      <c r="SJB357" s="19"/>
      <c r="SJC357" s="13"/>
      <c r="SJD357" s="13"/>
      <c r="SJE357" s="13"/>
      <c r="SJF357" s="19"/>
      <c r="SJG357" s="13"/>
      <c r="SJH357" s="13"/>
      <c r="SJI357" s="13"/>
      <c r="SJJ357" s="19"/>
      <c r="SJK357" s="13"/>
      <c r="SJL357" s="13"/>
      <c r="SJM357" s="13"/>
      <c r="SJN357" s="19"/>
      <c r="SJO357" s="13"/>
      <c r="SJP357" s="13"/>
      <c r="SJQ357" s="13"/>
      <c r="SJR357" s="19"/>
      <c r="SJS357" s="13"/>
      <c r="SJT357" s="13"/>
      <c r="SJU357" s="13"/>
      <c r="SJV357" s="19"/>
      <c r="SJW357" s="13"/>
      <c r="SJX357" s="13"/>
      <c r="SJY357" s="13"/>
      <c r="SJZ357" s="19"/>
      <c r="SKA357" s="13"/>
      <c r="SKB357" s="13"/>
      <c r="SKC357" s="13"/>
      <c r="SKD357" s="19"/>
      <c r="SKE357" s="13"/>
      <c r="SKF357" s="13"/>
      <c r="SKG357" s="13"/>
      <c r="SKH357" s="19"/>
      <c r="SKI357" s="13"/>
      <c r="SKJ357" s="13"/>
      <c r="SKK357" s="13"/>
      <c r="SKL357" s="19"/>
      <c r="SKM357" s="13"/>
      <c r="SKN357" s="13"/>
      <c r="SKO357" s="13"/>
      <c r="SKP357" s="19"/>
      <c r="SKQ357" s="13"/>
      <c r="SKR357" s="13"/>
      <c r="SKS357" s="13"/>
      <c r="SKT357" s="19"/>
      <c r="SKU357" s="13"/>
      <c r="SKV357" s="13"/>
      <c r="SKW357" s="13"/>
      <c r="SKX357" s="19"/>
      <c r="SKY357" s="13"/>
      <c r="SKZ357" s="13"/>
      <c r="SLA357" s="13"/>
      <c r="SLB357" s="19"/>
      <c r="SLC357" s="13"/>
      <c r="SLD357" s="13"/>
      <c r="SLE357" s="13"/>
      <c r="SLF357" s="19"/>
      <c r="SLG357" s="13"/>
      <c r="SLH357" s="13"/>
      <c r="SLI357" s="13"/>
      <c r="SLJ357" s="19"/>
      <c r="SLK357" s="13"/>
      <c r="SLL357" s="13"/>
      <c r="SLM357" s="13"/>
      <c r="SLN357" s="19"/>
      <c r="SLO357" s="13"/>
      <c r="SLP357" s="13"/>
      <c r="SLQ357" s="13"/>
      <c r="SLR357" s="19"/>
      <c r="SLS357" s="13"/>
      <c r="SLT357" s="13"/>
      <c r="SLU357" s="13"/>
      <c r="SLV357" s="19"/>
      <c r="SLW357" s="13"/>
      <c r="SLX357" s="13"/>
      <c r="SLY357" s="13"/>
      <c r="SLZ357" s="19"/>
      <c r="SMA357" s="13"/>
      <c r="SMB357" s="13"/>
      <c r="SMC357" s="13"/>
      <c r="SMD357" s="19"/>
      <c r="SME357" s="13"/>
      <c r="SMF357" s="13"/>
      <c r="SMG357" s="13"/>
      <c r="SMH357" s="19"/>
      <c r="SMI357" s="13"/>
      <c r="SMJ357" s="13"/>
      <c r="SMK357" s="13"/>
      <c r="SML357" s="19"/>
      <c r="SMM357" s="13"/>
      <c r="SMN357" s="13"/>
      <c r="SMO357" s="13"/>
      <c r="SMP357" s="19"/>
      <c r="SMQ357" s="13"/>
      <c r="SMR357" s="13"/>
      <c r="SMS357" s="13"/>
      <c r="SMT357" s="19"/>
      <c r="SMU357" s="13"/>
      <c r="SMV357" s="13"/>
      <c r="SMW357" s="13"/>
      <c r="SMX357" s="19"/>
      <c r="SMY357" s="13"/>
      <c r="SMZ357" s="13"/>
      <c r="SNA357" s="13"/>
      <c r="SNB357" s="19"/>
      <c r="SNC357" s="13"/>
      <c r="SND357" s="13"/>
      <c r="SNE357" s="13"/>
      <c r="SNF357" s="19"/>
      <c r="SNG357" s="13"/>
      <c r="SNH357" s="13"/>
      <c r="SNI357" s="13"/>
      <c r="SNJ357" s="19"/>
      <c r="SNK357" s="13"/>
      <c r="SNL357" s="13"/>
      <c r="SNM357" s="13"/>
      <c r="SNN357" s="19"/>
      <c r="SNO357" s="13"/>
      <c r="SNP357" s="13"/>
      <c r="SNQ357" s="13"/>
      <c r="SNR357" s="19"/>
      <c r="SNS357" s="13"/>
      <c r="SNT357" s="13"/>
      <c r="SNU357" s="13"/>
      <c r="SNV357" s="19"/>
      <c r="SNW357" s="13"/>
      <c r="SNX357" s="13"/>
      <c r="SNY357" s="13"/>
      <c r="SNZ357" s="19"/>
      <c r="SOA357" s="13"/>
      <c r="SOB357" s="13"/>
      <c r="SOC357" s="13"/>
      <c r="SOD357" s="19"/>
      <c r="SOE357" s="13"/>
      <c r="SOF357" s="13"/>
      <c r="SOG357" s="13"/>
      <c r="SOH357" s="19"/>
      <c r="SOI357" s="13"/>
      <c r="SOJ357" s="13"/>
      <c r="SOK357" s="13"/>
      <c r="SOL357" s="19"/>
      <c r="SOM357" s="13"/>
      <c r="SON357" s="13"/>
      <c r="SOO357" s="13"/>
      <c r="SOP357" s="19"/>
      <c r="SOQ357" s="13"/>
      <c r="SOR357" s="13"/>
      <c r="SOS357" s="13"/>
      <c r="SOT357" s="19"/>
      <c r="SOU357" s="13"/>
      <c r="SOV357" s="13"/>
      <c r="SOW357" s="13"/>
      <c r="SOX357" s="19"/>
      <c r="SOY357" s="13"/>
      <c r="SOZ357" s="13"/>
      <c r="SPA357" s="13"/>
      <c r="SPB357" s="19"/>
      <c r="SPC357" s="13"/>
      <c r="SPD357" s="13"/>
      <c r="SPE357" s="13"/>
      <c r="SPF357" s="19"/>
      <c r="SPG357" s="13"/>
      <c r="SPH357" s="13"/>
      <c r="SPI357" s="13"/>
      <c r="SPJ357" s="19"/>
      <c r="SPK357" s="13"/>
      <c r="SPL357" s="13"/>
      <c r="SPM357" s="13"/>
      <c r="SPN357" s="19"/>
      <c r="SPO357" s="13"/>
      <c r="SPP357" s="13"/>
      <c r="SPQ357" s="13"/>
      <c r="SPR357" s="19"/>
      <c r="SPS357" s="13"/>
      <c r="SPT357" s="13"/>
      <c r="SPU357" s="13"/>
      <c r="SPV357" s="19"/>
      <c r="SPW357" s="13"/>
      <c r="SPX357" s="13"/>
      <c r="SPY357" s="13"/>
      <c r="SPZ357" s="19"/>
      <c r="SQA357" s="13"/>
      <c r="SQB357" s="13"/>
      <c r="SQC357" s="13"/>
      <c r="SQD357" s="19"/>
      <c r="SQE357" s="13"/>
      <c r="SQF357" s="13"/>
      <c r="SQG357" s="13"/>
      <c r="SQH357" s="19"/>
      <c r="SQI357" s="13"/>
      <c r="SQJ357" s="13"/>
      <c r="SQK357" s="13"/>
      <c r="SQL357" s="19"/>
      <c r="SQM357" s="13"/>
      <c r="SQN357" s="13"/>
      <c r="SQO357" s="13"/>
      <c r="SQP357" s="19"/>
      <c r="SQQ357" s="13"/>
      <c r="SQR357" s="13"/>
      <c r="SQS357" s="13"/>
      <c r="SQT357" s="19"/>
      <c r="SQU357" s="13"/>
      <c r="SQV357" s="13"/>
      <c r="SQW357" s="13"/>
      <c r="SQX357" s="19"/>
      <c r="SQY357" s="13"/>
      <c r="SQZ357" s="13"/>
      <c r="SRA357" s="13"/>
      <c r="SRB357" s="19"/>
      <c r="SRC357" s="13"/>
      <c r="SRD357" s="13"/>
      <c r="SRE357" s="13"/>
      <c r="SRF357" s="19"/>
      <c r="SRG357" s="13"/>
      <c r="SRH357" s="13"/>
      <c r="SRI357" s="13"/>
      <c r="SRJ357" s="19"/>
      <c r="SRK357" s="13"/>
      <c r="SRL357" s="13"/>
      <c r="SRM357" s="13"/>
      <c r="SRN357" s="19"/>
      <c r="SRO357" s="13"/>
      <c r="SRP357" s="13"/>
      <c r="SRQ357" s="13"/>
      <c r="SRR357" s="19"/>
      <c r="SRS357" s="13"/>
      <c r="SRT357" s="13"/>
      <c r="SRU357" s="13"/>
      <c r="SRV357" s="19"/>
      <c r="SRW357" s="13"/>
      <c r="SRX357" s="13"/>
      <c r="SRY357" s="13"/>
      <c r="SRZ357" s="19"/>
      <c r="SSA357" s="13"/>
      <c r="SSB357" s="13"/>
      <c r="SSC357" s="13"/>
      <c r="SSD357" s="19"/>
      <c r="SSE357" s="13"/>
      <c r="SSF357" s="13"/>
      <c r="SSG357" s="13"/>
      <c r="SSH357" s="19"/>
      <c r="SSI357" s="13"/>
      <c r="SSJ357" s="13"/>
      <c r="SSK357" s="13"/>
      <c r="SSL357" s="19"/>
      <c r="SSM357" s="13"/>
      <c r="SSN357" s="13"/>
      <c r="SSO357" s="13"/>
      <c r="SSP357" s="19"/>
      <c r="SSQ357" s="13"/>
      <c r="SSR357" s="13"/>
      <c r="SSS357" s="13"/>
      <c r="SST357" s="19"/>
      <c r="SSU357" s="13"/>
      <c r="SSV357" s="13"/>
      <c r="SSW357" s="13"/>
      <c r="SSX357" s="19"/>
      <c r="SSY357" s="13"/>
      <c r="SSZ357" s="13"/>
      <c r="STA357" s="13"/>
      <c r="STB357" s="19"/>
      <c r="STC357" s="13"/>
      <c r="STD357" s="13"/>
      <c r="STE357" s="13"/>
      <c r="STF357" s="19"/>
      <c r="STG357" s="13"/>
      <c r="STH357" s="13"/>
      <c r="STI357" s="13"/>
      <c r="STJ357" s="19"/>
      <c r="STK357" s="13"/>
      <c r="STL357" s="13"/>
      <c r="STM357" s="13"/>
      <c r="STN357" s="19"/>
      <c r="STO357" s="13"/>
      <c r="STP357" s="13"/>
      <c r="STQ357" s="13"/>
      <c r="STR357" s="19"/>
      <c r="STS357" s="13"/>
      <c r="STT357" s="13"/>
      <c r="STU357" s="13"/>
      <c r="STV357" s="19"/>
      <c r="STW357" s="13"/>
      <c r="STX357" s="13"/>
      <c r="STY357" s="13"/>
      <c r="STZ357" s="19"/>
      <c r="SUA357" s="13"/>
      <c r="SUB357" s="13"/>
      <c r="SUC357" s="13"/>
      <c r="SUD357" s="19"/>
      <c r="SUE357" s="13"/>
      <c r="SUF357" s="13"/>
      <c r="SUG357" s="13"/>
      <c r="SUH357" s="19"/>
      <c r="SUI357" s="13"/>
      <c r="SUJ357" s="13"/>
      <c r="SUK357" s="13"/>
      <c r="SUL357" s="19"/>
      <c r="SUM357" s="13"/>
      <c r="SUN357" s="13"/>
      <c r="SUO357" s="13"/>
      <c r="SUP357" s="19"/>
      <c r="SUQ357" s="13"/>
      <c r="SUR357" s="13"/>
      <c r="SUS357" s="13"/>
      <c r="SUT357" s="19"/>
      <c r="SUU357" s="13"/>
      <c r="SUV357" s="13"/>
      <c r="SUW357" s="13"/>
      <c r="SUX357" s="19"/>
      <c r="SUY357" s="13"/>
      <c r="SUZ357" s="13"/>
      <c r="SVA357" s="13"/>
      <c r="SVB357" s="19"/>
      <c r="SVC357" s="13"/>
      <c r="SVD357" s="13"/>
      <c r="SVE357" s="13"/>
      <c r="SVF357" s="19"/>
      <c r="SVG357" s="13"/>
      <c r="SVH357" s="13"/>
      <c r="SVI357" s="13"/>
      <c r="SVJ357" s="19"/>
      <c r="SVK357" s="13"/>
      <c r="SVL357" s="13"/>
      <c r="SVM357" s="13"/>
      <c r="SVN357" s="19"/>
      <c r="SVO357" s="13"/>
      <c r="SVP357" s="13"/>
      <c r="SVQ357" s="13"/>
      <c r="SVR357" s="19"/>
      <c r="SVS357" s="13"/>
      <c r="SVT357" s="13"/>
      <c r="SVU357" s="13"/>
      <c r="SVV357" s="19"/>
      <c r="SVW357" s="13"/>
      <c r="SVX357" s="13"/>
      <c r="SVY357" s="13"/>
      <c r="SVZ357" s="19"/>
      <c r="SWA357" s="13"/>
      <c r="SWB357" s="13"/>
      <c r="SWC357" s="13"/>
      <c r="SWD357" s="19"/>
      <c r="SWE357" s="13"/>
      <c r="SWF357" s="13"/>
      <c r="SWG357" s="13"/>
      <c r="SWH357" s="19"/>
      <c r="SWI357" s="13"/>
      <c r="SWJ357" s="13"/>
      <c r="SWK357" s="13"/>
      <c r="SWL357" s="19"/>
      <c r="SWM357" s="13"/>
      <c r="SWN357" s="13"/>
      <c r="SWO357" s="13"/>
      <c r="SWP357" s="19"/>
      <c r="SWQ357" s="13"/>
      <c r="SWR357" s="13"/>
      <c r="SWS357" s="13"/>
      <c r="SWT357" s="19"/>
      <c r="SWU357" s="13"/>
      <c r="SWV357" s="13"/>
      <c r="SWW357" s="13"/>
      <c r="SWX357" s="19"/>
      <c r="SWY357" s="13"/>
      <c r="SWZ357" s="13"/>
      <c r="SXA357" s="13"/>
      <c r="SXB357" s="19"/>
      <c r="SXC357" s="13"/>
      <c r="SXD357" s="13"/>
      <c r="SXE357" s="13"/>
      <c r="SXF357" s="19"/>
      <c r="SXG357" s="13"/>
      <c r="SXH357" s="13"/>
      <c r="SXI357" s="13"/>
      <c r="SXJ357" s="19"/>
      <c r="SXK357" s="13"/>
      <c r="SXL357" s="13"/>
      <c r="SXM357" s="13"/>
      <c r="SXN357" s="19"/>
      <c r="SXO357" s="13"/>
      <c r="SXP357" s="13"/>
      <c r="SXQ357" s="13"/>
      <c r="SXR357" s="19"/>
      <c r="SXS357" s="13"/>
      <c r="SXT357" s="13"/>
      <c r="SXU357" s="13"/>
      <c r="SXV357" s="19"/>
      <c r="SXW357" s="13"/>
      <c r="SXX357" s="13"/>
      <c r="SXY357" s="13"/>
      <c r="SXZ357" s="19"/>
      <c r="SYA357" s="13"/>
      <c r="SYB357" s="13"/>
      <c r="SYC357" s="13"/>
      <c r="SYD357" s="19"/>
      <c r="SYE357" s="13"/>
      <c r="SYF357" s="13"/>
      <c r="SYG357" s="13"/>
      <c r="SYH357" s="19"/>
      <c r="SYI357" s="13"/>
      <c r="SYJ357" s="13"/>
      <c r="SYK357" s="13"/>
      <c r="SYL357" s="19"/>
      <c r="SYM357" s="13"/>
      <c r="SYN357" s="13"/>
      <c r="SYO357" s="13"/>
      <c r="SYP357" s="19"/>
      <c r="SYQ357" s="13"/>
      <c r="SYR357" s="13"/>
      <c r="SYS357" s="13"/>
      <c r="SYT357" s="19"/>
      <c r="SYU357" s="13"/>
      <c r="SYV357" s="13"/>
      <c r="SYW357" s="13"/>
      <c r="SYX357" s="19"/>
      <c r="SYY357" s="13"/>
      <c r="SYZ357" s="13"/>
      <c r="SZA357" s="13"/>
      <c r="SZB357" s="19"/>
      <c r="SZC357" s="13"/>
      <c r="SZD357" s="13"/>
      <c r="SZE357" s="13"/>
      <c r="SZF357" s="19"/>
      <c r="SZG357" s="13"/>
      <c r="SZH357" s="13"/>
      <c r="SZI357" s="13"/>
      <c r="SZJ357" s="19"/>
      <c r="SZK357" s="13"/>
      <c r="SZL357" s="13"/>
      <c r="SZM357" s="13"/>
      <c r="SZN357" s="19"/>
      <c r="SZO357" s="13"/>
      <c r="SZP357" s="13"/>
      <c r="SZQ357" s="13"/>
      <c r="SZR357" s="19"/>
      <c r="SZS357" s="13"/>
      <c r="SZT357" s="13"/>
      <c r="SZU357" s="13"/>
      <c r="SZV357" s="19"/>
      <c r="SZW357" s="13"/>
      <c r="SZX357" s="13"/>
      <c r="SZY357" s="13"/>
      <c r="SZZ357" s="19"/>
      <c r="TAA357" s="13"/>
      <c r="TAB357" s="13"/>
      <c r="TAC357" s="13"/>
      <c r="TAD357" s="19"/>
      <c r="TAE357" s="13"/>
      <c r="TAF357" s="13"/>
      <c r="TAG357" s="13"/>
      <c r="TAH357" s="19"/>
      <c r="TAI357" s="13"/>
      <c r="TAJ357" s="13"/>
      <c r="TAK357" s="13"/>
      <c r="TAL357" s="19"/>
      <c r="TAM357" s="13"/>
      <c r="TAN357" s="13"/>
      <c r="TAO357" s="13"/>
      <c r="TAP357" s="19"/>
      <c r="TAQ357" s="13"/>
      <c r="TAR357" s="13"/>
      <c r="TAS357" s="13"/>
      <c r="TAT357" s="19"/>
      <c r="TAU357" s="13"/>
      <c r="TAV357" s="13"/>
      <c r="TAW357" s="13"/>
      <c r="TAX357" s="19"/>
      <c r="TAY357" s="13"/>
      <c r="TAZ357" s="13"/>
      <c r="TBA357" s="13"/>
      <c r="TBB357" s="19"/>
      <c r="TBC357" s="13"/>
      <c r="TBD357" s="13"/>
      <c r="TBE357" s="13"/>
      <c r="TBF357" s="19"/>
      <c r="TBG357" s="13"/>
      <c r="TBH357" s="13"/>
      <c r="TBI357" s="13"/>
      <c r="TBJ357" s="19"/>
      <c r="TBK357" s="13"/>
      <c r="TBL357" s="13"/>
      <c r="TBM357" s="13"/>
      <c r="TBN357" s="19"/>
      <c r="TBO357" s="13"/>
      <c r="TBP357" s="13"/>
      <c r="TBQ357" s="13"/>
      <c r="TBR357" s="19"/>
      <c r="TBS357" s="13"/>
      <c r="TBT357" s="13"/>
      <c r="TBU357" s="13"/>
      <c r="TBV357" s="19"/>
      <c r="TBW357" s="13"/>
      <c r="TBX357" s="13"/>
      <c r="TBY357" s="13"/>
      <c r="TBZ357" s="19"/>
      <c r="TCA357" s="13"/>
      <c r="TCB357" s="13"/>
      <c r="TCC357" s="13"/>
      <c r="TCD357" s="19"/>
      <c r="TCE357" s="13"/>
      <c r="TCF357" s="13"/>
      <c r="TCG357" s="13"/>
      <c r="TCH357" s="19"/>
      <c r="TCI357" s="13"/>
      <c r="TCJ357" s="13"/>
      <c r="TCK357" s="13"/>
      <c r="TCL357" s="19"/>
      <c r="TCM357" s="13"/>
      <c r="TCN357" s="13"/>
      <c r="TCO357" s="13"/>
      <c r="TCP357" s="19"/>
      <c r="TCQ357" s="13"/>
      <c r="TCR357" s="13"/>
      <c r="TCS357" s="13"/>
      <c r="TCT357" s="19"/>
      <c r="TCU357" s="13"/>
      <c r="TCV357" s="13"/>
      <c r="TCW357" s="13"/>
      <c r="TCX357" s="19"/>
      <c r="TCY357" s="13"/>
      <c r="TCZ357" s="13"/>
      <c r="TDA357" s="13"/>
      <c r="TDB357" s="19"/>
      <c r="TDC357" s="13"/>
      <c r="TDD357" s="13"/>
      <c r="TDE357" s="13"/>
      <c r="TDF357" s="19"/>
      <c r="TDG357" s="13"/>
      <c r="TDH357" s="13"/>
      <c r="TDI357" s="13"/>
      <c r="TDJ357" s="19"/>
      <c r="TDK357" s="13"/>
      <c r="TDL357" s="13"/>
      <c r="TDM357" s="13"/>
      <c r="TDN357" s="19"/>
      <c r="TDO357" s="13"/>
      <c r="TDP357" s="13"/>
      <c r="TDQ357" s="13"/>
      <c r="TDR357" s="19"/>
      <c r="TDS357" s="13"/>
      <c r="TDT357" s="13"/>
      <c r="TDU357" s="13"/>
      <c r="TDV357" s="19"/>
      <c r="TDW357" s="13"/>
      <c r="TDX357" s="13"/>
      <c r="TDY357" s="13"/>
      <c r="TDZ357" s="19"/>
      <c r="TEA357" s="13"/>
      <c r="TEB357" s="13"/>
      <c r="TEC357" s="13"/>
      <c r="TED357" s="19"/>
      <c r="TEE357" s="13"/>
      <c r="TEF357" s="13"/>
      <c r="TEG357" s="13"/>
      <c r="TEH357" s="19"/>
      <c r="TEI357" s="13"/>
      <c r="TEJ357" s="13"/>
      <c r="TEK357" s="13"/>
      <c r="TEL357" s="19"/>
      <c r="TEM357" s="13"/>
      <c r="TEN357" s="13"/>
      <c r="TEO357" s="13"/>
      <c r="TEP357" s="19"/>
      <c r="TEQ357" s="13"/>
      <c r="TER357" s="13"/>
      <c r="TES357" s="13"/>
      <c r="TET357" s="19"/>
      <c r="TEU357" s="13"/>
      <c r="TEV357" s="13"/>
      <c r="TEW357" s="13"/>
      <c r="TEX357" s="19"/>
      <c r="TEY357" s="13"/>
      <c r="TEZ357" s="13"/>
      <c r="TFA357" s="13"/>
      <c r="TFB357" s="19"/>
      <c r="TFC357" s="13"/>
      <c r="TFD357" s="13"/>
      <c r="TFE357" s="13"/>
      <c r="TFF357" s="19"/>
      <c r="TFG357" s="13"/>
      <c r="TFH357" s="13"/>
      <c r="TFI357" s="13"/>
      <c r="TFJ357" s="19"/>
      <c r="TFK357" s="13"/>
      <c r="TFL357" s="13"/>
      <c r="TFM357" s="13"/>
      <c r="TFN357" s="19"/>
      <c r="TFO357" s="13"/>
      <c r="TFP357" s="13"/>
      <c r="TFQ357" s="13"/>
      <c r="TFR357" s="19"/>
      <c r="TFS357" s="13"/>
      <c r="TFT357" s="13"/>
      <c r="TFU357" s="13"/>
      <c r="TFV357" s="19"/>
      <c r="TFW357" s="13"/>
      <c r="TFX357" s="13"/>
      <c r="TFY357" s="13"/>
      <c r="TFZ357" s="19"/>
      <c r="TGA357" s="13"/>
      <c r="TGB357" s="13"/>
      <c r="TGC357" s="13"/>
      <c r="TGD357" s="19"/>
      <c r="TGE357" s="13"/>
      <c r="TGF357" s="13"/>
      <c r="TGG357" s="13"/>
      <c r="TGH357" s="19"/>
      <c r="TGI357" s="13"/>
      <c r="TGJ357" s="13"/>
      <c r="TGK357" s="13"/>
      <c r="TGL357" s="19"/>
      <c r="TGM357" s="13"/>
      <c r="TGN357" s="13"/>
      <c r="TGO357" s="13"/>
      <c r="TGP357" s="19"/>
      <c r="TGQ357" s="13"/>
      <c r="TGR357" s="13"/>
      <c r="TGS357" s="13"/>
      <c r="TGT357" s="19"/>
      <c r="TGU357" s="13"/>
      <c r="TGV357" s="13"/>
      <c r="TGW357" s="13"/>
      <c r="TGX357" s="19"/>
      <c r="TGY357" s="13"/>
      <c r="TGZ357" s="13"/>
      <c r="THA357" s="13"/>
      <c r="THB357" s="19"/>
      <c r="THC357" s="13"/>
      <c r="THD357" s="13"/>
      <c r="THE357" s="13"/>
      <c r="THF357" s="19"/>
      <c r="THG357" s="13"/>
      <c r="THH357" s="13"/>
      <c r="THI357" s="13"/>
      <c r="THJ357" s="19"/>
      <c r="THK357" s="13"/>
      <c r="THL357" s="13"/>
      <c r="THM357" s="13"/>
      <c r="THN357" s="19"/>
      <c r="THO357" s="13"/>
      <c r="THP357" s="13"/>
      <c r="THQ357" s="13"/>
      <c r="THR357" s="19"/>
      <c r="THS357" s="13"/>
      <c r="THT357" s="13"/>
      <c r="THU357" s="13"/>
      <c r="THV357" s="19"/>
      <c r="THW357" s="13"/>
      <c r="THX357" s="13"/>
      <c r="THY357" s="13"/>
      <c r="THZ357" s="19"/>
      <c r="TIA357" s="13"/>
      <c r="TIB357" s="13"/>
      <c r="TIC357" s="13"/>
      <c r="TID357" s="19"/>
      <c r="TIE357" s="13"/>
      <c r="TIF357" s="13"/>
      <c r="TIG357" s="13"/>
      <c r="TIH357" s="19"/>
      <c r="TII357" s="13"/>
      <c r="TIJ357" s="13"/>
      <c r="TIK357" s="13"/>
      <c r="TIL357" s="19"/>
      <c r="TIM357" s="13"/>
      <c r="TIN357" s="13"/>
      <c r="TIO357" s="13"/>
      <c r="TIP357" s="19"/>
      <c r="TIQ357" s="13"/>
      <c r="TIR357" s="13"/>
      <c r="TIS357" s="13"/>
      <c r="TIT357" s="19"/>
      <c r="TIU357" s="13"/>
      <c r="TIV357" s="13"/>
      <c r="TIW357" s="13"/>
      <c r="TIX357" s="19"/>
      <c r="TIY357" s="13"/>
      <c r="TIZ357" s="13"/>
      <c r="TJA357" s="13"/>
      <c r="TJB357" s="19"/>
      <c r="TJC357" s="13"/>
      <c r="TJD357" s="13"/>
      <c r="TJE357" s="13"/>
      <c r="TJF357" s="19"/>
      <c r="TJG357" s="13"/>
      <c r="TJH357" s="13"/>
      <c r="TJI357" s="13"/>
      <c r="TJJ357" s="19"/>
      <c r="TJK357" s="13"/>
      <c r="TJL357" s="13"/>
      <c r="TJM357" s="13"/>
      <c r="TJN357" s="19"/>
      <c r="TJO357" s="13"/>
      <c r="TJP357" s="13"/>
      <c r="TJQ357" s="13"/>
      <c r="TJR357" s="19"/>
      <c r="TJS357" s="13"/>
      <c r="TJT357" s="13"/>
      <c r="TJU357" s="13"/>
      <c r="TJV357" s="19"/>
      <c r="TJW357" s="13"/>
      <c r="TJX357" s="13"/>
      <c r="TJY357" s="13"/>
      <c r="TJZ357" s="19"/>
      <c r="TKA357" s="13"/>
      <c r="TKB357" s="13"/>
      <c r="TKC357" s="13"/>
      <c r="TKD357" s="19"/>
      <c r="TKE357" s="13"/>
      <c r="TKF357" s="13"/>
      <c r="TKG357" s="13"/>
      <c r="TKH357" s="19"/>
      <c r="TKI357" s="13"/>
      <c r="TKJ357" s="13"/>
      <c r="TKK357" s="13"/>
      <c r="TKL357" s="19"/>
      <c r="TKM357" s="13"/>
      <c r="TKN357" s="13"/>
      <c r="TKO357" s="13"/>
      <c r="TKP357" s="19"/>
      <c r="TKQ357" s="13"/>
      <c r="TKR357" s="13"/>
      <c r="TKS357" s="13"/>
      <c r="TKT357" s="19"/>
      <c r="TKU357" s="13"/>
      <c r="TKV357" s="13"/>
      <c r="TKW357" s="13"/>
      <c r="TKX357" s="19"/>
      <c r="TKY357" s="13"/>
      <c r="TKZ357" s="13"/>
      <c r="TLA357" s="13"/>
      <c r="TLB357" s="19"/>
      <c r="TLC357" s="13"/>
      <c r="TLD357" s="13"/>
      <c r="TLE357" s="13"/>
      <c r="TLF357" s="19"/>
      <c r="TLG357" s="13"/>
      <c r="TLH357" s="13"/>
      <c r="TLI357" s="13"/>
      <c r="TLJ357" s="19"/>
      <c r="TLK357" s="13"/>
      <c r="TLL357" s="13"/>
      <c r="TLM357" s="13"/>
      <c r="TLN357" s="19"/>
      <c r="TLO357" s="13"/>
      <c r="TLP357" s="13"/>
      <c r="TLQ357" s="13"/>
      <c r="TLR357" s="19"/>
      <c r="TLS357" s="13"/>
      <c r="TLT357" s="13"/>
      <c r="TLU357" s="13"/>
      <c r="TLV357" s="19"/>
      <c r="TLW357" s="13"/>
      <c r="TLX357" s="13"/>
      <c r="TLY357" s="13"/>
      <c r="TLZ357" s="19"/>
      <c r="TMA357" s="13"/>
      <c r="TMB357" s="13"/>
      <c r="TMC357" s="13"/>
      <c r="TMD357" s="19"/>
      <c r="TME357" s="13"/>
      <c r="TMF357" s="13"/>
      <c r="TMG357" s="13"/>
      <c r="TMH357" s="19"/>
      <c r="TMI357" s="13"/>
      <c r="TMJ357" s="13"/>
      <c r="TMK357" s="13"/>
      <c r="TML357" s="19"/>
      <c r="TMM357" s="13"/>
      <c r="TMN357" s="13"/>
      <c r="TMO357" s="13"/>
      <c r="TMP357" s="19"/>
      <c r="TMQ357" s="13"/>
      <c r="TMR357" s="13"/>
      <c r="TMS357" s="13"/>
      <c r="TMT357" s="19"/>
      <c r="TMU357" s="13"/>
      <c r="TMV357" s="13"/>
      <c r="TMW357" s="13"/>
      <c r="TMX357" s="19"/>
      <c r="TMY357" s="13"/>
      <c r="TMZ357" s="13"/>
      <c r="TNA357" s="13"/>
      <c r="TNB357" s="19"/>
      <c r="TNC357" s="13"/>
      <c r="TND357" s="13"/>
      <c r="TNE357" s="13"/>
      <c r="TNF357" s="19"/>
      <c r="TNG357" s="13"/>
      <c r="TNH357" s="13"/>
      <c r="TNI357" s="13"/>
      <c r="TNJ357" s="19"/>
      <c r="TNK357" s="13"/>
      <c r="TNL357" s="13"/>
      <c r="TNM357" s="13"/>
      <c r="TNN357" s="19"/>
      <c r="TNO357" s="13"/>
      <c r="TNP357" s="13"/>
      <c r="TNQ357" s="13"/>
      <c r="TNR357" s="19"/>
      <c r="TNS357" s="13"/>
      <c r="TNT357" s="13"/>
      <c r="TNU357" s="13"/>
      <c r="TNV357" s="19"/>
      <c r="TNW357" s="13"/>
      <c r="TNX357" s="13"/>
      <c r="TNY357" s="13"/>
      <c r="TNZ357" s="19"/>
      <c r="TOA357" s="13"/>
      <c r="TOB357" s="13"/>
      <c r="TOC357" s="13"/>
      <c r="TOD357" s="19"/>
      <c r="TOE357" s="13"/>
      <c r="TOF357" s="13"/>
      <c r="TOG357" s="13"/>
      <c r="TOH357" s="19"/>
      <c r="TOI357" s="13"/>
      <c r="TOJ357" s="13"/>
      <c r="TOK357" s="13"/>
      <c r="TOL357" s="19"/>
      <c r="TOM357" s="13"/>
      <c r="TON357" s="13"/>
      <c r="TOO357" s="13"/>
      <c r="TOP357" s="19"/>
      <c r="TOQ357" s="13"/>
      <c r="TOR357" s="13"/>
      <c r="TOS357" s="13"/>
      <c r="TOT357" s="19"/>
      <c r="TOU357" s="13"/>
      <c r="TOV357" s="13"/>
      <c r="TOW357" s="13"/>
      <c r="TOX357" s="19"/>
      <c r="TOY357" s="13"/>
      <c r="TOZ357" s="13"/>
      <c r="TPA357" s="13"/>
      <c r="TPB357" s="19"/>
      <c r="TPC357" s="13"/>
      <c r="TPD357" s="13"/>
      <c r="TPE357" s="13"/>
    </row>
    <row r="358" spans="1:13947" s="14" customFormat="1">
      <c r="A358" s="331">
        <v>1</v>
      </c>
      <c r="B358" s="501"/>
      <c r="C358" s="501"/>
      <c r="D358" s="198">
        <v>2005</v>
      </c>
      <c r="E358" s="231">
        <v>2006</v>
      </c>
      <c r="F358" s="231">
        <v>2007</v>
      </c>
      <c r="G358" s="198">
        <v>2008</v>
      </c>
      <c r="H358" s="198">
        <v>2009</v>
      </c>
      <c r="I358" s="198">
        <v>2010</v>
      </c>
      <c r="J358" s="160">
        <v>2011</v>
      </c>
      <c r="K358" s="160">
        <v>2012</v>
      </c>
      <c r="L358" s="93">
        <v>2013</v>
      </c>
      <c r="M358" s="160">
        <v>2014</v>
      </c>
      <c r="N358" s="160">
        <v>2015</v>
      </c>
      <c r="O358" s="160">
        <v>2016</v>
      </c>
      <c r="P358" s="93">
        <v>2017</v>
      </c>
      <c r="Q358" s="160">
        <v>2018</v>
      </c>
      <c r="R358" s="160">
        <v>2019</v>
      </c>
      <c r="S358" s="408">
        <v>2020</v>
      </c>
      <c r="T358" s="443">
        <v>2021</v>
      </c>
      <c r="U358" s="11"/>
      <c r="V358" s="11"/>
      <c r="W358" s="12"/>
      <c r="X358" s="11"/>
      <c r="Y358" s="11"/>
      <c r="Z358" s="11"/>
      <c r="AA358" s="12"/>
      <c r="AB358" s="11"/>
      <c r="AC358" s="11"/>
      <c r="AD358" s="11"/>
      <c r="AE358" s="12"/>
      <c r="AF358" s="11"/>
      <c r="AG358" s="11"/>
      <c r="AH358" s="11"/>
      <c r="AI358" s="12"/>
      <c r="AJ358" s="11"/>
      <c r="AK358" s="11"/>
      <c r="AL358" s="11"/>
      <c r="AM358" s="12"/>
      <c r="AN358" s="11"/>
      <c r="AO358" s="11"/>
      <c r="AP358" s="11"/>
      <c r="AQ358" s="12"/>
      <c r="AR358" s="11"/>
      <c r="AS358" s="11"/>
      <c r="AT358" s="11"/>
      <c r="AU358" s="12"/>
      <c r="AV358" s="11"/>
      <c r="AW358" s="11"/>
      <c r="AX358" s="11"/>
      <c r="AY358" s="12"/>
      <c r="AZ358" s="11"/>
      <c r="BA358" s="11"/>
      <c r="BB358" s="11"/>
      <c r="BC358" s="12"/>
      <c r="BD358" s="11"/>
      <c r="BE358" s="11"/>
      <c r="BF358" s="11"/>
      <c r="BG358" s="12"/>
      <c r="BH358" s="11"/>
      <c r="BI358" s="11"/>
      <c r="BJ358" s="11"/>
      <c r="BK358" s="12"/>
      <c r="BL358" s="11"/>
      <c r="BM358" s="11"/>
      <c r="BN358" s="11"/>
      <c r="BO358" s="12"/>
      <c r="BP358" s="11"/>
      <c r="BQ358" s="11"/>
      <c r="BR358" s="11"/>
      <c r="BS358" s="12"/>
      <c r="BT358" s="11"/>
      <c r="BU358" s="11"/>
      <c r="BV358" s="11"/>
      <c r="BW358" s="12"/>
      <c r="BX358" s="11"/>
      <c r="BY358" s="11"/>
      <c r="BZ358" s="11"/>
      <c r="CA358" s="12"/>
      <c r="CB358" s="11"/>
      <c r="CC358" s="11"/>
      <c r="CD358" s="11"/>
      <c r="CE358" s="12"/>
      <c r="CF358" s="11"/>
      <c r="CG358" s="11"/>
      <c r="CH358" s="11"/>
      <c r="CI358" s="12"/>
      <c r="CJ358" s="11"/>
      <c r="CK358" s="11"/>
      <c r="CL358" s="11"/>
      <c r="CM358" s="12"/>
      <c r="CN358" s="11"/>
      <c r="CO358" s="11"/>
      <c r="CP358" s="11"/>
      <c r="CQ358" s="12"/>
      <c r="CR358" s="11"/>
      <c r="CS358" s="11"/>
      <c r="CT358" s="11"/>
      <c r="CU358" s="12"/>
      <c r="CV358" s="11"/>
      <c r="CW358" s="11"/>
      <c r="CX358" s="11"/>
      <c r="CY358" s="12"/>
      <c r="CZ358" s="11"/>
      <c r="DA358" s="11"/>
      <c r="DB358" s="11"/>
      <c r="DC358" s="12"/>
      <c r="DD358" s="11"/>
      <c r="DE358" s="11"/>
      <c r="DF358" s="11"/>
      <c r="DG358" s="12"/>
      <c r="DH358" s="11"/>
      <c r="DI358" s="11"/>
      <c r="DJ358" s="11"/>
      <c r="DK358" s="12"/>
      <c r="DL358" s="11"/>
      <c r="DM358" s="11"/>
      <c r="DN358" s="11"/>
      <c r="DO358" s="12"/>
      <c r="DP358" s="11"/>
      <c r="DQ358" s="11"/>
      <c r="DR358" s="11"/>
      <c r="DS358" s="12"/>
      <c r="DT358" s="11"/>
      <c r="DU358" s="11"/>
      <c r="DV358" s="11"/>
      <c r="DW358" s="12"/>
      <c r="DX358" s="11"/>
      <c r="DY358" s="11"/>
      <c r="DZ358" s="11"/>
      <c r="EA358" s="12"/>
      <c r="EB358" s="11"/>
      <c r="EC358" s="11"/>
      <c r="ED358" s="11"/>
      <c r="EE358" s="12"/>
      <c r="EF358" s="11"/>
      <c r="EG358" s="11"/>
      <c r="EH358" s="11"/>
      <c r="EI358" s="12"/>
      <c r="EJ358" s="11"/>
      <c r="EK358" s="11"/>
      <c r="EL358" s="11"/>
      <c r="EM358" s="12"/>
      <c r="EN358" s="11"/>
      <c r="EO358" s="11"/>
      <c r="EP358" s="11"/>
      <c r="EQ358" s="12"/>
      <c r="ER358" s="11"/>
      <c r="ES358" s="11"/>
      <c r="ET358" s="11"/>
      <c r="EU358" s="12"/>
      <c r="EV358" s="11"/>
      <c r="EW358" s="11"/>
      <c r="EX358" s="11"/>
      <c r="EY358" s="12"/>
      <c r="EZ358" s="11"/>
      <c r="FA358" s="11"/>
      <c r="FB358" s="11"/>
      <c r="FC358" s="12"/>
      <c r="FD358" s="11"/>
      <c r="FE358" s="11"/>
      <c r="FF358" s="11"/>
      <c r="FG358" s="12"/>
      <c r="FH358" s="11"/>
      <c r="FI358" s="11"/>
      <c r="FJ358" s="11"/>
      <c r="FK358" s="12"/>
      <c r="FL358" s="11"/>
      <c r="FM358" s="11"/>
      <c r="FN358" s="11"/>
      <c r="FO358" s="12"/>
      <c r="FP358" s="11"/>
      <c r="FQ358" s="11"/>
      <c r="FR358" s="11"/>
      <c r="FS358" s="12"/>
      <c r="FT358" s="11"/>
      <c r="FU358" s="11"/>
      <c r="FV358" s="11"/>
      <c r="FW358" s="12"/>
      <c r="FX358" s="11"/>
      <c r="FY358" s="11"/>
      <c r="FZ358" s="11"/>
      <c r="GA358" s="12"/>
      <c r="GB358" s="11"/>
      <c r="GC358" s="11"/>
      <c r="GD358" s="11"/>
      <c r="GE358" s="12"/>
      <c r="GF358" s="11"/>
      <c r="GG358" s="11"/>
      <c r="GH358" s="11"/>
      <c r="GI358" s="12"/>
      <c r="GJ358" s="11"/>
      <c r="GK358" s="11"/>
      <c r="GL358" s="11"/>
      <c r="GM358" s="12"/>
      <c r="GN358" s="11"/>
      <c r="GO358" s="11"/>
      <c r="GP358" s="11"/>
      <c r="GQ358" s="12"/>
      <c r="GR358" s="11"/>
      <c r="GS358" s="11"/>
      <c r="GT358" s="11"/>
      <c r="GU358" s="12"/>
      <c r="GV358" s="11"/>
      <c r="GW358" s="11"/>
      <c r="GX358" s="11"/>
      <c r="GY358" s="12"/>
      <c r="GZ358" s="11"/>
      <c r="HA358" s="11"/>
      <c r="HB358" s="11"/>
      <c r="HC358" s="12"/>
      <c r="HD358" s="11"/>
      <c r="HE358" s="11"/>
      <c r="HF358" s="11"/>
      <c r="HG358" s="12"/>
      <c r="HH358" s="11"/>
      <c r="HI358" s="11"/>
      <c r="HJ358" s="11"/>
      <c r="HK358" s="12"/>
      <c r="HL358" s="11"/>
      <c r="HM358" s="11"/>
      <c r="HN358" s="11"/>
      <c r="HO358" s="12"/>
      <c r="HP358" s="11"/>
      <c r="HQ358" s="11"/>
      <c r="HR358" s="11"/>
      <c r="HS358" s="12"/>
      <c r="HT358" s="11"/>
      <c r="HU358" s="11"/>
      <c r="HV358" s="11"/>
      <c r="HW358" s="12"/>
      <c r="HX358" s="11"/>
      <c r="HY358" s="11"/>
      <c r="HZ358" s="11"/>
      <c r="IA358" s="12"/>
      <c r="IB358" s="11"/>
      <c r="IC358" s="11"/>
      <c r="ID358" s="11"/>
      <c r="IE358" s="12"/>
      <c r="IF358" s="11"/>
      <c r="IG358" s="11"/>
      <c r="IH358" s="11"/>
      <c r="II358" s="12"/>
      <c r="IJ358" s="11"/>
      <c r="IK358" s="11"/>
      <c r="IL358" s="11"/>
      <c r="IM358" s="12"/>
      <c r="IN358" s="11"/>
      <c r="IO358" s="11"/>
      <c r="IP358" s="11"/>
      <c r="IQ358" s="12"/>
      <c r="IR358" s="11"/>
      <c r="IS358" s="11"/>
      <c r="IT358" s="11"/>
      <c r="IU358" s="12"/>
      <c r="IV358" s="11"/>
      <c r="IW358" s="11"/>
      <c r="IX358" s="11"/>
      <c r="IY358" s="12"/>
      <c r="IZ358" s="11"/>
      <c r="JA358" s="11"/>
      <c r="JB358" s="11"/>
      <c r="JC358" s="12"/>
      <c r="JD358" s="11"/>
      <c r="JE358" s="11"/>
      <c r="JF358" s="11"/>
      <c r="JG358" s="12"/>
      <c r="JH358" s="11"/>
      <c r="JI358" s="11"/>
      <c r="JJ358" s="11"/>
      <c r="JK358" s="12"/>
      <c r="JL358" s="11"/>
      <c r="JM358" s="11"/>
      <c r="JN358" s="11"/>
      <c r="JO358" s="12"/>
      <c r="JP358" s="11"/>
      <c r="JQ358" s="11"/>
      <c r="JR358" s="11"/>
      <c r="JS358" s="12"/>
      <c r="JT358" s="11"/>
      <c r="JU358" s="11"/>
      <c r="JV358" s="11"/>
      <c r="JW358" s="12"/>
      <c r="JX358" s="11"/>
      <c r="JY358" s="11"/>
      <c r="JZ358" s="11"/>
      <c r="KA358" s="12"/>
      <c r="KB358" s="11"/>
      <c r="KC358" s="11"/>
      <c r="KD358" s="11"/>
      <c r="KE358" s="12"/>
      <c r="KF358" s="11"/>
      <c r="KG358" s="11"/>
      <c r="KH358" s="11"/>
      <c r="KI358" s="12"/>
      <c r="KJ358" s="11"/>
      <c r="KK358" s="11"/>
      <c r="KL358" s="11"/>
      <c r="KM358" s="12"/>
      <c r="KN358" s="11"/>
      <c r="KO358" s="11"/>
      <c r="KP358" s="11"/>
      <c r="KQ358" s="12"/>
      <c r="KR358" s="11"/>
      <c r="KS358" s="11"/>
      <c r="KT358" s="11"/>
      <c r="KU358" s="12"/>
      <c r="KV358" s="11"/>
      <c r="KW358" s="11"/>
      <c r="KX358" s="11"/>
      <c r="KY358" s="12"/>
      <c r="KZ358" s="11"/>
      <c r="LA358" s="11"/>
      <c r="LB358" s="11"/>
      <c r="LC358" s="12"/>
      <c r="LD358" s="11"/>
      <c r="LE358" s="11"/>
      <c r="LF358" s="11"/>
      <c r="LG358" s="12"/>
      <c r="LH358" s="11"/>
      <c r="LI358" s="11"/>
      <c r="LJ358" s="11"/>
      <c r="LK358" s="12"/>
      <c r="LL358" s="11"/>
      <c r="LM358" s="11"/>
      <c r="LN358" s="11"/>
      <c r="LO358" s="12"/>
      <c r="LP358" s="11"/>
      <c r="LQ358" s="11"/>
      <c r="LR358" s="11"/>
      <c r="LS358" s="12"/>
      <c r="LT358" s="11"/>
      <c r="LU358" s="11"/>
      <c r="LV358" s="11"/>
      <c r="LW358" s="12"/>
      <c r="LX358" s="11"/>
      <c r="LY358" s="11"/>
      <c r="LZ358" s="11"/>
      <c r="MA358" s="12"/>
      <c r="MB358" s="11"/>
      <c r="MC358" s="11"/>
      <c r="MD358" s="11"/>
      <c r="ME358" s="12"/>
      <c r="MF358" s="11"/>
      <c r="MG358" s="11"/>
      <c r="MH358" s="11"/>
      <c r="MI358" s="12"/>
      <c r="MJ358" s="13"/>
      <c r="MK358" s="13"/>
      <c r="ML358" s="13"/>
      <c r="MM358" s="19"/>
      <c r="MN358" s="13"/>
      <c r="MO358" s="13"/>
      <c r="MP358" s="13"/>
      <c r="MQ358" s="19"/>
      <c r="MR358" s="13"/>
      <c r="MS358" s="13"/>
      <c r="MT358" s="13"/>
      <c r="MU358" s="19"/>
      <c r="MV358" s="13"/>
      <c r="MW358" s="13"/>
      <c r="MX358" s="13"/>
      <c r="MY358" s="19"/>
      <c r="MZ358" s="13"/>
      <c r="NA358" s="13"/>
      <c r="NB358" s="13"/>
      <c r="NC358" s="19"/>
      <c r="ND358" s="13"/>
      <c r="NE358" s="13"/>
      <c r="NF358" s="13"/>
      <c r="NG358" s="19"/>
      <c r="NH358" s="13"/>
      <c r="NI358" s="13"/>
      <c r="NJ358" s="13"/>
      <c r="NK358" s="19"/>
      <c r="NL358" s="13"/>
      <c r="NM358" s="13"/>
      <c r="NN358" s="13"/>
      <c r="NO358" s="19"/>
      <c r="NP358" s="13"/>
      <c r="NQ358" s="13"/>
      <c r="NR358" s="13"/>
      <c r="NS358" s="19"/>
      <c r="NT358" s="13"/>
      <c r="NU358" s="13"/>
      <c r="NV358" s="13"/>
      <c r="NW358" s="19"/>
      <c r="NX358" s="13"/>
      <c r="NY358" s="13"/>
      <c r="NZ358" s="13"/>
      <c r="OA358" s="19"/>
      <c r="OB358" s="13"/>
      <c r="OC358" s="13"/>
      <c r="OD358" s="13"/>
      <c r="OE358" s="19"/>
      <c r="OF358" s="13"/>
      <c r="OG358" s="13"/>
      <c r="OH358" s="13"/>
      <c r="OI358" s="19"/>
      <c r="OJ358" s="13"/>
      <c r="OK358" s="13"/>
      <c r="OL358" s="13"/>
      <c r="OM358" s="19"/>
      <c r="ON358" s="13"/>
      <c r="OO358" s="13"/>
      <c r="OP358" s="13"/>
      <c r="OQ358" s="19"/>
      <c r="OR358" s="13"/>
      <c r="OS358" s="13"/>
      <c r="OT358" s="13"/>
      <c r="OU358" s="19"/>
      <c r="OV358" s="13"/>
      <c r="OW358" s="13"/>
      <c r="OX358" s="13"/>
      <c r="OY358" s="19"/>
      <c r="OZ358" s="13"/>
      <c r="PA358" s="13"/>
      <c r="PB358" s="13"/>
      <c r="PC358" s="19"/>
      <c r="PD358" s="13"/>
      <c r="PE358" s="13"/>
      <c r="PF358" s="13"/>
      <c r="PG358" s="19"/>
      <c r="PH358" s="13"/>
      <c r="PI358" s="13"/>
      <c r="PJ358" s="13"/>
      <c r="PK358" s="19"/>
      <c r="PL358" s="13"/>
      <c r="PM358" s="13"/>
      <c r="PN358" s="13"/>
      <c r="PO358" s="19"/>
      <c r="PP358" s="13"/>
      <c r="PQ358" s="13"/>
      <c r="PR358" s="13"/>
      <c r="PS358" s="19"/>
      <c r="PT358" s="13"/>
      <c r="PU358" s="13"/>
      <c r="PV358" s="13"/>
      <c r="PW358" s="19"/>
      <c r="PX358" s="13"/>
      <c r="PY358" s="13"/>
      <c r="PZ358" s="13"/>
      <c r="QA358" s="19"/>
      <c r="QB358" s="13"/>
      <c r="QC358" s="13"/>
      <c r="QD358" s="13"/>
      <c r="QE358" s="19"/>
      <c r="QF358" s="13"/>
      <c r="QG358" s="13"/>
      <c r="QH358" s="13"/>
      <c r="QI358" s="19"/>
      <c r="QJ358" s="13"/>
      <c r="QK358" s="13"/>
      <c r="QL358" s="13"/>
      <c r="QM358" s="19"/>
      <c r="QN358" s="13"/>
      <c r="QO358" s="13"/>
      <c r="QP358" s="13"/>
      <c r="QQ358" s="19"/>
      <c r="QR358" s="13"/>
      <c r="QS358" s="13"/>
      <c r="QT358" s="13"/>
      <c r="QU358" s="19"/>
      <c r="QV358" s="13"/>
      <c r="QW358" s="13"/>
      <c r="QX358" s="13"/>
      <c r="QY358" s="19"/>
      <c r="QZ358" s="13"/>
      <c r="RA358" s="13"/>
      <c r="RB358" s="13"/>
      <c r="RC358" s="19"/>
      <c r="RD358" s="13"/>
      <c r="RE358" s="13"/>
      <c r="RF358" s="13"/>
      <c r="RG358" s="19"/>
      <c r="RH358" s="13"/>
      <c r="RI358" s="13"/>
      <c r="RJ358" s="13"/>
      <c r="RK358" s="19"/>
      <c r="RL358" s="13"/>
      <c r="RM358" s="13"/>
      <c r="RN358" s="13"/>
      <c r="RO358" s="19"/>
      <c r="RP358" s="13"/>
      <c r="RQ358" s="13"/>
      <c r="RR358" s="13"/>
      <c r="RS358" s="19"/>
      <c r="RT358" s="13"/>
      <c r="RU358" s="13"/>
      <c r="RV358" s="13"/>
      <c r="RW358" s="19"/>
      <c r="RX358" s="13"/>
      <c r="RY358" s="13"/>
      <c r="RZ358" s="13"/>
      <c r="SA358" s="19"/>
      <c r="SB358" s="13"/>
      <c r="SC358" s="13"/>
      <c r="SD358" s="13"/>
      <c r="SE358" s="19"/>
      <c r="SF358" s="13"/>
      <c r="SG358" s="13"/>
      <c r="SH358" s="13"/>
      <c r="SI358" s="19"/>
      <c r="SJ358" s="13"/>
      <c r="SK358" s="13"/>
      <c r="SL358" s="13"/>
      <c r="SM358" s="19"/>
      <c r="SN358" s="13"/>
      <c r="SO358" s="13"/>
      <c r="SP358" s="13"/>
      <c r="SQ358" s="19"/>
      <c r="SR358" s="13"/>
      <c r="SS358" s="13"/>
      <c r="ST358" s="13"/>
      <c r="SU358" s="19"/>
      <c r="SV358" s="13"/>
      <c r="SW358" s="13"/>
      <c r="SX358" s="13"/>
      <c r="SY358" s="19"/>
      <c r="SZ358" s="13"/>
      <c r="TA358" s="13"/>
      <c r="TB358" s="13"/>
      <c r="TC358" s="19"/>
      <c r="TD358" s="13"/>
      <c r="TE358" s="13"/>
      <c r="TF358" s="13"/>
      <c r="TG358" s="19"/>
      <c r="TH358" s="13"/>
      <c r="TI358" s="13"/>
      <c r="TJ358" s="13"/>
      <c r="TK358" s="19"/>
      <c r="TL358" s="13"/>
      <c r="TM358" s="13"/>
      <c r="TN358" s="13"/>
      <c r="TO358" s="19"/>
      <c r="TP358" s="13"/>
      <c r="TQ358" s="13"/>
      <c r="TR358" s="13"/>
      <c r="TS358" s="19"/>
      <c r="TT358" s="13"/>
      <c r="TU358" s="13"/>
      <c r="TV358" s="13"/>
      <c r="TW358" s="19"/>
      <c r="TX358" s="13"/>
      <c r="TY358" s="13"/>
      <c r="TZ358" s="13"/>
      <c r="UA358" s="19"/>
      <c r="UB358" s="13"/>
      <c r="UC358" s="13"/>
      <c r="UD358" s="13"/>
      <c r="UE358" s="19"/>
      <c r="UF358" s="13"/>
      <c r="UG358" s="13"/>
      <c r="UH358" s="13"/>
      <c r="UI358" s="19"/>
      <c r="UJ358" s="13"/>
      <c r="UK358" s="13"/>
      <c r="UL358" s="13"/>
      <c r="UM358" s="19"/>
      <c r="UN358" s="13"/>
      <c r="UO358" s="13"/>
      <c r="UP358" s="13"/>
      <c r="UQ358" s="19"/>
      <c r="UR358" s="13"/>
      <c r="US358" s="13"/>
      <c r="UT358" s="13"/>
      <c r="UU358" s="19"/>
      <c r="UV358" s="13"/>
      <c r="UW358" s="13"/>
      <c r="UX358" s="13"/>
      <c r="UY358" s="19"/>
      <c r="UZ358" s="13"/>
      <c r="VA358" s="13"/>
      <c r="VB358" s="13"/>
      <c r="VC358" s="19"/>
      <c r="VD358" s="13"/>
      <c r="VE358" s="13"/>
      <c r="VF358" s="13"/>
      <c r="VG358" s="19"/>
      <c r="VH358" s="13"/>
      <c r="VI358" s="13"/>
      <c r="VJ358" s="13"/>
      <c r="VK358" s="19"/>
      <c r="VL358" s="13"/>
      <c r="VM358" s="13"/>
      <c r="VN358" s="13"/>
      <c r="VO358" s="19"/>
      <c r="VP358" s="13"/>
      <c r="VQ358" s="13"/>
      <c r="VR358" s="13"/>
      <c r="VS358" s="19"/>
      <c r="VT358" s="13"/>
      <c r="VU358" s="13"/>
      <c r="VV358" s="13"/>
      <c r="VW358" s="19"/>
      <c r="VX358" s="13"/>
      <c r="VY358" s="13"/>
      <c r="VZ358" s="13"/>
      <c r="WA358" s="19"/>
      <c r="WB358" s="13"/>
      <c r="WC358" s="13"/>
      <c r="WD358" s="13"/>
      <c r="WE358" s="19"/>
      <c r="WF358" s="13"/>
      <c r="WG358" s="13"/>
      <c r="WH358" s="13"/>
      <c r="WI358" s="19"/>
      <c r="WJ358" s="13"/>
      <c r="WK358" s="13"/>
      <c r="WL358" s="13"/>
      <c r="WM358" s="19"/>
      <c r="WN358" s="13"/>
      <c r="WO358" s="13"/>
      <c r="WP358" s="13"/>
      <c r="WQ358" s="19"/>
      <c r="WR358" s="13"/>
      <c r="WS358" s="13"/>
      <c r="WT358" s="13"/>
      <c r="WU358" s="19"/>
      <c r="WV358" s="13"/>
      <c r="WW358" s="13"/>
      <c r="WX358" s="13"/>
      <c r="WY358" s="19"/>
      <c r="WZ358" s="13"/>
      <c r="XA358" s="13"/>
      <c r="XB358" s="13"/>
      <c r="XC358" s="19"/>
      <c r="XD358" s="13"/>
      <c r="XE358" s="13"/>
      <c r="XF358" s="13"/>
      <c r="XG358" s="19"/>
      <c r="XH358" s="13"/>
      <c r="XI358" s="13"/>
      <c r="XJ358" s="13"/>
      <c r="XK358" s="19"/>
      <c r="XL358" s="13"/>
      <c r="XM358" s="13"/>
      <c r="XN358" s="13"/>
      <c r="XO358" s="19"/>
      <c r="XP358" s="13"/>
      <c r="XQ358" s="13"/>
      <c r="XR358" s="13"/>
      <c r="XS358" s="19"/>
      <c r="XT358" s="13"/>
      <c r="XU358" s="13"/>
      <c r="XV358" s="13"/>
      <c r="XW358" s="19"/>
      <c r="XX358" s="13"/>
      <c r="XY358" s="13"/>
      <c r="XZ358" s="13"/>
      <c r="YA358" s="19"/>
      <c r="YB358" s="13"/>
      <c r="YC358" s="13"/>
      <c r="YD358" s="13"/>
      <c r="YE358" s="19"/>
      <c r="YF358" s="13"/>
      <c r="YG358" s="13"/>
      <c r="YH358" s="13"/>
      <c r="YI358" s="19"/>
      <c r="YJ358" s="13"/>
      <c r="YK358" s="13"/>
      <c r="YL358" s="13"/>
      <c r="YM358" s="19"/>
      <c r="YN358" s="13"/>
      <c r="YO358" s="13"/>
      <c r="YP358" s="13"/>
      <c r="YQ358" s="19"/>
      <c r="YR358" s="13"/>
      <c r="YS358" s="13"/>
      <c r="YT358" s="13"/>
      <c r="YU358" s="19"/>
      <c r="YV358" s="13"/>
      <c r="YW358" s="13"/>
      <c r="YX358" s="13"/>
      <c r="YY358" s="19"/>
      <c r="YZ358" s="13"/>
      <c r="ZA358" s="13"/>
      <c r="ZB358" s="13"/>
      <c r="ZC358" s="19"/>
      <c r="ZD358" s="13"/>
      <c r="ZE358" s="13"/>
      <c r="ZF358" s="13"/>
      <c r="ZG358" s="19"/>
      <c r="ZH358" s="13"/>
      <c r="ZI358" s="13"/>
      <c r="ZJ358" s="13"/>
      <c r="ZK358" s="19"/>
      <c r="ZL358" s="13"/>
      <c r="ZM358" s="13"/>
      <c r="ZN358" s="13"/>
      <c r="ZO358" s="19"/>
      <c r="ZP358" s="13"/>
      <c r="ZQ358" s="13"/>
      <c r="ZR358" s="13"/>
      <c r="ZS358" s="19"/>
      <c r="ZT358" s="13"/>
      <c r="ZU358" s="13"/>
      <c r="ZV358" s="13"/>
      <c r="ZW358" s="19"/>
      <c r="ZX358" s="13"/>
      <c r="ZY358" s="13"/>
      <c r="ZZ358" s="13"/>
      <c r="AAA358" s="19"/>
      <c r="AAB358" s="13"/>
      <c r="AAC358" s="13"/>
      <c r="AAD358" s="13"/>
      <c r="AAE358" s="19"/>
      <c r="AAF358" s="13"/>
      <c r="AAG358" s="13"/>
      <c r="AAH358" s="13"/>
      <c r="AAI358" s="19"/>
      <c r="AAJ358" s="13"/>
      <c r="AAK358" s="13"/>
      <c r="AAL358" s="13"/>
      <c r="AAM358" s="19"/>
      <c r="AAN358" s="13"/>
      <c r="AAO358" s="13"/>
      <c r="AAP358" s="13"/>
      <c r="AAQ358" s="19"/>
      <c r="AAR358" s="13"/>
      <c r="AAS358" s="13"/>
      <c r="AAT358" s="13"/>
      <c r="AAU358" s="19"/>
      <c r="AAV358" s="13"/>
      <c r="AAW358" s="13"/>
      <c r="AAX358" s="13"/>
      <c r="AAY358" s="19"/>
      <c r="AAZ358" s="13"/>
      <c r="ABA358" s="13"/>
      <c r="ABB358" s="13"/>
      <c r="ABC358" s="19"/>
      <c r="ABD358" s="13"/>
      <c r="ABE358" s="13"/>
      <c r="ABF358" s="13"/>
      <c r="ABG358" s="19"/>
      <c r="ABH358" s="13"/>
      <c r="ABI358" s="13"/>
      <c r="ABJ358" s="13"/>
      <c r="ABK358" s="19"/>
      <c r="ABL358" s="13"/>
      <c r="ABM358" s="13"/>
      <c r="ABN358" s="13"/>
      <c r="ABO358" s="19"/>
      <c r="ABP358" s="13"/>
      <c r="ABQ358" s="13"/>
      <c r="ABR358" s="13"/>
      <c r="ABS358" s="19"/>
      <c r="ABT358" s="13"/>
      <c r="ABU358" s="13"/>
      <c r="ABV358" s="13"/>
      <c r="ABW358" s="19"/>
      <c r="ABX358" s="13"/>
      <c r="ABY358" s="13"/>
      <c r="ABZ358" s="13"/>
      <c r="ACA358" s="19"/>
      <c r="ACB358" s="13"/>
      <c r="ACC358" s="13"/>
      <c r="ACD358" s="13"/>
      <c r="ACE358" s="19"/>
      <c r="ACF358" s="13"/>
      <c r="ACG358" s="13"/>
      <c r="ACH358" s="13"/>
      <c r="ACI358" s="19"/>
      <c r="ACJ358" s="13"/>
      <c r="ACK358" s="13"/>
      <c r="ACL358" s="13"/>
      <c r="ACM358" s="19"/>
      <c r="ACN358" s="13"/>
      <c r="ACO358" s="13"/>
      <c r="ACP358" s="13"/>
      <c r="ACQ358" s="19"/>
      <c r="ACR358" s="13"/>
      <c r="ACS358" s="13"/>
      <c r="ACT358" s="13"/>
      <c r="ACU358" s="19"/>
      <c r="ACV358" s="13"/>
      <c r="ACW358" s="13"/>
      <c r="ACX358" s="13"/>
      <c r="ACY358" s="19"/>
      <c r="ACZ358" s="13"/>
      <c r="ADA358" s="13"/>
      <c r="ADB358" s="13"/>
      <c r="ADC358" s="19"/>
      <c r="ADD358" s="13"/>
      <c r="ADE358" s="13"/>
      <c r="ADF358" s="13"/>
      <c r="ADG358" s="19"/>
      <c r="ADH358" s="13"/>
      <c r="ADI358" s="13"/>
      <c r="ADJ358" s="13"/>
      <c r="ADK358" s="19"/>
      <c r="ADL358" s="13"/>
      <c r="ADM358" s="13"/>
      <c r="ADN358" s="13"/>
      <c r="ADO358" s="19"/>
      <c r="ADP358" s="13"/>
      <c r="ADQ358" s="13"/>
      <c r="ADR358" s="13"/>
      <c r="ADS358" s="19"/>
      <c r="ADT358" s="13"/>
      <c r="ADU358" s="13"/>
      <c r="ADV358" s="13"/>
      <c r="ADW358" s="19"/>
      <c r="ADX358" s="13"/>
      <c r="ADY358" s="13"/>
      <c r="ADZ358" s="13"/>
      <c r="AEA358" s="19"/>
      <c r="AEB358" s="13"/>
      <c r="AEC358" s="13"/>
      <c r="AED358" s="13"/>
      <c r="AEE358" s="19"/>
      <c r="AEF358" s="13"/>
      <c r="AEG358" s="13"/>
      <c r="AEH358" s="13"/>
      <c r="AEI358" s="19"/>
      <c r="AEJ358" s="13"/>
      <c r="AEK358" s="13"/>
      <c r="AEL358" s="13"/>
      <c r="AEM358" s="19"/>
      <c r="AEN358" s="13"/>
      <c r="AEO358" s="13"/>
      <c r="AEP358" s="13"/>
      <c r="AEQ358" s="19"/>
      <c r="AER358" s="13"/>
      <c r="AES358" s="13"/>
      <c r="AET358" s="13"/>
      <c r="AEU358" s="19"/>
      <c r="AEV358" s="13"/>
      <c r="AEW358" s="13"/>
      <c r="AEX358" s="13"/>
      <c r="AEY358" s="19"/>
      <c r="AEZ358" s="13"/>
      <c r="AFA358" s="13"/>
      <c r="AFB358" s="13"/>
      <c r="AFC358" s="19"/>
      <c r="AFD358" s="13"/>
      <c r="AFE358" s="13"/>
      <c r="AFF358" s="13"/>
      <c r="AFG358" s="19"/>
      <c r="AFH358" s="13"/>
      <c r="AFI358" s="13"/>
      <c r="AFJ358" s="13"/>
      <c r="AFK358" s="19"/>
      <c r="AFL358" s="13"/>
      <c r="AFM358" s="13"/>
      <c r="AFN358" s="13"/>
      <c r="AFO358" s="19"/>
      <c r="AFP358" s="13"/>
      <c r="AFQ358" s="13"/>
      <c r="AFR358" s="13"/>
      <c r="AFS358" s="19"/>
      <c r="AFT358" s="13"/>
      <c r="AFU358" s="13"/>
      <c r="AFV358" s="13"/>
      <c r="AFW358" s="19"/>
      <c r="AFX358" s="13"/>
      <c r="AFY358" s="13"/>
      <c r="AFZ358" s="13"/>
      <c r="AGA358" s="19"/>
      <c r="AGB358" s="13"/>
      <c r="AGC358" s="13"/>
      <c r="AGD358" s="13"/>
      <c r="AGE358" s="19"/>
      <c r="AGF358" s="13"/>
      <c r="AGG358" s="13"/>
      <c r="AGH358" s="13"/>
      <c r="AGI358" s="19"/>
      <c r="AGJ358" s="13"/>
      <c r="AGK358" s="13"/>
      <c r="AGL358" s="13"/>
      <c r="AGM358" s="19"/>
      <c r="AGN358" s="13"/>
      <c r="AGO358" s="13"/>
      <c r="AGP358" s="13"/>
      <c r="AGQ358" s="19"/>
      <c r="AGR358" s="13"/>
      <c r="AGS358" s="13"/>
      <c r="AGT358" s="13"/>
      <c r="AGU358" s="19"/>
      <c r="AGV358" s="13"/>
      <c r="AGW358" s="13"/>
      <c r="AGX358" s="13"/>
      <c r="AGY358" s="19"/>
      <c r="AGZ358" s="13"/>
      <c r="AHA358" s="13"/>
      <c r="AHB358" s="13"/>
      <c r="AHC358" s="19"/>
      <c r="AHD358" s="13"/>
      <c r="AHE358" s="13"/>
      <c r="AHF358" s="13"/>
      <c r="AHG358" s="19"/>
      <c r="AHH358" s="13"/>
      <c r="AHI358" s="13"/>
      <c r="AHJ358" s="13"/>
      <c r="AHK358" s="19"/>
      <c r="AHL358" s="13"/>
      <c r="AHM358" s="13"/>
      <c r="AHN358" s="13"/>
      <c r="AHO358" s="19"/>
      <c r="AHP358" s="13"/>
      <c r="AHQ358" s="13"/>
      <c r="AHR358" s="13"/>
      <c r="AHS358" s="19"/>
      <c r="AHT358" s="13"/>
      <c r="AHU358" s="13"/>
      <c r="AHV358" s="13"/>
      <c r="AHW358" s="19"/>
      <c r="AHX358" s="13"/>
      <c r="AHY358" s="13"/>
      <c r="AHZ358" s="13"/>
      <c r="AIA358" s="19"/>
      <c r="AIB358" s="13"/>
      <c r="AIC358" s="13"/>
      <c r="AID358" s="13"/>
      <c r="AIE358" s="19"/>
      <c r="AIF358" s="13"/>
      <c r="AIG358" s="13"/>
      <c r="AIH358" s="13"/>
      <c r="AII358" s="19"/>
      <c r="AIJ358" s="13"/>
      <c r="AIK358" s="13"/>
      <c r="AIL358" s="13"/>
      <c r="AIM358" s="19"/>
      <c r="AIN358" s="13"/>
      <c r="AIO358" s="13"/>
      <c r="AIP358" s="13"/>
      <c r="AIQ358" s="19"/>
      <c r="AIR358" s="13"/>
      <c r="AIS358" s="13"/>
      <c r="AIT358" s="13"/>
      <c r="AIU358" s="19"/>
      <c r="AIV358" s="13"/>
      <c r="AIW358" s="13"/>
      <c r="AIX358" s="13"/>
      <c r="AIY358" s="19"/>
      <c r="AIZ358" s="13"/>
      <c r="AJA358" s="13"/>
      <c r="AJB358" s="13"/>
      <c r="AJC358" s="19"/>
      <c r="AJD358" s="13"/>
      <c r="AJE358" s="13"/>
      <c r="AJF358" s="13"/>
      <c r="AJG358" s="19"/>
      <c r="AJH358" s="13"/>
      <c r="AJI358" s="13"/>
      <c r="AJJ358" s="13"/>
      <c r="AJK358" s="19"/>
      <c r="AJL358" s="13"/>
      <c r="AJM358" s="13"/>
      <c r="AJN358" s="13"/>
      <c r="AJO358" s="19"/>
      <c r="AJP358" s="13"/>
      <c r="AJQ358" s="13"/>
      <c r="AJR358" s="13"/>
      <c r="AJS358" s="19"/>
      <c r="AJT358" s="13"/>
      <c r="AJU358" s="13"/>
      <c r="AJV358" s="13"/>
      <c r="AJW358" s="19"/>
      <c r="AJX358" s="13"/>
      <c r="AJY358" s="13"/>
      <c r="AJZ358" s="13"/>
      <c r="AKA358" s="19"/>
      <c r="AKB358" s="13"/>
      <c r="AKC358" s="13"/>
      <c r="AKD358" s="13"/>
      <c r="AKE358" s="19"/>
      <c r="AKF358" s="13"/>
      <c r="AKG358" s="13"/>
      <c r="AKH358" s="13"/>
      <c r="AKI358" s="19"/>
      <c r="AKJ358" s="13"/>
      <c r="AKK358" s="13"/>
      <c r="AKL358" s="13"/>
      <c r="AKM358" s="19"/>
      <c r="AKN358" s="13"/>
      <c r="AKO358" s="13"/>
      <c r="AKP358" s="13"/>
      <c r="AKQ358" s="19"/>
      <c r="AKR358" s="13"/>
      <c r="AKS358" s="13"/>
      <c r="AKT358" s="13"/>
      <c r="AKU358" s="19"/>
      <c r="AKV358" s="13"/>
      <c r="AKW358" s="13"/>
      <c r="AKX358" s="13"/>
      <c r="AKY358" s="19"/>
      <c r="AKZ358" s="13"/>
      <c r="ALA358" s="13"/>
      <c r="ALB358" s="13"/>
      <c r="ALC358" s="19"/>
      <c r="ALD358" s="13"/>
      <c r="ALE358" s="13"/>
      <c r="ALF358" s="13"/>
      <c r="ALG358" s="19"/>
      <c r="ALH358" s="13"/>
      <c r="ALI358" s="13"/>
      <c r="ALJ358" s="13"/>
      <c r="ALK358" s="19"/>
      <c r="ALL358" s="13"/>
      <c r="ALM358" s="13"/>
      <c r="ALN358" s="13"/>
      <c r="ALO358" s="19"/>
      <c r="ALP358" s="13"/>
      <c r="ALQ358" s="13"/>
      <c r="ALR358" s="13"/>
      <c r="ALS358" s="19"/>
      <c r="ALT358" s="13"/>
      <c r="ALU358" s="13"/>
      <c r="ALV358" s="13"/>
      <c r="ALW358" s="19"/>
      <c r="ALX358" s="13"/>
      <c r="ALY358" s="13"/>
      <c r="ALZ358" s="13"/>
      <c r="AMA358" s="19"/>
      <c r="AMB358" s="13"/>
      <c r="AMC358" s="13"/>
      <c r="AMD358" s="13"/>
      <c r="AME358" s="19"/>
      <c r="AMF358" s="13"/>
      <c r="AMG358" s="13"/>
      <c r="AMH358" s="13"/>
      <c r="AMI358" s="19"/>
      <c r="AMJ358" s="13"/>
      <c r="AMK358" s="13"/>
      <c r="AML358" s="13"/>
      <c r="AMM358" s="19"/>
      <c r="AMN358" s="13"/>
      <c r="AMO358" s="13"/>
      <c r="AMP358" s="13"/>
      <c r="AMQ358" s="19"/>
      <c r="AMR358" s="13"/>
      <c r="AMS358" s="13"/>
      <c r="AMT358" s="13"/>
      <c r="AMU358" s="19"/>
      <c r="AMV358" s="13"/>
      <c r="AMW358" s="13"/>
      <c r="AMX358" s="13"/>
      <c r="AMY358" s="19"/>
      <c r="AMZ358" s="13"/>
      <c r="ANA358" s="13"/>
      <c r="ANB358" s="13"/>
      <c r="ANC358" s="19"/>
      <c r="AND358" s="13"/>
      <c r="ANE358" s="13"/>
      <c r="ANF358" s="13"/>
      <c r="ANG358" s="19"/>
      <c r="ANH358" s="13"/>
      <c r="ANI358" s="13"/>
      <c r="ANJ358" s="13"/>
      <c r="ANK358" s="19"/>
      <c r="ANL358" s="13"/>
      <c r="ANM358" s="13"/>
      <c r="ANN358" s="13"/>
      <c r="ANO358" s="19"/>
      <c r="ANP358" s="13"/>
      <c r="ANQ358" s="13"/>
      <c r="ANR358" s="13"/>
      <c r="ANS358" s="19"/>
      <c r="ANT358" s="13"/>
      <c r="ANU358" s="13"/>
      <c r="ANV358" s="13"/>
      <c r="ANW358" s="19"/>
      <c r="ANX358" s="13"/>
      <c r="ANY358" s="13"/>
      <c r="ANZ358" s="13"/>
      <c r="AOA358" s="19"/>
      <c r="AOB358" s="13"/>
      <c r="AOC358" s="13"/>
      <c r="AOD358" s="13"/>
      <c r="AOE358" s="19"/>
      <c r="AOF358" s="13"/>
      <c r="AOG358" s="13"/>
      <c r="AOH358" s="13"/>
      <c r="AOI358" s="19"/>
      <c r="AOJ358" s="13"/>
      <c r="AOK358" s="13"/>
      <c r="AOL358" s="13"/>
      <c r="AOM358" s="19"/>
      <c r="AON358" s="13"/>
      <c r="AOO358" s="13"/>
      <c r="AOP358" s="13"/>
      <c r="AOQ358" s="19"/>
      <c r="AOR358" s="13"/>
      <c r="AOS358" s="13"/>
      <c r="AOT358" s="13"/>
      <c r="AOU358" s="19"/>
      <c r="AOV358" s="13"/>
      <c r="AOW358" s="13"/>
      <c r="AOX358" s="13"/>
      <c r="AOY358" s="19"/>
      <c r="AOZ358" s="13"/>
      <c r="APA358" s="13"/>
      <c r="APB358" s="13"/>
      <c r="APC358" s="19"/>
      <c r="APD358" s="13"/>
      <c r="APE358" s="13"/>
      <c r="APF358" s="13"/>
      <c r="APG358" s="19"/>
      <c r="APH358" s="13"/>
      <c r="API358" s="13"/>
      <c r="APJ358" s="13"/>
      <c r="APK358" s="19"/>
      <c r="APL358" s="13"/>
      <c r="APM358" s="13"/>
      <c r="APN358" s="13"/>
      <c r="APO358" s="19"/>
      <c r="APP358" s="13"/>
      <c r="APQ358" s="13"/>
      <c r="APR358" s="13"/>
      <c r="APS358" s="19"/>
      <c r="APT358" s="13"/>
      <c r="APU358" s="13"/>
      <c r="APV358" s="13"/>
      <c r="APW358" s="19"/>
      <c r="APX358" s="13"/>
      <c r="APY358" s="13"/>
      <c r="APZ358" s="13"/>
      <c r="AQA358" s="19"/>
      <c r="AQB358" s="13"/>
      <c r="AQC358" s="13"/>
      <c r="AQD358" s="13"/>
      <c r="AQE358" s="19"/>
      <c r="AQF358" s="13"/>
      <c r="AQG358" s="13"/>
      <c r="AQH358" s="13"/>
      <c r="AQI358" s="19"/>
      <c r="AQJ358" s="13"/>
      <c r="AQK358" s="13"/>
      <c r="AQL358" s="13"/>
      <c r="AQM358" s="19"/>
      <c r="AQN358" s="13"/>
      <c r="AQO358" s="13"/>
      <c r="AQP358" s="13"/>
      <c r="AQQ358" s="19"/>
      <c r="AQR358" s="13"/>
      <c r="AQS358" s="13"/>
      <c r="AQT358" s="13"/>
      <c r="AQU358" s="19"/>
      <c r="AQV358" s="13"/>
      <c r="AQW358" s="13"/>
      <c r="AQX358" s="13"/>
      <c r="AQY358" s="19"/>
      <c r="AQZ358" s="13"/>
      <c r="ARA358" s="13"/>
      <c r="ARB358" s="13"/>
      <c r="ARC358" s="19"/>
      <c r="ARD358" s="13"/>
      <c r="ARE358" s="13"/>
      <c r="ARF358" s="13"/>
      <c r="ARG358" s="19"/>
      <c r="ARH358" s="13"/>
      <c r="ARI358" s="13"/>
      <c r="ARJ358" s="13"/>
      <c r="ARK358" s="19"/>
      <c r="ARL358" s="13"/>
      <c r="ARM358" s="13"/>
      <c r="ARN358" s="13"/>
      <c r="ARO358" s="19"/>
      <c r="ARP358" s="13"/>
      <c r="ARQ358" s="13"/>
      <c r="ARR358" s="13"/>
      <c r="ARS358" s="19"/>
      <c r="ART358" s="13"/>
      <c r="ARU358" s="13"/>
      <c r="ARV358" s="13"/>
      <c r="ARW358" s="19"/>
      <c r="ARX358" s="13"/>
      <c r="ARY358" s="13"/>
      <c r="ARZ358" s="13"/>
      <c r="ASA358" s="19"/>
      <c r="ASB358" s="13"/>
      <c r="ASC358" s="13"/>
      <c r="ASD358" s="13"/>
      <c r="ASE358" s="19"/>
      <c r="ASF358" s="13"/>
      <c r="ASG358" s="13"/>
      <c r="ASH358" s="13"/>
      <c r="ASI358" s="19"/>
      <c r="ASJ358" s="13"/>
      <c r="ASK358" s="13"/>
      <c r="ASL358" s="13"/>
      <c r="ASM358" s="19"/>
      <c r="ASN358" s="13"/>
      <c r="ASO358" s="13"/>
      <c r="ASP358" s="13"/>
      <c r="ASQ358" s="19"/>
      <c r="ASR358" s="13"/>
      <c r="ASS358" s="13"/>
      <c r="AST358" s="13"/>
      <c r="ASU358" s="19"/>
      <c r="ASV358" s="13"/>
      <c r="ASW358" s="13"/>
      <c r="ASX358" s="13"/>
      <c r="ASY358" s="19"/>
      <c r="ASZ358" s="13"/>
      <c r="ATA358" s="13"/>
      <c r="ATB358" s="13"/>
      <c r="ATC358" s="19"/>
      <c r="ATD358" s="13"/>
      <c r="ATE358" s="13"/>
      <c r="ATF358" s="13"/>
      <c r="ATG358" s="19"/>
      <c r="ATH358" s="13"/>
      <c r="ATI358" s="13"/>
      <c r="ATJ358" s="13"/>
      <c r="ATK358" s="19"/>
      <c r="ATL358" s="13"/>
      <c r="ATM358" s="13"/>
      <c r="ATN358" s="13"/>
      <c r="ATO358" s="19"/>
      <c r="ATP358" s="13"/>
      <c r="ATQ358" s="13"/>
      <c r="ATR358" s="13"/>
      <c r="ATS358" s="19"/>
      <c r="ATT358" s="13"/>
      <c r="ATU358" s="13"/>
      <c r="ATV358" s="13"/>
      <c r="ATW358" s="19"/>
      <c r="ATX358" s="13"/>
      <c r="ATY358" s="13"/>
      <c r="ATZ358" s="13"/>
      <c r="AUA358" s="19"/>
      <c r="AUB358" s="13"/>
      <c r="AUC358" s="13"/>
      <c r="AUD358" s="13"/>
      <c r="AUE358" s="19"/>
      <c r="AUF358" s="13"/>
      <c r="AUG358" s="13"/>
      <c r="AUH358" s="13"/>
      <c r="AUI358" s="19"/>
      <c r="AUJ358" s="13"/>
      <c r="AUK358" s="13"/>
      <c r="AUL358" s="13"/>
      <c r="AUM358" s="19"/>
      <c r="AUN358" s="13"/>
      <c r="AUO358" s="13"/>
      <c r="AUP358" s="13"/>
      <c r="AUQ358" s="19"/>
      <c r="AUR358" s="13"/>
      <c r="AUS358" s="13"/>
      <c r="AUT358" s="13"/>
      <c r="AUU358" s="19"/>
      <c r="AUV358" s="13"/>
      <c r="AUW358" s="13"/>
      <c r="AUX358" s="13"/>
      <c r="AUY358" s="19"/>
      <c r="AUZ358" s="13"/>
      <c r="AVA358" s="13"/>
      <c r="AVB358" s="13"/>
      <c r="AVC358" s="19"/>
      <c r="AVD358" s="13"/>
      <c r="AVE358" s="13"/>
      <c r="AVF358" s="13"/>
      <c r="AVG358" s="19"/>
      <c r="AVH358" s="13"/>
      <c r="AVI358" s="13"/>
      <c r="AVJ358" s="13"/>
      <c r="AVK358" s="19"/>
      <c r="AVL358" s="13"/>
      <c r="AVM358" s="13"/>
      <c r="AVN358" s="13"/>
      <c r="AVO358" s="19"/>
      <c r="AVP358" s="13"/>
      <c r="AVQ358" s="13"/>
      <c r="AVR358" s="13"/>
      <c r="AVS358" s="19"/>
      <c r="AVT358" s="13"/>
      <c r="AVU358" s="13"/>
      <c r="AVV358" s="13"/>
      <c r="AVW358" s="19"/>
      <c r="AVX358" s="13"/>
      <c r="AVY358" s="13"/>
      <c r="AVZ358" s="13"/>
      <c r="AWA358" s="19"/>
      <c r="AWB358" s="13"/>
      <c r="AWC358" s="11"/>
      <c r="AWD358" s="11"/>
      <c r="AWE358" s="11"/>
      <c r="AWF358" s="12"/>
      <c r="AWG358" s="11"/>
      <c r="AWH358" s="11"/>
      <c r="AWI358" s="11"/>
      <c r="AWJ358" s="12"/>
      <c r="AWK358" s="11"/>
      <c r="AWL358" s="11"/>
      <c r="AWM358" s="11"/>
      <c r="AWN358" s="12"/>
      <c r="AWO358" s="11"/>
      <c r="AWP358" s="11"/>
      <c r="AWQ358" s="11"/>
      <c r="AWR358" s="12"/>
      <c r="AWS358" s="11"/>
      <c r="AWT358" s="11"/>
      <c r="AWU358" s="11"/>
      <c r="AWV358" s="12"/>
      <c r="AWW358" s="11"/>
      <c r="AWX358" s="11"/>
      <c r="AWY358" s="11"/>
      <c r="AWZ358" s="12"/>
      <c r="AXA358" s="11"/>
      <c r="AXB358" s="11"/>
      <c r="AXC358" s="11"/>
      <c r="AXD358" s="12"/>
      <c r="AXE358" s="11"/>
      <c r="AXF358" s="11"/>
      <c r="AXG358" s="11"/>
      <c r="AXH358" s="12"/>
      <c r="AXI358" s="11"/>
      <c r="AXJ358" s="11"/>
      <c r="AXK358" s="11"/>
      <c r="AXL358" s="12"/>
      <c r="AXM358" s="11"/>
      <c r="AXN358" s="11"/>
      <c r="AXO358" s="11"/>
      <c r="AXP358" s="12"/>
      <c r="AXQ358" s="11"/>
      <c r="AXR358" s="11"/>
      <c r="AXS358" s="11"/>
      <c r="AXT358" s="12"/>
      <c r="AXU358" s="11"/>
      <c r="AXV358" s="11"/>
      <c r="AXW358" s="11"/>
      <c r="AXX358" s="12"/>
      <c r="AXY358" s="11"/>
      <c r="AXZ358" s="11"/>
      <c r="AYA358" s="11"/>
      <c r="AYB358" s="12"/>
      <c r="AYC358" s="11"/>
      <c r="AYD358" s="11"/>
      <c r="AYE358" s="11"/>
      <c r="AYF358" s="12"/>
      <c r="AYG358" s="11"/>
      <c r="AYH358" s="11"/>
      <c r="AYI358" s="11"/>
      <c r="AYJ358" s="12"/>
      <c r="AYK358" s="11"/>
      <c r="AYL358" s="11"/>
      <c r="AYM358" s="11"/>
      <c r="AYN358" s="12"/>
      <c r="AYO358" s="11"/>
      <c r="AYP358" s="11"/>
      <c r="AYQ358" s="11"/>
      <c r="AYR358" s="12"/>
      <c r="AYS358" s="11"/>
      <c r="AYT358" s="11"/>
      <c r="AYU358" s="11"/>
      <c r="AYV358" s="12"/>
      <c r="AYW358" s="11"/>
      <c r="AYX358" s="11"/>
      <c r="AYY358" s="11"/>
      <c r="AYZ358" s="12"/>
      <c r="AZA358" s="11"/>
      <c r="AZB358" s="11"/>
      <c r="AZC358" s="11"/>
      <c r="AZD358" s="12"/>
      <c r="AZE358" s="11"/>
      <c r="AZF358" s="11"/>
      <c r="AZG358" s="11"/>
      <c r="AZH358" s="12"/>
      <c r="AZI358" s="11"/>
      <c r="AZJ358" s="11"/>
      <c r="AZK358" s="11"/>
      <c r="AZL358" s="12"/>
      <c r="AZM358" s="11"/>
      <c r="AZN358" s="11"/>
      <c r="AZO358" s="11"/>
      <c r="AZP358" s="12"/>
      <c r="AZQ358" s="11"/>
      <c r="AZR358" s="11"/>
      <c r="AZS358" s="11"/>
      <c r="AZT358" s="12"/>
      <c r="AZU358" s="11"/>
      <c r="AZV358" s="11"/>
      <c r="AZW358" s="11"/>
      <c r="AZX358" s="12"/>
      <c r="AZY358" s="11"/>
      <c r="AZZ358" s="11"/>
      <c r="BAA358" s="11"/>
      <c r="BAB358" s="12"/>
      <c r="BAC358" s="11"/>
      <c r="BAD358" s="11"/>
      <c r="BAE358" s="11"/>
      <c r="BAF358" s="12"/>
      <c r="BAG358" s="11"/>
      <c r="BAH358" s="11"/>
      <c r="BAI358" s="11"/>
      <c r="BAJ358" s="12"/>
      <c r="BAK358" s="11"/>
      <c r="BAL358" s="11"/>
      <c r="BAM358" s="11"/>
      <c r="BAN358" s="12"/>
      <c r="BAO358" s="11"/>
      <c r="BAP358" s="11"/>
      <c r="BAQ358" s="11"/>
      <c r="BAR358" s="12"/>
      <c r="BAS358" s="11"/>
      <c r="BAT358" s="11"/>
      <c r="BAU358" s="11"/>
      <c r="BAV358" s="12"/>
      <c r="BAW358" s="11"/>
      <c r="BAX358" s="11"/>
      <c r="BAY358" s="11"/>
      <c r="BAZ358" s="12"/>
      <c r="BBA358" s="11"/>
      <c r="BBB358" s="11"/>
      <c r="BBC358" s="11"/>
      <c r="BBD358" s="12"/>
      <c r="BBE358" s="11"/>
      <c r="BBF358" s="11"/>
      <c r="BBG358" s="11"/>
      <c r="BBH358" s="12"/>
      <c r="BBI358" s="11"/>
      <c r="BBJ358" s="11"/>
      <c r="BBK358" s="11"/>
      <c r="BBL358" s="12"/>
      <c r="BBM358" s="11"/>
      <c r="BBN358" s="11"/>
      <c r="BBO358" s="11"/>
      <c r="BBP358" s="12"/>
      <c r="BBQ358" s="11"/>
      <c r="BBR358" s="11"/>
      <c r="BBS358" s="11"/>
      <c r="BBT358" s="12"/>
      <c r="BBU358" s="11"/>
      <c r="BBV358" s="11"/>
      <c r="BBW358" s="11"/>
      <c r="BBX358" s="12"/>
      <c r="BBY358" s="11"/>
      <c r="BBZ358" s="11"/>
      <c r="BCA358" s="11"/>
      <c r="BCB358" s="12"/>
      <c r="BCC358" s="11"/>
      <c r="BCD358" s="11"/>
      <c r="BCE358" s="11"/>
      <c r="BCF358" s="12"/>
      <c r="BCG358" s="11"/>
      <c r="BCH358" s="11"/>
      <c r="BCI358" s="11"/>
      <c r="BCJ358" s="12"/>
      <c r="BCK358" s="11"/>
      <c r="BCL358" s="11"/>
      <c r="BCM358" s="11"/>
      <c r="BCN358" s="12"/>
      <c r="BCO358" s="11"/>
      <c r="BCP358" s="11"/>
      <c r="BCQ358" s="11"/>
      <c r="BCR358" s="12"/>
      <c r="BCS358" s="11"/>
      <c r="BCT358" s="11"/>
      <c r="BCU358" s="11"/>
      <c r="BCV358" s="12"/>
      <c r="BCW358" s="11"/>
      <c r="BCX358" s="11"/>
      <c r="BCY358" s="11"/>
      <c r="BCZ358" s="12"/>
      <c r="BDA358" s="11"/>
      <c r="BDB358" s="11"/>
      <c r="BDC358" s="11"/>
      <c r="BDD358" s="12"/>
      <c r="BDE358" s="11"/>
      <c r="BDF358" s="11"/>
      <c r="BDG358" s="11"/>
      <c r="BDH358" s="12"/>
      <c r="BDI358" s="11"/>
      <c r="BDJ358" s="11"/>
      <c r="BDK358" s="11"/>
      <c r="BDL358" s="12"/>
      <c r="BDM358" s="11"/>
      <c r="BDN358" s="11"/>
      <c r="BDO358" s="11"/>
      <c r="BDP358" s="12"/>
      <c r="BDQ358" s="11"/>
      <c r="BDR358" s="11"/>
      <c r="BDS358" s="11"/>
      <c r="BDT358" s="12"/>
      <c r="BDU358" s="11"/>
      <c r="BDV358" s="11"/>
      <c r="BDW358" s="11"/>
      <c r="BDX358" s="12"/>
      <c r="BDY358" s="11"/>
      <c r="BDZ358" s="11"/>
      <c r="BEA358" s="11"/>
      <c r="BEB358" s="12"/>
      <c r="BEC358" s="11"/>
      <c r="BED358" s="11"/>
      <c r="BEE358" s="11"/>
      <c r="BEF358" s="12"/>
      <c r="BEG358" s="11"/>
      <c r="BEH358" s="11"/>
      <c r="BEI358" s="11"/>
      <c r="BEJ358" s="12"/>
      <c r="BEK358" s="11"/>
      <c r="BEL358" s="11"/>
      <c r="BEM358" s="11"/>
      <c r="BEN358" s="12"/>
      <c r="BEO358" s="11"/>
      <c r="BEP358" s="11"/>
      <c r="BEQ358" s="11"/>
      <c r="BER358" s="12"/>
      <c r="BES358" s="11"/>
      <c r="BET358" s="11"/>
      <c r="BEU358" s="11"/>
      <c r="BEV358" s="12"/>
      <c r="BEW358" s="11"/>
      <c r="BEX358" s="11"/>
      <c r="BEY358" s="11"/>
      <c r="BEZ358" s="12"/>
      <c r="BFA358" s="11"/>
      <c r="BFB358" s="11"/>
      <c r="BFC358" s="11"/>
      <c r="BFD358" s="12"/>
      <c r="BFE358" s="11"/>
      <c r="BFF358" s="11"/>
      <c r="BFG358" s="11"/>
      <c r="BFH358" s="12"/>
      <c r="BFI358" s="11"/>
      <c r="BFJ358" s="11"/>
      <c r="BFK358" s="11"/>
      <c r="BFL358" s="12"/>
      <c r="BFM358" s="11"/>
      <c r="BFN358" s="11"/>
      <c r="BFO358" s="11"/>
      <c r="BFP358" s="12"/>
      <c r="BFQ358" s="11"/>
      <c r="BFR358" s="11"/>
      <c r="BFS358" s="11"/>
      <c r="BFT358" s="12"/>
      <c r="BFU358" s="11"/>
      <c r="BFV358" s="11"/>
      <c r="BFW358" s="11"/>
      <c r="BFX358" s="12"/>
      <c r="BFY358" s="11"/>
      <c r="BFZ358" s="11"/>
      <c r="BGA358" s="11"/>
      <c r="BGB358" s="12"/>
      <c r="BGC358" s="11"/>
      <c r="BGD358" s="11"/>
      <c r="BGE358" s="11"/>
      <c r="BGF358" s="12"/>
      <c r="BGG358" s="11"/>
      <c r="BGH358" s="11"/>
      <c r="BGI358" s="11"/>
      <c r="BGJ358" s="12"/>
      <c r="BGK358" s="11"/>
      <c r="BGL358" s="11"/>
      <c r="BGM358" s="11"/>
      <c r="BGN358" s="12"/>
      <c r="BGO358" s="11"/>
      <c r="BGP358" s="11"/>
      <c r="BGQ358" s="11"/>
      <c r="BGR358" s="12"/>
      <c r="BGS358" s="11"/>
      <c r="BGT358" s="11"/>
      <c r="BGU358" s="11"/>
      <c r="BGV358" s="12"/>
      <c r="BGW358" s="11"/>
      <c r="BGX358" s="11"/>
      <c r="BGY358" s="11"/>
      <c r="BGZ358" s="12"/>
      <c r="BHA358" s="11"/>
      <c r="BHB358" s="11"/>
      <c r="BHC358" s="11"/>
      <c r="BHD358" s="12"/>
      <c r="BHE358" s="11"/>
      <c r="BHF358" s="11"/>
      <c r="BHG358" s="11"/>
      <c r="BHH358" s="12"/>
      <c r="BHI358" s="11"/>
      <c r="BHJ358" s="11"/>
      <c r="BHK358" s="11"/>
      <c r="BHL358" s="12"/>
      <c r="BHM358" s="11"/>
      <c r="BHN358" s="11"/>
      <c r="BHO358" s="11"/>
      <c r="BHP358" s="12"/>
      <c r="BHQ358" s="11"/>
      <c r="BHR358" s="11"/>
      <c r="BHS358" s="11"/>
      <c r="BHT358" s="12"/>
      <c r="BHU358" s="11"/>
      <c r="BHV358" s="11"/>
      <c r="BHW358" s="11"/>
      <c r="BHX358" s="12"/>
      <c r="BHY358" s="11"/>
      <c r="BHZ358" s="11"/>
      <c r="BIA358" s="11"/>
      <c r="BIB358" s="12"/>
      <c r="BIC358" s="11"/>
      <c r="BID358" s="11"/>
      <c r="BIE358" s="11"/>
      <c r="BIF358" s="12"/>
      <c r="BIG358" s="11"/>
      <c r="BIH358" s="11"/>
      <c r="BII358" s="11"/>
      <c r="BIJ358" s="12"/>
      <c r="BIK358" s="11"/>
      <c r="BIL358" s="11"/>
      <c r="BIM358" s="11"/>
      <c r="BIN358" s="12"/>
      <c r="BIO358" s="11"/>
      <c r="BIP358" s="11"/>
      <c r="BIQ358" s="11"/>
      <c r="BIR358" s="12"/>
      <c r="BIS358" s="11"/>
      <c r="BIT358" s="11"/>
      <c r="BIU358" s="11"/>
      <c r="BIV358" s="12"/>
      <c r="BIW358" s="11"/>
      <c r="BIX358" s="11"/>
      <c r="BIY358" s="11"/>
      <c r="BIZ358" s="12"/>
      <c r="BJA358" s="11"/>
      <c r="BJB358" s="11"/>
      <c r="BJC358" s="11"/>
      <c r="BJD358" s="12"/>
      <c r="BJE358" s="11"/>
      <c r="BJF358" s="11"/>
      <c r="BJG358" s="11"/>
      <c r="BJH358" s="12"/>
      <c r="BJI358" s="11"/>
      <c r="BJJ358" s="11"/>
      <c r="BJK358" s="11"/>
      <c r="BJL358" s="12"/>
      <c r="BJM358" s="11"/>
      <c r="BJN358" s="11"/>
      <c r="BJO358" s="11"/>
      <c r="BJP358" s="12"/>
      <c r="BJQ358" s="11"/>
      <c r="BJR358" s="11"/>
      <c r="BJS358" s="11"/>
      <c r="BJT358" s="12"/>
      <c r="BJU358" s="11"/>
      <c r="BJV358" s="11"/>
      <c r="BJW358" s="11"/>
      <c r="BJX358" s="12"/>
      <c r="BJY358" s="11"/>
      <c r="BJZ358" s="11"/>
      <c r="BKA358" s="11"/>
      <c r="BKB358" s="12"/>
      <c r="BKC358" s="11"/>
      <c r="BKD358" s="11"/>
      <c r="BKE358" s="11"/>
      <c r="BKF358" s="12"/>
      <c r="BKG358" s="11"/>
      <c r="BKH358" s="11"/>
      <c r="BKI358" s="11"/>
      <c r="BKJ358" s="12"/>
      <c r="BKK358" s="11"/>
      <c r="BKL358" s="11"/>
      <c r="BKM358" s="11"/>
      <c r="BKN358" s="12"/>
      <c r="BKO358" s="11"/>
      <c r="BKP358" s="11"/>
      <c r="BKQ358" s="11"/>
      <c r="BKR358" s="12"/>
      <c r="BKS358" s="11"/>
      <c r="BKT358" s="11"/>
      <c r="BKU358" s="11"/>
      <c r="BKV358" s="12"/>
      <c r="BKW358" s="11"/>
      <c r="BKX358" s="11"/>
      <c r="BKY358" s="11"/>
      <c r="BKZ358" s="12"/>
      <c r="BLA358" s="11"/>
      <c r="BLB358" s="11"/>
      <c r="BLC358" s="11"/>
      <c r="BLD358" s="12"/>
      <c r="BLE358" s="11"/>
      <c r="BLF358" s="11"/>
      <c r="BLG358" s="11"/>
      <c r="BLH358" s="12"/>
      <c r="BLI358" s="11"/>
      <c r="BLJ358" s="11"/>
      <c r="BLK358" s="11"/>
      <c r="BLL358" s="12"/>
      <c r="BLM358" s="11"/>
      <c r="BLN358" s="11"/>
      <c r="BLO358" s="11"/>
      <c r="BLP358" s="12"/>
      <c r="BLQ358" s="11"/>
      <c r="BLR358" s="11"/>
      <c r="BLS358" s="11"/>
      <c r="BLT358" s="12"/>
      <c r="BLU358" s="11"/>
      <c r="BLV358" s="11"/>
      <c r="BLW358" s="11"/>
      <c r="BLX358" s="12"/>
      <c r="BLY358" s="11"/>
      <c r="BLZ358" s="11"/>
      <c r="BMA358" s="11"/>
      <c r="BMB358" s="12"/>
      <c r="BMC358" s="11"/>
      <c r="BMD358" s="11"/>
      <c r="BME358" s="11"/>
      <c r="BMF358" s="12"/>
      <c r="BMG358" s="11"/>
      <c r="BMH358" s="11"/>
      <c r="BMI358" s="11"/>
      <c r="BMJ358" s="12"/>
      <c r="BMK358" s="11"/>
      <c r="BML358" s="11"/>
      <c r="BMM358" s="11"/>
      <c r="BMN358" s="12"/>
      <c r="BMO358" s="11"/>
      <c r="BMP358" s="11"/>
      <c r="BMQ358" s="11"/>
      <c r="BMR358" s="12"/>
      <c r="BMS358" s="11"/>
      <c r="BMT358" s="11"/>
      <c r="BMU358" s="11"/>
      <c r="BMV358" s="12"/>
      <c r="BMW358" s="11"/>
      <c r="BMX358" s="11"/>
      <c r="BMY358" s="11"/>
      <c r="BMZ358" s="12"/>
      <c r="BNA358" s="11"/>
      <c r="BNB358" s="11"/>
      <c r="BNC358" s="11"/>
      <c r="BND358" s="12"/>
      <c r="BNE358" s="11"/>
      <c r="BNF358" s="11"/>
      <c r="BNG358" s="11"/>
      <c r="BNH358" s="12"/>
      <c r="BNI358" s="11"/>
      <c r="BNJ358" s="11"/>
      <c r="BNK358" s="11"/>
      <c r="BNL358" s="12"/>
      <c r="BNM358" s="11"/>
      <c r="BNN358" s="11"/>
      <c r="BNO358" s="11"/>
      <c r="BNP358" s="12"/>
      <c r="BNQ358" s="11"/>
      <c r="BNR358" s="11"/>
      <c r="BNS358" s="11"/>
      <c r="BNT358" s="12"/>
      <c r="BNU358" s="11"/>
      <c r="BNV358" s="11"/>
      <c r="BNW358" s="11"/>
      <c r="BNX358" s="12"/>
      <c r="BNY358" s="11"/>
      <c r="BNZ358" s="11"/>
      <c r="BOA358" s="11"/>
      <c r="BOB358" s="12"/>
      <c r="BOC358" s="11"/>
      <c r="BOD358" s="11"/>
      <c r="BOE358" s="11"/>
      <c r="BOF358" s="12"/>
      <c r="BOG358" s="11"/>
      <c r="BOH358" s="11"/>
      <c r="BOI358" s="11"/>
      <c r="BOJ358" s="12"/>
      <c r="BOK358" s="11"/>
      <c r="BOL358" s="11"/>
      <c r="BOM358" s="11"/>
      <c r="BON358" s="12"/>
      <c r="BOO358" s="11"/>
      <c r="BOP358" s="11"/>
      <c r="BOQ358" s="11"/>
      <c r="BOR358" s="12"/>
      <c r="BOS358" s="11"/>
      <c r="BOT358" s="11"/>
      <c r="BOU358" s="11"/>
      <c r="BOV358" s="12"/>
      <c r="BOW358" s="11"/>
      <c r="BOX358" s="11"/>
      <c r="BOY358" s="11"/>
      <c r="BOZ358" s="12"/>
      <c r="BPA358" s="11"/>
      <c r="BPB358" s="11"/>
      <c r="BPC358" s="11"/>
      <c r="BPD358" s="12"/>
      <c r="BPE358" s="11"/>
      <c r="BPF358" s="11"/>
      <c r="BPG358" s="11"/>
      <c r="BPH358" s="12"/>
      <c r="BPI358" s="11"/>
      <c r="BPJ358" s="11"/>
      <c r="BPK358" s="11"/>
      <c r="BPL358" s="12"/>
      <c r="BPM358" s="11"/>
      <c r="BPN358" s="11"/>
      <c r="BPO358" s="11"/>
      <c r="BPP358" s="12"/>
      <c r="BPQ358" s="11"/>
      <c r="BPR358" s="11"/>
      <c r="BPS358" s="11"/>
      <c r="BPT358" s="12"/>
      <c r="BPU358" s="11"/>
      <c r="BPV358" s="11"/>
      <c r="BPW358" s="11"/>
      <c r="BPX358" s="12"/>
      <c r="BPY358" s="11"/>
      <c r="BPZ358" s="11"/>
      <c r="BQA358" s="11"/>
      <c r="BQB358" s="12"/>
      <c r="BQC358" s="11"/>
      <c r="BQD358" s="11"/>
      <c r="BQE358" s="11"/>
      <c r="BQF358" s="12"/>
      <c r="BQG358" s="11"/>
      <c r="BQH358" s="11"/>
      <c r="BQI358" s="11"/>
      <c r="BQJ358" s="12"/>
      <c r="BQK358" s="11"/>
      <c r="BQL358" s="11"/>
      <c r="BQM358" s="11"/>
      <c r="BQN358" s="12"/>
      <c r="BQO358" s="11"/>
      <c r="BQP358" s="11"/>
      <c r="BQQ358" s="11"/>
      <c r="BQR358" s="12"/>
      <c r="BQS358" s="11"/>
      <c r="BQT358" s="11"/>
      <c r="BQU358" s="11"/>
      <c r="BQV358" s="12"/>
      <c r="BQW358" s="11"/>
      <c r="BQX358" s="11"/>
      <c r="BQY358" s="11"/>
      <c r="BQZ358" s="12"/>
      <c r="BRA358" s="11"/>
      <c r="BRB358" s="11"/>
      <c r="BRC358" s="11"/>
      <c r="BRD358" s="12"/>
      <c r="BRE358" s="11"/>
      <c r="BRF358" s="11"/>
      <c r="BRG358" s="11"/>
      <c r="BRH358" s="12"/>
      <c r="BRI358" s="11"/>
      <c r="BRJ358" s="11"/>
      <c r="BRK358" s="11"/>
      <c r="BRL358" s="12"/>
      <c r="BRM358" s="11"/>
      <c r="BRN358" s="11"/>
      <c r="BRO358" s="11"/>
      <c r="BRP358" s="12"/>
      <c r="BRQ358" s="11"/>
      <c r="BRR358" s="11"/>
      <c r="BRS358" s="11"/>
      <c r="BRT358" s="12"/>
      <c r="BRU358" s="11"/>
      <c r="BRV358" s="11"/>
      <c r="BRW358" s="11"/>
      <c r="BRX358" s="12"/>
      <c r="BRY358" s="11"/>
      <c r="BRZ358" s="11"/>
      <c r="BSA358" s="11"/>
      <c r="BSB358" s="12"/>
      <c r="BSC358" s="11"/>
      <c r="BSD358" s="11"/>
      <c r="BSE358" s="11"/>
      <c r="BSF358" s="12"/>
      <c r="BSG358" s="11"/>
      <c r="BSH358" s="11"/>
      <c r="BSI358" s="11"/>
      <c r="BSJ358" s="12"/>
      <c r="BSK358" s="11"/>
      <c r="BSL358" s="11"/>
      <c r="BSM358" s="11"/>
      <c r="BSN358" s="12"/>
      <c r="BSO358" s="11"/>
      <c r="BSP358" s="11"/>
      <c r="BSQ358" s="11"/>
      <c r="BSR358" s="12"/>
      <c r="BSS358" s="11"/>
      <c r="BST358" s="11"/>
      <c r="BSU358" s="11"/>
      <c r="BSV358" s="12"/>
      <c r="BSW358" s="11"/>
      <c r="BSX358" s="11"/>
      <c r="BSY358" s="11"/>
      <c r="BSZ358" s="12"/>
      <c r="BTA358" s="11"/>
      <c r="BTB358" s="11"/>
      <c r="BTC358" s="11"/>
      <c r="BTD358" s="12"/>
      <c r="BTE358" s="11"/>
      <c r="BTF358" s="11"/>
      <c r="BTG358" s="11"/>
      <c r="BTH358" s="12"/>
      <c r="BTI358" s="11"/>
      <c r="BTJ358" s="11"/>
      <c r="BTK358" s="11"/>
      <c r="BTL358" s="12"/>
      <c r="BTM358" s="11"/>
      <c r="BTN358" s="11"/>
      <c r="BTO358" s="11"/>
      <c r="BTP358" s="12"/>
      <c r="BTQ358" s="11"/>
      <c r="BTR358" s="11"/>
      <c r="BTS358" s="11"/>
      <c r="BTT358" s="12"/>
      <c r="BTU358" s="11"/>
      <c r="BTV358" s="11"/>
      <c r="BTW358" s="11"/>
      <c r="BTX358" s="12"/>
      <c r="BTY358" s="11"/>
      <c r="BTZ358" s="11"/>
      <c r="BUA358" s="11"/>
      <c r="BUB358" s="12"/>
      <c r="BUC358" s="11"/>
      <c r="BUD358" s="11"/>
      <c r="BUE358" s="11"/>
      <c r="BUF358" s="12"/>
      <c r="BUG358" s="11"/>
      <c r="BUH358" s="11"/>
      <c r="BUI358" s="11"/>
      <c r="BUJ358" s="12"/>
      <c r="BUK358" s="11"/>
      <c r="BUL358" s="11"/>
      <c r="BUM358" s="11"/>
      <c r="BUN358" s="12"/>
      <c r="BUO358" s="11"/>
      <c r="BUP358" s="11"/>
      <c r="BUQ358" s="11"/>
      <c r="BUR358" s="12"/>
      <c r="BUS358" s="11"/>
      <c r="BUT358" s="11"/>
      <c r="BUU358" s="11"/>
      <c r="BUV358" s="12"/>
      <c r="BUW358" s="11"/>
      <c r="BUX358" s="11"/>
      <c r="BUY358" s="11"/>
      <c r="BUZ358" s="12"/>
      <c r="BVA358" s="11"/>
      <c r="BVB358" s="11"/>
      <c r="BVC358" s="11"/>
      <c r="BVD358" s="12"/>
      <c r="BVE358" s="11"/>
      <c r="BVF358" s="11"/>
      <c r="BVG358" s="11"/>
      <c r="BVH358" s="12"/>
      <c r="BVI358" s="11"/>
      <c r="BVJ358" s="11"/>
      <c r="BVK358" s="11"/>
      <c r="BVL358" s="12"/>
      <c r="BVM358" s="11"/>
      <c r="BVN358" s="11"/>
      <c r="BVO358" s="11"/>
      <c r="BVP358" s="12"/>
      <c r="BVQ358" s="11"/>
      <c r="BVR358" s="11"/>
      <c r="BVS358" s="11"/>
      <c r="BVT358" s="12"/>
      <c r="BVU358" s="11"/>
      <c r="BVV358" s="11"/>
      <c r="BVW358" s="11"/>
      <c r="BVX358" s="12"/>
      <c r="BVY358" s="11"/>
      <c r="BVZ358" s="11"/>
      <c r="BWA358" s="11"/>
      <c r="BWB358" s="12"/>
      <c r="BWC358" s="11"/>
      <c r="BWD358" s="11"/>
      <c r="BWE358" s="11"/>
      <c r="BWF358" s="12"/>
      <c r="BWG358" s="11"/>
      <c r="BWH358" s="11"/>
      <c r="BWI358" s="11"/>
      <c r="BWJ358" s="12"/>
      <c r="BWK358" s="11"/>
      <c r="BWL358" s="11"/>
      <c r="BWM358" s="11"/>
      <c r="BWN358" s="12"/>
      <c r="BWO358" s="11"/>
      <c r="BWP358" s="11"/>
      <c r="BWQ358" s="11"/>
      <c r="BWR358" s="12"/>
      <c r="BWS358" s="11"/>
      <c r="BWT358" s="11"/>
      <c r="BWU358" s="11"/>
      <c r="BWV358" s="12"/>
      <c r="BWW358" s="11"/>
      <c r="BWX358" s="11"/>
      <c r="BWY358" s="11"/>
      <c r="BWZ358" s="12"/>
      <c r="BXA358" s="11"/>
      <c r="BXB358" s="11"/>
      <c r="BXC358" s="11"/>
      <c r="BXD358" s="12"/>
      <c r="BXE358" s="11"/>
      <c r="BXF358" s="11"/>
      <c r="BXG358" s="11"/>
      <c r="BXH358" s="12"/>
      <c r="BXI358" s="11"/>
      <c r="BXJ358" s="11"/>
      <c r="BXK358" s="11"/>
      <c r="BXL358" s="12"/>
      <c r="BXM358" s="11"/>
      <c r="BXN358" s="11"/>
      <c r="BXO358" s="11"/>
      <c r="BXP358" s="12"/>
      <c r="BXQ358" s="11"/>
      <c r="BXR358" s="11"/>
      <c r="BXS358" s="11"/>
      <c r="BXT358" s="12"/>
      <c r="BXU358" s="11"/>
      <c r="BXV358" s="11"/>
      <c r="BXW358" s="11"/>
      <c r="BXX358" s="12"/>
      <c r="BXY358" s="11"/>
      <c r="BXZ358" s="11"/>
      <c r="BYA358" s="11"/>
      <c r="BYB358" s="12"/>
      <c r="BYC358" s="11"/>
      <c r="BYD358" s="11"/>
      <c r="BYE358" s="11"/>
      <c r="BYF358" s="12"/>
      <c r="BYG358" s="11"/>
      <c r="BYH358" s="11"/>
      <c r="BYI358" s="11"/>
      <c r="BYJ358" s="12"/>
      <c r="BYK358" s="11"/>
      <c r="BYL358" s="11"/>
      <c r="BYM358" s="11"/>
      <c r="BYN358" s="12"/>
      <c r="BYO358" s="11"/>
      <c r="BYP358" s="11"/>
      <c r="BYQ358" s="11"/>
      <c r="BYR358" s="12"/>
      <c r="BYS358" s="11"/>
      <c r="BYT358" s="11"/>
      <c r="BYU358" s="11"/>
      <c r="BYV358" s="12"/>
      <c r="BYW358" s="11"/>
      <c r="BYX358" s="11"/>
      <c r="BYY358" s="11"/>
      <c r="BYZ358" s="12"/>
      <c r="BZA358" s="11"/>
      <c r="BZB358" s="11"/>
      <c r="BZC358" s="11"/>
      <c r="BZD358" s="12"/>
      <c r="BZE358" s="11"/>
      <c r="BZF358" s="11"/>
      <c r="BZG358" s="11"/>
      <c r="BZH358" s="12"/>
      <c r="BZI358" s="11"/>
      <c r="BZJ358" s="11"/>
      <c r="BZK358" s="11"/>
      <c r="BZL358" s="12"/>
      <c r="BZM358" s="11"/>
      <c r="BZN358" s="11"/>
      <c r="BZO358" s="11"/>
      <c r="BZP358" s="12"/>
      <c r="BZQ358" s="11"/>
      <c r="BZR358" s="11"/>
      <c r="BZS358" s="11"/>
      <c r="BZT358" s="12"/>
      <c r="BZU358" s="11"/>
      <c r="BZV358" s="11"/>
      <c r="BZW358" s="11"/>
      <c r="BZX358" s="12"/>
      <c r="BZY358" s="11"/>
      <c r="BZZ358" s="11"/>
      <c r="CAA358" s="11"/>
      <c r="CAB358" s="12"/>
      <c r="CAC358" s="11"/>
      <c r="CAD358" s="11"/>
      <c r="CAE358" s="11"/>
      <c r="CAF358" s="12"/>
      <c r="CAG358" s="11"/>
      <c r="CAH358" s="11"/>
      <c r="CAI358" s="11"/>
      <c r="CAJ358" s="12"/>
      <c r="CAK358" s="11"/>
      <c r="CAL358" s="11"/>
      <c r="CAM358" s="11"/>
      <c r="CAN358" s="12"/>
      <c r="CAO358" s="11"/>
      <c r="CAP358" s="11"/>
      <c r="CAQ358" s="11"/>
      <c r="CAR358" s="12"/>
      <c r="CAS358" s="11"/>
      <c r="CAT358" s="11"/>
      <c r="CAU358" s="11"/>
      <c r="CAV358" s="12"/>
      <c r="CAW358" s="11"/>
      <c r="CAX358" s="11"/>
      <c r="CAY358" s="11"/>
      <c r="CAZ358" s="12"/>
      <c r="CBA358" s="11"/>
      <c r="CBB358" s="11"/>
      <c r="CBC358" s="11"/>
      <c r="CBD358" s="12"/>
      <c r="CBE358" s="11"/>
      <c r="CBF358" s="11"/>
      <c r="CBG358" s="11"/>
      <c r="CBH358" s="12"/>
      <c r="CBI358" s="11"/>
      <c r="CBJ358" s="11"/>
      <c r="CBK358" s="11"/>
      <c r="CBL358" s="12"/>
      <c r="CBM358" s="11"/>
      <c r="CBN358" s="11"/>
      <c r="CBO358" s="11"/>
      <c r="CBP358" s="12"/>
      <c r="CBQ358" s="11"/>
      <c r="CBR358" s="11"/>
      <c r="CBS358" s="11"/>
      <c r="CBT358" s="12"/>
      <c r="CBU358" s="11"/>
      <c r="CBV358" s="11"/>
      <c r="CBW358" s="11"/>
      <c r="CBX358" s="12"/>
      <c r="CBY358" s="11"/>
      <c r="CBZ358" s="11"/>
      <c r="CCA358" s="11"/>
      <c r="CCB358" s="12"/>
      <c r="CCC358" s="11"/>
      <c r="CCD358" s="11"/>
      <c r="CCE358" s="11"/>
      <c r="CCF358" s="12"/>
      <c r="CCG358" s="11"/>
      <c r="CCH358" s="11"/>
      <c r="CCI358" s="11"/>
      <c r="CCJ358" s="12"/>
      <c r="CCK358" s="11"/>
      <c r="CCL358" s="11"/>
      <c r="CCM358" s="11"/>
      <c r="CCN358" s="12"/>
      <c r="CCO358" s="11"/>
      <c r="CCP358" s="11"/>
      <c r="CCQ358" s="11"/>
      <c r="CCR358" s="12"/>
      <c r="CCS358" s="11"/>
      <c r="CCT358" s="11"/>
      <c r="CCU358" s="11"/>
      <c r="CCV358" s="12"/>
      <c r="CCW358" s="11"/>
      <c r="CCX358" s="11"/>
      <c r="CCY358" s="11"/>
      <c r="CCZ358" s="12"/>
      <c r="CDA358" s="11"/>
      <c r="CDB358" s="11"/>
      <c r="CDC358" s="11"/>
      <c r="CDD358" s="12"/>
      <c r="CDE358" s="11"/>
      <c r="CDF358" s="11"/>
      <c r="CDG358" s="11"/>
      <c r="CDH358" s="12"/>
      <c r="CDI358" s="11"/>
      <c r="CDJ358" s="11"/>
      <c r="CDK358" s="11"/>
      <c r="CDL358" s="12"/>
      <c r="CDM358" s="11"/>
      <c r="CDN358" s="11"/>
      <c r="CDO358" s="11"/>
      <c r="CDP358" s="12"/>
      <c r="CDQ358" s="11"/>
      <c r="CDR358" s="11"/>
      <c r="CDS358" s="11"/>
      <c r="CDT358" s="12"/>
      <c r="CDU358" s="11"/>
      <c r="CDV358" s="11"/>
      <c r="CDW358" s="11"/>
      <c r="CDX358" s="12"/>
      <c r="CDY358" s="11"/>
      <c r="CDZ358" s="11"/>
      <c r="CEA358" s="11"/>
      <c r="CEB358" s="12"/>
      <c r="CEC358" s="11"/>
      <c r="CED358" s="11"/>
      <c r="CEE358" s="11"/>
      <c r="CEF358" s="12"/>
      <c r="CEG358" s="11"/>
      <c r="CEH358" s="11"/>
      <c r="CEI358" s="11"/>
      <c r="CEJ358" s="12"/>
      <c r="CEK358" s="11"/>
      <c r="CEL358" s="11"/>
      <c r="CEM358" s="11"/>
      <c r="CEN358" s="12"/>
      <c r="CEO358" s="11"/>
      <c r="CEP358" s="11"/>
      <c r="CEQ358" s="11"/>
      <c r="CER358" s="12"/>
      <c r="CES358" s="11"/>
      <c r="CET358" s="11"/>
      <c r="CEU358" s="11"/>
      <c r="CEV358" s="12"/>
      <c r="CEW358" s="11"/>
      <c r="CEX358" s="11"/>
      <c r="CEY358" s="11"/>
      <c r="CEZ358" s="12"/>
      <c r="CFA358" s="11"/>
      <c r="CFB358" s="11"/>
      <c r="CFC358" s="11"/>
      <c r="CFD358" s="12"/>
      <c r="CFE358" s="11"/>
      <c r="CFF358" s="11"/>
      <c r="CFG358" s="11"/>
      <c r="CFH358" s="12"/>
      <c r="CFI358" s="11"/>
      <c r="CFJ358" s="11"/>
      <c r="CFK358" s="11"/>
      <c r="CFL358" s="12"/>
      <c r="CFM358" s="11"/>
      <c r="CFN358" s="11"/>
      <c r="CFO358" s="11"/>
      <c r="CFP358" s="12"/>
      <c r="CFQ358" s="11"/>
      <c r="CFR358" s="11"/>
      <c r="CFS358" s="11"/>
      <c r="CFT358" s="12"/>
      <c r="CFU358" s="11"/>
      <c r="CFV358" s="11"/>
      <c r="CFW358" s="11"/>
      <c r="CFX358" s="12"/>
      <c r="CFY358" s="11"/>
      <c r="CFZ358" s="11"/>
      <c r="CGA358" s="11"/>
      <c r="CGB358" s="12"/>
      <c r="CGC358" s="11"/>
      <c r="CGD358" s="11"/>
      <c r="CGE358" s="11"/>
      <c r="CGF358" s="12"/>
      <c r="CGG358" s="11"/>
      <c r="CGH358" s="11"/>
      <c r="CGI358" s="11"/>
      <c r="CGJ358" s="12"/>
      <c r="CGK358" s="11"/>
      <c r="CGL358" s="11"/>
      <c r="CGM358" s="11"/>
      <c r="CGN358" s="12"/>
      <c r="CGO358" s="11"/>
      <c r="CGP358" s="11"/>
      <c r="CGQ358" s="11"/>
      <c r="CGR358" s="12"/>
      <c r="CGS358" s="11"/>
      <c r="CGT358" s="11"/>
      <c r="CGU358" s="11"/>
      <c r="CGV358" s="12"/>
      <c r="CGW358" s="11"/>
      <c r="CGX358" s="11"/>
      <c r="CGY358" s="11"/>
      <c r="CGZ358" s="12"/>
      <c r="CHA358" s="11"/>
      <c r="CHB358" s="11"/>
      <c r="CHC358" s="11"/>
      <c r="CHD358" s="12"/>
      <c r="CHE358" s="11"/>
      <c r="CHF358" s="11"/>
      <c r="CHG358" s="11"/>
      <c r="CHH358" s="12"/>
      <c r="CHI358" s="11"/>
      <c r="CHJ358" s="11"/>
      <c r="CHK358" s="11"/>
      <c r="CHL358" s="12"/>
      <c r="CHM358" s="11"/>
      <c r="CHN358" s="11"/>
      <c r="CHO358" s="11"/>
      <c r="CHP358" s="12"/>
      <c r="CHQ358" s="11"/>
      <c r="CHR358" s="11"/>
      <c r="CHS358" s="11"/>
      <c r="CHT358" s="12"/>
      <c r="CHU358" s="11"/>
      <c r="CHV358" s="11"/>
      <c r="CHW358" s="11"/>
      <c r="CHX358" s="12"/>
      <c r="CHY358" s="11"/>
      <c r="CHZ358" s="11"/>
      <c r="CIA358" s="11"/>
      <c r="CIB358" s="12"/>
      <c r="CIC358" s="11"/>
      <c r="CID358" s="11"/>
      <c r="CIE358" s="11"/>
      <c r="CIF358" s="12"/>
      <c r="CIG358" s="11"/>
      <c r="CIH358" s="11"/>
      <c r="CII358" s="11"/>
      <c r="CIJ358" s="12"/>
      <c r="CIK358" s="11"/>
      <c r="CIL358" s="11"/>
      <c r="CIM358" s="11"/>
      <c r="CIN358" s="12"/>
      <c r="CIO358" s="11"/>
      <c r="CIP358" s="11"/>
      <c r="CIQ358" s="11"/>
      <c r="CIR358" s="12"/>
      <c r="CIS358" s="11"/>
      <c r="CIT358" s="11"/>
      <c r="CIU358" s="11"/>
      <c r="CIV358" s="12"/>
      <c r="CIW358" s="11"/>
      <c r="CIX358" s="11"/>
      <c r="CIY358" s="11"/>
      <c r="CIZ358" s="12"/>
      <c r="CJA358" s="11"/>
      <c r="CJB358" s="11"/>
      <c r="CJC358" s="11"/>
      <c r="CJD358" s="12"/>
      <c r="CJE358" s="11"/>
      <c r="CJF358" s="11"/>
      <c r="CJG358" s="11"/>
      <c r="CJH358" s="12"/>
      <c r="CJI358" s="11"/>
      <c r="CJJ358" s="11"/>
      <c r="CJK358" s="11"/>
      <c r="CJL358" s="12"/>
      <c r="CJM358" s="11"/>
      <c r="CJN358" s="11"/>
      <c r="CJO358" s="11"/>
      <c r="CJP358" s="12"/>
      <c r="CJQ358" s="11"/>
      <c r="CJR358" s="11"/>
      <c r="CJS358" s="11"/>
      <c r="CJT358" s="12"/>
      <c r="CJU358" s="11"/>
      <c r="CJV358" s="11"/>
      <c r="CJW358" s="11"/>
      <c r="CJX358" s="12"/>
      <c r="CJY358" s="11"/>
      <c r="CJZ358" s="11"/>
      <c r="CKA358" s="11"/>
      <c r="CKB358" s="12"/>
      <c r="CKC358" s="11"/>
      <c r="CKD358" s="11"/>
      <c r="CKE358" s="11"/>
      <c r="CKF358" s="12"/>
      <c r="CKG358" s="11"/>
      <c r="CKH358" s="11"/>
      <c r="CKI358" s="11"/>
      <c r="CKJ358" s="12"/>
      <c r="CKK358" s="11"/>
      <c r="CKL358" s="11"/>
      <c r="CKM358" s="11"/>
      <c r="CKN358" s="12"/>
      <c r="CKO358" s="11"/>
      <c r="CKP358" s="11"/>
      <c r="CKQ358" s="11"/>
      <c r="CKR358" s="12"/>
      <c r="CKS358" s="11"/>
      <c r="CKT358" s="11"/>
      <c r="CKU358" s="11"/>
      <c r="CKV358" s="12"/>
      <c r="CKW358" s="11"/>
      <c r="CKX358" s="11"/>
      <c r="CKY358" s="11"/>
      <c r="CKZ358" s="12"/>
      <c r="CLA358" s="11"/>
      <c r="CLB358" s="11"/>
      <c r="CLC358" s="11"/>
      <c r="CLD358" s="12"/>
      <c r="CLE358" s="11"/>
      <c r="CLF358" s="11"/>
      <c r="CLG358" s="11"/>
      <c r="CLH358" s="12"/>
      <c r="CLI358" s="11"/>
      <c r="CLJ358" s="11"/>
      <c r="CLK358" s="11"/>
      <c r="CLL358" s="12"/>
      <c r="CLM358" s="11"/>
      <c r="CLN358" s="11"/>
      <c r="CLO358" s="11"/>
      <c r="CLP358" s="12"/>
      <c r="CLQ358" s="11"/>
      <c r="CLR358" s="11"/>
      <c r="CLS358" s="11"/>
      <c r="CLT358" s="12"/>
      <c r="CLU358" s="11"/>
      <c r="CLV358" s="11"/>
      <c r="CLW358" s="11"/>
      <c r="CLX358" s="12"/>
      <c r="CLY358" s="11"/>
      <c r="CLZ358" s="11"/>
      <c r="CMA358" s="11"/>
      <c r="CMB358" s="12"/>
      <c r="CMC358" s="11"/>
      <c r="CMD358" s="11"/>
      <c r="CME358" s="11"/>
      <c r="CMF358" s="12"/>
      <c r="CMG358" s="11"/>
      <c r="CMH358" s="11"/>
      <c r="CMI358" s="11"/>
      <c r="CMJ358" s="12"/>
      <c r="CMK358" s="11"/>
      <c r="CML358" s="11"/>
      <c r="CMM358" s="11"/>
      <c r="CMN358" s="12"/>
      <c r="CMO358" s="11"/>
      <c r="CMP358" s="11"/>
      <c r="CMQ358" s="11"/>
      <c r="CMR358" s="12"/>
      <c r="CMS358" s="11"/>
      <c r="CMT358" s="11"/>
      <c r="CMU358" s="11"/>
      <c r="CMV358" s="12"/>
      <c r="CMW358" s="11"/>
      <c r="CMX358" s="11"/>
      <c r="CMY358" s="11"/>
      <c r="CMZ358" s="12"/>
      <c r="CNA358" s="11"/>
      <c r="CNB358" s="11"/>
      <c r="CNC358" s="11"/>
      <c r="CND358" s="12"/>
      <c r="CNE358" s="11"/>
      <c r="CNF358" s="11"/>
      <c r="CNG358" s="11"/>
      <c r="CNH358" s="12"/>
      <c r="CNI358" s="11"/>
      <c r="CNJ358" s="11"/>
      <c r="CNK358" s="11"/>
      <c r="CNL358" s="12"/>
      <c r="CNM358" s="11"/>
      <c r="CNN358" s="11"/>
      <c r="CNO358" s="11"/>
      <c r="CNP358" s="12"/>
      <c r="CNQ358" s="11"/>
      <c r="CNR358" s="11"/>
      <c r="CNS358" s="11"/>
      <c r="CNT358" s="12"/>
      <c r="CNU358" s="11"/>
      <c r="CNV358" s="11"/>
      <c r="CNW358" s="11"/>
      <c r="CNX358" s="12"/>
      <c r="CNY358" s="11"/>
      <c r="CNZ358" s="11"/>
      <c r="COA358" s="11"/>
      <c r="COB358" s="12"/>
      <c r="COC358" s="11"/>
      <c r="COD358" s="11"/>
      <c r="COE358" s="11"/>
      <c r="COF358" s="12"/>
      <c r="COG358" s="11"/>
      <c r="COH358" s="11"/>
      <c r="COI358" s="11"/>
      <c r="COJ358" s="12"/>
      <c r="COK358" s="11"/>
      <c r="COL358" s="11"/>
      <c r="COM358" s="11"/>
      <c r="CON358" s="12"/>
      <c r="COO358" s="11"/>
      <c r="COP358" s="11"/>
      <c r="COQ358" s="11"/>
      <c r="COR358" s="12"/>
      <c r="COS358" s="11"/>
      <c r="COT358" s="11"/>
      <c r="COU358" s="11"/>
      <c r="COV358" s="12"/>
      <c r="COW358" s="11"/>
      <c r="COX358" s="11"/>
      <c r="COY358" s="11"/>
      <c r="COZ358" s="12"/>
      <c r="CPA358" s="11"/>
      <c r="CPB358" s="11"/>
      <c r="CPC358" s="11"/>
      <c r="CPD358" s="12"/>
      <c r="CPE358" s="11"/>
      <c r="CPF358" s="11"/>
      <c r="CPG358" s="11"/>
      <c r="CPH358" s="12"/>
      <c r="CPI358" s="11"/>
      <c r="CPJ358" s="11"/>
      <c r="CPK358" s="11"/>
      <c r="CPL358" s="12"/>
      <c r="CPM358" s="11"/>
      <c r="CPN358" s="11"/>
      <c r="CPO358" s="11"/>
      <c r="CPP358" s="12"/>
      <c r="CPQ358" s="11"/>
      <c r="CPR358" s="11"/>
      <c r="CPS358" s="11"/>
      <c r="CPT358" s="12"/>
      <c r="CPU358" s="11"/>
      <c r="CPV358" s="11"/>
      <c r="CPW358" s="11"/>
      <c r="CPX358" s="12"/>
      <c r="CPY358" s="11"/>
      <c r="CPZ358" s="11"/>
      <c r="CQA358" s="11"/>
      <c r="CQB358" s="12"/>
      <c r="CQC358" s="11"/>
      <c r="CQD358" s="11"/>
      <c r="CQE358" s="11"/>
      <c r="CQF358" s="12"/>
      <c r="CQG358" s="11"/>
      <c r="CQH358" s="11"/>
      <c r="CQI358" s="11"/>
      <c r="CQJ358" s="12"/>
      <c r="CQK358" s="11"/>
      <c r="CQL358" s="11"/>
      <c r="CQM358" s="11"/>
      <c r="CQN358" s="12"/>
      <c r="CQO358" s="11"/>
      <c r="CQP358" s="11"/>
      <c r="CQQ358" s="11"/>
      <c r="CQR358" s="12"/>
      <c r="CQS358" s="11"/>
      <c r="CQT358" s="11"/>
      <c r="CQU358" s="11"/>
      <c r="CQV358" s="12"/>
      <c r="CQW358" s="11"/>
      <c r="CQX358" s="11"/>
      <c r="CQY358" s="11"/>
      <c r="CQZ358" s="12"/>
      <c r="CRA358" s="11"/>
      <c r="CRB358" s="11"/>
      <c r="CRC358" s="11"/>
      <c r="CRD358" s="12"/>
      <c r="CRE358" s="11"/>
      <c r="CRF358" s="11"/>
      <c r="CRG358" s="11"/>
      <c r="CRH358" s="12"/>
      <c r="CRI358" s="11"/>
      <c r="CRJ358" s="11"/>
      <c r="CRK358" s="11"/>
      <c r="CRL358" s="12"/>
      <c r="CRM358" s="11"/>
      <c r="CRN358" s="11"/>
      <c r="CRO358" s="11"/>
      <c r="CRP358" s="12"/>
      <c r="CRQ358" s="11"/>
      <c r="CRR358" s="11"/>
      <c r="CRS358" s="11"/>
      <c r="CRT358" s="12"/>
      <c r="CRU358" s="11"/>
      <c r="CRV358" s="11"/>
      <c r="CRW358" s="11"/>
      <c r="CRX358" s="12"/>
      <c r="CRY358" s="11"/>
      <c r="CRZ358" s="11"/>
      <c r="CSA358" s="11"/>
      <c r="CSB358" s="12"/>
      <c r="CSC358" s="11"/>
      <c r="CSD358" s="11"/>
      <c r="CSE358" s="11"/>
      <c r="CSF358" s="12"/>
      <c r="CSG358" s="11"/>
      <c r="CSH358" s="11"/>
      <c r="CSI358" s="11"/>
      <c r="CSJ358" s="12"/>
      <c r="CSK358" s="11"/>
      <c r="CSL358" s="11"/>
      <c r="CSM358" s="11"/>
      <c r="CSN358" s="12"/>
      <c r="CSO358" s="11"/>
      <c r="CSP358" s="11"/>
      <c r="CSQ358" s="11"/>
      <c r="CSR358" s="12"/>
      <c r="CSS358" s="11"/>
      <c r="CST358" s="11"/>
      <c r="CSU358" s="11"/>
      <c r="CSV358" s="12"/>
      <c r="CSW358" s="11"/>
      <c r="CSX358" s="11"/>
      <c r="CSY358" s="11"/>
      <c r="CSZ358" s="12"/>
      <c r="CTA358" s="11"/>
      <c r="CTB358" s="11"/>
      <c r="CTC358" s="11"/>
      <c r="CTD358" s="12"/>
      <c r="CTE358" s="11"/>
      <c r="CTF358" s="11"/>
      <c r="CTG358" s="11"/>
      <c r="CTH358" s="12"/>
      <c r="CTI358" s="11"/>
      <c r="CTJ358" s="11"/>
      <c r="CTK358" s="11"/>
      <c r="CTL358" s="12"/>
      <c r="CTM358" s="11"/>
      <c r="CTN358" s="11"/>
      <c r="CTO358" s="11"/>
      <c r="CTP358" s="12"/>
      <c r="CTQ358" s="11"/>
      <c r="CTR358" s="11"/>
      <c r="CTS358" s="11"/>
      <c r="CTT358" s="12"/>
      <c r="CTU358" s="11"/>
      <c r="CTV358" s="11"/>
      <c r="CTW358" s="11"/>
      <c r="CTX358" s="12"/>
      <c r="CTY358" s="11"/>
      <c r="CTZ358" s="11"/>
      <c r="CUA358" s="11"/>
      <c r="CUB358" s="12"/>
      <c r="CUC358" s="11"/>
      <c r="CUD358" s="11"/>
      <c r="CUE358" s="11"/>
      <c r="CUF358" s="12"/>
      <c r="CUG358" s="11"/>
      <c r="CUH358" s="11"/>
      <c r="CUI358" s="11"/>
      <c r="CUJ358" s="12"/>
      <c r="CUK358" s="11"/>
      <c r="CUL358" s="11"/>
      <c r="CUM358" s="11"/>
      <c r="CUN358" s="12"/>
      <c r="CUO358" s="11"/>
      <c r="CUP358" s="11"/>
      <c r="CUQ358" s="11"/>
      <c r="CUR358" s="12"/>
      <c r="CUS358" s="11"/>
      <c r="CUT358" s="11"/>
      <c r="CUU358" s="11"/>
      <c r="CUV358" s="12"/>
      <c r="CUW358" s="11"/>
      <c r="CUX358" s="11"/>
      <c r="CUY358" s="11"/>
      <c r="CUZ358" s="12"/>
      <c r="CVA358" s="11"/>
      <c r="CVB358" s="11"/>
      <c r="CVC358" s="11"/>
      <c r="CVD358" s="12"/>
      <c r="CVE358" s="11"/>
      <c r="CVF358" s="11"/>
      <c r="CVG358" s="11"/>
      <c r="CVH358" s="12"/>
      <c r="CVI358" s="11"/>
      <c r="CVJ358" s="11"/>
      <c r="CVK358" s="11"/>
      <c r="CVL358" s="12"/>
      <c r="CVM358" s="11"/>
      <c r="CVN358" s="11"/>
      <c r="CVO358" s="11"/>
      <c r="CVP358" s="12"/>
      <c r="CVQ358" s="11"/>
      <c r="CVR358" s="11"/>
      <c r="CVS358" s="11"/>
      <c r="CVT358" s="12"/>
      <c r="CVU358" s="11"/>
      <c r="CVV358" s="11"/>
      <c r="CVW358" s="11"/>
      <c r="CVX358" s="12"/>
      <c r="CVY358" s="11"/>
      <c r="CVZ358" s="11"/>
      <c r="CWA358" s="11"/>
      <c r="CWB358" s="12"/>
      <c r="CWC358" s="11"/>
      <c r="CWD358" s="11"/>
      <c r="CWE358" s="11"/>
      <c r="CWF358" s="12"/>
      <c r="CWG358" s="11"/>
      <c r="CWH358" s="11"/>
      <c r="CWI358" s="11"/>
      <c r="CWJ358" s="12"/>
      <c r="CWK358" s="11"/>
      <c r="CWL358" s="11"/>
      <c r="CWM358" s="11"/>
      <c r="CWN358" s="12"/>
      <c r="CWO358" s="11"/>
      <c r="CWP358" s="11"/>
      <c r="CWQ358" s="11"/>
      <c r="CWR358" s="12"/>
      <c r="CWS358" s="11"/>
      <c r="CWT358" s="11"/>
      <c r="CWU358" s="11"/>
      <c r="CWV358" s="12"/>
      <c r="CWW358" s="11"/>
      <c r="CWX358" s="11"/>
      <c r="CWY358" s="11"/>
      <c r="CWZ358" s="12"/>
      <c r="CXA358" s="11"/>
      <c r="CXB358" s="11"/>
      <c r="CXC358" s="11"/>
      <c r="CXD358" s="12"/>
      <c r="CXE358" s="11"/>
      <c r="CXF358" s="11"/>
      <c r="CXG358" s="11"/>
      <c r="CXH358" s="12"/>
      <c r="CXI358" s="11"/>
      <c r="CXJ358" s="11"/>
      <c r="CXK358" s="11"/>
      <c r="CXL358" s="12"/>
      <c r="CXM358" s="11"/>
      <c r="CXN358" s="11"/>
      <c r="CXO358" s="11"/>
      <c r="CXP358" s="12"/>
      <c r="CXQ358" s="11"/>
      <c r="CXR358" s="11"/>
      <c r="CXS358" s="11"/>
      <c r="CXT358" s="12"/>
      <c r="CXU358" s="11"/>
      <c r="CXV358" s="11"/>
      <c r="CXW358" s="11"/>
      <c r="CXX358" s="12"/>
      <c r="CXY358" s="11"/>
      <c r="CXZ358" s="11"/>
      <c r="CYA358" s="11"/>
      <c r="CYB358" s="12"/>
      <c r="CYC358" s="11"/>
      <c r="CYD358" s="11"/>
      <c r="CYE358" s="11"/>
      <c r="CYF358" s="12"/>
      <c r="CYG358" s="11"/>
      <c r="CYH358" s="11"/>
      <c r="CYI358" s="11"/>
      <c r="CYJ358" s="12"/>
      <c r="CYK358" s="11"/>
      <c r="CYL358" s="11"/>
      <c r="CYM358" s="11"/>
      <c r="CYN358" s="12"/>
      <c r="CYO358" s="11"/>
      <c r="CYP358" s="11"/>
      <c r="CYQ358" s="11"/>
      <c r="CYR358" s="12"/>
      <c r="CYS358" s="11"/>
      <c r="CYT358" s="11"/>
      <c r="CYU358" s="11"/>
      <c r="CYV358" s="12"/>
      <c r="CYW358" s="11"/>
      <c r="CYX358" s="11"/>
      <c r="CYY358" s="11"/>
      <c r="CYZ358" s="12"/>
      <c r="CZA358" s="11"/>
      <c r="CZB358" s="11"/>
      <c r="CZC358" s="11"/>
      <c r="CZD358" s="12"/>
      <c r="CZE358" s="11"/>
      <c r="CZF358" s="11"/>
      <c r="CZG358" s="11"/>
      <c r="CZH358" s="12"/>
      <c r="CZI358" s="11"/>
      <c r="CZJ358" s="11"/>
      <c r="CZK358" s="11"/>
      <c r="CZL358" s="12"/>
      <c r="CZM358" s="11"/>
      <c r="CZN358" s="11"/>
      <c r="CZO358" s="11"/>
      <c r="CZP358" s="12"/>
      <c r="CZQ358" s="11"/>
      <c r="CZR358" s="11"/>
      <c r="CZS358" s="11"/>
      <c r="CZT358" s="12"/>
      <c r="CZU358" s="11"/>
      <c r="CZV358" s="11"/>
      <c r="CZW358" s="11"/>
      <c r="CZX358" s="12"/>
      <c r="CZY358" s="11"/>
      <c r="CZZ358" s="11"/>
      <c r="DAA358" s="11"/>
      <c r="DAB358" s="12"/>
      <c r="DAC358" s="11"/>
      <c r="DAD358" s="11"/>
      <c r="DAE358" s="11"/>
      <c r="DAF358" s="12"/>
      <c r="DAG358" s="11"/>
      <c r="DAH358" s="11"/>
      <c r="DAI358" s="11"/>
      <c r="DAJ358" s="12"/>
      <c r="DAK358" s="11"/>
      <c r="DAL358" s="11"/>
      <c r="DAM358" s="11"/>
      <c r="DAN358" s="12"/>
      <c r="DAO358" s="11"/>
      <c r="DAP358" s="11"/>
      <c r="DAQ358" s="11"/>
      <c r="DAR358" s="12"/>
      <c r="DAS358" s="11"/>
      <c r="DAT358" s="11"/>
      <c r="DAU358" s="11"/>
      <c r="DAV358" s="12"/>
      <c r="DAW358" s="11"/>
      <c r="DAX358" s="11"/>
      <c r="DAY358" s="11"/>
      <c r="DAZ358" s="12"/>
      <c r="DBA358" s="11"/>
      <c r="DBB358" s="11"/>
      <c r="DBC358" s="11"/>
      <c r="DBD358" s="12"/>
      <c r="DBE358" s="11"/>
      <c r="DBF358" s="11"/>
      <c r="DBG358" s="11"/>
      <c r="DBH358" s="12"/>
      <c r="DBI358" s="11"/>
      <c r="DBJ358" s="11"/>
      <c r="DBK358" s="11"/>
      <c r="DBL358" s="12"/>
      <c r="DBM358" s="11"/>
      <c r="DBN358" s="11"/>
      <c r="DBO358" s="11"/>
      <c r="DBP358" s="12"/>
      <c r="DBQ358" s="11"/>
      <c r="DBR358" s="11"/>
      <c r="DBS358" s="11"/>
      <c r="DBT358" s="12"/>
      <c r="DBU358" s="11"/>
      <c r="DBV358" s="11"/>
      <c r="DBW358" s="11"/>
      <c r="DBX358" s="12"/>
      <c r="DBY358" s="11"/>
      <c r="DBZ358" s="11"/>
      <c r="DCA358" s="11"/>
      <c r="DCB358" s="12"/>
      <c r="DCC358" s="11"/>
      <c r="DCD358" s="11"/>
      <c r="DCE358" s="11"/>
      <c r="DCF358" s="12"/>
      <c r="DCG358" s="11"/>
      <c r="DCH358" s="11"/>
      <c r="DCI358" s="11"/>
      <c r="DCJ358" s="12"/>
      <c r="DCK358" s="11"/>
      <c r="DCL358" s="11"/>
      <c r="DCM358" s="11"/>
      <c r="DCN358" s="12"/>
      <c r="DCO358" s="11"/>
      <c r="DCP358" s="11"/>
      <c r="DCQ358" s="11"/>
      <c r="DCR358" s="12"/>
      <c r="DCS358" s="11"/>
      <c r="DCT358" s="11"/>
      <c r="DCU358" s="11"/>
      <c r="DCV358" s="12"/>
      <c r="DCW358" s="11"/>
      <c r="DCX358" s="11"/>
      <c r="DCY358" s="11"/>
      <c r="DCZ358" s="12"/>
      <c r="DDA358" s="11"/>
      <c r="DDB358" s="11"/>
      <c r="DDC358" s="11"/>
      <c r="DDD358" s="12"/>
      <c r="DDE358" s="11"/>
      <c r="DDF358" s="11"/>
      <c r="DDG358" s="11"/>
      <c r="DDH358" s="12"/>
      <c r="DDI358" s="11"/>
      <c r="DDJ358" s="11"/>
      <c r="DDK358" s="11"/>
      <c r="DDL358" s="12"/>
      <c r="DDM358" s="11"/>
      <c r="DDN358" s="11"/>
      <c r="DDO358" s="11"/>
      <c r="DDP358" s="12"/>
      <c r="DDQ358" s="11"/>
      <c r="DDR358" s="11"/>
      <c r="DDS358" s="11"/>
      <c r="DDT358" s="12"/>
      <c r="DDU358" s="11"/>
      <c r="DDV358" s="11"/>
      <c r="DDW358" s="11"/>
      <c r="DDX358" s="12"/>
      <c r="DDY358" s="11"/>
      <c r="DDZ358" s="11"/>
      <c r="DEA358" s="11"/>
      <c r="DEB358" s="12"/>
      <c r="DEC358" s="11"/>
      <c r="DED358" s="11"/>
      <c r="DEE358" s="11"/>
      <c r="DEF358" s="12"/>
      <c r="DEG358" s="11"/>
      <c r="DEH358" s="11"/>
      <c r="DEI358" s="11"/>
      <c r="DEJ358" s="12"/>
      <c r="DEK358" s="11"/>
      <c r="DEL358" s="11"/>
      <c r="DEM358" s="11"/>
      <c r="DEN358" s="12"/>
      <c r="DEO358" s="11"/>
      <c r="DEP358" s="11"/>
      <c r="DEQ358" s="11"/>
      <c r="DER358" s="12"/>
      <c r="DES358" s="11"/>
      <c r="DET358" s="11"/>
      <c r="DEU358" s="11"/>
      <c r="DEV358" s="12"/>
      <c r="DEW358" s="11"/>
      <c r="DEX358" s="11"/>
      <c r="DEY358" s="11"/>
      <c r="DEZ358" s="12"/>
      <c r="DFA358" s="11"/>
      <c r="DFB358" s="11"/>
      <c r="DFC358" s="11"/>
      <c r="DFD358" s="12"/>
      <c r="DFE358" s="11"/>
      <c r="DFF358" s="11"/>
      <c r="DFG358" s="11"/>
      <c r="DFH358" s="12"/>
      <c r="DFI358" s="11"/>
      <c r="DFJ358" s="11"/>
      <c r="DFK358" s="11"/>
      <c r="DFL358" s="12"/>
      <c r="DFM358" s="11"/>
      <c r="DFN358" s="11"/>
      <c r="DFO358" s="11"/>
      <c r="DFP358" s="12"/>
      <c r="DFQ358" s="11"/>
      <c r="DFR358" s="11"/>
      <c r="DFS358" s="11"/>
      <c r="DFT358" s="12"/>
      <c r="DFU358" s="11"/>
      <c r="DFV358" s="11"/>
      <c r="DFW358" s="11"/>
      <c r="DFX358" s="12"/>
      <c r="DFY358" s="11"/>
      <c r="DFZ358" s="11"/>
      <c r="DGA358" s="11"/>
      <c r="DGB358" s="12"/>
      <c r="DGC358" s="11"/>
      <c r="DGD358" s="11"/>
      <c r="DGE358" s="11"/>
      <c r="DGF358" s="12"/>
      <c r="DGG358" s="11"/>
      <c r="DGH358" s="11"/>
      <c r="DGI358" s="11"/>
      <c r="DGJ358" s="12"/>
      <c r="DGK358" s="11"/>
      <c r="DGL358" s="11"/>
      <c r="DGM358" s="11"/>
      <c r="DGN358" s="12"/>
      <c r="DGO358" s="11"/>
      <c r="DGP358" s="11"/>
      <c r="DGQ358" s="11"/>
      <c r="DGR358" s="12"/>
      <c r="DGS358" s="11"/>
      <c r="DGT358" s="11"/>
      <c r="DGU358" s="11"/>
      <c r="DGV358" s="12"/>
      <c r="DGW358" s="11"/>
      <c r="DGX358" s="11"/>
      <c r="DGY358" s="11"/>
      <c r="DGZ358" s="12"/>
      <c r="DHA358" s="11"/>
      <c r="DHB358" s="11"/>
      <c r="DHC358" s="11"/>
      <c r="DHD358" s="12"/>
      <c r="DHE358" s="11"/>
      <c r="DHF358" s="11"/>
      <c r="DHG358" s="11"/>
      <c r="DHH358" s="12"/>
      <c r="DHI358" s="11"/>
      <c r="DHJ358" s="11"/>
      <c r="DHK358" s="11"/>
      <c r="DHL358" s="12"/>
      <c r="DHM358" s="11"/>
      <c r="DHN358" s="11"/>
      <c r="DHO358" s="11"/>
      <c r="DHP358" s="12"/>
      <c r="DHQ358" s="11"/>
      <c r="DHR358" s="11"/>
      <c r="DHS358" s="11"/>
      <c r="DHT358" s="12"/>
      <c r="DHU358" s="11"/>
      <c r="DHV358" s="11"/>
      <c r="DHW358" s="11"/>
      <c r="DHX358" s="12"/>
      <c r="DHY358" s="11"/>
      <c r="DHZ358" s="11"/>
      <c r="DIA358" s="11"/>
      <c r="DIB358" s="12"/>
      <c r="DIC358" s="11"/>
      <c r="DID358" s="11"/>
      <c r="DIE358" s="11"/>
      <c r="DIF358" s="12"/>
      <c r="DIG358" s="11"/>
      <c r="DIH358" s="11"/>
      <c r="DII358" s="11"/>
      <c r="DIJ358" s="12"/>
      <c r="DIK358" s="11"/>
      <c r="DIL358" s="11"/>
      <c r="DIM358" s="11"/>
      <c r="DIN358" s="12"/>
      <c r="DIO358" s="11"/>
      <c r="DIP358" s="11"/>
      <c r="DIQ358" s="11"/>
      <c r="DIR358" s="12"/>
      <c r="DIS358" s="11"/>
      <c r="DIT358" s="11"/>
      <c r="DIU358" s="11"/>
      <c r="DIV358" s="12"/>
      <c r="DIW358" s="11"/>
      <c r="DIX358" s="11"/>
      <c r="DIY358" s="11"/>
      <c r="DIZ358" s="12"/>
      <c r="DJA358" s="11"/>
      <c r="DJB358" s="11"/>
      <c r="DJC358" s="11"/>
      <c r="DJD358" s="12"/>
      <c r="DJE358" s="11"/>
      <c r="DJF358" s="11"/>
      <c r="DJG358" s="11"/>
      <c r="DJH358" s="12"/>
      <c r="DJI358" s="11"/>
      <c r="DJJ358" s="11"/>
      <c r="DJK358" s="11"/>
      <c r="DJL358" s="12"/>
      <c r="DJM358" s="11"/>
      <c r="DJN358" s="11"/>
      <c r="DJO358" s="11"/>
      <c r="DJP358" s="12"/>
      <c r="DJQ358" s="11"/>
      <c r="DJR358" s="11"/>
      <c r="DJS358" s="11"/>
      <c r="DJT358" s="12"/>
      <c r="DJU358" s="11"/>
      <c r="DJV358" s="11"/>
      <c r="DJW358" s="11"/>
      <c r="DJX358" s="12"/>
      <c r="DJY358" s="11"/>
      <c r="DJZ358" s="11"/>
      <c r="DKA358" s="11"/>
      <c r="DKB358" s="12"/>
      <c r="DKC358" s="11"/>
      <c r="DKD358" s="11"/>
      <c r="DKE358" s="11"/>
      <c r="DKF358" s="12"/>
      <c r="DKG358" s="11"/>
      <c r="DKH358" s="11"/>
      <c r="DKI358" s="11"/>
      <c r="DKJ358" s="12"/>
      <c r="DKK358" s="11"/>
      <c r="DKL358" s="11"/>
      <c r="DKM358" s="11"/>
      <c r="DKN358" s="12"/>
      <c r="DKO358" s="11"/>
      <c r="DKP358" s="11"/>
      <c r="DKQ358" s="11"/>
      <c r="DKR358" s="12"/>
      <c r="DKS358" s="11"/>
      <c r="DKT358" s="11"/>
      <c r="DKU358" s="11"/>
      <c r="DKV358" s="12"/>
      <c r="DKW358" s="11"/>
      <c r="DKX358" s="11"/>
      <c r="DKY358" s="11"/>
      <c r="DKZ358" s="12"/>
      <c r="DLA358" s="11"/>
      <c r="DLB358" s="11"/>
      <c r="DLC358" s="11"/>
      <c r="DLD358" s="12"/>
      <c r="DLE358" s="11"/>
      <c r="DLF358" s="11"/>
      <c r="DLG358" s="11"/>
      <c r="DLH358" s="12"/>
      <c r="DLI358" s="11"/>
      <c r="DLJ358" s="11"/>
      <c r="DLK358" s="11"/>
      <c r="DLL358" s="12"/>
      <c r="DLM358" s="11"/>
      <c r="DLN358" s="11"/>
      <c r="DLO358" s="11"/>
      <c r="DLP358" s="12"/>
      <c r="DLQ358" s="11"/>
      <c r="DLR358" s="11"/>
      <c r="DLS358" s="11"/>
      <c r="DLT358" s="12"/>
      <c r="DLU358" s="11"/>
      <c r="DLV358" s="11"/>
      <c r="DLW358" s="11"/>
      <c r="DLX358" s="12"/>
      <c r="DLY358" s="11"/>
      <c r="DLZ358" s="11"/>
      <c r="DMA358" s="11"/>
      <c r="DMB358" s="12"/>
      <c r="DMC358" s="11"/>
      <c r="DMD358" s="11"/>
      <c r="DME358" s="11"/>
      <c r="DMF358" s="12"/>
      <c r="DMG358" s="11"/>
      <c r="DMH358" s="11"/>
      <c r="DMI358" s="11"/>
      <c r="DMJ358" s="12"/>
      <c r="DMK358" s="11"/>
      <c r="DML358" s="11"/>
      <c r="DMM358" s="11"/>
      <c r="DMN358" s="12"/>
      <c r="DMO358" s="11"/>
      <c r="DMP358" s="11"/>
      <c r="DMQ358" s="11"/>
      <c r="DMR358" s="12"/>
      <c r="DMS358" s="11"/>
      <c r="DMT358" s="11"/>
      <c r="DMU358" s="11"/>
      <c r="DMV358" s="12"/>
      <c r="DMW358" s="11"/>
      <c r="DMX358" s="11"/>
      <c r="DMY358" s="11"/>
      <c r="DMZ358" s="12"/>
      <c r="DNA358" s="11"/>
      <c r="DNB358" s="11"/>
      <c r="DNC358" s="11"/>
      <c r="DND358" s="12"/>
      <c r="DNE358" s="11"/>
      <c r="DNF358" s="11"/>
      <c r="DNG358" s="11"/>
      <c r="DNH358" s="12"/>
      <c r="DNI358" s="11"/>
      <c r="DNJ358" s="11"/>
      <c r="DNK358" s="11"/>
      <c r="DNL358" s="12"/>
      <c r="DNM358" s="11"/>
      <c r="DNN358" s="11"/>
      <c r="DNO358" s="11"/>
      <c r="DNP358" s="12"/>
      <c r="DNQ358" s="11"/>
      <c r="DNR358" s="11"/>
      <c r="DNS358" s="11"/>
      <c r="DNT358" s="12"/>
      <c r="DNU358" s="11"/>
      <c r="DNV358" s="11"/>
      <c r="DNW358" s="11"/>
      <c r="DNX358" s="12"/>
      <c r="DNY358" s="11"/>
      <c r="DNZ358" s="11"/>
      <c r="DOA358" s="11"/>
      <c r="DOB358" s="12"/>
      <c r="DOC358" s="11"/>
      <c r="DOD358" s="11"/>
      <c r="DOE358" s="11"/>
      <c r="DOF358" s="12"/>
      <c r="DOG358" s="11"/>
      <c r="DOH358" s="11"/>
      <c r="DOI358" s="11"/>
      <c r="DOJ358" s="12"/>
      <c r="DOK358" s="11"/>
      <c r="DOL358" s="11"/>
      <c r="DOM358" s="11"/>
      <c r="DON358" s="12"/>
      <c r="DOO358" s="11"/>
      <c r="DOP358" s="11"/>
      <c r="DOQ358" s="11"/>
      <c r="DOR358" s="12"/>
      <c r="DOS358" s="11"/>
      <c r="DOT358" s="11"/>
      <c r="DOU358" s="11"/>
      <c r="DOV358" s="12"/>
      <c r="DOW358" s="11"/>
      <c r="DOX358" s="11"/>
      <c r="DOY358" s="11"/>
      <c r="DOZ358" s="12"/>
      <c r="DPA358" s="11"/>
      <c r="DPB358" s="11"/>
      <c r="DPC358" s="11"/>
      <c r="DPD358" s="12"/>
      <c r="DPE358" s="11"/>
      <c r="DPF358" s="11"/>
      <c r="DPG358" s="11"/>
      <c r="DPH358" s="12"/>
      <c r="DPI358" s="11"/>
      <c r="DPJ358" s="11"/>
      <c r="DPK358" s="11"/>
      <c r="DPL358" s="12"/>
      <c r="DPM358" s="11"/>
      <c r="DPN358" s="11"/>
      <c r="DPO358" s="11"/>
      <c r="DPP358" s="12"/>
      <c r="DPQ358" s="11"/>
      <c r="DPR358" s="11"/>
      <c r="DPS358" s="11"/>
      <c r="DPT358" s="12"/>
      <c r="DPU358" s="11"/>
      <c r="DPV358" s="11"/>
      <c r="DPW358" s="11"/>
      <c r="DPX358" s="12"/>
      <c r="DPY358" s="11"/>
      <c r="DPZ358" s="11"/>
      <c r="DQA358" s="11"/>
      <c r="DQB358" s="12"/>
      <c r="DQC358" s="11"/>
      <c r="DQD358" s="11"/>
      <c r="DQE358" s="11"/>
      <c r="DQF358" s="12"/>
      <c r="DQG358" s="11"/>
      <c r="DQH358" s="11"/>
      <c r="DQI358" s="11"/>
      <c r="DQJ358" s="12"/>
      <c r="DQK358" s="11"/>
      <c r="DQL358" s="11"/>
      <c r="DQM358" s="11"/>
      <c r="DQN358" s="12"/>
      <c r="DQO358" s="11"/>
      <c r="DQP358" s="11"/>
      <c r="DQQ358" s="11"/>
      <c r="DQR358" s="12"/>
      <c r="DQS358" s="11"/>
      <c r="DQT358" s="11"/>
      <c r="DQU358" s="11"/>
      <c r="DQV358" s="12"/>
      <c r="DQW358" s="11"/>
      <c r="DQX358" s="11"/>
      <c r="DQY358" s="11"/>
      <c r="DQZ358" s="12"/>
      <c r="DRA358" s="11"/>
      <c r="DRB358" s="11"/>
      <c r="DRC358" s="11"/>
      <c r="DRD358" s="12"/>
      <c r="DRE358" s="11"/>
      <c r="DRF358" s="11"/>
      <c r="DRG358" s="11"/>
      <c r="DRH358" s="12"/>
      <c r="DRI358" s="11"/>
      <c r="DRJ358" s="11"/>
      <c r="DRK358" s="11"/>
      <c r="DRL358" s="12"/>
      <c r="DRM358" s="11"/>
      <c r="DRN358" s="11"/>
      <c r="DRO358" s="11"/>
      <c r="DRP358" s="12"/>
      <c r="DRQ358" s="11"/>
      <c r="DRR358" s="11"/>
      <c r="DRS358" s="11"/>
      <c r="DRT358" s="12"/>
      <c r="DRU358" s="11"/>
      <c r="DRV358" s="11"/>
      <c r="DRW358" s="11"/>
      <c r="DRX358" s="12"/>
      <c r="DRY358" s="11"/>
      <c r="DRZ358" s="11"/>
      <c r="DSA358" s="11"/>
      <c r="DSB358" s="12"/>
      <c r="DSC358" s="11"/>
      <c r="DSD358" s="11"/>
      <c r="DSE358" s="11"/>
      <c r="DSF358" s="12"/>
      <c r="DSG358" s="11"/>
      <c r="DSH358" s="11"/>
      <c r="DSI358" s="11"/>
      <c r="DSJ358" s="12"/>
      <c r="DSK358" s="11"/>
      <c r="DSL358" s="11"/>
      <c r="DSM358" s="11"/>
      <c r="DSN358" s="12"/>
      <c r="DSO358" s="11"/>
      <c r="DSP358" s="11"/>
      <c r="DSQ358" s="11"/>
      <c r="DSR358" s="12"/>
      <c r="DSS358" s="11"/>
      <c r="DST358" s="11"/>
      <c r="DSU358" s="11"/>
      <c r="DSV358" s="12"/>
      <c r="DSW358" s="11"/>
      <c r="DSX358" s="11"/>
      <c r="DSY358" s="11"/>
      <c r="DSZ358" s="12"/>
      <c r="DTA358" s="11"/>
      <c r="DTB358" s="11"/>
      <c r="DTC358" s="11"/>
      <c r="DTD358" s="12"/>
      <c r="DTE358" s="11"/>
      <c r="DTF358" s="11"/>
      <c r="DTG358" s="11"/>
      <c r="DTH358" s="12"/>
      <c r="DTI358" s="11"/>
      <c r="DTJ358" s="11"/>
      <c r="DTK358" s="11"/>
      <c r="DTL358" s="12"/>
      <c r="DTM358" s="11"/>
      <c r="DTN358" s="11"/>
      <c r="DTO358" s="11"/>
      <c r="DTP358" s="12"/>
      <c r="DTQ358" s="11"/>
      <c r="DTR358" s="11"/>
      <c r="DTS358" s="11"/>
      <c r="DTT358" s="12"/>
      <c r="DTU358" s="11"/>
      <c r="DTV358" s="11"/>
      <c r="DTW358" s="11"/>
      <c r="DTX358" s="12"/>
      <c r="DTY358" s="11"/>
      <c r="DTZ358" s="11"/>
      <c r="DUA358" s="11"/>
      <c r="DUB358" s="12"/>
      <c r="DUC358" s="11"/>
      <c r="DUD358" s="11"/>
      <c r="DUE358" s="11"/>
      <c r="DUF358" s="12"/>
      <c r="DUG358" s="11"/>
      <c r="DUH358" s="11"/>
      <c r="DUI358" s="11"/>
      <c r="DUJ358" s="12"/>
      <c r="DUK358" s="11"/>
      <c r="DUL358" s="11"/>
      <c r="DUM358" s="11"/>
      <c r="DUN358" s="12"/>
      <c r="DUO358" s="11"/>
      <c r="DUP358" s="11"/>
      <c r="DUQ358" s="11"/>
      <c r="DUR358" s="12"/>
      <c r="DUS358" s="11"/>
      <c r="DUT358" s="11"/>
      <c r="DUU358" s="11"/>
      <c r="DUV358" s="12"/>
      <c r="DUW358" s="11"/>
      <c r="DUX358" s="11"/>
      <c r="DUY358" s="11"/>
      <c r="DUZ358" s="12"/>
      <c r="DVA358" s="11"/>
      <c r="DVB358" s="11"/>
      <c r="DVC358" s="11"/>
      <c r="DVD358" s="12"/>
      <c r="DVE358" s="11"/>
      <c r="DVF358" s="11"/>
      <c r="DVG358" s="11"/>
      <c r="DVH358" s="12"/>
      <c r="DVI358" s="11"/>
      <c r="DVJ358" s="11"/>
      <c r="DVK358" s="11"/>
      <c r="DVL358" s="12"/>
      <c r="DVM358" s="11"/>
      <c r="DVN358" s="11"/>
      <c r="DVO358" s="11"/>
      <c r="DVP358" s="12"/>
      <c r="DVQ358" s="11"/>
      <c r="DVR358" s="11"/>
      <c r="DVS358" s="11"/>
      <c r="DVT358" s="12"/>
      <c r="DVU358" s="11"/>
      <c r="DVV358" s="11"/>
      <c r="DVW358" s="11"/>
      <c r="DVX358" s="12"/>
      <c r="DVY358" s="11"/>
      <c r="DVZ358" s="11"/>
      <c r="DWA358" s="11"/>
      <c r="DWB358" s="12"/>
      <c r="DWC358" s="11"/>
      <c r="DWD358" s="11"/>
      <c r="DWE358" s="11"/>
      <c r="DWF358" s="12"/>
      <c r="DWG358" s="11"/>
      <c r="DWH358" s="11"/>
      <c r="DWI358" s="11"/>
      <c r="DWJ358" s="12"/>
      <c r="DWK358" s="11"/>
      <c r="DWL358" s="11"/>
      <c r="DWM358" s="11"/>
      <c r="DWN358" s="12"/>
      <c r="DWO358" s="11"/>
      <c r="DWP358" s="11"/>
      <c r="DWQ358" s="11"/>
      <c r="DWR358" s="12"/>
      <c r="DWS358" s="11"/>
      <c r="DWT358" s="11"/>
      <c r="DWU358" s="11"/>
      <c r="DWV358" s="12"/>
      <c r="DWW358" s="11"/>
      <c r="DWX358" s="11"/>
      <c r="DWY358" s="11"/>
      <c r="DWZ358" s="12"/>
      <c r="DXA358" s="11"/>
      <c r="DXB358" s="11"/>
      <c r="DXC358" s="11"/>
      <c r="DXD358" s="12"/>
      <c r="DXE358" s="11"/>
      <c r="DXF358" s="11"/>
      <c r="DXG358" s="11"/>
      <c r="DXH358" s="12"/>
      <c r="DXI358" s="11"/>
      <c r="DXJ358" s="11"/>
      <c r="DXK358" s="11"/>
      <c r="DXL358" s="12"/>
      <c r="DXM358" s="11"/>
      <c r="DXN358" s="11"/>
      <c r="DXO358" s="11"/>
      <c r="DXP358" s="12"/>
      <c r="DXQ358" s="11"/>
      <c r="DXR358" s="11"/>
      <c r="DXS358" s="11"/>
      <c r="DXT358" s="12"/>
      <c r="DXU358" s="11"/>
      <c r="DXV358" s="11"/>
      <c r="DXW358" s="11"/>
      <c r="DXX358" s="12"/>
      <c r="DXY358" s="11"/>
      <c r="DXZ358" s="11"/>
      <c r="DYA358" s="11"/>
      <c r="DYB358" s="12"/>
      <c r="DYC358" s="11"/>
      <c r="DYD358" s="11"/>
      <c r="DYE358" s="11"/>
      <c r="DYF358" s="12"/>
      <c r="DYG358" s="11"/>
      <c r="DYH358" s="11"/>
      <c r="DYI358" s="11"/>
      <c r="DYJ358" s="12"/>
      <c r="DYK358" s="11"/>
      <c r="DYL358" s="11"/>
      <c r="DYM358" s="11"/>
      <c r="DYN358" s="12"/>
      <c r="DYO358" s="11"/>
      <c r="DYP358" s="11"/>
      <c r="DYQ358" s="11"/>
      <c r="DYR358" s="12"/>
      <c r="DYS358" s="11"/>
      <c r="DYT358" s="11"/>
      <c r="DYU358" s="11"/>
      <c r="DYV358" s="12"/>
      <c r="DYW358" s="11"/>
      <c r="DYX358" s="11"/>
      <c r="DYY358" s="11"/>
      <c r="DYZ358" s="12"/>
      <c r="DZA358" s="11"/>
      <c r="DZB358" s="11"/>
      <c r="DZC358" s="11"/>
      <c r="DZD358" s="12"/>
      <c r="DZE358" s="11"/>
      <c r="DZF358" s="11"/>
      <c r="DZG358" s="11"/>
      <c r="DZH358" s="12"/>
      <c r="DZI358" s="11"/>
      <c r="DZJ358" s="11"/>
      <c r="DZK358" s="11"/>
      <c r="DZL358" s="12"/>
      <c r="DZM358" s="11"/>
      <c r="DZN358" s="11"/>
      <c r="DZO358" s="11"/>
      <c r="DZP358" s="12"/>
      <c r="DZQ358" s="11"/>
      <c r="DZR358" s="11"/>
      <c r="DZS358" s="11"/>
      <c r="DZT358" s="12"/>
      <c r="DZU358" s="11"/>
      <c r="DZV358" s="11"/>
      <c r="DZW358" s="11"/>
      <c r="DZX358" s="12"/>
      <c r="DZY358" s="11"/>
      <c r="DZZ358" s="11"/>
      <c r="EAA358" s="11"/>
      <c r="EAB358" s="12"/>
      <c r="EAC358" s="11"/>
      <c r="EAD358" s="11"/>
      <c r="EAE358" s="11"/>
      <c r="EAF358" s="12"/>
      <c r="EAG358" s="11"/>
      <c r="EAH358" s="11"/>
      <c r="EAI358" s="11"/>
      <c r="EAJ358" s="12"/>
      <c r="EAK358" s="11"/>
      <c r="EAL358" s="11"/>
      <c r="EAM358" s="11"/>
      <c r="EAN358" s="12"/>
      <c r="EAO358" s="11"/>
      <c r="EAP358" s="11"/>
      <c r="EAQ358" s="11"/>
      <c r="EAR358" s="12"/>
      <c r="EAS358" s="11"/>
      <c r="EAT358" s="11"/>
      <c r="EAU358" s="11"/>
      <c r="EAV358" s="12"/>
      <c r="EAW358" s="11"/>
      <c r="EAX358" s="11"/>
      <c r="EAY358" s="11"/>
      <c r="EAZ358" s="12"/>
      <c r="EBA358" s="11"/>
      <c r="EBB358" s="11"/>
      <c r="EBC358" s="11"/>
      <c r="EBD358" s="12"/>
      <c r="EBE358" s="11"/>
      <c r="EBF358" s="11"/>
      <c r="EBG358" s="11"/>
      <c r="EBH358" s="12"/>
      <c r="EBI358" s="11"/>
      <c r="EBJ358" s="11"/>
      <c r="EBK358" s="11"/>
      <c r="EBL358" s="12"/>
      <c r="EBM358" s="11"/>
      <c r="EBN358" s="11"/>
      <c r="EBO358" s="11"/>
      <c r="EBP358" s="12"/>
      <c r="EBQ358" s="11"/>
      <c r="EBR358" s="11"/>
      <c r="EBS358" s="11"/>
      <c r="EBT358" s="12"/>
      <c r="EBU358" s="11"/>
      <c r="EBV358" s="11"/>
      <c r="EBW358" s="11"/>
      <c r="EBX358" s="12"/>
      <c r="EBY358" s="11"/>
      <c r="EBZ358" s="11"/>
      <c r="ECA358" s="11"/>
      <c r="ECB358" s="12"/>
      <c r="ECC358" s="11"/>
      <c r="ECD358" s="11"/>
      <c r="ECE358" s="11"/>
      <c r="ECF358" s="12"/>
      <c r="ECG358" s="11"/>
      <c r="ECH358" s="11"/>
      <c r="ECI358" s="11"/>
      <c r="ECJ358" s="12"/>
      <c r="ECK358" s="11"/>
      <c r="ECL358" s="11"/>
      <c r="ECM358" s="11"/>
      <c r="ECN358" s="12"/>
      <c r="ECO358" s="11"/>
      <c r="ECP358" s="11"/>
      <c r="ECQ358" s="11"/>
      <c r="ECR358" s="12"/>
      <c r="ECS358" s="11"/>
      <c r="ECT358" s="11"/>
      <c r="ECU358" s="11"/>
      <c r="ECV358" s="12"/>
      <c r="ECW358" s="11"/>
      <c r="ECX358" s="11"/>
      <c r="ECY358" s="11"/>
      <c r="ECZ358" s="12"/>
      <c r="EDA358" s="11"/>
      <c r="EDB358" s="11"/>
      <c r="EDC358" s="11"/>
      <c r="EDD358" s="12"/>
      <c r="EDE358" s="11"/>
      <c r="EDF358" s="11"/>
      <c r="EDG358" s="11"/>
      <c r="EDH358" s="12"/>
      <c r="EDI358" s="11"/>
      <c r="EDJ358" s="11"/>
      <c r="EDK358" s="11"/>
      <c r="EDL358" s="12"/>
      <c r="EDM358" s="11"/>
      <c r="EDN358" s="11"/>
      <c r="EDO358" s="11"/>
      <c r="EDP358" s="12"/>
      <c r="EDQ358" s="11"/>
      <c r="EDR358" s="11"/>
      <c r="EDS358" s="11"/>
      <c r="EDT358" s="12"/>
      <c r="EDU358" s="11"/>
      <c r="EDV358" s="11"/>
      <c r="EDW358" s="11"/>
      <c r="EDX358" s="12"/>
      <c r="EDY358" s="11"/>
      <c r="EDZ358" s="11"/>
      <c r="EEA358" s="11"/>
      <c r="EEB358" s="12"/>
      <c r="EEC358" s="11"/>
      <c r="EED358" s="11"/>
      <c r="EEE358" s="11"/>
      <c r="EEF358" s="12"/>
      <c r="EEG358" s="11"/>
      <c r="EEH358" s="11"/>
      <c r="EEI358" s="11"/>
      <c r="EEJ358" s="12"/>
      <c r="EEK358" s="11"/>
      <c r="EEL358" s="11"/>
      <c r="EEM358" s="11"/>
      <c r="EEN358" s="12"/>
      <c r="EEO358" s="11"/>
      <c r="EEP358" s="11"/>
      <c r="EEQ358" s="11"/>
      <c r="EER358" s="12"/>
      <c r="EES358" s="11"/>
      <c r="EET358" s="11"/>
      <c r="EEU358" s="11"/>
      <c r="EEV358" s="12"/>
      <c r="EEW358" s="11"/>
      <c r="EEX358" s="11"/>
      <c r="EEY358" s="11"/>
      <c r="EEZ358" s="12"/>
      <c r="EFA358" s="11"/>
      <c r="EFB358" s="11"/>
      <c r="EFC358" s="11"/>
      <c r="EFD358" s="12"/>
      <c r="EFE358" s="11"/>
      <c r="EFF358" s="11"/>
      <c r="EFG358" s="11"/>
      <c r="EFH358" s="12"/>
      <c r="EFI358" s="11"/>
      <c r="EFJ358" s="11"/>
      <c r="EFK358" s="11"/>
      <c r="EFL358" s="12"/>
      <c r="EFM358" s="11"/>
      <c r="EFN358" s="11"/>
      <c r="EFO358" s="11"/>
      <c r="EFP358" s="12"/>
      <c r="EFQ358" s="11"/>
      <c r="EFR358" s="11"/>
      <c r="EFS358" s="11"/>
      <c r="EFT358" s="12"/>
      <c r="EFU358" s="11"/>
      <c r="EFV358" s="11"/>
      <c r="EFW358" s="11"/>
      <c r="EFX358" s="12"/>
      <c r="EFY358" s="11"/>
      <c r="EFZ358" s="11"/>
      <c r="EGA358" s="11"/>
      <c r="EGB358" s="12"/>
      <c r="EGC358" s="11"/>
      <c r="EGD358" s="11"/>
      <c r="EGE358" s="11"/>
      <c r="EGF358" s="12"/>
      <c r="EGG358" s="11"/>
      <c r="EGH358" s="11"/>
      <c r="EGI358" s="11"/>
      <c r="EGJ358" s="12"/>
      <c r="EGK358" s="11"/>
      <c r="EGL358" s="11"/>
      <c r="EGM358" s="11"/>
      <c r="EGN358" s="12"/>
      <c r="EGO358" s="11"/>
      <c r="EGP358" s="11"/>
      <c r="EGQ358" s="11"/>
      <c r="EGR358" s="12"/>
      <c r="EGS358" s="11"/>
      <c r="EGT358" s="11"/>
      <c r="EGU358" s="11"/>
      <c r="EGV358" s="12"/>
      <c r="EGW358" s="11"/>
      <c r="EGX358" s="11"/>
      <c r="EGY358" s="11"/>
      <c r="EGZ358" s="12"/>
      <c r="EHA358" s="11"/>
      <c r="EHB358" s="11"/>
      <c r="EHC358" s="11"/>
      <c r="EHD358" s="12"/>
      <c r="EHE358" s="11"/>
      <c r="EHF358" s="11"/>
      <c r="EHG358" s="11"/>
      <c r="EHH358" s="12"/>
      <c r="EHI358" s="11"/>
      <c r="EHJ358" s="11"/>
      <c r="EHK358" s="11"/>
      <c r="EHL358" s="12"/>
      <c r="EHM358" s="11"/>
      <c r="EHN358" s="11"/>
      <c r="EHO358" s="11"/>
      <c r="EHP358" s="12"/>
      <c r="EHQ358" s="11"/>
      <c r="EHR358" s="11"/>
      <c r="EHS358" s="11"/>
      <c r="EHT358" s="12"/>
      <c r="EHU358" s="11"/>
      <c r="EHV358" s="11"/>
      <c r="EHW358" s="11"/>
      <c r="EHX358" s="12"/>
      <c r="EHY358" s="11"/>
      <c r="EHZ358" s="11"/>
      <c r="EIA358" s="11"/>
      <c r="EIB358" s="12"/>
      <c r="EIC358" s="11"/>
      <c r="EID358" s="11"/>
      <c r="EIE358" s="11"/>
      <c r="EIF358" s="12"/>
      <c r="EIG358" s="11"/>
      <c r="EIH358" s="11"/>
      <c r="EII358" s="11"/>
      <c r="EIJ358" s="12"/>
      <c r="EIK358" s="11"/>
      <c r="EIL358" s="11"/>
      <c r="EIM358" s="11"/>
      <c r="EIN358" s="12"/>
      <c r="EIO358" s="11"/>
      <c r="EIP358" s="11"/>
      <c r="EIQ358" s="11"/>
      <c r="EIR358" s="12"/>
      <c r="EIS358" s="11"/>
      <c r="EIT358" s="11"/>
      <c r="EIU358" s="11"/>
      <c r="EIV358" s="12"/>
      <c r="EIW358" s="11"/>
      <c r="EIX358" s="11"/>
      <c r="EIY358" s="11"/>
      <c r="EIZ358" s="12"/>
      <c r="EJA358" s="11"/>
      <c r="EJB358" s="11"/>
      <c r="EJC358" s="11"/>
      <c r="EJD358" s="12"/>
      <c r="EJE358" s="11"/>
      <c r="EJF358" s="11"/>
      <c r="EJG358" s="11"/>
      <c r="EJH358" s="12"/>
      <c r="EJI358" s="11"/>
      <c r="EJJ358" s="11"/>
      <c r="EJK358" s="11"/>
      <c r="EJL358" s="12"/>
      <c r="EJM358" s="11"/>
      <c r="EJN358" s="11"/>
      <c r="EJO358" s="11"/>
      <c r="EJP358" s="12"/>
      <c r="EJQ358" s="11"/>
      <c r="EJR358" s="11"/>
      <c r="EJS358" s="11"/>
      <c r="EJT358" s="12"/>
      <c r="EJU358" s="11"/>
      <c r="EJV358" s="11"/>
      <c r="EJW358" s="11"/>
      <c r="EJX358" s="12"/>
      <c r="EJY358" s="11"/>
      <c r="EJZ358" s="11"/>
      <c r="EKA358" s="11"/>
      <c r="EKB358" s="12"/>
      <c r="EKC358" s="11"/>
      <c r="EKD358" s="11"/>
      <c r="EKE358" s="11"/>
      <c r="EKF358" s="12"/>
      <c r="EKG358" s="11"/>
      <c r="EKH358" s="11"/>
      <c r="EKI358" s="11"/>
      <c r="EKJ358" s="12"/>
      <c r="EKK358" s="11"/>
      <c r="EKL358" s="11"/>
      <c r="EKM358" s="11"/>
      <c r="EKN358" s="12"/>
      <c r="EKO358" s="11"/>
      <c r="EKP358" s="11"/>
      <c r="EKQ358" s="11"/>
      <c r="EKR358" s="12"/>
      <c r="EKS358" s="11"/>
      <c r="EKT358" s="11"/>
      <c r="EKU358" s="11"/>
      <c r="EKV358" s="12"/>
      <c r="EKW358" s="11"/>
      <c r="EKX358" s="11"/>
      <c r="EKY358" s="11"/>
      <c r="EKZ358" s="12"/>
      <c r="ELA358" s="11"/>
      <c r="ELB358" s="11"/>
      <c r="ELC358" s="11"/>
      <c r="ELD358" s="12"/>
      <c r="ELE358" s="11"/>
      <c r="ELF358" s="11"/>
      <c r="ELG358" s="11"/>
      <c r="ELH358" s="12"/>
      <c r="ELI358" s="11"/>
      <c r="ELJ358" s="11"/>
      <c r="ELK358" s="11"/>
      <c r="ELL358" s="12"/>
      <c r="ELM358" s="11"/>
      <c r="ELN358" s="11"/>
      <c r="ELO358" s="11"/>
      <c r="ELP358" s="12"/>
      <c r="ELQ358" s="11"/>
      <c r="ELR358" s="11"/>
      <c r="ELS358" s="11"/>
      <c r="ELT358" s="12"/>
      <c r="ELU358" s="11"/>
      <c r="ELV358" s="11"/>
      <c r="ELW358" s="11"/>
      <c r="ELX358" s="12"/>
      <c r="ELY358" s="11"/>
      <c r="ELZ358" s="11"/>
      <c r="EMA358" s="11"/>
      <c r="EMB358" s="19"/>
      <c r="EMC358" s="13"/>
      <c r="EMD358" s="13"/>
      <c r="EME358" s="13"/>
      <c r="EMF358" s="19"/>
      <c r="EMG358" s="13"/>
      <c r="EMH358" s="13"/>
      <c r="EMI358" s="13"/>
      <c r="EMJ358" s="19"/>
      <c r="EMK358" s="13"/>
      <c r="EML358" s="13"/>
      <c r="EMM358" s="13"/>
      <c r="EMN358" s="19"/>
      <c r="EMO358" s="13"/>
      <c r="EMP358" s="13"/>
      <c r="EMQ358" s="13"/>
      <c r="EMR358" s="19"/>
      <c r="EMS358" s="13"/>
      <c r="EMT358" s="13"/>
      <c r="EMU358" s="13"/>
      <c r="EMV358" s="19"/>
      <c r="EMW358" s="13"/>
      <c r="EMX358" s="13"/>
      <c r="EMY358" s="13"/>
      <c r="EMZ358" s="19"/>
      <c r="ENA358" s="13"/>
      <c r="ENB358" s="13"/>
      <c r="ENC358" s="13"/>
      <c r="END358" s="19"/>
      <c r="ENE358" s="13"/>
      <c r="ENF358" s="13"/>
      <c r="ENG358" s="13"/>
      <c r="ENH358" s="19"/>
      <c r="ENI358" s="13"/>
      <c r="ENJ358" s="13"/>
      <c r="ENK358" s="13"/>
      <c r="ENL358" s="19"/>
      <c r="ENM358" s="13"/>
      <c r="ENN358" s="13"/>
      <c r="ENO358" s="13"/>
      <c r="ENP358" s="19"/>
      <c r="ENQ358" s="13"/>
      <c r="ENR358" s="13"/>
      <c r="ENS358" s="13"/>
      <c r="ENT358" s="19"/>
      <c r="ENU358" s="13"/>
      <c r="ENV358" s="13"/>
      <c r="ENW358" s="13"/>
      <c r="ENX358" s="19"/>
      <c r="ENY358" s="13"/>
      <c r="ENZ358" s="13"/>
      <c r="EOA358" s="13"/>
      <c r="EOB358" s="19"/>
      <c r="EOC358" s="13"/>
      <c r="EOD358" s="13"/>
      <c r="EOE358" s="13"/>
      <c r="EOF358" s="19"/>
      <c r="EOG358" s="13"/>
      <c r="EOH358" s="13"/>
      <c r="EOI358" s="13"/>
      <c r="EOJ358" s="19"/>
      <c r="EOK358" s="13"/>
      <c r="EOL358" s="13"/>
      <c r="EOM358" s="13"/>
      <c r="EON358" s="19"/>
      <c r="EOO358" s="13"/>
      <c r="EOP358" s="13"/>
      <c r="EOQ358" s="13"/>
      <c r="EOR358" s="19"/>
      <c r="EOS358" s="13"/>
      <c r="EOT358" s="13"/>
      <c r="EOU358" s="13"/>
      <c r="EOV358" s="19"/>
      <c r="EOW358" s="13"/>
      <c r="EOX358" s="13"/>
      <c r="EOY358" s="13"/>
      <c r="EOZ358" s="19"/>
      <c r="EPA358" s="13"/>
      <c r="EPB358" s="13"/>
      <c r="EPC358" s="13"/>
      <c r="EPD358" s="19"/>
      <c r="EPE358" s="13"/>
      <c r="EPF358" s="13"/>
      <c r="EPG358" s="13"/>
      <c r="EPH358" s="19"/>
      <c r="EPI358" s="13"/>
      <c r="EPJ358" s="13"/>
      <c r="EPK358" s="13"/>
      <c r="EPL358" s="19"/>
      <c r="EPM358" s="13"/>
      <c r="EPN358" s="13"/>
      <c r="EPO358" s="13"/>
      <c r="EPP358" s="19"/>
      <c r="EPQ358" s="13"/>
      <c r="EPR358" s="13"/>
      <c r="EPS358" s="13"/>
      <c r="EPT358" s="19"/>
      <c r="EPU358" s="13"/>
      <c r="EPV358" s="13"/>
      <c r="EPW358" s="13"/>
      <c r="EPX358" s="19"/>
      <c r="EPY358" s="13"/>
      <c r="EPZ358" s="13"/>
      <c r="EQA358" s="13"/>
      <c r="EQB358" s="19"/>
      <c r="EQC358" s="13"/>
      <c r="EQD358" s="13"/>
      <c r="EQE358" s="13"/>
      <c r="EQF358" s="19"/>
      <c r="EQG358" s="13"/>
      <c r="EQH358" s="13"/>
      <c r="EQI358" s="13"/>
      <c r="EQJ358" s="19"/>
      <c r="EQK358" s="13"/>
      <c r="EQL358" s="13"/>
      <c r="EQM358" s="13"/>
      <c r="EQN358" s="19"/>
      <c r="EQO358" s="13"/>
      <c r="EQP358" s="13"/>
      <c r="EQQ358" s="13"/>
      <c r="EQR358" s="19"/>
      <c r="EQS358" s="13"/>
      <c r="EQT358" s="13"/>
      <c r="EQU358" s="13"/>
      <c r="EQV358" s="19"/>
      <c r="EQW358" s="13"/>
      <c r="EQX358" s="13"/>
      <c r="EQY358" s="13"/>
      <c r="EQZ358" s="19"/>
      <c r="ERA358" s="13"/>
      <c r="ERB358" s="13"/>
      <c r="ERC358" s="13"/>
      <c r="ERD358" s="19"/>
      <c r="ERE358" s="13"/>
      <c r="ERF358" s="13"/>
      <c r="ERG358" s="13"/>
      <c r="ERH358" s="19"/>
      <c r="ERI358" s="13"/>
      <c r="ERJ358" s="13"/>
      <c r="ERK358" s="13"/>
      <c r="ERL358" s="19"/>
      <c r="ERM358" s="13"/>
      <c r="ERN358" s="13"/>
      <c r="ERO358" s="13"/>
      <c r="ERP358" s="19"/>
      <c r="ERQ358" s="13"/>
      <c r="ERR358" s="13"/>
      <c r="ERS358" s="13"/>
      <c r="ERT358" s="19"/>
      <c r="ERU358" s="13"/>
      <c r="ERV358" s="13"/>
      <c r="ERW358" s="13"/>
      <c r="ERX358" s="19"/>
      <c r="ERY358" s="13"/>
      <c r="ERZ358" s="13"/>
      <c r="ESA358" s="13"/>
      <c r="ESB358" s="19"/>
      <c r="ESC358" s="13"/>
      <c r="ESD358" s="13"/>
      <c r="ESE358" s="13"/>
      <c r="ESF358" s="19"/>
      <c r="ESG358" s="13"/>
      <c r="ESH358" s="13"/>
      <c r="ESI358" s="13"/>
      <c r="ESJ358" s="19"/>
      <c r="ESK358" s="13"/>
      <c r="ESL358" s="13"/>
      <c r="ESM358" s="13"/>
      <c r="ESN358" s="19"/>
      <c r="ESO358" s="13"/>
      <c r="ESP358" s="13"/>
      <c r="ESQ358" s="13"/>
      <c r="ESR358" s="19"/>
      <c r="ESS358" s="13"/>
      <c r="EST358" s="13"/>
      <c r="ESU358" s="13"/>
      <c r="ESV358" s="19"/>
      <c r="ESW358" s="13"/>
      <c r="ESX358" s="13"/>
      <c r="ESY358" s="13"/>
      <c r="ESZ358" s="19"/>
      <c r="ETA358" s="13"/>
      <c r="ETB358" s="13"/>
      <c r="ETC358" s="13"/>
      <c r="ETD358" s="19"/>
      <c r="ETE358" s="13"/>
      <c r="ETF358" s="13"/>
      <c r="ETG358" s="13"/>
      <c r="ETH358" s="19"/>
      <c r="ETI358" s="13"/>
      <c r="ETJ358" s="13"/>
      <c r="ETK358" s="13"/>
      <c r="ETL358" s="19"/>
      <c r="ETM358" s="13"/>
      <c r="ETN358" s="13"/>
      <c r="ETO358" s="13"/>
      <c r="ETP358" s="19"/>
      <c r="ETQ358" s="13"/>
      <c r="ETR358" s="13"/>
      <c r="ETS358" s="13"/>
      <c r="ETT358" s="19"/>
      <c r="ETU358" s="13"/>
      <c r="ETV358" s="13"/>
      <c r="ETW358" s="13"/>
      <c r="ETX358" s="19"/>
      <c r="ETY358" s="13"/>
      <c r="ETZ358" s="13"/>
      <c r="EUA358" s="13"/>
      <c r="EUB358" s="19"/>
      <c r="EUC358" s="13"/>
      <c r="EUD358" s="13"/>
      <c r="EUE358" s="13"/>
      <c r="EUF358" s="19"/>
      <c r="EUG358" s="13"/>
      <c r="EUH358" s="13"/>
      <c r="EUI358" s="13"/>
      <c r="EUJ358" s="19"/>
      <c r="EUK358" s="13"/>
      <c r="EUL358" s="13"/>
      <c r="EUM358" s="13"/>
      <c r="EUN358" s="19"/>
      <c r="EUO358" s="13"/>
      <c r="EUP358" s="13"/>
      <c r="EUQ358" s="13"/>
      <c r="EUR358" s="19"/>
      <c r="EUS358" s="13"/>
      <c r="EUT358" s="13"/>
      <c r="EUU358" s="13"/>
      <c r="EUV358" s="19"/>
      <c r="EUW358" s="13"/>
      <c r="EUX358" s="13"/>
      <c r="EUY358" s="13"/>
      <c r="EUZ358" s="19"/>
      <c r="EVA358" s="13"/>
      <c r="EVB358" s="13"/>
      <c r="EVC358" s="13"/>
      <c r="EVD358" s="19"/>
      <c r="EVE358" s="13"/>
      <c r="EVF358" s="13"/>
      <c r="EVG358" s="13"/>
      <c r="EVH358" s="19"/>
      <c r="EVI358" s="13"/>
      <c r="EVJ358" s="13"/>
      <c r="EVK358" s="13"/>
      <c r="EVL358" s="19"/>
      <c r="EVM358" s="13"/>
      <c r="EVN358" s="13"/>
      <c r="EVO358" s="13"/>
      <c r="EVP358" s="19"/>
      <c r="EVQ358" s="13"/>
      <c r="EVR358" s="13"/>
      <c r="EVS358" s="13"/>
      <c r="EVT358" s="19"/>
      <c r="EVU358" s="13"/>
      <c r="EVV358" s="13"/>
      <c r="EVW358" s="13"/>
      <c r="EVX358" s="19"/>
      <c r="EVY358" s="13"/>
      <c r="EVZ358" s="13"/>
      <c r="EWA358" s="13"/>
      <c r="EWB358" s="19"/>
      <c r="EWC358" s="13"/>
      <c r="EWD358" s="13"/>
      <c r="EWE358" s="13"/>
      <c r="EWF358" s="19"/>
      <c r="EWG358" s="13"/>
      <c r="EWH358" s="13"/>
      <c r="EWI358" s="13"/>
      <c r="EWJ358" s="19"/>
      <c r="EWK358" s="13"/>
      <c r="EWL358" s="13"/>
      <c r="EWM358" s="13"/>
      <c r="EWN358" s="19"/>
      <c r="EWO358" s="13"/>
      <c r="EWP358" s="13"/>
      <c r="EWQ358" s="13"/>
      <c r="EWR358" s="19"/>
      <c r="EWS358" s="13"/>
      <c r="EWT358" s="13"/>
      <c r="EWU358" s="13"/>
      <c r="EWV358" s="19"/>
      <c r="EWW358" s="13"/>
      <c r="EWX358" s="13"/>
      <c r="EWY358" s="13"/>
      <c r="EWZ358" s="19"/>
      <c r="EXA358" s="13"/>
      <c r="EXB358" s="13"/>
      <c r="EXC358" s="13"/>
      <c r="EXD358" s="19"/>
      <c r="EXE358" s="13"/>
      <c r="EXF358" s="13"/>
      <c r="EXG358" s="13"/>
      <c r="EXH358" s="19"/>
      <c r="EXI358" s="13"/>
      <c r="EXJ358" s="13"/>
      <c r="EXK358" s="13"/>
      <c r="EXL358" s="19"/>
      <c r="EXM358" s="13"/>
      <c r="EXN358" s="13"/>
      <c r="EXO358" s="13"/>
      <c r="EXP358" s="19"/>
      <c r="EXQ358" s="13"/>
      <c r="EXR358" s="13"/>
      <c r="EXS358" s="13"/>
      <c r="EXT358" s="19"/>
      <c r="EXU358" s="13"/>
      <c r="EXV358" s="13"/>
      <c r="EXW358" s="13"/>
      <c r="EXX358" s="19"/>
      <c r="EXY358" s="13"/>
      <c r="EXZ358" s="13"/>
      <c r="EYA358" s="13"/>
      <c r="EYB358" s="19"/>
      <c r="EYC358" s="13"/>
      <c r="EYD358" s="13"/>
      <c r="EYE358" s="13"/>
      <c r="EYF358" s="19"/>
      <c r="EYG358" s="13"/>
      <c r="EYH358" s="13"/>
      <c r="EYI358" s="13"/>
      <c r="EYJ358" s="19"/>
      <c r="EYK358" s="13"/>
      <c r="EYL358" s="13"/>
      <c r="EYM358" s="13"/>
      <c r="EYN358" s="19"/>
      <c r="EYO358" s="13"/>
      <c r="EYP358" s="13"/>
      <c r="EYQ358" s="13"/>
      <c r="EYR358" s="19"/>
      <c r="EYS358" s="13"/>
      <c r="EYT358" s="13"/>
      <c r="EYU358" s="13"/>
      <c r="EYV358" s="19"/>
      <c r="EYW358" s="13"/>
      <c r="EYX358" s="13"/>
      <c r="EYY358" s="13"/>
      <c r="EYZ358" s="19"/>
      <c r="EZA358" s="13"/>
      <c r="EZB358" s="13"/>
      <c r="EZC358" s="13"/>
      <c r="EZD358" s="19"/>
      <c r="EZE358" s="13"/>
      <c r="EZF358" s="13"/>
      <c r="EZG358" s="13"/>
      <c r="EZH358" s="19"/>
      <c r="EZI358" s="13"/>
      <c r="EZJ358" s="13"/>
      <c r="EZK358" s="13"/>
      <c r="EZL358" s="19"/>
      <c r="EZM358" s="13"/>
      <c r="EZN358" s="13"/>
      <c r="EZO358" s="13"/>
      <c r="EZP358" s="19"/>
      <c r="EZQ358" s="13"/>
      <c r="EZR358" s="13"/>
      <c r="EZS358" s="13"/>
      <c r="EZT358" s="19"/>
      <c r="EZU358" s="13"/>
      <c r="EZV358" s="13"/>
      <c r="EZW358" s="13"/>
      <c r="EZX358" s="19"/>
      <c r="EZY358" s="13"/>
      <c r="EZZ358" s="13"/>
      <c r="FAA358" s="13"/>
      <c r="FAB358" s="19"/>
      <c r="FAC358" s="13"/>
      <c r="FAD358" s="13"/>
      <c r="FAE358" s="13"/>
      <c r="FAF358" s="19"/>
      <c r="FAG358" s="13"/>
      <c r="FAH358" s="13"/>
      <c r="FAI358" s="13"/>
      <c r="FAJ358" s="19"/>
      <c r="FAK358" s="13"/>
      <c r="FAL358" s="13"/>
      <c r="FAM358" s="13"/>
      <c r="FAN358" s="19"/>
      <c r="FAO358" s="13"/>
      <c r="FAP358" s="13"/>
      <c r="FAQ358" s="13"/>
      <c r="FAR358" s="19"/>
      <c r="FAS358" s="13"/>
      <c r="FAT358" s="13"/>
      <c r="FAU358" s="13"/>
      <c r="FAV358" s="19"/>
      <c r="FAW358" s="13"/>
      <c r="FAX358" s="13"/>
      <c r="FAY358" s="13"/>
      <c r="FAZ358" s="19"/>
      <c r="FBA358" s="13"/>
      <c r="FBB358" s="13"/>
      <c r="FBC358" s="13"/>
      <c r="FBD358" s="19"/>
      <c r="FBE358" s="13"/>
      <c r="FBF358" s="13"/>
      <c r="FBG358" s="13"/>
      <c r="FBH358" s="19"/>
      <c r="FBI358" s="13"/>
      <c r="FBJ358" s="13"/>
      <c r="FBK358" s="13"/>
      <c r="FBL358" s="19"/>
      <c r="FBM358" s="13"/>
      <c r="FBN358" s="13"/>
      <c r="FBO358" s="13"/>
      <c r="FBP358" s="19"/>
      <c r="FBQ358" s="13"/>
      <c r="FBR358" s="13"/>
      <c r="FBS358" s="13"/>
      <c r="FBT358" s="19"/>
      <c r="FBU358" s="13"/>
      <c r="FBV358" s="13"/>
      <c r="FBW358" s="13"/>
      <c r="FBX358" s="19"/>
      <c r="FBY358" s="13"/>
      <c r="FBZ358" s="13"/>
      <c r="FCA358" s="13"/>
      <c r="FCB358" s="19"/>
      <c r="FCC358" s="13"/>
      <c r="FCD358" s="13"/>
      <c r="FCE358" s="13"/>
      <c r="FCF358" s="19"/>
      <c r="FCG358" s="13"/>
      <c r="FCH358" s="13"/>
      <c r="FCI358" s="13"/>
      <c r="FCJ358" s="19"/>
      <c r="FCK358" s="13"/>
      <c r="FCL358" s="13"/>
      <c r="FCM358" s="13"/>
      <c r="FCN358" s="19"/>
      <c r="FCO358" s="13"/>
      <c r="FCP358" s="13"/>
      <c r="FCQ358" s="13"/>
      <c r="FCR358" s="19"/>
      <c r="FCS358" s="13"/>
      <c r="FCT358" s="13"/>
      <c r="FCU358" s="13"/>
      <c r="FCV358" s="19"/>
      <c r="FCW358" s="13"/>
      <c r="FCX358" s="13"/>
      <c r="FCY358" s="13"/>
      <c r="FCZ358" s="19"/>
      <c r="FDA358" s="13"/>
      <c r="FDB358" s="13"/>
      <c r="FDC358" s="13"/>
      <c r="FDD358" s="19"/>
      <c r="FDE358" s="13"/>
      <c r="FDF358" s="13"/>
      <c r="FDG358" s="13"/>
      <c r="FDH358" s="19"/>
      <c r="FDI358" s="13"/>
      <c r="FDJ358" s="13"/>
      <c r="FDK358" s="13"/>
      <c r="FDL358" s="19"/>
      <c r="FDM358" s="13"/>
      <c r="FDN358" s="13"/>
      <c r="FDO358" s="13"/>
      <c r="FDP358" s="19"/>
      <c r="FDQ358" s="13"/>
      <c r="FDR358" s="13"/>
      <c r="FDS358" s="13"/>
      <c r="FDT358" s="19"/>
      <c r="FDU358" s="13"/>
      <c r="FDV358" s="13"/>
      <c r="FDW358" s="13"/>
      <c r="FDX358" s="19"/>
      <c r="FDY358" s="13"/>
      <c r="FDZ358" s="13"/>
      <c r="FEA358" s="13"/>
      <c r="FEB358" s="19"/>
      <c r="FEC358" s="13"/>
      <c r="FED358" s="13"/>
      <c r="FEE358" s="13"/>
      <c r="FEF358" s="19"/>
      <c r="FEG358" s="13"/>
      <c r="FEH358" s="13"/>
      <c r="FEI358" s="13"/>
      <c r="FEJ358" s="19"/>
      <c r="FEK358" s="13"/>
      <c r="FEL358" s="13"/>
      <c r="FEM358" s="13"/>
      <c r="FEN358" s="19"/>
      <c r="FEO358" s="13"/>
      <c r="FEP358" s="13"/>
      <c r="FEQ358" s="13"/>
      <c r="FER358" s="19"/>
      <c r="FES358" s="13"/>
      <c r="FET358" s="13"/>
      <c r="FEU358" s="13"/>
      <c r="FEV358" s="19"/>
      <c r="FEW358" s="13"/>
      <c r="FEX358" s="13"/>
      <c r="FEY358" s="13"/>
      <c r="FEZ358" s="19"/>
      <c r="FFA358" s="13"/>
      <c r="FFB358" s="13"/>
      <c r="FFC358" s="13"/>
      <c r="FFD358" s="19"/>
      <c r="FFE358" s="13"/>
      <c r="FFF358" s="13"/>
      <c r="FFG358" s="13"/>
      <c r="FFH358" s="19"/>
      <c r="FFI358" s="13"/>
      <c r="FFJ358" s="13"/>
      <c r="FFK358" s="13"/>
      <c r="FFL358" s="19"/>
      <c r="FFM358" s="13"/>
      <c r="FFN358" s="13"/>
      <c r="FFO358" s="13"/>
      <c r="FFP358" s="19"/>
      <c r="FFQ358" s="13"/>
      <c r="FFR358" s="13"/>
      <c r="FFS358" s="13"/>
      <c r="FFT358" s="19"/>
      <c r="FFU358" s="13"/>
      <c r="FFV358" s="13"/>
      <c r="FFW358" s="13"/>
      <c r="FFX358" s="19"/>
      <c r="FFY358" s="13"/>
      <c r="FFZ358" s="13"/>
      <c r="FGA358" s="13"/>
      <c r="FGB358" s="19"/>
      <c r="FGC358" s="13"/>
      <c r="FGD358" s="13"/>
      <c r="FGE358" s="13"/>
      <c r="FGF358" s="19"/>
      <c r="FGG358" s="13"/>
      <c r="FGH358" s="13"/>
      <c r="FGI358" s="13"/>
      <c r="FGJ358" s="19"/>
      <c r="FGK358" s="13"/>
      <c r="FGL358" s="13"/>
      <c r="FGM358" s="13"/>
      <c r="FGN358" s="19"/>
      <c r="FGO358" s="13"/>
      <c r="FGP358" s="13"/>
      <c r="FGQ358" s="13"/>
      <c r="FGR358" s="19"/>
      <c r="FGS358" s="13"/>
      <c r="FGT358" s="13"/>
      <c r="FGU358" s="13"/>
      <c r="FGV358" s="19"/>
      <c r="FGW358" s="13"/>
      <c r="FGX358" s="13"/>
      <c r="FGY358" s="13"/>
      <c r="FGZ358" s="19"/>
      <c r="FHA358" s="13"/>
      <c r="FHB358" s="13"/>
      <c r="FHC358" s="13"/>
      <c r="FHD358" s="19"/>
      <c r="FHE358" s="13"/>
      <c r="FHF358" s="13"/>
      <c r="FHG358" s="13"/>
      <c r="FHH358" s="19"/>
      <c r="FHI358" s="13"/>
      <c r="FHJ358" s="13"/>
      <c r="FHK358" s="13"/>
      <c r="FHL358" s="19"/>
      <c r="FHM358" s="13"/>
      <c r="FHN358" s="13"/>
      <c r="FHO358" s="13"/>
      <c r="FHP358" s="19"/>
      <c r="FHQ358" s="13"/>
      <c r="FHR358" s="13"/>
      <c r="FHS358" s="13"/>
      <c r="FHT358" s="19"/>
      <c r="FHU358" s="13"/>
      <c r="FHV358" s="13"/>
      <c r="FHW358" s="13"/>
      <c r="FHX358" s="19"/>
      <c r="FHY358" s="13"/>
      <c r="FHZ358" s="13"/>
      <c r="FIA358" s="13"/>
      <c r="FIB358" s="19"/>
      <c r="FIC358" s="13"/>
      <c r="FID358" s="13"/>
      <c r="FIE358" s="13"/>
      <c r="FIF358" s="19"/>
      <c r="FIG358" s="13"/>
      <c r="FIH358" s="13"/>
      <c r="FII358" s="13"/>
      <c r="FIJ358" s="19"/>
      <c r="FIK358" s="13"/>
      <c r="FIL358" s="13"/>
      <c r="FIM358" s="13"/>
      <c r="FIN358" s="19"/>
      <c r="FIO358" s="13"/>
      <c r="FIP358" s="13"/>
      <c r="FIQ358" s="13"/>
      <c r="FIR358" s="19"/>
      <c r="FIS358" s="13"/>
      <c r="FIT358" s="13"/>
      <c r="FIU358" s="13"/>
      <c r="FIV358" s="19"/>
      <c r="FIW358" s="13"/>
      <c r="FIX358" s="13"/>
      <c r="FIY358" s="13"/>
      <c r="FIZ358" s="19"/>
      <c r="FJA358" s="13"/>
      <c r="FJB358" s="13"/>
      <c r="FJC358" s="13"/>
      <c r="FJD358" s="19"/>
      <c r="FJE358" s="13"/>
      <c r="FJF358" s="13"/>
      <c r="FJG358" s="13"/>
      <c r="FJH358" s="19"/>
      <c r="FJI358" s="13"/>
      <c r="FJJ358" s="13"/>
      <c r="FJK358" s="13"/>
      <c r="FJL358" s="19"/>
      <c r="FJM358" s="13"/>
      <c r="FJN358" s="13"/>
      <c r="FJO358" s="13"/>
      <c r="FJP358" s="19"/>
      <c r="FJQ358" s="13"/>
      <c r="FJR358" s="13"/>
      <c r="FJS358" s="13"/>
      <c r="FJT358" s="19"/>
      <c r="FJU358" s="13"/>
      <c r="FJV358" s="13"/>
      <c r="FJW358" s="13"/>
      <c r="FJX358" s="19"/>
      <c r="FJY358" s="13"/>
      <c r="FJZ358" s="13"/>
      <c r="FKA358" s="13"/>
      <c r="FKB358" s="19"/>
      <c r="FKC358" s="13"/>
      <c r="FKD358" s="13"/>
      <c r="FKE358" s="13"/>
      <c r="FKF358" s="19"/>
      <c r="FKG358" s="13"/>
      <c r="FKH358" s="13"/>
      <c r="FKI358" s="13"/>
      <c r="FKJ358" s="19"/>
      <c r="FKK358" s="13"/>
      <c r="FKL358" s="13"/>
      <c r="FKM358" s="13"/>
      <c r="FKN358" s="19"/>
      <c r="FKO358" s="13"/>
      <c r="FKP358" s="13"/>
      <c r="FKQ358" s="13"/>
      <c r="FKR358" s="19"/>
      <c r="FKS358" s="13"/>
      <c r="FKT358" s="13"/>
      <c r="FKU358" s="13"/>
      <c r="FKV358" s="19"/>
      <c r="FKW358" s="13"/>
      <c r="FKX358" s="13"/>
      <c r="FKY358" s="13"/>
      <c r="FKZ358" s="19"/>
      <c r="FLA358" s="13"/>
      <c r="FLB358" s="13"/>
      <c r="FLC358" s="13"/>
      <c r="FLD358" s="19"/>
      <c r="FLE358" s="13"/>
      <c r="FLF358" s="13"/>
      <c r="FLG358" s="13"/>
      <c r="FLH358" s="19"/>
      <c r="FLI358" s="13"/>
      <c r="FLJ358" s="13"/>
      <c r="FLK358" s="13"/>
      <c r="FLL358" s="19"/>
      <c r="FLM358" s="13"/>
      <c r="FLN358" s="13"/>
      <c r="FLO358" s="13"/>
      <c r="FLP358" s="19"/>
      <c r="FLQ358" s="13"/>
      <c r="FLR358" s="13"/>
      <c r="FLS358" s="13"/>
      <c r="FLT358" s="19"/>
      <c r="FLU358" s="13"/>
      <c r="FLV358" s="13"/>
      <c r="FLW358" s="13"/>
      <c r="FLX358" s="19"/>
      <c r="FLY358" s="13"/>
      <c r="FLZ358" s="13"/>
      <c r="FMA358" s="13"/>
      <c r="FMB358" s="19"/>
      <c r="FMC358" s="13"/>
      <c r="FMD358" s="13"/>
      <c r="FME358" s="13"/>
      <c r="FMF358" s="19"/>
      <c r="FMG358" s="13"/>
      <c r="FMH358" s="13"/>
      <c r="FMI358" s="13"/>
      <c r="FMJ358" s="19"/>
      <c r="FMK358" s="13"/>
      <c r="FML358" s="13"/>
      <c r="FMM358" s="13"/>
      <c r="FMN358" s="19"/>
      <c r="FMO358" s="13"/>
      <c r="FMP358" s="13"/>
      <c r="FMQ358" s="13"/>
      <c r="FMR358" s="19"/>
      <c r="FMS358" s="13"/>
      <c r="FMT358" s="13"/>
      <c r="FMU358" s="13"/>
      <c r="FMV358" s="19"/>
      <c r="FMW358" s="13"/>
      <c r="FMX358" s="13"/>
      <c r="FMY358" s="13"/>
      <c r="FMZ358" s="19"/>
      <c r="FNA358" s="13"/>
      <c r="FNB358" s="13"/>
      <c r="FNC358" s="13"/>
      <c r="FND358" s="19"/>
      <c r="FNE358" s="13"/>
      <c r="FNF358" s="13"/>
      <c r="FNG358" s="13"/>
      <c r="FNH358" s="19"/>
      <c r="FNI358" s="13"/>
      <c r="FNJ358" s="13"/>
      <c r="FNK358" s="13"/>
      <c r="FNL358" s="19"/>
      <c r="FNM358" s="13"/>
      <c r="FNN358" s="13"/>
      <c r="FNO358" s="13"/>
      <c r="FNP358" s="19"/>
      <c r="FNQ358" s="13"/>
      <c r="FNR358" s="13"/>
      <c r="FNS358" s="13"/>
      <c r="FNT358" s="19"/>
      <c r="FNU358" s="13"/>
      <c r="FNV358" s="13"/>
      <c r="FNW358" s="13"/>
      <c r="FNX358" s="19"/>
      <c r="FNY358" s="13"/>
      <c r="FNZ358" s="13"/>
      <c r="FOA358" s="13"/>
      <c r="FOB358" s="19"/>
      <c r="FOC358" s="13"/>
      <c r="FOD358" s="13"/>
      <c r="FOE358" s="13"/>
      <c r="FOF358" s="19"/>
      <c r="FOG358" s="13"/>
      <c r="FOH358" s="13"/>
      <c r="FOI358" s="13"/>
      <c r="FOJ358" s="19"/>
      <c r="FOK358" s="13"/>
      <c r="FOL358" s="13"/>
      <c r="FOM358" s="13"/>
      <c r="FON358" s="19"/>
      <c r="FOO358" s="13"/>
      <c r="FOP358" s="13"/>
      <c r="FOQ358" s="13"/>
      <c r="FOR358" s="19"/>
      <c r="FOS358" s="13"/>
      <c r="FOT358" s="13"/>
      <c r="FOU358" s="13"/>
      <c r="FOV358" s="19"/>
      <c r="FOW358" s="13"/>
      <c r="FOX358" s="13"/>
      <c r="FOY358" s="13"/>
      <c r="FOZ358" s="19"/>
      <c r="FPA358" s="13"/>
      <c r="FPB358" s="13"/>
      <c r="FPC358" s="13"/>
      <c r="FPD358" s="19"/>
      <c r="FPE358" s="13"/>
      <c r="FPF358" s="13"/>
      <c r="FPG358" s="13"/>
      <c r="FPH358" s="19"/>
      <c r="FPI358" s="13"/>
      <c r="FPJ358" s="13"/>
      <c r="FPK358" s="13"/>
      <c r="FPL358" s="19"/>
      <c r="FPM358" s="13"/>
      <c r="FPN358" s="13"/>
      <c r="FPO358" s="13"/>
      <c r="FPP358" s="19"/>
      <c r="FPQ358" s="13"/>
      <c r="FPR358" s="13"/>
      <c r="FPS358" s="13"/>
      <c r="FPT358" s="19"/>
      <c r="FPU358" s="13"/>
      <c r="FPV358" s="13"/>
      <c r="FPW358" s="13"/>
      <c r="FPX358" s="19"/>
      <c r="FPY358" s="13"/>
      <c r="FPZ358" s="13"/>
      <c r="FQA358" s="13"/>
      <c r="FQB358" s="19"/>
      <c r="FQC358" s="13"/>
      <c r="FQD358" s="13"/>
      <c r="FQE358" s="13"/>
      <c r="FQF358" s="19"/>
      <c r="FQG358" s="13"/>
      <c r="FQH358" s="13"/>
      <c r="FQI358" s="13"/>
      <c r="FQJ358" s="19"/>
      <c r="FQK358" s="13"/>
      <c r="FQL358" s="13"/>
      <c r="FQM358" s="13"/>
      <c r="FQN358" s="19"/>
      <c r="FQO358" s="13"/>
      <c r="FQP358" s="13"/>
      <c r="FQQ358" s="13"/>
      <c r="FQR358" s="19"/>
      <c r="FQS358" s="13"/>
      <c r="FQT358" s="13"/>
      <c r="FQU358" s="13"/>
      <c r="FQV358" s="19"/>
      <c r="FQW358" s="13"/>
      <c r="FQX358" s="13"/>
      <c r="FQY358" s="13"/>
      <c r="FQZ358" s="19"/>
      <c r="FRA358" s="13"/>
      <c r="FRB358" s="13"/>
      <c r="FRC358" s="13"/>
      <c r="FRD358" s="19"/>
      <c r="FRE358" s="13"/>
      <c r="FRF358" s="13"/>
      <c r="FRG358" s="13"/>
      <c r="FRH358" s="19"/>
      <c r="FRI358" s="13"/>
      <c r="FRJ358" s="13"/>
      <c r="FRK358" s="13"/>
      <c r="FRL358" s="19"/>
      <c r="FRM358" s="13"/>
      <c r="FRN358" s="13"/>
      <c r="FRO358" s="13"/>
      <c r="FRP358" s="19"/>
      <c r="FRQ358" s="13"/>
      <c r="FRR358" s="13"/>
      <c r="FRS358" s="13"/>
      <c r="FRT358" s="19"/>
      <c r="FRU358" s="13"/>
      <c r="FRV358" s="13"/>
      <c r="FRW358" s="13"/>
      <c r="FRX358" s="19"/>
      <c r="FRY358" s="13"/>
      <c r="FRZ358" s="13"/>
      <c r="FSA358" s="13"/>
      <c r="FSB358" s="19"/>
      <c r="FSC358" s="13"/>
      <c r="FSD358" s="13"/>
      <c r="FSE358" s="13"/>
      <c r="FSF358" s="19"/>
      <c r="FSG358" s="13"/>
      <c r="FSH358" s="13"/>
      <c r="FSI358" s="13"/>
      <c r="FSJ358" s="19"/>
      <c r="FSK358" s="13"/>
      <c r="FSL358" s="13"/>
      <c r="FSM358" s="13"/>
      <c r="FSN358" s="19"/>
      <c r="FSO358" s="13"/>
      <c r="FSP358" s="13"/>
      <c r="FSQ358" s="13"/>
      <c r="FSR358" s="19"/>
      <c r="FSS358" s="13"/>
      <c r="FST358" s="13"/>
      <c r="FSU358" s="13"/>
      <c r="FSV358" s="19"/>
      <c r="FSW358" s="13"/>
      <c r="FSX358" s="13"/>
      <c r="FSY358" s="13"/>
      <c r="FSZ358" s="19"/>
      <c r="FTA358" s="13"/>
      <c r="FTB358" s="13"/>
      <c r="FTC358" s="13"/>
      <c r="FTD358" s="19"/>
      <c r="FTE358" s="13"/>
      <c r="FTF358" s="13"/>
      <c r="FTG358" s="13"/>
      <c r="FTH358" s="19"/>
      <c r="FTI358" s="13"/>
      <c r="FTJ358" s="13"/>
      <c r="FTK358" s="13"/>
      <c r="FTL358" s="19"/>
      <c r="FTM358" s="13"/>
      <c r="FTN358" s="13"/>
      <c r="FTO358" s="13"/>
      <c r="FTP358" s="19"/>
      <c r="FTQ358" s="13"/>
      <c r="FTR358" s="13"/>
      <c r="FTS358" s="13"/>
      <c r="FTT358" s="19"/>
      <c r="FTU358" s="13"/>
      <c r="FTV358" s="13"/>
      <c r="FTW358" s="13"/>
      <c r="FTX358" s="19"/>
      <c r="FTY358" s="13"/>
      <c r="FTZ358" s="13"/>
      <c r="FUA358" s="13"/>
      <c r="FUB358" s="19"/>
      <c r="FUC358" s="13"/>
      <c r="FUD358" s="13"/>
      <c r="FUE358" s="13"/>
      <c r="FUF358" s="19"/>
      <c r="FUG358" s="13"/>
      <c r="FUH358" s="13"/>
      <c r="FUI358" s="13"/>
      <c r="FUJ358" s="19"/>
      <c r="FUK358" s="13"/>
      <c r="FUL358" s="13"/>
      <c r="FUM358" s="13"/>
      <c r="FUN358" s="19"/>
      <c r="FUO358" s="13"/>
      <c r="FUP358" s="13"/>
      <c r="FUQ358" s="13"/>
      <c r="FUR358" s="19"/>
      <c r="FUS358" s="13"/>
      <c r="FUT358" s="13"/>
      <c r="FUU358" s="13"/>
      <c r="FUV358" s="19"/>
      <c r="FUW358" s="13"/>
      <c r="FUX358" s="13"/>
      <c r="FUY358" s="13"/>
      <c r="FUZ358" s="19"/>
      <c r="FVA358" s="13"/>
      <c r="FVB358" s="13"/>
      <c r="FVC358" s="13"/>
      <c r="FVD358" s="19"/>
      <c r="FVE358" s="13"/>
      <c r="FVF358" s="13"/>
      <c r="FVG358" s="13"/>
      <c r="FVH358" s="19"/>
      <c r="FVI358" s="13"/>
      <c r="FVJ358" s="13"/>
      <c r="FVK358" s="13"/>
      <c r="FVL358" s="19"/>
      <c r="FVM358" s="13"/>
      <c r="FVN358" s="13"/>
      <c r="FVO358" s="13"/>
      <c r="FVP358" s="19"/>
      <c r="FVQ358" s="13"/>
      <c r="FVR358" s="13"/>
      <c r="FVS358" s="13"/>
      <c r="FVT358" s="19"/>
      <c r="FVU358" s="13"/>
      <c r="FVV358" s="13"/>
      <c r="FVW358" s="13"/>
      <c r="FVX358" s="19"/>
      <c r="FVY358" s="13"/>
      <c r="FVZ358" s="13"/>
      <c r="FWA358" s="13"/>
      <c r="FWB358" s="19"/>
      <c r="FWC358" s="13"/>
      <c r="FWD358" s="13"/>
      <c r="FWE358" s="13"/>
      <c r="FWF358" s="19"/>
      <c r="FWG358" s="13"/>
      <c r="FWH358" s="13"/>
      <c r="FWI358" s="13"/>
      <c r="FWJ358" s="19"/>
      <c r="FWK358" s="13"/>
      <c r="FWL358" s="13"/>
      <c r="FWM358" s="13"/>
      <c r="FWN358" s="19"/>
      <c r="FWO358" s="13"/>
      <c r="FWP358" s="13"/>
      <c r="FWQ358" s="13"/>
      <c r="FWR358" s="19"/>
      <c r="FWS358" s="13"/>
      <c r="FWT358" s="13"/>
      <c r="FWU358" s="13"/>
      <c r="FWV358" s="19"/>
      <c r="FWW358" s="13"/>
      <c r="FWX358" s="13"/>
      <c r="FWY358" s="13"/>
      <c r="FWZ358" s="19"/>
      <c r="FXA358" s="13"/>
      <c r="FXB358" s="13"/>
      <c r="FXC358" s="13"/>
      <c r="FXD358" s="19"/>
      <c r="FXE358" s="13"/>
      <c r="FXF358" s="13"/>
      <c r="FXG358" s="13"/>
      <c r="FXH358" s="19"/>
      <c r="FXI358" s="13"/>
      <c r="FXJ358" s="13"/>
      <c r="FXK358" s="13"/>
      <c r="FXL358" s="19"/>
      <c r="FXM358" s="13"/>
      <c r="FXN358" s="13"/>
      <c r="FXO358" s="13"/>
      <c r="FXP358" s="19"/>
      <c r="FXQ358" s="13"/>
      <c r="FXR358" s="13"/>
      <c r="FXS358" s="13"/>
      <c r="FXT358" s="19"/>
      <c r="FXU358" s="13"/>
      <c r="FXV358" s="13"/>
      <c r="FXW358" s="13"/>
      <c r="FXX358" s="19"/>
      <c r="FXY358" s="13"/>
      <c r="FXZ358" s="13"/>
      <c r="FYA358" s="13"/>
      <c r="FYB358" s="19"/>
      <c r="FYC358" s="13"/>
      <c r="FYD358" s="13"/>
      <c r="FYE358" s="13"/>
      <c r="FYF358" s="19"/>
      <c r="FYG358" s="13"/>
      <c r="FYH358" s="13"/>
      <c r="FYI358" s="13"/>
      <c r="FYJ358" s="19"/>
      <c r="FYK358" s="13"/>
      <c r="FYL358" s="13"/>
      <c r="FYM358" s="13"/>
      <c r="FYN358" s="19"/>
      <c r="FYO358" s="13"/>
      <c r="FYP358" s="13"/>
      <c r="FYQ358" s="13"/>
      <c r="FYR358" s="19"/>
      <c r="FYS358" s="13"/>
      <c r="FYT358" s="13"/>
      <c r="FYU358" s="13"/>
      <c r="FYV358" s="19"/>
      <c r="FYW358" s="13"/>
      <c r="FYX358" s="13"/>
      <c r="FYY358" s="13"/>
      <c r="FYZ358" s="19"/>
      <c r="FZA358" s="13"/>
      <c r="FZB358" s="13"/>
      <c r="FZC358" s="13"/>
      <c r="FZD358" s="19"/>
      <c r="FZE358" s="13"/>
      <c r="FZF358" s="13"/>
      <c r="FZG358" s="13"/>
      <c r="FZH358" s="19"/>
      <c r="FZI358" s="13"/>
      <c r="FZJ358" s="13"/>
      <c r="FZK358" s="13"/>
      <c r="FZL358" s="19"/>
      <c r="FZM358" s="13"/>
      <c r="FZN358" s="13"/>
      <c r="FZO358" s="13"/>
      <c r="FZP358" s="19"/>
      <c r="FZQ358" s="13"/>
      <c r="FZR358" s="13"/>
      <c r="FZS358" s="13"/>
      <c r="FZT358" s="19"/>
      <c r="FZU358" s="13"/>
      <c r="FZV358" s="13"/>
      <c r="FZW358" s="13"/>
      <c r="FZX358" s="19"/>
      <c r="FZY358" s="13"/>
      <c r="FZZ358" s="13"/>
      <c r="GAA358" s="13"/>
      <c r="GAB358" s="19"/>
      <c r="GAC358" s="13"/>
      <c r="GAD358" s="13"/>
      <c r="GAE358" s="13"/>
      <c r="GAF358" s="19"/>
      <c r="GAG358" s="13"/>
      <c r="GAH358" s="13"/>
      <c r="GAI358" s="13"/>
      <c r="GAJ358" s="19"/>
      <c r="GAK358" s="13"/>
      <c r="GAL358" s="13"/>
      <c r="GAM358" s="13"/>
      <c r="GAN358" s="19"/>
      <c r="GAO358" s="13"/>
      <c r="GAP358" s="13"/>
      <c r="GAQ358" s="13"/>
      <c r="GAR358" s="19"/>
      <c r="GAS358" s="13"/>
      <c r="GAT358" s="13"/>
      <c r="GAU358" s="13"/>
      <c r="GAV358" s="19"/>
      <c r="GAW358" s="13"/>
      <c r="GAX358" s="13"/>
      <c r="GAY358" s="13"/>
      <c r="GAZ358" s="19"/>
      <c r="GBA358" s="13"/>
      <c r="GBB358" s="13"/>
      <c r="GBC358" s="13"/>
      <c r="GBD358" s="19"/>
      <c r="GBE358" s="13"/>
      <c r="GBF358" s="13"/>
      <c r="GBG358" s="13"/>
      <c r="GBH358" s="19"/>
      <c r="GBI358" s="13"/>
      <c r="GBJ358" s="13"/>
      <c r="GBK358" s="13"/>
      <c r="GBL358" s="19"/>
      <c r="GBM358" s="13"/>
      <c r="GBN358" s="13"/>
      <c r="GBO358" s="13"/>
      <c r="GBP358" s="19"/>
      <c r="GBQ358" s="13"/>
      <c r="GBR358" s="13"/>
      <c r="GBS358" s="13"/>
      <c r="GBT358" s="19"/>
      <c r="GBU358" s="13"/>
      <c r="GBV358" s="13"/>
      <c r="GBW358" s="13"/>
      <c r="GBX358" s="19"/>
      <c r="GBY358" s="13"/>
      <c r="GBZ358" s="13"/>
      <c r="GCA358" s="13"/>
      <c r="GCB358" s="19"/>
      <c r="GCC358" s="13"/>
      <c r="GCD358" s="13"/>
      <c r="GCE358" s="13"/>
      <c r="GCF358" s="19"/>
      <c r="GCG358" s="13"/>
      <c r="GCH358" s="13"/>
      <c r="GCI358" s="13"/>
      <c r="GCJ358" s="19"/>
      <c r="GCK358" s="13"/>
      <c r="GCL358" s="13"/>
      <c r="GCM358" s="13"/>
      <c r="GCN358" s="19"/>
      <c r="GCO358" s="13"/>
      <c r="GCP358" s="13"/>
      <c r="GCQ358" s="13"/>
      <c r="GCR358" s="19"/>
      <c r="GCS358" s="13"/>
      <c r="GCT358" s="13"/>
      <c r="GCU358" s="13"/>
      <c r="GCV358" s="19"/>
      <c r="GCW358" s="13"/>
      <c r="GCX358" s="13"/>
      <c r="GCY358" s="13"/>
      <c r="GCZ358" s="19"/>
      <c r="GDA358" s="13"/>
      <c r="GDB358" s="13"/>
      <c r="GDC358" s="13"/>
      <c r="GDD358" s="19"/>
      <c r="GDE358" s="13"/>
      <c r="GDF358" s="13"/>
      <c r="GDG358" s="13"/>
      <c r="GDH358" s="19"/>
      <c r="GDI358" s="13"/>
      <c r="GDJ358" s="13"/>
      <c r="GDK358" s="13"/>
      <c r="GDL358" s="19"/>
      <c r="GDM358" s="13"/>
      <c r="GDN358" s="13"/>
      <c r="GDO358" s="13"/>
      <c r="GDP358" s="19"/>
      <c r="GDQ358" s="13"/>
      <c r="GDR358" s="13"/>
      <c r="GDS358" s="13"/>
      <c r="GDT358" s="19"/>
      <c r="GDU358" s="13"/>
      <c r="GDV358" s="13"/>
      <c r="GDW358" s="13"/>
      <c r="GDX358" s="19"/>
      <c r="GDY358" s="13"/>
      <c r="GDZ358" s="13"/>
      <c r="GEA358" s="13"/>
      <c r="GEB358" s="19"/>
      <c r="GEC358" s="13"/>
      <c r="GED358" s="13"/>
      <c r="GEE358" s="13"/>
      <c r="GEF358" s="19"/>
      <c r="GEG358" s="13"/>
      <c r="GEH358" s="13"/>
      <c r="GEI358" s="13"/>
      <c r="GEJ358" s="19"/>
      <c r="GEK358" s="13"/>
      <c r="GEL358" s="13"/>
      <c r="GEM358" s="13"/>
      <c r="GEN358" s="19"/>
      <c r="GEO358" s="13"/>
      <c r="GEP358" s="13"/>
      <c r="GEQ358" s="13"/>
      <c r="GER358" s="19"/>
      <c r="GES358" s="13"/>
      <c r="GET358" s="13"/>
      <c r="GEU358" s="13"/>
      <c r="GEV358" s="19"/>
      <c r="GEW358" s="13"/>
      <c r="GEX358" s="13"/>
      <c r="GEY358" s="13"/>
      <c r="GEZ358" s="19"/>
      <c r="GFA358" s="13"/>
      <c r="GFB358" s="13"/>
      <c r="GFC358" s="13"/>
      <c r="GFD358" s="19"/>
      <c r="GFE358" s="13"/>
      <c r="GFF358" s="13"/>
      <c r="GFG358" s="13"/>
      <c r="GFH358" s="19"/>
      <c r="GFI358" s="13"/>
      <c r="GFJ358" s="13"/>
      <c r="GFK358" s="13"/>
      <c r="GFL358" s="19"/>
      <c r="GFM358" s="13"/>
      <c r="GFN358" s="13"/>
      <c r="GFO358" s="13"/>
      <c r="GFP358" s="19"/>
      <c r="GFQ358" s="13"/>
      <c r="GFR358" s="13"/>
      <c r="GFS358" s="13"/>
      <c r="GFT358" s="19"/>
      <c r="GFU358" s="13"/>
      <c r="GFV358" s="13"/>
      <c r="GFW358" s="13"/>
      <c r="GFX358" s="19"/>
      <c r="GFY358" s="13"/>
      <c r="GFZ358" s="13"/>
      <c r="GGA358" s="13"/>
      <c r="GGB358" s="19"/>
      <c r="GGC358" s="13"/>
      <c r="GGD358" s="13"/>
      <c r="GGE358" s="13"/>
      <c r="GGF358" s="19"/>
      <c r="GGG358" s="13"/>
      <c r="GGH358" s="13"/>
      <c r="GGI358" s="13"/>
      <c r="GGJ358" s="19"/>
      <c r="GGK358" s="13"/>
      <c r="GGL358" s="13"/>
      <c r="GGM358" s="13"/>
      <c r="GGN358" s="19"/>
      <c r="GGO358" s="13"/>
      <c r="GGP358" s="13"/>
      <c r="GGQ358" s="13"/>
      <c r="GGR358" s="19"/>
      <c r="GGS358" s="13"/>
      <c r="GGT358" s="13"/>
      <c r="GGU358" s="13"/>
      <c r="GGV358" s="19"/>
      <c r="GGW358" s="13"/>
      <c r="GGX358" s="13"/>
      <c r="GGY358" s="13"/>
      <c r="GGZ358" s="19"/>
      <c r="GHA358" s="13"/>
      <c r="GHB358" s="13"/>
      <c r="GHC358" s="13"/>
      <c r="GHD358" s="19"/>
      <c r="GHE358" s="13"/>
      <c r="GHF358" s="13"/>
      <c r="GHG358" s="13"/>
      <c r="GHH358" s="19"/>
      <c r="GHI358" s="13"/>
      <c r="GHJ358" s="13"/>
      <c r="GHK358" s="13"/>
      <c r="GHL358" s="19"/>
      <c r="GHM358" s="13"/>
      <c r="GHN358" s="13"/>
      <c r="GHO358" s="13"/>
      <c r="GHP358" s="19"/>
      <c r="GHQ358" s="13"/>
      <c r="GHR358" s="13"/>
      <c r="GHS358" s="13"/>
      <c r="GHT358" s="19"/>
      <c r="GHU358" s="13"/>
      <c r="GHV358" s="13"/>
      <c r="GHW358" s="13"/>
      <c r="GHX358" s="19"/>
      <c r="GHY358" s="13"/>
      <c r="GHZ358" s="13"/>
      <c r="GIA358" s="13"/>
      <c r="GIB358" s="19"/>
      <c r="GIC358" s="13"/>
      <c r="GID358" s="13"/>
      <c r="GIE358" s="13"/>
      <c r="GIF358" s="19"/>
      <c r="GIG358" s="13"/>
      <c r="GIH358" s="13"/>
      <c r="GII358" s="13"/>
      <c r="GIJ358" s="19"/>
      <c r="GIK358" s="13"/>
      <c r="GIL358" s="13"/>
      <c r="GIM358" s="13"/>
      <c r="GIN358" s="19"/>
      <c r="GIO358" s="13"/>
      <c r="GIP358" s="13"/>
      <c r="GIQ358" s="13"/>
      <c r="GIR358" s="19"/>
      <c r="GIS358" s="13"/>
      <c r="GIT358" s="13"/>
      <c r="GIU358" s="13"/>
      <c r="GIV358" s="19"/>
      <c r="GIW358" s="13"/>
      <c r="GIX358" s="13"/>
      <c r="GIY358" s="13"/>
      <c r="GIZ358" s="19"/>
      <c r="GJA358" s="13"/>
      <c r="GJB358" s="13"/>
      <c r="GJC358" s="13"/>
      <c r="GJD358" s="19"/>
      <c r="GJE358" s="13"/>
      <c r="GJF358" s="13"/>
      <c r="GJG358" s="13"/>
      <c r="GJH358" s="19"/>
      <c r="GJI358" s="13"/>
      <c r="GJJ358" s="13"/>
      <c r="GJK358" s="13"/>
      <c r="GJL358" s="19"/>
      <c r="GJM358" s="13"/>
      <c r="GJN358" s="13"/>
      <c r="GJO358" s="13"/>
      <c r="GJP358" s="19"/>
      <c r="GJQ358" s="13"/>
      <c r="GJR358" s="13"/>
      <c r="GJS358" s="13"/>
      <c r="GJT358" s="19"/>
      <c r="GJU358" s="13"/>
      <c r="GJV358" s="13"/>
      <c r="GJW358" s="13"/>
      <c r="GJX358" s="19"/>
      <c r="GJY358" s="13"/>
      <c r="GJZ358" s="13"/>
      <c r="GKA358" s="13"/>
      <c r="GKB358" s="19"/>
      <c r="GKC358" s="13"/>
      <c r="GKD358" s="13"/>
      <c r="GKE358" s="13"/>
      <c r="GKF358" s="19"/>
      <c r="GKG358" s="13"/>
      <c r="GKH358" s="13"/>
      <c r="GKI358" s="13"/>
      <c r="GKJ358" s="19"/>
      <c r="GKK358" s="13"/>
      <c r="GKL358" s="13"/>
      <c r="GKM358" s="13"/>
      <c r="GKN358" s="19"/>
      <c r="GKO358" s="13"/>
      <c r="GKP358" s="13"/>
      <c r="GKQ358" s="13"/>
      <c r="GKR358" s="19"/>
      <c r="GKS358" s="13"/>
      <c r="GKT358" s="13"/>
      <c r="GKU358" s="13"/>
      <c r="GKV358" s="19"/>
      <c r="GKW358" s="13"/>
      <c r="GKX358" s="13"/>
      <c r="GKY358" s="13"/>
      <c r="GKZ358" s="19"/>
      <c r="GLA358" s="13"/>
      <c r="GLB358" s="13"/>
      <c r="GLC358" s="13"/>
      <c r="GLD358" s="19"/>
      <c r="GLE358" s="13"/>
      <c r="GLF358" s="13"/>
      <c r="GLG358" s="13"/>
      <c r="GLH358" s="19"/>
      <c r="GLI358" s="13"/>
      <c r="GLJ358" s="13"/>
      <c r="GLK358" s="13"/>
      <c r="GLL358" s="19"/>
      <c r="GLM358" s="13"/>
      <c r="GLN358" s="13"/>
      <c r="GLO358" s="13"/>
      <c r="GLP358" s="19"/>
      <c r="GLQ358" s="13"/>
      <c r="GLR358" s="13"/>
      <c r="GLS358" s="13"/>
      <c r="GLT358" s="19"/>
      <c r="GLU358" s="13"/>
      <c r="GLV358" s="13"/>
      <c r="GLW358" s="13"/>
      <c r="GLX358" s="19"/>
      <c r="GLY358" s="13"/>
      <c r="GLZ358" s="13"/>
      <c r="GMA358" s="13"/>
      <c r="GMB358" s="19"/>
      <c r="GMC358" s="13"/>
      <c r="GMD358" s="13"/>
      <c r="GME358" s="13"/>
      <c r="GMF358" s="19"/>
      <c r="GMG358" s="13"/>
      <c r="GMH358" s="13"/>
      <c r="GMI358" s="13"/>
      <c r="GMJ358" s="19"/>
      <c r="GMK358" s="13"/>
      <c r="GML358" s="13"/>
      <c r="GMM358" s="13"/>
      <c r="GMN358" s="19"/>
      <c r="GMO358" s="13"/>
      <c r="GMP358" s="13"/>
      <c r="GMQ358" s="13"/>
      <c r="GMR358" s="19"/>
      <c r="GMS358" s="13"/>
      <c r="GMT358" s="13"/>
      <c r="GMU358" s="13"/>
      <c r="GMV358" s="19"/>
      <c r="GMW358" s="13"/>
      <c r="GMX358" s="13"/>
      <c r="GMY358" s="13"/>
      <c r="GMZ358" s="19"/>
      <c r="GNA358" s="13"/>
      <c r="GNB358" s="13"/>
      <c r="GNC358" s="13"/>
      <c r="GND358" s="19"/>
      <c r="GNE358" s="13"/>
      <c r="GNF358" s="13"/>
      <c r="GNG358" s="13"/>
      <c r="GNH358" s="19"/>
      <c r="GNI358" s="13"/>
      <c r="GNJ358" s="13"/>
      <c r="GNK358" s="13"/>
      <c r="GNL358" s="19"/>
      <c r="GNM358" s="13"/>
      <c r="GNN358" s="13"/>
      <c r="GNO358" s="13"/>
      <c r="GNP358" s="19"/>
      <c r="GNQ358" s="13"/>
      <c r="GNR358" s="13"/>
      <c r="GNS358" s="13"/>
      <c r="GNT358" s="19"/>
      <c r="GNU358" s="13"/>
      <c r="GNV358" s="13"/>
      <c r="GNW358" s="13"/>
      <c r="GNX358" s="19"/>
      <c r="GNY358" s="13"/>
      <c r="GNZ358" s="13"/>
      <c r="GOA358" s="13"/>
      <c r="GOB358" s="19"/>
      <c r="GOC358" s="13"/>
      <c r="GOD358" s="13"/>
      <c r="GOE358" s="13"/>
      <c r="GOF358" s="19"/>
      <c r="GOG358" s="13"/>
      <c r="GOH358" s="13"/>
      <c r="GOI358" s="13"/>
      <c r="GOJ358" s="19"/>
      <c r="GOK358" s="13"/>
      <c r="GOL358" s="13"/>
      <c r="GOM358" s="13"/>
      <c r="GON358" s="19"/>
      <c r="GOO358" s="13"/>
      <c r="GOP358" s="13"/>
      <c r="GOQ358" s="13"/>
      <c r="GOR358" s="19"/>
      <c r="GOS358" s="13"/>
      <c r="GOT358" s="13"/>
      <c r="GOU358" s="13"/>
      <c r="GOV358" s="19"/>
      <c r="GOW358" s="13"/>
      <c r="GOX358" s="13"/>
      <c r="GOY358" s="13"/>
      <c r="GOZ358" s="19"/>
      <c r="GPA358" s="13"/>
      <c r="GPB358" s="13"/>
      <c r="GPC358" s="13"/>
      <c r="GPD358" s="19"/>
      <c r="GPE358" s="13"/>
      <c r="GPF358" s="13"/>
      <c r="GPG358" s="13"/>
      <c r="GPH358" s="19"/>
      <c r="GPI358" s="13"/>
      <c r="GPJ358" s="13"/>
      <c r="GPK358" s="13"/>
      <c r="GPL358" s="19"/>
      <c r="GPM358" s="13"/>
      <c r="GPN358" s="13"/>
      <c r="GPO358" s="13"/>
      <c r="GPP358" s="19"/>
      <c r="GPQ358" s="13"/>
      <c r="GPR358" s="13"/>
      <c r="GPS358" s="13"/>
      <c r="GPT358" s="19"/>
      <c r="GPU358" s="13"/>
      <c r="GPV358" s="13"/>
      <c r="GPW358" s="13"/>
      <c r="GPX358" s="19"/>
      <c r="GPY358" s="13"/>
      <c r="GPZ358" s="13"/>
      <c r="GQA358" s="13"/>
      <c r="GQB358" s="19"/>
      <c r="GQC358" s="13"/>
      <c r="GQD358" s="13"/>
      <c r="GQE358" s="13"/>
      <c r="GQF358" s="19"/>
      <c r="GQG358" s="13"/>
      <c r="GQH358" s="13"/>
      <c r="GQI358" s="13"/>
      <c r="GQJ358" s="19"/>
      <c r="GQK358" s="13"/>
      <c r="GQL358" s="13"/>
      <c r="GQM358" s="13"/>
      <c r="GQN358" s="19"/>
      <c r="GQO358" s="13"/>
      <c r="GQP358" s="13"/>
      <c r="GQQ358" s="13"/>
      <c r="GQR358" s="19"/>
      <c r="GQS358" s="13"/>
      <c r="GQT358" s="13"/>
      <c r="GQU358" s="13"/>
      <c r="GQV358" s="19"/>
      <c r="GQW358" s="13"/>
      <c r="GQX358" s="13"/>
      <c r="GQY358" s="13"/>
      <c r="GQZ358" s="19"/>
      <c r="GRA358" s="13"/>
      <c r="GRB358" s="13"/>
      <c r="GRC358" s="13"/>
      <c r="GRD358" s="19"/>
      <c r="GRE358" s="13"/>
      <c r="GRF358" s="13"/>
      <c r="GRG358" s="13"/>
      <c r="GRH358" s="19"/>
      <c r="GRI358" s="13"/>
      <c r="GRJ358" s="13"/>
      <c r="GRK358" s="13"/>
      <c r="GRL358" s="19"/>
      <c r="GRM358" s="13"/>
      <c r="GRN358" s="13"/>
      <c r="GRO358" s="13"/>
      <c r="GRP358" s="19"/>
      <c r="GRQ358" s="13"/>
      <c r="GRR358" s="13"/>
      <c r="GRS358" s="13"/>
      <c r="GRT358" s="19"/>
      <c r="GRU358" s="13"/>
      <c r="GRV358" s="13"/>
      <c r="GRW358" s="13"/>
      <c r="GRX358" s="19"/>
      <c r="GRY358" s="13"/>
      <c r="GRZ358" s="13"/>
      <c r="GSA358" s="13"/>
      <c r="GSB358" s="19"/>
      <c r="GSC358" s="13"/>
      <c r="GSD358" s="13"/>
      <c r="GSE358" s="13"/>
      <c r="GSF358" s="19"/>
      <c r="GSG358" s="13"/>
      <c r="GSH358" s="13"/>
      <c r="GSI358" s="13"/>
      <c r="GSJ358" s="19"/>
      <c r="GSK358" s="13"/>
      <c r="GSL358" s="13"/>
      <c r="GSM358" s="13"/>
      <c r="GSN358" s="19"/>
      <c r="GSO358" s="13"/>
      <c r="GSP358" s="13"/>
      <c r="GSQ358" s="13"/>
      <c r="GSR358" s="19"/>
      <c r="GSS358" s="13"/>
      <c r="GST358" s="13"/>
      <c r="GSU358" s="13"/>
      <c r="GSV358" s="19"/>
      <c r="GSW358" s="13"/>
      <c r="GSX358" s="13"/>
      <c r="GSY358" s="13"/>
      <c r="GSZ358" s="19"/>
      <c r="GTA358" s="13"/>
      <c r="GTB358" s="13"/>
      <c r="GTC358" s="13"/>
      <c r="GTD358" s="19"/>
      <c r="GTE358" s="13"/>
      <c r="GTF358" s="13"/>
      <c r="GTG358" s="13"/>
      <c r="GTH358" s="19"/>
      <c r="GTI358" s="13"/>
      <c r="GTJ358" s="13"/>
      <c r="GTK358" s="13"/>
      <c r="GTL358" s="19"/>
      <c r="GTM358" s="13"/>
      <c r="GTN358" s="13"/>
      <c r="GTO358" s="13"/>
      <c r="GTP358" s="19"/>
      <c r="GTQ358" s="13"/>
      <c r="GTR358" s="13"/>
      <c r="GTS358" s="13"/>
      <c r="GTT358" s="19"/>
      <c r="GTU358" s="13"/>
      <c r="GTV358" s="13"/>
      <c r="GTW358" s="13"/>
      <c r="GTX358" s="19"/>
      <c r="GTY358" s="13"/>
      <c r="GTZ358" s="13"/>
      <c r="GUA358" s="13"/>
      <c r="GUB358" s="19"/>
      <c r="GUC358" s="13"/>
      <c r="GUD358" s="13"/>
      <c r="GUE358" s="13"/>
      <c r="GUF358" s="19"/>
      <c r="GUG358" s="13"/>
      <c r="GUH358" s="13"/>
      <c r="GUI358" s="13"/>
      <c r="GUJ358" s="19"/>
      <c r="GUK358" s="13"/>
      <c r="GUL358" s="13"/>
      <c r="GUM358" s="13"/>
      <c r="GUN358" s="19"/>
      <c r="GUO358" s="13"/>
      <c r="GUP358" s="13"/>
      <c r="GUQ358" s="13"/>
      <c r="GUR358" s="19"/>
      <c r="GUS358" s="13"/>
      <c r="GUT358" s="13"/>
      <c r="GUU358" s="13"/>
      <c r="GUV358" s="19"/>
      <c r="GUW358" s="13"/>
      <c r="GUX358" s="13"/>
      <c r="GUY358" s="13"/>
      <c r="GUZ358" s="19"/>
      <c r="GVA358" s="13"/>
      <c r="GVB358" s="13"/>
      <c r="GVC358" s="13"/>
      <c r="GVD358" s="19"/>
      <c r="GVE358" s="13"/>
      <c r="GVF358" s="13"/>
      <c r="GVG358" s="13"/>
      <c r="GVH358" s="19"/>
      <c r="GVI358" s="13"/>
      <c r="GVJ358" s="13"/>
      <c r="GVK358" s="13"/>
      <c r="GVL358" s="19"/>
      <c r="GVM358" s="13"/>
      <c r="GVN358" s="13"/>
      <c r="GVO358" s="13"/>
      <c r="GVP358" s="19"/>
      <c r="GVQ358" s="13"/>
      <c r="GVR358" s="13"/>
      <c r="GVS358" s="13"/>
      <c r="GVT358" s="19"/>
      <c r="GVU358" s="13"/>
      <c r="GVV358" s="13"/>
      <c r="GVW358" s="13"/>
      <c r="GVX358" s="19"/>
      <c r="GVY358" s="13"/>
      <c r="GVZ358" s="13"/>
      <c r="GWA358" s="13"/>
      <c r="GWB358" s="19"/>
      <c r="GWC358" s="13"/>
      <c r="GWD358" s="13"/>
      <c r="GWE358" s="13"/>
      <c r="GWF358" s="19"/>
      <c r="GWG358" s="13"/>
      <c r="GWH358" s="13"/>
      <c r="GWI358" s="13"/>
      <c r="GWJ358" s="19"/>
      <c r="GWK358" s="13"/>
      <c r="GWL358" s="13"/>
      <c r="GWM358" s="13"/>
      <c r="GWN358" s="19"/>
      <c r="GWO358" s="13"/>
      <c r="GWP358" s="13"/>
      <c r="GWQ358" s="13"/>
      <c r="GWR358" s="19"/>
      <c r="GWS358" s="13"/>
      <c r="GWT358" s="13"/>
      <c r="GWU358" s="13"/>
      <c r="GWV358" s="19"/>
      <c r="GWW358" s="13"/>
      <c r="GWX358" s="13"/>
      <c r="GWY358" s="13"/>
      <c r="GWZ358" s="19"/>
      <c r="GXA358" s="13"/>
      <c r="GXB358" s="13"/>
      <c r="GXC358" s="13"/>
      <c r="GXD358" s="19"/>
      <c r="GXE358" s="13"/>
      <c r="GXF358" s="13"/>
      <c r="GXG358" s="13"/>
      <c r="GXH358" s="19"/>
      <c r="GXI358" s="13"/>
      <c r="GXJ358" s="13"/>
      <c r="GXK358" s="13"/>
      <c r="GXL358" s="19"/>
      <c r="GXM358" s="13"/>
      <c r="GXN358" s="13"/>
      <c r="GXO358" s="13"/>
      <c r="GXP358" s="19"/>
      <c r="GXQ358" s="13"/>
      <c r="GXR358" s="13"/>
      <c r="GXS358" s="13"/>
      <c r="GXT358" s="19"/>
      <c r="GXU358" s="13"/>
      <c r="GXV358" s="13"/>
      <c r="GXW358" s="13"/>
      <c r="GXX358" s="19"/>
      <c r="GXY358" s="13"/>
      <c r="GXZ358" s="13"/>
      <c r="GYA358" s="13"/>
      <c r="GYB358" s="19"/>
      <c r="GYC358" s="13"/>
      <c r="GYD358" s="13"/>
      <c r="GYE358" s="13"/>
      <c r="GYF358" s="19"/>
      <c r="GYG358" s="13"/>
      <c r="GYH358" s="13"/>
      <c r="GYI358" s="13"/>
      <c r="GYJ358" s="19"/>
      <c r="GYK358" s="13"/>
      <c r="GYL358" s="13"/>
      <c r="GYM358" s="13"/>
      <c r="GYN358" s="19"/>
      <c r="GYO358" s="13"/>
      <c r="GYP358" s="13"/>
      <c r="GYQ358" s="13"/>
      <c r="GYR358" s="19"/>
      <c r="GYS358" s="13"/>
      <c r="GYT358" s="13"/>
      <c r="GYU358" s="13"/>
      <c r="GYV358" s="19"/>
      <c r="GYW358" s="13"/>
      <c r="GYX358" s="13"/>
      <c r="GYY358" s="13"/>
      <c r="GYZ358" s="19"/>
      <c r="GZA358" s="13"/>
      <c r="GZB358" s="13"/>
      <c r="GZC358" s="13"/>
      <c r="GZD358" s="19"/>
      <c r="GZE358" s="13"/>
      <c r="GZF358" s="13"/>
      <c r="GZG358" s="13"/>
      <c r="GZH358" s="19"/>
      <c r="GZI358" s="13"/>
      <c r="GZJ358" s="13"/>
      <c r="GZK358" s="13"/>
      <c r="GZL358" s="19"/>
      <c r="GZM358" s="13"/>
      <c r="GZN358" s="13"/>
      <c r="GZO358" s="13"/>
      <c r="GZP358" s="19"/>
      <c r="GZQ358" s="13"/>
      <c r="GZR358" s="13"/>
      <c r="GZS358" s="13"/>
      <c r="GZT358" s="19"/>
      <c r="GZU358" s="13"/>
      <c r="GZV358" s="13"/>
      <c r="GZW358" s="13"/>
      <c r="GZX358" s="19"/>
      <c r="GZY358" s="13"/>
      <c r="GZZ358" s="13"/>
      <c r="HAA358" s="13"/>
      <c r="HAB358" s="19"/>
      <c r="HAC358" s="13"/>
      <c r="HAD358" s="13"/>
      <c r="HAE358" s="13"/>
      <c r="HAF358" s="19"/>
      <c r="HAG358" s="13"/>
      <c r="HAH358" s="13"/>
      <c r="HAI358" s="13"/>
      <c r="HAJ358" s="19"/>
      <c r="HAK358" s="13"/>
      <c r="HAL358" s="13"/>
      <c r="HAM358" s="13"/>
      <c r="HAN358" s="19"/>
      <c r="HAO358" s="13"/>
      <c r="HAP358" s="13"/>
      <c r="HAQ358" s="13"/>
      <c r="HAR358" s="19"/>
      <c r="HAS358" s="13"/>
      <c r="HAT358" s="13"/>
      <c r="HAU358" s="13"/>
      <c r="HAV358" s="19"/>
      <c r="HAW358" s="13"/>
      <c r="HAX358" s="13"/>
      <c r="HAY358" s="13"/>
      <c r="HAZ358" s="19"/>
      <c r="HBA358" s="13"/>
      <c r="HBB358" s="13"/>
      <c r="HBC358" s="13"/>
      <c r="HBD358" s="19"/>
      <c r="HBE358" s="13"/>
      <c r="HBF358" s="13"/>
      <c r="HBG358" s="13"/>
      <c r="HBH358" s="19"/>
      <c r="HBI358" s="13"/>
      <c r="HBJ358" s="13"/>
      <c r="HBK358" s="13"/>
      <c r="HBL358" s="19"/>
      <c r="HBM358" s="13"/>
      <c r="HBN358" s="13"/>
      <c r="HBO358" s="13"/>
      <c r="HBP358" s="19"/>
      <c r="HBQ358" s="13"/>
      <c r="HBR358" s="13"/>
      <c r="HBS358" s="13"/>
      <c r="HBT358" s="19"/>
      <c r="HBU358" s="13"/>
      <c r="HBV358" s="13"/>
      <c r="HBW358" s="13"/>
      <c r="HBX358" s="19"/>
      <c r="HBY358" s="13"/>
      <c r="HBZ358" s="13"/>
      <c r="HCA358" s="13"/>
      <c r="HCB358" s="19"/>
      <c r="HCC358" s="13"/>
      <c r="HCD358" s="13"/>
      <c r="HCE358" s="13"/>
      <c r="HCF358" s="19"/>
      <c r="HCG358" s="13"/>
      <c r="HCH358" s="13"/>
      <c r="HCI358" s="13"/>
      <c r="HCJ358" s="19"/>
      <c r="HCK358" s="13"/>
      <c r="HCL358" s="13"/>
      <c r="HCM358" s="13"/>
      <c r="HCN358" s="19"/>
      <c r="HCO358" s="13"/>
      <c r="HCP358" s="13"/>
      <c r="HCQ358" s="13"/>
      <c r="HCR358" s="19"/>
      <c r="HCS358" s="13"/>
      <c r="HCT358" s="13"/>
      <c r="HCU358" s="13"/>
      <c r="HCV358" s="19"/>
      <c r="HCW358" s="13"/>
      <c r="HCX358" s="13"/>
      <c r="HCY358" s="13"/>
      <c r="HCZ358" s="19"/>
      <c r="HDA358" s="13"/>
      <c r="HDB358" s="13"/>
      <c r="HDC358" s="13"/>
      <c r="HDD358" s="19"/>
      <c r="HDE358" s="13"/>
      <c r="HDF358" s="13"/>
      <c r="HDG358" s="13"/>
      <c r="HDH358" s="19"/>
      <c r="HDI358" s="13"/>
      <c r="HDJ358" s="13"/>
      <c r="HDK358" s="13"/>
      <c r="HDL358" s="19"/>
      <c r="HDM358" s="13"/>
      <c r="HDN358" s="13"/>
      <c r="HDO358" s="13"/>
      <c r="HDP358" s="19"/>
      <c r="HDQ358" s="13"/>
      <c r="HDR358" s="13"/>
      <c r="HDS358" s="13"/>
      <c r="HDT358" s="19"/>
      <c r="HDU358" s="13"/>
      <c r="HDV358" s="13"/>
      <c r="HDW358" s="13"/>
      <c r="HDX358" s="19"/>
      <c r="HDY358" s="13"/>
      <c r="HDZ358" s="13"/>
      <c r="HEA358" s="13"/>
      <c r="HEB358" s="19"/>
      <c r="HEC358" s="13"/>
      <c r="HED358" s="13"/>
      <c r="HEE358" s="13"/>
      <c r="HEF358" s="19"/>
      <c r="HEG358" s="13"/>
      <c r="HEH358" s="13"/>
      <c r="HEI358" s="13"/>
      <c r="HEJ358" s="19"/>
      <c r="HEK358" s="13"/>
      <c r="HEL358" s="13"/>
      <c r="HEM358" s="13"/>
      <c r="HEN358" s="19"/>
      <c r="HEO358" s="13"/>
      <c r="HEP358" s="13"/>
      <c r="HEQ358" s="13"/>
      <c r="HER358" s="19"/>
      <c r="HES358" s="13"/>
      <c r="HET358" s="13"/>
      <c r="HEU358" s="13"/>
      <c r="HEV358" s="19"/>
      <c r="HEW358" s="13"/>
      <c r="HEX358" s="13"/>
      <c r="HEY358" s="13"/>
      <c r="HEZ358" s="19"/>
      <c r="HFA358" s="13"/>
      <c r="HFB358" s="13"/>
      <c r="HFC358" s="13"/>
      <c r="HFD358" s="19"/>
      <c r="HFE358" s="13"/>
      <c r="HFF358" s="13"/>
      <c r="HFG358" s="13"/>
      <c r="HFH358" s="19"/>
      <c r="HFI358" s="13"/>
      <c r="HFJ358" s="13"/>
      <c r="HFK358" s="13"/>
      <c r="HFL358" s="19"/>
      <c r="HFM358" s="13"/>
      <c r="HFN358" s="13"/>
      <c r="HFO358" s="13"/>
      <c r="HFP358" s="19"/>
      <c r="HFQ358" s="13"/>
      <c r="HFR358" s="13"/>
      <c r="HFS358" s="13"/>
      <c r="HFT358" s="19"/>
      <c r="HFU358" s="13"/>
      <c r="HFV358" s="13"/>
      <c r="HFW358" s="13"/>
      <c r="HFX358" s="19"/>
      <c r="HFY358" s="13"/>
      <c r="HFZ358" s="13"/>
      <c r="HGA358" s="13"/>
      <c r="HGB358" s="19"/>
      <c r="HGC358" s="13"/>
      <c r="HGD358" s="13"/>
      <c r="HGE358" s="13"/>
      <c r="HGF358" s="19"/>
      <c r="HGG358" s="13"/>
      <c r="HGH358" s="13"/>
      <c r="HGI358" s="13"/>
      <c r="HGJ358" s="19"/>
      <c r="HGK358" s="13"/>
      <c r="HGL358" s="13"/>
      <c r="HGM358" s="13"/>
      <c r="HGN358" s="19"/>
      <c r="HGO358" s="13"/>
      <c r="HGP358" s="13"/>
      <c r="HGQ358" s="13"/>
      <c r="HGR358" s="19"/>
      <c r="HGS358" s="13"/>
      <c r="HGT358" s="13"/>
      <c r="HGU358" s="13"/>
      <c r="HGV358" s="19"/>
      <c r="HGW358" s="13"/>
      <c r="HGX358" s="13"/>
      <c r="HGY358" s="13"/>
      <c r="HGZ358" s="19"/>
      <c r="HHA358" s="13"/>
      <c r="HHB358" s="13"/>
      <c r="HHC358" s="13"/>
      <c r="HHD358" s="19"/>
      <c r="HHE358" s="13"/>
      <c r="HHF358" s="13"/>
      <c r="HHG358" s="13"/>
      <c r="HHH358" s="19"/>
      <c r="HHI358" s="13"/>
      <c r="HHJ358" s="13"/>
      <c r="HHK358" s="13"/>
      <c r="HHL358" s="19"/>
      <c r="HHM358" s="13"/>
      <c r="HHN358" s="13"/>
      <c r="HHO358" s="13"/>
      <c r="HHP358" s="19"/>
      <c r="HHQ358" s="13"/>
      <c r="HHR358" s="13"/>
      <c r="HHS358" s="13"/>
      <c r="HHT358" s="19"/>
      <c r="HHU358" s="13"/>
      <c r="HHV358" s="13"/>
      <c r="HHW358" s="13"/>
      <c r="HHX358" s="19"/>
      <c r="HHY358" s="13"/>
      <c r="HHZ358" s="13"/>
      <c r="HIA358" s="13"/>
      <c r="HIB358" s="19"/>
      <c r="HIC358" s="13"/>
      <c r="HID358" s="13"/>
      <c r="HIE358" s="13"/>
      <c r="HIF358" s="19"/>
      <c r="HIG358" s="13"/>
      <c r="HIH358" s="13"/>
      <c r="HII358" s="13"/>
      <c r="HIJ358" s="19"/>
      <c r="HIK358" s="13"/>
      <c r="HIL358" s="13"/>
      <c r="HIM358" s="13"/>
      <c r="HIN358" s="19"/>
      <c r="HIO358" s="13"/>
      <c r="HIP358" s="13"/>
      <c r="HIQ358" s="13"/>
      <c r="HIR358" s="19"/>
      <c r="HIS358" s="13"/>
      <c r="HIT358" s="13"/>
      <c r="HIU358" s="13"/>
      <c r="HIV358" s="19"/>
      <c r="HIW358" s="13"/>
      <c r="HIX358" s="13"/>
      <c r="HIY358" s="13"/>
      <c r="HIZ358" s="19"/>
      <c r="HJA358" s="13"/>
      <c r="HJB358" s="13"/>
      <c r="HJC358" s="13"/>
      <c r="HJD358" s="19"/>
      <c r="HJE358" s="13"/>
      <c r="HJF358" s="13"/>
      <c r="HJG358" s="13"/>
      <c r="HJH358" s="19"/>
      <c r="HJI358" s="13"/>
      <c r="HJJ358" s="13"/>
      <c r="HJK358" s="13"/>
      <c r="HJL358" s="19"/>
      <c r="HJM358" s="13"/>
      <c r="HJN358" s="13"/>
      <c r="HJO358" s="13"/>
      <c r="HJP358" s="19"/>
      <c r="HJQ358" s="13"/>
      <c r="HJR358" s="13"/>
      <c r="HJS358" s="13"/>
      <c r="HJT358" s="19"/>
      <c r="HJU358" s="13"/>
      <c r="HJV358" s="13"/>
      <c r="HJW358" s="13"/>
      <c r="HJX358" s="19"/>
      <c r="HJY358" s="13"/>
      <c r="HJZ358" s="13"/>
      <c r="HKA358" s="13"/>
      <c r="HKB358" s="19"/>
      <c r="HKC358" s="13"/>
      <c r="HKD358" s="13"/>
      <c r="HKE358" s="13"/>
      <c r="HKF358" s="19"/>
      <c r="HKG358" s="13"/>
      <c r="HKH358" s="13"/>
      <c r="HKI358" s="13"/>
      <c r="HKJ358" s="19"/>
      <c r="HKK358" s="13"/>
      <c r="HKL358" s="13"/>
      <c r="HKM358" s="13"/>
      <c r="HKN358" s="19"/>
      <c r="HKO358" s="13"/>
      <c r="HKP358" s="13"/>
      <c r="HKQ358" s="13"/>
      <c r="HKR358" s="19"/>
      <c r="HKS358" s="13"/>
      <c r="HKT358" s="13"/>
      <c r="HKU358" s="13"/>
      <c r="HKV358" s="19"/>
      <c r="HKW358" s="13"/>
      <c r="HKX358" s="13"/>
      <c r="HKY358" s="13"/>
      <c r="HKZ358" s="19"/>
      <c r="HLA358" s="13"/>
      <c r="HLB358" s="13"/>
      <c r="HLC358" s="13"/>
      <c r="HLD358" s="19"/>
      <c r="HLE358" s="13"/>
      <c r="HLF358" s="13"/>
      <c r="HLG358" s="13"/>
      <c r="HLH358" s="19"/>
      <c r="HLI358" s="13"/>
      <c r="HLJ358" s="13"/>
      <c r="HLK358" s="13"/>
      <c r="HLL358" s="19"/>
      <c r="HLM358" s="13"/>
      <c r="HLN358" s="13"/>
      <c r="HLO358" s="13"/>
      <c r="HLP358" s="19"/>
      <c r="HLQ358" s="13"/>
      <c r="HLR358" s="13"/>
      <c r="HLS358" s="13"/>
      <c r="HLT358" s="19"/>
      <c r="HLU358" s="13"/>
      <c r="HLV358" s="13"/>
      <c r="HLW358" s="13"/>
      <c r="HLX358" s="19"/>
      <c r="HLY358" s="13"/>
      <c r="HLZ358" s="13"/>
      <c r="HMA358" s="13"/>
      <c r="HMB358" s="19"/>
      <c r="HMC358" s="13"/>
      <c r="HMD358" s="13"/>
      <c r="HME358" s="13"/>
      <c r="HMF358" s="19"/>
      <c r="HMG358" s="13"/>
      <c r="HMH358" s="13"/>
      <c r="HMI358" s="13"/>
      <c r="HMJ358" s="19"/>
      <c r="HMK358" s="13"/>
      <c r="HML358" s="13"/>
      <c r="HMM358" s="13"/>
      <c r="HMN358" s="19"/>
      <c r="HMO358" s="13"/>
      <c r="HMP358" s="13"/>
      <c r="HMQ358" s="13"/>
      <c r="HMR358" s="19"/>
      <c r="HMS358" s="13"/>
      <c r="HMT358" s="13"/>
      <c r="HMU358" s="13"/>
      <c r="HMV358" s="19"/>
      <c r="HMW358" s="13"/>
      <c r="HMX358" s="13"/>
      <c r="HMY358" s="13"/>
      <c r="HMZ358" s="19"/>
      <c r="HNA358" s="13"/>
      <c r="HNB358" s="13"/>
      <c r="HNC358" s="13"/>
      <c r="HND358" s="19"/>
      <c r="HNE358" s="13"/>
      <c r="HNF358" s="13"/>
      <c r="HNG358" s="13"/>
      <c r="HNH358" s="19"/>
      <c r="HNI358" s="13"/>
      <c r="HNJ358" s="13"/>
      <c r="HNK358" s="13"/>
      <c r="HNL358" s="19"/>
      <c r="HNM358" s="13"/>
      <c r="HNN358" s="13"/>
      <c r="HNO358" s="13"/>
      <c r="HNP358" s="19"/>
      <c r="HNQ358" s="13"/>
      <c r="HNR358" s="13"/>
      <c r="HNS358" s="13"/>
      <c r="HNT358" s="19"/>
      <c r="HNU358" s="13"/>
      <c r="HNV358" s="13"/>
      <c r="HNW358" s="13"/>
      <c r="HNX358" s="19"/>
      <c r="HNY358" s="13"/>
      <c r="HNZ358" s="13"/>
      <c r="HOA358" s="13"/>
      <c r="HOB358" s="19"/>
      <c r="HOC358" s="13"/>
      <c r="HOD358" s="13"/>
      <c r="HOE358" s="13"/>
      <c r="HOF358" s="19"/>
      <c r="HOG358" s="13"/>
      <c r="HOH358" s="13"/>
      <c r="HOI358" s="13"/>
      <c r="HOJ358" s="19"/>
      <c r="HOK358" s="13"/>
      <c r="HOL358" s="13"/>
      <c r="HOM358" s="13"/>
      <c r="HON358" s="19"/>
      <c r="HOO358" s="13"/>
      <c r="HOP358" s="13"/>
      <c r="HOQ358" s="13"/>
      <c r="HOR358" s="19"/>
      <c r="HOS358" s="13"/>
      <c r="HOT358" s="13"/>
      <c r="HOU358" s="13"/>
      <c r="HOV358" s="19"/>
      <c r="HOW358" s="13"/>
      <c r="HOX358" s="13"/>
      <c r="HOY358" s="13"/>
      <c r="HOZ358" s="19"/>
      <c r="HPA358" s="13"/>
      <c r="HPB358" s="13"/>
      <c r="HPC358" s="13"/>
      <c r="HPD358" s="19"/>
      <c r="HPE358" s="13"/>
      <c r="HPF358" s="13"/>
      <c r="HPG358" s="13"/>
      <c r="HPH358" s="19"/>
      <c r="HPI358" s="13"/>
      <c r="HPJ358" s="13"/>
      <c r="HPK358" s="13"/>
      <c r="HPL358" s="19"/>
      <c r="HPM358" s="13"/>
      <c r="HPN358" s="13"/>
      <c r="HPO358" s="13"/>
      <c r="HPP358" s="19"/>
      <c r="HPQ358" s="13"/>
      <c r="HPR358" s="13"/>
      <c r="HPS358" s="13"/>
      <c r="HPT358" s="19"/>
      <c r="HPU358" s="13"/>
      <c r="HPV358" s="13"/>
      <c r="HPW358" s="13"/>
      <c r="HPX358" s="19"/>
      <c r="HPY358" s="13"/>
      <c r="HPZ358" s="13"/>
      <c r="HQA358" s="13"/>
      <c r="HQB358" s="19"/>
      <c r="HQC358" s="13"/>
      <c r="HQD358" s="13"/>
      <c r="HQE358" s="13"/>
      <c r="HQF358" s="19"/>
      <c r="HQG358" s="13"/>
      <c r="HQH358" s="13"/>
      <c r="HQI358" s="13"/>
      <c r="HQJ358" s="19"/>
      <c r="HQK358" s="13"/>
      <c r="HQL358" s="13"/>
      <c r="HQM358" s="13"/>
      <c r="HQN358" s="19"/>
      <c r="HQO358" s="13"/>
      <c r="HQP358" s="13"/>
      <c r="HQQ358" s="13"/>
      <c r="HQR358" s="19"/>
      <c r="HQS358" s="13"/>
      <c r="HQT358" s="13"/>
      <c r="HQU358" s="13"/>
      <c r="HQV358" s="19"/>
      <c r="HQW358" s="13"/>
      <c r="HQX358" s="13"/>
      <c r="HQY358" s="13"/>
      <c r="HQZ358" s="19"/>
      <c r="HRA358" s="13"/>
      <c r="HRB358" s="13"/>
      <c r="HRC358" s="13"/>
      <c r="HRD358" s="19"/>
      <c r="HRE358" s="13"/>
      <c r="HRF358" s="13"/>
      <c r="HRG358" s="13"/>
      <c r="HRH358" s="19"/>
      <c r="HRI358" s="13"/>
      <c r="HRJ358" s="13"/>
      <c r="HRK358" s="13"/>
      <c r="HRL358" s="19"/>
      <c r="HRM358" s="13"/>
      <c r="HRN358" s="13"/>
      <c r="HRO358" s="13"/>
      <c r="HRP358" s="19"/>
      <c r="HRQ358" s="13"/>
      <c r="HRR358" s="13"/>
      <c r="HRS358" s="13"/>
      <c r="HRT358" s="19"/>
      <c r="HRU358" s="13"/>
      <c r="HRV358" s="13"/>
      <c r="HRW358" s="13"/>
      <c r="HRX358" s="19"/>
      <c r="HRY358" s="13"/>
      <c r="HRZ358" s="13"/>
      <c r="HSA358" s="13"/>
      <c r="HSB358" s="19"/>
      <c r="HSC358" s="13"/>
      <c r="HSD358" s="13"/>
      <c r="HSE358" s="13"/>
      <c r="HSF358" s="19"/>
      <c r="HSG358" s="13"/>
      <c r="HSH358" s="13"/>
      <c r="HSI358" s="13"/>
      <c r="HSJ358" s="19"/>
      <c r="HSK358" s="13"/>
      <c r="HSL358" s="13"/>
      <c r="HSM358" s="13"/>
      <c r="HSN358" s="19"/>
      <c r="HSO358" s="13"/>
      <c r="HSP358" s="13"/>
      <c r="HSQ358" s="13"/>
      <c r="HSR358" s="19"/>
      <c r="HSS358" s="13"/>
      <c r="HST358" s="13"/>
      <c r="HSU358" s="13"/>
      <c r="HSV358" s="19"/>
      <c r="HSW358" s="13"/>
      <c r="HSX358" s="13"/>
      <c r="HSY358" s="13"/>
      <c r="HSZ358" s="19"/>
      <c r="HTA358" s="13"/>
      <c r="HTB358" s="13"/>
      <c r="HTC358" s="13"/>
      <c r="HTD358" s="19"/>
      <c r="HTE358" s="13"/>
      <c r="HTF358" s="13"/>
      <c r="HTG358" s="13"/>
      <c r="HTH358" s="19"/>
      <c r="HTI358" s="13"/>
      <c r="HTJ358" s="13"/>
      <c r="HTK358" s="13"/>
      <c r="HTL358" s="19"/>
      <c r="HTM358" s="13"/>
      <c r="HTN358" s="13"/>
      <c r="HTO358" s="13"/>
      <c r="HTP358" s="19"/>
      <c r="HTQ358" s="13"/>
      <c r="HTR358" s="13"/>
      <c r="HTS358" s="13"/>
      <c r="HTT358" s="19"/>
      <c r="HTU358" s="13"/>
      <c r="HTV358" s="13"/>
      <c r="HTW358" s="13"/>
      <c r="HTX358" s="19"/>
      <c r="HTY358" s="13"/>
      <c r="HTZ358" s="13"/>
      <c r="HUA358" s="13"/>
      <c r="HUB358" s="19"/>
      <c r="HUC358" s="13"/>
      <c r="HUD358" s="13"/>
      <c r="HUE358" s="13"/>
      <c r="HUF358" s="19"/>
      <c r="HUG358" s="13"/>
      <c r="HUH358" s="13"/>
      <c r="HUI358" s="13"/>
      <c r="HUJ358" s="19"/>
      <c r="HUK358" s="13"/>
      <c r="HUL358" s="13"/>
      <c r="HUM358" s="13"/>
      <c r="HUN358" s="19"/>
      <c r="HUO358" s="13"/>
      <c r="HUP358" s="13"/>
      <c r="HUQ358" s="13"/>
      <c r="HUR358" s="19"/>
      <c r="HUS358" s="13"/>
      <c r="HUT358" s="13"/>
      <c r="HUU358" s="13"/>
      <c r="HUV358" s="19"/>
      <c r="HUW358" s="13"/>
      <c r="HUX358" s="13"/>
      <c r="HUY358" s="13"/>
      <c r="HUZ358" s="19"/>
      <c r="HVA358" s="13"/>
      <c r="HVB358" s="13"/>
      <c r="HVC358" s="13"/>
      <c r="HVD358" s="19"/>
      <c r="HVE358" s="13"/>
      <c r="HVF358" s="13"/>
      <c r="HVG358" s="13"/>
      <c r="HVH358" s="19"/>
      <c r="HVI358" s="13"/>
      <c r="HVJ358" s="13"/>
      <c r="HVK358" s="13"/>
      <c r="HVL358" s="19"/>
      <c r="HVM358" s="13"/>
      <c r="HVN358" s="13"/>
      <c r="HVO358" s="13"/>
      <c r="HVP358" s="19"/>
      <c r="HVQ358" s="13"/>
      <c r="HVR358" s="13"/>
      <c r="HVS358" s="13"/>
      <c r="HVT358" s="19"/>
      <c r="HVU358" s="13"/>
      <c r="HVV358" s="13"/>
      <c r="HVW358" s="13"/>
      <c r="HVX358" s="19"/>
      <c r="HVY358" s="13"/>
      <c r="HVZ358" s="13"/>
      <c r="HWA358" s="13"/>
      <c r="HWB358" s="19"/>
      <c r="HWC358" s="13"/>
      <c r="HWD358" s="13"/>
      <c r="HWE358" s="13"/>
      <c r="HWF358" s="19"/>
      <c r="HWG358" s="13"/>
      <c r="HWH358" s="13"/>
      <c r="HWI358" s="13"/>
      <c r="HWJ358" s="19"/>
      <c r="HWK358" s="13"/>
      <c r="HWL358" s="13"/>
      <c r="HWM358" s="13"/>
      <c r="HWN358" s="19"/>
      <c r="HWO358" s="13"/>
      <c r="HWP358" s="13"/>
      <c r="HWQ358" s="13"/>
      <c r="HWR358" s="19"/>
      <c r="HWS358" s="13"/>
      <c r="HWT358" s="13"/>
      <c r="HWU358" s="13"/>
      <c r="HWV358" s="19"/>
      <c r="HWW358" s="13"/>
      <c r="HWX358" s="13"/>
      <c r="HWY358" s="13"/>
      <c r="HWZ358" s="19"/>
      <c r="HXA358" s="13"/>
      <c r="HXB358" s="13"/>
      <c r="HXC358" s="13"/>
      <c r="HXD358" s="19"/>
      <c r="HXE358" s="13"/>
      <c r="HXF358" s="13"/>
      <c r="HXG358" s="13"/>
      <c r="HXH358" s="19"/>
      <c r="HXI358" s="13"/>
      <c r="HXJ358" s="13"/>
      <c r="HXK358" s="13"/>
      <c r="HXL358" s="19"/>
      <c r="HXM358" s="13"/>
      <c r="HXN358" s="13"/>
      <c r="HXO358" s="13"/>
      <c r="HXP358" s="19"/>
      <c r="HXQ358" s="13"/>
      <c r="HXR358" s="13"/>
      <c r="HXS358" s="13"/>
      <c r="HXT358" s="19"/>
      <c r="HXU358" s="13"/>
      <c r="HXV358" s="13"/>
      <c r="HXW358" s="13"/>
      <c r="HXX358" s="19"/>
      <c r="HXY358" s="13"/>
      <c r="HXZ358" s="13"/>
      <c r="HYA358" s="13"/>
      <c r="HYB358" s="19"/>
      <c r="HYC358" s="13"/>
      <c r="HYD358" s="13"/>
      <c r="HYE358" s="13"/>
      <c r="HYF358" s="19"/>
      <c r="HYG358" s="13"/>
      <c r="HYH358" s="13"/>
      <c r="HYI358" s="13"/>
      <c r="HYJ358" s="19"/>
      <c r="HYK358" s="13"/>
      <c r="HYL358" s="13"/>
      <c r="HYM358" s="13"/>
      <c r="HYN358" s="19"/>
      <c r="HYO358" s="13"/>
      <c r="HYP358" s="13"/>
      <c r="HYQ358" s="13"/>
      <c r="HYR358" s="19"/>
      <c r="HYS358" s="13"/>
      <c r="HYT358" s="13"/>
      <c r="HYU358" s="13"/>
      <c r="HYV358" s="19"/>
      <c r="HYW358" s="13"/>
      <c r="HYX358" s="13"/>
      <c r="HYY358" s="13"/>
      <c r="HYZ358" s="19"/>
      <c r="HZA358" s="13"/>
      <c r="HZB358" s="13"/>
      <c r="HZC358" s="13"/>
      <c r="HZD358" s="19"/>
      <c r="HZE358" s="13"/>
      <c r="HZF358" s="13"/>
      <c r="HZG358" s="13"/>
      <c r="HZH358" s="19"/>
      <c r="HZI358" s="13"/>
      <c r="HZJ358" s="13"/>
      <c r="HZK358" s="13"/>
      <c r="HZL358" s="19"/>
      <c r="HZM358" s="13"/>
      <c r="HZN358" s="13"/>
      <c r="HZO358" s="13"/>
      <c r="HZP358" s="19"/>
      <c r="HZQ358" s="13"/>
      <c r="HZR358" s="13"/>
      <c r="HZS358" s="13"/>
      <c r="HZT358" s="19"/>
      <c r="HZU358" s="13"/>
      <c r="HZV358" s="13"/>
      <c r="HZW358" s="13"/>
      <c r="HZX358" s="19"/>
      <c r="HZY358" s="13"/>
      <c r="HZZ358" s="13"/>
      <c r="IAA358" s="13"/>
      <c r="IAB358" s="19"/>
      <c r="IAC358" s="13"/>
      <c r="IAD358" s="13"/>
      <c r="IAE358" s="13"/>
      <c r="IAF358" s="19"/>
      <c r="IAG358" s="13"/>
      <c r="IAH358" s="13"/>
      <c r="IAI358" s="13"/>
      <c r="IAJ358" s="19"/>
      <c r="IAK358" s="13"/>
      <c r="IAL358" s="13"/>
      <c r="IAM358" s="13"/>
      <c r="IAN358" s="19"/>
      <c r="IAO358" s="13"/>
      <c r="IAP358" s="13"/>
      <c r="IAQ358" s="13"/>
      <c r="IAR358" s="19"/>
      <c r="IAS358" s="13"/>
      <c r="IAT358" s="13"/>
      <c r="IAU358" s="13"/>
      <c r="IAV358" s="19"/>
      <c r="IAW358" s="13"/>
      <c r="IAX358" s="13"/>
      <c r="IAY358" s="13"/>
      <c r="IAZ358" s="19"/>
      <c r="IBA358" s="13"/>
      <c r="IBB358" s="13"/>
      <c r="IBC358" s="13"/>
      <c r="IBD358" s="19"/>
      <c r="IBE358" s="13"/>
      <c r="IBF358" s="13"/>
      <c r="IBG358" s="13"/>
      <c r="IBH358" s="19"/>
      <c r="IBI358" s="13"/>
      <c r="IBJ358" s="13"/>
      <c r="IBK358" s="13"/>
      <c r="IBL358" s="19"/>
      <c r="IBM358" s="13"/>
      <c r="IBN358" s="13"/>
      <c r="IBO358" s="13"/>
      <c r="IBP358" s="19"/>
      <c r="IBQ358" s="13"/>
      <c r="IBR358" s="13"/>
      <c r="IBS358" s="13"/>
      <c r="IBT358" s="19"/>
      <c r="IBU358" s="13"/>
      <c r="IBV358" s="13"/>
      <c r="IBW358" s="13"/>
      <c r="IBX358" s="19"/>
      <c r="IBY358" s="13"/>
      <c r="IBZ358" s="13"/>
      <c r="ICA358" s="13"/>
      <c r="ICB358" s="19"/>
      <c r="ICC358" s="13"/>
      <c r="ICD358" s="13"/>
      <c r="ICE358" s="13"/>
      <c r="ICF358" s="19"/>
      <c r="ICG358" s="13"/>
      <c r="ICH358" s="13"/>
      <c r="ICI358" s="13"/>
      <c r="ICJ358" s="19"/>
      <c r="ICK358" s="13"/>
      <c r="ICL358" s="13"/>
      <c r="ICM358" s="13"/>
      <c r="ICN358" s="19"/>
      <c r="ICO358" s="13"/>
      <c r="ICP358" s="13"/>
      <c r="ICQ358" s="13"/>
      <c r="ICR358" s="19"/>
      <c r="ICS358" s="13"/>
      <c r="ICT358" s="13"/>
      <c r="ICU358" s="13"/>
      <c r="ICV358" s="19"/>
      <c r="ICW358" s="13"/>
      <c r="ICX358" s="13"/>
      <c r="ICY358" s="13"/>
      <c r="ICZ358" s="19"/>
      <c r="IDA358" s="13"/>
      <c r="IDB358" s="13"/>
      <c r="IDC358" s="13"/>
      <c r="IDD358" s="19"/>
      <c r="IDE358" s="13"/>
      <c r="IDF358" s="13"/>
      <c r="IDG358" s="13"/>
      <c r="IDH358" s="19"/>
      <c r="IDI358" s="13"/>
      <c r="IDJ358" s="13"/>
      <c r="IDK358" s="13"/>
      <c r="IDL358" s="19"/>
      <c r="IDM358" s="13"/>
      <c r="IDN358" s="13"/>
      <c r="IDO358" s="13"/>
      <c r="IDP358" s="19"/>
      <c r="IDQ358" s="13"/>
      <c r="IDR358" s="13"/>
      <c r="IDS358" s="13"/>
      <c r="IDT358" s="19"/>
      <c r="IDU358" s="13"/>
      <c r="IDV358" s="13"/>
      <c r="IDW358" s="13"/>
      <c r="IDX358" s="19"/>
      <c r="IDY358" s="13"/>
      <c r="IDZ358" s="13"/>
      <c r="IEA358" s="13"/>
      <c r="IEB358" s="19"/>
      <c r="IEC358" s="13"/>
      <c r="IED358" s="13"/>
      <c r="IEE358" s="13"/>
      <c r="IEF358" s="19"/>
      <c r="IEG358" s="13"/>
      <c r="IEH358" s="13"/>
      <c r="IEI358" s="13"/>
      <c r="IEJ358" s="19"/>
      <c r="IEK358" s="13"/>
      <c r="IEL358" s="13"/>
      <c r="IEM358" s="13"/>
      <c r="IEN358" s="19"/>
      <c r="IEO358" s="13"/>
      <c r="IEP358" s="13"/>
      <c r="IEQ358" s="13"/>
      <c r="IER358" s="19"/>
      <c r="IES358" s="13"/>
      <c r="IET358" s="13"/>
      <c r="IEU358" s="13"/>
      <c r="IEV358" s="19"/>
      <c r="IEW358" s="13"/>
      <c r="IEX358" s="13"/>
      <c r="IEY358" s="13"/>
      <c r="IEZ358" s="19"/>
      <c r="IFA358" s="13"/>
      <c r="IFB358" s="13"/>
      <c r="IFC358" s="13"/>
      <c r="IFD358" s="19"/>
      <c r="IFE358" s="13"/>
      <c r="IFF358" s="13"/>
      <c r="IFG358" s="13"/>
      <c r="IFH358" s="19"/>
      <c r="IFI358" s="13"/>
      <c r="IFJ358" s="13"/>
      <c r="IFK358" s="13"/>
      <c r="IFL358" s="19"/>
      <c r="IFM358" s="13"/>
      <c r="IFN358" s="13"/>
      <c r="IFO358" s="13"/>
      <c r="IFP358" s="19"/>
      <c r="IFQ358" s="13"/>
      <c r="IFR358" s="13"/>
      <c r="IFS358" s="13"/>
      <c r="IFT358" s="19"/>
      <c r="IFU358" s="13"/>
      <c r="IFV358" s="13"/>
      <c r="IFW358" s="13"/>
      <c r="IFX358" s="19"/>
      <c r="IFY358" s="13"/>
      <c r="IFZ358" s="13"/>
      <c r="IGA358" s="13"/>
      <c r="IGB358" s="19"/>
      <c r="IGC358" s="13"/>
      <c r="IGD358" s="13"/>
      <c r="IGE358" s="13"/>
      <c r="IGF358" s="19"/>
      <c r="IGG358" s="13"/>
      <c r="IGH358" s="13"/>
      <c r="IGI358" s="13"/>
      <c r="IGJ358" s="19"/>
      <c r="IGK358" s="13"/>
      <c r="IGL358" s="13"/>
      <c r="IGM358" s="13"/>
      <c r="IGN358" s="19"/>
      <c r="IGO358" s="13"/>
      <c r="IGP358" s="13"/>
      <c r="IGQ358" s="13"/>
      <c r="IGR358" s="19"/>
      <c r="IGS358" s="13"/>
      <c r="IGT358" s="13"/>
      <c r="IGU358" s="13"/>
      <c r="IGV358" s="19"/>
      <c r="IGW358" s="13"/>
      <c r="IGX358" s="13"/>
      <c r="IGY358" s="13"/>
      <c r="IGZ358" s="19"/>
      <c r="IHA358" s="13"/>
      <c r="IHB358" s="13"/>
      <c r="IHC358" s="13"/>
      <c r="IHD358" s="19"/>
      <c r="IHE358" s="13"/>
      <c r="IHF358" s="13"/>
      <c r="IHG358" s="13"/>
      <c r="IHH358" s="19"/>
      <c r="IHI358" s="13"/>
      <c r="IHJ358" s="13"/>
      <c r="IHK358" s="13"/>
      <c r="IHL358" s="19"/>
      <c r="IHM358" s="13"/>
      <c r="IHN358" s="13"/>
      <c r="IHO358" s="13"/>
      <c r="IHP358" s="19"/>
      <c r="IHQ358" s="13"/>
      <c r="IHR358" s="13"/>
      <c r="IHS358" s="13"/>
      <c r="IHT358" s="19"/>
      <c r="IHU358" s="13"/>
      <c r="IHV358" s="13"/>
      <c r="IHW358" s="13"/>
      <c r="IHX358" s="19"/>
      <c r="IHY358" s="13"/>
      <c r="IHZ358" s="13"/>
      <c r="IIA358" s="13"/>
      <c r="IIB358" s="19"/>
      <c r="IIC358" s="13"/>
      <c r="IID358" s="13"/>
      <c r="IIE358" s="13"/>
      <c r="IIF358" s="19"/>
      <c r="IIG358" s="13"/>
      <c r="IIH358" s="13"/>
      <c r="III358" s="13"/>
      <c r="IIJ358" s="19"/>
      <c r="IIK358" s="13"/>
      <c r="IIL358" s="13"/>
      <c r="IIM358" s="13"/>
      <c r="IIN358" s="19"/>
      <c r="IIO358" s="13"/>
      <c r="IIP358" s="13"/>
      <c r="IIQ358" s="13"/>
      <c r="IIR358" s="19"/>
      <c r="IIS358" s="13"/>
      <c r="IIT358" s="13"/>
      <c r="IIU358" s="13"/>
      <c r="IIV358" s="19"/>
      <c r="IIW358" s="13"/>
      <c r="IIX358" s="13"/>
      <c r="IIY358" s="13"/>
      <c r="IIZ358" s="19"/>
      <c r="IJA358" s="13"/>
      <c r="IJB358" s="13"/>
      <c r="IJC358" s="13"/>
      <c r="IJD358" s="19"/>
      <c r="IJE358" s="13"/>
      <c r="IJF358" s="13"/>
      <c r="IJG358" s="13"/>
      <c r="IJH358" s="19"/>
      <c r="IJI358" s="13"/>
      <c r="IJJ358" s="13"/>
      <c r="IJK358" s="13"/>
      <c r="IJL358" s="19"/>
      <c r="IJM358" s="13"/>
      <c r="IJN358" s="13"/>
      <c r="IJO358" s="13"/>
      <c r="IJP358" s="19"/>
      <c r="IJQ358" s="13"/>
      <c r="IJR358" s="13"/>
      <c r="IJS358" s="13"/>
      <c r="IJT358" s="19"/>
      <c r="IJU358" s="13"/>
      <c r="IJV358" s="13"/>
      <c r="IJW358" s="13"/>
      <c r="IJX358" s="19"/>
      <c r="IJY358" s="13"/>
      <c r="IJZ358" s="13"/>
      <c r="IKA358" s="13"/>
      <c r="IKB358" s="19"/>
      <c r="IKC358" s="13"/>
      <c r="IKD358" s="13"/>
      <c r="IKE358" s="13"/>
      <c r="IKF358" s="19"/>
      <c r="IKG358" s="13"/>
      <c r="IKH358" s="13"/>
      <c r="IKI358" s="13"/>
      <c r="IKJ358" s="19"/>
      <c r="IKK358" s="13"/>
      <c r="IKL358" s="13"/>
      <c r="IKM358" s="13"/>
      <c r="IKN358" s="19"/>
      <c r="IKO358" s="13"/>
      <c r="IKP358" s="13"/>
      <c r="IKQ358" s="13"/>
      <c r="IKR358" s="19"/>
      <c r="IKS358" s="13"/>
      <c r="IKT358" s="13"/>
      <c r="IKU358" s="13"/>
      <c r="IKV358" s="19"/>
      <c r="IKW358" s="13"/>
      <c r="IKX358" s="13"/>
      <c r="IKY358" s="13"/>
      <c r="IKZ358" s="19"/>
      <c r="ILA358" s="13"/>
      <c r="ILB358" s="13"/>
      <c r="ILC358" s="13"/>
      <c r="ILD358" s="19"/>
      <c r="ILE358" s="13"/>
      <c r="ILF358" s="13"/>
      <c r="ILG358" s="13"/>
      <c r="ILH358" s="19"/>
      <c r="ILI358" s="13"/>
      <c r="ILJ358" s="13"/>
      <c r="ILK358" s="13"/>
      <c r="ILL358" s="19"/>
      <c r="ILM358" s="13"/>
      <c r="ILN358" s="13"/>
      <c r="ILO358" s="13"/>
      <c r="ILP358" s="19"/>
      <c r="ILQ358" s="13"/>
      <c r="ILR358" s="13"/>
      <c r="ILS358" s="13"/>
      <c r="ILT358" s="19"/>
      <c r="ILU358" s="13"/>
      <c r="ILV358" s="13"/>
      <c r="ILW358" s="13"/>
      <c r="ILX358" s="19"/>
      <c r="ILY358" s="13"/>
      <c r="ILZ358" s="13"/>
      <c r="IMA358" s="13"/>
      <c r="IMB358" s="19"/>
      <c r="IMC358" s="13"/>
      <c r="IMD358" s="13"/>
      <c r="IME358" s="13"/>
      <c r="IMF358" s="19"/>
      <c r="IMG358" s="13"/>
      <c r="IMH358" s="13"/>
      <c r="IMI358" s="13"/>
      <c r="IMJ358" s="19"/>
      <c r="IMK358" s="13"/>
      <c r="IML358" s="13"/>
      <c r="IMM358" s="13"/>
      <c r="IMN358" s="19"/>
      <c r="IMO358" s="13"/>
      <c r="IMP358" s="13"/>
      <c r="IMQ358" s="13"/>
      <c r="IMR358" s="19"/>
      <c r="IMS358" s="13"/>
      <c r="IMT358" s="13"/>
      <c r="IMU358" s="13"/>
      <c r="IMV358" s="19"/>
      <c r="IMW358" s="13"/>
      <c r="IMX358" s="13"/>
      <c r="IMY358" s="13"/>
      <c r="IMZ358" s="19"/>
      <c r="INA358" s="13"/>
      <c r="INB358" s="13"/>
      <c r="INC358" s="13"/>
      <c r="IND358" s="19"/>
      <c r="INE358" s="13"/>
      <c r="INF358" s="13"/>
      <c r="ING358" s="13"/>
      <c r="INH358" s="19"/>
      <c r="INI358" s="13"/>
      <c r="INJ358" s="13"/>
      <c r="INK358" s="13"/>
      <c r="INL358" s="19"/>
      <c r="INM358" s="13"/>
      <c r="INN358" s="13"/>
      <c r="INO358" s="13"/>
      <c r="INP358" s="19"/>
      <c r="INQ358" s="13"/>
      <c r="INR358" s="13"/>
      <c r="INS358" s="13"/>
      <c r="INT358" s="19"/>
      <c r="INU358" s="13"/>
      <c r="INV358" s="13"/>
      <c r="INW358" s="13"/>
      <c r="INX358" s="19"/>
      <c r="INY358" s="13"/>
      <c r="INZ358" s="13"/>
      <c r="IOA358" s="13"/>
      <c r="IOB358" s="19"/>
      <c r="IOC358" s="13"/>
      <c r="IOD358" s="13"/>
      <c r="IOE358" s="13"/>
      <c r="IOF358" s="19"/>
      <c r="IOG358" s="13"/>
      <c r="IOH358" s="13"/>
      <c r="IOI358" s="13"/>
      <c r="IOJ358" s="19"/>
      <c r="IOK358" s="13"/>
      <c r="IOL358" s="13"/>
      <c r="IOM358" s="13"/>
      <c r="ION358" s="19"/>
      <c r="IOO358" s="13"/>
      <c r="IOP358" s="13"/>
      <c r="IOQ358" s="13"/>
      <c r="IOR358" s="19"/>
      <c r="IOS358" s="13"/>
      <c r="IOT358" s="13"/>
      <c r="IOU358" s="13"/>
      <c r="IOV358" s="19"/>
      <c r="IOW358" s="13"/>
      <c r="IOX358" s="13"/>
      <c r="IOY358" s="13"/>
      <c r="IOZ358" s="19"/>
      <c r="IPA358" s="13"/>
      <c r="IPB358" s="13"/>
      <c r="IPC358" s="13"/>
      <c r="IPD358" s="19"/>
      <c r="IPE358" s="13"/>
      <c r="IPF358" s="13"/>
      <c r="IPG358" s="13"/>
      <c r="IPH358" s="19"/>
      <c r="IPI358" s="13"/>
      <c r="IPJ358" s="13"/>
      <c r="IPK358" s="13"/>
      <c r="IPL358" s="19"/>
      <c r="IPM358" s="13"/>
      <c r="IPN358" s="13"/>
      <c r="IPO358" s="13"/>
      <c r="IPP358" s="19"/>
      <c r="IPQ358" s="13"/>
      <c r="IPR358" s="13"/>
      <c r="IPS358" s="13"/>
      <c r="IPT358" s="19"/>
      <c r="IPU358" s="13"/>
      <c r="IPV358" s="13"/>
      <c r="IPW358" s="13"/>
      <c r="IPX358" s="19"/>
      <c r="IPY358" s="13"/>
      <c r="IPZ358" s="13"/>
      <c r="IQA358" s="13"/>
      <c r="IQB358" s="19"/>
      <c r="IQC358" s="13"/>
      <c r="IQD358" s="13"/>
      <c r="IQE358" s="13"/>
      <c r="IQF358" s="19"/>
      <c r="IQG358" s="13"/>
      <c r="IQH358" s="13"/>
      <c r="IQI358" s="13"/>
      <c r="IQJ358" s="19"/>
      <c r="IQK358" s="13"/>
      <c r="IQL358" s="13"/>
      <c r="IQM358" s="13"/>
      <c r="IQN358" s="19"/>
      <c r="IQO358" s="13"/>
      <c r="IQP358" s="13"/>
      <c r="IQQ358" s="13"/>
      <c r="IQR358" s="19"/>
      <c r="IQS358" s="13"/>
      <c r="IQT358" s="13"/>
      <c r="IQU358" s="13"/>
      <c r="IQV358" s="19"/>
      <c r="IQW358" s="13"/>
      <c r="IQX358" s="13"/>
      <c r="IQY358" s="13"/>
      <c r="IQZ358" s="19"/>
      <c r="IRA358" s="13"/>
      <c r="IRB358" s="13"/>
      <c r="IRC358" s="13"/>
      <c r="IRD358" s="19"/>
      <c r="IRE358" s="13"/>
      <c r="IRF358" s="13"/>
      <c r="IRG358" s="13"/>
      <c r="IRH358" s="19"/>
      <c r="IRI358" s="13"/>
      <c r="IRJ358" s="13"/>
      <c r="IRK358" s="13"/>
      <c r="IRL358" s="19"/>
      <c r="IRM358" s="13"/>
      <c r="IRN358" s="13"/>
      <c r="IRO358" s="13"/>
      <c r="IRP358" s="19"/>
      <c r="IRQ358" s="13"/>
      <c r="IRR358" s="13"/>
      <c r="IRS358" s="13"/>
      <c r="IRT358" s="19"/>
      <c r="IRU358" s="13"/>
      <c r="IRV358" s="13"/>
      <c r="IRW358" s="13"/>
      <c r="IRX358" s="19"/>
      <c r="IRY358" s="13"/>
      <c r="IRZ358" s="13"/>
      <c r="ISA358" s="13"/>
      <c r="ISB358" s="19"/>
      <c r="ISC358" s="13"/>
      <c r="ISD358" s="13"/>
      <c r="ISE358" s="13"/>
      <c r="ISF358" s="19"/>
      <c r="ISG358" s="13"/>
      <c r="ISH358" s="13"/>
      <c r="ISI358" s="13"/>
      <c r="ISJ358" s="19"/>
      <c r="ISK358" s="13"/>
      <c r="ISL358" s="13"/>
      <c r="ISM358" s="13"/>
      <c r="ISN358" s="19"/>
      <c r="ISO358" s="13"/>
      <c r="ISP358" s="13"/>
      <c r="ISQ358" s="13"/>
      <c r="ISR358" s="19"/>
      <c r="ISS358" s="13"/>
      <c r="IST358" s="13"/>
      <c r="ISU358" s="13"/>
      <c r="ISV358" s="19"/>
      <c r="ISW358" s="13"/>
      <c r="ISX358" s="13"/>
      <c r="ISY358" s="13"/>
      <c r="ISZ358" s="19"/>
      <c r="ITA358" s="13"/>
      <c r="ITB358" s="13"/>
      <c r="ITC358" s="13"/>
      <c r="ITD358" s="19"/>
      <c r="ITE358" s="13"/>
      <c r="ITF358" s="13"/>
      <c r="ITG358" s="13"/>
      <c r="ITH358" s="19"/>
      <c r="ITI358" s="13"/>
      <c r="ITJ358" s="13"/>
      <c r="ITK358" s="13"/>
      <c r="ITL358" s="19"/>
      <c r="ITM358" s="13"/>
      <c r="ITN358" s="13"/>
      <c r="ITO358" s="13"/>
      <c r="ITP358" s="19"/>
      <c r="ITQ358" s="13"/>
      <c r="ITR358" s="13"/>
      <c r="ITS358" s="13"/>
      <c r="ITT358" s="19"/>
      <c r="ITU358" s="13"/>
      <c r="ITV358" s="13"/>
      <c r="ITW358" s="13"/>
      <c r="ITX358" s="19"/>
      <c r="ITY358" s="13"/>
      <c r="ITZ358" s="13"/>
      <c r="IUA358" s="13"/>
      <c r="IUB358" s="19"/>
      <c r="IUC358" s="13"/>
      <c r="IUD358" s="13"/>
      <c r="IUE358" s="13"/>
      <c r="IUF358" s="19"/>
      <c r="IUG358" s="13"/>
      <c r="IUH358" s="13"/>
      <c r="IUI358" s="13"/>
      <c r="IUJ358" s="19"/>
      <c r="IUK358" s="13"/>
      <c r="IUL358" s="13"/>
      <c r="IUM358" s="13"/>
      <c r="IUN358" s="19"/>
      <c r="IUO358" s="13"/>
      <c r="IUP358" s="13"/>
      <c r="IUQ358" s="13"/>
      <c r="IUR358" s="19"/>
      <c r="IUS358" s="13"/>
      <c r="IUT358" s="13"/>
      <c r="IUU358" s="13"/>
      <c r="IUV358" s="19"/>
      <c r="IUW358" s="13"/>
      <c r="IUX358" s="13"/>
      <c r="IUY358" s="13"/>
      <c r="IUZ358" s="19"/>
      <c r="IVA358" s="13"/>
      <c r="IVB358" s="13"/>
      <c r="IVC358" s="13"/>
      <c r="IVD358" s="19"/>
      <c r="IVE358" s="13"/>
      <c r="IVF358" s="13"/>
      <c r="IVG358" s="13"/>
      <c r="IVH358" s="19"/>
      <c r="IVI358" s="13"/>
      <c r="IVJ358" s="13"/>
      <c r="IVK358" s="13"/>
      <c r="IVL358" s="19"/>
      <c r="IVM358" s="13"/>
      <c r="IVN358" s="13"/>
      <c r="IVO358" s="13"/>
      <c r="IVP358" s="19"/>
      <c r="IVQ358" s="13"/>
      <c r="IVR358" s="13"/>
      <c r="IVS358" s="13"/>
      <c r="IVT358" s="19"/>
      <c r="IVU358" s="13"/>
      <c r="IVV358" s="13"/>
      <c r="IVW358" s="13"/>
      <c r="IVX358" s="19"/>
      <c r="IVY358" s="13"/>
      <c r="IVZ358" s="13"/>
      <c r="IWA358" s="13"/>
      <c r="IWB358" s="19"/>
      <c r="IWC358" s="13"/>
      <c r="IWD358" s="13"/>
      <c r="IWE358" s="13"/>
      <c r="IWF358" s="19"/>
      <c r="IWG358" s="13"/>
      <c r="IWH358" s="13"/>
      <c r="IWI358" s="13"/>
      <c r="IWJ358" s="19"/>
      <c r="IWK358" s="13"/>
      <c r="IWL358" s="13"/>
      <c r="IWM358" s="13"/>
      <c r="IWN358" s="19"/>
      <c r="IWO358" s="13"/>
      <c r="IWP358" s="13"/>
      <c r="IWQ358" s="13"/>
      <c r="IWR358" s="19"/>
      <c r="IWS358" s="13"/>
      <c r="IWT358" s="13"/>
      <c r="IWU358" s="13"/>
      <c r="IWV358" s="19"/>
      <c r="IWW358" s="13"/>
      <c r="IWX358" s="13"/>
      <c r="IWY358" s="13"/>
      <c r="IWZ358" s="19"/>
      <c r="IXA358" s="13"/>
      <c r="IXB358" s="13"/>
      <c r="IXC358" s="13"/>
      <c r="IXD358" s="19"/>
      <c r="IXE358" s="13"/>
      <c r="IXF358" s="13"/>
      <c r="IXG358" s="13"/>
      <c r="IXH358" s="19"/>
      <c r="IXI358" s="13"/>
      <c r="IXJ358" s="13"/>
      <c r="IXK358" s="13"/>
      <c r="IXL358" s="19"/>
      <c r="IXM358" s="13"/>
      <c r="IXN358" s="13"/>
      <c r="IXO358" s="13"/>
      <c r="IXP358" s="19"/>
      <c r="IXQ358" s="13"/>
      <c r="IXR358" s="13"/>
      <c r="IXS358" s="13"/>
      <c r="IXT358" s="19"/>
      <c r="IXU358" s="13"/>
      <c r="IXV358" s="13"/>
      <c r="IXW358" s="13"/>
      <c r="IXX358" s="19"/>
      <c r="IXY358" s="13"/>
      <c r="IXZ358" s="13"/>
      <c r="IYA358" s="13"/>
      <c r="IYB358" s="19"/>
      <c r="IYC358" s="13"/>
      <c r="IYD358" s="13"/>
      <c r="IYE358" s="13"/>
      <c r="IYF358" s="19"/>
      <c r="IYG358" s="13"/>
      <c r="IYH358" s="13"/>
      <c r="IYI358" s="13"/>
      <c r="IYJ358" s="19"/>
      <c r="IYK358" s="13"/>
      <c r="IYL358" s="13"/>
      <c r="IYM358" s="13"/>
      <c r="IYN358" s="19"/>
      <c r="IYO358" s="13"/>
      <c r="IYP358" s="13"/>
      <c r="IYQ358" s="13"/>
      <c r="IYR358" s="19"/>
      <c r="IYS358" s="13"/>
      <c r="IYT358" s="13"/>
      <c r="IYU358" s="13"/>
      <c r="IYV358" s="19"/>
      <c r="IYW358" s="13"/>
      <c r="IYX358" s="13"/>
      <c r="IYY358" s="13"/>
      <c r="IYZ358" s="19"/>
      <c r="IZA358" s="13"/>
      <c r="IZB358" s="13"/>
      <c r="IZC358" s="13"/>
      <c r="IZD358" s="19"/>
      <c r="IZE358" s="13"/>
      <c r="IZF358" s="13"/>
      <c r="IZG358" s="13"/>
      <c r="IZH358" s="19"/>
      <c r="IZI358" s="13"/>
      <c r="IZJ358" s="13"/>
      <c r="IZK358" s="13"/>
      <c r="IZL358" s="19"/>
      <c r="IZM358" s="13"/>
      <c r="IZN358" s="13"/>
      <c r="IZO358" s="13"/>
      <c r="IZP358" s="19"/>
      <c r="IZQ358" s="13"/>
      <c r="IZR358" s="13"/>
      <c r="IZS358" s="13"/>
      <c r="IZT358" s="19"/>
      <c r="IZU358" s="13"/>
      <c r="IZV358" s="13"/>
      <c r="IZW358" s="13"/>
      <c r="IZX358" s="19"/>
      <c r="IZY358" s="13"/>
      <c r="IZZ358" s="13"/>
      <c r="JAA358" s="13"/>
      <c r="JAB358" s="19"/>
      <c r="JAC358" s="13"/>
      <c r="JAD358" s="13"/>
      <c r="JAE358" s="13"/>
      <c r="JAF358" s="19"/>
      <c r="JAG358" s="13"/>
      <c r="JAH358" s="13"/>
      <c r="JAI358" s="13"/>
      <c r="JAJ358" s="19"/>
      <c r="JAK358" s="13"/>
      <c r="JAL358" s="13"/>
      <c r="JAM358" s="13"/>
      <c r="JAN358" s="19"/>
      <c r="JAO358" s="13"/>
      <c r="JAP358" s="13"/>
      <c r="JAQ358" s="13"/>
      <c r="JAR358" s="19"/>
      <c r="JAS358" s="13"/>
      <c r="JAT358" s="13"/>
      <c r="JAU358" s="13"/>
      <c r="JAV358" s="19"/>
      <c r="JAW358" s="13"/>
      <c r="JAX358" s="13"/>
      <c r="JAY358" s="13"/>
      <c r="JAZ358" s="19"/>
      <c r="JBA358" s="13"/>
      <c r="JBB358" s="13"/>
      <c r="JBC358" s="13"/>
      <c r="JBD358" s="19"/>
      <c r="JBE358" s="13"/>
      <c r="JBF358" s="13"/>
      <c r="JBG358" s="13"/>
      <c r="JBH358" s="19"/>
      <c r="JBI358" s="13"/>
      <c r="JBJ358" s="13"/>
      <c r="JBK358" s="13"/>
      <c r="JBL358" s="19"/>
      <c r="JBM358" s="13"/>
      <c r="JBN358" s="13"/>
      <c r="JBO358" s="13"/>
      <c r="JBP358" s="19"/>
      <c r="JBQ358" s="13"/>
      <c r="JBR358" s="13"/>
      <c r="JBS358" s="13"/>
      <c r="JBT358" s="19"/>
      <c r="JBU358" s="13"/>
      <c r="JBV358" s="13"/>
      <c r="JBW358" s="13"/>
      <c r="JBX358" s="19"/>
      <c r="JBY358" s="13"/>
      <c r="JBZ358" s="13"/>
      <c r="JCA358" s="13"/>
      <c r="JCB358" s="19"/>
      <c r="JCC358" s="13"/>
      <c r="JCD358" s="13"/>
      <c r="JCE358" s="13"/>
      <c r="JCF358" s="19"/>
      <c r="JCG358" s="13"/>
      <c r="JCH358" s="13"/>
      <c r="JCI358" s="13"/>
      <c r="JCJ358" s="19"/>
      <c r="JCK358" s="13"/>
      <c r="JCL358" s="13"/>
      <c r="JCM358" s="13"/>
      <c r="JCN358" s="19"/>
      <c r="JCO358" s="13"/>
      <c r="JCP358" s="13"/>
      <c r="JCQ358" s="13"/>
      <c r="JCR358" s="19"/>
      <c r="JCS358" s="13"/>
      <c r="JCT358" s="13"/>
      <c r="JCU358" s="13"/>
      <c r="JCV358" s="19"/>
      <c r="JCW358" s="13"/>
      <c r="JCX358" s="13"/>
      <c r="JCY358" s="13"/>
      <c r="JCZ358" s="19"/>
      <c r="JDA358" s="13"/>
      <c r="JDB358" s="13"/>
      <c r="JDC358" s="13"/>
      <c r="JDD358" s="19"/>
      <c r="JDE358" s="13"/>
      <c r="JDF358" s="13"/>
      <c r="JDG358" s="13"/>
      <c r="JDH358" s="19"/>
      <c r="JDI358" s="13"/>
      <c r="JDJ358" s="13"/>
      <c r="JDK358" s="13"/>
      <c r="JDL358" s="19"/>
      <c r="JDM358" s="13"/>
      <c r="JDN358" s="13"/>
      <c r="JDO358" s="13"/>
      <c r="JDP358" s="19"/>
      <c r="JDQ358" s="13"/>
      <c r="JDR358" s="13"/>
      <c r="JDS358" s="13"/>
      <c r="JDT358" s="19"/>
      <c r="JDU358" s="13"/>
      <c r="JDV358" s="13"/>
      <c r="JDW358" s="13"/>
      <c r="JDX358" s="19"/>
      <c r="JDY358" s="13"/>
      <c r="JDZ358" s="13"/>
      <c r="JEA358" s="13"/>
      <c r="JEB358" s="19"/>
      <c r="JEC358" s="13"/>
      <c r="JED358" s="13"/>
      <c r="JEE358" s="13"/>
      <c r="JEF358" s="19"/>
      <c r="JEG358" s="13"/>
      <c r="JEH358" s="13"/>
      <c r="JEI358" s="13"/>
      <c r="JEJ358" s="19"/>
      <c r="JEK358" s="13"/>
      <c r="JEL358" s="13"/>
      <c r="JEM358" s="13"/>
      <c r="JEN358" s="19"/>
      <c r="JEO358" s="13"/>
      <c r="JEP358" s="13"/>
      <c r="JEQ358" s="13"/>
      <c r="JER358" s="19"/>
      <c r="JES358" s="13"/>
      <c r="JET358" s="13"/>
      <c r="JEU358" s="13"/>
      <c r="JEV358" s="19"/>
      <c r="JEW358" s="13"/>
      <c r="JEX358" s="13"/>
      <c r="JEY358" s="13"/>
      <c r="JEZ358" s="19"/>
      <c r="JFA358" s="13"/>
      <c r="JFB358" s="13"/>
      <c r="JFC358" s="13"/>
      <c r="JFD358" s="19"/>
      <c r="JFE358" s="13"/>
      <c r="JFF358" s="13"/>
      <c r="JFG358" s="13"/>
      <c r="JFH358" s="19"/>
      <c r="JFI358" s="13"/>
      <c r="JFJ358" s="13"/>
      <c r="JFK358" s="13"/>
      <c r="JFL358" s="19"/>
      <c r="JFM358" s="13"/>
      <c r="JFN358" s="13"/>
      <c r="JFO358" s="13"/>
      <c r="JFP358" s="19"/>
      <c r="JFQ358" s="13"/>
      <c r="JFR358" s="13"/>
      <c r="JFS358" s="13"/>
      <c r="JFT358" s="19"/>
      <c r="JFU358" s="13"/>
      <c r="JFV358" s="13"/>
      <c r="JFW358" s="13"/>
      <c r="JFX358" s="19"/>
      <c r="JFY358" s="13"/>
      <c r="JFZ358" s="13"/>
      <c r="JGA358" s="13"/>
      <c r="JGB358" s="19"/>
      <c r="JGC358" s="13"/>
      <c r="JGD358" s="13"/>
      <c r="JGE358" s="13"/>
      <c r="JGF358" s="19"/>
      <c r="JGG358" s="13"/>
      <c r="JGH358" s="13"/>
      <c r="JGI358" s="13"/>
      <c r="JGJ358" s="19"/>
      <c r="JGK358" s="13"/>
      <c r="JGL358" s="13"/>
      <c r="JGM358" s="13"/>
      <c r="JGN358" s="19"/>
      <c r="JGO358" s="13"/>
      <c r="JGP358" s="13"/>
      <c r="JGQ358" s="13"/>
      <c r="JGR358" s="19"/>
      <c r="JGS358" s="13"/>
      <c r="JGT358" s="13"/>
      <c r="JGU358" s="13"/>
      <c r="JGV358" s="19"/>
      <c r="JGW358" s="13"/>
      <c r="JGX358" s="13"/>
      <c r="JGY358" s="13"/>
      <c r="JGZ358" s="19"/>
      <c r="JHA358" s="13"/>
      <c r="JHB358" s="13"/>
      <c r="JHC358" s="13"/>
      <c r="JHD358" s="19"/>
      <c r="JHE358" s="13"/>
      <c r="JHF358" s="13"/>
      <c r="JHG358" s="13"/>
      <c r="JHH358" s="19"/>
      <c r="JHI358" s="13"/>
      <c r="JHJ358" s="13"/>
      <c r="JHK358" s="13"/>
      <c r="JHL358" s="19"/>
      <c r="JHM358" s="13"/>
      <c r="JHN358" s="13"/>
      <c r="JHO358" s="13"/>
      <c r="JHP358" s="19"/>
      <c r="JHQ358" s="13"/>
      <c r="JHR358" s="13"/>
      <c r="JHS358" s="13"/>
      <c r="JHT358" s="19"/>
      <c r="JHU358" s="13"/>
      <c r="JHV358" s="13"/>
      <c r="JHW358" s="13"/>
      <c r="JHX358" s="19"/>
      <c r="JHY358" s="13"/>
      <c r="JHZ358" s="13"/>
      <c r="JIA358" s="13"/>
      <c r="JIB358" s="19"/>
      <c r="JIC358" s="13"/>
      <c r="JID358" s="13"/>
      <c r="JIE358" s="13"/>
      <c r="JIF358" s="19"/>
      <c r="JIG358" s="13"/>
      <c r="JIH358" s="13"/>
      <c r="JII358" s="13"/>
      <c r="JIJ358" s="19"/>
      <c r="JIK358" s="13"/>
      <c r="JIL358" s="13"/>
      <c r="JIM358" s="13"/>
      <c r="JIN358" s="19"/>
      <c r="JIO358" s="13"/>
      <c r="JIP358" s="13"/>
      <c r="JIQ358" s="13"/>
      <c r="JIR358" s="19"/>
      <c r="JIS358" s="13"/>
      <c r="JIT358" s="13"/>
      <c r="JIU358" s="13"/>
      <c r="JIV358" s="19"/>
      <c r="JIW358" s="13"/>
      <c r="JIX358" s="13"/>
      <c r="JIY358" s="13"/>
      <c r="JIZ358" s="19"/>
      <c r="JJA358" s="13"/>
      <c r="JJB358" s="13"/>
      <c r="JJC358" s="13"/>
      <c r="JJD358" s="19"/>
      <c r="JJE358" s="13"/>
      <c r="JJF358" s="13"/>
      <c r="JJG358" s="13"/>
      <c r="JJH358" s="19"/>
      <c r="JJI358" s="13"/>
      <c r="JJJ358" s="13"/>
      <c r="JJK358" s="13"/>
      <c r="JJL358" s="19"/>
      <c r="JJM358" s="13"/>
      <c r="JJN358" s="13"/>
      <c r="JJO358" s="13"/>
      <c r="JJP358" s="19"/>
      <c r="JJQ358" s="13"/>
      <c r="JJR358" s="13"/>
      <c r="JJS358" s="13"/>
      <c r="JJT358" s="19"/>
      <c r="JJU358" s="13"/>
      <c r="JJV358" s="13"/>
      <c r="JJW358" s="13"/>
      <c r="JJX358" s="19"/>
      <c r="JJY358" s="13"/>
      <c r="JJZ358" s="13"/>
      <c r="JKA358" s="13"/>
      <c r="JKB358" s="19"/>
      <c r="JKC358" s="13"/>
      <c r="JKD358" s="13"/>
      <c r="JKE358" s="13"/>
      <c r="JKF358" s="19"/>
      <c r="JKG358" s="13"/>
      <c r="JKH358" s="13"/>
      <c r="JKI358" s="13"/>
      <c r="JKJ358" s="19"/>
      <c r="JKK358" s="13"/>
      <c r="JKL358" s="13"/>
      <c r="JKM358" s="13"/>
      <c r="JKN358" s="19"/>
      <c r="JKO358" s="13"/>
      <c r="JKP358" s="13"/>
      <c r="JKQ358" s="13"/>
      <c r="JKR358" s="19"/>
      <c r="JKS358" s="13"/>
      <c r="JKT358" s="13"/>
      <c r="JKU358" s="13"/>
      <c r="JKV358" s="19"/>
      <c r="JKW358" s="13"/>
      <c r="JKX358" s="13"/>
      <c r="JKY358" s="13"/>
      <c r="JKZ358" s="19"/>
      <c r="JLA358" s="13"/>
      <c r="JLB358" s="13"/>
      <c r="JLC358" s="13"/>
      <c r="JLD358" s="19"/>
      <c r="JLE358" s="13"/>
      <c r="JLF358" s="13"/>
      <c r="JLG358" s="13"/>
      <c r="JLH358" s="19"/>
      <c r="JLI358" s="13"/>
      <c r="JLJ358" s="13"/>
      <c r="JLK358" s="13"/>
      <c r="JLL358" s="19"/>
      <c r="JLM358" s="13"/>
      <c r="JLN358" s="13"/>
      <c r="JLO358" s="13"/>
      <c r="JLP358" s="19"/>
      <c r="JLQ358" s="13"/>
      <c r="JLR358" s="13"/>
      <c r="JLS358" s="13"/>
      <c r="JLT358" s="19"/>
      <c r="JLU358" s="13"/>
      <c r="JLV358" s="13"/>
      <c r="JLW358" s="13"/>
      <c r="JLX358" s="19"/>
      <c r="JLY358" s="13"/>
      <c r="JLZ358" s="13"/>
      <c r="JMA358" s="13"/>
      <c r="JMB358" s="19"/>
      <c r="JMC358" s="13"/>
      <c r="JMD358" s="13"/>
      <c r="JME358" s="13"/>
      <c r="JMF358" s="19"/>
      <c r="JMG358" s="13"/>
      <c r="JMH358" s="13"/>
      <c r="JMI358" s="13"/>
      <c r="JMJ358" s="19"/>
      <c r="JMK358" s="13"/>
      <c r="JML358" s="13"/>
      <c r="JMM358" s="13"/>
      <c r="JMN358" s="19"/>
      <c r="JMO358" s="13"/>
      <c r="JMP358" s="13"/>
      <c r="JMQ358" s="13"/>
      <c r="JMR358" s="19"/>
      <c r="JMS358" s="13"/>
      <c r="JMT358" s="13"/>
      <c r="JMU358" s="13"/>
      <c r="JMV358" s="19"/>
      <c r="JMW358" s="13"/>
      <c r="JMX358" s="13"/>
      <c r="JMY358" s="13"/>
      <c r="JMZ358" s="19"/>
      <c r="JNA358" s="13"/>
      <c r="JNB358" s="13"/>
      <c r="JNC358" s="13"/>
      <c r="JND358" s="19"/>
      <c r="JNE358" s="13"/>
      <c r="JNF358" s="13"/>
      <c r="JNG358" s="13"/>
      <c r="JNH358" s="19"/>
      <c r="JNI358" s="13"/>
      <c r="JNJ358" s="13"/>
      <c r="JNK358" s="13"/>
      <c r="JNL358" s="19"/>
      <c r="JNM358" s="13"/>
      <c r="JNN358" s="13"/>
      <c r="JNO358" s="13"/>
      <c r="JNP358" s="19"/>
      <c r="JNQ358" s="13"/>
      <c r="JNR358" s="13"/>
      <c r="JNS358" s="13"/>
      <c r="JNT358" s="19"/>
      <c r="JNU358" s="13"/>
      <c r="JNV358" s="13"/>
      <c r="JNW358" s="13"/>
      <c r="JNX358" s="19"/>
      <c r="JNY358" s="13"/>
      <c r="JNZ358" s="13"/>
      <c r="JOA358" s="13"/>
      <c r="JOB358" s="19"/>
      <c r="JOC358" s="13"/>
      <c r="JOD358" s="13"/>
      <c r="JOE358" s="13"/>
      <c r="JOF358" s="19"/>
      <c r="JOG358" s="13"/>
      <c r="JOH358" s="13"/>
      <c r="JOI358" s="13"/>
      <c r="JOJ358" s="19"/>
      <c r="JOK358" s="13"/>
      <c r="JOL358" s="13"/>
      <c r="JOM358" s="13"/>
      <c r="JON358" s="19"/>
      <c r="JOO358" s="13"/>
      <c r="JOP358" s="13"/>
      <c r="JOQ358" s="13"/>
      <c r="JOR358" s="19"/>
      <c r="JOS358" s="13"/>
      <c r="JOT358" s="13"/>
      <c r="JOU358" s="13"/>
      <c r="JOV358" s="19"/>
      <c r="JOW358" s="13"/>
      <c r="JOX358" s="13"/>
      <c r="JOY358" s="13"/>
      <c r="JOZ358" s="19"/>
      <c r="JPA358" s="13"/>
      <c r="JPB358" s="13"/>
      <c r="JPC358" s="13"/>
      <c r="JPD358" s="19"/>
      <c r="JPE358" s="13"/>
      <c r="JPF358" s="13"/>
      <c r="JPG358" s="13"/>
      <c r="JPH358" s="19"/>
      <c r="JPI358" s="13"/>
      <c r="JPJ358" s="13"/>
      <c r="JPK358" s="13"/>
      <c r="JPL358" s="19"/>
      <c r="JPM358" s="13"/>
      <c r="JPN358" s="13"/>
      <c r="JPO358" s="13"/>
      <c r="JPP358" s="19"/>
      <c r="JPQ358" s="13"/>
      <c r="JPR358" s="13"/>
      <c r="JPS358" s="13"/>
      <c r="JPT358" s="19"/>
      <c r="JPU358" s="13"/>
      <c r="JPV358" s="13"/>
      <c r="JPW358" s="13"/>
      <c r="JPX358" s="19"/>
      <c r="JPY358" s="13"/>
      <c r="JPZ358" s="13"/>
      <c r="JQA358" s="13"/>
      <c r="JQB358" s="19"/>
      <c r="JQC358" s="13"/>
      <c r="JQD358" s="13"/>
      <c r="JQE358" s="13"/>
      <c r="JQF358" s="19"/>
      <c r="JQG358" s="13"/>
      <c r="JQH358" s="13"/>
      <c r="JQI358" s="13"/>
      <c r="JQJ358" s="19"/>
      <c r="JQK358" s="13"/>
      <c r="JQL358" s="13"/>
      <c r="JQM358" s="13"/>
      <c r="JQN358" s="19"/>
      <c r="JQO358" s="13"/>
      <c r="JQP358" s="13"/>
      <c r="JQQ358" s="13"/>
      <c r="JQR358" s="19"/>
      <c r="JQS358" s="13"/>
      <c r="JQT358" s="13"/>
      <c r="JQU358" s="13"/>
      <c r="JQV358" s="19"/>
      <c r="JQW358" s="13"/>
      <c r="JQX358" s="13"/>
      <c r="JQY358" s="13"/>
      <c r="JQZ358" s="19"/>
      <c r="JRA358" s="13"/>
      <c r="JRB358" s="13"/>
      <c r="JRC358" s="13"/>
      <c r="JRD358" s="19"/>
      <c r="JRE358" s="13"/>
      <c r="JRF358" s="13"/>
      <c r="JRG358" s="13"/>
      <c r="JRH358" s="19"/>
      <c r="JRI358" s="13"/>
      <c r="JRJ358" s="13"/>
      <c r="JRK358" s="13"/>
      <c r="JRL358" s="19"/>
      <c r="JRM358" s="13"/>
      <c r="JRN358" s="13"/>
      <c r="JRO358" s="13"/>
      <c r="JRP358" s="19"/>
      <c r="JRQ358" s="13"/>
      <c r="JRR358" s="13"/>
      <c r="JRS358" s="13"/>
      <c r="JRT358" s="19"/>
      <c r="JRU358" s="13"/>
      <c r="JRV358" s="13"/>
      <c r="JRW358" s="13"/>
      <c r="JRX358" s="19"/>
      <c r="JRY358" s="13"/>
      <c r="JRZ358" s="13"/>
      <c r="JSA358" s="13"/>
      <c r="JSB358" s="19"/>
      <c r="JSC358" s="13"/>
      <c r="JSD358" s="13"/>
      <c r="JSE358" s="13"/>
      <c r="JSF358" s="19"/>
      <c r="JSG358" s="13"/>
      <c r="JSH358" s="13"/>
      <c r="JSI358" s="13"/>
      <c r="JSJ358" s="19"/>
      <c r="JSK358" s="13"/>
      <c r="JSL358" s="13"/>
      <c r="JSM358" s="13"/>
      <c r="JSN358" s="19"/>
      <c r="JSO358" s="13"/>
      <c r="JSP358" s="13"/>
      <c r="JSQ358" s="13"/>
      <c r="JSR358" s="19"/>
      <c r="JSS358" s="13"/>
      <c r="JST358" s="13"/>
      <c r="JSU358" s="13"/>
      <c r="JSV358" s="19"/>
      <c r="JSW358" s="13"/>
      <c r="JSX358" s="13"/>
      <c r="JSY358" s="13"/>
      <c r="JSZ358" s="19"/>
      <c r="JTA358" s="13"/>
      <c r="JTB358" s="13"/>
      <c r="JTC358" s="13"/>
      <c r="JTD358" s="19"/>
      <c r="JTE358" s="13"/>
      <c r="JTF358" s="13"/>
      <c r="JTG358" s="13"/>
      <c r="JTH358" s="19"/>
      <c r="JTI358" s="13"/>
      <c r="JTJ358" s="13"/>
      <c r="JTK358" s="13"/>
      <c r="JTL358" s="19"/>
      <c r="JTM358" s="13"/>
      <c r="JTN358" s="13"/>
      <c r="JTO358" s="13"/>
      <c r="JTP358" s="19"/>
      <c r="JTQ358" s="13"/>
      <c r="JTR358" s="13"/>
      <c r="JTS358" s="13"/>
      <c r="JTT358" s="19"/>
      <c r="JTU358" s="13"/>
      <c r="JTV358" s="13"/>
      <c r="JTW358" s="13"/>
      <c r="JTX358" s="19"/>
      <c r="JTY358" s="13"/>
      <c r="JTZ358" s="13"/>
      <c r="JUA358" s="13"/>
      <c r="JUB358" s="19"/>
      <c r="JUC358" s="13"/>
      <c r="JUD358" s="13"/>
      <c r="JUE358" s="13"/>
      <c r="JUF358" s="19"/>
      <c r="JUG358" s="13"/>
      <c r="JUH358" s="13"/>
      <c r="JUI358" s="13"/>
      <c r="JUJ358" s="19"/>
      <c r="JUK358" s="13"/>
      <c r="JUL358" s="13"/>
      <c r="JUM358" s="13"/>
      <c r="JUN358" s="19"/>
      <c r="JUO358" s="13"/>
      <c r="JUP358" s="13"/>
      <c r="JUQ358" s="13"/>
      <c r="JUR358" s="19"/>
      <c r="JUS358" s="13"/>
      <c r="JUT358" s="13"/>
      <c r="JUU358" s="13"/>
      <c r="JUV358" s="19"/>
      <c r="JUW358" s="13"/>
      <c r="JUX358" s="13"/>
      <c r="JUY358" s="13"/>
      <c r="JUZ358" s="19"/>
      <c r="JVA358" s="13"/>
      <c r="JVB358" s="13"/>
      <c r="JVC358" s="13"/>
      <c r="JVD358" s="19"/>
      <c r="JVE358" s="13"/>
      <c r="JVF358" s="13"/>
      <c r="JVG358" s="13"/>
      <c r="JVH358" s="19"/>
      <c r="JVI358" s="13"/>
      <c r="JVJ358" s="13"/>
      <c r="JVK358" s="13"/>
      <c r="JVL358" s="19"/>
      <c r="JVM358" s="13"/>
      <c r="JVN358" s="13"/>
      <c r="JVO358" s="13"/>
      <c r="JVP358" s="19"/>
      <c r="JVQ358" s="13"/>
      <c r="JVR358" s="13"/>
      <c r="JVS358" s="13"/>
      <c r="JVT358" s="19"/>
      <c r="JVU358" s="13"/>
      <c r="JVV358" s="13"/>
      <c r="JVW358" s="13"/>
      <c r="JVX358" s="19"/>
      <c r="JVY358" s="13"/>
      <c r="JVZ358" s="13"/>
      <c r="JWA358" s="13"/>
      <c r="JWB358" s="19"/>
      <c r="JWC358" s="13"/>
      <c r="JWD358" s="13"/>
      <c r="JWE358" s="13"/>
      <c r="JWF358" s="19"/>
      <c r="JWG358" s="13"/>
      <c r="JWH358" s="13"/>
      <c r="JWI358" s="13"/>
      <c r="JWJ358" s="19"/>
      <c r="JWK358" s="13"/>
      <c r="JWL358" s="13"/>
      <c r="JWM358" s="13"/>
      <c r="JWN358" s="19"/>
      <c r="JWO358" s="13"/>
      <c r="JWP358" s="13"/>
      <c r="JWQ358" s="13"/>
      <c r="JWR358" s="19"/>
      <c r="JWS358" s="13"/>
      <c r="JWT358" s="13"/>
      <c r="JWU358" s="13"/>
      <c r="JWV358" s="19"/>
      <c r="JWW358" s="13"/>
      <c r="JWX358" s="13"/>
      <c r="JWY358" s="13"/>
      <c r="JWZ358" s="19"/>
      <c r="JXA358" s="13"/>
      <c r="JXB358" s="13"/>
      <c r="JXC358" s="13"/>
      <c r="JXD358" s="19"/>
      <c r="JXE358" s="13"/>
      <c r="JXF358" s="13"/>
      <c r="JXG358" s="13"/>
      <c r="JXH358" s="19"/>
      <c r="JXI358" s="13"/>
      <c r="JXJ358" s="13"/>
      <c r="JXK358" s="13"/>
      <c r="JXL358" s="19"/>
      <c r="JXM358" s="13"/>
      <c r="JXN358" s="13"/>
      <c r="JXO358" s="13"/>
      <c r="JXP358" s="19"/>
      <c r="JXQ358" s="13"/>
      <c r="JXR358" s="13"/>
      <c r="JXS358" s="13"/>
      <c r="JXT358" s="19"/>
      <c r="JXU358" s="13"/>
      <c r="JXV358" s="13"/>
      <c r="JXW358" s="13"/>
      <c r="JXX358" s="19"/>
      <c r="JXY358" s="13"/>
      <c r="JXZ358" s="13"/>
      <c r="JYA358" s="13"/>
      <c r="JYB358" s="19"/>
      <c r="JYC358" s="13"/>
      <c r="JYD358" s="13"/>
      <c r="JYE358" s="13"/>
      <c r="JYF358" s="19"/>
      <c r="JYG358" s="13"/>
      <c r="JYH358" s="13"/>
      <c r="JYI358" s="13"/>
      <c r="JYJ358" s="19"/>
      <c r="JYK358" s="13"/>
      <c r="JYL358" s="13"/>
      <c r="JYM358" s="13"/>
      <c r="JYN358" s="19"/>
      <c r="JYO358" s="13"/>
      <c r="JYP358" s="13"/>
      <c r="JYQ358" s="13"/>
      <c r="JYR358" s="19"/>
      <c r="JYS358" s="13"/>
      <c r="JYT358" s="13"/>
      <c r="JYU358" s="13"/>
      <c r="JYV358" s="19"/>
      <c r="JYW358" s="13"/>
      <c r="JYX358" s="13"/>
      <c r="JYY358" s="13"/>
      <c r="JYZ358" s="19"/>
      <c r="JZA358" s="13"/>
      <c r="JZB358" s="13"/>
      <c r="JZC358" s="13"/>
      <c r="JZD358" s="19"/>
      <c r="JZE358" s="13"/>
      <c r="JZF358" s="13"/>
      <c r="JZG358" s="13"/>
      <c r="JZH358" s="19"/>
      <c r="JZI358" s="13"/>
      <c r="JZJ358" s="13"/>
      <c r="JZK358" s="13"/>
      <c r="JZL358" s="19"/>
      <c r="JZM358" s="13"/>
      <c r="JZN358" s="13"/>
      <c r="JZO358" s="13"/>
      <c r="JZP358" s="19"/>
      <c r="JZQ358" s="13"/>
      <c r="JZR358" s="13"/>
      <c r="JZS358" s="13"/>
      <c r="JZT358" s="19"/>
      <c r="JZU358" s="13"/>
      <c r="JZV358" s="13"/>
      <c r="JZW358" s="13"/>
      <c r="JZX358" s="19"/>
      <c r="JZY358" s="13"/>
      <c r="JZZ358" s="13"/>
      <c r="KAA358" s="13"/>
      <c r="KAB358" s="19"/>
      <c r="KAC358" s="13"/>
      <c r="KAD358" s="13"/>
      <c r="KAE358" s="13"/>
      <c r="KAF358" s="19"/>
      <c r="KAG358" s="13"/>
      <c r="KAH358" s="13"/>
      <c r="KAI358" s="13"/>
      <c r="KAJ358" s="19"/>
      <c r="KAK358" s="13"/>
      <c r="KAL358" s="13"/>
      <c r="KAM358" s="13"/>
      <c r="KAN358" s="19"/>
      <c r="KAO358" s="13"/>
      <c r="KAP358" s="13"/>
      <c r="KAQ358" s="13"/>
      <c r="KAR358" s="19"/>
      <c r="KAS358" s="13"/>
      <c r="KAT358" s="13"/>
      <c r="KAU358" s="13"/>
      <c r="KAV358" s="19"/>
      <c r="KAW358" s="13"/>
      <c r="KAX358" s="13"/>
      <c r="KAY358" s="13"/>
      <c r="KAZ358" s="19"/>
      <c r="KBA358" s="13"/>
      <c r="KBB358" s="13"/>
      <c r="KBC358" s="13"/>
      <c r="KBD358" s="19"/>
      <c r="KBE358" s="13"/>
      <c r="KBF358" s="13"/>
      <c r="KBG358" s="13"/>
      <c r="KBH358" s="19"/>
      <c r="KBI358" s="13"/>
      <c r="KBJ358" s="13"/>
      <c r="KBK358" s="13"/>
      <c r="KBL358" s="19"/>
      <c r="KBM358" s="13"/>
      <c r="KBN358" s="13"/>
      <c r="KBO358" s="13"/>
      <c r="KBP358" s="19"/>
      <c r="KBQ358" s="13"/>
      <c r="KBR358" s="13"/>
      <c r="KBS358" s="13"/>
      <c r="KBT358" s="19"/>
      <c r="KBU358" s="13"/>
      <c r="KBV358" s="13"/>
      <c r="KBW358" s="13"/>
      <c r="KBX358" s="19"/>
      <c r="KBY358" s="13"/>
      <c r="KBZ358" s="13"/>
      <c r="KCA358" s="13"/>
      <c r="KCB358" s="19"/>
      <c r="KCC358" s="13"/>
      <c r="KCD358" s="13"/>
      <c r="KCE358" s="13"/>
      <c r="KCF358" s="19"/>
      <c r="KCG358" s="13"/>
      <c r="KCH358" s="13"/>
      <c r="KCI358" s="13"/>
      <c r="KCJ358" s="19"/>
      <c r="KCK358" s="13"/>
      <c r="KCL358" s="13"/>
      <c r="KCM358" s="13"/>
      <c r="KCN358" s="19"/>
      <c r="KCO358" s="13"/>
      <c r="KCP358" s="13"/>
      <c r="KCQ358" s="13"/>
      <c r="KCR358" s="19"/>
      <c r="KCS358" s="13"/>
      <c r="KCT358" s="13"/>
      <c r="KCU358" s="13"/>
      <c r="KCV358" s="19"/>
      <c r="KCW358" s="13"/>
      <c r="KCX358" s="13"/>
      <c r="KCY358" s="13"/>
      <c r="KCZ358" s="19"/>
      <c r="KDA358" s="13"/>
      <c r="KDB358" s="13"/>
      <c r="KDC358" s="13"/>
      <c r="KDD358" s="19"/>
      <c r="KDE358" s="13"/>
      <c r="KDF358" s="13"/>
      <c r="KDG358" s="13"/>
      <c r="KDH358" s="19"/>
      <c r="KDI358" s="13"/>
      <c r="KDJ358" s="13"/>
      <c r="KDK358" s="13"/>
      <c r="KDL358" s="19"/>
      <c r="KDM358" s="13"/>
      <c r="KDN358" s="13"/>
      <c r="KDO358" s="13"/>
      <c r="KDP358" s="19"/>
      <c r="KDQ358" s="13"/>
      <c r="KDR358" s="13"/>
      <c r="KDS358" s="13"/>
      <c r="KDT358" s="19"/>
      <c r="KDU358" s="13"/>
      <c r="KDV358" s="13"/>
      <c r="KDW358" s="13"/>
      <c r="KDX358" s="19"/>
      <c r="KDY358" s="13"/>
      <c r="KDZ358" s="13"/>
      <c r="KEA358" s="13"/>
      <c r="KEB358" s="19"/>
      <c r="KEC358" s="13"/>
      <c r="KED358" s="13"/>
      <c r="KEE358" s="13"/>
      <c r="KEF358" s="19"/>
      <c r="KEG358" s="13"/>
      <c r="KEH358" s="13"/>
      <c r="KEI358" s="13"/>
      <c r="KEJ358" s="19"/>
      <c r="KEK358" s="13"/>
      <c r="KEL358" s="13"/>
      <c r="KEM358" s="13"/>
      <c r="KEN358" s="19"/>
      <c r="KEO358" s="13"/>
      <c r="KEP358" s="13"/>
      <c r="KEQ358" s="13"/>
      <c r="KER358" s="19"/>
      <c r="KES358" s="13"/>
      <c r="KET358" s="13"/>
      <c r="KEU358" s="13"/>
      <c r="KEV358" s="19"/>
      <c r="KEW358" s="13"/>
      <c r="KEX358" s="13"/>
      <c r="KEY358" s="13"/>
      <c r="KEZ358" s="19"/>
      <c r="KFA358" s="13"/>
      <c r="KFB358" s="13"/>
      <c r="KFC358" s="13"/>
      <c r="KFD358" s="19"/>
      <c r="KFE358" s="13"/>
      <c r="KFF358" s="13"/>
      <c r="KFG358" s="13"/>
      <c r="KFH358" s="19"/>
      <c r="KFI358" s="13"/>
      <c r="KFJ358" s="13"/>
      <c r="KFK358" s="13"/>
      <c r="KFL358" s="19"/>
      <c r="KFM358" s="13"/>
      <c r="KFN358" s="13"/>
      <c r="KFO358" s="13"/>
      <c r="KFP358" s="19"/>
      <c r="KFQ358" s="13"/>
      <c r="KFR358" s="13"/>
      <c r="KFS358" s="13"/>
      <c r="KFT358" s="19"/>
      <c r="KFU358" s="13"/>
      <c r="KFV358" s="13"/>
      <c r="KFW358" s="13"/>
      <c r="KFX358" s="19"/>
      <c r="KFY358" s="13"/>
      <c r="KFZ358" s="13"/>
      <c r="KGA358" s="13"/>
      <c r="KGB358" s="19"/>
      <c r="KGC358" s="13"/>
      <c r="KGD358" s="13"/>
      <c r="KGE358" s="13"/>
      <c r="KGF358" s="19"/>
      <c r="KGG358" s="13"/>
      <c r="KGH358" s="13"/>
      <c r="KGI358" s="13"/>
      <c r="KGJ358" s="19"/>
      <c r="KGK358" s="13"/>
      <c r="KGL358" s="13"/>
      <c r="KGM358" s="13"/>
      <c r="KGN358" s="19"/>
      <c r="KGO358" s="13"/>
      <c r="KGP358" s="13"/>
      <c r="KGQ358" s="13"/>
      <c r="KGR358" s="19"/>
      <c r="KGS358" s="13"/>
      <c r="KGT358" s="13"/>
      <c r="KGU358" s="13"/>
      <c r="KGV358" s="19"/>
      <c r="KGW358" s="13"/>
      <c r="KGX358" s="13"/>
      <c r="KGY358" s="13"/>
      <c r="KGZ358" s="19"/>
      <c r="KHA358" s="13"/>
      <c r="KHB358" s="13"/>
      <c r="KHC358" s="13"/>
      <c r="KHD358" s="19"/>
      <c r="KHE358" s="13"/>
      <c r="KHF358" s="13"/>
      <c r="KHG358" s="13"/>
      <c r="KHH358" s="19"/>
      <c r="KHI358" s="13"/>
      <c r="KHJ358" s="13"/>
      <c r="KHK358" s="13"/>
      <c r="KHL358" s="19"/>
      <c r="KHM358" s="13"/>
      <c r="KHN358" s="13"/>
      <c r="KHO358" s="13"/>
      <c r="KHP358" s="19"/>
      <c r="KHQ358" s="13"/>
      <c r="KHR358" s="13"/>
      <c r="KHS358" s="13"/>
      <c r="KHT358" s="19"/>
      <c r="KHU358" s="13"/>
      <c r="KHV358" s="13"/>
      <c r="KHW358" s="13"/>
      <c r="KHX358" s="19"/>
      <c r="KHY358" s="13"/>
      <c r="KHZ358" s="13"/>
      <c r="KIA358" s="13"/>
      <c r="KIB358" s="19"/>
      <c r="KIC358" s="13"/>
      <c r="KID358" s="13"/>
      <c r="KIE358" s="13"/>
      <c r="KIF358" s="19"/>
      <c r="KIG358" s="13"/>
      <c r="KIH358" s="13"/>
      <c r="KII358" s="13"/>
      <c r="KIJ358" s="19"/>
      <c r="KIK358" s="13"/>
      <c r="KIL358" s="13"/>
      <c r="KIM358" s="13"/>
      <c r="KIN358" s="19"/>
      <c r="KIO358" s="13"/>
      <c r="KIP358" s="13"/>
      <c r="KIQ358" s="13"/>
      <c r="KIR358" s="19"/>
      <c r="KIS358" s="13"/>
      <c r="KIT358" s="13"/>
      <c r="KIU358" s="13"/>
      <c r="KIV358" s="19"/>
      <c r="KIW358" s="13"/>
      <c r="KIX358" s="13"/>
      <c r="KIY358" s="13"/>
      <c r="KIZ358" s="19"/>
      <c r="KJA358" s="13"/>
      <c r="KJB358" s="13"/>
      <c r="KJC358" s="13"/>
      <c r="KJD358" s="19"/>
      <c r="KJE358" s="13"/>
      <c r="KJF358" s="13"/>
      <c r="KJG358" s="13"/>
      <c r="KJH358" s="19"/>
      <c r="KJI358" s="13"/>
      <c r="KJJ358" s="13"/>
      <c r="KJK358" s="13"/>
      <c r="KJL358" s="19"/>
      <c r="KJM358" s="13"/>
      <c r="KJN358" s="13"/>
      <c r="KJO358" s="13"/>
      <c r="KJP358" s="19"/>
      <c r="KJQ358" s="13"/>
      <c r="KJR358" s="13"/>
      <c r="KJS358" s="13"/>
      <c r="KJT358" s="19"/>
      <c r="KJU358" s="13"/>
      <c r="KJV358" s="13"/>
      <c r="KJW358" s="13"/>
      <c r="KJX358" s="19"/>
      <c r="KJY358" s="13"/>
      <c r="KJZ358" s="13"/>
      <c r="KKA358" s="13"/>
      <c r="KKB358" s="19"/>
      <c r="KKC358" s="13"/>
      <c r="KKD358" s="13"/>
      <c r="KKE358" s="13"/>
      <c r="KKF358" s="19"/>
      <c r="KKG358" s="13"/>
      <c r="KKH358" s="13"/>
      <c r="KKI358" s="13"/>
      <c r="KKJ358" s="19"/>
      <c r="KKK358" s="13"/>
      <c r="KKL358" s="13"/>
      <c r="KKM358" s="13"/>
      <c r="KKN358" s="19"/>
      <c r="KKO358" s="13"/>
      <c r="KKP358" s="13"/>
      <c r="KKQ358" s="13"/>
      <c r="KKR358" s="19"/>
      <c r="KKS358" s="13"/>
      <c r="KKT358" s="13"/>
      <c r="KKU358" s="13"/>
      <c r="KKV358" s="19"/>
      <c r="KKW358" s="13"/>
      <c r="KKX358" s="13"/>
      <c r="KKY358" s="13"/>
      <c r="KKZ358" s="19"/>
      <c r="KLA358" s="13"/>
      <c r="KLB358" s="13"/>
      <c r="KLC358" s="13"/>
      <c r="KLD358" s="19"/>
      <c r="KLE358" s="13"/>
      <c r="KLF358" s="13"/>
      <c r="KLG358" s="13"/>
      <c r="KLH358" s="19"/>
      <c r="KLI358" s="13"/>
      <c r="KLJ358" s="13"/>
      <c r="KLK358" s="13"/>
      <c r="KLL358" s="19"/>
      <c r="KLM358" s="13"/>
      <c r="KLN358" s="13"/>
      <c r="KLO358" s="13"/>
      <c r="KLP358" s="19"/>
      <c r="KLQ358" s="13"/>
      <c r="KLR358" s="13"/>
      <c r="KLS358" s="13"/>
      <c r="KLT358" s="19"/>
      <c r="KLU358" s="13"/>
      <c r="KLV358" s="13"/>
      <c r="KLW358" s="13"/>
      <c r="KLX358" s="19"/>
      <c r="KLY358" s="13"/>
      <c r="KLZ358" s="13"/>
      <c r="KMA358" s="13"/>
      <c r="KMB358" s="19"/>
      <c r="KMC358" s="13"/>
      <c r="KMD358" s="13"/>
      <c r="KME358" s="13"/>
      <c r="KMF358" s="19"/>
      <c r="KMG358" s="13"/>
      <c r="KMH358" s="13"/>
      <c r="KMI358" s="13"/>
      <c r="KMJ358" s="19"/>
      <c r="KMK358" s="13"/>
      <c r="KML358" s="13"/>
      <c r="KMM358" s="13"/>
      <c r="KMN358" s="19"/>
      <c r="KMO358" s="13"/>
      <c r="KMP358" s="13"/>
      <c r="KMQ358" s="13"/>
      <c r="KMR358" s="19"/>
      <c r="KMS358" s="13"/>
      <c r="KMT358" s="13"/>
      <c r="KMU358" s="13"/>
      <c r="KMV358" s="19"/>
      <c r="KMW358" s="13"/>
      <c r="KMX358" s="13"/>
      <c r="KMY358" s="13"/>
      <c r="KMZ358" s="19"/>
      <c r="KNA358" s="13"/>
      <c r="KNB358" s="13"/>
      <c r="KNC358" s="13"/>
      <c r="KND358" s="19"/>
      <c r="KNE358" s="13"/>
      <c r="KNF358" s="13"/>
      <c r="KNG358" s="13"/>
      <c r="KNH358" s="19"/>
      <c r="KNI358" s="13"/>
      <c r="KNJ358" s="13"/>
      <c r="KNK358" s="13"/>
      <c r="KNL358" s="19"/>
      <c r="KNM358" s="13"/>
      <c r="KNN358" s="13"/>
      <c r="KNO358" s="13"/>
      <c r="KNP358" s="19"/>
      <c r="KNQ358" s="13"/>
      <c r="KNR358" s="13"/>
      <c r="KNS358" s="13"/>
      <c r="KNT358" s="19"/>
      <c r="KNU358" s="13"/>
      <c r="KNV358" s="13"/>
      <c r="KNW358" s="13"/>
      <c r="KNX358" s="19"/>
      <c r="KNY358" s="13"/>
      <c r="KNZ358" s="13"/>
      <c r="KOA358" s="13"/>
      <c r="KOB358" s="19"/>
      <c r="KOC358" s="13"/>
      <c r="KOD358" s="13"/>
      <c r="KOE358" s="13"/>
      <c r="KOF358" s="19"/>
      <c r="KOG358" s="13"/>
      <c r="KOH358" s="13"/>
      <c r="KOI358" s="13"/>
      <c r="KOJ358" s="19"/>
      <c r="KOK358" s="13"/>
      <c r="KOL358" s="13"/>
      <c r="KOM358" s="13"/>
      <c r="KON358" s="19"/>
      <c r="KOO358" s="13"/>
      <c r="KOP358" s="13"/>
      <c r="KOQ358" s="13"/>
      <c r="KOR358" s="19"/>
      <c r="KOS358" s="13"/>
      <c r="KOT358" s="13"/>
      <c r="KOU358" s="13"/>
      <c r="KOV358" s="19"/>
      <c r="KOW358" s="13"/>
      <c r="KOX358" s="13"/>
      <c r="KOY358" s="13"/>
      <c r="KOZ358" s="19"/>
      <c r="KPA358" s="13"/>
      <c r="KPB358" s="13"/>
      <c r="KPC358" s="13"/>
      <c r="KPD358" s="19"/>
      <c r="KPE358" s="13"/>
      <c r="KPF358" s="13"/>
      <c r="KPG358" s="13"/>
      <c r="KPH358" s="19"/>
      <c r="KPI358" s="13"/>
      <c r="KPJ358" s="13"/>
      <c r="KPK358" s="13"/>
      <c r="KPL358" s="19"/>
      <c r="KPM358" s="13"/>
      <c r="KPN358" s="13"/>
      <c r="KPO358" s="13"/>
      <c r="KPP358" s="19"/>
      <c r="KPQ358" s="13"/>
      <c r="KPR358" s="13"/>
      <c r="KPS358" s="13"/>
      <c r="KPT358" s="19"/>
      <c r="KPU358" s="13"/>
      <c r="KPV358" s="13"/>
      <c r="KPW358" s="13"/>
      <c r="KPX358" s="19"/>
      <c r="KPY358" s="13"/>
      <c r="KPZ358" s="13"/>
      <c r="KQA358" s="13"/>
      <c r="KQB358" s="19"/>
      <c r="KQC358" s="13"/>
      <c r="KQD358" s="13"/>
      <c r="KQE358" s="13"/>
      <c r="KQF358" s="19"/>
      <c r="KQG358" s="13"/>
      <c r="KQH358" s="13"/>
      <c r="KQI358" s="13"/>
      <c r="KQJ358" s="19"/>
      <c r="KQK358" s="13"/>
      <c r="KQL358" s="13"/>
      <c r="KQM358" s="13"/>
      <c r="KQN358" s="19"/>
      <c r="KQO358" s="13"/>
      <c r="KQP358" s="13"/>
      <c r="KQQ358" s="13"/>
      <c r="KQR358" s="19"/>
      <c r="KQS358" s="13"/>
      <c r="KQT358" s="13"/>
      <c r="KQU358" s="13"/>
      <c r="KQV358" s="19"/>
      <c r="KQW358" s="13"/>
      <c r="KQX358" s="13"/>
      <c r="KQY358" s="13"/>
      <c r="KQZ358" s="19"/>
      <c r="KRA358" s="13"/>
      <c r="KRB358" s="13"/>
      <c r="KRC358" s="13"/>
      <c r="KRD358" s="19"/>
      <c r="KRE358" s="13"/>
      <c r="KRF358" s="13"/>
      <c r="KRG358" s="13"/>
      <c r="KRH358" s="19"/>
      <c r="KRI358" s="13"/>
      <c r="KRJ358" s="13"/>
      <c r="KRK358" s="13"/>
      <c r="KRL358" s="19"/>
      <c r="KRM358" s="13"/>
      <c r="KRN358" s="13"/>
      <c r="KRO358" s="13"/>
      <c r="KRP358" s="19"/>
      <c r="KRQ358" s="13"/>
      <c r="KRR358" s="13"/>
      <c r="KRS358" s="13"/>
      <c r="KRT358" s="19"/>
      <c r="KRU358" s="13"/>
      <c r="KRV358" s="13"/>
      <c r="KRW358" s="13"/>
      <c r="KRX358" s="19"/>
      <c r="KRY358" s="13"/>
      <c r="KRZ358" s="13"/>
      <c r="KSA358" s="13"/>
      <c r="KSB358" s="19"/>
      <c r="KSC358" s="13"/>
      <c r="KSD358" s="13"/>
      <c r="KSE358" s="13"/>
      <c r="KSF358" s="19"/>
      <c r="KSG358" s="13"/>
      <c r="KSH358" s="13"/>
      <c r="KSI358" s="13"/>
      <c r="KSJ358" s="19"/>
      <c r="KSK358" s="13"/>
      <c r="KSL358" s="13"/>
      <c r="KSM358" s="13"/>
      <c r="KSN358" s="19"/>
      <c r="KSO358" s="13"/>
      <c r="KSP358" s="13"/>
      <c r="KSQ358" s="13"/>
      <c r="KSR358" s="19"/>
      <c r="KSS358" s="13"/>
      <c r="KST358" s="13"/>
      <c r="KSU358" s="13"/>
      <c r="KSV358" s="19"/>
      <c r="KSW358" s="13"/>
      <c r="KSX358" s="13"/>
      <c r="KSY358" s="13"/>
      <c r="KSZ358" s="19"/>
      <c r="KTA358" s="13"/>
      <c r="KTB358" s="13"/>
      <c r="KTC358" s="13"/>
      <c r="KTD358" s="19"/>
      <c r="KTE358" s="13"/>
      <c r="KTF358" s="13"/>
      <c r="KTG358" s="13"/>
      <c r="KTH358" s="19"/>
      <c r="KTI358" s="13"/>
      <c r="KTJ358" s="13"/>
      <c r="KTK358" s="13"/>
      <c r="KTL358" s="19"/>
      <c r="KTM358" s="13"/>
      <c r="KTN358" s="13"/>
      <c r="KTO358" s="13"/>
      <c r="KTP358" s="19"/>
      <c r="KTQ358" s="13"/>
      <c r="KTR358" s="13"/>
      <c r="KTS358" s="13"/>
      <c r="KTT358" s="19"/>
      <c r="KTU358" s="13"/>
      <c r="KTV358" s="13"/>
      <c r="KTW358" s="13"/>
      <c r="KTX358" s="19"/>
      <c r="KTY358" s="13"/>
      <c r="KTZ358" s="13"/>
      <c r="KUA358" s="13"/>
      <c r="KUB358" s="19"/>
      <c r="KUC358" s="13"/>
      <c r="KUD358" s="13"/>
      <c r="KUE358" s="13"/>
      <c r="KUF358" s="19"/>
      <c r="KUG358" s="13"/>
      <c r="KUH358" s="13"/>
      <c r="KUI358" s="13"/>
      <c r="KUJ358" s="19"/>
      <c r="KUK358" s="13"/>
      <c r="KUL358" s="13"/>
      <c r="KUM358" s="13"/>
      <c r="KUN358" s="19"/>
      <c r="KUO358" s="13"/>
      <c r="KUP358" s="13"/>
      <c r="KUQ358" s="13"/>
      <c r="KUR358" s="19"/>
      <c r="KUS358" s="13"/>
      <c r="KUT358" s="13"/>
      <c r="KUU358" s="13"/>
      <c r="KUV358" s="19"/>
      <c r="KUW358" s="13"/>
      <c r="KUX358" s="13"/>
      <c r="KUY358" s="13"/>
      <c r="KUZ358" s="19"/>
      <c r="KVA358" s="13"/>
      <c r="KVB358" s="13"/>
      <c r="KVC358" s="13"/>
      <c r="KVD358" s="19"/>
      <c r="KVE358" s="13"/>
      <c r="KVF358" s="13"/>
      <c r="KVG358" s="13"/>
      <c r="KVH358" s="19"/>
      <c r="KVI358" s="13"/>
      <c r="KVJ358" s="13"/>
      <c r="KVK358" s="13"/>
      <c r="KVL358" s="19"/>
      <c r="KVM358" s="13"/>
      <c r="KVN358" s="13"/>
      <c r="KVO358" s="13"/>
      <c r="KVP358" s="19"/>
      <c r="KVQ358" s="13"/>
      <c r="KVR358" s="13"/>
      <c r="KVS358" s="13"/>
      <c r="KVT358" s="19"/>
      <c r="KVU358" s="13"/>
      <c r="KVV358" s="13"/>
      <c r="KVW358" s="13"/>
      <c r="KVX358" s="19"/>
      <c r="KVY358" s="13"/>
      <c r="KVZ358" s="13"/>
      <c r="KWA358" s="13"/>
      <c r="KWB358" s="19"/>
      <c r="KWC358" s="13"/>
      <c r="KWD358" s="13"/>
      <c r="KWE358" s="13"/>
      <c r="KWF358" s="19"/>
      <c r="KWG358" s="13"/>
      <c r="KWH358" s="13"/>
      <c r="KWI358" s="13"/>
      <c r="KWJ358" s="19"/>
      <c r="KWK358" s="13"/>
      <c r="KWL358" s="13"/>
      <c r="KWM358" s="13"/>
      <c r="KWN358" s="19"/>
      <c r="KWO358" s="13"/>
      <c r="KWP358" s="13"/>
      <c r="KWQ358" s="13"/>
      <c r="KWR358" s="19"/>
      <c r="KWS358" s="13"/>
      <c r="KWT358" s="13"/>
      <c r="KWU358" s="13"/>
      <c r="KWV358" s="19"/>
      <c r="KWW358" s="13"/>
      <c r="KWX358" s="13"/>
      <c r="KWY358" s="13"/>
      <c r="KWZ358" s="19"/>
      <c r="KXA358" s="13"/>
      <c r="KXB358" s="13"/>
      <c r="KXC358" s="13"/>
      <c r="KXD358" s="19"/>
      <c r="KXE358" s="13"/>
      <c r="KXF358" s="13"/>
      <c r="KXG358" s="13"/>
      <c r="KXH358" s="19"/>
      <c r="KXI358" s="13"/>
      <c r="KXJ358" s="13"/>
      <c r="KXK358" s="13"/>
      <c r="KXL358" s="19"/>
      <c r="KXM358" s="13"/>
      <c r="KXN358" s="13"/>
      <c r="KXO358" s="13"/>
      <c r="KXP358" s="19"/>
      <c r="KXQ358" s="13"/>
      <c r="KXR358" s="13"/>
      <c r="KXS358" s="13"/>
      <c r="KXT358" s="19"/>
      <c r="KXU358" s="13"/>
      <c r="KXV358" s="13"/>
      <c r="KXW358" s="13"/>
      <c r="KXX358" s="19"/>
      <c r="KXY358" s="13"/>
      <c r="KXZ358" s="13"/>
      <c r="KYA358" s="13"/>
      <c r="KYB358" s="19"/>
      <c r="KYC358" s="13"/>
      <c r="KYD358" s="13"/>
      <c r="KYE358" s="13"/>
      <c r="KYF358" s="19"/>
      <c r="KYG358" s="13"/>
      <c r="KYH358" s="13"/>
      <c r="KYI358" s="13"/>
      <c r="KYJ358" s="19"/>
      <c r="KYK358" s="13"/>
      <c r="KYL358" s="13"/>
      <c r="KYM358" s="13"/>
      <c r="KYN358" s="19"/>
      <c r="KYO358" s="13"/>
      <c r="KYP358" s="13"/>
      <c r="KYQ358" s="13"/>
      <c r="KYR358" s="19"/>
      <c r="KYS358" s="13"/>
      <c r="KYT358" s="13"/>
      <c r="KYU358" s="13"/>
      <c r="KYV358" s="19"/>
      <c r="KYW358" s="13"/>
      <c r="KYX358" s="13"/>
      <c r="KYY358" s="13"/>
      <c r="KYZ358" s="19"/>
      <c r="KZA358" s="13"/>
      <c r="KZB358" s="13"/>
      <c r="KZC358" s="13"/>
      <c r="KZD358" s="19"/>
      <c r="KZE358" s="13"/>
      <c r="KZF358" s="13"/>
      <c r="KZG358" s="13"/>
      <c r="KZH358" s="19"/>
      <c r="KZI358" s="13"/>
      <c r="KZJ358" s="13"/>
      <c r="KZK358" s="13"/>
      <c r="KZL358" s="19"/>
      <c r="KZM358" s="13"/>
      <c r="KZN358" s="13"/>
      <c r="KZO358" s="13"/>
      <c r="KZP358" s="19"/>
      <c r="KZQ358" s="13"/>
      <c r="KZR358" s="13"/>
      <c r="KZS358" s="13"/>
      <c r="KZT358" s="19"/>
      <c r="KZU358" s="13"/>
      <c r="KZV358" s="13"/>
      <c r="KZW358" s="13"/>
      <c r="KZX358" s="19"/>
      <c r="KZY358" s="13"/>
      <c r="KZZ358" s="13"/>
      <c r="LAA358" s="13"/>
      <c r="LAB358" s="19"/>
      <c r="LAC358" s="13"/>
      <c r="LAD358" s="13"/>
      <c r="LAE358" s="13"/>
      <c r="LAF358" s="19"/>
      <c r="LAG358" s="13"/>
      <c r="LAH358" s="13"/>
      <c r="LAI358" s="13"/>
      <c r="LAJ358" s="19"/>
      <c r="LAK358" s="13"/>
      <c r="LAL358" s="13"/>
      <c r="LAM358" s="13"/>
      <c r="LAN358" s="19"/>
      <c r="LAO358" s="13"/>
      <c r="LAP358" s="13"/>
      <c r="LAQ358" s="13"/>
      <c r="LAR358" s="19"/>
      <c r="LAS358" s="13"/>
      <c r="LAT358" s="13"/>
      <c r="LAU358" s="13"/>
      <c r="LAV358" s="19"/>
      <c r="LAW358" s="13"/>
      <c r="LAX358" s="13"/>
      <c r="LAY358" s="13"/>
      <c r="LAZ358" s="19"/>
      <c r="LBA358" s="13"/>
      <c r="LBB358" s="13"/>
      <c r="LBC358" s="13"/>
      <c r="LBD358" s="19"/>
      <c r="LBE358" s="13"/>
      <c r="LBF358" s="13"/>
      <c r="LBG358" s="13"/>
      <c r="LBH358" s="19"/>
      <c r="LBI358" s="13"/>
      <c r="LBJ358" s="13"/>
      <c r="LBK358" s="13"/>
      <c r="LBL358" s="19"/>
      <c r="LBM358" s="13"/>
      <c r="LBN358" s="13"/>
      <c r="LBO358" s="13"/>
      <c r="LBP358" s="19"/>
      <c r="LBQ358" s="13"/>
      <c r="LBR358" s="13"/>
      <c r="LBS358" s="13"/>
      <c r="LBT358" s="19"/>
      <c r="LBU358" s="13"/>
      <c r="LBV358" s="13"/>
      <c r="LBW358" s="13"/>
      <c r="LBX358" s="19"/>
      <c r="LBY358" s="13"/>
      <c r="LBZ358" s="13"/>
      <c r="LCA358" s="13"/>
      <c r="LCB358" s="19"/>
      <c r="LCC358" s="13"/>
      <c r="LCD358" s="13"/>
      <c r="LCE358" s="13"/>
      <c r="LCF358" s="19"/>
      <c r="LCG358" s="13"/>
      <c r="LCH358" s="13"/>
      <c r="LCI358" s="13"/>
      <c r="LCJ358" s="19"/>
      <c r="LCK358" s="13"/>
      <c r="LCL358" s="13"/>
      <c r="LCM358" s="13"/>
      <c r="LCN358" s="19"/>
      <c r="LCO358" s="13"/>
      <c r="LCP358" s="13"/>
      <c r="LCQ358" s="13"/>
      <c r="LCR358" s="19"/>
      <c r="LCS358" s="13"/>
      <c r="LCT358" s="13"/>
      <c r="LCU358" s="13"/>
      <c r="LCV358" s="19"/>
      <c r="LCW358" s="13"/>
      <c r="LCX358" s="13"/>
      <c r="LCY358" s="13"/>
      <c r="LCZ358" s="19"/>
      <c r="LDA358" s="13"/>
      <c r="LDB358" s="13"/>
      <c r="LDC358" s="13"/>
      <c r="LDD358" s="19"/>
      <c r="LDE358" s="13"/>
      <c r="LDF358" s="13"/>
      <c r="LDG358" s="13"/>
      <c r="LDH358" s="19"/>
      <c r="LDI358" s="13"/>
      <c r="LDJ358" s="13"/>
      <c r="LDK358" s="13"/>
      <c r="LDL358" s="19"/>
      <c r="LDM358" s="13"/>
      <c r="LDN358" s="13"/>
      <c r="LDO358" s="13"/>
      <c r="LDP358" s="19"/>
      <c r="LDQ358" s="13"/>
      <c r="LDR358" s="13"/>
      <c r="LDS358" s="13"/>
      <c r="LDT358" s="19"/>
      <c r="LDU358" s="13"/>
      <c r="LDV358" s="13"/>
      <c r="LDW358" s="13"/>
      <c r="LDX358" s="19"/>
      <c r="LDY358" s="13"/>
      <c r="LDZ358" s="13"/>
      <c r="LEA358" s="13"/>
      <c r="LEB358" s="19"/>
      <c r="LEC358" s="13"/>
      <c r="LED358" s="13"/>
      <c r="LEE358" s="13"/>
      <c r="LEF358" s="19"/>
      <c r="LEG358" s="13"/>
      <c r="LEH358" s="13"/>
      <c r="LEI358" s="13"/>
      <c r="LEJ358" s="19"/>
      <c r="LEK358" s="13"/>
      <c r="LEL358" s="13"/>
      <c r="LEM358" s="13"/>
      <c r="LEN358" s="19"/>
      <c r="LEO358" s="13"/>
      <c r="LEP358" s="13"/>
      <c r="LEQ358" s="13"/>
      <c r="LER358" s="19"/>
      <c r="LES358" s="13"/>
      <c r="LET358" s="13"/>
      <c r="LEU358" s="13"/>
      <c r="LEV358" s="19"/>
      <c r="LEW358" s="13"/>
      <c r="LEX358" s="13"/>
      <c r="LEY358" s="13"/>
      <c r="LEZ358" s="19"/>
      <c r="LFA358" s="13"/>
      <c r="LFB358" s="13"/>
      <c r="LFC358" s="13"/>
      <c r="LFD358" s="19"/>
      <c r="LFE358" s="13"/>
      <c r="LFF358" s="13"/>
      <c r="LFG358" s="13"/>
      <c r="LFH358" s="19"/>
      <c r="LFI358" s="13"/>
      <c r="LFJ358" s="13"/>
      <c r="LFK358" s="13"/>
      <c r="LFL358" s="19"/>
      <c r="LFM358" s="13"/>
      <c r="LFN358" s="13"/>
      <c r="LFO358" s="13"/>
      <c r="LFP358" s="19"/>
      <c r="LFQ358" s="13"/>
      <c r="LFR358" s="13"/>
      <c r="LFS358" s="13"/>
      <c r="LFT358" s="19"/>
      <c r="LFU358" s="13"/>
      <c r="LFV358" s="13"/>
      <c r="LFW358" s="13"/>
      <c r="LFX358" s="19"/>
      <c r="LFY358" s="13"/>
      <c r="LFZ358" s="13"/>
      <c r="LGA358" s="13"/>
      <c r="LGB358" s="19"/>
      <c r="LGC358" s="13"/>
      <c r="LGD358" s="13"/>
      <c r="LGE358" s="13"/>
      <c r="LGF358" s="19"/>
      <c r="LGG358" s="13"/>
      <c r="LGH358" s="13"/>
      <c r="LGI358" s="13"/>
      <c r="LGJ358" s="19"/>
      <c r="LGK358" s="13"/>
      <c r="LGL358" s="13"/>
      <c r="LGM358" s="13"/>
      <c r="LGN358" s="19"/>
      <c r="LGO358" s="13"/>
      <c r="LGP358" s="13"/>
      <c r="LGQ358" s="13"/>
      <c r="LGR358" s="19"/>
      <c r="LGS358" s="13"/>
      <c r="LGT358" s="13"/>
      <c r="LGU358" s="13"/>
      <c r="LGV358" s="19"/>
      <c r="LGW358" s="13"/>
      <c r="LGX358" s="13"/>
      <c r="LGY358" s="13"/>
      <c r="LGZ358" s="19"/>
      <c r="LHA358" s="13"/>
      <c r="LHB358" s="13"/>
      <c r="LHC358" s="13"/>
      <c r="LHD358" s="19"/>
      <c r="LHE358" s="13"/>
      <c r="LHF358" s="13"/>
      <c r="LHG358" s="13"/>
      <c r="LHH358" s="19"/>
      <c r="LHI358" s="13"/>
      <c r="LHJ358" s="13"/>
      <c r="LHK358" s="13"/>
      <c r="LHL358" s="19"/>
      <c r="LHM358" s="13"/>
      <c r="LHN358" s="13"/>
      <c r="LHO358" s="13"/>
      <c r="LHP358" s="19"/>
      <c r="LHQ358" s="13"/>
      <c r="LHR358" s="13"/>
      <c r="LHS358" s="13"/>
      <c r="LHT358" s="19"/>
      <c r="LHU358" s="13"/>
      <c r="LHV358" s="13"/>
      <c r="LHW358" s="13"/>
      <c r="LHX358" s="19"/>
      <c r="LHY358" s="13"/>
      <c r="LHZ358" s="13"/>
      <c r="LIA358" s="13"/>
      <c r="LIB358" s="19"/>
      <c r="LIC358" s="13"/>
      <c r="LID358" s="13"/>
      <c r="LIE358" s="13"/>
      <c r="LIF358" s="19"/>
      <c r="LIG358" s="13"/>
      <c r="LIH358" s="13"/>
      <c r="LII358" s="13"/>
      <c r="LIJ358" s="19"/>
      <c r="LIK358" s="13"/>
      <c r="LIL358" s="13"/>
      <c r="LIM358" s="13"/>
      <c r="LIN358" s="19"/>
      <c r="LIO358" s="13"/>
      <c r="LIP358" s="13"/>
      <c r="LIQ358" s="13"/>
      <c r="LIR358" s="19"/>
      <c r="LIS358" s="13"/>
      <c r="LIT358" s="13"/>
      <c r="LIU358" s="13"/>
      <c r="LIV358" s="19"/>
      <c r="LIW358" s="13"/>
      <c r="LIX358" s="13"/>
      <c r="LIY358" s="13"/>
      <c r="LIZ358" s="19"/>
      <c r="LJA358" s="13"/>
      <c r="LJB358" s="13"/>
      <c r="LJC358" s="13"/>
      <c r="LJD358" s="19"/>
      <c r="LJE358" s="13"/>
      <c r="LJF358" s="13"/>
      <c r="LJG358" s="13"/>
      <c r="LJH358" s="19"/>
      <c r="LJI358" s="13"/>
      <c r="LJJ358" s="13"/>
      <c r="LJK358" s="13"/>
      <c r="LJL358" s="19"/>
      <c r="LJM358" s="13"/>
      <c r="LJN358" s="13"/>
      <c r="LJO358" s="13"/>
      <c r="LJP358" s="19"/>
      <c r="LJQ358" s="13"/>
      <c r="LJR358" s="13"/>
      <c r="LJS358" s="13"/>
      <c r="LJT358" s="19"/>
      <c r="LJU358" s="13"/>
      <c r="LJV358" s="13"/>
      <c r="LJW358" s="13"/>
      <c r="LJX358" s="19"/>
      <c r="LJY358" s="13"/>
      <c r="LJZ358" s="13"/>
      <c r="LKA358" s="13"/>
      <c r="LKB358" s="19"/>
      <c r="LKC358" s="13"/>
      <c r="LKD358" s="13"/>
      <c r="LKE358" s="13"/>
      <c r="LKF358" s="19"/>
      <c r="LKG358" s="13"/>
      <c r="LKH358" s="13"/>
      <c r="LKI358" s="13"/>
      <c r="LKJ358" s="19"/>
      <c r="LKK358" s="13"/>
      <c r="LKL358" s="13"/>
      <c r="LKM358" s="13"/>
      <c r="LKN358" s="19"/>
      <c r="LKO358" s="13"/>
      <c r="LKP358" s="13"/>
      <c r="LKQ358" s="13"/>
      <c r="LKR358" s="19"/>
      <c r="LKS358" s="13"/>
      <c r="LKT358" s="13"/>
      <c r="LKU358" s="13"/>
      <c r="LKV358" s="19"/>
      <c r="LKW358" s="13"/>
      <c r="LKX358" s="13"/>
      <c r="LKY358" s="13"/>
      <c r="LKZ358" s="19"/>
      <c r="LLA358" s="13"/>
      <c r="LLB358" s="13"/>
      <c r="LLC358" s="13"/>
      <c r="LLD358" s="19"/>
      <c r="LLE358" s="13"/>
      <c r="LLF358" s="13"/>
      <c r="LLG358" s="13"/>
      <c r="LLH358" s="19"/>
      <c r="LLI358" s="13"/>
      <c r="LLJ358" s="13"/>
      <c r="LLK358" s="13"/>
      <c r="LLL358" s="19"/>
      <c r="LLM358" s="13"/>
      <c r="LLN358" s="13"/>
      <c r="LLO358" s="13"/>
      <c r="LLP358" s="19"/>
      <c r="LLQ358" s="13"/>
      <c r="LLR358" s="13"/>
      <c r="LLS358" s="13"/>
      <c r="LLT358" s="19"/>
      <c r="LLU358" s="13"/>
      <c r="LLV358" s="13"/>
      <c r="LLW358" s="13"/>
      <c r="LLX358" s="19"/>
      <c r="LLY358" s="13"/>
      <c r="LLZ358" s="13"/>
      <c r="LMA358" s="13"/>
      <c r="LMB358" s="19"/>
      <c r="LMC358" s="13"/>
      <c r="LMD358" s="13"/>
      <c r="LME358" s="13"/>
      <c r="LMF358" s="19"/>
      <c r="LMG358" s="13"/>
      <c r="LMH358" s="13"/>
      <c r="LMI358" s="13"/>
      <c r="LMJ358" s="19"/>
      <c r="LMK358" s="13"/>
      <c r="LML358" s="13"/>
      <c r="LMM358" s="13"/>
      <c r="LMN358" s="19"/>
      <c r="LMO358" s="13"/>
      <c r="LMP358" s="13"/>
      <c r="LMQ358" s="13"/>
      <c r="LMR358" s="19"/>
      <c r="LMS358" s="13"/>
      <c r="LMT358" s="13"/>
      <c r="LMU358" s="13"/>
      <c r="LMV358" s="19"/>
      <c r="LMW358" s="13"/>
      <c r="LMX358" s="13"/>
      <c r="LMY358" s="13"/>
      <c r="LMZ358" s="19"/>
      <c r="LNA358" s="13"/>
      <c r="LNB358" s="13"/>
      <c r="LNC358" s="13"/>
      <c r="LND358" s="19"/>
      <c r="LNE358" s="13"/>
      <c r="LNF358" s="13"/>
      <c r="LNG358" s="13"/>
      <c r="LNH358" s="19"/>
      <c r="LNI358" s="13"/>
      <c r="LNJ358" s="13"/>
      <c r="LNK358" s="13"/>
      <c r="LNL358" s="19"/>
      <c r="LNM358" s="13"/>
      <c r="LNN358" s="13"/>
      <c r="LNO358" s="13"/>
      <c r="LNP358" s="19"/>
      <c r="LNQ358" s="13"/>
      <c r="LNR358" s="13"/>
      <c r="LNS358" s="13"/>
      <c r="LNT358" s="19"/>
      <c r="LNU358" s="13"/>
      <c r="LNV358" s="13"/>
      <c r="LNW358" s="13"/>
      <c r="LNX358" s="19"/>
      <c r="LNY358" s="13"/>
      <c r="LNZ358" s="13"/>
      <c r="LOA358" s="13"/>
      <c r="LOB358" s="19"/>
      <c r="LOC358" s="13"/>
      <c r="LOD358" s="13"/>
      <c r="LOE358" s="13"/>
      <c r="LOF358" s="19"/>
      <c r="LOG358" s="13"/>
      <c r="LOH358" s="13"/>
      <c r="LOI358" s="13"/>
      <c r="LOJ358" s="19"/>
      <c r="LOK358" s="13"/>
      <c r="LOL358" s="13"/>
      <c r="LOM358" s="13"/>
      <c r="LON358" s="19"/>
      <c r="LOO358" s="13"/>
      <c r="LOP358" s="13"/>
      <c r="LOQ358" s="13"/>
      <c r="LOR358" s="19"/>
      <c r="LOS358" s="13"/>
      <c r="LOT358" s="13"/>
      <c r="LOU358" s="13"/>
      <c r="LOV358" s="19"/>
      <c r="LOW358" s="13"/>
      <c r="LOX358" s="13"/>
      <c r="LOY358" s="13"/>
      <c r="LOZ358" s="19"/>
      <c r="LPA358" s="13"/>
      <c r="LPB358" s="13"/>
      <c r="LPC358" s="13"/>
      <c r="LPD358" s="19"/>
      <c r="LPE358" s="13"/>
      <c r="LPF358" s="13"/>
      <c r="LPG358" s="13"/>
      <c r="LPH358" s="19"/>
      <c r="LPI358" s="13"/>
      <c r="LPJ358" s="13"/>
      <c r="LPK358" s="13"/>
      <c r="LPL358" s="19"/>
      <c r="LPM358" s="13"/>
      <c r="LPN358" s="13"/>
      <c r="LPO358" s="13"/>
      <c r="LPP358" s="19"/>
      <c r="LPQ358" s="13"/>
      <c r="LPR358" s="13"/>
      <c r="LPS358" s="13"/>
      <c r="LPT358" s="19"/>
      <c r="LPU358" s="13"/>
      <c r="LPV358" s="13"/>
      <c r="LPW358" s="13"/>
      <c r="LPX358" s="19"/>
      <c r="LPY358" s="13"/>
      <c r="LPZ358" s="13"/>
      <c r="LQA358" s="13"/>
      <c r="LQB358" s="19"/>
      <c r="LQC358" s="13"/>
      <c r="LQD358" s="13"/>
      <c r="LQE358" s="13"/>
      <c r="LQF358" s="19"/>
      <c r="LQG358" s="13"/>
      <c r="LQH358" s="13"/>
      <c r="LQI358" s="13"/>
      <c r="LQJ358" s="19"/>
      <c r="LQK358" s="13"/>
      <c r="LQL358" s="13"/>
      <c r="LQM358" s="13"/>
      <c r="LQN358" s="19"/>
      <c r="LQO358" s="13"/>
      <c r="LQP358" s="13"/>
      <c r="LQQ358" s="13"/>
      <c r="LQR358" s="19"/>
      <c r="LQS358" s="13"/>
      <c r="LQT358" s="13"/>
      <c r="LQU358" s="13"/>
      <c r="LQV358" s="19"/>
      <c r="LQW358" s="13"/>
      <c r="LQX358" s="13"/>
      <c r="LQY358" s="13"/>
      <c r="LQZ358" s="19"/>
      <c r="LRA358" s="13"/>
      <c r="LRB358" s="13"/>
      <c r="LRC358" s="13"/>
      <c r="LRD358" s="19"/>
      <c r="LRE358" s="13"/>
      <c r="LRF358" s="13"/>
      <c r="LRG358" s="13"/>
      <c r="LRH358" s="19"/>
      <c r="LRI358" s="13"/>
      <c r="LRJ358" s="13"/>
      <c r="LRK358" s="13"/>
      <c r="LRL358" s="19"/>
      <c r="LRM358" s="13"/>
      <c r="LRN358" s="13"/>
      <c r="LRO358" s="13"/>
      <c r="LRP358" s="19"/>
      <c r="LRQ358" s="13"/>
      <c r="LRR358" s="13"/>
      <c r="LRS358" s="13"/>
      <c r="LRT358" s="19"/>
      <c r="LRU358" s="13"/>
      <c r="LRV358" s="13"/>
      <c r="LRW358" s="13"/>
      <c r="LRX358" s="19"/>
      <c r="LRY358" s="13"/>
      <c r="LRZ358" s="13"/>
      <c r="LSA358" s="13"/>
      <c r="LSB358" s="19"/>
      <c r="LSC358" s="13"/>
      <c r="LSD358" s="13"/>
      <c r="LSE358" s="13"/>
      <c r="LSF358" s="19"/>
      <c r="LSG358" s="13"/>
      <c r="LSH358" s="13"/>
      <c r="LSI358" s="13"/>
      <c r="LSJ358" s="19"/>
      <c r="LSK358" s="13"/>
      <c r="LSL358" s="13"/>
      <c r="LSM358" s="13"/>
      <c r="LSN358" s="19"/>
      <c r="LSO358" s="13"/>
      <c r="LSP358" s="13"/>
      <c r="LSQ358" s="13"/>
      <c r="LSR358" s="19"/>
      <c r="LSS358" s="13"/>
      <c r="LST358" s="13"/>
      <c r="LSU358" s="13"/>
      <c r="LSV358" s="19"/>
      <c r="LSW358" s="13"/>
      <c r="LSX358" s="13"/>
      <c r="LSY358" s="13"/>
      <c r="LSZ358" s="19"/>
      <c r="LTA358" s="13"/>
      <c r="LTB358" s="13"/>
      <c r="LTC358" s="13"/>
      <c r="LTD358" s="19"/>
      <c r="LTE358" s="13"/>
      <c r="LTF358" s="13"/>
      <c r="LTG358" s="13"/>
      <c r="LTH358" s="19"/>
      <c r="LTI358" s="13"/>
      <c r="LTJ358" s="13"/>
      <c r="LTK358" s="13"/>
      <c r="LTL358" s="19"/>
      <c r="LTM358" s="13"/>
      <c r="LTN358" s="13"/>
      <c r="LTO358" s="13"/>
      <c r="LTP358" s="19"/>
      <c r="LTQ358" s="13"/>
      <c r="LTR358" s="13"/>
      <c r="LTS358" s="13"/>
      <c r="LTT358" s="19"/>
      <c r="LTU358" s="13"/>
      <c r="LTV358" s="13"/>
      <c r="LTW358" s="13"/>
      <c r="LTX358" s="19"/>
      <c r="LTY358" s="13"/>
      <c r="LTZ358" s="13"/>
      <c r="LUA358" s="13"/>
      <c r="LUB358" s="19"/>
      <c r="LUC358" s="13"/>
      <c r="LUD358" s="13"/>
      <c r="LUE358" s="13"/>
      <c r="LUF358" s="19"/>
      <c r="LUG358" s="13"/>
      <c r="LUH358" s="13"/>
      <c r="LUI358" s="13"/>
      <c r="LUJ358" s="19"/>
      <c r="LUK358" s="13"/>
      <c r="LUL358" s="13"/>
      <c r="LUM358" s="13"/>
      <c r="LUN358" s="19"/>
      <c r="LUO358" s="13"/>
      <c r="LUP358" s="13"/>
      <c r="LUQ358" s="13"/>
      <c r="LUR358" s="19"/>
      <c r="LUS358" s="13"/>
      <c r="LUT358" s="13"/>
      <c r="LUU358" s="13"/>
      <c r="LUV358" s="19"/>
      <c r="LUW358" s="13"/>
      <c r="LUX358" s="13"/>
      <c r="LUY358" s="13"/>
      <c r="LUZ358" s="19"/>
      <c r="LVA358" s="13"/>
      <c r="LVB358" s="13"/>
      <c r="LVC358" s="13"/>
      <c r="LVD358" s="19"/>
      <c r="LVE358" s="13"/>
      <c r="LVF358" s="13"/>
      <c r="LVG358" s="13"/>
      <c r="LVH358" s="19"/>
      <c r="LVI358" s="13"/>
      <c r="LVJ358" s="13"/>
      <c r="LVK358" s="13"/>
      <c r="LVL358" s="19"/>
      <c r="LVM358" s="13"/>
      <c r="LVN358" s="13"/>
      <c r="LVO358" s="13"/>
      <c r="LVP358" s="19"/>
      <c r="LVQ358" s="13"/>
      <c r="LVR358" s="13"/>
      <c r="LVS358" s="13"/>
      <c r="LVT358" s="19"/>
      <c r="LVU358" s="13"/>
      <c r="LVV358" s="13"/>
      <c r="LVW358" s="13"/>
      <c r="LVX358" s="19"/>
      <c r="LVY358" s="13"/>
      <c r="LVZ358" s="13"/>
      <c r="LWA358" s="13"/>
      <c r="LWB358" s="19"/>
      <c r="LWC358" s="13"/>
      <c r="LWD358" s="13"/>
      <c r="LWE358" s="13"/>
      <c r="LWF358" s="19"/>
      <c r="LWG358" s="13"/>
      <c r="LWH358" s="13"/>
      <c r="LWI358" s="13"/>
      <c r="LWJ358" s="19"/>
      <c r="LWK358" s="13"/>
      <c r="LWL358" s="13"/>
      <c r="LWM358" s="13"/>
      <c r="LWN358" s="19"/>
      <c r="LWO358" s="13"/>
      <c r="LWP358" s="13"/>
      <c r="LWQ358" s="13"/>
      <c r="LWR358" s="19"/>
      <c r="LWS358" s="13"/>
      <c r="LWT358" s="13"/>
      <c r="LWU358" s="13"/>
      <c r="LWV358" s="19"/>
      <c r="LWW358" s="13"/>
      <c r="LWX358" s="13"/>
      <c r="LWY358" s="13"/>
      <c r="LWZ358" s="19"/>
      <c r="LXA358" s="13"/>
      <c r="LXB358" s="13"/>
      <c r="LXC358" s="13"/>
      <c r="LXD358" s="19"/>
      <c r="LXE358" s="13"/>
      <c r="LXF358" s="13"/>
      <c r="LXG358" s="13"/>
      <c r="LXH358" s="19"/>
      <c r="LXI358" s="13"/>
      <c r="LXJ358" s="13"/>
      <c r="LXK358" s="13"/>
      <c r="LXL358" s="19"/>
      <c r="LXM358" s="13"/>
      <c r="LXN358" s="13"/>
      <c r="LXO358" s="13"/>
      <c r="LXP358" s="19"/>
      <c r="LXQ358" s="13"/>
      <c r="LXR358" s="13"/>
      <c r="LXS358" s="13"/>
      <c r="LXT358" s="19"/>
      <c r="LXU358" s="13"/>
      <c r="LXV358" s="13"/>
      <c r="LXW358" s="13"/>
      <c r="LXX358" s="19"/>
      <c r="LXY358" s="13"/>
      <c r="LXZ358" s="13"/>
      <c r="LYA358" s="13"/>
      <c r="LYB358" s="19"/>
      <c r="LYC358" s="13"/>
      <c r="LYD358" s="13"/>
      <c r="LYE358" s="13"/>
      <c r="LYF358" s="19"/>
      <c r="LYG358" s="13"/>
      <c r="LYH358" s="13"/>
      <c r="LYI358" s="13"/>
      <c r="LYJ358" s="19"/>
      <c r="LYK358" s="13"/>
      <c r="LYL358" s="13"/>
      <c r="LYM358" s="13"/>
      <c r="LYN358" s="19"/>
      <c r="LYO358" s="13"/>
      <c r="LYP358" s="13"/>
      <c r="LYQ358" s="13"/>
      <c r="LYR358" s="19"/>
      <c r="LYS358" s="13"/>
      <c r="LYT358" s="13"/>
      <c r="LYU358" s="13"/>
      <c r="LYV358" s="19"/>
      <c r="LYW358" s="13"/>
      <c r="LYX358" s="13"/>
      <c r="LYY358" s="13"/>
      <c r="LYZ358" s="19"/>
      <c r="LZA358" s="13"/>
      <c r="LZB358" s="13"/>
      <c r="LZC358" s="13"/>
      <c r="LZD358" s="19"/>
      <c r="LZE358" s="13"/>
      <c r="LZF358" s="13"/>
      <c r="LZG358" s="13"/>
      <c r="LZH358" s="19"/>
      <c r="LZI358" s="13"/>
      <c r="LZJ358" s="13"/>
      <c r="LZK358" s="13"/>
      <c r="LZL358" s="19"/>
      <c r="LZM358" s="13"/>
      <c r="LZN358" s="13"/>
      <c r="LZO358" s="13"/>
      <c r="LZP358" s="19"/>
      <c r="LZQ358" s="13"/>
      <c r="LZR358" s="13"/>
      <c r="LZS358" s="13"/>
      <c r="LZT358" s="19"/>
      <c r="LZU358" s="13"/>
      <c r="LZV358" s="13"/>
      <c r="LZW358" s="13"/>
      <c r="LZX358" s="19"/>
      <c r="LZY358" s="13"/>
      <c r="LZZ358" s="13"/>
      <c r="MAA358" s="13"/>
      <c r="MAB358" s="19"/>
      <c r="MAC358" s="13"/>
      <c r="MAD358" s="13"/>
      <c r="MAE358" s="13"/>
      <c r="MAF358" s="19"/>
      <c r="MAG358" s="13"/>
      <c r="MAH358" s="13"/>
      <c r="MAI358" s="13"/>
      <c r="MAJ358" s="19"/>
      <c r="MAK358" s="13"/>
      <c r="MAL358" s="13"/>
      <c r="MAM358" s="13"/>
      <c r="MAN358" s="19"/>
      <c r="MAO358" s="13"/>
      <c r="MAP358" s="13"/>
      <c r="MAQ358" s="13"/>
      <c r="MAR358" s="19"/>
      <c r="MAS358" s="13"/>
      <c r="MAT358" s="13"/>
      <c r="MAU358" s="13"/>
      <c r="MAV358" s="19"/>
      <c r="MAW358" s="13"/>
      <c r="MAX358" s="13"/>
      <c r="MAY358" s="13"/>
      <c r="MAZ358" s="19"/>
      <c r="MBA358" s="13"/>
      <c r="MBB358" s="13"/>
      <c r="MBC358" s="13"/>
      <c r="MBD358" s="19"/>
      <c r="MBE358" s="13"/>
      <c r="MBF358" s="13"/>
      <c r="MBG358" s="13"/>
      <c r="MBH358" s="19"/>
      <c r="MBI358" s="13"/>
      <c r="MBJ358" s="13"/>
      <c r="MBK358" s="13"/>
      <c r="MBL358" s="19"/>
      <c r="MBM358" s="13"/>
      <c r="MBN358" s="13"/>
      <c r="MBO358" s="13"/>
      <c r="MBP358" s="19"/>
      <c r="MBQ358" s="13"/>
      <c r="MBR358" s="13"/>
      <c r="MBS358" s="13"/>
      <c r="MBT358" s="19"/>
      <c r="MBU358" s="13"/>
      <c r="MBV358" s="13"/>
      <c r="MBW358" s="13"/>
      <c r="MBX358" s="19"/>
      <c r="MBY358" s="13"/>
      <c r="MBZ358" s="13"/>
      <c r="MCA358" s="13"/>
      <c r="MCB358" s="19"/>
      <c r="MCC358" s="13"/>
      <c r="MCD358" s="13"/>
      <c r="MCE358" s="13"/>
      <c r="MCF358" s="19"/>
      <c r="MCG358" s="13"/>
      <c r="MCH358" s="13"/>
      <c r="MCI358" s="13"/>
      <c r="MCJ358" s="19"/>
      <c r="MCK358" s="13"/>
      <c r="MCL358" s="13"/>
      <c r="MCM358" s="13"/>
      <c r="MCN358" s="19"/>
      <c r="MCO358" s="13"/>
      <c r="MCP358" s="13"/>
      <c r="MCQ358" s="13"/>
      <c r="MCR358" s="19"/>
      <c r="MCS358" s="13"/>
      <c r="MCT358" s="13"/>
      <c r="MCU358" s="13"/>
      <c r="MCV358" s="19"/>
      <c r="MCW358" s="13"/>
      <c r="MCX358" s="13"/>
      <c r="MCY358" s="13"/>
      <c r="MCZ358" s="19"/>
      <c r="MDA358" s="13"/>
      <c r="MDB358" s="13"/>
      <c r="MDC358" s="13"/>
      <c r="MDD358" s="19"/>
      <c r="MDE358" s="13"/>
      <c r="MDF358" s="13"/>
      <c r="MDG358" s="13"/>
      <c r="MDH358" s="19"/>
      <c r="MDI358" s="13"/>
      <c r="MDJ358" s="13"/>
      <c r="MDK358" s="13"/>
      <c r="MDL358" s="19"/>
      <c r="MDM358" s="13"/>
      <c r="MDN358" s="13"/>
      <c r="MDO358" s="13"/>
      <c r="MDP358" s="19"/>
      <c r="MDQ358" s="13"/>
      <c r="MDR358" s="13"/>
      <c r="MDS358" s="13"/>
      <c r="MDT358" s="19"/>
      <c r="MDU358" s="13"/>
      <c r="MDV358" s="13"/>
      <c r="MDW358" s="13"/>
      <c r="MDX358" s="19"/>
      <c r="MDY358" s="13"/>
      <c r="MDZ358" s="13"/>
      <c r="MEA358" s="13"/>
      <c r="MEB358" s="19"/>
      <c r="MEC358" s="13"/>
      <c r="MED358" s="13"/>
      <c r="MEE358" s="13"/>
      <c r="MEF358" s="19"/>
      <c r="MEG358" s="13"/>
      <c r="MEH358" s="13"/>
      <c r="MEI358" s="13"/>
      <c r="MEJ358" s="19"/>
      <c r="MEK358" s="13"/>
      <c r="MEL358" s="13"/>
      <c r="MEM358" s="13"/>
      <c r="MEN358" s="19"/>
      <c r="MEO358" s="13"/>
      <c r="MEP358" s="13"/>
      <c r="MEQ358" s="13"/>
      <c r="MER358" s="19"/>
      <c r="MES358" s="13"/>
      <c r="MET358" s="13"/>
      <c r="MEU358" s="13"/>
      <c r="MEV358" s="19"/>
      <c r="MEW358" s="13"/>
      <c r="MEX358" s="13"/>
      <c r="MEY358" s="13"/>
      <c r="MEZ358" s="19"/>
      <c r="MFA358" s="13"/>
      <c r="MFB358" s="13"/>
      <c r="MFC358" s="13"/>
      <c r="MFD358" s="19"/>
      <c r="MFE358" s="13"/>
      <c r="MFF358" s="13"/>
      <c r="MFG358" s="13"/>
      <c r="MFH358" s="19"/>
      <c r="MFI358" s="13"/>
      <c r="MFJ358" s="13"/>
      <c r="MFK358" s="13"/>
      <c r="MFL358" s="19"/>
      <c r="MFM358" s="13"/>
      <c r="MFN358" s="13"/>
      <c r="MFO358" s="13"/>
      <c r="MFP358" s="19"/>
      <c r="MFQ358" s="13"/>
      <c r="MFR358" s="13"/>
      <c r="MFS358" s="13"/>
      <c r="MFT358" s="19"/>
      <c r="MFU358" s="13"/>
      <c r="MFV358" s="13"/>
      <c r="MFW358" s="13"/>
      <c r="MFX358" s="19"/>
      <c r="MFY358" s="13"/>
      <c r="MFZ358" s="13"/>
      <c r="MGA358" s="13"/>
      <c r="MGB358" s="19"/>
      <c r="MGC358" s="13"/>
      <c r="MGD358" s="13"/>
      <c r="MGE358" s="13"/>
      <c r="MGF358" s="19"/>
      <c r="MGG358" s="13"/>
      <c r="MGH358" s="13"/>
      <c r="MGI358" s="13"/>
      <c r="MGJ358" s="19"/>
      <c r="MGK358" s="13"/>
      <c r="MGL358" s="13"/>
      <c r="MGM358" s="13"/>
      <c r="MGN358" s="19"/>
      <c r="MGO358" s="13"/>
      <c r="MGP358" s="13"/>
      <c r="MGQ358" s="13"/>
      <c r="MGR358" s="19"/>
      <c r="MGS358" s="13"/>
      <c r="MGT358" s="13"/>
      <c r="MGU358" s="13"/>
      <c r="MGV358" s="19"/>
      <c r="MGW358" s="13"/>
      <c r="MGX358" s="13"/>
      <c r="MGY358" s="13"/>
      <c r="MGZ358" s="19"/>
      <c r="MHA358" s="13"/>
      <c r="MHB358" s="13"/>
      <c r="MHC358" s="13"/>
      <c r="MHD358" s="19"/>
      <c r="MHE358" s="13"/>
      <c r="MHF358" s="13"/>
      <c r="MHG358" s="13"/>
      <c r="MHH358" s="19"/>
      <c r="MHI358" s="13"/>
      <c r="MHJ358" s="13"/>
      <c r="MHK358" s="13"/>
      <c r="MHL358" s="19"/>
      <c r="MHM358" s="13"/>
      <c r="MHN358" s="13"/>
      <c r="MHO358" s="13"/>
      <c r="MHP358" s="19"/>
      <c r="MHQ358" s="13"/>
      <c r="MHR358" s="13"/>
      <c r="MHS358" s="13"/>
      <c r="MHT358" s="19"/>
      <c r="MHU358" s="13"/>
      <c r="MHV358" s="13"/>
      <c r="MHW358" s="13"/>
      <c r="MHX358" s="19"/>
      <c r="MHY358" s="13"/>
      <c r="MHZ358" s="13"/>
      <c r="MIA358" s="13"/>
      <c r="MIB358" s="19"/>
      <c r="MIC358" s="13"/>
      <c r="MID358" s="13"/>
      <c r="MIE358" s="13"/>
      <c r="MIF358" s="19"/>
      <c r="MIG358" s="13"/>
      <c r="MIH358" s="13"/>
      <c r="MII358" s="13"/>
      <c r="MIJ358" s="19"/>
      <c r="MIK358" s="13"/>
      <c r="MIL358" s="13"/>
      <c r="MIM358" s="13"/>
      <c r="MIN358" s="19"/>
      <c r="MIO358" s="13"/>
      <c r="MIP358" s="13"/>
      <c r="MIQ358" s="13"/>
      <c r="MIR358" s="19"/>
      <c r="MIS358" s="13"/>
      <c r="MIT358" s="13"/>
      <c r="MIU358" s="13"/>
      <c r="MIV358" s="19"/>
      <c r="MIW358" s="13"/>
      <c r="MIX358" s="13"/>
      <c r="MIY358" s="13"/>
      <c r="MIZ358" s="19"/>
      <c r="MJA358" s="13"/>
      <c r="MJB358" s="13"/>
      <c r="MJC358" s="13"/>
      <c r="MJD358" s="19"/>
      <c r="MJE358" s="13"/>
      <c r="MJF358" s="13"/>
      <c r="MJG358" s="13"/>
      <c r="MJH358" s="19"/>
      <c r="MJI358" s="13"/>
      <c r="MJJ358" s="13"/>
      <c r="MJK358" s="13"/>
      <c r="MJL358" s="19"/>
      <c r="MJM358" s="13"/>
      <c r="MJN358" s="13"/>
      <c r="MJO358" s="13"/>
      <c r="MJP358" s="19"/>
      <c r="MJQ358" s="13"/>
      <c r="MJR358" s="13"/>
      <c r="MJS358" s="13"/>
      <c r="MJT358" s="19"/>
      <c r="MJU358" s="13"/>
      <c r="MJV358" s="13"/>
      <c r="MJW358" s="13"/>
      <c r="MJX358" s="19"/>
      <c r="MJY358" s="13"/>
      <c r="MJZ358" s="13"/>
      <c r="MKA358" s="13"/>
      <c r="MKB358" s="19"/>
      <c r="MKC358" s="13"/>
      <c r="MKD358" s="13"/>
      <c r="MKE358" s="13"/>
      <c r="MKF358" s="19"/>
      <c r="MKG358" s="13"/>
      <c r="MKH358" s="13"/>
      <c r="MKI358" s="13"/>
      <c r="MKJ358" s="19"/>
      <c r="MKK358" s="13"/>
      <c r="MKL358" s="13"/>
      <c r="MKM358" s="13"/>
      <c r="MKN358" s="19"/>
      <c r="MKO358" s="13"/>
      <c r="MKP358" s="13"/>
      <c r="MKQ358" s="13"/>
      <c r="MKR358" s="19"/>
      <c r="MKS358" s="13"/>
      <c r="MKT358" s="13"/>
      <c r="MKU358" s="13"/>
      <c r="MKV358" s="19"/>
      <c r="MKW358" s="13"/>
      <c r="MKX358" s="13"/>
      <c r="MKY358" s="13"/>
      <c r="MKZ358" s="19"/>
      <c r="MLA358" s="13"/>
      <c r="MLB358" s="13"/>
      <c r="MLC358" s="13"/>
      <c r="MLD358" s="19"/>
      <c r="MLE358" s="13"/>
      <c r="MLF358" s="13"/>
      <c r="MLG358" s="13"/>
      <c r="MLH358" s="19"/>
      <c r="MLI358" s="13"/>
      <c r="MLJ358" s="13"/>
      <c r="MLK358" s="13"/>
      <c r="MLL358" s="19"/>
      <c r="MLM358" s="13"/>
      <c r="MLN358" s="13"/>
      <c r="MLO358" s="13"/>
      <c r="MLP358" s="19"/>
      <c r="MLQ358" s="13"/>
      <c r="MLR358" s="13"/>
      <c r="MLS358" s="13"/>
      <c r="MLT358" s="19"/>
      <c r="MLU358" s="13"/>
      <c r="MLV358" s="13"/>
      <c r="MLW358" s="13"/>
      <c r="MLX358" s="19"/>
      <c r="MLY358" s="13"/>
      <c r="MLZ358" s="13"/>
      <c r="MMA358" s="13"/>
      <c r="MMB358" s="19"/>
      <c r="MMC358" s="13"/>
      <c r="MMD358" s="13"/>
      <c r="MME358" s="13"/>
      <c r="MMF358" s="19"/>
      <c r="MMG358" s="13"/>
      <c r="MMH358" s="13"/>
      <c r="MMI358" s="13"/>
      <c r="MMJ358" s="19"/>
      <c r="MMK358" s="13"/>
      <c r="MML358" s="13"/>
      <c r="MMM358" s="13"/>
      <c r="MMN358" s="19"/>
      <c r="MMO358" s="13"/>
      <c r="MMP358" s="13"/>
      <c r="MMQ358" s="13"/>
      <c r="MMR358" s="19"/>
      <c r="MMS358" s="13"/>
      <c r="MMT358" s="13"/>
      <c r="MMU358" s="13"/>
      <c r="MMV358" s="19"/>
      <c r="MMW358" s="13"/>
      <c r="MMX358" s="13"/>
      <c r="MMY358" s="13"/>
      <c r="MMZ358" s="19"/>
      <c r="MNA358" s="13"/>
      <c r="MNB358" s="13"/>
      <c r="MNC358" s="13"/>
      <c r="MND358" s="19"/>
      <c r="MNE358" s="13"/>
      <c r="MNF358" s="13"/>
      <c r="MNG358" s="13"/>
      <c r="MNH358" s="19"/>
      <c r="MNI358" s="13"/>
      <c r="MNJ358" s="13"/>
      <c r="MNK358" s="13"/>
      <c r="MNL358" s="19"/>
      <c r="MNM358" s="13"/>
      <c r="MNN358" s="13"/>
      <c r="MNO358" s="13"/>
      <c r="MNP358" s="19"/>
      <c r="MNQ358" s="13"/>
      <c r="MNR358" s="13"/>
      <c r="MNS358" s="13"/>
      <c r="MNT358" s="19"/>
      <c r="MNU358" s="13"/>
      <c r="MNV358" s="13"/>
      <c r="MNW358" s="13"/>
      <c r="MNX358" s="19"/>
      <c r="MNY358" s="13"/>
      <c r="MNZ358" s="13"/>
      <c r="MOA358" s="13"/>
      <c r="MOB358" s="19"/>
      <c r="MOC358" s="13"/>
      <c r="MOD358" s="13"/>
      <c r="MOE358" s="13"/>
      <c r="MOF358" s="19"/>
      <c r="MOG358" s="13"/>
      <c r="MOH358" s="13"/>
      <c r="MOI358" s="13"/>
      <c r="MOJ358" s="19"/>
      <c r="MOK358" s="13"/>
      <c r="MOL358" s="13"/>
      <c r="MOM358" s="13"/>
      <c r="MON358" s="19"/>
      <c r="MOO358" s="13"/>
      <c r="MOP358" s="13"/>
      <c r="MOQ358" s="13"/>
      <c r="MOR358" s="19"/>
      <c r="MOS358" s="13"/>
      <c r="MOT358" s="13"/>
      <c r="MOU358" s="13"/>
      <c r="MOV358" s="19"/>
      <c r="MOW358" s="13"/>
      <c r="MOX358" s="13"/>
      <c r="MOY358" s="13"/>
      <c r="MOZ358" s="19"/>
      <c r="MPA358" s="13"/>
      <c r="MPB358" s="13"/>
      <c r="MPC358" s="13"/>
      <c r="MPD358" s="19"/>
      <c r="MPE358" s="13"/>
      <c r="MPF358" s="13"/>
      <c r="MPG358" s="13"/>
      <c r="MPH358" s="19"/>
      <c r="MPI358" s="13"/>
      <c r="MPJ358" s="13"/>
      <c r="MPK358" s="13"/>
      <c r="MPL358" s="19"/>
      <c r="MPM358" s="13"/>
      <c r="MPN358" s="13"/>
      <c r="MPO358" s="13"/>
      <c r="MPP358" s="19"/>
      <c r="MPQ358" s="13"/>
      <c r="MPR358" s="13"/>
      <c r="MPS358" s="13"/>
      <c r="MPT358" s="19"/>
      <c r="MPU358" s="13"/>
      <c r="MPV358" s="13"/>
      <c r="MPW358" s="13"/>
      <c r="MPX358" s="19"/>
      <c r="MPY358" s="13"/>
      <c r="MPZ358" s="13"/>
      <c r="MQA358" s="13"/>
      <c r="MQB358" s="19"/>
      <c r="MQC358" s="13"/>
      <c r="MQD358" s="13"/>
      <c r="MQE358" s="13"/>
      <c r="MQF358" s="19"/>
      <c r="MQG358" s="13"/>
      <c r="MQH358" s="13"/>
      <c r="MQI358" s="13"/>
      <c r="MQJ358" s="19"/>
      <c r="MQK358" s="13"/>
      <c r="MQL358" s="13"/>
      <c r="MQM358" s="13"/>
      <c r="MQN358" s="19"/>
      <c r="MQO358" s="13"/>
      <c r="MQP358" s="13"/>
      <c r="MQQ358" s="13"/>
      <c r="MQR358" s="19"/>
      <c r="MQS358" s="13"/>
      <c r="MQT358" s="13"/>
      <c r="MQU358" s="13"/>
      <c r="MQV358" s="19"/>
      <c r="MQW358" s="13"/>
      <c r="MQX358" s="13"/>
      <c r="MQY358" s="13"/>
      <c r="MQZ358" s="19"/>
      <c r="MRA358" s="13"/>
      <c r="MRB358" s="13"/>
      <c r="MRC358" s="13"/>
      <c r="MRD358" s="19"/>
      <c r="MRE358" s="13"/>
      <c r="MRF358" s="13"/>
      <c r="MRG358" s="13"/>
      <c r="MRH358" s="19"/>
      <c r="MRI358" s="13"/>
      <c r="MRJ358" s="13"/>
      <c r="MRK358" s="13"/>
      <c r="MRL358" s="19"/>
      <c r="MRM358" s="13"/>
      <c r="MRN358" s="13"/>
      <c r="MRO358" s="13"/>
      <c r="MRP358" s="19"/>
      <c r="MRQ358" s="13"/>
      <c r="MRR358" s="13"/>
      <c r="MRS358" s="13"/>
      <c r="MRT358" s="19"/>
      <c r="MRU358" s="13"/>
      <c r="MRV358" s="13"/>
      <c r="MRW358" s="13"/>
      <c r="MRX358" s="19"/>
      <c r="MRY358" s="13"/>
      <c r="MRZ358" s="13"/>
      <c r="MSA358" s="13"/>
      <c r="MSB358" s="19"/>
      <c r="MSC358" s="13"/>
      <c r="MSD358" s="13"/>
      <c r="MSE358" s="13"/>
      <c r="MSF358" s="19"/>
      <c r="MSG358" s="13"/>
      <c r="MSH358" s="13"/>
      <c r="MSI358" s="13"/>
      <c r="MSJ358" s="19"/>
      <c r="MSK358" s="13"/>
      <c r="MSL358" s="13"/>
      <c r="MSM358" s="13"/>
      <c r="MSN358" s="19"/>
      <c r="MSO358" s="13"/>
      <c r="MSP358" s="13"/>
      <c r="MSQ358" s="13"/>
      <c r="MSR358" s="19"/>
      <c r="MSS358" s="13"/>
      <c r="MST358" s="13"/>
      <c r="MSU358" s="13"/>
      <c r="MSV358" s="19"/>
      <c r="MSW358" s="13"/>
      <c r="MSX358" s="13"/>
      <c r="MSY358" s="13"/>
      <c r="MSZ358" s="19"/>
      <c r="MTA358" s="13"/>
      <c r="MTB358" s="13"/>
      <c r="MTC358" s="13"/>
      <c r="MTD358" s="19"/>
      <c r="MTE358" s="13"/>
      <c r="MTF358" s="13"/>
      <c r="MTG358" s="13"/>
      <c r="MTH358" s="19"/>
      <c r="MTI358" s="13"/>
      <c r="MTJ358" s="13"/>
      <c r="MTK358" s="13"/>
      <c r="MTL358" s="19"/>
      <c r="MTM358" s="13"/>
      <c r="MTN358" s="13"/>
      <c r="MTO358" s="13"/>
      <c r="MTP358" s="19"/>
      <c r="MTQ358" s="13"/>
      <c r="MTR358" s="13"/>
      <c r="MTS358" s="13"/>
      <c r="MTT358" s="19"/>
      <c r="MTU358" s="13"/>
      <c r="MTV358" s="13"/>
      <c r="MTW358" s="13"/>
      <c r="MTX358" s="19"/>
      <c r="MTY358" s="13"/>
      <c r="MTZ358" s="13"/>
      <c r="MUA358" s="13"/>
      <c r="MUB358" s="19"/>
      <c r="MUC358" s="13"/>
      <c r="MUD358" s="13"/>
      <c r="MUE358" s="13"/>
      <c r="MUF358" s="19"/>
      <c r="MUG358" s="13"/>
      <c r="MUH358" s="13"/>
      <c r="MUI358" s="13"/>
      <c r="MUJ358" s="19"/>
      <c r="MUK358" s="13"/>
      <c r="MUL358" s="13"/>
      <c r="MUM358" s="13"/>
      <c r="MUN358" s="19"/>
      <c r="MUO358" s="13"/>
      <c r="MUP358" s="13"/>
      <c r="MUQ358" s="13"/>
      <c r="MUR358" s="19"/>
      <c r="MUS358" s="13"/>
      <c r="MUT358" s="13"/>
      <c r="MUU358" s="13"/>
      <c r="MUV358" s="19"/>
      <c r="MUW358" s="13"/>
      <c r="MUX358" s="13"/>
      <c r="MUY358" s="13"/>
      <c r="MUZ358" s="19"/>
      <c r="MVA358" s="13"/>
      <c r="MVB358" s="13"/>
      <c r="MVC358" s="13"/>
      <c r="MVD358" s="19"/>
      <c r="MVE358" s="13"/>
      <c r="MVF358" s="13"/>
      <c r="MVG358" s="13"/>
      <c r="MVH358" s="19"/>
      <c r="MVI358" s="13"/>
      <c r="MVJ358" s="13"/>
      <c r="MVK358" s="13"/>
      <c r="MVL358" s="19"/>
      <c r="MVM358" s="13"/>
      <c r="MVN358" s="13"/>
      <c r="MVO358" s="13"/>
      <c r="MVP358" s="19"/>
      <c r="MVQ358" s="13"/>
      <c r="MVR358" s="13"/>
      <c r="MVS358" s="13"/>
      <c r="MVT358" s="19"/>
      <c r="MVU358" s="13"/>
      <c r="MVV358" s="13"/>
      <c r="MVW358" s="13"/>
      <c r="MVX358" s="19"/>
      <c r="MVY358" s="13"/>
      <c r="MVZ358" s="13"/>
      <c r="MWA358" s="13"/>
      <c r="MWB358" s="19"/>
      <c r="MWC358" s="13"/>
      <c r="MWD358" s="13"/>
      <c r="MWE358" s="13"/>
      <c r="MWF358" s="19"/>
      <c r="MWG358" s="13"/>
      <c r="MWH358" s="13"/>
      <c r="MWI358" s="13"/>
      <c r="MWJ358" s="19"/>
      <c r="MWK358" s="13"/>
      <c r="MWL358" s="13"/>
      <c r="MWM358" s="13"/>
      <c r="MWN358" s="19"/>
      <c r="MWO358" s="13"/>
      <c r="MWP358" s="13"/>
      <c r="MWQ358" s="13"/>
      <c r="MWR358" s="19"/>
      <c r="MWS358" s="13"/>
      <c r="MWT358" s="13"/>
      <c r="MWU358" s="13"/>
      <c r="MWV358" s="19"/>
      <c r="MWW358" s="13"/>
      <c r="MWX358" s="13"/>
      <c r="MWY358" s="13"/>
      <c r="MWZ358" s="19"/>
      <c r="MXA358" s="13"/>
      <c r="MXB358" s="13"/>
      <c r="MXC358" s="13"/>
      <c r="MXD358" s="19"/>
      <c r="MXE358" s="13"/>
      <c r="MXF358" s="13"/>
      <c r="MXG358" s="13"/>
      <c r="MXH358" s="19"/>
      <c r="MXI358" s="13"/>
      <c r="MXJ358" s="13"/>
      <c r="MXK358" s="13"/>
      <c r="MXL358" s="19"/>
      <c r="MXM358" s="13"/>
      <c r="MXN358" s="13"/>
      <c r="MXO358" s="13"/>
      <c r="MXP358" s="19"/>
      <c r="MXQ358" s="13"/>
      <c r="MXR358" s="13"/>
      <c r="MXS358" s="13"/>
      <c r="MXT358" s="19"/>
      <c r="MXU358" s="13"/>
      <c r="MXV358" s="13"/>
      <c r="MXW358" s="13"/>
      <c r="MXX358" s="19"/>
      <c r="MXY358" s="13"/>
      <c r="MXZ358" s="13"/>
      <c r="MYA358" s="13"/>
      <c r="MYB358" s="19"/>
      <c r="MYC358" s="13"/>
      <c r="MYD358" s="13"/>
      <c r="MYE358" s="13"/>
      <c r="MYF358" s="19"/>
      <c r="MYG358" s="13"/>
      <c r="MYH358" s="13"/>
      <c r="MYI358" s="13"/>
      <c r="MYJ358" s="19"/>
      <c r="MYK358" s="13"/>
      <c r="MYL358" s="13"/>
      <c r="MYM358" s="13"/>
      <c r="MYN358" s="19"/>
      <c r="MYO358" s="13"/>
      <c r="MYP358" s="13"/>
      <c r="MYQ358" s="13"/>
      <c r="MYR358" s="19"/>
      <c r="MYS358" s="13"/>
      <c r="MYT358" s="13"/>
      <c r="MYU358" s="13"/>
      <c r="MYV358" s="19"/>
      <c r="MYW358" s="13"/>
      <c r="MYX358" s="13"/>
      <c r="MYY358" s="13"/>
      <c r="MYZ358" s="19"/>
      <c r="MZA358" s="13"/>
      <c r="MZB358" s="13"/>
      <c r="MZC358" s="13"/>
      <c r="MZD358" s="19"/>
      <c r="MZE358" s="13"/>
      <c r="MZF358" s="13"/>
      <c r="MZG358" s="13"/>
      <c r="MZH358" s="19"/>
      <c r="MZI358" s="13"/>
      <c r="MZJ358" s="13"/>
      <c r="MZK358" s="13"/>
      <c r="MZL358" s="19"/>
      <c r="MZM358" s="13"/>
      <c r="MZN358" s="13"/>
      <c r="MZO358" s="13"/>
      <c r="MZP358" s="19"/>
      <c r="MZQ358" s="13"/>
      <c r="MZR358" s="13"/>
      <c r="MZS358" s="13"/>
      <c r="MZT358" s="19"/>
      <c r="MZU358" s="13"/>
      <c r="MZV358" s="13"/>
      <c r="MZW358" s="13"/>
      <c r="MZX358" s="19"/>
      <c r="MZY358" s="13"/>
      <c r="MZZ358" s="13"/>
      <c r="NAA358" s="13"/>
      <c r="NAB358" s="19"/>
      <c r="NAC358" s="13"/>
      <c r="NAD358" s="13"/>
      <c r="NAE358" s="13"/>
      <c r="NAF358" s="19"/>
      <c r="NAG358" s="13"/>
      <c r="NAH358" s="13"/>
      <c r="NAI358" s="13"/>
      <c r="NAJ358" s="19"/>
      <c r="NAK358" s="13"/>
      <c r="NAL358" s="13"/>
      <c r="NAM358" s="13"/>
      <c r="NAN358" s="19"/>
      <c r="NAO358" s="13"/>
      <c r="NAP358" s="13"/>
      <c r="NAQ358" s="13"/>
      <c r="NAR358" s="19"/>
      <c r="NAS358" s="13"/>
      <c r="NAT358" s="13"/>
      <c r="NAU358" s="13"/>
      <c r="NAV358" s="19"/>
      <c r="NAW358" s="13"/>
      <c r="NAX358" s="13"/>
      <c r="NAY358" s="13"/>
      <c r="NAZ358" s="19"/>
      <c r="NBA358" s="13"/>
      <c r="NBB358" s="13"/>
      <c r="NBC358" s="13"/>
      <c r="NBD358" s="19"/>
      <c r="NBE358" s="13"/>
      <c r="NBF358" s="13"/>
      <c r="NBG358" s="13"/>
      <c r="NBH358" s="19"/>
      <c r="NBI358" s="13"/>
      <c r="NBJ358" s="13"/>
      <c r="NBK358" s="13"/>
      <c r="NBL358" s="19"/>
      <c r="NBM358" s="13"/>
      <c r="NBN358" s="13"/>
      <c r="NBO358" s="13"/>
      <c r="NBP358" s="19"/>
      <c r="NBQ358" s="13"/>
      <c r="NBR358" s="13"/>
      <c r="NBS358" s="13"/>
      <c r="NBT358" s="19"/>
      <c r="NBU358" s="13"/>
      <c r="NBV358" s="13"/>
      <c r="NBW358" s="13"/>
      <c r="NBX358" s="19"/>
      <c r="NBY358" s="13"/>
      <c r="NBZ358" s="13"/>
      <c r="NCA358" s="13"/>
      <c r="NCB358" s="19"/>
      <c r="NCC358" s="13"/>
      <c r="NCD358" s="13"/>
      <c r="NCE358" s="13"/>
      <c r="NCF358" s="19"/>
      <c r="NCG358" s="13"/>
      <c r="NCH358" s="13"/>
      <c r="NCI358" s="13"/>
      <c r="NCJ358" s="19"/>
      <c r="NCK358" s="13"/>
      <c r="NCL358" s="13"/>
      <c r="NCM358" s="13"/>
      <c r="NCN358" s="19"/>
      <c r="NCO358" s="13"/>
      <c r="NCP358" s="13"/>
      <c r="NCQ358" s="13"/>
      <c r="NCR358" s="19"/>
      <c r="NCS358" s="13"/>
      <c r="NCT358" s="13"/>
      <c r="NCU358" s="13"/>
      <c r="NCV358" s="19"/>
      <c r="NCW358" s="13"/>
      <c r="NCX358" s="13"/>
      <c r="NCY358" s="13"/>
      <c r="NCZ358" s="19"/>
      <c r="NDA358" s="13"/>
      <c r="NDB358" s="13"/>
      <c r="NDC358" s="13"/>
      <c r="NDD358" s="19"/>
      <c r="NDE358" s="13"/>
      <c r="NDF358" s="13"/>
      <c r="NDG358" s="13"/>
      <c r="NDH358" s="19"/>
      <c r="NDI358" s="13"/>
      <c r="NDJ358" s="13"/>
      <c r="NDK358" s="13"/>
      <c r="NDL358" s="19"/>
      <c r="NDM358" s="13"/>
      <c r="NDN358" s="13"/>
      <c r="NDO358" s="13"/>
      <c r="NDP358" s="19"/>
      <c r="NDQ358" s="13"/>
      <c r="NDR358" s="13"/>
      <c r="NDS358" s="13"/>
      <c r="NDT358" s="19"/>
      <c r="NDU358" s="13"/>
      <c r="NDV358" s="13"/>
      <c r="NDW358" s="13"/>
      <c r="NDX358" s="19"/>
      <c r="NDY358" s="13"/>
      <c r="NDZ358" s="13"/>
      <c r="NEA358" s="13"/>
      <c r="NEB358" s="19"/>
      <c r="NEC358" s="13"/>
      <c r="NED358" s="13"/>
      <c r="NEE358" s="13"/>
      <c r="NEF358" s="19"/>
      <c r="NEG358" s="13"/>
      <c r="NEH358" s="13"/>
      <c r="NEI358" s="13"/>
      <c r="NEJ358" s="19"/>
      <c r="NEK358" s="13"/>
      <c r="NEL358" s="13"/>
      <c r="NEM358" s="13"/>
      <c r="NEN358" s="19"/>
      <c r="NEO358" s="13"/>
      <c r="NEP358" s="13"/>
      <c r="NEQ358" s="13"/>
      <c r="NER358" s="19"/>
      <c r="NES358" s="13"/>
      <c r="NET358" s="13"/>
      <c r="NEU358" s="13"/>
      <c r="NEV358" s="19"/>
      <c r="NEW358" s="13"/>
      <c r="NEX358" s="13"/>
      <c r="NEY358" s="13"/>
      <c r="NEZ358" s="19"/>
      <c r="NFA358" s="13"/>
      <c r="NFB358" s="13"/>
      <c r="NFC358" s="13"/>
      <c r="NFD358" s="19"/>
      <c r="NFE358" s="13"/>
      <c r="NFF358" s="13"/>
      <c r="NFG358" s="13"/>
      <c r="NFH358" s="19"/>
      <c r="NFI358" s="13"/>
      <c r="NFJ358" s="13"/>
      <c r="NFK358" s="13"/>
      <c r="NFL358" s="19"/>
      <c r="NFM358" s="13"/>
      <c r="NFN358" s="13"/>
      <c r="NFO358" s="13"/>
      <c r="NFP358" s="19"/>
      <c r="NFQ358" s="13"/>
      <c r="NFR358" s="13"/>
      <c r="NFS358" s="13"/>
      <c r="NFT358" s="19"/>
      <c r="NFU358" s="13"/>
      <c r="NFV358" s="13"/>
      <c r="NFW358" s="13"/>
      <c r="NFX358" s="19"/>
      <c r="NFY358" s="13"/>
      <c r="NFZ358" s="13"/>
      <c r="NGA358" s="13"/>
      <c r="NGB358" s="19"/>
      <c r="NGC358" s="13"/>
      <c r="NGD358" s="13"/>
      <c r="NGE358" s="13"/>
      <c r="NGF358" s="19"/>
      <c r="NGG358" s="13"/>
      <c r="NGH358" s="13"/>
      <c r="NGI358" s="13"/>
      <c r="NGJ358" s="19"/>
      <c r="NGK358" s="13"/>
      <c r="NGL358" s="13"/>
      <c r="NGM358" s="13"/>
      <c r="NGN358" s="19"/>
      <c r="NGO358" s="13"/>
      <c r="NGP358" s="13"/>
      <c r="NGQ358" s="13"/>
      <c r="NGR358" s="19"/>
      <c r="NGS358" s="13"/>
      <c r="NGT358" s="13"/>
      <c r="NGU358" s="13"/>
      <c r="NGV358" s="19"/>
      <c r="NGW358" s="13"/>
      <c r="NGX358" s="13"/>
      <c r="NGY358" s="13"/>
      <c r="NGZ358" s="19"/>
      <c r="NHA358" s="13"/>
      <c r="NHB358" s="13"/>
      <c r="NHC358" s="13"/>
      <c r="NHD358" s="19"/>
      <c r="NHE358" s="13"/>
      <c r="NHF358" s="13"/>
      <c r="NHG358" s="13"/>
      <c r="NHH358" s="19"/>
      <c r="NHI358" s="13"/>
      <c r="NHJ358" s="13"/>
      <c r="NHK358" s="13"/>
      <c r="NHL358" s="19"/>
      <c r="NHM358" s="13"/>
      <c r="NHN358" s="13"/>
      <c r="NHO358" s="13"/>
      <c r="NHP358" s="19"/>
      <c r="NHQ358" s="13"/>
      <c r="NHR358" s="13"/>
      <c r="NHS358" s="13"/>
      <c r="NHT358" s="19"/>
      <c r="NHU358" s="13"/>
      <c r="NHV358" s="13"/>
      <c r="NHW358" s="13"/>
      <c r="NHX358" s="19"/>
      <c r="NHY358" s="13"/>
      <c r="NHZ358" s="13"/>
      <c r="NIA358" s="13"/>
      <c r="NIB358" s="19"/>
      <c r="NIC358" s="13"/>
      <c r="NID358" s="13"/>
      <c r="NIE358" s="13"/>
      <c r="NIF358" s="19"/>
      <c r="NIG358" s="13"/>
      <c r="NIH358" s="13"/>
      <c r="NII358" s="13"/>
      <c r="NIJ358" s="19"/>
      <c r="NIK358" s="13"/>
      <c r="NIL358" s="13"/>
      <c r="NIM358" s="13"/>
      <c r="NIN358" s="19"/>
      <c r="NIO358" s="13"/>
      <c r="NIP358" s="13"/>
      <c r="NIQ358" s="13"/>
      <c r="NIR358" s="19"/>
      <c r="NIS358" s="13"/>
      <c r="NIT358" s="13"/>
      <c r="NIU358" s="13"/>
      <c r="NIV358" s="19"/>
      <c r="NIW358" s="13"/>
      <c r="NIX358" s="13"/>
      <c r="NIY358" s="13"/>
      <c r="NIZ358" s="19"/>
      <c r="NJA358" s="13"/>
      <c r="NJB358" s="13"/>
      <c r="NJC358" s="13"/>
      <c r="NJD358" s="19"/>
      <c r="NJE358" s="13"/>
      <c r="NJF358" s="13"/>
      <c r="NJG358" s="13"/>
      <c r="NJH358" s="19"/>
      <c r="NJI358" s="13"/>
      <c r="NJJ358" s="13"/>
      <c r="NJK358" s="13"/>
      <c r="NJL358" s="19"/>
      <c r="NJM358" s="13"/>
      <c r="NJN358" s="13"/>
      <c r="NJO358" s="13"/>
      <c r="NJP358" s="19"/>
      <c r="NJQ358" s="13"/>
      <c r="NJR358" s="13"/>
      <c r="NJS358" s="13"/>
      <c r="NJT358" s="19"/>
      <c r="NJU358" s="13"/>
      <c r="NJV358" s="13"/>
      <c r="NJW358" s="13"/>
      <c r="NJX358" s="19"/>
      <c r="NJY358" s="13"/>
      <c r="NJZ358" s="13"/>
      <c r="NKA358" s="13"/>
      <c r="NKB358" s="19"/>
      <c r="NKC358" s="13"/>
      <c r="NKD358" s="13"/>
      <c r="NKE358" s="13"/>
      <c r="NKF358" s="19"/>
      <c r="NKG358" s="13"/>
      <c r="NKH358" s="13"/>
      <c r="NKI358" s="13"/>
      <c r="NKJ358" s="19"/>
      <c r="NKK358" s="13"/>
      <c r="NKL358" s="13"/>
      <c r="NKM358" s="13"/>
      <c r="NKN358" s="19"/>
      <c r="NKO358" s="13"/>
      <c r="NKP358" s="13"/>
      <c r="NKQ358" s="13"/>
      <c r="NKR358" s="19"/>
      <c r="NKS358" s="13"/>
      <c r="NKT358" s="13"/>
      <c r="NKU358" s="13"/>
      <c r="NKV358" s="19"/>
      <c r="NKW358" s="13"/>
      <c r="NKX358" s="13"/>
      <c r="NKY358" s="13"/>
      <c r="NKZ358" s="19"/>
      <c r="NLA358" s="13"/>
      <c r="NLB358" s="13"/>
      <c r="NLC358" s="13"/>
      <c r="NLD358" s="19"/>
      <c r="NLE358" s="13"/>
      <c r="NLF358" s="13"/>
      <c r="NLG358" s="13"/>
      <c r="NLH358" s="19"/>
      <c r="NLI358" s="13"/>
      <c r="NLJ358" s="13"/>
      <c r="NLK358" s="13"/>
      <c r="NLL358" s="19"/>
      <c r="NLM358" s="13"/>
      <c r="NLN358" s="13"/>
      <c r="NLO358" s="13"/>
      <c r="NLP358" s="19"/>
      <c r="NLQ358" s="13"/>
      <c r="NLR358" s="13"/>
      <c r="NLS358" s="13"/>
      <c r="NLT358" s="19"/>
      <c r="NLU358" s="13"/>
      <c r="NLV358" s="13"/>
      <c r="NLW358" s="13"/>
      <c r="NLX358" s="19"/>
      <c r="NLY358" s="13"/>
      <c r="NLZ358" s="13"/>
      <c r="NMA358" s="13"/>
      <c r="NMB358" s="19"/>
      <c r="NMC358" s="13"/>
      <c r="NMD358" s="13"/>
      <c r="NME358" s="13"/>
      <c r="NMF358" s="19"/>
      <c r="NMG358" s="13"/>
      <c r="NMH358" s="13"/>
      <c r="NMI358" s="13"/>
      <c r="NMJ358" s="19"/>
      <c r="NMK358" s="13"/>
      <c r="NML358" s="13"/>
      <c r="NMM358" s="13"/>
      <c r="NMN358" s="19"/>
      <c r="NMO358" s="13"/>
      <c r="NMP358" s="13"/>
      <c r="NMQ358" s="13"/>
      <c r="NMR358" s="19"/>
      <c r="NMS358" s="13"/>
      <c r="NMT358" s="13"/>
      <c r="NMU358" s="13"/>
      <c r="NMV358" s="19"/>
      <c r="NMW358" s="13"/>
      <c r="NMX358" s="13"/>
      <c r="NMY358" s="13"/>
      <c r="NMZ358" s="19"/>
      <c r="NNA358" s="13"/>
      <c r="NNB358" s="13"/>
      <c r="NNC358" s="13"/>
      <c r="NND358" s="19"/>
      <c r="NNE358" s="13"/>
      <c r="NNF358" s="13"/>
      <c r="NNG358" s="13"/>
      <c r="NNH358" s="19"/>
      <c r="NNI358" s="13"/>
      <c r="NNJ358" s="13"/>
      <c r="NNK358" s="13"/>
      <c r="NNL358" s="19"/>
      <c r="NNM358" s="13"/>
      <c r="NNN358" s="13"/>
      <c r="NNO358" s="13"/>
      <c r="NNP358" s="19"/>
      <c r="NNQ358" s="13"/>
      <c r="NNR358" s="13"/>
      <c r="NNS358" s="13"/>
      <c r="NNT358" s="19"/>
      <c r="NNU358" s="13"/>
      <c r="NNV358" s="13"/>
      <c r="NNW358" s="13"/>
      <c r="NNX358" s="19"/>
      <c r="NNY358" s="13"/>
      <c r="NNZ358" s="13"/>
      <c r="NOA358" s="13"/>
      <c r="NOB358" s="19"/>
      <c r="NOC358" s="13"/>
      <c r="NOD358" s="13"/>
      <c r="NOE358" s="13"/>
      <c r="NOF358" s="19"/>
      <c r="NOG358" s="13"/>
      <c r="NOH358" s="13"/>
      <c r="NOI358" s="13"/>
      <c r="NOJ358" s="19"/>
      <c r="NOK358" s="13"/>
      <c r="NOL358" s="13"/>
      <c r="NOM358" s="13"/>
      <c r="NON358" s="19"/>
      <c r="NOO358" s="13"/>
      <c r="NOP358" s="13"/>
      <c r="NOQ358" s="13"/>
      <c r="NOR358" s="19"/>
      <c r="NOS358" s="13"/>
      <c r="NOT358" s="13"/>
      <c r="NOU358" s="13"/>
      <c r="NOV358" s="19"/>
      <c r="NOW358" s="13"/>
      <c r="NOX358" s="13"/>
      <c r="NOY358" s="13"/>
      <c r="NOZ358" s="19"/>
      <c r="NPA358" s="13"/>
      <c r="NPB358" s="13"/>
      <c r="NPC358" s="13"/>
      <c r="NPD358" s="19"/>
      <c r="NPE358" s="13"/>
      <c r="NPF358" s="13"/>
      <c r="NPG358" s="13"/>
      <c r="NPH358" s="19"/>
      <c r="NPI358" s="13"/>
      <c r="NPJ358" s="13"/>
      <c r="NPK358" s="13"/>
      <c r="NPL358" s="19"/>
      <c r="NPM358" s="13"/>
      <c r="NPN358" s="13"/>
      <c r="NPO358" s="13"/>
      <c r="NPP358" s="19"/>
      <c r="NPQ358" s="13"/>
      <c r="NPR358" s="13"/>
      <c r="NPS358" s="13"/>
      <c r="NPT358" s="19"/>
      <c r="NPU358" s="13"/>
      <c r="NPV358" s="13"/>
      <c r="NPW358" s="13"/>
      <c r="NPX358" s="19"/>
      <c r="NPY358" s="13"/>
      <c r="NPZ358" s="13"/>
      <c r="NQA358" s="13"/>
      <c r="NQB358" s="19"/>
      <c r="NQC358" s="13"/>
      <c r="NQD358" s="13"/>
      <c r="NQE358" s="13"/>
      <c r="NQF358" s="19"/>
      <c r="NQG358" s="13"/>
      <c r="NQH358" s="13"/>
      <c r="NQI358" s="13"/>
      <c r="NQJ358" s="19"/>
      <c r="NQK358" s="13"/>
      <c r="NQL358" s="13"/>
      <c r="NQM358" s="13"/>
      <c r="NQN358" s="19"/>
      <c r="NQO358" s="13"/>
      <c r="NQP358" s="13"/>
      <c r="NQQ358" s="13"/>
      <c r="NQR358" s="19"/>
      <c r="NQS358" s="13"/>
      <c r="NQT358" s="13"/>
      <c r="NQU358" s="13"/>
      <c r="NQV358" s="19"/>
      <c r="NQW358" s="13"/>
      <c r="NQX358" s="13"/>
      <c r="NQY358" s="13"/>
      <c r="NQZ358" s="19"/>
      <c r="NRA358" s="13"/>
      <c r="NRB358" s="13"/>
      <c r="NRC358" s="13"/>
      <c r="NRD358" s="19"/>
      <c r="NRE358" s="13"/>
      <c r="NRF358" s="13"/>
      <c r="NRG358" s="13"/>
      <c r="NRH358" s="19"/>
      <c r="NRI358" s="13"/>
      <c r="NRJ358" s="13"/>
      <c r="NRK358" s="13"/>
      <c r="NRL358" s="19"/>
      <c r="NRM358" s="13"/>
      <c r="NRN358" s="13"/>
      <c r="NRO358" s="13"/>
      <c r="NRP358" s="19"/>
      <c r="NRQ358" s="13"/>
      <c r="NRR358" s="13"/>
      <c r="NRS358" s="13"/>
      <c r="NRT358" s="19"/>
      <c r="NRU358" s="13"/>
      <c r="NRV358" s="13"/>
      <c r="NRW358" s="13"/>
      <c r="NRX358" s="19"/>
      <c r="NRY358" s="13"/>
      <c r="NRZ358" s="13"/>
      <c r="NSA358" s="13"/>
      <c r="NSB358" s="19"/>
      <c r="NSC358" s="13"/>
      <c r="NSD358" s="13"/>
      <c r="NSE358" s="13"/>
      <c r="NSF358" s="19"/>
      <c r="NSG358" s="13"/>
      <c r="NSH358" s="13"/>
      <c r="NSI358" s="13"/>
      <c r="NSJ358" s="19"/>
      <c r="NSK358" s="13"/>
      <c r="NSL358" s="13"/>
      <c r="NSM358" s="13"/>
      <c r="NSN358" s="19"/>
      <c r="NSO358" s="13"/>
      <c r="NSP358" s="13"/>
      <c r="NSQ358" s="13"/>
      <c r="NSR358" s="19"/>
      <c r="NSS358" s="13"/>
      <c r="NST358" s="13"/>
      <c r="NSU358" s="13"/>
      <c r="NSV358" s="19"/>
      <c r="NSW358" s="13"/>
      <c r="NSX358" s="13"/>
      <c r="NSY358" s="13"/>
      <c r="NSZ358" s="19"/>
      <c r="NTA358" s="13"/>
      <c r="NTB358" s="13"/>
      <c r="NTC358" s="13"/>
      <c r="NTD358" s="19"/>
      <c r="NTE358" s="13"/>
      <c r="NTF358" s="13"/>
      <c r="NTG358" s="13"/>
      <c r="NTH358" s="19"/>
      <c r="NTI358" s="13"/>
      <c r="NTJ358" s="13"/>
      <c r="NTK358" s="13"/>
      <c r="NTL358" s="19"/>
      <c r="NTM358" s="13"/>
      <c r="NTN358" s="13"/>
      <c r="NTO358" s="13"/>
      <c r="NTP358" s="19"/>
      <c r="NTQ358" s="13"/>
      <c r="NTR358" s="13"/>
      <c r="NTS358" s="13"/>
      <c r="NTT358" s="19"/>
      <c r="NTU358" s="13"/>
      <c r="NTV358" s="13"/>
      <c r="NTW358" s="13"/>
      <c r="NTX358" s="19"/>
      <c r="NTY358" s="13"/>
      <c r="NTZ358" s="13"/>
      <c r="NUA358" s="13"/>
      <c r="NUB358" s="19"/>
      <c r="NUC358" s="13"/>
      <c r="NUD358" s="13"/>
      <c r="NUE358" s="13"/>
      <c r="NUF358" s="19"/>
      <c r="NUG358" s="13"/>
      <c r="NUH358" s="13"/>
      <c r="NUI358" s="13"/>
      <c r="NUJ358" s="19"/>
      <c r="NUK358" s="13"/>
      <c r="NUL358" s="13"/>
      <c r="NUM358" s="13"/>
      <c r="NUN358" s="19"/>
      <c r="NUO358" s="13"/>
      <c r="NUP358" s="13"/>
      <c r="NUQ358" s="13"/>
      <c r="NUR358" s="19"/>
      <c r="NUS358" s="13"/>
      <c r="NUT358" s="13"/>
      <c r="NUU358" s="13"/>
      <c r="NUV358" s="19"/>
      <c r="NUW358" s="13"/>
      <c r="NUX358" s="13"/>
      <c r="NUY358" s="13"/>
      <c r="NUZ358" s="19"/>
      <c r="NVA358" s="13"/>
      <c r="NVB358" s="13"/>
      <c r="NVC358" s="13"/>
      <c r="NVD358" s="19"/>
      <c r="NVE358" s="13"/>
      <c r="NVF358" s="13"/>
      <c r="NVG358" s="13"/>
      <c r="NVH358" s="19"/>
      <c r="NVI358" s="13"/>
      <c r="NVJ358" s="13"/>
      <c r="NVK358" s="13"/>
      <c r="NVL358" s="19"/>
      <c r="NVM358" s="13"/>
      <c r="NVN358" s="13"/>
      <c r="NVO358" s="13"/>
      <c r="NVP358" s="19"/>
      <c r="NVQ358" s="13"/>
      <c r="NVR358" s="13"/>
      <c r="NVS358" s="13"/>
      <c r="NVT358" s="19"/>
      <c r="NVU358" s="13"/>
      <c r="NVV358" s="13"/>
      <c r="NVW358" s="13"/>
      <c r="NVX358" s="19"/>
      <c r="NVY358" s="13"/>
      <c r="NVZ358" s="13"/>
      <c r="NWA358" s="13"/>
      <c r="NWB358" s="19"/>
      <c r="NWC358" s="13"/>
      <c r="NWD358" s="13"/>
      <c r="NWE358" s="13"/>
      <c r="NWF358" s="19"/>
      <c r="NWG358" s="13"/>
      <c r="NWH358" s="13"/>
      <c r="NWI358" s="13"/>
      <c r="NWJ358" s="19"/>
      <c r="NWK358" s="13"/>
      <c r="NWL358" s="13"/>
      <c r="NWM358" s="13"/>
      <c r="NWN358" s="19"/>
      <c r="NWO358" s="13"/>
      <c r="NWP358" s="13"/>
      <c r="NWQ358" s="13"/>
      <c r="NWR358" s="19"/>
      <c r="NWS358" s="13"/>
      <c r="NWT358" s="13"/>
      <c r="NWU358" s="13"/>
      <c r="NWV358" s="19"/>
      <c r="NWW358" s="13"/>
      <c r="NWX358" s="13"/>
      <c r="NWY358" s="13"/>
      <c r="NWZ358" s="19"/>
      <c r="NXA358" s="13"/>
      <c r="NXB358" s="13"/>
      <c r="NXC358" s="13"/>
      <c r="NXD358" s="19"/>
      <c r="NXE358" s="13"/>
      <c r="NXF358" s="13"/>
      <c r="NXG358" s="13"/>
      <c r="NXH358" s="19"/>
      <c r="NXI358" s="13"/>
      <c r="NXJ358" s="13"/>
      <c r="NXK358" s="13"/>
      <c r="NXL358" s="19"/>
      <c r="NXM358" s="13"/>
      <c r="NXN358" s="13"/>
      <c r="NXO358" s="13"/>
      <c r="NXP358" s="19"/>
      <c r="NXQ358" s="13"/>
      <c r="NXR358" s="13"/>
      <c r="NXS358" s="13"/>
      <c r="NXT358" s="19"/>
      <c r="NXU358" s="13"/>
      <c r="NXV358" s="13"/>
      <c r="NXW358" s="13"/>
      <c r="NXX358" s="19"/>
      <c r="NXY358" s="13"/>
      <c r="NXZ358" s="13"/>
      <c r="NYA358" s="13"/>
      <c r="NYB358" s="19"/>
      <c r="NYC358" s="13"/>
      <c r="NYD358" s="13"/>
      <c r="NYE358" s="13"/>
      <c r="NYF358" s="19"/>
      <c r="NYG358" s="13"/>
      <c r="NYH358" s="13"/>
      <c r="NYI358" s="13"/>
      <c r="NYJ358" s="19"/>
      <c r="NYK358" s="13"/>
      <c r="NYL358" s="13"/>
      <c r="NYM358" s="13"/>
      <c r="NYN358" s="19"/>
      <c r="NYO358" s="13"/>
      <c r="NYP358" s="13"/>
      <c r="NYQ358" s="13"/>
      <c r="NYR358" s="19"/>
      <c r="NYS358" s="13"/>
      <c r="NYT358" s="13"/>
      <c r="NYU358" s="13"/>
      <c r="NYV358" s="19"/>
      <c r="NYW358" s="13"/>
      <c r="NYX358" s="13"/>
      <c r="NYY358" s="13"/>
      <c r="NYZ358" s="19"/>
      <c r="NZA358" s="13"/>
      <c r="NZB358" s="13"/>
      <c r="NZC358" s="13"/>
      <c r="NZD358" s="19"/>
      <c r="NZE358" s="13"/>
      <c r="NZF358" s="13"/>
      <c r="NZG358" s="13"/>
      <c r="NZH358" s="19"/>
      <c r="NZI358" s="13"/>
      <c r="NZJ358" s="13"/>
      <c r="NZK358" s="13"/>
      <c r="NZL358" s="19"/>
      <c r="NZM358" s="13"/>
      <c r="NZN358" s="13"/>
      <c r="NZO358" s="13"/>
      <c r="NZP358" s="19"/>
      <c r="NZQ358" s="13"/>
      <c r="NZR358" s="13"/>
      <c r="NZS358" s="13"/>
      <c r="NZT358" s="19"/>
      <c r="NZU358" s="13"/>
      <c r="NZV358" s="13"/>
      <c r="NZW358" s="13"/>
      <c r="NZX358" s="19"/>
      <c r="NZY358" s="13"/>
      <c r="NZZ358" s="13"/>
      <c r="OAA358" s="13"/>
      <c r="OAB358" s="19"/>
      <c r="OAC358" s="13"/>
      <c r="OAD358" s="13"/>
      <c r="OAE358" s="13"/>
      <c r="OAF358" s="19"/>
      <c r="OAG358" s="13"/>
      <c r="OAH358" s="13"/>
      <c r="OAI358" s="13"/>
      <c r="OAJ358" s="19"/>
      <c r="OAK358" s="13"/>
      <c r="OAL358" s="13"/>
      <c r="OAM358" s="13"/>
      <c r="OAN358" s="19"/>
      <c r="OAO358" s="13"/>
      <c r="OAP358" s="13"/>
      <c r="OAQ358" s="13"/>
      <c r="OAR358" s="19"/>
      <c r="OAS358" s="13"/>
      <c r="OAT358" s="13"/>
      <c r="OAU358" s="13"/>
      <c r="OAV358" s="19"/>
      <c r="OAW358" s="13"/>
      <c r="OAX358" s="13"/>
      <c r="OAY358" s="13"/>
      <c r="OAZ358" s="19"/>
      <c r="OBA358" s="13"/>
      <c r="OBB358" s="13"/>
      <c r="OBC358" s="13"/>
      <c r="OBD358" s="19"/>
      <c r="OBE358" s="13"/>
      <c r="OBF358" s="13"/>
      <c r="OBG358" s="13"/>
      <c r="OBH358" s="19"/>
      <c r="OBI358" s="13"/>
      <c r="OBJ358" s="13"/>
      <c r="OBK358" s="13"/>
      <c r="OBL358" s="19"/>
      <c r="OBM358" s="13"/>
      <c r="OBN358" s="13"/>
      <c r="OBO358" s="13"/>
      <c r="OBP358" s="19"/>
      <c r="OBQ358" s="13"/>
      <c r="OBR358" s="13"/>
      <c r="OBS358" s="13"/>
      <c r="OBT358" s="19"/>
      <c r="OBU358" s="13"/>
      <c r="OBV358" s="13"/>
      <c r="OBW358" s="13"/>
      <c r="OBX358" s="19"/>
      <c r="OBY358" s="13"/>
      <c r="OBZ358" s="13"/>
      <c r="OCA358" s="13"/>
      <c r="OCB358" s="19"/>
      <c r="OCC358" s="13"/>
      <c r="OCD358" s="13"/>
      <c r="OCE358" s="13"/>
      <c r="OCF358" s="19"/>
      <c r="OCG358" s="13"/>
      <c r="OCH358" s="13"/>
      <c r="OCI358" s="13"/>
      <c r="OCJ358" s="19"/>
      <c r="OCK358" s="13"/>
      <c r="OCL358" s="13"/>
      <c r="OCM358" s="13"/>
      <c r="OCN358" s="19"/>
      <c r="OCO358" s="13"/>
      <c r="OCP358" s="13"/>
      <c r="OCQ358" s="13"/>
      <c r="OCR358" s="19"/>
      <c r="OCS358" s="13"/>
      <c r="OCT358" s="13"/>
      <c r="OCU358" s="13"/>
      <c r="OCV358" s="19"/>
      <c r="OCW358" s="13"/>
      <c r="OCX358" s="13"/>
      <c r="OCY358" s="13"/>
      <c r="OCZ358" s="19"/>
      <c r="ODA358" s="13"/>
      <c r="ODB358" s="13"/>
      <c r="ODC358" s="13"/>
      <c r="ODD358" s="19"/>
      <c r="ODE358" s="13"/>
      <c r="ODF358" s="13"/>
      <c r="ODG358" s="13"/>
      <c r="ODH358" s="19"/>
      <c r="ODI358" s="13"/>
      <c r="ODJ358" s="13"/>
      <c r="ODK358" s="13"/>
      <c r="ODL358" s="19"/>
      <c r="ODM358" s="13"/>
      <c r="ODN358" s="13"/>
      <c r="ODO358" s="13"/>
      <c r="ODP358" s="19"/>
      <c r="ODQ358" s="13"/>
      <c r="ODR358" s="13"/>
      <c r="ODS358" s="13"/>
      <c r="ODT358" s="19"/>
      <c r="ODU358" s="13"/>
      <c r="ODV358" s="13"/>
      <c r="ODW358" s="13"/>
      <c r="ODX358" s="19"/>
      <c r="ODY358" s="13"/>
      <c r="ODZ358" s="13"/>
      <c r="OEA358" s="13"/>
      <c r="OEB358" s="19"/>
      <c r="OEC358" s="13"/>
      <c r="OED358" s="13"/>
      <c r="OEE358" s="13"/>
      <c r="OEF358" s="19"/>
      <c r="OEG358" s="13"/>
      <c r="OEH358" s="13"/>
      <c r="OEI358" s="13"/>
      <c r="OEJ358" s="19"/>
      <c r="OEK358" s="13"/>
      <c r="OEL358" s="13"/>
      <c r="OEM358" s="13"/>
      <c r="OEN358" s="19"/>
      <c r="OEO358" s="13"/>
      <c r="OEP358" s="13"/>
      <c r="OEQ358" s="13"/>
      <c r="OER358" s="19"/>
      <c r="OES358" s="13"/>
      <c r="OET358" s="13"/>
      <c r="OEU358" s="13"/>
      <c r="OEV358" s="19"/>
      <c r="OEW358" s="13"/>
      <c r="OEX358" s="13"/>
      <c r="OEY358" s="13"/>
      <c r="OEZ358" s="19"/>
      <c r="OFA358" s="13"/>
      <c r="OFB358" s="13"/>
      <c r="OFC358" s="13"/>
      <c r="OFD358" s="19"/>
      <c r="OFE358" s="13"/>
      <c r="OFF358" s="13"/>
      <c r="OFG358" s="13"/>
      <c r="OFH358" s="19"/>
      <c r="OFI358" s="13"/>
      <c r="OFJ358" s="13"/>
      <c r="OFK358" s="13"/>
      <c r="OFL358" s="19"/>
      <c r="OFM358" s="13"/>
      <c r="OFN358" s="13"/>
      <c r="OFO358" s="13"/>
      <c r="OFP358" s="19"/>
      <c r="OFQ358" s="13"/>
      <c r="OFR358" s="13"/>
      <c r="OFS358" s="13"/>
      <c r="OFT358" s="19"/>
      <c r="OFU358" s="13"/>
      <c r="OFV358" s="13"/>
      <c r="OFW358" s="13"/>
      <c r="OFX358" s="19"/>
      <c r="OFY358" s="13"/>
      <c r="OFZ358" s="13"/>
      <c r="OGA358" s="13"/>
      <c r="OGB358" s="19"/>
      <c r="OGC358" s="13"/>
      <c r="OGD358" s="13"/>
      <c r="OGE358" s="13"/>
      <c r="OGF358" s="19"/>
      <c r="OGG358" s="13"/>
      <c r="OGH358" s="13"/>
      <c r="OGI358" s="13"/>
      <c r="OGJ358" s="19"/>
      <c r="OGK358" s="13"/>
      <c r="OGL358" s="13"/>
      <c r="OGM358" s="13"/>
      <c r="OGN358" s="19"/>
      <c r="OGO358" s="13"/>
      <c r="OGP358" s="13"/>
      <c r="OGQ358" s="13"/>
      <c r="OGR358" s="19"/>
      <c r="OGS358" s="13"/>
      <c r="OGT358" s="13"/>
      <c r="OGU358" s="13"/>
      <c r="OGV358" s="19"/>
      <c r="OGW358" s="13"/>
      <c r="OGX358" s="13"/>
      <c r="OGY358" s="13"/>
      <c r="OGZ358" s="19"/>
      <c r="OHA358" s="13"/>
      <c r="OHB358" s="13"/>
      <c r="OHC358" s="13"/>
      <c r="OHD358" s="19"/>
      <c r="OHE358" s="13"/>
      <c r="OHF358" s="13"/>
      <c r="OHG358" s="13"/>
      <c r="OHH358" s="19"/>
      <c r="OHI358" s="13"/>
      <c r="OHJ358" s="13"/>
      <c r="OHK358" s="13"/>
      <c r="OHL358" s="19"/>
      <c r="OHM358" s="13"/>
      <c r="OHN358" s="13"/>
      <c r="OHO358" s="13"/>
      <c r="OHP358" s="19"/>
      <c r="OHQ358" s="13"/>
      <c r="OHR358" s="13"/>
      <c r="OHS358" s="13"/>
      <c r="OHT358" s="19"/>
      <c r="OHU358" s="13"/>
      <c r="OHV358" s="13"/>
      <c r="OHW358" s="13"/>
      <c r="OHX358" s="19"/>
      <c r="OHY358" s="13"/>
      <c r="OHZ358" s="13"/>
      <c r="OIA358" s="13"/>
      <c r="OIB358" s="19"/>
      <c r="OIC358" s="13"/>
      <c r="OID358" s="13"/>
      <c r="OIE358" s="13"/>
      <c r="OIF358" s="19"/>
      <c r="OIG358" s="13"/>
      <c r="OIH358" s="13"/>
      <c r="OII358" s="13"/>
      <c r="OIJ358" s="19"/>
      <c r="OIK358" s="13"/>
      <c r="OIL358" s="13"/>
      <c r="OIM358" s="13"/>
      <c r="OIN358" s="19"/>
      <c r="OIO358" s="13"/>
      <c r="OIP358" s="13"/>
      <c r="OIQ358" s="13"/>
      <c r="OIR358" s="19"/>
      <c r="OIS358" s="13"/>
      <c r="OIT358" s="13"/>
      <c r="OIU358" s="13"/>
      <c r="OIV358" s="19"/>
      <c r="OIW358" s="13"/>
      <c r="OIX358" s="13"/>
      <c r="OIY358" s="13"/>
      <c r="OIZ358" s="19"/>
      <c r="OJA358" s="13"/>
      <c r="OJB358" s="13"/>
      <c r="OJC358" s="13"/>
      <c r="OJD358" s="19"/>
      <c r="OJE358" s="13"/>
      <c r="OJF358" s="13"/>
      <c r="OJG358" s="13"/>
      <c r="OJH358" s="19"/>
      <c r="OJI358" s="13"/>
      <c r="OJJ358" s="13"/>
      <c r="OJK358" s="13"/>
      <c r="OJL358" s="19"/>
      <c r="OJM358" s="13"/>
      <c r="OJN358" s="13"/>
      <c r="OJO358" s="13"/>
      <c r="OJP358" s="19"/>
      <c r="OJQ358" s="13"/>
      <c r="OJR358" s="13"/>
      <c r="OJS358" s="13"/>
      <c r="OJT358" s="19"/>
      <c r="OJU358" s="13"/>
      <c r="OJV358" s="13"/>
      <c r="OJW358" s="13"/>
      <c r="OJX358" s="19"/>
      <c r="OJY358" s="13"/>
      <c r="OJZ358" s="13"/>
      <c r="OKA358" s="13"/>
      <c r="OKB358" s="19"/>
      <c r="OKC358" s="13"/>
      <c r="OKD358" s="13"/>
      <c r="OKE358" s="13"/>
      <c r="OKF358" s="19"/>
      <c r="OKG358" s="13"/>
      <c r="OKH358" s="13"/>
      <c r="OKI358" s="13"/>
      <c r="OKJ358" s="19"/>
      <c r="OKK358" s="13"/>
      <c r="OKL358" s="13"/>
      <c r="OKM358" s="13"/>
      <c r="OKN358" s="19"/>
      <c r="OKO358" s="13"/>
      <c r="OKP358" s="13"/>
      <c r="OKQ358" s="13"/>
      <c r="OKR358" s="19"/>
      <c r="OKS358" s="13"/>
      <c r="OKT358" s="13"/>
      <c r="OKU358" s="13"/>
      <c r="OKV358" s="19"/>
      <c r="OKW358" s="13"/>
      <c r="OKX358" s="13"/>
      <c r="OKY358" s="13"/>
      <c r="OKZ358" s="19"/>
      <c r="OLA358" s="13"/>
      <c r="OLB358" s="13"/>
      <c r="OLC358" s="13"/>
      <c r="OLD358" s="19"/>
      <c r="OLE358" s="13"/>
      <c r="OLF358" s="13"/>
      <c r="OLG358" s="13"/>
      <c r="OLH358" s="19"/>
      <c r="OLI358" s="13"/>
      <c r="OLJ358" s="13"/>
      <c r="OLK358" s="13"/>
      <c r="OLL358" s="19"/>
      <c r="OLM358" s="13"/>
      <c r="OLN358" s="13"/>
      <c r="OLO358" s="13"/>
      <c r="OLP358" s="19"/>
      <c r="OLQ358" s="13"/>
      <c r="OLR358" s="13"/>
      <c r="OLS358" s="13"/>
      <c r="OLT358" s="19"/>
      <c r="OLU358" s="13"/>
      <c r="OLV358" s="13"/>
      <c r="OLW358" s="13"/>
      <c r="OLX358" s="19"/>
      <c r="OLY358" s="13"/>
      <c r="OLZ358" s="13"/>
      <c r="OMA358" s="13"/>
      <c r="OMB358" s="19"/>
      <c r="OMC358" s="13"/>
      <c r="OMD358" s="13"/>
      <c r="OME358" s="13"/>
      <c r="OMF358" s="19"/>
      <c r="OMG358" s="13"/>
      <c r="OMH358" s="13"/>
      <c r="OMI358" s="13"/>
      <c r="OMJ358" s="19"/>
      <c r="OMK358" s="13"/>
      <c r="OML358" s="13"/>
      <c r="OMM358" s="13"/>
      <c r="OMN358" s="19"/>
      <c r="OMO358" s="13"/>
      <c r="OMP358" s="13"/>
      <c r="OMQ358" s="13"/>
      <c r="OMR358" s="19"/>
      <c r="OMS358" s="13"/>
      <c r="OMT358" s="13"/>
      <c r="OMU358" s="13"/>
      <c r="OMV358" s="19"/>
      <c r="OMW358" s="13"/>
      <c r="OMX358" s="13"/>
      <c r="OMY358" s="13"/>
      <c r="OMZ358" s="19"/>
      <c r="ONA358" s="13"/>
      <c r="ONB358" s="13"/>
      <c r="ONC358" s="13"/>
      <c r="OND358" s="19"/>
      <c r="ONE358" s="13"/>
      <c r="ONF358" s="13"/>
      <c r="ONG358" s="13"/>
      <c r="ONH358" s="19"/>
      <c r="ONI358" s="13"/>
      <c r="ONJ358" s="13"/>
      <c r="ONK358" s="13"/>
      <c r="ONL358" s="19"/>
      <c r="ONM358" s="13"/>
      <c r="ONN358" s="13"/>
      <c r="ONO358" s="13"/>
      <c r="ONP358" s="19"/>
      <c r="ONQ358" s="13"/>
      <c r="ONR358" s="13"/>
      <c r="ONS358" s="13"/>
      <c r="ONT358" s="19"/>
      <c r="ONU358" s="13"/>
      <c r="ONV358" s="13"/>
      <c r="ONW358" s="13"/>
      <c r="ONX358" s="19"/>
      <c r="ONY358" s="13"/>
      <c r="ONZ358" s="13"/>
      <c r="OOA358" s="13"/>
      <c r="OOB358" s="19"/>
      <c r="OOC358" s="13"/>
      <c r="OOD358" s="13"/>
      <c r="OOE358" s="13"/>
      <c r="OOF358" s="19"/>
      <c r="OOG358" s="13"/>
      <c r="OOH358" s="13"/>
      <c r="OOI358" s="13"/>
      <c r="OOJ358" s="19"/>
      <c r="OOK358" s="13"/>
      <c r="OOL358" s="13"/>
      <c r="OOM358" s="13"/>
      <c r="OON358" s="19"/>
      <c r="OOO358" s="13"/>
      <c r="OOP358" s="13"/>
      <c r="OOQ358" s="13"/>
      <c r="OOR358" s="19"/>
      <c r="OOS358" s="13"/>
      <c r="OOT358" s="13"/>
      <c r="OOU358" s="13"/>
      <c r="OOV358" s="19"/>
      <c r="OOW358" s="13"/>
      <c r="OOX358" s="13"/>
      <c r="OOY358" s="13"/>
      <c r="OOZ358" s="19"/>
      <c r="OPA358" s="13"/>
      <c r="OPB358" s="13"/>
      <c r="OPC358" s="13"/>
      <c r="OPD358" s="19"/>
      <c r="OPE358" s="13"/>
      <c r="OPF358" s="13"/>
      <c r="OPG358" s="13"/>
      <c r="OPH358" s="19"/>
      <c r="OPI358" s="13"/>
      <c r="OPJ358" s="13"/>
      <c r="OPK358" s="13"/>
      <c r="OPL358" s="19"/>
      <c r="OPM358" s="13"/>
      <c r="OPN358" s="13"/>
      <c r="OPO358" s="13"/>
      <c r="OPP358" s="19"/>
      <c r="OPQ358" s="13"/>
      <c r="OPR358" s="13"/>
      <c r="OPS358" s="13"/>
      <c r="OPT358" s="19"/>
      <c r="OPU358" s="13"/>
      <c r="OPV358" s="13"/>
      <c r="OPW358" s="13"/>
      <c r="OPX358" s="19"/>
      <c r="OPY358" s="13"/>
      <c r="OPZ358" s="13"/>
      <c r="OQA358" s="13"/>
      <c r="OQB358" s="19"/>
      <c r="OQC358" s="13"/>
      <c r="OQD358" s="13"/>
      <c r="OQE358" s="13"/>
      <c r="OQF358" s="19"/>
      <c r="OQG358" s="13"/>
      <c r="OQH358" s="13"/>
      <c r="OQI358" s="13"/>
      <c r="OQJ358" s="19"/>
      <c r="OQK358" s="13"/>
      <c r="OQL358" s="13"/>
      <c r="OQM358" s="13"/>
      <c r="OQN358" s="19"/>
      <c r="OQO358" s="13"/>
      <c r="OQP358" s="13"/>
      <c r="OQQ358" s="13"/>
      <c r="OQR358" s="19"/>
      <c r="OQS358" s="13"/>
      <c r="OQT358" s="13"/>
      <c r="OQU358" s="13"/>
      <c r="OQV358" s="19"/>
      <c r="OQW358" s="13"/>
      <c r="OQX358" s="13"/>
      <c r="OQY358" s="13"/>
      <c r="OQZ358" s="19"/>
      <c r="ORA358" s="13"/>
      <c r="ORB358" s="13"/>
      <c r="ORC358" s="13"/>
      <c r="ORD358" s="19"/>
      <c r="ORE358" s="13"/>
      <c r="ORF358" s="13"/>
      <c r="ORG358" s="13"/>
      <c r="ORH358" s="19"/>
      <c r="ORI358" s="13"/>
      <c r="ORJ358" s="13"/>
      <c r="ORK358" s="13"/>
      <c r="ORL358" s="19"/>
      <c r="ORM358" s="13"/>
      <c r="ORN358" s="13"/>
      <c r="ORO358" s="13"/>
      <c r="ORP358" s="19"/>
      <c r="ORQ358" s="13"/>
      <c r="ORR358" s="13"/>
      <c r="ORS358" s="13"/>
      <c r="ORT358" s="19"/>
      <c r="ORU358" s="13"/>
      <c r="ORV358" s="13"/>
      <c r="ORW358" s="13"/>
      <c r="ORX358" s="19"/>
      <c r="ORY358" s="13"/>
      <c r="ORZ358" s="13"/>
      <c r="OSA358" s="13"/>
      <c r="OSB358" s="19"/>
      <c r="OSC358" s="13"/>
      <c r="OSD358" s="13"/>
      <c r="OSE358" s="13"/>
      <c r="OSF358" s="19"/>
      <c r="OSG358" s="13"/>
      <c r="OSH358" s="13"/>
      <c r="OSI358" s="13"/>
      <c r="OSJ358" s="19"/>
      <c r="OSK358" s="13"/>
      <c r="OSL358" s="13"/>
      <c r="OSM358" s="13"/>
      <c r="OSN358" s="19"/>
      <c r="OSO358" s="13"/>
      <c r="OSP358" s="13"/>
      <c r="OSQ358" s="13"/>
      <c r="OSR358" s="19"/>
      <c r="OSS358" s="13"/>
      <c r="OST358" s="13"/>
      <c r="OSU358" s="13"/>
      <c r="OSV358" s="19"/>
      <c r="OSW358" s="13"/>
      <c r="OSX358" s="13"/>
      <c r="OSY358" s="13"/>
      <c r="OSZ358" s="19"/>
      <c r="OTA358" s="13"/>
      <c r="OTB358" s="13"/>
      <c r="OTC358" s="13"/>
      <c r="OTD358" s="19"/>
      <c r="OTE358" s="13"/>
      <c r="OTF358" s="13"/>
      <c r="OTG358" s="13"/>
      <c r="OTH358" s="19"/>
      <c r="OTI358" s="13"/>
      <c r="OTJ358" s="13"/>
      <c r="OTK358" s="13"/>
      <c r="OTL358" s="19"/>
      <c r="OTM358" s="13"/>
      <c r="OTN358" s="13"/>
      <c r="OTO358" s="13"/>
      <c r="OTP358" s="19"/>
      <c r="OTQ358" s="13"/>
      <c r="OTR358" s="13"/>
      <c r="OTS358" s="13"/>
      <c r="OTT358" s="19"/>
      <c r="OTU358" s="13"/>
      <c r="OTV358" s="13"/>
      <c r="OTW358" s="13"/>
      <c r="OTX358" s="19"/>
      <c r="OTY358" s="13"/>
      <c r="OTZ358" s="13"/>
      <c r="OUA358" s="13"/>
      <c r="OUB358" s="19"/>
      <c r="OUC358" s="13"/>
      <c r="OUD358" s="13"/>
      <c r="OUE358" s="13"/>
      <c r="OUF358" s="19"/>
      <c r="OUG358" s="13"/>
      <c r="OUH358" s="13"/>
      <c r="OUI358" s="13"/>
      <c r="OUJ358" s="19"/>
      <c r="OUK358" s="13"/>
      <c r="OUL358" s="13"/>
      <c r="OUM358" s="13"/>
      <c r="OUN358" s="19"/>
      <c r="OUO358" s="13"/>
      <c r="OUP358" s="13"/>
      <c r="OUQ358" s="13"/>
      <c r="OUR358" s="19"/>
      <c r="OUS358" s="13"/>
      <c r="OUT358" s="13"/>
      <c r="OUU358" s="13"/>
      <c r="OUV358" s="19"/>
      <c r="OUW358" s="13"/>
      <c r="OUX358" s="13"/>
      <c r="OUY358" s="13"/>
      <c r="OUZ358" s="19"/>
      <c r="OVA358" s="13"/>
      <c r="OVB358" s="13"/>
      <c r="OVC358" s="13"/>
      <c r="OVD358" s="19"/>
      <c r="OVE358" s="13"/>
      <c r="OVF358" s="13"/>
      <c r="OVG358" s="13"/>
      <c r="OVH358" s="19"/>
      <c r="OVI358" s="13"/>
      <c r="OVJ358" s="13"/>
      <c r="OVK358" s="13"/>
      <c r="OVL358" s="19"/>
      <c r="OVM358" s="13"/>
      <c r="OVN358" s="13"/>
      <c r="OVO358" s="13"/>
      <c r="OVP358" s="19"/>
      <c r="OVQ358" s="13"/>
      <c r="OVR358" s="13"/>
      <c r="OVS358" s="13"/>
      <c r="OVT358" s="19"/>
      <c r="OVU358" s="13"/>
      <c r="OVV358" s="13"/>
      <c r="OVW358" s="13"/>
      <c r="OVX358" s="19"/>
      <c r="OVY358" s="13"/>
      <c r="OVZ358" s="13"/>
      <c r="OWA358" s="13"/>
      <c r="OWB358" s="19"/>
      <c r="OWC358" s="13"/>
      <c r="OWD358" s="13"/>
      <c r="OWE358" s="13"/>
      <c r="OWF358" s="19"/>
      <c r="OWG358" s="13"/>
      <c r="OWH358" s="13"/>
      <c r="OWI358" s="13"/>
      <c r="OWJ358" s="19"/>
      <c r="OWK358" s="13"/>
      <c r="OWL358" s="13"/>
      <c r="OWM358" s="13"/>
      <c r="OWN358" s="19"/>
      <c r="OWO358" s="13"/>
      <c r="OWP358" s="13"/>
      <c r="OWQ358" s="13"/>
      <c r="OWR358" s="19"/>
      <c r="OWS358" s="13"/>
      <c r="OWT358" s="13"/>
      <c r="OWU358" s="13"/>
      <c r="OWV358" s="19"/>
      <c r="OWW358" s="13"/>
      <c r="OWX358" s="13"/>
      <c r="OWY358" s="13"/>
      <c r="OWZ358" s="19"/>
      <c r="OXA358" s="13"/>
      <c r="OXB358" s="13"/>
      <c r="OXC358" s="13"/>
      <c r="OXD358" s="19"/>
      <c r="OXE358" s="13"/>
      <c r="OXF358" s="13"/>
      <c r="OXG358" s="13"/>
      <c r="OXH358" s="19"/>
      <c r="OXI358" s="13"/>
      <c r="OXJ358" s="13"/>
      <c r="OXK358" s="13"/>
      <c r="OXL358" s="19"/>
      <c r="OXM358" s="13"/>
      <c r="OXN358" s="13"/>
      <c r="OXO358" s="13"/>
      <c r="OXP358" s="19"/>
      <c r="OXQ358" s="13"/>
      <c r="OXR358" s="13"/>
      <c r="OXS358" s="13"/>
      <c r="OXT358" s="19"/>
      <c r="OXU358" s="13"/>
      <c r="OXV358" s="13"/>
      <c r="OXW358" s="13"/>
      <c r="OXX358" s="19"/>
      <c r="OXY358" s="13"/>
      <c r="OXZ358" s="13"/>
      <c r="OYA358" s="13"/>
      <c r="OYB358" s="19"/>
      <c r="OYC358" s="13"/>
      <c r="OYD358" s="13"/>
      <c r="OYE358" s="13"/>
      <c r="OYF358" s="19"/>
      <c r="OYG358" s="13"/>
      <c r="OYH358" s="13"/>
      <c r="OYI358" s="13"/>
      <c r="OYJ358" s="19"/>
      <c r="OYK358" s="13"/>
      <c r="OYL358" s="13"/>
      <c r="OYM358" s="13"/>
      <c r="OYN358" s="19"/>
      <c r="OYO358" s="13"/>
      <c r="OYP358" s="13"/>
      <c r="OYQ358" s="13"/>
      <c r="OYR358" s="19"/>
      <c r="OYS358" s="13"/>
      <c r="OYT358" s="13"/>
      <c r="OYU358" s="13"/>
      <c r="OYV358" s="19"/>
      <c r="OYW358" s="13"/>
      <c r="OYX358" s="13"/>
      <c r="OYY358" s="13"/>
      <c r="OYZ358" s="19"/>
      <c r="OZA358" s="13"/>
      <c r="OZB358" s="13"/>
      <c r="OZC358" s="13"/>
      <c r="OZD358" s="19"/>
      <c r="OZE358" s="13"/>
      <c r="OZF358" s="13"/>
      <c r="OZG358" s="13"/>
      <c r="OZH358" s="19"/>
      <c r="OZI358" s="13"/>
      <c r="OZJ358" s="13"/>
      <c r="OZK358" s="13"/>
      <c r="OZL358" s="19"/>
      <c r="OZM358" s="13"/>
      <c r="OZN358" s="13"/>
      <c r="OZO358" s="13"/>
      <c r="OZP358" s="19"/>
      <c r="OZQ358" s="13"/>
      <c r="OZR358" s="13"/>
      <c r="OZS358" s="13"/>
      <c r="OZT358" s="19"/>
      <c r="OZU358" s="13"/>
      <c r="OZV358" s="13"/>
      <c r="OZW358" s="13"/>
      <c r="OZX358" s="19"/>
      <c r="OZY358" s="13"/>
      <c r="OZZ358" s="13"/>
      <c r="PAA358" s="13"/>
      <c r="PAB358" s="19"/>
      <c r="PAC358" s="13"/>
      <c r="PAD358" s="13"/>
      <c r="PAE358" s="13"/>
      <c r="PAF358" s="19"/>
      <c r="PAG358" s="13"/>
      <c r="PAH358" s="13"/>
      <c r="PAI358" s="13"/>
      <c r="PAJ358" s="19"/>
      <c r="PAK358" s="13"/>
      <c r="PAL358" s="13"/>
      <c r="PAM358" s="13"/>
      <c r="PAN358" s="19"/>
      <c r="PAO358" s="13"/>
      <c r="PAP358" s="13"/>
      <c r="PAQ358" s="13"/>
      <c r="PAR358" s="19"/>
      <c r="PAS358" s="13"/>
      <c r="PAT358" s="13"/>
      <c r="PAU358" s="13"/>
      <c r="PAV358" s="19"/>
      <c r="PAW358" s="13"/>
      <c r="PAX358" s="13"/>
      <c r="PAY358" s="13"/>
      <c r="PAZ358" s="19"/>
      <c r="PBA358" s="13"/>
      <c r="PBB358" s="13"/>
      <c r="PBC358" s="13"/>
      <c r="PBD358" s="19"/>
      <c r="PBE358" s="13"/>
      <c r="PBF358" s="13"/>
      <c r="PBG358" s="13"/>
      <c r="PBH358" s="19"/>
      <c r="PBI358" s="13"/>
      <c r="PBJ358" s="13"/>
      <c r="PBK358" s="13"/>
      <c r="PBL358" s="19"/>
      <c r="PBM358" s="13"/>
      <c r="PBN358" s="13"/>
      <c r="PBO358" s="13"/>
      <c r="PBP358" s="19"/>
      <c r="PBQ358" s="13"/>
      <c r="PBR358" s="13"/>
      <c r="PBS358" s="13"/>
      <c r="PBT358" s="19"/>
      <c r="PBU358" s="13"/>
      <c r="PBV358" s="13"/>
      <c r="PBW358" s="13"/>
      <c r="PBX358" s="19"/>
      <c r="PBY358" s="13"/>
      <c r="PBZ358" s="13"/>
      <c r="PCA358" s="13"/>
      <c r="PCB358" s="19"/>
      <c r="PCC358" s="13"/>
      <c r="PCD358" s="13"/>
      <c r="PCE358" s="13"/>
      <c r="PCF358" s="19"/>
      <c r="PCG358" s="13"/>
      <c r="PCH358" s="13"/>
      <c r="PCI358" s="13"/>
      <c r="PCJ358" s="19"/>
      <c r="PCK358" s="13"/>
      <c r="PCL358" s="13"/>
      <c r="PCM358" s="13"/>
      <c r="PCN358" s="19"/>
      <c r="PCO358" s="13"/>
      <c r="PCP358" s="13"/>
      <c r="PCQ358" s="13"/>
      <c r="PCR358" s="19"/>
      <c r="PCS358" s="13"/>
      <c r="PCT358" s="13"/>
      <c r="PCU358" s="13"/>
      <c r="PCV358" s="19"/>
      <c r="PCW358" s="13"/>
      <c r="PCX358" s="13"/>
      <c r="PCY358" s="13"/>
      <c r="PCZ358" s="19"/>
      <c r="PDA358" s="13"/>
      <c r="PDB358" s="13"/>
      <c r="PDC358" s="13"/>
      <c r="PDD358" s="19"/>
      <c r="PDE358" s="13"/>
      <c r="PDF358" s="13"/>
      <c r="PDG358" s="13"/>
      <c r="PDH358" s="19"/>
      <c r="PDI358" s="13"/>
      <c r="PDJ358" s="13"/>
      <c r="PDK358" s="13"/>
      <c r="PDL358" s="19"/>
      <c r="PDM358" s="13"/>
      <c r="PDN358" s="13"/>
      <c r="PDO358" s="13"/>
      <c r="PDP358" s="19"/>
      <c r="PDQ358" s="13"/>
      <c r="PDR358" s="13"/>
      <c r="PDS358" s="13"/>
      <c r="PDT358" s="19"/>
      <c r="PDU358" s="13"/>
      <c r="PDV358" s="13"/>
      <c r="PDW358" s="13"/>
      <c r="PDX358" s="19"/>
      <c r="PDY358" s="13"/>
      <c r="PDZ358" s="13"/>
      <c r="PEA358" s="13"/>
      <c r="PEB358" s="19"/>
      <c r="PEC358" s="13"/>
      <c r="PED358" s="13"/>
      <c r="PEE358" s="13"/>
      <c r="PEF358" s="19"/>
      <c r="PEG358" s="13"/>
      <c r="PEH358" s="13"/>
      <c r="PEI358" s="13"/>
      <c r="PEJ358" s="19"/>
      <c r="PEK358" s="13"/>
      <c r="PEL358" s="13"/>
      <c r="PEM358" s="13"/>
      <c r="PEN358" s="19"/>
      <c r="PEO358" s="13"/>
      <c r="PEP358" s="13"/>
      <c r="PEQ358" s="13"/>
      <c r="PER358" s="19"/>
      <c r="PES358" s="13"/>
      <c r="PET358" s="13"/>
      <c r="PEU358" s="13"/>
      <c r="PEV358" s="19"/>
      <c r="PEW358" s="13"/>
      <c r="PEX358" s="13"/>
      <c r="PEY358" s="13"/>
      <c r="PEZ358" s="19"/>
      <c r="PFA358" s="13"/>
      <c r="PFB358" s="13"/>
      <c r="PFC358" s="13"/>
      <c r="PFD358" s="19"/>
      <c r="PFE358" s="13"/>
      <c r="PFF358" s="13"/>
      <c r="PFG358" s="13"/>
      <c r="PFH358" s="19"/>
      <c r="PFI358" s="13"/>
      <c r="PFJ358" s="13"/>
      <c r="PFK358" s="13"/>
      <c r="PFL358" s="19"/>
      <c r="PFM358" s="13"/>
      <c r="PFN358" s="13"/>
      <c r="PFO358" s="13"/>
      <c r="PFP358" s="19"/>
      <c r="PFQ358" s="13"/>
      <c r="PFR358" s="13"/>
      <c r="PFS358" s="13"/>
      <c r="PFT358" s="19"/>
      <c r="PFU358" s="13"/>
      <c r="PFV358" s="13"/>
      <c r="PFW358" s="13"/>
      <c r="PFX358" s="19"/>
      <c r="PFY358" s="13"/>
      <c r="PFZ358" s="13"/>
      <c r="PGA358" s="13"/>
      <c r="PGB358" s="19"/>
      <c r="PGC358" s="13"/>
      <c r="PGD358" s="13"/>
      <c r="PGE358" s="13"/>
      <c r="PGF358" s="19"/>
      <c r="PGG358" s="13"/>
      <c r="PGH358" s="13"/>
      <c r="PGI358" s="13"/>
      <c r="PGJ358" s="19"/>
      <c r="PGK358" s="13"/>
      <c r="PGL358" s="13"/>
      <c r="PGM358" s="13"/>
      <c r="PGN358" s="19"/>
      <c r="PGO358" s="13"/>
      <c r="PGP358" s="13"/>
      <c r="PGQ358" s="13"/>
      <c r="PGR358" s="19"/>
      <c r="PGS358" s="13"/>
      <c r="PGT358" s="13"/>
      <c r="PGU358" s="13"/>
      <c r="PGV358" s="19"/>
      <c r="PGW358" s="13"/>
      <c r="PGX358" s="13"/>
      <c r="PGY358" s="13"/>
      <c r="PGZ358" s="19"/>
      <c r="PHA358" s="13"/>
      <c r="PHB358" s="13"/>
      <c r="PHC358" s="13"/>
      <c r="PHD358" s="19"/>
      <c r="PHE358" s="13"/>
      <c r="PHF358" s="13"/>
      <c r="PHG358" s="13"/>
      <c r="PHH358" s="19"/>
      <c r="PHI358" s="13"/>
      <c r="PHJ358" s="13"/>
      <c r="PHK358" s="13"/>
      <c r="PHL358" s="19"/>
      <c r="PHM358" s="13"/>
      <c r="PHN358" s="13"/>
      <c r="PHO358" s="13"/>
      <c r="PHP358" s="19"/>
      <c r="PHQ358" s="13"/>
      <c r="PHR358" s="13"/>
      <c r="PHS358" s="13"/>
      <c r="PHT358" s="19"/>
      <c r="PHU358" s="13"/>
      <c r="PHV358" s="13"/>
      <c r="PHW358" s="13"/>
      <c r="PHX358" s="19"/>
      <c r="PHY358" s="13"/>
      <c r="PHZ358" s="13"/>
      <c r="PIA358" s="13"/>
      <c r="PIB358" s="19"/>
      <c r="PIC358" s="13"/>
      <c r="PID358" s="13"/>
      <c r="PIE358" s="13"/>
      <c r="PIF358" s="19"/>
      <c r="PIG358" s="13"/>
      <c r="PIH358" s="13"/>
      <c r="PII358" s="13"/>
      <c r="PIJ358" s="19"/>
      <c r="PIK358" s="13"/>
      <c r="PIL358" s="13"/>
      <c r="PIM358" s="13"/>
      <c r="PIN358" s="19"/>
      <c r="PIO358" s="13"/>
      <c r="PIP358" s="13"/>
      <c r="PIQ358" s="13"/>
      <c r="PIR358" s="19"/>
      <c r="PIS358" s="13"/>
      <c r="PIT358" s="13"/>
      <c r="PIU358" s="13"/>
      <c r="PIV358" s="19"/>
      <c r="PIW358" s="13"/>
      <c r="PIX358" s="13"/>
      <c r="PIY358" s="13"/>
      <c r="PIZ358" s="19"/>
      <c r="PJA358" s="13"/>
      <c r="PJB358" s="13"/>
      <c r="PJC358" s="13"/>
      <c r="PJD358" s="19"/>
      <c r="PJE358" s="13"/>
      <c r="PJF358" s="13"/>
      <c r="PJG358" s="13"/>
      <c r="PJH358" s="19"/>
      <c r="PJI358" s="13"/>
      <c r="PJJ358" s="13"/>
      <c r="PJK358" s="13"/>
      <c r="PJL358" s="19"/>
      <c r="PJM358" s="13"/>
      <c r="PJN358" s="13"/>
      <c r="PJO358" s="13"/>
      <c r="PJP358" s="19"/>
      <c r="PJQ358" s="13"/>
      <c r="PJR358" s="13"/>
      <c r="PJS358" s="13"/>
      <c r="PJT358" s="19"/>
      <c r="PJU358" s="13"/>
      <c r="PJV358" s="13"/>
      <c r="PJW358" s="13"/>
      <c r="PJX358" s="19"/>
      <c r="PJY358" s="13"/>
      <c r="PJZ358" s="13"/>
      <c r="PKA358" s="13"/>
      <c r="PKB358" s="19"/>
      <c r="PKC358" s="13"/>
      <c r="PKD358" s="13"/>
      <c r="PKE358" s="13"/>
      <c r="PKF358" s="19"/>
      <c r="PKG358" s="13"/>
      <c r="PKH358" s="13"/>
      <c r="PKI358" s="13"/>
      <c r="PKJ358" s="19"/>
      <c r="PKK358" s="13"/>
      <c r="PKL358" s="13"/>
      <c r="PKM358" s="13"/>
      <c r="PKN358" s="19"/>
      <c r="PKO358" s="13"/>
      <c r="PKP358" s="13"/>
      <c r="PKQ358" s="13"/>
      <c r="PKR358" s="19"/>
      <c r="PKS358" s="13"/>
      <c r="PKT358" s="13"/>
      <c r="PKU358" s="13"/>
      <c r="PKV358" s="19"/>
      <c r="PKW358" s="13"/>
      <c r="PKX358" s="13"/>
      <c r="PKY358" s="13"/>
      <c r="PKZ358" s="19"/>
      <c r="PLA358" s="13"/>
      <c r="PLB358" s="13"/>
      <c r="PLC358" s="13"/>
      <c r="PLD358" s="19"/>
      <c r="PLE358" s="13"/>
      <c r="PLF358" s="13"/>
      <c r="PLG358" s="13"/>
      <c r="PLH358" s="19"/>
      <c r="PLI358" s="13"/>
      <c r="PLJ358" s="13"/>
      <c r="PLK358" s="13"/>
      <c r="PLL358" s="19"/>
      <c r="PLM358" s="13"/>
      <c r="PLN358" s="13"/>
      <c r="PLO358" s="13"/>
      <c r="PLP358" s="19"/>
      <c r="PLQ358" s="13"/>
      <c r="PLR358" s="13"/>
      <c r="PLS358" s="13"/>
      <c r="PLT358" s="19"/>
      <c r="PLU358" s="13"/>
      <c r="PLV358" s="13"/>
      <c r="PLW358" s="13"/>
      <c r="PLX358" s="19"/>
      <c r="PLY358" s="13"/>
      <c r="PLZ358" s="13"/>
      <c r="PMA358" s="13"/>
      <c r="PMB358" s="19"/>
      <c r="PMC358" s="13"/>
      <c r="PMD358" s="13"/>
      <c r="PME358" s="13"/>
      <c r="PMF358" s="19"/>
      <c r="PMG358" s="13"/>
      <c r="PMH358" s="13"/>
      <c r="PMI358" s="13"/>
      <c r="PMJ358" s="19"/>
      <c r="PMK358" s="13"/>
      <c r="PML358" s="13"/>
      <c r="PMM358" s="13"/>
      <c r="PMN358" s="19"/>
      <c r="PMO358" s="13"/>
      <c r="PMP358" s="13"/>
      <c r="PMQ358" s="13"/>
      <c r="PMR358" s="19"/>
      <c r="PMS358" s="13"/>
      <c r="PMT358" s="13"/>
      <c r="PMU358" s="13"/>
      <c r="PMV358" s="19"/>
      <c r="PMW358" s="13"/>
      <c r="PMX358" s="13"/>
      <c r="PMY358" s="13"/>
      <c r="PMZ358" s="19"/>
      <c r="PNA358" s="13"/>
      <c r="PNB358" s="13"/>
      <c r="PNC358" s="13"/>
      <c r="PND358" s="19"/>
      <c r="PNE358" s="13"/>
      <c r="PNF358" s="13"/>
      <c r="PNG358" s="13"/>
      <c r="PNH358" s="19"/>
      <c r="PNI358" s="13"/>
      <c r="PNJ358" s="13"/>
      <c r="PNK358" s="13"/>
      <c r="PNL358" s="19"/>
      <c r="PNM358" s="13"/>
      <c r="PNN358" s="13"/>
      <c r="PNO358" s="13"/>
      <c r="PNP358" s="19"/>
      <c r="PNQ358" s="13"/>
      <c r="PNR358" s="13"/>
      <c r="PNS358" s="13"/>
      <c r="PNT358" s="19"/>
      <c r="PNU358" s="13"/>
      <c r="PNV358" s="13"/>
      <c r="PNW358" s="13"/>
      <c r="PNX358" s="19"/>
      <c r="PNY358" s="13"/>
      <c r="PNZ358" s="13"/>
      <c r="POA358" s="13"/>
      <c r="POB358" s="19"/>
      <c r="POC358" s="13"/>
      <c r="POD358" s="13"/>
      <c r="POE358" s="13"/>
      <c r="POF358" s="19"/>
      <c r="POG358" s="13"/>
      <c r="POH358" s="13"/>
      <c r="POI358" s="13"/>
      <c r="POJ358" s="19"/>
      <c r="POK358" s="13"/>
      <c r="POL358" s="13"/>
      <c r="POM358" s="13"/>
      <c r="PON358" s="19"/>
      <c r="POO358" s="13"/>
      <c r="POP358" s="13"/>
      <c r="POQ358" s="13"/>
      <c r="POR358" s="19"/>
      <c r="POS358" s="13"/>
      <c r="POT358" s="13"/>
      <c r="POU358" s="13"/>
      <c r="POV358" s="19"/>
      <c r="POW358" s="13"/>
      <c r="POX358" s="13"/>
      <c r="POY358" s="13"/>
      <c r="POZ358" s="19"/>
      <c r="PPA358" s="13"/>
      <c r="PPB358" s="13"/>
      <c r="PPC358" s="13"/>
      <c r="PPD358" s="19"/>
      <c r="PPE358" s="13"/>
      <c r="PPF358" s="13"/>
      <c r="PPG358" s="13"/>
      <c r="PPH358" s="19"/>
      <c r="PPI358" s="13"/>
      <c r="PPJ358" s="13"/>
      <c r="PPK358" s="13"/>
      <c r="PPL358" s="19"/>
      <c r="PPM358" s="13"/>
      <c r="PPN358" s="13"/>
      <c r="PPO358" s="13"/>
      <c r="PPP358" s="19"/>
      <c r="PPQ358" s="13"/>
      <c r="PPR358" s="13"/>
      <c r="PPS358" s="13"/>
      <c r="PPT358" s="19"/>
      <c r="PPU358" s="13"/>
      <c r="PPV358" s="13"/>
      <c r="PPW358" s="13"/>
      <c r="PPX358" s="19"/>
      <c r="PPY358" s="13"/>
      <c r="PPZ358" s="13"/>
      <c r="PQA358" s="13"/>
      <c r="PQB358" s="19"/>
      <c r="PQC358" s="13"/>
      <c r="PQD358" s="13"/>
      <c r="PQE358" s="13"/>
      <c r="PQF358" s="19"/>
      <c r="PQG358" s="13"/>
      <c r="PQH358" s="13"/>
      <c r="PQI358" s="13"/>
      <c r="PQJ358" s="19"/>
      <c r="PQK358" s="13"/>
      <c r="PQL358" s="13"/>
      <c r="PQM358" s="13"/>
      <c r="PQN358" s="19"/>
      <c r="PQO358" s="13"/>
      <c r="PQP358" s="13"/>
      <c r="PQQ358" s="13"/>
      <c r="PQR358" s="19"/>
      <c r="PQS358" s="13"/>
      <c r="PQT358" s="13"/>
      <c r="PQU358" s="13"/>
      <c r="PQV358" s="19"/>
      <c r="PQW358" s="13"/>
      <c r="PQX358" s="13"/>
      <c r="PQY358" s="13"/>
      <c r="PQZ358" s="19"/>
      <c r="PRA358" s="13"/>
      <c r="PRB358" s="13"/>
      <c r="PRC358" s="13"/>
      <c r="PRD358" s="19"/>
      <c r="PRE358" s="13"/>
      <c r="PRF358" s="13"/>
      <c r="PRG358" s="13"/>
      <c r="PRH358" s="19"/>
      <c r="PRI358" s="13"/>
      <c r="PRJ358" s="13"/>
      <c r="PRK358" s="13"/>
      <c r="PRL358" s="19"/>
      <c r="PRM358" s="13"/>
      <c r="PRN358" s="13"/>
      <c r="PRO358" s="13"/>
      <c r="PRP358" s="19"/>
      <c r="PRQ358" s="13"/>
      <c r="PRR358" s="13"/>
      <c r="PRS358" s="13"/>
      <c r="PRT358" s="19"/>
      <c r="PRU358" s="13"/>
      <c r="PRV358" s="13"/>
      <c r="PRW358" s="13"/>
      <c r="PRX358" s="19"/>
      <c r="PRY358" s="13"/>
      <c r="PRZ358" s="13"/>
      <c r="PSA358" s="13"/>
      <c r="PSB358" s="19"/>
      <c r="PSC358" s="13"/>
      <c r="PSD358" s="13"/>
      <c r="PSE358" s="13"/>
      <c r="PSF358" s="19"/>
      <c r="PSG358" s="13"/>
      <c r="PSH358" s="13"/>
      <c r="PSI358" s="13"/>
      <c r="PSJ358" s="19"/>
      <c r="PSK358" s="13"/>
      <c r="PSL358" s="13"/>
      <c r="PSM358" s="13"/>
      <c r="PSN358" s="19"/>
      <c r="PSO358" s="13"/>
      <c r="PSP358" s="13"/>
      <c r="PSQ358" s="13"/>
      <c r="PSR358" s="19"/>
      <c r="PSS358" s="13"/>
      <c r="PST358" s="13"/>
      <c r="PSU358" s="13"/>
      <c r="PSV358" s="19"/>
      <c r="PSW358" s="13"/>
      <c r="PSX358" s="13"/>
      <c r="PSY358" s="13"/>
      <c r="PSZ358" s="19"/>
      <c r="PTA358" s="13"/>
      <c r="PTB358" s="13"/>
      <c r="PTC358" s="13"/>
      <c r="PTD358" s="19"/>
      <c r="PTE358" s="13"/>
      <c r="PTF358" s="13"/>
      <c r="PTG358" s="13"/>
      <c r="PTH358" s="19"/>
      <c r="PTI358" s="13"/>
      <c r="PTJ358" s="13"/>
      <c r="PTK358" s="13"/>
      <c r="PTL358" s="19"/>
      <c r="PTM358" s="13"/>
      <c r="PTN358" s="13"/>
      <c r="PTO358" s="13"/>
      <c r="PTP358" s="19"/>
      <c r="PTQ358" s="13"/>
      <c r="PTR358" s="13"/>
      <c r="PTS358" s="13"/>
      <c r="PTT358" s="19"/>
      <c r="PTU358" s="13"/>
      <c r="PTV358" s="13"/>
      <c r="PTW358" s="13"/>
      <c r="PTX358" s="19"/>
      <c r="PTY358" s="13"/>
      <c r="PTZ358" s="13"/>
      <c r="PUA358" s="13"/>
      <c r="PUB358" s="19"/>
      <c r="PUC358" s="13"/>
      <c r="PUD358" s="13"/>
      <c r="PUE358" s="13"/>
      <c r="PUF358" s="19"/>
      <c r="PUG358" s="13"/>
      <c r="PUH358" s="13"/>
      <c r="PUI358" s="13"/>
      <c r="PUJ358" s="19"/>
      <c r="PUK358" s="13"/>
      <c r="PUL358" s="13"/>
      <c r="PUM358" s="13"/>
      <c r="PUN358" s="19"/>
      <c r="PUO358" s="13"/>
      <c r="PUP358" s="13"/>
      <c r="PUQ358" s="13"/>
      <c r="PUR358" s="19"/>
      <c r="PUS358" s="13"/>
      <c r="PUT358" s="13"/>
      <c r="PUU358" s="13"/>
      <c r="PUV358" s="19"/>
      <c r="PUW358" s="13"/>
      <c r="PUX358" s="13"/>
      <c r="PUY358" s="13"/>
      <c r="PUZ358" s="19"/>
      <c r="PVA358" s="13"/>
      <c r="PVB358" s="13"/>
      <c r="PVC358" s="13"/>
      <c r="PVD358" s="19"/>
      <c r="PVE358" s="13"/>
      <c r="PVF358" s="13"/>
      <c r="PVG358" s="13"/>
      <c r="PVH358" s="19"/>
      <c r="PVI358" s="13"/>
      <c r="PVJ358" s="13"/>
      <c r="PVK358" s="13"/>
      <c r="PVL358" s="19"/>
      <c r="PVM358" s="13"/>
      <c r="PVN358" s="13"/>
      <c r="PVO358" s="13"/>
      <c r="PVP358" s="19"/>
      <c r="PVQ358" s="13"/>
      <c r="PVR358" s="13"/>
      <c r="PVS358" s="13"/>
      <c r="PVT358" s="19"/>
      <c r="PVU358" s="13"/>
      <c r="PVV358" s="13"/>
      <c r="PVW358" s="13"/>
      <c r="PVX358" s="19"/>
      <c r="PVY358" s="13"/>
      <c r="PVZ358" s="13"/>
      <c r="PWA358" s="13"/>
      <c r="PWB358" s="19"/>
      <c r="PWC358" s="13"/>
      <c r="PWD358" s="13"/>
      <c r="PWE358" s="13"/>
      <c r="PWF358" s="19"/>
      <c r="PWG358" s="13"/>
      <c r="PWH358" s="13"/>
      <c r="PWI358" s="13"/>
      <c r="PWJ358" s="19"/>
      <c r="PWK358" s="13"/>
      <c r="PWL358" s="13"/>
      <c r="PWM358" s="13"/>
      <c r="PWN358" s="19"/>
      <c r="PWO358" s="13"/>
      <c r="PWP358" s="13"/>
      <c r="PWQ358" s="13"/>
      <c r="PWR358" s="19"/>
      <c r="PWS358" s="13"/>
      <c r="PWT358" s="13"/>
      <c r="PWU358" s="13"/>
      <c r="PWV358" s="19"/>
      <c r="PWW358" s="13"/>
      <c r="PWX358" s="13"/>
      <c r="PWY358" s="13"/>
      <c r="PWZ358" s="19"/>
      <c r="PXA358" s="13"/>
      <c r="PXB358" s="13"/>
      <c r="PXC358" s="13"/>
      <c r="PXD358" s="19"/>
      <c r="PXE358" s="13"/>
      <c r="PXF358" s="13"/>
      <c r="PXG358" s="13"/>
      <c r="PXH358" s="19"/>
      <c r="PXI358" s="13"/>
      <c r="PXJ358" s="13"/>
      <c r="PXK358" s="13"/>
      <c r="PXL358" s="19"/>
      <c r="PXM358" s="13"/>
      <c r="PXN358" s="13"/>
      <c r="PXO358" s="13"/>
      <c r="PXP358" s="19"/>
      <c r="PXQ358" s="13"/>
      <c r="PXR358" s="13"/>
      <c r="PXS358" s="13"/>
      <c r="PXT358" s="19"/>
      <c r="PXU358" s="13"/>
      <c r="PXV358" s="13"/>
      <c r="PXW358" s="13"/>
      <c r="PXX358" s="19"/>
      <c r="PXY358" s="13"/>
      <c r="PXZ358" s="13"/>
      <c r="PYA358" s="13"/>
      <c r="PYB358" s="19"/>
      <c r="PYC358" s="13"/>
      <c r="PYD358" s="13"/>
      <c r="PYE358" s="13"/>
      <c r="PYF358" s="19"/>
      <c r="PYG358" s="13"/>
      <c r="PYH358" s="13"/>
      <c r="PYI358" s="13"/>
      <c r="PYJ358" s="19"/>
      <c r="PYK358" s="13"/>
      <c r="PYL358" s="13"/>
      <c r="PYM358" s="13"/>
      <c r="PYN358" s="19"/>
      <c r="PYO358" s="13"/>
      <c r="PYP358" s="13"/>
      <c r="PYQ358" s="13"/>
      <c r="PYR358" s="19"/>
      <c r="PYS358" s="13"/>
      <c r="PYT358" s="13"/>
      <c r="PYU358" s="13"/>
      <c r="PYV358" s="19"/>
      <c r="PYW358" s="13"/>
      <c r="PYX358" s="13"/>
      <c r="PYY358" s="13"/>
      <c r="PYZ358" s="19"/>
      <c r="PZA358" s="13"/>
      <c r="PZB358" s="13"/>
      <c r="PZC358" s="13"/>
      <c r="PZD358" s="19"/>
      <c r="PZE358" s="13"/>
      <c r="PZF358" s="13"/>
      <c r="PZG358" s="13"/>
      <c r="PZH358" s="19"/>
      <c r="PZI358" s="13"/>
      <c r="PZJ358" s="13"/>
      <c r="PZK358" s="13"/>
      <c r="PZL358" s="19"/>
      <c r="PZM358" s="13"/>
      <c r="PZN358" s="13"/>
      <c r="PZO358" s="13"/>
      <c r="PZP358" s="19"/>
      <c r="PZQ358" s="13"/>
      <c r="PZR358" s="13"/>
      <c r="PZS358" s="13"/>
      <c r="PZT358" s="19"/>
      <c r="PZU358" s="13"/>
      <c r="PZV358" s="13"/>
      <c r="PZW358" s="13"/>
      <c r="PZX358" s="19"/>
      <c r="PZY358" s="13"/>
      <c r="PZZ358" s="13"/>
      <c r="QAA358" s="13"/>
      <c r="QAB358" s="19"/>
      <c r="QAC358" s="13"/>
      <c r="QAD358" s="13"/>
      <c r="QAE358" s="13"/>
      <c r="QAF358" s="19"/>
      <c r="QAG358" s="13"/>
      <c r="QAH358" s="13"/>
      <c r="QAI358" s="13"/>
      <c r="QAJ358" s="19"/>
      <c r="QAK358" s="13"/>
      <c r="QAL358" s="13"/>
      <c r="QAM358" s="13"/>
      <c r="QAN358" s="19"/>
      <c r="QAO358" s="13"/>
      <c r="QAP358" s="13"/>
      <c r="QAQ358" s="13"/>
      <c r="QAR358" s="19"/>
      <c r="QAS358" s="13"/>
      <c r="QAT358" s="13"/>
      <c r="QAU358" s="13"/>
      <c r="QAV358" s="19"/>
      <c r="QAW358" s="13"/>
      <c r="QAX358" s="13"/>
      <c r="QAY358" s="13"/>
      <c r="QAZ358" s="19"/>
      <c r="QBA358" s="13"/>
      <c r="QBB358" s="13"/>
      <c r="QBC358" s="13"/>
      <c r="QBD358" s="19"/>
      <c r="QBE358" s="13"/>
      <c r="QBF358" s="13"/>
      <c r="QBG358" s="13"/>
      <c r="QBH358" s="19"/>
      <c r="QBI358" s="13"/>
      <c r="QBJ358" s="13"/>
      <c r="QBK358" s="13"/>
      <c r="QBL358" s="19"/>
      <c r="QBM358" s="13"/>
      <c r="QBN358" s="13"/>
      <c r="QBO358" s="13"/>
      <c r="QBP358" s="19"/>
      <c r="QBQ358" s="13"/>
      <c r="QBR358" s="13"/>
      <c r="QBS358" s="13"/>
      <c r="QBT358" s="19"/>
      <c r="QBU358" s="13"/>
      <c r="QBV358" s="13"/>
      <c r="QBW358" s="13"/>
      <c r="QBX358" s="19"/>
      <c r="QBY358" s="13"/>
      <c r="QBZ358" s="13"/>
      <c r="QCA358" s="13"/>
      <c r="QCB358" s="19"/>
      <c r="QCC358" s="13"/>
      <c r="QCD358" s="13"/>
      <c r="QCE358" s="13"/>
      <c r="QCF358" s="19"/>
      <c r="QCG358" s="13"/>
      <c r="QCH358" s="13"/>
      <c r="QCI358" s="13"/>
      <c r="QCJ358" s="19"/>
      <c r="QCK358" s="13"/>
      <c r="QCL358" s="13"/>
      <c r="QCM358" s="13"/>
      <c r="QCN358" s="19"/>
      <c r="QCO358" s="13"/>
      <c r="QCP358" s="13"/>
      <c r="QCQ358" s="13"/>
      <c r="QCR358" s="19"/>
      <c r="QCS358" s="13"/>
      <c r="QCT358" s="13"/>
      <c r="QCU358" s="13"/>
      <c r="QCV358" s="19"/>
      <c r="QCW358" s="13"/>
      <c r="QCX358" s="13"/>
      <c r="QCY358" s="13"/>
      <c r="QCZ358" s="19"/>
      <c r="QDA358" s="13"/>
      <c r="QDB358" s="13"/>
      <c r="QDC358" s="13"/>
      <c r="QDD358" s="19"/>
      <c r="QDE358" s="13"/>
      <c r="QDF358" s="13"/>
      <c r="QDG358" s="13"/>
      <c r="QDH358" s="19"/>
      <c r="QDI358" s="13"/>
      <c r="QDJ358" s="13"/>
      <c r="QDK358" s="13"/>
      <c r="QDL358" s="19"/>
      <c r="QDM358" s="13"/>
      <c r="QDN358" s="13"/>
      <c r="QDO358" s="13"/>
      <c r="QDP358" s="19"/>
      <c r="QDQ358" s="13"/>
      <c r="QDR358" s="13"/>
      <c r="QDS358" s="13"/>
      <c r="QDT358" s="19"/>
      <c r="QDU358" s="13"/>
      <c r="QDV358" s="13"/>
      <c r="QDW358" s="13"/>
      <c r="QDX358" s="19"/>
      <c r="QDY358" s="13"/>
      <c r="QDZ358" s="13"/>
      <c r="QEA358" s="13"/>
      <c r="QEB358" s="19"/>
      <c r="QEC358" s="13"/>
      <c r="QED358" s="13"/>
      <c r="QEE358" s="13"/>
      <c r="QEF358" s="19"/>
      <c r="QEG358" s="13"/>
      <c r="QEH358" s="13"/>
      <c r="QEI358" s="13"/>
      <c r="QEJ358" s="19"/>
      <c r="QEK358" s="13"/>
      <c r="QEL358" s="13"/>
      <c r="QEM358" s="13"/>
      <c r="QEN358" s="19"/>
      <c r="QEO358" s="13"/>
      <c r="QEP358" s="13"/>
      <c r="QEQ358" s="13"/>
      <c r="QER358" s="19"/>
      <c r="QES358" s="13"/>
      <c r="QET358" s="13"/>
      <c r="QEU358" s="13"/>
      <c r="QEV358" s="19"/>
      <c r="QEW358" s="13"/>
      <c r="QEX358" s="13"/>
      <c r="QEY358" s="13"/>
      <c r="QEZ358" s="19"/>
      <c r="QFA358" s="13"/>
      <c r="QFB358" s="13"/>
      <c r="QFC358" s="13"/>
      <c r="QFD358" s="19"/>
      <c r="QFE358" s="13"/>
      <c r="QFF358" s="13"/>
      <c r="QFG358" s="13"/>
      <c r="QFH358" s="19"/>
      <c r="QFI358" s="13"/>
      <c r="QFJ358" s="13"/>
      <c r="QFK358" s="13"/>
      <c r="QFL358" s="19"/>
      <c r="QFM358" s="13"/>
      <c r="QFN358" s="13"/>
      <c r="QFO358" s="13"/>
      <c r="QFP358" s="19"/>
      <c r="QFQ358" s="13"/>
      <c r="QFR358" s="13"/>
      <c r="QFS358" s="13"/>
      <c r="QFT358" s="19"/>
      <c r="QFU358" s="13"/>
      <c r="QFV358" s="13"/>
      <c r="QFW358" s="13"/>
      <c r="QFX358" s="19"/>
      <c r="QFY358" s="13"/>
      <c r="QFZ358" s="13"/>
      <c r="QGA358" s="13"/>
      <c r="QGB358" s="19"/>
      <c r="QGC358" s="13"/>
      <c r="QGD358" s="13"/>
      <c r="QGE358" s="13"/>
      <c r="QGF358" s="19"/>
      <c r="QGG358" s="13"/>
      <c r="QGH358" s="13"/>
      <c r="QGI358" s="13"/>
      <c r="QGJ358" s="19"/>
      <c r="QGK358" s="13"/>
      <c r="QGL358" s="13"/>
      <c r="QGM358" s="13"/>
      <c r="QGN358" s="19"/>
      <c r="QGO358" s="13"/>
      <c r="QGP358" s="13"/>
      <c r="QGQ358" s="13"/>
      <c r="QGR358" s="19"/>
      <c r="QGS358" s="13"/>
      <c r="QGT358" s="13"/>
      <c r="QGU358" s="13"/>
      <c r="QGV358" s="19"/>
      <c r="QGW358" s="13"/>
      <c r="QGX358" s="13"/>
      <c r="QGY358" s="13"/>
      <c r="QGZ358" s="19"/>
      <c r="QHA358" s="13"/>
      <c r="QHB358" s="13"/>
      <c r="QHC358" s="13"/>
      <c r="QHD358" s="19"/>
      <c r="QHE358" s="13"/>
      <c r="QHF358" s="13"/>
      <c r="QHG358" s="13"/>
      <c r="QHH358" s="19"/>
      <c r="QHI358" s="13"/>
      <c r="QHJ358" s="13"/>
      <c r="QHK358" s="13"/>
      <c r="QHL358" s="19"/>
      <c r="QHM358" s="13"/>
      <c r="QHN358" s="13"/>
      <c r="QHO358" s="13"/>
      <c r="QHP358" s="19"/>
      <c r="QHQ358" s="13"/>
      <c r="QHR358" s="13"/>
      <c r="QHS358" s="13"/>
      <c r="QHT358" s="19"/>
      <c r="QHU358" s="13"/>
      <c r="QHV358" s="13"/>
      <c r="QHW358" s="13"/>
      <c r="QHX358" s="19"/>
      <c r="QHY358" s="13"/>
      <c r="QHZ358" s="13"/>
      <c r="QIA358" s="13"/>
      <c r="QIB358" s="19"/>
      <c r="QIC358" s="13"/>
      <c r="QID358" s="13"/>
      <c r="QIE358" s="13"/>
      <c r="QIF358" s="19"/>
      <c r="QIG358" s="13"/>
      <c r="QIH358" s="13"/>
      <c r="QII358" s="13"/>
      <c r="QIJ358" s="19"/>
      <c r="QIK358" s="13"/>
      <c r="QIL358" s="13"/>
      <c r="QIM358" s="13"/>
      <c r="QIN358" s="19"/>
      <c r="QIO358" s="13"/>
      <c r="QIP358" s="13"/>
      <c r="QIQ358" s="13"/>
      <c r="QIR358" s="19"/>
      <c r="QIS358" s="13"/>
      <c r="QIT358" s="13"/>
      <c r="QIU358" s="13"/>
      <c r="QIV358" s="19"/>
      <c r="QIW358" s="13"/>
      <c r="QIX358" s="13"/>
      <c r="QIY358" s="13"/>
      <c r="QIZ358" s="19"/>
      <c r="QJA358" s="13"/>
      <c r="QJB358" s="13"/>
      <c r="QJC358" s="13"/>
      <c r="QJD358" s="19"/>
      <c r="QJE358" s="13"/>
      <c r="QJF358" s="13"/>
      <c r="QJG358" s="13"/>
      <c r="QJH358" s="19"/>
      <c r="QJI358" s="13"/>
      <c r="QJJ358" s="13"/>
      <c r="QJK358" s="13"/>
      <c r="QJL358" s="19"/>
      <c r="QJM358" s="13"/>
      <c r="QJN358" s="13"/>
      <c r="QJO358" s="13"/>
      <c r="QJP358" s="19"/>
      <c r="QJQ358" s="13"/>
      <c r="QJR358" s="13"/>
      <c r="QJS358" s="13"/>
      <c r="QJT358" s="19"/>
      <c r="QJU358" s="13"/>
      <c r="QJV358" s="13"/>
      <c r="QJW358" s="13"/>
      <c r="QJX358" s="19"/>
      <c r="QJY358" s="13"/>
      <c r="QJZ358" s="13"/>
      <c r="QKA358" s="13"/>
      <c r="QKB358" s="19"/>
      <c r="QKC358" s="13"/>
      <c r="QKD358" s="13"/>
      <c r="QKE358" s="13"/>
      <c r="QKF358" s="19"/>
      <c r="QKG358" s="13"/>
      <c r="QKH358" s="13"/>
      <c r="QKI358" s="13"/>
      <c r="QKJ358" s="19"/>
      <c r="QKK358" s="13"/>
      <c r="QKL358" s="13"/>
      <c r="QKM358" s="13"/>
      <c r="QKN358" s="19"/>
      <c r="QKO358" s="13"/>
      <c r="QKP358" s="13"/>
      <c r="QKQ358" s="13"/>
      <c r="QKR358" s="19"/>
      <c r="QKS358" s="13"/>
      <c r="QKT358" s="13"/>
      <c r="QKU358" s="13"/>
      <c r="QKV358" s="19"/>
      <c r="QKW358" s="13"/>
      <c r="QKX358" s="13"/>
      <c r="QKY358" s="13"/>
      <c r="QKZ358" s="19"/>
      <c r="QLA358" s="13"/>
      <c r="QLB358" s="13"/>
      <c r="QLC358" s="13"/>
      <c r="QLD358" s="19"/>
      <c r="QLE358" s="13"/>
      <c r="QLF358" s="13"/>
      <c r="QLG358" s="13"/>
      <c r="QLH358" s="19"/>
      <c r="QLI358" s="13"/>
      <c r="QLJ358" s="13"/>
      <c r="QLK358" s="13"/>
      <c r="QLL358" s="19"/>
      <c r="QLM358" s="13"/>
      <c r="QLN358" s="13"/>
      <c r="QLO358" s="13"/>
      <c r="QLP358" s="19"/>
      <c r="QLQ358" s="13"/>
      <c r="QLR358" s="13"/>
      <c r="QLS358" s="13"/>
      <c r="QLT358" s="19"/>
      <c r="QLU358" s="13"/>
      <c r="QLV358" s="13"/>
      <c r="QLW358" s="13"/>
      <c r="QLX358" s="19"/>
      <c r="QLY358" s="13"/>
      <c r="QLZ358" s="13"/>
      <c r="QMA358" s="13"/>
      <c r="QMB358" s="19"/>
      <c r="QMC358" s="13"/>
      <c r="QMD358" s="13"/>
      <c r="QME358" s="13"/>
      <c r="QMF358" s="19"/>
      <c r="QMG358" s="13"/>
      <c r="QMH358" s="13"/>
      <c r="QMI358" s="13"/>
      <c r="QMJ358" s="19"/>
      <c r="QMK358" s="13"/>
      <c r="QML358" s="13"/>
      <c r="QMM358" s="13"/>
      <c r="QMN358" s="19"/>
      <c r="QMO358" s="13"/>
      <c r="QMP358" s="13"/>
      <c r="QMQ358" s="13"/>
      <c r="QMR358" s="19"/>
      <c r="QMS358" s="13"/>
      <c r="QMT358" s="13"/>
      <c r="QMU358" s="13"/>
      <c r="QMV358" s="19"/>
      <c r="QMW358" s="13"/>
      <c r="QMX358" s="13"/>
      <c r="QMY358" s="13"/>
      <c r="QMZ358" s="19"/>
      <c r="QNA358" s="13"/>
      <c r="QNB358" s="13"/>
      <c r="QNC358" s="13"/>
      <c r="QND358" s="19"/>
      <c r="QNE358" s="13"/>
      <c r="QNF358" s="13"/>
      <c r="QNG358" s="13"/>
      <c r="QNH358" s="19"/>
      <c r="QNI358" s="13"/>
      <c r="QNJ358" s="13"/>
      <c r="QNK358" s="13"/>
      <c r="QNL358" s="19"/>
      <c r="QNM358" s="13"/>
      <c r="QNN358" s="13"/>
      <c r="QNO358" s="13"/>
      <c r="QNP358" s="19"/>
      <c r="QNQ358" s="13"/>
      <c r="QNR358" s="13"/>
      <c r="QNS358" s="13"/>
      <c r="QNT358" s="19"/>
      <c r="QNU358" s="13"/>
      <c r="QNV358" s="13"/>
      <c r="QNW358" s="13"/>
      <c r="QNX358" s="19"/>
      <c r="QNY358" s="13"/>
      <c r="QNZ358" s="13"/>
      <c r="QOA358" s="13"/>
      <c r="QOB358" s="19"/>
      <c r="QOC358" s="13"/>
      <c r="QOD358" s="13"/>
      <c r="QOE358" s="13"/>
      <c r="QOF358" s="19"/>
      <c r="QOG358" s="13"/>
      <c r="QOH358" s="13"/>
      <c r="QOI358" s="13"/>
      <c r="QOJ358" s="19"/>
      <c r="QOK358" s="13"/>
      <c r="QOL358" s="13"/>
      <c r="QOM358" s="13"/>
      <c r="QON358" s="19"/>
      <c r="QOO358" s="13"/>
      <c r="QOP358" s="13"/>
      <c r="QOQ358" s="13"/>
      <c r="QOR358" s="19"/>
      <c r="QOS358" s="13"/>
      <c r="QOT358" s="13"/>
      <c r="QOU358" s="13"/>
      <c r="QOV358" s="19"/>
      <c r="QOW358" s="13"/>
      <c r="QOX358" s="13"/>
      <c r="QOY358" s="13"/>
      <c r="QOZ358" s="19"/>
      <c r="QPA358" s="13"/>
      <c r="QPB358" s="13"/>
      <c r="QPC358" s="13"/>
      <c r="QPD358" s="19"/>
      <c r="QPE358" s="13"/>
      <c r="QPF358" s="13"/>
      <c r="QPG358" s="13"/>
      <c r="QPH358" s="19"/>
      <c r="QPI358" s="13"/>
      <c r="QPJ358" s="13"/>
      <c r="QPK358" s="13"/>
      <c r="QPL358" s="19"/>
      <c r="QPM358" s="13"/>
      <c r="QPN358" s="13"/>
      <c r="QPO358" s="13"/>
      <c r="QPP358" s="19"/>
      <c r="QPQ358" s="13"/>
      <c r="QPR358" s="13"/>
      <c r="QPS358" s="13"/>
      <c r="QPT358" s="19"/>
      <c r="QPU358" s="13"/>
      <c r="QPV358" s="13"/>
      <c r="QPW358" s="13"/>
      <c r="QPX358" s="19"/>
      <c r="QPY358" s="13"/>
      <c r="QPZ358" s="13"/>
      <c r="QQA358" s="13"/>
      <c r="QQB358" s="19"/>
      <c r="QQC358" s="13"/>
      <c r="QQD358" s="13"/>
      <c r="QQE358" s="13"/>
      <c r="QQF358" s="19"/>
      <c r="QQG358" s="13"/>
      <c r="QQH358" s="13"/>
      <c r="QQI358" s="13"/>
      <c r="QQJ358" s="19"/>
      <c r="QQK358" s="13"/>
      <c r="QQL358" s="13"/>
      <c r="QQM358" s="13"/>
      <c r="QQN358" s="19"/>
      <c r="QQO358" s="13"/>
      <c r="QQP358" s="13"/>
      <c r="QQQ358" s="13"/>
      <c r="QQR358" s="19"/>
      <c r="QQS358" s="13"/>
      <c r="QQT358" s="13"/>
      <c r="QQU358" s="13"/>
      <c r="QQV358" s="19"/>
      <c r="QQW358" s="13"/>
      <c r="QQX358" s="13"/>
      <c r="QQY358" s="13"/>
      <c r="QQZ358" s="19"/>
      <c r="QRA358" s="13"/>
      <c r="QRB358" s="13"/>
      <c r="QRC358" s="13"/>
      <c r="QRD358" s="19"/>
      <c r="QRE358" s="13"/>
      <c r="QRF358" s="13"/>
      <c r="QRG358" s="13"/>
      <c r="QRH358" s="19"/>
      <c r="QRI358" s="13"/>
      <c r="QRJ358" s="13"/>
      <c r="QRK358" s="13"/>
      <c r="QRL358" s="19"/>
      <c r="QRM358" s="13"/>
      <c r="QRN358" s="13"/>
      <c r="QRO358" s="13"/>
      <c r="QRP358" s="19"/>
      <c r="QRQ358" s="13"/>
      <c r="QRR358" s="13"/>
      <c r="QRS358" s="13"/>
      <c r="QRT358" s="19"/>
      <c r="QRU358" s="13"/>
      <c r="QRV358" s="13"/>
      <c r="QRW358" s="13"/>
      <c r="QRX358" s="19"/>
      <c r="QRY358" s="13"/>
      <c r="QRZ358" s="13"/>
      <c r="QSA358" s="13"/>
      <c r="QSB358" s="19"/>
      <c r="QSC358" s="13"/>
      <c r="QSD358" s="13"/>
      <c r="QSE358" s="13"/>
      <c r="QSF358" s="19"/>
      <c r="QSG358" s="13"/>
      <c r="QSH358" s="13"/>
      <c r="QSI358" s="13"/>
      <c r="QSJ358" s="19"/>
      <c r="QSK358" s="13"/>
      <c r="QSL358" s="13"/>
      <c r="QSM358" s="13"/>
      <c r="QSN358" s="19"/>
      <c r="QSO358" s="13"/>
      <c r="QSP358" s="13"/>
      <c r="QSQ358" s="13"/>
      <c r="QSR358" s="19"/>
      <c r="QSS358" s="13"/>
      <c r="QST358" s="13"/>
      <c r="QSU358" s="13"/>
      <c r="QSV358" s="19"/>
      <c r="QSW358" s="13"/>
      <c r="QSX358" s="13"/>
      <c r="QSY358" s="13"/>
      <c r="QSZ358" s="19"/>
      <c r="QTA358" s="13"/>
      <c r="QTB358" s="13"/>
      <c r="QTC358" s="13"/>
      <c r="QTD358" s="19"/>
      <c r="QTE358" s="13"/>
      <c r="QTF358" s="13"/>
      <c r="QTG358" s="13"/>
      <c r="QTH358" s="19"/>
      <c r="QTI358" s="13"/>
      <c r="QTJ358" s="13"/>
      <c r="QTK358" s="13"/>
      <c r="QTL358" s="19"/>
      <c r="QTM358" s="13"/>
      <c r="QTN358" s="13"/>
      <c r="QTO358" s="13"/>
      <c r="QTP358" s="19"/>
      <c r="QTQ358" s="13"/>
      <c r="QTR358" s="13"/>
      <c r="QTS358" s="13"/>
      <c r="QTT358" s="19"/>
      <c r="QTU358" s="13"/>
      <c r="QTV358" s="13"/>
      <c r="QTW358" s="13"/>
      <c r="QTX358" s="19"/>
      <c r="QTY358" s="13"/>
      <c r="QTZ358" s="13"/>
      <c r="QUA358" s="13"/>
      <c r="QUB358" s="19"/>
      <c r="QUC358" s="13"/>
      <c r="QUD358" s="13"/>
      <c r="QUE358" s="13"/>
      <c r="QUF358" s="19"/>
      <c r="QUG358" s="13"/>
      <c r="QUH358" s="13"/>
      <c r="QUI358" s="13"/>
      <c r="QUJ358" s="19"/>
      <c r="QUK358" s="13"/>
      <c r="QUL358" s="13"/>
      <c r="QUM358" s="13"/>
      <c r="QUN358" s="19"/>
      <c r="QUO358" s="13"/>
      <c r="QUP358" s="13"/>
      <c r="QUQ358" s="13"/>
      <c r="QUR358" s="19"/>
      <c r="QUS358" s="13"/>
      <c r="QUT358" s="13"/>
      <c r="QUU358" s="13"/>
      <c r="QUV358" s="19"/>
      <c r="QUW358" s="13"/>
      <c r="QUX358" s="13"/>
      <c r="QUY358" s="13"/>
      <c r="QUZ358" s="19"/>
      <c r="QVA358" s="13"/>
      <c r="QVB358" s="13"/>
      <c r="QVC358" s="13"/>
      <c r="QVD358" s="19"/>
      <c r="QVE358" s="13"/>
      <c r="QVF358" s="13"/>
      <c r="QVG358" s="13"/>
      <c r="QVH358" s="19"/>
      <c r="QVI358" s="13"/>
      <c r="QVJ358" s="13"/>
      <c r="QVK358" s="13"/>
      <c r="QVL358" s="19"/>
      <c r="QVM358" s="13"/>
      <c r="QVN358" s="13"/>
      <c r="QVO358" s="13"/>
      <c r="QVP358" s="19"/>
      <c r="QVQ358" s="13"/>
      <c r="QVR358" s="13"/>
      <c r="QVS358" s="13"/>
      <c r="QVT358" s="19"/>
      <c r="QVU358" s="13"/>
      <c r="QVV358" s="13"/>
      <c r="QVW358" s="13"/>
      <c r="QVX358" s="19"/>
      <c r="QVY358" s="13"/>
      <c r="QVZ358" s="13"/>
      <c r="QWA358" s="13"/>
      <c r="QWB358" s="19"/>
      <c r="QWC358" s="13"/>
      <c r="QWD358" s="13"/>
      <c r="QWE358" s="13"/>
      <c r="QWF358" s="19"/>
      <c r="QWG358" s="13"/>
      <c r="QWH358" s="13"/>
      <c r="QWI358" s="13"/>
      <c r="QWJ358" s="19"/>
      <c r="QWK358" s="13"/>
      <c r="QWL358" s="13"/>
      <c r="QWM358" s="13"/>
      <c r="QWN358" s="19"/>
      <c r="QWO358" s="13"/>
      <c r="QWP358" s="13"/>
      <c r="QWQ358" s="13"/>
      <c r="QWR358" s="19"/>
      <c r="QWS358" s="13"/>
      <c r="QWT358" s="13"/>
      <c r="QWU358" s="13"/>
      <c r="QWV358" s="19"/>
      <c r="QWW358" s="13"/>
      <c r="QWX358" s="13"/>
      <c r="QWY358" s="13"/>
      <c r="QWZ358" s="19"/>
      <c r="QXA358" s="13"/>
      <c r="QXB358" s="13"/>
      <c r="QXC358" s="13"/>
      <c r="QXD358" s="19"/>
      <c r="QXE358" s="13"/>
      <c r="QXF358" s="13"/>
      <c r="QXG358" s="13"/>
      <c r="QXH358" s="19"/>
      <c r="QXI358" s="13"/>
      <c r="QXJ358" s="13"/>
      <c r="QXK358" s="13"/>
      <c r="QXL358" s="19"/>
      <c r="QXM358" s="13"/>
      <c r="QXN358" s="13"/>
      <c r="QXO358" s="13"/>
      <c r="QXP358" s="19"/>
      <c r="QXQ358" s="13"/>
      <c r="QXR358" s="13"/>
      <c r="QXS358" s="13"/>
      <c r="QXT358" s="19"/>
      <c r="QXU358" s="13"/>
      <c r="QXV358" s="13"/>
      <c r="QXW358" s="13"/>
      <c r="QXX358" s="19"/>
      <c r="QXY358" s="13"/>
      <c r="QXZ358" s="13"/>
      <c r="QYA358" s="13"/>
      <c r="QYB358" s="19"/>
      <c r="QYC358" s="13"/>
      <c r="QYD358" s="13"/>
      <c r="QYE358" s="13"/>
      <c r="QYF358" s="19"/>
      <c r="QYG358" s="13"/>
      <c r="QYH358" s="13"/>
      <c r="QYI358" s="13"/>
      <c r="QYJ358" s="19"/>
      <c r="QYK358" s="13"/>
      <c r="QYL358" s="13"/>
      <c r="QYM358" s="13"/>
      <c r="QYN358" s="19"/>
      <c r="QYO358" s="13"/>
      <c r="QYP358" s="13"/>
      <c r="QYQ358" s="13"/>
      <c r="QYR358" s="19"/>
      <c r="QYS358" s="13"/>
      <c r="QYT358" s="13"/>
      <c r="QYU358" s="13"/>
      <c r="QYV358" s="19"/>
      <c r="QYW358" s="13"/>
      <c r="QYX358" s="13"/>
      <c r="QYY358" s="13"/>
      <c r="QYZ358" s="19"/>
      <c r="QZA358" s="13"/>
      <c r="QZB358" s="13"/>
      <c r="QZC358" s="13"/>
      <c r="QZD358" s="19"/>
      <c r="QZE358" s="13"/>
      <c r="QZF358" s="13"/>
      <c r="QZG358" s="13"/>
      <c r="QZH358" s="19"/>
      <c r="QZI358" s="13"/>
      <c r="QZJ358" s="13"/>
      <c r="QZK358" s="13"/>
      <c r="QZL358" s="19"/>
      <c r="QZM358" s="13"/>
      <c r="QZN358" s="13"/>
      <c r="QZO358" s="13"/>
      <c r="QZP358" s="19"/>
      <c r="QZQ358" s="13"/>
      <c r="QZR358" s="13"/>
      <c r="QZS358" s="13"/>
      <c r="QZT358" s="19"/>
      <c r="QZU358" s="13"/>
      <c r="QZV358" s="13"/>
      <c r="QZW358" s="13"/>
      <c r="QZX358" s="19"/>
      <c r="QZY358" s="13"/>
      <c r="QZZ358" s="13"/>
      <c r="RAA358" s="13"/>
      <c r="RAB358" s="19"/>
      <c r="RAC358" s="13"/>
      <c r="RAD358" s="13"/>
      <c r="RAE358" s="13"/>
      <c r="RAF358" s="19"/>
      <c r="RAG358" s="13"/>
      <c r="RAH358" s="13"/>
      <c r="RAI358" s="13"/>
      <c r="RAJ358" s="19"/>
      <c r="RAK358" s="13"/>
      <c r="RAL358" s="13"/>
      <c r="RAM358" s="13"/>
      <c r="RAN358" s="19"/>
      <c r="RAO358" s="13"/>
      <c r="RAP358" s="13"/>
      <c r="RAQ358" s="13"/>
      <c r="RAR358" s="19"/>
      <c r="RAS358" s="13"/>
      <c r="RAT358" s="13"/>
      <c r="RAU358" s="13"/>
      <c r="RAV358" s="19"/>
      <c r="RAW358" s="13"/>
      <c r="RAX358" s="13"/>
      <c r="RAY358" s="13"/>
      <c r="RAZ358" s="19"/>
      <c r="RBA358" s="13"/>
      <c r="RBB358" s="13"/>
      <c r="RBC358" s="13"/>
      <c r="RBD358" s="19"/>
      <c r="RBE358" s="13"/>
      <c r="RBF358" s="13"/>
      <c r="RBG358" s="13"/>
      <c r="RBH358" s="19"/>
      <c r="RBI358" s="13"/>
      <c r="RBJ358" s="13"/>
      <c r="RBK358" s="13"/>
      <c r="RBL358" s="19"/>
      <c r="RBM358" s="13"/>
      <c r="RBN358" s="13"/>
      <c r="RBO358" s="13"/>
      <c r="RBP358" s="19"/>
      <c r="RBQ358" s="13"/>
      <c r="RBR358" s="13"/>
      <c r="RBS358" s="13"/>
      <c r="RBT358" s="19"/>
      <c r="RBU358" s="13"/>
      <c r="RBV358" s="13"/>
      <c r="RBW358" s="13"/>
      <c r="RBX358" s="19"/>
      <c r="RBY358" s="13"/>
      <c r="RBZ358" s="13"/>
      <c r="RCA358" s="13"/>
      <c r="RCB358" s="19"/>
      <c r="RCC358" s="13"/>
      <c r="RCD358" s="13"/>
      <c r="RCE358" s="13"/>
      <c r="RCF358" s="19"/>
      <c r="RCG358" s="13"/>
      <c r="RCH358" s="13"/>
      <c r="RCI358" s="13"/>
      <c r="RCJ358" s="19"/>
      <c r="RCK358" s="13"/>
      <c r="RCL358" s="13"/>
      <c r="RCM358" s="13"/>
      <c r="RCN358" s="19"/>
      <c r="RCO358" s="13"/>
      <c r="RCP358" s="13"/>
      <c r="RCQ358" s="13"/>
      <c r="RCR358" s="19"/>
      <c r="RCS358" s="13"/>
      <c r="RCT358" s="13"/>
      <c r="RCU358" s="13"/>
      <c r="RCV358" s="19"/>
      <c r="RCW358" s="13"/>
      <c r="RCX358" s="13"/>
      <c r="RCY358" s="13"/>
      <c r="RCZ358" s="19"/>
      <c r="RDA358" s="13"/>
      <c r="RDB358" s="13"/>
      <c r="RDC358" s="13"/>
      <c r="RDD358" s="19"/>
      <c r="RDE358" s="13"/>
      <c r="RDF358" s="13"/>
      <c r="RDG358" s="13"/>
      <c r="RDH358" s="19"/>
      <c r="RDI358" s="13"/>
      <c r="RDJ358" s="13"/>
      <c r="RDK358" s="13"/>
      <c r="RDL358" s="19"/>
      <c r="RDM358" s="13"/>
      <c r="RDN358" s="13"/>
      <c r="RDO358" s="13"/>
      <c r="RDP358" s="19"/>
      <c r="RDQ358" s="13"/>
      <c r="RDR358" s="13"/>
      <c r="RDS358" s="13"/>
      <c r="RDT358" s="19"/>
      <c r="RDU358" s="13"/>
      <c r="RDV358" s="13"/>
      <c r="RDW358" s="13"/>
      <c r="RDX358" s="19"/>
      <c r="RDY358" s="13"/>
      <c r="RDZ358" s="13"/>
      <c r="REA358" s="13"/>
      <c r="REB358" s="19"/>
      <c r="REC358" s="13"/>
      <c r="RED358" s="13"/>
      <c r="REE358" s="13"/>
      <c r="REF358" s="19"/>
      <c r="REG358" s="13"/>
      <c r="REH358" s="13"/>
      <c r="REI358" s="13"/>
      <c r="REJ358" s="19"/>
      <c r="REK358" s="13"/>
      <c r="REL358" s="13"/>
      <c r="REM358" s="13"/>
      <c r="REN358" s="19"/>
      <c r="REO358" s="13"/>
      <c r="REP358" s="13"/>
      <c r="REQ358" s="13"/>
      <c r="RER358" s="19"/>
      <c r="RES358" s="13"/>
      <c r="RET358" s="13"/>
      <c r="REU358" s="13"/>
      <c r="REV358" s="19"/>
      <c r="REW358" s="13"/>
      <c r="REX358" s="13"/>
      <c r="REY358" s="13"/>
      <c r="REZ358" s="19"/>
      <c r="RFA358" s="13"/>
      <c r="RFB358" s="13"/>
      <c r="RFC358" s="13"/>
      <c r="RFD358" s="19"/>
      <c r="RFE358" s="13"/>
      <c r="RFF358" s="13"/>
      <c r="RFG358" s="13"/>
      <c r="RFH358" s="19"/>
      <c r="RFI358" s="13"/>
      <c r="RFJ358" s="13"/>
      <c r="RFK358" s="13"/>
      <c r="RFL358" s="19"/>
      <c r="RFM358" s="13"/>
      <c r="RFN358" s="13"/>
      <c r="RFO358" s="13"/>
      <c r="RFP358" s="19"/>
      <c r="RFQ358" s="13"/>
      <c r="RFR358" s="13"/>
      <c r="RFS358" s="13"/>
      <c r="RFT358" s="19"/>
      <c r="RFU358" s="13"/>
      <c r="RFV358" s="13"/>
      <c r="RFW358" s="13"/>
      <c r="RFX358" s="19"/>
      <c r="RFY358" s="13"/>
      <c r="RFZ358" s="13"/>
      <c r="RGA358" s="13"/>
      <c r="RGB358" s="19"/>
      <c r="RGC358" s="13"/>
      <c r="RGD358" s="13"/>
      <c r="RGE358" s="13"/>
      <c r="RGF358" s="19"/>
      <c r="RGG358" s="13"/>
      <c r="RGH358" s="13"/>
      <c r="RGI358" s="13"/>
      <c r="RGJ358" s="19"/>
      <c r="RGK358" s="13"/>
      <c r="RGL358" s="13"/>
      <c r="RGM358" s="13"/>
      <c r="RGN358" s="19"/>
      <c r="RGO358" s="13"/>
      <c r="RGP358" s="13"/>
      <c r="RGQ358" s="13"/>
      <c r="RGR358" s="19"/>
      <c r="RGS358" s="13"/>
      <c r="RGT358" s="13"/>
      <c r="RGU358" s="13"/>
      <c r="RGV358" s="19"/>
      <c r="RGW358" s="13"/>
      <c r="RGX358" s="13"/>
      <c r="RGY358" s="13"/>
      <c r="RGZ358" s="19"/>
      <c r="RHA358" s="13"/>
      <c r="RHB358" s="13"/>
      <c r="RHC358" s="13"/>
      <c r="RHD358" s="19"/>
      <c r="RHE358" s="13"/>
      <c r="RHF358" s="13"/>
      <c r="RHG358" s="13"/>
      <c r="RHH358" s="19"/>
      <c r="RHI358" s="13"/>
      <c r="RHJ358" s="13"/>
      <c r="RHK358" s="13"/>
      <c r="RHL358" s="19"/>
      <c r="RHM358" s="13"/>
      <c r="RHN358" s="13"/>
      <c r="RHO358" s="13"/>
      <c r="RHP358" s="19"/>
      <c r="RHQ358" s="13"/>
      <c r="RHR358" s="13"/>
      <c r="RHS358" s="13"/>
      <c r="RHT358" s="19"/>
      <c r="RHU358" s="13"/>
      <c r="RHV358" s="13"/>
      <c r="RHW358" s="13"/>
      <c r="RHX358" s="19"/>
      <c r="RHY358" s="13"/>
      <c r="RHZ358" s="13"/>
      <c r="RIA358" s="13"/>
      <c r="RIB358" s="19"/>
      <c r="RIC358" s="13"/>
      <c r="RID358" s="13"/>
      <c r="RIE358" s="13"/>
      <c r="RIF358" s="19"/>
      <c r="RIG358" s="13"/>
      <c r="RIH358" s="13"/>
      <c r="RII358" s="13"/>
      <c r="RIJ358" s="19"/>
      <c r="RIK358" s="13"/>
      <c r="RIL358" s="13"/>
      <c r="RIM358" s="13"/>
      <c r="RIN358" s="19"/>
      <c r="RIO358" s="13"/>
      <c r="RIP358" s="13"/>
      <c r="RIQ358" s="13"/>
      <c r="RIR358" s="19"/>
      <c r="RIS358" s="13"/>
      <c r="RIT358" s="13"/>
      <c r="RIU358" s="13"/>
      <c r="RIV358" s="19"/>
      <c r="RIW358" s="13"/>
      <c r="RIX358" s="13"/>
      <c r="RIY358" s="13"/>
      <c r="RIZ358" s="19"/>
      <c r="RJA358" s="13"/>
      <c r="RJB358" s="13"/>
      <c r="RJC358" s="13"/>
      <c r="RJD358" s="19"/>
      <c r="RJE358" s="13"/>
      <c r="RJF358" s="13"/>
      <c r="RJG358" s="13"/>
      <c r="RJH358" s="19"/>
      <c r="RJI358" s="13"/>
      <c r="RJJ358" s="13"/>
      <c r="RJK358" s="13"/>
      <c r="RJL358" s="19"/>
      <c r="RJM358" s="13"/>
      <c r="RJN358" s="13"/>
      <c r="RJO358" s="13"/>
      <c r="RJP358" s="19"/>
      <c r="RJQ358" s="13"/>
      <c r="RJR358" s="13"/>
      <c r="RJS358" s="13"/>
      <c r="RJT358" s="19"/>
      <c r="RJU358" s="13"/>
      <c r="RJV358" s="13"/>
      <c r="RJW358" s="13"/>
      <c r="RJX358" s="19"/>
      <c r="RJY358" s="13"/>
      <c r="RJZ358" s="13"/>
      <c r="RKA358" s="13"/>
      <c r="RKB358" s="19"/>
      <c r="RKC358" s="13"/>
      <c r="RKD358" s="13"/>
      <c r="RKE358" s="13"/>
      <c r="RKF358" s="19"/>
      <c r="RKG358" s="13"/>
      <c r="RKH358" s="13"/>
      <c r="RKI358" s="13"/>
      <c r="RKJ358" s="19"/>
      <c r="RKK358" s="13"/>
      <c r="RKL358" s="13"/>
      <c r="RKM358" s="13"/>
      <c r="RKN358" s="19"/>
      <c r="RKO358" s="13"/>
      <c r="RKP358" s="13"/>
      <c r="RKQ358" s="13"/>
      <c r="RKR358" s="19"/>
      <c r="RKS358" s="13"/>
      <c r="RKT358" s="13"/>
      <c r="RKU358" s="13"/>
      <c r="RKV358" s="19"/>
      <c r="RKW358" s="13"/>
      <c r="RKX358" s="13"/>
      <c r="RKY358" s="13"/>
      <c r="RKZ358" s="19"/>
      <c r="RLA358" s="13"/>
      <c r="RLB358" s="13"/>
      <c r="RLC358" s="13"/>
      <c r="RLD358" s="19"/>
      <c r="RLE358" s="13"/>
      <c r="RLF358" s="13"/>
      <c r="RLG358" s="13"/>
      <c r="RLH358" s="19"/>
      <c r="RLI358" s="13"/>
      <c r="RLJ358" s="13"/>
      <c r="RLK358" s="13"/>
      <c r="RLL358" s="19"/>
      <c r="RLM358" s="13"/>
      <c r="RLN358" s="13"/>
      <c r="RLO358" s="13"/>
      <c r="RLP358" s="19"/>
      <c r="RLQ358" s="13"/>
      <c r="RLR358" s="13"/>
      <c r="RLS358" s="13"/>
      <c r="RLT358" s="19"/>
      <c r="RLU358" s="13"/>
      <c r="RLV358" s="13"/>
      <c r="RLW358" s="13"/>
      <c r="RLX358" s="19"/>
      <c r="RLY358" s="13"/>
      <c r="RLZ358" s="13"/>
      <c r="RMA358" s="13"/>
      <c r="RMB358" s="19"/>
      <c r="RMC358" s="13"/>
      <c r="RMD358" s="13"/>
      <c r="RME358" s="13"/>
      <c r="RMF358" s="19"/>
      <c r="RMG358" s="13"/>
      <c r="RMH358" s="13"/>
      <c r="RMI358" s="13"/>
      <c r="RMJ358" s="19"/>
      <c r="RMK358" s="13"/>
      <c r="RML358" s="13"/>
      <c r="RMM358" s="13"/>
      <c r="RMN358" s="19"/>
      <c r="RMO358" s="13"/>
      <c r="RMP358" s="13"/>
      <c r="RMQ358" s="13"/>
      <c r="RMR358" s="19"/>
      <c r="RMS358" s="13"/>
      <c r="RMT358" s="13"/>
      <c r="RMU358" s="13"/>
      <c r="RMV358" s="19"/>
      <c r="RMW358" s="13"/>
      <c r="RMX358" s="13"/>
      <c r="RMY358" s="13"/>
      <c r="RMZ358" s="19"/>
      <c r="RNA358" s="13"/>
      <c r="RNB358" s="13"/>
      <c r="RNC358" s="13"/>
      <c r="RND358" s="19"/>
      <c r="RNE358" s="13"/>
      <c r="RNF358" s="13"/>
      <c r="RNG358" s="13"/>
      <c r="RNH358" s="19"/>
      <c r="RNI358" s="13"/>
      <c r="RNJ358" s="13"/>
      <c r="RNK358" s="13"/>
      <c r="RNL358" s="19"/>
      <c r="RNM358" s="13"/>
      <c r="RNN358" s="13"/>
      <c r="RNO358" s="13"/>
      <c r="RNP358" s="19"/>
      <c r="RNQ358" s="13"/>
      <c r="RNR358" s="13"/>
      <c r="RNS358" s="13"/>
      <c r="RNT358" s="19"/>
      <c r="RNU358" s="13"/>
      <c r="RNV358" s="13"/>
      <c r="RNW358" s="13"/>
      <c r="RNX358" s="19"/>
      <c r="RNY358" s="13"/>
      <c r="RNZ358" s="13"/>
      <c r="ROA358" s="13"/>
      <c r="ROB358" s="19"/>
      <c r="ROC358" s="13"/>
      <c r="ROD358" s="13"/>
      <c r="ROE358" s="13"/>
      <c r="ROF358" s="19"/>
      <c r="ROG358" s="13"/>
      <c r="ROH358" s="13"/>
      <c r="ROI358" s="13"/>
      <c r="ROJ358" s="19"/>
      <c r="ROK358" s="13"/>
      <c r="ROL358" s="13"/>
      <c r="ROM358" s="13"/>
      <c r="RON358" s="19"/>
      <c r="ROO358" s="13"/>
      <c r="ROP358" s="13"/>
      <c r="ROQ358" s="13"/>
      <c r="ROR358" s="19"/>
      <c r="ROS358" s="13"/>
      <c r="ROT358" s="13"/>
      <c r="ROU358" s="13"/>
      <c r="ROV358" s="19"/>
      <c r="ROW358" s="13"/>
      <c r="ROX358" s="13"/>
      <c r="ROY358" s="13"/>
      <c r="ROZ358" s="19"/>
      <c r="RPA358" s="13"/>
      <c r="RPB358" s="13"/>
      <c r="RPC358" s="13"/>
      <c r="RPD358" s="19"/>
      <c r="RPE358" s="13"/>
      <c r="RPF358" s="13"/>
      <c r="RPG358" s="13"/>
      <c r="RPH358" s="19"/>
      <c r="RPI358" s="13"/>
      <c r="RPJ358" s="13"/>
      <c r="RPK358" s="13"/>
      <c r="RPL358" s="19"/>
      <c r="RPM358" s="13"/>
      <c r="RPN358" s="13"/>
      <c r="RPO358" s="13"/>
      <c r="RPP358" s="19"/>
      <c r="RPQ358" s="13"/>
      <c r="RPR358" s="13"/>
      <c r="RPS358" s="13"/>
      <c r="RPT358" s="19"/>
      <c r="RPU358" s="13"/>
      <c r="RPV358" s="13"/>
      <c r="RPW358" s="13"/>
      <c r="RPX358" s="19"/>
      <c r="RPY358" s="13"/>
      <c r="RPZ358" s="13"/>
      <c r="RQA358" s="13"/>
      <c r="RQB358" s="19"/>
      <c r="RQC358" s="13"/>
      <c r="RQD358" s="13"/>
      <c r="RQE358" s="13"/>
      <c r="RQF358" s="19"/>
      <c r="RQG358" s="13"/>
      <c r="RQH358" s="13"/>
      <c r="RQI358" s="13"/>
      <c r="RQJ358" s="19"/>
      <c r="RQK358" s="13"/>
      <c r="RQL358" s="13"/>
      <c r="RQM358" s="13"/>
      <c r="RQN358" s="19"/>
      <c r="RQO358" s="13"/>
      <c r="RQP358" s="13"/>
      <c r="RQQ358" s="13"/>
      <c r="RQR358" s="19"/>
      <c r="RQS358" s="13"/>
      <c r="RQT358" s="13"/>
      <c r="RQU358" s="13"/>
      <c r="RQV358" s="19"/>
      <c r="RQW358" s="13"/>
      <c r="RQX358" s="13"/>
      <c r="RQY358" s="13"/>
      <c r="RQZ358" s="19"/>
      <c r="RRA358" s="13"/>
      <c r="RRB358" s="13"/>
      <c r="RRC358" s="13"/>
      <c r="RRD358" s="19"/>
      <c r="RRE358" s="13"/>
      <c r="RRF358" s="13"/>
      <c r="RRG358" s="13"/>
      <c r="RRH358" s="19"/>
      <c r="RRI358" s="13"/>
      <c r="RRJ358" s="13"/>
      <c r="RRK358" s="13"/>
      <c r="RRL358" s="19"/>
      <c r="RRM358" s="13"/>
      <c r="RRN358" s="13"/>
      <c r="RRO358" s="13"/>
      <c r="RRP358" s="19"/>
      <c r="RRQ358" s="13"/>
      <c r="RRR358" s="13"/>
      <c r="RRS358" s="13"/>
      <c r="RRT358" s="19"/>
      <c r="RRU358" s="13"/>
      <c r="RRV358" s="13"/>
      <c r="RRW358" s="13"/>
      <c r="RRX358" s="19"/>
      <c r="RRY358" s="13"/>
      <c r="RRZ358" s="13"/>
      <c r="RSA358" s="13"/>
      <c r="RSB358" s="19"/>
      <c r="RSC358" s="13"/>
      <c r="RSD358" s="13"/>
      <c r="RSE358" s="13"/>
      <c r="RSF358" s="19"/>
      <c r="RSG358" s="13"/>
      <c r="RSH358" s="13"/>
      <c r="RSI358" s="13"/>
      <c r="RSJ358" s="19"/>
      <c r="RSK358" s="13"/>
      <c r="RSL358" s="13"/>
      <c r="RSM358" s="13"/>
      <c r="RSN358" s="19"/>
      <c r="RSO358" s="13"/>
      <c r="RSP358" s="13"/>
      <c r="RSQ358" s="13"/>
      <c r="RSR358" s="19"/>
      <c r="RSS358" s="13"/>
      <c r="RST358" s="13"/>
      <c r="RSU358" s="13"/>
      <c r="RSV358" s="19"/>
      <c r="RSW358" s="13"/>
      <c r="RSX358" s="13"/>
      <c r="RSY358" s="13"/>
      <c r="RSZ358" s="19"/>
      <c r="RTA358" s="13"/>
      <c r="RTB358" s="13"/>
      <c r="RTC358" s="13"/>
      <c r="RTD358" s="19"/>
      <c r="RTE358" s="13"/>
      <c r="RTF358" s="13"/>
      <c r="RTG358" s="13"/>
      <c r="RTH358" s="19"/>
      <c r="RTI358" s="13"/>
      <c r="RTJ358" s="13"/>
      <c r="RTK358" s="13"/>
      <c r="RTL358" s="19"/>
      <c r="RTM358" s="13"/>
      <c r="RTN358" s="13"/>
      <c r="RTO358" s="13"/>
      <c r="RTP358" s="19"/>
      <c r="RTQ358" s="13"/>
      <c r="RTR358" s="13"/>
      <c r="RTS358" s="13"/>
      <c r="RTT358" s="19"/>
      <c r="RTU358" s="13"/>
      <c r="RTV358" s="13"/>
      <c r="RTW358" s="13"/>
      <c r="RTX358" s="19"/>
      <c r="RTY358" s="13"/>
      <c r="RTZ358" s="13"/>
      <c r="RUA358" s="13"/>
      <c r="RUB358" s="19"/>
      <c r="RUC358" s="13"/>
      <c r="RUD358" s="13"/>
      <c r="RUE358" s="13"/>
      <c r="RUF358" s="19"/>
      <c r="RUG358" s="13"/>
      <c r="RUH358" s="13"/>
      <c r="RUI358" s="13"/>
      <c r="RUJ358" s="19"/>
      <c r="RUK358" s="13"/>
      <c r="RUL358" s="13"/>
      <c r="RUM358" s="13"/>
      <c r="RUN358" s="19"/>
      <c r="RUO358" s="13"/>
      <c r="RUP358" s="13"/>
      <c r="RUQ358" s="13"/>
      <c r="RUR358" s="19"/>
      <c r="RUS358" s="13"/>
      <c r="RUT358" s="13"/>
      <c r="RUU358" s="13"/>
      <c r="RUV358" s="19"/>
      <c r="RUW358" s="13"/>
      <c r="RUX358" s="13"/>
      <c r="RUY358" s="13"/>
      <c r="RUZ358" s="19"/>
      <c r="RVA358" s="13"/>
      <c r="RVB358" s="13"/>
      <c r="RVC358" s="13"/>
      <c r="RVD358" s="19"/>
      <c r="RVE358" s="13"/>
      <c r="RVF358" s="13"/>
      <c r="RVG358" s="13"/>
      <c r="RVH358" s="19"/>
      <c r="RVI358" s="13"/>
      <c r="RVJ358" s="13"/>
      <c r="RVK358" s="13"/>
      <c r="RVL358" s="19"/>
      <c r="RVM358" s="13"/>
      <c r="RVN358" s="13"/>
      <c r="RVO358" s="13"/>
      <c r="RVP358" s="19"/>
      <c r="RVQ358" s="13"/>
      <c r="RVR358" s="13"/>
      <c r="RVS358" s="13"/>
      <c r="RVT358" s="19"/>
      <c r="RVU358" s="13"/>
      <c r="RVV358" s="13"/>
      <c r="RVW358" s="13"/>
      <c r="RVX358" s="19"/>
      <c r="RVY358" s="13"/>
      <c r="RVZ358" s="13"/>
      <c r="RWA358" s="13"/>
      <c r="RWB358" s="19"/>
      <c r="RWC358" s="13"/>
      <c r="RWD358" s="13"/>
      <c r="RWE358" s="13"/>
      <c r="RWF358" s="19"/>
      <c r="RWG358" s="13"/>
      <c r="RWH358" s="13"/>
      <c r="RWI358" s="13"/>
      <c r="RWJ358" s="19"/>
      <c r="RWK358" s="13"/>
      <c r="RWL358" s="13"/>
      <c r="RWM358" s="13"/>
      <c r="RWN358" s="19"/>
      <c r="RWO358" s="13"/>
      <c r="RWP358" s="13"/>
      <c r="RWQ358" s="13"/>
      <c r="RWR358" s="19"/>
      <c r="RWS358" s="13"/>
      <c r="RWT358" s="13"/>
      <c r="RWU358" s="13"/>
      <c r="RWV358" s="19"/>
      <c r="RWW358" s="13"/>
      <c r="RWX358" s="13"/>
      <c r="RWY358" s="13"/>
      <c r="RWZ358" s="19"/>
      <c r="RXA358" s="13"/>
      <c r="RXB358" s="13"/>
      <c r="RXC358" s="13"/>
      <c r="RXD358" s="19"/>
      <c r="RXE358" s="13"/>
      <c r="RXF358" s="13"/>
      <c r="RXG358" s="13"/>
      <c r="RXH358" s="19"/>
      <c r="RXI358" s="13"/>
      <c r="RXJ358" s="13"/>
      <c r="RXK358" s="13"/>
      <c r="RXL358" s="19"/>
      <c r="RXM358" s="13"/>
      <c r="RXN358" s="13"/>
      <c r="RXO358" s="13"/>
      <c r="RXP358" s="19"/>
      <c r="RXQ358" s="13"/>
      <c r="RXR358" s="13"/>
      <c r="RXS358" s="13"/>
      <c r="RXT358" s="19"/>
      <c r="RXU358" s="13"/>
      <c r="RXV358" s="13"/>
      <c r="RXW358" s="13"/>
      <c r="RXX358" s="19"/>
      <c r="RXY358" s="13"/>
      <c r="RXZ358" s="13"/>
      <c r="RYA358" s="13"/>
      <c r="RYB358" s="19"/>
      <c r="RYC358" s="13"/>
      <c r="RYD358" s="13"/>
      <c r="RYE358" s="13"/>
      <c r="RYF358" s="19"/>
      <c r="RYG358" s="13"/>
      <c r="RYH358" s="13"/>
      <c r="RYI358" s="13"/>
      <c r="RYJ358" s="19"/>
      <c r="RYK358" s="13"/>
      <c r="RYL358" s="13"/>
      <c r="RYM358" s="13"/>
      <c r="RYN358" s="19"/>
      <c r="RYO358" s="13"/>
      <c r="RYP358" s="13"/>
      <c r="RYQ358" s="13"/>
      <c r="RYR358" s="19"/>
      <c r="RYS358" s="13"/>
      <c r="RYT358" s="13"/>
      <c r="RYU358" s="13"/>
      <c r="RYV358" s="19"/>
      <c r="RYW358" s="13"/>
      <c r="RYX358" s="13"/>
      <c r="RYY358" s="13"/>
      <c r="RYZ358" s="19"/>
      <c r="RZA358" s="13"/>
      <c r="RZB358" s="13"/>
      <c r="RZC358" s="13"/>
      <c r="RZD358" s="19"/>
      <c r="RZE358" s="13"/>
      <c r="RZF358" s="13"/>
      <c r="RZG358" s="13"/>
      <c r="RZH358" s="19"/>
      <c r="RZI358" s="13"/>
      <c r="RZJ358" s="13"/>
      <c r="RZK358" s="13"/>
      <c r="RZL358" s="19"/>
      <c r="RZM358" s="13"/>
      <c r="RZN358" s="13"/>
      <c r="RZO358" s="13"/>
      <c r="RZP358" s="19"/>
      <c r="RZQ358" s="13"/>
      <c r="RZR358" s="13"/>
      <c r="RZS358" s="13"/>
      <c r="RZT358" s="19"/>
      <c r="RZU358" s="13"/>
      <c r="RZV358" s="13"/>
      <c r="RZW358" s="13"/>
      <c r="RZX358" s="19"/>
      <c r="RZY358" s="13"/>
      <c r="RZZ358" s="13"/>
      <c r="SAA358" s="13"/>
      <c r="SAB358" s="19"/>
      <c r="SAC358" s="13"/>
      <c r="SAD358" s="13"/>
      <c r="SAE358" s="13"/>
      <c r="SAF358" s="19"/>
      <c r="SAG358" s="13"/>
      <c r="SAH358" s="13"/>
      <c r="SAI358" s="13"/>
      <c r="SAJ358" s="19"/>
      <c r="SAK358" s="13"/>
      <c r="SAL358" s="13"/>
      <c r="SAM358" s="13"/>
      <c r="SAN358" s="19"/>
      <c r="SAO358" s="13"/>
      <c r="SAP358" s="13"/>
      <c r="SAQ358" s="13"/>
      <c r="SAR358" s="19"/>
      <c r="SAS358" s="13"/>
      <c r="SAT358" s="13"/>
      <c r="SAU358" s="13"/>
      <c r="SAV358" s="19"/>
      <c r="SAW358" s="13"/>
      <c r="SAX358" s="13"/>
      <c r="SAY358" s="13"/>
      <c r="SAZ358" s="19"/>
      <c r="SBA358" s="13"/>
      <c r="SBB358" s="13"/>
      <c r="SBC358" s="13"/>
      <c r="SBD358" s="19"/>
      <c r="SBE358" s="13"/>
      <c r="SBF358" s="13"/>
      <c r="SBG358" s="13"/>
      <c r="SBH358" s="19"/>
      <c r="SBI358" s="13"/>
      <c r="SBJ358" s="13"/>
      <c r="SBK358" s="13"/>
      <c r="SBL358" s="19"/>
      <c r="SBM358" s="13"/>
      <c r="SBN358" s="13"/>
      <c r="SBO358" s="13"/>
      <c r="SBP358" s="19"/>
      <c r="SBQ358" s="13"/>
      <c r="SBR358" s="13"/>
      <c r="SBS358" s="13"/>
      <c r="SBT358" s="19"/>
      <c r="SBU358" s="13"/>
      <c r="SBV358" s="13"/>
      <c r="SBW358" s="13"/>
      <c r="SBX358" s="19"/>
      <c r="SBY358" s="13"/>
      <c r="SBZ358" s="13"/>
      <c r="SCA358" s="13"/>
      <c r="SCB358" s="19"/>
      <c r="SCC358" s="13"/>
      <c r="SCD358" s="13"/>
      <c r="SCE358" s="13"/>
      <c r="SCF358" s="19"/>
      <c r="SCG358" s="13"/>
      <c r="SCH358" s="13"/>
      <c r="SCI358" s="13"/>
      <c r="SCJ358" s="19"/>
      <c r="SCK358" s="13"/>
      <c r="SCL358" s="13"/>
      <c r="SCM358" s="13"/>
      <c r="SCN358" s="19"/>
      <c r="SCO358" s="13"/>
      <c r="SCP358" s="13"/>
      <c r="SCQ358" s="13"/>
      <c r="SCR358" s="19"/>
      <c r="SCS358" s="13"/>
      <c r="SCT358" s="13"/>
      <c r="SCU358" s="13"/>
      <c r="SCV358" s="19"/>
      <c r="SCW358" s="13"/>
      <c r="SCX358" s="13"/>
      <c r="SCY358" s="13"/>
      <c r="SCZ358" s="19"/>
      <c r="SDA358" s="13"/>
      <c r="SDB358" s="13"/>
      <c r="SDC358" s="13"/>
      <c r="SDD358" s="19"/>
      <c r="SDE358" s="13"/>
      <c r="SDF358" s="13"/>
      <c r="SDG358" s="13"/>
      <c r="SDH358" s="19"/>
      <c r="SDI358" s="13"/>
      <c r="SDJ358" s="13"/>
      <c r="SDK358" s="13"/>
      <c r="SDL358" s="19"/>
      <c r="SDM358" s="13"/>
      <c r="SDN358" s="13"/>
      <c r="SDO358" s="13"/>
      <c r="SDP358" s="19"/>
      <c r="SDQ358" s="13"/>
      <c r="SDR358" s="13"/>
      <c r="SDS358" s="13"/>
      <c r="SDT358" s="19"/>
      <c r="SDU358" s="13"/>
      <c r="SDV358" s="13"/>
      <c r="SDW358" s="13"/>
      <c r="SDX358" s="19"/>
      <c r="SDY358" s="13"/>
      <c r="SDZ358" s="13"/>
      <c r="SEA358" s="13"/>
      <c r="SEB358" s="19"/>
      <c r="SEC358" s="13"/>
      <c r="SED358" s="13"/>
      <c r="SEE358" s="13"/>
      <c r="SEF358" s="19"/>
      <c r="SEG358" s="13"/>
      <c r="SEH358" s="13"/>
      <c r="SEI358" s="13"/>
      <c r="SEJ358" s="19"/>
      <c r="SEK358" s="13"/>
      <c r="SEL358" s="13"/>
      <c r="SEM358" s="13"/>
      <c r="SEN358" s="19"/>
      <c r="SEO358" s="13"/>
      <c r="SEP358" s="13"/>
      <c r="SEQ358" s="13"/>
      <c r="SER358" s="19"/>
      <c r="SES358" s="13"/>
      <c r="SET358" s="13"/>
      <c r="SEU358" s="13"/>
      <c r="SEV358" s="19"/>
      <c r="SEW358" s="13"/>
      <c r="SEX358" s="13"/>
      <c r="SEY358" s="13"/>
      <c r="SEZ358" s="19"/>
      <c r="SFA358" s="13"/>
      <c r="SFB358" s="13"/>
      <c r="SFC358" s="13"/>
      <c r="SFD358" s="19"/>
      <c r="SFE358" s="13"/>
      <c r="SFF358" s="13"/>
      <c r="SFG358" s="13"/>
      <c r="SFH358" s="19"/>
      <c r="SFI358" s="13"/>
      <c r="SFJ358" s="13"/>
      <c r="SFK358" s="13"/>
      <c r="SFL358" s="19"/>
      <c r="SFM358" s="13"/>
      <c r="SFN358" s="13"/>
      <c r="SFO358" s="13"/>
      <c r="SFP358" s="19"/>
      <c r="SFQ358" s="13"/>
      <c r="SFR358" s="13"/>
      <c r="SFS358" s="13"/>
      <c r="SFT358" s="19"/>
      <c r="SFU358" s="13"/>
      <c r="SFV358" s="13"/>
      <c r="SFW358" s="13"/>
      <c r="SFX358" s="19"/>
      <c r="SFY358" s="13"/>
      <c r="SFZ358" s="13"/>
      <c r="SGA358" s="13"/>
      <c r="SGB358" s="19"/>
      <c r="SGC358" s="13"/>
      <c r="SGD358" s="13"/>
      <c r="SGE358" s="13"/>
      <c r="SGF358" s="19"/>
      <c r="SGG358" s="13"/>
      <c r="SGH358" s="13"/>
      <c r="SGI358" s="13"/>
      <c r="SGJ358" s="19"/>
      <c r="SGK358" s="13"/>
      <c r="SGL358" s="13"/>
      <c r="SGM358" s="13"/>
      <c r="SGN358" s="19"/>
      <c r="SGO358" s="13"/>
      <c r="SGP358" s="13"/>
      <c r="SGQ358" s="13"/>
      <c r="SGR358" s="19"/>
      <c r="SGS358" s="13"/>
      <c r="SGT358" s="13"/>
      <c r="SGU358" s="13"/>
      <c r="SGV358" s="19"/>
      <c r="SGW358" s="13"/>
      <c r="SGX358" s="13"/>
      <c r="SGY358" s="13"/>
      <c r="SGZ358" s="19"/>
      <c r="SHA358" s="13"/>
      <c r="SHB358" s="13"/>
      <c r="SHC358" s="13"/>
      <c r="SHD358" s="19"/>
      <c r="SHE358" s="13"/>
      <c r="SHF358" s="13"/>
      <c r="SHG358" s="13"/>
      <c r="SHH358" s="19"/>
      <c r="SHI358" s="13"/>
      <c r="SHJ358" s="13"/>
      <c r="SHK358" s="13"/>
      <c r="SHL358" s="19"/>
      <c r="SHM358" s="13"/>
      <c r="SHN358" s="13"/>
      <c r="SHO358" s="13"/>
      <c r="SHP358" s="19"/>
      <c r="SHQ358" s="13"/>
      <c r="SHR358" s="13"/>
      <c r="SHS358" s="13"/>
      <c r="SHT358" s="19"/>
      <c r="SHU358" s="13"/>
      <c r="SHV358" s="13"/>
      <c r="SHW358" s="13"/>
      <c r="SHX358" s="19"/>
      <c r="SHY358" s="13"/>
      <c r="SHZ358" s="13"/>
      <c r="SIA358" s="13"/>
      <c r="SIB358" s="19"/>
      <c r="SIC358" s="13"/>
      <c r="SID358" s="13"/>
      <c r="SIE358" s="13"/>
      <c r="SIF358" s="19"/>
      <c r="SIG358" s="13"/>
      <c r="SIH358" s="13"/>
      <c r="SII358" s="13"/>
      <c r="SIJ358" s="19"/>
      <c r="SIK358" s="13"/>
      <c r="SIL358" s="13"/>
      <c r="SIM358" s="13"/>
      <c r="SIN358" s="19"/>
      <c r="SIO358" s="13"/>
      <c r="SIP358" s="13"/>
      <c r="SIQ358" s="13"/>
      <c r="SIR358" s="19"/>
      <c r="SIS358" s="13"/>
      <c r="SIT358" s="13"/>
      <c r="SIU358" s="13"/>
      <c r="SIV358" s="19"/>
      <c r="SIW358" s="13"/>
      <c r="SIX358" s="13"/>
      <c r="SIY358" s="13"/>
      <c r="SIZ358" s="19"/>
      <c r="SJA358" s="13"/>
      <c r="SJB358" s="13"/>
      <c r="SJC358" s="13"/>
      <c r="SJD358" s="19"/>
      <c r="SJE358" s="13"/>
      <c r="SJF358" s="13"/>
      <c r="SJG358" s="13"/>
      <c r="SJH358" s="19"/>
      <c r="SJI358" s="13"/>
      <c r="SJJ358" s="13"/>
      <c r="SJK358" s="13"/>
      <c r="SJL358" s="19"/>
      <c r="SJM358" s="13"/>
      <c r="SJN358" s="13"/>
      <c r="SJO358" s="13"/>
      <c r="SJP358" s="19"/>
      <c r="SJQ358" s="13"/>
      <c r="SJR358" s="13"/>
      <c r="SJS358" s="13"/>
      <c r="SJT358" s="19"/>
      <c r="SJU358" s="13"/>
      <c r="SJV358" s="13"/>
      <c r="SJW358" s="13"/>
      <c r="SJX358" s="19"/>
      <c r="SJY358" s="13"/>
      <c r="SJZ358" s="13"/>
      <c r="SKA358" s="13"/>
      <c r="SKB358" s="19"/>
      <c r="SKC358" s="13"/>
      <c r="SKD358" s="13"/>
      <c r="SKE358" s="13"/>
      <c r="SKF358" s="19"/>
      <c r="SKG358" s="13"/>
      <c r="SKH358" s="13"/>
      <c r="SKI358" s="13"/>
      <c r="SKJ358" s="19"/>
      <c r="SKK358" s="13"/>
      <c r="SKL358" s="13"/>
      <c r="SKM358" s="13"/>
      <c r="SKN358" s="19"/>
      <c r="SKO358" s="13"/>
      <c r="SKP358" s="13"/>
      <c r="SKQ358" s="13"/>
      <c r="SKR358" s="19"/>
      <c r="SKS358" s="13"/>
      <c r="SKT358" s="13"/>
      <c r="SKU358" s="13"/>
      <c r="SKV358" s="19"/>
      <c r="SKW358" s="13"/>
      <c r="SKX358" s="13"/>
      <c r="SKY358" s="13"/>
      <c r="SKZ358" s="19"/>
      <c r="SLA358" s="13"/>
      <c r="SLB358" s="13"/>
      <c r="SLC358" s="13"/>
      <c r="SLD358" s="19"/>
      <c r="SLE358" s="13"/>
      <c r="SLF358" s="13"/>
      <c r="SLG358" s="13"/>
      <c r="SLH358" s="19"/>
      <c r="SLI358" s="13"/>
      <c r="SLJ358" s="13"/>
      <c r="SLK358" s="13"/>
      <c r="SLL358" s="19"/>
      <c r="SLM358" s="13"/>
      <c r="SLN358" s="13"/>
      <c r="SLO358" s="13"/>
      <c r="SLP358" s="19"/>
      <c r="SLQ358" s="13"/>
      <c r="SLR358" s="13"/>
      <c r="SLS358" s="13"/>
      <c r="SLT358" s="19"/>
      <c r="SLU358" s="13"/>
      <c r="SLV358" s="13"/>
      <c r="SLW358" s="13"/>
      <c r="SLX358" s="19"/>
      <c r="SLY358" s="13"/>
      <c r="SLZ358" s="13"/>
      <c r="SMA358" s="13"/>
      <c r="SMB358" s="19"/>
      <c r="SMC358" s="13"/>
      <c r="SMD358" s="13"/>
      <c r="SME358" s="13"/>
      <c r="SMF358" s="19"/>
      <c r="SMG358" s="13"/>
      <c r="SMH358" s="13"/>
      <c r="SMI358" s="13"/>
      <c r="SMJ358" s="19"/>
      <c r="SMK358" s="13"/>
      <c r="SML358" s="13"/>
      <c r="SMM358" s="13"/>
      <c r="SMN358" s="19"/>
      <c r="SMO358" s="13"/>
      <c r="SMP358" s="13"/>
      <c r="SMQ358" s="13"/>
      <c r="SMR358" s="19"/>
      <c r="SMS358" s="13"/>
      <c r="SMT358" s="13"/>
      <c r="SMU358" s="13"/>
      <c r="SMV358" s="19"/>
      <c r="SMW358" s="13"/>
      <c r="SMX358" s="13"/>
      <c r="SMY358" s="13"/>
      <c r="SMZ358" s="19"/>
      <c r="SNA358" s="13"/>
      <c r="SNB358" s="13"/>
      <c r="SNC358" s="13"/>
      <c r="SND358" s="19"/>
      <c r="SNE358" s="13"/>
      <c r="SNF358" s="13"/>
      <c r="SNG358" s="13"/>
      <c r="SNH358" s="19"/>
      <c r="SNI358" s="13"/>
      <c r="SNJ358" s="13"/>
      <c r="SNK358" s="13"/>
      <c r="SNL358" s="19"/>
      <c r="SNM358" s="13"/>
      <c r="SNN358" s="13"/>
      <c r="SNO358" s="13"/>
      <c r="SNP358" s="19"/>
      <c r="SNQ358" s="13"/>
      <c r="SNR358" s="13"/>
      <c r="SNS358" s="13"/>
      <c r="SNT358" s="19"/>
      <c r="SNU358" s="13"/>
      <c r="SNV358" s="13"/>
      <c r="SNW358" s="13"/>
      <c r="SNX358" s="19"/>
      <c r="SNY358" s="13"/>
      <c r="SNZ358" s="13"/>
      <c r="SOA358" s="13"/>
      <c r="SOB358" s="19"/>
      <c r="SOC358" s="13"/>
      <c r="SOD358" s="13"/>
      <c r="SOE358" s="13"/>
      <c r="SOF358" s="19"/>
      <c r="SOG358" s="13"/>
      <c r="SOH358" s="13"/>
      <c r="SOI358" s="13"/>
      <c r="SOJ358" s="19"/>
      <c r="SOK358" s="13"/>
      <c r="SOL358" s="13"/>
      <c r="SOM358" s="13"/>
      <c r="SON358" s="19"/>
      <c r="SOO358" s="13"/>
      <c r="SOP358" s="13"/>
      <c r="SOQ358" s="13"/>
      <c r="SOR358" s="19"/>
      <c r="SOS358" s="13"/>
      <c r="SOT358" s="13"/>
      <c r="SOU358" s="13"/>
      <c r="SOV358" s="19"/>
      <c r="SOW358" s="13"/>
      <c r="SOX358" s="13"/>
      <c r="SOY358" s="13"/>
      <c r="SOZ358" s="19"/>
      <c r="SPA358" s="13"/>
      <c r="SPB358" s="13"/>
      <c r="SPC358" s="13"/>
      <c r="SPD358" s="19"/>
      <c r="SPE358" s="13"/>
      <c r="SPF358" s="13"/>
      <c r="SPG358" s="13"/>
      <c r="SPH358" s="19"/>
      <c r="SPI358" s="13"/>
      <c r="SPJ358" s="13"/>
      <c r="SPK358" s="13"/>
      <c r="SPL358" s="19"/>
      <c r="SPM358" s="13"/>
      <c r="SPN358" s="13"/>
      <c r="SPO358" s="13"/>
      <c r="SPP358" s="19"/>
      <c r="SPQ358" s="13"/>
      <c r="SPR358" s="13"/>
      <c r="SPS358" s="13"/>
      <c r="SPT358" s="19"/>
      <c r="SPU358" s="13"/>
      <c r="SPV358" s="13"/>
      <c r="SPW358" s="13"/>
      <c r="SPX358" s="19"/>
      <c r="SPY358" s="13"/>
      <c r="SPZ358" s="13"/>
      <c r="SQA358" s="13"/>
      <c r="SQB358" s="19"/>
      <c r="SQC358" s="13"/>
      <c r="SQD358" s="13"/>
      <c r="SQE358" s="13"/>
      <c r="SQF358" s="19"/>
      <c r="SQG358" s="13"/>
      <c r="SQH358" s="13"/>
      <c r="SQI358" s="13"/>
      <c r="SQJ358" s="19"/>
      <c r="SQK358" s="13"/>
      <c r="SQL358" s="13"/>
      <c r="SQM358" s="13"/>
      <c r="SQN358" s="19"/>
      <c r="SQO358" s="13"/>
      <c r="SQP358" s="13"/>
      <c r="SQQ358" s="13"/>
      <c r="SQR358" s="19"/>
      <c r="SQS358" s="13"/>
      <c r="SQT358" s="13"/>
      <c r="SQU358" s="13"/>
      <c r="SQV358" s="19"/>
      <c r="SQW358" s="13"/>
      <c r="SQX358" s="13"/>
      <c r="SQY358" s="13"/>
      <c r="SQZ358" s="19"/>
      <c r="SRA358" s="13"/>
      <c r="SRB358" s="13"/>
      <c r="SRC358" s="13"/>
      <c r="SRD358" s="19"/>
      <c r="SRE358" s="13"/>
      <c r="SRF358" s="13"/>
      <c r="SRG358" s="13"/>
      <c r="SRH358" s="19"/>
      <c r="SRI358" s="13"/>
      <c r="SRJ358" s="13"/>
      <c r="SRK358" s="13"/>
      <c r="SRL358" s="19"/>
      <c r="SRM358" s="13"/>
      <c r="SRN358" s="13"/>
      <c r="SRO358" s="13"/>
      <c r="SRP358" s="19"/>
      <c r="SRQ358" s="13"/>
      <c r="SRR358" s="13"/>
      <c r="SRS358" s="13"/>
      <c r="SRT358" s="19"/>
      <c r="SRU358" s="13"/>
      <c r="SRV358" s="13"/>
      <c r="SRW358" s="13"/>
      <c r="SRX358" s="19"/>
      <c r="SRY358" s="13"/>
      <c r="SRZ358" s="13"/>
      <c r="SSA358" s="13"/>
      <c r="SSB358" s="19"/>
      <c r="SSC358" s="13"/>
      <c r="SSD358" s="13"/>
      <c r="SSE358" s="13"/>
      <c r="SSF358" s="19"/>
      <c r="SSG358" s="13"/>
      <c r="SSH358" s="13"/>
      <c r="SSI358" s="13"/>
      <c r="SSJ358" s="19"/>
      <c r="SSK358" s="13"/>
      <c r="SSL358" s="13"/>
      <c r="SSM358" s="13"/>
      <c r="SSN358" s="19"/>
      <c r="SSO358" s="13"/>
      <c r="SSP358" s="13"/>
      <c r="SSQ358" s="13"/>
      <c r="SSR358" s="19"/>
      <c r="SSS358" s="13"/>
      <c r="SST358" s="13"/>
      <c r="SSU358" s="13"/>
      <c r="SSV358" s="19"/>
      <c r="SSW358" s="13"/>
      <c r="SSX358" s="13"/>
      <c r="SSY358" s="13"/>
      <c r="SSZ358" s="19"/>
      <c r="STA358" s="13"/>
      <c r="STB358" s="13"/>
      <c r="STC358" s="13"/>
      <c r="STD358" s="19"/>
      <c r="STE358" s="13"/>
      <c r="STF358" s="13"/>
      <c r="STG358" s="13"/>
      <c r="STH358" s="19"/>
      <c r="STI358" s="13"/>
      <c r="STJ358" s="13"/>
      <c r="STK358" s="13"/>
      <c r="STL358" s="19"/>
      <c r="STM358" s="13"/>
      <c r="STN358" s="13"/>
      <c r="STO358" s="13"/>
      <c r="STP358" s="19"/>
      <c r="STQ358" s="13"/>
      <c r="STR358" s="13"/>
      <c r="STS358" s="13"/>
      <c r="STT358" s="19"/>
      <c r="STU358" s="13"/>
      <c r="STV358" s="13"/>
      <c r="STW358" s="13"/>
      <c r="STX358" s="19"/>
      <c r="STY358" s="13"/>
      <c r="STZ358" s="13"/>
      <c r="SUA358" s="13"/>
      <c r="SUB358" s="19"/>
      <c r="SUC358" s="13"/>
      <c r="SUD358" s="13"/>
      <c r="SUE358" s="13"/>
      <c r="SUF358" s="19"/>
      <c r="SUG358" s="13"/>
      <c r="SUH358" s="13"/>
      <c r="SUI358" s="13"/>
      <c r="SUJ358" s="19"/>
      <c r="SUK358" s="13"/>
      <c r="SUL358" s="13"/>
      <c r="SUM358" s="13"/>
      <c r="SUN358" s="19"/>
      <c r="SUO358" s="13"/>
      <c r="SUP358" s="13"/>
      <c r="SUQ358" s="13"/>
      <c r="SUR358" s="19"/>
      <c r="SUS358" s="13"/>
      <c r="SUT358" s="13"/>
      <c r="SUU358" s="13"/>
      <c r="SUV358" s="19"/>
      <c r="SUW358" s="13"/>
      <c r="SUX358" s="13"/>
      <c r="SUY358" s="13"/>
      <c r="SUZ358" s="19"/>
      <c r="SVA358" s="13"/>
      <c r="SVB358" s="13"/>
      <c r="SVC358" s="13"/>
      <c r="SVD358" s="19"/>
      <c r="SVE358" s="13"/>
      <c r="SVF358" s="13"/>
      <c r="SVG358" s="13"/>
      <c r="SVH358" s="19"/>
      <c r="SVI358" s="13"/>
      <c r="SVJ358" s="13"/>
      <c r="SVK358" s="13"/>
      <c r="SVL358" s="19"/>
      <c r="SVM358" s="13"/>
      <c r="SVN358" s="13"/>
      <c r="SVO358" s="13"/>
      <c r="SVP358" s="19"/>
      <c r="SVQ358" s="13"/>
      <c r="SVR358" s="13"/>
      <c r="SVS358" s="13"/>
      <c r="SVT358" s="19"/>
      <c r="SVU358" s="13"/>
      <c r="SVV358" s="13"/>
      <c r="SVW358" s="13"/>
      <c r="SVX358" s="19"/>
      <c r="SVY358" s="13"/>
      <c r="SVZ358" s="13"/>
      <c r="SWA358" s="13"/>
      <c r="SWB358" s="19"/>
      <c r="SWC358" s="13"/>
      <c r="SWD358" s="13"/>
      <c r="SWE358" s="13"/>
      <c r="SWF358" s="19"/>
      <c r="SWG358" s="13"/>
      <c r="SWH358" s="13"/>
      <c r="SWI358" s="13"/>
      <c r="SWJ358" s="19"/>
      <c r="SWK358" s="13"/>
      <c r="SWL358" s="13"/>
      <c r="SWM358" s="13"/>
      <c r="SWN358" s="19"/>
      <c r="SWO358" s="13"/>
      <c r="SWP358" s="13"/>
      <c r="SWQ358" s="13"/>
      <c r="SWR358" s="19"/>
      <c r="SWS358" s="13"/>
      <c r="SWT358" s="13"/>
      <c r="SWU358" s="13"/>
      <c r="SWV358" s="19"/>
      <c r="SWW358" s="13"/>
      <c r="SWX358" s="13"/>
      <c r="SWY358" s="13"/>
      <c r="SWZ358" s="19"/>
      <c r="SXA358" s="13"/>
      <c r="SXB358" s="13"/>
      <c r="SXC358" s="13"/>
      <c r="SXD358" s="19"/>
      <c r="SXE358" s="13"/>
      <c r="SXF358" s="13"/>
      <c r="SXG358" s="13"/>
      <c r="SXH358" s="19"/>
      <c r="SXI358" s="13"/>
      <c r="SXJ358" s="13"/>
      <c r="SXK358" s="13"/>
      <c r="SXL358" s="19"/>
      <c r="SXM358" s="13"/>
      <c r="SXN358" s="13"/>
      <c r="SXO358" s="13"/>
      <c r="SXP358" s="19"/>
      <c r="SXQ358" s="13"/>
      <c r="SXR358" s="13"/>
      <c r="SXS358" s="13"/>
      <c r="SXT358" s="19"/>
      <c r="SXU358" s="13"/>
      <c r="SXV358" s="13"/>
      <c r="SXW358" s="13"/>
      <c r="SXX358" s="19"/>
      <c r="SXY358" s="13"/>
      <c r="SXZ358" s="13"/>
      <c r="SYA358" s="13"/>
      <c r="SYB358" s="19"/>
      <c r="SYC358" s="13"/>
      <c r="SYD358" s="13"/>
      <c r="SYE358" s="13"/>
      <c r="SYF358" s="19"/>
      <c r="SYG358" s="13"/>
      <c r="SYH358" s="13"/>
      <c r="SYI358" s="13"/>
      <c r="SYJ358" s="19"/>
      <c r="SYK358" s="13"/>
      <c r="SYL358" s="13"/>
      <c r="SYM358" s="13"/>
      <c r="SYN358" s="19"/>
      <c r="SYO358" s="13"/>
      <c r="SYP358" s="13"/>
      <c r="SYQ358" s="13"/>
      <c r="SYR358" s="19"/>
      <c r="SYS358" s="13"/>
      <c r="SYT358" s="13"/>
      <c r="SYU358" s="13"/>
      <c r="SYV358" s="19"/>
      <c r="SYW358" s="13"/>
      <c r="SYX358" s="13"/>
      <c r="SYY358" s="13"/>
      <c r="SYZ358" s="19"/>
      <c r="SZA358" s="13"/>
      <c r="SZB358" s="13"/>
      <c r="SZC358" s="13"/>
      <c r="SZD358" s="19"/>
      <c r="SZE358" s="13"/>
      <c r="SZF358" s="13"/>
      <c r="SZG358" s="13"/>
      <c r="SZH358" s="19"/>
      <c r="SZI358" s="13"/>
      <c r="SZJ358" s="13"/>
      <c r="SZK358" s="13"/>
      <c r="SZL358" s="19"/>
      <c r="SZM358" s="13"/>
      <c r="SZN358" s="13"/>
      <c r="SZO358" s="13"/>
      <c r="SZP358" s="19"/>
      <c r="SZQ358" s="13"/>
      <c r="SZR358" s="13"/>
      <c r="SZS358" s="13"/>
      <c r="SZT358" s="19"/>
      <c r="SZU358" s="13"/>
      <c r="SZV358" s="13"/>
      <c r="SZW358" s="13"/>
      <c r="SZX358" s="19"/>
      <c r="SZY358" s="13"/>
      <c r="SZZ358" s="13"/>
      <c r="TAA358" s="13"/>
      <c r="TAB358" s="19"/>
      <c r="TAC358" s="13"/>
      <c r="TAD358" s="13"/>
      <c r="TAE358" s="13"/>
      <c r="TAF358" s="19"/>
      <c r="TAG358" s="13"/>
      <c r="TAH358" s="13"/>
      <c r="TAI358" s="13"/>
      <c r="TAJ358" s="19"/>
      <c r="TAK358" s="13"/>
      <c r="TAL358" s="13"/>
      <c r="TAM358" s="13"/>
      <c r="TAN358" s="19"/>
      <c r="TAO358" s="13"/>
      <c r="TAP358" s="13"/>
      <c r="TAQ358" s="13"/>
      <c r="TAR358" s="19"/>
      <c r="TAS358" s="13"/>
      <c r="TAT358" s="13"/>
      <c r="TAU358" s="13"/>
      <c r="TAV358" s="19"/>
      <c r="TAW358" s="13"/>
      <c r="TAX358" s="13"/>
      <c r="TAY358" s="13"/>
      <c r="TAZ358" s="19"/>
      <c r="TBA358" s="13"/>
      <c r="TBB358" s="13"/>
      <c r="TBC358" s="13"/>
      <c r="TBD358" s="19"/>
      <c r="TBE358" s="13"/>
      <c r="TBF358" s="13"/>
      <c r="TBG358" s="13"/>
      <c r="TBH358" s="19"/>
      <c r="TBI358" s="13"/>
      <c r="TBJ358" s="13"/>
      <c r="TBK358" s="13"/>
      <c r="TBL358" s="19"/>
      <c r="TBM358" s="13"/>
      <c r="TBN358" s="13"/>
      <c r="TBO358" s="13"/>
      <c r="TBP358" s="19"/>
      <c r="TBQ358" s="13"/>
      <c r="TBR358" s="13"/>
      <c r="TBS358" s="13"/>
      <c r="TBT358" s="19"/>
      <c r="TBU358" s="13"/>
      <c r="TBV358" s="13"/>
      <c r="TBW358" s="13"/>
      <c r="TBX358" s="19"/>
      <c r="TBY358" s="13"/>
      <c r="TBZ358" s="13"/>
      <c r="TCA358" s="13"/>
      <c r="TCB358" s="19"/>
      <c r="TCC358" s="13"/>
      <c r="TCD358" s="13"/>
      <c r="TCE358" s="13"/>
      <c r="TCF358" s="19"/>
      <c r="TCG358" s="13"/>
      <c r="TCH358" s="13"/>
      <c r="TCI358" s="13"/>
      <c r="TCJ358" s="19"/>
      <c r="TCK358" s="13"/>
      <c r="TCL358" s="13"/>
      <c r="TCM358" s="13"/>
      <c r="TCN358" s="19"/>
      <c r="TCO358" s="13"/>
      <c r="TCP358" s="13"/>
      <c r="TCQ358" s="13"/>
      <c r="TCR358" s="19"/>
      <c r="TCS358" s="13"/>
      <c r="TCT358" s="13"/>
      <c r="TCU358" s="13"/>
      <c r="TCV358" s="19"/>
      <c r="TCW358" s="13"/>
      <c r="TCX358" s="13"/>
      <c r="TCY358" s="13"/>
      <c r="TCZ358" s="19"/>
      <c r="TDA358" s="13"/>
      <c r="TDB358" s="13"/>
      <c r="TDC358" s="13"/>
      <c r="TDD358" s="19"/>
      <c r="TDE358" s="13"/>
      <c r="TDF358" s="13"/>
      <c r="TDG358" s="13"/>
      <c r="TDH358" s="19"/>
      <c r="TDI358" s="13"/>
      <c r="TDJ358" s="13"/>
      <c r="TDK358" s="13"/>
      <c r="TDL358" s="19"/>
      <c r="TDM358" s="13"/>
      <c r="TDN358" s="13"/>
      <c r="TDO358" s="13"/>
      <c r="TDP358" s="19"/>
      <c r="TDQ358" s="13"/>
      <c r="TDR358" s="13"/>
      <c r="TDS358" s="13"/>
      <c r="TDT358" s="19"/>
      <c r="TDU358" s="13"/>
      <c r="TDV358" s="13"/>
      <c r="TDW358" s="13"/>
      <c r="TDX358" s="19"/>
      <c r="TDY358" s="13"/>
      <c r="TDZ358" s="13"/>
      <c r="TEA358" s="13"/>
      <c r="TEB358" s="19"/>
      <c r="TEC358" s="13"/>
      <c r="TED358" s="13"/>
      <c r="TEE358" s="13"/>
      <c r="TEF358" s="19"/>
      <c r="TEG358" s="13"/>
      <c r="TEH358" s="13"/>
      <c r="TEI358" s="13"/>
      <c r="TEJ358" s="19"/>
      <c r="TEK358" s="13"/>
      <c r="TEL358" s="13"/>
      <c r="TEM358" s="13"/>
      <c r="TEN358" s="19"/>
      <c r="TEO358" s="13"/>
      <c r="TEP358" s="13"/>
      <c r="TEQ358" s="13"/>
      <c r="TER358" s="19"/>
      <c r="TES358" s="13"/>
      <c r="TET358" s="13"/>
      <c r="TEU358" s="13"/>
      <c r="TEV358" s="19"/>
      <c r="TEW358" s="13"/>
      <c r="TEX358" s="13"/>
      <c r="TEY358" s="13"/>
      <c r="TEZ358" s="19"/>
      <c r="TFA358" s="13"/>
      <c r="TFB358" s="13"/>
      <c r="TFC358" s="13"/>
      <c r="TFD358" s="19"/>
      <c r="TFE358" s="13"/>
      <c r="TFF358" s="13"/>
      <c r="TFG358" s="13"/>
      <c r="TFH358" s="19"/>
      <c r="TFI358" s="13"/>
      <c r="TFJ358" s="13"/>
      <c r="TFK358" s="13"/>
      <c r="TFL358" s="19"/>
      <c r="TFM358" s="13"/>
      <c r="TFN358" s="13"/>
      <c r="TFO358" s="13"/>
      <c r="TFP358" s="19"/>
      <c r="TFQ358" s="13"/>
      <c r="TFR358" s="13"/>
      <c r="TFS358" s="13"/>
      <c r="TFT358" s="19"/>
      <c r="TFU358" s="13"/>
      <c r="TFV358" s="13"/>
      <c r="TFW358" s="13"/>
      <c r="TFX358" s="19"/>
      <c r="TFY358" s="13"/>
      <c r="TFZ358" s="13"/>
      <c r="TGA358" s="13"/>
      <c r="TGB358" s="19"/>
      <c r="TGC358" s="13"/>
      <c r="TGD358" s="13"/>
      <c r="TGE358" s="13"/>
      <c r="TGF358" s="19"/>
      <c r="TGG358" s="13"/>
      <c r="TGH358" s="13"/>
      <c r="TGI358" s="13"/>
      <c r="TGJ358" s="19"/>
      <c r="TGK358" s="13"/>
      <c r="TGL358" s="13"/>
      <c r="TGM358" s="13"/>
      <c r="TGN358" s="19"/>
      <c r="TGO358" s="13"/>
      <c r="TGP358" s="13"/>
      <c r="TGQ358" s="13"/>
      <c r="TGR358" s="19"/>
      <c r="TGS358" s="13"/>
      <c r="TGT358" s="13"/>
      <c r="TGU358" s="13"/>
      <c r="TGV358" s="19"/>
      <c r="TGW358" s="13"/>
      <c r="TGX358" s="13"/>
      <c r="TGY358" s="13"/>
      <c r="TGZ358" s="19"/>
      <c r="THA358" s="13"/>
      <c r="THB358" s="13"/>
      <c r="THC358" s="13"/>
      <c r="THD358" s="19"/>
      <c r="THE358" s="13"/>
      <c r="THF358" s="13"/>
      <c r="THG358" s="13"/>
      <c r="THH358" s="19"/>
      <c r="THI358" s="13"/>
      <c r="THJ358" s="13"/>
      <c r="THK358" s="13"/>
      <c r="THL358" s="19"/>
      <c r="THM358" s="13"/>
      <c r="THN358" s="13"/>
      <c r="THO358" s="13"/>
      <c r="THP358" s="19"/>
      <c r="THQ358" s="13"/>
      <c r="THR358" s="13"/>
      <c r="THS358" s="13"/>
      <c r="THT358" s="19"/>
      <c r="THU358" s="13"/>
      <c r="THV358" s="13"/>
      <c r="THW358" s="13"/>
      <c r="THX358" s="19"/>
      <c r="THY358" s="13"/>
      <c r="THZ358" s="13"/>
      <c r="TIA358" s="13"/>
      <c r="TIB358" s="19"/>
      <c r="TIC358" s="13"/>
      <c r="TID358" s="13"/>
      <c r="TIE358" s="13"/>
      <c r="TIF358" s="19"/>
      <c r="TIG358" s="13"/>
      <c r="TIH358" s="13"/>
      <c r="TII358" s="13"/>
      <c r="TIJ358" s="19"/>
      <c r="TIK358" s="13"/>
      <c r="TIL358" s="13"/>
      <c r="TIM358" s="13"/>
      <c r="TIN358" s="19"/>
      <c r="TIO358" s="13"/>
      <c r="TIP358" s="13"/>
      <c r="TIQ358" s="13"/>
      <c r="TIR358" s="19"/>
      <c r="TIS358" s="13"/>
      <c r="TIT358" s="13"/>
      <c r="TIU358" s="13"/>
      <c r="TIV358" s="19"/>
      <c r="TIW358" s="13"/>
      <c r="TIX358" s="13"/>
      <c r="TIY358" s="13"/>
      <c r="TIZ358" s="19"/>
      <c r="TJA358" s="13"/>
      <c r="TJB358" s="13"/>
      <c r="TJC358" s="13"/>
      <c r="TJD358" s="19"/>
      <c r="TJE358" s="13"/>
      <c r="TJF358" s="13"/>
      <c r="TJG358" s="13"/>
      <c r="TJH358" s="19"/>
      <c r="TJI358" s="13"/>
      <c r="TJJ358" s="13"/>
      <c r="TJK358" s="13"/>
      <c r="TJL358" s="19"/>
      <c r="TJM358" s="13"/>
      <c r="TJN358" s="13"/>
      <c r="TJO358" s="13"/>
      <c r="TJP358" s="19"/>
      <c r="TJQ358" s="13"/>
      <c r="TJR358" s="13"/>
      <c r="TJS358" s="13"/>
      <c r="TJT358" s="19"/>
      <c r="TJU358" s="13"/>
      <c r="TJV358" s="13"/>
      <c r="TJW358" s="13"/>
      <c r="TJX358" s="19"/>
      <c r="TJY358" s="13"/>
      <c r="TJZ358" s="13"/>
      <c r="TKA358" s="13"/>
      <c r="TKB358" s="19"/>
      <c r="TKC358" s="13"/>
      <c r="TKD358" s="13"/>
      <c r="TKE358" s="13"/>
      <c r="TKF358" s="19"/>
      <c r="TKG358" s="13"/>
      <c r="TKH358" s="13"/>
      <c r="TKI358" s="13"/>
      <c r="TKJ358" s="19"/>
      <c r="TKK358" s="13"/>
      <c r="TKL358" s="13"/>
      <c r="TKM358" s="13"/>
      <c r="TKN358" s="19"/>
      <c r="TKO358" s="13"/>
      <c r="TKP358" s="13"/>
      <c r="TKQ358" s="13"/>
      <c r="TKR358" s="19"/>
      <c r="TKS358" s="13"/>
      <c r="TKT358" s="13"/>
      <c r="TKU358" s="13"/>
      <c r="TKV358" s="19"/>
      <c r="TKW358" s="13"/>
      <c r="TKX358" s="13"/>
      <c r="TKY358" s="13"/>
      <c r="TKZ358" s="19"/>
      <c r="TLA358" s="13"/>
      <c r="TLB358" s="13"/>
      <c r="TLC358" s="13"/>
      <c r="TLD358" s="19"/>
      <c r="TLE358" s="13"/>
      <c r="TLF358" s="13"/>
      <c r="TLG358" s="13"/>
      <c r="TLH358" s="19"/>
      <c r="TLI358" s="13"/>
      <c r="TLJ358" s="13"/>
      <c r="TLK358" s="13"/>
      <c r="TLL358" s="19"/>
      <c r="TLM358" s="13"/>
      <c r="TLN358" s="13"/>
      <c r="TLO358" s="13"/>
      <c r="TLP358" s="19"/>
      <c r="TLQ358" s="13"/>
      <c r="TLR358" s="13"/>
      <c r="TLS358" s="13"/>
      <c r="TLT358" s="19"/>
      <c r="TLU358" s="13"/>
      <c r="TLV358" s="13"/>
      <c r="TLW358" s="13"/>
      <c r="TLX358" s="19"/>
      <c r="TLY358" s="13"/>
      <c r="TLZ358" s="13"/>
      <c r="TMA358" s="13"/>
      <c r="TMB358" s="19"/>
      <c r="TMC358" s="13"/>
      <c r="TMD358" s="13"/>
      <c r="TME358" s="13"/>
      <c r="TMF358" s="19"/>
      <c r="TMG358" s="13"/>
      <c r="TMH358" s="13"/>
      <c r="TMI358" s="13"/>
      <c r="TMJ358" s="19"/>
      <c r="TMK358" s="13"/>
      <c r="TML358" s="13"/>
      <c r="TMM358" s="13"/>
      <c r="TMN358" s="19"/>
      <c r="TMO358" s="13"/>
      <c r="TMP358" s="13"/>
      <c r="TMQ358" s="13"/>
      <c r="TMR358" s="19"/>
      <c r="TMS358" s="13"/>
      <c r="TMT358" s="13"/>
      <c r="TMU358" s="13"/>
      <c r="TMV358" s="19"/>
      <c r="TMW358" s="13"/>
      <c r="TMX358" s="13"/>
      <c r="TMY358" s="13"/>
      <c r="TMZ358" s="19"/>
      <c r="TNA358" s="13"/>
      <c r="TNB358" s="13"/>
      <c r="TNC358" s="13"/>
      <c r="TND358" s="19"/>
      <c r="TNE358" s="13"/>
      <c r="TNF358" s="13"/>
      <c r="TNG358" s="13"/>
      <c r="TNH358" s="19"/>
      <c r="TNI358" s="13"/>
      <c r="TNJ358" s="13"/>
      <c r="TNK358" s="13"/>
      <c r="TNL358" s="19"/>
      <c r="TNM358" s="13"/>
      <c r="TNN358" s="13"/>
      <c r="TNO358" s="13"/>
      <c r="TNP358" s="19"/>
      <c r="TNQ358" s="13"/>
      <c r="TNR358" s="13"/>
      <c r="TNS358" s="13"/>
      <c r="TNT358" s="19"/>
      <c r="TNU358" s="13"/>
      <c r="TNV358" s="13"/>
      <c r="TNW358" s="13"/>
      <c r="TNX358" s="19"/>
      <c r="TNY358" s="13"/>
      <c r="TNZ358" s="13"/>
      <c r="TOA358" s="13"/>
      <c r="TOB358" s="19"/>
      <c r="TOC358" s="13"/>
      <c r="TOD358" s="13"/>
      <c r="TOE358" s="13"/>
      <c r="TOF358" s="19"/>
      <c r="TOG358" s="13"/>
      <c r="TOH358" s="13"/>
      <c r="TOI358" s="13"/>
      <c r="TOJ358" s="19"/>
      <c r="TOK358" s="13"/>
      <c r="TOL358" s="13"/>
      <c r="TOM358" s="13"/>
      <c r="TON358" s="19"/>
      <c r="TOO358" s="13"/>
      <c r="TOP358" s="13"/>
      <c r="TOQ358" s="13"/>
      <c r="TOR358" s="19"/>
      <c r="TOS358" s="13"/>
      <c r="TOT358" s="13"/>
      <c r="TOU358" s="13"/>
      <c r="TOV358" s="19"/>
      <c r="TOW358" s="13"/>
      <c r="TOX358" s="13"/>
      <c r="TOY358" s="13"/>
      <c r="TOZ358" s="19"/>
      <c r="TPA358" s="13"/>
      <c r="TPB358" s="13"/>
      <c r="TPC358" s="13"/>
      <c r="TPD358" s="19"/>
      <c r="TPE358" s="13"/>
      <c r="TPF358" s="13"/>
      <c r="TPG358" s="13"/>
      <c r="TPH358" s="19"/>
      <c r="TPI358" s="13"/>
      <c r="TPJ358" s="13"/>
      <c r="TPK358" s="13"/>
    </row>
    <row r="359" spans="1:13947" s="11" customFormat="1">
      <c r="A359" s="331">
        <v>2</v>
      </c>
      <c r="B359" s="330" t="s">
        <v>812</v>
      </c>
      <c r="C359" s="172" t="s">
        <v>584</v>
      </c>
      <c r="D359" s="271" t="s">
        <v>40</v>
      </c>
      <c r="E359" s="271" t="s">
        <v>40</v>
      </c>
      <c r="F359" s="271" t="s">
        <v>40</v>
      </c>
      <c r="G359" s="271" t="s">
        <v>40</v>
      </c>
      <c r="H359" s="271" t="s">
        <v>40</v>
      </c>
      <c r="I359" s="271" t="s">
        <v>40</v>
      </c>
      <c r="J359" s="271" t="s">
        <v>40</v>
      </c>
      <c r="K359" s="271" t="s">
        <v>40</v>
      </c>
      <c r="L359" s="271" t="s">
        <v>40</v>
      </c>
      <c r="M359" s="271" t="s">
        <v>40</v>
      </c>
      <c r="N359" s="271" t="s">
        <v>40</v>
      </c>
      <c r="O359" s="271" t="s">
        <v>40</v>
      </c>
      <c r="P359" s="271" t="s">
        <v>40</v>
      </c>
      <c r="Q359" s="271">
        <v>0</v>
      </c>
      <c r="R359" s="271">
        <v>0</v>
      </c>
      <c r="S359" s="440" t="s">
        <v>40</v>
      </c>
      <c r="T359" s="440" t="s">
        <v>40</v>
      </c>
      <c r="W359" s="12"/>
      <c r="AA359" s="12"/>
      <c r="AE359" s="12"/>
      <c r="AI359" s="12"/>
      <c r="AM359" s="12"/>
      <c r="AQ359" s="12"/>
      <c r="AU359" s="12"/>
      <c r="AY359" s="12"/>
      <c r="BC359" s="12"/>
      <c r="BG359" s="12"/>
      <c r="BK359" s="12"/>
      <c r="BO359" s="12"/>
      <c r="BS359" s="12"/>
      <c r="BW359" s="12"/>
      <c r="CA359" s="12"/>
      <c r="CE359" s="12"/>
      <c r="CI359" s="12"/>
      <c r="CM359" s="12"/>
      <c r="CQ359" s="12"/>
      <c r="CU359" s="12"/>
      <c r="CY359" s="12"/>
      <c r="DC359" s="12"/>
      <c r="DG359" s="12"/>
      <c r="DK359" s="12"/>
      <c r="DO359" s="12"/>
      <c r="DS359" s="12"/>
      <c r="DW359" s="12"/>
      <c r="EA359" s="12"/>
      <c r="EE359" s="12"/>
      <c r="EI359" s="12"/>
      <c r="EM359" s="12"/>
      <c r="EQ359" s="12"/>
      <c r="EU359" s="12"/>
      <c r="EY359" s="12"/>
      <c r="FC359" s="12"/>
      <c r="FG359" s="12"/>
      <c r="FK359" s="12"/>
      <c r="FO359" s="12"/>
      <c r="FS359" s="12"/>
      <c r="FW359" s="12"/>
      <c r="GA359" s="12"/>
      <c r="GE359" s="12"/>
      <c r="GI359" s="12"/>
      <c r="GM359" s="12"/>
      <c r="GQ359" s="12"/>
      <c r="GU359" s="12"/>
      <c r="GY359" s="12"/>
      <c r="HC359" s="12"/>
      <c r="HG359" s="12"/>
      <c r="HK359" s="12"/>
      <c r="HO359" s="12"/>
      <c r="HS359" s="12"/>
      <c r="HW359" s="12"/>
      <c r="IA359" s="12"/>
      <c r="IE359" s="12"/>
      <c r="II359" s="12"/>
      <c r="IM359" s="12"/>
      <c r="IQ359" s="12"/>
      <c r="IU359" s="12"/>
      <c r="IY359" s="12"/>
      <c r="JC359" s="12"/>
      <c r="JG359" s="12"/>
      <c r="JK359" s="12"/>
      <c r="JO359" s="12"/>
      <c r="JS359" s="12"/>
      <c r="JW359" s="12"/>
      <c r="KA359" s="12"/>
      <c r="KE359" s="12"/>
      <c r="KI359" s="12"/>
      <c r="KM359" s="12"/>
      <c r="KQ359" s="12"/>
      <c r="KU359" s="12"/>
      <c r="KY359" s="12"/>
      <c r="LC359" s="12"/>
      <c r="LG359" s="12"/>
      <c r="LK359" s="12"/>
      <c r="LO359" s="12"/>
      <c r="LS359" s="12"/>
      <c r="LW359" s="12"/>
      <c r="MA359" s="12"/>
      <c r="ME359" s="12"/>
      <c r="MI359" s="12"/>
      <c r="MM359" s="12"/>
      <c r="MQ359" s="12"/>
      <c r="MU359" s="12"/>
      <c r="MY359" s="12"/>
      <c r="NC359" s="12"/>
      <c r="NG359" s="12"/>
      <c r="NK359" s="12"/>
      <c r="NO359" s="12"/>
      <c r="NS359" s="12"/>
      <c r="NW359" s="12"/>
      <c r="OA359" s="12"/>
      <c r="OE359" s="12"/>
      <c r="OI359" s="12"/>
      <c r="OM359" s="12"/>
      <c r="OQ359" s="12"/>
      <c r="OU359" s="12"/>
      <c r="OY359" s="12"/>
      <c r="PC359" s="12"/>
      <c r="PG359" s="12"/>
      <c r="PK359" s="12"/>
      <c r="PO359" s="12"/>
      <c r="PS359" s="12"/>
      <c r="PW359" s="12"/>
      <c r="QA359" s="12"/>
      <c r="QE359" s="12"/>
      <c r="QI359" s="12"/>
      <c r="QM359" s="12"/>
      <c r="QQ359" s="12"/>
      <c r="QU359" s="12"/>
      <c r="QY359" s="12"/>
      <c r="RC359" s="12"/>
      <c r="RG359" s="12"/>
      <c r="RK359" s="12"/>
      <c r="RO359" s="12"/>
      <c r="RS359" s="12"/>
      <c r="RW359" s="12"/>
      <c r="SA359" s="12"/>
      <c r="SE359" s="12"/>
      <c r="SI359" s="12"/>
      <c r="SM359" s="12"/>
      <c r="SQ359" s="12"/>
      <c r="SU359" s="12"/>
      <c r="SY359" s="12"/>
      <c r="TC359" s="12"/>
      <c r="TG359" s="12"/>
      <c r="TK359" s="12"/>
      <c r="TO359" s="12"/>
      <c r="TS359" s="12"/>
      <c r="TW359" s="12"/>
      <c r="UA359" s="12"/>
      <c r="UE359" s="12"/>
      <c r="UI359" s="12"/>
      <c r="UM359" s="12"/>
      <c r="UQ359" s="12"/>
      <c r="UU359" s="12"/>
      <c r="UY359" s="12"/>
      <c r="VC359" s="12"/>
      <c r="VG359" s="12"/>
      <c r="VK359" s="12"/>
      <c r="VO359" s="12"/>
      <c r="VS359" s="12"/>
      <c r="VW359" s="12"/>
      <c r="WA359" s="12"/>
      <c r="WE359" s="12"/>
      <c r="WI359" s="12"/>
      <c r="WM359" s="12"/>
      <c r="WQ359" s="12"/>
      <c r="WU359" s="12"/>
      <c r="WY359" s="12"/>
      <c r="XC359" s="12"/>
      <c r="XG359" s="12"/>
      <c r="XK359" s="12"/>
      <c r="XO359" s="12"/>
      <c r="XS359" s="12"/>
      <c r="XW359" s="12"/>
      <c r="YA359" s="12"/>
      <c r="YE359" s="12"/>
      <c r="YI359" s="12"/>
      <c r="YM359" s="12"/>
      <c r="YQ359" s="12"/>
      <c r="YU359" s="12"/>
      <c r="YY359" s="12"/>
      <c r="ZC359" s="12"/>
      <c r="ZG359" s="12"/>
      <c r="ZK359" s="12"/>
      <c r="ZO359" s="12"/>
      <c r="ZS359" s="12"/>
      <c r="ZW359" s="12"/>
      <c r="AAA359" s="12"/>
      <c r="AAE359" s="12"/>
      <c r="AAI359" s="12"/>
      <c r="AAM359" s="12"/>
      <c r="AAQ359" s="12"/>
      <c r="AAU359" s="12"/>
      <c r="AAY359" s="12"/>
      <c r="ABC359" s="12"/>
      <c r="ABG359" s="12"/>
      <c r="ABK359" s="12"/>
      <c r="ABO359" s="12"/>
      <c r="ABS359" s="12"/>
      <c r="ABW359" s="12"/>
      <c r="ACA359" s="12"/>
      <c r="ACE359" s="12"/>
      <c r="ACI359" s="12"/>
      <c r="ACM359" s="12"/>
      <c r="ACQ359" s="12"/>
      <c r="ACU359" s="12"/>
      <c r="ACY359" s="12"/>
      <c r="ADC359" s="12"/>
      <c r="ADG359" s="12"/>
      <c r="ADK359" s="12"/>
      <c r="ADO359" s="12"/>
      <c r="ADS359" s="12"/>
      <c r="ADW359" s="12"/>
      <c r="AEA359" s="12"/>
      <c r="AEE359" s="12"/>
      <c r="AEI359" s="12"/>
      <c r="AEM359" s="12"/>
      <c r="AEQ359" s="12"/>
      <c r="AEU359" s="12"/>
      <c r="AEY359" s="12"/>
      <c r="AFC359" s="12"/>
      <c r="AFG359" s="12"/>
      <c r="AFK359" s="12"/>
      <c r="AFO359" s="12"/>
      <c r="AFS359" s="12"/>
      <c r="AFW359" s="12"/>
      <c r="AGA359" s="12"/>
      <c r="AGE359" s="12"/>
      <c r="AGI359" s="12"/>
      <c r="AGM359" s="12"/>
      <c r="AGQ359" s="12"/>
      <c r="AGU359" s="12"/>
      <c r="AGY359" s="12"/>
      <c r="AHC359" s="12"/>
      <c r="AHG359" s="12"/>
      <c r="AHK359" s="12"/>
      <c r="AHO359" s="12"/>
      <c r="AHS359" s="12"/>
      <c r="AHW359" s="12"/>
      <c r="AIA359" s="12"/>
      <c r="AIE359" s="12"/>
      <c r="AII359" s="12"/>
      <c r="AIM359" s="12"/>
      <c r="AIQ359" s="12"/>
      <c r="AIU359" s="12"/>
      <c r="AIY359" s="12"/>
      <c r="AJC359" s="12"/>
      <c r="AJG359" s="12"/>
      <c r="AJK359" s="12"/>
      <c r="AJO359" s="12"/>
      <c r="AJS359" s="12"/>
      <c r="AJW359" s="12"/>
      <c r="AKA359" s="12"/>
      <c r="AKE359" s="12"/>
      <c r="AKI359" s="12"/>
      <c r="AKM359" s="12"/>
      <c r="AKQ359" s="12"/>
      <c r="AKU359" s="12"/>
      <c r="AKY359" s="12"/>
      <c r="ALC359" s="12"/>
      <c r="ALG359" s="12"/>
      <c r="ALK359" s="12"/>
      <c r="ALO359" s="12"/>
      <c r="ALS359" s="12"/>
      <c r="ALW359" s="12"/>
      <c r="AMA359" s="12"/>
      <c r="AME359" s="12"/>
      <c r="AMI359" s="12"/>
      <c r="AMM359" s="12"/>
      <c r="AMQ359" s="12"/>
      <c r="AMU359" s="12"/>
      <c r="AMY359" s="12"/>
      <c r="ANC359" s="12"/>
      <c r="ANG359" s="12"/>
      <c r="ANK359" s="12"/>
      <c r="ANO359" s="12"/>
      <c r="ANS359" s="12"/>
      <c r="ANW359" s="12"/>
      <c r="AOA359" s="12"/>
      <c r="AOE359" s="12"/>
      <c r="AOI359" s="12"/>
      <c r="AOM359" s="12"/>
      <c r="AOQ359" s="12"/>
      <c r="AOU359" s="12"/>
      <c r="AOY359" s="12"/>
      <c r="APC359" s="12"/>
      <c r="APG359" s="12"/>
      <c r="APK359" s="12"/>
      <c r="APO359" s="12"/>
      <c r="APS359" s="12"/>
      <c r="APW359" s="12"/>
      <c r="AQA359" s="12"/>
      <c r="AQE359" s="12"/>
      <c r="AQI359" s="12"/>
      <c r="AQM359" s="12"/>
      <c r="AQQ359" s="12"/>
      <c r="AQU359" s="12"/>
      <c r="AQY359" s="12"/>
      <c r="ARC359" s="12"/>
      <c r="ARG359" s="12"/>
      <c r="ARK359" s="12"/>
      <c r="ARO359" s="12"/>
      <c r="ARS359" s="12"/>
      <c r="ARW359" s="12"/>
      <c r="ASA359" s="12"/>
      <c r="ASE359" s="12"/>
      <c r="ASI359" s="12"/>
      <c r="ASM359" s="12"/>
      <c r="ASQ359" s="12"/>
      <c r="ASU359" s="12"/>
      <c r="ASY359" s="12"/>
      <c r="ATC359" s="12"/>
      <c r="ATG359" s="12"/>
      <c r="ATK359" s="12"/>
      <c r="ATO359" s="12"/>
      <c r="ATS359" s="12"/>
      <c r="ATW359" s="12"/>
      <c r="AUA359" s="12"/>
      <c r="AUE359" s="12"/>
      <c r="AUI359" s="12"/>
      <c r="AUM359" s="12"/>
      <c r="AUQ359" s="12"/>
      <c r="AUU359" s="12"/>
      <c r="AUY359" s="12"/>
      <c r="AVC359" s="12"/>
      <c r="AVG359" s="12"/>
      <c r="AVK359" s="12"/>
      <c r="AVO359" s="12"/>
      <c r="AVS359" s="12"/>
      <c r="AVW359" s="12"/>
      <c r="AWA359" s="12"/>
      <c r="AWF359" s="12"/>
      <c r="AWJ359" s="12"/>
      <c r="AWN359" s="12"/>
      <c r="AWR359" s="12"/>
      <c r="AWV359" s="12"/>
      <c r="AWZ359" s="12"/>
      <c r="AXD359" s="12"/>
      <c r="AXH359" s="12"/>
      <c r="AXL359" s="12"/>
      <c r="AXP359" s="12"/>
      <c r="AXT359" s="12"/>
      <c r="AXX359" s="12"/>
      <c r="AYB359" s="12"/>
      <c r="AYF359" s="12"/>
      <c r="AYJ359" s="12"/>
      <c r="AYN359" s="12"/>
      <c r="AYR359" s="12"/>
      <c r="AYV359" s="12"/>
      <c r="AYZ359" s="12"/>
      <c r="AZD359" s="12"/>
      <c r="AZH359" s="12"/>
      <c r="AZL359" s="12"/>
      <c r="AZP359" s="12"/>
      <c r="AZT359" s="12"/>
      <c r="AZX359" s="12"/>
      <c r="BAB359" s="12"/>
      <c r="BAF359" s="12"/>
      <c r="BAJ359" s="12"/>
      <c r="BAN359" s="12"/>
      <c r="BAR359" s="12"/>
      <c r="BAV359" s="12"/>
      <c r="BAZ359" s="12"/>
      <c r="BBD359" s="12"/>
      <c r="BBH359" s="12"/>
      <c r="BBL359" s="12"/>
      <c r="BBP359" s="12"/>
      <c r="BBT359" s="12"/>
      <c r="BBX359" s="12"/>
      <c r="BCB359" s="12"/>
      <c r="BCF359" s="12"/>
      <c r="BCJ359" s="12"/>
      <c r="BCN359" s="12"/>
      <c r="BCR359" s="12"/>
      <c r="BCV359" s="12"/>
      <c r="BCZ359" s="12"/>
      <c r="BDD359" s="12"/>
      <c r="BDH359" s="12"/>
      <c r="BDL359" s="12"/>
      <c r="BDP359" s="12"/>
      <c r="BDT359" s="12"/>
      <c r="BDX359" s="12"/>
      <c r="BEB359" s="12"/>
      <c r="BEF359" s="12"/>
      <c r="BEJ359" s="12"/>
      <c r="BEN359" s="12"/>
      <c r="BER359" s="12"/>
      <c r="BEV359" s="12"/>
      <c r="BEZ359" s="12"/>
      <c r="BFD359" s="12"/>
      <c r="BFH359" s="12"/>
      <c r="BFL359" s="12"/>
      <c r="BFP359" s="12"/>
      <c r="BFT359" s="12"/>
      <c r="BFX359" s="12"/>
      <c r="BGB359" s="12"/>
      <c r="BGF359" s="12"/>
      <c r="BGJ359" s="12"/>
      <c r="BGN359" s="12"/>
      <c r="BGR359" s="12"/>
      <c r="BGV359" s="12"/>
      <c r="BGZ359" s="12"/>
      <c r="BHD359" s="12"/>
      <c r="BHH359" s="12"/>
      <c r="BHL359" s="12"/>
      <c r="BHP359" s="12"/>
      <c r="BHT359" s="12"/>
      <c r="BHX359" s="12"/>
      <c r="BIB359" s="12"/>
      <c r="BIF359" s="12"/>
      <c r="BIJ359" s="12"/>
      <c r="BIN359" s="12"/>
      <c r="BIR359" s="12"/>
      <c r="BIV359" s="12"/>
      <c r="BIZ359" s="12"/>
      <c r="BJD359" s="12"/>
      <c r="BJH359" s="12"/>
      <c r="BJL359" s="12"/>
      <c r="BJP359" s="12"/>
      <c r="BJT359" s="12"/>
      <c r="BJX359" s="12"/>
      <c r="BKB359" s="12"/>
      <c r="BKF359" s="12"/>
      <c r="BKJ359" s="12"/>
      <c r="BKN359" s="12"/>
      <c r="BKR359" s="12"/>
      <c r="BKV359" s="12"/>
      <c r="BKZ359" s="12"/>
      <c r="BLD359" s="12"/>
      <c r="BLH359" s="12"/>
      <c r="BLL359" s="12"/>
      <c r="BLP359" s="12"/>
      <c r="BLT359" s="12"/>
      <c r="BLX359" s="12"/>
      <c r="BMB359" s="12"/>
      <c r="BMF359" s="12"/>
      <c r="BMJ359" s="12"/>
      <c r="BMN359" s="12"/>
      <c r="BMR359" s="12"/>
      <c r="BMV359" s="12"/>
      <c r="BMZ359" s="12"/>
      <c r="BND359" s="12"/>
      <c r="BNH359" s="12"/>
      <c r="BNL359" s="12"/>
      <c r="BNP359" s="12"/>
      <c r="BNT359" s="12"/>
      <c r="BNX359" s="12"/>
      <c r="BOB359" s="12"/>
      <c r="BOF359" s="12"/>
      <c r="BOJ359" s="12"/>
      <c r="BON359" s="12"/>
      <c r="BOR359" s="12"/>
      <c r="BOV359" s="12"/>
      <c r="BOZ359" s="12"/>
      <c r="BPD359" s="12"/>
      <c r="BPH359" s="12"/>
      <c r="BPL359" s="12"/>
      <c r="BPP359" s="12"/>
      <c r="BPT359" s="12"/>
      <c r="BPX359" s="12"/>
      <c r="BQB359" s="12"/>
      <c r="BQF359" s="12"/>
      <c r="BQJ359" s="12"/>
      <c r="BQN359" s="12"/>
      <c r="BQR359" s="12"/>
      <c r="BQV359" s="12"/>
      <c r="BQZ359" s="12"/>
      <c r="BRD359" s="12"/>
      <c r="BRH359" s="12"/>
      <c r="BRL359" s="12"/>
      <c r="BRP359" s="12"/>
      <c r="BRT359" s="12"/>
      <c r="BRX359" s="12"/>
      <c r="BSB359" s="12"/>
      <c r="BSF359" s="12"/>
      <c r="BSJ359" s="12"/>
      <c r="BSN359" s="12"/>
      <c r="BSR359" s="12"/>
      <c r="BSV359" s="12"/>
      <c r="BSZ359" s="12"/>
      <c r="BTD359" s="12"/>
      <c r="BTH359" s="12"/>
      <c r="BTL359" s="12"/>
      <c r="BTP359" s="12"/>
      <c r="BTT359" s="12"/>
      <c r="BTX359" s="12"/>
      <c r="BUB359" s="12"/>
      <c r="BUF359" s="12"/>
      <c r="BUJ359" s="12"/>
      <c r="BUN359" s="12"/>
      <c r="BUR359" s="12"/>
      <c r="BUV359" s="12"/>
      <c r="BUZ359" s="12"/>
      <c r="BVD359" s="12"/>
      <c r="BVH359" s="12"/>
      <c r="BVL359" s="12"/>
      <c r="BVP359" s="12"/>
      <c r="BVT359" s="12"/>
      <c r="BVX359" s="12"/>
      <c r="BWB359" s="12"/>
      <c r="BWF359" s="12"/>
      <c r="BWJ359" s="12"/>
      <c r="BWN359" s="12"/>
      <c r="BWR359" s="12"/>
      <c r="BWV359" s="12"/>
      <c r="BWZ359" s="12"/>
      <c r="BXD359" s="12"/>
      <c r="BXH359" s="12"/>
      <c r="BXL359" s="12"/>
      <c r="BXP359" s="12"/>
      <c r="BXT359" s="12"/>
      <c r="BXX359" s="12"/>
      <c r="BYB359" s="12"/>
      <c r="BYF359" s="12"/>
      <c r="BYJ359" s="12"/>
      <c r="BYN359" s="12"/>
      <c r="BYR359" s="12"/>
      <c r="BYV359" s="12"/>
      <c r="BYZ359" s="12"/>
      <c r="BZD359" s="12"/>
      <c r="BZH359" s="12"/>
      <c r="BZL359" s="12"/>
      <c r="BZP359" s="12"/>
      <c r="BZT359" s="12"/>
      <c r="BZX359" s="12"/>
      <c r="CAB359" s="12"/>
      <c r="CAF359" s="12"/>
      <c r="CAJ359" s="12"/>
      <c r="CAN359" s="12"/>
      <c r="CAR359" s="12"/>
      <c r="CAV359" s="12"/>
      <c r="CAZ359" s="12"/>
      <c r="CBD359" s="12"/>
      <c r="CBH359" s="12"/>
      <c r="CBL359" s="12"/>
      <c r="CBP359" s="12"/>
      <c r="CBT359" s="12"/>
      <c r="CBX359" s="12"/>
      <c r="CCB359" s="12"/>
      <c r="CCF359" s="12"/>
      <c r="CCJ359" s="12"/>
      <c r="CCN359" s="12"/>
      <c r="CCR359" s="12"/>
      <c r="CCV359" s="12"/>
      <c r="CCZ359" s="12"/>
      <c r="CDD359" s="12"/>
      <c r="CDH359" s="12"/>
      <c r="CDL359" s="12"/>
      <c r="CDP359" s="12"/>
      <c r="CDT359" s="12"/>
      <c r="CDX359" s="12"/>
      <c r="CEB359" s="12"/>
      <c r="CEF359" s="12"/>
      <c r="CEJ359" s="12"/>
      <c r="CEN359" s="12"/>
      <c r="CER359" s="12"/>
      <c r="CEV359" s="12"/>
      <c r="CEZ359" s="12"/>
      <c r="CFD359" s="12"/>
      <c r="CFH359" s="12"/>
      <c r="CFL359" s="12"/>
      <c r="CFP359" s="12"/>
      <c r="CFT359" s="12"/>
      <c r="CFX359" s="12"/>
      <c r="CGB359" s="12"/>
      <c r="CGF359" s="12"/>
      <c r="CGJ359" s="12"/>
      <c r="CGN359" s="12"/>
      <c r="CGR359" s="12"/>
      <c r="CGV359" s="12"/>
      <c r="CGZ359" s="12"/>
      <c r="CHD359" s="12"/>
      <c r="CHH359" s="12"/>
      <c r="CHL359" s="12"/>
      <c r="CHP359" s="12"/>
      <c r="CHT359" s="12"/>
      <c r="CHX359" s="12"/>
      <c r="CIB359" s="12"/>
      <c r="CIF359" s="12"/>
      <c r="CIJ359" s="12"/>
      <c r="CIN359" s="12"/>
      <c r="CIR359" s="12"/>
      <c r="CIV359" s="12"/>
      <c r="CIZ359" s="12"/>
      <c r="CJD359" s="12"/>
      <c r="CJH359" s="12"/>
      <c r="CJL359" s="12"/>
      <c r="CJP359" s="12"/>
      <c r="CJT359" s="12"/>
      <c r="CJX359" s="12"/>
      <c r="CKB359" s="12"/>
      <c r="CKF359" s="12"/>
      <c r="CKJ359" s="12"/>
      <c r="CKN359" s="12"/>
      <c r="CKR359" s="12"/>
      <c r="CKV359" s="12"/>
      <c r="CKZ359" s="12"/>
      <c r="CLD359" s="12"/>
      <c r="CLH359" s="12"/>
      <c r="CLL359" s="12"/>
      <c r="CLP359" s="12"/>
      <c r="CLT359" s="12"/>
      <c r="CLX359" s="12"/>
      <c r="CMB359" s="12"/>
      <c r="CMF359" s="12"/>
      <c r="CMJ359" s="12"/>
      <c r="CMN359" s="12"/>
      <c r="CMR359" s="12"/>
      <c r="CMV359" s="12"/>
      <c r="CMZ359" s="12"/>
      <c r="CND359" s="12"/>
      <c r="CNH359" s="12"/>
      <c r="CNL359" s="12"/>
      <c r="CNP359" s="12"/>
      <c r="CNT359" s="12"/>
      <c r="CNX359" s="12"/>
      <c r="COB359" s="12"/>
      <c r="COF359" s="12"/>
      <c r="COJ359" s="12"/>
      <c r="CON359" s="12"/>
      <c r="COR359" s="12"/>
      <c r="COV359" s="12"/>
      <c r="COZ359" s="12"/>
      <c r="CPD359" s="12"/>
      <c r="CPH359" s="12"/>
      <c r="CPL359" s="12"/>
      <c r="CPP359" s="12"/>
      <c r="CPT359" s="12"/>
      <c r="CPX359" s="12"/>
      <c r="CQB359" s="12"/>
      <c r="CQF359" s="12"/>
      <c r="CQJ359" s="12"/>
      <c r="CQN359" s="12"/>
      <c r="CQR359" s="12"/>
      <c r="CQV359" s="12"/>
      <c r="CQZ359" s="12"/>
      <c r="CRD359" s="12"/>
      <c r="CRH359" s="12"/>
      <c r="CRL359" s="12"/>
      <c r="CRP359" s="12"/>
      <c r="CRT359" s="12"/>
      <c r="CRX359" s="12"/>
      <c r="CSB359" s="12"/>
      <c r="CSF359" s="12"/>
      <c r="CSJ359" s="12"/>
      <c r="CSN359" s="12"/>
      <c r="CSR359" s="12"/>
      <c r="CSV359" s="12"/>
      <c r="CSZ359" s="12"/>
      <c r="CTD359" s="12"/>
      <c r="CTH359" s="12"/>
      <c r="CTL359" s="12"/>
      <c r="CTP359" s="12"/>
      <c r="CTT359" s="12"/>
      <c r="CTX359" s="12"/>
      <c r="CUB359" s="12"/>
      <c r="CUF359" s="12"/>
      <c r="CUJ359" s="12"/>
      <c r="CUN359" s="12"/>
      <c r="CUR359" s="12"/>
      <c r="CUV359" s="12"/>
      <c r="CUZ359" s="12"/>
      <c r="CVD359" s="12"/>
      <c r="CVH359" s="12"/>
      <c r="CVL359" s="12"/>
      <c r="CVP359" s="12"/>
      <c r="CVT359" s="12"/>
      <c r="CVX359" s="12"/>
      <c r="CWB359" s="12"/>
      <c r="CWF359" s="12"/>
      <c r="CWJ359" s="12"/>
      <c r="CWN359" s="12"/>
      <c r="CWR359" s="12"/>
      <c r="CWV359" s="12"/>
      <c r="CWZ359" s="12"/>
      <c r="CXD359" s="12"/>
      <c r="CXH359" s="12"/>
      <c r="CXL359" s="12"/>
      <c r="CXP359" s="12"/>
      <c r="CXT359" s="12"/>
      <c r="CXX359" s="12"/>
      <c r="CYB359" s="12"/>
      <c r="CYF359" s="12"/>
      <c r="CYJ359" s="12"/>
      <c r="CYN359" s="12"/>
      <c r="CYR359" s="12"/>
      <c r="CYV359" s="12"/>
      <c r="CYZ359" s="12"/>
      <c r="CZD359" s="12"/>
      <c r="CZH359" s="12"/>
      <c r="CZL359" s="12"/>
      <c r="CZP359" s="12"/>
      <c r="CZT359" s="12"/>
      <c r="CZX359" s="12"/>
      <c r="DAB359" s="12"/>
      <c r="DAF359" s="12"/>
      <c r="DAJ359" s="12"/>
      <c r="DAN359" s="12"/>
      <c r="DAR359" s="12"/>
      <c r="DAV359" s="12"/>
      <c r="DAZ359" s="12"/>
      <c r="DBD359" s="12"/>
      <c r="DBH359" s="12"/>
      <c r="DBL359" s="12"/>
      <c r="DBP359" s="12"/>
      <c r="DBT359" s="12"/>
      <c r="DBX359" s="12"/>
      <c r="DCB359" s="12"/>
      <c r="DCF359" s="12"/>
      <c r="DCJ359" s="12"/>
      <c r="DCN359" s="12"/>
      <c r="DCR359" s="12"/>
      <c r="DCV359" s="12"/>
      <c r="DCZ359" s="12"/>
      <c r="DDD359" s="12"/>
      <c r="DDH359" s="12"/>
      <c r="DDL359" s="12"/>
      <c r="DDP359" s="12"/>
      <c r="DDT359" s="12"/>
      <c r="DDX359" s="12"/>
      <c r="DEB359" s="12"/>
      <c r="DEF359" s="12"/>
      <c r="DEJ359" s="12"/>
      <c r="DEN359" s="12"/>
      <c r="DER359" s="12"/>
      <c r="DEV359" s="12"/>
      <c r="DEZ359" s="12"/>
      <c r="DFD359" s="12"/>
      <c r="DFH359" s="12"/>
      <c r="DFL359" s="12"/>
      <c r="DFP359" s="12"/>
      <c r="DFT359" s="12"/>
      <c r="DFX359" s="12"/>
      <c r="DGB359" s="12"/>
      <c r="DGF359" s="12"/>
      <c r="DGJ359" s="12"/>
      <c r="DGN359" s="12"/>
      <c r="DGR359" s="12"/>
      <c r="DGV359" s="12"/>
      <c r="DGZ359" s="12"/>
      <c r="DHD359" s="12"/>
      <c r="DHH359" s="12"/>
      <c r="DHL359" s="12"/>
      <c r="DHP359" s="12"/>
      <c r="DHT359" s="12"/>
      <c r="DHX359" s="12"/>
      <c r="DIB359" s="12"/>
      <c r="DIF359" s="12"/>
      <c r="DIJ359" s="12"/>
      <c r="DIN359" s="12"/>
      <c r="DIR359" s="12"/>
      <c r="DIV359" s="12"/>
      <c r="DIZ359" s="12"/>
      <c r="DJD359" s="12"/>
      <c r="DJH359" s="12"/>
      <c r="DJL359" s="12"/>
      <c r="DJP359" s="12"/>
      <c r="DJT359" s="12"/>
      <c r="DJX359" s="12"/>
      <c r="DKB359" s="12"/>
      <c r="DKF359" s="12"/>
      <c r="DKJ359" s="12"/>
      <c r="DKN359" s="12"/>
      <c r="DKR359" s="12"/>
      <c r="DKV359" s="12"/>
      <c r="DKZ359" s="12"/>
      <c r="DLD359" s="12"/>
      <c r="DLH359" s="12"/>
      <c r="DLL359" s="12"/>
      <c r="DLP359" s="12"/>
      <c r="DLT359" s="12"/>
      <c r="DLX359" s="12"/>
      <c r="DMB359" s="12"/>
      <c r="DMF359" s="12"/>
      <c r="DMJ359" s="12"/>
      <c r="DMN359" s="12"/>
      <c r="DMR359" s="12"/>
      <c r="DMV359" s="12"/>
      <c r="DMZ359" s="12"/>
      <c r="DND359" s="12"/>
      <c r="DNH359" s="12"/>
      <c r="DNL359" s="12"/>
      <c r="DNP359" s="12"/>
      <c r="DNT359" s="12"/>
      <c r="DNX359" s="12"/>
      <c r="DOB359" s="12"/>
      <c r="DOF359" s="12"/>
      <c r="DOJ359" s="12"/>
      <c r="DON359" s="12"/>
      <c r="DOR359" s="12"/>
      <c r="DOV359" s="12"/>
      <c r="DOZ359" s="12"/>
      <c r="DPD359" s="12"/>
      <c r="DPH359" s="12"/>
      <c r="DPL359" s="12"/>
      <c r="DPP359" s="12"/>
      <c r="DPT359" s="12"/>
      <c r="DPX359" s="12"/>
      <c r="DQB359" s="12"/>
      <c r="DQF359" s="12"/>
      <c r="DQJ359" s="12"/>
      <c r="DQN359" s="12"/>
      <c r="DQR359" s="12"/>
      <c r="DQV359" s="12"/>
      <c r="DQZ359" s="12"/>
      <c r="DRD359" s="12"/>
      <c r="DRH359" s="12"/>
      <c r="DRL359" s="12"/>
      <c r="DRP359" s="12"/>
      <c r="DRT359" s="12"/>
      <c r="DRX359" s="12"/>
      <c r="DSB359" s="12"/>
      <c r="DSF359" s="12"/>
      <c r="DSJ359" s="12"/>
      <c r="DSN359" s="12"/>
      <c r="DSR359" s="12"/>
      <c r="DSV359" s="12"/>
      <c r="DSZ359" s="12"/>
      <c r="DTD359" s="12"/>
      <c r="DTH359" s="12"/>
      <c r="DTL359" s="12"/>
      <c r="DTP359" s="12"/>
      <c r="DTT359" s="12"/>
      <c r="DTX359" s="12"/>
      <c r="DUB359" s="12"/>
      <c r="DUF359" s="12"/>
      <c r="DUJ359" s="12"/>
      <c r="DUN359" s="12"/>
      <c r="DUR359" s="12"/>
      <c r="DUV359" s="12"/>
      <c r="DUZ359" s="12"/>
      <c r="DVD359" s="12"/>
      <c r="DVH359" s="12"/>
      <c r="DVL359" s="12"/>
      <c r="DVP359" s="12"/>
      <c r="DVT359" s="12"/>
      <c r="DVX359" s="12"/>
      <c r="DWB359" s="12"/>
      <c r="DWF359" s="12"/>
      <c r="DWJ359" s="12"/>
      <c r="DWN359" s="12"/>
      <c r="DWR359" s="12"/>
      <c r="DWV359" s="12"/>
      <c r="DWZ359" s="12"/>
      <c r="DXD359" s="12"/>
      <c r="DXH359" s="12"/>
      <c r="DXL359" s="12"/>
      <c r="DXP359" s="12"/>
      <c r="DXT359" s="12"/>
      <c r="DXX359" s="12"/>
      <c r="DYB359" s="12"/>
      <c r="DYF359" s="12"/>
      <c r="DYJ359" s="12"/>
      <c r="DYN359" s="12"/>
      <c r="DYR359" s="12"/>
      <c r="DYV359" s="12"/>
      <c r="DYZ359" s="12"/>
      <c r="DZD359" s="12"/>
      <c r="DZH359" s="12"/>
      <c r="DZL359" s="12"/>
      <c r="DZP359" s="12"/>
      <c r="DZT359" s="12"/>
      <c r="DZX359" s="12"/>
      <c r="EAB359" s="12"/>
      <c r="EAF359" s="12"/>
      <c r="EAJ359" s="12"/>
      <c r="EAN359" s="12"/>
      <c r="EAR359" s="12"/>
      <c r="EAV359" s="12"/>
      <c r="EAZ359" s="12"/>
      <c r="EBD359" s="12"/>
      <c r="EBH359" s="12"/>
      <c r="EBL359" s="12"/>
      <c r="EBP359" s="12"/>
      <c r="EBT359" s="12"/>
      <c r="EBX359" s="12"/>
      <c r="ECB359" s="12"/>
      <c r="ECF359" s="12"/>
      <c r="ECJ359" s="12"/>
      <c r="ECN359" s="12"/>
      <c r="ECR359" s="12"/>
      <c r="ECV359" s="12"/>
      <c r="ECZ359" s="12"/>
      <c r="EDD359" s="12"/>
      <c r="EDH359" s="12"/>
      <c r="EDL359" s="12"/>
      <c r="EDP359" s="12"/>
      <c r="EDT359" s="12"/>
      <c r="EDX359" s="12"/>
      <c r="EEB359" s="12"/>
      <c r="EEF359" s="12"/>
      <c r="EEJ359" s="12"/>
      <c r="EEN359" s="12"/>
      <c r="EER359" s="12"/>
      <c r="EEV359" s="12"/>
      <c r="EEZ359" s="12"/>
      <c r="EFD359" s="12"/>
      <c r="EFH359" s="12"/>
      <c r="EFL359" s="12"/>
      <c r="EFP359" s="12"/>
      <c r="EFT359" s="12"/>
      <c r="EFX359" s="12"/>
      <c r="EGB359" s="12"/>
      <c r="EGF359" s="12"/>
      <c r="EGJ359" s="12"/>
      <c r="EGN359" s="12"/>
      <c r="EGR359" s="12"/>
      <c r="EGV359" s="12"/>
      <c r="EGZ359" s="12"/>
      <c r="EHD359" s="12"/>
      <c r="EHH359" s="12"/>
      <c r="EHL359" s="12"/>
      <c r="EHP359" s="12"/>
      <c r="EHT359" s="12"/>
      <c r="EHX359" s="12"/>
      <c r="EIB359" s="12"/>
      <c r="EIF359" s="12"/>
      <c r="EIJ359" s="12"/>
      <c r="EIN359" s="12"/>
      <c r="EIR359" s="12"/>
      <c r="EIV359" s="12"/>
      <c r="EIZ359" s="12"/>
      <c r="EJD359" s="12"/>
      <c r="EJH359" s="12"/>
      <c r="EJL359" s="12"/>
      <c r="EJP359" s="12"/>
      <c r="EJT359" s="12"/>
      <c r="EJX359" s="12"/>
      <c r="EKB359" s="12"/>
      <c r="EKF359" s="12"/>
      <c r="EKJ359" s="12"/>
      <c r="EKN359" s="12"/>
      <c r="EKR359" s="12"/>
      <c r="EKV359" s="12"/>
      <c r="EKZ359" s="12"/>
      <c r="ELD359" s="12"/>
      <c r="ELH359" s="12"/>
      <c r="ELL359" s="12"/>
      <c r="ELP359" s="12"/>
      <c r="ELT359" s="12"/>
      <c r="ELX359" s="12"/>
      <c r="EMB359" s="12"/>
      <c r="EMF359" s="12"/>
      <c r="EMJ359" s="12"/>
      <c r="EMN359" s="12"/>
      <c r="EMR359" s="12"/>
      <c r="EMV359" s="12"/>
      <c r="EMZ359" s="12"/>
      <c r="END359" s="12"/>
      <c r="ENH359" s="12"/>
      <c r="ENL359" s="12"/>
      <c r="ENP359" s="12"/>
      <c r="ENT359" s="12"/>
      <c r="ENX359" s="12"/>
      <c r="EOB359" s="12"/>
      <c r="EOF359" s="12"/>
      <c r="EOJ359" s="12"/>
      <c r="EON359" s="12"/>
      <c r="EOR359" s="12"/>
      <c r="EOV359" s="12"/>
      <c r="EOZ359" s="12"/>
      <c r="EPD359" s="12"/>
      <c r="EPH359" s="12"/>
      <c r="EPL359" s="12"/>
      <c r="EPP359" s="12"/>
      <c r="EPT359" s="12"/>
      <c r="EPX359" s="12"/>
      <c r="EQB359" s="12"/>
      <c r="EQF359" s="12"/>
      <c r="EQJ359" s="12"/>
      <c r="EQN359" s="12"/>
      <c r="EQR359" s="12"/>
      <c r="EQV359" s="12"/>
      <c r="EQZ359" s="12"/>
      <c r="ERD359" s="12"/>
      <c r="ERH359" s="12"/>
      <c r="ERL359" s="12"/>
      <c r="ERP359" s="12"/>
      <c r="ERT359" s="12"/>
      <c r="ERX359" s="12"/>
      <c r="ESB359" s="12"/>
      <c r="ESF359" s="12"/>
      <c r="ESJ359" s="12"/>
      <c r="ESN359" s="12"/>
      <c r="ESR359" s="12"/>
      <c r="ESV359" s="12"/>
      <c r="ESZ359" s="12"/>
      <c r="ETD359" s="12"/>
      <c r="ETH359" s="12"/>
      <c r="ETL359" s="12"/>
      <c r="ETP359" s="12"/>
      <c r="ETT359" s="12"/>
      <c r="ETX359" s="12"/>
      <c r="EUB359" s="12"/>
      <c r="EUF359" s="12"/>
      <c r="EUJ359" s="12"/>
      <c r="EUN359" s="12"/>
      <c r="EUR359" s="12"/>
      <c r="EUV359" s="12"/>
      <c r="EUZ359" s="12"/>
      <c r="EVD359" s="12"/>
      <c r="EVH359" s="12"/>
      <c r="EVL359" s="12"/>
      <c r="EVP359" s="12"/>
      <c r="EVT359" s="12"/>
      <c r="EVX359" s="12"/>
      <c r="EWB359" s="12"/>
      <c r="EWF359" s="12"/>
      <c r="EWJ359" s="12"/>
      <c r="EWN359" s="12"/>
      <c r="EWR359" s="12"/>
      <c r="EWV359" s="12"/>
      <c r="EWZ359" s="12"/>
      <c r="EXD359" s="12"/>
      <c r="EXH359" s="12"/>
      <c r="EXL359" s="12"/>
      <c r="EXP359" s="12"/>
      <c r="EXT359" s="12"/>
      <c r="EXX359" s="12"/>
      <c r="EYB359" s="12"/>
      <c r="EYF359" s="12"/>
      <c r="EYJ359" s="12"/>
      <c r="EYN359" s="12"/>
      <c r="EYR359" s="12"/>
      <c r="EYV359" s="12"/>
      <c r="EYZ359" s="12"/>
      <c r="EZD359" s="12"/>
      <c r="EZH359" s="12"/>
      <c r="EZL359" s="12"/>
      <c r="EZP359" s="12"/>
      <c r="EZT359" s="12"/>
      <c r="EZX359" s="12"/>
      <c r="FAB359" s="12"/>
      <c r="FAF359" s="12"/>
      <c r="FAJ359" s="12"/>
      <c r="FAN359" s="12"/>
      <c r="FAR359" s="12"/>
      <c r="FAV359" s="12"/>
      <c r="FAZ359" s="12"/>
      <c r="FBD359" s="12"/>
      <c r="FBH359" s="12"/>
      <c r="FBL359" s="12"/>
      <c r="FBP359" s="12"/>
      <c r="FBT359" s="12"/>
      <c r="FBX359" s="12"/>
      <c r="FCB359" s="12"/>
      <c r="FCF359" s="12"/>
      <c r="FCJ359" s="12"/>
      <c r="FCN359" s="12"/>
      <c r="FCR359" s="12"/>
      <c r="FCV359" s="12"/>
      <c r="FCZ359" s="12"/>
      <c r="FDD359" s="12"/>
      <c r="FDH359" s="12"/>
      <c r="FDL359" s="12"/>
      <c r="FDP359" s="12"/>
      <c r="FDT359" s="12"/>
      <c r="FDX359" s="12"/>
      <c r="FEB359" s="12"/>
      <c r="FEF359" s="12"/>
      <c r="FEJ359" s="12"/>
      <c r="FEN359" s="12"/>
      <c r="FER359" s="12"/>
      <c r="FEV359" s="12"/>
      <c r="FEZ359" s="12"/>
      <c r="FFD359" s="12"/>
      <c r="FFH359" s="12"/>
      <c r="FFL359" s="12"/>
      <c r="FFP359" s="12"/>
      <c r="FFT359" s="12"/>
      <c r="FFX359" s="12"/>
      <c r="FGB359" s="12"/>
      <c r="FGF359" s="12"/>
      <c r="FGJ359" s="12"/>
      <c r="FGN359" s="12"/>
      <c r="FGR359" s="12"/>
      <c r="FGV359" s="12"/>
      <c r="FGZ359" s="12"/>
      <c r="FHD359" s="12"/>
      <c r="FHH359" s="12"/>
      <c r="FHL359" s="12"/>
      <c r="FHP359" s="12"/>
      <c r="FHT359" s="12"/>
      <c r="FHX359" s="12"/>
      <c r="FIB359" s="12"/>
      <c r="FIF359" s="12"/>
      <c r="FIJ359" s="12"/>
      <c r="FIN359" s="12"/>
      <c r="FIR359" s="12"/>
      <c r="FIV359" s="12"/>
      <c r="FIZ359" s="12"/>
      <c r="FJD359" s="12"/>
      <c r="FJH359" s="12"/>
      <c r="FJL359" s="12"/>
      <c r="FJP359" s="12"/>
      <c r="FJT359" s="12"/>
      <c r="FJX359" s="12"/>
      <c r="FKB359" s="12"/>
      <c r="FKF359" s="12"/>
      <c r="FKJ359" s="12"/>
      <c r="FKN359" s="12"/>
      <c r="FKR359" s="12"/>
      <c r="FKV359" s="12"/>
      <c r="FKZ359" s="12"/>
      <c r="FLD359" s="12"/>
      <c r="FLH359" s="12"/>
      <c r="FLL359" s="12"/>
      <c r="FLP359" s="12"/>
      <c r="FLT359" s="12"/>
      <c r="FLX359" s="12"/>
      <c r="FMB359" s="12"/>
      <c r="FMF359" s="12"/>
      <c r="FMJ359" s="12"/>
      <c r="FMN359" s="12"/>
      <c r="FMR359" s="12"/>
      <c r="FMV359" s="12"/>
      <c r="FMZ359" s="12"/>
      <c r="FND359" s="12"/>
      <c r="FNH359" s="12"/>
      <c r="FNL359" s="12"/>
      <c r="FNP359" s="12"/>
      <c r="FNT359" s="12"/>
      <c r="FNX359" s="12"/>
      <c r="FOB359" s="12"/>
      <c r="FOF359" s="12"/>
      <c r="FOJ359" s="12"/>
      <c r="FON359" s="12"/>
      <c r="FOR359" s="12"/>
      <c r="FOV359" s="12"/>
      <c r="FOZ359" s="12"/>
      <c r="FPD359" s="12"/>
      <c r="FPH359" s="12"/>
      <c r="FPL359" s="12"/>
      <c r="FPP359" s="12"/>
      <c r="FPT359" s="12"/>
      <c r="FPX359" s="12"/>
      <c r="FQB359" s="12"/>
      <c r="FQF359" s="12"/>
      <c r="FQJ359" s="12"/>
      <c r="FQN359" s="12"/>
      <c r="FQR359" s="12"/>
      <c r="FQV359" s="12"/>
      <c r="FQZ359" s="12"/>
      <c r="FRD359" s="12"/>
      <c r="FRH359" s="12"/>
      <c r="FRL359" s="12"/>
      <c r="FRP359" s="12"/>
      <c r="FRT359" s="12"/>
      <c r="FRX359" s="12"/>
      <c r="FSB359" s="12"/>
      <c r="FSF359" s="12"/>
      <c r="FSJ359" s="12"/>
      <c r="FSN359" s="12"/>
      <c r="FSR359" s="12"/>
      <c r="FSV359" s="12"/>
      <c r="FSZ359" s="12"/>
      <c r="FTD359" s="12"/>
      <c r="FTH359" s="12"/>
      <c r="FTL359" s="12"/>
      <c r="FTP359" s="12"/>
      <c r="FTT359" s="12"/>
      <c r="FTX359" s="12"/>
      <c r="FUB359" s="12"/>
      <c r="FUF359" s="12"/>
      <c r="FUJ359" s="12"/>
      <c r="FUN359" s="12"/>
      <c r="FUR359" s="12"/>
      <c r="FUV359" s="12"/>
      <c r="FUZ359" s="12"/>
      <c r="FVD359" s="12"/>
      <c r="FVH359" s="12"/>
      <c r="FVL359" s="12"/>
      <c r="FVP359" s="12"/>
      <c r="FVT359" s="12"/>
      <c r="FVX359" s="12"/>
      <c r="FWB359" s="12"/>
      <c r="FWF359" s="12"/>
      <c r="FWJ359" s="12"/>
      <c r="FWN359" s="12"/>
      <c r="FWR359" s="12"/>
      <c r="FWV359" s="12"/>
      <c r="FWZ359" s="12"/>
      <c r="FXD359" s="12"/>
      <c r="FXH359" s="12"/>
      <c r="FXL359" s="12"/>
      <c r="FXP359" s="12"/>
      <c r="FXT359" s="12"/>
      <c r="FXX359" s="12"/>
      <c r="FYB359" s="12"/>
      <c r="FYF359" s="12"/>
      <c r="FYJ359" s="12"/>
      <c r="FYN359" s="12"/>
      <c r="FYR359" s="12"/>
      <c r="FYV359" s="12"/>
      <c r="FYZ359" s="12"/>
      <c r="FZD359" s="12"/>
      <c r="FZH359" s="12"/>
      <c r="FZL359" s="12"/>
      <c r="FZP359" s="12"/>
      <c r="FZT359" s="12"/>
      <c r="FZX359" s="12"/>
      <c r="GAB359" s="12"/>
      <c r="GAF359" s="12"/>
      <c r="GAJ359" s="12"/>
      <c r="GAN359" s="12"/>
      <c r="GAR359" s="12"/>
      <c r="GAV359" s="12"/>
      <c r="GAZ359" s="12"/>
      <c r="GBD359" s="12"/>
      <c r="GBH359" s="12"/>
      <c r="GBL359" s="12"/>
      <c r="GBP359" s="12"/>
      <c r="GBT359" s="12"/>
      <c r="GBX359" s="12"/>
      <c r="GCB359" s="12"/>
      <c r="GCF359" s="12"/>
      <c r="GCJ359" s="12"/>
      <c r="GCN359" s="12"/>
      <c r="GCR359" s="12"/>
      <c r="GCV359" s="12"/>
      <c r="GCZ359" s="12"/>
      <c r="GDD359" s="12"/>
      <c r="GDH359" s="12"/>
      <c r="GDL359" s="12"/>
      <c r="GDP359" s="12"/>
      <c r="GDT359" s="12"/>
      <c r="GDX359" s="12"/>
      <c r="GEB359" s="12"/>
      <c r="GEF359" s="12"/>
      <c r="GEJ359" s="12"/>
      <c r="GEN359" s="12"/>
      <c r="GER359" s="12"/>
      <c r="GEV359" s="12"/>
      <c r="GEZ359" s="12"/>
      <c r="GFD359" s="12"/>
      <c r="GFH359" s="12"/>
      <c r="GFL359" s="12"/>
      <c r="GFP359" s="12"/>
      <c r="GFT359" s="12"/>
      <c r="GFX359" s="12"/>
      <c r="GGB359" s="12"/>
      <c r="GGF359" s="12"/>
      <c r="GGJ359" s="12"/>
      <c r="GGN359" s="12"/>
      <c r="GGR359" s="12"/>
      <c r="GGV359" s="12"/>
      <c r="GGZ359" s="12"/>
      <c r="GHD359" s="12"/>
      <c r="GHH359" s="12"/>
      <c r="GHL359" s="12"/>
      <c r="GHP359" s="12"/>
      <c r="GHT359" s="12"/>
      <c r="GHX359" s="12"/>
      <c r="GIB359" s="12"/>
      <c r="GIF359" s="12"/>
      <c r="GIJ359" s="12"/>
      <c r="GIN359" s="12"/>
      <c r="GIR359" s="12"/>
      <c r="GIV359" s="12"/>
      <c r="GIZ359" s="12"/>
      <c r="GJD359" s="12"/>
      <c r="GJH359" s="12"/>
      <c r="GJL359" s="12"/>
      <c r="GJP359" s="12"/>
      <c r="GJT359" s="12"/>
      <c r="GJX359" s="12"/>
      <c r="GKB359" s="12"/>
      <c r="GKF359" s="12"/>
      <c r="GKJ359" s="12"/>
      <c r="GKN359" s="12"/>
      <c r="GKR359" s="12"/>
      <c r="GKV359" s="12"/>
      <c r="GKZ359" s="12"/>
      <c r="GLD359" s="12"/>
      <c r="GLH359" s="12"/>
      <c r="GLL359" s="12"/>
      <c r="GLP359" s="12"/>
      <c r="GLT359" s="12"/>
      <c r="GLX359" s="12"/>
      <c r="GMB359" s="12"/>
      <c r="GMF359" s="12"/>
      <c r="GMJ359" s="12"/>
      <c r="GMN359" s="12"/>
      <c r="GMR359" s="12"/>
      <c r="GMV359" s="12"/>
      <c r="GMZ359" s="12"/>
      <c r="GND359" s="12"/>
      <c r="GNH359" s="12"/>
      <c r="GNL359" s="12"/>
      <c r="GNP359" s="12"/>
      <c r="GNT359" s="12"/>
      <c r="GNX359" s="12"/>
      <c r="GOB359" s="12"/>
      <c r="GOF359" s="12"/>
      <c r="GOJ359" s="12"/>
      <c r="GON359" s="12"/>
      <c r="GOR359" s="12"/>
      <c r="GOV359" s="12"/>
      <c r="GOZ359" s="12"/>
      <c r="GPD359" s="12"/>
      <c r="GPH359" s="12"/>
      <c r="GPL359" s="12"/>
      <c r="GPP359" s="12"/>
      <c r="GPT359" s="12"/>
      <c r="GPX359" s="12"/>
      <c r="GQB359" s="12"/>
      <c r="GQF359" s="12"/>
      <c r="GQJ359" s="12"/>
      <c r="GQN359" s="12"/>
      <c r="GQR359" s="12"/>
      <c r="GQV359" s="12"/>
      <c r="GQZ359" s="12"/>
      <c r="GRD359" s="12"/>
      <c r="GRH359" s="12"/>
      <c r="GRL359" s="12"/>
      <c r="GRP359" s="12"/>
      <c r="GRT359" s="12"/>
      <c r="GRX359" s="12"/>
      <c r="GSB359" s="12"/>
      <c r="GSF359" s="12"/>
      <c r="GSJ359" s="12"/>
      <c r="GSN359" s="12"/>
      <c r="GSR359" s="12"/>
      <c r="GSV359" s="12"/>
      <c r="GSZ359" s="12"/>
      <c r="GTD359" s="12"/>
      <c r="GTH359" s="12"/>
      <c r="GTL359" s="12"/>
      <c r="GTP359" s="12"/>
      <c r="GTT359" s="12"/>
      <c r="GTX359" s="12"/>
      <c r="GUB359" s="12"/>
      <c r="GUF359" s="12"/>
      <c r="GUJ359" s="12"/>
      <c r="GUN359" s="12"/>
      <c r="GUR359" s="12"/>
      <c r="GUV359" s="12"/>
      <c r="GUZ359" s="12"/>
      <c r="GVD359" s="12"/>
      <c r="GVH359" s="12"/>
      <c r="GVL359" s="12"/>
      <c r="GVP359" s="12"/>
      <c r="GVT359" s="12"/>
      <c r="GVX359" s="12"/>
      <c r="GWB359" s="12"/>
      <c r="GWF359" s="12"/>
      <c r="GWJ359" s="12"/>
      <c r="GWN359" s="12"/>
      <c r="GWR359" s="12"/>
      <c r="GWV359" s="12"/>
      <c r="GWZ359" s="12"/>
      <c r="GXD359" s="12"/>
      <c r="GXH359" s="12"/>
      <c r="GXL359" s="12"/>
      <c r="GXP359" s="12"/>
      <c r="GXT359" s="12"/>
      <c r="GXX359" s="12"/>
      <c r="GYB359" s="12"/>
      <c r="GYF359" s="12"/>
      <c r="GYJ359" s="12"/>
      <c r="GYN359" s="12"/>
      <c r="GYR359" s="12"/>
      <c r="GYV359" s="12"/>
      <c r="GYZ359" s="12"/>
      <c r="GZD359" s="12"/>
      <c r="GZH359" s="12"/>
      <c r="GZL359" s="12"/>
      <c r="GZP359" s="12"/>
      <c r="GZT359" s="12"/>
      <c r="GZX359" s="12"/>
      <c r="HAB359" s="12"/>
      <c r="HAF359" s="12"/>
      <c r="HAJ359" s="12"/>
      <c r="HAN359" s="12"/>
      <c r="HAR359" s="12"/>
      <c r="HAV359" s="12"/>
      <c r="HAZ359" s="12"/>
      <c r="HBD359" s="12"/>
      <c r="HBH359" s="12"/>
      <c r="HBL359" s="12"/>
      <c r="HBP359" s="12"/>
      <c r="HBT359" s="12"/>
      <c r="HBX359" s="12"/>
      <c r="HCB359" s="12"/>
      <c r="HCF359" s="12"/>
      <c r="HCJ359" s="12"/>
      <c r="HCN359" s="12"/>
      <c r="HCR359" s="12"/>
      <c r="HCV359" s="12"/>
      <c r="HCZ359" s="12"/>
      <c r="HDD359" s="12"/>
      <c r="HDH359" s="12"/>
      <c r="HDL359" s="12"/>
      <c r="HDP359" s="12"/>
      <c r="HDT359" s="12"/>
      <c r="HDX359" s="12"/>
      <c r="HEB359" s="12"/>
      <c r="HEF359" s="12"/>
      <c r="HEJ359" s="12"/>
      <c r="HEN359" s="12"/>
      <c r="HER359" s="12"/>
      <c r="HEV359" s="12"/>
      <c r="HEZ359" s="12"/>
      <c r="HFD359" s="12"/>
      <c r="HFH359" s="12"/>
      <c r="HFL359" s="12"/>
      <c r="HFP359" s="12"/>
      <c r="HFT359" s="12"/>
      <c r="HFX359" s="12"/>
      <c r="HGB359" s="12"/>
      <c r="HGF359" s="12"/>
      <c r="HGJ359" s="12"/>
      <c r="HGN359" s="12"/>
      <c r="HGR359" s="12"/>
      <c r="HGV359" s="12"/>
      <c r="HGZ359" s="12"/>
      <c r="HHD359" s="12"/>
      <c r="HHH359" s="12"/>
      <c r="HHL359" s="12"/>
      <c r="HHP359" s="12"/>
      <c r="HHT359" s="12"/>
      <c r="HHX359" s="12"/>
      <c r="HIB359" s="12"/>
      <c r="HIF359" s="12"/>
      <c r="HIJ359" s="12"/>
      <c r="HIN359" s="12"/>
      <c r="HIR359" s="12"/>
      <c r="HIV359" s="12"/>
      <c r="HIZ359" s="12"/>
      <c r="HJD359" s="12"/>
      <c r="HJH359" s="12"/>
      <c r="HJL359" s="12"/>
      <c r="HJP359" s="12"/>
      <c r="HJT359" s="12"/>
      <c r="HJX359" s="12"/>
      <c r="HKB359" s="12"/>
      <c r="HKF359" s="12"/>
      <c r="HKJ359" s="12"/>
      <c r="HKN359" s="12"/>
      <c r="HKR359" s="12"/>
      <c r="HKV359" s="12"/>
      <c r="HKZ359" s="12"/>
      <c r="HLD359" s="12"/>
      <c r="HLH359" s="12"/>
      <c r="HLL359" s="12"/>
      <c r="HLP359" s="12"/>
      <c r="HLT359" s="12"/>
      <c r="HLX359" s="12"/>
      <c r="HMB359" s="12"/>
      <c r="HMF359" s="12"/>
      <c r="HMJ359" s="12"/>
      <c r="HMN359" s="12"/>
      <c r="HMR359" s="12"/>
      <c r="HMV359" s="12"/>
      <c r="HMZ359" s="12"/>
      <c r="HND359" s="12"/>
      <c r="HNH359" s="12"/>
      <c r="HNL359" s="12"/>
      <c r="HNP359" s="12"/>
      <c r="HNT359" s="12"/>
      <c r="HNX359" s="12"/>
      <c r="HOB359" s="12"/>
      <c r="HOF359" s="12"/>
      <c r="HOJ359" s="12"/>
      <c r="HON359" s="12"/>
      <c r="HOR359" s="12"/>
      <c r="HOV359" s="12"/>
      <c r="HOZ359" s="12"/>
      <c r="HPD359" s="12"/>
      <c r="HPH359" s="12"/>
      <c r="HPL359" s="12"/>
      <c r="HPP359" s="12"/>
      <c r="HPT359" s="12"/>
      <c r="HPX359" s="12"/>
      <c r="HQB359" s="12"/>
      <c r="HQF359" s="12"/>
      <c r="HQJ359" s="12"/>
      <c r="HQN359" s="12"/>
      <c r="HQR359" s="12"/>
      <c r="HQV359" s="12"/>
      <c r="HQZ359" s="12"/>
      <c r="HRD359" s="12"/>
      <c r="HRH359" s="12"/>
      <c r="HRL359" s="12"/>
      <c r="HRP359" s="12"/>
      <c r="HRT359" s="12"/>
      <c r="HRX359" s="12"/>
      <c r="HSB359" s="12"/>
      <c r="HSF359" s="12"/>
      <c r="HSJ359" s="12"/>
      <c r="HSN359" s="12"/>
      <c r="HSR359" s="12"/>
      <c r="HSV359" s="12"/>
      <c r="HSZ359" s="12"/>
      <c r="HTD359" s="12"/>
      <c r="HTH359" s="12"/>
      <c r="HTL359" s="12"/>
      <c r="HTP359" s="12"/>
      <c r="HTT359" s="12"/>
      <c r="HTX359" s="12"/>
      <c r="HUB359" s="12"/>
      <c r="HUF359" s="12"/>
      <c r="HUJ359" s="12"/>
      <c r="HUN359" s="12"/>
      <c r="HUR359" s="12"/>
      <c r="HUV359" s="12"/>
      <c r="HUZ359" s="12"/>
      <c r="HVD359" s="12"/>
      <c r="HVH359" s="12"/>
      <c r="HVL359" s="12"/>
      <c r="HVP359" s="12"/>
      <c r="HVT359" s="12"/>
      <c r="HVX359" s="12"/>
      <c r="HWB359" s="12"/>
      <c r="HWF359" s="12"/>
      <c r="HWJ359" s="12"/>
      <c r="HWN359" s="12"/>
      <c r="HWR359" s="12"/>
      <c r="HWV359" s="12"/>
      <c r="HWZ359" s="12"/>
      <c r="HXD359" s="12"/>
      <c r="HXH359" s="12"/>
      <c r="HXL359" s="12"/>
      <c r="HXP359" s="12"/>
      <c r="HXT359" s="12"/>
      <c r="HXX359" s="12"/>
      <c r="HYB359" s="12"/>
      <c r="HYF359" s="12"/>
      <c r="HYJ359" s="12"/>
      <c r="HYN359" s="12"/>
      <c r="HYR359" s="12"/>
      <c r="HYV359" s="12"/>
      <c r="HYZ359" s="12"/>
      <c r="HZD359" s="12"/>
      <c r="HZH359" s="12"/>
      <c r="HZL359" s="12"/>
      <c r="HZP359" s="12"/>
      <c r="HZT359" s="12"/>
      <c r="HZX359" s="12"/>
      <c r="IAB359" s="12"/>
      <c r="IAF359" s="12"/>
      <c r="IAJ359" s="12"/>
      <c r="IAN359" s="12"/>
      <c r="IAR359" s="12"/>
      <c r="IAV359" s="12"/>
      <c r="IAZ359" s="12"/>
      <c r="IBD359" s="12"/>
      <c r="IBH359" s="12"/>
      <c r="IBL359" s="12"/>
      <c r="IBP359" s="12"/>
      <c r="IBT359" s="12"/>
      <c r="IBX359" s="12"/>
      <c r="ICB359" s="12"/>
      <c r="ICF359" s="12"/>
      <c r="ICJ359" s="12"/>
      <c r="ICN359" s="12"/>
      <c r="ICR359" s="12"/>
      <c r="ICV359" s="12"/>
      <c r="ICZ359" s="12"/>
      <c r="IDD359" s="12"/>
      <c r="IDH359" s="12"/>
      <c r="IDL359" s="12"/>
      <c r="IDP359" s="12"/>
      <c r="IDT359" s="12"/>
      <c r="IDX359" s="12"/>
      <c r="IEB359" s="12"/>
      <c r="IEF359" s="12"/>
      <c r="IEJ359" s="12"/>
      <c r="IEN359" s="12"/>
      <c r="IER359" s="12"/>
      <c r="IEV359" s="12"/>
      <c r="IEZ359" s="12"/>
      <c r="IFD359" s="12"/>
      <c r="IFH359" s="12"/>
      <c r="IFL359" s="12"/>
      <c r="IFP359" s="12"/>
      <c r="IFT359" s="12"/>
      <c r="IFX359" s="12"/>
      <c r="IGB359" s="12"/>
      <c r="IGF359" s="12"/>
      <c r="IGJ359" s="12"/>
      <c r="IGN359" s="12"/>
      <c r="IGR359" s="12"/>
      <c r="IGV359" s="12"/>
      <c r="IGZ359" s="12"/>
      <c r="IHD359" s="12"/>
      <c r="IHH359" s="12"/>
      <c r="IHL359" s="12"/>
      <c r="IHP359" s="12"/>
      <c r="IHT359" s="12"/>
      <c r="IHX359" s="12"/>
      <c r="IIB359" s="12"/>
      <c r="IIF359" s="12"/>
      <c r="IIJ359" s="12"/>
      <c r="IIN359" s="12"/>
      <c r="IIR359" s="12"/>
      <c r="IIV359" s="12"/>
      <c r="IIZ359" s="12"/>
      <c r="IJD359" s="12"/>
      <c r="IJH359" s="12"/>
      <c r="IJL359" s="12"/>
      <c r="IJP359" s="12"/>
      <c r="IJT359" s="12"/>
      <c r="IJX359" s="12"/>
      <c r="IKB359" s="12"/>
      <c r="IKF359" s="12"/>
      <c r="IKJ359" s="12"/>
      <c r="IKN359" s="12"/>
      <c r="IKR359" s="12"/>
      <c r="IKV359" s="12"/>
      <c r="IKZ359" s="12"/>
      <c r="ILD359" s="12"/>
      <c r="ILH359" s="12"/>
      <c r="ILL359" s="12"/>
      <c r="ILP359" s="12"/>
      <c r="ILT359" s="12"/>
      <c r="ILX359" s="12"/>
      <c r="IMB359" s="12"/>
      <c r="IMF359" s="12"/>
      <c r="IMJ359" s="12"/>
      <c r="IMN359" s="12"/>
      <c r="IMR359" s="12"/>
      <c r="IMV359" s="12"/>
      <c r="IMZ359" s="12"/>
      <c r="IND359" s="12"/>
      <c r="INH359" s="12"/>
      <c r="INL359" s="12"/>
      <c r="INP359" s="12"/>
      <c r="INT359" s="12"/>
      <c r="INX359" s="12"/>
      <c r="IOB359" s="12"/>
      <c r="IOF359" s="12"/>
      <c r="IOJ359" s="12"/>
      <c r="ION359" s="12"/>
      <c r="IOR359" s="12"/>
      <c r="IOV359" s="12"/>
      <c r="IOZ359" s="12"/>
      <c r="IPD359" s="12"/>
      <c r="IPH359" s="12"/>
      <c r="IPL359" s="12"/>
      <c r="IPP359" s="12"/>
      <c r="IPT359" s="12"/>
      <c r="IPX359" s="12"/>
      <c r="IQB359" s="12"/>
      <c r="IQF359" s="12"/>
      <c r="IQJ359" s="12"/>
      <c r="IQN359" s="12"/>
      <c r="IQR359" s="12"/>
      <c r="IQV359" s="12"/>
      <c r="IQZ359" s="12"/>
      <c r="IRD359" s="12"/>
      <c r="IRH359" s="12"/>
      <c r="IRL359" s="12"/>
      <c r="IRP359" s="12"/>
      <c r="IRT359" s="12"/>
      <c r="IRX359" s="12"/>
      <c r="ISB359" s="12"/>
      <c r="ISF359" s="12"/>
      <c r="ISJ359" s="12"/>
      <c r="ISN359" s="12"/>
      <c r="ISR359" s="12"/>
      <c r="ISV359" s="12"/>
      <c r="ISZ359" s="12"/>
      <c r="ITD359" s="12"/>
      <c r="ITH359" s="12"/>
      <c r="ITL359" s="12"/>
      <c r="ITP359" s="12"/>
      <c r="ITT359" s="12"/>
      <c r="ITX359" s="12"/>
      <c r="IUB359" s="12"/>
      <c r="IUF359" s="12"/>
      <c r="IUJ359" s="12"/>
      <c r="IUN359" s="12"/>
      <c r="IUR359" s="12"/>
      <c r="IUV359" s="12"/>
      <c r="IUZ359" s="12"/>
      <c r="IVD359" s="12"/>
      <c r="IVH359" s="12"/>
      <c r="IVL359" s="12"/>
      <c r="IVP359" s="12"/>
      <c r="IVT359" s="12"/>
      <c r="IVX359" s="12"/>
      <c r="IWB359" s="12"/>
      <c r="IWF359" s="12"/>
      <c r="IWJ359" s="12"/>
      <c r="IWN359" s="12"/>
      <c r="IWR359" s="12"/>
      <c r="IWV359" s="12"/>
      <c r="IWZ359" s="12"/>
      <c r="IXD359" s="12"/>
      <c r="IXH359" s="12"/>
      <c r="IXL359" s="12"/>
      <c r="IXP359" s="12"/>
      <c r="IXT359" s="12"/>
      <c r="IXX359" s="12"/>
      <c r="IYB359" s="12"/>
      <c r="IYF359" s="12"/>
      <c r="IYJ359" s="12"/>
      <c r="IYN359" s="12"/>
      <c r="IYR359" s="12"/>
      <c r="IYV359" s="12"/>
      <c r="IYZ359" s="12"/>
      <c r="IZD359" s="12"/>
      <c r="IZH359" s="12"/>
      <c r="IZL359" s="12"/>
      <c r="IZP359" s="12"/>
      <c r="IZT359" s="12"/>
      <c r="IZX359" s="12"/>
      <c r="JAB359" s="12"/>
      <c r="JAF359" s="12"/>
      <c r="JAJ359" s="12"/>
      <c r="JAN359" s="12"/>
      <c r="JAR359" s="12"/>
      <c r="JAV359" s="12"/>
      <c r="JAZ359" s="12"/>
      <c r="JBD359" s="12"/>
      <c r="JBH359" s="12"/>
      <c r="JBL359" s="12"/>
      <c r="JBP359" s="12"/>
      <c r="JBT359" s="12"/>
      <c r="JBX359" s="12"/>
      <c r="JCB359" s="12"/>
      <c r="JCF359" s="12"/>
      <c r="JCJ359" s="12"/>
      <c r="JCN359" s="12"/>
      <c r="JCR359" s="12"/>
      <c r="JCV359" s="12"/>
      <c r="JCZ359" s="12"/>
      <c r="JDD359" s="12"/>
      <c r="JDH359" s="12"/>
      <c r="JDL359" s="12"/>
      <c r="JDP359" s="12"/>
      <c r="JDT359" s="12"/>
      <c r="JDX359" s="12"/>
      <c r="JEB359" s="12"/>
      <c r="JEF359" s="12"/>
      <c r="JEJ359" s="12"/>
      <c r="JEN359" s="12"/>
      <c r="JER359" s="12"/>
      <c r="JEV359" s="12"/>
      <c r="JEZ359" s="12"/>
      <c r="JFD359" s="12"/>
      <c r="JFH359" s="12"/>
      <c r="JFL359" s="12"/>
      <c r="JFP359" s="12"/>
      <c r="JFT359" s="12"/>
      <c r="JFX359" s="12"/>
      <c r="JGB359" s="12"/>
      <c r="JGF359" s="12"/>
      <c r="JGJ359" s="12"/>
      <c r="JGN359" s="12"/>
      <c r="JGR359" s="12"/>
      <c r="JGV359" s="12"/>
      <c r="JGZ359" s="12"/>
      <c r="JHD359" s="12"/>
      <c r="JHH359" s="12"/>
      <c r="JHL359" s="12"/>
      <c r="JHP359" s="12"/>
      <c r="JHT359" s="12"/>
      <c r="JHX359" s="12"/>
      <c r="JIB359" s="12"/>
      <c r="JIF359" s="12"/>
      <c r="JIJ359" s="12"/>
      <c r="JIN359" s="12"/>
      <c r="JIR359" s="12"/>
      <c r="JIV359" s="12"/>
      <c r="JIZ359" s="12"/>
      <c r="JJD359" s="12"/>
      <c r="JJH359" s="12"/>
      <c r="JJL359" s="12"/>
      <c r="JJP359" s="12"/>
      <c r="JJT359" s="12"/>
      <c r="JJX359" s="12"/>
      <c r="JKB359" s="12"/>
      <c r="JKF359" s="12"/>
      <c r="JKJ359" s="12"/>
      <c r="JKN359" s="12"/>
      <c r="JKR359" s="12"/>
      <c r="JKV359" s="12"/>
      <c r="JKZ359" s="12"/>
      <c r="JLD359" s="12"/>
      <c r="JLH359" s="12"/>
      <c r="JLL359" s="12"/>
      <c r="JLP359" s="12"/>
      <c r="JLT359" s="12"/>
      <c r="JLX359" s="12"/>
      <c r="JMB359" s="12"/>
      <c r="JMF359" s="12"/>
      <c r="JMJ359" s="12"/>
      <c r="JMN359" s="12"/>
      <c r="JMR359" s="12"/>
      <c r="JMV359" s="12"/>
      <c r="JMZ359" s="12"/>
      <c r="JND359" s="12"/>
      <c r="JNH359" s="12"/>
      <c r="JNL359" s="12"/>
      <c r="JNP359" s="12"/>
      <c r="JNT359" s="12"/>
      <c r="JNX359" s="12"/>
      <c r="JOB359" s="12"/>
      <c r="JOF359" s="12"/>
      <c r="JOJ359" s="12"/>
      <c r="JON359" s="12"/>
      <c r="JOR359" s="12"/>
      <c r="JOV359" s="12"/>
      <c r="JOZ359" s="12"/>
      <c r="JPD359" s="12"/>
      <c r="JPH359" s="12"/>
      <c r="JPL359" s="12"/>
      <c r="JPP359" s="12"/>
      <c r="JPT359" s="12"/>
      <c r="JPX359" s="12"/>
      <c r="JQB359" s="12"/>
      <c r="JQF359" s="12"/>
      <c r="JQJ359" s="12"/>
      <c r="JQN359" s="12"/>
      <c r="JQR359" s="12"/>
      <c r="JQV359" s="12"/>
      <c r="JQZ359" s="12"/>
      <c r="JRD359" s="12"/>
      <c r="JRH359" s="12"/>
      <c r="JRL359" s="12"/>
      <c r="JRP359" s="12"/>
      <c r="JRT359" s="12"/>
      <c r="JRX359" s="12"/>
      <c r="JSB359" s="12"/>
      <c r="JSF359" s="12"/>
      <c r="JSJ359" s="12"/>
      <c r="JSN359" s="12"/>
      <c r="JSR359" s="12"/>
      <c r="JSV359" s="12"/>
      <c r="JSZ359" s="12"/>
      <c r="JTD359" s="12"/>
      <c r="JTH359" s="12"/>
      <c r="JTL359" s="12"/>
      <c r="JTP359" s="12"/>
      <c r="JTT359" s="12"/>
      <c r="JTX359" s="12"/>
      <c r="JUB359" s="12"/>
      <c r="JUF359" s="12"/>
      <c r="JUJ359" s="12"/>
      <c r="JUN359" s="12"/>
      <c r="JUR359" s="12"/>
      <c r="JUV359" s="12"/>
      <c r="JUZ359" s="12"/>
      <c r="JVD359" s="12"/>
      <c r="JVH359" s="12"/>
      <c r="JVL359" s="12"/>
      <c r="JVP359" s="12"/>
      <c r="JVT359" s="12"/>
      <c r="JVX359" s="12"/>
      <c r="JWB359" s="12"/>
      <c r="JWF359" s="12"/>
      <c r="JWJ359" s="12"/>
      <c r="JWN359" s="12"/>
      <c r="JWR359" s="12"/>
      <c r="JWV359" s="12"/>
      <c r="JWZ359" s="12"/>
      <c r="JXD359" s="12"/>
      <c r="JXH359" s="12"/>
      <c r="JXL359" s="12"/>
      <c r="JXP359" s="12"/>
      <c r="JXT359" s="12"/>
      <c r="JXX359" s="12"/>
      <c r="JYB359" s="12"/>
      <c r="JYF359" s="12"/>
      <c r="JYJ359" s="12"/>
      <c r="JYN359" s="12"/>
      <c r="JYR359" s="12"/>
      <c r="JYV359" s="12"/>
      <c r="JYZ359" s="12"/>
      <c r="JZD359" s="12"/>
      <c r="JZH359" s="12"/>
      <c r="JZL359" s="12"/>
      <c r="JZP359" s="12"/>
      <c r="JZT359" s="12"/>
      <c r="JZX359" s="12"/>
      <c r="KAB359" s="12"/>
      <c r="KAF359" s="12"/>
      <c r="KAJ359" s="12"/>
      <c r="KAN359" s="12"/>
      <c r="KAR359" s="12"/>
      <c r="KAV359" s="12"/>
      <c r="KAZ359" s="12"/>
      <c r="KBD359" s="12"/>
      <c r="KBH359" s="12"/>
      <c r="KBL359" s="12"/>
      <c r="KBP359" s="12"/>
      <c r="KBT359" s="12"/>
      <c r="KBX359" s="12"/>
      <c r="KCB359" s="12"/>
      <c r="KCF359" s="12"/>
      <c r="KCJ359" s="12"/>
      <c r="KCN359" s="12"/>
      <c r="KCR359" s="12"/>
      <c r="KCV359" s="12"/>
      <c r="KCZ359" s="12"/>
      <c r="KDD359" s="12"/>
      <c r="KDH359" s="12"/>
      <c r="KDL359" s="12"/>
      <c r="KDP359" s="12"/>
      <c r="KDT359" s="12"/>
      <c r="KDX359" s="12"/>
      <c r="KEB359" s="12"/>
      <c r="KEF359" s="12"/>
      <c r="KEJ359" s="12"/>
      <c r="KEN359" s="12"/>
      <c r="KER359" s="12"/>
      <c r="KEV359" s="12"/>
      <c r="KEZ359" s="12"/>
      <c r="KFD359" s="12"/>
      <c r="KFH359" s="12"/>
      <c r="KFL359" s="12"/>
      <c r="KFP359" s="12"/>
      <c r="KFT359" s="12"/>
      <c r="KFX359" s="12"/>
      <c r="KGB359" s="12"/>
      <c r="KGF359" s="12"/>
      <c r="KGJ359" s="12"/>
      <c r="KGN359" s="12"/>
      <c r="KGR359" s="12"/>
      <c r="KGV359" s="12"/>
      <c r="KGZ359" s="12"/>
      <c r="KHD359" s="12"/>
      <c r="KHH359" s="12"/>
      <c r="KHL359" s="12"/>
      <c r="KHP359" s="12"/>
      <c r="KHT359" s="12"/>
      <c r="KHX359" s="12"/>
      <c r="KIB359" s="12"/>
      <c r="KIF359" s="12"/>
      <c r="KIJ359" s="12"/>
      <c r="KIN359" s="12"/>
      <c r="KIR359" s="12"/>
      <c r="KIV359" s="12"/>
      <c r="KIZ359" s="12"/>
      <c r="KJD359" s="12"/>
      <c r="KJH359" s="12"/>
      <c r="KJL359" s="12"/>
      <c r="KJP359" s="12"/>
      <c r="KJT359" s="12"/>
      <c r="KJX359" s="12"/>
      <c r="KKB359" s="12"/>
      <c r="KKF359" s="12"/>
      <c r="KKJ359" s="12"/>
      <c r="KKN359" s="12"/>
      <c r="KKR359" s="12"/>
      <c r="KKV359" s="12"/>
      <c r="KKZ359" s="12"/>
      <c r="KLD359" s="12"/>
      <c r="KLH359" s="12"/>
      <c r="KLL359" s="12"/>
      <c r="KLP359" s="12"/>
      <c r="KLT359" s="12"/>
      <c r="KLX359" s="12"/>
      <c r="KMB359" s="12"/>
      <c r="KMF359" s="12"/>
      <c r="KMJ359" s="12"/>
      <c r="KMN359" s="12"/>
      <c r="KMR359" s="12"/>
      <c r="KMV359" s="12"/>
      <c r="KMZ359" s="12"/>
      <c r="KND359" s="12"/>
      <c r="KNH359" s="12"/>
      <c r="KNL359" s="12"/>
      <c r="KNP359" s="12"/>
      <c r="KNT359" s="12"/>
      <c r="KNX359" s="12"/>
      <c r="KOB359" s="12"/>
      <c r="KOF359" s="12"/>
      <c r="KOJ359" s="12"/>
      <c r="KON359" s="12"/>
      <c r="KOR359" s="12"/>
      <c r="KOV359" s="12"/>
      <c r="KOZ359" s="12"/>
      <c r="KPD359" s="12"/>
      <c r="KPH359" s="12"/>
      <c r="KPL359" s="12"/>
      <c r="KPP359" s="12"/>
      <c r="KPT359" s="12"/>
      <c r="KPX359" s="12"/>
      <c r="KQB359" s="12"/>
      <c r="KQF359" s="12"/>
      <c r="KQJ359" s="12"/>
      <c r="KQN359" s="12"/>
      <c r="KQR359" s="12"/>
      <c r="KQV359" s="12"/>
      <c r="KQZ359" s="12"/>
      <c r="KRD359" s="12"/>
      <c r="KRH359" s="12"/>
      <c r="KRL359" s="12"/>
      <c r="KRP359" s="12"/>
      <c r="KRT359" s="12"/>
      <c r="KRX359" s="12"/>
      <c r="KSB359" s="12"/>
      <c r="KSF359" s="12"/>
      <c r="KSJ359" s="12"/>
      <c r="KSN359" s="12"/>
      <c r="KSR359" s="12"/>
      <c r="KSV359" s="12"/>
      <c r="KSZ359" s="12"/>
      <c r="KTD359" s="12"/>
      <c r="KTH359" s="12"/>
      <c r="KTL359" s="12"/>
      <c r="KTP359" s="12"/>
      <c r="KTT359" s="12"/>
      <c r="KTX359" s="12"/>
      <c r="KUB359" s="12"/>
      <c r="KUF359" s="12"/>
      <c r="KUJ359" s="12"/>
      <c r="KUN359" s="12"/>
      <c r="KUR359" s="12"/>
      <c r="KUV359" s="12"/>
      <c r="KUZ359" s="12"/>
      <c r="KVD359" s="12"/>
      <c r="KVH359" s="12"/>
      <c r="KVL359" s="12"/>
      <c r="KVP359" s="12"/>
      <c r="KVT359" s="12"/>
      <c r="KVX359" s="12"/>
      <c r="KWB359" s="12"/>
      <c r="KWF359" s="12"/>
      <c r="KWJ359" s="12"/>
      <c r="KWN359" s="12"/>
      <c r="KWR359" s="12"/>
      <c r="KWV359" s="12"/>
      <c r="KWZ359" s="12"/>
      <c r="KXD359" s="12"/>
      <c r="KXH359" s="12"/>
      <c r="KXL359" s="12"/>
      <c r="KXP359" s="12"/>
      <c r="KXT359" s="12"/>
      <c r="KXX359" s="12"/>
      <c r="KYB359" s="12"/>
      <c r="KYF359" s="12"/>
      <c r="KYJ359" s="12"/>
      <c r="KYN359" s="12"/>
      <c r="KYR359" s="12"/>
      <c r="KYV359" s="12"/>
      <c r="KYZ359" s="12"/>
      <c r="KZD359" s="12"/>
      <c r="KZH359" s="12"/>
      <c r="KZL359" s="12"/>
      <c r="KZP359" s="12"/>
      <c r="KZT359" s="12"/>
      <c r="KZX359" s="12"/>
      <c r="LAB359" s="12"/>
      <c r="LAF359" s="12"/>
      <c r="LAJ359" s="12"/>
      <c r="LAN359" s="12"/>
      <c r="LAR359" s="12"/>
      <c r="LAV359" s="12"/>
      <c r="LAZ359" s="12"/>
      <c r="LBD359" s="12"/>
      <c r="LBH359" s="12"/>
      <c r="LBL359" s="12"/>
      <c r="LBP359" s="12"/>
      <c r="LBT359" s="12"/>
      <c r="LBX359" s="12"/>
      <c r="LCB359" s="12"/>
      <c r="LCF359" s="12"/>
      <c r="LCJ359" s="12"/>
      <c r="LCN359" s="12"/>
      <c r="LCR359" s="12"/>
      <c r="LCV359" s="12"/>
      <c r="LCZ359" s="12"/>
      <c r="LDD359" s="12"/>
      <c r="LDH359" s="12"/>
      <c r="LDL359" s="12"/>
      <c r="LDP359" s="12"/>
      <c r="LDT359" s="12"/>
      <c r="LDX359" s="12"/>
      <c r="LEB359" s="12"/>
      <c r="LEF359" s="12"/>
      <c r="LEJ359" s="12"/>
      <c r="LEN359" s="12"/>
      <c r="LER359" s="12"/>
      <c r="LEV359" s="12"/>
      <c r="LEZ359" s="12"/>
      <c r="LFD359" s="12"/>
      <c r="LFH359" s="12"/>
      <c r="LFL359" s="12"/>
      <c r="LFP359" s="12"/>
      <c r="LFT359" s="12"/>
      <c r="LFX359" s="12"/>
      <c r="LGB359" s="12"/>
      <c r="LGF359" s="12"/>
      <c r="LGJ359" s="12"/>
      <c r="LGN359" s="12"/>
      <c r="LGR359" s="12"/>
      <c r="LGV359" s="12"/>
      <c r="LGZ359" s="12"/>
      <c r="LHD359" s="12"/>
      <c r="LHH359" s="12"/>
      <c r="LHL359" s="12"/>
      <c r="LHP359" s="12"/>
      <c r="LHT359" s="12"/>
      <c r="LHX359" s="12"/>
      <c r="LIB359" s="12"/>
      <c r="LIF359" s="12"/>
      <c r="LIJ359" s="12"/>
      <c r="LIN359" s="12"/>
      <c r="LIR359" s="12"/>
      <c r="LIV359" s="12"/>
      <c r="LIZ359" s="12"/>
      <c r="LJD359" s="12"/>
      <c r="LJH359" s="12"/>
      <c r="LJL359" s="12"/>
      <c r="LJP359" s="12"/>
      <c r="LJT359" s="12"/>
      <c r="LJX359" s="12"/>
      <c r="LKB359" s="12"/>
      <c r="LKF359" s="12"/>
      <c r="LKJ359" s="12"/>
      <c r="LKN359" s="12"/>
      <c r="LKR359" s="12"/>
      <c r="LKV359" s="12"/>
      <c r="LKZ359" s="12"/>
      <c r="LLD359" s="12"/>
      <c r="LLH359" s="12"/>
      <c r="LLL359" s="12"/>
      <c r="LLP359" s="12"/>
      <c r="LLT359" s="12"/>
      <c r="LLX359" s="12"/>
      <c r="LMB359" s="12"/>
      <c r="LMF359" s="12"/>
      <c r="LMJ359" s="12"/>
      <c r="LMN359" s="12"/>
      <c r="LMR359" s="12"/>
      <c r="LMV359" s="12"/>
      <c r="LMZ359" s="12"/>
      <c r="LND359" s="12"/>
      <c r="LNH359" s="12"/>
      <c r="LNL359" s="12"/>
      <c r="LNP359" s="12"/>
      <c r="LNT359" s="12"/>
      <c r="LNX359" s="12"/>
      <c r="LOB359" s="12"/>
      <c r="LOF359" s="12"/>
      <c r="LOJ359" s="12"/>
      <c r="LON359" s="12"/>
      <c r="LOR359" s="12"/>
      <c r="LOV359" s="12"/>
      <c r="LOZ359" s="12"/>
      <c r="LPD359" s="12"/>
      <c r="LPH359" s="12"/>
      <c r="LPL359" s="12"/>
      <c r="LPP359" s="12"/>
      <c r="LPT359" s="12"/>
      <c r="LPX359" s="12"/>
      <c r="LQB359" s="12"/>
      <c r="LQF359" s="12"/>
      <c r="LQJ359" s="12"/>
      <c r="LQN359" s="12"/>
      <c r="LQR359" s="12"/>
      <c r="LQV359" s="12"/>
      <c r="LQZ359" s="12"/>
      <c r="LRD359" s="12"/>
      <c r="LRH359" s="12"/>
      <c r="LRL359" s="12"/>
      <c r="LRP359" s="12"/>
      <c r="LRT359" s="12"/>
      <c r="LRX359" s="12"/>
      <c r="LSB359" s="12"/>
      <c r="LSF359" s="12"/>
      <c r="LSJ359" s="12"/>
      <c r="LSN359" s="12"/>
      <c r="LSR359" s="12"/>
      <c r="LSV359" s="12"/>
      <c r="LSZ359" s="12"/>
      <c r="LTD359" s="12"/>
      <c r="LTH359" s="12"/>
      <c r="LTL359" s="12"/>
      <c r="LTP359" s="12"/>
      <c r="LTT359" s="12"/>
      <c r="LTX359" s="12"/>
      <c r="LUB359" s="12"/>
      <c r="LUF359" s="12"/>
      <c r="LUJ359" s="12"/>
      <c r="LUN359" s="12"/>
      <c r="LUR359" s="12"/>
      <c r="LUV359" s="12"/>
      <c r="LUZ359" s="12"/>
      <c r="LVD359" s="12"/>
      <c r="LVH359" s="12"/>
      <c r="LVL359" s="12"/>
      <c r="LVP359" s="12"/>
      <c r="LVT359" s="12"/>
      <c r="LVX359" s="12"/>
      <c r="LWB359" s="12"/>
      <c r="LWF359" s="12"/>
      <c r="LWJ359" s="12"/>
      <c r="LWN359" s="12"/>
      <c r="LWR359" s="12"/>
      <c r="LWV359" s="12"/>
      <c r="LWZ359" s="12"/>
      <c r="LXD359" s="12"/>
      <c r="LXH359" s="12"/>
      <c r="LXL359" s="12"/>
      <c r="LXP359" s="12"/>
      <c r="LXT359" s="12"/>
      <c r="LXX359" s="12"/>
      <c r="LYB359" s="12"/>
      <c r="LYF359" s="12"/>
      <c r="LYJ359" s="12"/>
      <c r="LYN359" s="12"/>
      <c r="LYR359" s="12"/>
      <c r="LYV359" s="12"/>
      <c r="LYZ359" s="12"/>
      <c r="LZD359" s="12"/>
      <c r="LZH359" s="12"/>
      <c r="LZL359" s="12"/>
      <c r="LZP359" s="12"/>
      <c r="LZT359" s="12"/>
      <c r="LZX359" s="12"/>
      <c r="MAB359" s="12"/>
      <c r="MAF359" s="12"/>
      <c r="MAJ359" s="12"/>
      <c r="MAN359" s="12"/>
      <c r="MAR359" s="12"/>
      <c r="MAV359" s="12"/>
      <c r="MAZ359" s="12"/>
      <c r="MBD359" s="12"/>
      <c r="MBH359" s="12"/>
      <c r="MBL359" s="12"/>
      <c r="MBP359" s="12"/>
      <c r="MBT359" s="12"/>
      <c r="MBX359" s="12"/>
      <c r="MCB359" s="12"/>
      <c r="MCF359" s="12"/>
      <c r="MCJ359" s="12"/>
      <c r="MCN359" s="12"/>
      <c r="MCR359" s="12"/>
      <c r="MCV359" s="12"/>
      <c r="MCZ359" s="12"/>
      <c r="MDD359" s="12"/>
      <c r="MDH359" s="12"/>
      <c r="MDL359" s="12"/>
      <c r="MDP359" s="12"/>
      <c r="MDT359" s="12"/>
      <c r="MDX359" s="12"/>
      <c r="MEB359" s="12"/>
      <c r="MEF359" s="12"/>
      <c r="MEJ359" s="12"/>
      <c r="MEN359" s="12"/>
      <c r="MER359" s="12"/>
      <c r="MEV359" s="12"/>
      <c r="MEZ359" s="12"/>
      <c r="MFD359" s="12"/>
      <c r="MFH359" s="12"/>
      <c r="MFL359" s="12"/>
      <c r="MFP359" s="12"/>
      <c r="MFT359" s="12"/>
      <c r="MFX359" s="12"/>
      <c r="MGB359" s="12"/>
      <c r="MGF359" s="12"/>
      <c r="MGJ359" s="12"/>
      <c r="MGN359" s="12"/>
      <c r="MGR359" s="12"/>
      <c r="MGV359" s="12"/>
      <c r="MGZ359" s="12"/>
      <c r="MHD359" s="12"/>
      <c r="MHH359" s="12"/>
      <c r="MHL359" s="12"/>
      <c r="MHP359" s="12"/>
      <c r="MHT359" s="12"/>
      <c r="MHX359" s="12"/>
      <c r="MIB359" s="12"/>
      <c r="MIF359" s="12"/>
      <c r="MIJ359" s="12"/>
      <c r="MIN359" s="12"/>
      <c r="MIR359" s="12"/>
      <c r="MIV359" s="12"/>
      <c r="MIZ359" s="12"/>
      <c r="MJD359" s="12"/>
      <c r="MJH359" s="12"/>
      <c r="MJL359" s="12"/>
      <c r="MJP359" s="12"/>
      <c r="MJT359" s="12"/>
      <c r="MJX359" s="12"/>
      <c r="MKB359" s="12"/>
      <c r="MKF359" s="12"/>
      <c r="MKJ359" s="12"/>
      <c r="MKN359" s="12"/>
      <c r="MKR359" s="12"/>
      <c r="MKV359" s="12"/>
      <c r="MKZ359" s="12"/>
      <c r="MLD359" s="12"/>
      <c r="MLH359" s="12"/>
      <c r="MLL359" s="12"/>
      <c r="MLP359" s="12"/>
      <c r="MLT359" s="12"/>
      <c r="MLX359" s="12"/>
      <c r="MMB359" s="12"/>
      <c r="MMF359" s="12"/>
      <c r="MMJ359" s="12"/>
      <c r="MMN359" s="12"/>
      <c r="MMR359" s="12"/>
      <c r="MMV359" s="12"/>
      <c r="MMZ359" s="12"/>
      <c r="MND359" s="12"/>
      <c r="MNH359" s="12"/>
      <c r="MNL359" s="12"/>
      <c r="MNP359" s="12"/>
      <c r="MNT359" s="12"/>
      <c r="MNX359" s="12"/>
      <c r="MOB359" s="12"/>
      <c r="MOF359" s="12"/>
      <c r="MOJ359" s="12"/>
      <c r="MON359" s="12"/>
      <c r="MOR359" s="12"/>
      <c r="MOV359" s="12"/>
      <c r="MOZ359" s="12"/>
      <c r="MPD359" s="12"/>
      <c r="MPH359" s="12"/>
      <c r="MPL359" s="12"/>
      <c r="MPP359" s="12"/>
      <c r="MPT359" s="12"/>
      <c r="MPX359" s="12"/>
      <c r="MQB359" s="12"/>
      <c r="MQF359" s="12"/>
      <c r="MQJ359" s="12"/>
      <c r="MQN359" s="12"/>
      <c r="MQR359" s="12"/>
      <c r="MQV359" s="12"/>
      <c r="MQZ359" s="12"/>
      <c r="MRD359" s="12"/>
      <c r="MRH359" s="12"/>
      <c r="MRL359" s="12"/>
      <c r="MRP359" s="12"/>
      <c r="MRT359" s="12"/>
      <c r="MRX359" s="12"/>
      <c r="MSB359" s="12"/>
      <c r="MSF359" s="12"/>
      <c r="MSJ359" s="12"/>
      <c r="MSN359" s="12"/>
      <c r="MSR359" s="12"/>
      <c r="MSV359" s="12"/>
      <c r="MSZ359" s="12"/>
      <c r="MTD359" s="12"/>
      <c r="MTH359" s="12"/>
      <c r="MTL359" s="12"/>
      <c r="MTP359" s="12"/>
      <c r="MTT359" s="12"/>
      <c r="MTX359" s="12"/>
      <c r="MUB359" s="12"/>
      <c r="MUF359" s="12"/>
      <c r="MUJ359" s="12"/>
      <c r="MUN359" s="12"/>
      <c r="MUR359" s="12"/>
      <c r="MUV359" s="12"/>
      <c r="MUZ359" s="12"/>
      <c r="MVD359" s="12"/>
      <c r="MVH359" s="12"/>
      <c r="MVL359" s="12"/>
      <c r="MVP359" s="12"/>
      <c r="MVT359" s="12"/>
      <c r="MVX359" s="12"/>
      <c r="MWB359" s="12"/>
      <c r="MWF359" s="12"/>
      <c r="MWJ359" s="12"/>
      <c r="MWN359" s="12"/>
      <c r="MWR359" s="12"/>
      <c r="MWV359" s="12"/>
      <c r="MWZ359" s="12"/>
      <c r="MXD359" s="12"/>
      <c r="MXH359" s="12"/>
      <c r="MXL359" s="12"/>
      <c r="MXP359" s="12"/>
      <c r="MXT359" s="12"/>
      <c r="MXX359" s="12"/>
      <c r="MYB359" s="12"/>
      <c r="MYF359" s="12"/>
      <c r="MYJ359" s="12"/>
      <c r="MYN359" s="12"/>
      <c r="MYR359" s="12"/>
      <c r="MYV359" s="12"/>
      <c r="MYZ359" s="12"/>
      <c r="MZD359" s="12"/>
      <c r="MZH359" s="12"/>
      <c r="MZL359" s="12"/>
      <c r="MZP359" s="12"/>
      <c r="MZT359" s="12"/>
      <c r="MZX359" s="12"/>
      <c r="NAB359" s="12"/>
      <c r="NAF359" s="12"/>
      <c r="NAJ359" s="12"/>
      <c r="NAN359" s="12"/>
      <c r="NAR359" s="12"/>
      <c r="NAV359" s="12"/>
      <c r="NAZ359" s="12"/>
      <c r="NBD359" s="12"/>
      <c r="NBH359" s="12"/>
      <c r="NBL359" s="12"/>
      <c r="NBP359" s="12"/>
      <c r="NBT359" s="12"/>
      <c r="NBX359" s="12"/>
      <c r="NCB359" s="12"/>
      <c r="NCF359" s="12"/>
      <c r="NCJ359" s="12"/>
      <c r="NCN359" s="12"/>
      <c r="NCR359" s="12"/>
      <c r="NCV359" s="12"/>
      <c r="NCZ359" s="12"/>
      <c r="NDD359" s="12"/>
      <c r="NDH359" s="12"/>
      <c r="NDL359" s="12"/>
      <c r="NDP359" s="12"/>
      <c r="NDT359" s="12"/>
      <c r="NDX359" s="12"/>
      <c r="NEB359" s="12"/>
      <c r="NEF359" s="12"/>
      <c r="NEJ359" s="12"/>
      <c r="NEN359" s="12"/>
      <c r="NER359" s="12"/>
      <c r="NEV359" s="12"/>
      <c r="NEZ359" s="12"/>
      <c r="NFD359" s="12"/>
      <c r="NFH359" s="12"/>
      <c r="NFL359" s="12"/>
      <c r="NFP359" s="12"/>
      <c r="NFT359" s="12"/>
      <c r="NFX359" s="12"/>
      <c r="NGB359" s="12"/>
      <c r="NGF359" s="12"/>
      <c r="NGJ359" s="12"/>
      <c r="NGN359" s="12"/>
      <c r="NGR359" s="12"/>
      <c r="NGV359" s="12"/>
      <c r="NGZ359" s="12"/>
      <c r="NHD359" s="12"/>
      <c r="NHH359" s="12"/>
      <c r="NHL359" s="12"/>
      <c r="NHP359" s="12"/>
      <c r="NHT359" s="12"/>
      <c r="NHX359" s="12"/>
      <c r="NIB359" s="12"/>
      <c r="NIF359" s="12"/>
      <c r="NIJ359" s="12"/>
      <c r="NIN359" s="12"/>
      <c r="NIR359" s="12"/>
      <c r="NIV359" s="12"/>
      <c r="NIZ359" s="12"/>
      <c r="NJD359" s="12"/>
      <c r="NJH359" s="12"/>
      <c r="NJL359" s="12"/>
      <c r="NJP359" s="12"/>
      <c r="NJT359" s="12"/>
      <c r="NJX359" s="12"/>
      <c r="NKB359" s="12"/>
      <c r="NKF359" s="12"/>
      <c r="NKJ359" s="12"/>
      <c r="NKN359" s="12"/>
      <c r="NKR359" s="12"/>
      <c r="NKV359" s="12"/>
      <c r="NKZ359" s="12"/>
      <c r="NLD359" s="12"/>
      <c r="NLH359" s="12"/>
      <c r="NLL359" s="12"/>
      <c r="NLP359" s="12"/>
      <c r="NLT359" s="12"/>
      <c r="NLX359" s="12"/>
      <c r="NMB359" s="12"/>
      <c r="NMF359" s="12"/>
      <c r="NMJ359" s="12"/>
      <c r="NMN359" s="12"/>
      <c r="NMR359" s="12"/>
      <c r="NMV359" s="12"/>
      <c r="NMZ359" s="12"/>
      <c r="NND359" s="12"/>
      <c r="NNH359" s="12"/>
      <c r="NNL359" s="12"/>
      <c r="NNP359" s="12"/>
      <c r="NNT359" s="12"/>
      <c r="NNX359" s="12"/>
      <c r="NOB359" s="12"/>
      <c r="NOF359" s="12"/>
      <c r="NOJ359" s="12"/>
      <c r="NON359" s="12"/>
      <c r="NOR359" s="12"/>
      <c r="NOV359" s="12"/>
      <c r="NOZ359" s="12"/>
      <c r="NPD359" s="12"/>
      <c r="NPH359" s="12"/>
      <c r="NPL359" s="12"/>
      <c r="NPP359" s="12"/>
      <c r="NPT359" s="12"/>
      <c r="NPX359" s="12"/>
      <c r="NQB359" s="12"/>
      <c r="NQF359" s="12"/>
      <c r="NQJ359" s="12"/>
      <c r="NQN359" s="12"/>
      <c r="NQR359" s="12"/>
      <c r="NQV359" s="12"/>
      <c r="NQZ359" s="12"/>
      <c r="NRD359" s="12"/>
      <c r="NRH359" s="12"/>
      <c r="NRL359" s="12"/>
      <c r="NRP359" s="12"/>
      <c r="NRT359" s="12"/>
      <c r="NRX359" s="12"/>
      <c r="NSB359" s="12"/>
      <c r="NSF359" s="12"/>
      <c r="NSJ359" s="12"/>
      <c r="NSN359" s="12"/>
      <c r="NSR359" s="12"/>
      <c r="NSV359" s="12"/>
      <c r="NSZ359" s="12"/>
      <c r="NTD359" s="12"/>
      <c r="NTH359" s="12"/>
      <c r="NTL359" s="12"/>
      <c r="NTP359" s="12"/>
      <c r="NTT359" s="12"/>
      <c r="NTX359" s="12"/>
      <c r="NUB359" s="12"/>
      <c r="NUF359" s="12"/>
      <c r="NUJ359" s="12"/>
      <c r="NUN359" s="12"/>
      <c r="NUR359" s="12"/>
      <c r="NUV359" s="12"/>
      <c r="NUZ359" s="12"/>
      <c r="NVD359" s="12"/>
      <c r="NVH359" s="12"/>
      <c r="NVL359" s="12"/>
      <c r="NVP359" s="12"/>
      <c r="NVT359" s="12"/>
      <c r="NVX359" s="12"/>
      <c r="NWB359" s="12"/>
      <c r="NWF359" s="12"/>
      <c r="NWJ359" s="12"/>
      <c r="NWN359" s="12"/>
      <c r="NWR359" s="12"/>
      <c r="NWV359" s="12"/>
      <c r="NWZ359" s="12"/>
      <c r="NXD359" s="12"/>
      <c r="NXH359" s="12"/>
      <c r="NXL359" s="12"/>
      <c r="NXP359" s="12"/>
      <c r="NXT359" s="12"/>
      <c r="NXX359" s="12"/>
      <c r="NYB359" s="12"/>
      <c r="NYF359" s="12"/>
      <c r="NYJ359" s="12"/>
      <c r="NYN359" s="12"/>
      <c r="NYR359" s="12"/>
      <c r="NYV359" s="12"/>
      <c r="NYZ359" s="12"/>
      <c r="NZD359" s="12"/>
      <c r="NZH359" s="12"/>
      <c r="NZL359" s="12"/>
      <c r="NZP359" s="12"/>
      <c r="NZT359" s="12"/>
      <c r="NZX359" s="12"/>
      <c r="OAB359" s="12"/>
      <c r="OAF359" s="12"/>
      <c r="OAJ359" s="12"/>
      <c r="OAN359" s="12"/>
      <c r="OAR359" s="12"/>
      <c r="OAV359" s="12"/>
      <c r="OAZ359" s="12"/>
      <c r="OBD359" s="12"/>
      <c r="OBH359" s="12"/>
      <c r="OBL359" s="12"/>
      <c r="OBP359" s="12"/>
      <c r="OBT359" s="12"/>
      <c r="OBX359" s="12"/>
      <c r="OCB359" s="12"/>
      <c r="OCF359" s="12"/>
      <c r="OCJ359" s="12"/>
      <c r="OCN359" s="12"/>
      <c r="OCR359" s="12"/>
      <c r="OCV359" s="12"/>
      <c r="OCZ359" s="12"/>
      <c r="ODD359" s="12"/>
      <c r="ODH359" s="12"/>
      <c r="ODL359" s="12"/>
      <c r="ODP359" s="12"/>
      <c r="ODT359" s="12"/>
      <c r="ODX359" s="12"/>
      <c r="OEB359" s="12"/>
      <c r="OEF359" s="12"/>
      <c r="OEJ359" s="12"/>
      <c r="OEN359" s="12"/>
      <c r="OER359" s="12"/>
      <c r="OEV359" s="12"/>
      <c r="OEZ359" s="12"/>
      <c r="OFD359" s="12"/>
      <c r="OFH359" s="12"/>
      <c r="OFL359" s="12"/>
      <c r="OFP359" s="12"/>
      <c r="OFT359" s="12"/>
      <c r="OFX359" s="12"/>
      <c r="OGB359" s="12"/>
      <c r="OGF359" s="12"/>
      <c r="OGJ359" s="12"/>
      <c r="OGN359" s="12"/>
      <c r="OGR359" s="12"/>
      <c r="OGV359" s="12"/>
      <c r="OGZ359" s="12"/>
      <c r="OHD359" s="12"/>
      <c r="OHH359" s="12"/>
      <c r="OHL359" s="12"/>
      <c r="OHP359" s="12"/>
      <c r="OHT359" s="12"/>
      <c r="OHX359" s="12"/>
      <c r="OIB359" s="12"/>
      <c r="OIF359" s="12"/>
      <c r="OIJ359" s="12"/>
      <c r="OIN359" s="12"/>
      <c r="OIR359" s="12"/>
      <c r="OIV359" s="12"/>
      <c r="OIZ359" s="12"/>
      <c r="OJD359" s="12"/>
      <c r="OJH359" s="12"/>
      <c r="OJL359" s="12"/>
      <c r="OJP359" s="12"/>
      <c r="OJT359" s="12"/>
      <c r="OJX359" s="12"/>
      <c r="OKB359" s="12"/>
      <c r="OKF359" s="12"/>
      <c r="OKJ359" s="12"/>
      <c r="OKN359" s="12"/>
      <c r="OKR359" s="12"/>
      <c r="OKV359" s="12"/>
      <c r="OKZ359" s="12"/>
      <c r="OLD359" s="12"/>
      <c r="OLH359" s="12"/>
      <c r="OLL359" s="12"/>
      <c r="OLP359" s="12"/>
      <c r="OLT359" s="12"/>
      <c r="OLX359" s="12"/>
      <c r="OMB359" s="12"/>
      <c r="OMF359" s="12"/>
      <c r="OMJ359" s="12"/>
      <c r="OMN359" s="12"/>
      <c r="OMR359" s="12"/>
      <c r="OMV359" s="12"/>
      <c r="OMZ359" s="12"/>
      <c r="OND359" s="12"/>
      <c r="ONH359" s="12"/>
      <c r="ONL359" s="12"/>
      <c r="ONP359" s="12"/>
      <c r="ONT359" s="12"/>
      <c r="ONX359" s="12"/>
      <c r="OOB359" s="12"/>
      <c r="OOF359" s="12"/>
      <c r="OOJ359" s="12"/>
      <c r="OON359" s="12"/>
      <c r="OOR359" s="12"/>
      <c r="OOV359" s="12"/>
      <c r="OOZ359" s="12"/>
      <c r="OPD359" s="12"/>
      <c r="OPH359" s="12"/>
      <c r="OPL359" s="12"/>
      <c r="OPP359" s="12"/>
      <c r="OPT359" s="12"/>
      <c r="OPX359" s="12"/>
      <c r="OQB359" s="12"/>
      <c r="OQF359" s="12"/>
      <c r="OQJ359" s="12"/>
      <c r="OQN359" s="12"/>
      <c r="OQR359" s="12"/>
      <c r="OQV359" s="12"/>
      <c r="OQZ359" s="12"/>
      <c r="ORD359" s="12"/>
      <c r="ORH359" s="12"/>
      <c r="ORL359" s="12"/>
      <c r="ORP359" s="12"/>
      <c r="ORT359" s="12"/>
      <c r="ORX359" s="12"/>
      <c r="OSB359" s="12"/>
      <c r="OSF359" s="12"/>
      <c r="OSJ359" s="12"/>
      <c r="OSN359" s="12"/>
      <c r="OSR359" s="12"/>
      <c r="OSV359" s="12"/>
      <c r="OSZ359" s="12"/>
      <c r="OTD359" s="12"/>
      <c r="OTH359" s="12"/>
      <c r="OTL359" s="12"/>
      <c r="OTP359" s="12"/>
      <c r="OTT359" s="12"/>
      <c r="OTX359" s="12"/>
      <c r="OUB359" s="12"/>
      <c r="OUF359" s="12"/>
      <c r="OUJ359" s="12"/>
      <c r="OUN359" s="12"/>
      <c r="OUR359" s="12"/>
      <c r="OUV359" s="12"/>
      <c r="OUZ359" s="12"/>
      <c r="OVD359" s="12"/>
      <c r="OVH359" s="12"/>
      <c r="OVL359" s="12"/>
      <c r="OVP359" s="12"/>
      <c r="OVT359" s="12"/>
      <c r="OVX359" s="12"/>
      <c r="OWB359" s="12"/>
      <c r="OWF359" s="12"/>
      <c r="OWJ359" s="12"/>
      <c r="OWN359" s="12"/>
      <c r="OWR359" s="12"/>
      <c r="OWV359" s="12"/>
      <c r="OWZ359" s="12"/>
      <c r="OXD359" s="12"/>
      <c r="OXH359" s="12"/>
      <c r="OXL359" s="12"/>
      <c r="OXP359" s="12"/>
      <c r="OXT359" s="12"/>
      <c r="OXX359" s="12"/>
      <c r="OYB359" s="12"/>
      <c r="OYF359" s="12"/>
      <c r="OYJ359" s="12"/>
      <c r="OYN359" s="12"/>
      <c r="OYR359" s="12"/>
      <c r="OYV359" s="12"/>
      <c r="OYZ359" s="12"/>
      <c r="OZD359" s="12"/>
      <c r="OZH359" s="12"/>
      <c r="OZL359" s="12"/>
      <c r="OZP359" s="12"/>
      <c r="OZT359" s="12"/>
      <c r="OZX359" s="12"/>
      <c r="PAB359" s="12"/>
      <c r="PAF359" s="12"/>
      <c r="PAJ359" s="12"/>
      <c r="PAN359" s="12"/>
      <c r="PAR359" s="12"/>
      <c r="PAV359" s="12"/>
      <c r="PAZ359" s="12"/>
      <c r="PBD359" s="12"/>
      <c r="PBH359" s="12"/>
      <c r="PBL359" s="12"/>
      <c r="PBP359" s="12"/>
      <c r="PBT359" s="12"/>
      <c r="PBX359" s="12"/>
      <c r="PCB359" s="12"/>
      <c r="PCF359" s="12"/>
      <c r="PCJ359" s="12"/>
      <c r="PCN359" s="12"/>
      <c r="PCR359" s="12"/>
      <c r="PCV359" s="12"/>
      <c r="PCZ359" s="12"/>
      <c r="PDD359" s="12"/>
      <c r="PDH359" s="12"/>
      <c r="PDL359" s="12"/>
      <c r="PDP359" s="12"/>
      <c r="PDT359" s="12"/>
      <c r="PDX359" s="12"/>
      <c r="PEB359" s="12"/>
      <c r="PEF359" s="12"/>
      <c r="PEJ359" s="12"/>
      <c r="PEN359" s="12"/>
      <c r="PER359" s="12"/>
      <c r="PEV359" s="12"/>
      <c r="PEZ359" s="12"/>
      <c r="PFD359" s="12"/>
      <c r="PFH359" s="12"/>
      <c r="PFL359" s="12"/>
      <c r="PFP359" s="12"/>
      <c r="PFT359" s="12"/>
      <c r="PFX359" s="12"/>
      <c r="PGB359" s="12"/>
      <c r="PGF359" s="12"/>
      <c r="PGJ359" s="12"/>
      <c r="PGN359" s="12"/>
      <c r="PGR359" s="12"/>
      <c r="PGV359" s="12"/>
      <c r="PGZ359" s="12"/>
      <c r="PHD359" s="12"/>
      <c r="PHH359" s="12"/>
      <c r="PHL359" s="12"/>
      <c r="PHP359" s="12"/>
      <c r="PHT359" s="12"/>
      <c r="PHX359" s="12"/>
      <c r="PIB359" s="12"/>
      <c r="PIF359" s="12"/>
      <c r="PIJ359" s="12"/>
      <c r="PIN359" s="12"/>
      <c r="PIR359" s="12"/>
      <c r="PIV359" s="12"/>
      <c r="PIZ359" s="12"/>
      <c r="PJD359" s="12"/>
      <c r="PJH359" s="12"/>
      <c r="PJL359" s="12"/>
      <c r="PJP359" s="12"/>
      <c r="PJT359" s="12"/>
      <c r="PJX359" s="12"/>
      <c r="PKB359" s="12"/>
      <c r="PKF359" s="12"/>
      <c r="PKJ359" s="12"/>
      <c r="PKN359" s="12"/>
      <c r="PKR359" s="12"/>
      <c r="PKV359" s="12"/>
      <c r="PKZ359" s="12"/>
      <c r="PLD359" s="12"/>
      <c r="PLH359" s="12"/>
      <c r="PLL359" s="12"/>
      <c r="PLP359" s="12"/>
      <c r="PLT359" s="12"/>
      <c r="PLX359" s="12"/>
      <c r="PMB359" s="12"/>
      <c r="PMF359" s="12"/>
      <c r="PMJ359" s="12"/>
      <c r="PMN359" s="12"/>
      <c r="PMR359" s="12"/>
      <c r="PMV359" s="12"/>
      <c r="PMZ359" s="12"/>
      <c r="PND359" s="12"/>
      <c r="PNH359" s="12"/>
      <c r="PNL359" s="12"/>
      <c r="PNP359" s="12"/>
      <c r="PNT359" s="12"/>
      <c r="PNX359" s="12"/>
      <c r="POB359" s="12"/>
      <c r="POF359" s="12"/>
      <c r="POJ359" s="12"/>
      <c r="PON359" s="12"/>
      <c r="POR359" s="12"/>
      <c r="POV359" s="12"/>
      <c r="POZ359" s="12"/>
      <c r="PPD359" s="12"/>
      <c r="PPH359" s="12"/>
      <c r="PPL359" s="12"/>
      <c r="PPP359" s="12"/>
      <c r="PPT359" s="12"/>
      <c r="PPX359" s="12"/>
      <c r="PQB359" s="12"/>
      <c r="PQF359" s="12"/>
      <c r="PQJ359" s="12"/>
      <c r="PQN359" s="12"/>
      <c r="PQR359" s="12"/>
      <c r="PQV359" s="12"/>
      <c r="PQZ359" s="12"/>
      <c r="PRD359" s="12"/>
      <c r="PRH359" s="12"/>
      <c r="PRL359" s="12"/>
      <c r="PRP359" s="12"/>
      <c r="PRT359" s="12"/>
      <c r="PRX359" s="12"/>
      <c r="PSB359" s="12"/>
      <c r="PSF359" s="12"/>
      <c r="PSJ359" s="12"/>
      <c r="PSN359" s="12"/>
      <c r="PSR359" s="12"/>
      <c r="PSV359" s="12"/>
      <c r="PSZ359" s="12"/>
      <c r="PTD359" s="12"/>
      <c r="PTH359" s="12"/>
      <c r="PTL359" s="12"/>
      <c r="PTP359" s="12"/>
      <c r="PTT359" s="12"/>
      <c r="PTX359" s="12"/>
      <c r="PUB359" s="12"/>
      <c r="PUF359" s="12"/>
      <c r="PUJ359" s="12"/>
      <c r="PUN359" s="12"/>
      <c r="PUR359" s="12"/>
      <c r="PUV359" s="12"/>
      <c r="PUZ359" s="12"/>
      <c r="PVD359" s="12"/>
      <c r="PVH359" s="12"/>
      <c r="PVL359" s="12"/>
      <c r="PVP359" s="12"/>
      <c r="PVT359" s="12"/>
      <c r="PVX359" s="12"/>
      <c r="PWB359" s="12"/>
      <c r="PWF359" s="12"/>
      <c r="PWJ359" s="12"/>
      <c r="PWN359" s="12"/>
      <c r="PWR359" s="12"/>
      <c r="PWV359" s="12"/>
      <c r="PWZ359" s="12"/>
      <c r="PXD359" s="12"/>
      <c r="PXH359" s="12"/>
      <c r="PXL359" s="12"/>
      <c r="PXP359" s="12"/>
      <c r="PXT359" s="12"/>
      <c r="PXX359" s="12"/>
      <c r="PYB359" s="12"/>
      <c r="PYF359" s="12"/>
      <c r="PYJ359" s="12"/>
      <c r="PYN359" s="12"/>
      <c r="PYR359" s="12"/>
      <c r="PYV359" s="12"/>
      <c r="PYZ359" s="12"/>
      <c r="PZD359" s="12"/>
      <c r="PZH359" s="12"/>
      <c r="PZL359" s="12"/>
      <c r="PZP359" s="12"/>
      <c r="PZT359" s="12"/>
      <c r="PZX359" s="12"/>
      <c r="QAB359" s="12"/>
      <c r="QAF359" s="12"/>
      <c r="QAJ359" s="12"/>
      <c r="QAN359" s="12"/>
      <c r="QAR359" s="12"/>
      <c r="QAV359" s="12"/>
      <c r="QAZ359" s="12"/>
      <c r="QBD359" s="12"/>
      <c r="QBH359" s="12"/>
      <c r="QBL359" s="12"/>
      <c r="QBP359" s="12"/>
      <c r="QBT359" s="12"/>
      <c r="QBX359" s="12"/>
      <c r="QCB359" s="12"/>
      <c r="QCF359" s="12"/>
      <c r="QCJ359" s="12"/>
      <c r="QCN359" s="12"/>
      <c r="QCR359" s="12"/>
      <c r="QCV359" s="12"/>
      <c r="QCZ359" s="12"/>
      <c r="QDD359" s="12"/>
      <c r="QDH359" s="12"/>
      <c r="QDL359" s="12"/>
      <c r="QDP359" s="12"/>
      <c r="QDT359" s="12"/>
      <c r="QDX359" s="12"/>
      <c r="QEB359" s="12"/>
      <c r="QEF359" s="12"/>
      <c r="QEJ359" s="12"/>
      <c r="QEN359" s="12"/>
      <c r="QER359" s="12"/>
      <c r="QEV359" s="12"/>
      <c r="QEZ359" s="12"/>
      <c r="QFD359" s="12"/>
      <c r="QFH359" s="12"/>
      <c r="QFL359" s="12"/>
      <c r="QFP359" s="12"/>
      <c r="QFT359" s="12"/>
      <c r="QFX359" s="12"/>
      <c r="QGB359" s="12"/>
      <c r="QGF359" s="12"/>
      <c r="QGJ359" s="12"/>
      <c r="QGN359" s="12"/>
      <c r="QGR359" s="12"/>
      <c r="QGV359" s="12"/>
      <c r="QGZ359" s="12"/>
      <c r="QHD359" s="12"/>
      <c r="QHH359" s="12"/>
      <c r="QHL359" s="12"/>
      <c r="QHP359" s="12"/>
      <c r="QHT359" s="12"/>
      <c r="QHX359" s="12"/>
      <c r="QIB359" s="12"/>
      <c r="QIF359" s="12"/>
      <c r="QIJ359" s="12"/>
      <c r="QIN359" s="12"/>
      <c r="QIR359" s="12"/>
      <c r="QIV359" s="12"/>
      <c r="QIZ359" s="12"/>
      <c r="QJD359" s="12"/>
      <c r="QJH359" s="12"/>
      <c r="QJL359" s="12"/>
      <c r="QJP359" s="12"/>
      <c r="QJT359" s="12"/>
      <c r="QJX359" s="12"/>
      <c r="QKB359" s="12"/>
      <c r="QKF359" s="12"/>
      <c r="QKJ359" s="12"/>
      <c r="QKN359" s="12"/>
      <c r="QKR359" s="12"/>
      <c r="QKV359" s="12"/>
      <c r="QKZ359" s="12"/>
      <c r="QLD359" s="12"/>
      <c r="QLH359" s="12"/>
      <c r="QLL359" s="12"/>
      <c r="QLP359" s="12"/>
      <c r="QLT359" s="12"/>
      <c r="QLX359" s="12"/>
      <c r="QMB359" s="12"/>
      <c r="QMF359" s="12"/>
      <c r="QMJ359" s="12"/>
      <c r="QMN359" s="12"/>
      <c r="QMR359" s="12"/>
      <c r="QMV359" s="12"/>
      <c r="QMZ359" s="12"/>
      <c r="QND359" s="12"/>
      <c r="QNH359" s="12"/>
      <c r="QNL359" s="12"/>
      <c r="QNP359" s="12"/>
      <c r="QNT359" s="12"/>
      <c r="QNX359" s="12"/>
      <c r="QOB359" s="12"/>
      <c r="QOF359" s="12"/>
      <c r="QOJ359" s="12"/>
      <c r="QON359" s="12"/>
      <c r="QOR359" s="12"/>
      <c r="QOV359" s="12"/>
      <c r="QOZ359" s="12"/>
      <c r="QPD359" s="12"/>
      <c r="QPH359" s="12"/>
      <c r="QPL359" s="12"/>
      <c r="QPP359" s="12"/>
      <c r="QPT359" s="12"/>
      <c r="QPX359" s="12"/>
      <c r="QQB359" s="12"/>
      <c r="QQF359" s="12"/>
      <c r="QQJ359" s="12"/>
      <c r="QQN359" s="12"/>
      <c r="QQR359" s="12"/>
      <c r="QQV359" s="12"/>
      <c r="QQZ359" s="12"/>
      <c r="QRD359" s="12"/>
      <c r="QRH359" s="12"/>
      <c r="QRL359" s="12"/>
      <c r="QRP359" s="12"/>
      <c r="QRT359" s="12"/>
      <c r="QRX359" s="12"/>
      <c r="QSB359" s="12"/>
      <c r="QSF359" s="12"/>
      <c r="QSJ359" s="12"/>
      <c r="QSN359" s="12"/>
      <c r="QSR359" s="12"/>
      <c r="QSV359" s="12"/>
      <c r="QSZ359" s="12"/>
      <c r="QTD359" s="12"/>
      <c r="QTH359" s="12"/>
      <c r="QTL359" s="12"/>
      <c r="QTP359" s="12"/>
      <c r="QTT359" s="12"/>
      <c r="QTX359" s="12"/>
      <c r="QUB359" s="12"/>
      <c r="QUF359" s="12"/>
      <c r="QUJ359" s="12"/>
      <c r="QUN359" s="12"/>
      <c r="QUR359" s="12"/>
      <c r="QUV359" s="12"/>
      <c r="QUZ359" s="12"/>
      <c r="QVD359" s="12"/>
      <c r="QVH359" s="12"/>
      <c r="QVL359" s="12"/>
      <c r="QVP359" s="12"/>
      <c r="QVT359" s="12"/>
      <c r="QVX359" s="12"/>
      <c r="QWB359" s="12"/>
      <c r="QWF359" s="12"/>
      <c r="QWJ359" s="12"/>
      <c r="QWN359" s="12"/>
      <c r="QWR359" s="12"/>
      <c r="QWV359" s="12"/>
      <c r="QWZ359" s="12"/>
      <c r="QXD359" s="12"/>
      <c r="QXH359" s="12"/>
      <c r="QXL359" s="12"/>
      <c r="QXP359" s="12"/>
      <c r="QXT359" s="12"/>
      <c r="QXX359" s="12"/>
      <c r="QYB359" s="12"/>
      <c r="QYF359" s="12"/>
      <c r="QYJ359" s="12"/>
      <c r="QYN359" s="12"/>
      <c r="QYR359" s="12"/>
      <c r="QYV359" s="12"/>
      <c r="QYZ359" s="12"/>
      <c r="QZD359" s="12"/>
      <c r="QZH359" s="12"/>
      <c r="QZL359" s="12"/>
      <c r="QZP359" s="12"/>
      <c r="QZT359" s="12"/>
      <c r="QZX359" s="12"/>
      <c r="RAB359" s="12"/>
      <c r="RAF359" s="12"/>
      <c r="RAJ359" s="12"/>
      <c r="RAN359" s="12"/>
      <c r="RAR359" s="12"/>
      <c r="RAV359" s="12"/>
      <c r="RAZ359" s="12"/>
      <c r="RBD359" s="12"/>
      <c r="RBH359" s="12"/>
      <c r="RBL359" s="12"/>
      <c r="RBP359" s="12"/>
      <c r="RBT359" s="12"/>
      <c r="RBX359" s="12"/>
      <c r="RCB359" s="12"/>
      <c r="RCF359" s="12"/>
      <c r="RCJ359" s="12"/>
      <c r="RCN359" s="12"/>
      <c r="RCR359" s="12"/>
      <c r="RCV359" s="12"/>
      <c r="RCZ359" s="12"/>
      <c r="RDD359" s="12"/>
      <c r="RDH359" s="12"/>
      <c r="RDL359" s="12"/>
      <c r="RDP359" s="12"/>
      <c r="RDT359" s="12"/>
      <c r="RDX359" s="12"/>
      <c r="REB359" s="12"/>
      <c r="REF359" s="12"/>
      <c r="REJ359" s="12"/>
      <c r="REN359" s="12"/>
      <c r="RER359" s="12"/>
      <c r="REV359" s="12"/>
      <c r="REZ359" s="12"/>
      <c r="RFD359" s="12"/>
      <c r="RFH359" s="12"/>
      <c r="RFL359" s="12"/>
      <c r="RFP359" s="12"/>
      <c r="RFT359" s="12"/>
      <c r="RFX359" s="12"/>
      <c r="RGB359" s="12"/>
      <c r="RGF359" s="12"/>
      <c r="RGJ359" s="12"/>
      <c r="RGN359" s="12"/>
      <c r="RGR359" s="12"/>
      <c r="RGV359" s="12"/>
      <c r="RGZ359" s="12"/>
      <c r="RHD359" s="12"/>
      <c r="RHH359" s="12"/>
      <c r="RHL359" s="12"/>
      <c r="RHP359" s="12"/>
      <c r="RHT359" s="12"/>
      <c r="RHX359" s="12"/>
      <c r="RIB359" s="12"/>
      <c r="RIF359" s="12"/>
      <c r="RIJ359" s="12"/>
      <c r="RIN359" s="12"/>
      <c r="RIR359" s="12"/>
      <c r="RIV359" s="12"/>
      <c r="RIZ359" s="12"/>
      <c r="RJD359" s="12"/>
      <c r="RJH359" s="12"/>
      <c r="RJL359" s="12"/>
      <c r="RJP359" s="12"/>
      <c r="RJT359" s="12"/>
      <c r="RJX359" s="12"/>
      <c r="RKB359" s="12"/>
      <c r="RKF359" s="12"/>
      <c r="RKJ359" s="12"/>
      <c r="RKN359" s="12"/>
      <c r="RKR359" s="12"/>
      <c r="RKV359" s="12"/>
      <c r="RKZ359" s="12"/>
      <c r="RLD359" s="12"/>
      <c r="RLH359" s="12"/>
      <c r="RLL359" s="12"/>
      <c r="RLP359" s="12"/>
      <c r="RLT359" s="12"/>
      <c r="RLX359" s="12"/>
      <c r="RMB359" s="12"/>
      <c r="RMF359" s="12"/>
      <c r="RMJ359" s="12"/>
      <c r="RMN359" s="12"/>
      <c r="RMR359" s="12"/>
      <c r="RMV359" s="12"/>
      <c r="RMZ359" s="12"/>
      <c r="RND359" s="12"/>
      <c r="RNH359" s="12"/>
      <c r="RNL359" s="12"/>
      <c r="RNP359" s="12"/>
      <c r="RNT359" s="12"/>
      <c r="RNX359" s="12"/>
      <c r="ROB359" s="12"/>
      <c r="ROF359" s="12"/>
      <c r="ROJ359" s="12"/>
      <c r="RON359" s="12"/>
      <c r="ROR359" s="12"/>
      <c r="ROV359" s="12"/>
      <c r="ROZ359" s="12"/>
      <c r="RPD359" s="12"/>
      <c r="RPH359" s="12"/>
      <c r="RPL359" s="12"/>
      <c r="RPP359" s="12"/>
      <c r="RPT359" s="12"/>
      <c r="RPX359" s="12"/>
      <c r="RQB359" s="12"/>
      <c r="RQF359" s="12"/>
      <c r="RQJ359" s="12"/>
      <c r="RQN359" s="12"/>
      <c r="RQR359" s="12"/>
      <c r="RQV359" s="12"/>
      <c r="RQZ359" s="12"/>
      <c r="RRD359" s="12"/>
      <c r="RRH359" s="12"/>
      <c r="RRL359" s="12"/>
      <c r="RRP359" s="12"/>
      <c r="RRT359" s="12"/>
      <c r="RRX359" s="12"/>
      <c r="RSB359" s="12"/>
      <c r="RSF359" s="12"/>
      <c r="RSJ359" s="12"/>
      <c r="RSN359" s="12"/>
      <c r="RSR359" s="12"/>
      <c r="RSV359" s="12"/>
      <c r="RSZ359" s="12"/>
      <c r="RTD359" s="12"/>
      <c r="RTH359" s="12"/>
      <c r="RTL359" s="12"/>
      <c r="RTP359" s="12"/>
      <c r="RTT359" s="12"/>
      <c r="RTX359" s="12"/>
      <c r="RUB359" s="12"/>
      <c r="RUF359" s="12"/>
      <c r="RUJ359" s="12"/>
      <c r="RUN359" s="12"/>
      <c r="RUR359" s="12"/>
      <c r="RUV359" s="12"/>
      <c r="RUZ359" s="12"/>
      <c r="RVD359" s="12"/>
      <c r="RVH359" s="12"/>
      <c r="RVL359" s="12"/>
      <c r="RVP359" s="12"/>
      <c r="RVT359" s="12"/>
      <c r="RVX359" s="12"/>
      <c r="RWB359" s="12"/>
      <c r="RWF359" s="12"/>
      <c r="RWJ359" s="12"/>
      <c r="RWN359" s="12"/>
      <c r="RWR359" s="12"/>
      <c r="RWV359" s="12"/>
      <c r="RWZ359" s="12"/>
      <c r="RXD359" s="12"/>
      <c r="RXH359" s="12"/>
      <c r="RXL359" s="12"/>
      <c r="RXP359" s="12"/>
      <c r="RXT359" s="12"/>
      <c r="RXX359" s="12"/>
      <c r="RYB359" s="12"/>
      <c r="RYF359" s="12"/>
      <c r="RYJ359" s="12"/>
      <c r="RYN359" s="12"/>
      <c r="RYR359" s="12"/>
      <c r="RYV359" s="12"/>
      <c r="RYZ359" s="12"/>
      <c r="RZD359" s="12"/>
      <c r="RZH359" s="12"/>
      <c r="RZL359" s="12"/>
      <c r="RZP359" s="12"/>
      <c r="RZT359" s="12"/>
      <c r="RZX359" s="12"/>
      <c r="SAB359" s="12"/>
      <c r="SAF359" s="12"/>
      <c r="SAJ359" s="12"/>
      <c r="SAN359" s="12"/>
      <c r="SAR359" s="12"/>
      <c r="SAV359" s="12"/>
      <c r="SAZ359" s="12"/>
      <c r="SBD359" s="12"/>
      <c r="SBH359" s="12"/>
      <c r="SBL359" s="12"/>
      <c r="SBP359" s="12"/>
      <c r="SBT359" s="12"/>
      <c r="SBX359" s="12"/>
      <c r="SCB359" s="12"/>
      <c r="SCF359" s="12"/>
      <c r="SCJ359" s="12"/>
      <c r="SCN359" s="12"/>
      <c r="SCR359" s="12"/>
      <c r="SCV359" s="12"/>
      <c r="SCZ359" s="12"/>
      <c r="SDD359" s="12"/>
      <c r="SDH359" s="12"/>
      <c r="SDL359" s="12"/>
      <c r="SDP359" s="12"/>
      <c r="SDT359" s="12"/>
      <c r="SDX359" s="12"/>
      <c r="SEB359" s="12"/>
      <c r="SEF359" s="12"/>
      <c r="SEJ359" s="12"/>
      <c r="SEN359" s="12"/>
      <c r="SER359" s="12"/>
      <c r="SEV359" s="12"/>
      <c r="SEZ359" s="12"/>
      <c r="SFD359" s="12"/>
      <c r="SFH359" s="12"/>
      <c r="SFL359" s="12"/>
      <c r="SFP359" s="12"/>
      <c r="SFT359" s="12"/>
      <c r="SFX359" s="12"/>
      <c r="SGB359" s="12"/>
      <c r="SGF359" s="12"/>
      <c r="SGJ359" s="12"/>
      <c r="SGN359" s="12"/>
      <c r="SGR359" s="12"/>
      <c r="SGV359" s="12"/>
      <c r="SGZ359" s="12"/>
      <c r="SHD359" s="12"/>
      <c r="SHH359" s="12"/>
      <c r="SHL359" s="12"/>
      <c r="SHP359" s="12"/>
      <c r="SHT359" s="12"/>
      <c r="SHX359" s="12"/>
      <c r="SIB359" s="12"/>
      <c r="SIF359" s="12"/>
      <c r="SIJ359" s="12"/>
      <c r="SIN359" s="12"/>
      <c r="SIR359" s="12"/>
      <c r="SIV359" s="12"/>
      <c r="SIZ359" s="12"/>
      <c r="SJD359" s="12"/>
      <c r="SJH359" s="12"/>
      <c r="SJL359" s="12"/>
      <c r="SJP359" s="12"/>
      <c r="SJT359" s="12"/>
      <c r="SJX359" s="12"/>
      <c r="SKB359" s="12"/>
      <c r="SKF359" s="12"/>
      <c r="SKJ359" s="12"/>
      <c r="SKN359" s="12"/>
      <c r="SKR359" s="12"/>
      <c r="SKV359" s="12"/>
      <c r="SKZ359" s="12"/>
      <c r="SLD359" s="12"/>
      <c r="SLH359" s="12"/>
      <c r="SLL359" s="12"/>
      <c r="SLP359" s="12"/>
      <c r="SLT359" s="12"/>
      <c r="SLX359" s="12"/>
      <c r="SMB359" s="12"/>
      <c r="SMF359" s="12"/>
      <c r="SMJ359" s="12"/>
      <c r="SMN359" s="12"/>
      <c r="SMR359" s="12"/>
      <c r="SMV359" s="12"/>
      <c r="SMZ359" s="12"/>
      <c r="SND359" s="12"/>
      <c r="SNH359" s="12"/>
      <c r="SNL359" s="12"/>
      <c r="SNP359" s="12"/>
      <c r="SNT359" s="12"/>
      <c r="SNX359" s="12"/>
      <c r="SOB359" s="12"/>
      <c r="SOF359" s="12"/>
      <c r="SOJ359" s="12"/>
      <c r="SON359" s="12"/>
      <c r="SOR359" s="12"/>
      <c r="SOV359" s="12"/>
      <c r="SOZ359" s="12"/>
      <c r="SPD359" s="12"/>
      <c r="SPH359" s="12"/>
      <c r="SPL359" s="12"/>
      <c r="SPP359" s="12"/>
      <c r="SPT359" s="12"/>
      <c r="SPX359" s="12"/>
      <c r="SQB359" s="12"/>
      <c r="SQF359" s="12"/>
      <c r="SQJ359" s="12"/>
      <c r="SQN359" s="12"/>
      <c r="SQR359" s="12"/>
      <c r="SQV359" s="12"/>
      <c r="SQZ359" s="12"/>
      <c r="SRD359" s="12"/>
      <c r="SRH359" s="12"/>
      <c r="SRL359" s="12"/>
      <c r="SRP359" s="12"/>
      <c r="SRT359" s="12"/>
      <c r="SRX359" s="12"/>
      <c r="SSB359" s="12"/>
      <c r="SSF359" s="12"/>
      <c r="SSJ359" s="12"/>
      <c r="SSN359" s="12"/>
      <c r="SSR359" s="12"/>
      <c r="SSV359" s="12"/>
      <c r="SSZ359" s="12"/>
      <c r="STD359" s="12"/>
      <c r="STH359" s="12"/>
      <c r="STL359" s="12"/>
      <c r="STP359" s="12"/>
      <c r="STT359" s="12"/>
      <c r="STX359" s="12"/>
      <c r="SUB359" s="12"/>
      <c r="SUF359" s="12"/>
      <c r="SUJ359" s="12"/>
      <c r="SUN359" s="12"/>
      <c r="SUR359" s="12"/>
      <c r="SUV359" s="12"/>
      <c r="SUZ359" s="12"/>
      <c r="SVD359" s="12"/>
      <c r="SVH359" s="12"/>
      <c r="SVL359" s="12"/>
      <c r="SVP359" s="12"/>
      <c r="SVT359" s="12"/>
      <c r="SVX359" s="12"/>
      <c r="SWB359" s="12"/>
      <c r="SWF359" s="12"/>
      <c r="SWJ359" s="12"/>
      <c r="SWN359" s="12"/>
      <c r="SWR359" s="12"/>
      <c r="SWV359" s="12"/>
      <c r="SWZ359" s="12"/>
      <c r="SXD359" s="12"/>
      <c r="SXH359" s="12"/>
      <c r="SXL359" s="12"/>
      <c r="SXP359" s="12"/>
      <c r="SXT359" s="12"/>
      <c r="SXX359" s="12"/>
      <c r="SYB359" s="12"/>
      <c r="SYF359" s="12"/>
      <c r="SYJ359" s="12"/>
      <c r="SYN359" s="12"/>
      <c r="SYR359" s="12"/>
      <c r="SYV359" s="12"/>
      <c r="SYZ359" s="12"/>
      <c r="SZD359" s="12"/>
      <c r="SZH359" s="12"/>
      <c r="SZL359" s="12"/>
      <c r="SZP359" s="12"/>
      <c r="SZT359" s="12"/>
      <c r="SZX359" s="12"/>
      <c r="TAB359" s="12"/>
      <c r="TAF359" s="12"/>
      <c r="TAJ359" s="12"/>
      <c r="TAN359" s="12"/>
      <c r="TAR359" s="12"/>
      <c r="TAV359" s="12"/>
      <c r="TAZ359" s="12"/>
      <c r="TBD359" s="12"/>
      <c r="TBH359" s="12"/>
      <c r="TBL359" s="12"/>
      <c r="TBP359" s="12"/>
      <c r="TBT359" s="12"/>
      <c r="TBX359" s="12"/>
      <c r="TCB359" s="12"/>
      <c r="TCF359" s="12"/>
      <c r="TCJ359" s="12"/>
      <c r="TCN359" s="12"/>
      <c r="TCR359" s="12"/>
      <c r="TCV359" s="12"/>
      <c r="TCZ359" s="12"/>
      <c r="TDD359" s="12"/>
      <c r="TDH359" s="12"/>
      <c r="TDL359" s="12"/>
      <c r="TDP359" s="12"/>
      <c r="TDT359" s="12"/>
      <c r="TDX359" s="12"/>
      <c r="TEB359" s="12"/>
      <c r="TEF359" s="12"/>
      <c r="TEJ359" s="12"/>
      <c r="TEN359" s="12"/>
      <c r="TER359" s="12"/>
      <c r="TEV359" s="12"/>
      <c r="TEZ359" s="12"/>
      <c r="TFD359" s="12"/>
      <c r="TFH359" s="12"/>
      <c r="TFL359" s="12"/>
      <c r="TFP359" s="12"/>
      <c r="TFT359" s="12"/>
      <c r="TFX359" s="12"/>
      <c r="TGB359" s="12"/>
      <c r="TGF359" s="12"/>
      <c r="TGJ359" s="12"/>
      <c r="TGN359" s="12"/>
      <c r="TGR359" s="12"/>
      <c r="TGV359" s="12"/>
      <c r="TGZ359" s="12"/>
      <c r="THD359" s="12"/>
      <c r="THH359" s="12"/>
      <c r="THL359" s="12"/>
      <c r="THP359" s="12"/>
      <c r="THT359" s="12"/>
      <c r="THX359" s="12"/>
      <c r="TIB359" s="12"/>
      <c r="TIF359" s="12"/>
      <c r="TIJ359" s="12"/>
      <c r="TIN359" s="12"/>
      <c r="TIR359" s="12"/>
      <c r="TIV359" s="12"/>
      <c r="TIZ359" s="12"/>
      <c r="TJD359" s="12"/>
      <c r="TJH359" s="12"/>
      <c r="TJL359" s="12"/>
      <c r="TJP359" s="12"/>
      <c r="TJT359" s="12"/>
      <c r="TJX359" s="12"/>
      <c r="TKB359" s="12"/>
      <c r="TKF359" s="12"/>
      <c r="TKJ359" s="12"/>
      <c r="TKN359" s="12"/>
      <c r="TKR359" s="12"/>
      <c r="TKV359" s="12"/>
      <c r="TKZ359" s="12"/>
      <c r="TLD359" s="12"/>
      <c r="TLH359" s="12"/>
      <c r="TLL359" s="12"/>
      <c r="TLP359" s="12"/>
      <c r="TLT359" s="12"/>
      <c r="TLX359" s="12"/>
      <c r="TMB359" s="12"/>
      <c r="TMF359" s="12"/>
      <c r="TMJ359" s="12"/>
      <c r="TMN359" s="12"/>
      <c r="TMR359" s="12"/>
      <c r="TMV359" s="12"/>
      <c r="TMZ359" s="12"/>
      <c r="TND359" s="12"/>
      <c r="TNH359" s="12"/>
      <c r="TNL359" s="12"/>
      <c r="TNP359" s="12"/>
      <c r="TNT359" s="12"/>
      <c r="TNX359" s="12"/>
      <c r="TOB359" s="12"/>
      <c r="TOF359" s="12"/>
      <c r="TOJ359" s="12"/>
      <c r="TON359" s="12"/>
      <c r="TOR359" s="12"/>
      <c r="TOV359" s="12"/>
      <c r="TOZ359" s="12"/>
      <c r="TPD359" s="12"/>
      <c r="TPH359" s="12"/>
    </row>
    <row r="360" spans="1:13947" s="13" customFormat="1" ht="15" customHeight="1">
      <c r="A360" s="331">
        <v>3</v>
      </c>
      <c r="B360" s="66" t="s">
        <v>703</v>
      </c>
      <c r="C360" s="172" t="s">
        <v>584</v>
      </c>
      <c r="D360" s="271" t="s">
        <v>40</v>
      </c>
      <c r="E360" s="271" t="s">
        <v>40</v>
      </c>
      <c r="F360" s="271" t="s">
        <v>40</v>
      </c>
      <c r="G360" s="271" t="s">
        <v>40</v>
      </c>
      <c r="H360" s="271" t="s">
        <v>40</v>
      </c>
      <c r="I360" s="271" t="s">
        <v>40</v>
      </c>
      <c r="J360" s="271" t="s">
        <v>40</v>
      </c>
      <c r="K360" s="271" t="s">
        <v>40</v>
      </c>
      <c r="L360" s="271" t="s">
        <v>40</v>
      </c>
      <c r="M360" s="271" t="s">
        <v>40</v>
      </c>
      <c r="N360" s="271" t="s">
        <v>40</v>
      </c>
      <c r="O360" s="271" t="s">
        <v>40</v>
      </c>
      <c r="P360" s="271">
        <v>0.34</v>
      </c>
      <c r="Q360" s="271" t="s">
        <v>40</v>
      </c>
      <c r="R360" s="271" t="s">
        <v>40</v>
      </c>
      <c r="S360" s="440" t="s">
        <v>40</v>
      </c>
      <c r="T360" s="448" t="s">
        <v>40</v>
      </c>
      <c r="U360" s="11"/>
      <c r="V360" s="11"/>
      <c r="W360" s="12"/>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c r="HJ360" s="11"/>
      <c r="HK360" s="11"/>
      <c r="HL360" s="11"/>
      <c r="HM360" s="11"/>
      <c r="HN360" s="11"/>
      <c r="HO360" s="11"/>
      <c r="HP360" s="11"/>
      <c r="HQ360" s="11"/>
      <c r="HR360" s="11"/>
      <c r="HS360" s="11"/>
      <c r="HT360" s="11"/>
      <c r="HU360" s="11"/>
      <c r="HV360" s="11"/>
      <c r="HW360" s="11"/>
      <c r="HX360" s="11"/>
      <c r="HY360" s="11"/>
      <c r="HZ360" s="11"/>
      <c r="IA360" s="11"/>
      <c r="IB360" s="11"/>
      <c r="IC360" s="11"/>
      <c r="ID360" s="11"/>
      <c r="IE360" s="11"/>
      <c r="IF360" s="11"/>
      <c r="IG360" s="11"/>
      <c r="IH360" s="11"/>
      <c r="II360" s="11"/>
      <c r="IJ360" s="11"/>
      <c r="IK360" s="11"/>
      <c r="IL360" s="11"/>
      <c r="IM360" s="11"/>
      <c r="IN360" s="11"/>
      <c r="IO360" s="11"/>
      <c r="IP360" s="11"/>
      <c r="IQ360" s="11"/>
      <c r="IR360" s="11"/>
      <c r="IS360" s="11"/>
      <c r="IT360" s="11"/>
      <c r="IU360" s="11"/>
      <c r="IV360" s="11"/>
      <c r="IW360" s="11"/>
      <c r="IX360" s="11"/>
      <c r="IY360" s="11"/>
      <c r="IZ360" s="11"/>
      <c r="JA360" s="11"/>
      <c r="JB360" s="11"/>
      <c r="JC360" s="11"/>
      <c r="JD360" s="11"/>
      <c r="JE360" s="11"/>
      <c r="JF360" s="11"/>
      <c r="JG360" s="11"/>
      <c r="JH360" s="11"/>
      <c r="JI360" s="11"/>
      <c r="JJ360" s="11"/>
      <c r="JK360" s="11"/>
      <c r="JL360" s="11"/>
      <c r="JM360" s="11"/>
      <c r="JN360" s="11"/>
      <c r="JO360" s="11"/>
      <c r="JP360" s="11"/>
      <c r="JQ360" s="11"/>
      <c r="JR360" s="11"/>
      <c r="JS360" s="11"/>
      <c r="JT360" s="11"/>
      <c r="JU360" s="11"/>
      <c r="JV360" s="11"/>
      <c r="JW360" s="11"/>
      <c r="JX360" s="11"/>
      <c r="JY360" s="11"/>
      <c r="JZ360" s="11"/>
      <c r="KA360" s="11"/>
      <c r="KB360" s="11"/>
      <c r="KC360" s="11"/>
      <c r="KD360" s="11"/>
      <c r="KE360" s="11"/>
      <c r="KF360" s="11"/>
      <c r="KG360" s="11"/>
      <c r="KH360" s="11"/>
      <c r="KI360" s="11"/>
      <c r="KJ360" s="11"/>
      <c r="KK360" s="11"/>
      <c r="KL360" s="11"/>
      <c r="KM360" s="11"/>
      <c r="KN360" s="11"/>
      <c r="KO360" s="11"/>
      <c r="KP360" s="11"/>
      <c r="KQ360" s="11"/>
      <c r="KR360" s="11"/>
      <c r="KS360" s="11"/>
      <c r="KT360" s="11"/>
      <c r="KU360" s="11"/>
      <c r="KV360" s="11"/>
      <c r="KW360" s="11"/>
      <c r="KX360" s="11"/>
      <c r="KY360" s="11"/>
      <c r="KZ360" s="11"/>
      <c r="LA360" s="11"/>
      <c r="LB360" s="11"/>
      <c r="LC360" s="11"/>
      <c r="LD360" s="11"/>
      <c r="LE360" s="11"/>
      <c r="LF360" s="11"/>
      <c r="LG360" s="11"/>
      <c r="LH360" s="11"/>
      <c r="LI360" s="11"/>
      <c r="LJ360" s="11"/>
      <c r="LK360" s="11"/>
      <c r="LL360" s="11"/>
      <c r="LM360" s="11"/>
      <c r="LN360" s="11"/>
      <c r="LO360" s="11"/>
      <c r="LP360" s="11"/>
      <c r="LQ360" s="11"/>
      <c r="LR360" s="11"/>
      <c r="LS360" s="11"/>
      <c r="LT360" s="11"/>
      <c r="LU360" s="11"/>
      <c r="LV360" s="11"/>
      <c r="LW360" s="11"/>
      <c r="LX360" s="11"/>
      <c r="LY360" s="11"/>
      <c r="LZ360" s="11"/>
      <c r="MA360" s="11"/>
      <c r="MB360" s="11"/>
      <c r="MC360" s="11"/>
      <c r="MD360" s="11"/>
      <c r="ME360" s="11"/>
      <c r="MF360" s="11"/>
      <c r="MG360" s="11"/>
      <c r="MH360" s="11"/>
      <c r="MI360" s="11"/>
      <c r="AWC360" s="11"/>
      <c r="AWD360" s="11"/>
      <c r="AWE360" s="11"/>
      <c r="AWF360" s="11"/>
      <c r="AWG360" s="11"/>
      <c r="AWH360" s="11"/>
      <c r="AWI360" s="11"/>
      <c r="AWJ360" s="11"/>
      <c r="AWK360" s="11"/>
      <c r="AWL360" s="11"/>
      <c r="AWM360" s="11"/>
      <c r="AWN360" s="11"/>
      <c r="AWO360" s="11"/>
      <c r="AWP360" s="11"/>
      <c r="AWQ360" s="11"/>
      <c r="AWR360" s="11"/>
      <c r="AWS360" s="11"/>
      <c r="AWT360" s="11"/>
      <c r="AWU360" s="11"/>
      <c r="AWV360" s="11"/>
      <c r="AWW360" s="11"/>
      <c r="AWX360" s="11"/>
      <c r="AWY360" s="11"/>
      <c r="AWZ360" s="11"/>
      <c r="AXA360" s="11"/>
      <c r="AXB360" s="11"/>
      <c r="AXC360" s="11"/>
      <c r="AXD360" s="11"/>
      <c r="AXE360" s="11"/>
      <c r="AXF360" s="11"/>
      <c r="AXG360" s="11"/>
      <c r="AXH360" s="11"/>
      <c r="AXI360" s="11"/>
      <c r="AXJ360" s="11"/>
      <c r="AXK360" s="11"/>
      <c r="AXL360" s="11"/>
      <c r="AXM360" s="11"/>
      <c r="AXN360" s="11"/>
      <c r="AXO360" s="11"/>
      <c r="AXP360" s="11"/>
      <c r="AXQ360" s="11"/>
      <c r="AXR360" s="11"/>
      <c r="AXS360" s="11"/>
      <c r="AXT360" s="11"/>
      <c r="AXU360" s="11"/>
      <c r="AXV360" s="11"/>
      <c r="AXW360" s="11"/>
      <c r="AXX360" s="11"/>
      <c r="AXY360" s="11"/>
      <c r="AXZ360" s="11"/>
      <c r="AYA360" s="11"/>
      <c r="AYB360" s="11"/>
      <c r="AYC360" s="11"/>
      <c r="AYD360" s="11"/>
      <c r="AYE360" s="11"/>
      <c r="AYF360" s="11"/>
      <c r="AYG360" s="11"/>
      <c r="AYH360" s="11"/>
      <c r="AYI360" s="11"/>
      <c r="AYJ360" s="11"/>
      <c r="AYK360" s="11"/>
      <c r="AYL360" s="11"/>
      <c r="AYM360" s="11"/>
      <c r="AYN360" s="11"/>
      <c r="AYO360" s="11"/>
      <c r="AYP360" s="11"/>
      <c r="AYQ360" s="11"/>
      <c r="AYR360" s="11"/>
      <c r="AYS360" s="11"/>
      <c r="AYT360" s="11"/>
      <c r="AYU360" s="11"/>
      <c r="AYV360" s="11"/>
      <c r="AYW360" s="11"/>
      <c r="AYX360" s="11"/>
      <c r="AYY360" s="11"/>
      <c r="AYZ360" s="11"/>
      <c r="AZA360" s="11"/>
      <c r="AZB360" s="11"/>
      <c r="AZC360" s="11"/>
      <c r="AZD360" s="11"/>
      <c r="AZE360" s="11"/>
      <c r="AZF360" s="11"/>
      <c r="AZG360" s="11"/>
      <c r="AZH360" s="11"/>
      <c r="AZI360" s="11"/>
      <c r="AZJ360" s="11"/>
      <c r="AZK360" s="11"/>
      <c r="AZL360" s="11"/>
      <c r="AZM360" s="11"/>
      <c r="AZN360" s="11"/>
      <c r="AZO360" s="11"/>
      <c r="AZP360" s="11"/>
      <c r="AZQ360" s="11"/>
      <c r="AZR360" s="11"/>
      <c r="AZS360" s="11"/>
      <c r="AZT360" s="11"/>
      <c r="AZU360" s="11"/>
      <c r="AZV360" s="11"/>
      <c r="AZW360" s="11"/>
      <c r="AZX360" s="11"/>
      <c r="AZY360" s="11"/>
      <c r="AZZ360" s="11"/>
      <c r="BAA360" s="11"/>
      <c r="BAB360" s="11"/>
      <c r="BAC360" s="11"/>
      <c r="BAD360" s="11"/>
      <c r="BAE360" s="11"/>
      <c r="BAF360" s="11"/>
      <c r="BAG360" s="11"/>
      <c r="BAH360" s="11"/>
      <c r="BAI360" s="11"/>
      <c r="BAJ360" s="11"/>
      <c r="BAK360" s="11"/>
      <c r="BAL360" s="11"/>
      <c r="BAM360" s="11"/>
      <c r="BAN360" s="11"/>
      <c r="BAO360" s="11"/>
      <c r="BAP360" s="11"/>
      <c r="BAQ360" s="11"/>
      <c r="BAR360" s="11"/>
      <c r="BAS360" s="11"/>
      <c r="BAT360" s="11"/>
      <c r="BAU360" s="11"/>
      <c r="BAV360" s="11"/>
      <c r="BAW360" s="11"/>
      <c r="BAX360" s="11"/>
      <c r="BAY360" s="11"/>
      <c r="BAZ360" s="11"/>
      <c r="BBA360" s="11"/>
      <c r="BBB360" s="11"/>
      <c r="BBC360" s="11"/>
      <c r="BBD360" s="11"/>
      <c r="BBE360" s="11"/>
      <c r="BBF360" s="11"/>
      <c r="BBG360" s="11"/>
      <c r="BBH360" s="11"/>
      <c r="BBI360" s="11"/>
      <c r="BBJ360" s="11"/>
      <c r="BBK360" s="11"/>
      <c r="BBL360" s="11"/>
      <c r="BBM360" s="11"/>
      <c r="BBN360" s="11"/>
      <c r="BBO360" s="11"/>
      <c r="BBP360" s="11"/>
      <c r="BBQ360" s="11"/>
      <c r="BBR360" s="11"/>
      <c r="BBS360" s="11"/>
      <c r="BBT360" s="11"/>
      <c r="BBU360" s="11"/>
      <c r="BBV360" s="11"/>
      <c r="BBW360" s="11"/>
      <c r="BBX360" s="11"/>
      <c r="BBY360" s="11"/>
      <c r="BBZ360" s="11"/>
      <c r="BCA360" s="11"/>
      <c r="BCB360" s="11"/>
      <c r="BCC360" s="11"/>
      <c r="BCD360" s="11"/>
      <c r="BCE360" s="11"/>
      <c r="BCF360" s="11"/>
      <c r="BCG360" s="11"/>
      <c r="BCH360" s="11"/>
      <c r="BCI360" s="11"/>
      <c r="BCJ360" s="11"/>
      <c r="BCK360" s="11"/>
      <c r="BCL360" s="11"/>
      <c r="BCM360" s="11"/>
      <c r="BCN360" s="11"/>
      <c r="BCO360" s="11"/>
      <c r="BCP360" s="11"/>
      <c r="BCQ360" s="11"/>
      <c r="BCR360" s="11"/>
      <c r="BCS360" s="11"/>
      <c r="BCT360" s="11"/>
      <c r="BCU360" s="11"/>
      <c r="BCV360" s="11"/>
      <c r="BCW360" s="11"/>
      <c r="BCX360" s="11"/>
      <c r="BCY360" s="11"/>
      <c r="BCZ360" s="11"/>
      <c r="BDA360" s="11"/>
      <c r="BDB360" s="11"/>
      <c r="BDC360" s="11"/>
      <c r="BDD360" s="11"/>
      <c r="BDE360" s="11"/>
      <c r="BDF360" s="11"/>
      <c r="BDG360" s="11"/>
      <c r="BDH360" s="11"/>
      <c r="BDI360" s="11"/>
      <c r="BDJ360" s="11"/>
      <c r="BDK360" s="11"/>
      <c r="BDL360" s="11"/>
      <c r="BDM360" s="11"/>
      <c r="BDN360" s="11"/>
      <c r="BDO360" s="11"/>
      <c r="BDP360" s="11"/>
      <c r="BDQ360" s="11"/>
      <c r="BDR360" s="11"/>
      <c r="BDS360" s="11"/>
      <c r="BDT360" s="11"/>
      <c r="BDU360" s="11"/>
      <c r="BDV360" s="11"/>
      <c r="BDW360" s="11"/>
      <c r="BDX360" s="11"/>
      <c r="BDY360" s="11"/>
      <c r="BDZ360" s="11"/>
      <c r="BEA360" s="11"/>
      <c r="BEB360" s="11"/>
      <c r="BEC360" s="11"/>
      <c r="BED360" s="11"/>
      <c r="BEE360" s="11"/>
      <c r="BEF360" s="11"/>
      <c r="BEG360" s="11"/>
      <c r="BEH360" s="11"/>
      <c r="BEI360" s="11"/>
      <c r="BEJ360" s="11"/>
      <c r="BEK360" s="11"/>
      <c r="BEL360" s="11"/>
      <c r="BEM360" s="11"/>
      <c r="BEN360" s="11"/>
      <c r="BEO360" s="11"/>
      <c r="BEP360" s="11"/>
      <c r="BEQ360" s="11"/>
      <c r="BER360" s="11"/>
      <c r="BES360" s="11"/>
      <c r="BET360" s="11"/>
      <c r="BEU360" s="11"/>
      <c r="BEV360" s="11"/>
      <c r="BEW360" s="11"/>
      <c r="BEX360" s="11"/>
      <c r="BEY360" s="11"/>
      <c r="BEZ360" s="11"/>
      <c r="BFA360" s="11"/>
      <c r="BFB360" s="11"/>
      <c r="BFC360" s="11"/>
      <c r="BFD360" s="11"/>
      <c r="BFE360" s="11"/>
      <c r="BFF360" s="11"/>
      <c r="BFG360" s="11"/>
      <c r="BFH360" s="11"/>
      <c r="BFI360" s="11"/>
      <c r="BFJ360" s="11"/>
      <c r="BFK360" s="11"/>
      <c r="BFL360" s="11"/>
      <c r="BFM360" s="11"/>
      <c r="BFN360" s="11"/>
      <c r="BFO360" s="11"/>
      <c r="BFP360" s="11"/>
      <c r="BFQ360" s="11"/>
      <c r="BFR360" s="11"/>
      <c r="BFS360" s="11"/>
      <c r="BFT360" s="11"/>
      <c r="BFU360" s="11"/>
      <c r="BFV360" s="11"/>
      <c r="BFW360" s="11"/>
      <c r="BFX360" s="11"/>
      <c r="BFY360" s="11"/>
      <c r="BFZ360" s="11"/>
      <c r="BGA360" s="11"/>
      <c r="BGB360" s="11"/>
      <c r="BGC360" s="11"/>
      <c r="BGD360" s="11"/>
      <c r="BGE360" s="11"/>
      <c r="BGF360" s="11"/>
      <c r="BGG360" s="11"/>
      <c r="BGH360" s="11"/>
      <c r="BGI360" s="11"/>
      <c r="BGJ360" s="11"/>
      <c r="BGK360" s="11"/>
      <c r="BGL360" s="11"/>
      <c r="BGM360" s="11"/>
      <c r="BGN360" s="11"/>
      <c r="BGO360" s="11"/>
      <c r="BGP360" s="11"/>
      <c r="BGQ360" s="11"/>
      <c r="BGR360" s="11"/>
      <c r="BGS360" s="11"/>
      <c r="BGT360" s="11"/>
      <c r="BGU360" s="11"/>
      <c r="BGV360" s="11"/>
      <c r="BGW360" s="11"/>
      <c r="BGX360" s="11"/>
      <c r="BGY360" s="11"/>
      <c r="BGZ360" s="11"/>
      <c r="BHA360" s="11"/>
      <c r="BHB360" s="11"/>
      <c r="BHC360" s="11"/>
      <c r="BHD360" s="11"/>
      <c r="BHE360" s="11"/>
      <c r="BHF360" s="11"/>
      <c r="BHG360" s="11"/>
      <c r="BHH360" s="11"/>
      <c r="BHI360" s="11"/>
      <c r="BHJ360" s="11"/>
      <c r="BHK360" s="11"/>
      <c r="BHL360" s="11"/>
      <c r="BHM360" s="11"/>
      <c r="BHN360" s="11"/>
      <c r="BHO360" s="11"/>
      <c r="BHP360" s="11"/>
      <c r="BHQ360" s="11"/>
      <c r="BHR360" s="11"/>
      <c r="BHS360" s="11"/>
      <c r="BHT360" s="11"/>
      <c r="BHU360" s="11"/>
      <c r="BHV360" s="11"/>
      <c r="BHW360" s="11"/>
      <c r="BHX360" s="11"/>
      <c r="BHY360" s="11"/>
      <c r="BHZ360" s="11"/>
      <c r="BIA360" s="11"/>
      <c r="BIB360" s="11"/>
      <c r="BIC360" s="11"/>
      <c r="BID360" s="11"/>
      <c r="BIE360" s="11"/>
      <c r="BIF360" s="11"/>
      <c r="BIG360" s="11"/>
      <c r="BIH360" s="11"/>
      <c r="BII360" s="11"/>
      <c r="BIJ360" s="11"/>
      <c r="BIK360" s="11"/>
      <c r="BIL360" s="11"/>
      <c r="BIM360" s="11"/>
      <c r="BIN360" s="11"/>
      <c r="BIO360" s="11"/>
      <c r="BIP360" s="11"/>
      <c r="BIQ360" s="11"/>
      <c r="BIR360" s="11"/>
      <c r="BIS360" s="11"/>
      <c r="BIT360" s="11"/>
      <c r="BIU360" s="11"/>
      <c r="BIV360" s="11"/>
      <c r="BIW360" s="11"/>
      <c r="BIX360" s="11"/>
      <c r="BIY360" s="11"/>
      <c r="BIZ360" s="11"/>
      <c r="BJA360" s="11"/>
      <c r="BJB360" s="11"/>
      <c r="BJC360" s="11"/>
      <c r="BJD360" s="11"/>
      <c r="BJE360" s="11"/>
      <c r="BJF360" s="11"/>
      <c r="BJG360" s="11"/>
      <c r="BJH360" s="11"/>
      <c r="BJI360" s="11"/>
      <c r="BJJ360" s="11"/>
      <c r="BJK360" s="11"/>
      <c r="BJL360" s="11"/>
      <c r="BJM360" s="11"/>
      <c r="BJN360" s="11"/>
      <c r="BJO360" s="11"/>
      <c r="BJP360" s="11"/>
      <c r="BJQ360" s="11"/>
      <c r="BJR360" s="11"/>
      <c r="BJS360" s="11"/>
      <c r="BJT360" s="11"/>
      <c r="BJU360" s="11"/>
      <c r="BJV360" s="11"/>
      <c r="BJW360" s="11"/>
      <c r="BJX360" s="11"/>
      <c r="BJY360" s="11"/>
      <c r="BJZ360" s="11"/>
      <c r="BKA360" s="11"/>
      <c r="BKB360" s="11"/>
      <c r="BKC360" s="11"/>
      <c r="BKD360" s="11"/>
      <c r="BKE360" s="11"/>
      <c r="BKF360" s="11"/>
      <c r="BKG360" s="11"/>
      <c r="BKH360" s="11"/>
      <c r="BKI360" s="11"/>
      <c r="BKJ360" s="11"/>
      <c r="BKK360" s="11"/>
      <c r="BKL360" s="11"/>
      <c r="BKM360" s="11"/>
      <c r="BKN360" s="11"/>
      <c r="BKO360" s="11"/>
      <c r="BKP360" s="11"/>
      <c r="BKQ360" s="11"/>
      <c r="BKR360" s="11"/>
      <c r="BKS360" s="11"/>
      <c r="BKT360" s="11"/>
      <c r="BKU360" s="11"/>
      <c r="BKV360" s="11"/>
      <c r="BKW360" s="11"/>
      <c r="BKX360" s="11"/>
      <c r="BKY360" s="11"/>
      <c r="BKZ360" s="11"/>
      <c r="BLA360" s="11"/>
      <c r="BLB360" s="11"/>
      <c r="BLC360" s="11"/>
      <c r="BLD360" s="11"/>
      <c r="BLE360" s="11"/>
      <c r="BLF360" s="11"/>
      <c r="BLG360" s="11"/>
      <c r="BLH360" s="11"/>
      <c r="BLI360" s="11"/>
      <c r="BLJ360" s="11"/>
      <c r="BLK360" s="11"/>
      <c r="BLL360" s="11"/>
      <c r="BLM360" s="11"/>
      <c r="BLN360" s="11"/>
      <c r="BLO360" s="11"/>
      <c r="BLP360" s="11"/>
      <c r="BLQ360" s="11"/>
      <c r="BLR360" s="11"/>
      <c r="BLS360" s="11"/>
      <c r="BLT360" s="11"/>
      <c r="BLU360" s="11"/>
      <c r="BLV360" s="11"/>
      <c r="BLW360" s="11"/>
      <c r="BLX360" s="11"/>
      <c r="BLY360" s="11"/>
      <c r="BLZ360" s="11"/>
      <c r="BMA360" s="11"/>
      <c r="BMB360" s="11"/>
      <c r="BMC360" s="11"/>
      <c r="BMD360" s="11"/>
      <c r="BME360" s="11"/>
      <c r="BMF360" s="11"/>
      <c r="BMG360" s="11"/>
      <c r="BMH360" s="11"/>
      <c r="BMI360" s="11"/>
      <c r="BMJ360" s="11"/>
      <c r="BMK360" s="11"/>
      <c r="BML360" s="11"/>
      <c r="BMM360" s="11"/>
      <c r="BMN360" s="11"/>
      <c r="BMO360" s="11"/>
      <c r="BMP360" s="11"/>
      <c r="BMQ360" s="11"/>
      <c r="BMR360" s="11"/>
      <c r="BMS360" s="11"/>
      <c r="BMT360" s="11"/>
      <c r="BMU360" s="11"/>
      <c r="BMV360" s="11"/>
      <c r="BMW360" s="11"/>
      <c r="BMX360" s="11"/>
      <c r="BMY360" s="11"/>
      <c r="BMZ360" s="11"/>
      <c r="BNA360" s="11"/>
      <c r="BNB360" s="11"/>
      <c r="BNC360" s="11"/>
      <c r="BND360" s="11"/>
      <c r="BNE360" s="11"/>
      <c r="BNF360" s="11"/>
      <c r="BNG360" s="11"/>
      <c r="BNH360" s="11"/>
      <c r="BNI360" s="11"/>
      <c r="BNJ360" s="11"/>
      <c r="BNK360" s="11"/>
      <c r="BNL360" s="11"/>
      <c r="BNM360" s="11"/>
      <c r="BNN360" s="11"/>
      <c r="BNO360" s="11"/>
      <c r="BNP360" s="11"/>
      <c r="BNQ360" s="11"/>
      <c r="BNR360" s="11"/>
      <c r="BNS360" s="11"/>
      <c r="BNT360" s="11"/>
      <c r="BNU360" s="11"/>
      <c r="BNV360" s="11"/>
      <c r="BNW360" s="11"/>
      <c r="BNX360" s="11"/>
      <c r="BNY360" s="11"/>
      <c r="BNZ360" s="11"/>
      <c r="BOA360" s="11"/>
      <c r="BOB360" s="11"/>
      <c r="BOC360" s="11"/>
      <c r="BOD360" s="11"/>
      <c r="BOE360" s="11"/>
      <c r="BOF360" s="11"/>
      <c r="BOG360" s="11"/>
      <c r="BOH360" s="11"/>
      <c r="BOI360" s="11"/>
      <c r="BOJ360" s="11"/>
      <c r="BOK360" s="11"/>
      <c r="BOL360" s="11"/>
      <c r="BOM360" s="11"/>
      <c r="BON360" s="11"/>
      <c r="BOO360" s="11"/>
      <c r="BOP360" s="11"/>
      <c r="BOQ360" s="11"/>
      <c r="BOR360" s="11"/>
      <c r="BOS360" s="11"/>
      <c r="BOT360" s="11"/>
      <c r="BOU360" s="11"/>
      <c r="BOV360" s="11"/>
      <c r="BOW360" s="11"/>
      <c r="BOX360" s="11"/>
      <c r="BOY360" s="11"/>
      <c r="BOZ360" s="11"/>
      <c r="BPA360" s="11"/>
      <c r="BPB360" s="11"/>
      <c r="BPC360" s="11"/>
      <c r="BPD360" s="11"/>
      <c r="BPE360" s="11"/>
      <c r="BPF360" s="11"/>
      <c r="BPG360" s="11"/>
      <c r="BPH360" s="11"/>
      <c r="BPI360" s="11"/>
      <c r="BPJ360" s="11"/>
      <c r="BPK360" s="11"/>
      <c r="BPL360" s="11"/>
      <c r="BPM360" s="11"/>
      <c r="BPN360" s="11"/>
      <c r="BPO360" s="11"/>
      <c r="BPP360" s="11"/>
      <c r="BPQ360" s="11"/>
      <c r="BPR360" s="11"/>
      <c r="BPS360" s="11"/>
      <c r="BPT360" s="11"/>
      <c r="BPU360" s="11"/>
      <c r="BPV360" s="11"/>
      <c r="BPW360" s="11"/>
      <c r="BPX360" s="11"/>
      <c r="BPY360" s="11"/>
      <c r="BPZ360" s="11"/>
      <c r="BQA360" s="11"/>
      <c r="BQB360" s="11"/>
      <c r="BQC360" s="11"/>
      <c r="BQD360" s="11"/>
      <c r="BQE360" s="11"/>
      <c r="BQF360" s="11"/>
      <c r="BQG360" s="11"/>
      <c r="BQH360" s="11"/>
      <c r="BQI360" s="11"/>
      <c r="BQJ360" s="11"/>
      <c r="BQK360" s="11"/>
      <c r="BQL360" s="11"/>
      <c r="BQM360" s="11"/>
      <c r="BQN360" s="11"/>
      <c r="BQO360" s="11"/>
      <c r="BQP360" s="11"/>
      <c r="BQQ360" s="11"/>
      <c r="BQR360" s="11"/>
      <c r="BQS360" s="11"/>
      <c r="BQT360" s="11"/>
      <c r="BQU360" s="11"/>
      <c r="BQV360" s="11"/>
      <c r="BQW360" s="11"/>
      <c r="BQX360" s="11"/>
      <c r="BQY360" s="11"/>
      <c r="BQZ360" s="11"/>
      <c r="BRA360" s="11"/>
      <c r="BRB360" s="11"/>
      <c r="BRC360" s="11"/>
      <c r="BRD360" s="11"/>
      <c r="BRE360" s="11"/>
      <c r="BRF360" s="11"/>
      <c r="BRG360" s="11"/>
      <c r="BRH360" s="11"/>
      <c r="BRI360" s="11"/>
      <c r="BRJ360" s="11"/>
      <c r="BRK360" s="11"/>
      <c r="BRL360" s="11"/>
      <c r="BRM360" s="11"/>
      <c r="BRN360" s="11"/>
      <c r="BRO360" s="11"/>
      <c r="BRP360" s="11"/>
      <c r="BRQ360" s="11"/>
      <c r="BRR360" s="11"/>
      <c r="BRS360" s="11"/>
      <c r="BRT360" s="11"/>
      <c r="BRU360" s="11"/>
      <c r="BRV360" s="11"/>
      <c r="BRW360" s="11"/>
      <c r="BRX360" s="11"/>
      <c r="BRY360" s="11"/>
      <c r="BRZ360" s="11"/>
      <c r="BSA360" s="11"/>
      <c r="BSB360" s="11"/>
      <c r="BSC360" s="11"/>
      <c r="BSD360" s="11"/>
      <c r="BSE360" s="11"/>
      <c r="BSF360" s="11"/>
      <c r="BSG360" s="11"/>
      <c r="BSH360" s="11"/>
      <c r="BSI360" s="11"/>
      <c r="BSJ360" s="11"/>
      <c r="BSK360" s="11"/>
      <c r="BSL360" s="11"/>
      <c r="BSM360" s="11"/>
      <c r="BSN360" s="11"/>
      <c r="BSO360" s="11"/>
      <c r="BSP360" s="11"/>
      <c r="BSQ360" s="11"/>
      <c r="BSR360" s="11"/>
      <c r="BSS360" s="11"/>
      <c r="BST360" s="11"/>
      <c r="BSU360" s="11"/>
      <c r="BSV360" s="11"/>
      <c r="BSW360" s="11"/>
      <c r="BSX360" s="11"/>
      <c r="BSY360" s="11"/>
      <c r="BSZ360" s="11"/>
      <c r="BTA360" s="11"/>
      <c r="BTB360" s="11"/>
      <c r="BTC360" s="11"/>
      <c r="BTD360" s="11"/>
      <c r="BTE360" s="11"/>
      <c r="BTF360" s="11"/>
      <c r="BTG360" s="11"/>
      <c r="BTH360" s="11"/>
      <c r="BTI360" s="11"/>
      <c r="BTJ360" s="11"/>
      <c r="BTK360" s="11"/>
      <c r="BTL360" s="11"/>
      <c r="BTM360" s="11"/>
      <c r="BTN360" s="11"/>
      <c r="BTO360" s="11"/>
      <c r="BTP360" s="11"/>
      <c r="BTQ360" s="11"/>
      <c r="BTR360" s="11"/>
      <c r="BTS360" s="11"/>
      <c r="BTT360" s="11"/>
      <c r="BTU360" s="11"/>
      <c r="BTV360" s="11"/>
      <c r="BTW360" s="11"/>
      <c r="BTX360" s="11"/>
      <c r="BTY360" s="11"/>
      <c r="BTZ360" s="11"/>
      <c r="BUA360" s="11"/>
      <c r="BUB360" s="11"/>
      <c r="BUC360" s="11"/>
      <c r="BUD360" s="11"/>
      <c r="BUE360" s="11"/>
      <c r="BUF360" s="11"/>
      <c r="BUG360" s="11"/>
      <c r="BUH360" s="11"/>
      <c r="BUI360" s="11"/>
      <c r="BUJ360" s="11"/>
      <c r="BUK360" s="11"/>
      <c r="BUL360" s="11"/>
      <c r="BUM360" s="11"/>
      <c r="BUN360" s="11"/>
      <c r="BUO360" s="11"/>
      <c r="BUP360" s="11"/>
      <c r="BUQ360" s="11"/>
      <c r="BUR360" s="11"/>
      <c r="BUS360" s="11"/>
      <c r="BUT360" s="11"/>
      <c r="BUU360" s="11"/>
      <c r="BUV360" s="11"/>
      <c r="BUW360" s="11"/>
      <c r="BUX360" s="11"/>
      <c r="BUY360" s="11"/>
      <c r="BUZ360" s="11"/>
      <c r="BVA360" s="11"/>
      <c r="BVB360" s="11"/>
      <c r="BVC360" s="11"/>
      <c r="BVD360" s="11"/>
      <c r="BVE360" s="11"/>
      <c r="BVF360" s="11"/>
      <c r="BVG360" s="11"/>
      <c r="BVH360" s="11"/>
      <c r="BVI360" s="11"/>
      <c r="BVJ360" s="11"/>
      <c r="BVK360" s="11"/>
      <c r="BVL360" s="11"/>
      <c r="BVM360" s="11"/>
      <c r="BVN360" s="11"/>
      <c r="BVO360" s="11"/>
      <c r="BVP360" s="11"/>
      <c r="BVQ360" s="11"/>
      <c r="BVR360" s="11"/>
      <c r="BVS360" s="11"/>
      <c r="BVT360" s="11"/>
      <c r="BVU360" s="11"/>
      <c r="BVV360" s="11"/>
      <c r="BVW360" s="11"/>
      <c r="BVX360" s="11"/>
      <c r="BVY360" s="11"/>
      <c r="BVZ360" s="11"/>
      <c r="BWA360" s="11"/>
      <c r="BWB360" s="11"/>
      <c r="BWC360" s="11"/>
      <c r="BWD360" s="11"/>
      <c r="BWE360" s="11"/>
      <c r="BWF360" s="11"/>
      <c r="BWG360" s="11"/>
      <c r="BWH360" s="11"/>
      <c r="BWI360" s="11"/>
      <c r="BWJ360" s="11"/>
      <c r="BWK360" s="11"/>
      <c r="BWL360" s="11"/>
      <c r="BWM360" s="11"/>
      <c r="BWN360" s="11"/>
      <c r="BWO360" s="11"/>
      <c r="BWP360" s="11"/>
      <c r="BWQ360" s="11"/>
      <c r="BWR360" s="11"/>
      <c r="BWS360" s="11"/>
      <c r="BWT360" s="11"/>
      <c r="BWU360" s="11"/>
      <c r="BWV360" s="11"/>
      <c r="BWW360" s="11"/>
      <c r="BWX360" s="11"/>
      <c r="BWY360" s="11"/>
      <c r="BWZ360" s="11"/>
      <c r="BXA360" s="11"/>
      <c r="BXB360" s="11"/>
      <c r="BXC360" s="11"/>
      <c r="BXD360" s="11"/>
      <c r="BXE360" s="11"/>
      <c r="BXF360" s="11"/>
      <c r="BXG360" s="11"/>
      <c r="BXH360" s="11"/>
      <c r="BXI360" s="11"/>
      <c r="BXJ360" s="11"/>
      <c r="BXK360" s="11"/>
      <c r="BXL360" s="11"/>
      <c r="BXM360" s="11"/>
      <c r="BXN360" s="11"/>
      <c r="BXO360" s="11"/>
      <c r="BXP360" s="11"/>
      <c r="BXQ360" s="11"/>
      <c r="BXR360" s="11"/>
      <c r="BXS360" s="11"/>
      <c r="BXT360" s="11"/>
      <c r="BXU360" s="11"/>
      <c r="BXV360" s="11"/>
      <c r="BXW360" s="11"/>
      <c r="BXX360" s="11"/>
      <c r="BXY360" s="11"/>
      <c r="BXZ360" s="11"/>
      <c r="BYA360" s="11"/>
      <c r="BYB360" s="11"/>
      <c r="BYC360" s="11"/>
      <c r="BYD360" s="11"/>
      <c r="BYE360" s="11"/>
      <c r="BYF360" s="11"/>
      <c r="BYG360" s="11"/>
      <c r="BYH360" s="11"/>
      <c r="BYI360" s="11"/>
      <c r="BYJ360" s="11"/>
      <c r="BYK360" s="11"/>
      <c r="BYL360" s="11"/>
      <c r="BYM360" s="11"/>
      <c r="BYN360" s="11"/>
      <c r="BYO360" s="11"/>
      <c r="BYP360" s="11"/>
      <c r="BYQ360" s="11"/>
      <c r="BYR360" s="11"/>
      <c r="BYS360" s="11"/>
      <c r="BYT360" s="11"/>
      <c r="BYU360" s="11"/>
      <c r="BYV360" s="11"/>
      <c r="BYW360" s="11"/>
      <c r="BYX360" s="11"/>
      <c r="BYY360" s="11"/>
      <c r="BYZ360" s="11"/>
      <c r="BZA360" s="11"/>
      <c r="BZB360" s="11"/>
      <c r="BZC360" s="11"/>
      <c r="BZD360" s="11"/>
      <c r="BZE360" s="11"/>
      <c r="BZF360" s="11"/>
      <c r="BZG360" s="11"/>
      <c r="BZH360" s="11"/>
      <c r="BZI360" s="11"/>
      <c r="BZJ360" s="11"/>
      <c r="BZK360" s="11"/>
      <c r="BZL360" s="11"/>
      <c r="BZM360" s="11"/>
      <c r="BZN360" s="11"/>
      <c r="BZO360" s="11"/>
      <c r="BZP360" s="11"/>
      <c r="BZQ360" s="11"/>
      <c r="BZR360" s="11"/>
      <c r="BZS360" s="11"/>
      <c r="BZT360" s="11"/>
      <c r="BZU360" s="11"/>
      <c r="BZV360" s="11"/>
      <c r="BZW360" s="11"/>
      <c r="BZX360" s="11"/>
      <c r="BZY360" s="11"/>
      <c r="BZZ360" s="11"/>
      <c r="CAA360" s="11"/>
      <c r="CAB360" s="11"/>
      <c r="CAC360" s="11"/>
      <c r="CAD360" s="11"/>
      <c r="CAE360" s="11"/>
      <c r="CAF360" s="11"/>
      <c r="CAG360" s="11"/>
      <c r="CAH360" s="11"/>
      <c r="CAI360" s="11"/>
      <c r="CAJ360" s="11"/>
      <c r="CAK360" s="11"/>
      <c r="CAL360" s="11"/>
      <c r="CAM360" s="11"/>
      <c r="CAN360" s="11"/>
      <c r="CAO360" s="11"/>
      <c r="CAP360" s="11"/>
      <c r="CAQ360" s="11"/>
      <c r="CAR360" s="11"/>
      <c r="CAS360" s="11"/>
      <c r="CAT360" s="11"/>
      <c r="CAU360" s="11"/>
      <c r="CAV360" s="11"/>
      <c r="CAW360" s="11"/>
      <c r="CAX360" s="11"/>
      <c r="CAY360" s="11"/>
      <c r="CAZ360" s="11"/>
      <c r="CBA360" s="11"/>
      <c r="CBB360" s="11"/>
      <c r="CBC360" s="11"/>
      <c r="CBD360" s="11"/>
      <c r="CBE360" s="11"/>
      <c r="CBF360" s="11"/>
      <c r="CBG360" s="11"/>
      <c r="CBH360" s="11"/>
      <c r="CBI360" s="11"/>
      <c r="CBJ360" s="11"/>
      <c r="CBK360" s="11"/>
      <c r="CBL360" s="11"/>
      <c r="CBM360" s="11"/>
      <c r="CBN360" s="11"/>
      <c r="CBO360" s="11"/>
      <c r="CBP360" s="11"/>
      <c r="CBQ360" s="11"/>
      <c r="CBR360" s="11"/>
      <c r="CBS360" s="11"/>
      <c r="CBT360" s="11"/>
      <c r="CBU360" s="11"/>
      <c r="CBV360" s="11"/>
      <c r="CBW360" s="11"/>
      <c r="CBX360" s="11"/>
      <c r="CBY360" s="11"/>
      <c r="CBZ360" s="11"/>
      <c r="CCA360" s="11"/>
      <c r="CCB360" s="11"/>
      <c r="CCC360" s="11"/>
      <c r="CCD360" s="11"/>
      <c r="CCE360" s="11"/>
      <c r="CCF360" s="11"/>
      <c r="CCG360" s="11"/>
      <c r="CCH360" s="11"/>
      <c r="CCI360" s="11"/>
      <c r="CCJ360" s="11"/>
      <c r="CCK360" s="11"/>
      <c r="CCL360" s="11"/>
      <c r="CCM360" s="11"/>
      <c r="CCN360" s="11"/>
      <c r="CCO360" s="11"/>
      <c r="CCP360" s="11"/>
      <c r="CCQ360" s="11"/>
      <c r="CCR360" s="11"/>
      <c r="CCS360" s="11"/>
      <c r="CCT360" s="11"/>
      <c r="CCU360" s="11"/>
      <c r="CCV360" s="11"/>
      <c r="CCW360" s="11"/>
      <c r="CCX360" s="11"/>
      <c r="CCY360" s="11"/>
      <c r="CCZ360" s="11"/>
      <c r="CDA360" s="11"/>
      <c r="CDB360" s="11"/>
      <c r="CDC360" s="11"/>
      <c r="CDD360" s="11"/>
      <c r="CDE360" s="11"/>
      <c r="CDF360" s="11"/>
      <c r="CDG360" s="11"/>
      <c r="CDH360" s="11"/>
      <c r="CDI360" s="11"/>
      <c r="CDJ360" s="11"/>
      <c r="CDK360" s="11"/>
      <c r="CDL360" s="11"/>
      <c r="CDM360" s="11"/>
      <c r="CDN360" s="11"/>
      <c r="CDO360" s="11"/>
      <c r="CDP360" s="11"/>
      <c r="CDQ360" s="11"/>
      <c r="CDR360" s="11"/>
      <c r="CDS360" s="11"/>
      <c r="CDT360" s="11"/>
      <c r="CDU360" s="11"/>
      <c r="CDV360" s="11"/>
      <c r="CDW360" s="11"/>
      <c r="CDX360" s="11"/>
      <c r="CDY360" s="11"/>
      <c r="CDZ360" s="11"/>
      <c r="CEA360" s="11"/>
      <c r="CEB360" s="11"/>
      <c r="CEC360" s="11"/>
      <c r="CED360" s="11"/>
      <c r="CEE360" s="11"/>
      <c r="CEF360" s="11"/>
      <c r="CEG360" s="11"/>
      <c r="CEH360" s="11"/>
      <c r="CEI360" s="11"/>
      <c r="CEJ360" s="11"/>
      <c r="CEK360" s="11"/>
      <c r="CEL360" s="11"/>
      <c r="CEM360" s="11"/>
      <c r="CEN360" s="11"/>
      <c r="CEO360" s="11"/>
      <c r="CEP360" s="11"/>
      <c r="CEQ360" s="11"/>
      <c r="CER360" s="11"/>
      <c r="CES360" s="11"/>
      <c r="CET360" s="11"/>
      <c r="CEU360" s="11"/>
      <c r="CEV360" s="11"/>
      <c r="CEW360" s="11"/>
      <c r="CEX360" s="11"/>
      <c r="CEY360" s="11"/>
      <c r="CEZ360" s="11"/>
      <c r="CFA360" s="11"/>
      <c r="CFB360" s="11"/>
      <c r="CFC360" s="11"/>
      <c r="CFD360" s="11"/>
      <c r="CFE360" s="11"/>
      <c r="CFF360" s="11"/>
      <c r="CFG360" s="11"/>
      <c r="CFH360" s="11"/>
      <c r="CFI360" s="11"/>
      <c r="CFJ360" s="11"/>
      <c r="CFK360" s="11"/>
      <c r="CFL360" s="11"/>
      <c r="CFM360" s="11"/>
      <c r="CFN360" s="11"/>
      <c r="CFO360" s="11"/>
      <c r="CFP360" s="11"/>
      <c r="CFQ360" s="11"/>
      <c r="CFR360" s="11"/>
      <c r="CFS360" s="11"/>
      <c r="CFT360" s="11"/>
      <c r="CFU360" s="11"/>
      <c r="CFV360" s="11"/>
      <c r="CFW360" s="11"/>
      <c r="CFX360" s="11"/>
      <c r="CFY360" s="11"/>
      <c r="CFZ360" s="11"/>
      <c r="CGA360" s="11"/>
      <c r="CGB360" s="11"/>
      <c r="CGC360" s="11"/>
      <c r="CGD360" s="11"/>
      <c r="CGE360" s="11"/>
      <c r="CGF360" s="11"/>
      <c r="CGG360" s="11"/>
      <c r="CGH360" s="11"/>
      <c r="CGI360" s="11"/>
      <c r="CGJ360" s="11"/>
      <c r="CGK360" s="11"/>
      <c r="CGL360" s="11"/>
      <c r="CGM360" s="11"/>
      <c r="CGN360" s="11"/>
      <c r="CGO360" s="11"/>
      <c r="CGP360" s="11"/>
      <c r="CGQ360" s="11"/>
      <c r="CGR360" s="11"/>
      <c r="CGS360" s="11"/>
      <c r="CGT360" s="11"/>
      <c r="CGU360" s="11"/>
      <c r="CGV360" s="11"/>
      <c r="CGW360" s="11"/>
      <c r="CGX360" s="11"/>
      <c r="CGY360" s="11"/>
      <c r="CGZ360" s="11"/>
      <c r="CHA360" s="11"/>
      <c r="CHB360" s="11"/>
      <c r="CHC360" s="11"/>
      <c r="CHD360" s="11"/>
      <c r="CHE360" s="11"/>
      <c r="CHF360" s="11"/>
      <c r="CHG360" s="11"/>
      <c r="CHH360" s="11"/>
      <c r="CHI360" s="11"/>
      <c r="CHJ360" s="11"/>
      <c r="CHK360" s="11"/>
      <c r="CHL360" s="11"/>
      <c r="CHM360" s="11"/>
      <c r="CHN360" s="11"/>
      <c r="CHO360" s="11"/>
      <c r="CHP360" s="11"/>
      <c r="CHQ360" s="11"/>
      <c r="CHR360" s="11"/>
      <c r="CHS360" s="11"/>
      <c r="CHT360" s="11"/>
      <c r="CHU360" s="11"/>
      <c r="CHV360" s="11"/>
      <c r="CHW360" s="11"/>
      <c r="CHX360" s="11"/>
      <c r="CHY360" s="11"/>
      <c r="CHZ360" s="11"/>
      <c r="CIA360" s="11"/>
      <c r="CIB360" s="11"/>
      <c r="CIC360" s="11"/>
      <c r="CID360" s="11"/>
      <c r="CIE360" s="11"/>
      <c r="CIF360" s="11"/>
      <c r="CIG360" s="11"/>
      <c r="CIH360" s="11"/>
      <c r="CII360" s="11"/>
      <c r="CIJ360" s="11"/>
      <c r="CIK360" s="11"/>
      <c r="CIL360" s="11"/>
      <c r="CIM360" s="11"/>
      <c r="CIN360" s="11"/>
      <c r="CIO360" s="11"/>
      <c r="CIP360" s="11"/>
      <c r="CIQ360" s="11"/>
      <c r="CIR360" s="11"/>
      <c r="CIS360" s="11"/>
      <c r="CIT360" s="11"/>
      <c r="CIU360" s="11"/>
      <c r="CIV360" s="11"/>
      <c r="CIW360" s="11"/>
      <c r="CIX360" s="11"/>
      <c r="CIY360" s="11"/>
      <c r="CIZ360" s="11"/>
      <c r="CJA360" s="11"/>
      <c r="CJB360" s="11"/>
      <c r="CJC360" s="11"/>
      <c r="CJD360" s="11"/>
      <c r="CJE360" s="11"/>
      <c r="CJF360" s="11"/>
      <c r="CJG360" s="11"/>
      <c r="CJH360" s="11"/>
      <c r="CJI360" s="11"/>
      <c r="CJJ360" s="11"/>
      <c r="CJK360" s="11"/>
      <c r="CJL360" s="11"/>
      <c r="CJM360" s="11"/>
      <c r="CJN360" s="11"/>
      <c r="CJO360" s="11"/>
      <c r="CJP360" s="11"/>
      <c r="CJQ360" s="11"/>
      <c r="CJR360" s="11"/>
      <c r="CJS360" s="11"/>
      <c r="CJT360" s="11"/>
      <c r="CJU360" s="11"/>
      <c r="CJV360" s="11"/>
      <c r="CJW360" s="11"/>
      <c r="CJX360" s="11"/>
      <c r="CJY360" s="11"/>
      <c r="CJZ360" s="11"/>
      <c r="CKA360" s="11"/>
      <c r="CKB360" s="11"/>
      <c r="CKC360" s="11"/>
      <c r="CKD360" s="11"/>
      <c r="CKE360" s="11"/>
      <c r="CKF360" s="11"/>
      <c r="CKG360" s="11"/>
      <c r="CKH360" s="11"/>
      <c r="CKI360" s="11"/>
      <c r="CKJ360" s="11"/>
      <c r="CKK360" s="11"/>
      <c r="CKL360" s="11"/>
      <c r="CKM360" s="11"/>
      <c r="CKN360" s="11"/>
      <c r="CKO360" s="11"/>
      <c r="CKP360" s="11"/>
      <c r="CKQ360" s="11"/>
      <c r="CKR360" s="11"/>
      <c r="CKS360" s="11"/>
      <c r="CKT360" s="11"/>
      <c r="CKU360" s="11"/>
      <c r="CKV360" s="11"/>
      <c r="CKW360" s="11"/>
      <c r="CKX360" s="11"/>
      <c r="CKY360" s="11"/>
      <c r="CKZ360" s="11"/>
      <c r="CLA360" s="11"/>
      <c r="CLB360" s="11"/>
      <c r="CLC360" s="11"/>
      <c r="CLD360" s="11"/>
      <c r="CLE360" s="11"/>
      <c r="CLF360" s="11"/>
      <c r="CLG360" s="11"/>
      <c r="CLH360" s="11"/>
      <c r="CLI360" s="11"/>
      <c r="CLJ360" s="11"/>
      <c r="CLK360" s="11"/>
      <c r="CLL360" s="11"/>
      <c r="CLM360" s="11"/>
      <c r="CLN360" s="11"/>
      <c r="CLO360" s="11"/>
      <c r="CLP360" s="11"/>
      <c r="CLQ360" s="11"/>
      <c r="CLR360" s="11"/>
      <c r="CLS360" s="11"/>
      <c r="CLT360" s="11"/>
      <c r="CLU360" s="11"/>
      <c r="CLV360" s="11"/>
      <c r="CLW360" s="11"/>
      <c r="CLX360" s="11"/>
      <c r="CLY360" s="11"/>
      <c r="CLZ360" s="11"/>
      <c r="CMA360" s="11"/>
      <c r="CMB360" s="11"/>
      <c r="CMC360" s="11"/>
      <c r="CMD360" s="11"/>
      <c r="CME360" s="11"/>
      <c r="CMF360" s="11"/>
      <c r="CMG360" s="11"/>
      <c r="CMH360" s="11"/>
      <c r="CMI360" s="11"/>
      <c r="CMJ360" s="11"/>
      <c r="CMK360" s="11"/>
      <c r="CML360" s="11"/>
      <c r="CMM360" s="11"/>
      <c r="CMN360" s="11"/>
      <c r="CMO360" s="11"/>
      <c r="CMP360" s="11"/>
      <c r="CMQ360" s="11"/>
      <c r="CMR360" s="11"/>
      <c r="CMS360" s="11"/>
      <c r="CMT360" s="11"/>
      <c r="CMU360" s="11"/>
      <c r="CMV360" s="11"/>
      <c r="CMW360" s="11"/>
      <c r="CMX360" s="11"/>
      <c r="CMY360" s="11"/>
      <c r="CMZ360" s="11"/>
      <c r="CNA360" s="11"/>
      <c r="CNB360" s="11"/>
      <c r="CNC360" s="11"/>
      <c r="CND360" s="11"/>
      <c r="CNE360" s="11"/>
      <c r="CNF360" s="11"/>
      <c r="CNG360" s="11"/>
      <c r="CNH360" s="11"/>
      <c r="CNI360" s="11"/>
      <c r="CNJ360" s="11"/>
      <c r="CNK360" s="11"/>
      <c r="CNL360" s="11"/>
      <c r="CNM360" s="11"/>
      <c r="CNN360" s="11"/>
      <c r="CNO360" s="11"/>
      <c r="CNP360" s="11"/>
      <c r="CNQ360" s="11"/>
      <c r="CNR360" s="11"/>
      <c r="CNS360" s="11"/>
      <c r="CNT360" s="11"/>
      <c r="CNU360" s="11"/>
      <c r="CNV360" s="11"/>
      <c r="CNW360" s="11"/>
      <c r="CNX360" s="11"/>
      <c r="CNY360" s="11"/>
      <c r="CNZ360" s="11"/>
      <c r="COA360" s="11"/>
      <c r="COB360" s="11"/>
      <c r="COC360" s="11"/>
      <c r="COD360" s="11"/>
      <c r="COE360" s="11"/>
      <c r="COF360" s="11"/>
      <c r="COG360" s="11"/>
      <c r="COH360" s="11"/>
      <c r="COI360" s="11"/>
      <c r="COJ360" s="11"/>
      <c r="COK360" s="11"/>
      <c r="COL360" s="11"/>
      <c r="COM360" s="11"/>
      <c r="CON360" s="11"/>
      <c r="COO360" s="11"/>
      <c r="COP360" s="11"/>
      <c r="COQ360" s="11"/>
      <c r="COR360" s="11"/>
      <c r="COS360" s="11"/>
      <c r="COT360" s="11"/>
      <c r="COU360" s="11"/>
      <c r="COV360" s="11"/>
      <c r="COW360" s="11"/>
      <c r="COX360" s="11"/>
      <c r="COY360" s="11"/>
      <c r="COZ360" s="11"/>
      <c r="CPA360" s="11"/>
      <c r="CPB360" s="11"/>
      <c r="CPC360" s="11"/>
      <c r="CPD360" s="11"/>
      <c r="CPE360" s="11"/>
      <c r="CPF360" s="11"/>
      <c r="CPG360" s="11"/>
      <c r="CPH360" s="11"/>
      <c r="CPI360" s="11"/>
      <c r="CPJ360" s="11"/>
      <c r="CPK360" s="11"/>
      <c r="CPL360" s="11"/>
      <c r="CPM360" s="11"/>
      <c r="CPN360" s="11"/>
      <c r="CPO360" s="11"/>
      <c r="CPP360" s="11"/>
      <c r="CPQ360" s="11"/>
      <c r="CPR360" s="11"/>
      <c r="CPS360" s="11"/>
      <c r="CPT360" s="11"/>
      <c r="CPU360" s="11"/>
      <c r="CPV360" s="11"/>
      <c r="CPW360" s="11"/>
      <c r="CPX360" s="11"/>
      <c r="CPY360" s="11"/>
      <c r="CPZ360" s="11"/>
      <c r="CQA360" s="11"/>
      <c r="CQB360" s="11"/>
      <c r="CQC360" s="11"/>
      <c r="CQD360" s="11"/>
      <c r="CQE360" s="11"/>
      <c r="CQF360" s="11"/>
      <c r="CQG360" s="11"/>
      <c r="CQH360" s="11"/>
      <c r="CQI360" s="11"/>
      <c r="CQJ360" s="11"/>
      <c r="CQK360" s="11"/>
      <c r="CQL360" s="11"/>
      <c r="CQM360" s="11"/>
      <c r="CQN360" s="11"/>
      <c r="CQO360" s="11"/>
      <c r="CQP360" s="11"/>
      <c r="CQQ360" s="11"/>
      <c r="CQR360" s="11"/>
      <c r="CQS360" s="11"/>
      <c r="CQT360" s="11"/>
      <c r="CQU360" s="11"/>
      <c r="CQV360" s="11"/>
      <c r="CQW360" s="11"/>
      <c r="CQX360" s="11"/>
      <c r="CQY360" s="11"/>
      <c r="CQZ360" s="11"/>
      <c r="CRA360" s="11"/>
      <c r="CRB360" s="11"/>
      <c r="CRC360" s="11"/>
      <c r="CRD360" s="11"/>
      <c r="CRE360" s="11"/>
      <c r="CRF360" s="11"/>
      <c r="CRG360" s="11"/>
      <c r="CRH360" s="11"/>
      <c r="CRI360" s="11"/>
      <c r="CRJ360" s="11"/>
      <c r="CRK360" s="11"/>
      <c r="CRL360" s="11"/>
      <c r="CRM360" s="11"/>
      <c r="CRN360" s="11"/>
      <c r="CRO360" s="11"/>
      <c r="CRP360" s="11"/>
      <c r="CRQ360" s="11"/>
      <c r="CRR360" s="11"/>
      <c r="CRS360" s="11"/>
      <c r="CRT360" s="11"/>
      <c r="CRU360" s="11"/>
      <c r="CRV360" s="11"/>
      <c r="CRW360" s="11"/>
      <c r="CRX360" s="11"/>
      <c r="CRY360" s="11"/>
      <c r="CRZ360" s="11"/>
      <c r="CSA360" s="11"/>
      <c r="CSB360" s="11"/>
      <c r="CSC360" s="11"/>
      <c r="CSD360" s="11"/>
      <c r="CSE360" s="11"/>
      <c r="CSF360" s="11"/>
      <c r="CSG360" s="11"/>
      <c r="CSH360" s="11"/>
      <c r="CSI360" s="11"/>
      <c r="CSJ360" s="11"/>
      <c r="CSK360" s="11"/>
      <c r="CSL360" s="11"/>
      <c r="CSM360" s="11"/>
      <c r="CSN360" s="11"/>
      <c r="CSO360" s="11"/>
      <c r="CSP360" s="11"/>
      <c r="CSQ360" s="11"/>
      <c r="CSR360" s="11"/>
      <c r="CSS360" s="11"/>
      <c r="CST360" s="11"/>
      <c r="CSU360" s="11"/>
      <c r="CSV360" s="11"/>
      <c r="CSW360" s="11"/>
      <c r="CSX360" s="11"/>
      <c r="CSY360" s="11"/>
      <c r="CSZ360" s="11"/>
      <c r="CTA360" s="11"/>
      <c r="CTB360" s="11"/>
      <c r="CTC360" s="11"/>
      <c r="CTD360" s="11"/>
      <c r="CTE360" s="11"/>
      <c r="CTF360" s="11"/>
      <c r="CTG360" s="11"/>
      <c r="CTH360" s="11"/>
      <c r="CTI360" s="11"/>
      <c r="CTJ360" s="11"/>
      <c r="CTK360" s="11"/>
      <c r="CTL360" s="11"/>
      <c r="CTM360" s="11"/>
      <c r="CTN360" s="11"/>
      <c r="CTO360" s="11"/>
      <c r="CTP360" s="11"/>
      <c r="CTQ360" s="11"/>
      <c r="CTR360" s="11"/>
      <c r="CTS360" s="11"/>
      <c r="CTT360" s="11"/>
      <c r="CTU360" s="11"/>
      <c r="CTV360" s="11"/>
      <c r="CTW360" s="11"/>
      <c r="CTX360" s="11"/>
      <c r="CTY360" s="11"/>
      <c r="CTZ360" s="11"/>
      <c r="CUA360" s="11"/>
      <c r="CUB360" s="11"/>
      <c r="CUC360" s="11"/>
      <c r="CUD360" s="11"/>
      <c r="CUE360" s="11"/>
      <c r="CUF360" s="11"/>
      <c r="CUG360" s="11"/>
      <c r="CUH360" s="11"/>
      <c r="CUI360" s="11"/>
      <c r="CUJ360" s="11"/>
      <c r="CUK360" s="11"/>
      <c r="CUL360" s="11"/>
      <c r="CUM360" s="11"/>
      <c r="CUN360" s="11"/>
      <c r="CUO360" s="11"/>
      <c r="CUP360" s="11"/>
      <c r="CUQ360" s="11"/>
      <c r="CUR360" s="11"/>
      <c r="CUS360" s="11"/>
      <c r="CUT360" s="11"/>
      <c r="CUU360" s="11"/>
      <c r="CUV360" s="11"/>
      <c r="CUW360" s="11"/>
      <c r="CUX360" s="11"/>
      <c r="CUY360" s="11"/>
      <c r="CUZ360" s="11"/>
      <c r="CVA360" s="11"/>
      <c r="CVB360" s="11"/>
      <c r="CVC360" s="11"/>
      <c r="CVD360" s="11"/>
      <c r="CVE360" s="11"/>
      <c r="CVF360" s="11"/>
      <c r="CVG360" s="11"/>
      <c r="CVH360" s="11"/>
      <c r="CVI360" s="11"/>
      <c r="CVJ360" s="11"/>
      <c r="CVK360" s="11"/>
      <c r="CVL360" s="11"/>
      <c r="CVM360" s="11"/>
      <c r="CVN360" s="11"/>
      <c r="CVO360" s="11"/>
      <c r="CVP360" s="11"/>
      <c r="CVQ360" s="11"/>
      <c r="CVR360" s="11"/>
      <c r="CVS360" s="11"/>
      <c r="CVT360" s="11"/>
      <c r="CVU360" s="11"/>
      <c r="CVV360" s="11"/>
      <c r="CVW360" s="11"/>
      <c r="CVX360" s="11"/>
      <c r="CVY360" s="11"/>
      <c r="CVZ360" s="11"/>
      <c r="CWA360" s="11"/>
      <c r="CWB360" s="11"/>
      <c r="CWC360" s="11"/>
      <c r="CWD360" s="11"/>
      <c r="CWE360" s="11"/>
      <c r="CWF360" s="11"/>
      <c r="CWG360" s="11"/>
      <c r="CWH360" s="11"/>
      <c r="CWI360" s="11"/>
      <c r="CWJ360" s="11"/>
      <c r="CWK360" s="11"/>
      <c r="CWL360" s="11"/>
      <c r="CWM360" s="11"/>
      <c r="CWN360" s="11"/>
      <c r="CWO360" s="11"/>
      <c r="CWP360" s="11"/>
      <c r="CWQ360" s="11"/>
      <c r="CWR360" s="11"/>
      <c r="CWS360" s="11"/>
      <c r="CWT360" s="11"/>
      <c r="CWU360" s="11"/>
      <c r="CWV360" s="11"/>
      <c r="CWW360" s="11"/>
      <c r="CWX360" s="11"/>
      <c r="CWY360" s="11"/>
      <c r="CWZ360" s="11"/>
      <c r="CXA360" s="11"/>
      <c r="CXB360" s="11"/>
      <c r="CXC360" s="11"/>
      <c r="CXD360" s="11"/>
      <c r="CXE360" s="11"/>
      <c r="CXF360" s="11"/>
      <c r="CXG360" s="11"/>
      <c r="CXH360" s="11"/>
      <c r="CXI360" s="11"/>
      <c r="CXJ360" s="11"/>
      <c r="CXK360" s="11"/>
      <c r="CXL360" s="11"/>
      <c r="CXM360" s="11"/>
      <c r="CXN360" s="11"/>
      <c r="CXO360" s="11"/>
      <c r="CXP360" s="11"/>
      <c r="CXQ360" s="11"/>
      <c r="CXR360" s="11"/>
      <c r="CXS360" s="11"/>
      <c r="CXT360" s="11"/>
      <c r="CXU360" s="11"/>
      <c r="CXV360" s="11"/>
      <c r="CXW360" s="11"/>
      <c r="CXX360" s="11"/>
      <c r="CXY360" s="11"/>
      <c r="CXZ360" s="11"/>
      <c r="CYA360" s="11"/>
      <c r="CYB360" s="11"/>
      <c r="CYC360" s="11"/>
      <c r="CYD360" s="11"/>
      <c r="CYE360" s="11"/>
      <c r="CYF360" s="11"/>
      <c r="CYG360" s="11"/>
      <c r="CYH360" s="11"/>
      <c r="CYI360" s="11"/>
      <c r="CYJ360" s="11"/>
      <c r="CYK360" s="11"/>
      <c r="CYL360" s="11"/>
      <c r="CYM360" s="11"/>
      <c r="CYN360" s="11"/>
      <c r="CYO360" s="11"/>
      <c r="CYP360" s="11"/>
      <c r="CYQ360" s="11"/>
      <c r="CYR360" s="11"/>
      <c r="CYS360" s="11"/>
      <c r="CYT360" s="11"/>
      <c r="CYU360" s="11"/>
      <c r="CYV360" s="11"/>
      <c r="CYW360" s="11"/>
      <c r="CYX360" s="11"/>
      <c r="CYY360" s="11"/>
      <c r="CYZ360" s="11"/>
      <c r="CZA360" s="11"/>
      <c r="CZB360" s="11"/>
      <c r="CZC360" s="11"/>
      <c r="CZD360" s="11"/>
      <c r="CZE360" s="11"/>
      <c r="CZF360" s="11"/>
      <c r="CZG360" s="11"/>
      <c r="CZH360" s="11"/>
      <c r="CZI360" s="11"/>
      <c r="CZJ360" s="11"/>
      <c r="CZK360" s="11"/>
      <c r="CZL360" s="11"/>
      <c r="CZM360" s="11"/>
      <c r="CZN360" s="11"/>
      <c r="CZO360" s="11"/>
      <c r="CZP360" s="11"/>
      <c r="CZQ360" s="11"/>
      <c r="CZR360" s="11"/>
      <c r="CZS360" s="11"/>
      <c r="CZT360" s="11"/>
      <c r="CZU360" s="11"/>
      <c r="CZV360" s="11"/>
      <c r="CZW360" s="11"/>
      <c r="CZX360" s="11"/>
      <c r="CZY360" s="11"/>
      <c r="CZZ360" s="11"/>
      <c r="DAA360" s="11"/>
      <c r="DAB360" s="11"/>
      <c r="DAC360" s="11"/>
      <c r="DAD360" s="11"/>
      <c r="DAE360" s="11"/>
      <c r="DAF360" s="11"/>
      <c r="DAG360" s="11"/>
      <c r="DAH360" s="11"/>
      <c r="DAI360" s="11"/>
      <c r="DAJ360" s="11"/>
      <c r="DAK360" s="11"/>
      <c r="DAL360" s="11"/>
      <c r="DAM360" s="11"/>
      <c r="DAN360" s="11"/>
      <c r="DAO360" s="11"/>
      <c r="DAP360" s="11"/>
      <c r="DAQ360" s="11"/>
      <c r="DAR360" s="11"/>
      <c r="DAS360" s="11"/>
      <c r="DAT360" s="11"/>
      <c r="DAU360" s="11"/>
      <c r="DAV360" s="11"/>
      <c r="DAW360" s="11"/>
      <c r="DAX360" s="11"/>
      <c r="DAY360" s="11"/>
      <c r="DAZ360" s="11"/>
      <c r="DBA360" s="11"/>
      <c r="DBB360" s="11"/>
      <c r="DBC360" s="11"/>
      <c r="DBD360" s="11"/>
      <c r="DBE360" s="11"/>
      <c r="DBF360" s="11"/>
      <c r="DBG360" s="11"/>
      <c r="DBH360" s="11"/>
      <c r="DBI360" s="11"/>
      <c r="DBJ360" s="11"/>
      <c r="DBK360" s="11"/>
      <c r="DBL360" s="11"/>
      <c r="DBM360" s="11"/>
      <c r="DBN360" s="11"/>
      <c r="DBO360" s="11"/>
      <c r="DBP360" s="11"/>
      <c r="DBQ360" s="11"/>
      <c r="DBR360" s="11"/>
      <c r="DBS360" s="11"/>
      <c r="DBT360" s="11"/>
      <c r="DBU360" s="11"/>
      <c r="DBV360" s="11"/>
      <c r="DBW360" s="11"/>
      <c r="DBX360" s="11"/>
      <c r="DBY360" s="11"/>
      <c r="DBZ360" s="11"/>
      <c r="DCA360" s="11"/>
      <c r="DCB360" s="11"/>
      <c r="DCC360" s="11"/>
      <c r="DCD360" s="11"/>
      <c r="DCE360" s="11"/>
      <c r="DCF360" s="11"/>
      <c r="DCG360" s="11"/>
      <c r="DCH360" s="11"/>
      <c r="DCI360" s="11"/>
      <c r="DCJ360" s="11"/>
      <c r="DCK360" s="11"/>
      <c r="DCL360" s="11"/>
      <c r="DCM360" s="11"/>
      <c r="DCN360" s="11"/>
      <c r="DCO360" s="11"/>
      <c r="DCP360" s="11"/>
      <c r="DCQ360" s="11"/>
      <c r="DCR360" s="11"/>
      <c r="DCS360" s="11"/>
      <c r="DCT360" s="11"/>
      <c r="DCU360" s="11"/>
      <c r="DCV360" s="11"/>
      <c r="DCW360" s="11"/>
      <c r="DCX360" s="11"/>
      <c r="DCY360" s="11"/>
      <c r="DCZ360" s="11"/>
      <c r="DDA360" s="11"/>
      <c r="DDB360" s="11"/>
      <c r="DDC360" s="11"/>
      <c r="DDD360" s="11"/>
      <c r="DDE360" s="11"/>
      <c r="DDF360" s="11"/>
      <c r="DDG360" s="11"/>
      <c r="DDH360" s="11"/>
      <c r="DDI360" s="11"/>
      <c r="DDJ360" s="11"/>
      <c r="DDK360" s="11"/>
      <c r="DDL360" s="11"/>
      <c r="DDM360" s="11"/>
      <c r="DDN360" s="11"/>
      <c r="DDO360" s="11"/>
      <c r="DDP360" s="11"/>
      <c r="DDQ360" s="11"/>
      <c r="DDR360" s="11"/>
      <c r="DDS360" s="11"/>
      <c r="DDT360" s="11"/>
      <c r="DDU360" s="11"/>
      <c r="DDV360" s="11"/>
      <c r="DDW360" s="11"/>
      <c r="DDX360" s="11"/>
      <c r="DDY360" s="11"/>
      <c r="DDZ360" s="11"/>
      <c r="DEA360" s="11"/>
      <c r="DEB360" s="11"/>
      <c r="DEC360" s="11"/>
      <c r="DED360" s="11"/>
      <c r="DEE360" s="11"/>
      <c r="DEF360" s="11"/>
      <c r="DEG360" s="11"/>
      <c r="DEH360" s="11"/>
      <c r="DEI360" s="11"/>
      <c r="DEJ360" s="11"/>
      <c r="DEK360" s="11"/>
      <c r="DEL360" s="11"/>
      <c r="DEM360" s="11"/>
      <c r="DEN360" s="11"/>
      <c r="DEO360" s="11"/>
      <c r="DEP360" s="11"/>
      <c r="DEQ360" s="11"/>
      <c r="DER360" s="11"/>
      <c r="DES360" s="11"/>
      <c r="DET360" s="11"/>
      <c r="DEU360" s="11"/>
      <c r="DEV360" s="11"/>
      <c r="DEW360" s="11"/>
      <c r="DEX360" s="11"/>
      <c r="DEY360" s="11"/>
      <c r="DEZ360" s="11"/>
      <c r="DFA360" s="11"/>
      <c r="DFB360" s="11"/>
      <c r="DFC360" s="11"/>
      <c r="DFD360" s="11"/>
      <c r="DFE360" s="11"/>
      <c r="DFF360" s="11"/>
      <c r="DFG360" s="11"/>
      <c r="DFH360" s="11"/>
      <c r="DFI360" s="11"/>
      <c r="DFJ360" s="11"/>
      <c r="DFK360" s="11"/>
      <c r="DFL360" s="11"/>
      <c r="DFM360" s="11"/>
      <c r="DFN360" s="11"/>
      <c r="DFO360" s="11"/>
      <c r="DFP360" s="11"/>
      <c r="DFQ360" s="11"/>
      <c r="DFR360" s="11"/>
      <c r="DFS360" s="11"/>
      <c r="DFT360" s="11"/>
      <c r="DFU360" s="11"/>
      <c r="DFV360" s="11"/>
      <c r="DFW360" s="11"/>
      <c r="DFX360" s="11"/>
      <c r="DFY360" s="11"/>
      <c r="DFZ360" s="11"/>
      <c r="DGA360" s="11"/>
      <c r="DGB360" s="11"/>
      <c r="DGC360" s="11"/>
      <c r="DGD360" s="11"/>
      <c r="DGE360" s="11"/>
      <c r="DGF360" s="11"/>
      <c r="DGG360" s="11"/>
      <c r="DGH360" s="11"/>
      <c r="DGI360" s="11"/>
      <c r="DGJ360" s="11"/>
      <c r="DGK360" s="11"/>
      <c r="DGL360" s="11"/>
      <c r="DGM360" s="11"/>
      <c r="DGN360" s="11"/>
      <c r="DGO360" s="11"/>
      <c r="DGP360" s="11"/>
      <c r="DGQ360" s="11"/>
      <c r="DGR360" s="11"/>
      <c r="DGS360" s="11"/>
      <c r="DGT360" s="11"/>
      <c r="DGU360" s="11"/>
      <c r="DGV360" s="11"/>
      <c r="DGW360" s="11"/>
      <c r="DGX360" s="11"/>
      <c r="DGY360" s="11"/>
      <c r="DGZ360" s="11"/>
      <c r="DHA360" s="11"/>
      <c r="DHB360" s="11"/>
      <c r="DHC360" s="11"/>
      <c r="DHD360" s="11"/>
      <c r="DHE360" s="11"/>
      <c r="DHF360" s="11"/>
      <c r="DHG360" s="11"/>
      <c r="DHH360" s="11"/>
      <c r="DHI360" s="11"/>
      <c r="DHJ360" s="11"/>
      <c r="DHK360" s="11"/>
      <c r="DHL360" s="11"/>
      <c r="DHM360" s="11"/>
      <c r="DHN360" s="11"/>
      <c r="DHO360" s="11"/>
      <c r="DHP360" s="11"/>
      <c r="DHQ360" s="11"/>
      <c r="DHR360" s="11"/>
      <c r="DHS360" s="11"/>
      <c r="DHT360" s="11"/>
      <c r="DHU360" s="11"/>
      <c r="DHV360" s="11"/>
      <c r="DHW360" s="11"/>
      <c r="DHX360" s="11"/>
      <c r="DHY360" s="11"/>
      <c r="DHZ360" s="11"/>
      <c r="DIA360" s="11"/>
      <c r="DIB360" s="11"/>
      <c r="DIC360" s="11"/>
      <c r="DID360" s="11"/>
      <c r="DIE360" s="11"/>
      <c r="DIF360" s="11"/>
      <c r="DIG360" s="11"/>
      <c r="DIH360" s="11"/>
      <c r="DII360" s="11"/>
      <c r="DIJ360" s="11"/>
      <c r="DIK360" s="11"/>
      <c r="DIL360" s="11"/>
      <c r="DIM360" s="11"/>
      <c r="DIN360" s="11"/>
      <c r="DIO360" s="11"/>
      <c r="DIP360" s="11"/>
      <c r="DIQ360" s="11"/>
      <c r="DIR360" s="11"/>
      <c r="DIS360" s="11"/>
      <c r="DIT360" s="11"/>
      <c r="DIU360" s="11"/>
      <c r="DIV360" s="11"/>
      <c r="DIW360" s="11"/>
      <c r="DIX360" s="11"/>
      <c r="DIY360" s="11"/>
      <c r="DIZ360" s="11"/>
      <c r="DJA360" s="11"/>
      <c r="DJB360" s="11"/>
      <c r="DJC360" s="11"/>
      <c r="DJD360" s="11"/>
      <c r="DJE360" s="11"/>
      <c r="DJF360" s="11"/>
      <c r="DJG360" s="11"/>
      <c r="DJH360" s="11"/>
      <c r="DJI360" s="11"/>
      <c r="DJJ360" s="11"/>
      <c r="DJK360" s="11"/>
      <c r="DJL360" s="11"/>
      <c r="DJM360" s="11"/>
      <c r="DJN360" s="11"/>
      <c r="DJO360" s="11"/>
      <c r="DJP360" s="11"/>
      <c r="DJQ360" s="11"/>
      <c r="DJR360" s="11"/>
      <c r="DJS360" s="11"/>
      <c r="DJT360" s="11"/>
      <c r="DJU360" s="11"/>
      <c r="DJV360" s="11"/>
      <c r="DJW360" s="11"/>
      <c r="DJX360" s="11"/>
      <c r="DJY360" s="11"/>
      <c r="DJZ360" s="11"/>
      <c r="DKA360" s="11"/>
      <c r="DKB360" s="11"/>
      <c r="DKC360" s="11"/>
      <c r="DKD360" s="11"/>
      <c r="DKE360" s="11"/>
      <c r="DKF360" s="11"/>
      <c r="DKG360" s="11"/>
      <c r="DKH360" s="11"/>
      <c r="DKI360" s="11"/>
      <c r="DKJ360" s="11"/>
      <c r="DKK360" s="11"/>
      <c r="DKL360" s="11"/>
      <c r="DKM360" s="11"/>
      <c r="DKN360" s="11"/>
      <c r="DKO360" s="11"/>
      <c r="DKP360" s="11"/>
      <c r="DKQ360" s="11"/>
      <c r="DKR360" s="11"/>
      <c r="DKS360" s="11"/>
      <c r="DKT360" s="11"/>
      <c r="DKU360" s="11"/>
      <c r="DKV360" s="11"/>
      <c r="DKW360" s="11"/>
      <c r="DKX360" s="11"/>
      <c r="DKY360" s="11"/>
      <c r="DKZ360" s="11"/>
      <c r="DLA360" s="11"/>
      <c r="DLB360" s="11"/>
      <c r="DLC360" s="11"/>
      <c r="DLD360" s="11"/>
      <c r="DLE360" s="11"/>
      <c r="DLF360" s="11"/>
      <c r="DLG360" s="11"/>
      <c r="DLH360" s="11"/>
      <c r="DLI360" s="11"/>
      <c r="DLJ360" s="11"/>
      <c r="DLK360" s="11"/>
      <c r="DLL360" s="11"/>
      <c r="DLM360" s="11"/>
      <c r="DLN360" s="11"/>
      <c r="DLO360" s="11"/>
      <c r="DLP360" s="11"/>
      <c r="DLQ360" s="11"/>
      <c r="DLR360" s="11"/>
      <c r="DLS360" s="11"/>
      <c r="DLT360" s="11"/>
      <c r="DLU360" s="11"/>
      <c r="DLV360" s="11"/>
      <c r="DLW360" s="11"/>
      <c r="DLX360" s="11"/>
      <c r="DLY360" s="11"/>
      <c r="DLZ360" s="11"/>
      <c r="DMA360" s="11"/>
      <c r="DMB360" s="11"/>
      <c r="DMC360" s="11"/>
      <c r="DMD360" s="11"/>
      <c r="DME360" s="11"/>
      <c r="DMF360" s="11"/>
      <c r="DMG360" s="11"/>
      <c r="DMH360" s="11"/>
      <c r="DMI360" s="11"/>
      <c r="DMJ360" s="11"/>
      <c r="DMK360" s="11"/>
      <c r="DML360" s="11"/>
      <c r="DMM360" s="11"/>
      <c r="DMN360" s="11"/>
      <c r="DMO360" s="11"/>
      <c r="DMP360" s="11"/>
      <c r="DMQ360" s="11"/>
      <c r="DMR360" s="11"/>
      <c r="DMS360" s="11"/>
      <c r="DMT360" s="11"/>
      <c r="DMU360" s="11"/>
      <c r="DMV360" s="11"/>
      <c r="DMW360" s="11"/>
      <c r="DMX360" s="11"/>
      <c r="DMY360" s="11"/>
      <c r="DMZ360" s="11"/>
      <c r="DNA360" s="11"/>
      <c r="DNB360" s="11"/>
      <c r="DNC360" s="11"/>
      <c r="DND360" s="11"/>
      <c r="DNE360" s="11"/>
      <c r="DNF360" s="11"/>
      <c r="DNG360" s="11"/>
      <c r="DNH360" s="11"/>
      <c r="DNI360" s="11"/>
      <c r="DNJ360" s="11"/>
      <c r="DNK360" s="11"/>
      <c r="DNL360" s="11"/>
      <c r="DNM360" s="11"/>
      <c r="DNN360" s="11"/>
      <c r="DNO360" s="11"/>
      <c r="DNP360" s="11"/>
      <c r="DNQ360" s="11"/>
      <c r="DNR360" s="11"/>
      <c r="DNS360" s="11"/>
      <c r="DNT360" s="11"/>
      <c r="DNU360" s="11"/>
      <c r="DNV360" s="11"/>
      <c r="DNW360" s="11"/>
      <c r="DNX360" s="11"/>
      <c r="DNY360" s="11"/>
      <c r="DNZ360" s="11"/>
      <c r="DOA360" s="11"/>
      <c r="DOB360" s="11"/>
      <c r="DOC360" s="11"/>
      <c r="DOD360" s="11"/>
      <c r="DOE360" s="11"/>
      <c r="DOF360" s="11"/>
      <c r="DOG360" s="11"/>
      <c r="DOH360" s="11"/>
      <c r="DOI360" s="11"/>
      <c r="DOJ360" s="11"/>
      <c r="DOK360" s="11"/>
      <c r="DOL360" s="11"/>
      <c r="DOM360" s="11"/>
      <c r="DON360" s="11"/>
      <c r="DOO360" s="11"/>
      <c r="DOP360" s="11"/>
      <c r="DOQ360" s="11"/>
      <c r="DOR360" s="11"/>
      <c r="DOS360" s="11"/>
      <c r="DOT360" s="11"/>
      <c r="DOU360" s="11"/>
      <c r="DOV360" s="11"/>
      <c r="DOW360" s="11"/>
      <c r="DOX360" s="11"/>
      <c r="DOY360" s="11"/>
      <c r="DOZ360" s="11"/>
      <c r="DPA360" s="11"/>
      <c r="DPB360" s="11"/>
      <c r="DPC360" s="11"/>
      <c r="DPD360" s="11"/>
      <c r="DPE360" s="11"/>
      <c r="DPF360" s="11"/>
      <c r="DPG360" s="11"/>
      <c r="DPH360" s="11"/>
      <c r="DPI360" s="11"/>
      <c r="DPJ360" s="11"/>
      <c r="DPK360" s="11"/>
      <c r="DPL360" s="11"/>
      <c r="DPM360" s="11"/>
      <c r="DPN360" s="11"/>
      <c r="DPO360" s="11"/>
      <c r="DPP360" s="11"/>
      <c r="DPQ360" s="11"/>
      <c r="DPR360" s="11"/>
      <c r="DPS360" s="11"/>
      <c r="DPT360" s="11"/>
      <c r="DPU360" s="11"/>
      <c r="DPV360" s="11"/>
      <c r="DPW360" s="11"/>
      <c r="DPX360" s="11"/>
      <c r="DPY360" s="11"/>
      <c r="DPZ360" s="11"/>
      <c r="DQA360" s="11"/>
      <c r="DQB360" s="11"/>
      <c r="DQC360" s="11"/>
      <c r="DQD360" s="11"/>
      <c r="DQE360" s="11"/>
      <c r="DQF360" s="11"/>
      <c r="DQG360" s="11"/>
      <c r="DQH360" s="11"/>
      <c r="DQI360" s="11"/>
      <c r="DQJ360" s="11"/>
      <c r="DQK360" s="11"/>
      <c r="DQL360" s="11"/>
      <c r="DQM360" s="11"/>
      <c r="DQN360" s="11"/>
      <c r="DQO360" s="11"/>
      <c r="DQP360" s="11"/>
      <c r="DQQ360" s="11"/>
      <c r="DQR360" s="11"/>
      <c r="DQS360" s="11"/>
      <c r="DQT360" s="11"/>
      <c r="DQU360" s="11"/>
      <c r="DQV360" s="11"/>
      <c r="DQW360" s="11"/>
      <c r="DQX360" s="11"/>
      <c r="DQY360" s="11"/>
      <c r="DQZ360" s="11"/>
      <c r="DRA360" s="11"/>
      <c r="DRB360" s="11"/>
      <c r="DRC360" s="11"/>
      <c r="DRD360" s="11"/>
      <c r="DRE360" s="11"/>
      <c r="DRF360" s="11"/>
      <c r="DRG360" s="11"/>
      <c r="DRH360" s="11"/>
      <c r="DRI360" s="11"/>
      <c r="DRJ360" s="11"/>
      <c r="DRK360" s="11"/>
      <c r="DRL360" s="11"/>
      <c r="DRM360" s="11"/>
      <c r="DRN360" s="11"/>
      <c r="DRO360" s="11"/>
      <c r="DRP360" s="11"/>
      <c r="DRQ360" s="11"/>
      <c r="DRR360" s="11"/>
      <c r="DRS360" s="11"/>
      <c r="DRT360" s="11"/>
      <c r="DRU360" s="11"/>
      <c r="DRV360" s="11"/>
      <c r="DRW360" s="11"/>
      <c r="DRX360" s="11"/>
      <c r="DRY360" s="11"/>
      <c r="DRZ360" s="11"/>
      <c r="DSA360" s="11"/>
      <c r="DSB360" s="11"/>
      <c r="DSC360" s="11"/>
      <c r="DSD360" s="11"/>
      <c r="DSE360" s="11"/>
      <c r="DSF360" s="11"/>
      <c r="DSG360" s="11"/>
      <c r="DSH360" s="11"/>
      <c r="DSI360" s="11"/>
      <c r="DSJ360" s="11"/>
      <c r="DSK360" s="11"/>
      <c r="DSL360" s="11"/>
      <c r="DSM360" s="11"/>
      <c r="DSN360" s="11"/>
      <c r="DSO360" s="11"/>
      <c r="DSP360" s="11"/>
      <c r="DSQ360" s="11"/>
      <c r="DSR360" s="11"/>
      <c r="DSS360" s="11"/>
      <c r="DST360" s="11"/>
      <c r="DSU360" s="11"/>
      <c r="DSV360" s="11"/>
      <c r="DSW360" s="11"/>
      <c r="DSX360" s="11"/>
      <c r="DSY360" s="11"/>
      <c r="DSZ360" s="11"/>
      <c r="DTA360" s="11"/>
      <c r="DTB360" s="11"/>
      <c r="DTC360" s="11"/>
      <c r="DTD360" s="11"/>
      <c r="DTE360" s="11"/>
      <c r="DTF360" s="11"/>
      <c r="DTG360" s="11"/>
      <c r="DTH360" s="11"/>
      <c r="DTI360" s="11"/>
      <c r="DTJ360" s="11"/>
      <c r="DTK360" s="11"/>
      <c r="DTL360" s="11"/>
      <c r="DTM360" s="11"/>
      <c r="DTN360" s="11"/>
      <c r="DTO360" s="11"/>
      <c r="DTP360" s="11"/>
      <c r="DTQ360" s="11"/>
      <c r="DTR360" s="11"/>
      <c r="DTS360" s="11"/>
      <c r="DTT360" s="11"/>
      <c r="DTU360" s="11"/>
      <c r="DTV360" s="11"/>
      <c r="DTW360" s="11"/>
      <c r="DTX360" s="11"/>
      <c r="DTY360" s="11"/>
      <c r="DTZ360" s="11"/>
      <c r="DUA360" s="11"/>
      <c r="DUB360" s="11"/>
      <c r="DUC360" s="11"/>
      <c r="DUD360" s="11"/>
      <c r="DUE360" s="11"/>
      <c r="DUF360" s="11"/>
      <c r="DUG360" s="11"/>
      <c r="DUH360" s="11"/>
      <c r="DUI360" s="11"/>
      <c r="DUJ360" s="11"/>
      <c r="DUK360" s="11"/>
      <c r="DUL360" s="11"/>
      <c r="DUM360" s="11"/>
      <c r="DUN360" s="11"/>
      <c r="DUO360" s="11"/>
      <c r="DUP360" s="11"/>
      <c r="DUQ360" s="11"/>
      <c r="DUR360" s="11"/>
      <c r="DUS360" s="11"/>
      <c r="DUT360" s="11"/>
      <c r="DUU360" s="11"/>
      <c r="DUV360" s="11"/>
      <c r="DUW360" s="11"/>
      <c r="DUX360" s="11"/>
      <c r="DUY360" s="11"/>
      <c r="DUZ360" s="11"/>
      <c r="DVA360" s="11"/>
      <c r="DVB360" s="11"/>
      <c r="DVC360" s="11"/>
      <c r="DVD360" s="11"/>
      <c r="DVE360" s="11"/>
      <c r="DVF360" s="11"/>
      <c r="DVG360" s="11"/>
      <c r="DVH360" s="11"/>
      <c r="DVI360" s="11"/>
      <c r="DVJ360" s="11"/>
      <c r="DVK360" s="11"/>
      <c r="DVL360" s="11"/>
      <c r="DVM360" s="11"/>
      <c r="DVN360" s="11"/>
      <c r="DVO360" s="11"/>
      <c r="DVP360" s="11"/>
      <c r="DVQ360" s="11"/>
      <c r="DVR360" s="11"/>
      <c r="DVS360" s="11"/>
      <c r="DVT360" s="11"/>
      <c r="DVU360" s="11"/>
      <c r="DVV360" s="11"/>
      <c r="DVW360" s="11"/>
      <c r="DVX360" s="11"/>
      <c r="DVY360" s="11"/>
      <c r="DVZ360" s="11"/>
      <c r="DWA360" s="11"/>
      <c r="DWB360" s="11"/>
      <c r="DWC360" s="11"/>
      <c r="DWD360" s="11"/>
      <c r="DWE360" s="11"/>
      <c r="DWF360" s="11"/>
      <c r="DWG360" s="11"/>
      <c r="DWH360" s="11"/>
      <c r="DWI360" s="11"/>
      <c r="DWJ360" s="11"/>
      <c r="DWK360" s="11"/>
      <c r="DWL360" s="11"/>
      <c r="DWM360" s="11"/>
      <c r="DWN360" s="11"/>
      <c r="DWO360" s="11"/>
      <c r="DWP360" s="11"/>
      <c r="DWQ360" s="11"/>
      <c r="DWR360" s="11"/>
      <c r="DWS360" s="11"/>
      <c r="DWT360" s="11"/>
      <c r="DWU360" s="11"/>
      <c r="DWV360" s="11"/>
      <c r="DWW360" s="11"/>
      <c r="DWX360" s="11"/>
      <c r="DWY360" s="11"/>
      <c r="DWZ360" s="11"/>
      <c r="DXA360" s="11"/>
      <c r="DXB360" s="11"/>
      <c r="DXC360" s="11"/>
      <c r="DXD360" s="11"/>
      <c r="DXE360" s="11"/>
      <c r="DXF360" s="11"/>
      <c r="DXG360" s="11"/>
      <c r="DXH360" s="11"/>
      <c r="DXI360" s="11"/>
      <c r="DXJ360" s="11"/>
      <c r="DXK360" s="11"/>
      <c r="DXL360" s="11"/>
      <c r="DXM360" s="11"/>
      <c r="DXN360" s="11"/>
      <c r="DXO360" s="11"/>
      <c r="DXP360" s="11"/>
      <c r="DXQ360" s="11"/>
      <c r="DXR360" s="11"/>
      <c r="DXS360" s="11"/>
      <c r="DXT360" s="11"/>
      <c r="DXU360" s="11"/>
      <c r="DXV360" s="11"/>
      <c r="DXW360" s="11"/>
      <c r="DXX360" s="11"/>
      <c r="DXY360" s="11"/>
      <c r="DXZ360" s="11"/>
      <c r="DYA360" s="11"/>
      <c r="DYB360" s="11"/>
      <c r="DYC360" s="11"/>
      <c r="DYD360" s="11"/>
      <c r="DYE360" s="11"/>
      <c r="DYF360" s="11"/>
      <c r="DYG360" s="11"/>
      <c r="DYH360" s="11"/>
      <c r="DYI360" s="11"/>
      <c r="DYJ360" s="11"/>
      <c r="DYK360" s="11"/>
      <c r="DYL360" s="11"/>
      <c r="DYM360" s="11"/>
      <c r="DYN360" s="11"/>
      <c r="DYO360" s="11"/>
      <c r="DYP360" s="11"/>
      <c r="DYQ360" s="11"/>
      <c r="DYR360" s="11"/>
      <c r="DYS360" s="11"/>
      <c r="DYT360" s="11"/>
      <c r="DYU360" s="11"/>
      <c r="DYV360" s="11"/>
      <c r="DYW360" s="11"/>
      <c r="DYX360" s="11"/>
      <c r="DYY360" s="11"/>
      <c r="DYZ360" s="11"/>
      <c r="DZA360" s="11"/>
      <c r="DZB360" s="11"/>
      <c r="DZC360" s="11"/>
      <c r="DZD360" s="11"/>
      <c r="DZE360" s="11"/>
      <c r="DZF360" s="11"/>
      <c r="DZG360" s="11"/>
      <c r="DZH360" s="11"/>
      <c r="DZI360" s="11"/>
      <c r="DZJ360" s="11"/>
      <c r="DZK360" s="11"/>
      <c r="DZL360" s="11"/>
      <c r="DZM360" s="11"/>
      <c r="DZN360" s="11"/>
      <c r="DZO360" s="11"/>
      <c r="DZP360" s="11"/>
      <c r="DZQ360" s="11"/>
      <c r="DZR360" s="11"/>
      <c r="DZS360" s="11"/>
      <c r="DZT360" s="11"/>
      <c r="DZU360" s="11"/>
      <c r="DZV360" s="11"/>
      <c r="DZW360" s="11"/>
      <c r="DZX360" s="11"/>
      <c r="DZY360" s="11"/>
      <c r="DZZ360" s="11"/>
      <c r="EAA360" s="11"/>
      <c r="EAB360" s="11"/>
      <c r="EAC360" s="11"/>
      <c r="EAD360" s="11"/>
      <c r="EAE360" s="11"/>
      <c r="EAF360" s="11"/>
      <c r="EAG360" s="11"/>
      <c r="EAH360" s="11"/>
      <c r="EAI360" s="11"/>
      <c r="EAJ360" s="11"/>
      <c r="EAK360" s="11"/>
      <c r="EAL360" s="11"/>
      <c r="EAM360" s="11"/>
      <c r="EAN360" s="11"/>
      <c r="EAO360" s="11"/>
      <c r="EAP360" s="11"/>
      <c r="EAQ360" s="11"/>
      <c r="EAR360" s="11"/>
      <c r="EAS360" s="11"/>
      <c r="EAT360" s="11"/>
      <c r="EAU360" s="11"/>
      <c r="EAV360" s="11"/>
      <c r="EAW360" s="11"/>
      <c r="EAX360" s="11"/>
      <c r="EAY360" s="11"/>
      <c r="EAZ360" s="11"/>
      <c r="EBA360" s="11"/>
      <c r="EBB360" s="11"/>
      <c r="EBC360" s="11"/>
      <c r="EBD360" s="11"/>
      <c r="EBE360" s="11"/>
      <c r="EBF360" s="11"/>
      <c r="EBG360" s="11"/>
      <c r="EBH360" s="11"/>
      <c r="EBI360" s="11"/>
      <c r="EBJ360" s="11"/>
      <c r="EBK360" s="11"/>
      <c r="EBL360" s="11"/>
      <c r="EBM360" s="11"/>
      <c r="EBN360" s="11"/>
      <c r="EBO360" s="11"/>
      <c r="EBP360" s="11"/>
      <c r="EBQ360" s="11"/>
      <c r="EBR360" s="11"/>
      <c r="EBS360" s="11"/>
      <c r="EBT360" s="11"/>
      <c r="EBU360" s="11"/>
      <c r="EBV360" s="11"/>
      <c r="EBW360" s="11"/>
      <c r="EBX360" s="11"/>
      <c r="EBY360" s="11"/>
      <c r="EBZ360" s="11"/>
      <c r="ECA360" s="11"/>
      <c r="ECB360" s="11"/>
      <c r="ECC360" s="11"/>
      <c r="ECD360" s="11"/>
      <c r="ECE360" s="11"/>
      <c r="ECF360" s="11"/>
      <c r="ECG360" s="11"/>
      <c r="ECH360" s="11"/>
      <c r="ECI360" s="11"/>
      <c r="ECJ360" s="11"/>
      <c r="ECK360" s="11"/>
      <c r="ECL360" s="11"/>
      <c r="ECM360" s="11"/>
      <c r="ECN360" s="11"/>
      <c r="ECO360" s="11"/>
      <c r="ECP360" s="11"/>
      <c r="ECQ360" s="11"/>
      <c r="ECR360" s="11"/>
      <c r="ECS360" s="11"/>
      <c r="ECT360" s="11"/>
      <c r="ECU360" s="11"/>
      <c r="ECV360" s="11"/>
      <c r="ECW360" s="11"/>
      <c r="ECX360" s="11"/>
      <c r="ECY360" s="11"/>
      <c r="ECZ360" s="11"/>
      <c r="EDA360" s="11"/>
      <c r="EDB360" s="11"/>
      <c r="EDC360" s="11"/>
      <c r="EDD360" s="11"/>
      <c r="EDE360" s="11"/>
      <c r="EDF360" s="11"/>
      <c r="EDG360" s="11"/>
      <c r="EDH360" s="11"/>
      <c r="EDI360" s="11"/>
      <c r="EDJ360" s="11"/>
      <c r="EDK360" s="11"/>
      <c r="EDL360" s="11"/>
      <c r="EDM360" s="11"/>
      <c r="EDN360" s="11"/>
      <c r="EDO360" s="11"/>
      <c r="EDP360" s="11"/>
      <c r="EDQ360" s="11"/>
      <c r="EDR360" s="11"/>
      <c r="EDS360" s="11"/>
      <c r="EDT360" s="11"/>
      <c r="EDU360" s="11"/>
      <c r="EDV360" s="11"/>
      <c r="EDW360" s="11"/>
      <c r="EDX360" s="11"/>
      <c r="EDY360" s="11"/>
      <c r="EDZ360" s="11"/>
      <c r="EEA360" s="11"/>
      <c r="EEB360" s="11"/>
      <c r="EEC360" s="11"/>
      <c r="EED360" s="11"/>
      <c r="EEE360" s="11"/>
      <c r="EEF360" s="11"/>
      <c r="EEG360" s="11"/>
      <c r="EEH360" s="11"/>
      <c r="EEI360" s="11"/>
      <c r="EEJ360" s="11"/>
      <c r="EEK360" s="11"/>
      <c r="EEL360" s="11"/>
      <c r="EEM360" s="11"/>
      <c r="EEN360" s="11"/>
      <c r="EEO360" s="11"/>
      <c r="EEP360" s="11"/>
      <c r="EEQ360" s="11"/>
      <c r="EER360" s="11"/>
      <c r="EES360" s="11"/>
      <c r="EET360" s="11"/>
      <c r="EEU360" s="11"/>
      <c r="EEV360" s="11"/>
      <c r="EEW360" s="11"/>
      <c r="EEX360" s="11"/>
      <c r="EEY360" s="11"/>
      <c r="EEZ360" s="11"/>
      <c r="EFA360" s="11"/>
      <c r="EFB360" s="11"/>
      <c r="EFC360" s="11"/>
      <c r="EFD360" s="11"/>
      <c r="EFE360" s="11"/>
      <c r="EFF360" s="11"/>
      <c r="EFG360" s="11"/>
      <c r="EFH360" s="11"/>
      <c r="EFI360" s="11"/>
      <c r="EFJ360" s="11"/>
      <c r="EFK360" s="11"/>
      <c r="EFL360" s="11"/>
      <c r="EFM360" s="11"/>
      <c r="EFN360" s="11"/>
      <c r="EFO360" s="11"/>
      <c r="EFP360" s="11"/>
      <c r="EFQ360" s="11"/>
      <c r="EFR360" s="11"/>
      <c r="EFS360" s="11"/>
      <c r="EFT360" s="11"/>
      <c r="EFU360" s="11"/>
      <c r="EFV360" s="11"/>
      <c r="EFW360" s="11"/>
      <c r="EFX360" s="11"/>
      <c r="EFY360" s="11"/>
      <c r="EFZ360" s="11"/>
      <c r="EGA360" s="11"/>
      <c r="EGB360" s="11"/>
      <c r="EGC360" s="11"/>
      <c r="EGD360" s="11"/>
      <c r="EGE360" s="11"/>
      <c r="EGF360" s="11"/>
      <c r="EGG360" s="11"/>
      <c r="EGH360" s="11"/>
      <c r="EGI360" s="11"/>
      <c r="EGJ360" s="11"/>
      <c r="EGK360" s="11"/>
      <c r="EGL360" s="11"/>
      <c r="EGM360" s="11"/>
      <c r="EGN360" s="11"/>
      <c r="EGO360" s="11"/>
      <c r="EGP360" s="11"/>
      <c r="EGQ360" s="11"/>
      <c r="EGR360" s="11"/>
      <c r="EGS360" s="11"/>
      <c r="EGT360" s="11"/>
      <c r="EGU360" s="11"/>
      <c r="EGV360" s="11"/>
      <c r="EGW360" s="11"/>
      <c r="EGX360" s="11"/>
      <c r="EGY360" s="11"/>
      <c r="EGZ360" s="11"/>
      <c r="EHA360" s="11"/>
      <c r="EHB360" s="11"/>
      <c r="EHC360" s="11"/>
      <c r="EHD360" s="11"/>
      <c r="EHE360" s="11"/>
      <c r="EHF360" s="11"/>
      <c r="EHG360" s="11"/>
      <c r="EHH360" s="11"/>
      <c r="EHI360" s="11"/>
      <c r="EHJ360" s="11"/>
      <c r="EHK360" s="11"/>
      <c r="EHL360" s="11"/>
      <c r="EHM360" s="11"/>
      <c r="EHN360" s="11"/>
      <c r="EHO360" s="11"/>
      <c r="EHP360" s="11"/>
      <c r="EHQ360" s="11"/>
      <c r="EHR360" s="11"/>
      <c r="EHS360" s="11"/>
      <c r="EHT360" s="11"/>
      <c r="EHU360" s="11"/>
      <c r="EHV360" s="11"/>
      <c r="EHW360" s="11"/>
      <c r="EHX360" s="11"/>
      <c r="EHY360" s="11"/>
      <c r="EHZ360" s="11"/>
      <c r="EIA360" s="11"/>
      <c r="EIB360" s="11"/>
      <c r="EIC360" s="11"/>
      <c r="EID360" s="11"/>
      <c r="EIE360" s="11"/>
      <c r="EIF360" s="11"/>
      <c r="EIG360" s="11"/>
      <c r="EIH360" s="11"/>
      <c r="EII360" s="11"/>
      <c r="EIJ360" s="11"/>
      <c r="EIK360" s="11"/>
      <c r="EIL360" s="11"/>
      <c r="EIM360" s="11"/>
      <c r="EIN360" s="11"/>
      <c r="EIO360" s="11"/>
      <c r="EIP360" s="11"/>
      <c r="EIQ360" s="11"/>
      <c r="EIR360" s="11"/>
      <c r="EIS360" s="11"/>
      <c r="EIT360" s="11"/>
      <c r="EIU360" s="11"/>
      <c r="EIV360" s="11"/>
      <c r="EIW360" s="11"/>
      <c r="EIX360" s="11"/>
      <c r="EIY360" s="11"/>
      <c r="EIZ360" s="11"/>
      <c r="EJA360" s="11"/>
      <c r="EJB360" s="11"/>
      <c r="EJC360" s="11"/>
      <c r="EJD360" s="11"/>
      <c r="EJE360" s="11"/>
      <c r="EJF360" s="11"/>
      <c r="EJG360" s="11"/>
      <c r="EJH360" s="11"/>
      <c r="EJI360" s="11"/>
      <c r="EJJ360" s="11"/>
      <c r="EJK360" s="11"/>
      <c r="EJL360" s="11"/>
      <c r="EJM360" s="11"/>
      <c r="EJN360" s="11"/>
      <c r="EJO360" s="11"/>
      <c r="EJP360" s="11"/>
      <c r="EJQ360" s="11"/>
      <c r="EJR360" s="11"/>
      <c r="EJS360" s="11"/>
      <c r="EJT360" s="11"/>
      <c r="EJU360" s="11"/>
      <c r="EJV360" s="11"/>
      <c r="EJW360" s="11"/>
      <c r="EJX360" s="11"/>
      <c r="EJY360" s="11"/>
      <c r="EJZ360" s="11"/>
      <c r="EKA360" s="11"/>
      <c r="EKB360" s="11"/>
      <c r="EKC360" s="11"/>
      <c r="EKD360" s="11"/>
      <c r="EKE360" s="11"/>
      <c r="EKF360" s="11"/>
      <c r="EKG360" s="11"/>
      <c r="EKH360" s="11"/>
      <c r="EKI360" s="11"/>
      <c r="EKJ360" s="11"/>
      <c r="EKK360" s="11"/>
      <c r="EKL360" s="11"/>
      <c r="EKM360" s="11"/>
      <c r="EKN360" s="11"/>
      <c r="EKO360" s="11"/>
      <c r="EKP360" s="11"/>
      <c r="EKQ360" s="11"/>
      <c r="EKR360" s="11"/>
      <c r="EKS360" s="11"/>
      <c r="EKT360" s="11"/>
      <c r="EKU360" s="11"/>
      <c r="EKV360" s="11"/>
      <c r="EKW360" s="11"/>
      <c r="EKX360" s="11"/>
      <c r="EKY360" s="11"/>
      <c r="EKZ360" s="11"/>
      <c r="ELA360" s="11"/>
      <c r="ELB360" s="11"/>
      <c r="ELC360" s="11"/>
      <c r="ELD360" s="11"/>
      <c r="ELE360" s="11"/>
      <c r="ELF360" s="11"/>
      <c r="ELG360" s="11"/>
      <c r="ELH360" s="11"/>
      <c r="ELI360" s="11"/>
      <c r="ELJ360" s="11"/>
      <c r="ELK360" s="11"/>
      <c r="ELL360" s="11"/>
      <c r="ELM360" s="11"/>
      <c r="ELN360" s="11"/>
      <c r="ELO360" s="11"/>
      <c r="ELP360" s="11"/>
      <c r="ELQ360" s="11"/>
      <c r="ELR360" s="11"/>
      <c r="ELS360" s="11"/>
      <c r="ELT360" s="11"/>
      <c r="ELU360" s="11"/>
      <c r="ELV360" s="11"/>
      <c r="ELW360" s="11"/>
      <c r="ELX360" s="11"/>
      <c r="ELY360" s="11"/>
      <c r="ELZ360" s="11"/>
      <c r="EMA360" s="11"/>
    </row>
    <row r="361" spans="1:13947" s="13" customFormat="1" ht="15" customHeight="1">
      <c r="A361" s="331">
        <v>4</v>
      </c>
      <c r="B361" s="66" t="s">
        <v>641</v>
      </c>
      <c r="C361" s="172" t="s">
        <v>584</v>
      </c>
      <c r="D361" s="200" t="s">
        <v>40</v>
      </c>
      <c r="E361" s="200" t="s">
        <v>40</v>
      </c>
      <c r="F361" s="200" t="s">
        <v>40</v>
      </c>
      <c r="G361" s="200" t="s">
        <v>40</v>
      </c>
      <c r="H361" s="200" t="s">
        <v>40</v>
      </c>
      <c r="I361" s="200" t="s">
        <v>40</v>
      </c>
      <c r="J361" s="200" t="s">
        <v>40</v>
      </c>
      <c r="K361" s="200" t="s">
        <v>40</v>
      </c>
      <c r="L361" s="200" t="s">
        <v>40</v>
      </c>
      <c r="M361" s="200" t="s">
        <v>40</v>
      </c>
      <c r="N361" s="200" t="s">
        <v>40</v>
      </c>
      <c r="O361" s="271">
        <v>0</v>
      </c>
      <c r="P361" s="271">
        <v>7.0000000000000007E-2</v>
      </c>
      <c r="Q361" s="271">
        <v>0</v>
      </c>
      <c r="R361" s="271">
        <v>0</v>
      </c>
      <c r="S361" s="444">
        <v>0</v>
      </c>
      <c r="T361" s="448" t="s">
        <v>40</v>
      </c>
      <c r="U361" s="11"/>
      <c r="V361" s="11"/>
      <c r="W361" s="12"/>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c r="HJ361" s="11"/>
      <c r="HK361" s="11"/>
      <c r="HL361" s="11"/>
      <c r="HM361" s="11"/>
      <c r="HN361" s="11"/>
      <c r="HO361" s="11"/>
      <c r="HP361" s="11"/>
      <c r="HQ361" s="11"/>
      <c r="HR361" s="11"/>
      <c r="HS361" s="11"/>
      <c r="HT361" s="11"/>
      <c r="HU361" s="11"/>
      <c r="HV361" s="11"/>
      <c r="HW361" s="11"/>
      <c r="HX361" s="11"/>
      <c r="HY361" s="11"/>
      <c r="HZ361" s="11"/>
      <c r="IA361" s="11"/>
      <c r="IB361" s="11"/>
      <c r="IC361" s="11"/>
      <c r="ID361" s="11"/>
      <c r="IE361" s="11"/>
      <c r="IF361" s="11"/>
      <c r="IG361" s="11"/>
      <c r="IH361" s="11"/>
      <c r="II361" s="11"/>
      <c r="IJ361" s="11"/>
      <c r="IK361" s="11"/>
      <c r="IL361" s="11"/>
      <c r="IM361" s="11"/>
      <c r="IN361" s="11"/>
      <c r="IO361" s="11"/>
      <c r="IP361" s="11"/>
      <c r="IQ361" s="11"/>
      <c r="IR361" s="11"/>
      <c r="IS361" s="11"/>
      <c r="IT361" s="11"/>
      <c r="IU361" s="11"/>
      <c r="IV361" s="11"/>
      <c r="IW361" s="11"/>
      <c r="IX361" s="11"/>
      <c r="IY361" s="11"/>
      <c r="IZ361" s="11"/>
      <c r="JA361" s="11"/>
      <c r="JB361" s="11"/>
      <c r="JC361" s="11"/>
      <c r="JD361" s="11"/>
      <c r="JE361" s="11"/>
      <c r="JF361" s="11"/>
      <c r="JG361" s="11"/>
      <c r="JH361" s="11"/>
      <c r="JI361" s="11"/>
      <c r="JJ361" s="11"/>
      <c r="JK361" s="11"/>
      <c r="JL361" s="11"/>
      <c r="JM361" s="11"/>
      <c r="JN361" s="11"/>
      <c r="JO361" s="11"/>
      <c r="JP361" s="11"/>
      <c r="JQ361" s="11"/>
      <c r="JR361" s="11"/>
      <c r="JS361" s="11"/>
      <c r="JT361" s="11"/>
      <c r="JU361" s="11"/>
      <c r="JV361" s="11"/>
      <c r="JW361" s="11"/>
      <c r="JX361" s="11"/>
      <c r="JY361" s="11"/>
      <c r="JZ361" s="11"/>
      <c r="KA361" s="11"/>
      <c r="KB361" s="11"/>
      <c r="KC361" s="11"/>
      <c r="KD361" s="11"/>
      <c r="KE361" s="11"/>
      <c r="KF361" s="11"/>
      <c r="KG361" s="11"/>
      <c r="KH361" s="11"/>
      <c r="KI361" s="11"/>
      <c r="KJ361" s="11"/>
      <c r="KK361" s="11"/>
      <c r="KL361" s="11"/>
      <c r="KM361" s="11"/>
      <c r="KN361" s="11"/>
      <c r="KO361" s="11"/>
      <c r="KP361" s="11"/>
      <c r="KQ361" s="11"/>
      <c r="KR361" s="11"/>
      <c r="KS361" s="11"/>
      <c r="KT361" s="11"/>
      <c r="KU361" s="11"/>
      <c r="KV361" s="11"/>
      <c r="KW361" s="11"/>
      <c r="KX361" s="11"/>
      <c r="KY361" s="11"/>
      <c r="KZ361" s="11"/>
      <c r="LA361" s="11"/>
      <c r="LB361" s="11"/>
      <c r="LC361" s="11"/>
      <c r="LD361" s="11"/>
      <c r="LE361" s="11"/>
      <c r="LF361" s="11"/>
      <c r="LG361" s="11"/>
      <c r="LH361" s="11"/>
      <c r="LI361" s="11"/>
      <c r="LJ361" s="11"/>
      <c r="LK361" s="11"/>
      <c r="LL361" s="11"/>
      <c r="LM361" s="11"/>
      <c r="LN361" s="11"/>
      <c r="LO361" s="11"/>
      <c r="LP361" s="11"/>
      <c r="LQ361" s="11"/>
      <c r="LR361" s="11"/>
      <c r="LS361" s="11"/>
      <c r="LT361" s="11"/>
      <c r="LU361" s="11"/>
      <c r="LV361" s="11"/>
      <c r="LW361" s="11"/>
      <c r="LX361" s="11"/>
      <c r="LY361" s="11"/>
      <c r="LZ361" s="11"/>
      <c r="MA361" s="11"/>
      <c r="MB361" s="11"/>
      <c r="MC361" s="11"/>
      <c r="MD361" s="11"/>
      <c r="ME361" s="11"/>
      <c r="MF361" s="11"/>
      <c r="MG361" s="11"/>
      <c r="MH361" s="11"/>
      <c r="MI361" s="11"/>
      <c r="AWC361" s="11"/>
      <c r="AWD361" s="11"/>
      <c r="AWE361" s="11"/>
      <c r="AWF361" s="11"/>
      <c r="AWG361" s="11"/>
      <c r="AWH361" s="11"/>
      <c r="AWI361" s="11"/>
      <c r="AWJ361" s="11"/>
      <c r="AWK361" s="11"/>
      <c r="AWL361" s="11"/>
      <c r="AWM361" s="11"/>
      <c r="AWN361" s="11"/>
      <c r="AWO361" s="11"/>
      <c r="AWP361" s="11"/>
      <c r="AWQ361" s="11"/>
      <c r="AWR361" s="11"/>
      <c r="AWS361" s="11"/>
      <c r="AWT361" s="11"/>
      <c r="AWU361" s="11"/>
      <c r="AWV361" s="11"/>
      <c r="AWW361" s="11"/>
      <c r="AWX361" s="11"/>
      <c r="AWY361" s="11"/>
      <c r="AWZ361" s="11"/>
      <c r="AXA361" s="11"/>
      <c r="AXB361" s="11"/>
      <c r="AXC361" s="11"/>
      <c r="AXD361" s="11"/>
      <c r="AXE361" s="11"/>
      <c r="AXF361" s="11"/>
      <c r="AXG361" s="11"/>
      <c r="AXH361" s="11"/>
      <c r="AXI361" s="11"/>
      <c r="AXJ361" s="11"/>
      <c r="AXK361" s="11"/>
      <c r="AXL361" s="11"/>
      <c r="AXM361" s="11"/>
      <c r="AXN361" s="11"/>
      <c r="AXO361" s="11"/>
      <c r="AXP361" s="11"/>
      <c r="AXQ361" s="11"/>
      <c r="AXR361" s="11"/>
      <c r="AXS361" s="11"/>
      <c r="AXT361" s="11"/>
      <c r="AXU361" s="11"/>
      <c r="AXV361" s="11"/>
      <c r="AXW361" s="11"/>
      <c r="AXX361" s="11"/>
      <c r="AXY361" s="11"/>
      <c r="AXZ361" s="11"/>
      <c r="AYA361" s="11"/>
      <c r="AYB361" s="11"/>
      <c r="AYC361" s="11"/>
      <c r="AYD361" s="11"/>
      <c r="AYE361" s="11"/>
      <c r="AYF361" s="11"/>
      <c r="AYG361" s="11"/>
      <c r="AYH361" s="11"/>
      <c r="AYI361" s="11"/>
      <c r="AYJ361" s="11"/>
      <c r="AYK361" s="11"/>
      <c r="AYL361" s="11"/>
      <c r="AYM361" s="11"/>
      <c r="AYN361" s="11"/>
      <c r="AYO361" s="11"/>
      <c r="AYP361" s="11"/>
      <c r="AYQ361" s="11"/>
      <c r="AYR361" s="11"/>
      <c r="AYS361" s="11"/>
      <c r="AYT361" s="11"/>
      <c r="AYU361" s="11"/>
      <c r="AYV361" s="11"/>
      <c r="AYW361" s="11"/>
      <c r="AYX361" s="11"/>
      <c r="AYY361" s="11"/>
      <c r="AYZ361" s="11"/>
      <c r="AZA361" s="11"/>
      <c r="AZB361" s="11"/>
      <c r="AZC361" s="11"/>
      <c r="AZD361" s="11"/>
      <c r="AZE361" s="11"/>
      <c r="AZF361" s="11"/>
      <c r="AZG361" s="11"/>
      <c r="AZH361" s="11"/>
      <c r="AZI361" s="11"/>
      <c r="AZJ361" s="11"/>
      <c r="AZK361" s="11"/>
      <c r="AZL361" s="11"/>
      <c r="AZM361" s="11"/>
      <c r="AZN361" s="11"/>
      <c r="AZO361" s="11"/>
      <c r="AZP361" s="11"/>
      <c r="AZQ361" s="11"/>
      <c r="AZR361" s="11"/>
      <c r="AZS361" s="11"/>
      <c r="AZT361" s="11"/>
      <c r="AZU361" s="11"/>
      <c r="AZV361" s="11"/>
      <c r="AZW361" s="11"/>
      <c r="AZX361" s="11"/>
      <c r="AZY361" s="11"/>
      <c r="AZZ361" s="11"/>
      <c r="BAA361" s="11"/>
      <c r="BAB361" s="11"/>
      <c r="BAC361" s="11"/>
      <c r="BAD361" s="11"/>
      <c r="BAE361" s="11"/>
      <c r="BAF361" s="11"/>
      <c r="BAG361" s="11"/>
      <c r="BAH361" s="11"/>
      <c r="BAI361" s="11"/>
      <c r="BAJ361" s="11"/>
      <c r="BAK361" s="11"/>
      <c r="BAL361" s="11"/>
      <c r="BAM361" s="11"/>
      <c r="BAN361" s="11"/>
      <c r="BAO361" s="11"/>
      <c r="BAP361" s="11"/>
      <c r="BAQ361" s="11"/>
      <c r="BAR361" s="11"/>
      <c r="BAS361" s="11"/>
      <c r="BAT361" s="11"/>
      <c r="BAU361" s="11"/>
      <c r="BAV361" s="11"/>
      <c r="BAW361" s="11"/>
      <c r="BAX361" s="11"/>
      <c r="BAY361" s="11"/>
      <c r="BAZ361" s="11"/>
      <c r="BBA361" s="11"/>
      <c r="BBB361" s="11"/>
      <c r="BBC361" s="11"/>
      <c r="BBD361" s="11"/>
      <c r="BBE361" s="11"/>
      <c r="BBF361" s="11"/>
      <c r="BBG361" s="11"/>
      <c r="BBH361" s="11"/>
      <c r="BBI361" s="11"/>
      <c r="BBJ361" s="11"/>
      <c r="BBK361" s="11"/>
      <c r="BBL361" s="11"/>
      <c r="BBM361" s="11"/>
      <c r="BBN361" s="11"/>
      <c r="BBO361" s="11"/>
      <c r="BBP361" s="11"/>
      <c r="BBQ361" s="11"/>
      <c r="BBR361" s="11"/>
      <c r="BBS361" s="11"/>
      <c r="BBT361" s="11"/>
      <c r="BBU361" s="11"/>
      <c r="BBV361" s="11"/>
      <c r="BBW361" s="11"/>
      <c r="BBX361" s="11"/>
      <c r="BBY361" s="11"/>
      <c r="BBZ361" s="11"/>
      <c r="BCA361" s="11"/>
      <c r="BCB361" s="11"/>
      <c r="BCC361" s="11"/>
      <c r="BCD361" s="11"/>
      <c r="BCE361" s="11"/>
      <c r="BCF361" s="11"/>
      <c r="BCG361" s="11"/>
      <c r="BCH361" s="11"/>
      <c r="BCI361" s="11"/>
      <c r="BCJ361" s="11"/>
      <c r="BCK361" s="11"/>
      <c r="BCL361" s="11"/>
      <c r="BCM361" s="11"/>
      <c r="BCN361" s="11"/>
      <c r="BCO361" s="11"/>
      <c r="BCP361" s="11"/>
      <c r="BCQ361" s="11"/>
      <c r="BCR361" s="11"/>
      <c r="BCS361" s="11"/>
      <c r="BCT361" s="11"/>
      <c r="BCU361" s="11"/>
      <c r="BCV361" s="11"/>
      <c r="BCW361" s="11"/>
      <c r="BCX361" s="11"/>
      <c r="BCY361" s="11"/>
      <c r="BCZ361" s="11"/>
      <c r="BDA361" s="11"/>
      <c r="BDB361" s="11"/>
      <c r="BDC361" s="11"/>
      <c r="BDD361" s="11"/>
      <c r="BDE361" s="11"/>
      <c r="BDF361" s="11"/>
      <c r="BDG361" s="11"/>
      <c r="BDH361" s="11"/>
      <c r="BDI361" s="11"/>
      <c r="BDJ361" s="11"/>
      <c r="BDK361" s="11"/>
      <c r="BDL361" s="11"/>
      <c r="BDM361" s="11"/>
      <c r="BDN361" s="11"/>
      <c r="BDO361" s="11"/>
      <c r="BDP361" s="11"/>
      <c r="BDQ361" s="11"/>
      <c r="BDR361" s="11"/>
      <c r="BDS361" s="11"/>
      <c r="BDT361" s="11"/>
      <c r="BDU361" s="11"/>
      <c r="BDV361" s="11"/>
      <c r="BDW361" s="11"/>
      <c r="BDX361" s="11"/>
      <c r="BDY361" s="11"/>
      <c r="BDZ361" s="11"/>
      <c r="BEA361" s="11"/>
      <c r="BEB361" s="11"/>
      <c r="BEC361" s="11"/>
      <c r="BED361" s="11"/>
      <c r="BEE361" s="11"/>
      <c r="BEF361" s="11"/>
      <c r="BEG361" s="11"/>
      <c r="BEH361" s="11"/>
      <c r="BEI361" s="11"/>
      <c r="BEJ361" s="11"/>
      <c r="BEK361" s="11"/>
      <c r="BEL361" s="11"/>
      <c r="BEM361" s="11"/>
      <c r="BEN361" s="11"/>
      <c r="BEO361" s="11"/>
      <c r="BEP361" s="11"/>
      <c r="BEQ361" s="11"/>
      <c r="BER361" s="11"/>
      <c r="BES361" s="11"/>
      <c r="BET361" s="11"/>
      <c r="BEU361" s="11"/>
      <c r="BEV361" s="11"/>
      <c r="BEW361" s="11"/>
      <c r="BEX361" s="11"/>
      <c r="BEY361" s="11"/>
      <c r="BEZ361" s="11"/>
      <c r="BFA361" s="11"/>
      <c r="BFB361" s="11"/>
      <c r="BFC361" s="11"/>
      <c r="BFD361" s="11"/>
      <c r="BFE361" s="11"/>
      <c r="BFF361" s="11"/>
      <c r="BFG361" s="11"/>
      <c r="BFH361" s="11"/>
      <c r="BFI361" s="11"/>
      <c r="BFJ361" s="11"/>
      <c r="BFK361" s="11"/>
      <c r="BFL361" s="11"/>
      <c r="BFM361" s="11"/>
      <c r="BFN361" s="11"/>
      <c r="BFO361" s="11"/>
      <c r="BFP361" s="11"/>
      <c r="BFQ361" s="11"/>
      <c r="BFR361" s="11"/>
      <c r="BFS361" s="11"/>
      <c r="BFT361" s="11"/>
      <c r="BFU361" s="11"/>
      <c r="BFV361" s="11"/>
      <c r="BFW361" s="11"/>
      <c r="BFX361" s="11"/>
      <c r="BFY361" s="11"/>
      <c r="BFZ361" s="11"/>
      <c r="BGA361" s="11"/>
      <c r="BGB361" s="11"/>
      <c r="BGC361" s="11"/>
      <c r="BGD361" s="11"/>
      <c r="BGE361" s="11"/>
      <c r="BGF361" s="11"/>
      <c r="BGG361" s="11"/>
      <c r="BGH361" s="11"/>
      <c r="BGI361" s="11"/>
      <c r="BGJ361" s="11"/>
      <c r="BGK361" s="11"/>
      <c r="BGL361" s="11"/>
      <c r="BGM361" s="11"/>
      <c r="BGN361" s="11"/>
      <c r="BGO361" s="11"/>
      <c r="BGP361" s="11"/>
      <c r="BGQ361" s="11"/>
      <c r="BGR361" s="11"/>
      <c r="BGS361" s="11"/>
      <c r="BGT361" s="11"/>
      <c r="BGU361" s="11"/>
      <c r="BGV361" s="11"/>
      <c r="BGW361" s="11"/>
      <c r="BGX361" s="11"/>
      <c r="BGY361" s="11"/>
      <c r="BGZ361" s="11"/>
      <c r="BHA361" s="11"/>
      <c r="BHB361" s="11"/>
      <c r="BHC361" s="11"/>
      <c r="BHD361" s="11"/>
      <c r="BHE361" s="11"/>
      <c r="BHF361" s="11"/>
      <c r="BHG361" s="11"/>
      <c r="BHH361" s="11"/>
      <c r="BHI361" s="11"/>
      <c r="BHJ361" s="11"/>
      <c r="BHK361" s="11"/>
      <c r="BHL361" s="11"/>
      <c r="BHM361" s="11"/>
      <c r="BHN361" s="11"/>
      <c r="BHO361" s="11"/>
      <c r="BHP361" s="11"/>
      <c r="BHQ361" s="11"/>
      <c r="BHR361" s="11"/>
      <c r="BHS361" s="11"/>
      <c r="BHT361" s="11"/>
      <c r="BHU361" s="11"/>
      <c r="BHV361" s="11"/>
      <c r="BHW361" s="11"/>
      <c r="BHX361" s="11"/>
      <c r="BHY361" s="11"/>
      <c r="BHZ361" s="11"/>
      <c r="BIA361" s="11"/>
      <c r="BIB361" s="11"/>
      <c r="BIC361" s="11"/>
      <c r="BID361" s="11"/>
      <c r="BIE361" s="11"/>
      <c r="BIF361" s="11"/>
      <c r="BIG361" s="11"/>
      <c r="BIH361" s="11"/>
      <c r="BII361" s="11"/>
      <c r="BIJ361" s="11"/>
      <c r="BIK361" s="11"/>
      <c r="BIL361" s="11"/>
      <c r="BIM361" s="11"/>
      <c r="BIN361" s="11"/>
      <c r="BIO361" s="11"/>
      <c r="BIP361" s="11"/>
      <c r="BIQ361" s="11"/>
      <c r="BIR361" s="11"/>
      <c r="BIS361" s="11"/>
      <c r="BIT361" s="11"/>
      <c r="BIU361" s="11"/>
      <c r="BIV361" s="11"/>
      <c r="BIW361" s="11"/>
      <c r="BIX361" s="11"/>
      <c r="BIY361" s="11"/>
      <c r="BIZ361" s="11"/>
      <c r="BJA361" s="11"/>
      <c r="BJB361" s="11"/>
      <c r="BJC361" s="11"/>
      <c r="BJD361" s="11"/>
      <c r="BJE361" s="11"/>
      <c r="BJF361" s="11"/>
      <c r="BJG361" s="11"/>
      <c r="BJH361" s="11"/>
      <c r="BJI361" s="11"/>
      <c r="BJJ361" s="11"/>
      <c r="BJK361" s="11"/>
      <c r="BJL361" s="11"/>
      <c r="BJM361" s="11"/>
      <c r="BJN361" s="11"/>
      <c r="BJO361" s="11"/>
      <c r="BJP361" s="11"/>
      <c r="BJQ361" s="11"/>
      <c r="BJR361" s="11"/>
      <c r="BJS361" s="11"/>
      <c r="BJT361" s="11"/>
      <c r="BJU361" s="11"/>
      <c r="BJV361" s="11"/>
      <c r="BJW361" s="11"/>
      <c r="BJX361" s="11"/>
      <c r="BJY361" s="11"/>
      <c r="BJZ361" s="11"/>
      <c r="BKA361" s="11"/>
      <c r="BKB361" s="11"/>
      <c r="BKC361" s="11"/>
      <c r="BKD361" s="11"/>
      <c r="BKE361" s="11"/>
      <c r="BKF361" s="11"/>
      <c r="BKG361" s="11"/>
      <c r="BKH361" s="11"/>
      <c r="BKI361" s="11"/>
      <c r="BKJ361" s="11"/>
      <c r="BKK361" s="11"/>
      <c r="BKL361" s="11"/>
      <c r="BKM361" s="11"/>
      <c r="BKN361" s="11"/>
      <c r="BKO361" s="11"/>
      <c r="BKP361" s="11"/>
      <c r="BKQ361" s="11"/>
      <c r="BKR361" s="11"/>
      <c r="BKS361" s="11"/>
      <c r="BKT361" s="11"/>
      <c r="BKU361" s="11"/>
      <c r="BKV361" s="11"/>
      <c r="BKW361" s="11"/>
      <c r="BKX361" s="11"/>
      <c r="BKY361" s="11"/>
      <c r="BKZ361" s="11"/>
      <c r="BLA361" s="11"/>
      <c r="BLB361" s="11"/>
      <c r="BLC361" s="11"/>
      <c r="BLD361" s="11"/>
      <c r="BLE361" s="11"/>
      <c r="BLF361" s="11"/>
      <c r="BLG361" s="11"/>
      <c r="BLH361" s="11"/>
      <c r="BLI361" s="11"/>
      <c r="BLJ361" s="11"/>
      <c r="BLK361" s="11"/>
      <c r="BLL361" s="11"/>
      <c r="BLM361" s="11"/>
      <c r="BLN361" s="11"/>
      <c r="BLO361" s="11"/>
      <c r="BLP361" s="11"/>
      <c r="BLQ361" s="11"/>
      <c r="BLR361" s="11"/>
      <c r="BLS361" s="11"/>
      <c r="BLT361" s="11"/>
      <c r="BLU361" s="11"/>
      <c r="BLV361" s="11"/>
      <c r="BLW361" s="11"/>
      <c r="BLX361" s="11"/>
      <c r="BLY361" s="11"/>
      <c r="BLZ361" s="11"/>
      <c r="BMA361" s="11"/>
      <c r="BMB361" s="11"/>
      <c r="BMC361" s="11"/>
      <c r="BMD361" s="11"/>
      <c r="BME361" s="11"/>
      <c r="BMF361" s="11"/>
      <c r="BMG361" s="11"/>
      <c r="BMH361" s="11"/>
      <c r="BMI361" s="11"/>
      <c r="BMJ361" s="11"/>
      <c r="BMK361" s="11"/>
      <c r="BML361" s="11"/>
      <c r="BMM361" s="11"/>
      <c r="BMN361" s="11"/>
      <c r="BMO361" s="11"/>
      <c r="BMP361" s="11"/>
      <c r="BMQ361" s="11"/>
      <c r="BMR361" s="11"/>
      <c r="BMS361" s="11"/>
      <c r="BMT361" s="11"/>
      <c r="BMU361" s="11"/>
      <c r="BMV361" s="11"/>
      <c r="BMW361" s="11"/>
      <c r="BMX361" s="11"/>
      <c r="BMY361" s="11"/>
      <c r="BMZ361" s="11"/>
      <c r="BNA361" s="11"/>
      <c r="BNB361" s="11"/>
      <c r="BNC361" s="11"/>
      <c r="BND361" s="11"/>
      <c r="BNE361" s="11"/>
      <c r="BNF361" s="11"/>
      <c r="BNG361" s="11"/>
      <c r="BNH361" s="11"/>
      <c r="BNI361" s="11"/>
      <c r="BNJ361" s="11"/>
      <c r="BNK361" s="11"/>
      <c r="BNL361" s="11"/>
      <c r="BNM361" s="11"/>
      <c r="BNN361" s="11"/>
      <c r="BNO361" s="11"/>
      <c r="BNP361" s="11"/>
      <c r="BNQ361" s="11"/>
      <c r="BNR361" s="11"/>
      <c r="BNS361" s="11"/>
      <c r="BNT361" s="11"/>
      <c r="BNU361" s="11"/>
      <c r="BNV361" s="11"/>
      <c r="BNW361" s="11"/>
      <c r="BNX361" s="11"/>
      <c r="BNY361" s="11"/>
      <c r="BNZ361" s="11"/>
      <c r="BOA361" s="11"/>
      <c r="BOB361" s="11"/>
      <c r="BOC361" s="11"/>
      <c r="BOD361" s="11"/>
      <c r="BOE361" s="11"/>
      <c r="BOF361" s="11"/>
      <c r="BOG361" s="11"/>
      <c r="BOH361" s="11"/>
      <c r="BOI361" s="11"/>
      <c r="BOJ361" s="11"/>
      <c r="BOK361" s="11"/>
      <c r="BOL361" s="11"/>
      <c r="BOM361" s="11"/>
      <c r="BON361" s="11"/>
      <c r="BOO361" s="11"/>
      <c r="BOP361" s="11"/>
      <c r="BOQ361" s="11"/>
      <c r="BOR361" s="11"/>
      <c r="BOS361" s="11"/>
      <c r="BOT361" s="11"/>
      <c r="BOU361" s="11"/>
      <c r="BOV361" s="11"/>
      <c r="BOW361" s="11"/>
      <c r="BOX361" s="11"/>
      <c r="BOY361" s="11"/>
      <c r="BOZ361" s="11"/>
      <c r="BPA361" s="11"/>
      <c r="BPB361" s="11"/>
      <c r="BPC361" s="11"/>
      <c r="BPD361" s="11"/>
      <c r="BPE361" s="11"/>
      <c r="BPF361" s="11"/>
      <c r="BPG361" s="11"/>
      <c r="BPH361" s="11"/>
      <c r="BPI361" s="11"/>
      <c r="BPJ361" s="11"/>
      <c r="BPK361" s="11"/>
      <c r="BPL361" s="11"/>
      <c r="BPM361" s="11"/>
      <c r="BPN361" s="11"/>
      <c r="BPO361" s="11"/>
      <c r="BPP361" s="11"/>
      <c r="BPQ361" s="11"/>
      <c r="BPR361" s="11"/>
      <c r="BPS361" s="11"/>
      <c r="BPT361" s="11"/>
      <c r="BPU361" s="11"/>
      <c r="BPV361" s="11"/>
      <c r="BPW361" s="11"/>
      <c r="BPX361" s="11"/>
      <c r="BPY361" s="11"/>
      <c r="BPZ361" s="11"/>
      <c r="BQA361" s="11"/>
      <c r="BQB361" s="11"/>
      <c r="BQC361" s="11"/>
      <c r="BQD361" s="11"/>
      <c r="BQE361" s="11"/>
      <c r="BQF361" s="11"/>
      <c r="BQG361" s="11"/>
      <c r="BQH361" s="11"/>
      <c r="BQI361" s="11"/>
      <c r="BQJ361" s="11"/>
      <c r="BQK361" s="11"/>
      <c r="BQL361" s="11"/>
      <c r="BQM361" s="11"/>
      <c r="BQN361" s="11"/>
      <c r="BQO361" s="11"/>
      <c r="BQP361" s="11"/>
      <c r="BQQ361" s="11"/>
      <c r="BQR361" s="11"/>
      <c r="BQS361" s="11"/>
      <c r="BQT361" s="11"/>
      <c r="BQU361" s="11"/>
      <c r="BQV361" s="11"/>
      <c r="BQW361" s="11"/>
      <c r="BQX361" s="11"/>
      <c r="BQY361" s="11"/>
      <c r="BQZ361" s="11"/>
      <c r="BRA361" s="11"/>
      <c r="BRB361" s="11"/>
      <c r="BRC361" s="11"/>
      <c r="BRD361" s="11"/>
      <c r="BRE361" s="11"/>
      <c r="BRF361" s="11"/>
      <c r="BRG361" s="11"/>
      <c r="BRH361" s="11"/>
      <c r="BRI361" s="11"/>
      <c r="BRJ361" s="11"/>
      <c r="BRK361" s="11"/>
      <c r="BRL361" s="11"/>
      <c r="BRM361" s="11"/>
      <c r="BRN361" s="11"/>
      <c r="BRO361" s="11"/>
      <c r="BRP361" s="11"/>
      <c r="BRQ361" s="11"/>
      <c r="BRR361" s="11"/>
      <c r="BRS361" s="11"/>
      <c r="BRT361" s="11"/>
      <c r="BRU361" s="11"/>
      <c r="BRV361" s="11"/>
      <c r="BRW361" s="11"/>
      <c r="BRX361" s="11"/>
      <c r="BRY361" s="11"/>
      <c r="BRZ361" s="11"/>
      <c r="BSA361" s="11"/>
      <c r="BSB361" s="11"/>
      <c r="BSC361" s="11"/>
      <c r="BSD361" s="11"/>
      <c r="BSE361" s="11"/>
      <c r="BSF361" s="11"/>
      <c r="BSG361" s="11"/>
      <c r="BSH361" s="11"/>
      <c r="BSI361" s="11"/>
      <c r="BSJ361" s="11"/>
      <c r="BSK361" s="11"/>
      <c r="BSL361" s="11"/>
      <c r="BSM361" s="11"/>
      <c r="BSN361" s="11"/>
      <c r="BSO361" s="11"/>
      <c r="BSP361" s="11"/>
      <c r="BSQ361" s="11"/>
      <c r="BSR361" s="11"/>
      <c r="BSS361" s="11"/>
      <c r="BST361" s="11"/>
      <c r="BSU361" s="11"/>
      <c r="BSV361" s="11"/>
      <c r="BSW361" s="11"/>
      <c r="BSX361" s="11"/>
      <c r="BSY361" s="11"/>
      <c r="BSZ361" s="11"/>
      <c r="BTA361" s="11"/>
      <c r="BTB361" s="11"/>
      <c r="BTC361" s="11"/>
      <c r="BTD361" s="11"/>
      <c r="BTE361" s="11"/>
      <c r="BTF361" s="11"/>
      <c r="BTG361" s="11"/>
      <c r="BTH361" s="11"/>
      <c r="BTI361" s="11"/>
      <c r="BTJ361" s="11"/>
      <c r="BTK361" s="11"/>
      <c r="BTL361" s="11"/>
      <c r="BTM361" s="11"/>
      <c r="BTN361" s="11"/>
      <c r="BTO361" s="11"/>
      <c r="BTP361" s="11"/>
      <c r="BTQ361" s="11"/>
      <c r="BTR361" s="11"/>
      <c r="BTS361" s="11"/>
      <c r="BTT361" s="11"/>
      <c r="BTU361" s="11"/>
      <c r="BTV361" s="11"/>
      <c r="BTW361" s="11"/>
      <c r="BTX361" s="11"/>
      <c r="BTY361" s="11"/>
      <c r="BTZ361" s="11"/>
      <c r="BUA361" s="11"/>
      <c r="BUB361" s="11"/>
      <c r="BUC361" s="11"/>
      <c r="BUD361" s="11"/>
      <c r="BUE361" s="11"/>
      <c r="BUF361" s="11"/>
      <c r="BUG361" s="11"/>
      <c r="BUH361" s="11"/>
      <c r="BUI361" s="11"/>
      <c r="BUJ361" s="11"/>
      <c r="BUK361" s="11"/>
      <c r="BUL361" s="11"/>
      <c r="BUM361" s="11"/>
      <c r="BUN361" s="11"/>
      <c r="BUO361" s="11"/>
      <c r="BUP361" s="11"/>
      <c r="BUQ361" s="11"/>
      <c r="BUR361" s="11"/>
      <c r="BUS361" s="11"/>
      <c r="BUT361" s="11"/>
      <c r="BUU361" s="11"/>
      <c r="BUV361" s="11"/>
      <c r="BUW361" s="11"/>
      <c r="BUX361" s="11"/>
      <c r="BUY361" s="11"/>
      <c r="BUZ361" s="11"/>
      <c r="BVA361" s="11"/>
      <c r="BVB361" s="11"/>
      <c r="BVC361" s="11"/>
      <c r="BVD361" s="11"/>
      <c r="BVE361" s="11"/>
      <c r="BVF361" s="11"/>
      <c r="BVG361" s="11"/>
      <c r="BVH361" s="11"/>
      <c r="BVI361" s="11"/>
      <c r="BVJ361" s="11"/>
      <c r="BVK361" s="11"/>
      <c r="BVL361" s="11"/>
      <c r="BVM361" s="11"/>
      <c r="BVN361" s="11"/>
      <c r="BVO361" s="11"/>
      <c r="BVP361" s="11"/>
      <c r="BVQ361" s="11"/>
      <c r="BVR361" s="11"/>
      <c r="BVS361" s="11"/>
      <c r="BVT361" s="11"/>
      <c r="BVU361" s="11"/>
      <c r="BVV361" s="11"/>
      <c r="BVW361" s="11"/>
      <c r="BVX361" s="11"/>
      <c r="BVY361" s="11"/>
      <c r="BVZ361" s="11"/>
      <c r="BWA361" s="11"/>
      <c r="BWB361" s="11"/>
      <c r="BWC361" s="11"/>
      <c r="BWD361" s="11"/>
      <c r="BWE361" s="11"/>
      <c r="BWF361" s="11"/>
      <c r="BWG361" s="11"/>
      <c r="BWH361" s="11"/>
      <c r="BWI361" s="11"/>
      <c r="BWJ361" s="11"/>
      <c r="BWK361" s="11"/>
      <c r="BWL361" s="11"/>
      <c r="BWM361" s="11"/>
      <c r="BWN361" s="11"/>
      <c r="BWO361" s="11"/>
      <c r="BWP361" s="11"/>
      <c r="BWQ361" s="11"/>
      <c r="BWR361" s="11"/>
      <c r="BWS361" s="11"/>
      <c r="BWT361" s="11"/>
      <c r="BWU361" s="11"/>
      <c r="BWV361" s="11"/>
      <c r="BWW361" s="11"/>
      <c r="BWX361" s="11"/>
      <c r="BWY361" s="11"/>
      <c r="BWZ361" s="11"/>
      <c r="BXA361" s="11"/>
      <c r="BXB361" s="11"/>
      <c r="BXC361" s="11"/>
      <c r="BXD361" s="11"/>
      <c r="BXE361" s="11"/>
      <c r="BXF361" s="11"/>
      <c r="BXG361" s="11"/>
      <c r="BXH361" s="11"/>
      <c r="BXI361" s="11"/>
      <c r="BXJ361" s="11"/>
      <c r="BXK361" s="11"/>
      <c r="BXL361" s="11"/>
      <c r="BXM361" s="11"/>
      <c r="BXN361" s="11"/>
      <c r="BXO361" s="11"/>
      <c r="BXP361" s="11"/>
      <c r="BXQ361" s="11"/>
      <c r="BXR361" s="11"/>
      <c r="BXS361" s="11"/>
      <c r="BXT361" s="11"/>
      <c r="BXU361" s="11"/>
      <c r="BXV361" s="11"/>
      <c r="BXW361" s="11"/>
      <c r="BXX361" s="11"/>
      <c r="BXY361" s="11"/>
      <c r="BXZ361" s="11"/>
      <c r="BYA361" s="11"/>
      <c r="BYB361" s="11"/>
      <c r="BYC361" s="11"/>
      <c r="BYD361" s="11"/>
      <c r="BYE361" s="11"/>
      <c r="BYF361" s="11"/>
      <c r="BYG361" s="11"/>
      <c r="BYH361" s="11"/>
      <c r="BYI361" s="11"/>
      <c r="BYJ361" s="11"/>
      <c r="BYK361" s="11"/>
      <c r="BYL361" s="11"/>
      <c r="BYM361" s="11"/>
      <c r="BYN361" s="11"/>
      <c r="BYO361" s="11"/>
      <c r="BYP361" s="11"/>
      <c r="BYQ361" s="11"/>
      <c r="BYR361" s="11"/>
      <c r="BYS361" s="11"/>
      <c r="BYT361" s="11"/>
      <c r="BYU361" s="11"/>
      <c r="BYV361" s="11"/>
      <c r="BYW361" s="11"/>
      <c r="BYX361" s="11"/>
      <c r="BYY361" s="11"/>
      <c r="BYZ361" s="11"/>
      <c r="BZA361" s="11"/>
      <c r="BZB361" s="11"/>
      <c r="BZC361" s="11"/>
      <c r="BZD361" s="11"/>
      <c r="BZE361" s="11"/>
      <c r="BZF361" s="11"/>
      <c r="BZG361" s="11"/>
      <c r="BZH361" s="11"/>
      <c r="BZI361" s="11"/>
      <c r="BZJ361" s="11"/>
      <c r="BZK361" s="11"/>
      <c r="BZL361" s="11"/>
      <c r="BZM361" s="11"/>
      <c r="BZN361" s="11"/>
      <c r="BZO361" s="11"/>
      <c r="BZP361" s="11"/>
      <c r="BZQ361" s="11"/>
      <c r="BZR361" s="11"/>
      <c r="BZS361" s="11"/>
      <c r="BZT361" s="11"/>
      <c r="BZU361" s="11"/>
      <c r="BZV361" s="11"/>
      <c r="BZW361" s="11"/>
      <c r="BZX361" s="11"/>
      <c r="BZY361" s="11"/>
      <c r="BZZ361" s="11"/>
      <c r="CAA361" s="11"/>
      <c r="CAB361" s="11"/>
      <c r="CAC361" s="11"/>
      <c r="CAD361" s="11"/>
      <c r="CAE361" s="11"/>
      <c r="CAF361" s="11"/>
      <c r="CAG361" s="11"/>
      <c r="CAH361" s="11"/>
      <c r="CAI361" s="11"/>
      <c r="CAJ361" s="11"/>
      <c r="CAK361" s="11"/>
      <c r="CAL361" s="11"/>
      <c r="CAM361" s="11"/>
      <c r="CAN361" s="11"/>
      <c r="CAO361" s="11"/>
      <c r="CAP361" s="11"/>
      <c r="CAQ361" s="11"/>
      <c r="CAR361" s="11"/>
      <c r="CAS361" s="11"/>
      <c r="CAT361" s="11"/>
      <c r="CAU361" s="11"/>
      <c r="CAV361" s="11"/>
      <c r="CAW361" s="11"/>
      <c r="CAX361" s="11"/>
      <c r="CAY361" s="11"/>
      <c r="CAZ361" s="11"/>
      <c r="CBA361" s="11"/>
      <c r="CBB361" s="11"/>
      <c r="CBC361" s="11"/>
      <c r="CBD361" s="11"/>
      <c r="CBE361" s="11"/>
      <c r="CBF361" s="11"/>
      <c r="CBG361" s="11"/>
      <c r="CBH361" s="11"/>
      <c r="CBI361" s="11"/>
      <c r="CBJ361" s="11"/>
      <c r="CBK361" s="11"/>
      <c r="CBL361" s="11"/>
      <c r="CBM361" s="11"/>
      <c r="CBN361" s="11"/>
      <c r="CBO361" s="11"/>
      <c r="CBP361" s="11"/>
      <c r="CBQ361" s="11"/>
      <c r="CBR361" s="11"/>
      <c r="CBS361" s="11"/>
      <c r="CBT361" s="11"/>
      <c r="CBU361" s="11"/>
      <c r="CBV361" s="11"/>
      <c r="CBW361" s="11"/>
      <c r="CBX361" s="11"/>
      <c r="CBY361" s="11"/>
      <c r="CBZ361" s="11"/>
      <c r="CCA361" s="11"/>
      <c r="CCB361" s="11"/>
      <c r="CCC361" s="11"/>
      <c r="CCD361" s="11"/>
      <c r="CCE361" s="11"/>
      <c r="CCF361" s="11"/>
      <c r="CCG361" s="11"/>
      <c r="CCH361" s="11"/>
      <c r="CCI361" s="11"/>
      <c r="CCJ361" s="11"/>
      <c r="CCK361" s="11"/>
      <c r="CCL361" s="11"/>
      <c r="CCM361" s="11"/>
      <c r="CCN361" s="11"/>
      <c r="CCO361" s="11"/>
      <c r="CCP361" s="11"/>
      <c r="CCQ361" s="11"/>
      <c r="CCR361" s="11"/>
      <c r="CCS361" s="11"/>
      <c r="CCT361" s="11"/>
      <c r="CCU361" s="11"/>
      <c r="CCV361" s="11"/>
      <c r="CCW361" s="11"/>
      <c r="CCX361" s="11"/>
      <c r="CCY361" s="11"/>
      <c r="CCZ361" s="11"/>
      <c r="CDA361" s="11"/>
      <c r="CDB361" s="11"/>
      <c r="CDC361" s="11"/>
      <c r="CDD361" s="11"/>
      <c r="CDE361" s="11"/>
      <c r="CDF361" s="11"/>
      <c r="CDG361" s="11"/>
      <c r="CDH361" s="11"/>
      <c r="CDI361" s="11"/>
      <c r="CDJ361" s="11"/>
      <c r="CDK361" s="11"/>
      <c r="CDL361" s="11"/>
      <c r="CDM361" s="11"/>
      <c r="CDN361" s="11"/>
      <c r="CDO361" s="11"/>
      <c r="CDP361" s="11"/>
      <c r="CDQ361" s="11"/>
      <c r="CDR361" s="11"/>
      <c r="CDS361" s="11"/>
      <c r="CDT361" s="11"/>
      <c r="CDU361" s="11"/>
      <c r="CDV361" s="11"/>
      <c r="CDW361" s="11"/>
      <c r="CDX361" s="11"/>
      <c r="CDY361" s="11"/>
      <c r="CDZ361" s="11"/>
      <c r="CEA361" s="11"/>
      <c r="CEB361" s="11"/>
      <c r="CEC361" s="11"/>
      <c r="CED361" s="11"/>
      <c r="CEE361" s="11"/>
      <c r="CEF361" s="11"/>
      <c r="CEG361" s="11"/>
      <c r="CEH361" s="11"/>
      <c r="CEI361" s="11"/>
      <c r="CEJ361" s="11"/>
      <c r="CEK361" s="11"/>
      <c r="CEL361" s="11"/>
      <c r="CEM361" s="11"/>
      <c r="CEN361" s="11"/>
      <c r="CEO361" s="11"/>
      <c r="CEP361" s="11"/>
      <c r="CEQ361" s="11"/>
      <c r="CER361" s="11"/>
      <c r="CES361" s="11"/>
      <c r="CET361" s="11"/>
      <c r="CEU361" s="11"/>
      <c r="CEV361" s="11"/>
      <c r="CEW361" s="11"/>
      <c r="CEX361" s="11"/>
      <c r="CEY361" s="11"/>
      <c r="CEZ361" s="11"/>
      <c r="CFA361" s="11"/>
      <c r="CFB361" s="11"/>
      <c r="CFC361" s="11"/>
      <c r="CFD361" s="11"/>
      <c r="CFE361" s="11"/>
      <c r="CFF361" s="11"/>
      <c r="CFG361" s="11"/>
      <c r="CFH361" s="11"/>
      <c r="CFI361" s="11"/>
      <c r="CFJ361" s="11"/>
      <c r="CFK361" s="11"/>
      <c r="CFL361" s="11"/>
      <c r="CFM361" s="11"/>
      <c r="CFN361" s="11"/>
      <c r="CFO361" s="11"/>
      <c r="CFP361" s="11"/>
      <c r="CFQ361" s="11"/>
      <c r="CFR361" s="11"/>
      <c r="CFS361" s="11"/>
      <c r="CFT361" s="11"/>
      <c r="CFU361" s="11"/>
      <c r="CFV361" s="11"/>
      <c r="CFW361" s="11"/>
      <c r="CFX361" s="11"/>
      <c r="CFY361" s="11"/>
      <c r="CFZ361" s="11"/>
      <c r="CGA361" s="11"/>
      <c r="CGB361" s="11"/>
      <c r="CGC361" s="11"/>
      <c r="CGD361" s="11"/>
      <c r="CGE361" s="11"/>
      <c r="CGF361" s="11"/>
      <c r="CGG361" s="11"/>
      <c r="CGH361" s="11"/>
      <c r="CGI361" s="11"/>
      <c r="CGJ361" s="11"/>
      <c r="CGK361" s="11"/>
      <c r="CGL361" s="11"/>
      <c r="CGM361" s="11"/>
      <c r="CGN361" s="11"/>
      <c r="CGO361" s="11"/>
      <c r="CGP361" s="11"/>
      <c r="CGQ361" s="11"/>
      <c r="CGR361" s="11"/>
      <c r="CGS361" s="11"/>
      <c r="CGT361" s="11"/>
      <c r="CGU361" s="11"/>
      <c r="CGV361" s="11"/>
      <c r="CGW361" s="11"/>
      <c r="CGX361" s="11"/>
      <c r="CGY361" s="11"/>
      <c r="CGZ361" s="11"/>
      <c r="CHA361" s="11"/>
      <c r="CHB361" s="11"/>
      <c r="CHC361" s="11"/>
      <c r="CHD361" s="11"/>
      <c r="CHE361" s="11"/>
      <c r="CHF361" s="11"/>
      <c r="CHG361" s="11"/>
      <c r="CHH361" s="11"/>
      <c r="CHI361" s="11"/>
      <c r="CHJ361" s="11"/>
      <c r="CHK361" s="11"/>
      <c r="CHL361" s="11"/>
      <c r="CHM361" s="11"/>
      <c r="CHN361" s="11"/>
      <c r="CHO361" s="11"/>
      <c r="CHP361" s="11"/>
      <c r="CHQ361" s="11"/>
      <c r="CHR361" s="11"/>
      <c r="CHS361" s="11"/>
      <c r="CHT361" s="11"/>
      <c r="CHU361" s="11"/>
      <c r="CHV361" s="11"/>
      <c r="CHW361" s="11"/>
      <c r="CHX361" s="11"/>
      <c r="CHY361" s="11"/>
      <c r="CHZ361" s="11"/>
      <c r="CIA361" s="11"/>
      <c r="CIB361" s="11"/>
      <c r="CIC361" s="11"/>
      <c r="CID361" s="11"/>
      <c r="CIE361" s="11"/>
      <c r="CIF361" s="11"/>
      <c r="CIG361" s="11"/>
      <c r="CIH361" s="11"/>
      <c r="CII361" s="11"/>
      <c r="CIJ361" s="11"/>
      <c r="CIK361" s="11"/>
      <c r="CIL361" s="11"/>
      <c r="CIM361" s="11"/>
      <c r="CIN361" s="11"/>
      <c r="CIO361" s="11"/>
      <c r="CIP361" s="11"/>
      <c r="CIQ361" s="11"/>
      <c r="CIR361" s="11"/>
      <c r="CIS361" s="11"/>
      <c r="CIT361" s="11"/>
      <c r="CIU361" s="11"/>
      <c r="CIV361" s="11"/>
      <c r="CIW361" s="11"/>
      <c r="CIX361" s="11"/>
      <c r="CIY361" s="11"/>
      <c r="CIZ361" s="11"/>
      <c r="CJA361" s="11"/>
      <c r="CJB361" s="11"/>
      <c r="CJC361" s="11"/>
      <c r="CJD361" s="11"/>
      <c r="CJE361" s="11"/>
      <c r="CJF361" s="11"/>
      <c r="CJG361" s="11"/>
      <c r="CJH361" s="11"/>
      <c r="CJI361" s="11"/>
      <c r="CJJ361" s="11"/>
      <c r="CJK361" s="11"/>
      <c r="CJL361" s="11"/>
      <c r="CJM361" s="11"/>
      <c r="CJN361" s="11"/>
      <c r="CJO361" s="11"/>
      <c r="CJP361" s="11"/>
      <c r="CJQ361" s="11"/>
      <c r="CJR361" s="11"/>
      <c r="CJS361" s="11"/>
      <c r="CJT361" s="11"/>
      <c r="CJU361" s="11"/>
      <c r="CJV361" s="11"/>
      <c r="CJW361" s="11"/>
      <c r="CJX361" s="11"/>
      <c r="CJY361" s="11"/>
      <c r="CJZ361" s="11"/>
      <c r="CKA361" s="11"/>
      <c r="CKB361" s="11"/>
      <c r="CKC361" s="11"/>
      <c r="CKD361" s="11"/>
      <c r="CKE361" s="11"/>
      <c r="CKF361" s="11"/>
      <c r="CKG361" s="11"/>
      <c r="CKH361" s="11"/>
      <c r="CKI361" s="11"/>
      <c r="CKJ361" s="11"/>
      <c r="CKK361" s="11"/>
      <c r="CKL361" s="11"/>
      <c r="CKM361" s="11"/>
      <c r="CKN361" s="11"/>
      <c r="CKO361" s="11"/>
      <c r="CKP361" s="11"/>
      <c r="CKQ361" s="11"/>
      <c r="CKR361" s="11"/>
      <c r="CKS361" s="11"/>
      <c r="CKT361" s="11"/>
      <c r="CKU361" s="11"/>
      <c r="CKV361" s="11"/>
      <c r="CKW361" s="11"/>
      <c r="CKX361" s="11"/>
      <c r="CKY361" s="11"/>
      <c r="CKZ361" s="11"/>
      <c r="CLA361" s="11"/>
      <c r="CLB361" s="11"/>
      <c r="CLC361" s="11"/>
      <c r="CLD361" s="11"/>
      <c r="CLE361" s="11"/>
      <c r="CLF361" s="11"/>
      <c r="CLG361" s="11"/>
      <c r="CLH361" s="11"/>
      <c r="CLI361" s="11"/>
      <c r="CLJ361" s="11"/>
      <c r="CLK361" s="11"/>
      <c r="CLL361" s="11"/>
      <c r="CLM361" s="11"/>
      <c r="CLN361" s="11"/>
      <c r="CLO361" s="11"/>
      <c r="CLP361" s="11"/>
      <c r="CLQ361" s="11"/>
      <c r="CLR361" s="11"/>
      <c r="CLS361" s="11"/>
      <c r="CLT361" s="11"/>
      <c r="CLU361" s="11"/>
      <c r="CLV361" s="11"/>
      <c r="CLW361" s="11"/>
      <c r="CLX361" s="11"/>
      <c r="CLY361" s="11"/>
      <c r="CLZ361" s="11"/>
      <c r="CMA361" s="11"/>
      <c r="CMB361" s="11"/>
      <c r="CMC361" s="11"/>
      <c r="CMD361" s="11"/>
      <c r="CME361" s="11"/>
      <c r="CMF361" s="11"/>
      <c r="CMG361" s="11"/>
      <c r="CMH361" s="11"/>
      <c r="CMI361" s="11"/>
      <c r="CMJ361" s="11"/>
      <c r="CMK361" s="11"/>
      <c r="CML361" s="11"/>
      <c r="CMM361" s="11"/>
      <c r="CMN361" s="11"/>
      <c r="CMO361" s="11"/>
      <c r="CMP361" s="11"/>
      <c r="CMQ361" s="11"/>
      <c r="CMR361" s="11"/>
      <c r="CMS361" s="11"/>
      <c r="CMT361" s="11"/>
      <c r="CMU361" s="11"/>
      <c r="CMV361" s="11"/>
      <c r="CMW361" s="11"/>
      <c r="CMX361" s="11"/>
      <c r="CMY361" s="11"/>
      <c r="CMZ361" s="11"/>
      <c r="CNA361" s="11"/>
      <c r="CNB361" s="11"/>
      <c r="CNC361" s="11"/>
      <c r="CND361" s="11"/>
      <c r="CNE361" s="11"/>
      <c r="CNF361" s="11"/>
      <c r="CNG361" s="11"/>
      <c r="CNH361" s="11"/>
      <c r="CNI361" s="11"/>
      <c r="CNJ361" s="11"/>
      <c r="CNK361" s="11"/>
      <c r="CNL361" s="11"/>
      <c r="CNM361" s="11"/>
      <c r="CNN361" s="11"/>
      <c r="CNO361" s="11"/>
      <c r="CNP361" s="11"/>
      <c r="CNQ361" s="11"/>
      <c r="CNR361" s="11"/>
      <c r="CNS361" s="11"/>
      <c r="CNT361" s="11"/>
      <c r="CNU361" s="11"/>
      <c r="CNV361" s="11"/>
      <c r="CNW361" s="11"/>
      <c r="CNX361" s="11"/>
      <c r="CNY361" s="11"/>
      <c r="CNZ361" s="11"/>
      <c r="COA361" s="11"/>
      <c r="COB361" s="11"/>
      <c r="COC361" s="11"/>
      <c r="COD361" s="11"/>
      <c r="COE361" s="11"/>
      <c r="COF361" s="11"/>
      <c r="COG361" s="11"/>
      <c r="COH361" s="11"/>
      <c r="COI361" s="11"/>
      <c r="COJ361" s="11"/>
      <c r="COK361" s="11"/>
      <c r="COL361" s="11"/>
      <c r="COM361" s="11"/>
      <c r="CON361" s="11"/>
      <c r="COO361" s="11"/>
      <c r="COP361" s="11"/>
      <c r="COQ361" s="11"/>
      <c r="COR361" s="11"/>
      <c r="COS361" s="11"/>
      <c r="COT361" s="11"/>
      <c r="COU361" s="11"/>
      <c r="COV361" s="11"/>
      <c r="COW361" s="11"/>
      <c r="COX361" s="11"/>
      <c r="COY361" s="11"/>
      <c r="COZ361" s="11"/>
      <c r="CPA361" s="11"/>
      <c r="CPB361" s="11"/>
      <c r="CPC361" s="11"/>
      <c r="CPD361" s="11"/>
      <c r="CPE361" s="11"/>
      <c r="CPF361" s="11"/>
      <c r="CPG361" s="11"/>
      <c r="CPH361" s="11"/>
      <c r="CPI361" s="11"/>
      <c r="CPJ361" s="11"/>
      <c r="CPK361" s="11"/>
      <c r="CPL361" s="11"/>
      <c r="CPM361" s="11"/>
      <c r="CPN361" s="11"/>
      <c r="CPO361" s="11"/>
      <c r="CPP361" s="11"/>
      <c r="CPQ361" s="11"/>
      <c r="CPR361" s="11"/>
      <c r="CPS361" s="11"/>
      <c r="CPT361" s="11"/>
      <c r="CPU361" s="11"/>
      <c r="CPV361" s="11"/>
      <c r="CPW361" s="11"/>
      <c r="CPX361" s="11"/>
      <c r="CPY361" s="11"/>
      <c r="CPZ361" s="11"/>
      <c r="CQA361" s="11"/>
      <c r="CQB361" s="11"/>
      <c r="CQC361" s="11"/>
      <c r="CQD361" s="11"/>
      <c r="CQE361" s="11"/>
      <c r="CQF361" s="11"/>
      <c r="CQG361" s="11"/>
      <c r="CQH361" s="11"/>
      <c r="CQI361" s="11"/>
      <c r="CQJ361" s="11"/>
      <c r="CQK361" s="11"/>
      <c r="CQL361" s="11"/>
      <c r="CQM361" s="11"/>
      <c r="CQN361" s="11"/>
      <c r="CQO361" s="11"/>
      <c r="CQP361" s="11"/>
      <c r="CQQ361" s="11"/>
      <c r="CQR361" s="11"/>
      <c r="CQS361" s="11"/>
      <c r="CQT361" s="11"/>
      <c r="CQU361" s="11"/>
      <c r="CQV361" s="11"/>
      <c r="CQW361" s="11"/>
      <c r="CQX361" s="11"/>
      <c r="CQY361" s="11"/>
      <c r="CQZ361" s="11"/>
      <c r="CRA361" s="11"/>
      <c r="CRB361" s="11"/>
      <c r="CRC361" s="11"/>
      <c r="CRD361" s="11"/>
      <c r="CRE361" s="11"/>
      <c r="CRF361" s="11"/>
      <c r="CRG361" s="11"/>
      <c r="CRH361" s="11"/>
      <c r="CRI361" s="11"/>
      <c r="CRJ361" s="11"/>
      <c r="CRK361" s="11"/>
      <c r="CRL361" s="11"/>
      <c r="CRM361" s="11"/>
      <c r="CRN361" s="11"/>
      <c r="CRO361" s="11"/>
      <c r="CRP361" s="11"/>
      <c r="CRQ361" s="11"/>
      <c r="CRR361" s="11"/>
      <c r="CRS361" s="11"/>
      <c r="CRT361" s="11"/>
      <c r="CRU361" s="11"/>
      <c r="CRV361" s="11"/>
      <c r="CRW361" s="11"/>
      <c r="CRX361" s="11"/>
      <c r="CRY361" s="11"/>
      <c r="CRZ361" s="11"/>
      <c r="CSA361" s="11"/>
      <c r="CSB361" s="11"/>
      <c r="CSC361" s="11"/>
      <c r="CSD361" s="11"/>
      <c r="CSE361" s="11"/>
      <c r="CSF361" s="11"/>
      <c r="CSG361" s="11"/>
      <c r="CSH361" s="11"/>
      <c r="CSI361" s="11"/>
      <c r="CSJ361" s="11"/>
      <c r="CSK361" s="11"/>
      <c r="CSL361" s="11"/>
      <c r="CSM361" s="11"/>
      <c r="CSN361" s="11"/>
      <c r="CSO361" s="11"/>
      <c r="CSP361" s="11"/>
      <c r="CSQ361" s="11"/>
      <c r="CSR361" s="11"/>
      <c r="CSS361" s="11"/>
      <c r="CST361" s="11"/>
      <c r="CSU361" s="11"/>
      <c r="CSV361" s="11"/>
      <c r="CSW361" s="11"/>
      <c r="CSX361" s="11"/>
      <c r="CSY361" s="11"/>
      <c r="CSZ361" s="11"/>
      <c r="CTA361" s="11"/>
      <c r="CTB361" s="11"/>
      <c r="CTC361" s="11"/>
      <c r="CTD361" s="11"/>
      <c r="CTE361" s="11"/>
      <c r="CTF361" s="11"/>
      <c r="CTG361" s="11"/>
      <c r="CTH361" s="11"/>
      <c r="CTI361" s="11"/>
      <c r="CTJ361" s="11"/>
      <c r="CTK361" s="11"/>
      <c r="CTL361" s="11"/>
      <c r="CTM361" s="11"/>
      <c r="CTN361" s="11"/>
      <c r="CTO361" s="11"/>
      <c r="CTP361" s="11"/>
      <c r="CTQ361" s="11"/>
      <c r="CTR361" s="11"/>
      <c r="CTS361" s="11"/>
      <c r="CTT361" s="11"/>
      <c r="CTU361" s="11"/>
      <c r="CTV361" s="11"/>
      <c r="CTW361" s="11"/>
      <c r="CTX361" s="11"/>
      <c r="CTY361" s="11"/>
      <c r="CTZ361" s="11"/>
      <c r="CUA361" s="11"/>
      <c r="CUB361" s="11"/>
      <c r="CUC361" s="11"/>
      <c r="CUD361" s="11"/>
      <c r="CUE361" s="11"/>
      <c r="CUF361" s="11"/>
      <c r="CUG361" s="11"/>
      <c r="CUH361" s="11"/>
      <c r="CUI361" s="11"/>
      <c r="CUJ361" s="11"/>
      <c r="CUK361" s="11"/>
      <c r="CUL361" s="11"/>
      <c r="CUM361" s="11"/>
      <c r="CUN361" s="11"/>
      <c r="CUO361" s="11"/>
      <c r="CUP361" s="11"/>
      <c r="CUQ361" s="11"/>
      <c r="CUR361" s="11"/>
      <c r="CUS361" s="11"/>
      <c r="CUT361" s="11"/>
      <c r="CUU361" s="11"/>
      <c r="CUV361" s="11"/>
      <c r="CUW361" s="11"/>
      <c r="CUX361" s="11"/>
      <c r="CUY361" s="11"/>
      <c r="CUZ361" s="11"/>
      <c r="CVA361" s="11"/>
      <c r="CVB361" s="11"/>
      <c r="CVC361" s="11"/>
      <c r="CVD361" s="11"/>
      <c r="CVE361" s="11"/>
      <c r="CVF361" s="11"/>
      <c r="CVG361" s="11"/>
      <c r="CVH361" s="11"/>
      <c r="CVI361" s="11"/>
      <c r="CVJ361" s="11"/>
      <c r="CVK361" s="11"/>
      <c r="CVL361" s="11"/>
      <c r="CVM361" s="11"/>
      <c r="CVN361" s="11"/>
      <c r="CVO361" s="11"/>
      <c r="CVP361" s="11"/>
      <c r="CVQ361" s="11"/>
      <c r="CVR361" s="11"/>
      <c r="CVS361" s="11"/>
      <c r="CVT361" s="11"/>
      <c r="CVU361" s="11"/>
      <c r="CVV361" s="11"/>
      <c r="CVW361" s="11"/>
      <c r="CVX361" s="11"/>
      <c r="CVY361" s="11"/>
      <c r="CVZ361" s="11"/>
      <c r="CWA361" s="11"/>
      <c r="CWB361" s="11"/>
      <c r="CWC361" s="11"/>
      <c r="CWD361" s="11"/>
      <c r="CWE361" s="11"/>
      <c r="CWF361" s="11"/>
      <c r="CWG361" s="11"/>
      <c r="CWH361" s="11"/>
      <c r="CWI361" s="11"/>
      <c r="CWJ361" s="11"/>
      <c r="CWK361" s="11"/>
      <c r="CWL361" s="11"/>
      <c r="CWM361" s="11"/>
      <c r="CWN361" s="11"/>
      <c r="CWO361" s="11"/>
      <c r="CWP361" s="11"/>
      <c r="CWQ361" s="11"/>
      <c r="CWR361" s="11"/>
      <c r="CWS361" s="11"/>
      <c r="CWT361" s="11"/>
      <c r="CWU361" s="11"/>
      <c r="CWV361" s="11"/>
      <c r="CWW361" s="11"/>
      <c r="CWX361" s="11"/>
      <c r="CWY361" s="11"/>
      <c r="CWZ361" s="11"/>
      <c r="CXA361" s="11"/>
      <c r="CXB361" s="11"/>
      <c r="CXC361" s="11"/>
      <c r="CXD361" s="11"/>
      <c r="CXE361" s="11"/>
      <c r="CXF361" s="11"/>
      <c r="CXG361" s="11"/>
      <c r="CXH361" s="11"/>
      <c r="CXI361" s="11"/>
      <c r="CXJ361" s="11"/>
      <c r="CXK361" s="11"/>
      <c r="CXL361" s="11"/>
      <c r="CXM361" s="11"/>
      <c r="CXN361" s="11"/>
      <c r="CXO361" s="11"/>
      <c r="CXP361" s="11"/>
      <c r="CXQ361" s="11"/>
      <c r="CXR361" s="11"/>
      <c r="CXS361" s="11"/>
      <c r="CXT361" s="11"/>
      <c r="CXU361" s="11"/>
      <c r="CXV361" s="11"/>
      <c r="CXW361" s="11"/>
      <c r="CXX361" s="11"/>
      <c r="CXY361" s="11"/>
      <c r="CXZ361" s="11"/>
      <c r="CYA361" s="11"/>
      <c r="CYB361" s="11"/>
      <c r="CYC361" s="11"/>
      <c r="CYD361" s="11"/>
      <c r="CYE361" s="11"/>
      <c r="CYF361" s="11"/>
      <c r="CYG361" s="11"/>
      <c r="CYH361" s="11"/>
      <c r="CYI361" s="11"/>
      <c r="CYJ361" s="11"/>
      <c r="CYK361" s="11"/>
      <c r="CYL361" s="11"/>
      <c r="CYM361" s="11"/>
      <c r="CYN361" s="11"/>
      <c r="CYO361" s="11"/>
      <c r="CYP361" s="11"/>
      <c r="CYQ361" s="11"/>
      <c r="CYR361" s="11"/>
      <c r="CYS361" s="11"/>
      <c r="CYT361" s="11"/>
      <c r="CYU361" s="11"/>
      <c r="CYV361" s="11"/>
      <c r="CYW361" s="11"/>
      <c r="CYX361" s="11"/>
      <c r="CYY361" s="11"/>
      <c r="CYZ361" s="11"/>
      <c r="CZA361" s="11"/>
      <c r="CZB361" s="11"/>
      <c r="CZC361" s="11"/>
      <c r="CZD361" s="11"/>
      <c r="CZE361" s="11"/>
      <c r="CZF361" s="11"/>
      <c r="CZG361" s="11"/>
      <c r="CZH361" s="11"/>
      <c r="CZI361" s="11"/>
      <c r="CZJ361" s="11"/>
      <c r="CZK361" s="11"/>
      <c r="CZL361" s="11"/>
      <c r="CZM361" s="11"/>
      <c r="CZN361" s="11"/>
      <c r="CZO361" s="11"/>
      <c r="CZP361" s="11"/>
      <c r="CZQ361" s="11"/>
      <c r="CZR361" s="11"/>
      <c r="CZS361" s="11"/>
      <c r="CZT361" s="11"/>
      <c r="CZU361" s="11"/>
      <c r="CZV361" s="11"/>
      <c r="CZW361" s="11"/>
      <c r="CZX361" s="11"/>
      <c r="CZY361" s="11"/>
      <c r="CZZ361" s="11"/>
      <c r="DAA361" s="11"/>
      <c r="DAB361" s="11"/>
      <c r="DAC361" s="11"/>
      <c r="DAD361" s="11"/>
      <c r="DAE361" s="11"/>
      <c r="DAF361" s="11"/>
      <c r="DAG361" s="11"/>
      <c r="DAH361" s="11"/>
      <c r="DAI361" s="11"/>
      <c r="DAJ361" s="11"/>
      <c r="DAK361" s="11"/>
      <c r="DAL361" s="11"/>
      <c r="DAM361" s="11"/>
      <c r="DAN361" s="11"/>
      <c r="DAO361" s="11"/>
      <c r="DAP361" s="11"/>
      <c r="DAQ361" s="11"/>
      <c r="DAR361" s="11"/>
      <c r="DAS361" s="11"/>
      <c r="DAT361" s="11"/>
      <c r="DAU361" s="11"/>
      <c r="DAV361" s="11"/>
      <c r="DAW361" s="11"/>
      <c r="DAX361" s="11"/>
      <c r="DAY361" s="11"/>
      <c r="DAZ361" s="11"/>
      <c r="DBA361" s="11"/>
      <c r="DBB361" s="11"/>
      <c r="DBC361" s="11"/>
      <c r="DBD361" s="11"/>
      <c r="DBE361" s="11"/>
      <c r="DBF361" s="11"/>
      <c r="DBG361" s="11"/>
      <c r="DBH361" s="11"/>
      <c r="DBI361" s="11"/>
      <c r="DBJ361" s="11"/>
      <c r="DBK361" s="11"/>
      <c r="DBL361" s="11"/>
      <c r="DBM361" s="11"/>
      <c r="DBN361" s="11"/>
      <c r="DBO361" s="11"/>
      <c r="DBP361" s="11"/>
      <c r="DBQ361" s="11"/>
      <c r="DBR361" s="11"/>
      <c r="DBS361" s="11"/>
      <c r="DBT361" s="11"/>
      <c r="DBU361" s="11"/>
      <c r="DBV361" s="11"/>
      <c r="DBW361" s="11"/>
      <c r="DBX361" s="11"/>
      <c r="DBY361" s="11"/>
      <c r="DBZ361" s="11"/>
      <c r="DCA361" s="11"/>
      <c r="DCB361" s="11"/>
      <c r="DCC361" s="11"/>
      <c r="DCD361" s="11"/>
      <c r="DCE361" s="11"/>
      <c r="DCF361" s="11"/>
      <c r="DCG361" s="11"/>
      <c r="DCH361" s="11"/>
      <c r="DCI361" s="11"/>
      <c r="DCJ361" s="11"/>
      <c r="DCK361" s="11"/>
      <c r="DCL361" s="11"/>
      <c r="DCM361" s="11"/>
      <c r="DCN361" s="11"/>
      <c r="DCO361" s="11"/>
      <c r="DCP361" s="11"/>
      <c r="DCQ361" s="11"/>
      <c r="DCR361" s="11"/>
      <c r="DCS361" s="11"/>
      <c r="DCT361" s="11"/>
      <c r="DCU361" s="11"/>
      <c r="DCV361" s="11"/>
      <c r="DCW361" s="11"/>
      <c r="DCX361" s="11"/>
      <c r="DCY361" s="11"/>
      <c r="DCZ361" s="11"/>
      <c r="DDA361" s="11"/>
      <c r="DDB361" s="11"/>
      <c r="DDC361" s="11"/>
      <c r="DDD361" s="11"/>
      <c r="DDE361" s="11"/>
      <c r="DDF361" s="11"/>
      <c r="DDG361" s="11"/>
      <c r="DDH361" s="11"/>
      <c r="DDI361" s="11"/>
      <c r="DDJ361" s="11"/>
      <c r="DDK361" s="11"/>
      <c r="DDL361" s="11"/>
      <c r="DDM361" s="11"/>
      <c r="DDN361" s="11"/>
      <c r="DDO361" s="11"/>
      <c r="DDP361" s="11"/>
      <c r="DDQ361" s="11"/>
      <c r="DDR361" s="11"/>
      <c r="DDS361" s="11"/>
      <c r="DDT361" s="11"/>
      <c r="DDU361" s="11"/>
      <c r="DDV361" s="11"/>
      <c r="DDW361" s="11"/>
      <c r="DDX361" s="11"/>
      <c r="DDY361" s="11"/>
      <c r="DDZ361" s="11"/>
      <c r="DEA361" s="11"/>
      <c r="DEB361" s="11"/>
      <c r="DEC361" s="11"/>
      <c r="DED361" s="11"/>
      <c r="DEE361" s="11"/>
      <c r="DEF361" s="11"/>
      <c r="DEG361" s="11"/>
      <c r="DEH361" s="11"/>
      <c r="DEI361" s="11"/>
      <c r="DEJ361" s="11"/>
      <c r="DEK361" s="11"/>
      <c r="DEL361" s="11"/>
      <c r="DEM361" s="11"/>
      <c r="DEN361" s="11"/>
      <c r="DEO361" s="11"/>
      <c r="DEP361" s="11"/>
      <c r="DEQ361" s="11"/>
      <c r="DER361" s="11"/>
      <c r="DES361" s="11"/>
      <c r="DET361" s="11"/>
      <c r="DEU361" s="11"/>
      <c r="DEV361" s="11"/>
      <c r="DEW361" s="11"/>
      <c r="DEX361" s="11"/>
      <c r="DEY361" s="11"/>
      <c r="DEZ361" s="11"/>
      <c r="DFA361" s="11"/>
      <c r="DFB361" s="11"/>
      <c r="DFC361" s="11"/>
      <c r="DFD361" s="11"/>
      <c r="DFE361" s="11"/>
      <c r="DFF361" s="11"/>
      <c r="DFG361" s="11"/>
      <c r="DFH361" s="11"/>
      <c r="DFI361" s="11"/>
      <c r="DFJ361" s="11"/>
      <c r="DFK361" s="11"/>
      <c r="DFL361" s="11"/>
      <c r="DFM361" s="11"/>
      <c r="DFN361" s="11"/>
      <c r="DFO361" s="11"/>
      <c r="DFP361" s="11"/>
      <c r="DFQ361" s="11"/>
      <c r="DFR361" s="11"/>
      <c r="DFS361" s="11"/>
      <c r="DFT361" s="11"/>
      <c r="DFU361" s="11"/>
      <c r="DFV361" s="11"/>
      <c r="DFW361" s="11"/>
      <c r="DFX361" s="11"/>
      <c r="DFY361" s="11"/>
      <c r="DFZ361" s="11"/>
      <c r="DGA361" s="11"/>
      <c r="DGB361" s="11"/>
      <c r="DGC361" s="11"/>
      <c r="DGD361" s="11"/>
      <c r="DGE361" s="11"/>
      <c r="DGF361" s="11"/>
      <c r="DGG361" s="11"/>
      <c r="DGH361" s="11"/>
      <c r="DGI361" s="11"/>
      <c r="DGJ361" s="11"/>
      <c r="DGK361" s="11"/>
      <c r="DGL361" s="11"/>
      <c r="DGM361" s="11"/>
      <c r="DGN361" s="11"/>
      <c r="DGO361" s="11"/>
      <c r="DGP361" s="11"/>
      <c r="DGQ361" s="11"/>
      <c r="DGR361" s="11"/>
      <c r="DGS361" s="11"/>
      <c r="DGT361" s="11"/>
      <c r="DGU361" s="11"/>
      <c r="DGV361" s="11"/>
      <c r="DGW361" s="11"/>
      <c r="DGX361" s="11"/>
      <c r="DGY361" s="11"/>
      <c r="DGZ361" s="11"/>
      <c r="DHA361" s="11"/>
      <c r="DHB361" s="11"/>
      <c r="DHC361" s="11"/>
      <c r="DHD361" s="11"/>
      <c r="DHE361" s="11"/>
      <c r="DHF361" s="11"/>
      <c r="DHG361" s="11"/>
      <c r="DHH361" s="11"/>
      <c r="DHI361" s="11"/>
      <c r="DHJ361" s="11"/>
      <c r="DHK361" s="11"/>
      <c r="DHL361" s="11"/>
      <c r="DHM361" s="11"/>
      <c r="DHN361" s="11"/>
      <c r="DHO361" s="11"/>
      <c r="DHP361" s="11"/>
      <c r="DHQ361" s="11"/>
      <c r="DHR361" s="11"/>
      <c r="DHS361" s="11"/>
      <c r="DHT361" s="11"/>
      <c r="DHU361" s="11"/>
      <c r="DHV361" s="11"/>
      <c r="DHW361" s="11"/>
      <c r="DHX361" s="11"/>
      <c r="DHY361" s="11"/>
      <c r="DHZ361" s="11"/>
      <c r="DIA361" s="11"/>
      <c r="DIB361" s="11"/>
      <c r="DIC361" s="11"/>
      <c r="DID361" s="11"/>
      <c r="DIE361" s="11"/>
      <c r="DIF361" s="11"/>
      <c r="DIG361" s="11"/>
      <c r="DIH361" s="11"/>
      <c r="DII361" s="11"/>
      <c r="DIJ361" s="11"/>
      <c r="DIK361" s="11"/>
      <c r="DIL361" s="11"/>
      <c r="DIM361" s="11"/>
      <c r="DIN361" s="11"/>
      <c r="DIO361" s="11"/>
      <c r="DIP361" s="11"/>
      <c r="DIQ361" s="11"/>
      <c r="DIR361" s="11"/>
      <c r="DIS361" s="11"/>
      <c r="DIT361" s="11"/>
      <c r="DIU361" s="11"/>
      <c r="DIV361" s="11"/>
      <c r="DIW361" s="11"/>
      <c r="DIX361" s="11"/>
      <c r="DIY361" s="11"/>
      <c r="DIZ361" s="11"/>
      <c r="DJA361" s="11"/>
      <c r="DJB361" s="11"/>
      <c r="DJC361" s="11"/>
      <c r="DJD361" s="11"/>
      <c r="DJE361" s="11"/>
      <c r="DJF361" s="11"/>
      <c r="DJG361" s="11"/>
      <c r="DJH361" s="11"/>
      <c r="DJI361" s="11"/>
      <c r="DJJ361" s="11"/>
      <c r="DJK361" s="11"/>
      <c r="DJL361" s="11"/>
      <c r="DJM361" s="11"/>
      <c r="DJN361" s="11"/>
      <c r="DJO361" s="11"/>
      <c r="DJP361" s="11"/>
      <c r="DJQ361" s="11"/>
      <c r="DJR361" s="11"/>
      <c r="DJS361" s="11"/>
      <c r="DJT361" s="11"/>
      <c r="DJU361" s="11"/>
      <c r="DJV361" s="11"/>
      <c r="DJW361" s="11"/>
      <c r="DJX361" s="11"/>
      <c r="DJY361" s="11"/>
      <c r="DJZ361" s="11"/>
      <c r="DKA361" s="11"/>
      <c r="DKB361" s="11"/>
      <c r="DKC361" s="11"/>
      <c r="DKD361" s="11"/>
      <c r="DKE361" s="11"/>
      <c r="DKF361" s="11"/>
      <c r="DKG361" s="11"/>
      <c r="DKH361" s="11"/>
      <c r="DKI361" s="11"/>
      <c r="DKJ361" s="11"/>
      <c r="DKK361" s="11"/>
      <c r="DKL361" s="11"/>
      <c r="DKM361" s="11"/>
      <c r="DKN361" s="11"/>
      <c r="DKO361" s="11"/>
      <c r="DKP361" s="11"/>
      <c r="DKQ361" s="11"/>
      <c r="DKR361" s="11"/>
      <c r="DKS361" s="11"/>
      <c r="DKT361" s="11"/>
      <c r="DKU361" s="11"/>
      <c r="DKV361" s="11"/>
      <c r="DKW361" s="11"/>
      <c r="DKX361" s="11"/>
      <c r="DKY361" s="11"/>
      <c r="DKZ361" s="11"/>
      <c r="DLA361" s="11"/>
      <c r="DLB361" s="11"/>
      <c r="DLC361" s="11"/>
      <c r="DLD361" s="11"/>
      <c r="DLE361" s="11"/>
      <c r="DLF361" s="11"/>
      <c r="DLG361" s="11"/>
      <c r="DLH361" s="11"/>
      <c r="DLI361" s="11"/>
      <c r="DLJ361" s="11"/>
      <c r="DLK361" s="11"/>
      <c r="DLL361" s="11"/>
      <c r="DLM361" s="11"/>
      <c r="DLN361" s="11"/>
      <c r="DLO361" s="11"/>
      <c r="DLP361" s="11"/>
      <c r="DLQ361" s="11"/>
      <c r="DLR361" s="11"/>
      <c r="DLS361" s="11"/>
      <c r="DLT361" s="11"/>
      <c r="DLU361" s="11"/>
      <c r="DLV361" s="11"/>
      <c r="DLW361" s="11"/>
      <c r="DLX361" s="11"/>
      <c r="DLY361" s="11"/>
      <c r="DLZ361" s="11"/>
      <c r="DMA361" s="11"/>
      <c r="DMB361" s="11"/>
      <c r="DMC361" s="11"/>
      <c r="DMD361" s="11"/>
      <c r="DME361" s="11"/>
      <c r="DMF361" s="11"/>
      <c r="DMG361" s="11"/>
      <c r="DMH361" s="11"/>
      <c r="DMI361" s="11"/>
      <c r="DMJ361" s="11"/>
      <c r="DMK361" s="11"/>
      <c r="DML361" s="11"/>
      <c r="DMM361" s="11"/>
      <c r="DMN361" s="11"/>
      <c r="DMO361" s="11"/>
      <c r="DMP361" s="11"/>
      <c r="DMQ361" s="11"/>
      <c r="DMR361" s="11"/>
      <c r="DMS361" s="11"/>
      <c r="DMT361" s="11"/>
      <c r="DMU361" s="11"/>
      <c r="DMV361" s="11"/>
      <c r="DMW361" s="11"/>
      <c r="DMX361" s="11"/>
      <c r="DMY361" s="11"/>
      <c r="DMZ361" s="11"/>
      <c r="DNA361" s="11"/>
      <c r="DNB361" s="11"/>
      <c r="DNC361" s="11"/>
      <c r="DND361" s="11"/>
      <c r="DNE361" s="11"/>
      <c r="DNF361" s="11"/>
      <c r="DNG361" s="11"/>
      <c r="DNH361" s="11"/>
      <c r="DNI361" s="11"/>
      <c r="DNJ361" s="11"/>
      <c r="DNK361" s="11"/>
      <c r="DNL361" s="11"/>
      <c r="DNM361" s="11"/>
      <c r="DNN361" s="11"/>
      <c r="DNO361" s="11"/>
      <c r="DNP361" s="11"/>
      <c r="DNQ361" s="11"/>
      <c r="DNR361" s="11"/>
      <c r="DNS361" s="11"/>
      <c r="DNT361" s="11"/>
      <c r="DNU361" s="11"/>
      <c r="DNV361" s="11"/>
      <c r="DNW361" s="11"/>
      <c r="DNX361" s="11"/>
      <c r="DNY361" s="11"/>
      <c r="DNZ361" s="11"/>
      <c r="DOA361" s="11"/>
      <c r="DOB361" s="11"/>
      <c r="DOC361" s="11"/>
      <c r="DOD361" s="11"/>
      <c r="DOE361" s="11"/>
      <c r="DOF361" s="11"/>
      <c r="DOG361" s="11"/>
      <c r="DOH361" s="11"/>
      <c r="DOI361" s="11"/>
      <c r="DOJ361" s="11"/>
      <c r="DOK361" s="11"/>
      <c r="DOL361" s="11"/>
      <c r="DOM361" s="11"/>
      <c r="DON361" s="11"/>
      <c r="DOO361" s="11"/>
      <c r="DOP361" s="11"/>
      <c r="DOQ361" s="11"/>
      <c r="DOR361" s="11"/>
      <c r="DOS361" s="11"/>
      <c r="DOT361" s="11"/>
      <c r="DOU361" s="11"/>
      <c r="DOV361" s="11"/>
      <c r="DOW361" s="11"/>
      <c r="DOX361" s="11"/>
      <c r="DOY361" s="11"/>
      <c r="DOZ361" s="11"/>
      <c r="DPA361" s="11"/>
      <c r="DPB361" s="11"/>
      <c r="DPC361" s="11"/>
      <c r="DPD361" s="11"/>
      <c r="DPE361" s="11"/>
      <c r="DPF361" s="11"/>
      <c r="DPG361" s="11"/>
      <c r="DPH361" s="11"/>
      <c r="DPI361" s="11"/>
      <c r="DPJ361" s="11"/>
      <c r="DPK361" s="11"/>
      <c r="DPL361" s="11"/>
      <c r="DPM361" s="11"/>
      <c r="DPN361" s="11"/>
      <c r="DPO361" s="11"/>
      <c r="DPP361" s="11"/>
      <c r="DPQ361" s="11"/>
      <c r="DPR361" s="11"/>
      <c r="DPS361" s="11"/>
      <c r="DPT361" s="11"/>
      <c r="DPU361" s="11"/>
      <c r="DPV361" s="11"/>
      <c r="DPW361" s="11"/>
      <c r="DPX361" s="11"/>
      <c r="DPY361" s="11"/>
      <c r="DPZ361" s="11"/>
      <c r="DQA361" s="11"/>
      <c r="DQB361" s="11"/>
      <c r="DQC361" s="11"/>
      <c r="DQD361" s="11"/>
      <c r="DQE361" s="11"/>
      <c r="DQF361" s="11"/>
      <c r="DQG361" s="11"/>
      <c r="DQH361" s="11"/>
      <c r="DQI361" s="11"/>
      <c r="DQJ361" s="11"/>
      <c r="DQK361" s="11"/>
      <c r="DQL361" s="11"/>
      <c r="DQM361" s="11"/>
      <c r="DQN361" s="11"/>
      <c r="DQO361" s="11"/>
      <c r="DQP361" s="11"/>
      <c r="DQQ361" s="11"/>
      <c r="DQR361" s="11"/>
      <c r="DQS361" s="11"/>
      <c r="DQT361" s="11"/>
      <c r="DQU361" s="11"/>
      <c r="DQV361" s="11"/>
      <c r="DQW361" s="11"/>
      <c r="DQX361" s="11"/>
      <c r="DQY361" s="11"/>
      <c r="DQZ361" s="11"/>
      <c r="DRA361" s="11"/>
      <c r="DRB361" s="11"/>
      <c r="DRC361" s="11"/>
      <c r="DRD361" s="11"/>
      <c r="DRE361" s="11"/>
      <c r="DRF361" s="11"/>
      <c r="DRG361" s="11"/>
      <c r="DRH361" s="11"/>
      <c r="DRI361" s="11"/>
      <c r="DRJ361" s="11"/>
      <c r="DRK361" s="11"/>
      <c r="DRL361" s="11"/>
      <c r="DRM361" s="11"/>
      <c r="DRN361" s="11"/>
      <c r="DRO361" s="11"/>
      <c r="DRP361" s="11"/>
      <c r="DRQ361" s="11"/>
      <c r="DRR361" s="11"/>
      <c r="DRS361" s="11"/>
      <c r="DRT361" s="11"/>
      <c r="DRU361" s="11"/>
      <c r="DRV361" s="11"/>
      <c r="DRW361" s="11"/>
      <c r="DRX361" s="11"/>
      <c r="DRY361" s="11"/>
      <c r="DRZ361" s="11"/>
      <c r="DSA361" s="11"/>
      <c r="DSB361" s="11"/>
      <c r="DSC361" s="11"/>
      <c r="DSD361" s="11"/>
      <c r="DSE361" s="11"/>
      <c r="DSF361" s="11"/>
      <c r="DSG361" s="11"/>
      <c r="DSH361" s="11"/>
      <c r="DSI361" s="11"/>
      <c r="DSJ361" s="11"/>
      <c r="DSK361" s="11"/>
      <c r="DSL361" s="11"/>
      <c r="DSM361" s="11"/>
      <c r="DSN361" s="11"/>
      <c r="DSO361" s="11"/>
      <c r="DSP361" s="11"/>
      <c r="DSQ361" s="11"/>
      <c r="DSR361" s="11"/>
      <c r="DSS361" s="11"/>
      <c r="DST361" s="11"/>
      <c r="DSU361" s="11"/>
      <c r="DSV361" s="11"/>
      <c r="DSW361" s="11"/>
      <c r="DSX361" s="11"/>
      <c r="DSY361" s="11"/>
      <c r="DSZ361" s="11"/>
      <c r="DTA361" s="11"/>
      <c r="DTB361" s="11"/>
      <c r="DTC361" s="11"/>
      <c r="DTD361" s="11"/>
      <c r="DTE361" s="11"/>
      <c r="DTF361" s="11"/>
      <c r="DTG361" s="11"/>
      <c r="DTH361" s="11"/>
      <c r="DTI361" s="11"/>
      <c r="DTJ361" s="11"/>
      <c r="DTK361" s="11"/>
      <c r="DTL361" s="11"/>
      <c r="DTM361" s="11"/>
      <c r="DTN361" s="11"/>
      <c r="DTO361" s="11"/>
      <c r="DTP361" s="11"/>
      <c r="DTQ361" s="11"/>
      <c r="DTR361" s="11"/>
      <c r="DTS361" s="11"/>
      <c r="DTT361" s="11"/>
      <c r="DTU361" s="11"/>
      <c r="DTV361" s="11"/>
      <c r="DTW361" s="11"/>
      <c r="DTX361" s="11"/>
      <c r="DTY361" s="11"/>
      <c r="DTZ361" s="11"/>
      <c r="DUA361" s="11"/>
      <c r="DUB361" s="11"/>
      <c r="DUC361" s="11"/>
      <c r="DUD361" s="11"/>
      <c r="DUE361" s="11"/>
      <c r="DUF361" s="11"/>
      <c r="DUG361" s="11"/>
      <c r="DUH361" s="11"/>
      <c r="DUI361" s="11"/>
      <c r="DUJ361" s="11"/>
      <c r="DUK361" s="11"/>
      <c r="DUL361" s="11"/>
      <c r="DUM361" s="11"/>
      <c r="DUN361" s="11"/>
      <c r="DUO361" s="11"/>
      <c r="DUP361" s="11"/>
      <c r="DUQ361" s="11"/>
      <c r="DUR361" s="11"/>
      <c r="DUS361" s="11"/>
      <c r="DUT361" s="11"/>
      <c r="DUU361" s="11"/>
      <c r="DUV361" s="11"/>
      <c r="DUW361" s="11"/>
      <c r="DUX361" s="11"/>
      <c r="DUY361" s="11"/>
      <c r="DUZ361" s="11"/>
      <c r="DVA361" s="11"/>
      <c r="DVB361" s="11"/>
      <c r="DVC361" s="11"/>
      <c r="DVD361" s="11"/>
      <c r="DVE361" s="11"/>
      <c r="DVF361" s="11"/>
      <c r="DVG361" s="11"/>
      <c r="DVH361" s="11"/>
      <c r="DVI361" s="11"/>
      <c r="DVJ361" s="11"/>
      <c r="DVK361" s="11"/>
      <c r="DVL361" s="11"/>
      <c r="DVM361" s="11"/>
      <c r="DVN361" s="11"/>
      <c r="DVO361" s="11"/>
      <c r="DVP361" s="11"/>
      <c r="DVQ361" s="11"/>
      <c r="DVR361" s="11"/>
      <c r="DVS361" s="11"/>
      <c r="DVT361" s="11"/>
      <c r="DVU361" s="11"/>
      <c r="DVV361" s="11"/>
      <c r="DVW361" s="11"/>
      <c r="DVX361" s="11"/>
      <c r="DVY361" s="11"/>
      <c r="DVZ361" s="11"/>
      <c r="DWA361" s="11"/>
      <c r="DWB361" s="11"/>
      <c r="DWC361" s="11"/>
      <c r="DWD361" s="11"/>
      <c r="DWE361" s="11"/>
      <c r="DWF361" s="11"/>
      <c r="DWG361" s="11"/>
      <c r="DWH361" s="11"/>
      <c r="DWI361" s="11"/>
      <c r="DWJ361" s="11"/>
      <c r="DWK361" s="11"/>
      <c r="DWL361" s="11"/>
      <c r="DWM361" s="11"/>
      <c r="DWN361" s="11"/>
      <c r="DWO361" s="11"/>
      <c r="DWP361" s="11"/>
      <c r="DWQ361" s="11"/>
      <c r="DWR361" s="11"/>
      <c r="DWS361" s="11"/>
      <c r="DWT361" s="11"/>
      <c r="DWU361" s="11"/>
      <c r="DWV361" s="11"/>
      <c r="DWW361" s="11"/>
      <c r="DWX361" s="11"/>
      <c r="DWY361" s="11"/>
      <c r="DWZ361" s="11"/>
      <c r="DXA361" s="11"/>
      <c r="DXB361" s="11"/>
      <c r="DXC361" s="11"/>
      <c r="DXD361" s="11"/>
      <c r="DXE361" s="11"/>
      <c r="DXF361" s="11"/>
      <c r="DXG361" s="11"/>
      <c r="DXH361" s="11"/>
      <c r="DXI361" s="11"/>
      <c r="DXJ361" s="11"/>
      <c r="DXK361" s="11"/>
      <c r="DXL361" s="11"/>
      <c r="DXM361" s="11"/>
      <c r="DXN361" s="11"/>
      <c r="DXO361" s="11"/>
      <c r="DXP361" s="11"/>
      <c r="DXQ361" s="11"/>
      <c r="DXR361" s="11"/>
      <c r="DXS361" s="11"/>
      <c r="DXT361" s="11"/>
      <c r="DXU361" s="11"/>
      <c r="DXV361" s="11"/>
      <c r="DXW361" s="11"/>
      <c r="DXX361" s="11"/>
      <c r="DXY361" s="11"/>
      <c r="DXZ361" s="11"/>
      <c r="DYA361" s="11"/>
      <c r="DYB361" s="11"/>
      <c r="DYC361" s="11"/>
      <c r="DYD361" s="11"/>
      <c r="DYE361" s="11"/>
      <c r="DYF361" s="11"/>
      <c r="DYG361" s="11"/>
      <c r="DYH361" s="11"/>
      <c r="DYI361" s="11"/>
      <c r="DYJ361" s="11"/>
      <c r="DYK361" s="11"/>
      <c r="DYL361" s="11"/>
      <c r="DYM361" s="11"/>
      <c r="DYN361" s="11"/>
      <c r="DYO361" s="11"/>
      <c r="DYP361" s="11"/>
      <c r="DYQ361" s="11"/>
      <c r="DYR361" s="11"/>
      <c r="DYS361" s="11"/>
      <c r="DYT361" s="11"/>
      <c r="DYU361" s="11"/>
      <c r="DYV361" s="11"/>
      <c r="DYW361" s="11"/>
      <c r="DYX361" s="11"/>
      <c r="DYY361" s="11"/>
      <c r="DYZ361" s="11"/>
      <c r="DZA361" s="11"/>
      <c r="DZB361" s="11"/>
      <c r="DZC361" s="11"/>
      <c r="DZD361" s="11"/>
      <c r="DZE361" s="11"/>
      <c r="DZF361" s="11"/>
      <c r="DZG361" s="11"/>
      <c r="DZH361" s="11"/>
      <c r="DZI361" s="11"/>
      <c r="DZJ361" s="11"/>
      <c r="DZK361" s="11"/>
      <c r="DZL361" s="11"/>
      <c r="DZM361" s="11"/>
      <c r="DZN361" s="11"/>
      <c r="DZO361" s="11"/>
      <c r="DZP361" s="11"/>
      <c r="DZQ361" s="11"/>
      <c r="DZR361" s="11"/>
      <c r="DZS361" s="11"/>
      <c r="DZT361" s="11"/>
      <c r="DZU361" s="11"/>
      <c r="DZV361" s="11"/>
      <c r="DZW361" s="11"/>
      <c r="DZX361" s="11"/>
      <c r="DZY361" s="11"/>
      <c r="DZZ361" s="11"/>
      <c r="EAA361" s="11"/>
      <c r="EAB361" s="11"/>
      <c r="EAC361" s="11"/>
      <c r="EAD361" s="11"/>
      <c r="EAE361" s="11"/>
      <c r="EAF361" s="11"/>
      <c r="EAG361" s="11"/>
      <c r="EAH361" s="11"/>
      <c r="EAI361" s="11"/>
      <c r="EAJ361" s="11"/>
      <c r="EAK361" s="11"/>
      <c r="EAL361" s="11"/>
      <c r="EAM361" s="11"/>
      <c r="EAN361" s="11"/>
      <c r="EAO361" s="11"/>
      <c r="EAP361" s="11"/>
      <c r="EAQ361" s="11"/>
      <c r="EAR361" s="11"/>
      <c r="EAS361" s="11"/>
      <c r="EAT361" s="11"/>
      <c r="EAU361" s="11"/>
      <c r="EAV361" s="11"/>
      <c r="EAW361" s="11"/>
      <c r="EAX361" s="11"/>
      <c r="EAY361" s="11"/>
      <c r="EAZ361" s="11"/>
      <c r="EBA361" s="11"/>
      <c r="EBB361" s="11"/>
      <c r="EBC361" s="11"/>
      <c r="EBD361" s="11"/>
      <c r="EBE361" s="11"/>
      <c r="EBF361" s="11"/>
      <c r="EBG361" s="11"/>
      <c r="EBH361" s="11"/>
      <c r="EBI361" s="11"/>
      <c r="EBJ361" s="11"/>
      <c r="EBK361" s="11"/>
      <c r="EBL361" s="11"/>
      <c r="EBM361" s="11"/>
      <c r="EBN361" s="11"/>
      <c r="EBO361" s="11"/>
      <c r="EBP361" s="11"/>
      <c r="EBQ361" s="11"/>
      <c r="EBR361" s="11"/>
      <c r="EBS361" s="11"/>
      <c r="EBT361" s="11"/>
      <c r="EBU361" s="11"/>
      <c r="EBV361" s="11"/>
      <c r="EBW361" s="11"/>
      <c r="EBX361" s="11"/>
      <c r="EBY361" s="11"/>
      <c r="EBZ361" s="11"/>
      <c r="ECA361" s="11"/>
      <c r="ECB361" s="11"/>
      <c r="ECC361" s="11"/>
      <c r="ECD361" s="11"/>
      <c r="ECE361" s="11"/>
      <c r="ECF361" s="11"/>
      <c r="ECG361" s="11"/>
      <c r="ECH361" s="11"/>
      <c r="ECI361" s="11"/>
      <c r="ECJ361" s="11"/>
      <c r="ECK361" s="11"/>
      <c r="ECL361" s="11"/>
      <c r="ECM361" s="11"/>
      <c r="ECN361" s="11"/>
      <c r="ECO361" s="11"/>
      <c r="ECP361" s="11"/>
      <c r="ECQ361" s="11"/>
      <c r="ECR361" s="11"/>
      <c r="ECS361" s="11"/>
      <c r="ECT361" s="11"/>
      <c r="ECU361" s="11"/>
      <c r="ECV361" s="11"/>
      <c r="ECW361" s="11"/>
      <c r="ECX361" s="11"/>
      <c r="ECY361" s="11"/>
      <c r="ECZ361" s="11"/>
      <c r="EDA361" s="11"/>
      <c r="EDB361" s="11"/>
      <c r="EDC361" s="11"/>
      <c r="EDD361" s="11"/>
      <c r="EDE361" s="11"/>
      <c r="EDF361" s="11"/>
      <c r="EDG361" s="11"/>
      <c r="EDH361" s="11"/>
      <c r="EDI361" s="11"/>
      <c r="EDJ361" s="11"/>
      <c r="EDK361" s="11"/>
      <c r="EDL361" s="11"/>
      <c r="EDM361" s="11"/>
      <c r="EDN361" s="11"/>
      <c r="EDO361" s="11"/>
      <c r="EDP361" s="11"/>
      <c r="EDQ361" s="11"/>
      <c r="EDR361" s="11"/>
      <c r="EDS361" s="11"/>
      <c r="EDT361" s="11"/>
      <c r="EDU361" s="11"/>
      <c r="EDV361" s="11"/>
      <c r="EDW361" s="11"/>
      <c r="EDX361" s="11"/>
      <c r="EDY361" s="11"/>
      <c r="EDZ361" s="11"/>
      <c r="EEA361" s="11"/>
      <c r="EEB361" s="11"/>
      <c r="EEC361" s="11"/>
      <c r="EED361" s="11"/>
      <c r="EEE361" s="11"/>
      <c r="EEF361" s="11"/>
      <c r="EEG361" s="11"/>
      <c r="EEH361" s="11"/>
      <c r="EEI361" s="11"/>
      <c r="EEJ361" s="11"/>
      <c r="EEK361" s="11"/>
      <c r="EEL361" s="11"/>
      <c r="EEM361" s="11"/>
      <c r="EEN361" s="11"/>
      <c r="EEO361" s="11"/>
      <c r="EEP361" s="11"/>
      <c r="EEQ361" s="11"/>
      <c r="EER361" s="11"/>
      <c r="EES361" s="11"/>
      <c r="EET361" s="11"/>
      <c r="EEU361" s="11"/>
      <c r="EEV361" s="11"/>
      <c r="EEW361" s="11"/>
      <c r="EEX361" s="11"/>
      <c r="EEY361" s="11"/>
      <c r="EEZ361" s="11"/>
      <c r="EFA361" s="11"/>
      <c r="EFB361" s="11"/>
      <c r="EFC361" s="11"/>
      <c r="EFD361" s="11"/>
      <c r="EFE361" s="11"/>
      <c r="EFF361" s="11"/>
      <c r="EFG361" s="11"/>
      <c r="EFH361" s="11"/>
      <c r="EFI361" s="11"/>
      <c r="EFJ361" s="11"/>
      <c r="EFK361" s="11"/>
      <c r="EFL361" s="11"/>
      <c r="EFM361" s="11"/>
      <c r="EFN361" s="11"/>
      <c r="EFO361" s="11"/>
      <c r="EFP361" s="11"/>
      <c r="EFQ361" s="11"/>
      <c r="EFR361" s="11"/>
      <c r="EFS361" s="11"/>
      <c r="EFT361" s="11"/>
      <c r="EFU361" s="11"/>
      <c r="EFV361" s="11"/>
      <c r="EFW361" s="11"/>
      <c r="EFX361" s="11"/>
      <c r="EFY361" s="11"/>
      <c r="EFZ361" s="11"/>
      <c r="EGA361" s="11"/>
      <c r="EGB361" s="11"/>
      <c r="EGC361" s="11"/>
      <c r="EGD361" s="11"/>
      <c r="EGE361" s="11"/>
      <c r="EGF361" s="11"/>
      <c r="EGG361" s="11"/>
      <c r="EGH361" s="11"/>
      <c r="EGI361" s="11"/>
      <c r="EGJ361" s="11"/>
      <c r="EGK361" s="11"/>
      <c r="EGL361" s="11"/>
      <c r="EGM361" s="11"/>
      <c r="EGN361" s="11"/>
      <c r="EGO361" s="11"/>
      <c r="EGP361" s="11"/>
      <c r="EGQ361" s="11"/>
      <c r="EGR361" s="11"/>
      <c r="EGS361" s="11"/>
      <c r="EGT361" s="11"/>
      <c r="EGU361" s="11"/>
      <c r="EGV361" s="11"/>
      <c r="EGW361" s="11"/>
      <c r="EGX361" s="11"/>
      <c r="EGY361" s="11"/>
      <c r="EGZ361" s="11"/>
      <c r="EHA361" s="11"/>
      <c r="EHB361" s="11"/>
      <c r="EHC361" s="11"/>
      <c r="EHD361" s="11"/>
      <c r="EHE361" s="11"/>
      <c r="EHF361" s="11"/>
      <c r="EHG361" s="11"/>
      <c r="EHH361" s="11"/>
      <c r="EHI361" s="11"/>
      <c r="EHJ361" s="11"/>
      <c r="EHK361" s="11"/>
      <c r="EHL361" s="11"/>
      <c r="EHM361" s="11"/>
      <c r="EHN361" s="11"/>
      <c r="EHO361" s="11"/>
      <c r="EHP361" s="11"/>
      <c r="EHQ361" s="11"/>
      <c r="EHR361" s="11"/>
      <c r="EHS361" s="11"/>
      <c r="EHT361" s="11"/>
      <c r="EHU361" s="11"/>
      <c r="EHV361" s="11"/>
      <c r="EHW361" s="11"/>
      <c r="EHX361" s="11"/>
      <c r="EHY361" s="11"/>
      <c r="EHZ361" s="11"/>
      <c r="EIA361" s="11"/>
      <c r="EIB361" s="11"/>
      <c r="EIC361" s="11"/>
      <c r="EID361" s="11"/>
      <c r="EIE361" s="11"/>
      <c r="EIF361" s="11"/>
      <c r="EIG361" s="11"/>
      <c r="EIH361" s="11"/>
      <c r="EII361" s="11"/>
      <c r="EIJ361" s="11"/>
      <c r="EIK361" s="11"/>
      <c r="EIL361" s="11"/>
      <c r="EIM361" s="11"/>
      <c r="EIN361" s="11"/>
      <c r="EIO361" s="11"/>
      <c r="EIP361" s="11"/>
      <c r="EIQ361" s="11"/>
      <c r="EIR361" s="11"/>
      <c r="EIS361" s="11"/>
      <c r="EIT361" s="11"/>
      <c r="EIU361" s="11"/>
      <c r="EIV361" s="11"/>
      <c r="EIW361" s="11"/>
      <c r="EIX361" s="11"/>
      <c r="EIY361" s="11"/>
      <c r="EIZ361" s="11"/>
      <c r="EJA361" s="11"/>
      <c r="EJB361" s="11"/>
      <c r="EJC361" s="11"/>
      <c r="EJD361" s="11"/>
      <c r="EJE361" s="11"/>
      <c r="EJF361" s="11"/>
      <c r="EJG361" s="11"/>
      <c r="EJH361" s="11"/>
      <c r="EJI361" s="11"/>
      <c r="EJJ361" s="11"/>
      <c r="EJK361" s="11"/>
      <c r="EJL361" s="11"/>
      <c r="EJM361" s="11"/>
      <c r="EJN361" s="11"/>
      <c r="EJO361" s="11"/>
      <c r="EJP361" s="11"/>
      <c r="EJQ361" s="11"/>
      <c r="EJR361" s="11"/>
      <c r="EJS361" s="11"/>
      <c r="EJT361" s="11"/>
      <c r="EJU361" s="11"/>
      <c r="EJV361" s="11"/>
      <c r="EJW361" s="11"/>
      <c r="EJX361" s="11"/>
      <c r="EJY361" s="11"/>
      <c r="EJZ361" s="11"/>
      <c r="EKA361" s="11"/>
      <c r="EKB361" s="11"/>
      <c r="EKC361" s="11"/>
      <c r="EKD361" s="11"/>
      <c r="EKE361" s="11"/>
      <c r="EKF361" s="11"/>
      <c r="EKG361" s="11"/>
      <c r="EKH361" s="11"/>
      <c r="EKI361" s="11"/>
      <c r="EKJ361" s="11"/>
      <c r="EKK361" s="11"/>
      <c r="EKL361" s="11"/>
      <c r="EKM361" s="11"/>
      <c r="EKN361" s="11"/>
      <c r="EKO361" s="11"/>
      <c r="EKP361" s="11"/>
      <c r="EKQ361" s="11"/>
      <c r="EKR361" s="11"/>
      <c r="EKS361" s="11"/>
      <c r="EKT361" s="11"/>
      <c r="EKU361" s="11"/>
      <c r="EKV361" s="11"/>
      <c r="EKW361" s="11"/>
      <c r="EKX361" s="11"/>
      <c r="EKY361" s="11"/>
      <c r="EKZ361" s="11"/>
      <c r="ELA361" s="11"/>
      <c r="ELB361" s="11"/>
      <c r="ELC361" s="11"/>
      <c r="ELD361" s="11"/>
      <c r="ELE361" s="11"/>
      <c r="ELF361" s="11"/>
      <c r="ELG361" s="11"/>
      <c r="ELH361" s="11"/>
      <c r="ELI361" s="11"/>
      <c r="ELJ361" s="11"/>
      <c r="ELK361" s="11"/>
      <c r="ELL361" s="11"/>
      <c r="ELM361" s="11"/>
      <c r="ELN361" s="11"/>
      <c r="ELO361" s="11"/>
      <c r="ELP361" s="11"/>
      <c r="ELQ361" s="11"/>
      <c r="ELR361" s="11"/>
      <c r="ELS361" s="11"/>
      <c r="ELT361" s="11"/>
      <c r="ELU361" s="11"/>
      <c r="ELV361" s="11"/>
      <c r="ELW361" s="11"/>
      <c r="ELX361" s="11"/>
      <c r="ELY361" s="11"/>
      <c r="ELZ361" s="11"/>
      <c r="EMA361" s="11"/>
    </row>
    <row r="362" spans="1:13947" s="26" customFormat="1" ht="15" customHeight="1">
      <c r="A362" s="331">
        <v>5</v>
      </c>
      <c r="B362" s="332" t="s">
        <v>252</v>
      </c>
      <c r="C362" s="361" t="s">
        <v>584</v>
      </c>
      <c r="D362" s="362">
        <v>0.46400000000000002</v>
      </c>
      <c r="E362" s="362">
        <v>0.42899999999999999</v>
      </c>
      <c r="F362" s="363">
        <v>0</v>
      </c>
      <c r="G362" s="363">
        <v>0</v>
      </c>
      <c r="H362" s="363">
        <v>0</v>
      </c>
      <c r="I362" s="363">
        <v>0</v>
      </c>
      <c r="J362" s="363">
        <v>0</v>
      </c>
      <c r="K362" s="363">
        <v>0</v>
      </c>
      <c r="L362" s="363">
        <v>0</v>
      </c>
      <c r="M362" s="363">
        <v>0</v>
      </c>
      <c r="N362" s="363">
        <v>0</v>
      </c>
      <c r="O362" s="363">
        <v>0</v>
      </c>
      <c r="P362" s="363">
        <v>0</v>
      </c>
      <c r="Q362" s="363">
        <v>0</v>
      </c>
      <c r="R362" s="363">
        <v>0</v>
      </c>
      <c r="S362" s="445">
        <v>0</v>
      </c>
      <c r="T362" s="451">
        <v>0</v>
      </c>
      <c r="W362" s="301"/>
    </row>
    <row r="363" spans="1:13947" s="26" customFormat="1" ht="15" customHeight="1">
      <c r="A363" s="331">
        <v>6</v>
      </c>
      <c r="B363" s="332" t="s">
        <v>704</v>
      </c>
      <c r="C363" s="361" t="s">
        <v>584</v>
      </c>
      <c r="D363" s="363" t="s">
        <v>40</v>
      </c>
      <c r="E363" s="363" t="s">
        <v>40</v>
      </c>
      <c r="F363" s="363" t="s">
        <v>40</v>
      </c>
      <c r="G363" s="363" t="s">
        <v>40</v>
      </c>
      <c r="H363" s="363" t="s">
        <v>40</v>
      </c>
      <c r="I363" s="363" t="s">
        <v>40</v>
      </c>
      <c r="J363" s="363" t="s">
        <v>40</v>
      </c>
      <c r="K363" s="363" t="s">
        <v>40</v>
      </c>
      <c r="L363" s="363" t="s">
        <v>40</v>
      </c>
      <c r="M363" s="363" t="s">
        <v>40</v>
      </c>
      <c r="N363" s="363" t="s">
        <v>40</v>
      </c>
      <c r="O363" s="363" t="s">
        <v>40</v>
      </c>
      <c r="P363" s="363">
        <v>0.43</v>
      </c>
      <c r="Q363" s="363">
        <v>0.40999999642372131</v>
      </c>
      <c r="R363" s="363">
        <v>0.28999999165535001</v>
      </c>
      <c r="S363" s="445">
        <v>0</v>
      </c>
      <c r="T363" s="451">
        <v>0</v>
      </c>
      <c r="W363" s="301"/>
    </row>
    <row r="364" spans="1:13947" s="26" customFormat="1" ht="15" customHeight="1">
      <c r="A364" s="331">
        <v>7</v>
      </c>
      <c r="B364" s="332" t="s">
        <v>1053</v>
      </c>
      <c r="C364" s="361" t="s">
        <v>584</v>
      </c>
      <c r="D364" s="363" t="s">
        <v>40</v>
      </c>
      <c r="E364" s="363" t="s">
        <v>40</v>
      </c>
      <c r="F364" s="363" t="s">
        <v>40</v>
      </c>
      <c r="G364" s="363" t="s">
        <v>40</v>
      </c>
      <c r="H364" s="363" t="s">
        <v>40</v>
      </c>
      <c r="I364" s="363" t="s">
        <v>40</v>
      </c>
      <c r="J364" s="363" t="s">
        <v>40</v>
      </c>
      <c r="K364" s="363" t="s">
        <v>40</v>
      </c>
      <c r="L364" s="363" t="s">
        <v>40</v>
      </c>
      <c r="M364" s="363" t="s">
        <v>40</v>
      </c>
      <c r="N364" s="363" t="s">
        <v>40</v>
      </c>
      <c r="O364" s="363" t="s">
        <v>40</v>
      </c>
      <c r="P364" s="363" t="s">
        <v>40</v>
      </c>
      <c r="Q364" s="363" t="s">
        <v>40</v>
      </c>
      <c r="R364" s="363" t="s">
        <v>40</v>
      </c>
      <c r="S364" s="445">
        <v>0</v>
      </c>
      <c r="T364" s="451">
        <v>0.16900000000000001</v>
      </c>
      <c r="W364" s="301"/>
    </row>
    <row r="365" spans="1:13947" s="26" customFormat="1" ht="15" customHeight="1">
      <c r="A365" s="331">
        <v>8</v>
      </c>
      <c r="B365" s="332" t="s">
        <v>642</v>
      </c>
      <c r="C365" s="361" t="s">
        <v>584</v>
      </c>
      <c r="D365" s="362" t="s">
        <v>40</v>
      </c>
      <c r="E365" s="362" t="s">
        <v>40</v>
      </c>
      <c r="F365" s="362" t="s">
        <v>40</v>
      </c>
      <c r="G365" s="362" t="s">
        <v>40</v>
      </c>
      <c r="H365" s="362" t="s">
        <v>40</v>
      </c>
      <c r="I365" s="362" t="s">
        <v>40</v>
      </c>
      <c r="J365" s="362" t="s">
        <v>40</v>
      </c>
      <c r="K365" s="362" t="s">
        <v>40</v>
      </c>
      <c r="L365" s="362" t="s">
        <v>40</v>
      </c>
      <c r="M365" s="362" t="s">
        <v>40</v>
      </c>
      <c r="N365" s="362" t="s">
        <v>40</v>
      </c>
      <c r="O365" s="363">
        <v>0.33</v>
      </c>
      <c r="P365" s="363">
        <v>0.39</v>
      </c>
      <c r="Q365" s="363">
        <v>0.31000000238418579</v>
      </c>
      <c r="R365" s="363">
        <v>0.119999997317791</v>
      </c>
      <c r="S365" s="445">
        <v>0</v>
      </c>
      <c r="T365" s="451">
        <v>0.25900000000000001</v>
      </c>
      <c r="W365" s="301"/>
    </row>
    <row r="366" spans="1:13947" s="26" customFormat="1" ht="15" customHeight="1">
      <c r="A366" s="331">
        <v>9</v>
      </c>
      <c r="B366" s="332" t="s">
        <v>813</v>
      </c>
      <c r="C366" s="361" t="s">
        <v>584</v>
      </c>
      <c r="D366" s="363" t="s">
        <v>40</v>
      </c>
      <c r="E366" s="363" t="s">
        <v>40</v>
      </c>
      <c r="F366" s="363" t="s">
        <v>40</v>
      </c>
      <c r="G366" s="363" t="s">
        <v>40</v>
      </c>
      <c r="H366" s="363" t="s">
        <v>40</v>
      </c>
      <c r="I366" s="363" t="s">
        <v>40</v>
      </c>
      <c r="J366" s="363" t="s">
        <v>40</v>
      </c>
      <c r="K366" s="363" t="s">
        <v>40</v>
      </c>
      <c r="L366" s="363" t="s">
        <v>40</v>
      </c>
      <c r="M366" s="363" t="s">
        <v>40</v>
      </c>
      <c r="N366" s="363" t="s">
        <v>40</v>
      </c>
      <c r="O366" s="363" t="s">
        <v>40</v>
      </c>
      <c r="P366" s="363" t="s">
        <v>40</v>
      </c>
      <c r="Q366" s="363">
        <v>0.34999999403953552</v>
      </c>
      <c r="R366" s="363">
        <v>3.9999999105930301E-2</v>
      </c>
      <c r="S366" s="445">
        <v>0</v>
      </c>
      <c r="T366" s="454">
        <v>0</v>
      </c>
      <c r="W366" s="301"/>
    </row>
    <row r="367" spans="1:13947" s="26" customFormat="1" ht="15" customHeight="1">
      <c r="A367" s="331">
        <v>10</v>
      </c>
      <c r="B367" s="332" t="s">
        <v>1054</v>
      </c>
      <c r="C367" s="361" t="s">
        <v>584</v>
      </c>
      <c r="D367" s="363" t="s">
        <v>40</v>
      </c>
      <c r="E367" s="363" t="s">
        <v>40</v>
      </c>
      <c r="F367" s="363" t="s">
        <v>40</v>
      </c>
      <c r="G367" s="363" t="s">
        <v>40</v>
      </c>
      <c r="H367" s="363" t="s">
        <v>40</v>
      </c>
      <c r="I367" s="363" t="s">
        <v>40</v>
      </c>
      <c r="J367" s="363" t="s">
        <v>40</v>
      </c>
      <c r="K367" s="363" t="s">
        <v>40</v>
      </c>
      <c r="L367" s="363" t="s">
        <v>40</v>
      </c>
      <c r="M367" s="363" t="s">
        <v>40</v>
      </c>
      <c r="N367" s="363" t="s">
        <v>40</v>
      </c>
      <c r="O367" s="363" t="s">
        <v>40</v>
      </c>
      <c r="P367" s="363" t="s">
        <v>40</v>
      </c>
      <c r="Q367" s="363" t="s">
        <v>40</v>
      </c>
      <c r="R367" s="363" t="s">
        <v>40</v>
      </c>
      <c r="S367" s="445">
        <v>0</v>
      </c>
      <c r="T367" s="454">
        <v>0</v>
      </c>
      <c r="W367" s="301"/>
    </row>
    <row r="368" spans="1:13947" s="26" customFormat="1" ht="15" customHeight="1">
      <c r="A368" s="331">
        <v>11</v>
      </c>
      <c r="B368" s="332" t="s">
        <v>1055</v>
      </c>
      <c r="C368" s="361" t="s">
        <v>584</v>
      </c>
      <c r="D368" s="363" t="s">
        <v>40</v>
      </c>
      <c r="E368" s="363" t="s">
        <v>40</v>
      </c>
      <c r="F368" s="363" t="s">
        <v>40</v>
      </c>
      <c r="G368" s="363" t="s">
        <v>40</v>
      </c>
      <c r="H368" s="363" t="s">
        <v>40</v>
      </c>
      <c r="I368" s="363" t="s">
        <v>40</v>
      </c>
      <c r="J368" s="363" t="s">
        <v>40</v>
      </c>
      <c r="K368" s="363" t="s">
        <v>40</v>
      </c>
      <c r="L368" s="363" t="s">
        <v>40</v>
      </c>
      <c r="M368" s="363" t="s">
        <v>40</v>
      </c>
      <c r="N368" s="363" t="s">
        <v>40</v>
      </c>
      <c r="O368" s="363" t="s">
        <v>40</v>
      </c>
      <c r="P368" s="363" t="s">
        <v>40</v>
      </c>
      <c r="Q368" s="363" t="s">
        <v>40</v>
      </c>
      <c r="R368" s="363" t="s">
        <v>40</v>
      </c>
      <c r="S368" s="445">
        <v>0</v>
      </c>
      <c r="T368" s="454">
        <v>0</v>
      </c>
      <c r="W368" s="301"/>
    </row>
    <row r="369" spans="1:23" s="26" customFormat="1" ht="15" customHeight="1">
      <c r="A369" s="331">
        <v>12</v>
      </c>
      <c r="B369" s="332" t="s">
        <v>288</v>
      </c>
      <c r="C369" s="361" t="s">
        <v>584</v>
      </c>
      <c r="D369" s="362">
        <v>0.46400000000000002</v>
      </c>
      <c r="E369" s="362">
        <v>0.42899999999999999</v>
      </c>
      <c r="F369" s="362" t="s">
        <v>40</v>
      </c>
      <c r="G369" s="362" t="s">
        <v>40</v>
      </c>
      <c r="H369" s="362" t="s">
        <v>40</v>
      </c>
      <c r="I369" s="362" t="s">
        <v>40</v>
      </c>
      <c r="J369" s="363">
        <v>0.36</v>
      </c>
      <c r="K369" s="362" t="s">
        <v>40</v>
      </c>
      <c r="L369" s="362" t="s">
        <v>40</v>
      </c>
      <c r="M369" s="363" t="s">
        <v>40</v>
      </c>
      <c r="N369" s="363" t="s">
        <v>40</v>
      </c>
      <c r="O369" s="363" t="s">
        <v>40</v>
      </c>
      <c r="P369" s="363" t="s">
        <v>40</v>
      </c>
      <c r="Q369" s="363" t="s">
        <v>40</v>
      </c>
      <c r="R369" s="363" t="s">
        <v>40</v>
      </c>
      <c r="S369" s="446" t="s">
        <v>40</v>
      </c>
      <c r="T369" s="440" t="s">
        <v>40</v>
      </c>
      <c r="W369" s="301"/>
    </row>
    <row r="370" spans="1:23" s="26" customFormat="1" ht="15" customHeight="1">
      <c r="A370" s="331">
        <v>13</v>
      </c>
      <c r="B370" s="332" t="s">
        <v>289</v>
      </c>
      <c r="C370" s="361" t="s">
        <v>584</v>
      </c>
      <c r="D370" s="362">
        <v>0.46400000000000002</v>
      </c>
      <c r="E370" s="362">
        <v>0.42899999999999999</v>
      </c>
      <c r="F370" s="362" t="s">
        <v>40</v>
      </c>
      <c r="G370" s="362" t="s">
        <v>40</v>
      </c>
      <c r="H370" s="362" t="s">
        <v>40</v>
      </c>
      <c r="I370" s="362" t="s">
        <v>40</v>
      </c>
      <c r="J370" s="362" t="s">
        <v>40</v>
      </c>
      <c r="K370" s="362" t="s">
        <v>40</v>
      </c>
      <c r="L370" s="362" t="s">
        <v>40</v>
      </c>
      <c r="M370" s="363">
        <v>0.37000000476837158</v>
      </c>
      <c r="N370" s="363" t="s">
        <v>40</v>
      </c>
      <c r="O370" s="363" t="s">
        <v>40</v>
      </c>
      <c r="P370" s="363">
        <v>0.42</v>
      </c>
      <c r="Q370" s="363">
        <v>0.36000001430511475</v>
      </c>
      <c r="R370" s="363">
        <v>0.270000010728836</v>
      </c>
      <c r="S370" s="445">
        <v>0.18</v>
      </c>
      <c r="T370" s="440" t="s">
        <v>40</v>
      </c>
      <c r="W370" s="301"/>
    </row>
    <row r="371" spans="1:23" s="26" customFormat="1" ht="15" customHeight="1">
      <c r="A371" s="331">
        <v>14</v>
      </c>
      <c r="B371" s="332" t="s">
        <v>643</v>
      </c>
      <c r="C371" s="361" t="s">
        <v>584</v>
      </c>
      <c r="D371" s="362" t="s">
        <v>40</v>
      </c>
      <c r="E371" s="362" t="s">
        <v>40</v>
      </c>
      <c r="F371" s="362" t="s">
        <v>40</v>
      </c>
      <c r="G371" s="362" t="s">
        <v>40</v>
      </c>
      <c r="H371" s="362" t="s">
        <v>40</v>
      </c>
      <c r="I371" s="362" t="s">
        <v>40</v>
      </c>
      <c r="J371" s="362" t="s">
        <v>40</v>
      </c>
      <c r="K371" s="362" t="s">
        <v>40</v>
      </c>
      <c r="L371" s="362" t="s">
        <v>40</v>
      </c>
      <c r="M371" s="362" t="s">
        <v>40</v>
      </c>
      <c r="N371" s="362" t="s">
        <v>40</v>
      </c>
      <c r="O371" s="363">
        <v>0</v>
      </c>
      <c r="P371" s="363">
        <v>0</v>
      </c>
      <c r="Q371" s="363">
        <v>0</v>
      </c>
      <c r="R371" s="363">
        <v>0</v>
      </c>
      <c r="S371" s="445">
        <v>0</v>
      </c>
      <c r="T371" s="451">
        <v>0</v>
      </c>
      <c r="W371" s="301"/>
    </row>
    <row r="372" spans="1:23" s="26" customFormat="1" ht="15" customHeight="1">
      <c r="A372" s="331">
        <v>15</v>
      </c>
      <c r="B372" s="332" t="s">
        <v>814</v>
      </c>
      <c r="C372" s="361" t="s">
        <v>584</v>
      </c>
      <c r="D372" s="363" t="s">
        <v>40</v>
      </c>
      <c r="E372" s="363" t="s">
        <v>40</v>
      </c>
      <c r="F372" s="363" t="s">
        <v>40</v>
      </c>
      <c r="G372" s="363" t="s">
        <v>40</v>
      </c>
      <c r="H372" s="363" t="s">
        <v>40</v>
      </c>
      <c r="I372" s="363" t="s">
        <v>40</v>
      </c>
      <c r="J372" s="363" t="s">
        <v>40</v>
      </c>
      <c r="K372" s="363" t="s">
        <v>40</v>
      </c>
      <c r="L372" s="363" t="s">
        <v>40</v>
      </c>
      <c r="M372" s="363" t="s">
        <v>40</v>
      </c>
      <c r="N372" s="363" t="s">
        <v>40</v>
      </c>
      <c r="O372" s="363" t="s">
        <v>40</v>
      </c>
      <c r="P372" s="363" t="s">
        <v>40</v>
      </c>
      <c r="Q372" s="363">
        <v>0.40999999642372131</v>
      </c>
      <c r="R372" s="363">
        <v>0.31000000238418601</v>
      </c>
      <c r="S372" s="445">
        <v>0.25</v>
      </c>
      <c r="T372" s="440" t="s">
        <v>40</v>
      </c>
      <c r="W372" s="301"/>
    </row>
    <row r="373" spans="1:23" s="26" customFormat="1" ht="15" customHeight="1">
      <c r="A373" s="331">
        <v>16</v>
      </c>
      <c r="B373" s="332" t="s">
        <v>907</v>
      </c>
      <c r="C373" s="361" t="s">
        <v>584</v>
      </c>
      <c r="D373" s="363" t="s">
        <v>40</v>
      </c>
      <c r="E373" s="363" t="s">
        <v>40</v>
      </c>
      <c r="F373" s="363" t="s">
        <v>40</v>
      </c>
      <c r="G373" s="363" t="s">
        <v>40</v>
      </c>
      <c r="H373" s="363" t="s">
        <v>40</v>
      </c>
      <c r="I373" s="363" t="s">
        <v>40</v>
      </c>
      <c r="J373" s="363" t="s">
        <v>40</v>
      </c>
      <c r="K373" s="363" t="s">
        <v>40</v>
      </c>
      <c r="L373" s="363" t="s">
        <v>40</v>
      </c>
      <c r="M373" s="363" t="s">
        <v>40</v>
      </c>
      <c r="N373" s="363" t="s">
        <v>40</v>
      </c>
      <c r="O373" s="363" t="s">
        <v>40</v>
      </c>
      <c r="P373" s="363" t="s">
        <v>40</v>
      </c>
      <c r="Q373" s="363" t="s">
        <v>40</v>
      </c>
      <c r="R373" s="363">
        <v>0</v>
      </c>
      <c r="S373" s="445">
        <v>0</v>
      </c>
      <c r="T373" s="451">
        <v>0</v>
      </c>
      <c r="W373" s="301"/>
    </row>
    <row r="374" spans="1:23" s="26" customFormat="1" ht="15" customHeight="1">
      <c r="A374" s="331">
        <v>17</v>
      </c>
      <c r="B374" s="332" t="s">
        <v>908</v>
      </c>
      <c r="C374" s="361" t="s">
        <v>584</v>
      </c>
      <c r="D374" s="363" t="s">
        <v>40</v>
      </c>
      <c r="E374" s="363" t="s">
        <v>40</v>
      </c>
      <c r="F374" s="363" t="s">
        <v>40</v>
      </c>
      <c r="G374" s="363" t="s">
        <v>40</v>
      </c>
      <c r="H374" s="363" t="s">
        <v>40</v>
      </c>
      <c r="I374" s="363" t="s">
        <v>40</v>
      </c>
      <c r="J374" s="363" t="s">
        <v>40</v>
      </c>
      <c r="K374" s="363" t="s">
        <v>40</v>
      </c>
      <c r="L374" s="363" t="s">
        <v>40</v>
      </c>
      <c r="M374" s="363" t="s">
        <v>40</v>
      </c>
      <c r="N374" s="363" t="s">
        <v>40</v>
      </c>
      <c r="O374" s="363" t="s">
        <v>40</v>
      </c>
      <c r="P374" s="363" t="s">
        <v>40</v>
      </c>
      <c r="Q374" s="363" t="s">
        <v>40</v>
      </c>
      <c r="R374" s="363">
        <v>0.31000000238418601</v>
      </c>
      <c r="S374" s="445">
        <v>0.22</v>
      </c>
      <c r="T374" s="440" t="s">
        <v>40</v>
      </c>
      <c r="W374" s="301"/>
    </row>
    <row r="375" spans="1:23" s="26" customFormat="1" ht="15" customHeight="1">
      <c r="A375" s="331">
        <v>18</v>
      </c>
      <c r="B375" s="332" t="s">
        <v>1056</v>
      </c>
      <c r="C375" s="361" t="s">
        <v>584</v>
      </c>
      <c r="D375" s="363" t="s">
        <v>40</v>
      </c>
      <c r="E375" s="363" t="s">
        <v>40</v>
      </c>
      <c r="F375" s="363" t="s">
        <v>40</v>
      </c>
      <c r="G375" s="363" t="s">
        <v>40</v>
      </c>
      <c r="H375" s="363" t="s">
        <v>40</v>
      </c>
      <c r="I375" s="363" t="s">
        <v>40</v>
      </c>
      <c r="J375" s="363" t="s">
        <v>40</v>
      </c>
      <c r="K375" s="363" t="s">
        <v>40</v>
      </c>
      <c r="L375" s="363" t="s">
        <v>40</v>
      </c>
      <c r="M375" s="363" t="s">
        <v>40</v>
      </c>
      <c r="N375" s="363" t="s">
        <v>40</v>
      </c>
      <c r="O375" s="363" t="s">
        <v>40</v>
      </c>
      <c r="P375" s="363" t="s">
        <v>40</v>
      </c>
      <c r="Q375" s="363" t="s">
        <v>40</v>
      </c>
      <c r="R375" s="363" t="s">
        <v>40</v>
      </c>
      <c r="S375" s="445">
        <v>0</v>
      </c>
      <c r="T375" s="451">
        <v>0</v>
      </c>
      <c r="W375" s="301"/>
    </row>
    <row r="376" spans="1:23" s="26" customFormat="1" ht="15" customHeight="1">
      <c r="A376" s="331">
        <v>19</v>
      </c>
      <c r="B376" s="332" t="s">
        <v>1057</v>
      </c>
      <c r="C376" s="361" t="s">
        <v>584</v>
      </c>
      <c r="D376" s="363" t="s">
        <v>40</v>
      </c>
      <c r="E376" s="363" t="s">
        <v>40</v>
      </c>
      <c r="F376" s="363" t="s">
        <v>40</v>
      </c>
      <c r="G376" s="363" t="s">
        <v>40</v>
      </c>
      <c r="H376" s="363" t="s">
        <v>40</v>
      </c>
      <c r="I376" s="363" t="s">
        <v>40</v>
      </c>
      <c r="J376" s="363" t="s">
        <v>40</v>
      </c>
      <c r="K376" s="363" t="s">
        <v>40</v>
      </c>
      <c r="L376" s="363" t="s">
        <v>40</v>
      </c>
      <c r="M376" s="363" t="s">
        <v>40</v>
      </c>
      <c r="N376" s="363" t="s">
        <v>40</v>
      </c>
      <c r="O376" s="363" t="s">
        <v>40</v>
      </c>
      <c r="P376" s="363" t="s">
        <v>40</v>
      </c>
      <c r="Q376" s="363" t="s">
        <v>40</v>
      </c>
      <c r="R376" s="363" t="s">
        <v>40</v>
      </c>
      <c r="S376" s="445">
        <v>0</v>
      </c>
      <c r="T376" s="451">
        <v>0.25900000000000001</v>
      </c>
      <c r="W376" s="301"/>
    </row>
    <row r="377" spans="1:23" s="26" customFormat="1" ht="15" customHeight="1">
      <c r="A377" s="331">
        <v>20</v>
      </c>
      <c r="B377" s="332" t="s">
        <v>644</v>
      </c>
      <c r="C377" s="361" t="s">
        <v>584</v>
      </c>
      <c r="D377" s="362" t="s">
        <v>40</v>
      </c>
      <c r="E377" s="362" t="s">
        <v>40</v>
      </c>
      <c r="F377" s="362" t="s">
        <v>40</v>
      </c>
      <c r="G377" s="362" t="s">
        <v>40</v>
      </c>
      <c r="H377" s="362" t="s">
        <v>40</v>
      </c>
      <c r="I377" s="362" t="s">
        <v>40</v>
      </c>
      <c r="J377" s="362" t="s">
        <v>40</v>
      </c>
      <c r="K377" s="362" t="s">
        <v>40</v>
      </c>
      <c r="L377" s="362" t="s">
        <v>40</v>
      </c>
      <c r="M377" s="362" t="s">
        <v>40</v>
      </c>
      <c r="N377" s="362" t="s">
        <v>40</v>
      </c>
      <c r="O377" s="363">
        <v>0.3</v>
      </c>
      <c r="P377" s="363">
        <v>0.32</v>
      </c>
      <c r="Q377" s="363">
        <v>0.30000001192092896</v>
      </c>
      <c r="R377" s="363">
        <v>0</v>
      </c>
      <c r="S377" s="445">
        <v>0</v>
      </c>
      <c r="T377" s="451">
        <v>7.0000000000000001E-3</v>
      </c>
      <c r="W377" s="301"/>
    </row>
    <row r="378" spans="1:23" s="26" customFormat="1" ht="15" customHeight="1">
      <c r="A378" s="331">
        <v>21</v>
      </c>
      <c r="B378" s="332" t="s">
        <v>605</v>
      </c>
      <c r="C378" s="361" t="s">
        <v>584</v>
      </c>
      <c r="D378" s="362">
        <v>0.46400000000000002</v>
      </c>
      <c r="E378" s="362">
        <v>0.42899999999999999</v>
      </c>
      <c r="F378" s="362" t="s">
        <v>40</v>
      </c>
      <c r="G378" s="362" t="s">
        <v>40</v>
      </c>
      <c r="H378" s="362" t="s">
        <v>40</v>
      </c>
      <c r="I378" s="362" t="s">
        <v>40</v>
      </c>
      <c r="J378" s="362" t="s">
        <v>40</v>
      </c>
      <c r="K378" s="362" t="s">
        <v>40</v>
      </c>
      <c r="L378" s="362" t="s">
        <v>40</v>
      </c>
      <c r="M378" s="362" t="s">
        <v>40</v>
      </c>
      <c r="N378" s="363">
        <v>0.40000000596046448</v>
      </c>
      <c r="O378" s="363">
        <v>0.36</v>
      </c>
      <c r="P378" s="363">
        <v>0.42</v>
      </c>
      <c r="Q378" s="363">
        <v>0.40000000596046448</v>
      </c>
      <c r="R378" s="363">
        <v>0.30000001192092901</v>
      </c>
      <c r="S378" s="445">
        <v>0</v>
      </c>
      <c r="T378" s="451">
        <v>0</v>
      </c>
      <c r="W378" s="301"/>
    </row>
    <row r="379" spans="1:23" s="26" customFormat="1" ht="15" customHeight="1">
      <c r="A379" s="331">
        <v>22</v>
      </c>
      <c r="B379" s="332" t="s">
        <v>815</v>
      </c>
      <c r="C379" s="361" t="s">
        <v>584</v>
      </c>
      <c r="D379" s="363" t="s">
        <v>40</v>
      </c>
      <c r="E379" s="363" t="s">
        <v>40</v>
      </c>
      <c r="F379" s="363" t="s">
        <v>40</v>
      </c>
      <c r="G379" s="363" t="s">
        <v>40</v>
      </c>
      <c r="H379" s="363" t="s">
        <v>40</v>
      </c>
      <c r="I379" s="363" t="s">
        <v>40</v>
      </c>
      <c r="J379" s="363" t="s">
        <v>40</v>
      </c>
      <c r="K379" s="363" t="s">
        <v>40</v>
      </c>
      <c r="L379" s="363" t="s">
        <v>40</v>
      </c>
      <c r="M379" s="363" t="s">
        <v>40</v>
      </c>
      <c r="N379" s="363" t="s">
        <v>40</v>
      </c>
      <c r="O379" s="363" t="s">
        <v>40</v>
      </c>
      <c r="P379" s="363" t="s">
        <v>40</v>
      </c>
      <c r="Q379" s="363">
        <v>0</v>
      </c>
      <c r="R379" s="363" t="s">
        <v>40</v>
      </c>
      <c r="S379" s="446" t="s">
        <v>40</v>
      </c>
      <c r="T379" s="440" t="s">
        <v>40</v>
      </c>
      <c r="W379" s="301"/>
    </row>
    <row r="380" spans="1:23" s="26" customFormat="1" ht="15" customHeight="1">
      <c r="A380" s="331">
        <v>23</v>
      </c>
      <c r="B380" s="332" t="s">
        <v>1058</v>
      </c>
      <c r="C380" s="361" t="s">
        <v>584</v>
      </c>
      <c r="D380" s="363" t="s">
        <v>40</v>
      </c>
      <c r="E380" s="363" t="s">
        <v>40</v>
      </c>
      <c r="F380" s="363" t="s">
        <v>40</v>
      </c>
      <c r="G380" s="363" t="s">
        <v>40</v>
      </c>
      <c r="H380" s="363" t="s">
        <v>40</v>
      </c>
      <c r="I380" s="363" t="s">
        <v>40</v>
      </c>
      <c r="J380" s="363" t="s">
        <v>40</v>
      </c>
      <c r="K380" s="363" t="s">
        <v>40</v>
      </c>
      <c r="L380" s="363" t="s">
        <v>40</v>
      </c>
      <c r="M380" s="363" t="s">
        <v>40</v>
      </c>
      <c r="N380" s="363" t="s">
        <v>40</v>
      </c>
      <c r="O380" s="363" t="s">
        <v>40</v>
      </c>
      <c r="P380" s="363" t="s">
        <v>40</v>
      </c>
      <c r="Q380" s="363" t="s">
        <v>40</v>
      </c>
      <c r="R380" s="363" t="s">
        <v>40</v>
      </c>
      <c r="S380" s="445">
        <v>0</v>
      </c>
      <c r="T380" s="440" t="s">
        <v>40</v>
      </c>
      <c r="W380" s="301"/>
    </row>
    <row r="381" spans="1:23" s="26" customFormat="1" ht="15" customHeight="1">
      <c r="A381" s="331">
        <v>24</v>
      </c>
      <c r="B381" s="332" t="s">
        <v>253</v>
      </c>
      <c r="C381" s="361" t="s">
        <v>584</v>
      </c>
      <c r="D381" s="362">
        <v>0.46400000000000002</v>
      </c>
      <c r="E381" s="362">
        <v>0.42899999999999999</v>
      </c>
      <c r="F381" s="362" t="s">
        <v>40</v>
      </c>
      <c r="G381" s="362" t="s">
        <v>40</v>
      </c>
      <c r="H381" s="362" t="s">
        <v>40</v>
      </c>
      <c r="I381" s="362" t="s">
        <v>40</v>
      </c>
      <c r="J381" s="363">
        <v>0.35</v>
      </c>
      <c r="K381" s="363">
        <v>0.38999998569488525</v>
      </c>
      <c r="L381" s="363">
        <v>0.25</v>
      </c>
      <c r="M381" s="363" t="s">
        <v>40</v>
      </c>
      <c r="N381" s="363" t="s">
        <v>40</v>
      </c>
      <c r="O381" s="363" t="s">
        <v>40</v>
      </c>
      <c r="P381" s="363">
        <v>0.06</v>
      </c>
      <c r="Q381" s="363">
        <v>0.11999999731779099</v>
      </c>
      <c r="R381" s="363">
        <v>0.18000000715255701</v>
      </c>
      <c r="S381" s="445">
        <v>0.14000000000000001</v>
      </c>
      <c r="T381" s="451">
        <v>0.25900000000000001</v>
      </c>
      <c r="W381" s="301"/>
    </row>
    <row r="382" spans="1:23" s="26" customFormat="1" ht="15" customHeight="1">
      <c r="A382" s="331">
        <v>25</v>
      </c>
      <c r="B382" s="332" t="s">
        <v>1059</v>
      </c>
      <c r="C382" s="361" t="s">
        <v>584</v>
      </c>
      <c r="D382" s="363" t="s">
        <v>40</v>
      </c>
      <c r="E382" s="363" t="s">
        <v>40</v>
      </c>
      <c r="F382" s="363" t="s">
        <v>40</v>
      </c>
      <c r="G382" s="363" t="s">
        <v>40</v>
      </c>
      <c r="H382" s="363" t="s">
        <v>40</v>
      </c>
      <c r="I382" s="363" t="s">
        <v>40</v>
      </c>
      <c r="J382" s="363" t="s">
        <v>40</v>
      </c>
      <c r="K382" s="363" t="s">
        <v>40</v>
      </c>
      <c r="L382" s="363" t="s">
        <v>40</v>
      </c>
      <c r="M382" s="363" t="s">
        <v>40</v>
      </c>
      <c r="N382" s="363" t="s">
        <v>40</v>
      </c>
      <c r="O382" s="363" t="s">
        <v>40</v>
      </c>
      <c r="P382" s="363" t="s">
        <v>40</v>
      </c>
      <c r="Q382" s="363" t="s">
        <v>40</v>
      </c>
      <c r="R382" s="363" t="s">
        <v>40</v>
      </c>
      <c r="S382" s="445">
        <v>0</v>
      </c>
      <c r="T382" s="451">
        <v>0</v>
      </c>
      <c r="W382" s="301"/>
    </row>
    <row r="383" spans="1:23" s="26" customFormat="1" ht="15" customHeight="1">
      <c r="A383" s="331">
        <v>26</v>
      </c>
      <c r="B383" s="332" t="s">
        <v>606</v>
      </c>
      <c r="C383" s="361" t="s">
        <v>584</v>
      </c>
      <c r="D383" s="362">
        <v>0.46400000000000002</v>
      </c>
      <c r="E383" s="362">
        <v>0.42899999999999999</v>
      </c>
      <c r="F383" s="362" t="s">
        <v>40</v>
      </c>
      <c r="G383" s="362" t="s">
        <v>40</v>
      </c>
      <c r="H383" s="362" t="s">
        <v>40</v>
      </c>
      <c r="I383" s="362" t="s">
        <v>40</v>
      </c>
      <c r="J383" s="362" t="s">
        <v>40</v>
      </c>
      <c r="K383" s="362" t="s">
        <v>40</v>
      </c>
      <c r="L383" s="362" t="s">
        <v>40</v>
      </c>
      <c r="M383" s="362" t="s">
        <v>40</v>
      </c>
      <c r="N383" s="363">
        <v>0</v>
      </c>
      <c r="O383" s="363">
        <v>0</v>
      </c>
      <c r="P383" s="363">
        <v>0.02</v>
      </c>
      <c r="Q383" s="363">
        <v>0.34999999403953552</v>
      </c>
      <c r="R383" s="363">
        <v>0</v>
      </c>
      <c r="S383" s="445">
        <v>0</v>
      </c>
      <c r="T383" s="440" t="s">
        <v>40</v>
      </c>
      <c r="W383" s="301"/>
    </row>
    <row r="384" spans="1:23" s="26" customFormat="1" ht="15" customHeight="1">
      <c r="A384" s="331">
        <v>27</v>
      </c>
      <c r="B384" s="332" t="s">
        <v>705</v>
      </c>
      <c r="C384" s="361" t="s">
        <v>584</v>
      </c>
      <c r="D384" s="363" t="s">
        <v>40</v>
      </c>
      <c r="E384" s="363" t="s">
        <v>40</v>
      </c>
      <c r="F384" s="363" t="s">
        <v>40</v>
      </c>
      <c r="G384" s="363" t="s">
        <v>40</v>
      </c>
      <c r="H384" s="363" t="s">
        <v>40</v>
      </c>
      <c r="I384" s="363" t="s">
        <v>40</v>
      </c>
      <c r="J384" s="363" t="s">
        <v>40</v>
      </c>
      <c r="K384" s="363" t="s">
        <v>40</v>
      </c>
      <c r="L384" s="363" t="s">
        <v>40</v>
      </c>
      <c r="M384" s="363" t="s">
        <v>40</v>
      </c>
      <c r="N384" s="363" t="s">
        <v>40</v>
      </c>
      <c r="O384" s="363" t="s">
        <v>40</v>
      </c>
      <c r="P384" s="363">
        <v>0</v>
      </c>
      <c r="Q384" s="363" t="s">
        <v>40</v>
      </c>
      <c r="R384" s="363" t="s">
        <v>40</v>
      </c>
      <c r="S384" s="446" t="s">
        <v>40</v>
      </c>
      <c r="T384" s="440" t="s">
        <v>40</v>
      </c>
      <c r="W384" s="301"/>
    </row>
    <row r="385" spans="1:23" s="26" customFormat="1" ht="15" customHeight="1">
      <c r="A385" s="331">
        <v>28</v>
      </c>
      <c r="B385" s="332" t="s">
        <v>645</v>
      </c>
      <c r="C385" s="361" t="s">
        <v>584</v>
      </c>
      <c r="D385" s="362" t="s">
        <v>40</v>
      </c>
      <c r="E385" s="362" t="s">
        <v>40</v>
      </c>
      <c r="F385" s="362" t="s">
        <v>40</v>
      </c>
      <c r="G385" s="362" t="s">
        <v>40</v>
      </c>
      <c r="H385" s="362" t="s">
        <v>40</v>
      </c>
      <c r="I385" s="362" t="s">
        <v>40</v>
      </c>
      <c r="J385" s="362" t="s">
        <v>40</v>
      </c>
      <c r="K385" s="362" t="s">
        <v>40</v>
      </c>
      <c r="L385" s="362" t="s">
        <v>40</v>
      </c>
      <c r="M385" s="362" t="s">
        <v>40</v>
      </c>
      <c r="N385" s="362" t="s">
        <v>40</v>
      </c>
      <c r="O385" s="363">
        <v>0</v>
      </c>
      <c r="P385" s="363">
        <v>0</v>
      </c>
      <c r="Q385" s="363">
        <v>0</v>
      </c>
      <c r="R385" s="363">
        <v>0</v>
      </c>
      <c r="S385" s="445">
        <v>0</v>
      </c>
      <c r="T385" s="451">
        <v>0.23799999999999999</v>
      </c>
      <c r="W385" s="301"/>
    </row>
    <row r="386" spans="1:23" s="26" customFormat="1" ht="15" customHeight="1">
      <c r="A386" s="331">
        <v>29</v>
      </c>
      <c r="B386" s="332" t="s">
        <v>1060</v>
      </c>
      <c r="C386" s="361" t="s">
        <v>584</v>
      </c>
      <c r="D386" s="363" t="s">
        <v>40</v>
      </c>
      <c r="E386" s="363" t="s">
        <v>40</v>
      </c>
      <c r="F386" s="363" t="s">
        <v>40</v>
      </c>
      <c r="G386" s="363" t="s">
        <v>40</v>
      </c>
      <c r="H386" s="363" t="s">
        <v>40</v>
      </c>
      <c r="I386" s="363" t="s">
        <v>40</v>
      </c>
      <c r="J386" s="363" t="s">
        <v>40</v>
      </c>
      <c r="K386" s="363" t="s">
        <v>40</v>
      </c>
      <c r="L386" s="363" t="s">
        <v>40</v>
      </c>
      <c r="M386" s="363" t="s">
        <v>40</v>
      </c>
      <c r="N386" s="363" t="s">
        <v>40</v>
      </c>
      <c r="O386" s="363" t="s">
        <v>40</v>
      </c>
      <c r="P386" s="363" t="s">
        <v>40</v>
      </c>
      <c r="Q386" s="363" t="s">
        <v>40</v>
      </c>
      <c r="R386" s="363" t="s">
        <v>40</v>
      </c>
      <c r="S386" s="445">
        <v>0.24</v>
      </c>
      <c r="T386" s="451">
        <v>0.25800000000000001</v>
      </c>
      <c r="W386" s="301"/>
    </row>
    <row r="387" spans="1:23" s="26" customFormat="1" ht="15" customHeight="1">
      <c r="A387" s="331">
        <v>30</v>
      </c>
      <c r="B387" s="332" t="s">
        <v>1061</v>
      </c>
      <c r="C387" s="361" t="s">
        <v>584</v>
      </c>
      <c r="D387" s="363" t="s">
        <v>40</v>
      </c>
      <c r="E387" s="363" t="s">
        <v>40</v>
      </c>
      <c r="F387" s="363" t="s">
        <v>40</v>
      </c>
      <c r="G387" s="363" t="s">
        <v>40</v>
      </c>
      <c r="H387" s="363" t="s">
        <v>40</v>
      </c>
      <c r="I387" s="363" t="s">
        <v>40</v>
      </c>
      <c r="J387" s="363" t="s">
        <v>40</v>
      </c>
      <c r="K387" s="363" t="s">
        <v>40</v>
      </c>
      <c r="L387" s="363" t="s">
        <v>40</v>
      </c>
      <c r="M387" s="363" t="s">
        <v>40</v>
      </c>
      <c r="N387" s="363" t="s">
        <v>40</v>
      </c>
      <c r="O387" s="363" t="s">
        <v>40</v>
      </c>
      <c r="P387" s="363" t="s">
        <v>40</v>
      </c>
      <c r="Q387" s="363" t="s">
        <v>40</v>
      </c>
      <c r="R387" s="363" t="s">
        <v>40</v>
      </c>
      <c r="S387" s="445">
        <v>0.25</v>
      </c>
      <c r="T387" s="451">
        <v>0.25900000000000001</v>
      </c>
      <c r="W387" s="301"/>
    </row>
    <row r="388" spans="1:23" s="26" customFormat="1" ht="15" customHeight="1">
      <c r="A388" s="331">
        <v>31</v>
      </c>
      <c r="B388" s="332" t="s">
        <v>706</v>
      </c>
      <c r="C388" s="361" t="s">
        <v>584</v>
      </c>
      <c r="D388" s="363" t="s">
        <v>40</v>
      </c>
      <c r="E388" s="363" t="s">
        <v>40</v>
      </c>
      <c r="F388" s="363" t="s">
        <v>40</v>
      </c>
      <c r="G388" s="363" t="s">
        <v>40</v>
      </c>
      <c r="H388" s="363" t="s">
        <v>40</v>
      </c>
      <c r="I388" s="363" t="s">
        <v>40</v>
      </c>
      <c r="J388" s="363" t="s">
        <v>40</v>
      </c>
      <c r="K388" s="363" t="s">
        <v>40</v>
      </c>
      <c r="L388" s="363" t="s">
        <v>40</v>
      </c>
      <c r="M388" s="363" t="s">
        <v>40</v>
      </c>
      <c r="N388" s="363" t="s">
        <v>40</v>
      </c>
      <c r="O388" s="363" t="s">
        <v>40</v>
      </c>
      <c r="P388" s="363">
        <v>0</v>
      </c>
      <c r="Q388" s="363">
        <v>0</v>
      </c>
      <c r="R388" s="363">
        <v>0</v>
      </c>
      <c r="S388" s="445">
        <v>0</v>
      </c>
      <c r="T388" s="440" t="s">
        <v>40</v>
      </c>
      <c r="W388" s="301"/>
    </row>
    <row r="389" spans="1:23" s="26" customFormat="1" ht="15" customHeight="1">
      <c r="A389" s="331">
        <v>32</v>
      </c>
      <c r="B389" s="332" t="s">
        <v>1062</v>
      </c>
      <c r="C389" s="361" t="s">
        <v>584</v>
      </c>
      <c r="D389" s="363" t="s">
        <v>40</v>
      </c>
      <c r="E389" s="363" t="s">
        <v>40</v>
      </c>
      <c r="F389" s="363" t="s">
        <v>40</v>
      </c>
      <c r="G389" s="363" t="s">
        <v>40</v>
      </c>
      <c r="H389" s="363" t="s">
        <v>40</v>
      </c>
      <c r="I389" s="363" t="s">
        <v>40</v>
      </c>
      <c r="J389" s="363" t="s">
        <v>40</v>
      </c>
      <c r="K389" s="363" t="s">
        <v>40</v>
      </c>
      <c r="L389" s="363" t="s">
        <v>40</v>
      </c>
      <c r="M389" s="363" t="s">
        <v>40</v>
      </c>
      <c r="N389" s="363" t="s">
        <v>40</v>
      </c>
      <c r="O389" s="363" t="s">
        <v>40</v>
      </c>
      <c r="P389" s="363" t="s">
        <v>40</v>
      </c>
      <c r="Q389" s="363" t="s">
        <v>40</v>
      </c>
      <c r="R389" s="363" t="s">
        <v>40</v>
      </c>
      <c r="S389" s="445">
        <v>0</v>
      </c>
      <c r="T389" s="451">
        <v>0</v>
      </c>
      <c r="W389" s="301"/>
    </row>
    <row r="390" spans="1:23" s="26" customFormat="1" ht="15" customHeight="1">
      <c r="A390" s="331">
        <v>33</v>
      </c>
      <c r="B390" s="332" t="s">
        <v>909</v>
      </c>
      <c r="C390" s="361" t="s">
        <v>584</v>
      </c>
      <c r="D390" s="363" t="s">
        <v>40</v>
      </c>
      <c r="E390" s="363" t="s">
        <v>40</v>
      </c>
      <c r="F390" s="363" t="s">
        <v>40</v>
      </c>
      <c r="G390" s="363" t="s">
        <v>40</v>
      </c>
      <c r="H390" s="363" t="s">
        <v>40</v>
      </c>
      <c r="I390" s="363" t="s">
        <v>40</v>
      </c>
      <c r="J390" s="363" t="s">
        <v>40</v>
      </c>
      <c r="K390" s="363" t="s">
        <v>40</v>
      </c>
      <c r="L390" s="363" t="s">
        <v>40</v>
      </c>
      <c r="M390" s="363" t="s">
        <v>40</v>
      </c>
      <c r="N390" s="363" t="s">
        <v>40</v>
      </c>
      <c r="O390" s="363" t="s">
        <v>40</v>
      </c>
      <c r="P390" s="363" t="s">
        <v>40</v>
      </c>
      <c r="Q390" s="363" t="s">
        <v>40</v>
      </c>
      <c r="R390" s="363">
        <v>0.28000000119209301</v>
      </c>
      <c r="S390" s="445">
        <v>0.21</v>
      </c>
      <c r="T390" s="451">
        <v>0.25800000000000001</v>
      </c>
      <c r="W390" s="301"/>
    </row>
    <row r="391" spans="1:23" s="26" customFormat="1" ht="15" customHeight="1">
      <c r="A391" s="331">
        <v>34</v>
      </c>
      <c r="B391" s="332" t="s">
        <v>607</v>
      </c>
      <c r="C391" s="361" t="s">
        <v>584</v>
      </c>
      <c r="D391" s="362">
        <v>0.46400000000000002</v>
      </c>
      <c r="E391" s="362">
        <v>0.42899999999999999</v>
      </c>
      <c r="F391" s="362" t="s">
        <v>40</v>
      </c>
      <c r="G391" s="362" t="s">
        <v>40</v>
      </c>
      <c r="H391" s="362" t="s">
        <v>40</v>
      </c>
      <c r="I391" s="362" t="s">
        <v>40</v>
      </c>
      <c r="J391" s="362" t="s">
        <v>40</v>
      </c>
      <c r="K391" s="362" t="s">
        <v>40</v>
      </c>
      <c r="L391" s="362" t="s">
        <v>40</v>
      </c>
      <c r="M391" s="362" t="s">
        <v>40</v>
      </c>
      <c r="N391" s="363">
        <v>0.40000000596046448</v>
      </c>
      <c r="O391" s="363">
        <v>0.36</v>
      </c>
      <c r="P391" s="363">
        <v>0.41</v>
      </c>
      <c r="Q391" s="363">
        <v>0.28999999165534973</v>
      </c>
      <c r="R391" s="363">
        <v>0</v>
      </c>
      <c r="S391" s="445">
        <v>0</v>
      </c>
      <c r="T391" s="451">
        <v>0</v>
      </c>
      <c r="W391" s="301"/>
    </row>
    <row r="392" spans="1:23" s="26" customFormat="1" ht="15" customHeight="1">
      <c r="A392" s="331">
        <v>35</v>
      </c>
      <c r="B392" s="332" t="s">
        <v>293</v>
      </c>
      <c r="C392" s="361" t="s">
        <v>584</v>
      </c>
      <c r="D392" s="362">
        <v>0.46400000000000002</v>
      </c>
      <c r="E392" s="362">
        <v>0.42899999999999999</v>
      </c>
      <c r="F392" s="362" t="s">
        <v>40</v>
      </c>
      <c r="G392" s="362" t="s">
        <v>40</v>
      </c>
      <c r="H392" s="362" t="s">
        <v>40</v>
      </c>
      <c r="I392" s="362" t="s">
        <v>40</v>
      </c>
      <c r="J392" s="362" t="s">
        <v>40</v>
      </c>
      <c r="K392" s="362" t="s">
        <v>40</v>
      </c>
      <c r="L392" s="362" t="s">
        <v>40</v>
      </c>
      <c r="M392" s="363">
        <v>0.28999999165534973</v>
      </c>
      <c r="N392" s="363">
        <v>0</v>
      </c>
      <c r="O392" s="363">
        <v>0</v>
      </c>
      <c r="P392" s="363">
        <v>0</v>
      </c>
      <c r="Q392" s="363">
        <v>0</v>
      </c>
      <c r="R392" s="363">
        <v>0</v>
      </c>
      <c r="S392" s="445">
        <v>0</v>
      </c>
      <c r="T392" s="440" t="s">
        <v>40</v>
      </c>
      <c r="W392" s="301"/>
    </row>
    <row r="393" spans="1:23" s="26" customFormat="1" ht="15" customHeight="1">
      <c r="A393" s="331">
        <v>36</v>
      </c>
      <c r="B393" s="332" t="s">
        <v>707</v>
      </c>
      <c r="C393" s="361" t="s">
        <v>584</v>
      </c>
      <c r="D393" s="363" t="s">
        <v>40</v>
      </c>
      <c r="E393" s="363" t="s">
        <v>40</v>
      </c>
      <c r="F393" s="363" t="s">
        <v>40</v>
      </c>
      <c r="G393" s="363" t="s">
        <v>40</v>
      </c>
      <c r="H393" s="363" t="s">
        <v>40</v>
      </c>
      <c r="I393" s="363" t="s">
        <v>40</v>
      </c>
      <c r="J393" s="363" t="s">
        <v>40</v>
      </c>
      <c r="K393" s="363" t="s">
        <v>40</v>
      </c>
      <c r="L393" s="363" t="s">
        <v>40</v>
      </c>
      <c r="M393" s="363" t="s">
        <v>40</v>
      </c>
      <c r="N393" s="363" t="s">
        <v>40</v>
      </c>
      <c r="O393" s="363" t="s">
        <v>40</v>
      </c>
      <c r="P393" s="363">
        <v>0</v>
      </c>
      <c r="Q393" s="363">
        <v>0</v>
      </c>
      <c r="R393" s="363">
        <v>0</v>
      </c>
      <c r="S393" s="445">
        <v>0</v>
      </c>
      <c r="T393" s="440" t="s">
        <v>40</v>
      </c>
      <c r="W393" s="301"/>
    </row>
    <row r="394" spans="1:23" s="26" customFormat="1" ht="15" customHeight="1">
      <c r="A394" s="331">
        <v>37</v>
      </c>
      <c r="B394" s="332" t="s">
        <v>297</v>
      </c>
      <c r="C394" s="361" t="s">
        <v>584</v>
      </c>
      <c r="D394" s="362">
        <v>0.46400000000000002</v>
      </c>
      <c r="E394" s="362">
        <v>0.42899999999999999</v>
      </c>
      <c r="F394" s="362" t="s">
        <v>40</v>
      </c>
      <c r="G394" s="362" t="s">
        <v>40</v>
      </c>
      <c r="H394" s="362" t="s">
        <v>40</v>
      </c>
      <c r="I394" s="362" t="s">
        <v>40</v>
      </c>
      <c r="J394" s="362" t="s">
        <v>40</v>
      </c>
      <c r="K394" s="362" t="s">
        <v>40</v>
      </c>
      <c r="L394" s="362" t="s">
        <v>40</v>
      </c>
      <c r="M394" s="363">
        <v>0</v>
      </c>
      <c r="N394" s="363">
        <v>0.25</v>
      </c>
      <c r="O394" s="363">
        <v>0.15</v>
      </c>
      <c r="P394" s="363">
        <v>0.11</v>
      </c>
      <c r="Q394" s="363">
        <v>0.25</v>
      </c>
      <c r="R394" s="363">
        <v>0.18999999761581399</v>
      </c>
      <c r="S394" s="445">
        <v>0.2</v>
      </c>
      <c r="T394" s="451">
        <v>0.20699999999999999</v>
      </c>
      <c r="W394" s="301"/>
    </row>
    <row r="395" spans="1:23" s="26" customFormat="1" ht="15" customHeight="1">
      <c r="A395" s="331">
        <v>38</v>
      </c>
      <c r="B395" s="332" t="s">
        <v>254</v>
      </c>
      <c r="C395" s="361" t="s">
        <v>584</v>
      </c>
      <c r="D395" s="362">
        <v>0.46400000000000002</v>
      </c>
      <c r="E395" s="362">
        <v>0.42899999999999999</v>
      </c>
      <c r="F395" s="362" t="s">
        <v>40</v>
      </c>
      <c r="G395" s="362" t="s">
        <v>40</v>
      </c>
      <c r="H395" s="362" t="s">
        <v>40</v>
      </c>
      <c r="I395" s="362" t="s">
        <v>40</v>
      </c>
      <c r="J395" s="328" t="s">
        <v>40</v>
      </c>
      <c r="K395" s="328" t="s">
        <v>40</v>
      </c>
      <c r="L395" s="363">
        <v>2.9999999329447746E-2</v>
      </c>
      <c r="M395" s="363">
        <v>0</v>
      </c>
      <c r="N395" s="363">
        <v>0</v>
      </c>
      <c r="O395" s="363">
        <v>0</v>
      </c>
      <c r="P395" s="363">
        <v>0</v>
      </c>
      <c r="Q395" s="363">
        <v>0</v>
      </c>
      <c r="R395" s="363">
        <v>0</v>
      </c>
      <c r="S395" s="445">
        <v>0</v>
      </c>
      <c r="T395" s="451">
        <v>0.16800000000000001</v>
      </c>
      <c r="W395" s="301"/>
    </row>
    <row r="396" spans="1:23" s="26" customFormat="1" ht="15" customHeight="1">
      <c r="A396" s="331">
        <v>39</v>
      </c>
      <c r="B396" s="332" t="s">
        <v>608</v>
      </c>
      <c r="C396" s="361" t="s">
        <v>584</v>
      </c>
      <c r="D396" s="362">
        <v>0.46400000000000002</v>
      </c>
      <c r="E396" s="362">
        <v>0.42899999999999999</v>
      </c>
      <c r="F396" s="362" t="s">
        <v>40</v>
      </c>
      <c r="G396" s="362" t="s">
        <v>40</v>
      </c>
      <c r="H396" s="362" t="s">
        <v>40</v>
      </c>
      <c r="I396" s="362" t="s">
        <v>40</v>
      </c>
      <c r="J396" s="362" t="s">
        <v>40</v>
      </c>
      <c r="K396" s="362" t="s">
        <v>40</v>
      </c>
      <c r="L396" s="362" t="s">
        <v>40</v>
      </c>
      <c r="M396" s="362" t="s">
        <v>40</v>
      </c>
      <c r="N396" s="363">
        <v>0.38999998569488525</v>
      </c>
      <c r="O396" s="363">
        <v>0</v>
      </c>
      <c r="P396" s="363">
        <v>0</v>
      </c>
      <c r="Q396" s="363">
        <v>0</v>
      </c>
      <c r="R396" s="363">
        <v>0</v>
      </c>
      <c r="S396" s="445">
        <v>0</v>
      </c>
      <c r="T396" s="451">
        <v>0</v>
      </c>
      <c r="W396" s="301"/>
    </row>
    <row r="397" spans="1:23" s="26" customFormat="1" ht="15" customHeight="1">
      <c r="A397" s="331">
        <v>40</v>
      </c>
      <c r="B397" s="332" t="s">
        <v>646</v>
      </c>
      <c r="C397" s="361" t="s">
        <v>584</v>
      </c>
      <c r="D397" s="362" t="s">
        <v>40</v>
      </c>
      <c r="E397" s="362" t="s">
        <v>40</v>
      </c>
      <c r="F397" s="362" t="s">
        <v>40</v>
      </c>
      <c r="G397" s="362" t="s">
        <v>40</v>
      </c>
      <c r="H397" s="362" t="s">
        <v>40</v>
      </c>
      <c r="I397" s="362" t="s">
        <v>40</v>
      </c>
      <c r="J397" s="362" t="s">
        <v>40</v>
      </c>
      <c r="K397" s="362" t="s">
        <v>40</v>
      </c>
      <c r="L397" s="362" t="s">
        <v>40</v>
      </c>
      <c r="M397" s="362" t="s">
        <v>40</v>
      </c>
      <c r="N397" s="362" t="s">
        <v>40</v>
      </c>
      <c r="O397" s="363">
        <v>0</v>
      </c>
      <c r="P397" s="363" t="s">
        <v>40</v>
      </c>
      <c r="Q397" s="363" t="s">
        <v>40</v>
      </c>
      <c r="R397" s="363" t="s">
        <v>40</v>
      </c>
      <c r="S397" s="446" t="s">
        <v>40</v>
      </c>
      <c r="T397" s="440" t="s">
        <v>40</v>
      </c>
      <c r="W397" s="301"/>
    </row>
    <row r="398" spans="1:23" s="26" customFormat="1" ht="15" customHeight="1">
      <c r="A398" s="331">
        <v>41</v>
      </c>
      <c r="B398" s="332" t="s">
        <v>910</v>
      </c>
      <c r="C398" s="361" t="s">
        <v>584</v>
      </c>
      <c r="D398" s="363" t="s">
        <v>40</v>
      </c>
      <c r="E398" s="363" t="s">
        <v>40</v>
      </c>
      <c r="F398" s="363" t="s">
        <v>40</v>
      </c>
      <c r="G398" s="363" t="s">
        <v>40</v>
      </c>
      <c r="H398" s="363" t="s">
        <v>40</v>
      </c>
      <c r="I398" s="363" t="s">
        <v>40</v>
      </c>
      <c r="J398" s="363" t="s">
        <v>40</v>
      </c>
      <c r="K398" s="363" t="s">
        <v>40</v>
      </c>
      <c r="L398" s="363" t="s">
        <v>40</v>
      </c>
      <c r="M398" s="363" t="s">
        <v>40</v>
      </c>
      <c r="N398" s="363" t="s">
        <v>40</v>
      </c>
      <c r="O398" s="363" t="s">
        <v>40</v>
      </c>
      <c r="P398" s="363" t="s">
        <v>40</v>
      </c>
      <c r="Q398" s="363" t="s">
        <v>40</v>
      </c>
      <c r="R398" s="363">
        <v>0</v>
      </c>
      <c r="S398" s="445">
        <v>0</v>
      </c>
      <c r="T398" s="440" t="s">
        <v>40</v>
      </c>
      <c r="W398" s="301"/>
    </row>
    <row r="399" spans="1:23" s="26" customFormat="1" ht="15" customHeight="1">
      <c r="A399" s="331">
        <v>42</v>
      </c>
      <c r="B399" s="332" t="s">
        <v>1063</v>
      </c>
      <c r="C399" s="361" t="s">
        <v>584</v>
      </c>
      <c r="D399" s="363" t="s">
        <v>40</v>
      </c>
      <c r="E399" s="363" t="s">
        <v>40</v>
      </c>
      <c r="F399" s="363" t="s">
        <v>40</v>
      </c>
      <c r="G399" s="363" t="s">
        <v>40</v>
      </c>
      <c r="H399" s="363" t="s">
        <v>40</v>
      </c>
      <c r="I399" s="363" t="s">
        <v>40</v>
      </c>
      <c r="J399" s="363" t="s">
        <v>40</v>
      </c>
      <c r="K399" s="363" t="s">
        <v>40</v>
      </c>
      <c r="L399" s="363" t="s">
        <v>40</v>
      </c>
      <c r="M399" s="363" t="s">
        <v>40</v>
      </c>
      <c r="N399" s="363" t="s">
        <v>40</v>
      </c>
      <c r="O399" s="363" t="s">
        <v>40</v>
      </c>
      <c r="P399" s="363" t="s">
        <v>40</v>
      </c>
      <c r="Q399" s="363" t="s">
        <v>40</v>
      </c>
      <c r="R399" s="363" t="s">
        <v>40</v>
      </c>
      <c r="S399" s="445">
        <v>0.24</v>
      </c>
      <c r="T399" s="451">
        <v>0.25800000000000001</v>
      </c>
      <c r="W399" s="301"/>
    </row>
    <row r="400" spans="1:23" s="26" customFormat="1" ht="15" customHeight="1">
      <c r="A400" s="331">
        <v>43</v>
      </c>
      <c r="B400" s="332" t="s">
        <v>1064</v>
      </c>
      <c r="C400" s="361" t="s">
        <v>584</v>
      </c>
      <c r="D400" s="363" t="s">
        <v>40</v>
      </c>
      <c r="E400" s="363" t="s">
        <v>40</v>
      </c>
      <c r="F400" s="363" t="s">
        <v>40</v>
      </c>
      <c r="G400" s="363" t="s">
        <v>40</v>
      </c>
      <c r="H400" s="363" t="s">
        <v>40</v>
      </c>
      <c r="I400" s="363" t="s">
        <v>40</v>
      </c>
      <c r="J400" s="363" t="s">
        <v>40</v>
      </c>
      <c r="K400" s="363" t="s">
        <v>40</v>
      </c>
      <c r="L400" s="363" t="s">
        <v>40</v>
      </c>
      <c r="M400" s="363" t="s">
        <v>40</v>
      </c>
      <c r="N400" s="363" t="s">
        <v>40</v>
      </c>
      <c r="O400" s="363" t="s">
        <v>40</v>
      </c>
      <c r="P400" s="363" t="s">
        <v>40</v>
      </c>
      <c r="Q400" s="363" t="s">
        <v>40</v>
      </c>
      <c r="R400" s="363" t="s">
        <v>40</v>
      </c>
      <c r="S400" s="445">
        <v>0</v>
      </c>
      <c r="T400" s="451">
        <v>0</v>
      </c>
      <c r="W400" s="301"/>
    </row>
    <row r="401" spans="1:23" s="26" customFormat="1" ht="15" customHeight="1">
      <c r="A401" s="331">
        <v>44</v>
      </c>
      <c r="B401" s="332" t="s">
        <v>911</v>
      </c>
      <c r="C401" s="361" t="s">
        <v>584</v>
      </c>
      <c r="D401" s="363" t="s">
        <v>40</v>
      </c>
      <c r="E401" s="363" t="s">
        <v>40</v>
      </c>
      <c r="F401" s="363" t="s">
        <v>40</v>
      </c>
      <c r="G401" s="363" t="s">
        <v>40</v>
      </c>
      <c r="H401" s="363" t="s">
        <v>40</v>
      </c>
      <c r="I401" s="363" t="s">
        <v>40</v>
      </c>
      <c r="J401" s="363" t="s">
        <v>40</v>
      </c>
      <c r="K401" s="363" t="s">
        <v>40</v>
      </c>
      <c r="L401" s="363" t="s">
        <v>40</v>
      </c>
      <c r="M401" s="363" t="s">
        <v>40</v>
      </c>
      <c r="N401" s="363" t="s">
        <v>40</v>
      </c>
      <c r="O401" s="363" t="s">
        <v>40</v>
      </c>
      <c r="P401" s="363" t="s">
        <v>40</v>
      </c>
      <c r="Q401" s="363" t="s">
        <v>40</v>
      </c>
      <c r="R401" s="363">
        <v>0.28999999165535001</v>
      </c>
      <c r="S401" s="446" t="s">
        <v>40</v>
      </c>
      <c r="T401" s="440" t="s">
        <v>40</v>
      </c>
      <c r="W401" s="301"/>
    </row>
    <row r="402" spans="1:23" s="26" customFormat="1" ht="15" customHeight="1">
      <c r="A402" s="331">
        <v>45</v>
      </c>
      <c r="B402" s="332" t="s">
        <v>912</v>
      </c>
      <c r="C402" s="361" t="s">
        <v>584</v>
      </c>
      <c r="D402" s="363" t="s">
        <v>40</v>
      </c>
      <c r="E402" s="363" t="s">
        <v>40</v>
      </c>
      <c r="F402" s="363" t="s">
        <v>40</v>
      </c>
      <c r="G402" s="363" t="s">
        <v>40</v>
      </c>
      <c r="H402" s="363" t="s">
        <v>40</v>
      </c>
      <c r="I402" s="363" t="s">
        <v>40</v>
      </c>
      <c r="J402" s="363" t="s">
        <v>40</v>
      </c>
      <c r="K402" s="363" t="s">
        <v>40</v>
      </c>
      <c r="L402" s="363" t="s">
        <v>40</v>
      </c>
      <c r="M402" s="363" t="s">
        <v>40</v>
      </c>
      <c r="N402" s="363" t="s">
        <v>40</v>
      </c>
      <c r="O402" s="363" t="s">
        <v>40</v>
      </c>
      <c r="P402" s="363" t="s">
        <v>40</v>
      </c>
      <c r="Q402" s="363" t="s">
        <v>40</v>
      </c>
      <c r="R402" s="363">
        <v>0</v>
      </c>
      <c r="S402" s="445">
        <v>0</v>
      </c>
      <c r="T402" s="451">
        <v>0</v>
      </c>
      <c r="W402" s="301"/>
    </row>
    <row r="403" spans="1:23" s="26" customFormat="1" ht="15" customHeight="1">
      <c r="A403" s="331">
        <v>46</v>
      </c>
      <c r="B403" s="332" t="s">
        <v>1065</v>
      </c>
      <c r="C403" s="361" t="s">
        <v>584</v>
      </c>
      <c r="D403" s="363" t="s">
        <v>40</v>
      </c>
      <c r="E403" s="363" t="s">
        <v>40</v>
      </c>
      <c r="F403" s="363" t="s">
        <v>40</v>
      </c>
      <c r="G403" s="363" t="s">
        <v>40</v>
      </c>
      <c r="H403" s="363" t="s">
        <v>40</v>
      </c>
      <c r="I403" s="363" t="s">
        <v>40</v>
      </c>
      <c r="J403" s="363" t="s">
        <v>40</v>
      </c>
      <c r="K403" s="363" t="s">
        <v>40</v>
      </c>
      <c r="L403" s="363" t="s">
        <v>40</v>
      </c>
      <c r="M403" s="363" t="s">
        <v>40</v>
      </c>
      <c r="N403" s="363" t="s">
        <v>40</v>
      </c>
      <c r="O403" s="363" t="s">
        <v>40</v>
      </c>
      <c r="P403" s="363" t="s">
        <v>40</v>
      </c>
      <c r="Q403" s="363" t="s">
        <v>40</v>
      </c>
      <c r="R403" s="363" t="s">
        <v>40</v>
      </c>
      <c r="S403" s="445">
        <v>0</v>
      </c>
      <c r="T403" s="451">
        <v>0</v>
      </c>
      <c r="W403" s="301"/>
    </row>
    <row r="404" spans="1:23" s="26" customFormat="1" ht="15" customHeight="1">
      <c r="A404" s="331">
        <v>47</v>
      </c>
      <c r="B404" s="332" t="s">
        <v>816</v>
      </c>
      <c r="C404" s="361" t="s">
        <v>584</v>
      </c>
      <c r="D404" s="363" t="s">
        <v>40</v>
      </c>
      <c r="E404" s="363" t="s">
        <v>40</v>
      </c>
      <c r="F404" s="363" t="s">
        <v>40</v>
      </c>
      <c r="G404" s="363" t="s">
        <v>40</v>
      </c>
      <c r="H404" s="363" t="s">
        <v>40</v>
      </c>
      <c r="I404" s="363" t="s">
        <v>40</v>
      </c>
      <c r="J404" s="363" t="s">
        <v>40</v>
      </c>
      <c r="K404" s="363" t="s">
        <v>40</v>
      </c>
      <c r="L404" s="363" t="s">
        <v>40</v>
      </c>
      <c r="M404" s="363" t="s">
        <v>40</v>
      </c>
      <c r="N404" s="363" t="s">
        <v>40</v>
      </c>
      <c r="O404" s="363" t="s">
        <v>40</v>
      </c>
      <c r="P404" s="363" t="s">
        <v>40</v>
      </c>
      <c r="Q404" s="363">
        <v>0.40000000596046448</v>
      </c>
      <c r="R404" s="363">
        <v>0</v>
      </c>
      <c r="S404" s="445">
        <v>0</v>
      </c>
      <c r="T404" s="451">
        <v>0.25900000000000001</v>
      </c>
      <c r="W404" s="301"/>
    </row>
    <row r="405" spans="1:23" s="26" customFormat="1" ht="15" customHeight="1">
      <c r="A405" s="331">
        <v>48</v>
      </c>
      <c r="B405" s="332" t="s">
        <v>647</v>
      </c>
      <c r="C405" s="361" t="s">
        <v>584</v>
      </c>
      <c r="D405" s="362" t="s">
        <v>40</v>
      </c>
      <c r="E405" s="362" t="s">
        <v>40</v>
      </c>
      <c r="F405" s="362" t="s">
        <v>40</v>
      </c>
      <c r="G405" s="362" t="s">
        <v>40</v>
      </c>
      <c r="H405" s="362" t="s">
        <v>40</v>
      </c>
      <c r="I405" s="362" t="s">
        <v>40</v>
      </c>
      <c r="J405" s="362" t="s">
        <v>40</v>
      </c>
      <c r="K405" s="362" t="s">
        <v>40</v>
      </c>
      <c r="L405" s="362" t="s">
        <v>40</v>
      </c>
      <c r="M405" s="362" t="s">
        <v>40</v>
      </c>
      <c r="N405" s="362" t="s">
        <v>40</v>
      </c>
      <c r="O405" s="363">
        <v>0.18</v>
      </c>
      <c r="P405" s="363" t="s">
        <v>40</v>
      </c>
      <c r="Q405" s="363">
        <v>0.37999999523162842</v>
      </c>
      <c r="R405" s="363" t="s">
        <v>40</v>
      </c>
      <c r="S405" s="446" t="s">
        <v>40</v>
      </c>
      <c r="T405" s="440" t="s">
        <v>40</v>
      </c>
      <c r="W405" s="301"/>
    </row>
    <row r="406" spans="1:23" s="26" customFormat="1" ht="15" customHeight="1">
      <c r="A406" s="331">
        <v>49</v>
      </c>
      <c r="B406" s="332" t="s">
        <v>436</v>
      </c>
      <c r="C406" s="361" t="s">
        <v>584</v>
      </c>
      <c r="D406" s="362">
        <v>0.46400000000000002</v>
      </c>
      <c r="E406" s="362">
        <v>0.42899999999999999</v>
      </c>
      <c r="F406" s="363">
        <v>0</v>
      </c>
      <c r="G406" s="363">
        <v>0</v>
      </c>
      <c r="H406" s="363">
        <v>0</v>
      </c>
      <c r="I406" s="362" t="s">
        <v>40</v>
      </c>
      <c r="J406" s="362" t="s">
        <v>40</v>
      </c>
      <c r="K406" s="362" t="s">
        <v>40</v>
      </c>
      <c r="L406" s="362" t="s">
        <v>40</v>
      </c>
      <c r="M406" s="362" t="s">
        <v>40</v>
      </c>
      <c r="N406" s="363" t="s">
        <v>40</v>
      </c>
      <c r="O406" s="363" t="s">
        <v>40</v>
      </c>
      <c r="P406" s="363" t="s">
        <v>40</v>
      </c>
      <c r="Q406" s="363" t="s">
        <v>40</v>
      </c>
      <c r="R406" s="363" t="s">
        <v>40</v>
      </c>
      <c r="S406" s="446" t="s">
        <v>40</v>
      </c>
      <c r="T406" s="440" t="s">
        <v>40</v>
      </c>
      <c r="W406" s="301"/>
    </row>
    <row r="407" spans="1:23" s="412" customFormat="1" ht="30">
      <c r="A407" s="331">
        <v>50</v>
      </c>
      <c r="B407" s="409" t="s">
        <v>817</v>
      </c>
      <c r="C407" s="410" t="s">
        <v>584</v>
      </c>
      <c r="D407" s="411" t="s">
        <v>40</v>
      </c>
      <c r="E407" s="411" t="s">
        <v>40</v>
      </c>
      <c r="F407" s="411" t="s">
        <v>40</v>
      </c>
      <c r="G407" s="411" t="s">
        <v>40</v>
      </c>
      <c r="H407" s="411" t="s">
        <v>40</v>
      </c>
      <c r="I407" s="411" t="s">
        <v>40</v>
      </c>
      <c r="J407" s="411" t="s">
        <v>40</v>
      </c>
      <c r="K407" s="411" t="s">
        <v>40</v>
      </c>
      <c r="L407" s="411" t="s">
        <v>40</v>
      </c>
      <c r="M407" s="411" t="s">
        <v>40</v>
      </c>
      <c r="N407" s="411" t="s">
        <v>40</v>
      </c>
      <c r="O407" s="411" t="s">
        <v>40</v>
      </c>
      <c r="P407" s="411" t="s">
        <v>40</v>
      </c>
      <c r="Q407" s="411">
        <v>0</v>
      </c>
      <c r="R407" s="411">
        <v>0</v>
      </c>
      <c r="S407" s="445">
        <v>0</v>
      </c>
      <c r="T407" s="432">
        <v>0</v>
      </c>
      <c r="W407" s="190"/>
    </row>
    <row r="408" spans="1:23" s="26" customFormat="1" ht="15" customHeight="1">
      <c r="A408" s="331">
        <v>51</v>
      </c>
      <c r="B408" s="332" t="s">
        <v>255</v>
      </c>
      <c r="C408" s="361" t="s">
        <v>584</v>
      </c>
      <c r="D408" s="362">
        <v>0.46400000000000002</v>
      </c>
      <c r="E408" s="362">
        <v>0.42899999999999999</v>
      </c>
      <c r="F408" s="362" t="s">
        <v>40</v>
      </c>
      <c r="G408" s="362" t="s">
        <v>40</v>
      </c>
      <c r="H408" s="362" t="s">
        <v>40</v>
      </c>
      <c r="I408" s="362" t="s">
        <v>40</v>
      </c>
      <c r="J408" s="328" t="s">
        <v>40</v>
      </c>
      <c r="K408" s="328" t="s">
        <v>40</v>
      </c>
      <c r="L408" s="363">
        <v>0</v>
      </c>
      <c r="M408" s="363">
        <v>0</v>
      </c>
      <c r="N408" s="363">
        <v>0</v>
      </c>
      <c r="O408" s="363">
        <v>0</v>
      </c>
      <c r="P408" s="363">
        <v>0</v>
      </c>
      <c r="Q408" s="363">
        <v>0</v>
      </c>
      <c r="R408" s="363">
        <v>0</v>
      </c>
      <c r="S408" s="445">
        <v>0</v>
      </c>
      <c r="T408" s="451">
        <v>0.13100000000000001</v>
      </c>
      <c r="W408" s="301"/>
    </row>
    <row r="409" spans="1:23" s="26" customFormat="1" ht="15" customHeight="1">
      <c r="A409" s="331">
        <v>52</v>
      </c>
      <c r="B409" s="332" t="s">
        <v>818</v>
      </c>
      <c r="C409" s="361" t="s">
        <v>584</v>
      </c>
      <c r="D409" s="363" t="s">
        <v>40</v>
      </c>
      <c r="E409" s="363" t="s">
        <v>40</v>
      </c>
      <c r="F409" s="363" t="s">
        <v>40</v>
      </c>
      <c r="G409" s="363" t="s">
        <v>40</v>
      </c>
      <c r="H409" s="363" t="s">
        <v>40</v>
      </c>
      <c r="I409" s="363" t="s">
        <v>40</v>
      </c>
      <c r="J409" s="363" t="s">
        <v>40</v>
      </c>
      <c r="K409" s="363" t="s">
        <v>40</v>
      </c>
      <c r="L409" s="363" t="s">
        <v>40</v>
      </c>
      <c r="M409" s="363" t="s">
        <v>40</v>
      </c>
      <c r="N409" s="363" t="s">
        <v>40</v>
      </c>
      <c r="O409" s="363" t="s">
        <v>40</v>
      </c>
      <c r="P409" s="363" t="s">
        <v>40</v>
      </c>
      <c r="Q409" s="363">
        <v>0</v>
      </c>
      <c r="R409" s="363" t="s">
        <v>40</v>
      </c>
      <c r="S409" s="445">
        <v>0.25</v>
      </c>
      <c r="T409" s="440" t="s">
        <v>40</v>
      </c>
      <c r="W409" s="301"/>
    </row>
    <row r="410" spans="1:23" s="26" customFormat="1" ht="15" customHeight="1">
      <c r="A410" s="331">
        <v>53</v>
      </c>
      <c r="B410" s="332" t="s">
        <v>291</v>
      </c>
      <c r="C410" s="361" t="s">
        <v>584</v>
      </c>
      <c r="D410" s="362">
        <v>0.46400000000000002</v>
      </c>
      <c r="E410" s="362">
        <v>0.42899999999999999</v>
      </c>
      <c r="F410" s="362" t="s">
        <v>40</v>
      </c>
      <c r="G410" s="362" t="s">
        <v>40</v>
      </c>
      <c r="H410" s="362" t="s">
        <v>40</v>
      </c>
      <c r="I410" s="362" t="s">
        <v>40</v>
      </c>
      <c r="J410" s="362" t="s">
        <v>40</v>
      </c>
      <c r="K410" s="362" t="s">
        <v>40</v>
      </c>
      <c r="L410" s="362" t="s">
        <v>40</v>
      </c>
      <c r="M410" s="363">
        <v>0.37000000476837158</v>
      </c>
      <c r="N410" s="363" t="s">
        <v>40</v>
      </c>
      <c r="O410" s="363" t="s">
        <v>40</v>
      </c>
      <c r="P410" s="363" t="s">
        <v>40</v>
      </c>
      <c r="Q410" s="363" t="s">
        <v>40</v>
      </c>
      <c r="R410" s="363">
        <v>0.31000000238418601</v>
      </c>
      <c r="S410" s="445">
        <v>0.25</v>
      </c>
      <c r="T410" s="451">
        <v>0.25900000000000001</v>
      </c>
      <c r="W410" s="301"/>
    </row>
    <row r="411" spans="1:23" s="26" customFormat="1" ht="15" customHeight="1">
      <c r="A411" s="331">
        <v>54</v>
      </c>
      <c r="B411" s="332" t="s">
        <v>256</v>
      </c>
      <c r="C411" s="361" t="s">
        <v>584</v>
      </c>
      <c r="D411" s="362">
        <v>0.46400000000000002</v>
      </c>
      <c r="E411" s="362">
        <v>0.42899999999999999</v>
      </c>
      <c r="F411" s="362" t="s">
        <v>40</v>
      </c>
      <c r="G411" s="362" t="s">
        <v>40</v>
      </c>
      <c r="H411" s="362" t="s">
        <v>40</v>
      </c>
      <c r="I411" s="362" t="s">
        <v>40</v>
      </c>
      <c r="J411" s="328" t="s">
        <v>40</v>
      </c>
      <c r="K411" s="328" t="s">
        <v>40</v>
      </c>
      <c r="L411" s="363">
        <v>0</v>
      </c>
      <c r="M411" s="363">
        <v>0</v>
      </c>
      <c r="N411" s="363">
        <v>0</v>
      </c>
      <c r="O411" s="363">
        <v>0</v>
      </c>
      <c r="P411" s="363">
        <v>0</v>
      </c>
      <c r="Q411" s="363">
        <v>0</v>
      </c>
      <c r="R411" s="363">
        <v>0</v>
      </c>
      <c r="S411" s="446" t="s">
        <v>40</v>
      </c>
      <c r="T411" s="440" t="s">
        <v>40</v>
      </c>
      <c r="W411" s="301"/>
    </row>
    <row r="412" spans="1:23" s="412" customFormat="1" ht="30">
      <c r="A412" s="331">
        <v>55</v>
      </c>
      <c r="B412" s="409" t="s">
        <v>819</v>
      </c>
      <c r="C412" s="410" t="s">
        <v>584</v>
      </c>
      <c r="D412" s="411" t="s">
        <v>40</v>
      </c>
      <c r="E412" s="411" t="s">
        <v>40</v>
      </c>
      <c r="F412" s="411" t="s">
        <v>40</v>
      </c>
      <c r="G412" s="411" t="s">
        <v>40</v>
      </c>
      <c r="H412" s="411" t="s">
        <v>40</v>
      </c>
      <c r="I412" s="411" t="s">
        <v>40</v>
      </c>
      <c r="J412" s="411" t="s">
        <v>40</v>
      </c>
      <c r="K412" s="411" t="s">
        <v>40</v>
      </c>
      <c r="L412" s="411" t="s">
        <v>40</v>
      </c>
      <c r="M412" s="411" t="s">
        <v>40</v>
      </c>
      <c r="N412" s="411" t="s">
        <v>40</v>
      </c>
      <c r="O412" s="411" t="s">
        <v>40</v>
      </c>
      <c r="P412" s="411" t="s">
        <v>40</v>
      </c>
      <c r="Q412" s="411">
        <v>0</v>
      </c>
      <c r="R412" s="411">
        <v>0</v>
      </c>
      <c r="S412" s="445">
        <v>0</v>
      </c>
      <c r="T412" s="432">
        <v>0</v>
      </c>
      <c r="W412" s="190"/>
    </row>
    <row r="413" spans="1:23" s="26" customFormat="1">
      <c r="A413" s="331">
        <v>56</v>
      </c>
      <c r="B413" s="332" t="s">
        <v>820</v>
      </c>
      <c r="C413" s="361" t="s">
        <v>584</v>
      </c>
      <c r="D413" s="363" t="s">
        <v>40</v>
      </c>
      <c r="E413" s="363" t="s">
        <v>40</v>
      </c>
      <c r="F413" s="363" t="s">
        <v>40</v>
      </c>
      <c r="G413" s="363" t="s">
        <v>40</v>
      </c>
      <c r="H413" s="363" t="s">
        <v>40</v>
      </c>
      <c r="I413" s="363" t="s">
        <v>40</v>
      </c>
      <c r="J413" s="363" t="s">
        <v>40</v>
      </c>
      <c r="K413" s="363" t="s">
        <v>40</v>
      </c>
      <c r="L413" s="363" t="s">
        <v>40</v>
      </c>
      <c r="M413" s="363" t="s">
        <v>40</v>
      </c>
      <c r="N413" s="363" t="s">
        <v>40</v>
      </c>
      <c r="O413" s="363" t="s">
        <v>40</v>
      </c>
      <c r="P413" s="363" t="s">
        <v>40</v>
      </c>
      <c r="Q413" s="363">
        <v>0</v>
      </c>
      <c r="R413" s="363" t="s">
        <v>40</v>
      </c>
      <c r="S413" s="445">
        <v>0</v>
      </c>
      <c r="T413" s="451">
        <v>3.0000000000000001E-3</v>
      </c>
      <c r="W413" s="301"/>
    </row>
    <row r="414" spans="1:23" s="26" customFormat="1">
      <c r="A414" s="331">
        <v>57</v>
      </c>
      <c r="B414" s="332" t="s">
        <v>648</v>
      </c>
      <c r="C414" s="361" t="s">
        <v>584</v>
      </c>
      <c r="D414" s="362" t="s">
        <v>40</v>
      </c>
      <c r="E414" s="362" t="s">
        <v>40</v>
      </c>
      <c r="F414" s="362" t="s">
        <v>40</v>
      </c>
      <c r="G414" s="362" t="s">
        <v>40</v>
      </c>
      <c r="H414" s="362" t="s">
        <v>40</v>
      </c>
      <c r="I414" s="362" t="s">
        <v>40</v>
      </c>
      <c r="J414" s="362" t="s">
        <v>40</v>
      </c>
      <c r="K414" s="362" t="s">
        <v>40</v>
      </c>
      <c r="L414" s="362" t="s">
        <v>40</v>
      </c>
      <c r="M414" s="362" t="s">
        <v>40</v>
      </c>
      <c r="N414" s="362" t="s">
        <v>40</v>
      </c>
      <c r="O414" s="363">
        <v>0</v>
      </c>
      <c r="P414" s="363">
        <v>0</v>
      </c>
      <c r="Q414" s="363">
        <v>0</v>
      </c>
      <c r="R414" s="363">
        <v>0</v>
      </c>
      <c r="S414" s="445">
        <v>0</v>
      </c>
      <c r="T414" s="451">
        <v>0</v>
      </c>
      <c r="W414" s="301"/>
    </row>
    <row r="415" spans="1:23" s="26" customFormat="1">
      <c r="A415" s="331">
        <v>58</v>
      </c>
      <c r="B415" s="332" t="s">
        <v>1066</v>
      </c>
      <c r="C415" s="361" t="s">
        <v>584</v>
      </c>
      <c r="D415" s="362"/>
      <c r="E415" s="362"/>
      <c r="F415" s="362"/>
      <c r="G415" s="362"/>
      <c r="H415" s="362"/>
      <c r="I415" s="362"/>
      <c r="J415" s="362"/>
      <c r="K415" s="362"/>
      <c r="L415" s="362"/>
      <c r="M415" s="362"/>
      <c r="N415" s="362"/>
      <c r="O415" s="363"/>
      <c r="P415" s="363"/>
      <c r="Q415" s="363"/>
      <c r="R415" s="363"/>
      <c r="S415" s="445">
        <v>0</v>
      </c>
      <c r="T415" s="451">
        <v>0.25600000000000001</v>
      </c>
      <c r="W415" s="301"/>
    </row>
    <row r="416" spans="1:23" s="26" customFormat="1">
      <c r="A416" s="331">
        <v>59</v>
      </c>
      <c r="B416" s="332" t="s">
        <v>708</v>
      </c>
      <c r="C416" s="361" t="s">
        <v>584</v>
      </c>
      <c r="D416" s="363" t="s">
        <v>40</v>
      </c>
      <c r="E416" s="363" t="s">
        <v>40</v>
      </c>
      <c r="F416" s="363" t="s">
        <v>40</v>
      </c>
      <c r="G416" s="363" t="s">
        <v>40</v>
      </c>
      <c r="H416" s="363" t="s">
        <v>40</v>
      </c>
      <c r="I416" s="363" t="s">
        <v>40</v>
      </c>
      <c r="J416" s="363" t="s">
        <v>40</v>
      </c>
      <c r="K416" s="363" t="s">
        <v>40</v>
      </c>
      <c r="L416" s="363" t="s">
        <v>40</v>
      </c>
      <c r="M416" s="363" t="s">
        <v>40</v>
      </c>
      <c r="N416" s="363" t="s">
        <v>40</v>
      </c>
      <c r="O416" s="363" t="s">
        <v>40</v>
      </c>
      <c r="P416" s="363">
        <v>0</v>
      </c>
      <c r="Q416" s="363">
        <v>0</v>
      </c>
      <c r="R416" s="363">
        <v>7.0000000298023196E-2</v>
      </c>
      <c r="S416" s="445">
        <v>0</v>
      </c>
      <c r="T416" s="451">
        <v>0</v>
      </c>
      <c r="W416" s="301"/>
    </row>
    <row r="417" spans="1:23" s="26" customFormat="1">
      <c r="A417" s="331">
        <v>60</v>
      </c>
      <c r="B417" s="332" t="s">
        <v>913</v>
      </c>
      <c r="C417" s="361" t="s">
        <v>584</v>
      </c>
      <c r="D417" s="363" t="s">
        <v>40</v>
      </c>
      <c r="E417" s="363" t="s">
        <v>40</v>
      </c>
      <c r="F417" s="363" t="s">
        <v>40</v>
      </c>
      <c r="G417" s="363" t="s">
        <v>40</v>
      </c>
      <c r="H417" s="363" t="s">
        <v>40</v>
      </c>
      <c r="I417" s="363" t="s">
        <v>40</v>
      </c>
      <c r="J417" s="363" t="s">
        <v>40</v>
      </c>
      <c r="K417" s="363" t="s">
        <v>40</v>
      </c>
      <c r="L417" s="363" t="s">
        <v>40</v>
      </c>
      <c r="M417" s="363" t="s">
        <v>40</v>
      </c>
      <c r="N417" s="363" t="s">
        <v>40</v>
      </c>
      <c r="O417" s="363" t="s">
        <v>40</v>
      </c>
      <c r="P417" s="363" t="s">
        <v>40</v>
      </c>
      <c r="Q417" s="363" t="s">
        <v>40</v>
      </c>
      <c r="R417" s="363">
        <v>0</v>
      </c>
      <c r="S417" s="445">
        <v>0</v>
      </c>
      <c r="T417" s="451">
        <v>0</v>
      </c>
      <c r="W417" s="301"/>
    </row>
    <row r="418" spans="1:23" s="26" customFormat="1">
      <c r="A418" s="331">
        <v>61</v>
      </c>
      <c r="B418" s="332" t="s">
        <v>257</v>
      </c>
      <c r="C418" s="361" t="s">
        <v>584</v>
      </c>
      <c r="D418" s="362">
        <v>0.46400000000000002</v>
      </c>
      <c r="E418" s="362">
        <v>0.42899999999999999</v>
      </c>
      <c r="F418" s="362" t="s">
        <v>40</v>
      </c>
      <c r="G418" s="362" t="s">
        <v>40</v>
      </c>
      <c r="H418" s="362" t="s">
        <v>40</v>
      </c>
      <c r="I418" s="362" t="s">
        <v>40</v>
      </c>
      <c r="J418" s="363">
        <v>0.36</v>
      </c>
      <c r="K418" s="363">
        <v>0.40000000596046448</v>
      </c>
      <c r="L418" s="363">
        <v>0.34999999403953552</v>
      </c>
      <c r="M418" s="363">
        <v>0.36000001430511475</v>
      </c>
      <c r="N418" s="363">
        <v>0.40000000596046448</v>
      </c>
      <c r="O418" s="363">
        <v>0.05</v>
      </c>
      <c r="P418" s="363">
        <v>0</v>
      </c>
      <c r="Q418" s="363">
        <v>0</v>
      </c>
      <c r="R418" s="363">
        <v>9.9999997764825804E-3</v>
      </c>
      <c r="S418" s="445">
        <v>0</v>
      </c>
      <c r="T418" s="451">
        <v>0</v>
      </c>
      <c r="W418" s="301"/>
    </row>
    <row r="419" spans="1:23" s="26" customFormat="1">
      <c r="A419" s="331">
        <v>62</v>
      </c>
      <c r="B419" s="332" t="s">
        <v>258</v>
      </c>
      <c r="C419" s="361" t="s">
        <v>584</v>
      </c>
      <c r="D419" s="362">
        <v>0.46400000000000002</v>
      </c>
      <c r="E419" s="362">
        <v>0.42899999999999999</v>
      </c>
      <c r="F419" s="363">
        <v>0.45</v>
      </c>
      <c r="G419" s="363">
        <v>0.38</v>
      </c>
      <c r="H419" s="363">
        <v>0.33</v>
      </c>
      <c r="I419" s="363">
        <v>0.31</v>
      </c>
      <c r="J419" s="363">
        <v>0.36</v>
      </c>
      <c r="K419" s="363">
        <v>0.4</v>
      </c>
      <c r="L419" s="363">
        <v>0.36</v>
      </c>
      <c r="M419" s="363">
        <v>0.37</v>
      </c>
      <c r="N419" s="363">
        <v>0.40000000596046448</v>
      </c>
      <c r="O419" s="363">
        <v>0.36</v>
      </c>
      <c r="P419" s="363">
        <v>0.43</v>
      </c>
      <c r="Q419" s="363">
        <v>0.40999999642372131</v>
      </c>
      <c r="R419" s="363">
        <v>0.31000000238418601</v>
      </c>
      <c r="S419" s="445">
        <v>0.25</v>
      </c>
      <c r="T419" s="440" t="s">
        <v>40</v>
      </c>
      <c r="W419" s="301"/>
    </row>
    <row r="420" spans="1:23" s="26" customFormat="1">
      <c r="A420" s="331">
        <v>63</v>
      </c>
      <c r="B420" s="332" t="s">
        <v>1067</v>
      </c>
      <c r="C420" s="361" t="s">
        <v>584</v>
      </c>
      <c r="D420" s="363" t="s">
        <v>40</v>
      </c>
      <c r="E420" s="363" t="s">
        <v>40</v>
      </c>
      <c r="F420" s="363" t="s">
        <v>40</v>
      </c>
      <c r="G420" s="363" t="s">
        <v>40</v>
      </c>
      <c r="H420" s="363" t="s">
        <v>40</v>
      </c>
      <c r="I420" s="363" t="s">
        <v>40</v>
      </c>
      <c r="J420" s="363" t="s">
        <v>40</v>
      </c>
      <c r="K420" s="363" t="s">
        <v>40</v>
      </c>
      <c r="L420" s="363" t="s">
        <v>40</v>
      </c>
      <c r="M420" s="363" t="s">
        <v>40</v>
      </c>
      <c r="N420" s="363" t="s">
        <v>40</v>
      </c>
      <c r="O420" s="363" t="s">
        <v>40</v>
      </c>
      <c r="P420" s="363" t="s">
        <v>40</v>
      </c>
      <c r="Q420" s="363" t="s">
        <v>40</v>
      </c>
      <c r="R420" s="363" t="s">
        <v>40</v>
      </c>
      <c r="S420" s="445">
        <v>0</v>
      </c>
      <c r="T420" s="451">
        <v>0</v>
      </c>
      <c r="W420" s="301"/>
    </row>
    <row r="421" spans="1:23" s="26" customFormat="1">
      <c r="A421" s="331">
        <v>64</v>
      </c>
      <c r="B421" s="332" t="s">
        <v>609</v>
      </c>
      <c r="C421" s="361" t="s">
        <v>584</v>
      </c>
      <c r="D421" s="362">
        <v>0.46400000000000002</v>
      </c>
      <c r="E421" s="362">
        <v>0.42899999999999999</v>
      </c>
      <c r="F421" s="362" t="s">
        <v>40</v>
      </c>
      <c r="G421" s="362" t="s">
        <v>40</v>
      </c>
      <c r="H421" s="362" t="s">
        <v>40</v>
      </c>
      <c r="I421" s="362" t="s">
        <v>40</v>
      </c>
      <c r="J421" s="362" t="s">
        <v>40</v>
      </c>
      <c r="K421" s="362" t="s">
        <v>40</v>
      </c>
      <c r="L421" s="362" t="s">
        <v>40</v>
      </c>
      <c r="M421" s="362" t="s">
        <v>40</v>
      </c>
      <c r="N421" s="363">
        <v>0.40000000596046448</v>
      </c>
      <c r="O421" s="363" t="s">
        <v>40</v>
      </c>
      <c r="P421" s="363" t="s">
        <v>40</v>
      </c>
      <c r="Q421" s="363" t="s">
        <v>40</v>
      </c>
      <c r="R421" s="363" t="s">
        <v>40</v>
      </c>
      <c r="S421" s="447" t="s">
        <v>40</v>
      </c>
      <c r="T421" s="440" t="s">
        <v>40</v>
      </c>
      <c r="W421" s="301"/>
    </row>
    <row r="422" spans="1:23" s="26" customFormat="1" ht="30">
      <c r="A422" s="331">
        <v>65</v>
      </c>
      <c r="B422" s="332" t="s">
        <v>610</v>
      </c>
      <c r="C422" s="361" t="s">
        <v>584</v>
      </c>
      <c r="D422" s="362">
        <v>0.46400000000000002</v>
      </c>
      <c r="E422" s="362">
        <v>0.42899999999999999</v>
      </c>
      <c r="F422" s="362" t="s">
        <v>40</v>
      </c>
      <c r="G422" s="362" t="s">
        <v>40</v>
      </c>
      <c r="H422" s="362" t="s">
        <v>40</v>
      </c>
      <c r="I422" s="362" t="s">
        <v>40</v>
      </c>
      <c r="J422" s="362" t="s">
        <v>40</v>
      </c>
      <c r="K422" s="362" t="s">
        <v>40</v>
      </c>
      <c r="L422" s="362" t="s">
        <v>40</v>
      </c>
      <c r="M422" s="362" t="s">
        <v>40</v>
      </c>
      <c r="N422" s="363">
        <v>0</v>
      </c>
      <c r="O422" s="363">
        <v>0</v>
      </c>
      <c r="P422" s="363">
        <v>0</v>
      </c>
      <c r="Q422" s="363">
        <v>0</v>
      </c>
      <c r="R422" s="363">
        <v>0</v>
      </c>
      <c r="S422" s="445">
        <v>0</v>
      </c>
      <c r="T422" s="440" t="s">
        <v>40</v>
      </c>
      <c r="W422" s="301"/>
    </row>
    <row r="423" spans="1:23" s="26" customFormat="1">
      <c r="A423" s="331">
        <v>66</v>
      </c>
      <c r="B423" s="332" t="s">
        <v>649</v>
      </c>
      <c r="C423" s="361" t="s">
        <v>584</v>
      </c>
      <c r="D423" s="362" t="s">
        <v>40</v>
      </c>
      <c r="E423" s="362" t="s">
        <v>40</v>
      </c>
      <c r="F423" s="362" t="s">
        <v>40</v>
      </c>
      <c r="G423" s="362" t="s">
        <v>40</v>
      </c>
      <c r="H423" s="362" t="s">
        <v>40</v>
      </c>
      <c r="I423" s="362" t="s">
        <v>40</v>
      </c>
      <c r="J423" s="362" t="s">
        <v>40</v>
      </c>
      <c r="K423" s="362" t="s">
        <v>40</v>
      </c>
      <c r="L423" s="362" t="s">
        <v>40</v>
      </c>
      <c r="M423" s="362" t="s">
        <v>40</v>
      </c>
      <c r="N423" s="362" t="s">
        <v>40</v>
      </c>
      <c r="O423" s="363">
        <v>0.02</v>
      </c>
      <c r="P423" s="363" t="s">
        <v>40</v>
      </c>
      <c r="Q423" s="363" t="s">
        <v>40</v>
      </c>
      <c r="R423" s="363" t="s">
        <v>40</v>
      </c>
      <c r="S423" s="446" t="s">
        <v>40</v>
      </c>
      <c r="T423" s="440" t="s">
        <v>40</v>
      </c>
      <c r="W423" s="301"/>
    </row>
    <row r="424" spans="1:23" s="26" customFormat="1">
      <c r="A424" s="331">
        <v>67</v>
      </c>
      <c r="B424" s="332" t="s">
        <v>1068</v>
      </c>
      <c r="C424" s="361" t="s">
        <v>584</v>
      </c>
      <c r="D424" s="363" t="s">
        <v>40</v>
      </c>
      <c r="E424" s="363" t="s">
        <v>40</v>
      </c>
      <c r="F424" s="363" t="s">
        <v>40</v>
      </c>
      <c r="G424" s="363" t="s">
        <v>40</v>
      </c>
      <c r="H424" s="363" t="s">
        <v>40</v>
      </c>
      <c r="I424" s="363" t="s">
        <v>40</v>
      </c>
      <c r="J424" s="363" t="s">
        <v>40</v>
      </c>
      <c r="K424" s="363" t="s">
        <v>40</v>
      </c>
      <c r="L424" s="363" t="s">
        <v>40</v>
      </c>
      <c r="M424" s="363" t="s">
        <v>40</v>
      </c>
      <c r="N424" s="363" t="s">
        <v>40</v>
      </c>
      <c r="O424" s="363" t="s">
        <v>40</v>
      </c>
      <c r="P424" s="363" t="s">
        <v>40</v>
      </c>
      <c r="Q424" s="363" t="s">
        <v>40</v>
      </c>
      <c r="R424" s="363" t="s">
        <v>40</v>
      </c>
      <c r="S424" s="445">
        <v>0</v>
      </c>
      <c r="T424" s="451">
        <v>0</v>
      </c>
      <c r="W424" s="301"/>
    </row>
    <row r="425" spans="1:23" s="412" customFormat="1" ht="30">
      <c r="A425" s="331">
        <v>68</v>
      </c>
      <c r="B425" s="409" t="s">
        <v>650</v>
      </c>
      <c r="C425" s="410" t="s">
        <v>584</v>
      </c>
      <c r="D425" s="413" t="s">
        <v>40</v>
      </c>
      <c r="E425" s="413" t="s">
        <v>40</v>
      </c>
      <c r="F425" s="413" t="s">
        <v>40</v>
      </c>
      <c r="G425" s="413" t="s">
        <v>40</v>
      </c>
      <c r="H425" s="413" t="s">
        <v>40</v>
      </c>
      <c r="I425" s="413" t="s">
        <v>40</v>
      </c>
      <c r="J425" s="413" t="s">
        <v>40</v>
      </c>
      <c r="K425" s="413" t="s">
        <v>40</v>
      </c>
      <c r="L425" s="413" t="s">
        <v>40</v>
      </c>
      <c r="M425" s="413" t="s">
        <v>40</v>
      </c>
      <c r="N425" s="413" t="s">
        <v>40</v>
      </c>
      <c r="O425" s="411">
        <v>0</v>
      </c>
      <c r="P425" s="411">
        <v>0</v>
      </c>
      <c r="Q425" s="411">
        <v>0</v>
      </c>
      <c r="R425" s="411">
        <v>0</v>
      </c>
      <c r="S425" s="445">
        <v>0</v>
      </c>
      <c r="T425" s="440" t="s">
        <v>40</v>
      </c>
      <c r="W425" s="190"/>
    </row>
    <row r="426" spans="1:23" s="412" customFormat="1" ht="30">
      <c r="A426" s="331">
        <v>69</v>
      </c>
      <c r="B426" s="409" t="s">
        <v>651</v>
      </c>
      <c r="C426" s="410" t="s">
        <v>584</v>
      </c>
      <c r="D426" s="413" t="s">
        <v>40</v>
      </c>
      <c r="E426" s="413" t="s">
        <v>40</v>
      </c>
      <c r="F426" s="413" t="s">
        <v>40</v>
      </c>
      <c r="G426" s="413" t="s">
        <v>40</v>
      </c>
      <c r="H426" s="413" t="s">
        <v>40</v>
      </c>
      <c r="I426" s="413" t="s">
        <v>40</v>
      </c>
      <c r="J426" s="413" t="s">
        <v>40</v>
      </c>
      <c r="K426" s="413" t="s">
        <v>40</v>
      </c>
      <c r="L426" s="413" t="s">
        <v>40</v>
      </c>
      <c r="M426" s="413" t="s">
        <v>40</v>
      </c>
      <c r="N426" s="413" t="s">
        <v>40</v>
      </c>
      <c r="O426" s="411">
        <v>0</v>
      </c>
      <c r="P426" s="411">
        <v>0</v>
      </c>
      <c r="Q426" s="411">
        <v>0</v>
      </c>
      <c r="R426" s="411">
        <v>0</v>
      </c>
      <c r="S426" s="445">
        <v>0</v>
      </c>
      <c r="T426" s="432">
        <v>0</v>
      </c>
      <c r="W426" s="190"/>
    </row>
    <row r="427" spans="1:23" s="412" customFormat="1" ht="30">
      <c r="A427" s="331">
        <v>70</v>
      </c>
      <c r="B427" s="409" t="s">
        <v>652</v>
      </c>
      <c r="C427" s="410" t="s">
        <v>584</v>
      </c>
      <c r="D427" s="413" t="s">
        <v>40</v>
      </c>
      <c r="E427" s="413" t="s">
        <v>40</v>
      </c>
      <c r="F427" s="413" t="s">
        <v>40</v>
      </c>
      <c r="G427" s="413" t="s">
        <v>40</v>
      </c>
      <c r="H427" s="413" t="s">
        <v>40</v>
      </c>
      <c r="I427" s="413" t="s">
        <v>40</v>
      </c>
      <c r="J427" s="413" t="s">
        <v>40</v>
      </c>
      <c r="K427" s="413" t="s">
        <v>40</v>
      </c>
      <c r="L427" s="413" t="s">
        <v>40</v>
      </c>
      <c r="M427" s="413" t="s">
        <v>40</v>
      </c>
      <c r="N427" s="413" t="s">
        <v>40</v>
      </c>
      <c r="O427" s="411">
        <v>0</v>
      </c>
      <c r="P427" s="411">
        <v>0</v>
      </c>
      <c r="Q427" s="411">
        <v>0</v>
      </c>
      <c r="R427" s="411">
        <v>9.9999997764825804E-3</v>
      </c>
      <c r="S427" s="445">
        <v>0</v>
      </c>
      <c r="T427" s="432">
        <v>0</v>
      </c>
      <c r="W427" s="190"/>
    </row>
    <row r="428" spans="1:23" s="412" customFormat="1">
      <c r="A428" s="331">
        <v>71</v>
      </c>
      <c r="B428" s="409" t="s">
        <v>653</v>
      </c>
      <c r="C428" s="410" t="s">
        <v>584</v>
      </c>
      <c r="D428" s="413">
        <v>0.46400000000000002</v>
      </c>
      <c r="E428" s="413">
        <v>0.42899999999999999</v>
      </c>
      <c r="F428" s="413" t="s">
        <v>40</v>
      </c>
      <c r="G428" s="413" t="s">
        <v>40</v>
      </c>
      <c r="H428" s="413" t="s">
        <v>40</v>
      </c>
      <c r="I428" s="413" t="s">
        <v>40</v>
      </c>
      <c r="J428" s="413" t="s">
        <v>40</v>
      </c>
      <c r="K428" s="413" t="s">
        <v>40</v>
      </c>
      <c r="L428" s="413" t="s">
        <v>40</v>
      </c>
      <c r="M428" s="413" t="s">
        <v>40</v>
      </c>
      <c r="N428" s="411">
        <v>0</v>
      </c>
      <c r="O428" s="411">
        <v>0</v>
      </c>
      <c r="P428" s="411">
        <v>0</v>
      </c>
      <c r="Q428" s="411">
        <v>0</v>
      </c>
      <c r="R428" s="411">
        <v>0</v>
      </c>
      <c r="S428" s="445">
        <v>0</v>
      </c>
      <c r="T428" s="432">
        <v>0</v>
      </c>
      <c r="W428" s="190"/>
    </row>
    <row r="429" spans="1:23" s="412" customFormat="1" ht="30">
      <c r="A429" s="331">
        <v>72</v>
      </c>
      <c r="B429" s="409" t="s">
        <v>709</v>
      </c>
      <c r="C429" s="410" t="s">
        <v>584</v>
      </c>
      <c r="D429" s="411" t="s">
        <v>40</v>
      </c>
      <c r="E429" s="411" t="s">
        <v>40</v>
      </c>
      <c r="F429" s="411" t="s">
        <v>40</v>
      </c>
      <c r="G429" s="411" t="s">
        <v>40</v>
      </c>
      <c r="H429" s="411" t="s">
        <v>40</v>
      </c>
      <c r="I429" s="411" t="s">
        <v>40</v>
      </c>
      <c r="J429" s="411" t="s">
        <v>40</v>
      </c>
      <c r="K429" s="411" t="s">
        <v>40</v>
      </c>
      <c r="L429" s="411" t="s">
        <v>40</v>
      </c>
      <c r="M429" s="411" t="s">
        <v>40</v>
      </c>
      <c r="N429" s="411" t="s">
        <v>40</v>
      </c>
      <c r="O429" s="411" t="s">
        <v>40</v>
      </c>
      <c r="P429" s="411">
        <v>0</v>
      </c>
      <c r="Q429" s="411">
        <v>0</v>
      </c>
      <c r="R429" s="411">
        <v>0</v>
      </c>
      <c r="S429" s="445">
        <v>0</v>
      </c>
      <c r="T429" s="440" t="s">
        <v>40</v>
      </c>
      <c r="W429" s="190"/>
    </row>
    <row r="430" spans="1:23" s="412" customFormat="1">
      <c r="A430" s="331">
        <v>73</v>
      </c>
      <c r="B430" s="409" t="s">
        <v>1069</v>
      </c>
      <c r="C430" s="410" t="s">
        <v>584</v>
      </c>
      <c r="D430" s="363" t="s">
        <v>40</v>
      </c>
      <c r="E430" s="363" t="s">
        <v>40</v>
      </c>
      <c r="F430" s="363" t="s">
        <v>40</v>
      </c>
      <c r="G430" s="363" t="s">
        <v>40</v>
      </c>
      <c r="H430" s="363" t="s">
        <v>40</v>
      </c>
      <c r="I430" s="363" t="s">
        <v>40</v>
      </c>
      <c r="J430" s="363" t="s">
        <v>40</v>
      </c>
      <c r="K430" s="363" t="s">
        <v>40</v>
      </c>
      <c r="L430" s="363" t="s">
        <v>40</v>
      </c>
      <c r="M430" s="363" t="s">
        <v>40</v>
      </c>
      <c r="N430" s="363" t="s">
        <v>40</v>
      </c>
      <c r="O430" s="363" t="s">
        <v>40</v>
      </c>
      <c r="P430" s="363" t="s">
        <v>40</v>
      </c>
      <c r="Q430" s="363" t="s">
        <v>40</v>
      </c>
      <c r="R430" s="363" t="s">
        <v>40</v>
      </c>
      <c r="S430" s="445">
        <v>0.19</v>
      </c>
      <c r="T430" s="440" t="s">
        <v>40</v>
      </c>
      <c r="W430" s="190"/>
    </row>
    <row r="431" spans="1:23" s="412" customFormat="1">
      <c r="A431" s="331">
        <v>74</v>
      </c>
      <c r="B431" s="409" t="s">
        <v>1070</v>
      </c>
      <c r="C431" s="410" t="s">
        <v>584</v>
      </c>
      <c r="D431" s="363" t="s">
        <v>40</v>
      </c>
      <c r="E431" s="363" t="s">
        <v>40</v>
      </c>
      <c r="F431" s="363" t="s">
        <v>40</v>
      </c>
      <c r="G431" s="363" t="s">
        <v>40</v>
      </c>
      <c r="H431" s="363" t="s">
        <v>40</v>
      </c>
      <c r="I431" s="363" t="s">
        <v>40</v>
      </c>
      <c r="J431" s="363" t="s">
        <v>40</v>
      </c>
      <c r="K431" s="363" t="s">
        <v>40</v>
      </c>
      <c r="L431" s="363" t="s">
        <v>40</v>
      </c>
      <c r="M431" s="363" t="s">
        <v>40</v>
      </c>
      <c r="N431" s="363" t="s">
        <v>40</v>
      </c>
      <c r="O431" s="363" t="s">
        <v>40</v>
      </c>
      <c r="P431" s="363" t="s">
        <v>40</v>
      </c>
      <c r="Q431" s="363" t="s">
        <v>40</v>
      </c>
      <c r="R431" s="363" t="s">
        <v>40</v>
      </c>
      <c r="S431" s="445">
        <v>0.28999999999999998</v>
      </c>
      <c r="T431" s="432"/>
      <c r="W431" s="190"/>
    </row>
    <row r="432" spans="1:23" s="412" customFormat="1">
      <c r="A432" s="331">
        <v>75</v>
      </c>
      <c r="B432" s="409" t="s">
        <v>710</v>
      </c>
      <c r="C432" s="410" t="s">
        <v>584</v>
      </c>
      <c r="D432" s="411" t="s">
        <v>40</v>
      </c>
      <c r="E432" s="411" t="s">
        <v>40</v>
      </c>
      <c r="F432" s="411" t="s">
        <v>40</v>
      </c>
      <c r="G432" s="411" t="s">
        <v>40</v>
      </c>
      <c r="H432" s="411" t="s">
        <v>40</v>
      </c>
      <c r="I432" s="411" t="s">
        <v>40</v>
      </c>
      <c r="J432" s="411" t="s">
        <v>40</v>
      </c>
      <c r="K432" s="411" t="s">
        <v>40</v>
      </c>
      <c r="L432" s="411" t="s">
        <v>40</v>
      </c>
      <c r="M432" s="411" t="s">
        <v>40</v>
      </c>
      <c r="N432" s="411" t="s">
        <v>40</v>
      </c>
      <c r="O432" s="411" t="s">
        <v>40</v>
      </c>
      <c r="P432" s="411">
        <v>0</v>
      </c>
      <c r="Q432" s="411">
        <v>0</v>
      </c>
      <c r="R432" s="411">
        <v>0</v>
      </c>
      <c r="S432" s="445">
        <v>0</v>
      </c>
      <c r="T432" s="432">
        <v>0</v>
      </c>
      <c r="W432" s="190"/>
    </row>
    <row r="433" spans="1:23" s="412" customFormat="1">
      <c r="A433" s="331">
        <v>76</v>
      </c>
      <c r="B433" s="409" t="s">
        <v>296</v>
      </c>
      <c r="C433" s="410" t="s">
        <v>584</v>
      </c>
      <c r="D433" s="413">
        <v>0.46400000000000002</v>
      </c>
      <c r="E433" s="413">
        <v>0.42899999999999999</v>
      </c>
      <c r="F433" s="413" t="s">
        <v>40</v>
      </c>
      <c r="G433" s="413" t="s">
        <v>40</v>
      </c>
      <c r="H433" s="413" t="s">
        <v>40</v>
      </c>
      <c r="I433" s="413" t="s">
        <v>40</v>
      </c>
      <c r="J433" s="413" t="s">
        <v>40</v>
      </c>
      <c r="K433" s="413" t="s">
        <v>40</v>
      </c>
      <c r="L433" s="413" t="s">
        <v>40</v>
      </c>
      <c r="M433" s="411">
        <v>0</v>
      </c>
      <c r="N433" s="411">
        <v>2.9999999329447746E-2</v>
      </c>
      <c r="O433" s="411">
        <v>0</v>
      </c>
      <c r="P433" s="411">
        <v>0</v>
      </c>
      <c r="Q433" s="411">
        <v>9.9999997764825821E-3</v>
      </c>
      <c r="R433" s="411">
        <v>0</v>
      </c>
      <c r="S433" s="445">
        <v>0</v>
      </c>
      <c r="T433" s="432">
        <v>0</v>
      </c>
      <c r="W433" s="190"/>
    </row>
    <row r="434" spans="1:23" s="412" customFormat="1">
      <c r="A434" s="331">
        <v>77</v>
      </c>
      <c r="B434" s="409" t="s">
        <v>654</v>
      </c>
      <c r="C434" s="410" t="s">
        <v>584</v>
      </c>
      <c r="D434" s="413" t="s">
        <v>40</v>
      </c>
      <c r="E434" s="413" t="s">
        <v>40</v>
      </c>
      <c r="F434" s="413" t="s">
        <v>40</v>
      </c>
      <c r="G434" s="413" t="s">
        <v>40</v>
      </c>
      <c r="H434" s="413" t="s">
        <v>40</v>
      </c>
      <c r="I434" s="413" t="s">
        <v>40</v>
      </c>
      <c r="J434" s="413" t="s">
        <v>40</v>
      </c>
      <c r="K434" s="413" t="s">
        <v>40</v>
      </c>
      <c r="L434" s="413" t="s">
        <v>40</v>
      </c>
      <c r="M434" s="413" t="s">
        <v>40</v>
      </c>
      <c r="N434" s="413" t="s">
        <v>40</v>
      </c>
      <c r="O434" s="411">
        <v>0.36</v>
      </c>
      <c r="P434" s="411">
        <v>0</v>
      </c>
      <c r="Q434" s="411">
        <v>0</v>
      </c>
      <c r="R434" s="411">
        <v>0</v>
      </c>
      <c r="S434" s="445">
        <v>0</v>
      </c>
      <c r="T434" s="432">
        <v>0</v>
      </c>
      <c r="W434" s="190"/>
    </row>
    <row r="435" spans="1:23" s="412" customFormat="1" ht="30">
      <c r="A435" s="331">
        <v>78</v>
      </c>
      <c r="B435" s="409" t="s">
        <v>286</v>
      </c>
      <c r="C435" s="410" t="s">
        <v>584</v>
      </c>
      <c r="D435" s="413">
        <v>0.46400000000000002</v>
      </c>
      <c r="E435" s="413">
        <v>0.42899999999999999</v>
      </c>
      <c r="F435" s="411">
        <v>0.38</v>
      </c>
      <c r="G435" s="411">
        <v>0.38</v>
      </c>
      <c r="H435" s="411">
        <v>0.34000000357627869</v>
      </c>
      <c r="I435" s="411">
        <v>0.33</v>
      </c>
      <c r="J435" s="411">
        <v>0.16</v>
      </c>
      <c r="K435" s="411">
        <v>0.31000000238418601</v>
      </c>
      <c r="L435" s="411" t="s">
        <v>40</v>
      </c>
      <c r="M435" s="411" t="s">
        <v>40</v>
      </c>
      <c r="N435" s="411" t="s">
        <v>40</v>
      </c>
      <c r="O435" s="411" t="s">
        <v>40</v>
      </c>
      <c r="P435" s="411" t="s">
        <v>40</v>
      </c>
      <c r="Q435" s="411" t="s">
        <v>40</v>
      </c>
      <c r="R435" s="411" t="s">
        <v>40</v>
      </c>
      <c r="S435" s="447" t="s">
        <v>40</v>
      </c>
      <c r="T435" s="440" t="s">
        <v>40</v>
      </c>
      <c r="W435" s="190"/>
    </row>
    <row r="436" spans="1:23" s="26" customFormat="1" ht="15" customHeight="1">
      <c r="A436" s="331">
        <v>79</v>
      </c>
      <c r="B436" s="332" t="s">
        <v>711</v>
      </c>
      <c r="C436" s="361" t="s">
        <v>584</v>
      </c>
      <c r="D436" s="363" t="s">
        <v>40</v>
      </c>
      <c r="E436" s="363" t="s">
        <v>40</v>
      </c>
      <c r="F436" s="363" t="s">
        <v>40</v>
      </c>
      <c r="G436" s="363" t="s">
        <v>40</v>
      </c>
      <c r="H436" s="363" t="s">
        <v>40</v>
      </c>
      <c r="I436" s="363" t="s">
        <v>40</v>
      </c>
      <c r="J436" s="363" t="s">
        <v>40</v>
      </c>
      <c r="K436" s="363" t="s">
        <v>40</v>
      </c>
      <c r="L436" s="363" t="s">
        <v>40</v>
      </c>
      <c r="M436" s="363" t="s">
        <v>40</v>
      </c>
      <c r="N436" s="363" t="s">
        <v>40</v>
      </c>
      <c r="O436" s="363" t="s">
        <v>40</v>
      </c>
      <c r="P436" s="363">
        <v>0</v>
      </c>
      <c r="Q436" s="363">
        <v>0</v>
      </c>
      <c r="R436" s="363">
        <v>0</v>
      </c>
      <c r="S436" s="445">
        <v>0</v>
      </c>
      <c r="T436" s="451">
        <v>0</v>
      </c>
      <c r="W436" s="301"/>
    </row>
    <row r="437" spans="1:23" s="26" customFormat="1" ht="15" customHeight="1">
      <c r="A437" s="331">
        <v>80</v>
      </c>
      <c r="B437" s="332" t="s">
        <v>1071</v>
      </c>
      <c r="C437" s="361" t="s">
        <v>584</v>
      </c>
      <c r="D437" s="363" t="s">
        <v>40</v>
      </c>
      <c r="E437" s="363" t="s">
        <v>40</v>
      </c>
      <c r="F437" s="363" t="s">
        <v>40</v>
      </c>
      <c r="G437" s="363" t="s">
        <v>40</v>
      </c>
      <c r="H437" s="363" t="s">
        <v>40</v>
      </c>
      <c r="I437" s="363" t="s">
        <v>40</v>
      </c>
      <c r="J437" s="363" t="s">
        <v>40</v>
      </c>
      <c r="K437" s="363" t="s">
        <v>40</v>
      </c>
      <c r="L437" s="363" t="s">
        <v>40</v>
      </c>
      <c r="M437" s="363" t="s">
        <v>40</v>
      </c>
      <c r="N437" s="363" t="s">
        <v>40</v>
      </c>
      <c r="O437" s="363" t="s">
        <v>40</v>
      </c>
      <c r="P437" s="363" t="s">
        <v>40</v>
      </c>
      <c r="Q437" s="363" t="s">
        <v>40</v>
      </c>
      <c r="R437" s="363" t="s">
        <v>40</v>
      </c>
      <c r="S437" s="445">
        <v>0</v>
      </c>
      <c r="T437" s="451">
        <v>0</v>
      </c>
      <c r="W437" s="301"/>
    </row>
    <row r="438" spans="1:23" s="26" customFormat="1">
      <c r="A438" s="331">
        <v>81</v>
      </c>
      <c r="B438" s="332" t="s">
        <v>611</v>
      </c>
      <c r="C438" s="361" t="s">
        <v>584</v>
      </c>
      <c r="D438" s="362">
        <v>0.46400000000000002</v>
      </c>
      <c r="E438" s="362">
        <v>0.42899999999999999</v>
      </c>
      <c r="F438" s="362" t="s">
        <v>40</v>
      </c>
      <c r="G438" s="362" t="s">
        <v>40</v>
      </c>
      <c r="H438" s="362" t="s">
        <v>40</v>
      </c>
      <c r="I438" s="362" t="s">
        <v>40</v>
      </c>
      <c r="J438" s="362" t="s">
        <v>40</v>
      </c>
      <c r="K438" s="362" t="s">
        <v>40</v>
      </c>
      <c r="L438" s="362" t="s">
        <v>40</v>
      </c>
      <c r="M438" s="362" t="s">
        <v>40</v>
      </c>
      <c r="N438" s="363">
        <v>1.9999999552965164E-2</v>
      </c>
      <c r="O438" s="363">
        <v>0</v>
      </c>
      <c r="P438" s="363">
        <v>0.26</v>
      </c>
      <c r="Q438" s="363">
        <v>0.40000000596046448</v>
      </c>
      <c r="R438" s="363">
        <v>0.28000000119209301</v>
      </c>
      <c r="S438" s="445">
        <v>0.21</v>
      </c>
      <c r="T438" s="451">
        <v>0.254</v>
      </c>
      <c r="W438" s="301"/>
    </row>
    <row r="439" spans="1:23" s="26" customFormat="1" ht="15" customHeight="1">
      <c r="A439" s="331">
        <v>82</v>
      </c>
      <c r="B439" s="332" t="s">
        <v>655</v>
      </c>
      <c r="C439" s="361" t="s">
        <v>584</v>
      </c>
      <c r="D439" s="362" t="s">
        <v>40</v>
      </c>
      <c r="E439" s="362" t="s">
        <v>40</v>
      </c>
      <c r="F439" s="362" t="s">
        <v>40</v>
      </c>
      <c r="G439" s="362" t="s">
        <v>40</v>
      </c>
      <c r="H439" s="362" t="s">
        <v>40</v>
      </c>
      <c r="I439" s="362" t="s">
        <v>40</v>
      </c>
      <c r="J439" s="362" t="s">
        <v>40</v>
      </c>
      <c r="K439" s="362" t="s">
        <v>40</v>
      </c>
      <c r="L439" s="362" t="s">
        <v>40</v>
      </c>
      <c r="M439" s="362" t="s">
        <v>40</v>
      </c>
      <c r="N439" s="362" t="s">
        <v>40</v>
      </c>
      <c r="O439" s="363">
        <v>0</v>
      </c>
      <c r="P439" s="363">
        <v>0.02</v>
      </c>
      <c r="Q439" s="363">
        <v>0</v>
      </c>
      <c r="R439" s="363">
        <v>0.230000004172325</v>
      </c>
      <c r="S439" s="445">
        <v>0</v>
      </c>
      <c r="T439" s="440" t="s">
        <v>40</v>
      </c>
      <c r="W439" s="301"/>
    </row>
    <row r="440" spans="1:23" s="26" customFormat="1" ht="15" customHeight="1">
      <c r="A440" s="331">
        <v>83</v>
      </c>
      <c r="B440" s="332" t="s">
        <v>1072</v>
      </c>
      <c r="C440" s="361" t="s">
        <v>584</v>
      </c>
      <c r="D440" s="363" t="s">
        <v>40</v>
      </c>
      <c r="E440" s="363" t="s">
        <v>40</v>
      </c>
      <c r="F440" s="363" t="s">
        <v>40</v>
      </c>
      <c r="G440" s="363" t="s">
        <v>40</v>
      </c>
      <c r="H440" s="363" t="s">
        <v>40</v>
      </c>
      <c r="I440" s="363" t="s">
        <v>40</v>
      </c>
      <c r="J440" s="363" t="s">
        <v>40</v>
      </c>
      <c r="K440" s="363" t="s">
        <v>40</v>
      </c>
      <c r="L440" s="363" t="s">
        <v>40</v>
      </c>
      <c r="M440" s="363" t="s">
        <v>40</v>
      </c>
      <c r="N440" s="363" t="s">
        <v>40</v>
      </c>
      <c r="O440" s="363" t="s">
        <v>40</v>
      </c>
      <c r="P440" s="363" t="s">
        <v>40</v>
      </c>
      <c r="Q440" s="363" t="s">
        <v>40</v>
      </c>
      <c r="R440" s="363" t="s">
        <v>40</v>
      </c>
      <c r="S440" s="445">
        <v>0</v>
      </c>
      <c r="T440" s="440" t="s">
        <v>40</v>
      </c>
      <c r="W440" s="301"/>
    </row>
    <row r="441" spans="1:23" s="26" customFormat="1" ht="15" customHeight="1">
      <c r="A441" s="331">
        <v>84</v>
      </c>
      <c r="B441" s="332" t="s">
        <v>259</v>
      </c>
      <c r="C441" s="361" t="s">
        <v>584</v>
      </c>
      <c r="D441" s="362">
        <v>0.46400000000000002</v>
      </c>
      <c r="E441" s="362">
        <v>0.42899999999999999</v>
      </c>
      <c r="F441" s="362" t="s">
        <v>40</v>
      </c>
      <c r="G441" s="363">
        <v>0</v>
      </c>
      <c r="H441" s="363">
        <v>0.17000000178813934</v>
      </c>
      <c r="I441" s="363">
        <v>0.13</v>
      </c>
      <c r="J441" s="363">
        <v>0.21</v>
      </c>
      <c r="K441" s="363">
        <v>0.30000001192092896</v>
      </c>
      <c r="L441" s="363">
        <v>0.25</v>
      </c>
      <c r="M441" s="363">
        <v>0.27000001072883606</v>
      </c>
      <c r="N441" s="363">
        <v>0.34000000357627869</v>
      </c>
      <c r="O441" s="363" t="s">
        <v>40</v>
      </c>
      <c r="P441" s="363" t="s">
        <v>40</v>
      </c>
      <c r="Q441" s="363" t="s">
        <v>40</v>
      </c>
      <c r="R441" s="363" t="s">
        <v>40</v>
      </c>
      <c r="S441" s="447" t="s">
        <v>40</v>
      </c>
      <c r="T441" s="440" t="s">
        <v>40</v>
      </c>
      <c r="W441" s="301"/>
    </row>
    <row r="442" spans="1:23" s="26" customFormat="1" ht="15" customHeight="1">
      <c r="A442" s="331">
        <v>85</v>
      </c>
      <c r="B442" s="332" t="s">
        <v>821</v>
      </c>
      <c r="C442" s="361" t="s">
        <v>584</v>
      </c>
      <c r="D442" s="363" t="s">
        <v>40</v>
      </c>
      <c r="E442" s="363" t="s">
        <v>40</v>
      </c>
      <c r="F442" s="363" t="s">
        <v>40</v>
      </c>
      <c r="G442" s="363" t="s">
        <v>40</v>
      </c>
      <c r="H442" s="363" t="s">
        <v>40</v>
      </c>
      <c r="I442" s="363" t="s">
        <v>40</v>
      </c>
      <c r="J442" s="363" t="s">
        <v>40</v>
      </c>
      <c r="K442" s="363" t="s">
        <v>40</v>
      </c>
      <c r="L442" s="363" t="s">
        <v>40</v>
      </c>
      <c r="M442" s="363" t="s">
        <v>40</v>
      </c>
      <c r="N442" s="363" t="s">
        <v>40</v>
      </c>
      <c r="O442" s="363" t="s">
        <v>40</v>
      </c>
      <c r="P442" s="363" t="s">
        <v>40</v>
      </c>
      <c r="Q442" s="363">
        <v>0.40000000596046448</v>
      </c>
      <c r="R442" s="363">
        <v>0.15999999642372131</v>
      </c>
      <c r="S442" s="445">
        <v>0.24</v>
      </c>
      <c r="T442" s="440" t="s">
        <v>40</v>
      </c>
      <c r="W442" s="301"/>
    </row>
    <row r="443" spans="1:23" s="26" customFormat="1" ht="15" customHeight="1">
      <c r="A443" s="331">
        <v>86</v>
      </c>
      <c r="B443" s="332" t="s">
        <v>712</v>
      </c>
      <c r="C443" s="361" t="s">
        <v>584</v>
      </c>
      <c r="D443" s="363" t="s">
        <v>40</v>
      </c>
      <c r="E443" s="363" t="s">
        <v>40</v>
      </c>
      <c r="F443" s="363" t="s">
        <v>40</v>
      </c>
      <c r="G443" s="363" t="s">
        <v>40</v>
      </c>
      <c r="H443" s="363" t="s">
        <v>40</v>
      </c>
      <c r="I443" s="363" t="s">
        <v>40</v>
      </c>
      <c r="J443" s="363" t="s">
        <v>40</v>
      </c>
      <c r="K443" s="363" t="s">
        <v>40</v>
      </c>
      <c r="L443" s="363" t="s">
        <v>40</v>
      </c>
      <c r="M443" s="363" t="s">
        <v>40</v>
      </c>
      <c r="N443" s="363" t="s">
        <v>40</v>
      </c>
      <c r="O443" s="363" t="s">
        <v>40</v>
      </c>
      <c r="P443" s="363">
        <v>0</v>
      </c>
      <c r="Q443" s="363">
        <v>0.15000000596046448</v>
      </c>
      <c r="R443" s="363">
        <v>0.30000001192092896</v>
      </c>
      <c r="S443" s="445">
        <v>0.25</v>
      </c>
      <c r="T443" s="451">
        <v>0.24399999999999999</v>
      </c>
      <c r="W443" s="301"/>
    </row>
    <row r="444" spans="1:23" s="26" customFormat="1" ht="15" customHeight="1">
      <c r="A444" s="331">
        <v>87</v>
      </c>
      <c r="B444" s="332" t="s">
        <v>822</v>
      </c>
      <c r="C444" s="361" t="s">
        <v>584</v>
      </c>
      <c r="D444" s="363" t="s">
        <v>40</v>
      </c>
      <c r="E444" s="363" t="s">
        <v>40</v>
      </c>
      <c r="F444" s="363" t="s">
        <v>40</v>
      </c>
      <c r="G444" s="363" t="s">
        <v>40</v>
      </c>
      <c r="H444" s="363" t="s">
        <v>40</v>
      </c>
      <c r="I444" s="363" t="s">
        <v>40</v>
      </c>
      <c r="J444" s="363" t="s">
        <v>40</v>
      </c>
      <c r="K444" s="363" t="s">
        <v>40</v>
      </c>
      <c r="L444" s="363" t="s">
        <v>40</v>
      </c>
      <c r="M444" s="363" t="s">
        <v>40</v>
      </c>
      <c r="N444" s="363" t="s">
        <v>40</v>
      </c>
      <c r="O444" s="363" t="s">
        <v>40</v>
      </c>
      <c r="P444" s="363" t="s">
        <v>40</v>
      </c>
      <c r="Q444" s="363">
        <v>0</v>
      </c>
      <c r="R444" s="363">
        <v>0</v>
      </c>
      <c r="S444" s="445">
        <v>0</v>
      </c>
      <c r="T444" s="440" t="s">
        <v>40</v>
      </c>
      <c r="W444" s="301"/>
    </row>
    <row r="445" spans="1:23" s="26" customFormat="1" ht="15" customHeight="1">
      <c r="A445" s="331">
        <v>88</v>
      </c>
      <c r="B445" s="332" t="s">
        <v>1073</v>
      </c>
      <c r="C445" s="361" t="s">
        <v>584</v>
      </c>
      <c r="D445" s="363" t="s">
        <v>40</v>
      </c>
      <c r="E445" s="363" t="s">
        <v>40</v>
      </c>
      <c r="F445" s="363" t="s">
        <v>40</v>
      </c>
      <c r="G445" s="363" t="s">
        <v>40</v>
      </c>
      <c r="H445" s="363" t="s">
        <v>40</v>
      </c>
      <c r="I445" s="363" t="s">
        <v>40</v>
      </c>
      <c r="J445" s="363" t="s">
        <v>40</v>
      </c>
      <c r="K445" s="363" t="s">
        <v>40</v>
      </c>
      <c r="L445" s="363" t="s">
        <v>40</v>
      </c>
      <c r="M445" s="363" t="s">
        <v>40</v>
      </c>
      <c r="N445" s="363" t="s">
        <v>40</v>
      </c>
      <c r="O445" s="363" t="s">
        <v>40</v>
      </c>
      <c r="P445" s="363" t="s">
        <v>40</v>
      </c>
      <c r="Q445" s="363" t="s">
        <v>40</v>
      </c>
      <c r="R445" s="363" t="s">
        <v>40</v>
      </c>
      <c r="S445" s="445">
        <v>0.12</v>
      </c>
      <c r="T445" s="451">
        <v>0.253</v>
      </c>
      <c r="W445" s="301"/>
    </row>
    <row r="446" spans="1:23" s="26" customFormat="1">
      <c r="A446" s="331">
        <v>89</v>
      </c>
      <c r="B446" s="332" t="s">
        <v>612</v>
      </c>
      <c r="C446" s="361" t="s">
        <v>584</v>
      </c>
      <c r="D446" s="362">
        <v>0.46400000000000002</v>
      </c>
      <c r="E446" s="362">
        <v>0.42899999999999999</v>
      </c>
      <c r="F446" s="362" t="s">
        <v>40</v>
      </c>
      <c r="G446" s="362" t="s">
        <v>40</v>
      </c>
      <c r="H446" s="362" t="s">
        <v>40</v>
      </c>
      <c r="I446" s="362" t="s">
        <v>40</v>
      </c>
      <c r="J446" s="362" t="s">
        <v>40</v>
      </c>
      <c r="K446" s="362" t="s">
        <v>40</v>
      </c>
      <c r="L446" s="362" t="s">
        <v>40</v>
      </c>
      <c r="M446" s="362" t="s">
        <v>40</v>
      </c>
      <c r="N446" s="363">
        <v>0.23000000417232513</v>
      </c>
      <c r="O446" s="363">
        <v>0.24</v>
      </c>
      <c r="P446" s="363">
        <v>0.26</v>
      </c>
      <c r="Q446" s="363">
        <v>0.23000000417232513</v>
      </c>
      <c r="R446" s="363">
        <v>0.23000000417232513</v>
      </c>
      <c r="S446" s="445">
        <v>0.21</v>
      </c>
      <c r="T446" s="440" t="s">
        <v>40</v>
      </c>
      <c r="W446" s="301"/>
    </row>
    <row r="447" spans="1:23" s="26" customFormat="1">
      <c r="A447" s="331">
        <v>90</v>
      </c>
      <c r="B447" s="332" t="s">
        <v>613</v>
      </c>
      <c r="C447" s="361" t="s">
        <v>584</v>
      </c>
      <c r="D447" s="362">
        <v>0.46400000000000002</v>
      </c>
      <c r="E447" s="362">
        <v>0.42899999999999999</v>
      </c>
      <c r="F447" s="362" t="s">
        <v>40</v>
      </c>
      <c r="G447" s="362" t="s">
        <v>40</v>
      </c>
      <c r="H447" s="362" t="s">
        <v>40</v>
      </c>
      <c r="I447" s="362" t="s">
        <v>40</v>
      </c>
      <c r="J447" s="362" t="s">
        <v>40</v>
      </c>
      <c r="K447" s="362" t="s">
        <v>40</v>
      </c>
      <c r="L447" s="362" t="s">
        <v>40</v>
      </c>
      <c r="M447" s="362" t="s">
        <v>40</v>
      </c>
      <c r="N447" s="363">
        <v>0.23000000417232513</v>
      </c>
      <c r="O447" s="363">
        <v>0.24</v>
      </c>
      <c r="P447" s="363">
        <v>0.25</v>
      </c>
      <c r="Q447" s="363">
        <v>0.23000000417232513</v>
      </c>
      <c r="R447" s="363">
        <v>0.11999999731779099</v>
      </c>
      <c r="S447" s="445">
        <v>0.22</v>
      </c>
      <c r="T447" s="451">
        <v>0.25900000000000001</v>
      </c>
      <c r="W447" s="301"/>
    </row>
    <row r="448" spans="1:23" s="26" customFormat="1">
      <c r="A448" s="331">
        <v>91</v>
      </c>
      <c r="B448" s="332" t="s">
        <v>287</v>
      </c>
      <c r="C448" s="361" t="s">
        <v>584</v>
      </c>
      <c r="D448" s="362">
        <v>0.46400000000000002</v>
      </c>
      <c r="E448" s="362">
        <v>0.42899999999999999</v>
      </c>
      <c r="F448" s="362" t="s">
        <v>40</v>
      </c>
      <c r="G448" s="362" t="s">
        <v>40</v>
      </c>
      <c r="H448" s="362" t="s">
        <v>40</v>
      </c>
      <c r="I448" s="362" t="s">
        <v>40</v>
      </c>
      <c r="J448" s="363">
        <v>0</v>
      </c>
      <c r="K448" s="363">
        <v>0</v>
      </c>
      <c r="L448" s="362" t="s">
        <v>40</v>
      </c>
      <c r="M448" s="362" t="s">
        <v>40</v>
      </c>
      <c r="N448" s="362" t="s">
        <v>40</v>
      </c>
      <c r="O448" s="363" t="s">
        <v>40</v>
      </c>
      <c r="P448" s="363" t="s">
        <v>40</v>
      </c>
      <c r="Q448" s="363" t="s">
        <v>40</v>
      </c>
      <c r="R448" s="363" t="s">
        <v>40</v>
      </c>
      <c r="S448" s="447" t="s">
        <v>40</v>
      </c>
      <c r="T448" s="440" t="s">
        <v>40</v>
      </c>
      <c r="W448" s="301"/>
    </row>
    <row r="449" spans="1:23" s="26" customFormat="1">
      <c r="A449" s="331">
        <v>92</v>
      </c>
      <c r="B449" s="332" t="s">
        <v>656</v>
      </c>
      <c r="C449" s="361" t="s">
        <v>584</v>
      </c>
      <c r="D449" s="362" t="s">
        <v>40</v>
      </c>
      <c r="E449" s="362" t="s">
        <v>40</v>
      </c>
      <c r="F449" s="362" t="s">
        <v>40</v>
      </c>
      <c r="G449" s="362" t="s">
        <v>40</v>
      </c>
      <c r="H449" s="362" t="s">
        <v>40</v>
      </c>
      <c r="I449" s="362" t="s">
        <v>40</v>
      </c>
      <c r="J449" s="362" t="s">
        <v>40</v>
      </c>
      <c r="K449" s="362" t="s">
        <v>40</v>
      </c>
      <c r="L449" s="362" t="s">
        <v>40</v>
      </c>
      <c r="M449" s="362" t="s">
        <v>40</v>
      </c>
      <c r="N449" s="362" t="s">
        <v>40</v>
      </c>
      <c r="O449" s="363">
        <v>0</v>
      </c>
      <c r="P449" s="363">
        <v>0</v>
      </c>
      <c r="Q449" s="363">
        <v>0.34999999403953552</v>
      </c>
      <c r="R449" s="363">
        <v>0</v>
      </c>
      <c r="S449" s="445">
        <v>0.23</v>
      </c>
      <c r="T449" s="451">
        <v>0.23499999999999999</v>
      </c>
      <c r="W449" s="301"/>
    </row>
    <row r="450" spans="1:23" s="26" customFormat="1" ht="30">
      <c r="A450" s="331">
        <v>93</v>
      </c>
      <c r="B450" s="332" t="s">
        <v>823</v>
      </c>
      <c r="C450" s="361" t="s">
        <v>584</v>
      </c>
      <c r="D450" s="363" t="s">
        <v>40</v>
      </c>
      <c r="E450" s="363" t="s">
        <v>40</v>
      </c>
      <c r="F450" s="363" t="s">
        <v>40</v>
      </c>
      <c r="G450" s="363" t="s">
        <v>40</v>
      </c>
      <c r="H450" s="363" t="s">
        <v>40</v>
      </c>
      <c r="I450" s="363" t="s">
        <v>40</v>
      </c>
      <c r="J450" s="363" t="s">
        <v>40</v>
      </c>
      <c r="K450" s="363" t="s">
        <v>40</v>
      </c>
      <c r="L450" s="363" t="s">
        <v>40</v>
      </c>
      <c r="M450" s="363" t="s">
        <v>40</v>
      </c>
      <c r="N450" s="363" t="s">
        <v>40</v>
      </c>
      <c r="O450" s="363" t="s">
        <v>40</v>
      </c>
      <c r="P450" s="363" t="s">
        <v>40</v>
      </c>
      <c r="Q450" s="363">
        <v>0.40999999642372131</v>
      </c>
      <c r="R450" s="363" t="s">
        <v>40</v>
      </c>
      <c r="S450" s="447" t="s">
        <v>40</v>
      </c>
      <c r="T450" s="440" t="s">
        <v>40</v>
      </c>
      <c r="W450" s="301"/>
    </row>
    <row r="451" spans="1:23" s="26" customFormat="1">
      <c r="A451" s="331">
        <v>94</v>
      </c>
      <c r="B451" s="332" t="s">
        <v>1074</v>
      </c>
      <c r="C451" s="361" t="s">
        <v>584</v>
      </c>
      <c r="D451" s="363" t="s">
        <v>40</v>
      </c>
      <c r="E451" s="363" t="s">
        <v>40</v>
      </c>
      <c r="F451" s="363" t="s">
        <v>40</v>
      </c>
      <c r="G451" s="363" t="s">
        <v>40</v>
      </c>
      <c r="H451" s="363" t="s">
        <v>40</v>
      </c>
      <c r="I451" s="363" t="s">
        <v>40</v>
      </c>
      <c r="J451" s="363" t="s">
        <v>40</v>
      </c>
      <c r="K451" s="363" t="s">
        <v>40</v>
      </c>
      <c r="L451" s="363" t="s">
        <v>40</v>
      </c>
      <c r="M451" s="363" t="s">
        <v>40</v>
      </c>
      <c r="N451" s="363" t="s">
        <v>40</v>
      </c>
      <c r="O451" s="363" t="s">
        <v>40</v>
      </c>
      <c r="P451" s="363" t="s">
        <v>40</v>
      </c>
      <c r="Q451" s="363" t="s">
        <v>40</v>
      </c>
      <c r="R451" s="363" t="s">
        <v>40</v>
      </c>
      <c r="S451" s="445">
        <v>0</v>
      </c>
      <c r="T451" s="451">
        <v>0</v>
      </c>
      <c r="W451" s="301"/>
    </row>
    <row r="452" spans="1:23" s="26" customFormat="1">
      <c r="A452" s="331">
        <v>95</v>
      </c>
      <c r="B452" s="332" t="s">
        <v>713</v>
      </c>
      <c r="C452" s="361" t="s">
        <v>584</v>
      </c>
      <c r="D452" s="363" t="s">
        <v>40</v>
      </c>
      <c r="E452" s="363" t="s">
        <v>40</v>
      </c>
      <c r="F452" s="363" t="s">
        <v>40</v>
      </c>
      <c r="G452" s="363" t="s">
        <v>40</v>
      </c>
      <c r="H452" s="363" t="s">
        <v>40</v>
      </c>
      <c r="I452" s="363" t="s">
        <v>40</v>
      </c>
      <c r="J452" s="363" t="s">
        <v>40</v>
      </c>
      <c r="K452" s="363" t="s">
        <v>40</v>
      </c>
      <c r="L452" s="363" t="s">
        <v>40</v>
      </c>
      <c r="M452" s="363" t="s">
        <v>40</v>
      </c>
      <c r="N452" s="363" t="s">
        <v>40</v>
      </c>
      <c r="O452" s="363" t="s">
        <v>40</v>
      </c>
      <c r="P452" s="363">
        <v>0</v>
      </c>
      <c r="Q452" s="363">
        <v>0</v>
      </c>
      <c r="R452" s="363">
        <v>0</v>
      </c>
      <c r="S452" s="445">
        <v>0</v>
      </c>
      <c r="T452" s="451">
        <v>0</v>
      </c>
      <c r="W452" s="301"/>
    </row>
    <row r="453" spans="1:23" s="26" customFormat="1">
      <c r="A453" s="331">
        <v>96</v>
      </c>
      <c r="B453" s="332" t="s">
        <v>824</v>
      </c>
      <c r="C453" s="361" t="s">
        <v>584</v>
      </c>
      <c r="D453" s="363" t="s">
        <v>40</v>
      </c>
      <c r="E453" s="363" t="s">
        <v>40</v>
      </c>
      <c r="F453" s="363" t="s">
        <v>40</v>
      </c>
      <c r="G453" s="363" t="s">
        <v>40</v>
      </c>
      <c r="H453" s="363" t="s">
        <v>40</v>
      </c>
      <c r="I453" s="363" t="s">
        <v>40</v>
      </c>
      <c r="J453" s="363" t="s">
        <v>40</v>
      </c>
      <c r="K453" s="363" t="s">
        <v>40</v>
      </c>
      <c r="L453" s="363" t="s">
        <v>40</v>
      </c>
      <c r="M453" s="363" t="s">
        <v>40</v>
      </c>
      <c r="N453" s="363" t="s">
        <v>40</v>
      </c>
      <c r="O453" s="363" t="s">
        <v>40</v>
      </c>
      <c r="P453" s="363" t="s">
        <v>40</v>
      </c>
      <c r="Q453" s="363">
        <v>0.40999999642372131</v>
      </c>
      <c r="R453" s="363" t="s">
        <v>40</v>
      </c>
      <c r="S453" s="447" t="s">
        <v>40</v>
      </c>
      <c r="T453" s="440" t="s">
        <v>40</v>
      </c>
      <c r="W453" s="301"/>
    </row>
    <row r="454" spans="1:23" s="26" customFormat="1">
      <c r="A454" s="331">
        <v>97</v>
      </c>
      <c r="B454" s="332" t="s">
        <v>657</v>
      </c>
      <c r="C454" s="361" t="s">
        <v>584</v>
      </c>
      <c r="D454" s="362" t="s">
        <v>40</v>
      </c>
      <c r="E454" s="362" t="s">
        <v>40</v>
      </c>
      <c r="F454" s="362" t="s">
        <v>40</v>
      </c>
      <c r="G454" s="362" t="s">
        <v>40</v>
      </c>
      <c r="H454" s="362" t="s">
        <v>40</v>
      </c>
      <c r="I454" s="362" t="s">
        <v>40</v>
      </c>
      <c r="J454" s="362" t="s">
        <v>40</v>
      </c>
      <c r="K454" s="362" t="s">
        <v>40</v>
      </c>
      <c r="L454" s="362" t="s">
        <v>40</v>
      </c>
      <c r="M454" s="362" t="s">
        <v>40</v>
      </c>
      <c r="N454" s="362" t="s">
        <v>40</v>
      </c>
      <c r="O454" s="363">
        <v>0</v>
      </c>
      <c r="P454" s="363">
        <v>0</v>
      </c>
      <c r="Q454" s="363">
        <v>0</v>
      </c>
      <c r="R454" s="363">
        <v>0</v>
      </c>
      <c r="S454" s="445">
        <v>0</v>
      </c>
      <c r="T454" s="451">
        <v>0</v>
      </c>
      <c r="W454" s="301"/>
    </row>
    <row r="455" spans="1:23" s="26" customFormat="1">
      <c r="A455" s="331">
        <v>98</v>
      </c>
      <c r="B455" s="332" t="s">
        <v>825</v>
      </c>
      <c r="C455" s="361" t="s">
        <v>584</v>
      </c>
      <c r="D455" s="363" t="s">
        <v>40</v>
      </c>
      <c r="E455" s="363" t="s">
        <v>40</v>
      </c>
      <c r="F455" s="363" t="s">
        <v>40</v>
      </c>
      <c r="G455" s="363" t="s">
        <v>40</v>
      </c>
      <c r="H455" s="363" t="s">
        <v>40</v>
      </c>
      <c r="I455" s="363" t="s">
        <v>40</v>
      </c>
      <c r="J455" s="363" t="s">
        <v>40</v>
      </c>
      <c r="K455" s="363" t="s">
        <v>40</v>
      </c>
      <c r="L455" s="363" t="s">
        <v>40</v>
      </c>
      <c r="M455" s="363" t="s">
        <v>40</v>
      </c>
      <c r="N455" s="363" t="s">
        <v>40</v>
      </c>
      <c r="O455" s="363" t="s">
        <v>40</v>
      </c>
      <c r="P455" s="363" t="s">
        <v>40</v>
      </c>
      <c r="Q455" s="363">
        <v>0.37000000476837158</v>
      </c>
      <c r="R455" s="363">
        <v>0</v>
      </c>
      <c r="S455" s="445">
        <v>0</v>
      </c>
      <c r="T455" s="451">
        <v>0</v>
      </c>
      <c r="W455" s="301"/>
    </row>
    <row r="456" spans="1:23" s="26" customFormat="1">
      <c r="A456" s="331">
        <v>99</v>
      </c>
      <c r="B456" s="332" t="s">
        <v>826</v>
      </c>
      <c r="C456" s="361" t="s">
        <v>584</v>
      </c>
      <c r="D456" s="363" t="s">
        <v>40</v>
      </c>
      <c r="E456" s="363" t="s">
        <v>40</v>
      </c>
      <c r="F456" s="363" t="s">
        <v>40</v>
      </c>
      <c r="G456" s="363" t="s">
        <v>40</v>
      </c>
      <c r="H456" s="363" t="s">
        <v>40</v>
      </c>
      <c r="I456" s="363" t="s">
        <v>40</v>
      </c>
      <c r="J456" s="363" t="s">
        <v>40</v>
      </c>
      <c r="K456" s="363" t="s">
        <v>40</v>
      </c>
      <c r="L456" s="363" t="s">
        <v>40</v>
      </c>
      <c r="M456" s="363" t="s">
        <v>40</v>
      </c>
      <c r="N456" s="363" t="s">
        <v>40</v>
      </c>
      <c r="O456" s="363" t="s">
        <v>40</v>
      </c>
      <c r="P456" s="363" t="s">
        <v>40</v>
      </c>
      <c r="Q456" s="363">
        <v>0.40999999642372131</v>
      </c>
      <c r="R456" s="363">
        <v>0.28999999165534973</v>
      </c>
      <c r="S456" s="445">
        <v>0.23</v>
      </c>
      <c r="T456" s="451">
        <v>0.247</v>
      </c>
      <c r="W456" s="301"/>
    </row>
    <row r="457" spans="1:23" s="26" customFormat="1">
      <c r="A457" s="331">
        <v>100</v>
      </c>
      <c r="B457" s="332" t="s">
        <v>1075</v>
      </c>
      <c r="C457" s="361" t="s">
        <v>584</v>
      </c>
      <c r="D457" s="363" t="s">
        <v>40</v>
      </c>
      <c r="E457" s="363" t="s">
        <v>40</v>
      </c>
      <c r="F457" s="363" t="s">
        <v>40</v>
      </c>
      <c r="G457" s="363" t="s">
        <v>40</v>
      </c>
      <c r="H457" s="363" t="s">
        <v>40</v>
      </c>
      <c r="I457" s="363" t="s">
        <v>40</v>
      </c>
      <c r="J457" s="363" t="s">
        <v>40</v>
      </c>
      <c r="K457" s="363" t="s">
        <v>40</v>
      </c>
      <c r="L457" s="363" t="s">
        <v>40</v>
      </c>
      <c r="M457" s="363" t="s">
        <v>40</v>
      </c>
      <c r="N457" s="363" t="s">
        <v>40</v>
      </c>
      <c r="O457" s="363" t="s">
        <v>40</v>
      </c>
      <c r="P457" s="363" t="s">
        <v>40</v>
      </c>
      <c r="Q457" s="363" t="s">
        <v>40</v>
      </c>
      <c r="R457" s="363" t="s">
        <v>40</v>
      </c>
      <c r="S457" s="445">
        <v>0</v>
      </c>
      <c r="T457" s="440" t="s">
        <v>40</v>
      </c>
      <c r="W457" s="301"/>
    </row>
    <row r="458" spans="1:23" s="26" customFormat="1">
      <c r="A458" s="331">
        <v>101</v>
      </c>
      <c r="B458" s="332" t="s">
        <v>658</v>
      </c>
      <c r="C458" s="361" t="s">
        <v>584</v>
      </c>
      <c r="D458" s="362" t="s">
        <v>40</v>
      </c>
      <c r="E458" s="362" t="s">
        <v>40</v>
      </c>
      <c r="F458" s="362" t="s">
        <v>40</v>
      </c>
      <c r="G458" s="362" t="s">
        <v>40</v>
      </c>
      <c r="H458" s="362" t="s">
        <v>40</v>
      </c>
      <c r="I458" s="362" t="s">
        <v>40</v>
      </c>
      <c r="J458" s="362" t="s">
        <v>40</v>
      </c>
      <c r="K458" s="362" t="s">
        <v>40</v>
      </c>
      <c r="L458" s="362" t="s">
        <v>40</v>
      </c>
      <c r="M458" s="362" t="s">
        <v>40</v>
      </c>
      <c r="N458" s="362" t="s">
        <v>40</v>
      </c>
      <c r="O458" s="363">
        <v>0</v>
      </c>
      <c r="P458" s="363">
        <v>0</v>
      </c>
      <c r="Q458" s="363">
        <v>0</v>
      </c>
      <c r="R458" s="363">
        <v>0</v>
      </c>
      <c r="S458" s="445">
        <v>0</v>
      </c>
      <c r="T458" s="440" t="s">
        <v>40</v>
      </c>
      <c r="W458" s="301"/>
    </row>
    <row r="459" spans="1:23" s="26" customFormat="1">
      <c r="A459" s="331">
        <v>102</v>
      </c>
      <c r="B459" s="332" t="s">
        <v>659</v>
      </c>
      <c r="C459" s="361" t="s">
        <v>584</v>
      </c>
      <c r="D459" s="362" t="s">
        <v>40</v>
      </c>
      <c r="E459" s="362" t="s">
        <v>40</v>
      </c>
      <c r="F459" s="362" t="s">
        <v>40</v>
      </c>
      <c r="G459" s="362" t="s">
        <v>40</v>
      </c>
      <c r="H459" s="362" t="s">
        <v>40</v>
      </c>
      <c r="I459" s="362" t="s">
        <v>40</v>
      </c>
      <c r="J459" s="362" t="s">
        <v>40</v>
      </c>
      <c r="K459" s="362" t="s">
        <v>40</v>
      </c>
      <c r="L459" s="362" t="s">
        <v>40</v>
      </c>
      <c r="M459" s="362" t="s">
        <v>40</v>
      </c>
      <c r="N459" s="362" t="s">
        <v>40</v>
      </c>
      <c r="O459" s="363">
        <v>0</v>
      </c>
      <c r="P459" s="363" t="s">
        <v>40</v>
      </c>
      <c r="Q459" s="363" t="s">
        <v>40</v>
      </c>
      <c r="R459" s="363" t="s">
        <v>40</v>
      </c>
      <c r="S459" s="447" t="s">
        <v>40</v>
      </c>
      <c r="T459" s="440" t="s">
        <v>40</v>
      </c>
      <c r="W459" s="301"/>
    </row>
    <row r="460" spans="1:23" s="26" customFormat="1">
      <c r="A460" s="331">
        <v>103</v>
      </c>
      <c r="B460" s="332" t="s">
        <v>660</v>
      </c>
      <c r="C460" s="361" t="s">
        <v>584</v>
      </c>
      <c r="D460" s="362" t="s">
        <v>40</v>
      </c>
      <c r="E460" s="362" t="s">
        <v>40</v>
      </c>
      <c r="F460" s="362" t="s">
        <v>40</v>
      </c>
      <c r="G460" s="362" t="s">
        <v>40</v>
      </c>
      <c r="H460" s="362" t="s">
        <v>40</v>
      </c>
      <c r="I460" s="362" t="s">
        <v>40</v>
      </c>
      <c r="J460" s="362" t="s">
        <v>40</v>
      </c>
      <c r="K460" s="362" t="s">
        <v>40</v>
      </c>
      <c r="L460" s="362" t="s">
        <v>40</v>
      </c>
      <c r="M460" s="362" t="s">
        <v>40</v>
      </c>
      <c r="N460" s="362" t="s">
        <v>40</v>
      </c>
      <c r="O460" s="363">
        <v>0.03</v>
      </c>
      <c r="P460" s="363">
        <v>0</v>
      </c>
      <c r="Q460" s="363">
        <v>0</v>
      </c>
      <c r="R460" s="363">
        <v>0</v>
      </c>
      <c r="S460" s="445">
        <v>0</v>
      </c>
      <c r="T460" s="440" t="s">
        <v>40</v>
      </c>
      <c r="W460" s="301"/>
    </row>
    <row r="461" spans="1:23" s="26" customFormat="1" ht="15" customHeight="1">
      <c r="A461" s="331">
        <v>104</v>
      </c>
      <c r="B461" s="332" t="s">
        <v>661</v>
      </c>
      <c r="C461" s="361" t="s">
        <v>584</v>
      </c>
      <c r="D461" s="362">
        <v>0.46400000000000002</v>
      </c>
      <c r="E461" s="362">
        <v>0.42899999999999999</v>
      </c>
      <c r="F461" s="362" t="s">
        <v>40</v>
      </c>
      <c r="G461" s="362" t="s">
        <v>40</v>
      </c>
      <c r="H461" s="362" t="s">
        <v>40</v>
      </c>
      <c r="I461" s="362" t="s">
        <v>40</v>
      </c>
      <c r="J461" s="362" t="s">
        <v>40</v>
      </c>
      <c r="K461" s="362" t="s">
        <v>40</v>
      </c>
      <c r="L461" s="362" t="s">
        <v>40</v>
      </c>
      <c r="M461" s="362" t="s">
        <v>40</v>
      </c>
      <c r="N461" s="363">
        <v>0</v>
      </c>
      <c r="O461" s="363">
        <v>0</v>
      </c>
      <c r="P461" s="363">
        <v>0</v>
      </c>
      <c r="Q461" s="363">
        <v>0</v>
      </c>
      <c r="R461" s="363">
        <v>0</v>
      </c>
      <c r="S461" s="445">
        <v>0</v>
      </c>
      <c r="T461" s="451">
        <v>0</v>
      </c>
      <c r="W461" s="301"/>
    </row>
    <row r="462" spans="1:23" s="26" customFormat="1" ht="15" customHeight="1">
      <c r="A462" s="331">
        <v>105</v>
      </c>
      <c r="B462" s="332" t="s">
        <v>662</v>
      </c>
      <c r="C462" s="361" t="s">
        <v>584</v>
      </c>
      <c r="D462" s="362">
        <v>0.46400000000000002</v>
      </c>
      <c r="E462" s="362">
        <v>0.42899999999999999</v>
      </c>
      <c r="F462" s="362" t="s">
        <v>40</v>
      </c>
      <c r="G462" s="362" t="s">
        <v>40</v>
      </c>
      <c r="H462" s="362" t="s">
        <v>40</v>
      </c>
      <c r="I462" s="362" t="s">
        <v>40</v>
      </c>
      <c r="J462" s="362" t="s">
        <v>40</v>
      </c>
      <c r="K462" s="362" t="s">
        <v>40</v>
      </c>
      <c r="L462" s="362" t="s">
        <v>40</v>
      </c>
      <c r="M462" s="362" t="s">
        <v>40</v>
      </c>
      <c r="N462" s="363">
        <v>0</v>
      </c>
      <c r="O462" s="363">
        <v>0</v>
      </c>
      <c r="P462" s="363">
        <v>0</v>
      </c>
      <c r="Q462" s="363">
        <v>0</v>
      </c>
      <c r="R462" s="363">
        <v>0</v>
      </c>
      <c r="S462" s="445">
        <v>0</v>
      </c>
      <c r="T462" s="451">
        <v>0</v>
      </c>
      <c r="W462" s="301"/>
    </row>
    <row r="463" spans="1:23" s="26" customFormat="1" ht="15" customHeight="1">
      <c r="A463" s="331">
        <v>106</v>
      </c>
      <c r="B463" s="332" t="s">
        <v>714</v>
      </c>
      <c r="C463" s="361" t="s">
        <v>584</v>
      </c>
      <c r="D463" s="363" t="s">
        <v>40</v>
      </c>
      <c r="E463" s="363" t="s">
        <v>40</v>
      </c>
      <c r="F463" s="363" t="s">
        <v>40</v>
      </c>
      <c r="G463" s="363" t="s">
        <v>40</v>
      </c>
      <c r="H463" s="363" t="s">
        <v>40</v>
      </c>
      <c r="I463" s="363" t="s">
        <v>40</v>
      </c>
      <c r="J463" s="363" t="s">
        <v>40</v>
      </c>
      <c r="K463" s="363" t="s">
        <v>40</v>
      </c>
      <c r="L463" s="363" t="s">
        <v>40</v>
      </c>
      <c r="M463" s="363" t="s">
        <v>40</v>
      </c>
      <c r="N463" s="363" t="s">
        <v>40</v>
      </c>
      <c r="O463" s="363" t="s">
        <v>40</v>
      </c>
      <c r="P463" s="363">
        <v>0.3</v>
      </c>
      <c r="Q463" s="363">
        <v>0.34999999403953552</v>
      </c>
      <c r="R463" s="363">
        <v>0.18000000715255737</v>
      </c>
      <c r="S463" s="445">
        <v>0.17</v>
      </c>
      <c r="T463" s="451">
        <v>0.255</v>
      </c>
      <c r="W463" s="301"/>
    </row>
    <row r="464" spans="1:23" s="26" customFormat="1" ht="15" customHeight="1">
      <c r="A464" s="331">
        <v>107</v>
      </c>
      <c r="B464" s="332" t="s">
        <v>614</v>
      </c>
      <c r="C464" s="361" t="s">
        <v>584</v>
      </c>
      <c r="D464" s="362">
        <v>0.46400000000000002</v>
      </c>
      <c r="E464" s="362">
        <v>0.42899999999999999</v>
      </c>
      <c r="F464" s="362" t="s">
        <v>40</v>
      </c>
      <c r="G464" s="362" t="s">
        <v>40</v>
      </c>
      <c r="H464" s="362" t="s">
        <v>40</v>
      </c>
      <c r="I464" s="362" t="s">
        <v>40</v>
      </c>
      <c r="J464" s="362" t="s">
        <v>40</v>
      </c>
      <c r="K464" s="362" t="s">
        <v>40</v>
      </c>
      <c r="L464" s="362" t="s">
        <v>40</v>
      </c>
      <c r="M464" s="362" t="s">
        <v>40</v>
      </c>
      <c r="N464" s="363">
        <v>0</v>
      </c>
      <c r="O464" s="363">
        <v>0</v>
      </c>
      <c r="P464" s="363">
        <v>0</v>
      </c>
      <c r="Q464" s="363">
        <v>0</v>
      </c>
      <c r="R464" s="363">
        <v>0</v>
      </c>
      <c r="S464" s="445">
        <v>0</v>
      </c>
      <c r="T464" s="451">
        <v>0</v>
      </c>
      <c r="W464" s="301"/>
    </row>
    <row r="465" spans="1:23" s="26" customFormat="1" ht="15" customHeight="1">
      <c r="A465" s="331">
        <v>108</v>
      </c>
      <c r="B465" s="332" t="s">
        <v>615</v>
      </c>
      <c r="C465" s="361" t="s">
        <v>584</v>
      </c>
      <c r="D465" s="362">
        <v>0.46400000000000002</v>
      </c>
      <c r="E465" s="362">
        <v>0.42899999999999999</v>
      </c>
      <c r="F465" s="362" t="s">
        <v>40</v>
      </c>
      <c r="G465" s="362" t="s">
        <v>40</v>
      </c>
      <c r="H465" s="362" t="s">
        <v>40</v>
      </c>
      <c r="I465" s="362" t="s">
        <v>40</v>
      </c>
      <c r="J465" s="362" t="s">
        <v>40</v>
      </c>
      <c r="K465" s="362" t="s">
        <v>40</v>
      </c>
      <c r="L465" s="362" t="s">
        <v>40</v>
      </c>
      <c r="M465" s="362" t="s">
        <v>40</v>
      </c>
      <c r="N465" s="363">
        <v>0</v>
      </c>
      <c r="O465" s="363">
        <v>0</v>
      </c>
      <c r="P465" s="363">
        <v>0</v>
      </c>
      <c r="Q465" s="363">
        <v>0</v>
      </c>
      <c r="R465" s="363">
        <v>0</v>
      </c>
      <c r="S465" s="445">
        <v>0</v>
      </c>
      <c r="T465" s="451">
        <v>0</v>
      </c>
      <c r="W465" s="301"/>
    </row>
    <row r="466" spans="1:23" s="26" customFormat="1" ht="15" customHeight="1">
      <c r="A466" s="331">
        <v>109</v>
      </c>
      <c r="B466" s="332" t="s">
        <v>616</v>
      </c>
      <c r="C466" s="361" t="s">
        <v>584</v>
      </c>
      <c r="D466" s="362">
        <v>0.46400000000000002</v>
      </c>
      <c r="E466" s="362">
        <v>0.42899999999999999</v>
      </c>
      <c r="F466" s="362" t="s">
        <v>40</v>
      </c>
      <c r="G466" s="362" t="s">
        <v>40</v>
      </c>
      <c r="H466" s="362" t="s">
        <v>40</v>
      </c>
      <c r="I466" s="362" t="s">
        <v>40</v>
      </c>
      <c r="J466" s="362" t="s">
        <v>40</v>
      </c>
      <c r="K466" s="362" t="s">
        <v>40</v>
      </c>
      <c r="L466" s="362" t="s">
        <v>40</v>
      </c>
      <c r="M466" s="362" t="s">
        <v>40</v>
      </c>
      <c r="N466" s="363">
        <v>0.20999999344348907</v>
      </c>
      <c r="O466" s="363">
        <v>0.04</v>
      </c>
      <c r="P466" s="363">
        <v>0.06</v>
      </c>
      <c r="Q466" s="363">
        <v>0</v>
      </c>
      <c r="R466" s="363">
        <v>0</v>
      </c>
      <c r="S466" s="445">
        <v>0</v>
      </c>
      <c r="T466" s="451">
        <v>0</v>
      </c>
      <c r="W466" s="301"/>
    </row>
    <row r="467" spans="1:23" s="26" customFormat="1" ht="15" customHeight="1">
      <c r="A467" s="331">
        <v>110</v>
      </c>
      <c r="B467" s="332" t="s">
        <v>663</v>
      </c>
      <c r="C467" s="361" t="s">
        <v>584</v>
      </c>
      <c r="D467" s="362" t="s">
        <v>40</v>
      </c>
      <c r="E467" s="362" t="s">
        <v>40</v>
      </c>
      <c r="F467" s="362" t="s">
        <v>40</v>
      </c>
      <c r="G467" s="362" t="s">
        <v>40</v>
      </c>
      <c r="H467" s="362" t="s">
        <v>40</v>
      </c>
      <c r="I467" s="362" t="s">
        <v>40</v>
      </c>
      <c r="J467" s="362" t="s">
        <v>40</v>
      </c>
      <c r="K467" s="362" t="s">
        <v>40</v>
      </c>
      <c r="L467" s="362" t="s">
        <v>40</v>
      </c>
      <c r="M467" s="362" t="s">
        <v>40</v>
      </c>
      <c r="N467" s="362" t="s">
        <v>40</v>
      </c>
      <c r="O467" s="363">
        <v>0</v>
      </c>
      <c r="P467" s="363" t="s">
        <v>40</v>
      </c>
      <c r="Q467" s="363" t="s">
        <v>40</v>
      </c>
      <c r="R467" s="363" t="s">
        <v>40</v>
      </c>
      <c r="S467" s="446" t="s">
        <v>40</v>
      </c>
      <c r="T467" s="440" t="s">
        <v>40</v>
      </c>
      <c r="W467" s="301"/>
    </row>
    <row r="468" spans="1:23" s="26" customFormat="1" ht="15" customHeight="1">
      <c r="A468" s="331">
        <v>111</v>
      </c>
      <c r="B468" s="332" t="s">
        <v>664</v>
      </c>
      <c r="C468" s="361" t="s">
        <v>584</v>
      </c>
      <c r="D468" s="363" t="s">
        <v>40</v>
      </c>
      <c r="E468" s="363" t="s">
        <v>40</v>
      </c>
      <c r="F468" s="363" t="s">
        <v>40</v>
      </c>
      <c r="G468" s="363" t="s">
        <v>40</v>
      </c>
      <c r="H468" s="363" t="s">
        <v>40</v>
      </c>
      <c r="I468" s="363" t="s">
        <v>40</v>
      </c>
      <c r="J468" s="363" t="s">
        <v>40</v>
      </c>
      <c r="K468" s="363" t="s">
        <v>40</v>
      </c>
      <c r="L468" s="363" t="s">
        <v>40</v>
      </c>
      <c r="M468" s="363" t="s">
        <v>40</v>
      </c>
      <c r="N468" s="363" t="s">
        <v>40</v>
      </c>
      <c r="O468" s="363">
        <v>0</v>
      </c>
      <c r="P468" s="363">
        <v>0.06</v>
      </c>
      <c r="Q468" s="363">
        <v>0</v>
      </c>
      <c r="R468" s="363" t="s">
        <v>40</v>
      </c>
      <c r="S468" s="446" t="s">
        <v>40</v>
      </c>
      <c r="T468" s="440" t="s">
        <v>40</v>
      </c>
      <c r="W468" s="301"/>
    </row>
    <row r="469" spans="1:23" s="26" customFormat="1" ht="15" customHeight="1">
      <c r="A469" s="331">
        <v>112</v>
      </c>
      <c r="B469" s="332" t="s">
        <v>665</v>
      </c>
      <c r="C469" s="361" t="s">
        <v>584</v>
      </c>
      <c r="D469" s="362" t="s">
        <v>40</v>
      </c>
      <c r="E469" s="362" t="s">
        <v>40</v>
      </c>
      <c r="F469" s="362" t="s">
        <v>40</v>
      </c>
      <c r="G469" s="362" t="s">
        <v>40</v>
      </c>
      <c r="H469" s="362" t="s">
        <v>40</v>
      </c>
      <c r="I469" s="362" t="s">
        <v>40</v>
      </c>
      <c r="J469" s="362" t="s">
        <v>40</v>
      </c>
      <c r="K469" s="362" t="s">
        <v>40</v>
      </c>
      <c r="L469" s="362" t="s">
        <v>40</v>
      </c>
      <c r="M469" s="362" t="s">
        <v>40</v>
      </c>
      <c r="N469" s="362" t="s">
        <v>40</v>
      </c>
      <c r="O469" s="363">
        <v>0</v>
      </c>
      <c r="P469" s="363" t="s">
        <v>40</v>
      </c>
      <c r="Q469" s="363">
        <v>0.37000000476837158</v>
      </c>
      <c r="R469" s="363" t="s">
        <v>40</v>
      </c>
      <c r="S469" s="446" t="s">
        <v>40</v>
      </c>
      <c r="T469" s="440" t="s">
        <v>40</v>
      </c>
      <c r="W469" s="301"/>
    </row>
    <row r="470" spans="1:23" s="26" customFormat="1" ht="15" customHeight="1">
      <c r="A470" s="331">
        <v>113</v>
      </c>
      <c r="B470" s="332" t="s">
        <v>827</v>
      </c>
      <c r="C470" s="361" t="s">
        <v>584</v>
      </c>
      <c r="D470" s="363" t="s">
        <v>40</v>
      </c>
      <c r="E470" s="363" t="s">
        <v>40</v>
      </c>
      <c r="F470" s="363" t="s">
        <v>40</v>
      </c>
      <c r="G470" s="363" t="s">
        <v>40</v>
      </c>
      <c r="H470" s="363" t="s">
        <v>40</v>
      </c>
      <c r="I470" s="363" t="s">
        <v>40</v>
      </c>
      <c r="J470" s="363" t="s">
        <v>40</v>
      </c>
      <c r="K470" s="363" t="s">
        <v>40</v>
      </c>
      <c r="L470" s="363" t="s">
        <v>40</v>
      </c>
      <c r="M470" s="363" t="s">
        <v>40</v>
      </c>
      <c r="N470" s="363" t="s">
        <v>40</v>
      </c>
      <c r="O470" s="363" t="s">
        <v>40</v>
      </c>
      <c r="P470" s="363" t="s">
        <v>40</v>
      </c>
      <c r="Q470" s="363">
        <v>0.38999998569488525</v>
      </c>
      <c r="R470" s="363">
        <v>0.28999999165534973</v>
      </c>
      <c r="S470" s="446" t="s">
        <v>40</v>
      </c>
      <c r="T470" s="451">
        <v>0.249</v>
      </c>
      <c r="W470" s="301"/>
    </row>
    <row r="471" spans="1:23" s="26" customFormat="1" ht="15" customHeight="1">
      <c r="A471" s="331">
        <v>114</v>
      </c>
      <c r="B471" s="332" t="s">
        <v>260</v>
      </c>
      <c r="C471" s="361" t="s">
        <v>584</v>
      </c>
      <c r="D471" s="362">
        <v>0.46400000000000002</v>
      </c>
      <c r="E471" s="362">
        <v>0.42899999999999999</v>
      </c>
      <c r="F471" s="362" t="s">
        <v>40</v>
      </c>
      <c r="G471" s="362" t="s">
        <v>40</v>
      </c>
      <c r="H471" s="362" t="s">
        <v>40</v>
      </c>
      <c r="I471" s="362" t="s">
        <v>40</v>
      </c>
      <c r="J471" s="363" t="s">
        <v>40</v>
      </c>
      <c r="K471" s="363" t="s">
        <v>40</v>
      </c>
      <c r="L471" s="363">
        <v>0</v>
      </c>
      <c r="M471" s="363">
        <v>0.25999999046325684</v>
      </c>
      <c r="N471" s="363">
        <v>0.33000001311302185</v>
      </c>
      <c r="O471" s="363">
        <v>0</v>
      </c>
      <c r="P471" s="363">
        <v>0</v>
      </c>
      <c r="Q471" s="363">
        <v>0</v>
      </c>
      <c r="R471" s="363">
        <v>0</v>
      </c>
      <c r="S471" s="445">
        <v>0</v>
      </c>
      <c r="T471" s="451">
        <v>0</v>
      </c>
      <c r="W471" s="301"/>
    </row>
    <row r="472" spans="1:23" s="26" customFormat="1" ht="15" customHeight="1">
      <c r="A472" s="331">
        <v>115</v>
      </c>
      <c r="B472" s="332" t="s">
        <v>828</v>
      </c>
      <c r="C472" s="361" t="s">
        <v>584</v>
      </c>
      <c r="D472" s="363" t="s">
        <v>40</v>
      </c>
      <c r="E472" s="363" t="s">
        <v>40</v>
      </c>
      <c r="F472" s="363" t="s">
        <v>40</v>
      </c>
      <c r="G472" s="363" t="s">
        <v>40</v>
      </c>
      <c r="H472" s="363" t="s">
        <v>40</v>
      </c>
      <c r="I472" s="363" t="s">
        <v>40</v>
      </c>
      <c r="J472" s="363" t="s">
        <v>40</v>
      </c>
      <c r="K472" s="363" t="s">
        <v>40</v>
      </c>
      <c r="L472" s="363" t="s">
        <v>40</v>
      </c>
      <c r="M472" s="363" t="s">
        <v>40</v>
      </c>
      <c r="N472" s="363" t="s">
        <v>40</v>
      </c>
      <c r="O472" s="363" t="s">
        <v>40</v>
      </c>
      <c r="P472" s="363" t="s">
        <v>40</v>
      </c>
      <c r="Q472" s="363">
        <v>0</v>
      </c>
      <c r="R472" s="363">
        <v>0</v>
      </c>
      <c r="S472" s="445">
        <v>0</v>
      </c>
      <c r="T472" s="451">
        <v>0</v>
      </c>
      <c r="W472" s="301"/>
    </row>
    <row r="473" spans="1:23" s="26" customFormat="1" ht="15" customHeight="1">
      <c r="A473" s="331">
        <v>116</v>
      </c>
      <c r="B473" s="332" t="s">
        <v>914</v>
      </c>
      <c r="C473" s="361" t="s">
        <v>584</v>
      </c>
      <c r="D473" s="363" t="s">
        <v>40</v>
      </c>
      <c r="E473" s="363" t="s">
        <v>40</v>
      </c>
      <c r="F473" s="363" t="s">
        <v>40</v>
      </c>
      <c r="G473" s="363" t="s">
        <v>40</v>
      </c>
      <c r="H473" s="363" t="s">
        <v>40</v>
      </c>
      <c r="I473" s="363" t="s">
        <v>40</v>
      </c>
      <c r="J473" s="363" t="s">
        <v>40</v>
      </c>
      <c r="K473" s="363" t="s">
        <v>40</v>
      </c>
      <c r="L473" s="363" t="s">
        <v>40</v>
      </c>
      <c r="M473" s="363" t="s">
        <v>40</v>
      </c>
      <c r="N473" s="363" t="s">
        <v>40</v>
      </c>
      <c r="O473" s="363" t="s">
        <v>40</v>
      </c>
      <c r="P473" s="363" t="s">
        <v>40</v>
      </c>
      <c r="Q473" s="363" t="s">
        <v>40</v>
      </c>
      <c r="R473" s="363">
        <v>0</v>
      </c>
      <c r="S473" s="447" t="s">
        <v>40</v>
      </c>
      <c r="T473" s="440" t="s">
        <v>40</v>
      </c>
      <c r="W473" s="301"/>
    </row>
    <row r="474" spans="1:23" s="26" customFormat="1" ht="15" customHeight="1">
      <c r="A474" s="331">
        <v>117</v>
      </c>
      <c r="B474" s="332" t="s">
        <v>915</v>
      </c>
      <c r="C474" s="361" t="s">
        <v>584</v>
      </c>
      <c r="D474" s="363" t="s">
        <v>40</v>
      </c>
      <c r="E474" s="363" t="s">
        <v>40</v>
      </c>
      <c r="F474" s="363" t="s">
        <v>40</v>
      </c>
      <c r="G474" s="363" t="s">
        <v>40</v>
      </c>
      <c r="H474" s="363" t="s">
        <v>40</v>
      </c>
      <c r="I474" s="363" t="s">
        <v>40</v>
      </c>
      <c r="J474" s="363" t="s">
        <v>40</v>
      </c>
      <c r="K474" s="363" t="s">
        <v>40</v>
      </c>
      <c r="L474" s="363" t="s">
        <v>40</v>
      </c>
      <c r="M474" s="363" t="s">
        <v>40</v>
      </c>
      <c r="N474" s="363" t="s">
        <v>40</v>
      </c>
      <c r="O474" s="363" t="s">
        <v>40</v>
      </c>
      <c r="P474" s="363" t="s">
        <v>40</v>
      </c>
      <c r="Q474" s="363" t="s">
        <v>40</v>
      </c>
      <c r="R474" s="363">
        <v>0</v>
      </c>
      <c r="S474" s="445">
        <v>0.17</v>
      </c>
      <c r="T474" s="451">
        <v>0.25900000000000001</v>
      </c>
      <c r="W474" s="301"/>
    </row>
    <row r="475" spans="1:23" s="26" customFormat="1" ht="15" customHeight="1">
      <c r="A475" s="331">
        <v>118</v>
      </c>
      <c r="B475" s="332" t="s">
        <v>666</v>
      </c>
      <c r="C475" s="361" t="s">
        <v>584</v>
      </c>
      <c r="D475" s="362" t="s">
        <v>40</v>
      </c>
      <c r="E475" s="362" t="s">
        <v>40</v>
      </c>
      <c r="F475" s="362" t="s">
        <v>40</v>
      </c>
      <c r="G475" s="362" t="s">
        <v>40</v>
      </c>
      <c r="H475" s="362" t="s">
        <v>40</v>
      </c>
      <c r="I475" s="362" t="s">
        <v>40</v>
      </c>
      <c r="J475" s="362" t="s">
        <v>40</v>
      </c>
      <c r="K475" s="362" t="s">
        <v>40</v>
      </c>
      <c r="L475" s="362" t="s">
        <v>40</v>
      </c>
      <c r="M475" s="362" t="s">
        <v>40</v>
      </c>
      <c r="N475" s="362" t="s">
        <v>40</v>
      </c>
      <c r="O475" s="363">
        <v>0</v>
      </c>
      <c r="P475" s="363" t="s">
        <v>40</v>
      </c>
      <c r="Q475" s="363" t="s">
        <v>40</v>
      </c>
      <c r="R475" s="363" t="s">
        <v>40</v>
      </c>
      <c r="S475" s="446" t="s">
        <v>40</v>
      </c>
      <c r="T475" s="440" t="s">
        <v>40</v>
      </c>
      <c r="W475" s="301"/>
    </row>
    <row r="476" spans="1:23" s="26" customFormat="1" ht="15" customHeight="1">
      <c r="A476" s="331">
        <v>119</v>
      </c>
      <c r="B476" s="332" t="s">
        <v>1076</v>
      </c>
      <c r="C476" s="361" t="s">
        <v>584</v>
      </c>
      <c r="D476" s="363" t="s">
        <v>40</v>
      </c>
      <c r="E476" s="363" t="s">
        <v>40</v>
      </c>
      <c r="F476" s="363" t="s">
        <v>40</v>
      </c>
      <c r="G476" s="363" t="s">
        <v>40</v>
      </c>
      <c r="H476" s="363" t="s">
        <v>40</v>
      </c>
      <c r="I476" s="363" t="s">
        <v>40</v>
      </c>
      <c r="J476" s="363" t="s">
        <v>40</v>
      </c>
      <c r="K476" s="363" t="s">
        <v>40</v>
      </c>
      <c r="L476" s="363" t="s">
        <v>40</v>
      </c>
      <c r="M476" s="363" t="s">
        <v>40</v>
      </c>
      <c r="N476" s="363" t="s">
        <v>40</v>
      </c>
      <c r="O476" s="363" t="s">
        <v>40</v>
      </c>
      <c r="P476" s="363" t="s">
        <v>40</v>
      </c>
      <c r="Q476" s="363" t="s">
        <v>40</v>
      </c>
      <c r="R476" s="363" t="s">
        <v>40</v>
      </c>
      <c r="S476" s="445">
        <v>0</v>
      </c>
      <c r="T476" s="451">
        <v>0</v>
      </c>
      <c r="W476" s="301"/>
    </row>
    <row r="477" spans="1:23" s="26" customFormat="1" ht="15" customHeight="1">
      <c r="A477" s="331">
        <v>120</v>
      </c>
      <c r="B477" s="332" t="s">
        <v>440</v>
      </c>
      <c r="C477" s="361" t="s">
        <v>584</v>
      </c>
      <c r="D477" s="362">
        <v>0.46400000000000002</v>
      </c>
      <c r="E477" s="362">
        <v>0.42899999999999999</v>
      </c>
      <c r="F477" s="362" t="s">
        <v>40</v>
      </c>
      <c r="G477" s="362" t="s">
        <v>40</v>
      </c>
      <c r="H477" s="363">
        <v>9.9999997764825821E-3</v>
      </c>
      <c r="I477" s="363">
        <v>0</v>
      </c>
      <c r="J477" s="362" t="s">
        <v>40</v>
      </c>
      <c r="K477" s="362" t="s">
        <v>40</v>
      </c>
      <c r="L477" s="362" t="s">
        <v>40</v>
      </c>
      <c r="M477" s="362" t="s">
        <v>40</v>
      </c>
      <c r="N477" s="363" t="s">
        <v>40</v>
      </c>
      <c r="O477" s="363" t="s">
        <v>40</v>
      </c>
      <c r="P477" s="363" t="s">
        <v>40</v>
      </c>
      <c r="Q477" s="363" t="s">
        <v>40</v>
      </c>
      <c r="R477" s="363" t="s">
        <v>40</v>
      </c>
      <c r="S477" s="446" t="s">
        <v>40</v>
      </c>
      <c r="T477" s="440" t="s">
        <v>40</v>
      </c>
      <c r="W477" s="301"/>
    </row>
    <row r="478" spans="1:23" s="26" customFormat="1" ht="15" customHeight="1">
      <c r="A478" s="331">
        <v>121</v>
      </c>
      <c r="B478" s="332" t="s">
        <v>916</v>
      </c>
      <c r="C478" s="361" t="s">
        <v>584</v>
      </c>
      <c r="D478" s="363" t="s">
        <v>40</v>
      </c>
      <c r="E478" s="363" t="s">
        <v>40</v>
      </c>
      <c r="F478" s="363" t="s">
        <v>40</v>
      </c>
      <c r="G478" s="363" t="s">
        <v>40</v>
      </c>
      <c r="H478" s="363" t="s">
        <v>40</v>
      </c>
      <c r="I478" s="363" t="s">
        <v>40</v>
      </c>
      <c r="J478" s="363" t="s">
        <v>40</v>
      </c>
      <c r="K478" s="363" t="s">
        <v>40</v>
      </c>
      <c r="L478" s="363" t="s">
        <v>40</v>
      </c>
      <c r="M478" s="363" t="s">
        <v>40</v>
      </c>
      <c r="N478" s="363" t="s">
        <v>40</v>
      </c>
      <c r="O478" s="363" t="s">
        <v>40</v>
      </c>
      <c r="P478" s="363" t="s">
        <v>40</v>
      </c>
      <c r="Q478" s="363" t="s">
        <v>40</v>
      </c>
      <c r="R478" s="363">
        <v>0.239999994635582</v>
      </c>
      <c r="S478" s="445">
        <v>0.21</v>
      </c>
      <c r="T478" s="440" t="s">
        <v>40</v>
      </c>
      <c r="W478" s="301"/>
    </row>
    <row r="479" spans="1:23" s="26" customFormat="1" ht="15" customHeight="1">
      <c r="A479" s="331">
        <v>122</v>
      </c>
      <c r="B479" s="332" t="s">
        <v>917</v>
      </c>
      <c r="C479" s="361" t="s">
        <v>584</v>
      </c>
      <c r="D479" s="363" t="s">
        <v>40</v>
      </c>
      <c r="E479" s="363" t="s">
        <v>40</v>
      </c>
      <c r="F479" s="363" t="s">
        <v>40</v>
      </c>
      <c r="G479" s="363" t="s">
        <v>40</v>
      </c>
      <c r="H479" s="363" t="s">
        <v>40</v>
      </c>
      <c r="I479" s="363" t="s">
        <v>40</v>
      </c>
      <c r="J479" s="363" t="s">
        <v>40</v>
      </c>
      <c r="K479" s="363" t="s">
        <v>40</v>
      </c>
      <c r="L479" s="363" t="s">
        <v>40</v>
      </c>
      <c r="M479" s="363" t="s">
        <v>40</v>
      </c>
      <c r="N479" s="363" t="s">
        <v>40</v>
      </c>
      <c r="O479" s="363" t="s">
        <v>40</v>
      </c>
      <c r="P479" s="363" t="s">
        <v>40</v>
      </c>
      <c r="Q479" s="363" t="s">
        <v>40</v>
      </c>
      <c r="R479" s="363">
        <v>0</v>
      </c>
      <c r="S479" s="445">
        <v>0</v>
      </c>
      <c r="T479" s="451">
        <v>0</v>
      </c>
      <c r="W479" s="301"/>
    </row>
    <row r="480" spans="1:23" s="26" customFormat="1" ht="15" customHeight="1">
      <c r="A480" s="331">
        <v>123</v>
      </c>
      <c r="B480" s="332" t="s">
        <v>667</v>
      </c>
      <c r="C480" s="361" t="s">
        <v>584</v>
      </c>
      <c r="D480" s="362" t="s">
        <v>40</v>
      </c>
      <c r="E480" s="362" t="s">
        <v>40</v>
      </c>
      <c r="F480" s="362" t="s">
        <v>40</v>
      </c>
      <c r="G480" s="362" t="s">
        <v>40</v>
      </c>
      <c r="H480" s="362" t="s">
        <v>40</v>
      </c>
      <c r="I480" s="362" t="s">
        <v>40</v>
      </c>
      <c r="J480" s="362" t="s">
        <v>40</v>
      </c>
      <c r="K480" s="362" t="s">
        <v>40</v>
      </c>
      <c r="L480" s="362" t="s">
        <v>40</v>
      </c>
      <c r="M480" s="362" t="s">
        <v>40</v>
      </c>
      <c r="N480" s="362" t="s">
        <v>40</v>
      </c>
      <c r="O480" s="363">
        <v>0</v>
      </c>
      <c r="P480" s="363" t="s">
        <v>40</v>
      </c>
      <c r="Q480" s="363" t="s">
        <v>40</v>
      </c>
      <c r="R480" s="363" t="s">
        <v>40</v>
      </c>
      <c r="S480" s="446" t="s">
        <v>40</v>
      </c>
      <c r="T480" s="440" t="s">
        <v>40</v>
      </c>
      <c r="W480" s="301"/>
    </row>
    <row r="481" spans="1:23" s="26" customFormat="1" ht="15" customHeight="1">
      <c r="A481" s="331">
        <v>124</v>
      </c>
      <c r="B481" s="332" t="s">
        <v>617</v>
      </c>
      <c r="C481" s="361" t="s">
        <v>584</v>
      </c>
      <c r="D481" s="362">
        <v>0.46400000000000002</v>
      </c>
      <c r="E481" s="362">
        <v>0.42899999999999999</v>
      </c>
      <c r="F481" s="362" t="s">
        <v>40</v>
      </c>
      <c r="G481" s="362" t="s">
        <v>40</v>
      </c>
      <c r="H481" s="362" t="s">
        <v>40</v>
      </c>
      <c r="I481" s="362" t="s">
        <v>40</v>
      </c>
      <c r="J481" s="362" t="s">
        <v>40</v>
      </c>
      <c r="K481" s="362" t="s">
        <v>40</v>
      </c>
      <c r="L481" s="362" t="s">
        <v>40</v>
      </c>
      <c r="M481" s="362" t="s">
        <v>40</v>
      </c>
      <c r="N481" s="363">
        <v>0</v>
      </c>
      <c r="O481" s="363">
        <v>0</v>
      </c>
      <c r="P481" s="363">
        <v>0</v>
      </c>
      <c r="Q481" s="363">
        <v>0</v>
      </c>
      <c r="R481" s="363">
        <v>0</v>
      </c>
      <c r="S481" s="446">
        <v>0</v>
      </c>
      <c r="T481" s="440" t="s">
        <v>40</v>
      </c>
      <c r="W481" s="301"/>
    </row>
    <row r="482" spans="1:23" s="26" customFormat="1" ht="15" customHeight="1">
      <c r="A482" s="331">
        <v>125</v>
      </c>
      <c r="B482" s="332" t="s">
        <v>715</v>
      </c>
      <c r="C482" s="361" t="s">
        <v>584</v>
      </c>
      <c r="D482" s="363" t="s">
        <v>40</v>
      </c>
      <c r="E482" s="363" t="s">
        <v>40</v>
      </c>
      <c r="F482" s="363" t="s">
        <v>40</v>
      </c>
      <c r="G482" s="363" t="s">
        <v>40</v>
      </c>
      <c r="H482" s="363" t="s">
        <v>40</v>
      </c>
      <c r="I482" s="363" t="s">
        <v>40</v>
      </c>
      <c r="J482" s="363" t="s">
        <v>40</v>
      </c>
      <c r="K482" s="363" t="s">
        <v>40</v>
      </c>
      <c r="L482" s="363" t="s">
        <v>40</v>
      </c>
      <c r="M482" s="363" t="s">
        <v>40</v>
      </c>
      <c r="N482" s="363" t="s">
        <v>40</v>
      </c>
      <c r="O482" s="363" t="s">
        <v>40</v>
      </c>
      <c r="P482" s="363">
        <v>0.42</v>
      </c>
      <c r="Q482" s="363">
        <v>0.40999999642372131</v>
      </c>
      <c r="R482" s="363" t="s">
        <v>40</v>
      </c>
      <c r="S482" s="445">
        <v>0.25</v>
      </c>
      <c r="T482" s="451">
        <v>0.23400000000000001</v>
      </c>
      <c r="W482" s="301"/>
    </row>
    <row r="483" spans="1:23" s="26" customFormat="1" ht="15" customHeight="1">
      <c r="A483" s="331">
        <v>126</v>
      </c>
      <c r="B483" s="332" t="s">
        <v>261</v>
      </c>
      <c r="C483" s="361" t="s">
        <v>584</v>
      </c>
      <c r="D483" s="362">
        <v>0.46400000000000002</v>
      </c>
      <c r="E483" s="362">
        <v>0.42899999999999999</v>
      </c>
      <c r="F483" s="362" t="s">
        <v>40</v>
      </c>
      <c r="G483" s="362" t="s">
        <v>40</v>
      </c>
      <c r="H483" s="362" t="s">
        <v>40</v>
      </c>
      <c r="I483" s="362" t="s">
        <v>40</v>
      </c>
      <c r="J483" s="363">
        <v>0.19</v>
      </c>
      <c r="K483" s="363">
        <v>0</v>
      </c>
      <c r="L483" s="363">
        <v>0</v>
      </c>
      <c r="M483" s="363">
        <v>0</v>
      </c>
      <c r="N483" s="363">
        <v>0</v>
      </c>
      <c r="O483" s="363">
        <v>0</v>
      </c>
      <c r="P483" s="363">
        <v>0</v>
      </c>
      <c r="Q483" s="363">
        <v>0</v>
      </c>
      <c r="R483" s="363">
        <v>0</v>
      </c>
      <c r="S483" s="445">
        <v>0</v>
      </c>
      <c r="T483" s="451">
        <v>0</v>
      </c>
      <c r="W483" s="301"/>
    </row>
    <row r="484" spans="1:23" s="26" customFormat="1" ht="15" customHeight="1">
      <c r="A484" s="331">
        <v>127</v>
      </c>
      <c r="B484" s="332" t="s">
        <v>262</v>
      </c>
      <c r="C484" s="361" t="s">
        <v>584</v>
      </c>
      <c r="D484" s="362">
        <v>0.46400000000000002</v>
      </c>
      <c r="E484" s="362">
        <v>0.42899999999999999</v>
      </c>
      <c r="F484" s="363">
        <v>0.37</v>
      </c>
      <c r="G484" s="363">
        <v>0.37</v>
      </c>
      <c r="H484" s="363">
        <v>0.2800000011920929</v>
      </c>
      <c r="I484" s="363">
        <v>0.26</v>
      </c>
      <c r="J484" s="363">
        <v>0.33</v>
      </c>
      <c r="K484" s="363">
        <v>0.37000000476837158</v>
      </c>
      <c r="L484" s="363">
        <v>0.31000000238418579</v>
      </c>
      <c r="M484" s="363">
        <v>0.33000001311302185</v>
      </c>
      <c r="N484" s="363">
        <v>0.37999999523162842</v>
      </c>
      <c r="O484" s="363">
        <v>0.34</v>
      </c>
      <c r="P484" s="363">
        <v>0.39</v>
      </c>
      <c r="Q484" s="363">
        <v>0.37999999523162842</v>
      </c>
      <c r="R484" s="363">
        <v>0.27000001072883606</v>
      </c>
      <c r="S484" s="445">
        <v>0.2</v>
      </c>
      <c r="T484" s="451">
        <v>0.25800000000000001</v>
      </c>
      <c r="W484" s="301"/>
    </row>
    <row r="485" spans="1:23" s="26" customFormat="1" ht="15" customHeight="1">
      <c r="A485" s="331">
        <v>128</v>
      </c>
      <c r="B485" s="332" t="s">
        <v>1077</v>
      </c>
      <c r="C485" s="361" t="s">
        <v>584</v>
      </c>
      <c r="D485" s="363" t="s">
        <v>40</v>
      </c>
      <c r="E485" s="363" t="s">
        <v>40</v>
      </c>
      <c r="F485" s="363" t="s">
        <v>40</v>
      </c>
      <c r="G485" s="363" t="s">
        <v>40</v>
      </c>
      <c r="H485" s="363" t="s">
        <v>40</v>
      </c>
      <c r="I485" s="363" t="s">
        <v>40</v>
      </c>
      <c r="J485" s="363" t="s">
        <v>40</v>
      </c>
      <c r="K485" s="363" t="s">
        <v>40</v>
      </c>
      <c r="L485" s="363" t="s">
        <v>40</v>
      </c>
      <c r="M485" s="363" t="s">
        <v>40</v>
      </c>
      <c r="N485" s="363" t="s">
        <v>40</v>
      </c>
      <c r="O485" s="363" t="s">
        <v>40</v>
      </c>
      <c r="P485" s="363" t="s">
        <v>40</v>
      </c>
      <c r="Q485" s="363" t="s">
        <v>40</v>
      </c>
      <c r="R485" s="363" t="s">
        <v>40</v>
      </c>
      <c r="S485" s="445">
        <v>0</v>
      </c>
      <c r="T485" s="451">
        <v>0</v>
      </c>
      <c r="W485" s="301"/>
    </row>
    <row r="486" spans="1:23" s="26" customFormat="1" ht="15" customHeight="1">
      <c r="A486" s="331">
        <v>129</v>
      </c>
      <c r="B486" s="332" t="s">
        <v>263</v>
      </c>
      <c r="C486" s="361" t="s">
        <v>584</v>
      </c>
      <c r="D486" s="362">
        <v>0.46400000000000002</v>
      </c>
      <c r="E486" s="362">
        <v>0.42899999999999999</v>
      </c>
      <c r="F486" s="362" t="s">
        <v>40</v>
      </c>
      <c r="G486" s="362" t="s">
        <v>40</v>
      </c>
      <c r="H486" s="362" t="s">
        <v>40</v>
      </c>
      <c r="I486" s="362" t="s">
        <v>40</v>
      </c>
      <c r="J486" s="362" t="s">
        <v>40</v>
      </c>
      <c r="K486" s="362" t="s">
        <v>40</v>
      </c>
      <c r="L486" s="363">
        <v>0.2800000011920929</v>
      </c>
      <c r="M486" s="363">
        <v>0</v>
      </c>
      <c r="N486" s="363" t="s">
        <v>40</v>
      </c>
      <c r="O486" s="363" t="s">
        <v>40</v>
      </c>
      <c r="P486" s="363" t="s">
        <v>40</v>
      </c>
      <c r="Q486" s="363">
        <v>0</v>
      </c>
      <c r="R486" s="363">
        <v>0.31000000238418601</v>
      </c>
      <c r="S486" s="447" t="s">
        <v>40</v>
      </c>
      <c r="T486" s="440" t="s">
        <v>40</v>
      </c>
      <c r="W486" s="301"/>
    </row>
    <row r="487" spans="1:23" s="26" customFormat="1" ht="15" customHeight="1">
      <c r="A487" s="331">
        <v>130</v>
      </c>
      <c r="B487" s="332" t="s">
        <v>918</v>
      </c>
      <c r="C487" s="361" t="s">
        <v>584</v>
      </c>
      <c r="D487" s="363" t="s">
        <v>40</v>
      </c>
      <c r="E487" s="363" t="s">
        <v>40</v>
      </c>
      <c r="F487" s="363" t="s">
        <v>40</v>
      </c>
      <c r="G487" s="363" t="s">
        <v>40</v>
      </c>
      <c r="H487" s="363" t="s">
        <v>40</v>
      </c>
      <c r="I487" s="363" t="s">
        <v>40</v>
      </c>
      <c r="J487" s="363" t="s">
        <v>40</v>
      </c>
      <c r="K487" s="363" t="s">
        <v>40</v>
      </c>
      <c r="L487" s="363" t="s">
        <v>40</v>
      </c>
      <c r="M487" s="363" t="s">
        <v>40</v>
      </c>
      <c r="N487" s="363" t="s">
        <v>40</v>
      </c>
      <c r="O487" s="363" t="s">
        <v>40</v>
      </c>
      <c r="P487" s="363" t="s">
        <v>40</v>
      </c>
      <c r="Q487" s="363" t="s">
        <v>40</v>
      </c>
      <c r="R487" s="363">
        <v>0</v>
      </c>
      <c r="S487" s="445">
        <v>0</v>
      </c>
      <c r="T487" s="451">
        <v>0</v>
      </c>
      <c r="W487" s="301"/>
    </row>
    <row r="488" spans="1:23" s="26" customFormat="1" ht="15" customHeight="1">
      <c r="A488" s="331">
        <v>131</v>
      </c>
      <c r="B488" s="332" t="s">
        <v>290</v>
      </c>
      <c r="C488" s="361" t="s">
        <v>584</v>
      </c>
      <c r="D488" s="362">
        <v>0.46400000000000002</v>
      </c>
      <c r="E488" s="362">
        <v>0.42899999999999999</v>
      </c>
      <c r="F488" s="362" t="s">
        <v>40</v>
      </c>
      <c r="G488" s="362" t="s">
        <v>40</v>
      </c>
      <c r="H488" s="362" t="s">
        <v>40</v>
      </c>
      <c r="I488" s="362" t="s">
        <v>40</v>
      </c>
      <c r="J488" s="362" t="s">
        <v>40</v>
      </c>
      <c r="K488" s="362" t="s">
        <v>40</v>
      </c>
      <c r="L488" s="362" t="s">
        <v>40</v>
      </c>
      <c r="M488" s="363">
        <v>0</v>
      </c>
      <c r="N488" s="363" t="s">
        <v>40</v>
      </c>
      <c r="O488" s="363" t="s">
        <v>40</v>
      </c>
      <c r="P488" s="363" t="s">
        <v>40</v>
      </c>
      <c r="Q488" s="363" t="s">
        <v>40</v>
      </c>
      <c r="R488" s="363" t="s">
        <v>40</v>
      </c>
      <c r="S488" s="446" t="s">
        <v>40</v>
      </c>
      <c r="T488" s="440" t="s">
        <v>40</v>
      </c>
      <c r="W488" s="301"/>
    </row>
    <row r="489" spans="1:23" s="26" customFormat="1" ht="15" customHeight="1">
      <c r="A489" s="331">
        <v>132</v>
      </c>
      <c r="B489" s="332" t="s">
        <v>437</v>
      </c>
      <c r="C489" s="361" t="s">
        <v>584</v>
      </c>
      <c r="D489" s="362">
        <v>0.46400000000000002</v>
      </c>
      <c r="E489" s="362">
        <v>0.42899999999999999</v>
      </c>
      <c r="F489" s="363">
        <v>0.18</v>
      </c>
      <c r="G489" s="362" t="s">
        <v>40</v>
      </c>
      <c r="H489" s="362" t="s">
        <v>40</v>
      </c>
      <c r="I489" s="362" t="s">
        <v>40</v>
      </c>
      <c r="J489" s="362" t="s">
        <v>40</v>
      </c>
      <c r="K489" s="362" t="s">
        <v>40</v>
      </c>
      <c r="L489" s="362" t="s">
        <v>40</v>
      </c>
      <c r="M489" s="362" t="s">
        <v>40</v>
      </c>
      <c r="N489" s="363" t="s">
        <v>40</v>
      </c>
      <c r="O489" s="363" t="s">
        <v>40</v>
      </c>
      <c r="P489" s="363" t="s">
        <v>40</v>
      </c>
      <c r="Q489" s="363" t="s">
        <v>40</v>
      </c>
      <c r="R489" s="363" t="s">
        <v>40</v>
      </c>
      <c r="S489" s="446" t="s">
        <v>40</v>
      </c>
      <c r="T489" s="440" t="s">
        <v>40</v>
      </c>
      <c r="W489" s="301"/>
    </row>
    <row r="490" spans="1:23" s="26" customFormat="1" ht="15" customHeight="1">
      <c r="A490" s="331">
        <v>133</v>
      </c>
      <c r="B490" s="332" t="s">
        <v>919</v>
      </c>
      <c r="C490" s="361" t="s">
        <v>584</v>
      </c>
      <c r="D490" s="363" t="s">
        <v>40</v>
      </c>
      <c r="E490" s="363" t="s">
        <v>40</v>
      </c>
      <c r="F490" s="363" t="s">
        <v>40</v>
      </c>
      <c r="G490" s="363" t="s">
        <v>40</v>
      </c>
      <c r="H490" s="363" t="s">
        <v>40</v>
      </c>
      <c r="I490" s="363" t="s">
        <v>40</v>
      </c>
      <c r="J490" s="363" t="s">
        <v>40</v>
      </c>
      <c r="K490" s="363" t="s">
        <v>40</v>
      </c>
      <c r="L490" s="363" t="s">
        <v>40</v>
      </c>
      <c r="M490" s="363" t="s">
        <v>40</v>
      </c>
      <c r="N490" s="363" t="s">
        <v>40</v>
      </c>
      <c r="O490" s="363" t="s">
        <v>40</v>
      </c>
      <c r="P490" s="363" t="s">
        <v>40</v>
      </c>
      <c r="Q490" s="363" t="s">
        <v>40</v>
      </c>
      <c r="R490" s="363">
        <v>0</v>
      </c>
      <c r="S490" s="445">
        <v>0</v>
      </c>
      <c r="T490" s="440" t="s">
        <v>40</v>
      </c>
      <c r="W490" s="301"/>
    </row>
    <row r="491" spans="1:23" s="26" customFormat="1" ht="15" customHeight="1">
      <c r="A491" s="331">
        <v>134</v>
      </c>
      <c r="B491" s="332" t="s">
        <v>264</v>
      </c>
      <c r="C491" s="361" t="s">
        <v>584</v>
      </c>
      <c r="D491" s="362">
        <v>0.46400000000000002</v>
      </c>
      <c r="E491" s="362">
        <v>0.42899999999999999</v>
      </c>
      <c r="F491" s="362" t="s">
        <v>40</v>
      </c>
      <c r="G491" s="362" t="s">
        <v>40</v>
      </c>
      <c r="H491" s="362" t="s">
        <v>40</v>
      </c>
      <c r="I491" s="362" t="s">
        <v>40</v>
      </c>
      <c r="J491" s="362" t="s">
        <v>40</v>
      </c>
      <c r="K491" s="362" t="s">
        <v>40</v>
      </c>
      <c r="L491" s="363">
        <v>0.36000001430511475</v>
      </c>
      <c r="M491" s="363">
        <v>0.31000000238418579</v>
      </c>
      <c r="N491" s="363">
        <v>0.33000001311302185</v>
      </c>
      <c r="O491" s="363">
        <v>0.3</v>
      </c>
      <c r="P491" s="363">
        <v>0</v>
      </c>
      <c r="Q491" s="363">
        <v>0.15999999642372131</v>
      </c>
      <c r="R491" s="363">
        <v>0.259999990463257</v>
      </c>
      <c r="S491" s="445">
        <v>0.21</v>
      </c>
      <c r="T491" s="451">
        <v>0.255</v>
      </c>
      <c r="W491" s="301"/>
    </row>
    <row r="492" spans="1:23" s="26" customFormat="1" ht="15" customHeight="1">
      <c r="A492" s="331">
        <v>135</v>
      </c>
      <c r="B492" s="332" t="s">
        <v>920</v>
      </c>
      <c r="C492" s="361" t="s">
        <v>584</v>
      </c>
      <c r="D492" s="363" t="s">
        <v>40</v>
      </c>
      <c r="E492" s="363" t="s">
        <v>40</v>
      </c>
      <c r="F492" s="363" t="s">
        <v>40</v>
      </c>
      <c r="G492" s="363" t="s">
        <v>40</v>
      </c>
      <c r="H492" s="363" t="s">
        <v>40</v>
      </c>
      <c r="I492" s="363" t="s">
        <v>40</v>
      </c>
      <c r="J492" s="363" t="s">
        <v>40</v>
      </c>
      <c r="K492" s="363" t="s">
        <v>40</v>
      </c>
      <c r="L492" s="363" t="s">
        <v>40</v>
      </c>
      <c r="M492" s="363" t="s">
        <v>40</v>
      </c>
      <c r="N492" s="363" t="s">
        <v>40</v>
      </c>
      <c r="O492" s="363" t="s">
        <v>40</v>
      </c>
      <c r="P492" s="363" t="s">
        <v>40</v>
      </c>
      <c r="Q492" s="363" t="s">
        <v>40</v>
      </c>
      <c r="R492" s="363">
        <v>0</v>
      </c>
      <c r="S492" s="447" t="s">
        <v>40</v>
      </c>
      <c r="T492" s="440" t="s">
        <v>40</v>
      </c>
      <c r="W492" s="301"/>
    </row>
    <row r="493" spans="1:23" s="26" customFormat="1" ht="15" customHeight="1">
      <c r="A493" s="331">
        <v>136</v>
      </c>
      <c r="B493" s="332" t="s">
        <v>668</v>
      </c>
      <c r="C493" s="361" t="s">
        <v>584</v>
      </c>
      <c r="D493" s="362" t="s">
        <v>40</v>
      </c>
      <c r="E493" s="362" t="s">
        <v>40</v>
      </c>
      <c r="F493" s="362" t="s">
        <v>40</v>
      </c>
      <c r="G493" s="362" t="s">
        <v>40</v>
      </c>
      <c r="H493" s="362" t="s">
        <v>40</v>
      </c>
      <c r="I493" s="362" t="s">
        <v>40</v>
      </c>
      <c r="J493" s="362" t="s">
        <v>40</v>
      </c>
      <c r="K493" s="362" t="s">
        <v>40</v>
      </c>
      <c r="L493" s="362" t="s">
        <v>40</v>
      </c>
      <c r="M493" s="362" t="s">
        <v>40</v>
      </c>
      <c r="N493" s="362" t="s">
        <v>40</v>
      </c>
      <c r="O493" s="363">
        <v>0</v>
      </c>
      <c r="P493" s="363">
        <v>0</v>
      </c>
      <c r="Q493" s="363">
        <v>0</v>
      </c>
      <c r="R493" s="363" t="s">
        <v>40</v>
      </c>
      <c r="S493" s="447" t="s">
        <v>40</v>
      </c>
      <c r="T493" s="440" t="s">
        <v>40</v>
      </c>
      <c r="W493" s="301"/>
    </row>
    <row r="494" spans="1:23" s="26" customFormat="1" ht="15" customHeight="1">
      <c r="A494" s="331">
        <v>137</v>
      </c>
      <c r="B494" s="332" t="s">
        <v>618</v>
      </c>
      <c r="C494" s="361" t="s">
        <v>584</v>
      </c>
      <c r="D494" s="362">
        <v>0.46400000000000002</v>
      </c>
      <c r="E494" s="362">
        <v>0.42899999999999999</v>
      </c>
      <c r="F494" s="362" t="s">
        <v>40</v>
      </c>
      <c r="G494" s="362" t="s">
        <v>40</v>
      </c>
      <c r="H494" s="362" t="s">
        <v>40</v>
      </c>
      <c r="I494" s="362" t="s">
        <v>40</v>
      </c>
      <c r="J494" s="362" t="s">
        <v>40</v>
      </c>
      <c r="K494" s="362" t="s">
        <v>40</v>
      </c>
      <c r="L494" s="362" t="s">
        <v>40</v>
      </c>
      <c r="M494" s="362" t="s">
        <v>40</v>
      </c>
      <c r="N494" s="363">
        <v>0</v>
      </c>
      <c r="O494" s="363">
        <v>0</v>
      </c>
      <c r="P494" s="363">
        <v>0</v>
      </c>
      <c r="Q494" s="363">
        <v>0</v>
      </c>
      <c r="R494" s="363">
        <v>0</v>
      </c>
      <c r="S494" s="445">
        <v>0</v>
      </c>
      <c r="T494" s="451">
        <v>0</v>
      </c>
      <c r="W494" s="301"/>
    </row>
    <row r="495" spans="1:23" s="26" customFormat="1" ht="15" customHeight="1">
      <c r="A495" s="331">
        <v>138</v>
      </c>
      <c r="B495" s="332" t="s">
        <v>1081</v>
      </c>
      <c r="C495" s="361" t="s">
        <v>584</v>
      </c>
      <c r="D495" s="363" t="s">
        <v>40</v>
      </c>
      <c r="E495" s="363" t="s">
        <v>40</v>
      </c>
      <c r="F495" s="363" t="s">
        <v>40</v>
      </c>
      <c r="G495" s="363" t="s">
        <v>40</v>
      </c>
      <c r="H495" s="363" t="s">
        <v>40</v>
      </c>
      <c r="I495" s="363" t="s">
        <v>40</v>
      </c>
      <c r="J495" s="363" t="s">
        <v>40</v>
      </c>
      <c r="K495" s="363" t="s">
        <v>40</v>
      </c>
      <c r="L495" s="363" t="s">
        <v>40</v>
      </c>
      <c r="M495" s="363" t="s">
        <v>40</v>
      </c>
      <c r="N495" s="363" t="s">
        <v>40</v>
      </c>
      <c r="O495" s="363" t="s">
        <v>40</v>
      </c>
      <c r="P495" s="363" t="s">
        <v>40</v>
      </c>
      <c r="Q495" s="363" t="s">
        <v>40</v>
      </c>
      <c r="R495" s="363" t="s">
        <v>40</v>
      </c>
      <c r="S495" s="445">
        <v>0</v>
      </c>
      <c r="T495" s="451">
        <v>0</v>
      </c>
      <c r="W495" s="301"/>
    </row>
    <row r="496" spans="1:23" s="26" customFormat="1" ht="15" customHeight="1">
      <c r="A496" s="331">
        <v>139</v>
      </c>
      <c r="B496" s="332" t="s">
        <v>669</v>
      </c>
      <c r="C496" s="361" t="s">
        <v>584</v>
      </c>
      <c r="D496" s="362" t="s">
        <v>40</v>
      </c>
      <c r="E496" s="362" t="s">
        <v>40</v>
      </c>
      <c r="F496" s="362" t="s">
        <v>40</v>
      </c>
      <c r="G496" s="362" t="s">
        <v>40</v>
      </c>
      <c r="H496" s="362" t="s">
        <v>40</v>
      </c>
      <c r="I496" s="362" t="s">
        <v>40</v>
      </c>
      <c r="J496" s="362" t="s">
        <v>40</v>
      </c>
      <c r="K496" s="362" t="s">
        <v>40</v>
      </c>
      <c r="L496" s="362" t="s">
        <v>40</v>
      </c>
      <c r="M496" s="362" t="s">
        <v>40</v>
      </c>
      <c r="N496" s="362" t="s">
        <v>40</v>
      </c>
      <c r="O496" s="363">
        <v>0.36</v>
      </c>
      <c r="P496" s="363">
        <v>0.43</v>
      </c>
      <c r="Q496" s="363">
        <v>0.40999999642372131</v>
      </c>
      <c r="R496" s="363">
        <v>0.30000001192092896</v>
      </c>
      <c r="S496" s="445">
        <v>0.22</v>
      </c>
      <c r="T496" s="451">
        <v>0.25900000000000001</v>
      </c>
      <c r="W496" s="301"/>
    </row>
    <row r="497" spans="1:23" s="26" customFormat="1" ht="15" customHeight="1">
      <c r="A497" s="331">
        <v>140</v>
      </c>
      <c r="B497" s="332" t="s">
        <v>830</v>
      </c>
      <c r="C497" s="361" t="s">
        <v>584</v>
      </c>
      <c r="D497" s="363" t="s">
        <v>40</v>
      </c>
      <c r="E497" s="363" t="s">
        <v>40</v>
      </c>
      <c r="F497" s="363" t="s">
        <v>40</v>
      </c>
      <c r="G497" s="363" t="s">
        <v>40</v>
      </c>
      <c r="H497" s="363" t="s">
        <v>40</v>
      </c>
      <c r="I497" s="363" t="s">
        <v>40</v>
      </c>
      <c r="J497" s="363" t="s">
        <v>40</v>
      </c>
      <c r="K497" s="363" t="s">
        <v>40</v>
      </c>
      <c r="L497" s="363" t="s">
        <v>40</v>
      </c>
      <c r="M497" s="363" t="s">
        <v>40</v>
      </c>
      <c r="N497" s="363" t="s">
        <v>40</v>
      </c>
      <c r="O497" s="363" t="s">
        <v>40</v>
      </c>
      <c r="P497" s="363" t="s">
        <v>40</v>
      </c>
      <c r="Q497" s="363">
        <v>0</v>
      </c>
      <c r="R497" s="363">
        <v>0</v>
      </c>
      <c r="S497" s="445">
        <v>0</v>
      </c>
      <c r="T497" s="440" t="s">
        <v>40</v>
      </c>
      <c r="W497" s="301"/>
    </row>
    <row r="498" spans="1:23" s="26" customFormat="1" ht="15" customHeight="1">
      <c r="A498" s="331">
        <v>141</v>
      </c>
      <c r="B498" s="332" t="s">
        <v>670</v>
      </c>
      <c r="C498" s="361" t="s">
        <v>584</v>
      </c>
      <c r="D498" s="362" t="s">
        <v>40</v>
      </c>
      <c r="E498" s="362" t="s">
        <v>40</v>
      </c>
      <c r="F498" s="362" t="s">
        <v>40</v>
      </c>
      <c r="G498" s="362" t="s">
        <v>40</v>
      </c>
      <c r="H498" s="362" t="s">
        <v>40</v>
      </c>
      <c r="I498" s="362" t="s">
        <v>40</v>
      </c>
      <c r="J498" s="362" t="s">
        <v>40</v>
      </c>
      <c r="K498" s="362" t="s">
        <v>40</v>
      </c>
      <c r="L498" s="362" t="s">
        <v>40</v>
      </c>
      <c r="M498" s="362" t="s">
        <v>40</v>
      </c>
      <c r="N498" s="362" t="s">
        <v>40</v>
      </c>
      <c r="O498" s="363">
        <v>0</v>
      </c>
      <c r="P498" s="363" t="s">
        <v>40</v>
      </c>
      <c r="Q498" s="363">
        <v>0.25</v>
      </c>
      <c r="R498" s="363">
        <v>0</v>
      </c>
      <c r="S498" s="447" t="s">
        <v>40</v>
      </c>
      <c r="T498" s="440" t="s">
        <v>40</v>
      </c>
      <c r="W498" s="301"/>
    </row>
    <row r="499" spans="1:23" s="26" customFormat="1" ht="15" customHeight="1">
      <c r="A499" s="331">
        <v>142</v>
      </c>
      <c r="B499" s="332" t="s">
        <v>1078</v>
      </c>
      <c r="C499" s="361" t="s">
        <v>584</v>
      </c>
      <c r="D499" s="363" t="s">
        <v>40</v>
      </c>
      <c r="E499" s="363" t="s">
        <v>40</v>
      </c>
      <c r="F499" s="363" t="s">
        <v>40</v>
      </c>
      <c r="G499" s="363" t="s">
        <v>40</v>
      </c>
      <c r="H499" s="363" t="s">
        <v>40</v>
      </c>
      <c r="I499" s="363" t="s">
        <v>40</v>
      </c>
      <c r="J499" s="363" t="s">
        <v>40</v>
      </c>
      <c r="K499" s="363" t="s">
        <v>40</v>
      </c>
      <c r="L499" s="363" t="s">
        <v>40</v>
      </c>
      <c r="M499" s="363" t="s">
        <v>40</v>
      </c>
      <c r="N499" s="363" t="s">
        <v>40</v>
      </c>
      <c r="O499" s="363" t="s">
        <v>40</v>
      </c>
      <c r="P499" s="363" t="s">
        <v>40</v>
      </c>
      <c r="Q499" s="363" t="s">
        <v>40</v>
      </c>
      <c r="R499" s="363" t="s">
        <v>40</v>
      </c>
      <c r="S499" s="445">
        <v>0</v>
      </c>
      <c r="T499" s="451">
        <v>0.05</v>
      </c>
      <c r="W499" s="301"/>
    </row>
    <row r="500" spans="1:23" s="26" customFormat="1" ht="15" customHeight="1">
      <c r="A500" s="331">
        <v>143</v>
      </c>
      <c r="B500" s="332" t="s">
        <v>829</v>
      </c>
      <c r="C500" s="361" t="s">
        <v>584</v>
      </c>
      <c r="D500" s="363" t="s">
        <v>40</v>
      </c>
      <c r="E500" s="363" t="s">
        <v>40</v>
      </c>
      <c r="F500" s="363" t="s">
        <v>40</v>
      </c>
      <c r="G500" s="363" t="s">
        <v>40</v>
      </c>
      <c r="H500" s="363" t="s">
        <v>40</v>
      </c>
      <c r="I500" s="363" t="s">
        <v>40</v>
      </c>
      <c r="J500" s="363" t="s">
        <v>40</v>
      </c>
      <c r="K500" s="363" t="s">
        <v>40</v>
      </c>
      <c r="L500" s="363" t="s">
        <v>40</v>
      </c>
      <c r="M500" s="363" t="s">
        <v>40</v>
      </c>
      <c r="N500" s="363" t="s">
        <v>40</v>
      </c>
      <c r="O500" s="363" t="s">
        <v>40</v>
      </c>
      <c r="P500" s="363" t="s">
        <v>40</v>
      </c>
      <c r="Q500" s="363">
        <v>0</v>
      </c>
      <c r="R500" s="363">
        <v>0.25999999046325684</v>
      </c>
      <c r="S500" s="445">
        <v>0.25</v>
      </c>
      <c r="T500" s="451">
        <v>0.23699999999999999</v>
      </c>
      <c r="W500" s="301"/>
    </row>
    <row r="501" spans="1:23" s="26" customFormat="1" ht="15" customHeight="1">
      <c r="A501" s="331">
        <v>144</v>
      </c>
      <c r="B501" s="332" t="s">
        <v>1079</v>
      </c>
      <c r="C501" s="361" t="s">
        <v>584</v>
      </c>
      <c r="D501" s="363" t="s">
        <v>40</v>
      </c>
      <c r="E501" s="363" t="s">
        <v>40</v>
      </c>
      <c r="F501" s="363" t="s">
        <v>40</v>
      </c>
      <c r="G501" s="363" t="s">
        <v>40</v>
      </c>
      <c r="H501" s="363" t="s">
        <v>40</v>
      </c>
      <c r="I501" s="363" t="s">
        <v>40</v>
      </c>
      <c r="J501" s="363" t="s">
        <v>40</v>
      </c>
      <c r="K501" s="363" t="s">
        <v>40</v>
      </c>
      <c r="L501" s="363" t="s">
        <v>40</v>
      </c>
      <c r="M501" s="363" t="s">
        <v>40</v>
      </c>
      <c r="N501" s="363" t="s">
        <v>40</v>
      </c>
      <c r="O501" s="363" t="s">
        <v>40</v>
      </c>
      <c r="P501" s="363" t="s">
        <v>40</v>
      </c>
      <c r="Q501" s="363" t="s">
        <v>40</v>
      </c>
      <c r="R501" s="363" t="s">
        <v>40</v>
      </c>
      <c r="S501" s="445">
        <v>0.03</v>
      </c>
      <c r="T501" s="440" t="s">
        <v>40</v>
      </c>
      <c r="W501" s="301"/>
    </row>
    <row r="502" spans="1:23" s="26" customFormat="1" ht="15" customHeight="1">
      <c r="A502" s="331">
        <v>145</v>
      </c>
      <c r="B502" s="332" t="s">
        <v>921</v>
      </c>
      <c r="C502" s="361" t="s">
        <v>584</v>
      </c>
      <c r="D502" s="363" t="s">
        <v>40</v>
      </c>
      <c r="E502" s="363" t="s">
        <v>40</v>
      </c>
      <c r="F502" s="363" t="s">
        <v>40</v>
      </c>
      <c r="G502" s="363" t="s">
        <v>40</v>
      </c>
      <c r="H502" s="363" t="s">
        <v>40</v>
      </c>
      <c r="I502" s="363" t="s">
        <v>40</v>
      </c>
      <c r="J502" s="363" t="s">
        <v>40</v>
      </c>
      <c r="K502" s="363" t="s">
        <v>40</v>
      </c>
      <c r="L502" s="363" t="s">
        <v>40</v>
      </c>
      <c r="M502" s="363" t="s">
        <v>40</v>
      </c>
      <c r="N502" s="363" t="s">
        <v>40</v>
      </c>
      <c r="O502" s="363" t="s">
        <v>40</v>
      </c>
      <c r="P502" s="363" t="s">
        <v>40</v>
      </c>
      <c r="Q502" s="363" t="s">
        <v>40</v>
      </c>
      <c r="R502" s="363">
        <v>0.27000001072883606</v>
      </c>
      <c r="S502" s="445">
        <v>0</v>
      </c>
      <c r="T502" s="451">
        <v>0.11899999999999999</v>
      </c>
      <c r="W502" s="301"/>
    </row>
    <row r="503" spans="1:23" s="26" customFormat="1" ht="15" customHeight="1">
      <c r="A503" s="331">
        <v>146</v>
      </c>
      <c r="B503" s="332" t="s">
        <v>1080</v>
      </c>
      <c r="C503" s="361" t="s">
        <v>584</v>
      </c>
      <c r="D503" s="363" t="s">
        <v>40</v>
      </c>
      <c r="E503" s="363" t="s">
        <v>40</v>
      </c>
      <c r="F503" s="363" t="s">
        <v>40</v>
      </c>
      <c r="G503" s="363" t="s">
        <v>40</v>
      </c>
      <c r="H503" s="363" t="s">
        <v>40</v>
      </c>
      <c r="I503" s="363" t="s">
        <v>40</v>
      </c>
      <c r="J503" s="363" t="s">
        <v>40</v>
      </c>
      <c r="K503" s="363" t="s">
        <v>40</v>
      </c>
      <c r="L503" s="363" t="s">
        <v>40</v>
      </c>
      <c r="M503" s="363" t="s">
        <v>40</v>
      </c>
      <c r="N503" s="363" t="s">
        <v>40</v>
      </c>
      <c r="O503" s="363" t="s">
        <v>40</v>
      </c>
      <c r="P503" s="363" t="s">
        <v>40</v>
      </c>
      <c r="Q503" s="363" t="s">
        <v>40</v>
      </c>
      <c r="R503" s="363" t="s">
        <v>40</v>
      </c>
      <c r="S503" s="445">
        <v>0</v>
      </c>
      <c r="T503" s="440" t="s">
        <v>40</v>
      </c>
      <c r="W503" s="301"/>
    </row>
    <row r="504" spans="1:23" s="26" customFormat="1" ht="15" customHeight="1">
      <c r="A504" s="331">
        <v>147</v>
      </c>
      <c r="B504" s="332" t="s">
        <v>1082</v>
      </c>
      <c r="C504" s="361" t="s">
        <v>584</v>
      </c>
      <c r="D504" s="363" t="s">
        <v>40</v>
      </c>
      <c r="E504" s="363" t="s">
        <v>40</v>
      </c>
      <c r="F504" s="363" t="s">
        <v>40</v>
      </c>
      <c r="G504" s="363" t="s">
        <v>40</v>
      </c>
      <c r="H504" s="363" t="s">
        <v>40</v>
      </c>
      <c r="I504" s="363" t="s">
        <v>40</v>
      </c>
      <c r="J504" s="363" t="s">
        <v>40</v>
      </c>
      <c r="K504" s="363" t="s">
        <v>40</v>
      </c>
      <c r="L504" s="363" t="s">
        <v>40</v>
      </c>
      <c r="M504" s="363" t="s">
        <v>40</v>
      </c>
      <c r="N504" s="363" t="s">
        <v>40</v>
      </c>
      <c r="O504" s="363" t="s">
        <v>40</v>
      </c>
      <c r="P504" s="363" t="s">
        <v>40</v>
      </c>
      <c r="Q504" s="363" t="s">
        <v>40</v>
      </c>
      <c r="R504" s="363" t="s">
        <v>40</v>
      </c>
      <c r="S504" s="445">
        <v>0</v>
      </c>
      <c r="T504" s="451">
        <v>0</v>
      </c>
      <c r="W504" s="301"/>
    </row>
    <row r="505" spans="1:23" s="26" customFormat="1" ht="15" customHeight="1">
      <c r="A505" s="331">
        <v>148</v>
      </c>
      <c r="B505" s="332" t="s">
        <v>265</v>
      </c>
      <c r="C505" s="361" t="s">
        <v>584</v>
      </c>
      <c r="D505" s="362">
        <v>0.46400000000000002</v>
      </c>
      <c r="E505" s="362">
        <v>0.42899999999999999</v>
      </c>
      <c r="F505" s="362" t="s">
        <v>40</v>
      </c>
      <c r="G505" s="362" t="s">
        <v>40</v>
      </c>
      <c r="H505" s="362" t="s">
        <v>40</v>
      </c>
      <c r="I505" s="362" t="s">
        <v>40</v>
      </c>
      <c r="J505" s="363" t="s">
        <v>40</v>
      </c>
      <c r="K505" s="363" t="s">
        <v>40</v>
      </c>
      <c r="L505" s="363">
        <v>0.31999999284744263</v>
      </c>
      <c r="M505" s="363" t="s">
        <v>40</v>
      </c>
      <c r="N505" s="363" t="s">
        <v>40</v>
      </c>
      <c r="O505" s="363" t="s">
        <v>40</v>
      </c>
      <c r="P505" s="363" t="s">
        <v>40</v>
      </c>
      <c r="Q505" s="363" t="s">
        <v>40</v>
      </c>
      <c r="R505" s="363" t="s">
        <v>40</v>
      </c>
      <c r="S505" s="445">
        <v>0.26</v>
      </c>
      <c r="T505" s="451">
        <v>0.25900000000000001</v>
      </c>
      <c r="W505" s="301"/>
    </row>
    <row r="506" spans="1:23" s="26" customFormat="1" ht="15" customHeight="1">
      <c r="A506" s="331">
        <v>149</v>
      </c>
      <c r="B506" s="332" t="s">
        <v>619</v>
      </c>
      <c r="C506" s="361" t="s">
        <v>584</v>
      </c>
      <c r="D506" s="362">
        <v>0.46400000000000002</v>
      </c>
      <c r="E506" s="362">
        <v>0.42899999999999999</v>
      </c>
      <c r="F506" s="362" t="s">
        <v>40</v>
      </c>
      <c r="G506" s="362" t="s">
        <v>40</v>
      </c>
      <c r="H506" s="362" t="s">
        <v>40</v>
      </c>
      <c r="I506" s="362" t="s">
        <v>40</v>
      </c>
      <c r="J506" s="362" t="s">
        <v>40</v>
      </c>
      <c r="K506" s="362" t="s">
        <v>40</v>
      </c>
      <c r="L506" s="362" t="s">
        <v>40</v>
      </c>
      <c r="M506" s="362" t="s">
        <v>40</v>
      </c>
      <c r="N506" s="363">
        <v>0.40000000596046448</v>
      </c>
      <c r="O506" s="363">
        <v>0.32</v>
      </c>
      <c r="P506" s="363">
        <v>0.37</v>
      </c>
      <c r="Q506" s="363">
        <v>0.20000000298023224</v>
      </c>
      <c r="R506" s="363">
        <v>0.10000000149011612</v>
      </c>
      <c r="S506" s="445">
        <v>0</v>
      </c>
      <c r="T506" s="451">
        <v>0</v>
      </c>
      <c r="W506" s="301"/>
    </row>
    <row r="507" spans="1:23" s="26" customFormat="1" ht="15" customHeight="1">
      <c r="A507" s="331">
        <v>150</v>
      </c>
      <c r="B507" s="332" t="s">
        <v>671</v>
      </c>
      <c r="C507" s="361" t="s">
        <v>584</v>
      </c>
      <c r="D507" s="362" t="s">
        <v>40</v>
      </c>
      <c r="E507" s="362" t="s">
        <v>40</v>
      </c>
      <c r="F507" s="362" t="s">
        <v>40</v>
      </c>
      <c r="G507" s="362" t="s">
        <v>40</v>
      </c>
      <c r="H507" s="362" t="s">
        <v>40</v>
      </c>
      <c r="I507" s="362" t="s">
        <v>40</v>
      </c>
      <c r="J507" s="362" t="s">
        <v>40</v>
      </c>
      <c r="K507" s="362" t="s">
        <v>40</v>
      </c>
      <c r="L507" s="362" t="s">
        <v>40</v>
      </c>
      <c r="M507" s="362" t="s">
        <v>40</v>
      </c>
      <c r="N507" s="362" t="s">
        <v>40</v>
      </c>
      <c r="O507" s="363">
        <v>0.34</v>
      </c>
      <c r="P507" s="363" t="s">
        <v>40</v>
      </c>
      <c r="Q507" s="363">
        <v>0.40999999642372131</v>
      </c>
      <c r="R507" s="363" t="s">
        <v>40</v>
      </c>
      <c r="S507" s="447" t="s">
        <v>40</v>
      </c>
      <c r="T507" s="440" t="s">
        <v>40</v>
      </c>
      <c r="W507" s="301"/>
    </row>
    <row r="508" spans="1:23" s="26" customFormat="1" ht="15" customHeight="1">
      <c r="A508" s="331">
        <v>151</v>
      </c>
      <c r="B508" s="332" t="s">
        <v>716</v>
      </c>
      <c r="C508" s="361" t="s">
        <v>584</v>
      </c>
      <c r="D508" s="362">
        <v>0.46400000000000002</v>
      </c>
      <c r="E508" s="362">
        <v>0.42899999999999999</v>
      </c>
      <c r="F508" s="362" t="s">
        <v>40</v>
      </c>
      <c r="G508" s="362" t="s">
        <v>40</v>
      </c>
      <c r="H508" s="362" t="s">
        <v>40</v>
      </c>
      <c r="I508" s="363">
        <v>0</v>
      </c>
      <c r="J508" s="363">
        <v>0</v>
      </c>
      <c r="K508" s="363">
        <v>0</v>
      </c>
      <c r="L508" s="363">
        <v>0</v>
      </c>
      <c r="M508" s="363">
        <v>0</v>
      </c>
      <c r="N508" s="363">
        <v>0</v>
      </c>
      <c r="O508" s="363">
        <v>0</v>
      </c>
      <c r="P508" s="363">
        <v>0</v>
      </c>
      <c r="Q508" s="363">
        <v>0.14000000059604645</v>
      </c>
      <c r="R508" s="363">
        <v>0.17000000178813934</v>
      </c>
      <c r="S508" s="445">
        <v>0.2</v>
      </c>
      <c r="T508" s="451">
        <v>0.25800000000000001</v>
      </c>
      <c r="W508" s="301"/>
    </row>
    <row r="509" spans="1:23" s="26" customFormat="1" ht="15" customHeight="1">
      <c r="A509" s="331">
        <v>152</v>
      </c>
      <c r="B509" s="332" t="s">
        <v>831</v>
      </c>
      <c r="C509" s="361" t="s">
        <v>584</v>
      </c>
      <c r="D509" s="363" t="s">
        <v>40</v>
      </c>
      <c r="E509" s="363" t="s">
        <v>40</v>
      </c>
      <c r="F509" s="363" t="s">
        <v>40</v>
      </c>
      <c r="G509" s="363" t="s">
        <v>40</v>
      </c>
      <c r="H509" s="363" t="s">
        <v>40</v>
      </c>
      <c r="I509" s="363" t="s">
        <v>40</v>
      </c>
      <c r="J509" s="363" t="s">
        <v>40</v>
      </c>
      <c r="K509" s="363" t="s">
        <v>40</v>
      </c>
      <c r="L509" s="363" t="s">
        <v>40</v>
      </c>
      <c r="M509" s="363" t="s">
        <v>40</v>
      </c>
      <c r="N509" s="363" t="s">
        <v>40</v>
      </c>
      <c r="O509" s="363" t="s">
        <v>40</v>
      </c>
      <c r="P509" s="363" t="s">
        <v>40</v>
      </c>
      <c r="Q509" s="363">
        <v>0</v>
      </c>
      <c r="R509" s="363" t="s">
        <v>40</v>
      </c>
      <c r="S509" s="447" t="s">
        <v>40</v>
      </c>
      <c r="T509" s="440" t="s">
        <v>40</v>
      </c>
      <c r="W509" s="301"/>
    </row>
    <row r="510" spans="1:23" s="26" customFormat="1" ht="15" customHeight="1">
      <c r="A510" s="331">
        <v>153</v>
      </c>
      <c r="B510" s="332" t="s">
        <v>620</v>
      </c>
      <c r="C510" s="361" t="s">
        <v>584</v>
      </c>
      <c r="D510" s="362">
        <v>0.46400000000000002</v>
      </c>
      <c r="E510" s="362">
        <v>0.42899999999999999</v>
      </c>
      <c r="F510" s="362" t="s">
        <v>40</v>
      </c>
      <c r="G510" s="362" t="s">
        <v>40</v>
      </c>
      <c r="H510" s="362" t="s">
        <v>40</v>
      </c>
      <c r="I510" s="362" t="s">
        <v>40</v>
      </c>
      <c r="J510" s="362" t="s">
        <v>40</v>
      </c>
      <c r="K510" s="362" t="s">
        <v>40</v>
      </c>
      <c r="L510" s="362" t="s">
        <v>40</v>
      </c>
      <c r="M510" s="362" t="s">
        <v>40</v>
      </c>
      <c r="N510" s="363">
        <v>9.9999997764825821E-3</v>
      </c>
      <c r="O510" s="363">
        <v>0</v>
      </c>
      <c r="P510" s="363">
        <v>0.33</v>
      </c>
      <c r="Q510" s="363">
        <v>0.2800000011920929</v>
      </c>
      <c r="R510" s="363">
        <v>0</v>
      </c>
      <c r="S510" s="445">
        <v>0.23</v>
      </c>
      <c r="T510" s="440" t="s">
        <v>40</v>
      </c>
      <c r="W510" s="301"/>
    </row>
    <row r="511" spans="1:23" s="26" customFormat="1" ht="15" customHeight="1">
      <c r="A511" s="331">
        <v>154</v>
      </c>
      <c r="B511" s="332" t="s">
        <v>672</v>
      </c>
      <c r="C511" s="361" t="s">
        <v>584</v>
      </c>
      <c r="D511" s="362" t="s">
        <v>40</v>
      </c>
      <c r="E511" s="362" t="s">
        <v>40</v>
      </c>
      <c r="F511" s="362" t="s">
        <v>40</v>
      </c>
      <c r="G511" s="362" t="s">
        <v>40</v>
      </c>
      <c r="H511" s="362" t="s">
        <v>40</v>
      </c>
      <c r="I511" s="362" t="s">
        <v>40</v>
      </c>
      <c r="J511" s="362" t="s">
        <v>40</v>
      </c>
      <c r="K511" s="362" t="s">
        <v>40</v>
      </c>
      <c r="L511" s="362" t="s">
        <v>40</v>
      </c>
      <c r="M511" s="362" t="s">
        <v>40</v>
      </c>
      <c r="N511" s="362" t="s">
        <v>40</v>
      </c>
      <c r="O511" s="363">
        <v>0.34</v>
      </c>
      <c r="P511" s="363">
        <v>0.38</v>
      </c>
      <c r="Q511" s="363">
        <v>0.34999999403953552</v>
      </c>
      <c r="R511" s="363">
        <v>0.25999999046325684</v>
      </c>
      <c r="S511" s="445">
        <v>0.2</v>
      </c>
      <c r="T511" s="451">
        <v>0.255</v>
      </c>
      <c r="W511" s="301"/>
    </row>
    <row r="512" spans="1:23" s="26" customFormat="1" ht="15" customHeight="1">
      <c r="A512" s="331">
        <v>155</v>
      </c>
      <c r="B512" s="332" t="s">
        <v>832</v>
      </c>
      <c r="C512" s="361" t="s">
        <v>584</v>
      </c>
      <c r="D512" s="363" t="s">
        <v>40</v>
      </c>
      <c r="E512" s="363" t="s">
        <v>40</v>
      </c>
      <c r="F512" s="363" t="s">
        <v>40</v>
      </c>
      <c r="G512" s="363" t="s">
        <v>40</v>
      </c>
      <c r="H512" s="363" t="s">
        <v>40</v>
      </c>
      <c r="I512" s="363" t="s">
        <v>40</v>
      </c>
      <c r="J512" s="363" t="s">
        <v>40</v>
      </c>
      <c r="K512" s="363" t="s">
        <v>40</v>
      </c>
      <c r="L512" s="363" t="s">
        <v>40</v>
      </c>
      <c r="M512" s="363" t="s">
        <v>40</v>
      </c>
      <c r="N512" s="363" t="s">
        <v>40</v>
      </c>
      <c r="O512" s="363" t="s">
        <v>40</v>
      </c>
      <c r="P512" s="363" t="s">
        <v>40</v>
      </c>
      <c r="Q512" s="363">
        <v>0.40000000596046448</v>
      </c>
      <c r="R512" s="363">
        <v>0.30000001192092896</v>
      </c>
      <c r="S512" s="445">
        <v>0.24</v>
      </c>
      <c r="T512" s="451">
        <v>0.22500000000000001</v>
      </c>
      <c r="W512" s="301"/>
    </row>
    <row r="513" spans="1:23" s="26" customFormat="1" ht="15" customHeight="1">
      <c r="A513" s="331">
        <v>156</v>
      </c>
      <c r="B513" s="332" t="s">
        <v>673</v>
      </c>
      <c r="C513" s="361" t="s">
        <v>584</v>
      </c>
      <c r="D513" s="362" t="s">
        <v>40</v>
      </c>
      <c r="E513" s="362" t="s">
        <v>40</v>
      </c>
      <c r="F513" s="362" t="s">
        <v>40</v>
      </c>
      <c r="G513" s="362" t="s">
        <v>40</v>
      </c>
      <c r="H513" s="362" t="s">
        <v>40</v>
      </c>
      <c r="I513" s="362" t="s">
        <v>40</v>
      </c>
      <c r="J513" s="362" t="s">
        <v>40</v>
      </c>
      <c r="K513" s="362" t="s">
        <v>40</v>
      </c>
      <c r="L513" s="362" t="s">
        <v>40</v>
      </c>
      <c r="M513" s="362" t="s">
        <v>40</v>
      </c>
      <c r="N513" s="362" t="s">
        <v>40</v>
      </c>
      <c r="O513" s="363">
        <v>0</v>
      </c>
      <c r="P513" s="363" t="s">
        <v>40</v>
      </c>
      <c r="Q513" s="363">
        <v>0</v>
      </c>
      <c r="R513" s="363" t="s">
        <v>40</v>
      </c>
      <c r="S513" s="445">
        <v>0</v>
      </c>
      <c r="T513" s="451">
        <v>0</v>
      </c>
      <c r="W513" s="301"/>
    </row>
    <row r="514" spans="1:23" s="26" customFormat="1" ht="15" customHeight="1">
      <c r="A514" s="331">
        <v>157</v>
      </c>
      <c r="B514" s="332" t="s">
        <v>674</v>
      </c>
      <c r="C514" s="361" t="s">
        <v>584</v>
      </c>
      <c r="D514" s="362" t="s">
        <v>40</v>
      </c>
      <c r="E514" s="362" t="s">
        <v>40</v>
      </c>
      <c r="F514" s="362" t="s">
        <v>40</v>
      </c>
      <c r="G514" s="362" t="s">
        <v>40</v>
      </c>
      <c r="H514" s="362" t="s">
        <v>40</v>
      </c>
      <c r="I514" s="362" t="s">
        <v>40</v>
      </c>
      <c r="J514" s="362" t="s">
        <v>40</v>
      </c>
      <c r="K514" s="362" t="s">
        <v>40</v>
      </c>
      <c r="L514" s="362" t="s">
        <v>40</v>
      </c>
      <c r="M514" s="362" t="s">
        <v>40</v>
      </c>
      <c r="N514" s="362" t="s">
        <v>40</v>
      </c>
      <c r="O514" s="363">
        <v>0</v>
      </c>
      <c r="P514" s="363">
        <v>0</v>
      </c>
      <c r="Q514" s="363">
        <v>0</v>
      </c>
      <c r="R514" s="363">
        <v>0</v>
      </c>
      <c r="S514" s="445">
        <v>0</v>
      </c>
      <c r="T514" s="451">
        <v>0</v>
      </c>
      <c r="W514" s="301"/>
    </row>
    <row r="515" spans="1:23" s="26" customFormat="1" ht="15" customHeight="1">
      <c r="A515" s="331">
        <v>158</v>
      </c>
      <c r="B515" s="332" t="s">
        <v>675</v>
      </c>
      <c r="C515" s="361" t="s">
        <v>584</v>
      </c>
      <c r="D515" s="362" t="s">
        <v>40</v>
      </c>
      <c r="E515" s="362" t="s">
        <v>40</v>
      </c>
      <c r="F515" s="362" t="s">
        <v>40</v>
      </c>
      <c r="G515" s="362" t="s">
        <v>40</v>
      </c>
      <c r="H515" s="362" t="s">
        <v>40</v>
      </c>
      <c r="I515" s="362" t="s">
        <v>40</v>
      </c>
      <c r="J515" s="362" t="s">
        <v>40</v>
      </c>
      <c r="K515" s="362" t="s">
        <v>40</v>
      </c>
      <c r="L515" s="362" t="s">
        <v>40</v>
      </c>
      <c r="M515" s="362" t="s">
        <v>40</v>
      </c>
      <c r="N515" s="362" t="s">
        <v>40</v>
      </c>
      <c r="O515" s="363">
        <v>0.28000000000000003</v>
      </c>
      <c r="P515" s="363">
        <v>0.32</v>
      </c>
      <c r="Q515" s="363">
        <v>7.9999998211860657E-2</v>
      </c>
      <c r="R515" s="363">
        <v>0.17</v>
      </c>
      <c r="S515" s="445">
        <v>0.18</v>
      </c>
      <c r="T515" s="451">
        <v>0.25900000000000001</v>
      </c>
      <c r="W515" s="301"/>
    </row>
    <row r="516" spans="1:23" s="26" customFormat="1" ht="15" customHeight="1">
      <c r="A516" s="331">
        <v>159</v>
      </c>
      <c r="B516" s="332" t="s">
        <v>1083</v>
      </c>
      <c r="C516" s="361" t="s">
        <v>584</v>
      </c>
      <c r="D516" s="363" t="s">
        <v>40</v>
      </c>
      <c r="E516" s="363" t="s">
        <v>40</v>
      </c>
      <c r="F516" s="363" t="s">
        <v>40</v>
      </c>
      <c r="G516" s="363" t="s">
        <v>40</v>
      </c>
      <c r="H516" s="363" t="s">
        <v>40</v>
      </c>
      <c r="I516" s="363" t="s">
        <v>40</v>
      </c>
      <c r="J516" s="363" t="s">
        <v>40</v>
      </c>
      <c r="K516" s="363" t="s">
        <v>40</v>
      </c>
      <c r="L516" s="363" t="s">
        <v>40</v>
      </c>
      <c r="M516" s="363" t="s">
        <v>40</v>
      </c>
      <c r="N516" s="363" t="s">
        <v>40</v>
      </c>
      <c r="O516" s="363" t="s">
        <v>40</v>
      </c>
      <c r="P516" s="363" t="s">
        <v>40</v>
      </c>
      <c r="Q516" s="363" t="s">
        <v>40</v>
      </c>
      <c r="R516" s="363" t="s">
        <v>40</v>
      </c>
      <c r="S516" s="445">
        <v>0</v>
      </c>
      <c r="T516" s="451">
        <v>0</v>
      </c>
      <c r="W516" s="301"/>
    </row>
    <row r="517" spans="1:23" s="26" customFormat="1" ht="15" customHeight="1">
      <c r="A517" s="331">
        <v>160</v>
      </c>
      <c r="B517" s="332" t="s">
        <v>833</v>
      </c>
      <c r="C517" s="361" t="s">
        <v>584</v>
      </c>
      <c r="D517" s="363" t="s">
        <v>40</v>
      </c>
      <c r="E517" s="363" t="s">
        <v>40</v>
      </c>
      <c r="F517" s="363" t="s">
        <v>40</v>
      </c>
      <c r="G517" s="363" t="s">
        <v>40</v>
      </c>
      <c r="H517" s="363" t="s">
        <v>40</v>
      </c>
      <c r="I517" s="363" t="s">
        <v>40</v>
      </c>
      <c r="J517" s="363" t="s">
        <v>40</v>
      </c>
      <c r="K517" s="363" t="s">
        <v>40</v>
      </c>
      <c r="L517" s="363" t="s">
        <v>40</v>
      </c>
      <c r="M517" s="363" t="s">
        <v>40</v>
      </c>
      <c r="N517" s="363" t="s">
        <v>40</v>
      </c>
      <c r="O517" s="363" t="s">
        <v>40</v>
      </c>
      <c r="P517" s="363" t="s">
        <v>40</v>
      </c>
      <c r="Q517" s="363">
        <v>0.40000000596046448</v>
      </c>
      <c r="R517" s="363">
        <v>0.31</v>
      </c>
      <c r="S517" s="445">
        <v>0.25</v>
      </c>
      <c r="T517" s="440" t="s">
        <v>40</v>
      </c>
      <c r="W517" s="301"/>
    </row>
    <row r="518" spans="1:23" s="26" customFormat="1" ht="15" customHeight="1">
      <c r="A518" s="331">
        <v>161</v>
      </c>
      <c r="B518" s="332" t="s">
        <v>676</v>
      </c>
      <c r="C518" s="361" t="s">
        <v>584</v>
      </c>
      <c r="D518" s="362" t="s">
        <v>40</v>
      </c>
      <c r="E518" s="362" t="s">
        <v>40</v>
      </c>
      <c r="F518" s="362" t="s">
        <v>40</v>
      </c>
      <c r="G518" s="362" t="s">
        <v>40</v>
      </c>
      <c r="H518" s="362" t="s">
        <v>40</v>
      </c>
      <c r="I518" s="362" t="s">
        <v>40</v>
      </c>
      <c r="J518" s="362" t="s">
        <v>40</v>
      </c>
      <c r="K518" s="362" t="s">
        <v>40</v>
      </c>
      <c r="L518" s="362" t="s">
        <v>40</v>
      </c>
      <c r="M518" s="362" t="s">
        <v>40</v>
      </c>
      <c r="N518" s="362" t="s">
        <v>40</v>
      </c>
      <c r="O518" s="363">
        <v>0</v>
      </c>
      <c r="P518" s="363" t="s">
        <v>40</v>
      </c>
      <c r="Q518" s="363" t="s">
        <v>40</v>
      </c>
      <c r="R518" s="363" t="s">
        <v>40</v>
      </c>
      <c r="S518" s="447" t="s">
        <v>40</v>
      </c>
      <c r="T518" s="440" t="s">
        <v>40</v>
      </c>
      <c r="W518" s="301"/>
    </row>
    <row r="519" spans="1:23" s="26" customFormat="1" ht="15" customHeight="1">
      <c r="A519" s="331">
        <v>162</v>
      </c>
      <c r="B519" s="332" t="s">
        <v>266</v>
      </c>
      <c r="C519" s="361" t="s">
        <v>584</v>
      </c>
      <c r="D519" s="362">
        <v>0.46400000000000002</v>
      </c>
      <c r="E519" s="362">
        <v>0.42899999999999999</v>
      </c>
      <c r="F519" s="362" t="s">
        <v>40</v>
      </c>
      <c r="G519" s="362" t="s">
        <v>40</v>
      </c>
      <c r="H519" s="363">
        <v>0.25999999046325684</v>
      </c>
      <c r="I519" s="363">
        <v>0.21</v>
      </c>
      <c r="J519" s="363">
        <v>0.23</v>
      </c>
      <c r="K519" s="363">
        <v>0.25</v>
      </c>
      <c r="L519" s="363">
        <v>0.23999999463558197</v>
      </c>
      <c r="M519" s="363">
        <v>0.27000001072883606</v>
      </c>
      <c r="N519" s="363">
        <v>0.31000000238418579</v>
      </c>
      <c r="O519" s="363">
        <v>0.28999999999999998</v>
      </c>
      <c r="P519" s="363">
        <v>0.32</v>
      </c>
      <c r="Q519" s="363">
        <v>0.2800000011920929</v>
      </c>
      <c r="R519" s="363">
        <v>0.20999999344348907</v>
      </c>
      <c r="S519" s="445">
        <v>0.16</v>
      </c>
      <c r="T519" s="451">
        <v>0.215</v>
      </c>
      <c r="W519" s="301"/>
    </row>
    <row r="520" spans="1:23" s="26" customFormat="1" ht="15" customHeight="1">
      <c r="A520" s="331">
        <v>163</v>
      </c>
      <c r="B520" s="332" t="s">
        <v>1084</v>
      </c>
      <c r="C520" s="361" t="s">
        <v>584</v>
      </c>
      <c r="D520" s="363" t="s">
        <v>40</v>
      </c>
      <c r="E520" s="363" t="s">
        <v>40</v>
      </c>
      <c r="F520" s="363" t="s">
        <v>40</v>
      </c>
      <c r="G520" s="363" t="s">
        <v>40</v>
      </c>
      <c r="H520" s="363" t="s">
        <v>40</v>
      </c>
      <c r="I520" s="363" t="s">
        <v>40</v>
      </c>
      <c r="J520" s="363" t="s">
        <v>40</v>
      </c>
      <c r="K520" s="363" t="s">
        <v>40</v>
      </c>
      <c r="L520" s="363" t="s">
        <v>40</v>
      </c>
      <c r="M520" s="363" t="s">
        <v>40</v>
      </c>
      <c r="N520" s="363" t="s">
        <v>40</v>
      </c>
      <c r="O520" s="363" t="s">
        <v>40</v>
      </c>
      <c r="P520" s="363" t="s">
        <v>40</v>
      </c>
      <c r="Q520" s="363" t="s">
        <v>40</v>
      </c>
      <c r="R520" s="363" t="s">
        <v>40</v>
      </c>
      <c r="S520" s="445">
        <v>0</v>
      </c>
      <c r="T520" s="451">
        <v>0.251</v>
      </c>
      <c r="W520" s="301"/>
    </row>
    <row r="521" spans="1:23" s="26" customFormat="1" ht="15" customHeight="1">
      <c r="A521" s="331">
        <v>164</v>
      </c>
      <c r="B521" s="332" t="s">
        <v>922</v>
      </c>
      <c r="C521" s="361" t="s">
        <v>584</v>
      </c>
      <c r="D521" s="363" t="s">
        <v>40</v>
      </c>
      <c r="E521" s="363" t="s">
        <v>40</v>
      </c>
      <c r="F521" s="363" t="s">
        <v>40</v>
      </c>
      <c r="G521" s="363" t="s">
        <v>40</v>
      </c>
      <c r="H521" s="363" t="s">
        <v>40</v>
      </c>
      <c r="I521" s="363" t="s">
        <v>40</v>
      </c>
      <c r="J521" s="363" t="s">
        <v>40</v>
      </c>
      <c r="K521" s="363" t="s">
        <v>40</v>
      </c>
      <c r="L521" s="363" t="s">
        <v>40</v>
      </c>
      <c r="M521" s="363" t="s">
        <v>40</v>
      </c>
      <c r="N521" s="363" t="s">
        <v>40</v>
      </c>
      <c r="O521" s="363" t="s">
        <v>40</v>
      </c>
      <c r="P521" s="363" t="s">
        <v>40</v>
      </c>
      <c r="Q521" s="363" t="s">
        <v>40</v>
      </c>
      <c r="R521" s="363">
        <v>0</v>
      </c>
      <c r="S521" s="445">
        <v>0</v>
      </c>
      <c r="T521" s="440" t="s">
        <v>40</v>
      </c>
      <c r="W521" s="301"/>
    </row>
    <row r="522" spans="1:23" s="26" customFormat="1" ht="15" customHeight="1">
      <c r="A522" s="331">
        <v>165</v>
      </c>
      <c r="B522" s="332" t="s">
        <v>267</v>
      </c>
      <c r="C522" s="361" t="s">
        <v>584</v>
      </c>
      <c r="D522" s="362">
        <v>0.46400000000000002</v>
      </c>
      <c r="E522" s="362">
        <v>0.42899999999999999</v>
      </c>
      <c r="F522" s="362" t="s">
        <v>40</v>
      </c>
      <c r="G522" s="362" t="s">
        <v>40</v>
      </c>
      <c r="H522" s="362" t="s">
        <v>40</v>
      </c>
      <c r="I522" s="362" t="s">
        <v>40</v>
      </c>
      <c r="J522" s="362" t="s">
        <v>40</v>
      </c>
      <c r="K522" s="362" t="s">
        <v>40</v>
      </c>
      <c r="L522" s="363">
        <v>0.34999999403953552</v>
      </c>
      <c r="M522" s="363">
        <v>0.31999999284744263</v>
      </c>
      <c r="N522" s="363">
        <v>0.36000001430511475</v>
      </c>
      <c r="O522" s="363">
        <v>0</v>
      </c>
      <c r="P522" s="363">
        <v>0</v>
      </c>
      <c r="Q522" s="363">
        <v>0</v>
      </c>
      <c r="R522" s="363">
        <v>0</v>
      </c>
      <c r="S522" s="445">
        <v>0</v>
      </c>
      <c r="T522" s="451">
        <v>0</v>
      </c>
      <c r="W522" s="301"/>
    </row>
    <row r="523" spans="1:23" s="26" customFormat="1" ht="15" customHeight="1">
      <c r="A523" s="331">
        <v>166</v>
      </c>
      <c r="B523" s="332" t="s">
        <v>677</v>
      </c>
      <c r="C523" s="361" t="s">
        <v>584</v>
      </c>
      <c r="D523" s="362" t="s">
        <v>40</v>
      </c>
      <c r="E523" s="362" t="s">
        <v>40</v>
      </c>
      <c r="F523" s="362" t="s">
        <v>40</v>
      </c>
      <c r="G523" s="362" t="s">
        <v>40</v>
      </c>
      <c r="H523" s="362" t="s">
        <v>40</v>
      </c>
      <c r="I523" s="362" t="s">
        <v>40</v>
      </c>
      <c r="J523" s="362" t="s">
        <v>40</v>
      </c>
      <c r="K523" s="362" t="s">
        <v>40</v>
      </c>
      <c r="L523" s="362" t="s">
        <v>40</v>
      </c>
      <c r="M523" s="362" t="s">
        <v>40</v>
      </c>
      <c r="N523" s="362" t="s">
        <v>40</v>
      </c>
      <c r="O523" s="363">
        <v>0</v>
      </c>
      <c r="P523" s="363" t="s">
        <v>40</v>
      </c>
      <c r="Q523" s="363" t="s">
        <v>40</v>
      </c>
      <c r="R523" s="363" t="s">
        <v>40</v>
      </c>
      <c r="S523" s="447" t="s">
        <v>40</v>
      </c>
      <c r="T523" s="440" t="s">
        <v>40</v>
      </c>
      <c r="W523" s="301"/>
    </row>
    <row r="524" spans="1:23" s="26" customFormat="1" ht="15" customHeight="1">
      <c r="A524" s="331">
        <v>167</v>
      </c>
      <c r="B524" s="332" t="s">
        <v>678</v>
      </c>
      <c r="C524" s="361" t="s">
        <v>584</v>
      </c>
      <c r="D524" s="362" t="s">
        <v>40</v>
      </c>
      <c r="E524" s="362" t="s">
        <v>40</v>
      </c>
      <c r="F524" s="362" t="s">
        <v>40</v>
      </c>
      <c r="G524" s="362" t="s">
        <v>40</v>
      </c>
      <c r="H524" s="362" t="s">
        <v>40</v>
      </c>
      <c r="I524" s="362" t="s">
        <v>40</v>
      </c>
      <c r="J524" s="362" t="s">
        <v>40</v>
      </c>
      <c r="K524" s="362" t="s">
        <v>40</v>
      </c>
      <c r="L524" s="362" t="s">
        <v>40</v>
      </c>
      <c r="M524" s="362" t="s">
        <v>40</v>
      </c>
      <c r="N524" s="362" t="s">
        <v>40</v>
      </c>
      <c r="O524" s="363">
        <v>0.36</v>
      </c>
      <c r="P524" s="363">
        <v>0.36</v>
      </c>
      <c r="Q524" s="363">
        <v>0.36000001430511475</v>
      </c>
      <c r="R524" s="363">
        <v>0.2800000011920929</v>
      </c>
      <c r="S524" s="445">
        <v>0.21</v>
      </c>
      <c r="T524" s="451">
        <v>0.24099999999999999</v>
      </c>
      <c r="W524" s="301"/>
    </row>
    <row r="525" spans="1:23" s="26" customFormat="1" ht="15" customHeight="1">
      <c r="A525" s="331">
        <v>168</v>
      </c>
      <c r="B525" s="332" t="s">
        <v>1085</v>
      </c>
      <c r="C525" s="361" t="s">
        <v>584</v>
      </c>
      <c r="D525" s="363" t="s">
        <v>40</v>
      </c>
      <c r="E525" s="363" t="s">
        <v>40</v>
      </c>
      <c r="F525" s="363" t="s">
        <v>40</v>
      </c>
      <c r="G525" s="363" t="s">
        <v>40</v>
      </c>
      <c r="H525" s="363" t="s">
        <v>40</v>
      </c>
      <c r="I525" s="363" t="s">
        <v>40</v>
      </c>
      <c r="J525" s="363" t="s">
        <v>40</v>
      </c>
      <c r="K525" s="363" t="s">
        <v>40</v>
      </c>
      <c r="L525" s="363" t="s">
        <v>40</v>
      </c>
      <c r="M525" s="363" t="s">
        <v>40</v>
      </c>
      <c r="N525" s="363" t="s">
        <v>40</v>
      </c>
      <c r="O525" s="363" t="s">
        <v>40</v>
      </c>
      <c r="P525" s="363" t="s">
        <v>40</v>
      </c>
      <c r="Q525" s="363" t="s">
        <v>40</v>
      </c>
      <c r="R525" s="363" t="s">
        <v>40</v>
      </c>
      <c r="S525" s="445">
        <v>0.24</v>
      </c>
      <c r="T525" s="451">
        <v>0.25900000000000001</v>
      </c>
      <c r="W525" s="301"/>
    </row>
    <row r="526" spans="1:23" s="26" customFormat="1" ht="15" customHeight="1">
      <c r="A526" s="331">
        <v>169</v>
      </c>
      <c r="B526" s="332" t="s">
        <v>834</v>
      </c>
      <c r="C526" s="361" t="s">
        <v>584</v>
      </c>
      <c r="D526" s="363" t="s">
        <v>40</v>
      </c>
      <c r="E526" s="363" t="s">
        <v>40</v>
      </c>
      <c r="F526" s="363" t="s">
        <v>40</v>
      </c>
      <c r="G526" s="363" t="s">
        <v>40</v>
      </c>
      <c r="H526" s="363" t="s">
        <v>40</v>
      </c>
      <c r="I526" s="363" t="s">
        <v>40</v>
      </c>
      <c r="J526" s="363" t="s">
        <v>40</v>
      </c>
      <c r="K526" s="363" t="s">
        <v>40</v>
      </c>
      <c r="L526" s="363" t="s">
        <v>40</v>
      </c>
      <c r="M526" s="363" t="s">
        <v>40</v>
      </c>
      <c r="N526" s="363" t="s">
        <v>40</v>
      </c>
      <c r="O526" s="363" t="s">
        <v>40</v>
      </c>
      <c r="P526" s="363" t="s">
        <v>40</v>
      </c>
      <c r="Q526" s="363">
        <v>9.0000003576278687E-2</v>
      </c>
      <c r="R526" s="363">
        <v>0</v>
      </c>
      <c r="S526" s="445">
        <v>0</v>
      </c>
      <c r="T526" s="451">
        <v>0</v>
      </c>
      <c r="W526" s="301"/>
    </row>
    <row r="527" spans="1:23" s="26" customFormat="1" ht="15" customHeight="1">
      <c r="A527" s="331">
        <v>170</v>
      </c>
      <c r="B527" s="332" t="s">
        <v>923</v>
      </c>
      <c r="C527" s="361" t="s">
        <v>584</v>
      </c>
      <c r="D527" s="363" t="s">
        <v>40</v>
      </c>
      <c r="E527" s="363" t="s">
        <v>40</v>
      </c>
      <c r="F527" s="363" t="s">
        <v>40</v>
      </c>
      <c r="G527" s="363" t="s">
        <v>40</v>
      </c>
      <c r="H527" s="363" t="s">
        <v>40</v>
      </c>
      <c r="I527" s="363" t="s">
        <v>40</v>
      </c>
      <c r="J527" s="363" t="s">
        <v>40</v>
      </c>
      <c r="K527" s="363" t="s">
        <v>40</v>
      </c>
      <c r="L527" s="363" t="s">
        <v>40</v>
      </c>
      <c r="M527" s="363" t="s">
        <v>40</v>
      </c>
      <c r="N527" s="363" t="s">
        <v>40</v>
      </c>
      <c r="O527" s="363" t="s">
        <v>40</v>
      </c>
      <c r="P527" s="363" t="s">
        <v>40</v>
      </c>
      <c r="Q527" s="363" t="s">
        <v>40</v>
      </c>
      <c r="R527" s="363">
        <v>0.31000000238418579</v>
      </c>
      <c r="S527" s="445">
        <v>0.31</v>
      </c>
      <c r="T527" s="451">
        <v>0</v>
      </c>
      <c r="W527" s="301"/>
    </row>
    <row r="528" spans="1:23" s="26" customFormat="1" ht="15" customHeight="1">
      <c r="A528" s="331">
        <v>171</v>
      </c>
      <c r="B528" s="332" t="s">
        <v>679</v>
      </c>
      <c r="C528" s="361" t="s">
        <v>584</v>
      </c>
      <c r="D528" s="362" t="s">
        <v>40</v>
      </c>
      <c r="E528" s="362" t="s">
        <v>40</v>
      </c>
      <c r="F528" s="362" t="s">
        <v>40</v>
      </c>
      <c r="G528" s="362" t="s">
        <v>40</v>
      </c>
      <c r="H528" s="362" t="s">
        <v>40</v>
      </c>
      <c r="I528" s="362" t="s">
        <v>40</v>
      </c>
      <c r="J528" s="362" t="s">
        <v>40</v>
      </c>
      <c r="K528" s="362" t="s">
        <v>40</v>
      </c>
      <c r="L528" s="362" t="s">
        <v>40</v>
      </c>
      <c r="M528" s="362" t="s">
        <v>40</v>
      </c>
      <c r="N528" s="362" t="s">
        <v>40</v>
      </c>
      <c r="O528" s="363">
        <v>0</v>
      </c>
      <c r="P528" s="363" t="s">
        <v>40</v>
      </c>
      <c r="Q528" s="363">
        <v>0</v>
      </c>
      <c r="R528" s="363">
        <v>0</v>
      </c>
      <c r="S528" s="445">
        <v>0</v>
      </c>
      <c r="T528" s="440" t="s">
        <v>40</v>
      </c>
      <c r="W528" s="301"/>
    </row>
    <row r="529" spans="1:23" s="26" customFormat="1" ht="15" customHeight="1">
      <c r="A529" s="331">
        <v>172</v>
      </c>
      <c r="B529" s="332" t="s">
        <v>924</v>
      </c>
      <c r="C529" s="361" t="s">
        <v>584</v>
      </c>
      <c r="D529" s="363" t="s">
        <v>40</v>
      </c>
      <c r="E529" s="363" t="s">
        <v>40</v>
      </c>
      <c r="F529" s="363" t="s">
        <v>40</v>
      </c>
      <c r="G529" s="363" t="s">
        <v>40</v>
      </c>
      <c r="H529" s="363" t="s">
        <v>40</v>
      </c>
      <c r="I529" s="363" t="s">
        <v>40</v>
      </c>
      <c r="J529" s="363" t="s">
        <v>40</v>
      </c>
      <c r="K529" s="363" t="s">
        <v>40</v>
      </c>
      <c r="L529" s="363" t="s">
        <v>40</v>
      </c>
      <c r="M529" s="363" t="s">
        <v>40</v>
      </c>
      <c r="N529" s="363" t="s">
        <v>40</v>
      </c>
      <c r="O529" s="363" t="s">
        <v>40</v>
      </c>
      <c r="P529" s="363" t="s">
        <v>40</v>
      </c>
      <c r="Q529" s="363" t="s">
        <v>40</v>
      </c>
      <c r="R529" s="363">
        <v>0</v>
      </c>
      <c r="S529" s="445">
        <v>0</v>
      </c>
      <c r="T529" s="440" t="s">
        <v>40</v>
      </c>
      <c r="W529" s="301"/>
    </row>
    <row r="530" spans="1:23" s="26" customFormat="1" ht="15" customHeight="1">
      <c r="A530" s="331">
        <v>173</v>
      </c>
      <c r="B530" s="332" t="s">
        <v>717</v>
      </c>
      <c r="C530" s="361" t="s">
        <v>584</v>
      </c>
      <c r="D530" s="363" t="s">
        <v>40</v>
      </c>
      <c r="E530" s="363" t="s">
        <v>40</v>
      </c>
      <c r="F530" s="363" t="s">
        <v>40</v>
      </c>
      <c r="G530" s="363" t="s">
        <v>40</v>
      </c>
      <c r="H530" s="363" t="s">
        <v>40</v>
      </c>
      <c r="I530" s="363" t="s">
        <v>40</v>
      </c>
      <c r="J530" s="363" t="s">
        <v>40</v>
      </c>
      <c r="K530" s="363" t="s">
        <v>40</v>
      </c>
      <c r="L530" s="363" t="s">
        <v>40</v>
      </c>
      <c r="M530" s="363" t="s">
        <v>40</v>
      </c>
      <c r="N530" s="363" t="s">
        <v>40</v>
      </c>
      <c r="O530" s="363" t="s">
        <v>40</v>
      </c>
      <c r="P530" s="363">
        <v>0.41</v>
      </c>
      <c r="Q530" s="363">
        <v>0.34999999403953552</v>
      </c>
      <c r="R530" s="363">
        <v>0.27000001072883606</v>
      </c>
      <c r="S530" s="445">
        <v>0.24</v>
      </c>
      <c r="T530" s="451">
        <v>0.25600000000000001</v>
      </c>
      <c r="W530" s="301"/>
    </row>
    <row r="531" spans="1:23" s="26" customFormat="1" ht="15" customHeight="1">
      <c r="A531" s="331">
        <v>174</v>
      </c>
      <c r="B531" s="332" t="s">
        <v>680</v>
      </c>
      <c r="C531" s="361" t="s">
        <v>584</v>
      </c>
      <c r="D531" s="362" t="s">
        <v>40</v>
      </c>
      <c r="E531" s="362" t="s">
        <v>40</v>
      </c>
      <c r="F531" s="362" t="s">
        <v>40</v>
      </c>
      <c r="G531" s="362" t="s">
        <v>40</v>
      </c>
      <c r="H531" s="362" t="s">
        <v>40</v>
      </c>
      <c r="I531" s="362" t="s">
        <v>40</v>
      </c>
      <c r="J531" s="362" t="s">
        <v>40</v>
      </c>
      <c r="K531" s="362" t="s">
        <v>40</v>
      </c>
      <c r="L531" s="362" t="s">
        <v>40</v>
      </c>
      <c r="M531" s="362" t="s">
        <v>40</v>
      </c>
      <c r="N531" s="362" t="s">
        <v>40</v>
      </c>
      <c r="O531" s="363">
        <v>0.34</v>
      </c>
      <c r="P531" s="363">
        <v>0</v>
      </c>
      <c r="Q531" s="363">
        <v>0</v>
      </c>
      <c r="R531" s="363">
        <v>0</v>
      </c>
      <c r="S531" s="445">
        <v>0</v>
      </c>
      <c r="T531" s="451">
        <v>0</v>
      </c>
      <c r="W531" s="301"/>
    </row>
    <row r="532" spans="1:23" s="26" customFormat="1" ht="15" customHeight="1">
      <c r="A532" s="331">
        <v>175</v>
      </c>
      <c r="B532" s="332" t="s">
        <v>1086</v>
      </c>
      <c r="C532" s="361" t="s">
        <v>584</v>
      </c>
      <c r="D532" s="363" t="s">
        <v>40</v>
      </c>
      <c r="E532" s="363" t="s">
        <v>40</v>
      </c>
      <c r="F532" s="363" t="s">
        <v>40</v>
      </c>
      <c r="G532" s="363" t="s">
        <v>40</v>
      </c>
      <c r="H532" s="363" t="s">
        <v>40</v>
      </c>
      <c r="I532" s="363" t="s">
        <v>40</v>
      </c>
      <c r="J532" s="363" t="s">
        <v>40</v>
      </c>
      <c r="K532" s="363" t="s">
        <v>40</v>
      </c>
      <c r="L532" s="363" t="s">
        <v>40</v>
      </c>
      <c r="M532" s="363" t="s">
        <v>40</v>
      </c>
      <c r="N532" s="363" t="s">
        <v>40</v>
      </c>
      <c r="O532" s="363" t="s">
        <v>40</v>
      </c>
      <c r="P532" s="363" t="s">
        <v>40</v>
      </c>
      <c r="Q532" s="363" t="s">
        <v>40</v>
      </c>
      <c r="R532" s="363" t="s">
        <v>40</v>
      </c>
      <c r="S532" s="445">
        <v>0</v>
      </c>
      <c r="T532" s="440" t="s">
        <v>40</v>
      </c>
      <c r="W532" s="301"/>
    </row>
    <row r="533" spans="1:23" s="26" customFormat="1" ht="15" customHeight="1">
      <c r="A533" s="331">
        <v>176</v>
      </c>
      <c r="B533" s="332" t="s">
        <v>268</v>
      </c>
      <c r="C533" s="361" t="s">
        <v>584</v>
      </c>
      <c r="D533" s="363">
        <v>0.46400000000000002</v>
      </c>
      <c r="E533" s="363">
        <v>0.42899999999999999</v>
      </c>
      <c r="F533" s="363">
        <v>0.22</v>
      </c>
      <c r="G533" s="363">
        <v>0.42</v>
      </c>
      <c r="H533" s="363">
        <v>0.14000000059604645</v>
      </c>
      <c r="I533" s="363">
        <v>0.06</v>
      </c>
      <c r="J533" s="363">
        <v>0.08</v>
      </c>
      <c r="K533" s="363">
        <v>0.14000000059604645</v>
      </c>
      <c r="L533" s="363">
        <v>0.23000000417232513</v>
      </c>
      <c r="M533" s="363">
        <v>0.28999999165534973</v>
      </c>
      <c r="N533" s="363">
        <v>0.34999999403953552</v>
      </c>
      <c r="O533" s="363">
        <v>0.28999999999999998</v>
      </c>
      <c r="P533" s="363">
        <v>0.35</v>
      </c>
      <c r="Q533" s="363">
        <v>0.25</v>
      </c>
      <c r="R533" s="363">
        <v>0.20999999344348907</v>
      </c>
      <c r="S533" s="445">
        <v>0.14000000000000001</v>
      </c>
      <c r="T533" s="451">
        <v>0.254</v>
      </c>
      <c r="W533" s="301"/>
    </row>
    <row r="534" spans="1:23" s="26" customFormat="1" ht="15" customHeight="1">
      <c r="A534" s="331">
        <v>177</v>
      </c>
      <c r="B534" s="332" t="s">
        <v>718</v>
      </c>
      <c r="C534" s="361" t="s">
        <v>584</v>
      </c>
      <c r="D534" s="363" t="s">
        <v>40</v>
      </c>
      <c r="E534" s="363" t="s">
        <v>40</v>
      </c>
      <c r="F534" s="363" t="s">
        <v>40</v>
      </c>
      <c r="G534" s="363" t="s">
        <v>40</v>
      </c>
      <c r="H534" s="363" t="s">
        <v>40</v>
      </c>
      <c r="I534" s="363" t="s">
        <v>40</v>
      </c>
      <c r="J534" s="363" t="s">
        <v>40</v>
      </c>
      <c r="K534" s="363" t="s">
        <v>40</v>
      </c>
      <c r="L534" s="363" t="s">
        <v>40</v>
      </c>
      <c r="M534" s="363" t="s">
        <v>40</v>
      </c>
      <c r="N534" s="363" t="s">
        <v>40</v>
      </c>
      <c r="O534" s="363" t="s">
        <v>40</v>
      </c>
      <c r="P534" s="363">
        <v>0</v>
      </c>
      <c r="Q534" s="363">
        <v>0</v>
      </c>
      <c r="R534" s="363" t="s">
        <v>40</v>
      </c>
      <c r="S534" s="447" t="s">
        <v>40</v>
      </c>
      <c r="T534" s="451">
        <v>0</v>
      </c>
      <c r="W534" s="301"/>
    </row>
    <row r="535" spans="1:23" s="26" customFormat="1" ht="15" customHeight="1">
      <c r="A535" s="331">
        <v>178</v>
      </c>
      <c r="B535" s="332" t="s">
        <v>269</v>
      </c>
      <c r="C535" s="361" t="s">
        <v>584</v>
      </c>
      <c r="D535" s="362">
        <v>0.46400000000000002</v>
      </c>
      <c r="E535" s="362">
        <v>0.42899999999999999</v>
      </c>
      <c r="F535" s="363">
        <v>0.21</v>
      </c>
      <c r="G535" s="363">
        <v>0.19</v>
      </c>
      <c r="H535" s="363">
        <v>0.14000000059604645</v>
      </c>
      <c r="I535" s="363">
        <v>0.05</v>
      </c>
      <c r="J535" s="363">
        <v>0.08</v>
      </c>
      <c r="K535" s="363">
        <v>0.12999999523162842</v>
      </c>
      <c r="L535" s="363">
        <v>0.23000000417232513</v>
      </c>
      <c r="M535" s="363">
        <v>0.28999999165534973</v>
      </c>
      <c r="N535" s="363">
        <v>0.36000001430511475</v>
      </c>
      <c r="O535" s="363">
        <v>0.28999999999999998</v>
      </c>
      <c r="P535" s="363">
        <v>0.39</v>
      </c>
      <c r="Q535" s="363">
        <v>0.40999999642372131</v>
      </c>
      <c r="R535" s="363" t="s">
        <v>40</v>
      </c>
      <c r="S535" s="447" t="s">
        <v>40</v>
      </c>
      <c r="T535" s="440" t="s">
        <v>40</v>
      </c>
      <c r="W535" s="301"/>
    </row>
    <row r="536" spans="1:23" s="26" customFormat="1" ht="15" customHeight="1">
      <c r="A536" s="331">
        <v>179</v>
      </c>
      <c r="B536" s="332" t="s">
        <v>441</v>
      </c>
      <c r="C536" s="361" t="s">
        <v>584</v>
      </c>
      <c r="D536" s="362">
        <v>0.46400000000000002</v>
      </c>
      <c r="E536" s="362">
        <v>0.42899999999999999</v>
      </c>
      <c r="F536" s="362" t="s">
        <v>40</v>
      </c>
      <c r="G536" s="362" t="s">
        <v>40</v>
      </c>
      <c r="H536" s="363">
        <v>0.27000001072883606</v>
      </c>
      <c r="I536" s="362" t="s">
        <v>40</v>
      </c>
      <c r="J536" s="362" t="s">
        <v>40</v>
      </c>
      <c r="K536" s="362" t="s">
        <v>40</v>
      </c>
      <c r="L536" s="362" t="s">
        <v>40</v>
      </c>
      <c r="M536" s="362" t="s">
        <v>40</v>
      </c>
      <c r="N536" s="363" t="s">
        <v>40</v>
      </c>
      <c r="O536" s="363" t="s">
        <v>40</v>
      </c>
      <c r="P536" s="363" t="s">
        <v>40</v>
      </c>
      <c r="Q536" s="363" t="s">
        <v>40</v>
      </c>
      <c r="R536" s="363" t="s">
        <v>40</v>
      </c>
      <c r="S536" s="447" t="s">
        <v>40</v>
      </c>
      <c r="T536" s="440" t="s">
        <v>40</v>
      </c>
      <c r="W536" s="301"/>
    </row>
    <row r="537" spans="1:23" s="26" customFormat="1" ht="15" customHeight="1">
      <c r="A537" s="331">
        <v>180</v>
      </c>
      <c r="B537" s="332" t="s">
        <v>270</v>
      </c>
      <c r="C537" s="361" t="s">
        <v>584</v>
      </c>
      <c r="D537" s="362">
        <v>0.46400000000000002</v>
      </c>
      <c r="E537" s="362">
        <v>0.42899999999999999</v>
      </c>
      <c r="F537" s="362" t="s">
        <v>40</v>
      </c>
      <c r="G537" s="362" t="s">
        <v>40</v>
      </c>
      <c r="H537" s="362" t="s">
        <v>40</v>
      </c>
      <c r="I537" s="362" t="s">
        <v>40</v>
      </c>
      <c r="J537" s="363">
        <v>0</v>
      </c>
      <c r="K537" s="363">
        <v>9.9999997764825821E-3</v>
      </c>
      <c r="L537" s="363">
        <v>0.31999999284744263</v>
      </c>
      <c r="M537" s="363">
        <v>0.34000000357627869</v>
      </c>
      <c r="N537" s="363">
        <v>0.34999999403953552</v>
      </c>
      <c r="O537" s="363" t="s">
        <v>40</v>
      </c>
      <c r="P537" s="363" t="s">
        <v>40</v>
      </c>
      <c r="Q537" s="363" t="s">
        <v>40</v>
      </c>
      <c r="R537" s="363" t="s">
        <v>40</v>
      </c>
      <c r="S537" s="447" t="s">
        <v>40</v>
      </c>
      <c r="T537" s="440" t="s">
        <v>40</v>
      </c>
      <c r="W537" s="301"/>
    </row>
    <row r="538" spans="1:23" s="26" customFormat="1" ht="15" customHeight="1">
      <c r="A538" s="331">
        <v>181</v>
      </c>
      <c r="B538" s="332" t="s">
        <v>681</v>
      </c>
      <c r="C538" s="361" t="s">
        <v>584</v>
      </c>
      <c r="D538" s="362" t="s">
        <v>40</v>
      </c>
      <c r="E538" s="362" t="s">
        <v>40</v>
      </c>
      <c r="F538" s="362" t="s">
        <v>40</v>
      </c>
      <c r="G538" s="362" t="s">
        <v>40</v>
      </c>
      <c r="H538" s="362" t="s">
        <v>40</v>
      </c>
      <c r="I538" s="362" t="s">
        <v>40</v>
      </c>
      <c r="J538" s="362" t="s">
        <v>40</v>
      </c>
      <c r="K538" s="362" t="s">
        <v>40</v>
      </c>
      <c r="L538" s="362" t="s">
        <v>40</v>
      </c>
      <c r="M538" s="362" t="s">
        <v>40</v>
      </c>
      <c r="N538" s="362" t="s">
        <v>40</v>
      </c>
      <c r="O538" s="363">
        <v>0</v>
      </c>
      <c r="P538" s="363">
        <v>0</v>
      </c>
      <c r="Q538" s="363">
        <v>0</v>
      </c>
      <c r="R538" s="363">
        <v>0</v>
      </c>
      <c r="S538" s="445">
        <v>0</v>
      </c>
      <c r="T538" s="451">
        <v>0</v>
      </c>
      <c r="W538" s="301"/>
    </row>
    <row r="539" spans="1:23" s="26" customFormat="1" ht="15" customHeight="1">
      <c r="A539" s="331">
        <v>182</v>
      </c>
      <c r="B539" s="332" t="s">
        <v>271</v>
      </c>
      <c r="C539" s="361" t="s">
        <v>584</v>
      </c>
      <c r="D539" s="362">
        <v>0.46400000000000002</v>
      </c>
      <c r="E539" s="362">
        <v>0.42899999999999999</v>
      </c>
      <c r="F539" s="362" t="s">
        <v>40</v>
      </c>
      <c r="G539" s="362" t="s">
        <v>40</v>
      </c>
      <c r="H539" s="362" t="s">
        <v>40</v>
      </c>
      <c r="I539" s="362" t="s">
        <v>40</v>
      </c>
      <c r="J539" s="362" t="s">
        <v>40</v>
      </c>
      <c r="K539" s="363">
        <v>0</v>
      </c>
      <c r="L539" s="363">
        <v>0</v>
      </c>
      <c r="M539" s="363">
        <v>0</v>
      </c>
      <c r="N539" s="363">
        <v>0.14000000059604645</v>
      </c>
      <c r="O539" s="363">
        <v>0</v>
      </c>
      <c r="P539" s="363">
        <v>0</v>
      </c>
      <c r="Q539" s="363">
        <v>0</v>
      </c>
      <c r="R539" s="363">
        <v>0</v>
      </c>
      <c r="S539" s="445">
        <v>0</v>
      </c>
      <c r="T539" s="451">
        <v>0</v>
      </c>
      <c r="W539" s="301"/>
    </row>
    <row r="540" spans="1:23" s="26" customFormat="1" ht="15" customHeight="1">
      <c r="A540" s="331">
        <v>183</v>
      </c>
      <c r="B540" s="332" t="s">
        <v>835</v>
      </c>
      <c r="C540" s="361" t="s">
        <v>584</v>
      </c>
      <c r="D540" s="363" t="s">
        <v>40</v>
      </c>
      <c r="E540" s="363" t="s">
        <v>40</v>
      </c>
      <c r="F540" s="363" t="s">
        <v>40</v>
      </c>
      <c r="G540" s="363" t="s">
        <v>40</v>
      </c>
      <c r="H540" s="363" t="s">
        <v>40</v>
      </c>
      <c r="I540" s="363" t="s">
        <v>40</v>
      </c>
      <c r="J540" s="363" t="s">
        <v>40</v>
      </c>
      <c r="K540" s="363" t="s">
        <v>40</v>
      </c>
      <c r="L540" s="363" t="s">
        <v>40</v>
      </c>
      <c r="M540" s="363" t="s">
        <v>40</v>
      </c>
      <c r="N540" s="363" t="s">
        <v>40</v>
      </c>
      <c r="O540" s="363" t="s">
        <v>40</v>
      </c>
      <c r="P540" s="363" t="s">
        <v>40</v>
      </c>
      <c r="Q540" s="363">
        <v>0</v>
      </c>
      <c r="R540" s="363">
        <v>0</v>
      </c>
      <c r="S540" s="445">
        <v>0</v>
      </c>
      <c r="T540" s="451">
        <v>0</v>
      </c>
      <c r="W540" s="301"/>
    </row>
    <row r="541" spans="1:23" s="26" customFormat="1" ht="15" customHeight="1">
      <c r="A541" s="331">
        <v>184</v>
      </c>
      <c r="B541" s="332" t="s">
        <v>272</v>
      </c>
      <c r="C541" s="361" t="s">
        <v>584</v>
      </c>
      <c r="D541" s="362">
        <v>0.46400000000000002</v>
      </c>
      <c r="E541" s="362">
        <v>0.42899999999999999</v>
      </c>
      <c r="F541" s="362" t="s">
        <v>40</v>
      </c>
      <c r="G541" s="362" t="s">
        <v>40</v>
      </c>
      <c r="H541" s="363">
        <v>0</v>
      </c>
      <c r="I541" s="363">
        <v>0</v>
      </c>
      <c r="J541" s="363">
        <v>0</v>
      </c>
      <c r="K541" s="363">
        <v>0</v>
      </c>
      <c r="L541" s="363">
        <v>0</v>
      </c>
      <c r="M541" s="363">
        <v>0</v>
      </c>
      <c r="N541" s="363">
        <v>0</v>
      </c>
      <c r="O541" s="363">
        <v>0</v>
      </c>
      <c r="P541" s="363">
        <v>0</v>
      </c>
      <c r="Q541" s="363">
        <v>0</v>
      </c>
      <c r="R541" s="363">
        <v>0</v>
      </c>
      <c r="S541" s="445">
        <v>0</v>
      </c>
      <c r="T541" s="451">
        <v>0</v>
      </c>
      <c r="W541" s="301"/>
    </row>
    <row r="542" spans="1:23" s="26" customFormat="1" ht="15" customHeight="1">
      <c r="A542" s="331">
        <v>185</v>
      </c>
      <c r="B542" s="332" t="s">
        <v>1087</v>
      </c>
      <c r="C542" s="361" t="s">
        <v>584</v>
      </c>
      <c r="D542" s="363" t="s">
        <v>40</v>
      </c>
      <c r="E542" s="363" t="s">
        <v>40</v>
      </c>
      <c r="F542" s="363" t="s">
        <v>40</v>
      </c>
      <c r="G542" s="363" t="s">
        <v>40</v>
      </c>
      <c r="H542" s="363" t="s">
        <v>40</v>
      </c>
      <c r="I542" s="363" t="s">
        <v>40</v>
      </c>
      <c r="J542" s="363" t="s">
        <v>40</v>
      </c>
      <c r="K542" s="363" t="s">
        <v>40</v>
      </c>
      <c r="L542" s="363" t="s">
        <v>40</v>
      </c>
      <c r="M542" s="363" t="s">
        <v>40</v>
      </c>
      <c r="N542" s="363" t="s">
        <v>40</v>
      </c>
      <c r="O542" s="363" t="s">
        <v>40</v>
      </c>
      <c r="P542" s="363" t="s">
        <v>40</v>
      </c>
      <c r="Q542" s="363" t="s">
        <v>40</v>
      </c>
      <c r="R542" s="363" t="s">
        <v>40</v>
      </c>
      <c r="S542" s="445">
        <v>0</v>
      </c>
      <c r="T542" s="451">
        <v>7.6999999999999999E-2</v>
      </c>
      <c r="W542" s="301"/>
    </row>
    <row r="543" spans="1:23" s="26" customFormat="1" ht="15" customHeight="1">
      <c r="A543" s="331">
        <v>186</v>
      </c>
      <c r="B543" s="332" t="s">
        <v>682</v>
      </c>
      <c r="C543" s="361" t="s">
        <v>584</v>
      </c>
      <c r="D543" s="362" t="s">
        <v>40</v>
      </c>
      <c r="E543" s="362" t="s">
        <v>40</v>
      </c>
      <c r="F543" s="362" t="s">
        <v>40</v>
      </c>
      <c r="G543" s="362" t="s">
        <v>40</v>
      </c>
      <c r="H543" s="362" t="s">
        <v>40</v>
      </c>
      <c r="I543" s="362" t="s">
        <v>40</v>
      </c>
      <c r="J543" s="362" t="s">
        <v>40</v>
      </c>
      <c r="K543" s="362" t="s">
        <v>40</v>
      </c>
      <c r="L543" s="362" t="s">
        <v>40</v>
      </c>
      <c r="M543" s="362" t="s">
        <v>40</v>
      </c>
      <c r="N543" s="362" t="s">
        <v>40</v>
      </c>
      <c r="O543" s="363">
        <v>7.0000000000000007E-2</v>
      </c>
      <c r="P543" s="363">
        <v>0</v>
      </c>
      <c r="Q543" s="363" t="s">
        <v>40</v>
      </c>
      <c r="R543" s="363" t="s">
        <v>40</v>
      </c>
      <c r="S543" s="447" t="s">
        <v>40</v>
      </c>
      <c r="T543" s="440" t="s">
        <v>40</v>
      </c>
      <c r="W543" s="301"/>
    </row>
    <row r="544" spans="1:23" s="26" customFormat="1" ht="15" customHeight="1">
      <c r="A544" s="331">
        <v>187</v>
      </c>
      <c r="B544" s="332" t="s">
        <v>683</v>
      </c>
      <c r="C544" s="361" t="s">
        <v>584</v>
      </c>
      <c r="D544" s="362" t="s">
        <v>40</v>
      </c>
      <c r="E544" s="362" t="s">
        <v>40</v>
      </c>
      <c r="F544" s="362" t="s">
        <v>40</v>
      </c>
      <c r="G544" s="362" t="s">
        <v>40</v>
      </c>
      <c r="H544" s="362" t="s">
        <v>40</v>
      </c>
      <c r="I544" s="362" t="s">
        <v>40</v>
      </c>
      <c r="J544" s="362" t="s">
        <v>40</v>
      </c>
      <c r="K544" s="362" t="s">
        <v>40</v>
      </c>
      <c r="L544" s="362" t="s">
        <v>40</v>
      </c>
      <c r="M544" s="362" t="s">
        <v>40</v>
      </c>
      <c r="N544" s="362" t="s">
        <v>40</v>
      </c>
      <c r="O544" s="363">
        <v>0.32</v>
      </c>
      <c r="P544" s="363" t="s">
        <v>40</v>
      </c>
      <c r="Q544" s="363">
        <v>0</v>
      </c>
      <c r="R544" s="363">
        <v>0</v>
      </c>
      <c r="S544" s="445">
        <v>0</v>
      </c>
      <c r="T544" s="440" t="s">
        <v>40</v>
      </c>
      <c r="W544" s="301"/>
    </row>
    <row r="545" spans="1:23" s="26" customFormat="1" ht="15" customHeight="1">
      <c r="A545" s="331">
        <v>188</v>
      </c>
      <c r="B545" s="332" t="s">
        <v>925</v>
      </c>
      <c r="C545" s="361" t="s">
        <v>584</v>
      </c>
      <c r="D545" s="363" t="s">
        <v>40</v>
      </c>
      <c r="E545" s="363" t="s">
        <v>40</v>
      </c>
      <c r="F545" s="363" t="s">
        <v>40</v>
      </c>
      <c r="G545" s="363" t="s">
        <v>40</v>
      </c>
      <c r="H545" s="363" t="s">
        <v>40</v>
      </c>
      <c r="I545" s="363" t="s">
        <v>40</v>
      </c>
      <c r="J545" s="363" t="s">
        <v>40</v>
      </c>
      <c r="K545" s="363" t="s">
        <v>40</v>
      </c>
      <c r="L545" s="363" t="s">
        <v>40</v>
      </c>
      <c r="M545" s="363" t="s">
        <v>40</v>
      </c>
      <c r="N545" s="363" t="s">
        <v>40</v>
      </c>
      <c r="O545" s="363" t="s">
        <v>40</v>
      </c>
      <c r="P545" s="363" t="s">
        <v>40</v>
      </c>
      <c r="Q545" s="363" t="s">
        <v>40</v>
      </c>
      <c r="R545" s="363">
        <v>0.2199999988079071</v>
      </c>
      <c r="S545" s="445">
        <v>0.23</v>
      </c>
      <c r="T545" s="451">
        <v>0.25900000000000001</v>
      </c>
      <c r="W545" s="301"/>
    </row>
    <row r="546" spans="1:23" s="26" customFormat="1" ht="15" customHeight="1">
      <c r="A546" s="331">
        <v>189</v>
      </c>
      <c r="B546" s="332" t="s">
        <v>621</v>
      </c>
      <c r="C546" s="361" t="s">
        <v>584</v>
      </c>
      <c r="D546" s="362">
        <v>0.46400000000000002</v>
      </c>
      <c r="E546" s="362">
        <v>0.42899999999999999</v>
      </c>
      <c r="F546" s="362" t="s">
        <v>40</v>
      </c>
      <c r="G546" s="362" t="s">
        <v>40</v>
      </c>
      <c r="H546" s="362" t="s">
        <v>40</v>
      </c>
      <c r="I546" s="362" t="s">
        <v>40</v>
      </c>
      <c r="J546" s="362" t="s">
        <v>40</v>
      </c>
      <c r="K546" s="362" t="s">
        <v>40</v>
      </c>
      <c r="L546" s="362" t="s">
        <v>40</v>
      </c>
      <c r="M546" s="362" t="s">
        <v>40</v>
      </c>
      <c r="N546" s="363">
        <v>0</v>
      </c>
      <c r="O546" s="363">
        <v>0</v>
      </c>
      <c r="P546" s="363">
        <v>0</v>
      </c>
      <c r="Q546" s="363">
        <v>0</v>
      </c>
      <c r="R546" s="363">
        <v>0</v>
      </c>
      <c r="S546" s="445">
        <v>0</v>
      </c>
      <c r="T546" s="451">
        <v>0</v>
      </c>
      <c r="W546" s="301"/>
    </row>
    <row r="547" spans="1:23" s="26" customFormat="1" ht="15" customHeight="1">
      <c r="A547" s="331">
        <v>190</v>
      </c>
      <c r="B547" s="332" t="s">
        <v>273</v>
      </c>
      <c r="C547" s="361" t="s">
        <v>584</v>
      </c>
      <c r="D547" s="362">
        <v>0.46400000000000002</v>
      </c>
      <c r="E547" s="362">
        <v>0.42899999999999999</v>
      </c>
      <c r="F547" s="362" t="s">
        <v>40</v>
      </c>
      <c r="G547" s="362" t="s">
        <v>40</v>
      </c>
      <c r="H547" s="362" t="s">
        <v>40</v>
      </c>
      <c r="I547" s="362" t="s">
        <v>40</v>
      </c>
      <c r="J547" s="362" t="s">
        <v>40</v>
      </c>
      <c r="K547" s="362" t="s">
        <v>40</v>
      </c>
      <c r="L547" s="161">
        <v>0</v>
      </c>
      <c r="M547" s="161">
        <v>0</v>
      </c>
      <c r="N547" s="363">
        <v>9.9999997764825821E-3</v>
      </c>
      <c r="O547" s="363">
        <v>0</v>
      </c>
      <c r="P547" s="363">
        <v>0</v>
      </c>
      <c r="Q547" s="363">
        <v>0</v>
      </c>
      <c r="R547" s="363">
        <v>0</v>
      </c>
      <c r="S547" s="445">
        <v>0</v>
      </c>
      <c r="T547" s="451">
        <v>0</v>
      </c>
      <c r="W547" s="301"/>
    </row>
    <row r="548" spans="1:23" s="26" customFormat="1" ht="15" customHeight="1">
      <c r="A548" s="331">
        <v>191</v>
      </c>
      <c r="B548" s="332" t="s">
        <v>1088</v>
      </c>
      <c r="C548" s="361" t="s">
        <v>584</v>
      </c>
      <c r="D548" s="363" t="s">
        <v>40</v>
      </c>
      <c r="E548" s="363" t="s">
        <v>40</v>
      </c>
      <c r="F548" s="363" t="s">
        <v>40</v>
      </c>
      <c r="G548" s="363" t="s">
        <v>40</v>
      </c>
      <c r="H548" s="363" t="s">
        <v>40</v>
      </c>
      <c r="I548" s="363" t="s">
        <v>40</v>
      </c>
      <c r="J548" s="363" t="s">
        <v>40</v>
      </c>
      <c r="K548" s="363" t="s">
        <v>40</v>
      </c>
      <c r="L548" s="363" t="s">
        <v>40</v>
      </c>
      <c r="M548" s="363" t="s">
        <v>40</v>
      </c>
      <c r="N548" s="363" t="s">
        <v>40</v>
      </c>
      <c r="O548" s="363" t="s">
        <v>40</v>
      </c>
      <c r="P548" s="363" t="s">
        <v>40</v>
      </c>
      <c r="Q548" s="363" t="s">
        <v>40</v>
      </c>
      <c r="R548" s="363" t="s">
        <v>40</v>
      </c>
      <c r="S548" s="445">
        <v>0</v>
      </c>
      <c r="T548" s="440" t="s">
        <v>40</v>
      </c>
      <c r="W548" s="301"/>
    </row>
    <row r="549" spans="1:23" s="26" customFormat="1" ht="15" customHeight="1">
      <c r="A549" s="331">
        <v>192</v>
      </c>
      <c r="B549" s="332" t="s">
        <v>836</v>
      </c>
      <c r="C549" s="361" t="s">
        <v>584</v>
      </c>
      <c r="D549" s="363" t="s">
        <v>40</v>
      </c>
      <c r="E549" s="363" t="s">
        <v>40</v>
      </c>
      <c r="F549" s="363" t="s">
        <v>40</v>
      </c>
      <c r="G549" s="363" t="s">
        <v>40</v>
      </c>
      <c r="H549" s="363" t="s">
        <v>40</v>
      </c>
      <c r="I549" s="363" t="s">
        <v>40</v>
      </c>
      <c r="J549" s="363" t="s">
        <v>40</v>
      </c>
      <c r="K549" s="363" t="s">
        <v>40</v>
      </c>
      <c r="L549" s="363" t="s">
        <v>40</v>
      </c>
      <c r="M549" s="363" t="s">
        <v>40</v>
      </c>
      <c r="N549" s="363" t="s">
        <v>40</v>
      </c>
      <c r="O549" s="363" t="s">
        <v>40</v>
      </c>
      <c r="P549" s="363" t="s">
        <v>40</v>
      </c>
      <c r="Q549" s="363">
        <v>0.41</v>
      </c>
      <c r="R549" s="363">
        <v>0.31000000238418579</v>
      </c>
      <c r="S549" s="445">
        <v>0.25</v>
      </c>
      <c r="T549" s="440" t="s">
        <v>40</v>
      </c>
      <c r="W549" s="301"/>
    </row>
    <row r="550" spans="1:23" s="26" customFormat="1" ht="15" customHeight="1">
      <c r="A550" s="331">
        <v>193</v>
      </c>
      <c r="B550" s="332" t="s">
        <v>1089</v>
      </c>
      <c r="C550" s="361" t="s">
        <v>584</v>
      </c>
      <c r="D550" s="363" t="s">
        <v>40</v>
      </c>
      <c r="E550" s="363" t="s">
        <v>40</v>
      </c>
      <c r="F550" s="363" t="s">
        <v>40</v>
      </c>
      <c r="G550" s="363" t="s">
        <v>40</v>
      </c>
      <c r="H550" s="363" t="s">
        <v>40</v>
      </c>
      <c r="I550" s="363" t="s">
        <v>40</v>
      </c>
      <c r="J550" s="363" t="s">
        <v>40</v>
      </c>
      <c r="K550" s="363" t="s">
        <v>40</v>
      </c>
      <c r="L550" s="363" t="s">
        <v>40</v>
      </c>
      <c r="M550" s="363" t="s">
        <v>40</v>
      </c>
      <c r="N550" s="363" t="s">
        <v>40</v>
      </c>
      <c r="O550" s="363" t="s">
        <v>40</v>
      </c>
      <c r="P550" s="363" t="s">
        <v>40</v>
      </c>
      <c r="Q550" s="363" t="s">
        <v>40</v>
      </c>
      <c r="R550" s="363" t="s">
        <v>40</v>
      </c>
      <c r="S550" s="445">
        <v>0</v>
      </c>
      <c r="T550" s="451">
        <v>0</v>
      </c>
      <c r="W550" s="301"/>
    </row>
    <row r="551" spans="1:23" s="26" customFormat="1" ht="15" customHeight="1">
      <c r="A551" s="331">
        <v>194</v>
      </c>
      <c r="B551" s="332" t="s">
        <v>837</v>
      </c>
      <c r="C551" s="361" t="s">
        <v>584</v>
      </c>
      <c r="D551" s="363" t="s">
        <v>40</v>
      </c>
      <c r="E551" s="363" t="s">
        <v>40</v>
      </c>
      <c r="F551" s="363" t="s">
        <v>40</v>
      </c>
      <c r="G551" s="363" t="s">
        <v>40</v>
      </c>
      <c r="H551" s="363" t="s">
        <v>40</v>
      </c>
      <c r="I551" s="363" t="s">
        <v>40</v>
      </c>
      <c r="J551" s="363" t="s">
        <v>40</v>
      </c>
      <c r="K551" s="363" t="s">
        <v>40</v>
      </c>
      <c r="L551" s="363" t="s">
        <v>40</v>
      </c>
      <c r="M551" s="363" t="s">
        <v>40</v>
      </c>
      <c r="N551" s="363" t="s">
        <v>40</v>
      </c>
      <c r="O551" s="363" t="s">
        <v>40</v>
      </c>
      <c r="P551" s="363" t="s">
        <v>40</v>
      </c>
      <c r="Q551" s="363">
        <v>0</v>
      </c>
      <c r="R551" s="363">
        <v>0</v>
      </c>
      <c r="S551" s="445">
        <v>0</v>
      </c>
      <c r="T551" s="451">
        <v>4.2999999999999997E-2</v>
      </c>
      <c r="W551" s="301"/>
    </row>
    <row r="552" spans="1:23" s="26" customFormat="1">
      <c r="A552" s="331">
        <v>195</v>
      </c>
      <c r="B552" s="332" t="s">
        <v>838</v>
      </c>
      <c r="C552" s="361" t="s">
        <v>584</v>
      </c>
      <c r="D552" s="363" t="s">
        <v>40</v>
      </c>
      <c r="E552" s="363" t="s">
        <v>40</v>
      </c>
      <c r="F552" s="363" t="s">
        <v>40</v>
      </c>
      <c r="G552" s="363" t="s">
        <v>40</v>
      </c>
      <c r="H552" s="363" t="s">
        <v>40</v>
      </c>
      <c r="I552" s="363" t="s">
        <v>40</v>
      </c>
      <c r="J552" s="363" t="s">
        <v>40</v>
      </c>
      <c r="K552" s="363" t="s">
        <v>40</v>
      </c>
      <c r="L552" s="363" t="s">
        <v>40</v>
      </c>
      <c r="M552" s="363" t="s">
        <v>40</v>
      </c>
      <c r="N552" s="363" t="s">
        <v>40</v>
      </c>
      <c r="O552" s="363" t="s">
        <v>40</v>
      </c>
      <c r="P552" s="363" t="s">
        <v>40</v>
      </c>
      <c r="Q552" s="363">
        <v>0</v>
      </c>
      <c r="R552" s="363">
        <v>0</v>
      </c>
      <c r="S552" s="445">
        <v>0</v>
      </c>
      <c r="T552" s="451">
        <v>0</v>
      </c>
      <c r="W552" s="301"/>
    </row>
    <row r="553" spans="1:23" s="26" customFormat="1">
      <c r="A553" s="331">
        <v>196</v>
      </c>
      <c r="B553" s="332" t="s">
        <v>438</v>
      </c>
      <c r="C553" s="361" t="s">
        <v>584</v>
      </c>
      <c r="D553" s="362">
        <v>0.46400000000000002</v>
      </c>
      <c r="E553" s="362">
        <v>0.42899999999999999</v>
      </c>
      <c r="F553" s="363">
        <v>0.4</v>
      </c>
      <c r="G553" s="362" t="s">
        <v>40</v>
      </c>
      <c r="H553" s="362" t="s">
        <v>40</v>
      </c>
      <c r="I553" s="362" t="s">
        <v>40</v>
      </c>
      <c r="J553" s="362" t="s">
        <v>40</v>
      </c>
      <c r="K553" s="362" t="s">
        <v>40</v>
      </c>
      <c r="L553" s="362" t="s">
        <v>40</v>
      </c>
      <c r="M553" s="362" t="s">
        <v>40</v>
      </c>
      <c r="N553" s="363">
        <v>0.23</v>
      </c>
      <c r="O553" s="363" t="s">
        <v>40</v>
      </c>
      <c r="P553" s="363" t="s">
        <v>40</v>
      </c>
      <c r="Q553" s="363" t="s">
        <v>40</v>
      </c>
      <c r="R553" s="363" t="s">
        <v>40</v>
      </c>
      <c r="S553" s="447" t="s">
        <v>40</v>
      </c>
      <c r="T553" s="440" t="s">
        <v>40</v>
      </c>
      <c r="W553" s="301"/>
    </row>
    <row r="554" spans="1:23" s="26" customFormat="1">
      <c r="A554" s="331">
        <v>197</v>
      </c>
      <c r="B554" s="332" t="s">
        <v>274</v>
      </c>
      <c r="C554" s="361" t="s">
        <v>584</v>
      </c>
      <c r="D554" s="362">
        <v>0.46400000000000002</v>
      </c>
      <c r="E554" s="362">
        <v>0.42899999999999999</v>
      </c>
      <c r="F554" s="363">
        <v>0.35</v>
      </c>
      <c r="G554" s="363">
        <v>0.34</v>
      </c>
      <c r="H554" s="363">
        <v>0.23999999463558197</v>
      </c>
      <c r="I554" s="363">
        <v>0.21</v>
      </c>
      <c r="J554" s="363">
        <v>0.23</v>
      </c>
      <c r="K554" s="363">
        <v>0.23999999463558197</v>
      </c>
      <c r="L554" s="363">
        <v>0.17000000178813934</v>
      </c>
      <c r="M554" s="363">
        <v>0.18999999761581421</v>
      </c>
      <c r="N554" s="363" t="s">
        <v>40</v>
      </c>
      <c r="O554" s="363" t="s">
        <v>40</v>
      </c>
      <c r="P554" s="363" t="s">
        <v>40</v>
      </c>
      <c r="Q554" s="363" t="s">
        <v>40</v>
      </c>
      <c r="R554" s="363" t="s">
        <v>40</v>
      </c>
      <c r="S554" s="447" t="s">
        <v>40</v>
      </c>
      <c r="T554" s="440" t="s">
        <v>40</v>
      </c>
      <c r="W554" s="301"/>
    </row>
    <row r="555" spans="1:23" s="26" customFormat="1">
      <c r="A555" s="331">
        <v>198</v>
      </c>
      <c r="B555" s="332" t="s">
        <v>275</v>
      </c>
      <c r="C555" s="361" t="s">
        <v>584</v>
      </c>
      <c r="D555" s="362">
        <v>0.46400000000000002</v>
      </c>
      <c r="E555" s="362">
        <v>0.42899999999999999</v>
      </c>
      <c r="F555" s="362" t="s">
        <v>40</v>
      </c>
      <c r="G555" s="362" t="s">
        <v>40</v>
      </c>
      <c r="H555" s="362" t="s">
        <v>40</v>
      </c>
      <c r="I555" s="362" t="s">
        <v>40</v>
      </c>
      <c r="J555" s="362" t="s">
        <v>40</v>
      </c>
      <c r="K555" s="362" t="s">
        <v>40</v>
      </c>
      <c r="L555" s="363">
        <v>0.14000000059604645</v>
      </c>
      <c r="M555" s="363">
        <v>0.14000000059604645</v>
      </c>
      <c r="N555" s="363">
        <v>0.30000001192092896</v>
      </c>
      <c r="O555" s="363">
        <v>0</v>
      </c>
      <c r="P555" s="363">
        <v>0</v>
      </c>
      <c r="Q555" s="363">
        <v>0</v>
      </c>
      <c r="R555" s="363">
        <v>0</v>
      </c>
      <c r="S555" s="445">
        <v>0</v>
      </c>
      <c r="T555" s="451">
        <v>0</v>
      </c>
      <c r="W555" s="301"/>
    </row>
    <row r="556" spans="1:23" s="26" customFormat="1">
      <c r="A556" s="331">
        <v>199</v>
      </c>
      <c r="B556" s="332" t="s">
        <v>1090</v>
      </c>
      <c r="C556" s="361" t="s">
        <v>584</v>
      </c>
      <c r="D556" s="363" t="s">
        <v>40</v>
      </c>
      <c r="E556" s="363" t="s">
        <v>40</v>
      </c>
      <c r="F556" s="363" t="s">
        <v>40</v>
      </c>
      <c r="G556" s="363" t="s">
        <v>40</v>
      </c>
      <c r="H556" s="363" t="s">
        <v>40</v>
      </c>
      <c r="I556" s="363" t="s">
        <v>40</v>
      </c>
      <c r="J556" s="363" t="s">
        <v>40</v>
      </c>
      <c r="K556" s="363" t="s">
        <v>40</v>
      </c>
      <c r="L556" s="363" t="s">
        <v>40</v>
      </c>
      <c r="M556" s="363" t="s">
        <v>40</v>
      </c>
      <c r="N556" s="363" t="s">
        <v>40</v>
      </c>
      <c r="O556" s="363" t="s">
        <v>40</v>
      </c>
      <c r="P556" s="363" t="s">
        <v>40</v>
      </c>
      <c r="Q556" s="363" t="s">
        <v>40</v>
      </c>
      <c r="R556" s="363" t="s">
        <v>40</v>
      </c>
      <c r="S556" s="445">
        <v>0.25</v>
      </c>
      <c r="T556" s="440" t="s">
        <v>40</v>
      </c>
      <c r="W556" s="301"/>
    </row>
    <row r="557" spans="1:23" s="26" customFormat="1">
      <c r="A557" s="331">
        <v>200</v>
      </c>
      <c r="B557" s="332" t="s">
        <v>276</v>
      </c>
      <c r="C557" s="361" t="s">
        <v>584</v>
      </c>
      <c r="D557" s="362">
        <v>0.46400000000000002</v>
      </c>
      <c r="E557" s="362">
        <v>0.42899999999999999</v>
      </c>
      <c r="F557" s="362" t="s">
        <v>40</v>
      </c>
      <c r="G557" s="362" t="s">
        <v>40</v>
      </c>
      <c r="H557" s="362" t="s">
        <v>40</v>
      </c>
      <c r="I557" s="363">
        <v>0.28000000000000003</v>
      </c>
      <c r="J557" s="363">
        <v>0.33</v>
      </c>
      <c r="K557" s="363">
        <v>0</v>
      </c>
      <c r="L557" s="363">
        <v>0</v>
      </c>
      <c r="M557" s="363">
        <v>0</v>
      </c>
      <c r="N557" s="363">
        <v>0</v>
      </c>
      <c r="O557" s="363">
        <v>0</v>
      </c>
      <c r="P557" s="363">
        <v>0</v>
      </c>
      <c r="Q557" s="363">
        <v>0</v>
      </c>
      <c r="R557" s="363">
        <v>0</v>
      </c>
      <c r="S557" s="445">
        <v>0</v>
      </c>
      <c r="T557" s="451">
        <v>0</v>
      </c>
      <c r="W557" s="301"/>
    </row>
    <row r="558" spans="1:23" s="26" customFormat="1">
      <c r="A558" s="331">
        <v>201</v>
      </c>
      <c r="B558" s="332" t="s">
        <v>1091</v>
      </c>
      <c r="C558" s="361" t="s">
        <v>584</v>
      </c>
      <c r="D558" s="363" t="s">
        <v>40</v>
      </c>
      <c r="E558" s="363" t="s">
        <v>40</v>
      </c>
      <c r="F558" s="363" t="s">
        <v>40</v>
      </c>
      <c r="G558" s="363" t="s">
        <v>40</v>
      </c>
      <c r="H558" s="363" t="s">
        <v>40</v>
      </c>
      <c r="I558" s="363" t="s">
        <v>40</v>
      </c>
      <c r="J558" s="363" t="s">
        <v>40</v>
      </c>
      <c r="K558" s="363" t="s">
        <v>40</v>
      </c>
      <c r="L558" s="363" t="s">
        <v>40</v>
      </c>
      <c r="M558" s="363" t="s">
        <v>40</v>
      </c>
      <c r="N558" s="363" t="s">
        <v>40</v>
      </c>
      <c r="O558" s="363" t="s">
        <v>40</v>
      </c>
      <c r="P558" s="363" t="s">
        <v>40</v>
      </c>
      <c r="Q558" s="363" t="s">
        <v>40</v>
      </c>
      <c r="R558" s="363" t="s">
        <v>40</v>
      </c>
      <c r="S558" s="445">
        <v>0</v>
      </c>
      <c r="T558" s="451">
        <v>0.24299999999999999</v>
      </c>
      <c r="W558" s="301"/>
    </row>
    <row r="559" spans="1:23" s="26" customFormat="1">
      <c r="A559" s="331">
        <v>202</v>
      </c>
      <c r="B559" s="332" t="s">
        <v>442</v>
      </c>
      <c r="C559" s="361" t="s">
        <v>584</v>
      </c>
      <c r="D559" s="362">
        <v>0.46400000000000002</v>
      </c>
      <c r="E559" s="362">
        <v>0.42899999999999999</v>
      </c>
      <c r="F559" s="362" t="s">
        <v>40</v>
      </c>
      <c r="G559" s="362" t="s">
        <v>40</v>
      </c>
      <c r="H559" s="362" t="s">
        <v>40</v>
      </c>
      <c r="I559" s="363">
        <v>0</v>
      </c>
      <c r="J559" s="362" t="s">
        <v>40</v>
      </c>
      <c r="K559" s="362" t="s">
        <v>40</v>
      </c>
      <c r="L559" s="362" t="s">
        <v>40</v>
      </c>
      <c r="M559" s="362" t="s">
        <v>40</v>
      </c>
      <c r="N559" s="363" t="s">
        <v>40</v>
      </c>
      <c r="O559" s="363" t="s">
        <v>40</v>
      </c>
      <c r="P559" s="363" t="s">
        <v>40</v>
      </c>
      <c r="Q559" s="363" t="s">
        <v>40</v>
      </c>
      <c r="R559" s="363" t="s">
        <v>40</v>
      </c>
      <c r="S559" s="446" t="s">
        <v>40</v>
      </c>
      <c r="T559" s="440" t="s">
        <v>40</v>
      </c>
      <c r="W559" s="301"/>
    </row>
    <row r="560" spans="1:23" s="26" customFormat="1">
      <c r="A560" s="331">
        <v>203</v>
      </c>
      <c r="B560" s="332" t="s">
        <v>1092</v>
      </c>
      <c r="C560" s="361" t="s">
        <v>584</v>
      </c>
      <c r="D560" s="363" t="s">
        <v>40</v>
      </c>
      <c r="E560" s="363" t="s">
        <v>40</v>
      </c>
      <c r="F560" s="363" t="s">
        <v>40</v>
      </c>
      <c r="G560" s="363" t="s">
        <v>40</v>
      </c>
      <c r="H560" s="363" t="s">
        <v>40</v>
      </c>
      <c r="I560" s="363" t="s">
        <v>40</v>
      </c>
      <c r="J560" s="363" t="s">
        <v>40</v>
      </c>
      <c r="K560" s="363" t="s">
        <v>40</v>
      </c>
      <c r="L560" s="363" t="s">
        <v>40</v>
      </c>
      <c r="M560" s="363" t="s">
        <v>40</v>
      </c>
      <c r="N560" s="363" t="s">
        <v>40</v>
      </c>
      <c r="O560" s="363" t="s">
        <v>40</v>
      </c>
      <c r="P560" s="363" t="s">
        <v>40</v>
      </c>
      <c r="Q560" s="363" t="s">
        <v>40</v>
      </c>
      <c r="R560" s="363" t="s">
        <v>40</v>
      </c>
      <c r="S560" s="445">
        <v>0</v>
      </c>
      <c r="T560" s="451">
        <v>0</v>
      </c>
      <c r="W560" s="301"/>
    </row>
    <row r="561" spans="1:23" s="26" customFormat="1">
      <c r="A561" s="331">
        <v>204</v>
      </c>
      <c r="B561" s="332" t="s">
        <v>926</v>
      </c>
      <c r="C561" s="361" t="s">
        <v>584</v>
      </c>
      <c r="D561" s="363" t="s">
        <v>40</v>
      </c>
      <c r="E561" s="363" t="s">
        <v>40</v>
      </c>
      <c r="F561" s="363" t="s">
        <v>40</v>
      </c>
      <c r="G561" s="363" t="s">
        <v>40</v>
      </c>
      <c r="H561" s="363" t="s">
        <v>40</v>
      </c>
      <c r="I561" s="363" t="s">
        <v>40</v>
      </c>
      <c r="J561" s="363" t="s">
        <v>40</v>
      </c>
      <c r="K561" s="363" t="s">
        <v>40</v>
      </c>
      <c r="L561" s="363" t="s">
        <v>40</v>
      </c>
      <c r="M561" s="363" t="s">
        <v>40</v>
      </c>
      <c r="N561" s="363" t="s">
        <v>40</v>
      </c>
      <c r="O561" s="363" t="s">
        <v>40</v>
      </c>
      <c r="P561" s="363" t="s">
        <v>40</v>
      </c>
      <c r="Q561" s="363" t="s">
        <v>40</v>
      </c>
      <c r="R561" s="363">
        <v>0</v>
      </c>
      <c r="S561" s="445">
        <v>0</v>
      </c>
      <c r="T561" s="440" t="s">
        <v>40</v>
      </c>
      <c r="W561" s="301"/>
    </row>
    <row r="562" spans="1:23" s="26" customFormat="1">
      <c r="A562" s="331">
        <v>205</v>
      </c>
      <c r="B562" s="332" t="s">
        <v>439</v>
      </c>
      <c r="C562" s="361" t="s">
        <v>584</v>
      </c>
      <c r="D562" s="362">
        <v>0.46400000000000002</v>
      </c>
      <c r="E562" s="362">
        <v>0.42899999999999999</v>
      </c>
      <c r="F562" s="363">
        <v>0</v>
      </c>
      <c r="G562" s="363">
        <v>0.04</v>
      </c>
      <c r="H562" s="362" t="s">
        <v>40</v>
      </c>
      <c r="I562" s="362" t="s">
        <v>40</v>
      </c>
      <c r="J562" s="362" t="s">
        <v>40</v>
      </c>
      <c r="K562" s="362" t="s">
        <v>40</v>
      </c>
      <c r="L562" s="362" t="s">
        <v>40</v>
      </c>
      <c r="M562" s="362" t="s">
        <v>40</v>
      </c>
      <c r="N562" s="363" t="s">
        <v>40</v>
      </c>
      <c r="O562" s="363" t="s">
        <v>40</v>
      </c>
      <c r="P562" s="363" t="s">
        <v>40</v>
      </c>
      <c r="Q562" s="363" t="s">
        <v>40</v>
      </c>
      <c r="R562" s="363" t="s">
        <v>40</v>
      </c>
      <c r="S562" s="446" t="s">
        <v>40</v>
      </c>
      <c r="T562" s="440" t="s">
        <v>40</v>
      </c>
      <c r="W562" s="301"/>
    </row>
    <row r="563" spans="1:23" s="26" customFormat="1">
      <c r="A563" s="331">
        <v>206</v>
      </c>
      <c r="B563" s="332" t="s">
        <v>298</v>
      </c>
      <c r="C563" s="361" t="s">
        <v>584</v>
      </c>
      <c r="D563" s="362">
        <v>0.46400000000000002</v>
      </c>
      <c r="E563" s="362">
        <v>0.42899999999999999</v>
      </c>
      <c r="F563" s="362" t="s">
        <v>40</v>
      </c>
      <c r="G563" s="362" t="s">
        <v>40</v>
      </c>
      <c r="H563" s="362" t="s">
        <v>40</v>
      </c>
      <c r="I563" s="362" t="s">
        <v>40</v>
      </c>
      <c r="J563" s="362" t="s">
        <v>40</v>
      </c>
      <c r="K563" s="362" t="s">
        <v>40</v>
      </c>
      <c r="L563" s="362" t="s">
        <v>40</v>
      </c>
      <c r="M563" s="362">
        <v>0.12</v>
      </c>
      <c r="N563" s="363">
        <v>0.20999999344348907</v>
      </c>
      <c r="O563" s="363">
        <v>0.15</v>
      </c>
      <c r="P563" s="363">
        <v>0.28000000000000003</v>
      </c>
      <c r="Q563" s="363">
        <v>0.27000001072883606</v>
      </c>
      <c r="R563" s="363">
        <v>0.20000000298023224</v>
      </c>
      <c r="S563" s="445">
        <v>0.15</v>
      </c>
      <c r="T563" s="451">
        <v>0.23200000000000001</v>
      </c>
      <c r="W563" s="301"/>
    </row>
    <row r="564" spans="1:23" s="26" customFormat="1" ht="15" customHeight="1">
      <c r="A564" s="331">
        <v>207</v>
      </c>
      <c r="B564" s="332" t="s">
        <v>277</v>
      </c>
      <c r="C564" s="361" t="s">
        <v>584</v>
      </c>
      <c r="D564" s="362">
        <v>0.46400000000000002</v>
      </c>
      <c r="E564" s="362">
        <v>0.42899999999999999</v>
      </c>
      <c r="F564" s="362" t="s">
        <v>40</v>
      </c>
      <c r="G564" s="362" t="s">
        <v>40</v>
      </c>
      <c r="H564" s="363">
        <v>0.12999999523162842</v>
      </c>
      <c r="I564" s="363">
        <v>0.1</v>
      </c>
      <c r="J564" s="363">
        <v>0.17</v>
      </c>
      <c r="K564" s="363">
        <v>0.23999999463558197</v>
      </c>
      <c r="L564" s="363">
        <v>0.15999999642372131</v>
      </c>
      <c r="M564" s="363" t="s">
        <v>40</v>
      </c>
      <c r="N564" s="363" t="s">
        <v>40</v>
      </c>
      <c r="O564" s="363" t="s">
        <v>40</v>
      </c>
      <c r="P564" s="363" t="s">
        <v>40</v>
      </c>
      <c r="Q564" s="363">
        <v>0</v>
      </c>
      <c r="R564" s="363">
        <v>0</v>
      </c>
      <c r="S564" s="446" t="s">
        <v>40</v>
      </c>
      <c r="T564" s="451">
        <v>0</v>
      </c>
      <c r="W564" s="301"/>
    </row>
    <row r="565" spans="1:23" s="26" customFormat="1" ht="15" customHeight="1">
      <c r="A565" s="331">
        <v>208</v>
      </c>
      <c r="B565" s="332" t="s">
        <v>839</v>
      </c>
      <c r="C565" s="361" t="s">
        <v>584</v>
      </c>
      <c r="D565" s="363" t="s">
        <v>40</v>
      </c>
      <c r="E565" s="363" t="s">
        <v>40</v>
      </c>
      <c r="F565" s="363" t="s">
        <v>40</v>
      </c>
      <c r="G565" s="363" t="s">
        <v>40</v>
      </c>
      <c r="H565" s="363" t="s">
        <v>40</v>
      </c>
      <c r="I565" s="363" t="s">
        <v>40</v>
      </c>
      <c r="J565" s="363" t="s">
        <v>40</v>
      </c>
      <c r="K565" s="363" t="s">
        <v>40</v>
      </c>
      <c r="L565" s="363" t="s">
        <v>40</v>
      </c>
      <c r="M565" s="363" t="s">
        <v>40</v>
      </c>
      <c r="N565" s="363" t="s">
        <v>40</v>
      </c>
      <c r="O565" s="363" t="s">
        <v>40</v>
      </c>
      <c r="P565" s="363" t="s">
        <v>40</v>
      </c>
      <c r="Q565" s="363">
        <v>0</v>
      </c>
      <c r="R565" s="363">
        <v>0</v>
      </c>
      <c r="S565" s="445">
        <v>0</v>
      </c>
      <c r="T565" s="451">
        <v>0</v>
      </c>
      <c r="W565" s="301"/>
    </row>
    <row r="566" spans="1:23" s="26" customFormat="1" ht="15" customHeight="1">
      <c r="A566" s="331">
        <v>209</v>
      </c>
      <c r="B566" s="332" t="s">
        <v>840</v>
      </c>
      <c r="C566" s="361" t="s">
        <v>584</v>
      </c>
      <c r="D566" s="363" t="s">
        <v>40</v>
      </c>
      <c r="E566" s="363" t="s">
        <v>40</v>
      </c>
      <c r="F566" s="363" t="s">
        <v>40</v>
      </c>
      <c r="G566" s="363" t="s">
        <v>40</v>
      </c>
      <c r="H566" s="363" t="s">
        <v>40</v>
      </c>
      <c r="I566" s="363" t="s">
        <v>40</v>
      </c>
      <c r="J566" s="363" t="s">
        <v>40</v>
      </c>
      <c r="K566" s="363" t="s">
        <v>40</v>
      </c>
      <c r="L566" s="363" t="s">
        <v>40</v>
      </c>
      <c r="M566" s="363" t="s">
        <v>40</v>
      </c>
      <c r="N566" s="363" t="s">
        <v>40</v>
      </c>
      <c r="O566" s="363" t="s">
        <v>40</v>
      </c>
      <c r="P566" s="363" t="s">
        <v>40</v>
      </c>
      <c r="Q566" s="363">
        <v>0.41</v>
      </c>
      <c r="R566" s="363">
        <v>0.31000000238418579</v>
      </c>
      <c r="S566" s="446" t="s">
        <v>40</v>
      </c>
      <c r="T566" s="451">
        <v>0.25700000000000001</v>
      </c>
      <c r="W566" s="301"/>
    </row>
    <row r="567" spans="1:23" s="26" customFormat="1" ht="15" customHeight="1">
      <c r="A567" s="331">
        <v>210</v>
      </c>
      <c r="B567" s="332" t="s">
        <v>719</v>
      </c>
      <c r="C567" s="361" t="s">
        <v>584</v>
      </c>
      <c r="D567" s="363" t="s">
        <v>40</v>
      </c>
      <c r="E567" s="363" t="s">
        <v>40</v>
      </c>
      <c r="F567" s="363" t="s">
        <v>40</v>
      </c>
      <c r="G567" s="363" t="s">
        <v>40</v>
      </c>
      <c r="H567" s="363" t="s">
        <v>40</v>
      </c>
      <c r="I567" s="363" t="s">
        <v>40</v>
      </c>
      <c r="J567" s="363" t="s">
        <v>40</v>
      </c>
      <c r="K567" s="363" t="s">
        <v>40</v>
      </c>
      <c r="L567" s="363" t="s">
        <v>40</v>
      </c>
      <c r="M567" s="363" t="s">
        <v>40</v>
      </c>
      <c r="N567" s="363" t="s">
        <v>40</v>
      </c>
      <c r="O567" s="363" t="s">
        <v>40</v>
      </c>
      <c r="P567" s="363">
        <v>0</v>
      </c>
      <c r="Q567" s="363">
        <v>0.31000000238418579</v>
      </c>
      <c r="R567" s="363">
        <v>0</v>
      </c>
      <c r="S567" s="445">
        <v>0</v>
      </c>
      <c r="T567" s="451">
        <v>0.25900000000000001</v>
      </c>
      <c r="W567" s="301"/>
    </row>
    <row r="568" spans="1:23" s="26" customFormat="1" ht="15" customHeight="1">
      <c r="A568" s="331">
        <v>211</v>
      </c>
      <c r="B568" s="332" t="s">
        <v>622</v>
      </c>
      <c r="C568" s="361" t="s">
        <v>584</v>
      </c>
      <c r="D568" s="362">
        <v>0.46400000000000002</v>
      </c>
      <c r="E568" s="362">
        <v>0.42899999999999999</v>
      </c>
      <c r="F568" s="362" t="s">
        <v>40</v>
      </c>
      <c r="G568" s="362" t="s">
        <v>40</v>
      </c>
      <c r="H568" s="362" t="s">
        <v>40</v>
      </c>
      <c r="I568" s="362" t="s">
        <v>40</v>
      </c>
      <c r="J568" s="362" t="s">
        <v>40</v>
      </c>
      <c r="K568" s="362" t="s">
        <v>40</v>
      </c>
      <c r="L568" s="362" t="s">
        <v>40</v>
      </c>
      <c r="M568" s="362" t="s">
        <v>40</v>
      </c>
      <c r="N568" s="363">
        <v>0.10000000149011612</v>
      </c>
      <c r="O568" s="363">
        <v>0.11</v>
      </c>
      <c r="P568" s="363">
        <v>0.23</v>
      </c>
      <c r="Q568" s="363">
        <v>0.31000000238418579</v>
      </c>
      <c r="R568" s="363">
        <v>0.12999999523162842</v>
      </c>
      <c r="S568" s="445">
        <v>0.04</v>
      </c>
      <c r="T568" s="451">
        <v>0.247</v>
      </c>
      <c r="W568" s="301"/>
    </row>
    <row r="569" spans="1:23" s="26" customFormat="1" ht="15" customHeight="1">
      <c r="A569" s="331">
        <v>212</v>
      </c>
      <c r="B569" s="332" t="s">
        <v>841</v>
      </c>
      <c r="C569" s="361" t="s">
        <v>584</v>
      </c>
      <c r="D569" s="363" t="s">
        <v>40</v>
      </c>
      <c r="E569" s="363" t="s">
        <v>40</v>
      </c>
      <c r="F569" s="363" t="s">
        <v>40</v>
      </c>
      <c r="G569" s="363" t="s">
        <v>40</v>
      </c>
      <c r="H569" s="363" t="s">
        <v>40</v>
      </c>
      <c r="I569" s="363" t="s">
        <v>40</v>
      </c>
      <c r="J569" s="363" t="s">
        <v>40</v>
      </c>
      <c r="K569" s="363" t="s">
        <v>40</v>
      </c>
      <c r="L569" s="363" t="s">
        <v>40</v>
      </c>
      <c r="M569" s="363" t="s">
        <v>40</v>
      </c>
      <c r="N569" s="363" t="s">
        <v>40</v>
      </c>
      <c r="O569" s="363" t="s">
        <v>40</v>
      </c>
      <c r="P569" s="363" t="s">
        <v>40</v>
      </c>
      <c r="Q569" s="363">
        <v>0.40999999642372131</v>
      </c>
      <c r="R569" s="363">
        <v>0.28999999165534973</v>
      </c>
      <c r="S569" s="445">
        <v>0</v>
      </c>
      <c r="T569" s="440" t="s">
        <v>40</v>
      </c>
      <c r="W569" s="301"/>
    </row>
    <row r="570" spans="1:23" s="26" customFormat="1" ht="15" customHeight="1">
      <c r="A570" s="331">
        <v>213</v>
      </c>
      <c r="B570" s="332" t="s">
        <v>623</v>
      </c>
      <c r="C570" s="361" t="s">
        <v>584</v>
      </c>
      <c r="D570" s="362">
        <v>0.46400000000000002</v>
      </c>
      <c r="E570" s="362">
        <v>0.42899999999999999</v>
      </c>
      <c r="F570" s="362" t="s">
        <v>40</v>
      </c>
      <c r="G570" s="362" t="s">
        <v>40</v>
      </c>
      <c r="H570" s="362" t="s">
        <v>40</v>
      </c>
      <c r="I570" s="362" t="s">
        <v>40</v>
      </c>
      <c r="J570" s="362" t="s">
        <v>40</v>
      </c>
      <c r="K570" s="362" t="s">
        <v>40</v>
      </c>
      <c r="L570" s="362" t="s">
        <v>40</v>
      </c>
      <c r="M570" s="362" t="s">
        <v>40</v>
      </c>
      <c r="N570" s="363">
        <v>0</v>
      </c>
      <c r="O570" s="363">
        <v>0</v>
      </c>
      <c r="P570" s="363">
        <v>0.01</v>
      </c>
      <c r="Q570" s="363">
        <v>0</v>
      </c>
      <c r="R570" s="363">
        <v>0</v>
      </c>
      <c r="S570" s="445">
        <v>0</v>
      </c>
      <c r="T570" s="440" t="s">
        <v>40</v>
      </c>
      <c r="W570" s="301"/>
    </row>
    <row r="571" spans="1:23" s="26" customFormat="1" ht="15" customHeight="1">
      <c r="A571" s="331">
        <v>214</v>
      </c>
      <c r="B571" s="332" t="s">
        <v>927</v>
      </c>
      <c r="C571" s="361" t="s">
        <v>584</v>
      </c>
      <c r="D571" s="363" t="s">
        <v>40</v>
      </c>
      <c r="E571" s="363" t="s">
        <v>40</v>
      </c>
      <c r="F571" s="363" t="s">
        <v>40</v>
      </c>
      <c r="G571" s="363" t="s">
        <v>40</v>
      </c>
      <c r="H571" s="363" t="s">
        <v>40</v>
      </c>
      <c r="I571" s="363" t="s">
        <v>40</v>
      </c>
      <c r="J571" s="363" t="s">
        <v>40</v>
      </c>
      <c r="K571" s="363" t="s">
        <v>40</v>
      </c>
      <c r="L571" s="363" t="s">
        <v>40</v>
      </c>
      <c r="M571" s="363" t="s">
        <v>40</v>
      </c>
      <c r="N571" s="363" t="s">
        <v>40</v>
      </c>
      <c r="O571" s="363" t="s">
        <v>40</v>
      </c>
      <c r="P571" s="363" t="s">
        <v>40</v>
      </c>
      <c r="Q571" s="363" t="s">
        <v>40</v>
      </c>
      <c r="R571" s="363">
        <v>0</v>
      </c>
      <c r="S571" s="445">
        <v>0</v>
      </c>
      <c r="T571" s="440" t="s">
        <v>40</v>
      </c>
      <c r="W571" s="301"/>
    </row>
    <row r="572" spans="1:23" s="26" customFormat="1" ht="15" customHeight="1">
      <c r="A572" s="331">
        <v>215</v>
      </c>
      <c r="B572" s="332" t="s">
        <v>1093</v>
      </c>
      <c r="C572" s="361" t="s">
        <v>584</v>
      </c>
      <c r="D572" s="363" t="s">
        <v>40</v>
      </c>
      <c r="E572" s="363" t="s">
        <v>40</v>
      </c>
      <c r="F572" s="363" t="s">
        <v>40</v>
      </c>
      <c r="G572" s="363" t="s">
        <v>40</v>
      </c>
      <c r="H572" s="363" t="s">
        <v>40</v>
      </c>
      <c r="I572" s="363" t="s">
        <v>40</v>
      </c>
      <c r="J572" s="363" t="s">
        <v>40</v>
      </c>
      <c r="K572" s="363" t="s">
        <v>40</v>
      </c>
      <c r="L572" s="363" t="s">
        <v>40</v>
      </c>
      <c r="M572" s="363" t="s">
        <v>40</v>
      </c>
      <c r="N572" s="363" t="s">
        <v>40</v>
      </c>
      <c r="O572" s="363" t="s">
        <v>40</v>
      </c>
      <c r="P572" s="363" t="s">
        <v>40</v>
      </c>
      <c r="Q572" s="363" t="s">
        <v>40</v>
      </c>
      <c r="R572" s="363" t="s">
        <v>40</v>
      </c>
      <c r="S572" s="445">
        <v>0.25</v>
      </c>
      <c r="T572" s="440" t="s">
        <v>40</v>
      </c>
      <c r="W572" s="301"/>
    </row>
    <row r="573" spans="1:23" s="26" customFormat="1" ht="15" customHeight="1">
      <c r="A573" s="331">
        <v>216</v>
      </c>
      <c r="B573" s="332" t="s">
        <v>720</v>
      </c>
      <c r="C573" s="361" t="s">
        <v>584</v>
      </c>
      <c r="D573" s="363" t="s">
        <v>40</v>
      </c>
      <c r="E573" s="363" t="s">
        <v>40</v>
      </c>
      <c r="F573" s="363" t="s">
        <v>40</v>
      </c>
      <c r="G573" s="363" t="s">
        <v>40</v>
      </c>
      <c r="H573" s="363" t="s">
        <v>40</v>
      </c>
      <c r="I573" s="363" t="s">
        <v>40</v>
      </c>
      <c r="J573" s="363" t="s">
        <v>40</v>
      </c>
      <c r="K573" s="363" t="s">
        <v>40</v>
      </c>
      <c r="L573" s="363" t="s">
        <v>40</v>
      </c>
      <c r="M573" s="363" t="s">
        <v>40</v>
      </c>
      <c r="N573" s="363" t="s">
        <v>40</v>
      </c>
      <c r="O573" s="363" t="s">
        <v>40</v>
      </c>
      <c r="P573" s="363">
        <v>0.43</v>
      </c>
      <c r="Q573" s="363">
        <v>0.40999999642372131</v>
      </c>
      <c r="R573" s="363">
        <v>0.30000001192092896</v>
      </c>
      <c r="S573" s="445">
        <v>0.25</v>
      </c>
      <c r="T573" s="440" t="s">
        <v>40</v>
      </c>
      <c r="W573" s="301"/>
    </row>
    <row r="574" spans="1:23" s="26" customFormat="1" ht="15" customHeight="1">
      <c r="A574" s="331">
        <v>217</v>
      </c>
      <c r="B574" s="332" t="s">
        <v>684</v>
      </c>
      <c r="C574" s="361" t="s">
        <v>584</v>
      </c>
      <c r="D574" s="362" t="s">
        <v>40</v>
      </c>
      <c r="E574" s="362" t="s">
        <v>40</v>
      </c>
      <c r="F574" s="362" t="s">
        <v>40</v>
      </c>
      <c r="G574" s="362" t="s">
        <v>40</v>
      </c>
      <c r="H574" s="362" t="s">
        <v>40</v>
      </c>
      <c r="I574" s="362" t="s">
        <v>40</v>
      </c>
      <c r="J574" s="362" t="s">
        <v>40</v>
      </c>
      <c r="K574" s="362" t="s">
        <v>40</v>
      </c>
      <c r="L574" s="362" t="s">
        <v>40</v>
      </c>
      <c r="M574" s="362" t="s">
        <v>40</v>
      </c>
      <c r="N574" s="362" t="s">
        <v>40</v>
      </c>
      <c r="O574" s="363">
        <v>0.36</v>
      </c>
      <c r="P574" s="363">
        <v>0.43</v>
      </c>
      <c r="Q574" s="363">
        <v>0.40999999642372131</v>
      </c>
      <c r="R574" s="363">
        <v>0.31000000238418579</v>
      </c>
      <c r="S574" s="445">
        <v>0.05</v>
      </c>
      <c r="T574" s="451">
        <v>0.25900000000000001</v>
      </c>
      <c r="W574" s="301"/>
    </row>
    <row r="575" spans="1:23" s="26" customFormat="1" ht="15" customHeight="1">
      <c r="A575" s="331">
        <v>218</v>
      </c>
      <c r="B575" s="332" t="s">
        <v>1094</v>
      </c>
      <c r="C575" s="361" t="s">
        <v>584</v>
      </c>
      <c r="D575" s="363" t="s">
        <v>40</v>
      </c>
      <c r="E575" s="363" t="s">
        <v>40</v>
      </c>
      <c r="F575" s="363" t="s">
        <v>40</v>
      </c>
      <c r="G575" s="363" t="s">
        <v>40</v>
      </c>
      <c r="H575" s="363" t="s">
        <v>40</v>
      </c>
      <c r="I575" s="363" t="s">
        <v>40</v>
      </c>
      <c r="J575" s="363" t="s">
        <v>40</v>
      </c>
      <c r="K575" s="363" t="s">
        <v>40</v>
      </c>
      <c r="L575" s="363" t="s">
        <v>40</v>
      </c>
      <c r="M575" s="363" t="s">
        <v>40</v>
      </c>
      <c r="N575" s="363" t="s">
        <v>40</v>
      </c>
      <c r="O575" s="363" t="s">
        <v>40</v>
      </c>
      <c r="P575" s="363" t="s">
        <v>40</v>
      </c>
      <c r="Q575" s="363" t="s">
        <v>40</v>
      </c>
      <c r="R575" s="363" t="s">
        <v>40</v>
      </c>
      <c r="S575" s="445">
        <v>0</v>
      </c>
      <c r="T575" s="451">
        <v>0.24299999999999999</v>
      </c>
      <c r="W575" s="301"/>
    </row>
    <row r="576" spans="1:23" s="26" customFormat="1" ht="15" customHeight="1">
      <c r="A576" s="331">
        <v>219</v>
      </c>
      <c r="B576" s="332" t="s">
        <v>721</v>
      </c>
      <c r="C576" s="361" t="s">
        <v>584</v>
      </c>
      <c r="D576" s="363" t="s">
        <v>40</v>
      </c>
      <c r="E576" s="363" t="s">
        <v>40</v>
      </c>
      <c r="F576" s="363" t="s">
        <v>40</v>
      </c>
      <c r="G576" s="363" t="s">
        <v>40</v>
      </c>
      <c r="H576" s="363" t="s">
        <v>40</v>
      </c>
      <c r="I576" s="363" t="s">
        <v>40</v>
      </c>
      <c r="J576" s="363" t="s">
        <v>40</v>
      </c>
      <c r="K576" s="363" t="s">
        <v>40</v>
      </c>
      <c r="L576" s="363" t="s">
        <v>40</v>
      </c>
      <c r="M576" s="363" t="s">
        <v>40</v>
      </c>
      <c r="N576" s="363" t="s">
        <v>40</v>
      </c>
      <c r="O576" s="363" t="s">
        <v>40</v>
      </c>
      <c r="P576" s="363">
        <v>0.12</v>
      </c>
      <c r="Q576" s="363">
        <v>9.9999997764825821E-3</v>
      </c>
      <c r="R576" s="363">
        <v>0.10999999940395355</v>
      </c>
      <c r="S576" s="445">
        <v>0</v>
      </c>
      <c r="T576" s="451">
        <v>0.14399999999999999</v>
      </c>
      <c r="W576" s="301"/>
    </row>
    <row r="577" spans="1:23" s="26" customFormat="1" ht="15" customHeight="1">
      <c r="A577" s="331">
        <v>220</v>
      </c>
      <c r="B577" s="332" t="s">
        <v>1095</v>
      </c>
      <c r="C577" s="361" t="s">
        <v>584</v>
      </c>
      <c r="D577" s="363" t="s">
        <v>40</v>
      </c>
      <c r="E577" s="363" t="s">
        <v>40</v>
      </c>
      <c r="F577" s="363" t="s">
        <v>40</v>
      </c>
      <c r="G577" s="363" t="s">
        <v>40</v>
      </c>
      <c r="H577" s="363" t="s">
        <v>40</v>
      </c>
      <c r="I577" s="363" t="s">
        <v>40</v>
      </c>
      <c r="J577" s="363" t="s">
        <v>40</v>
      </c>
      <c r="K577" s="363" t="s">
        <v>40</v>
      </c>
      <c r="L577" s="363" t="s">
        <v>40</v>
      </c>
      <c r="M577" s="363" t="s">
        <v>40</v>
      </c>
      <c r="N577" s="363" t="s">
        <v>40</v>
      </c>
      <c r="O577" s="363" t="s">
        <v>40</v>
      </c>
      <c r="P577" s="363" t="s">
        <v>40</v>
      </c>
      <c r="Q577" s="363" t="s">
        <v>40</v>
      </c>
      <c r="R577" s="363" t="s">
        <v>40</v>
      </c>
      <c r="S577" s="445">
        <v>0</v>
      </c>
      <c r="T577" s="451">
        <v>0.2</v>
      </c>
      <c r="W577" s="301"/>
    </row>
    <row r="578" spans="1:23" s="26" customFormat="1" ht="15" customHeight="1">
      <c r="A578" s="331">
        <v>221</v>
      </c>
      <c r="B578" s="332" t="s">
        <v>928</v>
      </c>
      <c r="C578" s="361" t="s">
        <v>584</v>
      </c>
      <c r="D578" s="363" t="s">
        <v>40</v>
      </c>
      <c r="E578" s="363" t="s">
        <v>40</v>
      </c>
      <c r="F578" s="363" t="s">
        <v>40</v>
      </c>
      <c r="G578" s="363" t="s">
        <v>40</v>
      </c>
      <c r="H578" s="363" t="s">
        <v>40</v>
      </c>
      <c r="I578" s="363" t="s">
        <v>40</v>
      </c>
      <c r="J578" s="363" t="s">
        <v>40</v>
      </c>
      <c r="K578" s="363" t="s">
        <v>40</v>
      </c>
      <c r="L578" s="363" t="s">
        <v>40</v>
      </c>
      <c r="M578" s="363" t="s">
        <v>40</v>
      </c>
      <c r="N578" s="363" t="s">
        <v>40</v>
      </c>
      <c r="O578" s="363" t="s">
        <v>40</v>
      </c>
      <c r="P578" s="363" t="s">
        <v>40</v>
      </c>
      <c r="Q578" s="363" t="s">
        <v>40</v>
      </c>
      <c r="R578" s="363">
        <v>0</v>
      </c>
      <c r="S578" s="445">
        <v>0</v>
      </c>
      <c r="T578" s="451">
        <v>0</v>
      </c>
      <c r="W578" s="301"/>
    </row>
    <row r="579" spans="1:23" s="26" customFormat="1" ht="15" customHeight="1">
      <c r="A579" s="331">
        <v>222</v>
      </c>
      <c r="B579" s="332" t="s">
        <v>929</v>
      </c>
      <c r="C579" s="361" t="s">
        <v>584</v>
      </c>
      <c r="D579" s="363" t="s">
        <v>40</v>
      </c>
      <c r="E579" s="363" t="s">
        <v>40</v>
      </c>
      <c r="F579" s="363" t="s">
        <v>40</v>
      </c>
      <c r="G579" s="363" t="s">
        <v>40</v>
      </c>
      <c r="H579" s="363" t="s">
        <v>40</v>
      </c>
      <c r="I579" s="363" t="s">
        <v>40</v>
      </c>
      <c r="J579" s="363" t="s">
        <v>40</v>
      </c>
      <c r="K579" s="363" t="s">
        <v>40</v>
      </c>
      <c r="L579" s="363" t="s">
        <v>40</v>
      </c>
      <c r="M579" s="363" t="s">
        <v>40</v>
      </c>
      <c r="N579" s="363" t="s">
        <v>40</v>
      </c>
      <c r="O579" s="363" t="s">
        <v>40</v>
      </c>
      <c r="P579" s="363" t="s">
        <v>40</v>
      </c>
      <c r="Q579" s="363" t="s">
        <v>40</v>
      </c>
      <c r="R579" s="363">
        <v>0</v>
      </c>
      <c r="S579" s="445">
        <v>0</v>
      </c>
      <c r="T579" s="451">
        <v>0</v>
      </c>
      <c r="W579" s="301"/>
    </row>
    <row r="580" spans="1:23" s="26" customFormat="1" ht="15" customHeight="1">
      <c r="A580" s="331">
        <v>223</v>
      </c>
      <c r="B580" s="332" t="s">
        <v>722</v>
      </c>
      <c r="C580" s="361" t="s">
        <v>584</v>
      </c>
      <c r="D580" s="362">
        <v>0.46400000000000002</v>
      </c>
      <c r="E580" s="362">
        <v>0.42899999999999999</v>
      </c>
      <c r="F580" s="362" t="s">
        <v>40</v>
      </c>
      <c r="G580" s="362" t="s">
        <v>40</v>
      </c>
      <c r="H580" s="362" t="s">
        <v>40</v>
      </c>
      <c r="I580" s="362" t="s">
        <v>40</v>
      </c>
      <c r="J580" s="363" t="s">
        <v>40</v>
      </c>
      <c r="K580" s="363">
        <v>0.34999999403953552</v>
      </c>
      <c r="L580" s="363">
        <v>0</v>
      </c>
      <c r="M580" s="363">
        <v>3.9999999105930328E-2</v>
      </c>
      <c r="N580" s="363">
        <v>0</v>
      </c>
      <c r="O580" s="363">
        <v>0</v>
      </c>
      <c r="P580" s="363">
        <v>0</v>
      </c>
      <c r="Q580" s="363">
        <v>0</v>
      </c>
      <c r="R580" s="363">
        <v>0</v>
      </c>
      <c r="S580" s="445">
        <v>0</v>
      </c>
      <c r="T580" s="451">
        <v>0</v>
      </c>
      <c r="W580" s="301"/>
    </row>
    <row r="581" spans="1:23" s="26" customFormat="1" ht="15" customHeight="1">
      <c r="A581" s="331">
        <v>224</v>
      </c>
      <c r="B581" s="332" t="s">
        <v>842</v>
      </c>
      <c r="C581" s="361" t="s">
        <v>584</v>
      </c>
      <c r="D581" s="363" t="s">
        <v>40</v>
      </c>
      <c r="E581" s="363" t="s">
        <v>40</v>
      </c>
      <c r="F581" s="363" t="s">
        <v>40</v>
      </c>
      <c r="G581" s="363" t="s">
        <v>40</v>
      </c>
      <c r="H581" s="363" t="s">
        <v>40</v>
      </c>
      <c r="I581" s="363" t="s">
        <v>40</v>
      </c>
      <c r="J581" s="363" t="s">
        <v>40</v>
      </c>
      <c r="K581" s="363" t="s">
        <v>40</v>
      </c>
      <c r="L581" s="363" t="s">
        <v>40</v>
      </c>
      <c r="M581" s="363" t="s">
        <v>40</v>
      </c>
      <c r="N581" s="363" t="s">
        <v>40</v>
      </c>
      <c r="O581" s="363" t="s">
        <v>40</v>
      </c>
      <c r="P581" s="363" t="s">
        <v>40</v>
      </c>
      <c r="Q581" s="363">
        <v>0</v>
      </c>
      <c r="R581" s="363" t="s">
        <v>40</v>
      </c>
      <c r="S581" s="447" t="s">
        <v>40</v>
      </c>
      <c r="T581" s="440" t="s">
        <v>40</v>
      </c>
      <c r="W581" s="301"/>
    </row>
    <row r="582" spans="1:23" s="26" customFormat="1" ht="15" customHeight="1">
      <c r="A582" s="331">
        <v>225</v>
      </c>
      <c r="B582" s="332" t="s">
        <v>624</v>
      </c>
      <c r="C582" s="361" t="s">
        <v>584</v>
      </c>
      <c r="D582" s="362">
        <v>0.46400000000000002</v>
      </c>
      <c r="E582" s="362">
        <v>0.42899999999999999</v>
      </c>
      <c r="F582" s="362" t="s">
        <v>40</v>
      </c>
      <c r="G582" s="362" t="s">
        <v>40</v>
      </c>
      <c r="H582" s="362" t="s">
        <v>40</v>
      </c>
      <c r="I582" s="362" t="s">
        <v>40</v>
      </c>
      <c r="J582" s="362" t="s">
        <v>40</v>
      </c>
      <c r="K582" s="362" t="s">
        <v>40</v>
      </c>
      <c r="L582" s="362" t="s">
        <v>40</v>
      </c>
      <c r="M582" s="362" t="s">
        <v>40</v>
      </c>
      <c r="N582" s="363">
        <v>0</v>
      </c>
      <c r="O582" s="363" t="s">
        <v>40</v>
      </c>
      <c r="P582" s="363" t="s">
        <v>40</v>
      </c>
      <c r="Q582" s="363" t="s">
        <v>40</v>
      </c>
      <c r="R582" s="363" t="s">
        <v>40</v>
      </c>
      <c r="S582" s="447" t="s">
        <v>40</v>
      </c>
      <c r="T582" s="440" t="s">
        <v>40</v>
      </c>
      <c r="W582" s="301"/>
    </row>
    <row r="583" spans="1:23" s="26" customFormat="1" ht="15" customHeight="1">
      <c r="A583" s="331">
        <v>226</v>
      </c>
      <c r="B583" s="332" t="s">
        <v>685</v>
      </c>
      <c r="C583" s="361" t="s">
        <v>584</v>
      </c>
      <c r="D583" s="362" t="s">
        <v>40</v>
      </c>
      <c r="E583" s="362" t="s">
        <v>40</v>
      </c>
      <c r="F583" s="362" t="s">
        <v>40</v>
      </c>
      <c r="G583" s="362" t="s">
        <v>40</v>
      </c>
      <c r="H583" s="362" t="s">
        <v>40</v>
      </c>
      <c r="I583" s="362" t="s">
        <v>40</v>
      </c>
      <c r="J583" s="362" t="s">
        <v>40</v>
      </c>
      <c r="K583" s="362" t="s">
        <v>40</v>
      </c>
      <c r="L583" s="362" t="s">
        <v>40</v>
      </c>
      <c r="M583" s="362" t="s">
        <v>40</v>
      </c>
      <c r="N583" s="362" t="s">
        <v>40</v>
      </c>
      <c r="O583" s="363">
        <v>0.28999999999999998</v>
      </c>
      <c r="P583" s="363">
        <v>0.31</v>
      </c>
      <c r="Q583" s="363">
        <v>0.34000000357627869</v>
      </c>
      <c r="R583" s="363">
        <v>0.25</v>
      </c>
      <c r="S583" s="445">
        <v>0.21</v>
      </c>
      <c r="T583" s="451">
        <v>0.21099999999999999</v>
      </c>
      <c r="W583" s="301"/>
    </row>
    <row r="584" spans="1:23" s="26" customFormat="1" ht="15" customHeight="1">
      <c r="A584" s="331">
        <v>227</v>
      </c>
      <c r="B584" s="332" t="s">
        <v>1096</v>
      </c>
      <c r="C584" s="361" t="s">
        <v>584</v>
      </c>
      <c r="D584" s="363" t="s">
        <v>40</v>
      </c>
      <c r="E584" s="363" t="s">
        <v>40</v>
      </c>
      <c r="F584" s="363" t="s">
        <v>40</v>
      </c>
      <c r="G584" s="363" t="s">
        <v>40</v>
      </c>
      <c r="H584" s="363" t="s">
        <v>40</v>
      </c>
      <c r="I584" s="363" t="s">
        <v>40</v>
      </c>
      <c r="J584" s="363" t="s">
        <v>40</v>
      </c>
      <c r="K584" s="363" t="s">
        <v>40</v>
      </c>
      <c r="L584" s="363" t="s">
        <v>40</v>
      </c>
      <c r="M584" s="363" t="s">
        <v>40</v>
      </c>
      <c r="N584" s="363" t="s">
        <v>40</v>
      </c>
      <c r="O584" s="363" t="s">
        <v>40</v>
      </c>
      <c r="P584" s="363" t="s">
        <v>40</v>
      </c>
      <c r="Q584" s="363" t="s">
        <v>40</v>
      </c>
      <c r="R584" s="363" t="s">
        <v>40</v>
      </c>
      <c r="S584" s="445">
        <v>0</v>
      </c>
      <c r="T584" s="451">
        <v>0</v>
      </c>
      <c r="W584" s="301"/>
    </row>
    <row r="585" spans="1:23" s="26" customFormat="1" ht="15" customHeight="1">
      <c r="A585" s="331">
        <v>228</v>
      </c>
      <c r="B585" s="332" t="s">
        <v>1097</v>
      </c>
      <c r="C585" s="361" t="s">
        <v>584</v>
      </c>
      <c r="D585" s="363" t="s">
        <v>40</v>
      </c>
      <c r="E585" s="363" t="s">
        <v>40</v>
      </c>
      <c r="F585" s="363" t="s">
        <v>40</v>
      </c>
      <c r="G585" s="363" t="s">
        <v>40</v>
      </c>
      <c r="H585" s="363" t="s">
        <v>40</v>
      </c>
      <c r="I585" s="363" t="s">
        <v>40</v>
      </c>
      <c r="J585" s="363" t="s">
        <v>40</v>
      </c>
      <c r="K585" s="363" t="s">
        <v>40</v>
      </c>
      <c r="L585" s="363" t="s">
        <v>40</v>
      </c>
      <c r="M585" s="363" t="s">
        <v>40</v>
      </c>
      <c r="N585" s="363" t="s">
        <v>40</v>
      </c>
      <c r="O585" s="363" t="s">
        <v>40</v>
      </c>
      <c r="P585" s="363" t="s">
        <v>40</v>
      </c>
      <c r="Q585" s="363" t="s">
        <v>40</v>
      </c>
      <c r="R585" s="363" t="s">
        <v>40</v>
      </c>
      <c r="S585" s="445">
        <v>0</v>
      </c>
      <c r="T585" s="451">
        <v>0</v>
      </c>
      <c r="W585" s="301"/>
    </row>
    <row r="586" spans="1:23" s="26" customFormat="1" ht="15" customHeight="1">
      <c r="A586" s="331">
        <v>229</v>
      </c>
      <c r="B586" s="332" t="s">
        <v>723</v>
      </c>
      <c r="C586" s="361" t="s">
        <v>584</v>
      </c>
      <c r="D586" s="363" t="s">
        <v>40</v>
      </c>
      <c r="E586" s="363" t="s">
        <v>40</v>
      </c>
      <c r="F586" s="363" t="s">
        <v>40</v>
      </c>
      <c r="G586" s="363" t="s">
        <v>40</v>
      </c>
      <c r="H586" s="363" t="s">
        <v>40</v>
      </c>
      <c r="I586" s="363" t="s">
        <v>40</v>
      </c>
      <c r="J586" s="363" t="s">
        <v>40</v>
      </c>
      <c r="K586" s="363" t="s">
        <v>40</v>
      </c>
      <c r="L586" s="363" t="s">
        <v>40</v>
      </c>
      <c r="M586" s="363" t="s">
        <v>40</v>
      </c>
      <c r="N586" s="363" t="s">
        <v>40</v>
      </c>
      <c r="O586" s="363" t="s">
        <v>40</v>
      </c>
      <c r="P586" s="363">
        <v>0</v>
      </c>
      <c r="Q586" s="363">
        <v>0</v>
      </c>
      <c r="R586" s="363">
        <v>0</v>
      </c>
      <c r="S586" s="447" t="s">
        <v>40</v>
      </c>
      <c r="T586" s="440" t="s">
        <v>40</v>
      </c>
      <c r="W586" s="301"/>
    </row>
    <row r="587" spans="1:23" s="26" customFormat="1" ht="15" customHeight="1">
      <c r="A587" s="331">
        <v>230</v>
      </c>
      <c r="B587" s="332" t="s">
        <v>1098</v>
      </c>
      <c r="C587" s="361" t="s">
        <v>584</v>
      </c>
      <c r="D587" s="363" t="s">
        <v>40</v>
      </c>
      <c r="E587" s="363" t="s">
        <v>40</v>
      </c>
      <c r="F587" s="363" t="s">
        <v>40</v>
      </c>
      <c r="G587" s="363" t="s">
        <v>40</v>
      </c>
      <c r="H587" s="363" t="s">
        <v>40</v>
      </c>
      <c r="I587" s="363" t="s">
        <v>40</v>
      </c>
      <c r="J587" s="363" t="s">
        <v>40</v>
      </c>
      <c r="K587" s="363" t="s">
        <v>40</v>
      </c>
      <c r="L587" s="363" t="s">
        <v>40</v>
      </c>
      <c r="M587" s="363" t="s">
        <v>40</v>
      </c>
      <c r="N587" s="363" t="s">
        <v>40</v>
      </c>
      <c r="O587" s="363" t="s">
        <v>40</v>
      </c>
      <c r="P587" s="363" t="s">
        <v>40</v>
      </c>
      <c r="Q587" s="363" t="s">
        <v>40</v>
      </c>
      <c r="R587" s="363" t="s">
        <v>40</v>
      </c>
      <c r="S587" s="445">
        <v>0</v>
      </c>
      <c r="T587" s="440" t="s">
        <v>40</v>
      </c>
      <c r="W587" s="301"/>
    </row>
    <row r="588" spans="1:23" s="26" customFormat="1" ht="15" customHeight="1">
      <c r="A588" s="331">
        <v>231</v>
      </c>
      <c r="B588" s="332" t="s">
        <v>625</v>
      </c>
      <c r="C588" s="361" t="s">
        <v>584</v>
      </c>
      <c r="D588" s="362">
        <v>0.46400000000000002</v>
      </c>
      <c r="E588" s="362">
        <v>0.42899999999999999</v>
      </c>
      <c r="F588" s="362" t="s">
        <v>40</v>
      </c>
      <c r="G588" s="362" t="s">
        <v>40</v>
      </c>
      <c r="H588" s="362" t="s">
        <v>40</v>
      </c>
      <c r="I588" s="362" t="s">
        <v>40</v>
      </c>
      <c r="J588" s="362" t="s">
        <v>40</v>
      </c>
      <c r="K588" s="362" t="s">
        <v>40</v>
      </c>
      <c r="L588" s="362" t="s">
        <v>40</v>
      </c>
      <c r="M588" s="362" t="s">
        <v>40</v>
      </c>
      <c r="N588" s="363">
        <v>0.17000000178813934</v>
      </c>
      <c r="O588" s="363" t="s">
        <v>40</v>
      </c>
      <c r="P588" s="363" t="s">
        <v>40</v>
      </c>
      <c r="Q588" s="363" t="s">
        <v>40</v>
      </c>
      <c r="R588" s="363" t="s">
        <v>40</v>
      </c>
      <c r="S588" s="447" t="s">
        <v>40</v>
      </c>
      <c r="T588" s="440" t="s">
        <v>40</v>
      </c>
      <c r="W588" s="301"/>
    </row>
    <row r="589" spans="1:23" s="26" customFormat="1" ht="15" customHeight="1">
      <c r="A589" s="331">
        <v>232</v>
      </c>
      <c r="B589" s="332" t="s">
        <v>686</v>
      </c>
      <c r="C589" s="361" t="s">
        <v>584</v>
      </c>
      <c r="D589" s="362" t="s">
        <v>40</v>
      </c>
      <c r="E589" s="362" t="s">
        <v>40</v>
      </c>
      <c r="F589" s="362" t="s">
        <v>40</v>
      </c>
      <c r="G589" s="362" t="s">
        <v>40</v>
      </c>
      <c r="H589" s="362" t="s">
        <v>40</v>
      </c>
      <c r="I589" s="362" t="s">
        <v>40</v>
      </c>
      <c r="J589" s="362" t="s">
        <v>40</v>
      </c>
      <c r="K589" s="362" t="s">
        <v>40</v>
      </c>
      <c r="L589" s="362" t="s">
        <v>40</v>
      </c>
      <c r="M589" s="362" t="s">
        <v>40</v>
      </c>
      <c r="N589" s="362" t="s">
        <v>40</v>
      </c>
      <c r="O589" s="363">
        <v>0</v>
      </c>
      <c r="P589" s="363" t="s">
        <v>40</v>
      </c>
      <c r="Q589" s="363" t="s">
        <v>40</v>
      </c>
      <c r="R589" s="363" t="s">
        <v>40</v>
      </c>
      <c r="S589" s="447" t="s">
        <v>40</v>
      </c>
      <c r="T589" s="440" t="s">
        <v>40</v>
      </c>
      <c r="W589" s="301"/>
    </row>
    <row r="590" spans="1:23" s="26" customFormat="1" ht="15" customHeight="1">
      <c r="A590" s="331">
        <v>233</v>
      </c>
      <c r="B590" s="332" t="s">
        <v>930</v>
      </c>
      <c r="C590" s="361" t="s">
        <v>584</v>
      </c>
      <c r="D590" s="363" t="s">
        <v>40</v>
      </c>
      <c r="E590" s="363" t="s">
        <v>40</v>
      </c>
      <c r="F590" s="363" t="s">
        <v>40</v>
      </c>
      <c r="G590" s="363" t="s">
        <v>40</v>
      </c>
      <c r="H590" s="363" t="s">
        <v>40</v>
      </c>
      <c r="I590" s="363" t="s">
        <v>40</v>
      </c>
      <c r="J590" s="363" t="s">
        <v>40</v>
      </c>
      <c r="K590" s="363" t="s">
        <v>40</v>
      </c>
      <c r="L590" s="363" t="s">
        <v>40</v>
      </c>
      <c r="M590" s="363" t="s">
        <v>40</v>
      </c>
      <c r="N590" s="363" t="s">
        <v>40</v>
      </c>
      <c r="O590" s="363" t="s">
        <v>40</v>
      </c>
      <c r="P590" s="363" t="s">
        <v>40</v>
      </c>
      <c r="Q590" s="363" t="s">
        <v>40</v>
      </c>
      <c r="R590" s="363">
        <v>0.2800000011920929</v>
      </c>
      <c r="S590" s="445">
        <v>0.2</v>
      </c>
      <c r="T590" s="440" t="s">
        <v>40</v>
      </c>
      <c r="W590" s="301"/>
    </row>
    <row r="591" spans="1:23" s="26" customFormat="1" ht="15" customHeight="1">
      <c r="A591" s="331">
        <v>234</v>
      </c>
      <c r="B591" s="332" t="s">
        <v>1099</v>
      </c>
      <c r="C591" s="361" t="s">
        <v>584</v>
      </c>
      <c r="D591" s="363" t="s">
        <v>40</v>
      </c>
      <c r="E591" s="363" t="s">
        <v>40</v>
      </c>
      <c r="F591" s="363" t="s">
        <v>40</v>
      </c>
      <c r="G591" s="363" t="s">
        <v>40</v>
      </c>
      <c r="H591" s="363" t="s">
        <v>40</v>
      </c>
      <c r="I591" s="363" t="s">
        <v>40</v>
      </c>
      <c r="J591" s="363" t="s">
        <v>40</v>
      </c>
      <c r="K591" s="363" t="s">
        <v>40</v>
      </c>
      <c r="L591" s="363" t="s">
        <v>40</v>
      </c>
      <c r="M591" s="363" t="s">
        <v>40</v>
      </c>
      <c r="N591" s="363" t="s">
        <v>40</v>
      </c>
      <c r="O591" s="363" t="s">
        <v>40</v>
      </c>
      <c r="P591" s="363" t="s">
        <v>40</v>
      </c>
      <c r="Q591" s="363" t="s">
        <v>40</v>
      </c>
      <c r="R591" s="363" t="s">
        <v>40</v>
      </c>
      <c r="S591" s="445">
        <v>0</v>
      </c>
      <c r="T591" s="451">
        <v>0</v>
      </c>
      <c r="W591" s="301"/>
    </row>
    <row r="592" spans="1:23" s="26" customFormat="1" ht="15" customHeight="1">
      <c r="A592" s="331">
        <v>235</v>
      </c>
      <c r="B592" s="332" t="s">
        <v>1100</v>
      </c>
      <c r="C592" s="361" t="s">
        <v>584</v>
      </c>
      <c r="D592" s="363" t="s">
        <v>40</v>
      </c>
      <c r="E592" s="363" t="s">
        <v>40</v>
      </c>
      <c r="F592" s="363" t="s">
        <v>40</v>
      </c>
      <c r="G592" s="363" t="s">
        <v>40</v>
      </c>
      <c r="H592" s="363" t="s">
        <v>40</v>
      </c>
      <c r="I592" s="363" t="s">
        <v>40</v>
      </c>
      <c r="J592" s="363" t="s">
        <v>40</v>
      </c>
      <c r="K592" s="363" t="s">
        <v>40</v>
      </c>
      <c r="L592" s="363" t="s">
        <v>40</v>
      </c>
      <c r="M592" s="363" t="s">
        <v>40</v>
      </c>
      <c r="N592" s="363" t="s">
        <v>40</v>
      </c>
      <c r="O592" s="363" t="s">
        <v>40</v>
      </c>
      <c r="P592" s="363" t="s">
        <v>40</v>
      </c>
      <c r="Q592" s="363" t="s">
        <v>40</v>
      </c>
      <c r="R592" s="363" t="s">
        <v>40</v>
      </c>
      <c r="S592" s="445">
        <v>0</v>
      </c>
      <c r="T592" s="451">
        <v>0</v>
      </c>
      <c r="W592" s="301"/>
    </row>
    <row r="593" spans="1:23" s="26" customFormat="1" ht="15" customHeight="1">
      <c r="A593" s="331">
        <v>236</v>
      </c>
      <c r="B593" s="332" t="s">
        <v>843</v>
      </c>
      <c r="C593" s="361" t="s">
        <v>584</v>
      </c>
      <c r="D593" s="363" t="s">
        <v>40</v>
      </c>
      <c r="E593" s="363" t="s">
        <v>40</v>
      </c>
      <c r="F593" s="363" t="s">
        <v>40</v>
      </c>
      <c r="G593" s="363" t="s">
        <v>40</v>
      </c>
      <c r="H593" s="363" t="s">
        <v>40</v>
      </c>
      <c r="I593" s="363" t="s">
        <v>40</v>
      </c>
      <c r="J593" s="363" t="s">
        <v>40</v>
      </c>
      <c r="K593" s="363" t="s">
        <v>40</v>
      </c>
      <c r="L593" s="363" t="s">
        <v>40</v>
      </c>
      <c r="M593" s="363" t="s">
        <v>40</v>
      </c>
      <c r="N593" s="363" t="s">
        <v>40</v>
      </c>
      <c r="O593" s="363" t="s">
        <v>40</v>
      </c>
      <c r="P593" s="363" t="s">
        <v>40</v>
      </c>
      <c r="Q593" s="363">
        <v>0</v>
      </c>
      <c r="R593" s="363">
        <v>0</v>
      </c>
      <c r="S593" s="445">
        <v>0</v>
      </c>
      <c r="T593" s="451">
        <v>0</v>
      </c>
      <c r="W593" s="301"/>
    </row>
    <row r="594" spans="1:23" s="26" customFormat="1" ht="15" customHeight="1">
      <c r="A594" s="331">
        <v>237</v>
      </c>
      <c r="B594" s="332" t="s">
        <v>1101</v>
      </c>
      <c r="C594" s="361" t="s">
        <v>584</v>
      </c>
      <c r="D594" s="363" t="s">
        <v>40</v>
      </c>
      <c r="E594" s="363" t="s">
        <v>40</v>
      </c>
      <c r="F594" s="363" t="s">
        <v>40</v>
      </c>
      <c r="G594" s="363" t="s">
        <v>40</v>
      </c>
      <c r="H594" s="363" t="s">
        <v>40</v>
      </c>
      <c r="I594" s="363" t="s">
        <v>40</v>
      </c>
      <c r="J594" s="363" t="s">
        <v>40</v>
      </c>
      <c r="K594" s="363" t="s">
        <v>40</v>
      </c>
      <c r="L594" s="363" t="s">
        <v>40</v>
      </c>
      <c r="M594" s="363" t="s">
        <v>40</v>
      </c>
      <c r="N594" s="363" t="s">
        <v>40</v>
      </c>
      <c r="O594" s="363" t="s">
        <v>40</v>
      </c>
      <c r="P594" s="363" t="s">
        <v>40</v>
      </c>
      <c r="Q594" s="363" t="s">
        <v>40</v>
      </c>
      <c r="R594" s="363" t="s">
        <v>40</v>
      </c>
      <c r="S594" s="445">
        <v>0</v>
      </c>
      <c r="T594" s="440" t="s">
        <v>40</v>
      </c>
      <c r="W594" s="301"/>
    </row>
    <row r="595" spans="1:23" s="26" customFormat="1" ht="15" customHeight="1">
      <c r="A595" s="331">
        <v>238</v>
      </c>
      <c r="B595" s="332" t="s">
        <v>844</v>
      </c>
      <c r="C595" s="361" t="s">
        <v>584</v>
      </c>
      <c r="D595" s="363" t="s">
        <v>40</v>
      </c>
      <c r="E595" s="363" t="s">
        <v>40</v>
      </c>
      <c r="F595" s="363" t="s">
        <v>40</v>
      </c>
      <c r="G595" s="363" t="s">
        <v>40</v>
      </c>
      <c r="H595" s="363" t="s">
        <v>40</v>
      </c>
      <c r="I595" s="363" t="s">
        <v>40</v>
      </c>
      <c r="J595" s="363" t="s">
        <v>40</v>
      </c>
      <c r="K595" s="363" t="s">
        <v>40</v>
      </c>
      <c r="L595" s="363" t="s">
        <v>40</v>
      </c>
      <c r="M595" s="363" t="s">
        <v>40</v>
      </c>
      <c r="N595" s="363" t="s">
        <v>40</v>
      </c>
      <c r="O595" s="363" t="s">
        <v>40</v>
      </c>
      <c r="P595" s="363" t="s">
        <v>40</v>
      </c>
      <c r="Q595" s="363">
        <v>2.9999999329447746E-2</v>
      </c>
      <c r="R595" s="363">
        <v>0</v>
      </c>
      <c r="S595" s="445">
        <v>0</v>
      </c>
      <c r="T595" s="451">
        <v>0.25600000000000001</v>
      </c>
      <c r="W595" s="301"/>
    </row>
    <row r="596" spans="1:23" s="26" customFormat="1" ht="15" customHeight="1">
      <c r="A596" s="331">
        <v>239</v>
      </c>
      <c r="B596" s="332" t="s">
        <v>724</v>
      </c>
      <c r="C596" s="361" t="s">
        <v>584</v>
      </c>
      <c r="D596" s="363" t="s">
        <v>40</v>
      </c>
      <c r="E596" s="363" t="s">
        <v>40</v>
      </c>
      <c r="F596" s="363" t="s">
        <v>40</v>
      </c>
      <c r="G596" s="363" t="s">
        <v>40</v>
      </c>
      <c r="H596" s="363" t="s">
        <v>40</v>
      </c>
      <c r="I596" s="363" t="s">
        <v>40</v>
      </c>
      <c r="J596" s="363" t="s">
        <v>40</v>
      </c>
      <c r="K596" s="363" t="s">
        <v>40</v>
      </c>
      <c r="L596" s="363" t="s">
        <v>40</v>
      </c>
      <c r="M596" s="363" t="s">
        <v>40</v>
      </c>
      <c r="N596" s="363" t="s">
        <v>40</v>
      </c>
      <c r="O596" s="363" t="s">
        <v>40</v>
      </c>
      <c r="P596" s="363">
        <v>0.34</v>
      </c>
      <c r="Q596" s="363">
        <v>0.31000000238418579</v>
      </c>
      <c r="R596" s="363">
        <v>0.14000000059604645</v>
      </c>
      <c r="S596" s="445">
        <v>0</v>
      </c>
      <c r="T596" s="451">
        <v>0</v>
      </c>
      <c r="W596" s="301"/>
    </row>
    <row r="597" spans="1:23" s="26" customFormat="1" ht="15" customHeight="1">
      <c r="A597" s="331">
        <v>240</v>
      </c>
      <c r="B597" s="332" t="s">
        <v>278</v>
      </c>
      <c r="C597" s="361" t="s">
        <v>584</v>
      </c>
      <c r="D597" s="362">
        <v>0.46400000000000002</v>
      </c>
      <c r="E597" s="363">
        <v>0.42899999999999999</v>
      </c>
      <c r="F597" s="363">
        <v>0.35</v>
      </c>
      <c r="G597" s="363">
        <v>0.35</v>
      </c>
      <c r="H597" s="363">
        <v>0.28999999165534973</v>
      </c>
      <c r="I597" s="363">
        <v>0.23</v>
      </c>
      <c r="J597" s="363">
        <v>0.26</v>
      </c>
      <c r="K597" s="363">
        <v>0.25</v>
      </c>
      <c r="L597" s="363">
        <v>0.20999999344348907</v>
      </c>
      <c r="M597" s="363">
        <v>0.20000000298023224</v>
      </c>
      <c r="N597" s="363" t="s">
        <v>40</v>
      </c>
      <c r="O597" s="363" t="s">
        <v>40</v>
      </c>
      <c r="P597" s="363" t="s">
        <v>40</v>
      </c>
      <c r="Q597" s="363" t="s">
        <v>40</v>
      </c>
      <c r="R597" s="363" t="s">
        <v>40</v>
      </c>
      <c r="S597" s="447" t="s">
        <v>40</v>
      </c>
      <c r="T597" s="440" t="s">
        <v>40</v>
      </c>
      <c r="W597" s="301"/>
    </row>
    <row r="598" spans="1:23" s="26" customFormat="1" ht="15" customHeight="1">
      <c r="A598" s="331">
        <v>241</v>
      </c>
      <c r="B598" s="332" t="s">
        <v>931</v>
      </c>
      <c r="C598" s="361" t="s">
        <v>584</v>
      </c>
      <c r="D598" s="363" t="s">
        <v>40</v>
      </c>
      <c r="E598" s="363" t="s">
        <v>40</v>
      </c>
      <c r="F598" s="363" t="s">
        <v>40</v>
      </c>
      <c r="G598" s="363" t="s">
        <v>40</v>
      </c>
      <c r="H598" s="363" t="s">
        <v>40</v>
      </c>
      <c r="I598" s="363" t="s">
        <v>40</v>
      </c>
      <c r="J598" s="363" t="s">
        <v>40</v>
      </c>
      <c r="K598" s="363" t="s">
        <v>40</v>
      </c>
      <c r="L598" s="363" t="s">
        <v>40</v>
      </c>
      <c r="M598" s="363" t="s">
        <v>40</v>
      </c>
      <c r="N598" s="363" t="s">
        <v>40</v>
      </c>
      <c r="O598" s="363" t="s">
        <v>40</v>
      </c>
      <c r="P598" s="363" t="s">
        <v>40</v>
      </c>
      <c r="Q598" s="363" t="s">
        <v>40</v>
      </c>
      <c r="R598" s="363">
        <v>0.30000001192092896</v>
      </c>
      <c r="S598" s="445">
        <v>0.25</v>
      </c>
      <c r="T598" s="451">
        <v>0.25900000000000001</v>
      </c>
      <c r="W598" s="301"/>
    </row>
    <row r="599" spans="1:23" s="26" customFormat="1" ht="15" customHeight="1">
      <c r="A599" s="331">
        <v>242</v>
      </c>
      <c r="B599" s="332" t="s">
        <v>932</v>
      </c>
      <c r="C599" s="361" t="s">
        <v>584</v>
      </c>
      <c r="D599" s="363" t="s">
        <v>40</v>
      </c>
      <c r="E599" s="363" t="s">
        <v>40</v>
      </c>
      <c r="F599" s="363" t="s">
        <v>40</v>
      </c>
      <c r="G599" s="363" t="s">
        <v>40</v>
      </c>
      <c r="H599" s="363" t="s">
        <v>40</v>
      </c>
      <c r="I599" s="363" t="s">
        <v>40</v>
      </c>
      <c r="J599" s="363" t="s">
        <v>40</v>
      </c>
      <c r="K599" s="363" t="s">
        <v>40</v>
      </c>
      <c r="L599" s="363" t="s">
        <v>40</v>
      </c>
      <c r="M599" s="363" t="s">
        <v>40</v>
      </c>
      <c r="N599" s="363" t="s">
        <v>40</v>
      </c>
      <c r="O599" s="363" t="s">
        <v>40</v>
      </c>
      <c r="P599" s="363" t="s">
        <v>40</v>
      </c>
      <c r="Q599" s="363" t="s">
        <v>40</v>
      </c>
      <c r="R599" s="363">
        <v>0</v>
      </c>
      <c r="S599" s="445">
        <v>0</v>
      </c>
      <c r="T599" s="451">
        <v>0</v>
      </c>
      <c r="W599" s="301"/>
    </row>
    <row r="600" spans="1:23" s="26" customFormat="1" ht="15" customHeight="1">
      <c r="A600" s="331">
        <v>243</v>
      </c>
      <c r="B600" s="332" t="s">
        <v>1102</v>
      </c>
      <c r="C600" s="361" t="s">
        <v>584</v>
      </c>
      <c r="D600" s="363" t="s">
        <v>40</v>
      </c>
      <c r="E600" s="363" t="s">
        <v>40</v>
      </c>
      <c r="F600" s="363" t="s">
        <v>40</v>
      </c>
      <c r="G600" s="363" t="s">
        <v>40</v>
      </c>
      <c r="H600" s="363" t="s">
        <v>40</v>
      </c>
      <c r="I600" s="363" t="s">
        <v>40</v>
      </c>
      <c r="J600" s="363" t="s">
        <v>40</v>
      </c>
      <c r="K600" s="363" t="s">
        <v>40</v>
      </c>
      <c r="L600" s="363" t="s">
        <v>40</v>
      </c>
      <c r="M600" s="363" t="s">
        <v>40</v>
      </c>
      <c r="N600" s="363" t="s">
        <v>40</v>
      </c>
      <c r="O600" s="363" t="s">
        <v>40</v>
      </c>
      <c r="P600" s="363" t="s">
        <v>40</v>
      </c>
      <c r="Q600" s="363" t="s">
        <v>40</v>
      </c>
      <c r="R600" s="363" t="s">
        <v>40</v>
      </c>
      <c r="S600" s="445">
        <v>0.24</v>
      </c>
      <c r="T600" s="451">
        <v>0.254</v>
      </c>
      <c r="W600" s="301"/>
    </row>
    <row r="601" spans="1:23" s="26" customFormat="1" ht="15" customHeight="1">
      <c r="A601" s="331">
        <v>244</v>
      </c>
      <c r="B601" s="332" t="s">
        <v>933</v>
      </c>
      <c r="C601" s="361" t="s">
        <v>584</v>
      </c>
      <c r="D601" s="363" t="s">
        <v>40</v>
      </c>
      <c r="E601" s="363" t="s">
        <v>40</v>
      </c>
      <c r="F601" s="363" t="s">
        <v>40</v>
      </c>
      <c r="G601" s="363" t="s">
        <v>40</v>
      </c>
      <c r="H601" s="363" t="s">
        <v>40</v>
      </c>
      <c r="I601" s="363" t="s">
        <v>40</v>
      </c>
      <c r="J601" s="363" t="s">
        <v>40</v>
      </c>
      <c r="K601" s="363" t="s">
        <v>40</v>
      </c>
      <c r="L601" s="363" t="s">
        <v>40</v>
      </c>
      <c r="M601" s="363" t="s">
        <v>40</v>
      </c>
      <c r="N601" s="363" t="s">
        <v>40</v>
      </c>
      <c r="O601" s="363" t="s">
        <v>40</v>
      </c>
      <c r="P601" s="363" t="s">
        <v>40</v>
      </c>
      <c r="Q601" s="363" t="s">
        <v>40</v>
      </c>
      <c r="R601" s="363">
        <v>0</v>
      </c>
      <c r="S601" s="445">
        <v>0</v>
      </c>
      <c r="T601" s="440" t="s">
        <v>40</v>
      </c>
      <c r="W601" s="301"/>
    </row>
    <row r="602" spans="1:23" s="26" customFormat="1" ht="15" customHeight="1">
      <c r="A602" s="331">
        <v>245</v>
      </c>
      <c r="B602" s="332" t="s">
        <v>279</v>
      </c>
      <c r="C602" s="361" t="s">
        <v>584</v>
      </c>
      <c r="D602" s="362">
        <v>0.46400000000000002</v>
      </c>
      <c r="E602" s="362">
        <v>0.42899999999999999</v>
      </c>
      <c r="F602" s="363">
        <v>0.4</v>
      </c>
      <c r="G602" s="362" t="s">
        <v>40</v>
      </c>
      <c r="H602" s="363">
        <v>0.27000001072883606</v>
      </c>
      <c r="I602" s="363">
        <v>0.28000000000000003</v>
      </c>
      <c r="J602" s="363">
        <v>0.36</v>
      </c>
      <c r="K602" s="363">
        <v>0.30000001192092896</v>
      </c>
      <c r="L602" s="363">
        <v>0.11999999731779099</v>
      </c>
      <c r="M602" s="363">
        <v>0.12999999523162842</v>
      </c>
      <c r="N602" s="363">
        <v>0.11999999731779099</v>
      </c>
      <c r="O602" s="363">
        <v>0.02</v>
      </c>
      <c r="P602" s="363">
        <v>0</v>
      </c>
      <c r="Q602" s="363">
        <v>0</v>
      </c>
      <c r="R602" s="363">
        <v>0</v>
      </c>
      <c r="S602" s="445">
        <v>0</v>
      </c>
      <c r="T602" s="451">
        <v>0</v>
      </c>
      <c r="W602" s="301"/>
    </row>
    <row r="603" spans="1:23" s="26" customFormat="1" ht="15" customHeight="1">
      <c r="A603" s="331">
        <v>246</v>
      </c>
      <c r="B603" s="332" t="s">
        <v>280</v>
      </c>
      <c r="C603" s="361" t="s">
        <v>584</v>
      </c>
      <c r="D603" s="362">
        <v>0.46400000000000002</v>
      </c>
      <c r="E603" s="362">
        <v>0.42899999999999999</v>
      </c>
      <c r="F603" s="362" t="s">
        <v>40</v>
      </c>
      <c r="G603" s="362" t="s">
        <v>40</v>
      </c>
      <c r="H603" s="362" t="s">
        <v>40</v>
      </c>
      <c r="I603" s="363">
        <v>0</v>
      </c>
      <c r="J603" s="363">
        <v>0</v>
      </c>
      <c r="K603" s="363">
        <v>9.9999997764825821E-3</v>
      </c>
      <c r="L603" s="363">
        <v>0</v>
      </c>
      <c r="M603" s="363">
        <v>0</v>
      </c>
      <c r="N603" s="363">
        <v>1.9999999552965164E-2</v>
      </c>
      <c r="O603" s="363">
        <v>0</v>
      </c>
      <c r="P603" s="363" t="s">
        <v>40</v>
      </c>
      <c r="Q603" s="363" t="s">
        <v>40</v>
      </c>
      <c r="R603" s="363" t="s">
        <v>40</v>
      </c>
      <c r="S603" s="447" t="s">
        <v>40</v>
      </c>
      <c r="T603" s="440" t="s">
        <v>40</v>
      </c>
      <c r="W603" s="301"/>
    </row>
    <row r="604" spans="1:23" s="26" customFormat="1" ht="15" customHeight="1">
      <c r="A604" s="331">
        <v>247</v>
      </c>
      <c r="B604" s="332" t="s">
        <v>687</v>
      </c>
      <c r="C604" s="361" t="s">
        <v>584</v>
      </c>
      <c r="D604" s="362" t="s">
        <v>40</v>
      </c>
      <c r="E604" s="362" t="s">
        <v>40</v>
      </c>
      <c r="F604" s="362" t="s">
        <v>40</v>
      </c>
      <c r="G604" s="362" t="s">
        <v>40</v>
      </c>
      <c r="H604" s="362" t="s">
        <v>40</v>
      </c>
      <c r="I604" s="362" t="s">
        <v>40</v>
      </c>
      <c r="J604" s="362" t="s">
        <v>40</v>
      </c>
      <c r="K604" s="362" t="s">
        <v>40</v>
      </c>
      <c r="L604" s="362" t="s">
        <v>40</v>
      </c>
      <c r="M604" s="362" t="s">
        <v>40</v>
      </c>
      <c r="N604" s="362" t="s">
        <v>40</v>
      </c>
      <c r="O604" s="363">
        <v>0.27</v>
      </c>
      <c r="P604" s="363">
        <v>0.4</v>
      </c>
      <c r="Q604" s="363">
        <v>0.37000000476837158</v>
      </c>
      <c r="R604" s="363">
        <v>0.28999999165534973</v>
      </c>
      <c r="S604" s="445">
        <v>0</v>
      </c>
      <c r="T604" s="451">
        <v>0</v>
      </c>
      <c r="W604" s="301"/>
    </row>
    <row r="605" spans="1:23" s="26" customFormat="1" ht="15" customHeight="1">
      <c r="A605" s="331">
        <v>248</v>
      </c>
      <c r="B605" s="332" t="s">
        <v>688</v>
      </c>
      <c r="C605" s="361" t="s">
        <v>584</v>
      </c>
      <c r="D605" s="362" t="s">
        <v>40</v>
      </c>
      <c r="E605" s="362" t="s">
        <v>40</v>
      </c>
      <c r="F605" s="362" t="s">
        <v>40</v>
      </c>
      <c r="G605" s="362" t="s">
        <v>40</v>
      </c>
      <c r="H605" s="362" t="s">
        <v>40</v>
      </c>
      <c r="I605" s="362" t="s">
        <v>40</v>
      </c>
      <c r="J605" s="362" t="s">
        <v>40</v>
      </c>
      <c r="K605" s="362" t="s">
        <v>40</v>
      </c>
      <c r="L605" s="362" t="s">
        <v>40</v>
      </c>
      <c r="M605" s="362" t="s">
        <v>40</v>
      </c>
      <c r="N605" s="362" t="s">
        <v>40</v>
      </c>
      <c r="O605" s="363">
        <v>0</v>
      </c>
      <c r="P605" s="363">
        <v>0</v>
      </c>
      <c r="Q605" s="363">
        <v>0</v>
      </c>
      <c r="R605" s="363">
        <v>0</v>
      </c>
      <c r="S605" s="445">
        <v>0</v>
      </c>
      <c r="T605" s="440" t="s">
        <v>40</v>
      </c>
      <c r="W605" s="301"/>
    </row>
    <row r="606" spans="1:23" s="26" customFormat="1" ht="15" customHeight="1">
      <c r="A606" s="331">
        <v>249</v>
      </c>
      <c r="B606" s="332" t="s">
        <v>689</v>
      </c>
      <c r="C606" s="361" t="s">
        <v>584</v>
      </c>
      <c r="D606" s="362" t="s">
        <v>40</v>
      </c>
      <c r="E606" s="362" t="s">
        <v>40</v>
      </c>
      <c r="F606" s="362" t="s">
        <v>40</v>
      </c>
      <c r="G606" s="362" t="s">
        <v>40</v>
      </c>
      <c r="H606" s="362" t="s">
        <v>40</v>
      </c>
      <c r="I606" s="362" t="s">
        <v>40</v>
      </c>
      <c r="J606" s="362" t="s">
        <v>40</v>
      </c>
      <c r="K606" s="362" t="s">
        <v>40</v>
      </c>
      <c r="L606" s="362" t="s">
        <v>40</v>
      </c>
      <c r="M606" s="362" t="s">
        <v>40</v>
      </c>
      <c r="N606" s="362" t="s">
        <v>40</v>
      </c>
      <c r="O606" s="363">
        <v>0</v>
      </c>
      <c r="P606" s="363">
        <v>0</v>
      </c>
      <c r="Q606" s="363">
        <v>0</v>
      </c>
      <c r="R606" s="363">
        <v>0</v>
      </c>
      <c r="S606" s="445">
        <v>0</v>
      </c>
      <c r="T606" s="451">
        <v>0</v>
      </c>
      <c r="W606" s="301"/>
    </row>
    <row r="607" spans="1:23" s="26" customFormat="1" ht="15" customHeight="1">
      <c r="A607" s="331">
        <v>250</v>
      </c>
      <c r="B607" s="332" t="s">
        <v>725</v>
      </c>
      <c r="C607" s="361" t="s">
        <v>584</v>
      </c>
      <c r="D607" s="363" t="s">
        <v>40</v>
      </c>
      <c r="E607" s="363" t="s">
        <v>40</v>
      </c>
      <c r="F607" s="363" t="s">
        <v>40</v>
      </c>
      <c r="G607" s="363" t="s">
        <v>40</v>
      </c>
      <c r="H607" s="363" t="s">
        <v>40</v>
      </c>
      <c r="I607" s="363" t="s">
        <v>40</v>
      </c>
      <c r="J607" s="363" t="s">
        <v>40</v>
      </c>
      <c r="K607" s="363" t="s">
        <v>40</v>
      </c>
      <c r="L607" s="363" t="s">
        <v>40</v>
      </c>
      <c r="M607" s="363" t="s">
        <v>40</v>
      </c>
      <c r="N607" s="363" t="s">
        <v>40</v>
      </c>
      <c r="O607" s="363" t="s">
        <v>40</v>
      </c>
      <c r="P607" s="363">
        <v>0.4</v>
      </c>
      <c r="Q607" s="363" t="s">
        <v>40</v>
      </c>
      <c r="R607" s="363" t="s">
        <v>40</v>
      </c>
      <c r="S607" s="445">
        <v>0.02</v>
      </c>
      <c r="T607" s="451">
        <v>0</v>
      </c>
      <c r="W607" s="301"/>
    </row>
    <row r="608" spans="1:23" s="26" customFormat="1" ht="15" customHeight="1">
      <c r="A608" s="331">
        <v>251</v>
      </c>
      <c r="B608" s="332" t="s">
        <v>690</v>
      </c>
      <c r="C608" s="361" t="s">
        <v>584</v>
      </c>
      <c r="D608" s="362" t="s">
        <v>40</v>
      </c>
      <c r="E608" s="362" t="s">
        <v>40</v>
      </c>
      <c r="F608" s="362" t="s">
        <v>40</v>
      </c>
      <c r="G608" s="362" t="s">
        <v>40</v>
      </c>
      <c r="H608" s="362" t="s">
        <v>40</v>
      </c>
      <c r="I608" s="362" t="s">
        <v>40</v>
      </c>
      <c r="J608" s="362" t="s">
        <v>40</v>
      </c>
      <c r="K608" s="362" t="s">
        <v>40</v>
      </c>
      <c r="L608" s="362" t="s">
        <v>40</v>
      </c>
      <c r="M608" s="362" t="s">
        <v>40</v>
      </c>
      <c r="N608" s="362" t="s">
        <v>40</v>
      </c>
      <c r="O608" s="363">
        <v>0</v>
      </c>
      <c r="P608" s="363">
        <v>0</v>
      </c>
      <c r="Q608" s="363">
        <v>0</v>
      </c>
      <c r="R608" s="363">
        <v>0</v>
      </c>
      <c r="S608" s="445">
        <v>0</v>
      </c>
      <c r="T608" s="440" t="s">
        <v>40</v>
      </c>
      <c r="W608" s="301"/>
    </row>
    <row r="609" spans="1:23" s="26" customFormat="1" ht="15" customHeight="1">
      <c r="A609" s="331">
        <v>252</v>
      </c>
      <c r="B609" s="332" t="s">
        <v>281</v>
      </c>
      <c r="C609" s="361" t="s">
        <v>584</v>
      </c>
      <c r="D609" s="362">
        <v>0.46400000000000002</v>
      </c>
      <c r="E609" s="362">
        <v>0.42899999999999999</v>
      </c>
      <c r="F609" s="362" t="s">
        <v>40</v>
      </c>
      <c r="G609" s="362" t="s">
        <v>40</v>
      </c>
      <c r="H609" s="362" t="s">
        <v>40</v>
      </c>
      <c r="I609" s="362" t="s">
        <v>40</v>
      </c>
      <c r="J609" s="362" t="s">
        <v>40</v>
      </c>
      <c r="K609" s="362" t="s">
        <v>40</v>
      </c>
      <c r="L609" s="363">
        <v>0.34000000357627869</v>
      </c>
      <c r="M609" s="363">
        <v>0.34000000357627869</v>
      </c>
      <c r="N609" s="363" t="s">
        <v>40</v>
      </c>
      <c r="O609" s="363" t="s">
        <v>40</v>
      </c>
      <c r="P609" s="363" t="s">
        <v>40</v>
      </c>
      <c r="Q609" s="363" t="s">
        <v>40</v>
      </c>
      <c r="R609" s="363" t="s">
        <v>40</v>
      </c>
      <c r="S609" s="447" t="s">
        <v>40</v>
      </c>
      <c r="T609" s="440" t="s">
        <v>40</v>
      </c>
      <c r="W609" s="301"/>
    </row>
    <row r="610" spans="1:23" s="26" customFormat="1" ht="15" customHeight="1">
      <c r="A610" s="331">
        <v>253</v>
      </c>
      <c r="B610" s="332" t="s">
        <v>292</v>
      </c>
      <c r="C610" s="361" t="s">
        <v>584</v>
      </c>
      <c r="D610" s="362">
        <v>0.46400000000000002</v>
      </c>
      <c r="E610" s="362">
        <v>0.42899999999999999</v>
      </c>
      <c r="F610" s="362" t="s">
        <v>40</v>
      </c>
      <c r="G610" s="362" t="s">
        <v>40</v>
      </c>
      <c r="H610" s="362" t="s">
        <v>40</v>
      </c>
      <c r="I610" s="362" t="s">
        <v>40</v>
      </c>
      <c r="J610" s="362" t="s">
        <v>40</v>
      </c>
      <c r="K610" s="362" t="s">
        <v>40</v>
      </c>
      <c r="L610" s="362" t="s">
        <v>40</v>
      </c>
      <c r="M610" s="363">
        <v>0.37000000476837158</v>
      </c>
      <c r="N610" s="363">
        <v>3.9999999105930328E-2</v>
      </c>
      <c r="O610" s="363">
        <v>0</v>
      </c>
      <c r="P610" s="363">
        <v>0.06</v>
      </c>
      <c r="Q610" s="363">
        <v>0</v>
      </c>
      <c r="R610" s="363">
        <v>0</v>
      </c>
      <c r="S610" s="445">
        <v>0</v>
      </c>
      <c r="T610" s="451">
        <v>0.18</v>
      </c>
      <c r="W610" s="301"/>
    </row>
    <row r="611" spans="1:23" s="26" customFormat="1" ht="15" customHeight="1">
      <c r="A611" s="331">
        <v>254</v>
      </c>
      <c r="B611" s="332" t="s">
        <v>934</v>
      </c>
      <c r="C611" s="361" t="s">
        <v>584</v>
      </c>
      <c r="D611" s="363" t="s">
        <v>40</v>
      </c>
      <c r="E611" s="363" t="s">
        <v>40</v>
      </c>
      <c r="F611" s="363" t="s">
        <v>40</v>
      </c>
      <c r="G611" s="363" t="s">
        <v>40</v>
      </c>
      <c r="H611" s="363" t="s">
        <v>40</v>
      </c>
      <c r="I611" s="363" t="s">
        <v>40</v>
      </c>
      <c r="J611" s="363" t="s">
        <v>40</v>
      </c>
      <c r="K611" s="363" t="s">
        <v>40</v>
      </c>
      <c r="L611" s="363" t="s">
        <v>40</v>
      </c>
      <c r="M611" s="363" t="s">
        <v>40</v>
      </c>
      <c r="N611" s="363" t="s">
        <v>40</v>
      </c>
      <c r="O611" s="363" t="s">
        <v>40</v>
      </c>
      <c r="P611" s="363" t="s">
        <v>40</v>
      </c>
      <c r="Q611" s="363" t="s">
        <v>40</v>
      </c>
      <c r="R611" s="363">
        <v>0</v>
      </c>
      <c r="S611" s="445">
        <v>0</v>
      </c>
      <c r="T611" s="451">
        <v>0</v>
      </c>
      <c r="W611" s="301"/>
    </row>
    <row r="612" spans="1:23" s="26" customFormat="1" ht="15" customHeight="1">
      <c r="A612" s="331">
        <v>255</v>
      </c>
      <c r="B612" s="332" t="s">
        <v>691</v>
      </c>
      <c r="C612" s="361" t="s">
        <v>584</v>
      </c>
      <c r="D612" s="362" t="s">
        <v>40</v>
      </c>
      <c r="E612" s="362" t="s">
        <v>40</v>
      </c>
      <c r="F612" s="362" t="s">
        <v>40</v>
      </c>
      <c r="G612" s="362" t="s">
        <v>40</v>
      </c>
      <c r="H612" s="362" t="s">
        <v>40</v>
      </c>
      <c r="I612" s="362" t="s">
        <v>40</v>
      </c>
      <c r="J612" s="362" t="s">
        <v>40</v>
      </c>
      <c r="K612" s="362" t="s">
        <v>40</v>
      </c>
      <c r="L612" s="362" t="s">
        <v>40</v>
      </c>
      <c r="M612" s="362" t="s">
        <v>40</v>
      </c>
      <c r="N612" s="362" t="s">
        <v>40</v>
      </c>
      <c r="O612" s="363">
        <v>0</v>
      </c>
      <c r="P612" s="363">
        <v>0</v>
      </c>
      <c r="Q612" s="363">
        <v>0</v>
      </c>
      <c r="R612" s="363">
        <v>0</v>
      </c>
      <c r="S612" s="445">
        <v>0</v>
      </c>
      <c r="T612" s="451">
        <v>0</v>
      </c>
      <c r="W612" s="301"/>
    </row>
    <row r="613" spans="1:23" s="26" customFormat="1" ht="15" customHeight="1">
      <c r="A613" s="331">
        <v>256</v>
      </c>
      <c r="B613" s="332" t="s">
        <v>726</v>
      </c>
      <c r="C613" s="361" t="s">
        <v>584</v>
      </c>
      <c r="D613" s="363" t="s">
        <v>40</v>
      </c>
      <c r="E613" s="363" t="s">
        <v>40</v>
      </c>
      <c r="F613" s="363" t="s">
        <v>40</v>
      </c>
      <c r="G613" s="363" t="s">
        <v>40</v>
      </c>
      <c r="H613" s="363" t="s">
        <v>40</v>
      </c>
      <c r="I613" s="363" t="s">
        <v>40</v>
      </c>
      <c r="J613" s="363" t="s">
        <v>40</v>
      </c>
      <c r="K613" s="363" t="s">
        <v>40</v>
      </c>
      <c r="L613" s="363" t="s">
        <v>40</v>
      </c>
      <c r="M613" s="363" t="s">
        <v>40</v>
      </c>
      <c r="N613" s="363" t="s">
        <v>40</v>
      </c>
      <c r="O613" s="363" t="s">
        <v>40</v>
      </c>
      <c r="P613" s="363">
        <v>0</v>
      </c>
      <c r="Q613" s="363">
        <v>0</v>
      </c>
      <c r="R613" s="363">
        <v>0</v>
      </c>
      <c r="S613" s="445">
        <v>0.22</v>
      </c>
      <c r="T613" s="440" t="s">
        <v>40</v>
      </c>
      <c r="W613" s="301"/>
    </row>
    <row r="614" spans="1:23" s="26" customFormat="1" ht="15" customHeight="1">
      <c r="A614" s="331">
        <v>257</v>
      </c>
      <c r="B614" s="332" t="s">
        <v>692</v>
      </c>
      <c r="C614" s="361" t="s">
        <v>584</v>
      </c>
      <c r="D614" s="362" t="s">
        <v>40</v>
      </c>
      <c r="E614" s="362" t="s">
        <v>40</v>
      </c>
      <c r="F614" s="362" t="s">
        <v>40</v>
      </c>
      <c r="G614" s="362" t="s">
        <v>40</v>
      </c>
      <c r="H614" s="362" t="s">
        <v>40</v>
      </c>
      <c r="I614" s="362" t="s">
        <v>40</v>
      </c>
      <c r="J614" s="362" t="s">
        <v>40</v>
      </c>
      <c r="K614" s="362" t="s">
        <v>40</v>
      </c>
      <c r="L614" s="362" t="s">
        <v>40</v>
      </c>
      <c r="M614" s="362" t="s">
        <v>40</v>
      </c>
      <c r="N614" s="362" t="s">
        <v>40</v>
      </c>
      <c r="O614" s="363">
        <v>0.26</v>
      </c>
      <c r="P614" s="363">
        <v>0.39</v>
      </c>
      <c r="Q614" s="363">
        <v>0.38999998569488525</v>
      </c>
      <c r="R614" s="363" t="s">
        <v>40</v>
      </c>
      <c r="S614" s="445">
        <v>0.24</v>
      </c>
      <c r="T614" s="451">
        <v>0.25900000000000001</v>
      </c>
      <c r="W614" s="301"/>
    </row>
    <row r="615" spans="1:23" s="26" customFormat="1" ht="15" customHeight="1">
      <c r="A615" s="331">
        <v>258</v>
      </c>
      <c r="B615" s="332" t="s">
        <v>693</v>
      </c>
      <c r="C615" s="361" t="s">
        <v>584</v>
      </c>
      <c r="D615" s="362" t="s">
        <v>40</v>
      </c>
      <c r="E615" s="362" t="s">
        <v>40</v>
      </c>
      <c r="F615" s="362" t="s">
        <v>40</v>
      </c>
      <c r="G615" s="362" t="s">
        <v>40</v>
      </c>
      <c r="H615" s="362" t="s">
        <v>40</v>
      </c>
      <c r="I615" s="362" t="s">
        <v>40</v>
      </c>
      <c r="J615" s="362" t="s">
        <v>40</v>
      </c>
      <c r="K615" s="362" t="s">
        <v>40</v>
      </c>
      <c r="L615" s="362" t="s">
        <v>40</v>
      </c>
      <c r="M615" s="362" t="s">
        <v>40</v>
      </c>
      <c r="N615" s="362" t="s">
        <v>40</v>
      </c>
      <c r="O615" s="363">
        <v>0</v>
      </c>
      <c r="P615" s="363">
        <v>0</v>
      </c>
      <c r="Q615" s="363">
        <v>0</v>
      </c>
      <c r="R615" s="363">
        <v>0</v>
      </c>
      <c r="S615" s="447" t="s">
        <v>40</v>
      </c>
      <c r="T615" s="440" t="s">
        <v>40</v>
      </c>
      <c r="W615" s="301"/>
    </row>
    <row r="616" spans="1:23" s="26" customFormat="1" ht="15" customHeight="1">
      <c r="A616" s="331">
        <v>259</v>
      </c>
      <c r="B616" s="332" t="s">
        <v>935</v>
      </c>
      <c r="C616" s="361" t="s">
        <v>584</v>
      </c>
      <c r="D616" s="363" t="s">
        <v>40</v>
      </c>
      <c r="E616" s="363" t="s">
        <v>40</v>
      </c>
      <c r="F616" s="363" t="s">
        <v>40</v>
      </c>
      <c r="G616" s="363" t="s">
        <v>40</v>
      </c>
      <c r="H616" s="363" t="s">
        <v>40</v>
      </c>
      <c r="I616" s="363" t="s">
        <v>40</v>
      </c>
      <c r="J616" s="363" t="s">
        <v>40</v>
      </c>
      <c r="K616" s="363" t="s">
        <v>40</v>
      </c>
      <c r="L616" s="363" t="s">
        <v>40</v>
      </c>
      <c r="M616" s="363" t="s">
        <v>40</v>
      </c>
      <c r="N616" s="363" t="s">
        <v>40</v>
      </c>
      <c r="O616" s="363" t="s">
        <v>40</v>
      </c>
      <c r="P616" s="363" t="s">
        <v>40</v>
      </c>
      <c r="Q616" s="363" t="s">
        <v>40</v>
      </c>
      <c r="R616" s="363">
        <v>0</v>
      </c>
      <c r="S616" s="445">
        <v>0</v>
      </c>
      <c r="T616" s="451">
        <v>0.25900000000000001</v>
      </c>
      <c r="W616" s="301"/>
    </row>
    <row r="617" spans="1:23" s="26" customFormat="1" ht="15" customHeight="1">
      <c r="A617" s="331">
        <v>260</v>
      </c>
      <c r="B617" s="332" t="s">
        <v>626</v>
      </c>
      <c r="C617" s="361" t="s">
        <v>584</v>
      </c>
      <c r="D617" s="362">
        <v>0.46400000000000002</v>
      </c>
      <c r="E617" s="362">
        <v>0.42899999999999999</v>
      </c>
      <c r="F617" s="362" t="s">
        <v>40</v>
      </c>
      <c r="G617" s="362" t="s">
        <v>40</v>
      </c>
      <c r="H617" s="362" t="s">
        <v>40</v>
      </c>
      <c r="I617" s="362" t="s">
        <v>40</v>
      </c>
      <c r="J617" s="362" t="s">
        <v>40</v>
      </c>
      <c r="K617" s="362" t="s">
        <v>40</v>
      </c>
      <c r="L617" s="362" t="s">
        <v>40</v>
      </c>
      <c r="M617" s="362" t="s">
        <v>40</v>
      </c>
      <c r="N617" s="363">
        <v>0</v>
      </c>
      <c r="O617" s="363">
        <v>0</v>
      </c>
      <c r="P617" s="363">
        <v>0</v>
      </c>
      <c r="Q617" s="363">
        <v>0</v>
      </c>
      <c r="R617" s="363">
        <v>0</v>
      </c>
      <c r="S617" s="445">
        <v>0</v>
      </c>
      <c r="T617" s="451">
        <v>0</v>
      </c>
      <c r="W617" s="301"/>
    </row>
    <row r="618" spans="1:23" s="26" customFormat="1" ht="15" customHeight="1">
      <c r="A618" s="331">
        <v>261</v>
      </c>
      <c r="B618" s="332" t="s">
        <v>694</v>
      </c>
      <c r="C618" s="361" t="s">
        <v>584</v>
      </c>
      <c r="D618" s="362" t="s">
        <v>40</v>
      </c>
      <c r="E618" s="362" t="s">
        <v>40</v>
      </c>
      <c r="F618" s="362" t="s">
        <v>40</v>
      </c>
      <c r="G618" s="362" t="s">
        <v>40</v>
      </c>
      <c r="H618" s="362" t="s">
        <v>40</v>
      </c>
      <c r="I618" s="362" t="s">
        <v>40</v>
      </c>
      <c r="J618" s="362" t="s">
        <v>40</v>
      </c>
      <c r="K618" s="362" t="s">
        <v>40</v>
      </c>
      <c r="L618" s="362" t="s">
        <v>40</v>
      </c>
      <c r="M618" s="362" t="s">
        <v>40</v>
      </c>
      <c r="N618" s="362" t="s">
        <v>40</v>
      </c>
      <c r="O618" s="363">
        <v>0</v>
      </c>
      <c r="P618" s="363">
        <v>0</v>
      </c>
      <c r="Q618" s="363">
        <v>0</v>
      </c>
      <c r="R618" s="363">
        <v>0</v>
      </c>
      <c r="S618" s="445">
        <v>0</v>
      </c>
      <c r="T618" s="451">
        <v>0</v>
      </c>
      <c r="W618" s="301"/>
    </row>
    <row r="619" spans="1:23" s="26" customFormat="1" ht="15" customHeight="1">
      <c r="A619" s="331">
        <v>262</v>
      </c>
      <c r="B619" s="332" t="s">
        <v>1103</v>
      </c>
      <c r="C619" s="361" t="s">
        <v>584</v>
      </c>
      <c r="D619" s="363" t="s">
        <v>40</v>
      </c>
      <c r="E619" s="363" t="s">
        <v>40</v>
      </c>
      <c r="F619" s="363" t="s">
        <v>40</v>
      </c>
      <c r="G619" s="363" t="s">
        <v>40</v>
      </c>
      <c r="H619" s="363" t="s">
        <v>40</v>
      </c>
      <c r="I619" s="363" t="s">
        <v>40</v>
      </c>
      <c r="J619" s="363" t="s">
        <v>40</v>
      </c>
      <c r="K619" s="363" t="s">
        <v>40</v>
      </c>
      <c r="L619" s="363" t="s">
        <v>40</v>
      </c>
      <c r="M619" s="363" t="s">
        <v>40</v>
      </c>
      <c r="N619" s="363" t="s">
        <v>40</v>
      </c>
      <c r="O619" s="363" t="s">
        <v>40</v>
      </c>
      <c r="P619" s="363" t="s">
        <v>40</v>
      </c>
      <c r="Q619" s="363" t="s">
        <v>40</v>
      </c>
      <c r="R619" s="363" t="s">
        <v>40</v>
      </c>
      <c r="S619" s="445">
        <v>0</v>
      </c>
      <c r="T619" s="440" t="s">
        <v>40</v>
      </c>
      <c r="W619" s="301"/>
    </row>
    <row r="620" spans="1:23" s="26" customFormat="1" ht="15" customHeight="1">
      <c r="A620" s="331">
        <v>263</v>
      </c>
      <c r="B620" s="332" t="s">
        <v>845</v>
      </c>
      <c r="C620" s="361" t="s">
        <v>584</v>
      </c>
      <c r="D620" s="363" t="s">
        <v>40</v>
      </c>
      <c r="E620" s="363" t="s">
        <v>40</v>
      </c>
      <c r="F620" s="363" t="s">
        <v>40</v>
      </c>
      <c r="G620" s="363" t="s">
        <v>40</v>
      </c>
      <c r="H620" s="363" t="s">
        <v>40</v>
      </c>
      <c r="I620" s="363" t="s">
        <v>40</v>
      </c>
      <c r="J620" s="363" t="s">
        <v>40</v>
      </c>
      <c r="K620" s="363" t="s">
        <v>40</v>
      </c>
      <c r="L620" s="363" t="s">
        <v>40</v>
      </c>
      <c r="M620" s="363" t="s">
        <v>40</v>
      </c>
      <c r="N620" s="363" t="s">
        <v>40</v>
      </c>
      <c r="O620" s="363" t="s">
        <v>40</v>
      </c>
      <c r="P620" s="363" t="s">
        <v>40</v>
      </c>
      <c r="Q620" s="363">
        <v>0.23999999463558197</v>
      </c>
      <c r="R620" s="363">
        <v>0.20999999344348907</v>
      </c>
      <c r="S620" s="447" t="s">
        <v>40</v>
      </c>
      <c r="T620" s="440" t="s">
        <v>40</v>
      </c>
      <c r="W620" s="301"/>
    </row>
    <row r="621" spans="1:23" s="26" customFormat="1" ht="15" customHeight="1">
      <c r="A621" s="331">
        <v>264</v>
      </c>
      <c r="B621" s="332" t="s">
        <v>627</v>
      </c>
      <c r="C621" s="361" t="s">
        <v>584</v>
      </c>
      <c r="D621" s="362">
        <v>0.46400000000000002</v>
      </c>
      <c r="E621" s="362">
        <v>0.42899999999999999</v>
      </c>
      <c r="F621" s="362" t="s">
        <v>40</v>
      </c>
      <c r="G621" s="362" t="s">
        <v>40</v>
      </c>
      <c r="H621" s="362" t="s">
        <v>40</v>
      </c>
      <c r="I621" s="362" t="s">
        <v>40</v>
      </c>
      <c r="J621" s="362" t="s">
        <v>40</v>
      </c>
      <c r="K621" s="362" t="s">
        <v>40</v>
      </c>
      <c r="L621" s="362" t="s">
        <v>40</v>
      </c>
      <c r="M621" s="362" t="s">
        <v>40</v>
      </c>
      <c r="N621" s="363">
        <v>0</v>
      </c>
      <c r="O621" s="363">
        <v>0</v>
      </c>
      <c r="P621" s="363">
        <v>0</v>
      </c>
      <c r="Q621" s="363">
        <v>0</v>
      </c>
      <c r="R621" s="363">
        <v>0</v>
      </c>
      <c r="S621" s="445">
        <v>0</v>
      </c>
      <c r="T621" s="451">
        <v>0.25900000000000001</v>
      </c>
      <c r="W621" s="301"/>
    </row>
    <row r="622" spans="1:23" s="26" customFormat="1" ht="15" customHeight="1">
      <c r="A622" s="331">
        <v>265</v>
      </c>
      <c r="B622" s="332" t="s">
        <v>936</v>
      </c>
      <c r="C622" s="361" t="s">
        <v>584</v>
      </c>
      <c r="D622" s="363" t="s">
        <v>40</v>
      </c>
      <c r="E622" s="363" t="s">
        <v>40</v>
      </c>
      <c r="F622" s="363" t="s">
        <v>40</v>
      </c>
      <c r="G622" s="363" t="s">
        <v>40</v>
      </c>
      <c r="H622" s="363" t="s">
        <v>40</v>
      </c>
      <c r="I622" s="363" t="s">
        <v>40</v>
      </c>
      <c r="J622" s="363" t="s">
        <v>40</v>
      </c>
      <c r="K622" s="363" t="s">
        <v>40</v>
      </c>
      <c r="L622" s="363" t="s">
        <v>40</v>
      </c>
      <c r="M622" s="363" t="s">
        <v>40</v>
      </c>
      <c r="N622" s="363" t="s">
        <v>40</v>
      </c>
      <c r="O622" s="363" t="s">
        <v>40</v>
      </c>
      <c r="P622" s="363" t="s">
        <v>40</v>
      </c>
      <c r="Q622" s="363" t="s">
        <v>40</v>
      </c>
      <c r="R622" s="363">
        <v>1.9999999552965164E-2</v>
      </c>
      <c r="S622" s="445">
        <v>0</v>
      </c>
      <c r="T622" s="451">
        <v>0</v>
      </c>
      <c r="W622" s="301"/>
    </row>
    <row r="623" spans="1:23" s="26" customFormat="1" ht="15" customHeight="1">
      <c r="A623" s="331">
        <v>266</v>
      </c>
      <c r="B623" s="332" t="s">
        <v>846</v>
      </c>
      <c r="C623" s="361" t="s">
        <v>584</v>
      </c>
      <c r="D623" s="363" t="s">
        <v>40</v>
      </c>
      <c r="E623" s="363" t="s">
        <v>40</v>
      </c>
      <c r="F623" s="363" t="s">
        <v>40</v>
      </c>
      <c r="G623" s="363" t="s">
        <v>40</v>
      </c>
      <c r="H623" s="363" t="s">
        <v>40</v>
      </c>
      <c r="I623" s="363" t="s">
        <v>40</v>
      </c>
      <c r="J623" s="363" t="s">
        <v>40</v>
      </c>
      <c r="K623" s="363" t="s">
        <v>40</v>
      </c>
      <c r="L623" s="363" t="s">
        <v>40</v>
      </c>
      <c r="M623" s="363" t="s">
        <v>40</v>
      </c>
      <c r="N623" s="363" t="s">
        <v>40</v>
      </c>
      <c r="O623" s="363" t="s">
        <v>40</v>
      </c>
      <c r="P623" s="363" t="s">
        <v>40</v>
      </c>
      <c r="Q623" s="363">
        <v>2.9999999329447746E-2</v>
      </c>
      <c r="R623" s="363">
        <v>5.000000074505806E-2</v>
      </c>
      <c r="S623" s="445">
        <v>0.02</v>
      </c>
      <c r="T623" s="451">
        <v>9.1999999999999998E-2</v>
      </c>
      <c r="W623" s="301"/>
    </row>
    <row r="624" spans="1:23" s="26" customFormat="1" ht="15" customHeight="1">
      <c r="A624" s="331">
        <v>267</v>
      </c>
      <c r="B624" s="332" t="s">
        <v>847</v>
      </c>
      <c r="C624" s="361" t="s">
        <v>584</v>
      </c>
      <c r="D624" s="363" t="s">
        <v>40</v>
      </c>
      <c r="E624" s="363" t="s">
        <v>40</v>
      </c>
      <c r="F624" s="363" t="s">
        <v>40</v>
      </c>
      <c r="G624" s="363" t="s">
        <v>40</v>
      </c>
      <c r="H624" s="363" t="s">
        <v>40</v>
      </c>
      <c r="I624" s="363" t="s">
        <v>40</v>
      </c>
      <c r="J624" s="363" t="s">
        <v>40</v>
      </c>
      <c r="K624" s="363" t="s">
        <v>40</v>
      </c>
      <c r="L624" s="363" t="s">
        <v>40</v>
      </c>
      <c r="M624" s="363" t="s">
        <v>40</v>
      </c>
      <c r="N624" s="363" t="s">
        <v>40</v>
      </c>
      <c r="O624" s="363" t="s">
        <v>40</v>
      </c>
      <c r="P624" s="363" t="s">
        <v>40</v>
      </c>
      <c r="Q624" s="363">
        <v>0.37000000476837158</v>
      </c>
      <c r="R624" s="363">
        <v>0.31000000238418579</v>
      </c>
      <c r="S624" s="445">
        <v>0.01</v>
      </c>
      <c r="T624" s="451">
        <v>0.246</v>
      </c>
      <c r="W624" s="301"/>
    </row>
    <row r="625" spans="1:23" s="412" customFormat="1" ht="30">
      <c r="A625" s="331">
        <v>268</v>
      </c>
      <c r="B625" s="409" t="s">
        <v>848</v>
      </c>
      <c r="C625" s="410" t="s">
        <v>584</v>
      </c>
      <c r="D625" s="411" t="s">
        <v>40</v>
      </c>
      <c r="E625" s="411" t="s">
        <v>40</v>
      </c>
      <c r="F625" s="411" t="s">
        <v>40</v>
      </c>
      <c r="G625" s="411" t="s">
        <v>40</v>
      </c>
      <c r="H625" s="411" t="s">
        <v>40</v>
      </c>
      <c r="I625" s="411" t="s">
        <v>40</v>
      </c>
      <c r="J625" s="411" t="s">
        <v>40</v>
      </c>
      <c r="K625" s="411" t="s">
        <v>40</v>
      </c>
      <c r="L625" s="411" t="s">
        <v>40</v>
      </c>
      <c r="M625" s="411" t="s">
        <v>40</v>
      </c>
      <c r="N625" s="411" t="s">
        <v>40</v>
      </c>
      <c r="O625" s="411" t="s">
        <v>40</v>
      </c>
      <c r="P625" s="411" t="s">
        <v>40</v>
      </c>
      <c r="Q625" s="411">
        <v>0.36000001430511475</v>
      </c>
      <c r="R625" s="411" t="s">
        <v>40</v>
      </c>
      <c r="S625" s="447" t="s">
        <v>40</v>
      </c>
      <c r="T625" s="440" t="s">
        <v>40</v>
      </c>
      <c r="W625" s="190"/>
    </row>
    <row r="626" spans="1:23" s="26" customFormat="1" ht="15" customHeight="1">
      <c r="A626" s="331">
        <v>269</v>
      </c>
      <c r="B626" s="332" t="s">
        <v>695</v>
      </c>
      <c r="C626" s="361" t="s">
        <v>584</v>
      </c>
      <c r="D626" s="362" t="s">
        <v>40</v>
      </c>
      <c r="E626" s="362" t="s">
        <v>40</v>
      </c>
      <c r="F626" s="362" t="s">
        <v>40</v>
      </c>
      <c r="G626" s="362" t="s">
        <v>40</v>
      </c>
      <c r="H626" s="362" t="s">
        <v>40</v>
      </c>
      <c r="I626" s="362" t="s">
        <v>40</v>
      </c>
      <c r="J626" s="362" t="s">
        <v>40</v>
      </c>
      <c r="K626" s="362" t="s">
        <v>40</v>
      </c>
      <c r="L626" s="362" t="s">
        <v>40</v>
      </c>
      <c r="M626" s="362" t="s">
        <v>40</v>
      </c>
      <c r="N626" s="362" t="s">
        <v>40</v>
      </c>
      <c r="O626" s="363">
        <v>7.0000000000000007E-2</v>
      </c>
      <c r="P626" s="363" t="s">
        <v>40</v>
      </c>
      <c r="Q626" s="363" t="s">
        <v>40</v>
      </c>
      <c r="R626" s="363" t="s">
        <v>40</v>
      </c>
      <c r="S626" s="447" t="s">
        <v>40</v>
      </c>
      <c r="T626" s="440" t="s">
        <v>40</v>
      </c>
      <c r="W626" s="301"/>
    </row>
    <row r="627" spans="1:23" s="26" customFormat="1" ht="15" customHeight="1">
      <c r="A627" s="331">
        <v>270</v>
      </c>
      <c r="B627" s="332" t="s">
        <v>937</v>
      </c>
      <c r="C627" s="361" t="s">
        <v>584</v>
      </c>
      <c r="D627" s="363" t="s">
        <v>40</v>
      </c>
      <c r="E627" s="363" t="s">
        <v>40</v>
      </c>
      <c r="F627" s="363" t="s">
        <v>40</v>
      </c>
      <c r="G627" s="363" t="s">
        <v>40</v>
      </c>
      <c r="H627" s="363" t="s">
        <v>40</v>
      </c>
      <c r="I627" s="363" t="s">
        <v>40</v>
      </c>
      <c r="J627" s="363" t="s">
        <v>40</v>
      </c>
      <c r="K627" s="363" t="s">
        <v>40</v>
      </c>
      <c r="L627" s="363" t="s">
        <v>40</v>
      </c>
      <c r="M627" s="363" t="s">
        <v>40</v>
      </c>
      <c r="N627" s="363" t="s">
        <v>40</v>
      </c>
      <c r="O627" s="363" t="s">
        <v>40</v>
      </c>
      <c r="P627" s="363" t="s">
        <v>40</v>
      </c>
      <c r="Q627" s="363" t="s">
        <v>40</v>
      </c>
      <c r="R627" s="363">
        <v>0.30000001192092896</v>
      </c>
      <c r="S627" s="445">
        <v>0.21</v>
      </c>
      <c r="T627" s="451">
        <v>0.25900000000000001</v>
      </c>
      <c r="W627" s="301"/>
    </row>
    <row r="628" spans="1:23" s="26" customFormat="1" ht="15" customHeight="1">
      <c r="A628" s="331">
        <v>271</v>
      </c>
      <c r="B628" s="332" t="s">
        <v>696</v>
      </c>
      <c r="C628" s="361" t="s">
        <v>584</v>
      </c>
      <c r="D628" s="362" t="s">
        <v>40</v>
      </c>
      <c r="E628" s="362" t="s">
        <v>40</v>
      </c>
      <c r="F628" s="362" t="s">
        <v>40</v>
      </c>
      <c r="G628" s="362" t="s">
        <v>40</v>
      </c>
      <c r="H628" s="362" t="s">
        <v>40</v>
      </c>
      <c r="I628" s="362" t="s">
        <v>40</v>
      </c>
      <c r="J628" s="362" t="s">
        <v>40</v>
      </c>
      <c r="K628" s="362" t="s">
        <v>40</v>
      </c>
      <c r="L628" s="362" t="s">
        <v>40</v>
      </c>
      <c r="M628" s="362" t="s">
        <v>40</v>
      </c>
      <c r="N628" s="362" t="s">
        <v>40</v>
      </c>
      <c r="O628" s="363">
        <v>0</v>
      </c>
      <c r="P628" s="363" t="s">
        <v>40</v>
      </c>
      <c r="Q628" s="363" t="s">
        <v>40</v>
      </c>
      <c r="R628" s="363">
        <v>0.28999999165534973</v>
      </c>
      <c r="S628" s="445">
        <v>0.24</v>
      </c>
      <c r="T628" s="451">
        <v>0.25900000000000001</v>
      </c>
      <c r="W628" s="301"/>
    </row>
    <row r="629" spans="1:23" s="26" customFormat="1" ht="15" customHeight="1">
      <c r="A629" s="331">
        <v>272</v>
      </c>
      <c r="B629" s="332" t="s">
        <v>628</v>
      </c>
      <c r="C629" s="361" t="s">
        <v>584</v>
      </c>
      <c r="D629" s="362">
        <v>0.46400000000000002</v>
      </c>
      <c r="E629" s="362">
        <v>0.42899999999999999</v>
      </c>
      <c r="F629" s="362" t="s">
        <v>40</v>
      </c>
      <c r="G629" s="362" t="s">
        <v>40</v>
      </c>
      <c r="H629" s="362" t="s">
        <v>40</v>
      </c>
      <c r="I629" s="362" t="s">
        <v>40</v>
      </c>
      <c r="J629" s="362" t="s">
        <v>40</v>
      </c>
      <c r="K629" s="362" t="s">
        <v>40</v>
      </c>
      <c r="L629" s="362" t="s">
        <v>40</v>
      </c>
      <c r="M629" s="362" t="s">
        <v>40</v>
      </c>
      <c r="N629" s="363">
        <v>0.31000000238418579</v>
      </c>
      <c r="O629" s="363">
        <v>0.3</v>
      </c>
      <c r="P629" s="363">
        <v>0.32</v>
      </c>
      <c r="Q629" s="363">
        <v>0.33000001311302185</v>
      </c>
      <c r="R629" s="363">
        <v>0.18000000715255737</v>
      </c>
      <c r="S629" s="445">
        <v>0.05</v>
      </c>
      <c r="T629" s="451">
        <v>0.252</v>
      </c>
      <c r="W629" s="301"/>
    </row>
    <row r="630" spans="1:23" s="26" customFormat="1" ht="15" customHeight="1">
      <c r="A630" s="331">
        <v>273</v>
      </c>
      <c r="B630" s="332" t="s">
        <v>850</v>
      </c>
      <c r="C630" s="361" t="s">
        <v>584</v>
      </c>
      <c r="D630" s="363" t="s">
        <v>40</v>
      </c>
      <c r="E630" s="363" t="s">
        <v>40</v>
      </c>
      <c r="F630" s="363" t="s">
        <v>40</v>
      </c>
      <c r="G630" s="363" t="s">
        <v>40</v>
      </c>
      <c r="H630" s="363" t="s">
        <v>40</v>
      </c>
      <c r="I630" s="363" t="s">
        <v>40</v>
      </c>
      <c r="J630" s="363" t="s">
        <v>40</v>
      </c>
      <c r="K630" s="363" t="s">
        <v>40</v>
      </c>
      <c r="L630" s="363" t="s">
        <v>40</v>
      </c>
      <c r="M630" s="363" t="s">
        <v>40</v>
      </c>
      <c r="N630" s="363" t="s">
        <v>40</v>
      </c>
      <c r="O630" s="363" t="s">
        <v>40</v>
      </c>
      <c r="P630" s="363" t="s">
        <v>40</v>
      </c>
      <c r="Q630" s="363">
        <v>0</v>
      </c>
      <c r="R630" s="363">
        <v>0</v>
      </c>
      <c r="S630" s="445">
        <v>0</v>
      </c>
      <c r="T630" s="451">
        <v>0.25900000000000001</v>
      </c>
      <c r="W630" s="301"/>
    </row>
    <row r="631" spans="1:23" s="26" customFormat="1" ht="15" customHeight="1">
      <c r="A631" s="331">
        <v>274</v>
      </c>
      <c r="B631" s="332" t="s">
        <v>1104</v>
      </c>
      <c r="C631" s="361" t="s">
        <v>584</v>
      </c>
      <c r="D631" s="363" t="s">
        <v>40</v>
      </c>
      <c r="E631" s="363" t="s">
        <v>40</v>
      </c>
      <c r="F631" s="363" t="s">
        <v>40</v>
      </c>
      <c r="G631" s="363" t="s">
        <v>40</v>
      </c>
      <c r="H631" s="363" t="s">
        <v>40</v>
      </c>
      <c r="I631" s="363" t="s">
        <v>40</v>
      </c>
      <c r="J631" s="363" t="s">
        <v>40</v>
      </c>
      <c r="K631" s="363" t="s">
        <v>40</v>
      </c>
      <c r="L631" s="363" t="s">
        <v>40</v>
      </c>
      <c r="M631" s="363" t="s">
        <v>40</v>
      </c>
      <c r="N631" s="363" t="s">
        <v>40</v>
      </c>
      <c r="O631" s="363" t="s">
        <v>40</v>
      </c>
      <c r="P631" s="363" t="s">
        <v>40</v>
      </c>
      <c r="Q631" s="363" t="s">
        <v>40</v>
      </c>
      <c r="R631" s="363" t="s">
        <v>40</v>
      </c>
      <c r="S631" s="445">
        <v>0.24</v>
      </c>
      <c r="T631" s="451">
        <v>0.25900000000000001</v>
      </c>
      <c r="W631" s="301"/>
    </row>
    <row r="632" spans="1:23" s="26" customFormat="1" ht="15" customHeight="1">
      <c r="A632" s="331">
        <v>275</v>
      </c>
      <c r="B632" s="332" t="s">
        <v>1105</v>
      </c>
      <c r="C632" s="361" t="s">
        <v>584</v>
      </c>
      <c r="D632" s="363" t="s">
        <v>40</v>
      </c>
      <c r="E632" s="363" t="s">
        <v>40</v>
      </c>
      <c r="F632" s="363" t="s">
        <v>40</v>
      </c>
      <c r="G632" s="363" t="s">
        <v>40</v>
      </c>
      <c r="H632" s="363" t="s">
        <v>40</v>
      </c>
      <c r="I632" s="363" t="s">
        <v>40</v>
      </c>
      <c r="J632" s="363" t="s">
        <v>40</v>
      </c>
      <c r="K632" s="363" t="s">
        <v>40</v>
      </c>
      <c r="L632" s="363" t="s">
        <v>40</v>
      </c>
      <c r="M632" s="363" t="s">
        <v>40</v>
      </c>
      <c r="N632" s="363" t="s">
        <v>40</v>
      </c>
      <c r="O632" s="363" t="s">
        <v>40</v>
      </c>
      <c r="P632" s="363" t="s">
        <v>40</v>
      </c>
      <c r="Q632" s="363" t="s">
        <v>40</v>
      </c>
      <c r="R632" s="363" t="s">
        <v>40</v>
      </c>
      <c r="S632" s="445">
        <v>0.2</v>
      </c>
      <c r="T632" s="451">
        <v>0.25800000000000001</v>
      </c>
      <c r="W632" s="301"/>
    </row>
    <row r="633" spans="1:23" s="26" customFormat="1" ht="15" customHeight="1">
      <c r="A633" s="331">
        <v>276</v>
      </c>
      <c r="B633" s="332" t="s">
        <v>1106</v>
      </c>
      <c r="C633" s="361" t="s">
        <v>584</v>
      </c>
      <c r="D633" s="363" t="s">
        <v>40</v>
      </c>
      <c r="E633" s="363" t="s">
        <v>40</v>
      </c>
      <c r="F633" s="363" t="s">
        <v>40</v>
      </c>
      <c r="G633" s="363" t="s">
        <v>40</v>
      </c>
      <c r="H633" s="363" t="s">
        <v>40</v>
      </c>
      <c r="I633" s="363" t="s">
        <v>40</v>
      </c>
      <c r="J633" s="363" t="s">
        <v>40</v>
      </c>
      <c r="K633" s="363" t="s">
        <v>40</v>
      </c>
      <c r="L633" s="363" t="s">
        <v>40</v>
      </c>
      <c r="M633" s="363" t="s">
        <v>40</v>
      </c>
      <c r="N633" s="363" t="s">
        <v>40</v>
      </c>
      <c r="O633" s="363" t="s">
        <v>40</v>
      </c>
      <c r="P633" s="363" t="s">
        <v>40</v>
      </c>
      <c r="Q633" s="363" t="s">
        <v>40</v>
      </c>
      <c r="R633" s="363" t="s">
        <v>40</v>
      </c>
      <c r="S633" s="445">
        <v>0</v>
      </c>
      <c r="T633" s="451">
        <v>0</v>
      </c>
      <c r="W633" s="301"/>
    </row>
    <row r="634" spans="1:23" s="26" customFormat="1" ht="15" customHeight="1">
      <c r="A634" s="331">
        <v>277</v>
      </c>
      <c r="B634" s="332" t="s">
        <v>1107</v>
      </c>
      <c r="C634" s="361" t="s">
        <v>584</v>
      </c>
      <c r="D634" s="363" t="s">
        <v>40</v>
      </c>
      <c r="E634" s="363" t="s">
        <v>40</v>
      </c>
      <c r="F634" s="363" t="s">
        <v>40</v>
      </c>
      <c r="G634" s="363" t="s">
        <v>40</v>
      </c>
      <c r="H634" s="363" t="s">
        <v>40</v>
      </c>
      <c r="I634" s="363" t="s">
        <v>40</v>
      </c>
      <c r="J634" s="363" t="s">
        <v>40</v>
      </c>
      <c r="K634" s="363" t="s">
        <v>40</v>
      </c>
      <c r="L634" s="363" t="s">
        <v>40</v>
      </c>
      <c r="M634" s="363" t="s">
        <v>40</v>
      </c>
      <c r="N634" s="363" t="s">
        <v>40</v>
      </c>
      <c r="O634" s="363" t="s">
        <v>40</v>
      </c>
      <c r="P634" s="363" t="s">
        <v>40</v>
      </c>
      <c r="Q634" s="363" t="s">
        <v>40</v>
      </c>
      <c r="R634" s="363" t="s">
        <v>40</v>
      </c>
      <c r="S634" s="445">
        <v>0.25</v>
      </c>
      <c r="T634" s="440" t="s">
        <v>40</v>
      </c>
      <c r="W634" s="301"/>
    </row>
    <row r="635" spans="1:23" s="26" customFormat="1" ht="15" customHeight="1">
      <c r="A635" s="331">
        <v>278</v>
      </c>
      <c r="B635" s="332" t="s">
        <v>282</v>
      </c>
      <c r="C635" s="361" t="s">
        <v>584</v>
      </c>
      <c r="D635" s="362">
        <v>0.46400000000000002</v>
      </c>
      <c r="E635" s="362">
        <v>0.42899999999999999</v>
      </c>
      <c r="F635" s="362" t="s">
        <v>40</v>
      </c>
      <c r="G635" s="362" t="s">
        <v>40</v>
      </c>
      <c r="H635" s="362" t="s">
        <v>40</v>
      </c>
      <c r="I635" s="362" t="s">
        <v>40</v>
      </c>
      <c r="J635" s="363">
        <v>0</v>
      </c>
      <c r="K635" s="363">
        <v>0</v>
      </c>
      <c r="L635" s="363">
        <v>0</v>
      </c>
      <c r="M635" s="363">
        <v>0</v>
      </c>
      <c r="N635" s="363">
        <v>0</v>
      </c>
      <c r="O635" s="363">
        <v>0</v>
      </c>
      <c r="P635" s="363">
        <v>0</v>
      </c>
      <c r="Q635" s="363">
        <v>0</v>
      </c>
      <c r="R635" s="363">
        <v>0</v>
      </c>
      <c r="S635" s="445">
        <v>0</v>
      </c>
      <c r="T635" s="451">
        <v>0</v>
      </c>
      <c r="W635" s="301"/>
    </row>
    <row r="636" spans="1:23" s="26" customFormat="1">
      <c r="A636" s="331">
        <v>279</v>
      </c>
      <c r="B636" s="332" t="s">
        <v>849</v>
      </c>
      <c r="C636" s="361" t="s">
        <v>584</v>
      </c>
      <c r="D636" s="363" t="s">
        <v>40</v>
      </c>
      <c r="E636" s="363" t="s">
        <v>40</v>
      </c>
      <c r="F636" s="363" t="s">
        <v>40</v>
      </c>
      <c r="G636" s="363" t="s">
        <v>40</v>
      </c>
      <c r="H636" s="363" t="s">
        <v>40</v>
      </c>
      <c r="I636" s="363" t="s">
        <v>40</v>
      </c>
      <c r="J636" s="363" t="s">
        <v>40</v>
      </c>
      <c r="K636" s="363" t="s">
        <v>40</v>
      </c>
      <c r="L636" s="363" t="s">
        <v>40</v>
      </c>
      <c r="M636" s="363" t="s">
        <v>40</v>
      </c>
      <c r="N636" s="363" t="s">
        <v>40</v>
      </c>
      <c r="O636" s="363" t="s">
        <v>40</v>
      </c>
      <c r="P636" s="363" t="s">
        <v>40</v>
      </c>
      <c r="Q636" s="363">
        <v>0.38999998569488525</v>
      </c>
      <c r="R636" s="363">
        <v>0.23999999463558197</v>
      </c>
      <c r="S636" s="445">
        <v>0.23</v>
      </c>
      <c r="T636" s="451">
        <v>0.245</v>
      </c>
      <c r="W636" s="301"/>
    </row>
    <row r="637" spans="1:23" s="26" customFormat="1" ht="15" customHeight="1">
      <c r="A637" s="331">
        <v>280</v>
      </c>
      <c r="B637" s="332" t="s">
        <v>727</v>
      </c>
      <c r="C637" s="361" t="s">
        <v>584</v>
      </c>
      <c r="D637" s="363" t="s">
        <v>40</v>
      </c>
      <c r="E637" s="363" t="s">
        <v>40</v>
      </c>
      <c r="F637" s="363" t="s">
        <v>40</v>
      </c>
      <c r="G637" s="363" t="s">
        <v>40</v>
      </c>
      <c r="H637" s="363" t="s">
        <v>40</v>
      </c>
      <c r="I637" s="363" t="s">
        <v>40</v>
      </c>
      <c r="J637" s="363" t="s">
        <v>40</v>
      </c>
      <c r="K637" s="363" t="s">
        <v>40</v>
      </c>
      <c r="L637" s="363" t="s">
        <v>40</v>
      </c>
      <c r="M637" s="363" t="s">
        <v>40</v>
      </c>
      <c r="N637" s="363" t="s">
        <v>40</v>
      </c>
      <c r="O637" s="363" t="s">
        <v>40</v>
      </c>
      <c r="P637" s="363">
        <v>0</v>
      </c>
      <c r="Q637" s="363">
        <v>0</v>
      </c>
      <c r="R637" s="363">
        <v>0</v>
      </c>
      <c r="S637" s="447" t="s">
        <v>40</v>
      </c>
      <c r="T637" s="440" t="s">
        <v>40</v>
      </c>
      <c r="W637" s="301"/>
    </row>
    <row r="638" spans="1:23" s="26" customFormat="1" ht="15" customHeight="1">
      <c r="A638" s="331">
        <v>281</v>
      </c>
      <c r="B638" s="332" t="s">
        <v>629</v>
      </c>
      <c r="C638" s="361" t="s">
        <v>584</v>
      </c>
      <c r="D638" s="362">
        <v>0.46400000000000002</v>
      </c>
      <c r="E638" s="362">
        <v>0.42899999999999999</v>
      </c>
      <c r="F638" s="362" t="s">
        <v>40</v>
      </c>
      <c r="G638" s="362" t="s">
        <v>40</v>
      </c>
      <c r="H638" s="362" t="s">
        <v>40</v>
      </c>
      <c r="I638" s="362" t="s">
        <v>40</v>
      </c>
      <c r="J638" s="362" t="s">
        <v>40</v>
      </c>
      <c r="K638" s="362" t="s">
        <v>40</v>
      </c>
      <c r="L638" s="362" t="s">
        <v>40</v>
      </c>
      <c r="M638" s="362" t="s">
        <v>40</v>
      </c>
      <c r="N638" s="363">
        <v>0</v>
      </c>
      <c r="O638" s="363">
        <v>0</v>
      </c>
      <c r="P638" s="363">
        <v>0</v>
      </c>
      <c r="Q638" s="363">
        <v>0</v>
      </c>
      <c r="R638" s="363">
        <v>0</v>
      </c>
      <c r="S638" s="445">
        <v>0</v>
      </c>
      <c r="T638" s="451">
        <v>0</v>
      </c>
      <c r="W638" s="301"/>
    </row>
    <row r="639" spans="1:23" s="26" customFormat="1" ht="15" customHeight="1">
      <c r="A639" s="331">
        <v>282</v>
      </c>
      <c r="B639" s="332" t="s">
        <v>1108</v>
      </c>
      <c r="C639" s="361" t="s">
        <v>584</v>
      </c>
      <c r="D639" s="363" t="s">
        <v>40</v>
      </c>
      <c r="E639" s="363" t="s">
        <v>40</v>
      </c>
      <c r="F639" s="363" t="s">
        <v>40</v>
      </c>
      <c r="G639" s="363" t="s">
        <v>40</v>
      </c>
      <c r="H639" s="363" t="s">
        <v>40</v>
      </c>
      <c r="I639" s="363" t="s">
        <v>40</v>
      </c>
      <c r="J639" s="363" t="s">
        <v>40</v>
      </c>
      <c r="K639" s="363" t="s">
        <v>40</v>
      </c>
      <c r="L639" s="363" t="s">
        <v>40</v>
      </c>
      <c r="M639" s="363" t="s">
        <v>40</v>
      </c>
      <c r="N639" s="363" t="s">
        <v>40</v>
      </c>
      <c r="O639" s="363" t="s">
        <v>40</v>
      </c>
      <c r="P639" s="363" t="s">
        <v>40</v>
      </c>
      <c r="Q639" s="363" t="s">
        <v>40</v>
      </c>
      <c r="R639" s="363" t="s">
        <v>40</v>
      </c>
      <c r="S639" s="445">
        <v>0</v>
      </c>
      <c r="T639" s="440" t="s">
        <v>40</v>
      </c>
      <c r="W639" s="301"/>
    </row>
    <row r="640" spans="1:23" s="26" customFormat="1" ht="15" customHeight="1">
      <c r="A640" s="331">
        <v>283</v>
      </c>
      <c r="B640" s="332" t="s">
        <v>697</v>
      </c>
      <c r="C640" s="361" t="s">
        <v>584</v>
      </c>
      <c r="D640" s="362" t="s">
        <v>40</v>
      </c>
      <c r="E640" s="362" t="s">
        <v>40</v>
      </c>
      <c r="F640" s="362" t="s">
        <v>40</v>
      </c>
      <c r="G640" s="362" t="s">
        <v>40</v>
      </c>
      <c r="H640" s="362" t="s">
        <v>40</v>
      </c>
      <c r="I640" s="362" t="s">
        <v>40</v>
      </c>
      <c r="J640" s="362" t="s">
        <v>40</v>
      </c>
      <c r="K640" s="362" t="s">
        <v>40</v>
      </c>
      <c r="L640" s="362" t="s">
        <v>40</v>
      </c>
      <c r="M640" s="362" t="s">
        <v>40</v>
      </c>
      <c r="N640" s="362" t="s">
        <v>40</v>
      </c>
      <c r="O640" s="363">
        <v>0.31</v>
      </c>
      <c r="P640" s="363" t="s">
        <v>40</v>
      </c>
      <c r="Q640" s="363">
        <v>0.37999999523162842</v>
      </c>
      <c r="R640" s="363">
        <v>0</v>
      </c>
      <c r="S640" s="445">
        <v>0</v>
      </c>
      <c r="T640" s="451">
        <v>0</v>
      </c>
      <c r="W640" s="301"/>
    </row>
    <row r="641" spans="1:23" s="26" customFormat="1" ht="15" customHeight="1">
      <c r="A641" s="331">
        <v>284</v>
      </c>
      <c r="B641" s="332" t="s">
        <v>906</v>
      </c>
      <c r="C641" s="361" t="s">
        <v>584</v>
      </c>
      <c r="D641" s="363" t="s">
        <v>40</v>
      </c>
      <c r="E641" s="363" t="s">
        <v>40</v>
      </c>
      <c r="F641" s="363" t="s">
        <v>40</v>
      </c>
      <c r="G641" s="363" t="s">
        <v>40</v>
      </c>
      <c r="H641" s="363" t="s">
        <v>40</v>
      </c>
      <c r="I641" s="363" t="s">
        <v>40</v>
      </c>
      <c r="J641" s="363" t="s">
        <v>40</v>
      </c>
      <c r="K641" s="363" t="s">
        <v>40</v>
      </c>
      <c r="L641" s="363" t="s">
        <v>40</v>
      </c>
      <c r="M641" s="363" t="s">
        <v>40</v>
      </c>
      <c r="N641" s="363" t="s">
        <v>40</v>
      </c>
      <c r="O641" s="363" t="s">
        <v>40</v>
      </c>
      <c r="P641" s="363" t="s">
        <v>40</v>
      </c>
      <c r="Q641" s="363">
        <v>0.2</v>
      </c>
      <c r="R641" s="363">
        <v>0</v>
      </c>
      <c r="S641" s="445">
        <v>0</v>
      </c>
      <c r="T641" s="451">
        <v>0</v>
      </c>
      <c r="W641" s="301"/>
    </row>
    <row r="642" spans="1:23" s="26" customFormat="1" ht="15" customHeight="1">
      <c r="A642" s="331">
        <v>285</v>
      </c>
      <c r="B642" s="332" t="s">
        <v>728</v>
      </c>
      <c r="C642" s="361" t="s">
        <v>584</v>
      </c>
      <c r="D642" s="363" t="s">
        <v>40</v>
      </c>
      <c r="E642" s="363" t="s">
        <v>40</v>
      </c>
      <c r="F642" s="363" t="s">
        <v>40</v>
      </c>
      <c r="G642" s="363" t="s">
        <v>40</v>
      </c>
      <c r="H642" s="363" t="s">
        <v>40</v>
      </c>
      <c r="I642" s="363" t="s">
        <v>40</v>
      </c>
      <c r="J642" s="363" t="s">
        <v>40</v>
      </c>
      <c r="K642" s="363" t="s">
        <v>40</v>
      </c>
      <c r="L642" s="363" t="s">
        <v>40</v>
      </c>
      <c r="M642" s="363" t="s">
        <v>40</v>
      </c>
      <c r="N642" s="363" t="s">
        <v>40</v>
      </c>
      <c r="O642" s="363" t="s">
        <v>40</v>
      </c>
      <c r="P642" s="363">
        <v>0.39</v>
      </c>
      <c r="Q642" s="363" t="s">
        <v>40</v>
      </c>
      <c r="R642" s="363" t="s">
        <v>40</v>
      </c>
      <c r="S642" s="447" t="s">
        <v>40</v>
      </c>
      <c r="T642" s="440" t="s">
        <v>40</v>
      </c>
      <c r="W642" s="301"/>
    </row>
    <row r="643" spans="1:23" s="26" customFormat="1" ht="15" customHeight="1">
      <c r="A643" s="331">
        <v>286</v>
      </c>
      <c r="B643" s="332" t="s">
        <v>630</v>
      </c>
      <c r="C643" s="361" t="s">
        <v>584</v>
      </c>
      <c r="D643" s="362">
        <v>0.46400000000000002</v>
      </c>
      <c r="E643" s="362">
        <v>0.42899999999999999</v>
      </c>
      <c r="F643" s="362" t="s">
        <v>40</v>
      </c>
      <c r="G643" s="362" t="s">
        <v>40</v>
      </c>
      <c r="H643" s="362" t="s">
        <v>40</v>
      </c>
      <c r="I643" s="362" t="s">
        <v>40</v>
      </c>
      <c r="J643" s="362" t="s">
        <v>40</v>
      </c>
      <c r="K643" s="362" t="s">
        <v>40</v>
      </c>
      <c r="L643" s="362" t="s">
        <v>40</v>
      </c>
      <c r="M643" s="362" t="s">
        <v>40</v>
      </c>
      <c r="N643" s="363">
        <v>0</v>
      </c>
      <c r="O643" s="363">
        <v>0</v>
      </c>
      <c r="P643" s="363">
        <v>0</v>
      </c>
      <c r="Q643" s="363">
        <v>0</v>
      </c>
      <c r="R643" s="363">
        <v>0</v>
      </c>
      <c r="S643" s="445">
        <v>0</v>
      </c>
      <c r="T643" s="451">
        <v>0.20100000000000001</v>
      </c>
      <c r="W643" s="301"/>
    </row>
    <row r="644" spans="1:23" s="412" customFormat="1" ht="30">
      <c r="A644" s="331">
        <v>287</v>
      </c>
      <c r="B644" s="409" t="s">
        <v>631</v>
      </c>
      <c r="C644" s="410" t="s">
        <v>584</v>
      </c>
      <c r="D644" s="413">
        <v>0.46400000000000002</v>
      </c>
      <c r="E644" s="413">
        <v>0.42899999999999999</v>
      </c>
      <c r="F644" s="413" t="s">
        <v>40</v>
      </c>
      <c r="G644" s="413" t="s">
        <v>40</v>
      </c>
      <c r="H644" s="413" t="s">
        <v>40</v>
      </c>
      <c r="I644" s="413" t="s">
        <v>40</v>
      </c>
      <c r="J644" s="413" t="s">
        <v>40</v>
      </c>
      <c r="K644" s="413" t="s">
        <v>40</v>
      </c>
      <c r="L644" s="413" t="s">
        <v>40</v>
      </c>
      <c r="M644" s="413" t="s">
        <v>40</v>
      </c>
      <c r="N644" s="411">
        <v>5.000000074505806E-2</v>
      </c>
      <c r="O644" s="411">
        <v>0</v>
      </c>
      <c r="P644" s="411">
        <v>0</v>
      </c>
      <c r="Q644" s="411">
        <v>0.20000000298023224</v>
      </c>
      <c r="R644" s="411">
        <v>0</v>
      </c>
      <c r="S644" s="445">
        <v>0</v>
      </c>
      <c r="T644" s="432">
        <v>0</v>
      </c>
      <c r="W644" s="190"/>
    </row>
    <row r="645" spans="1:23" s="412" customFormat="1">
      <c r="A645" s="331">
        <v>288</v>
      </c>
      <c r="B645" s="409" t="s">
        <v>1109</v>
      </c>
      <c r="C645" s="410" t="s">
        <v>584</v>
      </c>
      <c r="D645" s="363" t="s">
        <v>40</v>
      </c>
      <c r="E645" s="363" t="s">
        <v>40</v>
      </c>
      <c r="F645" s="363" t="s">
        <v>40</v>
      </c>
      <c r="G645" s="363" t="s">
        <v>40</v>
      </c>
      <c r="H645" s="363" t="s">
        <v>40</v>
      </c>
      <c r="I645" s="363" t="s">
        <v>40</v>
      </c>
      <c r="J645" s="363" t="s">
        <v>40</v>
      </c>
      <c r="K645" s="363" t="s">
        <v>40</v>
      </c>
      <c r="L645" s="363" t="s">
        <v>40</v>
      </c>
      <c r="M645" s="363" t="s">
        <v>40</v>
      </c>
      <c r="N645" s="363" t="s">
        <v>40</v>
      </c>
      <c r="O645" s="363" t="s">
        <v>40</v>
      </c>
      <c r="P645" s="363" t="s">
        <v>40</v>
      </c>
      <c r="Q645" s="363" t="s">
        <v>40</v>
      </c>
      <c r="R645" s="363" t="s">
        <v>40</v>
      </c>
      <c r="S645" s="445">
        <v>0</v>
      </c>
      <c r="T645" s="440" t="s">
        <v>40</v>
      </c>
      <c r="W645" s="190"/>
    </row>
    <row r="646" spans="1:23" s="26" customFormat="1" ht="15" customHeight="1">
      <c r="A646" s="331">
        <v>289</v>
      </c>
      <c r="B646" s="332" t="s">
        <v>938</v>
      </c>
      <c r="C646" s="361" t="s">
        <v>584</v>
      </c>
      <c r="D646" s="363" t="s">
        <v>40</v>
      </c>
      <c r="E646" s="363" t="s">
        <v>40</v>
      </c>
      <c r="F646" s="363" t="s">
        <v>40</v>
      </c>
      <c r="G646" s="363" t="s">
        <v>40</v>
      </c>
      <c r="H646" s="363" t="s">
        <v>40</v>
      </c>
      <c r="I646" s="363" t="s">
        <v>40</v>
      </c>
      <c r="J646" s="363" t="s">
        <v>40</v>
      </c>
      <c r="K646" s="363" t="s">
        <v>40</v>
      </c>
      <c r="L646" s="363" t="s">
        <v>40</v>
      </c>
      <c r="M646" s="363" t="s">
        <v>40</v>
      </c>
      <c r="N646" s="363" t="s">
        <v>40</v>
      </c>
      <c r="O646" s="363" t="s">
        <v>40</v>
      </c>
      <c r="P646" s="363" t="s">
        <v>40</v>
      </c>
      <c r="Q646" s="363" t="s">
        <v>40</v>
      </c>
      <c r="R646" s="363">
        <v>0</v>
      </c>
      <c r="S646" s="447" t="s">
        <v>40</v>
      </c>
      <c r="T646" s="440" t="s">
        <v>40</v>
      </c>
      <c r="W646" s="301"/>
    </row>
    <row r="647" spans="1:23" s="26" customFormat="1" ht="15" customHeight="1">
      <c r="A647" s="331">
        <v>290</v>
      </c>
      <c r="B647" s="332" t="s">
        <v>939</v>
      </c>
      <c r="C647" s="361" t="s">
        <v>584</v>
      </c>
      <c r="D647" s="363" t="s">
        <v>40</v>
      </c>
      <c r="E647" s="363" t="s">
        <v>40</v>
      </c>
      <c r="F647" s="363" t="s">
        <v>40</v>
      </c>
      <c r="G647" s="363" t="s">
        <v>40</v>
      </c>
      <c r="H647" s="363" t="s">
        <v>40</v>
      </c>
      <c r="I647" s="363" t="s">
        <v>40</v>
      </c>
      <c r="J647" s="363" t="s">
        <v>40</v>
      </c>
      <c r="K647" s="363" t="s">
        <v>40</v>
      </c>
      <c r="L647" s="363" t="s">
        <v>40</v>
      </c>
      <c r="M647" s="363" t="s">
        <v>40</v>
      </c>
      <c r="N647" s="363" t="s">
        <v>40</v>
      </c>
      <c r="O647" s="363" t="s">
        <v>40</v>
      </c>
      <c r="P647" s="363" t="s">
        <v>40</v>
      </c>
      <c r="Q647" s="363" t="s">
        <v>40</v>
      </c>
      <c r="R647" s="363">
        <v>0</v>
      </c>
      <c r="S647" s="447" t="s">
        <v>40</v>
      </c>
      <c r="T647" s="440" t="s">
        <v>40</v>
      </c>
      <c r="W647" s="301"/>
    </row>
    <row r="648" spans="1:23" s="26" customFormat="1" ht="15" customHeight="1">
      <c r="A648" s="331">
        <v>291</v>
      </c>
      <c r="B648" s="332" t="s">
        <v>295</v>
      </c>
      <c r="C648" s="361" t="s">
        <v>584</v>
      </c>
      <c r="D648" s="362">
        <v>0.46400000000000002</v>
      </c>
      <c r="E648" s="362">
        <v>0.42899999999999999</v>
      </c>
      <c r="F648" s="362" t="s">
        <v>40</v>
      </c>
      <c r="G648" s="362" t="s">
        <v>40</v>
      </c>
      <c r="H648" s="362" t="s">
        <v>40</v>
      </c>
      <c r="I648" s="362" t="s">
        <v>40</v>
      </c>
      <c r="J648" s="362" t="s">
        <v>40</v>
      </c>
      <c r="K648" s="362" t="s">
        <v>40</v>
      </c>
      <c r="L648" s="362" t="s">
        <v>40</v>
      </c>
      <c r="M648" s="363">
        <v>0</v>
      </c>
      <c r="N648" s="363">
        <v>0</v>
      </c>
      <c r="O648" s="363">
        <v>0</v>
      </c>
      <c r="P648" s="363">
        <v>0</v>
      </c>
      <c r="Q648" s="363">
        <v>0</v>
      </c>
      <c r="R648" s="363">
        <v>0</v>
      </c>
      <c r="S648" s="447">
        <v>0</v>
      </c>
      <c r="T648" s="451">
        <v>0.25900000000000001</v>
      </c>
      <c r="W648" s="301"/>
    </row>
    <row r="649" spans="1:23" s="26" customFormat="1" ht="15" customHeight="1">
      <c r="A649" s="331">
        <v>292</v>
      </c>
      <c r="B649" s="332" t="s">
        <v>851</v>
      </c>
      <c r="C649" s="361" t="s">
        <v>584</v>
      </c>
      <c r="D649" s="363" t="s">
        <v>40</v>
      </c>
      <c r="E649" s="363" t="s">
        <v>40</v>
      </c>
      <c r="F649" s="363" t="s">
        <v>40</v>
      </c>
      <c r="G649" s="363" t="s">
        <v>40</v>
      </c>
      <c r="H649" s="363" t="s">
        <v>40</v>
      </c>
      <c r="I649" s="363" t="s">
        <v>40</v>
      </c>
      <c r="J649" s="363" t="s">
        <v>40</v>
      </c>
      <c r="K649" s="363" t="s">
        <v>40</v>
      </c>
      <c r="L649" s="363" t="s">
        <v>40</v>
      </c>
      <c r="M649" s="363" t="s">
        <v>40</v>
      </c>
      <c r="N649" s="363" t="s">
        <v>40</v>
      </c>
      <c r="O649" s="363" t="s">
        <v>40</v>
      </c>
      <c r="P649" s="363" t="s">
        <v>40</v>
      </c>
      <c r="Q649" s="363">
        <v>0.37999999523162842</v>
      </c>
      <c r="R649" s="363">
        <v>0.30000001192092896</v>
      </c>
      <c r="S649" s="445">
        <v>0.19</v>
      </c>
      <c r="T649" s="451">
        <v>0.25900000000000001</v>
      </c>
      <c r="W649" s="301"/>
    </row>
    <row r="650" spans="1:23" s="26" customFormat="1" ht="15" customHeight="1">
      <c r="A650" s="331">
        <v>293</v>
      </c>
      <c r="B650" s="332" t="s">
        <v>852</v>
      </c>
      <c r="C650" s="361" t="s">
        <v>584</v>
      </c>
      <c r="D650" s="363" t="s">
        <v>40</v>
      </c>
      <c r="E650" s="363" t="s">
        <v>40</v>
      </c>
      <c r="F650" s="363" t="s">
        <v>40</v>
      </c>
      <c r="G650" s="363" t="s">
        <v>40</v>
      </c>
      <c r="H650" s="363" t="s">
        <v>40</v>
      </c>
      <c r="I650" s="363" t="s">
        <v>40</v>
      </c>
      <c r="J650" s="363" t="s">
        <v>40</v>
      </c>
      <c r="K650" s="363" t="s">
        <v>40</v>
      </c>
      <c r="L650" s="363" t="s">
        <v>40</v>
      </c>
      <c r="M650" s="363" t="s">
        <v>40</v>
      </c>
      <c r="N650" s="363" t="s">
        <v>40</v>
      </c>
      <c r="O650" s="363" t="s">
        <v>40</v>
      </c>
      <c r="P650" s="363" t="s">
        <v>40</v>
      </c>
      <c r="Q650" s="363">
        <v>0</v>
      </c>
      <c r="R650" s="363">
        <v>0</v>
      </c>
      <c r="S650" s="445">
        <v>0</v>
      </c>
      <c r="T650" s="451">
        <v>0</v>
      </c>
      <c r="W650" s="301"/>
    </row>
    <row r="651" spans="1:23" s="26" customFormat="1" ht="15" customHeight="1">
      <c r="A651" s="331">
        <v>294</v>
      </c>
      <c r="B651" s="332" t="s">
        <v>698</v>
      </c>
      <c r="C651" s="361" t="s">
        <v>584</v>
      </c>
      <c r="D651" s="362" t="s">
        <v>40</v>
      </c>
      <c r="E651" s="362" t="s">
        <v>40</v>
      </c>
      <c r="F651" s="362" t="s">
        <v>40</v>
      </c>
      <c r="G651" s="362" t="s">
        <v>40</v>
      </c>
      <c r="H651" s="362" t="s">
        <v>40</v>
      </c>
      <c r="I651" s="362" t="s">
        <v>40</v>
      </c>
      <c r="J651" s="362" t="s">
        <v>40</v>
      </c>
      <c r="K651" s="362" t="s">
        <v>40</v>
      </c>
      <c r="L651" s="362" t="s">
        <v>40</v>
      </c>
      <c r="M651" s="362" t="s">
        <v>40</v>
      </c>
      <c r="N651" s="362" t="s">
        <v>40</v>
      </c>
      <c r="O651" s="363">
        <v>0</v>
      </c>
      <c r="P651" s="363">
        <v>0</v>
      </c>
      <c r="Q651" s="363">
        <v>0</v>
      </c>
      <c r="R651" s="363">
        <v>0</v>
      </c>
      <c r="S651" s="445">
        <v>0</v>
      </c>
      <c r="T651" s="451">
        <v>0.191</v>
      </c>
      <c r="W651" s="301"/>
    </row>
    <row r="652" spans="1:23" s="26" customFormat="1" ht="15" customHeight="1">
      <c r="A652" s="331">
        <v>295</v>
      </c>
      <c r="B652" s="332" t="s">
        <v>1110</v>
      </c>
      <c r="C652" s="361" t="s">
        <v>584</v>
      </c>
      <c r="D652" s="363" t="s">
        <v>40</v>
      </c>
      <c r="E652" s="363" t="s">
        <v>40</v>
      </c>
      <c r="F652" s="363" t="s">
        <v>40</v>
      </c>
      <c r="G652" s="363" t="s">
        <v>40</v>
      </c>
      <c r="H652" s="363" t="s">
        <v>40</v>
      </c>
      <c r="I652" s="363" t="s">
        <v>40</v>
      </c>
      <c r="J652" s="363" t="s">
        <v>40</v>
      </c>
      <c r="K652" s="363" t="s">
        <v>40</v>
      </c>
      <c r="L652" s="363" t="s">
        <v>40</v>
      </c>
      <c r="M652" s="363" t="s">
        <v>40</v>
      </c>
      <c r="N652" s="363" t="s">
        <v>40</v>
      </c>
      <c r="O652" s="363" t="s">
        <v>40</v>
      </c>
      <c r="P652" s="363" t="s">
        <v>40</v>
      </c>
      <c r="Q652" s="363" t="s">
        <v>40</v>
      </c>
      <c r="R652" s="363" t="s">
        <v>40</v>
      </c>
      <c r="S652" s="445">
        <v>0.19</v>
      </c>
      <c r="T652" s="440" t="s">
        <v>40</v>
      </c>
      <c r="W652" s="301"/>
    </row>
    <row r="653" spans="1:23" s="26" customFormat="1" ht="15" customHeight="1">
      <c r="A653" s="331">
        <v>296</v>
      </c>
      <c r="B653" s="332" t="s">
        <v>699</v>
      </c>
      <c r="C653" s="361" t="s">
        <v>584</v>
      </c>
      <c r="D653" s="362" t="s">
        <v>40</v>
      </c>
      <c r="E653" s="362" t="s">
        <v>40</v>
      </c>
      <c r="F653" s="362" t="s">
        <v>40</v>
      </c>
      <c r="G653" s="362" t="s">
        <v>40</v>
      </c>
      <c r="H653" s="362" t="s">
        <v>40</v>
      </c>
      <c r="I653" s="362" t="s">
        <v>40</v>
      </c>
      <c r="J653" s="362" t="s">
        <v>40</v>
      </c>
      <c r="K653" s="362" t="s">
        <v>40</v>
      </c>
      <c r="L653" s="362" t="s">
        <v>40</v>
      </c>
      <c r="M653" s="362" t="s">
        <v>40</v>
      </c>
      <c r="N653" s="362" t="s">
        <v>40</v>
      </c>
      <c r="O653" s="363">
        <v>0</v>
      </c>
      <c r="P653" s="363" t="s">
        <v>40</v>
      </c>
      <c r="Q653" s="363" t="s">
        <v>40</v>
      </c>
      <c r="R653" s="363" t="s">
        <v>40</v>
      </c>
      <c r="S653" s="447" t="s">
        <v>40</v>
      </c>
      <c r="T653" s="440" t="s">
        <v>40</v>
      </c>
      <c r="W653" s="301"/>
    </row>
    <row r="654" spans="1:23" s="26" customFormat="1" ht="15" customHeight="1">
      <c r="A654" s="331">
        <v>297</v>
      </c>
      <c r="B654" s="332" t="s">
        <v>283</v>
      </c>
      <c r="C654" s="361" t="s">
        <v>584</v>
      </c>
      <c r="D654" s="362">
        <v>0.46400000000000002</v>
      </c>
      <c r="E654" s="362">
        <v>0.42899999999999999</v>
      </c>
      <c r="F654" s="362" t="s">
        <v>40</v>
      </c>
      <c r="G654" s="362" t="s">
        <v>40</v>
      </c>
      <c r="H654" s="362" t="s">
        <v>40</v>
      </c>
      <c r="I654" s="362" t="s">
        <v>40</v>
      </c>
      <c r="J654" s="362" t="s">
        <v>40</v>
      </c>
      <c r="K654" s="362" t="s">
        <v>40</v>
      </c>
      <c r="L654" s="363">
        <v>0</v>
      </c>
      <c r="M654" s="363">
        <v>0</v>
      </c>
      <c r="N654" s="363">
        <v>0</v>
      </c>
      <c r="O654" s="363">
        <v>0</v>
      </c>
      <c r="P654" s="363">
        <v>0</v>
      </c>
      <c r="Q654" s="363">
        <v>0</v>
      </c>
      <c r="R654" s="363">
        <v>0</v>
      </c>
      <c r="S654" s="445">
        <v>0</v>
      </c>
      <c r="T654" s="451">
        <v>0</v>
      </c>
      <c r="W654" s="301"/>
    </row>
    <row r="655" spans="1:23" s="26" customFormat="1" ht="15" customHeight="1">
      <c r="A655" s="331">
        <v>298</v>
      </c>
      <c r="B655" s="332" t="s">
        <v>284</v>
      </c>
      <c r="C655" s="361" t="s">
        <v>584</v>
      </c>
      <c r="D655" s="362">
        <v>0.46400000000000002</v>
      </c>
      <c r="E655" s="362">
        <v>0.42899999999999999</v>
      </c>
      <c r="F655" s="363">
        <v>0.31</v>
      </c>
      <c r="G655" s="363">
        <v>0.36</v>
      </c>
      <c r="H655" s="363">
        <v>0.30000001192092896</v>
      </c>
      <c r="I655" s="363">
        <v>0.26</v>
      </c>
      <c r="J655" s="363">
        <v>0.33</v>
      </c>
      <c r="K655" s="363">
        <v>0.38999998569488525</v>
      </c>
      <c r="L655" s="363">
        <v>0.36000001430511475</v>
      </c>
      <c r="M655" s="362" t="s">
        <v>40</v>
      </c>
      <c r="N655" s="363" t="s">
        <v>40</v>
      </c>
      <c r="O655" s="363" t="s">
        <v>40</v>
      </c>
      <c r="P655" s="363" t="s">
        <v>40</v>
      </c>
      <c r="Q655" s="363" t="s">
        <v>40</v>
      </c>
      <c r="R655" s="363" t="s">
        <v>40</v>
      </c>
      <c r="S655" s="447" t="s">
        <v>40</v>
      </c>
      <c r="T655" s="440" t="s">
        <v>40</v>
      </c>
      <c r="W655" s="301"/>
    </row>
    <row r="656" spans="1:23" s="26" customFormat="1" ht="15" customHeight="1">
      <c r="A656" s="331">
        <v>299</v>
      </c>
      <c r="B656" s="332" t="s">
        <v>700</v>
      </c>
      <c r="C656" s="361" t="s">
        <v>584</v>
      </c>
      <c r="D656" s="362" t="s">
        <v>40</v>
      </c>
      <c r="E656" s="362" t="s">
        <v>40</v>
      </c>
      <c r="F656" s="362" t="s">
        <v>40</v>
      </c>
      <c r="G656" s="362" t="s">
        <v>40</v>
      </c>
      <c r="H656" s="362" t="s">
        <v>40</v>
      </c>
      <c r="I656" s="362" t="s">
        <v>40</v>
      </c>
      <c r="J656" s="362" t="s">
        <v>40</v>
      </c>
      <c r="K656" s="362" t="s">
        <v>40</v>
      </c>
      <c r="L656" s="362" t="s">
        <v>40</v>
      </c>
      <c r="M656" s="362" t="s">
        <v>40</v>
      </c>
      <c r="N656" s="362" t="s">
        <v>40</v>
      </c>
      <c r="O656" s="363">
        <v>0.28000000000000003</v>
      </c>
      <c r="P656" s="363">
        <v>0.37</v>
      </c>
      <c r="Q656" s="363">
        <v>0.30000001192092896</v>
      </c>
      <c r="R656" s="363">
        <v>0.05</v>
      </c>
      <c r="S656" s="445">
        <v>0.01</v>
      </c>
      <c r="T656" s="451">
        <v>0</v>
      </c>
      <c r="W656" s="301"/>
    </row>
    <row r="657" spans="1:345 1275:3717" s="26" customFormat="1" ht="15" customHeight="1">
      <c r="A657" s="331">
        <v>300</v>
      </c>
      <c r="B657" s="332" t="s">
        <v>294</v>
      </c>
      <c r="C657" s="361" t="s">
        <v>584</v>
      </c>
      <c r="D657" s="362">
        <v>0.46400000000000002</v>
      </c>
      <c r="E657" s="362">
        <v>0.42899999999999999</v>
      </c>
      <c r="F657" s="362" t="s">
        <v>40</v>
      </c>
      <c r="G657" s="362" t="s">
        <v>40</v>
      </c>
      <c r="H657" s="362" t="s">
        <v>40</v>
      </c>
      <c r="I657" s="362" t="s">
        <v>40</v>
      </c>
      <c r="J657" s="362" t="s">
        <v>40</v>
      </c>
      <c r="K657" s="362" t="s">
        <v>40</v>
      </c>
      <c r="L657" s="362" t="s">
        <v>40</v>
      </c>
      <c r="M657" s="363">
        <v>1.9999999552965164E-2</v>
      </c>
      <c r="N657" s="363">
        <v>0</v>
      </c>
      <c r="O657" s="363" t="s">
        <v>40</v>
      </c>
      <c r="P657" s="363" t="s">
        <v>40</v>
      </c>
      <c r="Q657" s="363" t="s">
        <v>40</v>
      </c>
      <c r="R657" s="363" t="s">
        <v>40</v>
      </c>
      <c r="S657" s="447" t="s">
        <v>40</v>
      </c>
      <c r="T657" s="440" t="s">
        <v>40</v>
      </c>
      <c r="W657" s="301"/>
    </row>
    <row r="658" spans="1:345 1275:3717" s="26" customFormat="1" ht="15" customHeight="1">
      <c r="A658" s="331">
        <v>301</v>
      </c>
      <c r="B658" s="332" t="s">
        <v>701</v>
      </c>
      <c r="C658" s="361" t="s">
        <v>584</v>
      </c>
      <c r="D658" s="362" t="s">
        <v>40</v>
      </c>
      <c r="E658" s="362" t="s">
        <v>40</v>
      </c>
      <c r="F658" s="362" t="s">
        <v>40</v>
      </c>
      <c r="G658" s="362" t="s">
        <v>40</v>
      </c>
      <c r="H658" s="362" t="s">
        <v>40</v>
      </c>
      <c r="I658" s="362" t="s">
        <v>40</v>
      </c>
      <c r="J658" s="362" t="s">
        <v>40</v>
      </c>
      <c r="K658" s="362" t="s">
        <v>40</v>
      </c>
      <c r="L658" s="362" t="s">
        <v>40</v>
      </c>
      <c r="M658" s="362" t="s">
        <v>40</v>
      </c>
      <c r="N658" s="362" t="s">
        <v>40</v>
      </c>
      <c r="O658" s="363">
        <v>0.26</v>
      </c>
      <c r="P658" s="363">
        <v>0.32</v>
      </c>
      <c r="Q658" s="363">
        <v>0.20999999344348907</v>
      </c>
      <c r="R658" s="363" t="s">
        <v>40</v>
      </c>
      <c r="S658" s="447" t="s">
        <v>40</v>
      </c>
      <c r="T658" s="440" t="s">
        <v>40</v>
      </c>
      <c r="W658" s="301"/>
    </row>
    <row r="659" spans="1:345 1275:3717" s="26" customFormat="1" ht="15" customHeight="1">
      <c r="A659" s="331">
        <v>302</v>
      </c>
      <c r="B659" s="332" t="s">
        <v>1111</v>
      </c>
      <c r="C659" s="361" t="s">
        <v>584</v>
      </c>
      <c r="D659" s="363" t="s">
        <v>40</v>
      </c>
      <c r="E659" s="363" t="s">
        <v>40</v>
      </c>
      <c r="F659" s="363" t="s">
        <v>40</v>
      </c>
      <c r="G659" s="363" t="s">
        <v>40</v>
      </c>
      <c r="H659" s="363" t="s">
        <v>40</v>
      </c>
      <c r="I659" s="363" t="s">
        <v>40</v>
      </c>
      <c r="J659" s="363" t="s">
        <v>40</v>
      </c>
      <c r="K659" s="363" t="s">
        <v>40</v>
      </c>
      <c r="L659" s="363" t="s">
        <v>40</v>
      </c>
      <c r="M659" s="363" t="s">
        <v>40</v>
      </c>
      <c r="N659" s="363" t="s">
        <v>40</v>
      </c>
      <c r="O659" s="363" t="s">
        <v>40</v>
      </c>
      <c r="P659" s="363" t="s">
        <v>40</v>
      </c>
      <c r="Q659" s="363" t="s">
        <v>40</v>
      </c>
      <c r="R659" s="363" t="s">
        <v>40</v>
      </c>
      <c r="S659" s="445">
        <v>0.24</v>
      </c>
      <c r="T659" s="451">
        <v>0.25900000000000001</v>
      </c>
      <c r="W659" s="301"/>
    </row>
    <row r="660" spans="1:345 1275:3717" s="26" customFormat="1" ht="15" customHeight="1">
      <c r="A660" s="331">
        <v>303</v>
      </c>
      <c r="B660" s="332" t="s">
        <v>853</v>
      </c>
      <c r="C660" s="361" t="s">
        <v>584</v>
      </c>
      <c r="D660" s="363" t="s">
        <v>40</v>
      </c>
      <c r="E660" s="363" t="s">
        <v>40</v>
      </c>
      <c r="F660" s="363" t="s">
        <v>40</v>
      </c>
      <c r="G660" s="363" t="s">
        <v>40</v>
      </c>
      <c r="H660" s="363" t="s">
        <v>40</v>
      </c>
      <c r="I660" s="363" t="s">
        <v>40</v>
      </c>
      <c r="J660" s="363" t="s">
        <v>40</v>
      </c>
      <c r="K660" s="363" t="s">
        <v>40</v>
      </c>
      <c r="L660" s="363" t="s">
        <v>40</v>
      </c>
      <c r="M660" s="363" t="s">
        <v>40</v>
      </c>
      <c r="N660" s="363" t="s">
        <v>40</v>
      </c>
      <c r="O660" s="363" t="s">
        <v>40</v>
      </c>
      <c r="P660" s="363" t="s">
        <v>40</v>
      </c>
      <c r="Q660" s="363">
        <v>0</v>
      </c>
      <c r="R660" s="363">
        <v>0</v>
      </c>
      <c r="S660" s="445">
        <v>0</v>
      </c>
      <c r="T660" s="451">
        <v>0.25900000000000001</v>
      </c>
      <c r="W660" s="301"/>
    </row>
    <row r="661" spans="1:345 1275:3717" s="26" customFormat="1" ht="15" customHeight="1">
      <c r="A661" s="331">
        <v>304</v>
      </c>
      <c r="B661" s="332" t="s">
        <v>1112</v>
      </c>
      <c r="C661" s="361" t="s">
        <v>584</v>
      </c>
      <c r="D661" s="363" t="s">
        <v>40</v>
      </c>
      <c r="E661" s="363" t="s">
        <v>40</v>
      </c>
      <c r="F661" s="363" t="s">
        <v>40</v>
      </c>
      <c r="G661" s="363" t="s">
        <v>40</v>
      </c>
      <c r="H661" s="363" t="s">
        <v>40</v>
      </c>
      <c r="I661" s="363" t="s">
        <v>40</v>
      </c>
      <c r="J661" s="363" t="s">
        <v>40</v>
      </c>
      <c r="K661" s="363" t="s">
        <v>40</v>
      </c>
      <c r="L661" s="363" t="s">
        <v>40</v>
      </c>
      <c r="M661" s="363" t="s">
        <v>40</v>
      </c>
      <c r="N661" s="363" t="s">
        <v>40</v>
      </c>
      <c r="O661" s="363" t="s">
        <v>40</v>
      </c>
      <c r="P661" s="363" t="s">
        <v>40</v>
      </c>
      <c r="Q661" s="363" t="s">
        <v>40</v>
      </c>
      <c r="R661" s="363" t="s">
        <v>40</v>
      </c>
      <c r="S661" s="445">
        <v>0.2</v>
      </c>
      <c r="T661" s="451">
        <v>0.25800000000000001</v>
      </c>
      <c r="W661" s="301"/>
    </row>
    <row r="662" spans="1:345 1275:3717" s="26" customFormat="1" ht="15" customHeight="1">
      <c r="A662" s="331">
        <v>305</v>
      </c>
      <c r="B662" s="332" t="s">
        <v>1113</v>
      </c>
      <c r="C662" s="361" t="s">
        <v>584</v>
      </c>
      <c r="D662" s="363" t="s">
        <v>40</v>
      </c>
      <c r="E662" s="363" t="s">
        <v>40</v>
      </c>
      <c r="F662" s="363" t="s">
        <v>40</v>
      </c>
      <c r="G662" s="363" t="s">
        <v>40</v>
      </c>
      <c r="H662" s="363" t="s">
        <v>40</v>
      </c>
      <c r="I662" s="363" t="s">
        <v>40</v>
      </c>
      <c r="J662" s="363" t="s">
        <v>40</v>
      </c>
      <c r="K662" s="363" t="s">
        <v>40</v>
      </c>
      <c r="L662" s="363" t="s">
        <v>40</v>
      </c>
      <c r="M662" s="363" t="s">
        <v>40</v>
      </c>
      <c r="N662" s="363" t="s">
        <v>40</v>
      </c>
      <c r="O662" s="363" t="s">
        <v>40</v>
      </c>
      <c r="P662" s="363" t="s">
        <v>40</v>
      </c>
      <c r="Q662" s="363" t="s">
        <v>40</v>
      </c>
      <c r="R662" s="363" t="s">
        <v>40</v>
      </c>
      <c r="S662" s="445">
        <v>0</v>
      </c>
      <c r="T662" s="440" t="s">
        <v>40</v>
      </c>
      <c r="W662" s="301"/>
    </row>
    <row r="663" spans="1:345 1275:3717" s="26" customFormat="1" ht="15" customHeight="1">
      <c r="A663" s="331">
        <v>306</v>
      </c>
      <c r="B663" s="332" t="s">
        <v>854</v>
      </c>
      <c r="C663" s="361" t="s">
        <v>584</v>
      </c>
      <c r="D663" s="363" t="s">
        <v>40</v>
      </c>
      <c r="E663" s="363" t="s">
        <v>40</v>
      </c>
      <c r="F663" s="363" t="s">
        <v>40</v>
      </c>
      <c r="G663" s="363" t="s">
        <v>40</v>
      </c>
      <c r="H663" s="363" t="s">
        <v>40</v>
      </c>
      <c r="I663" s="363" t="s">
        <v>40</v>
      </c>
      <c r="J663" s="363" t="s">
        <v>40</v>
      </c>
      <c r="K663" s="363" t="s">
        <v>40</v>
      </c>
      <c r="L663" s="363" t="s">
        <v>40</v>
      </c>
      <c r="M663" s="363" t="s">
        <v>40</v>
      </c>
      <c r="N663" s="363" t="s">
        <v>40</v>
      </c>
      <c r="O663" s="363" t="s">
        <v>40</v>
      </c>
      <c r="P663" s="363" t="s">
        <v>40</v>
      </c>
      <c r="Q663" s="363">
        <v>0.40999999642372131</v>
      </c>
      <c r="R663" s="363">
        <v>0</v>
      </c>
      <c r="S663" s="445">
        <v>0</v>
      </c>
      <c r="T663" s="440" t="s">
        <v>40</v>
      </c>
      <c r="W663" s="301"/>
    </row>
    <row r="664" spans="1:345 1275:3717" s="26" customFormat="1" ht="15" customHeight="1">
      <c r="A664" s="331">
        <v>307</v>
      </c>
      <c r="B664" s="332" t="s">
        <v>940</v>
      </c>
      <c r="C664" s="361" t="s">
        <v>584</v>
      </c>
      <c r="D664" s="363" t="s">
        <v>40</v>
      </c>
      <c r="E664" s="363" t="s">
        <v>40</v>
      </c>
      <c r="F664" s="363" t="s">
        <v>40</v>
      </c>
      <c r="G664" s="363" t="s">
        <v>40</v>
      </c>
      <c r="H664" s="363" t="s">
        <v>40</v>
      </c>
      <c r="I664" s="363" t="s">
        <v>40</v>
      </c>
      <c r="J664" s="363" t="s">
        <v>40</v>
      </c>
      <c r="K664" s="363" t="s">
        <v>40</v>
      </c>
      <c r="L664" s="363" t="s">
        <v>40</v>
      </c>
      <c r="M664" s="363" t="s">
        <v>40</v>
      </c>
      <c r="N664" s="363" t="s">
        <v>40</v>
      </c>
      <c r="O664" s="363" t="s">
        <v>40</v>
      </c>
      <c r="P664" s="363" t="s">
        <v>40</v>
      </c>
      <c r="Q664" s="363" t="s">
        <v>40</v>
      </c>
      <c r="R664" s="363">
        <v>0</v>
      </c>
      <c r="S664" s="445">
        <v>0</v>
      </c>
      <c r="T664" s="451">
        <v>0</v>
      </c>
      <c r="W664" s="301"/>
    </row>
    <row r="665" spans="1:345 1275:3717" s="26" customFormat="1" ht="15" customHeight="1">
      <c r="A665" s="331">
        <v>308</v>
      </c>
      <c r="B665" s="332" t="s">
        <v>941</v>
      </c>
      <c r="C665" s="361" t="s">
        <v>584</v>
      </c>
      <c r="D665" s="363" t="s">
        <v>40</v>
      </c>
      <c r="E665" s="363" t="s">
        <v>40</v>
      </c>
      <c r="F665" s="363" t="s">
        <v>40</v>
      </c>
      <c r="G665" s="363" t="s">
        <v>40</v>
      </c>
      <c r="H665" s="363" t="s">
        <v>40</v>
      </c>
      <c r="I665" s="363" t="s">
        <v>40</v>
      </c>
      <c r="J665" s="363" t="s">
        <v>40</v>
      </c>
      <c r="K665" s="363" t="s">
        <v>40</v>
      </c>
      <c r="L665" s="363" t="s">
        <v>40</v>
      </c>
      <c r="M665" s="363" t="s">
        <v>40</v>
      </c>
      <c r="N665" s="363" t="s">
        <v>40</v>
      </c>
      <c r="O665" s="363" t="s">
        <v>40</v>
      </c>
      <c r="P665" s="363" t="s">
        <v>40</v>
      </c>
      <c r="Q665" s="363" t="s">
        <v>40</v>
      </c>
      <c r="R665" s="363">
        <v>0</v>
      </c>
      <c r="S665" s="445">
        <v>0</v>
      </c>
      <c r="T665" s="451">
        <v>0</v>
      </c>
      <c r="W665" s="301"/>
    </row>
    <row r="666" spans="1:345 1275:3717" s="26" customFormat="1" ht="15" customHeight="1">
      <c r="A666" s="331">
        <v>309</v>
      </c>
      <c r="B666" s="332" t="s">
        <v>855</v>
      </c>
      <c r="C666" s="361" t="s">
        <v>584</v>
      </c>
      <c r="D666" s="363" t="s">
        <v>40</v>
      </c>
      <c r="E666" s="363" t="s">
        <v>40</v>
      </c>
      <c r="F666" s="363" t="s">
        <v>40</v>
      </c>
      <c r="G666" s="363" t="s">
        <v>40</v>
      </c>
      <c r="H666" s="363" t="s">
        <v>40</v>
      </c>
      <c r="I666" s="363" t="s">
        <v>40</v>
      </c>
      <c r="J666" s="363" t="s">
        <v>40</v>
      </c>
      <c r="K666" s="363" t="s">
        <v>40</v>
      </c>
      <c r="L666" s="363" t="s">
        <v>40</v>
      </c>
      <c r="M666" s="363" t="s">
        <v>40</v>
      </c>
      <c r="N666" s="363" t="s">
        <v>40</v>
      </c>
      <c r="O666" s="363" t="s">
        <v>40</v>
      </c>
      <c r="P666" s="363" t="s">
        <v>40</v>
      </c>
      <c r="Q666" s="363">
        <v>0.38999998569488525</v>
      </c>
      <c r="R666" s="363">
        <v>0.27000001072883606</v>
      </c>
      <c r="S666" s="445">
        <v>0.17</v>
      </c>
      <c r="T666" s="451">
        <v>0.25900000000000001</v>
      </c>
      <c r="W666" s="301"/>
    </row>
    <row r="667" spans="1:345 1275:3717" s="26" customFormat="1" ht="15" customHeight="1">
      <c r="A667" s="331">
        <v>310</v>
      </c>
      <c r="B667" s="332" t="s">
        <v>632</v>
      </c>
      <c r="C667" s="361" t="s">
        <v>584</v>
      </c>
      <c r="D667" s="362">
        <v>0.46400000000000002</v>
      </c>
      <c r="E667" s="362">
        <v>0.42899999999999999</v>
      </c>
      <c r="F667" s="362" t="s">
        <v>40</v>
      </c>
      <c r="G667" s="362" t="s">
        <v>40</v>
      </c>
      <c r="H667" s="362" t="s">
        <v>40</v>
      </c>
      <c r="I667" s="362" t="s">
        <v>40</v>
      </c>
      <c r="J667" s="362" t="s">
        <v>40</v>
      </c>
      <c r="K667" s="362" t="s">
        <v>40</v>
      </c>
      <c r="L667" s="362" t="s">
        <v>40</v>
      </c>
      <c r="M667" s="362" t="s">
        <v>40</v>
      </c>
      <c r="N667" s="363">
        <v>0</v>
      </c>
      <c r="O667" s="363">
        <v>0</v>
      </c>
      <c r="P667" s="363">
        <v>0</v>
      </c>
      <c r="Q667" s="363">
        <v>0.34999999403953552</v>
      </c>
      <c r="R667" s="363">
        <v>0.2800000011920929</v>
      </c>
      <c r="S667" s="445">
        <v>0.25</v>
      </c>
      <c r="T667" s="451">
        <v>0.25900000000000001</v>
      </c>
      <c r="W667" s="301"/>
    </row>
    <row r="668" spans="1:345 1275:3717" s="26" customFormat="1" ht="15" customHeight="1">
      <c r="A668" s="331">
        <v>311</v>
      </c>
      <c r="B668" s="332" t="s">
        <v>702</v>
      </c>
      <c r="C668" s="361" t="s">
        <v>584</v>
      </c>
      <c r="D668" s="362" t="s">
        <v>40</v>
      </c>
      <c r="E668" s="362" t="s">
        <v>40</v>
      </c>
      <c r="F668" s="362" t="s">
        <v>40</v>
      </c>
      <c r="G668" s="362" t="s">
        <v>40</v>
      </c>
      <c r="H668" s="362" t="s">
        <v>40</v>
      </c>
      <c r="I668" s="362" t="s">
        <v>40</v>
      </c>
      <c r="J668" s="362" t="s">
        <v>40</v>
      </c>
      <c r="K668" s="362" t="s">
        <v>40</v>
      </c>
      <c r="L668" s="362" t="s">
        <v>40</v>
      </c>
      <c r="M668" s="362" t="s">
        <v>40</v>
      </c>
      <c r="N668" s="362" t="s">
        <v>40</v>
      </c>
      <c r="O668" s="363">
        <v>0</v>
      </c>
      <c r="P668" s="363">
        <v>0.18</v>
      </c>
      <c r="Q668" s="363">
        <v>0.20000000298023224</v>
      </c>
      <c r="R668" s="363">
        <v>0.20999999344348907</v>
      </c>
      <c r="S668" s="445">
        <v>0.16</v>
      </c>
      <c r="T668" s="451">
        <v>0.25900000000000001</v>
      </c>
      <c r="W668" s="301"/>
    </row>
    <row r="669" spans="1:345 1275:3717" s="26" customFormat="1" ht="15" customHeight="1">
      <c r="A669" s="331">
        <v>312</v>
      </c>
      <c r="B669" s="332" t="s">
        <v>285</v>
      </c>
      <c r="C669" s="361" t="s">
        <v>584</v>
      </c>
      <c r="D669" s="362">
        <v>0.46400000000000002</v>
      </c>
      <c r="E669" s="362">
        <v>0.42899999999999999</v>
      </c>
      <c r="F669" s="362" t="s">
        <v>40</v>
      </c>
      <c r="G669" s="362" t="s">
        <v>40</v>
      </c>
      <c r="H669" s="362" t="s">
        <v>40</v>
      </c>
      <c r="I669" s="362" t="s">
        <v>40</v>
      </c>
      <c r="J669" s="362" t="s">
        <v>40</v>
      </c>
      <c r="K669" s="363">
        <v>0</v>
      </c>
      <c r="L669" s="363">
        <v>0</v>
      </c>
      <c r="M669" s="363">
        <v>0.15999999642372131</v>
      </c>
      <c r="N669" s="363">
        <v>0</v>
      </c>
      <c r="O669" s="363">
        <v>0</v>
      </c>
      <c r="P669" s="363" t="s">
        <v>40</v>
      </c>
      <c r="Q669" s="363" t="s">
        <v>40</v>
      </c>
      <c r="R669" s="363" t="s">
        <v>40</v>
      </c>
      <c r="S669" s="446" t="s">
        <v>40</v>
      </c>
      <c r="T669" s="440" t="s">
        <v>40</v>
      </c>
      <c r="W669" s="301"/>
    </row>
    <row r="670" spans="1:345 1275:3717" s="26" customFormat="1" ht="15" customHeight="1">
      <c r="A670" s="331">
        <v>313</v>
      </c>
      <c r="B670" s="332" t="s">
        <v>1114</v>
      </c>
      <c r="C670" s="361" t="s">
        <v>584</v>
      </c>
      <c r="D670" s="363" t="s">
        <v>40</v>
      </c>
      <c r="E670" s="363" t="s">
        <v>40</v>
      </c>
      <c r="F670" s="363" t="s">
        <v>40</v>
      </c>
      <c r="G670" s="363" t="s">
        <v>40</v>
      </c>
      <c r="H670" s="363" t="s">
        <v>40</v>
      </c>
      <c r="I670" s="363" t="s">
        <v>40</v>
      </c>
      <c r="J670" s="363" t="s">
        <v>40</v>
      </c>
      <c r="K670" s="363" t="s">
        <v>40</v>
      </c>
      <c r="L670" s="363" t="s">
        <v>40</v>
      </c>
      <c r="M670" s="363" t="s">
        <v>40</v>
      </c>
      <c r="N670" s="363" t="s">
        <v>40</v>
      </c>
      <c r="O670" s="363" t="s">
        <v>40</v>
      </c>
      <c r="P670" s="363" t="s">
        <v>40</v>
      </c>
      <c r="Q670" s="363" t="s">
        <v>40</v>
      </c>
      <c r="R670" s="363" t="s">
        <v>40</v>
      </c>
      <c r="S670" s="445">
        <v>0.24</v>
      </c>
      <c r="T670" s="451">
        <v>5.3999999999999999E-2</v>
      </c>
      <c r="W670" s="301"/>
    </row>
    <row r="671" spans="1:345 1275:3717" s="13" customFormat="1" ht="15" customHeight="1">
      <c r="A671" s="11"/>
      <c r="B671" s="12"/>
      <c r="C671" s="208"/>
      <c r="D671" s="209"/>
      <c r="E671" s="209"/>
      <c r="F671" s="209"/>
      <c r="G671" s="209"/>
      <c r="H671" s="12"/>
      <c r="I671" s="11"/>
      <c r="J671" s="11"/>
      <c r="K671" s="210"/>
      <c r="L671" s="26"/>
      <c r="M671" s="26"/>
      <c r="N671" s="26"/>
      <c r="O671" s="11"/>
      <c r="P671" s="11"/>
      <c r="Q671" s="11"/>
      <c r="R671" s="11"/>
      <c r="S671" s="417"/>
      <c r="T671" s="35"/>
      <c r="U671" s="11"/>
      <c r="V671" s="11"/>
      <c r="W671" s="12"/>
      <c r="X671" s="11"/>
      <c r="Y671" s="11"/>
      <c r="Z671" s="11"/>
      <c r="AA671" s="11"/>
      <c r="AB671" s="11"/>
      <c r="AC671" s="11"/>
      <c r="AD671" s="11"/>
      <c r="AE671" s="11"/>
      <c r="AF671" s="11"/>
      <c r="AG671" s="11"/>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c r="BH671" s="11"/>
      <c r="BI671" s="11"/>
      <c r="BJ671" s="11"/>
      <c r="BK671" s="11"/>
      <c r="BL671" s="11"/>
      <c r="BM671" s="11"/>
      <c r="BN671" s="11"/>
      <c r="BO671" s="11"/>
      <c r="BP671" s="11"/>
      <c r="BQ671" s="11"/>
      <c r="BR671" s="11"/>
      <c r="BS671" s="11"/>
      <c r="BT671" s="11"/>
      <c r="BU671" s="11"/>
      <c r="BV671" s="11"/>
      <c r="BW671" s="11"/>
      <c r="BX671" s="11"/>
      <c r="BY671" s="11"/>
      <c r="BZ671" s="11"/>
      <c r="CA671" s="11"/>
      <c r="CB671" s="11"/>
      <c r="CC671" s="11"/>
      <c r="CD671" s="11"/>
      <c r="CE671" s="11"/>
      <c r="CF671" s="11"/>
      <c r="CG671" s="11"/>
      <c r="CH671" s="11"/>
      <c r="CI671" s="11"/>
      <c r="CJ671" s="11"/>
      <c r="CK671" s="11"/>
      <c r="CL671" s="11"/>
      <c r="CM671" s="11"/>
      <c r="CN671" s="11"/>
      <c r="CO671" s="11"/>
      <c r="CP671" s="11"/>
      <c r="CQ671" s="11"/>
      <c r="CR671" s="11"/>
      <c r="CS671" s="11"/>
      <c r="CT671" s="11"/>
      <c r="CU671" s="11"/>
      <c r="CV671" s="11"/>
      <c r="CW671" s="11"/>
      <c r="CX671" s="11"/>
      <c r="CY671" s="11"/>
      <c r="CZ671" s="11"/>
      <c r="DA671" s="11"/>
      <c r="DB671" s="11"/>
      <c r="DC671" s="11"/>
      <c r="DD671" s="11"/>
      <c r="DE671" s="11"/>
      <c r="DF671" s="11"/>
      <c r="DG671" s="11"/>
      <c r="DH671" s="11"/>
      <c r="DI671" s="11"/>
      <c r="DJ671" s="11"/>
      <c r="DK671" s="11"/>
      <c r="DL671" s="11"/>
      <c r="DM671" s="11"/>
      <c r="DN671" s="11"/>
      <c r="DO671" s="11"/>
      <c r="DP671" s="11"/>
      <c r="DQ671" s="11"/>
      <c r="DR671" s="11"/>
      <c r="DS671" s="11"/>
      <c r="DT671" s="11"/>
      <c r="DU671" s="11"/>
      <c r="DV671" s="11"/>
      <c r="DW671" s="11"/>
      <c r="DX671" s="11"/>
      <c r="DY671" s="11"/>
      <c r="DZ671" s="11"/>
      <c r="EA671" s="11"/>
      <c r="EB671" s="11"/>
      <c r="EC671" s="11"/>
      <c r="ED671" s="11"/>
      <c r="EE671" s="11"/>
      <c r="EF671" s="11"/>
      <c r="EG671" s="11"/>
      <c r="EH671" s="11"/>
      <c r="EI671" s="11"/>
      <c r="EJ671" s="11"/>
      <c r="EK671" s="11"/>
      <c r="EL671" s="11"/>
      <c r="EM671" s="11"/>
      <c r="EN671" s="11"/>
      <c r="EO671" s="11"/>
      <c r="EP671" s="11"/>
      <c r="EQ671" s="11"/>
      <c r="ER671" s="11"/>
      <c r="ES671" s="11"/>
      <c r="ET671" s="11"/>
      <c r="EU671" s="11"/>
      <c r="EV671" s="11"/>
      <c r="EW671" s="11"/>
      <c r="EX671" s="11"/>
      <c r="EY671" s="11"/>
      <c r="EZ671" s="11"/>
      <c r="FA671" s="11"/>
      <c r="FB671" s="11"/>
      <c r="FC671" s="11"/>
      <c r="FD671" s="11"/>
      <c r="FE671" s="11"/>
      <c r="FF671" s="11"/>
      <c r="FG671" s="11"/>
      <c r="FH671" s="11"/>
      <c r="FI671" s="11"/>
      <c r="FJ671" s="11"/>
      <c r="FK671" s="11"/>
      <c r="FL671" s="11"/>
      <c r="FM671" s="11"/>
      <c r="FN671" s="11"/>
      <c r="FO671" s="11"/>
      <c r="FP671" s="11"/>
      <c r="FQ671" s="11"/>
      <c r="FR671" s="11"/>
      <c r="FS671" s="11"/>
      <c r="FT671" s="11"/>
      <c r="FU671" s="11"/>
      <c r="FV671" s="11"/>
      <c r="FW671" s="11"/>
      <c r="FX671" s="11"/>
      <c r="FY671" s="11"/>
      <c r="FZ671" s="11"/>
      <c r="GA671" s="11"/>
      <c r="GB671" s="11"/>
      <c r="GC671" s="11"/>
      <c r="GD671" s="11"/>
      <c r="GE671" s="11"/>
      <c r="GF671" s="11"/>
      <c r="GG671" s="11"/>
      <c r="GH671" s="11"/>
      <c r="GI671" s="11"/>
      <c r="GJ671" s="11"/>
      <c r="GK671" s="11"/>
      <c r="GL671" s="11"/>
      <c r="GM671" s="11"/>
      <c r="GN671" s="11"/>
      <c r="GO671" s="11"/>
      <c r="GP671" s="11"/>
      <c r="GQ671" s="11"/>
      <c r="GR671" s="11"/>
      <c r="GS671" s="11"/>
      <c r="GT671" s="11"/>
      <c r="GU671" s="11"/>
      <c r="GV671" s="11"/>
      <c r="GW671" s="11"/>
      <c r="GX671" s="11"/>
      <c r="GY671" s="11"/>
      <c r="GZ671" s="11"/>
      <c r="HA671" s="11"/>
      <c r="HB671" s="11"/>
      <c r="HC671" s="11"/>
      <c r="HD671" s="11"/>
      <c r="HE671" s="11"/>
      <c r="HF671" s="11"/>
      <c r="HG671" s="11"/>
      <c r="HH671" s="11"/>
      <c r="HI671" s="11"/>
      <c r="HJ671" s="11"/>
      <c r="HK671" s="11"/>
      <c r="HL671" s="11"/>
      <c r="HM671" s="11"/>
      <c r="HN671" s="11"/>
      <c r="HO671" s="11"/>
      <c r="HP671" s="11"/>
      <c r="HQ671" s="11"/>
      <c r="HR671" s="11"/>
      <c r="HS671" s="11"/>
      <c r="HT671" s="11"/>
      <c r="HU671" s="11"/>
      <c r="HV671" s="11"/>
      <c r="HW671" s="11"/>
      <c r="HX671" s="11"/>
      <c r="HY671" s="11"/>
      <c r="HZ671" s="11"/>
      <c r="IA671" s="11"/>
      <c r="IB671" s="11"/>
      <c r="IC671" s="11"/>
      <c r="ID671" s="11"/>
      <c r="IE671" s="11"/>
      <c r="IF671" s="11"/>
      <c r="IG671" s="11"/>
      <c r="IH671" s="11"/>
      <c r="II671" s="11"/>
      <c r="IJ671" s="11"/>
      <c r="IK671" s="11"/>
      <c r="IL671" s="11"/>
      <c r="IM671" s="11"/>
      <c r="IN671" s="11"/>
      <c r="IO671" s="11"/>
      <c r="IP671" s="11"/>
      <c r="IQ671" s="11"/>
      <c r="IR671" s="11"/>
      <c r="IS671" s="11"/>
      <c r="IT671" s="11"/>
      <c r="IU671" s="11"/>
      <c r="IV671" s="11"/>
      <c r="IW671" s="11"/>
      <c r="IX671" s="11"/>
      <c r="IY671" s="11"/>
      <c r="IZ671" s="11"/>
      <c r="JA671" s="11"/>
      <c r="JB671" s="11"/>
      <c r="JC671" s="11"/>
      <c r="JD671" s="11"/>
      <c r="JE671" s="11"/>
      <c r="JF671" s="11"/>
      <c r="JG671" s="11"/>
      <c r="JH671" s="11"/>
      <c r="JI671" s="11"/>
      <c r="JJ671" s="11"/>
      <c r="JK671" s="11"/>
      <c r="JL671" s="11"/>
      <c r="JM671" s="11"/>
      <c r="JN671" s="11"/>
      <c r="JO671" s="11"/>
      <c r="JP671" s="11"/>
      <c r="JQ671" s="11"/>
      <c r="JR671" s="11"/>
      <c r="JS671" s="11"/>
      <c r="JT671" s="11"/>
      <c r="JU671" s="11"/>
      <c r="JV671" s="11"/>
      <c r="JW671" s="11"/>
      <c r="JX671" s="11"/>
      <c r="JY671" s="11"/>
      <c r="JZ671" s="11"/>
      <c r="KA671" s="11"/>
      <c r="KB671" s="11"/>
      <c r="KC671" s="11"/>
      <c r="KD671" s="11"/>
      <c r="KE671" s="11"/>
      <c r="KF671" s="11"/>
      <c r="KG671" s="11"/>
      <c r="KH671" s="11"/>
      <c r="KI671" s="11"/>
      <c r="KJ671" s="11"/>
      <c r="KK671" s="11"/>
      <c r="KL671" s="11"/>
      <c r="KM671" s="11"/>
      <c r="KN671" s="11"/>
      <c r="KO671" s="11"/>
      <c r="KP671" s="11"/>
      <c r="KQ671" s="11"/>
      <c r="KR671" s="11"/>
      <c r="KS671" s="11"/>
      <c r="KT671" s="11"/>
      <c r="KU671" s="11"/>
      <c r="KV671" s="11"/>
      <c r="KW671" s="11"/>
      <c r="KX671" s="11"/>
      <c r="KY671" s="11"/>
      <c r="KZ671" s="11"/>
      <c r="LA671" s="11"/>
      <c r="LB671" s="11"/>
      <c r="LC671" s="11"/>
      <c r="LD671" s="11"/>
      <c r="LE671" s="11"/>
      <c r="LF671" s="11"/>
      <c r="LG671" s="11"/>
      <c r="LH671" s="11"/>
      <c r="LI671" s="11"/>
      <c r="LJ671" s="11"/>
      <c r="LK671" s="11"/>
      <c r="LL671" s="11"/>
      <c r="LM671" s="11"/>
      <c r="LN671" s="11"/>
      <c r="LO671" s="11"/>
      <c r="LP671" s="11"/>
      <c r="LQ671" s="11"/>
      <c r="LR671" s="11"/>
      <c r="LS671" s="11"/>
      <c r="LT671" s="11"/>
      <c r="LU671" s="11"/>
      <c r="LV671" s="11"/>
      <c r="LW671" s="11"/>
      <c r="LX671" s="11"/>
      <c r="LY671" s="11"/>
      <c r="LZ671" s="11"/>
      <c r="MA671" s="11"/>
      <c r="MB671" s="11"/>
      <c r="MC671" s="11"/>
      <c r="MD671" s="11"/>
      <c r="ME671" s="11"/>
      <c r="MF671" s="11"/>
      <c r="MG671" s="11"/>
      <c r="AWA671" s="11"/>
      <c r="AWB671" s="11"/>
      <c r="AWC671" s="11"/>
      <c r="AWD671" s="11"/>
      <c r="AWE671" s="11"/>
      <c r="AWF671" s="11"/>
      <c r="AWG671" s="11"/>
      <c r="AWH671" s="11"/>
      <c r="AWI671" s="11"/>
      <c r="AWJ671" s="11"/>
      <c r="AWK671" s="11"/>
      <c r="AWL671" s="11"/>
      <c r="AWM671" s="11"/>
      <c r="AWN671" s="11"/>
      <c r="AWO671" s="11"/>
      <c r="AWP671" s="11"/>
      <c r="AWQ671" s="11"/>
      <c r="AWR671" s="11"/>
      <c r="AWS671" s="11"/>
      <c r="AWT671" s="11"/>
      <c r="AWU671" s="11"/>
      <c r="AWV671" s="11"/>
      <c r="AWW671" s="11"/>
      <c r="AWX671" s="11"/>
      <c r="AWY671" s="11"/>
      <c r="AWZ671" s="11"/>
      <c r="AXA671" s="11"/>
      <c r="AXB671" s="11"/>
      <c r="AXC671" s="11"/>
      <c r="AXD671" s="11"/>
      <c r="AXE671" s="11"/>
      <c r="AXF671" s="11"/>
      <c r="AXG671" s="11"/>
      <c r="AXH671" s="11"/>
      <c r="AXI671" s="11"/>
      <c r="AXJ671" s="11"/>
      <c r="AXK671" s="11"/>
      <c r="AXL671" s="11"/>
      <c r="AXM671" s="11"/>
      <c r="AXN671" s="11"/>
      <c r="AXO671" s="11"/>
      <c r="AXP671" s="11"/>
      <c r="AXQ671" s="11"/>
      <c r="AXR671" s="11"/>
      <c r="AXS671" s="11"/>
      <c r="AXT671" s="11"/>
      <c r="AXU671" s="11"/>
      <c r="AXV671" s="11"/>
      <c r="AXW671" s="11"/>
      <c r="AXX671" s="11"/>
      <c r="AXY671" s="11"/>
      <c r="AXZ671" s="11"/>
      <c r="AYA671" s="11"/>
      <c r="AYB671" s="11"/>
      <c r="AYC671" s="11"/>
      <c r="AYD671" s="11"/>
      <c r="AYE671" s="11"/>
      <c r="AYF671" s="11"/>
      <c r="AYG671" s="11"/>
      <c r="AYH671" s="11"/>
      <c r="AYI671" s="11"/>
      <c r="AYJ671" s="11"/>
      <c r="AYK671" s="11"/>
      <c r="AYL671" s="11"/>
      <c r="AYM671" s="11"/>
      <c r="AYN671" s="11"/>
      <c r="AYO671" s="11"/>
      <c r="AYP671" s="11"/>
      <c r="AYQ671" s="11"/>
      <c r="AYR671" s="11"/>
      <c r="AYS671" s="11"/>
      <c r="AYT671" s="11"/>
      <c r="AYU671" s="11"/>
      <c r="AYV671" s="11"/>
      <c r="AYW671" s="11"/>
      <c r="AYX671" s="11"/>
      <c r="AYY671" s="11"/>
      <c r="AYZ671" s="11"/>
      <c r="AZA671" s="11"/>
      <c r="AZB671" s="11"/>
      <c r="AZC671" s="11"/>
      <c r="AZD671" s="11"/>
      <c r="AZE671" s="11"/>
      <c r="AZF671" s="11"/>
      <c r="AZG671" s="11"/>
      <c r="AZH671" s="11"/>
      <c r="AZI671" s="11"/>
      <c r="AZJ671" s="11"/>
      <c r="AZK671" s="11"/>
      <c r="AZL671" s="11"/>
      <c r="AZM671" s="11"/>
      <c r="AZN671" s="11"/>
      <c r="AZO671" s="11"/>
      <c r="AZP671" s="11"/>
      <c r="AZQ671" s="11"/>
      <c r="AZR671" s="11"/>
      <c r="AZS671" s="11"/>
      <c r="AZT671" s="11"/>
      <c r="AZU671" s="11"/>
      <c r="AZV671" s="11"/>
      <c r="AZW671" s="11"/>
      <c r="AZX671" s="11"/>
      <c r="AZY671" s="11"/>
      <c r="AZZ671" s="11"/>
      <c r="BAA671" s="11"/>
      <c r="BAB671" s="11"/>
      <c r="BAC671" s="11"/>
      <c r="BAD671" s="11"/>
      <c r="BAE671" s="11"/>
      <c r="BAF671" s="11"/>
      <c r="BAG671" s="11"/>
      <c r="BAH671" s="11"/>
      <c r="BAI671" s="11"/>
      <c r="BAJ671" s="11"/>
      <c r="BAK671" s="11"/>
      <c r="BAL671" s="11"/>
      <c r="BAM671" s="11"/>
      <c r="BAN671" s="11"/>
      <c r="BAO671" s="11"/>
      <c r="BAP671" s="11"/>
      <c r="BAQ671" s="11"/>
      <c r="BAR671" s="11"/>
      <c r="BAS671" s="11"/>
      <c r="BAT671" s="11"/>
      <c r="BAU671" s="11"/>
      <c r="BAV671" s="11"/>
      <c r="BAW671" s="11"/>
      <c r="BAX671" s="11"/>
      <c r="BAY671" s="11"/>
      <c r="BAZ671" s="11"/>
      <c r="BBA671" s="11"/>
      <c r="BBB671" s="11"/>
      <c r="BBC671" s="11"/>
      <c r="BBD671" s="11"/>
      <c r="BBE671" s="11"/>
      <c r="BBF671" s="11"/>
      <c r="BBG671" s="11"/>
      <c r="BBH671" s="11"/>
      <c r="BBI671" s="11"/>
      <c r="BBJ671" s="11"/>
      <c r="BBK671" s="11"/>
      <c r="BBL671" s="11"/>
      <c r="BBM671" s="11"/>
      <c r="BBN671" s="11"/>
      <c r="BBO671" s="11"/>
      <c r="BBP671" s="11"/>
      <c r="BBQ671" s="11"/>
      <c r="BBR671" s="11"/>
      <c r="BBS671" s="11"/>
      <c r="BBT671" s="11"/>
      <c r="BBU671" s="11"/>
      <c r="BBV671" s="11"/>
      <c r="BBW671" s="11"/>
      <c r="BBX671" s="11"/>
      <c r="BBY671" s="11"/>
      <c r="BBZ671" s="11"/>
      <c r="BCA671" s="11"/>
      <c r="BCB671" s="11"/>
      <c r="BCC671" s="11"/>
      <c r="BCD671" s="11"/>
      <c r="BCE671" s="11"/>
      <c r="BCF671" s="11"/>
      <c r="BCG671" s="11"/>
      <c r="BCH671" s="11"/>
      <c r="BCI671" s="11"/>
      <c r="BCJ671" s="11"/>
      <c r="BCK671" s="11"/>
      <c r="BCL671" s="11"/>
      <c r="BCM671" s="11"/>
      <c r="BCN671" s="11"/>
      <c r="BCO671" s="11"/>
      <c r="BCP671" s="11"/>
      <c r="BCQ671" s="11"/>
      <c r="BCR671" s="11"/>
      <c r="BCS671" s="11"/>
      <c r="BCT671" s="11"/>
      <c r="BCU671" s="11"/>
      <c r="BCV671" s="11"/>
      <c r="BCW671" s="11"/>
      <c r="BCX671" s="11"/>
      <c r="BCY671" s="11"/>
      <c r="BCZ671" s="11"/>
      <c r="BDA671" s="11"/>
      <c r="BDB671" s="11"/>
      <c r="BDC671" s="11"/>
      <c r="BDD671" s="11"/>
      <c r="BDE671" s="11"/>
      <c r="BDF671" s="11"/>
      <c r="BDG671" s="11"/>
      <c r="BDH671" s="11"/>
      <c r="BDI671" s="11"/>
      <c r="BDJ671" s="11"/>
      <c r="BDK671" s="11"/>
      <c r="BDL671" s="11"/>
      <c r="BDM671" s="11"/>
      <c r="BDN671" s="11"/>
      <c r="BDO671" s="11"/>
      <c r="BDP671" s="11"/>
      <c r="BDQ671" s="11"/>
      <c r="BDR671" s="11"/>
      <c r="BDS671" s="11"/>
      <c r="BDT671" s="11"/>
      <c r="BDU671" s="11"/>
      <c r="BDV671" s="11"/>
      <c r="BDW671" s="11"/>
      <c r="BDX671" s="11"/>
      <c r="BDY671" s="11"/>
      <c r="BDZ671" s="11"/>
      <c r="BEA671" s="11"/>
      <c r="BEB671" s="11"/>
      <c r="BEC671" s="11"/>
      <c r="BED671" s="11"/>
      <c r="BEE671" s="11"/>
      <c r="BEF671" s="11"/>
      <c r="BEG671" s="11"/>
      <c r="BEH671" s="11"/>
      <c r="BEI671" s="11"/>
      <c r="BEJ671" s="11"/>
      <c r="BEK671" s="11"/>
      <c r="BEL671" s="11"/>
      <c r="BEM671" s="11"/>
      <c r="BEN671" s="11"/>
      <c r="BEO671" s="11"/>
      <c r="BEP671" s="11"/>
      <c r="BEQ671" s="11"/>
      <c r="BER671" s="11"/>
      <c r="BES671" s="11"/>
      <c r="BET671" s="11"/>
      <c r="BEU671" s="11"/>
      <c r="BEV671" s="11"/>
      <c r="BEW671" s="11"/>
      <c r="BEX671" s="11"/>
      <c r="BEY671" s="11"/>
      <c r="BEZ671" s="11"/>
      <c r="BFA671" s="11"/>
      <c r="BFB671" s="11"/>
      <c r="BFC671" s="11"/>
      <c r="BFD671" s="11"/>
      <c r="BFE671" s="11"/>
      <c r="BFF671" s="11"/>
      <c r="BFG671" s="11"/>
      <c r="BFH671" s="11"/>
      <c r="BFI671" s="11"/>
      <c r="BFJ671" s="11"/>
      <c r="BFK671" s="11"/>
      <c r="BFL671" s="11"/>
      <c r="BFM671" s="11"/>
      <c r="BFN671" s="11"/>
      <c r="BFO671" s="11"/>
      <c r="BFP671" s="11"/>
      <c r="BFQ671" s="11"/>
      <c r="BFR671" s="11"/>
      <c r="BFS671" s="11"/>
      <c r="BFT671" s="11"/>
      <c r="BFU671" s="11"/>
      <c r="BFV671" s="11"/>
      <c r="BFW671" s="11"/>
      <c r="BFX671" s="11"/>
      <c r="BFY671" s="11"/>
      <c r="BFZ671" s="11"/>
      <c r="BGA671" s="11"/>
      <c r="BGB671" s="11"/>
      <c r="BGC671" s="11"/>
      <c r="BGD671" s="11"/>
      <c r="BGE671" s="11"/>
      <c r="BGF671" s="11"/>
      <c r="BGG671" s="11"/>
      <c r="BGH671" s="11"/>
      <c r="BGI671" s="11"/>
      <c r="BGJ671" s="11"/>
      <c r="BGK671" s="11"/>
      <c r="BGL671" s="11"/>
      <c r="BGM671" s="11"/>
      <c r="BGN671" s="11"/>
      <c r="BGO671" s="11"/>
      <c r="BGP671" s="11"/>
      <c r="BGQ671" s="11"/>
      <c r="BGR671" s="11"/>
      <c r="BGS671" s="11"/>
      <c r="BGT671" s="11"/>
      <c r="BGU671" s="11"/>
      <c r="BGV671" s="11"/>
      <c r="BGW671" s="11"/>
      <c r="BGX671" s="11"/>
      <c r="BGY671" s="11"/>
      <c r="BGZ671" s="11"/>
      <c r="BHA671" s="11"/>
      <c r="BHB671" s="11"/>
      <c r="BHC671" s="11"/>
      <c r="BHD671" s="11"/>
      <c r="BHE671" s="11"/>
      <c r="BHF671" s="11"/>
      <c r="BHG671" s="11"/>
      <c r="BHH671" s="11"/>
      <c r="BHI671" s="11"/>
      <c r="BHJ671" s="11"/>
      <c r="BHK671" s="11"/>
      <c r="BHL671" s="11"/>
      <c r="BHM671" s="11"/>
      <c r="BHN671" s="11"/>
      <c r="BHO671" s="11"/>
      <c r="BHP671" s="11"/>
      <c r="BHQ671" s="11"/>
      <c r="BHR671" s="11"/>
      <c r="BHS671" s="11"/>
      <c r="BHT671" s="11"/>
      <c r="BHU671" s="11"/>
      <c r="BHV671" s="11"/>
      <c r="BHW671" s="11"/>
      <c r="BHX671" s="11"/>
      <c r="BHY671" s="11"/>
      <c r="BHZ671" s="11"/>
      <c r="BIA671" s="11"/>
      <c r="BIB671" s="11"/>
      <c r="BIC671" s="11"/>
      <c r="BID671" s="11"/>
      <c r="BIE671" s="11"/>
      <c r="BIF671" s="11"/>
      <c r="BIG671" s="11"/>
      <c r="BIH671" s="11"/>
      <c r="BII671" s="11"/>
      <c r="BIJ671" s="11"/>
      <c r="BIK671" s="11"/>
      <c r="BIL671" s="11"/>
      <c r="BIM671" s="11"/>
      <c r="BIN671" s="11"/>
      <c r="BIO671" s="11"/>
      <c r="BIP671" s="11"/>
      <c r="BIQ671" s="11"/>
      <c r="BIR671" s="11"/>
      <c r="BIS671" s="11"/>
      <c r="BIT671" s="11"/>
      <c r="BIU671" s="11"/>
      <c r="BIV671" s="11"/>
      <c r="BIW671" s="11"/>
      <c r="BIX671" s="11"/>
      <c r="BIY671" s="11"/>
      <c r="BIZ671" s="11"/>
      <c r="BJA671" s="11"/>
      <c r="BJB671" s="11"/>
      <c r="BJC671" s="11"/>
      <c r="BJD671" s="11"/>
      <c r="BJE671" s="11"/>
      <c r="BJF671" s="11"/>
      <c r="BJG671" s="11"/>
      <c r="BJH671" s="11"/>
      <c r="BJI671" s="11"/>
      <c r="BJJ671" s="11"/>
      <c r="BJK671" s="11"/>
      <c r="BJL671" s="11"/>
      <c r="BJM671" s="11"/>
      <c r="BJN671" s="11"/>
      <c r="BJO671" s="11"/>
      <c r="BJP671" s="11"/>
      <c r="BJQ671" s="11"/>
      <c r="BJR671" s="11"/>
      <c r="BJS671" s="11"/>
      <c r="BJT671" s="11"/>
      <c r="BJU671" s="11"/>
      <c r="BJV671" s="11"/>
      <c r="BJW671" s="11"/>
      <c r="BJX671" s="11"/>
      <c r="BJY671" s="11"/>
      <c r="BJZ671" s="11"/>
      <c r="BKA671" s="11"/>
      <c r="BKB671" s="11"/>
      <c r="BKC671" s="11"/>
      <c r="BKD671" s="11"/>
      <c r="BKE671" s="11"/>
      <c r="BKF671" s="11"/>
      <c r="BKG671" s="11"/>
      <c r="BKH671" s="11"/>
      <c r="BKI671" s="11"/>
      <c r="BKJ671" s="11"/>
      <c r="BKK671" s="11"/>
      <c r="BKL671" s="11"/>
      <c r="BKM671" s="11"/>
      <c r="BKN671" s="11"/>
      <c r="BKO671" s="11"/>
      <c r="BKP671" s="11"/>
      <c r="BKQ671" s="11"/>
      <c r="BKR671" s="11"/>
      <c r="BKS671" s="11"/>
      <c r="BKT671" s="11"/>
      <c r="BKU671" s="11"/>
      <c r="BKV671" s="11"/>
      <c r="BKW671" s="11"/>
      <c r="BKX671" s="11"/>
      <c r="BKY671" s="11"/>
      <c r="BKZ671" s="11"/>
      <c r="BLA671" s="11"/>
      <c r="BLB671" s="11"/>
      <c r="BLC671" s="11"/>
      <c r="BLD671" s="11"/>
      <c r="BLE671" s="11"/>
      <c r="BLF671" s="11"/>
      <c r="BLG671" s="11"/>
      <c r="BLH671" s="11"/>
      <c r="BLI671" s="11"/>
      <c r="BLJ671" s="11"/>
      <c r="BLK671" s="11"/>
      <c r="BLL671" s="11"/>
      <c r="BLM671" s="11"/>
      <c r="BLN671" s="11"/>
      <c r="BLO671" s="11"/>
      <c r="BLP671" s="11"/>
      <c r="BLQ671" s="11"/>
      <c r="BLR671" s="11"/>
      <c r="BLS671" s="11"/>
      <c r="BLT671" s="11"/>
      <c r="BLU671" s="11"/>
      <c r="BLV671" s="11"/>
      <c r="BLW671" s="11"/>
      <c r="BLX671" s="11"/>
      <c r="BLY671" s="11"/>
      <c r="BLZ671" s="11"/>
      <c r="BMA671" s="11"/>
      <c r="BMB671" s="11"/>
      <c r="BMC671" s="11"/>
      <c r="BMD671" s="11"/>
      <c r="BME671" s="11"/>
      <c r="BMF671" s="11"/>
      <c r="BMG671" s="11"/>
      <c r="BMH671" s="11"/>
      <c r="BMI671" s="11"/>
      <c r="BMJ671" s="11"/>
      <c r="BMK671" s="11"/>
      <c r="BML671" s="11"/>
      <c r="BMM671" s="11"/>
      <c r="BMN671" s="11"/>
      <c r="BMO671" s="11"/>
      <c r="BMP671" s="11"/>
      <c r="BMQ671" s="11"/>
      <c r="BMR671" s="11"/>
      <c r="BMS671" s="11"/>
      <c r="BMT671" s="11"/>
      <c r="BMU671" s="11"/>
      <c r="BMV671" s="11"/>
      <c r="BMW671" s="11"/>
      <c r="BMX671" s="11"/>
      <c r="BMY671" s="11"/>
      <c r="BMZ671" s="11"/>
      <c r="BNA671" s="11"/>
      <c r="BNB671" s="11"/>
      <c r="BNC671" s="11"/>
      <c r="BND671" s="11"/>
      <c r="BNE671" s="11"/>
      <c r="BNF671" s="11"/>
      <c r="BNG671" s="11"/>
      <c r="BNH671" s="11"/>
      <c r="BNI671" s="11"/>
      <c r="BNJ671" s="11"/>
      <c r="BNK671" s="11"/>
      <c r="BNL671" s="11"/>
      <c r="BNM671" s="11"/>
      <c r="BNN671" s="11"/>
      <c r="BNO671" s="11"/>
      <c r="BNP671" s="11"/>
      <c r="BNQ671" s="11"/>
      <c r="BNR671" s="11"/>
      <c r="BNS671" s="11"/>
      <c r="BNT671" s="11"/>
      <c r="BNU671" s="11"/>
      <c r="BNV671" s="11"/>
      <c r="BNW671" s="11"/>
      <c r="BNX671" s="11"/>
      <c r="BNY671" s="11"/>
      <c r="BNZ671" s="11"/>
      <c r="BOA671" s="11"/>
      <c r="BOB671" s="11"/>
      <c r="BOC671" s="11"/>
      <c r="BOD671" s="11"/>
      <c r="BOE671" s="11"/>
      <c r="BOF671" s="11"/>
      <c r="BOG671" s="11"/>
      <c r="BOH671" s="11"/>
      <c r="BOI671" s="11"/>
      <c r="BOJ671" s="11"/>
      <c r="BOK671" s="11"/>
      <c r="BOL671" s="11"/>
      <c r="BOM671" s="11"/>
      <c r="BON671" s="11"/>
      <c r="BOO671" s="11"/>
      <c r="BOP671" s="11"/>
      <c r="BOQ671" s="11"/>
      <c r="BOR671" s="11"/>
      <c r="BOS671" s="11"/>
      <c r="BOT671" s="11"/>
      <c r="BOU671" s="11"/>
      <c r="BOV671" s="11"/>
      <c r="BOW671" s="11"/>
      <c r="BOX671" s="11"/>
      <c r="BOY671" s="11"/>
      <c r="BOZ671" s="11"/>
      <c r="BPA671" s="11"/>
      <c r="BPB671" s="11"/>
      <c r="BPC671" s="11"/>
      <c r="BPD671" s="11"/>
      <c r="BPE671" s="11"/>
      <c r="BPF671" s="11"/>
      <c r="BPG671" s="11"/>
      <c r="BPH671" s="11"/>
      <c r="BPI671" s="11"/>
      <c r="BPJ671" s="11"/>
      <c r="BPK671" s="11"/>
      <c r="BPL671" s="11"/>
      <c r="BPM671" s="11"/>
      <c r="BPN671" s="11"/>
      <c r="BPO671" s="11"/>
      <c r="BPP671" s="11"/>
      <c r="BPQ671" s="11"/>
      <c r="BPR671" s="11"/>
      <c r="BPS671" s="11"/>
      <c r="BPT671" s="11"/>
      <c r="BPU671" s="11"/>
      <c r="BPV671" s="11"/>
      <c r="BPW671" s="11"/>
      <c r="BPX671" s="11"/>
      <c r="BPY671" s="11"/>
      <c r="BPZ671" s="11"/>
      <c r="BQA671" s="11"/>
      <c r="BQB671" s="11"/>
      <c r="BQC671" s="11"/>
      <c r="BQD671" s="11"/>
      <c r="BQE671" s="11"/>
      <c r="BQF671" s="11"/>
      <c r="BQG671" s="11"/>
      <c r="BQH671" s="11"/>
      <c r="BQI671" s="11"/>
      <c r="BQJ671" s="11"/>
      <c r="BQK671" s="11"/>
      <c r="BQL671" s="11"/>
      <c r="BQM671" s="11"/>
      <c r="BQN671" s="11"/>
      <c r="BQO671" s="11"/>
      <c r="BQP671" s="11"/>
      <c r="BQQ671" s="11"/>
      <c r="BQR671" s="11"/>
      <c r="BQS671" s="11"/>
      <c r="BQT671" s="11"/>
      <c r="BQU671" s="11"/>
      <c r="BQV671" s="11"/>
      <c r="BQW671" s="11"/>
      <c r="BQX671" s="11"/>
      <c r="BQY671" s="11"/>
      <c r="BQZ671" s="11"/>
      <c r="BRA671" s="11"/>
      <c r="BRB671" s="11"/>
      <c r="BRC671" s="11"/>
      <c r="BRD671" s="11"/>
      <c r="BRE671" s="11"/>
      <c r="BRF671" s="11"/>
      <c r="BRG671" s="11"/>
      <c r="BRH671" s="11"/>
      <c r="BRI671" s="11"/>
      <c r="BRJ671" s="11"/>
      <c r="BRK671" s="11"/>
      <c r="BRL671" s="11"/>
      <c r="BRM671" s="11"/>
      <c r="BRN671" s="11"/>
      <c r="BRO671" s="11"/>
      <c r="BRP671" s="11"/>
      <c r="BRQ671" s="11"/>
      <c r="BRR671" s="11"/>
      <c r="BRS671" s="11"/>
      <c r="BRT671" s="11"/>
      <c r="BRU671" s="11"/>
      <c r="BRV671" s="11"/>
      <c r="BRW671" s="11"/>
      <c r="BRX671" s="11"/>
      <c r="BRY671" s="11"/>
      <c r="BRZ671" s="11"/>
      <c r="BSA671" s="11"/>
      <c r="BSB671" s="11"/>
      <c r="BSC671" s="11"/>
      <c r="BSD671" s="11"/>
      <c r="BSE671" s="11"/>
      <c r="BSF671" s="11"/>
      <c r="BSG671" s="11"/>
      <c r="BSH671" s="11"/>
      <c r="BSI671" s="11"/>
      <c r="BSJ671" s="11"/>
      <c r="BSK671" s="11"/>
      <c r="BSL671" s="11"/>
      <c r="BSM671" s="11"/>
      <c r="BSN671" s="11"/>
      <c r="BSO671" s="11"/>
      <c r="BSP671" s="11"/>
      <c r="BSQ671" s="11"/>
      <c r="BSR671" s="11"/>
      <c r="BSS671" s="11"/>
      <c r="BST671" s="11"/>
      <c r="BSU671" s="11"/>
      <c r="BSV671" s="11"/>
      <c r="BSW671" s="11"/>
      <c r="BSX671" s="11"/>
      <c r="BSY671" s="11"/>
      <c r="BSZ671" s="11"/>
      <c r="BTA671" s="11"/>
      <c r="BTB671" s="11"/>
      <c r="BTC671" s="11"/>
      <c r="BTD671" s="11"/>
      <c r="BTE671" s="11"/>
      <c r="BTF671" s="11"/>
      <c r="BTG671" s="11"/>
      <c r="BTH671" s="11"/>
      <c r="BTI671" s="11"/>
      <c r="BTJ671" s="11"/>
      <c r="BTK671" s="11"/>
      <c r="BTL671" s="11"/>
      <c r="BTM671" s="11"/>
      <c r="BTN671" s="11"/>
      <c r="BTO671" s="11"/>
      <c r="BTP671" s="11"/>
      <c r="BTQ671" s="11"/>
      <c r="BTR671" s="11"/>
      <c r="BTS671" s="11"/>
      <c r="BTT671" s="11"/>
      <c r="BTU671" s="11"/>
      <c r="BTV671" s="11"/>
      <c r="BTW671" s="11"/>
      <c r="BTX671" s="11"/>
      <c r="BTY671" s="11"/>
      <c r="BTZ671" s="11"/>
      <c r="BUA671" s="11"/>
      <c r="BUB671" s="11"/>
      <c r="BUC671" s="11"/>
      <c r="BUD671" s="11"/>
      <c r="BUE671" s="11"/>
      <c r="BUF671" s="11"/>
      <c r="BUG671" s="11"/>
      <c r="BUH671" s="11"/>
      <c r="BUI671" s="11"/>
      <c r="BUJ671" s="11"/>
      <c r="BUK671" s="11"/>
      <c r="BUL671" s="11"/>
      <c r="BUM671" s="11"/>
      <c r="BUN671" s="11"/>
      <c r="BUO671" s="11"/>
      <c r="BUP671" s="11"/>
      <c r="BUQ671" s="11"/>
      <c r="BUR671" s="11"/>
      <c r="BUS671" s="11"/>
      <c r="BUT671" s="11"/>
      <c r="BUU671" s="11"/>
      <c r="BUV671" s="11"/>
      <c r="BUW671" s="11"/>
      <c r="BUX671" s="11"/>
      <c r="BUY671" s="11"/>
      <c r="BUZ671" s="11"/>
      <c r="BVA671" s="11"/>
      <c r="BVB671" s="11"/>
      <c r="BVC671" s="11"/>
      <c r="BVD671" s="11"/>
      <c r="BVE671" s="11"/>
      <c r="BVF671" s="11"/>
      <c r="BVG671" s="11"/>
      <c r="BVH671" s="11"/>
      <c r="BVI671" s="11"/>
      <c r="BVJ671" s="11"/>
      <c r="BVK671" s="11"/>
      <c r="BVL671" s="11"/>
      <c r="BVM671" s="11"/>
      <c r="BVN671" s="11"/>
      <c r="BVO671" s="11"/>
      <c r="BVP671" s="11"/>
      <c r="BVQ671" s="11"/>
      <c r="BVR671" s="11"/>
      <c r="BVS671" s="11"/>
      <c r="BVT671" s="11"/>
      <c r="BVU671" s="11"/>
      <c r="BVV671" s="11"/>
      <c r="BVW671" s="11"/>
      <c r="BVX671" s="11"/>
      <c r="BVY671" s="11"/>
      <c r="BVZ671" s="11"/>
      <c r="BWA671" s="11"/>
      <c r="BWB671" s="11"/>
      <c r="BWC671" s="11"/>
      <c r="BWD671" s="11"/>
      <c r="BWE671" s="11"/>
      <c r="BWF671" s="11"/>
      <c r="BWG671" s="11"/>
      <c r="BWH671" s="11"/>
      <c r="BWI671" s="11"/>
      <c r="BWJ671" s="11"/>
      <c r="BWK671" s="11"/>
      <c r="BWL671" s="11"/>
      <c r="BWM671" s="11"/>
      <c r="BWN671" s="11"/>
      <c r="BWO671" s="11"/>
      <c r="BWP671" s="11"/>
      <c r="BWQ671" s="11"/>
      <c r="BWR671" s="11"/>
      <c r="BWS671" s="11"/>
      <c r="BWT671" s="11"/>
      <c r="BWU671" s="11"/>
      <c r="BWV671" s="11"/>
      <c r="BWW671" s="11"/>
      <c r="BWX671" s="11"/>
      <c r="BWY671" s="11"/>
      <c r="BWZ671" s="11"/>
      <c r="BXA671" s="11"/>
      <c r="BXB671" s="11"/>
      <c r="BXC671" s="11"/>
      <c r="BXD671" s="11"/>
      <c r="BXE671" s="11"/>
      <c r="BXF671" s="11"/>
      <c r="BXG671" s="11"/>
      <c r="BXH671" s="11"/>
      <c r="BXI671" s="11"/>
      <c r="BXJ671" s="11"/>
      <c r="BXK671" s="11"/>
      <c r="BXL671" s="11"/>
      <c r="BXM671" s="11"/>
      <c r="BXN671" s="11"/>
      <c r="BXO671" s="11"/>
      <c r="BXP671" s="11"/>
      <c r="BXQ671" s="11"/>
      <c r="BXR671" s="11"/>
      <c r="BXS671" s="11"/>
      <c r="BXT671" s="11"/>
      <c r="BXU671" s="11"/>
      <c r="BXV671" s="11"/>
      <c r="BXW671" s="11"/>
      <c r="BXX671" s="11"/>
      <c r="BXY671" s="11"/>
      <c r="BXZ671" s="11"/>
      <c r="BYA671" s="11"/>
      <c r="BYB671" s="11"/>
      <c r="BYC671" s="11"/>
      <c r="BYD671" s="11"/>
      <c r="BYE671" s="11"/>
      <c r="BYF671" s="11"/>
      <c r="BYG671" s="11"/>
      <c r="BYH671" s="11"/>
      <c r="BYI671" s="11"/>
      <c r="BYJ671" s="11"/>
      <c r="BYK671" s="11"/>
      <c r="BYL671" s="11"/>
      <c r="BYM671" s="11"/>
      <c r="BYN671" s="11"/>
      <c r="BYO671" s="11"/>
      <c r="BYP671" s="11"/>
      <c r="BYQ671" s="11"/>
      <c r="BYR671" s="11"/>
      <c r="BYS671" s="11"/>
      <c r="BYT671" s="11"/>
      <c r="BYU671" s="11"/>
      <c r="BYV671" s="11"/>
      <c r="BYW671" s="11"/>
      <c r="BYX671" s="11"/>
      <c r="BYY671" s="11"/>
      <c r="BYZ671" s="11"/>
      <c r="BZA671" s="11"/>
      <c r="BZB671" s="11"/>
      <c r="BZC671" s="11"/>
      <c r="BZD671" s="11"/>
      <c r="BZE671" s="11"/>
      <c r="BZF671" s="11"/>
      <c r="BZG671" s="11"/>
      <c r="BZH671" s="11"/>
      <c r="BZI671" s="11"/>
      <c r="BZJ671" s="11"/>
      <c r="BZK671" s="11"/>
      <c r="BZL671" s="11"/>
      <c r="BZM671" s="11"/>
      <c r="BZN671" s="11"/>
      <c r="BZO671" s="11"/>
      <c r="BZP671" s="11"/>
      <c r="BZQ671" s="11"/>
      <c r="BZR671" s="11"/>
      <c r="BZS671" s="11"/>
      <c r="BZT671" s="11"/>
      <c r="BZU671" s="11"/>
      <c r="BZV671" s="11"/>
      <c r="BZW671" s="11"/>
      <c r="BZX671" s="11"/>
      <c r="BZY671" s="11"/>
      <c r="BZZ671" s="11"/>
      <c r="CAA671" s="11"/>
      <c r="CAB671" s="11"/>
      <c r="CAC671" s="11"/>
      <c r="CAD671" s="11"/>
      <c r="CAE671" s="11"/>
      <c r="CAF671" s="11"/>
      <c r="CAG671" s="11"/>
      <c r="CAH671" s="11"/>
      <c r="CAI671" s="11"/>
      <c r="CAJ671" s="11"/>
      <c r="CAK671" s="11"/>
      <c r="CAL671" s="11"/>
      <c r="CAM671" s="11"/>
      <c r="CAN671" s="11"/>
      <c r="CAO671" s="11"/>
      <c r="CAP671" s="11"/>
      <c r="CAQ671" s="11"/>
      <c r="CAR671" s="11"/>
      <c r="CAS671" s="11"/>
      <c r="CAT671" s="11"/>
      <c r="CAU671" s="11"/>
      <c r="CAV671" s="11"/>
      <c r="CAW671" s="11"/>
      <c r="CAX671" s="11"/>
      <c r="CAY671" s="11"/>
      <c r="CAZ671" s="11"/>
      <c r="CBA671" s="11"/>
      <c r="CBB671" s="11"/>
      <c r="CBC671" s="11"/>
      <c r="CBD671" s="11"/>
      <c r="CBE671" s="11"/>
      <c r="CBF671" s="11"/>
      <c r="CBG671" s="11"/>
      <c r="CBH671" s="11"/>
      <c r="CBI671" s="11"/>
      <c r="CBJ671" s="11"/>
      <c r="CBK671" s="11"/>
      <c r="CBL671" s="11"/>
      <c r="CBM671" s="11"/>
      <c r="CBN671" s="11"/>
      <c r="CBO671" s="11"/>
      <c r="CBP671" s="11"/>
      <c r="CBQ671" s="11"/>
      <c r="CBR671" s="11"/>
      <c r="CBS671" s="11"/>
      <c r="CBT671" s="11"/>
      <c r="CBU671" s="11"/>
      <c r="CBV671" s="11"/>
      <c r="CBW671" s="11"/>
      <c r="CBX671" s="11"/>
      <c r="CBY671" s="11"/>
      <c r="CBZ671" s="11"/>
      <c r="CCA671" s="11"/>
      <c r="CCB671" s="11"/>
      <c r="CCC671" s="11"/>
      <c r="CCD671" s="11"/>
      <c r="CCE671" s="11"/>
      <c r="CCF671" s="11"/>
      <c r="CCG671" s="11"/>
      <c r="CCH671" s="11"/>
      <c r="CCI671" s="11"/>
      <c r="CCJ671" s="11"/>
      <c r="CCK671" s="11"/>
      <c r="CCL671" s="11"/>
      <c r="CCM671" s="11"/>
      <c r="CCN671" s="11"/>
      <c r="CCO671" s="11"/>
      <c r="CCP671" s="11"/>
      <c r="CCQ671" s="11"/>
      <c r="CCR671" s="11"/>
      <c r="CCS671" s="11"/>
      <c r="CCT671" s="11"/>
      <c r="CCU671" s="11"/>
      <c r="CCV671" s="11"/>
      <c r="CCW671" s="11"/>
      <c r="CCX671" s="11"/>
      <c r="CCY671" s="11"/>
      <c r="CCZ671" s="11"/>
      <c r="CDA671" s="11"/>
      <c r="CDB671" s="11"/>
      <c r="CDC671" s="11"/>
      <c r="CDD671" s="11"/>
      <c r="CDE671" s="11"/>
      <c r="CDF671" s="11"/>
      <c r="CDG671" s="11"/>
      <c r="CDH671" s="11"/>
      <c r="CDI671" s="11"/>
      <c r="CDJ671" s="11"/>
      <c r="CDK671" s="11"/>
      <c r="CDL671" s="11"/>
      <c r="CDM671" s="11"/>
      <c r="CDN671" s="11"/>
      <c r="CDO671" s="11"/>
      <c r="CDP671" s="11"/>
      <c r="CDQ671" s="11"/>
      <c r="CDR671" s="11"/>
      <c r="CDS671" s="11"/>
      <c r="CDT671" s="11"/>
      <c r="CDU671" s="11"/>
      <c r="CDV671" s="11"/>
      <c r="CDW671" s="11"/>
      <c r="CDX671" s="11"/>
      <c r="CDY671" s="11"/>
      <c r="CDZ671" s="11"/>
      <c r="CEA671" s="11"/>
      <c r="CEB671" s="11"/>
      <c r="CEC671" s="11"/>
      <c r="CED671" s="11"/>
      <c r="CEE671" s="11"/>
      <c r="CEF671" s="11"/>
      <c r="CEG671" s="11"/>
      <c r="CEH671" s="11"/>
      <c r="CEI671" s="11"/>
      <c r="CEJ671" s="11"/>
      <c r="CEK671" s="11"/>
      <c r="CEL671" s="11"/>
      <c r="CEM671" s="11"/>
      <c r="CEN671" s="11"/>
      <c r="CEO671" s="11"/>
      <c r="CEP671" s="11"/>
      <c r="CEQ671" s="11"/>
      <c r="CER671" s="11"/>
      <c r="CES671" s="11"/>
      <c r="CET671" s="11"/>
      <c r="CEU671" s="11"/>
      <c r="CEV671" s="11"/>
      <c r="CEW671" s="11"/>
      <c r="CEX671" s="11"/>
      <c r="CEY671" s="11"/>
      <c r="CEZ671" s="11"/>
      <c r="CFA671" s="11"/>
      <c r="CFB671" s="11"/>
      <c r="CFC671" s="11"/>
      <c r="CFD671" s="11"/>
      <c r="CFE671" s="11"/>
      <c r="CFF671" s="11"/>
      <c r="CFG671" s="11"/>
      <c r="CFH671" s="11"/>
      <c r="CFI671" s="11"/>
      <c r="CFJ671" s="11"/>
      <c r="CFK671" s="11"/>
      <c r="CFL671" s="11"/>
      <c r="CFM671" s="11"/>
      <c r="CFN671" s="11"/>
      <c r="CFO671" s="11"/>
      <c r="CFP671" s="11"/>
      <c r="CFQ671" s="11"/>
      <c r="CFR671" s="11"/>
      <c r="CFS671" s="11"/>
      <c r="CFT671" s="11"/>
      <c r="CFU671" s="11"/>
      <c r="CFV671" s="11"/>
      <c r="CFW671" s="11"/>
      <c r="CFX671" s="11"/>
      <c r="CFY671" s="11"/>
      <c r="CFZ671" s="11"/>
      <c r="CGA671" s="11"/>
      <c r="CGB671" s="11"/>
      <c r="CGC671" s="11"/>
      <c r="CGD671" s="11"/>
      <c r="CGE671" s="11"/>
      <c r="CGF671" s="11"/>
      <c r="CGG671" s="11"/>
      <c r="CGH671" s="11"/>
      <c r="CGI671" s="11"/>
      <c r="CGJ671" s="11"/>
      <c r="CGK671" s="11"/>
      <c r="CGL671" s="11"/>
      <c r="CGM671" s="11"/>
      <c r="CGN671" s="11"/>
      <c r="CGO671" s="11"/>
      <c r="CGP671" s="11"/>
      <c r="CGQ671" s="11"/>
      <c r="CGR671" s="11"/>
      <c r="CGS671" s="11"/>
      <c r="CGT671" s="11"/>
      <c r="CGU671" s="11"/>
      <c r="CGV671" s="11"/>
      <c r="CGW671" s="11"/>
      <c r="CGX671" s="11"/>
      <c r="CGY671" s="11"/>
      <c r="CGZ671" s="11"/>
      <c r="CHA671" s="11"/>
      <c r="CHB671" s="11"/>
      <c r="CHC671" s="11"/>
      <c r="CHD671" s="11"/>
      <c r="CHE671" s="11"/>
      <c r="CHF671" s="11"/>
      <c r="CHG671" s="11"/>
      <c r="CHH671" s="11"/>
      <c r="CHI671" s="11"/>
      <c r="CHJ671" s="11"/>
      <c r="CHK671" s="11"/>
      <c r="CHL671" s="11"/>
      <c r="CHM671" s="11"/>
      <c r="CHN671" s="11"/>
      <c r="CHO671" s="11"/>
      <c r="CHP671" s="11"/>
      <c r="CHQ671" s="11"/>
      <c r="CHR671" s="11"/>
      <c r="CHS671" s="11"/>
      <c r="CHT671" s="11"/>
      <c r="CHU671" s="11"/>
      <c r="CHV671" s="11"/>
      <c r="CHW671" s="11"/>
      <c r="CHX671" s="11"/>
      <c r="CHY671" s="11"/>
      <c r="CHZ671" s="11"/>
      <c r="CIA671" s="11"/>
      <c r="CIB671" s="11"/>
      <c r="CIC671" s="11"/>
      <c r="CID671" s="11"/>
      <c r="CIE671" s="11"/>
      <c r="CIF671" s="11"/>
      <c r="CIG671" s="11"/>
      <c r="CIH671" s="11"/>
      <c r="CII671" s="11"/>
      <c r="CIJ671" s="11"/>
      <c r="CIK671" s="11"/>
      <c r="CIL671" s="11"/>
      <c r="CIM671" s="11"/>
      <c r="CIN671" s="11"/>
      <c r="CIO671" s="11"/>
      <c r="CIP671" s="11"/>
      <c r="CIQ671" s="11"/>
      <c r="CIR671" s="11"/>
      <c r="CIS671" s="11"/>
      <c r="CIT671" s="11"/>
      <c r="CIU671" s="11"/>
      <c r="CIV671" s="11"/>
      <c r="CIW671" s="11"/>
      <c r="CIX671" s="11"/>
      <c r="CIY671" s="11"/>
      <c r="CIZ671" s="11"/>
      <c r="CJA671" s="11"/>
      <c r="CJB671" s="11"/>
      <c r="CJC671" s="11"/>
      <c r="CJD671" s="11"/>
      <c r="CJE671" s="11"/>
      <c r="CJF671" s="11"/>
      <c r="CJG671" s="11"/>
      <c r="CJH671" s="11"/>
      <c r="CJI671" s="11"/>
      <c r="CJJ671" s="11"/>
      <c r="CJK671" s="11"/>
      <c r="CJL671" s="11"/>
      <c r="CJM671" s="11"/>
      <c r="CJN671" s="11"/>
      <c r="CJO671" s="11"/>
      <c r="CJP671" s="11"/>
      <c r="CJQ671" s="11"/>
      <c r="CJR671" s="11"/>
      <c r="CJS671" s="11"/>
      <c r="CJT671" s="11"/>
      <c r="CJU671" s="11"/>
      <c r="CJV671" s="11"/>
      <c r="CJW671" s="11"/>
      <c r="CJX671" s="11"/>
      <c r="CJY671" s="11"/>
      <c r="CJZ671" s="11"/>
      <c r="CKA671" s="11"/>
      <c r="CKB671" s="11"/>
      <c r="CKC671" s="11"/>
      <c r="CKD671" s="11"/>
      <c r="CKE671" s="11"/>
      <c r="CKF671" s="11"/>
      <c r="CKG671" s="11"/>
      <c r="CKH671" s="11"/>
      <c r="CKI671" s="11"/>
      <c r="CKJ671" s="11"/>
      <c r="CKK671" s="11"/>
      <c r="CKL671" s="11"/>
      <c r="CKM671" s="11"/>
      <c r="CKN671" s="11"/>
      <c r="CKO671" s="11"/>
      <c r="CKP671" s="11"/>
      <c r="CKQ671" s="11"/>
      <c r="CKR671" s="11"/>
      <c r="CKS671" s="11"/>
      <c r="CKT671" s="11"/>
      <c r="CKU671" s="11"/>
      <c r="CKV671" s="11"/>
      <c r="CKW671" s="11"/>
      <c r="CKX671" s="11"/>
      <c r="CKY671" s="11"/>
      <c r="CKZ671" s="11"/>
      <c r="CLA671" s="11"/>
      <c r="CLB671" s="11"/>
      <c r="CLC671" s="11"/>
      <c r="CLD671" s="11"/>
      <c r="CLE671" s="11"/>
      <c r="CLF671" s="11"/>
      <c r="CLG671" s="11"/>
      <c r="CLH671" s="11"/>
      <c r="CLI671" s="11"/>
      <c r="CLJ671" s="11"/>
      <c r="CLK671" s="11"/>
      <c r="CLL671" s="11"/>
      <c r="CLM671" s="11"/>
      <c r="CLN671" s="11"/>
      <c r="CLO671" s="11"/>
      <c r="CLP671" s="11"/>
      <c r="CLQ671" s="11"/>
      <c r="CLR671" s="11"/>
      <c r="CLS671" s="11"/>
      <c r="CLT671" s="11"/>
      <c r="CLU671" s="11"/>
      <c r="CLV671" s="11"/>
      <c r="CLW671" s="11"/>
      <c r="CLX671" s="11"/>
      <c r="CLY671" s="11"/>
      <c r="CLZ671" s="11"/>
      <c r="CMA671" s="11"/>
      <c r="CMB671" s="11"/>
      <c r="CMC671" s="11"/>
      <c r="CMD671" s="11"/>
      <c r="CME671" s="11"/>
      <c r="CMF671" s="11"/>
      <c r="CMG671" s="11"/>
      <c r="CMH671" s="11"/>
      <c r="CMI671" s="11"/>
      <c r="CMJ671" s="11"/>
      <c r="CMK671" s="11"/>
      <c r="CML671" s="11"/>
      <c r="CMM671" s="11"/>
      <c r="CMN671" s="11"/>
      <c r="CMO671" s="11"/>
      <c r="CMP671" s="11"/>
      <c r="CMQ671" s="11"/>
      <c r="CMR671" s="11"/>
      <c r="CMS671" s="11"/>
      <c r="CMT671" s="11"/>
      <c r="CMU671" s="11"/>
      <c r="CMV671" s="11"/>
      <c r="CMW671" s="11"/>
      <c r="CMX671" s="11"/>
      <c r="CMY671" s="11"/>
      <c r="CMZ671" s="11"/>
      <c r="CNA671" s="11"/>
      <c r="CNB671" s="11"/>
      <c r="CNC671" s="11"/>
      <c r="CND671" s="11"/>
      <c r="CNE671" s="11"/>
      <c r="CNF671" s="11"/>
      <c r="CNG671" s="11"/>
      <c r="CNH671" s="11"/>
      <c r="CNI671" s="11"/>
      <c r="CNJ671" s="11"/>
      <c r="CNK671" s="11"/>
      <c r="CNL671" s="11"/>
      <c r="CNM671" s="11"/>
      <c r="CNN671" s="11"/>
      <c r="CNO671" s="11"/>
      <c r="CNP671" s="11"/>
      <c r="CNQ671" s="11"/>
      <c r="CNR671" s="11"/>
      <c r="CNS671" s="11"/>
      <c r="CNT671" s="11"/>
      <c r="CNU671" s="11"/>
      <c r="CNV671" s="11"/>
      <c r="CNW671" s="11"/>
      <c r="CNX671" s="11"/>
      <c r="CNY671" s="11"/>
      <c r="CNZ671" s="11"/>
      <c r="COA671" s="11"/>
      <c r="COB671" s="11"/>
      <c r="COC671" s="11"/>
      <c r="COD671" s="11"/>
      <c r="COE671" s="11"/>
      <c r="COF671" s="11"/>
      <c r="COG671" s="11"/>
      <c r="COH671" s="11"/>
      <c r="COI671" s="11"/>
      <c r="COJ671" s="11"/>
      <c r="COK671" s="11"/>
      <c r="COL671" s="11"/>
      <c r="COM671" s="11"/>
      <c r="CON671" s="11"/>
      <c r="COO671" s="11"/>
      <c r="COP671" s="11"/>
      <c r="COQ671" s="11"/>
      <c r="COR671" s="11"/>
      <c r="COS671" s="11"/>
      <c r="COT671" s="11"/>
      <c r="COU671" s="11"/>
      <c r="COV671" s="11"/>
      <c r="COW671" s="11"/>
      <c r="COX671" s="11"/>
      <c r="COY671" s="11"/>
      <c r="COZ671" s="11"/>
      <c r="CPA671" s="11"/>
      <c r="CPB671" s="11"/>
      <c r="CPC671" s="11"/>
      <c r="CPD671" s="11"/>
      <c r="CPE671" s="11"/>
      <c r="CPF671" s="11"/>
      <c r="CPG671" s="11"/>
      <c r="CPH671" s="11"/>
      <c r="CPI671" s="11"/>
      <c r="CPJ671" s="11"/>
      <c r="CPK671" s="11"/>
      <c r="CPL671" s="11"/>
      <c r="CPM671" s="11"/>
      <c r="CPN671" s="11"/>
      <c r="CPO671" s="11"/>
      <c r="CPP671" s="11"/>
      <c r="CPQ671" s="11"/>
      <c r="CPR671" s="11"/>
      <c r="CPS671" s="11"/>
      <c r="CPT671" s="11"/>
      <c r="CPU671" s="11"/>
      <c r="CPV671" s="11"/>
      <c r="CPW671" s="11"/>
      <c r="CPX671" s="11"/>
      <c r="CPY671" s="11"/>
      <c r="CPZ671" s="11"/>
      <c r="CQA671" s="11"/>
      <c r="CQB671" s="11"/>
      <c r="CQC671" s="11"/>
      <c r="CQD671" s="11"/>
      <c r="CQE671" s="11"/>
      <c r="CQF671" s="11"/>
      <c r="CQG671" s="11"/>
      <c r="CQH671" s="11"/>
      <c r="CQI671" s="11"/>
      <c r="CQJ671" s="11"/>
      <c r="CQK671" s="11"/>
      <c r="CQL671" s="11"/>
      <c r="CQM671" s="11"/>
      <c r="CQN671" s="11"/>
      <c r="CQO671" s="11"/>
      <c r="CQP671" s="11"/>
      <c r="CQQ671" s="11"/>
      <c r="CQR671" s="11"/>
      <c r="CQS671" s="11"/>
      <c r="CQT671" s="11"/>
      <c r="CQU671" s="11"/>
      <c r="CQV671" s="11"/>
      <c r="CQW671" s="11"/>
      <c r="CQX671" s="11"/>
      <c r="CQY671" s="11"/>
      <c r="CQZ671" s="11"/>
      <c r="CRA671" s="11"/>
      <c r="CRB671" s="11"/>
      <c r="CRC671" s="11"/>
      <c r="CRD671" s="11"/>
      <c r="CRE671" s="11"/>
      <c r="CRF671" s="11"/>
      <c r="CRG671" s="11"/>
      <c r="CRH671" s="11"/>
      <c r="CRI671" s="11"/>
      <c r="CRJ671" s="11"/>
      <c r="CRK671" s="11"/>
      <c r="CRL671" s="11"/>
      <c r="CRM671" s="11"/>
      <c r="CRN671" s="11"/>
      <c r="CRO671" s="11"/>
      <c r="CRP671" s="11"/>
      <c r="CRQ671" s="11"/>
      <c r="CRR671" s="11"/>
      <c r="CRS671" s="11"/>
      <c r="CRT671" s="11"/>
      <c r="CRU671" s="11"/>
      <c r="CRV671" s="11"/>
      <c r="CRW671" s="11"/>
      <c r="CRX671" s="11"/>
      <c r="CRY671" s="11"/>
      <c r="CRZ671" s="11"/>
      <c r="CSA671" s="11"/>
      <c r="CSB671" s="11"/>
      <c r="CSC671" s="11"/>
      <c r="CSD671" s="11"/>
      <c r="CSE671" s="11"/>
      <c r="CSF671" s="11"/>
      <c r="CSG671" s="11"/>
      <c r="CSH671" s="11"/>
      <c r="CSI671" s="11"/>
      <c r="CSJ671" s="11"/>
      <c r="CSK671" s="11"/>
      <c r="CSL671" s="11"/>
      <c r="CSM671" s="11"/>
      <c r="CSN671" s="11"/>
      <c r="CSO671" s="11"/>
      <c r="CSP671" s="11"/>
      <c r="CSQ671" s="11"/>
      <c r="CSR671" s="11"/>
      <c r="CSS671" s="11"/>
      <c r="CST671" s="11"/>
      <c r="CSU671" s="11"/>
      <c r="CSV671" s="11"/>
      <c r="CSW671" s="11"/>
      <c r="CSX671" s="11"/>
      <c r="CSY671" s="11"/>
      <c r="CSZ671" s="11"/>
      <c r="CTA671" s="11"/>
      <c r="CTB671" s="11"/>
      <c r="CTC671" s="11"/>
      <c r="CTD671" s="11"/>
      <c r="CTE671" s="11"/>
      <c r="CTF671" s="11"/>
      <c r="CTG671" s="11"/>
      <c r="CTH671" s="11"/>
      <c r="CTI671" s="11"/>
      <c r="CTJ671" s="11"/>
      <c r="CTK671" s="11"/>
      <c r="CTL671" s="11"/>
      <c r="CTM671" s="11"/>
      <c r="CTN671" s="11"/>
      <c r="CTO671" s="11"/>
      <c r="CTP671" s="11"/>
      <c r="CTQ671" s="11"/>
      <c r="CTR671" s="11"/>
      <c r="CTS671" s="11"/>
      <c r="CTT671" s="11"/>
      <c r="CTU671" s="11"/>
      <c r="CTV671" s="11"/>
      <c r="CTW671" s="11"/>
      <c r="CTX671" s="11"/>
      <c r="CTY671" s="11"/>
      <c r="CTZ671" s="11"/>
      <c r="CUA671" s="11"/>
      <c r="CUB671" s="11"/>
      <c r="CUC671" s="11"/>
      <c r="CUD671" s="11"/>
      <c r="CUE671" s="11"/>
      <c r="CUF671" s="11"/>
      <c r="CUG671" s="11"/>
      <c r="CUH671" s="11"/>
      <c r="CUI671" s="11"/>
      <c r="CUJ671" s="11"/>
      <c r="CUK671" s="11"/>
      <c r="CUL671" s="11"/>
      <c r="CUM671" s="11"/>
      <c r="CUN671" s="11"/>
      <c r="CUO671" s="11"/>
      <c r="CUP671" s="11"/>
      <c r="CUQ671" s="11"/>
      <c r="CUR671" s="11"/>
      <c r="CUS671" s="11"/>
      <c r="CUT671" s="11"/>
      <c r="CUU671" s="11"/>
      <c r="CUV671" s="11"/>
      <c r="CUW671" s="11"/>
      <c r="CUX671" s="11"/>
      <c r="CUY671" s="11"/>
      <c r="CUZ671" s="11"/>
      <c r="CVA671" s="11"/>
      <c r="CVB671" s="11"/>
      <c r="CVC671" s="11"/>
      <c r="CVD671" s="11"/>
      <c r="CVE671" s="11"/>
      <c r="CVF671" s="11"/>
      <c r="CVG671" s="11"/>
      <c r="CVH671" s="11"/>
      <c r="CVI671" s="11"/>
      <c r="CVJ671" s="11"/>
      <c r="CVK671" s="11"/>
      <c r="CVL671" s="11"/>
      <c r="CVM671" s="11"/>
      <c r="CVN671" s="11"/>
      <c r="CVO671" s="11"/>
      <c r="CVP671" s="11"/>
      <c r="CVQ671" s="11"/>
      <c r="CVR671" s="11"/>
      <c r="CVS671" s="11"/>
      <c r="CVT671" s="11"/>
      <c r="CVU671" s="11"/>
      <c r="CVV671" s="11"/>
      <c r="CVW671" s="11"/>
      <c r="CVX671" s="11"/>
      <c r="CVY671" s="11"/>
      <c r="CVZ671" s="11"/>
      <c r="CWA671" s="11"/>
      <c r="CWB671" s="11"/>
      <c r="CWC671" s="11"/>
      <c r="CWD671" s="11"/>
      <c r="CWE671" s="11"/>
      <c r="CWF671" s="11"/>
      <c r="CWG671" s="11"/>
      <c r="CWH671" s="11"/>
      <c r="CWI671" s="11"/>
      <c r="CWJ671" s="11"/>
      <c r="CWK671" s="11"/>
      <c r="CWL671" s="11"/>
      <c r="CWM671" s="11"/>
      <c r="CWN671" s="11"/>
      <c r="CWO671" s="11"/>
      <c r="CWP671" s="11"/>
      <c r="CWQ671" s="11"/>
      <c r="CWR671" s="11"/>
      <c r="CWS671" s="11"/>
      <c r="CWT671" s="11"/>
      <c r="CWU671" s="11"/>
      <c r="CWV671" s="11"/>
      <c r="CWW671" s="11"/>
      <c r="CWX671" s="11"/>
      <c r="CWY671" s="11"/>
      <c r="CWZ671" s="11"/>
      <c r="CXA671" s="11"/>
      <c r="CXB671" s="11"/>
      <c r="CXC671" s="11"/>
      <c r="CXD671" s="11"/>
      <c r="CXE671" s="11"/>
      <c r="CXF671" s="11"/>
      <c r="CXG671" s="11"/>
      <c r="CXH671" s="11"/>
      <c r="CXI671" s="11"/>
      <c r="CXJ671" s="11"/>
      <c r="CXK671" s="11"/>
      <c r="CXL671" s="11"/>
      <c r="CXM671" s="11"/>
      <c r="CXN671" s="11"/>
      <c r="CXO671" s="11"/>
      <c r="CXP671" s="11"/>
      <c r="CXQ671" s="11"/>
      <c r="CXR671" s="11"/>
      <c r="CXS671" s="11"/>
      <c r="CXT671" s="11"/>
      <c r="CXU671" s="11"/>
      <c r="CXV671" s="11"/>
      <c r="CXW671" s="11"/>
      <c r="CXX671" s="11"/>
      <c r="CXY671" s="11"/>
      <c r="CXZ671" s="11"/>
      <c r="CYA671" s="11"/>
      <c r="CYB671" s="11"/>
      <c r="CYC671" s="11"/>
      <c r="CYD671" s="11"/>
      <c r="CYE671" s="11"/>
      <c r="CYF671" s="11"/>
      <c r="CYG671" s="11"/>
      <c r="CYH671" s="11"/>
      <c r="CYI671" s="11"/>
      <c r="CYJ671" s="11"/>
      <c r="CYK671" s="11"/>
      <c r="CYL671" s="11"/>
      <c r="CYM671" s="11"/>
      <c r="CYN671" s="11"/>
      <c r="CYO671" s="11"/>
      <c r="CYP671" s="11"/>
      <c r="CYQ671" s="11"/>
      <c r="CYR671" s="11"/>
      <c r="CYS671" s="11"/>
      <c r="CYT671" s="11"/>
      <c r="CYU671" s="11"/>
      <c r="CYV671" s="11"/>
      <c r="CYW671" s="11"/>
      <c r="CYX671" s="11"/>
      <c r="CYY671" s="11"/>
      <c r="CYZ671" s="11"/>
      <c r="CZA671" s="11"/>
      <c r="CZB671" s="11"/>
      <c r="CZC671" s="11"/>
      <c r="CZD671" s="11"/>
      <c r="CZE671" s="11"/>
      <c r="CZF671" s="11"/>
      <c r="CZG671" s="11"/>
      <c r="CZH671" s="11"/>
      <c r="CZI671" s="11"/>
      <c r="CZJ671" s="11"/>
      <c r="CZK671" s="11"/>
      <c r="CZL671" s="11"/>
      <c r="CZM671" s="11"/>
      <c r="CZN671" s="11"/>
      <c r="CZO671" s="11"/>
      <c r="CZP671" s="11"/>
      <c r="CZQ671" s="11"/>
      <c r="CZR671" s="11"/>
      <c r="CZS671" s="11"/>
      <c r="CZT671" s="11"/>
      <c r="CZU671" s="11"/>
      <c r="CZV671" s="11"/>
      <c r="CZW671" s="11"/>
      <c r="CZX671" s="11"/>
      <c r="CZY671" s="11"/>
      <c r="CZZ671" s="11"/>
      <c r="DAA671" s="11"/>
      <c r="DAB671" s="11"/>
      <c r="DAC671" s="11"/>
      <c r="DAD671" s="11"/>
      <c r="DAE671" s="11"/>
      <c r="DAF671" s="11"/>
      <c r="DAG671" s="11"/>
      <c r="DAH671" s="11"/>
      <c r="DAI671" s="11"/>
      <c r="DAJ671" s="11"/>
      <c r="DAK671" s="11"/>
      <c r="DAL671" s="11"/>
      <c r="DAM671" s="11"/>
      <c r="DAN671" s="11"/>
      <c r="DAO671" s="11"/>
      <c r="DAP671" s="11"/>
      <c r="DAQ671" s="11"/>
      <c r="DAR671" s="11"/>
      <c r="DAS671" s="11"/>
      <c r="DAT671" s="11"/>
      <c r="DAU671" s="11"/>
      <c r="DAV671" s="11"/>
      <c r="DAW671" s="11"/>
      <c r="DAX671" s="11"/>
      <c r="DAY671" s="11"/>
      <c r="DAZ671" s="11"/>
      <c r="DBA671" s="11"/>
      <c r="DBB671" s="11"/>
      <c r="DBC671" s="11"/>
      <c r="DBD671" s="11"/>
      <c r="DBE671" s="11"/>
      <c r="DBF671" s="11"/>
      <c r="DBG671" s="11"/>
      <c r="DBH671" s="11"/>
      <c r="DBI671" s="11"/>
      <c r="DBJ671" s="11"/>
      <c r="DBK671" s="11"/>
      <c r="DBL671" s="11"/>
      <c r="DBM671" s="11"/>
      <c r="DBN671" s="11"/>
      <c r="DBO671" s="11"/>
      <c r="DBP671" s="11"/>
      <c r="DBQ671" s="11"/>
      <c r="DBR671" s="11"/>
      <c r="DBS671" s="11"/>
      <c r="DBT671" s="11"/>
      <c r="DBU671" s="11"/>
      <c r="DBV671" s="11"/>
      <c r="DBW671" s="11"/>
      <c r="DBX671" s="11"/>
      <c r="DBY671" s="11"/>
      <c r="DBZ671" s="11"/>
      <c r="DCA671" s="11"/>
      <c r="DCB671" s="11"/>
      <c r="DCC671" s="11"/>
      <c r="DCD671" s="11"/>
      <c r="DCE671" s="11"/>
      <c r="DCF671" s="11"/>
      <c r="DCG671" s="11"/>
      <c r="DCH671" s="11"/>
      <c r="DCI671" s="11"/>
      <c r="DCJ671" s="11"/>
      <c r="DCK671" s="11"/>
      <c r="DCL671" s="11"/>
      <c r="DCM671" s="11"/>
      <c r="DCN671" s="11"/>
      <c r="DCO671" s="11"/>
      <c r="DCP671" s="11"/>
      <c r="DCQ671" s="11"/>
      <c r="DCR671" s="11"/>
      <c r="DCS671" s="11"/>
      <c r="DCT671" s="11"/>
      <c r="DCU671" s="11"/>
      <c r="DCV671" s="11"/>
      <c r="DCW671" s="11"/>
      <c r="DCX671" s="11"/>
      <c r="DCY671" s="11"/>
      <c r="DCZ671" s="11"/>
      <c r="DDA671" s="11"/>
      <c r="DDB671" s="11"/>
      <c r="DDC671" s="11"/>
      <c r="DDD671" s="11"/>
      <c r="DDE671" s="11"/>
      <c r="DDF671" s="11"/>
      <c r="DDG671" s="11"/>
      <c r="DDH671" s="11"/>
      <c r="DDI671" s="11"/>
      <c r="DDJ671" s="11"/>
      <c r="DDK671" s="11"/>
      <c r="DDL671" s="11"/>
      <c r="DDM671" s="11"/>
      <c r="DDN671" s="11"/>
      <c r="DDO671" s="11"/>
      <c r="DDP671" s="11"/>
      <c r="DDQ671" s="11"/>
      <c r="DDR671" s="11"/>
      <c r="DDS671" s="11"/>
      <c r="DDT671" s="11"/>
      <c r="DDU671" s="11"/>
      <c r="DDV671" s="11"/>
      <c r="DDW671" s="11"/>
      <c r="DDX671" s="11"/>
      <c r="DDY671" s="11"/>
      <c r="DDZ671" s="11"/>
      <c r="DEA671" s="11"/>
      <c r="DEB671" s="11"/>
      <c r="DEC671" s="11"/>
      <c r="DED671" s="11"/>
      <c r="DEE671" s="11"/>
      <c r="DEF671" s="11"/>
      <c r="DEG671" s="11"/>
      <c r="DEH671" s="11"/>
      <c r="DEI671" s="11"/>
      <c r="DEJ671" s="11"/>
      <c r="DEK671" s="11"/>
      <c r="DEL671" s="11"/>
      <c r="DEM671" s="11"/>
      <c r="DEN671" s="11"/>
      <c r="DEO671" s="11"/>
      <c r="DEP671" s="11"/>
      <c r="DEQ671" s="11"/>
      <c r="DER671" s="11"/>
      <c r="DES671" s="11"/>
      <c r="DET671" s="11"/>
      <c r="DEU671" s="11"/>
      <c r="DEV671" s="11"/>
      <c r="DEW671" s="11"/>
      <c r="DEX671" s="11"/>
      <c r="DEY671" s="11"/>
      <c r="DEZ671" s="11"/>
      <c r="DFA671" s="11"/>
      <c r="DFB671" s="11"/>
      <c r="DFC671" s="11"/>
      <c r="DFD671" s="11"/>
      <c r="DFE671" s="11"/>
      <c r="DFF671" s="11"/>
      <c r="DFG671" s="11"/>
      <c r="DFH671" s="11"/>
      <c r="DFI671" s="11"/>
      <c r="DFJ671" s="11"/>
      <c r="DFK671" s="11"/>
      <c r="DFL671" s="11"/>
      <c r="DFM671" s="11"/>
      <c r="DFN671" s="11"/>
      <c r="DFO671" s="11"/>
      <c r="DFP671" s="11"/>
      <c r="DFQ671" s="11"/>
      <c r="DFR671" s="11"/>
      <c r="DFS671" s="11"/>
      <c r="DFT671" s="11"/>
      <c r="DFU671" s="11"/>
      <c r="DFV671" s="11"/>
      <c r="DFW671" s="11"/>
      <c r="DFX671" s="11"/>
      <c r="DFY671" s="11"/>
      <c r="DFZ671" s="11"/>
      <c r="DGA671" s="11"/>
      <c r="DGB671" s="11"/>
      <c r="DGC671" s="11"/>
      <c r="DGD671" s="11"/>
      <c r="DGE671" s="11"/>
      <c r="DGF671" s="11"/>
      <c r="DGG671" s="11"/>
      <c r="DGH671" s="11"/>
      <c r="DGI671" s="11"/>
      <c r="DGJ671" s="11"/>
      <c r="DGK671" s="11"/>
      <c r="DGL671" s="11"/>
      <c r="DGM671" s="11"/>
      <c r="DGN671" s="11"/>
      <c r="DGO671" s="11"/>
      <c r="DGP671" s="11"/>
      <c r="DGQ671" s="11"/>
      <c r="DGR671" s="11"/>
      <c r="DGS671" s="11"/>
      <c r="DGT671" s="11"/>
      <c r="DGU671" s="11"/>
      <c r="DGV671" s="11"/>
      <c r="DGW671" s="11"/>
      <c r="DGX671" s="11"/>
      <c r="DGY671" s="11"/>
      <c r="DGZ671" s="11"/>
      <c r="DHA671" s="11"/>
      <c r="DHB671" s="11"/>
      <c r="DHC671" s="11"/>
      <c r="DHD671" s="11"/>
      <c r="DHE671" s="11"/>
      <c r="DHF671" s="11"/>
      <c r="DHG671" s="11"/>
      <c r="DHH671" s="11"/>
      <c r="DHI671" s="11"/>
      <c r="DHJ671" s="11"/>
      <c r="DHK671" s="11"/>
      <c r="DHL671" s="11"/>
      <c r="DHM671" s="11"/>
      <c r="DHN671" s="11"/>
      <c r="DHO671" s="11"/>
      <c r="DHP671" s="11"/>
      <c r="DHQ671" s="11"/>
      <c r="DHR671" s="11"/>
      <c r="DHS671" s="11"/>
      <c r="DHT671" s="11"/>
      <c r="DHU671" s="11"/>
      <c r="DHV671" s="11"/>
      <c r="DHW671" s="11"/>
      <c r="DHX671" s="11"/>
      <c r="DHY671" s="11"/>
      <c r="DHZ671" s="11"/>
      <c r="DIA671" s="11"/>
      <c r="DIB671" s="11"/>
      <c r="DIC671" s="11"/>
      <c r="DID671" s="11"/>
      <c r="DIE671" s="11"/>
      <c r="DIF671" s="11"/>
      <c r="DIG671" s="11"/>
      <c r="DIH671" s="11"/>
      <c r="DII671" s="11"/>
      <c r="DIJ671" s="11"/>
      <c r="DIK671" s="11"/>
      <c r="DIL671" s="11"/>
      <c r="DIM671" s="11"/>
      <c r="DIN671" s="11"/>
      <c r="DIO671" s="11"/>
      <c r="DIP671" s="11"/>
      <c r="DIQ671" s="11"/>
      <c r="DIR671" s="11"/>
      <c r="DIS671" s="11"/>
      <c r="DIT671" s="11"/>
      <c r="DIU671" s="11"/>
      <c r="DIV671" s="11"/>
      <c r="DIW671" s="11"/>
      <c r="DIX671" s="11"/>
      <c r="DIY671" s="11"/>
      <c r="DIZ671" s="11"/>
      <c r="DJA671" s="11"/>
      <c r="DJB671" s="11"/>
      <c r="DJC671" s="11"/>
      <c r="DJD671" s="11"/>
      <c r="DJE671" s="11"/>
      <c r="DJF671" s="11"/>
      <c r="DJG671" s="11"/>
      <c r="DJH671" s="11"/>
      <c r="DJI671" s="11"/>
      <c r="DJJ671" s="11"/>
      <c r="DJK671" s="11"/>
      <c r="DJL671" s="11"/>
      <c r="DJM671" s="11"/>
      <c r="DJN671" s="11"/>
      <c r="DJO671" s="11"/>
      <c r="DJP671" s="11"/>
      <c r="DJQ671" s="11"/>
      <c r="DJR671" s="11"/>
      <c r="DJS671" s="11"/>
      <c r="DJT671" s="11"/>
      <c r="DJU671" s="11"/>
      <c r="DJV671" s="11"/>
      <c r="DJW671" s="11"/>
      <c r="DJX671" s="11"/>
      <c r="DJY671" s="11"/>
      <c r="DJZ671" s="11"/>
      <c r="DKA671" s="11"/>
      <c r="DKB671" s="11"/>
      <c r="DKC671" s="11"/>
      <c r="DKD671" s="11"/>
      <c r="DKE671" s="11"/>
      <c r="DKF671" s="11"/>
      <c r="DKG671" s="11"/>
      <c r="DKH671" s="11"/>
      <c r="DKI671" s="11"/>
      <c r="DKJ671" s="11"/>
      <c r="DKK671" s="11"/>
      <c r="DKL671" s="11"/>
      <c r="DKM671" s="11"/>
      <c r="DKN671" s="11"/>
      <c r="DKO671" s="11"/>
      <c r="DKP671" s="11"/>
      <c r="DKQ671" s="11"/>
      <c r="DKR671" s="11"/>
      <c r="DKS671" s="11"/>
      <c r="DKT671" s="11"/>
      <c r="DKU671" s="11"/>
      <c r="DKV671" s="11"/>
      <c r="DKW671" s="11"/>
      <c r="DKX671" s="11"/>
      <c r="DKY671" s="11"/>
      <c r="DKZ671" s="11"/>
      <c r="DLA671" s="11"/>
      <c r="DLB671" s="11"/>
      <c r="DLC671" s="11"/>
      <c r="DLD671" s="11"/>
      <c r="DLE671" s="11"/>
      <c r="DLF671" s="11"/>
      <c r="DLG671" s="11"/>
      <c r="DLH671" s="11"/>
      <c r="DLI671" s="11"/>
      <c r="DLJ671" s="11"/>
      <c r="DLK671" s="11"/>
      <c r="DLL671" s="11"/>
      <c r="DLM671" s="11"/>
      <c r="DLN671" s="11"/>
      <c r="DLO671" s="11"/>
      <c r="DLP671" s="11"/>
      <c r="DLQ671" s="11"/>
      <c r="DLR671" s="11"/>
      <c r="DLS671" s="11"/>
      <c r="DLT671" s="11"/>
      <c r="DLU671" s="11"/>
      <c r="DLV671" s="11"/>
      <c r="DLW671" s="11"/>
      <c r="DLX671" s="11"/>
      <c r="DLY671" s="11"/>
      <c r="DLZ671" s="11"/>
      <c r="DMA671" s="11"/>
      <c r="DMB671" s="11"/>
      <c r="DMC671" s="11"/>
      <c r="DMD671" s="11"/>
      <c r="DME671" s="11"/>
      <c r="DMF671" s="11"/>
      <c r="DMG671" s="11"/>
      <c r="DMH671" s="11"/>
      <c r="DMI671" s="11"/>
      <c r="DMJ671" s="11"/>
      <c r="DMK671" s="11"/>
      <c r="DML671" s="11"/>
      <c r="DMM671" s="11"/>
      <c r="DMN671" s="11"/>
      <c r="DMO671" s="11"/>
      <c r="DMP671" s="11"/>
      <c r="DMQ671" s="11"/>
      <c r="DMR671" s="11"/>
      <c r="DMS671" s="11"/>
      <c r="DMT671" s="11"/>
      <c r="DMU671" s="11"/>
      <c r="DMV671" s="11"/>
      <c r="DMW671" s="11"/>
      <c r="DMX671" s="11"/>
      <c r="DMY671" s="11"/>
      <c r="DMZ671" s="11"/>
      <c r="DNA671" s="11"/>
      <c r="DNB671" s="11"/>
      <c r="DNC671" s="11"/>
      <c r="DND671" s="11"/>
      <c r="DNE671" s="11"/>
      <c r="DNF671" s="11"/>
      <c r="DNG671" s="11"/>
      <c r="DNH671" s="11"/>
      <c r="DNI671" s="11"/>
      <c r="DNJ671" s="11"/>
      <c r="DNK671" s="11"/>
      <c r="DNL671" s="11"/>
      <c r="DNM671" s="11"/>
      <c r="DNN671" s="11"/>
      <c r="DNO671" s="11"/>
      <c r="DNP671" s="11"/>
      <c r="DNQ671" s="11"/>
      <c r="DNR671" s="11"/>
      <c r="DNS671" s="11"/>
      <c r="DNT671" s="11"/>
      <c r="DNU671" s="11"/>
      <c r="DNV671" s="11"/>
      <c r="DNW671" s="11"/>
      <c r="DNX671" s="11"/>
      <c r="DNY671" s="11"/>
      <c r="DNZ671" s="11"/>
      <c r="DOA671" s="11"/>
      <c r="DOB671" s="11"/>
      <c r="DOC671" s="11"/>
      <c r="DOD671" s="11"/>
      <c r="DOE671" s="11"/>
      <c r="DOF671" s="11"/>
      <c r="DOG671" s="11"/>
      <c r="DOH671" s="11"/>
      <c r="DOI671" s="11"/>
      <c r="DOJ671" s="11"/>
      <c r="DOK671" s="11"/>
      <c r="DOL671" s="11"/>
      <c r="DOM671" s="11"/>
      <c r="DON671" s="11"/>
      <c r="DOO671" s="11"/>
      <c r="DOP671" s="11"/>
      <c r="DOQ671" s="11"/>
      <c r="DOR671" s="11"/>
      <c r="DOS671" s="11"/>
      <c r="DOT671" s="11"/>
      <c r="DOU671" s="11"/>
      <c r="DOV671" s="11"/>
      <c r="DOW671" s="11"/>
      <c r="DOX671" s="11"/>
      <c r="DOY671" s="11"/>
      <c r="DOZ671" s="11"/>
      <c r="DPA671" s="11"/>
      <c r="DPB671" s="11"/>
      <c r="DPC671" s="11"/>
      <c r="DPD671" s="11"/>
      <c r="DPE671" s="11"/>
      <c r="DPF671" s="11"/>
      <c r="DPG671" s="11"/>
      <c r="DPH671" s="11"/>
      <c r="DPI671" s="11"/>
      <c r="DPJ671" s="11"/>
      <c r="DPK671" s="11"/>
      <c r="DPL671" s="11"/>
      <c r="DPM671" s="11"/>
      <c r="DPN671" s="11"/>
      <c r="DPO671" s="11"/>
      <c r="DPP671" s="11"/>
      <c r="DPQ671" s="11"/>
      <c r="DPR671" s="11"/>
      <c r="DPS671" s="11"/>
      <c r="DPT671" s="11"/>
      <c r="DPU671" s="11"/>
      <c r="DPV671" s="11"/>
      <c r="DPW671" s="11"/>
      <c r="DPX671" s="11"/>
      <c r="DPY671" s="11"/>
      <c r="DPZ671" s="11"/>
      <c r="DQA671" s="11"/>
      <c r="DQB671" s="11"/>
      <c r="DQC671" s="11"/>
      <c r="DQD671" s="11"/>
      <c r="DQE671" s="11"/>
      <c r="DQF671" s="11"/>
      <c r="DQG671" s="11"/>
      <c r="DQH671" s="11"/>
      <c r="DQI671" s="11"/>
      <c r="DQJ671" s="11"/>
      <c r="DQK671" s="11"/>
      <c r="DQL671" s="11"/>
      <c r="DQM671" s="11"/>
      <c r="DQN671" s="11"/>
      <c r="DQO671" s="11"/>
      <c r="DQP671" s="11"/>
      <c r="DQQ671" s="11"/>
      <c r="DQR671" s="11"/>
      <c r="DQS671" s="11"/>
      <c r="DQT671" s="11"/>
      <c r="DQU671" s="11"/>
      <c r="DQV671" s="11"/>
      <c r="DQW671" s="11"/>
      <c r="DQX671" s="11"/>
      <c r="DQY671" s="11"/>
      <c r="DQZ671" s="11"/>
      <c r="DRA671" s="11"/>
      <c r="DRB671" s="11"/>
      <c r="DRC671" s="11"/>
      <c r="DRD671" s="11"/>
      <c r="DRE671" s="11"/>
      <c r="DRF671" s="11"/>
      <c r="DRG671" s="11"/>
      <c r="DRH671" s="11"/>
      <c r="DRI671" s="11"/>
      <c r="DRJ671" s="11"/>
      <c r="DRK671" s="11"/>
      <c r="DRL671" s="11"/>
      <c r="DRM671" s="11"/>
      <c r="DRN671" s="11"/>
      <c r="DRO671" s="11"/>
      <c r="DRP671" s="11"/>
      <c r="DRQ671" s="11"/>
      <c r="DRR671" s="11"/>
      <c r="DRS671" s="11"/>
      <c r="DRT671" s="11"/>
      <c r="DRU671" s="11"/>
      <c r="DRV671" s="11"/>
      <c r="DRW671" s="11"/>
      <c r="DRX671" s="11"/>
      <c r="DRY671" s="11"/>
      <c r="DRZ671" s="11"/>
      <c r="DSA671" s="11"/>
      <c r="DSB671" s="11"/>
      <c r="DSC671" s="11"/>
      <c r="DSD671" s="11"/>
      <c r="DSE671" s="11"/>
      <c r="DSF671" s="11"/>
      <c r="DSG671" s="11"/>
      <c r="DSH671" s="11"/>
      <c r="DSI671" s="11"/>
      <c r="DSJ671" s="11"/>
      <c r="DSK671" s="11"/>
      <c r="DSL671" s="11"/>
      <c r="DSM671" s="11"/>
      <c r="DSN671" s="11"/>
      <c r="DSO671" s="11"/>
      <c r="DSP671" s="11"/>
      <c r="DSQ671" s="11"/>
      <c r="DSR671" s="11"/>
      <c r="DSS671" s="11"/>
      <c r="DST671" s="11"/>
      <c r="DSU671" s="11"/>
      <c r="DSV671" s="11"/>
      <c r="DSW671" s="11"/>
      <c r="DSX671" s="11"/>
      <c r="DSY671" s="11"/>
      <c r="DSZ671" s="11"/>
      <c r="DTA671" s="11"/>
      <c r="DTB671" s="11"/>
      <c r="DTC671" s="11"/>
      <c r="DTD671" s="11"/>
      <c r="DTE671" s="11"/>
      <c r="DTF671" s="11"/>
      <c r="DTG671" s="11"/>
      <c r="DTH671" s="11"/>
      <c r="DTI671" s="11"/>
      <c r="DTJ671" s="11"/>
      <c r="DTK671" s="11"/>
      <c r="DTL671" s="11"/>
      <c r="DTM671" s="11"/>
      <c r="DTN671" s="11"/>
      <c r="DTO671" s="11"/>
      <c r="DTP671" s="11"/>
      <c r="DTQ671" s="11"/>
      <c r="DTR671" s="11"/>
      <c r="DTS671" s="11"/>
      <c r="DTT671" s="11"/>
      <c r="DTU671" s="11"/>
      <c r="DTV671" s="11"/>
      <c r="DTW671" s="11"/>
      <c r="DTX671" s="11"/>
      <c r="DTY671" s="11"/>
      <c r="DTZ671" s="11"/>
      <c r="DUA671" s="11"/>
      <c r="DUB671" s="11"/>
      <c r="DUC671" s="11"/>
      <c r="DUD671" s="11"/>
      <c r="DUE671" s="11"/>
      <c r="DUF671" s="11"/>
      <c r="DUG671" s="11"/>
      <c r="DUH671" s="11"/>
      <c r="DUI671" s="11"/>
      <c r="DUJ671" s="11"/>
      <c r="DUK671" s="11"/>
      <c r="DUL671" s="11"/>
      <c r="DUM671" s="11"/>
      <c r="DUN671" s="11"/>
      <c r="DUO671" s="11"/>
      <c r="DUP671" s="11"/>
      <c r="DUQ671" s="11"/>
      <c r="DUR671" s="11"/>
      <c r="DUS671" s="11"/>
      <c r="DUT671" s="11"/>
      <c r="DUU671" s="11"/>
      <c r="DUV671" s="11"/>
      <c r="DUW671" s="11"/>
      <c r="DUX671" s="11"/>
      <c r="DUY671" s="11"/>
      <c r="DUZ671" s="11"/>
      <c r="DVA671" s="11"/>
      <c r="DVB671" s="11"/>
      <c r="DVC671" s="11"/>
      <c r="DVD671" s="11"/>
      <c r="DVE671" s="11"/>
      <c r="DVF671" s="11"/>
      <c r="DVG671" s="11"/>
      <c r="DVH671" s="11"/>
      <c r="DVI671" s="11"/>
      <c r="DVJ671" s="11"/>
      <c r="DVK671" s="11"/>
      <c r="DVL671" s="11"/>
      <c r="DVM671" s="11"/>
      <c r="DVN671" s="11"/>
      <c r="DVO671" s="11"/>
      <c r="DVP671" s="11"/>
      <c r="DVQ671" s="11"/>
      <c r="DVR671" s="11"/>
      <c r="DVS671" s="11"/>
      <c r="DVT671" s="11"/>
      <c r="DVU671" s="11"/>
      <c r="DVV671" s="11"/>
      <c r="DVW671" s="11"/>
      <c r="DVX671" s="11"/>
      <c r="DVY671" s="11"/>
      <c r="DVZ671" s="11"/>
      <c r="DWA671" s="11"/>
      <c r="DWB671" s="11"/>
      <c r="DWC671" s="11"/>
      <c r="DWD671" s="11"/>
      <c r="DWE671" s="11"/>
      <c r="DWF671" s="11"/>
      <c r="DWG671" s="11"/>
      <c r="DWH671" s="11"/>
      <c r="DWI671" s="11"/>
      <c r="DWJ671" s="11"/>
      <c r="DWK671" s="11"/>
      <c r="DWL671" s="11"/>
      <c r="DWM671" s="11"/>
      <c r="DWN671" s="11"/>
      <c r="DWO671" s="11"/>
      <c r="DWP671" s="11"/>
      <c r="DWQ671" s="11"/>
      <c r="DWR671" s="11"/>
      <c r="DWS671" s="11"/>
      <c r="DWT671" s="11"/>
      <c r="DWU671" s="11"/>
      <c r="DWV671" s="11"/>
      <c r="DWW671" s="11"/>
      <c r="DWX671" s="11"/>
      <c r="DWY671" s="11"/>
      <c r="DWZ671" s="11"/>
      <c r="DXA671" s="11"/>
      <c r="DXB671" s="11"/>
      <c r="DXC671" s="11"/>
      <c r="DXD671" s="11"/>
      <c r="DXE671" s="11"/>
      <c r="DXF671" s="11"/>
      <c r="DXG671" s="11"/>
      <c r="DXH671" s="11"/>
      <c r="DXI671" s="11"/>
      <c r="DXJ671" s="11"/>
      <c r="DXK671" s="11"/>
      <c r="DXL671" s="11"/>
      <c r="DXM671" s="11"/>
      <c r="DXN671" s="11"/>
      <c r="DXO671" s="11"/>
      <c r="DXP671" s="11"/>
      <c r="DXQ671" s="11"/>
      <c r="DXR671" s="11"/>
      <c r="DXS671" s="11"/>
      <c r="DXT671" s="11"/>
      <c r="DXU671" s="11"/>
      <c r="DXV671" s="11"/>
      <c r="DXW671" s="11"/>
      <c r="DXX671" s="11"/>
      <c r="DXY671" s="11"/>
      <c r="DXZ671" s="11"/>
      <c r="DYA671" s="11"/>
      <c r="DYB671" s="11"/>
      <c r="DYC671" s="11"/>
      <c r="DYD671" s="11"/>
      <c r="DYE671" s="11"/>
      <c r="DYF671" s="11"/>
      <c r="DYG671" s="11"/>
      <c r="DYH671" s="11"/>
      <c r="DYI671" s="11"/>
      <c r="DYJ671" s="11"/>
      <c r="DYK671" s="11"/>
      <c r="DYL671" s="11"/>
      <c r="DYM671" s="11"/>
      <c r="DYN671" s="11"/>
      <c r="DYO671" s="11"/>
      <c r="DYP671" s="11"/>
      <c r="DYQ671" s="11"/>
      <c r="DYR671" s="11"/>
      <c r="DYS671" s="11"/>
      <c r="DYT671" s="11"/>
      <c r="DYU671" s="11"/>
      <c r="DYV671" s="11"/>
      <c r="DYW671" s="11"/>
      <c r="DYX671" s="11"/>
      <c r="DYY671" s="11"/>
      <c r="DYZ671" s="11"/>
      <c r="DZA671" s="11"/>
      <c r="DZB671" s="11"/>
      <c r="DZC671" s="11"/>
      <c r="DZD671" s="11"/>
      <c r="DZE671" s="11"/>
      <c r="DZF671" s="11"/>
      <c r="DZG671" s="11"/>
      <c r="DZH671" s="11"/>
      <c r="DZI671" s="11"/>
      <c r="DZJ671" s="11"/>
      <c r="DZK671" s="11"/>
      <c r="DZL671" s="11"/>
      <c r="DZM671" s="11"/>
      <c r="DZN671" s="11"/>
      <c r="DZO671" s="11"/>
      <c r="DZP671" s="11"/>
      <c r="DZQ671" s="11"/>
      <c r="DZR671" s="11"/>
      <c r="DZS671" s="11"/>
      <c r="DZT671" s="11"/>
      <c r="DZU671" s="11"/>
      <c r="DZV671" s="11"/>
      <c r="DZW671" s="11"/>
      <c r="DZX671" s="11"/>
      <c r="DZY671" s="11"/>
      <c r="DZZ671" s="11"/>
      <c r="EAA671" s="11"/>
      <c r="EAB671" s="11"/>
      <c r="EAC671" s="11"/>
      <c r="EAD671" s="11"/>
      <c r="EAE671" s="11"/>
      <c r="EAF671" s="11"/>
      <c r="EAG671" s="11"/>
      <c r="EAH671" s="11"/>
      <c r="EAI671" s="11"/>
      <c r="EAJ671" s="11"/>
      <c r="EAK671" s="11"/>
      <c r="EAL671" s="11"/>
      <c r="EAM671" s="11"/>
      <c r="EAN671" s="11"/>
      <c r="EAO671" s="11"/>
      <c r="EAP671" s="11"/>
      <c r="EAQ671" s="11"/>
      <c r="EAR671" s="11"/>
      <c r="EAS671" s="11"/>
      <c r="EAT671" s="11"/>
      <c r="EAU671" s="11"/>
      <c r="EAV671" s="11"/>
      <c r="EAW671" s="11"/>
      <c r="EAX671" s="11"/>
      <c r="EAY671" s="11"/>
      <c r="EAZ671" s="11"/>
      <c r="EBA671" s="11"/>
      <c r="EBB671" s="11"/>
      <c r="EBC671" s="11"/>
      <c r="EBD671" s="11"/>
      <c r="EBE671" s="11"/>
      <c r="EBF671" s="11"/>
      <c r="EBG671" s="11"/>
      <c r="EBH671" s="11"/>
      <c r="EBI671" s="11"/>
      <c r="EBJ671" s="11"/>
      <c r="EBK671" s="11"/>
      <c r="EBL671" s="11"/>
      <c r="EBM671" s="11"/>
      <c r="EBN671" s="11"/>
      <c r="EBO671" s="11"/>
      <c r="EBP671" s="11"/>
      <c r="EBQ671" s="11"/>
      <c r="EBR671" s="11"/>
      <c r="EBS671" s="11"/>
      <c r="EBT671" s="11"/>
      <c r="EBU671" s="11"/>
      <c r="EBV671" s="11"/>
      <c r="EBW671" s="11"/>
      <c r="EBX671" s="11"/>
      <c r="EBY671" s="11"/>
      <c r="EBZ671" s="11"/>
      <c r="ECA671" s="11"/>
      <c r="ECB671" s="11"/>
      <c r="ECC671" s="11"/>
      <c r="ECD671" s="11"/>
      <c r="ECE671" s="11"/>
      <c r="ECF671" s="11"/>
      <c r="ECG671" s="11"/>
      <c r="ECH671" s="11"/>
      <c r="ECI671" s="11"/>
      <c r="ECJ671" s="11"/>
      <c r="ECK671" s="11"/>
      <c r="ECL671" s="11"/>
      <c r="ECM671" s="11"/>
      <c r="ECN671" s="11"/>
      <c r="ECO671" s="11"/>
      <c r="ECP671" s="11"/>
      <c r="ECQ671" s="11"/>
      <c r="ECR671" s="11"/>
      <c r="ECS671" s="11"/>
      <c r="ECT671" s="11"/>
      <c r="ECU671" s="11"/>
      <c r="ECV671" s="11"/>
      <c r="ECW671" s="11"/>
      <c r="ECX671" s="11"/>
      <c r="ECY671" s="11"/>
      <c r="ECZ671" s="11"/>
      <c r="EDA671" s="11"/>
      <c r="EDB671" s="11"/>
      <c r="EDC671" s="11"/>
      <c r="EDD671" s="11"/>
      <c r="EDE671" s="11"/>
      <c r="EDF671" s="11"/>
      <c r="EDG671" s="11"/>
      <c r="EDH671" s="11"/>
      <c r="EDI671" s="11"/>
      <c r="EDJ671" s="11"/>
      <c r="EDK671" s="11"/>
      <c r="EDL671" s="11"/>
      <c r="EDM671" s="11"/>
      <c r="EDN671" s="11"/>
      <c r="EDO671" s="11"/>
      <c r="EDP671" s="11"/>
      <c r="EDQ671" s="11"/>
      <c r="EDR671" s="11"/>
      <c r="EDS671" s="11"/>
      <c r="EDT671" s="11"/>
      <c r="EDU671" s="11"/>
      <c r="EDV671" s="11"/>
      <c r="EDW671" s="11"/>
      <c r="EDX671" s="11"/>
      <c r="EDY671" s="11"/>
      <c r="EDZ671" s="11"/>
      <c r="EEA671" s="11"/>
      <c r="EEB671" s="11"/>
      <c r="EEC671" s="11"/>
      <c r="EED671" s="11"/>
      <c r="EEE671" s="11"/>
      <c r="EEF671" s="11"/>
      <c r="EEG671" s="11"/>
      <c r="EEH671" s="11"/>
      <c r="EEI671" s="11"/>
      <c r="EEJ671" s="11"/>
      <c r="EEK671" s="11"/>
      <c r="EEL671" s="11"/>
      <c r="EEM671" s="11"/>
      <c r="EEN671" s="11"/>
      <c r="EEO671" s="11"/>
      <c r="EEP671" s="11"/>
      <c r="EEQ671" s="11"/>
      <c r="EER671" s="11"/>
      <c r="EES671" s="11"/>
      <c r="EET671" s="11"/>
      <c r="EEU671" s="11"/>
      <c r="EEV671" s="11"/>
      <c r="EEW671" s="11"/>
      <c r="EEX671" s="11"/>
      <c r="EEY671" s="11"/>
      <c r="EEZ671" s="11"/>
      <c r="EFA671" s="11"/>
      <c r="EFB671" s="11"/>
      <c r="EFC671" s="11"/>
      <c r="EFD671" s="11"/>
      <c r="EFE671" s="11"/>
      <c r="EFF671" s="11"/>
      <c r="EFG671" s="11"/>
      <c r="EFH671" s="11"/>
      <c r="EFI671" s="11"/>
      <c r="EFJ671" s="11"/>
      <c r="EFK671" s="11"/>
      <c r="EFL671" s="11"/>
      <c r="EFM671" s="11"/>
      <c r="EFN671" s="11"/>
      <c r="EFO671" s="11"/>
      <c r="EFP671" s="11"/>
      <c r="EFQ671" s="11"/>
      <c r="EFR671" s="11"/>
      <c r="EFS671" s="11"/>
      <c r="EFT671" s="11"/>
      <c r="EFU671" s="11"/>
      <c r="EFV671" s="11"/>
      <c r="EFW671" s="11"/>
      <c r="EFX671" s="11"/>
      <c r="EFY671" s="11"/>
      <c r="EFZ671" s="11"/>
      <c r="EGA671" s="11"/>
      <c r="EGB671" s="11"/>
      <c r="EGC671" s="11"/>
      <c r="EGD671" s="11"/>
      <c r="EGE671" s="11"/>
      <c r="EGF671" s="11"/>
      <c r="EGG671" s="11"/>
      <c r="EGH671" s="11"/>
      <c r="EGI671" s="11"/>
      <c r="EGJ671" s="11"/>
      <c r="EGK671" s="11"/>
      <c r="EGL671" s="11"/>
      <c r="EGM671" s="11"/>
      <c r="EGN671" s="11"/>
      <c r="EGO671" s="11"/>
      <c r="EGP671" s="11"/>
      <c r="EGQ671" s="11"/>
      <c r="EGR671" s="11"/>
      <c r="EGS671" s="11"/>
      <c r="EGT671" s="11"/>
      <c r="EGU671" s="11"/>
      <c r="EGV671" s="11"/>
      <c r="EGW671" s="11"/>
      <c r="EGX671" s="11"/>
      <c r="EGY671" s="11"/>
      <c r="EGZ671" s="11"/>
      <c r="EHA671" s="11"/>
      <c r="EHB671" s="11"/>
      <c r="EHC671" s="11"/>
      <c r="EHD671" s="11"/>
      <c r="EHE671" s="11"/>
      <c r="EHF671" s="11"/>
      <c r="EHG671" s="11"/>
      <c r="EHH671" s="11"/>
      <c r="EHI671" s="11"/>
      <c r="EHJ671" s="11"/>
      <c r="EHK671" s="11"/>
      <c r="EHL671" s="11"/>
      <c r="EHM671" s="11"/>
      <c r="EHN671" s="11"/>
      <c r="EHO671" s="11"/>
      <c r="EHP671" s="11"/>
      <c r="EHQ671" s="11"/>
      <c r="EHR671" s="11"/>
      <c r="EHS671" s="11"/>
      <c r="EHT671" s="11"/>
      <c r="EHU671" s="11"/>
      <c r="EHV671" s="11"/>
      <c r="EHW671" s="11"/>
      <c r="EHX671" s="11"/>
      <c r="EHY671" s="11"/>
      <c r="EHZ671" s="11"/>
      <c r="EIA671" s="11"/>
      <c r="EIB671" s="11"/>
      <c r="EIC671" s="11"/>
      <c r="EID671" s="11"/>
      <c r="EIE671" s="11"/>
      <c r="EIF671" s="11"/>
      <c r="EIG671" s="11"/>
      <c r="EIH671" s="11"/>
      <c r="EII671" s="11"/>
      <c r="EIJ671" s="11"/>
      <c r="EIK671" s="11"/>
      <c r="EIL671" s="11"/>
      <c r="EIM671" s="11"/>
      <c r="EIN671" s="11"/>
      <c r="EIO671" s="11"/>
      <c r="EIP671" s="11"/>
      <c r="EIQ671" s="11"/>
      <c r="EIR671" s="11"/>
      <c r="EIS671" s="11"/>
      <c r="EIT671" s="11"/>
      <c r="EIU671" s="11"/>
      <c r="EIV671" s="11"/>
      <c r="EIW671" s="11"/>
      <c r="EIX671" s="11"/>
      <c r="EIY671" s="11"/>
      <c r="EIZ671" s="11"/>
      <c r="EJA671" s="11"/>
      <c r="EJB671" s="11"/>
      <c r="EJC671" s="11"/>
      <c r="EJD671" s="11"/>
      <c r="EJE671" s="11"/>
      <c r="EJF671" s="11"/>
      <c r="EJG671" s="11"/>
      <c r="EJH671" s="11"/>
      <c r="EJI671" s="11"/>
      <c r="EJJ671" s="11"/>
      <c r="EJK671" s="11"/>
      <c r="EJL671" s="11"/>
      <c r="EJM671" s="11"/>
      <c r="EJN671" s="11"/>
      <c r="EJO671" s="11"/>
      <c r="EJP671" s="11"/>
      <c r="EJQ671" s="11"/>
      <c r="EJR671" s="11"/>
      <c r="EJS671" s="11"/>
      <c r="EJT671" s="11"/>
      <c r="EJU671" s="11"/>
      <c r="EJV671" s="11"/>
      <c r="EJW671" s="11"/>
      <c r="EJX671" s="11"/>
      <c r="EJY671" s="11"/>
      <c r="EJZ671" s="11"/>
      <c r="EKA671" s="11"/>
      <c r="EKB671" s="11"/>
      <c r="EKC671" s="11"/>
      <c r="EKD671" s="11"/>
      <c r="EKE671" s="11"/>
      <c r="EKF671" s="11"/>
      <c r="EKG671" s="11"/>
      <c r="EKH671" s="11"/>
      <c r="EKI671" s="11"/>
      <c r="EKJ671" s="11"/>
      <c r="EKK671" s="11"/>
      <c r="EKL671" s="11"/>
      <c r="EKM671" s="11"/>
      <c r="EKN671" s="11"/>
      <c r="EKO671" s="11"/>
      <c r="EKP671" s="11"/>
      <c r="EKQ671" s="11"/>
      <c r="EKR671" s="11"/>
      <c r="EKS671" s="11"/>
      <c r="EKT671" s="11"/>
      <c r="EKU671" s="11"/>
      <c r="EKV671" s="11"/>
      <c r="EKW671" s="11"/>
      <c r="EKX671" s="11"/>
      <c r="EKY671" s="11"/>
      <c r="EKZ671" s="11"/>
      <c r="ELA671" s="11"/>
      <c r="ELB671" s="11"/>
      <c r="ELC671" s="11"/>
      <c r="ELD671" s="11"/>
      <c r="ELE671" s="11"/>
      <c r="ELF671" s="11"/>
      <c r="ELG671" s="11"/>
      <c r="ELH671" s="11"/>
      <c r="ELI671" s="11"/>
      <c r="ELJ671" s="11"/>
      <c r="ELK671" s="11"/>
      <c r="ELL671" s="11"/>
      <c r="ELM671" s="11"/>
      <c r="ELN671" s="11"/>
      <c r="ELO671" s="11"/>
      <c r="ELP671" s="11"/>
      <c r="ELQ671" s="11"/>
      <c r="ELR671" s="11"/>
      <c r="ELS671" s="11"/>
      <c r="ELT671" s="11"/>
      <c r="ELU671" s="11"/>
      <c r="ELV671" s="11"/>
      <c r="ELW671" s="11"/>
      <c r="ELX671" s="11"/>
      <c r="ELY671" s="11"/>
    </row>
    <row r="672" spans="1:345 1275:3717">
      <c r="B672" s="96" t="s">
        <v>499</v>
      </c>
      <c r="C672" s="80"/>
      <c r="D672" s="80"/>
      <c r="E672" s="95"/>
      <c r="W672" s="12"/>
    </row>
    <row r="673" spans="2:23">
      <c r="B673" s="179" t="s">
        <v>506</v>
      </c>
      <c r="C673" s="169" t="s">
        <v>1051</v>
      </c>
      <c r="D673" s="158" t="s">
        <v>41</v>
      </c>
      <c r="E673" s="158" t="s">
        <v>28</v>
      </c>
      <c r="W673" s="12"/>
    </row>
    <row r="674" spans="2:23">
      <c r="B674" s="66" t="s">
        <v>522</v>
      </c>
      <c r="C674" s="373">
        <v>3.1772407999999999</v>
      </c>
      <c r="D674" s="167" t="s">
        <v>507</v>
      </c>
      <c r="E674" s="167" t="s">
        <v>532</v>
      </c>
      <c r="W674" s="12"/>
    </row>
    <row r="675" spans="2:23">
      <c r="B675" s="66" t="s">
        <v>523</v>
      </c>
      <c r="C675" s="373">
        <v>10.969548532999999</v>
      </c>
      <c r="D675" s="167" t="s">
        <v>507</v>
      </c>
      <c r="E675" s="167" t="s">
        <v>532</v>
      </c>
      <c r="W675" s="12"/>
    </row>
    <row r="676" spans="2:23">
      <c r="B676" s="66" t="s">
        <v>983</v>
      </c>
      <c r="C676" s="373">
        <v>1.5274431310354604</v>
      </c>
      <c r="D676" s="167" t="s">
        <v>507</v>
      </c>
      <c r="E676" s="167" t="s">
        <v>532</v>
      </c>
      <c r="W676" s="12"/>
    </row>
    <row r="677" spans="2:23">
      <c r="B677" s="66" t="s">
        <v>984</v>
      </c>
      <c r="C677" s="373">
        <v>7.4877680651170682</v>
      </c>
      <c r="D677" s="167" t="s">
        <v>507</v>
      </c>
      <c r="E677" s="167" t="s">
        <v>532</v>
      </c>
      <c r="W677" s="12"/>
    </row>
    <row r="678" spans="2:23">
      <c r="B678" s="66" t="s">
        <v>985</v>
      </c>
      <c r="C678" s="373">
        <v>1.5274431310354604</v>
      </c>
      <c r="D678" s="167" t="s">
        <v>507</v>
      </c>
      <c r="E678" s="167" t="s">
        <v>532</v>
      </c>
      <c r="W678" s="12"/>
    </row>
    <row r="679" spans="2:23">
      <c r="B679" s="66" t="s">
        <v>986</v>
      </c>
      <c r="C679" s="373">
        <v>5.4639403243265612</v>
      </c>
      <c r="D679" s="167" t="s">
        <v>507</v>
      </c>
      <c r="E679" s="167" t="s">
        <v>532</v>
      </c>
      <c r="W679" s="12"/>
    </row>
    <row r="680" spans="2:23">
      <c r="B680" s="66" t="s">
        <v>987</v>
      </c>
      <c r="C680" s="373">
        <v>6.8388617226212753</v>
      </c>
      <c r="D680" s="167" t="s">
        <v>507</v>
      </c>
      <c r="E680" s="167" t="s">
        <v>532</v>
      </c>
      <c r="W680" s="12"/>
    </row>
    <row r="681" spans="2:23">
      <c r="B681" s="66" t="s">
        <v>988</v>
      </c>
      <c r="C681" s="373">
        <v>2.9802258656182734</v>
      </c>
      <c r="D681" s="167" t="s">
        <v>507</v>
      </c>
      <c r="E681" s="167" t="s">
        <v>532</v>
      </c>
      <c r="W681" s="12"/>
    </row>
    <row r="682" spans="2:23">
      <c r="B682" s="66" t="s">
        <v>989</v>
      </c>
      <c r="C682" s="373">
        <v>3.1139114485025972</v>
      </c>
      <c r="D682" s="167" t="s">
        <v>507</v>
      </c>
      <c r="E682" s="167" t="s">
        <v>532</v>
      </c>
      <c r="W682" s="12"/>
    </row>
    <row r="683" spans="2:23">
      <c r="B683" s="66" t="s">
        <v>990</v>
      </c>
      <c r="C683" s="373">
        <v>3.1139114485025972</v>
      </c>
      <c r="D683" s="167" t="s">
        <v>507</v>
      </c>
      <c r="E683" s="167" t="s">
        <v>532</v>
      </c>
      <c r="I683" s="455"/>
      <c r="W683" s="12"/>
    </row>
    <row r="684" spans="2:23">
      <c r="B684" s="66" t="s">
        <v>518</v>
      </c>
      <c r="C684" s="373">
        <v>6.2059076975914902</v>
      </c>
      <c r="D684" s="167" t="s">
        <v>507</v>
      </c>
      <c r="E684" s="167" t="s">
        <v>532</v>
      </c>
      <c r="W684" s="12"/>
    </row>
    <row r="685" spans="2:23">
      <c r="B685" s="66" t="s">
        <v>526</v>
      </c>
      <c r="C685" s="373">
        <v>3.0980229224587688</v>
      </c>
      <c r="D685" s="167" t="s">
        <v>507</v>
      </c>
      <c r="E685" s="167" t="s">
        <v>532</v>
      </c>
      <c r="W685" s="12"/>
    </row>
    <row r="686" spans="2:23">
      <c r="B686" s="66" t="s">
        <v>991</v>
      </c>
      <c r="C686" s="373">
        <v>43.215604411883824</v>
      </c>
      <c r="D686" s="167" t="s">
        <v>507</v>
      </c>
      <c r="E686" s="167" t="s">
        <v>532</v>
      </c>
      <c r="W686" s="12"/>
    </row>
    <row r="687" spans="2:23">
      <c r="B687" s="66" t="s">
        <v>992</v>
      </c>
      <c r="C687" s="373">
        <v>33.54816511050106</v>
      </c>
      <c r="D687" s="167" t="s">
        <v>507</v>
      </c>
      <c r="E687" s="167" t="s">
        <v>532</v>
      </c>
      <c r="W687" s="12"/>
    </row>
    <row r="688" spans="2:23">
      <c r="B688" s="66" t="s">
        <v>993</v>
      </c>
      <c r="C688" s="373">
        <v>0.36451014816266286</v>
      </c>
      <c r="D688" s="167" t="s">
        <v>507</v>
      </c>
      <c r="E688" s="167" t="s">
        <v>532</v>
      </c>
    </row>
    <row r="689" spans="2:5">
      <c r="B689" s="66" t="s">
        <v>994</v>
      </c>
      <c r="C689" s="373">
        <v>6.8388617226212753</v>
      </c>
      <c r="D689" s="167" t="s">
        <v>507</v>
      </c>
      <c r="E689" s="167" t="s">
        <v>532</v>
      </c>
    </row>
    <row r="690" spans="2:5">
      <c r="B690" s="66" t="s">
        <v>995</v>
      </c>
      <c r="C690" s="373">
        <v>3.9176100218165013</v>
      </c>
      <c r="D690" s="167" t="s">
        <v>507</v>
      </c>
      <c r="E690" s="167" t="s">
        <v>532</v>
      </c>
    </row>
    <row r="691" spans="2:5">
      <c r="B691" s="66" t="s">
        <v>996</v>
      </c>
      <c r="C691" s="373">
        <v>6.8388617226212753</v>
      </c>
      <c r="D691" s="167" t="s">
        <v>507</v>
      </c>
      <c r="E691" s="167" t="s">
        <v>532</v>
      </c>
    </row>
    <row r="692" spans="2:5">
      <c r="B692" s="66" t="s">
        <v>997</v>
      </c>
      <c r="C692" s="373">
        <v>1.9326280185357239</v>
      </c>
      <c r="D692" s="167" t="s">
        <v>507</v>
      </c>
      <c r="E692" s="167" t="s">
        <v>532</v>
      </c>
    </row>
    <row r="693" spans="2:5">
      <c r="B693" s="66" t="s">
        <v>998</v>
      </c>
      <c r="C693" s="373">
        <v>1.9326280185357239</v>
      </c>
      <c r="D693" s="167" t="s">
        <v>507</v>
      </c>
      <c r="E693" s="167" t="s">
        <v>532</v>
      </c>
    </row>
    <row r="694" spans="2:5">
      <c r="B694" s="66" t="s">
        <v>999</v>
      </c>
      <c r="C694" s="373">
        <v>1.9326280185357239</v>
      </c>
      <c r="D694" s="167" t="s">
        <v>507</v>
      </c>
      <c r="E694" s="167" t="s">
        <v>532</v>
      </c>
    </row>
    <row r="695" spans="2:5">
      <c r="B695" s="66" t="s">
        <v>1000</v>
      </c>
      <c r="C695" s="373">
        <v>6.8388617226212753</v>
      </c>
      <c r="D695" s="167" t="s">
        <v>507</v>
      </c>
      <c r="E695" s="167" t="s">
        <v>532</v>
      </c>
    </row>
    <row r="696" spans="2:5">
      <c r="B696" s="66" t="s">
        <v>1001</v>
      </c>
      <c r="C696" s="373">
        <v>52.194267400000001</v>
      </c>
      <c r="D696" s="167" t="s">
        <v>507</v>
      </c>
      <c r="E696" s="167" t="s">
        <v>532</v>
      </c>
    </row>
    <row r="697" spans="2:5">
      <c r="B697" s="66" t="s">
        <v>1002</v>
      </c>
      <c r="C697" s="373">
        <v>67.870994666000001</v>
      </c>
      <c r="D697" s="167" t="s">
        <v>507</v>
      </c>
      <c r="E697" s="167" t="s">
        <v>532</v>
      </c>
    </row>
    <row r="698" spans="2:5">
      <c r="B698" s="66" t="s">
        <v>517</v>
      </c>
      <c r="C698" s="373">
        <v>0.9069668055751493</v>
      </c>
      <c r="D698" s="167" t="s">
        <v>507</v>
      </c>
      <c r="E698" s="167" t="s">
        <v>532</v>
      </c>
    </row>
    <row r="699" spans="2:5">
      <c r="B699" s="66" t="s">
        <v>1003</v>
      </c>
      <c r="C699" s="373">
        <v>6.1568550562671884</v>
      </c>
      <c r="D699" s="167" t="s">
        <v>507</v>
      </c>
      <c r="E699" s="167" t="s">
        <v>532</v>
      </c>
    </row>
    <row r="700" spans="2:5">
      <c r="B700" s="66" t="s">
        <v>1004</v>
      </c>
      <c r="C700" s="373">
        <v>1.5935674438940231</v>
      </c>
      <c r="D700" s="167" t="s">
        <v>507</v>
      </c>
      <c r="E700" s="167" t="s">
        <v>532</v>
      </c>
    </row>
    <row r="701" spans="2:5">
      <c r="B701" s="66" t="s">
        <v>1005</v>
      </c>
      <c r="C701" s="373">
        <v>1.7947778277173432</v>
      </c>
      <c r="D701" s="167" t="s">
        <v>507</v>
      </c>
      <c r="E701" s="167" t="s">
        <v>532</v>
      </c>
    </row>
    <row r="702" spans="2:5">
      <c r="B702" s="66" t="s">
        <v>1006</v>
      </c>
      <c r="C702" s="373">
        <v>6.2059076975914902</v>
      </c>
      <c r="D702" s="167" t="s">
        <v>507</v>
      </c>
      <c r="E702" s="167" t="s">
        <v>532</v>
      </c>
    </row>
    <row r="703" spans="2:5">
      <c r="B703" s="66" t="s">
        <v>1007</v>
      </c>
      <c r="C703" s="373">
        <v>0.56923772177230947</v>
      </c>
      <c r="D703" s="167" t="s">
        <v>507</v>
      </c>
      <c r="E703" s="167" t="s">
        <v>532</v>
      </c>
    </row>
    <row r="704" spans="2:5">
      <c r="B704" s="66" t="s">
        <v>1008</v>
      </c>
      <c r="C704" s="373">
        <v>0.94277066105405549</v>
      </c>
      <c r="D704" s="167" t="s">
        <v>507</v>
      </c>
      <c r="E704" s="167" t="s">
        <v>532</v>
      </c>
    </row>
    <row r="705" spans="2:5">
      <c r="B705" s="66" t="s">
        <v>1009</v>
      </c>
      <c r="C705" s="373">
        <v>0.69711873280079795</v>
      </c>
      <c r="D705" s="167" t="s">
        <v>507</v>
      </c>
      <c r="E705" s="167" t="s">
        <v>532</v>
      </c>
    </row>
    <row r="706" spans="2:5">
      <c r="B706" s="66" t="s">
        <v>1010</v>
      </c>
      <c r="C706" s="373">
        <v>17.191216576532284</v>
      </c>
      <c r="D706" s="167" t="s">
        <v>507</v>
      </c>
      <c r="E706" s="167" t="s">
        <v>532</v>
      </c>
    </row>
    <row r="707" spans="2:5">
      <c r="B707" s="66" t="s">
        <v>1011</v>
      </c>
      <c r="C707" s="373">
        <v>6.8388617226212753</v>
      </c>
      <c r="D707" s="167" t="s">
        <v>507</v>
      </c>
      <c r="E707" s="167" t="s">
        <v>532</v>
      </c>
    </row>
    <row r="708" spans="2:5">
      <c r="B708" s="66" t="s">
        <v>1012</v>
      </c>
      <c r="C708" s="373">
        <v>6.8388617226212753</v>
      </c>
      <c r="D708" s="167" t="s">
        <v>507</v>
      </c>
      <c r="E708" s="167" t="s">
        <v>532</v>
      </c>
    </row>
    <row r="709" spans="2:5">
      <c r="B709" s="66" t="s">
        <v>1013</v>
      </c>
      <c r="C709" s="373">
        <v>7.4877680651170682</v>
      </c>
      <c r="D709" s="167" t="s">
        <v>507</v>
      </c>
      <c r="E709" s="167" t="s">
        <v>532</v>
      </c>
    </row>
    <row r="710" spans="2:5">
      <c r="B710" s="66" t="s">
        <v>1014</v>
      </c>
      <c r="C710" s="373">
        <v>6.8388617226212753</v>
      </c>
      <c r="D710" s="167" t="s">
        <v>507</v>
      </c>
      <c r="E710" s="167" t="s">
        <v>532</v>
      </c>
    </row>
    <row r="711" spans="2:5">
      <c r="B711" s="66" t="s">
        <v>1015</v>
      </c>
      <c r="C711" s="373">
        <v>6.8388617226212753</v>
      </c>
      <c r="D711" s="167" t="s">
        <v>507</v>
      </c>
      <c r="E711" s="167" t="s">
        <v>532</v>
      </c>
    </row>
    <row r="712" spans="2:5">
      <c r="B712" s="66" t="s">
        <v>513</v>
      </c>
      <c r="C712" s="373">
        <v>2.8027299826087879</v>
      </c>
      <c r="D712" s="167" t="s">
        <v>507</v>
      </c>
      <c r="E712" s="167" t="s">
        <v>532</v>
      </c>
    </row>
    <row r="713" spans="2:5">
      <c r="B713" s="66" t="s">
        <v>1016</v>
      </c>
      <c r="C713" s="373">
        <v>2.9786645246888788</v>
      </c>
      <c r="D713" s="167" t="s">
        <v>507</v>
      </c>
      <c r="E713" s="167" t="s">
        <v>532</v>
      </c>
    </row>
    <row r="714" spans="2:5">
      <c r="B714" s="66" t="s">
        <v>1017</v>
      </c>
      <c r="C714" s="373">
        <v>29.855313544367842</v>
      </c>
      <c r="D714" s="167" t="s">
        <v>507</v>
      </c>
      <c r="E714" s="167" t="s">
        <v>532</v>
      </c>
    </row>
    <row r="715" spans="2:5">
      <c r="B715" s="66" t="s">
        <v>1018</v>
      </c>
      <c r="C715" s="373">
        <v>43.215604411883824</v>
      </c>
      <c r="D715" s="167" t="s">
        <v>507</v>
      </c>
      <c r="E715" s="167" t="s">
        <v>532</v>
      </c>
    </row>
    <row r="716" spans="2:5">
      <c r="B716" s="66" t="s">
        <v>1019</v>
      </c>
      <c r="C716" s="373">
        <v>4.5116335469456423</v>
      </c>
      <c r="D716" s="167" t="s">
        <v>507</v>
      </c>
      <c r="E716" s="167" t="s">
        <v>532</v>
      </c>
    </row>
    <row r="717" spans="2:5">
      <c r="B717" s="66" t="s">
        <v>515</v>
      </c>
      <c r="C717" s="373">
        <v>2.7396409014675265</v>
      </c>
      <c r="D717" s="167" t="s">
        <v>507</v>
      </c>
      <c r="E717" s="167" t="s">
        <v>532</v>
      </c>
    </row>
    <row r="718" spans="2:5">
      <c r="B718" s="66" t="s">
        <v>1020</v>
      </c>
      <c r="C718" s="373">
        <v>1.707884856498515</v>
      </c>
      <c r="D718" s="167" t="s">
        <v>507</v>
      </c>
      <c r="E718" s="167" t="s">
        <v>532</v>
      </c>
    </row>
    <row r="719" spans="2:5">
      <c r="B719" s="66" t="s">
        <v>1021</v>
      </c>
      <c r="C719" s="373">
        <v>2.6399271233093504</v>
      </c>
      <c r="D719" s="167" t="s">
        <v>507</v>
      </c>
      <c r="E719" s="167" t="s">
        <v>532</v>
      </c>
    </row>
    <row r="720" spans="2:5">
      <c r="B720" s="66" t="s">
        <v>1022</v>
      </c>
      <c r="C720" s="373">
        <v>19.416497876984124</v>
      </c>
      <c r="D720" s="167" t="s">
        <v>507</v>
      </c>
      <c r="E720" s="167" t="s">
        <v>532</v>
      </c>
    </row>
    <row r="721" spans="2:5">
      <c r="B721" s="66" t="s">
        <v>1023</v>
      </c>
      <c r="C721" s="373">
        <v>23.040528217655929</v>
      </c>
      <c r="D721" s="167" t="s">
        <v>507</v>
      </c>
      <c r="E721" s="167" t="s">
        <v>532</v>
      </c>
    </row>
    <row r="722" spans="2:5">
      <c r="B722" s="66" t="s">
        <v>1024</v>
      </c>
      <c r="C722" s="373">
        <v>5.9914245101205994</v>
      </c>
      <c r="D722" s="167" t="s">
        <v>507</v>
      </c>
      <c r="E722" s="167" t="s">
        <v>532</v>
      </c>
    </row>
    <row r="723" spans="2:5">
      <c r="B723" s="66" t="s">
        <v>1025</v>
      </c>
      <c r="C723" s="373">
        <v>1.1282045142491459</v>
      </c>
      <c r="D723" s="167" t="s">
        <v>507</v>
      </c>
      <c r="E723" s="167" t="s">
        <v>532</v>
      </c>
    </row>
    <row r="724" spans="2:5">
      <c r="B724" s="66" t="s">
        <v>516</v>
      </c>
      <c r="C724" s="373">
        <v>5.5869000612925124</v>
      </c>
      <c r="D724" s="167" t="s">
        <v>507</v>
      </c>
      <c r="E724" s="167" t="s">
        <v>532</v>
      </c>
    </row>
    <row r="725" spans="2:5">
      <c r="B725" s="66" t="s">
        <v>525</v>
      </c>
      <c r="C725" s="373">
        <v>38.837192462473482</v>
      </c>
      <c r="D725" s="167" t="s">
        <v>507</v>
      </c>
      <c r="E725" s="167" t="s">
        <v>532</v>
      </c>
    </row>
    <row r="726" spans="2:5">
      <c r="B726" s="66" t="s">
        <v>1026</v>
      </c>
      <c r="C726" s="373">
        <v>2.0341483274480723</v>
      </c>
      <c r="D726" s="167" t="s">
        <v>507</v>
      </c>
      <c r="E726" s="167" t="s">
        <v>532</v>
      </c>
    </row>
    <row r="727" spans="2:5">
      <c r="B727" s="66" t="s">
        <v>1027</v>
      </c>
      <c r="C727" s="373">
        <v>1.5819644153320491</v>
      </c>
      <c r="D727" s="167" t="s">
        <v>507</v>
      </c>
      <c r="E727" s="167" t="s">
        <v>532</v>
      </c>
    </row>
    <row r="728" spans="2:5">
      <c r="B728" s="66" t="s">
        <v>1028</v>
      </c>
      <c r="C728" s="373">
        <v>2.1817713128270504</v>
      </c>
      <c r="D728" s="167" t="s">
        <v>507</v>
      </c>
      <c r="E728" s="167" t="s">
        <v>532</v>
      </c>
    </row>
    <row r="729" spans="2:5">
      <c r="B729" s="66" t="s">
        <v>1029</v>
      </c>
      <c r="C729" s="373">
        <v>1.9326280185357239</v>
      </c>
      <c r="D729" s="167" t="s">
        <v>507</v>
      </c>
      <c r="E729" s="167" t="s">
        <v>532</v>
      </c>
    </row>
    <row r="730" spans="2:5">
      <c r="B730" s="66" t="s">
        <v>524</v>
      </c>
      <c r="C730" s="373">
        <v>3.0046801095706153</v>
      </c>
      <c r="D730" s="167" t="s">
        <v>507</v>
      </c>
      <c r="E730" s="167" t="s">
        <v>532</v>
      </c>
    </row>
    <row r="731" spans="2:5">
      <c r="B731" s="66" t="s">
        <v>1030</v>
      </c>
      <c r="C731" s="373">
        <v>6.8388617226212753</v>
      </c>
      <c r="D731" s="167" t="s">
        <v>507</v>
      </c>
      <c r="E731" s="167" t="s">
        <v>532</v>
      </c>
    </row>
    <row r="732" spans="2:5">
      <c r="B732" s="66" t="s">
        <v>1031</v>
      </c>
      <c r="C732" s="373">
        <v>22.388426654141334</v>
      </c>
      <c r="D732" s="167" t="s">
        <v>507</v>
      </c>
      <c r="E732" s="167" t="s">
        <v>532</v>
      </c>
    </row>
    <row r="733" spans="2:5">
      <c r="B733" s="66" t="s">
        <v>1032</v>
      </c>
      <c r="C733" s="373">
        <v>22.388426654141334</v>
      </c>
      <c r="D733" s="167" t="s">
        <v>507</v>
      </c>
      <c r="E733" s="167" t="s">
        <v>532</v>
      </c>
    </row>
    <row r="734" spans="2:5">
      <c r="B734" s="66" t="s">
        <v>1033</v>
      </c>
      <c r="C734" s="373">
        <v>33.54816511050106</v>
      </c>
      <c r="D734" s="167" t="s">
        <v>507</v>
      </c>
      <c r="E734" s="167" t="s">
        <v>532</v>
      </c>
    </row>
    <row r="735" spans="2:5">
      <c r="B735" s="66" t="s">
        <v>1034</v>
      </c>
      <c r="C735" s="373">
        <v>39.246727504175098</v>
      </c>
      <c r="D735" s="167" t="s">
        <v>507</v>
      </c>
      <c r="E735" s="167" t="s">
        <v>532</v>
      </c>
    </row>
    <row r="736" spans="2:5">
      <c r="B736" s="66" t="s">
        <v>1035</v>
      </c>
      <c r="C736" s="373">
        <v>7.4877680651170682</v>
      </c>
      <c r="D736" s="167" t="s">
        <v>507</v>
      </c>
      <c r="E736" s="167" t="s">
        <v>532</v>
      </c>
    </row>
    <row r="737" spans="2:5">
      <c r="B737" s="66" t="s">
        <v>1036</v>
      </c>
      <c r="C737" s="373">
        <v>43.215604411883824</v>
      </c>
      <c r="D737" s="167" t="s">
        <v>507</v>
      </c>
      <c r="E737" s="167" t="s">
        <v>532</v>
      </c>
    </row>
    <row r="738" spans="2:5">
      <c r="B738" s="66" t="s">
        <v>1037</v>
      </c>
      <c r="C738" s="373">
        <v>7.4877680651170682</v>
      </c>
      <c r="D738" s="167" t="s">
        <v>507</v>
      </c>
      <c r="E738" s="167" t="s">
        <v>532</v>
      </c>
    </row>
    <row r="739" spans="2:5">
      <c r="B739" s="66" t="s">
        <v>519</v>
      </c>
      <c r="C739" s="373">
        <v>4.2404885182243426</v>
      </c>
      <c r="D739" s="167" t="s">
        <v>507</v>
      </c>
      <c r="E739" s="167" t="s">
        <v>532</v>
      </c>
    </row>
    <row r="740" spans="2:5">
      <c r="B740" s="66" t="s">
        <v>511</v>
      </c>
      <c r="C740" s="373">
        <v>3.2518891322263328</v>
      </c>
      <c r="D740" s="167" t="s">
        <v>507</v>
      </c>
      <c r="E740" s="167" t="s">
        <v>532</v>
      </c>
    </row>
    <row r="741" spans="2:5">
      <c r="B741" s="66" t="s">
        <v>512</v>
      </c>
      <c r="C741" s="373">
        <v>2.4045190789989985</v>
      </c>
      <c r="D741" s="167" t="s">
        <v>507</v>
      </c>
      <c r="E741" s="167" t="s">
        <v>532</v>
      </c>
    </row>
    <row r="742" spans="2:5">
      <c r="B742" s="66" t="s">
        <v>521</v>
      </c>
      <c r="C742" s="373">
        <v>5.9666879957040377</v>
      </c>
      <c r="D742" s="167" t="s">
        <v>507</v>
      </c>
      <c r="E742" s="167" t="s">
        <v>532</v>
      </c>
    </row>
    <row r="743" spans="2:5">
      <c r="B743" s="66" t="s">
        <v>1038</v>
      </c>
      <c r="C743" s="373">
        <v>4.9185979668704967</v>
      </c>
      <c r="D743" s="167" t="s">
        <v>507</v>
      </c>
      <c r="E743" s="167" t="s">
        <v>532</v>
      </c>
    </row>
    <row r="744" spans="2:5">
      <c r="B744" s="66" t="s">
        <v>1039</v>
      </c>
      <c r="C744" s="373">
        <v>4.9310644038237283</v>
      </c>
      <c r="D744" s="167" t="s">
        <v>507</v>
      </c>
      <c r="E744" s="167" t="s">
        <v>532</v>
      </c>
    </row>
    <row r="745" spans="2:5">
      <c r="B745" s="66" t="s">
        <v>520</v>
      </c>
      <c r="C745" s="373">
        <v>6.415655592075364</v>
      </c>
      <c r="D745" s="167" t="s">
        <v>507</v>
      </c>
      <c r="E745" s="167" t="s">
        <v>532</v>
      </c>
    </row>
    <row r="746" spans="2:5">
      <c r="B746" s="66" t="s">
        <v>1040</v>
      </c>
      <c r="C746" s="373">
        <v>7.3846859261478635</v>
      </c>
      <c r="D746" s="167" t="s">
        <v>507</v>
      </c>
      <c r="E746" s="167" t="s">
        <v>532</v>
      </c>
    </row>
    <row r="747" spans="2:5">
      <c r="B747" s="66" t="s">
        <v>514</v>
      </c>
      <c r="C747" s="373">
        <v>3.7055579179222637</v>
      </c>
      <c r="D747" s="167" t="s">
        <v>507</v>
      </c>
      <c r="E747" s="167" t="s">
        <v>532</v>
      </c>
    </row>
    <row r="748" spans="2:5">
      <c r="B748" s="66" t="s">
        <v>1041</v>
      </c>
      <c r="C748" s="373">
        <v>6.8388617226212753</v>
      </c>
      <c r="D748" s="167" t="s">
        <v>507</v>
      </c>
      <c r="E748" s="167" t="s">
        <v>532</v>
      </c>
    </row>
    <row r="749" spans="2:5">
      <c r="B749" s="66" t="s">
        <v>1042</v>
      </c>
      <c r="C749" s="373">
        <v>6.3715179137139337</v>
      </c>
      <c r="D749" s="167" t="s">
        <v>507</v>
      </c>
      <c r="E749" s="167" t="s">
        <v>532</v>
      </c>
    </row>
    <row r="750" spans="2:5">
      <c r="B750" s="66" t="s">
        <v>1043</v>
      </c>
      <c r="C750" s="373">
        <v>29.855313544367842</v>
      </c>
      <c r="D750" s="167" t="s">
        <v>507</v>
      </c>
      <c r="E750" s="167" t="s">
        <v>532</v>
      </c>
    </row>
    <row r="751" spans="2:5">
      <c r="B751" s="66" t="s">
        <v>1044</v>
      </c>
      <c r="C751" s="373">
        <v>8.2572717408149465</v>
      </c>
      <c r="D751" s="167" t="s">
        <v>507</v>
      </c>
      <c r="E751" s="167" t="s">
        <v>532</v>
      </c>
    </row>
    <row r="752" spans="2:5">
      <c r="B752" s="66" t="s">
        <v>1045</v>
      </c>
      <c r="C752" s="373">
        <v>2.664728979500588</v>
      </c>
      <c r="D752" s="167" t="s">
        <v>507</v>
      </c>
      <c r="E752" s="167" t="s">
        <v>532</v>
      </c>
    </row>
    <row r="753" spans="1:341 1271:3713">
      <c r="B753" s="66" t="s">
        <v>1046</v>
      </c>
      <c r="C753" s="373">
        <v>1.9326280185357239</v>
      </c>
      <c r="D753" s="167" t="s">
        <v>507</v>
      </c>
      <c r="E753" s="167" t="s">
        <v>532</v>
      </c>
    </row>
    <row r="754" spans="1:341 1271:3713">
      <c r="B754" s="66" t="s">
        <v>1047</v>
      </c>
      <c r="C754" s="373">
        <v>2.664728979500588</v>
      </c>
      <c r="D754" s="167" t="s">
        <v>507</v>
      </c>
      <c r="E754" s="167" t="s">
        <v>532</v>
      </c>
    </row>
    <row r="755" spans="1:341 1271:3713">
      <c r="B755" s="66" t="s">
        <v>1048</v>
      </c>
      <c r="C755" s="373">
        <v>0.56923772177230947</v>
      </c>
      <c r="D755" s="167" t="s">
        <v>507</v>
      </c>
      <c r="E755" s="167" t="s">
        <v>532</v>
      </c>
    </row>
    <row r="756" spans="1:341 1271:3713">
      <c r="B756" s="66" t="s">
        <v>1049</v>
      </c>
      <c r="C756" s="373">
        <v>2.9163008532261041</v>
      </c>
      <c r="D756" s="167" t="s">
        <v>507</v>
      </c>
      <c r="E756" s="167" t="s">
        <v>532</v>
      </c>
    </row>
    <row r="757" spans="1:341 1271:3713">
      <c r="B757" s="66" t="s">
        <v>1050</v>
      </c>
      <c r="C757" s="373">
        <v>9.0164800000000014</v>
      </c>
      <c r="D757" s="167" t="s">
        <v>507</v>
      </c>
      <c r="E757" s="167" t="s">
        <v>532</v>
      </c>
    </row>
    <row r="758" spans="1:341 1271:3713">
      <c r="A758" s="11"/>
      <c r="F758" s="11"/>
      <c r="G758" s="11"/>
      <c r="H758" s="26"/>
      <c r="I758" s="26"/>
      <c r="J758" s="26"/>
      <c r="K758" s="11"/>
      <c r="L758" s="11"/>
      <c r="M758" s="11"/>
      <c r="N758" s="11"/>
      <c r="O758" s="11"/>
      <c r="P758" s="11"/>
      <c r="Q758" s="11"/>
      <c r="R758" s="11"/>
      <c r="S758" s="417"/>
    </row>
    <row r="759" spans="1:341 1271:3713" s="176" customFormat="1">
      <c r="A759" s="174"/>
      <c r="B759" s="174" t="s">
        <v>416</v>
      </c>
      <c r="C759" s="174"/>
      <c r="D759" s="174"/>
      <c r="E759" s="174"/>
      <c r="F759" s="174"/>
      <c r="G759" s="174"/>
      <c r="H759" s="175"/>
      <c r="I759" s="175"/>
      <c r="J759" s="175"/>
      <c r="S759" s="420"/>
      <c r="T759" s="452"/>
      <c r="AVW759" s="11"/>
      <c r="AVX759" s="11"/>
      <c r="AVY759" s="11"/>
      <c r="AVZ759" s="11"/>
      <c r="AWA759" s="11"/>
      <c r="AWB759" s="11"/>
      <c r="AWC759" s="11"/>
      <c r="AWD759" s="11"/>
      <c r="AWE759" s="11"/>
      <c r="AWF759" s="11"/>
      <c r="AWG759" s="11"/>
      <c r="AWH759" s="11"/>
      <c r="AWI759" s="11"/>
      <c r="AWJ759" s="11"/>
      <c r="AWK759" s="11"/>
      <c r="AWL759" s="11"/>
      <c r="AWM759" s="11"/>
      <c r="AWN759" s="11"/>
      <c r="AWO759" s="11"/>
      <c r="AWP759" s="11"/>
      <c r="AWQ759" s="11"/>
      <c r="AWR759" s="11"/>
      <c r="AWS759" s="11"/>
      <c r="AWT759" s="11"/>
      <c r="AWU759" s="11"/>
      <c r="AWV759" s="11"/>
      <c r="AWW759" s="11"/>
      <c r="AWX759" s="11"/>
      <c r="AWY759" s="11"/>
      <c r="AWZ759" s="11"/>
      <c r="AXA759" s="11"/>
      <c r="AXB759" s="11"/>
      <c r="AXC759" s="11"/>
      <c r="AXD759" s="11"/>
      <c r="AXE759" s="11"/>
      <c r="AXF759" s="11"/>
      <c r="AXG759" s="11"/>
      <c r="AXH759" s="11"/>
      <c r="AXI759" s="11"/>
      <c r="AXJ759" s="11"/>
      <c r="AXK759" s="11"/>
      <c r="AXL759" s="11"/>
      <c r="AXM759" s="11"/>
      <c r="AXN759" s="11"/>
      <c r="AXO759" s="11"/>
      <c r="AXP759" s="11"/>
      <c r="AXQ759" s="11"/>
      <c r="AXR759" s="11"/>
      <c r="AXS759" s="11"/>
      <c r="AXT759" s="11"/>
      <c r="AXU759" s="11"/>
      <c r="AXV759" s="11"/>
      <c r="AXW759" s="11"/>
      <c r="AXX759" s="11"/>
      <c r="AXY759" s="11"/>
      <c r="AXZ759" s="11"/>
      <c r="AYA759" s="11"/>
      <c r="AYB759" s="11"/>
      <c r="AYC759" s="11"/>
      <c r="AYD759" s="11"/>
      <c r="AYE759" s="11"/>
      <c r="AYF759" s="11"/>
      <c r="AYG759" s="11"/>
      <c r="AYH759" s="11"/>
      <c r="AYI759" s="11"/>
      <c r="AYJ759" s="11"/>
      <c r="AYK759" s="11"/>
      <c r="AYL759" s="11"/>
      <c r="AYM759" s="11"/>
      <c r="AYN759" s="11"/>
      <c r="AYO759" s="11"/>
      <c r="AYP759" s="11"/>
      <c r="AYQ759" s="11"/>
      <c r="AYR759" s="11"/>
      <c r="AYS759" s="11"/>
      <c r="AYT759" s="11"/>
      <c r="AYU759" s="11"/>
      <c r="AYV759" s="11"/>
      <c r="AYW759" s="11"/>
      <c r="AYX759" s="11"/>
      <c r="AYY759" s="11"/>
      <c r="AYZ759" s="11"/>
      <c r="AZA759" s="11"/>
      <c r="AZB759" s="11"/>
      <c r="AZC759" s="11"/>
      <c r="AZD759" s="11"/>
      <c r="AZE759" s="11"/>
      <c r="AZF759" s="11"/>
      <c r="AZG759" s="11"/>
      <c r="AZH759" s="11"/>
      <c r="AZI759" s="11"/>
      <c r="AZJ759" s="11"/>
      <c r="AZK759" s="11"/>
      <c r="AZL759" s="11"/>
      <c r="AZM759" s="11"/>
      <c r="AZN759" s="11"/>
      <c r="AZO759" s="11"/>
      <c r="AZP759" s="11"/>
      <c r="AZQ759" s="11"/>
      <c r="AZR759" s="11"/>
      <c r="AZS759" s="11"/>
      <c r="AZT759" s="11"/>
      <c r="AZU759" s="11"/>
      <c r="AZV759" s="11"/>
      <c r="AZW759" s="11"/>
      <c r="AZX759" s="11"/>
      <c r="AZY759" s="11"/>
      <c r="AZZ759" s="11"/>
      <c r="BAA759" s="11"/>
      <c r="BAB759" s="11"/>
      <c r="BAC759" s="11"/>
      <c r="BAD759" s="11"/>
      <c r="BAE759" s="11"/>
      <c r="BAF759" s="11"/>
      <c r="BAG759" s="11"/>
      <c r="BAH759" s="11"/>
      <c r="BAI759" s="11"/>
      <c r="BAJ759" s="11"/>
      <c r="BAK759" s="11"/>
      <c r="BAL759" s="11"/>
      <c r="BAM759" s="11"/>
      <c r="BAN759" s="11"/>
      <c r="BAO759" s="11"/>
      <c r="BAP759" s="11"/>
      <c r="BAQ759" s="11"/>
      <c r="BAR759" s="11"/>
      <c r="BAS759" s="11"/>
      <c r="BAT759" s="11"/>
      <c r="BAU759" s="11"/>
      <c r="BAV759" s="11"/>
      <c r="BAW759" s="11"/>
      <c r="BAX759" s="11"/>
      <c r="BAY759" s="11"/>
      <c r="BAZ759" s="11"/>
      <c r="BBA759" s="11"/>
      <c r="BBB759" s="11"/>
      <c r="BBC759" s="11"/>
      <c r="BBD759" s="11"/>
      <c r="BBE759" s="11"/>
      <c r="BBF759" s="11"/>
      <c r="BBG759" s="11"/>
      <c r="BBH759" s="11"/>
      <c r="BBI759" s="11"/>
      <c r="BBJ759" s="11"/>
      <c r="BBK759" s="11"/>
      <c r="BBL759" s="11"/>
      <c r="BBM759" s="11"/>
      <c r="BBN759" s="11"/>
      <c r="BBO759" s="11"/>
      <c r="BBP759" s="11"/>
      <c r="BBQ759" s="11"/>
      <c r="BBR759" s="11"/>
      <c r="BBS759" s="11"/>
      <c r="BBT759" s="11"/>
      <c r="BBU759" s="11"/>
      <c r="BBV759" s="11"/>
      <c r="BBW759" s="11"/>
      <c r="BBX759" s="11"/>
      <c r="BBY759" s="11"/>
      <c r="BBZ759" s="11"/>
      <c r="BCA759" s="11"/>
      <c r="BCB759" s="11"/>
      <c r="BCC759" s="11"/>
      <c r="BCD759" s="11"/>
      <c r="BCE759" s="11"/>
      <c r="BCF759" s="11"/>
      <c r="BCG759" s="11"/>
      <c r="BCH759" s="11"/>
      <c r="BCI759" s="11"/>
      <c r="BCJ759" s="11"/>
      <c r="BCK759" s="11"/>
      <c r="BCL759" s="11"/>
      <c r="BCM759" s="11"/>
      <c r="BCN759" s="11"/>
      <c r="BCO759" s="11"/>
      <c r="BCP759" s="11"/>
      <c r="BCQ759" s="11"/>
      <c r="BCR759" s="11"/>
      <c r="BCS759" s="11"/>
      <c r="BCT759" s="11"/>
      <c r="BCU759" s="11"/>
      <c r="BCV759" s="11"/>
      <c r="BCW759" s="11"/>
      <c r="BCX759" s="11"/>
      <c r="BCY759" s="11"/>
      <c r="BCZ759" s="11"/>
      <c r="BDA759" s="11"/>
      <c r="BDB759" s="11"/>
      <c r="BDC759" s="11"/>
      <c r="BDD759" s="11"/>
      <c r="BDE759" s="11"/>
      <c r="BDF759" s="11"/>
      <c r="BDG759" s="11"/>
      <c r="BDH759" s="11"/>
      <c r="BDI759" s="11"/>
      <c r="BDJ759" s="11"/>
      <c r="BDK759" s="11"/>
      <c r="BDL759" s="11"/>
      <c r="BDM759" s="11"/>
      <c r="BDN759" s="11"/>
      <c r="BDO759" s="11"/>
      <c r="BDP759" s="11"/>
      <c r="BDQ759" s="11"/>
      <c r="BDR759" s="11"/>
      <c r="BDS759" s="11"/>
      <c r="BDT759" s="11"/>
      <c r="BDU759" s="11"/>
      <c r="BDV759" s="11"/>
      <c r="BDW759" s="11"/>
      <c r="BDX759" s="11"/>
      <c r="BDY759" s="11"/>
      <c r="BDZ759" s="11"/>
      <c r="BEA759" s="11"/>
      <c r="BEB759" s="11"/>
      <c r="BEC759" s="11"/>
      <c r="BED759" s="11"/>
      <c r="BEE759" s="11"/>
      <c r="BEF759" s="11"/>
      <c r="BEG759" s="11"/>
      <c r="BEH759" s="11"/>
      <c r="BEI759" s="11"/>
      <c r="BEJ759" s="11"/>
      <c r="BEK759" s="11"/>
      <c r="BEL759" s="11"/>
      <c r="BEM759" s="11"/>
      <c r="BEN759" s="11"/>
      <c r="BEO759" s="11"/>
      <c r="BEP759" s="11"/>
      <c r="BEQ759" s="11"/>
      <c r="BER759" s="11"/>
      <c r="BES759" s="11"/>
      <c r="BET759" s="11"/>
      <c r="BEU759" s="11"/>
      <c r="BEV759" s="11"/>
      <c r="BEW759" s="11"/>
      <c r="BEX759" s="11"/>
      <c r="BEY759" s="11"/>
      <c r="BEZ759" s="11"/>
      <c r="BFA759" s="11"/>
      <c r="BFB759" s="11"/>
      <c r="BFC759" s="11"/>
      <c r="BFD759" s="11"/>
      <c r="BFE759" s="11"/>
      <c r="BFF759" s="11"/>
      <c r="BFG759" s="11"/>
      <c r="BFH759" s="11"/>
      <c r="BFI759" s="11"/>
      <c r="BFJ759" s="11"/>
      <c r="BFK759" s="11"/>
      <c r="BFL759" s="11"/>
      <c r="BFM759" s="11"/>
      <c r="BFN759" s="11"/>
      <c r="BFO759" s="11"/>
      <c r="BFP759" s="11"/>
      <c r="BFQ759" s="11"/>
      <c r="BFR759" s="11"/>
      <c r="BFS759" s="11"/>
      <c r="BFT759" s="11"/>
      <c r="BFU759" s="11"/>
      <c r="BFV759" s="11"/>
      <c r="BFW759" s="11"/>
      <c r="BFX759" s="11"/>
      <c r="BFY759" s="11"/>
      <c r="BFZ759" s="11"/>
      <c r="BGA759" s="11"/>
      <c r="BGB759" s="11"/>
      <c r="BGC759" s="11"/>
      <c r="BGD759" s="11"/>
      <c r="BGE759" s="11"/>
      <c r="BGF759" s="11"/>
      <c r="BGG759" s="11"/>
      <c r="BGH759" s="11"/>
      <c r="BGI759" s="11"/>
      <c r="BGJ759" s="11"/>
      <c r="BGK759" s="11"/>
      <c r="BGL759" s="11"/>
      <c r="BGM759" s="11"/>
      <c r="BGN759" s="11"/>
      <c r="BGO759" s="11"/>
      <c r="BGP759" s="11"/>
      <c r="BGQ759" s="11"/>
      <c r="BGR759" s="11"/>
      <c r="BGS759" s="11"/>
      <c r="BGT759" s="11"/>
      <c r="BGU759" s="11"/>
      <c r="BGV759" s="11"/>
      <c r="BGW759" s="11"/>
      <c r="BGX759" s="11"/>
      <c r="BGY759" s="11"/>
      <c r="BGZ759" s="11"/>
      <c r="BHA759" s="11"/>
      <c r="BHB759" s="11"/>
      <c r="BHC759" s="11"/>
      <c r="BHD759" s="11"/>
      <c r="BHE759" s="11"/>
      <c r="BHF759" s="11"/>
      <c r="BHG759" s="11"/>
      <c r="BHH759" s="11"/>
      <c r="BHI759" s="11"/>
      <c r="BHJ759" s="11"/>
      <c r="BHK759" s="11"/>
      <c r="BHL759" s="11"/>
      <c r="BHM759" s="11"/>
      <c r="BHN759" s="11"/>
      <c r="BHO759" s="11"/>
      <c r="BHP759" s="11"/>
      <c r="BHQ759" s="11"/>
      <c r="BHR759" s="11"/>
      <c r="BHS759" s="11"/>
      <c r="BHT759" s="11"/>
      <c r="BHU759" s="11"/>
      <c r="BHV759" s="11"/>
      <c r="BHW759" s="11"/>
      <c r="BHX759" s="11"/>
      <c r="BHY759" s="11"/>
      <c r="BHZ759" s="11"/>
      <c r="BIA759" s="11"/>
      <c r="BIB759" s="11"/>
      <c r="BIC759" s="11"/>
      <c r="BID759" s="11"/>
      <c r="BIE759" s="11"/>
      <c r="BIF759" s="11"/>
      <c r="BIG759" s="11"/>
      <c r="BIH759" s="11"/>
      <c r="BII759" s="11"/>
      <c r="BIJ759" s="11"/>
      <c r="BIK759" s="11"/>
      <c r="BIL759" s="11"/>
      <c r="BIM759" s="11"/>
      <c r="BIN759" s="11"/>
      <c r="BIO759" s="11"/>
      <c r="BIP759" s="11"/>
      <c r="BIQ759" s="11"/>
      <c r="BIR759" s="11"/>
      <c r="BIS759" s="11"/>
      <c r="BIT759" s="11"/>
      <c r="BIU759" s="11"/>
      <c r="BIV759" s="11"/>
      <c r="BIW759" s="11"/>
      <c r="BIX759" s="11"/>
      <c r="BIY759" s="11"/>
      <c r="BIZ759" s="11"/>
      <c r="BJA759" s="11"/>
      <c r="BJB759" s="11"/>
      <c r="BJC759" s="11"/>
      <c r="BJD759" s="11"/>
      <c r="BJE759" s="11"/>
      <c r="BJF759" s="11"/>
      <c r="BJG759" s="11"/>
      <c r="BJH759" s="11"/>
      <c r="BJI759" s="11"/>
      <c r="BJJ759" s="11"/>
      <c r="BJK759" s="11"/>
      <c r="BJL759" s="11"/>
      <c r="BJM759" s="11"/>
      <c r="BJN759" s="11"/>
      <c r="BJO759" s="11"/>
      <c r="BJP759" s="11"/>
      <c r="BJQ759" s="11"/>
      <c r="BJR759" s="11"/>
      <c r="BJS759" s="11"/>
      <c r="BJT759" s="11"/>
      <c r="BJU759" s="11"/>
      <c r="BJV759" s="11"/>
      <c r="BJW759" s="11"/>
      <c r="BJX759" s="11"/>
      <c r="BJY759" s="11"/>
      <c r="BJZ759" s="11"/>
      <c r="BKA759" s="11"/>
      <c r="BKB759" s="11"/>
      <c r="BKC759" s="11"/>
      <c r="BKD759" s="11"/>
      <c r="BKE759" s="11"/>
      <c r="BKF759" s="11"/>
      <c r="BKG759" s="11"/>
      <c r="BKH759" s="11"/>
      <c r="BKI759" s="11"/>
      <c r="BKJ759" s="11"/>
      <c r="BKK759" s="11"/>
      <c r="BKL759" s="11"/>
      <c r="BKM759" s="11"/>
      <c r="BKN759" s="11"/>
      <c r="BKO759" s="11"/>
      <c r="BKP759" s="11"/>
      <c r="BKQ759" s="11"/>
      <c r="BKR759" s="11"/>
      <c r="BKS759" s="11"/>
      <c r="BKT759" s="11"/>
      <c r="BKU759" s="11"/>
      <c r="BKV759" s="11"/>
      <c r="BKW759" s="11"/>
      <c r="BKX759" s="11"/>
      <c r="BKY759" s="11"/>
      <c r="BKZ759" s="11"/>
      <c r="BLA759" s="11"/>
      <c r="BLB759" s="11"/>
      <c r="BLC759" s="11"/>
      <c r="BLD759" s="11"/>
      <c r="BLE759" s="11"/>
      <c r="BLF759" s="11"/>
      <c r="BLG759" s="11"/>
      <c r="BLH759" s="11"/>
      <c r="BLI759" s="11"/>
      <c r="BLJ759" s="11"/>
      <c r="BLK759" s="11"/>
      <c r="BLL759" s="11"/>
      <c r="BLM759" s="11"/>
      <c r="BLN759" s="11"/>
      <c r="BLO759" s="11"/>
      <c r="BLP759" s="11"/>
      <c r="BLQ759" s="11"/>
      <c r="BLR759" s="11"/>
      <c r="BLS759" s="11"/>
      <c r="BLT759" s="11"/>
      <c r="BLU759" s="11"/>
      <c r="BLV759" s="11"/>
      <c r="BLW759" s="11"/>
      <c r="BLX759" s="11"/>
      <c r="BLY759" s="11"/>
      <c r="BLZ759" s="11"/>
      <c r="BMA759" s="11"/>
      <c r="BMB759" s="11"/>
      <c r="BMC759" s="11"/>
      <c r="BMD759" s="11"/>
      <c r="BME759" s="11"/>
      <c r="BMF759" s="11"/>
      <c r="BMG759" s="11"/>
      <c r="BMH759" s="11"/>
      <c r="BMI759" s="11"/>
      <c r="BMJ759" s="11"/>
      <c r="BMK759" s="11"/>
      <c r="BML759" s="11"/>
      <c r="BMM759" s="11"/>
      <c r="BMN759" s="11"/>
      <c r="BMO759" s="11"/>
      <c r="BMP759" s="11"/>
      <c r="BMQ759" s="11"/>
      <c r="BMR759" s="11"/>
      <c r="BMS759" s="11"/>
      <c r="BMT759" s="11"/>
      <c r="BMU759" s="11"/>
      <c r="BMV759" s="11"/>
      <c r="BMW759" s="11"/>
      <c r="BMX759" s="11"/>
      <c r="BMY759" s="11"/>
      <c r="BMZ759" s="11"/>
      <c r="BNA759" s="11"/>
      <c r="BNB759" s="11"/>
      <c r="BNC759" s="11"/>
      <c r="BND759" s="11"/>
      <c r="BNE759" s="11"/>
      <c r="BNF759" s="11"/>
      <c r="BNG759" s="11"/>
      <c r="BNH759" s="11"/>
      <c r="BNI759" s="11"/>
      <c r="BNJ759" s="11"/>
      <c r="BNK759" s="11"/>
      <c r="BNL759" s="11"/>
      <c r="BNM759" s="11"/>
      <c r="BNN759" s="11"/>
      <c r="BNO759" s="11"/>
      <c r="BNP759" s="11"/>
      <c r="BNQ759" s="11"/>
      <c r="BNR759" s="11"/>
      <c r="BNS759" s="11"/>
      <c r="BNT759" s="11"/>
      <c r="BNU759" s="11"/>
      <c r="BNV759" s="11"/>
      <c r="BNW759" s="11"/>
      <c r="BNX759" s="11"/>
      <c r="BNY759" s="11"/>
      <c r="BNZ759" s="11"/>
      <c r="BOA759" s="11"/>
      <c r="BOB759" s="11"/>
      <c r="BOC759" s="11"/>
      <c r="BOD759" s="11"/>
      <c r="BOE759" s="11"/>
      <c r="BOF759" s="11"/>
      <c r="BOG759" s="11"/>
      <c r="BOH759" s="11"/>
      <c r="BOI759" s="11"/>
      <c r="BOJ759" s="11"/>
      <c r="BOK759" s="11"/>
      <c r="BOL759" s="11"/>
      <c r="BOM759" s="11"/>
      <c r="BON759" s="11"/>
      <c r="BOO759" s="11"/>
      <c r="BOP759" s="11"/>
      <c r="BOQ759" s="11"/>
      <c r="BOR759" s="11"/>
      <c r="BOS759" s="11"/>
      <c r="BOT759" s="11"/>
      <c r="BOU759" s="11"/>
      <c r="BOV759" s="11"/>
      <c r="BOW759" s="11"/>
      <c r="BOX759" s="11"/>
      <c r="BOY759" s="11"/>
      <c r="BOZ759" s="11"/>
      <c r="BPA759" s="11"/>
      <c r="BPB759" s="11"/>
      <c r="BPC759" s="11"/>
      <c r="BPD759" s="11"/>
      <c r="BPE759" s="11"/>
      <c r="BPF759" s="11"/>
      <c r="BPG759" s="11"/>
      <c r="BPH759" s="11"/>
      <c r="BPI759" s="11"/>
      <c r="BPJ759" s="11"/>
      <c r="BPK759" s="11"/>
      <c r="BPL759" s="11"/>
      <c r="BPM759" s="11"/>
      <c r="BPN759" s="11"/>
      <c r="BPO759" s="11"/>
      <c r="BPP759" s="11"/>
      <c r="BPQ759" s="11"/>
      <c r="BPR759" s="11"/>
      <c r="BPS759" s="11"/>
      <c r="BPT759" s="11"/>
      <c r="BPU759" s="11"/>
      <c r="BPV759" s="11"/>
      <c r="BPW759" s="11"/>
      <c r="BPX759" s="11"/>
      <c r="BPY759" s="11"/>
      <c r="BPZ759" s="11"/>
      <c r="BQA759" s="11"/>
      <c r="BQB759" s="11"/>
      <c r="BQC759" s="11"/>
      <c r="BQD759" s="11"/>
      <c r="BQE759" s="11"/>
      <c r="BQF759" s="11"/>
      <c r="BQG759" s="11"/>
      <c r="BQH759" s="11"/>
      <c r="BQI759" s="11"/>
      <c r="BQJ759" s="11"/>
      <c r="BQK759" s="11"/>
      <c r="BQL759" s="11"/>
      <c r="BQM759" s="11"/>
      <c r="BQN759" s="11"/>
      <c r="BQO759" s="11"/>
      <c r="BQP759" s="11"/>
      <c r="BQQ759" s="11"/>
      <c r="BQR759" s="11"/>
      <c r="BQS759" s="11"/>
      <c r="BQT759" s="11"/>
      <c r="BQU759" s="11"/>
      <c r="BQV759" s="11"/>
      <c r="BQW759" s="11"/>
      <c r="BQX759" s="11"/>
      <c r="BQY759" s="11"/>
      <c r="BQZ759" s="11"/>
      <c r="BRA759" s="11"/>
      <c r="BRB759" s="11"/>
      <c r="BRC759" s="11"/>
      <c r="BRD759" s="11"/>
      <c r="BRE759" s="11"/>
      <c r="BRF759" s="11"/>
      <c r="BRG759" s="11"/>
      <c r="BRH759" s="11"/>
      <c r="BRI759" s="11"/>
      <c r="BRJ759" s="11"/>
      <c r="BRK759" s="11"/>
      <c r="BRL759" s="11"/>
      <c r="BRM759" s="11"/>
      <c r="BRN759" s="11"/>
      <c r="BRO759" s="11"/>
      <c r="BRP759" s="11"/>
      <c r="BRQ759" s="11"/>
      <c r="BRR759" s="11"/>
      <c r="BRS759" s="11"/>
      <c r="BRT759" s="11"/>
      <c r="BRU759" s="11"/>
      <c r="BRV759" s="11"/>
      <c r="BRW759" s="11"/>
      <c r="BRX759" s="11"/>
      <c r="BRY759" s="11"/>
      <c r="BRZ759" s="11"/>
      <c r="BSA759" s="11"/>
      <c r="BSB759" s="11"/>
      <c r="BSC759" s="11"/>
      <c r="BSD759" s="11"/>
      <c r="BSE759" s="11"/>
      <c r="BSF759" s="11"/>
      <c r="BSG759" s="11"/>
      <c r="BSH759" s="11"/>
      <c r="BSI759" s="11"/>
      <c r="BSJ759" s="11"/>
      <c r="BSK759" s="11"/>
      <c r="BSL759" s="11"/>
      <c r="BSM759" s="11"/>
      <c r="BSN759" s="11"/>
      <c r="BSO759" s="11"/>
      <c r="BSP759" s="11"/>
      <c r="BSQ759" s="11"/>
      <c r="BSR759" s="11"/>
      <c r="BSS759" s="11"/>
      <c r="BST759" s="11"/>
      <c r="BSU759" s="11"/>
      <c r="BSV759" s="11"/>
      <c r="BSW759" s="11"/>
      <c r="BSX759" s="11"/>
      <c r="BSY759" s="11"/>
      <c r="BSZ759" s="11"/>
      <c r="BTA759" s="11"/>
      <c r="BTB759" s="11"/>
      <c r="BTC759" s="11"/>
      <c r="BTD759" s="11"/>
      <c r="BTE759" s="11"/>
      <c r="BTF759" s="11"/>
      <c r="BTG759" s="11"/>
      <c r="BTH759" s="11"/>
      <c r="BTI759" s="11"/>
      <c r="BTJ759" s="11"/>
      <c r="BTK759" s="11"/>
      <c r="BTL759" s="11"/>
      <c r="BTM759" s="11"/>
      <c r="BTN759" s="11"/>
      <c r="BTO759" s="11"/>
      <c r="BTP759" s="11"/>
      <c r="BTQ759" s="11"/>
      <c r="BTR759" s="11"/>
      <c r="BTS759" s="11"/>
      <c r="BTT759" s="11"/>
      <c r="BTU759" s="11"/>
      <c r="BTV759" s="11"/>
      <c r="BTW759" s="11"/>
      <c r="BTX759" s="11"/>
      <c r="BTY759" s="11"/>
      <c r="BTZ759" s="11"/>
      <c r="BUA759" s="11"/>
      <c r="BUB759" s="11"/>
      <c r="BUC759" s="11"/>
      <c r="BUD759" s="11"/>
      <c r="BUE759" s="11"/>
      <c r="BUF759" s="11"/>
      <c r="BUG759" s="11"/>
      <c r="BUH759" s="11"/>
      <c r="BUI759" s="11"/>
      <c r="BUJ759" s="11"/>
      <c r="BUK759" s="11"/>
      <c r="BUL759" s="11"/>
      <c r="BUM759" s="11"/>
      <c r="BUN759" s="11"/>
      <c r="BUO759" s="11"/>
      <c r="BUP759" s="11"/>
      <c r="BUQ759" s="11"/>
      <c r="BUR759" s="11"/>
      <c r="BUS759" s="11"/>
      <c r="BUT759" s="11"/>
      <c r="BUU759" s="11"/>
      <c r="BUV759" s="11"/>
      <c r="BUW759" s="11"/>
      <c r="BUX759" s="11"/>
      <c r="BUY759" s="11"/>
      <c r="BUZ759" s="11"/>
      <c r="BVA759" s="11"/>
      <c r="BVB759" s="11"/>
      <c r="BVC759" s="11"/>
      <c r="BVD759" s="11"/>
      <c r="BVE759" s="11"/>
      <c r="BVF759" s="11"/>
      <c r="BVG759" s="11"/>
      <c r="BVH759" s="11"/>
      <c r="BVI759" s="11"/>
      <c r="BVJ759" s="11"/>
      <c r="BVK759" s="11"/>
      <c r="BVL759" s="11"/>
      <c r="BVM759" s="11"/>
      <c r="BVN759" s="11"/>
      <c r="BVO759" s="11"/>
      <c r="BVP759" s="11"/>
      <c r="BVQ759" s="11"/>
      <c r="BVR759" s="11"/>
      <c r="BVS759" s="11"/>
      <c r="BVT759" s="11"/>
      <c r="BVU759" s="11"/>
      <c r="BVV759" s="11"/>
      <c r="BVW759" s="11"/>
      <c r="BVX759" s="11"/>
      <c r="BVY759" s="11"/>
      <c r="BVZ759" s="11"/>
      <c r="BWA759" s="11"/>
      <c r="BWB759" s="11"/>
      <c r="BWC759" s="11"/>
      <c r="BWD759" s="11"/>
      <c r="BWE759" s="11"/>
      <c r="BWF759" s="11"/>
      <c r="BWG759" s="11"/>
      <c r="BWH759" s="11"/>
      <c r="BWI759" s="11"/>
      <c r="BWJ759" s="11"/>
      <c r="BWK759" s="11"/>
      <c r="BWL759" s="11"/>
      <c r="BWM759" s="11"/>
      <c r="BWN759" s="11"/>
      <c r="BWO759" s="11"/>
      <c r="BWP759" s="11"/>
      <c r="BWQ759" s="11"/>
      <c r="BWR759" s="11"/>
      <c r="BWS759" s="11"/>
      <c r="BWT759" s="11"/>
      <c r="BWU759" s="11"/>
      <c r="BWV759" s="11"/>
      <c r="BWW759" s="11"/>
      <c r="BWX759" s="11"/>
      <c r="BWY759" s="11"/>
      <c r="BWZ759" s="11"/>
      <c r="BXA759" s="11"/>
      <c r="BXB759" s="11"/>
      <c r="BXC759" s="11"/>
      <c r="BXD759" s="11"/>
      <c r="BXE759" s="11"/>
      <c r="BXF759" s="11"/>
      <c r="BXG759" s="11"/>
      <c r="BXH759" s="11"/>
      <c r="BXI759" s="11"/>
      <c r="BXJ759" s="11"/>
      <c r="BXK759" s="11"/>
      <c r="BXL759" s="11"/>
      <c r="BXM759" s="11"/>
      <c r="BXN759" s="11"/>
      <c r="BXO759" s="11"/>
      <c r="BXP759" s="11"/>
      <c r="BXQ759" s="11"/>
      <c r="BXR759" s="11"/>
      <c r="BXS759" s="11"/>
      <c r="BXT759" s="11"/>
      <c r="BXU759" s="11"/>
      <c r="BXV759" s="11"/>
      <c r="BXW759" s="11"/>
      <c r="BXX759" s="11"/>
      <c r="BXY759" s="11"/>
      <c r="BXZ759" s="11"/>
      <c r="BYA759" s="11"/>
      <c r="BYB759" s="11"/>
      <c r="BYC759" s="11"/>
      <c r="BYD759" s="11"/>
      <c r="BYE759" s="11"/>
      <c r="BYF759" s="11"/>
      <c r="BYG759" s="11"/>
      <c r="BYH759" s="11"/>
      <c r="BYI759" s="11"/>
      <c r="BYJ759" s="11"/>
      <c r="BYK759" s="11"/>
      <c r="BYL759" s="11"/>
      <c r="BYM759" s="11"/>
      <c r="BYN759" s="11"/>
      <c r="BYO759" s="11"/>
      <c r="BYP759" s="11"/>
      <c r="BYQ759" s="11"/>
      <c r="BYR759" s="11"/>
      <c r="BYS759" s="11"/>
      <c r="BYT759" s="11"/>
      <c r="BYU759" s="11"/>
      <c r="BYV759" s="11"/>
      <c r="BYW759" s="11"/>
      <c r="BYX759" s="11"/>
      <c r="BYY759" s="11"/>
      <c r="BYZ759" s="11"/>
      <c r="BZA759" s="11"/>
      <c r="BZB759" s="11"/>
      <c r="BZC759" s="11"/>
      <c r="BZD759" s="11"/>
      <c r="BZE759" s="11"/>
      <c r="BZF759" s="11"/>
      <c r="BZG759" s="11"/>
      <c r="BZH759" s="11"/>
      <c r="BZI759" s="11"/>
      <c r="BZJ759" s="11"/>
      <c r="BZK759" s="11"/>
      <c r="BZL759" s="11"/>
      <c r="BZM759" s="11"/>
      <c r="BZN759" s="11"/>
      <c r="BZO759" s="11"/>
      <c r="BZP759" s="11"/>
      <c r="BZQ759" s="11"/>
      <c r="BZR759" s="11"/>
      <c r="BZS759" s="11"/>
      <c r="BZT759" s="11"/>
      <c r="BZU759" s="11"/>
      <c r="BZV759" s="11"/>
      <c r="BZW759" s="11"/>
      <c r="BZX759" s="11"/>
      <c r="BZY759" s="11"/>
      <c r="BZZ759" s="11"/>
      <c r="CAA759" s="11"/>
      <c r="CAB759" s="11"/>
      <c r="CAC759" s="11"/>
      <c r="CAD759" s="11"/>
      <c r="CAE759" s="11"/>
      <c r="CAF759" s="11"/>
      <c r="CAG759" s="11"/>
      <c r="CAH759" s="11"/>
      <c r="CAI759" s="11"/>
      <c r="CAJ759" s="11"/>
      <c r="CAK759" s="11"/>
      <c r="CAL759" s="11"/>
      <c r="CAM759" s="11"/>
      <c r="CAN759" s="11"/>
      <c r="CAO759" s="11"/>
      <c r="CAP759" s="11"/>
      <c r="CAQ759" s="11"/>
      <c r="CAR759" s="11"/>
      <c r="CAS759" s="11"/>
      <c r="CAT759" s="11"/>
      <c r="CAU759" s="11"/>
      <c r="CAV759" s="11"/>
      <c r="CAW759" s="11"/>
      <c r="CAX759" s="11"/>
      <c r="CAY759" s="11"/>
      <c r="CAZ759" s="11"/>
      <c r="CBA759" s="11"/>
      <c r="CBB759" s="11"/>
      <c r="CBC759" s="11"/>
      <c r="CBD759" s="11"/>
      <c r="CBE759" s="11"/>
      <c r="CBF759" s="11"/>
      <c r="CBG759" s="11"/>
      <c r="CBH759" s="11"/>
      <c r="CBI759" s="11"/>
      <c r="CBJ759" s="11"/>
      <c r="CBK759" s="11"/>
      <c r="CBL759" s="11"/>
      <c r="CBM759" s="11"/>
      <c r="CBN759" s="11"/>
      <c r="CBO759" s="11"/>
      <c r="CBP759" s="11"/>
      <c r="CBQ759" s="11"/>
      <c r="CBR759" s="11"/>
      <c r="CBS759" s="11"/>
      <c r="CBT759" s="11"/>
      <c r="CBU759" s="11"/>
      <c r="CBV759" s="11"/>
      <c r="CBW759" s="11"/>
      <c r="CBX759" s="11"/>
      <c r="CBY759" s="11"/>
      <c r="CBZ759" s="11"/>
      <c r="CCA759" s="11"/>
      <c r="CCB759" s="11"/>
      <c r="CCC759" s="11"/>
      <c r="CCD759" s="11"/>
      <c r="CCE759" s="11"/>
      <c r="CCF759" s="11"/>
      <c r="CCG759" s="11"/>
      <c r="CCH759" s="11"/>
      <c r="CCI759" s="11"/>
      <c r="CCJ759" s="11"/>
      <c r="CCK759" s="11"/>
      <c r="CCL759" s="11"/>
      <c r="CCM759" s="11"/>
      <c r="CCN759" s="11"/>
      <c r="CCO759" s="11"/>
      <c r="CCP759" s="11"/>
      <c r="CCQ759" s="11"/>
      <c r="CCR759" s="11"/>
      <c r="CCS759" s="11"/>
      <c r="CCT759" s="11"/>
      <c r="CCU759" s="11"/>
      <c r="CCV759" s="11"/>
      <c r="CCW759" s="11"/>
      <c r="CCX759" s="11"/>
      <c r="CCY759" s="11"/>
      <c r="CCZ759" s="11"/>
      <c r="CDA759" s="11"/>
      <c r="CDB759" s="11"/>
      <c r="CDC759" s="11"/>
      <c r="CDD759" s="11"/>
      <c r="CDE759" s="11"/>
      <c r="CDF759" s="11"/>
      <c r="CDG759" s="11"/>
      <c r="CDH759" s="11"/>
      <c r="CDI759" s="11"/>
      <c r="CDJ759" s="11"/>
      <c r="CDK759" s="11"/>
      <c r="CDL759" s="11"/>
      <c r="CDM759" s="11"/>
      <c r="CDN759" s="11"/>
      <c r="CDO759" s="11"/>
      <c r="CDP759" s="11"/>
      <c r="CDQ759" s="11"/>
      <c r="CDR759" s="11"/>
      <c r="CDS759" s="11"/>
      <c r="CDT759" s="11"/>
      <c r="CDU759" s="11"/>
      <c r="CDV759" s="11"/>
      <c r="CDW759" s="11"/>
      <c r="CDX759" s="11"/>
      <c r="CDY759" s="11"/>
      <c r="CDZ759" s="11"/>
      <c r="CEA759" s="11"/>
      <c r="CEB759" s="11"/>
      <c r="CEC759" s="11"/>
      <c r="CED759" s="11"/>
      <c r="CEE759" s="11"/>
      <c r="CEF759" s="11"/>
      <c r="CEG759" s="11"/>
      <c r="CEH759" s="11"/>
      <c r="CEI759" s="11"/>
      <c r="CEJ759" s="11"/>
      <c r="CEK759" s="11"/>
      <c r="CEL759" s="11"/>
      <c r="CEM759" s="11"/>
      <c r="CEN759" s="11"/>
      <c r="CEO759" s="11"/>
      <c r="CEP759" s="11"/>
      <c r="CEQ759" s="11"/>
      <c r="CER759" s="11"/>
      <c r="CES759" s="11"/>
      <c r="CET759" s="11"/>
      <c r="CEU759" s="11"/>
      <c r="CEV759" s="11"/>
      <c r="CEW759" s="11"/>
      <c r="CEX759" s="11"/>
      <c r="CEY759" s="11"/>
      <c r="CEZ759" s="11"/>
      <c r="CFA759" s="11"/>
      <c r="CFB759" s="11"/>
      <c r="CFC759" s="11"/>
      <c r="CFD759" s="11"/>
      <c r="CFE759" s="11"/>
      <c r="CFF759" s="11"/>
      <c r="CFG759" s="11"/>
      <c r="CFH759" s="11"/>
      <c r="CFI759" s="11"/>
      <c r="CFJ759" s="11"/>
      <c r="CFK759" s="11"/>
      <c r="CFL759" s="11"/>
      <c r="CFM759" s="11"/>
      <c r="CFN759" s="11"/>
      <c r="CFO759" s="11"/>
      <c r="CFP759" s="11"/>
      <c r="CFQ759" s="11"/>
      <c r="CFR759" s="11"/>
      <c r="CFS759" s="11"/>
      <c r="CFT759" s="11"/>
      <c r="CFU759" s="11"/>
      <c r="CFV759" s="11"/>
      <c r="CFW759" s="11"/>
      <c r="CFX759" s="11"/>
      <c r="CFY759" s="11"/>
      <c r="CFZ759" s="11"/>
      <c r="CGA759" s="11"/>
      <c r="CGB759" s="11"/>
      <c r="CGC759" s="11"/>
      <c r="CGD759" s="11"/>
      <c r="CGE759" s="11"/>
      <c r="CGF759" s="11"/>
      <c r="CGG759" s="11"/>
      <c r="CGH759" s="11"/>
      <c r="CGI759" s="11"/>
      <c r="CGJ759" s="11"/>
      <c r="CGK759" s="11"/>
      <c r="CGL759" s="11"/>
      <c r="CGM759" s="11"/>
      <c r="CGN759" s="11"/>
      <c r="CGO759" s="11"/>
      <c r="CGP759" s="11"/>
      <c r="CGQ759" s="11"/>
      <c r="CGR759" s="11"/>
      <c r="CGS759" s="11"/>
      <c r="CGT759" s="11"/>
      <c r="CGU759" s="11"/>
      <c r="CGV759" s="11"/>
      <c r="CGW759" s="11"/>
      <c r="CGX759" s="11"/>
      <c r="CGY759" s="11"/>
      <c r="CGZ759" s="11"/>
      <c r="CHA759" s="11"/>
      <c r="CHB759" s="11"/>
      <c r="CHC759" s="11"/>
      <c r="CHD759" s="11"/>
      <c r="CHE759" s="11"/>
      <c r="CHF759" s="11"/>
      <c r="CHG759" s="11"/>
      <c r="CHH759" s="11"/>
      <c r="CHI759" s="11"/>
      <c r="CHJ759" s="11"/>
      <c r="CHK759" s="11"/>
      <c r="CHL759" s="11"/>
      <c r="CHM759" s="11"/>
      <c r="CHN759" s="11"/>
      <c r="CHO759" s="11"/>
      <c r="CHP759" s="11"/>
      <c r="CHQ759" s="11"/>
      <c r="CHR759" s="11"/>
      <c r="CHS759" s="11"/>
      <c r="CHT759" s="11"/>
      <c r="CHU759" s="11"/>
      <c r="CHV759" s="11"/>
      <c r="CHW759" s="11"/>
      <c r="CHX759" s="11"/>
      <c r="CHY759" s="11"/>
      <c r="CHZ759" s="11"/>
      <c r="CIA759" s="11"/>
      <c r="CIB759" s="11"/>
      <c r="CIC759" s="11"/>
      <c r="CID759" s="11"/>
      <c r="CIE759" s="11"/>
      <c r="CIF759" s="11"/>
      <c r="CIG759" s="11"/>
      <c r="CIH759" s="11"/>
      <c r="CII759" s="11"/>
      <c r="CIJ759" s="11"/>
      <c r="CIK759" s="11"/>
      <c r="CIL759" s="11"/>
      <c r="CIM759" s="11"/>
      <c r="CIN759" s="11"/>
      <c r="CIO759" s="11"/>
      <c r="CIP759" s="11"/>
      <c r="CIQ759" s="11"/>
      <c r="CIR759" s="11"/>
      <c r="CIS759" s="11"/>
      <c r="CIT759" s="11"/>
      <c r="CIU759" s="11"/>
      <c r="CIV759" s="11"/>
      <c r="CIW759" s="11"/>
      <c r="CIX759" s="11"/>
      <c r="CIY759" s="11"/>
      <c r="CIZ759" s="11"/>
      <c r="CJA759" s="11"/>
      <c r="CJB759" s="11"/>
      <c r="CJC759" s="11"/>
      <c r="CJD759" s="11"/>
      <c r="CJE759" s="11"/>
      <c r="CJF759" s="11"/>
      <c r="CJG759" s="11"/>
      <c r="CJH759" s="11"/>
      <c r="CJI759" s="11"/>
      <c r="CJJ759" s="11"/>
      <c r="CJK759" s="11"/>
      <c r="CJL759" s="11"/>
      <c r="CJM759" s="11"/>
      <c r="CJN759" s="11"/>
      <c r="CJO759" s="11"/>
      <c r="CJP759" s="11"/>
      <c r="CJQ759" s="11"/>
      <c r="CJR759" s="11"/>
      <c r="CJS759" s="11"/>
      <c r="CJT759" s="11"/>
      <c r="CJU759" s="11"/>
      <c r="CJV759" s="11"/>
      <c r="CJW759" s="11"/>
      <c r="CJX759" s="11"/>
      <c r="CJY759" s="11"/>
      <c r="CJZ759" s="11"/>
      <c r="CKA759" s="11"/>
      <c r="CKB759" s="11"/>
      <c r="CKC759" s="11"/>
      <c r="CKD759" s="11"/>
      <c r="CKE759" s="11"/>
      <c r="CKF759" s="11"/>
      <c r="CKG759" s="11"/>
      <c r="CKH759" s="11"/>
      <c r="CKI759" s="11"/>
      <c r="CKJ759" s="11"/>
      <c r="CKK759" s="11"/>
      <c r="CKL759" s="11"/>
      <c r="CKM759" s="11"/>
      <c r="CKN759" s="11"/>
      <c r="CKO759" s="11"/>
      <c r="CKP759" s="11"/>
      <c r="CKQ759" s="11"/>
      <c r="CKR759" s="11"/>
      <c r="CKS759" s="11"/>
      <c r="CKT759" s="11"/>
      <c r="CKU759" s="11"/>
      <c r="CKV759" s="11"/>
      <c r="CKW759" s="11"/>
      <c r="CKX759" s="11"/>
      <c r="CKY759" s="11"/>
      <c r="CKZ759" s="11"/>
      <c r="CLA759" s="11"/>
      <c r="CLB759" s="11"/>
      <c r="CLC759" s="11"/>
      <c r="CLD759" s="11"/>
      <c r="CLE759" s="11"/>
      <c r="CLF759" s="11"/>
      <c r="CLG759" s="11"/>
      <c r="CLH759" s="11"/>
      <c r="CLI759" s="11"/>
      <c r="CLJ759" s="11"/>
      <c r="CLK759" s="11"/>
      <c r="CLL759" s="11"/>
      <c r="CLM759" s="11"/>
      <c r="CLN759" s="11"/>
      <c r="CLO759" s="11"/>
      <c r="CLP759" s="11"/>
      <c r="CLQ759" s="11"/>
      <c r="CLR759" s="11"/>
      <c r="CLS759" s="11"/>
      <c r="CLT759" s="11"/>
      <c r="CLU759" s="11"/>
      <c r="CLV759" s="11"/>
      <c r="CLW759" s="11"/>
      <c r="CLX759" s="11"/>
      <c r="CLY759" s="11"/>
      <c r="CLZ759" s="11"/>
      <c r="CMA759" s="11"/>
      <c r="CMB759" s="11"/>
      <c r="CMC759" s="11"/>
      <c r="CMD759" s="11"/>
      <c r="CME759" s="11"/>
      <c r="CMF759" s="11"/>
      <c r="CMG759" s="11"/>
      <c r="CMH759" s="11"/>
      <c r="CMI759" s="11"/>
      <c r="CMJ759" s="11"/>
      <c r="CMK759" s="11"/>
      <c r="CML759" s="11"/>
      <c r="CMM759" s="11"/>
      <c r="CMN759" s="11"/>
      <c r="CMO759" s="11"/>
      <c r="CMP759" s="11"/>
      <c r="CMQ759" s="11"/>
      <c r="CMR759" s="11"/>
      <c r="CMS759" s="11"/>
      <c r="CMT759" s="11"/>
      <c r="CMU759" s="11"/>
      <c r="CMV759" s="11"/>
      <c r="CMW759" s="11"/>
      <c r="CMX759" s="11"/>
      <c r="CMY759" s="11"/>
      <c r="CMZ759" s="11"/>
      <c r="CNA759" s="11"/>
      <c r="CNB759" s="11"/>
      <c r="CNC759" s="11"/>
      <c r="CND759" s="11"/>
      <c r="CNE759" s="11"/>
      <c r="CNF759" s="11"/>
      <c r="CNG759" s="11"/>
      <c r="CNH759" s="11"/>
      <c r="CNI759" s="11"/>
      <c r="CNJ759" s="11"/>
      <c r="CNK759" s="11"/>
      <c r="CNL759" s="11"/>
      <c r="CNM759" s="11"/>
      <c r="CNN759" s="11"/>
      <c r="CNO759" s="11"/>
      <c r="CNP759" s="11"/>
      <c r="CNQ759" s="11"/>
      <c r="CNR759" s="11"/>
      <c r="CNS759" s="11"/>
      <c r="CNT759" s="11"/>
      <c r="CNU759" s="11"/>
      <c r="CNV759" s="11"/>
      <c r="CNW759" s="11"/>
      <c r="CNX759" s="11"/>
      <c r="CNY759" s="11"/>
      <c r="CNZ759" s="11"/>
      <c r="COA759" s="11"/>
      <c r="COB759" s="11"/>
      <c r="COC759" s="11"/>
      <c r="COD759" s="11"/>
      <c r="COE759" s="11"/>
      <c r="COF759" s="11"/>
      <c r="COG759" s="11"/>
      <c r="COH759" s="11"/>
      <c r="COI759" s="11"/>
      <c r="COJ759" s="11"/>
      <c r="COK759" s="11"/>
      <c r="COL759" s="11"/>
      <c r="COM759" s="11"/>
      <c r="CON759" s="11"/>
      <c r="COO759" s="11"/>
      <c r="COP759" s="11"/>
      <c r="COQ759" s="11"/>
      <c r="COR759" s="11"/>
      <c r="COS759" s="11"/>
      <c r="COT759" s="11"/>
      <c r="COU759" s="11"/>
      <c r="COV759" s="11"/>
      <c r="COW759" s="11"/>
      <c r="COX759" s="11"/>
      <c r="COY759" s="11"/>
      <c r="COZ759" s="11"/>
      <c r="CPA759" s="11"/>
      <c r="CPB759" s="11"/>
      <c r="CPC759" s="11"/>
      <c r="CPD759" s="11"/>
      <c r="CPE759" s="11"/>
      <c r="CPF759" s="11"/>
      <c r="CPG759" s="11"/>
      <c r="CPH759" s="11"/>
      <c r="CPI759" s="11"/>
      <c r="CPJ759" s="11"/>
      <c r="CPK759" s="11"/>
      <c r="CPL759" s="11"/>
      <c r="CPM759" s="11"/>
      <c r="CPN759" s="11"/>
      <c r="CPO759" s="11"/>
      <c r="CPP759" s="11"/>
      <c r="CPQ759" s="11"/>
      <c r="CPR759" s="11"/>
      <c r="CPS759" s="11"/>
      <c r="CPT759" s="11"/>
      <c r="CPU759" s="11"/>
      <c r="CPV759" s="11"/>
      <c r="CPW759" s="11"/>
      <c r="CPX759" s="11"/>
      <c r="CPY759" s="11"/>
      <c r="CPZ759" s="11"/>
      <c r="CQA759" s="11"/>
      <c r="CQB759" s="11"/>
      <c r="CQC759" s="11"/>
      <c r="CQD759" s="11"/>
      <c r="CQE759" s="11"/>
      <c r="CQF759" s="11"/>
      <c r="CQG759" s="11"/>
      <c r="CQH759" s="11"/>
      <c r="CQI759" s="11"/>
      <c r="CQJ759" s="11"/>
      <c r="CQK759" s="11"/>
      <c r="CQL759" s="11"/>
      <c r="CQM759" s="11"/>
      <c r="CQN759" s="11"/>
      <c r="CQO759" s="11"/>
      <c r="CQP759" s="11"/>
      <c r="CQQ759" s="11"/>
      <c r="CQR759" s="11"/>
      <c r="CQS759" s="11"/>
      <c r="CQT759" s="11"/>
      <c r="CQU759" s="11"/>
      <c r="CQV759" s="11"/>
      <c r="CQW759" s="11"/>
      <c r="CQX759" s="11"/>
      <c r="CQY759" s="11"/>
      <c r="CQZ759" s="11"/>
      <c r="CRA759" s="11"/>
      <c r="CRB759" s="11"/>
      <c r="CRC759" s="11"/>
      <c r="CRD759" s="11"/>
      <c r="CRE759" s="11"/>
      <c r="CRF759" s="11"/>
      <c r="CRG759" s="11"/>
      <c r="CRH759" s="11"/>
      <c r="CRI759" s="11"/>
      <c r="CRJ759" s="11"/>
      <c r="CRK759" s="11"/>
      <c r="CRL759" s="11"/>
      <c r="CRM759" s="11"/>
      <c r="CRN759" s="11"/>
      <c r="CRO759" s="11"/>
      <c r="CRP759" s="11"/>
      <c r="CRQ759" s="11"/>
      <c r="CRR759" s="11"/>
      <c r="CRS759" s="11"/>
      <c r="CRT759" s="11"/>
      <c r="CRU759" s="11"/>
      <c r="CRV759" s="11"/>
      <c r="CRW759" s="11"/>
      <c r="CRX759" s="11"/>
      <c r="CRY759" s="11"/>
      <c r="CRZ759" s="11"/>
      <c r="CSA759" s="11"/>
      <c r="CSB759" s="11"/>
      <c r="CSC759" s="11"/>
      <c r="CSD759" s="11"/>
      <c r="CSE759" s="11"/>
      <c r="CSF759" s="11"/>
      <c r="CSG759" s="11"/>
      <c r="CSH759" s="11"/>
      <c r="CSI759" s="11"/>
      <c r="CSJ759" s="11"/>
      <c r="CSK759" s="11"/>
      <c r="CSL759" s="11"/>
      <c r="CSM759" s="11"/>
      <c r="CSN759" s="11"/>
      <c r="CSO759" s="11"/>
      <c r="CSP759" s="11"/>
      <c r="CSQ759" s="11"/>
      <c r="CSR759" s="11"/>
      <c r="CSS759" s="11"/>
      <c r="CST759" s="11"/>
      <c r="CSU759" s="11"/>
      <c r="CSV759" s="11"/>
      <c r="CSW759" s="11"/>
      <c r="CSX759" s="11"/>
      <c r="CSY759" s="11"/>
      <c r="CSZ759" s="11"/>
      <c r="CTA759" s="11"/>
      <c r="CTB759" s="11"/>
      <c r="CTC759" s="11"/>
      <c r="CTD759" s="11"/>
      <c r="CTE759" s="11"/>
      <c r="CTF759" s="11"/>
      <c r="CTG759" s="11"/>
      <c r="CTH759" s="11"/>
      <c r="CTI759" s="11"/>
      <c r="CTJ759" s="11"/>
      <c r="CTK759" s="11"/>
      <c r="CTL759" s="11"/>
      <c r="CTM759" s="11"/>
      <c r="CTN759" s="11"/>
      <c r="CTO759" s="11"/>
      <c r="CTP759" s="11"/>
      <c r="CTQ759" s="11"/>
      <c r="CTR759" s="11"/>
      <c r="CTS759" s="11"/>
      <c r="CTT759" s="11"/>
      <c r="CTU759" s="11"/>
      <c r="CTV759" s="11"/>
      <c r="CTW759" s="11"/>
      <c r="CTX759" s="11"/>
      <c r="CTY759" s="11"/>
      <c r="CTZ759" s="11"/>
      <c r="CUA759" s="11"/>
      <c r="CUB759" s="11"/>
      <c r="CUC759" s="11"/>
      <c r="CUD759" s="11"/>
      <c r="CUE759" s="11"/>
      <c r="CUF759" s="11"/>
      <c r="CUG759" s="11"/>
      <c r="CUH759" s="11"/>
      <c r="CUI759" s="11"/>
      <c r="CUJ759" s="11"/>
      <c r="CUK759" s="11"/>
      <c r="CUL759" s="11"/>
      <c r="CUM759" s="11"/>
      <c r="CUN759" s="11"/>
      <c r="CUO759" s="11"/>
      <c r="CUP759" s="11"/>
      <c r="CUQ759" s="11"/>
      <c r="CUR759" s="11"/>
      <c r="CUS759" s="11"/>
      <c r="CUT759" s="11"/>
      <c r="CUU759" s="11"/>
      <c r="CUV759" s="11"/>
      <c r="CUW759" s="11"/>
      <c r="CUX759" s="11"/>
      <c r="CUY759" s="11"/>
      <c r="CUZ759" s="11"/>
      <c r="CVA759" s="11"/>
      <c r="CVB759" s="11"/>
      <c r="CVC759" s="11"/>
      <c r="CVD759" s="11"/>
      <c r="CVE759" s="11"/>
      <c r="CVF759" s="11"/>
      <c r="CVG759" s="11"/>
      <c r="CVH759" s="11"/>
      <c r="CVI759" s="11"/>
      <c r="CVJ759" s="11"/>
      <c r="CVK759" s="11"/>
      <c r="CVL759" s="11"/>
      <c r="CVM759" s="11"/>
      <c r="CVN759" s="11"/>
      <c r="CVO759" s="11"/>
      <c r="CVP759" s="11"/>
      <c r="CVQ759" s="11"/>
      <c r="CVR759" s="11"/>
      <c r="CVS759" s="11"/>
      <c r="CVT759" s="11"/>
      <c r="CVU759" s="11"/>
      <c r="CVV759" s="11"/>
      <c r="CVW759" s="11"/>
      <c r="CVX759" s="11"/>
      <c r="CVY759" s="11"/>
      <c r="CVZ759" s="11"/>
      <c r="CWA759" s="11"/>
      <c r="CWB759" s="11"/>
      <c r="CWC759" s="11"/>
      <c r="CWD759" s="11"/>
      <c r="CWE759" s="11"/>
      <c r="CWF759" s="11"/>
      <c r="CWG759" s="11"/>
      <c r="CWH759" s="11"/>
      <c r="CWI759" s="11"/>
      <c r="CWJ759" s="11"/>
      <c r="CWK759" s="11"/>
      <c r="CWL759" s="11"/>
      <c r="CWM759" s="11"/>
      <c r="CWN759" s="11"/>
      <c r="CWO759" s="11"/>
      <c r="CWP759" s="11"/>
      <c r="CWQ759" s="11"/>
      <c r="CWR759" s="11"/>
      <c r="CWS759" s="11"/>
      <c r="CWT759" s="11"/>
      <c r="CWU759" s="11"/>
      <c r="CWV759" s="11"/>
      <c r="CWW759" s="11"/>
      <c r="CWX759" s="11"/>
      <c r="CWY759" s="11"/>
      <c r="CWZ759" s="11"/>
      <c r="CXA759" s="11"/>
      <c r="CXB759" s="11"/>
      <c r="CXC759" s="11"/>
      <c r="CXD759" s="11"/>
      <c r="CXE759" s="11"/>
      <c r="CXF759" s="11"/>
      <c r="CXG759" s="11"/>
      <c r="CXH759" s="11"/>
      <c r="CXI759" s="11"/>
      <c r="CXJ759" s="11"/>
      <c r="CXK759" s="11"/>
      <c r="CXL759" s="11"/>
      <c r="CXM759" s="11"/>
      <c r="CXN759" s="11"/>
      <c r="CXO759" s="11"/>
      <c r="CXP759" s="11"/>
      <c r="CXQ759" s="11"/>
      <c r="CXR759" s="11"/>
      <c r="CXS759" s="11"/>
      <c r="CXT759" s="11"/>
      <c r="CXU759" s="11"/>
      <c r="CXV759" s="11"/>
      <c r="CXW759" s="11"/>
      <c r="CXX759" s="11"/>
      <c r="CXY759" s="11"/>
      <c r="CXZ759" s="11"/>
      <c r="CYA759" s="11"/>
      <c r="CYB759" s="11"/>
      <c r="CYC759" s="11"/>
      <c r="CYD759" s="11"/>
      <c r="CYE759" s="11"/>
      <c r="CYF759" s="11"/>
      <c r="CYG759" s="11"/>
      <c r="CYH759" s="11"/>
      <c r="CYI759" s="11"/>
      <c r="CYJ759" s="11"/>
      <c r="CYK759" s="11"/>
      <c r="CYL759" s="11"/>
      <c r="CYM759" s="11"/>
      <c r="CYN759" s="11"/>
      <c r="CYO759" s="11"/>
      <c r="CYP759" s="11"/>
      <c r="CYQ759" s="11"/>
      <c r="CYR759" s="11"/>
      <c r="CYS759" s="11"/>
      <c r="CYT759" s="11"/>
      <c r="CYU759" s="11"/>
      <c r="CYV759" s="11"/>
      <c r="CYW759" s="11"/>
      <c r="CYX759" s="11"/>
      <c r="CYY759" s="11"/>
      <c r="CYZ759" s="11"/>
      <c r="CZA759" s="11"/>
      <c r="CZB759" s="11"/>
      <c r="CZC759" s="11"/>
      <c r="CZD759" s="11"/>
      <c r="CZE759" s="11"/>
      <c r="CZF759" s="11"/>
      <c r="CZG759" s="11"/>
      <c r="CZH759" s="11"/>
      <c r="CZI759" s="11"/>
      <c r="CZJ759" s="11"/>
      <c r="CZK759" s="11"/>
      <c r="CZL759" s="11"/>
      <c r="CZM759" s="11"/>
      <c r="CZN759" s="11"/>
      <c r="CZO759" s="11"/>
      <c r="CZP759" s="11"/>
      <c r="CZQ759" s="11"/>
      <c r="CZR759" s="11"/>
      <c r="CZS759" s="11"/>
      <c r="CZT759" s="11"/>
      <c r="CZU759" s="11"/>
      <c r="CZV759" s="11"/>
      <c r="CZW759" s="11"/>
      <c r="CZX759" s="11"/>
      <c r="CZY759" s="11"/>
      <c r="CZZ759" s="11"/>
      <c r="DAA759" s="11"/>
      <c r="DAB759" s="11"/>
      <c r="DAC759" s="11"/>
      <c r="DAD759" s="11"/>
      <c r="DAE759" s="11"/>
      <c r="DAF759" s="11"/>
      <c r="DAG759" s="11"/>
      <c r="DAH759" s="11"/>
      <c r="DAI759" s="11"/>
      <c r="DAJ759" s="11"/>
      <c r="DAK759" s="11"/>
      <c r="DAL759" s="11"/>
      <c r="DAM759" s="11"/>
      <c r="DAN759" s="11"/>
      <c r="DAO759" s="11"/>
      <c r="DAP759" s="11"/>
      <c r="DAQ759" s="11"/>
      <c r="DAR759" s="11"/>
      <c r="DAS759" s="11"/>
      <c r="DAT759" s="11"/>
      <c r="DAU759" s="11"/>
      <c r="DAV759" s="11"/>
      <c r="DAW759" s="11"/>
      <c r="DAX759" s="11"/>
      <c r="DAY759" s="11"/>
      <c r="DAZ759" s="11"/>
      <c r="DBA759" s="11"/>
      <c r="DBB759" s="11"/>
      <c r="DBC759" s="11"/>
      <c r="DBD759" s="11"/>
      <c r="DBE759" s="11"/>
      <c r="DBF759" s="11"/>
      <c r="DBG759" s="11"/>
      <c r="DBH759" s="11"/>
      <c r="DBI759" s="11"/>
      <c r="DBJ759" s="11"/>
      <c r="DBK759" s="11"/>
      <c r="DBL759" s="11"/>
      <c r="DBM759" s="11"/>
      <c r="DBN759" s="11"/>
      <c r="DBO759" s="11"/>
      <c r="DBP759" s="11"/>
      <c r="DBQ759" s="11"/>
      <c r="DBR759" s="11"/>
      <c r="DBS759" s="11"/>
      <c r="DBT759" s="11"/>
      <c r="DBU759" s="11"/>
      <c r="DBV759" s="11"/>
      <c r="DBW759" s="11"/>
      <c r="DBX759" s="11"/>
      <c r="DBY759" s="11"/>
      <c r="DBZ759" s="11"/>
      <c r="DCA759" s="11"/>
      <c r="DCB759" s="11"/>
      <c r="DCC759" s="11"/>
      <c r="DCD759" s="11"/>
      <c r="DCE759" s="11"/>
      <c r="DCF759" s="11"/>
      <c r="DCG759" s="11"/>
      <c r="DCH759" s="11"/>
      <c r="DCI759" s="11"/>
      <c r="DCJ759" s="11"/>
      <c r="DCK759" s="11"/>
      <c r="DCL759" s="11"/>
      <c r="DCM759" s="11"/>
      <c r="DCN759" s="11"/>
      <c r="DCO759" s="11"/>
      <c r="DCP759" s="11"/>
      <c r="DCQ759" s="11"/>
      <c r="DCR759" s="11"/>
      <c r="DCS759" s="11"/>
      <c r="DCT759" s="11"/>
      <c r="DCU759" s="11"/>
      <c r="DCV759" s="11"/>
      <c r="DCW759" s="11"/>
      <c r="DCX759" s="11"/>
      <c r="DCY759" s="11"/>
      <c r="DCZ759" s="11"/>
      <c r="DDA759" s="11"/>
      <c r="DDB759" s="11"/>
      <c r="DDC759" s="11"/>
      <c r="DDD759" s="11"/>
      <c r="DDE759" s="11"/>
      <c r="DDF759" s="11"/>
      <c r="DDG759" s="11"/>
      <c r="DDH759" s="11"/>
      <c r="DDI759" s="11"/>
      <c r="DDJ759" s="11"/>
      <c r="DDK759" s="11"/>
      <c r="DDL759" s="11"/>
      <c r="DDM759" s="11"/>
      <c r="DDN759" s="11"/>
      <c r="DDO759" s="11"/>
      <c r="DDP759" s="11"/>
      <c r="DDQ759" s="11"/>
      <c r="DDR759" s="11"/>
      <c r="DDS759" s="11"/>
      <c r="DDT759" s="11"/>
      <c r="DDU759" s="11"/>
      <c r="DDV759" s="11"/>
      <c r="DDW759" s="11"/>
      <c r="DDX759" s="11"/>
      <c r="DDY759" s="11"/>
      <c r="DDZ759" s="11"/>
      <c r="DEA759" s="11"/>
      <c r="DEB759" s="11"/>
      <c r="DEC759" s="11"/>
      <c r="DED759" s="11"/>
      <c r="DEE759" s="11"/>
      <c r="DEF759" s="11"/>
      <c r="DEG759" s="11"/>
      <c r="DEH759" s="11"/>
      <c r="DEI759" s="11"/>
      <c r="DEJ759" s="11"/>
      <c r="DEK759" s="11"/>
      <c r="DEL759" s="11"/>
      <c r="DEM759" s="11"/>
      <c r="DEN759" s="11"/>
      <c r="DEO759" s="11"/>
      <c r="DEP759" s="11"/>
      <c r="DEQ759" s="11"/>
      <c r="DER759" s="11"/>
      <c r="DES759" s="11"/>
      <c r="DET759" s="11"/>
      <c r="DEU759" s="11"/>
      <c r="DEV759" s="11"/>
      <c r="DEW759" s="11"/>
      <c r="DEX759" s="11"/>
      <c r="DEY759" s="11"/>
      <c r="DEZ759" s="11"/>
      <c r="DFA759" s="11"/>
      <c r="DFB759" s="11"/>
      <c r="DFC759" s="11"/>
      <c r="DFD759" s="11"/>
      <c r="DFE759" s="11"/>
      <c r="DFF759" s="11"/>
      <c r="DFG759" s="11"/>
      <c r="DFH759" s="11"/>
      <c r="DFI759" s="11"/>
      <c r="DFJ759" s="11"/>
      <c r="DFK759" s="11"/>
      <c r="DFL759" s="11"/>
      <c r="DFM759" s="11"/>
      <c r="DFN759" s="11"/>
      <c r="DFO759" s="11"/>
      <c r="DFP759" s="11"/>
      <c r="DFQ759" s="11"/>
      <c r="DFR759" s="11"/>
      <c r="DFS759" s="11"/>
      <c r="DFT759" s="11"/>
      <c r="DFU759" s="11"/>
      <c r="DFV759" s="11"/>
      <c r="DFW759" s="11"/>
      <c r="DFX759" s="11"/>
      <c r="DFY759" s="11"/>
      <c r="DFZ759" s="11"/>
      <c r="DGA759" s="11"/>
      <c r="DGB759" s="11"/>
      <c r="DGC759" s="11"/>
      <c r="DGD759" s="11"/>
      <c r="DGE759" s="11"/>
      <c r="DGF759" s="11"/>
      <c r="DGG759" s="11"/>
      <c r="DGH759" s="11"/>
      <c r="DGI759" s="11"/>
      <c r="DGJ759" s="11"/>
      <c r="DGK759" s="11"/>
      <c r="DGL759" s="11"/>
      <c r="DGM759" s="11"/>
      <c r="DGN759" s="11"/>
      <c r="DGO759" s="11"/>
      <c r="DGP759" s="11"/>
      <c r="DGQ759" s="11"/>
      <c r="DGR759" s="11"/>
      <c r="DGS759" s="11"/>
      <c r="DGT759" s="11"/>
      <c r="DGU759" s="11"/>
      <c r="DGV759" s="11"/>
      <c r="DGW759" s="11"/>
      <c r="DGX759" s="11"/>
      <c r="DGY759" s="11"/>
      <c r="DGZ759" s="11"/>
      <c r="DHA759" s="11"/>
      <c r="DHB759" s="11"/>
      <c r="DHC759" s="11"/>
      <c r="DHD759" s="11"/>
      <c r="DHE759" s="11"/>
      <c r="DHF759" s="11"/>
      <c r="DHG759" s="11"/>
      <c r="DHH759" s="11"/>
      <c r="DHI759" s="11"/>
      <c r="DHJ759" s="11"/>
      <c r="DHK759" s="11"/>
      <c r="DHL759" s="11"/>
      <c r="DHM759" s="11"/>
      <c r="DHN759" s="11"/>
      <c r="DHO759" s="11"/>
      <c r="DHP759" s="11"/>
      <c r="DHQ759" s="11"/>
      <c r="DHR759" s="11"/>
      <c r="DHS759" s="11"/>
      <c r="DHT759" s="11"/>
      <c r="DHU759" s="11"/>
      <c r="DHV759" s="11"/>
      <c r="DHW759" s="11"/>
      <c r="DHX759" s="11"/>
      <c r="DHY759" s="11"/>
      <c r="DHZ759" s="11"/>
      <c r="DIA759" s="11"/>
      <c r="DIB759" s="11"/>
      <c r="DIC759" s="11"/>
      <c r="DID759" s="11"/>
      <c r="DIE759" s="11"/>
      <c r="DIF759" s="11"/>
      <c r="DIG759" s="11"/>
      <c r="DIH759" s="11"/>
      <c r="DII759" s="11"/>
      <c r="DIJ759" s="11"/>
      <c r="DIK759" s="11"/>
      <c r="DIL759" s="11"/>
      <c r="DIM759" s="11"/>
      <c r="DIN759" s="11"/>
      <c r="DIO759" s="11"/>
      <c r="DIP759" s="11"/>
      <c r="DIQ759" s="11"/>
      <c r="DIR759" s="11"/>
      <c r="DIS759" s="11"/>
      <c r="DIT759" s="11"/>
      <c r="DIU759" s="11"/>
      <c r="DIV759" s="11"/>
      <c r="DIW759" s="11"/>
      <c r="DIX759" s="11"/>
      <c r="DIY759" s="11"/>
      <c r="DIZ759" s="11"/>
      <c r="DJA759" s="11"/>
      <c r="DJB759" s="11"/>
      <c r="DJC759" s="11"/>
      <c r="DJD759" s="11"/>
      <c r="DJE759" s="11"/>
      <c r="DJF759" s="11"/>
      <c r="DJG759" s="11"/>
      <c r="DJH759" s="11"/>
      <c r="DJI759" s="11"/>
      <c r="DJJ759" s="11"/>
      <c r="DJK759" s="11"/>
      <c r="DJL759" s="11"/>
      <c r="DJM759" s="11"/>
      <c r="DJN759" s="11"/>
      <c r="DJO759" s="11"/>
      <c r="DJP759" s="11"/>
      <c r="DJQ759" s="11"/>
      <c r="DJR759" s="11"/>
      <c r="DJS759" s="11"/>
      <c r="DJT759" s="11"/>
      <c r="DJU759" s="11"/>
      <c r="DJV759" s="11"/>
      <c r="DJW759" s="11"/>
      <c r="DJX759" s="11"/>
      <c r="DJY759" s="11"/>
      <c r="DJZ759" s="11"/>
      <c r="DKA759" s="11"/>
      <c r="DKB759" s="11"/>
      <c r="DKC759" s="11"/>
      <c r="DKD759" s="11"/>
      <c r="DKE759" s="11"/>
      <c r="DKF759" s="11"/>
      <c r="DKG759" s="11"/>
      <c r="DKH759" s="11"/>
      <c r="DKI759" s="11"/>
      <c r="DKJ759" s="11"/>
      <c r="DKK759" s="11"/>
      <c r="DKL759" s="11"/>
      <c r="DKM759" s="11"/>
      <c r="DKN759" s="11"/>
      <c r="DKO759" s="11"/>
      <c r="DKP759" s="11"/>
      <c r="DKQ759" s="11"/>
      <c r="DKR759" s="11"/>
      <c r="DKS759" s="11"/>
      <c r="DKT759" s="11"/>
      <c r="DKU759" s="11"/>
      <c r="DKV759" s="11"/>
      <c r="DKW759" s="11"/>
      <c r="DKX759" s="11"/>
      <c r="DKY759" s="11"/>
      <c r="DKZ759" s="11"/>
      <c r="DLA759" s="11"/>
      <c r="DLB759" s="11"/>
      <c r="DLC759" s="11"/>
      <c r="DLD759" s="11"/>
      <c r="DLE759" s="11"/>
      <c r="DLF759" s="11"/>
      <c r="DLG759" s="11"/>
      <c r="DLH759" s="11"/>
      <c r="DLI759" s="11"/>
      <c r="DLJ759" s="11"/>
      <c r="DLK759" s="11"/>
      <c r="DLL759" s="11"/>
      <c r="DLM759" s="11"/>
      <c r="DLN759" s="11"/>
      <c r="DLO759" s="11"/>
      <c r="DLP759" s="11"/>
      <c r="DLQ759" s="11"/>
      <c r="DLR759" s="11"/>
      <c r="DLS759" s="11"/>
      <c r="DLT759" s="11"/>
      <c r="DLU759" s="11"/>
      <c r="DLV759" s="11"/>
      <c r="DLW759" s="11"/>
      <c r="DLX759" s="11"/>
      <c r="DLY759" s="11"/>
      <c r="DLZ759" s="11"/>
      <c r="DMA759" s="11"/>
      <c r="DMB759" s="11"/>
      <c r="DMC759" s="11"/>
      <c r="DMD759" s="11"/>
      <c r="DME759" s="11"/>
      <c r="DMF759" s="11"/>
      <c r="DMG759" s="11"/>
      <c r="DMH759" s="11"/>
      <c r="DMI759" s="11"/>
      <c r="DMJ759" s="11"/>
      <c r="DMK759" s="11"/>
      <c r="DML759" s="11"/>
      <c r="DMM759" s="11"/>
      <c r="DMN759" s="11"/>
      <c r="DMO759" s="11"/>
      <c r="DMP759" s="11"/>
      <c r="DMQ759" s="11"/>
      <c r="DMR759" s="11"/>
      <c r="DMS759" s="11"/>
      <c r="DMT759" s="11"/>
      <c r="DMU759" s="11"/>
      <c r="DMV759" s="11"/>
      <c r="DMW759" s="11"/>
      <c r="DMX759" s="11"/>
      <c r="DMY759" s="11"/>
      <c r="DMZ759" s="11"/>
      <c r="DNA759" s="11"/>
      <c r="DNB759" s="11"/>
      <c r="DNC759" s="11"/>
      <c r="DND759" s="11"/>
      <c r="DNE759" s="11"/>
      <c r="DNF759" s="11"/>
      <c r="DNG759" s="11"/>
      <c r="DNH759" s="11"/>
      <c r="DNI759" s="11"/>
      <c r="DNJ759" s="11"/>
      <c r="DNK759" s="11"/>
      <c r="DNL759" s="11"/>
      <c r="DNM759" s="11"/>
      <c r="DNN759" s="11"/>
      <c r="DNO759" s="11"/>
      <c r="DNP759" s="11"/>
      <c r="DNQ759" s="11"/>
      <c r="DNR759" s="11"/>
      <c r="DNS759" s="11"/>
      <c r="DNT759" s="11"/>
      <c r="DNU759" s="11"/>
      <c r="DNV759" s="11"/>
      <c r="DNW759" s="11"/>
      <c r="DNX759" s="11"/>
      <c r="DNY759" s="11"/>
      <c r="DNZ759" s="11"/>
      <c r="DOA759" s="11"/>
      <c r="DOB759" s="11"/>
      <c r="DOC759" s="11"/>
      <c r="DOD759" s="11"/>
      <c r="DOE759" s="11"/>
      <c r="DOF759" s="11"/>
      <c r="DOG759" s="11"/>
      <c r="DOH759" s="11"/>
      <c r="DOI759" s="11"/>
      <c r="DOJ759" s="11"/>
      <c r="DOK759" s="11"/>
      <c r="DOL759" s="11"/>
      <c r="DOM759" s="11"/>
      <c r="DON759" s="11"/>
      <c r="DOO759" s="11"/>
      <c r="DOP759" s="11"/>
      <c r="DOQ759" s="11"/>
      <c r="DOR759" s="11"/>
      <c r="DOS759" s="11"/>
      <c r="DOT759" s="11"/>
      <c r="DOU759" s="11"/>
      <c r="DOV759" s="11"/>
      <c r="DOW759" s="11"/>
      <c r="DOX759" s="11"/>
      <c r="DOY759" s="11"/>
      <c r="DOZ759" s="11"/>
      <c r="DPA759" s="11"/>
      <c r="DPB759" s="11"/>
      <c r="DPC759" s="11"/>
      <c r="DPD759" s="11"/>
      <c r="DPE759" s="11"/>
      <c r="DPF759" s="11"/>
      <c r="DPG759" s="11"/>
      <c r="DPH759" s="11"/>
      <c r="DPI759" s="11"/>
      <c r="DPJ759" s="11"/>
      <c r="DPK759" s="11"/>
      <c r="DPL759" s="11"/>
      <c r="DPM759" s="11"/>
      <c r="DPN759" s="11"/>
      <c r="DPO759" s="11"/>
      <c r="DPP759" s="11"/>
      <c r="DPQ759" s="11"/>
      <c r="DPR759" s="11"/>
      <c r="DPS759" s="11"/>
      <c r="DPT759" s="11"/>
      <c r="DPU759" s="11"/>
      <c r="DPV759" s="11"/>
      <c r="DPW759" s="11"/>
      <c r="DPX759" s="11"/>
      <c r="DPY759" s="11"/>
      <c r="DPZ759" s="11"/>
      <c r="DQA759" s="11"/>
      <c r="DQB759" s="11"/>
      <c r="DQC759" s="11"/>
      <c r="DQD759" s="11"/>
      <c r="DQE759" s="11"/>
      <c r="DQF759" s="11"/>
      <c r="DQG759" s="11"/>
      <c r="DQH759" s="11"/>
      <c r="DQI759" s="11"/>
      <c r="DQJ759" s="11"/>
      <c r="DQK759" s="11"/>
      <c r="DQL759" s="11"/>
      <c r="DQM759" s="11"/>
      <c r="DQN759" s="11"/>
      <c r="DQO759" s="11"/>
      <c r="DQP759" s="11"/>
      <c r="DQQ759" s="11"/>
      <c r="DQR759" s="11"/>
      <c r="DQS759" s="11"/>
      <c r="DQT759" s="11"/>
      <c r="DQU759" s="11"/>
      <c r="DQV759" s="11"/>
      <c r="DQW759" s="11"/>
      <c r="DQX759" s="11"/>
      <c r="DQY759" s="11"/>
      <c r="DQZ759" s="11"/>
      <c r="DRA759" s="11"/>
      <c r="DRB759" s="11"/>
      <c r="DRC759" s="11"/>
      <c r="DRD759" s="11"/>
      <c r="DRE759" s="11"/>
      <c r="DRF759" s="11"/>
      <c r="DRG759" s="11"/>
      <c r="DRH759" s="11"/>
      <c r="DRI759" s="11"/>
      <c r="DRJ759" s="11"/>
      <c r="DRK759" s="11"/>
      <c r="DRL759" s="11"/>
      <c r="DRM759" s="11"/>
      <c r="DRN759" s="11"/>
      <c r="DRO759" s="11"/>
      <c r="DRP759" s="11"/>
      <c r="DRQ759" s="11"/>
      <c r="DRR759" s="11"/>
      <c r="DRS759" s="11"/>
      <c r="DRT759" s="11"/>
      <c r="DRU759" s="11"/>
      <c r="DRV759" s="11"/>
      <c r="DRW759" s="11"/>
      <c r="DRX759" s="11"/>
      <c r="DRY759" s="11"/>
      <c r="DRZ759" s="11"/>
      <c r="DSA759" s="11"/>
      <c r="DSB759" s="11"/>
      <c r="DSC759" s="11"/>
      <c r="DSD759" s="11"/>
      <c r="DSE759" s="11"/>
      <c r="DSF759" s="11"/>
      <c r="DSG759" s="11"/>
      <c r="DSH759" s="11"/>
      <c r="DSI759" s="11"/>
      <c r="DSJ759" s="11"/>
      <c r="DSK759" s="11"/>
      <c r="DSL759" s="11"/>
      <c r="DSM759" s="11"/>
      <c r="DSN759" s="11"/>
      <c r="DSO759" s="11"/>
      <c r="DSP759" s="11"/>
      <c r="DSQ759" s="11"/>
      <c r="DSR759" s="11"/>
      <c r="DSS759" s="11"/>
      <c r="DST759" s="11"/>
      <c r="DSU759" s="11"/>
      <c r="DSV759" s="11"/>
      <c r="DSW759" s="11"/>
      <c r="DSX759" s="11"/>
      <c r="DSY759" s="11"/>
      <c r="DSZ759" s="11"/>
      <c r="DTA759" s="11"/>
      <c r="DTB759" s="11"/>
      <c r="DTC759" s="11"/>
      <c r="DTD759" s="11"/>
      <c r="DTE759" s="11"/>
      <c r="DTF759" s="11"/>
      <c r="DTG759" s="11"/>
      <c r="DTH759" s="11"/>
      <c r="DTI759" s="11"/>
      <c r="DTJ759" s="11"/>
      <c r="DTK759" s="11"/>
      <c r="DTL759" s="11"/>
      <c r="DTM759" s="11"/>
      <c r="DTN759" s="11"/>
      <c r="DTO759" s="11"/>
      <c r="DTP759" s="11"/>
      <c r="DTQ759" s="11"/>
      <c r="DTR759" s="11"/>
      <c r="DTS759" s="11"/>
      <c r="DTT759" s="11"/>
      <c r="DTU759" s="11"/>
      <c r="DTV759" s="11"/>
      <c r="DTW759" s="11"/>
      <c r="DTX759" s="11"/>
      <c r="DTY759" s="11"/>
      <c r="DTZ759" s="11"/>
      <c r="DUA759" s="11"/>
      <c r="DUB759" s="11"/>
      <c r="DUC759" s="11"/>
      <c r="DUD759" s="11"/>
      <c r="DUE759" s="11"/>
      <c r="DUF759" s="11"/>
      <c r="DUG759" s="11"/>
      <c r="DUH759" s="11"/>
      <c r="DUI759" s="11"/>
      <c r="DUJ759" s="11"/>
      <c r="DUK759" s="11"/>
      <c r="DUL759" s="11"/>
      <c r="DUM759" s="11"/>
      <c r="DUN759" s="11"/>
      <c r="DUO759" s="11"/>
      <c r="DUP759" s="11"/>
      <c r="DUQ759" s="11"/>
      <c r="DUR759" s="11"/>
      <c r="DUS759" s="11"/>
      <c r="DUT759" s="11"/>
      <c r="DUU759" s="11"/>
      <c r="DUV759" s="11"/>
      <c r="DUW759" s="11"/>
      <c r="DUX759" s="11"/>
      <c r="DUY759" s="11"/>
      <c r="DUZ759" s="11"/>
      <c r="DVA759" s="11"/>
      <c r="DVB759" s="11"/>
      <c r="DVC759" s="11"/>
      <c r="DVD759" s="11"/>
      <c r="DVE759" s="11"/>
      <c r="DVF759" s="11"/>
      <c r="DVG759" s="11"/>
      <c r="DVH759" s="11"/>
      <c r="DVI759" s="11"/>
      <c r="DVJ759" s="11"/>
      <c r="DVK759" s="11"/>
      <c r="DVL759" s="11"/>
      <c r="DVM759" s="11"/>
      <c r="DVN759" s="11"/>
      <c r="DVO759" s="11"/>
      <c r="DVP759" s="11"/>
      <c r="DVQ759" s="11"/>
      <c r="DVR759" s="11"/>
      <c r="DVS759" s="11"/>
      <c r="DVT759" s="11"/>
      <c r="DVU759" s="11"/>
      <c r="DVV759" s="11"/>
      <c r="DVW759" s="11"/>
      <c r="DVX759" s="11"/>
      <c r="DVY759" s="11"/>
      <c r="DVZ759" s="11"/>
      <c r="DWA759" s="11"/>
      <c r="DWB759" s="11"/>
      <c r="DWC759" s="11"/>
      <c r="DWD759" s="11"/>
      <c r="DWE759" s="11"/>
      <c r="DWF759" s="11"/>
      <c r="DWG759" s="11"/>
      <c r="DWH759" s="11"/>
      <c r="DWI759" s="11"/>
      <c r="DWJ759" s="11"/>
      <c r="DWK759" s="11"/>
      <c r="DWL759" s="11"/>
      <c r="DWM759" s="11"/>
      <c r="DWN759" s="11"/>
      <c r="DWO759" s="11"/>
      <c r="DWP759" s="11"/>
      <c r="DWQ759" s="11"/>
      <c r="DWR759" s="11"/>
      <c r="DWS759" s="11"/>
      <c r="DWT759" s="11"/>
      <c r="DWU759" s="11"/>
      <c r="DWV759" s="11"/>
      <c r="DWW759" s="11"/>
      <c r="DWX759" s="11"/>
      <c r="DWY759" s="11"/>
      <c r="DWZ759" s="11"/>
      <c r="DXA759" s="11"/>
      <c r="DXB759" s="11"/>
      <c r="DXC759" s="11"/>
      <c r="DXD759" s="11"/>
      <c r="DXE759" s="11"/>
      <c r="DXF759" s="11"/>
      <c r="DXG759" s="11"/>
      <c r="DXH759" s="11"/>
      <c r="DXI759" s="11"/>
      <c r="DXJ759" s="11"/>
      <c r="DXK759" s="11"/>
      <c r="DXL759" s="11"/>
      <c r="DXM759" s="11"/>
      <c r="DXN759" s="11"/>
      <c r="DXO759" s="11"/>
      <c r="DXP759" s="11"/>
      <c r="DXQ759" s="11"/>
      <c r="DXR759" s="11"/>
      <c r="DXS759" s="11"/>
      <c r="DXT759" s="11"/>
      <c r="DXU759" s="11"/>
      <c r="DXV759" s="11"/>
      <c r="DXW759" s="11"/>
      <c r="DXX759" s="11"/>
      <c r="DXY759" s="11"/>
      <c r="DXZ759" s="11"/>
      <c r="DYA759" s="11"/>
      <c r="DYB759" s="11"/>
      <c r="DYC759" s="11"/>
      <c r="DYD759" s="11"/>
      <c r="DYE759" s="11"/>
      <c r="DYF759" s="11"/>
      <c r="DYG759" s="11"/>
      <c r="DYH759" s="11"/>
      <c r="DYI759" s="11"/>
      <c r="DYJ759" s="11"/>
      <c r="DYK759" s="11"/>
      <c r="DYL759" s="11"/>
      <c r="DYM759" s="11"/>
      <c r="DYN759" s="11"/>
      <c r="DYO759" s="11"/>
      <c r="DYP759" s="11"/>
      <c r="DYQ759" s="11"/>
      <c r="DYR759" s="11"/>
      <c r="DYS759" s="11"/>
      <c r="DYT759" s="11"/>
      <c r="DYU759" s="11"/>
      <c r="DYV759" s="11"/>
      <c r="DYW759" s="11"/>
      <c r="DYX759" s="11"/>
      <c r="DYY759" s="11"/>
      <c r="DYZ759" s="11"/>
      <c r="DZA759" s="11"/>
      <c r="DZB759" s="11"/>
      <c r="DZC759" s="11"/>
      <c r="DZD759" s="11"/>
      <c r="DZE759" s="11"/>
      <c r="DZF759" s="11"/>
      <c r="DZG759" s="11"/>
      <c r="DZH759" s="11"/>
      <c r="DZI759" s="11"/>
      <c r="DZJ759" s="11"/>
      <c r="DZK759" s="11"/>
      <c r="DZL759" s="11"/>
      <c r="DZM759" s="11"/>
      <c r="DZN759" s="11"/>
      <c r="DZO759" s="11"/>
      <c r="DZP759" s="11"/>
      <c r="DZQ759" s="11"/>
      <c r="DZR759" s="11"/>
      <c r="DZS759" s="11"/>
      <c r="DZT759" s="11"/>
      <c r="DZU759" s="11"/>
      <c r="DZV759" s="11"/>
      <c r="DZW759" s="11"/>
      <c r="DZX759" s="11"/>
      <c r="DZY759" s="11"/>
      <c r="DZZ759" s="11"/>
      <c r="EAA759" s="11"/>
      <c r="EAB759" s="11"/>
      <c r="EAC759" s="11"/>
      <c r="EAD759" s="11"/>
      <c r="EAE759" s="11"/>
      <c r="EAF759" s="11"/>
      <c r="EAG759" s="11"/>
      <c r="EAH759" s="11"/>
      <c r="EAI759" s="11"/>
      <c r="EAJ759" s="11"/>
      <c r="EAK759" s="11"/>
      <c r="EAL759" s="11"/>
      <c r="EAM759" s="11"/>
      <c r="EAN759" s="11"/>
      <c r="EAO759" s="11"/>
      <c r="EAP759" s="11"/>
      <c r="EAQ759" s="11"/>
      <c r="EAR759" s="11"/>
      <c r="EAS759" s="11"/>
      <c r="EAT759" s="11"/>
      <c r="EAU759" s="11"/>
      <c r="EAV759" s="11"/>
      <c r="EAW759" s="11"/>
      <c r="EAX759" s="11"/>
      <c r="EAY759" s="11"/>
      <c r="EAZ759" s="11"/>
      <c r="EBA759" s="11"/>
      <c r="EBB759" s="11"/>
      <c r="EBC759" s="11"/>
      <c r="EBD759" s="11"/>
      <c r="EBE759" s="11"/>
      <c r="EBF759" s="11"/>
      <c r="EBG759" s="11"/>
      <c r="EBH759" s="11"/>
      <c r="EBI759" s="11"/>
      <c r="EBJ759" s="11"/>
      <c r="EBK759" s="11"/>
      <c r="EBL759" s="11"/>
      <c r="EBM759" s="11"/>
      <c r="EBN759" s="11"/>
      <c r="EBO759" s="11"/>
      <c r="EBP759" s="11"/>
      <c r="EBQ759" s="11"/>
      <c r="EBR759" s="11"/>
      <c r="EBS759" s="11"/>
      <c r="EBT759" s="11"/>
      <c r="EBU759" s="11"/>
      <c r="EBV759" s="11"/>
      <c r="EBW759" s="11"/>
      <c r="EBX759" s="11"/>
      <c r="EBY759" s="11"/>
      <c r="EBZ759" s="11"/>
      <c r="ECA759" s="11"/>
      <c r="ECB759" s="11"/>
      <c r="ECC759" s="11"/>
      <c r="ECD759" s="11"/>
      <c r="ECE759" s="11"/>
      <c r="ECF759" s="11"/>
      <c r="ECG759" s="11"/>
      <c r="ECH759" s="11"/>
      <c r="ECI759" s="11"/>
      <c r="ECJ759" s="11"/>
      <c r="ECK759" s="11"/>
      <c r="ECL759" s="11"/>
      <c r="ECM759" s="11"/>
      <c r="ECN759" s="11"/>
      <c r="ECO759" s="11"/>
      <c r="ECP759" s="11"/>
      <c r="ECQ759" s="11"/>
      <c r="ECR759" s="11"/>
      <c r="ECS759" s="11"/>
      <c r="ECT759" s="11"/>
      <c r="ECU759" s="11"/>
      <c r="ECV759" s="11"/>
      <c r="ECW759" s="11"/>
      <c r="ECX759" s="11"/>
      <c r="ECY759" s="11"/>
      <c r="ECZ759" s="11"/>
      <c r="EDA759" s="11"/>
      <c r="EDB759" s="11"/>
      <c r="EDC759" s="11"/>
      <c r="EDD759" s="11"/>
      <c r="EDE759" s="11"/>
      <c r="EDF759" s="11"/>
      <c r="EDG759" s="11"/>
      <c r="EDH759" s="11"/>
      <c r="EDI759" s="11"/>
      <c r="EDJ759" s="11"/>
      <c r="EDK759" s="11"/>
      <c r="EDL759" s="11"/>
      <c r="EDM759" s="11"/>
      <c r="EDN759" s="11"/>
      <c r="EDO759" s="11"/>
      <c r="EDP759" s="11"/>
      <c r="EDQ759" s="11"/>
      <c r="EDR759" s="11"/>
      <c r="EDS759" s="11"/>
      <c r="EDT759" s="11"/>
      <c r="EDU759" s="11"/>
      <c r="EDV759" s="11"/>
      <c r="EDW759" s="11"/>
      <c r="EDX759" s="11"/>
      <c r="EDY759" s="11"/>
      <c r="EDZ759" s="11"/>
      <c r="EEA759" s="11"/>
      <c r="EEB759" s="11"/>
      <c r="EEC759" s="11"/>
      <c r="EED759" s="11"/>
      <c r="EEE759" s="11"/>
      <c r="EEF759" s="11"/>
      <c r="EEG759" s="11"/>
      <c r="EEH759" s="11"/>
      <c r="EEI759" s="11"/>
      <c r="EEJ759" s="11"/>
      <c r="EEK759" s="11"/>
      <c r="EEL759" s="11"/>
      <c r="EEM759" s="11"/>
      <c r="EEN759" s="11"/>
      <c r="EEO759" s="11"/>
      <c r="EEP759" s="11"/>
      <c r="EEQ759" s="11"/>
      <c r="EER759" s="11"/>
      <c r="EES759" s="11"/>
      <c r="EET759" s="11"/>
      <c r="EEU759" s="11"/>
      <c r="EEV759" s="11"/>
      <c r="EEW759" s="11"/>
      <c r="EEX759" s="11"/>
      <c r="EEY759" s="11"/>
      <c r="EEZ759" s="11"/>
      <c r="EFA759" s="11"/>
      <c r="EFB759" s="11"/>
      <c r="EFC759" s="11"/>
      <c r="EFD759" s="11"/>
      <c r="EFE759" s="11"/>
      <c r="EFF759" s="11"/>
      <c r="EFG759" s="11"/>
      <c r="EFH759" s="11"/>
      <c r="EFI759" s="11"/>
      <c r="EFJ759" s="11"/>
      <c r="EFK759" s="11"/>
      <c r="EFL759" s="11"/>
      <c r="EFM759" s="11"/>
      <c r="EFN759" s="11"/>
      <c r="EFO759" s="11"/>
      <c r="EFP759" s="11"/>
      <c r="EFQ759" s="11"/>
      <c r="EFR759" s="11"/>
      <c r="EFS759" s="11"/>
      <c r="EFT759" s="11"/>
      <c r="EFU759" s="11"/>
      <c r="EFV759" s="11"/>
      <c r="EFW759" s="11"/>
      <c r="EFX759" s="11"/>
      <c r="EFY759" s="11"/>
      <c r="EFZ759" s="11"/>
      <c r="EGA759" s="11"/>
      <c r="EGB759" s="11"/>
      <c r="EGC759" s="11"/>
      <c r="EGD759" s="11"/>
      <c r="EGE759" s="11"/>
      <c r="EGF759" s="11"/>
      <c r="EGG759" s="11"/>
      <c r="EGH759" s="11"/>
      <c r="EGI759" s="11"/>
      <c r="EGJ759" s="11"/>
      <c r="EGK759" s="11"/>
      <c r="EGL759" s="11"/>
      <c r="EGM759" s="11"/>
      <c r="EGN759" s="11"/>
      <c r="EGO759" s="11"/>
      <c r="EGP759" s="11"/>
      <c r="EGQ759" s="11"/>
      <c r="EGR759" s="11"/>
      <c r="EGS759" s="11"/>
      <c r="EGT759" s="11"/>
      <c r="EGU759" s="11"/>
      <c r="EGV759" s="11"/>
      <c r="EGW759" s="11"/>
      <c r="EGX759" s="11"/>
      <c r="EGY759" s="11"/>
      <c r="EGZ759" s="11"/>
      <c r="EHA759" s="11"/>
      <c r="EHB759" s="11"/>
      <c r="EHC759" s="11"/>
      <c r="EHD759" s="11"/>
      <c r="EHE759" s="11"/>
      <c r="EHF759" s="11"/>
      <c r="EHG759" s="11"/>
      <c r="EHH759" s="11"/>
      <c r="EHI759" s="11"/>
      <c r="EHJ759" s="11"/>
      <c r="EHK759" s="11"/>
      <c r="EHL759" s="11"/>
      <c r="EHM759" s="11"/>
      <c r="EHN759" s="11"/>
      <c r="EHO759" s="11"/>
      <c r="EHP759" s="11"/>
      <c r="EHQ759" s="11"/>
      <c r="EHR759" s="11"/>
      <c r="EHS759" s="11"/>
      <c r="EHT759" s="11"/>
      <c r="EHU759" s="11"/>
      <c r="EHV759" s="11"/>
      <c r="EHW759" s="11"/>
      <c r="EHX759" s="11"/>
      <c r="EHY759" s="11"/>
      <c r="EHZ759" s="11"/>
      <c r="EIA759" s="11"/>
      <c r="EIB759" s="11"/>
      <c r="EIC759" s="11"/>
      <c r="EID759" s="11"/>
      <c r="EIE759" s="11"/>
      <c r="EIF759" s="11"/>
      <c r="EIG759" s="11"/>
      <c r="EIH759" s="11"/>
      <c r="EII759" s="11"/>
      <c r="EIJ759" s="11"/>
      <c r="EIK759" s="11"/>
      <c r="EIL759" s="11"/>
      <c r="EIM759" s="11"/>
      <c r="EIN759" s="11"/>
      <c r="EIO759" s="11"/>
      <c r="EIP759" s="11"/>
      <c r="EIQ759" s="11"/>
      <c r="EIR759" s="11"/>
      <c r="EIS759" s="11"/>
      <c r="EIT759" s="11"/>
      <c r="EIU759" s="11"/>
      <c r="EIV759" s="11"/>
      <c r="EIW759" s="11"/>
      <c r="EIX759" s="11"/>
      <c r="EIY759" s="11"/>
      <c r="EIZ759" s="11"/>
      <c r="EJA759" s="11"/>
      <c r="EJB759" s="11"/>
      <c r="EJC759" s="11"/>
      <c r="EJD759" s="11"/>
      <c r="EJE759" s="11"/>
      <c r="EJF759" s="11"/>
      <c r="EJG759" s="11"/>
      <c r="EJH759" s="11"/>
      <c r="EJI759" s="11"/>
      <c r="EJJ759" s="11"/>
      <c r="EJK759" s="11"/>
      <c r="EJL759" s="11"/>
      <c r="EJM759" s="11"/>
      <c r="EJN759" s="11"/>
      <c r="EJO759" s="11"/>
      <c r="EJP759" s="11"/>
      <c r="EJQ759" s="11"/>
      <c r="EJR759" s="11"/>
      <c r="EJS759" s="11"/>
      <c r="EJT759" s="11"/>
      <c r="EJU759" s="11"/>
      <c r="EJV759" s="11"/>
      <c r="EJW759" s="11"/>
      <c r="EJX759" s="11"/>
      <c r="EJY759" s="11"/>
      <c r="EJZ759" s="11"/>
      <c r="EKA759" s="11"/>
      <c r="EKB759" s="11"/>
      <c r="EKC759" s="11"/>
      <c r="EKD759" s="11"/>
      <c r="EKE759" s="11"/>
      <c r="EKF759" s="11"/>
      <c r="EKG759" s="11"/>
      <c r="EKH759" s="11"/>
      <c r="EKI759" s="11"/>
      <c r="EKJ759" s="11"/>
      <c r="EKK759" s="11"/>
      <c r="EKL759" s="11"/>
      <c r="EKM759" s="11"/>
      <c r="EKN759" s="11"/>
      <c r="EKO759" s="11"/>
      <c r="EKP759" s="11"/>
      <c r="EKQ759" s="11"/>
      <c r="EKR759" s="11"/>
      <c r="EKS759" s="11"/>
      <c r="EKT759" s="11"/>
      <c r="EKU759" s="11"/>
      <c r="EKV759" s="11"/>
      <c r="EKW759" s="11"/>
      <c r="EKX759" s="11"/>
      <c r="EKY759" s="11"/>
      <c r="EKZ759" s="11"/>
      <c r="ELA759" s="11"/>
      <c r="ELB759" s="11"/>
      <c r="ELC759" s="11"/>
      <c r="ELD759" s="11"/>
      <c r="ELE759" s="11"/>
      <c r="ELF759" s="11"/>
      <c r="ELG759" s="11"/>
      <c r="ELH759" s="11"/>
      <c r="ELI759" s="11"/>
      <c r="ELJ759" s="11"/>
      <c r="ELK759" s="11"/>
      <c r="ELL759" s="11"/>
      <c r="ELM759" s="11"/>
      <c r="ELN759" s="11"/>
      <c r="ELO759" s="11"/>
      <c r="ELP759" s="11"/>
      <c r="ELQ759" s="11"/>
      <c r="ELR759" s="11"/>
      <c r="ELS759" s="11"/>
      <c r="ELT759" s="11"/>
      <c r="ELU759" s="11"/>
    </row>
    <row r="760" spans="1:341 1271:3713">
      <c r="A760" s="11"/>
      <c r="B760" s="11"/>
      <c r="C760" s="11"/>
      <c r="D760" s="11"/>
      <c r="E760" s="38"/>
      <c r="F760" s="17"/>
      <c r="G760" s="35"/>
      <c r="H760" s="26"/>
      <c r="I760" s="26"/>
      <c r="J760" s="26"/>
    </row>
    <row r="761" spans="1:341 1271:3713" s="22" customFormat="1">
      <c r="A761" s="11"/>
      <c r="B761" s="58" t="s">
        <v>46</v>
      </c>
      <c r="C761" s="58"/>
      <c r="D761" s="58"/>
      <c r="E761" s="58"/>
      <c r="F761" s="27"/>
      <c r="G761" s="27"/>
      <c r="H761" s="11"/>
      <c r="I761" s="11"/>
      <c r="J761" s="11"/>
      <c r="K761" s="11"/>
      <c r="L761" s="11"/>
      <c r="M761" s="11"/>
      <c r="N761" s="11"/>
      <c r="O761" s="11"/>
      <c r="P761" s="11"/>
      <c r="Q761" s="11"/>
      <c r="R761" s="11"/>
      <c r="S761" s="417"/>
      <c r="T761" s="35"/>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c r="BH761" s="11"/>
      <c r="BI761" s="11"/>
      <c r="BJ761" s="11"/>
      <c r="BK761" s="11"/>
      <c r="BL761" s="11"/>
      <c r="BM761" s="11"/>
      <c r="BN761" s="11"/>
      <c r="BO761" s="11"/>
      <c r="BP761" s="11"/>
      <c r="BQ761" s="11"/>
      <c r="BR761" s="11"/>
      <c r="BS761" s="11"/>
      <c r="BT761" s="11"/>
      <c r="BU761" s="11"/>
      <c r="BV761" s="11"/>
      <c r="BW761" s="11"/>
      <c r="BX761" s="11"/>
      <c r="BY761" s="11"/>
      <c r="BZ761" s="11"/>
      <c r="CA761" s="11"/>
      <c r="CB761" s="11"/>
      <c r="CC761" s="11"/>
      <c r="CD761" s="11"/>
      <c r="CE761" s="11"/>
      <c r="CF761" s="11"/>
      <c r="CG761" s="11"/>
      <c r="CH761" s="11"/>
      <c r="CI761" s="11"/>
      <c r="CJ761" s="11"/>
      <c r="CK761" s="11"/>
      <c r="CL761" s="11"/>
      <c r="CM761" s="11"/>
      <c r="CN761" s="11"/>
      <c r="CO761" s="11"/>
      <c r="CP761" s="11"/>
      <c r="CQ761" s="11"/>
      <c r="CR761" s="11"/>
      <c r="CS761" s="11"/>
      <c r="CT761" s="11"/>
      <c r="CU761" s="11"/>
      <c r="CV761" s="11"/>
      <c r="CW761" s="11"/>
      <c r="CX761" s="11"/>
      <c r="CY761" s="11"/>
      <c r="CZ761" s="11"/>
      <c r="DA761" s="11"/>
      <c r="DB761" s="11"/>
      <c r="DC761" s="11"/>
      <c r="DD761" s="11"/>
      <c r="DE761" s="11"/>
      <c r="DF761" s="11"/>
      <c r="DG761" s="11"/>
      <c r="DH761" s="11"/>
      <c r="DI761" s="11"/>
      <c r="DJ761" s="11"/>
      <c r="DK761" s="11"/>
      <c r="DL761" s="11"/>
      <c r="DM761" s="11"/>
      <c r="DN761" s="11"/>
      <c r="DO761" s="11"/>
      <c r="DP761" s="11"/>
      <c r="DQ761" s="11"/>
      <c r="DR761" s="11"/>
      <c r="DS761" s="11"/>
      <c r="DT761" s="11"/>
      <c r="DU761" s="11"/>
      <c r="DV761" s="11"/>
      <c r="DW761" s="11"/>
      <c r="DX761" s="11"/>
      <c r="DY761" s="11"/>
      <c r="DZ761" s="11"/>
      <c r="EA761" s="11"/>
      <c r="EB761" s="11"/>
      <c r="EC761" s="11"/>
      <c r="ED761" s="11"/>
      <c r="EE761" s="11"/>
      <c r="EF761" s="11"/>
      <c r="EG761" s="11"/>
      <c r="EH761" s="11"/>
      <c r="EI761" s="11"/>
      <c r="EJ761" s="11"/>
      <c r="EK761" s="11"/>
      <c r="EL761" s="11"/>
      <c r="EM761" s="11"/>
      <c r="EN761" s="11"/>
      <c r="EO761" s="11"/>
      <c r="EP761" s="11"/>
      <c r="EQ761" s="11"/>
      <c r="ER761" s="11"/>
      <c r="ES761" s="11"/>
      <c r="ET761" s="11"/>
      <c r="EU761" s="11"/>
      <c r="EV761" s="11"/>
      <c r="EW761" s="11"/>
      <c r="EX761" s="11"/>
      <c r="EY761" s="11"/>
      <c r="EZ761" s="11"/>
      <c r="FA761" s="11"/>
      <c r="FB761" s="11"/>
      <c r="FC761" s="11"/>
      <c r="FD761" s="11"/>
      <c r="FE761" s="11"/>
      <c r="FF761" s="11"/>
      <c r="FG761" s="11"/>
      <c r="FH761" s="11"/>
      <c r="FI761" s="11"/>
      <c r="FJ761" s="11"/>
      <c r="FK761" s="11"/>
      <c r="FL761" s="11"/>
      <c r="FM761" s="11"/>
      <c r="FN761" s="11"/>
      <c r="FO761" s="11"/>
      <c r="FP761" s="11"/>
      <c r="FQ761" s="11"/>
      <c r="FR761" s="11"/>
      <c r="FS761" s="11"/>
      <c r="FT761" s="11"/>
      <c r="FU761" s="11"/>
      <c r="FV761" s="11"/>
      <c r="FW761" s="11"/>
      <c r="FX761" s="11"/>
      <c r="FY761" s="11"/>
      <c r="FZ761" s="11"/>
      <c r="GA761" s="11"/>
      <c r="GB761" s="11"/>
      <c r="GC761" s="11"/>
      <c r="GD761" s="11"/>
      <c r="GE761" s="11"/>
      <c r="GF761" s="11"/>
      <c r="GG761" s="11"/>
      <c r="GH761" s="11"/>
      <c r="GI761" s="11"/>
      <c r="GJ761" s="11"/>
      <c r="GK761" s="11"/>
      <c r="GL761" s="11"/>
      <c r="GM761" s="11"/>
      <c r="GN761" s="11"/>
      <c r="GO761" s="11"/>
      <c r="GP761" s="11"/>
      <c r="GQ761" s="11"/>
      <c r="GR761" s="11"/>
      <c r="GS761" s="11"/>
      <c r="GT761" s="11"/>
      <c r="GU761" s="11"/>
      <c r="GV761" s="11"/>
      <c r="GW761" s="11"/>
      <c r="GX761" s="11"/>
      <c r="GY761" s="11"/>
      <c r="GZ761" s="11"/>
      <c r="HA761" s="11"/>
      <c r="HB761" s="11"/>
      <c r="HC761" s="11"/>
      <c r="HD761" s="11"/>
      <c r="HE761" s="11"/>
      <c r="HF761" s="11"/>
      <c r="HG761" s="11"/>
      <c r="HH761" s="11"/>
      <c r="HI761" s="11"/>
      <c r="HJ761" s="11"/>
      <c r="HK761" s="11"/>
      <c r="HL761" s="11"/>
      <c r="HM761" s="11"/>
      <c r="HN761" s="11"/>
      <c r="HO761" s="11"/>
      <c r="HP761" s="11"/>
      <c r="HQ761" s="11"/>
      <c r="HR761" s="11"/>
      <c r="HS761" s="11"/>
      <c r="HT761" s="11"/>
      <c r="HU761" s="11"/>
      <c r="HV761" s="11"/>
      <c r="HW761" s="11"/>
      <c r="HX761" s="11"/>
      <c r="HY761" s="11"/>
      <c r="HZ761" s="11"/>
      <c r="IA761" s="11"/>
      <c r="IB761" s="11"/>
      <c r="IC761" s="11"/>
      <c r="ID761" s="11"/>
      <c r="IE761" s="11"/>
      <c r="IF761" s="11"/>
      <c r="IG761" s="11"/>
      <c r="IH761" s="11"/>
      <c r="II761" s="11"/>
      <c r="IJ761" s="11"/>
      <c r="IK761" s="11"/>
      <c r="IL761" s="11"/>
      <c r="IM761" s="11"/>
      <c r="IN761" s="11"/>
      <c r="IO761" s="11"/>
      <c r="IP761" s="11"/>
      <c r="IQ761" s="11"/>
      <c r="IR761" s="11"/>
      <c r="IS761" s="11"/>
      <c r="IT761" s="11"/>
      <c r="IU761" s="11"/>
      <c r="IV761" s="11"/>
      <c r="IW761" s="11"/>
      <c r="IX761" s="11"/>
      <c r="IY761" s="11"/>
      <c r="IZ761" s="11"/>
      <c r="JA761" s="11"/>
      <c r="JB761" s="11"/>
      <c r="JC761" s="11"/>
      <c r="JD761" s="11"/>
      <c r="JE761" s="11"/>
      <c r="JF761" s="11"/>
      <c r="JG761" s="11"/>
      <c r="JH761" s="11"/>
      <c r="JI761" s="11"/>
      <c r="JJ761" s="11"/>
      <c r="JK761" s="11"/>
      <c r="JL761" s="11"/>
      <c r="JM761" s="11"/>
      <c r="JN761" s="11"/>
      <c r="JO761" s="11"/>
      <c r="JP761" s="11"/>
      <c r="JQ761" s="11"/>
      <c r="JR761" s="11"/>
      <c r="JS761" s="11"/>
      <c r="JT761" s="11"/>
      <c r="JU761" s="11"/>
      <c r="JV761" s="11"/>
      <c r="JW761" s="11"/>
      <c r="JX761" s="11"/>
      <c r="JY761" s="11"/>
      <c r="JZ761" s="11"/>
      <c r="KA761" s="11"/>
      <c r="KB761" s="11"/>
      <c r="KC761" s="11"/>
      <c r="KD761" s="11"/>
      <c r="KE761" s="11"/>
      <c r="KF761" s="11"/>
      <c r="KG761" s="11"/>
      <c r="KH761" s="11"/>
      <c r="KI761" s="11"/>
      <c r="KJ761" s="11"/>
      <c r="KK761" s="11"/>
      <c r="KL761" s="11"/>
      <c r="KM761" s="11"/>
      <c r="KN761" s="11"/>
      <c r="KO761" s="11"/>
      <c r="KP761" s="11"/>
      <c r="KQ761" s="11"/>
      <c r="KR761" s="11"/>
      <c r="KS761" s="11"/>
      <c r="KT761" s="11"/>
      <c r="KU761" s="11"/>
      <c r="KV761" s="11"/>
      <c r="KW761" s="11"/>
      <c r="KX761" s="11"/>
      <c r="KY761" s="11"/>
      <c r="KZ761" s="11"/>
      <c r="LA761" s="11"/>
      <c r="LB761" s="11"/>
      <c r="LC761" s="11"/>
      <c r="LD761" s="11"/>
      <c r="LE761" s="11"/>
      <c r="LF761" s="11"/>
      <c r="LG761" s="11"/>
      <c r="LH761" s="11"/>
      <c r="LI761" s="11"/>
      <c r="LJ761" s="11"/>
      <c r="LK761" s="11"/>
      <c r="LL761" s="11"/>
      <c r="LM761" s="11"/>
      <c r="LN761" s="11"/>
      <c r="LO761" s="11"/>
      <c r="LP761" s="11"/>
      <c r="LQ761" s="11"/>
      <c r="LR761" s="11"/>
      <c r="LS761" s="11"/>
      <c r="LT761" s="11"/>
      <c r="LU761" s="11"/>
      <c r="LV761" s="11"/>
      <c r="LW761" s="11"/>
      <c r="LX761" s="11"/>
      <c r="LY761" s="11"/>
      <c r="LZ761" s="11"/>
      <c r="MA761" s="11"/>
      <c r="MB761" s="11"/>
      <c r="MC761" s="11"/>
      <c r="AVW761" s="11"/>
      <c r="AVX761" s="11"/>
      <c r="AVY761" s="11"/>
      <c r="AVZ761" s="11"/>
      <c r="AWA761" s="11"/>
      <c r="AWB761" s="11"/>
      <c r="AWC761" s="11"/>
      <c r="AWD761" s="11"/>
      <c r="AWE761" s="11"/>
      <c r="AWF761" s="11"/>
      <c r="AWG761" s="11"/>
      <c r="AWH761" s="11"/>
      <c r="AWI761" s="11"/>
      <c r="AWJ761" s="11"/>
      <c r="AWK761" s="11"/>
      <c r="AWL761" s="11"/>
      <c r="AWM761" s="11"/>
      <c r="AWN761" s="11"/>
      <c r="AWO761" s="11"/>
      <c r="AWP761" s="11"/>
      <c r="AWQ761" s="11"/>
      <c r="AWR761" s="11"/>
      <c r="AWS761" s="11"/>
      <c r="AWT761" s="11"/>
      <c r="AWU761" s="11"/>
      <c r="AWV761" s="11"/>
      <c r="AWW761" s="11"/>
      <c r="AWX761" s="11"/>
      <c r="AWY761" s="11"/>
      <c r="AWZ761" s="11"/>
      <c r="AXA761" s="11"/>
      <c r="AXB761" s="11"/>
      <c r="AXC761" s="11"/>
      <c r="AXD761" s="11"/>
      <c r="AXE761" s="11"/>
      <c r="AXF761" s="11"/>
      <c r="AXG761" s="11"/>
      <c r="AXH761" s="11"/>
      <c r="AXI761" s="11"/>
      <c r="AXJ761" s="11"/>
      <c r="AXK761" s="11"/>
      <c r="AXL761" s="11"/>
      <c r="AXM761" s="11"/>
      <c r="AXN761" s="11"/>
      <c r="AXO761" s="11"/>
      <c r="AXP761" s="11"/>
      <c r="AXQ761" s="11"/>
      <c r="AXR761" s="11"/>
      <c r="AXS761" s="11"/>
      <c r="AXT761" s="11"/>
      <c r="AXU761" s="11"/>
      <c r="AXV761" s="11"/>
      <c r="AXW761" s="11"/>
      <c r="AXX761" s="11"/>
      <c r="AXY761" s="11"/>
      <c r="AXZ761" s="11"/>
      <c r="AYA761" s="11"/>
      <c r="AYB761" s="11"/>
      <c r="AYC761" s="11"/>
      <c r="AYD761" s="11"/>
      <c r="AYE761" s="11"/>
      <c r="AYF761" s="11"/>
      <c r="AYG761" s="11"/>
      <c r="AYH761" s="11"/>
      <c r="AYI761" s="11"/>
      <c r="AYJ761" s="11"/>
      <c r="AYK761" s="11"/>
      <c r="AYL761" s="11"/>
      <c r="AYM761" s="11"/>
      <c r="AYN761" s="11"/>
      <c r="AYO761" s="11"/>
      <c r="AYP761" s="11"/>
      <c r="AYQ761" s="11"/>
      <c r="AYR761" s="11"/>
      <c r="AYS761" s="11"/>
      <c r="AYT761" s="11"/>
      <c r="AYU761" s="11"/>
      <c r="AYV761" s="11"/>
      <c r="AYW761" s="11"/>
      <c r="AYX761" s="11"/>
      <c r="AYY761" s="11"/>
      <c r="AYZ761" s="11"/>
      <c r="AZA761" s="11"/>
      <c r="AZB761" s="11"/>
      <c r="AZC761" s="11"/>
      <c r="AZD761" s="11"/>
      <c r="AZE761" s="11"/>
      <c r="AZF761" s="11"/>
      <c r="AZG761" s="11"/>
      <c r="AZH761" s="11"/>
      <c r="AZI761" s="11"/>
      <c r="AZJ761" s="11"/>
      <c r="AZK761" s="11"/>
      <c r="AZL761" s="11"/>
      <c r="AZM761" s="11"/>
      <c r="AZN761" s="11"/>
      <c r="AZO761" s="11"/>
      <c r="AZP761" s="11"/>
      <c r="AZQ761" s="11"/>
      <c r="AZR761" s="11"/>
      <c r="AZS761" s="11"/>
      <c r="AZT761" s="11"/>
      <c r="AZU761" s="11"/>
      <c r="AZV761" s="11"/>
      <c r="AZW761" s="11"/>
      <c r="AZX761" s="11"/>
      <c r="AZY761" s="11"/>
      <c r="AZZ761" s="11"/>
      <c r="BAA761" s="11"/>
      <c r="BAB761" s="11"/>
      <c r="BAC761" s="11"/>
      <c r="BAD761" s="11"/>
      <c r="BAE761" s="11"/>
      <c r="BAF761" s="11"/>
      <c r="BAG761" s="11"/>
      <c r="BAH761" s="11"/>
      <c r="BAI761" s="11"/>
      <c r="BAJ761" s="11"/>
      <c r="BAK761" s="11"/>
      <c r="BAL761" s="11"/>
      <c r="BAM761" s="11"/>
      <c r="BAN761" s="11"/>
      <c r="BAO761" s="11"/>
      <c r="BAP761" s="11"/>
      <c r="BAQ761" s="11"/>
      <c r="BAR761" s="11"/>
      <c r="BAS761" s="11"/>
      <c r="BAT761" s="11"/>
      <c r="BAU761" s="11"/>
      <c r="BAV761" s="11"/>
      <c r="BAW761" s="11"/>
      <c r="BAX761" s="11"/>
      <c r="BAY761" s="11"/>
      <c r="BAZ761" s="11"/>
      <c r="BBA761" s="11"/>
      <c r="BBB761" s="11"/>
      <c r="BBC761" s="11"/>
      <c r="BBD761" s="11"/>
      <c r="BBE761" s="11"/>
      <c r="BBF761" s="11"/>
      <c r="BBG761" s="11"/>
      <c r="BBH761" s="11"/>
      <c r="BBI761" s="11"/>
      <c r="BBJ761" s="11"/>
      <c r="BBK761" s="11"/>
      <c r="BBL761" s="11"/>
      <c r="BBM761" s="11"/>
      <c r="BBN761" s="11"/>
      <c r="BBO761" s="11"/>
      <c r="BBP761" s="11"/>
      <c r="BBQ761" s="11"/>
      <c r="BBR761" s="11"/>
      <c r="BBS761" s="11"/>
      <c r="BBT761" s="11"/>
      <c r="BBU761" s="11"/>
      <c r="BBV761" s="11"/>
      <c r="BBW761" s="11"/>
      <c r="BBX761" s="11"/>
      <c r="BBY761" s="11"/>
      <c r="BBZ761" s="11"/>
      <c r="BCA761" s="11"/>
      <c r="BCB761" s="11"/>
      <c r="BCC761" s="11"/>
      <c r="BCD761" s="11"/>
      <c r="BCE761" s="11"/>
      <c r="BCF761" s="11"/>
      <c r="BCG761" s="11"/>
      <c r="BCH761" s="11"/>
      <c r="BCI761" s="11"/>
      <c r="BCJ761" s="11"/>
      <c r="BCK761" s="11"/>
      <c r="BCL761" s="11"/>
      <c r="BCM761" s="11"/>
      <c r="BCN761" s="11"/>
      <c r="BCO761" s="11"/>
      <c r="BCP761" s="11"/>
      <c r="BCQ761" s="11"/>
      <c r="BCR761" s="11"/>
      <c r="BCS761" s="11"/>
      <c r="BCT761" s="11"/>
      <c r="BCU761" s="11"/>
      <c r="BCV761" s="11"/>
      <c r="BCW761" s="11"/>
      <c r="BCX761" s="11"/>
      <c r="BCY761" s="11"/>
      <c r="BCZ761" s="11"/>
      <c r="BDA761" s="11"/>
      <c r="BDB761" s="11"/>
      <c r="BDC761" s="11"/>
      <c r="BDD761" s="11"/>
      <c r="BDE761" s="11"/>
      <c r="BDF761" s="11"/>
      <c r="BDG761" s="11"/>
      <c r="BDH761" s="11"/>
      <c r="BDI761" s="11"/>
      <c r="BDJ761" s="11"/>
      <c r="BDK761" s="11"/>
      <c r="BDL761" s="11"/>
      <c r="BDM761" s="11"/>
      <c r="BDN761" s="11"/>
      <c r="BDO761" s="11"/>
      <c r="BDP761" s="11"/>
      <c r="BDQ761" s="11"/>
      <c r="BDR761" s="11"/>
      <c r="BDS761" s="11"/>
      <c r="BDT761" s="11"/>
      <c r="BDU761" s="11"/>
      <c r="BDV761" s="11"/>
      <c r="BDW761" s="11"/>
      <c r="BDX761" s="11"/>
      <c r="BDY761" s="11"/>
      <c r="BDZ761" s="11"/>
      <c r="BEA761" s="11"/>
      <c r="BEB761" s="11"/>
      <c r="BEC761" s="11"/>
      <c r="BED761" s="11"/>
      <c r="BEE761" s="11"/>
      <c r="BEF761" s="11"/>
      <c r="BEG761" s="11"/>
      <c r="BEH761" s="11"/>
      <c r="BEI761" s="11"/>
      <c r="BEJ761" s="11"/>
      <c r="BEK761" s="11"/>
      <c r="BEL761" s="11"/>
      <c r="BEM761" s="11"/>
      <c r="BEN761" s="11"/>
      <c r="BEO761" s="11"/>
      <c r="BEP761" s="11"/>
      <c r="BEQ761" s="11"/>
      <c r="BER761" s="11"/>
      <c r="BES761" s="11"/>
      <c r="BET761" s="11"/>
      <c r="BEU761" s="11"/>
      <c r="BEV761" s="11"/>
      <c r="BEW761" s="11"/>
      <c r="BEX761" s="11"/>
      <c r="BEY761" s="11"/>
      <c r="BEZ761" s="11"/>
      <c r="BFA761" s="11"/>
      <c r="BFB761" s="11"/>
      <c r="BFC761" s="11"/>
      <c r="BFD761" s="11"/>
      <c r="BFE761" s="11"/>
      <c r="BFF761" s="11"/>
      <c r="BFG761" s="11"/>
      <c r="BFH761" s="11"/>
      <c r="BFI761" s="11"/>
      <c r="BFJ761" s="11"/>
      <c r="BFK761" s="11"/>
      <c r="BFL761" s="11"/>
      <c r="BFM761" s="11"/>
      <c r="BFN761" s="11"/>
      <c r="BFO761" s="11"/>
      <c r="BFP761" s="11"/>
      <c r="BFQ761" s="11"/>
      <c r="BFR761" s="11"/>
      <c r="BFS761" s="11"/>
      <c r="BFT761" s="11"/>
      <c r="BFU761" s="11"/>
      <c r="BFV761" s="11"/>
      <c r="BFW761" s="11"/>
      <c r="BFX761" s="11"/>
      <c r="BFY761" s="11"/>
      <c r="BFZ761" s="11"/>
      <c r="BGA761" s="11"/>
      <c r="BGB761" s="11"/>
      <c r="BGC761" s="11"/>
      <c r="BGD761" s="11"/>
      <c r="BGE761" s="11"/>
      <c r="BGF761" s="11"/>
      <c r="BGG761" s="11"/>
      <c r="BGH761" s="11"/>
      <c r="BGI761" s="11"/>
      <c r="BGJ761" s="11"/>
      <c r="BGK761" s="11"/>
      <c r="BGL761" s="11"/>
      <c r="BGM761" s="11"/>
      <c r="BGN761" s="11"/>
      <c r="BGO761" s="11"/>
      <c r="BGP761" s="11"/>
      <c r="BGQ761" s="11"/>
      <c r="BGR761" s="11"/>
      <c r="BGS761" s="11"/>
      <c r="BGT761" s="11"/>
      <c r="BGU761" s="11"/>
      <c r="BGV761" s="11"/>
      <c r="BGW761" s="11"/>
      <c r="BGX761" s="11"/>
      <c r="BGY761" s="11"/>
      <c r="BGZ761" s="11"/>
      <c r="BHA761" s="11"/>
      <c r="BHB761" s="11"/>
      <c r="BHC761" s="11"/>
      <c r="BHD761" s="11"/>
      <c r="BHE761" s="11"/>
      <c r="BHF761" s="11"/>
      <c r="BHG761" s="11"/>
      <c r="BHH761" s="11"/>
      <c r="BHI761" s="11"/>
      <c r="BHJ761" s="11"/>
      <c r="BHK761" s="11"/>
      <c r="BHL761" s="11"/>
      <c r="BHM761" s="11"/>
      <c r="BHN761" s="11"/>
      <c r="BHO761" s="11"/>
      <c r="BHP761" s="11"/>
      <c r="BHQ761" s="11"/>
      <c r="BHR761" s="11"/>
      <c r="BHS761" s="11"/>
      <c r="BHT761" s="11"/>
      <c r="BHU761" s="11"/>
      <c r="BHV761" s="11"/>
      <c r="BHW761" s="11"/>
      <c r="BHX761" s="11"/>
      <c r="BHY761" s="11"/>
      <c r="BHZ761" s="11"/>
      <c r="BIA761" s="11"/>
      <c r="BIB761" s="11"/>
      <c r="BIC761" s="11"/>
      <c r="BID761" s="11"/>
      <c r="BIE761" s="11"/>
      <c r="BIF761" s="11"/>
      <c r="BIG761" s="11"/>
      <c r="BIH761" s="11"/>
      <c r="BII761" s="11"/>
      <c r="BIJ761" s="11"/>
      <c r="BIK761" s="11"/>
      <c r="BIL761" s="11"/>
      <c r="BIM761" s="11"/>
      <c r="BIN761" s="11"/>
      <c r="BIO761" s="11"/>
      <c r="BIP761" s="11"/>
      <c r="BIQ761" s="11"/>
      <c r="BIR761" s="11"/>
      <c r="BIS761" s="11"/>
      <c r="BIT761" s="11"/>
      <c r="BIU761" s="11"/>
      <c r="BIV761" s="11"/>
      <c r="BIW761" s="11"/>
      <c r="BIX761" s="11"/>
      <c r="BIY761" s="11"/>
      <c r="BIZ761" s="11"/>
      <c r="BJA761" s="11"/>
      <c r="BJB761" s="11"/>
      <c r="BJC761" s="11"/>
      <c r="BJD761" s="11"/>
      <c r="BJE761" s="11"/>
      <c r="BJF761" s="11"/>
      <c r="BJG761" s="11"/>
      <c r="BJH761" s="11"/>
      <c r="BJI761" s="11"/>
      <c r="BJJ761" s="11"/>
      <c r="BJK761" s="11"/>
      <c r="BJL761" s="11"/>
      <c r="BJM761" s="11"/>
      <c r="BJN761" s="11"/>
      <c r="BJO761" s="11"/>
      <c r="BJP761" s="11"/>
      <c r="BJQ761" s="11"/>
      <c r="BJR761" s="11"/>
      <c r="BJS761" s="11"/>
      <c r="BJT761" s="11"/>
      <c r="BJU761" s="11"/>
      <c r="BJV761" s="11"/>
      <c r="BJW761" s="11"/>
      <c r="BJX761" s="11"/>
      <c r="BJY761" s="11"/>
      <c r="BJZ761" s="11"/>
      <c r="BKA761" s="11"/>
      <c r="BKB761" s="11"/>
      <c r="BKC761" s="11"/>
      <c r="BKD761" s="11"/>
      <c r="BKE761" s="11"/>
      <c r="BKF761" s="11"/>
      <c r="BKG761" s="11"/>
      <c r="BKH761" s="11"/>
      <c r="BKI761" s="11"/>
      <c r="BKJ761" s="11"/>
      <c r="BKK761" s="11"/>
      <c r="BKL761" s="11"/>
      <c r="BKM761" s="11"/>
      <c r="BKN761" s="11"/>
      <c r="BKO761" s="11"/>
      <c r="BKP761" s="11"/>
      <c r="BKQ761" s="11"/>
      <c r="BKR761" s="11"/>
      <c r="BKS761" s="11"/>
      <c r="BKT761" s="11"/>
      <c r="BKU761" s="11"/>
      <c r="BKV761" s="11"/>
      <c r="BKW761" s="11"/>
      <c r="BKX761" s="11"/>
      <c r="BKY761" s="11"/>
      <c r="BKZ761" s="11"/>
      <c r="BLA761" s="11"/>
      <c r="BLB761" s="11"/>
      <c r="BLC761" s="11"/>
      <c r="BLD761" s="11"/>
      <c r="BLE761" s="11"/>
      <c r="BLF761" s="11"/>
      <c r="BLG761" s="11"/>
      <c r="BLH761" s="11"/>
      <c r="BLI761" s="11"/>
      <c r="BLJ761" s="11"/>
      <c r="BLK761" s="11"/>
      <c r="BLL761" s="11"/>
      <c r="BLM761" s="11"/>
      <c r="BLN761" s="11"/>
      <c r="BLO761" s="11"/>
      <c r="BLP761" s="11"/>
      <c r="BLQ761" s="11"/>
      <c r="BLR761" s="11"/>
      <c r="BLS761" s="11"/>
      <c r="BLT761" s="11"/>
      <c r="BLU761" s="11"/>
      <c r="BLV761" s="11"/>
      <c r="BLW761" s="11"/>
      <c r="BLX761" s="11"/>
      <c r="BLY761" s="11"/>
      <c r="BLZ761" s="11"/>
      <c r="BMA761" s="11"/>
      <c r="BMB761" s="11"/>
      <c r="BMC761" s="11"/>
      <c r="BMD761" s="11"/>
      <c r="BME761" s="11"/>
      <c r="BMF761" s="11"/>
      <c r="BMG761" s="11"/>
      <c r="BMH761" s="11"/>
      <c r="BMI761" s="11"/>
      <c r="BMJ761" s="11"/>
      <c r="BMK761" s="11"/>
      <c r="BML761" s="11"/>
      <c r="BMM761" s="11"/>
      <c r="BMN761" s="11"/>
      <c r="BMO761" s="11"/>
      <c r="BMP761" s="11"/>
      <c r="BMQ761" s="11"/>
      <c r="BMR761" s="11"/>
      <c r="BMS761" s="11"/>
      <c r="BMT761" s="11"/>
      <c r="BMU761" s="11"/>
      <c r="BMV761" s="11"/>
      <c r="BMW761" s="11"/>
      <c r="BMX761" s="11"/>
      <c r="BMY761" s="11"/>
      <c r="BMZ761" s="11"/>
      <c r="BNA761" s="11"/>
      <c r="BNB761" s="11"/>
      <c r="BNC761" s="11"/>
      <c r="BND761" s="11"/>
      <c r="BNE761" s="11"/>
      <c r="BNF761" s="11"/>
      <c r="BNG761" s="11"/>
      <c r="BNH761" s="11"/>
      <c r="BNI761" s="11"/>
      <c r="BNJ761" s="11"/>
      <c r="BNK761" s="11"/>
      <c r="BNL761" s="11"/>
      <c r="BNM761" s="11"/>
      <c r="BNN761" s="11"/>
      <c r="BNO761" s="11"/>
      <c r="BNP761" s="11"/>
      <c r="BNQ761" s="11"/>
      <c r="BNR761" s="11"/>
      <c r="BNS761" s="11"/>
      <c r="BNT761" s="11"/>
      <c r="BNU761" s="11"/>
      <c r="BNV761" s="11"/>
      <c r="BNW761" s="11"/>
      <c r="BNX761" s="11"/>
      <c r="BNY761" s="11"/>
      <c r="BNZ761" s="11"/>
      <c r="BOA761" s="11"/>
      <c r="BOB761" s="11"/>
      <c r="BOC761" s="11"/>
      <c r="BOD761" s="11"/>
      <c r="BOE761" s="11"/>
      <c r="BOF761" s="11"/>
      <c r="BOG761" s="11"/>
      <c r="BOH761" s="11"/>
      <c r="BOI761" s="11"/>
      <c r="BOJ761" s="11"/>
      <c r="BOK761" s="11"/>
      <c r="BOL761" s="11"/>
      <c r="BOM761" s="11"/>
      <c r="BON761" s="11"/>
      <c r="BOO761" s="11"/>
      <c r="BOP761" s="11"/>
      <c r="BOQ761" s="11"/>
      <c r="BOR761" s="11"/>
      <c r="BOS761" s="11"/>
      <c r="BOT761" s="11"/>
      <c r="BOU761" s="11"/>
      <c r="BOV761" s="11"/>
      <c r="BOW761" s="11"/>
      <c r="BOX761" s="11"/>
      <c r="BOY761" s="11"/>
      <c r="BOZ761" s="11"/>
      <c r="BPA761" s="11"/>
      <c r="BPB761" s="11"/>
      <c r="BPC761" s="11"/>
      <c r="BPD761" s="11"/>
      <c r="BPE761" s="11"/>
      <c r="BPF761" s="11"/>
      <c r="BPG761" s="11"/>
      <c r="BPH761" s="11"/>
      <c r="BPI761" s="11"/>
      <c r="BPJ761" s="11"/>
      <c r="BPK761" s="11"/>
      <c r="BPL761" s="11"/>
      <c r="BPM761" s="11"/>
      <c r="BPN761" s="11"/>
      <c r="BPO761" s="11"/>
      <c r="BPP761" s="11"/>
      <c r="BPQ761" s="11"/>
      <c r="BPR761" s="11"/>
      <c r="BPS761" s="11"/>
      <c r="BPT761" s="11"/>
      <c r="BPU761" s="11"/>
      <c r="BPV761" s="11"/>
      <c r="BPW761" s="11"/>
      <c r="BPX761" s="11"/>
      <c r="BPY761" s="11"/>
      <c r="BPZ761" s="11"/>
      <c r="BQA761" s="11"/>
      <c r="BQB761" s="11"/>
      <c r="BQC761" s="11"/>
      <c r="BQD761" s="11"/>
      <c r="BQE761" s="11"/>
      <c r="BQF761" s="11"/>
      <c r="BQG761" s="11"/>
      <c r="BQH761" s="11"/>
      <c r="BQI761" s="11"/>
      <c r="BQJ761" s="11"/>
      <c r="BQK761" s="11"/>
      <c r="BQL761" s="11"/>
      <c r="BQM761" s="11"/>
      <c r="BQN761" s="11"/>
      <c r="BQO761" s="11"/>
      <c r="BQP761" s="11"/>
      <c r="BQQ761" s="11"/>
      <c r="BQR761" s="11"/>
      <c r="BQS761" s="11"/>
      <c r="BQT761" s="11"/>
      <c r="BQU761" s="11"/>
      <c r="BQV761" s="11"/>
      <c r="BQW761" s="11"/>
      <c r="BQX761" s="11"/>
      <c r="BQY761" s="11"/>
      <c r="BQZ761" s="11"/>
      <c r="BRA761" s="11"/>
      <c r="BRB761" s="11"/>
      <c r="BRC761" s="11"/>
      <c r="BRD761" s="11"/>
      <c r="BRE761" s="11"/>
      <c r="BRF761" s="11"/>
      <c r="BRG761" s="11"/>
      <c r="BRH761" s="11"/>
      <c r="BRI761" s="11"/>
      <c r="BRJ761" s="11"/>
      <c r="BRK761" s="11"/>
      <c r="BRL761" s="11"/>
      <c r="BRM761" s="11"/>
      <c r="BRN761" s="11"/>
      <c r="BRO761" s="11"/>
      <c r="BRP761" s="11"/>
      <c r="BRQ761" s="11"/>
      <c r="BRR761" s="11"/>
      <c r="BRS761" s="11"/>
      <c r="BRT761" s="11"/>
      <c r="BRU761" s="11"/>
      <c r="BRV761" s="11"/>
      <c r="BRW761" s="11"/>
      <c r="BRX761" s="11"/>
      <c r="BRY761" s="11"/>
      <c r="BRZ761" s="11"/>
      <c r="BSA761" s="11"/>
      <c r="BSB761" s="11"/>
      <c r="BSC761" s="11"/>
      <c r="BSD761" s="11"/>
      <c r="BSE761" s="11"/>
      <c r="BSF761" s="11"/>
      <c r="BSG761" s="11"/>
      <c r="BSH761" s="11"/>
      <c r="BSI761" s="11"/>
      <c r="BSJ761" s="11"/>
      <c r="BSK761" s="11"/>
      <c r="BSL761" s="11"/>
      <c r="BSM761" s="11"/>
      <c r="BSN761" s="11"/>
      <c r="BSO761" s="11"/>
      <c r="BSP761" s="11"/>
      <c r="BSQ761" s="11"/>
      <c r="BSR761" s="11"/>
      <c r="BSS761" s="11"/>
      <c r="BST761" s="11"/>
      <c r="BSU761" s="11"/>
      <c r="BSV761" s="11"/>
      <c r="BSW761" s="11"/>
      <c r="BSX761" s="11"/>
      <c r="BSY761" s="11"/>
      <c r="BSZ761" s="11"/>
      <c r="BTA761" s="11"/>
      <c r="BTB761" s="11"/>
      <c r="BTC761" s="11"/>
      <c r="BTD761" s="11"/>
      <c r="BTE761" s="11"/>
      <c r="BTF761" s="11"/>
      <c r="BTG761" s="11"/>
      <c r="BTH761" s="11"/>
      <c r="BTI761" s="11"/>
      <c r="BTJ761" s="11"/>
      <c r="BTK761" s="11"/>
      <c r="BTL761" s="11"/>
      <c r="BTM761" s="11"/>
      <c r="BTN761" s="11"/>
      <c r="BTO761" s="11"/>
      <c r="BTP761" s="11"/>
      <c r="BTQ761" s="11"/>
      <c r="BTR761" s="11"/>
      <c r="BTS761" s="11"/>
      <c r="BTT761" s="11"/>
      <c r="BTU761" s="11"/>
      <c r="BTV761" s="11"/>
      <c r="BTW761" s="11"/>
      <c r="BTX761" s="11"/>
      <c r="BTY761" s="11"/>
      <c r="BTZ761" s="11"/>
      <c r="BUA761" s="11"/>
      <c r="BUB761" s="11"/>
      <c r="BUC761" s="11"/>
      <c r="BUD761" s="11"/>
      <c r="BUE761" s="11"/>
      <c r="BUF761" s="11"/>
      <c r="BUG761" s="11"/>
      <c r="BUH761" s="11"/>
      <c r="BUI761" s="11"/>
      <c r="BUJ761" s="11"/>
      <c r="BUK761" s="11"/>
      <c r="BUL761" s="11"/>
      <c r="BUM761" s="11"/>
      <c r="BUN761" s="11"/>
      <c r="BUO761" s="11"/>
      <c r="BUP761" s="11"/>
      <c r="BUQ761" s="11"/>
      <c r="BUR761" s="11"/>
      <c r="BUS761" s="11"/>
      <c r="BUT761" s="11"/>
      <c r="BUU761" s="11"/>
      <c r="BUV761" s="11"/>
      <c r="BUW761" s="11"/>
      <c r="BUX761" s="11"/>
      <c r="BUY761" s="11"/>
      <c r="BUZ761" s="11"/>
      <c r="BVA761" s="11"/>
      <c r="BVB761" s="11"/>
      <c r="BVC761" s="11"/>
      <c r="BVD761" s="11"/>
      <c r="BVE761" s="11"/>
      <c r="BVF761" s="11"/>
      <c r="BVG761" s="11"/>
      <c r="BVH761" s="11"/>
      <c r="BVI761" s="11"/>
      <c r="BVJ761" s="11"/>
      <c r="BVK761" s="11"/>
      <c r="BVL761" s="11"/>
      <c r="BVM761" s="11"/>
      <c r="BVN761" s="11"/>
      <c r="BVO761" s="11"/>
      <c r="BVP761" s="11"/>
      <c r="BVQ761" s="11"/>
      <c r="BVR761" s="11"/>
      <c r="BVS761" s="11"/>
      <c r="BVT761" s="11"/>
      <c r="BVU761" s="11"/>
      <c r="BVV761" s="11"/>
      <c r="BVW761" s="11"/>
      <c r="BVX761" s="11"/>
      <c r="BVY761" s="11"/>
      <c r="BVZ761" s="11"/>
      <c r="BWA761" s="11"/>
      <c r="BWB761" s="11"/>
      <c r="BWC761" s="11"/>
      <c r="BWD761" s="11"/>
      <c r="BWE761" s="11"/>
      <c r="BWF761" s="11"/>
      <c r="BWG761" s="11"/>
      <c r="BWH761" s="11"/>
      <c r="BWI761" s="11"/>
      <c r="BWJ761" s="11"/>
      <c r="BWK761" s="11"/>
      <c r="BWL761" s="11"/>
      <c r="BWM761" s="11"/>
      <c r="BWN761" s="11"/>
      <c r="BWO761" s="11"/>
      <c r="BWP761" s="11"/>
      <c r="BWQ761" s="11"/>
      <c r="BWR761" s="11"/>
      <c r="BWS761" s="11"/>
      <c r="BWT761" s="11"/>
      <c r="BWU761" s="11"/>
      <c r="BWV761" s="11"/>
      <c r="BWW761" s="11"/>
      <c r="BWX761" s="11"/>
      <c r="BWY761" s="11"/>
      <c r="BWZ761" s="11"/>
      <c r="BXA761" s="11"/>
      <c r="BXB761" s="11"/>
      <c r="BXC761" s="11"/>
      <c r="BXD761" s="11"/>
      <c r="BXE761" s="11"/>
      <c r="BXF761" s="11"/>
      <c r="BXG761" s="11"/>
      <c r="BXH761" s="11"/>
      <c r="BXI761" s="11"/>
      <c r="BXJ761" s="11"/>
      <c r="BXK761" s="11"/>
      <c r="BXL761" s="11"/>
      <c r="BXM761" s="11"/>
      <c r="BXN761" s="11"/>
      <c r="BXO761" s="11"/>
      <c r="BXP761" s="11"/>
      <c r="BXQ761" s="11"/>
      <c r="BXR761" s="11"/>
      <c r="BXS761" s="11"/>
      <c r="BXT761" s="11"/>
      <c r="BXU761" s="11"/>
      <c r="BXV761" s="11"/>
      <c r="BXW761" s="11"/>
      <c r="BXX761" s="11"/>
      <c r="BXY761" s="11"/>
      <c r="BXZ761" s="11"/>
      <c r="BYA761" s="11"/>
      <c r="BYB761" s="11"/>
      <c r="BYC761" s="11"/>
      <c r="BYD761" s="11"/>
      <c r="BYE761" s="11"/>
      <c r="BYF761" s="11"/>
      <c r="BYG761" s="11"/>
      <c r="BYH761" s="11"/>
      <c r="BYI761" s="11"/>
      <c r="BYJ761" s="11"/>
      <c r="BYK761" s="11"/>
      <c r="BYL761" s="11"/>
      <c r="BYM761" s="11"/>
      <c r="BYN761" s="11"/>
      <c r="BYO761" s="11"/>
      <c r="BYP761" s="11"/>
      <c r="BYQ761" s="11"/>
      <c r="BYR761" s="11"/>
      <c r="BYS761" s="11"/>
      <c r="BYT761" s="11"/>
      <c r="BYU761" s="11"/>
      <c r="BYV761" s="11"/>
      <c r="BYW761" s="11"/>
      <c r="BYX761" s="11"/>
      <c r="BYY761" s="11"/>
      <c r="BYZ761" s="11"/>
      <c r="BZA761" s="11"/>
      <c r="BZB761" s="11"/>
      <c r="BZC761" s="11"/>
      <c r="BZD761" s="11"/>
      <c r="BZE761" s="11"/>
      <c r="BZF761" s="11"/>
      <c r="BZG761" s="11"/>
      <c r="BZH761" s="11"/>
      <c r="BZI761" s="11"/>
      <c r="BZJ761" s="11"/>
      <c r="BZK761" s="11"/>
      <c r="BZL761" s="11"/>
      <c r="BZM761" s="11"/>
      <c r="BZN761" s="11"/>
      <c r="BZO761" s="11"/>
      <c r="BZP761" s="11"/>
      <c r="BZQ761" s="11"/>
      <c r="BZR761" s="11"/>
      <c r="BZS761" s="11"/>
      <c r="BZT761" s="11"/>
      <c r="BZU761" s="11"/>
      <c r="BZV761" s="11"/>
      <c r="BZW761" s="11"/>
      <c r="BZX761" s="11"/>
      <c r="BZY761" s="11"/>
      <c r="BZZ761" s="11"/>
      <c r="CAA761" s="11"/>
      <c r="CAB761" s="11"/>
      <c r="CAC761" s="11"/>
      <c r="CAD761" s="11"/>
      <c r="CAE761" s="11"/>
      <c r="CAF761" s="11"/>
      <c r="CAG761" s="11"/>
      <c r="CAH761" s="11"/>
      <c r="CAI761" s="11"/>
      <c r="CAJ761" s="11"/>
      <c r="CAK761" s="11"/>
      <c r="CAL761" s="11"/>
      <c r="CAM761" s="11"/>
      <c r="CAN761" s="11"/>
      <c r="CAO761" s="11"/>
      <c r="CAP761" s="11"/>
      <c r="CAQ761" s="11"/>
      <c r="CAR761" s="11"/>
      <c r="CAS761" s="11"/>
      <c r="CAT761" s="11"/>
      <c r="CAU761" s="11"/>
      <c r="CAV761" s="11"/>
      <c r="CAW761" s="11"/>
      <c r="CAX761" s="11"/>
      <c r="CAY761" s="11"/>
      <c r="CAZ761" s="11"/>
      <c r="CBA761" s="11"/>
      <c r="CBB761" s="11"/>
      <c r="CBC761" s="11"/>
      <c r="CBD761" s="11"/>
      <c r="CBE761" s="11"/>
      <c r="CBF761" s="11"/>
      <c r="CBG761" s="11"/>
      <c r="CBH761" s="11"/>
      <c r="CBI761" s="11"/>
      <c r="CBJ761" s="11"/>
      <c r="CBK761" s="11"/>
      <c r="CBL761" s="11"/>
      <c r="CBM761" s="11"/>
      <c r="CBN761" s="11"/>
      <c r="CBO761" s="11"/>
      <c r="CBP761" s="11"/>
      <c r="CBQ761" s="11"/>
      <c r="CBR761" s="11"/>
      <c r="CBS761" s="11"/>
      <c r="CBT761" s="11"/>
      <c r="CBU761" s="11"/>
      <c r="CBV761" s="11"/>
      <c r="CBW761" s="11"/>
      <c r="CBX761" s="11"/>
      <c r="CBY761" s="11"/>
      <c r="CBZ761" s="11"/>
      <c r="CCA761" s="11"/>
      <c r="CCB761" s="11"/>
      <c r="CCC761" s="11"/>
      <c r="CCD761" s="11"/>
      <c r="CCE761" s="11"/>
      <c r="CCF761" s="11"/>
      <c r="CCG761" s="11"/>
      <c r="CCH761" s="11"/>
      <c r="CCI761" s="11"/>
      <c r="CCJ761" s="11"/>
      <c r="CCK761" s="11"/>
      <c r="CCL761" s="11"/>
      <c r="CCM761" s="11"/>
      <c r="CCN761" s="11"/>
      <c r="CCO761" s="11"/>
      <c r="CCP761" s="11"/>
      <c r="CCQ761" s="11"/>
      <c r="CCR761" s="11"/>
      <c r="CCS761" s="11"/>
      <c r="CCT761" s="11"/>
      <c r="CCU761" s="11"/>
      <c r="CCV761" s="11"/>
      <c r="CCW761" s="11"/>
      <c r="CCX761" s="11"/>
      <c r="CCY761" s="11"/>
      <c r="CCZ761" s="11"/>
      <c r="CDA761" s="11"/>
      <c r="CDB761" s="11"/>
      <c r="CDC761" s="11"/>
      <c r="CDD761" s="11"/>
      <c r="CDE761" s="11"/>
      <c r="CDF761" s="11"/>
      <c r="CDG761" s="11"/>
      <c r="CDH761" s="11"/>
      <c r="CDI761" s="11"/>
      <c r="CDJ761" s="11"/>
      <c r="CDK761" s="11"/>
      <c r="CDL761" s="11"/>
      <c r="CDM761" s="11"/>
      <c r="CDN761" s="11"/>
      <c r="CDO761" s="11"/>
      <c r="CDP761" s="11"/>
      <c r="CDQ761" s="11"/>
      <c r="CDR761" s="11"/>
      <c r="CDS761" s="11"/>
      <c r="CDT761" s="11"/>
      <c r="CDU761" s="11"/>
      <c r="CDV761" s="11"/>
      <c r="CDW761" s="11"/>
      <c r="CDX761" s="11"/>
      <c r="CDY761" s="11"/>
      <c r="CDZ761" s="11"/>
      <c r="CEA761" s="11"/>
      <c r="CEB761" s="11"/>
      <c r="CEC761" s="11"/>
      <c r="CED761" s="11"/>
      <c r="CEE761" s="11"/>
      <c r="CEF761" s="11"/>
      <c r="CEG761" s="11"/>
      <c r="CEH761" s="11"/>
      <c r="CEI761" s="11"/>
      <c r="CEJ761" s="11"/>
      <c r="CEK761" s="11"/>
      <c r="CEL761" s="11"/>
      <c r="CEM761" s="11"/>
      <c r="CEN761" s="11"/>
      <c r="CEO761" s="11"/>
      <c r="CEP761" s="11"/>
      <c r="CEQ761" s="11"/>
      <c r="CER761" s="11"/>
      <c r="CES761" s="11"/>
      <c r="CET761" s="11"/>
      <c r="CEU761" s="11"/>
      <c r="CEV761" s="11"/>
      <c r="CEW761" s="11"/>
      <c r="CEX761" s="11"/>
      <c r="CEY761" s="11"/>
      <c r="CEZ761" s="11"/>
      <c r="CFA761" s="11"/>
      <c r="CFB761" s="11"/>
      <c r="CFC761" s="11"/>
      <c r="CFD761" s="11"/>
      <c r="CFE761" s="11"/>
      <c r="CFF761" s="11"/>
      <c r="CFG761" s="11"/>
      <c r="CFH761" s="11"/>
      <c r="CFI761" s="11"/>
      <c r="CFJ761" s="11"/>
      <c r="CFK761" s="11"/>
      <c r="CFL761" s="11"/>
      <c r="CFM761" s="11"/>
      <c r="CFN761" s="11"/>
      <c r="CFO761" s="11"/>
      <c r="CFP761" s="11"/>
      <c r="CFQ761" s="11"/>
      <c r="CFR761" s="11"/>
      <c r="CFS761" s="11"/>
      <c r="CFT761" s="11"/>
      <c r="CFU761" s="11"/>
      <c r="CFV761" s="11"/>
      <c r="CFW761" s="11"/>
      <c r="CFX761" s="11"/>
      <c r="CFY761" s="11"/>
      <c r="CFZ761" s="11"/>
      <c r="CGA761" s="11"/>
      <c r="CGB761" s="11"/>
      <c r="CGC761" s="11"/>
      <c r="CGD761" s="11"/>
      <c r="CGE761" s="11"/>
      <c r="CGF761" s="11"/>
      <c r="CGG761" s="11"/>
      <c r="CGH761" s="11"/>
      <c r="CGI761" s="11"/>
      <c r="CGJ761" s="11"/>
      <c r="CGK761" s="11"/>
      <c r="CGL761" s="11"/>
      <c r="CGM761" s="11"/>
      <c r="CGN761" s="11"/>
      <c r="CGO761" s="11"/>
      <c r="CGP761" s="11"/>
      <c r="CGQ761" s="11"/>
      <c r="CGR761" s="11"/>
      <c r="CGS761" s="11"/>
      <c r="CGT761" s="11"/>
      <c r="CGU761" s="11"/>
      <c r="CGV761" s="11"/>
      <c r="CGW761" s="11"/>
      <c r="CGX761" s="11"/>
      <c r="CGY761" s="11"/>
      <c r="CGZ761" s="11"/>
      <c r="CHA761" s="11"/>
      <c r="CHB761" s="11"/>
      <c r="CHC761" s="11"/>
      <c r="CHD761" s="11"/>
      <c r="CHE761" s="11"/>
      <c r="CHF761" s="11"/>
      <c r="CHG761" s="11"/>
      <c r="CHH761" s="11"/>
      <c r="CHI761" s="11"/>
      <c r="CHJ761" s="11"/>
      <c r="CHK761" s="11"/>
      <c r="CHL761" s="11"/>
      <c r="CHM761" s="11"/>
      <c r="CHN761" s="11"/>
      <c r="CHO761" s="11"/>
      <c r="CHP761" s="11"/>
      <c r="CHQ761" s="11"/>
      <c r="CHR761" s="11"/>
      <c r="CHS761" s="11"/>
      <c r="CHT761" s="11"/>
      <c r="CHU761" s="11"/>
      <c r="CHV761" s="11"/>
      <c r="CHW761" s="11"/>
      <c r="CHX761" s="11"/>
      <c r="CHY761" s="11"/>
      <c r="CHZ761" s="11"/>
      <c r="CIA761" s="11"/>
      <c r="CIB761" s="11"/>
      <c r="CIC761" s="11"/>
      <c r="CID761" s="11"/>
      <c r="CIE761" s="11"/>
      <c r="CIF761" s="11"/>
      <c r="CIG761" s="11"/>
      <c r="CIH761" s="11"/>
      <c r="CII761" s="11"/>
      <c r="CIJ761" s="11"/>
      <c r="CIK761" s="11"/>
      <c r="CIL761" s="11"/>
      <c r="CIM761" s="11"/>
      <c r="CIN761" s="11"/>
      <c r="CIO761" s="11"/>
      <c r="CIP761" s="11"/>
      <c r="CIQ761" s="11"/>
      <c r="CIR761" s="11"/>
      <c r="CIS761" s="11"/>
      <c r="CIT761" s="11"/>
      <c r="CIU761" s="11"/>
      <c r="CIV761" s="11"/>
      <c r="CIW761" s="11"/>
      <c r="CIX761" s="11"/>
      <c r="CIY761" s="11"/>
      <c r="CIZ761" s="11"/>
      <c r="CJA761" s="11"/>
      <c r="CJB761" s="11"/>
      <c r="CJC761" s="11"/>
      <c r="CJD761" s="11"/>
      <c r="CJE761" s="11"/>
      <c r="CJF761" s="11"/>
      <c r="CJG761" s="11"/>
      <c r="CJH761" s="11"/>
      <c r="CJI761" s="11"/>
      <c r="CJJ761" s="11"/>
      <c r="CJK761" s="11"/>
      <c r="CJL761" s="11"/>
      <c r="CJM761" s="11"/>
      <c r="CJN761" s="11"/>
      <c r="CJO761" s="11"/>
      <c r="CJP761" s="11"/>
      <c r="CJQ761" s="11"/>
      <c r="CJR761" s="11"/>
      <c r="CJS761" s="11"/>
      <c r="CJT761" s="11"/>
      <c r="CJU761" s="11"/>
      <c r="CJV761" s="11"/>
      <c r="CJW761" s="11"/>
      <c r="CJX761" s="11"/>
      <c r="CJY761" s="11"/>
      <c r="CJZ761" s="11"/>
      <c r="CKA761" s="11"/>
      <c r="CKB761" s="11"/>
      <c r="CKC761" s="11"/>
      <c r="CKD761" s="11"/>
      <c r="CKE761" s="11"/>
      <c r="CKF761" s="11"/>
      <c r="CKG761" s="11"/>
      <c r="CKH761" s="11"/>
      <c r="CKI761" s="11"/>
      <c r="CKJ761" s="11"/>
      <c r="CKK761" s="11"/>
      <c r="CKL761" s="11"/>
      <c r="CKM761" s="11"/>
      <c r="CKN761" s="11"/>
      <c r="CKO761" s="11"/>
      <c r="CKP761" s="11"/>
      <c r="CKQ761" s="11"/>
      <c r="CKR761" s="11"/>
      <c r="CKS761" s="11"/>
      <c r="CKT761" s="11"/>
      <c r="CKU761" s="11"/>
      <c r="CKV761" s="11"/>
      <c r="CKW761" s="11"/>
      <c r="CKX761" s="11"/>
      <c r="CKY761" s="11"/>
      <c r="CKZ761" s="11"/>
      <c r="CLA761" s="11"/>
      <c r="CLB761" s="11"/>
      <c r="CLC761" s="11"/>
      <c r="CLD761" s="11"/>
      <c r="CLE761" s="11"/>
      <c r="CLF761" s="11"/>
      <c r="CLG761" s="11"/>
      <c r="CLH761" s="11"/>
      <c r="CLI761" s="11"/>
      <c r="CLJ761" s="11"/>
      <c r="CLK761" s="11"/>
      <c r="CLL761" s="11"/>
      <c r="CLM761" s="11"/>
      <c r="CLN761" s="11"/>
      <c r="CLO761" s="11"/>
      <c r="CLP761" s="11"/>
      <c r="CLQ761" s="11"/>
      <c r="CLR761" s="11"/>
      <c r="CLS761" s="11"/>
      <c r="CLT761" s="11"/>
      <c r="CLU761" s="11"/>
      <c r="CLV761" s="11"/>
      <c r="CLW761" s="11"/>
      <c r="CLX761" s="11"/>
      <c r="CLY761" s="11"/>
      <c r="CLZ761" s="11"/>
      <c r="CMA761" s="11"/>
      <c r="CMB761" s="11"/>
      <c r="CMC761" s="11"/>
      <c r="CMD761" s="11"/>
      <c r="CME761" s="11"/>
      <c r="CMF761" s="11"/>
      <c r="CMG761" s="11"/>
      <c r="CMH761" s="11"/>
      <c r="CMI761" s="11"/>
      <c r="CMJ761" s="11"/>
      <c r="CMK761" s="11"/>
      <c r="CML761" s="11"/>
      <c r="CMM761" s="11"/>
      <c r="CMN761" s="11"/>
      <c r="CMO761" s="11"/>
      <c r="CMP761" s="11"/>
      <c r="CMQ761" s="11"/>
      <c r="CMR761" s="11"/>
      <c r="CMS761" s="11"/>
      <c r="CMT761" s="11"/>
      <c r="CMU761" s="11"/>
      <c r="CMV761" s="11"/>
      <c r="CMW761" s="11"/>
      <c r="CMX761" s="11"/>
      <c r="CMY761" s="11"/>
      <c r="CMZ761" s="11"/>
      <c r="CNA761" s="11"/>
      <c r="CNB761" s="11"/>
      <c r="CNC761" s="11"/>
      <c r="CND761" s="11"/>
      <c r="CNE761" s="11"/>
      <c r="CNF761" s="11"/>
      <c r="CNG761" s="11"/>
      <c r="CNH761" s="11"/>
      <c r="CNI761" s="11"/>
      <c r="CNJ761" s="11"/>
      <c r="CNK761" s="11"/>
      <c r="CNL761" s="11"/>
      <c r="CNM761" s="11"/>
      <c r="CNN761" s="11"/>
      <c r="CNO761" s="11"/>
      <c r="CNP761" s="11"/>
      <c r="CNQ761" s="11"/>
      <c r="CNR761" s="11"/>
      <c r="CNS761" s="11"/>
      <c r="CNT761" s="11"/>
      <c r="CNU761" s="11"/>
      <c r="CNV761" s="11"/>
      <c r="CNW761" s="11"/>
      <c r="CNX761" s="11"/>
      <c r="CNY761" s="11"/>
      <c r="CNZ761" s="11"/>
      <c r="COA761" s="11"/>
      <c r="COB761" s="11"/>
      <c r="COC761" s="11"/>
      <c r="COD761" s="11"/>
      <c r="COE761" s="11"/>
      <c r="COF761" s="11"/>
      <c r="COG761" s="11"/>
      <c r="COH761" s="11"/>
      <c r="COI761" s="11"/>
      <c r="COJ761" s="11"/>
      <c r="COK761" s="11"/>
      <c r="COL761" s="11"/>
      <c r="COM761" s="11"/>
      <c r="CON761" s="11"/>
      <c r="COO761" s="11"/>
      <c r="COP761" s="11"/>
      <c r="COQ761" s="11"/>
      <c r="COR761" s="11"/>
      <c r="COS761" s="11"/>
      <c r="COT761" s="11"/>
      <c r="COU761" s="11"/>
      <c r="COV761" s="11"/>
      <c r="COW761" s="11"/>
      <c r="COX761" s="11"/>
      <c r="COY761" s="11"/>
      <c r="COZ761" s="11"/>
      <c r="CPA761" s="11"/>
      <c r="CPB761" s="11"/>
      <c r="CPC761" s="11"/>
      <c r="CPD761" s="11"/>
      <c r="CPE761" s="11"/>
      <c r="CPF761" s="11"/>
      <c r="CPG761" s="11"/>
      <c r="CPH761" s="11"/>
      <c r="CPI761" s="11"/>
      <c r="CPJ761" s="11"/>
      <c r="CPK761" s="11"/>
      <c r="CPL761" s="11"/>
      <c r="CPM761" s="11"/>
      <c r="CPN761" s="11"/>
      <c r="CPO761" s="11"/>
      <c r="CPP761" s="11"/>
      <c r="CPQ761" s="11"/>
      <c r="CPR761" s="11"/>
      <c r="CPS761" s="11"/>
      <c r="CPT761" s="11"/>
      <c r="CPU761" s="11"/>
      <c r="CPV761" s="11"/>
      <c r="CPW761" s="11"/>
      <c r="CPX761" s="11"/>
      <c r="CPY761" s="11"/>
      <c r="CPZ761" s="11"/>
      <c r="CQA761" s="11"/>
      <c r="CQB761" s="11"/>
      <c r="CQC761" s="11"/>
      <c r="CQD761" s="11"/>
      <c r="CQE761" s="11"/>
      <c r="CQF761" s="11"/>
      <c r="CQG761" s="11"/>
      <c r="CQH761" s="11"/>
      <c r="CQI761" s="11"/>
      <c r="CQJ761" s="11"/>
      <c r="CQK761" s="11"/>
      <c r="CQL761" s="11"/>
      <c r="CQM761" s="11"/>
      <c r="CQN761" s="11"/>
      <c r="CQO761" s="11"/>
      <c r="CQP761" s="11"/>
      <c r="CQQ761" s="11"/>
      <c r="CQR761" s="11"/>
      <c r="CQS761" s="11"/>
      <c r="CQT761" s="11"/>
      <c r="CQU761" s="11"/>
      <c r="CQV761" s="11"/>
      <c r="CQW761" s="11"/>
      <c r="CQX761" s="11"/>
      <c r="CQY761" s="11"/>
      <c r="CQZ761" s="11"/>
      <c r="CRA761" s="11"/>
      <c r="CRB761" s="11"/>
      <c r="CRC761" s="11"/>
      <c r="CRD761" s="11"/>
      <c r="CRE761" s="11"/>
      <c r="CRF761" s="11"/>
      <c r="CRG761" s="11"/>
      <c r="CRH761" s="11"/>
      <c r="CRI761" s="11"/>
      <c r="CRJ761" s="11"/>
      <c r="CRK761" s="11"/>
      <c r="CRL761" s="11"/>
      <c r="CRM761" s="11"/>
      <c r="CRN761" s="11"/>
      <c r="CRO761" s="11"/>
      <c r="CRP761" s="11"/>
      <c r="CRQ761" s="11"/>
      <c r="CRR761" s="11"/>
      <c r="CRS761" s="11"/>
      <c r="CRT761" s="11"/>
      <c r="CRU761" s="11"/>
      <c r="CRV761" s="11"/>
      <c r="CRW761" s="11"/>
      <c r="CRX761" s="11"/>
      <c r="CRY761" s="11"/>
      <c r="CRZ761" s="11"/>
      <c r="CSA761" s="11"/>
      <c r="CSB761" s="11"/>
      <c r="CSC761" s="11"/>
      <c r="CSD761" s="11"/>
      <c r="CSE761" s="11"/>
      <c r="CSF761" s="11"/>
      <c r="CSG761" s="11"/>
      <c r="CSH761" s="11"/>
      <c r="CSI761" s="11"/>
      <c r="CSJ761" s="11"/>
      <c r="CSK761" s="11"/>
      <c r="CSL761" s="11"/>
      <c r="CSM761" s="11"/>
      <c r="CSN761" s="11"/>
      <c r="CSO761" s="11"/>
      <c r="CSP761" s="11"/>
      <c r="CSQ761" s="11"/>
      <c r="CSR761" s="11"/>
      <c r="CSS761" s="11"/>
      <c r="CST761" s="11"/>
      <c r="CSU761" s="11"/>
      <c r="CSV761" s="11"/>
      <c r="CSW761" s="11"/>
      <c r="CSX761" s="11"/>
      <c r="CSY761" s="11"/>
      <c r="CSZ761" s="11"/>
      <c r="CTA761" s="11"/>
      <c r="CTB761" s="11"/>
      <c r="CTC761" s="11"/>
      <c r="CTD761" s="11"/>
      <c r="CTE761" s="11"/>
      <c r="CTF761" s="11"/>
      <c r="CTG761" s="11"/>
      <c r="CTH761" s="11"/>
      <c r="CTI761" s="11"/>
      <c r="CTJ761" s="11"/>
      <c r="CTK761" s="11"/>
      <c r="CTL761" s="11"/>
      <c r="CTM761" s="11"/>
      <c r="CTN761" s="11"/>
      <c r="CTO761" s="11"/>
      <c r="CTP761" s="11"/>
      <c r="CTQ761" s="11"/>
      <c r="CTR761" s="11"/>
      <c r="CTS761" s="11"/>
      <c r="CTT761" s="11"/>
      <c r="CTU761" s="11"/>
      <c r="CTV761" s="11"/>
      <c r="CTW761" s="11"/>
      <c r="CTX761" s="11"/>
      <c r="CTY761" s="11"/>
      <c r="CTZ761" s="11"/>
      <c r="CUA761" s="11"/>
      <c r="CUB761" s="11"/>
      <c r="CUC761" s="11"/>
      <c r="CUD761" s="11"/>
      <c r="CUE761" s="11"/>
      <c r="CUF761" s="11"/>
      <c r="CUG761" s="11"/>
      <c r="CUH761" s="11"/>
      <c r="CUI761" s="11"/>
      <c r="CUJ761" s="11"/>
      <c r="CUK761" s="11"/>
      <c r="CUL761" s="11"/>
      <c r="CUM761" s="11"/>
      <c r="CUN761" s="11"/>
      <c r="CUO761" s="11"/>
      <c r="CUP761" s="11"/>
      <c r="CUQ761" s="11"/>
      <c r="CUR761" s="11"/>
      <c r="CUS761" s="11"/>
      <c r="CUT761" s="11"/>
      <c r="CUU761" s="11"/>
      <c r="CUV761" s="11"/>
      <c r="CUW761" s="11"/>
      <c r="CUX761" s="11"/>
      <c r="CUY761" s="11"/>
      <c r="CUZ761" s="11"/>
      <c r="CVA761" s="11"/>
      <c r="CVB761" s="11"/>
      <c r="CVC761" s="11"/>
      <c r="CVD761" s="11"/>
      <c r="CVE761" s="11"/>
      <c r="CVF761" s="11"/>
      <c r="CVG761" s="11"/>
      <c r="CVH761" s="11"/>
      <c r="CVI761" s="11"/>
      <c r="CVJ761" s="11"/>
      <c r="CVK761" s="11"/>
      <c r="CVL761" s="11"/>
      <c r="CVM761" s="11"/>
      <c r="CVN761" s="11"/>
      <c r="CVO761" s="11"/>
      <c r="CVP761" s="11"/>
      <c r="CVQ761" s="11"/>
      <c r="CVR761" s="11"/>
      <c r="CVS761" s="11"/>
      <c r="CVT761" s="11"/>
      <c r="CVU761" s="11"/>
      <c r="CVV761" s="11"/>
      <c r="CVW761" s="11"/>
      <c r="CVX761" s="11"/>
      <c r="CVY761" s="11"/>
      <c r="CVZ761" s="11"/>
      <c r="CWA761" s="11"/>
      <c r="CWB761" s="11"/>
      <c r="CWC761" s="11"/>
      <c r="CWD761" s="11"/>
      <c r="CWE761" s="11"/>
      <c r="CWF761" s="11"/>
      <c r="CWG761" s="11"/>
      <c r="CWH761" s="11"/>
      <c r="CWI761" s="11"/>
      <c r="CWJ761" s="11"/>
      <c r="CWK761" s="11"/>
      <c r="CWL761" s="11"/>
      <c r="CWM761" s="11"/>
      <c r="CWN761" s="11"/>
      <c r="CWO761" s="11"/>
      <c r="CWP761" s="11"/>
      <c r="CWQ761" s="11"/>
      <c r="CWR761" s="11"/>
      <c r="CWS761" s="11"/>
      <c r="CWT761" s="11"/>
      <c r="CWU761" s="11"/>
      <c r="CWV761" s="11"/>
      <c r="CWW761" s="11"/>
      <c r="CWX761" s="11"/>
      <c r="CWY761" s="11"/>
      <c r="CWZ761" s="11"/>
      <c r="CXA761" s="11"/>
      <c r="CXB761" s="11"/>
      <c r="CXC761" s="11"/>
      <c r="CXD761" s="11"/>
      <c r="CXE761" s="11"/>
      <c r="CXF761" s="11"/>
      <c r="CXG761" s="11"/>
      <c r="CXH761" s="11"/>
      <c r="CXI761" s="11"/>
      <c r="CXJ761" s="11"/>
      <c r="CXK761" s="11"/>
      <c r="CXL761" s="11"/>
      <c r="CXM761" s="11"/>
      <c r="CXN761" s="11"/>
      <c r="CXO761" s="11"/>
      <c r="CXP761" s="11"/>
      <c r="CXQ761" s="11"/>
      <c r="CXR761" s="11"/>
      <c r="CXS761" s="11"/>
      <c r="CXT761" s="11"/>
      <c r="CXU761" s="11"/>
      <c r="CXV761" s="11"/>
      <c r="CXW761" s="11"/>
      <c r="CXX761" s="11"/>
      <c r="CXY761" s="11"/>
      <c r="CXZ761" s="11"/>
      <c r="CYA761" s="11"/>
      <c r="CYB761" s="11"/>
      <c r="CYC761" s="11"/>
      <c r="CYD761" s="11"/>
      <c r="CYE761" s="11"/>
      <c r="CYF761" s="11"/>
      <c r="CYG761" s="11"/>
      <c r="CYH761" s="11"/>
      <c r="CYI761" s="11"/>
      <c r="CYJ761" s="11"/>
      <c r="CYK761" s="11"/>
      <c r="CYL761" s="11"/>
      <c r="CYM761" s="11"/>
      <c r="CYN761" s="11"/>
      <c r="CYO761" s="11"/>
      <c r="CYP761" s="11"/>
      <c r="CYQ761" s="11"/>
      <c r="CYR761" s="11"/>
      <c r="CYS761" s="11"/>
      <c r="CYT761" s="11"/>
      <c r="CYU761" s="11"/>
      <c r="CYV761" s="11"/>
      <c r="CYW761" s="11"/>
      <c r="CYX761" s="11"/>
      <c r="CYY761" s="11"/>
      <c r="CYZ761" s="11"/>
      <c r="CZA761" s="11"/>
      <c r="CZB761" s="11"/>
      <c r="CZC761" s="11"/>
      <c r="CZD761" s="11"/>
      <c r="CZE761" s="11"/>
      <c r="CZF761" s="11"/>
      <c r="CZG761" s="11"/>
      <c r="CZH761" s="11"/>
      <c r="CZI761" s="11"/>
      <c r="CZJ761" s="11"/>
      <c r="CZK761" s="11"/>
      <c r="CZL761" s="11"/>
      <c r="CZM761" s="11"/>
      <c r="CZN761" s="11"/>
      <c r="CZO761" s="11"/>
      <c r="CZP761" s="11"/>
      <c r="CZQ761" s="11"/>
      <c r="CZR761" s="11"/>
      <c r="CZS761" s="11"/>
      <c r="CZT761" s="11"/>
      <c r="CZU761" s="11"/>
      <c r="CZV761" s="11"/>
      <c r="CZW761" s="11"/>
      <c r="CZX761" s="11"/>
      <c r="CZY761" s="11"/>
      <c r="CZZ761" s="11"/>
      <c r="DAA761" s="11"/>
      <c r="DAB761" s="11"/>
      <c r="DAC761" s="11"/>
      <c r="DAD761" s="11"/>
      <c r="DAE761" s="11"/>
      <c r="DAF761" s="11"/>
      <c r="DAG761" s="11"/>
      <c r="DAH761" s="11"/>
      <c r="DAI761" s="11"/>
      <c r="DAJ761" s="11"/>
      <c r="DAK761" s="11"/>
      <c r="DAL761" s="11"/>
      <c r="DAM761" s="11"/>
      <c r="DAN761" s="11"/>
      <c r="DAO761" s="11"/>
      <c r="DAP761" s="11"/>
      <c r="DAQ761" s="11"/>
      <c r="DAR761" s="11"/>
      <c r="DAS761" s="11"/>
      <c r="DAT761" s="11"/>
      <c r="DAU761" s="11"/>
      <c r="DAV761" s="11"/>
      <c r="DAW761" s="11"/>
      <c r="DAX761" s="11"/>
      <c r="DAY761" s="11"/>
      <c r="DAZ761" s="11"/>
      <c r="DBA761" s="11"/>
      <c r="DBB761" s="11"/>
      <c r="DBC761" s="11"/>
      <c r="DBD761" s="11"/>
      <c r="DBE761" s="11"/>
      <c r="DBF761" s="11"/>
      <c r="DBG761" s="11"/>
      <c r="DBH761" s="11"/>
      <c r="DBI761" s="11"/>
      <c r="DBJ761" s="11"/>
      <c r="DBK761" s="11"/>
      <c r="DBL761" s="11"/>
      <c r="DBM761" s="11"/>
      <c r="DBN761" s="11"/>
      <c r="DBO761" s="11"/>
      <c r="DBP761" s="11"/>
      <c r="DBQ761" s="11"/>
      <c r="DBR761" s="11"/>
      <c r="DBS761" s="11"/>
      <c r="DBT761" s="11"/>
      <c r="DBU761" s="11"/>
      <c r="DBV761" s="11"/>
      <c r="DBW761" s="11"/>
      <c r="DBX761" s="11"/>
      <c r="DBY761" s="11"/>
      <c r="DBZ761" s="11"/>
      <c r="DCA761" s="11"/>
      <c r="DCB761" s="11"/>
      <c r="DCC761" s="11"/>
      <c r="DCD761" s="11"/>
      <c r="DCE761" s="11"/>
      <c r="DCF761" s="11"/>
      <c r="DCG761" s="11"/>
      <c r="DCH761" s="11"/>
      <c r="DCI761" s="11"/>
      <c r="DCJ761" s="11"/>
      <c r="DCK761" s="11"/>
      <c r="DCL761" s="11"/>
      <c r="DCM761" s="11"/>
      <c r="DCN761" s="11"/>
      <c r="DCO761" s="11"/>
      <c r="DCP761" s="11"/>
      <c r="DCQ761" s="11"/>
      <c r="DCR761" s="11"/>
      <c r="DCS761" s="11"/>
      <c r="DCT761" s="11"/>
      <c r="DCU761" s="11"/>
      <c r="DCV761" s="11"/>
      <c r="DCW761" s="11"/>
      <c r="DCX761" s="11"/>
      <c r="DCY761" s="11"/>
      <c r="DCZ761" s="11"/>
      <c r="DDA761" s="11"/>
      <c r="DDB761" s="11"/>
      <c r="DDC761" s="11"/>
      <c r="DDD761" s="11"/>
      <c r="DDE761" s="11"/>
      <c r="DDF761" s="11"/>
      <c r="DDG761" s="11"/>
      <c r="DDH761" s="11"/>
      <c r="DDI761" s="11"/>
      <c r="DDJ761" s="11"/>
      <c r="DDK761" s="11"/>
      <c r="DDL761" s="11"/>
      <c r="DDM761" s="11"/>
      <c r="DDN761" s="11"/>
      <c r="DDO761" s="11"/>
      <c r="DDP761" s="11"/>
      <c r="DDQ761" s="11"/>
      <c r="DDR761" s="11"/>
      <c r="DDS761" s="11"/>
      <c r="DDT761" s="11"/>
      <c r="DDU761" s="11"/>
      <c r="DDV761" s="11"/>
      <c r="DDW761" s="11"/>
      <c r="DDX761" s="11"/>
      <c r="DDY761" s="11"/>
      <c r="DDZ761" s="11"/>
      <c r="DEA761" s="11"/>
      <c r="DEB761" s="11"/>
      <c r="DEC761" s="11"/>
      <c r="DED761" s="11"/>
      <c r="DEE761" s="11"/>
      <c r="DEF761" s="11"/>
      <c r="DEG761" s="11"/>
      <c r="DEH761" s="11"/>
      <c r="DEI761" s="11"/>
      <c r="DEJ761" s="11"/>
      <c r="DEK761" s="11"/>
      <c r="DEL761" s="11"/>
      <c r="DEM761" s="11"/>
      <c r="DEN761" s="11"/>
      <c r="DEO761" s="11"/>
      <c r="DEP761" s="11"/>
      <c r="DEQ761" s="11"/>
      <c r="DER761" s="11"/>
      <c r="DES761" s="11"/>
      <c r="DET761" s="11"/>
      <c r="DEU761" s="11"/>
      <c r="DEV761" s="11"/>
      <c r="DEW761" s="11"/>
      <c r="DEX761" s="11"/>
      <c r="DEY761" s="11"/>
      <c r="DEZ761" s="11"/>
      <c r="DFA761" s="11"/>
      <c r="DFB761" s="11"/>
      <c r="DFC761" s="11"/>
      <c r="DFD761" s="11"/>
      <c r="DFE761" s="11"/>
      <c r="DFF761" s="11"/>
      <c r="DFG761" s="11"/>
      <c r="DFH761" s="11"/>
      <c r="DFI761" s="11"/>
      <c r="DFJ761" s="11"/>
      <c r="DFK761" s="11"/>
      <c r="DFL761" s="11"/>
      <c r="DFM761" s="11"/>
      <c r="DFN761" s="11"/>
      <c r="DFO761" s="11"/>
      <c r="DFP761" s="11"/>
      <c r="DFQ761" s="11"/>
      <c r="DFR761" s="11"/>
      <c r="DFS761" s="11"/>
      <c r="DFT761" s="11"/>
      <c r="DFU761" s="11"/>
      <c r="DFV761" s="11"/>
      <c r="DFW761" s="11"/>
      <c r="DFX761" s="11"/>
      <c r="DFY761" s="11"/>
      <c r="DFZ761" s="11"/>
      <c r="DGA761" s="11"/>
      <c r="DGB761" s="11"/>
      <c r="DGC761" s="11"/>
      <c r="DGD761" s="11"/>
      <c r="DGE761" s="11"/>
      <c r="DGF761" s="11"/>
      <c r="DGG761" s="11"/>
      <c r="DGH761" s="11"/>
      <c r="DGI761" s="11"/>
      <c r="DGJ761" s="11"/>
      <c r="DGK761" s="11"/>
      <c r="DGL761" s="11"/>
      <c r="DGM761" s="11"/>
      <c r="DGN761" s="11"/>
      <c r="DGO761" s="11"/>
      <c r="DGP761" s="11"/>
      <c r="DGQ761" s="11"/>
      <c r="DGR761" s="11"/>
      <c r="DGS761" s="11"/>
      <c r="DGT761" s="11"/>
      <c r="DGU761" s="11"/>
      <c r="DGV761" s="11"/>
      <c r="DGW761" s="11"/>
      <c r="DGX761" s="11"/>
      <c r="DGY761" s="11"/>
      <c r="DGZ761" s="11"/>
      <c r="DHA761" s="11"/>
      <c r="DHB761" s="11"/>
      <c r="DHC761" s="11"/>
      <c r="DHD761" s="11"/>
      <c r="DHE761" s="11"/>
      <c r="DHF761" s="11"/>
      <c r="DHG761" s="11"/>
      <c r="DHH761" s="11"/>
      <c r="DHI761" s="11"/>
      <c r="DHJ761" s="11"/>
      <c r="DHK761" s="11"/>
      <c r="DHL761" s="11"/>
      <c r="DHM761" s="11"/>
      <c r="DHN761" s="11"/>
      <c r="DHO761" s="11"/>
      <c r="DHP761" s="11"/>
      <c r="DHQ761" s="11"/>
      <c r="DHR761" s="11"/>
      <c r="DHS761" s="11"/>
      <c r="DHT761" s="11"/>
      <c r="DHU761" s="11"/>
      <c r="DHV761" s="11"/>
      <c r="DHW761" s="11"/>
      <c r="DHX761" s="11"/>
      <c r="DHY761" s="11"/>
      <c r="DHZ761" s="11"/>
      <c r="DIA761" s="11"/>
      <c r="DIB761" s="11"/>
      <c r="DIC761" s="11"/>
      <c r="DID761" s="11"/>
      <c r="DIE761" s="11"/>
      <c r="DIF761" s="11"/>
      <c r="DIG761" s="11"/>
      <c r="DIH761" s="11"/>
      <c r="DII761" s="11"/>
      <c r="DIJ761" s="11"/>
      <c r="DIK761" s="11"/>
      <c r="DIL761" s="11"/>
      <c r="DIM761" s="11"/>
      <c r="DIN761" s="11"/>
      <c r="DIO761" s="11"/>
      <c r="DIP761" s="11"/>
      <c r="DIQ761" s="11"/>
      <c r="DIR761" s="11"/>
      <c r="DIS761" s="11"/>
      <c r="DIT761" s="11"/>
      <c r="DIU761" s="11"/>
      <c r="DIV761" s="11"/>
      <c r="DIW761" s="11"/>
      <c r="DIX761" s="11"/>
      <c r="DIY761" s="11"/>
      <c r="DIZ761" s="11"/>
      <c r="DJA761" s="11"/>
      <c r="DJB761" s="11"/>
      <c r="DJC761" s="11"/>
      <c r="DJD761" s="11"/>
      <c r="DJE761" s="11"/>
      <c r="DJF761" s="11"/>
      <c r="DJG761" s="11"/>
      <c r="DJH761" s="11"/>
      <c r="DJI761" s="11"/>
      <c r="DJJ761" s="11"/>
      <c r="DJK761" s="11"/>
      <c r="DJL761" s="11"/>
      <c r="DJM761" s="11"/>
      <c r="DJN761" s="11"/>
      <c r="DJO761" s="11"/>
      <c r="DJP761" s="11"/>
      <c r="DJQ761" s="11"/>
      <c r="DJR761" s="11"/>
      <c r="DJS761" s="11"/>
      <c r="DJT761" s="11"/>
      <c r="DJU761" s="11"/>
      <c r="DJV761" s="11"/>
      <c r="DJW761" s="11"/>
      <c r="DJX761" s="11"/>
      <c r="DJY761" s="11"/>
      <c r="DJZ761" s="11"/>
      <c r="DKA761" s="11"/>
      <c r="DKB761" s="11"/>
      <c r="DKC761" s="11"/>
      <c r="DKD761" s="11"/>
      <c r="DKE761" s="11"/>
      <c r="DKF761" s="11"/>
      <c r="DKG761" s="11"/>
      <c r="DKH761" s="11"/>
      <c r="DKI761" s="11"/>
      <c r="DKJ761" s="11"/>
      <c r="DKK761" s="11"/>
      <c r="DKL761" s="11"/>
      <c r="DKM761" s="11"/>
      <c r="DKN761" s="11"/>
      <c r="DKO761" s="11"/>
      <c r="DKP761" s="11"/>
      <c r="DKQ761" s="11"/>
      <c r="DKR761" s="11"/>
      <c r="DKS761" s="11"/>
      <c r="DKT761" s="11"/>
      <c r="DKU761" s="11"/>
      <c r="DKV761" s="11"/>
      <c r="DKW761" s="11"/>
      <c r="DKX761" s="11"/>
      <c r="DKY761" s="11"/>
      <c r="DKZ761" s="11"/>
      <c r="DLA761" s="11"/>
      <c r="DLB761" s="11"/>
      <c r="DLC761" s="11"/>
      <c r="DLD761" s="11"/>
      <c r="DLE761" s="11"/>
      <c r="DLF761" s="11"/>
      <c r="DLG761" s="11"/>
      <c r="DLH761" s="11"/>
      <c r="DLI761" s="11"/>
      <c r="DLJ761" s="11"/>
      <c r="DLK761" s="11"/>
      <c r="DLL761" s="11"/>
      <c r="DLM761" s="11"/>
      <c r="DLN761" s="11"/>
      <c r="DLO761" s="11"/>
      <c r="DLP761" s="11"/>
      <c r="DLQ761" s="11"/>
      <c r="DLR761" s="11"/>
      <c r="DLS761" s="11"/>
      <c r="DLT761" s="11"/>
      <c r="DLU761" s="11"/>
      <c r="DLV761" s="11"/>
      <c r="DLW761" s="11"/>
      <c r="DLX761" s="11"/>
      <c r="DLY761" s="11"/>
      <c r="DLZ761" s="11"/>
      <c r="DMA761" s="11"/>
      <c r="DMB761" s="11"/>
      <c r="DMC761" s="11"/>
      <c r="DMD761" s="11"/>
      <c r="DME761" s="11"/>
      <c r="DMF761" s="11"/>
      <c r="DMG761" s="11"/>
      <c r="DMH761" s="11"/>
      <c r="DMI761" s="11"/>
      <c r="DMJ761" s="11"/>
      <c r="DMK761" s="11"/>
      <c r="DML761" s="11"/>
      <c r="DMM761" s="11"/>
      <c r="DMN761" s="11"/>
      <c r="DMO761" s="11"/>
      <c r="DMP761" s="11"/>
      <c r="DMQ761" s="11"/>
      <c r="DMR761" s="11"/>
      <c r="DMS761" s="11"/>
      <c r="DMT761" s="11"/>
      <c r="DMU761" s="11"/>
      <c r="DMV761" s="11"/>
      <c r="DMW761" s="11"/>
      <c r="DMX761" s="11"/>
      <c r="DMY761" s="11"/>
      <c r="DMZ761" s="11"/>
      <c r="DNA761" s="11"/>
      <c r="DNB761" s="11"/>
      <c r="DNC761" s="11"/>
      <c r="DND761" s="11"/>
      <c r="DNE761" s="11"/>
      <c r="DNF761" s="11"/>
      <c r="DNG761" s="11"/>
      <c r="DNH761" s="11"/>
      <c r="DNI761" s="11"/>
      <c r="DNJ761" s="11"/>
      <c r="DNK761" s="11"/>
      <c r="DNL761" s="11"/>
      <c r="DNM761" s="11"/>
      <c r="DNN761" s="11"/>
      <c r="DNO761" s="11"/>
      <c r="DNP761" s="11"/>
      <c r="DNQ761" s="11"/>
      <c r="DNR761" s="11"/>
      <c r="DNS761" s="11"/>
      <c r="DNT761" s="11"/>
      <c r="DNU761" s="11"/>
      <c r="DNV761" s="11"/>
      <c r="DNW761" s="11"/>
      <c r="DNX761" s="11"/>
      <c r="DNY761" s="11"/>
      <c r="DNZ761" s="11"/>
      <c r="DOA761" s="11"/>
      <c r="DOB761" s="11"/>
      <c r="DOC761" s="11"/>
      <c r="DOD761" s="11"/>
      <c r="DOE761" s="11"/>
      <c r="DOF761" s="11"/>
      <c r="DOG761" s="11"/>
      <c r="DOH761" s="11"/>
      <c r="DOI761" s="11"/>
      <c r="DOJ761" s="11"/>
      <c r="DOK761" s="11"/>
      <c r="DOL761" s="11"/>
      <c r="DOM761" s="11"/>
      <c r="DON761" s="11"/>
      <c r="DOO761" s="11"/>
      <c r="DOP761" s="11"/>
      <c r="DOQ761" s="11"/>
      <c r="DOR761" s="11"/>
      <c r="DOS761" s="11"/>
      <c r="DOT761" s="11"/>
      <c r="DOU761" s="11"/>
      <c r="DOV761" s="11"/>
      <c r="DOW761" s="11"/>
      <c r="DOX761" s="11"/>
      <c r="DOY761" s="11"/>
      <c r="DOZ761" s="11"/>
      <c r="DPA761" s="11"/>
      <c r="DPB761" s="11"/>
      <c r="DPC761" s="11"/>
      <c r="DPD761" s="11"/>
      <c r="DPE761" s="11"/>
      <c r="DPF761" s="11"/>
      <c r="DPG761" s="11"/>
      <c r="DPH761" s="11"/>
      <c r="DPI761" s="11"/>
      <c r="DPJ761" s="11"/>
      <c r="DPK761" s="11"/>
      <c r="DPL761" s="11"/>
      <c r="DPM761" s="11"/>
      <c r="DPN761" s="11"/>
      <c r="DPO761" s="11"/>
      <c r="DPP761" s="11"/>
      <c r="DPQ761" s="11"/>
      <c r="DPR761" s="11"/>
      <c r="DPS761" s="11"/>
      <c r="DPT761" s="11"/>
      <c r="DPU761" s="11"/>
      <c r="DPV761" s="11"/>
      <c r="DPW761" s="11"/>
      <c r="DPX761" s="11"/>
      <c r="DPY761" s="11"/>
      <c r="DPZ761" s="11"/>
      <c r="DQA761" s="11"/>
      <c r="DQB761" s="11"/>
      <c r="DQC761" s="11"/>
      <c r="DQD761" s="11"/>
      <c r="DQE761" s="11"/>
      <c r="DQF761" s="11"/>
      <c r="DQG761" s="11"/>
      <c r="DQH761" s="11"/>
      <c r="DQI761" s="11"/>
      <c r="DQJ761" s="11"/>
      <c r="DQK761" s="11"/>
      <c r="DQL761" s="11"/>
      <c r="DQM761" s="11"/>
      <c r="DQN761" s="11"/>
      <c r="DQO761" s="11"/>
      <c r="DQP761" s="11"/>
      <c r="DQQ761" s="11"/>
      <c r="DQR761" s="11"/>
      <c r="DQS761" s="11"/>
      <c r="DQT761" s="11"/>
      <c r="DQU761" s="11"/>
      <c r="DQV761" s="11"/>
      <c r="DQW761" s="11"/>
      <c r="DQX761" s="11"/>
      <c r="DQY761" s="11"/>
      <c r="DQZ761" s="11"/>
      <c r="DRA761" s="11"/>
      <c r="DRB761" s="11"/>
      <c r="DRC761" s="11"/>
      <c r="DRD761" s="11"/>
      <c r="DRE761" s="11"/>
      <c r="DRF761" s="11"/>
      <c r="DRG761" s="11"/>
      <c r="DRH761" s="11"/>
      <c r="DRI761" s="11"/>
      <c r="DRJ761" s="11"/>
      <c r="DRK761" s="11"/>
      <c r="DRL761" s="11"/>
      <c r="DRM761" s="11"/>
      <c r="DRN761" s="11"/>
      <c r="DRO761" s="11"/>
      <c r="DRP761" s="11"/>
      <c r="DRQ761" s="11"/>
      <c r="DRR761" s="11"/>
      <c r="DRS761" s="11"/>
      <c r="DRT761" s="11"/>
      <c r="DRU761" s="11"/>
      <c r="DRV761" s="11"/>
      <c r="DRW761" s="11"/>
      <c r="DRX761" s="11"/>
      <c r="DRY761" s="11"/>
      <c r="DRZ761" s="11"/>
      <c r="DSA761" s="11"/>
      <c r="DSB761" s="11"/>
      <c r="DSC761" s="11"/>
      <c r="DSD761" s="11"/>
      <c r="DSE761" s="11"/>
      <c r="DSF761" s="11"/>
      <c r="DSG761" s="11"/>
      <c r="DSH761" s="11"/>
      <c r="DSI761" s="11"/>
      <c r="DSJ761" s="11"/>
      <c r="DSK761" s="11"/>
      <c r="DSL761" s="11"/>
      <c r="DSM761" s="11"/>
      <c r="DSN761" s="11"/>
      <c r="DSO761" s="11"/>
      <c r="DSP761" s="11"/>
      <c r="DSQ761" s="11"/>
      <c r="DSR761" s="11"/>
      <c r="DSS761" s="11"/>
      <c r="DST761" s="11"/>
      <c r="DSU761" s="11"/>
      <c r="DSV761" s="11"/>
      <c r="DSW761" s="11"/>
      <c r="DSX761" s="11"/>
      <c r="DSY761" s="11"/>
      <c r="DSZ761" s="11"/>
      <c r="DTA761" s="11"/>
      <c r="DTB761" s="11"/>
      <c r="DTC761" s="11"/>
      <c r="DTD761" s="11"/>
      <c r="DTE761" s="11"/>
      <c r="DTF761" s="11"/>
      <c r="DTG761" s="11"/>
      <c r="DTH761" s="11"/>
      <c r="DTI761" s="11"/>
      <c r="DTJ761" s="11"/>
      <c r="DTK761" s="11"/>
      <c r="DTL761" s="11"/>
      <c r="DTM761" s="11"/>
      <c r="DTN761" s="11"/>
      <c r="DTO761" s="11"/>
      <c r="DTP761" s="11"/>
      <c r="DTQ761" s="11"/>
      <c r="DTR761" s="11"/>
      <c r="DTS761" s="11"/>
      <c r="DTT761" s="11"/>
      <c r="DTU761" s="11"/>
      <c r="DTV761" s="11"/>
      <c r="DTW761" s="11"/>
      <c r="DTX761" s="11"/>
      <c r="DTY761" s="11"/>
      <c r="DTZ761" s="11"/>
      <c r="DUA761" s="11"/>
      <c r="DUB761" s="11"/>
      <c r="DUC761" s="11"/>
      <c r="DUD761" s="11"/>
      <c r="DUE761" s="11"/>
      <c r="DUF761" s="11"/>
      <c r="DUG761" s="11"/>
      <c r="DUH761" s="11"/>
      <c r="DUI761" s="11"/>
      <c r="DUJ761" s="11"/>
      <c r="DUK761" s="11"/>
      <c r="DUL761" s="11"/>
      <c r="DUM761" s="11"/>
      <c r="DUN761" s="11"/>
      <c r="DUO761" s="11"/>
      <c r="DUP761" s="11"/>
      <c r="DUQ761" s="11"/>
      <c r="DUR761" s="11"/>
      <c r="DUS761" s="11"/>
      <c r="DUT761" s="11"/>
      <c r="DUU761" s="11"/>
      <c r="DUV761" s="11"/>
      <c r="DUW761" s="11"/>
      <c r="DUX761" s="11"/>
      <c r="DUY761" s="11"/>
      <c r="DUZ761" s="11"/>
      <c r="DVA761" s="11"/>
      <c r="DVB761" s="11"/>
      <c r="DVC761" s="11"/>
      <c r="DVD761" s="11"/>
      <c r="DVE761" s="11"/>
      <c r="DVF761" s="11"/>
      <c r="DVG761" s="11"/>
      <c r="DVH761" s="11"/>
      <c r="DVI761" s="11"/>
      <c r="DVJ761" s="11"/>
      <c r="DVK761" s="11"/>
      <c r="DVL761" s="11"/>
      <c r="DVM761" s="11"/>
      <c r="DVN761" s="11"/>
      <c r="DVO761" s="11"/>
      <c r="DVP761" s="11"/>
      <c r="DVQ761" s="11"/>
      <c r="DVR761" s="11"/>
      <c r="DVS761" s="11"/>
      <c r="DVT761" s="11"/>
      <c r="DVU761" s="11"/>
      <c r="DVV761" s="11"/>
      <c r="DVW761" s="11"/>
      <c r="DVX761" s="11"/>
      <c r="DVY761" s="11"/>
      <c r="DVZ761" s="11"/>
      <c r="DWA761" s="11"/>
      <c r="DWB761" s="11"/>
      <c r="DWC761" s="11"/>
      <c r="DWD761" s="11"/>
      <c r="DWE761" s="11"/>
      <c r="DWF761" s="11"/>
      <c r="DWG761" s="11"/>
      <c r="DWH761" s="11"/>
      <c r="DWI761" s="11"/>
      <c r="DWJ761" s="11"/>
      <c r="DWK761" s="11"/>
      <c r="DWL761" s="11"/>
      <c r="DWM761" s="11"/>
      <c r="DWN761" s="11"/>
      <c r="DWO761" s="11"/>
      <c r="DWP761" s="11"/>
      <c r="DWQ761" s="11"/>
      <c r="DWR761" s="11"/>
      <c r="DWS761" s="11"/>
      <c r="DWT761" s="11"/>
      <c r="DWU761" s="11"/>
      <c r="DWV761" s="11"/>
      <c r="DWW761" s="11"/>
      <c r="DWX761" s="11"/>
      <c r="DWY761" s="11"/>
      <c r="DWZ761" s="11"/>
      <c r="DXA761" s="11"/>
      <c r="DXB761" s="11"/>
      <c r="DXC761" s="11"/>
      <c r="DXD761" s="11"/>
      <c r="DXE761" s="11"/>
      <c r="DXF761" s="11"/>
      <c r="DXG761" s="11"/>
      <c r="DXH761" s="11"/>
      <c r="DXI761" s="11"/>
      <c r="DXJ761" s="11"/>
      <c r="DXK761" s="11"/>
      <c r="DXL761" s="11"/>
      <c r="DXM761" s="11"/>
      <c r="DXN761" s="11"/>
      <c r="DXO761" s="11"/>
      <c r="DXP761" s="11"/>
      <c r="DXQ761" s="11"/>
      <c r="DXR761" s="11"/>
      <c r="DXS761" s="11"/>
      <c r="DXT761" s="11"/>
      <c r="DXU761" s="11"/>
      <c r="DXV761" s="11"/>
      <c r="DXW761" s="11"/>
      <c r="DXX761" s="11"/>
      <c r="DXY761" s="11"/>
      <c r="DXZ761" s="11"/>
      <c r="DYA761" s="11"/>
      <c r="DYB761" s="11"/>
      <c r="DYC761" s="11"/>
      <c r="DYD761" s="11"/>
      <c r="DYE761" s="11"/>
      <c r="DYF761" s="11"/>
      <c r="DYG761" s="11"/>
      <c r="DYH761" s="11"/>
      <c r="DYI761" s="11"/>
      <c r="DYJ761" s="11"/>
      <c r="DYK761" s="11"/>
      <c r="DYL761" s="11"/>
      <c r="DYM761" s="11"/>
      <c r="DYN761" s="11"/>
      <c r="DYO761" s="11"/>
      <c r="DYP761" s="11"/>
      <c r="DYQ761" s="11"/>
      <c r="DYR761" s="11"/>
      <c r="DYS761" s="11"/>
      <c r="DYT761" s="11"/>
      <c r="DYU761" s="11"/>
      <c r="DYV761" s="11"/>
      <c r="DYW761" s="11"/>
      <c r="DYX761" s="11"/>
      <c r="DYY761" s="11"/>
      <c r="DYZ761" s="11"/>
      <c r="DZA761" s="11"/>
      <c r="DZB761" s="11"/>
      <c r="DZC761" s="11"/>
      <c r="DZD761" s="11"/>
      <c r="DZE761" s="11"/>
      <c r="DZF761" s="11"/>
      <c r="DZG761" s="11"/>
      <c r="DZH761" s="11"/>
      <c r="DZI761" s="11"/>
      <c r="DZJ761" s="11"/>
      <c r="DZK761" s="11"/>
      <c r="DZL761" s="11"/>
      <c r="DZM761" s="11"/>
      <c r="DZN761" s="11"/>
      <c r="DZO761" s="11"/>
      <c r="DZP761" s="11"/>
      <c r="DZQ761" s="11"/>
      <c r="DZR761" s="11"/>
      <c r="DZS761" s="11"/>
      <c r="DZT761" s="11"/>
      <c r="DZU761" s="11"/>
      <c r="DZV761" s="11"/>
      <c r="DZW761" s="11"/>
      <c r="DZX761" s="11"/>
      <c r="DZY761" s="11"/>
      <c r="DZZ761" s="11"/>
      <c r="EAA761" s="11"/>
      <c r="EAB761" s="11"/>
      <c r="EAC761" s="11"/>
      <c r="EAD761" s="11"/>
      <c r="EAE761" s="11"/>
      <c r="EAF761" s="11"/>
      <c r="EAG761" s="11"/>
      <c r="EAH761" s="11"/>
      <c r="EAI761" s="11"/>
      <c r="EAJ761" s="11"/>
      <c r="EAK761" s="11"/>
      <c r="EAL761" s="11"/>
      <c r="EAM761" s="11"/>
      <c r="EAN761" s="11"/>
      <c r="EAO761" s="11"/>
      <c r="EAP761" s="11"/>
      <c r="EAQ761" s="11"/>
      <c r="EAR761" s="11"/>
      <c r="EAS761" s="11"/>
      <c r="EAT761" s="11"/>
      <c r="EAU761" s="11"/>
      <c r="EAV761" s="11"/>
      <c r="EAW761" s="11"/>
      <c r="EAX761" s="11"/>
      <c r="EAY761" s="11"/>
      <c r="EAZ761" s="11"/>
      <c r="EBA761" s="11"/>
      <c r="EBB761" s="11"/>
      <c r="EBC761" s="11"/>
      <c r="EBD761" s="11"/>
      <c r="EBE761" s="11"/>
      <c r="EBF761" s="11"/>
      <c r="EBG761" s="11"/>
      <c r="EBH761" s="11"/>
      <c r="EBI761" s="11"/>
      <c r="EBJ761" s="11"/>
      <c r="EBK761" s="11"/>
      <c r="EBL761" s="11"/>
      <c r="EBM761" s="11"/>
      <c r="EBN761" s="11"/>
      <c r="EBO761" s="11"/>
      <c r="EBP761" s="11"/>
      <c r="EBQ761" s="11"/>
      <c r="EBR761" s="11"/>
      <c r="EBS761" s="11"/>
      <c r="EBT761" s="11"/>
      <c r="EBU761" s="11"/>
      <c r="EBV761" s="11"/>
      <c r="EBW761" s="11"/>
      <c r="EBX761" s="11"/>
      <c r="EBY761" s="11"/>
      <c r="EBZ761" s="11"/>
      <c r="ECA761" s="11"/>
      <c r="ECB761" s="11"/>
      <c r="ECC761" s="11"/>
      <c r="ECD761" s="11"/>
      <c r="ECE761" s="11"/>
      <c r="ECF761" s="11"/>
      <c r="ECG761" s="11"/>
      <c r="ECH761" s="11"/>
      <c r="ECI761" s="11"/>
      <c r="ECJ761" s="11"/>
      <c r="ECK761" s="11"/>
      <c r="ECL761" s="11"/>
      <c r="ECM761" s="11"/>
      <c r="ECN761" s="11"/>
      <c r="ECO761" s="11"/>
      <c r="ECP761" s="11"/>
      <c r="ECQ761" s="11"/>
      <c r="ECR761" s="11"/>
      <c r="ECS761" s="11"/>
      <c r="ECT761" s="11"/>
      <c r="ECU761" s="11"/>
      <c r="ECV761" s="11"/>
      <c r="ECW761" s="11"/>
      <c r="ECX761" s="11"/>
      <c r="ECY761" s="11"/>
      <c r="ECZ761" s="11"/>
      <c r="EDA761" s="11"/>
      <c r="EDB761" s="11"/>
      <c r="EDC761" s="11"/>
      <c r="EDD761" s="11"/>
      <c r="EDE761" s="11"/>
      <c r="EDF761" s="11"/>
      <c r="EDG761" s="11"/>
      <c r="EDH761" s="11"/>
      <c r="EDI761" s="11"/>
      <c r="EDJ761" s="11"/>
      <c r="EDK761" s="11"/>
      <c r="EDL761" s="11"/>
      <c r="EDM761" s="11"/>
      <c r="EDN761" s="11"/>
      <c r="EDO761" s="11"/>
      <c r="EDP761" s="11"/>
      <c r="EDQ761" s="11"/>
      <c r="EDR761" s="11"/>
      <c r="EDS761" s="11"/>
      <c r="EDT761" s="11"/>
      <c r="EDU761" s="11"/>
      <c r="EDV761" s="11"/>
      <c r="EDW761" s="11"/>
      <c r="EDX761" s="11"/>
      <c r="EDY761" s="11"/>
      <c r="EDZ761" s="11"/>
      <c r="EEA761" s="11"/>
      <c r="EEB761" s="11"/>
      <c r="EEC761" s="11"/>
      <c r="EED761" s="11"/>
      <c r="EEE761" s="11"/>
      <c r="EEF761" s="11"/>
      <c r="EEG761" s="11"/>
      <c r="EEH761" s="11"/>
      <c r="EEI761" s="11"/>
      <c r="EEJ761" s="11"/>
      <c r="EEK761" s="11"/>
      <c r="EEL761" s="11"/>
      <c r="EEM761" s="11"/>
      <c r="EEN761" s="11"/>
      <c r="EEO761" s="11"/>
      <c r="EEP761" s="11"/>
      <c r="EEQ761" s="11"/>
      <c r="EER761" s="11"/>
      <c r="EES761" s="11"/>
      <c r="EET761" s="11"/>
      <c r="EEU761" s="11"/>
      <c r="EEV761" s="11"/>
      <c r="EEW761" s="11"/>
      <c r="EEX761" s="11"/>
      <c r="EEY761" s="11"/>
      <c r="EEZ761" s="11"/>
      <c r="EFA761" s="11"/>
      <c r="EFB761" s="11"/>
      <c r="EFC761" s="11"/>
      <c r="EFD761" s="11"/>
      <c r="EFE761" s="11"/>
      <c r="EFF761" s="11"/>
      <c r="EFG761" s="11"/>
      <c r="EFH761" s="11"/>
      <c r="EFI761" s="11"/>
      <c r="EFJ761" s="11"/>
      <c r="EFK761" s="11"/>
      <c r="EFL761" s="11"/>
      <c r="EFM761" s="11"/>
      <c r="EFN761" s="11"/>
      <c r="EFO761" s="11"/>
      <c r="EFP761" s="11"/>
      <c r="EFQ761" s="11"/>
      <c r="EFR761" s="11"/>
      <c r="EFS761" s="11"/>
      <c r="EFT761" s="11"/>
      <c r="EFU761" s="11"/>
      <c r="EFV761" s="11"/>
      <c r="EFW761" s="11"/>
      <c r="EFX761" s="11"/>
      <c r="EFY761" s="11"/>
      <c r="EFZ761" s="11"/>
      <c r="EGA761" s="11"/>
      <c r="EGB761" s="11"/>
      <c r="EGC761" s="11"/>
      <c r="EGD761" s="11"/>
      <c r="EGE761" s="11"/>
      <c r="EGF761" s="11"/>
      <c r="EGG761" s="11"/>
      <c r="EGH761" s="11"/>
      <c r="EGI761" s="11"/>
      <c r="EGJ761" s="11"/>
      <c r="EGK761" s="11"/>
      <c r="EGL761" s="11"/>
      <c r="EGM761" s="11"/>
      <c r="EGN761" s="11"/>
      <c r="EGO761" s="11"/>
      <c r="EGP761" s="11"/>
      <c r="EGQ761" s="11"/>
      <c r="EGR761" s="11"/>
      <c r="EGS761" s="11"/>
      <c r="EGT761" s="11"/>
      <c r="EGU761" s="11"/>
      <c r="EGV761" s="11"/>
      <c r="EGW761" s="11"/>
      <c r="EGX761" s="11"/>
      <c r="EGY761" s="11"/>
      <c r="EGZ761" s="11"/>
      <c r="EHA761" s="11"/>
      <c r="EHB761" s="11"/>
      <c r="EHC761" s="11"/>
      <c r="EHD761" s="11"/>
      <c r="EHE761" s="11"/>
      <c r="EHF761" s="11"/>
      <c r="EHG761" s="11"/>
      <c r="EHH761" s="11"/>
      <c r="EHI761" s="11"/>
      <c r="EHJ761" s="11"/>
      <c r="EHK761" s="11"/>
      <c r="EHL761" s="11"/>
      <c r="EHM761" s="11"/>
      <c r="EHN761" s="11"/>
      <c r="EHO761" s="11"/>
      <c r="EHP761" s="11"/>
      <c r="EHQ761" s="11"/>
      <c r="EHR761" s="11"/>
      <c r="EHS761" s="11"/>
      <c r="EHT761" s="11"/>
      <c r="EHU761" s="11"/>
      <c r="EHV761" s="11"/>
      <c r="EHW761" s="11"/>
      <c r="EHX761" s="11"/>
      <c r="EHY761" s="11"/>
      <c r="EHZ761" s="11"/>
      <c r="EIA761" s="11"/>
      <c r="EIB761" s="11"/>
      <c r="EIC761" s="11"/>
      <c r="EID761" s="11"/>
      <c r="EIE761" s="11"/>
      <c r="EIF761" s="11"/>
      <c r="EIG761" s="11"/>
      <c r="EIH761" s="11"/>
      <c r="EII761" s="11"/>
      <c r="EIJ761" s="11"/>
      <c r="EIK761" s="11"/>
      <c r="EIL761" s="11"/>
      <c r="EIM761" s="11"/>
      <c r="EIN761" s="11"/>
      <c r="EIO761" s="11"/>
      <c r="EIP761" s="11"/>
      <c r="EIQ761" s="11"/>
      <c r="EIR761" s="11"/>
      <c r="EIS761" s="11"/>
      <c r="EIT761" s="11"/>
      <c r="EIU761" s="11"/>
      <c r="EIV761" s="11"/>
      <c r="EIW761" s="11"/>
      <c r="EIX761" s="11"/>
      <c r="EIY761" s="11"/>
      <c r="EIZ761" s="11"/>
      <c r="EJA761" s="11"/>
      <c r="EJB761" s="11"/>
      <c r="EJC761" s="11"/>
      <c r="EJD761" s="11"/>
      <c r="EJE761" s="11"/>
      <c r="EJF761" s="11"/>
      <c r="EJG761" s="11"/>
      <c r="EJH761" s="11"/>
      <c r="EJI761" s="11"/>
      <c r="EJJ761" s="11"/>
      <c r="EJK761" s="11"/>
      <c r="EJL761" s="11"/>
      <c r="EJM761" s="11"/>
      <c r="EJN761" s="11"/>
      <c r="EJO761" s="11"/>
      <c r="EJP761" s="11"/>
      <c r="EJQ761" s="11"/>
      <c r="EJR761" s="11"/>
      <c r="EJS761" s="11"/>
      <c r="EJT761" s="11"/>
      <c r="EJU761" s="11"/>
      <c r="EJV761" s="11"/>
      <c r="EJW761" s="11"/>
      <c r="EJX761" s="11"/>
      <c r="EJY761" s="11"/>
      <c r="EJZ761" s="11"/>
      <c r="EKA761" s="11"/>
      <c r="EKB761" s="11"/>
      <c r="EKC761" s="11"/>
      <c r="EKD761" s="11"/>
      <c r="EKE761" s="11"/>
      <c r="EKF761" s="11"/>
      <c r="EKG761" s="11"/>
      <c r="EKH761" s="11"/>
      <c r="EKI761" s="11"/>
      <c r="EKJ761" s="11"/>
      <c r="EKK761" s="11"/>
      <c r="EKL761" s="11"/>
      <c r="EKM761" s="11"/>
      <c r="EKN761" s="11"/>
      <c r="EKO761" s="11"/>
      <c r="EKP761" s="11"/>
      <c r="EKQ761" s="11"/>
      <c r="EKR761" s="11"/>
      <c r="EKS761" s="11"/>
      <c r="EKT761" s="11"/>
      <c r="EKU761" s="11"/>
      <c r="EKV761" s="11"/>
      <c r="EKW761" s="11"/>
      <c r="EKX761" s="11"/>
      <c r="EKY761" s="11"/>
      <c r="EKZ761" s="11"/>
      <c r="ELA761" s="11"/>
      <c r="ELB761" s="11"/>
      <c r="ELC761" s="11"/>
      <c r="ELD761" s="11"/>
      <c r="ELE761" s="11"/>
      <c r="ELF761" s="11"/>
      <c r="ELG761" s="11"/>
      <c r="ELH761" s="11"/>
      <c r="ELI761" s="11"/>
      <c r="ELJ761" s="11"/>
      <c r="ELK761" s="11"/>
      <c r="ELL761" s="11"/>
      <c r="ELM761" s="11"/>
      <c r="ELN761" s="11"/>
      <c r="ELO761" s="11"/>
      <c r="ELP761" s="11"/>
      <c r="ELQ761" s="11"/>
      <c r="ELR761" s="11"/>
      <c r="ELS761" s="11"/>
      <c r="ELT761" s="11"/>
      <c r="ELU761" s="11"/>
    </row>
    <row r="762" spans="1:341 1271:3713" s="21" customFormat="1">
      <c r="A762" s="11"/>
      <c r="B762" s="170" t="s">
        <v>6</v>
      </c>
      <c r="C762" s="169" t="s">
        <v>50</v>
      </c>
      <c r="D762" s="169" t="s">
        <v>41</v>
      </c>
      <c r="E762" s="169" t="s">
        <v>28</v>
      </c>
      <c r="F762" s="11"/>
      <c r="G762" s="11"/>
      <c r="H762" s="11"/>
      <c r="I762" s="11"/>
      <c r="J762" s="11"/>
      <c r="K762" s="11"/>
      <c r="L762" s="11"/>
      <c r="M762" s="11"/>
      <c r="N762" s="11"/>
      <c r="O762" s="11"/>
      <c r="P762" s="11"/>
      <c r="Q762" s="11"/>
      <c r="R762" s="11"/>
      <c r="S762" s="417"/>
      <c r="T762" s="35"/>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c r="BH762" s="11"/>
      <c r="BI762" s="11"/>
      <c r="BJ762" s="11"/>
      <c r="BK762" s="11"/>
      <c r="BL762" s="11"/>
      <c r="BM762" s="11"/>
      <c r="BN762" s="11"/>
      <c r="BO762" s="11"/>
      <c r="BP762" s="11"/>
      <c r="BQ762" s="11"/>
      <c r="BR762" s="11"/>
      <c r="BS762" s="11"/>
      <c r="BT762" s="11"/>
      <c r="BU762" s="11"/>
      <c r="BV762" s="11"/>
      <c r="BW762" s="11"/>
      <c r="BX762" s="11"/>
      <c r="BY762" s="11"/>
      <c r="BZ762" s="11"/>
      <c r="CA762" s="11"/>
      <c r="CB762" s="11"/>
      <c r="CC762" s="11"/>
      <c r="CD762" s="11"/>
      <c r="CE762" s="11"/>
      <c r="CF762" s="11"/>
      <c r="CG762" s="11"/>
      <c r="CH762" s="11"/>
      <c r="CI762" s="11"/>
      <c r="CJ762" s="11"/>
      <c r="CK762" s="11"/>
      <c r="CL762" s="11"/>
      <c r="CM762" s="11"/>
      <c r="CN762" s="11"/>
      <c r="CO762" s="11"/>
      <c r="CP762" s="11"/>
      <c r="CQ762" s="11"/>
      <c r="CR762" s="11"/>
      <c r="CS762" s="11"/>
      <c r="CT762" s="11"/>
      <c r="CU762" s="11"/>
      <c r="CV762" s="11"/>
      <c r="CW762" s="11"/>
      <c r="CX762" s="11"/>
      <c r="CY762" s="11"/>
      <c r="CZ762" s="11"/>
      <c r="DA762" s="11"/>
      <c r="DB762" s="11"/>
      <c r="DC762" s="11"/>
      <c r="DD762" s="11"/>
      <c r="DE762" s="11"/>
      <c r="DF762" s="11"/>
      <c r="DG762" s="11"/>
      <c r="DH762" s="11"/>
      <c r="DI762" s="11"/>
      <c r="DJ762" s="11"/>
      <c r="DK762" s="11"/>
      <c r="DL762" s="11"/>
      <c r="DM762" s="11"/>
      <c r="DN762" s="11"/>
      <c r="DO762" s="11"/>
      <c r="DP762" s="11"/>
      <c r="DQ762" s="11"/>
      <c r="DR762" s="11"/>
      <c r="DS762" s="11"/>
      <c r="DT762" s="11"/>
      <c r="DU762" s="11"/>
      <c r="DV762" s="11"/>
      <c r="DW762" s="11"/>
      <c r="DX762" s="11"/>
      <c r="DY762" s="11"/>
      <c r="DZ762" s="11"/>
      <c r="EA762" s="11"/>
      <c r="EB762" s="11"/>
      <c r="EC762" s="11"/>
      <c r="ED762" s="11"/>
      <c r="EE762" s="11"/>
      <c r="EF762" s="11"/>
      <c r="EG762" s="11"/>
      <c r="EH762" s="11"/>
      <c r="EI762" s="11"/>
      <c r="EJ762" s="11"/>
      <c r="EK762" s="11"/>
      <c r="EL762" s="11"/>
      <c r="EM762" s="11"/>
      <c r="EN762" s="11"/>
      <c r="EO762" s="11"/>
      <c r="EP762" s="11"/>
      <c r="EQ762" s="11"/>
      <c r="ER762" s="11"/>
      <c r="ES762" s="11"/>
      <c r="ET762" s="11"/>
      <c r="EU762" s="11"/>
      <c r="EV762" s="11"/>
      <c r="EW762" s="11"/>
      <c r="EX762" s="11"/>
      <c r="EY762" s="11"/>
      <c r="EZ762" s="11"/>
      <c r="FA762" s="11"/>
      <c r="FB762" s="11"/>
      <c r="FC762" s="11"/>
      <c r="FD762" s="11"/>
      <c r="FE762" s="11"/>
      <c r="FF762" s="11"/>
      <c r="FG762" s="11"/>
      <c r="FH762" s="11"/>
      <c r="FI762" s="11"/>
      <c r="FJ762" s="11"/>
      <c r="FK762" s="11"/>
      <c r="FL762" s="11"/>
      <c r="FM762" s="11"/>
      <c r="FN762" s="11"/>
      <c r="FO762" s="11"/>
      <c r="FP762" s="11"/>
      <c r="FQ762" s="11"/>
      <c r="FR762" s="11"/>
      <c r="FS762" s="11"/>
      <c r="FT762" s="11"/>
      <c r="FU762" s="11"/>
      <c r="FV762" s="11"/>
      <c r="FW762" s="11"/>
      <c r="FX762" s="11"/>
      <c r="FY762" s="11"/>
      <c r="FZ762" s="11"/>
      <c r="GA762" s="11"/>
      <c r="GB762" s="11"/>
      <c r="GC762" s="11"/>
      <c r="GD762" s="11"/>
      <c r="GE762" s="11"/>
      <c r="GF762" s="11"/>
      <c r="GG762" s="11"/>
      <c r="GH762" s="11"/>
      <c r="GI762" s="11"/>
      <c r="GJ762" s="11"/>
      <c r="GK762" s="11"/>
      <c r="GL762" s="11"/>
      <c r="GM762" s="11"/>
      <c r="GN762" s="11"/>
      <c r="GO762" s="11"/>
      <c r="GP762" s="11"/>
      <c r="GQ762" s="11"/>
      <c r="GR762" s="11"/>
      <c r="GS762" s="11"/>
      <c r="GT762" s="11"/>
      <c r="GU762" s="11"/>
      <c r="GV762" s="11"/>
      <c r="GW762" s="11"/>
      <c r="GX762" s="11"/>
      <c r="GY762" s="11"/>
      <c r="GZ762" s="11"/>
      <c r="HA762" s="11"/>
      <c r="HB762" s="11"/>
      <c r="HC762" s="11"/>
      <c r="HD762" s="11"/>
      <c r="HE762" s="11"/>
      <c r="HF762" s="11"/>
      <c r="HG762" s="11"/>
      <c r="HH762" s="11"/>
      <c r="HI762" s="11"/>
      <c r="HJ762" s="11"/>
      <c r="HK762" s="11"/>
      <c r="HL762" s="11"/>
      <c r="HM762" s="11"/>
      <c r="HN762" s="11"/>
      <c r="HO762" s="11"/>
      <c r="HP762" s="11"/>
      <c r="HQ762" s="11"/>
      <c r="HR762" s="11"/>
      <c r="HS762" s="11"/>
      <c r="HT762" s="11"/>
      <c r="HU762" s="11"/>
      <c r="HV762" s="11"/>
      <c r="HW762" s="11"/>
      <c r="HX762" s="11"/>
      <c r="HY762" s="11"/>
      <c r="HZ762" s="11"/>
      <c r="IA762" s="11"/>
      <c r="IB762" s="11"/>
      <c r="IC762" s="11"/>
      <c r="ID762" s="11"/>
      <c r="IE762" s="11"/>
      <c r="IF762" s="11"/>
      <c r="IG762" s="11"/>
      <c r="IH762" s="11"/>
      <c r="II762" s="11"/>
      <c r="IJ762" s="11"/>
      <c r="IK762" s="11"/>
      <c r="IL762" s="11"/>
      <c r="IM762" s="11"/>
      <c r="IN762" s="11"/>
      <c r="IO762" s="11"/>
      <c r="IP762" s="11"/>
      <c r="IQ762" s="11"/>
      <c r="IR762" s="11"/>
      <c r="IS762" s="11"/>
      <c r="IT762" s="11"/>
      <c r="IU762" s="11"/>
      <c r="IV762" s="11"/>
      <c r="IW762" s="11"/>
      <c r="IX762" s="11"/>
      <c r="IY762" s="11"/>
      <c r="IZ762" s="11"/>
      <c r="JA762" s="11"/>
      <c r="JB762" s="11"/>
      <c r="JC762" s="11"/>
      <c r="JD762" s="11"/>
      <c r="JE762" s="11"/>
      <c r="JF762" s="11"/>
      <c r="JG762" s="11"/>
      <c r="JH762" s="11"/>
      <c r="JI762" s="11"/>
      <c r="JJ762" s="11"/>
      <c r="JK762" s="11"/>
      <c r="JL762" s="11"/>
      <c r="JM762" s="11"/>
      <c r="JN762" s="11"/>
      <c r="JO762" s="11"/>
      <c r="JP762" s="11"/>
      <c r="JQ762" s="11"/>
      <c r="JR762" s="11"/>
      <c r="JS762" s="11"/>
      <c r="JT762" s="11"/>
      <c r="JU762" s="11"/>
      <c r="JV762" s="11"/>
      <c r="JW762" s="11"/>
      <c r="JX762" s="11"/>
      <c r="JY762" s="11"/>
      <c r="JZ762" s="11"/>
      <c r="KA762" s="11"/>
      <c r="KB762" s="11"/>
      <c r="KC762" s="11"/>
      <c r="KD762" s="11"/>
      <c r="KE762" s="11"/>
      <c r="KF762" s="11"/>
      <c r="KG762" s="11"/>
      <c r="KH762" s="11"/>
      <c r="KI762" s="11"/>
      <c r="KJ762" s="11"/>
      <c r="KK762" s="11"/>
      <c r="KL762" s="11"/>
      <c r="KM762" s="11"/>
      <c r="KN762" s="11"/>
      <c r="KO762" s="11"/>
      <c r="KP762" s="11"/>
      <c r="KQ762" s="11"/>
      <c r="KR762" s="11"/>
      <c r="KS762" s="11"/>
      <c r="KT762" s="11"/>
      <c r="KU762" s="11"/>
      <c r="KV762" s="11"/>
      <c r="KW762" s="11"/>
      <c r="KX762" s="11"/>
      <c r="KY762" s="11"/>
      <c r="KZ762" s="11"/>
      <c r="LA762" s="11"/>
      <c r="LB762" s="11"/>
      <c r="LC762" s="11"/>
      <c r="LD762" s="11"/>
      <c r="LE762" s="11"/>
      <c r="LF762" s="11"/>
      <c r="LG762" s="11"/>
      <c r="LH762" s="11"/>
      <c r="LI762" s="11"/>
      <c r="LJ762" s="11"/>
      <c r="LK762" s="11"/>
      <c r="LL762" s="11"/>
      <c r="LM762" s="11"/>
      <c r="LN762" s="11"/>
      <c r="LO762" s="11"/>
      <c r="LP762" s="11"/>
      <c r="LQ762" s="11"/>
      <c r="LR762" s="11"/>
      <c r="LS762" s="11"/>
      <c r="LT762" s="11"/>
      <c r="LU762" s="11"/>
      <c r="LV762" s="11"/>
      <c r="LW762" s="11"/>
      <c r="LX762" s="11"/>
      <c r="LY762" s="11"/>
      <c r="LZ762" s="11"/>
      <c r="MA762" s="11"/>
      <c r="MB762" s="11"/>
      <c r="MC762" s="11"/>
      <c r="AVW762" s="11"/>
      <c r="AVX762" s="11"/>
      <c r="AVY762" s="11"/>
      <c r="AVZ762" s="11"/>
      <c r="AWA762" s="11"/>
      <c r="AWB762" s="11"/>
      <c r="AWC762" s="11"/>
      <c r="AWD762" s="11"/>
      <c r="AWE762" s="11"/>
      <c r="AWF762" s="11"/>
      <c r="AWG762" s="11"/>
      <c r="AWH762" s="11"/>
      <c r="AWI762" s="11"/>
      <c r="AWJ762" s="11"/>
      <c r="AWK762" s="11"/>
      <c r="AWL762" s="11"/>
      <c r="AWM762" s="11"/>
      <c r="AWN762" s="11"/>
      <c r="AWO762" s="11"/>
      <c r="AWP762" s="11"/>
      <c r="AWQ762" s="11"/>
      <c r="AWR762" s="11"/>
      <c r="AWS762" s="11"/>
      <c r="AWT762" s="11"/>
      <c r="AWU762" s="11"/>
      <c r="AWV762" s="11"/>
      <c r="AWW762" s="11"/>
      <c r="AWX762" s="11"/>
      <c r="AWY762" s="11"/>
      <c r="AWZ762" s="11"/>
      <c r="AXA762" s="11"/>
      <c r="AXB762" s="11"/>
      <c r="AXC762" s="11"/>
      <c r="AXD762" s="11"/>
      <c r="AXE762" s="11"/>
      <c r="AXF762" s="11"/>
      <c r="AXG762" s="11"/>
      <c r="AXH762" s="11"/>
      <c r="AXI762" s="11"/>
      <c r="AXJ762" s="11"/>
      <c r="AXK762" s="11"/>
      <c r="AXL762" s="11"/>
      <c r="AXM762" s="11"/>
      <c r="AXN762" s="11"/>
      <c r="AXO762" s="11"/>
      <c r="AXP762" s="11"/>
      <c r="AXQ762" s="11"/>
      <c r="AXR762" s="11"/>
      <c r="AXS762" s="11"/>
      <c r="AXT762" s="11"/>
      <c r="AXU762" s="11"/>
      <c r="AXV762" s="11"/>
      <c r="AXW762" s="11"/>
      <c r="AXX762" s="11"/>
      <c r="AXY762" s="11"/>
      <c r="AXZ762" s="11"/>
      <c r="AYA762" s="11"/>
      <c r="AYB762" s="11"/>
      <c r="AYC762" s="11"/>
      <c r="AYD762" s="11"/>
      <c r="AYE762" s="11"/>
      <c r="AYF762" s="11"/>
      <c r="AYG762" s="11"/>
      <c r="AYH762" s="11"/>
      <c r="AYI762" s="11"/>
      <c r="AYJ762" s="11"/>
      <c r="AYK762" s="11"/>
      <c r="AYL762" s="11"/>
      <c r="AYM762" s="11"/>
      <c r="AYN762" s="11"/>
      <c r="AYO762" s="11"/>
      <c r="AYP762" s="11"/>
      <c r="AYQ762" s="11"/>
      <c r="AYR762" s="11"/>
      <c r="AYS762" s="11"/>
      <c r="AYT762" s="11"/>
      <c r="AYU762" s="11"/>
      <c r="AYV762" s="11"/>
      <c r="AYW762" s="11"/>
      <c r="AYX762" s="11"/>
      <c r="AYY762" s="11"/>
      <c r="AYZ762" s="11"/>
      <c r="AZA762" s="11"/>
      <c r="AZB762" s="11"/>
      <c r="AZC762" s="11"/>
      <c r="AZD762" s="11"/>
      <c r="AZE762" s="11"/>
      <c r="AZF762" s="11"/>
      <c r="AZG762" s="11"/>
      <c r="AZH762" s="11"/>
      <c r="AZI762" s="11"/>
      <c r="AZJ762" s="11"/>
      <c r="AZK762" s="11"/>
      <c r="AZL762" s="11"/>
      <c r="AZM762" s="11"/>
      <c r="AZN762" s="11"/>
      <c r="AZO762" s="11"/>
      <c r="AZP762" s="11"/>
      <c r="AZQ762" s="11"/>
      <c r="AZR762" s="11"/>
      <c r="AZS762" s="11"/>
      <c r="AZT762" s="11"/>
      <c r="AZU762" s="11"/>
      <c r="AZV762" s="11"/>
      <c r="AZW762" s="11"/>
      <c r="AZX762" s="11"/>
      <c r="AZY762" s="11"/>
      <c r="AZZ762" s="11"/>
      <c r="BAA762" s="11"/>
      <c r="BAB762" s="11"/>
      <c r="BAC762" s="11"/>
      <c r="BAD762" s="11"/>
      <c r="BAE762" s="11"/>
      <c r="BAF762" s="11"/>
      <c r="BAG762" s="11"/>
      <c r="BAH762" s="11"/>
      <c r="BAI762" s="11"/>
      <c r="BAJ762" s="11"/>
      <c r="BAK762" s="11"/>
      <c r="BAL762" s="11"/>
      <c r="BAM762" s="11"/>
      <c r="BAN762" s="11"/>
      <c r="BAO762" s="11"/>
      <c r="BAP762" s="11"/>
      <c r="BAQ762" s="11"/>
      <c r="BAR762" s="11"/>
      <c r="BAS762" s="11"/>
      <c r="BAT762" s="11"/>
      <c r="BAU762" s="11"/>
      <c r="BAV762" s="11"/>
      <c r="BAW762" s="11"/>
      <c r="BAX762" s="11"/>
      <c r="BAY762" s="11"/>
      <c r="BAZ762" s="11"/>
      <c r="BBA762" s="11"/>
      <c r="BBB762" s="11"/>
      <c r="BBC762" s="11"/>
      <c r="BBD762" s="11"/>
      <c r="BBE762" s="11"/>
      <c r="BBF762" s="11"/>
      <c r="BBG762" s="11"/>
      <c r="BBH762" s="11"/>
      <c r="BBI762" s="11"/>
      <c r="BBJ762" s="11"/>
      <c r="BBK762" s="11"/>
      <c r="BBL762" s="11"/>
      <c r="BBM762" s="11"/>
      <c r="BBN762" s="11"/>
      <c r="BBO762" s="11"/>
      <c r="BBP762" s="11"/>
      <c r="BBQ762" s="11"/>
      <c r="BBR762" s="11"/>
      <c r="BBS762" s="11"/>
      <c r="BBT762" s="11"/>
      <c r="BBU762" s="11"/>
      <c r="BBV762" s="11"/>
      <c r="BBW762" s="11"/>
      <c r="BBX762" s="11"/>
      <c r="BBY762" s="11"/>
      <c r="BBZ762" s="11"/>
      <c r="BCA762" s="11"/>
      <c r="BCB762" s="11"/>
      <c r="BCC762" s="11"/>
      <c r="BCD762" s="11"/>
      <c r="BCE762" s="11"/>
      <c r="BCF762" s="11"/>
      <c r="BCG762" s="11"/>
      <c r="BCH762" s="11"/>
      <c r="BCI762" s="11"/>
      <c r="BCJ762" s="11"/>
      <c r="BCK762" s="11"/>
      <c r="BCL762" s="11"/>
      <c r="BCM762" s="11"/>
      <c r="BCN762" s="11"/>
      <c r="BCO762" s="11"/>
      <c r="BCP762" s="11"/>
      <c r="BCQ762" s="11"/>
      <c r="BCR762" s="11"/>
      <c r="BCS762" s="11"/>
      <c r="BCT762" s="11"/>
      <c r="BCU762" s="11"/>
      <c r="BCV762" s="11"/>
      <c r="BCW762" s="11"/>
      <c r="BCX762" s="11"/>
      <c r="BCY762" s="11"/>
      <c r="BCZ762" s="11"/>
      <c r="BDA762" s="11"/>
      <c r="BDB762" s="11"/>
      <c r="BDC762" s="11"/>
      <c r="BDD762" s="11"/>
      <c r="BDE762" s="11"/>
      <c r="BDF762" s="11"/>
      <c r="BDG762" s="11"/>
      <c r="BDH762" s="11"/>
      <c r="BDI762" s="11"/>
      <c r="BDJ762" s="11"/>
      <c r="BDK762" s="11"/>
      <c r="BDL762" s="11"/>
      <c r="BDM762" s="11"/>
      <c r="BDN762" s="11"/>
      <c r="BDO762" s="11"/>
      <c r="BDP762" s="11"/>
      <c r="BDQ762" s="11"/>
      <c r="BDR762" s="11"/>
      <c r="BDS762" s="11"/>
      <c r="BDT762" s="11"/>
      <c r="BDU762" s="11"/>
      <c r="BDV762" s="11"/>
      <c r="BDW762" s="11"/>
      <c r="BDX762" s="11"/>
      <c r="BDY762" s="11"/>
      <c r="BDZ762" s="11"/>
      <c r="BEA762" s="11"/>
      <c r="BEB762" s="11"/>
      <c r="BEC762" s="11"/>
      <c r="BED762" s="11"/>
      <c r="BEE762" s="11"/>
      <c r="BEF762" s="11"/>
      <c r="BEG762" s="11"/>
      <c r="BEH762" s="11"/>
      <c r="BEI762" s="11"/>
      <c r="BEJ762" s="11"/>
      <c r="BEK762" s="11"/>
      <c r="BEL762" s="11"/>
      <c r="BEM762" s="11"/>
      <c r="BEN762" s="11"/>
      <c r="BEO762" s="11"/>
      <c r="BEP762" s="11"/>
      <c r="BEQ762" s="11"/>
      <c r="BER762" s="11"/>
      <c r="BES762" s="11"/>
      <c r="BET762" s="11"/>
      <c r="BEU762" s="11"/>
      <c r="BEV762" s="11"/>
      <c r="BEW762" s="11"/>
      <c r="BEX762" s="11"/>
      <c r="BEY762" s="11"/>
      <c r="BEZ762" s="11"/>
      <c r="BFA762" s="11"/>
      <c r="BFB762" s="11"/>
      <c r="BFC762" s="11"/>
      <c r="BFD762" s="11"/>
      <c r="BFE762" s="11"/>
      <c r="BFF762" s="11"/>
      <c r="BFG762" s="11"/>
      <c r="BFH762" s="11"/>
      <c r="BFI762" s="11"/>
      <c r="BFJ762" s="11"/>
      <c r="BFK762" s="11"/>
      <c r="BFL762" s="11"/>
      <c r="BFM762" s="11"/>
      <c r="BFN762" s="11"/>
      <c r="BFO762" s="11"/>
      <c r="BFP762" s="11"/>
      <c r="BFQ762" s="11"/>
      <c r="BFR762" s="11"/>
      <c r="BFS762" s="11"/>
      <c r="BFT762" s="11"/>
      <c r="BFU762" s="11"/>
      <c r="BFV762" s="11"/>
      <c r="BFW762" s="11"/>
      <c r="BFX762" s="11"/>
      <c r="BFY762" s="11"/>
      <c r="BFZ762" s="11"/>
      <c r="BGA762" s="11"/>
      <c r="BGB762" s="11"/>
      <c r="BGC762" s="11"/>
      <c r="BGD762" s="11"/>
      <c r="BGE762" s="11"/>
      <c r="BGF762" s="11"/>
      <c r="BGG762" s="11"/>
      <c r="BGH762" s="11"/>
      <c r="BGI762" s="11"/>
      <c r="BGJ762" s="11"/>
      <c r="BGK762" s="11"/>
      <c r="BGL762" s="11"/>
      <c r="BGM762" s="11"/>
      <c r="BGN762" s="11"/>
      <c r="BGO762" s="11"/>
      <c r="BGP762" s="11"/>
      <c r="BGQ762" s="11"/>
      <c r="BGR762" s="11"/>
      <c r="BGS762" s="11"/>
      <c r="BGT762" s="11"/>
      <c r="BGU762" s="11"/>
      <c r="BGV762" s="11"/>
      <c r="BGW762" s="11"/>
      <c r="BGX762" s="11"/>
      <c r="BGY762" s="11"/>
      <c r="BGZ762" s="11"/>
      <c r="BHA762" s="11"/>
      <c r="BHB762" s="11"/>
      <c r="BHC762" s="11"/>
      <c r="BHD762" s="11"/>
      <c r="BHE762" s="11"/>
      <c r="BHF762" s="11"/>
      <c r="BHG762" s="11"/>
      <c r="BHH762" s="11"/>
      <c r="BHI762" s="11"/>
      <c r="BHJ762" s="11"/>
      <c r="BHK762" s="11"/>
      <c r="BHL762" s="11"/>
      <c r="BHM762" s="11"/>
      <c r="BHN762" s="11"/>
      <c r="BHO762" s="11"/>
      <c r="BHP762" s="11"/>
      <c r="BHQ762" s="11"/>
      <c r="BHR762" s="11"/>
      <c r="BHS762" s="11"/>
      <c r="BHT762" s="11"/>
      <c r="BHU762" s="11"/>
      <c r="BHV762" s="11"/>
      <c r="BHW762" s="11"/>
      <c r="BHX762" s="11"/>
      <c r="BHY762" s="11"/>
      <c r="BHZ762" s="11"/>
      <c r="BIA762" s="11"/>
      <c r="BIB762" s="11"/>
      <c r="BIC762" s="11"/>
      <c r="BID762" s="11"/>
      <c r="BIE762" s="11"/>
      <c r="BIF762" s="11"/>
      <c r="BIG762" s="11"/>
      <c r="BIH762" s="11"/>
      <c r="BII762" s="11"/>
      <c r="BIJ762" s="11"/>
      <c r="BIK762" s="11"/>
      <c r="BIL762" s="11"/>
      <c r="BIM762" s="11"/>
      <c r="BIN762" s="11"/>
      <c r="BIO762" s="11"/>
      <c r="BIP762" s="11"/>
      <c r="BIQ762" s="11"/>
      <c r="BIR762" s="11"/>
      <c r="BIS762" s="11"/>
      <c r="BIT762" s="11"/>
      <c r="BIU762" s="11"/>
      <c r="BIV762" s="11"/>
      <c r="BIW762" s="11"/>
      <c r="BIX762" s="11"/>
      <c r="BIY762" s="11"/>
      <c r="BIZ762" s="11"/>
      <c r="BJA762" s="11"/>
      <c r="BJB762" s="11"/>
      <c r="BJC762" s="11"/>
      <c r="BJD762" s="11"/>
      <c r="BJE762" s="11"/>
      <c r="BJF762" s="11"/>
      <c r="BJG762" s="11"/>
      <c r="BJH762" s="11"/>
      <c r="BJI762" s="11"/>
      <c r="BJJ762" s="11"/>
      <c r="BJK762" s="11"/>
      <c r="BJL762" s="11"/>
      <c r="BJM762" s="11"/>
      <c r="BJN762" s="11"/>
      <c r="BJO762" s="11"/>
      <c r="BJP762" s="11"/>
      <c r="BJQ762" s="11"/>
      <c r="BJR762" s="11"/>
      <c r="BJS762" s="11"/>
      <c r="BJT762" s="11"/>
      <c r="BJU762" s="11"/>
      <c r="BJV762" s="11"/>
      <c r="BJW762" s="11"/>
      <c r="BJX762" s="11"/>
      <c r="BJY762" s="11"/>
      <c r="BJZ762" s="11"/>
      <c r="BKA762" s="11"/>
      <c r="BKB762" s="11"/>
      <c r="BKC762" s="11"/>
      <c r="BKD762" s="11"/>
      <c r="BKE762" s="11"/>
      <c r="BKF762" s="11"/>
      <c r="BKG762" s="11"/>
      <c r="BKH762" s="11"/>
      <c r="BKI762" s="11"/>
      <c r="BKJ762" s="11"/>
      <c r="BKK762" s="11"/>
      <c r="BKL762" s="11"/>
      <c r="BKM762" s="11"/>
      <c r="BKN762" s="11"/>
      <c r="BKO762" s="11"/>
      <c r="BKP762" s="11"/>
      <c r="BKQ762" s="11"/>
      <c r="BKR762" s="11"/>
      <c r="BKS762" s="11"/>
      <c r="BKT762" s="11"/>
      <c r="BKU762" s="11"/>
      <c r="BKV762" s="11"/>
      <c r="BKW762" s="11"/>
      <c r="BKX762" s="11"/>
      <c r="BKY762" s="11"/>
      <c r="BKZ762" s="11"/>
      <c r="BLA762" s="11"/>
      <c r="BLB762" s="11"/>
      <c r="BLC762" s="11"/>
      <c r="BLD762" s="11"/>
      <c r="BLE762" s="11"/>
      <c r="BLF762" s="11"/>
      <c r="BLG762" s="11"/>
      <c r="BLH762" s="11"/>
      <c r="BLI762" s="11"/>
      <c r="BLJ762" s="11"/>
      <c r="BLK762" s="11"/>
      <c r="BLL762" s="11"/>
      <c r="BLM762" s="11"/>
      <c r="BLN762" s="11"/>
      <c r="BLO762" s="11"/>
      <c r="BLP762" s="11"/>
      <c r="BLQ762" s="11"/>
      <c r="BLR762" s="11"/>
      <c r="BLS762" s="11"/>
      <c r="BLT762" s="11"/>
      <c r="BLU762" s="11"/>
      <c r="BLV762" s="11"/>
      <c r="BLW762" s="11"/>
      <c r="BLX762" s="11"/>
      <c r="BLY762" s="11"/>
      <c r="BLZ762" s="11"/>
      <c r="BMA762" s="11"/>
      <c r="BMB762" s="11"/>
      <c r="BMC762" s="11"/>
      <c r="BMD762" s="11"/>
      <c r="BME762" s="11"/>
      <c r="BMF762" s="11"/>
      <c r="BMG762" s="11"/>
      <c r="BMH762" s="11"/>
      <c r="BMI762" s="11"/>
      <c r="BMJ762" s="11"/>
      <c r="BMK762" s="11"/>
      <c r="BML762" s="11"/>
      <c r="BMM762" s="11"/>
      <c r="BMN762" s="11"/>
      <c r="BMO762" s="11"/>
      <c r="BMP762" s="11"/>
      <c r="BMQ762" s="11"/>
      <c r="BMR762" s="11"/>
      <c r="BMS762" s="11"/>
      <c r="BMT762" s="11"/>
      <c r="BMU762" s="11"/>
      <c r="BMV762" s="11"/>
      <c r="BMW762" s="11"/>
      <c r="BMX762" s="11"/>
      <c r="BMY762" s="11"/>
      <c r="BMZ762" s="11"/>
      <c r="BNA762" s="11"/>
      <c r="BNB762" s="11"/>
      <c r="BNC762" s="11"/>
      <c r="BND762" s="11"/>
      <c r="BNE762" s="11"/>
      <c r="BNF762" s="11"/>
      <c r="BNG762" s="11"/>
      <c r="BNH762" s="11"/>
      <c r="BNI762" s="11"/>
      <c r="BNJ762" s="11"/>
      <c r="BNK762" s="11"/>
      <c r="BNL762" s="11"/>
      <c r="BNM762" s="11"/>
      <c r="BNN762" s="11"/>
      <c r="BNO762" s="11"/>
      <c r="BNP762" s="11"/>
      <c r="BNQ762" s="11"/>
      <c r="BNR762" s="11"/>
      <c r="BNS762" s="11"/>
      <c r="BNT762" s="11"/>
      <c r="BNU762" s="11"/>
      <c r="BNV762" s="11"/>
      <c r="BNW762" s="11"/>
      <c r="BNX762" s="11"/>
      <c r="BNY762" s="11"/>
      <c r="BNZ762" s="11"/>
      <c r="BOA762" s="11"/>
      <c r="BOB762" s="11"/>
      <c r="BOC762" s="11"/>
      <c r="BOD762" s="11"/>
      <c r="BOE762" s="11"/>
      <c r="BOF762" s="11"/>
      <c r="BOG762" s="11"/>
      <c r="BOH762" s="11"/>
      <c r="BOI762" s="11"/>
      <c r="BOJ762" s="11"/>
      <c r="BOK762" s="11"/>
      <c r="BOL762" s="11"/>
      <c r="BOM762" s="11"/>
      <c r="BON762" s="11"/>
      <c r="BOO762" s="11"/>
      <c r="BOP762" s="11"/>
      <c r="BOQ762" s="11"/>
      <c r="BOR762" s="11"/>
      <c r="BOS762" s="11"/>
      <c r="BOT762" s="11"/>
      <c r="BOU762" s="11"/>
      <c r="BOV762" s="11"/>
      <c r="BOW762" s="11"/>
      <c r="BOX762" s="11"/>
      <c r="BOY762" s="11"/>
      <c r="BOZ762" s="11"/>
      <c r="BPA762" s="11"/>
      <c r="BPB762" s="11"/>
      <c r="BPC762" s="11"/>
      <c r="BPD762" s="11"/>
      <c r="BPE762" s="11"/>
      <c r="BPF762" s="11"/>
      <c r="BPG762" s="11"/>
      <c r="BPH762" s="11"/>
      <c r="BPI762" s="11"/>
      <c r="BPJ762" s="11"/>
      <c r="BPK762" s="11"/>
      <c r="BPL762" s="11"/>
      <c r="BPM762" s="11"/>
      <c r="BPN762" s="11"/>
      <c r="BPO762" s="11"/>
      <c r="BPP762" s="11"/>
      <c r="BPQ762" s="11"/>
      <c r="BPR762" s="11"/>
      <c r="BPS762" s="11"/>
      <c r="BPT762" s="11"/>
      <c r="BPU762" s="11"/>
      <c r="BPV762" s="11"/>
      <c r="BPW762" s="11"/>
      <c r="BPX762" s="11"/>
      <c r="BPY762" s="11"/>
      <c r="BPZ762" s="11"/>
      <c r="BQA762" s="11"/>
      <c r="BQB762" s="11"/>
      <c r="BQC762" s="11"/>
      <c r="BQD762" s="11"/>
      <c r="BQE762" s="11"/>
      <c r="BQF762" s="11"/>
      <c r="BQG762" s="11"/>
      <c r="BQH762" s="11"/>
      <c r="BQI762" s="11"/>
      <c r="BQJ762" s="11"/>
      <c r="BQK762" s="11"/>
      <c r="BQL762" s="11"/>
      <c r="BQM762" s="11"/>
      <c r="BQN762" s="11"/>
      <c r="BQO762" s="11"/>
      <c r="BQP762" s="11"/>
      <c r="BQQ762" s="11"/>
      <c r="BQR762" s="11"/>
      <c r="BQS762" s="11"/>
      <c r="BQT762" s="11"/>
      <c r="BQU762" s="11"/>
      <c r="BQV762" s="11"/>
      <c r="BQW762" s="11"/>
      <c r="BQX762" s="11"/>
      <c r="BQY762" s="11"/>
      <c r="BQZ762" s="11"/>
      <c r="BRA762" s="11"/>
      <c r="BRB762" s="11"/>
      <c r="BRC762" s="11"/>
      <c r="BRD762" s="11"/>
      <c r="BRE762" s="11"/>
      <c r="BRF762" s="11"/>
      <c r="BRG762" s="11"/>
      <c r="BRH762" s="11"/>
      <c r="BRI762" s="11"/>
      <c r="BRJ762" s="11"/>
      <c r="BRK762" s="11"/>
      <c r="BRL762" s="11"/>
      <c r="BRM762" s="11"/>
      <c r="BRN762" s="11"/>
      <c r="BRO762" s="11"/>
      <c r="BRP762" s="11"/>
      <c r="BRQ762" s="11"/>
      <c r="BRR762" s="11"/>
      <c r="BRS762" s="11"/>
      <c r="BRT762" s="11"/>
      <c r="BRU762" s="11"/>
      <c r="BRV762" s="11"/>
      <c r="BRW762" s="11"/>
      <c r="BRX762" s="11"/>
      <c r="BRY762" s="11"/>
      <c r="BRZ762" s="11"/>
      <c r="BSA762" s="11"/>
      <c r="BSB762" s="11"/>
      <c r="BSC762" s="11"/>
      <c r="BSD762" s="11"/>
      <c r="BSE762" s="11"/>
      <c r="BSF762" s="11"/>
      <c r="BSG762" s="11"/>
      <c r="BSH762" s="11"/>
      <c r="BSI762" s="11"/>
      <c r="BSJ762" s="11"/>
      <c r="BSK762" s="11"/>
      <c r="BSL762" s="11"/>
      <c r="BSM762" s="11"/>
      <c r="BSN762" s="11"/>
      <c r="BSO762" s="11"/>
      <c r="BSP762" s="11"/>
      <c r="BSQ762" s="11"/>
      <c r="BSR762" s="11"/>
      <c r="BSS762" s="11"/>
      <c r="BST762" s="11"/>
      <c r="BSU762" s="11"/>
      <c r="BSV762" s="11"/>
      <c r="BSW762" s="11"/>
      <c r="BSX762" s="11"/>
      <c r="BSY762" s="11"/>
      <c r="BSZ762" s="11"/>
      <c r="BTA762" s="11"/>
      <c r="BTB762" s="11"/>
      <c r="BTC762" s="11"/>
      <c r="BTD762" s="11"/>
      <c r="BTE762" s="11"/>
      <c r="BTF762" s="11"/>
      <c r="BTG762" s="11"/>
      <c r="BTH762" s="11"/>
      <c r="BTI762" s="11"/>
      <c r="BTJ762" s="11"/>
      <c r="BTK762" s="11"/>
      <c r="BTL762" s="11"/>
      <c r="BTM762" s="11"/>
      <c r="BTN762" s="11"/>
      <c r="BTO762" s="11"/>
      <c r="BTP762" s="11"/>
      <c r="BTQ762" s="11"/>
      <c r="BTR762" s="11"/>
      <c r="BTS762" s="11"/>
      <c r="BTT762" s="11"/>
      <c r="BTU762" s="11"/>
      <c r="BTV762" s="11"/>
      <c r="BTW762" s="11"/>
      <c r="BTX762" s="11"/>
      <c r="BTY762" s="11"/>
      <c r="BTZ762" s="11"/>
      <c r="BUA762" s="11"/>
      <c r="BUB762" s="11"/>
      <c r="BUC762" s="11"/>
      <c r="BUD762" s="11"/>
      <c r="BUE762" s="11"/>
      <c r="BUF762" s="11"/>
      <c r="BUG762" s="11"/>
      <c r="BUH762" s="11"/>
      <c r="BUI762" s="11"/>
      <c r="BUJ762" s="11"/>
      <c r="BUK762" s="11"/>
      <c r="BUL762" s="11"/>
      <c r="BUM762" s="11"/>
      <c r="BUN762" s="11"/>
      <c r="BUO762" s="11"/>
      <c r="BUP762" s="11"/>
      <c r="BUQ762" s="11"/>
      <c r="BUR762" s="11"/>
      <c r="BUS762" s="11"/>
      <c r="BUT762" s="11"/>
      <c r="BUU762" s="11"/>
      <c r="BUV762" s="11"/>
      <c r="BUW762" s="11"/>
      <c r="BUX762" s="11"/>
      <c r="BUY762" s="11"/>
      <c r="BUZ762" s="11"/>
      <c r="BVA762" s="11"/>
      <c r="BVB762" s="11"/>
      <c r="BVC762" s="11"/>
      <c r="BVD762" s="11"/>
      <c r="BVE762" s="11"/>
      <c r="BVF762" s="11"/>
      <c r="BVG762" s="11"/>
      <c r="BVH762" s="11"/>
      <c r="BVI762" s="11"/>
      <c r="BVJ762" s="11"/>
      <c r="BVK762" s="11"/>
      <c r="BVL762" s="11"/>
      <c r="BVM762" s="11"/>
      <c r="BVN762" s="11"/>
      <c r="BVO762" s="11"/>
      <c r="BVP762" s="11"/>
      <c r="BVQ762" s="11"/>
      <c r="BVR762" s="11"/>
      <c r="BVS762" s="11"/>
      <c r="BVT762" s="11"/>
      <c r="BVU762" s="11"/>
      <c r="BVV762" s="11"/>
      <c r="BVW762" s="11"/>
      <c r="BVX762" s="11"/>
      <c r="BVY762" s="11"/>
      <c r="BVZ762" s="11"/>
      <c r="BWA762" s="11"/>
      <c r="BWB762" s="11"/>
      <c r="BWC762" s="11"/>
      <c r="BWD762" s="11"/>
      <c r="BWE762" s="11"/>
      <c r="BWF762" s="11"/>
      <c r="BWG762" s="11"/>
      <c r="BWH762" s="11"/>
      <c r="BWI762" s="11"/>
      <c r="BWJ762" s="11"/>
      <c r="BWK762" s="11"/>
      <c r="BWL762" s="11"/>
      <c r="BWM762" s="11"/>
      <c r="BWN762" s="11"/>
      <c r="BWO762" s="11"/>
      <c r="BWP762" s="11"/>
      <c r="BWQ762" s="11"/>
      <c r="BWR762" s="11"/>
      <c r="BWS762" s="11"/>
      <c r="BWT762" s="11"/>
      <c r="BWU762" s="11"/>
      <c r="BWV762" s="11"/>
      <c r="BWW762" s="11"/>
      <c r="BWX762" s="11"/>
      <c r="BWY762" s="11"/>
      <c r="BWZ762" s="11"/>
      <c r="BXA762" s="11"/>
      <c r="BXB762" s="11"/>
      <c r="BXC762" s="11"/>
      <c r="BXD762" s="11"/>
      <c r="BXE762" s="11"/>
      <c r="BXF762" s="11"/>
      <c r="BXG762" s="11"/>
      <c r="BXH762" s="11"/>
      <c r="BXI762" s="11"/>
      <c r="BXJ762" s="11"/>
      <c r="BXK762" s="11"/>
      <c r="BXL762" s="11"/>
      <c r="BXM762" s="11"/>
      <c r="BXN762" s="11"/>
      <c r="BXO762" s="11"/>
      <c r="BXP762" s="11"/>
      <c r="BXQ762" s="11"/>
      <c r="BXR762" s="11"/>
      <c r="BXS762" s="11"/>
      <c r="BXT762" s="11"/>
      <c r="BXU762" s="11"/>
      <c r="BXV762" s="11"/>
      <c r="BXW762" s="11"/>
      <c r="BXX762" s="11"/>
      <c r="BXY762" s="11"/>
      <c r="BXZ762" s="11"/>
      <c r="BYA762" s="11"/>
      <c r="BYB762" s="11"/>
      <c r="BYC762" s="11"/>
      <c r="BYD762" s="11"/>
      <c r="BYE762" s="11"/>
      <c r="BYF762" s="11"/>
      <c r="BYG762" s="11"/>
      <c r="BYH762" s="11"/>
      <c r="BYI762" s="11"/>
      <c r="BYJ762" s="11"/>
      <c r="BYK762" s="11"/>
      <c r="BYL762" s="11"/>
      <c r="BYM762" s="11"/>
      <c r="BYN762" s="11"/>
      <c r="BYO762" s="11"/>
      <c r="BYP762" s="11"/>
      <c r="BYQ762" s="11"/>
      <c r="BYR762" s="11"/>
      <c r="BYS762" s="11"/>
      <c r="BYT762" s="11"/>
      <c r="BYU762" s="11"/>
      <c r="BYV762" s="11"/>
      <c r="BYW762" s="11"/>
      <c r="BYX762" s="11"/>
      <c r="BYY762" s="11"/>
      <c r="BYZ762" s="11"/>
      <c r="BZA762" s="11"/>
      <c r="BZB762" s="11"/>
      <c r="BZC762" s="11"/>
      <c r="BZD762" s="11"/>
      <c r="BZE762" s="11"/>
      <c r="BZF762" s="11"/>
      <c r="BZG762" s="11"/>
      <c r="BZH762" s="11"/>
      <c r="BZI762" s="11"/>
      <c r="BZJ762" s="11"/>
      <c r="BZK762" s="11"/>
      <c r="BZL762" s="11"/>
      <c r="BZM762" s="11"/>
      <c r="BZN762" s="11"/>
      <c r="BZO762" s="11"/>
      <c r="BZP762" s="11"/>
      <c r="BZQ762" s="11"/>
      <c r="BZR762" s="11"/>
      <c r="BZS762" s="11"/>
      <c r="BZT762" s="11"/>
      <c r="BZU762" s="11"/>
      <c r="BZV762" s="11"/>
      <c r="BZW762" s="11"/>
      <c r="BZX762" s="11"/>
      <c r="BZY762" s="11"/>
      <c r="BZZ762" s="11"/>
      <c r="CAA762" s="11"/>
      <c r="CAB762" s="11"/>
      <c r="CAC762" s="11"/>
      <c r="CAD762" s="11"/>
      <c r="CAE762" s="11"/>
      <c r="CAF762" s="11"/>
      <c r="CAG762" s="11"/>
      <c r="CAH762" s="11"/>
      <c r="CAI762" s="11"/>
      <c r="CAJ762" s="11"/>
      <c r="CAK762" s="11"/>
      <c r="CAL762" s="11"/>
      <c r="CAM762" s="11"/>
      <c r="CAN762" s="11"/>
      <c r="CAO762" s="11"/>
      <c r="CAP762" s="11"/>
      <c r="CAQ762" s="11"/>
      <c r="CAR762" s="11"/>
      <c r="CAS762" s="11"/>
      <c r="CAT762" s="11"/>
      <c r="CAU762" s="11"/>
      <c r="CAV762" s="11"/>
      <c r="CAW762" s="11"/>
      <c r="CAX762" s="11"/>
      <c r="CAY762" s="11"/>
      <c r="CAZ762" s="11"/>
      <c r="CBA762" s="11"/>
      <c r="CBB762" s="11"/>
      <c r="CBC762" s="11"/>
      <c r="CBD762" s="11"/>
      <c r="CBE762" s="11"/>
      <c r="CBF762" s="11"/>
      <c r="CBG762" s="11"/>
      <c r="CBH762" s="11"/>
      <c r="CBI762" s="11"/>
      <c r="CBJ762" s="11"/>
      <c r="CBK762" s="11"/>
      <c r="CBL762" s="11"/>
      <c r="CBM762" s="11"/>
      <c r="CBN762" s="11"/>
      <c r="CBO762" s="11"/>
      <c r="CBP762" s="11"/>
      <c r="CBQ762" s="11"/>
      <c r="CBR762" s="11"/>
      <c r="CBS762" s="11"/>
      <c r="CBT762" s="11"/>
      <c r="CBU762" s="11"/>
      <c r="CBV762" s="11"/>
      <c r="CBW762" s="11"/>
      <c r="CBX762" s="11"/>
      <c r="CBY762" s="11"/>
      <c r="CBZ762" s="11"/>
      <c r="CCA762" s="11"/>
      <c r="CCB762" s="11"/>
      <c r="CCC762" s="11"/>
      <c r="CCD762" s="11"/>
      <c r="CCE762" s="11"/>
      <c r="CCF762" s="11"/>
      <c r="CCG762" s="11"/>
      <c r="CCH762" s="11"/>
      <c r="CCI762" s="11"/>
      <c r="CCJ762" s="11"/>
      <c r="CCK762" s="11"/>
      <c r="CCL762" s="11"/>
      <c r="CCM762" s="11"/>
      <c r="CCN762" s="11"/>
      <c r="CCO762" s="11"/>
      <c r="CCP762" s="11"/>
      <c r="CCQ762" s="11"/>
      <c r="CCR762" s="11"/>
      <c r="CCS762" s="11"/>
      <c r="CCT762" s="11"/>
      <c r="CCU762" s="11"/>
      <c r="CCV762" s="11"/>
      <c r="CCW762" s="11"/>
      <c r="CCX762" s="11"/>
      <c r="CCY762" s="11"/>
      <c r="CCZ762" s="11"/>
      <c r="CDA762" s="11"/>
      <c r="CDB762" s="11"/>
      <c r="CDC762" s="11"/>
      <c r="CDD762" s="11"/>
      <c r="CDE762" s="11"/>
      <c r="CDF762" s="11"/>
      <c r="CDG762" s="11"/>
      <c r="CDH762" s="11"/>
      <c r="CDI762" s="11"/>
      <c r="CDJ762" s="11"/>
      <c r="CDK762" s="11"/>
      <c r="CDL762" s="11"/>
      <c r="CDM762" s="11"/>
      <c r="CDN762" s="11"/>
      <c r="CDO762" s="11"/>
      <c r="CDP762" s="11"/>
      <c r="CDQ762" s="11"/>
      <c r="CDR762" s="11"/>
      <c r="CDS762" s="11"/>
      <c r="CDT762" s="11"/>
      <c r="CDU762" s="11"/>
      <c r="CDV762" s="11"/>
      <c r="CDW762" s="11"/>
      <c r="CDX762" s="11"/>
      <c r="CDY762" s="11"/>
      <c r="CDZ762" s="11"/>
      <c r="CEA762" s="11"/>
      <c r="CEB762" s="11"/>
      <c r="CEC762" s="11"/>
      <c r="CED762" s="11"/>
      <c r="CEE762" s="11"/>
      <c r="CEF762" s="11"/>
      <c r="CEG762" s="11"/>
      <c r="CEH762" s="11"/>
      <c r="CEI762" s="11"/>
      <c r="CEJ762" s="11"/>
      <c r="CEK762" s="11"/>
      <c r="CEL762" s="11"/>
      <c r="CEM762" s="11"/>
      <c r="CEN762" s="11"/>
      <c r="CEO762" s="11"/>
      <c r="CEP762" s="11"/>
      <c r="CEQ762" s="11"/>
      <c r="CER762" s="11"/>
      <c r="CES762" s="11"/>
      <c r="CET762" s="11"/>
      <c r="CEU762" s="11"/>
      <c r="CEV762" s="11"/>
      <c r="CEW762" s="11"/>
      <c r="CEX762" s="11"/>
      <c r="CEY762" s="11"/>
      <c r="CEZ762" s="11"/>
      <c r="CFA762" s="11"/>
      <c r="CFB762" s="11"/>
      <c r="CFC762" s="11"/>
      <c r="CFD762" s="11"/>
      <c r="CFE762" s="11"/>
      <c r="CFF762" s="11"/>
      <c r="CFG762" s="11"/>
      <c r="CFH762" s="11"/>
      <c r="CFI762" s="11"/>
      <c r="CFJ762" s="11"/>
      <c r="CFK762" s="11"/>
      <c r="CFL762" s="11"/>
      <c r="CFM762" s="11"/>
      <c r="CFN762" s="11"/>
      <c r="CFO762" s="11"/>
      <c r="CFP762" s="11"/>
      <c r="CFQ762" s="11"/>
      <c r="CFR762" s="11"/>
      <c r="CFS762" s="11"/>
      <c r="CFT762" s="11"/>
      <c r="CFU762" s="11"/>
      <c r="CFV762" s="11"/>
      <c r="CFW762" s="11"/>
      <c r="CFX762" s="11"/>
      <c r="CFY762" s="11"/>
      <c r="CFZ762" s="11"/>
      <c r="CGA762" s="11"/>
      <c r="CGB762" s="11"/>
      <c r="CGC762" s="11"/>
      <c r="CGD762" s="11"/>
      <c r="CGE762" s="11"/>
      <c r="CGF762" s="11"/>
      <c r="CGG762" s="11"/>
      <c r="CGH762" s="11"/>
      <c r="CGI762" s="11"/>
      <c r="CGJ762" s="11"/>
      <c r="CGK762" s="11"/>
      <c r="CGL762" s="11"/>
      <c r="CGM762" s="11"/>
      <c r="CGN762" s="11"/>
      <c r="CGO762" s="11"/>
      <c r="CGP762" s="11"/>
      <c r="CGQ762" s="11"/>
      <c r="CGR762" s="11"/>
      <c r="CGS762" s="11"/>
      <c r="CGT762" s="11"/>
      <c r="CGU762" s="11"/>
      <c r="CGV762" s="11"/>
      <c r="CGW762" s="11"/>
      <c r="CGX762" s="11"/>
      <c r="CGY762" s="11"/>
      <c r="CGZ762" s="11"/>
      <c r="CHA762" s="11"/>
      <c r="CHB762" s="11"/>
      <c r="CHC762" s="11"/>
      <c r="CHD762" s="11"/>
      <c r="CHE762" s="11"/>
      <c r="CHF762" s="11"/>
      <c r="CHG762" s="11"/>
      <c r="CHH762" s="11"/>
      <c r="CHI762" s="11"/>
      <c r="CHJ762" s="11"/>
      <c r="CHK762" s="11"/>
      <c r="CHL762" s="11"/>
      <c r="CHM762" s="11"/>
      <c r="CHN762" s="11"/>
      <c r="CHO762" s="11"/>
      <c r="CHP762" s="11"/>
      <c r="CHQ762" s="11"/>
      <c r="CHR762" s="11"/>
      <c r="CHS762" s="11"/>
      <c r="CHT762" s="11"/>
      <c r="CHU762" s="11"/>
      <c r="CHV762" s="11"/>
      <c r="CHW762" s="11"/>
      <c r="CHX762" s="11"/>
      <c r="CHY762" s="11"/>
      <c r="CHZ762" s="11"/>
      <c r="CIA762" s="11"/>
      <c r="CIB762" s="11"/>
      <c r="CIC762" s="11"/>
      <c r="CID762" s="11"/>
      <c r="CIE762" s="11"/>
      <c r="CIF762" s="11"/>
      <c r="CIG762" s="11"/>
      <c r="CIH762" s="11"/>
      <c r="CII762" s="11"/>
      <c r="CIJ762" s="11"/>
      <c r="CIK762" s="11"/>
      <c r="CIL762" s="11"/>
      <c r="CIM762" s="11"/>
      <c r="CIN762" s="11"/>
      <c r="CIO762" s="11"/>
      <c r="CIP762" s="11"/>
      <c r="CIQ762" s="11"/>
      <c r="CIR762" s="11"/>
      <c r="CIS762" s="11"/>
      <c r="CIT762" s="11"/>
      <c r="CIU762" s="11"/>
      <c r="CIV762" s="11"/>
      <c r="CIW762" s="11"/>
      <c r="CIX762" s="11"/>
      <c r="CIY762" s="11"/>
      <c r="CIZ762" s="11"/>
      <c r="CJA762" s="11"/>
      <c r="CJB762" s="11"/>
      <c r="CJC762" s="11"/>
      <c r="CJD762" s="11"/>
      <c r="CJE762" s="11"/>
      <c r="CJF762" s="11"/>
      <c r="CJG762" s="11"/>
      <c r="CJH762" s="11"/>
      <c r="CJI762" s="11"/>
      <c r="CJJ762" s="11"/>
      <c r="CJK762" s="11"/>
      <c r="CJL762" s="11"/>
      <c r="CJM762" s="11"/>
      <c r="CJN762" s="11"/>
      <c r="CJO762" s="11"/>
      <c r="CJP762" s="11"/>
      <c r="CJQ762" s="11"/>
      <c r="CJR762" s="11"/>
      <c r="CJS762" s="11"/>
      <c r="CJT762" s="11"/>
      <c r="CJU762" s="11"/>
      <c r="CJV762" s="11"/>
      <c r="CJW762" s="11"/>
      <c r="CJX762" s="11"/>
      <c r="CJY762" s="11"/>
      <c r="CJZ762" s="11"/>
      <c r="CKA762" s="11"/>
      <c r="CKB762" s="11"/>
      <c r="CKC762" s="11"/>
      <c r="CKD762" s="11"/>
      <c r="CKE762" s="11"/>
      <c r="CKF762" s="11"/>
      <c r="CKG762" s="11"/>
      <c r="CKH762" s="11"/>
      <c r="CKI762" s="11"/>
      <c r="CKJ762" s="11"/>
      <c r="CKK762" s="11"/>
      <c r="CKL762" s="11"/>
      <c r="CKM762" s="11"/>
      <c r="CKN762" s="11"/>
      <c r="CKO762" s="11"/>
      <c r="CKP762" s="11"/>
      <c r="CKQ762" s="11"/>
      <c r="CKR762" s="11"/>
      <c r="CKS762" s="11"/>
      <c r="CKT762" s="11"/>
      <c r="CKU762" s="11"/>
      <c r="CKV762" s="11"/>
      <c r="CKW762" s="11"/>
      <c r="CKX762" s="11"/>
      <c r="CKY762" s="11"/>
      <c r="CKZ762" s="11"/>
      <c r="CLA762" s="11"/>
      <c r="CLB762" s="11"/>
      <c r="CLC762" s="11"/>
      <c r="CLD762" s="11"/>
      <c r="CLE762" s="11"/>
      <c r="CLF762" s="11"/>
      <c r="CLG762" s="11"/>
      <c r="CLH762" s="11"/>
      <c r="CLI762" s="11"/>
      <c r="CLJ762" s="11"/>
      <c r="CLK762" s="11"/>
      <c r="CLL762" s="11"/>
      <c r="CLM762" s="11"/>
      <c r="CLN762" s="11"/>
      <c r="CLO762" s="11"/>
      <c r="CLP762" s="11"/>
      <c r="CLQ762" s="11"/>
      <c r="CLR762" s="11"/>
      <c r="CLS762" s="11"/>
      <c r="CLT762" s="11"/>
      <c r="CLU762" s="11"/>
      <c r="CLV762" s="11"/>
      <c r="CLW762" s="11"/>
      <c r="CLX762" s="11"/>
      <c r="CLY762" s="11"/>
      <c r="CLZ762" s="11"/>
      <c r="CMA762" s="11"/>
      <c r="CMB762" s="11"/>
      <c r="CMC762" s="11"/>
      <c r="CMD762" s="11"/>
      <c r="CME762" s="11"/>
      <c r="CMF762" s="11"/>
      <c r="CMG762" s="11"/>
      <c r="CMH762" s="11"/>
      <c r="CMI762" s="11"/>
      <c r="CMJ762" s="11"/>
      <c r="CMK762" s="11"/>
      <c r="CML762" s="11"/>
      <c r="CMM762" s="11"/>
      <c r="CMN762" s="11"/>
      <c r="CMO762" s="11"/>
      <c r="CMP762" s="11"/>
      <c r="CMQ762" s="11"/>
      <c r="CMR762" s="11"/>
      <c r="CMS762" s="11"/>
      <c r="CMT762" s="11"/>
      <c r="CMU762" s="11"/>
      <c r="CMV762" s="11"/>
      <c r="CMW762" s="11"/>
      <c r="CMX762" s="11"/>
      <c r="CMY762" s="11"/>
      <c r="CMZ762" s="11"/>
      <c r="CNA762" s="11"/>
      <c r="CNB762" s="11"/>
      <c r="CNC762" s="11"/>
      <c r="CND762" s="11"/>
      <c r="CNE762" s="11"/>
      <c r="CNF762" s="11"/>
      <c r="CNG762" s="11"/>
      <c r="CNH762" s="11"/>
      <c r="CNI762" s="11"/>
      <c r="CNJ762" s="11"/>
      <c r="CNK762" s="11"/>
      <c r="CNL762" s="11"/>
      <c r="CNM762" s="11"/>
      <c r="CNN762" s="11"/>
      <c r="CNO762" s="11"/>
      <c r="CNP762" s="11"/>
      <c r="CNQ762" s="11"/>
      <c r="CNR762" s="11"/>
      <c r="CNS762" s="11"/>
      <c r="CNT762" s="11"/>
      <c r="CNU762" s="11"/>
      <c r="CNV762" s="11"/>
      <c r="CNW762" s="11"/>
      <c r="CNX762" s="11"/>
      <c r="CNY762" s="11"/>
      <c r="CNZ762" s="11"/>
      <c r="COA762" s="11"/>
      <c r="COB762" s="11"/>
      <c r="COC762" s="11"/>
      <c r="COD762" s="11"/>
      <c r="COE762" s="11"/>
      <c r="COF762" s="11"/>
      <c r="COG762" s="11"/>
      <c r="COH762" s="11"/>
      <c r="COI762" s="11"/>
      <c r="COJ762" s="11"/>
      <c r="COK762" s="11"/>
      <c r="COL762" s="11"/>
      <c r="COM762" s="11"/>
      <c r="CON762" s="11"/>
      <c r="COO762" s="11"/>
      <c r="COP762" s="11"/>
      <c r="COQ762" s="11"/>
      <c r="COR762" s="11"/>
      <c r="COS762" s="11"/>
      <c r="COT762" s="11"/>
      <c r="COU762" s="11"/>
      <c r="COV762" s="11"/>
      <c r="COW762" s="11"/>
      <c r="COX762" s="11"/>
      <c r="COY762" s="11"/>
      <c r="COZ762" s="11"/>
      <c r="CPA762" s="11"/>
      <c r="CPB762" s="11"/>
      <c r="CPC762" s="11"/>
      <c r="CPD762" s="11"/>
      <c r="CPE762" s="11"/>
      <c r="CPF762" s="11"/>
      <c r="CPG762" s="11"/>
      <c r="CPH762" s="11"/>
      <c r="CPI762" s="11"/>
      <c r="CPJ762" s="11"/>
      <c r="CPK762" s="11"/>
      <c r="CPL762" s="11"/>
      <c r="CPM762" s="11"/>
      <c r="CPN762" s="11"/>
      <c r="CPO762" s="11"/>
      <c r="CPP762" s="11"/>
      <c r="CPQ762" s="11"/>
      <c r="CPR762" s="11"/>
      <c r="CPS762" s="11"/>
      <c r="CPT762" s="11"/>
      <c r="CPU762" s="11"/>
      <c r="CPV762" s="11"/>
      <c r="CPW762" s="11"/>
      <c r="CPX762" s="11"/>
      <c r="CPY762" s="11"/>
      <c r="CPZ762" s="11"/>
      <c r="CQA762" s="11"/>
      <c r="CQB762" s="11"/>
      <c r="CQC762" s="11"/>
      <c r="CQD762" s="11"/>
      <c r="CQE762" s="11"/>
      <c r="CQF762" s="11"/>
      <c r="CQG762" s="11"/>
      <c r="CQH762" s="11"/>
      <c r="CQI762" s="11"/>
      <c r="CQJ762" s="11"/>
      <c r="CQK762" s="11"/>
      <c r="CQL762" s="11"/>
      <c r="CQM762" s="11"/>
      <c r="CQN762" s="11"/>
      <c r="CQO762" s="11"/>
      <c r="CQP762" s="11"/>
      <c r="CQQ762" s="11"/>
      <c r="CQR762" s="11"/>
      <c r="CQS762" s="11"/>
      <c r="CQT762" s="11"/>
      <c r="CQU762" s="11"/>
      <c r="CQV762" s="11"/>
      <c r="CQW762" s="11"/>
      <c r="CQX762" s="11"/>
      <c r="CQY762" s="11"/>
      <c r="CQZ762" s="11"/>
      <c r="CRA762" s="11"/>
      <c r="CRB762" s="11"/>
      <c r="CRC762" s="11"/>
      <c r="CRD762" s="11"/>
      <c r="CRE762" s="11"/>
      <c r="CRF762" s="11"/>
      <c r="CRG762" s="11"/>
      <c r="CRH762" s="11"/>
      <c r="CRI762" s="11"/>
      <c r="CRJ762" s="11"/>
      <c r="CRK762" s="11"/>
      <c r="CRL762" s="11"/>
      <c r="CRM762" s="11"/>
      <c r="CRN762" s="11"/>
      <c r="CRO762" s="11"/>
      <c r="CRP762" s="11"/>
      <c r="CRQ762" s="11"/>
      <c r="CRR762" s="11"/>
      <c r="CRS762" s="11"/>
      <c r="CRT762" s="11"/>
      <c r="CRU762" s="11"/>
      <c r="CRV762" s="11"/>
      <c r="CRW762" s="11"/>
      <c r="CRX762" s="11"/>
      <c r="CRY762" s="11"/>
      <c r="CRZ762" s="11"/>
      <c r="CSA762" s="11"/>
      <c r="CSB762" s="11"/>
      <c r="CSC762" s="11"/>
      <c r="CSD762" s="11"/>
      <c r="CSE762" s="11"/>
      <c r="CSF762" s="11"/>
      <c r="CSG762" s="11"/>
      <c r="CSH762" s="11"/>
      <c r="CSI762" s="11"/>
      <c r="CSJ762" s="11"/>
      <c r="CSK762" s="11"/>
      <c r="CSL762" s="11"/>
      <c r="CSM762" s="11"/>
      <c r="CSN762" s="11"/>
      <c r="CSO762" s="11"/>
      <c r="CSP762" s="11"/>
      <c r="CSQ762" s="11"/>
      <c r="CSR762" s="11"/>
      <c r="CSS762" s="11"/>
      <c r="CST762" s="11"/>
      <c r="CSU762" s="11"/>
      <c r="CSV762" s="11"/>
      <c r="CSW762" s="11"/>
      <c r="CSX762" s="11"/>
      <c r="CSY762" s="11"/>
      <c r="CSZ762" s="11"/>
      <c r="CTA762" s="11"/>
      <c r="CTB762" s="11"/>
      <c r="CTC762" s="11"/>
      <c r="CTD762" s="11"/>
      <c r="CTE762" s="11"/>
      <c r="CTF762" s="11"/>
      <c r="CTG762" s="11"/>
      <c r="CTH762" s="11"/>
      <c r="CTI762" s="11"/>
      <c r="CTJ762" s="11"/>
      <c r="CTK762" s="11"/>
      <c r="CTL762" s="11"/>
      <c r="CTM762" s="11"/>
      <c r="CTN762" s="11"/>
      <c r="CTO762" s="11"/>
      <c r="CTP762" s="11"/>
      <c r="CTQ762" s="11"/>
      <c r="CTR762" s="11"/>
      <c r="CTS762" s="11"/>
      <c r="CTT762" s="11"/>
      <c r="CTU762" s="11"/>
      <c r="CTV762" s="11"/>
      <c r="CTW762" s="11"/>
      <c r="CTX762" s="11"/>
      <c r="CTY762" s="11"/>
      <c r="CTZ762" s="11"/>
      <c r="CUA762" s="11"/>
      <c r="CUB762" s="11"/>
      <c r="CUC762" s="11"/>
      <c r="CUD762" s="11"/>
      <c r="CUE762" s="11"/>
      <c r="CUF762" s="11"/>
      <c r="CUG762" s="11"/>
      <c r="CUH762" s="11"/>
      <c r="CUI762" s="11"/>
      <c r="CUJ762" s="11"/>
      <c r="CUK762" s="11"/>
      <c r="CUL762" s="11"/>
      <c r="CUM762" s="11"/>
      <c r="CUN762" s="11"/>
      <c r="CUO762" s="11"/>
      <c r="CUP762" s="11"/>
      <c r="CUQ762" s="11"/>
      <c r="CUR762" s="11"/>
      <c r="CUS762" s="11"/>
      <c r="CUT762" s="11"/>
      <c r="CUU762" s="11"/>
      <c r="CUV762" s="11"/>
      <c r="CUW762" s="11"/>
      <c r="CUX762" s="11"/>
      <c r="CUY762" s="11"/>
      <c r="CUZ762" s="11"/>
      <c r="CVA762" s="11"/>
      <c r="CVB762" s="11"/>
      <c r="CVC762" s="11"/>
      <c r="CVD762" s="11"/>
      <c r="CVE762" s="11"/>
      <c r="CVF762" s="11"/>
      <c r="CVG762" s="11"/>
      <c r="CVH762" s="11"/>
      <c r="CVI762" s="11"/>
      <c r="CVJ762" s="11"/>
      <c r="CVK762" s="11"/>
      <c r="CVL762" s="11"/>
      <c r="CVM762" s="11"/>
      <c r="CVN762" s="11"/>
      <c r="CVO762" s="11"/>
      <c r="CVP762" s="11"/>
      <c r="CVQ762" s="11"/>
      <c r="CVR762" s="11"/>
      <c r="CVS762" s="11"/>
      <c r="CVT762" s="11"/>
      <c r="CVU762" s="11"/>
      <c r="CVV762" s="11"/>
      <c r="CVW762" s="11"/>
      <c r="CVX762" s="11"/>
      <c r="CVY762" s="11"/>
      <c r="CVZ762" s="11"/>
      <c r="CWA762" s="11"/>
      <c r="CWB762" s="11"/>
      <c r="CWC762" s="11"/>
      <c r="CWD762" s="11"/>
      <c r="CWE762" s="11"/>
      <c r="CWF762" s="11"/>
      <c r="CWG762" s="11"/>
      <c r="CWH762" s="11"/>
      <c r="CWI762" s="11"/>
      <c r="CWJ762" s="11"/>
      <c r="CWK762" s="11"/>
      <c r="CWL762" s="11"/>
      <c r="CWM762" s="11"/>
      <c r="CWN762" s="11"/>
      <c r="CWO762" s="11"/>
      <c r="CWP762" s="11"/>
      <c r="CWQ762" s="11"/>
      <c r="CWR762" s="11"/>
      <c r="CWS762" s="11"/>
      <c r="CWT762" s="11"/>
      <c r="CWU762" s="11"/>
      <c r="CWV762" s="11"/>
      <c r="CWW762" s="11"/>
      <c r="CWX762" s="11"/>
      <c r="CWY762" s="11"/>
      <c r="CWZ762" s="11"/>
      <c r="CXA762" s="11"/>
      <c r="CXB762" s="11"/>
      <c r="CXC762" s="11"/>
      <c r="CXD762" s="11"/>
      <c r="CXE762" s="11"/>
      <c r="CXF762" s="11"/>
      <c r="CXG762" s="11"/>
      <c r="CXH762" s="11"/>
      <c r="CXI762" s="11"/>
      <c r="CXJ762" s="11"/>
      <c r="CXK762" s="11"/>
      <c r="CXL762" s="11"/>
      <c r="CXM762" s="11"/>
      <c r="CXN762" s="11"/>
      <c r="CXO762" s="11"/>
      <c r="CXP762" s="11"/>
      <c r="CXQ762" s="11"/>
      <c r="CXR762" s="11"/>
      <c r="CXS762" s="11"/>
      <c r="CXT762" s="11"/>
      <c r="CXU762" s="11"/>
      <c r="CXV762" s="11"/>
      <c r="CXW762" s="11"/>
      <c r="CXX762" s="11"/>
      <c r="CXY762" s="11"/>
      <c r="CXZ762" s="11"/>
      <c r="CYA762" s="11"/>
      <c r="CYB762" s="11"/>
      <c r="CYC762" s="11"/>
      <c r="CYD762" s="11"/>
      <c r="CYE762" s="11"/>
      <c r="CYF762" s="11"/>
      <c r="CYG762" s="11"/>
      <c r="CYH762" s="11"/>
      <c r="CYI762" s="11"/>
      <c r="CYJ762" s="11"/>
      <c r="CYK762" s="11"/>
      <c r="CYL762" s="11"/>
      <c r="CYM762" s="11"/>
      <c r="CYN762" s="11"/>
      <c r="CYO762" s="11"/>
      <c r="CYP762" s="11"/>
      <c r="CYQ762" s="11"/>
      <c r="CYR762" s="11"/>
      <c r="CYS762" s="11"/>
      <c r="CYT762" s="11"/>
      <c r="CYU762" s="11"/>
      <c r="CYV762" s="11"/>
      <c r="CYW762" s="11"/>
      <c r="CYX762" s="11"/>
      <c r="CYY762" s="11"/>
      <c r="CYZ762" s="11"/>
      <c r="CZA762" s="11"/>
      <c r="CZB762" s="11"/>
      <c r="CZC762" s="11"/>
      <c r="CZD762" s="11"/>
      <c r="CZE762" s="11"/>
      <c r="CZF762" s="11"/>
      <c r="CZG762" s="11"/>
      <c r="CZH762" s="11"/>
      <c r="CZI762" s="11"/>
      <c r="CZJ762" s="11"/>
      <c r="CZK762" s="11"/>
      <c r="CZL762" s="11"/>
      <c r="CZM762" s="11"/>
      <c r="CZN762" s="11"/>
      <c r="CZO762" s="11"/>
      <c r="CZP762" s="11"/>
      <c r="CZQ762" s="11"/>
      <c r="CZR762" s="11"/>
      <c r="CZS762" s="11"/>
      <c r="CZT762" s="11"/>
      <c r="CZU762" s="11"/>
      <c r="CZV762" s="11"/>
      <c r="CZW762" s="11"/>
      <c r="CZX762" s="11"/>
      <c r="CZY762" s="11"/>
      <c r="CZZ762" s="11"/>
      <c r="DAA762" s="11"/>
      <c r="DAB762" s="11"/>
      <c r="DAC762" s="11"/>
      <c r="DAD762" s="11"/>
      <c r="DAE762" s="11"/>
      <c r="DAF762" s="11"/>
      <c r="DAG762" s="11"/>
      <c r="DAH762" s="11"/>
      <c r="DAI762" s="11"/>
      <c r="DAJ762" s="11"/>
      <c r="DAK762" s="11"/>
      <c r="DAL762" s="11"/>
      <c r="DAM762" s="11"/>
      <c r="DAN762" s="11"/>
      <c r="DAO762" s="11"/>
      <c r="DAP762" s="11"/>
      <c r="DAQ762" s="11"/>
      <c r="DAR762" s="11"/>
      <c r="DAS762" s="11"/>
      <c r="DAT762" s="11"/>
      <c r="DAU762" s="11"/>
      <c r="DAV762" s="11"/>
      <c r="DAW762" s="11"/>
      <c r="DAX762" s="11"/>
      <c r="DAY762" s="11"/>
      <c r="DAZ762" s="11"/>
      <c r="DBA762" s="11"/>
      <c r="DBB762" s="11"/>
      <c r="DBC762" s="11"/>
      <c r="DBD762" s="11"/>
      <c r="DBE762" s="11"/>
      <c r="DBF762" s="11"/>
      <c r="DBG762" s="11"/>
      <c r="DBH762" s="11"/>
      <c r="DBI762" s="11"/>
      <c r="DBJ762" s="11"/>
      <c r="DBK762" s="11"/>
      <c r="DBL762" s="11"/>
      <c r="DBM762" s="11"/>
      <c r="DBN762" s="11"/>
      <c r="DBO762" s="11"/>
      <c r="DBP762" s="11"/>
      <c r="DBQ762" s="11"/>
      <c r="DBR762" s="11"/>
      <c r="DBS762" s="11"/>
      <c r="DBT762" s="11"/>
      <c r="DBU762" s="11"/>
      <c r="DBV762" s="11"/>
      <c r="DBW762" s="11"/>
      <c r="DBX762" s="11"/>
      <c r="DBY762" s="11"/>
      <c r="DBZ762" s="11"/>
      <c r="DCA762" s="11"/>
      <c r="DCB762" s="11"/>
      <c r="DCC762" s="11"/>
      <c r="DCD762" s="11"/>
      <c r="DCE762" s="11"/>
      <c r="DCF762" s="11"/>
      <c r="DCG762" s="11"/>
      <c r="DCH762" s="11"/>
      <c r="DCI762" s="11"/>
      <c r="DCJ762" s="11"/>
      <c r="DCK762" s="11"/>
      <c r="DCL762" s="11"/>
      <c r="DCM762" s="11"/>
      <c r="DCN762" s="11"/>
      <c r="DCO762" s="11"/>
      <c r="DCP762" s="11"/>
      <c r="DCQ762" s="11"/>
      <c r="DCR762" s="11"/>
      <c r="DCS762" s="11"/>
      <c r="DCT762" s="11"/>
      <c r="DCU762" s="11"/>
      <c r="DCV762" s="11"/>
      <c r="DCW762" s="11"/>
      <c r="DCX762" s="11"/>
      <c r="DCY762" s="11"/>
      <c r="DCZ762" s="11"/>
      <c r="DDA762" s="11"/>
      <c r="DDB762" s="11"/>
      <c r="DDC762" s="11"/>
      <c r="DDD762" s="11"/>
      <c r="DDE762" s="11"/>
      <c r="DDF762" s="11"/>
      <c r="DDG762" s="11"/>
      <c r="DDH762" s="11"/>
      <c r="DDI762" s="11"/>
      <c r="DDJ762" s="11"/>
      <c r="DDK762" s="11"/>
      <c r="DDL762" s="11"/>
      <c r="DDM762" s="11"/>
      <c r="DDN762" s="11"/>
      <c r="DDO762" s="11"/>
      <c r="DDP762" s="11"/>
      <c r="DDQ762" s="11"/>
      <c r="DDR762" s="11"/>
      <c r="DDS762" s="11"/>
      <c r="DDT762" s="11"/>
      <c r="DDU762" s="11"/>
      <c r="DDV762" s="11"/>
      <c r="DDW762" s="11"/>
      <c r="DDX762" s="11"/>
      <c r="DDY762" s="11"/>
      <c r="DDZ762" s="11"/>
      <c r="DEA762" s="11"/>
      <c r="DEB762" s="11"/>
      <c r="DEC762" s="11"/>
      <c r="DED762" s="11"/>
      <c r="DEE762" s="11"/>
      <c r="DEF762" s="11"/>
      <c r="DEG762" s="11"/>
      <c r="DEH762" s="11"/>
      <c r="DEI762" s="11"/>
      <c r="DEJ762" s="11"/>
      <c r="DEK762" s="11"/>
      <c r="DEL762" s="11"/>
      <c r="DEM762" s="11"/>
      <c r="DEN762" s="11"/>
      <c r="DEO762" s="11"/>
      <c r="DEP762" s="11"/>
      <c r="DEQ762" s="11"/>
      <c r="DER762" s="11"/>
      <c r="DES762" s="11"/>
      <c r="DET762" s="11"/>
      <c r="DEU762" s="11"/>
      <c r="DEV762" s="11"/>
      <c r="DEW762" s="11"/>
      <c r="DEX762" s="11"/>
      <c r="DEY762" s="11"/>
      <c r="DEZ762" s="11"/>
      <c r="DFA762" s="11"/>
      <c r="DFB762" s="11"/>
      <c r="DFC762" s="11"/>
      <c r="DFD762" s="11"/>
      <c r="DFE762" s="11"/>
      <c r="DFF762" s="11"/>
      <c r="DFG762" s="11"/>
      <c r="DFH762" s="11"/>
      <c r="DFI762" s="11"/>
      <c r="DFJ762" s="11"/>
      <c r="DFK762" s="11"/>
      <c r="DFL762" s="11"/>
      <c r="DFM762" s="11"/>
      <c r="DFN762" s="11"/>
      <c r="DFO762" s="11"/>
      <c r="DFP762" s="11"/>
      <c r="DFQ762" s="11"/>
      <c r="DFR762" s="11"/>
      <c r="DFS762" s="11"/>
      <c r="DFT762" s="11"/>
      <c r="DFU762" s="11"/>
      <c r="DFV762" s="11"/>
      <c r="DFW762" s="11"/>
      <c r="DFX762" s="11"/>
      <c r="DFY762" s="11"/>
      <c r="DFZ762" s="11"/>
      <c r="DGA762" s="11"/>
      <c r="DGB762" s="11"/>
      <c r="DGC762" s="11"/>
      <c r="DGD762" s="11"/>
      <c r="DGE762" s="11"/>
      <c r="DGF762" s="11"/>
      <c r="DGG762" s="11"/>
      <c r="DGH762" s="11"/>
      <c r="DGI762" s="11"/>
      <c r="DGJ762" s="11"/>
      <c r="DGK762" s="11"/>
      <c r="DGL762" s="11"/>
      <c r="DGM762" s="11"/>
      <c r="DGN762" s="11"/>
      <c r="DGO762" s="11"/>
      <c r="DGP762" s="11"/>
      <c r="DGQ762" s="11"/>
      <c r="DGR762" s="11"/>
      <c r="DGS762" s="11"/>
      <c r="DGT762" s="11"/>
      <c r="DGU762" s="11"/>
      <c r="DGV762" s="11"/>
      <c r="DGW762" s="11"/>
      <c r="DGX762" s="11"/>
      <c r="DGY762" s="11"/>
      <c r="DGZ762" s="11"/>
      <c r="DHA762" s="11"/>
      <c r="DHB762" s="11"/>
      <c r="DHC762" s="11"/>
      <c r="DHD762" s="11"/>
      <c r="DHE762" s="11"/>
      <c r="DHF762" s="11"/>
      <c r="DHG762" s="11"/>
      <c r="DHH762" s="11"/>
      <c r="DHI762" s="11"/>
      <c r="DHJ762" s="11"/>
      <c r="DHK762" s="11"/>
      <c r="DHL762" s="11"/>
      <c r="DHM762" s="11"/>
      <c r="DHN762" s="11"/>
      <c r="DHO762" s="11"/>
      <c r="DHP762" s="11"/>
      <c r="DHQ762" s="11"/>
      <c r="DHR762" s="11"/>
      <c r="DHS762" s="11"/>
      <c r="DHT762" s="11"/>
      <c r="DHU762" s="11"/>
      <c r="DHV762" s="11"/>
      <c r="DHW762" s="11"/>
      <c r="DHX762" s="11"/>
      <c r="DHY762" s="11"/>
      <c r="DHZ762" s="11"/>
      <c r="DIA762" s="11"/>
      <c r="DIB762" s="11"/>
      <c r="DIC762" s="11"/>
      <c r="DID762" s="11"/>
      <c r="DIE762" s="11"/>
      <c r="DIF762" s="11"/>
      <c r="DIG762" s="11"/>
      <c r="DIH762" s="11"/>
      <c r="DII762" s="11"/>
      <c r="DIJ762" s="11"/>
      <c r="DIK762" s="11"/>
      <c r="DIL762" s="11"/>
      <c r="DIM762" s="11"/>
      <c r="DIN762" s="11"/>
      <c r="DIO762" s="11"/>
      <c r="DIP762" s="11"/>
      <c r="DIQ762" s="11"/>
      <c r="DIR762" s="11"/>
      <c r="DIS762" s="11"/>
      <c r="DIT762" s="11"/>
      <c r="DIU762" s="11"/>
      <c r="DIV762" s="11"/>
      <c r="DIW762" s="11"/>
      <c r="DIX762" s="11"/>
      <c r="DIY762" s="11"/>
      <c r="DIZ762" s="11"/>
      <c r="DJA762" s="11"/>
      <c r="DJB762" s="11"/>
      <c r="DJC762" s="11"/>
      <c r="DJD762" s="11"/>
      <c r="DJE762" s="11"/>
      <c r="DJF762" s="11"/>
      <c r="DJG762" s="11"/>
      <c r="DJH762" s="11"/>
      <c r="DJI762" s="11"/>
      <c r="DJJ762" s="11"/>
      <c r="DJK762" s="11"/>
      <c r="DJL762" s="11"/>
      <c r="DJM762" s="11"/>
      <c r="DJN762" s="11"/>
      <c r="DJO762" s="11"/>
      <c r="DJP762" s="11"/>
      <c r="DJQ762" s="11"/>
      <c r="DJR762" s="11"/>
      <c r="DJS762" s="11"/>
      <c r="DJT762" s="11"/>
      <c r="DJU762" s="11"/>
      <c r="DJV762" s="11"/>
      <c r="DJW762" s="11"/>
      <c r="DJX762" s="11"/>
      <c r="DJY762" s="11"/>
      <c r="DJZ762" s="11"/>
      <c r="DKA762" s="11"/>
      <c r="DKB762" s="11"/>
      <c r="DKC762" s="11"/>
      <c r="DKD762" s="11"/>
      <c r="DKE762" s="11"/>
      <c r="DKF762" s="11"/>
      <c r="DKG762" s="11"/>
      <c r="DKH762" s="11"/>
      <c r="DKI762" s="11"/>
      <c r="DKJ762" s="11"/>
      <c r="DKK762" s="11"/>
      <c r="DKL762" s="11"/>
      <c r="DKM762" s="11"/>
      <c r="DKN762" s="11"/>
      <c r="DKO762" s="11"/>
      <c r="DKP762" s="11"/>
      <c r="DKQ762" s="11"/>
      <c r="DKR762" s="11"/>
      <c r="DKS762" s="11"/>
      <c r="DKT762" s="11"/>
      <c r="DKU762" s="11"/>
      <c r="DKV762" s="11"/>
      <c r="DKW762" s="11"/>
      <c r="DKX762" s="11"/>
      <c r="DKY762" s="11"/>
      <c r="DKZ762" s="11"/>
      <c r="DLA762" s="11"/>
      <c r="DLB762" s="11"/>
      <c r="DLC762" s="11"/>
      <c r="DLD762" s="11"/>
      <c r="DLE762" s="11"/>
      <c r="DLF762" s="11"/>
      <c r="DLG762" s="11"/>
      <c r="DLH762" s="11"/>
      <c r="DLI762" s="11"/>
      <c r="DLJ762" s="11"/>
      <c r="DLK762" s="11"/>
      <c r="DLL762" s="11"/>
      <c r="DLM762" s="11"/>
      <c r="DLN762" s="11"/>
      <c r="DLO762" s="11"/>
      <c r="DLP762" s="11"/>
      <c r="DLQ762" s="11"/>
      <c r="DLR762" s="11"/>
      <c r="DLS762" s="11"/>
      <c r="DLT762" s="11"/>
      <c r="DLU762" s="11"/>
      <c r="DLV762" s="11"/>
      <c r="DLW762" s="11"/>
      <c r="DLX762" s="11"/>
      <c r="DLY762" s="11"/>
      <c r="DLZ762" s="11"/>
      <c r="DMA762" s="11"/>
      <c r="DMB762" s="11"/>
      <c r="DMC762" s="11"/>
      <c r="DMD762" s="11"/>
      <c r="DME762" s="11"/>
      <c r="DMF762" s="11"/>
      <c r="DMG762" s="11"/>
      <c r="DMH762" s="11"/>
      <c r="DMI762" s="11"/>
      <c r="DMJ762" s="11"/>
      <c r="DMK762" s="11"/>
      <c r="DML762" s="11"/>
      <c r="DMM762" s="11"/>
      <c r="DMN762" s="11"/>
      <c r="DMO762" s="11"/>
      <c r="DMP762" s="11"/>
      <c r="DMQ762" s="11"/>
      <c r="DMR762" s="11"/>
      <c r="DMS762" s="11"/>
      <c r="DMT762" s="11"/>
      <c r="DMU762" s="11"/>
      <c r="DMV762" s="11"/>
      <c r="DMW762" s="11"/>
      <c r="DMX762" s="11"/>
      <c r="DMY762" s="11"/>
      <c r="DMZ762" s="11"/>
      <c r="DNA762" s="11"/>
      <c r="DNB762" s="11"/>
      <c r="DNC762" s="11"/>
      <c r="DND762" s="11"/>
      <c r="DNE762" s="11"/>
      <c r="DNF762" s="11"/>
      <c r="DNG762" s="11"/>
      <c r="DNH762" s="11"/>
      <c r="DNI762" s="11"/>
      <c r="DNJ762" s="11"/>
      <c r="DNK762" s="11"/>
      <c r="DNL762" s="11"/>
      <c r="DNM762" s="11"/>
      <c r="DNN762" s="11"/>
      <c r="DNO762" s="11"/>
      <c r="DNP762" s="11"/>
      <c r="DNQ762" s="11"/>
      <c r="DNR762" s="11"/>
      <c r="DNS762" s="11"/>
      <c r="DNT762" s="11"/>
      <c r="DNU762" s="11"/>
      <c r="DNV762" s="11"/>
      <c r="DNW762" s="11"/>
      <c r="DNX762" s="11"/>
      <c r="DNY762" s="11"/>
      <c r="DNZ762" s="11"/>
      <c r="DOA762" s="11"/>
      <c r="DOB762" s="11"/>
      <c r="DOC762" s="11"/>
      <c r="DOD762" s="11"/>
      <c r="DOE762" s="11"/>
      <c r="DOF762" s="11"/>
      <c r="DOG762" s="11"/>
      <c r="DOH762" s="11"/>
      <c r="DOI762" s="11"/>
      <c r="DOJ762" s="11"/>
      <c r="DOK762" s="11"/>
      <c r="DOL762" s="11"/>
      <c r="DOM762" s="11"/>
      <c r="DON762" s="11"/>
      <c r="DOO762" s="11"/>
      <c r="DOP762" s="11"/>
      <c r="DOQ762" s="11"/>
      <c r="DOR762" s="11"/>
      <c r="DOS762" s="11"/>
      <c r="DOT762" s="11"/>
      <c r="DOU762" s="11"/>
      <c r="DOV762" s="11"/>
      <c r="DOW762" s="11"/>
      <c r="DOX762" s="11"/>
      <c r="DOY762" s="11"/>
      <c r="DOZ762" s="11"/>
      <c r="DPA762" s="11"/>
      <c r="DPB762" s="11"/>
      <c r="DPC762" s="11"/>
      <c r="DPD762" s="11"/>
      <c r="DPE762" s="11"/>
      <c r="DPF762" s="11"/>
      <c r="DPG762" s="11"/>
      <c r="DPH762" s="11"/>
      <c r="DPI762" s="11"/>
      <c r="DPJ762" s="11"/>
      <c r="DPK762" s="11"/>
      <c r="DPL762" s="11"/>
      <c r="DPM762" s="11"/>
      <c r="DPN762" s="11"/>
      <c r="DPO762" s="11"/>
      <c r="DPP762" s="11"/>
      <c r="DPQ762" s="11"/>
      <c r="DPR762" s="11"/>
      <c r="DPS762" s="11"/>
      <c r="DPT762" s="11"/>
      <c r="DPU762" s="11"/>
      <c r="DPV762" s="11"/>
      <c r="DPW762" s="11"/>
      <c r="DPX762" s="11"/>
      <c r="DPY762" s="11"/>
      <c r="DPZ762" s="11"/>
      <c r="DQA762" s="11"/>
      <c r="DQB762" s="11"/>
      <c r="DQC762" s="11"/>
      <c r="DQD762" s="11"/>
      <c r="DQE762" s="11"/>
      <c r="DQF762" s="11"/>
      <c r="DQG762" s="11"/>
      <c r="DQH762" s="11"/>
      <c r="DQI762" s="11"/>
      <c r="DQJ762" s="11"/>
      <c r="DQK762" s="11"/>
      <c r="DQL762" s="11"/>
      <c r="DQM762" s="11"/>
      <c r="DQN762" s="11"/>
      <c r="DQO762" s="11"/>
      <c r="DQP762" s="11"/>
      <c r="DQQ762" s="11"/>
      <c r="DQR762" s="11"/>
      <c r="DQS762" s="11"/>
      <c r="DQT762" s="11"/>
      <c r="DQU762" s="11"/>
      <c r="DQV762" s="11"/>
      <c r="DQW762" s="11"/>
      <c r="DQX762" s="11"/>
      <c r="DQY762" s="11"/>
      <c r="DQZ762" s="11"/>
      <c r="DRA762" s="11"/>
      <c r="DRB762" s="11"/>
      <c r="DRC762" s="11"/>
      <c r="DRD762" s="11"/>
      <c r="DRE762" s="11"/>
      <c r="DRF762" s="11"/>
      <c r="DRG762" s="11"/>
      <c r="DRH762" s="11"/>
      <c r="DRI762" s="11"/>
      <c r="DRJ762" s="11"/>
      <c r="DRK762" s="11"/>
      <c r="DRL762" s="11"/>
      <c r="DRM762" s="11"/>
      <c r="DRN762" s="11"/>
      <c r="DRO762" s="11"/>
      <c r="DRP762" s="11"/>
      <c r="DRQ762" s="11"/>
      <c r="DRR762" s="11"/>
      <c r="DRS762" s="11"/>
      <c r="DRT762" s="11"/>
      <c r="DRU762" s="11"/>
      <c r="DRV762" s="11"/>
      <c r="DRW762" s="11"/>
      <c r="DRX762" s="11"/>
      <c r="DRY762" s="11"/>
      <c r="DRZ762" s="11"/>
      <c r="DSA762" s="11"/>
      <c r="DSB762" s="11"/>
      <c r="DSC762" s="11"/>
      <c r="DSD762" s="11"/>
      <c r="DSE762" s="11"/>
      <c r="DSF762" s="11"/>
      <c r="DSG762" s="11"/>
      <c r="DSH762" s="11"/>
      <c r="DSI762" s="11"/>
      <c r="DSJ762" s="11"/>
      <c r="DSK762" s="11"/>
      <c r="DSL762" s="11"/>
      <c r="DSM762" s="11"/>
      <c r="DSN762" s="11"/>
      <c r="DSO762" s="11"/>
      <c r="DSP762" s="11"/>
      <c r="DSQ762" s="11"/>
      <c r="DSR762" s="11"/>
      <c r="DSS762" s="11"/>
      <c r="DST762" s="11"/>
      <c r="DSU762" s="11"/>
      <c r="DSV762" s="11"/>
      <c r="DSW762" s="11"/>
      <c r="DSX762" s="11"/>
      <c r="DSY762" s="11"/>
      <c r="DSZ762" s="11"/>
      <c r="DTA762" s="11"/>
      <c r="DTB762" s="11"/>
      <c r="DTC762" s="11"/>
      <c r="DTD762" s="11"/>
      <c r="DTE762" s="11"/>
      <c r="DTF762" s="11"/>
      <c r="DTG762" s="11"/>
      <c r="DTH762" s="11"/>
      <c r="DTI762" s="11"/>
      <c r="DTJ762" s="11"/>
      <c r="DTK762" s="11"/>
      <c r="DTL762" s="11"/>
      <c r="DTM762" s="11"/>
      <c r="DTN762" s="11"/>
      <c r="DTO762" s="11"/>
      <c r="DTP762" s="11"/>
      <c r="DTQ762" s="11"/>
      <c r="DTR762" s="11"/>
      <c r="DTS762" s="11"/>
      <c r="DTT762" s="11"/>
      <c r="DTU762" s="11"/>
      <c r="DTV762" s="11"/>
      <c r="DTW762" s="11"/>
      <c r="DTX762" s="11"/>
      <c r="DTY762" s="11"/>
      <c r="DTZ762" s="11"/>
      <c r="DUA762" s="11"/>
      <c r="DUB762" s="11"/>
      <c r="DUC762" s="11"/>
      <c r="DUD762" s="11"/>
      <c r="DUE762" s="11"/>
      <c r="DUF762" s="11"/>
      <c r="DUG762" s="11"/>
      <c r="DUH762" s="11"/>
      <c r="DUI762" s="11"/>
      <c r="DUJ762" s="11"/>
      <c r="DUK762" s="11"/>
      <c r="DUL762" s="11"/>
      <c r="DUM762" s="11"/>
      <c r="DUN762" s="11"/>
      <c r="DUO762" s="11"/>
      <c r="DUP762" s="11"/>
      <c r="DUQ762" s="11"/>
      <c r="DUR762" s="11"/>
      <c r="DUS762" s="11"/>
      <c r="DUT762" s="11"/>
      <c r="DUU762" s="11"/>
      <c r="DUV762" s="11"/>
      <c r="DUW762" s="11"/>
      <c r="DUX762" s="11"/>
      <c r="DUY762" s="11"/>
      <c r="DUZ762" s="11"/>
      <c r="DVA762" s="11"/>
      <c r="DVB762" s="11"/>
      <c r="DVC762" s="11"/>
      <c r="DVD762" s="11"/>
      <c r="DVE762" s="11"/>
      <c r="DVF762" s="11"/>
      <c r="DVG762" s="11"/>
      <c r="DVH762" s="11"/>
      <c r="DVI762" s="11"/>
      <c r="DVJ762" s="11"/>
      <c r="DVK762" s="11"/>
      <c r="DVL762" s="11"/>
      <c r="DVM762" s="11"/>
      <c r="DVN762" s="11"/>
      <c r="DVO762" s="11"/>
      <c r="DVP762" s="11"/>
      <c r="DVQ762" s="11"/>
      <c r="DVR762" s="11"/>
      <c r="DVS762" s="11"/>
      <c r="DVT762" s="11"/>
      <c r="DVU762" s="11"/>
      <c r="DVV762" s="11"/>
      <c r="DVW762" s="11"/>
      <c r="DVX762" s="11"/>
      <c r="DVY762" s="11"/>
      <c r="DVZ762" s="11"/>
      <c r="DWA762" s="11"/>
      <c r="DWB762" s="11"/>
      <c r="DWC762" s="11"/>
      <c r="DWD762" s="11"/>
      <c r="DWE762" s="11"/>
      <c r="DWF762" s="11"/>
      <c r="DWG762" s="11"/>
      <c r="DWH762" s="11"/>
      <c r="DWI762" s="11"/>
      <c r="DWJ762" s="11"/>
      <c r="DWK762" s="11"/>
      <c r="DWL762" s="11"/>
      <c r="DWM762" s="11"/>
      <c r="DWN762" s="11"/>
      <c r="DWO762" s="11"/>
      <c r="DWP762" s="11"/>
      <c r="DWQ762" s="11"/>
      <c r="DWR762" s="11"/>
      <c r="DWS762" s="11"/>
      <c r="DWT762" s="11"/>
      <c r="DWU762" s="11"/>
      <c r="DWV762" s="11"/>
      <c r="DWW762" s="11"/>
      <c r="DWX762" s="11"/>
      <c r="DWY762" s="11"/>
      <c r="DWZ762" s="11"/>
      <c r="DXA762" s="11"/>
      <c r="DXB762" s="11"/>
      <c r="DXC762" s="11"/>
      <c r="DXD762" s="11"/>
      <c r="DXE762" s="11"/>
      <c r="DXF762" s="11"/>
      <c r="DXG762" s="11"/>
      <c r="DXH762" s="11"/>
      <c r="DXI762" s="11"/>
      <c r="DXJ762" s="11"/>
      <c r="DXK762" s="11"/>
      <c r="DXL762" s="11"/>
      <c r="DXM762" s="11"/>
      <c r="DXN762" s="11"/>
      <c r="DXO762" s="11"/>
      <c r="DXP762" s="11"/>
      <c r="DXQ762" s="11"/>
      <c r="DXR762" s="11"/>
      <c r="DXS762" s="11"/>
      <c r="DXT762" s="11"/>
      <c r="DXU762" s="11"/>
      <c r="DXV762" s="11"/>
      <c r="DXW762" s="11"/>
      <c r="DXX762" s="11"/>
      <c r="DXY762" s="11"/>
      <c r="DXZ762" s="11"/>
      <c r="DYA762" s="11"/>
      <c r="DYB762" s="11"/>
      <c r="DYC762" s="11"/>
      <c r="DYD762" s="11"/>
      <c r="DYE762" s="11"/>
      <c r="DYF762" s="11"/>
      <c r="DYG762" s="11"/>
      <c r="DYH762" s="11"/>
      <c r="DYI762" s="11"/>
      <c r="DYJ762" s="11"/>
      <c r="DYK762" s="11"/>
      <c r="DYL762" s="11"/>
      <c r="DYM762" s="11"/>
      <c r="DYN762" s="11"/>
      <c r="DYO762" s="11"/>
      <c r="DYP762" s="11"/>
      <c r="DYQ762" s="11"/>
      <c r="DYR762" s="11"/>
      <c r="DYS762" s="11"/>
      <c r="DYT762" s="11"/>
      <c r="DYU762" s="11"/>
      <c r="DYV762" s="11"/>
      <c r="DYW762" s="11"/>
      <c r="DYX762" s="11"/>
      <c r="DYY762" s="11"/>
      <c r="DYZ762" s="11"/>
      <c r="DZA762" s="11"/>
      <c r="DZB762" s="11"/>
      <c r="DZC762" s="11"/>
      <c r="DZD762" s="11"/>
      <c r="DZE762" s="11"/>
      <c r="DZF762" s="11"/>
      <c r="DZG762" s="11"/>
      <c r="DZH762" s="11"/>
      <c r="DZI762" s="11"/>
      <c r="DZJ762" s="11"/>
      <c r="DZK762" s="11"/>
      <c r="DZL762" s="11"/>
      <c r="DZM762" s="11"/>
      <c r="DZN762" s="11"/>
      <c r="DZO762" s="11"/>
      <c r="DZP762" s="11"/>
      <c r="DZQ762" s="11"/>
      <c r="DZR762" s="11"/>
      <c r="DZS762" s="11"/>
      <c r="DZT762" s="11"/>
      <c r="DZU762" s="11"/>
      <c r="DZV762" s="11"/>
      <c r="DZW762" s="11"/>
      <c r="DZX762" s="11"/>
      <c r="DZY762" s="11"/>
      <c r="DZZ762" s="11"/>
      <c r="EAA762" s="11"/>
      <c r="EAB762" s="11"/>
      <c r="EAC762" s="11"/>
      <c r="EAD762" s="11"/>
      <c r="EAE762" s="11"/>
      <c r="EAF762" s="11"/>
      <c r="EAG762" s="11"/>
      <c r="EAH762" s="11"/>
      <c r="EAI762" s="11"/>
      <c r="EAJ762" s="11"/>
      <c r="EAK762" s="11"/>
      <c r="EAL762" s="11"/>
      <c r="EAM762" s="11"/>
      <c r="EAN762" s="11"/>
      <c r="EAO762" s="11"/>
      <c r="EAP762" s="11"/>
      <c r="EAQ762" s="11"/>
      <c r="EAR762" s="11"/>
      <c r="EAS762" s="11"/>
      <c r="EAT762" s="11"/>
      <c r="EAU762" s="11"/>
      <c r="EAV762" s="11"/>
      <c r="EAW762" s="11"/>
      <c r="EAX762" s="11"/>
      <c r="EAY762" s="11"/>
      <c r="EAZ762" s="11"/>
      <c r="EBA762" s="11"/>
      <c r="EBB762" s="11"/>
      <c r="EBC762" s="11"/>
      <c r="EBD762" s="11"/>
      <c r="EBE762" s="11"/>
      <c r="EBF762" s="11"/>
      <c r="EBG762" s="11"/>
      <c r="EBH762" s="11"/>
      <c r="EBI762" s="11"/>
      <c r="EBJ762" s="11"/>
      <c r="EBK762" s="11"/>
      <c r="EBL762" s="11"/>
      <c r="EBM762" s="11"/>
      <c r="EBN762" s="11"/>
      <c r="EBO762" s="11"/>
      <c r="EBP762" s="11"/>
      <c r="EBQ762" s="11"/>
      <c r="EBR762" s="11"/>
      <c r="EBS762" s="11"/>
      <c r="EBT762" s="11"/>
      <c r="EBU762" s="11"/>
      <c r="EBV762" s="11"/>
      <c r="EBW762" s="11"/>
      <c r="EBX762" s="11"/>
      <c r="EBY762" s="11"/>
      <c r="EBZ762" s="11"/>
      <c r="ECA762" s="11"/>
      <c r="ECB762" s="11"/>
      <c r="ECC762" s="11"/>
      <c r="ECD762" s="11"/>
      <c r="ECE762" s="11"/>
      <c r="ECF762" s="11"/>
      <c r="ECG762" s="11"/>
      <c r="ECH762" s="11"/>
      <c r="ECI762" s="11"/>
      <c r="ECJ762" s="11"/>
      <c r="ECK762" s="11"/>
      <c r="ECL762" s="11"/>
      <c r="ECM762" s="11"/>
      <c r="ECN762" s="11"/>
      <c r="ECO762" s="11"/>
      <c r="ECP762" s="11"/>
      <c r="ECQ762" s="11"/>
      <c r="ECR762" s="11"/>
      <c r="ECS762" s="11"/>
      <c r="ECT762" s="11"/>
      <c r="ECU762" s="11"/>
      <c r="ECV762" s="11"/>
      <c r="ECW762" s="11"/>
      <c r="ECX762" s="11"/>
      <c r="ECY762" s="11"/>
      <c r="ECZ762" s="11"/>
      <c r="EDA762" s="11"/>
      <c r="EDB762" s="11"/>
      <c r="EDC762" s="11"/>
      <c r="EDD762" s="11"/>
      <c r="EDE762" s="11"/>
      <c r="EDF762" s="11"/>
      <c r="EDG762" s="11"/>
      <c r="EDH762" s="11"/>
      <c r="EDI762" s="11"/>
      <c r="EDJ762" s="11"/>
      <c r="EDK762" s="11"/>
      <c r="EDL762" s="11"/>
      <c r="EDM762" s="11"/>
      <c r="EDN762" s="11"/>
      <c r="EDO762" s="11"/>
      <c r="EDP762" s="11"/>
      <c r="EDQ762" s="11"/>
      <c r="EDR762" s="11"/>
      <c r="EDS762" s="11"/>
      <c r="EDT762" s="11"/>
      <c r="EDU762" s="11"/>
      <c r="EDV762" s="11"/>
      <c r="EDW762" s="11"/>
      <c r="EDX762" s="11"/>
      <c r="EDY762" s="11"/>
      <c r="EDZ762" s="11"/>
      <c r="EEA762" s="11"/>
      <c r="EEB762" s="11"/>
      <c r="EEC762" s="11"/>
      <c r="EED762" s="11"/>
      <c r="EEE762" s="11"/>
      <c r="EEF762" s="11"/>
      <c r="EEG762" s="11"/>
      <c r="EEH762" s="11"/>
      <c r="EEI762" s="11"/>
      <c r="EEJ762" s="11"/>
      <c r="EEK762" s="11"/>
      <c r="EEL762" s="11"/>
      <c r="EEM762" s="11"/>
      <c r="EEN762" s="11"/>
      <c r="EEO762" s="11"/>
      <c r="EEP762" s="11"/>
      <c r="EEQ762" s="11"/>
      <c r="EER762" s="11"/>
      <c r="EES762" s="11"/>
      <c r="EET762" s="11"/>
      <c r="EEU762" s="11"/>
      <c r="EEV762" s="11"/>
      <c r="EEW762" s="11"/>
      <c r="EEX762" s="11"/>
      <c r="EEY762" s="11"/>
      <c r="EEZ762" s="11"/>
      <c r="EFA762" s="11"/>
      <c r="EFB762" s="11"/>
      <c r="EFC762" s="11"/>
      <c r="EFD762" s="11"/>
      <c r="EFE762" s="11"/>
      <c r="EFF762" s="11"/>
      <c r="EFG762" s="11"/>
      <c r="EFH762" s="11"/>
      <c r="EFI762" s="11"/>
      <c r="EFJ762" s="11"/>
      <c r="EFK762" s="11"/>
      <c r="EFL762" s="11"/>
      <c r="EFM762" s="11"/>
      <c r="EFN762" s="11"/>
      <c r="EFO762" s="11"/>
      <c r="EFP762" s="11"/>
      <c r="EFQ762" s="11"/>
      <c r="EFR762" s="11"/>
      <c r="EFS762" s="11"/>
      <c r="EFT762" s="11"/>
      <c r="EFU762" s="11"/>
      <c r="EFV762" s="11"/>
      <c r="EFW762" s="11"/>
      <c r="EFX762" s="11"/>
      <c r="EFY762" s="11"/>
      <c r="EFZ762" s="11"/>
      <c r="EGA762" s="11"/>
      <c r="EGB762" s="11"/>
      <c r="EGC762" s="11"/>
      <c r="EGD762" s="11"/>
      <c r="EGE762" s="11"/>
      <c r="EGF762" s="11"/>
      <c r="EGG762" s="11"/>
      <c r="EGH762" s="11"/>
      <c r="EGI762" s="11"/>
      <c r="EGJ762" s="11"/>
      <c r="EGK762" s="11"/>
      <c r="EGL762" s="11"/>
      <c r="EGM762" s="11"/>
      <c r="EGN762" s="11"/>
      <c r="EGO762" s="11"/>
      <c r="EGP762" s="11"/>
      <c r="EGQ762" s="11"/>
      <c r="EGR762" s="11"/>
      <c r="EGS762" s="11"/>
      <c r="EGT762" s="11"/>
      <c r="EGU762" s="11"/>
      <c r="EGV762" s="11"/>
      <c r="EGW762" s="11"/>
      <c r="EGX762" s="11"/>
      <c r="EGY762" s="11"/>
      <c r="EGZ762" s="11"/>
      <c r="EHA762" s="11"/>
      <c r="EHB762" s="11"/>
      <c r="EHC762" s="11"/>
      <c r="EHD762" s="11"/>
      <c r="EHE762" s="11"/>
      <c r="EHF762" s="11"/>
      <c r="EHG762" s="11"/>
      <c r="EHH762" s="11"/>
      <c r="EHI762" s="11"/>
      <c r="EHJ762" s="11"/>
      <c r="EHK762" s="11"/>
      <c r="EHL762" s="11"/>
      <c r="EHM762" s="11"/>
      <c r="EHN762" s="11"/>
      <c r="EHO762" s="11"/>
      <c r="EHP762" s="11"/>
      <c r="EHQ762" s="11"/>
      <c r="EHR762" s="11"/>
      <c r="EHS762" s="11"/>
      <c r="EHT762" s="11"/>
      <c r="EHU762" s="11"/>
      <c r="EHV762" s="11"/>
      <c r="EHW762" s="11"/>
      <c r="EHX762" s="11"/>
      <c r="EHY762" s="11"/>
      <c r="EHZ762" s="11"/>
      <c r="EIA762" s="11"/>
      <c r="EIB762" s="11"/>
      <c r="EIC762" s="11"/>
      <c r="EID762" s="11"/>
      <c r="EIE762" s="11"/>
      <c r="EIF762" s="11"/>
      <c r="EIG762" s="11"/>
      <c r="EIH762" s="11"/>
      <c r="EII762" s="11"/>
      <c r="EIJ762" s="11"/>
      <c r="EIK762" s="11"/>
      <c r="EIL762" s="11"/>
      <c r="EIM762" s="11"/>
      <c r="EIN762" s="11"/>
      <c r="EIO762" s="11"/>
      <c r="EIP762" s="11"/>
      <c r="EIQ762" s="11"/>
      <c r="EIR762" s="11"/>
      <c r="EIS762" s="11"/>
      <c r="EIT762" s="11"/>
      <c r="EIU762" s="11"/>
      <c r="EIV762" s="11"/>
      <c r="EIW762" s="11"/>
      <c r="EIX762" s="11"/>
      <c r="EIY762" s="11"/>
      <c r="EIZ762" s="11"/>
      <c r="EJA762" s="11"/>
      <c r="EJB762" s="11"/>
      <c r="EJC762" s="11"/>
      <c r="EJD762" s="11"/>
      <c r="EJE762" s="11"/>
      <c r="EJF762" s="11"/>
      <c r="EJG762" s="11"/>
      <c r="EJH762" s="11"/>
      <c r="EJI762" s="11"/>
      <c r="EJJ762" s="11"/>
      <c r="EJK762" s="11"/>
      <c r="EJL762" s="11"/>
      <c r="EJM762" s="11"/>
      <c r="EJN762" s="11"/>
      <c r="EJO762" s="11"/>
      <c r="EJP762" s="11"/>
      <c r="EJQ762" s="11"/>
      <c r="EJR762" s="11"/>
      <c r="EJS762" s="11"/>
      <c r="EJT762" s="11"/>
      <c r="EJU762" s="11"/>
      <c r="EJV762" s="11"/>
      <c r="EJW762" s="11"/>
      <c r="EJX762" s="11"/>
      <c r="EJY762" s="11"/>
      <c r="EJZ762" s="11"/>
      <c r="EKA762" s="11"/>
      <c r="EKB762" s="11"/>
      <c r="EKC762" s="11"/>
      <c r="EKD762" s="11"/>
      <c r="EKE762" s="11"/>
      <c r="EKF762" s="11"/>
      <c r="EKG762" s="11"/>
      <c r="EKH762" s="11"/>
      <c r="EKI762" s="11"/>
      <c r="EKJ762" s="11"/>
      <c r="EKK762" s="11"/>
      <c r="EKL762" s="11"/>
      <c r="EKM762" s="11"/>
      <c r="EKN762" s="11"/>
      <c r="EKO762" s="11"/>
      <c r="EKP762" s="11"/>
      <c r="EKQ762" s="11"/>
      <c r="EKR762" s="11"/>
      <c r="EKS762" s="11"/>
      <c r="EKT762" s="11"/>
      <c r="EKU762" s="11"/>
      <c r="EKV762" s="11"/>
      <c r="EKW762" s="11"/>
      <c r="EKX762" s="11"/>
      <c r="EKY762" s="11"/>
      <c r="EKZ762" s="11"/>
      <c r="ELA762" s="11"/>
      <c r="ELB762" s="11"/>
      <c r="ELC762" s="11"/>
      <c r="ELD762" s="11"/>
      <c r="ELE762" s="11"/>
      <c r="ELF762" s="11"/>
      <c r="ELG762" s="11"/>
      <c r="ELH762" s="11"/>
      <c r="ELI762" s="11"/>
      <c r="ELJ762" s="11"/>
      <c r="ELK762" s="11"/>
      <c r="ELL762" s="11"/>
      <c r="ELM762" s="11"/>
      <c r="ELN762" s="11"/>
      <c r="ELO762" s="11"/>
      <c r="ELP762" s="11"/>
      <c r="ELQ762" s="11"/>
      <c r="ELR762" s="11"/>
      <c r="ELS762" s="11"/>
      <c r="ELT762" s="11"/>
      <c r="ELU762" s="11"/>
    </row>
    <row r="763" spans="1:341 1271:3713" s="20" customFormat="1">
      <c r="A763" s="11"/>
      <c r="B763" s="177" t="s">
        <v>47</v>
      </c>
      <c r="C763" s="178">
        <f>20*0.05*44/12*1000</f>
        <v>3666.6666666666665</v>
      </c>
      <c r="D763" s="156" t="s">
        <v>49</v>
      </c>
      <c r="E763" s="178" t="s">
        <v>414</v>
      </c>
      <c r="F763" s="11"/>
      <c r="G763" s="11"/>
      <c r="H763" s="11"/>
      <c r="I763" s="11"/>
      <c r="J763" s="11"/>
      <c r="K763" s="11"/>
      <c r="L763" s="11"/>
      <c r="M763" s="11"/>
      <c r="N763" s="11"/>
      <c r="O763" s="11"/>
      <c r="P763" s="11"/>
      <c r="Q763" s="11"/>
      <c r="R763" s="11"/>
      <c r="S763" s="417"/>
      <c r="T763" s="35"/>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c r="BH763" s="11"/>
      <c r="BI763" s="11"/>
      <c r="BJ763" s="11"/>
      <c r="BK763" s="11"/>
      <c r="BL763" s="11"/>
      <c r="BM763" s="11"/>
      <c r="BN763" s="11"/>
      <c r="BO763" s="11"/>
      <c r="BP763" s="11"/>
      <c r="BQ763" s="11"/>
      <c r="BR763" s="11"/>
      <c r="BS763" s="11"/>
      <c r="BT763" s="11"/>
      <c r="BU763" s="11"/>
      <c r="BV763" s="11"/>
      <c r="BW763" s="11"/>
      <c r="BX763" s="11"/>
      <c r="BY763" s="11"/>
      <c r="BZ763" s="11"/>
      <c r="CA763" s="11"/>
      <c r="CB763" s="11"/>
      <c r="CC763" s="11"/>
      <c r="CD763" s="11"/>
      <c r="CE763" s="11"/>
      <c r="CF763" s="11"/>
      <c r="CG763" s="11"/>
      <c r="CH763" s="11"/>
      <c r="CI763" s="11"/>
      <c r="CJ763" s="11"/>
      <c r="CK763" s="11"/>
      <c r="CL763" s="11"/>
      <c r="CM763" s="11"/>
      <c r="CN763" s="11"/>
      <c r="CO763" s="11"/>
      <c r="CP763" s="11"/>
      <c r="CQ763" s="11"/>
      <c r="CR763" s="11"/>
      <c r="CS763" s="11"/>
      <c r="CT763" s="11"/>
      <c r="CU763" s="11"/>
      <c r="CV763" s="11"/>
      <c r="CW763" s="11"/>
      <c r="CX763" s="11"/>
      <c r="CY763" s="11"/>
      <c r="CZ763" s="11"/>
      <c r="DA763" s="11"/>
      <c r="DB763" s="11"/>
      <c r="DC763" s="11"/>
      <c r="DD763" s="11"/>
      <c r="DE763" s="11"/>
      <c r="DF763" s="11"/>
      <c r="DG763" s="11"/>
      <c r="DH763" s="11"/>
      <c r="DI763" s="11"/>
      <c r="DJ763" s="11"/>
      <c r="DK763" s="11"/>
      <c r="DL763" s="11"/>
      <c r="DM763" s="11"/>
      <c r="DN763" s="11"/>
      <c r="DO763" s="11"/>
      <c r="DP763" s="11"/>
      <c r="DQ763" s="11"/>
      <c r="DR763" s="11"/>
      <c r="DS763" s="11"/>
      <c r="DT763" s="11"/>
      <c r="DU763" s="11"/>
      <c r="DV763" s="11"/>
      <c r="DW763" s="11"/>
      <c r="DX763" s="11"/>
      <c r="DY763" s="11"/>
      <c r="DZ763" s="11"/>
      <c r="EA763" s="11"/>
      <c r="EB763" s="11"/>
      <c r="EC763" s="11"/>
      <c r="ED763" s="11"/>
      <c r="EE763" s="11"/>
      <c r="EF763" s="11"/>
      <c r="EG763" s="11"/>
      <c r="EH763" s="11"/>
      <c r="EI763" s="11"/>
      <c r="EJ763" s="11"/>
      <c r="EK763" s="11"/>
      <c r="EL763" s="11"/>
      <c r="EM763" s="11"/>
      <c r="EN763" s="11"/>
      <c r="EO763" s="11"/>
      <c r="EP763" s="11"/>
      <c r="EQ763" s="11"/>
      <c r="ER763" s="11"/>
      <c r="ES763" s="11"/>
      <c r="ET763" s="11"/>
      <c r="EU763" s="11"/>
      <c r="EV763" s="11"/>
      <c r="EW763" s="11"/>
      <c r="EX763" s="11"/>
      <c r="EY763" s="11"/>
      <c r="EZ763" s="11"/>
      <c r="FA763" s="11"/>
      <c r="FB763" s="11"/>
      <c r="FC763" s="11"/>
      <c r="FD763" s="11"/>
      <c r="FE763" s="11"/>
      <c r="FF763" s="11"/>
      <c r="FG763" s="11"/>
      <c r="FH763" s="11"/>
      <c r="FI763" s="11"/>
      <c r="FJ763" s="11"/>
      <c r="FK763" s="11"/>
      <c r="FL763" s="11"/>
      <c r="FM763" s="11"/>
      <c r="FN763" s="11"/>
      <c r="FO763" s="11"/>
      <c r="FP763" s="11"/>
      <c r="FQ763" s="11"/>
      <c r="FR763" s="11"/>
      <c r="FS763" s="11"/>
      <c r="FT763" s="11"/>
      <c r="FU763" s="11"/>
      <c r="FV763" s="11"/>
      <c r="FW763" s="11"/>
      <c r="FX763" s="11"/>
      <c r="FY763" s="11"/>
      <c r="FZ763" s="11"/>
      <c r="GA763" s="11"/>
      <c r="GB763" s="11"/>
      <c r="GC763" s="11"/>
      <c r="GD763" s="11"/>
      <c r="GE763" s="11"/>
      <c r="GF763" s="11"/>
      <c r="GG763" s="11"/>
      <c r="GH763" s="11"/>
      <c r="GI763" s="11"/>
      <c r="GJ763" s="11"/>
      <c r="GK763" s="11"/>
      <c r="GL763" s="11"/>
      <c r="GM763" s="11"/>
      <c r="GN763" s="11"/>
      <c r="GO763" s="11"/>
      <c r="GP763" s="11"/>
      <c r="GQ763" s="11"/>
      <c r="GR763" s="11"/>
      <c r="GS763" s="11"/>
      <c r="GT763" s="11"/>
      <c r="GU763" s="11"/>
      <c r="GV763" s="11"/>
      <c r="GW763" s="11"/>
      <c r="GX763" s="11"/>
      <c r="GY763" s="11"/>
      <c r="GZ763" s="11"/>
      <c r="HA763" s="11"/>
      <c r="HB763" s="11"/>
      <c r="HC763" s="11"/>
      <c r="HD763" s="11"/>
      <c r="HE763" s="11"/>
      <c r="HF763" s="11"/>
      <c r="HG763" s="11"/>
      <c r="HH763" s="11"/>
      <c r="HI763" s="11"/>
      <c r="HJ763" s="11"/>
      <c r="HK763" s="11"/>
      <c r="HL763" s="11"/>
      <c r="HM763" s="11"/>
      <c r="HN763" s="11"/>
      <c r="HO763" s="11"/>
      <c r="HP763" s="11"/>
      <c r="HQ763" s="11"/>
      <c r="HR763" s="11"/>
      <c r="HS763" s="11"/>
      <c r="HT763" s="11"/>
      <c r="HU763" s="11"/>
      <c r="HV763" s="11"/>
      <c r="HW763" s="11"/>
      <c r="HX763" s="11"/>
      <c r="HY763" s="11"/>
      <c r="HZ763" s="11"/>
      <c r="IA763" s="11"/>
      <c r="IB763" s="11"/>
      <c r="IC763" s="11"/>
      <c r="ID763" s="11"/>
      <c r="IE763" s="11"/>
      <c r="IF763" s="11"/>
      <c r="IG763" s="11"/>
      <c r="IH763" s="11"/>
      <c r="II763" s="11"/>
      <c r="IJ763" s="11"/>
      <c r="IK763" s="11"/>
      <c r="IL763" s="11"/>
      <c r="IM763" s="11"/>
      <c r="IN763" s="11"/>
      <c r="IO763" s="11"/>
      <c r="IP763" s="11"/>
      <c r="IQ763" s="11"/>
      <c r="IR763" s="11"/>
      <c r="IS763" s="11"/>
      <c r="IT763" s="11"/>
      <c r="IU763" s="11"/>
      <c r="IV763" s="11"/>
      <c r="IW763" s="11"/>
      <c r="IX763" s="11"/>
      <c r="IY763" s="11"/>
      <c r="IZ763" s="11"/>
      <c r="JA763" s="11"/>
      <c r="JB763" s="11"/>
      <c r="JC763" s="11"/>
      <c r="JD763" s="11"/>
      <c r="JE763" s="11"/>
      <c r="JF763" s="11"/>
      <c r="JG763" s="11"/>
      <c r="JH763" s="11"/>
      <c r="JI763" s="11"/>
      <c r="JJ763" s="11"/>
      <c r="JK763" s="11"/>
      <c r="JL763" s="11"/>
      <c r="JM763" s="11"/>
      <c r="JN763" s="11"/>
      <c r="JO763" s="11"/>
      <c r="JP763" s="11"/>
      <c r="JQ763" s="11"/>
      <c r="JR763" s="11"/>
      <c r="JS763" s="11"/>
      <c r="JT763" s="11"/>
      <c r="JU763" s="11"/>
      <c r="JV763" s="11"/>
      <c r="JW763" s="11"/>
      <c r="JX763" s="11"/>
      <c r="JY763" s="11"/>
      <c r="JZ763" s="11"/>
      <c r="KA763" s="11"/>
      <c r="KB763" s="11"/>
      <c r="KC763" s="11"/>
      <c r="KD763" s="11"/>
      <c r="KE763" s="11"/>
      <c r="KF763" s="11"/>
      <c r="KG763" s="11"/>
      <c r="KH763" s="11"/>
      <c r="KI763" s="11"/>
      <c r="KJ763" s="11"/>
      <c r="KK763" s="11"/>
      <c r="KL763" s="11"/>
      <c r="KM763" s="11"/>
      <c r="KN763" s="11"/>
      <c r="KO763" s="11"/>
      <c r="KP763" s="11"/>
      <c r="KQ763" s="11"/>
      <c r="KR763" s="11"/>
      <c r="KS763" s="11"/>
      <c r="KT763" s="11"/>
      <c r="KU763" s="11"/>
      <c r="KV763" s="11"/>
      <c r="KW763" s="11"/>
      <c r="KX763" s="11"/>
      <c r="KY763" s="11"/>
      <c r="KZ763" s="11"/>
      <c r="LA763" s="11"/>
      <c r="LB763" s="11"/>
      <c r="LC763" s="11"/>
      <c r="LD763" s="11"/>
      <c r="LE763" s="11"/>
      <c r="LF763" s="11"/>
      <c r="LG763" s="11"/>
      <c r="LH763" s="11"/>
      <c r="LI763" s="11"/>
      <c r="LJ763" s="11"/>
      <c r="LK763" s="11"/>
      <c r="LL763" s="11"/>
      <c r="LM763" s="11"/>
      <c r="LN763" s="11"/>
      <c r="LO763" s="11"/>
      <c r="LP763" s="11"/>
      <c r="LQ763" s="11"/>
      <c r="LR763" s="11"/>
      <c r="LS763" s="11"/>
      <c r="LT763" s="11"/>
      <c r="LU763" s="11"/>
      <c r="LV763" s="11"/>
      <c r="LW763" s="11"/>
      <c r="LX763" s="11"/>
      <c r="LY763" s="11"/>
      <c r="LZ763" s="11"/>
      <c r="MA763" s="11"/>
      <c r="MB763" s="11"/>
      <c r="MC763" s="11"/>
      <c r="AVW763" s="11"/>
      <c r="AVX763" s="11"/>
      <c r="AVY763" s="11"/>
      <c r="AVZ763" s="11"/>
      <c r="AWA763" s="11"/>
      <c r="AWB763" s="11"/>
      <c r="AWC763" s="11"/>
      <c r="AWD763" s="11"/>
      <c r="AWE763" s="11"/>
      <c r="AWF763" s="11"/>
      <c r="AWG763" s="11"/>
      <c r="AWH763" s="11"/>
      <c r="AWI763" s="11"/>
      <c r="AWJ763" s="11"/>
      <c r="AWK763" s="11"/>
      <c r="AWL763" s="11"/>
      <c r="AWM763" s="11"/>
      <c r="AWN763" s="11"/>
      <c r="AWO763" s="11"/>
      <c r="AWP763" s="11"/>
      <c r="AWQ763" s="11"/>
      <c r="AWR763" s="11"/>
      <c r="AWS763" s="11"/>
      <c r="AWT763" s="11"/>
      <c r="AWU763" s="11"/>
      <c r="AWV763" s="11"/>
      <c r="AWW763" s="11"/>
      <c r="AWX763" s="11"/>
      <c r="AWY763" s="11"/>
      <c r="AWZ763" s="11"/>
      <c r="AXA763" s="11"/>
      <c r="AXB763" s="11"/>
      <c r="AXC763" s="11"/>
      <c r="AXD763" s="11"/>
      <c r="AXE763" s="11"/>
      <c r="AXF763" s="11"/>
      <c r="AXG763" s="11"/>
      <c r="AXH763" s="11"/>
      <c r="AXI763" s="11"/>
      <c r="AXJ763" s="11"/>
      <c r="AXK763" s="11"/>
      <c r="AXL763" s="11"/>
      <c r="AXM763" s="11"/>
      <c r="AXN763" s="11"/>
      <c r="AXO763" s="11"/>
      <c r="AXP763" s="11"/>
      <c r="AXQ763" s="11"/>
      <c r="AXR763" s="11"/>
      <c r="AXS763" s="11"/>
      <c r="AXT763" s="11"/>
      <c r="AXU763" s="11"/>
      <c r="AXV763" s="11"/>
      <c r="AXW763" s="11"/>
      <c r="AXX763" s="11"/>
      <c r="AXY763" s="11"/>
      <c r="AXZ763" s="11"/>
      <c r="AYA763" s="11"/>
      <c r="AYB763" s="11"/>
      <c r="AYC763" s="11"/>
      <c r="AYD763" s="11"/>
      <c r="AYE763" s="11"/>
      <c r="AYF763" s="11"/>
      <c r="AYG763" s="11"/>
      <c r="AYH763" s="11"/>
      <c r="AYI763" s="11"/>
      <c r="AYJ763" s="11"/>
      <c r="AYK763" s="11"/>
      <c r="AYL763" s="11"/>
      <c r="AYM763" s="11"/>
      <c r="AYN763" s="11"/>
      <c r="AYO763" s="11"/>
      <c r="AYP763" s="11"/>
      <c r="AYQ763" s="11"/>
      <c r="AYR763" s="11"/>
      <c r="AYS763" s="11"/>
      <c r="AYT763" s="11"/>
      <c r="AYU763" s="11"/>
      <c r="AYV763" s="11"/>
      <c r="AYW763" s="11"/>
      <c r="AYX763" s="11"/>
      <c r="AYY763" s="11"/>
      <c r="AYZ763" s="11"/>
      <c r="AZA763" s="11"/>
      <c r="AZB763" s="11"/>
      <c r="AZC763" s="11"/>
      <c r="AZD763" s="11"/>
      <c r="AZE763" s="11"/>
      <c r="AZF763" s="11"/>
      <c r="AZG763" s="11"/>
      <c r="AZH763" s="11"/>
      <c r="AZI763" s="11"/>
      <c r="AZJ763" s="11"/>
      <c r="AZK763" s="11"/>
      <c r="AZL763" s="11"/>
      <c r="AZM763" s="11"/>
      <c r="AZN763" s="11"/>
      <c r="AZO763" s="11"/>
      <c r="AZP763" s="11"/>
      <c r="AZQ763" s="11"/>
      <c r="AZR763" s="11"/>
      <c r="AZS763" s="11"/>
      <c r="AZT763" s="11"/>
      <c r="AZU763" s="11"/>
      <c r="AZV763" s="11"/>
      <c r="AZW763" s="11"/>
      <c r="AZX763" s="11"/>
      <c r="AZY763" s="11"/>
      <c r="AZZ763" s="11"/>
      <c r="BAA763" s="11"/>
      <c r="BAB763" s="11"/>
      <c r="BAC763" s="11"/>
      <c r="BAD763" s="11"/>
      <c r="BAE763" s="11"/>
      <c r="BAF763" s="11"/>
      <c r="BAG763" s="11"/>
      <c r="BAH763" s="11"/>
      <c r="BAI763" s="11"/>
      <c r="BAJ763" s="11"/>
      <c r="BAK763" s="11"/>
      <c r="BAL763" s="11"/>
      <c r="BAM763" s="11"/>
      <c r="BAN763" s="11"/>
      <c r="BAO763" s="11"/>
      <c r="BAP763" s="11"/>
      <c r="BAQ763" s="11"/>
      <c r="BAR763" s="11"/>
      <c r="BAS763" s="11"/>
      <c r="BAT763" s="11"/>
      <c r="BAU763" s="11"/>
      <c r="BAV763" s="11"/>
      <c r="BAW763" s="11"/>
      <c r="BAX763" s="11"/>
      <c r="BAY763" s="11"/>
      <c r="BAZ763" s="11"/>
      <c r="BBA763" s="11"/>
      <c r="BBB763" s="11"/>
      <c r="BBC763" s="11"/>
      <c r="BBD763" s="11"/>
      <c r="BBE763" s="11"/>
      <c r="BBF763" s="11"/>
      <c r="BBG763" s="11"/>
      <c r="BBH763" s="11"/>
      <c r="BBI763" s="11"/>
      <c r="BBJ763" s="11"/>
      <c r="BBK763" s="11"/>
      <c r="BBL763" s="11"/>
      <c r="BBM763" s="11"/>
      <c r="BBN763" s="11"/>
      <c r="BBO763" s="11"/>
      <c r="BBP763" s="11"/>
      <c r="BBQ763" s="11"/>
      <c r="BBR763" s="11"/>
      <c r="BBS763" s="11"/>
      <c r="BBT763" s="11"/>
      <c r="BBU763" s="11"/>
      <c r="BBV763" s="11"/>
      <c r="BBW763" s="11"/>
      <c r="BBX763" s="11"/>
      <c r="BBY763" s="11"/>
      <c r="BBZ763" s="11"/>
      <c r="BCA763" s="11"/>
      <c r="BCB763" s="11"/>
      <c r="BCC763" s="11"/>
      <c r="BCD763" s="11"/>
      <c r="BCE763" s="11"/>
      <c r="BCF763" s="11"/>
      <c r="BCG763" s="11"/>
      <c r="BCH763" s="11"/>
      <c r="BCI763" s="11"/>
      <c r="BCJ763" s="11"/>
      <c r="BCK763" s="11"/>
      <c r="BCL763" s="11"/>
      <c r="BCM763" s="11"/>
      <c r="BCN763" s="11"/>
      <c r="BCO763" s="11"/>
      <c r="BCP763" s="11"/>
      <c r="BCQ763" s="11"/>
      <c r="BCR763" s="11"/>
      <c r="BCS763" s="11"/>
      <c r="BCT763" s="11"/>
      <c r="BCU763" s="11"/>
      <c r="BCV763" s="11"/>
      <c r="BCW763" s="11"/>
      <c r="BCX763" s="11"/>
      <c r="BCY763" s="11"/>
      <c r="BCZ763" s="11"/>
      <c r="BDA763" s="11"/>
      <c r="BDB763" s="11"/>
      <c r="BDC763" s="11"/>
      <c r="BDD763" s="11"/>
      <c r="BDE763" s="11"/>
      <c r="BDF763" s="11"/>
      <c r="BDG763" s="11"/>
      <c r="BDH763" s="11"/>
      <c r="BDI763" s="11"/>
      <c r="BDJ763" s="11"/>
      <c r="BDK763" s="11"/>
      <c r="BDL763" s="11"/>
      <c r="BDM763" s="11"/>
      <c r="BDN763" s="11"/>
      <c r="BDO763" s="11"/>
      <c r="BDP763" s="11"/>
      <c r="BDQ763" s="11"/>
      <c r="BDR763" s="11"/>
      <c r="BDS763" s="11"/>
      <c r="BDT763" s="11"/>
      <c r="BDU763" s="11"/>
      <c r="BDV763" s="11"/>
      <c r="BDW763" s="11"/>
      <c r="BDX763" s="11"/>
      <c r="BDY763" s="11"/>
      <c r="BDZ763" s="11"/>
      <c r="BEA763" s="11"/>
      <c r="BEB763" s="11"/>
      <c r="BEC763" s="11"/>
      <c r="BED763" s="11"/>
      <c r="BEE763" s="11"/>
      <c r="BEF763" s="11"/>
      <c r="BEG763" s="11"/>
      <c r="BEH763" s="11"/>
      <c r="BEI763" s="11"/>
      <c r="BEJ763" s="11"/>
      <c r="BEK763" s="11"/>
      <c r="BEL763" s="11"/>
      <c r="BEM763" s="11"/>
      <c r="BEN763" s="11"/>
      <c r="BEO763" s="11"/>
      <c r="BEP763" s="11"/>
      <c r="BEQ763" s="11"/>
      <c r="BER763" s="11"/>
      <c r="BES763" s="11"/>
      <c r="BET763" s="11"/>
      <c r="BEU763" s="11"/>
      <c r="BEV763" s="11"/>
      <c r="BEW763" s="11"/>
      <c r="BEX763" s="11"/>
      <c r="BEY763" s="11"/>
      <c r="BEZ763" s="11"/>
      <c r="BFA763" s="11"/>
      <c r="BFB763" s="11"/>
      <c r="BFC763" s="11"/>
      <c r="BFD763" s="11"/>
      <c r="BFE763" s="11"/>
      <c r="BFF763" s="11"/>
      <c r="BFG763" s="11"/>
      <c r="BFH763" s="11"/>
      <c r="BFI763" s="11"/>
      <c r="BFJ763" s="11"/>
      <c r="BFK763" s="11"/>
      <c r="BFL763" s="11"/>
      <c r="BFM763" s="11"/>
      <c r="BFN763" s="11"/>
      <c r="BFO763" s="11"/>
      <c r="BFP763" s="11"/>
      <c r="BFQ763" s="11"/>
      <c r="BFR763" s="11"/>
      <c r="BFS763" s="11"/>
      <c r="BFT763" s="11"/>
      <c r="BFU763" s="11"/>
      <c r="BFV763" s="11"/>
      <c r="BFW763" s="11"/>
      <c r="BFX763" s="11"/>
      <c r="BFY763" s="11"/>
      <c r="BFZ763" s="11"/>
      <c r="BGA763" s="11"/>
      <c r="BGB763" s="11"/>
      <c r="BGC763" s="11"/>
      <c r="BGD763" s="11"/>
      <c r="BGE763" s="11"/>
      <c r="BGF763" s="11"/>
      <c r="BGG763" s="11"/>
      <c r="BGH763" s="11"/>
      <c r="BGI763" s="11"/>
      <c r="BGJ763" s="11"/>
      <c r="BGK763" s="11"/>
      <c r="BGL763" s="11"/>
      <c r="BGM763" s="11"/>
      <c r="BGN763" s="11"/>
      <c r="BGO763" s="11"/>
      <c r="BGP763" s="11"/>
      <c r="BGQ763" s="11"/>
      <c r="BGR763" s="11"/>
      <c r="BGS763" s="11"/>
      <c r="BGT763" s="11"/>
      <c r="BGU763" s="11"/>
      <c r="BGV763" s="11"/>
      <c r="BGW763" s="11"/>
      <c r="BGX763" s="11"/>
      <c r="BGY763" s="11"/>
      <c r="BGZ763" s="11"/>
      <c r="BHA763" s="11"/>
      <c r="BHB763" s="11"/>
      <c r="BHC763" s="11"/>
      <c r="BHD763" s="11"/>
      <c r="BHE763" s="11"/>
      <c r="BHF763" s="11"/>
      <c r="BHG763" s="11"/>
      <c r="BHH763" s="11"/>
      <c r="BHI763" s="11"/>
      <c r="BHJ763" s="11"/>
      <c r="BHK763" s="11"/>
      <c r="BHL763" s="11"/>
      <c r="BHM763" s="11"/>
      <c r="BHN763" s="11"/>
      <c r="BHO763" s="11"/>
      <c r="BHP763" s="11"/>
      <c r="BHQ763" s="11"/>
      <c r="BHR763" s="11"/>
      <c r="BHS763" s="11"/>
      <c r="BHT763" s="11"/>
      <c r="BHU763" s="11"/>
      <c r="BHV763" s="11"/>
      <c r="BHW763" s="11"/>
      <c r="BHX763" s="11"/>
      <c r="BHY763" s="11"/>
      <c r="BHZ763" s="11"/>
      <c r="BIA763" s="11"/>
      <c r="BIB763" s="11"/>
      <c r="BIC763" s="11"/>
      <c r="BID763" s="11"/>
      <c r="BIE763" s="11"/>
      <c r="BIF763" s="11"/>
      <c r="BIG763" s="11"/>
      <c r="BIH763" s="11"/>
      <c r="BII763" s="11"/>
      <c r="BIJ763" s="11"/>
      <c r="BIK763" s="11"/>
      <c r="BIL763" s="11"/>
      <c r="BIM763" s="11"/>
      <c r="BIN763" s="11"/>
      <c r="BIO763" s="11"/>
      <c r="BIP763" s="11"/>
      <c r="BIQ763" s="11"/>
      <c r="BIR763" s="11"/>
      <c r="BIS763" s="11"/>
      <c r="BIT763" s="11"/>
      <c r="BIU763" s="11"/>
      <c r="BIV763" s="11"/>
      <c r="BIW763" s="11"/>
      <c r="BIX763" s="11"/>
      <c r="BIY763" s="11"/>
      <c r="BIZ763" s="11"/>
      <c r="BJA763" s="11"/>
      <c r="BJB763" s="11"/>
      <c r="BJC763" s="11"/>
      <c r="BJD763" s="11"/>
      <c r="BJE763" s="11"/>
      <c r="BJF763" s="11"/>
      <c r="BJG763" s="11"/>
      <c r="BJH763" s="11"/>
      <c r="BJI763" s="11"/>
      <c r="BJJ763" s="11"/>
      <c r="BJK763" s="11"/>
      <c r="BJL763" s="11"/>
      <c r="BJM763" s="11"/>
      <c r="BJN763" s="11"/>
      <c r="BJO763" s="11"/>
      <c r="BJP763" s="11"/>
      <c r="BJQ763" s="11"/>
      <c r="BJR763" s="11"/>
      <c r="BJS763" s="11"/>
      <c r="BJT763" s="11"/>
      <c r="BJU763" s="11"/>
      <c r="BJV763" s="11"/>
      <c r="BJW763" s="11"/>
      <c r="BJX763" s="11"/>
      <c r="BJY763" s="11"/>
      <c r="BJZ763" s="11"/>
      <c r="BKA763" s="11"/>
      <c r="BKB763" s="11"/>
      <c r="BKC763" s="11"/>
      <c r="BKD763" s="11"/>
      <c r="BKE763" s="11"/>
      <c r="BKF763" s="11"/>
      <c r="BKG763" s="11"/>
      <c r="BKH763" s="11"/>
      <c r="BKI763" s="11"/>
      <c r="BKJ763" s="11"/>
      <c r="BKK763" s="11"/>
      <c r="BKL763" s="11"/>
      <c r="BKM763" s="11"/>
      <c r="BKN763" s="11"/>
      <c r="BKO763" s="11"/>
      <c r="BKP763" s="11"/>
      <c r="BKQ763" s="11"/>
      <c r="BKR763" s="11"/>
      <c r="BKS763" s="11"/>
      <c r="BKT763" s="11"/>
      <c r="BKU763" s="11"/>
      <c r="BKV763" s="11"/>
      <c r="BKW763" s="11"/>
      <c r="BKX763" s="11"/>
      <c r="BKY763" s="11"/>
      <c r="BKZ763" s="11"/>
      <c r="BLA763" s="11"/>
      <c r="BLB763" s="11"/>
      <c r="BLC763" s="11"/>
      <c r="BLD763" s="11"/>
      <c r="BLE763" s="11"/>
      <c r="BLF763" s="11"/>
      <c r="BLG763" s="11"/>
      <c r="BLH763" s="11"/>
      <c r="BLI763" s="11"/>
      <c r="BLJ763" s="11"/>
      <c r="BLK763" s="11"/>
      <c r="BLL763" s="11"/>
      <c r="BLM763" s="11"/>
      <c r="BLN763" s="11"/>
      <c r="BLO763" s="11"/>
      <c r="BLP763" s="11"/>
      <c r="BLQ763" s="11"/>
      <c r="BLR763" s="11"/>
      <c r="BLS763" s="11"/>
      <c r="BLT763" s="11"/>
      <c r="BLU763" s="11"/>
      <c r="BLV763" s="11"/>
      <c r="BLW763" s="11"/>
      <c r="BLX763" s="11"/>
      <c r="BLY763" s="11"/>
      <c r="BLZ763" s="11"/>
      <c r="BMA763" s="11"/>
      <c r="BMB763" s="11"/>
      <c r="BMC763" s="11"/>
      <c r="BMD763" s="11"/>
      <c r="BME763" s="11"/>
      <c r="BMF763" s="11"/>
      <c r="BMG763" s="11"/>
      <c r="BMH763" s="11"/>
      <c r="BMI763" s="11"/>
      <c r="BMJ763" s="11"/>
      <c r="BMK763" s="11"/>
      <c r="BML763" s="11"/>
      <c r="BMM763" s="11"/>
      <c r="BMN763" s="11"/>
      <c r="BMO763" s="11"/>
      <c r="BMP763" s="11"/>
      <c r="BMQ763" s="11"/>
      <c r="BMR763" s="11"/>
      <c r="BMS763" s="11"/>
      <c r="BMT763" s="11"/>
      <c r="BMU763" s="11"/>
      <c r="BMV763" s="11"/>
      <c r="BMW763" s="11"/>
      <c r="BMX763" s="11"/>
      <c r="BMY763" s="11"/>
      <c r="BMZ763" s="11"/>
      <c r="BNA763" s="11"/>
      <c r="BNB763" s="11"/>
      <c r="BNC763" s="11"/>
      <c r="BND763" s="11"/>
      <c r="BNE763" s="11"/>
      <c r="BNF763" s="11"/>
      <c r="BNG763" s="11"/>
      <c r="BNH763" s="11"/>
      <c r="BNI763" s="11"/>
      <c r="BNJ763" s="11"/>
      <c r="BNK763" s="11"/>
      <c r="BNL763" s="11"/>
      <c r="BNM763" s="11"/>
      <c r="BNN763" s="11"/>
      <c r="BNO763" s="11"/>
      <c r="BNP763" s="11"/>
      <c r="BNQ763" s="11"/>
      <c r="BNR763" s="11"/>
      <c r="BNS763" s="11"/>
      <c r="BNT763" s="11"/>
      <c r="BNU763" s="11"/>
      <c r="BNV763" s="11"/>
      <c r="BNW763" s="11"/>
      <c r="BNX763" s="11"/>
      <c r="BNY763" s="11"/>
      <c r="BNZ763" s="11"/>
      <c r="BOA763" s="11"/>
      <c r="BOB763" s="11"/>
      <c r="BOC763" s="11"/>
      <c r="BOD763" s="11"/>
      <c r="BOE763" s="11"/>
      <c r="BOF763" s="11"/>
      <c r="BOG763" s="11"/>
      <c r="BOH763" s="11"/>
      <c r="BOI763" s="11"/>
      <c r="BOJ763" s="11"/>
      <c r="BOK763" s="11"/>
      <c r="BOL763" s="11"/>
      <c r="BOM763" s="11"/>
      <c r="BON763" s="11"/>
      <c r="BOO763" s="11"/>
      <c r="BOP763" s="11"/>
      <c r="BOQ763" s="11"/>
      <c r="BOR763" s="11"/>
      <c r="BOS763" s="11"/>
      <c r="BOT763" s="11"/>
      <c r="BOU763" s="11"/>
      <c r="BOV763" s="11"/>
      <c r="BOW763" s="11"/>
      <c r="BOX763" s="11"/>
      <c r="BOY763" s="11"/>
      <c r="BOZ763" s="11"/>
      <c r="BPA763" s="11"/>
      <c r="BPB763" s="11"/>
      <c r="BPC763" s="11"/>
      <c r="BPD763" s="11"/>
      <c r="BPE763" s="11"/>
      <c r="BPF763" s="11"/>
      <c r="BPG763" s="11"/>
      <c r="BPH763" s="11"/>
      <c r="BPI763" s="11"/>
      <c r="BPJ763" s="11"/>
      <c r="BPK763" s="11"/>
      <c r="BPL763" s="11"/>
      <c r="BPM763" s="11"/>
      <c r="BPN763" s="11"/>
      <c r="BPO763" s="11"/>
      <c r="BPP763" s="11"/>
      <c r="BPQ763" s="11"/>
      <c r="BPR763" s="11"/>
      <c r="BPS763" s="11"/>
      <c r="BPT763" s="11"/>
      <c r="BPU763" s="11"/>
      <c r="BPV763" s="11"/>
      <c r="BPW763" s="11"/>
      <c r="BPX763" s="11"/>
      <c r="BPY763" s="11"/>
      <c r="BPZ763" s="11"/>
      <c r="BQA763" s="11"/>
      <c r="BQB763" s="11"/>
      <c r="BQC763" s="11"/>
      <c r="BQD763" s="11"/>
      <c r="BQE763" s="11"/>
      <c r="BQF763" s="11"/>
      <c r="BQG763" s="11"/>
      <c r="BQH763" s="11"/>
      <c r="BQI763" s="11"/>
      <c r="BQJ763" s="11"/>
      <c r="BQK763" s="11"/>
      <c r="BQL763" s="11"/>
      <c r="BQM763" s="11"/>
      <c r="BQN763" s="11"/>
      <c r="BQO763" s="11"/>
      <c r="BQP763" s="11"/>
      <c r="BQQ763" s="11"/>
      <c r="BQR763" s="11"/>
      <c r="BQS763" s="11"/>
      <c r="BQT763" s="11"/>
      <c r="BQU763" s="11"/>
      <c r="BQV763" s="11"/>
      <c r="BQW763" s="11"/>
      <c r="BQX763" s="11"/>
      <c r="BQY763" s="11"/>
      <c r="BQZ763" s="11"/>
      <c r="BRA763" s="11"/>
      <c r="BRB763" s="11"/>
      <c r="BRC763" s="11"/>
      <c r="BRD763" s="11"/>
      <c r="BRE763" s="11"/>
      <c r="BRF763" s="11"/>
      <c r="BRG763" s="11"/>
      <c r="BRH763" s="11"/>
      <c r="BRI763" s="11"/>
      <c r="BRJ763" s="11"/>
      <c r="BRK763" s="11"/>
      <c r="BRL763" s="11"/>
      <c r="BRM763" s="11"/>
      <c r="BRN763" s="11"/>
      <c r="BRO763" s="11"/>
      <c r="BRP763" s="11"/>
      <c r="BRQ763" s="11"/>
      <c r="BRR763" s="11"/>
      <c r="BRS763" s="11"/>
      <c r="BRT763" s="11"/>
      <c r="BRU763" s="11"/>
      <c r="BRV763" s="11"/>
      <c r="BRW763" s="11"/>
      <c r="BRX763" s="11"/>
      <c r="BRY763" s="11"/>
      <c r="BRZ763" s="11"/>
      <c r="BSA763" s="11"/>
      <c r="BSB763" s="11"/>
      <c r="BSC763" s="11"/>
      <c r="BSD763" s="11"/>
      <c r="BSE763" s="11"/>
      <c r="BSF763" s="11"/>
      <c r="BSG763" s="11"/>
      <c r="BSH763" s="11"/>
      <c r="BSI763" s="11"/>
      <c r="BSJ763" s="11"/>
      <c r="BSK763" s="11"/>
      <c r="BSL763" s="11"/>
      <c r="BSM763" s="11"/>
      <c r="BSN763" s="11"/>
      <c r="BSO763" s="11"/>
      <c r="BSP763" s="11"/>
      <c r="BSQ763" s="11"/>
      <c r="BSR763" s="11"/>
      <c r="BSS763" s="11"/>
      <c r="BST763" s="11"/>
      <c r="BSU763" s="11"/>
      <c r="BSV763" s="11"/>
      <c r="BSW763" s="11"/>
      <c r="BSX763" s="11"/>
      <c r="BSY763" s="11"/>
      <c r="BSZ763" s="11"/>
      <c r="BTA763" s="11"/>
      <c r="BTB763" s="11"/>
      <c r="BTC763" s="11"/>
      <c r="BTD763" s="11"/>
      <c r="BTE763" s="11"/>
      <c r="BTF763" s="11"/>
      <c r="BTG763" s="11"/>
      <c r="BTH763" s="11"/>
      <c r="BTI763" s="11"/>
      <c r="BTJ763" s="11"/>
      <c r="BTK763" s="11"/>
      <c r="BTL763" s="11"/>
      <c r="BTM763" s="11"/>
      <c r="BTN763" s="11"/>
      <c r="BTO763" s="11"/>
      <c r="BTP763" s="11"/>
      <c r="BTQ763" s="11"/>
      <c r="BTR763" s="11"/>
      <c r="BTS763" s="11"/>
      <c r="BTT763" s="11"/>
      <c r="BTU763" s="11"/>
      <c r="BTV763" s="11"/>
      <c r="BTW763" s="11"/>
      <c r="BTX763" s="11"/>
      <c r="BTY763" s="11"/>
      <c r="BTZ763" s="11"/>
      <c r="BUA763" s="11"/>
      <c r="BUB763" s="11"/>
      <c r="BUC763" s="11"/>
      <c r="BUD763" s="11"/>
      <c r="BUE763" s="11"/>
      <c r="BUF763" s="11"/>
      <c r="BUG763" s="11"/>
      <c r="BUH763" s="11"/>
      <c r="BUI763" s="11"/>
      <c r="BUJ763" s="11"/>
      <c r="BUK763" s="11"/>
      <c r="BUL763" s="11"/>
      <c r="BUM763" s="11"/>
      <c r="BUN763" s="11"/>
      <c r="BUO763" s="11"/>
      <c r="BUP763" s="11"/>
      <c r="BUQ763" s="11"/>
      <c r="BUR763" s="11"/>
      <c r="BUS763" s="11"/>
      <c r="BUT763" s="11"/>
      <c r="BUU763" s="11"/>
      <c r="BUV763" s="11"/>
      <c r="BUW763" s="11"/>
      <c r="BUX763" s="11"/>
      <c r="BUY763" s="11"/>
      <c r="BUZ763" s="11"/>
      <c r="BVA763" s="11"/>
      <c r="BVB763" s="11"/>
      <c r="BVC763" s="11"/>
      <c r="BVD763" s="11"/>
      <c r="BVE763" s="11"/>
      <c r="BVF763" s="11"/>
      <c r="BVG763" s="11"/>
      <c r="BVH763" s="11"/>
      <c r="BVI763" s="11"/>
      <c r="BVJ763" s="11"/>
      <c r="BVK763" s="11"/>
      <c r="BVL763" s="11"/>
      <c r="BVM763" s="11"/>
      <c r="BVN763" s="11"/>
      <c r="BVO763" s="11"/>
      <c r="BVP763" s="11"/>
      <c r="BVQ763" s="11"/>
      <c r="BVR763" s="11"/>
      <c r="BVS763" s="11"/>
      <c r="BVT763" s="11"/>
      <c r="BVU763" s="11"/>
      <c r="BVV763" s="11"/>
      <c r="BVW763" s="11"/>
      <c r="BVX763" s="11"/>
      <c r="BVY763" s="11"/>
      <c r="BVZ763" s="11"/>
      <c r="BWA763" s="11"/>
      <c r="BWB763" s="11"/>
      <c r="BWC763" s="11"/>
      <c r="BWD763" s="11"/>
      <c r="BWE763" s="11"/>
      <c r="BWF763" s="11"/>
      <c r="BWG763" s="11"/>
      <c r="BWH763" s="11"/>
      <c r="BWI763" s="11"/>
      <c r="BWJ763" s="11"/>
      <c r="BWK763" s="11"/>
      <c r="BWL763" s="11"/>
      <c r="BWM763" s="11"/>
      <c r="BWN763" s="11"/>
      <c r="BWO763" s="11"/>
      <c r="BWP763" s="11"/>
      <c r="BWQ763" s="11"/>
      <c r="BWR763" s="11"/>
      <c r="BWS763" s="11"/>
      <c r="BWT763" s="11"/>
      <c r="BWU763" s="11"/>
      <c r="BWV763" s="11"/>
      <c r="BWW763" s="11"/>
      <c r="BWX763" s="11"/>
      <c r="BWY763" s="11"/>
      <c r="BWZ763" s="11"/>
      <c r="BXA763" s="11"/>
      <c r="BXB763" s="11"/>
      <c r="BXC763" s="11"/>
      <c r="BXD763" s="11"/>
      <c r="BXE763" s="11"/>
      <c r="BXF763" s="11"/>
      <c r="BXG763" s="11"/>
      <c r="BXH763" s="11"/>
      <c r="BXI763" s="11"/>
      <c r="BXJ763" s="11"/>
      <c r="BXK763" s="11"/>
      <c r="BXL763" s="11"/>
      <c r="BXM763" s="11"/>
      <c r="BXN763" s="11"/>
      <c r="BXO763" s="11"/>
      <c r="BXP763" s="11"/>
      <c r="BXQ763" s="11"/>
      <c r="BXR763" s="11"/>
      <c r="BXS763" s="11"/>
      <c r="BXT763" s="11"/>
      <c r="BXU763" s="11"/>
      <c r="BXV763" s="11"/>
      <c r="BXW763" s="11"/>
      <c r="BXX763" s="11"/>
      <c r="BXY763" s="11"/>
      <c r="BXZ763" s="11"/>
      <c r="BYA763" s="11"/>
      <c r="BYB763" s="11"/>
      <c r="BYC763" s="11"/>
      <c r="BYD763" s="11"/>
      <c r="BYE763" s="11"/>
      <c r="BYF763" s="11"/>
      <c r="BYG763" s="11"/>
      <c r="BYH763" s="11"/>
      <c r="BYI763" s="11"/>
      <c r="BYJ763" s="11"/>
      <c r="BYK763" s="11"/>
      <c r="BYL763" s="11"/>
      <c r="BYM763" s="11"/>
      <c r="BYN763" s="11"/>
      <c r="BYO763" s="11"/>
      <c r="BYP763" s="11"/>
      <c r="BYQ763" s="11"/>
      <c r="BYR763" s="11"/>
      <c r="BYS763" s="11"/>
      <c r="BYT763" s="11"/>
      <c r="BYU763" s="11"/>
      <c r="BYV763" s="11"/>
      <c r="BYW763" s="11"/>
      <c r="BYX763" s="11"/>
      <c r="BYY763" s="11"/>
      <c r="BYZ763" s="11"/>
      <c r="BZA763" s="11"/>
      <c r="BZB763" s="11"/>
      <c r="BZC763" s="11"/>
      <c r="BZD763" s="11"/>
      <c r="BZE763" s="11"/>
      <c r="BZF763" s="11"/>
      <c r="BZG763" s="11"/>
      <c r="BZH763" s="11"/>
      <c r="BZI763" s="11"/>
      <c r="BZJ763" s="11"/>
      <c r="BZK763" s="11"/>
      <c r="BZL763" s="11"/>
      <c r="BZM763" s="11"/>
      <c r="BZN763" s="11"/>
      <c r="BZO763" s="11"/>
      <c r="BZP763" s="11"/>
      <c r="BZQ763" s="11"/>
      <c r="BZR763" s="11"/>
      <c r="BZS763" s="11"/>
      <c r="BZT763" s="11"/>
      <c r="BZU763" s="11"/>
      <c r="BZV763" s="11"/>
      <c r="BZW763" s="11"/>
      <c r="BZX763" s="11"/>
      <c r="BZY763" s="11"/>
      <c r="BZZ763" s="11"/>
      <c r="CAA763" s="11"/>
      <c r="CAB763" s="11"/>
      <c r="CAC763" s="11"/>
      <c r="CAD763" s="11"/>
      <c r="CAE763" s="11"/>
      <c r="CAF763" s="11"/>
      <c r="CAG763" s="11"/>
      <c r="CAH763" s="11"/>
      <c r="CAI763" s="11"/>
      <c r="CAJ763" s="11"/>
      <c r="CAK763" s="11"/>
      <c r="CAL763" s="11"/>
      <c r="CAM763" s="11"/>
      <c r="CAN763" s="11"/>
      <c r="CAO763" s="11"/>
      <c r="CAP763" s="11"/>
      <c r="CAQ763" s="11"/>
      <c r="CAR763" s="11"/>
      <c r="CAS763" s="11"/>
      <c r="CAT763" s="11"/>
      <c r="CAU763" s="11"/>
      <c r="CAV763" s="11"/>
      <c r="CAW763" s="11"/>
      <c r="CAX763" s="11"/>
      <c r="CAY763" s="11"/>
      <c r="CAZ763" s="11"/>
      <c r="CBA763" s="11"/>
      <c r="CBB763" s="11"/>
      <c r="CBC763" s="11"/>
      <c r="CBD763" s="11"/>
      <c r="CBE763" s="11"/>
      <c r="CBF763" s="11"/>
      <c r="CBG763" s="11"/>
      <c r="CBH763" s="11"/>
      <c r="CBI763" s="11"/>
      <c r="CBJ763" s="11"/>
      <c r="CBK763" s="11"/>
      <c r="CBL763" s="11"/>
      <c r="CBM763" s="11"/>
      <c r="CBN763" s="11"/>
      <c r="CBO763" s="11"/>
      <c r="CBP763" s="11"/>
      <c r="CBQ763" s="11"/>
      <c r="CBR763" s="11"/>
      <c r="CBS763" s="11"/>
      <c r="CBT763" s="11"/>
      <c r="CBU763" s="11"/>
      <c r="CBV763" s="11"/>
      <c r="CBW763" s="11"/>
      <c r="CBX763" s="11"/>
      <c r="CBY763" s="11"/>
      <c r="CBZ763" s="11"/>
      <c r="CCA763" s="11"/>
      <c r="CCB763" s="11"/>
      <c r="CCC763" s="11"/>
      <c r="CCD763" s="11"/>
      <c r="CCE763" s="11"/>
      <c r="CCF763" s="11"/>
      <c r="CCG763" s="11"/>
      <c r="CCH763" s="11"/>
      <c r="CCI763" s="11"/>
      <c r="CCJ763" s="11"/>
      <c r="CCK763" s="11"/>
      <c r="CCL763" s="11"/>
      <c r="CCM763" s="11"/>
      <c r="CCN763" s="11"/>
      <c r="CCO763" s="11"/>
      <c r="CCP763" s="11"/>
      <c r="CCQ763" s="11"/>
      <c r="CCR763" s="11"/>
      <c r="CCS763" s="11"/>
      <c r="CCT763" s="11"/>
      <c r="CCU763" s="11"/>
      <c r="CCV763" s="11"/>
      <c r="CCW763" s="11"/>
      <c r="CCX763" s="11"/>
      <c r="CCY763" s="11"/>
      <c r="CCZ763" s="11"/>
      <c r="CDA763" s="11"/>
      <c r="CDB763" s="11"/>
      <c r="CDC763" s="11"/>
      <c r="CDD763" s="11"/>
      <c r="CDE763" s="11"/>
      <c r="CDF763" s="11"/>
      <c r="CDG763" s="11"/>
      <c r="CDH763" s="11"/>
      <c r="CDI763" s="11"/>
      <c r="CDJ763" s="11"/>
      <c r="CDK763" s="11"/>
      <c r="CDL763" s="11"/>
      <c r="CDM763" s="11"/>
      <c r="CDN763" s="11"/>
      <c r="CDO763" s="11"/>
      <c r="CDP763" s="11"/>
      <c r="CDQ763" s="11"/>
      <c r="CDR763" s="11"/>
      <c r="CDS763" s="11"/>
      <c r="CDT763" s="11"/>
      <c r="CDU763" s="11"/>
      <c r="CDV763" s="11"/>
      <c r="CDW763" s="11"/>
      <c r="CDX763" s="11"/>
      <c r="CDY763" s="11"/>
      <c r="CDZ763" s="11"/>
      <c r="CEA763" s="11"/>
      <c r="CEB763" s="11"/>
      <c r="CEC763" s="11"/>
      <c r="CED763" s="11"/>
      <c r="CEE763" s="11"/>
      <c r="CEF763" s="11"/>
      <c r="CEG763" s="11"/>
      <c r="CEH763" s="11"/>
      <c r="CEI763" s="11"/>
      <c r="CEJ763" s="11"/>
      <c r="CEK763" s="11"/>
      <c r="CEL763" s="11"/>
      <c r="CEM763" s="11"/>
      <c r="CEN763" s="11"/>
      <c r="CEO763" s="11"/>
      <c r="CEP763" s="11"/>
      <c r="CEQ763" s="11"/>
      <c r="CER763" s="11"/>
      <c r="CES763" s="11"/>
      <c r="CET763" s="11"/>
      <c r="CEU763" s="11"/>
      <c r="CEV763" s="11"/>
      <c r="CEW763" s="11"/>
      <c r="CEX763" s="11"/>
      <c r="CEY763" s="11"/>
      <c r="CEZ763" s="11"/>
      <c r="CFA763" s="11"/>
      <c r="CFB763" s="11"/>
      <c r="CFC763" s="11"/>
      <c r="CFD763" s="11"/>
      <c r="CFE763" s="11"/>
      <c r="CFF763" s="11"/>
      <c r="CFG763" s="11"/>
      <c r="CFH763" s="11"/>
      <c r="CFI763" s="11"/>
      <c r="CFJ763" s="11"/>
      <c r="CFK763" s="11"/>
      <c r="CFL763" s="11"/>
      <c r="CFM763" s="11"/>
      <c r="CFN763" s="11"/>
      <c r="CFO763" s="11"/>
      <c r="CFP763" s="11"/>
      <c r="CFQ763" s="11"/>
      <c r="CFR763" s="11"/>
      <c r="CFS763" s="11"/>
      <c r="CFT763" s="11"/>
      <c r="CFU763" s="11"/>
      <c r="CFV763" s="11"/>
      <c r="CFW763" s="11"/>
      <c r="CFX763" s="11"/>
      <c r="CFY763" s="11"/>
      <c r="CFZ763" s="11"/>
      <c r="CGA763" s="11"/>
      <c r="CGB763" s="11"/>
      <c r="CGC763" s="11"/>
      <c r="CGD763" s="11"/>
      <c r="CGE763" s="11"/>
      <c r="CGF763" s="11"/>
      <c r="CGG763" s="11"/>
      <c r="CGH763" s="11"/>
      <c r="CGI763" s="11"/>
      <c r="CGJ763" s="11"/>
      <c r="CGK763" s="11"/>
      <c r="CGL763" s="11"/>
      <c r="CGM763" s="11"/>
      <c r="CGN763" s="11"/>
      <c r="CGO763" s="11"/>
      <c r="CGP763" s="11"/>
      <c r="CGQ763" s="11"/>
      <c r="CGR763" s="11"/>
      <c r="CGS763" s="11"/>
      <c r="CGT763" s="11"/>
      <c r="CGU763" s="11"/>
      <c r="CGV763" s="11"/>
      <c r="CGW763" s="11"/>
      <c r="CGX763" s="11"/>
      <c r="CGY763" s="11"/>
      <c r="CGZ763" s="11"/>
      <c r="CHA763" s="11"/>
      <c r="CHB763" s="11"/>
      <c r="CHC763" s="11"/>
      <c r="CHD763" s="11"/>
      <c r="CHE763" s="11"/>
      <c r="CHF763" s="11"/>
      <c r="CHG763" s="11"/>
      <c r="CHH763" s="11"/>
      <c r="CHI763" s="11"/>
      <c r="CHJ763" s="11"/>
      <c r="CHK763" s="11"/>
      <c r="CHL763" s="11"/>
      <c r="CHM763" s="11"/>
      <c r="CHN763" s="11"/>
      <c r="CHO763" s="11"/>
      <c r="CHP763" s="11"/>
      <c r="CHQ763" s="11"/>
      <c r="CHR763" s="11"/>
      <c r="CHS763" s="11"/>
      <c r="CHT763" s="11"/>
      <c r="CHU763" s="11"/>
      <c r="CHV763" s="11"/>
      <c r="CHW763" s="11"/>
      <c r="CHX763" s="11"/>
      <c r="CHY763" s="11"/>
      <c r="CHZ763" s="11"/>
      <c r="CIA763" s="11"/>
      <c r="CIB763" s="11"/>
      <c r="CIC763" s="11"/>
      <c r="CID763" s="11"/>
      <c r="CIE763" s="11"/>
      <c r="CIF763" s="11"/>
      <c r="CIG763" s="11"/>
      <c r="CIH763" s="11"/>
      <c r="CII763" s="11"/>
      <c r="CIJ763" s="11"/>
      <c r="CIK763" s="11"/>
      <c r="CIL763" s="11"/>
      <c r="CIM763" s="11"/>
      <c r="CIN763" s="11"/>
      <c r="CIO763" s="11"/>
      <c r="CIP763" s="11"/>
      <c r="CIQ763" s="11"/>
      <c r="CIR763" s="11"/>
      <c r="CIS763" s="11"/>
      <c r="CIT763" s="11"/>
      <c r="CIU763" s="11"/>
      <c r="CIV763" s="11"/>
      <c r="CIW763" s="11"/>
      <c r="CIX763" s="11"/>
      <c r="CIY763" s="11"/>
      <c r="CIZ763" s="11"/>
      <c r="CJA763" s="11"/>
      <c r="CJB763" s="11"/>
      <c r="CJC763" s="11"/>
      <c r="CJD763" s="11"/>
      <c r="CJE763" s="11"/>
      <c r="CJF763" s="11"/>
      <c r="CJG763" s="11"/>
      <c r="CJH763" s="11"/>
      <c r="CJI763" s="11"/>
      <c r="CJJ763" s="11"/>
      <c r="CJK763" s="11"/>
      <c r="CJL763" s="11"/>
      <c r="CJM763" s="11"/>
      <c r="CJN763" s="11"/>
      <c r="CJO763" s="11"/>
      <c r="CJP763" s="11"/>
      <c r="CJQ763" s="11"/>
      <c r="CJR763" s="11"/>
      <c r="CJS763" s="11"/>
      <c r="CJT763" s="11"/>
      <c r="CJU763" s="11"/>
      <c r="CJV763" s="11"/>
      <c r="CJW763" s="11"/>
      <c r="CJX763" s="11"/>
      <c r="CJY763" s="11"/>
      <c r="CJZ763" s="11"/>
      <c r="CKA763" s="11"/>
      <c r="CKB763" s="11"/>
      <c r="CKC763" s="11"/>
      <c r="CKD763" s="11"/>
      <c r="CKE763" s="11"/>
      <c r="CKF763" s="11"/>
      <c r="CKG763" s="11"/>
      <c r="CKH763" s="11"/>
      <c r="CKI763" s="11"/>
      <c r="CKJ763" s="11"/>
      <c r="CKK763" s="11"/>
      <c r="CKL763" s="11"/>
      <c r="CKM763" s="11"/>
      <c r="CKN763" s="11"/>
      <c r="CKO763" s="11"/>
      <c r="CKP763" s="11"/>
      <c r="CKQ763" s="11"/>
      <c r="CKR763" s="11"/>
      <c r="CKS763" s="11"/>
      <c r="CKT763" s="11"/>
      <c r="CKU763" s="11"/>
      <c r="CKV763" s="11"/>
      <c r="CKW763" s="11"/>
      <c r="CKX763" s="11"/>
      <c r="CKY763" s="11"/>
      <c r="CKZ763" s="11"/>
      <c r="CLA763" s="11"/>
      <c r="CLB763" s="11"/>
      <c r="CLC763" s="11"/>
      <c r="CLD763" s="11"/>
      <c r="CLE763" s="11"/>
      <c r="CLF763" s="11"/>
      <c r="CLG763" s="11"/>
      <c r="CLH763" s="11"/>
      <c r="CLI763" s="11"/>
      <c r="CLJ763" s="11"/>
      <c r="CLK763" s="11"/>
      <c r="CLL763" s="11"/>
      <c r="CLM763" s="11"/>
      <c r="CLN763" s="11"/>
      <c r="CLO763" s="11"/>
      <c r="CLP763" s="11"/>
      <c r="CLQ763" s="11"/>
      <c r="CLR763" s="11"/>
      <c r="CLS763" s="11"/>
      <c r="CLT763" s="11"/>
      <c r="CLU763" s="11"/>
      <c r="CLV763" s="11"/>
      <c r="CLW763" s="11"/>
      <c r="CLX763" s="11"/>
      <c r="CLY763" s="11"/>
      <c r="CLZ763" s="11"/>
      <c r="CMA763" s="11"/>
      <c r="CMB763" s="11"/>
      <c r="CMC763" s="11"/>
      <c r="CMD763" s="11"/>
      <c r="CME763" s="11"/>
      <c r="CMF763" s="11"/>
      <c r="CMG763" s="11"/>
      <c r="CMH763" s="11"/>
      <c r="CMI763" s="11"/>
      <c r="CMJ763" s="11"/>
      <c r="CMK763" s="11"/>
      <c r="CML763" s="11"/>
      <c r="CMM763" s="11"/>
      <c r="CMN763" s="11"/>
      <c r="CMO763" s="11"/>
      <c r="CMP763" s="11"/>
      <c r="CMQ763" s="11"/>
      <c r="CMR763" s="11"/>
      <c r="CMS763" s="11"/>
      <c r="CMT763" s="11"/>
      <c r="CMU763" s="11"/>
      <c r="CMV763" s="11"/>
      <c r="CMW763" s="11"/>
      <c r="CMX763" s="11"/>
      <c r="CMY763" s="11"/>
      <c r="CMZ763" s="11"/>
      <c r="CNA763" s="11"/>
      <c r="CNB763" s="11"/>
      <c r="CNC763" s="11"/>
      <c r="CND763" s="11"/>
      <c r="CNE763" s="11"/>
      <c r="CNF763" s="11"/>
      <c r="CNG763" s="11"/>
      <c r="CNH763" s="11"/>
      <c r="CNI763" s="11"/>
      <c r="CNJ763" s="11"/>
      <c r="CNK763" s="11"/>
      <c r="CNL763" s="11"/>
      <c r="CNM763" s="11"/>
      <c r="CNN763" s="11"/>
      <c r="CNO763" s="11"/>
      <c r="CNP763" s="11"/>
      <c r="CNQ763" s="11"/>
      <c r="CNR763" s="11"/>
      <c r="CNS763" s="11"/>
      <c r="CNT763" s="11"/>
      <c r="CNU763" s="11"/>
      <c r="CNV763" s="11"/>
      <c r="CNW763" s="11"/>
      <c r="CNX763" s="11"/>
      <c r="CNY763" s="11"/>
      <c r="CNZ763" s="11"/>
      <c r="COA763" s="11"/>
      <c r="COB763" s="11"/>
      <c r="COC763" s="11"/>
      <c r="COD763" s="11"/>
      <c r="COE763" s="11"/>
      <c r="COF763" s="11"/>
      <c r="COG763" s="11"/>
      <c r="COH763" s="11"/>
      <c r="COI763" s="11"/>
      <c r="COJ763" s="11"/>
      <c r="COK763" s="11"/>
      <c r="COL763" s="11"/>
      <c r="COM763" s="11"/>
      <c r="CON763" s="11"/>
      <c r="COO763" s="11"/>
      <c r="COP763" s="11"/>
      <c r="COQ763" s="11"/>
      <c r="COR763" s="11"/>
      <c r="COS763" s="11"/>
      <c r="COT763" s="11"/>
      <c r="COU763" s="11"/>
      <c r="COV763" s="11"/>
      <c r="COW763" s="11"/>
      <c r="COX763" s="11"/>
      <c r="COY763" s="11"/>
      <c r="COZ763" s="11"/>
      <c r="CPA763" s="11"/>
      <c r="CPB763" s="11"/>
      <c r="CPC763" s="11"/>
      <c r="CPD763" s="11"/>
      <c r="CPE763" s="11"/>
      <c r="CPF763" s="11"/>
      <c r="CPG763" s="11"/>
      <c r="CPH763" s="11"/>
      <c r="CPI763" s="11"/>
      <c r="CPJ763" s="11"/>
      <c r="CPK763" s="11"/>
      <c r="CPL763" s="11"/>
      <c r="CPM763" s="11"/>
      <c r="CPN763" s="11"/>
      <c r="CPO763" s="11"/>
      <c r="CPP763" s="11"/>
      <c r="CPQ763" s="11"/>
      <c r="CPR763" s="11"/>
      <c r="CPS763" s="11"/>
      <c r="CPT763" s="11"/>
      <c r="CPU763" s="11"/>
      <c r="CPV763" s="11"/>
      <c r="CPW763" s="11"/>
      <c r="CPX763" s="11"/>
      <c r="CPY763" s="11"/>
      <c r="CPZ763" s="11"/>
      <c r="CQA763" s="11"/>
      <c r="CQB763" s="11"/>
      <c r="CQC763" s="11"/>
      <c r="CQD763" s="11"/>
      <c r="CQE763" s="11"/>
      <c r="CQF763" s="11"/>
      <c r="CQG763" s="11"/>
      <c r="CQH763" s="11"/>
      <c r="CQI763" s="11"/>
      <c r="CQJ763" s="11"/>
      <c r="CQK763" s="11"/>
      <c r="CQL763" s="11"/>
      <c r="CQM763" s="11"/>
      <c r="CQN763" s="11"/>
      <c r="CQO763" s="11"/>
      <c r="CQP763" s="11"/>
      <c r="CQQ763" s="11"/>
      <c r="CQR763" s="11"/>
      <c r="CQS763" s="11"/>
      <c r="CQT763" s="11"/>
      <c r="CQU763" s="11"/>
      <c r="CQV763" s="11"/>
      <c r="CQW763" s="11"/>
      <c r="CQX763" s="11"/>
      <c r="CQY763" s="11"/>
      <c r="CQZ763" s="11"/>
      <c r="CRA763" s="11"/>
      <c r="CRB763" s="11"/>
      <c r="CRC763" s="11"/>
      <c r="CRD763" s="11"/>
      <c r="CRE763" s="11"/>
      <c r="CRF763" s="11"/>
      <c r="CRG763" s="11"/>
      <c r="CRH763" s="11"/>
      <c r="CRI763" s="11"/>
      <c r="CRJ763" s="11"/>
      <c r="CRK763" s="11"/>
      <c r="CRL763" s="11"/>
      <c r="CRM763" s="11"/>
      <c r="CRN763" s="11"/>
      <c r="CRO763" s="11"/>
      <c r="CRP763" s="11"/>
      <c r="CRQ763" s="11"/>
      <c r="CRR763" s="11"/>
      <c r="CRS763" s="11"/>
      <c r="CRT763" s="11"/>
      <c r="CRU763" s="11"/>
      <c r="CRV763" s="11"/>
      <c r="CRW763" s="11"/>
      <c r="CRX763" s="11"/>
      <c r="CRY763" s="11"/>
      <c r="CRZ763" s="11"/>
      <c r="CSA763" s="11"/>
      <c r="CSB763" s="11"/>
      <c r="CSC763" s="11"/>
      <c r="CSD763" s="11"/>
      <c r="CSE763" s="11"/>
      <c r="CSF763" s="11"/>
      <c r="CSG763" s="11"/>
      <c r="CSH763" s="11"/>
      <c r="CSI763" s="11"/>
      <c r="CSJ763" s="11"/>
      <c r="CSK763" s="11"/>
      <c r="CSL763" s="11"/>
      <c r="CSM763" s="11"/>
      <c r="CSN763" s="11"/>
      <c r="CSO763" s="11"/>
      <c r="CSP763" s="11"/>
      <c r="CSQ763" s="11"/>
      <c r="CSR763" s="11"/>
      <c r="CSS763" s="11"/>
      <c r="CST763" s="11"/>
      <c r="CSU763" s="11"/>
      <c r="CSV763" s="11"/>
      <c r="CSW763" s="11"/>
      <c r="CSX763" s="11"/>
      <c r="CSY763" s="11"/>
      <c r="CSZ763" s="11"/>
      <c r="CTA763" s="11"/>
      <c r="CTB763" s="11"/>
      <c r="CTC763" s="11"/>
      <c r="CTD763" s="11"/>
      <c r="CTE763" s="11"/>
      <c r="CTF763" s="11"/>
      <c r="CTG763" s="11"/>
      <c r="CTH763" s="11"/>
      <c r="CTI763" s="11"/>
      <c r="CTJ763" s="11"/>
      <c r="CTK763" s="11"/>
      <c r="CTL763" s="11"/>
      <c r="CTM763" s="11"/>
      <c r="CTN763" s="11"/>
      <c r="CTO763" s="11"/>
      <c r="CTP763" s="11"/>
      <c r="CTQ763" s="11"/>
      <c r="CTR763" s="11"/>
      <c r="CTS763" s="11"/>
      <c r="CTT763" s="11"/>
      <c r="CTU763" s="11"/>
      <c r="CTV763" s="11"/>
      <c r="CTW763" s="11"/>
      <c r="CTX763" s="11"/>
      <c r="CTY763" s="11"/>
      <c r="CTZ763" s="11"/>
      <c r="CUA763" s="11"/>
      <c r="CUB763" s="11"/>
      <c r="CUC763" s="11"/>
      <c r="CUD763" s="11"/>
      <c r="CUE763" s="11"/>
      <c r="CUF763" s="11"/>
      <c r="CUG763" s="11"/>
      <c r="CUH763" s="11"/>
      <c r="CUI763" s="11"/>
      <c r="CUJ763" s="11"/>
      <c r="CUK763" s="11"/>
      <c r="CUL763" s="11"/>
      <c r="CUM763" s="11"/>
      <c r="CUN763" s="11"/>
      <c r="CUO763" s="11"/>
      <c r="CUP763" s="11"/>
      <c r="CUQ763" s="11"/>
      <c r="CUR763" s="11"/>
      <c r="CUS763" s="11"/>
      <c r="CUT763" s="11"/>
      <c r="CUU763" s="11"/>
      <c r="CUV763" s="11"/>
      <c r="CUW763" s="11"/>
      <c r="CUX763" s="11"/>
      <c r="CUY763" s="11"/>
      <c r="CUZ763" s="11"/>
      <c r="CVA763" s="11"/>
      <c r="CVB763" s="11"/>
      <c r="CVC763" s="11"/>
      <c r="CVD763" s="11"/>
      <c r="CVE763" s="11"/>
      <c r="CVF763" s="11"/>
      <c r="CVG763" s="11"/>
      <c r="CVH763" s="11"/>
      <c r="CVI763" s="11"/>
      <c r="CVJ763" s="11"/>
      <c r="CVK763" s="11"/>
      <c r="CVL763" s="11"/>
      <c r="CVM763" s="11"/>
      <c r="CVN763" s="11"/>
      <c r="CVO763" s="11"/>
      <c r="CVP763" s="11"/>
      <c r="CVQ763" s="11"/>
      <c r="CVR763" s="11"/>
      <c r="CVS763" s="11"/>
      <c r="CVT763" s="11"/>
      <c r="CVU763" s="11"/>
      <c r="CVV763" s="11"/>
      <c r="CVW763" s="11"/>
      <c r="CVX763" s="11"/>
      <c r="CVY763" s="11"/>
      <c r="CVZ763" s="11"/>
      <c r="CWA763" s="11"/>
      <c r="CWB763" s="11"/>
      <c r="CWC763" s="11"/>
      <c r="CWD763" s="11"/>
      <c r="CWE763" s="11"/>
      <c r="CWF763" s="11"/>
      <c r="CWG763" s="11"/>
      <c r="CWH763" s="11"/>
      <c r="CWI763" s="11"/>
      <c r="CWJ763" s="11"/>
      <c r="CWK763" s="11"/>
      <c r="CWL763" s="11"/>
      <c r="CWM763" s="11"/>
      <c r="CWN763" s="11"/>
      <c r="CWO763" s="11"/>
      <c r="CWP763" s="11"/>
      <c r="CWQ763" s="11"/>
      <c r="CWR763" s="11"/>
      <c r="CWS763" s="11"/>
      <c r="CWT763" s="11"/>
      <c r="CWU763" s="11"/>
      <c r="CWV763" s="11"/>
      <c r="CWW763" s="11"/>
      <c r="CWX763" s="11"/>
      <c r="CWY763" s="11"/>
      <c r="CWZ763" s="11"/>
      <c r="CXA763" s="11"/>
      <c r="CXB763" s="11"/>
      <c r="CXC763" s="11"/>
      <c r="CXD763" s="11"/>
      <c r="CXE763" s="11"/>
      <c r="CXF763" s="11"/>
      <c r="CXG763" s="11"/>
      <c r="CXH763" s="11"/>
      <c r="CXI763" s="11"/>
      <c r="CXJ763" s="11"/>
      <c r="CXK763" s="11"/>
      <c r="CXL763" s="11"/>
      <c r="CXM763" s="11"/>
      <c r="CXN763" s="11"/>
      <c r="CXO763" s="11"/>
      <c r="CXP763" s="11"/>
      <c r="CXQ763" s="11"/>
      <c r="CXR763" s="11"/>
      <c r="CXS763" s="11"/>
      <c r="CXT763" s="11"/>
      <c r="CXU763" s="11"/>
      <c r="CXV763" s="11"/>
      <c r="CXW763" s="11"/>
      <c r="CXX763" s="11"/>
      <c r="CXY763" s="11"/>
      <c r="CXZ763" s="11"/>
      <c r="CYA763" s="11"/>
      <c r="CYB763" s="11"/>
      <c r="CYC763" s="11"/>
      <c r="CYD763" s="11"/>
      <c r="CYE763" s="11"/>
      <c r="CYF763" s="11"/>
      <c r="CYG763" s="11"/>
      <c r="CYH763" s="11"/>
      <c r="CYI763" s="11"/>
      <c r="CYJ763" s="11"/>
      <c r="CYK763" s="11"/>
      <c r="CYL763" s="11"/>
      <c r="CYM763" s="11"/>
      <c r="CYN763" s="11"/>
      <c r="CYO763" s="11"/>
      <c r="CYP763" s="11"/>
      <c r="CYQ763" s="11"/>
      <c r="CYR763" s="11"/>
      <c r="CYS763" s="11"/>
      <c r="CYT763" s="11"/>
      <c r="CYU763" s="11"/>
      <c r="CYV763" s="11"/>
      <c r="CYW763" s="11"/>
      <c r="CYX763" s="11"/>
      <c r="CYY763" s="11"/>
      <c r="CYZ763" s="11"/>
      <c r="CZA763" s="11"/>
      <c r="CZB763" s="11"/>
      <c r="CZC763" s="11"/>
      <c r="CZD763" s="11"/>
      <c r="CZE763" s="11"/>
      <c r="CZF763" s="11"/>
      <c r="CZG763" s="11"/>
      <c r="CZH763" s="11"/>
      <c r="CZI763" s="11"/>
      <c r="CZJ763" s="11"/>
      <c r="CZK763" s="11"/>
      <c r="CZL763" s="11"/>
      <c r="CZM763" s="11"/>
      <c r="CZN763" s="11"/>
      <c r="CZO763" s="11"/>
      <c r="CZP763" s="11"/>
      <c r="CZQ763" s="11"/>
      <c r="CZR763" s="11"/>
      <c r="CZS763" s="11"/>
      <c r="CZT763" s="11"/>
      <c r="CZU763" s="11"/>
      <c r="CZV763" s="11"/>
      <c r="CZW763" s="11"/>
      <c r="CZX763" s="11"/>
      <c r="CZY763" s="11"/>
      <c r="CZZ763" s="11"/>
      <c r="DAA763" s="11"/>
      <c r="DAB763" s="11"/>
      <c r="DAC763" s="11"/>
      <c r="DAD763" s="11"/>
      <c r="DAE763" s="11"/>
      <c r="DAF763" s="11"/>
      <c r="DAG763" s="11"/>
      <c r="DAH763" s="11"/>
      <c r="DAI763" s="11"/>
      <c r="DAJ763" s="11"/>
      <c r="DAK763" s="11"/>
      <c r="DAL763" s="11"/>
      <c r="DAM763" s="11"/>
      <c r="DAN763" s="11"/>
      <c r="DAO763" s="11"/>
      <c r="DAP763" s="11"/>
      <c r="DAQ763" s="11"/>
      <c r="DAR763" s="11"/>
      <c r="DAS763" s="11"/>
      <c r="DAT763" s="11"/>
      <c r="DAU763" s="11"/>
      <c r="DAV763" s="11"/>
      <c r="DAW763" s="11"/>
      <c r="DAX763" s="11"/>
      <c r="DAY763" s="11"/>
      <c r="DAZ763" s="11"/>
      <c r="DBA763" s="11"/>
      <c r="DBB763" s="11"/>
      <c r="DBC763" s="11"/>
      <c r="DBD763" s="11"/>
      <c r="DBE763" s="11"/>
      <c r="DBF763" s="11"/>
      <c r="DBG763" s="11"/>
      <c r="DBH763" s="11"/>
      <c r="DBI763" s="11"/>
      <c r="DBJ763" s="11"/>
      <c r="DBK763" s="11"/>
      <c r="DBL763" s="11"/>
      <c r="DBM763" s="11"/>
      <c r="DBN763" s="11"/>
      <c r="DBO763" s="11"/>
      <c r="DBP763" s="11"/>
      <c r="DBQ763" s="11"/>
      <c r="DBR763" s="11"/>
      <c r="DBS763" s="11"/>
      <c r="DBT763" s="11"/>
      <c r="DBU763" s="11"/>
      <c r="DBV763" s="11"/>
      <c r="DBW763" s="11"/>
      <c r="DBX763" s="11"/>
      <c r="DBY763" s="11"/>
      <c r="DBZ763" s="11"/>
      <c r="DCA763" s="11"/>
      <c r="DCB763" s="11"/>
      <c r="DCC763" s="11"/>
      <c r="DCD763" s="11"/>
      <c r="DCE763" s="11"/>
      <c r="DCF763" s="11"/>
      <c r="DCG763" s="11"/>
      <c r="DCH763" s="11"/>
      <c r="DCI763" s="11"/>
      <c r="DCJ763" s="11"/>
      <c r="DCK763" s="11"/>
      <c r="DCL763" s="11"/>
      <c r="DCM763" s="11"/>
      <c r="DCN763" s="11"/>
      <c r="DCO763" s="11"/>
      <c r="DCP763" s="11"/>
      <c r="DCQ763" s="11"/>
      <c r="DCR763" s="11"/>
      <c r="DCS763" s="11"/>
      <c r="DCT763" s="11"/>
      <c r="DCU763" s="11"/>
      <c r="DCV763" s="11"/>
      <c r="DCW763" s="11"/>
      <c r="DCX763" s="11"/>
      <c r="DCY763" s="11"/>
      <c r="DCZ763" s="11"/>
      <c r="DDA763" s="11"/>
      <c r="DDB763" s="11"/>
      <c r="DDC763" s="11"/>
      <c r="DDD763" s="11"/>
      <c r="DDE763" s="11"/>
      <c r="DDF763" s="11"/>
      <c r="DDG763" s="11"/>
      <c r="DDH763" s="11"/>
      <c r="DDI763" s="11"/>
      <c r="DDJ763" s="11"/>
      <c r="DDK763" s="11"/>
      <c r="DDL763" s="11"/>
      <c r="DDM763" s="11"/>
      <c r="DDN763" s="11"/>
      <c r="DDO763" s="11"/>
      <c r="DDP763" s="11"/>
      <c r="DDQ763" s="11"/>
      <c r="DDR763" s="11"/>
      <c r="DDS763" s="11"/>
      <c r="DDT763" s="11"/>
      <c r="DDU763" s="11"/>
      <c r="DDV763" s="11"/>
      <c r="DDW763" s="11"/>
      <c r="DDX763" s="11"/>
      <c r="DDY763" s="11"/>
      <c r="DDZ763" s="11"/>
      <c r="DEA763" s="11"/>
      <c r="DEB763" s="11"/>
      <c r="DEC763" s="11"/>
      <c r="DED763" s="11"/>
      <c r="DEE763" s="11"/>
      <c r="DEF763" s="11"/>
      <c r="DEG763" s="11"/>
      <c r="DEH763" s="11"/>
      <c r="DEI763" s="11"/>
      <c r="DEJ763" s="11"/>
      <c r="DEK763" s="11"/>
      <c r="DEL763" s="11"/>
      <c r="DEM763" s="11"/>
      <c r="DEN763" s="11"/>
      <c r="DEO763" s="11"/>
      <c r="DEP763" s="11"/>
      <c r="DEQ763" s="11"/>
      <c r="DER763" s="11"/>
      <c r="DES763" s="11"/>
      <c r="DET763" s="11"/>
      <c r="DEU763" s="11"/>
      <c r="DEV763" s="11"/>
      <c r="DEW763" s="11"/>
      <c r="DEX763" s="11"/>
      <c r="DEY763" s="11"/>
      <c r="DEZ763" s="11"/>
      <c r="DFA763" s="11"/>
      <c r="DFB763" s="11"/>
      <c r="DFC763" s="11"/>
      <c r="DFD763" s="11"/>
      <c r="DFE763" s="11"/>
      <c r="DFF763" s="11"/>
      <c r="DFG763" s="11"/>
      <c r="DFH763" s="11"/>
      <c r="DFI763" s="11"/>
      <c r="DFJ763" s="11"/>
      <c r="DFK763" s="11"/>
      <c r="DFL763" s="11"/>
      <c r="DFM763" s="11"/>
      <c r="DFN763" s="11"/>
      <c r="DFO763" s="11"/>
      <c r="DFP763" s="11"/>
      <c r="DFQ763" s="11"/>
      <c r="DFR763" s="11"/>
      <c r="DFS763" s="11"/>
      <c r="DFT763" s="11"/>
      <c r="DFU763" s="11"/>
      <c r="DFV763" s="11"/>
      <c r="DFW763" s="11"/>
      <c r="DFX763" s="11"/>
      <c r="DFY763" s="11"/>
      <c r="DFZ763" s="11"/>
      <c r="DGA763" s="11"/>
      <c r="DGB763" s="11"/>
      <c r="DGC763" s="11"/>
      <c r="DGD763" s="11"/>
      <c r="DGE763" s="11"/>
      <c r="DGF763" s="11"/>
      <c r="DGG763" s="11"/>
      <c r="DGH763" s="11"/>
      <c r="DGI763" s="11"/>
      <c r="DGJ763" s="11"/>
      <c r="DGK763" s="11"/>
      <c r="DGL763" s="11"/>
      <c r="DGM763" s="11"/>
      <c r="DGN763" s="11"/>
      <c r="DGO763" s="11"/>
      <c r="DGP763" s="11"/>
      <c r="DGQ763" s="11"/>
      <c r="DGR763" s="11"/>
      <c r="DGS763" s="11"/>
      <c r="DGT763" s="11"/>
      <c r="DGU763" s="11"/>
      <c r="DGV763" s="11"/>
      <c r="DGW763" s="11"/>
      <c r="DGX763" s="11"/>
      <c r="DGY763" s="11"/>
      <c r="DGZ763" s="11"/>
      <c r="DHA763" s="11"/>
      <c r="DHB763" s="11"/>
      <c r="DHC763" s="11"/>
      <c r="DHD763" s="11"/>
      <c r="DHE763" s="11"/>
      <c r="DHF763" s="11"/>
      <c r="DHG763" s="11"/>
      <c r="DHH763" s="11"/>
      <c r="DHI763" s="11"/>
      <c r="DHJ763" s="11"/>
      <c r="DHK763" s="11"/>
      <c r="DHL763" s="11"/>
      <c r="DHM763" s="11"/>
      <c r="DHN763" s="11"/>
      <c r="DHO763" s="11"/>
      <c r="DHP763" s="11"/>
      <c r="DHQ763" s="11"/>
      <c r="DHR763" s="11"/>
      <c r="DHS763" s="11"/>
      <c r="DHT763" s="11"/>
      <c r="DHU763" s="11"/>
      <c r="DHV763" s="11"/>
      <c r="DHW763" s="11"/>
      <c r="DHX763" s="11"/>
      <c r="DHY763" s="11"/>
      <c r="DHZ763" s="11"/>
      <c r="DIA763" s="11"/>
      <c r="DIB763" s="11"/>
      <c r="DIC763" s="11"/>
      <c r="DID763" s="11"/>
      <c r="DIE763" s="11"/>
      <c r="DIF763" s="11"/>
      <c r="DIG763" s="11"/>
      <c r="DIH763" s="11"/>
      <c r="DII763" s="11"/>
      <c r="DIJ763" s="11"/>
      <c r="DIK763" s="11"/>
      <c r="DIL763" s="11"/>
      <c r="DIM763" s="11"/>
      <c r="DIN763" s="11"/>
      <c r="DIO763" s="11"/>
      <c r="DIP763" s="11"/>
      <c r="DIQ763" s="11"/>
      <c r="DIR763" s="11"/>
      <c r="DIS763" s="11"/>
      <c r="DIT763" s="11"/>
      <c r="DIU763" s="11"/>
      <c r="DIV763" s="11"/>
      <c r="DIW763" s="11"/>
      <c r="DIX763" s="11"/>
      <c r="DIY763" s="11"/>
      <c r="DIZ763" s="11"/>
      <c r="DJA763" s="11"/>
      <c r="DJB763" s="11"/>
      <c r="DJC763" s="11"/>
      <c r="DJD763" s="11"/>
      <c r="DJE763" s="11"/>
      <c r="DJF763" s="11"/>
      <c r="DJG763" s="11"/>
      <c r="DJH763" s="11"/>
      <c r="DJI763" s="11"/>
      <c r="DJJ763" s="11"/>
      <c r="DJK763" s="11"/>
      <c r="DJL763" s="11"/>
      <c r="DJM763" s="11"/>
      <c r="DJN763" s="11"/>
      <c r="DJO763" s="11"/>
      <c r="DJP763" s="11"/>
      <c r="DJQ763" s="11"/>
      <c r="DJR763" s="11"/>
      <c r="DJS763" s="11"/>
      <c r="DJT763" s="11"/>
      <c r="DJU763" s="11"/>
      <c r="DJV763" s="11"/>
      <c r="DJW763" s="11"/>
      <c r="DJX763" s="11"/>
      <c r="DJY763" s="11"/>
      <c r="DJZ763" s="11"/>
      <c r="DKA763" s="11"/>
      <c r="DKB763" s="11"/>
      <c r="DKC763" s="11"/>
      <c r="DKD763" s="11"/>
      <c r="DKE763" s="11"/>
      <c r="DKF763" s="11"/>
      <c r="DKG763" s="11"/>
      <c r="DKH763" s="11"/>
      <c r="DKI763" s="11"/>
      <c r="DKJ763" s="11"/>
      <c r="DKK763" s="11"/>
      <c r="DKL763" s="11"/>
      <c r="DKM763" s="11"/>
      <c r="DKN763" s="11"/>
      <c r="DKO763" s="11"/>
      <c r="DKP763" s="11"/>
      <c r="DKQ763" s="11"/>
      <c r="DKR763" s="11"/>
      <c r="DKS763" s="11"/>
      <c r="DKT763" s="11"/>
      <c r="DKU763" s="11"/>
      <c r="DKV763" s="11"/>
      <c r="DKW763" s="11"/>
      <c r="DKX763" s="11"/>
      <c r="DKY763" s="11"/>
      <c r="DKZ763" s="11"/>
      <c r="DLA763" s="11"/>
      <c r="DLB763" s="11"/>
      <c r="DLC763" s="11"/>
      <c r="DLD763" s="11"/>
      <c r="DLE763" s="11"/>
      <c r="DLF763" s="11"/>
      <c r="DLG763" s="11"/>
      <c r="DLH763" s="11"/>
      <c r="DLI763" s="11"/>
      <c r="DLJ763" s="11"/>
      <c r="DLK763" s="11"/>
      <c r="DLL763" s="11"/>
      <c r="DLM763" s="11"/>
      <c r="DLN763" s="11"/>
      <c r="DLO763" s="11"/>
      <c r="DLP763" s="11"/>
      <c r="DLQ763" s="11"/>
      <c r="DLR763" s="11"/>
      <c r="DLS763" s="11"/>
      <c r="DLT763" s="11"/>
      <c r="DLU763" s="11"/>
      <c r="DLV763" s="11"/>
      <c r="DLW763" s="11"/>
      <c r="DLX763" s="11"/>
      <c r="DLY763" s="11"/>
      <c r="DLZ763" s="11"/>
      <c r="DMA763" s="11"/>
      <c r="DMB763" s="11"/>
      <c r="DMC763" s="11"/>
      <c r="DMD763" s="11"/>
      <c r="DME763" s="11"/>
      <c r="DMF763" s="11"/>
      <c r="DMG763" s="11"/>
      <c r="DMH763" s="11"/>
      <c r="DMI763" s="11"/>
      <c r="DMJ763" s="11"/>
      <c r="DMK763" s="11"/>
      <c r="DML763" s="11"/>
      <c r="DMM763" s="11"/>
      <c r="DMN763" s="11"/>
      <c r="DMO763" s="11"/>
      <c r="DMP763" s="11"/>
      <c r="DMQ763" s="11"/>
      <c r="DMR763" s="11"/>
      <c r="DMS763" s="11"/>
      <c r="DMT763" s="11"/>
      <c r="DMU763" s="11"/>
      <c r="DMV763" s="11"/>
      <c r="DMW763" s="11"/>
      <c r="DMX763" s="11"/>
      <c r="DMY763" s="11"/>
      <c r="DMZ763" s="11"/>
      <c r="DNA763" s="11"/>
      <c r="DNB763" s="11"/>
      <c r="DNC763" s="11"/>
      <c r="DND763" s="11"/>
      <c r="DNE763" s="11"/>
      <c r="DNF763" s="11"/>
      <c r="DNG763" s="11"/>
      <c r="DNH763" s="11"/>
      <c r="DNI763" s="11"/>
      <c r="DNJ763" s="11"/>
      <c r="DNK763" s="11"/>
      <c r="DNL763" s="11"/>
      <c r="DNM763" s="11"/>
      <c r="DNN763" s="11"/>
      <c r="DNO763" s="11"/>
      <c r="DNP763" s="11"/>
      <c r="DNQ763" s="11"/>
      <c r="DNR763" s="11"/>
      <c r="DNS763" s="11"/>
      <c r="DNT763" s="11"/>
      <c r="DNU763" s="11"/>
      <c r="DNV763" s="11"/>
      <c r="DNW763" s="11"/>
      <c r="DNX763" s="11"/>
      <c r="DNY763" s="11"/>
      <c r="DNZ763" s="11"/>
      <c r="DOA763" s="11"/>
      <c r="DOB763" s="11"/>
      <c r="DOC763" s="11"/>
      <c r="DOD763" s="11"/>
      <c r="DOE763" s="11"/>
      <c r="DOF763" s="11"/>
      <c r="DOG763" s="11"/>
      <c r="DOH763" s="11"/>
      <c r="DOI763" s="11"/>
      <c r="DOJ763" s="11"/>
      <c r="DOK763" s="11"/>
      <c r="DOL763" s="11"/>
      <c r="DOM763" s="11"/>
      <c r="DON763" s="11"/>
      <c r="DOO763" s="11"/>
      <c r="DOP763" s="11"/>
      <c r="DOQ763" s="11"/>
      <c r="DOR763" s="11"/>
      <c r="DOS763" s="11"/>
      <c r="DOT763" s="11"/>
      <c r="DOU763" s="11"/>
      <c r="DOV763" s="11"/>
      <c r="DOW763" s="11"/>
      <c r="DOX763" s="11"/>
      <c r="DOY763" s="11"/>
      <c r="DOZ763" s="11"/>
      <c r="DPA763" s="11"/>
      <c r="DPB763" s="11"/>
      <c r="DPC763" s="11"/>
      <c r="DPD763" s="11"/>
      <c r="DPE763" s="11"/>
      <c r="DPF763" s="11"/>
      <c r="DPG763" s="11"/>
      <c r="DPH763" s="11"/>
      <c r="DPI763" s="11"/>
      <c r="DPJ763" s="11"/>
      <c r="DPK763" s="11"/>
      <c r="DPL763" s="11"/>
      <c r="DPM763" s="11"/>
      <c r="DPN763" s="11"/>
      <c r="DPO763" s="11"/>
      <c r="DPP763" s="11"/>
      <c r="DPQ763" s="11"/>
      <c r="DPR763" s="11"/>
      <c r="DPS763" s="11"/>
      <c r="DPT763" s="11"/>
      <c r="DPU763" s="11"/>
      <c r="DPV763" s="11"/>
      <c r="DPW763" s="11"/>
      <c r="DPX763" s="11"/>
      <c r="DPY763" s="11"/>
      <c r="DPZ763" s="11"/>
      <c r="DQA763" s="11"/>
      <c r="DQB763" s="11"/>
      <c r="DQC763" s="11"/>
      <c r="DQD763" s="11"/>
      <c r="DQE763" s="11"/>
      <c r="DQF763" s="11"/>
      <c r="DQG763" s="11"/>
      <c r="DQH763" s="11"/>
      <c r="DQI763" s="11"/>
      <c r="DQJ763" s="11"/>
      <c r="DQK763" s="11"/>
      <c r="DQL763" s="11"/>
      <c r="DQM763" s="11"/>
      <c r="DQN763" s="11"/>
      <c r="DQO763" s="11"/>
      <c r="DQP763" s="11"/>
      <c r="DQQ763" s="11"/>
      <c r="DQR763" s="11"/>
      <c r="DQS763" s="11"/>
      <c r="DQT763" s="11"/>
      <c r="DQU763" s="11"/>
      <c r="DQV763" s="11"/>
      <c r="DQW763" s="11"/>
      <c r="DQX763" s="11"/>
      <c r="DQY763" s="11"/>
      <c r="DQZ763" s="11"/>
      <c r="DRA763" s="11"/>
      <c r="DRB763" s="11"/>
      <c r="DRC763" s="11"/>
      <c r="DRD763" s="11"/>
      <c r="DRE763" s="11"/>
      <c r="DRF763" s="11"/>
      <c r="DRG763" s="11"/>
      <c r="DRH763" s="11"/>
      <c r="DRI763" s="11"/>
      <c r="DRJ763" s="11"/>
      <c r="DRK763" s="11"/>
      <c r="DRL763" s="11"/>
      <c r="DRM763" s="11"/>
      <c r="DRN763" s="11"/>
      <c r="DRO763" s="11"/>
      <c r="DRP763" s="11"/>
      <c r="DRQ763" s="11"/>
      <c r="DRR763" s="11"/>
      <c r="DRS763" s="11"/>
      <c r="DRT763" s="11"/>
      <c r="DRU763" s="11"/>
      <c r="DRV763" s="11"/>
      <c r="DRW763" s="11"/>
      <c r="DRX763" s="11"/>
      <c r="DRY763" s="11"/>
      <c r="DRZ763" s="11"/>
      <c r="DSA763" s="11"/>
      <c r="DSB763" s="11"/>
      <c r="DSC763" s="11"/>
      <c r="DSD763" s="11"/>
      <c r="DSE763" s="11"/>
      <c r="DSF763" s="11"/>
      <c r="DSG763" s="11"/>
      <c r="DSH763" s="11"/>
      <c r="DSI763" s="11"/>
      <c r="DSJ763" s="11"/>
      <c r="DSK763" s="11"/>
      <c r="DSL763" s="11"/>
      <c r="DSM763" s="11"/>
      <c r="DSN763" s="11"/>
      <c r="DSO763" s="11"/>
      <c r="DSP763" s="11"/>
      <c r="DSQ763" s="11"/>
      <c r="DSR763" s="11"/>
      <c r="DSS763" s="11"/>
      <c r="DST763" s="11"/>
      <c r="DSU763" s="11"/>
      <c r="DSV763" s="11"/>
      <c r="DSW763" s="11"/>
      <c r="DSX763" s="11"/>
      <c r="DSY763" s="11"/>
      <c r="DSZ763" s="11"/>
      <c r="DTA763" s="11"/>
      <c r="DTB763" s="11"/>
      <c r="DTC763" s="11"/>
      <c r="DTD763" s="11"/>
      <c r="DTE763" s="11"/>
      <c r="DTF763" s="11"/>
      <c r="DTG763" s="11"/>
      <c r="DTH763" s="11"/>
      <c r="DTI763" s="11"/>
      <c r="DTJ763" s="11"/>
      <c r="DTK763" s="11"/>
      <c r="DTL763" s="11"/>
      <c r="DTM763" s="11"/>
      <c r="DTN763" s="11"/>
      <c r="DTO763" s="11"/>
      <c r="DTP763" s="11"/>
      <c r="DTQ763" s="11"/>
      <c r="DTR763" s="11"/>
      <c r="DTS763" s="11"/>
      <c r="DTT763" s="11"/>
      <c r="DTU763" s="11"/>
      <c r="DTV763" s="11"/>
      <c r="DTW763" s="11"/>
      <c r="DTX763" s="11"/>
      <c r="DTY763" s="11"/>
      <c r="DTZ763" s="11"/>
      <c r="DUA763" s="11"/>
      <c r="DUB763" s="11"/>
      <c r="DUC763" s="11"/>
      <c r="DUD763" s="11"/>
      <c r="DUE763" s="11"/>
      <c r="DUF763" s="11"/>
      <c r="DUG763" s="11"/>
      <c r="DUH763" s="11"/>
      <c r="DUI763" s="11"/>
      <c r="DUJ763" s="11"/>
      <c r="DUK763" s="11"/>
      <c r="DUL763" s="11"/>
      <c r="DUM763" s="11"/>
      <c r="DUN763" s="11"/>
      <c r="DUO763" s="11"/>
      <c r="DUP763" s="11"/>
      <c r="DUQ763" s="11"/>
      <c r="DUR763" s="11"/>
      <c r="DUS763" s="11"/>
      <c r="DUT763" s="11"/>
      <c r="DUU763" s="11"/>
      <c r="DUV763" s="11"/>
      <c r="DUW763" s="11"/>
      <c r="DUX763" s="11"/>
      <c r="DUY763" s="11"/>
      <c r="DUZ763" s="11"/>
      <c r="DVA763" s="11"/>
      <c r="DVB763" s="11"/>
      <c r="DVC763" s="11"/>
      <c r="DVD763" s="11"/>
      <c r="DVE763" s="11"/>
      <c r="DVF763" s="11"/>
      <c r="DVG763" s="11"/>
      <c r="DVH763" s="11"/>
      <c r="DVI763" s="11"/>
      <c r="DVJ763" s="11"/>
      <c r="DVK763" s="11"/>
      <c r="DVL763" s="11"/>
      <c r="DVM763" s="11"/>
      <c r="DVN763" s="11"/>
      <c r="DVO763" s="11"/>
      <c r="DVP763" s="11"/>
      <c r="DVQ763" s="11"/>
      <c r="DVR763" s="11"/>
      <c r="DVS763" s="11"/>
      <c r="DVT763" s="11"/>
      <c r="DVU763" s="11"/>
      <c r="DVV763" s="11"/>
      <c r="DVW763" s="11"/>
      <c r="DVX763" s="11"/>
      <c r="DVY763" s="11"/>
      <c r="DVZ763" s="11"/>
      <c r="DWA763" s="11"/>
      <c r="DWB763" s="11"/>
      <c r="DWC763" s="11"/>
      <c r="DWD763" s="11"/>
      <c r="DWE763" s="11"/>
      <c r="DWF763" s="11"/>
      <c r="DWG763" s="11"/>
      <c r="DWH763" s="11"/>
      <c r="DWI763" s="11"/>
      <c r="DWJ763" s="11"/>
      <c r="DWK763" s="11"/>
      <c r="DWL763" s="11"/>
      <c r="DWM763" s="11"/>
      <c r="DWN763" s="11"/>
      <c r="DWO763" s="11"/>
      <c r="DWP763" s="11"/>
      <c r="DWQ763" s="11"/>
      <c r="DWR763" s="11"/>
      <c r="DWS763" s="11"/>
      <c r="DWT763" s="11"/>
      <c r="DWU763" s="11"/>
      <c r="DWV763" s="11"/>
      <c r="DWW763" s="11"/>
      <c r="DWX763" s="11"/>
      <c r="DWY763" s="11"/>
      <c r="DWZ763" s="11"/>
      <c r="DXA763" s="11"/>
      <c r="DXB763" s="11"/>
      <c r="DXC763" s="11"/>
      <c r="DXD763" s="11"/>
      <c r="DXE763" s="11"/>
      <c r="DXF763" s="11"/>
      <c r="DXG763" s="11"/>
      <c r="DXH763" s="11"/>
      <c r="DXI763" s="11"/>
      <c r="DXJ763" s="11"/>
      <c r="DXK763" s="11"/>
      <c r="DXL763" s="11"/>
      <c r="DXM763" s="11"/>
      <c r="DXN763" s="11"/>
      <c r="DXO763" s="11"/>
      <c r="DXP763" s="11"/>
      <c r="DXQ763" s="11"/>
      <c r="DXR763" s="11"/>
      <c r="DXS763" s="11"/>
      <c r="DXT763" s="11"/>
      <c r="DXU763" s="11"/>
      <c r="DXV763" s="11"/>
      <c r="DXW763" s="11"/>
      <c r="DXX763" s="11"/>
      <c r="DXY763" s="11"/>
      <c r="DXZ763" s="11"/>
      <c r="DYA763" s="11"/>
      <c r="DYB763" s="11"/>
      <c r="DYC763" s="11"/>
      <c r="DYD763" s="11"/>
      <c r="DYE763" s="11"/>
      <c r="DYF763" s="11"/>
      <c r="DYG763" s="11"/>
      <c r="DYH763" s="11"/>
      <c r="DYI763" s="11"/>
      <c r="DYJ763" s="11"/>
      <c r="DYK763" s="11"/>
      <c r="DYL763" s="11"/>
      <c r="DYM763" s="11"/>
      <c r="DYN763" s="11"/>
      <c r="DYO763" s="11"/>
      <c r="DYP763" s="11"/>
      <c r="DYQ763" s="11"/>
      <c r="DYR763" s="11"/>
      <c r="DYS763" s="11"/>
      <c r="DYT763" s="11"/>
      <c r="DYU763" s="11"/>
      <c r="DYV763" s="11"/>
      <c r="DYW763" s="11"/>
      <c r="DYX763" s="11"/>
      <c r="DYY763" s="11"/>
      <c r="DYZ763" s="11"/>
      <c r="DZA763" s="11"/>
      <c r="DZB763" s="11"/>
      <c r="DZC763" s="11"/>
      <c r="DZD763" s="11"/>
      <c r="DZE763" s="11"/>
      <c r="DZF763" s="11"/>
      <c r="DZG763" s="11"/>
      <c r="DZH763" s="11"/>
      <c r="DZI763" s="11"/>
      <c r="DZJ763" s="11"/>
      <c r="DZK763" s="11"/>
      <c r="DZL763" s="11"/>
      <c r="DZM763" s="11"/>
      <c r="DZN763" s="11"/>
      <c r="DZO763" s="11"/>
      <c r="DZP763" s="11"/>
      <c r="DZQ763" s="11"/>
      <c r="DZR763" s="11"/>
      <c r="DZS763" s="11"/>
      <c r="DZT763" s="11"/>
      <c r="DZU763" s="11"/>
      <c r="DZV763" s="11"/>
      <c r="DZW763" s="11"/>
      <c r="DZX763" s="11"/>
      <c r="DZY763" s="11"/>
      <c r="DZZ763" s="11"/>
      <c r="EAA763" s="11"/>
      <c r="EAB763" s="11"/>
      <c r="EAC763" s="11"/>
      <c r="EAD763" s="11"/>
      <c r="EAE763" s="11"/>
      <c r="EAF763" s="11"/>
      <c r="EAG763" s="11"/>
      <c r="EAH763" s="11"/>
      <c r="EAI763" s="11"/>
      <c r="EAJ763" s="11"/>
      <c r="EAK763" s="11"/>
      <c r="EAL763" s="11"/>
      <c r="EAM763" s="11"/>
      <c r="EAN763" s="11"/>
      <c r="EAO763" s="11"/>
      <c r="EAP763" s="11"/>
      <c r="EAQ763" s="11"/>
      <c r="EAR763" s="11"/>
      <c r="EAS763" s="11"/>
      <c r="EAT763" s="11"/>
      <c r="EAU763" s="11"/>
      <c r="EAV763" s="11"/>
      <c r="EAW763" s="11"/>
      <c r="EAX763" s="11"/>
      <c r="EAY763" s="11"/>
      <c r="EAZ763" s="11"/>
      <c r="EBA763" s="11"/>
      <c r="EBB763" s="11"/>
      <c r="EBC763" s="11"/>
      <c r="EBD763" s="11"/>
      <c r="EBE763" s="11"/>
      <c r="EBF763" s="11"/>
      <c r="EBG763" s="11"/>
      <c r="EBH763" s="11"/>
      <c r="EBI763" s="11"/>
      <c r="EBJ763" s="11"/>
      <c r="EBK763" s="11"/>
      <c r="EBL763" s="11"/>
      <c r="EBM763" s="11"/>
      <c r="EBN763" s="11"/>
      <c r="EBO763" s="11"/>
      <c r="EBP763" s="11"/>
      <c r="EBQ763" s="11"/>
      <c r="EBR763" s="11"/>
      <c r="EBS763" s="11"/>
      <c r="EBT763" s="11"/>
      <c r="EBU763" s="11"/>
      <c r="EBV763" s="11"/>
      <c r="EBW763" s="11"/>
      <c r="EBX763" s="11"/>
      <c r="EBY763" s="11"/>
      <c r="EBZ763" s="11"/>
      <c r="ECA763" s="11"/>
      <c r="ECB763" s="11"/>
      <c r="ECC763" s="11"/>
      <c r="ECD763" s="11"/>
      <c r="ECE763" s="11"/>
      <c r="ECF763" s="11"/>
      <c r="ECG763" s="11"/>
      <c r="ECH763" s="11"/>
      <c r="ECI763" s="11"/>
      <c r="ECJ763" s="11"/>
      <c r="ECK763" s="11"/>
      <c r="ECL763" s="11"/>
      <c r="ECM763" s="11"/>
      <c r="ECN763" s="11"/>
      <c r="ECO763" s="11"/>
      <c r="ECP763" s="11"/>
      <c r="ECQ763" s="11"/>
      <c r="ECR763" s="11"/>
      <c r="ECS763" s="11"/>
      <c r="ECT763" s="11"/>
      <c r="ECU763" s="11"/>
      <c r="ECV763" s="11"/>
      <c r="ECW763" s="11"/>
      <c r="ECX763" s="11"/>
      <c r="ECY763" s="11"/>
      <c r="ECZ763" s="11"/>
      <c r="EDA763" s="11"/>
      <c r="EDB763" s="11"/>
      <c r="EDC763" s="11"/>
      <c r="EDD763" s="11"/>
      <c r="EDE763" s="11"/>
      <c r="EDF763" s="11"/>
      <c r="EDG763" s="11"/>
      <c r="EDH763" s="11"/>
      <c r="EDI763" s="11"/>
      <c r="EDJ763" s="11"/>
      <c r="EDK763" s="11"/>
      <c r="EDL763" s="11"/>
      <c r="EDM763" s="11"/>
      <c r="EDN763" s="11"/>
      <c r="EDO763" s="11"/>
      <c r="EDP763" s="11"/>
      <c r="EDQ763" s="11"/>
      <c r="EDR763" s="11"/>
      <c r="EDS763" s="11"/>
      <c r="EDT763" s="11"/>
      <c r="EDU763" s="11"/>
      <c r="EDV763" s="11"/>
      <c r="EDW763" s="11"/>
      <c r="EDX763" s="11"/>
      <c r="EDY763" s="11"/>
      <c r="EDZ763" s="11"/>
      <c r="EEA763" s="11"/>
      <c r="EEB763" s="11"/>
      <c r="EEC763" s="11"/>
      <c r="EED763" s="11"/>
      <c r="EEE763" s="11"/>
      <c r="EEF763" s="11"/>
      <c r="EEG763" s="11"/>
      <c r="EEH763" s="11"/>
      <c r="EEI763" s="11"/>
      <c r="EEJ763" s="11"/>
      <c r="EEK763" s="11"/>
      <c r="EEL763" s="11"/>
      <c r="EEM763" s="11"/>
      <c r="EEN763" s="11"/>
      <c r="EEO763" s="11"/>
      <c r="EEP763" s="11"/>
      <c r="EEQ763" s="11"/>
      <c r="EER763" s="11"/>
      <c r="EES763" s="11"/>
      <c r="EET763" s="11"/>
      <c r="EEU763" s="11"/>
      <c r="EEV763" s="11"/>
      <c r="EEW763" s="11"/>
      <c r="EEX763" s="11"/>
      <c r="EEY763" s="11"/>
      <c r="EEZ763" s="11"/>
      <c r="EFA763" s="11"/>
      <c r="EFB763" s="11"/>
      <c r="EFC763" s="11"/>
      <c r="EFD763" s="11"/>
      <c r="EFE763" s="11"/>
      <c r="EFF763" s="11"/>
      <c r="EFG763" s="11"/>
      <c r="EFH763" s="11"/>
      <c r="EFI763" s="11"/>
      <c r="EFJ763" s="11"/>
      <c r="EFK763" s="11"/>
      <c r="EFL763" s="11"/>
      <c r="EFM763" s="11"/>
      <c r="EFN763" s="11"/>
      <c r="EFO763" s="11"/>
      <c r="EFP763" s="11"/>
      <c r="EFQ763" s="11"/>
      <c r="EFR763" s="11"/>
      <c r="EFS763" s="11"/>
      <c r="EFT763" s="11"/>
      <c r="EFU763" s="11"/>
      <c r="EFV763" s="11"/>
      <c r="EFW763" s="11"/>
      <c r="EFX763" s="11"/>
      <c r="EFY763" s="11"/>
      <c r="EFZ763" s="11"/>
      <c r="EGA763" s="11"/>
      <c r="EGB763" s="11"/>
      <c r="EGC763" s="11"/>
      <c r="EGD763" s="11"/>
      <c r="EGE763" s="11"/>
      <c r="EGF763" s="11"/>
      <c r="EGG763" s="11"/>
      <c r="EGH763" s="11"/>
      <c r="EGI763" s="11"/>
      <c r="EGJ763" s="11"/>
      <c r="EGK763" s="11"/>
      <c r="EGL763" s="11"/>
      <c r="EGM763" s="11"/>
      <c r="EGN763" s="11"/>
      <c r="EGO763" s="11"/>
      <c r="EGP763" s="11"/>
      <c r="EGQ763" s="11"/>
      <c r="EGR763" s="11"/>
      <c r="EGS763" s="11"/>
      <c r="EGT763" s="11"/>
      <c r="EGU763" s="11"/>
      <c r="EGV763" s="11"/>
      <c r="EGW763" s="11"/>
      <c r="EGX763" s="11"/>
      <c r="EGY763" s="11"/>
      <c r="EGZ763" s="11"/>
      <c r="EHA763" s="11"/>
      <c r="EHB763" s="11"/>
      <c r="EHC763" s="11"/>
      <c r="EHD763" s="11"/>
      <c r="EHE763" s="11"/>
      <c r="EHF763" s="11"/>
      <c r="EHG763" s="11"/>
      <c r="EHH763" s="11"/>
      <c r="EHI763" s="11"/>
      <c r="EHJ763" s="11"/>
      <c r="EHK763" s="11"/>
      <c r="EHL763" s="11"/>
      <c r="EHM763" s="11"/>
      <c r="EHN763" s="11"/>
      <c r="EHO763" s="11"/>
      <c r="EHP763" s="11"/>
      <c r="EHQ763" s="11"/>
      <c r="EHR763" s="11"/>
      <c r="EHS763" s="11"/>
      <c r="EHT763" s="11"/>
      <c r="EHU763" s="11"/>
      <c r="EHV763" s="11"/>
      <c r="EHW763" s="11"/>
      <c r="EHX763" s="11"/>
      <c r="EHY763" s="11"/>
      <c r="EHZ763" s="11"/>
      <c r="EIA763" s="11"/>
      <c r="EIB763" s="11"/>
      <c r="EIC763" s="11"/>
      <c r="EID763" s="11"/>
      <c r="EIE763" s="11"/>
      <c r="EIF763" s="11"/>
      <c r="EIG763" s="11"/>
      <c r="EIH763" s="11"/>
      <c r="EII763" s="11"/>
      <c r="EIJ763" s="11"/>
      <c r="EIK763" s="11"/>
      <c r="EIL763" s="11"/>
      <c r="EIM763" s="11"/>
      <c r="EIN763" s="11"/>
      <c r="EIO763" s="11"/>
      <c r="EIP763" s="11"/>
      <c r="EIQ763" s="11"/>
      <c r="EIR763" s="11"/>
      <c r="EIS763" s="11"/>
      <c r="EIT763" s="11"/>
      <c r="EIU763" s="11"/>
      <c r="EIV763" s="11"/>
      <c r="EIW763" s="11"/>
      <c r="EIX763" s="11"/>
      <c r="EIY763" s="11"/>
      <c r="EIZ763" s="11"/>
      <c r="EJA763" s="11"/>
      <c r="EJB763" s="11"/>
      <c r="EJC763" s="11"/>
      <c r="EJD763" s="11"/>
      <c r="EJE763" s="11"/>
      <c r="EJF763" s="11"/>
      <c r="EJG763" s="11"/>
      <c r="EJH763" s="11"/>
      <c r="EJI763" s="11"/>
      <c r="EJJ763" s="11"/>
      <c r="EJK763" s="11"/>
      <c r="EJL763" s="11"/>
      <c r="EJM763" s="11"/>
      <c r="EJN763" s="11"/>
      <c r="EJO763" s="11"/>
      <c r="EJP763" s="11"/>
      <c r="EJQ763" s="11"/>
      <c r="EJR763" s="11"/>
      <c r="EJS763" s="11"/>
      <c r="EJT763" s="11"/>
      <c r="EJU763" s="11"/>
      <c r="EJV763" s="11"/>
      <c r="EJW763" s="11"/>
      <c r="EJX763" s="11"/>
      <c r="EJY763" s="11"/>
      <c r="EJZ763" s="11"/>
      <c r="EKA763" s="11"/>
      <c r="EKB763" s="11"/>
      <c r="EKC763" s="11"/>
      <c r="EKD763" s="11"/>
      <c r="EKE763" s="11"/>
      <c r="EKF763" s="11"/>
      <c r="EKG763" s="11"/>
      <c r="EKH763" s="11"/>
      <c r="EKI763" s="11"/>
      <c r="EKJ763" s="11"/>
      <c r="EKK763" s="11"/>
      <c r="EKL763" s="11"/>
      <c r="EKM763" s="11"/>
      <c r="EKN763" s="11"/>
      <c r="EKO763" s="11"/>
      <c r="EKP763" s="11"/>
      <c r="EKQ763" s="11"/>
      <c r="EKR763" s="11"/>
      <c r="EKS763" s="11"/>
      <c r="EKT763" s="11"/>
      <c r="EKU763" s="11"/>
      <c r="EKV763" s="11"/>
      <c r="EKW763" s="11"/>
      <c r="EKX763" s="11"/>
      <c r="EKY763" s="11"/>
      <c r="EKZ763" s="11"/>
      <c r="ELA763" s="11"/>
      <c r="ELB763" s="11"/>
      <c r="ELC763" s="11"/>
      <c r="ELD763" s="11"/>
      <c r="ELE763" s="11"/>
      <c r="ELF763" s="11"/>
      <c r="ELG763" s="11"/>
      <c r="ELH763" s="11"/>
      <c r="ELI763" s="11"/>
      <c r="ELJ763" s="11"/>
      <c r="ELK763" s="11"/>
      <c r="ELL763" s="11"/>
      <c r="ELM763" s="11"/>
      <c r="ELN763" s="11"/>
      <c r="ELO763" s="11"/>
      <c r="ELP763" s="11"/>
      <c r="ELQ763" s="11"/>
      <c r="ELR763" s="11"/>
      <c r="ELS763" s="11"/>
      <c r="ELT763" s="11"/>
      <c r="ELU763" s="11"/>
    </row>
    <row r="764" spans="1:341 1271:3713" s="20" customFormat="1">
      <c r="A764" s="11"/>
      <c r="B764" s="177" t="s">
        <v>48</v>
      </c>
      <c r="C764" s="178">
        <f>20*0.2*44/12*1000</f>
        <v>14666.666666666666</v>
      </c>
      <c r="D764" s="156" t="s">
        <v>49</v>
      </c>
      <c r="E764" s="178" t="s">
        <v>414</v>
      </c>
      <c r="F764" s="11"/>
      <c r="G764" s="11"/>
      <c r="H764" s="11"/>
      <c r="I764" s="11"/>
      <c r="J764" s="11"/>
      <c r="K764" s="11"/>
      <c r="L764" s="11"/>
      <c r="M764" s="11"/>
      <c r="N764" s="11"/>
      <c r="O764" s="11"/>
      <c r="P764" s="11"/>
      <c r="Q764" s="11"/>
      <c r="R764" s="11"/>
      <c r="S764" s="417"/>
      <c r="T764" s="35"/>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c r="BH764" s="11"/>
      <c r="BI764" s="11"/>
      <c r="BJ764" s="11"/>
      <c r="BK764" s="11"/>
      <c r="BL764" s="11"/>
      <c r="BM764" s="11"/>
      <c r="BN764" s="11"/>
      <c r="BO764" s="11"/>
      <c r="BP764" s="11"/>
      <c r="BQ764" s="11"/>
      <c r="BR764" s="11"/>
      <c r="BS764" s="11"/>
      <c r="BT764" s="11"/>
      <c r="BU764" s="11"/>
      <c r="BV764" s="11"/>
      <c r="BW764" s="11"/>
      <c r="BX764" s="11"/>
      <c r="BY764" s="11"/>
      <c r="BZ764" s="11"/>
      <c r="CA764" s="11"/>
      <c r="CB764" s="11"/>
      <c r="CC764" s="11"/>
      <c r="CD764" s="11"/>
      <c r="CE764" s="11"/>
      <c r="CF764" s="11"/>
      <c r="CG764" s="11"/>
      <c r="CH764" s="11"/>
      <c r="CI764" s="11"/>
      <c r="CJ764" s="11"/>
      <c r="CK764" s="11"/>
      <c r="CL764" s="11"/>
      <c r="CM764" s="11"/>
      <c r="CN764" s="11"/>
      <c r="CO764" s="11"/>
      <c r="CP764" s="11"/>
      <c r="CQ764" s="11"/>
      <c r="CR764" s="11"/>
      <c r="CS764" s="11"/>
      <c r="CT764" s="11"/>
      <c r="CU764" s="11"/>
      <c r="CV764" s="11"/>
      <c r="CW764" s="11"/>
      <c r="CX764" s="11"/>
      <c r="CY764" s="11"/>
      <c r="CZ764" s="11"/>
      <c r="DA764" s="11"/>
      <c r="DB764" s="11"/>
      <c r="DC764" s="11"/>
      <c r="DD764" s="11"/>
      <c r="DE764" s="11"/>
      <c r="DF764" s="11"/>
      <c r="DG764" s="11"/>
      <c r="DH764" s="11"/>
      <c r="DI764" s="11"/>
      <c r="DJ764" s="11"/>
      <c r="DK764" s="11"/>
      <c r="DL764" s="11"/>
      <c r="DM764" s="11"/>
      <c r="DN764" s="11"/>
      <c r="DO764" s="11"/>
      <c r="DP764" s="11"/>
      <c r="DQ764" s="11"/>
      <c r="DR764" s="11"/>
      <c r="DS764" s="11"/>
      <c r="DT764" s="11"/>
      <c r="DU764" s="11"/>
      <c r="DV764" s="11"/>
      <c r="DW764" s="11"/>
      <c r="DX764" s="11"/>
      <c r="DY764" s="11"/>
      <c r="DZ764" s="11"/>
      <c r="EA764" s="11"/>
      <c r="EB764" s="11"/>
      <c r="EC764" s="11"/>
      <c r="ED764" s="11"/>
      <c r="EE764" s="11"/>
      <c r="EF764" s="11"/>
      <c r="EG764" s="11"/>
      <c r="EH764" s="11"/>
      <c r="EI764" s="11"/>
      <c r="EJ764" s="11"/>
      <c r="EK764" s="11"/>
      <c r="EL764" s="11"/>
      <c r="EM764" s="11"/>
      <c r="EN764" s="11"/>
      <c r="EO764" s="11"/>
      <c r="EP764" s="11"/>
      <c r="EQ764" s="11"/>
      <c r="ER764" s="11"/>
      <c r="ES764" s="11"/>
      <c r="ET764" s="11"/>
      <c r="EU764" s="11"/>
      <c r="EV764" s="11"/>
      <c r="EW764" s="11"/>
      <c r="EX764" s="11"/>
      <c r="EY764" s="11"/>
      <c r="EZ764" s="11"/>
      <c r="FA764" s="11"/>
      <c r="FB764" s="11"/>
      <c r="FC764" s="11"/>
      <c r="FD764" s="11"/>
      <c r="FE764" s="11"/>
      <c r="FF764" s="11"/>
      <c r="FG764" s="11"/>
      <c r="FH764" s="11"/>
      <c r="FI764" s="11"/>
      <c r="FJ764" s="11"/>
      <c r="FK764" s="11"/>
      <c r="FL764" s="11"/>
      <c r="FM764" s="11"/>
      <c r="FN764" s="11"/>
      <c r="FO764" s="11"/>
      <c r="FP764" s="11"/>
      <c r="FQ764" s="11"/>
      <c r="FR764" s="11"/>
      <c r="FS764" s="11"/>
      <c r="FT764" s="11"/>
      <c r="FU764" s="11"/>
      <c r="FV764" s="11"/>
      <c r="FW764" s="11"/>
      <c r="FX764" s="11"/>
      <c r="FY764" s="11"/>
      <c r="FZ764" s="11"/>
      <c r="GA764" s="11"/>
      <c r="GB764" s="11"/>
      <c r="GC764" s="11"/>
      <c r="GD764" s="11"/>
      <c r="GE764" s="11"/>
      <c r="GF764" s="11"/>
      <c r="GG764" s="11"/>
      <c r="GH764" s="11"/>
      <c r="GI764" s="11"/>
      <c r="GJ764" s="11"/>
      <c r="GK764" s="11"/>
      <c r="GL764" s="11"/>
      <c r="GM764" s="11"/>
      <c r="GN764" s="11"/>
      <c r="GO764" s="11"/>
      <c r="GP764" s="11"/>
      <c r="GQ764" s="11"/>
      <c r="GR764" s="11"/>
      <c r="GS764" s="11"/>
      <c r="GT764" s="11"/>
      <c r="GU764" s="11"/>
      <c r="GV764" s="11"/>
      <c r="GW764" s="11"/>
      <c r="GX764" s="11"/>
      <c r="GY764" s="11"/>
      <c r="GZ764" s="11"/>
      <c r="HA764" s="11"/>
      <c r="HB764" s="11"/>
      <c r="HC764" s="11"/>
      <c r="HD764" s="11"/>
      <c r="HE764" s="11"/>
      <c r="HF764" s="11"/>
      <c r="HG764" s="11"/>
      <c r="HH764" s="11"/>
      <c r="HI764" s="11"/>
      <c r="HJ764" s="11"/>
      <c r="HK764" s="11"/>
      <c r="HL764" s="11"/>
      <c r="HM764" s="11"/>
      <c r="HN764" s="11"/>
      <c r="HO764" s="11"/>
      <c r="HP764" s="11"/>
      <c r="HQ764" s="11"/>
      <c r="HR764" s="11"/>
      <c r="HS764" s="11"/>
      <c r="HT764" s="11"/>
      <c r="HU764" s="11"/>
      <c r="HV764" s="11"/>
      <c r="HW764" s="11"/>
      <c r="HX764" s="11"/>
      <c r="HY764" s="11"/>
      <c r="HZ764" s="11"/>
      <c r="IA764" s="11"/>
      <c r="IB764" s="11"/>
      <c r="IC764" s="11"/>
      <c r="ID764" s="11"/>
      <c r="IE764" s="11"/>
      <c r="IF764" s="11"/>
      <c r="IG764" s="11"/>
      <c r="IH764" s="11"/>
      <c r="II764" s="11"/>
      <c r="IJ764" s="11"/>
      <c r="IK764" s="11"/>
      <c r="IL764" s="11"/>
      <c r="IM764" s="11"/>
      <c r="IN764" s="11"/>
      <c r="IO764" s="11"/>
      <c r="IP764" s="11"/>
      <c r="IQ764" s="11"/>
      <c r="IR764" s="11"/>
      <c r="IS764" s="11"/>
      <c r="IT764" s="11"/>
      <c r="IU764" s="11"/>
      <c r="IV764" s="11"/>
      <c r="IW764" s="11"/>
      <c r="IX764" s="11"/>
      <c r="IY764" s="11"/>
      <c r="IZ764" s="11"/>
      <c r="JA764" s="11"/>
      <c r="JB764" s="11"/>
      <c r="JC764" s="11"/>
      <c r="JD764" s="11"/>
      <c r="JE764" s="11"/>
      <c r="JF764" s="11"/>
      <c r="JG764" s="11"/>
      <c r="JH764" s="11"/>
      <c r="JI764" s="11"/>
      <c r="JJ764" s="11"/>
      <c r="JK764" s="11"/>
      <c r="JL764" s="11"/>
      <c r="JM764" s="11"/>
      <c r="JN764" s="11"/>
      <c r="JO764" s="11"/>
      <c r="JP764" s="11"/>
      <c r="JQ764" s="11"/>
      <c r="JR764" s="11"/>
      <c r="JS764" s="11"/>
      <c r="JT764" s="11"/>
      <c r="JU764" s="11"/>
      <c r="JV764" s="11"/>
      <c r="JW764" s="11"/>
      <c r="JX764" s="11"/>
      <c r="JY764" s="11"/>
      <c r="JZ764" s="11"/>
      <c r="KA764" s="11"/>
      <c r="KB764" s="11"/>
      <c r="KC764" s="11"/>
      <c r="KD764" s="11"/>
      <c r="KE764" s="11"/>
      <c r="KF764" s="11"/>
      <c r="KG764" s="11"/>
      <c r="KH764" s="11"/>
      <c r="KI764" s="11"/>
      <c r="KJ764" s="11"/>
      <c r="KK764" s="11"/>
      <c r="KL764" s="11"/>
      <c r="KM764" s="11"/>
      <c r="KN764" s="11"/>
      <c r="KO764" s="11"/>
      <c r="KP764" s="11"/>
      <c r="KQ764" s="11"/>
      <c r="KR764" s="11"/>
      <c r="KS764" s="11"/>
      <c r="KT764" s="11"/>
      <c r="KU764" s="11"/>
      <c r="KV764" s="11"/>
      <c r="KW764" s="11"/>
      <c r="KX764" s="11"/>
      <c r="KY764" s="11"/>
      <c r="KZ764" s="11"/>
      <c r="LA764" s="11"/>
      <c r="LB764" s="11"/>
      <c r="LC764" s="11"/>
      <c r="LD764" s="11"/>
      <c r="LE764" s="11"/>
      <c r="LF764" s="11"/>
      <c r="LG764" s="11"/>
      <c r="LH764" s="11"/>
      <c r="LI764" s="11"/>
      <c r="LJ764" s="11"/>
      <c r="LK764" s="11"/>
      <c r="LL764" s="11"/>
      <c r="LM764" s="11"/>
      <c r="LN764" s="11"/>
      <c r="LO764" s="11"/>
      <c r="LP764" s="11"/>
      <c r="LQ764" s="11"/>
      <c r="LR764" s="11"/>
      <c r="LS764" s="11"/>
      <c r="LT764" s="11"/>
      <c r="LU764" s="11"/>
      <c r="LV764" s="11"/>
      <c r="LW764" s="11"/>
      <c r="LX764" s="11"/>
      <c r="LY764" s="11"/>
      <c r="LZ764" s="11"/>
      <c r="MA764" s="11"/>
      <c r="MB764" s="11"/>
      <c r="MC764" s="11"/>
      <c r="AVW764" s="11"/>
      <c r="AVX764" s="11"/>
      <c r="AVY764" s="11"/>
      <c r="AVZ764" s="11"/>
      <c r="AWA764" s="11"/>
      <c r="AWB764" s="11"/>
      <c r="AWC764" s="11"/>
      <c r="AWD764" s="11"/>
      <c r="AWE764" s="11"/>
      <c r="AWF764" s="11"/>
      <c r="AWG764" s="11"/>
      <c r="AWH764" s="11"/>
      <c r="AWI764" s="11"/>
      <c r="AWJ764" s="11"/>
      <c r="AWK764" s="11"/>
      <c r="AWL764" s="11"/>
      <c r="AWM764" s="11"/>
      <c r="AWN764" s="11"/>
      <c r="AWO764" s="11"/>
      <c r="AWP764" s="11"/>
      <c r="AWQ764" s="11"/>
      <c r="AWR764" s="11"/>
      <c r="AWS764" s="11"/>
      <c r="AWT764" s="11"/>
      <c r="AWU764" s="11"/>
      <c r="AWV764" s="11"/>
      <c r="AWW764" s="11"/>
      <c r="AWX764" s="11"/>
      <c r="AWY764" s="11"/>
      <c r="AWZ764" s="11"/>
      <c r="AXA764" s="11"/>
      <c r="AXB764" s="11"/>
      <c r="AXC764" s="11"/>
      <c r="AXD764" s="11"/>
      <c r="AXE764" s="11"/>
      <c r="AXF764" s="11"/>
      <c r="AXG764" s="11"/>
      <c r="AXH764" s="11"/>
      <c r="AXI764" s="11"/>
      <c r="AXJ764" s="11"/>
      <c r="AXK764" s="11"/>
      <c r="AXL764" s="11"/>
      <c r="AXM764" s="11"/>
      <c r="AXN764" s="11"/>
      <c r="AXO764" s="11"/>
      <c r="AXP764" s="11"/>
      <c r="AXQ764" s="11"/>
      <c r="AXR764" s="11"/>
      <c r="AXS764" s="11"/>
      <c r="AXT764" s="11"/>
      <c r="AXU764" s="11"/>
      <c r="AXV764" s="11"/>
      <c r="AXW764" s="11"/>
      <c r="AXX764" s="11"/>
      <c r="AXY764" s="11"/>
      <c r="AXZ764" s="11"/>
      <c r="AYA764" s="11"/>
      <c r="AYB764" s="11"/>
      <c r="AYC764" s="11"/>
      <c r="AYD764" s="11"/>
      <c r="AYE764" s="11"/>
      <c r="AYF764" s="11"/>
      <c r="AYG764" s="11"/>
      <c r="AYH764" s="11"/>
      <c r="AYI764" s="11"/>
      <c r="AYJ764" s="11"/>
      <c r="AYK764" s="11"/>
      <c r="AYL764" s="11"/>
      <c r="AYM764" s="11"/>
      <c r="AYN764" s="11"/>
      <c r="AYO764" s="11"/>
      <c r="AYP764" s="11"/>
      <c r="AYQ764" s="11"/>
      <c r="AYR764" s="11"/>
      <c r="AYS764" s="11"/>
      <c r="AYT764" s="11"/>
      <c r="AYU764" s="11"/>
      <c r="AYV764" s="11"/>
      <c r="AYW764" s="11"/>
      <c r="AYX764" s="11"/>
      <c r="AYY764" s="11"/>
      <c r="AYZ764" s="11"/>
      <c r="AZA764" s="11"/>
      <c r="AZB764" s="11"/>
      <c r="AZC764" s="11"/>
      <c r="AZD764" s="11"/>
      <c r="AZE764" s="11"/>
      <c r="AZF764" s="11"/>
      <c r="AZG764" s="11"/>
      <c r="AZH764" s="11"/>
      <c r="AZI764" s="11"/>
      <c r="AZJ764" s="11"/>
      <c r="AZK764" s="11"/>
      <c r="AZL764" s="11"/>
      <c r="AZM764" s="11"/>
      <c r="AZN764" s="11"/>
      <c r="AZO764" s="11"/>
      <c r="AZP764" s="11"/>
      <c r="AZQ764" s="11"/>
      <c r="AZR764" s="11"/>
      <c r="AZS764" s="11"/>
      <c r="AZT764" s="11"/>
      <c r="AZU764" s="11"/>
      <c r="AZV764" s="11"/>
      <c r="AZW764" s="11"/>
      <c r="AZX764" s="11"/>
      <c r="AZY764" s="11"/>
      <c r="AZZ764" s="11"/>
      <c r="BAA764" s="11"/>
      <c r="BAB764" s="11"/>
      <c r="BAC764" s="11"/>
      <c r="BAD764" s="11"/>
      <c r="BAE764" s="11"/>
      <c r="BAF764" s="11"/>
      <c r="BAG764" s="11"/>
      <c r="BAH764" s="11"/>
      <c r="BAI764" s="11"/>
      <c r="BAJ764" s="11"/>
      <c r="BAK764" s="11"/>
      <c r="BAL764" s="11"/>
      <c r="BAM764" s="11"/>
      <c r="BAN764" s="11"/>
      <c r="BAO764" s="11"/>
      <c r="BAP764" s="11"/>
      <c r="BAQ764" s="11"/>
      <c r="BAR764" s="11"/>
      <c r="BAS764" s="11"/>
      <c r="BAT764" s="11"/>
      <c r="BAU764" s="11"/>
      <c r="BAV764" s="11"/>
      <c r="BAW764" s="11"/>
      <c r="BAX764" s="11"/>
      <c r="BAY764" s="11"/>
      <c r="BAZ764" s="11"/>
      <c r="BBA764" s="11"/>
      <c r="BBB764" s="11"/>
      <c r="BBC764" s="11"/>
      <c r="BBD764" s="11"/>
      <c r="BBE764" s="11"/>
      <c r="BBF764" s="11"/>
      <c r="BBG764" s="11"/>
      <c r="BBH764" s="11"/>
      <c r="BBI764" s="11"/>
      <c r="BBJ764" s="11"/>
      <c r="BBK764" s="11"/>
      <c r="BBL764" s="11"/>
      <c r="BBM764" s="11"/>
      <c r="BBN764" s="11"/>
      <c r="BBO764" s="11"/>
      <c r="BBP764" s="11"/>
      <c r="BBQ764" s="11"/>
      <c r="BBR764" s="11"/>
      <c r="BBS764" s="11"/>
      <c r="BBT764" s="11"/>
      <c r="BBU764" s="11"/>
      <c r="BBV764" s="11"/>
      <c r="BBW764" s="11"/>
      <c r="BBX764" s="11"/>
      <c r="BBY764" s="11"/>
      <c r="BBZ764" s="11"/>
      <c r="BCA764" s="11"/>
      <c r="BCB764" s="11"/>
      <c r="BCC764" s="11"/>
      <c r="BCD764" s="11"/>
      <c r="BCE764" s="11"/>
      <c r="BCF764" s="11"/>
      <c r="BCG764" s="11"/>
      <c r="BCH764" s="11"/>
      <c r="BCI764" s="11"/>
      <c r="BCJ764" s="11"/>
      <c r="BCK764" s="11"/>
      <c r="BCL764" s="11"/>
      <c r="BCM764" s="11"/>
      <c r="BCN764" s="11"/>
      <c r="BCO764" s="11"/>
      <c r="BCP764" s="11"/>
      <c r="BCQ764" s="11"/>
      <c r="BCR764" s="11"/>
      <c r="BCS764" s="11"/>
      <c r="BCT764" s="11"/>
      <c r="BCU764" s="11"/>
      <c r="BCV764" s="11"/>
      <c r="BCW764" s="11"/>
      <c r="BCX764" s="11"/>
      <c r="BCY764" s="11"/>
      <c r="BCZ764" s="11"/>
      <c r="BDA764" s="11"/>
      <c r="BDB764" s="11"/>
      <c r="BDC764" s="11"/>
      <c r="BDD764" s="11"/>
      <c r="BDE764" s="11"/>
      <c r="BDF764" s="11"/>
      <c r="BDG764" s="11"/>
      <c r="BDH764" s="11"/>
      <c r="BDI764" s="11"/>
      <c r="BDJ764" s="11"/>
      <c r="BDK764" s="11"/>
      <c r="BDL764" s="11"/>
      <c r="BDM764" s="11"/>
      <c r="BDN764" s="11"/>
      <c r="BDO764" s="11"/>
      <c r="BDP764" s="11"/>
      <c r="BDQ764" s="11"/>
      <c r="BDR764" s="11"/>
      <c r="BDS764" s="11"/>
      <c r="BDT764" s="11"/>
      <c r="BDU764" s="11"/>
      <c r="BDV764" s="11"/>
      <c r="BDW764" s="11"/>
      <c r="BDX764" s="11"/>
      <c r="BDY764" s="11"/>
      <c r="BDZ764" s="11"/>
      <c r="BEA764" s="11"/>
      <c r="BEB764" s="11"/>
      <c r="BEC764" s="11"/>
      <c r="BED764" s="11"/>
      <c r="BEE764" s="11"/>
      <c r="BEF764" s="11"/>
      <c r="BEG764" s="11"/>
      <c r="BEH764" s="11"/>
      <c r="BEI764" s="11"/>
      <c r="BEJ764" s="11"/>
      <c r="BEK764" s="11"/>
      <c r="BEL764" s="11"/>
      <c r="BEM764" s="11"/>
      <c r="BEN764" s="11"/>
      <c r="BEO764" s="11"/>
      <c r="BEP764" s="11"/>
      <c r="BEQ764" s="11"/>
      <c r="BER764" s="11"/>
      <c r="BES764" s="11"/>
      <c r="BET764" s="11"/>
      <c r="BEU764" s="11"/>
      <c r="BEV764" s="11"/>
      <c r="BEW764" s="11"/>
      <c r="BEX764" s="11"/>
      <c r="BEY764" s="11"/>
      <c r="BEZ764" s="11"/>
      <c r="BFA764" s="11"/>
      <c r="BFB764" s="11"/>
      <c r="BFC764" s="11"/>
      <c r="BFD764" s="11"/>
      <c r="BFE764" s="11"/>
      <c r="BFF764" s="11"/>
      <c r="BFG764" s="11"/>
      <c r="BFH764" s="11"/>
      <c r="BFI764" s="11"/>
      <c r="BFJ764" s="11"/>
      <c r="BFK764" s="11"/>
      <c r="BFL764" s="11"/>
      <c r="BFM764" s="11"/>
      <c r="BFN764" s="11"/>
      <c r="BFO764" s="11"/>
      <c r="BFP764" s="11"/>
      <c r="BFQ764" s="11"/>
      <c r="BFR764" s="11"/>
      <c r="BFS764" s="11"/>
      <c r="BFT764" s="11"/>
      <c r="BFU764" s="11"/>
      <c r="BFV764" s="11"/>
      <c r="BFW764" s="11"/>
      <c r="BFX764" s="11"/>
      <c r="BFY764" s="11"/>
      <c r="BFZ764" s="11"/>
      <c r="BGA764" s="11"/>
      <c r="BGB764" s="11"/>
      <c r="BGC764" s="11"/>
      <c r="BGD764" s="11"/>
      <c r="BGE764" s="11"/>
      <c r="BGF764" s="11"/>
      <c r="BGG764" s="11"/>
      <c r="BGH764" s="11"/>
      <c r="BGI764" s="11"/>
      <c r="BGJ764" s="11"/>
      <c r="BGK764" s="11"/>
      <c r="BGL764" s="11"/>
      <c r="BGM764" s="11"/>
      <c r="BGN764" s="11"/>
      <c r="BGO764" s="11"/>
      <c r="BGP764" s="11"/>
      <c r="BGQ764" s="11"/>
      <c r="BGR764" s="11"/>
      <c r="BGS764" s="11"/>
      <c r="BGT764" s="11"/>
      <c r="BGU764" s="11"/>
      <c r="BGV764" s="11"/>
      <c r="BGW764" s="11"/>
      <c r="BGX764" s="11"/>
      <c r="BGY764" s="11"/>
      <c r="BGZ764" s="11"/>
      <c r="BHA764" s="11"/>
      <c r="BHB764" s="11"/>
      <c r="BHC764" s="11"/>
      <c r="BHD764" s="11"/>
      <c r="BHE764" s="11"/>
      <c r="BHF764" s="11"/>
      <c r="BHG764" s="11"/>
      <c r="BHH764" s="11"/>
      <c r="BHI764" s="11"/>
      <c r="BHJ764" s="11"/>
      <c r="BHK764" s="11"/>
      <c r="BHL764" s="11"/>
      <c r="BHM764" s="11"/>
      <c r="BHN764" s="11"/>
      <c r="BHO764" s="11"/>
      <c r="BHP764" s="11"/>
      <c r="BHQ764" s="11"/>
      <c r="BHR764" s="11"/>
      <c r="BHS764" s="11"/>
      <c r="BHT764" s="11"/>
      <c r="BHU764" s="11"/>
      <c r="BHV764" s="11"/>
      <c r="BHW764" s="11"/>
      <c r="BHX764" s="11"/>
      <c r="BHY764" s="11"/>
      <c r="BHZ764" s="11"/>
      <c r="BIA764" s="11"/>
      <c r="BIB764" s="11"/>
      <c r="BIC764" s="11"/>
      <c r="BID764" s="11"/>
      <c r="BIE764" s="11"/>
      <c r="BIF764" s="11"/>
      <c r="BIG764" s="11"/>
      <c r="BIH764" s="11"/>
      <c r="BII764" s="11"/>
      <c r="BIJ764" s="11"/>
      <c r="BIK764" s="11"/>
      <c r="BIL764" s="11"/>
      <c r="BIM764" s="11"/>
      <c r="BIN764" s="11"/>
      <c r="BIO764" s="11"/>
      <c r="BIP764" s="11"/>
      <c r="BIQ764" s="11"/>
      <c r="BIR764" s="11"/>
      <c r="BIS764" s="11"/>
      <c r="BIT764" s="11"/>
      <c r="BIU764" s="11"/>
      <c r="BIV764" s="11"/>
      <c r="BIW764" s="11"/>
      <c r="BIX764" s="11"/>
      <c r="BIY764" s="11"/>
      <c r="BIZ764" s="11"/>
      <c r="BJA764" s="11"/>
      <c r="BJB764" s="11"/>
      <c r="BJC764" s="11"/>
      <c r="BJD764" s="11"/>
      <c r="BJE764" s="11"/>
      <c r="BJF764" s="11"/>
      <c r="BJG764" s="11"/>
      <c r="BJH764" s="11"/>
      <c r="BJI764" s="11"/>
      <c r="BJJ764" s="11"/>
      <c r="BJK764" s="11"/>
      <c r="BJL764" s="11"/>
      <c r="BJM764" s="11"/>
      <c r="BJN764" s="11"/>
      <c r="BJO764" s="11"/>
      <c r="BJP764" s="11"/>
      <c r="BJQ764" s="11"/>
      <c r="BJR764" s="11"/>
      <c r="BJS764" s="11"/>
      <c r="BJT764" s="11"/>
      <c r="BJU764" s="11"/>
      <c r="BJV764" s="11"/>
      <c r="BJW764" s="11"/>
      <c r="BJX764" s="11"/>
      <c r="BJY764" s="11"/>
      <c r="BJZ764" s="11"/>
      <c r="BKA764" s="11"/>
      <c r="BKB764" s="11"/>
      <c r="BKC764" s="11"/>
      <c r="BKD764" s="11"/>
      <c r="BKE764" s="11"/>
      <c r="BKF764" s="11"/>
      <c r="BKG764" s="11"/>
      <c r="BKH764" s="11"/>
      <c r="BKI764" s="11"/>
      <c r="BKJ764" s="11"/>
      <c r="BKK764" s="11"/>
      <c r="BKL764" s="11"/>
      <c r="BKM764" s="11"/>
      <c r="BKN764" s="11"/>
      <c r="BKO764" s="11"/>
      <c r="BKP764" s="11"/>
      <c r="BKQ764" s="11"/>
      <c r="BKR764" s="11"/>
      <c r="BKS764" s="11"/>
      <c r="BKT764" s="11"/>
      <c r="BKU764" s="11"/>
      <c r="BKV764" s="11"/>
      <c r="BKW764" s="11"/>
      <c r="BKX764" s="11"/>
      <c r="BKY764" s="11"/>
      <c r="BKZ764" s="11"/>
      <c r="BLA764" s="11"/>
      <c r="BLB764" s="11"/>
      <c r="BLC764" s="11"/>
      <c r="BLD764" s="11"/>
      <c r="BLE764" s="11"/>
      <c r="BLF764" s="11"/>
      <c r="BLG764" s="11"/>
      <c r="BLH764" s="11"/>
      <c r="BLI764" s="11"/>
      <c r="BLJ764" s="11"/>
      <c r="BLK764" s="11"/>
      <c r="BLL764" s="11"/>
      <c r="BLM764" s="11"/>
      <c r="BLN764" s="11"/>
      <c r="BLO764" s="11"/>
      <c r="BLP764" s="11"/>
      <c r="BLQ764" s="11"/>
      <c r="BLR764" s="11"/>
      <c r="BLS764" s="11"/>
      <c r="BLT764" s="11"/>
      <c r="BLU764" s="11"/>
      <c r="BLV764" s="11"/>
      <c r="BLW764" s="11"/>
      <c r="BLX764" s="11"/>
      <c r="BLY764" s="11"/>
      <c r="BLZ764" s="11"/>
      <c r="BMA764" s="11"/>
      <c r="BMB764" s="11"/>
      <c r="BMC764" s="11"/>
      <c r="BMD764" s="11"/>
      <c r="BME764" s="11"/>
      <c r="BMF764" s="11"/>
      <c r="BMG764" s="11"/>
      <c r="BMH764" s="11"/>
      <c r="BMI764" s="11"/>
      <c r="BMJ764" s="11"/>
      <c r="BMK764" s="11"/>
      <c r="BML764" s="11"/>
      <c r="BMM764" s="11"/>
      <c r="BMN764" s="11"/>
      <c r="BMO764" s="11"/>
      <c r="BMP764" s="11"/>
      <c r="BMQ764" s="11"/>
      <c r="BMR764" s="11"/>
      <c r="BMS764" s="11"/>
      <c r="BMT764" s="11"/>
      <c r="BMU764" s="11"/>
      <c r="BMV764" s="11"/>
      <c r="BMW764" s="11"/>
      <c r="BMX764" s="11"/>
      <c r="BMY764" s="11"/>
      <c r="BMZ764" s="11"/>
      <c r="BNA764" s="11"/>
      <c r="BNB764" s="11"/>
      <c r="BNC764" s="11"/>
      <c r="BND764" s="11"/>
      <c r="BNE764" s="11"/>
      <c r="BNF764" s="11"/>
      <c r="BNG764" s="11"/>
      <c r="BNH764" s="11"/>
      <c r="BNI764" s="11"/>
      <c r="BNJ764" s="11"/>
      <c r="BNK764" s="11"/>
      <c r="BNL764" s="11"/>
      <c r="BNM764" s="11"/>
      <c r="BNN764" s="11"/>
      <c r="BNO764" s="11"/>
      <c r="BNP764" s="11"/>
      <c r="BNQ764" s="11"/>
      <c r="BNR764" s="11"/>
      <c r="BNS764" s="11"/>
      <c r="BNT764" s="11"/>
      <c r="BNU764" s="11"/>
      <c r="BNV764" s="11"/>
      <c r="BNW764" s="11"/>
      <c r="BNX764" s="11"/>
      <c r="BNY764" s="11"/>
      <c r="BNZ764" s="11"/>
      <c r="BOA764" s="11"/>
      <c r="BOB764" s="11"/>
      <c r="BOC764" s="11"/>
      <c r="BOD764" s="11"/>
      <c r="BOE764" s="11"/>
      <c r="BOF764" s="11"/>
      <c r="BOG764" s="11"/>
      <c r="BOH764" s="11"/>
      <c r="BOI764" s="11"/>
      <c r="BOJ764" s="11"/>
      <c r="BOK764" s="11"/>
      <c r="BOL764" s="11"/>
      <c r="BOM764" s="11"/>
      <c r="BON764" s="11"/>
      <c r="BOO764" s="11"/>
      <c r="BOP764" s="11"/>
      <c r="BOQ764" s="11"/>
      <c r="BOR764" s="11"/>
      <c r="BOS764" s="11"/>
      <c r="BOT764" s="11"/>
      <c r="BOU764" s="11"/>
      <c r="BOV764" s="11"/>
      <c r="BOW764" s="11"/>
      <c r="BOX764" s="11"/>
      <c r="BOY764" s="11"/>
      <c r="BOZ764" s="11"/>
      <c r="BPA764" s="11"/>
      <c r="BPB764" s="11"/>
      <c r="BPC764" s="11"/>
      <c r="BPD764" s="11"/>
      <c r="BPE764" s="11"/>
      <c r="BPF764" s="11"/>
      <c r="BPG764" s="11"/>
      <c r="BPH764" s="11"/>
      <c r="BPI764" s="11"/>
      <c r="BPJ764" s="11"/>
      <c r="BPK764" s="11"/>
      <c r="BPL764" s="11"/>
      <c r="BPM764" s="11"/>
      <c r="BPN764" s="11"/>
      <c r="BPO764" s="11"/>
      <c r="BPP764" s="11"/>
      <c r="BPQ764" s="11"/>
      <c r="BPR764" s="11"/>
      <c r="BPS764" s="11"/>
      <c r="BPT764" s="11"/>
      <c r="BPU764" s="11"/>
      <c r="BPV764" s="11"/>
      <c r="BPW764" s="11"/>
      <c r="BPX764" s="11"/>
      <c r="BPY764" s="11"/>
      <c r="BPZ764" s="11"/>
      <c r="BQA764" s="11"/>
      <c r="BQB764" s="11"/>
      <c r="BQC764" s="11"/>
      <c r="BQD764" s="11"/>
      <c r="BQE764" s="11"/>
      <c r="BQF764" s="11"/>
      <c r="BQG764" s="11"/>
      <c r="BQH764" s="11"/>
      <c r="BQI764" s="11"/>
      <c r="BQJ764" s="11"/>
      <c r="BQK764" s="11"/>
      <c r="BQL764" s="11"/>
      <c r="BQM764" s="11"/>
      <c r="BQN764" s="11"/>
      <c r="BQO764" s="11"/>
      <c r="BQP764" s="11"/>
      <c r="BQQ764" s="11"/>
      <c r="BQR764" s="11"/>
      <c r="BQS764" s="11"/>
      <c r="BQT764" s="11"/>
      <c r="BQU764" s="11"/>
      <c r="BQV764" s="11"/>
      <c r="BQW764" s="11"/>
      <c r="BQX764" s="11"/>
      <c r="BQY764" s="11"/>
      <c r="BQZ764" s="11"/>
      <c r="BRA764" s="11"/>
      <c r="BRB764" s="11"/>
      <c r="BRC764" s="11"/>
      <c r="BRD764" s="11"/>
      <c r="BRE764" s="11"/>
      <c r="BRF764" s="11"/>
      <c r="BRG764" s="11"/>
      <c r="BRH764" s="11"/>
      <c r="BRI764" s="11"/>
      <c r="BRJ764" s="11"/>
      <c r="BRK764" s="11"/>
      <c r="BRL764" s="11"/>
      <c r="BRM764" s="11"/>
      <c r="BRN764" s="11"/>
      <c r="BRO764" s="11"/>
      <c r="BRP764" s="11"/>
      <c r="BRQ764" s="11"/>
      <c r="BRR764" s="11"/>
      <c r="BRS764" s="11"/>
      <c r="BRT764" s="11"/>
      <c r="BRU764" s="11"/>
      <c r="BRV764" s="11"/>
      <c r="BRW764" s="11"/>
      <c r="BRX764" s="11"/>
      <c r="BRY764" s="11"/>
      <c r="BRZ764" s="11"/>
      <c r="BSA764" s="11"/>
      <c r="BSB764" s="11"/>
      <c r="BSC764" s="11"/>
      <c r="BSD764" s="11"/>
      <c r="BSE764" s="11"/>
      <c r="BSF764" s="11"/>
      <c r="BSG764" s="11"/>
      <c r="BSH764" s="11"/>
      <c r="BSI764" s="11"/>
      <c r="BSJ764" s="11"/>
      <c r="BSK764" s="11"/>
      <c r="BSL764" s="11"/>
      <c r="BSM764" s="11"/>
      <c r="BSN764" s="11"/>
      <c r="BSO764" s="11"/>
      <c r="BSP764" s="11"/>
      <c r="BSQ764" s="11"/>
      <c r="BSR764" s="11"/>
      <c r="BSS764" s="11"/>
      <c r="BST764" s="11"/>
      <c r="BSU764" s="11"/>
      <c r="BSV764" s="11"/>
      <c r="BSW764" s="11"/>
      <c r="BSX764" s="11"/>
      <c r="BSY764" s="11"/>
      <c r="BSZ764" s="11"/>
      <c r="BTA764" s="11"/>
      <c r="BTB764" s="11"/>
      <c r="BTC764" s="11"/>
      <c r="BTD764" s="11"/>
      <c r="BTE764" s="11"/>
      <c r="BTF764" s="11"/>
      <c r="BTG764" s="11"/>
      <c r="BTH764" s="11"/>
      <c r="BTI764" s="11"/>
      <c r="BTJ764" s="11"/>
      <c r="BTK764" s="11"/>
      <c r="BTL764" s="11"/>
      <c r="BTM764" s="11"/>
      <c r="BTN764" s="11"/>
      <c r="BTO764" s="11"/>
      <c r="BTP764" s="11"/>
      <c r="BTQ764" s="11"/>
      <c r="BTR764" s="11"/>
      <c r="BTS764" s="11"/>
      <c r="BTT764" s="11"/>
      <c r="BTU764" s="11"/>
      <c r="BTV764" s="11"/>
      <c r="BTW764" s="11"/>
      <c r="BTX764" s="11"/>
      <c r="BTY764" s="11"/>
      <c r="BTZ764" s="11"/>
      <c r="BUA764" s="11"/>
      <c r="BUB764" s="11"/>
      <c r="BUC764" s="11"/>
      <c r="BUD764" s="11"/>
      <c r="BUE764" s="11"/>
      <c r="BUF764" s="11"/>
      <c r="BUG764" s="11"/>
      <c r="BUH764" s="11"/>
      <c r="BUI764" s="11"/>
      <c r="BUJ764" s="11"/>
      <c r="BUK764" s="11"/>
      <c r="BUL764" s="11"/>
      <c r="BUM764" s="11"/>
      <c r="BUN764" s="11"/>
      <c r="BUO764" s="11"/>
      <c r="BUP764" s="11"/>
      <c r="BUQ764" s="11"/>
      <c r="BUR764" s="11"/>
      <c r="BUS764" s="11"/>
      <c r="BUT764" s="11"/>
      <c r="BUU764" s="11"/>
      <c r="BUV764" s="11"/>
      <c r="BUW764" s="11"/>
      <c r="BUX764" s="11"/>
      <c r="BUY764" s="11"/>
      <c r="BUZ764" s="11"/>
      <c r="BVA764" s="11"/>
      <c r="BVB764" s="11"/>
      <c r="BVC764" s="11"/>
      <c r="BVD764" s="11"/>
      <c r="BVE764" s="11"/>
      <c r="BVF764" s="11"/>
      <c r="BVG764" s="11"/>
      <c r="BVH764" s="11"/>
      <c r="BVI764" s="11"/>
      <c r="BVJ764" s="11"/>
      <c r="BVK764" s="11"/>
      <c r="BVL764" s="11"/>
      <c r="BVM764" s="11"/>
      <c r="BVN764" s="11"/>
      <c r="BVO764" s="11"/>
      <c r="BVP764" s="11"/>
      <c r="BVQ764" s="11"/>
      <c r="BVR764" s="11"/>
      <c r="BVS764" s="11"/>
      <c r="BVT764" s="11"/>
      <c r="BVU764" s="11"/>
      <c r="BVV764" s="11"/>
      <c r="BVW764" s="11"/>
      <c r="BVX764" s="11"/>
      <c r="BVY764" s="11"/>
      <c r="BVZ764" s="11"/>
      <c r="BWA764" s="11"/>
      <c r="BWB764" s="11"/>
      <c r="BWC764" s="11"/>
      <c r="BWD764" s="11"/>
      <c r="BWE764" s="11"/>
      <c r="BWF764" s="11"/>
      <c r="BWG764" s="11"/>
      <c r="BWH764" s="11"/>
      <c r="BWI764" s="11"/>
      <c r="BWJ764" s="11"/>
      <c r="BWK764" s="11"/>
      <c r="BWL764" s="11"/>
      <c r="BWM764" s="11"/>
      <c r="BWN764" s="11"/>
      <c r="BWO764" s="11"/>
      <c r="BWP764" s="11"/>
      <c r="BWQ764" s="11"/>
      <c r="BWR764" s="11"/>
      <c r="BWS764" s="11"/>
      <c r="BWT764" s="11"/>
      <c r="BWU764" s="11"/>
      <c r="BWV764" s="11"/>
      <c r="BWW764" s="11"/>
      <c r="BWX764" s="11"/>
      <c r="BWY764" s="11"/>
      <c r="BWZ764" s="11"/>
      <c r="BXA764" s="11"/>
      <c r="BXB764" s="11"/>
      <c r="BXC764" s="11"/>
      <c r="BXD764" s="11"/>
      <c r="BXE764" s="11"/>
      <c r="BXF764" s="11"/>
      <c r="BXG764" s="11"/>
      <c r="BXH764" s="11"/>
      <c r="BXI764" s="11"/>
      <c r="BXJ764" s="11"/>
      <c r="BXK764" s="11"/>
      <c r="BXL764" s="11"/>
      <c r="BXM764" s="11"/>
      <c r="BXN764" s="11"/>
      <c r="BXO764" s="11"/>
      <c r="BXP764" s="11"/>
      <c r="BXQ764" s="11"/>
      <c r="BXR764" s="11"/>
      <c r="BXS764" s="11"/>
      <c r="BXT764" s="11"/>
      <c r="BXU764" s="11"/>
      <c r="BXV764" s="11"/>
      <c r="BXW764" s="11"/>
      <c r="BXX764" s="11"/>
      <c r="BXY764" s="11"/>
      <c r="BXZ764" s="11"/>
      <c r="BYA764" s="11"/>
      <c r="BYB764" s="11"/>
      <c r="BYC764" s="11"/>
      <c r="BYD764" s="11"/>
      <c r="BYE764" s="11"/>
      <c r="BYF764" s="11"/>
      <c r="BYG764" s="11"/>
      <c r="BYH764" s="11"/>
      <c r="BYI764" s="11"/>
      <c r="BYJ764" s="11"/>
      <c r="BYK764" s="11"/>
      <c r="BYL764" s="11"/>
      <c r="BYM764" s="11"/>
      <c r="BYN764" s="11"/>
      <c r="BYO764" s="11"/>
      <c r="BYP764" s="11"/>
      <c r="BYQ764" s="11"/>
      <c r="BYR764" s="11"/>
      <c r="BYS764" s="11"/>
      <c r="BYT764" s="11"/>
      <c r="BYU764" s="11"/>
      <c r="BYV764" s="11"/>
      <c r="BYW764" s="11"/>
      <c r="BYX764" s="11"/>
      <c r="BYY764" s="11"/>
      <c r="BYZ764" s="11"/>
      <c r="BZA764" s="11"/>
      <c r="BZB764" s="11"/>
      <c r="BZC764" s="11"/>
      <c r="BZD764" s="11"/>
      <c r="BZE764" s="11"/>
      <c r="BZF764" s="11"/>
      <c r="BZG764" s="11"/>
      <c r="BZH764" s="11"/>
      <c r="BZI764" s="11"/>
      <c r="BZJ764" s="11"/>
      <c r="BZK764" s="11"/>
      <c r="BZL764" s="11"/>
      <c r="BZM764" s="11"/>
      <c r="BZN764" s="11"/>
      <c r="BZO764" s="11"/>
      <c r="BZP764" s="11"/>
      <c r="BZQ764" s="11"/>
      <c r="BZR764" s="11"/>
      <c r="BZS764" s="11"/>
      <c r="BZT764" s="11"/>
      <c r="BZU764" s="11"/>
      <c r="BZV764" s="11"/>
      <c r="BZW764" s="11"/>
      <c r="BZX764" s="11"/>
      <c r="BZY764" s="11"/>
      <c r="BZZ764" s="11"/>
      <c r="CAA764" s="11"/>
      <c r="CAB764" s="11"/>
      <c r="CAC764" s="11"/>
      <c r="CAD764" s="11"/>
      <c r="CAE764" s="11"/>
      <c r="CAF764" s="11"/>
      <c r="CAG764" s="11"/>
      <c r="CAH764" s="11"/>
      <c r="CAI764" s="11"/>
      <c r="CAJ764" s="11"/>
      <c r="CAK764" s="11"/>
      <c r="CAL764" s="11"/>
      <c r="CAM764" s="11"/>
      <c r="CAN764" s="11"/>
      <c r="CAO764" s="11"/>
      <c r="CAP764" s="11"/>
      <c r="CAQ764" s="11"/>
      <c r="CAR764" s="11"/>
      <c r="CAS764" s="11"/>
      <c r="CAT764" s="11"/>
      <c r="CAU764" s="11"/>
      <c r="CAV764" s="11"/>
      <c r="CAW764" s="11"/>
      <c r="CAX764" s="11"/>
      <c r="CAY764" s="11"/>
      <c r="CAZ764" s="11"/>
      <c r="CBA764" s="11"/>
      <c r="CBB764" s="11"/>
      <c r="CBC764" s="11"/>
      <c r="CBD764" s="11"/>
      <c r="CBE764" s="11"/>
      <c r="CBF764" s="11"/>
      <c r="CBG764" s="11"/>
      <c r="CBH764" s="11"/>
      <c r="CBI764" s="11"/>
      <c r="CBJ764" s="11"/>
      <c r="CBK764" s="11"/>
      <c r="CBL764" s="11"/>
      <c r="CBM764" s="11"/>
      <c r="CBN764" s="11"/>
      <c r="CBO764" s="11"/>
      <c r="CBP764" s="11"/>
      <c r="CBQ764" s="11"/>
      <c r="CBR764" s="11"/>
      <c r="CBS764" s="11"/>
      <c r="CBT764" s="11"/>
      <c r="CBU764" s="11"/>
      <c r="CBV764" s="11"/>
      <c r="CBW764" s="11"/>
      <c r="CBX764" s="11"/>
      <c r="CBY764" s="11"/>
      <c r="CBZ764" s="11"/>
      <c r="CCA764" s="11"/>
      <c r="CCB764" s="11"/>
      <c r="CCC764" s="11"/>
      <c r="CCD764" s="11"/>
      <c r="CCE764" s="11"/>
      <c r="CCF764" s="11"/>
      <c r="CCG764" s="11"/>
      <c r="CCH764" s="11"/>
      <c r="CCI764" s="11"/>
      <c r="CCJ764" s="11"/>
      <c r="CCK764" s="11"/>
      <c r="CCL764" s="11"/>
      <c r="CCM764" s="11"/>
      <c r="CCN764" s="11"/>
      <c r="CCO764" s="11"/>
      <c r="CCP764" s="11"/>
      <c r="CCQ764" s="11"/>
      <c r="CCR764" s="11"/>
      <c r="CCS764" s="11"/>
      <c r="CCT764" s="11"/>
      <c r="CCU764" s="11"/>
      <c r="CCV764" s="11"/>
      <c r="CCW764" s="11"/>
      <c r="CCX764" s="11"/>
      <c r="CCY764" s="11"/>
      <c r="CCZ764" s="11"/>
      <c r="CDA764" s="11"/>
      <c r="CDB764" s="11"/>
      <c r="CDC764" s="11"/>
      <c r="CDD764" s="11"/>
      <c r="CDE764" s="11"/>
      <c r="CDF764" s="11"/>
      <c r="CDG764" s="11"/>
      <c r="CDH764" s="11"/>
      <c r="CDI764" s="11"/>
      <c r="CDJ764" s="11"/>
      <c r="CDK764" s="11"/>
      <c r="CDL764" s="11"/>
      <c r="CDM764" s="11"/>
      <c r="CDN764" s="11"/>
      <c r="CDO764" s="11"/>
      <c r="CDP764" s="11"/>
      <c r="CDQ764" s="11"/>
      <c r="CDR764" s="11"/>
      <c r="CDS764" s="11"/>
      <c r="CDT764" s="11"/>
      <c r="CDU764" s="11"/>
      <c r="CDV764" s="11"/>
      <c r="CDW764" s="11"/>
      <c r="CDX764" s="11"/>
      <c r="CDY764" s="11"/>
      <c r="CDZ764" s="11"/>
      <c r="CEA764" s="11"/>
      <c r="CEB764" s="11"/>
      <c r="CEC764" s="11"/>
      <c r="CED764" s="11"/>
      <c r="CEE764" s="11"/>
      <c r="CEF764" s="11"/>
      <c r="CEG764" s="11"/>
      <c r="CEH764" s="11"/>
      <c r="CEI764" s="11"/>
      <c r="CEJ764" s="11"/>
      <c r="CEK764" s="11"/>
      <c r="CEL764" s="11"/>
      <c r="CEM764" s="11"/>
      <c r="CEN764" s="11"/>
      <c r="CEO764" s="11"/>
      <c r="CEP764" s="11"/>
      <c r="CEQ764" s="11"/>
      <c r="CER764" s="11"/>
      <c r="CES764" s="11"/>
      <c r="CET764" s="11"/>
      <c r="CEU764" s="11"/>
      <c r="CEV764" s="11"/>
      <c r="CEW764" s="11"/>
      <c r="CEX764" s="11"/>
      <c r="CEY764" s="11"/>
      <c r="CEZ764" s="11"/>
      <c r="CFA764" s="11"/>
      <c r="CFB764" s="11"/>
      <c r="CFC764" s="11"/>
      <c r="CFD764" s="11"/>
      <c r="CFE764" s="11"/>
      <c r="CFF764" s="11"/>
      <c r="CFG764" s="11"/>
      <c r="CFH764" s="11"/>
      <c r="CFI764" s="11"/>
      <c r="CFJ764" s="11"/>
      <c r="CFK764" s="11"/>
      <c r="CFL764" s="11"/>
      <c r="CFM764" s="11"/>
      <c r="CFN764" s="11"/>
      <c r="CFO764" s="11"/>
      <c r="CFP764" s="11"/>
      <c r="CFQ764" s="11"/>
      <c r="CFR764" s="11"/>
      <c r="CFS764" s="11"/>
      <c r="CFT764" s="11"/>
      <c r="CFU764" s="11"/>
      <c r="CFV764" s="11"/>
      <c r="CFW764" s="11"/>
      <c r="CFX764" s="11"/>
      <c r="CFY764" s="11"/>
      <c r="CFZ764" s="11"/>
      <c r="CGA764" s="11"/>
      <c r="CGB764" s="11"/>
      <c r="CGC764" s="11"/>
      <c r="CGD764" s="11"/>
      <c r="CGE764" s="11"/>
      <c r="CGF764" s="11"/>
      <c r="CGG764" s="11"/>
      <c r="CGH764" s="11"/>
      <c r="CGI764" s="11"/>
      <c r="CGJ764" s="11"/>
      <c r="CGK764" s="11"/>
      <c r="CGL764" s="11"/>
      <c r="CGM764" s="11"/>
      <c r="CGN764" s="11"/>
      <c r="CGO764" s="11"/>
      <c r="CGP764" s="11"/>
      <c r="CGQ764" s="11"/>
      <c r="CGR764" s="11"/>
      <c r="CGS764" s="11"/>
      <c r="CGT764" s="11"/>
      <c r="CGU764" s="11"/>
      <c r="CGV764" s="11"/>
      <c r="CGW764" s="11"/>
      <c r="CGX764" s="11"/>
      <c r="CGY764" s="11"/>
      <c r="CGZ764" s="11"/>
      <c r="CHA764" s="11"/>
      <c r="CHB764" s="11"/>
      <c r="CHC764" s="11"/>
      <c r="CHD764" s="11"/>
      <c r="CHE764" s="11"/>
      <c r="CHF764" s="11"/>
      <c r="CHG764" s="11"/>
      <c r="CHH764" s="11"/>
      <c r="CHI764" s="11"/>
      <c r="CHJ764" s="11"/>
      <c r="CHK764" s="11"/>
      <c r="CHL764" s="11"/>
      <c r="CHM764" s="11"/>
      <c r="CHN764" s="11"/>
      <c r="CHO764" s="11"/>
      <c r="CHP764" s="11"/>
      <c r="CHQ764" s="11"/>
      <c r="CHR764" s="11"/>
      <c r="CHS764" s="11"/>
      <c r="CHT764" s="11"/>
      <c r="CHU764" s="11"/>
      <c r="CHV764" s="11"/>
      <c r="CHW764" s="11"/>
      <c r="CHX764" s="11"/>
      <c r="CHY764" s="11"/>
      <c r="CHZ764" s="11"/>
      <c r="CIA764" s="11"/>
      <c r="CIB764" s="11"/>
      <c r="CIC764" s="11"/>
      <c r="CID764" s="11"/>
      <c r="CIE764" s="11"/>
      <c r="CIF764" s="11"/>
      <c r="CIG764" s="11"/>
      <c r="CIH764" s="11"/>
      <c r="CII764" s="11"/>
      <c r="CIJ764" s="11"/>
      <c r="CIK764" s="11"/>
      <c r="CIL764" s="11"/>
      <c r="CIM764" s="11"/>
      <c r="CIN764" s="11"/>
      <c r="CIO764" s="11"/>
      <c r="CIP764" s="11"/>
      <c r="CIQ764" s="11"/>
      <c r="CIR764" s="11"/>
      <c r="CIS764" s="11"/>
      <c r="CIT764" s="11"/>
      <c r="CIU764" s="11"/>
      <c r="CIV764" s="11"/>
      <c r="CIW764" s="11"/>
      <c r="CIX764" s="11"/>
      <c r="CIY764" s="11"/>
      <c r="CIZ764" s="11"/>
      <c r="CJA764" s="11"/>
      <c r="CJB764" s="11"/>
      <c r="CJC764" s="11"/>
      <c r="CJD764" s="11"/>
      <c r="CJE764" s="11"/>
      <c r="CJF764" s="11"/>
      <c r="CJG764" s="11"/>
      <c r="CJH764" s="11"/>
      <c r="CJI764" s="11"/>
      <c r="CJJ764" s="11"/>
      <c r="CJK764" s="11"/>
      <c r="CJL764" s="11"/>
      <c r="CJM764" s="11"/>
      <c r="CJN764" s="11"/>
      <c r="CJO764" s="11"/>
      <c r="CJP764" s="11"/>
      <c r="CJQ764" s="11"/>
      <c r="CJR764" s="11"/>
      <c r="CJS764" s="11"/>
      <c r="CJT764" s="11"/>
      <c r="CJU764" s="11"/>
      <c r="CJV764" s="11"/>
      <c r="CJW764" s="11"/>
      <c r="CJX764" s="11"/>
      <c r="CJY764" s="11"/>
      <c r="CJZ764" s="11"/>
      <c r="CKA764" s="11"/>
      <c r="CKB764" s="11"/>
      <c r="CKC764" s="11"/>
      <c r="CKD764" s="11"/>
      <c r="CKE764" s="11"/>
      <c r="CKF764" s="11"/>
      <c r="CKG764" s="11"/>
      <c r="CKH764" s="11"/>
      <c r="CKI764" s="11"/>
      <c r="CKJ764" s="11"/>
      <c r="CKK764" s="11"/>
      <c r="CKL764" s="11"/>
      <c r="CKM764" s="11"/>
      <c r="CKN764" s="11"/>
      <c r="CKO764" s="11"/>
      <c r="CKP764" s="11"/>
      <c r="CKQ764" s="11"/>
      <c r="CKR764" s="11"/>
      <c r="CKS764" s="11"/>
      <c r="CKT764" s="11"/>
      <c r="CKU764" s="11"/>
      <c r="CKV764" s="11"/>
      <c r="CKW764" s="11"/>
      <c r="CKX764" s="11"/>
      <c r="CKY764" s="11"/>
      <c r="CKZ764" s="11"/>
      <c r="CLA764" s="11"/>
      <c r="CLB764" s="11"/>
      <c r="CLC764" s="11"/>
      <c r="CLD764" s="11"/>
      <c r="CLE764" s="11"/>
      <c r="CLF764" s="11"/>
      <c r="CLG764" s="11"/>
      <c r="CLH764" s="11"/>
      <c r="CLI764" s="11"/>
      <c r="CLJ764" s="11"/>
      <c r="CLK764" s="11"/>
      <c r="CLL764" s="11"/>
      <c r="CLM764" s="11"/>
      <c r="CLN764" s="11"/>
      <c r="CLO764" s="11"/>
      <c r="CLP764" s="11"/>
      <c r="CLQ764" s="11"/>
      <c r="CLR764" s="11"/>
      <c r="CLS764" s="11"/>
      <c r="CLT764" s="11"/>
      <c r="CLU764" s="11"/>
      <c r="CLV764" s="11"/>
      <c r="CLW764" s="11"/>
      <c r="CLX764" s="11"/>
      <c r="CLY764" s="11"/>
      <c r="CLZ764" s="11"/>
      <c r="CMA764" s="11"/>
      <c r="CMB764" s="11"/>
      <c r="CMC764" s="11"/>
      <c r="CMD764" s="11"/>
      <c r="CME764" s="11"/>
      <c r="CMF764" s="11"/>
      <c r="CMG764" s="11"/>
      <c r="CMH764" s="11"/>
      <c r="CMI764" s="11"/>
      <c r="CMJ764" s="11"/>
      <c r="CMK764" s="11"/>
      <c r="CML764" s="11"/>
      <c r="CMM764" s="11"/>
      <c r="CMN764" s="11"/>
      <c r="CMO764" s="11"/>
      <c r="CMP764" s="11"/>
      <c r="CMQ764" s="11"/>
      <c r="CMR764" s="11"/>
      <c r="CMS764" s="11"/>
      <c r="CMT764" s="11"/>
      <c r="CMU764" s="11"/>
      <c r="CMV764" s="11"/>
      <c r="CMW764" s="11"/>
      <c r="CMX764" s="11"/>
      <c r="CMY764" s="11"/>
      <c r="CMZ764" s="11"/>
      <c r="CNA764" s="11"/>
      <c r="CNB764" s="11"/>
      <c r="CNC764" s="11"/>
      <c r="CND764" s="11"/>
      <c r="CNE764" s="11"/>
      <c r="CNF764" s="11"/>
      <c r="CNG764" s="11"/>
      <c r="CNH764" s="11"/>
      <c r="CNI764" s="11"/>
      <c r="CNJ764" s="11"/>
      <c r="CNK764" s="11"/>
      <c r="CNL764" s="11"/>
      <c r="CNM764" s="11"/>
      <c r="CNN764" s="11"/>
      <c r="CNO764" s="11"/>
      <c r="CNP764" s="11"/>
      <c r="CNQ764" s="11"/>
      <c r="CNR764" s="11"/>
      <c r="CNS764" s="11"/>
      <c r="CNT764" s="11"/>
      <c r="CNU764" s="11"/>
      <c r="CNV764" s="11"/>
      <c r="CNW764" s="11"/>
      <c r="CNX764" s="11"/>
      <c r="CNY764" s="11"/>
      <c r="CNZ764" s="11"/>
      <c r="COA764" s="11"/>
      <c r="COB764" s="11"/>
      <c r="COC764" s="11"/>
      <c r="COD764" s="11"/>
      <c r="COE764" s="11"/>
      <c r="COF764" s="11"/>
      <c r="COG764" s="11"/>
      <c r="COH764" s="11"/>
      <c r="COI764" s="11"/>
      <c r="COJ764" s="11"/>
      <c r="COK764" s="11"/>
      <c r="COL764" s="11"/>
      <c r="COM764" s="11"/>
      <c r="CON764" s="11"/>
      <c r="COO764" s="11"/>
      <c r="COP764" s="11"/>
      <c r="COQ764" s="11"/>
      <c r="COR764" s="11"/>
      <c r="COS764" s="11"/>
      <c r="COT764" s="11"/>
      <c r="COU764" s="11"/>
      <c r="COV764" s="11"/>
      <c r="COW764" s="11"/>
      <c r="COX764" s="11"/>
      <c r="COY764" s="11"/>
      <c r="COZ764" s="11"/>
      <c r="CPA764" s="11"/>
      <c r="CPB764" s="11"/>
      <c r="CPC764" s="11"/>
      <c r="CPD764" s="11"/>
      <c r="CPE764" s="11"/>
      <c r="CPF764" s="11"/>
      <c r="CPG764" s="11"/>
      <c r="CPH764" s="11"/>
      <c r="CPI764" s="11"/>
      <c r="CPJ764" s="11"/>
      <c r="CPK764" s="11"/>
      <c r="CPL764" s="11"/>
      <c r="CPM764" s="11"/>
      <c r="CPN764" s="11"/>
      <c r="CPO764" s="11"/>
      <c r="CPP764" s="11"/>
      <c r="CPQ764" s="11"/>
      <c r="CPR764" s="11"/>
      <c r="CPS764" s="11"/>
      <c r="CPT764" s="11"/>
      <c r="CPU764" s="11"/>
      <c r="CPV764" s="11"/>
      <c r="CPW764" s="11"/>
      <c r="CPX764" s="11"/>
      <c r="CPY764" s="11"/>
      <c r="CPZ764" s="11"/>
      <c r="CQA764" s="11"/>
      <c r="CQB764" s="11"/>
      <c r="CQC764" s="11"/>
      <c r="CQD764" s="11"/>
      <c r="CQE764" s="11"/>
      <c r="CQF764" s="11"/>
      <c r="CQG764" s="11"/>
      <c r="CQH764" s="11"/>
      <c r="CQI764" s="11"/>
      <c r="CQJ764" s="11"/>
      <c r="CQK764" s="11"/>
      <c r="CQL764" s="11"/>
      <c r="CQM764" s="11"/>
      <c r="CQN764" s="11"/>
      <c r="CQO764" s="11"/>
      <c r="CQP764" s="11"/>
      <c r="CQQ764" s="11"/>
      <c r="CQR764" s="11"/>
      <c r="CQS764" s="11"/>
      <c r="CQT764" s="11"/>
      <c r="CQU764" s="11"/>
      <c r="CQV764" s="11"/>
      <c r="CQW764" s="11"/>
      <c r="CQX764" s="11"/>
      <c r="CQY764" s="11"/>
      <c r="CQZ764" s="11"/>
      <c r="CRA764" s="11"/>
      <c r="CRB764" s="11"/>
      <c r="CRC764" s="11"/>
      <c r="CRD764" s="11"/>
      <c r="CRE764" s="11"/>
      <c r="CRF764" s="11"/>
      <c r="CRG764" s="11"/>
      <c r="CRH764" s="11"/>
      <c r="CRI764" s="11"/>
      <c r="CRJ764" s="11"/>
      <c r="CRK764" s="11"/>
      <c r="CRL764" s="11"/>
      <c r="CRM764" s="11"/>
      <c r="CRN764" s="11"/>
      <c r="CRO764" s="11"/>
      <c r="CRP764" s="11"/>
      <c r="CRQ764" s="11"/>
      <c r="CRR764" s="11"/>
      <c r="CRS764" s="11"/>
      <c r="CRT764" s="11"/>
      <c r="CRU764" s="11"/>
      <c r="CRV764" s="11"/>
      <c r="CRW764" s="11"/>
      <c r="CRX764" s="11"/>
      <c r="CRY764" s="11"/>
      <c r="CRZ764" s="11"/>
      <c r="CSA764" s="11"/>
      <c r="CSB764" s="11"/>
      <c r="CSC764" s="11"/>
      <c r="CSD764" s="11"/>
      <c r="CSE764" s="11"/>
      <c r="CSF764" s="11"/>
      <c r="CSG764" s="11"/>
      <c r="CSH764" s="11"/>
      <c r="CSI764" s="11"/>
      <c r="CSJ764" s="11"/>
      <c r="CSK764" s="11"/>
      <c r="CSL764" s="11"/>
      <c r="CSM764" s="11"/>
      <c r="CSN764" s="11"/>
      <c r="CSO764" s="11"/>
      <c r="CSP764" s="11"/>
      <c r="CSQ764" s="11"/>
      <c r="CSR764" s="11"/>
      <c r="CSS764" s="11"/>
      <c r="CST764" s="11"/>
      <c r="CSU764" s="11"/>
      <c r="CSV764" s="11"/>
      <c r="CSW764" s="11"/>
      <c r="CSX764" s="11"/>
      <c r="CSY764" s="11"/>
      <c r="CSZ764" s="11"/>
      <c r="CTA764" s="11"/>
      <c r="CTB764" s="11"/>
      <c r="CTC764" s="11"/>
      <c r="CTD764" s="11"/>
      <c r="CTE764" s="11"/>
      <c r="CTF764" s="11"/>
      <c r="CTG764" s="11"/>
      <c r="CTH764" s="11"/>
      <c r="CTI764" s="11"/>
      <c r="CTJ764" s="11"/>
      <c r="CTK764" s="11"/>
      <c r="CTL764" s="11"/>
      <c r="CTM764" s="11"/>
      <c r="CTN764" s="11"/>
      <c r="CTO764" s="11"/>
      <c r="CTP764" s="11"/>
      <c r="CTQ764" s="11"/>
      <c r="CTR764" s="11"/>
      <c r="CTS764" s="11"/>
      <c r="CTT764" s="11"/>
      <c r="CTU764" s="11"/>
      <c r="CTV764" s="11"/>
      <c r="CTW764" s="11"/>
      <c r="CTX764" s="11"/>
      <c r="CTY764" s="11"/>
      <c r="CTZ764" s="11"/>
      <c r="CUA764" s="11"/>
      <c r="CUB764" s="11"/>
      <c r="CUC764" s="11"/>
      <c r="CUD764" s="11"/>
      <c r="CUE764" s="11"/>
      <c r="CUF764" s="11"/>
      <c r="CUG764" s="11"/>
      <c r="CUH764" s="11"/>
      <c r="CUI764" s="11"/>
      <c r="CUJ764" s="11"/>
      <c r="CUK764" s="11"/>
      <c r="CUL764" s="11"/>
      <c r="CUM764" s="11"/>
      <c r="CUN764" s="11"/>
      <c r="CUO764" s="11"/>
      <c r="CUP764" s="11"/>
      <c r="CUQ764" s="11"/>
      <c r="CUR764" s="11"/>
      <c r="CUS764" s="11"/>
      <c r="CUT764" s="11"/>
      <c r="CUU764" s="11"/>
      <c r="CUV764" s="11"/>
      <c r="CUW764" s="11"/>
      <c r="CUX764" s="11"/>
      <c r="CUY764" s="11"/>
      <c r="CUZ764" s="11"/>
      <c r="CVA764" s="11"/>
      <c r="CVB764" s="11"/>
      <c r="CVC764" s="11"/>
      <c r="CVD764" s="11"/>
      <c r="CVE764" s="11"/>
      <c r="CVF764" s="11"/>
      <c r="CVG764" s="11"/>
      <c r="CVH764" s="11"/>
      <c r="CVI764" s="11"/>
      <c r="CVJ764" s="11"/>
      <c r="CVK764" s="11"/>
      <c r="CVL764" s="11"/>
      <c r="CVM764" s="11"/>
      <c r="CVN764" s="11"/>
      <c r="CVO764" s="11"/>
      <c r="CVP764" s="11"/>
      <c r="CVQ764" s="11"/>
      <c r="CVR764" s="11"/>
      <c r="CVS764" s="11"/>
      <c r="CVT764" s="11"/>
      <c r="CVU764" s="11"/>
      <c r="CVV764" s="11"/>
      <c r="CVW764" s="11"/>
      <c r="CVX764" s="11"/>
      <c r="CVY764" s="11"/>
      <c r="CVZ764" s="11"/>
      <c r="CWA764" s="11"/>
      <c r="CWB764" s="11"/>
      <c r="CWC764" s="11"/>
      <c r="CWD764" s="11"/>
      <c r="CWE764" s="11"/>
      <c r="CWF764" s="11"/>
      <c r="CWG764" s="11"/>
      <c r="CWH764" s="11"/>
      <c r="CWI764" s="11"/>
      <c r="CWJ764" s="11"/>
      <c r="CWK764" s="11"/>
      <c r="CWL764" s="11"/>
      <c r="CWM764" s="11"/>
      <c r="CWN764" s="11"/>
      <c r="CWO764" s="11"/>
      <c r="CWP764" s="11"/>
      <c r="CWQ764" s="11"/>
      <c r="CWR764" s="11"/>
      <c r="CWS764" s="11"/>
      <c r="CWT764" s="11"/>
      <c r="CWU764" s="11"/>
      <c r="CWV764" s="11"/>
      <c r="CWW764" s="11"/>
      <c r="CWX764" s="11"/>
      <c r="CWY764" s="11"/>
      <c r="CWZ764" s="11"/>
      <c r="CXA764" s="11"/>
      <c r="CXB764" s="11"/>
      <c r="CXC764" s="11"/>
      <c r="CXD764" s="11"/>
      <c r="CXE764" s="11"/>
      <c r="CXF764" s="11"/>
      <c r="CXG764" s="11"/>
      <c r="CXH764" s="11"/>
      <c r="CXI764" s="11"/>
      <c r="CXJ764" s="11"/>
      <c r="CXK764" s="11"/>
      <c r="CXL764" s="11"/>
      <c r="CXM764" s="11"/>
      <c r="CXN764" s="11"/>
      <c r="CXO764" s="11"/>
      <c r="CXP764" s="11"/>
      <c r="CXQ764" s="11"/>
      <c r="CXR764" s="11"/>
      <c r="CXS764" s="11"/>
      <c r="CXT764" s="11"/>
      <c r="CXU764" s="11"/>
      <c r="CXV764" s="11"/>
      <c r="CXW764" s="11"/>
      <c r="CXX764" s="11"/>
      <c r="CXY764" s="11"/>
      <c r="CXZ764" s="11"/>
      <c r="CYA764" s="11"/>
      <c r="CYB764" s="11"/>
      <c r="CYC764" s="11"/>
      <c r="CYD764" s="11"/>
      <c r="CYE764" s="11"/>
      <c r="CYF764" s="11"/>
      <c r="CYG764" s="11"/>
      <c r="CYH764" s="11"/>
      <c r="CYI764" s="11"/>
      <c r="CYJ764" s="11"/>
      <c r="CYK764" s="11"/>
      <c r="CYL764" s="11"/>
      <c r="CYM764" s="11"/>
      <c r="CYN764" s="11"/>
      <c r="CYO764" s="11"/>
      <c r="CYP764" s="11"/>
      <c r="CYQ764" s="11"/>
      <c r="CYR764" s="11"/>
      <c r="CYS764" s="11"/>
      <c r="CYT764" s="11"/>
      <c r="CYU764" s="11"/>
      <c r="CYV764" s="11"/>
      <c r="CYW764" s="11"/>
      <c r="CYX764" s="11"/>
      <c r="CYY764" s="11"/>
      <c r="CYZ764" s="11"/>
      <c r="CZA764" s="11"/>
      <c r="CZB764" s="11"/>
      <c r="CZC764" s="11"/>
      <c r="CZD764" s="11"/>
      <c r="CZE764" s="11"/>
      <c r="CZF764" s="11"/>
      <c r="CZG764" s="11"/>
      <c r="CZH764" s="11"/>
      <c r="CZI764" s="11"/>
      <c r="CZJ764" s="11"/>
      <c r="CZK764" s="11"/>
      <c r="CZL764" s="11"/>
      <c r="CZM764" s="11"/>
      <c r="CZN764" s="11"/>
      <c r="CZO764" s="11"/>
      <c r="CZP764" s="11"/>
      <c r="CZQ764" s="11"/>
      <c r="CZR764" s="11"/>
      <c r="CZS764" s="11"/>
      <c r="CZT764" s="11"/>
      <c r="CZU764" s="11"/>
      <c r="CZV764" s="11"/>
      <c r="CZW764" s="11"/>
      <c r="CZX764" s="11"/>
      <c r="CZY764" s="11"/>
      <c r="CZZ764" s="11"/>
      <c r="DAA764" s="11"/>
      <c r="DAB764" s="11"/>
      <c r="DAC764" s="11"/>
      <c r="DAD764" s="11"/>
      <c r="DAE764" s="11"/>
      <c r="DAF764" s="11"/>
      <c r="DAG764" s="11"/>
      <c r="DAH764" s="11"/>
      <c r="DAI764" s="11"/>
      <c r="DAJ764" s="11"/>
      <c r="DAK764" s="11"/>
      <c r="DAL764" s="11"/>
      <c r="DAM764" s="11"/>
      <c r="DAN764" s="11"/>
      <c r="DAO764" s="11"/>
      <c r="DAP764" s="11"/>
      <c r="DAQ764" s="11"/>
      <c r="DAR764" s="11"/>
      <c r="DAS764" s="11"/>
      <c r="DAT764" s="11"/>
      <c r="DAU764" s="11"/>
      <c r="DAV764" s="11"/>
      <c r="DAW764" s="11"/>
      <c r="DAX764" s="11"/>
      <c r="DAY764" s="11"/>
      <c r="DAZ764" s="11"/>
      <c r="DBA764" s="11"/>
      <c r="DBB764" s="11"/>
      <c r="DBC764" s="11"/>
      <c r="DBD764" s="11"/>
      <c r="DBE764" s="11"/>
      <c r="DBF764" s="11"/>
      <c r="DBG764" s="11"/>
      <c r="DBH764" s="11"/>
      <c r="DBI764" s="11"/>
      <c r="DBJ764" s="11"/>
      <c r="DBK764" s="11"/>
      <c r="DBL764" s="11"/>
      <c r="DBM764" s="11"/>
      <c r="DBN764" s="11"/>
      <c r="DBO764" s="11"/>
      <c r="DBP764" s="11"/>
      <c r="DBQ764" s="11"/>
      <c r="DBR764" s="11"/>
      <c r="DBS764" s="11"/>
      <c r="DBT764" s="11"/>
      <c r="DBU764" s="11"/>
      <c r="DBV764" s="11"/>
      <c r="DBW764" s="11"/>
      <c r="DBX764" s="11"/>
      <c r="DBY764" s="11"/>
      <c r="DBZ764" s="11"/>
      <c r="DCA764" s="11"/>
      <c r="DCB764" s="11"/>
      <c r="DCC764" s="11"/>
      <c r="DCD764" s="11"/>
      <c r="DCE764" s="11"/>
      <c r="DCF764" s="11"/>
      <c r="DCG764" s="11"/>
      <c r="DCH764" s="11"/>
      <c r="DCI764" s="11"/>
      <c r="DCJ764" s="11"/>
      <c r="DCK764" s="11"/>
      <c r="DCL764" s="11"/>
      <c r="DCM764" s="11"/>
      <c r="DCN764" s="11"/>
      <c r="DCO764" s="11"/>
      <c r="DCP764" s="11"/>
      <c r="DCQ764" s="11"/>
      <c r="DCR764" s="11"/>
      <c r="DCS764" s="11"/>
      <c r="DCT764" s="11"/>
      <c r="DCU764" s="11"/>
      <c r="DCV764" s="11"/>
      <c r="DCW764" s="11"/>
      <c r="DCX764" s="11"/>
      <c r="DCY764" s="11"/>
      <c r="DCZ764" s="11"/>
      <c r="DDA764" s="11"/>
      <c r="DDB764" s="11"/>
      <c r="DDC764" s="11"/>
      <c r="DDD764" s="11"/>
      <c r="DDE764" s="11"/>
      <c r="DDF764" s="11"/>
      <c r="DDG764" s="11"/>
      <c r="DDH764" s="11"/>
      <c r="DDI764" s="11"/>
      <c r="DDJ764" s="11"/>
      <c r="DDK764" s="11"/>
      <c r="DDL764" s="11"/>
      <c r="DDM764" s="11"/>
      <c r="DDN764" s="11"/>
      <c r="DDO764" s="11"/>
      <c r="DDP764" s="11"/>
      <c r="DDQ764" s="11"/>
      <c r="DDR764" s="11"/>
      <c r="DDS764" s="11"/>
      <c r="DDT764" s="11"/>
      <c r="DDU764" s="11"/>
      <c r="DDV764" s="11"/>
      <c r="DDW764" s="11"/>
      <c r="DDX764" s="11"/>
      <c r="DDY764" s="11"/>
      <c r="DDZ764" s="11"/>
      <c r="DEA764" s="11"/>
      <c r="DEB764" s="11"/>
      <c r="DEC764" s="11"/>
      <c r="DED764" s="11"/>
      <c r="DEE764" s="11"/>
      <c r="DEF764" s="11"/>
      <c r="DEG764" s="11"/>
      <c r="DEH764" s="11"/>
      <c r="DEI764" s="11"/>
      <c r="DEJ764" s="11"/>
      <c r="DEK764" s="11"/>
      <c r="DEL764" s="11"/>
      <c r="DEM764" s="11"/>
      <c r="DEN764" s="11"/>
      <c r="DEO764" s="11"/>
      <c r="DEP764" s="11"/>
      <c r="DEQ764" s="11"/>
      <c r="DER764" s="11"/>
      <c r="DES764" s="11"/>
      <c r="DET764" s="11"/>
      <c r="DEU764" s="11"/>
      <c r="DEV764" s="11"/>
      <c r="DEW764" s="11"/>
      <c r="DEX764" s="11"/>
      <c r="DEY764" s="11"/>
      <c r="DEZ764" s="11"/>
      <c r="DFA764" s="11"/>
      <c r="DFB764" s="11"/>
      <c r="DFC764" s="11"/>
      <c r="DFD764" s="11"/>
      <c r="DFE764" s="11"/>
      <c r="DFF764" s="11"/>
      <c r="DFG764" s="11"/>
      <c r="DFH764" s="11"/>
      <c r="DFI764" s="11"/>
      <c r="DFJ764" s="11"/>
      <c r="DFK764" s="11"/>
      <c r="DFL764" s="11"/>
      <c r="DFM764" s="11"/>
      <c r="DFN764" s="11"/>
      <c r="DFO764" s="11"/>
      <c r="DFP764" s="11"/>
      <c r="DFQ764" s="11"/>
      <c r="DFR764" s="11"/>
      <c r="DFS764" s="11"/>
      <c r="DFT764" s="11"/>
      <c r="DFU764" s="11"/>
      <c r="DFV764" s="11"/>
      <c r="DFW764" s="11"/>
      <c r="DFX764" s="11"/>
      <c r="DFY764" s="11"/>
      <c r="DFZ764" s="11"/>
      <c r="DGA764" s="11"/>
      <c r="DGB764" s="11"/>
      <c r="DGC764" s="11"/>
      <c r="DGD764" s="11"/>
      <c r="DGE764" s="11"/>
      <c r="DGF764" s="11"/>
      <c r="DGG764" s="11"/>
      <c r="DGH764" s="11"/>
      <c r="DGI764" s="11"/>
      <c r="DGJ764" s="11"/>
      <c r="DGK764" s="11"/>
      <c r="DGL764" s="11"/>
      <c r="DGM764" s="11"/>
      <c r="DGN764" s="11"/>
      <c r="DGO764" s="11"/>
      <c r="DGP764" s="11"/>
      <c r="DGQ764" s="11"/>
      <c r="DGR764" s="11"/>
      <c r="DGS764" s="11"/>
      <c r="DGT764" s="11"/>
      <c r="DGU764" s="11"/>
      <c r="DGV764" s="11"/>
      <c r="DGW764" s="11"/>
      <c r="DGX764" s="11"/>
      <c r="DGY764" s="11"/>
      <c r="DGZ764" s="11"/>
      <c r="DHA764" s="11"/>
      <c r="DHB764" s="11"/>
      <c r="DHC764" s="11"/>
      <c r="DHD764" s="11"/>
      <c r="DHE764" s="11"/>
      <c r="DHF764" s="11"/>
      <c r="DHG764" s="11"/>
      <c r="DHH764" s="11"/>
      <c r="DHI764" s="11"/>
      <c r="DHJ764" s="11"/>
      <c r="DHK764" s="11"/>
      <c r="DHL764" s="11"/>
      <c r="DHM764" s="11"/>
      <c r="DHN764" s="11"/>
      <c r="DHO764" s="11"/>
      <c r="DHP764" s="11"/>
      <c r="DHQ764" s="11"/>
      <c r="DHR764" s="11"/>
      <c r="DHS764" s="11"/>
      <c r="DHT764" s="11"/>
      <c r="DHU764" s="11"/>
      <c r="DHV764" s="11"/>
      <c r="DHW764" s="11"/>
      <c r="DHX764" s="11"/>
      <c r="DHY764" s="11"/>
      <c r="DHZ764" s="11"/>
      <c r="DIA764" s="11"/>
      <c r="DIB764" s="11"/>
      <c r="DIC764" s="11"/>
      <c r="DID764" s="11"/>
      <c r="DIE764" s="11"/>
      <c r="DIF764" s="11"/>
      <c r="DIG764" s="11"/>
      <c r="DIH764" s="11"/>
      <c r="DII764" s="11"/>
      <c r="DIJ764" s="11"/>
      <c r="DIK764" s="11"/>
      <c r="DIL764" s="11"/>
      <c r="DIM764" s="11"/>
      <c r="DIN764" s="11"/>
      <c r="DIO764" s="11"/>
      <c r="DIP764" s="11"/>
      <c r="DIQ764" s="11"/>
      <c r="DIR764" s="11"/>
      <c r="DIS764" s="11"/>
      <c r="DIT764" s="11"/>
      <c r="DIU764" s="11"/>
      <c r="DIV764" s="11"/>
      <c r="DIW764" s="11"/>
      <c r="DIX764" s="11"/>
      <c r="DIY764" s="11"/>
      <c r="DIZ764" s="11"/>
      <c r="DJA764" s="11"/>
      <c r="DJB764" s="11"/>
      <c r="DJC764" s="11"/>
      <c r="DJD764" s="11"/>
      <c r="DJE764" s="11"/>
      <c r="DJF764" s="11"/>
      <c r="DJG764" s="11"/>
      <c r="DJH764" s="11"/>
      <c r="DJI764" s="11"/>
      <c r="DJJ764" s="11"/>
      <c r="DJK764" s="11"/>
      <c r="DJL764" s="11"/>
      <c r="DJM764" s="11"/>
      <c r="DJN764" s="11"/>
      <c r="DJO764" s="11"/>
      <c r="DJP764" s="11"/>
      <c r="DJQ764" s="11"/>
      <c r="DJR764" s="11"/>
      <c r="DJS764" s="11"/>
      <c r="DJT764" s="11"/>
      <c r="DJU764" s="11"/>
      <c r="DJV764" s="11"/>
      <c r="DJW764" s="11"/>
      <c r="DJX764" s="11"/>
      <c r="DJY764" s="11"/>
      <c r="DJZ764" s="11"/>
      <c r="DKA764" s="11"/>
      <c r="DKB764" s="11"/>
      <c r="DKC764" s="11"/>
      <c r="DKD764" s="11"/>
      <c r="DKE764" s="11"/>
      <c r="DKF764" s="11"/>
      <c r="DKG764" s="11"/>
      <c r="DKH764" s="11"/>
      <c r="DKI764" s="11"/>
      <c r="DKJ764" s="11"/>
      <c r="DKK764" s="11"/>
      <c r="DKL764" s="11"/>
      <c r="DKM764" s="11"/>
      <c r="DKN764" s="11"/>
      <c r="DKO764" s="11"/>
      <c r="DKP764" s="11"/>
      <c r="DKQ764" s="11"/>
      <c r="DKR764" s="11"/>
      <c r="DKS764" s="11"/>
      <c r="DKT764" s="11"/>
      <c r="DKU764" s="11"/>
      <c r="DKV764" s="11"/>
      <c r="DKW764" s="11"/>
      <c r="DKX764" s="11"/>
      <c r="DKY764" s="11"/>
      <c r="DKZ764" s="11"/>
      <c r="DLA764" s="11"/>
      <c r="DLB764" s="11"/>
      <c r="DLC764" s="11"/>
      <c r="DLD764" s="11"/>
      <c r="DLE764" s="11"/>
      <c r="DLF764" s="11"/>
      <c r="DLG764" s="11"/>
      <c r="DLH764" s="11"/>
      <c r="DLI764" s="11"/>
      <c r="DLJ764" s="11"/>
      <c r="DLK764" s="11"/>
      <c r="DLL764" s="11"/>
      <c r="DLM764" s="11"/>
      <c r="DLN764" s="11"/>
      <c r="DLO764" s="11"/>
      <c r="DLP764" s="11"/>
      <c r="DLQ764" s="11"/>
      <c r="DLR764" s="11"/>
      <c r="DLS764" s="11"/>
      <c r="DLT764" s="11"/>
      <c r="DLU764" s="11"/>
      <c r="DLV764" s="11"/>
      <c r="DLW764" s="11"/>
      <c r="DLX764" s="11"/>
      <c r="DLY764" s="11"/>
      <c r="DLZ764" s="11"/>
      <c r="DMA764" s="11"/>
      <c r="DMB764" s="11"/>
      <c r="DMC764" s="11"/>
      <c r="DMD764" s="11"/>
      <c r="DME764" s="11"/>
      <c r="DMF764" s="11"/>
      <c r="DMG764" s="11"/>
      <c r="DMH764" s="11"/>
      <c r="DMI764" s="11"/>
      <c r="DMJ764" s="11"/>
      <c r="DMK764" s="11"/>
      <c r="DML764" s="11"/>
      <c r="DMM764" s="11"/>
      <c r="DMN764" s="11"/>
      <c r="DMO764" s="11"/>
      <c r="DMP764" s="11"/>
      <c r="DMQ764" s="11"/>
      <c r="DMR764" s="11"/>
      <c r="DMS764" s="11"/>
      <c r="DMT764" s="11"/>
      <c r="DMU764" s="11"/>
      <c r="DMV764" s="11"/>
      <c r="DMW764" s="11"/>
      <c r="DMX764" s="11"/>
      <c r="DMY764" s="11"/>
      <c r="DMZ764" s="11"/>
      <c r="DNA764" s="11"/>
      <c r="DNB764" s="11"/>
      <c r="DNC764" s="11"/>
      <c r="DND764" s="11"/>
      <c r="DNE764" s="11"/>
      <c r="DNF764" s="11"/>
      <c r="DNG764" s="11"/>
      <c r="DNH764" s="11"/>
      <c r="DNI764" s="11"/>
      <c r="DNJ764" s="11"/>
      <c r="DNK764" s="11"/>
      <c r="DNL764" s="11"/>
      <c r="DNM764" s="11"/>
      <c r="DNN764" s="11"/>
      <c r="DNO764" s="11"/>
      <c r="DNP764" s="11"/>
      <c r="DNQ764" s="11"/>
      <c r="DNR764" s="11"/>
      <c r="DNS764" s="11"/>
      <c r="DNT764" s="11"/>
      <c r="DNU764" s="11"/>
      <c r="DNV764" s="11"/>
      <c r="DNW764" s="11"/>
      <c r="DNX764" s="11"/>
      <c r="DNY764" s="11"/>
      <c r="DNZ764" s="11"/>
      <c r="DOA764" s="11"/>
      <c r="DOB764" s="11"/>
      <c r="DOC764" s="11"/>
      <c r="DOD764" s="11"/>
      <c r="DOE764" s="11"/>
      <c r="DOF764" s="11"/>
      <c r="DOG764" s="11"/>
      <c r="DOH764" s="11"/>
      <c r="DOI764" s="11"/>
      <c r="DOJ764" s="11"/>
      <c r="DOK764" s="11"/>
      <c r="DOL764" s="11"/>
      <c r="DOM764" s="11"/>
      <c r="DON764" s="11"/>
      <c r="DOO764" s="11"/>
      <c r="DOP764" s="11"/>
      <c r="DOQ764" s="11"/>
      <c r="DOR764" s="11"/>
      <c r="DOS764" s="11"/>
      <c r="DOT764" s="11"/>
      <c r="DOU764" s="11"/>
      <c r="DOV764" s="11"/>
      <c r="DOW764" s="11"/>
      <c r="DOX764" s="11"/>
      <c r="DOY764" s="11"/>
      <c r="DOZ764" s="11"/>
      <c r="DPA764" s="11"/>
      <c r="DPB764" s="11"/>
      <c r="DPC764" s="11"/>
      <c r="DPD764" s="11"/>
      <c r="DPE764" s="11"/>
      <c r="DPF764" s="11"/>
      <c r="DPG764" s="11"/>
      <c r="DPH764" s="11"/>
      <c r="DPI764" s="11"/>
      <c r="DPJ764" s="11"/>
      <c r="DPK764" s="11"/>
      <c r="DPL764" s="11"/>
      <c r="DPM764" s="11"/>
      <c r="DPN764" s="11"/>
      <c r="DPO764" s="11"/>
      <c r="DPP764" s="11"/>
      <c r="DPQ764" s="11"/>
      <c r="DPR764" s="11"/>
      <c r="DPS764" s="11"/>
      <c r="DPT764" s="11"/>
      <c r="DPU764" s="11"/>
      <c r="DPV764" s="11"/>
      <c r="DPW764" s="11"/>
      <c r="DPX764" s="11"/>
      <c r="DPY764" s="11"/>
      <c r="DPZ764" s="11"/>
      <c r="DQA764" s="11"/>
      <c r="DQB764" s="11"/>
      <c r="DQC764" s="11"/>
      <c r="DQD764" s="11"/>
      <c r="DQE764" s="11"/>
      <c r="DQF764" s="11"/>
      <c r="DQG764" s="11"/>
      <c r="DQH764" s="11"/>
      <c r="DQI764" s="11"/>
      <c r="DQJ764" s="11"/>
      <c r="DQK764" s="11"/>
      <c r="DQL764" s="11"/>
      <c r="DQM764" s="11"/>
      <c r="DQN764" s="11"/>
      <c r="DQO764" s="11"/>
      <c r="DQP764" s="11"/>
      <c r="DQQ764" s="11"/>
      <c r="DQR764" s="11"/>
      <c r="DQS764" s="11"/>
      <c r="DQT764" s="11"/>
      <c r="DQU764" s="11"/>
      <c r="DQV764" s="11"/>
      <c r="DQW764" s="11"/>
      <c r="DQX764" s="11"/>
      <c r="DQY764" s="11"/>
      <c r="DQZ764" s="11"/>
      <c r="DRA764" s="11"/>
      <c r="DRB764" s="11"/>
      <c r="DRC764" s="11"/>
      <c r="DRD764" s="11"/>
      <c r="DRE764" s="11"/>
      <c r="DRF764" s="11"/>
      <c r="DRG764" s="11"/>
      <c r="DRH764" s="11"/>
      <c r="DRI764" s="11"/>
      <c r="DRJ764" s="11"/>
      <c r="DRK764" s="11"/>
      <c r="DRL764" s="11"/>
      <c r="DRM764" s="11"/>
      <c r="DRN764" s="11"/>
      <c r="DRO764" s="11"/>
      <c r="DRP764" s="11"/>
      <c r="DRQ764" s="11"/>
      <c r="DRR764" s="11"/>
      <c r="DRS764" s="11"/>
      <c r="DRT764" s="11"/>
      <c r="DRU764" s="11"/>
      <c r="DRV764" s="11"/>
      <c r="DRW764" s="11"/>
      <c r="DRX764" s="11"/>
      <c r="DRY764" s="11"/>
      <c r="DRZ764" s="11"/>
      <c r="DSA764" s="11"/>
      <c r="DSB764" s="11"/>
      <c r="DSC764" s="11"/>
      <c r="DSD764" s="11"/>
      <c r="DSE764" s="11"/>
      <c r="DSF764" s="11"/>
      <c r="DSG764" s="11"/>
      <c r="DSH764" s="11"/>
      <c r="DSI764" s="11"/>
      <c r="DSJ764" s="11"/>
      <c r="DSK764" s="11"/>
      <c r="DSL764" s="11"/>
      <c r="DSM764" s="11"/>
      <c r="DSN764" s="11"/>
      <c r="DSO764" s="11"/>
      <c r="DSP764" s="11"/>
      <c r="DSQ764" s="11"/>
      <c r="DSR764" s="11"/>
      <c r="DSS764" s="11"/>
      <c r="DST764" s="11"/>
      <c r="DSU764" s="11"/>
      <c r="DSV764" s="11"/>
      <c r="DSW764" s="11"/>
      <c r="DSX764" s="11"/>
      <c r="DSY764" s="11"/>
      <c r="DSZ764" s="11"/>
      <c r="DTA764" s="11"/>
      <c r="DTB764" s="11"/>
      <c r="DTC764" s="11"/>
      <c r="DTD764" s="11"/>
      <c r="DTE764" s="11"/>
      <c r="DTF764" s="11"/>
      <c r="DTG764" s="11"/>
      <c r="DTH764" s="11"/>
      <c r="DTI764" s="11"/>
      <c r="DTJ764" s="11"/>
      <c r="DTK764" s="11"/>
      <c r="DTL764" s="11"/>
      <c r="DTM764" s="11"/>
      <c r="DTN764" s="11"/>
      <c r="DTO764" s="11"/>
      <c r="DTP764" s="11"/>
      <c r="DTQ764" s="11"/>
      <c r="DTR764" s="11"/>
      <c r="DTS764" s="11"/>
      <c r="DTT764" s="11"/>
      <c r="DTU764" s="11"/>
      <c r="DTV764" s="11"/>
      <c r="DTW764" s="11"/>
      <c r="DTX764" s="11"/>
      <c r="DTY764" s="11"/>
      <c r="DTZ764" s="11"/>
      <c r="DUA764" s="11"/>
      <c r="DUB764" s="11"/>
      <c r="DUC764" s="11"/>
      <c r="DUD764" s="11"/>
      <c r="DUE764" s="11"/>
      <c r="DUF764" s="11"/>
      <c r="DUG764" s="11"/>
      <c r="DUH764" s="11"/>
      <c r="DUI764" s="11"/>
      <c r="DUJ764" s="11"/>
      <c r="DUK764" s="11"/>
      <c r="DUL764" s="11"/>
      <c r="DUM764" s="11"/>
      <c r="DUN764" s="11"/>
      <c r="DUO764" s="11"/>
      <c r="DUP764" s="11"/>
      <c r="DUQ764" s="11"/>
      <c r="DUR764" s="11"/>
      <c r="DUS764" s="11"/>
      <c r="DUT764" s="11"/>
      <c r="DUU764" s="11"/>
      <c r="DUV764" s="11"/>
      <c r="DUW764" s="11"/>
      <c r="DUX764" s="11"/>
      <c r="DUY764" s="11"/>
      <c r="DUZ764" s="11"/>
      <c r="DVA764" s="11"/>
      <c r="DVB764" s="11"/>
      <c r="DVC764" s="11"/>
      <c r="DVD764" s="11"/>
      <c r="DVE764" s="11"/>
      <c r="DVF764" s="11"/>
      <c r="DVG764" s="11"/>
      <c r="DVH764" s="11"/>
      <c r="DVI764" s="11"/>
      <c r="DVJ764" s="11"/>
      <c r="DVK764" s="11"/>
      <c r="DVL764" s="11"/>
      <c r="DVM764" s="11"/>
      <c r="DVN764" s="11"/>
      <c r="DVO764" s="11"/>
      <c r="DVP764" s="11"/>
      <c r="DVQ764" s="11"/>
      <c r="DVR764" s="11"/>
      <c r="DVS764" s="11"/>
      <c r="DVT764" s="11"/>
      <c r="DVU764" s="11"/>
      <c r="DVV764" s="11"/>
      <c r="DVW764" s="11"/>
      <c r="DVX764" s="11"/>
      <c r="DVY764" s="11"/>
      <c r="DVZ764" s="11"/>
      <c r="DWA764" s="11"/>
      <c r="DWB764" s="11"/>
      <c r="DWC764" s="11"/>
      <c r="DWD764" s="11"/>
      <c r="DWE764" s="11"/>
      <c r="DWF764" s="11"/>
      <c r="DWG764" s="11"/>
      <c r="DWH764" s="11"/>
      <c r="DWI764" s="11"/>
      <c r="DWJ764" s="11"/>
      <c r="DWK764" s="11"/>
      <c r="DWL764" s="11"/>
      <c r="DWM764" s="11"/>
      <c r="DWN764" s="11"/>
      <c r="DWO764" s="11"/>
      <c r="DWP764" s="11"/>
      <c r="DWQ764" s="11"/>
      <c r="DWR764" s="11"/>
      <c r="DWS764" s="11"/>
      <c r="DWT764" s="11"/>
      <c r="DWU764" s="11"/>
      <c r="DWV764" s="11"/>
      <c r="DWW764" s="11"/>
      <c r="DWX764" s="11"/>
      <c r="DWY764" s="11"/>
      <c r="DWZ764" s="11"/>
      <c r="DXA764" s="11"/>
      <c r="DXB764" s="11"/>
      <c r="DXC764" s="11"/>
      <c r="DXD764" s="11"/>
      <c r="DXE764" s="11"/>
      <c r="DXF764" s="11"/>
      <c r="DXG764" s="11"/>
      <c r="DXH764" s="11"/>
      <c r="DXI764" s="11"/>
      <c r="DXJ764" s="11"/>
      <c r="DXK764" s="11"/>
      <c r="DXL764" s="11"/>
      <c r="DXM764" s="11"/>
      <c r="DXN764" s="11"/>
      <c r="DXO764" s="11"/>
      <c r="DXP764" s="11"/>
      <c r="DXQ764" s="11"/>
      <c r="DXR764" s="11"/>
      <c r="DXS764" s="11"/>
      <c r="DXT764" s="11"/>
      <c r="DXU764" s="11"/>
      <c r="DXV764" s="11"/>
      <c r="DXW764" s="11"/>
      <c r="DXX764" s="11"/>
      <c r="DXY764" s="11"/>
      <c r="DXZ764" s="11"/>
      <c r="DYA764" s="11"/>
      <c r="DYB764" s="11"/>
      <c r="DYC764" s="11"/>
      <c r="DYD764" s="11"/>
      <c r="DYE764" s="11"/>
      <c r="DYF764" s="11"/>
      <c r="DYG764" s="11"/>
      <c r="DYH764" s="11"/>
      <c r="DYI764" s="11"/>
      <c r="DYJ764" s="11"/>
      <c r="DYK764" s="11"/>
      <c r="DYL764" s="11"/>
      <c r="DYM764" s="11"/>
      <c r="DYN764" s="11"/>
      <c r="DYO764" s="11"/>
      <c r="DYP764" s="11"/>
      <c r="DYQ764" s="11"/>
      <c r="DYR764" s="11"/>
      <c r="DYS764" s="11"/>
      <c r="DYT764" s="11"/>
      <c r="DYU764" s="11"/>
      <c r="DYV764" s="11"/>
      <c r="DYW764" s="11"/>
      <c r="DYX764" s="11"/>
      <c r="DYY764" s="11"/>
      <c r="DYZ764" s="11"/>
      <c r="DZA764" s="11"/>
      <c r="DZB764" s="11"/>
      <c r="DZC764" s="11"/>
      <c r="DZD764" s="11"/>
      <c r="DZE764" s="11"/>
      <c r="DZF764" s="11"/>
      <c r="DZG764" s="11"/>
      <c r="DZH764" s="11"/>
      <c r="DZI764" s="11"/>
      <c r="DZJ764" s="11"/>
      <c r="DZK764" s="11"/>
      <c r="DZL764" s="11"/>
      <c r="DZM764" s="11"/>
      <c r="DZN764" s="11"/>
      <c r="DZO764" s="11"/>
      <c r="DZP764" s="11"/>
      <c r="DZQ764" s="11"/>
      <c r="DZR764" s="11"/>
      <c r="DZS764" s="11"/>
      <c r="DZT764" s="11"/>
      <c r="DZU764" s="11"/>
      <c r="DZV764" s="11"/>
      <c r="DZW764" s="11"/>
      <c r="DZX764" s="11"/>
      <c r="DZY764" s="11"/>
      <c r="DZZ764" s="11"/>
      <c r="EAA764" s="11"/>
      <c r="EAB764" s="11"/>
      <c r="EAC764" s="11"/>
      <c r="EAD764" s="11"/>
      <c r="EAE764" s="11"/>
      <c r="EAF764" s="11"/>
      <c r="EAG764" s="11"/>
      <c r="EAH764" s="11"/>
      <c r="EAI764" s="11"/>
      <c r="EAJ764" s="11"/>
      <c r="EAK764" s="11"/>
      <c r="EAL764" s="11"/>
      <c r="EAM764" s="11"/>
      <c r="EAN764" s="11"/>
      <c r="EAO764" s="11"/>
      <c r="EAP764" s="11"/>
      <c r="EAQ764" s="11"/>
      <c r="EAR764" s="11"/>
      <c r="EAS764" s="11"/>
      <c r="EAT764" s="11"/>
      <c r="EAU764" s="11"/>
      <c r="EAV764" s="11"/>
      <c r="EAW764" s="11"/>
      <c r="EAX764" s="11"/>
      <c r="EAY764" s="11"/>
      <c r="EAZ764" s="11"/>
      <c r="EBA764" s="11"/>
      <c r="EBB764" s="11"/>
      <c r="EBC764" s="11"/>
      <c r="EBD764" s="11"/>
      <c r="EBE764" s="11"/>
      <c r="EBF764" s="11"/>
      <c r="EBG764" s="11"/>
      <c r="EBH764" s="11"/>
      <c r="EBI764" s="11"/>
      <c r="EBJ764" s="11"/>
      <c r="EBK764" s="11"/>
      <c r="EBL764" s="11"/>
      <c r="EBM764" s="11"/>
      <c r="EBN764" s="11"/>
      <c r="EBO764" s="11"/>
      <c r="EBP764" s="11"/>
      <c r="EBQ764" s="11"/>
      <c r="EBR764" s="11"/>
      <c r="EBS764" s="11"/>
      <c r="EBT764" s="11"/>
      <c r="EBU764" s="11"/>
      <c r="EBV764" s="11"/>
      <c r="EBW764" s="11"/>
      <c r="EBX764" s="11"/>
      <c r="EBY764" s="11"/>
      <c r="EBZ764" s="11"/>
      <c r="ECA764" s="11"/>
      <c r="ECB764" s="11"/>
      <c r="ECC764" s="11"/>
      <c r="ECD764" s="11"/>
      <c r="ECE764" s="11"/>
      <c r="ECF764" s="11"/>
      <c r="ECG764" s="11"/>
      <c r="ECH764" s="11"/>
      <c r="ECI764" s="11"/>
      <c r="ECJ764" s="11"/>
      <c r="ECK764" s="11"/>
      <c r="ECL764" s="11"/>
      <c r="ECM764" s="11"/>
      <c r="ECN764" s="11"/>
      <c r="ECO764" s="11"/>
      <c r="ECP764" s="11"/>
      <c r="ECQ764" s="11"/>
      <c r="ECR764" s="11"/>
      <c r="ECS764" s="11"/>
      <c r="ECT764" s="11"/>
      <c r="ECU764" s="11"/>
      <c r="ECV764" s="11"/>
      <c r="ECW764" s="11"/>
      <c r="ECX764" s="11"/>
      <c r="ECY764" s="11"/>
      <c r="ECZ764" s="11"/>
      <c r="EDA764" s="11"/>
      <c r="EDB764" s="11"/>
      <c r="EDC764" s="11"/>
      <c r="EDD764" s="11"/>
      <c r="EDE764" s="11"/>
      <c r="EDF764" s="11"/>
      <c r="EDG764" s="11"/>
      <c r="EDH764" s="11"/>
      <c r="EDI764" s="11"/>
      <c r="EDJ764" s="11"/>
      <c r="EDK764" s="11"/>
      <c r="EDL764" s="11"/>
      <c r="EDM764" s="11"/>
      <c r="EDN764" s="11"/>
      <c r="EDO764" s="11"/>
      <c r="EDP764" s="11"/>
      <c r="EDQ764" s="11"/>
      <c r="EDR764" s="11"/>
      <c r="EDS764" s="11"/>
      <c r="EDT764" s="11"/>
      <c r="EDU764" s="11"/>
      <c r="EDV764" s="11"/>
      <c r="EDW764" s="11"/>
      <c r="EDX764" s="11"/>
      <c r="EDY764" s="11"/>
      <c r="EDZ764" s="11"/>
      <c r="EEA764" s="11"/>
      <c r="EEB764" s="11"/>
      <c r="EEC764" s="11"/>
      <c r="EED764" s="11"/>
      <c r="EEE764" s="11"/>
      <c r="EEF764" s="11"/>
      <c r="EEG764" s="11"/>
      <c r="EEH764" s="11"/>
      <c r="EEI764" s="11"/>
      <c r="EEJ764" s="11"/>
      <c r="EEK764" s="11"/>
      <c r="EEL764" s="11"/>
      <c r="EEM764" s="11"/>
      <c r="EEN764" s="11"/>
      <c r="EEO764" s="11"/>
      <c r="EEP764" s="11"/>
      <c r="EEQ764" s="11"/>
      <c r="EER764" s="11"/>
      <c r="EES764" s="11"/>
      <c r="EET764" s="11"/>
      <c r="EEU764" s="11"/>
      <c r="EEV764" s="11"/>
      <c r="EEW764" s="11"/>
      <c r="EEX764" s="11"/>
      <c r="EEY764" s="11"/>
      <c r="EEZ764" s="11"/>
      <c r="EFA764" s="11"/>
      <c r="EFB764" s="11"/>
      <c r="EFC764" s="11"/>
      <c r="EFD764" s="11"/>
      <c r="EFE764" s="11"/>
      <c r="EFF764" s="11"/>
      <c r="EFG764" s="11"/>
      <c r="EFH764" s="11"/>
      <c r="EFI764" s="11"/>
      <c r="EFJ764" s="11"/>
      <c r="EFK764" s="11"/>
      <c r="EFL764" s="11"/>
      <c r="EFM764" s="11"/>
      <c r="EFN764" s="11"/>
      <c r="EFO764" s="11"/>
      <c r="EFP764" s="11"/>
      <c r="EFQ764" s="11"/>
      <c r="EFR764" s="11"/>
      <c r="EFS764" s="11"/>
      <c r="EFT764" s="11"/>
      <c r="EFU764" s="11"/>
      <c r="EFV764" s="11"/>
      <c r="EFW764" s="11"/>
      <c r="EFX764" s="11"/>
      <c r="EFY764" s="11"/>
      <c r="EFZ764" s="11"/>
      <c r="EGA764" s="11"/>
      <c r="EGB764" s="11"/>
      <c r="EGC764" s="11"/>
      <c r="EGD764" s="11"/>
      <c r="EGE764" s="11"/>
      <c r="EGF764" s="11"/>
      <c r="EGG764" s="11"/>
      <c r="EGH764" s="11"/>
      <c r="EGI764" s="11"/>
      <c r="EGJ764" s="11"/>
      <c r="EGK764" s="11"/>
      <c r="EGL764" s="11"/>
      <c r="EGM764" s="11"/>
      <c r="EGN764" s="11"/>
      <c r="EGO764" s="11"/>
      <c r="EGP764" s="11"/>
      <c r="EGQ764" s="11"/>
      <c r="EGR764" s="11"/>
      <c r="EGS764" s="11"/>
      <c r="EGT764" s="11"/>
      <c r="EGU764" s="11"/>
      <c r="EGV764" s="11"/>
      <c r="EGW764" s="11"/>
      <c r="EGX764" s="11"/>
      <c r="EGY764" s="11"/>
      <c r="EGZ764" s="11"/>
      <c r="EHA764" s="11"/>
      <c r="EHB764" s="11"/>
      <c r="EHC764" s="11"/>
      <c r="EHD764" s="11"/>
      <c r="EHE764" s="11"/>
      <c r="EHF764" s="11"/>
      <c r="EHG764" s="11"/>
      <c r="EHH764" s="11"/>
      <c r="EHI764" s="11"/>
      <c r="EHJ764" s="11"/>
      <c r="EHK764" s="11"/>
      <c r="EHL764" s="11"/>
      <c r="EHM764" s="11"/>
      <c r="EHN764" s="11"/>
      <c r="EHO764" s="11"/>
      <c r="EHP764" s="11"/>
      <c r="EHQ764" s="11"/>
      <c r="EHR764" s="11"/>
      <c r="EHS764" s="11"/>
      <c r="EHT764" s="11"/>
      <c r="EHU764" s="11"/>
      <c r="EHV764" s="11"/>
      <c r="EHW764" s="11"/>
      <c r="EHX764" s="11"/>
      <c r="EHY764" s="11"/>
      <c r="EHZ764" s="11"/>
      <c r="EIA764" s="11"/>
      <c r="EIB764" s="11"/>
      <c r="EIC764" s="11"/>
      <c r="EID764" s="11"/>
      <c r="EIE764" s="11"/>
      <c r="EIF764" s="11"/>
      <c r="EIG764" s="11"/>
      <c r="EIH764" s="11"/>
      <c r="EII764" s="11"/>
      <c r="EIJ764" s="11"/>
      <c r="EIK764" s="11"/>
      <c r="EIL764" s="11"/>
      <c r="EIM764" s="11"/>
      <c r="EIN764" s="11"/>
      <c r="EIO764" s="11"/>
      <c r="EIP764" s="11"/>
      <c r="EIQ764" s="11"/>
      <c r="EIR764" s="11"/>
      <c r="EIS764" s="11"/>
      <c r="EIT764" s="11"/>
      <c r="EIU764" s="11"/>
      <c r="EIV764" s="11"/>
      <c r="EIW764" s="11"/>
      <c r="EIX764" s="11"/>
      <c r="EIY764" s="11"/>
      <c r="EIZ764" s="11"/>
      <c r="EJA764" s="11"/>
      <c r="EJB764" s="11"/>
      <c r="EJC764" s="11"/>
      <c r="EJD764" s="11"/>
      <c r="EJE764" s="11"/>
      <c r="EJF764" s="11"/>
      <c r="EJG764" s="11"/>
      <c r="EJH764" s="11"/>
      <c r="EJI764" s="11"/>
      <c r="EJJ764" s="11"/>
      <c r="EJK764" s="11"/>
      <c r="EJL764" s="11"/>
      <c r="EJM764" s="11"/>
      <c r="EJN764" s="11"/>
      <c r="EJO764" s="11"/>
      <c r="EJP764" s="11"/>
      <c r="EJQ764" s="11"/>
      <c r="EJR764" s="11"/>
      <c r="EJS764" s="11"/>
      <c r="EJT764" s="11"/>
      <c r="EJU764" s="11"/>
      <c r="EJV764" s="11"/>
      <c r="EJW764" s="11"/>
      <c r="EJX764" s="11"/>
      <c r="EJY764" s="11"/>
      <c r="EJZ764" s="11"/>
      <c r="EKA764" s="11"/>
      <c r="EKB764" s="11"/>
      <c r="EKC764" s="11"/>
      <c r="EKD764" s="11"/>
      <c r="EKE764" s="11"/>
      <c r="EKF764" s="11"/>
      <c r="EKG764" s="11"/>
      <c r="EKH764" s="11"/>
      <c r="EKI764" s="11"/>
      <c r="EKJ764" s="11"/>
      <c r="EKK764" s="11"/>
      <c r="EKL764" s="11"/>
      <c r="EKM764" s="11"/>
      <c r="EKN764" s="11"/>
      <c r="EKO764" s="11"/>
      <c r="EKP764" s="11"/>
      <c r="EKQ764" s="11"/>
      <c r="EKR764" s="11"/>
      <c r="EKS764" s="11"/>
      <c r="EKT764" s="11"/>
      <c r="EKU764" s="11"/>
      <c r="EKV764" s="11"/>
      <c r="EKW764" s="11"/>
      <c r="EKX764" s="11"/>
      <c r="EKY764" s="11"/>
      <c r="EKZ764" s="11"/>
      <c r="ELA764" s="11"/>
      <c r="ELB764" s="11"/>
      <c r="ELC764" s="11"/>
      <c r="ELD764" s="11"/>
      <c r="ELE764" s="11"/>
      <c r="ELF764" s="11"/>
      <c r="ELG764" s="11"/>
      <c r="ELH764" s="11"/>
      <c r="ELI764" s="11"/>
      <c r="ELJ764" s="11"/>
      <c r="ELK764" s="11"/>
      <c r="ELL764" s="11"/>
      <c r="ELM764" s="11"/>
      <c r="ELN764" s="11"/>
      <c r="ELO764" s="11"/>
      <c r="ELP764" s="11"/>
      <c r="ELQ764" s="11"/>
      <c r="ELR764" s="11"/>
      <c r="ELS764" s="11"/>
      <c r="ELT764" s="11"/>
      <c r="ELU764" s="11"/>
    </row>
    <row r="765" spans="1:341 1271:3713">
      <c r="G765" s="11"/>
      <c r="H765" s="11"/>
      <c r="I765" s="11"/>
      <c r="J765" s="11"/>
      <c r="K765" s="11"/>
      <c r="L765" s="11"/>
      <c r="M765" s="11"/>
      <c r="N765" s="11"/>
      <c r="O765" s="11"/>
      <c r="P765" s="11"/>
      <c r="Q765" s="11"/>
      <c r="R765" s="11"/>
      <c r="S765" s="417"/>
    </row>
    <row r="766" spans="1:341 1271:3713" s="176" customFormat="1">
      <c r="A766" s="174"/>
      <c r="B766" s="174" t="s">
        <v>417</v>
      </c>
      <c r="C766" s="174"/>
      <c r="D766" s="174"/>
      <c r="E766" s="174"/>
      <c r="F766" s="174"/>
      <c r="G766" s="174"/>
      <c r="H766" s="175"/>
      <c r="I766" s="175"/>
      <c r="J766" s="175"/>
      <c r="S766" s="420"/>
      <c r="T766" s="452"/>
      <c r="AVW766" s="11"/>
      <c r="AVX766" s="11"/>
      <c r="AVY766" s="11"/>
      <c r="AVZ766" s="11"/>
      <c r="AWA766" s="11"/>
      <c r="AWB766" s="11"/>
      <c r="AWC766" s="11"/>
      <c r="AWD766" s="11"/>
      <c r="AWE766" s="11"/>
      <c r="AWF766" s="11"/>
      <c r="AWG766" s="11"/>
      <c r="AWH766" s="11"/>
      <c r="AWI766" s="11"/>
      <c r="AWJ766" s="11"/>
      <c r="AWK766" s="11"/>
      <c r="AWL766" s="11"/>
      <c r="AWM766" s="11"/>
      <c r="AWN766" s="11"/>
      <c r="AWO766" s="11"/>
      <c r="AWP766" s="11"/>
      <c r="AWQ766" s="11"/>
      <c r="AWR766" s="11"/>
      <c r="AWS766" s="11"/>
      <c r="AWT766" s="11"/>
      <c r="AWU766" s="11"/>
      <c r="AWV766" s="11"/>
      <c r="AWW766" s="11"/>
      <c r="AWX766" s="11"/>
      <c r="AWY766" s="11"/>
      <c r="AWZ766" s="11"/>
      <c r="AXA766" s="11"/>
      <c r="AXB766" s="11"/>
      <c r="AXC766" s="11"/>
      <c r="AXD766" s="11"/>
      <c r="AXE766" s="11"/>
      <c r="AXF766" s="11"/>
      <c r="AXG766" s="11"/>
      <c r="AXH766" s="11"/>
      <c r="AXI766" s="11"/>
      <c r="AXJ766" s="11"/>
      <c r="AXK766" s="11"/>
      <c r="AXL766" s="11"/>
      <c r="AXM766" s="11"/>
      <c r="AXN766" s="11"/>
      <c r="AXO766" s="11"/>
      <c r="AXP766" s="11"/>
      <c r="AXQ766" s="11"/>
      <c r="AXR766" s="11"/>
      <c r="AXS766" s="11"/>
      <c r="AXT766" s="11"/>
      <c r="AXU766" s="11"/>
      <c r="AXV766" s="11"/>
      <c r="AXW766" s="11"/>
      <c r="AXX766" s="11"/>
      <c r="AXY766" s="11"/>
      <c r="AXZ766" s="11"/>
      <c r="AYA766" s="11"/>
      <c r="AYB766" s="11"/>
      <c r="AYC766" s="11"/>
      <c r="AYD766" s="11"/>
      <c r="AYE766" s="11"/>
      <c r="AYF766" s="11"/>
      <c r="AYG766" s="11"/>
      <c r="AYH766" s="11"/>
      <c r="AYI766" s="11"/>
      <c r="AYJ766" s="11"/>
      <c r="AYK766" s="11"/>
      <c r="AYL766" s="11"/>
      <c r="AYM766" s="11"/>
      <c r="AYN766" s="11"/>
      <c r="AYO766" s="11"/>
      <c r="AYP766" s="11"/>
      <c r="AYQ766" s="11"/>
      <c r="AYR766" s="11"/>
      <c r="AYS766" s="11"/>
      <c r="AYT766" s="11"/>
      <c r="AYU766" s="11"/>
      <c r="AYV766" s="11"/>
      <c r="AYW766" s="11"/>
      <c r="AYX766" s="11"/>
      <c r="AYY766" s="11"/>
      <c r="AYZ766" s="11"/>
      <c r="AZA766" s="11"/>
      <c r="AZB766" s="11"/>
      <c r="AZC766" s="11"/>
      <c r="AZD766" s="11"/>
      <c r="AZE766" s="11"/>
      <c r="AZF766" s="11"/>
      <c r="AZG766" s="11"/>
      <c r="AZH766" s="11"/>
      <c r="AZI766" s="11"/>
      <c r="AZJ766" s="11"/>
      <c r="AZK766" s="11"/>
      <c r="AZL766" s="11"/>
      <c r="AZM766" s="11"/>
      <c r="AZN766" s="11"/>
      <c r="AZO766" s="11"/>
      <c r="AZP766" s="11"/>
      <c r="AZQ766" s="11"/>
      <c r="AZR766" s="11"/>
      <c r="AZS766" s="11"/>
      <c r="AZT766" s="11"/>
      <c r="AZU766" s="11"/>
      <c r="AZV766" s="11"/>
      <c r="AZW766" s="11"/>
      <c r="AZX766" s="11"/>
      <c r="AZY766" s="11"/>
      <c r="AZZ766" s="11"/>
      <c r="BAA766" s="11"/>
      <c r="BAB766" s="11"/>
      <c r="BAC766" s="11"/>
      <c r="BAD766" s="11"/>
      <c r="BAE766" s="11"/>
      <c r="BAF766" s="11"/>
      <c r="BAG766" s="11"/>
      <c r="BAH766" s="11"/>
      <c r="BAI766" s="11"/>
      <c r="BAJ766" s="11"/>
      <c r="BAK766" s="11"/>
      <c r="BAL766" s="11"/>
      <c r="BAM766" s="11"/>
      <c r="BAN766" s="11"/>
      <c r="BAO766" s="11"/>
      <c r="BAP766" s="11"/>
      <c r="BAQ766" s="11"/>
      <c r="BAR766" s="11"/>
      <c r="BAS766" s="11"/>
      <c r="BAT766" s="11"/>
      <c r="BAU766" s="11"/>
      <c r="BAV766" s="11"/>
      <c r="BAW766" s="11"/>
      <c r="BAX766" s="11"/>
      <c r="BAY766" s="11"/>
      <c r="BAZ766" s="11"/>
      <c r="BBA766" s="11"/>
      <c r="BBB766" s="11"/>
      <c r="BBC766" s="11"/>
      <c r="BBD766" s="11"/>
      <c r="BBE766" s="11"/>
      <c r="BBF766" s="11"/>
      <c r="BBG766" s="11"/>
      <c r="BBH766" s="11"/>
      <c r="BBI766" s="11"/>
      <c r="BBJ766" s="11"/>
      <c r="BBK766" s="11"/>
      <c r="BBL766" s="11"/>
      <c r="BBM766" s="11"/>
      <c r="BBN766" s="11"/>
      <c r="BBO766" s="11"/>
      <c r="BBP766" s="11"/>
      <c r="BBQ766" s="11"/>
      <c r="BBR766" s="11"/>
      <c r="BBS766" s="11"/>
      <c r="BBT766" s="11"/>
      <c r="BBU766" s="11"/>
      <c r="BBV766" s="11"/>
      <c r="BBW766" s="11"/>
      <c r="BBX766" s="11"/>
      <c r="BBY766" s="11"/>
      <c r="BBZ766" s="11"/>
      <c r="BCA766" s="11"/>
      <c r="BCB766" s="11"/>
      <c r="BCC766" s="11"/>
      <c r="BCD766" s="11"/>
      <c r="BCE766" s="11"/>
      <c r="BCF766" s="11"/>
      <c r="BCG766" s="11"/>
      <c r="BCH766" s="11"/>
      <c r="BCI766" s="11"/>
      <c r="BCJ766" s="11"/>
      <c r="BCK766" s="11"/>
      <c r="BCL766" s="11"/>
      <c r="BCM766" s="11"/>
      <c r="BCN766" s="11"/>
      <c r="BCO766" s="11"/>
      <c r="BCP766" s="11"/>
      <c r="BCQ766" s="11"/>
      <c r="BCR766" s="11"/>
      <c r="BCS766" s="11"/>
      <c r="BCT766" s="11"/>
      <c r="BCU766" s="11"/>
      <c r="BCV766" s="11"/>
      <c r="BCW766" s="11"/>
      <c r="BCX766" s="11"/>
      <c r="BCY766" s="11"/>
      <c r="BCZ766" s="11"/>
      <c r="BDA766" s="11"/>
      <c r="BDB766" s="11"/>
      <c r="BDC766" s="11"/>
      <c r="BDD766" s="11"/>
      <c r="BDE766" s="11"/>
      <c r="BDF766" s="11"/>
      <c r="BDG766" s="11"/>
      <c r="BDH766" s="11"/>
      <c r="BDI766" s="11"/>
      <c r="BDJ766" s="11"/>
      <c r="BDK766" s="11"/>
      <c r="BDL766" s="11"/>
      <c r="BDM766" s="11"/>
      <c r="BDN766" s="11"/>
      <c r="BDO766" s="11"/>
      <c r="BDP766" s="11"/>
      <c r="BDQ766" s="11"/>
      <c r="BDR766" s="11"/>
      <c r="BDS766" s="11"/>
      <c r="BDT766" s="11"/>
      <c r="BDU766" s="11"/>
      <c r="BDV766" s="11"/>
      <c r="BDW766" s="11"/>
      <c r="BDX766" s="11"/>
      <c r="BDY766" s="11"/>
      <c r="BDZ766" s="11"/>
      <c r="BEA766" s="11"/>
      <c r="BEB766" s="11"/>
      <c r="BEC766" s="11"/>
      <c r="BED766" s="11"/>
      <c r="BEE766" s="11"/>
      <c r="BEF766" s="11"/>
      <c r="BEG766" s="11"/>
      <c r="BEH766" s="11"/>
      <c r="BEI766" s="11"/>
      <c r="BEJ766" s="11"/>
      <c r="BEK766" s="11"/>
      <c r="BEL766" s="11"/>
      <c r="BEM766" s="11"/>
      <c r="BEN766" s="11"/>
      <c r="BEO766" s="11"/>
      <c r="BEP766" s="11"/>
      <c r="BEQ766" s="11"/>
      <c r="BER766" s="11"/>
      <c r="BES766" s="11"/>
      <c r="BET766" s="11"/>
      <c r="BEU766" s="11"/>
      <c r="BEV766" s="11"/>
      <c r="BEW766" s="11"/>
      <c r="BEX766" s="11"/>
      <c r="BEY766" s="11"/>
      <c r="BEZ766" s="11"/>
      <c r="BFA766" s="11"/>
      <c r="BFB766" s="11"/>
      <c r="BFC766" s="11"/>
      <c r="BFD766" s="11"/>
      <c r="BFE766" s="11"/>
      <c r="BFF766" s="11"/>
      <c r="BFG766" s="11"/>
      <c r="BFH766" s="11"/>
      <c r="BFI766" s="11"/>
      <c r="BFJ766" s="11"/>
      <c r="BFK766" s="11"/>
      <c r="BFL766" s="11"/>
      <c r="BFM766" s="11"/>
      <c r="BFN766" s="11"/>
      <c r="BFO766" s="11"/>
      <c r="BFP766" s="11"/>
      <c r="BFQ766" s="11"/>
      <c r="BFR766" s="11"/>
      <c r="BFS766" s="11"/>
      <c r="BFT766" s="11"/>
      <c r="BFU766" s="11"/>
      <c r="BFV766" s="11"/>
      <c r="BFW766" s="11"/>
      <c r="BFX766" s="11"/>
      <c r="BFY766" s="11"/>
      <c r="BFZ766" s="11"/>
      <c r="BGA766" s="11"/>
      <c r="BGB766" s="11"/>
      <c r="BGC766" s="11"/>
      <c r="BGD766" s="11"/>
      <c r="BGE766" s="11"/>
      <c r="BGF766" s="11"/>
      <c r="BGG766" s="11"/>
      <c r="BGH766" s="11"/>
      <c r="BGI766" s="11"/>
      <c r="BGJ766" s="11"/>
      <c r="BGK766" s="11"/>
      <c r="BGL766" s="11"/>
      <c r="BGM766" s="11"/>
      <c r="BGN766" s="11"/>
      <c r="BGO766" s="11"/>
      <c r="BGP766" s="11"/>
      <c r="BGQ766" s="11"/>
      <c r="BGR766" s="11"/>
      <c r="BGS766" s="11"/>
      <c r="BGT766" s="11"/>
      <c r="BGU766" s="11"/>
      <c r="BGV766" s="11"/>
      <c r="BGW766" s="11"/>
      <c r="BGX766" s="11"/>
      <c r="BGY766" s="11"/>
      <c r="BGZ766" s="11"/>
      <c r="BHA766" s="11"/>
      <c r="BHB766" s="11"/>
      <c r="BHC766" s="11"/>
      <c r="BHD766" s="11"/>
      <c r="BHE766" s="11"/>
      <c r="BHF766" s="11"/>
      <c r="BHG766" s="11"/>
      <c r="BHH766" s="11"/>
      <c r="BHI766" s="11"/>
      <c r="BHJ766" s="11"/>
      <c r="BHK766" s="11"/>
      <c r="BHL766" s="11"/>
      <c r="BHM766" s="11"/>
      <c r="BHN766" s="11"/>
      <c r="BHO766" s="11"/>
      <c r="BHP766" s="11"/>
      <c r="BHQ766" s="11"/>
      <c r="BHR766" s="11"/>
      <c r="BHS766" s="11"/>
      <c r="BHT766" s="11"/>
      <c r="BHU766" s="11"/>
      <c r="BHV766" s="11"/>
      <c r="BHW766" s="11"/>
      <c r="BHX766" s="11"/>
      <c r="BHY766" s="11"/>
      <c r="BHZ766" s="11"/>
      <c r="BIA766" s="11"/>
      <c r="BIB766" s="11"/>
      <c r="BIC766" s="11"/>
      <c r="BID766" s="11"/>
      <c r="BIE766" s="11"/>
      <c r="BIF766" s="11"/>
      <c r="BIG766" s="11"/>
      <c r="BIH766" s="11"/>
      <c r="BII766" s="11"/>
      <c r="BIJ766" s="11"/>
      <c r="BIK766" s="11"/>
      <c r="BIL766" s="11"/>
      <c r="BIM766" s="11"/>
      <c r="BIN766" s="11"/>
      <c r="BIO766" s="11"/>
      <c r="BIP766" s="11"/>
      <c r="BIQ766" s="11"/>
      <c r="BIR766" s="11"/>
      <c r="BIS766" s="11"/>
      <c r="BIT766" s="11"/>
      <c r="BIU766" s="11"/>
      <c r="BIV766" s="11"/>
      <c r="BIW766" s="11"/>
      <c r="BIX766" s="11"/>
      <c r="BIY766" s="11"/>
      <c r="BIZ766" s="11"/>
      <c r="BJA766" s="11"/>
      <c r="BJB766" s="11"/>
      <c r="BJC766" s="11"/>
      <c r="BJD766" s="11"/>
      <c r="BJE766" s="11"/>
      <c r="BJF766" s="11"/>
      <c r="BJG766" s="11"/>
      <c r="BJH766" s="11"/>
      <c r="BJI766" s="11"/>
      <c r="BJJ766" s="11"/>
      <c r="BJK766" s="11"/>
      <c r="BJL766" s="11"/>
      <c r="BJM766" s="11"/>
      <c r="BJN766" s="11"/>
      <c r="BJO766" s="11"/>
      <c r="BJP766" s="11"/>
      <c r="BJQ766" s="11"/>
      <c r="BJR766" s="11"/>
      <c r="BJS766" s="11"/>
      <c r="BJT766" s="11"/>
      <c r="BJU766" s="11"/>
      <c r="BJV766" s="11"/>
      <c r="BJW766" s="11"/>
      <c r="BJX766" s="11"/>
      <c r="BJY766" s="11"/>
      <c r="BJZ766" s="11"/>
      <c r="BKA766" s="11"/>
      <c r="BKB766" s="11"/>
      <c r="BKC766" s="11"/>
      <c r="BKD766" s="11"/>
      <c r="BKE766" s="11"/>
      <c r="BKF766" s="11"/>
      <c r="BKG766" s="11"/>
      <c r="BKH766" s="11"/>
      <c r="BKI766" s="11"/>
      <c r="BKJ766" s="11"/>
      <c r="BKK766" s="11"/>
      <c r="BKL766" s="11"/>
      <c r="BKM766" s="11"/>
      <c r="BKN766" s="11"/>
      <c r="BKO766" s="11"/>
      <c r="BKP766" s="11"/>
      <c r="BKQ766" s="11"/>
      <c r="BKR766" s="11"/>
      <c r="BKS766" s="11"/>
      <c r="BKT766" s="11"/>
      <c r="BKU766" s="11"/>
      <c r="BKV766" s="11"/>
      <c r="BKW766" s="11"/>
      <c r="BKX766" s="11"/>
      <c r="BKY766" s="11"/>
      <c r="BKZ766" s="11"/>
      <c r="BLA766" s="11"/>
      <c r="BLB766" s="11"/>
      <c r="BLC766" s="11"/>
      <c r="BLD766" s="11"/>
      <c r="BLE766" s="11"/>
      <c r="BLF766" s="11"/>
      <c r="BLG766" s="11"/>
      <c r="BLH766" s="11"/>
      <c r="BLI766" s="11"/>
      <c r="BLJ766" s="11"/>
      <c r="BLK766" s="11"/>
      <c r="BLL766" s="11"/>
      <c r="BLM766" s="11"/>
      <c r="BLN766" s="11"/>
      <c r="BLO766" s="11"/>
      <c r="BLP766" s="11"/>
      <c r="BLQ766" s="11"/>
      <c r="BLR766" s="11"/>
      <c r="BLS766" s="11"/>
      <c r="BLT766" s="11"/>
      <c r="BLU766" s="11"/>
      <c r="BLV766" s="11"/>
      <c r="BLW766" s="11"/>
      <c r="BLX766" s="11"/>
      <c r="BLY766" s="11"/>
      <c r="BLZ766" s="11"/>
      <c r="BMA766" s="11"/>
      <c r="BMB766" s="11"/>
      <c r="BMC766" s="11"/>
      <c r="BMD766" s="11"/>
      <c r="BME766" s="11"/>
      <c r="BMF766" s="11"/>
      <c r="BMG766" s="11"/>
      <c r="BMH766" s="11"/>
      <c r="BMI766" s="11"/>
      <c r="BMJ766" s="11"/>
      <c r="BMK766" s="11"/>
      <c r="BML766" s="11"/>
      <c r="BMM766" s="11"/>
      <c r="BMN766" s="11"/>
      <c r="BMO766" s="11"/>
      <c r="BMP766" s="11"/>
      <c r="BMQ766" s="11"/>
      <c r="BMR766" s="11"/>
      <c r="BMS766" s="11"/>
      <c r="BMT766" s="11"/>
      <c r="BMU766" s="11"/>
      <c r="BMV766" s="11"/>
      <c r="BMW766" s="11"/>
      <c r="BMX766" s="11"/>
      <c r="BMY766" s="11"/>
      <c r="BMZ766" s="11"/>
      <c r="BNA766" s="11"/>
      <c r="BNB766" s="11"/>
      <c r="BNC766" s="11"/>
      <c r="BND766" s="11"/>
      <c r="BNE766" s="11"/>
      <c r="BNF766" s="11"/>
      <c r="BNG766" s="11"/>
      <c r="BNH766" s="11"/>
      <c r="BNI766" s="11"/>
      <c r="BNJ766" s="11"/>
      <c r="BNK766" s="11"/>
      <c r="BNL766" s="11"/>
      <c r="BNM766" s="11"/>
      <c r="BNN766" s="11"/>
      <c r="BNO766" s="11"/>
      <c r="BNP766" s="11"/>
      <c r="BNQ766" s="11"/>
      <c r="BNR766" s="11"/>
      <c r="BNS766" s="11"/>
      <c r="BNT766" s="11"/>
      <c r="BNU766" s="11"/>
      <c r="BNV766" s="11"/>
      <c r="BNW766" s="11"/>
      <c r="BNX766" s="11"/>
      <c r="BNY766" s="11"/>
      <c r="BNZ766" s="11"/>
      <c r="BOA766" s="11"/>
      <c r="BOB766" s="11"/>
      <c r="BOC766" s="11"/>
      <c r="BOD766" s="11"/>
      <c r="BOE766" s="11"/>
      <c r="BOF766" s="11"/>
      <c r="BOG766" s="11"/>
      <c r="BOH766" s="11"/>
      <c r="BOI766" s="11"/>
      <c r="BOJ766" s="11"/>
      <c r="BOK766" s="11"/>
      <c r="BOL766" s="11"/>
      <c r="BOM766" s="11"/>
      <c r="BON766" s="11"/>
      <c r="BOO766" s="11"/>
      <c r="BOP766" s="11"/>
      <c r="BOQ766" s="11"/>
      <c r="BOR766" s="11"/>
      <c r="BOS766" s="11"/>
      <c r="BOT766" s="11"/>
      <c r="BOU766" s="11"/>
      <c r="BOV766" s="11"/>
      <c r="BOW766" s="11"/>
      <c r="BOX766" s="11"/>
      <c r="BOY766" s="11"/>
      <c r="BOZ766" s="11"/>
      <c r="BPA766" s="11"/>
      <c r="BPB766" s="11"/>
      <c r="BPC766" s="11"/>
      <c r="BPD766" s="11"/>
      <c r="BPE766" s="11"/>
      <c r="BPF766" s="11"/>
      <c r="BPG766" s="11"/>
      <c r="BPH766" s="11"/>
      <c r="BPI766" s="11"/>
      <c r="BPJ766" s="11"/>
      <c r="BPK766" s="11"/>
      <c r="BPL766" s="11"/>
      <c r="BPM766" s="11"/>
      <c r="BPN766" s="11"/>
      <c r="BPO766" s="11"/>
      <c r="BPP766" s="11"/>
      <c r="BPQ766" s="11"/>
      <c r="BPR766" s="11"/>
      <c r="BPS766" s="11"/>
      <c r="BPT766" s="11"/>
      <c r="BPU766" s="11"/>
      <c r="BPV766" s="11"/>
      <c r="BPW766" s="11"/>
      <c r="BPX766" s="11"/>
      <c r="BPY766" s="11"/>
      <c r="BPZ766" s="11"/>
      <c r="BQA766" s="11"/>
      <c r="BQB766" s="11"/>
      <c r="BQC766" s="11"/>
      <c r="BQD766" s="11"/>
      <c r="BQE766" s="11"/>
      <c r="BQF766" s="11"/>
      <c r="BQG766" s="11"/>
      <c r="BQH766" s="11"/>
      <c r="BQI766" s="11"/>
      <c r="BQJ766" s="11"/>
      <c r="BQK766" s="11"/>
      <c r="BQL766" s="11"/>
      <c r="BQM766" s="11"/>
      <c r="BQN766" s="11"/>
      <c r="BQO766" s="11"/>
      <c r="BQP766" s="11"/>
      <c r="BQQ766" s="11"/>
      <c r="BQR766" s="11"/>
      <c r="BQS766" s="11"/>
      <c r="BQT766" s="11"/>
      <c r="BQU766" s="11"/>
      <c r="BQV766" s="11"/>
      <c r="BQW766" s="11"/>
      <c r="BQX766" s="11"/>
      <c r="BQY766" s="11"/>
      <c r="BQZ766" s="11"/>
      <c r="BRA766" s="11"/>
      <c r="BRB766" s="11"/>
      <c r="BRC766" s="11"/>
      <c r="BRD766" s="11"/>
      <c r="BRE766" s="11"/>
      <c r="BRF766" s="11"/>
      <c r="BRG766" s="11"/>
      <c r="BRH766" s="11"/>
      <c r="BRI766" s="11"/>
      <c r="BRJ766" s="11"/>
      <c r="BRK766" s="11"/>
      <c r="BRL766" s="11"/>
      <c r="BRM766" s="11"/>
      <c r="BRN766" s="11"/>
      <c r="BRO766" s="11"/>
      <c r="BRP766" s="11"/>
      <c r="BRQ766" s="11"/>
      <c r="BRR766" s="11"/>
      <c r="BRS766" s="11"/>
      <c r="BRT766" s="11"/>
      <c r="BRU766" s="11"/>
      <c r="BRV766" s="11"/>
      <c r="BRW766" s="11"/>
      <c r="BRX766" s="11"/>
      <c r="BRY766" s="11"/>
      <c r="BRZ766" s="11"/>
      <c r="BSA766" s="11"/>
      <c r="BSB766" s="11"/>
      <c r="BSC766" s="11"/>
      <c r="BSD766" s="11"/>
      <c r="BSE766" s="11"/>
      <c r="BSF766" s="11"/>
      <c r="BSG766" s="11"/>
      <c r="BSH766" s="11"/>
      <c r="BSI766" s="11"/>
      <c r="BSJ766" s="11"/>
      <c r="BSK766" s="11"/>
      <c r="BSL766" s="11"/>
      <c r="BSM766" s="11"/>
      <c r="BSN766" s="11"/>
      <c r="BSO766" s="11"/>
      <c r="BSP766" s="11"/>
      <c r="BSQ766" s="11"/>
      <c r="BSR766" s="11"/>
      <c r="BSS766" s="11"/>
      <c r="BST766" s="11"/>
      <c r="BSU766" s="11"/>
      <c r="BSV766" s="11"/>
      <c r="BSW766" s="11"/>
      <c r="BSX766" s="11"/>
      <c r="BSY766" s="11"/>
      <c r="BSZ766" s="11"/>
      <c r="BTA766" s="11"/>
      <c r="BTB766" s="11"/>
      <c r="BTC766" s="11"/>
      <c r="BTD766" s="11"/>
      <c r="BTE766" s="11"/>
      <c r="BTF766" s="11"/>
      <c r="BTG766" s="11"/>
      <c r="BTH766" s="11"/>
      <c r="BTI766" s="11"/>
      <c r="BTJ766" s="11"/>
      <c r="BTK766" s="11"/>
      <c r="BTL766" s="11"/>
      <c r="BTM766" s="11"/>
      <c r="BTN766" s="11"/>
      <c r="BTO766" s="11"/>
      <c r="BTP766" s="11"/>
      <c r="BTQ766" s="11"/>
      <c r="BTR766" s="11"/>
      <c r="BTS766" s="11"/>
      <c r="BTT766" s="11"/>
      <c r="BTU766" s="11"/>
      <c r="BTV766" s="11"/>
      <c r="BTW766" s="11"/>
      <c r="BTX766" s="11"/>
      <c r="BTY766" s="11"/>
      <c r="BTZ766" s="11"/>
      <c r="BUA766" s="11"/>
      <c r="BUB766" s="11"/>
      <c r="BUC766" s="11"/>
      <c r="BUD766" s="11"/>
      <c r="BUE766" s="11"/>
      <c r="BUF766" s="11"/>
      <c r="BUG766" s="11"/>
      <c r="BUH766" s="11"/>
      <c r="BUI766" s="11"/>
      <c r="BUJ766" s="11"/>
      <c r="BUK766" s="11"/>
      <c r="BUL766" s="11"/>
      <c r="BUM766" s="11"/>
      <c r="BUN766" s="11"/>
      <c r="BUO766" s="11"/>
      <c r="BUP766" s="11"/>
      <c r="BUQ766" s="11"/>
      <c r="BUR766" s="11"/>
      <c r="BUS766" s="11"/>
      <c r="BUT766" s="11"/>
      <c r="BUU766" s="11"/>
      <c r="BUV766" s="11"/>
      <c r="BUW766" s="11"/>
      <c r="BUX766" s="11"/>
      <c r="BUY766" s="11"/>
      <c r="BUZ766" s="11"/>
      <c r="BVA766" s="11"/>
      <c r="BVB766" s="11"/>
      <c r="BVC766" s="11"/>
      <c r="BVD766" s="11"/>
      <c r="BVE766" s="11"/>
      <c r="BVF766" s="11"/>
      <c r="BVG766" s="11"/>
      <c r="BVH766" s="11"/>
      <c r="BVI766" s="11"/>
      <c r="BVJ766" s="11"/>
      <c r="BVK766" s="11"/>
      <c r="BVL766" s="11"/>
      <c r="BVM766" s="11"/>
      <c r="BVN766" s="11"/>
      <c r="BVO766" s="11"/>
      <c r="BVP766" s="11"/>
      <c r="BVQ766" s="11"/>
      <c r="BVR766" s="11"/>
      <c r="BVS766" s="11"/>
      <c r="BVT766" s="11"/>
      <c r="BVU766" s="11"/>
      <c r="BVV766" s="11"/>
      <c r="BVW766" s="11"/>
      <c r="BVX766" s="11"/>
      <c r="BVY766" s="11"/>
      <c r="BVZ766" s="11"/>
      <c r="BWA766" s="11"/>
      <c r="BWB766" s="11"/>
      <c r="BWC766" s="11"/>
      <c r="BWD766" s="11"/>
      <c r="BWE766" s="11"/>
      <c r="BWF766" s="11"/>
      <c r="BWG766" s="11"/>
      <c r="BWH766" s="11"/>
      <c r="BWI766" s="11"/>
      <c r="BWJ766" s="11"/>
      <c r="BWK766" s="11"/>
      <c r="BWL766" s="11"/>
      <c r="BWM766" s="11"/>
      <c r="BWN766" s="11"/>
      <c r="BWO766" s="11"/>
      <c r="BWP766" s="11"/>
      <c r="BWQ766" s="11"/>
      <c r="BWR766" s="11"/>
      <c r="BWS766" s="11"/>
      <c r="BWT766" s="11"/>
      <c r="BWU766" s="11"/>
      <c r="BWV766" s="11"/>
      <c r="BWW766" s="11"/>
      <c r="BWX766" s="11"/>
      <c r="BWY766" s="11"/>
      <c r="BWZ766" s="11"/>
      <c r="BXA766" s="11"/>
      <c r="BXB766" s="11"/>
      <c r="BXC766" s="11"/>
      <c r="BXD766" s="11"/>
      <c r="BXE766" s="11"/>
      <c r="BXF766" s="11"/>
      <c r="BXG766" s="11"/>
      <c r="BXH766" s="11"/>
      <c r="BXI766" s="11"/>
      <c r="BXJ766" s="11"/>
      <c r="BXK766" s="11"/>
      <c r="BXL766" s="11"/>
      <c r="BXM766" s="11"/>
      <c r="BXN766" s="11"/>
      <c r="BXO766" s="11"/>
      <c r="BXP766" s="11"/>
      <c r="BXQ766" s="11"/>
      <c r="BXR766" s="11"/>
      <c r="BXS766" s="11"/>
      <c r="BXT766" s="11"/>
      <c r="BXU766" s="11"/>
      <c r="BXV766" s="11"/>
      <c r="BXW766" s="11"/>
      <c r="BXX766" s="11"/>
      <c r="BXY766" s="11"/>
      <c r="BXZ766" s="11"/>
      <c r="BYA766" s="11"/>
      <c r="BYB766" s="11"/>
      <c r="BYC766" s="11"/>
      <c r="BYD766" s="11"/>
      <c r="BYE766" s="11"/>
      <c r="BYF766" s="11"/>
      <c r="BYG766" s="11"/>
      <c r="BYH766" s="11"/>
      <c r="BYI766" s="11"/>
      <c r="BYJ766" s="11"/>
      <c r="BYK766" s="11"/>
      <c r="BYL766" s="11"/>
      <c r="BYM766" s="11"/>
      <c r="BYN766" s="11"/>
      <c r="BYO766" s="11"/>
      <c r="BYP766" s="11"/>
      <c r="BYQ766" s="11"/>
      <c r="BYR766" s="11"/>
      <c r="BYS766" s="11"/>
      <c r="BYT766" s="11"/>
      <c r="BYU766" s="11"/>
      <c r="BYV766" s="11"/>
      <c r="BYW766" s="11"/>
      <c r="BYX766" s="11"/>
      <c r="BYY766" s="11"/>
      <c r="BYZ766" s="11"/>
      <c r="BZA766" s="11"/>
      <c r="BZB766" s="11"/>
      <c r="BZC766" s="11"/>
      <c r="BZD766" s="11"/>
      <c r="BZE766" s="11"/>
      <c r="BZF766" s="11"/>
      <c r="BZG766" s="11"/>
      <c r="BZH766" s="11"/>
      <c r="BZI766" s="11"/>
      <c r="BZJ766" s="11"/>
      <c r="BZK766" s="11"/>
      <c r="BZL766" s="11"/>
      <c r="BZM766" s="11"/>
      <c r="BZN766" s="11"/>
      <c r="BZO766" s="11"/>
      <c r="BZP766" s="11"/>
      <c r="BZQ766" s="11"/>
      <c r="BZR766" s="11"/>
      <c r="BZS766" s="11"/>
      <c r="BZT766" s="11"/>
      <c r="BZU766" s="11"/>
      <c r="BZV766" s="11"/>
      <c r="BZW766" s="11"/>
      <c r="BZX766" s="11"/>
      <c r="BZY766" s="11"/>
      <c r="BZZ766" s="11"/>
      <c r="CAA766" s="11"/>
      <c r="CAB766" s="11"/>
      <c r="CAC766" s="11"/>
      <c r="CAD766" s="11"/>
      <c r="CAE766" s="11"/>
      <c r="CAF766" s="11"/>
      <c r="CAG766" s="11"/>
      <c r="CAH766" s="11"/>
      <c r="CAI766" s="11"/>
      <c r="CAJ766" s="11"/>
      <c r="CAK766" s="11"/>
      <c r="CAL766" s="11"/>
      <c r="CAM766" s="11"/>
      <c r="CAN766" s="11"/>
      <c r="CAO766" s="11"/>
      <c r="CAP766" s="11"/>
      <c r="CAQ766" s="11"/>
      <c r="CAR766" s="11"/>
      <c r="CAS766" s="11"/>
      <c r="CAT766" s="11"/>
      <c r="CAU766" s="11"/>
      <c r="CAV766" s="11"/>
      <c r="CAW766" s="11"/>
      <c r="CAX766" s="11"/>
      <c r="CAY766" s="11"/>
      <c r="CAZ766" s="11"/>
      <c r="CBA766" s="11"/>
      <c r="CBB766" s="11"/>
      <c r="CBC766" s="11"/>
      <c r="CBD766" s="11"/>
      <c r="CBE766" s="11"/>
      <c r="CBF766" s="11"/>
      <c r="CBG766" s="11"/>
      <c r="CBH766" s="11"/>
      <c r="CBI766" s="11"/>
      <c r="CBJ766" s="11"/>
      <c r="CBK766" s="11"/>
      <c r="CBL766" s="11"/>
      <c r="CBM766" s="11"/>
      <c r="CBN766" s="11"/>
      <c r="CBO766" s="11"/>
      <c r="CBP766" s="11"/>
      <c r="CBQ766" s="11"/>
      <c r="CBR766" s="11"/>
      <c r="CBS766" s="11"/>
      <c r="CBT766" s="11"/>
      <c r="CBU766" s="11"/>
      <c r="CBV766" s="11"/>
      <c r="CBW766" s="11"/>
      <c r="CBX766" s="11"/>
      <c r="CBY766" s="11"/>
      <c r="CBZ766" s="11"/>
      <c r="CCA766" s="11"/>
      <c r="CCB766" s="11"/>
      <c r="CCC766" s="11"/>
      <c r="CCD766" s="11"/>
      <c r="CCE766" s="11"/>
      <c r="CCF766" s="11"/>
      <c r="CCG766" s="11"/>
      <c r="CCH766" s="11"/>
      <c r="CCI766" s="11"/>
      <c r="CCJ766" s="11"/>
      <c r="CCK766" s="11"/>
      <c r="CCL766" s="11"/>
      <c r="CCM766" s="11"/>
      <c r="CCN766" s="11"/>
      <c r="CCO766" s="11"/>
      <c r="CCP766" s="11"/>
      <c r="CCQ766" s="11"/>
      <c r="CCR766" s="11"/>
      <c r="CCS766" s="11"/>
      <c r="CCT766" s="11"/>
      <c r="CCU766" s="11"/>
      <c r="CCV766" s="11"/>
      <c r="CCW766" s="11"/>
      <c r="CCX766" s="11"/>
      <c r="CCY766" s="11"/>
      <c r="CCZ766" s="11"/>
      <c r="CDA766" s="11"/>
      <c r="CDB766" s="11"/>
      <c r="CDC766" s="11"/>
      <c r="CDD766" s="11"/>
      <c r="CDE766" s="11"/>
      <c r="CDF766" s="11"/>
      <c r="CDG766" s="11"/>
      <c r="CDH766" s="11"/>
      <c r="CDI766" s="11"/>
      <c r="CDJ766" s="11"/>
      <c r="CDK766" s="11"/>
      <c r="CDL766" s="11"/>
      <c r="CDM766" s="11"/>
      <c r="CDN766" s="11"/>
      <c r="CDO766" s="11"/>
      <c r="CDP766" s="11"/>
      <c r="CDQ766" s="11"/>
      <c r="CDR766" s="11"/>
      <c r="CDS766" s="11"/>
      <c r="CDT766" s="11"/>
      <c r="CDU766" s="11"/>
      <c r="CDV766" s="11"/>
      <c r="CDW766" s="11"/>
      <c r="CDX766" s="11"/>
      <c r="CDY766" s="11"/>
      <c r="CDZ766" s="11"/>
      <c r="CEA766" s="11"/>
      <c r="CEB766" s="11"/>
      <c r="CEC766" s="11"/>
      <c r="CED766" s="11"/>
      <c r="CEE766" s="11"/>
      <c r="CEF766" s="11"/>
      <c r="CEG766" s="11"/>
      <c r="CEH766" s="11"/>
      <c r="CEI766" s="11"/>
      <c r="CEJ766" s="11"/>
      <c r="CEK766" s="11"/>
      <c r="CEL766" s="11"/>
      <c r="CEM766" s="11"/>
      <c r="CEN766" s="11"/>
      <c r="CEO766" s="11"/>
      <c r="CEP766" s="11"/>
      <c r="CEQ766" s="11"/>
      <c r="CER766" s="11"/>
      <c r="CES766" s="11"/>
      <c r="CET766" s="11"/>
      <c r="CEU766" s="11"/>
      <c r="CEV766" s="11"/>
      <c r="CEW766" s="11"/>
      <c r="CEX766" s="11"/>
      <c r="CEY766" s="11"/>
      <c r="CEZ766" s="11"/>
      <c r="CFA766" s="11"/>
      <c r="CFB766" s="11"/>
      <c r="CFC766" s="11"/>
      <c r="CFD766" s="11"/>
      <c r="CFE766" s="11"/>
      <c r="CFF766" s="11"/>
      <c r="CFG766" s="11"/>
      <c r="CFH766" s="11"/>
      <c r="CFI766" s="11"/>
      <c r="CFJ766" s="11"/>
      <c r="CFK766" s="11"/>
      <c r="CFL766" s="11"/>
      <c r="CFM766" s="11"/>
      <c r="CFN766" s="11"/>
      <c r="CFO766" s="11"/>
      <c r="CFP766" s="11"/>
      <c r="CFQ766" s="11"/>
      <c r="CFR766" s="11"/>
      <c r="CFS766" s="11"/>
      <c r="CFT766" s="11"/>
      <c r="CFU766" s="11"/>
      <c r="CFV766" s="11"/>
      <c r="CFW766" s="11"/>
      <c r="CFX766" s="11"/>
      <c r="CFY766" s="11"/>
      <c r="CFZ766" s="11"/>
      <c r="CGA766" s="11"/>
      <c r="CGB766" s="11"/>
      <c r="CGC766" s="11"/>
      <c r="CGD766" s="11"/>
      <c r="CGE766" s="11"/>
      <c r="CGF766" s="11"/>
      <c r="CGG766" s="11"/>
      <c r="CGH766" s="11"/>
      <c r="CGI766" s="11"/>
      <c r="CGJ766" s="11"/>
      <c r="CGK766" s="11"/>
      <c r="CGL766" s="11"/>
      <c r="CGM766" s="11"/>
      <c r="CGN766" s="11"/>
      <c r="CGO766" s="11"/>
      <c r="CGP766" s="11"/>
      <c r="CGQ766" s="11"/>
      <c r="CGR766" s="11"/>
      <c r="CGS766" s="11"/>
      <c r="CGT766" s="11"/>
      <c r="CGU766" s="11"/>
      <c r="CGV766" s="11"/>
      <c r="CGW766" s="11"/>
      <c r="CGX766" s="11"/>
      <c r="CGY766" s="11"/>
      <c r="CGZ766" s="11"/>
      <c r="CHA766" s="11"/>
      <c r="CHB766" s="11"/>
      <c r="CHC766" s="11"/>
      <c r="CHD766" s="11"/>
      <c r="CHE766" s="11"/>
      <c r="CHF766" s="11"/>
      <c r="CHG766" s="11"/>
      <c r="CHH766" s="11"/>
      <c r="CHI766" s="11"/>
      <c r="CHJ766" s="11"/>
      <c r="CHK766" s="11"/>
      <c r="CHL766" s="11"/>
      <c r="CHM766" s="11"/>
      <c r="CHN766" s="11"/>
      <c r="CHO766" s="11"/>
      <c r="CHP766" s="11"/>
      <c r="CHQ766" s="11"/>
      <c r="CHR766" s="11"/>
      <c r="CHS766" s="11"/>
      <c r="CHT766" s="11"/>
      <c r="CHU766" s="11"/>
      <c r="CHV766" s="11"/>
      <c r="CHW766" s="11"/>
      <c r="CHX766" s="11"/>
      <c r="CHY766" s="11"/>
      <c r="CHZ766" s="11"/>
      <c r="CIA766" s="11"/>
      <c r="CIB766" s="11"/>
      <c r="CIC766" s="11"/>
      <c r="CID766" s="11"/>
      <c r="CIE766" s="11"/>
      <c r="CIF766" s="11"/>
      <c r="CIG766" s="11"/>
      <c r="CIH766" s="11"/>
      <c r="CII766" s="11"/>
      <c r="CIJ766" s="11"/>
      <c r="CIK766" s="11"/>
      <c r="CIL766" s="11"/>
      <c r="CIM766" s="11"/>
      <c r="CIN766" s="11"/>
      <c r="CIO766" s="11"/>
      <c r="CIP766" s="11"/>
      <c r="CIQ766" s="11"/>
      <c r="CIR766" s="11"/>
      <c r="CIS766" s="11"/>
      <c r="CIT766" s="11"/>
      <c r="CIU766" s="11"/>
      <c r="CIV766" s="11"/>
      <c r="CIW766" s="11"/>
      <c r="CIX766" s="11"/>
      <c r="CIY766" s="11"/>
      <c r="CIZ766" s="11"/>
      <c r="CJA766" s="11"/>
      <c r="CJB766" s="11"/>
      <c r="CJC766" s="11"/>
      <c r="CJD766" s="11"/>
      <c r="CJE766" s="11"/>
      <c r="CJF766" s="11"/>
      <c r="CJG766" s="11"/>
      <c r="CJH766" s="11"/>
      <c r="CJI766" s="11"/>
      <c r="CJJ766" s="11"/>
      <c r="CJK766" s="11"/>
      <c r="CJL766" s="11"/>
      <c r="CJM766" s="11"/>
      <c r="CJN766" s="11"/>
      <c r="CJO766" s="11"/>
      <c r="CJP766" s="11"/>
      <c r="CJQ766" s="11"/>
      <c r="CJR766" s="11"/>
      <c r="CJS766" s="11"/>
      <c r="CJT766" s="11"/>
      <c r="CJU766" s="11"/>
      <c r="CJV766" s="11"/>
      <c r="CJW766" s="11"/>
      <c r="CJX766" s="11"/>
      <c r="CJY766" s="11"/>
      <c r="CJZ766" s="11"/>
      <c r="CKA766" s="11"/>
      <c r="CKB766" s="11"/>
      <c r="CKC766" s="11"/>
      <c r="CKD766" s="11"/>
      <c r="CKE766" s="11"/>
      <c r="CKF766" s="11"/>
      <c r="CKG766" s="11"/>
      <c r="CKH766" s="11"/>
      <c r="CKI766" s="11"/>
      <c r="CKJ766" s="11"/>
      <c r="CKK766" s="11"/>
      <c r="CKL766" s="11"/>
      <c r="CKM766" s="11"/>
      <c r="CKN766" s="11"/>
      <c r="CKO766" s="11"/>
      <c r="CKP766" s="11"/>
      <c r="CKQ766" s="11"/>
      <c r="CKR766" s="11"/>
      <c r="CKS766" s="11"/>
      <c r="CKT766" s="11"/>
      <c r="CKU766" s="11"/>
      <c r="CKV766" s="11"/>
      <c r="CKW766" s="11"/>
      <c r="CKX766" s="11"/>
      <c r="CKY766" s="11"/>
      <c r="CKZ766" s="11"/>
      <c r="CLA766" s="11"/>
      <c r="CLB766" s="11"/>
      <c r="CLC766" s="11"/>
      <c r="CLD766" s="11"/>
      <c r="CLE766" s="11"/>
      <c r="CLF766" s="11"/>
      <c r="CLG766" s="11"/>
      <c r="CLH766" s="11"/>
      <c r="CLI766" s="11"/>
      <c r="CLJ766" s="11"/>
      <c r="CLK766" s="11"/>
      <c r="CLL766" s="11"/>
      <c r="CLM766" s="11"/>
      <c r="CLN766" s="11"/>
      <c r="CLO766" s="11"/>
      <c r="CLP766" s="11"/>
      <c r="CLQ766" s="11"/>
      <c r="CLR766" s="11"/>
      <c r="CLS766" s="11"/>
      <c r="CLT766" s="11"/>
      <c r="CLU766" s="11"/>
      <c r="CLV766" s="11"/>
      <c r="CLW766" s="11"/>
      <c r="CLX766" s="11"/>
      <c r="CLY766" s="11"/>
      <c r="CLZ766" s="11"/>
      <c r="CMA766" s="11"/>
      <c r="CMB766" s="11"/>
      <c r="CMC766" s="11"/>
      <c r="CMD766" s="11"/>
      <c r="CME766" s="11"/>
      <c r="CMF766" s="11"/>
      <c r="CMG766" s="11"/>
      <c r="CMH766" s="11"/>
      <c r="CMI766" s="11"/>
      <c r="CMJ766" s="11"/>
      <c r="CMK766" s="11"/>
      <c r="CML766" s="11"/>
      <c r="CMM766" s="11"/>
      <c r="CMN766" s="11"/>
      <c r="CMO766" s="11"/>
      <c r="CMP766" s="11"/>
      <c r="CMQ766" s="11"/>
      <c r="CMR766" s="11"/>
      <c r="CMS766" s="11"/>
      <c r="CMT766" s="11"/>
      <c r="CMU766" s="11"/>
      <c r="CMV766" s="11"/>
      <c r="CMW766" s="11"/>
      <c r="CMX766" s="11"/>
      <c r="CMY766" s="11"/>
      <c r="CMZ766" s="11"/>
      <c r="CNA766" s="11"/>
      <c r="CNB766" s="11"/>
      <c r="CNC766" s="11"/>
      <c r="CND766" s="11"/>
      <c r="CNE766" s="11"/>
      <c r="CNF766" s="11"/>
      <c r="CNG766" s="11"/>
      <c r="CNH766" s="11"/>
      <c r="CNI766" s="11"/>
      <c r="CNJ766" s="11"/>
      <c r="CNK766" s="11"/>
      <c r="CNL766" s="11"/>
      <c r="CNM766" s="11"/>
      <c r="CNN766" s="11"/>
      <c r="CNO766" s="11"/>
      <c r="CNP766" s="11"/>
      <c r="CNQ766" s="11"/>
      <c r="CNR766" s="11"/>
      <c r="CNS766" s="11"/>
      <c r="CNT766" s="11"/>
      <c r="CNU766" s="11"/>
      <c r="CNV766" s="11"/>
      <c r="CNW766" s="11"/>
      <c r="CNX766" s="11"/>
      <c r="CNY766" s="11"/>
      <c r="CNZ766" s="11"/>
      <c r="COA766" s="11"/>
      <c r="COB766" s="11"/>
      <c r="COC766" s="11"/>
      <c r="COD766" s="11"/>
      <c r="COE766" s="11"/>
      <c r="COF766" s="11"/>
      <c r="COG766" s="11"/>
      <c r="COH766" s="11"/>
      <c r="COI766" s="11"/>
      <c r="COJ766" s="11"/>
      <c r="COK766" s="11"/>
      <c r="COL766" s="11"/>
      <c r="COM766" s="11"/>
      <c r="CON766" s="11"/>
      <c r="COO766" s="11"/>
      <c r="COP766" s="11"/>
      <c r="COQ766" s="11"/>
      <c r="COR766" s="11"/>
      <c r="COS766" s="11"/>
      <c r="COT766" s="11"/>
      <c r="COU766" s="11"/>
      <c r="COV766" s="11"/>
      <c r="COW766" s="11"/>
      <c r="COX766" s="11"/>
      <c r="COY766" s="11"/>
      <c r="COZ766" s="11"/>
      <c r="CPA766" s="11"/>
      <c r="CPB766" s="11"/>
      <c r="CPC766" s="11"/>
      <c r="CPD766" s="11"/>
      <c r="CPE766" s="11"/>
      <c r="CPF766" s="11"/>
      <c r="CPG766" s="11"/>
      <c r="CPH766" s="11"/>
      <c r="CPI766" s="11"/>
      <c r="CPJ766" s="11"/>
      <c r="CPK766" s="11"/>
      <c r="CPL766" s="11"/>
      <c r="CPM766" s="11"/>
      <c r="CPN766" s="11"/>
      <c r="CPO766" s="11"/>
      <c r="CPP766" s="11"/>
      <c r="CPQ766" s="11"/>
      <c r="CPR766" s="11"/>
      <c r="CPS766" s="11"/>
      <c r="CPT766" s="11"/>
      <c r="CPU766" s="11"/>
      <c r="CPV766" s="11"/>
      <c r="CPW766" s="11"/>
      <c r="CPX766" s="11"/>
      <c r="CPY766" s="11"/>
      <c r="CPZ766" s="11"/>
      <c r="CQA766" s="11"/>
      <c r="CQB766" s="11"/>
      <c r="CQC766" s="11"/>
      <c r="CQD766" s="11"/>
      <c r="CQE766" s="11"/>
      <c r="CQF766" s="11"/>
      <c r="CQG766" s="11"/>
      <c r="CQH766" s="11"/>
      <c r="CQI766" s="11"/>
      <c r="CQJ766" s="11"/>
      <c r="CQK766" s="11"/>
      <c r="CQL766" s="11"/>
      <c r="CQM766" s="11"/>
      <c r="CQN766" s="11"/>
      <c r="CQO766" s="11"/>
      <c r="CQP766" s="11"/>
      <c r="CQQ766" s="11"/>
      <c r="CQR766" s="11"/>
      <c r="CQS766" s="11"/>
      <c r="CQT766" s="11"/>
      <c r="CQU766" s="11"/>
      <c r="CQV766" s="11"/>
      <c r="CQW766" s="11"/>
      <c r="CQX766" s="11"/>
      <c r="CQY766" s="11"/>
      <c r="CQZ766" s="11"/>
      <c r="CRA766" s="11"/>
      <c r="CRB766" s="11"/>
      <c r="CRC766" s="11"/>
      <c r="CRD766" s="11"/>
      <c r="CRE766" s="11"/>
      <c r="CRF766" s="11"/>
      <c r="CRG766" s="11"/>
      <c r="CRH766" s="11"/>
      <c r="CRI766" s="11"/>
      <c r="CRJ766" s="11"/>
      <c r="CRK766" s="11"/>
      <c r="CRL766" s="11"/>
      <c r="CRM766" s="11"/>
      <c r="CRN766" s="11"/>
      <c r="CRO766" s="11"/>
      <c r="CRP766" s="11"/>
      <c r="CRQ766" s="11"/>
      <c r="CRR766" s="11"/>
      <c r="CRS766" s="11"/>
      <c r="CRT766" s="11"/>
      <c r="CRU766" s="11"/>
      <c r="CRV766" s="11"/>
      <c r="CRW766" s="11"/>
      <c r="CRX766" s="11"/>
      <c r="CRY766" s="11"/>
      <c r="CRZ766" s="11"/>
      <c r="CSA766" s="11"/>
      <c r="CSB766" s="11"/>
      <c r="CSC766" s="11"/>
      <c r="CSD766" s="11"/>
      <c r="CSE766" s="11"/>
      <c r="CSF766" s="11"/>
      <c r="CSG766" s="11"/>
      <c r="CSH766" s="11"/>
      <c r="CSI766" s="11"/>
      <c r="CSJ766" s="11"/>
      <c r="CSK766" s="11"/>
      <c r="CSL766" s="11"/>
      <c r="CSM766" s="11"/>
      <c r="CSN766" s="11"/>
      <c r="CSO766" s="11"/>
      <c r="CSP766" s="11"/>
      <c r="CSQ766" s="11"/>
      <c r="CSR766" s="11"/>
      <c r="CSS766" s="11"/>
      <c r="CST766" s="11"/>
      <c r="CSU766" s="11"/>
      <c r="CSV766" s="11"/>
      <c r="CSW766" s="11"/>
      <c r="CSX766" s="11"/>
      <c r="CSY766" s="11"/>
      <c r="CSZ766" s="11"/>
      <c r="CTA766" s="11"/>
      <c r="CTB766" s="11"/>
      <c r="CTC766" s="11"/>
      <c r="CTD766" s="11"/>
      <c r="CTE766" s="11"/>
      <c r="CTF766" s="11"/>
      <c r="CTG766" s="11"/>
      <c r="CTH766" s="11"/>
      <c r="CTI766" s="11"/>
      <c r="CTJ766" s="11"/>
      <c r="CTK766" s="11"/>
      <c r="CTL766" s="11"/>
      <c r="CTM766" s="11"/>
      <c r="CTN766" s="11"/>
      <c r="CTO766" s="11"/>
      <c r="CTP766" s="11"/>
      <c r="CTQ766" s="11"/>
      <c r="CTR766" s="11"/>
      <c r="CTS766" s="11"/>
      <c r="CTT766" s="11"/>
      <c r="CTU766" s="11"/>
      <c r="CTV766" s="11"/>
      <c r="CTW766" s="11"/>
      <c r="CTX766" s="11"/>
      <c r="CTY766" s="11"/>
      <c r="CTZ766" s="11"/>
      <c r="CUA766" s="11"/>
      <c r="CUB766" s="11"/>
      <c r="CUC766" s="11"/>
      <c r="CUD766" s="11"/>
      <c r="CUE766" s="11"/>
      <c r="CUF766" s="11"/>
      <c r="CUG766" s="11"/>
      <c r="CUH766" s="11"/>
      <c r="CUI766" s="11"/>
      <c r="CUJ766" s="11"/>
      <c r="CUK766" s="11"/>
      <c r="CUL766" s="11"/>
      <c r="CUM766" s="11"/>
      <c r="CUN766" s="11"/>
      <c r="CUO766" s="11"/>
      <c r="CUP766" s="11"/>
      <c r="CUQ766" s="11"/>
      <c r="CUR766" s="11"/>
      <c r="CUS766" s="11"/>
      <c r="CUT766" s="11"/>
      <c r="CUU766" s="11"/>
      <c r="CUV766" s="11"/>
      <c r="CUW766" s="11"/>
      <c r="CUX766" s="11"/>
      <c r="CUY766" s="11"/>
      <c r="CUZ766" s="11"/>
      <c r="CVA766" s="11"/>
      <c r="CVB766" s="11"/>
      <c r="CVC766" s="11"/>
      <c r="CVD766" s="11"/>
      <c r="CVE766" s="11"/>
      <c r="CVF766" s="11"/>
      <c r="CVG766" s="11"/>
      <c r="CVH766" s="11"/>
      <c r="CVI766" s="11"/>
      <c r="CVJ766" s="11"/>
      <c r="CVK766" s="11"/>
      <c r="CVL766" s="11"/>
      <c r="CVM766" s="11"/>
      <c r="CVN766" s="11"/>
      <c r="CVO766" s="11"/>
      <c r="CVP766" s="11"/>
      <c r="CVQ766" s="11"/>
      <c r="CVR766" s="11"/>
      <c r="CVS766" s="11"/>
      <c r="CVT766" s="11"/>
      <c r="CVU766" s="11"/>
      <c r="CVV766" s="11"/>
      <c r="CVW766" s="11"/>
      <c r="CVX766" s="11"/>
      <c r="CVY766" s="11"/>
      <c r="CVZ766" s="11"/>
      <c r="CWA766" s="11"/>
      <c r="CWB766" s="11"/>
      <c r="CWC766" s="11"/>
      <c r="CWD766" s="11"/>
      <c r="CWE766" s="11"/>
      <c r="CWF766" s="11"/>
      <c r="CWG766" s="11"/>
      <c r="CWH766" s="11"/>
      <c r="CWI766" s="11"/>
      <c r="CWJ766" s="11"/>
      <c r="CWK766" s="11"/>
      <c r="CWL766" s="11"/>
      <c r="CWM766" s="11"/>
      <c r="CWN766" s="11"/>
      <c r="CWO766" s="11"/>
      <c r="CWP766" s="11"/>
      <c r="CWQ766" s="11"/>
      <c r="CWR766" s="11"/>
      <c r="CWS766" s="11"/>
      <c r="CWT766" s="11"/>
      <c r="CWU766" s="11"/>
      <c r="CWV766" s="11"/>
      <c r="CWW766" s="11"/>
      <c r="CWX766" s="11"/>
      <c r="CWY766" s="11"/>
      <c r="CWZ766" s="11"/>
      <c r="CXA766" s="11"/>
      <c r="CXB766" s="11"/>
      <c r="CXC766" s="11"/>
      <c r="CXD766" s="11"/>
      <c r="CXE766" s="11"/>
      <c r="CXF766" s="11"/>
      <c r="CXG766" s="11"/>
      <c r="CXH766" s="11"/>
      <c r="CXI766" s="11"/>
      <c r="CXJ766" s="11"/>
      <c r="CXK766" s="11"/>
      <c r="CXL766" s="11"/>
      <c r="CXM766" s="11"/>
      <c r="CXN766" s="11"/>
      <c r="CXO766" s="11"/>
      <c r="CXP766" s="11"/>
      <c r="CXQ766" s="11"/>
      <c r="CXR766" s="11"/>
      <c r="CXS766" s="11"/>
      <c r="CXT766" s="11"/>
      <c r="CXU766" s="11"/>
      <c r="CXV766" s="11"/>
      <c r="CXW766" s="11"/>
      <c r="CXX766" s="11"/>
      <c r="CXY766" s="11"/>
      <c r="CXZ766" s="11"/>
      <c r="CYA766" s="11"/>
      <c r="CYB766" s="11"/>
      <c r="CYC766" s="11"/>
      <c r="CYD766" s="11"/>
      <c r="CYE766" s="11"/>
      <c r="CYF766" s="11"/>
      <c r="CYG766" s="11"/>
      <c r="CYH766" s="11"/>
      <c r="CYI766" s="11"/>
      <c r="CYJ766" s="11"/>
      <c r="CYK766" s="11"/>
      <c r="CYL766" s="11"/>
      <c r="CYM766" s="11"/>
      <c r="CYN766" s="11"/>
      <c r="CYO766" s="11"/>
      <c r="CYP766" s="11"/>
      <c r="CYQ766" s="11"/>
      <c r="CYR766" s="11"/>
      <c r="CYS766" s="11"/>
      <c r="CYT766" s="11"/>
      <c r="CYU766" s="11"/>
      <c r="CYV766" s="11"/>
      <c r="CYW766" s="11"/>
      <c r="CYX766" s="11"/>
      <c r="CYY766" s="11"/>
      <c r="CYZ766" s="11"/>
      <c r="CZA766" s="11"/>
      <c r="CZB766" s="11"/>
      <c r="CZC766" s="11"/>
      <c r="CZD766" s="11"/>
      <c r="CZE766" s="11"/>
      <c r="CZF766" s="11"/>
      <c r="CZG766" s="11"/>
      <c r="CZH766" s="11"/>
      <c r="CZI766" s="11"/>
      <c r="CZJ766" s="11"/>
      <c r="CZK766" s="11"/>
      <c r="CZL766" s="11"/>
      <c r="CZM766" s="11"/>
      <c r="CZN766" s="11"/>
      <c r="CZO766" s="11"/>
      <c r="CZP766" s="11"/>
      <c r="CZQ766" s="11"/>
      <c r="CZR766" s="11"/>
      <c r="CZS766" s="11"/>
      <c r="CZT766" s="11"/>
      <c r="CZU766" s="11"/>
      <c r="CZV766" s="11"/>
      <c r="CZW766" s="11"/>
      <c r="CZX766" s="11"/>
      <c r="CZY766" s="11"/>
      <c r="CZZ766" s="11"/>
      <c r="DAA766" s="11"/>
      <c r="DAB766" s="11"/>
      <c r="DAC766" s="11"/>
      <c r="DAD766" s="11"/>
      <c r="DAE766" s="11"/>
      <c r="DAF766" s="11"/>
      <c r="DAG766" s="11"/>
      <c r="DAH766" s="11"/>
      <c r="DAI766" s="11"/>
      <c r="DAJ766" s="11"/>
      <c r="DAK766" s="11"/>
      <c r="DAL766" s="11"/>
      <c r="DAM766" s="11"/>
      <c r="DAN766" s="11"/>
      <c r="DAO766" s="11"/>
      <c r="DAP766" s="11"/>
      <c r="DAQ766" s="11"/>
      <c r="DAR766" s="11"/>
      <c r="DAS766" s="11"/>
      <c r="DAT766" s="11"/>
      <c r="DAU766" s="11"/>
      <c r="DAV766" s="11"/>
      <c r="DAW766" s="11"/>
      <c r="DAX766" s="11"/>
      <c r="DAY766" s="11"/>
      <c r="DAZ766" s="11"/>
      <c r="DBA766" s="11"/>
      <c r="DBB766" s="11"/>
      <c r="DBC766" s="11"/>
      <c r="DBD766" s="11"/>
      <c r="DBE766" s="11"/>
      <c r="DBF766" s="11"/>
      <c r="DBG766" s="11"/>
      <c r="DBH766" s="11"/>
      <c r="DBI766" s="11"/>
      <c r="DBJ766" s="11"/>
      <c r="DBK766" s="11"/>
      <c r="DBL766" s="11"/>
      <c r="DBM766" s="11"/>
      <c r="DBN766" s="11"/>
      <c r="DBO766" s="11"/>
      <c r="DBP766" s="11"/>
      <c r="DBQ766" s="11"/>
      <c r="DBR766" s="11"/>
      <c r="DBS766" s="11"/>
      <c r="DBT766" s="11"/>
      <c r="DBU766" s="11"/>
      <c r="DBV766" s="11"/>
      <c r="DBW766" s="11"/>
      <c r="DBX766" s="11"/>
      <c r="DBY766" s="11"/>
      <c r="DBZ766" s="11"/>
      <c r="DCA766" s="11"/>
      <c r="DCB766" s="11"/>
      <c r="DCC766" s="11"/>
      <c r="DCD766" s="11"/>
      <c r="DCE766" s="11"/>
      <c r="DCF766" s="11"/>
      <c r="DCG766" s="11"/>
      <c r="DCH766" s="11"/>
      <c r="DCI766" s="11"/>
      <c r="DCJ766" s="11"/>
      <c r="DCK766" s="11"/>
      <c r="DCL766" s="11"/>
      <c r="DCM766" s="11"/>
      <c r="DCN766" s="11"/>
      <c r="DCO766" s="11"/>
      <c r="DCP766" s="11"/>
      <c r="DCQ766" s="11"/>
      <c r="DCR766" s="11"/>
      <c r="DCS766" s="11"/>
      <c r="DCT766" s="11"/>
      <c r="DCU766" s="11"/>
      <c r="DCV766" s="11"/>
      <c r="DCW766" s="11"/>
      <c r="DCX766" s="11"/>
      <c r="DCY766" s="11"/>
      <c r="DCZ766" s="11"/>
      <c r="DDA766" s="11"/>
      <c r="DDB766" s="11"/>
      <c r="DDC766" s="11"/>
      <c r="DDD766" s="11"/>
      <c r="DDE766" s="11"/>
      <c r="DDF766" s="11"/>
      <c r="DDG766" s="11"/>
      <c r="DDH766" s="11"/>
      <c r="DDI766" s="11"/>
      <c r="DDJ766" s="11"/>
      <c r="DDK766" s="11"/>
      <c r="DDL766" s="11"/>
      <c r="DDM766" s="11"/>
      <c r="DDN766" s="11"/>
      <c r="DDO766" s="11"/>
      <c r="DDP766" s="11"/>
      <c r="DDQ766" s="11"/>
      <c r="DDR766" s="11"/>
      <c r="DDS766" s="11"/>
      <c r="DDT766" s="11"/>
      <c r="DDU766" s="11"/>
      <c r="DDV766" s="11"/>
      <c r="DDW766" s="11"/>
      <c r="DDX766" s="11"/>
      <c r="DDY766" s="11"/>
      <c r="DDZ766" s="11"/>
      <c r="DEA766" s="11"/>
      <c r="DEB766" s="11"/>
      <c r="DEC766" s="11"/>
      <c r="DED766" s="11"/>
      <c r="DEE766" s="11"/>
      <c r="DEF766" s="11"/>
      <c r="DEG766" s="11"/>
      <c r="DEH766" s="11"/>
      <c r="DEI766" s="11"/>
      <c r="DEJ766" s="11"/>
      <c r="DEK766" s="11"/>
      <c r="DEL766" s="11"/>
      <c r="DEM766" s="11"/>
      <c r="DEN766" s="11"/>
      <c r="DEO766" s="11"/>
      <c r="DEP766" s="11"/>
      <c r="DEQ766" s="11"/>
      <c r="DER766" s="11"/>
      <c r="DES766" s="11"/>
      <c r="DET766" s="11"/>
      <c r="DEU766" s="11"/>
      <c r="DEV766" s="11"/>
      <c r="DEW766" s="11"/>
      <c r="DEX766" s="11"/>
      <c r="DEY766" s="11"/>
      <c r="DEZ766" s="11"/>
      <c r="DFA766" s="11"/>
      <c r="DFB766" s="11"/>
      <c r="DFC766" s="11"/>
      <c r="DFD766" s="11"/>
      <c r="DFE766" s="11"/>
      <c r="DFF766" s="11"/>
      <c r="DFG766" s="11"/>
      <c r="DFH766" s="11"/>
      <c r="DFI766" s="11"/>
      <c r="DFJ766" s="11"/>
      <c r="DFK766" s="11"/>
      <c r="DFL766" s="11"/>
      <c r="DFM766" s="11"/>
      <c r="DFN766" s="11"/>
      <c r="DFO766" s="11"/>
      <c r="DFP766" s="11"/>
      <c r="DFQ766" s="11"/>
      <c r="DFR766" s="11"/>
      <c r="DFS766" s="11"/>
      <c r="DFT766" s="11"/>
      <c r="DFU766" s="11"/>
      <c r="DFV766" s="11"/>
      <c r="DFW766" s="11"/>
      <c r="DFX766" s="11"/>
      <c r="DFY766" s="11"/>
      <c r="DFZ766" s="11"/>
      <c r="DGA766" s="11"/>
      <c r="DGB766" s="11"/>
      <c r="DGC766" s="11"/>
      <c r="DGD766" s="11"/>
      <c r="DGE766" s="11"/>
      <c r="DGF766" s="11"/>
      <c r="DGG766" s="11"/>
      <c r="DGH766" s="11"/>
      <c r="DGI766" s="11"/>
      <c r="DGJ766" s="11"/>
      <c r="DGK766" s="11"/>
      <c r="DGL766" s="11"/>
      <c r="DGM766" s="11"/>
      <c r="DGN766" s="11"/>
      <c r="DGO766" s="11"/>
      <c r="DGP766" s="11"/>
      <c r="DGQ766" s="11"/>
      <c r="DGR766" s="11"/>
      <c r="DGS766" s="11"/>
      <c r="DGT766" s="11"/>
      <c r="DGU766" s="11"/>
      <c r="DGV766" s="11"/>
      <c r="DGW766" s="11"/>
      <c r="DGX766" s="11"/>
      <c r="DGY766" s="11"/>
      <c r="DGZ766" s="11"/>
      <c r="DHA766" s="11"/>
      <c r="DHB766" s="11"/>
      <c r="DHC766" s="11"/>
      <c r="DHD766" s="11"/>
      <c r="DHE766" s="11"/>
      <c r="DHF766" s="11"/>
      <c r="DHG766" s="11"/>
      <c r="DHH766" s="11"/>
      <c r="DHI766" s="11"/>
      <c r="DHJ766" s="11"/>
      <c r="DHK766" s="11"/>
      <c r="DHL766" s="11"/>
      <c r="DHM766" s="11"/>
      <c r="DHN766" s="11"/>
      <c r="DHO766" s="11"/>
      <c r="DHP766" s="11"/>
      <c r="DHQ766" s="11"/>
      <c r="DHR766" s="11"/>
      <c r="DHS766" s="11"/>
      <c r="DHT766" s="11"/>
      <c r="DHU766" s="11"/>
      <c r="DHV766" s="11"/>
      <c r="DHW766" s="11"/>
      <c r="DHX766" s="11"/>
      <c r="DHY766" s="11"/>
      <c r="DHZ766" s="11"/>
      <c r="DIA766" s="11"/>
      <c r="DIB766" s="11"/>
      <c r="DIC766" s="11"/>
      <c r="DID766" s="11"/>
      <c r="DIE766" s="11"/>
      <c r="DIF766" s="11"/>
      <c r="DIG766" s="11"/>
      <c r="DIH766" s="11"/>
      <c r="DII766" s="11"/>
      <c r="DIJ766" s="11"/>
      <c r="DIK766" s="11"/>
      <c r="DIL766" s="11"/>
      <c r="DIM766" s="11"/>
      <c r="DIN766" s="11"/>
      <c r="DIO766" s="11"/>
      <c r="DIP766" s="11"/>
      <c r="DIQ766" s="11"/>
      <c r="DIR766" s="11"/>
      <c r="DIS766" s="11"/>
      <c r="DIT766" s="11"/>
      <c r="DIU766" s="11"/>
      <c r="DIV766" s="11"/>
      <c r="DIW766" s="11"/>
      <c r="DIX766" s="11"/>
      <c r="DIY766" s="11"/>
      <c r="DIZ766" s="11"/>
      <c r="DJA766" s="11"/>
      <c r="DJB766" s="11"/>
      <c r="DJC766" s="11"/>
      <c r="DJD766" s="11"/>
      <c r="DJE766" s="11"/>
      <c r="DJF766" s="11"/>
      <c r="DJG766" s="11"/>
      <c r="DJH766" s="11"/>
      <c r="DJI766" s="11"/>
      <c r="DJJ766" s="11"/>
      <c r="DJK766" s="11"/>
      <c r="DJL766" s="11"/>
      <c r="DJM766" s="11"/>
      <c r="DJN766" s="11"/>
      <c r="DJO766" s="11"/>
      <c r="DJP766" s="11"/>
      <c r="DJQ766" s="11"/>
      <c r="DJR766" s="11"/>
      <c r="DJS766" s="11"/>
      <c r="DJT766" s="11"/>
      <c r="DJU766" s="11"/>
      <c r="DJV766" s="11"/>
      <c r="DJW766" s="11"/>
      <c r="DJX766" s="11"/>
      <c r="DJY766" s="11"/>
      <c r="DJZ766" s="11"/>
      <c r="DKA766" s="11"/>
      <c r="DKB766" s="11"/>
      <c r="DKC766" s="11"/>
      <c r="DKD766" s="11"/>
      <c r="DKE766" s="11"/>
      <c r="DKF766" s="11"/>
      <c r="DKG766" s="11"/>
      <c r="DKH766" s="11"/>
      <c r="DKI766" s="11"/>
      <c r="DKJ766" s="11"/>
      <c r="DKK766" s="11"/>
      <c r="DKL766" s="11"/>
      <c r="DKM766" s="11"/>
      <c r="DKN766" s="11"/>
      <c r="DKO766" s="11"/>
      <c r="DKP766" s="11"/>
      <c r="DKQ766" s="11"/>
      <c r="DKR766" s="11"/>
      <c r="DKS766" s="11"/>
      <c r="DKT766" s="11"/>
      <c r="DKU766" s="11"/>
      <c r="DKV766" s="11"/>
      <c r="DKW766" s="11"/>
      <c r="DKX766" s="11"/>
      <c r="DKY766" s="11"/>
      <c r="DKZ766" s="11"/>
      <c r="DLA766" s="11"/>
      <c r="DLB766" s="11"/>
      <c r="DLC766" s="11"/>
      <c r="DLD766" s="11"/>
      <c r="DLE766" s="11"/>
      <c r="DLF766" s="11"/>
      <c r="DLG766" s="11"/>
      <c r="DLH766" s="11"/>
      <c r="DLI766" s="11"/>
      <c r="DLJ766" s="11"/>
      <c r="DLK766" s="11"/>
      <c r="DLL766" s="11"/>
      <c r="DLM766" s="11"/>
      <c r="DLN766" s="11"/>
      <c r="DLO766" s="11"/>
      <c r="DLP766" s="11"/>
      <c r="DLQ766" s="11"/>
      <c r="DLR766" s="11"/>
      <c r="DLS766" s="11"/>
      <c r="DLT766" s="11"/>
      <c r="DLU766" s="11"/>
      <c r="DLV766" s="11"/>
      <c r="DLW766" s="11"/>
      <c r="DLX766" s="11"/>
      <c r="DLY766" s="11"/>
      <c r="DLZ766" s="11"/>
      <c r="DMA766" s="11"/>
      <c r="DMB766" s="11"/>
      <c r="DMC766" s="11"/>
      <c r="DMD766" s="11"/>
      <c r="DME766" s="11"/>
      <c r="DMF766" s="11"/>
      <c r="DMG766" s="11"/>
      <c r="DMH766" s="11"/>
      <c r="DMI766" s="11"/>
      <c r="DMJ766" s="11"/>
      <c r="DMK766" s="11"/>
      <c r="DML766" s="11"/>
      <c r="DMM766" s="11"/>
      <c r="DMN766" s="11"/>
      <c r="DMO766" s="11"/>
      <c r="DMP766" s="11"/>
      <c r="DMQ766" s="11"/>
      <c r="DMR766" s="11"/>
      <c r="DMS766" s="11"/>
      <c r="DMT766" s="11"/>
      <c r="DMU766" s="11"/>
      <c r="DMV766" s="11"/>
      <c r="DMW766" s="11"/>
      <c r="DMX766" s="11"/>
      <c r="DMY766" s="11"/>
      <c r="DMZ766" s="11"/>
      <c r="DNA766" s="11"/>
      <c r="DNB766" s="11"/>
      <c r="DNC766" s="11"/>
      <c r="DND766" s="11"/>
      <c r="DNE766" s="11"/>
      <c r="DNF766" s="11"/>
      <c r="DNG766" s="11"/>
      <c r="DNH766" s="11"/>
      <c r="DNI766" s="11"/>
      <c r="DNJ766" s="11"/>
      <c r="DNK766" s="11"/>
      <c r="DNL766" s="11"/>
      <c r="DNM766" s="11"/>
      <c r="DNN766" s="11"/>
      <c r="DNO766" s="11"/>
      <c r="DNP766" s="11"/>
      <c r="DNQ766" s="11"/>
      <c r="DNR766" s="11"/>
      <c r="DNS766" s="11"/>
      <c r="DNT766" s="11"/>
      <c r="DNU766" s="11"/>
      <c r="DNV766" s="11"/>
      <c r="DNW766" s="11"/>
      <c r="DNX766" s="11"/>
      <c r="DNY766" s="11"/>
      <c r="DNZ766" s="11"/>
      <c r="DOA766" s="11"/>
      <c r="DOB766" s="11"/>
      <c r="DOC766" s="11"/>
      <c r="DOD766" s="11"/>
      <c r="DOE766" s="11"/>
      <c r="DOF766" s="11"/>
      <c r="DOG766" s="11"/>
      <c r="DOH766" s="11"/>
      <c r="DOI766" s="11"/>
      <c r="DOJ766" s="11"/>
      <c r="DOK766" s="11"/>
      <c r="DOL766" s="11"/>
      <c r="DOM766" s="11"/>
      <c r="DON766" s="11"/>
      <c r="DOO766" s="11"/>
      <c r="DOP766" s="11"/>
      <c r="DOQ766" s="11"/>
      <c r="DOR766" s="11"/>
      <c r="DOS766" s="11"/>
      <c r="DOT766" s="11"/>
      <c r="DOU766" s="11"/>
      <c r="DOV766" s="11"/>
      <c r="DOW766" s="11"/>
      <c r="DOX766" s="11"/>
      <c r="DOY766" s="11"/>
      <c r="DOZ766" s="11"/>
      <c r="DPA766" s="11"/>
      <c r="DPB766" s="11"/>
      <c r="DPC766" s="11"/>
      <c r="DPD766" s="11"/>
      <c r="DPE766" s="11"/>
      <c r="DPF766" s="11"/>
      <c r="DPG766" s="11"/>
      <c r="DPH766" s="11"/>
      <c r="DPI766" s="11"/>
      <c r="DPJ766" s="11"/>
      <c r="DPK766" s="11"/>
      <c r="DPL766" s="11"/>
      <c r="DPM766" s="11"/>
      <c r="DPN766" s="11"/>
      <c r="DPO766" s="11"/>
      <c r="DPP766" s="11"/>
      <c r="DPQ766" s="11"/>
      <c r="DPR766" s="11"/>
      <c r="DPS766" s="11"/>
      <c r="DPT766" s="11"/>
      <c r="DPU766" s="11"/>
      <c r="DPV766" s="11"/>
      <c r="DPW766" s="11"/>
      <c r="DPX766" s="11"/>
      <c r="DPY766" s="11"/>
      <c r="DPZ766" s="11"/>
      <c r="DQA766" s="11"/>
      <c r="DQB766" s="11"/>
      <c r="DQC766" s="11"/>
      <c r="DQD766" s="11"/>
      <c r="DQE766" s="11"/>
      <c r="DQF766" s="11"/>
      <c r="DQG766" s="11"/>
      <c r="DQH766" s="11"/>
      <c r="DQI766" s="11"/>
      <c r="DQJ766" s="11"/>
      <c r="DQK766" s="11"/>
      <c r="DQL766" s="11"/>
      <c r="DQM766" s="11"/>
      <c r="DQN766" s="11"/>
      <c r="DQO766" s="11"/>
      <c r="DQP766" s="11"/>
      <c r="DQQ766" s="11"/>
      <c r="DQR766" s="11"/>
      <c r="DQS766" s="11"/>
      <c r="DQT766" s="11"/>
      <c r="DQU766" s="11"/>
      <c r="DQV766" s="11"/>
      <c r="DQW766" s="11"/>
      <c r="DQX766" s="11"/>
      <c r="DQY766" s="11"/>
      <c r="DQZ766" s="11"/>
      <c r="DRA766" s="11"/>
      <c r="DRB766" s="11"/>
      <c r="DRC766" s="11"/>
      <c r="DRD766" s="11"/>
      <c r="DRE766" s="11"/>
      <c r="DRF766" s="11"/>
      <c r="DRG766" s="11"/>
      <c r="DRH766" s="11"/>
      <c r="DRI766" s="11"/>
      <c r="DRJ766" s="11"/>
      <c r="DRK766" s="11"/>
      <c r="DRL766" s="11"/>
      <c r="DRM766" s="11"/>
      <c r="DRN766" s="11"/>
      <c r="DRO766" s="11"/>
      <c r="DRP766" s="11"/>
      <c r="DRQ766" s="11"/>
      <c r="DRR766" s="11"/>
      <c r="DRS766" s="11"/>
      <c r="DRT766" s="11"/>
      <c r="DRU766" s="11"/>
      <c r="DRV766" s="11"/>
      <c r="DRW766" s="11"/>
      <c r="DRX766" s="11"/>
      <c r="DRY766" s="11"/>
      <c r="DRZ766" s="11"/>
      <c r="DSA766" s="11"/>
      <c r="DSB766" s="11"/>
      <c r="DSC766" s="11"/>
      <c r="DSD766" s="11"/>
      <c r="DSE766" s="11"/>
      <c r="DSF766" s="11"/>
      <c r="DSG766" s="11"/>
      <c r="DSH766" s="11"/>
      <c r="DSI766" s="11"/>
      <c r="DSJ766" s="11"/>
      <c r="DSK766" s="11"/>
      <c r="DSL766" s="11"/>
      <c r="DSM766" s="11"/>
      <c r="DSN766" s="11"/>
      <c r="DSO766" s="11"/>
      <c r="DSP766" s="11"/>
      <c r="DSQ766" s="11"/>
      <c r="DSR766" s="11"/>
      <c r="DSS766" s="11"/>
      <c r="DST766" s="11"/>
      <c r="DSU766" s="11"/>
      <c r="DSV766" s="11"/>
      <c r="DSW766" s="11"/>
      <c r="DSX766" s="11"/>
      <c r="DSY766" s="11"/>
      <c r="DSZ766" s="11"/>
      <c r="DTA766" s="11"/>
      <c r="DTB766" s="11"/>
      <c r="DTC766" s="11"/>
      <c r="DTD766" s="11"/>
      <c r="DTE766" s="11"/>
      <c r="DTF766" s="11"/>
      <c r="DTG766" s="11"/>
      <c r="DTH766" s="11"/>
      <c r="DTI766" s="11"/>
      <c r="DTJ766" s="11"/>
      <c r="DTK766" s="11"/>
      <c r="DTL766" s="11"/>
      <c r="DTM766" s="11"/>
      <c r="DTN766" s="11"/>
      <c r="DTO766" s="11"/>
      <c r="DTP766" s="11"/>
      <c r="DTQ766" s="11"/>
      <c r="DTR766" s="11"/>
      <c r="DTS766" s="11"/>
      <c r="DTT766" s="11"/>
      <c r="DTU766" s="11"/>
      <c r="DTV766" s="11"/>
      <c r="DTW766" s="11"/>
      <c r="DTX766" s="11"/>
      <c r="DTY766" s="11"/>
      <c r="DTZ766" s="11"/>
      <c r="DUA766" s="11"/>
      <c r="DUB766" s="11"/>
      <c r="DUC766" s="11"/>
      <c r="DUD766" s="11"/>
      <c r="DUE766" s="11"/>
      <c r="DUF766" s="11"/>
      <c r="DUG766" s="11"/>
      <c r="DUH766" s="11"/>
      <c r="DUI766" s="11"/>
      <c r="DUJ766" s="11"/>
      <c r="DUK766" s="11"/>
      <c r="DUL766" s="11"/>
      <c r="DUM766" s="11"/>
      <c r="DUN766" s="11"/>
      <c r="DUO766" s="11"/>
      <c r="DUP766" s="11"/>
      <c r="DUQ766" s="11"/>
      <c r="DUR766" s="11"/>
      <c r="DUS766" s="11"/>
      <c r="DUT766" s="11"/>
      <c r="DUU766" s="11"/>
      <c r="DUV766" s="11"/>
      <c r="DUW766" s="11"/>
      <c r="DUX766" s="11"/>
      <c r="DUY766" s="11"/>
      <c r="DUZ766" s="11"/>
      <c r="DVA766" s="11"/>
      <c r="DVB766" s="11"/>
      <c r="DVC766" s="11"/>
      <c r="DVD766" s="11"/>
      <c r="DVE766" s="11"/>
      <c r="DVF766" s="11"/>
      <c r="DVG766" s="11"/>
      <c r="DVH766" s="11"/>
      <c r="DVI766" s="11"/>
      <c r="DVJ766" s="11"/>
      <c r="DVK766" s="11"/>
      <c r="DVL766" s="11"/>
      <c r="DVM766" s="11"/>
      <c r="DVN766" s="11"/>
      <c r="DVO766" s="11"/>
      <c r="DVP766" s="11"/>
      <c r="DVQ766" s="11"/>
      <c r="DVR766" s="11"/>
      <c r="DVS766" s="11"/>
      <c r="DVT766" s="11"/>
      <c r="DVU766" s="11"/>
      <c r="DVV766" s="11"/>
      <c r="DVW766" s="11"/>
      <c r="DVX766" s="11"/>
      <c r="DVY766" s="11"/>
      <c r="DVZ766" s="11"/>
      <c r="DWA766" s="11"/>
      <c r="DWB766" s="11"/>
      <c r="DWC766" s="11"/>
      <c r="DWD766" s="11"/>
      <c r="DWE766" s="11"/>
      <c r="DWF766" s="11"/>
      <c r="DWG766" s="11"/>
      <c r="DWH766" s="11"/>
      <c r="DWI766" s="11"/>
      <c r="DWJ766" s="11"/>
      <c r="DWK766" s="11"/>
      <c r="DWL766" s="11"/>
      <c r="DWM766" s="11"/>
      <c r="DWN766" s="11"/>
      <c r="DWO766" s="11"/>
      <c r="DWP766" s="11"/>
      <c r="DWQ766" s="11"/>
      <c r="DWR766" s="11"/>
      <c r="DWS766" s="11"/>
      <c r="DWT766" s="11"/>
      <c r="DWU766" s="11"/>
      <c r="DWV766" s="11"/>
      <c r="DWW766" s="11"/>
      <c r="DWX766" s="11"/>
      <c r="DWY766" s="11"/>
      <c r="DWZ766" s="11"/>
      <c r="DXA766" s="11"/>
      <c r="DXB766" s="11"/>
      <c r="DXC766" s="11"/>
      <c r="DXD766" s="11"/>
      <c r="DXE766" s="11"/>
      <c r="DXF766" s="11"/>
      <c r="DXG766" s="11"/>
      <c r="DXH766" s="11"/>
      <c r="DXI766" s="11"/>
      <c r="DXJ766" s="11"/>
      <c r="DXK766" s="11"/>
      <c r="DXL766" s="11"/>
      <c r="DXM766" s="11"/>
      <c r="DXN766" s="11"/>
      <c r="DXO766" s="11"/>
      <c r="DXP766" s="11"/>
      <c r="DXQ766" s="11"/>
      <c r="DXR766" s="11"/>
      <c r="DXS766" s="11"/>
      <c r="DXT766" s="11"/>
      <c r="DXU766" s="11"/>
      <c r="DXV766" s="11"/>
      <c r="DXW766" s="11"/>
      <c r="DXX766" s="11"/>
      <c r="DXY766" s="11"/>
      <c r="DXZ766" s="11"/>
      <c r="DYA766" s="11"/>
      <c r="DYB766" s="11"/>
      <c r="DYC766" s="11"/>
      <c r="DYD766" s="11"/>
      <c r="DYE766" s="11"/>
      <c r="DYF766" s="11"/>
      <c r="DYG766" s="11"/>
      <c r="DYH766" s="11"/>
      <c r="DYI766" s="11"/>
      <c r="DYJ766" s="11"/>
      <c r="DYK766" s="11"/>
      <c r="DYL766" s="11"/>
      <c r="DYM766" s="11"/>
      <c r="DYN766" s="11"/>
      <c r="DYO766" s="11"/>
      <c r="DYP766" s="11"/>
      <c r="DYQ766" s="11"/>
      <c r="DYR766" s="11"/>
      <c r="DYS766" s="11"/>
      <c r="DYT766" s="11"/>
      <c r="DYU766" s="11"/>
      <c r="DYV766" s="11"/>
      <c r="DYW766" s="11"/>
      <c r="DYX766" s="11"/>
      <c r="DYY766" s="11"/>
      <c r="DYZ766" s="11"/>
      <c r="DZA766" s="11"/>
      <c r="DZB766" s="11"/>
      <c r="DZC766" s="11"/>
      <c r="DZD766" s="11"/>
      <c r="DZE766" s="11"/>
      <c r="DZF766" s="11"/>
      <c r="DZG766" s="11"/>
      <c r="DZH766" s="11"/>
      <c r="DZI766" s="11"/>
      <c r="DZJ766" s="11"/>
      <c r="DZK766" s="11"/>
      <c r="DZL766" s="11"/>
      <c r="DZM766" s="11"/>
      <c r="DZN766" s="11"/>
      <c r="DZO766" s="11"/>
      <c r="DZP766" s="11"/>
      <c r="DZQ766" s="11"/>
      <c r="DZR766" s="11"/>
      <c r="DZS766" s="11"/>
      <c r="DZT766" s="11"/>
      <c r="DZU766" s="11"/>
      <c r="DZV766" s="11"/>
      <c r="DZW766" s="11"/>
      <c r="DZX766" s="11"/>
      <c r="DZY766" s="11"/>
      <c r="DZZ766" s="11"/>
      <c r="EAA766" s="11"/>
      <c r="EAB766" s="11"/>
      <c r="EAC766" s="11"/>
      <c r="EAD766" s="11"/>
      <c r="EAE766" s="11"/>
      <c r="EAF766" s="11"/>
      <c r="EAG766" s="11"/>
      <c r="EAH766" s="11"/>
      <c r="EAI766" s="11"/>
      <c r="EAJ766" s="11"/>
      <c r="EAK766" s="11"/>
      <c r="EAL766" s="11"/>
      <c r="EAM766" s="11"/>
      <c r="EAN766" s="11"/>
      <c r="EAO766" s="11"/>
      <c r="EAP766" s="11"/>
      <c r="EAQ766" s="11"/>
      <c r="EAR766" s="11"/>
      <c r="EAS766" s="11"/>
      <c r="EAT766" s="11"/>
      <c r="EAU766" s="11"/>
      <c r="EAV766" s="11"/>
      <c r="EAW766" s="11"/>
      <c r="EAX766" s="11"/>
      <c r="EAY766" s="11"/>
      <c r="EAZ766" s="11"/>
      <c r="EBA766" s="11"/>
      <c r="EBB766" s="11"/>
      <c r="EBC766" s="11"/>
      <c r="EBD766" s="11"/>
      <c r="EBE766" s="11"/>
      <c r="EBF766" s="11"/>
      <c r="EBG766" s="11"/>
      <c r="EBH766" s="11"/>
      <c r="EBI766" s="11"/>
      <c r="EBJ766" s="11"/>
      <c r="EBK766" s="11"/>
      <c r="EBL766" s="11"/>
      <c r="EBM766" s="11"/>
      <c r="EBN766" s="11"/>
      <c r="EBO766" s="11"/>
      <c r="EBP766" s="11"/>
      <c r="EBQ766" s="11"/>
      <c r="EBR766" s="11"/>
      <c r="EBS766" s="11"/>
      <c r="EBT766" s="11"/>
      <c r="EBU766" s="11"/>
      <c r="EBV766" s="11"/>
      <c r="EBW766" s="11"/>
      <c r="EBX766" s="11"/>
      <c r="EBY766" s="11"/>
      <c r="EBZ766" s="11"/>
      <c r="ECA766" s="11"/>
      <c r="ECB766" s="11"/>
      <c r="ECC766" s="11"/>
      <c r="ECD766" s="11"/>
      <c r="ECE766" s="11"/>
      <c r="ECF766" s="11"/>
      <c r="ECG766" s="11"/>
      <c r="ECH766" s="11"/>
      <c r="ECI766" s="11"/>
      <c r="ECJ766" s="11"/>
      <c r="ECK766" s="11"/>
      <c r="ECL766" s="11"/>
      <c r="ECM766" s="11"/>
      <c r="ECN766" s="11"/>
      <c r="ECO766" s="11"/>
      <c r="ECP766" s="11"/>
      <c r="ECQ766" s="11"/>
      <c r="ECR766" s="11"/>
      <c r="ECS766" s="11"/>
      <c r="ECT766" s="11"/>
      <c r="ECU766" s="11"/>
      <c r="ECV766" s="11"/>
      <c r="ECW766" s="11"/>
      <c r="ECX766" s="11"/>
      <c r="ECY766" s="11"/>
      <c r="ECZ766" s="11"/>
      <c r="EDA766" s="11"/>
      <c r="EDB766" s="11"/>
      <c r="EDC766" s="11"/>
      <c r="EDD766" s="11"/>
      <c r="EDE766" s="11"/>
      <c r="EDF766" s="11"/>
      <c r="EDG766" s="11"/>
      <c r="EDH766" s="11"/>
      <c r="EDI766" s="11"/>
      <c r="EDJ766" s="11"/>
      <c r="EDK766" s="11"/>
      <c r="EDL766" s="11"/>
      <c r="EDM766" s="11"/>
      <c r="EDN766" s="11"/>
      <c r="EDO766" s="11"/>
      <c r="EDP766" s="11"/>
      <c r="EDQ766" s="11"/>
      <c r="EDR766" s="11"/>
      <c r="EDS766" s="11"/>
      <c r="EDT766" s="11"/>
      <c r="EDU766" s="11"/>
      <c r="EDV766" s="11"/>
      <c r="EDW766" s="11"/>
      <c r="EDX766" s="11"/>
      <c r="EDY766" s="11"/>
      <c r="EDZ766" s="11"/>
      <c r="EEA766" s="11"/>
      <c r="EEB766" s="11"/>
      <c r="EEC766" s="11"/>
      <c r="EED766" s="11"/>
      <c r="EEE766" s="11"/>
      <c r="EEF766" s="11"/>
      <c r="EEG766" s="11"/>
      <c r="EEH766" s="11"/>
      <c r="EEI766" s="11"/>
      <c r="EEJ766" s="11"/>
      <c r="EEK766" s="11"/>
      <c r="EEL766" s="11"/>
      <c r="EEM766" s="11"/>
      <c r="EEN766" s="11"/>
      <c r="EEO766" s="11"/>
      <c r="EEP766" s="11"/>
      <c r="EEQ766" s="11"/>
      <c r="EER766" s="11"/>
      <c r="EES766" s="11"/>
      <c r="EET766" s="11"/>
      <c r="EEU766" s="11"/>
      <c r="EEV766" s="11"/>
      <c r="EEW766" s="11"/>
      <c r="EEX766" s="11"/>
      <c r="EEY766" s="11"/>
      <c r="EEZ766" s="11"/>
      <c r="EFA766" s="11"/>
      <c r="EFB766" s="11"/>
      <c r="EFC766" s="11"/>
      <c r="EFD766" s="11"/>
      <c r="EFE766" s="11"/>
      <c r="EFF766" s="11"/>
      <c r="EFG766" s="11"/>
      <c r="EFH766" s="11"/>
      <c r="EFI766" s="11"/>
      <c r="EFJ766" s="11"/>
      <c r="EFK766" s="11"/>
      <c r="EFL766" s="11"/>
      <c r="EFM766" s="11"/>
      <c r="EFN766" s="11"/>
      <c r="EFO766" s="11"/>
      <c r="EFP766" s="11"/>
      <c r="EFQ766" s="11"/>
      <c r="EFR766" s="11"/>
      <c r="EFS766" s="11"/>
      <c r="EFT766" s="11"/>
      <c r="EFU766" s="11"/>
      <c r="EFV766" s="11"/>
      <c r="EFW766" s="11"/>
      <c r="EFX766" s="11"/>
      <c r="EFY766" s="11"/>
      <c r="EFZ766" s="11"/>
      <c r="EGA766" s="11"/>
      <c r="EGB766" s="11"/>
      <c r="EGC766" s="11"/>
      <c r="EGD766" s="11"/>
      <c r="EGE766" s="11"/>
      <c r="EGF766" s="11"/>
      <c r="EGG766" s="11"/>
      <c r="EGH766" s="11"/>
      <c r="EGI766" s="11"/>
      <c r="EGJ766" s="11"/>
      <c r="EGK766" s="11"/>
      <c r="EGL766" s="11"/>
      <c r="EGM766" s="11"/>
      <c r="EGN766" s="11"/>
      <c r="EGO766" s="11"/>
      <c r="EGP766" s="11"/>
      <c r="EGQ766" s="11"/>
      <c r="EGR766" s="11"/>
      <c r="EGS766" s="11"/>
      <c r="EGT766" s="11"/>
      <c r="EGU766" s="11"/>
      <c r="EGV766" s="11"/>
      <c r="EGW766" s="11"/>
      <c r="EGX766" s="11"/>
      <c r="EGY766" s="11"/>
      <c r="EGZ766" s="11"/>
      <c r="EHA766" s="11"/>
      <c r="EHB766" s="11"/>
      <c r="EHC766" s="11"/>
      <c r="EHD766" s="11"/>
      <c r="EHE766" s="11"/>
      <c r="EHF766" s="11"/>
      <c r="EHG766" s="11"/>
      <c r="EHH766" s="11"/>
      <c r="EHI766" s="11"/>
      <c r="EHJ766" s="11"/>
      <c r="EHK766" s="11"/>
      <c r="EHL766" s="11"/>
      <c r="EHM766" s="11"/>
      <c r="EHN766" s="11"/>
      <c r="EHO766" s="11"/>
      <c r="EHP766" s="11"/>
      <c r="EHQ766" s="11"/>
      <c r="EHR766" s="11"/>
      <c r="EHS766" s="11"/>
      <c r="EHT766" s="11"/>
      <c r="EHU766" s="11"/>
      <c r="EHV766" s="11"/>
      <c r="EHW766" s="11"/>
      <c r="EHX766" s="11"/>
      <c r="EHY766" s="11"/>
      <c r="EHZ766" s="11"/>
      <c r="EIA766" s="11"/>
      <c r="EIB766" s="11"/>
      <c r="EIC766" s="11"/>
      <c r="EID766" s="11"/>
      <c r="EIE766" s="11"/>
      <c r="EIF766" s="11"/>
      <c r="EIG766" s="11"/>
      <c r="EIH766" s="11"/>
      <c r="EII766" s="11"/>
      <c r="EIJ766" s="11"/>
      <c r="EIK766" s="11"/>
      <c r="EIL766" s="11"/>
      <c r="EIM766" s="11"/>
      <c r="EIN766" s="11"/>
      <c r="EIO766" s="11"/>
      <c r="EIP766" s="11"/>
      <c r="EIQ766" s="11"/>
      <c r="EIR766" s="11"/>
      <c r="EIS766" s="11"/>
      <c r="EIT766" s="11"/>
      <c r="EIU766" s="11"/>
      <c r="EIV766" s="11"/>
      <c r="EIW766" s="11"/>
      <c r="EIX766" s="11"/>
      <c r="EIY766" s="11"/>
      <c r="EIZ766" s="11"/>
      <c r="EJA766" s="11"/>
      <c r="EJB766" s="11"/>
      <c r="EJC766" s="11"/>
      <c r="EJD766" s="11"/>
      <c r="EJE766" s="11"/>
      <c r="EJF766" s="11"/>
      <c r="EJG766" s="11"/>
      <c r="EJH766" s="11"/>
      <c r="EJI766" s="11"/>
      <c r="EJJ766" s="11"/>
      <c r="EJK766" s="11"/>
      <c r="EJL766" s="11"/>
      <c r="EJM766" s="11"/>
      <c r="EJN766" s="11"/>
      <c r="EJO766" s="11"/>
      <c r="EJP766" s="11"/>
      <c r="EJQ766" s="11"/>
      <c r="EJR766" s="11"/>
      <c r="EJS766" s="11"/>
      <c r="EJT766" s="11"/>
      <c r="EJU766" s="11"/>
      <c r="EJV766" s="11"/>
      <c r="EJW766" s="11"/>
      <c r="EJX766" s="11"/>
      <c r="EJY766" s="11"/>
      <c r="EJZ766" s="11"/>
      <c r="EKA766" s="11"/>
      <c r="EKB766" s="11"/>
      <c r="EKC766" s="11"/>
      <c r="EKD766" s="11"/>
      <c r="EKE766" s="11"/>
      <c r="EKF766" s="11"/>
      <c r="EKG766" s="11"/>
      <c r="EKH766" s="11"/>
      <c r="EKI766" s="11"/>
      <c r="EKJ766" s="11"/>
      <c r="EKK766" s="11"/>
      <c r="EKL766" s="11"/>
      <c r="EKM766" s="11"/>
      <c r="EKN766" s="11"/>
      <c r="EKO766" s="11"/>
      <c r="EKP766" s="11"/>
      <c r="EKQ766" s="11"/>
      <c r="EKR766" s="11"/>
      <c r="EKS766" s="11"/>
      <c r="EKT766" s="11"/>
      <c r="EKU766" s="11"/>
      <c r="EKV766" s="11"/>
      <c r="EKW766" s="11"/>
      <c r="EKX766" s="11"/>
      <c r="EKY766" s="11"/>
      <c r="EKZ766" s="11"/>
      <c r="ELA766" s="11"/>
      <c r="ELB766" s="11"/>
      <c r="ELC766" s="11"/>
      <c r="ELD766" s="11"/>
      <c r="ELE766" s="11"/>
      <c r="ELF766" s="11"/>
      <c r="ELG766" s="11"/>
      <c r="ELH766" s="11"/>
      <c r="ELI766" s="11"/>
      <c r="ELJ766" s="11"/>
      <c r="ELK766" s="11"/>
      <c r="ELL766" s="11"/>
      <c r="ELM766" s="11"/>
      <c r="ELN766" s="11"/>
      <c r="ELO766" s="11"/>
      <c r="ELP766" s="11"/>
      <c r="ELQ766" s="11"/>
      <c r="ELR766" s="11"/>
      <c r="ELS766" s="11"/>
      <c r="ELT766" s="11"/>
      <c r="ELU766" s="11"/>
    </row>
    <row r="768" spans="1:341 1271:3713">
      <c r="B768" s="500" t="s">
        <v>415</v>
      </c>
      <c r="C768" s="500"/>
      <c r="D768" s="500"/>
      <c r="E768" s="500"/>
      <c r="F768" s="500"/>
    </row>
    <row r="769" spans="1:20 1271:3713">
      <c r="B769" s="179" t="s">
        <v>6</v>
      </c>
      <c r="C769" s="158" t="s">
        <v>368</v>
      </c>
      <c r="D769" s="158" t="s">
        <v>50</v>
      </c>
      <c r="E769" s="158" t="s">
        <v>41</v>
      </c>
      <c r="F769" s="158" t="s">
        <v>28</v>
      </c>
    </row>
    <row r="770" spans="1:20 1271:3713">
      <c r="B770" s="166" t="s">
        <v>382</v>
      </c>
      <c r="C770" s="166" t="s">
        <v>383</v>
      </c>
      <c r="D770" s="520">
        <v>21.293565891472898</v>
      </c>
      <c r="E770" s="167" t="s">
        <v>528</v>
      </c>
      <c r="F770" s="166" t="s">
        <v>201</v>
      </c>
    </row>
    <row r="771" spans="1:20 1271:3713">
      <c r="B771" s="166" t="s">
        <v>382</v>
      </c>
      <c r="C771" s="166" t="s">
        <v>384</v>
      </c>
      <c r="D771" s="519">
        <v>467.4058</v>
      </c>
      <c r="E771" s="167" t="s">
        <v>528</v>
      </c>
      <c r="F771" s="166" t="s">
        <v>201</v>
      </c>
    </row>
    <row r="772" spans="1:20 1271:3713">
      <c r="B772" s="166" t="s">
        <v>385</v>
      </c>
      <c r="C772" s="166" t="s">
        <v>383</v>
      </c>
      <c r="D772" s="520">
        <v>21.293565891472898</v>
      </c>
      <c r="E772" s="167" t="s">
        <v>528</v>
      </c>
      <c r="F772" s="166" t="s">
        <v>201</v>
      </c>
    </row>
    <row r="773" spans="1:20 1271:3713">
      <c r="B773" s="166" t="s">
        <v>385</v>
      </c>
      <c r="C773" s="166" t="s">
        <v>384</v>
      </c>
      <c r="D773" s="519">
        <v>446.24149999999997</v>
      </c>
      <c r="E773" s="167" t="s">
        <v>528</v>
      </c>
      <c r="F773" s="166" t="s">
        <v>201</v>
      </c>
    </row>
    <row r="774" spans="1:20 1271:3713">
      <c r="B774" s="166" t="s">
        <v>386</v>
      </c>
      <c r="C774" s="166" t="s">
        <v>387</v>
      </c>
      <c r="D774" s="520">
        <v>8.9506976744186009</v>
      </c>
      <c r="E774" s="167" t="s">
        <v>528</v>
      </c>
      <c r="F774" s="166" t="s">
        <v>201</v>
      </c>
    </row>
    <row r="775" spans="1:20 1271:3713">
      <c r="B775" s="166" t="s">
        <v>388</v>
      </c>
      <c r="C775" s="166" t="s">
        <v>389</v>
      </c>
      <c r="D775" s="520">
        <v>21.293565891472898</v>
      </c>
      <c r="E775" s="167" t="s">
        <v>528</v>
      </c>
      <c r="F775" s="166" t="s">
        <v>201</v>
      </c>
    </row>
    <row r="776" spans="1:20 1271:3713">
      <c r="B776" s="166" t="s">
        <v>390</v>
      </c>
      <c r="C776" s="166" t="s">
        <v>389</v>
      </c>
      <c r="D776" s="520">
        <v>21.293565891472898</v>
      </c>
      <c r="E776" s="167" t="s">
        <v>528</v>
      </c>
      <c r="F776" s="166" t="s">
        <v>201</v>
      </c>
    </row>
    <row r="777" spans="1:20 1271:3713">
      <c r="B777" s="166" t="s">
        <v>391</v>
      </c>
      <c r="C777" s="166" t="s">
        <v>389</v>
      </c>
      <c r="D777" s="520">
        <v>21.293565891472898</v>
      </c>
      <c r="E777" s="167" t="s">
        <v>528</v>
      </c>
      <c r="F777" s="166" t="s">
        <v>201</v>
      </c>
    </row>
    <row r="779" spans="1:20 1271:3713" s="176" customFormat="1">
      <c r="A779" s="174"/>
      <c r="B779" s="174" t="s">
        <v>504</v>
      </c>
      <c r="C779" s="174"/>
      <c r="D779" s="174"/>
      <c r="E779" s="174"/>
      <c r="F779" s="174"/>
      <c r="G779" s="174"/>
      <c r="H779" s="175"/>
      <c r="I779" s="175"/>
      <c r="J779" s="175"/>
      <c r="S779" s="420"/>
      <c r="T779" s="452"/>
      <c r="AVW779" s="11"/>
      <c r="AVX779" s="11"/>
      <c r="AVY779" s="11"/>
      <c r="AVZ779" s="11"/>
      <c r="AWA779" s="11"/>
      <c r="AWB779" s="11"/>
      <c r="AWC779" s="11"/>
      <c r="AWD779" s="11"/>
      <c r="AWE779" s="11"/>
      <c r="AWF779" s="11"/>
      <c r="AWG779" s="11"/>
      <c r="AWH779" s="11"/>
      <c r="AWI779" s="11"/>
      <c r="AWJ779" s="11"/>
      <c r="AWK779" s="11"/>
      <c r="AWL779" s="11"/>
      <c r="AWM779" s="11"/>
      <c r="AWN779" s="11"/>
      <c r="AWO779" s="11"/>
      <c r="AWP779" s="11"/>
      <c r="AWQ779" s="11"/>
      <c r="AWR779" s="11"/>
      <c r="AWS779" s="11"/>
      <c r="AWT779" s="11"/>
      <c r="AWU779" s="11"/>
      <c r="AWV779" s="11"/>
      <c r="AWW779" s="11"/>
      <c r="AWX779" s="11"/>
      <c r="AWY779" s="11"/>
      <c r="AWZ779" s="11"/>
      <c r="AXA779" s="11"/>
      <c r="AXB779" s="11"/>
      <c r="AXC779" s="11"/>
      <c r="AXD779" s="11"/>
      <c r="AXE779" s="11"/>
      <c r="AXF779" s="11"/>
      <c r="AXG779" s="11"/>
      <c r="AXH779" s="11"/>
      <c r="AXI779" s="11"/>
      <c r="AXJ779" s="11"/>
      <c r="AXK779" s="11"/>
      <c r="AXL779" s="11"/>
      <c r="AXM779" s="11"/>
      <c r="AXN779" s="11"/>
      <c r="AXO779" s="11"/>
      <c r="AXP779" s="11"/>
      <c r="AXQ779" s="11"/>
      <c r="AXR779" s="11"/>
      <c r="AXS779" s="11"/>
      <c r="AXT779" s="11"/>
      <c r="AXU779" s="11"/>
      <c r="AXV779" s="11"/>
      <c r="AXW779" s="11"/>
      <c r="AXX779" s="11"/>
      <c r="AXY779" s="11"/>
      <c r="AXZ779" s="11"/>
      <c r="AYA779" s="11"/>
      <c r="AYB779" s="11"/>
      <c r="AYC779" s="11"/>
      <c r="AYD779" s="11"/>
      <c r="AYE779" s="11"/>
      <c r="AYF779" s="11"/>
      <c r="AYG779" s="11"/>
      <c r="AYH779" s="11"/>
      <c r="AYI779" s="11"/>
      <c r="AYJ779" s="11"/>
      <c r="AYK779" s="11"/>
      <c r="AYL779" s="11"/>
      <c r="AYM779" s="11"/>
      <c r="AYN779" s="11"/>
      <c r="AYO779" s="11"/>
      <c r="AYP779" s="11"/>
      <c r="AYQ779" s="11"/>
      <c r="AYR779" s="11"/>
      <c r="AYS779" s="11"/>
      <c r="AYT779" s="11"/>
      <c r="AYU779" s="11"/>
      <c r="AYV779" s="11"/>
      <c r="AYW779" s="11"/>
      <c r="AYX779" s="11"/>
      <c r="AYY779" s="11"/>
      <c r="AYZ779" s="11"/>
      <c r="AZA779" s="11"/>
      <c r="AZB779" s="11"/>
      <c r="AZC779" s="11"/>
      <c r="AZD779" s="11"/>
      <c r="AZE779" s="11"/>
      <c r="AZF779" s="11"/>
      <c r="AZG779" s="11"/>
      <c r="AZH779" s="11"/>
      <c r="AZI779" s="11"/>
      <c r="AZJ779" s="11"/>
      <c r="AZK779" s="11"/>
      <c r="AZL779" s="11"/>
      <c r="AZM779" s="11"/>
      <c r="AZN779" s="11"/>
      <c r="AZO779" s="11"/>
      <c r="AZP779" s="11"/>
      <c r="AZQ779" s="11"/>
      <c r="AZR779" s="11"/>
      <c r="AZS779" s="11"/>
      <c r="AZT779" s="11"/>
      <c r="AZU779" s="11"/>
      <c r="AZV779" s="11"/>
      <c r="AZW779" s="11"/>
      <c r="AZX779" s="11"/>
      <c r="AZY779" s="11"/>
      <c r="AZZ779" s="11"/>
      <c r="BAA779" s="11"/>
      <c r="BAB779" s="11"/>
      <c r="BAC779" s="11"/>
      <c r="BAD779" s="11"/>
      <c r="BAE779" s="11"/>
      <c r="BAF779" s="11"/>
      <c r="BAG779" s="11"/>
      <c r="BAH779" s="11"/>
      <c r="BAI779" s="11"/>
      <c r="BAJ779" s="11"/>
      <c r="BAK779" s="11"/>
      <c r="BAL779" s="11"/>
      <c r="BAM779" s="11"/>
      <c r="BAN779" s="11"/>
      <c r="BAO779" s="11"/>
      <c r="BAP779" s="11"/>
      <c r="BAQ779" s="11"/>
      <c r="BAR779" s="11"/>
      <c r="BAS779" s="11"/>
      <c r="BAT779" s="11"/>
      <c r="BAU779" s="11"/>
      <c r="BAV779" s="11"/>
      <c r="BAW779" s="11"/>
      <c r="BAX779" s="11"/>
      <c r="BAY779" s="11"/>
      <c r="BAZ779" s="11"/>
      <c r="BBA779" s="11"/>
      <c r="BBB779" s="11"/>
      <c r="BBC779" s="11"/>
      <c r="BBD779" s="11"/>
      <c r="BBE779" s="11"/>
      <c r="BBF779" s="11"/>
      <c r="BBG779" s="11"/>
      <c r="BBH779" s="11"/>
      <c r="BBI779" s="11"/>
      <c r="BBJ779" s="11"/>
      <c r="BBK779" s="11"/>
      <c r="BBL779" s="11"/>
      <c r="BBM779" s="11"/>
      <c r="BBN779" s="11"/>
      <c r="BBO779" s="11"/>
      <c r="BBP779" s="11"/>
      <c r="BBQ779" s="11"/>
      <c r="BBR779" s="11"/>
      <c r="BBS779" s="11"/>
      <c r="BBT779" s="11"/>
      <c r="BBU779" s="11"/>
      <c r="BBV779" s="11"/>
      <c r="BBW779" s="11"/>
      <c r="BBX779" s="11"/>
      <c r="BBY779" s="11"/>
      <c r="BBZ779" s="11"/>
      <c r="BCA779" s="11"/>
      <c r="BCB779" s="11"/>
      <c r="BCC779" s="11"/>
      <c r="BCD779" s="11"/>
      <c r="BCE779" s="11"/>
      <c r="BCF779" s="11"/>
      <c r="BCG779" s="11"/>
      <c r="BCH779" s="11"/>
      <c r="BCI779" s="11"/>
      <c r="BCJ779" s="11"/>
      <c r="BCK779" s="11"/>
      <c r="BCL779" s="11"/>
      <c r="BCM779" s="11"/>
      <c r="BCN779" s="11"/>
      <c r="BCO779" s="11"/>
      <c r="BCP779" s="11"/>
      <c r="BCQ779" s="11"/>
      <c r="BCR779" s="11"/>
      <c r="BCS779" s="11"/>
      <c r="BCT779" s="11"/>
      <c r="BCU779" s="11"/>
      <c r="BCV779" s="11"/>
      <c r="BCW779" s="11"/>
      <c r="BCX779" s="11"/>
      <c r="BCY779" s="11"/>
      <c r="BCZ779" s="11"/>
      <c r="BDA779" s="11"/>
      <c r="BDB779" s="11"/>
      <c r="BDC779" s="11"/>
      <c r="BDD779" s="11"/>
      <c r="BDE779" s="11"/>
      <c r="BDF779" s="11"/>
      <c r="BDG779" s="11"/>
      <c r="BDH779" s="11"/>
      <c r="BDI779" s="11"/>
      <c r="BDJ779" s="11"/>
      <c r="BDK779" s="11"/>
      <c r="BDL779" s="11"/>
      <c r="BDM779" s="11"/>
      <c r="BDN779" s="11"/>
      <c r="BDO779" s="11"/>
      <c r="BDP779" s="11"/>
      <c r="BDQ779" s="11"/>
      <c r="BDR779" s="11"/>
      <c r="BDS779" s="11"/>
      <c r="BDT779" s="11"/>
      <c r="BDU779" s="11"/>
      <c r="BDV779" s="11"/>
      <c r="BDW779" s="11"/>
      <c r="BDX779" s="11"/>
      <c r="BDY779" s="11"/>
      <c r="BDZ779" s="11"/>
      <c r="BEA779" s="11"/>
      <c r="BEB779" s="11"/>
      <c r="BEC779" s="11"/>
      <c r="BED779" s="11"/>
      <c r="BEE779" s="11"/>
      <c r="BEF779" s="11"/>
      <c r="BEG779" s="11"/>
      <c r="BEH779" s="11"/>
      <c r="BEI779" s="11"/>
      <c r="BEJ779" s="11"/>
      <c r="BEK779" s="11"/>
      <c r="BEL779" s="11"/>
      <c r="BEM779" s="11"/>
      <c r="BEN779" s="11"/>
      <c r="BEO779" s="11"/>
      <c r="BEP779" s="11"/>
      <c r="BEQ779" s="11"/>
      <c r="BER779" s="11"/>
      <c r="BES779" s="11"/>
      <c r="BET779" s="11"/>
      <c r="BEU779" s="11"/>
      <c r="BEV779" s="11"/>
      <c r="BEW779" s="11"/>
      <c r="BEX779" s="11"/>
      <c r="BEY779" s="11"/>
      <c r="BEZ779" s="11"/>
      <c r="BFA779" s="11"/>
      <c r="BFB779" s="11"/>
      <c r="BFC779" s="11"/>
      <c r="BFD779" s="11"/>
      <c r="BFE779" s="11"/>
      <c r="BFF779" s="11"/>
      <c r="BFG779" s="11"/>
      <c r="BFH779" s="11"/>
      <c r="BFI779" s="11"/>
      <c r="BFJ779" s="11"/>
      <c r="BFK779" s="11"/>
      <c r="BFL779" s="11"/>
      <c r="BFM779" s="11"/>
      <c r="BFN779" s="11"/>
      <c r="BFO779" s="11"/>
      <c r="BFP779" s="11"/>
      <c r="BFQ779" s="11"/>
      <c r="BFR779" s="11"/>
      <c r="BFS779" s="11"/>
      <c r="BFT779" s="11"/>
      <c r="BFU779" s="11"/>
      <c r="BFV779" s="11"/>
      <c r="BFW779" s="11"/>
      <c r="BFX779" s="11"/>
      <c r="BFY779" s="11"/>
      <c r="BFZ779" s="11"/>
      <c r="BGA779" s="11"/>
      <c r="BGB779" s="11"/>
      <c r="BGC779" s="11"/>
      <c r="BGD779" s="11"/>
      <c r="BGE779" s="11"/>
      <c r="BGF779" s="11"/>
      <c r="BGG779" s="11"/>
      <c r="BGH779" s="11"/>
      <c r="BGI779" s="11"/>
      <c r="BGJ779" s="11"/>
      <c r="BGK779" s="11"/>
      <c r="BGL779" s="11"/>
      <c r="BGM779" s="11"/>
      <c r="BGN779" s="11"/>
      <c r="BGO779" s="11"/>
      <c r="BGP779" s="11"/>
      <c r="BGQ779" s="11"/>
      <c r="BGR779" s="11"/>
      <c r="BGS779" s="11"/>
      <c r="BGT779" s="11"/>
      <c r="BGU779" s="11"/>
      <c r="BGV779" s="11"/>
      <c r="BGW779" s="11"/>
      <c r="BGX779" s="11"/>
      <c r="BGY779" s="11"/>
      <c r="BGZ779" s="11"/>
      <c r="BHA779" s="11"/>
      <c r="BHB779" s="11"/>
      <c r="BHC779" s="11"/>
      <c r="BHD779" s="11"/>
      <c r="BHE779" s="11"/>
      <c r="BHF779" s="11"/>
      <c r="BHG779" s="11"/>
      <c r="BHH779" s="11"/>
      <c r="BHI779" s="11"/>
      <c r="BHJ779" s="11"/>
      <c r="BHK779" s="11"/>
      <c r="BHL779" s="11"/>
      <c r="BHM779" s="11"/>
      <c r="BHN779" s="11"/>
      <c r="BHO779" s="11"/>
      <c r="BHP779" s="11"/>
      <c r="BHQ779" s="11"/>
      <c r="BHR779" s="11"/>
      <c r="BHS779" s="11"/>
      <c r="BHT779" s="11"/>
      <c r="BHU779" s="11"/>
      <c r="BHV779" s="11"/>
      <c r="BHW779" s="11"/>
      <c r="BHX779" s="11"/>
      <c r="BHY779" s="11"/>
      <c r="BHZ779" s="11"/>
      <c r="BIA779" s="11"/>
      <c r="BIB779" s="11"/>
      <c r="BIC779" s="11"/>
      <c r="BID779" s="11"/>
      <c r="BIE779" s="11"/>
      <c r="BIF779" s="11"/>
      <c r="BIG779" s="11"/>
      <c r="BIH779" s="11"/>
      <c r="BII779" s="11"/>
      <c r="BIJ779" s="11"/>
      <c r="BIK779" s="11"/>
      <c r="BIL779" s="11"/>
      <c r="BIM779" s="11"/>
      <c r="BIN779" s="11"/>
      <c r="BIO779" s="11"/>
      <c r="BIP779" s="11"/>
      <c r="BIQ779" s="11"/>
      <c r="BIR779" s="11"/>
      <c r="BIS779" s="11"/>
      <c r="BIT779" s="11"/>
      <c r="BIU779" s="11"/>
      <c r="BIV779" s="11"/>
      <c r="BIW779" s="11"/>
      <c r="BIX779" s="11"/>
      <c r="BIY779" s="11"/>
      <c r="BIZ779" s="11"/>
      <c r="BJA779" s="11"/>
      <c r="BJB779" s="11"/>
      <c r="BJC779" s="11"/>
      <c r="BJD779" s="11"/>
      <c r="BJE779" s="11"/>
      <c r="BJF779" s="11"/>
      <c r="BJG779" s="11"/>
      <c r="BJH779" s="11"/>
      <c r="BJI779" s="11"/>
      <c r="BJJ779" s="11"/>
      <c r="BJK779" s="11"/>
      <c r="BJL779" s="11"/>
      <c r="BJM779" s="11"/>
      <c r="BJN779" s="11"/>
      <c r="BJO779" s="11"/>
      <c r="BJP779" s="11"/>
      <c r="BJQ779" s="11"/>
      <c r="BJR779" s="11"/>
      <c r="BJS779" s="11"/>
      <c r="BJT779" s="11"/>
      <c r="BJU779" s="11"/>
      <c r="BJV779" s="11"/>
      <c r="BJW779" s="11"/>
      <c r="BJX779" s="11"/>
      <c r="BJY779" s="11"/>
      <c r="BJZ779" s="11"/>
      <c r="BKA779" s="11"/>
      <c r="BKB779" s="11"/>
      <c r="BKC779" s="11"/>
      <c r="BKD779" s="11"/>
      <c r="BKE779" s="11"/>
      <c r="BKF779" s="11"/>
      <c r="BKG779" s="11"/>
      <c r="BKH779" s="11"/>
      <c r="BKI779" s="11"/>
      <c r="BKJ779" s="11"/>
      <c r="BKK779" s="11"/>
      <c r="BKL779" s="11"/>
      <c r="BKM779" s="11"/>
      <c r="BKN779" s="11"/>
      <c r="BKO779" s="11"/>
      <c r="BKP779" s="11"/>
      <c r="BKQ779" s="11"/>
      <c r="BKR779" s="11"/>
      <c r="BKS779" s="11"/>
      <c r="BKT779" s="11"/>
      <c r="BKU779" s="11"/>
      <c r="BKV779" s="11"/>
      <c r="BKW779" s="11"/>
      <c r="BKX779" s="11"/>
      <c r="BKY779" s="11"/>
      <c r="BKZ779" s="11"/>
      <c r="BLA779" s="11"/>
      <c r="BLB779" s="11"/>
      <c r="BLC779" s="11"/>
      <c r="BLD779" s="11"/>
      <c r="BLE779" s="11"/>
      <c r="BLF779" s="11"/>
      <c r="BLG779" s="11"/>
      <c r="BLH779" s="11"/>
      <c r="BLI779" s="11"/>
      <c r="BLJ779" s="11"/>
      <c r="BLK779" s="11"/>
      <c r="BLL779" s="11"/>
      <c r="BLM779" s="11"/>
      <c r="BLN779" s="11"/>
      <c r="BLO779" s="11"/>
      <c r="BLP779" s="11"/>
      <c r="BLQ779" s="11"/>
      <c r="BLR779" s="11"/>
      <c r="BLS779" s="11"/>
      <c r="BLT779" s="11"/>
      <c r="BLU779" s="11"/>
      <c r="BLV779" s="11"/>
      <c r="BLW779" s="11"/>
      <c r="BLX779" s="11"/>
      <c r="BLY779" s="11"/>
      <c r="BLZ779" s="11"/>
      <c r="BMA779" s="11"/>
      <c r="BMB779" s="11"/>
      <c r="BMC779" s="11"/>
      <c r="BMD779" s="11"/>
      <c r="BME779" s="11"/>
      <c r="BMF779" s="11"/>
      <c r="BMG779" s="11"/>
      <c r="BMH779" s="11"/>
      <c r="BMI779" s="11"/>
      <c r="BMJ779" s="11"/>
      <c r="BMK779" s="11"/>
      <c r="BML779" s="11"/>
      <c r="BMM779" s="11"/>
      <c r="BMN779" s="11"/>
      <c r="BMO779" s="11"/>
      <c r="BMP779" s="11"/>
      <c r="BMQ779" s="11"/>
      <c r="BMR779" s="11"/>
      <c r="BMS779" s="11"/>
      <c r="BMT779" s="11"/>
      <c r="BMU779" s="11"/>
      <c r="BMV779" s="11"/>
      <c r="BMW779" s="11"/>
      <c r="BMX779" s="11"/>
      <c r="BMY779" s="11"/>
      <c r="BMZ779" s="11"/>
      <c r="BNA779" s="11"/>
      <c r="BNB779" s="11"/>
      <c r="BNC779" s="11"/>
      <c r="BND779" s="11"/>
      <c r="BNE779" s="11"/>
      <c r="BNF779" s="11"/>
      <c r="BNG779" s="11"/>
      <c r="BNH779" s="11"/>
      <c r="BNI779" s="11"/>
      <c r="BNJ779" s="11"/>
      <c r="BNK779" s="11"/>
      <c r="BNL779" s="11"/>
      <c r="BNM779" s="11"/>
      <c r="BNN779" s="11"/>
      <c r="BNO779" s="11"/>
      <c r="BNP779" s="11"/>
      <c r="BNQ779" s="11"/>
      <c r="BNR779" s="11"/>
      <c r="BNS779" s="11"/>
      <c r="BNT779" s="11"/>
      <c r="BNU779" s="11"/>
      <c r="BNV779" s="11"/>
      <c r="BNW779" s="11"/>
      <c r="BNX779" s="11"/>
      <c r="BNY779" s="11"/>
      <c r="BNZ779" s="11"/>
      <c r="BOA779" s="11"/>
      <c r="BOB779" s="11"/>
      <c r="BOC779" s="11"/>
      <c r="BOD779" s="11"/>
      <c r="BOE779" s="11"/>
      <c r="BOF779" s="11"/>
      <c r="BOG779" s="11"/>
      <c r="BOH779" s="11"/>
      <c r="BOI779" s="11"/>
      <c r="BOJ779" s="11"/>
      <c r="BOK779" s="11"/>
      <c r="BOL779" s="11"/>
      <c r="BOM779" s="11"/>
      <c r="BON779" s="11"/>
      <c r="BOO779" s="11"/>
      <c r="BOP779" s="11"/>
      <c r="BOQ779" s="11"/>
      <c r="BOR779" s="11"/>
      <c r="BOS779" s="11"/>
      <c r="BOT779" s="11"/>
      <c r="BOU779" s="11"/>
      <c r="BOV779" s="11"/>
      <c r="BOW779" s="11"/>
      <c r="BOX779" s="11"/>
      <c r="BOY779" s="11"/>
      <c r="BOZ779" s="11"/>
      <c r="BPA779" s="11"/>
      <c r="BPB779" s="11"/>
      <c r="BPC779" s="11"/>
      <c r="BPD779" s="11"/>
      <c r="BPE779" s="11"/>
      <c r="BPF779" s="11"/>
      <c r="BPG779" s="11"/>
      <c r="BPH779" s="11"/>
      <c r="BPI779" s="11"/>
      <c r="BPJ779" s="11"/>
      <c r="BPK779" s="11"/>
      <c r="BPL779" s="11"/>
      <c r="BPM779" s="11"/>
      <c r="BPN779" s="11"/>
      <c r="BPO779" s="11"/>
      <c r="BPP779" s="11"/>
      <c r="BPQ779" s="11"/>
      <c r="BPR779" s="11"/>
      <c r="BPS779" s="11"/>
      <c r="BPT779" s="11"/>
      <c r="BPU779" s="11"/>
      <c r="BPV779" s="11"/>
      <c r="BPW779" s="11"/>
      <c r="BPX779" s="11"/>
      <c r="BPY779" s="11"/>
      <c r="BPZ779" s="11"/>
      <c r="BQA779" s="11"/>
      <c r="BQB779" s="11"/>
      <c r="BQC779" s="11"/>
      <c r="BQD779" s="11"/>
      <c r="BQE779" s="11"/>
      <c r="BQF779" s="11"/>
      <c r="BQG779" s="11"/>
      <c r="BQH779" s="11"/>
      <c r="BQI779" s="11"/>
      <c r="BQJ779" s="11"/>
      <c r="BQK779" s="11"/>
      <c r="BQL779" s="11"/>
      <c r="BQM779" s="11"/>
      <c r="BQN779" s="11"/>
      <c r="BQO779" s="11"/>
      <c r="BQP779" s="11"/>
      <c r="BQQ779" s="11"/>
      <c r="BQR779" s="11"/>
      <c r="BQS779" s="11"/>
      <c r="BQT779" s="11"/>
      <c r="BQU779" s="11"/>
      <c r="BQV779" s="11"/>
      <c r="BQW779" s="11"/>
      <c r="BQX779" s="11"/>
      <c r="BQY779" s="11"/>
      <c r="BQZ779" s="11"/>
      <c r="BRA779" s="11"/>
      <c r="BRB779" s="11"/>
      <c r="BRC779" s="11"/>
      <c r="BRD779" s="11"/>
      <c r="BRE779" s="11"/>
      <c r="BRF779" s="11"/>
      <c r="BRG779" s="11"/>
      <c r="BRH779" s="11"/>
      <c r="BRI779" s="11"/>
      <c r="BRJ779" s="11"/>
      <c r="BRK779" s="11"/>
      <c r="BRL779" s="11"/>
      <c r="BRM779" s="11"/>
      <c r="BRN779" s="11"/>
      <c r="BRO779" s="11"/>
      <c r="BRP779" s="11"/>
      <c r="BRQ779" s="11"/>
      <c r="BRR779" s="11"/>
      <c r="BRS779" s="11"/>
      <c r="BRT779" s="11"/>
      <c r="BRU779" s="11"/>
      <c r="BRV779" s="11"/>
      <c r="BRW779" s="11"/>
      <c r="BRX779" s="11"/>
      <c r="BRY779" s="11"/>
      <c r="BRZ779" s="11"/>
      <c r="BSA779" s="11"/>
      <c r="BSB779" s="11"/>
      <c r="BSC779" s="11"/>
      <c r="BSD779" s="11"/>
      <c r="BSE779" s="11"/>
      <c r="BSF779" s="11"/>
      <c r="BSG779" s="11"/>
      <c r="BSH779" s="11"/>
      <c r="BSI779" s="11"/>
      <c r="BSJ779" s="11"/>
      <c r="BSK779" s="11"/>
      <c r="BSL779" s="11"/>
      <c r="BSM779" s="11"/>
      <c r="BSN779" s="11"/>
      <c r="BSO779" s="11"/>
      <c r="BSP779" s="11"/>
      <c r="BSQ779" s="11"/>
      <c r="BSR779" s="11"/>
      <c r="BSS779" s="11"/>
      <c r="BST779" s="11"/>
      <c r="BSU779" s="11"/>
      <c r="BSV779" s="11"/>
      <c r="BSW779" s="11"/>
      <c r="BSX779" s="11"/>
      <c r="BSY779" s="11"/>
      <c r="BSZ779" s="11"/>
      <c r="BTA779" s="11"/>
      <c r="BTB779" s="11"/>
      <c r="BTC779" s="11"/>
      <c r="BTD779" s="11"/>
      <c r="BTE779" s="11"/>
      <c r="BTF779" s="11"/>
      <c r="BTG779" s="11"/>
      <c r="BTH779" s="11"/>
      <c r="BTI779" s="11"/>
      <c r="BTJ779" s="11"/>
      <c r="BTK779" s="11"/>
      <c r="BTL779" s="11"/>
      <c r="BTM779" s="11"/>
      <c r="BTN779" s="11"/>
      <c r="BTO779" s="11"/>
      <c r="BTP779" s="11"/>
      <c r="BTQ779" s="11"/>
      <c r="BTR779" s="11"/>
      <c r="BTS779" s="11"/>
      <c r="BTT779" s="11"/>
      <c r="BTU779" s="11"/>
      <c r="BTV779" s="11"/>
      <c r="BTW779" s="11"/>
      <c r="BTX779" s="11"/>
      <c r="BTY779" s="11"/>
      <c r="BTZ779" s="11"/>
      <c r="BUA779" s="11"/>
      <c r="BUB779" s="11"/>
      <c r="BUC779" s="11"/>
      <c r="BUD779" s="11"/>
      <c r="BUE779" s="11"/>
      <c r="BUF779" s="11"/>
      <c r="BUG779" s="11"/>
      <c r="BUH779" s="11"/>
      <c r="BUI779" s="11"/>
      <c r="BUJ779" s="11"/>
      <c r="BUK779" s="11"/>
      <c r="BUL779" s="11"/>
      <c r="BUM779" s="11"/>
      <c r="BUN779" s="11"/>
      <c r="BUO779" s="11"/>
      <c r="BUP779" s="11"/>
      <c r="BUQ779" s="11"/>
      <c r="BUR779" s="11"/>
      <c r="BUS779" s="11"/>
      <c r="BUT779" s="11"/>
      <c r="BUU779" s="11"/>
      <c r="BUV779" s="11"/>
      <c r="BUW779" s="11"/>
      <c r="BUX779" s="11"/>
      <c r="BUY779" s="11"/>
      <c r="BUZ779" s="11"/>
      <c r="BVA779" s="11"/>
      <c r="BVB779" s="11"/>
      <c r="BVC779" s="11"/>
      <c r="BVD779" s="11"/>
      <c r="BVE779" s="11"/>
      <c r="BVF779" s="11"/>
      <c r="BVG779" s="11"/>
      <c r="BVH779" s="11"/>
      <c r="BVI779" s="11"/>
      <c r="BVJ779" s="11"/>
      <c r="BVK779" s="11"/>
      <c r="BVL779" s="11"/>
      <c r="BVM779" s="11"/>
      <c r="BVN779" s="11"/>
      <c r="BVO779" s="11"/>
      <c r="BVP779" s="11"/>
      <c r="BVQ779" s="11"/>
      <c r="BVR779" s="11"/>
      <c r="BVS779" s="11"/>
      <c r="BVT779" s="11"/>
      <c r="BVU779" s="11"/>
      <c r="BVV779" s="11"/>
      <c r="BVW779" s="11"/>
      <c r="BVX779" s="11"/>
      <c r="BVY779" s="11"/>
      <c r="BVZ779" s="11"/>
      <c r="BWA779" s="11"/>
      <c r="BWB779" s="11"/>
      <c r="BWC779" s="11"/>
      <c r="BWD779" s="11"/>
      <c r="BWE779" s="11"/>
      <c r="BWF779" s="11"/>
      <c r="BWG779" s="11"/>
      <c r="BWH779" s="11"/>
      <c r="BWI779" s="11"/>
      <c r="BWJ779" s="11"/>
      <c r="BWK779" s="11"/>
      <c r="BWL779" s="11"/>
      <c r="BWM779" s="11"/>
      <c r="BWN779" s="11"/>
      <c r="BWO779" s="11"/>
      <c r="BWP779" s="11"/>
      <c r="BWQ779" s="11"/>
      <c r="BWR779" s="11"/>
      <c r="BWS779" s="11"/>
      <c r="BWT779" s="11"/>
      <c r="BWU779" s="11"/>
      <c r="BWV779" s="11"/>
      <c r="BWW779" s="11"/>
      <c r="BWX779" s="11"/>
      <c r="BWY779" s="11"/>
      <c r="BWZ779" s="11"/>
      <c r="BXA779" s="11"/>
      <c r="BXB779" s="11"/>
      <c r="BXC779" s="11"/>
      <c r="BXD779" s="11"/>
      <c r="BXE779" s="11"/>
      <c r="BXF779" s="11"/>
      <c r="BXG779" s="11"/>
      <c r="BXH779" s="11"/>
      <c r="BXI779" s="11"/>
      <c r="BXJ779" s="11"/>
      <c r="BXK779" s="11"/>
      <c r="BXL779" s="11"/>
      <c r="BXM779" s="11"/>
      <c r="BXN779" s="11"/>
      <c r="BXO779" s="11"/>
      <c r="BXP779" s="11"/>
      <c r="BXQ779" s="11"/>
      <c r="BXR779" s="11"/>
      <c r="BXS779" s="11"/>
      <c r="BXT779" s="11"/>
      <c r="BXU779" s="11"/>
      <c r="BXV779" s="11"/>
      <c r="BXW779" s="11"/>
      <c r="BXX779" s="11"/>
      <c r="BXY779" s="11"/>
      <c r="BXZ779" s="11"/>
      <c r="BYA779" s="11"/>
      <c r="BYB779" s="11"/>
      <c r="BYC779" s="11"/>
      <c r="BYD779" s="11"/>
      <c r="BYE779" s="11"/>
      <c r="BYF779" s="11"/>
      <c r="BYG779" s="11"/>
      <c r="BYH779" s="11"/>
      <c r="BYI779" s="11"/>
      <c r="BYJ779" s="11"/>
      <c r="BYK779" s="11"/>
      <c r="BYL779" s="11"/>
      <c r="BYM779" s="11"/>
      <c r="BYN779" s="11"/>
      <c r="BYO779" s="11"/>
      <c r="BYP779" s="11"/>
      <c r="BYQ779" s="11"/>
      <c r="BYR779" s="11"/>
      <c r="BYS779" s="11"/>
      <c r="BYT779" s="11"/>
      <c r="BYU779" s="11"/>
      <c r="BYV779" s="11"/>
      <c r="BYW779" s="11"/>
      <c r="BYX779" s="11"/>
      <c r="BYY779" s="11"/>
      <c r="BYZ779" s="11"/>
      <c r="BZA779" s="11"/>
      <c r="BZB779" s="11"/>
      <c r="BZC779" s="11"/>
      <c r="BZD779" s="11"/>
      <c r="BZE779" s="11"/>
      <c r="BZF779" s="11"/>
      <c r="BZG779" s="11"/>
      <c r="BZH779" s="11"/>
      <c r="BZI779" s="11"/>
      <c r="BZJ779" s="11"/>
      <c r="BZK779" s="11"/>
      <c r="BZL779" s="11"/>
      <c r="BZM779" s="11"/>
      <c r="BZN779" s="11"/>
      <c r="BZO779" s="11"/>
      <c r="BZP779" s="11"/>
      <c r="BZQ779" s="11"/>
      <c r="BZR779" s="11"/>
      <c r="BZS779" s="11"/>
      <c r="BZT779" s="11"/>
      <c r="BZU779" s="11"/>
      <c r="BZV779" s="11"/>
      <c r="BZW779" s="11"/>
      <c r="BZX779" s="11"/>
      <c r="BZY779" s="11"/>
      <c r="BZZ779" s="11"/>
      <c r="CAA779" s="11"/>
      <c r="CAB779" s="11"/>
      <c r="CAC779" s="11"/>
      <c r="CAD779" s="11"/>
      <c r="CAE779" s="11"/>
      <c r="CAF779" s="11"/>
      <c r="CAG779" s="11"/>
      <c r="CAH779" s="11"/>
      <c r="CAI779" s="11"/>
      <c r="CAJ779" s="11"/>
      <c r="CAK779" s="11"/>
      <c r="CAL779" s="11"/>
      <c r="CAM779" s="11"/>
      <c r="CAN779" s="11"/>
      <c r="CAO779" s="11"/>
      <c r="CAP779" s="11"/>
      <c r="CAQ779" s="11"/>
      <c r="CAR779" s="11"/>
      <c r="CAS779" s="11"/>
      <c r="CAT779" s="11"/>
      <c r="CAU779" s="11"/>
      <c r="CAV779" s="11"/>
      <c r="CAW779" s="11"/>
      <c r="CAX779" s="11"/>
      <c r="CAY779" s="11"/>
      <c r="CAZ779" s="11"/>
      <c r="CBA779" s="11"/>
      <c r="CBB779" s="11"/>
      <c r="CBC779" s="11"/>
      <c r="CBD779" s="11"/>
      <c r="CBE779" s="11"/>
      <c r="CBF779" s="11"/>
      <c r="CBG779" s="11"/>
      <c r="CBH779" s="11"/>
      <c r="CBI779" s="11"/>
      <c r="CBJ779" s="11"/>
      <c r="CBK779" s="11"/>
      <c r="CBL779" s="11"/>
      <c r="CBM779" s="11"/>
      <c r="CBN779" s="11"/>
      <c r="CBO779" s="11"/>
      <c r="CBP779" s="11"/>
      <c r="CBQ779" s="11"/>
      <c r="CBR779" s="11"/>
      <c r="CBS779" s="11"/>
      <c r="CBT779" s="11"/>
      <c r="CBU779" s="11"/>
      <c r="CBV779" s="11"/>
      <c r="CBW779" s="11"/>
      <c r="CBX779" s="11"/>
      <c r="CBY779" s="11"/>
      <c r="CBZ779" s="11"/>
      <c r="CCA779" s="11"/>
      <c r="CCB779" s="11"/>
      <c r="CCC779" s="11"/>
      <c r="CCD779" s="11"/>
      <c r="CCE779" s="11"/>
      <c r="CCF779" s="11"/>
      <c r="CCG779" s="11"/>
      <c r="CCH779" s="11"/>
      <c r="CCI779" s="11"/>
      <c r="CCJ779" s="11"/>
      <c r="CCK779" s="11"/>
      <c r="CCL779" s="11"/>
      <c r="CCM779" s="11"/>
      <c r="CCN779" s="11"/>
      <c r="CCO779" s="11"/>
      <c r="CCP779" s="11"/>
      <c r="CCQ779" s="11"/>
      <c r="CCR779" s="11"/>
      <c r="CCS779" s="11"/>
      <c r="CCT779" s="11"/>
      <c r="CCU779" s="11"/>
      <c r="CCV779" s="11"/>
      <c r="CCW779" s="11"/>
      <c r="CCX779" s="11"/>
      <c r="CCY779" s="11"/>
      <c r="CCZ779" s="11"/>
      <c r="CDA779" s="11"/>
      <c r="CDB779" s="11"/>
      <c r="CDC779" s="11"/>
      <c r="CDD779" s="11"/>
      <c r="CDE779" s="11"/>
      <c r="CDF779" s="11"/>
      <c r="CDG779" s="11"/>
      <c r="CDH779" s="11"/>
      <c r="CDI779" s="11"/>
      <c r="CDJ779" s="11"/>
      <c r="CDK779" s="11"/>
      <c r="CDL779" s="11"/>
      <c r="CDM779" s="11"/>
      <c r="CDN779" s="11"/>
      <c r="CDO779" s="11"/>
      <c r="CDP779" s="11"/>
      <c r="CDQ779" s="11"/>
      <c r="CDR779" s="11"/>
      <c r="CDS779" s="11"/>
      <c r="CDT779" s="11"/>
      <c r="CDU779" s="11"/>
      <c r="CDV779" s="11"/>
      <c r="CDW779" s="11"/>
      <c r="CDX779" s="11"/>
      <c r="CDY779" s="11"/>
      <c r="CDZ779" s="11"/>
      <c r="CEA779" s="11"/>
      <c r="CEB779" s="11"/>
      <c r="CEC779" s="11"/>
      <c r="CED779" s="11"/>
      <c r="CEE779" s="11"/>
      <c r="CEF779" s="11"/>
      <c r="CEG779" s="11"/>
      <c r="CEH779" s="11"/>
      <c r="CEI779" s="11"/>
      <c r="CEJ779" s="11"/>
      <c r="CEK779" s="11"/>
      <c r="CEL779" s="11"/>
      <c r="CEM779" s="11"/>
      <c r="CEN779" s="11"/>
      <c r="CEO779" s="11"/>
      <c r="CEP779" s="11"/>
      <c r="CEQ779" s="11"/>
      <c r="CER779" s="11"/>
      <c r="CES779" s="11"/>
      <c r="CET779" s="11"/>
      <c r="CEU779" s="11"/>
      <c r="CEV779" s="11"/>
      <c r="CEW779" s="11"/>
      <c r="CEX779" s="11"/>
      <c r="CEY779" s="11"/>
      <c r="CEZ779" s="11"/>
      <c r="CFA779" s="11"/>
      <c r="CFB779" s="11"/>
      <c r="CFC779" s="11"/>
      <c r="CFD779" s="11"/>
      <c r="CFE779" s="11"/>
      <c r="CFF779" s="11"/>
      <c r="CFG779" s="11"/>
      <c r="CFH779" s="11"/>
      <c r="CFI779" s="11"/>
      <c r="CFJ779" s="11"/>
      <c r="CFK779" s="11"/>
      <c r="CFL779" s="11"/>
      <c r="CFM779" s="11"/>
      <c r="CFN779" s="11"/>
      <c r="CFO779" s="11"/>
      <c r="CFP779" s="11"/>
      <c r="CFQ779" s="11"/>
      <c r="CFR779" s="11"/>
      <c r="CFS779" s="11"/>
      <c r="CFT779" s="11"/>
      <c r="CFU779" s="11"/>
      <c r="CFV779" s="11"/>
      <c r="CFW779" s="11"/>
      <c r="CFX779" s="11"/>
      <c r="CFY779" s="11"/>
      <c r="CFZ779" s="11"/>
      <c r="CGA779" s="11"/>
      <c r="CGB779" s="11"/>
      <c r="CGC779" s="11"/>
      <c r="CGD779" s="11"/>
      <c r="CGE779" s="11"/>
      <c r="CGF779" s="11"/>
      <c r="CGG779" s="11"/>
      <c r="CGH779" s="11"/>
      <c r="CGI779" s="11"/>
      <c r="CGJ779" s="11"/>
      <c r="CGK779" s="11"/>
      <c r="CGL779" s="11"/>
      <c r="CGM779" s="11"/>
      <c r="CGN779" s="11"/>
      <c r="CGO779" s="11"/>
      <c r="CGP779" s="11"/>
      <c r="CGQ779" s="11"/>
      <c r="CGR779" s="11"/>
      <c r="CGS779" s="11"/>
      <c r="CGT779" s="11"/>
      <c r="CGU779" s="11"/>
      <c r="CGV779" s="11"/>
      <c r="CGW779" s="11"/>
      <c r="CGX779" s="11"/>
      <c r="CGY779" s="11"/>
      <c r="CGZ779" s="11"/>
      <c r="CHA779" s="11"/>
      <c r="CHB779" s="11"/>
      <c r="CHC779" s="11"/>
      <c r="CHD779" s="11"/>
      <c r="CHE779" s="11"/>
      <c r="CHF779" s="11"/>
      <c r="CHG779" s="11"/>
      <c r="CHH779" s="11"/>
      <c r="CHI779" s="11"/>
      <c r="CHJ779" s="11"/>
      <c r="CHK779" s="11"/>
      <c r="CHL779" s="11"/>
      <c r="CHM779" s="11"/>
      <c r="CHN779" s="11"/>
      <c r="CHO779" s="11"/>
      <c r="CHP779" s="11"/>
      <c r="CHQ779" s="11"/>
      <c r="CHR779" s="11"/>
      <c r="CHS779" s="11"/>
      <c r="CHT779" s="11"/>
      <c r="CHU779" s="11"/>
      <c r="CHV779" s="11"/>
      <c r="CHW779" s="11"/>
      <c r="CHX779" s="11"/>
      <c r="CHY779" s="11"/>
      <c r="CHZ779" s="11"/>
      <c r="CIA779" s="11"/>
      <c r="CIB779" s="11"/>
      <c r="CIC779" s="11"/>
      <c r="CID779" s="11"/>
      <c r="CIE779" s="11"/>
      <c r="CIF779" s="11"/>
      <c r="CIG779" s="11"/>
      <c r="CIH779" s="11"/>
      <c r="CII779" s="11"/>
      <c r="CIJ779" s="11"/>
      <c r="CIK779" s="11"/>
      <c r="CIL779" s="11"/>
      <c r="CIM779" s="11"/>
      <c r="CIN779" s="11"/>
      <c r="CIO779" s="11"/>
      <c r="CIP779" s="11"/>
      <c r="CIQ779" s="11"/>
      <c r="CIR779" s="11"/>
      <c r="CIS779" s="11"/>
      <c r="CIT779" s="11"/>
      <c r="CIU779" s="11"/>
      <c r="CIV779" s="11"/>
      <c r="CIW779" s="11"/>
      <c r="CIX779" s="11"/>
      <c r="CIY779" s="11"/>
      <c r="CIZ779" s="11"/>
      <c r="CJA779" s="11"/>
      <c r="CJB779" s="11"/>
      <c r="CJC779" s="11"/>
      <c r="CJD779" s="11"/>
      <c r="CJE779" s="11"/>
      <c r="CJF779" s="11"/>
      <c r="CJG779" s="11"/>
      <c r="CJH779" s="11"/>
      <c r="CJI779" s="11"/>
      <c r="CJJ779" s="11"/>
      <c r="CJK779" s="11"/>
      <c r="CJL779" s="11"/>
      <c r="CJM779" s="11"/>
      <c r="CJN779" s="11"/>
      <c r="CJO779" s="11"/>
      <c r="CJP779" s="11"/>
      <c r="CJQ779" s="11"/>
      <c r="CJR779" s="11"/>
      <c r="CJS779" s="11"/>
      <c r="CJT779" s="11"/>
      <c r="CJU779" s="11"/>
      <c r="CJV779" s="11"/>
      <c r="CJW779" s="11"/>
      <c r="CJX779" s="11"/>
      <c r="CJY779" s="11"/>
      <c r="CJZ779" s="11"/>
      <c r="CKA779" s="11"/>
      <c r="CKB779" s="11"/>
      <c r="CKC779" s="11"/>
      <c r="CKD779" s="11"/>
      <c r="CKE779" s="11"/>
      <c r="CKF779" s="11"/>
      <c r="CKG779" s="11"/>
      <c r="CKH779" s="11"/>
      <c r="CKI779" s="11"/>
      <c r="CKJ779" s="11"/>
      <c r="CKK779" s="11"/>
      <c r="CKL779" s="11"/>
      <c r="CKM779" s="11"/>
      <c r="CKN779" s="11"/>
      <c r="CKO779" s="11"/>
      <c r="CKP779" s="11"/>
      <c r="CKQ779" s="11"/>
      <c r="CKR779" s="11"/>
      <c r="CKS779" s="11"/>
      <c r="CKT779" s="11"/>
      <c r="CKU779" s="11"/>
      <c r="CKV779" s="11"/>
      <c r="CKW779" s="11"/>
      <c r="CKX779" s="11"/>
      <c r="CKY779" s="11"/>
      <c r="CKZ779" s="11"/>
      <c r="CLA779" s="11"/>
      <c r="CLB779" s="11"/>
      <c r="CLC779" s="11"/>
      <c r="CLD779" s="11"/>
      <c r="CLE779" s="11"/>
      <c r="CLF779" s="11"/>
      <c r="CLG779" s="11"/>
      <c r="CLH779" s="11"/>
      <c r="CLI779" s="11"/>
      <c r="CLJ779" s="11"/>
      <c r="CLK779" s="11"/>
      <c r="CLL779" s="11"/>
      <c r="CLM779" s="11"/>
      <c r="CLN779" s="11"/>
      <c r="CLO779" s="11"/>
      <c r="CLP779" s="11"/>
      <c r="CLQ779" s="11"/>
      <c r="CLR779" s="11"/>
      <c r="CLS779" s="11"/>
      <c r="CLT779" s="11"/>
      <c r="CLU779" s="11"/>
      <c r="CLV779" s="11"/>
      <c r="CLW779" s="11"/>
      <c r="CLX779" s="11"/>
      <c r="CLY779" s="11"/>
      <c r="CLZ779" s="11"/>
      <c r="CMA779" s="11"/>
      <c r="CMB779" s="11"/>
      <c r="CMC779" s="11"/>
      <c r="CMD779" s="11"/>
      <c r="CME779" s="11"/>
      <c r="CMF779" s="11"/>
      <c r="CMG779" s="11"/>
      <c r="CMH779" s="11"/>
      <c r="CMI779" s="11"/>
      <c r="CMJ779" s="11"/>
      <c r="CMK779" s="11"/>
      <c r="CML779" s="11"/>
      <c r="CMM779" s="11"/>
      <c r="CMN779" s="11"/>
      <c r="CMO779" s="11"/>
      <c r="CMP779" s="11"/>
      <c r="CMQ779" s="11"/>
      <c r="CMR779" s="11"/>
      <c r="CMS779" s="11"/>
      <c r="CMT779" s="11"/>
      <c r="CMU779" s="11"/>
      <c r="CMV779" s="11"/>
      <c r="CMW779" s="11"/>
      <c r="CMX779" s="11"/>
      <c r="CMY779" s="11"/>
      <c r="CMZ779" s="11"/>
      <c r="CNA779" s="11"/>
      <c r="CNB779" s="11"/>
      <c r="CNC779" s="11"/>
      <c r="CND779" s="11"/>
      <c r="CNE779" s="11"/>
      <c r="CNF779" s="11"/>
      <c r="CNG779" s="11"/>
      <c r="CNH779" s="11"/>
      <c r="CNI779" s="11"/>
      <c r="CNJ779" s="11"/>
      <c r="CNK779" s="11"/>
      <c r="CNL779" s="11"/>
      <c r="CNM779" s="11"/>
      <c r="CNN779" s="11"/>
      <c r="CNO779" s="11"/>
      <c r="CNP779" s="11"/>
      <c r="CNQ779" s="11"/>
      <c r="CNR779" s="11"/>
      <c r="CNS779" s="11"/>
      <c r="CNT779" s="11"/>
      <c r="CNU779" s="11"/>
      <c r="CNV779" s="11"/>
      <c r="CNW779" s="11"/>
      <c r="CNX779" s="11"/>
      <c r="CNY779" s="11"/>
      <c r="CNZ779" s="11"/>
      <c r="COA779" s="11"/>
      <c r="COB779" s="11"/>
      <c r="COC779" s="11"/>
      <c r="COD779" s="11"/>
      <c r="COE779" s="11"/>
      <c r="COF779" s="11"/>
      <c r="COG779" s="11"/>
      <c r="COH779" s="11"/>
      <c r="COI779" s="11"/>
      <c r="COJ779" s="11"/>
      <c r="COK779" s="11"/>
      <c r="COL779" s="11"/>
      <c r="COM779" s="11"/>
      <c r="CON779" s="11"/>
      <c r="COO779" s="11"/>
      <c r="COP779" s="11"/>
      <c r="COQ779" s="11"/>
      <c r="COR779" s="11"/>
      <c r="COS779" s="11"/>
      <c r="COT779" s="11"/>
      <c r="COU779" s="11"/>
      <c r="COV779" s="11"/>
      <c r="COW779" s="11"/>
      <c r="COX779" s="11"/>
      <c r="COY779" s="11"/>
      <c r="COZ779" s="11"/>
      <c r="CPA779" s="11"/>
      <c r="CPB779" s="11"/>
      <c r="CPC779" s="11"/>
      <c r="CPD779" s="11"/>
      <c r="CPE779" s="11"/>
      <c r="CPF779" s="11"/>
      <c r="CPG779" s="11"/>
      <c r="CPH779" s="11"/>
      <c r="CPI779" s="11"/>
      <c r="CPJ779" s="11"/>
      <c r="CPK779" s="11"/>
      <c r="CPL779" s="11"/>
      <c r="CPM779" s="11"/>
      <c r="CPN779" s="11"/>
      <c r="CPO779" s="11"/>
      <c r="CPP779" s="11"/>
      <c r="CPQ779" s="11"/>
      <c r="CPR779" s="11"/>
      <c r="CPS779" s="11"/>
      <c r="CPT779" s="11"/>
      <c r="CPU779" s="11"/>
      <c r="CPV779" s="11"/>
      <c r="CPW779" s="11"/>
      <c r="CPX779" s="11"/>
      <c r="CPY779" s="11"/>
      <c r="CPZ779" s="11"/>
      <c r="CQA779" s="11"/>
      <c r="CQB779" s="11"/>
      <c r="CQC779" s="11"/>
      <c r="CQD779" s="11"/>
      <c r="CQE779" s="11"/>
      <c r="CQF779" s="11"/>
      <c r="CQG779" s="11"/>
      <c r="CQH779" s="11"/>
      <c r="CQI779" s="11"/>
      <c r="CQJ779" s="11"/>
      <c r="CQK779" s="11"/>
      <c r="CQL779" s="11"/>
      <c r="CQM779" s="11"/>
      <c r="CQN779" s="11"/>
      <c r="CQO779" s="11"/>
      <c r="CQP779" s="11"/>
      <c r="CQQ779" s="11"/>
      <c r="CQR779" s="11"/>
      <c r="CQS779" s="11"/>
      <c r="CQT779" s="11"/>
      <c r="CQU779" s="11"/>
      <c r="CQV779" s="11"/>
      <c r="CQW779" s="11"/>
      <c r="CQX779" s="11"/>
      <c r="CQY779" s="11"/>
      <c r="CQZ779" s="11"/>
      <c r="CRA779" s="11"/>
      <c r="CRB779" s="11"/>
      <c r="CRC779" s="11"/>
      <c r="CRD779" s="11"/>
      <c r="CRE779" s="11"/>
      <c r="CRF779" s="11"/>
      <c r="CRG779" s="11"/>
      <c r="CRH779" s="11"/>
      <c r="CRI779" s="11"/>
      <c r="CRJ779" s="11"/>
      <c r="CRK779" s="11"/>
      <c r="CRL779" s="11"/>
      <c r="CRM779" s="11"/>
      <c r="CRN779" s="11"/>
      <c r="CRO779" s="11"/>
      <c r="CRP779" s="11"/>
      <c r="CRQ779" s="11"/>
      <c r="CRR779" s="11"/>
      <c r="CRS779" s="11"/>
      <c r="CRT779" s="11"/>
      <c r="CRU779" s="11"/>
      <c r="CRV779" s="11"/>
      <c r="CRW779" s="11"/>
      <c r="CRX779" s="11"/>
      <c r="CRY779" s="11"/>
      <c r="CRZ779" s="11"/>
      <c r="CSA779" s="11"/>
      <c r="CSB779" s="11"/>
      <c r="CSC779" s="11"/>
      <c r="CSD779" s="11"/>
      <c r="CSE779" s="11"/>
      <c r="CSF779" s="11"/>
      <c r="CSG779" s="11"/>
      <c r="CSH779" s="11"/>
      <c r="CSI779" s="11"/>
      <c r="CSJ779" s="11"/>
      <c r="CSK779" s="11"/>
      <c r="CSL779" s="11"/>
      <c r="CSM779" s="11"/>
      <c r="CSN779" s="11"/>
      <c r="CSO779" s="11"/>
      <c r="CSP779" s="11"/>
      <c r="CSQ779" s="11"/>
      <c r="CSR779" s="11"/>
      <c r="CSS779" s="11"/>
      <c r="CST779" s="11"/>
      <c r="CSU779" s="11"/>
      <c r="CSV779" s="11"/>
      <c r="CSW779" s="11"/>
      <c r="CSX779" s="11"/>
      <c r="CSY779" s="11"/>
      <c r="CSZ779" s="11"/>
      <c r="CTA779" s="11"/>
      <c r="CTB779" s="11"/>
      <c r="CTC779" s="11"/>
      <c r="CTD779" s="11"/>
      <c r="CTE779" s="11"/>
      <c r="CTF779" s="11"/>
      <c r="CTG779" s="11"/>
      <c r="CTH779" s="11"/>
      <c r="CTI779" s="11"/>
      <c r="CTJ779" s="11"/>
      <c r="CTK779" s="11"/>
      <c r="CTL779" s="11"/>
      <c r="CTM779" s="11"/>
      <c r="CTN779" s="11"/>
      <c r="CTO779" s="11"/>
      <c r="CTP779" s="11"/>
      <c r="CTQ779" s="11"/>
      <c r="CTR779" s="11"/>
      <c r="CTS779" s="11"/>
      <c r="CTT779" s="11"/>
      <c r="CTU779" s="11"/>
      <c r="CTV779" s="11"/>
      <c r="CTW779" s="11"/>
      <c r="CTX779" s="11"/>
      <c r="CTY779" s="11"/>
      <c r="CTZ779" s="11"/>
      <c r="CUA779" s="11"/>
      <c r="CUB779" s="11"/>
      <c r="CUC779" s="11"/>
      <c r="CUD779" s="11"/>
      <c r="CUE779" s="11"/>
      <c r="CUF779" s="11"/>
      <c r="CUG779" s="11"/>
      <c r="CUH779" s="11"/>
      <c r="CUI779" s="11"/>
      <c r="CUJ779" s="11"/>
      <c r="CUK779" s="11"/>
      <c r="CUL779" s="11"/>
      <c r="CUM779" s="11"/>
      <c r="CUN779" s="11"/>
      <c r="CUO779" s="11"/>
      <c r="CUP779" s="11"/>
      <c r="CUQ779" s="11"/>
      <c r="CUR779" s="11"/>
      <c r="CUS779" s="11"/>
      <c r="CUT779" s="11"/>
      <c r="CUU779" s="11"/>
      <c r="CUV779" s="11"/>
      <c r="CUW779" s="11"/>
      <c r="CUX779" s="11"/>
      <c r="CUY779" s="11"/>
      <c r="CUZ779" s="11"/>
      <c r="CVA779" s="11"/>
      <c r="CVB779" s="11"/>
      <c r="CVC779" s="11"/>
      <c r="CVD779" s="11"/>
      <c r="CVE779" s="11"/>
      <c r="CVF779" s="11"/>
      <c r="CVG779" s="11"/>
      <c r="CVH779" s="11"/>
      <c r="CVI779" s="11"/>
      <c r="CVJ779" s="11"/>
      <c r="CVK779" s="11"/>
      <c r="CVL779" s="11"/>
      <c r="CVM779" s="11"/>
      <c r="CVN779" s="11"/>
      <c r="CVO779" s="11"/>
      <c r="CVP779" s="11"/>
      <c r="CVQ779" s="11"/>
      <c r="CVR779" s="11"/>
      <c r="CVS779" s="11"/>
      <c r="CVT779" s="11"/>
      <c r="CVU779" s="11"/>
      <c r="CVV779" s="11"/>
      <c r="CVW779" s="11"/>
      <c r="CVX779" s="11"/>
      <c r="CVY779" s="11"/>
      <c r="CVZ779" s="11"/>
      <c r="CWA779" s="11"/>
      <c r="CWB779" s="11"/>
      <c r="CWC779" s="11"/>
      <c r="CWD779" s="11"/>
      <c r="CWE779" s="11"/>
      <c r="CWF779" s="11"/>
      <c r="CWG779" s="11"/>
      <c r="CWH779" s="11"/>
      <c r="CWI779" s="11"/>
      <c r="CWJ779" s="11"/>
      <c r="CWK779" s="11"/>
      <c r="CWL779" s="11"/>
      <c r="CWM779" s="11"/>
      <c r="CWN779" s="11"/>
      <c r="CWO779" s="11"/>
      <c r="CWP779" s="11"/>
      <c r="CWQ779" s="11"/>
      <c r="CWR779" s="11"/>
      <c r="CWS779" s="11"/>
      <c r="CWT779" s="11"/>
      <c r="CWU779" s="11"/>
      <c r="CWV779" s="11"/>
      <c r="CWW779" s="11"/>
      <c r="CWX779" s="11"/>
      <c r="CWY779" s="11"/>
      <c r="CWZ779" s="11"/>
      <c r="CXA779" s="11"/>
      <c r="CXB779" s="11"/>
      <c r="CXC779" s="11"/>
      <c r="CXD779" s="11"/>
      <c r="CXE779" s="11"/>
      <c r="CXF779" s="11"/>
      <c r="CXG779" s="11"/>
      <c r="CXH779" s="11"/>
      <c r="CXI779" s="11"/>
      <c r="CXJ779" s="11"/>
      <c r="CXK779" s="11"/>
      <c r="CXL779" s="11"/>
      <c r="CXM779" s="11"/>
      <c r="CXN779" s="11"/>
      <c r="CXO779" s="11"/>
      <c r="CXP779" s="11"/>
      <c r="CXQ779" s="11"/>
      <c r="CXR779" s="11"/>
      <c r="CXS779" s="11"/>
      <c r="CXT779" s="11"/>
      <c r="CXU779" s="11"/>
      <c r="CXV779" s="11"/>
      <c r="CXW779" s="11"/>
      <c r="CXX779" s="11"/>
      <c r="CXY779" s="11"/>
      <c r="CXZ779" s="11"/>
      <c r="CYA779" s="11"/>
      <c r="CYB779" s="11"/>
      <c r="CYC779" s="11"/>
      <c r="CYD779" s="11"/>
      <c r="CYE779" s="11"/>
      <c r="CYF779" s="11"/>
      <c r="CYG779" s="11"/>
      <c r="CYH779" s="11"/>
      <c r="CYI779" s="11"/>
      <c r="CYJ779" s="11"/>
      <c r="CYK779" s="11"/>
      <c r="CYL779" s="11"/>
      <c r="CYM779" s="11"/>
      <c r="CYN779" s="11"/>
      <c r="CYO779" s="11"/>
      <c r="CYP779" s="11"/>
      <c r="CYQ779" s="11"/>
      <c r="CYR779" s="11"/>
      <c r="CYS779" s="11"/>
      <c r="CYT779" s="11"/>
      <c r="CYU779" s="11"/>
      <c r="CYV779" s="11"/>
      <c r="CYW779" s="11"/>
      <c r="CYX779" s="11"/>
      <c r="CYY779" s="11"/>
      <c r="CYZ779" s="11"/>
      <c r="CZA779" s="11"/>
      <c r="CZB779" s="11"/>
      <c r="CZC779" s="11"/>
      <c r="CZD779" s="11"/>
      <c r="CZE779" s="11"/>
      <c r="CZF779" s="11"/>
      <c r="CZG779" s="11"/>
      <c r="CZH779" s="11"/>
      <c r="CZI779" s="11"/>
      <c r="CZJ779" s="11"/>
      <c r="CZK779" s="11"/>
      <c r="CZL779" s="11"/>
      <c r="CZM779" s="11"/>
      <c r="CZN779" s="11"/>
      <c r="CZO779" s="11"/>
      <c r="CZP779" s="11"/>
      <c r="CZQ779" s="11"/>
      <c r="CZR779" s="11"/>
      <c r="CZS779" s="11"/>
      <c r="CZT779" s="11"/>
      <c r="CZU779" s="11"/>
      <c r="CZV779" s="11"/>
      <c r="CZW779" s="11"/>
      <c r="CZX779" s="11"/>
      <c r="CZY779" s="11"/>
      <c r="CZZ779" s="11"/>
      <c r="DAA779" s="11"/>
      <c r="DAB779" s="11"/>
      <c r="DAC779" s="11"/>
      <c r="DAD779" s="11"/>
      <c r="DAE779" s="11"/>
      <c r="DAF779" s="11"/>
      <c r="DAG779" s="11"/>
      <c r="DAH779" s="11"/>
      <c r="DAI779" s="11"/>
      <c r="DAJ779" s="11"/>
      <c r="DAK779" s="11"/>
      <c r="DAL779" s="11"/>
      <c r="DAM779" s="11"/>
      <c r="DAN779" s="11"/>
      <c r="DAO779" s="11"/>
      <c r="DAP779" s="11"/>
      <c r="DAQ779" s="11"/>
      <c r="DAR779" s="11"/>
      <c r="DAS779" s="11"/>
      <c r="DAT779" s="11"/>
      <c r="DAU779" s="11"/>
      <c r="DAV779" s="11"/>
      <c r="DAW779" s="11"/>
      <c r="DAX779" s="11"/>
      <c r="DAY779" s="11"/>
      <c r="DAZ779" s="11"/>
      <c r="DBA779" s="11"/>
      <c r="DBB779" s="11"/>
      <c r="DBC779" s="11"/>
      <c r="DBD779" s="11"/>
      <c r="DBE779" s="11"/>
      <c r="DBF779" s="11"/>
      <c r="DBG779" s="11"/>
      <c r="DBH779" s="11"/>
      <c r="DBI779" s="11"/>
      <c r="DBJ779" s="11"/>
      <c r="DBK779" s="11"/>
      <c r="DBL779" s="11"/>
      <c r="DBM779" s="11"/>
      <c r="DBN779" s="11"/>
      <c r="DBO779" s="11"/>
      <c r="DBP779" s="11"/>
      <c r="DBQ779" s="11"/>
      <c r="DBR779" s="11"/>
      <c r="DBS779" s="11"/>
      <c r="DBT779" s="11"/>
      <c r="DBU779" s="11"/>
      <c r="DBV779" s="11"/>
      <c r="DBW779" s="11"/>
      <c r="DBX779" s="11"/>
      <c r="DBY779" s="11"/>
      <c r="DBZ779" s="11"/>
      <c r="DCA779" s="11"/>
      <c r="DCB779" s="11"/>
      <c r="DCC779" s="11"/>
      <c r="DCD779" s="11"/>
      <c r="DCE779" s="11"/>
      <c r="DCF779" s="11"/>
      <c r="DCG779" s="11"/>
      <c r="DCH779" s="11"/>
      <c r="DCI779" s="11"/>
      <c r="DCJ779" s="11"/>
      <c r="DCK779" s="11"/>
      <c r="DCL779" s="11"/>
      <c r="DCM779" s="11"/>
      <c r="DCN779" s="11"/>
      <c r="DCO779" s="11"/>
      <c r="DCP779" s="11"/>
      <c r="DCQ779" s="11"/>
      <c r="DCR779" s="11"/>
      <c r="DCS779" s="11"/>
      <c r="DCT779" s="11"/>
      <c r="DCU779" s="11"/>
      <c r="DCV779" s="11"/>
      <c r="DCW779" s="11"/>
      <c r="DCX779" s="11"/>
      <c r="DCY779" s="11"/>
      <c r="DCZ779" s="11"/>
      <c r="DDA779" s="11"/>
      <c r="DDB779" s="11"/>
      <c r="DDC779" s="11"/>
      <c r="DDD779" s="11"/>
      <c r="DDE779" s="11"/>
      <c r="DDF779" s="11"/>
      <c r="DDG779" s="11"/>
      <c r="DDH779" s="11"/>
      <c r="DDI779" s="11"/>
      <c r="DDJ779" s="11"/>
      <c r="DDK779" s="11"/>
      <c r="DDL779" s="11"/>
      <c r="DDM779" s="11"/>
      <c r="DDN779" s="11"/>
      <c r="DDO779" s="11"/>
      <c r="DDP779" s="11"/>
      <c r="DDQ779" s="11"/>
      <c r="DDR779" s="11"/>
      <c r="DDS779" s="11"/>
      <c r="DDT779" s="11"/>
      <c r="DDU779" s="11"/>
      <c r="DDV779" s="11"/>
      <c r="DDW779" s="11"/>
      <c r="DDX779" s="11"/>
      <c r="DDY779" s="11"/>
      <c r="DDZ779" s="11"/>
      <c r="DEA779" s="11"/>
      <c r="DEB779" s="11"/>
      <c r="DEC779" s="11"/>
      <c r="DED779" s="11"/>
      <c r="DEE779" s="11"/>
      <c r="DEF779" s="11"/>
      <c r="DEG779" s="11"/>
      <c r="DEH779" s="11"/>
      <c r="DEI779" s="11"/>
      <c r="DEJ779" s="11"/>
      <c r="DEK779" s="11"/>
      <c r="DEL779" s="11"/>
      <c r="DEM779" s="11"/>
      <c r="DEN779" s="11"/>
      <c r="DEO779" s="11"/>
      <c r="DEP779" s="11"/>
      <c r="DEQ779" s="11"/>
      <c r="DER779" s="11"/>
      <c r="DES779" s="11"/>
      <c r="DET779" s="11"/>
      <c r="DEU779" s="11"/>
      <c r="DEV779" s="11"/>
      <c r="DEW779" s="11"/>
      <c r="DEX779" s="11"/>
      <c r="DEY779" s="11"/>
      <c r="DEZ779" s="11"/>
      <c r="DFA779" s="11"/>
      <c r="DFB779" s="11"/>
      <c r="DFC779" s="11"/>
      <c r="DFD779" s="11"/>
      <c r="DFE779" s="11"/>
      <c r="DFF779" s="11"/>
      <c r="DFG779" s="11"/>
      <c r="DFH779" s="11"/>
      <c r="DFI779" s="11"/>
      <c r="DFJ779" s="11"/>
      <c r="DFK779" s="11"/>
      <c r="DFL779" s="11"/>
      <c r="DFM779" s="11"/>
      <c r="DFN779" s="11"/>
      <c r="DFO779" s="11"/>
      <c r="DFP779" s="11"/>
      <c r="DFQ779" s="11"/>
      <c r="DFR779" s="11"/>
      <c r="DFS779" s="11"/>
      <c r="DFT779" s="11"/>
      <c r="DFU779" s="11"/>
      <c r="DFV779" s="11"/>
      <c r="DFW779" s="11"/>
      <c r="DFX779" s="11"/>
      <c r="DFY779" s="11"/>
      <c r="DFZ779" s="11"/>
      <c r="DGA779" s="11"/>
      <c r="DGB779" s="11"/>
      <c r="DGC779" s="11"/>
      <c r="DGD779" s="11"/>
      <c r="DGE779" s="11"/>
      <c r="DGF779" s="11"/>
      <c r="DGG779" s="11"/>
      <c r="DGH779" s="11"/>
      <c r="DGI779" s="11"/>
      <c r="DGJ779" s="11"/>
      <c r="DGK779" s="11"/>
      <c r="DGL779" s="11"/>
      <c r="DGM779" s="11"/>
      <c r="DGN779" s="11"/>
      <c r="DGO779" s="11"/>
      <c r="DGP779" s="11"/>
      <c r="DGQ779" s="11"/>
      <c r="DGR779" s="11"/>
      <c r="DGS779" s="11"/>
      <c r="DGT779" s="11"/>
      <c r="DGU779" s="11"/>
      <c r="DGV779" s="11"/>
      <c r="DGW779" s="11"/>
      <c r="DGX779" s="11"/>
      <c r="DGY779" s="11"/>
      <c r="DGZ779" s="11"/>
      <c r="DHA779" s="11"/>
      <c r="DHB779" s="11"/>
      <c r="DHC779" s="11"/>
      <c r="DHD779" s="11"/>
      <c r="DHE779" s="11"/>
      <c r="DHF779" s="11"/>
      <c r="DHG779" s="11"/>
      <c r="DHH779" s="11"/>
      <c r="DHI779" s="11"/>
      <c r="DHJ779" s="11"/>
      <c r="DHK779" s="11"/>
      <c r="DHL779" s="11"/>
      <c r="DHM779" s="11"/>
      <c r="DHN779" s="11"/>
      <c r="DHO779" s="11"/>
      <c r="DHP779" s="11"/>
      <c r="DHQ779" s="11"/>
      <c r="DHR779" s="11"/>
      <c r="DHS779" s="11"/>
      <c r="DHT779" s="11"/>
      <c r="DHU779" s="11"/>
      <c r="DHV779" s="11"/>
      <c r="DHW779" s="11"/>
      <c r="DHX779" s="11"/>
      <c r="DHY779" s="11"/>
      <c r="DHZ779" s="11"/>
      <c r="DIA779" s="11"/>
      <c r="DIB779" s="11"/>
      <c r="DIC779" s="11"/>
      <c r="DID779" s="11"/>
      <c r="DIE779" s="11"/>
      <c r="DIF779" s="11"/>
      <c r="DIG779" s="11"/>
      <c r="DIH779" s="11"/>
      <c r="DII779" s="11"/>
      <c r="DIJ779" s="11"/>
      <c r="DIK779" s="11"/>
      <c r="DIL779" s="11"/>
      <c r="DIM779" s="11"/>
      <c r="DIN779" s="11"/>
      <c r="DIO779" s="11"/>
      <c r="DIP779" s="11"/>
      <c r="DIQ779" s="11"/>
      <c r="DIR779" s="11"/>
      <c r="DIS779" s="11"/>
      <c r="DIT779" s="11"/>
      <c r="DIU779" s="11"/>
      <c r="DIV779" s="11"/>
      <c r="DIW779" s="11"/>
      <c r="DIX779" s="11"/>
      <c r="DIY779" s="11"/>
      <c r="DIZ779" s="11"/>
      <c r="DJA779" s="11"/>
      <c r="DJB779" s="11"/>
      <c r="DJC779" s="11"/>
      <c r="DJD779" s="11"/>
      <c r="DJE779" s="11"/>
      <c r="DJF779" s="11"/>
      <c r="DJG779" s="11"/>
      <c r="DJH779" s="11"/>
      <c r="DJI779" s="11"/>
      <c r="DJJ779" s="11"/>
      <c r="DJK779" s="11"/>
      <c r="DJL779" s="11"/>
      <c r="DJM779" s="11"/>
      <c r="DJN779" s="11"/>
      <c r="DJO779" s="11"/>
      <c r="DJP779" s="11"/>
      <c r="DJQ779" s="11"/>
      <c r="DJR779" s="11"/>
      <c r="DJS779" s="11"/>
      <c r="DJT779" s="11"/>
      <c r="DJU779" s="11"/>
      <c r="DJV779" s="11"/>
      <c r="DJW779" s="11"/>
      <c r="DJX779" s="11"/>
      <c r="DJY779" s="11"/>
      <c r="DJZ779" s="11"/>
      <c r="DKA779" s="11"/>
      <c r="DKB779" s="11"/>
      <c r="DKC779" s="11"/>
      <c r="DKD779" s="11"/>
      <c r="DKE779" s="11"/>
      <c r="DKF779" s="11"/>
      <c r="DKG779" s="11"/>
      <c r="DKH779" s="11"/>
      <c r="DKI779" s="11"/>
      <c r="DKJ779" s="11"/>
      <c r="DKK779" s="11"/>
      <c r="DKL779" s="11"/>
      <c r="DKM779" s="11"/>
      <c r="DKN779" s="11"/>
      <c r="DKO779" s="11"/>
      <c r="DKP779" s="11"/>
      <c r="DKQ779" s="11"/>
      <c r="DKR779" s="11"/>
      <c r="DKS779" s="11"/>
      <c r="DKT779" s="11"/>
      <c r="DKU779" s="11"/>
      <c r="DKV779" s="11"/>
      <c r="DKW779" s="11"/>
      <c r="DKX779" s="11"/>
      <c r="DKY779" s="11"/>
      <c r="DKZ779" s="11"/>
      <c r="DLA779" s="11"/>
      <c r="DLB779" s="11"/>
      <c r="DLC779" s="11"/>
      <c r="DLD779" s="11"/>
      <c r="DLE779" s="11"/>
      <c r="DLF779" s="11"/>
      <c r="DLG779" s="11"/>
      <c r="DLH779" s="11"/>
      <c r="DLI779" s="11"/>
      <c r="DLJ779" s="11"/>
      <c r="DLK779" s="11"/>
      <c r="DLL779" s="11"/>
      <c r="DLM779" s="11"/>
      <c r="DLN779" s="11"/>
      <c r="DLO779" s="11"/>
      <c r="DLP779" s="11"/>
      <c r="DLQ779" s="11"/>
      <c r="DLR779" s="11"/>
      <c r="DLS779" s="11"/>
      <c r="DLT779" s="11"/>
      <c r="DLU779" s="11"/>
      <c r="DLV779" s="11"/>
      <c r="DLW779" s="11"/>
      <c r="DLX779" s="11"/>
      <c r="DLY779" s="11"/>
      <c r="DLZ779" s="11"/>
      <c r="DMA779" s="11"/>
      <c r="DMB779" s="11"/>
      <c r="DMC779" s="11"/>
      <c r="DMD779" s="11"/>
      <c r="DME779" s="11"/>
      <c r="DMF779" s="11"/>
      <c r="DMG779" s="11"/>
      <c r="DMH779" s="11"/>
      <c r="DMI779" s="11"/>
      <c r="DMJ779" s="11"/>
      <c r="DMK779" s="11"/>
      <c r="DML779" s="11"/>
      <c r="DMM779" s="11"/>
      <c r="DMN779" s="11"/>
      <c r="DMO779" s="11"/>
      <c r="DMP779" s="11"/>
      <c r="DMQ779" s="11"/>
      <c r="DMR779" s="11"/>
      <c r="DMS779" s="11"/>
      <c r="DMT779" s="11"/>
      <c r="DMU779" s="11"/>
      <c r="DMV779" s="11"/>
      <c r="DMW779" s="11"/>
      <c r="DMX779" s="11"/>
      <c r="DMY779" s="11"/>
      <c r="DMZ779" s="11"/>
      <c r="DNA779" s="11"/>
      <c r="DNB779" s="11"/>
      <c r="DNC779" s="11"/>
      <c r="DND779" s="11"/>
      <c r="DNE779" s="11"/>
      <c r="DNF779" s="11"/>
      <c r="DNG779" s="11"/>
      <c r="DNH779" s="11"/>
      <c r="DNI779" s="11"/>
      <c r="DNJ779" s="11"/>
      <c r="DNK779" s="11"/>
      <c r="DNL779" s="11"/>
      <c r="DNM779" s="11"/>
      <c r="DNN779" s="11"/>
      <c r="DNO779" s="11"/>
      <c r="DNP779" s="11"/>
      <c r="DNQ779" s="11"/>
      <c r="DNR779" s="11"/>
      <c r="DNS779" s="11"/>
      <c r="DNT779" s="11"/>
      <c r="DNU779" s="11"/>
      <c r="DNV779" s="11"/>
      <c r="DNW779" s="11"/>
      <c r="DNX779" s="11"/>
      <c r="DNY779" s="11"/>
      <c r="DNZ779" s="11"/>
      <c r="DOA779" s="11"/>
      <c r="DOB779" s="11"/>
      <c r="DOC779" s="11"/>
      <c r="DOD779" s="11"/>
      <c r="DOE779" s="11"/>
      <c r="DOF779" s="11"/>
      <c r="DOG779" s="11"/>
      <c r="DOH779" s="11"/>
      <c r="DOI779" s="11"/>
      <c r="DOJ779" s="11"/>
      <c r="DOK779" s="11"/>
      <c r="DOL779" s="11"/>
      <c r="DOM779" s="11"/>
      <c r="DON779" s="11"/>
      <c r="DOO779" s="11"/>
      <c r="DOP779" s="11"/>
      <c r="DOQ779" s="11"/>
      <c r="DOR779" s="11"/>
      <c r="DOS779" s="11"/>
      <c r="DOT779" s="11"/>
      <c r="DOU779" s="11"/>
      <c r="DOV779" s="11"/>
      <c r="DOW779" s="11"/>
      <c r="DOX779" s="11"/>
      <c r="DOY779" s="11"/>
      <c r="DOZ779" s="11"/>
      <c r="DPA779" s="11"/>
      <c r="DPB779" s="11"/>
      <c r="DPC779" s="11"/>
      <c r="DPD779" s="11"/>
      <c r="DPE779" s="11"/>
      <c r="DPF779" s="11"/>
      <c r="DPG779" s="11"/>
      <c r="DPH779" s="11"/>
      <c r="DPI779" s="11"/>
      <c r="DPJ779" s="11"/>
      <c r="DPK779" s="11"/>
      <c r="DPL779" s="11"/>
      <c r="DPM779" s="11"/>
      <c r="DPN779" s="11"/>
      <c r="DPO779" s="11"/>
      <c r="DPP779" s="11"/>
      <c r="DPQ779" s="11"/>
      <c r="DPR779" s="11"/>
      <c r="DPS779" s="11"/>
      <c r="DPT779" s="11"/>
      <c r="DPU779" s="11"/>
      <c r="DPV779" s="11"/>
      <c r="DPW779" s="11"/>
      <c r="DPX779" s="11"/>
      <c r="DPY779" s="11"/>
      <c r="DPZ779" s="11"/>
      <c r="DQA779" s="11"/>
      <c r="DQB779" s="11"/>
      <c r="DQC779" s="11"/>
      <c r="DQD779" s="11"/>
      <c r="DQE779" s="11"/>
      <c r="DQF779" s="11"/>
      <c r="DQG779" s="11"/>
      <c r="DQH779" s="11"/>
      <c r="DQI779" s="11"/>
      <c r="DQJ779" s="11"/>
      <c r="DQK779" s="11"/>
      <c r="DQL779" s="11"/>
      <c r="DQM779" s="11"/>
      <c r="DQN779" s="11"/>
      <c r="DQO779" s="11"/>
      <c r="DQP779" s="11"/>
      <c r="DQQ779" s="11"/>
      <c r="DQR779" s="11"/>
      <c r="DQS779" s="11"/>
      <c r="DQT779" s="11"/>
      <c r="DQU779" s="11"/>
      <c r="DQV779" s="11"/>
      <c r="DQW779" s="11"/>
      <c r="DQX779" s="11"/>
      <c r="DQY779" s="11"/>
      <c r="DQZ779" s="11"/>
      <c r="DRA779" s="11"/>
      <c r="DRB779" s="11"/>
      <c r="DRC779" s="11"/>
      <c r="DRD779" s="11"/>
      <c r="DRE779" s="11"/>
      <c r="DRF779" s="11"/>
      <c r="DRG779" s="11"/>
      <c r="DRH779" s="11"/>
      <c r="DRI779" s="11"/>
      <c r="DRJ779" s="11"/>
      <c r="DRK779" s="11"/>
      <c r="DRL779" s="11"/>
      <c r="DRM779" s="11"/>
      <c r="DRN779" s="11"/>
      <c r="DRO779" s="11"/>
      <c r="DRP779" s="11"/>
      <c r="DRQ779" s="11"/>
      <c r="DRR779" s="11"/>
      <c r="DRS779" s="11"/>
      <c r="DRT779" s="11"/>
      <c r="DRU779" s="11"/>
      <c r="DRV779" s="11"/>
      <c r="DRW779" s="11"/>
      <c r="DRX779" s="11"/>
      <c r="DRY779" s="11"/>
      <c r="DRZ779" s="11"/>
      <c r="DSA779" s="11"/>
      <c r="DSB779" s="11"/>
      <c r="DSC779" s="11"/>
      <c r="DSD779" s="11"/>
      <c r="DSE779" s="11"/>
      <c r="DSF779" s="11"/>
      <c r="DSG779" s="11"/>
      <c r="DSH779" s="11"/>
      <c r="DSI779" s="11"/>
      <c r="DSJ779" s="11"/>
      <c r="DSK779" s="11"/>
      <c r="DSL779" s="11"/>
      <c r="DSM779" s="11"/>
      <c r="DSN779" s="11"/>
      <c r="DSO779" s="11"/>
      <c r="DSP779" s="11"/>
      <c r="DSQ779" s="11"/>
      <c r="DSR779" s="11"/>
      <c r="DSS779" s="11"/>
      <c r="DST779" s="11"/>
      <c r="DSU779" s="11"/>
      <c r="DSV779" s="11"/>
      <c r="DSW779" s="11"/>
      <c r="DSX779" s="11"/>
      <c r="DSY779" s="11"/>
      <c r="DSZ779" s="11"/>
      <c r="DTA779" s="11"/>
      <c r="DTB779" s="11"/>
      <c r="DTC779" s="11"/>
      <c r="DTD779" s="11"/>
      <c r="DTE779" s="11"/>
      <c r="DTF779" s="11"/>
      <c r="DTG779" s="11"/>
      <c r="DTH779" s="11"/>
      <c r="DTI779" s="11"/>
      <c r="DTJ779" s="11"/>
      <c r="DTK779" s="11"/>
      <c r="DTL779" s="11"/>
      <c r="DTM779" s="11"/>
      <c r="DTN779" s="11"/>
      <c r="DTO779" s="11"/>
      <c r="DTP779" s="11"/>
      <c r="DTQ779" s="11"/>
      <c r="DTR779" s="11"/>
      <c r="DTS779" s="11"/>
      <c r="DTT779" s="11"/>
      <c r="DTU779" s="11"/>
      <c r="DTV779" s="11"/>
      <c r="DTW779" s="11"/>
      <c r="DTX779" s="11"/>
      <c r="DTY779" s="11"/>
      <c r="DTZ779" s="11"/>
      <c r="DUA779" s="11"/>
      <c r="DUB779" s="11"/>
      <c r="DUC779" s="11"/>
      <c r="DUD779" s="11"/>
      <c r="DUE779" s="11"/>
      <c r="DUF779" s="11"/>
      <c r="DUG779" s="11"/>
      <c r="DUH779" s="11"/>
      <c r="DUI779" s="11"/>
      <c r="DUJ779" s="11"/>
      <c r="DUK779" s="11"/>
      <c r="DUL779" s="11"/>
      <c r="DUM779" s="11"/>
      <c r="DUN779" s="11"/>
      <c r="DUO779" s="11"/>
      <c r="DUP779" s="11"/>
      <c r="DUQ779" s="11"/>
      <c r="DUR779" s="11"/>
      <c r="DUS779" s="11"/>
      <c r="DUT779" s="11"/>
      <c r="DUU779" s="11"/>
      <c r="DUV779" s="11"/>
      <c r="DUW779" s="11"/>
      <c r="DUX779" s="11"/>
      <c r="DUY779" s="11"/>
      <c r="DUZ779" s="11"/>
      <c r="DVA779" s="11"/>
      <c r="DVB779" s="11"/>
      <c r="DVC779" s="11"/>
      <c r="DVD779" s="11"/>
      <c r="DVE779" s="11"/>
      <c r="DVF779" s="11"/>
      <c r="DVG779" s="11"/>
      <c r="DVH779" s="11"/>
      <c r="DVI779" s="11"/>
      <c r="DVJ779" s="11"/>
      <c r="DVK779" s="11"/>
      <c r="DVL779" s="11"/>
      <c r="DVM779" s="11"/>
      <c r="DVN779" s="11"/>
      <c r="DVO779" s="11"/>
      <c r="DVP779" s="11"/>
      <c r="DVQ779" s="11"/>
      <c r="DVR779" s="11"/>
      <c r="DVS779" s="11"/>
      <c r="DVT779" s="11"/>
      <c r="DVU779" s="11"/>
      <c r="DVV779" s="11"/>
      <c r="DVW779" s="11"/>
      <c r="DVX779" s="11"/>
      <c r="DVY779" s="11"/>
      <c r="DVZ779" s="11"/>
      <c r="DWA779" s="11"/>
      <c r="DWB779" s="11"/>
      <c r="DWC779" s="11"/>
      <c r="DWD779" s="11"/>
      <c r="DWE779" s="11"/>
      <c r="DWF779" s="11"/>
      <c r="DWG779" s="11"/>
      <c r="DWH779" s="11"/>
      <c r="DWI779" s="11"/>
      <c r="DWJ779" s="11"/>
      <c r="DWK779" s="11"/>
      <c r="DWL779" s="11"/>
      <c r="DWM779" s="11"/>
      <c r="DWN779" s="11"/>
      <c r="DWO779" s="11"/>
      <c r="DWP779" s="11"/>
      <c r="DWQ779" s="11"/>
      <c r="DWR779" s="11"/>
      <c r="DWS779" s="11"/>
      <c r="DWT779" s="11"/>
      <c r="DWU779" s="11"/>
      <c r="DWV779" s="11"/>
      <c r="DWW779" s="11"/>
      <c r="DWX779" s="11"/>
      <c r="DWY779" s="11"/>
      <c r="DWZ779" s="11"/>
      <c r="DXA779" s="11"/>
      <c r="DXB779" s="11"/>
      <c r="DXC779" s="11"/>
      <c r="DXD779" s="11"/>
      <c r="DXE779" s="11"/>
      <c r="DXF779" s="11"/>
      <c r="DXG779" s="11"/>
      <c r="DXH779" s="11"/>
      <c r="DXI779" s="11"/>
      <c r="DXJ779" s="11"/>
      <c r="DXK779" s="11"/>
      <c r="DXL779" s="11"/>
      <c r="DXM779" s="11"/>
      <c r="DXN779" s="11"/>
      <c r="DXO779" s="11"/>
      <c r="DXP779" s="11"/>
      <c r="DXQ779" s="11"/>
      <c r="DXR779" s="11"/>
      <c r="DXS779" s="11"/>
      <c r="DXT779" s="11"/>
      <c r="DXU779" s="11"/>
      <c r="DXV779" s="11"/>
      <c r="DXW779" s="11"/>
      <c r="DXX779" s="11"/>
      <c r="DXY779" s="11"/>
      <c r="DXZ779" s="11"/>
      <c r="DYA779" s="11"/>
      <c r="DYB779" s="11"/>
      <c r="DYC779" s="11"/>
      <c r="DYD779" s="11"/>
      <c r="DYE779" s="11"/>
      <c r="DYF779" s="11"/>
      <c r="DYG779" s="11"/>
      <c r="DYH779" s="11"/>
      <c r="DYI779" s="11"/>
      <c r="DYJ779" s="11"/>
      <c r="DYK779" s="11"/>
      <c r="DYL779" s="11"/>
      <c r="DYM779" s="11"/>
      <c r="DYN779" s="11"/>
      <c r="DYO779" s="11"/>
      <c r="DYP779" s="11"/>
      <c r="DYQ779" s="11"/>
      <c r="DYR779" s="11"/>
      <c r="DYS779" s="11"/>
      <c r="DYT779" s="11"/>
      <c r="DYU779" s="11"/>
      <c r="DYV779" s="11"/>
      <c r="DYW779" s="11"/>
      <c r="DYX779" s="11"/>
      <c r="DYY779" s="11"/>
      <c r="DYZ779" s="11"/>
      <c r="DZA779" s="11"/>
      <c r="DZB779" s="11"/>
      <c r="DZC779" s="11"/>
      <c r="DZD779" s="11"/>
      <c r="DZE779" s="11"/>
      <c r="DZF779" s="11"/>
      <c r="DZG779" s="11"/>
      <c r="DZH779" s="11"/>
      <c r="DZI779" s="11"/>
      <c r="DZJ779" s="11"/>
      <c r="DZK779" s="11"/>
      <c r="DZL779" s="11"/>
      <c r="DZM779" s="11"/>
      <c r="DZN779" s="11"/>
      <c r="DZO779" s="11"/>
      <c r="DZP779" s="11"/>
      <c r="DZQ779" s="11"/>
      <c r="DZR779" s="11"/>
      <c r="DZS779" s="11"/>
      <c r="DZT779" s="11"/>
      <c r="DZU779" s="11"/>
      <c r="DZV779" s="11"/>
      <c r="DZW779" s="11"/>
      <c r="DZX779" s="11"/>
      <c r="DZY779" s="11"/>
      <c r="DZZ779" s="11"/>
      <c r="EAA779" s="11"/>
      <c r="EAB779" s="11"/>
      <c r="EAC779" s="11"/>
      <c r="EAD779" s="11"/>
      <c r="EAE779" s="11"/>
      <c r="EAF779" s="11"/>
      <c r="EAG779" s="11"/>
      <c r="EAH779" s="11"/>
      <c r="EAI779" s="11"/>
      <c r="EAJ779" s="11"/>
      <c r="EAK779" s="11"/>
      <c r="EAL779" s="11"/>
      <c r="EAM779" s="11"/>
      <c r="EAN779" s="11"/>
      <c r="EAO779" s="11"/>
      <c r="EAP779" s="11"/>
      <c r="EAQ779" s="11"/>
      <c r="EAR779" s="11"/>
      <c r="EAS779" s="11"/>
      <c r="EAT779" s="11"/>
      <c r="EAU779" s="11"/>
      <c r="EAV779" s="11"/>
      <c r="EAW779" s="11"/>
      <c r="EAX779" s="11"/>
      <c r="EAY779" s="11"/>
      <c r="EAZ779" s="11"/>
      <c r="EBA779" s="11"/>
      <c r="EBB779" s="11"/>
      <c r="EBC779" s="11"/>
      <c r="EBD779" s="11"/>
      <c r="EBE779" s="11"/>
      <c r="EBF779" s="11"/>
      <c r="EBG779" s="11"/>
      <c r="EBH779" s="11"/>
      <c r="EBI779" s="11"/>
      <c r="EBJ779" s="11"/>
      <c r="EBK779" s="11"/>
      <c r="EBL779" s="11"/>
      <c r="EBM779" s="11"/>
      <c r="EBN779" s="11"/>
      <c r="EBO779" s="11"/>
      <c r="EBP779" s="11"/>
      <c r="EBQ779" s="11"/>
      <c r="EBR779" s="11"/>
      <c r="EBS779" s="11"/>
      <c r="EBT779" s="11"/>
      <c r="EBU779" s="11"/>
      <c r="EBV779" s="11"/>
      <c r="EBW779" s="11"/>
      <c r="EBX779" s="11"/>
      <c r="EBY779" s="11"/>
      <c r="EBZ779" s="11"/>
      <c r="ECA779" s="11"/>
      <c r="ECB779" s="11"/>
      <c r="ECC779" s="11"/>
      <c r="ECD779" s="11"/>
      <c r="ECE779" s="11"/>
      <c r="ECF779" s="11"/>
      <c r="ECG779" s="11"/>
      <c r="ECH779" s="11"/>
      <c r="ECI779" s="11"/>
      <c r="ECJ779" s="11"/>
      <c r="ECK779" s="11"/>
      <c r="ECL779" s="11"/>
      <c r="ECM779" s="11"/>
      <c r="ECN779" s="11"/>
      <c r="ECO779" s="11"/>
      <c r="ECP779" s="11"/>
      <c r="ECQ779" s="11"/>
      <c r="ECR779" s="11"/>
      <c r="ECS779" s="11"/>
      <c r="ECT779" s="11"/>
      <c r="ECU779" s="11"/>
      <c r="ECV779" s="11"/>
      <c r="ECW779" s="11"/>
      <c r="ECX779" s="11"/>
      <c r="ECY779" s="11"/>
      <c r="ECZ779" s="11"/>
      <c r="EDA779" s="11"/>
      <c r="EDB779" s="11"/>
      <c r="EDC779" s="11"/>
      <c r="EDD779" s="11"/>
      <c r="EDE779" s="11"/>
      <c r="EDF779" s="11"/>
      <c r="EDG779" s="11"/>
      <c r="EDH779" s="11"/>
      <c r="EDI779" s="11"/>
      <c r="EDJ779" s="11"/>
      <c r="EDK779" s="11"/>
      <c r="EDL779" s="11"/>
      <c r="EDM779" s="11"/>
      <c r="EDN779" s="11"/>
      <c r="EDO779" s="11"/>
      <c r="EDP779" s="11"/>
      <c r="EDQ779" s="11"/>
      <c r="EDR779" s="11"/>
      <c r="EDS779" s="11"/>
      <c r="EDT779" s="11"/>
      <c r="EDU779" s="11"/>
      <c r="EDV779" s="11"/>
      <c r="EDW779" s="11"/>
      <c r="EDX779" s="11"/>
      <c r="EDY779" s="11"/>
      <c r="EDZ779" s="11"/>
      <c r="EEA779" s="11"/>
      <c r="EEB779" s="11"/>
      <c r="EEC779" s="11"/>
      <c r="EED779" s="11"/>
      <c r="EEE779" s="11"/>
      <c r="EEF779" s="11"/>
      <c r="EEG779" s="11"/>
      <c r="EEH779" s="11"/>
      <c r="EEI779" s="11"/>
      <c r="EEJ779" s="11"/>
      <c r="EEK779" s="11"/>
      <c r="EEL779" s="11"/>
      <c r="EEM779" s="11"/>
      <c r="EEN779" s="11"/>
      <c r="EEO779" s="11"/>
      <c r="EEP779" s="11"/>
      <c r="EEQ779" s="11"/>
      <c r="EER779" s="11"/>
      <c r="EES779" s="11"/>
      <c r="EET779" s="11"/>
      <c r="EEU779" s="11"/>
      <c r="EEV779" s="11"/>
      <c r="EEW779" s="11"/>
      <c r="EEX779" s="11"/>
      <c r="EEY779" s="11"/>
      <c r="EEZ779" s="11"/>
      <c r="EFA779" s="11"/>
      <c r="EFB779" s="11"/>
      <c r="EFC779" s="11"/>
      <c r="EFD779" s="11"/>
      <c r="EFE779" s="11"/>
      <c r="EFF779" s="11"/>
      <c r="EFG779" s="11"/>
      <c r="EFH779" s="11"/>
      <c r="EFI779" s="11"/>
      <c r="EFJ779" s="11"/>
      <c r="EFK779" s="11"/>
      <c r="EFL779" s="11"/>
      <c r="EFM779" s="11"/>
      <c r="EFN779" s="11"/>
      <c r="EFO779" s="11"/>
      <c r="EFP779" s="11"/>
      <c r="EFQ779" s="11"/>
      <c r="EFR779" s="11"/>
      <c r="EFS779" s="11"/>
      <c r="EFT779" s="11"/>
      <c r="EFU779" s="11"/>
      <c r="EFV779" s="11"/>
      <c r="EFW779" s="11"/>
      <c r="EFX779" s="11"/>
      <c r="EFY779" s="11"/>
      <c r="EFZ779" s="11"/>
      <c r="EGA779" s="11"/>
      <c r="EGB779" s="11"/>
      <c r="EGC779" s="11"/>
      <c r="EGD779" s="11"/>
      <c r="EGE779" s="11"/>
      <c r="EGF779" s="11"/>
      <c r="EGG779" s="11"/>
      <c r="EGH779" s="11"/>
      <c r="EGI779" s="11"/>
      <c r="EGJ779" s="11"/>
      <c r="EGK779" s="11"/>
      <c r="EGL779" s="11"/>
      <c r="EGM779" s="11"/>
      <c r="EGN779" s="11"/>
      <c r="EGO779" s="11"/>
      <c r="EGP779" s="11"/>
      <c r="EGQ779" s="11"/>
      <c r="EGR779" s="11"/>
      <c r="EGS779" s="11"/>
      <c r="EGT779" s="11"/>
      <c r="EGU779" s="11"/>
      <c r="EGV779" s="11"/>
      <c r="EGW779" s="11"/>
      <c r="EGX779" s="11"/>
      <c r="EGY779" s="11"/>
      <c r="EGZ779" s="11"/>
      <c r="EHA779" s="11"/>
      <c r="EHB779" s="11"/>
      <c r="EHC779" s="11"/>
      <c r="EHD779" s="11"/>
      <c r="EHE779" s="11"/>
      <c r="EHF779" s="11"/>
      <c r="EHG779" s="11"/>
      <c r="EHH779" s="11"/>
      <c r="EHI779" s="11"/>
      <c r="EHJ779" s="11"/>
      <c r="EHK779" s="11"/>
      <c r="EHL779" s="11"/>
      <c r="EHM779" s="11"/>
      <c r="EHN779" s="11"/>
      <c r="EHO779" s="11"/>
      <c r="EHP779" s="11"/>
      <c r="EHQ779" s="11"/>
      <c r="EHR779" s="11"/>
      <c r="EHS779" s="11"/>
      <c r="EHT779" s="11"/>
      <c r="EHU779" s="11"/>
      <c r="EHV779" s="11"/>
      <c r="EHW779" s="11"/>
      <c r="EHX779" s="11"/>
      <c r="EHY779" s="11"/>
      <c r="EHZ779" s="11"/>
      <c r="EIA779" s="11"/>
      <c r="EIB779" s="11"/>
      <c r="EIC779" s="11"/>
      <c r="EID779" s="11"/>
      <c r="EIE779" s="11"/>
      <c r="EIF779" s="11"/>
      <c r="EIG779" s="11"/>
      <c r="EIH779" s="11"/>
      <c r="EII779" s="11"/>
      <c r="EIJ779" s="11"/>
      <c r="EIK779" s="11"/>
      <c r="EIL779" s="11"/>
      <c r="EIM779" s="11"/>
      <c r="EIN779" s="11"/>
      <c r="EIO779" s="11"/>
      <c r="EIP779" s="11"/>
      <c r="EIQ779" s="11"/>
      <c r="EIR779" s="11"/>
      <c r="EIS779" s="11"/>
      <c r="EIT779" s="11"/>
      <c r="EIU779" s="11"/>
      <c r="EIV779" s="11"/>
      <c r="EIW779" s="11"/>
      <c r="EIX779" s="11"/>
      <c r="EIY779" s="11"/>
      <c r="EIZ779" s="11"/>
      <c r="EJA779" s="11"/>
      <c r="EJB779" s="11"/>
      <c r="EJC779" s="11"/>
      <c r="EJD779" s="11"/>
      <c r="EJE779" s="11"/>
      <c r="EJF779" s="11"/>
      <c r="EJG779" s="11"/>
      <c r="EJH779" s="11"/>
      <c r="EJI779" s="11"/>
      <c r="EJJ779" s="11"/>
      <c r="EJK779" s="11"/>
      <c r="EJL779" s="11"/>
      <c r="EJM779" s="11"/>
      <c r="EJN779" s="11"/>
      <c r="EJO779" s="11"/>
      <c r="EJP779" s="11"/>
      <c r="EJQ779" s="11"/>
      <c r="EJR779" s="11"/>
      <c r="EJS779" s="11"/>
      <c r="EJT779" s="11"/>
      <c r="EJU779" s="11"/>
      <c r="EJV779" s="11"/>
      <c r="EJW779" s="11"/>
      <c r="EJX779" s="11"/>
      <c r="EJY779" s="11"/>
      <c r="EJZ779" s="11"/>
      <c r="EKA779" s="11"/>
      <c r="EKB779" s="11"/>
      <c r="EKC779" s="11"/>
      <c r="EKD779" s="11"/>
      <c r="EKE779" s="11"/>
      <c r="EKF779" s="11"/>
      <c r="EKG779" s="11"/>
      <c r="EKH779" s="11"/>
      <c r="EKI779" s="11"/>
      <c r="EKJ779" s="11"/>
      <c r="EKK779" s="11"/>
      <c r="EKL779" s="11"/>
      <c r="EKM779" s="11"/>
      <c r="EKN779" s="11"/>
      <c r="EKO779" s="11"/>
      <c r="EKP779" s="11"/>
      <c r="EKQ779" s="11"/>
      <c r="EKR779" s="11"/>
      <c r="EKS779" s="11"/>
      <c r="EKT779" s="11"/>
      <c r="EKU779" s="11"/>
      <c r="EKV779" s="11"/>
      <c r="EKW779" s="11"/>
      <c r="EKX779" s="11"/>
      <c r="EKY779" s="11"/>
      <c r="EKZ779" s="11"/>
      <c r="ELA779" s="11"/>
      <c r="ELB779" s="11"/>
      <c r="ELC779" s="11"/>
      <c r="ELD779" s="11"/>
      <c r="ELE779" s="11"/>
      <c r="ELF779" s="11"/>
      <c r="ELG779" s="11"/>
      <c r="ELH779" s="11"/>
      <c r="ELI779" s="11"/>
      <c r="ELJ779" s="11"/>
      <c r="ELK779" s="11"/>
      <c r="ELL779" s="11"/>
      <c r="ELM779" s="11"/>
      <c r="ELN779" s="11"/>
      <c r="ELO779" s="11"/>
      <c r="ELP779" s="11"/>
      <c r="ELQ779" s="11"/>
      <c r="ELR779" s="11"/>
      <c r="ELS779" s="11"/>
      <c r="ELT779" s="11"/>
      <c r="ELU779" s="11"/>
    </row>
    <row r="781" spans="1:20 1271:3713">
      <c r="B781" s="505" t="s">
        <v>505</v>
      </c>
      <c r="C781" s="506"/>
      <c r="D781" s="506"/>
      <c r="E781" s="507"/>
    </row>
    <row r="782" spans="1:20 1271:3713">
      <c r="B782" s="179" t="s">
        <v>6</v>
      </c>
      <c r="C782" s="169" t="s">
        <v>50</v>
      </c>
      <c r="D782" s="158" t="s">
        <v>41</v>
      </c>
      <c r="E782" s="158" t="s">
        <v>28</v>
      </c>
    </row>
    <row r="783" spans="1:20 1271:3713">
      <c r="B783" s="166" t="s">
        <v>500</v>
      </c>
      <c r="C783" s="521">
        <v>0.14899999999999999</v>
      </c>
      <c r="D783" s="167" t="s">
        <v>529</v>
      </c>
      <c r="E783" s="167" t="s">
        <v>201</v>
      </c>
    </row>
    <row r="785" spans="1:20 1271:3713" s="176" customFormat="1">
      <c r="A785" s="174"/>
      <c r="B785" s="174" t="s">
        <v>752</v>
      </c>
      <c r="C785" s="174"/>
      <c r="D785" s="174"/>
      <c r="E785" s="174"/>
      <c r="F785" s="174"/>
      <c r="G785" s="174"/>
      <c r="H785" s="175"/>
      <c r="I785" s="175"/>
      <c r="J785" s="175"/>
      <c r="S785" s="420"/>
      <c r="T785" s="452"/>
      <c r="AVW785" s="11"/>
      <c r="AVX785" s="11"/>
      <c r="AVY785" s="11"/>
      <c r="AVZ785" s="11"/>
      <c r="AWA785" s="11"/>
      <c r="AWB785" s="11"/>
      <c r="AWC785" s="11"/>
      <c r="AWD785" s="11"/>
      <c r="AWE785" s="11"/>
      <c r="AWF785" s="11"/>
      <c r="AWG785" s="11"/>
      <c r="AWH785" s="11"/>
      <c r="AWI785" s="11"/>
      <c r="AWJ785" s="11"/>
      <c r="AWK785" s="11"/>
      <c r="AWL785" s="11"/>
      <c r="AWM785" s="11"/>
      <c r="AWN785" s="11"/>
      <c r="AWO785" s="11"/>
      <c r="AWP785" s="11"/>
      <c r="AWQ785" s="11"/>
      <c r="AWR785" s="11"/>
      <c r="AWS785" s="11"/>
      <c r="AWT785" s="11"/>
      <c r="AWU785" s="11"/>
      <c r="AWV785" s="11"/>
      <c r="AWW785" s="11"/>
      <c r="AWX785" s="11"/>
      <c r="AWY785" s="11"/>
      <c r="AWZ785" s="11"/>
      <c r="AXA785" s="11"/>
      <c r="AXB785" s="11"/>
      <c r="AXC785" s="11"/>
      <c r="AXD785" s="11"/>
      <c r="AXE785" s="11"/>
      <c r="AXF785" s="11"/>
      <c r="AXG785" s="11"/>
      <c r="AXH785" s="11"/>
      <c r="AXI785" s="11"/>
      <c r="AXJ785" s="11"/>
      <c r="AXK785" s="11"/>
      <c r="AXL785" s="11"/>
      <c r="AXM785" s="11"/>
      <c r="AXN785" s="11"/>
      <c r="AXO785" s="11"/>
      <c r="AXP785" s="11"/>
      <c r="AXQ785" s="11"/>
      <c r="AXR785" s="11"/>
      <c r="AXS785" s="11"/>
      <c r="AXT785" s="11"/>
      <c r="AXU785" s="11"/>
      <c r="AXV785" s="11"/>
      <c r="AXW785" s="11"/>
      <c r="AXX785" s="11"/>
      <c r="AXY785" s="11"/>
      <c r="AXZ785" s="11"/>
      <c r="AYA785" s="11"/>
      <c r="AYB785" s="11"/>
      <c r="AYC785" s="11"/>
      <c r="AYD785" s="11"/>
      <c r="AYE785" s="11"/>
      <c r="AYF785" s="11"/>
      <c r="AYG785" s="11"/>
      <c r="AYH785" s="11"/>
      <c r="AYI785" s="11"/>
      <c r="AYJ785" s="11"/>
      <c r="AYK785" s="11"/>
      <c r="AYL785" s="11"/>
      <c r="AYM785" s="11"/>
      <c r="AYN785" s="11"/>
      <c r="AYO785" s="11"/>
      <c r="AYP785" s="11"/>
      <c r="AYQ785" s="11"/>
      <c r="AYR785" s="11"/>
      <c r="AYS785" s="11"/>
      <c r="AYT785" s="11"/>
      <c r="AYU785" s="11"/>
      <c r="AYV785" s="11"/>
      <c r="AYW785" s="11"/>
      <c r="AYX785" s="11"/>
      <c r="AYY785" s="11"/>
      <c r="AYZ785" s="11"/>
      <c r="AZA785" s="11"/>
      <c r="AZB785" s="11"/>
      <c r="AZC785" s="11"/>
      <c r="AZD785" s="11"/>
      <c r="AZE785" s="11"/>
      <c r="AZF785" s="11"/>
      <c r="AZG785" s="11"/>
      <c r="AZH785" s="11"/>
      <c r="AZI785" s="11"/>
      <c r="AZJ785" s="11"/>
      <c r="AZK785" s="11"/>
      <c r="AZL785" s="11"/>
      <c r="AZM785" s="11"/>
      <c r="AZN785" s="11"/>
      <c r="AZO785" s="11"/>
      <c r="AZP785" s="11"/>
      <c r="AZQ785" s="11"/>
      <c r="AZR785" s="11"/>
      <c r="AZS785" s="11"/>
      <c r="AZT785" s="11"/>
      <c r="AZU785" s="11"/>
      <c r="AZV785" s="11"/>
      <c r="AZW785" s="11"/>
      <c r="AZX785" s="11"/>
      <c r="AZY785" s="11"/>
      <c r="AZZ785" s="11"/>
      <c r="BAA785" s="11"/>
      <c r="BAB785" s="11"/>
      <c r="BAC785" s="11"/>
      <c r="BAD785" s="11"/>
      <c r="BAE785" s="11"/>
      <c r="BAF785" s="11"/>
      <c r="BAG785" s="11"/>
      <c r="BAH785" s="11"/>
      <c r="BAI785" s="11"/>
      <c r="BAJ785" s="11"/>
      <c r="BAK785" s="11"/>
      <c r="BAL785" s="11"/>
      <c r="BAM785" s="11"/>
      <c r="BAN785" s="11"/>
      <c r="BAO785" s="11"/>
      <c r="BAP785" s="11"/>
      <c r="BAQ785" s="11"/>
      <c r="BAR785" s="11"/>
      <c r="BAS785" s="11"/>
      <c r="BAT785" s="11"/>
      <c r="BAU785" s="11"/>
      <c r="BAV785" s="11"/>
      <c r="BAW785" s="11"/>
      <c r="BAX785" s="11"/>
      <c r="BAY785" s="11"/>
      <c r="BAZ785" s="11"/>
      <c r="BBA785" s="11"/>
      <c r="BBB785" s="11"/>
      <c r="BBC785" s="11"/>
      <c r="BBD785" s="11"/>
      <c r="BBE785" s="11"/>
      <c r="BBF785" s="11"/>
      <c r="BBG785" s="11"/>
      <c r="BBH785" s="11"/>
      <c r="BBI785" s="11"/>
      <c r="BBJ785" s="11"/>
      <c r="BBK785" s="11"/>
      <c r="BBL785" s="11"/>
      <c r="BBM785" s="11"/>
      <c r="BBN785" s="11"/>
      <c r="BBO785" s="11"/>
      <c r="BBP785" s="11"/>
      <c r="BBQ785" s="11"/>
      <c r="BBR785" s="11"/>
      <c r="BBS785" s="11"/>
      <c r="BBT785" s="11"/>
      <c r="BBU785" s="11"/>
      <c r="BBV785" s="11"/>
      <c r="BBW785" s="11"/>
      <c r="BBX785" s="11"/>
      <c r="BBY785" s="11"/>
      <c r="BBZ785" s="11"/>
      <c r="BCA785" s="11"/>
      <c r="BCB785" s="11"/>
      <c r="BCC785" s="11"/>
      <c r="BCD785" s="11"/>
      <c r="BCE785" s="11"/>
      <c r="BCF785" s="11"/>
      <c r="BCG785" s="11"/>
      <c r="BCH785" s="11"/>
      <c r="BCI785" s="11"/>
      <c r="BCJ785" s="11"/>
      <c r="BCK785" s="11"/>
      <c r="BCL785" s="11"/>
      <c r="BCM785" s="11"/>
      <c r="BCN785" s="11"/>
      <c r="BCO785" s="11"/>
      <c r="BCP785" s="11"/>
      <c r="BCQ785" s="11"/>
      <c r="BCR785" s="11"/>
      <c r="BCS785" s="11"/>
      <c r="BCT785" s="11"/>
      <c r="BCU785" s="11"/>
      <c r="BCV785" s="11"/>
      <c r="BCW785" s="11"/>
      <c r="BCX785" s="11"/>
      <c r="BCY785" s="11"/>
      <c r="BCZ785" s="11"/>
      <c r="BDA785" s="11"/>
      <c r="BDB785" s="11"/>
      <c r="BDC785" s="11"/>
      <c r="BDD785" s="11"/>
      <c r="BDE785" s="11"/>
      <c r="BDF785" s="11"/>
      <c r="BDG785" s="11"/>
      <c r="BDH785" s="11"/>
      <c r="BDI785" s="11"/>
      <c r="BDJ785" s="11"/>
      <c r="BDK785" s="11"/>
      <c r="BDL785" s="11"/>
      <c r="BDM785" s="11"/>
      <c r="BDN785" s="11"/>
      <c r="BDO785" s="11"/>
      <c r="BDP785" s="11"/>
      <c r="BDQ785" s="11"/>
      <c r="BDR785" s="11"/>
      <c r="BDS785" s="11"/>
      <c r="BDT785" s="11"/>
      <c r="BDU785" s="11"/>
      <c r="BDV785" s="11"/>
      <c r="BDW785" s="11"/>
      <c r="BDX785" s="11"/>
      <c r="BDY785" s="11"/>
      <c r="BDZ785" s="11"/>
      <c r="BEA785" s="11"/>
      <c r="BEB785" s="11"/>
      <c r="BEC785" s="11"/>
      <c r="BED785" s="11"/>
      <c r="BEE785" s="11"/>
      <c r="BEF785" s="11"/>
      <c r="BEG785" s="11"/>
      <c r="BEH785" s="11"/>
      <c r="BEI785" s="11"/>
      <c r="BEJ785" s="11"/>
      <c r="BEK785" s="11"/>
      <c r="BEL785" s="11"/>
      <c r="BEM785" s="11"/>
      <c r="BEN785" s="11"/>
      <c r="BEO785" s="11"/>
      <c r="BEP785" s="11"/>
      <c r="BEQ785" s="11"/>
      <c r="BER785" s="11"/>
      <c r="BES785" s="11"/>
      <c r="BET785" s="11"/>
      <c r="BEU785" s="11"/>
      <c r="BEV785" s="11"/>
      <c r="BEW785" s="11"/>
      <c r="BEX785" s="11"/>
      <c r="BEY785" s="11"/>
      <c r="BEZ785" s="11"/>
      <c r="BFA785" s="11"/>
      <c r="BFB785" s="11"/>
      <c r="BFC785" s="11"/>
      <c r="BFD785" s="11"/>
      <c r="BFE785" s="11"/>
      <c r="BFF785" s="11"/>
      <c r="BFG785" s="11"/>
      <c r="BFH785" s="11"/>
      <c r="BFI785" s="11"/>
      <c r="BFJ785" s="11"/>
      <c r="BFK785" s="11"/>
      <c r="BFL785" s="11"/>
      <c r="BFM785" s="11"/>
      <c r="BFN785" s="11"/>
      <c r="BFO785" s="11"/>
      <c r="BFP785" s="11"/>
      <c r="BFQ785" s="11"/>
      <c r="BFR785" s="11"/>
      <c r="BFS785" s="11"/>
      <c r="BFT785" s="11"/>
      <c r="BFU785" s="11"/>
      <c r="BFV785" s="11"/>
      <c r="BFW785" s="11"/>
      <c r="BFX785" s="11"/>
      <c r="BFY785" s="11"/>
      <c r="BFZ785" s="11"/>
      <c r="BGA785" s="11"/>
      <c r="BGB785" s="11"/>
      <c r="BGC785" s="11"/>
      <c r="BGD785" s="11"/>
      <c r="BGE785" s="11"/>
      <c r="BGF785" s="11"/>
      <c r="BGG785" s="11"/>
      <c r="BGH785" s="11"/>
      <c r="BGI785" s="11"/>
      <c r="BGJ785" s="11"/>
      <c r="BGK785" s="11"/>
      <c r="BGL785" s="11"/>
      <c r="BGM785" s="11"/>
      <c r="BGN785" s="11"/>
      <c r="BGO785" s="11"/>
      <c r="BGP785" s="11"/>
      <c r="BGQ785" s="11"/>
      <c r="BGR785" s="11"/>
      <c r="BGS785" s="11"/>
      <c r="BGT785" s="11"/>
      <c r="BGU785" s="11"/>
      <c r="BGV785" s="11"/>
      <c r="BGW785" s="11"/>
      <c r="BGX785" s="11"/>
      <c r="BGY785" s="11"/>
      <c r="BGZ785" s="11"/>
      <c r="BHA785" s="11"/>
      <c r="BHB785" s="11"/>
      <c r="BHC785" s="11"/>
      <c r="BHD785" s="11"/>
      <c r="BHE785" s="11"/>
      <c r="BHF785" s="11"/>
      <c r="BHG785" s="11"/>
      <c r="BHH785" s="11"/>
      <c r="BHI785" s="11"/>
      <c r="BHJ785" s="11"/>
      <c r="BHK785" s="11"/>
      <c r="BHL785" s="11"/>
      <c r="BHM785" s="11"/>
      <c r="BHN785" s="11"/>
      <c r="BHO785" s="11"/>
      <c r="BHP785" s="11"/>
      <c r="BHQ785" s="11"/>
      <c r="BHR785" s="11"/>
      <c r="BHS785" s="11"/>
      <c r="BHT785" s="11"/>
      <c r="BHU785" s="11"/>
      <c r="BHV785" s="11"/>
      <c r="BHW785" s="11"/>
      <c r="BHX785" s="11"/>
      <c r="BHY785" s="11"/>
      <c r="BHZ785" s="11"/>
      <c r="BIA785" s="11"/>
      <c r="BIB785" s="11"/>
      <c r="BIC785" s="11"/>
      <c r="BID785" s="11"/>
      <c r="BIE785" s="11"/>
      <c r="BIF785" s="11"/>
      <c r="BIG785" s="11"/>
      <c r="BIH785" s="11"/>
      <c r="BII785" s="11"/>
      <c r="BIJ785" s="11"/>
      <c r="BIK785" s="11"/>
      <c r="BIL785" s="11"/>
      <c r="BIM785" s="11"/>
      <c r="BIN785" s="11"/>
      <c r="BIO785" s="11"/>
      <c r="BIP785" s="11"/>
      <c r="BIQ785" s="11"/>
      <c r="BIR785" s="11"/>
      <c r="BIS785" s="11"/>
      <c r="BIT785" s="11"/>
      <c r="BIU785" s="11"/>
      <c r="BIV785" s="11"/>
      <c r="BIW785" s="11"/>
      <c r="BIX785" s="11"/>
      <c r="BIY785" s="11"/>
      <c r="BIZ785" s="11"/>
      <c r="BJA785" s="11"/>
      <c r="BJB785" s="11"/>
      <c r="BJC785" s="11"/>
      <c r="BJD785" s="11"/>
      <c r="BJE785" s="11"/>
      <c r="BJF785" s="11"/>
      <c r="BJG785" s="11"/>
      <c r="BJH785" s="11"/>
      <c r="BJI785" s="11"/>
      <c r="BJJ785" s="11"/>
      <c r="BJK785" s="11"/>
      <c r="BJL785" s="11"/>
      <c r="BJM785" s="11"/>
      <c r="BJN785" s="11"/>
      <c r="BJO785" s="11"/>
      <c r="BJP785" s="11"/>
      <c r="BJQ785" s="11"/>
      <c r="BJR785" s="11"/>
      <c r="BJS785" s="11"/>
      <c r="BJT785" s="11"/>
      <c r="BJU785" s="11"/>
      <c r="BJV785" s="11"/>
      <c r="BJW785" s="11"/>
      <c r="BJX785" s="11"/>
      <c r="BJY785" s="11"/>
      <c r="BJZ785" s="11"/>
      <c r="BKA785" s="11"/>
      <c r="BKB785" s="11"/>
      <c r="BKC785" s="11"/>
      <c r="BKD785" s="11"/>
      <c r="BKE785" s="11"/>
      <c r="BKF785" s="11"/>
      <c r="BKG785" s="11"/>
      <c r="BKH785" s="11"/>
      <c r="BKI785" s="11"/>
      <c r="BKJ785" s="11"/>
      <c r="BKK785" s="11"/>
      <c r="BKL785" s="11"/>
      <c r="BKM785" s="11"/>
      <c r="BKN785" s="11"/>
      <c r="BKO785" s="11"/>
      <c r="BKP785" s="11"/>
      <c r="BKQ785" s="11"/>
      <c r="BKR785" s="11"/>
      <c r="BKS785" s="11"/>
      <c r="BKT785" s="11"/>
      <c r="BKU785" s="11"/>
      <c r="BKV785" s="11"/>
      <c r="BKW785" s="11"/>
      <c r="BKX785" s="11"/>
      <c r="BKY785" s="11"/>
      <c r="BKZ785" s="11"/>
      <c r="BLA785" s="11"/>
      <c r="BLB785" s="11"/>
      <c r="BLC785" s="11"/>
      <c r="BLD785" s="11"/>
      <c r="BLE785" s="11"/>
      <c r="BLF785" s="11"/>
      <c r="BLG785" s="11"/>
      <c r="BLH785" s="11"/>
      <c r="BLI785" s="11"/>
      <c r="BLJ785" s="11"/>
      <c r="BLK785" s="11"/>
      <c r="BLL785" s="11"/>
      <c r="BLM785" s="11"/>
      <c r="BLN785" s="11"/>
      <c r="BLO785" s="11"/>
      <c r="BLP785" s="11"/>
      <c r="BLQ785" s="11"/>
      <c r="BLR785" s="11"/>
      <c r="BLS785" s="11"/>
      <c r="BLT785" s="11"/>
      <c r="BLU785" s="11"/>
      <c r="BLV785" s="11"/>
      <c r="BLW785" s="11"/>
      <c r="BLX785" s="11"/>
      <c r="BLY785" s="11"/>
      <c r="BLZ785" s="11"/>
      <c r="BMA785" s="11"/>
      <c r="BMB785" s="11"/>
      <c r="BMC785" s="11"/>
      <c r="BMD785" s="11"/>
      <c r="BME785" s="11"/>
      <c r="BMF785" s="11"/>
      <c r="BMG785" s="11"/>
      <c r="BMH785" s="11"/>
      <c r="BMI785" s="11"/>
      <c r="BMJ785" s="11"/>
      <c r="BMK785" s="11"/>
      <c r="BML785" s="11"/>
      <c r="BMM785" s="11"/>
      <c r="BMN785" s="11"/>
      <c r="BMO785" s="11"/>
      <c r="BMP785" s="11"/>
      <c r="BMQ785" s="11"/>
      <c r="BMR785" s="11"/>
      <c r="BMS785" s="11"/>
      <c r="BMT785" s="11"/>
      <c r="BMU785" s="11"/>
      <c r="BMV785" s="11"/>
      <c r="BMW785" s="11"/>
      <c r="BMX785" s="11"/>
      <c r="BMY785" s="11"/>
      <c r="BMZ785" s="11"/>
      <c r="BNA785" s="11"/>
      <c r="BNB785" s="11"/>
      <c r="BNC785" s="11"/>
      <c r="BND785" s="11"/>
      <c r="BNE785" s="11"/>
      <c r="BNF785" s="11"/>
      <c r="BNG785" s="11"/>
      <c r="BNH785" s="11"/>
      <c r="BNI785" s="11"/>
      <c r="BNJ785" s="11"/>
      <c r="BNK785" s="11"/>
      <c r="BNL785" s="11"/>
      <c r="BNM785" s="11"/>
      <c r="BNN785" s="11"/>
      <c r="BNO785" s="11"/>
      <c r="BNP785" s="11"/>
      <c r="BNQ785" s="11"/>
      <c r="BNR785" s="11"/>
      <c r="BNS785" s="11"/>
      <c r="BNT785" s="11"/>
      <c r="BNU785" s="11"/>
      <c r="BNV785" s="11"/>
      <c r="BNW785" s="11"/>
      <c r="BNX785" s="11"/>
      <c r="BNY785" s="11"/>
      <c r="BNZ785" s="11"/>
      <c r="BOA785" s="11"/>
      <c r="BOB785" s="11"/>
      <c r="BOC785" s="11"/>
      <c r="BOD785" s="11"/>
      <c r="BOE785" s="11"/>
      <c r="BOF785" s="11"/>
      <c r="BOG785" s="11"/>
      <c r="BOH785" s="11"/>
      <c r="BOI785" s="11"/>
      <c r="BOJ785" s="11"/>
      <c r="BOK785" s="11"/>
      <c r="BOL785" s="11"/>
      <c r="BOM785" s="11"/>
      <c r="BON785" s="11"/>
      <c r="BOO785" s="11"/>
      <c r="BOP785" s="11"/>
      <c r="BOQ785" s="11"/>
      <c r="BOR785" s="11"/>
      <c r="BOS785" s="11"/>
      <c r="BOT785" s="11"/>
      <c r="BOU785" s="11"/>
      <c r="BOV785" s="11"/>
      <c r="BOW785" s="11"/>
      <c r="BOX785" s="11"/>
      <c r="BOY785" s="11"/>
      <c r="BOZ785" s="11"/>
      <c r="BPA785" s="11"/>
      <c r="BPB785" s="11"/>
      <c r="BPC785" s="11"/>
      <c r="BPD785" s="11"/>
      <c r="BPE785" s="11"/>
      <c r="BPF785" s="11"/>
      <c r="BPG785" s="11"/>
      <c r="BPH785" s="11"/>
      <c r="BPI785" s="11"/>
      <c r="BPJ785" s="11"/>
      <c r="BPK785" s="11"/>
      <c r="BPL785" s="11"/>
      <c r="BPM785" s="11"/>
      <c r="BPN785" s="11"/>
      <c r="BPO785" s="11"/>
      <c r="BPP785" s="11"/>
      <c r="BPQ785" s="11"/>
      <c r="BPR785" s="11"/>
      <c r="BPS785" s="11"/>
      <c r="BPT785" s="11"/>
      <c r="BPU785" s="11"/>
      <c r="BPV785" s="11"/>
      <c r="BPW785" s="11"/>
      <c r="BPX785" s="11"/>
      <c r="BPY785" s="11"/>
      <c r="BPZ785" s="11"/>
      <c r="BQA785" s="11"/>
      <c r="BQB785" s="11"/>
      <c r="BQC785" s="11"/>
      <c r="BQD785" s="11"/>
      <c r="BQE785" s="11"/>
      <c r="BQF785" s="11"/>
      <c r="BQG785" s="11"/>
      <c r="BQH785" s="11"/>
      <c r="BQI785" s="11"/>
      <c r="BQJ785" s="11"/>
      <c r="BQK785" s="11"/>
      <c r="BQL785" s="11"/>
      <c r="BQM785" s="11"/>
      <c r="BQN785" s="11"/>
      <c r="BQO785" s="11"/>
      <c r="BQP785" s="11"/>
      <c r="BQQ785" s="11"/>
      <c r="BQR785" s="11"/>
      <c r="BQS785" s="11"/>
      <c r="BQT785" s="11"/>
      <c r="BQU785" s="11"/>
      <c r="BQV785" s="11"/>
      <c r="BQW785" s="11"/>
      <c r="BQX785" s="11"/>
      <c r="BQY785" s="11"/>
      <c r="BQZ785" s="11"/>
      <c r="BRA785" s="11"/>
      <c r="BRB785" s="11"/>
      <c r="BRC785" s="11"/>
      <c r="BRD785" s="11"/>
      <c r="BRE785" s="11"/>
      <c r="BRF785" s="11"/>
      <c r="BRG785" s="11"/>
      <c r="BRH785" s="11"/>
      <c r="BRI785" s="11"/>
      <c r="BRJ785" s="11"/>
      <c r="BRK785" s="11"/>
      <c r="BRL785" s="11"/>
      <c r="BRM785" s="11"/>
      <c r="BRN785" s="11"/>
      <c r="BRO785" s="11"/>
      <c r="BRP785" s="11"/>
      <c r="BRQ785" s="11"/>
      <c r="BRR785" s="11"/>
      <c r="BRS785" s="11"/>
      <c r="BRT785" s="11"/>
      <c r="BRU785" s="11"/>
      <c r="BRV785" s="11"/>
      <c r="BRW785" s="11"/>
      <c r="BRX785" s="11"/>
      <c r="BRY785" s="11"/>
      <c r="BRZ785" s="11"/>
      <c r="BSA785" s="11"/>
      <c r="BSB785" s="11"/>
      <c r="BSC785" s="11"/>
      <c r="BSD785" s="11"/>
      <c r="BSE785" s="11"/>
      <c r="BSF785" s="11"/>
      <c r="BSG785" s="11"/>
      <c r="BSH785" s="11"/>
      <c r="BSI785" s="11"/>
      <c r="BSJ785" s="11"/>
      <c r="BSK785" s="11"/>
      <c r="BSL785" s="11"/>
      <c r="BSM785" s="11"/>
      <c r="BSN785" s="11"/>
      <c r="BSO785" s="11"/>
      <c r="BSP785" s="11"/>
      <c r="BSQ785" s="11"/>
      <c r="BSR785" s="11"/>
      <c r="BSS785" s="11"/>
      <c r="BST785" s="11"/>
      <c r="BSU785" s="11"/>
      <c r="BSV785" s="11"/>
      <c r="BSW785" s="11"/>
      <c r="BSX785" s="11"/>
      <c r="BSY785" s="11"/>
      <c r="BSZ785" s="11"/>
      <c r="BTA785" s="11"/>
      <c r="BTB785" s="11"/>
      <c r="BTC785" s="11"/>
      <c r="BTD785" s="11"/>
      <c r="BTE785" s="11"/>
      <c r="BTF785" s="11"/>
      <c r="BTG785" s="11"/>
      <c r="BTH785" s="11"/>
      <c r="BTI785" s="11"/>
      <c r="BTJ785" s="11"/>
      <c r="BTK785" s="11"/>
      <c r="BTL785" s="11"/>
      <c r="BTM785" s="11"/>
      <c r="BTN785" s="11"/>
      <c r="BTO785" s="11"/>
      <c r="BTP785" s="11"/>
      <c r="BTQ785" s="11"/>
      <c r="BTR785" s="11"/>
      <c r="BTS785" s="11"/>
      <c r="BTT785" s="11"/>
      <c r="BTU785" s="11"/>
      <c r="BTV785" s="11"/>
      <c r="BTW785" s="11"/>
      <c r="BTX785" s="11"/>
      <c r="BTY785" s="11"/>
      <c r="BTZ785" s="11"/>
      <c r="BUA785" s="11"/>
      <c r="BUB785" s="11"/>
      <c r="BUC785" s="11"/>
      <c r="BUD785" s="11"/>
      <c r="BUE785" s="11"/>
      <c r="BUF785" s="11"/>
      <c r="BUG785" s="11"/>
      <c r="BUH785" s="11"/>
      <c r="BUI785" s="11"/>
      <c r="BUJ785" s="11"/>
      <c r="BUK785" s="11"/>
      <c r="BUL785" s="11"/>
      <c r="BUM785" s="11"/>
      <c r="BUN785" s="11"/>
      <c r="BUO785" s="11"/>
      <c r="BUP785" s="11"/>
      <c r="BUQ785" s="11"/>
      <c r="BUR785" s="11"/>
      <c r="BUS785" s="11"/>
      <c r="BUT785" s="11"/>
      <c r="BUU785" s="11"/>
      <c r="BUV785" s="11"/>
      <c r="BUW785" s="11"/>
      <c r="BUX785" s="11"/>
      <c r="BUY785" s="11"/>
      <c r="BUZ785" s="11"/>
      <c r="BVA785" s="11"/>
      <c r="BVB785" s="11"/>
      <c r="BVC785" s="11"/>
      <c r="BVD785" s="11"/>
      <c r="BVE785" s="11"/>
      <c r="BVF785" s="11"/>
      <c r="BVG785" s="11"/>
      <c r="BVH785" s="11"/>
      <c r="BVI785" s="11"/>
      <c r="BVJ785" s="11"/>
      <c r="BVK785" s="11"/>
      <c r="BVL785" s="11"/>
      <c r="BVM785" s="11"/>
      <c r="BVN785" s="11"/>
      <c r="BVO785" s="11"/>
      <c r="BVP785" s="11"/>
      <c r="BVQ785" s="11"/>
      <c r="BVR785" s="11"/>
      <c r="BVS785" s="11"/>
      <c r="BVT785" s="11"/>
      <c r="BVU785" s="11"/>
      <c r="BVV785" s="11"/>
      <c r="BVW785" s="11"/>
      <c r="BVX785" s="11"/>
      <c r="BVY785" s="11"/>
      <c r="BVZ785" s="11"/>
      <c r="BWA785" s="11"/>
      <c r="BWB785" s="11"/>
      <c r="BWC785" s="11"/>
      <c r="BWD785" s="11"/>
      <c r="BWE785" s="11"/>
      <c r="BWF785" s="11"/>
      <c r="BWG785" s="11"/>
      <c r="BWH785" s="11"/>
      <c r="BWI785" s="11"/>
      <c r="BWJ785" s="11"/>
      <c r="BWK785" s="11"/>
      <c r="BWL785" s="11"/>
      <c r="BWM785" s="11"/>
      <c r="BWN785" s="11"/>
      <c r="BWO785" s="11"/>
      <c r="BWP785" s="11"/>
      <c r="BWQ785" s="11"/>
      <c r="BWR785" s="11"/>
      <c r="BWS785" s="11"/>
      <c r="BWT785" s="11"/>
      <c r="BWU785" s="11"/>
      <c r="BWV785" s="11"/>
      <c r="BWW785" s="11"/>
      <c r="BWX785" s="11"/>
      <c r="BWY785" s="11"/>
      <c r="BWZ785" s="11"/>
      <c r="BXA785" s="11"/>
      <c r="BXB785" s="11"/>
      <c r="BXC785" s="11"/>
      <c r="BXD785" s="11"/>
      <c r="BXE785" s="11"/>
      <c r="BXF785" s="11"/>
      <c r="BXG785" s="11"/>
      <c r="BXH785" s="11"/>
      <c r="BXI785" s="11"/>
      <c r="BXJ785" s="11"/>
      <c r="BXK785" s="11"/>
      <c r="BXL785" s="11"/>
      <c r="BXM785" s="11"/>
      <c r="BXN785" s="11"/>
      <c r="BXO785" s="11"/>
      <c r="BXP785" s="11"/>
      <c r="BXQ785" s="11"/>
      <c r="BXR785" s="11"/>
      <c r="BXS785" s="11"/>
      <c r="BXT785" s="11"/>
      <c r="BXU785" s="11"/>
      <c r="BXV785" s="11"/>
      <c r="BXW785" s="11"/>
      <c r="BXX785" s="11"/>
      <c r="BXY785" s="11"/>
      <c r="BXZ785" s="11"/>
      <c r="BYA785" s="11"/>
      <c r="BYB785" s="11"/>
      <c r="BYC785" s="11"/>
      <c r="BYD785" s="11"/>
      <c r="BYE785" s="11"/>
      <c r="BYF785" s="11"/>
      <c r="BYG785" s="11"/>
      <c r="BYH785" s="11"/>
      <c r="BYI785" s="11"/>
      <c r="BYJ785" s="11"/>
      <c r="BYK785" s="11"/>
      <c r="BYL785" s="11"/>
      <c r="BYM785" s="11"/>
      <c r="BYN785" s="11"/>
      <c r="BYO785" s="11"/>
      <c r="BYP785" s="11"/>
      <c r="BYQ785" s="11"/>
      <c r="BYR785" s="11"/>
      <c r="BYS785" s="11"/>
      <c r="BYT785" s="11"/>
      <c r="BYU785" s="11"/>
      <c r="BYV785" s="11"/>
      <c r="BYW785" s="11"/>
      <c r="BYX785" s="11"/>
      <c r="BYY785" s="11"/>
      <c r="BYZ785" s="11"/>
      <c r="BZA785" s="11"/>
      <c r="BZB785" s="11"/>
      <c r="BZC785" s="11"/>
      <c r="BZD785" s="11"/>
      <c r="BZE785" s="11"/>
      <c r="BZF785" s="11"/>
      <c r="BZG785" s="11"/>
      <c r="BZH785" s="11"/>
      <c r="BZI785" s="11"/>
      <c r="BZJ785" s="11"/>
      <c r="BZK785" s="11"/>
      <c r="BZL785" s="11"/>
      <c r="BZM785" s="11"/>
      <c r="BZN785" s="11"/>
      <c r="BZO785" s="11"/>
      <c r="BZP785" s="11"/>
      <c r="BZQ785" s="11"/>
      <c r="BZR785" s="11"/>
      <c r="BZS785" s="11"/>
      <c r="BZT785" s="11"/>
      <c r="BZU785" s="11"/>
      <c r="BZV785" s="11"/>
      <c r="BZW785" s="11"/>
      <c r="BZX785" s="11"/>
      <c r="BZY785" s="11"/>
      <c r="BZZ785" s="11"/>
      <c r="CAA785" s="11"/>
      <c r="CAB785" s="11"/>
      <c r="CAC785" s="11"/>
      <c r="CAD785" s="11"/>
      <c r="CAE785" s="11"/>
      <c r="CAF785" s="11"/>
      <c r="CAG785" s="11"/>
      <c r="CAH785" s="11"/>
      <c r="CAI785" s="11"/>
      <c r="CAJ785" s="11"/>
      <c r="CAK785" s="11"/>
      <c r="CAL785" s="11"/>
      <c r="CAM785" s="11"/>
      <c r="CAN785" s="11"/>
      <c r="CAO785" s="11"/>
      <c r="CAP785" s="11"/>
      <c r="CAQ785" s="11"/>
      <c r="CAR785" s="11"/>
      <c r="CAS785" s="11"/>
      <c r="CAT785" s="11"/>
      <c r="CAU785" s="11"/>
      <c r="CAV785" s="11"/>
      <c r="CAW785" s="11"/>
      <c r="CAX785" s="11"/>
      <c r="CAY785" s="11"/>
      <c r="CAZ785" s="11"/>
      <c r="CBA785" s="11"/>
      <c r="CBB785" s="11"/>
      <c r="CBC785" s="11"/>
      <c r="CBD785" s="11"/>
      <c r="CBE785" s="11"/>
      <c r="CBF785" s="11"/>
      <c r="CBG785" s="11"/>
      <c r="CBH785" s="11"/>
      <c r="CBI785" s="11"/>
      <c r="CBJ785" s="11"/>
      <c r="CBK785" s="11"/>
      <c r="CBL785" s="11"/>
      <c r="CBM785" s="11"/>
      <c r="CBN785" s="11"/>
      <c r="CBO785" s="11"/>
      <c r="CBP785" s="11"/>
      <c r="CBQ785" s="11"/>
      <c r="CBR785" s="11"/>
      <c r="CBS785" s="11"/>
      <c r="CBT785" s="11"/>
      <c r="CBU785" s="11"/>
      <c r="CBV785" s="11"/>
      <c r="CBW785" s="11"/>
      <c r="CBX785" s="11"/>
      <c r="CBY785" s="11"/>
      <c r="CBZ785" s="11"/>
      <c r="CCA785" s="11"/>
      <c r="CCB785" s="11"/>
      <c r="CCC785" s="11"/>
      <c r="CCD785" s="11"/>
      <c r="CCE785" s="11"/>
      <c r="CCF785" s="11"/>
      <c r="CCG785" s="11"/>
      <c r="CCH785" s="11"/>
      <c r="CCI785" s="11"/>
      <c r="CCJ785" s="11"/>
      <c r="CCK785" s="11"/>
      <c r="CCL785" s="11"/>
      <c r="CCM785" s="11"/>
      <c r="CCN785" s="11"/>
      <c r="CCO785" s="11"/>
      <c r="CCP785" s="11"/>
      <c r="CCQ785" s="11"/>
      <c r="CCR785" s="11"/>
      <c r="CCS785" s="11"/>
      <c r="CCT785" s="11"/>
      <c r="CCU785" s="11"/>
      <c r="CCV785" s="11"/>
      <c r="CCW785" s="11"/>
      <c r="CCX785" s="11"/>
      <c r="CCY785" s="11"/>
      <c r="CCZ785" s="11"/>
      <c r="CDA785" s="11"/>
      <c r="CDB785" s="11"/>
      <c r="CDC785" s="11"/>
      <c r="CDD785" s="11"/>
      <c r="CDE785" s="11"/>
      <c r="CDF785" s="11"/>
      <c r="CDG785" s="11"/>
      <c r="CDH785" s="11"/>
      <c r="CDI785" s="11"/>
      <c r="CDJ785" s="11"/>
      <c r="CDK785" s="11"/>
      <c r="CDL785" s="11"/>
      <c r="CDM785" s="11"/>
      <c r="CDN785" s="11"/>
      <c r="CDO785" s="11"/>
      <c r="CDP785" s="11"/>
      <c r="CDQ785" s="11"/>
      <c r="CDR785" s="11"/>
      <c r="CDS785" s="11"/>
      <c r="CDT785" s="11"/>
      <c r="CDU785" s="11"/>
      <c r="CDV785" s="11"/>
      <c r="CDW785" s="11"/>
      <c r="CDX785" s="11"/>
      <c r="CDY785" s="11"/>
      <c r="CDZ785" s="11"/>
      <c r="CEA785" s="11"/>
      <c r="CEB785" s="11"/>
      <c r="CEC785" s="11"/>
      <c r="CED785" s="11"/>
      <c r="CEE785" s="11"/>
      <c r="CEF785" s="11"/>
      <c r="CEG785" s="11"/>
      <c r="CEH785" s="11"/>
      <c r="CEI785" s="11"/>
      <c r="CEJ785" s="11"/>
      <c r="CEK785" s="11"/>
      <c r="CEL785" s="11"/>
      <c r="CEM785" s="11"/>
      <c r="CEN785" s="11"/>
      <c r="CEO785" s="11"/>
      <c r="CEP785" s="11"/>
      <c r="CEQ785" s="11"/>
      <c r="CER785" s="11"/>
      <c r="CES785" s="11"/>
      <c r="CET785" s="11"/>
      <c r="CEU785" s="11"/>
      <c r="CEV785" s="11"/>
      <c r="CEW785" s="11"/>
      <c r="CEX785" s="11"/>
      <c r="CEY785" s="11"/>
      <c r="CEZ785" s="11"/>
      <c r="CFA785" s="11"/>
      <c r="CFB785" s="11"/>
      <c r="CFC785" s="11"/>
      <c r="CFD785" s="11"/>
      <c r="CFE785" s="11"/>
      <c r="CFF785" s="11"/>
      <c r="CFG785" s="11"/>
      <c r="CFH785" s="11"/>
      <c r="CFI785" s="11"/>
      <c r="CFJ785" s="11"/>
      <c r="CFK785" s="11"/>
      <c r="CFL785" s="11"/>
      <c r="CFM785" s="11"/>
      <c r="CFN785" s="11"/>
      <c r="CFO785" s="11"/>
      <c r="CFP785" s="11"/>
      <c r="CFQ785" s="11"/>
      <c r="CFR785" s="11"/>
      <c r="CFS785" s="11"/>
      <c r="CFT785" s="11"/>
      <c r="CFU785" s="11"/>
      <c r="CFV785" s="11"/>
      <c r="CFW785" s="11"/>
      <c r="CFX785" s="11"/>
      <c r="CFY785" s="11"/>
      <c r="CFZ785" s="11"/>
      <c r="CGA785" s="11"/>
      <c r="CGB785" s="11"/>
      <c r="CGC785" s="11"/>
      <c r="CGD785" s="11"/>
      <c r="CGE785" s="11"/>
      <c r="CGF785" s="11"/>
      <c r="CGG785" s="11"/>
      <c r="CGH785" s="11"/>
      <c r="CGI785" s="11"/>
      <c r="CGJ785" s="11"/>
      <c r="CGK785" s="11"/>
      <c r="CGL785" s="11"/>
      <c r="CGM785" s="11"/>
      <c r="CGN785" s="11"/>
      <c r="CGO785" s="11"/>
      <c r="CGP785" s="11"/>
      <c r="CGQ785" s="11"/>
      <c r="CGR785" s="11"/>
      <c r="CGS785" s="11"/>
      <c r="CGT785" s="11"/>
      <c r="CGU785" s="11"/>
      <c r="CGV785" s="11"/>
      <c r="CGW785" s="11"/>
      <c r="CGX785" s="11"/>
      <c r="CGY785" s="11"/>
      <c r="CGZ785" s="11"/>
      <c r="CHA785" s="11"/>
      <c r="CHB785" s="11"/>
      <c r="CHC785" s="11"/>
      <c r="CHD785" s="11"/>
      <c r="CHE785" s="11"/>
      <c r="CHF785" s="11"/>
      <c r="CHG785" s="11"/>
      <c r="CHH785" s="11"/>
      <c r="CHI785" s="11"/>
      <c r="CHJ785" s="11"/>
      <c r="CHK785" s="11"/>
      <c r="CHL785" s="11"/>
      <c r="CHM785" s="11"/>
      <c r="CHN785" s="11"/>
      <c r="CHO785" s="11"/>
      <c r="CHP785" s="11"/>
      <c r="CHQ785" s="11"/>
      <c r="CHR785" s="11"/>
      <c r="CHS785" s="11"/>
      <c r="CHT785" s="11"/>
      <c r="CHU785" s="11"/>
      <c r="CHV785" s="11"/>
      <c r="CHW785" s="11"/>
      <c r="CHX785" s="11"/>
      <c r="CHY785" s="11"/>
      <c r="CHZ785" s="11"/>
      <c r="CIA785" s="11"/>
      <c r="CIB785" s="11"/>
      <c r="CIC785" s="11"/>
      <c r="CID785" s="11"/>
      <c r="CIE785" s="11"/>
      <c r="CIF785" s="11"/>
      <c r="CIG785" s="11"/>
      <c r="CIH785" s="11"/>
      <c r="CII785" s="11"/>
      <c r="CIJ785" s="11"/>
      <c r="CIK785" s="11"/>
      <c r="CIL785" s="11"/>
      <c r="CIM785" s="11"/>
      <c r="CIN785" s="11"/>
      <c r="CIO785" s="11"/>
      <c r="CIP785" s="11"/>
      <c r="CIQ785" s="11"/>
      <c r="CIR785" s="11"/>
      <c r="CIS785" s="11"/>
      <c r="CIT785" s="11"/>
      <c r="CIU785" s="11"/>
      <c r="CIV785" s="11"/>
      <c r="CIW785" s="11"/>
      <c r="CIX785" s="11"/>
      <c r="CIY785" s="11"/>
      <c r="CIZ785" s="11"/>
      <c r="CJA785" s="11"/>
      <c r="CJB785" s="11"/>
      <c r="CJC785" s="11"/>
      <c r="CJD785" s="11"/>
      <c r="CJE785" s="11"/>
      <c r="CJF785" s="11"/>
      <c r="CJG785" s="11"/>
      <c r="CJH785" s="11"/>
      <c r="CJI785" s="11"/>
      <c r="CJJ785" s="11"/>
      <c r="CJK785" s="11"/>
      <c r="CJL785" s="11"/>
      <c r="CJM785" s="11"/>
      <c r="CJN785" s="11"/>
      <c r="CJO785" s="11"/>
      <c r="CJP785" s="11"/>
      <c r="CJQ785" s="11"/>
      <c r="CJR785" s="11"/>
      <c r="CJS785" s="11"/>
      <c r="CJT785" s="11"/>
      <c r="CJU785" s="11"/>
      <c r="CJV785" s="11"/>
      <c r="CJW785" s="11"/>
      <c r="CJX785" s="11"/>
      <c r="CJY785" s="11"/>
      <c r="CJZ785" s="11"/>
      <c r="CKA785" s="11"/>
      <c r="CKB785" s="11"/>
      <c r="CKC785" s="11"/>
      <c r="CKD785" s="11"/>
      <c r="CKE785" s="11"/>
      <c r="CKF785" s="11"/>
      <c r="CKG785" s="11"/>
      <c r="CKH785" s="11"/>
      <c r="CKI785" s="11"/>
      <c r="CKJ785" s="11"/>
      <c r="CKK785" s="11"/>
      <c r="CKL785" s="11"/>
      <c r="CKM785" s="11"/>
      <c r="CKN785" s="11"/>
      <c r="CKO785" s="11"/>
      <c r="CKP785" s="11"/>
      <c r="CKQ785" s="11"/>
      <c r="CKR785" s="11"/>
      <c r="CKS785" s="11"/>
      <c r="CKT785" s="11"/>
      <c r="CKU785" s="11"/>
      <c r="CKV785" s="11"/>
      <c r="CKW785" s="11"/>
      <c r="CKX785" s="11"/>
      <c r="CKY785" s="11"/>
      <c r="CKZ785" s="11"/>
      <c r="CLA785" s="11"/>
      <c r="CLB785" s="11"/>
      <c r="CLC785" s="11"/>
      <c r="CLD785" s="11"/>
      <c r="CLE785" s="11"/>
      <c r="CLF785" s="11"/>
      <c r="CLG785" s="11"/>
      <c r="CLH785" s="11"/>
      <c r="CLI785" s="11"/>
      <c r="CLJ785" s="11"/>
      <c r="CLK785" s="11"/>
      <c r="CLL785" s="11"/>
      <c r="CLM785" s="11"/>
      <c r="CLN785" s="11"/>
      <c r="CLO785" s="11"/>
      <c r="CLP785" s="11"/>
      <c r="CLQ785" s="11"/>
      <c r="CLR785" s="11"/>
      <c r="CLS785" s="11"/>
      <c r="CLT785" s="11"/>
      <c r="CLU785" s="11"/>
      <c r="CLV785" s="11"/>
      <c r="CLW785" s="11"/>
      <c r="CLX785" s="11"/>
      <c r="CLY785" s="11"/>
      <c r="CLZ785" s="11"/>
      <c r="CMA785" s="11"/>
      <c r="CMB785" s="11"/>
      <c r="CMC785" s="11"/>
      <c r="CMD785" s="11"/>
      <c r="CME785" s="11"/>
      <c r="CMF785" s="11"/>
      <c r="CMG785" s="11"/>
      <c r="CMH785" s="11"/>
      <c r="CMI785" s="11"/>
      <c r="CMJ785" s="11"/>
      <c r="CMK785" s="11"/>
      <c r="CML785" s="11"/>
      <c r="CMM785" s="11"/>
      <c r="CMN785" s="11"/>
      <c r="CMO785" s="11"/>
      <c r="CMP785" s="11"/>
      <c r="CMQ785" s="11"/>
      <c r="CMR785" s="11"/>
      <c r="CMS785" s="11"/>
      <c r="CMT785" s="11"/>
      <c r="CMU785" s="11"/>
      <c r="CMV785" s="11"/>
      <c r="CMW785" s="11"/>
      <c r="CMX785" s="11"/>
      <c r="CMY785" s="11"/>
      <c r="CMZ785" s="11"/>
      <c r="CNA785" s="11"/>
      <c r="CNB785" s="11"/>
      <c r="CNC785" s="11"/>
      <c r="CND785" s="11"/>
      <c r="CNE785" s="11"/>
      <c r="CNF785" s="11"/>
      <c r="CNG785" s="11"/>
      <c r="CNH785" s="11"/>
      <c r="CNI785" s="11"/>
      <c r="CNJ785" s="11"/>
      <c r="CNK785" s="11"/>
      <c r="CNL785" s="11"/>
      <c r="CNM785" s="11"/>
      <c r="CNN785" s="11"/>
      <c r="CNO785" s="11"/>
      <c r="CNP785" s="11"/>
      <c r="CNQ785" s="11"/>
      <c r="CNR785" s="11"/>
      <c r="CNS785" s="11"/>
      <c r="CNT785" s="11"/>
      <c r="CNU785" s="11"/>
      <c r="CNV785" s="11"/>
      <c r="CNW785" s="11"/>
      <c r="CNX785" s="11"/>
      <c r="CNY785" s="11"/>
      <c r="CNZ785" s="11"/>
      <c r="COA785" s="11"/>
      <c r="COB785" s="11"/>
      <c r="COC785" s="11"/>
      <c r="COD785" s="11"/>
      <c r="COE785" s="11"/>
      <c r="COF785" s="11"/>
      <c r="COG785" s="11"/>
      <c r="COH785" s="11"/>
      <c r="COI785" s="11"/>
      <c r="COJ785" s="11"/>
      <c r="COK785" s="11"/>
      <c r="COL785" s="11"/>
      <c r="COM785" s="11"/>
      <c r="CON785" s="11"/>
      <c r="COO785" s="11"/>
      <c r="COP785" s="11"/>
      <c r="COQ785" s="11"/>
      <c r="COR785" s="11"/>
      <c r="COS785" s="11"/>
      <c r="COT785" s="11"/>
      <c r="COU785" s="11"/>
      <c r="COV785" s="11"/>
      <c r="COW785" s="11"/>
      <c r="COX785" s="11"/>
      <c r="COY785" s="11"/>
      <c r="COZ785" s="11"/>
      <c r="CPA785" s="11"/>
      <c r="CPB785" s="11"/>
      <c r="CPC785" s="11"/>
      <c r="CPD785" s="11"/>
      <c r="CPE785" s="11"/>
      <c r="CPF785" s="11"/>
      <c r="CPG785" s="11"/>
      <c r="CPH785" s="11"/>
      <c r="CPI785" s="11"/>
      <c r="CPJ785" s="11"/>
      <c r="CPK785" s="11"/>
      <c r="CPL785" s="11"/>
      <c r="CPM785" s="11"/>
      <c r="CPN785" s="11"/>
      <c r="CPO785" s="11"/>
      <c r="CPP785" s="11"/>
      <c r="CPQ785" s="11"/>
      <c r="CPR785" s="11"/>
      <c r="CPS785" s="11"/>
      <c r="CPT785" s="11"/>
      <c r="CPU785" s="11"/>
      <c r="CPV785" s="11"/>
      <c r="CPW785" s="11"/>
      <c r="CPX785" s="11"/>
      <c r="CPY785" s="11"/>
      <c r="CPZ785" s="11"/>
      <c r="CQA785" s="11"/>
      <c r="CQB785" s="11"/>
      <c r="CQC785" s="11"/>
      <c r="CQD785" s="11"/>
      <c r="CQE785" s="11"/>
      <c r="CQF785" s="11"/>
      <c r="CQG785" s="11"/>
      <c r="CQH785" s="11"/>
      <c r="CQI785" s="11"/>
      <c r="CQJ785" s="11"/>
      <c r="CQK785" s="11"/>
      <c r="CQL785" s="11"/>
      <c r="CQM785" s="11"/>
      <c r="CQN785" s="11"/>
      <c r="CQO785" s="11"/>
      <c r="CQP785" s="11"/>
      <c r="CQQ785" s="11"/>
      <c r="CQR785" s="11"/>
      <c r="CQS785" s="11"/>
      <c r="CQT785" s="11"/>
      <c r="CQU785" s="11"/>
      <c r="CQV785" s="11"/>
      <c r="CQW785" s="11"/>
      <c r="CQX785" s="11"/>
      <c r="CQY785" s="11"/>
      <c r="CQZ785" s="11"/>
      <c r="CRA785" s="11"/>
      <c r="CRB785" s="11"/>
      <c r="CRC785" s="11"/>
      <c r="CRD785" s="11"/>
      <c r="CRE785" s="11"/>
      <c r="CRF785" s="11"/>
      <c r="CRG785" s="11"/>
      <c r="CRH785" s="11"/>
      <c r="CRI785" s="11"/>
      <c r="CRJ785" s="11"/>
      <c r="CRK785" s="11"/>
      <c r="CRL785" s="11"/>
      <c r="CRM785" s="11"/>
      <c r="CRN785" s="11"/>
      <c r="CRO785" s="11"/>
      <c r="CRP785" s="11"/>
      <c r="CRQ785" s="11"/>
      <c r="CRR785" s="11"/>
      <c r="CRS785" s="11"/>
      <c r="CRT785" s="11"/>
      <c r="CRU785" s="11"/>
      <c r="CRV785" s="11"/>
      <c r="CRW785" s="11"/>
      <c r="CRX785" s="11"/>
      <c r="CRY785" s="11"/>
      <c r="CRZ785" s="11"/>
      <c r="CSA785" s="11"/>
      <c r="CSB785" s="11"/>
      <c r="CSC785" s="11"/>
      <c r="CSD785" s="11"/>
      <c r="CSE785" s="11"/>
      <c r="CSF785" s="11"/>
      <c r="CSG785" s="11"/>
      <c r="CSH785" s="11"/>
      <c r="CSI785" s="11"/>
      <c r="CSJ785" s="11"/>
      <c r="CSK785" s="11"/>
      <c r="CSL785" s="11"/>
      <c r="CSM785" s="11"/>
      <c r="CSN785" s="11"/>
      <c r="CSO785" s="11"/>
      <c r="CSP785" s="11"/>
      <c r="CSQ785" s="11"/>
      <c r="CSR785" s="11"/>
      <c r="CSS785" s="11"/>
      <c r="CST785" s="11"/>
      <c r="CSU785" s="11"/>
      <c r="CSV785" s="11"/>
      <c r="CSW785" s="11"/>
      <c r="CSX785" s="11"/>
      <c r="CSY785" s="11"/>
      <c r="CSZ785" s="11"/>
      <c r="CTA785" s="11"/>
      <c r="CTB785" s="11"/>
      <c r="CTC785" s="11"/>
      <c r="CTD785" s="11"/>
      <c r="CTE785" s="11"/>
      <c r="CTF785" s="11"/>
      <c r="CTG785" s="11"/>
      <c r="CTH785" s="11"/>
      <c r="CTI785" s="11"/>
      <c r="CTJ785" s="11"/>
      <c r="CTK785" s="11"/>
      <c r="CTL785" s="11"/>
      <c r="CTM785" s="11"/>
      <c r="CTN785" s="11"/>
      <c r="CTO785" s="11"/>
      <c r="CTP785" s="11"/>
      <c r="CTQ785" s="11"/>
      <c r="CTR785" s="11"/>
      <c r="CTS785" s="11"/>
      <c r="CTT785" s="11"/>
      <c r="CTU785" s="11"/>
      <c r="CTV785" s="11"/>
      <c r="CTW785" s="11"/>
      <c r="CTX785" s="11"/>
      <c r="CTY785" s="11"/>
      <c r="CTZ785" s="11"/>
      <c r="CUA785" s="11"/>
      <c r="CUB785" s="11"/>
      <c r="CUC785" s="11"/>
      <c r="CUD785" s="11"/>
      <c r="CUE785" s="11"/>
      <c r="CUF785" s="11"/>
      <c r="CUG785" s="11"/>
      <c r="CUH785" s="11"/>
      <c r="CUI785" s="11"/>
      <c r="CUJ785" s="11"/>
      <c r="CUK785" s="11"/>
      <c r="CUL785" s="11"/>
      <c r="CUM785" s="11"/>
      <c r="CUN785" s="11"/>
      <c r="CUO785" s="11"/>
      <c r="CUP785" s="11"/>
      <c r="CUQ785" s="11"/>
      <c r="CUR785" s="11"/>
      <c r="CUS785" s="11"/>
      <c r="CUT785" s="11"/>
      <c r="CUU785" s="11"/>
      <c r="CUV785" s="11"/>
      <c r="CUW785" s="11"/>
      <c r="CUX785" s="11"/>
      <c r="CUY785" s="11"/>
      <c r="CUZ785" s="11"/>
      <c r="CVA785" s="11"/>
      <c r="CVB785" s="11"/>
      <c r="CVC785" s="11"/>
      <c r="CVD785" s="11"/>
      <c r="CVE785" s="11"/>
      <c r="CVF785" s="11"/>
      <c r="CVG785" s="11"/>
      <c r="CVH785" s="11"/>
      <c r="CVI785" s="11"/>
      <c r="CVJ785" s="11"/>
      <c r="CVK785" s="11"/>
      <c r="CVL785" s="11"/>
      <c r="CVM785" s="11"/>
      <c r="CVN785" s="11"/>
      <c r="CVO785" s="11"/>
      <c r="CVP785" s="11"/>
      <c r="CVQ785" s="11"/>
      <c r="CVR785" s="11"/>
      <c r="CVS785" s="11"/>
      <c r="CVT785" s="11"/>
      <c r="CVU785" s="11"/>
      <c r="CVV785" s="11"/>
      <c r="CVW785" s="11"/>
      <c r="CVX785" s="11"/>
      <c r="CVY785" s="11"/>
      <c r="CVZ785" s="11"/>
      <c r="CWA785" s="11"/>
      <c r="CWB785" s="11"/>
      <c r="CWC785" s="11"/>
      <c r="CWD785" s="11"/>
      <c r="CWE785" s="11"/>
      <c r="CWF785" s="11"/>
      <c r="CWG785" s="11"/>
      <c r="CWH785" s="11"/>
      <c r="CWI785" s="11"/>
      <c r="CWJ785" s="11"/>
      <c r="CWK785" s="11"/>
      <c r="CWL785" s="11"/>
      <c r="CWM785" s="11"/>
      <c r="CWN785" s="11"/>
      <c r="CWO785" s="11"/>
      <c r="CWP785" s="11"/>
      <c r="CWQ785" s="11"/>
      <c r="CWR785" s="11"/>
      <c r="CWS785" s="11"/>
      <c r="CWT785" s="11"/>
      <c r="CWU785" s="11"/>
      <c r="CWV785" s="11"/>
      <c r="CWW785" s="11"/>
      <c r="CWX785" s="11"/>
      <c r="CWY785" s="11"/>
      <c r="CWZ785" s="11"/>
      <c r="CXA785" s="11"/>
      <c r="CXB785" s="11"/>
      <c r="CXC785" s="11"/>
      <c r="CXD785" s="11"/>
      <c r="CXE785" s="11"/>
      <c r="CXF785" s="11"/>
      <c r="CXG785" s="11"/>
      <c r="CXH785" s="11"/>
      <c r="CXI785" s="11"/>
      <c r="CXJ785" s="11"/>
      <c r="CXK785" s="11"/>
      <c r="CXL785" s="11"/>
      <c r="CXM785" s="11"/>
      <c r="CXN785" s="11"/>
      <c r="CXO785" s="11"/>
      <c r="CXP785" s="11"/>
      <c r="CXQ785" s="11"/>
      <c r="CXR785" s="11"/>
      <c r="CXS785" s="11"/>
      <c r="CXT785" s="11"/>
      <c r="CXU785" s="11"/>
      <c r="CXV785" s="11"/>
      <c r="CXW785" s="11"/>
      <c r="CXX785" s="11"/>
      <c r="CXY785" s="11"/>
      <c r="CXZ785" s="11"/>
      <c r="CYA785" s="11"/>
      <c r="CYB785" s="11"/>
      <c r="CYC785" s="11"/>
      <c r="CYD785" s="11"/>
      <c r="CYE785" s="11"/>
      <c r="CYF785" s="11"/>
      <c r="CYG785" s="11"/>
      <c r="CYH785" s="11"/>
      <c r="CYI785" s="11"/>
      <c r="CYJ785" s="11"/>
      <c r="CYK785" s="11"/>
      <c r="CYL785" s="11"/>
      <c r="CYM785" s="11"/>
      <c r="CYN785" s="11"/>
      <c r="CYO785" s="11"/>
      <c r="CYP785" s="11"/>
      <c r="CYQ785" s="11"/>
      <c r="CYR785" s="11"/>
      <c r="CYS785" s="11"/>
      <c r="CYT785" s="11"/>
      <c r="CYU785" s="11"/>
      <c r="CYV785" s="11"/>
      <c r="CYW785" s="11"/>
      <c r="CYX785" s="11"/>
      <c r="CYY785" s="11"/>
      <c r="CYZ785" s="11"/>
      <c r="CZA785" s="11"/>
      <c r="CZB785" s="11"/>
      <c r="CZC785" s="11"/>
      <c r="CZD785" s="11"/>
      <c r="CZE785" s="11"/>
      <c r="CZF785" s="11"/>
      <c r="CZG785" s="11"/>
      <c r="CZH785" s="11"/>
      <c r="CZI785" s="11"/>
      <c r="CZJ785" s="11"/>
      <c r="CZK785" s="11"/>
      <c r="CZL785" s="11"/>
      <c r="CZM785" s="11"/>
      <c r="CZN785" s="11"/>
      <c r="CZO785" s="11"/>
      <c r="CZP785" s="11"/>
      <c r="CZQ785" s="11"/>
      <c r="CZR785" s="11"/>
      <c r="CZS785" s="11"/>
      <c r="CZT785" s="11"/>
      <c r="CZU785" s="11"/>
      <c r="CZV785" s="11"/>
      <c r="CZW785" s="11"/>
      <c r="CZX785" s="11"/>
      <c r="CZY785" s="11"/>
      <c r="CZZ785" s="11"/>
      <c r="DAA785" s="11"/>
      <c r="DAB785" s="11"/>
      <c r="DAC785" s="11"/>
      <c r="DAD785" s="11"/>
      <c r="DAE785" s="11"/>
      <c r="DAF785" s="11"/>
      <c r="DAG785" s="11"/>
      <c r="DAH785" s="11"/>
      <c r="DAI785" s="11"/>
      <c r="DAJ785" s="11"/>
      <c r="DAK785" s="11"/>
      <c r="DAL785" s="11"/>
      <c r="DAM785" s="11"/>
      <c r="DAN785" s="11"/>
      <c r="DAO785" s="11"/>
      <c r="DAP785" s="11"/>
      <c r="DAQ785" s="11"/>
      <c r="DAR785" s="11"/>
      <c r="DAS785" s="11"/>
      <c r="DAT785" s="11"/>
      <c r="DAU785" s="11"/>
      <c r="DAV785" s="11"/>
      <c r="DAW785" s="11"/>
      <c r="DAX785" s="11"/>
      <c r="DAY785" s="11"/>
      <c r="DAZ785" s="11"/>
      <c r="DBA785" s="11"/>
      <c r="DBB785" s="11"/>
      <c r="DBC785" s="11"/>
      <c r="DBD785" s="11"/>
      <c r="DBE785" s="11"/>
      <c r="DBF785" s="11"/>
      <c r="DBG785" s="11"/>
      <c r="DBH785" s="11"/>
      <c r="DBI785" s="11"/>
      <c r="DBJ785" s="11"/>
      <c r="DBK785" s="11"/>
      <c r="DBL785" s="11"/>
      <c r="DBM785" s="11"/>
      <c r="DBN785" s="11"/>
      <c r="DBO785" s="11"/>
      <c r="DBP785" s="11"/>
      <c r="DBQ785" s="11"/>
      <c r="DBR785" s="11"/>
      <c r="DBS785" s="11"/>
      <c r="DBT785" s="11"/>
      <c r="DBU785" s="11"/>
      <c r="DBV785" s="11"/>
      <c r="DBW785" s="11"/>
      <c r="DBX785" s="11"/>
      <c r="DBY785" s="11"/>
      <c r="DBZ785" s="11"/>
      <c r="DCA785" s="11"/>
      <c r="DCB785" s="11"/>
      <c r="DCC785" s="11"/>
      <c r="DCD785" s="11"/>
      <c r="DCE785" s="11"/>
      <c r="DCF785" s="11"/>
      <c r="DCG785" s="11"/>
      <c r="DCH785" s="11"/>
      <c r="DCI785" s="11"/>
      <c r="DCJ785" s="11"/>
      <c r="DCK785" s="11"/>
      <c r="DCL785" s="11"/>
      <c r="DCM785" s="11"/>
      <c r="DCN785" s="11"/>
      <c r="DCO785" s="11"/>
      <c r="DCP785" s="11"/>
      <c r="DCQ785" s="11"/>
      <c r="DCR785" s="11"/>
      <c r="DCS785" s="11"/>
      <c r="DCT785" s="11"/>
      <c r="DCU785" s="11"/>
      <c r="DCV785" s="11"/>
      <c r="DCW785" s="11"/>
      <c r="DCX785" s="11"/>
      <c r="DCY785" s="11"/>
      <c r="DCZ785" s="11"/>
      <c r="DDA785" s="11"/>
      <c r="DDB785" s="11"/>
      <c r="DDC785" s="11"/>
      <c r="DDD785" s="11"/>
      <c r="DDE785" s="11"/>
      <c r="DDF785" s="11"/>
      <c r="DDG785" s="11"/>
      <c r="DDH785" s="11"/>
      <c r="DDI785" s="11"/>
      <c r="DDJ785" s="11"/>
      <c r="DDK785" s="11"/>
      <c r="DDL785" s="11"/>
      <c r="DDM785" s="11"/>
      <c r="DDN785" s="11"/>
      <c r="DDO785" s="11"/>
      <c r="DDP785" s="11"/>
      <c r="DDQ785" s="11"/>
      <c r="DDR785" s="11"/>
      <c r="DDS785" s="11"/>
      <c r="DDT785" s="11"/>
      <c r="DDU785" s="11"/>
      <c r="DDV785" s="11"/>
      <c r="DDW785" s="11"/>
      <c r="DDX785" s="11"/>
      <c r="DDY785" s="11"/>
      <c r="DDZ785" s="11"/>
      <c r="DEA785" s="11"/>
      <c r="DEB785" s="11"/>
      <c r="DEC785" s="11"/>
      <c r="DED785" s="11"/>
      <c r="DEE785" s="11"/>
      <c r="DEF785" s="11"/>
      <c r="DEG785" s="11"/>
      <c r="DEH785" s="11"/>
      <c r="DEI785" s="11"/>
      <c r="DEJ785" s="11"/>
      <c r="DEK785" s="11"/>
      <c r="DEL785" s="11"/>
      <c r="DEM785" s="11"/>
      <c r="DEN785" s="11"/>
      <c r="DEO785" s="11"/>
      <c r="DEP785" s="11"/>
      <c r="DEQ785" s="11"/>
      <c r="DER785" s="11"/>
      <c r="DES785" s="11"/>
      <c r="DET785" s="11"/>
      <c r="DEU785" s="11"/>
      <c r="DEV785" s="11"/>
      <c r="DEW785" s="11"/>
      <c r="DEX785" s="11"/>
      <c r="DEY785" s="11"/>
      <c r="DEZ785" s="11"/>
      <c r="DFA785" s="11"/>
      <c r="DFB785" s="11"/>
      <c r="DFC785" s="11"/>
      <c r="DFD785" s="11"/>
      <c r="DFE785" s="11"/>
      <c r="DFF785" s="11"/>
      <c r="DFG785" s="11"/>
      <c r="DFH785" s="11"/>
      <c r="DFI785" s="11"/>
      <c r="DFJ785" s="11"/>
      <c r="DFK785" s="11"/>
      <c r="DFL785" s="11"/>
      <c r="DFM785" s="11"/>
      <c r="DFN785" s="11"/>
      <c r="DFO785" s="11"/>
      <c r="DFP785" s="11"/>
      <c r="DFQ785" s="11"/>
      <c r="DFR785" s="11"/>
      <c r="DFS785" s="11"/>
      <c r="DFT785" s="11"/>
      <c r="DFU785" s="11"/>
      <c r="DFV785" s="11"/>
      <c r="DFW785" s="11"/>
      <c r="DFX785" s="11"/>
      <c r="DFY785" s="11"/>
      <c r="DFZ785" s="11"/>
      <c r="DGA785" s="11"/>
      <c r="DGB785" s="11"/>
      <c r="DGC785" s="11"/>
      <c r="DGD785" s="11"/>
      <c r="DGE785" s="11"/>
      <c r="DGF785" s="11"/>
      <c r="DGG785" s="11"/>
      <c r="DGH785" s="11"/>
      <c r="DGI785" s="11"/>
      <c r="DGJ785" s="11"/>
      <c r="DGK785" s="11"/>
      <c r="DGL785" s="11"/>
      <c r="DGM785" s="11"/>
      <c r="DGN785" s="11"/>
      <c r="DGO785" s="11"/>
      <c r="DGP785" s="11"/>
      <c r="DGQ785" s="11"/>
      <c r="DGR785" s="11"/>
      <c r="DGS785" s="11"/>
      <c r="DGT785" s="11"/>
      <c r="DGU785" s="11"/>
      <c r="DGV785" s="11"/>
      <c r="DGW785" s="11"/>
      <c r="DGX785" s="11"/>
      <c r="DGY785" s="11"/>
      <c r="DGZ785" s="11"/>
      <c r="DHA785" s="11"/>
      <c r="DHB785" s="11"/>
      <c r="DHC785" s="11"/>
      <c r="DHD785" s="11"/>
      <c r="DHE785" s="11"/>
      <c r="DHF785" s="11"/>
      <c r="DHG785" s="11"/>
      <c r="DHH785" s="11"/>
      <c r="DHI785" s="11"/>
      <c r="DHJ785" s="11"/>
      <c r="DHK785" s="11"/>
      <c r="DHL785" s="11"/>
      <c r="DHM785" s="11"/>
      <c r="DHN785" s="11"/>
      <c r="DHO785" s="11"/>
      <c r="DHP785" s="11"/>
      <c r="DHQ785" s="11"/>
      <c r="DHR785" s="11"/>
      <c r="DHS785" s="11"/>
      <c r="DHT785" s="11"/>
      <c r="DHU785" s="11"/>
      <c r="DHV785" s="11"/>
      <c r="DHW785" s="11"/>
      <c r="DHX785" s="11"/>
      <c r="DHY785" s="11"/>
      <c r="DHZ785" s="11"/>
      <c r="DIA785" s="11"/>
      <c r="DIB785" s="11"/>
      <c r="DIC785" s="11"/>
      <c r="DID785" s="11"/>
      <c r="DIE785" s="11"/>
      <c r="DIF785" s="11"/>
      <c r="DIG785" s="11"/>
      <c r="DIH785" s="11"/>
      <c r="DII785" s="11"/>
      <c r="DIJ785" s="11"/>
      <c r="DIK785" s="11"/>
      <c r="DIL785" s="11"/>
      <c r="DIM785" s="11"/>
      <c r="DIN785" s="11"/>
      <c r="DIO785" s="11"/>
      <c r="DIP785" s="11"/>
      <c r="DIQ785" s="11"/>
      <c r="DIR785" s="11"/>
      <c r="DIS785" s="11"/>
      <c r="DIT785" s="11"/>
      <c r="DIU785" s="11"/>
      <c r="DIV785" s="11"/>
      <c r="DIW785" s="11"/>
      <c r="DIX785" s="11"/>
      <c r="DIY785" s="11"/>
      <c r="DIZ785" s="11"/>
      <c r="DJA785" s="11"/>
      <c r="DJB785" s="11"/>
      <c r="DJC785" s="11"/>
      <c r="DJD785" s="11"/>
      <c r="DJE785" s="11"/>
      <c r="DJF785" s="11"/>
      <c r="DJG785" s="11"/>
      <c r="DJH785" s="11"/>
      <c r="DJI785" s="11"/>
      <c r="DJJ785" s="11"/>
      <c r="DJK785" s="11"/>
      <c r="DJL785" s="11"/>
      <c r="DJM785" s="11"/>
      <c r="DJN785" s="11"/>
      <c r="DJO785" s="11"/>
      <c r="DJP785" s="11"/>
      <c r="DJQ785" s="11"/>
      <c r="DJR785" s="11"/>
      <c r="DJS785" s="11"/>
      <c r="DJT785" s="11"/>
      <c r="DJU785" s="11"/>
      <c r="DJV785" s="11"/>
      <c r="DJW785" s="11"/>
      <c r="DJX785" s="11"/>
      <c r="DJY785" s="11"/>
      <c r="DJZ785" s="11"/>
      <c r="DKA785" s="11"/>
      <c r="DKB785" s="11"/>
      <c r="DKC785" s="11"/>
      <c r="DKD785" s="11"/>
      <c r="DKE785" s="11"/>
      <c r="DKF785" s="11"/>
      <c r="DKG785" s="11"/>
      <c r="DKH785" s="11"/>
      <c r="DKI785" s="11"/>
      <c r="DKJ785" s="11"/>
      <c r="DKK785" s="11"/>
      <c r="DKL785" s="11"/>
      <c r="DKM785" s="11"/>
      <c r="DKN785" s="11"/>
      <c r="DKO785" s="11"/>
      <c r="DKP785" s="11"/>
      <c r="DKQ785" s="11"/>
      <c r="DKR785" s="11"/>
      <c r="DKS785" s="11"/>
      <c r="DKT785" s="11"/>
      <c r="DKU785" s="11"/>
      <c r="DKV785" s="11"/>
      <c r="DKW785" s="11"/>
      <c r="DKX785" s="11"/>
      <c r="DKY785" s="11"/>
      <c r="DKZ785" s="11"/>
      <c r="DLA785" s="11"/>
      <c r="DLB785" s="11"/>
      <c r="DLC785" s="11"/>
      <c r="DLD785" s="11"/>
      <c r="DLE785" s="11"/>
      <c r="DLF785" s="11"/>
      <c r="DLG785" s="11"/>
      <c r="DLH785" s="11"/>
      <c r="DLI785" s="11"/>
      <c r="DLJ785" s="11"/>
      <c r="DLK785" s="11"/>
      <c r="DLL785" s="11"/>
      <c r="DLM785" s="11"/>
      <c r="DLN785" s="11"/>
      <c r="DLO785" s="11"/>
      <c r="DLP785" s="11"/>
      <c r="DLQ785" s="11"/>
      <c r="DLR785" s="11"/>
      <c r="DLS785" s="11"/>
      <c r="DLT785" s="11"/>
      <c r="DLU785" s="11"/>
      <c r="DLV785" s="11"/>
      <c r="DLW785" s="11"/>
      <c r="DLX785" s="11"/>
      <c r="DLY785" s="11"/>
      <c r="DLZ785" s="11"/>
      <c r="DMA785" s="11"/>
      <c r="DMB785" s="11"/>
      <c r="DMC785" s="11"/>
      <c r="DMD785" s="11"/>
      <c r="DME785" s="11"/>
      <c r="DMF785" s="11"/>
      <c r="DMG785" s="11"/>
      <c r="DMH785" s="11"/>
      <c r="DMI785" s="11"/>
      <c r="DMJ785" s="11"/>
      <c r="DMK785" s="11"/>
      <c r="DML785" s="11"/>
      <c r="DMM785" s="11"/>
      <c r="DMN785" s="11"/>
      <c r="DMO785" s="11"/>
      <c r="DMP785" s="11"/>
      <c r="DMQ785" s="11"/>
      <c r="DMR785" s="11"/>
      <c r="DMS785" s="11"/>
      <c r="DMT785" s="11"/>
      <c r="DMU785" s="11"/>
      <c r="DMV785" s="11"/>
      <c r="DMW785" s="11"/>
      <c r="DMX785" s="11"/>
      <c r="DMY785" s="11"/>
      <c r="DMZ785" s="11"/>
      <c r="DNA785" s="11"/>
      <c r="DNB785" s="11"/>
      <c r="DNC785" s="11"/>
      <c r="DND785" s="11"/>
      <c r="DNE785" s="11"/>
      <c r="DNF785" s="11"/>
      <c r="DNG785" s="11"/>
      <c r="DNH785" s="11"/>
      <c r="DNI785" s="11"/>
      <c r="DNJ785" s="11"/>
      <c r="DNK785" s="11"/>
      <c r="DNL785" s="11"/>
      <c r="DNM785" s="11"/>
      <c r="DNN785" s="11"/>
      <c r="DNO785" s="11"/>
      <c r="DNP785" s="11"/>
      <c r="DNQ785" s="11"/>
      <c r="DNR785" s="11"/>
      <c r="DNS785" s="11"/>
      <c r="DNT785" s="11"/>
      <c r="DNU785" s="11"/>
      <c r="DNV785" s="11"/>
      <c r="DNW785" s="11"/>
      <c r="DNX785" s="11"/>
      <c r="DNY785" s="11"/>
      <c r="DNZ785" s="11"/>
      <c r="DOA785" s="11"/>
      <c r="DOB785" s="11"/>
      <c r="DOC785" s="11"/>
      <c r="DOD785" s="11"/>
      <c r="DOE785" s="11"/>
      <c r="DOF785" s="11"/>
      <c r="DOG785" s="11"/>
      <c r="DOH785" s="11"/>
      <c r="DOI785" s="11"/>
      <c r="DOJ785" s="11"/>
      <c r="DOK785" s="11"/>
      <c r="DOL785" s="11"/>
      <c r="DOM785" s="11"/>
      <c r="DON785" s="11"/>
      <c r="DOO785" s="11"/>
      <c r="DOP785" s="11"/>
      <c r="DOQ785" s="11"/>
      <c r="DOR785" s="11"/>
      <c r="DOS785" s="11"/>
      <c r="DOT785" s="11"/>
      <c r="DOU785" s="11"/>
      <c r="DOV785" s="11"/>
      <c r="DOW785" s="11"/>
      <c r="DOX785" s="11"/>
      <c r="DOY785" s="11"/>
      <c r="DOZ785" s="11"/>
      <c r="DPA785" s="11"/>
      <c r="DPB785" s="11"/>
      <c r="DPC785" s="11"/>
      <c r="DPD785" s="11"/>
      <c r="DPE785" s="11"/>
      <c r="DPF785" s="11"/>
      <c r="DPG785" s="11"/>
      <c r="DPH785" s="11"/>
      <c r="DPI785" s="11"/>
      <c r="DPJ785" s="11"/>
      <c r="DPK785" s="11"/>
      <c r="DPL785" s="11"/>
      <c r="DPM785" s="11"/>
      <c r="DPN785" s="11"/>
      <c r="DPO785" s="11"/>
      <c r="DPP785" s="11"/>
      <c r="DPQ785" s="11"/>
      <c r="DPR785" s="11"/>
      <c r="DPS785" s="11"/>
      <c r="DPT785" s="11"/>
      <c r="DPU785" s="11"/>
      <c r="DPV785" s="11"/>
      <c r="DPW785" s="11"/>
      <c r="DPX785" s="11"/>
      <c r="DPY785" s="11"/>
      <c r="DPZ785" s="11"/>
      <c r="DQA785" s="11"/>
      <c r="DQB785" s="11"/>
      <c r="DQC785" s="11"/>
      <c r="DQD785" s="11"/>
      <c r="DQE785" s="11"/>
      <c r="DQF785" s="11"/>
      <c r="DQG785" s="11"/>
      <c r="DQH785" s="11"/>
      <c r="DQI785" s="11"/>
      <c r="DQJ785" s="11"/>
      <c r="DQK785" s="11"/>
      <c r="DQL785" s="11"/>
      <c r="DQM785" s="11"/>
      <c r="DQN785" s="11"/>
      <c r="DQO785" s="11"/>
      <c r="DQP785" s="11"/>
      <c r="DQQ785" s="11"/>
      <c r="DQR785" s="11"/>
      <c r="DQS785" s="11"/>
      <c r="DQT785" s="11"/>
      <c r="DQU785" s="11"/>
      <c r="DQV785" s="11"/>
      <c r="DQW785" s="11"/>
      <c r="DQX785" s="11"/>
      <c r="DQY785" s="11"/>
      <c r="DQZ785" s="11"/>
      <c r="DRA785" s="11"/>
      <c r="DRB785" s="11"/>
      <c r="DRC785" s="11"/>
      <c r="DRD785" s="11"/>
      <c r="DRE785" s="11"/>
      <c r="DRF785" s="11"/>
      <c r="DRG785" s="11"/>
      <c r="DRH785" s="11"/>
      <c r="DRI785" s="11"/>
      <c r="DRJ785" s="11"/>
      <c r="DRK785" s="11"/>
      <c r="DRL785" s="11"/>
      <c r="DRM785" s="11"/>
      <c r="DRN785" s="11"/>
      <c r="DRO785" s="11"/>
      <c r="DRP785" s="11"/>
      <c r="DRQ785" s="11"/>
      <c r="DRR785" s="11"/>
      <c r="DRS785" s="11"/>
      <c r="DRT785" s="11"/>
      <c r="DRU785" s="11"/>
      <c r="DRV785" s="11"/>
      <c r="DRW785" s="11"/>
      <c r="DRX785" s="11"/>
      <c r="DRY785" s="11"/>
      <c r="DRZ785" s="11"/>
      <c r="DSA785" s="11"/>
      <c r="DSB785" s="11"/>
      <c r="DSC785" s="11"/>
      <c r="DSD785" s="11"/>
      <c r="DSE785" s="11"/>
      <c r="DSF785" s="11"/>
      <c r="DSG785" s="11"/>
      <c r="DSH785" s="11"/>
      <c r="DSI785" s="11"/>
      <c r="DSJ785" s="11"/>
      <c r="DSK785" s="11"/>
      <c r="DSL785" s="11"/>
      <c r="DSM785" s="11"/>
      <c r="DSN785" s="11"/>
      <c r="DSO785" s="11"/>
      <c r="DSP785" s="11"/>
      <c r="DSQ785" s="11"/>
      <c r="DSR785" s="11"/>
      <c r="DSS785" s="11"/>
      <c r="DST785" s="11"/>
      <c r="DSU785" s="11"/>
      <c r="DSV785" s="11"/>
      <c r="DSW785" s="11"/>
      <c r="DSX785" s="11"/>
      <c r="DSY785" s="11"/>
      <c r="DSZ785" s="11"/>
      <c r="DTA785" s="11"/>
      <c r="DTB785" s="11"/>
      <c r="DTC785" s="11"/>
      <c r="DTD785" s="11"/>
      <c r="DTE785" s="11"/>
      <c r="DTF785" s="11"/>
      <c r="DTG785" s="11"/>
      <c r="DTH785" s="11"/>
      <c r="DTI785" s="11"/>
      <c r="DTJ785" s="11"/>
      <c r="DTK785" s="11"/>
      <c r="DTL785" s="11"/>
      <c r="DTM785" s="11"/>
      <c r="DTN785" s="11"/>
      <c r="DTO785" s="11"/>
      <c r="DTP785" s="11"/>
      <c r="DTQ785" s="11"/>
      <c r="DTR785" s="11"/>
      <c r="DTS785" s="11"/>
      <c r="DTT785" s="11"/>
      <c r="DTU785" s="11"/>
      <c r="DTV785" s="11"/>
      <c r="DTW785" s="11"/>
      <c r="DTX785" s="11"/>
      <c r="DTY785" s="11"/>
      <c r="DTZ785" s="11"/>
      <c r="DUA785" s="11"/>
      <c r="DUB785" s="11"/>
      <c r="DUC785" s="11"/>
      <c r="DUD785" s="11"/>
      <c r="DUE785" s="11"/>
      <c r="DUF785" s="11"/>
      <c r="DUG785" s="11"/>
      <c r="DUH785" s="11"/>
      <c r="DUI785" s="11"/>
      <c r="DUJ785" s="11"/>
      <c r="DUK785" s="11"/>
      <c r="DUL785" s="11"/>
      <c r="DUM785" s="11"/>
      <c r="DUN785" s="11"/>
      <c r="DUO785" s="11"/>
      <c r="DUP785" s="11"/>
      <c r="DUQ785" s="11"/>
      <c r="DUR785" s="11"/>
      <c r="DUS785" s="11"/>
      <c r="DUT785" s="11"/>
      <c r="DUU785" s="11"/>
      <c r="DUV785" s="11"/>
      <c r="DUW785" s="11"/>
      <c r="DUX785" s="11"/>
      <c r="DUY785" s="11"/>
      <c r="DUZ785" s="11"/>
      <c r="DVA785" s="11"/>
      <c r="DVB785" s="11"/>
      <c r="DVC785" s="11"/>
      <c r="DVD785" s="11"/>
      <c r="DVE785" s="11"/>
      <c r="DVF785" s="11"/>
      <c r="DVG785" s="11"/>
      <c r="DVH785" s="11"/>
      <c r="DVI785" s="11"/>
      <c r="DVJ785" s="11"/>
      <c r="DVK785" s="11"/>
      <c r="DVL785" s="11"/>
      <c r="DVM785" s="11"/>
      <c r="DVN785" s="11"/>
      <c r="DVO785" s="11"/>
      <c r="DVP785" s="11"/>
      <c r="DVQ785" s="11"/>
      <c r="DVR785" s="11"/>
      <c r="DVS785" s="11"/>
      <c r="DVT785" s="11"/>
      <c r="DVU785" s="11"/>
      <c r="DVV785" s="11"/>
      <c r="DVW785" s="11"/>
      <c r="DVX785" s="11"/>
      <c r="DVY785" s="11"/>
      <c r="DVZ785" s="11"/>
      <c r="DWA785" s="11"/>
      <c r="DWB785" s="11"/>
      <c r="DWC785" s="11"/>
      <c r="DWD785" s="11"/>
      <c r="DWE785" s="11"/>
      <c r="DWF785" s="11"/>
      <c r="DWG785" s="11"/>
      <c r="DWH785" s="11"/>
      <c r="DWI785" s="11"/>
      <c r="DWJ785" s="11"/>
      <c r="DWK785" s="11"/>
      <c r="DWL785" s="11"/>
      <c r="DWM785" s="11"/>
      <c r="DWN785" s="11"/>
      <c r="DWO785" s="11"/>
      <c r="DWP785" s="11"/>
      <c r="DWQ785" s="11"/>
      <c r="DWR785" s="11"/>
      <c r="DWS785" s="11"/>
      <c r="DWT785" s="11"/>
      <c r="DWU785" s="11"/>
      <c r="DWV785" s="11"/>
      <c r="DWW785" s="11"/>
      <c r="DWX785" s="11"/>
      <c r="DWY785" s="11"/>
      <c r="DWZ785" s="11"/>
      <c r="DXA785" s="11"/>
      <c r="DXB785" s="11"/>
      <c r="DXC785" s="11"/>
      <c r="DXD785" s="11"/>
      <c r="DXE785" s="11"/>
      <c r="DXF785" s="11"/>
      <c r="DXG785" s="11"/>
      <c r="DXH785" s="11"/>
      <c r="DXI785" s="11"/>
      <c r="DXJ785" s="11"/>
      <c r="DXK785" s="11"/>
      <c r="DXL785" s="11"/>
      <c r="DXM785" s="11"/>
      <c r="DXN785" s="11"/>
      <c r="DXO785" s="11"/>
      <c r="DXP785" s="11"/>
      <c r="DXQ785" s="11"/>
      <c r="DXR785" s="11"/>
      <c r="DXS785" s="11"/>
      <c r="DXT785" s="11"/>
      <c r="DXU785" s="11"/>
      <c r="DXV785" s="11"/>
      <c r="DXW785" s="11"/>
      <c r="DXX785" s="11"/>
      <c r="DXY785" s="11"/>
      <c r="DXZ785" s="11"/>
      <c r="DYA785" s="11"/>
      <c r="DYB785" s="11"/>
      <c r="DYC785" s="11"/>
      <c r="DYD785" s="11"/>
      <c r="DYE785" s="11"/>
      <c r="DYF785" s="11"/>
      <c r="DYG785" s="11"/>
      <c r="DYH785" s="11"/>
      <c r="DYI785" s="11"/>
      <c r="DYJ785" s="11"/>
      <c r="DYK785" s="11"/>
      <c r="DYL785" s="11"/>
      <c r="DYM785" s="11"/>
      <c r="DYN785" s="11"/>
      <c r="DYO785" s="11"/>
      <c r="DYP785" s="11"/>
      <c r="DYQ785" s="11"/>
      <c r="DYR785" s="11"/>
      <c r="DYS785" s="11"/>
      <c r="DYT785" s="11"/>
      <c r="DYU785" s="11"/>
      <c r="DYV785" s="11"/>
      <c r="DYW785" s="11"/>
      <c r="DYX785" s="11"/>
      <c r="DYY785" s="11"/>
      <c r="DYZ785" s="11"/>
      <c r="DZA785" s="11"/>
      <c r="DZB785" s="11"/>
      <c r="DZC785" s="11"/>
      <c r="DZD785" s="11"/>
      <c r="DZE785" s="11"/>
      <c r="DZF785" s="11"/>
      <c r="DZG785" s="11"/>
      <c r="DZH785" s="11"/>
      <c r="DZI785" s="11"/>
      <c r="DZJ785" s="11"/>
      <c r="DZK785" s="11"/>
      <c r="DZL785" s="11"/>
      <c r="DZM785" s="11"/>
      <c r="DZN785" s="11"/>
      <c r="DZO785" s="11"/>
      <c r="DZP785" s="11"/>
      <c r="DZQ785" s="11"/>
      <c r="DZR785" s="11"/>
      <c r="DZS785" s="11"/>
      <c r="DZT785" s="11"/>
      <c r="DZU785" s="11"/>
      <c r="DZV785" s="11"/>
      <c r="DZW785" s="11"/>
      <c r="DZX785" s="11"/>
      <c r="DZY785" s="11"/>
      <c r="DZZ785" s="11"/>
      <c r="EAA785" s="11"/>
      <c r="EAB785" s="11"/>
      <c r="EAC785" s="11"/>
      <c r="EAD785" s="11"/>
      <c r="EAE785" s="11"/>
      <c r="EAF785" s="11"/>
      <c r="EAG785" s="11"/>
      <c r="EAH785" s="11"/>
      <c r="EAI785" s="11"/>
      <c r="EAJ785" s="11"/>
      <c r="EAK785" s="11"/>
      <c r="EAL785" s="11"/>
      <c r="EAM785" s="11"/>
      <c r="EAN785" s="11"/>
      <c r="EAO785" s="11"/>
      <c r="EAP785" s="11"/>
      <c r="EAQ785" s="11"/>
      <c r="EAR785" s="11"/>
      <c r="EAS785" s="11"/>
      <c r="EAT785" s="11"/>
      <c r="EAU785" s="11"/>
      <c r="EAV785" s="11"/>
      <c r="EAW785" s="11"/>
      <c r="EAX785" s="11"/>
      <c r="EAY785" s="11"/>
      <c r="EAZ785" s="11"/>
      <c r="EBA785" s="11"/>
      <c r="EBB785" s="11"/>
      <c r="EBC785" s="11"/>
      <c r="EBD785" s="11"/>
      <c r="EBE785" s="11"/>
      <c r="EBF785" s="11"/>
      <c r="EBG785" s="11"/>
      <c r="EBH785" s="11"/>
      <c r="EBI785" s="11"/>
      <c r="EBJ785" s="11"/>
      <c r="EBK785" s="11"/>
      <c r="EBL785" s="11"/>
      <c r="EBM785" s="11"/>
      <c r="EBN785" s="11"/>
      <c r="EBO785" s="11"/>
      <c r="EBP785" s="11"/>
      <c r="EBQ785" s="11"/>
      <c r="EBR785" s="11"/>
      <c r="EBS785" s="11"/>
      <c r="EBT785" s="11"/>
      <c r="EBU785" s="11"/>
      <c r="EBV785" s="11"/>
      <c r="EBW785" s="11"/>
      <c r="EBX785" s="11"/>
      <c r="EBY785" s="11"/>
      <c r="EBZ785" s="11"/>
      <c r="ECA785" s="11"/>
      <c r="ECB785" s="11"/>
      <c r="ECC785" s="11"/>
      <c r="ECD785" s="11"/>
      <c r="ECE785" s="11"/>
      <c r="ECF785" s="11"/>
      <c r="ECG785" s="11"/>
      <c r="ECH785" s="11"/>
      <c r="ECI785" s="11"/>
      <c r="ECJ785" s="11"/>
      <c r="ECK785" s="11"/>
      <c r="ECL785" s="11"/>
      <c r="ECM785" s="11"/>
      <c r="ECN785" s="11"/>
      <c r="ECO785" s="11"/>
      <c r="ECP785" s="11"/>
      <c r="ECQ785" s="11"/>
      <c r="ECR785" s="11"/>
      <c r="ECS785" s="11"/>
      <c r="ECT785" s="11"/>
      <c r="ECU785" s="11"/>
      <c r="ECV785" s="11"/>
      <c r="ECW785" s="11"/>
      <c r="ECX785" s="11"/>
      <c r="ECY785" s="11"/>
      <c r="ECZ785" s="11"/>
      <c r="EDA785" s="11"/>
      <c r="EDB785" s="11"/>
      <c r="EDC785" s="11"/>
      <c r="EDD785" s="11"/>
      <c r="EDE785" s="11"/>
      <c r="EDF785" s="11"/>
      <c r="EDG785" s="11"/>
      <c r="EDH785" s="11"/>
      <c r="EDI785" s="11"/>
      <c r="EDJ785" s="11"/>
      <c r="EDK785" s="11"/>
      <c r="EDL785" s="11"/>
      <c r="EDM785" s="11"/>
      <c r="EDN785" s="11"/>
      <c r="EDO785" s="11"/>
      <c r="EDP785" s="11"/>
      <c r="EDQ785" s="11"/>
      <c r="EDR785" s="11"/>
      <c r="EDS785" s="11"/>
      <c r="EDT785" s="11"/>
      <c r="EDU785" s="11"/>
      <c r="EDV785" s="11"/>
      <c r="EDW785" s="11"/>
      <c r="EDX785" s="11"/>
      <c r="EDY785" s="11"/>
      <c r="EDZ785" s="11"/>
      <c r="EEA785" s="11"/>
      <c r="EEB785" s="11"/>
      <c r="EEC785" s="11"/>
      <c r="EED785" s="11"/>
      <c r="EEE785" s="11"/>
      <c r="EEF785" s="11"/>
      <c r="EEG785" s="11"/>
      <c r="EEH785" s="11"/>
      <c r="EEI785" s="11"/>
      <c r="EEJ785" s="11"/>
      <c r="EEK785" s="11"/>
      <c r="EEL785" s="11"/>
      <c r="EEM785" s="11"/>
      <c r="EEN785" s="11"/>
      <c r="EEO785" s="11"/>
      <c r="EEP785" s="11"/>
      <c r="EEQ785" s="11"/>
      <c r="EER785" s="11"/>
      <c r="EES785" s="11"/>
      <c r="EET785" s="11"/>
      <c r="EEU785" s="11"/>
      <c r="EEV785" s="11"/>
      <c r="EEW785" s="11"/>
      <c r="EEX785" s="11"/>
      <c r="EEY785" s="11"/>
      <c r="EEZ785" s="11"/>
      <c r="EFA785" s="11"/>
      <c r="EFB785" s="11"/>
      <c r="EFC785" s="11"/>
      <c r="EFD785" s="11"/>
      <c r="EFE785" s="11"/>
      <c r="EFF785" s="11"/>
      <c r="EFG785" s="11"/>
      <c r="EFH785" s="11"/>
      <c r="EFI785" s="11"/>
      <c r="EFJ785" s="11"/>
      <c r="EFK785" s="11"/>
      <c r="EFL785" s="11"/>
      <c r="EFM785" s="11"/>
      <c r="EFN785" s="11"/>
      <c r="EFO785" s="11"/>
      <c r="EFP785" s="11"/>
      <c r="EFQ785" s="11"/>
      <c r="EFR785" s="11"/>
      <c r="EFS785" s="11"/>
      <c r="EFT785" s="11"/>
      <c r="EFU785" s="11"/>
      <c r="EFV785" s="11"/>
      <c r="EFW785" s="11"/>
      <c r="EFX785" s="11"/>
      <c r="EFY785" s="11"/>
      <c r="EFZ785" s="11"/>
      <c r="EGA785" s="11"/>
      <c r="EGB785" s="11"/>
      <c r="EGC785" s="11"/>
      <c r="EGD785" s="11"/>
      <c r="EGE785" s="11"/>
      <c r="EGF785" s="11"/>
      <c r="EGG785" s="11"/>
      <c r="EGH785" s="11"/>
      <c r="EGI785" s="11"/>
      <c r="EGJ785" s="11"/>
      <c r="EGK785" s="11"/>
      <c r="EGL785" s="11"/>
      <c r="EGM785" s="11"/>
      <c r="EGN785" s="11"/>
      <c r="EGO785" s="11"/>
      <c r="EGP785" s="11"/>
      <c r="EGQ785" s="11"/>
      <c r="EGR785" s="11"/>
      <c r="EGS785" s="11"/>
      <c r="EGT785" s="11"/>
      <c r="EGU785" s="11"/>
      <c r="EGV785" s="11"/>
      <c r="EGW785" s="11"/>
      <c r="EGX785" s="11"/>
      <c r="EGY785" s="11"/>
      <c r="EGZ785" s="11"/>
      <c r="EHA785" s="11"/>
      <c r="EHB785" s="11"/>
      <c r="EHC785" s="11"/>
      <c r="EHD785" s="11"/>
      <c r="EHE785" s="11"/>
      <c r="EHF785" s="11"/>
      <c r="EHG785" s="11"/>
      <c r="EHH785" s="11"/>
      <c r="EHI785" s="11"/>
      <c r="EHJ785" s="11"/>
      <c r="EHK785" s="11"/>
      <c r="EHL785" s="11"/>
      <c r="EHM785" s="11"/>
      <c r="EHN785" s="11"/>
      <c r="EHO785" s="11"/>
      <c r="EHP785" s="11"/>
      <c r="EHQ785" s="11"/>
      <c r="EHR785" s="11"/>
      <c r="EHS785" s="11"/>
      <c r="EHT785" s="11"/>
      <c r="EHU785" s="11"/>
      <c r="EHV785" s="11"/>
      <c r="EHW785" s="11"/>
      <c r="EHX785" s="11"/>
      <c r="EHY785" s="11"/>
      <c r="EHZ785" s="11"/>
      <c r="EIA785" s="11"/>
      <c r="EIB785" s="11"/>
      <c r="EIC785" s="11"/>
      <c r="EID785" s="11"/>
      <c r="EIE785" s="11"/>
      <c r="EIF785" s="11"/>
      <c r="EIG785" s="11"/>
      <c r="EIH785" s="11"/>
      <c r="EII785" s="11"/>
      <c r="EIJ785" s="11"/>
      <c r="EIK785" s="11"/>
      <c r="EIL785" s="11"/>
      <c r="EIM785" s="11"/>
      <c r="EIN785" s="11"/>
      <c r="EIO785" s="11"/>
      <c r="EIP785" s="11"/>
      <c r="EIQ785" s="11"/>
      <c r="EIR785" s="11"/>
      <c r="EIS785" s="11"/>
      <c r="EIT785" s="11"/>
      <c r="EIU785" s="11"/>
      <c r="EIV785" s="11"/>
      <c r="EIW785" s="11"/>
      <c r="EIX785" s="11"/>
      <c r="EIY785" s="11"/>
      <c r="EIZ785" s="11"/>
      <c r="EJA785" s="11"/>
      <c r="EJB785" s="11"/>
      <c r="EJC785" s="11"/>
      <c r="EJD785" s="11"/>
      <c r="EJE785" s="11"/>
      <c r="EJF785" s="11"/>
      <c r="EJG785" s="11"/>
      <c r="EJH785" s="11"/>
      <c r="EJI785" s="11"/>
      <c r="EJJ785" s="11"/>
      <c r="EJK785" s="11"/>
      <c r="EJL785" s="11"/>
      <c r="EJM785" s="11"/>
      <c r="EJN785" s="11"/>
      <c r="EJO785" s="11"/>
      <c r="EJP785" s="11"/>
      <c r="EJQ785" s="11"/>
      <c r="EJR785" s="11"/>
      <c r="EJS785" s="11"/>
      <c r="EJT785" s="11"/>
      <c r="EJU785" s="11"/>
      <c r="EJV785" s="11"/>
      <c r="EJW785" s="11"/>
      <c r="EJX785" s="11"/>
      <c r="EJY785" s="11"/>
      <c r="EJZ785" s="11"/>
      <c r="EKA785" s="11"/>
      <c r="EKB785" s="11"/>
      <c r="EKC785" s="11"/>
      <c r="EKD785" s="11"/>
      <c r="EKE785" s="11"/>
      <c r="EKF785" s="11"/>
      <c r="EKG785" s="11"/>
      <c r="EKH785" s="11"/>
      <c r="EKI785" s="11"/>
      <c r="EKJ785" s="11"/>
      <c r="EKK785" s="11"/>
      <c r="EKL785" s="11"/>
      <c r="EKM785" s="11"/>
      <c r="EKN785" s="11"/>
      <c r="EKO785" s="11"/>
      <c r="EKP785" s="11"/>
      <c r="EKQ785" s="11"/>
      <c r="EKR785" s="11"/>
      <c r="EKS785" s="11"/>
      <c r="EKT785" s="11"/>
      <c r="EKU785" s="11"/>
      <c r="EKV785" s="11"/>
      <c r="EKW785" s="11"/>
      <c r="EKX785" s="11"/>
      <c r="EKY785" s="11"/>
      <c r="EKZ785" s="11"/>
      <c r="ELA785" s="11"/>
      <c r="ELB785" s="11"/>
      <c r="ELC785" s="11"/>
      <c r="ELD785" s="11"/>
      <c r="ELE785" s="11"/>
      <c r="ELF785" s="11"/>
      <c r="ELG785" s="11"/>
      <c r="ELH785" s="11"/>
      <c r="ELI785" s="11"/>
      <c r="ELJ785" s="11"/>
      <c r="ELK785" s="11"/>
      <c r="ELL785" s="11"/>
      <c r="ELM785" s="11"/>
      <c r="ELN785" s="11"/>
      <c r="ELO785" s="11"/>
      <c r="ELP785" s="11"/>
      <c r="ELQ785" s="11"/>
      <c r="ELR785" s="11"/>
      <c r="ELS785" s="11"/>
      <c r="ELT785" s="11"/>
      <c r="ELU785" s="11"/>
    </row>
    <row r="787" spans="1:20 1271:3713">
      <c r="B787" s="505" t="s">
        <v>753</v>
      </c>
      <c r="C787" s="506"/>
      <c r="D787" s="506"/>
      <c r="E787" s="507"/>
    </row>
    <row r="788" spans="1:20 1271:3713">
      <c r="B788" s="179" t="s">
        <v>6</v>
      </c>
      <c r="C788" s="169" t="s">
        <v>50</v>
      </c>
      <c r="D788" s="158" t="s">
        <v>41</v>
      </c>
      <c r="E788" s="158" t="s">
        <v>28</v>
      </c>
    </row>
    <row r="789" spans="1:20 1271:3713">
      <c r="B789" s="297" t="s">
        <v>807</v>
      </c>
      <c r="C789" s="521">
        <v>97.7</v>
      </c>
      <c r="D789" s="167" t="s">
        <v>760</v>
      </c>
      <c r="E789" s="167" t="s">
        <v>756</v>
      </c>
    </row>
    <row r="790" spans="1:20 1271:3713">
      <c r="B790" s="297" t="s">
        <v>743</v>
      </c>
      <c r="C790" s="521">
        <v>1.45</v>
      </c>
      <c r="D790" s="167" t="s">
        <v>759</v>
      </c>
      <c r="E790" s="167" t="s">
        <v>756</v>
      </c>
    </row>
    <row r="791" spans="1:20 1271:3713">
      <c r="B791" s="297" t="s">
        <v>757</v>
      </c>
      <c r="C791" s="521">
        <v>623</v>
      </c>
      <c r="D791" s="167" t="s">
        <v>760</v>
      </c>
      <c r="E791" s="167" t="s">
        <v>756</v>
      </c>
    </row>
    <row r="792" spans="1:20 1271:3713">
      <c r="B792" s="297" t="s">
        <v>765</v>
      </c>
      <c r="C792" s="521">
        <v>1.64</v>
      </c>
      <c r="D792" s="167" t="s">
        <v>759</v>
      </c>
      <c r="E792" s="167" t="s">
        <v>756</v>
      </c>
    </row>
    <row r="793" spans="1:20 1271:3713">
      <c r="B793" s="297" t="s">
        <v>758</v>
      </c>
      <c r="C793" s="521">
        <v>273</v>
      </c>
      <c r="D793" s="167" t="s">
        <v>761</v>
      </c>
      <c r="E793" s="167" t="s">
        <v>756</v>
      </c>
    </row>
    <row r="794" spans="1:20 1271:3713">
      <c r="B794" s="297" t="s">
        <v>762</v>
      </c>
      <c r="C794" s="521">
        <v>12.2</v>
      </c>
      <c r="D794" s="167" t="s">
        <v>764</v>
      </c>
      <c r="E794" s="167" t="s">
        <v>756</v>
      </c>
    </row>
    <row r="795" spans="1:20 1271:3713">
      <c r="B795" s="297" t="s">
        <v>763</v>
      </c>
      <c r="C795" s="521">
        <v>12.3</v>
      </c>
      <c r="D795" s="167" t="s">
        <v>760</v>
      </c>
      <c r="E795" s="167" t="s">
        <v>756</v>
      </c>
    </row>
    <row r="796" spans="1:20 1271:3713">
      <c r="B796" s="82" t="s">
        <v>744</v>
      </c>
      <c r="C796" s="284"/>
      <c r="D796" s="284"/>
      <c r="E796" s="284"/>
    </row>
    <row r="797" spans="1:20 1271:3713">
      <c r="B797" s="82" t="s">
        <v>745</v>
      </c>
      <c r="C797" s="284"/>
      <c r="D797" s="284"/>
      <c r="E797" s="284"/>
    </row>
    <row r="798" spans="1:20 1271:3713">
      <c r="B798" s="82" t="s">
        <v>746</v>
      </c>
      <c r="C798" s="284"/>
      <c r="D798" s="284"/>
      <c r="E798" s="284"/>
    </row>
    <row r="799" spans="1:20 1271:3713">
      <c r="B799" s="82" t="s">
        <v>747</v>
      </c>
      <c r="C799" s="284"/>
      <c r="D799" s="284"/>
      <c r="E799" s="284"/>
    </row>
    <row r="800" spans="1:20 1271:3713">
      <c r="B800" s="82" t="s">
        <v>748</v>
      </c>
      <c r="C800" s="284"/>
      <c r="D800" s="284"/>
      <c r="E800" s="284"/>
    </row>
    <row r="801" spans="1:341 1271:3713">
      <c r="B801" s="82" t="s">
        <v>749</v>
      </c>
      <c r="C801" s="284"/>
      <c r="D801" s="284"/>
      <c r="E801" s="284"/>
    </row>
    <row r="802" spans="1:341 1271:3713">
      <c r="B802" s="82" t="s">
        <v>750</v>
      </c>
      <c r="C802" s="284"/>
      <c r="D802" s="284"/>
      <c r="E802" s="284"/>
    </row>
    <row r="803" spans="1:341 1271:3713">
      <c r="B803" s="82" t="s">
        <v>806</v>
      </c>
      <c r="C803" s="284"/>
      <c r="D803" s="284"/>
      <c r="E803" s="284"/>
    </row>
    <row r="805" spans="1:341 1271:3713" s="176" customFormat="1">
      <c r="A805" s="174"/>
      <c r="B805" s="174" t="s">
        <v>782</v>
      </c>
      <c r="C805" s="174"/>
      <c r="D805" s="174"/>
      <c r="E805" s="174"/>
      <c r="F805" s="174"/>
      <c r="G805" s="174"/>
      <c r="H805" s="175"/>
      <c r="I805" s="175"/>
      <c r="J805" s="175"/>
      <c r="S805" s="420"/>
      <c r="T805" s="452"/>
      <c r="AVW805" s="11"/>
      <c r="AVX805" s="11"/>
      <c r="AVY805" s="11"/>
      <c r="AVZ805" s="11"/>
      <c r="AWA805" s="11"/>
      <c r="AWB805" s="11"/>
      <c r="AWC805" s="11"/>
      <c r="AWD805" s="11"/>
      <c r="AWE805" s="11"/>
      <c r="AWF805" s="11"/>
      <c r="AWG805" s="11"/>
      <c r="AWH805" s="11"/>
      <c r="AWI805" s="11"/>
      <c r="AWJ805" s="11"/>
      <c r="AWK805" s="11"/>
      <c r="AWL805" s="11"/>
      <c r="AWM805" s="11"/>
      <c r="AWN805" s="11"/>
      <c r="AWO805" s="11"/>
      <c r="AWP805" s="11"/>
      <c r="AWQ805" s="11"/>
      <c r="AWR805" s="11"/>
      <c r="AWS805" s="11"/>
      <c r="AWT805" s="11"/>
      <c r="AWU805" s="11"/>
      <c r="AWV805" s="11"/>
      <c r="AWW805" s="11"/>
      <c r="AWX805" s="11"/>
      <c r="AWY805" s="11"/>
      <c r="AWZ805" s="11"/>
      <c r="AXA805" s="11"/>
      <c r="AXB805" s="11"/>
      <c r="AXC805" s="11"/>
      <c r="AXD805" s="11"/>
      <c r="AXE805" s="11"/>
      <c r="AXF805" s="11"/>
      <c r="AXG805" s="11"/>
      <c r="AXH805" s="11"/>
      <c r="AXI805" s="11"/>
      <c r="AXJ805" s="11"/>
      <c r="AXK805" s="11"/>
      <c r="AXL805" s="11"/>
      <c r="AXM805" s="11"/>
      <c r="AXN805" s="11"/>
      <c r="AXO805" s="11"/>
      <c r="AXP805" s="11"/>
      <c r="AXQ805" s="11"/>
      <c r="AXR805" s="11"/>
      <c r="AXS805" s="11"/>
      <c r="AXT805" s="11"/>
      <c r="AXU805" s="11"/>
      <c r="AXV805" s="11"/>
      <c r="AXW805" s="11"/>
      <c r="AXX805" s="11"/>
      <c r="AXY805" s="11"/>
      <c r="AXZ805" s="11"/>
      <c r="AYA805" s="11"/>
      <c r="AYB805" s="11"/>
      <c r="AYC805" s="11"/>
      <c r="AYD805" s="11"/>
      <c r="AYE805" s="11"/>
      <c r="AYF805" s="11"/>
      <c r="AYG805" s="11"/>
      <c r="AYH805" s="11"/>
      <c r="AYI805" s="11"/>
      <c r="AYJ805" s="11"/>
      <c r="AYK805" s="11"/>
      <c r="AYL805" s="11"/>
      <c r="AYM805" s="11"/>
      <c r="AYN805" s="11"/>
      <c r="AYO805" s="11"/>
      <c r="AYP805" s="11"/>
      <c r="AYQ805" s="11"/>
      <c r="AYR805" s="11"/>
      <c r="AYS805" s="11"/>
      <c r="AYT805" s="11"/>
      <c r="AYU805" s="11"/>
      <c r="AYV805" s="11"/>
      <c r="AYW805" s="11"/>
      <c r="AYX805" s="11"/>
      <c r="AYY805" s="11"/>
      <c r="AYZ805" s="11"/>
      <c r="AZA805" s="11"/>
      <c r="AZB805" s="11"/>
      <c r="AZC805" s="11"/>
      <c r="AZD805" s="11"/>
      <c r="AZE805" s="11"/>
      <c r="AZF805" s="11"/>
      <c r="AZG805" s="11"/>
      <c r="AZH805" s="11"/>
      <c r="AZI805" s="11"/>
      <c r="AZJ805" s="11"/>
      <c r="AZK805" s="11"/>
      <c r="AZL805" s="11"/>
      <c r="AZM805" s="11"/>
      <c r="AZN805" s="11"/>
      <c r="AZO805" s="11"/>
      <c r="AZP805" s="11"/>
      <c r="AZQ805" s="11"/>
      <c r="AZR805" s="11"/>
      <c r="AZS805" s="11"/>
      <c r="AZT805" s="11"/>
      <c r="AZU805" s="11"/>
      <c r="AZV805" s="11"/>
      <c r="AZW805" s="11"/>
      <c r="AZX805" s="11"/>
      <c r="AZY805" s="11"/>
      <c r="AZZ805" s="11"/>
      <c r="BAA805" s="11"/>
      <c r="BAB805" s="11"/>
      <c r="BAC805" s="11"/>
      <c r="BAD805" s="11"/>
      <c r="BAE805" s="11"/>
      <c r="BAF805" s="11"/>
      <c r="BAG805" s="11"/>
      <c r="BAH805" s="11"/>
      <c r="BAI805" s="11"/>
      <c r="BAJ805" s="11"/>
      <c r="BAK805" s="11"/>
      <c r="BAL805" s="11"/>
      <c r="BAM805" s="11"/>
      <c r="BAN805" s="11"/>
      <c r="BAO805" s="11"/>
      <c r="BAP805" s="11"/>
      <c r="BAQ805" s="11"/>
      <c r="BAR805" s="11"/>
      <c r="BAS805" s="11"/>
      <c r="BAT805" s="11"/>
      <c r="BAU805" s="11"/>
      <c r="BAV805" s="11"/>
      <c r="BAW805" s="11"/>
      <c r="BAX805" s="11"/>
      <c r="BAY805" s="11"/>
      <c r="BAZ805" s="11"/>
      <c r="BBA805" s="11"/>
      <c r="BBB805" s="11"/>
      <c r="BBC805" s="11"/>
      <c r="BBD805" s="11"/>
      <c r="BBE805" s="11"/>
      <c r="BBF805" s="11"/>
      <c r="BBG805" s="11"/>
      <c r="BBH805" s="11"/>
      <c r="BBI805" s="11"/>
      <c r="BBJ805" s="11"/>
      <c r="BBK805" s="11"/>
      <c r="BBL805" s="11"/>
      <c r="BBM805" s="11"/>
      <c r="BBN805" s="11"/>
      <c r="BBO805" s="11"/>
      <c r="BBP805" s="11"/>
      <c r="BBQ805" s="11"/>
      <c r="BBR805" s="11"/>
      <c r="BBS805" s="11"/>
      <c r="BBT805" s="11"/>
      <c r="BBU805" s="11"/>
      <c r="BBV805" s="11"/>
      <c r="BBW805" s="11"/>
      <c r="BBX805" s="11"/>
      <c r="BBY805" s="11"/>
      <c r="BBZ805" s="11"/>
      <c r="BCA805" s="11"/>
      <c r="BCB805" s="11"/>
      <c r="BCC805" s="11"/>
      <c r="BCD805" s="11"/>
      <c r="BCE805" s="11"/>
      <c r="BCF805" s="11"/>
      <c r="BCG805" s="11"/>
      <c r="BCH805" s="11"/>
      <c r="BCI805" s="11"/>
      <c r="BCJ805" s="11"/>
      <c r="BCK805" s="11"/>
      <c r="BCL805" s="11"/>
      <c r="BCM805" s="11"/>
      <c r="BCN805" s="11"/>
      <c r="BCO805" s="11"/>
      <c r="BCP805" s="11"/>
      <c r="BCQ805" s="11"/>
      <c r="BCR805" s="11"/>
      <c r="BCS805" s="11"/>
      <c r="BCT805" s="11"/>
      <c r="BCU805" s="11"/>
      <c r="BCV805" s="11"/>
      <c r="BCW805" s="11"/>
      <c r="BCX805" s="11"/>
      <c r="BCY805" s="11"/>
      <c r="BCZ805" s="11"/>
      <c r="BDA805" s="11"/>
      <c r="BDB805" s="11"/>
      <c r="BDC805" s="11"/>
      <c r="BDD805" s="11"/>
      <c r="BDE805" s="11"/>
      <c r="BDF805" s="11"/>
      <c r="BDG805" s="11"/>
      <c r="BDH805" s="11"/>
      <c r="BDI805" s="11"/>
      <c r="BDJ805" s="11"/>
      <c r="BDK805" s="11"/>
      <c r="BDL805" s="11"/>
      <c r="BDM805" s="11"/>
      <c r="BDN805" s="11"/>
      <c r="BDO805" s="11"/>
      <c r="BDP805" s="11"/>
      <c r="BDQ805" s="11"/>
      <c r="BDR805" s="11"/>
      <c r="BDS805" s="11"/>
      <c r="BDT805" s="11"/>
      <c r="BDU805" s="11"/>
      <c r="BDV805" s="11"/>
      <c r="BDW805" s="11"/>
      <c r="BDX805" s="11"/>
      <c r="BDY805" s="11"/>
      <c r="BDZ805" s="11"/>
      <c r="BEA805" s="11"/>
      <c r="BEB805" s="11"/>
      <c r="BEC805" s="11"/>
      <c r="BED805" s="11"/>
      <c r="BEE805" s="11"/>
      <c r="BEF805" s="11"/>
      <c r="BEG805" s="11"/>
      <c r="BEH805" s="11"/>
      <c r="BEI805" s="11"/>
      <c r="BEJ805" s="11"/>
      <c r="BEK805" s="11"/>
      <c r="BEL805" s="11"/>
      <c r="BEM805" s="11"/>
      <c r="BEN805" s="11"/>
      <c r="BEO805" s="11"/>
      <c r="BEP805" s="11"/>
      <c r="BEQ805" s="11"/>
      <c r="BER805" s="11"/>
      <c r="BES805" s="11"/>
      <c r="BET805" s="11"/>
      <c r="BEU805" s="11"/>
      <c r="BEV805" s="11"/>
      <c r="BEW805" s="11"/>
      <c r="BEX805" s="11"/>
      <c r="BEY805" s="11"/>
      <c r="BEZ805" s="11"/>
      <c r="BFA805" s="11"/>
      <c r="BFB805" s="11"/>
      <c r="BFC805" s="11"/>
      <c r="BFD805" s="11"/>
      <c r="BFE805" s="11"/>
      <c r="BFF805" s="11"/>
      <c r="BFG805" s="11"/>
      <c r="BFH805" s="11"/>
      <c r="BFI805" s="11"/>
      <c r="BFJ805" s="11"/>
      <c r="BFK805" s="11"/>
      <c r="BFL805" s="11"/>
      <c r="BFM805" s="11"/>
      <c r="BFN805" s="11"/>
      <c r="BFO805" s="11"/>
      <c r="BFP805" s="11"/>
      <c r="BFQ805" s="11"/>
      <c r="BFR805" s="11"/>
      <c r="BFS805" s="11"/>
      <c r="BFT805" s="11"/>
      <c r="BFU805" s="11"/>
      <c r="BFV805" s="11"/>
      <c r="BFW805" s="11"/>
      <c r="BFX805" s="11"/>
      <c r="BFY805" s="11"/>
      <c r="BFZ805" s="11"/>
      <c r="BGA805" s="11"/>
      <c r="BGB805" s="11"/>
      <c r="BGC805" s="11"/>
      <c r="BGD805" s="11"/>
      <c r="BGE805" s="11"/>
      <c r="BGF805" s="11"/>
      <c r="BGG805" s="11"/>
      <c r="BGH805" s="11"/>
      <c r="BGI805" s="11"/>
      <c r="BGJ805" s="11"/>
      <c r="BGK805" s="11"/>
      <c r="BGL805" s="11"/>
      <c r="BGM805" s="11"/>
      <c r="BGN805" s="11"/>
      <c r="BGO805" s="11"/>
      <c r="BGP805" s="11"/>
      <c r="BGQ805" s="11"/>
      <c r="BGR805" s="11"/>
      <c r="BGS805" s="11"/>
      <c r="BGT805" s="11"/>
      <c r="BGU805" s="11"/>
      <c r="BGV805" s="11"/>
      <c r="BGW805" s="11"/>
      <c r="BGX805" s="11"/>
      <c r="BGY805" s="11"/>
      <c r="BGZ805" s="11"/>
      <c r="BHA805" s="11"/>
      <c r="BHB805" s="11"/>
      <c r="BHC805" s="11"/>
      <c r="BHD805" s="11"/>
      <c r="BHE805" s="11"/>
      <c r="BHF805" s="11"/>
      <c r="BHG805" s="11"/>
      <c r="BHH805" s="11"/>
      <c r="BHI805" s="11"/>
      <c r="BHJ805" s="11"/>
      <c r="BHK805" s="11"/>
      <c r="BHL805" s="11"/>
      <c r="BHM805" s="11"/>
      <c r="BHN805" s="11"/>
      <c r="BHO805" s="11"/>
      <c r="BHP805" s="11"/>
      <c r="BHQ805" s="11"/>
      <c r="BHR805" s="11"/>
      <c r="BHS805" s="11"/>
      <c r="BHT805" s="11"/>
      <c r="BHU805" s="11"/>
      <c r="BHV805" s="11"/>
      <c r="BHW805" s="11"/>
      <c r="BHX805" s="11"/>
      <c r="BHY805" s="11"/>
      <c r="BHZ805" s="11"/>
      <c r="BIA805" s="11"/>
      <c r="BIB805" s="11"/>
      <c r="BIC805" s="11"/>
      <c r="BID805" s="11"/>
      <c r="BIE805" s="11"/>
      <c r="BIF805" s="11"/>
      <c r="BIG805" s="11"/>
      <c r="BIH805" s="11"/>
      <c r="BII805" s="11"/>
      <c r="BIJ805" s="11"/>
      <c r="BIK805" s="11"/>
      <c r="BIL805" s="11"/>
      <c r="BIM805" s="11"/>
      <c r="BIN805" s="11"/>
      <c r="BIO805" s="11"/>
      <c r="BIP805" s="11"/>
      <c r="BIQ805" s="11"/>
      <c r="BIR805" s="11"/>
      <c r="BIS805" s="11"/>
      <c r="BIT805" s="11"/>
      <c r="BIU805" s="11"/>
      <c r="BIV805" s="11"/>
      <c r="BIW805" s="11"/>
      <c r="BIX805" s="11"/>
      <c r="BIY805" s="11"/>
      <c r="BIZ805" s="11"/>
      <c r="BJA805" s="11"/>
      <c r="BJB805" s="11"/>
      <c r="BJC805" s="11"/>
      <c r="BJD805" s="11"/>
      <c r="BJE805" s="11"/>
      <c r="BJF805" s="11"/>
      <c r="BJG805" s="11"/>
      <c r="BJH805" s="11"/>
      <c r="BJI805" s="11"/>
      <c r="BJJ805" s="11"/>
      <c r="BJK805" s="11"/>
      <c r="BJL805" s="11"/>
      <c r="BJM805" s="11"/>
      <c r="BJN805" s="11"/>
      <c r="BJO805" s="11"/>
      <c r="BJP805" s="11"/>
      <c r="BJQ805" s="11"/>
      <c r="BJR805" s="11"/>
      <c r="BJS805" s="11"/>
      <c r="BJT805" s="11"/>
      <c r="BJU805" s="11"/>
      <c r="BJV805" s="11"/>
      <c r="BJW805" s="11"/>
      <c r="BJX805" s="11"/>
      <c r="BJY805" s="11"/>
      <c r="BJZ805" s="11"/>
      <c r="BKA805" s="11"/>
      <c r="BKB805" s="11"/>
      <c r="BKC805" s="11"/>
      <c r="BKD805" s="11"/>
      <c r="BKE805" s="11"/>
      <c r="BKF805" s="11"/>
      <c r="BKG805" s="11"/>
      <c r="BKH805" s="11"/>
      <c r="BKI805" s="11"/>
      <c r="BKJ805" s="11"/>
      <c r="BKK805" s="11"/>
      <c r="BKL805" s="11"/>
      <c r="BKM805" s="11"/>
      <c r="BKN805" s="11"/>
      <c r="BKO805" s="11"/>
      <c r="BKP805" s="11"/>
      <c r="BKQ805" s="11"/>
      <c r="BKR805" s="11"/>
      <c r="BKS805" s="11"/>
      <c r="BKT805" s="11"/>
      <c r="BKU805" s="11"/>
      <c r="BKV805" s="11"/>
      <c r="BKW805" s="11"/>
      <c r="BKX805" s="11"/>
      <c r="BKY805" s="11"/>
      <c r="BKZ805" s="11"/>
      <c r="BLA805" s="11"/>
      <c r="BLB805" s="11"/>
      <c r="BLC805" s="11"/>
      <c r="BLD805" s="11"/>
      <c r="BLE805" s="11"/>
      <c r="BLF805" s="11"/>
      <c r="BLG805" s="11"/>
      <c r="BLH805" s="11"/>
      <c r="BLI805" s="11"/>
      <c r="BLJ805" s="11"/>
      <c r="BLK805" s="11"/>
      <c r="BLL805" s="11"/>
      <c r="BLM805" s="11"/>
      <c r="BLN805" s="11"/>
      <c r="BLO805" s="11"/>
      <c r="BLP805" s="11"/>
      <c r="BLQ805" s="11"/>
      <c r="BLR805" s="11"/>
      <c r="BLS805" s="11"/>
      <c r="BLT805" s="11"/>
      <c r="BLU805" s="11"/>
      <c r="BLV805" s="11"/>
      <c r="BLW805" s="11"/>
      <c r="BLX805" s="11"/>
      <c r="BLY805" s="11"/>
      <c r="BLZ805" s="11"/>
      <c r="BMA805" s="11"/>
      <c r="BMB805" s="11"/>
      <c r="BMC805" s="11"/>
      <c r="BMD805" s="11"/>
      <c r="BME805" s="11"/>
      <c r="BMF805" s="11"/>
      <c r="BMG805" s="11"/>
      <c r="BMH805" s="11"/>
      <c r="BMI805" s="11"/>
      <c r="BMJ805" s="11"/>
      <c r="BMK805" s="11"/>
      <c r="BML805" s="11"/>
      <c r="BMM805" s="11"/>
      <c r="BMN805" s="11"/>
      <c r="BMO805" s="11"/>
      <c r="BMP805" s="11"/>
      <c r="BMQ805" s="11"/>
      <c r="BMR805" s="11"/>
      <c r="BMS805" s="11"/>
      <c r="BMT805" s="11"/>
      <c r="BMU805" s="11"/>
      <c r="BMV805" s="11"/>
      <c r="BMW805" s="11"/>
      <c r="BMX805" s="11"/>
      <c r="BMY805" s="11"/>
      <c r="BMZ805" s="11"/>
      <c r="BNA805" s="11"/>
      <c r="BNB805" s="11"/>
      <c r="BNC805" s="11"/>
      <c r="BND805" s="11"/>
      <c r="BNE805" s="11"/>
      <c r="BNF805" s="11"/>
      <c r="BNG805" s="11"/>
      <c r="BNH805" s="11"/>
      <c r="BNI805" s="11"/>
      <c r="BNJ805" s="11"/>
      <c r="BNK805" s="11"/>
      <c r="BNL805" s="11"/>
      <c r="BNM805" s="11"/>
      <c r="BNN805" s="11"/>
      <c r="BNO805" s="11"/>
      <c r="BNP805" s="11"/>
      <c r="BNQ805" s="11"/>
      <c r="BNR805" s="11"/>
      <c r="BNS805" s="11"/>
      <c r="BNT805" s="11"/>
      <c r="BNU805" s="11"/>
      <c r="BNV805" s="11"/>
      <c r="BNW805" s="11"/>
      <c r="BNX805" s="11"/>
      <c r="BNY805" s="11"/>
      <c r="BNZ805" s="11"/>
      <c r="BOA805" s="11"/>
      <c r="BOB805" s="11"/>
      <c r="BOC805" s="11"/>
      <c r="BOD805" s="11"/>
      <c r="BOE805" s="11"/>
      <c r="BOF805" s="11"/>
      <c r="BOG805" s="11"/>
      <c r="BOH805" s="11"/>
      <c r="BOI805" s="11"/>
      <c r="BOJ805" s="11"/>
      <c r="BOK805" s="11"/>
      <c r="BOL805" s="11"/>
      <c r="BOM805" s="11"/>
      <c r="BON805" s="11"/>
      <c r="BOO805" s="11"/>
      <c r="BOP805" s="11"/>
      <c r="BOQ805" s="11"/>
      <c r="BOR805" s="11"/>
      <c r="BOS805" s="11"/>
      <c r="BOT805" s="11"/>
      <c r="BOU805" s="11"/>
      <c r="BOV805" s="11"/>
      <c r="BOW805" s="11"/>
      <c r="BOX805" s="11"/>
      <c r="BOY805" s="11"/>
      <c r="BOZ805" s="11"/>
      <c r="BPA805" s="11"/>
      <c r="BPB805" s="11"/>
      <c r="BPC805" s="11"/>
      <c r="BPD805" s="11"/>
      <c r="BPE805" s="11"/>
      <c r="BPF805" s="11"/>
      <c r="BPG805" s="11"/>
      <c r="BPH805" s="11"/>
      <c r="BPI805" s="11"/>
      <c r="BPJ805" s="11"/>
      <c r="BPK805" s="11"/>
      <c r="BPL805" s="11"/>
      <c r="BPM805" s="11"/>
      <c r="BPN805" s="11"/>
      <c r="BPO805" s="11"/>
      <c r="BPP805" s="11"/>
      <c r="BPQ805" s="11"/>
      <c r="BPR805" s="11"/>
      <c r="BPS805" s="11"/>
      <c r="BPT805" s="11"/>
      <c r="BPU805" s="11"/>
      <c r="BPV805" s="11"/>
      <c r="BPW805" s="11"/>
      <c r="BPX805" s="11"/>
      <c r="BPY805" s="11"/>
      <c r="BPZ805" s="11"/>
      <c r="BQA805" s="11"/>
      <c r="BQB805" s="11"/>
      <c r="BQC805" s="11"/>
      <c r="BQD805" s="11"/>
      <c r="BQE805" s="11"/>
      <c r="BQF805" s="11"/>
      <c r="BQG805" s="11"/>
      <c r="BQH805" s="11"/>
      <c r="BQI805" s="11"/>
      <c r="BQJ805" s="11"/>
      <c r="BQK805" s="11"/>
      <c r="BQL805" s="11"/>
      <c r="BQM805" s="11"/>
      <c r="BQN805" s="11"/>
      <c r="BQO805" s="11"/>
      <c r="BQP805" s="11"/>
      <c r="BQQ805" s="11"/>
      <c r="BQR805" s="11"/>
      <c r="BQS805" s="11"/>
      <c r="BQT805" s="11"/>
      <c r="BQU805" s="11"/>
      <c r="BQV805" s="11"/>
      <c r="BQW805" s="11"/>
      <c r="BQX805" s="11"/>
      <c r="BQY805" s="11"/>
      <c r="BQZ805" s="11"/>
      <c r="BRA805" s="11"/>
      <c r="BRB805" s="11"/>
      <c r="BRC805" s="11"/>
      <c r="BRD805" s="11"/>
      <c r="BRE805" s="11"/>
      <c r="BRF805" s="11"/>
      <c r="BRG805" s="11"/>
      <c r="BRH805" s="11"/>
      <c r="BRI805" s="11"/>
      <c r="BRJ805" s="11"/>
      <c r="BRK805" s="11"/>
      <c r="BRL805" s="11"/>
      <c r="BRM805" s="11"/>
      <c r="BRN805" s="11"/>
      <c r="BRO805" s="11"/>
      <c r="BRP805" s="11"/>
      <c r="BRQ805" s="11"/>
      <c r="BRR805" s="11"/>
      <c r="BRS805" s="11"/>
      <c r="BRT805" s="11"/>
      <c r="BRU805" s="11"/>
      <c r="BRV805" s="11"/>
      <c r="BRW805" s="11"/>
      <c r="BRX805" s="11"/>
      <c r="BRY805" s="11"/>
      <c r="BRZ805" s="11"/>
      <c r="BSA805" s="11"/>
      <c r="BSB805" s="11"/>
      <c r="BSC805" s="11"/>
      <c r="BSD805" s="11"/>
      <c r="BSE805" s="11"/>
      <c r="BSF805" s="11"/>
      <c r="BSG805" s="11"/>
      <c r="BSH805" s="11"/>
      <c r="BSI805" s="11"/>
      <c r="BSJ805" s="11"/>
      <c r="BSK805" s="11"/>
      <c r="BSL805" s="11"/>
      <c r="BSM805" s="11"/>
      <c r="BSN805" s="11"/>
      <c r="BSO805" s="11"/>
      <c r="BSP805" s="11"/>
      <c r="BSQ805" s="11"/>
      <c r="BSR805" s="11"/>
      <c r="BSS805" s="11"/>
      <c r="BST805" s="11"/>
      <c r="BSU805" s="11"/>
      <c r="BSV805" s="11"/>
      <c r="BSW805" s="11"/>
      <c r="BSX805" s="11"/>
      <c r="BSY805" s="11"/>
      <c r="BSZ805" s="11"/>
      <c r="BTA805" s="11"/>
      <c r="BTB805" s="11"/>
      <c r="BTC805" s="11"/>
      <c r="BTD805" s="11"/>
      <c r="BTE805" s="11"/>
      <c r="BTF805" s="11"/>
      <c r="BTG805" s="11"/>
      <c r="BTH805" s="11"/>
      <c r="BTI805" s="11"/>
      <c r="BTJ805" s="11"/>
      <c r="BTK805" s="11"/>
      <c r="BTL805" s="11"/>
      <c r="BTM805" s="11"/>
      <c r="BTN805" s="11"/>
      <c r="BTO805" s="11"/>
      <c r="BTP805" s="11"/>
      <c r="BTQ805" s="11"/>
      <c r="BTR805" s="11"/>
      <c r="BTS805" s="11"/>
      <c r="BTT805" s="11"/>
      <c r="BTU805" s="11"/>
      <c r="BTV805" s="11"/>
      <c r="BTW805" s="11"/>
      <c r="BTX805" s="11"/>
      <c r="BTY805" s="11"/>
      <c r="BTZ805" s="11"/>
      <c r="BUA805" s="11"/>
      <c r="BUB805" s="11"/>
      <c r="BUC805" s="11"/>
      <c r="BUD805" s="11"/>
      <c r="BUE805" s="11"/>
      <c r="BUF805" s="11"/>
      <c r="BUG805" s="11"/>
      <c r="BUH805" s="11"/>
      <c r="BUI805" s="11"/>
      <c r="BUJ805" s="11"/>
      <c r="BUK805" s="11"/>
      <c r="BUL805" s="11"/>
      <c r="BUM805" s="11"/>
      <c r="BUN805" s="11"/>
      <c r="BUO805" s="11"/>
      <c r="BUP805" s="11"/>
      <c r="BUQ805" s="11"/>
      <c r="BUR805" s="11"/>
      <c r="BUS805" s="11"/>
      <c r="BUT805" s="11"/>
      <c r="BUU805" s="11"/>
      <c r="BUV805" s="11"/>
      <c r="BUW805" s="11"/>
      <c r="BUX805" s="11"/>
      <c r="BUY805" s="11"/>
      <c r="BUZ805" s="11"/>
      <c r="BVA805" s="11"/>
      <c r="BVB805" s="11"/>
      <c r="BVC805" s="11"/>
      <c r="BVD805" s="11"/>
      <c r="BVE805" s="11"/>
      <c r="BVF805" s="11"/>
      <c r="BVG805" s="11"/>
      <c r="BVH805" s="11"/>
      <c r="BVI805" s="11"/>
      <c r="BVJ805" s="11"/>
      <c r="BVK805" s="11"/>
      <c r="BVL805" s="11"/>
      <c r="BVM805" s="11"/>
      <c r="BVN805" s="11"/>
      <c r="BVO805" s="11"/>
      <c r="BVP805" s="11"/>
      <c r="BVQ805" s="11"/>
      <c r="BVR805" s="11"/>
      <c r="BVS805" s="11"/>
      <c r="BVT805" s="11"/>
      <c r="BVU805" s="11"/>
      <c r="BVV805" s="11"/>
      <c r="BVW805" s="11"/>
      <c r="BVX805" s="11"/>
      <c r="BVY805" s="11"/>
      <c r="BVZ805" s="11"/>
      <c r="BWA805" s="11"/>
      <c r="BWB805" s="11"/>
      <c r="BWC805" s="11"/>
      <c r="BWD805" s="11"/>
      <c r="BWE805" s="11"/>
      <c r="BWF805" s="11"/>
      <c r="BWG805" s="11"/>
      <c r="BWH805" s="11"/>
      <c r="BWI805" s="11"/>
      <c r="BWJ805" s="11"/>
      <c r="BWK805" s="11"/>
      <c r="BWL805" s="11"/>
      <c r="BWM805" s="11"/>
      <c r="BWN805" s="11"/>
      <c r="BWO805" s="11"/>
      <c r="BWP805" s="11"/>
      <c r="BWQ805" s="11"/>
      <c r="BWR805" s="11"/>
      <c r="BWS805" s="11"/>
      <c r="BWT805" s="11"/>
      <c r="BWU805" s="11"/>
      <c r="BWV805" s="11"/>
      <c r="BWW805" s="11"/>
      <c r="BWX805" s="11"/>
      <c r="BWY805" s="11"/>
      <c r="BWZ805" s="11"/>
      <c r="BXA805" s="11"/>
      <c r="BXB805" s="11"/>
      <c r="BXC805" s="11"/>
      <c r="BXD805" s="11"/>
      <c r="BXE805" s="11"/>
      <c r="BXF805" s="11"/>
      <c r="BXG805" s="11"/>
      <c r="BXH805" s="11"/>
      <c r="BXI805" s="11"/>
      <c r="BXJ805" s="11"/>
      <c r="BXK805" s="11"/>
      <c r="BXL805" s="11"/>
      <c r="BXM805" s="11"/>
      <c r="BXN805" s="11"/>
      <c r="BXO805" s="11"/>
      <c r="BXP805" s="11"/>
      <c r="BXQ805" s="11"/>
      <c r="BXR805" s="11"/>
      <c r="BXS805" s="11"/>
      <c r="BXT805" s="11"/>
      <c r="BXU805" s="11"/>
      <c r="BXV805" s="11"/>
      <c r="BXW805" s="11"/>
      <c r="BXX805" s="11"/>
      <c r="BXY805" s="11"/>
      <c r="BXZ805" s="11"/>
      <c r="BYA805" s="11"/>
      <c r="BYB805" s="11"/>
      <c r="BYC805" s="11"/>
      <c r="BYD805" s="11"/>
      <c r="BYE805" s="11"/>
      <c r="BYF805" s="11"/>
      <c r="BYG805" s="11"/>
      <c r="BYH805" s="11"/>
      <c r="BYI805" s="11"/>
      <c r="BYJ805" s="11"/>
      <c r="BYK805" s="11"/>
      <c r="BYL805" s="11"/>
      <c r="BYM805" s="11"/>
      <c r="BYN805" s="11"/>
      <c r="BYO805" s="11"/>
      <c r="BYP805" s="11"/>
      <c r="BYQ805" s="11"/>
      <c r="BYR805" s="11"/>
      <c r="BYS805" s="11"/>
      <c r="BYT805" s="11"/>
      <c r="BYU805" s="11"/>
      <c r="BYV805" s="11"/>
      <c r="BYW805" s="11"/>
      <c r="BYX805" s="11"/>
      <c r="BYY805" s="11"/>
      <c r="BYZ805" s="11"/>
      <c r="BZA805" s="11"/>
      <c r="BZB805" s="11"/>
      <c r="BZC805" s="11"/>
      <c r="BZD805" s="11"/>
      <c r="BZE805" s="11"/>
      <c r="BZF805" s="11"/>
      <c r="BZG805" s="11"/>
      <c r="BZH805" s="11"/>
      <c r="BZI805" s="11"/>
      <c r="BZJ805" s="11"/>
      <c r="BZK805" s="11"/>
      <c r="BZL805" s="11"/>
      <c r="BZM805" s="11"/>
      <c r="BZN805" s="11"/>
      <c r="BZO805" s="11"/>
      <c r="BZP805" s="11"/>
      <c r="BZQ805" s="11"/>
      <c r="BZR805" s="11"/>
      <c r="BZS805" s="11"/>
      <c r="BZT805" s="11"/>
      <c r="BZU805" s="11"/>
      <c r="BZV805" s="11"/>
      <c r="BZW805" s="11"/>
      <c r="BZX805" s="11"/>
      <c r="BZY805" s="11"/>
      <c r="BZZ805" s="11"/>
      <c r="CAA805" s="11"/>
      <c r="CAB805" s="11"/>
      <c r="CAC805" s="11"/>
      <c r="CAD805" s="11"/>
      <c r="CAE805" s="11"/>
      <c r="CAF805" s="11"/>
      <c r="CAG805" s="11"/>
      <c r="CAH805" s="11"/>
      <c r="CAI805" s="11"/>
      <c r="CAJ805" s="11"/>
      <c r="CAK805" s="11"/>
      <c r="CAL805" s="11"/>
      <c r="CAM805" s="11"/>
      <c r="CAN805" s="11"/>
      <c r="CAO805" s="11"/>
      <c r="CAP805" s="11"/>
      <c r="CAQ805" s="11"/>
      <c r="CAR805" s="11"/>
      <c r="CAS805" s="11"/>
      <c r="CAT805" s="11"/>
      <c r="CAU805" s="11"/>
      <c r="CAV805" s="11"/>
      <c r="CAW805" s="11"/>
      <c r="CAX805" s="11"/>
      <c r="CAY805" s="11"/>
      <c r="CAZ805" s="11"/>
      <c r="CBA805" s="11"/>
      <c r="CBB805" s="11"/>
      <c r="CBC805" s="11"/>
      <c r="CBD805" s="11"/>
      <c r="CBE805" s="11"/>
      <c r="CBF805" s="11"/>
      <c r="CBG805" s="11"/>
      <c r="CBH805" s="11"/>
      <c r="CBI805" s="11"/>
      <c r="CBJ805" s="11"/>
      <c r="CBK805" s="11"/>
      <c r="CBL805" s="11"/>
      <c r="CBM805" s="11"/>
      <c r="CBN805" s="11"/>
      <c r="CBO805" s="11"/>
      <c r="CBP805" s="11"/>
      <c r="CBQ805" s="11"/>
      <c r="CBR805" s="11"/>
      <c r="CBS805" s="11"/>
      <c r="CBT805" s="11"/>
      <c r="CBU805" s="11"/>
      <c r="CBV805" s="11"/>
      <c r="CBW805" s="11"/>
      <c r="CBX805" s="11"/>
      <c r="CBY805" s="11"/>
      <c r="CBZ805" s="11"/>
      <c r="CCA805" s="11"/>
      <c r="CCB805" s="11"/>
      <c r="CCC805" s="11"/>
      <c r="CCD805" s="11"/>
      <c r="CCE805" s="11"/>
      <c r="CCF805" s="11"/>
      <c r="CCG805" s="11"/>
      <c r="CCH805" s="11"/>
      <c r="CCI805" s="11"/>
      <c r="CCJ805" s="11"/>
      <c r="CCK805" s="11"/>
      <c r="CCL805" s="11"/>
      <c r="CCM805" s="11"/>
      <c r="CCN805" s="11"/>
      <c r="CCO805" s="11"/>
      <c r="CCP805" s="11"/>
      <c r="CCQ805" s="11"/>
      <c r="CCR805" s="11"/>
      <c r="CCS805" s="11"/>
      <c r="CCT805" s="11"/>
      <c r="CCU805" s="11"/>
      <c r="CCV805" s="11"/>
      <c r="CCW805" s="11"/>
      <c r="CCX805" s="11"/>
      <c r="CCY805" s="11"/>
      <c r="CCZ805" s="11"/>
      <c r="CDA805" s="11"/>
      <c r="CDB805" s="11"/>
      <c r="CDC805" s="11"/>
      <c r="CDD805" s="11"/>
      <c r="CDE805" s="11"/>
      <c r="CDF805" s="11"/>
      <c r="CDG805" s="11"/>
      <c r="CDH805" s="11"/>
      <c r="CDI805" s="11"/>
      <c r="CDJ805" s="11"/>
      <c r="CDK805" s="11"/>
      <c r="CDL805" s="11"/>
      <c r="CDM805" s="11"/>
      <c r="CDN805" s="11"/>
      <c r="CDO805" s="11"/>
      <c r="CDP805" s="11"/>
      <c r="CDQ805" s="11"/>
      <c r="CDR805" s="11"/>
      <c r="CDS805" s="11"/>
      <c r="CDT805" s="11"/>
      <c r="CDU805" s="11"/>
      <c r="CDV805" s="11"/>
      <c r="CDW805" s="11"/>
      <c r="CDX805" s="11"/>
      <c r="CDY805" s="11"/>
      <c r="CDZ805" s="11"/>
      <c r="CEA805" s="11"/>
      <c r="CEB805" s="11"/>
      <c r="CEC805" s="11"/>
      <c r="CED805" s="11"/>
      <c r="CEE805" s="11"/>
      <c r="CEF805" s="11"/>
      <c r="CEG805" s="11"/>
      <c r="CEH805" s="11"/>
      <c r="CEI805" s="11"/>
      <c r="CEJ805" s="11"/>
      <c r="CEK805" s="11"/>
      <c r="CEL805" s="11"/>
      <c r="CEM805" s="11"/>
      <c r="CEN805" s="11"/>
      <c r="CEO805" s="11"/>
      <c r="CEP805" s="11"/>
      <c r="CEQ805" s="11"/>
      <c r="CER805" s="11"/>
      <c r="CES805" s="11"/>
      <c r="CET805" s="11"/>
      <c r="CEU805" s="11"/>
      <c r="CEV805" s="11"/>
      <c r="CEW805" s="11"/>
      <c r="CEX805" s="11"/>
      <c r="CEY805" s="11"/>
      <c r="CEZ805" s="11"/>
      <c r="CFA805" s="11"/>
      <c r="CFB805" s="11"/>
      <c r="CFC805" s="11"/>
      <c r="CFD805" s="11"/>
      <c r="CFE805" s="11"/>
      <c r="CFF805" s="11"/>
      <c r="CFG805" s="11"/>
      <c r="CFH805" s="11"/>
      <c r="CFI805" s="11"/>
      <c r="CFJ805" s="11"/>
      <c r="CFK805" s="11"/>
      <c r="CFL805" s="11"/>
      <c r="CFM805" s="11"/>
      <c r="CFN805" s="11"/>
      <c r="CFO805" s="11"/>
      <c r="CFP805" s="11"/>
      <c r="CFQ805" s="11"/>
      <c r="CFR805" s="11"/>
      <c r="CFS805" s="11"/>
      <c r="CFT805" s="11"/>
      <c r="CFU805" s="11"/>
      <c r="CFV805" s="11"/>
      <c r="CFW805" s="11"/>
      <c r="CFX805" s="11"/>
      <c r="CFY805" s="11"/>
      <c r="CFZ805" s="11"/>
      <c r="CGA805" s="11"/>
      <c r="CGB805" s="11"/>
      <c r="CGC805" s="11"/>
      <c r="CGD805" s="11"/>
      <c r="CGE805" s="11"/>
      <c r="CGF805" s="11"/>
      <c r="CGG805" s="11"/>
      <c r="CGH805" s="11"/>
      <c r="CGI805" s="11"/>
      <c r="CGJ805" s="11"/>
      <c r="CGK805" s="11"/>
      <c r="CGL805" s="11"/>
      <c r="CGM805" s="11"/>
      <c r="CGN805" s="11"/>
      <c r="CGO805" s="11"/>
      <c r="CGP805" s="11"/>
      <c r="CGQ805" s="11"/>
      <c r="CGR805" s="11"/>
      <c r="CGS805" s="11"/>
      <c r="CGT805" s="11"/>
      <c r="CGU805" s="11"/>
      <c r="CGV805" s="11"/>
      <c r="CGW805" s="11"/>
      <c r="CGX805" s="11"/>
      <c r="CGY805" s="11"/>
      <c r="CGZ805" s="11"/>
      <c r="CHA805" s="11"/>
      <c r="CHB805" s="11"/>
      <c r="CHC805" s="11"/>
      <c r="CHD805" s="11"/>
      <c r="CHE805" s="11"/>
      <c r="CHF805" s="11"/>
      <c r="CHG805" s="11"/>
      <c r="CHH805" s="11"/>
      <c r="CHI805" s="11"/>
      <c r="CHJ805" s="11"/>
      <c r="CHK805" s="11"/>
      <c r="CHL805" s="11"/>
      <c r="CHM805" s="11"/>
      <c r="CHN805" s="11"/>
      <c r="CHO805" s="11"/>
      <c r="CHP805" s="11"/>
      <c r="CHQ805" s="11"/>
      <c r="CHR805" s="11"/>
      <c r="CHS805" s="11"/>
      <c r="CHT805" s="11"/>
      <c r="CHU805" s="11"/>
      <c r="CHV805" s="11"/>
      <c r="CHW805" s="11"/>
      <c r="CHX805" s="11"/>
      <c r="CHY805" s="11"/>
      <c r="CHZ805" s="11"/>
      <c r="CIA805" s="11"/>
      <c r="CIB805" s="11"/>
      <c r="CIC805" s="11"/>
      <c r="CID805" s="11"/>
      <c r="CIE805" s="11"/>
      <c r="CIF805" s="11"/>
      <c r="CIG805" s="11"/>
      <c r="CIH805" s="11"/>
      <c r="CII805" s="11"/>
      <c r="CIJ805" s="11"/>
      <c r="CIK805" s="11"/>
      <c r="CIL805" s="11"/>
      <c r="CIM805" s="11"/>
      <c r="CIN805" s="11"/>
      <c r="CIO805" s="11"/>
      <c r="CIP805" s="11"/>
      <c r="CIQ805" s="11"/>
      <c r="CIR805" s="11"/>
      <c r="CIS805" s="11"/>
      <c r="CIT805" s="11"/>
      <c r="CIU805" s="11"/>
      <c r="CIV805" s="11"/>
      <c r="CIW805" s="11"/>
      <c r="CIX805" s="11"/>
      <c r="CIY805" s="11"/>
      <c r="CIZ805" s="11"/>
      <c r="CJA805" s="11"/>
      <c r="CJB805" s="11"/>
      <c r="CJC805" s="11"/>
      <c r="CJD805" s="11"/>
      <c r="CJE805" s="11"/>
      <c r="CJF805" s="11"/>
      <c r="CJG805" s="11"/>
      <c r="CJH805" s="11"/>
      <c r="CJI805" s="11"/>
      <c r="CJJ805" s="11"/>
      <c r="CJK805" s="11"/>
      <c r="CJL805" s="11"/>
      <c r="CJM805" s="11"/>
      <c r="CJN805" s="11"/>
      <c r="CJO805" s="11"/>
      <c r="CJP805" s="11"/>
      <c r="CJQ805" s="11"/>
      <c r="CJR805" s="11"/>
      <c r="CJS805" s="11"/>
      <c r="CJT805" s="11"/>
      <c r="CJU805" s="11"/>
      <c r="CJV805" s="11"/>
      <c r="CJW805" s="11"/>
      <c r="CJX805" s="11"/>
      <c r="CJY805" s="11"/>
      <c r="CJZ805" s="11"/>
      <c r="CKA805" s="11"/>
      <c r="CKB805" s="11"/>
      <c r="CKC805" s="11"/>
      <c r="CKD805" s="11"/>
      <c r="CKE805" s="11"/>
      <c r="CKF805" s="11"/>
      <c r="CKG805" s="11"/>
      <c r="CKH805" s="11"/>
      <c r="CKI805" s="11"/>
      <c r="CKJ805" s="11"/>
      <c r="CKK805" s="11"/>
      <c r="CKL805" s="11"/>
      <c r="CKM805" s="11"/>
      <c r="CKN805" s="11"/>
      <c r="CKO805" s="11"/>
      <c r="CKP805" s="11"/>
      <c r="CKQ805" s="11"/>
      <c r="CKR805" s="11"/>
      <c r="CKS805" s="11"/>
      <c r="CKT805" s="11"/>
      <c r="CKU805" s="11"/>
      <c r="CKV805" s="11"/>
      <c r="CKW805" s="11"/>
      <c r="CKX805" s="11"/>
      <c r="CKY805" s="11"/>
      <c r="CKZ805" s="11"/>
      <c r="CLA805" s="11"/>
      <c r="CLB805" s="11"/>
      <c r="CLC805" s="11"/>
      <c r="CLD805" s="11"/>
      <c r="CLE805" s="11"/>
      <c r="CLF805" s="11"/>
      <c r="CLG805" s="11"/>
      <c r="CLH805" s="11"/>
      <c r="CLI805" s="11"/>
      <c r="CLJ805" s="11"/>
      <c r="CLK805" s="11"/>
      <c r="CLL805" s="11"/>
      <c r="CLM805" s="11"/>
      <c r="CLN805" s="11"/>
      <c r="CLO805" s="11"/>
      <c r="CLP805" s="11"/>
      <c r="CLQ805" s="11"/>
      <c r="CLR805" s="11"/>
      <c r="CLS805" s="11"/>
      <c r="CLT805" s="11"/>
      <c r="CLU805" s="11"/>
      <c r="CLV805" s="11"/>
      <c r="CLW805" s="11"/>
      <c r="CLX805" s="11"/>
      <c r="CLY805" s="11"/>
      <c r="CLZ805" s="11"/>
      <c r="CMA805" s="11"/>
      <c r="CMB805" s="11"/>
      <c r="CMC805" s="11"/>
      <c r="CMD805" s="11"/>
      <c r="CME805" s="11"/>
      <c r="CMF805" s="11"/>
      <c r="CMG805" s="11"/>
      <c r="CMH805" s="11"/>
      <c r="CMI805" s="11"/>
      <c r="CMJ805" s="11"/>
      <c r="CMK805" s="11"/>
      <c r="CML805" s="11"/>
      <c r="CMM805" s="11"/>
      <c r="CMN805" s="11"/>
      <c r="CMO805" s="11"/>
      <c r="CMP805" s="11"/>
      <c r="CMQ805" s="11"/>
      <c r="CMR805" s="11"/>
      <c r="CMS805" s="11"/>
      <c r="CMT805" s="11"/>
      <c r="CMU805" s="11"/>
      <c r="CMV805" s="11"/>
      <c r="CMW805" s="11"/>
      <c r="CMX805" s="11"/>
      <c r="CMY805" s="11"/>
      <c r="CMZ805" s="11"/>
      <c r="CNA805" s="11"/>
      <c r="CNB805" s="11"/>
      <c r="CNC805" s="11"/>
      <c r="CND805" s="11"/>
      <c r="CNE805" s="11"/>
      <c r="CNF805" s="11"/>
      <c r="CNG805" s="11"/>
      <c r="CNH805" s="11"/>
      <c r="CNI805" s="11"/>
      <c r="CNJ805" s="11"/>
      <c r="CNK805" s="11"/>
      <c r="CNL805" s="11"/>
      <c r="CNM805" s="11"/>
      <c r="CNN805" s="11"/>
      <c r="CNO805" s="11"/>
      <c r="CNP805" s="11"/>
      <c r="CNQ805" s="11"/>
      <c r="CNR805" s="11"/>
      <c r="CNS805" s="11"/>
      <c r="CNT805" s="11"/>
      <c r="CNU805" s="11"/>
      <c r="CNV805" s="11"/>
      <c r="CNW805" s="11"/>
      <c r="CNX805" s="11"/>
      <c r="CNY805" s="11"/>
      <c r="CNZ805" s="11"/>
      <c r="COA805" s="11"/>
      <c r="COB805" s="11"/>
      <c r="COC805" s="11"/>
      <c r="COD805" s="11"/>
      <c r="COE805" s="11"/>
      <c r="COF805" s="11"/>
      <c r="COG805" s="11"/>
      <c r="COH805" s="11"/>
      <c r="COI805" s="11"/>
      <c r="COJ805" s="11"/>
      <c r="COK805" s="11"/>
      <c r="COL805" s="11"/>
      <c r="COM805" s="11"/>
      <c r="CON805" s="11"/>
      <c r="COO805" s="11"/>
      <c r="COP805" s="11"/>
      <c r="COQ805" s="11"/>
      <c r="COR805" s="11"/>
      <c r="COS805" s="11"/>
      <c r="COT805" s="11"/>
      <c r="COU805" s="11"/>
      <c r="COV805" s="11"/>
      <c r="COW805" s="11"/>
      <c r="COX805" s="11"/>
      <c r="COY805" s="11"/>
      <c r="COZ805" s="11"/>
      <c r="CPA805" s="11"/>
      <c r="CPB805" s="11"/>
      <c r="CPC805" s="11"/>
      <c r="CPD805" s="11"/>
      <c r="CPE805" s="11"/>
      <c r="CPF805" s="11"/>
      <c r="CPG805" s="11"/>
      <c r="CPH805" s="11"/>
      <c r="CPI805" s="11"/>
      <c r="CPJ805" s="11"/>
      <c r="CPK805" s="11"/>
      <c r="CPL805" s="11"/>
      <c r="CPM805" s="11"/>
      <c r="CPN805" s="11"/>
      <c r="CPO805" s="11"/>
      <c r="CPP805" s="11"/>
      <c r="CPQ805" s="11"/>
      <c r="CPR805" s="11"/>
      <c r="CPS805" s="11"/>
      <c r="CPT805" s="11"/>
      <c r="CPU805" s="11"/>
      <c r="CPV805" s="11"/>
      <c r="CPW805" s="11"/>
      <c r="CPX805" s="11"/>
      <c r="CPY805" s="11"/>
      <c r="CPZ805" s="11"/>
      <c r="CQA805" s="11"/>
      <c r="CQB805" s="11"/>
      <c r="CQC805" s="11"/>
      <c r="CQD805" s="11"/>
      <c r="CQE805" s="11"/>
      <c r="CQF805" s="11"/>
      <c r="CQG805" s="11"/>
      <c r="CQH805" s="11"/>
      <c r="CQI805" s="11"/>
      <c r="CQJ805" s="11"/>
      <c r="CQK805" s="11"/>
      <c r="CQL805" s="11"/>
      <c r="CQM805" s="11"/>
      <c r="CQN805" s="11"/>
      <c r="CQO805" s="11"/>
      <c r="CQP805" s="11"/>
      <c r="CQQ805" s="11"/>
      <c r="CQR805" s="11"/>
      <c r="CQS805" s="11"/>
      <c r="CQT805" s="11"/>
      <c r="CQU805" s="11"/>
      <c r="CQV805" s="11"/>
      <c r="CQW805" s="11"/>
      <c r="CQX805" s="11"/>
      <c r="CQY805" s="11"/>
      <c r="CQZ805" s="11"/>
      <c r="CRA805" s="11"/>
      <c r="CRB805" s="11"/>
      <c r="CRC805" s="11"/>
      <c r="CRD805" s="11"/>
      <c r="CRE805" s="11"/>
      <c r="CRF805" s="11"/>
      <c r="CRG805" s="11"/>
      <c r="CRH805" s="11"/>
      <c r="CRI805" s="11"/>
      <c r="CRJ805" s="11"/>
      <c r="CRK805" s="11"/>
      <c r="CRL805" s="11"/>
      <c r="CRM805" s="11"/>
      <c r="CRN805" s="11"/>
      <c r="CRO805" s="11"/>
      <c r="CRP805" s="11"/>
      <c r="CRQ805" s="11"/>
      <c r="CRR805" s="11"/>
      <c r="CRS805" s="11"/>
      <c r="CRT805" s="11"/>
      <c r="CRU805" s="11"/>
      <c r="CRV805" s="11"/>
      <c r="CRW805" s="11"/>
      <c r="CRX805" s="11"/>
      <c r="CRY805" s="11"/>
      <c r="CRZ805" s="11"/>
      <c r="CSA805" s="11"/>
      <c r="CSB805" s="11"/>
      <c r="CSC805" s="11"/>
      <c r="CSD805" s="11"/>
      <c r="CSE805" s="11"/>
      <c r="CSF805" s="11"/>
      <c r="CSG805" s="11"/>
      <c r="CSH805" s="11"/>
      <c r="CSI805" s="11"/>
      <c r="CSJ805" s="11"/>
      <c r="CSK805" s="11"/>
      <c r="CSL805" s="11"/>
      <c r="CSM805" s="11"/>
      <c r="CSN805" s="11"/>
      <c r="CSO805" s="11"/>
      <c r="CSP805" s="11"/>
      <c r="CSQ805" s="11"/>
      <c r="CSR805" s="11"/>
      <c r="CSS805" s="11"/>
      <c r="CST805" s="11"/>
      <c r="CSU805" s="11"/>
      <c r="CSV805" s="11"/>
      <c r="CSW805" s="11"/>
      <c r="CSX805" s="11"/>
      <c r="CSY805" s="11"/>
      <c r="CSZ805" s="11"/>
      <c r="CTA805" s="11"/>
      <c r="CTB805" s="11"/>
      <c r="CTC805" s="11"/>
      <c r="CTD805" s="11"/>
      <c r="CTE805" s="11"/>
      <c r="CTF805" s="11"/>
      <c r="CTG805" s="11"/>
      <c r="CTH805" s="11"/>
      <c r="CTI805" s="11"/>
      <c r="CTJ805" s="11"/>
      <c r="CTK805" s="11"/>
      <c r="CTL805" s="11"/>
      <c r="CTM805" s="11"/>
      <c r="CTN805" s="11"/>
      <c r="CTO805" s="11"/>
      <c r="CTP805" s="11"/>
      <c r="CTQ805" s="11"/>
      <c r="CTR805" s="11"/>
      <c r="CTS805" s="11"/>
      <c r="CTT805" s="11"/>
      <c r="CTU805" s="11"/>
      <c r="CTV805" s="11"/>
      <c r="CTW805" s="11"/>
      <c r="CTX805" s="11"/>
      <c r="CTY805" s="11"/>
      <c r="CTZ805" s="11"/>
      <c r="CUA805" s="11"/>
      <c r="CUB805" s="11"/>
      <c r="CUC805" s="11"/>
      <c r="CUD805" s="11"/>
      <c r="CUE805" s="11"/>
      <c r="CUF805" s="11"/>
      <c r="CUG805" s="11"/>
      <c r="CUH805" s="11"/>
      <c r="CUI805" s="11"/>
      <c r="CUJ805" s="11"/>
      <c r="CUK805" s="11"/>
      <c r="CUL805" s="11"/>
      <c r="CUM805" s="11"/>
      <c r="CUN805" s="11"/>
      <c r="CUO805" s="11"/>
      <c r="CUP805" s="11"/>
      <c r="CUQ805" s="11"/>
      <c r="CUR805" s="11"/>
      <c r="CUS805" s="11"/>
      <c r="CUT805" s="11"/>
      <c r="CUU805" s="11"/>
      <c r="CUV805" s="11"/>
      <c r="CUW805" s="11"/>
      <c r="CUX805" s="11"/>
      <c r="CUY805" s="11"/>
      <c r="CUZ805" s="11"/>
      <c r="CVA805" s="11"/>
      <c r="CVB805" s="11"/>
      <c r="CVC805" s="11"/>
      <c r="CVD805" s="11"/>
      <c r="CVE805" s="11"/>
      <c r="CVF805" s="11"/>
      <c r="CVG805" s="11"/>
      <c r="CVH805" s="11"/>
      <c r="CVI805" s="11"/>
      <c r="CVJ805" s="11"/>
      <c r="CVK805" s="11"/>
      <c r="CVL805" s="11"/>
      <c r="CVM805" s="11"/>
      <c r="CVN805" s="11"/>
      <c r="CVO805" s="11"/>
      <c r="CVP805" s="11"/>
      <c r="CVQ805" s="11"/>
      <c r="CVR805" s="11"/>
      <c r="CVS805" s="11"/>
      <c r="CVT805" s="11"/>
      <c r="CVU805" s="11"/>
      <c r="CVV805" s="11"/>
      <c r="CVW805" s="11"/>
      <c r="CVX805" s="11"/>
      <c r="CVY805" s="11"/>
      <c r="CVZ805" s="11"/>
      <c r="CWA805" s="11"/>
      <c r="CWB805" s="11"/>
      <c r="CWC805" s="11"/>
      <c r="CWD805" s="11"/>
      <c r="CWE805" s="11"/>
      <c r="CWF805" s="11"/>
      <c r="CWG805" s="11"/>
      <c r="CWH805" s="11"/>
      <c r="CWI805" s="11"/>
      <c r="CWJ805" s="11"/>
      <c r="CWK805" s="11"/>
      <c r="CWL805" s="11"/>
      <c r="CWM805" s="11"/>
      <c r="CWN805" s="11"/>
      <c r="CWO805" s="11"/>
      <c r="CWP805" s="11"/>
      <c r="CWQ805" s="11"/>
      <c r="CWR805" s="11"/>
      <c r="CWS805" s="11"/>
      <c r="CWT805" s="11"/>
      <c r="CWU805" s="11"/>
      <c r="CWV805" s="11"/>
      <c r="CWW805" s="11"/>
      <c r="CWX805" s="11"/>
      <c r="CWY805" s="11"/>
      <c r="CWZ805" s="11"/>
      <c r="CXA805" s="11"/>
      <c r="CXB805" s="11"/>
      <c r="CXC805" s="11"/>
      <c r="CXD805" s="11"/>
      <c r="CXE805" s="11"/>
      <c r="CXF805" s="11"/>
      <c r="CXG805" s="11"/>
      <c r="CXH805" s="11"/>
      <c r="CXI805" s="11"/>
      <c r="CXJ805" s="11"/>
      <c r="CXK805" s="11"/>
      <c r="CXL805" s="11"/>
      <c r="CXM805" s="11"/>
      <c r="CXN805" s="11"/>
      <c r="CXO805" s="11"/>
      <c r="CXP805" s="11"/>
      <c r="CXQ805" s="11"/>
      <c r="CXR805" s="11"/>
      <c r="CXS805" s="11"/>
      <c r="CXT805" s="11"/>
      <c r="CXU805" s="11"/>
      <c r="CXV805" s="11"/>
      <c r="CXW805" s="11"/>
      <c r="CXX805" s="11"/>
      <c r="CXY805" s="11"/>
      <c r="CXZ805" s="11"/>
      <c r="CYA805" s="11"/>
      <c r="CYB805" s="11"/>
      <c r="CYC805" s="11"/>
      <c r="CYD805" s="11"/>
      <c r="CYE805" s="11"/>
      <c r="CYF805" s="11"/>
      <c r="CYG805" s="11"/>
      <c r="CYH805" s="11"/>
      <c r="CYI805" s="11"/>
      <c r="CYJ805" s="11"/>
      <c r="CYK805" s="11"/>
      <c r="CYL805" s="11"/>
      <c r="CYM805" s="11"/>
      <c r="CYN805" s="11"/>
      <c r="CYO805" s="11"/>
      <c r="CYP805" s="11"/>
      <c r="CYQ805" s="11"/>
      <c r="CYR805" s="11"/>
      <c r="CYS805" s="11"/>
      <c r="CYT805" s="11"/>
      <c r="CYU805" s="11"/>
      <c r="CYV805" s="11"/>
      <c r="CYW805" s="11"/>
      <c r="CYX805" s="11"/>
      <c r="CYY805" s="11"/>
      <c r="CYZ805" s="11"/>
      <c r="CZA805" s="11"/>
      <c r="CZB805" s="11"/>
      <c r="CZC805" s="11"/>
      <c r="CZD805" s="11"/>
      <c r="CZE805" s="11"/>
      <c r="CZF805" s="11"/>
      <c r="CZG805" s="11"/>
      <c r="CZH805" s="11"/>
      <c r="CZI805" s="11"/>
      <c r="CZJ805" s="11"/>
      <c r="CZK805" s="11"/>
      <c r="CZL805" s="11"/>
      <c r="CZM805" s="11"/>
      <c r="CZN805" s="11"/>
      <c r="CZO805" s="11"/>
      <c r="CZP805" s="11"/>
      <c r="CZQ805" s="11"/>
      <c r="CZR805" s="11"/>
      <c r="CZS805" s="11"/>
      <c r="CZT805" s="11"/>
      <c r="CZU805" s="11"/>
      <c r="CZV805" s="11"/>
      <c r="CZW805" s="11"/>
      <c r="CZX805" s="11"/>
      <c r="CZY805" s="11"/>
      <c r="CZZ805" s="11"/>
      <c r="DAA805" s="11"/>
      <c r="DAB805" s="11"/>
      <c r="DAC805" s="11"/>
      <c r="DAD805" s="11"/>
      <c r="DAE805" s="11"/>
      <c r="DAF805" s="11"/>
      <c r="DAG805" s="11"/>
      <c r="DAH805" s="11"/>
      <c r="DAI805" s="11"/>
      <c r="DAJ805" s="11"/>
      <c r="DAK805" s="11"/>
      <c r="DAL805" s="11"/>
      <c r="DAM805" s="11"/>
      <c r="DAN805" s="11"/>
      <c r="DAO805" s="11"/>
      <c r="DAP805" s="11"/>
      <c r="DAQ805" s="11"/>
      <c r="DAR805" s="11"/>
      <c r="DAS805" s="11"/>
      <c r="DAT805" s="11"/>
      <c r="DAU805" s="11"/>
      <c r="DAV805" s="11"/>
      <c r="DAW805" s="11"/>
      <c r="DAX805" s="11"/>
      <c r="DAY805" s="11"/>
      <c r="DAZ805" s="11"/>
      <c r="DBA805" s="11"/>
      <c r="DBB805" s="11"/>
      <c r="DBC805" s="11"/>
      <c r="DBD805" s="11"/>
      <c r="DBE805" s="11"/>
      <c r="DBF805" s="11"/>
      <c r="DBG805" s="11"/>
      <c r="DBH805" s="11"/>
      <c r="DBI805" s="11"/>
      <c r="DBJ805" s="11"/>
      <c r="DBK805" s="11"/>
      <c r="DBL805" s="11"/>
      <c r="DBM805" s="11"/>
      <c r="DBN805" s="11"/>
      <c r="DBO805" s="11"/>
      <c r="DBP805" s="11"/>
      <c r="DBQ805" s="11"/>
      <c r="DBR805" s="11"/>
      <c r="DBS805" s="11"/>
      <c r="DBT805" s="11"/>
      <c r="DBU805" s="11"/>
      <c r="DBV805" s="11"/>
      <c r="DBW805" s="11"/>
      <c r="DBX805" s="11"/>
      <c r="DBY805" s="11"/>
      <c r="DBZ805" s="11"/>
      <c r="DCA805" s="11"/>
      <c r="DCB805" s="11"/>
      <c r="DCC805" s="11"/>
      <c r="DCD805" s="11"/>
      <c r="DCE805" s="11"/>
      <c r="DCF805" s="11"/>
      <c r="DCG805" s="11"/>
      <c r="DCH805" s="11"/>
      <c r="DCI805" s="11"/>
      <c r="DCJ805" s="11"/>
      <c r="DCK805" s="11"/>
      <c r="DCL805" s="11"/>
      <c r="DCM805" s="11"/>
      <c r="DCN805" s="11"/>
      <c r="DCO805" s="11"/>
      <c r="DCP805" s="11"/>
      <c r="DCQ805" s="11"/>
      <c r="DCR805" s="11"/>
      <c r="DCS805" s="11"/>
      <c r="DCT805" s="11"/>
      <c r="DCU805" s="11"/>
      <c r="DCV805" s="11"/>
      <c r="DCW805" s="11"/>
      <c r="DCX805" s="11"/>
      <c r="DCY805" s="11"/>
      <c r="DCZ805" s="11"/>
      <c r="DDA805" s="11"/>
      <c r="DDB805" s="11"/>
      <c r="DDC805" s="11"/>
      <c r="DDD805" s="11"/>
      <c r="DDE805" s="11"/>
      <c r="DDF805" s="11"/>
      <c r="DDG805" s="11"/>
      <c r="DDH805" s="11"/>
      <c r="DDI805" s="11"/>
      <c r="DDJ805" s="11"/>
      <c r="DDK805" s="11"/>
      <c r="DDL805" s="11"/>
      <c r="DDM805" s="11"/>
      <c r="DDN805" s="11"/>
      <c r="DDO805" s="11"/>
      <c r="DDP805" s="11"/>
      <c r="DDQ805" s="11"/>
      <c r="DDR805" s="11"/>
      <c r="DDS805" s="11"/>
      <c r="DDT805" s="11"/>
      <c r="DDU805" s="11"/>
      <c r="DDV805" s="11"/>
      <c r="DDW805" s="11"/>
      <c r="DDX805" s="11"/>
      <c r="DDY805" s="11"/>
      <c r="DDZ805" s="11"/>
      <c r="DEA805" s="11"/>
      <c r="DEB805" s="11"/>
      <c r="DEC805" s="11"/>
      <c r="DED805" s="11"/>
      <c r="DEE805" s="11"/>
      <c r="DEF805" s="11"/>
      <c r="DEG805" s="11"/>
      <c r="DEH805" s="11"/>
      <c r="DEI805" s="11"/>
      <c r="DEJ805" s="11"/>
      <c r="DEK805" s="11"/>
      <c r="DEL805" s="11"/>
      <c r="DEM805" s="11"/>
      <c r="DEN805" s="11"/>
      <c r="DEO805" s="11"/>
      <c r="DEP805" s="11"/>
      <c r="DEQ805" s="11"/>
      <c r="DER805" s="11"/>
      <c r="DES805" s="11"/>
      <c r="DET805" s="11"/>
      <c r="DEU805" s="11"/>
      <c r="DEV805" s="11"/>
      <c r="DEW805" s="11"/>
      <c r="DEX805" s="11"/>
      <c r="DEY805" s="11"/>
      <c r="DEZ805" s="11"/>
      <c r="DFA805" s="11"/>
      <c r="DFB805" s="11"/>
      <c r="DFC805" s="11"/>
      <c r="DFD805" s="11"/>
      <c r="DFE805" s="11"/>
      <c r="DFF805" s="11"/>
      <c r="DFG805" s="11"/>
      <c r="DFH805" s="11"/>
      <c r="DFI805" s="11"/>
      <c r="DFJ805" s="11"/>
      <c r="DFK805" s="11"/>
      <c r="DFL805" s="11"/>
      <c r="DFM805" s="11"/>
      <c r="DFN805" s="11"/>
      <c r="DFO805" s="11"/>
      <c r="DFP805" s="11"/>
      <c r="DFQ805" s="11"/>
      <c r="DFR805" s="11"/>
      <c r="DFS805" s="11"/>
      <c r="DFT805" s="11"/>
      <c r="DFU805" s="11"/>
      <c r="DFV805" s="11"/>
      <c r="DFW805" s="11"/>
      <c r="DFX805" s="11"/>
      <c r="DFY805" s="11"/>
      <c r="DFZ805" s="11"/>
      <c r="DGA805" s="11"/>
      <c r="DGB805" s="11"/>
      <c r="DGC805" s="11"/>
      <c r="DGD805" s="11"/>
      <c r="DGE805" s="11"/>
      <c r="DGF805" s="11"/>
      <c r="DGG805" s="11"/>
      <c r="DGH805" s="11"/>
      <c r="DGI805" s="11"/>
      <c r="DGJ805" s="11"/>
      <c r="DGK805" s="11"/>
      <c r="DGL805" s="11"/>
      <c r="DGM805" s="11"/>
      <c r="DGN805" s="11"/>
      <c r="DGO805" s="11"/>
      <c r="DGP805" s="11"/>
      <c r="DGQ805" s="11"/>
      <c r="DGR805" s="11"/>
      <c r="DGS805" s="11"/>
      <c r="DGT805" s="11"/>
      <c r="DGU805" s="11"/>
      <c r="DGV805" s="11"/>
      <c r="DGW805" s="11"/>
      <c r="DGX805" s="11"/>
      <c r="DGY805" s="11"/>
      <c r="DGZ805" s="11"/>
      <c r="DHA805" s="11"/>
      <c r="DHB805" s="11"/>
      <c r="DHC805" s="11"/>
      <c r="DHD805" s="11"/>
      <c r="DHE805" s="11"/>
      <c r="DHF805" s="11"/>
      <c r="DHG805" s="11"/>
      <c r="DHH805" s="11"/>
      <c r="DHI805" s="11"/>
      <c r="DHJ805" s="11"/>
      <c r="DHK805" s="11"/>
      <c r="DHL805" s="11"/>
      <c r="DHM805" s="11"/>
      <c r="DHN805" s="11"/>
      <c r="DHO805" s="11"/>
      <c r="DHP805" s="11"/>
      <c r="DHQ805" s="11"/>
      <c r="DHR805" s="11"/>
      <c r="DHS805" s="11"/>
      <c r="DHT805" s="11"/>
      <c r="DHU805" s="11"/>
      <c r="DHV805" s="11"/>
      <c r="DHW805" s="11"/>
      <c r="DHX805" s="11"/>
      <c r="DHY805" s="11"/>
      <c r="DHZ805" s="11"/>
      <c r="DIA805" s="11"/>
      <c r="DIB805" s="11"/>
      <c r="DIC805" s="11"/>
      <c r="DID805" s="11"/>
      <c r="DIE805" s="11"/>
      <c r="DIF805" s="11"/>
      <c r="DIG805" s="11"/>
      <c r="DIH805" s="11"/>
      <c r="DII805" s="11"/>
      <c r="DIJ805" s="11"/>
      <c r="DIK805" s="11"/>
      <c r="DIL805" s="11"/>
      <c r="DIM805" s="11"/>
      <c r="DIN805" s="11"/>
      <c r="DIO805" s="11"/>
      <c r="DIP805" s="11"/>
      <c r="DIQ805" s="11"/>
      <c r="DIR805" s="11"/>
      <c r="DIS805" s="11"/>
      <c r="DIT805" s="11"/>
      <c r="DIU805" s="11"/>
      <c r="DIV805" s="11"/>
      <c r="DIW805" s="11"/>
      <c r="DIX805" s="11"/>
      <c r="DIY805" s="11"/>
      <c r="DIZ805" s="11"/>
      <c r="DJA805" s="11"/>
      <c r="DJB805" s="11"/>
      <c r="DJC805" s="11"/>
      <c r="DJD805" s="11"/>
      <c r="DJE805" s="11"/>
      <c r="DJF805" s="11"/>
      <c r="DJG805" s="11"/>
      <c r="DJH805" s="11"/>
      <c r="DJI805" s="11"/>
      <c r="DJJ805" s="11"/>
      <c r="DJK805" s="11"/>
      <c r="DJL805" s="11"/>
      <c r="DJM805" s="11"/>
      <c r="DJN805" s="11"/>
      <c r="DJO805" s="11"/>
      <c r="DJP805" s="11"/>
      <c r="DJQ805" s="11"/>
      <c r="DJR805" s="11"/>
      <c r="DJS805" s="11"/>
      <c r="DJT805" s="11"/>
      <c r="DJU805" s="11"/>
      <c r="DJV805" s="11"/>
      <c r="DJW805" s="11"/>
      <c r="DJX805" s="11"/>
      <c r="DJY805" s="11"/>
      <c r="DJZ805" s="11"/>
      <c r="DKA805" s="11"/>
      <c r="DKB805" s="11"/>
      <c r="DKC805" s="11"/>
      <c r="DKD805" s="11"/>
      <c r="DKE805" s="11"/>
      <c r="DKF805" s="11"/>
      <c r="DKG805" s="11"/>
      <c r="DKH805" s="11"/>
      <c r="DKI805" s="11"/>
      <c r="DKJ805" s="11"/>
      <c r="DKK805" s="11"/>
      <c r="DKL805" s="11"/>
      <c r="DKM805" s="11"/>
      <c r="DKN805" s="11"/>
      <c r="DKO805" s="11"/>
      <c r="DKP805" s="11"/>
      <c r="DKQ805" s="11"/>
      <c r="DKR805" s="11"/>
      <c r="DKS805" s="11"/>
      <c r="DKT805" s="11"/>
      <c r="DKU805" s="11"/>
      <c r="DKV805" s="11"/>
      <c r="DKW805" s="11"/>
      <c r="DKX805" s="11"/>
      <c r="DKY805" s="11"/>
      <c r="DKZ805" s="11"/>
      <c r="DLA805" s="11"/>
      <c r="DLB805" s="11"/>
      <c r="DLC805" s="11"/>
      <c r="DLD805" s="11"/>
      <c r="DLE805" s="11"/>
      <c r="DLF805" s="11"/>
      <c r="DLG805" s="11"/>
      <c r="DLH805" s="11"/>
      <c r="DLI805" s="11"/>
      <c r="DLJ805" s="11"/>
      <c r="DLK805" s="11"/>
      <c r="DLL805" s="11"/>
      <c r="DLM805" s="11"/>
      <c r="DLN805" s="11"/>
      <c r="DLO805" s="11"/>
      <c r="DLP805" s="11"/>
      <c r="DLQ805" s="11"/>
      <c r="DLR805" s="11"/>
      <c r="DLS805" s="11"/>
      <c r="DLT805" s="11"/>
      <c r="DLU805" s="11"/>
      <c r="DLV805" s="11"/>
      <c r="DLW805" s="11"/>
      <c r="DLX805" s="11"/>
      <c r="DLY805" s="11"/>
      <c r="DLZ805" s="11"/>
      <c r="DMA805" s="11"/>
      <c r="DMB805" s="11"/>
      <c r="DMC805" s="11"/>
      <c r="DMD805" s="11"/>
      <c r="DME805" s="11"/>
      <c r="DMF805" s="11"/>
      <c r="DMG805" s="11"/>
      <c r="DMH805" s="11"/>
      <c r="DMI805" s="11"/>
      <c r="DMJ805" s="11"/>
      <c r="DMK805" s="11"/>
      <c r="DML805" s="11"/>
      <c r="DMM805" s="11"/>
      <c r="DMN805" s="11"/>
      <c r="DMO805" s="11"/>
      <c r="DMP805" s="11"/>
      <c r="DMQ805" s="11"/>
      <c r="DMR805" s="11"/>
      <c r="DMS805" s="11"/>
      <c r="DMT805" s="11"/>
      <c r="DMU805" s="11"/>
      <c r="DMV805" s="11"/>
      <c r="DMW805" s="11"/>
      <c r="DMX805" s="11"/>
      <c r="DMY805" s="11"/>
      <c r="DMZ805" s="11"/>
      <c r="DNA805" s="11"/>
      <c r="DNB805" s="11"/>
      <c r="DNC805" s="11"/>
      <c r="DND805" s="11"/>
      <c r="DNE805" s="11"/>
      <c r="DNF805" s="11"/>
      <c r="DNG805" s="11"/>
      <c r="DNH805" s="11"/>
      <c r="DNI805" s="11"/>
      <c r="DNJ805" s="11"/>
      <c r="DNK805" s="11"/>
      <c r="DNL805" s="11"/>
      <c r="DNM805" s="11"/>
      <c r="DNN805" s="11"/>
      <c r="DNO805" s="11"/>
      <c r="DNP805" s="11"/>
      <c r="DNQ805" s="11"/>
      <c r="DNR805" s="11"/>
      <c r="DNS805" s="11"/>
      <c r="DNT805" s="11"/>
      <c r="DNU805" s="11"/>
      <c r="DNV805" s="11"/>
      <c r="DNW805" s="11"/>
      <c r="DNX805" s="11"/>
      <c r="DNY805" s="11"/>
      <c r="DNZ805" s="11"/>
      <c r="DOA805" s="11"/>
      <c r="DOB805" s="11"/>
      <c r="DOC805" s="11"/>
      <c r="DOD805" s="11"/>
      <c r="DOE805" s="11"/>
      <c r="DOF805" s="11"/>
      <c r="DOG805" s="11"/>
      <c r="DOH805" s="11"/>
      <c r="DOI805" s="11"/>
      <c r="DOJ805" s="11"/>
      <c r="DOK805" s="11"/>
      <c r="DOL805" s="11"/>
      <c r="DOM805" s="11"/>
      <c r="DON805" s="11"/>
      <c r="DOO805" s="11"/>
      <c r="DOP805" s="11"/>
      <c r="DOQ805" s="11"/>
      <c r="DOR805" s="11"/>
      <c r="DOS805" s="11"/>
      <c r="DOT805" s="11"/>
      <c r="DOU805" s="11"/>
      <c r="DOV805" s="11"/>
      <c r="DOW805" s="11"/>
      <c r="DOX805" s="11"/>
      <c r="DOY805" s="11"/>
      <c r="DOZ805" s="11"/>
      <c r="DPA805" s="11"/>
      <c r="DPB805" s="11"/>
      <c r="DPC805" s="11"/>
      <c r="DPD805" s="11"/>
      <c r="DPE805" s="11"/>
      <c r="DPF805" s="11"/>
      <c r="DPG805" s="11"/>
      <c r="DPH805" s="11"/>
      <c r="DPI805" s="11"/>
      <c r="DPJ805" s="11"/>
      <c r="DPK805" s="11"/>
      <c r="DPL805" s="11"/>
      <c r="DPM805" s="11"/>
      <c r="DPN805" s="11"/>
      <c r="DPO805" s="11"/>
      <c r="DPP805" s="11"/>
      <c r="DPQ805" s="11"/>
      <c r="DPR805" s="11"/>
      <c r="DPS805" s="11"/>
      <c r="DPT805" s="11"/>
      <c r="DPU805" s="11"/>
      <c r="DPV805" s="11"/>
      <c r="DPW805" s="11"/>
      <c r="DPX805" s="11"/>
      <c r="DPY805" s="11"/>
      <c r="DPZ805" s="11"/>
      <c r="DQA805" s="11"/>
      <c r="DQB805" s="11"/>
      <c r="DQC805" s="11"/>
      <c r="DQD805" s="11"/>
      <c r="DQE805" s="11"/>
      <c r="DQF805" s="11"/>
      <c r="DQG805" s="11"/>
      <c r="DQH805" s="11"/>
      <c r="DQI805" s="11"/>
      <c r="DQJ805" s="11"/>
      <c r="DQK805" s="11"/>
      <c r="DQL805" s="11"/>
      <c r="DQM805" s="11"/>
      <c r="DQN805" s="11"/>
      <c r="DQO805" s="11"/>
      <c r="DQP805" s="11"/>
      <c r="DQQ805" s="11"/>
      <c r="DQR805" s="11"/>
      <c r="DQS805" s="11"/>
      <c r="DQT805" s="11"/>
      <c r="DQU805" s="11"/>
      <c r="DQV805" s="11"/>
      <c r="DQW805" s="11"/>
      <c r="DQX805" s="11"/>
      <c r="DQY805" s="11"/>
      <c r="DQZ805" s="11"/>
      <c r="DRA805" s="11"/>
      <c r="DRB805" s="11"/>
      <c r="DRC805" s="11"/>
      <c r="DRD805" s="11"/>
      <c r="DRE805" s="11"/>
      <c r="DRF805" s="11"/>
      <c r="DRG805" s="11"/>
      <c r="DRH805" s="11"/>
      <c r="DRI805" s="11"/>
      <c r="DRJ805" s="11"/>
      <c r="DRK805" s="11"/>
      <c r="DRL805" s="11"/>
      <c r="DRM805" s="11"/>
      <c r="DRN805" s="11"/>
      <c r="DRO805" s="11"/>
      <c r="DRP805" s="11"/>
      <c r="DRQ805" s="11"/>
      <c r="DRR805" s="11"/>
      <c r="DRS805" s="11"/>
      <c r="DRT805" s="11"/>
      <c r="DRU805" s="11"/>
      <c r="DRV805" s="11"/>
      <c r="DRW805" s="11"/>
      <c r="DRX805" s="11"/>
      <c r="DRY805" s="11"/>
      <c r="DRZ805" s="11"/>
      <c r="DSA805" s="11"/>
      <c r="DSB805" s="11"/>
      <c r="DSC805" s="11"/>
      <c r="DSD805" s="11"/>
      <c r="DSE805" s="11"/>
      <c r="DSF805" s="11"/>
      <c r="DSG805" s="11"/>
      <c r="DSH805" s="11"/>
      <c r="DSI805" s="11"/>
      <c r="DSJ805" s="11"/>
      <c r="DSK805" s="11"/>
      <c r="DSL805" s="11"/>
      <c r="DSM805" s="11"/>
      <c r="DSN805" s="11"/>
      <c r="DSO805" s="11"/>
      <c r="DSP805" s="11"/>
      <c r="DSQ805" s="11"/>
      <c r="DSR805" s="11"/>
      <c r="DSS805" s="11"/>
      <c r="DST805" s="11"/>
      <c r="DSU805" s="11"/>
      <c r="DSV805" s="11"/>
      <c r="DSW805" s="11"/>
      <c r="DSX805" s="11"/>
      <c r="DSY805" s="11"/>
      <c r="DSZ805" s="11"/>
      <c r="DTA805" s="11"/>
      <c r="DTB805" s="11"/>
      <c r="DTC805" s="11"/>
      <c r="DTD805" s="11"/>
      <c r="DTE805" s="11"/>
      <c r="DTF805" s="11"/>
      <c r="DTG805" s="11"/>
      <c r="DTH805" s="11"/>
      <c r="DTI805" s="11"/>
      <c r="DTJ805" s="11"/>
      <c r="DTK805" s="11"/>
      <c r="DTL805" s="11"/>
      <c r="DTM805" s="11"/>
      <c r="DTN805" s="11"/>
      <c r="DTO805" s="11"/>
      <c r="DTP805" s="11"/>
      <c r="DTQ805" s="11"/>
      <c r="DTR805" s="11"/>
      <c r="DTS805" s="11"/>
      <c r="DTT805" s="11"/>
      <c r="DTU805" s="11"/>
      <c r="DTV805" s="11"/>
      <c r="DTW805" s="11"/>
      <c r="DTX805" s="11"/>
      <c r="DTY805" s="11"/>
      <c r="DTZ805" s="11"/>
      <c r="DUA805" s="11"/>
      <c r="DUB805" s="11"/>
      <c r="DUC805" s="11"/>
      <c r="DUD805" s="11"/>
      <c r="DUE805" s="11"/>
      <c r="DUF805" s="11"/>
      <c r="DUG805" s="11"/>
      <c r="DUH805" s="11"/>
      <c r="DUI805" s="11"/>
      <c r="DUJ805" s="11"/>
      <c r="DUK805" s="11"/>
      <c r="DUL805" s="11"/>
      <c r="DUM805" s="11"/>
      <c r="DUN805" s="11"/>
      <c r="DUO805" s="11"/>
      <c r="DUP805" s="11"/>
      <c r="DUQ805" s="11"/>
      <c r="DUR805" s="11"/>
      <c r="DUS805" s="11"/>
      <c r="DUT805" s="11"/>
      <c r="DUU805" s="11"/>
      <c r="DUV805" s="11"/>
      <c r="DUW805" s="11"/>
      <c r="DUX805" s="11"/>
      <c r="DUY805" s="11"/>
      <c r="DUZ805" s="11"/>
      <c r="DVA805" s="11"/>
      <c r="DVB805" s="11"/>
      <c r="DVC805" s="11"/>
      <c r="DVD805" s="11"/>
      <c r="DVE805" s="11"/>
      <c r="DVF805" s="11"/>
      <c r="DVG805" s="11"/>
      <c r="DVH805" s="11"/>
      <c r="DVI805" s="11"/>
      <c r="DVJ805" s="11"/>
      <c r="DVK805" s="11"/>
      <c r="DVL805" s="11"/>
      <c r="DVM805" s="11"/>
      <c r="DVN805" s="11"/>
      <c r="DVO805" s="11"/>
      <c r="DVP805" s="11"/>
      <c r="DVQ805" s="11"/>
      <c r="DVR805" s="11"/>
      <c r="DVS805" s="11"/>
      <c r="DVT805" s="11"/>
      <c r="DVU805" s="11"/>
      <c r="DVV805" s="11"/>
      <c r="DVW805" s="11"/>
      <c r="DVX805" s="11"/>
      <c r="DVY805" s="11"/>
      <c r="DVZ805" s="11"/>
      <c r="DWA805" s="11"/>
      <c r="DWB805" s="11"/>
      <c r="DWC805" s="11"/>
      <c r="DWD805" s="11"/>
      <c r="DWE805" s="11"/>
      <c r="DWF805" s="11"/>
      <c r="DWG805" s="11"/>
      <c r="DWH805" s="11"/>
      <c r="DWI805" s="11"/>
      <c r="DWJ805" s="11"/>
      <c r="DWK805" s="11"/>
      <c r="DWL805" s="11"/>
      <c r="DWM805" s="11"/>
      <c r="DWN805" s="11"/>
      <c r="DWO805" s="11"/>
      <c r="DWP805" s="11"/>
      <c r="DWQ805" s="11"/>
      <c r="DWR805" s="11"/>
      <c r="DWS805" s="11"/>
      <c r="DWT805" s="11"/>
      <c r="DWU805" s="11"/>
      <c r="DWV805" s="11"/>
      <c r="DWW805" s="11"/>
      <c r="DWX805" s="11"/>
      <c r="DWY805" s="11"/>
      <c r="DWZ805" s="11"/>
      <c r="DXA805" s="11"/>
      <c r="DXB805" s="11"/>
      <c r="DXC805" s="11"/>
      <c r="DXD805" s="11"/>
      <c r="DXE805" s="11"/>
      <c r="DXF805" s="11"/>
      <c r="DXG805" s="11"/>
      <c r="DXH805" s="11"/>
      <c r="DXI805" s="11"/>
      <c r="DXJ805" s="11"/>
      <c r="DXK805" s="11"/>
      <c r="DXL805" s="11"/>
      <c r="DXM805" s="11"/>
      <c r="DXN805" s="11"/>
      <c r="DXO805" s="11"/>
      <c r="DXP805" s="11"/>
      <c r="DXQ805" s="11"/>
      <c r="DXR805" s="11"/>
      <c r="DXS805" s="11"/>
      <c r="DXT805" s="11"/>
      <c r="DXU805" s="11"/>
      <c r="DXV805" s="11"/>
      <c r="DXW805" s="11"/>
      <c r="DXX805" s="11"/>
      <c r="DXY805" s="11"/>
      <c r="DXZ805" s="11"/>
      <c r="DYA805" s="11"/>
      <c r="DYB805" s="11"/>
      <c r="DYC805" s="11"/>
      <c r="DYD805" s="11"/>
      <c r="DYE805" s="11"/>
      <c r="DYF805" s="11"/>
      <c r="DYG805" s="11"/>
      <c r="DYH805" s="11"/>
      <c r="DYI805" s="11"/>
      <c r="DYJ805" s="11"/>
      <c r="DYK805" s="11"/>
      <c r="DYL805" s="11"/>
      <c r="DYM805" s="11"/>
      <c r="DYN805" s="11"/>
      <c r="DYO805" s="11"/>
      <c r="DYP805" s="11"/>
      <c r="DYQ805" s="11"/>
      <c r="DYR805" s="11"/>
      <c r="DYS805" s="11"/>
      <c r="DYT805" s="11"/>
      <c r="DYU805" s="11"/>
      <c r="DYV805" s="11"/>
      <c r="DYW805" s="11"/>
      <c r="DYX805" s="11"/>
      <c r="DYY805" s="11"/>
      <c r="DYZ805" s="11"/>
      <c r="DZA805" s="11"/>
      <c r="DZB805" s="11"/>
      <c r="DZC805" s="11"/>
      <c r="DZD805" s="11"/>
      <c r="DZE805" s="11"/>
      <c r="DZF805" s="11"/>
      <c r="DZG805" s="11"/>
      <c r="DZH805" s="11"/>
      <c r="DZI805" s="11"/>
      <c r="DZJ805" s="11"/>
      <c r="DZK805" s="11"/>
      <c r="DZL805" s="11"/>
      <c r="DZM805" s="11"/>
      <c r="DZN805" s="11"/>
      <c r="DZO805" s="11"/>
      <c r="DZP805" s="11"/>
      <c r="DZQ805" s="11"/>
      <c r="DZR805" s="11"/>
      <c r="DZS805" s="11"/>
      <c r="DZT805" s="11"/>
      <c r="DZU805" s="11"/>
      <c r="DZV805" s="11"/>
      <c r="DZW805" s="11"/>
      <c r="DZX805" s="11"/>
      <c r="DZY805" s="11"/>
      <c r="DZZ805" s="11"/>
      <c r="EAA805" s="11"/>
      <c r="EAB805" s="11"/>
      <c r="EAC805" s="11"/>
      <c r="EAD805" s="11"/>
      <c r="EAE805" s="11"/>
      <c r="EAF805" s="11"/>
      <c r="EAG805" s="11"/>
      <c r="EAH805" s="11"/>
      <c r="EAI805" s="11"/>
      <c r="EAJ805" s="11"/>
      <c r="EAK805" s="11"/>
      <c r="EAL805" s="11"/>
      <c r="EAM805" s="11"/>
      <c r="EAN805" s="11"/>
      <c r="EAO805" s="11"/>
      <c r="EAP805" s="11"/>
      <c r="EAQ805" s="11"/>
      <c r="EAR805" s="11"/>
      <c r="EAS805" s="11"/>
      <c r="EAT805" s="11"/>
      <c r="EAU805" s="11"/>
      <c r="EAV805" s="11"/>
      <c r="EAW805" s="11"/>
      <c r="EAX805" s="11"/>
      <c r="EAY805" s="11"/>
      <c r="EAZ805" s="11"/>
      <c r="EBA805" s="11"/>
      <c r="EBB805" s="11"/>
      <c r="EBC805" s="11"/>
      <c r="EBD805" s="11"/>
      <c r="EBE805" s="11"/>
      <c r="EBF805" s="11"/>
      <c r="EBG805" s="11"/>
      <c r="EBH805" s="11"/>
      <c r="EBI805" s="11"/>
      <c r="EBJ805" s="11"/>
      <c r="EBK805" s="11"/>
      <c r="EBL805" s="11"/>
      <c r="EBM805" s="11"/>
      <c r="EBN805" s="11"/>
      <c r="EBO805" s="11"/>
      <c r="EBP805" s="11"/>
      <c r="EBQ805" s="11"/>
      <c r="EBR805" s="11"/>
      <c r="EBS805" s="11"/>
      <c r="EBT805" s="11"/>
      <c r="EBU805" s="11"/>
      <c r="EBV805" s="11"/>
      <c r="EBW805" s="11"/>
      <c r="EBX805" s="11"/>
      <c r="EBY805" s="11"/>
      <c r="EBZ805" s="11"/>
      <c r="ECA805" s="11"/>
      <c r="ECB805" s="11"/>
      <c r="ECC805" s="11"/>
      <c r="ECD805" s="11"/>
      <c r="ECE805" s="11"/>
      <c r="ECF805" s="11"/>
      <c r="ECG805" s="11"/>
      <c r="ECH805" s="11"/>
      <c r="ECI805" s="11"/>
      <c r="ECJ805" s="11"/>
      <c r="ECK805" s="11"/>
      <c r="ECL805" s="11"/>
      <c r="ECM805" s="11"/>
      <c r="ECN805" s="11"/>
      <c r="ECO805" s="11"/>
      <c r="ECP805" s="11"/>
      <c r="ECQ805" s="11"/>
      <c r="ECR805" s="11"/>
      <c r="ECS805" s="11"/>
      <c r="ECT805" s="11"/>
      <c r="ECU805" s="11"/>
      <c r="ECV805" s="11"/>
      <c r="ECW805" s="11"/>
      <c r="ECX805" s="11"/>
      <c r="ECY805" s="11"/>
      <c r="ECZ805" s="11"/>
      <c r="EDA805" s="11"/>
      <c r="EDB805" s="11"/>
      <c r="EDC805" s="11"/>
      <c r="EDD805" s="11"/>
      <c r="EDE805" s="11"/>
      <c r="EDF805" s="11"/>
      <c r="EDG805" s="11"/>
      <c r="EDH805" s="11"/>
      <c r="EDI805" s="11"/>
      <c r="EDJ805" s="11"/>
      <c r="EDK805" s="11"/>
      <c r="EDL805" s="11"/>
      <c r="EDM805" s="11"/>
      <c r="EDN805" s="11"/>
      <c r="EDO805" s="11"/>
      <c r="EDP805" s="11"/>
      <c r="EDQ805" s="11"/>
      <c r="EDR805" s="11"/>
      <c r="EDS805" s="11"/>
      <c r="EDT805" s="11"/>
      <c r="EDU805" s="11"/>
      <c r="EDV805" s="11"/>
      <c r="EDW805" s="11"/>
      <c r="EDX805" s="11"/>
      <c r="EDY805" s="11"/>
      <c r="EDZ805" s="11"/>
      <c r="EEA805" s="11"/>
      <c r="EEB805" s="11"/>
      <c r="EEC805" s="11"/>
      <c r="EED805" s="11"/>
      <c r="EEE805" s="11"/>
      <c r="EEF805" s="11"/>
      <c r="EEG805" s="11"/>
      <c r="EEH805" s="11"/>
      <c r="EEI805" s="11"/>
      <c r="EEJ805" s="11"/>
      <c r="EEK805" s="11"/>
      <c r="EEL805" s="11"/>
      <c r="EEM805" s="11"/>
      <c r="EEN805" s="11"/>
      <c r="EEO805" s="11"/>
      <c r="EEP805" s="11"/>
      <c r="EEQ805" s="11"/>
      <c r="EER805" s="11"/>
      <c r="EES805" s="11"/>
      <c r="EET805" s="11"/>
      <c r="EEU805" s="11"/>
      <c r="EEV805" s="11"/>
      <c r="EEW805" s="11"/>
      <c r="EEX805" s="11"/>
      <c r="EEY805" s="11"/>
      <c r="EEZ805" s="11"/>
      <c r="EFA805" s="11"/>
      <c r="EFB805" s="11"/>
      <c r="EFC805" s="11"/>
      <c r="EFD805" s="11"/>
      <c r="EFE805" s="11"/>
      <c r="EFF805" s="11"/>
      <c r="EFG805" s="11"/>
      <c r="EFH805" s="11"/>
      <c r="EFI805" s="11"/>
      <c r="EFJ805" s="11"/>
      <c r="EFK805" s="11"/>
      <c r="EFL805" s="11"/>
      <c r="EFM805" s="11"/>
      <c r="EFN805" s="11"/>
      <c r="EFO805" s="11"/>
      <c r="EFP805" s="11"/>
      <c r="EFQ805" s="11"/>
      <c r="EFR805" s="11"/>
      <c r="EFS805" s="11"/>
      <c r="EFT805" s="11"/>
      <c r="EFU805" s="11"/>
      <c r="EFV805" s="11"/>
      <c r="EFW805" s="11"/>
      <c r="EFX805" s="11"/>
      <c r="EFY805" s="11"/>
      <c r="EFZ805" s="11"/>
      <c r="EGA805" s="11"/>
      <c r="EGB805" s="11"/>
      <c r="EGC805" s="11"/>
      <c r="EGD805" s="11"/>
      <c r="EGE805" s="11"/>
      <c r="EGF805" s="11"/>
      <c r="EGG805" s="11"/>
      <c r="EGH805" s="11"/>
      <c r="EGI805" s="11"/>
      <c r="EGJ805" s="11"/>
      <c r="EGK805" s="11"/>
      <c r="EGL805" s="11"/>
      <c r="EGM805" s="11"/>
      <c r="EGN805" s="11"/>
      <c r="EGO805" s="11"/>
      <c r="EGP805" s="11"/>
      <c r="EGQ805" s="11"/>
      <c r="EGR805" s="11"/>
      <c r="EGS805" s="11"/>
      <c r="EGT805" s="11"/>
      <c r="EGU805" s="11"/>
      <c r="EGV805" s="11"/>
      <c r="EGW805" s="11"/>
      <c r="EGX805" s="11"/>
      <c r="EGY805" s="11"/>
      <c r="EGZ805" s="11"/>
      <c r="EHA805" s="11"/>
      <c r="EHB805" s="11"/>
      <c r="EHC805" s="11"/>
      <c r="EHD805" s="11"/>
      <c r="EHE805" s="11"/>
      <c r="EHF805" s="11"/>
      <c r="EHG805" s="11"/>
      <c r="EHH805" s="11"/>
      <c r="EHI805" s="11"/>
      <c r="EHJ805" s="11"/>
      <c r="EHK805" s="11"/>
      <c r="EHL805" s="11"/>
      <c r="EHM805" s="11"/>
      <c r="EHN805" s="11"/>
      <c r="EHO805" s="11"/>
      <c r="EHP805" s="11"/>
      <c r="EHQ805" s="11"/>
      <c r="EHR805" s="11"/>
      <c r="EHS805" s="11"/>
      <c r="EHT805" s="11"/>
      <c r="EHU805" s="11"/>
      <c r="EHV805" s="11"/>
      <c r="EHW805" s="11"/>
      <c r="EHX805" s="11"/>
      <c r="EHY805" s="11"/>
      <c r="EHZ805" s="11"/>
      <c r="EIA805" s="11"/>
      <c r="EIB805" s="11"/>
      <c r="EIC805" s="11"/>
      <c r="EID805" s="11"/>
      <c r="EIE805" s="11"/>
      <c r="EIF805" s="11"/>
      <c r="EIG805" s="11"/>
      <c r="EIH805" s="11"/>
      <c r="EII805" s="11"/>
      <c r="EIJ805" s="11"/>
      <c r="EIK805" s="11"/>
      <c r="EIL805" s="11"/>
      <c r="EIM805" s="11"/>
      <c r="EIN805" s="11"/>
      <c r="EIO805" s="11"/>
      <c r="EIP805" s="11"/>
      <c r="EIQ805" s="11"/>
      <c r="EIR805" s="11"/>
      <c r="EIS805" s="11"/>
      <c r="EIT805" s="11"/>
      <c r="EIU805" s="11"/>
      <c r="EIV805" s="11"/>
      <c r="EIW805" s="11"/>
      <c r="EIX805" s="11"/>
      <c r="EIY805" s="11"/>
      <c r="EIZ805" s="11"/>
      <c r="EJA805" s="11"/>
      <c r="EJB805" s="11"/>
      <c r="EJC805" s="11"/>
      <c r="EJD805" s="11"/>
      <c r="EJE805" s="11"/>
      <c r="EJF805" s="11"/>
      <c r="EJG805" s="11"/>
      <c r="EJH805" s="11"/>
      <c r="EJI805" s="11"/>
      <c r="EJJ805" s="11"/>
      <c r="EJK805" s="11"/>
      <c r="EJL805" s="11"/>
      <c r="EJM805" s="11"/>
      <c r="EJN805" s="11"/>
      <c r="EJO805" s="11"/>
      <c r="EJP805" s="11"/>
      <c r="EJQ805" s="11"/>
      <c r="EJR805" s="11"/>
      <c r="EJS805" s="11"/>
      <c r="EJT805" s="11"/>
      <c r="EJU805" s="11"/>
      <c r="EJV805" s="11"/>
      <c r="EJW805" s="11"/>
      <c r="EJX805" s="11"/>
      <c r="EJY805" s="11"/>
      <c r="EJZ805" s="11"/>
      <c r="EKA805" s="11"/>
      <c r="EKB805" s="11"/>
      <c r="EKC805" s="11"/>
      <c r="EKD805" s="11"/>
      <c r="EKE805" s="11"/>
      <c r="EKF805" s="11"/>
      <c r="EKG805" s="11"/>
      <c r="EKH805" s="11"/>
      <c r="EKI805" s="11"/>
      <c r="EKJ805" s="11"/>
      <c r="EKK805" s="11"/>
      <c r="EKL805" s="11"/>
      <c r="EKM805" s="11"/>
      <c r="EKN805" s="11"/>
      <c r="EKO805" s="11"/>
      <c r="EKP805" s="11"/>
      <c r="EKQ805" s="11"/>
      <c r="EKR805" s="11"/>
      <c r="EKS805" s="11"/>
      <c r="EKT805" s="11"/>
      <c r="EKU805" s="11"/>
      <c r="EKV805" s="11"/>
      <c r="EKW805" s="11"/>
      <c r="EKX805" s="11"/>
      <c r="EKY805" s="11"/>
      <c r="EKZ805" s="11"/>
      <c r="ELA805" s="11"/>
      <c r="ELB805" s="11"/>
      <c r="ELC805" s="11"/>
      <c r="ELD805" s="11"/>
      <c r="ELE805" s="11"/>
      <c r="ELF805" s="11"/>
      <c r="ELG805" s="11"/>
      <c r="ELH805" s="11"/>
      <c r="ELI805" s="11"/>
      <c r="ELJ805" s="11"/>
      <c r="ELK805" s="11"/>
      <c r="ELL805" s="11"/>
      <c r="ELM805" s="11"/>
      <c r="ELN805" s="11"/>
      <c r="ELO805" s="11"/>
      <c r="ELP805" s="11"/>
      <c r="ELQ805" s="11"/>
      <c r="ELR805" s="11"/>
      <c r="ELS805" s="11"/>
      <c r="ELT805" s="11"/>
      <c r="ELU805" s="11"/>
    </row>
    <row r="806" spans="1:341 1271:3713" s="279" customFormat="1">
      <c r="B806" s="303"/>
      <c r="S806" s="421"/>
      <c r="T806" s="453"/>
      <c r="U806" s="304"/>
      <c r="V806" s="304"/>
      <c r="W806" s="304"/>
      <c r="X806" s="304"/>
      <c r="Y806" s="304"/>
      <c r="Z806" s="304"/>
      <c r="AA806" s="304"/>
      <c r="AB806" s="304"/>
      <c r="AC806" s="304"/>
      <c r="AD806" s="304"/>
      <c r="AE806" s="304"/>
      <c r="AF806" s="304"/>
      <c r="AG806" s="304"/>
      <c r="AH806" s="304"/>
      <c r="AI806" s="304"/>
      <c r="AJ806" s="304"/>
      <c r="AK806" s="304"/>
      <c r="AL806" s="304"/>
      <c r="AM806" s="304"/>
      <c r="AN806" s="304"/>
      <c r="AO806" s="304"/>
      <c r="AP806" s="304"/>
      <c r="AQ806" s="304"/>
      <c r="AR806" s="304"/>
      <c r="AS806" s="304"/>
      <c r="AT806" s="304"/>
      <c r="AU806" s="304"/>
      <c r="AV806" s="304"/>
      <c r="AW806" s="304"/>
      <c r="AX806" s="304"/>
      <c r="AY806" s="304"/>
      <c r="AZ806" s="304"/>
      <c r="BA806" s="304"/>
      <c r="BB806" s="304"/>
      <c r="BC806" s="304"/>
      <c r="BD806" s="304"/>
      <c r="BE806" s="304"/>
      <c r="BF806" s="304"/>
      <c r="BG806" s="304"/>
      <c r="BH806" s="304"/>
      <c r="BI806" s="304"/>
      <c r="BJ806" s="304"/>
      <c r="BK806" s="304"/>
      <c r="BL806" s="304"/>
      <c r="BM806" s="304"/>
      <c r="BN806" s="304"/>
      <c r="BO806" s="304"/>
      <c r="BP806" s="304"/>
      <c r="BQ806" s="304"/>
      <c r="BR806" s="304"/>
      <c r="BS806" s="304"/>
      <c r="BT806" s="304"/>
      <c r="BU806" s="304"/>
      <c r="BV806" s="304"/>
      <c r="BW806" s="304"/>
      <c r="BX806" s="304"/>
      <c r="BY806" s="304"/>
      <c r="BZ806" s="304"/>
      <c r="CA806" s="304"/>
      <c r="CB806" s="304"/>
      <c r="CC806" s="304"/>
      <c r="CD806" s="304"/>
      <c r="CE806" s="304"/>
      <c r="CF806" s="304"/>
      <c r="CG806" s="304"/>
      <c r="CH806" s="304"/>
      <c r="CI806" s="304"/>
      <c r="CJ806" s="304"/>
      <c r="CK806" s="304"/>
      <c r="CL806" s="304"/>
      <c r="CM806" s="304"/>
      <c r="CN806" s="304"/>
      <c r="CO806" s="304"/>
      <c r="CP806" s="304"/>
      <c r="CQ806" s="304"/>
      <c r="CR806" s="304"/>
      <c r="CS806" s="304"/>
      <c r="CT806" s="304"/>
      <c r="CU806" s="304"/>
      <c r="CV806" s="304"/>
      <c r="CW806" s="304"/>
      <c r="CX806" s="304"/>
      <c r="CY806" s="304"/>
      <c r="CZ806" s="304"/>
      <c r="DA806" s="304"/>
      <c r="DB806" s="304"/>
      <c r="DC806" s="304"/>
      <c r="DD806" s="304"/>
      <c r="DE806" s="304"/>
      <c r="DF806" s="304"/>
      <c r="DG806" s="304"/>
      <c r="DH806" s="304"/>
      <c r="DI806" s="304"/>
      <c r="DJ806" s="304"/>
      <c r="DK806" s="304"/>
      <c r="DL806" s="304"/>
      <c r="DM806" s="304"/>
      <c r="DN806" s="304"/>
      <c r="DO806" s="304"/>
      <c r="DP806" s="304"/>
      <c r="DQ806" s="304"/>
      <c r="DR806" s="304"/>
      <c r="DS806" s="304"/>
      <c r="DT806" s="304"/>
      <c r="DU806" s="304"/>
      <c r="DV806" s="304"/>
      <c r="DW806" s="304"/>
      <c r="DX806" s="304"/>
      <c r="DY806" s="304"/>
      <c r="DZ806" s="304"/>
      <c r="EA806" s="304"/>
      <c r="EB806" s="304"/>
      <c r="EC806" s="304"/>
      <c r="ED806" s="304"/>
      <c r="EE806" s="304"/>
      <c r="EF806" s="304"/>
      <c r="EG806" s="304"/>
      <c r="EH806" s="304"/>
      <c r="EI806" s="304"/>
      <c r="EJ806" s="304"/>
      <c r="EK806" s="304"/>
      <c r="EL806" s="304"/>
      <c r="EM806" s="304"/>
      <c r="EN806" s="304"/>
      <c r="EO806" s="304"/>
      <c r="EP806" s="304"/>
      <c r="EQ806" s="304"/>
      <c r="ER806" s="304"/>
      <c r="ES806" s="304"/>
      <c r="ET806" s="304"/>
      <c r="EU806" s="304"/>
      <c r="EV806" s="304"/>
      <c r="EW806" s="304"/>
      <c r="EX806" s="304"/>
      <c r="EY806" s="304"/>
      <c r="EZ806" s="304"/>
      <c r="FA806" s="304"/>
      <c r="FB806" s="304"/>
      <c r="FC806" s="304"/>
      <c r="FD806" s="304"/>
      <c r="FE806" s="304"/>
      <c r="FF806" s="304"/>
      <c r="FG806" s="304"/>
      <c r="FH806" s="304"/>
      <c r="FI806" s="304"/>
      <c r="FJ806" s="304"/>
      <c r="FK806" s="304"/>
      <c r="FL806" s="304"/>
      <c r="FM806" s="304"/>
      <c r="FN806" s="304"/>
      <c r="FO806" s="304"/>
      <c r="FP806" s="304"/>
      <c r="FQ806" s="304"/>
      <c r="FR806" s="304"/>
      <c r="FS806" s="304"/>
      <c r="FT806" s="304"/>
      <c r="FU806" s="304"/>
      <c r="FV806" s="304"/>
      <c r="FW806" s="304"/>
      <c r="FX806" s="304"/>
      <c r="FY806" s="304"/>
      <c r="FZ806" s="304"/>
      <c r="GA806" s="304"/>
      <c r="GB806" s="304"/>
      <c r="GC806" s="304"/>
      <c r="GD806" s="304"/>
      <c r="GE806" s="304"/>
      <c r="GF806" s="304"/>
      <c r="GG806" s="304"/>
      <c r="GH806" s="304"/>
      <c r="GI806" s="304"/>
      <c r="GJ806" s="304"/>
      <c r="GK806" s="304"/>
      <c r="GL806" s="304"/>
      <c r="GM806" s="304"/>
      <c r="GN806" s="304"/>
      <c r="GO806" s="304"/>
      <c r="GP806" s="304"/>
      <c r="GQ806" s="304"/>
      <c r="GR806" s="304"/>
      <c r="GS806" s="304"/>
      <c r="GT806" s="304"/>
      <c r="GU806" s="304"/>
      <c r="GV806" s="304"/>
      <c r="GW806" s="304"/>
      <c r="GX806" s="304"/>
      <c r="GY806" s="304"/>
      <c r="GZ806" s="304"/>
      <c r="HA806" s="304"/>
      <c r="HB806" s="304"/>
      <c r="HC806" s="304"/>
      <c r="HD806" s="304"/>
      <c r="HE806" s="304"/>
      <c r="HF806" s="304"/>
      <c r="HG806" s="304"/>
      <c r="HH806" s="304"/>
      <c r="HI806" s="304"/>
      <c r="HJ806" s="304"/>
      <c r="HK806" s="304"/>
      <c r="HL806" s="304"/>
      <c r="HM806" s="304"/>
      <c r="HN806" s="304"/>
      <c r="HO806" s="304"/>
      <c r="HP806" s="304"/>
      <c r="HQ806" s="304"/>
      <c r="HR806" s="304"/>
      <c r="HS806" s="304"/>
      <c r="HT806" s="304"/>
      <c r="HU806" s="304"/>
      <c r="HV806" s="304"/>
      <c r="HW806" s="304"/>
      <c r="HX806" s="304"/>
      <c r="HY806" s="304"/>
      <c r="HZ806" s="304"/>
      <c r="IA806" s="304"/>
      <c r="IB806" s="304"/>
      <c r="IC806" s="304"/>
      <c r="ID806" s="304"/>
      <c r="IE806" s="304"/>
      <c r="IF806" s="304"/>
      <c r="IG806" s="304"/>
      <c r="IH806" s="304"/>
      <c r="II806" s="304"/>
      <c r="IJ806" s="304"/>
      <c r="IK806" s="304"/>
      <c r="IL806" s="304"/>
      <c r="IM806" s="304"/>
      <c r="IN806" s="304"/>
      <c r="IO806" s="304"/>
      <c r="IP806" s="304"/>
      <c r="IQ806" s="304"/>
      <c r="IR806" s="304"/>
      <c r="IS806" s="304"/>
      <c r="IT806" s="304"/>
      <c r="IU806" s="304"/>
      <c r="IV806" s="304"/>
      <c r="IW806" s="304"/>
      <c r="IX806" s="304"/>
      <c r="IY806" s="304"/>
      <c r="IZ806" s="304"/>
      <c r="JA806" s="304"/>
      <c r="JB806" s="304"/>
      <c r="JC806" s="304"/>
      <c r="JD806" s="304"/>
      <c r="JE806" s="304"/>
      <c r="JF806" s="304"/>
      <c r="JG806" s="304"/>
      <c r="JH806" s="304"/>
      <c r="JI806" s="304"/>
      <c r="JJ806" s="304"/>
      <c r="JK806" s="304"/>
      <c r="JL806" s="304"/>
      <c r="JM806" s="304"/>
      <c r="JN806" s="304"/>
      <c r="JO806" s="304"/>
      <c r="JP806" s="304"/>
      <c r="JQ806" s="304"/>
      <c r="JR806" s="304"/>
      <c r="JS806" s="304"/>
      <c r="JT806" s="304"/>
      <c r="JU806" s="304"/>
      <c r="JV806" s="304"/>
      <c r="JW806" s="304"/>
      <c r="JX806" s="304"/>
      <c r="JY806" s="304"/>
      <c r="JZ806" s="304"/>
      <c r="KA806" s="304"/>
      <c r="KB806" s="304"/>
      <c r="KC806" s="304"/>
      <c r="KD806" s="304"/>
      <c r="KE806" s="304"/>
      <c r="KF806" s="304"/>
      <c r="KG806" s="304"/>
      <c r="KH806" s="304"/>
      <c r="KI806" s="304"/>
      <c r="KJ806" s="304"/>
      <c r="KK806" s="304"/>
      <c r="KL806" s="304"/>
      <c r="KM806" s="304"/>
      <c r="KN806" s="304"/>
      <c r="KO806" s="304"/>
      <c r="KP806" s="304"/>
      <c r="KQ806" s="304"/>
      <c r="KR806" s="304"/>
      <c r="KS806" s="304"/>
      <c r="KT806" s="304"/>
      <c r="KU806" s="304"/>
      <c r="KV806" s="304"/>
      <c r="KW806" s="304"/>
      <c r="KX806" s="304"/>
      <c r="KY806" s="304"/>
      <c r="KZ806" s="304"/>
      <c r="LA806" s="304"/>
      <c r="LB806" s="304"/>
      <c r="LC806" s="304"/>
      <c r="LD806" s="304"/>
      <c r="LE806" s="304"/>
      <c r="LF806" s="304"/>
      <c r="LG806" s="304"/>
      <c r="LH806" s="304"/>
      <c r="LI806" s="304"/>
      <c r="LJ806" s="304"/>
      <c r="LK806" s="304"/>
      <c r="LL806" s="304"/>
      <c r="LM806" s="304"/>
      <c r="LN806" s="304"/>
      <c r="LO806" s="304"/>
      <c r="LP806" s="304"/>
      <c r="LQ806" s="304"/>
      <c r="LR806" s="304"/>
      <c r="LS806" s="304"/>
      <c r="LT806" s="304"/>
      <c r="LU806" s="304"/>
      <c r="LV806" s="304"/>
      <c r="LW806" s="304"/>
      <c r="LX806" s="304"/>
      <c r="LY806" s="304"/>
      <c r="LZ806" s="304"/>
      <c r="MA806" s="304"/>
      <c r="MB806" s="304"/>
      <c r="MC806" s="304"/>
      <c r="AVW806" s="304"/>
      <c r="AVX806" s="304"/>
      <c r="AVY806" s="304"/>
      <c r="AVZ806" s="304"/>
      <c r="AWA806" s="304"/>
      <c r="AWB806" s="304"/>
      <c r="AWC806" s="304"/>
      <c r="AWD806" s="304"/>
      <c r="AWE806" s="304"/>
      <c r="AWF806" s="304"/>
      <c r="AWG806" s="304"/>
      <c r="AWH806" s="304"/>
      <c r="AWI806" s="304"/>
      <c r="AWJ806" s="304"/>
      <c r="AWK806" s="304"/>
      <c r="AWL806" s="304"/>
      <c r="AWM806" s="304"/>
      <c r="AWN806" s="304"/>
      <c r="AWO806" s="304"/>
      <c r="AWP806" s="304"/>
      <c r="AWQ806" s="304"/>
      <c r="AWR806" s="304"/>
      <c r="AWS806" s="304"/>
      <c r="AWT806" s="304"/>
      <c r="AWU806" s="304"/>
      <c r="AWV806" s="304"/>
      <c r="AWW806" s="304"/>
      <c r="AWX806" s="304"/>
      <c r="AWY806" s="304"/>
      <c r="AWZ806" s="304"/>
      <c r="AXA806" s="304"/>
      <c r="AXB806" s="304"/>
      <c r="AXC806" s="304"/>
      <c r="AXD806" s="304"/>
      <c r="AXE806" s="304"/>
      <c r="AXF806" s="304"/>
      <c r="AXG806" s="304"/>
      <c r="AXH806" s="304"/>
      <c r="AXI806" s="304"/>
      <c r="AXJ806" s="304"/>
      <c r="AXK806" s="304"/>
      <c r="AXL806" s="304"/>
      <c r="AXM806" s="304"/>
      <c r="AXN806" s="304"/>
      <c r="AXO806" s="304"/>
      <c r="AXP806" s="304"/>
      <c r="AXQ806" s="304"/>
      <c r="AXR806" s="304"/>
      <c r="AXS806" s="304"/>
      <c r="AXT806" s="304"/>
      <c r="AXU806" s="304"/>
      <c r="AXV806" s="304"/>
      <c r="AXW806" s="304"/>
      <c r="AXX806" s="304"/>
      <c r="AXY806" s="304"/>
      <c r="AXZ806" s="304"/>
      <c r="AYA806" s="304"/>
      <c r="AYB806" s="304"/>
      <c r="AYC806" s="304"/>
      <c r="AYD806" s="304"/>
      <c r="AYE806" s="304"/>
      <c r="AYF806" s="304"/>
      <c r="AYG806" s="304"/>
      <c r="AYH806" s="304"/>
      <c r="AYI806" s="304"/>
      <c r="AYJ806" s="304"/>
      <c r="AYK806" s="304"/>
      <c r="AYL806" s="304"/>
      <c r="AYM806" s="304"/>
      <c r="AYN806" s="304"/>
      <c r="AYO806" s="304"/>
      <c r="AYP806" s="304"/>
      <c r="AYQ806" s="304"/>
      <c r="AYR806" s="304"/>
      <c r="AYS806" s="304"/>
      <c r="AYT806" s="304"/>
      <c r="AYU806" s="304"/>
      <c r="AYV806" s="304"/>
      <c r="AYW806" s="304"/>
      <c r="AYX806" s="304"/>
      <c r="AYY806" s="304"/>
      <c r="AYZ806" s="304"/>
      <c r="AZA806" s="304"/>
      <c r="AZB806" s="304"/>
      <c r="AZC806" s="304"/>
      <c r="AZD806" s="304"/>
      <c r="AZE806" s="304"/>
      <c r="AZF806" s="304"/>
      <c r="AZG806" s="304"/>
      <c r="AZH806" s="304"/>
      <c r="AZI806" s="304"/>
      <c r="AZJ806" s="304"/>
      <c r="AZK806" s="304"/>
      <c r="AZL806" s="304"/>
      <c r="AZM806" s="304"/>
      <c r="AZN806" s="304"/>
      <c r="AZO806" s="304"/>
      <c r="AZP806" s="304"/>
      <c r="AZQ806" s="304"/>
      <c r="AZR806" s="304"/>
      <c r="AZS806" s="304"/>
      <c r="AZT806" s="304"/>
      <c r="AZU806" s="304"/>
      <c r="AZV806" s="304"/>
      <c r="AZW806" s="304"/>
      <c r="AZX806" s="304"/>
      <c r="AZY806" s="304"/>
      <c r="AZZ806" s="304"/>
      <c r="BAA806" s="304"/>
      <c r="BAB806" s="304"/>
      <c r="BAC806" s="304"/>
      <c r="BAD806" s="304"/>
      <c r="BAE806" s="304"/>
      <c r="BAF806" s="304"/>
      <c r="BAG806" s="304"/>
      <c r="BAH806" s="304"/>
      <c r="BAI806" s="304"/>
      <c r="BAJ806" s="304"/>
      <c r="BAK806" s="304"/>
      <c r="BAL806" s="304"/>
      <c r="BAM806" s="304"/>
      <c r="BAN806" s="304"/>
      <c r="BAO806" s="304"/>
      <c r="BAP806" s="304"/>
      <c r="BAQ806" s="304"/>
      <c r="BAR806" s="304"/>
      <c r="BAS806" s="304"/>
      <c r="BAT806" s="304"/>
      <c r="BAU806" s="304"/>
      <c r="BAV806" s="304"/>
      <c r="BAW806" s="304"/>
      <c r="BAX806" s="304"/>
      <c r="BAY806" s="304"/>
      <c r="BAZ806" s="304"/>
      <c r="BBA806" s="304"/>
      <c r="BBB806" s="304"/>
      <c r="BBC806" s="304"/>
      <c r="BBD806" s="304"/>
      <c r="BBE806" s="304"/>
      <c r="BBF806" s="304"/>
      <c r="BBG806" s="304"/>
      <c r="BBH806" s="304"/>
      <c r="BBI806" s="304"/>
      <c r="BBJ806" s="304"/>
      <c r="BBK806" s="304"/>
      <c r="BBL806" s="304"/>
      <c r="BBM806" s="304"/>
      <c r="BBN806" s="304"/>
      <c r="BBO806" s="304"/>
      <c r="BBP806" s="304"/>
      <c r="BBQ806" s="304"/>
      <c r="BBR806" s="304"/>
      <c r="BBS806" s="304"/>
      <c r="BBT806" s="304"/>
      <c r="BBU806" s="304"/>
      <c r="BBV806" s="304"/>
      <c r="BBW806" s="304"/>
      <c r="BBX806" s="304"/>
      <c r="BBY806" s="304"/>
      <c r="BBZ806" s="304"/>
      <c r="BCA806" s="304"/>
      <c r="BCB806" s="304"/>
      <c r="BCC806" s="304"/>
      <c r="BCD806" s="304"/>
      <c r="BCE806" s="304"/>
      <c r="BCF806" s="304"/>
      <c r="BCG806" s="304"/>
      <c r="BCH806" s="304"/>
      <c r="BCI806" s="304"/>
      <c r="BCJ806" s="304"/>
      <c r="BCK806" s="304"/>
      <c r="BCL806" s="304"/>
      <c r="BCM806" s="304"/>
      <c r="BCN806" s="304"/>
      <c r="BCO806" s="304"/>
      <c r="BCP806" s="304"/>
      <c r="BCQ806" s="304"/>
      <c r="BCR806" s="304"/>
      <c r="BCS806" s="304"/>
      <c r="BCT806" s="304"/>
      <c r="BCU806" s="304"/>
      <c r="BCV806" s="304"/>
      <c r="BCW806" s="304"/>
      <c r="BCX806" s="304"/>
      <c r="BCY806" s="304"/>
      <c r="BCZ806" s="304"/>
      <c r="BDA806" s="304"/>
      <c r="BDB806" s="304"/>
      <c r="BDC806" s="304"/>
      <c r="BDD806" s="304"/>
      <c r="BDE806" s="304"/>
      <c r="BDF806" s="304"/>
      <c r="BDG806" s="304"/>
      <c r="BDH806" s="304"/>
      <c r="BDI806" s="304"/>
      <c r="BDJ806" s="304"/>
      <c r="BDK806" s="304"/>
      <c r="BDL806" s="304"/>
      <c r="BDM806" s="304"/>
      <c r="BDN806" s="304"/>
      <c r="BDO806" s="304"/>
      <c r="BDP806" s="304"/>
      <c r="BDQ806" s="304"/>
      <c r="BDR806" s="304"/>
      <c r="BDS806" s="304"/>
      <c r="BDT806" s="304"/>
      <c r="BDU806" s="304"/>
      <c r="BDV806" s="304"/>
      <c r="BDW806" s="304"/>
      <c r="BDX806" s="304"/>
      <c r="BDY806" s="304"/>
      <c r="BDZ806" s="304"/>
      <c r="BEA806" s="304"/>
      <c r="BEB806" s="304"/>
      <c r="BEC806" s="304"/>
      <c r="BED806" s="304"/>
      <c r="BEE806" s="304"/>
      <c r="BEF806" s="304"/>
      <c r="BEG806" s="304"/>
      <c r="BEH806" s="304"/>
      <c r="BEI806" s="304"/>
      <c r="BEJ806" s="304"/>
      <c r="BEK806" s="304"/>
      <c r="BEL806" s="304"/>
      <c r="BEM806" s="304"/>
      <c r="BEN806" s="304"/>
      <c r="BEO806" s="304"/>
      <c r="BEP806" s="304"/>
      <c r="BEQ806" s="304"/>
      <c r="BER806" s="304"/>
      <c r="BES806" s="304"/>
      <c r="BET806" s="304"/>
      <c r="BEU806" s="304"/>
      <c r="BEV806" s="304"/>
      <c r="BEW806" s="304"/>
      <c r="BEX806" s="304"/>
      <c r="BEY806" s="304"/>
      <c r="BEZ806" s="304"/>
      <c r="BFA806" s="304"/>
      <c r="BFB806" s="304"/>
      <c r="BFC806" s="304"/>
      <c r="BFD806" s="304"/>
      <c r="BFE806" s="304"/>
      <c r="BFF806" s="304"/>
      <c r="BFG806" s="304"/>
      <c r="BFH806" s="304"/>
      <c r="BFI806" s="304"/>
      <c r="BFJ806" s="304"/>
      <c r="BFK806" s="304"/>
      <c r="BFL806" s="304"/>
      <c r="BFM806" s="304"/>
      <c r="BFN806" s="304"/>
      <c r="BFO806" s="304"/>
      <c r="BFP806" s="304"/>
      <c r="BFQ806" s="304"/>
      <c r="BFR806" s="304"/>
      <c r="BFS806" s="304"/>
      <c r="BFT806" s="304"/>
      <c r="BFU806" s="304"/>
      <c r="BFV806" s="304"/>
      <c r="BFW806" s="304"/>
      <c r="BFX806" s="304"/>
      <c r="BFY806" s="304"/>
      <c r="BFZ806" s="304"/>
      <c r="BGA806" s="304"/>
      <c r="BGB806" s="304"/>
      <c r="BGC806" s="304"/>
      <c r="BGD806" s="304"/>
      <c r="BGE806" s="304"/>
      <c r="BGF806" s="304"/>
      <c r="BGG806" s="304"/>
      <c r="BGH806" s="304"/>
      <c r="BGI806" s="304"/>
      <c r="BGJ806" s="304"/>
      <c r="BGK806" s="304"/>
      <c r="BGL806" s="304"/>
      <c r="BGM806" s="304"/>
      <c r="BGN806" s="304"/>
      <c r="BGO806" s="304"/>
      <c r="BGP806" s="304"/>
      <c r="BGQ806" s="304"/>
      <c r="BGR806" s="304"/>
      <c r="BGS806" s="304"/>
      <c r="BGT806" s="304"/>
      <c r="BGU806" s="304"/>
      <c r="BGV806" s="304"/>
      <c r="BGW806" s="304"/>
      <c r="BGX806" s="304"/>
      <c r="BGY806" s="304"/>
      <c r="BGZ806" s="304"/>
      <c r="BHA806" s="304"/>
      <c r="BHB806" s="304"/>
      <c r="BHC806" s="304"/>
      <c r="BHD806" s="304"/>
      <c r="BHE806" s="304"/>
      <c r="BHF806" s="304"/>
      <c r="BHG806" s="304"/>
      <c r="BHH806" s="304"/>
      <c r="BHI806" s="304"/>
      <c r="BHJ806" s="304"/>
      <c r="BHK806" s="304"/>
      <c r="BHL806" s="304"/>
      <c r="BHM806" s="304"/>
      <c r="BHN806" s="304"/>
      <c r="BHO806" s="304"/>
      <c r="BHP806" s="304"/>
      <c r="BHQ806" s="304"/>
      <c r="BHR806" s="304"/>
      <c r="BHS806" s="304"/>
      <c r="BHT806" s="304"/>
      <c r="BHU806" s="304"/>
      <c r="BHV806" s="304"/>
      <c r="BHW806" s="304"/>
      <c r="BHX806" s="304"/>
      <c r="BHY806" s="304"/>
      <c r="BHZ806" s="304"/>
      <c r="BIA806" s="304"/>
      <c r="BIB806" s="304"/>
      <c r="BIC806" s="304"/>
      <c r="BID806" s="304"/>
      <c r="BIE806" s="304"/>
      <c r="BIF806" s="304"/>
      <c r="BIG806" s="304"/>
      <c r="BIH806" s="304"/>
      <c r="BII806" s="304"/>
      <c r="BIJ806" s="304"/>
      <c r="BIK806" s="304"/>
      <c r="BIL806" s="304"/>
      <c r="BIM806" s="304"/>
      <c r="BIN806" s="304"/>
      <c r="BIO806" s="304"/>
      <c r="BIP806" s="304"/>
      <c r="BIQ806" s="304"/>
      <c r="BIR806" s="304"/>
      <c r="BIS806" s="304"/>
      <c r="BIT806" s="304"/>
      <c r="BIU806" s="304"/>
      <c r="BIV806" s="304"/>
      <c r="BIW806" s="304"/>
      <c r="BIX806" s="304"/>
      <c r="BIY806" s="304"/>
      <c r="BIZ806" s="304"/>
      <c r="BJA806" s="304"/>
      <c r="BJB806" s="304"/>
      <c r="BJC806" s="304"/>
      <c r="BJD806" s="304"/>
      <c r="BJE806" s="304"/>
      <c r="BJF806" s="304"/>
      <c r="BJG806" s="304"/>
      <c r="BJH806" s="304"/>
      <c r="BJI806" s="304"/>
      <c r="BJJ806" s="304"/>
      <c r="BJK806" s="304"/>
      <c r="BJL806" s="304"/>
      <c r="BJM806" s="304"/>
      <c r="BJN806" s="304"/>
      <c r="BJO806" s="304"/>
      <c r="BJP806" s="304"/>
      <c r="BJQ806" s="304"/>
      <c r="BJR806" s="304"/>
      <c r="BJS806" s="304"/>
      <c r="BJT806" s="304"/>
      <c r="BJU806" s="304"/>
      <c r="BJV806" s="304"/>
      <c r="BJW806" s="304"/>
      <c r="BJX806" s="304"/>
      <c r="BJY806" s="304"/>
      <c r="BJZ806" s="304"/>
      <c r="BKA806" s="304"/>
      <c r="BKB806" s="304"/>
      <c r="BKC806" s="304"/>
      <c r="BKD806" s="304"/>
      <c r="BKE806" s="304"/>
      <c r="BKF806" s="304"/>
      <c r="BKG806" s="304"/>
      <c r="BKH806" s="304"/>
      <c r="BKI806" s="304"/>
      <c r="BKJ806" s="304"/>
      <c r="BKK806" s="304"/>
      <c r="BKL806" s="304"/>
      <c r="BKM806" s="304"/>
      <c r="BKN806" s="304"/>
      <c r="BKO806" s="304"/>
      <c r="BKP806" s="304"/>
      <c r="BKQ806" s="304"/>
      <c r="BKR806" s="304"/>
      <c r="BKS806" s="304"/>
      <c r="BKT806" s="304"/>
      <c r="BKU806" s="304"/>
      <c r="BKV806" s="304"/>
      <c r="BKW806" s="304"/>
      <c r="BKX806" s="304"/>
      <c r="BKY806" s="304"/>
      <c r="BKZ806" s="304"/>
      <c r="BLA806" s="304"/>
      <c r="BLB806" s="304"/>
      <c r="BLC806" s="304"/>
      <c r="BLD806" s="304"/>
      <c r="BLE806" s="304"/>
      <c r="BLF806" s="304"/>
      <c r="BLG806" s="304"/>
      <c r="BLH806" s="304"/>
      <c r="BLI806" s="304"/>
      <c r="BLJ806" s="304"/>
      <c r="BLK806" s="304"/>
      <c r="BLL806" s="304"/>
      <c r="BLM806" s="304"/>
      <c r="BLN806" s="304"/>
      <c r="BLO806" s="304"/>
      <c r="BLP806" s="304"/>
      <c r="BLQ806" s="304"/>
      <c r="BLR806" s="304"/>
      <c r="BLS806" s="304"/>
      <c r="BLT806" s="304"/>
      <c r="BLU806" s="304"/>
      <c r="BLV806" s="304"/>
      <c r="BLW806" s="304"/>
      <c r="BLX806" s="304"/>
      <c r="BLY806" s="304"/>
      <c r="BLZ806" s="304"/>
      <c r="BMA806" s="304"/>
      <c r="BMB806" s="304"/>
      <c r="BMC806" s="304"/>
      <c r="BMD806" s="304"/>
      <c r="BME806" s="304"/>
      <c r="BMF806" s="304"/>
      <c r="BMG806" s="304"/>
      <c r="BMH806" s="304"/>
      <c r="BMI806" s="304"/>
      <c r="BMJ806" s="304"/>
      <c r="BMK806" s="304"/>
      <c r="BML806" s="304"/>
      <c r="BMM806" s="304"/>
      <c r="BMN806" s="304"/>
      <c r="BMO806" s="304"/>
      <c r="BMP806" s="304"/>
      <c r="BMQ806" s="304"/>
      <c r="BMR806" s="304"/>
      <c r="BMS806" s="304"/>
      <c r="BMT806" s="304"/>
      <c r="BMU806" s="304"/>
      <c r="BMV806" s="304"/>
      <c r="BMW806" s="304"/>
      <c r="BMX806" s="304"/>
      <c r="BMY806" s="304"/>
      <c r="BMZ806" s="304"/>
      <c r="BNA806" s="304"/>
      <c r="BNB806" s="304"/>
      <c r="BNC806" s="304"/>
      <c r="BND806" s="304"/>
      <c r="BNE806" s="304"/>
      <c r="BNF806" s="304"/>
      <c r="BNG806" s="304"/>
      <c r="BNH806" s="304"/>
      <c r="BNI806" s="304"/>
      <c r="BNJ806" s="304"/>
      <c r="BNK806" s="304"/>
      <c r="BNL806" s="304"/>
      <c r="BNM806" s="304"/>
      <c r="BNN806" s="304"/>
      <c r="BNO806" s="304"/>
      <c r="BNP806" s="304"/>
      <c r="BNQ806" s="304"/>
      <c r="BNR806" s="304"/>
      <c r="BNS806" s="304"/>
      <c r="BNT806" s="304"/>
      <c r="BNU806" s="304"/>
      <c r="BNV806" s="304"/>
      <c r="BNW806" s="304"/>
      <c r="BNX806" s="304"/>
      <c r="BNY806" s="304"/>
      <c r="BNZ806" s="304"/>
      <c r="BOA806" s="304"/>
      <c r="BOB806" s="304"/>
      <c r="BOC806" s="304"/>
      <c r="BOD806" s="304"/>
      <c r="BOE806" s="304"/>
      <c r="BOF806" s="304"/>
      <c r="BOG806" s="304"/>
      <c r="BOH806" s="304"/>
      <c r="BOI806" s="304"/>
      <c r="BOJ806" s="304"/>
      <c r="BOK806" s="304"/>
      <c r="BOL806" s="304"/>
      <c r="BOM806" s="304"/>
      <c r="BON806" s="304"/>
      <c r="BOO806" s="304"/>
      <c r="BOP806" s="304"/>
      <c r="BOQ806" s="304"/>
      <c r="BOR806" s="304"/>
      <c r="BOS806" s="304"/>
      <c r="BOT806" s="304"/>
      <c r="BOU806" s="304"/>
      <c r="BOV806" s="304"/>
      <c r="BOW806" s="304"/>
      <c r="BOX806" s="304"/>
      <c r="BOY806" s="304"/>
      <c r="BOZ806" s="304"/>
      <c r="BPA806" s="304"/>
      <c r="BPB806" s="304"/>
      <c r="BPC806" s="304"/>
      <c r="BPD806" s="304"/>
      <c r="BPE806" s="304"/>
      <c r="BPF806" s="304"/>
      <c r="BPG806" s="304"/>
      <c r="BPH806" s="304"/>
      <c r="BPI806" s="304"/>
      <c r="BPJ806" s="304"/>
      <c r="BPK806" s="304"/>
      <c r="BPL806" s="304"/>
      <c r="BPM806" s="304"/>
      <c r="BPN806" s="304"/>
      <c r="BPO806" s="304"/>
      <c r="BPP806" s="304"/>
      <c r="BPQ806" s="304"/>
      <c r="BPR806" s="304"/>
      <c r="BPS806" s="304"/>
      <c r="BPT806" s="304"/>
      <c r="BPU806" s="304"/>
      <c r="BPV806" s="304"/>
      <c r="BPW806" s="304"/>
      <c r="BPX806" s="304"/>
      <c r="BPY806" s="304"/>
      <c r="BPZ806" s="304"/>
      <c r="BQA806" s="304"/>
      <c r="BQB806" s="304"/>
      <c r="BQC806" s="304"/>
      <c r="BQD806" s="304"/>
      <c r="BQE806" s="304"/>
      <c r="BQF806" s="304"/>
      <c r="BQG806" s="304"/>
      <c r="BQH806" s="304"/>
      <c r="BQI806" s="304"/>
      <c r="BQJ806" s="304"/>
      <c r="BQK806" s="304"/>
      <c r="BQL806" s="304"/>
      <c r="BQM806" s="304"/>
      <c r="BQN806" s="304"/>
      <c r="BQO806" s="304"/>
      <c r="BQP806" s="304"/>
      <c r="BQQ806" s="304"/>
      <c r="BQR806" s="304"/>
      <c r="BQS806" s="304"/>
      <c r="BQT806" s="304"/>
      <c r="BQU806" s="304"/>
      <c r="BQV806" s="304"/>
      <c r="BQW806" s="304"/>
      <c r="BQX806" s="304"/>
      <c r="BQY806" s="304"/>
      <c r="BQZ806" s="304"/>
      <c r="BRA806" s="304"/>
      <c r="BRB806" s="304"/>
      <c r="BRC806" s="304"/>
      <c r="BRD806" s="304"/>
      <c r="BRE806" s="304"/>
      <c r="BRF806" s="304"/>
      <c r="BRG806" s="304"/>
      <c r="BRH806" s="304"/>
      <c r="BRI806" s="304"/>
      <c r="BRJ806" s="304"/>
      <c r="BRK806" s="304"/>
      <c r="BRL806" s="304"/>
      <c r="BRM806" s="304"/>
      <c r="BRN806" s="304"/>
      <c r="BRO806" s="304"/>
      <c r="BRP806" s="304"/>
      <c r="BRQ806" s="304"/>
      <c r="BRR806" s="304"/>
      <c r="BRS806" s="304"/>
      <c r="BRT806" s="304"/>
      <c r="BRU806" s="304"/>
      <c r="BRV806" s="304"/>
      <c r="BRW806" s="304"/>
      <c r="BRX806" s="304"/>
      <c r="BRY806" s="304"/>
      <c r="BRZ806" s="304"/>
      <c r="BSA806" s="304"/>
      <c r="BSB806" s="304"/>
      <c r="BSC806" s="304"/>
      <c r="BSD806" s="304"/>
      <c r="BSE806" s="304"/>
      <c r="BSF806" s="304"/>
      <c r="BSG806" s="304"/>
      <c r="BSH806" s="304"/>
      <c r="BSI806" s="304"/>
      <c r="BSJ806" s="304"/>
      <c r="BSK806" s="304"/>
      <c r="BSL806" s="304"/>
      <c r="BSM806" s="304"/>
      <c r="BSN806" s="304"/>
      <c r="BSO806" s="304"/>
      <c r="BSP806" s="304"/>
      <c r="BSQ806" s="304"/>
      <c r="BSR806" s="304"/>
      <c r="BSS806" s="304"/>
      <c r="BST806" s="304"/>
      <c r="BSU806" s="304"/>
      <c r="BSV806" s="304"/>
      <c r="BSW806" s="304"/>
      <c r="BSX806" s="304"/>
      <c r="BSY806" s="304"/>
      <c r="BSZ806" s="304"/>
      <c r="BTA806" s="304"/>
      <c r="BTB806" s="304"/>
      <c r="BTC806" s="304"/>
      <c r="BTD806" s="304"/>
      <c r="BTE806" s="304"/>
      <c r="BTF806" s="304"/>
      <c r="BTG806" s="304"/>
      <c r="BTH806" s="304"/>
      <c r="BTI806" s="304"/>
      <c r="BTJ806" s="304"/>
      <c r="BTK806" s="304"/>
      <c r="BTL806" s="304"/>
      <c r="BTM806" s="304"/>
      <c r="BTN806" s="304"/>
      <c r="BTO806" s="304"/>
      <c r="BTP806" s="304"/>
      <c r="BTQ806" s="304"/>
      <c r="BTR806" s="304"/>
      <c r="BTS806" s="304"/>
      <c r="BTT806" s="304"/>
      <c r="BTU806" s="304"/>
      <c r="BTV806" s="304"/>
      <c r="BTW806" s="304"/>
      <c r="BTX806" s="304"/>
      <c r="BTY806" s="304"/>
      <c r="BTZ806" s="304"/>
      <c r="BUA806" s="304"/>
      <c r="BUB806" s="304"/>
      <c r="BUC806" s="304"/>
      <c r="BUD806" s="304"/>
      <c r="BUE806" s="304"/>
      <c r="BUF806" s="304"/>
      <c r="BUG806" s="304"/>
      <c r="BUH806" s="304"/>
      <c r="BUI806" s="304"/>
      <c r="BUJ806" s="304"/>
      <c r="BUK806" s="304"/>
      <c r="BUL806" s="304"/>
      <c r="BUM806" s="304"/>
      <c r="BUN806" s="304"/>
      <c r="BUO806" s="304"/>
      <c r="BUP806" s="304"/>
      <c r="BUQ806" s="304"/>
      <c r="BUR806" s="304"/>
      <c r="BUS806" s="304"/>
      <c r="BUT806" s="304"/>
      <c r="BUU806" s="304"/>
      <c r="BUV806" s="304"/>
      <c r="BUW806" s="304"/>
      <c r="BUX806" s="304"/>
      <c r="BUY806" s="304"/>
      <c r="BUZ806" s="304"/>
      <c r="BVA806" s="304"/>
      <c r="BVB806" s="304"/>
      <c r="BVC806" s="304"/>
      <c r="BVD806" s="304"/>
      <c r="BVE806" s="304"/>
      <c r="BVF806" s="304"/>
      <c r="BVG806" s="304"/>
      <c r="BVH806" s="304"/>
      <c r="BVI806" s="304"/>
      <c r="BVJ806" s="304"/>
      <c r="BVK806" s="304"/>
      <c r="BVL806" s="304"/>
      <c r="BVM806" s="304"/>
      <c r="BVN806" s="304"/>
      <c r="BVO806" s="304"/>
      <c r="BVP806" s="304"/>
      <c r="BVQ806" s="304"/>
      <c r="BVR806" s="304"/>
      <c r="BVS806" s="304"/>
      <c r="BVT806" s="304"/>
      <c r="BVU806" s="304"/>
      <c r="BVV806" s="304"/>
      <c r="BVW806" s="304"/>
      <c r="BVX806" s="304"/>
      <c r="BVY806" s="304"/>
      <c r="BVZ806" s="304"/>
      <c r="BWA806" s="304"/>
      <c r="BWB806" s="304"/>
      <c r="BWC806" s="304"/>
      <c r="BWD806" s="304"/>
      <c r="BWE806" s="304"/>
      <c r="BWF806" s="304"/>
      <c r="BWG806" s="304"/>
      <c r="BWH806" s="304"/>
      <c r="BWI806" s="304"/>
      <c r="BWJ806" s="304"/>
      <c r="BWK806" s="304"/>
      <c r="BWL806" s="304"/>
      <c r="BWM806" s="304"/>
      <c r="BWN806" s="304"/>
      <c r="BWO806" s="304"/>
      <c r="BWP806" s="304"/>
      <c r="BWQ806" s="304"/>
      <c r="BWR806" s="304"/>
      <c r="BWS806" s="304"/>
      <c r="BWT806" s="304"/>
      <c r="BWU806" s="304"/>
      <c r="BWV806" s="304"/>
      <c r="BWW806" s="304"/>
      <c r="BWX806" s="304"/>
      <c r="BWY806" s="304"/>
      <c r="BWZ806" s="304"/>
      <c r="BXA806" s="304"/>
      <c r="BXB806" s="304"/>
      <c r="BXC806" s="304"/>
      <c r="BXD806" s="304"/>
      <c r="BXE806" s="304"/>
      <c r="BXF806" s="304"/>
      <c r="BXG806" s="304"/>
      <c r="BXH806" s="304"/>
      <c r="BXI806" s="304"/>
      <c r="BXJ806" s="304"/>
      <c r="BXK806" s="304"/>
      <c r="BXL806" s="304"/>
      <c r="BXM806" s="304"/>
      <c r="BXN806" s="304"/>
      <c r="BXO806" s="304"/>
      <c r="BXP806" s="304"/>
      <c r="BXQ806" s="304"/>
      <c r="BXR806" s="304"/>
      <c r="BXS806" s="304"/>
      <c r="BXT806" s="304"/>
      <c r="BXU806" s="304"/>
      <c r="BXV806" s="304"/>
      <c r="BXW806" s="304"/>
      <c r="BXX806" s="304"/>
      <c r="BXY806" s="304"/>
      <c r="BXZ806" s="304"/>
      <c r="BYA806" s="304"/>
      <c r="BYB806" s="304"/>
      <c r="BYC806" s="304"/>
      <c r="BYD806" s="304"/>
      <c r="BYE806" s="304"/>
      <c r="BYF806" s="304"/>
      <c r="BYG806" s="304"/>
      <c r="BYH806" s="304"/>
      <c r="BYI806" s="304"/>
      <c r="BYJ806" s="304"/>
      <c r="BYK806" s="304"/>
      <c r="BYL806" s="304"/>
      <c r="BYM806" s="304"/>
      <c r="BYN806" s="304"/>
      <c r="BYO806" s="304"/>
      <c r="BYP806" s="304"/>
      <c r="BYQ806" s="304"/>
      <c r="BYR806" s="304"/>
      <c r="BYS806" s="304"/>
      <c r="BYT806" s="304"/>
      <c r="BYU806" s="304"/>
      <c r="BYV806" s="304"/>
      <c r="BYW806" s="304"/>
      <c r="BYX806" s="304"/>
      <c r="BYY806" s="304"/>
      <c r="BYZ806" s="304"/>
      <c r="BZA806" s="304"/>
      <c r="BZB806" s="304"/>
      <c r="BZC806" s="304"/>
      <c r="BZD806" s="304"/>
      <c r="BZE806" s="304"/>
      <c r="BZF806" s="304"/>
      <c r="BZG806" s="304"/>
      <c r="BZH806" s="304"/>
      <c r="BZI806" s="304"/>
      <c r="BZJ806" s="304"/>
      <c r="BZK806" s="304"/>
      <c r="BZL806" s="304"/>
      <c r="BZM806" s="304"/>
      <c r="BZN806" s="304"/>
      <c r="BZO806" s="304"/>
      <c r="BZP806" s="304"/>
      <c r="BZQ806" s="304"/>
      <c r="BZR806" s="304"/>
      <c r="BZS806" s="304"/>
      <c r="BZT806" s="304"/>
      <c r="BZU806" s="304"/>
      <c r="BZV806" s="304"/>
      <c r="BZW806" s="304"/>
      <c r="BZX806" s="304"/>
      <c r="BZY806" s="304"/>
      <c r="BZZ806" s="304"/>
      <c r="CAA806" s="304"/>
      <c r="CAB806" s="304"/>
      <c r="CAC806" s="304"/>
      <c r="CAD806" s="304"/>
      <c r="CAE806" s="304"/>
      <c r="CAF806" s="304"/>
      <c r="CAG806" s="304"/>
      <c r="CAH806" s="304"/>
      <c r="CAI806" s="304"/>
      <c r="CAJ806" s="304"/>
      <c r="CAK806" s="304"/>
      <c r="CAL806" s="304"/>
      <c r="CAM806" s="304"/>
      <c r="CAN806" s="304"/>
      <c r="CAO806" s="304"/>
      <c r="CAP806" s="304"/>
      <c r="CAQ806" s="304"/>
      <c r="CAR806" s="304"/>
      <c r="CAS806" s="304"/>
      <c r="CAT806" s="304"/>
      <c r="CAU806" s="304"/>
      <c r="CAV806" s="304"/>
      <c r="CAW806" s="304"/>
      <c r="CAX806" s="304"/>
      <c r="CAY806" s="304"/>
      <c r="CAZ806" s="304"/>
      <c r="CBA806" s="304"/>
      <c r="CBB806" s="304"/>
      <c r="CBC806" s="304"/>
      <c r="CBD806" s="304"/>
      <c r="CBE806" s="304"/>
      <c r="CBF806" s="304"/>
      <c r="CBG806" s="304"/>
      <c r="CBH806" s="304"/>
      <c r="CBI806" s="304"/>
      <c r="CBJ806" s="304"/>
      <c r="CBK806" s="304"/>
      <c r="CBL806" s="304"/>
      <c r="CBM806" s="304"/>
      <c r="CBN806" s="304"/>
      <c r="CBO806" s="304"/>
      <c r="CBP806" s="304"/>
      <c r="CBQ806" s="304"/>
      <c r="CBR806" s="304"/>
      <c r="CBS806" s="304"/>
      <c r="CBT806" s="304"/>
      <c r="CBU806" s="304"/>
      <c r="CBV806" s="304"/>
      <c r="CBW806" s="304"/>
      <c r="CBX806" s="304"/>
      <c r="CBY806" s="304"/>
      <c r="CBZ806" s="304"/>
      <c r="CCA806" s="304"/>
      <c r="CCB806" s="304"/>
      <c r="CCC806" s="304"/>
      <c r="CCD806" s="304"/>
      <c r="CCE806" s="304"/>
      <c r="CCF806" s="304"/>
      <c r="CCG806" s="304"/>
      <c r="CCH806" s="304"/>
      <c r="CCI806" s="304"/>
      <c r="CCJ806" s="304"/>
      <c r="CCK806" s="304"/>
      <c r="CCL806" s="304"/>
      <c r="CCM806" s="304"/>
      <c r="CCN806" s="304"/>
      <c r="CCO806" s="304"/>
      <c r="CCP806" s="304"/>
      <c r="CCQ806" s="304"/>
      <c r="CCR806" s="304"/>
      <c r="CCS806" s="304"/>
      <c r="CCT806" s="304"/>
      <c r="CCU806" s="304"/>
      <c r="CCV806" s="304"/>
      <c r="CCW806" s="304"/>
      <c r="CCX806" s="304"/>
      <c r="CCY806" s="304"/>
      <c r="CCZ806" s="304"/>
      <c r="CDA806" s="304"/>
      <c r="CDB806" s="304"/>
      <c r="CDC806" s="304"/>
      <c r="CDD806" s="304"/>
      <c r="CDE806" s="304"/>
      <c r="CDF806" s="304"/>
      <c r="CDG806" s="304"/>
      <c r="CDH806" s="304"/>
      <c r="CDI806" s="304"/>
      <c r="CDJ806" s="304"/>
      <c r="CDK806" s="304"/>
      <c r="CDL806" s="304"/>
      <c r="CDM806" s="304"/>
      <c r="CDN806" s="304"/>
      <c r="CDO806" s="304"/>
      <c r="CDP806" s="304"/>
      <c r="CDQ806" s="304"/>
      <c r="CDR806" s="304"/>
      <c r="CDS806" s="304"/>
      <c r="CDT806" s="304"/>
      <c r="CDU806" s="304"/>
      <c r="CDV806" s="304"/>
      <c r="CDW806" s="304"/>
      <c r="CDX806" s="304"/>
      <c r="CDY806" s="304"/>
      <c r="CDZ806" s="304"/>
      <c r="CEA806" s="304"/>
      <c r="CEB806" s="304"/>
      <c r="CEC806" s="304"/>
      <c r="CED806" s="304"/>
      <c r="CEE806" s="304"/>
      <c r="CEF806" s="304"/>
      <c r="CEG806" s="304"/>
      <c r="CEH806" s="304"/>
      <c r="CEI806" s="304"/>
      <c r="CEJ806" s="304"/>
      <c r="CEK806" s="304"/>
      <c r="CEL806" s="304"/>
      <c r="CEM806" s="304"/>
      <c r="CEN806" s="304"/>
      <c r="CEO806" s="304"/>
      <c r="CEP806" s="304"/>
      <c r="CEQ806" s="304"/>
      <c r="CER806" s="304"/>
      <c r="CES806" s="304"/>
      <c r="CET806" s="304"/>
      <c r="CEU806" s="304"/>
      <c r="CEV806" s="304"/>
      <c r="CEW806" s="304"/>
      <c r="CEX806" s="304"/>
      <c r="CEY806" s="304"/>
      <c r="CEZ806" s="304"/>
      <c r="CFA806" s="304"/>
      <c r="CFB806" s="304"/>
      <c r="CFC806" s="304"/>
      <c r="CFD806" s="304"/>
      <c r="CFE806" s="304"/>
      <c r="CFF806" s="304"/>
      <c r="CFG806" s="304"/>
      <c r="CFH806" s="304"/>
      <c r="CFI806" s="304"/>
      <c r="CFJ806" s="304"/>
      <c r="CFK806" s="304"/>
      <c r="CFL806" s="304"/>
      <c r="CFM806" s="304"/>
      <c r="CFN806" s="304"/>
      <c r="CFO806" s="304"/>
      <c r="CFP806" s="304"/>
      <c r="CFQ806" s="304"/>
      <c r="CFR806" s="304"/>
      <c r="CFS806" s="304"/>
      <c r="CFT806" s="304"/>
      <c r="CFU806" s="304"/>
      <c r="CFV806" s="304"/>
      <c r="CFW806" s="304"/>
      <c r="CFX806" s="304"/>
      <c r="CFY806" s="304"/>
      <c r="CFZ806" s="304"/>
      <c r="CGA806" s="304"/>
      <c r="CGB806" s="304"/>
      <c r="CGC806" s="304"/>
      <c r="CGD806" s="304"/>
      <c r="CGE806" s="304"/>
      <c r="CGF806" s="304"/>
      <c r="CGG806" s="304"/>
      <c r="CGH806" s="304"/>
      <c r="CGI806" s="304"/>
      <c r="CGJ806" s="304"/>
      <c r="CGK806" s="304"/>
      <c r="CGL806" s="304"/>
      <c r="CGM806" s="304"/>
      <c r="CGN806" s="304"/>
      <c r="CGO806" s="304"/>
      <c r="CGP806" s="304"/>
      <c r="CGQ806" s="304"/>
      <c r="CGR806" s="304"/>
      <c r="CGS806" s="304"/>
      <c r="CGT806" s="304"/>
      <c r="CGU806" s="304"/>
      <c r="CGV806" s="304"/>
      <c r="CGW806" s="304"/>
      <c r="CGX806" s="304"/>
      <c r="CGY806" s="304"/>
      <c r="CGZ806" s="304"/>
      <c r="CHA806" s="304"/>
      <c r="CHB806" s="304"/>
      <c r="CHC806" s="304"/>
      <c r="CHD806" s="304"/>
      <c r="CHE806" s="304"/>
      <c r="CHF806" s="304"/>
      <c r="CHG806" s="304"/>
      <c r="CHH806" s="304"/>
      <c r="CHI806" s="304"/>
      <c r="CHJ806" s="304"/>
      <c r="CHK806" s="304"/>
      <c r="CHL806" s="304"/>
      <c r="CHM806" s="304"/>
      <c r="CHN806" s="304"/>
      <c r="CHO806" s="304"/>
      <c r="CHP806" s="304"/>
      <c r="CHQ806" s="304"/>
      <c r="CHR806" s="304"/>
      <c r="CHS806" s="304"/>
      <c r="CHT806" s="304"/>
      <c r="CHU806" s="304"/>
      <c r="CHV806" s="304"/>
      <c r="CHW806" s="304"/>
      <c r="CHX806" s="304"/>
      <c r="CHY806" s="304"/>
      <c r="CHZ806" s="304"/>
      <c r="CIA806" s="304"/>
      <c r="CIB806" s="304"/>
      <c r="CIC806" s="304"/>
      <c r="CID806" s="304"/>
      <c r="CIE806" s="304"/>
      <c r="CIF806" s="304"/>
      <c r="CIG806" s="304"/>
      <c r="CIH806" s="304"/>
      <c r="CII806" s="304"/>
      <c r="CIJ806" s="304"/>
      <c r="CIK806" s="304"/>
      <c r="CIL806" s="304"/>
      <c r="CIM806" s="304"/>
      <c r="CIN806" s="304"/>
      <c r="CIO806" s="304"/>
      <c r="CIP806" s="304"/>
      <c r="CIQ806" s="304"/>
      <c r="CIR806" s="304"/>
      <c r="CIS806" s="304"/>
      <c r="CIT806" s="304"/>
      <c r="CIU806" s="304"/>
      <c r="CIV806" s="304"/>
      <c r="CIW806" s="304"/>
      <c r="CIX806" s="304"/>
      <c r="CIY806" s="304"/>
      <c r="CIZ806" s="304"/>
      <c r="CJA806" s="304"/>
      <c r="CJB806" s="304"/>
      <c r="CJC806" s="304"/>
      <c r="CJD806" s="304"/>
      <c r="CJE806" s="304"/>
      <c r="CJF806" s="304"/>
      <c r="CJG806" s="304"/>
      <c r="CJH806" s="304"/>
      <c r="CJI806" s="304"/>
      <c r="CJJ806" s="304"/>
      <c r="CJK806" s="304"/>
      <c r="CJL806" s="304"/>
      <c r="CJM806" s="304"/>
      <c r="CJN806" s="304"/>
      <c r="CJO806" s="304"/>
      <c r="CJP806" s="304"/>
      <c r="CJQ806" s="304"/>
      <c r="CJR806" s="304"/>
      <c r="CJS806" s="304"/>
      <c r="CJT806" s="304"/>
      <c r="CJU806" s="304"/>
      <c r="CJV806" s="304"/>
      <c r="CJW806" s="304"/>
      <c r="CJX806" s="304"/>
      <c r="CJY806" s="304"/>
      <c r="CJZ806" s="304"/>
      <c r="CKA806" s="304"/>
      <c r="CKB806" s="304"/>
      <c r="CKC806" s="304"/>
      <c r="CKD806" s="304"/>
      <c r="CKE806" s="304"/>
      <c r="CKF806" s="304"/>
      <c r="CKG806" s="304"/>
      <c r="CKH806" s="304"/>
      <c r="CKI806" s="304"/>
      <c r="CKJ806" s="304"/>
      <c r="CKK806" s="304"/>
      <c r="CKL806" s="304"/>
      <c r="CKM806" s="304"/>
      <c r="CKN806" s="304"/>
      <c r="CKO806" s="304"/>
      <c r="CKP806" s="304"/>
      <c r="CKQ806" s="304"/>
      <c r="CKR806" s="304"/>
      <c r="CKS806" s="304"/>
      <c r="CKT806" s="304"/>
      <c r="CKU806" s="304"/>
      <c r="CKV806" s="304"/>
      <c r="CKW806" s="304"/>
      <c r="CKX806" s="304"/>
      <c r="CKY806" s="304"/>
      <c r="CKZ806" s="304"/>
      <c r="CLA806" s="304"/>
      <c r="CLB806" s="304"/>
      <c r="CLC806" s="304"/>
      <c r="CLD806" s="304"/>
      <c r="CLE806" s="304"/>
      <c r="CLF806" s="304"/>
      <c r="CLG806" s="304"/>
      <c r="CLH806" s="304"/>
      <c r="CLI806" s="304"/>
      <c r="CLJ806" s="304"/>
      <c r="CLK806" s="304"/>
      <c r="CLL806" s="304"/>
      <c r="CLM806" s="304"/>
      <c r="CLN806" s="304"/>
      <c r="CLO806" s="304"/>
      <c r="CLP806" s="304"/>
      <c r="CLQ806" s="304"/>
      <c r="CLR806" s="304"/>
      <c r="CLS806" s="304"/>
      <c r="CLT806" s="304"/>
      <c r="CLU806" s="304"/>
      <c r="CLV806" s="304"/>
      <c r="CLW806" s="304"/>
      <c r="CLX806" s="304"/>
      <c r="CLY806" s="304"/>
      <c r="CLZ806" s="304"/>
      <c r="CMA806" s="304"/>
      <c r="CMB806" s="304"/>
      <c r="CMC806" s="304"/>
      <c r="CMD806" s="304"/>
      <c r="CME806" s="304"/>
      <c r="CMF806" s="304"/>
      <c r="CMG806" s="304"/>
      <c r="CMH806" s="304"/>
      <c r="CMI806" s="304"/>
      <c r="CMJ806" s="304"/>
      <c r="CMK806" s="304"/>
      <c r="CML806" s="304"/>
      <c r="CMM806" s="304"/>
      <c r="CMN806" s="304"/>
      <c r="CMO806" s="304"/>
      <c r="CMP806" s="304"/>
      <c r="CMQ806" s="304"/>
      <c r="CMR806" s="304"/>
      <c r="CMS806" s="304"/>
      <c r="CMT806" s="304"/>
      <c r="CMU806" s="304"/>
      <c r="CMV806" s="304"/>
      <c r="CMW806" s="304"/>
      <c r="CMX806" s="304"/>
      <c r="CMY806" s="304"/>
      <c r="CMZ806" s="304"/>
      <c r="CNA806" s="304"/>
      <c r="CNB806" s="304"/>
      <c r="CNC806" s="304"/>
      <c r="CND806" s="304"/>
      <c r="CNE806" s="304"/>
      <c r="CNF806" s="304"/>
      <c r="CNG806" s="304"/>
      <c r="CNH806" s="304"/>
      <c r="CNI806" s="304"/>
      <c r="CNJ806" s="304"/>
      <c r="CNK806" s="304"/>
      <c r="CNL806" s="304"/>
      <c r="CNM806" s="304"/>
      <c r="CNN806" s="304"/>
      <c r="CNO806" s="304"/>
      <c r="CNP806" s="304"/>
      <c r="CNQ806" s="304"/>
      <c r="CNR806" s="304"/>
      <c r="CNS806" s="304"/>
      <c r="CNT806" s="304"/>
      <c r="CNU806" s="304"/>
      <c r="CNV806" s="304"/>
      <c r="CNW806" s="304"/>
      <c r="CNX806" s="304"/>
      <c r="CNY806" s="304"/>
      <c r="CNZ806" s="304"/>
      <c r="COA806" s="304"/>
      <c r="COB806" s="304"/>
      <c r="COC806" s="304"/>
      <c r="COD806" s="304"/>
      <c r="COE806" s="304"/>
      <c r="COF806" s="304"/>
      <c r="COG806" s="304"/>
      <c r="COH806" s="304"/>
      <c r="COI806" s="304"/>
      <c r="COJ806" s="304"/>
      <c r="COK806" s="304"/>
      <c r="COL806" s="304"/>
      <c r="COM806" s="304"/>
      <c r="CON806" s="304"/>
      <c r="COO806" s="304"/>
      <c r="COP806" s="304"/>
      <c r="COQ806" s="304"/>
      <c r="COR806" s="304"/>
      <c r="COS806" s="304"/>
      <c r="COT806" s="304"/>
      <c r="COU806" s="304"/>
      <c r="COV806" s="304"/>
      <c r="COW806" s="304"/>
      <c r="COX806" s="304"/>
      <c r="COY806" s="304"/>
      <c r="COZ806" s="304"/>
      <c r="CPA806" s="304"/>
      <c r="CPB806" s="304"/>
      <c r="CPC806" s="304"/>
      <c r="CPD806" s="304"/>
      <c r="CPE806" s="304"/>
      <c r="CPF806" s="304"/>
      <c r="CPG806" s="304"/>
      <c r="CPH806" s="304"/>
      <c r="CPI806" s="304"/>
      <c r="CPJ806" s="304"/>
      <c r="CPK806" s="304"/>
      <c r="CPL806" s="304"/>
      <c r="CPM806" s="304"/>
      <c r="CPN806" s="304"/>
      <c r="CPO806" s="304"/>
      <c r="CPP806" s="304"/>
      <c r="CPQ806" s="304"/>
      <c r="CPR806" s="304"/>
      <c r="CPS806" s="304"/>
      <c r="CPT806" s="304"/>
      <c r="CPU806" s="304"/>
      <c r="CPV806" s="304"/>
      <c r="CPW806" s="304"/>
      <c r="CPX806" s="304"/>
      <c r="CPY806" s="304"/>
      <c r="CPZ806" s="304"/>
      <c r="CQA806" s="304"/>
      <c r="CQB806" s="304"/>
      <c r="CQC806" s="304"/>
      <c r="CQD806" s="304"/>
      <c r="CQE806" s="304"/>
      <c r="CQF806" s="304"/>
      <c r="CQG806" s="304"/>
      <c r="CQH806" s="304"/>
      <c r="CQI806" s="304"/>
      <c r="CQJ806" s="304"/>
      <c r="CQK806" s="304"/>
      <c r="CQL806" s="304"/>
      <c r="CQM806" s="304"/>
      <c r="CQN806" s="304"/>
      <c r="CQO806" s="304"/>
      <c r="CQP806" s="304"/>
      <c r="CQQ806" s="304"/>
      <c r="CQR806" s="304"/>
      <c r="CQS806" s="304"/>
      <c r="CQT806" s="304"/>
      <c r="CQU806" s="304"/>
      <c r="CQV806" s="304"/>
      <c r="CQW806" s="304"/>
      <c r="CQX806" s="304"/>
      <c r="CQY806" s="304"/>
      <c r="CQZ806" s="304"/>
      <c r="CRA806" s="304"/>
      <c r="CRB806" s="304"/>
      <c r="CRC806" s="304"/>
      <c r="CRD806" s="304"/>
      <c r="CRE806" s="304"/>
      <c r="CRF806" s="304"/>
      <c r="CRG806" s="304"/>
      <c r="CRH806" s="304"/>
      <c r="CRI806" s="304"/>
      <c r="CRJ806" s="304"/>
      <c r="CRK806" s="304"/>
      <c r="CRL806" s="304"/>
      <c r="CRM806" s="304"/>
      <c r="CRN806" s="304"/>
      <c r="CRO806" s="304"/>
      <c r="CRP806" s="304"/>
      <c r="CRQ806" s="304"/>
      <c r="CRR806" s="304"/>
      <c r="CRS806" s="304"/>
      <c r="CRT806" s="304"/>
      <c r="CRU806" s="304"/>
      <c r="CRV806" s="304"/>
      <c r="CRW806" s="304"/>
      <c r="CRX806" s="304"/>
      <c r="CRY806" s="304"/>
      <c r="CRZ806" s="304"/>
      <c r="CSA806" s="304"/>
      <c r="CSB806" s="304"/>
      <c r="CSC806" s="304"/>
      <c r="CSD806" s="304"/>
      <c r="CSE806" s="304"/>
      <c r="CSF806" s="304"/>
      <c r="CSG806" s="304"/>
      <c r="CSH806" s="304"/>
      <c r="CSI806" s="304"/>
      <c r="CSJ806" s="304"/>
      <c r="CSK806" s="304"/>
      <c r="CSL806" s="304"/>
      <c r="CSM806" s="304"/>
      <c r="CSN806" s="304"/>
      <c r="CSO806" s="304"/>
      <c r="CSP806" s="304"/>
      <c r="CSQ806" s="304"/>
      <c r="CSR806" s="304"/>
      <c r="CSS806" s="304"/>
      <c r="CST806" s="304"/>
      <c r="CSU806" s="304"/>
      <c r="CSV806" s="304"/>
      <c r="CSW806" s="304"/>
      <c r="CSX806" s="304"/>
      <c r="CSY806" s="304"/>
      <c r="CSZ806" s="304"/>
      <c r="CTA806" s="304"/>
      <c r="CTB806" s="304"/>
      <c r="CTC806" s="304"/>
      <c r="CTD806" s="304"/>
      <c r="CTE806" s="304"/>
      <c r="CTF806" s="304"/>
      <c r="CTG806" s="304"/>
      <c r="CTH806" s="304"/>
      <c r="CTI806" s="304"/>
      <c r="CTJ806" s="304"/>
      <c r="CTK806" s="304"/>
      <c r="CTL806" s="304"/>
      <c r="CTM806" s="304"/>
      <c r="CTN806" s="304"/>
      <c r="CTO806" s="304"/>
      <c r="CTP806" s="304"/>
      <c r="CTQ806" s="304"/>
      <c r="CTR806" s="304"/>
      <c r="CTS806" s="304"/>
      <c r="CTT806" s="304"/>
      <c r="CTU806" s="304"/>
      <c r="CTV806" s="304"/>
      <c r="CTW806" s="304"/>
      <c r="CTX806" s="304"/>
      <c r="CTY806" s="304"/>
      <c r="CTZ806" s="304"/>
      <c r="CUA806" s="304"/>
      <c r="CUB806" s="304"/>
      <c r="CUC806" s="304"/>
      <c r="CUD806" s="304"/>
      <c r="CUE806" s="304"/>
      <c r="CUF806" s="304"/>
      <c r="CUG806" s="304"/>
      <c r="CUH806" s="304"/>
      <c r="CUI806" s="304"/>
      <c r="CUJ806" s="304"/>
      <c r="CUK806" s="304"/>
      <c r="CUL806" s="304"/>
      <c r="CUM806" s="304"/>
      <c r="CUN806" s="304"/>
      <c r="CUO806" s="304"/>
      <c r="CUP806" s="304"/>
      <c r="CUQ806" s="304"/>
      <c r="CUR806" s="304"/>
      <c r="CUS806" s="304"/>
      <c r="CUT806" s="304"/>
      <c r="CUU806" s="304"/>
      <c r="CUV806" s="304"/>
      <c r="CUW806" s="304"/>
      <c r="CUX806" s="304"/>
      <c r="CUY806" s="304"/>
      <c r="CUZ806" s="304"/>
      <c r="CVA806" s="304"/>
      <c r="CVB806" s="304"/>
      <c r="CVC806" s="304"/>
      <c r="CVD806" s="304"/>
      <c r="CVE806" s="304"/>
      <c r="CVF806" s="304"/>
      <c r="CVG806" s="304"/>
      <c r="CVH806" s="304"/>
      <c r="CVI806" s="304"/>
      <c r="CVJ806" s="304"/>
      <c r="CVK806" s="304"/>
      <c r="CVL806" s="304"/>
      <c r="CVM806" s="304"/>
      <c r="CVN806" s="304"/>
      <c r="CVO806" s="304"/>
      <c r="CVP806" s="304"/>
      <c r="CVQ806" s="304"/>
      <c r="CVR806" s="304"/>
      <c r="CVS806" s="304"/>
      <c r="CVT806" s="304"/>
      <c r="CVU806" s="304"/>
      <c r="CVV806" s="304"/>
      <c r="CVW806" s="304"/>
      <c r="CVX806" s="304"/>
      <c r="CVY806" s="304"/>
      <c r="CVZ806" s="304"/>
      <c r="CWA806" s="304"/>
      <c r="CWB806" s="304"/>
      <c r="CWC806" s="304"/>
      <c r="CWD806" s="304"/>
      <c r="CWE806" s="304"/>
      <c r="CWF806" s="304"/>
      <c r="CWG806" s="304"/>
      <c r="CWH806" s="304"/>
      <c r="CWI806" s="304"/>
      <c r="CWJ806" s="304"/>
      <c r="CWK806" s="304"/>
      <c r="CWL806" s="304"/>
      <c r="CWM806" s="304"/>
      <c r="CWN806" s="304"/>
      <c r="CWO806" s="304"/>
      <c r="CWP806" s="304"/>
      <c r="CWQ806" s="304"/>
      <c r="CWR806" s="304"/>
      <c r="CWS806" s="304"/>
      <c r="CWT806" s="304"/>
      <c r="CWU806" s="304"/>
      <c r="CWV806" s="304"/>
      <c r="CWW806" s="304"/>
      <c r="CWX806" s="304"/>
      <c r="CWY806" s="304"/>
      <c r="CWZ806" s="304"/>
      <c r="CXA806" s="304"/>
      <c r="CXB806" s="304"/>
      <c r="CXC806" s="304"/>
      <c r="CXD806" s="304"/>
      <c r="CXE806" s="304"/>
      <c r="CXF806" s="304"/>
      <c r="CXG806" s="304"/>
      <c r="CXH806" s="304"/>
      <c r="CXI806" s="304"/>
      <c r="CXJ806" s="304"/>
      <c r="CXK806" s="304"/>
      <c r="CXL806" s="304"/>
      <c r="CXM806" s="304"/>
      <c r="CXN806" s="304"/>
      <c r="CXO806" s="304"/>
      <c r="CXP806" s="304"/>
      <c r="CXQ806" s="304"/>
      <c r="CXR806" s="304"/>
      <c r="CXS806" s="304"/>
      <c r="CXT806" s="304"/>
      <c r="CXU806" s="304"/>
      <c r="CXV806" s="304"/>
      <c r="CXW806" s="304"/>
      <c r="CXX806" s="304"/>
      <c r="CXY806" s="304"/>
      <c r="CXZ806" s="304"/>
      <c r="CYA806" s="304"/>
      <c r="CYB806" s="304"/>
      <c r="CYC806" s="304"/>
      <c r="CYD806" s="304"/>
      <c r="CYE806" s="304"/>
      <c r="CYF806" s="304"/>
      <c r="CYG806" s="304"/>
      <c r="CYH806" s="304"/>
      <c r="CYI806" s="304"/>
      <c r="CYJ806" s="304"/>
      <c r="CYK806" s="304"/>
      <c r="CYL806" s="304"/>
      <c r="CYM806" s="304"/>
      <c r="CYN806" s="304"/>
      <c r="CYO806" s="304"/>
      <c r="CYP806" s="304"/>
      <c r="CYQ806" s="304"/>
      <c r="CYR806" s="304"/>
      <c r="CYS806" s="304"/>
      <c r="CYT806" s="304"/>
      <c r="CYU806" s="304"/>
      <c r="CYV806" s="304"/>
      <c r="CYW806" s="304"/>
      <c r="CYX806" s="304"/>
      <c r="CYY806" s="304"/>
      <c r="CYZ806" s="304"/>
      <c r="CZA806" s="304"/>
      <c r="CZB806" s="304"/>
      <c r="CZC806" s="304"/>
      <c r="CZD806" s="304"/>
      <c r="CZE806" s="304"/>
      <c r="CZF806" s="304"/>
      <c r="CZG806" s="304"/>
      <c r="CZH806" s="304"/>
      <c r="CZI806" s="304"/>
      <c r="CZJ806" s="304"/>
      <c r="CZK806" s="304"/>
      <c r="CZL806" s="304"/>
      <c r="CZM806" s="304"/>
      <c r="CZN806" s="304"/>
      <c r="CZO806" s="304"/>
      <c r="CZP806" s="304"/>
      <c r="CZQ806" s="304"/>
      <c r="CZR806" s="304"/>
      <c r="CZS806" s="304"/>
      <c r="CZT806" s="304"/>
      <c r="CZU806" s="304"/>
      <c r="CZV806" s="304"/>
      <c r="CZW806" s="304"/>
      <c r="CZX806" s="304"/>
      <c r="CZY806" s="304"/>
      <c r="CZZ806" s="304"/>
      <c r="DAA806" s="304"/>
      <c r="DAB806" s="304"/>
      <c r="DAC806" s="304"/>
      <c r="DAD806" s="304"/>
      <c r="DAE806" s="304"/>
      <c r="DAF806" s="304"/>
      <c r="DAG806" s="304"/>
      <c r="DAH806" s="304"/>
      <c r="DAI806" s="304"/>
      <c r="DAJ806" s="304"/>
      <c r="DAK806" s="304"/>
      <c r="DAL806" s="304"/>
      <c r="DAM806" s="304"/>
      <c r="DAN806" s="304"/>
      <c r="DAO806" s="304"/>
      <c r="DAP806" s="304"/>
      <c r="DAQ806" s="304"/>
      <c r="DAR806" s="304"/>
      <c r="DAS806" s="304"/>
      <c r="DAT806" s="304"/>
      <c r="DAU806" s="304"/>
      <c r="DAV806" s="304"/>
      <c r="DAW806" s="304"/>
      <c r="DAX806" s="304"/>
      <c r="DAY806" s="304"/>
      <c r="DAZ806" s="304"/>
      <c r="DBA806" s="304"/>
      <c r="DBB806" s="304"/>
      <c r="DBC806" s="304"/>
      <c r="DBD806" s="304"/>
      <c r="DBE806" s="304"/>
      <c r="DBF806" s="304"/>
      <c r="DBG806" s="304"/>
      <c r="DBH806" s="304"/>
      <c r="DBI806" s="304"/>
      <c r="DBJ806" s="304"/>
      <c r="DBK806" s="304"/>
      <c r="DBL806" s="304"/>
      <c r="DBM806" s="304"/>
      <c r="DBN806" s="304"/>
      <c r="DBO806" s="304"/>
      <c r="DBP806" s="304"/>
      <c r="DBQ806" s="304"/>
      <c r="DBR806" s="304"/>
      <c r="DBS806" s="304"/>
      <c r="DBT806" s="304"/>
      <c r="DBU806" s="304"/>
      <c r="DBV806" s="304"/>
      <c r="DBW806" s="304"/>
      <c r="DBX806" s="304"/>
      <c r="DBY806" s="304"/>
      <c r="DBZ806" s="304"/>
      <c r="DCA806" s="304"/>
      <c r="DCB806" s="304"/>
      <c r="DCC806" s="304"/>
      <c r="DCD806" s="304"/>
      <c r="DCE806" s="304"/>
      <c r="DCF806" s="304"/>
      <c r="DCG806" s="304"/>
      <c r="DCH806" s="304"/>
      <c r="DCI806" s="304"/>
      <c r="DCJ806" s="304"/>
      <c r="DCK806" s="304"/>
      <c r="DCL806" s="304"/>
      <c r="DCM806" s="304"/>
      <c r="DCN806" s="304"/>
      <c r="DCO806" s="304"/>
      <c r="DCP806" s="304"/>
      <c r="DCQ806" s="304"/>
      <c r="DCR806" s="304"/>
      <c r="DCS806" s="304"/>
      <c r="DCT806" s="304"/>
      <c r="DCU806" s="304"/>
      <c r="DCV806" s="304"/>
      <c r="DCW806" s="304"/>
      <c r="DCX806" s="304"/>
      <c r="DCY806" s="304"/>
      <c r="DCZ806" s="304"/>
      <c r="DDA806" s="304"/>
      <c r="DDB806" s="304"/>
      <c r="DDC806" s="304"/>
      <c r="DDD806" s="304"/>
      <c r="DDE806" s="304"/>
      <c r="DDF806" s="304"/>
      <c r="DDG806" s="304"/>
      <c r="DDH806" s="304"/>
      <c r="DDI806" s="304"/>
      <c r="DDJ806" s="304"/>
      <c r="DDK806" s="304"/>
      <c r="DDL806" s="304"/>
      <c r="DDM806" s="304"/>
      <c r="DDN806" s="304"/>
      <c r="DDO806" s="304"/>
      <c r="DDP806" s="304"/>
      <c r="DDQ806" s="304"/>
      <c r="DDR806" s="304"/>
      <c r="DDS806" s="304"/>
      <c r="DDT806" s="304"/>
      <c r="DDU806" s="304"/>
      <c r="DDV806" s="304"/>
      <c r="DDW806" s="304"/>
      <c r="DDX806" s="304"/>
      <c r="DDY806" s="304"/>
      <c r="DDZ806" s="304"/>
      <c r="DEA806" s="304"/>
      <c r="DEB806" s="304"/>
      <c r="DEC806" s="304"/>
      <c r="DED806" s="304"/>
      <c r="DEE806" s="304"/>
      <c r="DEF806" s="304"/>
      <c r="DEG806" s="304"/>
      <c r="DEH806" s="304"/>
      <c r="DEI806" s="304"/>
      <c r="DEJ806" s="304"/>
      <c r="DEK806" s="304"/>
      <c r="DEL806" s="304"/>
      <c r="DEM806" s="304"/>
      <c r="DEN806" s="304"/>
      <c r="DEO806" s="304"/>
      <c r="DEP806" s="304"/>
      <c r="DEQ806" s="304"/>
      <c r="DER806" s="304"/>
      <c r="DES806" s="304"/>
      <c r="DET806" s="304"/>
      <c r="DEU806" s="304"/>
      <c r="DEV806" s="304"/>
      <c r="DEW806" s="304"/>
      <c r="DEX806" s="304"/>
      <c r="DEY806" s="304"/>
      <c r="DEZ806" s="304"/>
      <c r="DFA806" s="304"/>
      <c r="DFB806" s="304"/>
      <c r="DFC806" s="304"/>
      <c r="DFD806" s="304"/>
      <c r="DFE806" s="304"/>
      <c r="DFF806" s="304"/>
      <c r="DFG806" s="304"/>
      <c r="DFH806" s="304"/>
      <c r="DFI806" s="304"/>
      <c r="DFJ806" s="304"/>
      <c r="DFK806" s="304"/>
      <c r="DFL806" s="304"/>
      <c r="DFM806" s="304"/>
      <c r="DFN806" s="304"/>
      <c r="DFO806" s="304"/>
      <c r="DFP806" s="304"/>
      <c r="DFQ806" s="304"/>
      <c r="DFR806" s="304"/>
      <c r="DFS806" s="304"/>
      <c r="DFT806" s="304"/>
      <c r="DFU806" s="304"/>
      <c r="DFV806" s="304"/>
      <c r="DFW806" s="304"/>
      <c r="DFX806" s="304"/>
      <c r="DFY806" s="304"/>
      <c r="DFZ806" s="304"/>
      <c r="DGA806" s="304"/>
      <c r="DGB806" s="304"/>
      <c r="DGC806" s="304"/>
      <c r="DGD806" s="304"/>
      <c r="DGE806" s="304"/>
      <c r="DGF806" s="304"/>
      <c r="DGG806" s="304"/>
      <c r="DGH806" s="304"/>
      <c r="DGI806" s="304"/>
      <c r="DGJ806" s="304"/>
      <c r="DGK806" s="304"/>
      <c r="DGL806" s="304"/>
      <c r="DGM806" s="304"/>
      <c r="DGN806" s="304"/>
      <c r="DGO806" s="304"/>
      <c r="DGP806" s="304"/>
      <c r="DGQ806" s="304"/>
      <c r="DGR806" s="304"/>
      <c r="DGS806" s="304"/>
      <c r="DGT806" s="304"/>
      <c r="DGU806" s="304"/>
      <c r="DGV806" s="304"/>
      <c r="DGW806" s="304"/>
      <c r="DGX806" s="304"/>
      <c r="DGY806" s="304"/>
      <c r="DGZ806" s="304"/>
      <c r="DHA806" s="304"/>
      <c r="DHB806" s="304"/>
      <c r="DHC806" s="304"/>
      <c r="DHD806" s="304"/>
      <c r="DHE806" s="304"/>
      <c r="DHF806" s="304"/>
      <c r="DHG806" s="304"/>
      <c r="DHH806" s="304"/>
      <c r="DHI806" s="304"/>
      <c r="DHJ806" s="304"/>
      <c r="DHK806" s="304"/>
      <c r="DHL806" s="304"/>
      <c r="DHM806" s="304"/>
      <c r="DHN806" s="304"/>
      <c r="DHO806" s="304"/>
      <c r="DHP806" s="304"/>
      <c r="DHQ806" s="304"/>
      <c r="DHR806" s="304"/>
      <c r="DHS806" s="304"/>
      <c r="DHT806" s="304"/>
      <c r="DHU806" s="304"/>
      <c r="DHV806" s="304"/>
      <c r="DHW806" s="304"/>
      <c r="DHX806" s="304"/>
      <c r="DHY806" s="304"/>
      <c r="DHZ806" s="304"/>
      <c r="DIA806" s="304"/>
      <c r="DIB806" s="304"/>
      <c r="DIC806" s="304"/>
      <c r="DID806" s="304"/>
      <c r="DIE806" s="304"/>
      <c r="DIF806" s="304"/>
      <c r="DIG806" s="304"/>
      <c r="DIH806" s="304"/>
      <c r="DII806" s="304"/>
      <c r="DIJ806" s="304"/>
      <c r="DIK806" s="304"/>
      <c r="DIL806" s="304"/>
      <c r="DIM806" s="304"/>
      <c r="DIN806" s="304"/>
      <c r="DIO806" s="304"/>
      <c r="DIP806" s="304"/>
      <c r="DIQ806" s="304"/>
      <c r="DIR806" s="304"/>
      <c r="DIS806" s="304"/>
      <c r="DIT806" s="304"/>
      <c r="DIU806" s="304"/>
      <c r="DIV806" s="304"/>
      <c r="DIW806" s="304"/>
      <c r="DIX806" s="304"/>
      <c r="DIY806" s="304"/>
      <c r="DIZ806" s="304"/>
      <c r="DJA806" s="304"/>
      <c r="DJB806" s="304"/>
      <c r="DJC806" s="304"/>
      <c r="DJD806" s="304"/>
      <c r="DJE806" s="304"/>
      <c r="DJF806" s="304"/>
      <c r="DJG806" s="304"/>
      <c r="DJH806" s="304"/>
      <c r="DJI806" s="304"/>
      <c r="DJJ806" s="304"/>
      <c r="DJK806" s="304"/>
      <c r="DJL806" s="304"/>
      <c r="DJM806" s="304"/>
      <c r="DJN806" s="304"/>
      <c r="DJO806" s="304"/>
      <c r="DJP806" s="304"/>
      <c r="DJQ806" s="304"/>
      <c r="DJR806" s="304"/>
      <c r="DJS806" s="304"/>
      <c r="DJT806" s="304"/>
      <c r="DJU806" s="304"/>
      <c r="DJV806" s="304"/>
      <c r="DJW806" s="304"/>
      <c r="DJX806" s="304"/>
      <c r="DJY806" s="304"/>
      <c r="DJZ806" s="304"/>
      <c r="DKA806" s="304"/>
      <c r="DKB806" s="304"/>
      <c r="DKC806" s="304"/>
      <c r="DKD806" s="304"/>
      <c r="DKE806" s="304"/>
      <c r="DKF806" s="304"/>
      <c r="DKG806" s="304"/>
      <c r="DKH806" s="304"/>
      <c r="DKI806" s="304"/>
      <c r="DKJ806" s="304"/>
      <c r="DKK806" s="304"/>
      <c r="DKL806" s="304"/>
      <c r="DKM806" s="304"/>
      <c r="DKN806" s="304"/>
      <c r="DKO806" s="304"/>
      <c r="DKP806" s="304"/>
      <c r="DKQ806" s="304"/>
      <c r="DKR806" s="304"/>
      <c r="DKS806" s="304"/>
      <c r="DKT806" s="304"/>
      <c r="DKU806" s="304"/>
      <c r="DKV806" s="304"/>
      <c r="DKW806" s="304"/>
      <c r="DKX806" s="304"/>
      <c r="DKY806" s="304"/>
      <c r="DKZ806" s="304"/>
      <c r="DLA806" s="304"/>
      <c r="DLB806" s="304"/>
      <c r="DLC806" s="304"/>
      <c r="DLD806" s="304"/>
      <c r="DLE806" s="304"/>
      <c r="DLF806" s="304"/>
      <c r="DLG806" s="304"/>
      <c r="DLH806" s="304"/>
      <c r="DLI806" s="304"/>
      <c r="DLJ806" s="304"/>
      <c r="DLK806" s="304"/>
      <c r="DLL806" s="304"/>
      <c r="DLM806" s="304"/>
      <c r="DLN806" s="304"/>
      <c r="DLO806" s="304"/>
      <c r="DLP806" s="304"/>
      <c r="DLQ806" s="304"/>
      <c r="DLR806" s="304"/>
      <c r="DLS806" s="304"/>
      <c r="DLT806" s="304"/>
      <c r="DLU806" s="304"/>
      <c r="DLV806" s="304"/>
      <c r="DLW806" s="304"/>
      <c r="DLX806" s="304"/>
      <c r="DLY806" s="304"/>
      <c r="DLZ806" s="304"/>
      <c r="DMA806" s="304"/>
      <c r="DMB806" s="304"/>
      <c r="DMC806" s="304"/>
      <c r="DMD806" s="304"/>
      <c r="DME806" s="304"/>
      <c r="DMF806" s="304"/>
      <c r="DMG806" s="304"/>
      <c r="DMH806" s="304"/>
      <c r="DMI806" s="304"/>
      <c r="DMJ806" s="304"/>
      <c r="DMK806" s="304"/>
      <c r="DML806" s="304"/>
      <c r="DMM806" s="304"/>
      <c r="DMN806" s="304"/>
      <c r="DMO806" s="304"/>
      <c r="DMP806" s="304"/>
      <c r="DMQ806" s="304"/>
      <c r="DMR806" s="304"/>
      <c r="DMS806" s="304"/>
      <c r="DMT806" s="304"/>
      <c r="DMU806" s="304"/>
      <c r="DMV806" s="304"/>
      <c r="DMW806" s="304"/>
      <c r="DMX806" s="304"/>
      <c r="DMY806" s="304"/>
      <c r="DMZ806" s="304"/>
      <c r="DNA806" s="304"/>
      <c r="DNB806" s="304"/>
      <c r="DNC806" s="304"/>
      <c r="DND806" s="304"/>
      <c r="DNE806" s="304"/>
      <c r="DNF806" s="304"/>
      <c r="DNG806" s="304"/>
      <c r="DNH806" s="304"/>
      <c r="DNI806" s="304"/>
      <c r="DNJ806" s="304"/>
      <c r="DNK806" s="304"/>
      <c r="DNL806" s="304"/>
      <c r="DNM806" s="304"/>
      <c r="DNN806" s="304"/>
      <c r="DNO806" s="304"/>
      <c r="DNP806" s="304"/>
      <c r="DNQ806" s="304"/>
      <c r="DNR806" s="304"/>
      <c r="DNS806" s="304"/>
      <c r="DNT806" s="304"/>
      <c r="DNU806" s="304"/>
      <c r="DNV806" s="304"/>
      <c r="DNW806" s="304"/>
      <c r="DNX806" s="304"/>
      <c r="DNY806" s="304"/>
      <c r="DNZ806" s="304"/>
      <c r="DOA806" s="304"/>
      <c r="DOB806" s="304"/>
      <c r="DOC806" s="304"/>
      <c r="DOD806" s="304"/>
      <c r="DOE806" s="304"/>
      <c r="DOF806" s="304"/>
      <c r="DOG806" s="304"/>
      <c r="DOH806" s="304"/>
      <c r="DOI806" s="304"/>
      <c r="DOJ806" s="304"/>
      <c r="DOK806" s="304"/>
      <c r="DOL806" s="304"/>
      <c r="DOM806" s="304"/>
      <c r="DON806" s="304"/>
      <c r="DOO806" s="304"/>
      <c r="DOP806" s="304"/>
      <c r="DOQ806" s="304"/>
      <c r="DOR806" s="304"/>
      <c r="DOS806" s="304"/>
      <c r="DOT806" s="304"/>
      <c r="DOU806" s="304"/>
      <c r="DOV806" s="304"/>
      <c r="DOW806" s="304"/>
      <c r="DOX806" s="304"/>
      <c r="DOY806" s="304"/>
      <c r="DOZ806" s="304"/>
      <c r="DPA806" s="304"/>
      <c r="DPB806" s="304"/>
      <c r="DPC806" s="304"/>
      <c r="DPD806" s="304"/>
      <c r="DPE806" s="304"/>
      <c r="DPF806" s="304"/>
      <c r="DPG806" s="304"/>
      <c r="DPH806" s="304"/>
      <c r="DPI806" s="304"/>
      <c r="DPJ806" s="304"/>
      <c r="DPK806" s="304"/>
      <c r="DPL806" s="304"/>
      <c r="DPM806" s="304"/>
      <c r="DPN806" s="304"/>
      <c r="DPO806" s="304"/>
      <c r="DPP806" s="304"/>
      <c r="DPQ806" s="304"/>
      <c r="DPR806" s="304"/>
      <c r="DPS806" s="304"/>
      <c r="DPT806" s="304"/>
      <c r="DPU806" s="304"/>
      <c r="DPV806" s="304"/>
      <c r="DPW806" s="304"/>
      <c r="DPX806" s="304"/>
      <c r="DPY806" s="304"/>
      <c r="DPZ806" s="304"/>
      <c r="DQA806" s="304"/>
      <c r="DQB806" s="304"/>
      <c r="DQC806" s="304"/>
      <c r="DQD806" s="304"/>
      <c r="DQE806" s="304"/>
      <c r="DQF806" s="304"/>
      <c r="DQG806" s="304"/>
      <c r="DQH806" s="304"/>
      <c r="DQI806" s="304"/>
      <c r="DQJ806" s="304"/>
      <c r="DQK806" s="304"/>
      <c r="DQL806" s="304"/>
      <c r="DQM806" s="304"/>
      <c r="DQN806" s="304"/>
      <c r="DQO806" s="304"/>
      <c r="DQP806" s="304"/>
      <c r="DQQ806" s="304"/>
      <c r="DQR806" s="304"/>
      <c r="DQS806" s="304"/>
      <c r="DQT806" s="304"/>
      <c r="DQU806" s="304"/>
      <c r="DQV806" s="304"/>
      <c r="DQW806" s="304"/>
      <c r="DQX806" s="304"/>
      <c r="DQY806" s="304"/>
      <c r="DQZ806" s="304"/>
      <c r="DRA806" s="304"/>
      <c r="DRB806" s="304"/>
      <c r="DRC806" s="304"/>
      <c r="DRD806" s="304"/>
      <c r="DRE806" s="304"/>
      <c r="DRF806" s="304"/>
      <c r="DRG806" s="304"/>
      <c r="DRH806" s="304"/>
      <c r="DRI806" s="304"/>
      <c r="DRJ806" s="304"/>
      <c r="DRK806" s="304"/>
      <c r="DRL806" s="304"/>
      <c r="DRM806" s="304"/>
      <c r="DRN806" s="304"/>
      <c r="DRO806" s="304"/>
      <c r="DRP806" s="304"/>
      <c r="DRQ806" s="304"/>
      <c r="DRR806" s="304"/>
      <c r="DRS806" s="304"/>
      <c r="DRT806" s="304"/>
      <c r="DRU806" s="304"/>
      <c r="DRV806" s="304"/>
      <c r="DRW806" s="304"/>
      <c r="DRX806" s="304"/>
      <c r="DRY806" s="304"/>
      <c r="DRZ806" s="304"/>
      <c r="DSA806" s="304"/>
      <c r="DSB806" s="304"/>
      <c r="DSC806" s="304"/>
      <c r="DSD806" s="304"/>
      <c r="DSE806" s="304"/>
      <c r="DSF806" s="304"/>
      <c r="DSG806" s="304"/>
      <c r="DSH806" s="304"/>
      <c r="DSI806" s="304"/>
      <c r="DSJ806" s="304"/>
      <c r="DSK806" s="304"/>
      <c r="DSL806" s="304"/>
      <c r="DSM806" s="304"/>
      <c r="DSN806" s="304"/>
      <c r="DSO806" s="304"/>
      <c r="DSP806" s="304"/>
      <c r="DSQ806" s="304"/>
      <c r="DSR806" s="304"/>
      <c r="DSS806" s="304"/>
      <c r="DST806" s="304"/>
      <c r="DSU806" s="304"/>
      <c r="DSV806" s="304"/>
      <c r="DSW806" s="304"/>
      <c r="DSX806" s="304"/>
      <c r="DSY806" s="304"/>
      <c r="DSZ806" s="304"/>
      <c r="DTA806" s="304"/>
      <c r="DTB806" s="304"/>
      <c r="DTC806" s="304"/>
      <c r="DTD806" s="304"/>
      <c r="DTE806" s="304"/>
      <c r="DTF806" s="304"/>
      <c r="DTG806" s="304"/>
      <c r="DTH806" s="304"/>
      <c r="DTI806" s="304"/>
      <c r="DTJ806" s="304"/>
      <c r="DTK806" s="304"/>
      <c r="DTL806" s="304"/>
      <c r="DTM806" s="304"/>
      <c r="DTN806" s="304"/>
      <c r="DTO806" s="304"/>
      <c r="DTP806" s="304"/>
      <c r="DTQ806" s="304"/>
      <c r="DTR806" s="304"/>
      <c r="DTS806" s="304"/>
      <c r="DTT806" s="304"/>
      <c r="DTU806" s="304"/>
      <c r="DTV806" s="304"/>
      <c r="DTW806" s="304"/>
      <c r="DTX806" s="304"/>
      <c r="DTY806" s="304"/>
      <c r="DTZ806" s="304"/>
      <c r="DUA806" s="304"/>
      <c r="DUB806" s="304"/>
      <c r="DUC806" s="304"/>
      <c r="DUD806" s="304"/>
      <c r="DUE806" s="304"/>
      <c r="DUF806" s="304"/>
      <c r="DUG806" s="304"/>
      <c r="DUH806" s="304"/>
      <c r="DUI806" s="304"/>
      <c r="DUJ806" s="304"/>
      <c r="DUK806" s="304"/>
      <c r="DUL806" s="304"/>
      <c r="DUM806" s="304"/>
      <c r="DUN806" s="304"/>
      <c r="DUO806" s="304"/>
      <c r="DUP806" s="304"/>
      <c r="DUQ806" s="304"/>
      <c r="DUR806" s="304"/>
      <c r="DUS806" s="304"/>
      <c r="DUT806" s="304"/>
      <c r="DUU806" s="304"/>
      <c r="DUV806" s="304"/>
      <c r="DUW806" s="304"/>
      <c r="DUX806" s="304"/>
      <c r="DUY806" s="304"/>
      <c r="DUZ806" s="304"/>
      <c r="DVA806" s="304"/>
      <c r="DVB806" s="304"/>
      <c r="DVC806" s="304"/>
      <c r="DVD806" s="304"/>
      <c r="DVE806" s="304"/>
      <c r="DVF806" s="304"/>
      <c r="DVG806" s="304"/>
      <c r="DVH806" s="304"/>
      <c r="DVI806" s="304"/>
      <c r="DVJ806" s="304"/>
      <c r="DVK806" s="304"/>
      <c r="DVL806" s="304"/>
      <c r="DVM806" s="304"/>
      <c r="DVN806" s="304"/>
      <c r="DVO806" s="304"/>
      <c r="DVP806" s="304"/>
      <c r="DVQ806" s="304"/>
      <c r="DVR806" s="304"/>
      <c r="DVS806" s="304"/>
      <c r="DVT806" s="304"/>
      <c r="DVU806" s="304"/>
      <c r="DVV806" s="304"/>
      <c r="DVW806" s="304"/>
      <c r="DVX806" s="304"/>
      <c r="DVY806" s="304"/>
      <c r="DVZ806" s="304"/>
      <c r="DWA806" s="304"/>
      <c r="DWB806" s="304"/>
      <c r="DWC806" s="304"/>
      <c r="DWD806" s="304"/>
      <c r="DWE806" s="304"/>
      <c r="DWF806" s="304"/>
      <c r="DWG806" s="304"/>
      <c r="DWH806" s="304"/>
      <c r="DWI806" s="304"/>
      <c r="DWJ806" s="304"/>
      <c r="DWK806" s="304"/>
      <c r="DWL806" s="304"/>
      <c r="DWM806" s="304"/>
      <c r="DWN806" s="304"/>
      <c r="DWO806" s="304"/>
      <c r="DWP806" s="304"/>
      <c r="DWQ806" s="304"/>
      <c r="DWR806" s="304"/>
      <c r="DWS806" s="304"/>
      <c r="DWT806" s="304"/>
      <c r="DWU806" s="304"/>
      <c r="DWV806" s="304"/>
      <c r="DWW806" s="304"/>
      <c r="DWX806" s="304"/>
      <c r="DWY806" s="304"/>
      <c r="DWZ806" s="304"/>
      <c r="DXA806" s="304"/>
      <c r="DXB806" s="304"/>
      <c r="DXC806" s="304"/>
      <c r="DXD806" s="304"/>
      <c r="DXE806" s="304"/>
      <c r="DXF806" s="304"/>
      <c r="DXG806" s="304"/>
      <c r="DXH806" s="304"/>
      <c r="DXI806" s="304"/>
      <c r="DXJ806" s="304"/>
      <c r="DXK806" s="304"/>
      <c r="DXL806" s="304"/>
      <c r="DXM806" s="304"/>
      <c r="DXN806" s="304"/>
      <c r="DXO806" s="304"/>
      <c r="DXP806" s="304"/>
      <c r="DXQ806" s="304"/>
      <c r="DXR806" s="304"/>
      <c r="DXS806" s="304"/>
      <c r="DXT806" s="304"/>
      <c r="DXU806" s="304"/>
      <c r="DXV806" s="304"/>
      <c r="DXW806" s="304"/>
      <c r="DXX806" s="304"/>
      <c r="DXY806" s="304"/>
      <c r="DXZ806" s="304"/>
      <c r="DYA806" s="304"/>
      <c r="DYB806" s="304"/>
      <c r="DYC806" s="304"/>
      <c r="DYD806" s="304"/>
      <c r="DYE806" s="304"/>
      <c r="DYF806" s="304"/>
      <c r="DYG806" s="304"/>
      <c r="DYH806" s="304"/>
      <c r="DYI806" s="304"/>
      <c r="DYJ806" s="304"/>
      <c r="DYK806" s="304"/>
      <c r="DYL806" s="304"/>
      <c r="DYM806" s="304"/>
      <c r="DYN806" s="304"/>
      <c r="DYO806" s="304"/>
      <c r="DYP806" s="304"/>
      <c r="DYQ806" s="304"/>
      <c r="DYR806" s="304"/>
      <c r="DYS806" s="304"/>
      <c r="DYT806" s="304"/>
      <c r="DYU806" s="304"/>
      <c r="DYV806" s="304"/>
      <c r="DYW806" s="304"/>
      <c r="DYX806" s="304"/>
      <c r="DYY806" s="304"/>
      <c r="DYZ806" s="304"/>
      <c r="DZA806" s="304"/>
      <c r="DZB806" s="304"/>
      <c r="DZC806" s="304"/>
      <c r="DZD806" s="304"/>
      <c r="DZE806" s="304"/>
      <c r="DZF806" s="304"/>
      <c r="DZG806" s="304"/>
      <c r="DZH806" s="304"/>
      <c r="DZI806" s="304"/>
      <c r="DZJ806" s="304"/>
      <c r="DZK806" s="304"/>
      <c r="DZL806" s="304"/>
      <c r="DZM806" s="304"/>
      <c r="DZN806" s="304"/>
      <c r="DZO806" s="304"/>
      <c r="DZP806" s="304"/>
      <c r="DZQ806" s="304"/>
      <c r="DZR806" s="304"/>
      <c r="DZS806" s="304"/>
      <c r="DZT806" s="304"/>
      <c r="DZU806" s="304"/>
      <c r="DZV806" s="304"/>
      <c r="DZW806" s="304"/>
      <c r="DZX806" s="304"/>
      <c r="DZY806" s="304"/>
      <c r="DZZ806" s="304"/>
      <c r="EAA806" s="304"/>
      <c r="EAB806" s="304"/>
      <c r="EAC806" s="304"/>
      <c r="EAD806" s="304"/>
      <c r="EAE806" s="304"/>
      <c r="EAF806" s="304"/>
      <c r="EAG806" s="304"/>
      <c r="EAH806" s="304"/>
      <c r="EAI806" s="304"/>
      <c r="EAJ806" s="304"/>
      <c r="EAK806" s="304"/>
      <c r="EAL806" s="304"/>
      <c r="EAM806" s="304"/>
      <c r="EAN806" s="304"/>
      <c r="EAO806" s="304"/>
      <c r="EAP806" s="304"/>
      <c r="EAQ806" s="304"/>
      <c r="EAR806" s="304"/>
      <c r="EAS806" s="304"/>
      <c r="EAT806" s="304"/>
      <c r="EAU806" s="304"/>
      <c r="EAV806" s="304"/>
      <c r="EAW806" s="304"/>
      <c r="EAX806" s="304"/>
      <c r="EAY806" s="304"/>
      <c r="EAZ806" s="304"/>
      <c r="EBA806" s="304"/>
      <c r="EBB806" s="304"/>
      <c r="EBC806" s="304"/>
      <c r="EBD806" s="304"/>
      <c r="EBE806" s="304"/>
      <c r="EBF806" s="304"/>
      <c r="EBG806" s="304"/>
      <c r="EBH806" s="304"/>
      <c r="EBI806" s="304"/>
      <c r="EBJ806" s="304"/>
      <c r="EBK806" s="304"/>
      <c r="EBL806" s="304"/>
      <c r="EBM806" s="304"/>
      <c r="EBN806" s="304"/>
      <c r="EBO806" s="304"/>
      <c r="EBP806" s="304"/>
      <c r="EBQ806" s="304"/>
      <c r="EBR806" s="304"/>
      <c r="EBS806" s="304"/>
      <c r="EBT806" s="304"/>
      <c r="EBU806" s="304"/>
      <c r="EBV806" s="304"/>
      <c r="EBW806" s="304"/>
      <c r="EBX806" s="304"/>
      <c r="EBY806" s="304"/>
      <c r="EBZ806" s="304"/>
      <c r="ECA806" s="304"/>
      <c r="ECB806" s="304"/>
      <c r="ECC806" s="304"/>
      <c r="ECD806" s="304"/>
      <c r="ECE806" s="304"/>
      <c r="ECF806" s="304"/>
      <c r="ECG806" s="304"/>
      <c r="ECH806" s="304"/>
      <c r="ECI806" s="304"/>
      <c r="ECJ806" s="304"/>
      <c r="ECK806" s="304"/>
      <c r="ECL806" s="304"/>
      <c r="ECM806" s="304"/>
      <c r="ECN806" s="304"/>
      <c r="ECO806" s="304"/>
      <c r="ECP806" s="304"/>
      <c r="ECQ806" s="304"/>
      <c r="ECR806" s="304"/>
      <c r="ECS806" s="304"/>
      <c r="ECT806" s="304"/>
      <c r="ECU806" s="304"/>
      <c r="ECV806" s="304"/>
      <c r="ECW806" s="304"/>
      <c r="ECX806" s="304"/>
      <c r="ECY806" s="304"/>
      <c r="ECZ806" s="304"/>
      <c r="EDA806" s="304"/>
      <c r="EDB806" s="304"/>
      <c r="EDC806" s="304"/>
      <c r="EDD806" s="304"/>
      <c r="EDE806" s="304"/>
      <c r="EDF806" s="304"/>
      <c r="EDG806" s="304"/>
      <c r="EDH806" s="304"/>
      <c r="EDI806" s="304"/>
      <c r="EDJ806" s="304"/>
      <c r="EDK806" s="304"/>
      <c r="EDL806" s="304"/>
      <c r="EDM806" s="304"/>
      <c r="EDN806" s="304"/>
      <c r="EDO806" s="304"/>
      <c r="EDP806" s="304"/>
      <c r="EDQ806" s="304"/>
      <c r="EDR806" s="304"/>
      <c r="EDS806" s="304"/>
      <c r="EDT806" s="304"/>
      <c r="EDU806" s="304"/>
      <c r="EDV806" s="304"/>
      <c r="EDW806" s="304"/>
      <c r="EDX806" s="304"/>
      <c r="EDY806" s="304"/>
      <c r="EDZ806" s="304"/>
      <c r="EEA806" s="304"/>
      <c r="EEB806" s="304"/>
      <c r="EEC806" s="304"/>
      <c r="EED806" s="304"/>
      <c r="EEE806" s="304"/>
      <c r="EEF806" s="304"/>
      <c r="EEG806" s="304"/>
      <c r="EEH806" s="304"/>
      <c r="EEI806" s="304"/>
      <c r="EEJ806" s="304"/>
      <c r="EEK806" s="304"/>
      <c r="EEL806" s="304"/>
      <c r="EEM806" s="304"/>
      <c r="EEN806" s="304"/>
      <c r="EEO806" s="304"/>
      <c r="EEP806" s="304"/>
      <c r="EEQ806" s="304"/>
      <c r="EER806" s="304"/>
      <c r="EES806" s="304"/>
      <c r="EET806" s="304"/>
      <c r="EEU806" s="304"/>
      <c r="EEV806" s="304"/>
      <c r="EEW806" s="304"/>
      <c r="EEX806" s="304"/>
      <c r="EEY806" s="304"/>
      <c r="EEZ806" s="304"/>
      <c r="EFA806" s="304"/>
      <c r="EFB806" s="304"/>
      <c r="EFC806" s="304"/>
      <c r="EFD806" s="304"/>
      <c r="EFE806" s="304"/>
      <c r="EFF806" s="304"/>
      <c r="EFG806" s="304"/>
      <c r="EFH806" s="304"/>
      <c r="EFI806" s="304"/>
      <c r="EFJ806" s="304"/>
      <c r="EFK806" s="304"/>
      <c r="EFL806" s="304"/>
      <c r="EFM806" s="304"/>
      <c r="EFN806" s="304"/>
      <c r="EFO806" s="304"/>
      <c r="EFP806" s="304"/>
      <c r="EFQ806" s="304"/>
      <c r="EFR806" s="304"/>
      <c r="EFS806" s="304"/>
      <c r="EFT806" s="304"/>
      <c r="EFU806" s="304"/>
      <c r="EFV806" s="304"/>
      <c r="EFW806" s="304"/>
      <c r="EFX806" s="304"/>
      <c r="EFY806" s="304"/>
      <c r="EFZ806" s="304"/>
      <c r="EGA806" s="304"/>
      <c r="EGB806" s="304"/>
      <c r="EGC806" s="304"/>
      <c r="EGD806" s="304"/>
      <c r="EGE806" s="304"/>
      <c r="EGF806" s="304"/>
      <c r="EGG806" s="304"/>
      <c r="EGH806" s="304"/>
      <c r="EGI806" s="304"/>
      <c r="EGJ806" s="304"/>
      <c r="EGK806" s="304"/>
      <c r="EGL806" s="304"/>
      <c r="EGM806" s="304"/>
      <c r="EGN806" s="304"/>
      <c r="EGO806" s="304"/>
      <c r="EGP806" s="304"/>
      <c r="EGQ806" s="304"/>
      <c r="EGR806" s="304"/>
      <c r="EGS806" s="304"/>
      <c r="EGT806" s="304"/>
      <c r="EGU806" s="304"/>
      <c r="EGV806" s="304"/>
      <c r="EGW806" s="304"/>
      <c r="EGX806" s="304"/>
      <c r="EGY806" s="304"/>
      <c r="EGZ806" s="304"/>
      <c r="EHA806" s="304"/>
      <c r="EHB806" s="304"/>
      <c r="EHC806" s="304"/>
      <c r="EHD806" s="304"/>
      <c r="EHE806" s="304"/>
      <c r="EHF806" s="304"/>
      <c r="EHG806" s="304"/>
      <c r="EHH806" s="304"/>
      <c r="EHI806" s="304"/>
      <c r="EHJ806" s="304"/>
      <c r="EHK806" s="304"/>
      <c r="EHL806" s="304"/>
      <c r="EHM806" s="304"/>
      <c r="EHN806" s="304"/>
      <c r="EHO806" s="304"/>
      <c r="EHP806" s="304"/>
      <c r="EHQ806" s="304"/>
      <c r="EHR806" s="304"/>
      <c r="EHS806" s="304"/>
      <c r="EHT806" s="304"/>
      <c r="EHU806" s="304"/>
      <c r="EHV806" s="304"/>
      <c r="EHW806" s="304"/>
      <c r="EHX806" s="304"/>
      <c r="EHY806" s="304"/>
      <c r="EHZ806" s="304"/>
      <c r="EIA806" s="304"/>
      <c r="EIB806" s="304"/>
      <c r="EIC806" s="304"/>
      <c r="EID806" s="304"/>
      <c r="EIE806" s="304"/>
      <c r="EIF806" s="304"/>
      <c r="EIG806" s="304"/>
      <c r="EIH806" s="304"/>
      <c r="EII806" s="304"/>
      <c r="EIJ806" s="304"/>
      <c r="EIK806" s="304"/>
      <c r="EIL806" s="304"/>
      <c r="EIM806" s="304"/>
      <c r="EIN806" s="304"/>
      <c r="EIO806" s="304"/>
      <c r="EIP806" s="304"/>
      <c r="EIQ806" s="304"/>
      <c r="EIR806" s="304"/>
      <c r="EIS806" s="304"/>
      <c r="EIT806" s="304"/>
      <c r="EIU806" s="304"/>
      <c r="EIV806" s="304"/>
      <c r="EIW806" s="304"/>
      <c r="EIX806" s="304"/>
      <c r="EIY806" s="304"/>
      <c r="EIZ806" s="304"/>
      <c r="EJA806" s="304"/>
      <c r="EJB806" s="304"/>
      <c r="EJC806" s="304"/>
      <c r="EJD806" s="304"/>
      <c r="EJE806" s="304"/>
      <c r="EJF806" s="304"/>
      <c r="EJG806" s="304"/>
      <c r="EJH806" s="304"/>
      <c r="EJI806" s="304"/>
      <c r="EJJ806" s="304"/>
      <c r="EJK806" s="304"/>
      <c r="EJL806" s="304"/>
      <c r="EJM806" s="304"/>
      <c r="EJN806" s="304"/>
      <c r="EJO806" s="304"/>
      <c r="EJP806" s="304"/>
      <c r="EJQ806" s="304"/>
      <c r="EJR806" s="304"/>
      <c r="EJS806" s="304"/>
      <c r="EJT806" s="304"/>
      <c r="EJU806" s="304"/>
      <c r="EJV806" s="304"/>
      <c r="EJW806" s="304"/>
      <c r="EJX806" s="304"/>
      <c r="EJY806" s="304"/>
      <c r="EJZ806" s="304"/>
      <c r="EKA806" s="304"/>
      <c r="EKB806" s="304"/>
      <c r="EKC806" s="304"/>
      <c r="EKD806" s="304"/>
      <c r="EKE806" s="304"/>
      <c r="EKF806" s="304"/>
      <c r="EKG806" s="304"/>
      <c r="EKH806" s="304"/>
      <c r="EKI806" s="304"/>
      <c r="EKJ806" s="304"/>
      <c r="EKK806" s="304"/>
      <c r="EKL806" s="304"/>
      <c r="EKM806" s="304"/>
      <c r="EKN806" s="304"/>
      <c r="EKO806" s="304"/>
      <c r="EKP806" s="304"/>
      <c r="EKQ806" s="304"/>
      <c r="EKR806" s="304"/>
      <c r="EKS806" s="304"/>
      <c r="EKT806" s="304"/>
      <c r="EKU806" s="304"/>
      <c r="EKV806" s="304"/>
      <c r="EKW806" s="304"/>
      <c r="EKX806" s="304"/>
      <c r="EKY806" s="304"/>
      <c r="EKZ806" s="304"/>
      <c r="ELA806" s="304"/>
      <c r="ELB806" s="304"/>
      <c r="ELC806" s="304"/>
      <c r="ELD806" s="304"/>
      <c r="ELE806" s="304"/>
      <c r="ELF806" s="304"/>
      <c r="ELG806" s="304"/>
      <c r="ELH806" s="304"/>
      <c r="ELI806" s="304"/>
      <c r="ELJ806" s="304"/>
      <c r="ELK806" s="304"/>
      <c r="ELL806" s="304"/>
      <c r="ELM806" s="304"/>
      <c r="ELN806" s="304"/>
      <c r="ELO806" s="304"/>
      <c r="ELP806" s="304"/>
      <c r="ELQ806" s="304"/>
      <c r="ELR806" s="304"/>
      <c r="ELS806" s="304"/>
      <c r="ELT806" s="304"/>
      <c r="ELU806" s="304"/>
    </row>
    <row r="807" spans="1:341 1271:3713" s="279" customFormat="1">
      <c r="B807" s="505" t="s">
        <v>783</v>
      </c>
      <c r="C807" s="506"/>
      <c r="D807" s="506"/>
      <c r="E807" s="507"/>
      <c r="S807" s="421"/>
      <c r="T807" s="453"/>
      <c r="U807" s="304"/>
      <c r="V807" s="304"/>
      <c r="W807" s="304"/>
      <c r="X807" s="304"/>
      <c r="Y807" s="304"/>
      <c r="Z807" s="304"/>
      <c r="AA807" s="304"/>
      <c r="AB807" s="304"/>
      <c r="AC807" s="304"/>
      <c r="AD807" s="304"/>
      <c r="AE807" s="304"/>
      <c r="AF807" s="304"/>
      <c r="AG807" s="304"/>
      <c r="AH807" s="304"/>
      <c r="AI807" s="304"/>
      <c r="AJ807" s="304"/>
      <c r="AK807" s="304"/>
      <c r="AL807" s="304"/>
      <c r="AM807" s="304"/>
      <c r="AN807" s="304"/>
      <c r="AO807" s="304"/>
      <c r="AP807" s="304"/>
      <c r="AQ807" s="304"/>
      <c r="AR807" s="304"/>
      <c r="AS807" s="304"/>
      <c r="AT807" s="304"/>
      <c r="AU807" s="304"/>
      <c r="AV807" s="304"/>
      <c r="AW807" s="304"/>
      <c r="AX807" s="304"/>
      <c r="AY807" s="304"/>
      <c r="AZ807" s="304"/>
      <c r="BA807" s="304"/>
      <c r="BB807" s="304"/>
      <c r="BC807" s="304"/>
      <c r="BD807" s="304"/>
      <c r="BE807" s="304"/>
      <c r="BF807" s="304"/>
      <c r="BG807" s="304"/>
      <c r="BH807" s="304"/>
      <c r="BI807" s="304"/>
      <c r="BJ807" s="304"/>
      <c r="BK807" s="304"/>
      <c r="BL807" s="304"/>
      <c r="BM807" s="304"/>
      <c r="BN807" s="304"/>
      <c r="BO807" s="304"/>
      <c r="BP807" s="304"/>
      <c r="BQ807" s="304"/>
      <c r="BR807" s="304"/>
      <c r="BS807" s="304"/>
      <c r="BT807" s="304"/>
      <c r="BU807" s="304"/>
      <c r="BV807" s="304"/>
      <c r="BW807" s="304"/>
      <c r="BX807" s="304"/>
      <c r="BY807" s="304"/>
      <c r="BZ807" s="304"/>
      <c r="CA807" s="304"/>
      <c r="CB807" s="304"/>
      <c r="CC807" s="304"/>
      <c r="CD807" s="304"/>
      <c r="CE807" s="304"/>
      <c r="CF807" s="304"/>
      <c r="CG807" s="304"/>
      <c r="CH807" s="304"/>
      <c r="CI807" s="304"/>
      <c r="CJ807" s="304"/>
      <c r="CK807" s="304"/>
      <c r="CL807" s="304"/>
      <c r="CM807" s="304"/>
      <c r="CN807" s="304"/>
      <c r="CO807" s="304"/>
      <c r="CP807" s="304"/>
      <c r="CQ807" s="304"/>
      <c r="CR807" s="304"/>
      <c r="CS807" s="304"/>
      <c r="CT807" s="304"/>
      <c r="CU807" s="304"/>
      <c r="CV807" s="304"/>
      <c r="CW807" s="304"/>
      <c r="CX807" s="304"/>
      <c r="CY807" s="304"/>
      <c r="CZ807" s="304"/>
      <c r="DA807" s="304"/>
      <c r="DB807" s="304"/>
      <c r="DC807" s="304"/>
      <c r="DD807" s="304"/>
      <c r="DE807" s="304"/>
      <c r="DF807" s="304"/>
      <c r="DG807" s="304"/>
      <c r="DH807" s="304"/>
      <c r="DI807" s="304"/>
      <c r="DJ807" s="304"/>
      <c r="DK807" s="304"/>
      <c r="DL807" s="304"/>
      <c r="DM807" s="304"/>
      <c r="DN807" s="304"/>
      <c r="DO807" s="304"/>
      <c r="DP807" s="304"/>
      <c r="DQ807" s="304"/>
      <c r="DR807" s="304"/>
      <c r="DS807" s="304"/>
      <c r="DT807" s="304"/>
      <c r="DU807" s="304"/>
      <c r="DV807" s="304"/>
      <c r="DW807" s="304"/>
      <c r="DX807" s="304"/>
      <c r="DY807" s="304"/>
      <c r="DZ807" s="304"/>
      <c r="EA807" s="304"/>
      <c r="EB807" s="304"/>
      <c r="EC807" s="304"/>
      <c r="ED807" s="304"/>
      <c r="EE807" s="304"/>
      <c r="EF807" s="304"/>
      <c r="EG807" s="304"/>
      <c r="EH807" s="304"/>
      <c r="EI807" s="304"/>
      <c r="EJ807" s="304"/>
      <c r="EK807" s="304"/>
      <c r="EL807" s="304"/>
      <c r="EM807" s="304"/>
      <c r="EN807" s="304"/>
      <c r="EO807" s="304"/>
      <c r="EP807" s="304"/>
      <c r="EQ807" s="304"/>
      <c r="ER807" s="304"/>
      <c r="ES807" s="304"/>
      <c r="ET807" s="304"/>
      <c r="EU807" s="304"/>
      <c r="EV807" s="304"/>
      <c r="EW807" s="304"/>
      <c r="EX807" s="304"/>
      <c r="EY807" s="304"/>
      <c r="EZ807" s="304"/>
      <c r="FA807" s="304"/>
      <c r="FB807" s="304"/>
      <c r="FC807" s="304"/>
      <c r="FD807" s="304"/>
      <c r="FE807" s="304"/>
      <c r="FF807" s="304"/>
      <c r="FG807" s="304"/>
      <c r="FH807" s="304"/>
      <c r="FI807" s="304"/>
      <c r="FJ807" s="304"/>
      <c r="FK807" s="304"/>
      <c r="FL807" s="304"/>
      <c r="FM807" s="304"/>
      <c r="FN807" s="304"/>
      <c r="FO807" s="304"/>
      <c r="FP807" s="304"/>
      <c r="FQ807" s="304"/>
      <c r="FR807" s="304"/>
      <c r="FS807" s="304"/>
      <c r="FT807" s="304"/>
      <c r="FU807" s="304"/>
      <c r="FV807" s="304"/>
      <c r="FW807" s="304"/>
      <c r="FX807" s="304"/>
      <c r="FY807" s="304"/>
      <c r="FZ807" s="304"/>
      <c r="GA807" s="304"/>
      <c r="GB807" s="304"/>
      <c r="GC807" s="304"/>
      <c r="GD807" s="304"/>
      <c r="GE807" s="304"/>
      <c r="GF807" s="304"/>
      <c r="GG807" s="304"/>
      <c r="GH807" s="304"/>
      <c r="GI807" s="304"/>
      <c r="GJ807" s="304"/>
      <c r="GK807" s="304"/>
      <c r="GL807" s="304"/>
      <c r="GM807" s="304"/>
      <c r="GN807" s="304"/>
      <c r="GO807" s="304"/>
      <c r="GP807" s="304"/>
      <c r="GQ807" s="304"/>
      <c r="GR807" s="304"/>
      <c r="GS807" s="304"/>
      <c r="GT807" s="304"/>
      <c r="GU807" s="304"/>
      <c r="GV807" s="304"/>
      <c r="GW807" s="304"/>
      <c r="GX807" s="304"/>
      <c r="GY807" s="304"/>
      <c r="GZ807" s="304"/>
      <c r="HA807" s="304"/>
      <c r="HB807" s="304"/>
      <c r="HC807" s="304"/>
      <c r="HD807" s="304"/>
      <c r="HE807" s="304"/>
      <c r="HF807" s="304"/>
      <c r="HG807" s="304"/>
      <c r="HH807" s="304"/>
      <c r="HI807" s="304"/>
      <c r="HJ807" s="304"/>
      <c r="HK807" s="304"/>
      <c r="HL807" s="304"/>
      <c r="HM807" s="304"/>
      <c r="HN807" s="304"/>
      <c r="HO807" s="304"/>
      <c r="HP807" s="304"/>
      <c r="HQ807" s="304"/>
      <c r="HR807" s="304"/>
      <c r="HS807" s="304"/>
      <c r="HT807" s="304"/>
      <c r="HU807" s="304"/>
      <c r="HV807" s="304"/>
      <c r="HW807" s="304"/>
      <c r="HX807" s="304"/>
      <c r="HY807" s="304"/>
      <c r="HZ807" s="304"/>
      <c r="IA807" s="304"/>
      <c r="IB807" s="304"/>
      <c r="IC807" s="304"/>
      <c r="ID807" s="304"/>
      <c r="IE807" s="304"/>
      <c r="IF807" s="304"/>
      <c r="IG807" s="304"/>
      <c r="IH807" s="304"/>
      <c r="II807" s="304"/>
      <c r="IJ807" s="304"/>
      <c r="IK807" s="304"/>
      <c r="IL807" s="304"/>
      <c r="IM807" s="304"/>
      <c r="IN807" s="304"/>
      <c r="IO807" s="304"/>
      <c r="IP807" s="304"/>
      <c r="IQ807" s="304"/>
      <c r="IR807" s="304"/>
      <c r="IS807" s="304"/>
      <c r="IT807" s="304"/>
      <c r="IU807" s="304"/>
      <c r="IV807" s="304"/>
      <c r="IW807" s="304"/>
      <c r="IX807" s="304"/>
      <c r="IY807" s="304"/>
      <c r="IZ807" s="304"/>
      <c r="JA807" s="304"/>
      <c r="JB807" s="304"/>
      <c r="JC807" s="304"/>
      <c r="JD807" s="304"/>
      <c r="JE807" s="304"/>
      <c r="JF807" s="304"/>
      <c r="JG807" s="304"/>
      <c r="JH807" s="304"/>
      <c r="JI807" s="304"/>
      <c r="JJ807" s="304"/>
      <c r="JK807" s="304"/>
      <c r="JL807" s="304"/>
      <c r="JM807" s="304"/>
      <c r="JN807" s="304"/>
      <c r="JO807" s="304"/>
      <c r="JP807" s="304"/>
      <c r="JQ807" s="304"/>
      <c r="JR807" s="304"/>
      <c r="JS807" s="304"/>
      <c r="JT807" s="304"/>
      <c r="JU807" s="304"/>
      <c r="JV807" s="304"/>
      <c r="JW807" s="304"/>
      <c r="JX807" s="304"/>
      <c r="JY807" s="304"/>
      <c r="JZ807" s="304"/>
      <c r="KA807" s="304"/>
      <c r="KB807" s="304"/>
      <c r="KC807" s="304"/>
      <c r="KD807" s="304"/>
      <c r="KE807" s="304"/>
      <c r="KF807" s="304"/>
      <c r="KG807" s="304"/>
      <c r="KH807" s="304"/>
      <c r="KI807" s="304"/>
      <c r="KJ807" s="304"/>
      <c r="KK807" s="304"/>
      <c r="KL807" s="304"/>
      <c r="KM807" s="304"/>
      <c r="KN807" s="304"/>
      <c r="KO807" s="304"/>
      <c r="KP807" s="304"/>
      <c r="KQ807" s="304"/>
      <c r="KR807" s="304"/>
      <c r="KS807" s="304"/>
      <c r="KT807" s="304"/>
      <c r="KU807" s="304"/>
      <c r="KV807" s="304"/>
      <c r="KW807" s="304"/>
      <c r="KX807" s="304"/>
      <c r="KY807" s="304"/>
      <c r="KZ807" s="304"/>
      <c r="LA807" s="304"/>
      <c r="LB807" s="304"/>
      <c r="LC807" s="304"/>
      <c r="LD807" s="304"/>
      <c r="LE807" s="304"/>
      <c r="LF807" s="304"/>
      <c r="LG807" s="304"/>
      <c r="LH807" s="304"/>
      <c r="LI807" s="304"/>
      <c r="LJ807" s="304"/>
      <c r="LK807" s="304"/>
      <c r="LL807" s="304"/>
      <c r="LM807" s="304"/>
      <c r="LN807" s="304"/>
      <c r="LO807" s="304"/>
      <c r="LP807" s="304"/>
      <c r="LQ807" s="304"/>
      <c r="LR807" s="304"/>
      <c r="LS807" s="304"/>
      <c r="LT807" s="304"/>
      <c r="LU807" s="304"/>
      <c r="LV807" s="304"/>
      <c r="LW807" s="304"/>
      <c r="LX807" s="304"/>
      <c r="LY807" s="304"/>
      <c r="LZ807" s="304"/>
      <c r="MA807" s="304"/>
      <c r="MB807" s="304"/>
      <c r="MC807" s="304"/>
      <c r="AVW807" s="304"/>
      <c r="AVX807" s="304"/>
      <c r="AVY807" s="304"/>
      <c r="AVZ807" s="304"/>
      <c r="AWA807" s="304"/>
      <c r="AWB807" s="304"/>
      <c r="AWC807" s="304"/>
      <c r="AWD807" s="304"/>
      <c r="AWE807" s="304"/>
      <c r="AWF807" s="304"/>
      <c r="AWG807" s="304"/>
      <c r="AWH807" s="304"/>
      <c r="AWI807" s="304"/>
      <c r="AWJ807" s="304"/>
      <c r="AWK807" s="304"/>
      <c r="AWL807" s="304"/>
      <c r="AWM807" s="304"/>
      <c r="AWN807" s="304"/>
      <c r="AWO807" s="304"/>
      <c r="AWP807" s="304"/>
      <c r="AWQ807" s="304"/>
      <c r="AWR807" s="304"/>
      <c r="AWS807" s="304"/>
      <c r="AWT807" s="304"/>
      <c r="AWU807" s="304"/>
      <c r="AWV807" s="304"/>
      <c r="AWW807" s="304"/>
      <c r="AWX807" s="304"/>
      <c r="AWY807" s="304"/>
      <c r="AWZ807" s="304"/>
      <c r="AXA807" s="304"/>
      <c r="AXB807" s="304"/>
      <c r="AXC807" s="304"/>
      <c r="AXD807" s="304"/>
      <c r="AXE807" s="304"/>
      <c r="AXF807" s="304"/>
      <c r="AXG807" s="304"/>
      <c r="AXH807" s="304"/>
      <c r="AXI807" s="304"/>
      <c r="AXJ807" s="304"/>
      <c r="AXK807" s="304"/>
      <c r="AXL807" s="304"/>
      <c r="AXM807" s="304"/>
      <c r="AXN807" s="304"/>
      <c r="AXO807" s="304"/>
      <c r="AXP807" s="304"/>
      <c r="AXQ807" s="304"/>
      <c r="AXR807" s="304"/>
      <c r="AXS807" s="304"/>
      <c r="AXT807" s="304"/>
      <c r="AXU807" s="304"/>
      <c r="AXV807" s="304"/>
      <c r="AXW807" s="304"/>
      <c r="AXX807" s="304"/>
      <c r="AXY807" s="304"/>
      <c r="AXZ807" s="304"/>
      <c r="AYA807" s="304"/>
      <c r="AYB807" s="304"/>
      <c r="AYC807" s="304"/>
      <c r="AYD807" s="304"/>
      <c r="AYE807" s="304"/>
      <c r="AYF807" s="304"/>
      <c r="AYG807" s="304"/>
      <c r="AYH807" s="304"/>
      <c r="AYI807" s="304"/>
      <c r="AYJ807" s="304"/>
      <c r="AYK807" s="304"/>
      <c r="AYL807" s="304"/>
      <c r="AYM807" s="304"/>
      <c r="AYN807" s="304"/>
      <c r="AYO807" s="304"/>
      <c r="AYP807" s="304"/>
      <c r="AYQ807" s="304"/>
      <c r="AYR807" s="304"/>
      <c r="AYS807" s="304"/>
      <c r="AYT807" s="304"/>
      <c r="AYU807" s="304"/>
      <c r="AYV807" s="304"/>
      <c r="AYW807" s="304"/>
      <c r="AYX807" s="304"/>
      <c r="AYY807" s="304"/>
      <c r="AYZ807" s="304"/>
      <c r="AZA807" s="304"/>
      <c r="AZB807" s="304"/>
      <c r="AZC807" s="304"/>
      <c r="AZD807" s="304"/>
      <c r="AZE807" s="304"/>
      <c r="AZF807" s="304"/>
      <c r="AZG807" s="304"/>
      <c r="AZH807" s="304"/>
      <c r="AZI807" s="304"/>
      <c r="AZJ807" s="304"/>
      <c r="AZK807" s="304"/>
      <c r="AZL807" s="304"/>
      <c r="AZM807" s="304"/>
      <c r="AZN807" s="304"/>
      <c r="AZO807" s="304"/>
      <c r="AZP807" s="304"/>
      <c r="AZQ807" s="304"/>
      <c r="AZR807" s="304"/>
      <c r="AZS807" s="304"/>
      <c r="AZT807" s="304"/>
      <c r="AZU807" s="304"/>
      <c r="AZV807" s="304"/>
      <c r="AZW807" s="304"/>
      <c r="AZX807" s="304"/>
      <c r="AZY807" s="304"/>
      <c r="AZZ807" s="304"/>
      <c r="BAA807" s="304"/>
      <c r="BAB807" s="304"/>
      <c r="BAC807" s="304"/>
      <c r="BAD807" s="304"/>
      <c r="BAE807" s="304"/>
      <c r="BAF807" s="304"/>
      <c r="BAG807" s="304"/>
      <c r="BAH807" s="304"/>
      <c r="BAI807" s="304"/>
      <c r="BAJ807" s="304"/>
      <c r="BAK807" s="304"/>
      <c r="BAL807" s="304"/>
      <c r="BAM807" s="304"/>
      <c r="BAN807" s="304"/>
      <c r="BAO807" s="304"/>
      <c r="BAP807" s="304"/>
      <c r="BAQ807" s="304"/>
      <c r="BAR807" s="304"/>
      <c r="BAS807" s="304"/>
      <c r="BAT807" s="304"/>
      <c r="BAU807" s="304"/>
      <c r="BAV807" s="304"/>
      <c r="BAW807" s="304"/>
      <c r="BAX807" s="304"/>
      <c r="BAY807" s="304"/>
      <c r="BAZ807" s="304"/>
      <c r="BBA807" s="304"/>
      <c r="BBB807" s="304"/>
      <c r="BBC807" s="304"/>
      <c r="BBD807" s="304"/>
      <c r="BBE807" s="304"/>
      <c r="BBF807" s="304"/>
      <c r="BBG807" s="304"/>
      <c r="BBH807" s="304"/>
      <c r="BBI807" s="304"/>
      <c r="BBJ807" s="304"/>
      <c r="BBK807" s="304"/>
      <c r="BBL807" s="304"/>
      <c r="BBM807" s="304"/>
      <c r="BBN807" s="304"/>
      <c r="BBO807" s="304"/>
      <c r="BBP807" s="304"/>
      <c r="BBQ807" s="304"/>
      <c r="BBR807" s="304"/>
      <c r="BBS807" s="304"/>
      <c r="BBT807" s="304"/>
      <c r="BBU807" s="304"/>
      <c r="BBV807" s="304"/>
      <c r="BBW807" s="304"/>
      <c r="BBX807" s="304"/>
      <c r="BBY807" s="304"/>
      <c r="BBZ807" s="304"/>
      <c r="BCA807" s="304"/>
      <c r="BCB807" s="304"/>
      <c r="BCC807" s="304"/>
      <c r="BCD807" s="304"/>
      <c r="BCE807" s="304"/>
      <c r="BCF807" s="304"/>
      <c r="BCG807" s="304"/>
      <c r="BCH807" s="304"/>
      <c r="BCI807" s="304"/>
      <c r="BCJ807" s="304"/>
      <c r="BCK807" s="304"/>
      <c r="BCL807" s="304"/>
      <c r="BCM807" s="304"/>
      <c r="BCN807" s="304"/>
      <c r="BCO807" s="304"/>
      <c r="BCP807" s="304"/>
      <c r="BCQ807" s="304"/>
      <c r="BCR807" s="304"/>
      <c r="BCS807" s="304"/>
      <c r="BCT807" s="304"/>
      <c r="BCU807" s="304"/>
      <c r="BCV807" s="304"/>
      <c r="BCW807" s="304"/>
      <c r="BCX807" s="304"/>
      <c r="BCY807" s="304"/>
      <c r="BCZ807" s="304"/>
      <c r="BDA807" s="304"/>
      <c r="BDB807" s="304"/>
      <c r="BDC807" s="304"/>
      <c r="BDD807" s="304"/>
      <c r="BDE807" s="304"/>
      <c r="BDF807" s="304"/>
      <c r="BDG807" s="304"/>
      <c r="BDH807" s="304"/>
      <c r="BDI807" s="304"/>
      <c r="BDJ807" s="304"/>
      <c r="BDK807" s="304"/>
      <c r="BDL807" s="304"/>
      <c r="BDM807" s="304"/>
      <c r="BDN807" s="304"/>
      <c r="BDO807" s="304"/>
      <c r="BDP807" s="304"/>
      <c r="BDQ807" s="304"/>
      <c r="BDR807" s="304"/>
      <c r="BDS807" s="304"/>
      <c r="BDT807" s="304"/>
      <c r="BDU807" s="304"/>
      <c r="BDV807" s="304"/>
      <c r="BDW807" s="304"/>
      <c r="BDX807" s="304"/>
      <c r="BDY807" s="304"/>
      <c r="BDZ807" s="304"/>
      <c r="BEA807" s="304"/>
      <c r="BEB807" s="304"/>
      <c r="BEC807" s="304"/>
      <c r="BED807" s="304"/>
      <c r="BEE807" s="304"/>
      <c r="BEF807" s="304"/>
      <c r="BEG807" s="304"/>
      <c r="BEH807" s="304"/>
      <c r="BEI807" s="304"/>
      <c r="BEJ807" s="304"/>
      <c r="BEK807" s="304"/>
      <c r="BEL807" s="304"/>
      <c r="BEM807" s="304"/>
      <c r="BEN807" s="304"/>
      <c r="BEO807" s="304"/>
      <c r="BEP807" s="304"/>
      <c r="BEQ807" s="304"/>
      <c r="BER807" s="304"/>
      <c r="BES807" s="304"/>
      <c r="BET807" s="304"/>
      <c r="BEU807" s="304"/>
      <c r="BEV807" s="304"/>
      <c r="BEW807" s="304"/>
      <c r="BEX807" s="304"/>
      <c r="BEY807" s="304"/>
      <c r="BEZ807" s="304"/>
      <c r="BFA807" s="304"/>
      <c r="BFB807" s="304"/>
      <c r="BFC807" s="304"/>
      <c r="BFD807" s="304"/>
      <c r="BFE807" s="304"/>
      <c r="BFF807" s="304"/>
      <c r="BFG807" s="304"/>
      <c r="BFH807" s="304"/>
      <c r="BFI807" s="304"/>
      <c r="BFJ807" s="304"/>
      <c r="BFK807" s="304"/>
      <c r="BFL807" s="304"/>
      <c r="BFM807" s="304"/>
      <c r="BFN807" s="304"/>
      <c r="BFO807" s="304"/>
      <c r="BFP807" s="304"/>
      <c r="BFQ807" s="304"/>
      <c r="BFR807" s="304"/>
      <c r="BFS807" s="304"/>
      <c r="BFT807" s="304"/>
      <c r="BFU807" s="304"/>
      <c r="BFV807" s="304"/>
      <c r="BFW807" s="304"/>
      <c r="BFX807" s="304"/>
      <c r="BFY807" s="304"/>
      <c r="BFZ807" s="304"/>
      <c r="BGA807" s="304"/>
      <c r="BGB807" s="304"/>
      <c r="BGC807" s="304"/>
      <c r="BGD807" s="304"/>
      <c r="BGE807" s="304"/>
      <c r="BGF807" s="304"/>
      <c r="BGG807" s="304"/>
      <c r="BGH807" s="304"/>
      <c r="BGI807" s="304"/>
      <c r="BGJ807" s="304"/>
      <c r="BGK807" s="304"/>
      <c r="BGL807" s="304"/>
      <c r="BGM807" s="304"/>
      <c r="BGN807" s="304"/>
      <c r="BGO807" s="304"/>
      <c r="BGP807" s="304"/>
      <c r="BGQ807" s="304"/>
      <c r="BGR807" s="304"/>
      <c r="BGS807" s="304"/>
      <c r="BGT807" s="304"/>
      <c r="BGU807" s="304"/>
      <c r="BGV807" s="304"/>
      <c r="BGW807" s="304"/>
      <c r="BGX807" s="304"/>
      <c r="BGY807" s="304"/>
      <c r="BGZ807" s="304"/>
      <c r="BHA807" s="304"/>
      <c r="BHB807" s="304"/>
      <c r="BHC807" s="304"/>
      <c r="BHD807" s="304"/>
      <c r="BHE807" s="304"/>
      <c r="BHF807" s="304"/>
      <c r="BHG807" s="304"/>
      <c r="BHH807" s="304"/>
      <c r="BHI807" s="304"/>
      <c r="BHJ807" s="304"/>
      <c r="BHK807" s="304"/>
      <c r="BHL807" s="304"/>
      <c r="BHM807" s="304"/>
      <c r="BHN807" s="304"/>
      <c r="BHO807" s="304"/>
      <c r="BHP807" s="304"/>
      <c r="BHQ807" s="304"/>
      <c r="BHR807" s="304"/>
      <c r="BHS807" s="304"/>
      <c r="BHT807" s="304"/>
      <c r="BHU807" s="304"/>
      <c r="BHV807" s="304"/>
      <c r="BHW807" s="304"/>
      <c r="BHX807" s="304"/>
      <c r="BHY807" s="304"/>
      <c r="BHZ807" s="304"/>
      <c r="BIA807" s="304"/>
      <c r="BIB807" s="304"/>
      <c r="BIC807" s="304"/>
      <c r="BID807" s="304"/>
      <c r="BIE807" s="304"/>
      <c r="BIF807" s="304"/>
      <c r="BIG807" s="304"/>
      <c r="BIH807" s="304"/>
      <c r="BII807" s="304"/>
      <c r="BIJ807" s="304"/>
      <c r="BIK807" s="304"/>
      <c r="BIL807" s="304"/>
      <c r="BIM807" s="304"/>
      <c r="BIN807" s="304"/>
      <c r="BIO807" s="304"/>
      <c r="BIP807" s="304"/>
      <c r="BIQ807" s="304"/>
      <c r="BIR807" s="304"/>
      <c r="BIS807" s="304"/>
      <c r="BIT807" s="304"/>
      <c r="BIU807" s="304"/>
      <c r="BIV807" s="304"/>
      <c r="BIW807" s="304"/>
      <c r="BIX807" s="304"/>
      <c r="BIY807" s="304"/>
      <c r="BIZ807" s="304"/>
      <c r="BJA807" s="304"/>
      <c r="BJB807" s="304"/>
      <c r="BJC807" s="304"/>
      <c r="BJD807" s="304"/>
      <c r="BJE807" s="304"/>
      <c r="BJF807" s="304"/>
      <c r="BJG807" s="304"/>
      <c r="BJH807" s="304"/>
      <c r="BJI807" s="304"/>
      <c r="BJJ807" s="304"/>
      <c r="BJK807" s="304"/>
      <c r="BJL807" s="304"/>
      <c r="BJM807" s="304"/>
      <c r="BJN807" s="304"/>
      <c r="BJO807" s="304"/>
      <c r="BJP807" s="304"/>
      <c r="BJQ807" s="304"/>
      <c r="BJR807" s="304"/>
      <c r="BJS807" s="304"/>
      <c r="BJT807" s="304"/>
      <c r="BJU807" s="304"/>
      <c r="BJV807" s="304"/>
      <c r="BJW807" s="304"/>
      <c r="BJX807" s="304"/>
      <c r="BJY807" s="304"/>
      <c r="BJZ807" s="304"/>
      <c r="BKA807" s="304"/>
      <c r="BKB807" s="304"/>
      <c r="BKC807" s="304"/>
      <c r="BKD807" s="304"/>
      <c r="BKE807" s="304"/>
      <c r="BKF807" s="304"/>
      <c r="BKG807" s="304"/>
      <c r="BKH807" s="304"/>
      <c r="BKI807" s="304"/>
      <c r="BKJ807" s="304"/>
      <c r="BKK807" s="304"/>
      <c r="BKL807" s="304"/>
      <c r="BKM807" s="304"/>
      <c r="BKN807" s="304"/>
      <c r="BKO807" s="304"/>
      <c r="BKP807" s="304"/>
      <c r="BKQ807" s="304"/>
      <c r="BKR807" s="304"/>
      <c r="BKS807" s="304"/>
      <c r="BKT807" s="304"/>
      <c r="BKU807" s="304"/>
      <c r="BKV807" s="304"/>
      <c r="BKW807" s="304"/>
      <c r="BKX807" s="304"/>
      <c r="BKY807" s="304"/>
      <c r="BKZ807" s="304"/>
      <c r="BLA807" s="304"/>
      <c r="BLB807" s="304"/>
      <c r="BLC807" s="304"/>
      <c r="BLD807" s="304"/>
      <c r="BLE807" s="304"/>
      <c r="BLF807" s="304"/>
      <c r="BLG807" s="304"/>
      <c r="BLH807" s="304"/>
      <c r="BLI807" s="304"/>
      <c r="BLJ807" s="304"/>
      <c r="BLK807" s="304"/>
      <c r="BLL807" s="304"/>
      <c r="BLM807" s="304"/>
      <c r="BLN807" s="304"/>
      <c r="BLO807" s="304"/>
      <c r="BLP807" s="304"/>
      <c r="BLQ807" s="304"/>
      <c r="BLR807" s="304"/>
      <c r="BLS807" s="304"/>
      <c r="BLT807" s="304"/>
      <c r="BLU807" s="304"/>
      <c r="BLV807" s="304"/>
      <c r="BLW807" s="304"/>
      <c r="BLX807" s="304"/>
      <c r="BLY807" s="304"/>
      <c r="BLZ807" s="304"/>
      <c r="BMA807" s="304"/>
      <c r="BMB807" s="304"/>
      <c r="BMC807" s="304"/>
      <c r="BMD807" s="304"/>
      <c r="BME807" s="304"/>
      <c r="BMF807" s="304"/>
      <c r="BMG807" s="304"/>
      <c r="BMH807" s="304"/>
      <c r="BMI807" s="304"/>
      <c r="BMJ807" s="304"/>
      <c r="BMK807" s="304"/>
      <c r="BML807" s="304"/>
      <c r="BMM807" s="304"/>
      <c r="BMN807" s="304"/>
      <c r="BMO807" s="304"/>
      <c r="BMP807" s="304"/>
      <c r="BMQ807" s="304"/>
      <c r="BMR807" s="304"/>
      <c r="BMS807" s="304"/>
      <c r="BMT807" s="304"/>
      <c r="BMU807" s="304"/>
      <c r="BMV807" s="304"/>
      <c r="BMW807" s="304"/>
      <c r="BMX807" s="304"/>
      <c r="BMY807" s="304"/>
      <c r="BMZ807" s="304"/>
      <c r="BNA807" s="304"/>
      <c r="BNB807" s="304"/>
      <c r="BNC807" s="304"/>
      <c r="BND807" s="304"/>
      <c r="BNE807" s="304"/>
      <c r="BNF807" s="304"/>
      <c r="BNG807" s="304"/>
      <c r="BNH807" s="304"/>
      <c r="BNI807" s="304"/>
      <c r="BNJ807" s="304"/>
      <c r="BNK807" s="304"/>
      <c r="BNL807" s="304"/>
      <c r="BNM807" s="304"/>
      <c r="BNN807" s="304"/>
      <c r="BNO807" s="304"/>
      <c r="BNP807" s="304"/>
      <c r="BNQ807" s="304"/>
      <c r="BNR807" s="304"/>
      <c r="BNS807" s="304"/>
      <c r="BNT807" s="304"/>
      <c r="BNU807" s="304"/>
      <c r="BNV807" s="304"/>
      <c r="BNW807" s="304"/>
      <c r="BNX807" s="304"/>
      <c r="BNY807" s="304"/>
      <c r="BNZ807" s="304"/>
      <c r="BOA807" s="304"/>
      <c r="BOB807" s="304"/>
      <c r="BOC807" s="304"/>
      <c r="BOD807" s="304"/>
      <c r="BOE807" s="304"/>
      <c r="BOF807" s="304"/>
      <c r="BOG807" s="304"/>
      <c r="BOH807" s="304"/>
      <c r="BOI807" s="304"/>
      <c r="BOJ807" s="304"/>
      <c r="BOK807" s="304"/>
      <c r="BOL807" s="304"/>
      <c r="BOM807" s="304"/>
      <c r="BON807" s="304"/>
      <c r="BOO807" s="304"/>
      <c r="BOP807" s="304"/>
      <c r="BOQ807" s="304"/>
      <c r="BOR807" s="304"/>
      <c r="BOS807" s="304"/>
      <c r="BOT807" s="304"/>
      <c r="BOU807" s="304"/>
      <c r="BOV807" s="304"/>
      <c r="BOW807" s="304"/>
      <c r="BOX807" s="304"/>
      <c r="BOY807" s="304"/>
      <c r="BOZ807" s="304"/>
      <c r="BPA807" s="304"/>
      <c r="BPB807" s="304"/>
      <c r="BPC807" s="304"/>
      <c r="BPD807" s="304"/>
      <c r="BPE807" s="304"/>
      <c r="BPF807" s="304"/>
      <c r="BPG807" s="304"/>
      <c r="BPH807" s="304"/>
      <c r="BPI807" s="304"/>
      <c r="BPJ807" s="304"/>
      <c r="BPK807" s="304"/>
      <c r="BPL807" s="304"/>
      <c r="BPM807" s="304"/>
      <c r="BPN807" s="304"/>
      <c r="BPO807" s="304"/>
      <c r="BPP807" s="304"/>
      <c r="BPQ807" s="304"/>
      <c r="BPR807" s="304"/>
      <c r="BPS807" s="304"/>
      <c r="BPT807" s="304"/>
      <c r="BPU807" s="304"/>
      <c r="BPV807" s="304"/>
      <c r="BPW807" s="304"/>
      <c r="BPX807" s="304"/>
      <c r="BPY807" s="304"/>
      <c r="BPZ807" s="304"/>
      <c r="BQA807" s="304"/>
      <c r="BQB807" s="304"/>
      <c r="BQC807" s="304"/>
      <c r="BQD807" s="304"/>
      <c r="BQE807" s="304"/>
      <c r="BQF807" s="304"/>
      <c r="BQG807" s="304"/>
      <c r="BQH807" s="304"/>
      <c r="BQI807" s="304"/>
      <c r="BQJ807" s="304"/>
      <c r="BQK807" s="304"/>
      <c r="BQL807" s="304"/>
      <c r="BQM807" s="304"/>
      <c r="BQN807" s="304"/>
      <c r="BQO807" s="304"/>
      <c r="BQP807" s="304"/>
      <c r="BQQ807" s="304"/>
      <c r="BQR807" s="304"/>
      <c r="BQS807" s="304"/>
      <c r="BQT807" s="304"/>
      <c r="BQU807" s="304"/>
      <c r="BQV807" s="304"/>
      <c r="BQW807" s="304"/>
      <c r="BQX807" s="304"/>
      <c r="BQY807" s="304"/>
      <c r="BQZ807" s="304"/>
      <c r="BRA807" s="304"/>
      <c r="BRB807" s="304"/>
      <c r="BRC807" s="304"/>
      <c r="BRD807" s="304"/>
      <c r="BRE807" s="304"/>
      <c r="BRF807" s="304"/>
      <c r="BRG807" s="304"/>
      <c r="BRH807" s="304"/>
      <c r="BRI807" s="304"/>
      <c r="BRJ807" s="304"/>
      <c r="BRK807" s="304"/>
      <c r="BRL807" s="304"/>
      <c r="BRM807" s="304"/>
      <c r="BRN807" s="304"/>
      <c r="BRO807" s="304"/>
      <c r="BRP807" s="304"/>
      <c r="BRQ807" s="304"/>
      <c r="BRR807" s="304"/>
      <c r="BRS807" s="304"/>
      <c r="BRT807" s="304"/>
      <c r="BRU807" s="304"/>
      <c r="BRV807" s="304"/>
      <c r="BRW807" s="304"/>
      <c r="BRX807" s="304"/>
      <c r="BRY807" s="304"/>
      <c r="BRZ807" s="304"/>
      <c r="BSA807" s="304"/>
      <c r="BSB807" s="304"/>
      <c r="BSC807" s="304"/>
      <c r="BSD807" s="304"/>
      <c r="BSE807" s="304"/>
      <c r="BSF807" s="304"/>
      <c r="BSG807" s="304"/>
      <c r="BSH807" s="304"/>
      <c r="BSI807" s="304"/>
      <c r="BSJ807" s="304"/>
      <c r="BSK807" s="304"/>
      <c r="BSL807" s="304"/>
      <c r="BSM807" s="304"/>
      <c r="BSN807" s="304"/>
      <c r="BSO807" s="304"/>
      <c r="BSP807" s="304"/>
      <c r="BSQ807" s="304"/>
      <c r="BSR807" s="304"/>
      <c r="BSS807" s="304"/>
      <c r="BST807" s="304"/>
      <c r="BSU807" s="304"/>
      <c r="BSV807" s="304"/>
      <c r="BSW807" s="304"/>
      <c r="BSX807" s="304"/>
      <c r="BSY807" s="304"/>
      <c r="BSZ807" s="304"/>
      <c r="BTA807" s="304"/>
      <c r="BTB807" s="304"/>
      <c r="BTC807" s="304"/>
      <c r="BTD807" s="304"/>
      <c r="BTE807" s="304"/>
      <c r="BTF807" s="304"/>
      <c r="BTG807" s="304"/>
      <c r="BTH807" s="304"/>
      <c r="BTI807" s="304"/>
      <c r="BTJ807" s="304"/>
      <c r="BTK807" s="304"/>
      <c r="BTL807" s="304"/>
      <c r="BTM807" s="304"/>
      <c r="BTN807" s="304"/>
      <c r="BTO807" s="304"/>
      <c r="BTP807" s="304"/>
      <c r="BTQ807" s="304"/>
      <c r="BTR807" s="304"/>
      <c r="BTS807" s="304"/>
      <c r="BTT807" s="304"/>
      <c r="BTU807" s="304"/>
      <c r="BTV807" s="304"/>
      <c r="BTW807" s="304"/>
      <c r="BTX807" s="304"/>
      <c r="BTY807" s="304"/>
      <c r="BTZ807" s="304"/>
      <c r="BUA807" s="304"/>
      <c r="BUB807" s="304"/>
      <c r="BUC807" s="304"/>
      <c r="BUD807" s="304"/>
      <c r="BUE807" s="304"/>
      <c r="BUF807" s="304"/>
      <c r="BUG807" s="304"/>
      <c r="BUH807" s="304"/>
      <c r="BUI807" s="304"/>
      <c r="BUJ807" s="304"/>
      <c r="BUK807" s="304"/>
      <c r="BUL807" s="304"/>
      <c r="BUM807" s="304"/>
      <c r="BUN807" s="304"/>
      <c r="BUO807" s="304"/>
      <c r="BUP807" s="304"/>
      <c r="BUQ807" s="304"/>
      <c r="BUR807" s="304"/>
      <c r="BUS807" s="304"/>
      <c r="BUT807" s="304"/>
      <c r="BUU807" s="304"/>
      <c r="BUV807" s="304"/>
      <c r="BUW807" s="304"/>
      <c r="BUX807" s="304"/>
      <c r="BUY807" s="304"/>
      <c r="BUZ807" s="304"/>
      <c r="BVA807" s="304"/>
      <c r="BVB807" s="304"/>
      <c r="BVC807" s="304"/>
      <c r="BVD807" s="304"/>
      <c r="BVE807" s="304"/>
      <c r="BVF807" s="304"/>
      <c r="BVG807" s="304"/>
      <c r="BVH807" s="304"/>
      <c r="BVI807" s="304"/>
      <c r="BVJ807" s="304"/>
      <c r="BVK807" s="304"/>
      <c r="BVL807" s="304"/>
      <c r="BVM807" s="304"/>
      <c r="BVN807" s="304"/>
      <c r="BVO807" s="304"/>
      <c r="BVP807" s="304"/>
      <c r="BVQ807" s="304"/>
      <c r="BVR807" s="304"/>
      <c r="BVS807" s="304"/>
      <c r="BVT807" s="304"/>
      <c r="BVU807" s="304"/>
      <c r="BVV807" s="304"/>
      <c r="BVW807" s="304"/>
      <c r="BVX807" s="304"/>
      <c r="BVY807" s="304"/>
      <c r="BVZ807" s="304"/>
      <c r="BWA807" s="304"/>
      <c r="BWB807" s="304"/>
      <c r="BWC807" s="304"/>
      <c r="BWD807" s="304"/>
      <c r="BWE807" s="304"/>
      <c r="BWF807" s="304"/>
      <c r="BWG807" s="304"/>
      <c r="BWH807" s="304"/>
      <c r="BWI807" s="304"/>
      <c r="BWJ807" s="304"/>
      <c r="BWK807" s="304"/>
      <c r="BWL807" s="304"/>
      <c r="BWM807" s="304"/>
      <c r="BWN807" s="304"/>
      <c r="BWO807" s="304"/>
      <c r="BWP807" s="304"/>
      <c r="BWQ807" s="304"/>
      <c r="BWR807" s="304"/>
      <c r="BWS807" s="304"/>
      <c r="BWT807" s="304"/>
      <c r="BWU807" s="304"/>
      <c r="BWV807" s="304"/>
      <c r="BWW807" s="304"/>
      <c r="BWX807" s="304"/>
      <c r="BWY807" s="304"/>
      <c r="BWZ807" s="304"/>
      <c r="BXA807" s="304"/>
      <c r="BXB807" s="304"/>
      <c r="BXC807" s="304"/>
      <c r="BXD807" s="304"/>
      <c r="BXE807" s="304"/>
      <c r="BXF807" s="304"/>
      <c r="BXG807" s="304"/>
      <c r="BXH807" s="304"/>
      <c r="BXI807" s="304"/>
      <c r="BXJ807" s="304"/>
      <c r="BXK807" s="304"/>
      <c r="BXL807" s="304"/>
      <c r="BXM807" s="304"/>
      <c r="BXN807" s="304"/>
      <c r="BXO807" s="304"/>
      <c r="BXP807" s="304"/>
      <c r="BXQ807" s="304"/>
      <c r="BXR807" s="304"/>
      <c r="BXS807" s="304"/>
      <c r="BXT807" s="304"/>
      <c r="BXU807" s="304"/>
      <c r="BXV807" s="304"/>
      <c r="BXW807" s="304"/>
      <c r="BXX807" s="304"/>
      <c r="BXY807" s="304"/>
      <c r="BXZ807" s="304"/>
      <c r="BYA807" s="304"/>
      <c r="BYB807" s="304"/>
      <c r="BYC807" s="304"/>
      <c r="BYD807" s="304"/>
      <c r="BYE807" s="304"/>
      <c r="BYF807" s="304"/>
      <c r="BYG807" s="304"/>
      <c r="BYH807" s="304"/>
      <c r="BYI807" s="304"/>
      <c r="BYJ807" s="304"/>
      <c r="BYK807" s="304"/>
      <c r="BYL807" s="304"/>
      <c r="BYM807" s="304"/>
      <c r="BYN807" s="304"/>
      <c r="BYO807" s="304"/>
      <c r="BYP807" s="304"/>
      <c r="BYQ807" s="304"/>
      <c r="BYR807" s="304"/>
      <c r="BYS807" s="304"/>
      <c r="BYT807" s="304"/>
      <c r="BYU807" s="304"/>
      <c r="BYV807" s="304"/>
      <c r="BYW807" s="304"/>
      <c r="BYX807" s="304"/>
      <c r="BYY807" s="304"/>
      <c r="BYZ807" s="304"/>
      <c r="BZA807" s="304"/>
      <c r="BZB807" s="304"/>
      <c r="BZC807" s="304"/>
      <c r="BZD807" s="304"/>
      <c r="BZE807" s="304"/>
      <c r="BZF807" s="304"/>
      <c r="BZG807" s="304"/>
      <c r="BZH807" s="304"/>
      <c r="BZI807" s="304"/>
      <c r="BZJ807" s="304"/>
      <c r="BZK807" s="304"/>
      <c r="BZL807" s="304"/>
      <c r="BZM807" s="304"/>
      <c r="BZN807" s="304"/>
      <c r="BZO807" s="304"/>
      <c r="BZP807" s="304"/>
      <c r="BZQ807" s="304"/>
      <c r="BZR807" s="304"/>
      <c r="BZS807" s="304"/>
      <c r="BZT807" s="304"/>
      <c r="BZU807" s="304"/>
      <c r="BZV807" s="304"/>
      <c r="BZW807" s="304"/>
      <c r="BZX807" s="304"/>
      <c r="BZY807" s="304"/>
      <c r="BZZ807" s="304"/>
      <c r="CAA807" s="304"/>
      <c r="CAB807" s="304"/>
      <c r="CAC807" s="304"/>
      <c r="CAD807" s="304"/>
      <c r="CAE807" s="304"/>
      <c r="CAF807" s="304"/>
      <c r="CAG807" s="304"/>
      <c r="CAH807" s="304"/>
      <c r="CAI807" s="304"/>
      <c r="CAJ807" s="304"/>
      <c r="CAK807" s="304"/>
      <c r="CAL807" s="304"/>
      <c r="CAM807" s="304"/>
      <c r="CAN807" s="304"/>
      <c r="CAO807" s="304"/>
      <c r="CAP807" s="304"/>
      <c r="CAQ807" s="304"/>
      <c r="CAR807" s="304"/>
      <c r="CAS807" s="304"/>
      <c r="CAT807" s="304"/>
      <c r="CAU807" s="304"/>
      <c r="CAV807" s="304"/>
      <c r="CAW807" s="304"/>
      <c r="CAX807" s="304"/>
      <c r="CAY807" s="304"/>
      <c r="CAZ807" s="304"/>
      <c r="CBA807" s="304"/>
      <c r="CBB807" s="304"/>
      <c r="CBC807" s="304"/>
      <c r="CBD807" s="304"/>
      <c r="CBE807" s="304"/>
      <c r="CBF807" s="304"/>
      <c r="CBG807" s="304"/>
      <c r="CBH807" s="304"/>
      <c r="CBI807" s="304"/>
      <c r="CBJ807" s="304"/>
      <c r="CBK807" s="304"/>
      <c r="CBL807" s="304"/>
      <c r="CBM807" s="304"/>
      <c r="CBN807" s="304"/>
      <c r="CBO807" s="304"/>
      <c r="CBP807" s="304"/>
      <c r="CBQ807" s="304"/>
      <c r="CBR807" s="304"/>
      <c r="CBS807" s="304"/>
      <c r="CBT807" s="304"/>
      <c r="CBU807" s="304"/>
      <c r="CBV807" s="304"/>
      <c r="CBW807" s="304"/>
      <c r="CBX807" s="304"/>
      <c r="CBY807" s="304"/>
      <c r="CBZ807" s="304"/>
      <c r="CCA807" s="304"/>
      <c r="CCB807" s="304"/>
      <c r="CCC807" s="304"/>
      <c r="CCD807" s="304"/>
      <c r="CCE807" s="304"/>
      <c r="CCF807" s="304"/>
      <c r="CCG807" s="304"/>
      <c r="CCH807" s="304"/>
      <c r="CCI807" s="304"/>
      <c r="CCJ807" s="304"/>
      <c r="CCK807" s="304"/>
      <c r="CCL807" s="304"/>
      <c r="CCM807" s="304"/>
      <c r="CCN807" s="304"/>
      <c r="CCO807" s="304"/>
      <c r="CCP807" s="304"/>
      <c r="CCQ807" s="304"/>
      <c r="CCR807" s="304"/>
      <c r="CCS807" s="304"/>
      <c r="CCT807" s="304"/>
      <c r="CCU807" s="304"/>
      <c r="CCV807" s="304"/>
      <c r="CCW807" s="304"/>
      <c r="CCX807" s="304"/>
      <c r="CCY807" s="304"/>
      <c r="CCZ807" s="304"/>
      <c r="CDA807" s="304"/>
      <c r="CDB807" s="304"/>
      <c r="CDC807" s="304"/>
      <c r="CDD807" s="304"/>
      <c r="CDE807" s="304"/>
      <c r="CDF807" s="304"/>
      <c r="CDG807" s="304"/>
      <c r="CDH807" s="304"/>
      <c r="CDI807" s="304"/>
      <c r="CDJ807" s="304"/>
      <c r="CDK807" s="304"/>
      <c r="CDL807" s="304"/>
      <c r="CDM807" s="304"/>
      <c r="CDN807" s="304"/>
      <c r="CDO807" s="304"/>
      <c r="CDP807" s="304"/>
      <c r="CDQ807" s="304"/>
      <c r="CDR807" s="304"/>
      <c r="CDS807" s="304"/>
      <c r="CDT807" s="304"/>
      <c r="CDU807" s="304"/>
      <c r="CDV807" s="304"/>
      <c r="CDW807" s="304"/>
      <c r="CDX807" s="304"/>
      <c r="CDY807" s="304"/>
      <c r="CDZ807" s="304"/>
      <c r="CEA807" s="304"/>
      <c r="CEB807" s="304"/>
      <c r="CEC807" s="304"/>
      <c r="CED807" s="304"/>
      <c r="CEE807" s="304"/>
      <c r="CEF807" s="304"/>
      <c r="CEG807" s="304"/>
      <c r="CEH807" s="304"/>
      <c r="CEI807" s="304"/>
      <c r="CEJ807" s="304"/>
      <c r="CEK807" s="304"/>
      <c r="CEL807" s="304"/>
      <c r="CEM807" s="304"/>
      <c r="CEN807" s="304"/>
      <c r="CEO807" s="304"/>
      <c r="CEP807" s="304"/>
      <c r="CEQ807" s="304"/>
      <c r="CER807" s="304"/>
      <c r="CES807" s="304"/>
      <c r="CET807" s="304"/>
      <c r="CEU807" s="304"/>
      <c r="CEV807" s="304"/>
      <c r="CEW807" s="304"/>
      <c r="CEX807" s="304"/>
      <c r="CEY807" s="304"/>
      <c r="CEZ807" s="304"/>
      <c r="CFA807" s="304"/>
      <c r="CFB807" s="304"/>
      <c r="CFC807" s="304"/>
      <c r="CFD807" s="304"/>
      <c r="CFE807" s="304"/>
      <c r="CFF807" s="304"/>
      <c r="CFG807" s="304"/>
      <c r="CFH807" s="304"/>
      <c r="CFI807" s="304"/>
      <c r="CFJ807" s="304"/>
      <c r="CFK807" s="304"/>
      <c r="CFL807" s="304"/>
      <c r="CFM807" s="304"/>
      <c r="CFN807" s="304"/>
      <c r="CFO807" s="304"/>
      <c r="CFP807" s="304"/>
      <c r="CFQ807" s="304"/>
      <c r="CFR807" s="304"/>
      <c r="CFS807" s="304"/>
      <c r="CFT807" s="304"/>
      <c r="CFU807" s="304"/>
      <c r="CFV807" s="304"/>
      <c r="CFW807" s="304"/>
      <c r="CFX807" s="304"/>
      <c r="CFY807" s="304"/>
      <c r="CFZ807" s="304"/>
      <c r="CGA807" s="304"/>
      <c r="CGB807" s="304"/>
      <c r="CGC807" s="304"/>
      <c r="CGD807" s="304"/>
      <c r="CGE807" s="304"/>
      <c r="CGF807" s="304"/>
      <c r="CGG807" s="304"/>
      <c r="CGH807" s="304"/>
      <c r="CGI807" s="304"/>
      <c r="CGJ807" s="304"/>
      <c r="CGK807" s="304"/>
      <c r="CGL807" s="304"/>
      <c r="CGM807" s="304"/>
      <c r="CGN807" s="304"/>
      <c r="CGO807" s="304"/>
      <c r="CGP807" s="304"/>
      <c r="CGQ807" s="304"/>
      <c r="CGR807" s="304"/>
      <c r="CGS807" s="304"/>
      <c r="CGT807" s="304"/>
      <c r="CGU807" s="304"/>
      <c r="CGV807" s="304"/>
      <c r="CGW807" s="304"/>
      <c r="CGX807" s="304"/>
      <c r="CGY807" s="304"/>
      <c r="CGZ807" s="304"/>
      <c r="CHA807" s="304"/>
      <c r="CHB807" s="304"/>
      <c r="CHC807" s="304"/>
      <c r="CHD807" s="304"/>
      <c r="CHE807" s="304"/>
      <c r="CHF807" s="304"/>
      <c r="CHG807" s="304"/>
      <c r="CHH807" s="304"/>
      <c r="CHI807" s="304"/>
      <c r="CHJ807" s="304"/>
      <c r="CHK807" s="304"/>
      <c r="CHL807" s="304"/>
      <c r="CHM807" s="304"/>
      <c r="CHN807" s="304"/>
      <c r="CHO807" s="304"/>
      <c r="CHP807" s="304"/>
      <c r="CHQ807" s="304"/>
      <c r="CHR807" s="304"/>
      <c r="CHS807" s="304"/>
      <c r="CHT807" s="304"/>
      <c r="CHU807" s="304"/>
      <c r="CHV807" s="304"/>
      <c r="CHW807" s="304"/>
      <c r="CHX807" s="304"/>
      <c r="CHY807" s="304"/>
      <c r="CHZ807" s="304"/>
      <c r="CIA807" s="304"/>
      <c r="CIB807" s="304"/>
      <c r="CIC807" s="304"/>
      <c r="CID807" s="304"/>
      <c r="CIE807" s="304"/>
      <c r="CIF807" s="304"/>
      <c r="CIG807" s="304"/>
      <c r="CIH807" s="304"/>
      <c r="CII807" s="304"/>
      <c r="CIJ807" s="304"/>
      <c r="CIK807" s="304"/>
      <c r="CIL807" s="304"/>
      <c r="CIM807" s="304"/>
      <c r="CIN807" s="304"/>
      <c r="CIO807" s="304"/>
      <c r="CIP807" s="304"/>
      <c r="CIQ807" s="304"/>
      <c r="CIR807" s="304"/>
      <c r="CIS807" s="304"/>
      <c r="CIT807" s="304"/>
      <c r="CIU807" s="304"/>
      <c r="CIV807" s="304"/>
      <c r="CIW807" s="304"/>
      <c r="CIX807" s="304"/>
      <c r="CIY807" s="304"/>
      <c r="CIZ807" s="304"/>
      <c r="CJA807" s="304"/>
      <c r="CJB807" s="304"/>
      <c r="CJC807" s="304"/>
      <c r="CJD807" s="304"/>
      <c r="CJE807" s="304"/>
      <c r="CJF807" s="304"/>
      <c r="CJG807" s="304"/>
      <c r="CJH807" s="304"/>
      <c r="CJI807" s="304"/>
      <c r="CJJ807" s="304"/>
      <c r="CJK807" s="304"/>
      <c r="CJL807" s="304"/>
      <c r="CJM807" s="304"/>
      <c r="CJN807" s="304"/>
      <c r="CJO807" s="304"/>
      <c r="CJP807" s="304"/>
      <c r="CJQ807" s="304"/>
      <c r="CJR807" s="304"/>
      <c r="CJS807" s="304"/>
      <c r="CJT807" s="304"/>
      <c r="CJU807" s="304"/>
      <c r="CJV807" s="304"/>
      <c r="CJW807" s="304"/>
      <c r="CJX807" s="304"/>
      <c r="CJY807" s="304"/>
      <c r="CJZ807" s="304"/>
      <c r="CKA807" s="304"/>
      <c r="CKB807" s="304"/>
      <c r="CKC807" s="304"/>
      <c r="CKD807" s="304"/>
      <c r="CKE807" s="304"/>
      <c r="CKF807" s="304"/>
      <c r="CKG807" s="304"/>
      <c r="CKH807" s="304"/>
      <c r="CKI807" s="304"/>
      <c r="CKJ807" s="304"/>
      <c r="CKK807" s="304"/>
      <c r="CKL807" s="304"/>
      <c r="CKM807" s="304"/>
      <c r="CKN807" s="304"/>
      <c r="CKO807" s="304"/>
      <c r="CKP807" s="304"/>
      <c r="CKQ807" s="304"/>
      <c r="CKR807" s="304"/>
      <c r="CKS807" s="304"/>
      <c r="CKT807" s="304"/>
      <c r="CKU807" s="304"/>
      <c r="CKV807" s="304"/>
      <c r="CKW807" s="304"/>
      <c r="CKX807" s="304"/>
      <c r="CKY807" s="304"/>
      <c r="CKZ807" s="304"/>
      <c r="CLA807" s="304"/>
      <c r="CLB807" s="304"/>
      <c r="CLC807" s="304"/>
      <c r="CLD807" s="304"/>
      <c r="CLE807" s="304"/>
      <c r="CLF807" s="304"/>
      <c r="CLG807" s="304"/>
      <c r="CLH807" s="304"/>
      <c r="CLI807" s="304"/>
      <c r="CLJ807" s="304"/>
      <c r="CLK807" s="304"/>
      <c r="CLL807" s="304"/>
      <c r="CLM807" s="304"/>
      <c r="CLN807" s="304"/>
      <c r="CLO807" s="304"/>
      <c r="CLP807" s="304"/>
      <c r="CLQ807" s="304"/>
      <c r="CLR807" s="304"/>
      <c r="CLS807" s="304"/>
      <c r="CLT807" s="304"/>
      <c r="CLU807" s="304"/>
      <c r="CLV807" s="304"/>
      <c r="CLW807" s="304"/>
      <c r="CLX807" s="304"/>
      <c r="CLY807" s="304"/>
      <c r="CLZ807" s="304"/>
      <c r="CMA807" s="304"/>
      <c r="CMB807" s="304"/>
      <c r="CMC807" s="304"/>
      <c r="CMD807" s="304"/>
      <c r="CME807" s="304"/>
      <c r="CMF807" s="304"/>
      <c r="CMG807" s="304"/>
      <c r="CMH807" s="304"/>
      <c r="CMI807" s="304"/>
      <c r="CMJ807" s="304"/>
      <c r="CMK807" s="304"/>
      <c r="CML807" s="304"/>
      <c r="CMM807" s="304"/>
      <c r="CMN807" s="304"/>
      <c r="CMO807" s="304"/>
      <c r="CMP807" s="304"/>
      <c r="CMQ807" s="304"/>
      <c r="CMR807" s="304"/>
      <c r="CMS807" s="304"/>
      <c r="CMT807" s="304"/>
      <c r="CMU807" s="304"/>
      <c r="CMV807" s="304"/>
      <c r="CMW807" s="304"/>
      <c r="CMX807" s="304"/>
      <c r="CMY807" s="304"/>
      <c r="CMZ807" s="304"/>
      <c r="CNA807" s="304"/>
      <c r="CNB807" s="304"/>
      <c r="CNC807" s="304"/>
      <c r="CND807" s="304"/>
      <c r="CNE807" s="304"/>
      <c r="CNF807" s="304"/>
      <c r="CNG807" s="304"/>
      <c r="CNH807" s="304"/>
      <c r="CNI807" s="304"/>
      <c r="CNJ807" s="304"/>
      <c r="CNK807" s="304"/>
      <c r="CNL807" s="304"/>
      <c r="CNM807" s="304"/>
      <c r="CNN807" s="304"/>
      <c r="CNO807" s="304"/>
      <c r="CNP807" s="304"/>
      <c r="CNQ807" s="304"/>
      <c r="CNR807" s="304"/>
      <c r="CNS807" s="304"/>
      <c r="CNT807" s="304"/>
      <c r="CNU807" s="304"/>
      <c r="CNV807" s="304"/>
      <c r="CNW807" s="304"/>
      <c r="CNX807" s="304"/>
      <c r="CNY807" s="304"/>
      <c r="CNZ807" s="304"/>
      <c r="COA807" s="304"/>
      <c r="COB807" s="304"/>
      <c r="COC807" s="304"/>
      <c r="COD807" s="304"/>
      <c r="COE807" s="304"/>
      <c r="COF807" s="304"/>
      <c r="COG807" s="304"/>
      <c r="COH807" s="304"/>
      <c r="COI807" s="304"/>
      <c r="COJ807" s="304"/>
      <c r="COK807" s="304"/>
      <c r="COL807" s="304"/>
      <c r="COM807" s="304"/>
      <c r="CON807" s="304"/>
      <c r="COO807" s="304"/>
      <c r="COP807" s="304"/>
      <c r="COQ807" s="304"/>
      <c r="COR807" s="304"/>
      <c r="COS807" s="304"/>
      <c r="COT807" s="304"/>
      <c r="COU807" s="304"/>
      <c r="COV807" s="304"/>
      <c r="COW807" s="304"/>
      <c r="COX807" s="304"/>
      <c r="COY807" s="304"/>
      <c r="COZ807" s="304"/>
      <c r="CPA807" s="304"/>
      <c r="CPB807" s="304"/>
      <c r="CPC807" s="304"/>
      <c r="CPD807" s="304"/>
      <c r="CPE807" s="304"/>
      <c r="CPF807" s="304"/>
      <c r="CPG807" s="304"/>
      <c r="CPH807" s="304"/>
      <c r="CPI807" s="304"/>
      <c r="CPJ807" s="304"/>
      <c r="CPK807" s="304"/>
      <c r="CPL807" s="304"/>
      <c r="CPM807" s="304"/>
      <c r="CPN807" s="304"/>
      <c r="CPO807" s="304"/>
      <c r="CPP807" s="304"/>
      <c r="CPQ807" s="304"/>
      <c r="CPR807" s="304"/>
      <c r="CPS807" s="304"/>
      <c r="CPT807" s="304"/>
      <c r="CPU807" s="304"/>
      <c r="CPV807" s="304"/>
      <c r="CPW807" s="304"/>
      <c r="CPX807" s="304"/>
      <c r="CPY807" s="304"/>
      <c r="CPZ807" s="304"/>
      <c r="CQA807" s="304"/>
      <c r="CQB807" s="304"/>
      <c r="CQC807" s="304"/>
      <c r="CQD807" s="304"/>
      <c r="CQE807" s="304"/>
      <c r="CQF807" s="304"/>
      <c r="CQG807" s="304"/>
      <c r="CQH807" s="304"/>
      <c r="CQI807" s="304"/>
      <c r="CQJ807" s="304"/>
      <c r="CQK807" s="304"/>
      <c r="CQL807" s="304"/>
      <c r="CQM807" s="304"/>
      <c r="CQN807" s="304"/>
      <c r="CQO807" s="304"/>
      <c r="CQP807" s="304"/>
      <c r="CQQ807" s="304"/>
      <c r="CQR807" s="304"/>
      <c r="CQS807" s="304"/>
      <c r="CQT807" s="304"/>
      <c r="CQU807" s="304"/>
      <c r="CQV807" s="304"/>
      <c r="CQW807" s="304"/>
      <c r="CQX807" s="304"/>
      <c r="CQY807" s="304"/>
      <c r="CQZ807" s="304"/>
      <c r="CRA807" s="304"/>
      <c r="CRB807" s="304"/>
      <c r="CRC807" s="304"/>
      <c r="CRD807" s="304"/>
      <c r="CRE807" s="304"/>
      <c r="CRF807" s="304"/>
      <c r="CRG807" s="304"/>
      <c r="CRH807" s="304"/>
      <c r="CRI807" s="304"/>
      <c r="CRJ807" s="304"/>
      <c r="CRK807" s="304"/>
      <c r="CRL807" s="304"/>
      <c r="CRM807" s="304"/>
      <c r="CRN807" s="304"/>
      <c r="CRO807" s="304"/>
      <c r="CRP807" s="304"/>
      <c r="CRQ807" s="304"/>
      <c r="CRR807" s="304"/>
      <c r="CRS807" s="304"/>
      <c r="CRT807" s="304"/>
      <c r="CRU807" s="304"/>
      <c r="CRV807" s="304"/>
      <c r="CRW807" s="304"/>
      <c r="CRX807" s="304"/>
      <c r="CRY807" s="304"/>
      <c r="CRZ807" s="304"/>
      <c r="CSA807" s="304"/>
      <c r="CSB807" s="304"/>
      <c r="CSC807" s="304"/>
      <c r="CSD807" s="304"/>
      <c r="CSE807" s="304"/>
      <c r="CSF807" s="304"/>
      <c r="CSG807" s="304"/>
      <c r="CSH807" s="304"/>
      <c r="CSI807" s="304"/>
      <c r="CSJ807" s="304"/>
      <c r="CSK807" s="304"/>
      <c r="CSL807" s="304"/>
      <c r="CSM807" s="304"/>
      <c r="CSN807" s="304"/>
      <c r="CSO807" s="304"/>
      <c r="CSP807" s="304"/>
      <c r="CSQ807" s="304"/>
      <c r="CSR807" s="304"/>
      <c r="CSS807" s="304"/>
      <c r="CST807" s="304"/>
      <c r="CSU807" s="304"/>
      <c r="CSV807" s="304"/>
      <c r="CSW807" s="304"/>
      <c r="CSX807" s="304"/>
      <c r="CSY807" s="304"/>
      <c r="CSZ807" s="304"/>
      <c r="CTA807" s="304"/>
      <c r="CTB807" s="304"/>
      <c r="CTC807" s="304"/>
      <c r="CTD807" s="304"/>
      <c r="CTE807" s="304"/>
      <c r="CTF807" s="304"/>
      <c r="CTG807" s="304"/>
      <c r="CTH807" s="304"/>
      <c r="CTI807" s="304"/>
      <c r="CTJ807" s="304"/>
      <c r="CTK807" s="304"/>
      <c r="CTL807" s="304"/>
      <c r="CTM807" s="304"/>
      <c r="CTN807" s="304"/>
      <c r="CTO807" s="304"/>
      <c r="CTP807" s="304"/>
      <c r="CTQ807" s="304"/>
      <c r="CTR807" s="304"/>
      <c r="CTS807" s="304"/>
      <c r="CTT807" s="304"/>
      <c r="CTU807" s="304"/>
      <c r="CTV807" s="304"/>
      <c r="CTW807" s="304"/>
      <c r="CTX807" s="304"/>
      <c r="CTY807" s="304"/>
      <c r="CTZ807" s="304"/>
      <c r="CUA807" s="304"/>
      <c r="CUB807" s="304"/>
      <c r="CUC807" s="304"/>
      <c r="CUD807" s="304"/>
      <c r="CUE807" s="304"/>
      <c r="CUF807" s="304"/>
      <c r="CUG807" s="304"/>
      <c r="CUH807" s="304"/>
      <c r="CUI807" s="304"/>
      <c r="CUJ807" s="304"/>
      <c r="CUK807" s="304"/>
      <c r="CUL807" s="304"/>
      <c r="CUM807" s="304"/>
      <c r="CUN807" s="304"/>
      <c r="CUO807" s="304"/>
      <c r="CUP807" s="304"/>
      <c r="CUQ807" s="304"/>
      <c r="CUR807" s="304"/>
      <c r="CUS807" s="304"/>
      <c r="CUT807" s="304"/>
      <c r="CUU807" s="304"/>
      <c r="CUV807" s="304"/>
      <c r="CUW807" s="304"/>
      <c r="CUX807" s="304"/>
      <c r="CUY807" s="304"/>
      <c r="CUZ807" s="304"/>
      <c r="CVA807" s="304"/>
      <c r="CVB807" s="304"/>
      <c r="CVC807" s="304"/>
      <c r="CVD807" s="304"/>
      <c r="CVE807" s="304"/>
      <c r="CVF807" s="304"/>
      <c r="CVG807" s="304"/>
      <c r="CVH807" s="304"/>
      <c r="CVI807" s="304"/>
      <c r="CVJ807" s="304"/>
      <c r="CVK807" s="304"/>
      <c r="CVL807" s="304"/>
      <c r="CVM807" s="304"/>
      <c r="CVN807" s="304"/>
      <c r="CVO807" s="304"/>
      <c r="CVP807" s="304"/>
      <c r="CVQ807" s="304"/>
      <c r="CVR807" s="304"/>
      <c r="CVS807" s="304"/>
      <c r="CVT807" s="304"/>
      <c r="CVU807" s="304"/>
      <c r="CVV807" s="304"/>
      <c r="CVW807" s="304"/>
      <c r="CVX807" s="304"/>
      <c r="CVY807" s="304"/>
      <c r="CVZ807" s="304"/>
      <c r="CWA807" s="304"/>
      <c r="CWB807" s="304"/>
      <c r="CWC807" s="304"/>
      <c r="CWD807" s="304"/>
      <c r="CWE807" s="304"/>
      <c r="CWF807" s="304"/>
      <c r="CWG807" s="304"/>
      <c r="CWH807" s="304"/>
      <c r="CWI807" s="304"/>
      <c r="CWJ807" s="304"/>
      <c r="CWK807" s="304"/>
      <c r="CWL807" s="304"/>
      <c r="CWM807" s="304"/>
      <c r="CWN807" s="304"/>
      <c r="CWO807" s="304"/>
      <c r="CWP807" s="304"/>
      <c r="CWQ807" s="304"/>
      <c r="CWR807" s="304"/>
      <c r="CWS807" s="304"/>
      <c r="CWT807" s="304"/>
      <c r="CWU807" s="304"/>
      <c r="CWV807" s="304"/>
      <c r="CWW807" s="304"/>
      <c r="CWX807" s="304"/>
      <c r="CWY807" s="304"/>
      <c r="CWZ807" s="304"/>
      <c r="CXA807" s="304"/>
      <c r="CXB807" s="304"/>
      <c r="CXC807" s="304"/>
      <c r="CXD807" s="304"/>
      <c r="CXE807" s="304"/>
      <c r="CXF807" s="304"/>
      <c r="CXG807" s="304"/>
      <c r="CXH807" s="304"/>
      <c r="CXI807" s="304"/>
      <c r="CXJ807" s="304"/>
      <c r="CXK807" s="304"/>
      <c r="CXL807" s="304"/>
      <c r="CXM807" s="304"/>
      <c r="CXN807" s="304"/>
      <c r="CXO807" s="304"/>
      <c r="CXP807" s="304"/>
      <c r="CXQ807" s="304"/>
      <c r="CXR807" s="304"/>
      <c r="CXS807" s="304"/>
      <c r="CXT807" s="304"/>
      <c r="CXU807" s="304"/>
      <c r="CXV807" s="304"/>
      <c r="CXW807" s="304"/>
      <c r="CXX807" s="304"/>
      <c r="CXY807" s="304"/>
      <c r="CXZ807" s="304"/>
      <c r="CYA807" s="304"/>
      <c r="CYB807" s="304"/>
      <c r="CYC807" s="304"/>
      <c r="CYD807" s="304"/>
      <c r="CYE807" s="304"/>
      <c r="CYF807" s="304"/>
      <c r="CYG807" s="304"/>
      <c r="CYH807" s="304"/>
      <c r="CYI807" s="304"/>
      <c r="CYJ807" s="304"/>
      <c r="CYK807" s="304"/>
      <c r="CYL807" s="304"/>
      <c r="CYM807" s="304"/>
      <c r="CYN807" s="304"/>
      <c r="CYO807" s="304"/>
      <c r="CYP807" s="304"/>
      <c r="CYQ807" s="304"/>
      <c r="CYR807" s="304"/>
      <c r="CYS807" s="304"/>
      <c r="CYT807" s="304"/>
      <c r="CYU807" s="304"/>
      <c r="CYV807" s="304"/>
      <c r="CYW807" s="304"/>
      <c r="CYX807" s="304"/>
      <c r="CYY807" s="304"/>
      <c r="CYZ807" s="304"/>
      <c r="CZA807" s="304"/>
      <c r="CZB807" s="304"/>
      <c r="CZC807" s="304"/>
      <c r="CZD807" s="304"/>
      <c r="CZE807" s="304"/>
      <c r="CZF807" s="304"/>
      <c r="CZG807" s="304"/>
      <c r="CZH807" s="304"/>
      <c r="CZI807" s="304"/>
      <c r="CZJ807" s="304"/>
      <c r="CZK807" s="304"/>
      <c r="CZL807" s="304"/>
      <c r="CZM807" s="304"/>
      <c r="CZN807" s="304"/>
      <c r="CZO807" s="304"/>
      <c r="CZP807" s="304"/>
      <c r="CZQ807" s="304"/>
      <c r="CZR807" s="304"/>
      <c r="CZS807" s="304"/>
      <c r="CZT807" s="304"/>
      <c r="CZU807" s="304"/>
      <c r="CZV807" s="304"/>
      <c r="CZW807" s="304"/>
      <c r="CZX807" s="304"/>
      <c r="CZY807" s="304"/>
      <c r="CZZ807" s="304"/>
      <c r="DAA807" s="304"/>
      <c r="DAB807" s="304"/>
      <c r="DAC807" s="304"/>
      <c r="DAD807" s="304"/>
      <c r="DAE807" s="304"/>
      <c r="DAF807" s="304"/>
      <c r="DAG807" s="304"/>
      <c r="DAH807" s="304"/>
      <c r="DAI807" s="304"/>
      <c r="DAJ807" s="304"/>
      <c r="DAK807" s="304"/>
      <c r="DAL807" s="304"/>
      <c r="DAM807" s="304"/>
      <c r="DAN807" s="304"/>
      <c r="DAO807" s="304"/>
      <c r="DAP807" s="304"/>
      <c r="DAQ807" s="304"/>
      <c r="DAR807" s="304"/>
      <c r="DAS807" s="304"/>
      <c r="DAT807" s="304"/>
      <c r="DAU807" s="304"/>
      <c r="DAV807" s="304"/>
      <c r="DAW807" s="304"/>
      <c r="DAX807" s="304"/>
      <c r="DAY807" s="304"/>
      <c r="DAZ807" s="304"/>
      <c r="DBA807" s="304"/>
      <c r="DBB807" s="304"/>
      <c r="DBC807" s="304"/>
      <c r="DBD807" s="304"/>
      <c r="DBE807" s="304"/>
      <c r="DBF807" s="304"/>
      <c r="DBG807" s="304"/>
      <c r="DBH807" s="304"/>
      <c r="DBI807" s="304"/>
      <c r="DBJ807" s="304"/>
      <c r="DBK807" s="304"/>
      <c r="DBL807" s="304"/>
      <c r="DBM807" s="304"/>
      <c r="DBN807" s="304"/>
      <c r="DBO807" s="304"/>
      <c r="DBP807" s="304"/>
      <c r="DBQ807" s="304"/>
      <c r="DBR807" s="304"/>
      <c r="DBS807" s="304"/>
      <c r="DBT807" s="304"/>
      <c r="DBU807" s="304"/>
      <c r="DBV807" s="304"/>
      <c r="DBW807" s="304"/>
      <c r="DBX807" s="304"/>
      <c r="DBY807" s="304"/>
      <c r="DBZ807" s="304"/>
      <c r="DCA807" s="304"/>
      <c r="DCB807" s="304"/>
      <c r="DCC807" s="304"/>
      <c r="DCD807" s="304"/>
      <c r="DCE807" s="304"/>
      <c r="DCF807" s="304"/>
      <c r="DCG807" s="304"/>
      <c r="DCH807" s="304"/>
      <c r="DCI807" s="304"/>
      <c r="DCJ807" s="304"/>
      <c r="DCK807" s="304"/>
      <c r="DCL807" s="304"/>
      <c r="DCM807" s="304"/>
      <c r="DCN807" s="304"/>
      <c r="DCO807" s="304"/>
      <c r="DCP807" s="304"/>
      <c r="DCQ807" s="304"/>
      <c r="DCR807" s="304"/>
      <c r="DCS807" s="304"/>
      <c r="DCT807" s="304"/>
      <c r="DCU807" s="304"/>
      <c r="DCV807" s="304"/>
      <c r="DCW807" s="304"/>
      <c r="DCX807" s="304"/>
      <c r="DCY807" s="304"/>
      <c r="DCZ807" s="304"/>
      <c r="DDA807" s="304"/>
      <c r="DDB807" s="304"/>
      <c r="DDC807" s="304"/>
      <c r="DDD807" s="304"/>
      <c r="DDE807" s="304"/>
      <c r="DDF807" s="304"/>
      <c r="DDG807" s="304"/>
      <c r="DDH807" s="304"/>
      <c r="DDI807" s="304"/>
      <c r="DDJ807" s="304"/>
      <c r="DDK807" s="304"/>
      <c r="DDL807" s="304"/>
      <c r="DDM807" s="304"/>
      <c r="DDN807" s="304"/>
      <c r="DDO807" s="304"/>
      <c r="DDP807" s="304"/>
      <c r="DDQ807" s="304"/>
      <c r="DDR807" s="304"/>
      <c r="DDS807" s="304"/>
      <c r="DDT807" s="304"/>
      <c r="DDU807" s="304"/>
      <c r="DDV807" s="304"/>
      <c r="DDW807" s="304"/>
      <c r="DDX807" s="304"/>
      <c r="DDY807" s="304"/>
      <c r="DDZ807" s="304"/>
      <c r="DEA807" s="304"/>
      <c r="DEB807" s="304"/>
      <c r="DEC807" s="304"/>
      <c r="DED807" s="304"/>
      <c r="DEE807" s="304"/>
      <c r="DEF807" s="304"/>
      <c r="DEG807" s="304"/>
      <c r="DEH807" s="304"/>
      <c r="DEI807" s="304"/>
      <c r="DEJ807" s="304"/>
      <c r="DEK807" s="304"/>
      <c r="DEL807" s="304"/>
      <c r="DEM807" s="304"/>
      <c r="DEN807" s="304"/>
      <c r="DEO807" s="304"/>
      <c r="DEP807" s="304"/>
      <c r="DEQ807" s="304"/>
      <c r="DER807" s="304"/>
      <c r="DES807" s="304"/>
      <c r="DET807" s="304"/>
      <c r="DEU807" s="304"/>
      <c r="DEV807" s="304"/>
      <c r="DEW807" s="304"/>
      <c r="DEX807" s="304"/>
      <c r="DEY807" s="304"/>
      <c r="DEZ807" s="304"/>
      <c r="DFA807" s="304"/>
      <c r="DFB807" s="304"/>
      <c r="DFC807" s="304"/>
      <c r="DFD807" s="304"/>
      <c r="DFE807" s="304"/>
      <c r="DFF807" s="304"/>
      <c r="DFG807" s="304"/>
      <c r="DFH807" s="304"/>
      <c r="DFI807" s="304"/>
      <c r="DFJ807" s="304"/>
      <c r="DFK807" s="304"/>
      <c r="DFL807" s="304"/>
      <c r="DFM807" s="304"/>
      <c r="DFN807" s="304"/>
      <c r="DFO807" s="304"/>
      <c r="DFP807" s="304"/>
      <c r="DFQ807" s="304"/>
      <c r="DFR807" s="304"/>
      <c r="DFS807" s="304"/>
      <c r="DFT807" s="304"/>
      <c r="DFU807" s="304"/>
      <c r="DFV807" s="304"/>
      <c r="DFW807" s="304"/>
      <c r="DFX807" s="304"/>
      <c r="DFY807" s="304"/>
      <c r="DFZ807" s="304"/>
      <c r="DGA807" s="304"/>
      <c r="DGB807" s="304"/>
      <c r="DGC807" s="304"/>
      <c r="DGD807" s="304"/>
      <c r="DGE807" s="304"/>
      <c r="DGF807" s="304"/>
      <c r="DGG807" s="304"/>
      <c r="DGH807" s="304"/>
      <c r="DGI807" s="304"/>
      <c r="DGJ807" s="304"/>
      <c r="DGK807" s="304"/>
      <c r="DGL807" s="304"/>
      <c r="DGM807" s="304"/>
      <c r="DGN807" s="304"/>
      <c r="DGO807" s="304"/>
      <c r="DGP807" s="304"/>
      <c r="DGQ807" s="304"/>
      <c r="DGR807" s="304"/>
      <c r="DGS807" s="304"/>
      <c r="DGT807" s="304"/>
      <c r="DGU807" s="304"/>
      <c r="DGV807" s="304"/>
      <c r="DGW807" s="304"/>
      <c r="DGX807" s="304"/>
      <c r="DGY807" s="304"/>
      <c r="DGZ807" s="304"/>
      <c r="DHA807" s="304"/>
      <c r="DHB807" s="304"/>
      <c r="DHC807" s="304"/>
      <c r="DHD807" s="304"/>
      <c r="DHE807" s="304"/>
      <c r="DHF807" s="304"/>
      <c r="DHG807" s="304"/>
      <c r="DHH807" s="304"/>
      <c r="DHI807" s="304"/>
      <c r="DHJ807" s="304"/>
      <c r="DHK807" s="304"/>
      <c r="DHL807" s="304"/>
      <c r="DHM807" s="304"/>
      <c r="DHN807" s="304"/>
      <c r="DHO807" s="304"/>
      <c r="DHP807" s="304"/>
      <c r="DHQ807" s="304"/>
      <c r="DHR807" s="304"/>
      <c r="DHS807" s="304"/>
      <c r="DHT807" s="304"/>
      <c r="DHU807" s="304"/>
      <c r="DHV807" s="304"/>
      <c r="DHW807" s="304"/>
      <c r="DHX807" s="304"/>
      <c r="DHY807" s="304"/>
      <c r="DHZ807" s="304"/>
      <c r="DIA807" s="304"/>
      <c r="DIB807" s="304"/>
      <c r="DIC807" s="304"/>
      <c r="DID807" s="304"/>
      <c r="DIE807" s="304"/>
      <c r="DIF807" s="304"/>
      <c r="DIG807" s="304"/>
      <c r="DIH807" s="304"/>
      <c r="DII807" s="304"/>
      <c r="DIJ807" s="304"/>
      <c r="DIK807" s="304"/>
      <c r="DIL807" s="304"/>
      <c r="DIM807" s="304"/>
      <c r="DIN807" s="304"/>
      <c r="DIO807" s="304"/>
      <c r="DIP807" s="304"/>
      <c r="DIQ807" s="304"/>
      <c r="DIR807" s="304"/>
      <c r="DIS807" s="304"/>
      <c r="DIT807" s="304"/>
      <c r="DIU807" s="304"/>
      <c r="DIV807" s="304"/>
      <c r="DIW807" s="304"/>
      <c r="DIX807" s="304"/>
      <c r="DIY807" s="304"/>
      <c r="DIZ807" s="304"/>
      <c r="DJA807" s="304"/>
      <c r="DJB807" s="304"/>
      <c r="DJC807" s="304"/>
      <c r="DJD807" s="304"/>
      <c r="DJE807" s="304"/>
      <c r="DJF807" s="304"/>
      <c r="DJG807" s="304"/>
      <c r="DJH807" s="304"/>
      <c r="DJI807" s="304"/>
      <c r="DJJ807" s="304"/>
      <c r="DJK807" s="304"/>
      <c r="DJL807" s="304"/>
      <c r="DJM807" s="304"/>
      <c r="DJN807" s="304"/>
      <c r="DJO807" s="304"/>
      <c r="DJP807" s="304"/>
      <c r="DJQ807" s="304"/>
      <c r="DJR807" s="304"/>
      <c r="DJS807" s="304"/>
      <c r="DJT807" s="304"/>
      <c r="DJU807" s="304"/>
      <c r="DJV807" s="304"/>
      <c r="DJW807" s="304"/>
      <c r="DJX807" s="304"/>
      <c r="DJY807" s="304"/>
      <c r="DJZ807" s="304"/>
      <c r="DKA807" s="304"/>
      <c r="DKB807" s="304"/>
      <c r="DKC807" s="304"/>
      <c r="DKD807" s="304"/>
      <c r="DKE807" s="304"/>
      <c r="DKF807" s="304"/>
      <c r="DKG807" s="304"/>
      <c r="DKH807" s="304"/>
      <c r="DKI807" s="304"/>
      <c r="DKJ807" s="304"/>
      <c r="DKK807" s="304"/>
      <c r="DKL807" s="304"/>
      <c r="DKM807" s="304"/>
      <c r="DKN807" s="304"/>
      <c r="DKO807" s="304"/>
      <c r="DKP807" s="304"/>
      <c r="DKQ807" s="304"/>
      <c r="DKR807" s="304"/>
      <c r="DKS807" s="304"/>
      <c r="DKT807" s="304"/>
      <c r="DKU807" s="304"/>
      <c r="DKV807" s="304"/>
      <c r="DKW807" s="304"/>
      <c r="DKX807" s="304"/>
      <c r="DKY807" s="304"/>
      <c r="DKZ807" s="304"/>
      <c r="DLA807" s="304"/>
      <c r="DLB807" s="304"/>
      <c r="DLC807" s="304"/>
      <c r="DLD807" s="304"/>
      <c r="DLE807" s="304"/>
      <c r="DLF807" s="304"/>
      <c r="DLG807" s="304"/>
      <c r="DLH807" s="304"/>
      <c r="DLI807" s="304"/>
      <c r="DLJ807" s="304"/>
      <c r="DLK807" s="304"/>
      <c r="DLL807" s="304"/>
      <c r="DLM807" s="304"/>
      <c r="DLN807" s="304"/>
      <c r="DLO807" s="304"/>
      <c r="DLP807" s="304"/>
      <c r="DLQ807" s="304"/>
      <c r="DLR807" s="304"/>
      <c r="DLS807" s="304"/>
      <c r="DLT807" s="304"/>
      <c r="DLU807" s="304"/>
      <c r="DLV807" s="304"/>
      <c r="DLW807" s="304"/>
      <c r="DLX807" s="304"/>
      <c r="DLY807" s="304"/>
      <c r="DLZ807" s="304"/>
      <c r="DMA807" s="304"/>
      <c r="DMB807" s="304"/>
      <c r="DMC807" s="304"/>
      <c r="DMD807" s="304"/>
      <c r="DME807" s="304"/>
      <c r="DMF807" s="304"/>
      <c r="DMG807" s="304"/>
      <c r="DMH807" s="304"/>
      <c r="DMI807" s="304"/>
      <c r="DMJ807" s="304"/>
      <c r="DMK807" s="304"/>
      <c r="DML807" s="304"/>
      <c r="DMM807" s="304"/>
      <c r="DMN807" s="304"/>
      <c r="DMO807" s="304"/>
      <c r="DMP807" s="304"/>
      <c r="DMQ807" s="304"/>
      <c r="DMR807" s="304"/>
      <c r="DMS807" s="304"/>
      <c r="DMT807" s="304"/>
      <c r="DMU807" s="304"/>
      <c r="DMV807" s="304"/>
      <c r="DMW807" s="304"/>
      <c r="DMX807" s="304"/>
      <c r="DMY807" s="304"/>
      <c r="DMZ807" s="304"/>
      <c r="DNA807" s="304"/>
      <c r="DNB807" s="304"/>
      <c r="DNC807" s="304"/>
      <c r="DND807" s="304"/>
      <c r="DNE807" s="304"/>
      <c r="DNF807" s="304"/>
      <c r="DNG807" s="304"/>
      <c r="DNH807" s="304"/>
      <c r="DNI807" s="304"/>
      <c r="DNJ807" s="304"/>
      <c r="DNK807" s="304"/>
      <c r="DNL807" s="304"/>
      <c r="DNM807" s="304"/>
      <c r="DNN807" s="304"/>
      <c r="DNO807" s="304"/>
      <c r="DNP807" s="304"/>
      <c r="DNQ807" s="304"/>
      <c r="DNR807" s="304"/>
      <c r="DNS807" s="304"/>
      <c r="DNT807" s="304"/>
      <c r="DNU807" s="304"/>
      <c r="DNV807" s="304"/>
      <c r="DNW807" s="304"/>
      <c r="DNX807" s="304"/>
      <c r="DNY807" s="304"/>
      <c r="DNZ807" s="304"/>
      <c r="DOA807" s="304"/>
      <c r="DOB807" s="304"/>
      <c r="DOC807" s="304"/>
      <c r="DOD807" s="304"/>
      <c r="DOE807" s="304"/>
      <c r="DOF807" s="304"/>
      <c r="DOG807" s="304"/>
      <c r="DOH807" s="304"/>
      <c r="DOI807" s="304"/>
      <c r="DOJ807" s="304"/>
      <c r="DOK807" s="304"/>
      <c r="DOL807" s="304"/>
      <c r="DOM807" s="304"/>
      <c r="DON807" s="304"/>
      <c r="DOO807" s="304"/>
      <c r="DOP807" s="304"/>
      <c r="DOQ807" s="304"/>
      <c r="DOR807" s="304"/>
      <c r="DOS807" s="304"/>
      <c r="DOT807" s="304"/>
      <c r="DOU807" s="304"/>
      <c r="DOV807" s="304"/>
      <c r="DOW807" s="304"/>
      <c r="DOX807" s="304"/>
      <c r="DOY807" s="304"/>
      <c r="DOZ807" s="304"/>
      <c r="DPA807" s="304"/>
      <c r="DPB807" s="304"/>
      <c r="DPC807" s="304"/>
      <c r="DPD807" s="304"/>
      <c r="DPE807" s="304"/>
      <c r="DPF807" s="304"/>
      <c r="DPG807" s="304"/>
      <c r="DPH807" s="304"/>
      <c r="DPI807" s="304"/>
      <c r="DPJ807" s="304"/>
      <c r="DPK807" s="304"/>
      <c r="DPL807" s="304"/>
      <c r="DPM807" s="304"/>
      <c r="DPN807" s="304"/>
      <c r="DPO807" s="304"/>
      <c r="DPP807" s="304"/>
      <c r="DPQ807" s="304"/>
      <c r="DPR807" s="304"/>
      <c r="DPS807" s="304"/>
      <c r="DPT807" s="304"/>
      <c r="DPU807" s="304"/>
      <c r="DPV807" s="304"/>
      <c r="DPW807" s="304"/>
      <c r="DPX807" s="304"/>
      <c r="DPY807" s="304"/>
      <c r="DPZ807" s="304"/>
      <c r="DQA807" s="304"/>
      <c r="DQB807" s="304"/>
      <c r="DQC807" s="304"/>
      <c r="DQD807" s="304"/>
      <c r="DQE807" s="304"/>
      <c r="DQF807" s="304"/>
      <c r="DQG807" s="304"/>
      <c r="DQH807" s="304"/>
      <c r="DQI807" s="304"/>
      <c r="DQJ807" s="304"/>
      <c r="DQK807" s="304"/>
      <c r="DQL807" s="304"/>
      <c r="DQM807" s="304"/>
      <c r="DQN807" s="304"/>
      <c r="DQO807" s="304"/>
      <c r="DQP807" s="304"/>
      <c r="DQQ807" s="304"/>
      <c r="DQR807" s="304"/>
      <c r="DQS807" s="304"/>
      <c r="DQT807" s="304"/>
      <c r="DQU807" s="304"/>
      <c r="DQV807" s="304"/>
      <c r="DQW807" s="304"/>
      <c r="DQX807" s="304"/>
      <c r="DQY807" s="304"/>
      <c r="DQZ807" s="304"/>
      <c r="DRA807" s="304"/>
      <c r="DRB807" s="304"/>
      <c r="DRC807" s="304"/>
      <c r="DRD807" s="304"/>
      <c r="DRE807" s="304"/>
      <c r="DRF807" s="304"/>
      <c r="DRG807" s="304"/>
      <c r="DRH807" s="304"/>
      <c r="DRI807" s="304"/>
      <c r="DRJ807" s="304"/>
      <c r="DRK807" s="304"/>
      <c r="DRL807" s="304"/>
      <c r="DRM807" s="304"/>
      <c r="DRN807" s="304"/>
      <c r="DRO807" s="304"/>
      <c r="DRP807" s="304"/>
      <c r="DRQ807" s="304"/>
      <c r="DRR807" s="304"/>
      <c r="DRS807" s="304"/>
      <c r="DRT807" s="304"/>
      <c r="DRU807" s="304"/>
      <c r="DRV807" s="304"/>
      <c r="DRW807" s="304"/>
      <c r="DRX807" s="304"/>
      <c r="DRY807" s="304"/>
      <c r="DRZ807" s="304"/>
      <c r="DSA807" s="304"/>
      <c r="DSB807" s="304"/>
      <c r="DSC807" s="304"/>
      <c r="DSD807" s="304"/>
      <c r="DSE807" s="304"/>
      <c r="DSF807" s="304"/>
      <c r="DSG807" s="304"/>
      <c r="DSH807" s="304"/>
      <c r="DSI807" s="304"/>
      <c r="DSJ807" s="304"/>
      <c r="DSK807" s="304"/>
      <c r="DSL807" s="304"/>
      <c r="DSM807" s="304"/>
      <c r="DSN807" s="304"/>
      <c r="DSO807" s="304"/>
      <c r="DSP807" s="304"/>
      <c r="DSQ807" s="304"/>
      <c r="DSR807" s="304"/>
      <c r="DSS807" s="304"/>
      <c r="DST807" s="304"/>
      <c r="DSU807" s="304"/>
      <c r="DSV807" s="304"/>
      <c r="DSW807" s="304"/>
      <c r="DSX807" s="304"/>
      <c r="DSY807" s="304"/>
      <c r="DSZ807" s="304"/>
      <c r="DTA807" s="304"/>
      <c r="DTB807" s="304"/>
      <c r="DTC807" s="304"/>
      <c r="DTD807" s="304"/>
      <c r="DTE807" s="304"/>
      <c r="DTF807" s="304"/>
      <c r="DTG807" s="304"/>
      <c r="DTH807" s="304"/>
      <c r="DTI807" s="304"/>
      <c r="DTJ807" s="304"/>
      <c r="DTK807" s="304"/>
      <c r="DTL807" s="304"/>
      <c r="DTM807" s="304"/>
      <c r="DTN807" s="304"/>
      <c r="DTO807" s="304"/>
      <c r="DTP807" s="304"/>
      <c r="DTQ807" s="304"/>
      <c r="DTR807" s="304"/>
      <c r="DTS807" s="304"/>
      <c r="DTT807" s="304"/>
      <c r="DTU807" s="304"/>
      <c r="DTV807" s="304"/>
      <c r="DTW807" s="304"/>
      <c r="DTX807" s="304"/>
      <c r="DTY807" s="304"/>
      <c r="DTZ807" s="304"/>
      <c r="DUA807" s="304"/>
      <c r="DUB807" s="304"/>
      <c r="DUC807" s="304"/>
      <c r="DUD807" s="304"/>
      <c r="DUE807" s="304"/>
      <c r="DUF807" s="304"/>
      <c r="DUG807" s="304"/>
      <c r="DUH807" s="304"/>
      <c r="DUI807" s="304"/>
      <c r="DUJ807" s="304"/>
      <c r="DUK807" s="304"/>
      <c r="DUL807" s="304"/>
      <c r="DUM807" s="304"/>
      <c r="DUN807" s="304"/>
      <c r="DUO807" s="304"/>
      <c r="DUP807" s="304"/>
      <c r="DUQ807" s="304"/>
      <c r="DUR807" s="304"/>
      <c r="DUS807" s="304"/>
      <c r="DUT807" s="304"/>
      <c r="DUU807" s="304"/>
      <c r="DUV807" s="304"/>
      <c r="DUW807" s="304"/>
      <c r="DUX807" s="304"/>
      <c r="DUY807" s="304"/>
      <c r="DUZ807" s="304"/>
      <c r="DVA807" s="304"/>
      <c r="DVB807" s="304"/>
      <c r="DVC807" s="304"/>
      <c r="DVD807" s="304"/>
      <c r="DVE807" s="304"/>
      <c r="DVF807" s="304"/>
      <c r="DVG807" s="304"/>
      <c r="DVH807" s="304"/>
      <c r="DVI807" s="304"/>
      <c r="DVJ807" s="304"/>
      <c r="DVK807" s="304"/>
      <c r="DVL807" s="304"/>
      <c r="DVM807" s="304"/>
      <c r="DVN807" s="304"/>
      <c r="DVO807" s="304"/>
      <c r="DVP807" s="304"/>
      <c r="DVQ807" s="304"/>
      <c r="DVR807" s="304"/>
      <c r="DVS807" s="304"/>
      <c r="DVT807" s="304"/>
      <c r="DVU807" s="304"/>
      <c r="DVV807" s="304"/>
      <c r="DVW807" s="304"/>
      <c r="DVX807" s="304"/>
      <c r="DVY807" s="304"/>
      <c r="DVZ807" s="304"/>
      <c r="DWA807" s="304"/>
      <c r="DWB807" s="304"/>
      <c r="DWC807" s="304"/>
      <c r="DWD807" s="304"/>
      <c r="DWE807" s="304"/>
      <c r="DWF807" s="304"/>
      <c r="DWG807" s="304"/>
      <c r="DWH807" s="304"/>
      <c r="DWI807" s="304"/>
      <c r="DWJ807" s="304"/>
      <c r="DWK807" s="304"/>
      <c r="DWL807" s="304"/>
      <c r="DWM807" s="304"/>
      <c r="DWN807" s="304"/>
      <c r="DWO807" s="304"/>
      <c r="DWP807" s="304"/>
      <c r="DWQ807" s="304"/>
      <c r="DWR807" s="304"/>
      <c r="DWS807" s="304"/>
      <c r="DWT807" s="304"/>
      <c r="DWU807" s="304"/>
      <c r="DWV807" s="304"/>
      <c r="DWW807" s="304"/>
      <c r="DWX807" s="304"/>
      <c r="DWY807" s="304"/>
      <c r="DWZ807" s="304"/>
      <c r="DXA807" s="304"/>
      <c r="DXB807" s="304"/>
      <c r="DXC807" s="304"/>
      <c r="DXD807" s="304"/>
      <c r="DXE807" s="304"/>
      <c r="DXF807" s="304"/>
      <c r="DXG807" s="304"/>
      <c r="DXH807" s="304"/>
      <c r="DXI807" s="304"/>
      <c r="DXJ807" s="304"/>
      <c r="DXK807" s="304"/>
      <c r="DXL807" s="304"/>
      <c r="DXM807" s="304"/>
      <c r="DXN807" s="304"/>
      <c r="DXO807" s="304"/>
      <c r="DXP807" s="304"/>
      <c r="DXQ807" s="304"/>
      <c r="DXR807" s="304"/>
      <c r="DXS807" s="304"/>
      <c r="DXT807" s="304"/>
      <c r="DXU807" s="304"/>
      <c r="DXV807" s="304"/>
      <c r="DXW807" s="304"/>
      <c r="DXX807" s="304"/>
      <c r="DXY807" s="304"/>
      <c r="DXZ807" s="304"/>
      <c r="DYA807" s="304"/>
      <c r="DYB807" s="304"/>
      <c r="DYC807" s="304"/>
      <c r="DYD807" s="304"/>
      <c r="DYE807" s="304"/>
      <c r="DYF807" s="304"/>
      <c r="DYG807" s="304"/>
      <c r="DYH807" s="304"/>
      <c r="DYI807" s="304"/>
      <c r="DYJ807" s="304"/>
      <c r="DYK807" s="304"/>
      <c r="DYL807" s="304"/>
      <c r="DYM807" s="304"/>
      <c r="DYN807" s="304"/>
      <c r="DYO807" s="304"/>
      <c r="DYP807" s="304"/>
      <c r="DYQ807" s="304"/>
      <c r="DYR807" s="304"/>
      <c r="DYS807" s="304"/>
      <c r="DYT807" s="304"/>
      <c r="DYU807" s="304"/>
      <c r="DYV807" s="304"/>
      <c r="DYW807" s="304"/>
      <c r="DYX807" s="304"/>
      <c r="DYY807" s="304"/>
      <c r="DYZ807" s="304"/>
      <c r="DZA807" s="304"/>
      <c r="DZB807" s="304"/>
      <c r="DZC807" s="304"/>
      <c r="DZD807" s="304"/>
      <c r="DZE807" s="304"/>
      <c r="DZF807" s="304"/>
      <c r="DZG807" s="304"/>
      <c r="DZH807" s="304"/>
      <c r="DZI807" s="304"/>
      <c r="DZJ807" s="304"/>
      <c r="DZK807" s="304"/>
      <c r="DZL807" s="304"/>
      <c r="DZM807" s="304"/>
      <c r="DZN807" s="304"/>
      <c r="DZO807" s="304"/>
      <c r="DZP807" s="304"/>
      <c r="DZQ807" s="304"/>
      <c r="DZR807" s="304"/>
      <c r="DZS807" s="304"/>
      <c r="DZT807" s="304"/>
      <c r="DZU807" s="304"/>
      <c r="DZV807" s="304"/>
      <c r="DZW807" s="304"/>
      <c r="DZX807" s="304"/>
      <c r="DZY807" s="304"/>
      <c r="DZZ807" s="304"/>
      <c r="EAA807" s="304"/>
      <c r="EAB807" s="304"/>
      <c r="EAC807" s="304"/>
      <c r="EAD807" s="304"/>
      <c r="EAE807" s="304"/>
      <c r="EAF807" s="304"/>
      <c r="EAG807" s="304"/>
      <c r="EAH807" s="304"/>
      <c r="EAI807" s="304"/>
      <c r="EAJ807" s="304"/>
      <c r="EAK807" s="304"/>
      <c r="EAL807" s="304"/>
      <c r="EAM807" s="304"/>
      <c r="EAN807" s="304"/>
      <c r="EAO807" s="304"/>
      <c r="EAP807" s="304"/>
      <c r="EAQ807" s="304"/>
      <c r="EAR807" s="304"/>
      <c r="EAS807" s="304"/>
      <c r="EAT807" s="304"/>
      <c r="EAU807" s="304"/>
      <c r="EAV807" s="304"/>
      <c r="EAW807" s="304"/>
      <c r="EAX807" s="304"/>
      <c r="EAY807" s="304"/>
      <c r="EAZ807" s="304"/>
      <c r="EBA807" s="304"/>
      <c r="EBB807" s="304"/>
      <c r="EBC807" s="304"/>
      <c r="EBD807" s="304"/>
      <c r="EBE807" s="304"/>
      <c r="EBF807" s="304"/>
      <c r="EBG807" s="304"/>
      <c r="EBH807" s="304"/>
      <c r="EBI807" s="304"/>
      <c r="EBJ807" s="304"/>
      <c r="EBK807" s="304"/>
      <c r="EBL807" s="304"/>
      <c r="EBM807" s="304"/>
      <c r="EBN807" s="304"/>
      <c r="EBO807" s="304"/>
      <c r="EBP807" s="304"/>
      <c r="EBQ807" s="304"/>
      <c r="EBR807" s="304"/>
      <c r="EBS807" s="304"/>
      <c r="EBT807" s="304"/>
      <c r="EBU807" s="304"/>
      <c r="EBV807" s="304"/>
      <c r="EBW807" s="304"/>
      <c r="EBX807" s="304"/>
      <c r="EBY807" s="304"/>
      <c r="EBZ807" s="304"/>
      <c r="ECA807" s="304"/>
      <c r="ECB807" s="304"/>
      <c r="ECC807" s="304"/>
      <c r="ECD807" s="304"/>
      <c r="ECE807" s="304"/>
      <c r="ECF807" s="304"/>
      <c r="ECG807" s="304"/>
      <c r="ECH807" s="304"/>
      <c r="ECI807" s="304"/>
      <c r="ECJ807" s="304"/>
      <c r="ECK807" s="304"/>
      <c r="ECL807" s="304"/>
      <c r="ECM807" s="304"/>
      <c r="ECN807" s="304"/>
      <c r="ECO807" s="304"/>
      <c r="ECP807" s="304"/>
      <c r="ECQ807" s="304"/>
      <c r="ECR807" s="304"/>
      <c r="ECS807" s="304"/>
      <c r="ECT807" s="304"/>
      <c r="ECU807" s="304"/>
      <c r="ECV807" s="304"/>
      <c r="ECW807" s="304"/>
      <c r="ECX807" s="304"/>
      <c r="ECY807" s="304"/>
      <c r="ECZ807" s="304"/>
      <c r="EDA807" s="304"/>
      <c r="EDB807" s="304"/>
      <c r="EDC807" s="304"/>
      <c r="EDD807" s="304"/>
      <c r="EDE807" s="304"/>
      <c r="EDF807" s="304"/>
      <c r="EDG807" s="304"/>
      <c r="EDH807" s="304"/>
      <c r="EDI807" s="304"/>
      <c r="EDJ807" s="304"/>
      <c r="EDK807" s="304"/>
      <c r="EDL807" s="304"/>
      <c r="EDM807" s="304"/>
      <c r="EDN807" s="304"/>
      <c r="EDO807" s="304"/>
      <c r="EDP807" s="304"/>
      <c r="EDQ807" s="304"/>
      <c r="EDR807" s="304"/>
      <c r="EDS807" s="304"/>
      <c r="EDT807" s="304"/>
      <c r="EDU807" s="304"/>
      <c r="EDV807" s="304"/>
      <c r="EDW807" s="304"/>
      <c r="EDX807" s="304"/>
      <c r="EDY807" s="304"/>
      <c r="EDZ807" s="304"/>
      <c r="EEA807" s="304"/>
      <c r="EEB807" s="304"/>
      <c r="EEC807" s="304"/>
      <c r="EED807" s="304"/>
      <c r="EEE807" s="304"/>
      <c r="EEF807" s="304"/>
      <c r="EEG807" s="304"/>
      <c r="EEH807" s="304"/>
      <c r="EEI807" s="304"/>
      <c r="EEJ807" s="304"/>
      <c r="EEK807" s="304"/>
      <c r="EEL807" s="304"/>
      <c r="EEM807" s="304"/>
      <c r="EEN807" s="304"/>
      <c r="EEO807" s="304"/>
      <c r="EEP807" s="304"/>
      <c r="EEQ807" s="304"/>
      <c r="EER807" s="304"/>
      <c r="EES807" s="304"/>
      <c r="EET807" s="304"/>
      <c r="EEU807" s="304"/>
      <c r="EEV807" s="304"/>
      <c r="EEW807" s="304"/>
      <c r="EEX807" s="304"/>
      <c r="EEY807" s="304"/>
      <c r="EEZ807" s="304"/>
      <c r="EFA807" s="304"/>
      <c r="EFB807" s="304"/>
      <c r="EFC807" s="304"/>
      <c r="EFD807" s="304"/>
      <c r="EFE807" s="304"/>
      <c r="EFF807" s="304"/>
      <c r="EFG807" s="304"/>
      <c r="EFH807" s="304"/>
      <c r="EFI807" s="304"/>
      <c r="EFJ807" s="304"/>
      <c r="EFK807" s="304"/>
      <c r="EFL807" s="304"/>
      <c r="EFM807" s="304"/>
      <c r="EFN807" s="304"/>
      <c r="EFO807" s="304"/>
      <c r="EFP807" s="304"/>
      <c r="EFQ807" s="304"/>
      <c r="EFR807" s="304"/>
      <c r="EFS807" s="304"/>
      <c r="EFT807" s="304"/>
      <c r="EFU807" s="304"/>
      <c r="EFV807" s="304"/>
      <c r="EFW807" s="304"/>
      <c r="EFX807" s="304"/>
      <c r="EFY807" s="304"/>
      <c r="EFZ807" s="304"/>
      <c r="EGA807" s="304"/>
      <c r="EGB807" s="304"/>
      <c r="EGC807" s="304"/>
      <c r="EGD807" s="304"/>
      <c r="EGE807" s="304"/>
      <c r="EGF807" s="304"/>
      <c r="EGG807" s="304"/>
      <c r="EGH807" s="304"/>
      <c r="EGI807" s="304"/>
      <c r="EGJ807" s="304"/>
      <c r="EGK807" s="304"/>
      <c r="EGL807" s="304"/>
      <c r="EGM807" s="304"/>
      <c r="EGN807" s="304"/>
      <c r="EGO807" s="304"/>
      <c r="EGP807" s="304"/>
      <c r="EGQ807" s="304"/>
      <c r="EGR807" s="304"/>
      <c r="EGS807" s="304"/>
      <c r="EGT807" s="304"/>
      <c r="EGU807" s="304"/>
      <c r="EGV807" s="304"/>
      <c r="EGW807" s="304"/>
      <c r="EGX807" s="304"/>
      <c r="EGY807" s="304"/>
      <c r="EGZ807" s="304"/>
      <c r="EHA807" s="304"/>
      <c r="EHB807" s="304"/>
      <c r="EHC807" s="304"/>
      <c r="EHD807" s="304"/>
      <c r="EHE807" s="304"/>
      <c r="EHF807" s="304"/>
      <c r="EHG807" s="304"/>
      <c r="EHH807" s="304"/>
      <c r="EHI807" s="304"/>
      <c r="EHJ807" s="304"/>
      <c r="EHK807" s="304"/>
      <c r="EHL807" s="304"/>
      <c r="EHM807" s="304"/>
      <c r="EHN807" s="304"/>
      <c r="EHO807" s="304"/>
      <c r="EHP807" s="304"/>
      <c r="EHQ807" s="304"/>
      <c r="EHR807" s="304"/>
      <c r="EHS807" s="304"/>
      <c r="EHT807" s="304"/>
      <c r="EHU807" s="304"/>
      <c r="EHV807" s="304"/>
      <c r="EHW807" s="304"/>
      <c r="EHX807" s="304"/>
      <c r="EHY807" s="304"/>
      <c r="EHZ807" s="304"/>
      <c r="EIA807" s="304"/>
      <c r="EIB807" s="304"/>
      <c r="EIC807" s="304"/>
      <c r="EID807" s="304"/>
      <c r="EIE807" s="304"/>
      <c r="EIF807" s="304"/>
      <c r="EIG807" s="304"/>
      <c r="EIH807" s="304"/>
      <c r="EII807" s="304"/>
      <c r="EIJ807" s="304"/>
      <c r="EIK807" s="304"/>
      <c r="EIL807" s="304"/>
      <c r="EIM807" s="304"/>
      <c r="EIN807" s="304"/>
      <c r="EIO807" s="304"/>
      <c r="EIP807" s="304"/>
      <c r="EIQ807" s="304"/>
      <c r="EIR807" s="304"/>
      <c r="EIS807" s="304"/>
      <c r="EIT807" s="304"/>
      <c r="EIU807" s="304"/>
      <c r="EIV807" s="304"/>
      <c r="EIW807" s="304"/>
      <c r="EIX807" s="304"/>
      <c r="EIY807" s="304"/>
      <c r="EIZ807" s="304"/>
      <c r="EJA807" s="304"/>
      <c r="EJB807" s="304"/>
      <c r="EJC807" s="304"/>
      <c r="EJD807" s="304"/>
      <c r="EJE807" s="304"/>
      <c r="EJF807" s="304"/>
      <c r="EJG807" s="304"/>
      <c r="EJH807" s="304"/>
      <c r="EJI807" s="304"/>
      <c r="EJJ807" s="304"/>
      <c r="EJK807" s="304"/>
      <c r="EJL807" s="304"/>
      <c r="EJM807" s="304"/>
      <c r="EJN807" s="304"/>
      <c r="EJO807" s="304"/>
      <c r="EJP807" s="304"/>
      <c r="EJQ807" s="304"/>
      <c r="EJR807" s="304"/>
      <c r="EJS807" s="304"/>
      <c r="EJT807" s="304"/>
      <c r="EJU807" s="304"/>
      <c r="EJV807" s="304"/>
      <c r="EJW807" s="304"/>
      <c r="EJX807" s="304"/>
      <c r="EJY807" s="304"/>
      <c r="EJZ807" s="304"/>
      <c r="EKA807" s="304"/>
      <c r="EKB807" s="304"/>
      <c r="EKC807" s="304"/>
      <c r="EKD807" s="304"/>
      <c r="EKE807" s="304"/>
      <c r="EKF807" s="304"/>
      <c r="EKG807" s="304"/>
      <c r="EKH807" s="304"/>
      <c r="EKI807" s="304"/>
      <c r="EKJ807" s="304"/>
      <c r="EKK807" s="304"/>
      <c r="EKL807" s="304"/>
      <c r="EKM807" s="304"/>
      <c r="EKN807" s="304"/>
      <c r="EKO807" s="304"/>
      <c r="EKP807" s="304"/>
      <c r="EKQ807" s="304"/>
      <c r="EKR807" s="304"/>
      <c r="EKS807" s="304"/>
      <c r="EKT807" s="304"/>
      <c r="EKU807" s="304"/>
      <c r="EKV807" s="304"/>
      <c r="EKW807" s="304"/>
      <c r="EKX807" s="304"/>
      <c r="EKY807" s="304"/>
      <c r="EKZ807" s="304"/>
      <c r="ELA807" s="304"/>
      <c r="ELB807" s="304"/>
      <c r="ELC807" s="304"/>
      <c r="ELD807" s="304"/>
      <c r="ELE807" s="304"/>
      <c r="ELF807" s="304"/>
      <c r="ELG807" s="304"/>
      <c r="ELH807" s="304"/>
      <c r="ELI807" s="304"/>
      <c r="ELJ807" s="304"/>
      <c r="ELK807" s="304"/>
      <c r="ELL807" s="304"/>
      <c r="ELM807" s="304"/>
      <c r="ELN807" s="304"/>
      <c r="ELO807" s="304"/>
      <c r="ELP807" s="304"/>
      <c r="ELQ807" s="304"/>
      <c r="ELR807" s="304"/>
      <c r="ELS807" s="304"/>
      <c r="ELT807" s="304"/>
      <c r="ELU807" s="304"/>
    </row>
    <row r="808" spans="1:341 1271:3713" s="279" customFormat="1">
      <c r="B808" s="179" t="s">
        <v>6</v>
      </c>
      <c r="C808" s="169" t="s">
        <v>50</v>
      </c>
      <c r="D808" s="158" t="s">
        <v>41</v>
      </c>
      <c r="E808" s="158" t="s">
        <v>28</v>
      </c>
      <c r="S808" s="421"/>
      <c r="T808" s="453"/>
      <c r="U808" s="304"/>
      <c r="V808" s="304"/>
      <c r="W808" s="304"/>
      <c r="X808" s="304"/>
      <c r="Y808" s="304"/>
      <c r="Z808" s="304"/>
      <c r="AA808" s="304"/>
      <c r="AB808" s="304"/>
      <c r="AC808" s="304"/>
      <c r="AD808" s="304"/>
      <c r="AE808" s="304"/>
      <c r="AF808" s="304"/>
      <c r="AG808" s="304"/>
      <c r="AH808" s="304"/>
      <c r="AI808" s="304"/>
      <c r="AJ808" s="304"/>
      <c r="AK808" s="304"/>
      <c r="AL808" s="304"/>
      <c r="AM808" s="304"/>
      <c r="AN808" s="304"/>
      <c r="AO808" s="304"/>
      <c r="AP808" s="304"/>
      <c r="AQ808" s="304"/>
      <c r="AR808" s="304"/>
      <c r="AS808" s="304"/>
      <c r="AT808" s="304"/>
      <c r="AU808" s="304"/>
      <c r="AV808" s="304"/>
      <c r="AW808" s="304"/>
      <c r="AX808" s="304"/>
      <c r="AY808" s="304"/>
      <c r="AZ808" s="304"/>
      <c r="BA808" s="304"/>
      <c r="BB808" s="304"/>
      <c r="BC808" s="304"/>
      <c r="BD808" s="304"/>
      <c r="BE808" s="304"/>
      <c r="BF808" s="304"/>
      <c r="BG808" s="304"/>
      <c r="BH808" s="304"/>
      <c r="BI808" s="304"/>
      <c r="BJ808" s="304"/>
      <c r="BK808" s="304"/>
      <c r="BL808" s="304"/>
      <c r="BM808" s="304"/>
      <c r="BN808" s="304"/>
      <c r="BO808" s="304"/>
      <c r="BP808" s="304"/>
      <c r="BQ808" s="304"/>
      <c r="BR808" s="304"/>
      <c r="BS808" s="304"/>
      <c r="BT808" s="304"/>
      <c r="BU808" s="304"/>
      <c r="BV808" s="304"/>
      <c r="BW808" s="304"/>
      <c r="BX808" s="304"/>
      <c r="BY808" s="304"/>
      <c r="BZ808" s="304"/>
      <c r="CA808" s="304"/>
      <c r="CB808" s="304"/>
      <c r="CC808" s="304"/>
      <c r="CD808" s="304"/>
      <c r="CE808" s="304"/>
      <c r="CF808" s="304"/>
      <c r="CG808" s="304"/>
      <c r="CH808" s="304"/>
      <c r="CI808" s="304"/>
      <c r="CJ808" s="304"/>
      <c r="CK808" s="304"/>
      <c r="CL808" s="304"/>
      <c r="CM808" s="304"/>
      <c r="CN808" s="304"/>
      <c r="CO808" s="304"/>
      <c r="CP808" s="304"/>
      <c r="CQ808" s="304"/>
      <c r="CR808" s="304"/>
      <c r="CS808" s="304"/>
      <c r="CT808" s="304"/>
      <c r="CU808" s="304"/>
      <c r="CV808" s="304"/>
      <c r="CW808" s="304"/>
      <c r="CX808" s="304"/>
      <c r="CY808" s="304"/>
      <c r="CZ808" s="304"/>
      <c r="DA808" s="304"/>
      <c r="DB808" s="304"/>
      <c r="DC808" s="304"/>
      <c r="DD808" s="304"/>
      <c r="DE808" s="304"/>
      <c r="DF808" s="304"/>
      <c r="DG808" s="304"/>
      <c r="DH808" s="304"/>
      <c r="DI808" s="304"/>
      <c r="DJ808" s="304"/>
      <c r="DK808" s="304"/>
      <c r="DL808" s="304"/>
      <c r="DM808" s="304"/>
      <c r="DN808" s="304"/>
      <c r="DO808" s="304"/>
      <c r="DP808" s="304"/>
      <c r="DQ808" s="304"/>
      <c r="DR808" s="304"/>
      <c r="DS808" s="304"/>
      <c r="DT808" s="304"/>
      <c r="DU808" s="304"/>
      <c r="DV808" s="304"/>
      <c r="DW808" s="304"/>
      <c r="DX808" s="304"/>
      <c r="DY808" s="304"/>
      <c r="DZ808" s="304"/>
      <c r="EA808" s="304"/>
      <c r="EB808" s="304"/>
      <c r="EC808" s="304"/>
      <c r="ED808" s="304"/>
      <c r="EE808" s="304"/>
      <c r="EF808" s="304"/>
      <c r="EG808" s="304"/>
      <c r="EH808" s="304"/>
      <c r="EI808" s="304"/>
      <c r="EJ808" s="304"/>
      <c r="EK808" s="304"/>
      <c r="EL808" s="304"/>
      <c r="EM808" s="304"/>
      <c r="EN808" s="304"/>
      <c r="EO808" s="304"/>
      <c r="EP808" s="304"/>
      <c r="EQ808" s="304"/>
      <c r="ER808" s="304"/>
      <c r="ES808" s="304"/>
      <c r="ET808" s="304"/>
      <c r="EU808" s="304"/>
      <c r="EV808" s="304"/>
      <c r="EW808" s="304"/>
      <c r="EX808" s="304"/>
      <c r="EY808" s="304"/>
      <c r="EZ808" s="304"/>
      <c r="FA808" s="304"/>
      <c r="FB808" s="304"/>
      <c r="FC808" s="304"/>
      <c r="FD808" s="304"/>
      <c r="FE808" s="304"/>
      <c r="FF808" s="304"/>
      <c r="FG808" s="304"/>
      <c r="FH808" s="304"/>
      <c r="FI808" s="304"/>
      <c r="FJ808" s="304"/>
      <c r="FK808" s="304"/>
      <c r="FL808" s="304"/>
      <c r="FM808" s="304"/>
      <c r="FN808" s="304"/>
      <c r="FO808" s="304"/>
      <c r="FP808" s="304"/>
      <c r="FQ808" s="304"/>
      <c r="FR808" s="304"/>
      <c r="FS808" s="304"/>
      <c r="FT808" s="304"/>
      <c r="FU808" s="304"/>
      <c r="FV808" s="304"/>
      <c r="FW808" s="304"/>
      <c r="FX808" s="304"/>
      <c r="FY808" s="304"/>
      <c r="FZ808" s="304"/>
      <c r="GA808" s="304"/>
      <c r="GB808" s="304"/>
      <c r="GC808" s="304"/>
      <c r="GD808" s="304"/>
      <c r="GE808" s="304"/>
      <c r="GF808" s="304"/>
      <c r="GG808" s="304"/>
      <c r="GH808" s="304"/>
      <c r="GI808" s="304"/>
      <c r="GJ808" s="304"/>
      <c r="GK808" s="304"/>
      <c r="GL808" s="304"/>
      <c r="GM808" s="304"/>
      <c r="GN808" s="304"/>
      <c r="GO808" s="304"/>
      <c r="GP808" s="304"/>
      <c r="GQ808" s="304"/>
      <c r="GR808" s="304"/>
      <c r="GS808" s="304"/>
      <c r="GT808" s="304"/>
      <c r="GU808" s="304"/>
      <c r="GV808" s="304"/>
      <c r="GW808" s="304"/>
      <c r="GX808" s="304"/>
      <c r="GY808" s="304"/>
      <c r="GZ808" s="304"/>
      <c r="HA808" s="304"/>
      <c r="HB808" s="304"/>
      <c r="HC808" s="304"/>
      <c r="HD808" s="304"/>
      <c r="HE808" s="304"/>
      <c r="HF808" s="304"/>
      <c r="HG808" s="304"/>
      <c r="HH808" s="304"/>
      <c r="HI808" s="304"/>
      <c r="HJ808" s="304"/>
      <c r="HK808" s="304"/>
      <c r="HL808" s="304"/>
      <c r="HM808" s="304"/>
      <c r="HN808" s="304"/>
      <c r="HO808" s="304"/>
      <c r="HP808" s="304"/>
      <c r="HQ808" s="304"/>
      <c r="HR808" s="304"/>
      <c r="HS808" s="304"/>
      <c r="HT808" s="304"/>
      <c r="HU808" s="304"/>
      <c r="HV808" s="304"/>
      <c r="HW808" s="304"/>
      <c r="HX808" s="304"/>
      <c r="HY808" s="304"/>
      <c r="HZ808" s="304"/>
      <c r="IA808" s="304"/>
      <c r="IB808" s="304"/>
      <c r="IC808" s="304"/>
      <c r="ID808" s="304"/>
      <c r="IE808" s="304"/>
      <c r="IF808" s="304"/>
      <c r="IG808" s="304"/>
      <c r="IH808" s="304"/>
      <c r="II808" s="304"/>
      <c r="IJ808" s="304"/>
      <c r="IK808" s="304"/>
      <c r="IL808" s="304"/>
      <c r="IM808" s="304"/>
      <c r="IN808" s="304"/>
      <c r="IO808" s="304"/>
      <c r="IP808" s="304"/>
      <c r="IQ808" s="304"/>
      <c r="IR808" s="304"/>
      <c r="IS808" s="304"/>
      <c r="IT808" s="304"/>
      <c r="IU808" s="304"/>
      <c r="IV808" s="304"/>
      <c r="IW808" s="304"/>
      <c r="IX808" s="304"/>
      <c r="IY808" s="304"/>
      <c r="IZ808" s="304"/>
      <c r="JA808" s="304"/>
      <c r="JB808" s="304"/>
      <c r="JC808" s="304"/>
      <c r="JD808" s="304"/>
      <c r="JE808" s="304"/>
      <c r="JF808" s="304"/>
      <c r="JG808" s="304"/>
      <c r="JH808" s="304"/>
      <c r="JI808" s="304"/>
      <c r="JJ808" s="304"/>
      <c r="JK808" s="304"/>
      <c r="JL808" s="304"/>
      <c r="JM808" s="304"/>
      <c r="JN808" s="304"/>
      <c r="JO808" s="304"/>
      <c r="JP808" s="304"/>
      <c r="JQ808" s="304"/>
      <c r="JR808" s="304"/>
      <c r="JS808" s="304"/>
      <c r="JT808" s="304"/>
      <c r="JU808" s="304"/>
      <c r="JV808" s="304"/>
      <c r="JW808" s="304"/>
      <c r="JX808" s="304"/>
      <c r="JY808" s="304"/>
      <c r="JZ808" s="304"/>
      <c r="KA808" s="304"/>
      <c r="KB808" s="304"/>
      <c r="KC808" s="304"/>
      <c r="KD808" s="304"/>
      <c r="KE808" s="304"/>
      <c r="KF808" s="304"/>
      <c r="KG808" s="304"/>
      <c r="KH808" s="304"/>
      <c r="KI808" s="304"/>
      <c r="KJ808" s="304"/>
      <c r="KK808" s="304"/>
      <c r="KL808" s="304"/>
      <c r="KM808" s="304"/>
      <c r="KN808" s="304"/>
      <c r="KO808" s="304"/>
      <c r="KP808" s="304"/>
      <c r="KQ808" s="304"/>
      <c r="KR808" s="304"/>
      <c r="KS808" s="304"/>
      <c r="KT808" s="304"/>
      <c r="KU808" s="304"/>
      <c r="KV808" s="304"/>
      <c r="KW808" s="304"/>
      <c r="KX808" s="304"/>
      <c r="KY808" s="304"/>
      <c r="KZ808" s="304"/>
      <c r="LA808" s="304"/>
      <c r="LB808" s="304"/>
      <c r="LC808" s="304"/>
      <c r="LD808" s="304"/>
      <c r="LE808" s="304"/>
      <c r="LF808" s="304"/>
      <c r="LG808" s="304"/>
      <c r="LH808" s="304"/>
      <c r="LI808" s="304"/>
      <c r="LJ808" s="304"/>
      <c r="LK808" s="304"/>
      <c r="LL808" s="304"/>
      <c r="LM808" s="304"/>
      <c r="LN808" s="304"/>
      <c r="LO808" s="304"/>
      <c r="LP808" s="304"/>
      <c r="LQ808" s="304"/>
      <c r="LR808" s="304"/>
      <c r="LS808" s="304"/>
      <c r="LT808" s="304"/>
      <c r="LU808" s="304"/>
      <c r="LV808" s="304"/>
      <c r="LW808" s="304"/>
      <c r="LX808" s="304"/>
      <c r="LY808" s="304"/>
      <c r="LZ808" s="304"/>
      <c r="MA808" s="304"/>
      <c r="MB808" s="304"/>
      <c r="MC808" s="304"/>
      <c r="AVW808" s="304"/>
      <c r="AVX808" s="304"/>
      <c r="AVY808" s="304"/>
      <c r="AVZ808" s="304"/>
      <c r="AWA808" s="304"/>
      <c r="AWB808" s="304"/>
      <c r="AWC808" s="304"/>
      <c r="AWD808" s="304"/>
      <c r="AWE808" s="304"/>
      <c r="AWF808" s="304"/>
      <c r="AWG808" s="304"/>
      <c r="AWH808" s="304"/>
      <c r="AWI808" s="304"/>
      <c r="AWJ808" s="304"/>
      <c r="AWK808" s="304"/>
      <c r="AWL808" s="304"/>
      <c r="AWM808" s="304"/>
      <c r="AWN808" s="304"/>
      <c r="AWO808" s="304"/>
      <c r="AWP808" s="304"/>
      <c r="AWQ808" s="304"/>
      <c r="AWR808" s="304"/>
      <c r="AWS808" s="304"/>
      <c r="AWT808" s="304"/>
      <c r="AWU808" s="304"/>
      <c r="AWV808" s="304"/>
      <c r="AWW808" s="304"/>
      <c r="AWX808" s="304"/>
      <c r="AWY808" s="304"/>
      <c r="AWZ808" s="304"/>
      <c r="AXA808" s="304"/>
      <c r="AXB808" s="304"/>
      <c r="AXC808" s="304"/>
      <c r="AXD808" s="304"/>
      <c r="AXE808" s="304"/>
      <c r="AXF808" s="304"/>
      <c r="AXG808" s="304"/>
      <c r="AXH808" s="304"/>
      <c r="AXI808" s="304"/>
      <c r="AXJ808" s="304"/>
      <c r="AXK808" s="304"/>
      <c r="AXL808" s="304"/>
      <c r="AXM808" s="304"/>
      <c r="AXN808" s="304"/>
      <c r="AXO808" s="304"/>
      <c r="AXP808" s="304"/>
      <c r="AXQ808" s="304"/>
      <c r="AXR808" s="304"/>
      <c r="AXS808" s="304"/>
      <c r="AXT808" s="304"/>
      <c r="AXU808" s="304"/>
      <c r="AXV808" s="304"/>
      <c r="AXW808" s="304"/>
      <c r="AXX808" s="304"/>
      <c r="AXY808" s="304"/>
      <c r="AXZ808" s="304"/>
      <c r="AYA808" s="304"/>
      <c r="AYB808" s="304"/>
      <c r="AYC808" s="304"/>
      <c r="AYD808" s="304"/>
      <c r="AYE808" s="304"/>
      <c r="AYF808" s="304"/>
      <c r="AYG808" s="304"/>
      <c r="AYH808" s="304"/>
      <c r="AYI808" s="304"/>
      <c r="AYJ808" s="304"/>
      <c r="AYK808" s="304"/>
      <c r="AYL808" s="304"/>
      <c r="AYM808" s="304"/>
      <c r="AYN808" s="304"/>
      <c r="AYO808" s="304"/>
      <c r="AYP808" s="304"/>
      <c r="AYQ808" s="304"/>
      <c r="AYR808" s="304"/>
      <c r="AYS808" s="304"/>
      <c r="AYT808" s="304"/>
      <c r="AYU808" s="304"/>
      <c r="AYV808" s="304"/>
      <c r="AYW808" s="304"/>
      <c r="AYX808" s="304"/>
      <c r="AYY808" s="304"/>
      <c r="AYZ808" s="304"/>
      <c r="AZA808" s="304"/>
      <c r="AZB808" s="304"/>
      <c r="AZC808" s="304"/>
      <c r="AZD808" s="304"/>
      <c r="AZE808" s="304"/>
      <c r="AZF808" s="304"/>
      <c r="AZG808" s="304"/>
      <c r="AZH808" s="304"/>
      <c r="AZI808" s="304"/>
      <c r="AZJ808" s="304"/>
      <c r="AZK808" s="304"/>
      <c r="AZL808" s="304"/>
      <c r="AZM808" s="304"/>
      <c r="AZN808" s="304"/>
      <c r="AZO808" s="304"/>
      <c r="AZP808" s="304"/>
      <c r="AZQ808" s="304"/>
      <c r="AZR808" s="304"/>
      <c r="AZS808" s="304"/>
      <c r="AZT808" s="304"/>
      <c r="AZU808" s="304"/>
      <c r="AZV808" s="304"/>
      <c r="AZW808" s="304"/>
      <c r="AZX808" s="304"/>
      <c r="AZY808" s="304"/>
      <c r="AZZ808" s="304"/>
      <c r="BAA808" s="304"/>
      <c r="BAB808" s="304"/>
      <c r="BAC808" s="304"/>
      <c r="BAD808" s="304"/>
      <c r="BAE808" s="304"/>
      <c r="BAF808" s="304"/>
      <c r="BAG808" s="304"/>
      <c r="BAH808" s="304"/>
      <c r="BAI808" s="304"/>
      <c r="BAJ808" s="304"/>
      <c r="BAK808" s="304"/>
      <c r="BAL808" s="304"/>
      <c r="BAM808" s="304"/>
      <c r="BAN808" s="304"/>
      <c r="BAO808" s="304"/>
      <c r="BAP808" s="304"/>
      <c r="BAQ808" s="304"/>
      <c r="BAR808" s="304"/>
      <c r="BAS808" s="304"/>
      <c r="BAT808" s="304"/>
      <c r="BAU808" s="304"/>
      <c r="BAV808" s="304"/>
      <c r="BAW808" s="304"/>
      <c r="BAX808" s="304"/>
      <c r="BAY808" s="304"/>
      <c r="BAZ808" s="304"/>
      <c r="BBA808" s="304"/>
      <c r="BBB808" s="304"/>
      <c r="BBC808" s="304"/>
      <c r="BBD808" s="304"/>
      <c r="BBE808" s="304"/>
      <c r="BBF808" s="304"/>
      <c r="BBG808" s="304"/>
      <c r="BBH808" s="304"/>
      <c r="BBI808" s="304"/>
      <c r="BBJ808" s="304"/>
      <c r="BBK808" s="304"/>
      <c r="BBL808" s="304"/>
      <c r="BBM808" s="304"/>
      <c r="BBN808" s="304"/>
      <c r="BBO808" s="304"/>
      <c r="BBP808" s="304"/>
      <c r="BBQ808" s="304"/>
      <c r="BBR808" s="304"/>
      <c r="BBS808" s="304"/>
      <c r="BBT808" s="304"/>
      <c r="BBU808" s="304"/>
      <c r="BBV808" s="304"/>
      <c r="BBW808" s="304"/>
      <c r="BBX808" s="304"/>
      <c r="BBY808" s="304"/>
      <c r="BBZ808" s="304"/>
      <c r="BCA808" s="304"/>
      <c r="BCB808" s="304"/>
      <c r="BCC808" s="304"/>
      <c r="BCD808" s="304"/>
      <c r="BCE808" s="304"/>
      <c r="BCF808" s="304"/>
      <c r="BCG808" s="304"/>
      <c r="BCH808" s="304"/>
      <c r="BCI808" s="304"/>
      <c r="BCJ808" s="304"/>
      <c r="BCK808" s="304"/>
      <c r="BCL808" s="304"/>
      <c r="BCM808" s="304"/>
      <c r="BCN808" s="304"/>
      <c r="BCO808" s="304"/>
      <c r="BCP808" s="304"/>
      <c r="BCQ808" s="304"/>
      <c r="BCR808" s="304"/>
      <c r="BCS808" s="304"/>
      <c r="BCT808" s="304"/>
      <c r="BCU808" s="304"/>
      <c r="BCV808" s="304"/>
      <c r="BCW808" s="304"/>
      <c r="BCX808" s="304"/>
      <c r="BCY808" s="304"/>
      <c r="BCZ808" s="304"/>
      <c r="BDA808" s="304"/>
      <c r="BDB808" s="304"/>
      <c r="BDC808" s="304"/>
      <c r="BDD808" s="304"/>
      <c r="BDE808" s="304"/>
      <c r="BDF808" s="304"/>
      <c r="BDG808" s="304"/>
      <c r="BDH808" s="304"/>
      <c r="BDI808" s="304"/>
      <c r="BDJ808" s="304"/>
      <c r="BDK808" s="304"/>
      <c r="BDL808" s="304"/>
      <c r="BDM808" s="304"/>
      <c r="BDN808" s="304"/>
      <c r="BDO808" s="304"/>
      <c r="BDP808" s="304"/>
      <c r="BDQ808" s="304"/>
      <c r="BDR808" s="304"/>
      <c r="BDS808" s="304"/>
      <c r="BDT808" s="304"/>
      <c r="BDU808" s="304"/>
      <c r="BDV808" s="304"/>
      <c r="BDW808" s="304"/>
      <c r="BDX808" s="304"/>
      <c r="BDY808" s="304"/>
      <c r="BDZ808" s="304"/>
      <c r="BEA808" s="304"/>
      <c r="BEB808" s="304"/>
      <c r="BEC808" s="304"/>
      <c r="BED808" s="304"/>
      <c r="BEE808" s="304"/>
      <c r="BEF808" s="304"/>
      <c r="BEG808" s="304"/>
      <c r="BEH808" s="304"/>
      <c r="BEI808" s="304"/>
      <c r="BEJ808" s="304"/>
      <c r="BEK808" s="304"/>
      <c r="BEL808" s="304"/>
      <c r="BEM808" s="304"/>
      <c r="BEN808" s="304"/>
      <c r="BEO808" s="304"/>
      <c r="BEP808" s="304"/>
      <c r="BEQ808" s="304"/>
      <c r="BER808" s="304"/>
      <c r="BES808" s="304"/>
      <c r="BET808" s="304"/>
      <c r="BEU808" s="304"/>
      <c r="BEV808" s="304"/>
      <c r="BEW808" s="304"/>
      <c r="BEX808" s="304"/>
      <c r="BEY808" s="304"/>
      <c r="BEZ808" s="304"/>
      <c r="BFA808" s="304"/>
      <c r="BFB808" s="304"/>
      <c r="BFC808" s="304"/>
      <c r="BFD808" s="304"/>
      <c r="BFE808" s="304"/>
      <c r="BFF808" s="304"/>
      <c r="BFG808" s="304"/>
      <c r="BFH808" s="304"/>
      <c r="BFI808" s="304"/>
      <c r="BFJ808" s="304"/>
      <c r="BFK808" s="304"/>
      <c r="BFL808" s="304"/>
      <c r="BFM808" s="304"/>
      <c r="BFN808" s="304"/>
      <c r="BFO808" s="304"/>
      <c r="BFP808" s="304"/>
      <c r="BFQ808" s="304"/>
      <c r="BFR808" s="304"/>
      <c r="BFS808" s="304"/>
      <c r="BFT808" s="304"/>
      <c r="BFU808" s="304"/>
      <c r="BFV808" s="304"/>
      <c r="BFW808" s="304"/>
      <c r="BFX808" s="304"/>
      <c r="BFY808" s="304"/>
      <c r="BFZ808" s="304"/>
      <c r="BGA808" s="304"/>
      <c r="BGB808" s="304"/>
      <c r="BGC808" s="304"/>
      <c r="BGD808" s="304"/>
      <c r="BGE808" s="304"/>
      <c r="BGF808" s="304"/>
      <c r="BGG808" s="304"/>
      <c r="BGH808" s="304"/>
      <c r="BGI808" s="304"/>
      <c r="BGJ808" s="304"/>
      <c r="BGK808" s="304"/>
      <c r="BGL808" s="304"/>
      <c r="BGM808" s="304"/>
      <c r="BGN808" s="304"/>
      <c r="BGO808" s="304"/>
      <c r="BGP808" s="304"/>
      <c r="BGQ808" s="304"/>
      <c r="BGR808" s="304"/>
      <c r="BGS808" s="304"/>
      <c r="BGT808" s="304"/>
      <c r="BGU808" s="304"/>
      <c r="BGV808" s="304"/>
      <c r="BGW808" s="304"/>
      <c r="BGX808" s="304"/>
      <c r="BGY808" s="304"/>
      <c r="BGZ808" s="304"/>
      <c r="BHA808" s="304"/>
      <c r="BHB808" s="304"/>
      <c r="BHC808" s="304"/>
      <c r="BHD808" s="304"/>
      <c r="BHE808" s="304"/>
      <c r="BHF808" s="304"/>
      <c r="BHG808" s="304"/>
      <c r="BHH808" s="304"/>
      <c r="BHI808" s="304"/>
      <c r="BHJ808" s="304"/>
      <c r="BHK808" s="304"/>
      <c r="BHL808" s="304"/>
      <c r="BHM808" s="304"/>
      <c r="BHN808" s="304"/>
      <c r="BHO808" s="304"/>
      <c r="BHP808" s="304"/>
      <c r="BHQ808" s="304"/>
      <c r="BHR808" s="304"/>
      <c r="BHS808" s="304"/>
      <c r="BHT808" s="304"/>
      <c r="BHU808" s="304"/>
      <c r="BHV808" s="304"/>
      <c r="BHW808" s="304"/>
      <c r="BHX808" s="304"/>
      <c r="BHY808" s="304"/>
      <c r="BHZ808" s="304"/>
      <c r="BIA808" s="304"/>
      <c r="BIB808" s="304"/>
      <c r="BIC808" s="304"/>
      <c r="BID808" s="304"/>
      <c r="BIE808" s="304"/>
      <c r="BIF808" s="304"/>
      <c r="BIG808" s="304"/>
      <c r="BIH808" s="304"/>
      <c r="BII808" s="304"/>
      <c r="BIJ808" s="304"/>
      <c r="BIK808" s="304"/>
      <c r="BIL808" s="304"/>
      <c r="BIM808" s="304"/>
      <c r="BIN808" s="304"/>
      <c r="BIO808" s="304"/>
      <c r="BIP808" s="304"/>
      <c r="BIQ808" s="304"/>
      <c r="BIR808" s="304"/>
      <c r="BIS808" s="304"/>
      <c r="BIT808" s="304"/>
      <c r="BIU808" s="304"/>
      <c r="BIV808" s="304"/>
      <c r="BIW808" s="304"/>
      <c r="BIX808" s="304"/>
      <c r="BIY808" s="304"/>
      <c r="BIZ808" s="304"/>
      <c r="BJA808" s="304"/>
      <c r="BJB808" s="304"/>
      <c r="BJC808" s="304"/>
      <c r="BJD808" s="304"/>
      <c r="BJE808" s="304"/>
      <c r="BJF808" s="304"/>
      <c r="BJG808" s="304"/>
      <c r="BJH808" s="304"/>
      <c r="BJI808" s="304"/>
      <c r="BJJ808" s="304"/>
      <c r="BJK808" s="304"/>
      <c r="BJL808" s="304"/>
      <c r="BJM808" s="304"/>
      <c r="BJN808" s="304"/>
      <c r="BJO808" s="304"/>
      <c r="BJP808" s="304"/>
      <c r="BJQ808" s="304"/>
      <c r="BJR808" s="304"/>
      <c r="BJS808" s="304"/>
      <c r="BJT808" s="304"/>
      <c r="BJU808" s="304"/>
      <c r="BJV808" s="304"/>
      <c r="BJW808" s="304"/>
      <c r="BJX808" s="304"/>
      <c r="BJY808" s="304"/>
      <c r="BJZ808" s="304"/>
      <c r="BKA808" s="304"/>
      <c r="BKB808" s="304"/>
      <c r="BKC808" s="304"/>
      <c r="BKD808" s="304"/>
      <c r="BKE808" s="304"/>
      <c r="BKF808" s="304"/>
      <c r="BKG808" s="304"/>
      <c r="BKH808" s="304"/>
      <c r="BKI808" s="304"/>
      <c r="BKJ808" s="304"/>
      <c r="BKK808" s="304"/>
      <c r="BKL808" s="304"/>
      <c r="BKM808" s="304"/>
      <c r="BKN808" s="304"/>
      <c r="BKO808" s="304"/>
      <c r="BKP808" s="304"/>
      <c r="BKQ808" s="304"/>
      <c r="BKR808" s="304"/>
      <c r="BKS808" s="304"/>
      <c r="BKT808" s="304"/>
      <c r="BKU808" s="304"/>
      <c r="BKV808" s="304"/>
      <c r="BKW808" s="304"/>
      <c r="BKX808" s="304"/>
      <c r="BKY808" s="304"/>
      <c r="BKZ808" s="304"/>
      <c r="BLA808" s="304"/>
      <c r="BLB808" s="304"/>
      <c r="BLC808" s="304"/>
      <c r="BLD808" s="304"/>
      <c r="BLE808" s="304"/>
      <c r="BLF808" s="304"/>
      <c r="BLG808" s="304"/>
      <c r="BLH808" s="304"/>
      <c r="BLI808" s="304"/>
      <c r="BLJ808" s="304"/>
      <c r="BLK808" s="304"/>
      <c r="BLL808" s="304"/>
      <c r="BLM808" s="304"/>
      <c r="BLN808" s="304"/>
      <c r="BLO808" s="304"/>
      <c r="BLP808" s="304"/>
      <c r="BLQ808" s="304"/>
      <c r="BLR808" s="304"/>
      <c r="BLS808" s="304"/>
      <c r="BLT808" s="304"/>
      <c r="BLU808" s="304"/>
      <c r="BLV808" s="304"/>
      <c r="BLW808" s="304"/>
      <c r="BLX808" s="304"/>
      <c r="BLY808" s="304"/>
      <c r="BLZ808" s="304"/>
      <c r="BMA808" s="304"/>
      <c r="BMB808" s="304"/>
      <c r="BMC808" s="304"/>
      <c r="BMD808" s="304"/>
      <c r="BME808" s="304"/>
      <c r="BMF808" s="304"/>
      <c r="BMG808" s="304"/>
      <c r="BMH808" s="304"/>
      <c r="BMI808" s="304"/>
      <c r="BMJ808" s="304"/>
      <c r="BMK808" s="304"/>
      <c r="BML808" s="304"/>
      <c r="BMM808" s="304"/>
      <c r="BMN808" s="304"/>
      <c r="BMO808" s="304"/>
      <c r="BMP808" s="304"/>
      <c r="BMQ808" s="304"/>
      <c r="BMR808" s="304"/>
      <c r="BMS808" s="304"/>
      <c r="BMT808" s="304"/>
      <c r="BMU808" s="304"/>
      <c r="BMV808" s="304"/>
      <c r="BMW808" s="304"/>
      <c r="BMX808" s="304"/>
      <c r="BMY808" s="304"/>
      <c r="BMZ808" s="304"/>
      <c r="BNA808" s="304"/>
      <c r="BNB808" s="304"/>
      <c r="BNC808" s="304"/>
      <c r="BND808" s="304"/>
      <c r="BNE808" s="304"/>
      <c r="BNF808" s="304"/>
      <c r="BNG808" s="304"/>
      <c r="BNH808" s="304"/>
      <c r="BNI808" s="304"/>
      <c r="BNJ808" s="304"/>
      <c r="BNK808" s="304"/>
      <c r="BNL808" s="304"/>
      <c r="BNM808" s="304"/>
      <c r="BNN808" s="304"/>
      <c r="BNO808" s="304"/>
      <c r="BNP808" s="304"/>
      <c r="BNQ808" s="304"/>
      <c r="BNR808" s="304"/>
      <c r="BNS808" s="304"/>
      <c r="BNT808" s="304"/>
      <c r="BNU808" s="304"/>
      <c r="BNV808" s="304"/>
      <c r="BNW808" s="304"/>
      <c r="BNX808" s="304"/>
      <c r="BNY808" s="304"/>
      <c r="BNZ808" s="304"/>
      <c r="BOA808" s="304"/>
      <c r="BOB808" s="304"/>
      <c r="BOC808" s="304"/>
      <c r="BOD808" s="304"/>
      <c r="BOE808" s="304"/>
      <c r="BOF808" s="304"/>
      <c r="BOG808" s="304"/>
      <c r="BOH808" s="304"/>
      <c r="BOI808" s="304"/>
      <c r="BOJ808" s="304"/>
      <c r="BOK808" s="304"/>
      <c r="BOL808" s="304"/>
      <c r="BOM808" s="304"/>
      <c r="BON808" s="304"/>
      <c r="BOO808" s="304"/>
      <c r="BOP808" s="304"/>
      <c r="BOQ808" s="304"/>
      <c r="BOR808" s="304"/>
      <c r="BOS808" s="304"/>
      <c r="BOT808" s="304"/>
      <c r="BOU808" s="304"/>
      <c r="BOV808" s="304"/>
      <c r="BOW808" s="304"/>
      <c r="BOX808" s="304"/>
      <c r="BOY808" s="304"/>
      <c r="BOZ808" s="304"/>
      <c r="BPA808" s="304"/>
      <c r="BPB808" s="304"/>
      <c r="BPC808" s="304"/>
      <c r="BPD808" s="304"/>
      <c r="BPE808" s="304"/>
      <c r="BPF808" s="304"/>
      <c r="BPG808" s="304"/>
      <c r="BPH808" s="304"/>
      <c r="BPI808" s="304"/>
      <c r="BPJ808" s="304"/>
      <c r="BPK808" s="304"/>
      <c r="BPL808" s="304"/>
      <c r="BPM808" s="304"/>
      <c r="BPN808" s="304"/>
      <c r="BPO808" s="304"/>
      <c r="BPP808" s="304"/>
      <c r="BPQ808" s="304"/>
      <c r="BPR808" s="304"/>
      <c r="BPS808" s="304"/>
      <c r="BPT808" s="304"/>
      <c r="BPU808" s="304"/>
      <c r="BPV808" s="304"/>
      <c r="BPW808" s="304"/>
      <c r="BPX808" s="304"/>
      <c r="BPY808" s="304"/>
      <c r="BPZ808" s="304"/>
      <c r="BQA808" s="304"/>
      <c r="BQB808" s="304"/>
      <c r="BQC808" s="304"/>
      <c r="BQD808" s="304"/>
      <c r="BQE808" s="304"/>
      <c r="BQF808" s="304"/>
      <c r="BQG808" s="304"/>
      <c r="BQH808" s="304"/>
      <c r="BQI808" s="304"/>
      <c r="BQJ808" s="304"/>
      <c r="BQK808" s="304"/>
      <c r="BQL808" s="304"/>
      <c r="BQM808" s="304"/>
      <c r="BQN808" s="304"/>
      <c r="BQO808" s="304"/>
      <c r="BQP808" s="304"/>
      <c r="BQQ808" s="304"/>
      <c r="BQR808" s="304"/>
      <c r="BQS808" s="304"/>
      <c r="BQT808" s="304"/>
      <c r="BQU808" s="304"/>
      <c r="BQV808" s="304"/>
      <c r="BQW808" s="304"/>
      <c r="BQX808" s="304"/>
      <c r="BQY808" s="304"/>
      <c r="BQZ808" s="304"/>
      <c r="BRA808" s="304"/>
      <c r="BRB808" s="304"/>
      <c r="BRC808" s="304"/>
      <c r="BRD808" s="304"/>
      <c r="BRE808" s="304"/>
      <c r="BRF808" s="304"/>
      <c r="BRG808" s="304"/>
      <c r="BRH808" s="304"/>
      <c r="BRI808" s="304"/>
      <c r="BRJ808" s="304"/>
      <c r="BRK808" s="304"/>
      <c r="BRL808" s="304"/>
      <c r="BRM808" s="304"/>
      <c r="BRN808" s="304"/>
      <c r="BRO808" s="304"/>
      <c r="BRP808" s="304"/>
      <c r="BRQ808" s="304"/>
      <c r="BRR808" s="304"/>
      <c r="BRS808" s="304"/>
      <c r="BRT808" s="304"/>
      <c r="BRU808" s="304"/>
      <c r="BRV808" s="304"/>
      <c r="BRW808" s="304"/>
      <c r="BRX808" s="304"/>
      <c r="BRY808" s="304"/>
      <c r="BRZ808" s="304"/>
      <c r="BSA808" s="304"/>
      <c r="BSB808" s="304"/>
      <c r="BSC808" s="304"/>
      <c r="BSD808" s="304"/>
      <c r="BSE808" s="304"/>
      <c r="BSF808" s="304"/>
      <c r="BSG808" s="304"/>
      <c r="BSH808" s="304"/>
      <c r="BSI808" s="304"/>
      <c r="BSJ808" s="304"/>
      <c r="BSK808" s="304"/>
      <c r="BSL808" s="304"/>
      <c r="BSM808" s="304"/>
      <c r="BSN808" s="304"/>
      <c r="BSO808" s="304"/>
      <c r="BSP808" s="304"/>
      <c r="BSQ808" s="304"/>
      <c r="BSR808" s="304"/>
      <c r="BSS808" s="304"/>
      <c r="BST808" s="304"/>
      <c r="BSU808" s="304"/>
      <c r="BSV808" s="304"/>
      <c r="BSW808" s="304"/>
      <c r="BSX808" s="304"/>
      <c r="BSY808" s="304"/>
      <c r="BSZ808" s="304"/>
      <c r="BTA808" s="304"/>
      <c r="BTB808" s="304"/>
      <c r="BTC808" s="304"/>
      <c r="BTD808" s="304"/>
      <c r="BTE808" s="304"/>
      <c r="BTF808" s="304"/>
      <c r="BTG808" s="304"/>
      <c r="BTH808" s="304"/>
      <c r="BTI808" s="304"/>
      <c r="BTJ808" s="304"/>
      <c r="BTK808" s="304"/>
      <c r="BTL808" s="304"/>
      <c r="BTM808" s="304"/>
      <c r="BTN808" s="304"/>
      <c r="BTO808" s="304"/>
      <c r="BTP808" s="304"/>
      <c r="BTQ808" s="304"/>
      <c r="BTR808" s="304"/>
      <c r="BTS808" s="304"/>
      <c r="BTT808" s="304"/>
      <c r="BTU808" s="304"/>
      <c r="BTV808" s="304"/>
      <c r="BTW808" s="304"/>
      <c r="BTX808" s="304"/>
      <c r="BTY808" s="304"/>
      <c r="BTZ808" s="304"/>
      <c r="BUA808" s="304"/>
      <c r="BUB808" s="304"/>
      <c r="BUC808" s="304"/>
      <c r="BUD808" s="304"/>
      <c r="BUE808" s="304"/>
      <c r="BUF808" s="304"/>
      <c r="BUG808" s="304"/>
      <c r="BUH808" s="304"/>
      <c r="BUI808" s="304"/>
      <c r="BUJ808" s="304"/>
      <c r="BUK808" s="304"/>
      <c r="BUL808" s="304"/>
      <c r="BUM808" s="304"/>
      <c r="BUN808" s="304"/>
      <c r="BUO808" s="304"/>
      <c r="BUP808" s="304"/>
      <c r="BUQ808" s="304"/>
      <c r="BUR808" s="304"/>
      <c r="BUS808" s="304"/>
      <c r="BUT808" s="304"/>
      <c r="BUU808" s="304"/>
      <c r="BUV808" s="304"/>
      <c r="BUW808" s="304"/>
      <c r="BUX808" s="304"/>
      <c r="BUY808" s="304"/>
      <c r="BUZ808" s="304"/>
      <c r="BVA808" s="304"/>
      <c r="BVB808" s="304"/>
      <c r="BVC808" s="304"/>
      <c r="BVD808" s="304"/>
      <c r="BVE808" s="304"/>
      <c r="BVF808" s="304"/>
      <c r="BVG808" s="304"/>
      <c r="BVH808" s="304"/>
      <c r="BVI808" s="304"/>
      <c r="BVJ808" s="304"/>
      <c r="BVK808" s="304"/>
      <c r="BVL808" s="304"/>
      <c r="BVM808" s="304"/>
      <c r="BVN808" s="304"/>
      <c r="BVO808" s="304"/>
      <c r="BVP808" s="304"/>
      <c r="BVQ808" s="304"/>
      <c r="BVR808" s="304"/>
      <c r="BVS808" s="304"/>
      <c r="BVT808" s="304"/>
      <c r="BVU808" s="304"/>
      <c r="BVV808" s="304"/>
      <c r="BVW808" s="304"/>
      <c r="BVX808" s="304"/>
      <c r="BVY808" s="304"/>
      <c r="BVZ808" s="304"/>
      <c r="BWA808" s="304"/>
      <c r="BWB808" s="304"/>
      <c r="BWC808" s="304"/>
      <c r="BWD808" s="304"/>
      <c r="BWE808" s="304"/>
      <c r="BWF808" s="304"/>
      <c r="BWG808" s="304"/>
      <c r="BWH808" s="304"/>
      <c r="BWI808" s="304"/>
      <c r="BWJ808" s="304"/>
      <c r="BWK808" s="304"/>
      <c r="BWL808" s="304"/>
      <c r="BWM808" s="304"/>
      <c r="BWN808" s="304"/>
      <c r="BWO808" s="304"/>
      <c r="BWP808" s="304"/>
      <c r="BWQ808" s="304"/>
      <c r="BWR808" s="304"/>
      <c r="BWS808" s="304"/>
      <c r="BWT808" s="304"/>
      <c r="BWU808" s="304"/>
      <c r="BWV808" s="304"/>
      <c r="BWW808" s="304"/>
      <c r="BWX808" s="304"/>
      <c r="BWY808" s="304"/>
      <c r="BWZ808" s="304"/>
      <c r="BXA808" s="304"/>
      <c r="BXB808" s="304"/>
      <c r="BXC808" s="304"/>
      <c r="BXD808" s="304"/>
      <c r="BXE808" s="304"/>
      <c r="BXF808" s="304"/>
      <c r="BXG808" s="304"/>
      <c r="BXH808" s="304"/>
      <c r="BXI808" s="304"/>
      <c r="BXJ808" s="304"/>
      <c r="BXK808" s="304"/>
      <c r="BXL808" s="304"/>
      <c r="BXM808" s="304"/>
      <c r="BXN808" s="304"/>
      <c r="BXO808" s="304"/>
      <c r="BXP808" s="304"/>
      <c r="BXQ808" s="304"/>
      <c r="BXR808" s="304"/>
      <c r="BXS808" s="304"/>
      <c r="BXT808" s="304"/>
      <c r="BXU808" s="304"/>
      <c r="BXV808" s="304"/>
      <c r="BXW808" s="304"/>
      <c r="BXX808" s="304"/>
      <c r="BXY808" s="304"/>
      <c r="BXZ808" s="304"/>
      <c r="BYA808" s="304"/>
      <c r="BYB808" s="304"/>
      <c r="BYC808" s="304"/>
      <c r="BYD808" s="304"/>
      <c r="BYE808" s="304"/>
      <c r="BYF808" s="304"/>
      <c r="BYG808" s="304"/>
      <c r="BYH808" s="304"/>
      <c r="BYI808" s="304"/>
      <c r="BYJ808" s="304"/>
      <c r="BYK808" s="304"/>
      <c r="BYL808" s="304"/>
      <c r="BYM808" s="304"/>
      <c r="BYN808" s="304"/>
      <c r="BYO808" s="304"/>
      <c r="BYP808" s="304"/>
      <c r="BYQ808" s="304"/>
      <c r="BYR808" s="304"/>
      <c r="BYS808" s="304"/>
      <c r="BYT808" s="304"/>
      <c r="BYU808" s="304"/>
      <c r="BYV808" s="304"/>
      <c r="BYW808" s="304"/>
      <c r="BYX808" s="304"/>
      <c r="BYY808" s="304"/>
      <c r="BYZ808" s="304"/>
      <c r="BZA808" s="304"/>
      <c r="BZB808" s="304"/>
      <c r="BZC808" s="304"/>
      <c r="BZD808" s="304"/>
      <c r="BZE808" s="304"/>
      <c r="BZF808" s="304"/>
      <c r="BZG808" s="304"/>
      <c r="BZH808" s="304"/>
      <c r="BZI808" s="304"/>
      <c r="BZJ808" s="304"/>
      <c r="BZK808" s="304"/>
      <c r="BZL808" s="304"/>
      <c r="BZM808" s="304"/>
      <c r="BZN808" s="304"/>
      <c r="BZO808" s="304"/>
      <c r="BZP808" s="304"/>
      <c r="BZQ808" s="304"/>
      <c r="BZR808" s="304"/>
      <c r="BZS808" s="304"/>
      <c r="BZT808" s="304"/>
      <c r="BZU808" s="304"/>
      <c r="BZV808" s="304"/>
      <c r="BZW808" s="304"/>
      <c r="BZX808" s="304"/>
      <c r="BZY808" s="304"/>
      <c r="BZZ808" s="304"/>
      <c r="CAA808" s="304"/>
      <c r="CAB808" s="304"/>
      <c r="CAC808" s="304"/>
      <c r="CAD808" s="304"/>
      <c r="CAE808" s="304"/>
      <c r="CAF808" s="304"/>
      <c r="CAG808" s="304"/>
      <c r="CAH808" s="304"/>
      <c r="CAI808" s="304"/>
      <c r="CAJ808" s="304"/>
      <c r="CAK808" s="304"/>
      <c r="CAL808" s="304"/>
      <c r="CAM808" s="304"/>
      <c r="CAN808" s="304"/>
      <c r="CAO808" s="304"/>
      <c r="CAP808" s="304"/>
      <c r="CAQ808" s="304"/>
      <c r="CAR808" s="304"/>
      <c r="CAS808" s="304"/>
      <c r="CAT808" s="304"/>
      <c r="CAU808" s="304"/>
      <c r="CAV808" s="304"/>
      <c r="CAW808" s="304"/>
      <c r="CAX808" s="304"/>
      <c r="CAY808" s="304"/>
      <c r="CAZ808" s="304"/>
      <c r="CBA808" s="304"/>
      <c r="CBB808" s="304"/>
      <c r="CBC808" s="304"/>
      <c r="CBD808" s="304"/>
      <c r="CBE808" s="304"/>
      <c r="CBF808" s="304"/>
      <c r="CBG808" s="304"/>
      <c r="CBH808" s="304"/>
      <c r="CBI808" s="304"/>
      <c r="CBJ808" s="304"/>
      <c r="CBK808" s="304"/>
      <c r="CBL808" s="304"/>
      <c r="CBM808" s="304"/>
      <c r="CBN808" s="304"/>
      <c r="CBO808" s="304"/>
      <c r="CBP808" s="304"/>
      <c r="CBQ808" s="304"/>
      <c r="CBR808" s="304"/>
      <c r="CBS808" s="304"/>
      <c r="CBT808" s="304"/>
      <c r="CBU808" s="304"/>
      <c r="CBV808" s="304"/>
      <c r="CBW808" s="304"/>
      <c r="CBX808" s="304"/>
      <c r="CBY808" s="304"/>
      <c r="CBZ808" s="304"/>
      <c r="CCA808" s="304"/>
      <c r="CCB808" s="304"/>
      <c r="CCC808" s="304"/>
      <c r="CCD808" s="304"/>
      <c r="CCE808" s="304"/>
      <c r="CCF808" s="304"/>
      <c r="CCG808" s="304"/>
      <c r="CCH808" s="304"/>
      <c r="CCI808" s="304"/>
      <c r="CCJ808" s="304"/>
      <c r="CCK808" s="304"/>
      <c r="CCL808" s="304"/>
      <c r="CCM808" s="304"/>
      <c r="CCN808" s="304"/>
      <c r="CCO808" s="304"/>
      <c r="CCP808" s="304"/>
      <c r="CCQ808" s="304"/>
      <c r="CCR808" s="304"/>
      <c r="CCS808" s="304"/>
      <c r="CCT808" s="304"/>
      <c r="CCU808" s="304"/>
      <c r="CCV808" s="304"/>
      <c r="CCW808" s="304"/>
      <c r="CCX808" s="304"/>
      <c r="CCY808" s="304"/>
      <c r="CCZ808" s="304"/>
      <c r="CDA808" s="304"/>
      <c r="CDB808" s="304"/>
      <c r="CDC808" s="304"/>
      <c r="CDD808" s="304"/>
      <c r="CDE808" s="304"/>
      <c r="CDF808" s="304"/>
      <c r="CDG808" s="304"/>
      <c r="CDH808" s="304"/>
      <c r="CDI808" s="304"/>
      <c r="CDJ808" s="304"/>
      <c r="CDK808" s="304"/>
      <c r="CDL808" s="304"/>
      <c r="CDM808" s="304"/>
      <c r="CDN808" s="304"/>
      <c r="CDO808" s="304"/>
      <c r="CDP808" s="304"/>
      <c r="CDQ808" s="304"/>
      <c r="CDR808" s="304"/>
      <c r="CDS808" s="304"/>
      <c r="CDT808" s="304"/>
      <c r="CDU808" s="304"/>
      <c r="CDV808" s="304"/>
      <c r="CDW808" s="304"/>
      <c r="CDX808" s="304"/>
      <c r="CDY808" s="304"/>
      <c r="CDZ808" s="304"/>
      <c r="CEA808" s="304"/>
      <c r="CEB808" s="304"/>
      <c r="CEC808" s="304"/>
      <c r="CED808" s="304"/>
      <c r="CEE808" s="304"/>
      <c r="CEF808" s="304"/>
      <c r="CEG808" s="304"/>
      <c r="CEH808" s="304"/>
      <c r="CEI808" s="304"/>
      <c r="CEJ808" s="304"/>
      <c r="CEK808" s="304"/>
      <c r="CEL808" s="304"/>
      <c r="CEM808" s="304"/>
      <c r="CEN808" s="304"/>
      <c r="CEO808" s="304"/>
      <c r="CEP808" s="304"/>
      <c r="CEQ808" s="304"/>
      <c r="CER808" s="304"/>
      <c r="CES808" s="304"/>
      <c r="CET808" s="304"/>
      <c r="CEU808" s="304"/>
      <c r="CEV808" s="304"/>
      <c r="CEW808" s="304"/>
      <c r="CEX808" s="304"/>
      <c r="CEY808" s="304"/>
      <c r="CEZ808" s="304"/>
      <c r="CFA808" s="304"/>
      <c r="CFB808" s="304"/>
      <c r="CFC808" s="304"/>
      <c r="CFD808" s="304"/>
      <c r="CFE808" s="304"/>
      <c r="CFF808" s="304"/>
      <c r="CFG808" s="304"/>
      <c r="CFH808" s="304"/>
      <c r="CFI808" s="304"/>
      <c r="CFJ808" s="304"/>
      <c r="CFK808" s="304"/>
      <c r="CFL808" s="304"/>
      <c r="CFM808" s="304"/>
      <c r="CFN808" s="304"/>
      <c r="CFO808" s="304"/>
      <c r="CFP808" s="304"/>
      <c r="CFQ808" s="304"/>
      <c r="CFR808" s="304"/>
      <c r="CFS808" s="304"/>
      <c r="CFT808" s="304"/>
      <c r="CFU808" s="304"/>
      <c r="CFV808" s="304"/>
      <c r="CFW808" s="304"/>
      <c r="CFX808" s="304"/>
      <c r="CFY808" s="304"/>
      <c r="CFZ808" s="304"/>
      <c r="CGA808" s="304"/>
      <c r="CGB808" s="304"/>
      <c r="CGC808" s="304"/>
      <c r="CGD808" s="304"/>
      <c r="CGE808" s="304"/>
      <c r="CGF808" s="304"/>
      <c r="CGG808" s="304"/>
      <c r="CGH808" s="304"/>
      <c r="CGI808" s="304"/>
      <c r="CGJ808" s="304"/>
      <c r="CGK808" s="304"/>
      <c r="CGL808" s="304"/>
      <c r="CGM808" s="304"/>
      <c r="CGN808" s="304"/>
      <c r="CGO808" s="304"/>
      <c r="CGP808" s="304"/>
      <c r="CGQ808" s="304"/>
      <c r="CGR808" s="304"/>
      <c r="CGS808" s="304"/>
      <c r="CGT808" s="304"/>
      <c r="CGU808" s="304"/>
      <c r="CGV808" s="304"/>
      <c r="CGW808" s="304"/>
      <c r="CGX808" s="304"/>
      <c r="CGY808" s="304"/>
      <c r="CGZ808" s="304"/>
      <c r="CHA808" s="304"/>
      <c r="CHB808" s="304"/>
      <c r="CHC808" s="304"/>
      <c r="CHD808" s="304"/>
      <c r="CHE808" s="304"/>
      <c r="CHF808" s="304"/>
      <c r="CHG808" s="304"/>
      <c r="CHH808" s="304"/>
      <c r="CHI808" s="304"/>
      <c r="CHJ808" s="304"/>
      <c r="CHK808" s="304"/>
      <c r="CHL808" s="304"/>
      <c r="CHM808" s="304"/>
      <c r="CHN808" s="304"/>
      <c r="CHO808" s="304"/>
      <c r="CHP808" s="304"/>
      <c r="CHQ808" s="304"/>
      <c r="CHR808" s="304"/>
      <c r="CHS808" s="304"/>
      <c r="CHT808" s="304"/>
      <c r="CHU808" s="304"/>
      <c r="CHV808" s="304"/>
      <c r="CHW808" s="304"/>
      <c r="CHX808" s="304"/>
      <c r="CHY808" s="304"/>
      <c r="CHZ808" s="304"/>
      <c r="CIA808" s="304"/>
      <c r="CIB808" s="304"/>
      <c r="CIC808" s="304"/>
      <c r="CID808" s="304"/>
      <c r="CIE808" s="304"/>
      <c r="CIF808" s="304"/>
      <c r="CIG808" s="304"/>
      <c r="CIH808" s="304"/>
      <c r="CII808" s="304"/>
      <c r="CIJ808" s="304"/>
      <c r="CIK808" s="304"/>
      <c r="CIL808" s="304"/>
      <c r="CIM808" s="304"/>
      <c r="CIN808" s="304"/>
      <c r="CIO808" s="304"/>
      <c r="CIP808" s="304"/>
      <c r="CIQ808" s="304"/>
      <c r="CIR808" s="304"/>
      <c r="CIS808" s="304"/>
      <c r="CIT808" s="304"/>
      <c r="CIU808" s="304"/>
      <c r="CIV808" s="304"/>
      <c r="CIW808" s="304"/>
      <c r="CIX808" s="304"/>
      <c r="CIY808" s="304"/>
      <c r="CIZ808" s="304"/>
      <c r="CJA808" s="304"/>
      <c r="CJB808" s="304"/>
      <c r="CJC808" s="304"/>
      <c r="CJD808" s="304"/>
      <c r="CJE808" s="304"/>
      <c r="CJF808" s="304"/>
      <c r="CJG808" s="304"/>
      <c r="CJH808" s="304"/>
      <c r="CJI808" s="304"/>
      <c r="CJJ808" s="304"/>
      <c r="CJK808" s="304"/>
      <c r="CJL808" s="304"/>
      <c r="CJM808" s="304"/>
      <c r="CJN808" s="304"/>
      <c r="CJO808" s="304"/>
      <c r="CJP808" s="304"/>
      <c r="CJQ808" s="304"/>
      <c r="CJR808" s="304"/>
      <c r="CJS808" s="304"/>
      <c r="CJT808" s="304"/>
      <c r="CJU808" s="304"/>
      <c r="CJV808" s="304"/>
      <c r="CJW808" s="304"/>
      <c r="CJX808" s="304"/>
      <c r="CJY808" s="304"/>
      <c r="CJZ808" s="304"/>
      <c r="CKA808" s="304"/>
      <c r="CKB808" s="304"/>
      <c r="CKC808" s="304"/>
      <c r="CKD808" s="304"/>
      <c r="CKE808" s="304"/>
      <c r="CKF808" s="304"/>
      <c r="CKG808" s="304"/>
      <c r="CKH808" s="304"/>
      <c r="CKI808" s="304"/>
      <c r="CKJ808" s="304"/>
      <c r="CKK808" s="304"/>
      <c r="CKL808" s="304"/>
      <c r="CKM808" s="304"/>
      <c r="CKN808" s="304"/>
      <c r="CKO808" s="304"/>
      <c r="CKP808" s="304"/>
      <c r="CKQ808" s="304"/>
      <c r="CKR808" s="304"/>
      <c r="CKS808" s="304"/>
      <c r="CKT808" s="304"/>
      <c r="CKU808" s="304"/>
      <c r="CKV808" s="304"/>
      <c r="CKW808" s="304"/>
      <c r="CKX808" s="304"/>
      <c r="CKY808" s="304"/>
      <c r="CKZ808" s="304"/>
      <c r="CLA808" s="304"/>
      <c r="CLB808" s="304"/>
      <c r="CLC808" s="304"/>
      <c r="CLD808" s="304"/>
      <c r="CLE808" s="304"/>
      <c r="CLF808" s="304"/>
      <c r="CLG808" s="304"/>
      <c r="CLH808" s="304"/>
      <c r="CLI808" s="304"/>
      <c r="CLJ808" s="304"/>
      <c r="CLK808" s="304"/>
      <c r="CLL808" s="304"/>
      <c r="CLM808" s="304"/>
      <c r="CLN808" s="304"/>
      <c r="CLO808" s="304"/>
      <c r="CLP808" s="304"/>
      <c r="CLQ808" s="304"/>
      <c r="CLR808" s="304"/>
      <c r="CLS808" s="304"/>
      <c r="CLT808" s="304"/>
      <c r="CLU808" s="304"/>
      <c r="CLV808" s="304"/>
      <c r="CLW808" s="304"/>
      <c r="CLX808" s="304"/>
      <c r="CLY808" s="304"/>
      <c r="CLZ808" s="304"/>
      <c r="CMA808" s="304"/>
      <c r="CMB808" s="304"/>
      <c r="CMC808" s="304"/>
      <c r="CMD808" s="304"/>
      <c r="CME808" s="304"/>
      <c r="CMF808" s="304"/>
      <c r="CMG808" s="304"/>
      <c r="CMH808" s="304"/>
      <c r="CMI808" s="304"/>
      <c r="CMJ808" s="304"/>
      <c r="CMK808" s="304"/>
      <c r="CML808" s="304"/>
      <c r="CMM808" s="304"/>
      <c r="CMN808" s="304"/>
      <c r="CMO808" s="304"/>
      <c r="CMP808" s="304"/>
      <c r="CMQ808" s="304"/>
      <c r="CMR808" s="304"/>
      <c r="CMS808" s="304"/>
      <c r="CMT808" s="304"/>
      <c r="CMU808" s="304"/>
      <c r="CMV808" s="304"/>
      <c r="CMW808" s="304"/>
      <c r="CMX808" s="304"/>
      <c r="CMY808" s="304"/>
      <c r="CMZ808" s="304"/>
      <c r="CNA808" s="304"/>
      <c r="CNB808" s="304"/>
      <c r="CNC808" s="304"/>
      <c r="CND808" s="304"/>
      <c r="CNE808" s="304"/>
      <c r="CNF808" s="304"/>
      <c r="CNG808" s="304"/>
      <c r="CNH808" s="304"/>
      <c r="CNI808" s="304"/>
      <c r="CNJ808" s="304"/>
      <c r="CNK808" s="304"/>
      <c r="CNL808" s="304"/>
      <c r="CNM808" s="304"/>
      <c r="CNN808" s="304"/>
      <c r="CNO808" s="304"/>
      <c r="CNP808" s="304"/>
      <c r="CNQ808" s="304"/>
      <c r="CNR808" s="304"/>
      <c r="CNS808" s="304"/>
      <c r="CNT808" s="304"/>
      <c r="CNU808" s="304"/>
      <c r="CNV808" s="304"/>
      <c r="CNW808" s="304"/>
      <c r="CNX808" s="304"/>
      <c r="CNY808" s="304"/>
      <c r="CNZ808" s="304"/>
      <c r="COA808" s="304"/>
      <c r="COB808" s="304"/>
      <c r="COC808" s="304"/>
      <c r="COD808" s="304"/>
      <c r="COE808" s="304"/>
      <c r="COF808" s="304"/>
      <c r="COG808" s="304"/>
      <c r="COH808" s="304"/>
      <c r="COI808" s="304"/>
      <c r="COJ808" s="304"/>
      <c r="COK808" s="304"/>
      <c r="COL808" s="304"/>
      <c r="COM808" s="304"/>
      <c r="CON808" s="304"/>
      <c r="COO808" s="304"/>
      <c r="COP808" s="304"/>
      <c r="COQ808" s="304"/>
      <c r="COR808" s="304"/>
      <c r="COS808" s="304"/>
      <c r="COT808" s="304"/>
      <c r="COU808" s="304"/>
      <c r="COV808" s="304"/>
      <c r="COW808" s="304"/>
      <c r="COX808" s="304"/>
      <c r="COY808" s="304"/>
      <c r="COZ808" s="304"/>
      <c r="CPA808" s="304"/>
      <c r="CPB808" s="304"/>
      <c r="CPC808" s="304"/>
      <c r="CPD808" s="304"/>
      <c r="CPE808" s="304"/>
      <c r="CPF808" s="304"/>
      <c r="CPG808" s="304"/>
      <c r="CPH808" s="304"/>
      <c r="CPI808" s="304"/>
      <c r="CPJ808" s="304"/>
      <c r="CPK808" s="304"/>
      <c r="CPL808" s="304"/>
      <c r="CPM808" s="304"/>
      <c r="CPN808" s="304"/>
      <c r="CPO808" s="304"/>
      <c r="CPP808" s="304"/>
      <c r="CPQ808" s="304"/>
      <c r="CPR808" s="304"/>
      <c r="CPS808" s="304"/>
      <c r="CPT808" s="304"/>
      <c r="CPU808" s="304"/>
      <c r="CPV808" s="304"/>
      <c r="CPW808" s="304"/>
      <c r="CPX808" s="304"/>
      <c r="CPY808" s="304"/>
      <c r="CPZ808" s="304"/>
      <c r="CQA808" s="304"/>
      <c r="CQB808" s="304"/>
      <c r="CQC808" s="304"/>
      <c r="CQD808" s="304"/>
      <c r="CQE808" s="304"/>
      <c r="CQF808" s="304"/>
      <c r="CQG808" s="304"/>
      <c r="CQH808" s="304"/>
      <c r="CQI808" s="304"/>
      <c r="CQJ808" s="304"/>
      <c r="CQK808" s="304"/>
      <c r="CQL808" s="304"/>
      <c r="CQM808" s="304"/>
      <c r="CQN808" s="304"/>
      <c r="CQO808" s="304"/>
      <c r="CQP808" s="304"/>
      <c r="CQQ808" s="304"/>
      <c r="CQR808" s="304"/>
      <c r="CQS808" s="304"/>
      <c r="CQT808" s="304"/>
      <c r="CQU808" s="304"/>
      <c r="CQV808" s="304"/>
      <c r="CQW808" s="304"/>
      <c r="CQX808" s="304"/>
      <c r="CQY808" s="304"/>
      <c r="CQZ808" s="304"/>
      <c r="CRA808" s="304"/>
      <c r="CRB808" s="304"/>
      <c r="CRC808" s="304"/>
      <c r="CRD808" s="304"/>
      <c r="CRE808" s="304"/>
      <c r="CRF808" s="304"/>
      <c r="CRG808" s="304"/>
      <c r="CRH808" s="304"/>
      <c r="CRI808" s="304"/>
      <c r="CRJ808" s="304"/>
      <c r="CRK808" s="304"/>
      <c r="CRL808" s="304"/>
      <c r="CRM808" s="304"/>
      <c r="CRN808" s="304"/>
      <c r="CRO808" s="304"/>
      <c r="CRP808" s="304"/>
      <c r="CRQ808" s="304"/>
      <c r="CRR808" s="304"/>
      <c r="CRS808" s="304"/>
      <c r="CRT808" s="304"/>
      <c r="CRU808" s="304"/>
      <c r="CRV808" s="304"/>
      <c r="CRW808" s="304"/>
      <c r="CRX808" s="304"/>
      <c r="CRY808" s="304"/>
      <c r="CRZ808" s="304"/>
      <c r="CSA808" s="304"/>
      <c r="CSB808" s="304"/>
      <c r="CSC808" s="304"/>
      <c r="CSD808" s="304"/>
      <c r="CSE808" s="304"/>
      <c r="CSF808" s="304"/>
      <c r="CSG808" s="304"/>
      <c r="CSH808" s="304"/>
      <c r="CSI808" s="304"/>
      <c r="CSJ808" s="304"/>
      <c r="CSK808" s="304"/>
      <c r="CSL808" s="304"/>
      <c r="CSM808" s="304"/>
      <c r="CSN808" s="304"/>
      <c r="CSO808" s="304"/>
      <c r="CSP808" s="304"/>
      <c r="CSQ808" s="304"/>
      <c r="CSR808" s="304"/>
      <c r="CSS808" s="304"/>
      <c r="CST808" s="304"/>
      <c r="CSU808" s="304"/>
      <c r="CSV808" s="304"/>
      <c r="CSW808" s="304"/>
      <c r="CSX808" s="304"/>
      <c r="CSY808" s="304"/>
      <c r="CSZ808" s="304"/>
      <c r="CTA808" s="304"/>
      <c r="CTB808" s="304"/>
      <c r="CTC808" s="304"/>
      <c r="CTD808" s="304"/>
      <c r="CTE808" s="304"/>
      <c r="CTF808" s="304"/>
      <c r="CTG808" s="304"/>
      <c r="CTH808" s="304"/>
      <c r="CTI808" s="304"/>
      <c r="CTJ808" s="304"/>
      <c r="CTK808" s="304"/>
      <c r="CTL808" s="304"/>
      <c r="CTM808" s="304"/>
      <c r="CTN808" s="304"/>
      <c r="CTO808" s="304"/>
      <c r="CTP808" s="304"/>
      <c r="CTQ808" s="304"/>
      <c r="CTR808" s="304"/>
      <c r="CTS808" s="304"/>
      <c r="CTT808" s="304"/>
      <c r="CTU808" s="304"/>
      <c r="CTV808" s="304"/>
      <c r="CTW808" s="304"/>
      <c r="CTX808" s="304"/>
      <c r="CTY808" s="304"/>
      <c r="CTZ808" s="304"/>
      <c r="CUA808" s="304"/>
      <c r="CUB808" s="304"/>
      <c r="CUC808" s="304"/>
      <c r="CUD808" s="304"/>
      <c r="CUE808" s="304"/>
      <c r="CUF808" s="304"/>
      <c r="CUG808" s="304"/>
      <c r="CUH808" s="304"/>
      <c r="CUI808" s="304"/>
      <c r="CUJ808" s="304"/>
      <c r="CUK808" s="304"/>
      <c r="CUL808" s="304"/>
      <c r="CUM808" s="304"/>
      <c r="CUN808" s="304"/>
      <c r="CUO808" s="304"/>
      <c r="CUP808" s="304"/>
      <c r="CUQ808" s="304"/>
      <c r="CUR808" s="304"/>
      <c r="CUS808" s="304"/>
      <c r="CUT808" s="304"/>
      <c r="CUU808" s="304"/>
      <c r="CUV808" s="304"/>
      <c r="CUW808" s="304"/>
      <c r="CUX808" s="304"/>
      <c r="CUY808" s="304"/>
      <c r="CUZ808" s="304"/>
      <c r="CVA808" s="304"/>
      <c r="CVB808" s="304"/>
      <c r="CVC808" s="304"/>
      <c r="CVD808" s="304"/>
      <c r="CVE808" s="304"/>
      <c r="CVF808" s="304"/>
      <c r="CVG808" s="304"/>
      <c r="CVH808" s="304"/>
      <c r="CVI808" s="304"/>
      <c r="CVJ808" s="304"/>
      <c r="CVK808" s="304"/>
      <c r="CVL808" s="304"/>
      <c r="CVM808" s="304"/>
      <c r="CVN808" s="304"/>
      <c r="CVO808" s="304"/>
      <c r="CVP808" s="304"/>
      <c r="CVQ808" s="304"/>
      <c r="CVR808" s="304"/>
      <c r="CVS808" s="304"/>
      <c r="CVT808" s="304"/>
      <c r="CVU808" s="304"/>
      <c r="CVV808" s="304"/>
      <c r="CVW808" s="304"/>
      <c r="CVX808" s="304"/>
      <c r="CVY808" s="304"/>
      <c r="CVZ808" s="304"/>
      <c r="CWA808" s="304"/>
      <c r="CWB808" s="304"/>
      <c r="CWC808" s="304"/>
      <c r="CWD808" s="304"/>
      <c r="CWE808" s="304"/>
      <c r="CWF808" s="304"/>
      <c r="CWG808" s="304"/>
      <c r="CWH808" s="304"/>
      <c r="CWI808" s="304"/>
      <c r="CWJ808" s="304"/>
      <c r="CWK808" s="304"/>
      <c r="CWL808" s="304"/>
      <c r="CWM808" s="304"/>
      <c r="CWN808" s="304"/>
      <c r="CWO808" s="304"/>
      <c r="CWP808" s="304"/>
      <c r="CWQ808" s="304"/>
      <c r="CWR808" s="304"/>
      <c r="CWS808" s="304"/>
      <c r="CWT808" s="304"/>
      <c r="CWU808" s="304"/>
      <c r="CWV808" s="304"/>
      <c r="CWW808" s="304"/>
      <c r="CWX808" s="304"/>
      <c r="CWY808" s="304"/>
      <c r="CWZ808" s="304"/>
      <c r="CXA808" s="304"/>
      <c r="CXB808" s="304"/>
      <c r="CXC808" s="304"/>
      <c r="CXD808" s="304"/>
      <c r="CXE808" s="304"/>
      <c r="CXF808" s="304"/>
      <c r="CXG808" s="304"/>
      <c r="CXH808" s="304"/>
      <c r="CXI808" s="304"/>
      <c r="CXJ808" s="304"/>
      <c r="CXK808" s="304"/>
      <c r="CXL808" s="304"/>
      <c r="CXM808" s="304"/>
      <c r="CXN808" s="304"/>
      <c r="CXO808" s="304"/>
      <c r="CXP808" s="304"/>
      <c r="CXQ808" s="304"/>
      <c r="CXR808" s="304"/>
      <c r="CXS808" s="304"/>
      <c r="CXT808" s="304"/>
      <c r="CXU808" s="304"/>
      <c r="CXV808" s="304"/>
      <c r="CXW808" s="304"/>
      <c r="CXX808" s="304"/>
      <c r="CXY808" s="304"/>
      <c r="CXZ808" s="304"/>
      <c r="CYA808" s="304"/>
      <c r="CYB808" s="304"/>
      <c r="CYC808" s="304"/>
      <c r="CYD808" s="304"/>
      <c r="CYE808" s="304"/>
      <c r="CYF808" s="304"/>
      <c r="CYG808" s="304"/>
      <c r="CYH808" s="304"/>
      <c r="CYI808" s="304"/>
      <c r="CYJ808" s="304"/>
      <c r="CYK808" s="304"/>
      <c r="CYL808" s="304"/>
      <c r="CYM808" s="304"/>
      <c r="CYN808" s="304"/>
      <c r="CYO808" s="304"/>
      <c r="CYP808" s="304"/>
      <c r="CYQ808" s="304"/>
      <c r="CYR808" s="304"/>
      <c r="CYS808" s="304"/>
      <c r="CYT808" s="304"/>
      <c r="CYU808" s="304"/>
      <c r="CYV808" s="304"/>
      <c r="CYW808" s="304"/>
      <c r="CYX808" s="304"/>
      <c r="CYY808" s="304"/>
      <c r="CYZ808" s="304"/>
      <c r="CZA808" s="304"/>
      <c r="CZB808" s="304"/>
      <c r="CZC808" s="304"/>
      <c r="CZD808" s="304"/>
      <c r="CZE808" s="304"/>
      <c r="CZF808" s="304"/>
      <c r="CZG808" s="304"/>
      <c r="CZH808" s="304"/>
      <c r="CZI808" s="304"/>
      <c r="CZJ808" s="304"/>
      <c r="CZK808" s="304"/>
      <c r="CZL808" s="304"/>
      <c r="CZM808" s="304"/>
      <c r="CZN808" s="304"/>
      <c r="CZO808" s="304"/>
      <c r="CZP808" s="304"/>
      <c r="CZQ808" s="304"/>
      <c r="CZR808" s="304"/>
      <c r="CZS808" s="304"/>
      <c r="CZT808" s="304"/>
      <c r="CZU808" s="304"/>
      <c r="CZV808" s="304"/>
      <c r="CZW808" s="304"/>
      <c r="CZX808" s="304"/>
      <c r="CZY808" s="304"/>
      <c r="CZZ808" s="304"/>
      <c r="DAA808" s="304"/>
      <c r="DAB808" s="304"/>
      <c r="DAC808" s="304"/>
      <c r="DAD808" s="304"/>
      <c r="DAE808" s="304"/>
      <c r="DAF808" s="304"/>
      <c r="DAG808" s="304"/>
      <c r="DAH808" s="304"/>
      <c r="DAI808" s="304"/>
      <c r="DAJ808" s="304"/>
      <c r="DAK808" s="304"/>
      <c r="DAL808" s="304"/>
      <c r="DAM808" s="304"/>
      <c r="DAN808" s="304"/>
      <c r="DAO808" s="304"/>
      <c r="DAP808" s="304"/>
      <c r="DAQ808" s="304"/>
      <c r="DAR808" s="304"/>
      <c r="DAS808" s="304"/>
      <c r="DAT808" s="304"/>
      <c r="DAU808" s="304"/>
      <c r="DAV808" s="304"/>
      <c r="DAW808" s="304"/>
      <c r="DAX808" s="304"/>
      <c r="DAY808" s="304"/>
      <c r="DAZ808" s="304"/>
      <c r="DBA808" s="304"/>
      <c r="DBB808" s="304"/>
      <c r="DBC808" s="304"/>
      <c r="DBD808" s="304"/>
      <c r="DBE808" s="304"/>
      <c r="DBF808" s="304"/>
      <c r="DBG808" s="304"/>
      <c r="DBH808" s="304"/>
      <c r="DBI808" s="304"/>
      <c r="DBJ808" s="304"/>
      <c r="DBK808" s="304"/>
      <c r="DBL808" s="304"/>
      <c r="DBM808" s="304"/>
      <c r="DBN808" s="304"/>
      <c r="DBO808" s="304"/>
      <c r="DBP808" s="304"/>
      <c r="DBQ808" s="304"/>
      <c r="DBR808" s="304"/>
      <c r="DBS808" s="304"/>
      <c r="DBT808" s="304"/>
      <c r="DBU808" s="304"/>
      <c r="DBV808" s="304"/>
      <c r="DBW808" s="304"/>
      <c r="DBX808" s="304"/>
      <c r="DBY808" s="304"/>
      <c r="DBZ808" s="304"/>
      <c r="DCA808" s="304"/>
      <c r="DCB808" s="304"/>
      <c r="DCC808" s="304"/>
      <c r="DCD808" s="304"/>
      <c r="DCE808" s="304"/>
      <c r="DCF808" s="304"/>
      <c r="DCG808" s="304"/>
      <c r="DCH808" s="304"/>
      <c r="DCI808" s="304"/>
      <c r="DCJ808" s="304"/>
      <c r="DCK808" s="304"/>
      <c r="DCL808" s="304"/>
      <c r="DCM808" s="304"/>
      <c r="DCN808" s="304"/>
      <c r="DCO808" s="304"/>
      <c r="DCP808" s="304"/>
      <c r="DCQ808" s="304"/>
      <c r="DCR808" s="304"/>
      <c r="DCS808" s="304"/>
      <c r="DCT808" s="304"/>
      <c r="DCU808" s="304"/>
      <c r="DCV808" s="304"/>
      <c r="DCW808" s="304"/>
      <c r="DCX808" s="304"/>
      <c r="DCY808" s="304"/>
      <c r="DCZ808" s="304"/>
      <c r="DDA808" s="304"/>
      <c r="DDB808" s="304"/>
      <c r="DDC808" s="304"/>
      <c r="DDD808" s="304"/>
      <c r="DDE808" s="304"/>
      <c r="DDF808" s="304"/>
      <c r="DDG808" s="304"/>
      <c r="DDH808" s="304"/>
      <c r="DDI808" s="304"/>
      <c r="DDJ808" s="304"/>
      <c r="DDK808" s="304"/>
      <c r="DDL808" s="304"/>
      <c r="DDM808" s="304"/>
      <c r="DDN808" s="304"/>
      <c r="DDO808" s="304"/>
      <c r="DDP808" s="304"/>
      <c r="DDQ808" s="304"/>
      <c r="DDR808" s="304"/>
      <c r="DDS808" s="304"/>
      <c r="DDT808" s="304"/>
      <c r="DDU808" s="304"/>
      <c r="DDV808" s="304"/>
      <c r="DDW808" s="304"/>
      <c r="DDX808" s="304"/>
      <c r="DDY808" s="304"/>
      <c r="DDZ808" s="304"/>
      <c r="DEA808" s="304"/>
      <c r="DEB808" s="304"/>
      <c r="DEC808" s="304"/>
      <c r="DED808" s="304"/>
      <c r="DEE808" s="304"/>
      <c r="DEF808" s="304"/>
      <c r="DEG808" s="304"/>
      <c r="DEH808" s="304"/>
      <c r="DEI808" s="304"/>
      <c r="DEJ808" s="304"/>
      <c r="DEK808" s="304"/>
      <c r="DEL808" s="304"/>
      <c r="DEM808" s="304"/>
      <c r="DEN808" s="304"/>
      <c r="DEO808" s="304"/>
      <c r="DEP808" s="304"/>
      <c r="DEQ808" s="304"/>
      <c r="DER808" s="304"/>
      <c r="DES808" s="304"/>
      <c r="DET808" s="304"/>
      <c r="DEU808" s="304"/>
      <c r="DEV808" s="304"/>
      <c r="DEW808" s="304"/>
      <c r="DEX808" s="304"/>
      <c r="DEY808" s="304"/>
      <c r="DEZ808" s="304"/>
      <c r="DFA808" s="304"/>
      <c r="DFB808" s="304"/>
      <c r="DFC808" s="304"/>
      <c r="DFD808" s="304"/>
      <c r="DFE808" s="304"/>
      <c r="DFF808" s="304"/>
      <c r="DFG808" s="304"/>
      <c r="DFH808" s="304"/>
      <c r="DFI808" s="304"/>
      <c r="DFJ808" s="304"/>
      <c r="DFK808" s="304"/>
      <c r="DFL808" s="304"/>
      <c r="DFM808" s="304"/>
      <c r="DFN808" s="304"/>
      <c r="DFO808" s="304"/>
      <c r="DFP808" s="304"/>
      <c r="DFQ808" s="304"/>
      <c r="DFR808" s="304"/>
      <c r="DFS808" s="304"/>
      <c r="DFT808" s="304"/>
      <c r="DFU808" s="304"/>
      <c r="DFV808" s="304"/>
      <c r="DFW808" s="304"/>
      <c r="DFX808" s="304"/>
      <c r="DFY808" s="304"/>
      <c r="DFZ808" s="304"/>
      <c r="DGA808" s="304"/>
      <c r="DGB808" s="304"/>
      <c r="DGC808" s="304"/>
      <c r="DGD808" s="304"/>
      <c r="DGE808" s="304"/>
      <c r="DGF808" s="304"/>
      <c r="DGG808" s="304"/>
      <c r="DGH808" s="304"/>
      <c r="DGI808" s="304"/>
      <c r="DGJ808" s="304"/>
      <c r="DGK808" s="304"/>
      <c r="DGL808" s="304"/>
      <c r="DGM808" s="304"/>
      <c r="DGN808" s="304"/>
      <c r="DGO808" s="304"/>
      <c r="DGP808" s="304"/>
      <c r="DGQ808" s="304"/>
      <c r="DGR808" s="304"/>
      <c r="DGS808" s="304"/>
      <c r="DGT808" s="304"/>
      <c r="DGU808" s="304"/>
      <c r="DGV808" s="304"/>
      <c r="DGW808" s="304"/>
      <c r="DGX808" s="304"/>
      <c r="DGY808" s="304"/>
      <c r="DGZ808" s="304"/>
      <c r="DHA808" s="304"/>
      <c r="DHB808" s="304"/>
      <c r="DHC808" s="304"/>
      <c r="DHD808" s="304"/>
      <c r="DHE808" s="304"/>
      <c r="DHF808" s="304"/>
      <c r="DHG808" s="304"/>
      <c r="DHH808" s="304"/>
      <c r="DHI808" s="304"/>
      <c r="DHJ808" s="304"/>
      <c r="DHK808" s="304"/>
      <c r="DHL808" s="304"/>
      <c r="DHM808" s="304"/>
      <c r="DHN808" s="304"/>
      <c r="DHO808" s="304"/>
      <c r="DHP808" s="304"/>
      <c r="DHQ808" s="304"/>
      <c r="DHR808" s="304"/>
      <c r="DHS808" s="304"/>
      <c r="DHT808" s="304"/>
      <c r="DHU808" s="304"/>
      <c r="DHV808" s="304"/>
      <c r="DHW808" s="304"/>
      <c r="DHX808" s="304"/>
      <c r="DHY808" s="304"/>
      <c r="DHZ808" s="304"/>
      <c r="DIA808" s="304"/>
      <c r="DIB808" s="304"/>
      <c r="DIC808" s="304"/>
      <c r="DID808" s="304"/>
      <c r="DIE808" s="304"/>
      <c r="DIF808" s="304"/>
      <c r="DIG808" s="304"/>
      <c r="DIH808" s="304"/>
      <c r="DII808" s="304"/>
      <c r="DIJ808" s="304"/>
      <c r="DIK808" s="304"/>
      <c r="DIL808" s="304"/>
      <c r="DIM808" s="304"/>
      <c r="DIN808" s="304"/>
      <c r="DIO808" s="304"/>
      <c r="DIP808" s="304"/>
      <c r="DIQ808" s="304"/>
      <c r="DIR808" s="304"/>
      <c r="DIS808" s="304"/>
      <c r="DIT808" s="304"/>
      <c r="DIU808" s="304"/>
      <c r="DIV808" s="304"/>
      <c r="DIW808" s="304"/>
      <c r="DIX808" s="304"/>
      <c r="DIY808" s="304"/>
      <c r="DIZ808" s="304"/>
      <c r="DJA808" s="304"/>
      <c r="DJB808" s="304"/>
      <c r="DJC808" s="304"/>
      <c r="DJD808" s="304"/>
      <c r="DJE808" s="304"/>
      <c r="DJF808" s="304"/>
      <c r="DJG808" s="304"/>
      <c r="DJH808" s="304"/>
      <c r="DJI808" s="304"/>
      <c r="DJJ808" s="304"/>
      <c r="DJK808" s="304"/>
      <c r="DJL808" s="304"/>
      <c r="DJM808" s="304"/>
      <c r="DJN808" s="304"/>
      <c r="DJO808" s="304"/>
      <c r="DJP808" s="304"/>
      <c r="DJQ808" s="304"/>
      <c r="DJR808" s="304"/>
      <c r="DJS808" s="304"/>
      <c r="DJT808" s="304"/>
      <c r="DJU808" s="304"/>
      <c r="DJV808" s="304"/>
      <c r="DJW808" s="304"/>
      <c r="DJX808" s="304"/>
      <c r="DJY808" s="304"/>
      <c r="DJZ808" s="304"/>
      <c r="DKA808" s="304"/>
      <c r="DKB808" s="304"/>
      <c r="DKC808" s="304"/>
      <c r="DKD808" s="304"/>
      <c r="DKE808" s="304"/>
      <c r="DKF808" s="304"/>
      <c r="DKG808" s="304"/>
      <c r="DKH808" s="304"/>
      <c r="DKI808" s="304"/>
      <c r="DKJ808" s="304"/>
      <c r="DKK808" s="304"/>
      <c r="DKL808" s="304"/>
      <c r="DKM808" s="304"/>
      <c r="DKN808" s="304"/>
      <c r="DKO808" s="304"/>
      <c r="DKP808" s="304"/>
      <c r="DKQ808" s="304"/>
      <c r="DKR808" s="304"/>
      <c r="DKS808" s="304"/>
      <c r="DKT808" s="304"/>
      <c r="DKU808" s="304"/>
      <c r="DKV808" s="304"/>
      <c r="DKW808" s="304"/>
      <c r="DKX808" s="304"/>
      <c r="DKY808" s="304"/>
      <c r="DKZ808" s="304"/>
      <c r="DLA808" s="304"/>
      <c r="DLB808" s="304"/>
      <c r="DLC808" s="304"/>
      <c r="DLD808" s="304"/>
      <c r="DLE808" s="304"/>
      <c r="DLF808" s="304"/>
      <c r="DLG808" s="304"/>
      <c r="DLH808" s="304"/>
      <c r="DLI808" s="304"/>
      <c r="DLJ808" s="304"/>
      <c r="DLK808" s="304"/>
      <c r="DLL808" s="304"/>
      <c r="DLM808" s="304"/>
      <c r="DLN808" s="304"/>
      <c r="DLO808" s="304"/>
      <c r="DLP808" s="304"/>
      <c r="DLQ808" s="304"/>
      <c r="DLR808" s="304"/>
      <c r="DLS808" s="304"/>
      <c r="DLT808" s="304"/>
      <c r="DLU808" s="304"/>
      <c r="DLV808" s="304"/>
      <c r="DLW808" s="304"/>
      <c r="DLX808" s="304"/>
      <c r="DLY808" s="304"/>
      <c r="DLZ808" s="304"/>
      <c r="DMA808" s="304"/>
      <c r="DMB808" s="304"/>
      <c r="DMC808" s="304"/>
      <c r="DMD808" s="304"/>
      <c r="DME808" s="304"/>
      <c r="DMF808" s="304"/>
      <c r="DMG808" s="304"/>
      <c r="DMH808" s="304"/>
      <c r="DMI808" s="304"/>
      <c r="DMJ808" s="304"/>
      <c r="DMK808" s="304"/>
      <c r="DML808" s="304"/>
      <c r="DMM808" s="304"/>
      <c r="DMN808" s="304"/>
      <c r="DMO808" s="304"/>
      <c r="DMP808" s="304"/>
      <c r="DMQ808" s="304"/>
      <c r="DMR808" s="304"/>
      <c r="DMS808" s="304"/>
      <c r="DMT808" s="304"/>
      <c r="DMU808" s="304"/>
      <c r="DMV808" s="304"/>
      <c r="DMW808" s="304"/>
      <c r="DMX808" s="304"/>
      <c r="DMY808" s="304"/>
      <c r="DMZ808" s="304"/>
      <c r="DNA808" s="304"/>
      <c r="DNB808" s="304"/>
      <c r="DNC808" s="304"/>
      <c r="DND808" s="304"/>
      <c r="DNE808" s="304"/>
      <c r="DNF808" s="304"/>
      <c r="DNG808" s="304"/>
      <c r="DNH808" s="304"/>
      <c r="DNI808" s="304"/>
      <c r="DNJ808" s="304"/>
      <c r="DNK808" s="304"/>
      <c r="DNL808" s="304"/>
      <c r="DNM808" s="304"/>
      <c r="DNN808" s="304"/>
      <c r="DNO808" s="304"/>
      <c r="DNP808" s="304"/>
      <c r="DNQ808" s="304"/>
      <c r="DNR808" s="304"/>
      <c r="DNS808" s="304"/>
      <c r="DNT808" s="304"/>
      <c r="DNU808" s="304"/>
      <c r="DNV808" s="304"/>
      <c r="DNW808" s="304"/>
      <c r="DNX808" s="304"/>
      <c r="DNY808" s="304"/>
      <c r="DNZ808" s="304"/>
      <c r="DOA808" s="304"/>
      <c r="DOB808" s="304"/>
      <c r="DOC808" s="304"/>
      <c r="DOD808" s="304"/>
      <c r="DOE808" s="304"/>
      <c r="DOF808" s="304"/>
      <c r="DOG808" s="304"/>
      <c r="DOH808" s="304"/>
      <c r="DOI808" s="304"/>
      <c r="DOJ808" s="304"/>
      <c r="DOK808" s="304"/>
      <c r="DOL808" s="304"/>
      <c r="DOM808" s="304"/>
      <c r="DON808" s="304"/>
      <c r="DOO808" s="304"/>
      <c r="DOP808" s="304"/>
      <c r="DOQ808" s="304"/>
      <c r="DOR808" s="304"/>
      <c r="DOS808" s="304"/>
      <c r="DOT808" s="304"/>
      <c r="DOU808" s="304"/>
      <c r="DOV808" s="304"/>
      <c r="DOW808" s="304"/>
      <c r="DOX808" s="304"/>
      <c r="DOY808" s="304"/>
      <c r="DOZ808" s="304"/>
      <c r="DPA808" s="304"/>
      <c r="DPB808" s="304"/>
      <c r="DPC808" s="304"/>
      <c r="DPD808" s="304"/>
      <c r="DPE808" s="304"/>
      <c r="DPF808" s="304"/>
      <c r="DPG808" s="304"/>
      <c r="DPH808" s="304"/>
      <c r="DPI808" s="304"/>
      <c r="DPJ808" s="304"/>
      <c r="DPK808" s="304"/>
      <c r="DPL808" s="304"/>
      <c r="DPM808" s="304"/>
      <c r="DPN808" s="304"/>
      <c r="DPO808" s="304"/>
      <c r="DPP808" s="304"/>
      <c r="DPQ808" s="304"/>
      <c r="DPR808" s="304"/>
      <c r="DPS808" s="304"/>
      <c r="DPT808" s="304"/>
      <c r="DPU808" s="304"/>
      <c r="DPV808" s="304"/>
      <c r="DPW808" s="304"/>
      <c r="DPX808" s="304"/>
      <c r="DPY808" s="304"/>
      <c r="DPZ808" s="304"/>
      <c r="DQA808" s="304"/>
      <c r="DQB808" s="304"/>
      <c r="DQC808" s="304"/>
      <c r="DQD808" s="304"/>
      <c r="DQE808" s="304"/>
      <c r="DQF808" s="304"/>
      <c r="DQG808" s="304"/>
      <c r="DQH808" s="304"/>
      <c r="DQI808" s="304"/>
      <c r="DQJ808" s="304"/>
      <c r="DQK808" s="304"/>
      <c r="DQL808" s="304"/>
      <c r="DQM808" s="304"/>
      <c r="DQN808" s="304"/>
      <c r="DQO808" s="304"/>
      <c r="DQP808" s="304"/>
      <c r="DQQ808" s="304"/>
      <c r="DQR808" s="304"/>
      <c r="DQS808" s="304"/>
      <c r="DQT808" s="304"/>
      <c r="DQU808" s="304"/>
      <c r="DQV808" s="304"/>
      <c r="DQW808" s="304"/>
      <c r="DQX808" s="304"/>
      <c r="DQY808" s="304"/>
      <c r="DQZ808" s="304"/>
      <c r="DRA808" s="304"/>
      <c r="DRB808" s="304"/>
      <c r="DRC808" s="304"/>
      <c r="DRD808" s="304"/>
      <c r="DRE808" s="304"/>
      <c r="DRF808" s="304"/>
      <c r="DRG808" s="304"/>
      <c r="DRH808" s="304"/>
      <c r="DRI808" s="304"/>
      <c r="DRJ808" s="304"/>
      <c r="DRK808" s="304"/>
      <c r="DRL808" s="304"/>
      <c r="DRM808" s="304"/>
      <c r="DRN808" s="304"/>
      <c r="DRO808" s="304"/>
      <c r="DRP808" s="304"/>
      <c r="DRQ808" s="304"/>
      <c r="DRR808" s="304"/>
      <c r="DRS808" s="304"/>
      <c r="DRT808" s="304"/>
      <c r="DRU808" s="304"/>
      <c r="DRV808" s="304"/>
      <c r="DRW808" s="304"/>
      <c r="DRX808" s="304"/>
      <c r="DRY808" s="304"/>
      <c r="DRZ808" s="304"/>
      <c r="DSA808" s="304"/>
      <c r="DSB808" s="304"/>
      <c r="DSC808" s="304"/>
      <c r="DSD808" s="304"/>
      <c r="DSE808" s="304"/>
      <c r="DSF808" s="304"/>
      <c r="DSG808" s="304"/>
      <c r="DSH808" s="304"/>
      <c r="DSI808" s="304"/>
      <c r="DSJ808" s="304"/>
      <c r="DSK808" s="304"/>
      <c r="DSL808" s="304"/>
      <c r="DSM808" s="304"/>
      <c r="DSN808" s="304"/>
      <c r="DSO808" s="304"/>
      <c r="DSP808" s="304"/>
      <c r="DSQ808" s="304"/>
      <c r="DSR808" s="304"/>
      <c r="DSS808" s="304"/>
      <c r="DST808" s="304"/>
      <c r="DSU808" s="304"/>
      <c r="DSV808" s="304"/>
      <c r="DSW808" s="304"/>
      <c r="DSX808" s="304"/>
      <c r="DSY808" s="304"/>
      <c r="DSZ808" s="304"/>
      <c r="DTA808" s="304"/>
      <c r="DTB808" s="304"/>
      <c r="DTC808" s="304"/>
      <c r="DTD808" s="304"/>
      <c r="DTE808" s="304"/>
      <c r="DTF808" s="304"/>
      <c r="DTG808" s="304"/>
      <c r="DTH808" s="304"/>
      <c r="DTI808" s="304"/>
      <c r="DTJ808" s="304"/>
      <c r="DTK808" s="304"/>
      <c r="DTL808" s="304"/>
      <c r="DTM808" s="304"/>
      <c r="DTN808" s="304"/>
      <c r="DTO808" s="304"/>
      <c r="DTP808" s="304"/>
      <c r="DTQ808" s="304"/>
      <c r="DTR808" s="304"/>
      <c r="DTS808" s="304"/>
      <c r="DTT808" s="304"/>
      <c r="DTU808" s="304"/>
      <c r="DTV808" s="304"/>
      <c r="DTW808" s="304"/>
      <c r="DTX808" s="304"/>
      <c r="DTY808" s="304"/>
      <c r="DTZ808" s="304"/>
      <c r="DUA808" s="304"/>
      <c r="DUB808" s="304"/>
      <c r="DUC808" s="304"/>
      <c r="DUD808" s="304"/>
      <c r="DUE808" s="304"/>
      <c r="DUF808" s="304"/>
      <c r="DUG808" s="304"/>
      <c r="DUH808" s="304"/>
      <c r="DUI808" s="304"/>
      <c r="DUJ808" s="304"/>
      <c r="DUK808" s="304"/>
      <c r="DUL808" s="304"/>
      <c r="DUM808" s="304"/>
      <c r="DUN808" s="304"/>
      <c r="DUO808" s="304"/>
      <c r="DUP808" s="304"/>
      <c r="DUQ808" s="304"/>
      <c r="DUR808" s="304"/>
      <c r="DUS808" s="304"/>
      <c r="DUT808" s="304"/>
      <c r="DUU808" s="304"/>
      <c r="DUV808" s="304"/>
      <c r="DUW808" s="304"/>
      <c r="DUX808" s="304"/>
      <c r="DUY808" s="304"/>
      <c r="DUZ808" s="304"/>
      <c r="DVA808" s="304"/>
      <c r="DVB808" s="304"/>
      <c r="DVC808" s="304"/>
      <c r="DVD808" s="304"/>
      <c r="DVE808" s="304"/>
      <c r="DVF808" s="304"/>
      <c r="DVG808" s="304"/>
      <c r="DVH808" s="304"/>
      <c r="DVI808" s="304"/>
      <c r="DVJ808" s="304"/>
      <c r="DVK808" s="304"/>
      <c r="DVL808" s="304"/>
      <c r="DVM808" s="304"/>
      <c r="DVN808" s="304"/>
      <c r="DVO808" s="304"/>
      <c r="DVP808" s="304"/>
      <c r="DVQ808" s="304"/>
      <c r="DVR808" s="304"/>
      <c r="DVS808" s="304"/>
      <c r="DVT808" s="304"/>
      <c r="DVU808" s="304"/>
      <c r="DVV808" s="304"/>
      <c r="DVW808" s="304"/>
      <c r="DVX808" s="304"/>
      <c r="DVY808" s="304"/>
      <c r="DVZ808" s="304"/>
      <c r="DWA808" s="304"/>
      <c r="DWB808" s="304"/>
      <c r="DWC808" s="304"/>
      <c r="DWD808" s="304"/>
      <c r="DWE808" s="304"/>
      <c r="DWF808" s="304"/>
      <c r="DWG808" s="304"/>
      <c r="DWH808" s="304"/>
      <c r="DWI808" s="304"/>
      <c r="DWJ808" s="304"/>
      <c r="DWK808" s="304"/>
      <c r="DWL808" s="304"/>
      <c r="DWM808" s="304"/>
      <c r="DWN808" s="304"/>
      <c r="DWO808" s="304"/>
      <c r="DWP808" s="304"/>
      <c r="DWQ808" s="304"/>
      <c r="DWR808" s="304"/>
      <c r="DWS808" s="304"/>
      <c r="DWT808" s="304"/>
      <c r="DWU808" s="304"/>
      <c r="DWV808" s="304"/>
      <c r="DWW808" s="304"/>
      <c r="DWX808" s="304"/>
      <c r="DWY808" s="304"/>
      <c r="DWZ808" s="304"/>
      <c r="DXA808" s="304"/>
      <c r="DXB808" s="304"/>
      <c r="DXC808" s="304"/>
      <c r="DXD808" s="304"/>
      <c r="DXE808" s="304"/>
      <c r="DXF808" s="304"/>
      <c r="DXG808" s="304"/>
      <c r="DXH808" s="304"/>
      <c r="DXI808" s="304"/>
      <c r="DXJ808" s="304"/>
      <c r="DXK808" s="304"/>
      <c r="DXL808" s="304"/>
      <c r="DXM808" s="304"/>
      <c r="DXN808" s="304"/>
      <c r="DXO808" s="304"/>
      <c r="DXP808" s="304"/>
      <c r="DXQ808" s="304"/>
      <c r="DXR808" s="304"/>
      <c r="DXS808" s="304"/>
      <c r="DXT808" s="304"/>
      <c r="DXU808" s="304"/>
      <c r="DXV808" s="304"/>
      <c r="DXW808" s="304"/>
      <c r="DXX808" s="304"/>
      <c r="DXY808" s="304"/>
      <c r="DXZ808" s="304"/>
      <c r="DYA808" s="304"/>
      <c r="DYB808" s="304"/>
      <c r="DYC808" s="304"/>
      <c r="DYD808" s="304"/>
      <c r="DYE808" s="304"/>
      <c r="DYF808" s="304"/>
      <c r="DYG808" s="304"/>
      <c r="DYH808" s="304"/>
      <c r="DYI808" s="304"/>
      <c r="DYJ808" s="304"/>
      <c r="DYK808" s="304"/>
      <c r="DYL808" s="304"/>
      <c r="DYM808" s="304"/>
      <c r="DYN808" s="304"/>
      <c r="DYO808" s="304"/>
      <c r="DYP808" s="304"/>
      <c r="DYQ808" s="304"/>
      <c r="DYR808" s="304"/>
      <c r="DYS808" s="304"/>
      <c r="DYT808" s="304"/>
      <c r="DYU808" s="304"/>
      <c r="DYV808" s="304"/>
      <c r="DYW808" s="304"/>
      <c r="DYX808" s="304"/>
      <c r="DYY808" s="304"/>
      <c r="DYZ808" s="304"/>
      <c r="DZA808" s="304"/>
      <c r="DZB808" s="304"/>
      <c r="DZC808" s="304"/>
      <c r="DZD808" s="304"/>
      <c r="DZE808" s="304"/>
      <c r="DZF808" s="304"/>
      <c r="DZG808" s="304"/>
      <c r="DZH808" s="304"/>
      <c r="DZI808" s="304"/>
      <c r="DZJ808" s="304"/>
      <c r="DZK808" s="304"/>
      <c r="DZL808" s="304"/>
      <c r="DZM808" s="304"/>
      <c r="DZN808" s="304"/>
      <c r="DZO808" s="304"/>
      <c r="DZP808" s="304"/>
      <c r="DZQ808" s="304"/>
      <c r="DZR808" s="304"/>
      <c r="DZS808" s="304"/>
      <c r="DZT808" s="304"/>
      <c r="DZU808" s="304"/>
      <c r="DZV808" s="304"/>
      <c r="DZW808" s="304"/>
      <c r="DZX808" s="304"/>
      <c r="DZY808" s="304"/>
      <c r="DZZ808" s="304"/>
      <c r="EAA808" s="304"/>
      <c r="EAB808" s="304"/>
      <c r="EAC808" s="304"/>
      <c r="EAD808" s="304"/>
      <c r="EAE808" s="304"/>
      <c r="EAF808" s="304"/>
      <c r="EAG808" s="304"/>
      <c r="EAH808" s="304"/>
      <c r="EAI808" s="304"/>
      <c r="EAJ808" s="304"/>
      <c r="EAK808" s="304"/>
      <c r="EAL808" s="304"/>
      <c r="EAM808" s="304"/>
      <c r="EAN808" s="304"/>
      <c r="EAO808" s="304"/>
      <c r="EAP808" s="304"/>
      <c r="EAQ808" s="304"/>
      <c r="EAR808" s="304"/>
      <c r="EAS808" s="304"/>
      <c r="EAT808" s="304"/>
      <c r="EAU808" s="304"/>
      <c r="EAV808" s="304"/>
      <c r="EAW808" s="304"/>
      <c r="EAX808" s="304"/>
      <c r="EAY808" s="304"/>
      <c r="EAZ808" s="304"/>
      <c r="EBA808" s="304"/>
      <c r="EBB808" s="304"/>
      <c r="EBC808" s="304"/>
      <c r="EBD808" s="304"/>
      <c r="EBE808" s="304"/>
      <c r="EBF808" s="304"/>
      <c r="EBG808" s="304"/>
      <c r="EBH808" s="304"/>
      <c r="EBI808" s="304"/>
      <c r="EBJ808" s="304"/>
      <c r="EBK808" s="304"/>
      <c r="EBL808" s="304"/>
      <c r="EBM808" s="304"/>
      <c r="EBN808" s="304"/>
      <c r="EBO808" s="304"/>
      <c r="EBP808" s="304"/>
      <c r="EBQ808" s="304"/>
      <c r="EBR808" s="304"/>
      <c r="EBS808" s="304"/>
      <c r="EBT808" s="304"/>
      <c r="EBU808" s="304"/>
      <c r="EBV808" s="304"/>
      <c r="EBW808" s="304"/>
      <c r="EBX808" s="304"/>
      <c r="EBY808" s="304"/>
      <c r="EBZ808" s="304"/>
      <c r="ECA808" s="304"/>
      <c r="ECB808" s="304"/>
      <c r="ECC808" s="304"/>
      <c r="ECD808" s="304"/>
      <c r="ECE808" s="304"/>
      <c r="ECF808" s="304"/>
      <c r="ECG808" s="304"/>
      <c r="ECH808" s="304"/>
      <c r="ECI808" s="304"/>
      <c r="ECJ808" s="304"/>
      <c r="ECK808" s="304"/>
      <c r="ECL808" s="304"/>
      <c r="ECM808" s="304"/>
      <c r="ECN808" s="304"/>
      <c r="ECO808" s="304"/>
      <c r="ECP808" s="304"/>
      <c r="ECQ808" s="304"/>
      <c r="ECR808" s="304"/>
      <c r="ECS808" s="304"/>
      <c r="ECT808" s="304"/>
      <c r="ECU808" s="304"/>
      <c r="ECV808" s="304"/>
      <c r="ECW808" s="304"/>
      <c r="ECX808" s="304"/>
      <c r="ECY808" s="304"/>
      <c r="ECZ808" s="304"/>
      <c r="EDA808" s="304"/>
      <c r="EDB808" s="304"/>
      <c r="EDC808" s="304"/>
      <c r="EDD808" s="304"/>
      <c r="EDE808" s="304"/>
      <c r="EDF808" s="304"/>
      <c r="EDG808" s="304"/>
      <c r="EDH808" s="304"/>
      <c r="EDI808" s="304"/>
      <c r="EDJ808" s="304"/>
      <c r="EDK808" s="304"/>
      <c r="EDL808" s="304"/>
      <c r="EDM808" s="304"/>
      <c r="EDN808" s="304"/>
      <c r="EDO808" s="304"/>
      <c r="EDP808" s="304"/>
      <c r="EDQ808" s="304"/>
      <c r="EDR808" s="304"/>
      <c r="EDS808" s="304"/>
      <c r="EDT808" s="304"/>
      <c r="EDU808" s="304"/>
      <c r="EDV808" s="304"/>
      <c r="EDW808" s="304"/>
      <c r="EDX808" s="304"/>
      <c r="EDY808" s="304"/>
      <c r="EDZ808" s="304"/>
      <c r="EEA808" s="304"/>
      <c r="EEB808" s="304"/>
      <c r="EEC808" s="304"/>
      <c r="EED808" s="304"/>
      <c r="EEE808" s="304"/>
      <c r="EEF808" s="304"/>
      <c r="EEG808" s="304"/>
      <c r="EEH808" s="304"/>
      <c r="EEI808" s="304"/>
      <c r="EEJ808" s="304"/>
      <c r="EEK808" s="304"/>
      <c r="EEL808" s="304"/>
      <c r="EEM808" s="304"/>
      <c r="EEN808" s="304"/>
      <c r="EEO808" s="304"/>
      <c r="EEP808" s="304"/>
      <c r="EEQ808" s="304"/>
      <c r="EER808" s="304"/>
      <c r="EES808" s="304"/>
      <c r="EET808" s="304"/>
      <c r="EEU808" s="304"/>
      <c r="EEV808" s="304"/>
      <c r="EEW808" s="304"/>
      <c r="EEX808" s="304"/>
      <c r="EEY808" s="304"/>
      <c r="EEZ808" s="304"/>
      <c r="EFA808" s="304"/>
      <c r="EFB808" s="304"/>
      <c r="EFC808" s="304"/>
      <c r="EFD808" s="304"/>
      <c r="EFE808" s="304"/>
      <c r="EFF808" s="304"/>
      <c r="EFG808" s="304"/>
      <c r="EFH808" s="304"/>
      <c r="EFI808" s="304"/>
      <c r="EFJ808" s="304"/>
      <c r="EFK808" s="304"/>
      <c r="EFL808" s="304"/>
      <c r="EFM808" s="304"/>
      <c r="EFN808" s="304"/>
      <c r="EFO808" s="304"/>
      <c r="EFP808" s="304"/>
      <c r="EFQ808" s="304"/>
      <c r="EFR808" s="304"/>
      <c r="EFS808" s="304"/>
      <c r="EFT808" s="304"/>
      <c r="EFU808" s="304"/>
      <c r="EFV808" s="304"/>
      <c r="EFW808" s="304"/>
      <c r="EFX808" s="304"/>
      <c r="EFY808" s="304"/>
      <c r="EFZ808" s="304"/>
      <c r="EGA808" s="304"/>
      <c r="EGB808" s="304"/>
      <c r="EGC808" s="304"/>
      <c r="EGD808" s="304"/>
      <c r="EGE808" s="304"/>
      <c r="EGF808" s="304"/>
      <c r="EGG808" s="304"/>
      <c r="EGH808" s="304"/>
      <c r="EGI808" s="304"/>
      <c r="EGJ808" s="304"/>
      <c r="EGK808" s="304"/>
      <c r="EGL808" s="304"/>
      <c r="EGM808" s="304"/>
      <c r="EGN808" s="304"/>
      <c r="EGO808" s="304"/>
      <c r="EGP808" s="304"/>
      <c r="EGQ808" s="304"/>
      <c r="EGR808" s="304"/>
      <c r="EGS808" s="304"/>
      <c r="EGT808" s="304"/>
      <c r="EGU808" s="304"/>
      <c r="EGV808" s="304"/>
      <c r="EGW808" s="304"/>
      <c r="EGX808" s="304"/>
      <c r="EGY808" s="304"/>
      <c r="EGZ808" s="304"/>
      <c r="EHA808" s="304"/>
      <c r="EHB808" s="304"/>
      <c r="EHC808" s="304"/>
      <c r="EHD808" s="304"/>
      <c r="EHE808" s="304"/>
      <c r="EHF808" s="304"/>
      <c r="EHG808" s="304"/>
      <c r="EHH808" s="304"/>
      <c r="EHI808" s="304"/>
      <c r="EHJ808" s="304"/>
      <c r="EHK808" s="304"/>
      <c r="EHL808" s="304"/>
      <c r="EHM808" s="304"/>
      <c r="EHN808" s="304"/>
      <c r="EHO808" s="304"/>
      <c r="EHP808" s="304"/>
      <c r="EHQ808" s="304"/>
      <c r="EHR808" s="304"/>
      <c r="EHS808" s="304"/>
      <c r="EHT808" s="304"/>
      <c r="EHU808" s="304"/>
      <c r="EHV808" s="304"/>
      <c r="EHW808" s="304"/>
      <c r="EHX808" s="304"/>
      <c r="EHY808" s="304"/>
      <c r="EHZ808" s="304"/>
      <c r="EIA808" s="304"/>
      <c r="EIB808" s="304"/>
      <c r="EIC808" s="304"/>
      <c r="EID808" s="304"/>
      <c r="EIE808" s="304"/>
      <c r="EIF808" s="304"/>
      <c r="EIG808" s="304"/>
      <c r="EIH808" s="304"/>
      <c r="EII808" s="304"/>
      <c r="EIJ808" s="304"/>
      <c r="EIK808" s="304"/>
      <c r="EIL808" s="304"/>
      <c r="EIM808" s="304"/>
      <c r="EIN808" s="304"/>
      <c r="EIO808" s="304"/>
      <c r="EIP808" s="304"/>
      <c r="EIQ808" s="304"/>
      <c r="EIR808" s="304"/>
      <c r="EIS808" s="304"/>
      <c r="EIT808" s="304"/>
      <c r="EIU808" s="304"/>
      <c r="EIV808" s="304"/>
      <c r="EIW808" s="304"/>
      <c r="EIX808" s="304"/>
      <c r="EIY808" s="304"/>
      <c r="EIZ808" s="304"/>
      <c r="EJA808" s="304"/>
      <c r="EJB808" s="304"/>
      <c r="EJC808" s="304"/>
      <c r="EJD808" s="304"/>
      <c r="EJE808" s="304"/>
      <c r="EJF808" s="304"/>
      <c r="EJG808" s="304"/>
      <c r="EJH808" s="304"/>
      <c r="EJI808" s="304"/>
      <c r="EJJ808" s="304"/>
      <c r="EJK808" s="304"/>
      <c r="EJL808" s="304"/>
      <c r="EJM808" s="304"/>
      <c r="EJN808" s="304"/>
      <c r="EJO808" s="304"/>
      <c r="EJP808" s="304"/>
      <c r="EJQ808" s="304"/>
      <c r="EJR808" s="304"/>
      <c r="EJS808" s="304"/>
      <c r="EJT808" s="304"/>
      <c r="EJU808" s="304"/>
      <c r="EJV808" s="304"/>
      <c r="EJW808" s="304"/>
      <c r="EJX808" s="304"/>
      <c r="EJY808" s="304"/>
      <c r="EJZ808" s="304"/>
      <c r="EKA808" s="304"/>
      <c r="EKB808" s="304"/>
      <c r="EKC808" s="304"/>
      <c r="EKD808" s="304"/>
      <c r="EKE808" s="304"/>
      <c r="EKF808" s="304"/>
      <c r="EKG808" s="304"/>
      <c r="EKH808" s="304"/>
      <c r="EKI808" s="304"/>
      <c r="EKJ808" s="304"/>
      <c r="EKK808" s="304"/>
      <c r="EKL808" s="304"/>
      <c r="EKM808" s="304"/>
      <c r="EKN808" s="304"/>
      <c r="EKO808" s="304"/>
      <c r="EKP808" s="304"/>
      <c r="EKQ808" s="304"/>
      <c r="EKR808" s="304"/>
      <c r="EKS808" s="304"/>
      <c r="EKT808" s="304"/>
      <c r="EKU808" s="304"/>
      <c r="EKV808" s="304"/>
      <c r="EKW808" s="304"/>
      <c r="EKX808" s="304"/>
      <c r="EKY808" s="304"/>
      <c r="EKZ808" s="304"/>
      <c r="ELA808" s="304"/>
      <c r="ELB808" s="304"/>
      <c r="ELC808" s="304"/>
      <c r="ELD808" s="304"/>
      <c r="ELE808" s="304"/>
      <c r="ELF808" s="304"/>
      <c r="ELG808" s="304"/>
      <c r="ELH808" s="304"/>
      <c r="ELI808" s="304"/>
      <c r="ELJ808" s="304"/>
      <c r="ELK808" s="304"/>
      <c r="ELL808" s="304"/>
      <c r="ELM808" s="304"/>
      <c r="ELN808" s="304"/>
      <c r="ELO808" s="304"/>
      <c r="ELP808" s="304"/>
      <c r="ELQ808" s="304"/>
      <c r="ELR808" s="304"/>
      <c r="ELS808" s="304"/>
      <c r="ELT808" s="304"/>
      <c r="ELU808" s="304"/>
    </row>
    <row r="809" spans="1:341 1271:3713" s="279" customFormat="1">
      <c r="B809" s="305" t="s">
        <v>770</v>
      </c>
      <c r="C809" s="521">
        <v>4.8599999999999997E-2</v>
      </c>
      <c r="D809" s="167" t="s">
        <v>784</v>
      </c>
      <c r="E809" s="167" t="s">
        <v>756</v>
      </c>
      <c r="S809" s="421"/>
      <c r="T809" s="453"/>
      <c r="U809" s="304"/>
      <c r="V809" s="304"/>
      <c r="W809" s="304"/>
      <c r="X809" s="304"/>
      <c r="Y809" s="304"/>
      <c r="Z809" s="304"/>
      <c r="AA809" s="304"/>
      <c r="AB809" s="304"/>
      <c r="AC809" s="304"/>
      <c r="AD809" s="304"/>
      <c r="AE809" s="304"/>
      <c r="AF809" s="304"/>
      <c r="AG809" s="304"/>
      <c r="AH809" s="304"/>
      <c r="AI809" s="304"/>
      <c r="AJ809" s="304"/>
      <c r="AK809" s="304"/>
      <c r="AL809" s="304"/>
      <c r="AM809" s="304"/>
      <c r="AN809" s="304"/>
      <c r="AO809" s="304"/>
      <c r="AP809" s="304"/>
      <c r="AQ809" s="304"/>
      <c r="AR809" s="304"/>
      <c r="AS809" s="304"/>
      <c r="AT809" s="304"/>
      <c r="AU809" s="304"/>
      <c r="AV809" s="304"/>
      <c r="AW809" s="304"/>
      <c r="AX809" s="304"/>
      <c r="AY809" s="304"/>
      <c r="AZ809" s="304"/>
      <c r="BA809" s="304"/>
      <c r="BB809" s="304"/>
      <c r="BC809" s="304"/>
      <c r="BD809" s="304"/>
      <c r="BE809" s="304"/>
      <c r="BF809" s="304"/>
      <c r="BG809" s="304"/>
      <c r="BH809" s="304"/>
      <c r="BI809" s="304"/>
      <c r="BJ809" s="304"/>
      <c r="BK809" s="304"/>
      <c r="BL809" s="304"/>
      <c r="BM809" s="304"/>
      <c r="BN809" s="304"/>
      <c r="BO809" s="304"/>
      <c r="BP809" s="304"/>
      <c r="BQ809" s="304"/>
      <c r="BR809" s="304"/>
      <c r="BS809" s="304"/>
      <c r="BT809" s="304"/>
      <c r="BU809" s="304"/>
      <c r="BV809" s="304"/>
      <c r="BW809" s="304"/>
      <c r="BX809" s="304"/>
      <c r="BY809" s="304"/>
      <c r="BZ809" s="304"/>
      <c r="CA809" s="304"/>
      <c r="CB809" s="304"/>
      <c r="CC809" s="304"/>
      <c r="CD809" s="304"/>
      <c r="CE809" s="304"/>
      <c r="CF809" s="304"/>
      <c r="CG809" s="304"/>
      <c r="CH809" s="304"/>
      <c r="CI809" s="304"/>
      <c r="CJ809" s="304"/>
      <c r="CK809" s="304"/>
      <c r="CL809" s="304"/>
      <c r="CM809" s="304"/>
      <c r="CN809" s="304"/>
      <c r="CO809" s="304"/>
      <c r="CP809" s="304"/>
      <c r="CQ809" s="304"/>
      <c r="CR809" s="304"/>
      <c r="CS809" s="304"/>
      <c r="CT809" s="304"/>
      <c r="CU809" s="304"/>
      <c r="CV809" s="304"/>
      <c r="CW809" s="304"/>
      <c r="CX809" s="304"/>
      <c r="CY809" s="304"/>
      <c r="CZ809" s="304"/>
      <c r="DA809" s="304"/>
      <c r="DB809" s="304"/>
      <c r="DC809" s="304"/>
      <c r="DD809" s="304"/>
      <c r="DE809" s="304"/>
      <c r="DF809" s="304"/>
      <c r="DG809" s="304"/>
      <c r="DH809" s="304"/>
      <c r="DI809" s="304"/>
      <c r="DJ809" s="304"/>
      <c r="DK809" s="304"/>
      <c r="DL809" s="304"/>
      <c r="DM809" s="304"/>
      <c r="DN809" s="304"/>
      <c r="DO809" s="304"/>
      <c r="DP809" s="304"/>
      <c r="DQ809" s="304"/>
      <c r="DR809" s="304"/>
      <c r="DS809" s="304"/>
      <c r="DT809" s="304"/>
      <c r="DU809" s="304"/>
      <c r="DV809" s="304"/>
      <c r="DW809" s="304"/>
      <c r="DX809" s="304"/>
      <c r="DY809" s="304"/>
      <c r="DZ809" s="304"/>
      <c r="EA809" s="304"/>
      <c r="EB809" s="304"/>
      <c r="EC809" s="304"/>
      <c r="ED809" s="304"/>
      <c r="EE809" s="304"/>
      <c r="EF809" s="304"/>
      <c r="EG809" s="304"/>
      <c r="EH809" s="304"/>
      <c r="EI809" s="304"/>
      <c r="EJ809" s="304"/>
      <c r="EK809" s="304"/>
      <c r="EL809" s="304"/>
      <c r="EM809" s="304"/>
      <c r="EN809" s="304"/>
      <c r="EO809" s="304"/>
      <c r="EP809" s="304"/>
      <c r="EQ809" s="304"/>
      <c r="ER809" s="304"/>
      <c r="ES809" s="304"/>
      <c r="ET809" s="304"/>
      <c r="EU809" s="304"/>
      <c r="EV809" s="304"/>
      <c r="EW809" s="304"/>
      <c r="EX809" s="304"/>
      <c r="EY809" s="304"/>
      <c r="EZ809" s="304"/>
      <c r="FA809" s="304"/>
      <c r="FB809" s="304"/>
      <c r="FC809" s="304"/>
      <c r="FD809" s="304"/>
      <c r="FE809" s="304"/>
      <c r="FF809" s="304"/>
      <c r="FG809" s="304"/>
      <c r="FH809" s="304"/>
      <c r="FI809" s="304"/>
      <c r="FJ809" s="304"/>
      <c r="FK809" s="304"/>
      <c r="FL809" s="304"/>
      <c r="FM809" s="304"/>
      <c r="FN809" s="304"/>
      <c r="FO809" s="304"/>
      <c r="FP809" s="304"/>
      <c r="FQ809" s="304"/>
      <c r="FR809" s="304"/>
      <c r="FS809" s="304"/>
      <c r="FT809" s="304"/>
      <c r="FU809" s="304"/>
      <c r="FV809" s="304"/>
      <c r="FW809" s="304"/>
      <c r="FX809" s="304"/>
      <c r="FY809" s="304"/>
      <c r="FZ809" s="304"/>
      <c r="GA809" s="304"/>
      <c r="GB809" s="304"/>
      <c r="GC809" s="304"/>
      <c r="GD809" s="304"/>
      <c r="GE809" s="304"/>
      <c r="GF809" s="304"/>
      <c r="GG809" s="304"/>
      <c r="GH809" s="304"/>
      <c r="GI809" s="304"/>
      <c r="GJ809" s="304"/>
      <c r="GK809" s="304"/>
      <c r="GL809" s="304"/>
      <c r="GM809" s="304"/>
      <c r="GN809" s="304"/>
      <c r="GO809" s="304"/>
      <c r="GP809" s="304"/>
      <c r="GQ809" s="304"/>
      <c r="GR809" s="304"/>
      <c r="GS809" s="304"/>
      <c r="GT809" s="304"/>
      <c r="GU809" s="304"/>
      <c r="GV809" s="304"/>
      <c r="GW809" s="304"/>
      <c r="GX809" s="304"/>
      <c r="GY809" s="304"/>
      <c r="GZ809" s="304"/>
      <c r="HA809" s="304"/>
      <c r="HB809" s="304"/>
      <c r="HC809" s="304"/>
      <c r="HD809" s="304"/>
      <c r="HE809" s="304"/>
      <c r="HF809" s="304"/>
      <c r="HG809" s="304"/>
      <c r="HH809" s="304"/>
      <c r="HI809" s="304"/>
      <c r="HJ809" s="304"/>
      <c r="HK809" s="304"/>
      <c r="HL809" s="304"/>
      <c r="HM809" s="304"/>
      <c r="HN809" s="304"/>
      <c r="HO809" s="304"/>
      <c r="HP809" s="304"/>
      <c r="HQ809" s="304"/>
      <c r="HR809" s="304"/>
      <c r="HS809" s="304"/>
      <c r="HT809" s="304"/>
      <c r="HU809" s="304"/>
      <c r="HV809" s="304"/>
      <c r="HW809" s="304"/>
      <c r="HX809" s="304"/>
      <c r="HY809" s="304"/>
      <c r="HZ809" s="304"/>
      <c r="IA809" s="304"/>
      <c r="IB809" s="304"/>
      <c r="IC809" s="304"/>
      <c r="ID809" s="304"/>
      <c r="IE809" s="304"/>
      <c r="IF809" s="304"/>
      <c r="IG809" s="304"/>
      <c r="IH809" s="304"/>
      <c r="II809" s="304"/>
      <c r="IJ809" s="304"/>
      <c r="IK809" s="304"/>
      <c r="IL809" s="304"/>
      <c r="IM809" s="304"/>
      <c r="IN809" s="304"/>
      <c r="IO809" s="304"/>
      <c r="IP809" s="304"/>
      <c r="IQ809" s="304"/>
      <c r="IR809" s="304"/>
      <c r="IS809" s="304"/>
      <c r="IT809" s="304"/>
      <c r="IU809" s="304"/>
      <c r="IV809" s="304"/>
      <c r="IW809" s="304"/>
      <c r="IX809" s="304"/>
      <c r="IY809" s="304"/>
      <c r="IZ809" s="304"/>
      <c r="JA809" s="304"/>
      <c r="JB809" s="304"/>
      <c r="JC809" s="304"/>
      <c r="JD809" s="304"/>
      <c r="JE809" s="304"/>
      <c r="JF809" s="304"/>
      <c r="JG809" s="304"/>
      <c r="JH809" s="304"/>
      <c r="JI809" s="304"/>
      <c r="JJ809" s="304"/>
      <c r="JK809" s="304"/>
      <c r="JL809" s="304"/>
      <c r="JM809" s="304"/>
      <c r="JN809" s="304"/>
      <c r="JO809" s="304"/>
      <c r="JP809" s="304"/>
      <c r="JQ809" s="304"/>
      <c r="JR809" s="304"/>
      <c r="JS809" s="304"/>
      <c r="JT809" s="304"/>
      <c r="JU809" s="304"/>
      <c r="JV809" s="304"/>
      <c r="JW809" s="304"/>
      <c r="JX809" s="304"/>
      <c r="JY809" s="304"/>
      <c r="JZ809" s="304"/>
      <c r="KA809" s="304"/>
      <c r="KB809" s="304"/>
      <c r="KC809" s="304"/>
      <c r="KD809" s="304"/>
      <c r="KE809" s="304"/>
      <c r="KF809" s="304"/>
      <c r="KG809" s="304"/>
      <c r="KH809" s="304"/>
      <c r="KI809" s="304"/>
      <c r="KJ809" s="304"/>
      <c r="KK809" s="304"/>
      <c r="KL809" s="304"/>
      <c r="KM809" s="304"/>
      <c r="KN809" s="304"/>
      <c r="KO809" s="304"/>
      <c r="KP809" s="304"/>
      <c r="KQ809" s="304"/>
      <c r="KR809" s="304"/>
      <c r="KS809" s="304"/>
      <c r="KT809" s="304"/>
      <c r="KU809" s="304"/>
      <c r="KV809" s="304"/>
      <c r="KW809" s="304"/>
      <c r="KX809" s="304"/>
      <c r="KY809" s="304"/>
      <c r="KZ809" s="304"/>
      <c r="LA809" s="304"/>
      <c r="LB809" s="304"/>
      <c r="LC809" s="304"/>
      <c r="LD809" s="304"/>
      <c r="LE809" s="304"/>
      <c r="LF809" s="304"/>
      <c r="LG809" s="304"/>
      <c r="LH809" s="304"/>
      <c r="LI809" s="304"/>
      <c r="LJ809" s="304"/>
      <c r="LK809" s="304"/>
      <c r="LL809" s="304"/>
      <c r="LM809" s="304"/>
      <c r="LN809" s="304"/>
      <c r="LO809" s="304"/>
      <c r="LP809" s="304"/>
      <c r="LQ809" s="304"/>
      <c r="LR809" s="304"/>
      <c r="LS809" s="304"/>
      <c r="LT809" s="304"/>
      <c r="LU809" s="304"/>
      <c r="LV809" s="304"/>
      <c r="LW809" s="304"/>
      <c r="LX809" s="304"/>
      <c r="LY809" s="304"/>
      <c r="LZ809" s="304"/>
      <c r="MA809" s="304"/>
      <c r="MB809" s="304"/>
      <c r="MC809" s="304"/>
      <c r="AVW809" s="304"/>
      <c r="AVX809" s="304"/>
      <c r="AVY809" s="304"/>
      <c r="AVZ809" s="304"/>
      <c r="AWA809" s="304"/>
      <c r="AWB809" s="304"/>
      <c r="AWC809" s="304"/>
      <c r="AWD809" s="304"/>
      <c r="AWE809" s="304"/>
      <c r="AWF809" s="304"/>
      <c r="AWG809" s="304"/>
      <c r="AWH809" s="304"/>
      <c r="AWI809" s="304"/>
      <c r="AWJ809" s="304"/>
      <c r="AWK809" s="304"/>
      <c r="AWL809" s="304"/>
      <c r="AWM809" s="304"/>
      <c r="AWN809" s="304"/>
      <c r="AWO809" s="304"/>
      <c r="AWP809" s="304"/>
      <c r="AWQ809" s="304"/>
      <c r="AWR809" s="304"/>
      <c r="AWS809" s="304"/>
      <c r="AWT809" s="304"/>
      <c r="AWU809" s="304"/>
      <c r="AWV809" s="304"/>
      <c r="AWW809" s="304"/>
      <c r="AWX809" s="304"/>
      <c r="AWY809" s="304"/>
      <c r="AWZ809" s="304"/>
      <c r="AXA809" s="304"/>
      <c r="AXB809" s="304"/>
      <c r="AXC809" s="304"/>
      <c r="AXD809" s="304"/>
      <c r="AXE809" s="304"/>
      <c r="AXF809" s="304"/>
      <c r="AXG809" s="304"/>
      <c r="AXH809" s="304"/>
      <c r="AXI809" s="304"/>
      <c r="AXJ809" s="304"/>
      <c r="AXK809" s="304"/>
      <c r="AXL809" s="304"/>
      <c r="AXM809" s="304"/>
      <c r="AXN809" s="304"/>
      <c r="AXO809" s="304"/>
      <c r="AXP809" s="304"/>
      <c r="AXQ809" s="304"/>
      <c r="AXR809" s="304"/>
      <c r="AXS809" s="304"/>
      <c r="AXT809" s="304"/>
      <c r="AXU809" s="304"/>
      <c r="AXV809" s="304"/>
      <c r="AXW809" s="304"/>
      <c r="AXX809" s="304"/>
      <c r="AXY809" s="304"/>
      <c r="AXZ809" s="304"/>
      <c r="AYA809" s="304"/>
      <c r="AYB809" s="304"/>
      <c r="AYC809" s="304"/>
      <c r="AYD809" s="304"/>
      <c r="AYE809" s="304"/>
      <c r="AYF809" s="304"/>
      <c r="AYG809" s="304"/>
      <c r="AYH809" s="304"/>
      <c r="AYI809" s="304"/>
      <c r="AYJ809" s="304"/>
      <c r="AYK809" s="304"/>
      <c r="AYL809" s="304"/>
      <c r="AYM809" s="304"/>
      <c r="AYN809" s="304"/>
      <c r="AYO809" s="304"/>
      <c r="AYP809" s="304"/>
      <c r="AYQ809" s="304"/>
      <c r="AYR809" s="304"/>
      <c r="AYS809" s="304"/>
      <c r="AYT809" s="304"/>
      <c r="AYU809" s="304"/>
      <c r="AYV809" s="304"/>
      <c r="AYW809" s="304"/>
      <c r="AYX809" s="304"/>
      <c r="AYY809" s="304"/>
      <c r="AYZ809" s="304"/>
      <c r="AZA809" s="304"/>
      <c r="AZB809" s="304"/>
      <c r="AZC809" s="304"/>
      <c r="AZD809" s="304"/>
      <c r="AZE809" s="304"/>
      <c r="AZF809" s="304"/>
      <c r="AZG809" s="304"/>
      <c r="AZH809" s="304"/>
      <c r="AZI809" s="304"/>
      <c r="AZJ809" s="304"/>
      <c r="AZK809" s="304"/>
      <c r="AZL809" s="304"/>
      <c r="AZM809" s="304"/>
      <c r="AZN809" s="304"/>
      <c r="AZO809" s="304"/>
      <c r="AZP809" s="304"/>
      <c r="AZQ809" s="304"/>
      <c r="AZR809" s="304"/>
      <c r="AZS809" s="304"/>
      <c r="AZT809" s="304"/>
      <c r="AZU809" s="304"/>
      <c r="AZV809" s="304"/>
      <c r="AZW809" s="304"/>
      <c r="AZX809" s="304"/>
      <c r="AZY809" s="304"/>
      <c r="AZZ809" s="304"/>
      <c r="BAA809" s="304"/>
      <c r="BAB809" s="304"/>
      <c r="BAC809" s="304"/>
      <c r="BAD809" s="304"/>
      <c r="BAE809" s="304"/>
      <c r="BAF809" s="304"/>
      <c r="BAG809" s="304"/>
      <c r="BAH809" s="304"/>
      <c r="BAI809" s="304"/>
      <c r="BAJ809" s="304"/>
      <c r="BAK809" s="304"/>
      <c r="BAL809" s="304"/>
      <c r="BAM809" s="304"/>
      <c r="BAN809" s="304"/>
      <c r="BAO809" s="304"/>
      <c r="BAP809" s="304"/>
      <c r="BAQ809" s="304"/>
      <c r="BAR809" s="304"/>
      <c r="BAS809" s="304"/>
      <c r="BAT809" s="304"/>
      <c r="BAU809" s="304"/>
      <c r="BAV809" s="304"/>
      <c r="BAW809" s="304"/>
      <c r="BAX809" s="304"/>
      <c r="BAY809" s="304"/>
      <c r="BAZ809" s="304"/>
      <c r="BBA809" s="304"/>
      <c r="BBB809" s="304"/>
      <c r="BBC809" s="304"/>
      <c r="BBD809" s="304"/>
      <c r="BBE809" s="304"/>
      <c r="BBF809" s="304"/>
      <c r="BBG809" s="304"/>
      <c r="BBH809" s="304"/>
      <c r="BBI809" s="304"/>
      <c r="BBJ809" s="304"/>
      <c r="BBK809" s="304"/>
      <c r="BBL809" s="304"/>
      <c r="BBM809" s="304"/>
      <c r="BBN809" s="304"/>
      <c r="BBO809" s="304"/>
      <c r="BBP809" s="304"/>
      <c r="BBQ809" s="304"/>
      <c r="BBR809" s="304"/>
      <c r="BBS809" s="304"/>
      <c r="BBT809" s="304"/>
      <c r="BBU809" s="304"/>
      <c r="BBV809" s="304"/>
      <c r="BBW809" s="304"/>
      <c r="BBX809" s="304"/>
      <c r="BBY809" s="304"/>
      <c r="BBZ809" s="304"/>
      <c r="BCA809" s="304"/>
      <c r="BCB809" s="304"/>
      <c r="BCC809" s="304"/>
      <c r="BCD809" s="304"/>
      <c r="BCE809" s="304"/>
      <c r="BCF809" s="304"/>
      <c r="BCG809" s="304"/>
      <c r="BCH809" s="304"/>
      <c r="BCI809" s="304"/>
      <c r="BCJ809" s="304"/>
      <c r="BCK809" s="304"/>
      <c r="BCL809" s="304"/>
      <c r="BCM809" s="304"/>
      <c r="BCN809" s="304"/>
      <c r="BCO809" s="304"/>
      <c r="BCP809" s="304"/>
      <c r="BCQ809" s="304"/>
      <c r="BCR809" s="304"/>
      <c r="BCS809" s="304"/>
      <c r="BCT809" s="304"/>
      <c r="BCU809" s="304"/>
      <c r="BCV809" s="304"/>
      <c r="BCW809" s="304"/>
      <c r="BCX809" s="304"/>
      <c r="BCY809" s="304"/>
      <c r="BCZ809" s="304"/>
      <c r="BDA809" s="304"/>
      <c r="BDB809" s="304"/>
      <c r="BDC809" s="304"/>
      <c r="BDD809" s="304"/>
      <c r="BDE809" s="304"/>
      <c r="BDF809" s="304"/>
      <c r="BDG809" s="304"/>
      <c r="BDH809" s="304"/>
      <c r="BDI809" s="304"/>
      <c r="BDJ809" s="304"/>
      <c r="BDK809" s="304"/>
      <c r="BDL809" s="304"/>
      <c r="BDM809" s="304"/>
      <c r="BDN809" s="304"/>
      <c r="BDO809" s="304"/>
      <c r="BDP809" s="304"/>
      <c r="BDQ809" s="304"/>
      <c r="BDR809" s="304"/>
      <c r="BDS809" s="304"/>
      <c r="BDT809" s="304"/>
      <c r="BDU809" s="304"/>
      <c r="BDV809" s="304"/>
      <c r="BDW809" s="304"/>
      <c r="BDX809" s="304"/>
      <c r="BDY809" s="304"/>
      <c r="BDZ809" s="304"/>
      <c r="BEA809" s="304"/>
      <c r="BEB809" s="304"/>
      <c r="BEC809" s="304"/>
      <c r="BED809" s="304"/>
      <c r="BEE809" s="304"/>
      <c r="BEF809" s="304"/>
      <c r="BEG809" s="304"/>
      <c r="BEH809" s="304"/>
      <c r="BEI809" s="304"/>
      <c r="BEJ809" s="304"/>
      <c r="BEK809" s="304"/>
      <c r="BEL809" s="304"/>
      <c r="BEM809" s="304"/>
      <c r="BEN809" s="304"/>
      <c r="BEO809" s="304"/>
      <c r="BEP809" s="304"/>
      <c r="BEQ809" s="304"/>
      <c r="BER809" s="304"/>
      <c r="BES809" s="304"/>
      <c r="BET809" s="304"/>
      <c r="BEU809" s="304"/>
      <c r="BEV809" s="304"/>
      <c r="BEW809" s="304"/>
      <c r="BEX809" s="304"/>
      <c r="BEY809" s="304"/>
      <c r="BEZ809" s="304"/>
      <c r="BFA809" s="304"/>
      <c r="BFB809" s="304"/>
      <c r="BFC809" s="304"/>
      <c r="BFD809" s="304"/>
      <c r="BFE809" s="304"/>
      <c r="BFF809" s="304"/>
      <c r="BFG809" s="304"/>
      <c r="BFH809" s="304"/>
      <c r="BFI809" s="304"/>
      <c r="BFJ809" s="304"/>
      <c r="BFK809" s="304"/>
      <c r="BFL809" s="304"/>
      <c r="BFM809" s="304"/>
      <c r="BFN809" s="304"/>
      <c r="BFO809" s="304"/>
      <c r="BFP809" s="304"/>
      <c r="BFQ809" s="304"/>
      <c r="BFR809" s="304"/>
      <c r="BFS809" s="304"/>
      <c r="BFT809" s="304"/>
      <c r="BFU809" s="304"/>
      <c r="BFV809" s="304"/>
      <c r="BFW809" s="304"/>
      <c r="BFX809" s="304"/>
      <c r="BFY809" s="304"/>
      <c r="BFZ809" s="304"/>
      <c r="BGA809" s="304"/>
      <c r="BGB809" s="304"/>
      <c r="BGC809" s="304"/>
      <c r="BGD809" s="304"/>
      <c r="BGE809" s="304"/>
      <c r="BGF809" s="304"/>
      <c r="BGG809" s="304"/>
      <c r="BGH809" s="304"/>
      <c r="BGI809" s="304"/>
      <c r="BGJ809" s="304"/>
      <c r="BGK809" s="304"/>
      <c r="BGL809" s="304"/>
      <c r="BGM809" s="304"/>
      <c r="BGN809" s="304"/>
      <c r="BGO809" s="304"/>
      <c r="BGP809" s="304"/>
      <c r="BGQ809" s="304"/>
      <c r="BGR809" s="304"/>
      <c r="BGS809" s="304"/>
      <c r="BGT809" s="304"/>
      <c r="BGU809" s="304"/>
      <c r="BGV809" s="304"/>
      <c r="BGW809" s="304"/>
      <c r="BGX809" s="304"/>
      <c r="BGY809" s="304"/>
      <c r="BGZ809" s="304"/>
      <c r="BHA809" s="304"/>
      <c r="BHB809" s="304"/>
      <c r="BHC809" s="304"/>
      <c r="BHD809" s="304"/>
      <c r="BHE809" s="304"/>
      <c r="BHF809" s="304"/>
      <c r="BHG809" s="304"/>
      <c r="BHH809" s="304"/>
      <c r="BHI809" s="304"/>
      <c r="BHJ809" s="304"/>
      <c r="BHK809" s="304"/>
      <c r="BHL809" s="304"/>
      <c r="BHM809" s="304"/>
      <c r="BHN809" s="304"/>
      <c r="BHO809" s="304"/>
      <c r="BHP809" s="304"/>
      <c r="BHQ809" s="304"/>
      <c r="BHR809" s="304"/>
      <c r="BHS809" s="304"/>
      <c r="BHT809" s="304"/>
      <c r="BHU809" s="304"/>
      <c r="BHV809" s="304"/>
      <c r="BHW809" s="304"/>
      <c r="BHX809" s="304"/>
      <c r="BHY809" s="304"/>
      <c r="BHZ809" s="304"/>
      <c r="BIA809" s="304"/>
      <c r="BIB809" s="304"/>
      <c r="BIC809" s="304"/>
      <c r="BID809" s="304"/>
      <c r="BIE809" s="304"/>
      <c r="BIF809" s="304"/>
      <c r="BIG809" s="304"/>
      <c r="BIH809" s="304"/>
      <c r="BII809" s="304"/>
      <c r="BIJ809" s="304"/>
      <c r="BIK809" s="304"/>
      <c r="BIL809" s="304"/>
      <c r="BIM809" s="304"/>
      <c r="BIN809" s="304"/>
      <c r="BIO809" s="304"/>
      <c r="BIP809" s="304"/>
      <c r="BIQ809" s="304"/>
      <c r="BIR809" s="304"/>
      <c r="BIS809" s="304"/>
      <c r="BIT809" s="304"/>
      <c r="BIU809" s="304"/>
      <c r="BIV809" s="304"/>
      <c r="BIW809" s="304"/>
      <c r="BIX809" s="304"/>
      <c r="BIY809" s="304"/>
      <c r="BIZ809" s="304"/>
      <c r="BJA809" s="304"/>
      <c r="BJB809" s="304"/>
      <c r="BJC809" s="304"/>
      <c r="BJD809" s="304"/>
      <c r="BJE809" s="304"/>
      <c r="BJF809" s="304"/>
      <c r="BJG809" s="304"/>
      <c r="BJH809" s="304"/>
      <c r="BJI809" s="304"/>
      <c r="BJJ809" s="304"/>
      <c r="BJK809" s="304"/>
      <c r="BJL809" s="304"/>
      <c r="BJM809" s="304"/>
      <c r="BJN809" s="304"/>
      <c r="BJO809" s="304"/>
      <c r="BJP809" s="304"/>
      <c r="BJQ809" s="304"/>
      <c r="BJR809" s="304"/>
      <c r="BJS809" s="304"/>
      <c r="BJT809" s="304"/>
      <c r="BJU809" s="304"/>
      <c r="BJV809" s="304"/>
      <c r="BJW809" s="304"/>
      <c r="BJX809" s="304"/>
      <c r="BJY809" s="304"/>
      <c r="BJZ809" s="304"/>
      <c r="BKA809" s="304"/>
      <c r="BKB809" s="304"/>
      <c r="BKC809" s="304"/>
      <c r="BKD809" s="304"/>
      <c r="BKE809" s="304"/>
      <c r="BKF809" s="304"/>
      <c r="BKG809" s="304"/>
      <c r="BKH809" s="304"/>
      <c r="BKI809" s="304"/>
      <c r="BKJ809" s="304"/>
      <c r="BKK809" s="304"/>
      <c r="BKL809" s="304"/>
      <c r="BKM809" s="304"/>
      <c r="BKN809" s="304"/>
      <c r="BKO809" s="304"/>
      <c r="BKP809" s="304"/>
      <c r="BKQ809" s="304"/>
      <c r="BKR809" s="304"/>
      <c r="BKS809" s="304"/>
      <c r="BKT809" s="304"/>
      <c r="BKU809" s="304"/>
      <c r="BKV809" s="304"/>
      <c r="BKW809" s="304"/>
      <c r="BKX809" s="304"/>
      <c r="BKY809" s="304"/>
      <c r="BKZ809" s="304"/>
      <c r="BLA809" s="304"/>
      <c r="BLB809" s="304"/>
      <c r="BLC809" s="304"/>
      <c r="BLD809" s="304"/>
      <c r="BLE809" s="304"/>
      <c r="BLF809" s="304"/>
      <c r="BLG809" s="304"/>
      <c r="BLH809" s="304"/>
      <c r="BLI809" s="304"/>
      <c r="BLJ809" s="304"/>
      <c r="BLK809" s="304"/>
      <c r="BLL809" s="304"/>
      <c r="BLM809" s="304"/>
      <c r="BLN809" s="304"/>
      <c r="BLO809" s="304"/>
      <c r="BLP809" s="304"/>
      <c r="BLQ809" s="304"/>
      <c r="BLR809" s="304"/>
      <c r="BLS809" s="304"/>
      <c r="BLT809" s="304"/>
      <c r="BLU809" s="304"/>
      <c r="BLV809" s="304"/>
      <c r="BLW809" s="304"/>
      <c r="BLX809" s="304"/>
      <c r="BLY809" s="304"/>
      <c r="BLZ809" s="304"/>
      <c r="BMA809" s="304"/>
      <c r="BMB809" s="304"/>
      <c r="BMC809" s="304"/>
      <c r="BMD809" s="304"/>
      <c r="BME809" s="304"/>
      <c r="BMF809" s="304"/>
      <c r="BMG809" s="304"/>
      <c r="BMH809" s="304"/>
      <c r="BMI809" s="304"/>
      <c r="BMJ809" s="304"/>
      <c r="BMK809" s="304"/>
      <c r="BML809" s="304"/>
      <c r="BMM809" s="304"/>
      <c r="BMN809" s="304"/>
      <c r="BMO809" s="304"/>
      <c r="BMP809" s="304"/>
      <c r="BMQ809" s="304"/>
      <c r="BMR809" s="304"/>
      <c r="BMS809" s="304"/>
      <c r="BMT809" s="304"/>
      <c r="BMU809" s="304"/>
      <c r="BMV809" s="304"/>
      <c r="BMW809" s="304"/>
      <c r="BMX809" s="304"/>
      <c r="BMY809" s="304"/>
      <c r="BMZ809" s="304"/>
      <c r="BNA809" s="304"/>
      <c r="BNB809" s="304"/>
      <c r="BNC809" s="304"/>
      <c r="BND809" s="304"/>
      <c r="BNE809" s="304"/>
      <c r="BNF809" s="304"/>
      <c r="BNG809" s="304"/>
      <c r="BNH809" s="304"/>
      <c r="BNI809" s="304"/>
      <c r="BNJ809" s="304"/>
      <c r="BNK809" s="304"/>
      <c r="BNL809" s="304"/>
      <c r="BNM809" s="304"/>
      <c r="BNN809" s="304"/>
      <c r="BNO809" s="304"/>
      <c r="BNP809" s="304"/>
      <c r="BNQ809" s="304"/>
      <c r="BNR809" s="304"/>
      <c r="BNS809" s="304"/>
      <c r="BNT809" s="304"/>
      <c r="BNU809" s="304"/>
      <c r="BNV809" s="304"/>
      <c r="BNW809" s="304"/>
      <c r="BNX809" s="304"/>
      <c r="BNY809" s="304"/>
      <c r="BNZ809" s="304"/>
      <c r="BOA809" s="304"/>
      <c r="BOB809" s="304"/>
      <c r="BOC809" s="304"/>
      <c r="BOD809" s="304"/>
      <c r="BOE809" s="304"/>
      <c r="BOF809" s="304"/>
      <c r="BOG809" s="304"/>
      <c r="BOH809" s="304"/>
      <c r="BOI809" s="304"/>
      <c r="BOJ809" s="304"/>
      <c r="BOK809" s="304"/>
      <c r="BOL809" s="304"/>
      <c r="BOM809" s="304"/>
      <c r="BON809" s="304"/>
      <c r="BOO809" s="304"/>
      <c r="BOP809" s="304"/>
      <c r="BOQ809" s="304"/>
      <c r="BOR809" s="304"/>
      <c r="BOS809" s="304"/>
      <c r="BOT809" s="304"/>
      <c r="BOU809" s="304"/>
      <c r="BOV809" s="304"/>
      <c r="BOW809" s="304"/>
      <c r="BOX809" s="304"/>
      <c r="BOY809" s="304"/>
      <c r="BOZ809" s="304"/>
      <c r="BPA809" s="304"/>
      <c r="BPB809" s="304"/>
      <c r="BPC809" s="304"/>
      <c r="BPD809" s="304"/>
      <c r="BPE809" s="304"/>
      <c r="BPF809" s="304"/>
      <c r="BPG809" s="304"/>
      <c r="BPH809" s="304"/>
      <c r="BPI809" s="304"/>
      <c r="BPJ809" s="304"/>
      <c r="BPK809" s="304"/>
      <c r="BPL809" s="304"/>
      <c r="BPM809" s="304"/>
      <c r="BPN809" s="304"/>
      <c r="BPO809" s="304"/>
      <c r="BPP809" s="304"/>
      <c r="BPQ809" s="304"/>
      <c r="BPR809" s="304"/>
      <c r="BPS809" s="304"/>
      <c r="BPT809" s="304"/>
      <c r="BPU809" s="304"/>
      <c r="BPV809" s="304"/>
      <c r="BPW809" s="304"/>
      <c r="BPX809" s="304"/>
      <c r="BPY809" s="304"/>
      <c r="BPZ809" s="304"/>
      <c r="BQA809" s="304"/>
      <c r="BQB809" s="304"/>
      <c r="BQC809" s="304"/>
      <c r="BQD809" s="304"/>
      <c r="BQE809" s="304"/>
      <c r="BQF809" s="304"/>
      <c r="BQG809" s="304"/>
      <c r="BQH809" s="304"/>
      <c r="BQI809" s="304"/>
      <c r="BQJ809" s="304"/>
      <c r="BQK809" s="304"/>
      <c r="BQL809" s="304"/>
      <c r="BQM809" s="304"/>
      <c r="BQN809" s="304"/>
      <c r="BQO809" s="304"/>
      <c r="BQP809" s="304"/>
      <c r="BQQ809" s="304"/>
      <c r="BQR809" s="304"/>
      <c r="BQS809" s="304"/>
      <c r="BQT809" s="304"/>
      <c r="BQU809" s="304"/>
      <c r="BQV809" s="304"/>
      <c r="BQW809" s="304"/>
      <c r="BQX809" s="304"/>
      <c r="BQY809" s="304"/>
      <c r="BQZ809" s="304"/>
      <c r="BRA809" s="304"/>
      <c r="BRB809" s="304"/>
      <c r="BRC809" s="304"/>
      <c r="BRD809" s="304"/>
      <c r="BRE809" s="304"/>
      <c r="BRF809" s="304"/>
      <c r="BRG809" s="304"/>
      <c r="BRH809" s="304"/>
      <c r="BRI809" s="304"/>
      <c r="BRJ809" s="304"/>
      <c r="BRK809" s="304"/>
      <c r="BRL809" s="304"/>
      <c r="BRM809" s="304"/>
      <c r="BRN809" s="304"/>
      <c r="BRO809" s="304"/>
      <c r="BRP809" s="304"/>
      <c r="BRQ809" s="304"/>
      <c r="BRR809" s="304"/>
      <c r="BRS809" s="304"/>
      <c r="BRT809" s="304"/>
      <c r="BRU809" s="304"/>
      <c r="BRV809" s="304"/>
      <c r="BRW809" s="304"/>
      <c r="BRX809" s="304"/>
      <c r="BRY809" s="304"/>
      <c r="BRZ809" s="304"/>
      <c r="BSA809" s="304"/>
      <c r="BSB809" s="304"/>
      <c r="BSC809" s="304"/>
      <c r="BSD809" s="304"/>
      <c r="BSE809" s="304"/>
      <c r="BSF809" s="304"/>
      <c r="BSG809" s="304"/>
      <c r="BSH809" s="304"/>
      <c r="BSI809" s="304"/>
      <c r="BSJ809" s="304"/>
      <c r="BSK809" s="304"/>
      <c r="BSL809" s="304"/>
      <c r="BSM809" s="304"/>
      <c r="BSN809" s="304"/>
      <c r="BSO809" s="304"/>
      <c r="BSP809" s="304"/>
      <c r="BSQ809" s="304"/>
      <c r="BSR809" s="304"/>
      <c r="BSS809" s="304"/>
      <c r="BST809" s="304"/>
      <c r="BSU809" s="304"/>
      <c r="BSV809" s="304"/>
      <c r="BSW809" s="304"/>
      <c r="BSX809" s="304"/>
      <c r="BSY809" s="304"/>
      <c r="BSZ809" s="304"/>
      <c r="BTA809" s="304"/>
      <c r="BTB809" s="304"/>
      <c r="BTC809" s="304"/>
      <c r="BTD809" s="304"/>
      <c r="BTE809" s="304"/>
      <c r="BTF809" s="304"/>
      <c r="BTG809" s="304"/>
      <c r="BTH809" s="304"/>
      <c r="BTI809" s="304"/>
      <c r="BTJ809" s="304"/>
      <c r="BTK809" s="304"/>
      <c r="BTL809" s="304"/>
      <c r="BTM809" s="304"/>
      <c r="BTN809" s="304"/>
      <c r="BTO809" s="304"/>
      <c r="BTP809" s="304"/>
      <c r="BTQ809" s="304"/>
      <c r="BTR809" s="304"/>
      <c r="BTS809" s="304"/>
      <c r="BTT809" s="304"/>
      <c r="BTU809" s="304"/>
      <c r="BTV809" s="304"/>
      <c r="BTW809" s="304"/>
      <c r="BTX809" s="304"/>
      <c r="BTY809" s="304"/>
      <c r="BTZ809" s="304"/>
      <c r="BUA809" s="304"/>
      <c r="BUB809" s="304"/>
      <c r="BUC809" s="304"/>
      <c r="BUD809" s="304"/>
      <c r="BUE809" s="304"/>
      <c r="BUF809" s="304"/>
      <c r="BUG809" s="304"/>
      <c r="BUH809" s="304"/>
      <c r="BUI809" s="304"/>
      <c r="BUJ809" s="304"/>
      <c r="BUK809" s="304"/>
      <c r="BUL809" s="304"/>
      <c r="BUM809" s="304"/>
      <c r="BUN809" s="304"/>
      <c r="BUO809" s="304"/>
      <c r="BUP809" s="304"/>
      <c r="BUQ809" s="304"/>
      <c r="BUR809" s="304"/>
      <c r="BUS809" s="304"/>
      <c r="BUT809" s="304"/>
      <c r="BUU809" s="304"/>
      <c r="BUV809" s="304"/>
      <c r="BUW809" s="304"/>
      <c r="BUX809" s="304"/>
      <c r="BUY809" s="304"/>
      <c r="BUZ809" s="304"/>
      <c r="BVA809" s="304"/>
      <c r="BVB809" s="304"/>
      <c r="BVC809" s="304"/>
      <c r="BVD809" s="304"/>
      <c r="BVE809" s="304"/>
      <c r="BVF809" s="304"/>
      <c r="BVG809" s="304"/>
      <c r="BVH809" s="304"/>
      <c r="BVI809" s="304"/>
      <c r="BVJ809" s="304"/>
      <c r="BVK809" s="304"/>
      <c r="BVL809" s="304"/>
      <c r="BVM809" s="304"/>
      <c r="BVN809" s="304"/>
      <c r="BVO809" s="304"/>
      <c r="BVP809" s="304"/>
      <c r="BVQ809" s="304"/>
      <c r="BVR809" s="304"/>
      <c r="BVS809" s="304"/>
      <c r="BVT809" s="304"/>
      <c r="BVU809" s="304"/>
      <c r="BVV809" s="304"/>
      <c r="BVW809" s="304"/>
      <c r="BVX809" s="304"/>
      <c r="BVY809" s="304"/>
      <c r="BVZ809" s="304"/>
      <c r="BWA809" s="304"/>
      <c r="BWB809" s="304"/>
      <c r="BWC809" s="304"/>
      <c r="BWD809" s="304"/>
      <c r="BWE809" s="304"/>
      <c r="BWF809" s="304"/>
      <c r="BWG809" s="304"/>
      <c r="BWH809" s="304"/>
      <c r="BWI809" s="304"/>
      <c r="BWJ809" s="304"/>
      <c r="BWK809" s="304"/>
      <c r="BWL809" s="304"/>
      <c r="BWM809" s="304"/>
      <c r="BWN809" s="304"/>
      <c r="BWO809" s="304"/>
      <c r="BWP809" s="304"/>
      <c r="BWQ809" s="304"/>
      <c r="BWR809" s="304"/>
      <c r="BWS809" s="304"/>
      <c r="BWT809" s="304"/>
      <c r="BWU809" s="304"/>
      <c r="BWV809" s="304"/>
      <c r="BWW809" s="304"/>
      <c r="BWX809" s="304"/>
      <c r="BWY809" s="304"/>
      <c r="BWZ809" s="304"/>
      <c r="BXA809" s="304"/>
      <c r="BXB809" s="304"/>
      <c r="BXC809" s="304"/>
      <c r="BXD809" s="304"/>
      <c r="BXE809" s="304"/>
      <c r="BXF809" s="304"/>
      <c r="BXG809" s="304"/>
      <c r="BXH809" s="304"/>
      <c r="BXI809" s="304"/>
      <c r="BXJ809" s="304"/>
      <c r="BXK809" s="304"/>
      <c r="BXL809" s="304"/>
      <c r="BXM809" s="304"/>
      <c r="BXN809" s="304"/>
      <c r="BXO809" s="304"/>
      <c r="BXP809" s="304"/>
      <c r="BXQ809" s="304"/>
      <c r="BXR809" s="304"/>
      <c r="BXS809" s="304"/>
      <c r="BXT809" s="304"/>
      <c r="BXU809" s="304"/>
      <c r="BXV809" s="304"/>
      <c r="BXW809" s="304"/>
      <c r="BXX809" s="304"/>
      <c r="BXY809" s="304"/>
      <c r="BXZ809" s="304"/>
      <c r="BYA809" s="304"/>
      <c r="BYB809" s="304"/>
      <c r="BYC809" s="304"/>
      <c r="BYD809" s="304"/>
      <c r="BYE809" s="304"/>
      <c r="BYF809" s="304"/>
      <c r="BYG809" s="304"/>
      <c r="BYH809" s="304"/>
      <c r="BYI809" s="304"/>
      <c r="BYJ809" s="304"/>
      <c r="BYK809" s="304"/>
      <c r="BYL809" s="304"/>
      <c r="BYM809" s="304"/>
      <c r="BYN809" s="304"/>
      <c r="BYO809" s="304"/>
      <c r="BYP809" s="304"/>
      <c r="BYQ809" s="304"/>
      <c r="BYR809" s="304"/>
      <c r="BYS809" s="304"/>
      <c r="BYT809" s="304"/>
      <c r="BYU809" s="304"/>
      <c r="BYV809" s="304"/>
      <c r="BYW809" s="304"/>
      <c r="BYX809" s="304"/>
      <c r="BYY809" s="304"/>
      <c r="BYZ809" s="304"/>
      <c r="BZA809" s="304"/>
      <c r="BZB809" s="304"/>
      <c r="BZC809" s="304"/>
      <c r="BZD809" s="304"/>
      <c r="BZE809" s="304"/>
      <c r="BZF809" s="304"/>
      <c r="BZG809" s="304"/>
      <c r="BZH809" s="304"/>
      <c r="BZI809" s="304"/>
      <c r="BZJ809" s="304"/>
      <c r="BZK809" s="304"/>
      <c r="BZL809" s="304"/>
      <c r="BZM809" s="304"/>
      <c r="BZN809" s="304"/>
      <c r="BZO809" s="304"/>
      <c r="BZP809" s="304"/>
      <c r="BZQ809" s="304"/>
      <c r="BZR809" s="304"/>
      <c r="BZS809" s="304"/>
      <c r="BZT809" s="304"/>
      <c r="BZU809" s="304"/>
      <c r="BZV809" s="304"/>
      <c r="BZW809" s="304"/>
      <c r="BZX809" s="304"/>
      <c r="BZY809" s="304"/>
      <c r="BZZ809" s="304"/>
      <c r="CAA809" s="304"/>
      <c r="CAB809" s="304"/>
      <c r="CAC809" s="304"/>
      <c r="CAD809" s="304"/>
      <c r="CAE809" s="304"/>
      <c r="CAF809" s="304"/>
      <c r="CAG809" s="304"/>
      <c r="CAH809" s="304"/>
      <c r="CAI809" s="304"/>
      <c r="CAJ809" s="304"/>
      <c r="CAK809" s="304"/>
      <c r="CAL809" s="304"/>
      <c r="CAM809" s="304"/>
      <c r="CAN809" s="304"/>
      <c r="CAO809" s="304"/>
      <c r="CAP809" s="304"/>
      <c r="CAQ809" s="304"/>
      <c r="CAR809" s="304"/>
      <c r="CAS809" s="304"/>
      <c r="CAT809" s="304"/>
      <c r="CAU809" s="304"/>
      <c r="CAV809" s="304"/>
      <c r="CAW809" s="304"/>
      <c r="CAX809" s="304"/>
      <c r="CAY809" s="304"/>
      <c r="CAZ809" s="304"/>
      <c r="CBA809" s="304"/>
      <c r="CBB809" s="304"/>
      <c r="CBC809" s="304"/>
      <c r="CBD809" s="304"/>
      <c r="CBE809" s="304"/>
      <c r="CBF809" s="304"/>
      <c r="CBG809" s="304"/>
      <c r="CBH809" s="304"/>
      <c r="CBI809" s="304"/>
      <c r="CBJ809" s="304"/>
      <c r="CBK809" s="304"/>
      <c r="CBL809" s="304"/>
      <c r="CBM809" s="304"/>
      <c r="CBN809" s="304"/>
      <c r="CBO809" s="304"/>
      <c r="CBP809" s="304"/>
      <c r="CBQ809" s="304"/>
      <c r="CBR809" s="304"/>
      <c r="CBS809" s="304"/>
      <c r="CBT809" s="304"/>
      <c r="CBU809" s="304"/>
      <c r="CBV809" s="304"/>
      <c r="CBW809" s="304"/>
      <c r="CBX809" s="304"/>
      <c r="CBY809" s="304"/>
      <c r="CBZ809" s="304"/>
      <c r="CCA809" s="304"/>
      <c r="CCB809" s="304"/>
      <c r="CCC809" s="304"/>
      <c r="CCD809" s="304"/>
      <c r="CCE809" s="304"/>
      <c r="CCF809" s="304"/>
      <c r="CCG809" s="304"/>
      <c r="CCH809" s="304"/>
      <c r="CCI809" s="304"/>
      <c r="CCJ809" s="304"/>
      <c r="CCK809" s="304"/>
      <c r="CCL809" s="304"/>
      <c r="CCM809" s="304"/>
      <c r="CCN809" s="304"/>
      <c r="CCO809" s="304"/>
      <c r="CCP809" s="304"/>
      <c r="CCQ809" s="304"/>
      <c r="CCR809" s="304"/>
      <c r="CCS809" s="304"/>
      <c r="CCT809" s="304"/>
      <c r="CCU809" s="304"/>
      <c r="CCV809" s="304"/>
      <c r="CCW809" s="304"/>
      <c r="CCX809" s="304"/>
      <c r="CCY809" s="304"/>
      <c r="CCZ809" s="304"/>
      <c r="CDA809" s="304"/>
      <c r="CDB809" s="304"/>
      <c r="CDC809" s="304"/>
      <c r="CDD809" s="304"/>
      <c r="CDE809" s="304"/>
      <c r="CDF809" s="304"/>
      <c r="CDG809" s="304"/>
      <c r="CDH809" s="304"/>
      <c r="CDI809" s="304"/>
      <c r="CDJ809" s="304"/>
      <c r="CDK809" s="304"/>
      <c r="CDL809" s="304"/>
      <c r="CDM809" s="304"/>
      <c r="CDN809" s="304"/>
      <c r="CDO809" s="304"/>
      <c r="CDP809" s="304"/>
      <c r="CDQ809" s="304"/>
      <c r="CDR809" s="304"/>
      <c r="CDS809" s="304"/>
      <c r="CDT809" s="304"/>
      <c r="CDU809" s="304"/>
      <c r="CDV809" s="304"/>
      <c r="CDW809" s="304"/>
      <c r="CDX809" s="304"/>
      <c r="CDY809" s="304"/>
      <c r="CDZ809" s="304"/>
      <c r="CEA809" s="304"/>
      <c r="CEB809" s="304"/>
      <c r="CEC809" s="304"/>
      <c r="CED809" s="304"/>
      <c r="CEE809" s="304"/>
      <c r="CEF809" s="304"/>
      <c r="CEG809" s="304"/>
      <c r="CEH809" s="304"/>
      <c r="CEI809" s="304"/>
      <c r="CEJ809" s="304"/>
      <c r="CEK809" s="304"/>
      <c r="CEL809" s="304"/>
      <c r="CEM809" s="304"/>
      <c r="CEN809" s="304"/>
      <c r="CEO809" s="304"/>
      <c r="CEP809" s="304"/>
      <c r="CEQ809" s="304"/>
      <c r="CER809" s="304"/>
      <c r="CES809" s="304"/>
      <c r="CET809" s="304"/>
      <c r="CEU809" s="304"/>
      <c r="CEV809" s="304"/>
      <c r="CEW809" s="304"/>
      <c r="CEX809" s="304"/>
      <c r="CEY809" s="304"/>
      <c r="CEZ809" s="304"/>
      <c r="CFA809" s="304"/>
      <c r="CFB809" s="304"/>
      <c r="CFC809" s="304"/>
      <c r="CFD809" s="304"/>
      <c r="CFE809" s="304"/>
      <c r="CFF809" s="304"/>
      <c r="CFG809" s="304"/>
      <c r="CFH809" s="304"/>
      <c r="CFI809" s="304"/>
      <c r="CFJ809" s="304"/>
      <c r="CFK809" s="304"/>
      <c r="CFL809" s="304"/>
      <c r="CFM809" s="304"/>
      <c r="CFN809" s="304"/>
      <c r="CFO809" s="304"/>
      <c r="CFP809" s="304"/>
      <c r="CFQ809" s="304"/>
      <c r="CFR809" s="304"/>
      <c r="CFS809" s="304"/>
      <c r="CFT809" s="304"/>
      <c r="CFU809" s="304"/>
      <c r="CFV809" s="304"/>
      <c r="CFW809" s="304"/>
      <c r="CFX809" s="304"/>
      <c r="CFY809" s="304"/>
      <c r="CFZ809" s="304"/>
      <c r="CGA809" s="304"/>
      <c r="CGB809" s="304"/>
      <c r="CGC809" s="304"/>
      <c r="CGD809" s="304"/>
      <c r="CGE809" s="304"/>
      <c r="CGF809" s="304"/>
      <c r="CGG809" s="304"/>
      <c r="CGH809" s="304"/>
      <c r="CGI809" s="304"/>
      <c r="CGJ809" s="304"/>
      <c r="CGK809" s="304"/>
      <c r="CGL809" s="304"/>
      <c r="CGM809" s="304"/>
      <c r="CGN809" s="304"/>
      <c r="CGO809" s="304"/>
      <c r="CGP809" s="304"/>
      <c r="CGQ809" s="304"/>
      <c r="CGR809" s="304"/>
      <c r="CGS809" s="304"/>
      <c r="CGT809" s="304"/>
      <c r="CGU809" s="304"/>
      <c r="CGV809" s="304"/>
      <c r="CGW809" s="304"/>
      <c r="CGX809" s="304"/>
      <c r="CGY809" s="304"/>
      <c r="CGZ809" s="304"/>
      <c r="CHA809" s="304"/>
      <c r="CHB809" s="304"/>
      <c r="CHC809" s="304"/>
      <c r="CHD809" s="304"/>
      <c r="CHE809" s="304"/>
      <c r="CHF809" s="304"/>
      <c r="CHG809" s="304"/>
      <c r="CHH809" s="304"/>
      <c r="CHI809" s="304"/>
      <c r="CHJ809" s="304"/>
      <c r="CHK809" s="304"/>
      <c r="CHL809" s="304"/>
      <c r="CHM809" s="304"/>
      <c r="CHN809" s="304"/>
      <c r="CHO809" s="304"/>
      <c r="CHP809" s="304"/>
      <c r="CHQ809" s="304"/>
      <c r="CHR809" s="304"/>
      <c r="CHS809" s="304"/>
      <c r="CHT809" s="304"/>
      <c r="CHU809" s="304"/>
      <c r="CHV809" s="304"/>
      <c r="CHW809" s="304"/>
      <c r="CHX809" s="304"/>
      <c r="CHY809" s="304"/>
      <c r="CHZ809" s="304"/>
      <c r="CIA809" s="304"/>
      <c r="CIB809" s="304"/>
      <c r="CIC809" s="304"/>
      <c r="CID809" s="304"/>
      <c r="CIE809" s="304"/>
      <c r="CIF809" s="304"/>
      <c r="CIG809" s="304"/>
      <c r="CIH809" s="304"/>
      <c r="CII809" s="304"/>
      <c r="CIJ809" s="304"/>
      <c r="CIK809" s="304"/>
      <c r="CIL809" s="304"/>
      <c r="CIM809" s="304"/>
      <c r="CIN809" s="304"/>
      <c r="CIO809" s="304"/>
      <c r="CIP809" s="304"/>
      <c r="CIQ809" s="304"/>
      <c r="CIR809" s="304"/>
      <c r="CIS809" s="304"/>
      <c r="CIT809" s="304"/>
      <c r="CIU809" s="304"/>
      <c r="CIV809" s="304"/>
      <c r="CIW809" s="304"/>
      <c r="CIX809" s="304"/>
      <c r="CIY809" s="304"/>
      <c r="CIZ809" s="304"/>
      <c r="CJA809" s="304"/>
      <c r="CJB809" s="304"/>
      <c r="CJC809" s="304"/>
      <c r="CJD809" s="304"/>
      <c r="CJE809" s="304"/>
      <c r="CJF809" s="304"/>
      <c r="CJG809" s="304"/>
      <c r="CJH809" s="304"/>
      <c r="CJI809" s="304"/>
      <c r="CJJ809" s="304"/>
      <c r="CJK809" s="304"/>
      <c r="CJL809" s="304"/>
      <c r="CJM809" s="304"/>
      <c r="CJN809" s="304"/>
      <c r="CJO809" s="304"/>
      <c r="CJP809" s="304"/>
      <c r="CJQ809" s="304"/>
      <c r="CJR809" s="304"/>
      <c r="CJS809" s="304"/>
      <c r="CJT809" s="304"/>
      <c r="CJU809" s="304"/>
      <c r="CJV809" s="304"/>
      <c r="CJW809" s="304"/>
      <c r="CJX809" s="304"/>
      <c r="CJY809" s="304"/>
      <c r="CJZ809" s="304"/>
      <c r="CKA809" s="304"/>
      <c r="CKB809" s="304"/>
      <c r="CKC809" s="304"/>
      <c r="CKD809" s="304"/>
      <c r="CKE809" s="304"/>
      <c r="CKF809" s="304"/>
      <c r="CKG809" s="304"/>
      <c r="CKH809" s="304"/>
      <c r="CKI809" s="304"/>
      <c r="CKJ809" s="304"/>
      <c r="CKK809" s="304"/>
      <c r="CKL809" s="304"/>
      <c r="CKM809" s="304"/>
      <c r="CKN809" s="304"/>
      <c r="CKO809" s="304"/>
      <c r="CKP809" s="304"/>
      <c r="CKQ809" s="304"/>
      <c r="CKR809" s="304"/>
      <c r="CKS809" s="304"/>
      <c r="CKT809" s="304"/>
      <c r="CKU809" s="304"/>
      <c r="CKV809" s="304"/>
      <c r="CKW809" s="304"/>
      <c r="CKX809" s="304"/>
      <c r="CKY809" s="304"/>
      <c r="CKZ809" s="304"/>
      <c r="CLA809" s="304"/>
      <c r="CLB809" s="304"/>
      <c r="CLC809" s="304"/>
      <c r="CLD809" s="304"/>
      <c r="CLE809" s="304"/>
      <c r="CLF809" s="304"/>
      <c r="CLG809" s="304"/>
      <c r="CLH809" s="304"/>
      <c r="CLI809" s="304"/>
      <c r="CLJ809" s="304"/>
      <c r="CLK809" s="304"/>
      <c r="CLL809" s="304"/>
      <c r="CLM809" s="304"/>
      <c r="CLN809" s="304"/>
      <c r="CLO809" s="304"/>
      <c r="CLP809" s="304"/>
      <c r="CLQ809" s="304"/>
      <c r="CLR809" s="304"/>
      <c r="CLS809" s="304"/>
      <c r="CLT809" s="304"/>
      <c r="CLU809" s="304"/>
      <c r="CLV809" s="304"/>
      <c r="CLW809" s="304"/>
      <c r="CLX809" s="304"/>
      <c r="CLY809" s="304"/>
      <c r="CLZ809" s="304"/>
      <c r="CMA809" s="304"/>
      <c r="CMB809" s="304"/>
      <c r="CMC809" s="304"/>
      <c r="CMD809" s="304"/>
      <c r="CME809" s="304"/>
      <c r="CMF809" s="304"/>
      <c r="CMG809" s="304"/>
      <c r="CMH809" s="304"/>
      <c r="CMI809" s="304"/>
      <c r="CMJ809" s="304"/>
      <c r="CMK809" s="304"/>
      <c r="CML809" s="304"/>
      <c r="CMM809" s="304"/>
      <c r="CMN809" s="304"/>
      <c r="CMO809" s="304"/>
      <c r="CMP809" s="304"/>
      <c r="CMQ809" s="304"/>
      <c r="CMR809" s="304"/>
      <c r="CMS809" s="304"/>
      <c r="CMT809" s="304"/>
      <c r="CMU809" s="304"/>
      <c r="CMV809" s="304"/>
      <c r="CMW809" s="304"/>
      <c r="CMX809" s="304"/>
      <c r="CMY809" s="304"/>
      <c r="CMZ809" s="304"/>
      <c r="CNA809" s="304"/>
      <c r="CNB809" s="304"/>
      <c r="CNC809" s="304"/>
      <c r="CND809" s="304"/>
      <c r="CNE809" s="304"/>
      <c r="CNF809" s="304"/>
      <c r="CNG809" s="304"/>
      <c r="CNH809" s="304"/>
      <c r="CNI809" s="304"/>
      <c r="CNJ809" s="304"/>
      <c r="CNK809" s="304"/>
      <c r="CNL809" s="304"/>
      <c r="CNM809" s="304"/>
      <c r="CNN809" s="304"/>
      <c r="CNO809" s="304"/>
      <c r="CNP809" s="304"/>
      <c r="CNQ809" s="304"/>
      <c r="CNR809" s="304"/>
      <c r="CNS809" s="304"/>
      <c r="CNT809" s="304"/>
      <c r="CNU809" s="304"/>
      <c r="CNV809" s="304"/>
      <c r="CNW809" s="304"/>
      <c r="CNX809" s="304"/>
      <c r="CNY809" s="304"/>
      <c r="CNZ809" s="304"/>
      <c r="COA809" s="304"/>
      <c r="COB809" s="304"/>
      <c r="COC809" s="304"/>
      <c r="COD809" s="304"/>
      <c r="COE809" s="304"/>
      <c r="COF809" s="304"/>
      <c r="COG809" s="304"/>
      <c r="COH809" s="304"/>
      <c r="COI809" s="304"/>
      <c r="COJ809" s="304"/>
      <c r="COK809" s="304"/>
      <c r="COL809" s="304"/>
      <c r="COM809" s="304"/>
      <c r="CON809" s="304"/>
      <c r="COO809" s="304"/>
      <c r="COP809" s="304"/>
      <c r="COQ809" s="304"/>
      <c r="COR809" s="304"/>
      <c r="COS809" s="304"/>
      <c r="COT809" s="304"/>
      <c r="COU809" s="304"/>
      <c r="COV809" s="304"/>
      <c r="COW809" s="304"/>
      <c r="COX809" s="304"/>
      <c r="COY809" s="304"/>
      <c r="COZ809" s="304"/>
      <c r="CPA809" s="304"/>
      <c r="CPB809" s="304"/>
      <c r="CPC809" s="304"/>
      <c r="CPD809" s="304"/>
      <c r="CPE809" s="304"/>
      <c r="CPF809" s="304"/>
      <c r="CPG809" s="304"/>
      <c r="CPH809" s="304"/>
      <c r="CPI809" s="304"/>
      <c r="CPJ809" s="304"/>
      <c r="CPK809" s="304"/>
      <c r="CPL809" s="304"/>
      <c r="CPM809" s="304"/>
      <c r="CPN809" s="304"/>
      <c r="CPO809" s="304"/>
      <c r="CPP809" s="304"/>
      <c r="CPQ809" s="304"/>
      <c r="CPR809" s="304"/>
      <c r="CPS809" s="304"/>
      <c r="CPT809" s="304"/>
      <c r="CPU809" s="304"/>
      <c r="CPV809" s="304"/>
      <c r="CPW809" s="304"/>
      <c r="CPX809" s="304"/>
      <c r="CPY809" s="304"/>
      <c r="CPZ809" s="304"/>
      <c r="CQA809" s="304"/>
      <c r="CQB809" s="304"/>
      <c r="CQC809" s="304"/>
      <c r="CQD809" s="304"/>
      <c r="CQE809" s="304"/>
      <c r="CQF809" s="304"/>
      <c r="CQG809" s="304"/>
      <c r="CQH809" s="304"/>
      <c r="CQI809" s="304"/>
      <c r="CQJ809" s="304"/>
      <c r="CQK809" s="304"/>
      <c r="CQL809" s="304"/>
      <c r="CQM809" s="304"/>
      <c r="CQN809" s="304"/>
      <c r="CQO809" s="304"/>
      <c r="CQP809" s="304"/>
      <c r="CQQ809" s="304"/>
      <c r="CQR809" s="304"/>
      <c r="CQS809" s="304"/>
      <c r="CQT809" s="304"/>
      <c r="CQU809" s="304"/>
      <c r="CQV809" s="304"/>
      <c r="CQW809" s="304"/>
      <c r="CQX809" s="304"/>
      <c r="CQY809" s="304"/>
      <c r="CQZ809" s="304"/>
      <c r="CRA809" s="304"/>
      <c r="CRB809" s="304"/>
      <c r="CRC809" s="304"/>
      <c r="CRD809" s="304"/>
      <c r="CRE809" s="304"/>
      <c r="CRF809" s="304"/>
      <c r="CRG809" s="304"/>
      <c r="CRH809" s="304"/>
      <c r="CRI809" s="304"/>
      <c r="CRJ809" s="304"/>
      <c r="CRK809" s="304"/>
      <c r="CRL809" s="304"/>
      <c r="CRM809" s="304"/>
      <c r="CRN809" s="304"/>
      <c r="CRO809" s="304"/>
      <c r="CRP809" s="304"/>
      <c r="CRQ809" s="304"/>
      <c r="CRR809" s="304"/>
      <c r="CRS809" s="304"/>
      <c r="CRT809" s="304"/>
      <c r="CRU809" s="304"/>
      <c r="CRV809" s="304"/>
      <c r="CRW809" s="304"/>
      <c r="CRX809" s="304"/>
      <c r="CRY809" s="304"/>
      <c r="CRZ809" s="304"/>
      <c r="CSA809" s="304"/>
      <c r="CSB809" s="304"/>
      <c r="CSC809" s="304"/>
      <c r="CSD809" s="304"/>
      <c r="CSE809" s="304"/>
      <c r="CSF809" s="304"/>
      <c r="CSG809" s="304"/>
      <c r="CSH809" s="304"/>
      <c r="CSI809" s="304"/>
      <c r="CSJ809" s="304"/>
      <c r="CSK809" s="304"/>
      <c r="CSL809" s="304"/>
      <c r="CSM809" s="304"/>
      <c r="CSN809" s="304"/>
      <c r="CSO809" s="304"/>
      <c r="CSP809" s="304"/>
      <c r="CSQ809" s="304"/>
      <c r="CSR809" s="304"/>
      <c r="CSS809" s="304"/>
      <c r="CST809" s="304"/>
      <c r="CSU809" s="304"/>
      <c r="CSV809" s="304"/>
      <c r="CSW809" s="304"/>
      <c r="CSX809" s="304"/>
      <c r="CSY809" s="304"/>
      <c r="CSZ809" s="304"/>
      <c r="CTA809" s="304"/>
      <c r="CTB809" s="304"/>
      <c r="CTC809" s="304"/>
      <c r="CTD809" s="304"/>
      <c r="CTE809" s="304"/>
      <c r="CTF809" s="304"/>
      <c r="CTG809" s="304"/>
      <c r="CTH809" s="304"/>
      <c r="CTI809" s="304"/>
      <c r="CTJ809" s="304"/>
      <c r="CTK809" s="304"/>
      <c r="CTL809" s="304"/>
      <c r="CTM809" s="304"/>
      <c r="CTN809" s="304"/>
      <c r="CTO809" s="304"/>
      <c r="CTP809" s="304"/>
      <c r="CTQ809" s="304"/>
      <c r="CTR809" s="304"/>
      <c r="CTS809" s="304"/>
      <c r="CTT809" s="304"/>
      <c r="CTU809" s="304"/>
      <c r="CTV809" s="304"/>
      <c r="CTW809" s="304"/>
      <c r="CTX809" s="304"/>
      <c r="CTY809" s="304"/>
      <c r="CTZ809" s="304"/>
      <c r="CUA809" s="304"/>
      <c r="CUB809" s="304"/>
      <c r="CUC809" s="304"/>
      <c r="CUD809" s="304"/>
      <c r="CUE809" s="304"/>
      <c r="CUF809" s="304"/>
      <c r="CUG809" s="304"/>
      <c r="CUH809" s="304"/>
      <c r="CUI809" s="304"/>
      <c r="CUJ809" s="304"/>
      <c r="CUK809" s="304"/>
      <c r="CUL809" s="304"/>
      <c r="CUM809" s="304"/>
      <c r="CUN809" s="304"/>
      <c r="CUO809" s="304"/>
      <c r="CUP809" s="304"/>
      <c r="CUQ809" s="304"/>
      <c r="CUR809" s="304"/>
      <c r="CUS809" s="304"/>
      <c r="CUT809" s="304"/>
      <c r="CUU809" s="304"/>
      <c r="CUV809" s="304"/>
      <c r="CUW809" s="304"/>
      <c r="CUX809" s="304"/>
      <c r="CUY809" s="304"/>
      <c r="CUZ809" s="304"/>
      <c r="CVA809" s="304"/>
      <c r="CVB809" s="304"/>
      <c r="CVC809" s="304"/>
      <c r="CVD809" s="304"/>
      <c r="CVE809" s="304"/>
      <c r="CVF809" s="304"/>
      <c r="CVG809" s="304"/>
      <c r="CVH809" s="304"/>
      <c r="CVI809" s="304"/>
      <c r="CVJ809" s="304"/>
      <c r="CVK809" s="304"/>
      <c r="CVL809" s="304"/>
      <c r="CVM809" s="304"/>
      <c r="CVN809" s="304"/>
      <c r="CVO809" s="304"/>
      <c r="CVP809" s="304"/>
      <c r="CVQ809" s="304"/>
      <c r="CVR809" s="304"/>
      <c r="CVS809" s="304"/>
      <c r="CVT809" s="304"/>
      <c r="CVU809" s="304"/>
      <c r="CVV809" s="304"/>
      <c r="CVW809" s="304"/>
      <c r="CVX809" s="304"/>
      <c r="CVY809" s="304"/>
      <c r="CVZ809" s="304"/>
      <c r="CWA809" s="304"/>
      <c r="CWB809" s="304"/>
      <c r="CWC809" s="304"/>
      <c r="CWD809" s="304"/>
      <c r="CWE809" s="304"/>
      <c r="CWF809" s="304"/>
      <c r="CWG809" s="304"/>
      <c r="CWH809" s="304"/>
      <c r="CWI809" s="304"/>
      <c r="CWJ809" s="304"/>
      <c r="CWK809" s="304"/>
      <c r="CWL809" s="304"/>
      <c r="CWM809" s="304"/>
      <c r="CWN809" s="304"/>
      <c r="CWO809" s="304"/>
      <c r="CWP809" s="304"/>
      <c r="CWQ809" s="304"/>
      <c r="CWR809" s="304"/>
      <c r="CWS809" s="304"/>
      <c r="CWT809" s="304"/>
      <c r="CWU809" s="304"/>
      <c r="CWV809" s="304"/>
      <c r="CWW809" s="304"/>
      <c r="CWX809" s="304"/>
      <c r="CWY809" s="304"/>
      <c r="CWZ809" s="304"/>
      <c r="CXA809" s="304"/>
      <c r="CXB809" s="304"/>
      <c r="CXC809" s="304"/>
      <c r="CXD809" s="304"/>
      <c r="CXE809" s="304"/>
      <c r="CXF809" s="304"/>
      <c r="CXG809" s="304"/>
      <c r="CXH809" s="304"/>
      <c r="CXI809" s="304"/>
      <c r="CXJ809" s="304"/>
      <c r="CXK809" s="304"/>
      <c r="CXL809" s="304"/>
      <c r="CXM809" s="304"/>
      <c r="CXN809" s="304"/>
      <c r="CXO809" s="304"/>
      <c r="CXP809" s="304"/>
      <c r="CXQ809" s="304"/>
      <c r="CXR809" s="304"/>
      <c r="CXS809" s="304"/>
      <c r="CXT809" s="304"/>
      <c r="CXU809" s="304"/>
      <c r="CXV809" s="304"/>
      <c r="CXW809" s="304"/>
      <c r="CXX809" s="304"/>
      <c r="CXY809" s="304"/>
      <c r="CXZ809" s="304"/>
      <c r="CYA809" s="304"/>
      <c r="CYB809" s="304"/>
      <c r="CYC809" s="304"/>
      <c r="CYD809" s="304"/>
      <c r="CYE809" s="304"/>
      <c r="CYF809" s="304"/>
      <c r="CYG809" s="304"/>
      <c r="CYH809" s="304"/>
      <c r="CYI809" s="304"/>
      <c r="CYJ809" s="304"/>
      <c r="CYK809" s="304"/>
      <c r="CYL809" s="304"/>
      <c r="CYM809" s="304"/>
      <c r="CYN809" s="304"/>
      <c r="CYO809" s="304"/>
      <c r="CYP809" s="304"/>
      <c r="CYQ809" s="304"/>
      <c r="CYR809" s="304"/>
      <c r="CYS809" s="304"/>
      <c r="CYT809" s="304"/>
      <c r="CYU809" s="304"/>
      <c r="CYV809" s="304"/>
      <c r="CYW809" s="304"/>
      <c r="CYX809" s="304"/>
      <c r="CYY809" s="304"/>
      <c r="CYZ809" s="304"/>
      <c r="CZA809" s="304"/>
      <c r="CZB809" s="304"/>
      <c r="CZC809" s="304"/>
      <c r="CZD809" s="304"/>
      <c r="CZE809" s="304"/>
      <c r="CZF809" s="304"/>
      <c r="CZG809" s="304"/>
      <c r="CZH809" s="304"/>
      <c r="CZI809" s="304"/>
      <c r="CZJ809" s="304"/>
      <c r="CZK809" s="304"/>
      <c r="CZL809" s="304"/>
      <c r="CZM809" s="304"/>
      <c r="CZN809" s="304"/>
      <c r="CZO809" s="304"/>
      <c r="CZP809" s="304"/>
      <c r="CZQ809" s="304"/>
      <c r="CZR809" s="304"/>
      <c r="CZS809" s="304"/>
      <c r="CZT809" s="304"/>
      <c r="CZU809" s="304"/>
      <c r="CZV809" s="304"/>
      <c r="CZW809" s="304"/>
      <c r="CZX809" s="304"/>
      <c r="CZY809" s="304"/>
      <c r="CZZ809" s="304"/>
      <c r="DAA809" s="304"/>
      <c r="DAB809" s="304"/>
      <c r="DAC809" s="304"/>
      <c r="DAD809" s="304"/>
      <c r="DAE809" s="304"/>
      <c r="DAF809" s="304"/>
      <c r="DAG809" s="304"/>
      <c r="DAH809" s="304"/>
      <c r="DAI809" s="304"/>
      <c r="DAJ809" s="304"/>
      <c r="DAK809" s="304"/>
      <c r="DAL809" s="304"/>
      <c r="DAM809" s="304"/>
      <c r="DAN809" s="304"/>
      <c r="DAO809" s="304"/>
      <c r="DAP809" s="304"/>
      <c r="DAQ809" s="304"/>
      <c r="DAR809" s="304"/>
      <c r="DAS809" s="304"/>
      <c r="DAT809" s="304"/>
      <c r="DAU809" s="304"/>
      <c r="DAV809" s="304"/>
      <c r="DAW809" s="304"/>
      <c r="DAX809" s="304"/>
      <c r="DAY809" s="304"/>
      <c r="DAZ809" s="304"/>
      <c r="DBA809" s="304"/>
      <c r="DBB809" s="304"/>
      <c r="DBC809" s="304"/>
      <c r="DBD809" s="304"/>
      <c r="DBE809" s="304"/>
      <c r="DBF809" s="304"/>
      <c r="DBG809" s="304"/>
      <c r="DBH809" s="304"/>
      <c r="DBI809" s="304"/>
      <c r="DBJ809" s="304"/>
      <c r="DBK809" s="304"/>
      <c r="DBL809" s="304"/>
      <c r="DBM809" s="304"/>
      <c r="DBN809" s="304"/>
      <c r="DBO809" s="304"/>
      <c r="DBP809" s="304"/>
      <c r="DBQ809" s="304"/>
      <c r="DBR809" s="304"/>
      <c r="DBS809" s="304"/>
      <c r="DBT809" s="304"/>
      <c r="DBU809" s="304"/>
      <c r="DBV809" s="304"/>
      <c r="DBW809" s="304"/>
      <c r="DBX809" s="304"/>
      <c r="DBY809" s="304"/>
      <c r="DBZ809" s="304"/>
      <c r="DCA809" s="304"/>
      <c r="DCB809" s="304"/>
      <c r="DCC809" s="304"/>
      <c r="DCD809" s="304"/>
      <c r="DCE809" s="304"/>
      <c r="DCF809" s="304"/>
      <c r="DCG809" s="304"/>
      <c r="DCH809" s="304"/>
      <c r="DCI809" s="304"/>
      <c r="DCJ809" s="304"/>
      <c r="DCK809" s="304"/>
      <c r="DCL809" s="304"/>
      <c r="DCM809" s="304"/>
      <c r="DCN809" s="304"/>
      <c r="DCO809" s="304"/>
      <c r="DCP809" s="304"/>
      <c r="DCQ809" s="304"/>
      <c r="DCR809" s="304"/>
      <c r="DCS809" s="304"/>
      <c r="DCT809" s="304"/>
      <c r="DCU809" s="304"/>
      <c r="DCV809" s="304"/>
      <c r="DCW809" s="304"/>
      <c r="DCX809" s="304"/>
      <c r="DCY809" s="304"/>
      <c r="DCZ809" s="304"/>
      <c r="DDA809" s="304"/>
      <c r="DDB809" s="304"/>
      <c r="DDC809" s="304"/>
      <c r="DDD809" s="304"/>
      <c r="DDE809" s="304"/>
      <c r="DDF809" s="304"/>
      <c r="DDG809" s="304"/>
      <c r="DDH809" s="304"/>
      <c r="DDI809" s="304"/>
      <c r="DDJ809" s="304"/>
      <c r="DDK809" s="304"/>
      <c r="DDL809" s="304"/>
      <c r="DDM809" s="304"/>
      <c r="DDN809" s="304"/>
      <c r="DDO809" s="304"/>
      <c r="DDP809" s="304"/>
      <c r="DDQ809" s="304"/>
      <c r="DDR809" s="304"/>
      <c r="DDS809" s="304"/>
      <c r="DDT809" s="304"/>
      <c r="DDU809" s="304"/>
      <c r="DDV809" s="304"/>
      <c r="DDW809" s="304"/>
      <c r="DDX809" s="304"/>
      <c r="DDY809" s="304"/>
      <c r="DDZ809" s="304"/>
      <c r="DEA809" s="304"/>
      <c r="DEB809" s="304"/>
      <c r="DEC809" s="304"/>
      <c r="DED809" s="304"/>
      <c r="DEE809" s="304"/>
      <c r="DEF809" s="304"/>
      <c r="DEG809" s="304"/>
      <c r="DEH809" s="304"/>
      <c r="DEI809" s="304"/>
      <c r="DEJ809" s="304"/>
      <c r="DEK809" s="304"/>
      <c r="DEL809" s="304"/>
      <c r="DEM809" s="304"/>
      <c r="DEN809" s="304"/>
      <c r="DEO809" s="304"/>
      <c r="DEP809" s="304"/>
      <c r="DEQ809" s="304"/>
      <c r="DER809" s="304"/>
      <c r="DES809" s="304"/>
      <c r="DET809" s="304"/>
      <c r="DEU809" s="304"/>
      <c r="DEV809" s="304"/>
      <c r="DEW809" s="304"/>
      <c r="DEX809" s="304"/>
      <c r="DEY809" s="304"/>
      <c r="DEZ809" s="304"/>
      <c r="DFA809" s="304"/>
      <c r="DFB809" s="304"/>
      <c r="DFC809" s="304"/>
      <c r="DFD809" s="304"/>
      <c r="DFE809" s="304"/>
      <c r="DFF809" s="304"/>
      <c r="DFG809" s="304"/>
      <c r="DFH809" s="304"/>
      <c r="DFI809" s="304"/>
      <c r="DFJ809" s="304"/>
      <c r="DFK809" s="304"/>
      <c r="DFL809" s="304"/>
      <c r="DFM809" s="304"/>
      <c r="DFN809" s="304"/>
      <c r="DFO809" s="304"/>
      <c r="DFP809" s="304"/>
      <c r="DFQ809" s="304"/>
      <c r="DFR809" s="304"/>
      <c r="DFS809" s="304"/>
      <c r="DFT809" s="304"/>
      <c r="DFU809" s="304"/>
      <c r="DFV809" s="304"/>
      <c r="DFW809" s="304"/>
      <c r="DFX809" s="304"/>
      <c r="DFY809" s="304"/>
      <c r="DFZ809" s="304"/>
      <c r="DGA809" s="304"/>
      <c r="DGB809" s="304"/>
      <c r="DGC809" s="304"/>
      <c r="DGD809" s="304"/>
      <c r="DGE809" s="304"/>
      <c r="DGF809" s="304"/>
      <c r="DGG809" s="304"/>
      <c r="DGH809" s="304"/>
      <c r="DGI809" s="304"/>
      <c r="DGJ809" s="304"/>
      <c r="DGK809" s="304"/>
      <c r="DGL809" s="304"/>
      <c r="DGM809" s="304"/>
      <c r="DGN809" s="304"/>
      <c r="DGO809" s="304"/>
      <c r="DGP809" s="304"/>
      <c r="DGQ809" s="304"/>
      <c r="DGR809" s="304"/>
      <c r="DGS809" s="304"/>
      <c r="DGT809" s="304"/>
      <c r="DGU809" s="304"/>
      <c r="DGV809" s="304"/>
      <c r="DGW809" s="304"/>
      <c r="DGX809" s="304"/>
      <c r="DGY809" s="304"/>
      <c r="DGZ809" s="304"/>
      <c r="DHA809" s="304"/>
      <c r="DHB809" s="304"/>
      <c r="DHC809" s="304"/>
      <c r="DHD809" s="304"/>
      <c r="DHE809" s="304"/>
      <c r="DHF809" s="304"/>
      <c r="DHG809" s="304"/>
      <c r="DHH809" s="304"/>
      <c r="DHI809" s="304"/>
      <c r="DHJ809" s="304"/>
      <c r="DHK809" s="304"/>
      <c r="DHL809" s="304"/>
      <c r="DHM809" s="304"/>
      <c r="DHN809" s="304"/>
      <c r="DHO809" s="304"/>
      <c r="DHP809" s="304"/>
      <c r="DHQ809" s="304"/>
      <c r="DHR809" s="304"/>
      <c r="DHS809" s="304"/>
      <c r="DHT809" s="304"/>
      <c r="DHU809" s="304"/>
      <c r="DHV809" s="304"/>
      <c r="DHW809" s="304"/>
      <c r="DHX809" s="304"/>
      <c r="DHY809" s="304"/>
      <c r="DHZ809" s="304"/>
      <c r="DIA809" s="304"/>
      <c r="DIB809" s="304"/>
      <c r="DIC809" s="304"/>
      <c r="DID809" s="304"/>
      <c r="DIE809" s="304"/>
      <c r="DIF809" s="304"/>
      <c r="DIG809" s="304"/>
      <c r="DIH809" s="304"/>
      <c r="DII809" s="304"/>
      <c r="DIJ809" s="304"/>
      <c r="DIK809" s="304"/>
      <c r="DIL809" s="304"/>
      <c r="DIM809" s="304"/>
      <c r="DIN809" s="304"/>
      <c r="DIO809" s="304"/>
      <c r="DIP809" s="304"/>
      <c r="DIQ809" s="304"/>
      <c r="DIR809" s="304"/>
      <c r="DIS809" s="304"/>
      <c r="DIT809" s="304"/>
      <c r="DIU809" s="304"/>
      <c r="DIV809" s="304"/>
      <c r="DIW809" s="304"/>
      <c r="DIX809" s="304"/>
      <c r="DIY809" s="304"/>
      <c r="DIZ809" s="304"/>
      <c r="DJA809" s="304"/>
      <c r="DJB809" s="304"/>
      <c r="DJC809" s="304"/>
      <c r="DJD809" s="304"/>
      <c r="DJE809" s="304"/>
      <c r="DJF809" s="304"/>
      <c r="DJG809" s="304"/>
      <c r="DJH809" s="304"/>
      <c r="DJI809" s="304"/>
      <c r="DJJ809" s="304"/>
      <c r="DJK809" s="304"/>
      <c r="DJL809" s="304"/>
      <c r="DJM809" s="304"/>
      <c r="DJN809" s="304"/>
      <c r="DJO809" s="304"/>
      <c r="DJP809" s="304"/>
      <c r="DJQ809" s="304"/>
      <c r="DJR809" s="304"/>
      <c r="DJS809" s="304"/>
      <c r="DJT809" s="304"/>
      <c r="DJU809" s="304"/>
      <c r="DJV809" s="304"/>
      <c r="DJW809" s="304"/>
      <c r="DJX809" s="304"/>
      <c r="DJY809" s="304"/>
      <c r="DJZ809" s="304"/>
      <c r="DKA809" s="304"/>
      <c r="DKB809" s="304"/>
      <c r="DKC809" s="304"/>
      <c r="DKD809" s="304"/>
      <c r="DKE809" s="304"/>
      <c r="DKF809" s="304"/>
      <c r="DKG809" s="304"/>
      <c r="DKH809" s="304"/>
      <c r="DKI809" s="304"/>
      <c r="DKJ809" s="304"/>
      <c r="DKK809" s="304"/>
      <c r="DKL809" s="304"/>
      <c r="DKM809" s="304"/>
      <c r="DKN809" s="304"/>
      <c r="DKO809" s="304"/>
      <c r="DKP809" s="304"/>
      <c r="DKQ809" s="304"/>
      <c r="DKR809" s="304"/>
      <c r="DKS809" s="304"/>
      <c r="DKT809" s="304"/>
      <c r="DKU809" s="304"/>
      <c r="DKV809" s="304"/>
      <c r="DKW809" s="304"/>
      <c r="DKX809" s="304"/>
      <c r="DKY809" s="304"/>
      <c r="DKZ809" s="304"/>
      <c r="DLA809" s="304"/>
      <c r="DLB809" s="304"/>
      <c r="DLC809" s="304"/>
      <c r="DLD809" s="304"/>
      <c r="DLE809" s="304"/>
      <c r="DLF809" s="304"/>
      <c r="DLG809" s="304"/>
      <c r="DLH809" s="304"/>
      <c r="DLI809" s="304"/>
      <c r="DLJ809" s="304"/>
      <c r="DLK809" s="304"/>
      <c r="DLL809" s="304"/>
      <c r="DLM809" s="304"/>
      <c r="DLN809" s="304"/>
      <c r="DLO809" s="304"/>
      <c r="DLP809" s="304"/>
      <c r="DLQ809" s="304"/>
      <c r="DLR809" s="304"/>
      <c r="DLS809" s="304"/>
      <c r="DLT809" s="304"/>
      <c r="DLU809" s="304"/>
      <c r="DLV809" s="304"/>
      <c r="DLW809" s="304"/>
      <c r="DLX809" s="304"/>
      <c r="DLY809" s="304"/>
      <c r="DLZ809" s="304"/>
      <c r="DMA809" s="304"/>
      <c r="DMB809" s="304"/>
      <c r="DMC809" s="304"/>
      <c r="DMD809" s="304"/>
      <c r="DME809" s="304"/>
      <c r="DMF809" s="304"/>
      <c r="DMG809" s="304"/>
      <c r="DMH809" s="304"/>
      <c r="DMI809" s="304"/>
      <c r="DMJ809" s="304"/>
      <c r="DMK809" s="304"/>
      <c r="DML809" s="304"/>
      <c r="DMM809" s="304"/>
      <c r="DMN809" s="304"/>
      <c r="DMO809" s="304"/>
      <c r="DMP809" s="304"/>
      <c r="DMQ809" s="304"/>
      <c r="DMR809" s="304"/>
      <c r="DMS809" s="304"/>
      <c r="DMT809" s="304"/>
      <c r="DMU809" s="304"/>
      <c r="DMV809" s="304"/>
      <c r="DMW809" s="304"/>
      <c r="DMX809" s="304"/>
      <c r="DMY809" s="304"/>
      <c r="DMZ809" s="304"/>
      <c r="DNA809" s="304"/>
      <c r="DNB809" s="304"/>
      <c r="DNC809" s="304"/>
      <c r="DND809" s="304"/>
      <c r="DNE809" s="304"/>
      <c r="DNF809" s="304"/>
      <c r="DNG809" s="304"/>
      <c r="DNH809" s="304"/>
      <c r="DNI809" s="304"/>
      <c r="DNJ809" s="304"/>
      <c r="DNK809" s="304"/>
      <c r="DNL809" s="304"/>
      <c r="DNM809" s="304"/>
      <c r="DNN809" s="304"/>
      <c r="DNO809" s="304"/>
      <c r="DNP809" s="304"/>
      <c r="DNQ809" s="304"/>
      <c r="DNR809" s="304"/>
      <c r="DNS809" s="304"/>
      <c r="DNT809" s="304"/>
      <c r="DNU809" s="304"/>
      <c r="DNV809" s="304"/>
      <c r="DNW809" s="304"/>
      <c r="DNX809" s="304"/>
      <c r="DNY809" s="304"/>
      <c r="DNZ809" s="304"/>
      <c r="DOA809" s="304"/>
      <c r="DOB809" s="304"/>
      <c r="DOC809" s="304"/>
      <c r="DOD809" s="304"/>
      <c r="DOE809" s="304"/>
      <c r="DOF809" s="304"/>
      <c r="DOG809" s="304"/>
      <c r="DOH809" s="304"/>
      <c r="DOI809" s="304"/>
      <c r="DOJ809" s="304"/>
      <c r="DOK809" s="304"/>
      <c r="DOL809" s="304"/>
      <c r="DOM809" s="304"/>
      <c r="DON809" s="304"/>
      <c r="DOO809" s="304"/>
      <c r="DOP809" s="304"/>
      <c r="DOQ809" s="304"/>
      <c r="DOR809" s="304"/>
      <c r="DOS809" s="304"/>
      <c r="DOT809" s="304"/>
      <c r="DOU809" s="304"/>
      <c r="DOV809" s="304"/>
      <c r="DOW809" s="304"/>
      <c r="DOX809" s="304"/>
      <c r="DOY809" s="304"/>
      <c r="DOZ809" s="304"/>
      <c r="DPA809" s="304"/>
      <c r="DPB809" s="304"/>
      <c r="DPC809" s="304"/>
      <c r="DPD809" s="304"/>
      <c r="DPE809" s="304"/>
      <c r="DPF809" s="304"/>
      <c r="DPG809" s="304"/>
      <c r="DPH809" s="304"/>
      <c r="DPI809" s="304"/>
      <c r="DPJ809" s="304"/>
      <c r="DPK809" s="304"/>
      <c r="DPL809" s="304"/>
      <c r="DPM809" s="304"/>
      <c r="DPN809" s="304"/>
      <c r="DPO809" s="304"/>
      <c r="DPP809" s="304"/>
      <c r="DPQ809" s="304"/>
      <c r="DPR809" s="304"/>
      <c r="DPS809" s="304"/>
      <c r="DPT809" s="304"/>
      <c r="DPU809" s="304"/>
      <c r="DPV809" s="304"/>
      <c r="DPW809" s="304"/>
      <c r="DPX809" s="304"/>
      <c r="DPY809" s="304"/>
      <c r="DPZ809" s="304"/>
      <c r="DQA809" s="304"/>
      <c r="DQB809" s="304"/>
      <c r="DQC809" s="304"/>
      <c r="DQD809" s="304"/>
      <c r="DQE809" s="304"/>
      <c r="DQF809" s="304"/>
      <c r="DQG809" s="304"/>
      <c r="DQH809" s="304"/>
      <c r="DQI809" s="304"/>
      <c r="DQJ809" s="304"/>
      <c r="DQK809" s="304"/>
      <c r="DQL809" s="304"/>
      <c r="DQM809" s="304"/>
      <c r="DQN809" s="304"/>
      <c r="DQO809" s="304"/>
      <c r="DQP809" s="304"/>
      <c r="DQQ809" s="304"/>
      <c r="DQR809" s="304"/>
      <c r="DQS809" s="304"/>
      <c r="DQT809" s="304"/>
      <c r="DQU809" s="304"/>
      <c r="DQV809" s="304"/>
      <c r="DQW809" s="304"/>
      <c r="DQX809" s="304"/>
      <c r="DQY809" s="304"/>
      <c r="DQZ809" s="304"/>
      <c r="DRA809" s="304"/>
      <c r="DRB809" s="304"/>
      <c r="DRC809" s="304"/>
      <c r="DRD809" s="304"/>
      <c r="DRE809" s="304"/>
      <c r="DRF809" s="304"/>
      <c r="DRG809" s="304"/>
      <c r="DRH809" s="304"/>
      <c r="DRI809" s="304"/>
      <c r="DRJ809" s="304"/>
      <c r="DRK809" s="304"/>
      <c r="DRL809" s="304"/>
      <c r="DRM809" s="304"/>
      <c r="DRN809" s="304"/>
      <c r="DRO809" s="304"/>
      <c r="DRP809" s="304"/>
      <c r="DRQ809" s="304"/>
      <c r="DRR809" s="304"/>
      <c r="DRS809" s="304"/>
      <c r="DRT809" s="304"/>
      <c r="DRU809" s="304"/>
      <c r="DRV809" s="304"/>
      <c r="DRW809" s="304"/>
      <c r="DRX809" s="304"/>
      <c r="DRY809" s="304"/>
      <c r="DRZ809" s="304"/>
      <c r="DSA809" s="304"/>
      <c r="DSB809" s="304"/>
      <c r="DSC809" s="304"/>
      <c r="DSD809" s="304"/>
      <c r="DSE809" s="304"/>
      <c r="DSF809" s="304"/>
      <c r="DSG809" s="304"/>
      <c r="DSH809" s="304"/>
      <c r="DSI809" s="304"/>
      <c r="DSJ809" s="304"/>
      <c r="DSK809" s="304"/>
      <c r="DSL809" s="304"/>
      <c r="DSM809" s="304"/>
      <c r="DSN809" s="304"/>
      <c r="DSO809" s="304"/>
      <c r="DSP809" s="304"/>
      <c r="DSQ809" s="304"/>
      <c r="DSR809" s="304"/>
      <c r="DSS809" s="304"/>
      <c r="DST809" s="304"/>
      <c r="DSU809" s="304"/>
      <c r="DSV809" s="304"/>
      <c r="DSW809" s="304"/>
      <c r="DSX809" s="304"/>
      <c r="DSY809" s="304"/>
      <c r="DSZ809" s="304"/>
      <c r="DTA809" s="304"/>
      <c r="DTB809" s="304"/>
      <c r="DTC809" s="304"/>
      <c r="DTD809" s="304"/>
      <c r="DTE809" s="304"/>
      <c r="DTF809" s="304"/>
      <c r="DTG809" s="304"/>
      <c r="DTH809" s="304"/>
      <c r="DTI809" s="304"/>
      <c r="DTJ809" s="304"/>
      <c r="DTK809" s="304"/>
      <c r="DTL809" s="304"/>
      <c r="DTM809" s="304"/>
      <c r="DTN809" s="304"/>
      <c r="DTO809" s="304"/>
      <c r="DTP809" s="304"/>
      <c r="DTQ809" s="304"/>
      <c r="DTR809" s="304"/>
      <c r="DTS809" s="304"/>
      <c r="DTT809" s="304"/>
      <c r="DTU809" s="304"/>
      <c r="DTV809" s="304"/>
      <c r="DTW809" s="304"/>
      <c r="DTX809" s="304"/>
      <c r="DTY809" s="304"/>
      <c r="DTZ809" s="304"/>
      <c r="DUA809" s="304"/>
      <c r="DUB809" s="304"/>
      <c r="DUC809" s="304"/>
      <c r="DUD809" s="304"/>
      <c r="DUE809" s="304"/>
      <c r="DUF809" s="304"/>
      <c r="DUG809" s="304"/>
      <c r="DUH809" s="304"/>
      <c r="DUI809" s="304"/>
      <c r="DUJ809" s="304"/>
      <c r="DUK809" s="304"/>
      <c r="DUL809" s="304"/>
      <c r="DUM809" s="304"/>
      <c r="DUN809" s="304"/>
      <c r="DUO809" s="304"/>
      <c r="DUP809" s="304"/>
      <c r="DUQ809" s="304"/>
      <c r="DUR809" s="304"/>
      <c r="DUS809" s="304"/>
      <c r="DUT809" s="304"/>
      <c r="DUU809" s="304"/>
      <c r="DUV809" s="304"/>
      <c r="DUW809" s="304"/>
      <c r="DUX809" s="304"/>
      <c r="DUY809" s="304"/>
      <c r="DUZ809" s="304"/>
      <c r="DVA809" s="304"/>
      <c r="DVB809" s="304"/>
      <c r="DVC809" s="304"/>
      <c r="DVD809" s="304"/>
      <c r="DVE809" s="304"/>
      <c r="DVF809" s="304"/>
      <c r="DVG809" s="304"/>
      <c r="DVH809" s="304"/>
      <c r="DVI809" s="304"/>
      <c r="DVJ809" s="304"/>
      <c r="DVK809" s="304"/>
      <c r="DVL809" s="304"/>
      <c r="DVM809" s="304"/>
      <c r="DVN809" s="304"/>
      <c r="DVO809" s="304"/>
      <c r="DVP809" s="304"/>
      <c r="DVQ809" s="304"/>
      <c r="DVR809" s="304"/>
      <c r="DVS809" s="304"/>
      <c r="DVT809" s="304"/>
      <c r="DVU809" s="304"/>
      <c r="DVV809" s="304"/>
      <c r="DVW809" s="304"/>
      <c r="DVX809" s="304"/>
      <c r="DVY809" s="304"/>
      <c r="DVZ809" s="304"/>
      <c r="DWA809" s="304"/>
      <c r="DWB809" s="304"/>
      <c r="DWC809" s="304"/>
      <c r="DWD809" s="304"/>
      <c r="DWE809" s="304"/>
      <c r="DWF809" s="304"/>
      <c r="DWG809" s="304"/>
      <c r="DWH809" s="304"/>
      <c r="DWI809" s="304"/>
      <c r="DWJ809" s="304"/>
      <c r="DWK809" s="304"/>
      <c r="DWL809" s="304"/>
      <c r="DWM809" s="304"/>
      <c r="DWN809" s="304"/>
      <c r="DWO809" s="304"/>
      <c r="DWP809" s="304"/>
      <c r="DWQ809" s="304"/>
      <c r="DWR809" s="304"/>
      <c r="DWS809" s="304"/>
      <c r="DWT809" s="304"/>
      <c r="DWU809" s="304"/>
      <c r="DWV809" s="304"/>
      <c r="DWW809" s="304"/>
      <c r="DWX809" s="304"/>
      <c r="DWY809" s="304"/>
      <c r="DWZ809" s="304"/>
      <c r="DXA809" s="304"/>
      <c r="DXB809" s="304"/>
      <c r="DXC809" s="304"/>
      <c r="DXD809" s="304"/>
      <c r="DXE809" s="304"/>
      <c r="DXF809" s="304"/>
      <c r="DXG809" s="304"/>
      <c r="DXH809" s="304"/>
      <c r="DXI809" s="304"/>
      <c r="DXJ809" s="304"/>
      <c r="DXK809" s="304"/>
      <c r="DXL809" s="304"/>
      <c r="DXM809" s="304"/>
      <c r="DXN809" s="304"/>
      <c r="DXO809" s="304"/>
      <c r="DXP809" s="304"/>
      <c r="DXQ809" s="304"/>
      <c r="DXR809" s="304"/>
      <c r="DXS809" s="304"/>
      <c r="DXT809" s="304"/>
      <c r="DXU809" s="304"/>
      <c r="DXV809" s="304"/>
      <c r="DXW809" s="304"/>
      <c r="DXX809" s="304"/>
      <c r="DXY809" s="304"/>
      <c r="DXZ809" s="304"/>
      <c r="DYA809" s="304"/>
      <c r="DYB809" s="304"/>
      <c r="DYC809" s="304"/>
      <c r="DYD809" s="304"/>
      <c r="DYE809" s="304"/>
      <c r="DYF809" s="304"/>
      <c r="DYG809" s="304"/>
      <c r="DYH809" s="304"/>
      <c r="DYI809" s="304"/>
      <c r="DYJ809" s="304"/>
      <c r="DYK809" s="304"/>
      <c r="DYL809" s="304"/>
      <c r="DYM809" s="304"/>
      <c r="DYN809" s="304"/>
      <c r="DYO809" s="304"/>
      <c r="DYP809" s="304"/>
      <c r="DYQ809" s="304"/>
      <c r="DYR809" s="304"/>
      <c r="DYS809" s="304"/>
      <c r="DYT809" s="304"/>
      <c r="DYU809" s="304"/>
      <c r="DYV809" s="304"/>
      <c r="DYW809" s="304"/>
      <c r="DYX809" s="304"/>
      <c r="DYY809" s="304"/>
      <c r="DYZ809" s="304"/>
      <c r="DZA809" s="304"/>
      <c r="DZB809" s="304"/>
      <c r="DZC809" s="304"/>
      <c r="DZD809" s="304"/>
      <c r="DZE809" s="304"/>
      <c r="DZF809" s="304"/>
      <c r="DZG809" s="304"/>
      <c r="DZH809" s="304"/>
      <c r="DZI809" s="304"/>
      <c r="DZJ809" s="304"/>
      <c r="DZK809" s="304"/>
      <c r="DZL809" s="304"/>
      <c r="DZM809" s="304"/>
      <c r="DZN809" s="304"/>
      <c r="DZO809" s="304"/>
      <c r="DZP809" s="304"/>
      <c r="DZQ809" s="304"/>
      <c r="DZR809" s="304"/>
      <c r="DZS809" s="304"/>
      <c r="DZT809" s="304"/>
      <c r="DZU809" s="304"/>
      <c r="DZV809" s="304"/>
      <c r="DZW809" s="304"/>
      <c r="DZX809" s="304"/>
      <c r="DZY809" s="304"/>
      <c r="DZZ809" s="304"/>
      <c r="EAA809" s="304"/>
      <c r="EAB809" s="304"/>
      <c r="EAC809" s="304"/>
      <c r="EAD809" s="304"/>
      <c r="EAE809" s="304"/>
      <c r="EAF809" s="304"/>
      <c r="EAG809" s="304"/>
      <c r="EAH809" s="304"/>
      <c r="EAI809" s="304"/>
      <c r="EAJ809" s="304"/>
      <c r="EAK809" s="304"/>
      <c r="EAL809" s="304"/>
      <c r="EAM809" s="304"/>
      <c r="EAN809" s="304"/>
      <c r="EAO809" s="304"/>
      <c r="EAP809" s="304"/>
      <c r="EAQ809" s="304"/>
      <c r="EAR809" s="304"/>
      <c r="EAS809" s="304"/>
      <c r="EAT809" s="304"/>
      <c r="EAU809" s="304"/>
      <c r="EAV809" s="304"/>
      <c r="EAW809" s="304"/>
      <c r="EAX809" s="304"/>
      <c r="EAY809" s="304"/>
      <c r="EAZ809" s="304"/>
      <c r="EBA809" s="304"/>
      <c r="EBB809" s="304"/>
      <c r="EBC809" s="304"/>
      <c r="EBD809" s="304"/>
      <c r="EBE809" s="304"/>
      <c r="EBF809" s="304"/>
      <c r="EBG809" s="304"/>
      <c r="EBH809" s="304"/>
      <c r="EBI809" s="304"/>
      <c r="EBJ809" s="304"/>
      <c r="EBK809" s="304"/>
      <c r="EBL809" s="304"/>
      <c r="EBM809" s="304"/>
      <c r="EBN809" s="304"/>
      <c r="EBO809" s="304"/>
      <c r="EBP809" s="304"/>
      <c r="EBQ809" s="304"/>
      <c r="EBR809" s="304"/>
      <c r="EBS809" s="304"/>
      <c r="EBT809" s="304"/>
      <c r="EBU809" s="304"/>
      <c r="EBV809" s="304"/>
      <c r="EBW809" s="304"/>
      <c r="EBX809" s="304"/>
      <c r="EBY809" s="304"/>
      <c r="EBZ809" s="304"/>
      <c r="ECA809" s="304"/>
      <c r="ECB809" s="304"/>
      <c r="ECC809" s="304"/>
      <c r="ECD809" s="304"/>
      <c r="ECE809" s="304"/>
      <c r="ECF809" s="304"/>
      <c r="ECG809" s="304"/>
      <c r="ECH809" s="304"/>
      <c r="ECI809" s="304"/>
      <c r="ECJ809" s="304"/>
      <c r="ECK809" s="304"/>
      <c r="ECL809" s="304"/>
      <c r="ECM809" s="304"/>
      <c r="ECN809" s="304"/>
      <c r="ECO809" s="304"/>
      <c r="ECP809" s="304"/>
      <c r="ECQ809" s="304"/>
      <c r="ECR809" s="304"/>
      <c r="ECS809" s="304"/>
      <c r="ECT809" s="304"/>
      <c r="ECU809" s="304"/>
      <c r="ECV809" s="304"/>
      <c r="ECW809" s="304"/>
      <c r="ECX809" s="304"/>
      <c r="ECY809" s="304"/>
      <c r="ECZ809" s="304"/>
      <c r="EDA809" s="304"/>
      <c r="EDB809" s="304"/>
      <c r="EDC809" s="304"/>
      <c r="EDD809" s="304"/>
      <c r="EDE809" s="304"/>
      <c r="EDF809" s="304"/>
      <c r="EDG809" s="304"/>
      <c r="EDH809" s="304"/>
      <c r="EDI809" s="304"/>
      <c r="EDJ809" s="304"/>
      <c r="EDK809" s="304"/>
      <c r="EDL809" s="304"/>
      <c r="EDM809" s="304"/>
      <c r="EDN809" s="304"/>
      <c r="EDO809" s="304"/>
      <c r="EDP809" s="304"/>
      <c r="EDQ809" s="304"/>
      <c r="EDR809" s="304"/>
      <c r="EDS809" s="304"/>
      <c r="EDT809" s="304"/>
      <c r="EDU809" s="304"/>
      <c r="EDV809" s="304"/>
      <c r="EDW809" s="304"/>
      <c r="EDX809" s="304"/>
      <c r="EDY809" s="304"/>
      <c r="EDZ809" s="304"/>
      <c r="EEA809" s="304"/>
      <c r="EEB809" s="304"/>
      <c r="EEC809" s="304"/>
      <c r="EED809" s="304"/>
      <c r="EEE809" s="304"/>
      <c r="EEF809" s="304"/>
      <c r="EEG809" s="304"/>
      <c r="EEH809" s="304"/>
      <c r="EEI809" s="304"/>
      <c r="EEJ809" s="304"/>
      <c r="EEK809" s="304"/>
      <c r="EEL809" s="304"/>
      <c r="EEM809" s="304"/>
      <c r="EEN809" s="304"/>
      <c r="EEO809" s="304"/>
      <c r="EEP809" s="304"/>
      <c r="EEQ809" s="304"/>
      <c r="EER809" s="304"/>
      <c r="EES809" s="304"/>
      <c r="EET809" s="304"/>
      <c r="EEU809" s="304"/>
      <c r="EEV809" s="304"/>
      <c r="EEW809" s="304"/>
      <c r="EEX809" s="304"/>
      <c r="EEY809" s="304"/>
      <c r="EEZ809" s="304"/>
      <c r="EFA809" s="304"/>
      <c r="EFB809" s="304"/>
      <c r="EFC809" s="304"/>
      <c r="EFD809" s="304"/>
      <c r="EFE809" s="304"/>
      <c r="EFF809" s="304"/>
      <c r="EFG809" s="304"/>
      <c r="EFH809" s="304"/>
      <c r="EFI809" s="304"/>
      <c r="EFJ809" s="304"/>
      <c r="EFK809" s="304"/>
      <c r="EFL809" s="304"/>
      <c r="EFM809" s="304"/>
      <c r="EFN809" s="304"/>
      <c r="EFO809" s="304"/>
      <c r="EFP809" s="304"/>
      <c r="EFQ809" s="304"/>
      <c r="EFR809" s="304"/>
      <c r="EFS809" s="304"/>
      <c r="EFT809" s="304"/>
      <c r="EFU809" s="304"/>
      <c r="EFV809" s="304"/>
      <c r="EFW809" s="304"/>
      <c r="EFX809" s="304"/>
      <c r="EFY809" s="304"/>
      <c r="EFZ809" s="304"/>
      <c r="EGA809" s="304"/>
      <c r="EGB809" s="304"/>
      <c r="EGC809" s="304"/>
      <c r="EGD809" s="304"/>
      <c r="EGE809" s="304"/>
      <c r="EGF809" s="304"/>
      <c r="EGG809" s="304"/>
      <c r="EGH809" s="304"/>
      <c r="EGI809" s="304"/>
      <c r="EGJ809" s="304"/>
      <c r="EGK809" s="304"/>
      <c r="EGL809" s="304"/>
      <c r="EGM809" s="304"/>
      <c r="EGN809" s="304"/>
      <c r="EGO809" s="304"/>
      <c r="EGP809" s="304"/>
      <c r="EGQ809" s="304"/>
      <c r="EGR809" s="304"/>
      <c r="EGS809" s="304"/>
      <c r="EGT809" s="304"/>
      <c r="EGU809" s="304"/>
      <c r="EGV809" s="304"/>
      <c r="EGW809" s="304"/>
      <c r="EGX809" s="304"/>
      <c r="EGY809" s="304"/>
      <c r="EGZ809" s="304"/>
      <c r="EHA809" s="304"/>
      <c r="EHB809" s="304"/>
      <c r="EHC809" s="304"/>
      <c r="EHD809" s="304"/>
      <c r="EHE809" s="304"/>
      <c r="EHF809" s="304"/>
      <c r="EHG809" s="304"/>
      <c r="EHH809" s="304"/>
      <c r="EHI809" s="304"/>
      <c r="EHJ809" s="304"/>
      <c r="EHK809" s="304"/>
      <c r="EHL809" s="304"/>
      <c r="EHM809" s="304"/>
      <c r="EHN809" s="304"/>
      <c r="EHO809" s="304"/>
      <c r="EHP809" s="304"/>
      <c r="EHQ809" s="304"/>
      <c r="EHR809" s="304"/>
      <c r="EHS809" s="304"/>
      <c r="EHT809" s="304"/>
      <c r="EHU809" s="304"/>
      <c r="EHV809" s="304"/>
      <c r="EHW809" s="304"/>
      <c r="EHX809" s="304"/>
      <c r="EHY809" s="304"/>
      <c r="EHZ809" s="304"/>
      <c r="EIA809" s="304"/>
      <c r="EIB809" s="304"/>
      <c r="EIC809" s="304"/>
      <c r="EID809" s="304"/>
      <c r="EIE809" s="304"/>
      <c r="EIF809" s="304"/>
      <c r="EIG809" s="304"/>
      <c r="EIH809" s="304"/>
      <c r="EII809" s="304"/>
      <c r="EIJ809" s="304"/>
      <c r="EIK809" s="304"/>
      <c r="EIL809" s="304"/>
      <c r="EIM809" s="304"/>
      <c r="EIN809" s="304"/>
      <c r="EIO809" s="304"/>
      <c r="EIP809" s="304"/>
      <c r="EIQ809" s="304"/>
      <c r="EIR809" s="304"/>
      <c r="EIS809" s="304"/>
      <c r="EIT809" s="304"/>
      <c r="EIU809" s="304"/>
      <c r="EIV809" s="304"/>
      <c r="EIW809" s="304"/>
      <c r="EIX809" s="304"/>
      <c r="EIY809" s="304"/>
      <c r="EIZ809" s="304"/>
      <c r="EJA809" s="304"/>
      <c r="EJB809" s="304"/>
      <c r="EJC809" s="304"/>
      <c r="EJD809" s="304"/>
      <c r="EJE809" s="304"/>
      <c r="EJF809" s="304"/>
      <c r="EJG809" s="304"/>
      <c r="EJH809" s="304"/>
      <c r="EJI809" s="304"/>
      <c r="EJJ809" s="304"/>
      <c r="EJK809" s="304"/>
      <c r="EJL809" s="304"/>
      <c r="EJM809" s="304"/>
      <c r="EJN809" s="304"/>
      <c r="EJO809" s="304"/>
      <c r="EJP809" s="304"/>
      <c r="EJQ809" s="304"/>
      <c r="EJR809" s="304"/>
      <c r="EJS809" s="304"/>
      <c r="EJT809" s="304"/>
      <c r="EJU809" s="304"/>
      <c r="EJV809" s="304"/>
      <c r="EJW809" s="304"/>
      <c r="EJX809" s="304"/>
      <c r="EJY809" s="304"/>
      <c r="EJZ809" s="304"/>
      <c r="EKA809" s="304"/>
      <c r="EKB809" s="304"/>
      <c r="EKC809" s="304"/>
      <c r="EKD809" s="304"/>
      <c r="EKE809" s="304"/>
      <c r="EKF809" s="304"/>
      <c r="EKG809" s="304"/>
      <c r="EKH809" s="304"/>
      <c r="EKI809" s="304"/>
      <c r="EKJ809" s="304"/>
      <c r="EKK809" s="304"/>
      <c r="EKL809" s="304"/>
      <c r="EKM809" s="304"/>
      <c r="EKN809" s="304"/>
      <c r="EKO809" s="304"/>
      <c r="EKP809" s="304"/>
      <c r="EKQ809" s="304"/>
      <c r="EKR809" s="304"/>
      <c r="EKS809" s="304"/>
      <c r="EKT809" s="304"/>
      <c r="EKU809" s="304"/>
      <c r="EKV809" s="304"/>
      <c r="EKW809" s="304"/>
      <c r="EKX809" s="304"/>
      <c r="EKY809" s="304"/>
      <c r="EKZ809" s="304"/>
      <c r="ELA809" s="304"/>
      <c r="ELB809" s="304"/>
      <c r="ELC809" s="304"/>
      <c r="ELD809" s="304"/>
      <c r="ELE809" s="304"/>
      <c r="ELF809" s="304"/>
      <c r="ELG809" s="304"/>
      <c r="ELH809" s="304"/>
      <c r="ELI809" s="304"/>
      <c r="ELJ809" s="304"/>
      <c r="ELK809" s="304"/>
      <c r="ELL809" s="304"/>
      <c r="ELM809" s="304"/>
      <c r="ELN809" s="304"/>
      <c r="ELO809" s="304"/>
      <c r="ELP809" s="304"/>
      <c r="ELQ809" s="304"/>
      <c r="ELR809" s="304"/>
      <c r="ELS809" s="304"/>
      <c r="ELT809" s="304"/>
      <c r="ELU809" s="304"/>
    </row>
    <row r="810" spans="1:341 1271:3713" s="279" customFormat="1">
      <c r="B810" s="305" t="s">
        <v>773</v>
      </c>
      <c r="C810" s="521">
        <v>0.53900000000000003</v>
      </c>
      <c r="D810" s="167" t="s">
        <v>784</v>
      </c>
      <c r="E810" s="167" t="s">
        <v>756</v>
      </c>
      <c r="S810" s="421"/>
      <c r="T810" s="453"/>
      <c r="U810" s="304"/>
      <c r="V810" s="304"/>
      <c r="W810" s="304"/>
      <c r="X810" s="304"/>
      <c r="Y810" s="304"/>
      <c r="Z810" s="304"/>
      <c r="AA810" s="304"/>
      <c r="AB810" s="304"/>
      <c r="AC810" s="304"/>
      <c r="AD810" s="304"/>
      <c r="AE810" s="304"/>
      <c r="AF810" s="304"/>
      <c r="AG810" s="304"/>
      <c r="AH810" s="304"/>
      <c r="AI810" s="304"/>
      <c r="AJ810" s="304"/>
      <c r="AK810" s="304"/>
      <c r="AL810" s="304"/>
      <c r="AM810" s="304"/>
      <c r="AN810" s="304"/>
      <c r="AO810" s="304"/>
      <c r="AP810" s="304"/>
      <c r="AQ810" s="304"/>
      <c r="AR810" s="304"/>
      <c r="AS810" s="304"/>
      <c r="AT810" s="304"/>
      <c r="AU810" s="304"/>
      <c r="AV810" s="304"/>
      <c r="AW810" s="304"/>
      <c r="AX810" s="304"/>
      <c r="AY810" s="304"/>
      <c r="AZ810" s="304"/>
      <c r="BA810" s="304"/>
      <c r="BB810" s="304"/>
      <c r="BC810" s="304"/>
      <c r="BD810" s="304"/>
      <c r="BE810" s="304"/>
      <c r="BF810" s="304"/>
      <c r="BG810" s="304"/>
      <c r="BH810" s="304"/>
      <c r="BI810" s="304"/>
      <c r="BJ810" s="304"/>
      <c r="BK810" s="304"/>
      <c r="BL810" s="304"/>
      <c r="BM810" s="304"/>
      <c r="BN810" s="304"/>
      <c r="BO810" s="304"/>
      <c r="BP810" s="304"/>
      <c r="BQ810" s="304"/>
      <c r="BR810" s="304"/>
      <c r="BS810" s="304"/>
      <c r="BT810" s="304"/>
      <c r="BU810" s="304"/>
      <c r="BV810" s="304"/>
      <c r="BW810" s="304"/>
      <c r="BX810" s="304"/>
      <c r="BY810" s="304"/>
      <c r="BZ810" s="304"/>
      <c r="CA810" s="304"/>
      <c r="CB810" s="304"/>
      <c r="CC810" s="304"/>
      <c r="CD810" s="304"/>
      <c r="CE810" s="304"/>
      <c r="CF810" s="304"/>
      <c r="CG810" s="304"/>
      <c r="CH810" s="304"/>
      <c r="CI810" s="304"/>
      <c r="CJ810" s="304"/>
      <c r="CK810" s="304"/>
      <c r="CL810" s="304"/>
      <c r="CM810" s="304"/>
      <c r="CN810" s="304"/>
      <c r="CO810" s="304"/>
      <c r="CP810" s="304"/>
      <c r="CQ810" s="304"/>
      <c r="CR810" s="304"/>
      <c r="CS810" s="304"/>
      <c r="CT810" s="304"/>
      <c r="CU810" s="304"/>
      <c r="CV810" s="304"/>
      <c r="CW810" s="304"/>
      <c r="CX810" s="304"/>
      <c r="CY810" s="304"/>
      <c r="CZ810" s="304"/>
      <c r="DA810" s="304"/>
      <c r="DB810" s="304"/>
      <c r="DC810" s="304"/>
      <c r="DD810" s="304"/>
      <c r="DE810" s="304"/>
      <c r="DF810" s="304"/>
      <c r="DG810" s="304"/>
      <c r="DH810" s="304"/>
      <c r="DI810" s="304"/>
      <c r="DJ810" s="304"/>
      <c r="DK810" s="304"/>
      <c r="DL810" s="304"/>
      <c r="DM810" s="304"/>
      <c r="DN810" s="304"/>
      <c r="DO810" s="304"/>
      <c r="DP810" s="304"/>
      <c r="DQ810" s="304"/>
      <c r="DR810" s="304"/>
      <c r="DS810" s="304"/>
      <c r="DT810" s="304"/>
      <c r="DU810" s="304"/>
      <c r="DV810" s="304"/>
      <c r="DW810" s="304"/>
      <c r="DX810" s="304"/>
      <c r="DY810" s="304"/>
      <c r="DZ810" s="304"/>
      <c r="EA810" s="304"/>
      <c r="EB810" s="304"/>
      <c r="EC810" s="304"/>
      <c r="ED810" s="304"/>
      <c r="EE810" s="304"/>
      <c r="EF810" s="304"/>
      <c r="EG810" s="304"/>
      <c r="EH810" s="304"/>
      <c r="EI810" s="304"/>
      <c r="EJ810" s="304"/>
      <c r="EK810" s="304"/>
      <c r="EL810" s="304"/>
      <c r="EM810" s="304"/>
      <c r="EN810" s="304"/>
      <c r="EO810" s="304"/>
      <c r="EP810" s="304"/>
      <c r="EQ810" s="304"/>
      <c r="ER810" s="304"/>
      <c r="ES810" s="304"/>
      <c r="ET810" s="304"/>
      <c r="EU810" s="304"/>
      <c r="EV810" s="304"/>
      <c r="EW810" s="304"/>
      <c r="EX810" s="304"/>
      <c r="EY810" s="304"/>
      <c r="EZ810" s="304"/>
      <c r="FA810" s="304"/>
      <c r="FB810" s="304"/>
      <c r="FC810" s="304"/>
      <c r="FD810" s="304"/>
      <c r="FE810" s="304"/>
      <c r="FF810" s="304"/>
      <c r="FG810" s="304"/>
      <c r="FH810" s="304"/>
      <c r="FI810" s="304"/>
      <c r="FJ810" s="304"/>
      <c r="FK810" s="304"/>
      <c r="FL810" s="304"/>
      <c r="FM810" s="304"/>
      <c r="FN810" s="304"/>
      <c r="FO810" s="304"/>
      <c r="FP810" s="304"/>
      <c r="FQ810" s="304"/>
      <c r="FR810" s="304"/>
      <c r="FS810" s="304"/>
      <c r="FT810" s="304"/>
      <c r="FU810" s="304"/>
      <c r="FV810" s="304"/>
      <c r="FW810" s="304"/>
      <c r="FX810" s="304"/>
      <c r="FY810" s="304"/>
      <c r="FZ810" s="304"/>
      <c r="GA810" s="304"/>
      <c r="GB810" s="304"/>
      <c r="GC810" s="304"/>
      <c r="GD810" s="304"/>
      <c r="GE810" s="304"/>
      <c r="GF810" s="304"/>
      <c r="GG810" s="304"/>
      <c r="GH810" s="304"/>
      <c r="GI810" s="304"/>
      <c r="GJ810" s="304"/>
      <c r="GK810" s="304"/>
      <c r="GL810" s="304"/>
      <c r="GM810" s="304"/>
      <c r="GN810" s="304"/>
      <c r="GO810" s="304"/>
      <c r="GP810" s="304"/>
      <c r="GQ810" s="304"/>
      <c r="GR810" s="304"/>
      <c r="GS810" s="304"/>
      <c r="GT810" s="304"/>
      <c r="GU810" s="304"/>
      <c r="GV810" s="304"/>
      <c r="GW810" s="304"/>
      <c r="GX810" s="304"/>
      <c r="GY810" s="304"/>
      <c r="GZ810" s="304"/>
      <c r="HA810" s="304"/>
      <c r="HB810" s="304"/>
      <c r="HC810" s="304"/>
      <c r="HD810" s="304"/>
      <c r="HE810" s="304"/>
      <c r="HF810" s="304"/>
      <c r="HG810" s="304"/>
      <c r="HH810" s="304"/>
      <c r="HI810" s="304"/>
      <c r="HJ810" s="304"/>
      <c r="HK810" s="304"/>
      <c r="HL810" s="304"/>
      <c r="HM810" s="304"/>
      <c r="HN810" s="304"/>
      <c r="HO810" s="304"/>
      <c r="HP810" s="304"/>
      <c r="HQ810" s="304"/>
      <c r="HR810" s="304"/>
      <c r="HS810" s="304"/>
      <c r="HT810" s="304"/>
      <c r="HU810" s="304"/>
      <c r="HV810" s="304"/>
      <c r="HW810" s="304"/>
      <c r="HX810" s="304"/>
      <c r="HY810" s="304"/>
      <c r="HZ810" s="304"/>
      <c r="IA810" s="304"/>
      <c r="IB810" s="304"/>
      <c r="IC810" s="304"/>
      <c r="ID810" s="304"/>
      <c r="IE810" s="304"/>
      <c r="IF810" s="304"/>
      <c r="IG810" s="304"/>
      <c r="IH810" s="304"/>
      <c r="II810" s="304"/>
      <c r="IJ810" s="304"/>
      <c r="IK810" s="304"/>
      <c r="IL810" s="304"/>
      <c r="IM810" s="304"/>
      <c r="IN810" s="304"/>
      <c r="IO810" s="304"/>
      <c r="IP810" s="304"/>
      <c r="IQ810" s="304"/>
      <c r="IR810" s="304"/>
      <c r="IS810" s="304"/>
      <c r="IT810" s="304"/>
      <c r="IU810" s="304"/>
      <c r="IV810" s="304"/>
      <c r="IW810" s="304"/>
      <c r="IX810" s="304"/>
      <c r="IY810" s="304"/>
      <c r="IZ810" s="304"/>
      <c r="JA810" s="304"/>
      <c r="JB810" s="304"/>
      <c r="JC810" s="304"/>
      <c r="JD810" s="304"/>
      <c r="JE810" s="304"/>
      <c r="JF810" s="304"/>
      <c r="JG810" s="304"/>
      <c r="JH810" s="304"/>
      <c r="JI810" s="304"/>
      <c r="JJ810" s="304"/>
      <c r="JK810" s="304"/>
      <c r="JL810" s="304"/>
      <c r="JM810" s="304"/>
      <c r="JN810" s="304"/>
      <c r="JO810" s="304"/>
      <c r="JP810" s="304"/>
      <c r="JQ810" s="304"/>
      <c r="JR810" s="304"/>
      <c r="JS810" s="304"/>
      <c r="JT810" s="304"/>
      <c r="JU810" s="304"/>
      <c r="JV810" s="304"/>
      <c r="JW810" s="304"/>
      <c r="JX810" s="304"/>
      <c r="JY810" s="304"/>
      <c r="JZ810" s="304"/>
      <c r="KA810" s="304"/>
      <c r="KB810" s="304"/>
      <c r="KC810" s="304"/>
      <c r="KD810" s="304"/>
      <c r="KE810" s="304"/>
      <c r="KF810" s="304"/>
      <c r="KG810" s="304"/>
      <c r="KH810" s="304"/>
      <c r="KI810" s="304"/>
      <c r="KJ810" s="304"/>
      <c r="KK810" s="304"/>
      <c r="KL810" s="304"/>
      <c r="KM810" s="304"/>
      <c r="KN810" s="304"/>
      <c r="KO810" s="304"/>
      <c r="KP810" s="304"/>
      <c r="KQ810" s="304"/>
      <c r="KR810" s="304"/>
      <c r="KS810" s="304"/>
      <c r="KT810" s="304"/>
      <c r="KU810" s="304"/>
      <c r="KV810" s="304"/>
      <c r="KW810" s="304"/>
      <c r="KX810" s="304"/>
      <c r="KY810" s="304"/>
      <c r="KZ810" s="304"/>
      <c r="LA810" s="304"/>
      <c r="LB810" s="304"/>
      <c r="LC810" s="304"/>
      <c r="LD810" s="304"/>
      <c r="LE810" s="304"/>
      <c r="LF810" s="304"/>
      <c r="LG810" s="304"/>
      <c r="LH810" s="304"/>
      <c r="LI810" s="304"/>
      <c r="LJ810" s="304"/>
      <c r="LK810" s="304"/>
      <c r="LL810" s="304"/>
      <c r="LM810" s="304"/>
      <c r="LN810" s="304"/>
      <c r="LO810" s="304"/>
      <c r="LP810" s="304"/>
      <c r="LQ810" s="304"/>
      <c r="LR810" s="304"/>
      <c r="LS810" s="304"/>
      <c r="LT810" s="304"/>
      <c r="LU810" s="304"/>
      <c r="LV810" s="304"/>
      <c r="LW810" s="304"/>
      <c r="LX810" s="304"/>
      <c r="LY810" s="304"/>
      <c r="LZ810" s="304"/>
      <c r="MA810" s="304"/>
      <c r="MB810" s="304"/>
      <c r="MC810" s="304"/>
      <c r="AVW810" s="304"/>
      <c r="AVX810" s="304"/>
      <c r="AVY810" s="304"/>
      <c r="AVZ810" s="304"/>
      <c r="AWA810" s="304"/>
      <c r="AWB810" s="304"/>
      <c r="AWC810" s="304"/>
      <c r="AWD810" s="304"/>
      <c r="AWE810" s="304"/>
      <c r="AWF810" s="304"/>
      <c r="AWG810" s="304"/>
      <c r="AWH810" s="304"/>
      <c r="AWI810" s="304"/>
      <c r="AWJ810" s="304"/>
      <c r="AWK810" s="304"/>
      <c r="AWL810" s="304"/>
      <c r="AWM810" s="304"/>
      <c r="AWN810" s="304"/>
      <c r="AWO810" s="304"/>
      <c r="AWP810" s="304"/>
      <c r="AWQ810" s="304"/>
      <c r="AWR810" s="304"/>
      <c r="AWS810" s="304"/>
      <c r="AWT810" s="304"/>
      <c r="AWU810" s="304"/>
      <c r="AWV810" s="304"/>
      <c r="AWW810" s="304"/>
      <c r="AWX810" s="304"/>
      <c r="AWY810" s="304"/>
      <c r="AWZ810" s="304"/>
      <c r="AXA810" s="304"/>
      <c r="AXB810" s="304"/>
      <c r="AXC810" s="304"/>
      <c r="AXD810" s="304"/>
      <c r="AXE810" s="304"/>
      <c r="AXF810" s="304"/>
      <c r="AXG810" s="304"/>
      <c r="AXH810" s="304"/>
      <c r="AXI810" s="304"/>
      <c r="AXJ810" s="304"/>
      <c r="AXK810" s="304"/>
      <c r="AXL810" s="304"/>
      <c r="AXM810" s="304"/>
      <c r="AXN810" s="304"/>
      <c r="AXO810" s="304"/>
      <c r="AXP810" s="304"/>
      <c r="AXQ810" s="304"/>
      <c r="AXR810" s="304"/>
      <c r="AXS810" s="304"/>
      <c r="AXT810" s="304"/>
      <c r="AXU810" s="304"/>
      <c r="AXV810" s="304"/>
      <c r="AXW810" s="304"/>
      <c r="AXX810" s="304"/>
      <c r="AXY810" s="304"/>
      <c r="AXZ810" s="304"/>
      <c r="AYA810" s="304"/>
      <c r="AYB810" s="304"/>
      <c r="AYC810" s="304"/>
      <c r="AYD810" s="304"/>
      <c r="AYE810" s="304"/>
      <c r="AYF810" s="304"/>
      <c r="AYG810" s="304"/>
      <c r="AYH810" s="304"/>
      <c r="AYI810" s="304"/>
      <c r="AYJ810" s="304"/>
      <c r="AYK810" s="304"/>
      <c r="AYL810" s="304"/>
      <c r="AYM810" s="304"/>
      <c r="AYN810" s="304"/>
      <c r="AYO810" s="304"/>
      <c r="AYP810" s="304"/>
      <c r="AYQ810" s="304"/>
      <c r="AYR810" s="304"/>
      <c r="AYS810" s="304"/>
      <c r="AYT810" s="304"/>
      <c r="AYU810" s="304"/>
      <c r="AYV810" s="304"/>
      <c r="AYW810" s="304"/>
      <c r="AYX810" s="304"/>
      <c r="AYY810" s="304"/>
      <c r="AYZ810" s="304"/>
      <c r="AZA810" s="304"/>
      <c r="AZB810" s="304"/>
      <c r="AZC810" s="304"/>
      <c r="AZD810" s="304"/>
      <c r="AZE810" s="304"/>
      <c r="AZF810" s="304"/>
      <c r="AZG810" s="304"/>
      <c r="AZH810" s="304"/>
      <c r="AZI810" s="304"/>
      <c r="AZJ810" s="304"/>
      <c r="AZK810" s="304"/>
      <c r="AZL810" s="304"/>
      <c r="AZM810" s="304"/>
      <c r="AZN810" s="304"/>
      <c r="AZO810" s="304"/>
      <c r="AZP810" s="304"/>
      <c r="AZQ810" s="304"/>
      <c r="AZR810" s="304"/>
      <c r="AZS810" s="304"/>
      <c r="AZT810" s="304"/>
      <c r="AZU810" s="304"/>
      <c r="AZV810" s="304"/>
      <c r="AZW810" s="304"/>
      <c r="AZX810" s="304"/>
      <c r="AZY810" s="304"/>
      <c r="AZZ810" s="304"/>
      <c r="BAA810" s="304"/>
      <c r="BAB810" s="304"/>
      <c r="BAC810" s="304"/>
      <c r="BAD810" s="304"/>
      <c r="BAE810" s="304"/>
      <c r="BAF810" s="304"/>
      <c r="BAG810" s="304"/>
      <c r="BAH810" s="304"/>
      <c r="BAI810" s="304"/>
      <c r="BAJ810" s="304"/>
      <c r="BAK810" s="304"/>
      <c r="BAL810" s="304"/>
      <c r="BAM810" s="304"/>
      <c r="BAN810" s="304"/>
      <c r="BAO810" s="304"/>
      <c r="BAP810" s="304"/>
      <c r="BAQ810" s="304"/>
      <c r="BAR810" s="304"/>
      <c r="BAS810" s="304"/>
      <c r="BAT810" s="304"/>
      <c r="BAU810" s="304"/>
      <c r="BAV810" s="304"/>
      <c r="BAW810" s="304"/>
      <c r="BAX810" s="304"/>
      <c r="BAY810" s="304"/>
      <c r="BAZ810" s="304"/>
      <c r="BBA810" s="304"/>
      <c r="BBB810" s="304"/>
      <c r="BBC810" s="304"/>
      <c r="BBD810" s="304"/>
      <c r="BBE810" s="304"/>
      <c r="BBF810" s="304"/>
      <c r="BBG810" s="304"/>
      <c r="BBH810" s="304"/>
      <c r="BBI810" s="304"/>
      <c r="BBJ810" s="304"/>
      <c r="BBK810" s="304"/>
      <c r="BBL810" s="304"/>
      <c r="BBM810" s="304"/>
      <c r="BBN810" s="304"/>
      <c r="BBO810" s="304"/>
      <c r="BBP810" s="304"/>
      <c r="BBQ810" s="304"/>
      <c r="BBR810" s="304"/>
      <c r="BBS810" s="304"/>
      <c r="BBT810" s="304"/>
      <c r="BBU810" s="304"/>
      <c r="BBV810" s="304"/>
      <c r="BBW810" s="304"/>
      <c r="BBX810" s="304"/>
      <c r="BBY810" s="304"/>
      <c r="BBZ810" s="304"/>
      <c r="BCA810" s="304"/>
      <c r="BCB810" s="304"/>
      <c r="BCC810" s="304"/>
      <c r="BCD810" s="304"/>
      <c r="BCE810" s="304"/>
      <c r="BCF810" s="304"/>
      <c r="BCG810" s="304"/>
      <c r="BCH810" s="304"/>
      <c r="BCI810" s="304"/>
      <c r="BCJ810" s="304"/>
      <c r="BCK810" s="304"/>
      <c r="BCL810" s="304"/>
      <c r="BCM810" s="304"/>
      <c r="BCN810" s="304"/>
      <c r="BCO810" s="304"/>
      <c r="BCP810" s="304"/>
      <c r="BCQ810" s="304"/>
      <c r="BCR810" s="304"/>
      <c r="BCS810" s="304"/>
      <c r="BCT810" s="304"/>
      <c r="BCU810" s="304"/>
      <c r="BCV810" s="304"/>
      <c r="BCW810" s="304"/>
      <c r="BCX810" s="304"/>
      <c r="BCY810" s="304"/>
      <c r="BCZ810" s="304"/>
      <c r="BDA810" s="304"/>
      <c r="BDB810" s="304"/>
      <c r="BDC810" s="304"/>
      <c r="BDD810" s="304"/>
      <c r="BDE810" s="304"/>
      <c r="BDF810" s="304"/>
      <c r="BDG810" s="304"/>
      <c r="BDH810" s="304"/>
      <c r="BDI810" s="304"/>
      <c r="BDJ810" s="304"/>
      <c r="BDK810" s="304"/>
      <c r="BDL810" s="304"/>
      <c r="BDM810" s="304"/>
      <c r="BDN810" s="304"/>
      <c r="BDO810" s="304"/>
      <c r="BDP810" s="304"/>
      <c r="BDQ810" s="304"/>
      <c r="BDR810" s="304"/>
      <c r="BDS810" s="304"/>
      <c r="BDT810" s="304"/>
      <c r="BDU810" s="304"/>
      <c r="BDV810" s="304"/>
      <c r="BDW810" s="304"/>
      <c r="BDX810" s="304"/>
      <c r="BDY810" s="304"/>
      <c r="BDZ810" s="304"/>
      <c r="BEA810" s="304"/>
      <c r="BEB810" s="304"/>
      <c r="BEC810" s="304"/>
      <c r="BED810" s="304"/>
      <c r="BEE810" s="304"/>
      <c r="BEF810" s="304"/>
      <c r="BEG810" s="304"/>
      <c r="BEH810" s="304"/>
      <c r="BEI810" s="304"/>
      <c r="BEJ810" s="304"/>
      <c r="BEK810" s="304"/>
      <c r="BEL810" s="304"/>
      <c r="BEM810" s="304"/>
      <c r="BEN810" s="304"/>
      <c r="BEO810" s="304"/>
      <c r="BEP810" s="304"/>
      <c r="BEQ810" s="304"/>
      <c r="BER810" s="304"/>
      <c r="BES810" s="304"/>
      <c r="BET810" s="304"/>
      <c r="BEU810" s="304"/>
      <c r="BEV810" s="304"/>
      <c r="BEW810" s="304"/>
      <c r="BEX810" s="304"/>
      <c r="BEY810" s="304"/>
      <c r="BEZ810" s="304"/>
      <c r="BFA810" s="304"/>
      <c r="BFB810" s="304"/>
      <c r="BFC810" s="304"/>
      <c r="BFD810" s="304"/>
      <c r="BFE810" s="304"/>
      <c r="BFF810" s="304"/>
      <c r="BFG810" s="304"/>
      <c r="BFH810" s="304"/>
      <c r="BFI810" s="304"/>
      <c r="BFJ810" s="304"/>
      <c r="BFK810" s="304"/>
      <c r="BFL810" s="304"/>
      <c r="BFM810" s="304"/>
      <c r="BFN810" s="304"/>
      <c r="BFO810" s="304"/>
      <c r="BFP810" s="304"/>
      <c r="BFQ810" s="304"/>
      <c r="BFR810" s="304"/>
      <c r="BFS810" s="304"/>
      <c r="BFT810" s="304"/>
      <c r="BFU810" s="304"/>
      <c r="BFV810" s="304"/>
      <c r="BFW810" s="304"/>
      <c r="BFX810" s="304"/>
      <c r="BFY810" s="304"/>
      <c r="BFZ810" s="304"/>
      <c r="BGA810" s="304"/>
      <c r="BGB810" s="304"/>
      <c r="BGC810" s="304"/>
      <c r="BGD810" s="304"/>
      <c r="BGE810" s="304"/>
      <c r="BGF810" s="304"/>
      <c r="BGG810" s="304"/>
      <c r="BGH810" s="304"/>
      <c r="BGI810" s="304"/>
      <c r="BGJ810" s="304"/>
      <c r="BGK810" s="304"/>
      <c r="BGL810" s="304"/>
      <c r="BGM810" s="304"/>
      <c r="BGN810" s="304"/>
      <c r="BGO810" s="304"/>
      <c r="BGP810" s="304"/>
      <c r="BGQ810" s="304"/>
      <c r="BGR810" s="304"/>
      <c r="BGS810" s="304"/>
      <c r="BGT810" s="304"/>
      <c r="BGU810" s="304"/>
      <c r="BGV810" s="304"/>
      <c r="BGW810" s="304"/>
      <c r="BGX810" s="304"/>
      <c r="BGY810" s="304"/>
      <c r="BGZ810" s="304"/>
      <c r="BHA810" s="304"/>
      <c r="BHB810" s="304"/>
      <c r="BHC810" s="304"/>
      <c r="BHD810" s="304"/>
      <c r="BHE810" s="304"/>
      <c r="BHF810" s="304"/>
      <c r="BHG810" s="304"/>
      <c r="BHH810" s="304"/>
      <c r="BHI810" s="304"/>
      <c r="BHJ810" s="304"/>
      <c r="BHK810" s="304"/>
      <c r="BHL810" s="304"/>
      <c r="BHM810" s="304"/>
      <c r="BHN810" s="304"/>
      <c r="BHO810" s="304"/>
      <c r="BHP810" s="304"/>
      <c r="BHQ810" s="304"/>
      <c r="BHR810" s="304"/>
      <c r="BHS810" s="304"/>
      <c r="BHT810" s="304"/>
      <c r="BHU810" s="304"/>
      <c r="BHV810" s="304"/>
      <c r="BHW810" s="304"/>
      <c r="BHX810" s="304"/>
      <c r="BHY810" s="304"/>
      <c r="BHZ810" s="304"/>
      <c r="BIA810" s="304"/>
      <c r="BIB810" s="304"/>
      <c r="BIC810" s="304"/>
      <c r="BID810" s="304"/>
      <c r="BIE810" s="304"/>
      <c r="BIF810" s="304"/>
      <c r="BIG810" s="304"/>
      <c r="BIH810" s="304"/>
      <c r="BII810" s="304"/>
      <c r="BIJ810" s="304"/>
      <c r="BIK810" s="304"/>
      <c r="BIL810" s="304"/>
      <c r="BIM810" s="304"/>
      <c r="BIN810" s="304"/>
      <c r="BIO810" s="304"/>
      <c r="BIP810" s="304"/>
      <c r="BIQ810" s="304"/>
      <c r="BIR810" s="304"/>
      <c r="BIS810" s="304"/>
      <c r="BIT810" s="304"/>
      <c r="BIU810" s="304"/>
      <c r="BIV810" s="304"/>
      <c r="BIW810" s="304"/>
      <c r="BIX810" s="304"/>
      <c r="BIY810" s="304"/>
      <c r="BIZ810" s="304"/>
      <c r="BJA810" s="304"/>
      <c r="BJB810" s="304"/>
      <c r="BJC810" s="304"/>
      <c r="BJD810" s="304"/>
      <c r="BJE810" s="304"/>
      <c r="BJF810" s="304"/>
      <c r="BJG810" s="304"/>
      <c r="BJH810" s="304"/>
      <c r="BJI810" s="304"/>
      <c r="BJJ810" s="304"/>
      <c r="BJK810" s="304"/>
      <c r="BJL810" s="304"/>
      <c r="BJM810" s="304"/>
      <c r="BJN810" s="304"/>
      <c r="BJO810" s="304"/>
      <c r="BJP810" s="304"/>
      <c r="BJQ810" s="304"/>
      <c r="BJR810" s="304"/>
      <c r="BJS810" s="304"/>
      <c r="BJT810" s="304"/>
      <c r="BJU810" s="304"/>
      <c r="BJV810" s="304"/>
      <c r="BJW810" s="304"/>
      <c r="BJX810" s="304"/>
      <c r="BJY810" s="304"/>
      <c r="BJZ810" s="304"/>
      <c r="BKA810" s="304"/>
      <c r="BKB810" s="304"/>
      <c r="BKC810" s="304"/>
      <c r="BKD810" s="304"/>
      <c r="BKE810" s="304"/>
      <c r="BKF810" s="304"/>
      <c r="BKG810" s="304"/>
      <c r="BKH810" s="304"/>
      <c r="BKI810" s="304"/>
      <c r="BKJ810" s="304"/>
      <c r="BKK810" s="304"/>
      <c r="BKL810" s="304"/>
      <c r="BKM810" s="304"/>
      <c r="BKN810" s="304"/>
      <c r="BKO810" s="304"/>
      <c r="BKP810" s="304"/>
      <c r="BKQ810" s="304"/>
      <c r="BKR810" s="304"/>
      <c r="BKS810" s="304"/>
      <c r="BKT810" s="304"/>
      <c r="BKU810" s="304"/>
      <c r="BKV810" s="304"/>
      <c r="BKW810" s="304"/>
      <c r="BKX810" s="304"/>
      <c r="BKY810" s="304"/>
      <c r="BKZ810" s="304"/>
      <c r="BLA810" s="304"/>
      <c r="BLB810" s="304"/>
      <c r="BLC810" s="304"/>
      <c r="BLD810" s="304"/>
      <c r="BLE810" s="304"/>
      <c r="BLF810" s="304"/>
      <c r="BLG810" s="304"/>
      <c r="BLH810" s="304"/>
      <c r="BLI810" s="304"/>
      <c r="BLJ810" s="304"/>
      <c r="BLK810" s="304"/>
      <c r="BLL810" s="304"/>
      <c r="BLM810" s="304"/>
      <c r="BLN810" s="304"/>
      <c r="BLO810" s="304"/>
      <c r="BLP810" s="304"/>
      <c r="BLQ810" s="304"/>
      <c r="BLR810" s="304"/>
      <c r="BLS810" s="304"/>
      <c r="BLT810" s="304"/>
      <c r="BLU810" s="304"/>
      <c r="BLV810" s="304"/>
      <c r="BLW810" s="304"/>
      <c r="BLX810" s="304"/>
      <c r="BLY810" s="304"/>
      <c r="BLZ810" s="304"/>
      <c r="BMA810" s="304"/>
      <c r="BMB810" s="304"/>
      <c r="BMC810" s="304"/>
      <c r="BMD810" s="304"/>
      <c r="BME810" s="304"/>
      <c r="BMF810" s="304"/>
      <c r="BMG810" s="304"/>
      <c r="BMH810" s="304"/>
      <c r="BMI810" s="304"/>
      <c r="BMJ810" s="304"/>
      <c r="BMK810" s="304"/>
      <c r="BML810" s="304"/>
      <c r="BMM810" s="304"/>
      <c r="BMN810" s="304"/>
      <c r="BMO810" s="304"/>
      <c r="BMP810" s="304"/>
      <c r="BMQ810" s="304"/>
      <c r="BMR810" s="304"/>
      <c r="BMS810" s="304"/>
      <c r="BMT810" s="304"/>
      <c r="BMU810" s="304"/>
      <c r="BMV810" s="304"/>
      <c r="BMW810" s="304"/>
      <c r="BMX810" s="304"/>
      <c r="BMY810" s="304"/>
      <c r="BMZ810" s="304"/>
      <c r="BNA810" s="304"/>
      <c r="BNB810" s="304"/>
      <c r="BNC810" s="304"/>
      <c r="BND810" s="304"/>
      <c r="BNE810" s="304"/>
      <c r="BNF810" s="304"/>
      <c r="BNG810" s="304"/>
      <c r="BNH810" s="304"/>
      <c r="BNI810" s="304"/>
      <c r="BNJ810" s="304"/>
      <c r="BNK810" s="304"/>
      <c r="BNL810" s="304"/>
      <c r="BNM810" s="304"/>
      <c r="BNN810" s="304"/>
      <c r="BNO810" s="304"/>
      <c r="BNP810" s="304"/>
      <c r="BNQ810" s="304"/>
      <c r="BNR810" s="304"/>
      <c r="BNS810" s="304"/>
      <c r="BNT810" s="304"/>
      <c r="BNU810" s="304"/>
      <c r="BNV810" s="304"/>
      <c r="BNW810" s="304"/>
      <c r="BNX810" s="304"/>
      <c r="BNY810" s="304"/>
      <c r="BNZ810" s="304"/>
      <c r="BOA810" s="304"/>
      <c r="BOB810" s="304"/>
      <c r="BOC810" s="304"/>
      <c r="BOD810" s="304"/>
      <c r="BOE810" s="304"/>
      <c r="BOF810" s="304"/>
      <c r="BOG810" s="304"/>
      <c r="BOH810" s="304"/>
      <c r="BOI810" s="304"/>
      <c r="BOJ810" s="304"/>
      <c r="BOK810" s="304"/>
      <c r="BOL810" s="304"/>
      <c r="BOM810" s="304"/>
      <c r="BON810" s="304"/>
      <c r="BOO810" s="304"/>
      <c r="BOP810" s="304"/>
      <c r="BOQ810" s="304"/>
      <c r="BOR810" s="304"/>
      <c r="BOS810" s="304"/>
      <c r="BOT810" s="304"/>
      <c r="BOU810" s="304"/>
      <c r="BOV810" s="304"/>
      <c r="BOW810" s="304"/>
      <c r="BOX810" s="304"/>
      <c r="BOY810" s="304"/>
      <c r="BOZ810" s="304"/>
      <c r="BPA810" s="304"/>
      <c r="BPB810" s="304"/>
      <c r="BPC810" s="304"/>
      <c r="BPD810" s="304"/>
      <c r="BPE810" s="304"/>
      <c r="BPF810" s="304"/>
      <c r="BPG810" s="304"/>
      <c r="BPH810" s="304"/>
      <c r="BPI810" s="304"/>
      <c r="BPJ810" s="304"/>
      <c r="BPK810" s="304"/>
      <c r="BPL810" s="304"/>
      <c r="BPM810" s="304"/>
      <c r="BPN810" s="304"/>
      <c r="BPO810" s="304"/>
      <c r="BPP810" s="304"/>
      <c r="BPQ810" s="304"/>
      <c r="BPR810" s="304"/>
      <c r="BPS810" s="304"/>
      <c r="BPT810" s="304"/>
      <c r="BPU810" s="304"/>
      <c r="BPV810" s="304"/>
      <c r="BPW810" s="304"/>
      <c r="BPX810" s="304"/>
      <c r="BPY810" s="304"/>
      <c r="BPZ810" s="304"/>
      <c r="BQA810" s="304"/>
      <c r="BQB810" s="304"/>
      <c r="BQC810" s="304"/>
      <c r="BQD810" s="304"/>
      <c r="BQE810" s="304"/>
      <c r="BQF810" s="304"/>
      <c r="BQG810" s="304"/>
      <c r="BQH810" s="304"/>
      <c r="BQI810" s="304"/>
      <c r="BQJ810" s="304"/>
      <c r="BQK810" s="304"/>
      <c r="BQL810" s="304"/>
      <c r="BQM810" s="304"/>
      <c r="BQN810" s="304"/>
      <c r="BQO810" s="304"/>
      <c r="BQP810" s="304"/>
      <c r="BQQ810" s="304"/>
      <c r="BQR810" s="304"/>
      <c r="BQS810" s="304"/>
      <c r="BQT810" s="304"/>
      <c r="BQU810" s="304"/>
      <c r="BQV810" s="304"/>
      <c r="BQW810" s="304"/>
      <c r="BQX810" s="304"/>
      <c r="BQY810" s="304"/>
      <c r="BQZ810" s="304"/>
      <c r="BRA810" s="304"/>
      <c r="BRB810" s="304"/>
      <c r="BRC810" s="304"/>
      <c r="BRD810" s="304"/>
      <c r="BRE810" s="304"/>
      <c r="BRF810" s="304"/>
      <c r="BRG810" s="304"/>
      <c r="BRH810" s="304"/>
      <c r="BRI810" s="304"/>
      <c r="BRJ810" s="304"/>
      <c r="BRK810" s="304"/>
      <c r="BRL810" s="304"/>
      <c r="BRM810" s="304"/>
      <c r="BRN810" s="304"/>
      <c r="BRO810" s="304"/>
      <c r="BRP810" s="304"/>
      <c r="BRQ810" s="304"/>
      <c r="BRR810" s="304"/>
      <c r="BRS810" s="304"/>
      <c r="BRT810" s="304"/>
      <c r="BRU810" s="304"/>
      <c r="BRV810" s="304"/>
      <c r="BRW810" s="304"/>
      <c r="BRX810" s="304"/>
      <c r="BRY810" s="304"/>
      <c r="BRZ810" s="304"/>
      <c r="BSA810" s="304"/>
      <c r="BSB810" s="304"/>
      <c r="BSC810" s="304"/>
      <c r="BSD810" s="304"/>
      <c r="BSE810" s="304"/>
      <c r="BSF810" s="304"/>
      <c r="BSG810" s="304"/>
      <c r="BSH810" s="304"/>
      <c r="BSI810" s="304"/>
      <c r="BSJ810" s="304"/>
      <c r="BSK810" s="304"/>
      <c r="BSL810" s="304"/>
      <c r="BSM810" s="304"/>
      <c r="BSN810" s="304"/>
      <c r="BSO810" s="304"/>
      <c r="BSP810" s="304"/>
      <c r="BSQ810" s="304"/>
      <c r="BSR810" s="304"/>
      <c r="BSS810" s="304"/>
      <c r="BST810" s="304"/>
      <c r="BSU810" s="304"/>
      <c r="BSV810" s="304"/>
      <c r="BSW810" s="304"/>
      <c r="BSX810" s="304"/>
      <c r="BSY810" s="304"/>
      <c r="BSZ810" s="304"/>
      <c r="BTA810" s="304"/>
      <c r="BTB810" s="304"/>
      <c r="BTC810" s="304"/>
      <c r="BTD810" s="304"/>
      <c r="BTE810" s="304"/>
      <c r="BTF810" s="304"/>
      <c r="BTG810" s="304"/>
      <c r="BTH810" s="304"/>
      <c r="BTI810" s="304"/>
      <c r="BTJ810" s="304"/>
      <c r="BTK810" s="304"/>
      <c r="BTL810" s="304"/>
      <c r="BTM810" s="304"/>
      <c r="BTN810" s="304"/>
      <c r="BTO810" s="304"/>
      <c r="BTP810" s="304"/>
      <c r="BTQ810" s="304"/>
      <c r="BTR810" s="304"/>
      <c r="BTS810" s="304"/>
      <c r="BTT810" s="304"/>
      <c r="BTU810" s="304"/>
      <c r="BTV810" s="304"/>
      <c r="BTW810" s="304"/>
      <c r="BTX810" s="304"/>
      <c r="BTY810" s="304"/>
      <c r="BTZ810" s="304"/>
      <c r="BUA810" s="304"/>
      <c r="BUB810" s="304"/>
      <c r="BUC810" s="304"/>
      <c r="BUD810" s="304"/>
      <c r="BUE810" s="304"/>
      <c r="BUF810" s="304"/>
      <c r="BUG810" s="304"/>
      <c r="BUH810" s="304"/>
      <c r="BUI810" s="304"/>
      <c r="BUJ810" s="304"/>
      <c r="BUK810" s="304"/>
      <c r="BUL810" s="304"/>
      <c r="BUM810" s="304"/>
      <c r="BUN810" s="304"/>
      <c r="BUO810" s="304"/>
      <c r="BUP810" s="304"/>
      <c r="BUQ810" s="304"/>
      <c r="BUR810" s="304"/>
      <c r="BUS810" s="304"/>
      <c r="BUT810" s="304"/>
      <c r="BUU810" s="304"/>
      <c r="BUV810" s="304"/>
      <c r="BUW810" s="304"/>
      <c r="BUX810" s="304"/>
      <c r="BUY810" s="304"/>
      <c r="BUZ810" s="304"/>
      <c r="BVA810" s="304"/>
      <c r="BVB810" s="304"/>
      <c r="BVC810" s="304"/>
      <c r="BVD810" s="304"/>
      <c r="BVE810" s="304"/>
      <c r="BVF810" s="304"/>
      <c r="BVG810" s="304"/>
      <c r="BVH810" s="304"/>
      <c r="BVI810" s="304"/>
      <c r="BVJ810" s="304"/>
      <c r="BVK810" s="304"/>
      <c r="BVL810" s="304"/>
      <c r="BVM810" s="304"/>
      <c r="BVN810" s="304"/>
      <c r="BVO810" s="304"/>
      <c r="BVP810" s="304"/>
      <c r="BVQ810" s="304"/>
      <c r="BVR810" s="304"/>
      <c r="BVS810" s="304"/>
      <c r="BVT810" s="304"/>
      <c r="BVU810" s="304"/>
      <c r="BVV810" s="304"/>
      <c r="BVW810" s="304"/>
      <c r="BVX810" s="304"/>
      <c r="BVY810" s="304"/>
      <c r="BVZ810" s="304"/>
      <c r="BWA810" s="304"/>
      <c r="BWB810" s="304"/>
      <c r="BWC810" s="304"/>
      <c r="BWD810" s="304"/>
      <c r="BWE810" s="304"/>
      <c r="BWF810" s="304"/>
      <c r="BWG810" s="304"/>
      <c r="BWH810" s="304"/>
      <c r="BWI810" s="304"/>
      <c r="BWJ810" s="304"/>
      <c r="BWK810" s="304"/>
      <c r="BWL810" s="304"/>
      <c r="BWM810" s="304"/>
      <c r="BWN810" s="304"/>
      <c r="BWO810" s="304"/>
      <c r="BWP810" s="304"/>
      <c r="BWQ810" s="304"/>
      <c r="BWR810" s="304"/>
      <c r="BWS810" s="304"/>
      <c r="BWT810" s="304"/>
      <c r="BWU810" s="304"/>
      <c r="BWV810" s="304"/>
      <c r="BWW810" s="304"/>
      <c r="BWX810" s="304"/>
      <c r="BWY810" s="304"/>
      <c r="BWZ810" s="304"/>
      <c r="BXA810" s="304"/>
      <c r="BXB810" s="304"/>
      <c r="BXC810" s="304"/>
      <c r="BXD810" s="304"/>
      <c r="BXE810" s="304"/>
      <c r="BXF810" s="304"/>
      <c r="BXG810" s="304"/>
      <c r="BXH810" s="304"/>
      <c r="BXI810" s="304"/>
      <c r="BXJ810" s="304"/>
      <c r="BXK810" s="304"/>
      <c r="BXL810" s="304"/>
      <c r="BXM810" s="304"/>
      <c r="BXN810" s="304"/>
      <c r="BXO810" s="304"/>
      <c r="BXP810" s="304"/>
      <c r="BXQ810" s="304"/>
      <c r="BXR810" s="304"/>
      <c r="BXS810" s="304"/>
      <c r="BXT810" s="304"/>
      <c r="BXU810" s="304"/>
      <c r="BXV810" s="304"/>
      <c r="BXW810" s="304"/>
      <c r="BXX810" s="304"/>
      <c r="BXY810" s="304"/>
      <c r="BXZ810" s="304"/>
      <c r="BYA810" s="304"/>
      <c r="BYB810" s="304"/>
      <c r="BYC810" s="304"/>
      <c r="BYD810" s="304"/>
      <c r="BYE810" s="304"/>
      <c r="BYF810" s="304"/>
      <c r="BYG810" s="304"/>
      <c r="BYH810" s="304"/>
      <c r="BYI810" s="304"/>
      <c r="BYJ810" s="304"/>
      <c r="BYK810" s="304"/>
      <c r="BYL810" s="304"/>
      <c r="BYM810" s="304"/>
      <c r="BYN810" s="304"/>
      <c r="BYO810" s="304"/>
      <c r="BYP810" s="304"/>
      <c r="BYQ810" s="304"/>
      <c r="BYR810" s="304"/>
      <c r="BYS810" s="304"/>
      <c r="BYT810" s="304"/>
      <c r="BYU810" s="304"/>
      <c r="BYV810" s="304"/>
      <c r="BYW810" s="304"/>
      <c r="BYX810" s="304"/>
      <c r="BYY810" s="304"/>
      <c r="BYZ810" s="304"/>
      <c r="BZA810" s="304"/>
      <c r="BZB810" s="304"/>
      <c r="BZC810" s="304"/>
      <c r="BZD810" s="304"/>
      <c r="BZE810" s="304"/>
      <c r="BZF810" s="304"/>
      <c r="BZG810" s="304"/>
      <c r="BZH810" s="304"/>
      <c r="BZI810" s="304"/>
      <c r="BZJ810" s="304"/>
      <c r="BZK810" s="304"/>
      <c r="BZL810" s="304"/>
      <c r="BZM810" s="304"/>
      <c r="BZN810" s="304"/>
      <c r="BZO810" s="304"/>
      <c r="BZP810" s="304"/>
      <c r="BZQ810" s="304"/>
      <c r="BZR810" s="304"/>
      <c r="BZS810" s="304"/>
      <c r="BZT810" s="304"/>
      <c r="BZU810" s="304"/>
      <c r="BZV810" s="304"/>
      <c r="BZW810" s="304"/>
      <c r="BZX810" s="304"/>
      <c r="BZY810" s="304"/>
      <c r="BZZ810" s="304"/>
      <c r="CAA810" s="304"/>
      <c r="CAB810" s="304"/>
      <c r="CAC810" s="304"/>
      <c r="CAD810" s="304"/>
      <c r="CAE810" s="304"/>
      <c r="CAF810" s="304"/>
      <c r="CAG810" s="304"/>
      <c r="CAH810" s="304"/>
      <c r="CAI810" s="304"/>
      <c r="CAJ810" s="304"/>
      <c r="CAK810" s="304"/>
      <c r="CAL810" s="304"/>
      <c r="CAM810" s="304"/>
      <c r="CAN810" s="304"/>
      <c r="CAO810" s="304"/>
      <c r="CAP810" s="304"/>
      <c r="CAQ810" s="304"/>
      <c r="CAR810" s="304"/>
      <c r="CAS810" s="304"/>
      <c r="CAT810" s="304"/>
      <c r="CAU810" s="304"/>
      <c r="CAV810" s="304"/>
      <c r="CAW810" s="304"/>
      <c r="CAX810" s="304"/>
      <c r="CAY810" s="304"/>
      <c r="CAZ810" s="304"/>
      <c r="CBA810" s="304"/>
      <c r="CBB810" s="304"/>
      <c r="CBC810" s="304"/>
      <c r="CBD810" s="304"/>
      <c r="CBE810" s="304"/>
      <c r="CBF810" s="304"/>
      <c r="CBG810" s="304"/>
      <c r="CBH810" s="304"/>
      <c r="CBI810" s="304"/>
      <c r="CBJ810" s="304"/>
      <c r="CBK810" s="304"/>
      <c r="CBL810" s="304"/>
      <c r="CBM810" s="304"/>
      <c r="CBN810" s="304"/>
      <c r="CBO810" s="304"/>
      <c r="CBP810" s="304"/>
      <c r="CBQ810" s="304"/>
      <c r="CBR810" s="304"/>
      <c r="CBS810" s="304"/>
      <c r="CBT810" s="304"/>
      <c r="CBU810" s="304"/>
      <c r="CBV810" s="304"/>
      <c r="CBW810" s="304"/>
      <c r="CBX810" s="304"/>
      <c r="CBY810" s="304"/>
      <c r="CBZ810" s="304"/>
      <c r="CCA810" s="304"/>
      <c r="CCB810" s="304"/>
      <c r="CCC810" s="304"/>
      <c r="CCD810" s="304"/>
      <c r="CCE810" s="304"/>
      <c r="CCF810" s="304"/>
      <c r="CCG810" s="304"/>
      <c r="CCH810" s="304"/>
      <c r="CCI810" s="304"/>
      <c r="CCJ810" s="304"/>
      <c r="CCK810" s="304"/>
      <c r="CCL810" s="304"/>
      <c r="CCM810" s="304"/>
      <c r="CCN810" s="304"/>
      <c r="CCO810" s="304"/>
      <c r="CCP810" s="304"/>
      <c r="CCQ810" s="304"/>
      <c r="CCR810" s="304"/>
      <c r="CCS810" s="304"/>
      <c r="CCT810" s="304"/>
      <c r="CCU810" s="304"/>
      <c r="CCV810" s="304"/>
      <c r="CCW810" s="304"/>
      <c r="CCX810" s="304"/>
      <c r="CCY810" s="304"/>
      <c r="CCZ810" s="304"/>
      <c r="CDA810" s="304"/>
      <c r="CDB810" s="304"/>
      <c r="CDC810" s="304"/>
      <c r="CDD810" s="304"/>
      <c r="CDE810" s="304"/>
      <c r="CDF810" s="304"/>
      <c r="CDG810" s="304"/>
      <c r="CDH810" s="304"/>
      <c r="CDI810" s="304"/>
      <c r="CDJ810" s="304"/>
      <c r="CDK810" s="304"/>
      <c r="CDL810" s="304"/>
      <c r="CDM810" s="304"/>
      <c r="CDN810" s="304"/>
      <c r="CDO810" s="304"/>
      <c r="CDP810" s="304"/>
      <c r="CDQ810" s="304"/>
      <c r="CDR810" s="304"/>
      <c r="CDS810" s="304"/>
      <c r="CDT810" s="304"/>
      <c r="CDU810" s="304"/>
      <c r="CDV810" s="304"/>
      <c r="CDW810" s="304"/>
      <c r="CDX810" s="304"/>
      <c r="CDY810" s="304"/>
      <c r="CDZ810" s="304"/>
      <c r="CEA810" s="304"/>
      <c r="CEB810" s="304"/>
      <c r="CEC810" s="304"/>
      <c r="CED810" s="304"/>
      <c r="CEE810" s="304"/>
      <c r="CEF810" s="304"/>
      <c r="CEG810" s="304"/>
      <c r="CEH810" s="304"/>
      <c r="CEI810" s="304"/>
      <c r="CEJ810" s="304"/>
      <c r="CEK810" s="304"/>
      <c r="CEL810" s="304"/>
      <c r="CEM810" s="304"/>
      <c r="CEN810" s="304"/>
      <c r="CEO810" s="304"/>
      <c r="CEP810" s="304"/>
      <c r="CEQ810" s="304"/>
      <c r="CER810" s="304"/>
      <c r="CES810" s="304"/>
      <c r="CET810" s="304"/>
      <c r="CEU810" s="304"/>
      <c r="CEV810" s="304"/>
      <c r="CEW810" s="304"/>
      <c r="CEX810" s="304"/>
      <c r="CEY810" s="304"/>
      <c r="CEZ810" s="304"/>
      <c r="CFA810" s="304"/>
      <c r="CFB810" s="304"/>
      <c r="CFC810" s="304"/>
      <c r="CFD810" s="304"/>
      <c r="CFE810" s="304"/>
      <c r="CFF810" s="304"/>
      <c r="CFG810" s="304"/>
      <c r="CFH810" s="304"/>
      <c r="CFI810" s="304"/>
      <c r="CFJ810" s="304"/>
      <c r="CFK810" s="304"/>
      <c r="CFL810" s="304"/>
      <c r="CFM810" s="304"/>
      <c r="CFN810" s="304"/>
      <c r="CFO810" s="304"/>
      <c r="CFP810" s="304"/>
      <c r="CFQ810" s="304"/>
      <c r="CFR810" s="304"/>
      <c r="CFS810" s="304"/>
      <c r="CFT810" s="304"/>
      <c r="CFU810" s="304"/>
      <c r="CFV810" s="304"/>
      <c r="CFW810" s="304"/>
      <c r="CFX810" s="304"/>
      <c r="CFY810" s="304"/>
      <c r="CFZ810" s="304"/>
      <c r="CGA810" s="304"/>
      <c r="CGB810" s="304"/>
      <c r="CGC810" s="304"/>
      <c r="CGD810" s="304"/>
      <c r="CGE810" s="304"/>
      <c r="CGF810" s="304"/>
      <c r="CGG810" s="304"/>
      <c r="CGH810" s="304"/>
      <c r="CGI810" s="304"/>
      <c r="CGJ810" s="304"/>
      <c r="CGK810" s="304"/>
      <c r="CGL810" s="304"/>
      <c r="CGM810" s="304"/>
      <c r="CGN810" s="304"/>
      <c r="CGO810" s="304"/>
      <c r="CGP810" s="304"/>
      <c r="CGQ810" s="304"/>
      <c r="CGR810" s="304"/>
      <c r="CGS810" s="304"/>
      <c r="CGT810" s="304"/>
      <c r="CGU810" s="304"/>
      <c r="CGV810" s="304"/>
      <c r="CGW810" s="304"/>
      <c r="CGX810" s="304"/>
      <c r="CGY810" s="304"/>
      <c r="CGZ810" s="304"/>
      <c r="CHA810" s="304"/>
      <c r="CHB810" s="304"/>
      <c r="CHC810" s="304"/>
      <c r="CHD810" s="304"/>
      <c r="CHE810" s="304"/>
      <c r="CHF810" s="304"/>
      <c r="CHG810" s="304"/>
      <c r="CHH810" s="304"/>
      <c r="CHI810" s="304"/>
      <c r="CHJ810" s="304"/>
      <c r="CHK810" s="304"/>
      <c r="CHL810" s="304"/>
      <c r="CHM810" s="304"/>
      <c r="CHN810" s="304"/>
      <c r="CHO810" s="304"/>
      <c r="CHP810" s="304"/>
      <c r="CHQ810" s="304"/>
      <c r="CHR810" s="304"/>
      <c r="CHS810" s="304"/>
      <c r="CHT810" s="304"/>
      <c r="CHU810" s="304"/>
      <c r="CHV810" s="304"/>
      <c r="CHW810" s="304"/>
      <c r="CHX810" s="304"/>
      <c r="CHY810" s="304"/>
      <c r="CHZ810" s="304"/>
      <c r="CIA810" s="304"/>
      <c r="CIB810" s="304"/>
      <c r="CIC810" s="304"/>
      <c r="CID810" s="304"/>
      <c r="CIE810" s="304"/>
      <c r="CIF810" s="304"/>
      <c r="CIG810" s="304"/>
      <c r="CIH810" s="304"/>
      <c r="CII810" s="304"/>
      <c r="CIJ810" s="304"/>
      <c r="CIK810" s="304"/>
      <c r="CIL810" s="304"/>
      <c r="CIM810" s="304"/>
      <c r="CIN810" s="304"/>
      <c r="CIO810" s="304"/>
      <c r="CIP810" s="304"/>
      <c r="CIQ810" s="304"/>
      <c r="CIR810" s="304"/>
      <c r="CIS810" s="304"/>
      <c r="CIT810" s="304"/>
      <c r="CIU810" s="304"/>
      <c r="CIV810" s="304"/>
      <c r="CIW810" s="304"/>
      <c r="CIX810" s="304"/>
      <c r="CIY810" s="304"/>
      <c r="CIZ810" s="304"/>
      <c r="CJA810" s="304"/>
      <c r="CJB810" s="304"/>
      <c r="CJC810" s="304"/>
      <c r="CJD810" s="304"/>
      <c r="CJE810" s="304"/>
      <c r="CJF810" s="304"/>
      <c r="CJG810" s="304"/>
      <c r="CJH810" s="304"/>
      <c r="CJI810" s="304"/>
      <c r="CJJ810" s="304"/>
      <c r="CJK810" s="304"/>
      <c r="CJL810" s="304"/>
      <c r="CJM810" s="304"/>
      <c r="CJN810" s="304"/>
      <c r="CJO810" s="304"/>
      <c r="CJP810" s="304"/>
      <c r="CJQ810" s="304"/>
      <c r="CJR810" s="304"/>
      <c r="CJS810" s="304"/>
      <c r="CJT810" s="304"/>
      <c r="CJU810" s="304"/>
      <c r="CJV810" s="304"/>
      <c r="CJW810" s="304"/>
      <c r="CJX810" s="304"/>
      <c r="CJY810" s="304"/>
      <c r="CJZ810" s="304"/>
      <c r="CKA810" s="304"/>
      <c r="CKB810" s="304"/>
      <c r="CKC810" s="304"/>
      <c r="CKD810" s="304"/>
      <c r="CKE810" s="304"/>
      <c r="CKF810" s="304"/>
      <c r="CKG810" s="304"/>
      <c r="CKH810" s="304"/>
      <c r="CKI810" s="304"/>
      <c r="CKJ810" s="304"/>
      <c r="CKK810" s="304"/>
      <c r="CKL810" s="304"/>
      <c r="CKM810" s="304"/>
      <c r="CKN810" s="304"/>
      <c r="CKO810" s="304"/>
      <c r="CKP810" s="304"/>
      <c r="CKQ810" s="304"/>
      <c r="CKR810" s="304"/>
      <c r="CKS810" s="304"/>
      <c r="CKT810" s="304"/>
      <c r="CKU810" s="304"/>
      <c r="CKV810" s="304"/>
      <c r="CKW810" s="304"/>
      <c r="CKX810" s="304"/>
      <c r="CKY810" s="304"/>
      <c r="CKZ810" s="304"/>
      <c r="CLA810" s="304"/>
      <c r="CLB810" s="304"/>
      <c r="CLC810" s="304"/>
      <c r="CLD810" s="304"/>
      <c r="CLE810" s="304"/>
      <c r="CLF810" s="304"/>
      <c r="CLG810" s="304"/>
      <c r="CLH810" s="304"/>
      <c r="CLI810" s="304"/>
      <c r="CLJ810" s="304"/>
      <c r="CLK810" s="304"/>
      <c r="CLL810" s="304"/>
      <c r="CLM810" s="304"/>
      <c r="CLN810" s="304"/>
      <c r="CLO810" s="304"/>
      <c r="CLP810" s="304"/>
      <c r="CLQ810" s="304"/>
      <c r="CLR810" s="304"/>
      <c r="CLS810" s="304"/>
      <c r="CLT810" s="304"/>
      <c r="CLU810" s="304"/>
      <c r="CLV810" s="304"/>
      <c r="CLW810" s="304"/>
      <c r="CLX810" s="304"/>
      <c r="CLY810" s="304"/>
      <c r="CLZ810" s="304"/>
      <c r="CMA810" s="304"/>
      <c r="CMB810" s="304"/>
      <c r="CMC810" s="304"/>
      <c r="CMD810" s="304"/>
      <c r="CME810" s="304"/>
      <c r="CMF810" s="304"/>
      <c r="CMG810" s="304"/>
      <c r="CMH810" s="304"/>
      <c r="CMI810" s="304"/>
      <c r="CMJ810" s="304"/>
      <c r="CMK810" s="304"/>
      <c r="CML810" s="304"/>
      <c r="CMM810" s="304"/>
      <c r="CMN810" s="304"/>
      <c r="CMO810" s="304"/>
      <c r="CMP810" s="304"/>
      <c r="CMQ810" s="304"/>
      <c r="CMR810" s="304"/>
      <c r="CMS810" s="304"/>
      <c r="CMT810" s="304"/>
      <c r="CMU810" s="304"/>
      <c r="CMV810" s="304"/>
      <c r="CMW810" s="304"/>
      <c r="CMX810" s="304"/>
      <c r="CMY810" s="304"/>
      <c r="CMZ810" s="304"/>
      <c r="CNA810" s="304"/>
      <c r="CNB810" s="304"/>
      <c r="CNC810" s="304"/>
      <c r="CND810" s="304"/>
      <c r="CNE810" s="304"/>
      <c r="CNF810" s="304"/>
      <c r="CNG810" s="304"/>
      <c r="CNH810" s="304"/>
      <c r="CNI810" s="304"/>
      <c r="CNJ810" s="304"/>
      <c r="CNK810" s="304"/>
      <c r="CNL810" s="304"/>
      <c r="CNM810" s="304"/>
      <c r="CNN810" s="304"/>
      <c r="CNO810" s="304"/>
      <c r="CNP810" s="304"/>
      <c r="CNQ810" s="304"/>
      <c r="CNR810" s="304"/>
      <c r="CNS810" s="304"/>
      <c r="CNT810" s="304"/>
      <c r="CNU810" s="304"/>
      <c r="CNV810" s="304"/>
      <c r="CNW810" s="304"/>
      <c r="CNX810" s="304"/>
      <c r="CNY810" s="304"/>
      <c r="CNZ810" s="304"/>
      <c r="COA810" s="304"/>
      <c r="COB810" s="304"/>
      <c r="COC810" s="304"/>
      <c r="COD810" s="304"/>
      <c r="COE810" s="304"/>
      <c r="COF810" s="304"/>
      <c r="COG810" s="304"/>
      <c r="COH810" s="304"/>
      <c r="COI810" s="304"/>
      <c r="COJ810" s="304"/>
      <c r="COK810" s="304"/>
      <c r="COL810" s="304"/>
      <c r="COM810" s="304"/>
      <c r="CON810" s="304"/>
      <c r="COO810" s="304"/>
      <c r="COP810" s="304"/>
      <c r="COQ810" s="304"/>
      <c r="COR810" s="304"/>
      <c r="COS810" s="304"/>
      <c r="COT810" s="304"/>
      <c r="COU810" s="304"/>
      <c r="COV810" s="304"/>
      <c r="COW810" s="304"/>
      <c r="COX810" s="304"/>
      <c r="COY810" s="304"/>
      <c r="COZ810" s="304"/>
      <c r="CPA810" s="304"/>
      <c r="CPB810" s="304"/>
      <c r="CPC810" s="304"/>
      <c r="CPD810" s="304"/>
      <c r="CPE810" s="304"/>
      <c r="CPF810" s="304"/>
      <c r="CPG810" s="304"/>
      <c r="CPH810" s="304"/>
      <c r="CPI810" s="304"/>
      <c r="CPJ810" s="304"/>
      <c r="CPK810" s="304"/>
      <c r="CPL810" s="304"/>
      <c r="CPM810" s="304"/>
      <c r="CPN810" s="304"/>
      <c r="CPO810" s="304"/>
      <c r="CPP810" s="304"/>
      <c r="CPQ810" s="304"/>
      <c r="CPR810" s="304"/>
      <c r="CPS810" s="304"/>
      <c r="CPT810" s="304"/>
      <c r="CPU810" s="304"/>
      <c r="CPV810" s="304"/>
      <c r="CPW810" s="304"/>
      <c r="CPX810" s="304"/>
      <c r="CPY810" s="304"/>
      <c r="CPZ810" s="304"/>
      <c r="CQA810" s="304"/>
      <c r="CQB810" s="304"/>
      <c r="CQC810" s="304"/>
      <c r="CQD810" s="304"/>
      <c r="CQE810" s="304"/>
      <c r="CQF810" s="304"/>
      <c r="CQG810" s="304"/>
      <c r="CQH810" s="304"/>
      <c r="CQI810" s="304"/>
      <c r="CQJ810" s="304"/>
      <c r="CQK810" s="304"/>
      <c r="CQL810" s="304"/>
      <c r="CQM810" s="304"/>
      <c r="CQN810" s="304"/>
      <c r="CQO810" s="304"/>
      <c r="CQP810" s="304"/>
      <c r="CQQ810" s="304"/>
      <c r="CQR810" s="304"/>
      <c r="CQS810" s="304"/>
      <c r="CQT810" s="304"/>
      <c r="CQU810" s="304"/>
      <c r="CQV810" s="304"/>
      <c r="CQW810" s="304"/>
      <c r="CQX810" s="304"/>
      <c r="CQY810" s="304"/>
      <c r="CQZ810" s="304"/>
      <c r="CRA810" s="304"/>
      <c r="CRB810" s="304"/>
      <c r="CRC810" s="304"/>
      <c r="CRD810" s="304"/>
      <c r="CRE810" s="304"/>
      <c r="CRF810" s="304"/>
      <c r="CRG810" s="304"/>
      <c r="CRH810" s="304"/>
      <c r="CRI810" s="304"/>
      <c r="CRJ810" s="304"/>
      <c r="CRK810" s="304"/>
      <c r="CRL810" s="304"/>
      <c r="CRM810" s="304"/>
      <c r="CRN810" s="304"/>
      <c r="CRO810" s="304"/>
      <c r="CRP810" s="304"/>
      <c r="CRQ810" s="304"/>
      <c r="CRR810" s="304"/>
      <c r="CRS810" s="304"/>
      <c r="CRT810" s="304"/>
      <c r="CRU810" s="304"/>
      <c r="CRV810" s="304"/>
      <c r="CRW810" s="304"/>
      <c r="CRX810" s="304"/>
      <c r="CRY810" s="304"/>
      <c r="CRZ810" s="304"/>
      <c r="CSA810" s="304"/>
      <c r="CSB810" s="304"/>
      <c r="CSC810" s="304"/>
      <c r="CSD810" s="304"/>
      <c r="CSE810" s="304"/>
      <c r="CSF810" s="304"/>
      <c r="CSG810" s="304"/>
      <c r="CSH810" s="304"/>
      <c r="CSI810" s="304"/>
      <c r="CSJ810" s="304"/>
      <c r="CSK810" s="304"/>
      <c r="CSL810" s="304"/>
      <c r="CSM810" s="304"/>
      <c r="CSN810" s="304"/>
      <c r="CSO810" s="304"/>
      <c r="CSP810" s="304"/>
      <c r="CSQ810" s="304"/>
      <c r="CSR810" s="304"/>
      <c r="CSS810" s="304"/>
      <c r="CST810" s="304"/>
      <c r="CSU810" s="304"/>
      <c r="CSV810" s="304"/>
      <c r="CSW810" s="304"/>
      <c r="CSX810" s="304"/>
      <c r="CSY810" s="304"/>
      <c r="CSZ810" s="304"/>
      <c r="CTA810" s="304"/>
      <c r="CTB810" s="304"/>
      <c r="CTC810" s="304"/>
      <c r="CTD810" s="304"/>
      <c r="CTE810" s="304"/>
      <c r="CTF810" s="304"/>
      <c r="CTG810" s="304"/>
      <c r="CTH810" s="304"/>
      <c r="CTI810" s="304"/>
      <c r="CTJ810" s="304"/>
      <c r="CTK810" s="304"/>
      <c r="CTL810" s="304"/>
      <c r="CTM810" s="304"/>
      <c r="CTN810" s="304"/>
      <c r="CTO810" s="304"/>
      <c r="CTP810" s="304"/>
      <c r="CTQ810" s="304"/>
      <c r="CTR810" s="304"/>
      <c r="CTS810" s="304"/>
      <c r="CTT810" s="304"/>
      <c r="CTU810" s="304"/>
      <c r="CTV810" s="304"/>
      <c r="CTW810" s="304"/>
      <c r="CTX810" s="304"/>
      <c r="CTY810" s="304"/>
      <c r="CTZ810" s="304"/>
      <c r="CUA810" s="304"/>
      <c r="CUB810" s="304"/>
      <c r="CUC810" s="304"/>
      <c r="CUD810" s="304"/>
      <c r="CUE810" s="304"/>
      <c r="CUF810" s="304"/>
      <c r="CUG810" s="304"/>
      <c r="CUH810" s="304"/>
      <c r="CUI810" s="304"/>
      <c r="CUJ810" s="304"/>
      <c r="CUK810" s="304"/>
      <c r="CUL810" s="304"/>
      <c r="CUM810" s="304"/>
      <c r="CUN810" s="304"/>
      <c r="CUO810" s="304"/>
      <c r="CUP810" s="304"/>
      <c r="CUQ810" s="304"/>
      <c r="CUR810" s="304"/>
      <c r="CUS810" s="304"/>
      <c r="CUT810" s="304"/>
      <c r="CUU810" s="304"/>
      <c r="CUV810" s="304"/>
      <c r="CUW810" s="304"/>
      <c r="CUX810" s="304"/>
      <c r="CUY810" s="304"/>
      <c r="CUZ810" s="304"/>
      <c r="CVA810" s="304"/>
      <c r="CVB810" s="304"/>
      <c r="CVC810" s="304"/>
      <c r="CVD810" s="304"/>
      <c r="CVE810" s="304"/>
      <c r="CVF810" s="304"/>
      <c r="CVG810" s="304"/>
      <c r="CVH810" s="304"/>
      <c r="CVI810" s="304"/>
      <c r="CVJ810" s="304"/>
      <c r="CVK810" s="304"/>
      <c r="CVL810" s="304"/>
      <c r="CVM810" s="304"/>
      <c r="CVN810" s="304"/>
      <c r="CVO810" s="304"/>
      <c r="CVP810" s="304"/>
      <c r="CVQ810" s="304"/>
      <c r="CVR810" s="304"/>
      <c r="CVS810" s="304"/>
      <c r="CVT810" s="304"/>
      <c r="CVU810" s="304"/>
      <c r="CVV810" s="304"/>
      <c r="CVW810" s="304"/>
      <c r="CVX810" s="304"/>
      <c r="CVY810" s="304"/>
      <c r="CVZ810" s="304"/>
      <c r="CWA810" s="304"/>
      <c r="CWB810" s="304"/>
      <c r="CWC810" s="304"/>
      <c r="CWD810" s="304"/>
      <c r="CWE810" s="304"/>
      <c r="CWF810" s="304"/>
      <c r="CWG810" s="304"/>
      <c r="CWH810" s="304"/>
      <c r="CWI810" s="304"/>
      <c r="CWJ810" s="304"/>
      <c r="CWK810" s="304"/>
      <c r="CWL810" s="304"/>
      <c r="CWM810" s="304"/>
      <c r="CWN810" s="304"/>
      <c r="CWO810" s="304"/>
      <c r="CWP810" s="304"/>
      <c r="CWQ810" s="304"/>
      <c r="CWR810" s="304"/>
      <c r="CWS810" s="304"/>
      <c r="CWT810" s="304"/>
      <c r="CWU810" s="304"/>
      <c r="CWV810" s="304"/>
      <c r="CWW810" s="304"/>
      <c r="CWX810" s="304"/>
      <c r="CWY810" s="304"/>
      <c r="CWZ810" s="304"/>
      <c r="CXA810" s="304"/>
      <c r="CXB810" s="304"/>
      <c r="CXC810" s="304"/>
      <c r="CXD810" s="304"/>
      <c r="CXE810" s="304"/>
      <c r="CXF810" s="304"/>
      <c r="CXG810" s="304"/>
      <c r="CXH810" s="304"/>
      <c r="CXI810" s="304"/>
      <c r="CXJ810" s="304"/>
      <c r="CXK810" s="304"/>
      <c r="CXL810" s="304"/>
      <c r="CXM810" s="304"/>
      <c r="CXN810" s="304"/>
      <c r="CXO810" s="304"/>
      <c r="CXP810" s="304"/>
      <c r="CXQ810" s="304"/>
      <c r="CXR810" s="304"/>
      <c r="CXS810" s="304"/>
      <c r="CXT810" s="304"/>
      <c r="CXU810" s="304"/>
      <c r="CXV810" s="304"/>
      <c r="CXW810" s="304"/>
      <c r="CXX810" s="304"/>
      <c r="CXY810" s="304"/>
      <c r="CXZ810" s="304"/>
      <c r="CYA810" s="304"/>
      <c r="CYB810" s="304"/>
      <c r="CYC810" s="304"/>
      <c r="CYD810" s="304"/>
      <c r="CYE810" s="304"/>
      <c r="CYF810" s="304"/>
      <c r="CYG810" s="304"/>
      <c r="CYH810" s="304"/>
      <c r="CYI810" s="304"/>
      <c r="CYJ810" s="304"/>
      <c r="CYK810" s="304"/>
      <c r="CYL810" s="304"/>
      <c r="CYM810" s="304"/>
      <c r="CYN810" s="304"/>
      <c r="CYO810" s="304"/>
      <c r="CYP810" s="304"/>
      <c r="CYQ810" s="304"/>
      <c r="CYR810" s="304"/>
      <c r="CYS810" s="304"/>
      <c r="CYT810" s="304"/>
      <c r="CYU810" s="304"/>
      <c r="CYV810" s="304"/>
      <c r="CYW810" s="304"/>
      <c r="CYX810" s="304"/>
      <c r="CYY810" s="304"/>
      <c r="CYZ810" s="304"/>
      <c r="CZA810" s="304"/>
      <c r="CZB810" s="304"/>
      <c r="CZC810" s="304"/>
      <c r="CZD810" s="304"/>
      <c r="CZE810" s="304"/>
      <c r="CZF810" s="304"/>
      <c r="CZG810" s="304"/>
      <c r="CZH810" s="304"/>
      <c r="CZI810" s="304"/>
      <c r="CZJ810" s="304"/>
      <c r="CZK810" s="304"/>
      <c r="CZL810" s="304"/>
      <c r="CZM810" s="304"/>
      <c r="CZN810" s="304"/>
      <c r="CZO810" s="304"/>
      <c r="CZP810" s="304"/>
      <c r="CZQ810" s="304"/>
      <c r="CZR810" s="304"/>
      <c r="CZS810" s="304"/>
      <c r="CZT810" s="304"/>
      <c r="CZU810" s="304"/>
      <c r="CZV810" s="304"/>
      <c r="CZW810" s="304"/>
      <c r="CZX810" s="304"/>
      <c r="CZY810" s="304"/>
      <c r="CZZ810" s="304"/>
      <c r="DAA810" s="304"/>
      <c r="DAB810" s="304"/>
      <c r="DAC810" s="304"/>
      <c r="DAD810" s="304"/>
      <c r="DAE810" s="304"/>
      <c r="DAF810" s="304"/>
      <c r="DAG810" s="304"/>
      <c r="DAH810" s="304"/>
      <c r="DAI810" s="304"/>
      <c r="DAJ810" s="304"/>
      <c r="DAK810" s="304"/>
      <c r="DAL810" s="304"/>
      <c r="DAM810" s="304"/>
      <c r="DAN810" s="304"/>
      <c r="DAO810" s="304"/>
      <c r="DAP810" s="304"/>
      <c r="DAQ810" s="304"/>
      <c r="DAR810" s="304"/>
      <c r="DAS810" s="304"/>
      <c r="DAT810" s="304"/>
      <c r="DAU810" s="304"/>
      <c r="DAV810" s="304"/>
      <c r="DAW810" s="304"/>
      <c r="DAX810" s="304"/>
      <c r="DAY810" s="304"/>
      <c r="DAZ810" s="304"/>
      <c r="DBA810" s="304"/>
      <c r="DBB810" s="304"/>
      <c r="DBC810" s="304"/>
      <c r="DBD810" s="304"/>
      <c r="DBE810" s="304"/>
      <c r="DBF810" s="304"/>
      <c r="DBG810" s="304"/>
      <c r="DBH810" s="304"/>
      <c r="DBI810" s="304"/>
      <c r="DBJ810" s="304"/>
      <c r="DBK810" s="304"/>
      <c r="DBL810" s="304"/>
      <c r="DBM810" s="304"/>
      <c r="DBN810" s="304"/>
      <c r="DBO810" s="304"/>
      <c r="DBP810" s="304"/>
      <c r="DBQ810" s="304"/>
      <c r="DBR810" s="304"/>
      <c r="DBS810" s="304"/>
      <c r="DBT810" s="304"/>
      <c r="DBU810" s="304"/>
      <c r="DBV810" s="304"/>
      <c r="DBW810" s="304"/>
      <c r="DBX810" s="304"/>
      <c r="DBY810" s="304"/>
      <c r="DBZ810" s="304"/>
      <c r="DCA810" s="304"/>
      <c r="DCB810" s="304"/>
      <c r="DCC810" s="304"/>
      <c r="DCD810" s="304"/>
      <c r="DCE810" s="304"/>
      <c r="DCF810" s="304"/>
      <c r="DCG810" s="304"/>
      <c r="DCH810" s="304"/>
      <c r="DCI810" s="304"/>
      <c r="DCJ810" s="304"/>
      <c r="DCK810" s="304"/>
      <c r="DCL810" s="304"/>
      <c r="DCM810" s="304"/>
      <c r="DCN810" s="304"/>
      <c r="DCO810" s="304"/>
      <c r="DCP810" s="304"/>
      <c r="DCQ810" s="304"/>
      <c r="DCR810" s="304"/>
      <c r="DCS810" s="304"/>
      <c r="DCT810" s="304"/>
      <c r="DCU810" s="304"/>
      <c r="DCV810" s="304"/>
      <c r="DCW810" s="304"/>
      <c r="DCX810" s="304"/>
      <c r="DCY810" s="304"/>
      <c r="DCZ810" s="304"/>
      <c r="DDA810" s="304"/>
      <c r="DDB810" s="304"/>
      <c r="DDC810" s="304"/>
      <c r="DDD810" s="304"/>
      <c r="DDE810" s="304"/>
      <c r="DDF810" s="304"/>
      <c r="DDG810" s="304"/>
      <c r="DDH810" s="304"/>
      <c r="DDI810" s="304"/>
      <c r="DDJ810" s="304"/>
      <c r="DDK810" s="304"/>
      <c r="DDL810" s="304"/>
      <c r="DDM810" s="304"/>
      <c r="DDN810" s="304"/>
      <c r="DDO810" s="304"/>
      <c r="DDP810" s="304"/>
      <c r="DDQ810" s="304"/>
      <c r="DDR810" s="304"/>
      <c r="DDS810" s="304"/>
      <c r="DDT810" s="304"/>
      <c r="DDU810" s="304"/>
      <c r="DDV810" s="304"/>
      <c r="DDW810" s="304"/>
      <c r="DDX810" s="304"/>
      <c r="DDY810" s="304"/>
      <c r="DDZ810" s="304"/>
      <c r="DEA810" s="304"/>
      <c r="DEB810" s="304"/>
      <c r="DEC810" s="304"/>
      <c r="DED810" s="304"/>
      <c r="DEE810" s="304"/>
      <c r="DEF810" s="304"/>
      <c r="DEG810" s="304"/>
      <c r="DEH810" s="304"/>
      <c r="DEI810" s="304"/>
      <c r="DEJ810" s="304"/>
      <c r="DEK810" s="304"/>
      <c r="DEL810" s="304"/>
      <c r="DEM810" s="304"/>
      <c r="DEN810" s="304"/>
      <c r="DEO810" s="304"/>
      <c r="DEP810" s="304"/>
      <c r="DEQ810" s="304"/>
      <c r="DER810" s="304"/>
      <c r="DES810" s="304"/>
      <c r="DET810" s="304"/>
      <c r="DEU810" s="304"/>
      <c r="DEV810" s="304"/>
      <c r="DEW810" s="304"/>
      <c r="DEX810" s="304"/>
      <c r="DEY810" s="304"/>
      <c r="DEZ810" s="304"/>
      <c r="DFA810" s="304"/>
      <c r="DFB810" s="304"/>
      <c r="DFC810" s="304"/>
      <c r="DFD810" s="304"/>
      <c r="DFE810" s="304"/>
      <c r="DFF810" s="304"/>
      <c r="DFG810" s="304"/>
      <c r="DFH810" s="304"/>
      <c r="DFI810" s="304"/>
      <c r="DFJ810" s="304"/>
      <c r="DFK810" s="304"/>
      <c r="DFL810" s="304"/>
      <c r="DFM810" s="304"/>
      <c r="DFN810" s="304"/>
      <c r="DFO810" s="304"/>
      <c r="DFP810" s="304"/>
      <c r="DFQ810" s="304"/>
      <c r="DFR810" s="304"/>
      <c r="DFS810" s="304"/>
      <c r="DFT810" s="304"/>
      <c r="DFU810" s="304"/>
      <c r="DFV810" s="304"/>
      <c r="DFW810" s="304"/>
      <c r="DFX810" s="304"/>
      <c r="DFY810" s="304"/>
      <c r="DFZ810" s="304"/>
      <c r="DGA810" s="304"/>
      <c r="DGB810" s="304"/>
      <c r="DGC810" s="304"/>
      <c r="DGD810" s="304"/>
      <c r="DGE810" s="304"/>
      <c r="DGF810" s="304"/>
      <c r="DGG810" s="304"/>
      <c r="DGH810" s="304"/>
      <c r="DGI810" s="304"/>
      <c r="DGJ810" s="304"/>
      <c r="DGK810" s="304"/>
      <c r="DGL810" s="304"/>
      <c r="DGM810" s="304"/>
      <c r="DGN810" s="304"/>
      <c r="DGO810" s="304"/>
      <c r="DGP810" s="304"/>
      <c r="DGQ810" s="304"/>
      <c r="DGR810" s="304"/>
      <c r="DGS810" s="304"/>
      <c r="DGT810" s="304"/>
      <c r="DGU810" s="304"/>
      <c r="DGV810" s="304"/>
      <c r="DGW810" s="304"/>
      <c r="DGX810" s="304"/>
      <c r="DGY810" s="304"/>
      <c r="DGZ810" s="304"/>
      <c r="DHA810" s="304"/>
      <c r="DHB810" s="304"/>
      <c r="DHC810" s="304"/>
      <c r="DHD810" s="304"/>
      <c r="DHE810" s="304"/>
      <c r="DHF810" s="304"/>
      <c r="DHG810" s="304"/>
      <c r="DHH810" s="304"/>
      <c r="DHI810" s="304"/>
      <c r="DHJ810" s="304"/>
      <c r="DHK810" s="304"/>
      <c r="DHL810" s="304"/>
      <c r="DHM810" s="304"/>
      <c r="DHN810" s="304"/>
      <c r="DHO810" s="304"/>
      <c r="DHP810" s="304"/>
      <c r="DHQ810" s="304"/>
      <c r="DHR810" s="304"/>
      <c r="DHS810" s="304"/>
      <c r="DHT810" s="304"/>
      <c r="DHU810" s="304"/>
      <c r="DHV810" s="304"/>
      <c r="DHW810" s="304"/>
      <c r="DHX810" s="304"/>
      <c r="DHY810" s="304"/>
      <c r="DHZ810" s="304"/>
      <c r="DIA810" s="304"/>
      <c r="DIB810" s="304"/>
      <c r="DIC810" s="304"/>
      <c r="DID810" s="304"/>
      <c r="DIE810" s="304"/>
      <c r="DIF810" s="304"/>
      <c r="DIG810" s="304"/>
      <c r="DIH810" s="304"/>
      <c r="DII810" s="304"/>
      <c r="DIJ810" s="304"/>
      <c r="DIK810" s="304"/>
      <c r="DIL810" s="304"/>
      <c r="DIM810" s="304"/>
      <c r="DIN810" s="304"/>
      <c r="DIO810" s="304"/>
      <c r="DIP810" s="304"/>
      <c r="DIQ810" s="304"/>
      <c r="DIR810" s="304"/>
      <c r="DIS810" s="304"/>
      <c r="DIT810" s="304"/>
      <c r="DIU810" s="304"/>
      <c r="DIV810" s="304"/>
      <c r="DIW810" s="304"/>
      <c r="DIX810" s="304"/>
      <c r="DIY810" s="304"/>
      <c r="DIZ810" s="304"/>
      <c r="DJA810" s="304"/>
      <c r="DJB810" s="304"/>
      <c r="DJC810" s="304"/>
      <c r="DJD810" s="304"/>
      <c r="DJE810" s="304"/>
      <c r="DJF810" s="304"/>
      <c r="DJG810" s="304"/>
      <c r="DJH810" s="304"/>
      <c r="DJI810" s="304"/>
      <c r="DJJ810" s="304"/>
      <c r="DJK810" s="304"/>
      <c r="DJL810" s="304"/>
      <c r="DJM810" s="304"/>
      <c r="DJN810" s="304"/>
      <c r="DJO810" s="304"/>
      <c r="DJP810" s="304"/>
      <c r="DJQ810" s="304"/>
      <c r="DJR810" s="304"/>
      <c r="DJS810" s="304"/>
      <c r="DJT810" s="304"/>
      <c r="DJU810" s="304"/>
      <c r="DJV810" s="304"/>
      <c r="DJW810" s="304"/>
      <c r="DJX810" s="304"/>
      <c r="DJY810" s="304"/>
      <c r="DJZ810" s="304"/>
      <c r="DKA810" s="304"/>
      <c r="DKB810" s="304"/>
      <c r="DKC810" s="304"/>
      <c r="DKD810" s="304"/>
      <c r="DKE810" s="304"/>
      <c r="DKF810" s="304"/>
      <c r="DKG810" s="304"/>
      <c r="DKH810" s="304"/>
      <c r="DKI810" s="304"/>
      <c r="DKJ810" s="304"/>
      <c r="DKK810" s="304"/>
      <c r="DKL810" s="304"/>
      <c r="DKM810" s="304"/>
      <c r="DKN810" s="304"/>
      <c r="DKO810" s="304"/>
      <c r="DKP810" s="304"/>
      <c r="DKQ810" s="304"/>
      <c r="DKR810" s="304"/>
      <c r="DKS810" s="304"/>
      <c r="DKT810" s="304"/>
      <c r="DKU810" s="304"/>
      <c r="DKV810" s="304"/>
      <c r="DKW810" s="304"/>
      <c r="DKX810" s="304"/>
      <c r="DKY810" s="304"/>
      <c r="DKZ810" s="304"/>
      <c r="DLA810" s="304"/>
      <c r="DLB810" s="304"/>
      <c r="DLC810" s="304"/>
      <c r="DLD810" s="304"/>
      <c r="DLE810" s="304"/>
      <c r="DLF810" s="304"/>
      <c r="DLG810" s="304"/>
      <c r="DLH810" s="304"/>
      <c r="DLI810" s="304"/>
      <c r="DLJ810" s="304"/>
      <c r="DLK810" s="304"/>
      <c r="DLL810" s="304"/>
      <c r="DLM810" s="304"/>
      <c r="DLN810" s="304"/>
      <c r="DLO810" s="304"/>
      <c r="DLP810" s="304"/>
      <c r="DLQ810" s="304"/>
      <c r="DLR810" s="304"/>
      <c r="DLS810" s="304"/>
      <c r="DLT810" s="304"/>
      <c r="DLU810" s="304"/>
      <c r="DLV810" s="304"/>
      <c r="DLW810" s="304"/>
      <c r="DLX810" s="304"/>
      <c r="DLY810" s="304"/>
      <c r="DLZ810" s="304"/>
      <c r="DMA810" s="304"/>
      <c r="DMB810" s="304"/>
      <c r="DMC810" s="304"/>
      <c r="DMD810" s="304"/>
      <c r="DME810" s="304"/>
      <c r="DMF810" s="304"/>
      <c r="DMG810" s="304"/>
      <c r="DMH810" s="304"/>
      <c r="DMI810" s="304"/>
      <c r="DMJ810" s="304"/>
      <c r="DMK810" s="304"/>
      <c r="DML810" s="304"/>
      <c r="DMM810" s="304"/>
      <c r="DMN810" s="304"/>
      <c r="DMO810" s="304"/>
      <c r="DMP810" s="304"/>
      <c r="DMQ810" s="304"/>
      <c r="DMR810" s="304"/>
      <c r="DMS810" s="304"/>
      <c r="DMT810" s="304"/>
      <c r="DMU810" s="304"/>
      <c r="DMV810" s="304"/>
      <c r="DMW810" s="304"/>
      <c r="DMX810" s="304"/>
      <c r="DMY810" s="304"/>
      <c r="DMZ810" s="304"/>
      <c r="DNA810" s="304"/>
      <c r="DNB810" s="304"/>
      <c r="DNC810" s="304"/>
      <c r="DND810" s="304"/>
      <c r="DNE810" s="304"/>
      <c r="DNF810" s="304"/>
      <c r="DNG810" s="304"/>
      <c r="DNH810" s="304"/>
      <c r="DNI810" s="304"/>
      <c r="DNJ810" s="304"/>
      <c r="DNK810" s="304"/>
      <c r="DNL810" s="304"/>
      <c r="DNM810" s="304"/>
      <c r="DNN810" s="304"/>
      <c r="DNO810" s="304"/>
      <c r="DNP810" s="304"/>
      <c r="DNQ810" s="304"/>
      <c r="DNR810" s="304"/>
      <c r="DNS810" s="304"/>
      <c r="DNT810" s="304"/>
      <c r="DNU810" s="304"/>
      <c r="DNV810" s="304"/>
      <c r="DNW810" s="304"/>
      <c r="DNX810" s="304"/>
      <c r="DNY810" s="304"/>
      <c r="DNZ810" s="304"/>
      <c r="DOA810" s="304"/>
      <c r="DOB810" s="304"/>
      <c r="DOC810" s="304"/>
      <c r="DOD810" s="304"/>
      <c r="DOE810" s="304"/>
      <c r="DOF810" s="304"/>
      <c r="DOG810" s="304"/>
      <c r="DOH810" s="304"/>
      <c r="DOI810" s="304"/>
      <c r="DOJ810" s="304"/>
      <c r="DOK810" s="304"/>
      <c r="DOL810" s="304"/>
      <c r="DOM810" s="304"/>
      <c r="DON810" s="304"/>
      <c r="DOO810" s="304"/>
      <c r="DOP810" s="304"/>
      <c r="DOQ810" s="304"/>
      <c r="DOR810" s="304"/>
      <c r="DOS810" s="304"/>
      <c r="DOT810" s="304"/>
      <c r="DOU810" s="304"/>
      <c r="DOV810" s="304"/>
      <c r="DOW810" s="304"/>
      <c r="DOX810" s="304"/>
      <c r="DOY810" s="304"/>
      <c r="DOZ810" s="304"/>
      <c r="DPA810" s="304"/>
      <c r="DPB810" s="304"/>
      <c r="DPC810" s="304"/>
      <c r="DPD810" s="304"/>
      <c r="DPE810" s="304"/>
      <c r="DPF810" s="304"/>
      <c r="DPG810" s="304"/>
      <c r="DPH810" s="304"/>
      <c r="DPI810" s="304"/>
      <c r="DPJ810" s="304"/>
      <c r="DPK810" s="304"/>
      <c r="DPL810" s="304"/>
      <c r="DPM810" s="304"/>
      <c r="DPN810" s="304"/>
      <c r="DPO810" s="304"/>
      <c r="DPP810" s="304"/>
      <c r="DPQ810" s="304"/>
      <c r="DPR810" s="304"/>
      <c r="DPS810" s="304"/>
      <c r="DPT810" s="304"/>
      <c r="DPU810" s="304"/>
      <c r="DPV810" s="304"/>
      <c r="DPW810" s="304"/>
      <c r="DPX810" s="304"/>
      <c r="DPY810" s="304"/>
      <c r="DPZ810" s="304"/>
      <c r="DQA810" s="304"/>
      <c r="DQB810" s="304"/>
      <c r="DQC810" s="304"/>
      <c r="DQD810" s="304"/>
      <c r="DQE810" s="304"/>
      <c r="DQF810" s="304"/>
      <c r="DQG810" s="304"/>
      <c r="DQH810" s="304"/>
      <c r="DQI810" s="304"/>
      <c r="DQJ810" s="304"/>
      <c r="DQK810" s="304"/>
      <c r="DQL810" s="304"/>
      <c r="DQM810" s="304"/>
      <c r="DQN810" s="304"/>
      <c r="DQO810" s="304"/>
      <c r="DQP810" s="304"/>
      <c r="DQQ810" s="304"/>
      <c r="DQR810" s="304"/>
      <c r="DQS810" s="304"/>
      <c r="DQT810" s="304"/>
      <c r="DQU810" s="304"/>
      <c r="DQV810" s="304"/>
      <c r="DQW810" s="304"/>
      <c r="DQX810" s="304"/>
      <c r="DQY810" s="304"/>
      <c r="DQZ810" s="304"/>
      <c r="DRA810" s="304"/>
      <c r="DRB810" s="304"/>
      <c r="DRC810" s="304"/>
      <c r="DRD810" s="304"/>
      <c r="DRE810" s="304"/>
      <c r="DRF810" s="304"/>
      <c r="DRG810" s="304"/>
      <c r="DRH810" s="304"/>
      <c r="DRI810" s="304"/>
      <c r="DRJ810" s="304"/>
      <c r="DRK810" s="304"/>
      <c r="DRL810" s="304"/>
      <c r="DRM810" s="304"/>
      <c r="DRN810" s="304"/>
      <c r="DRO810" s="304"/>
      <c r="DRP810" s="304"/>
      <c r="DRQ810" s="304"/>
      <c r="DRR810" s="304"/>
      <c r="DRS810" s="304"/>
      <c r="DRT810" s="304"/>
      <c r="DRU810" s="304"/>
      <c r="DRV810" s="304"/>
      <c r="DRW810" s="304"/>
      <c r="DRX810" s="304"/>
      <c r="DRY810" s="304"/>
      <c r="DRZ810" s="304"/>
      <c r="DSA810" s="304"/>
      <c r="DSB810" s="304"/>
      <c r="DSC810" s="304"/>
      <c r="DSD810" s="304"/>
      <c r="DSE810" s="304"/>
      <c r="DSF810" s="304"/>
      <c r="DSG810" s="304"/>
      <c r="DSH810" s="304"/>
      <c r="DSI810" s="304"/>
      <c r="DSJ810" s="304"/>
      <c r="DSK810" s="304"/>
      <c r="DSL810" s="304"/>
      <c r="DSM810" s="304"/>
      <c r="DSN810" s="304"/>
      <c r="DSO810" s="304"/>
      <c r="DSP810" s="304"/>
      <c r="DSQ810" s="304"/>
      <c r="DSR810" s="304"/>
      <c r="DSS810" s="304"/>
      <c r="DST810" s="304"/>
      <c r="DSU810" s="304"/>
      <c r="DSV810" s="304"/>
      <c r="DSW810" s="304"/>
      <c r="DSX810" s="304"/>
      <c r="DSY810" s="304"/>
      <c r="DSZ810" s="304"/>
      <c r="DTA810" s="304"/>
      <c r="DTB810" s="304"/>
      <c r="DTC810" s="304"/>
      <c r="DTD810" s="304"/>
      <c r="DTE810" s="304"/>
      <c r="DTF810" s="304"/>
      <c r="DTG810" s="304"/>
      <c r="DTH810" s="304"/>
      <c r="DTI810" s="304"/>
      <c r="DTJ810" s="304"/>
      <c r="DTK810" s="304"/>
      <c r="DTL810" s="304"/>
      <c r="DTM810" s="304"/>
      <c r="DTN810" s="304"/>
      <c r="DTO810" s="304"/>
      <c r="DTP810" s="304"/>
      <c r="DTQ810" s="304"/>
      <c r="DTR810" s="304"/>
      <c r="DTS810" s="304"/>
      <c r="DTT810" s="304"/>
      <c r="DTU810" s="304"/>
      <c r="DTV810" s="304"/>
      <c r="DTW810" s="304"/>
      <c r="DTX810" s="304"/>
      <c r="DTY810" s="304"/>
      <c r="DTZ810" s="304"/>
      <c r="DUA810" s="304"/>
      <c r="DUB810" s="304"/>
      <c r="DUC810" s="304"/>
      <c r="DUD810" s="304"/>
      <c r="DUE810" s="304"/>
      <c r="DUF810" s="304"/>
      <c r="DUG810" s="304"/>
      <c r="DUH810" s="304"/>
      <c r="DUI810" s="304"/>
      <c r="DUJ810" s="304"/>
      <c r="DUK810" s="304"/>
      <c r="DUL810" s="304"/>
      <c r="DUM810" s="304"/>
      <c r="DUN810" s="304"/>
      <c r="DUO810" s="304"/>
      <c r="DUP810" s="304"/>
      <c r="DUQ810" s="304"/>
      <c r="DUR810" s="304"/>
      <c r="DUS810" s="304"/>
      <c r="DUT810" s="304"/>
      <c r="DUU810" s="304"/>
      <c r="DUV810" s="304"/>
      <c r="DUW810" s="304"/>
      <c r="DUX810" s="304"/>
      <c r="DUY810" s="304"/>
      <c r="DUZ810" s="304"/>
      <c r="DVA810" s="304"/>
      <c r="DVB810" s="304"/>
      <c r="DVC810" s="304"/>
      <c r="DVD810" s="304"/>
      <c r="DVE810" s="304"/>
      <c r="DVF810" s="304"/>
      <c r="DVG810" s="304"/>
      <c r="DVH810" s="304"/>
      <c r="DVI810" s="304"/>
      <c r="DVJ810" s="304"/>
      <c r="DVK810" s="304"/>
      <c r="DVL810" s="304"/>
      <c r="DVM810" s="304"/>
      <c r="DVN810" s="304"/>
      <c r="DVO810" s="304"/>
      <c r="DVP810" s="304"/>
      <c r="DVQ810" s="304"/>
      <c r="DVR810" s="304"/>
      <c r="DVS810" s="304"/>
      <c r="DVT810" s="304"/>
      <c r="DVU810" s="304"/>
      <c r="DVV810" s="304"/>
      <c r="DVW810" s="304"/>
      <c r="DVX810" s="304"/>
      <c r="DVY810" s="304"/>
      <c r="DVZ810" s="304"/>
      <c r="DWA810" s="304"/>
      <c r="DWB810" s="304"/>
      <c r="DWC810" s="304"/>
      <c r="DWD810" s="304"/>
      <c r="DWE810" s="304"/>
      <c r="DWF810" s="304"/>
      <c r="DWG810" s="304"/>
      <c r="DWH810" s="304"/>
      <c r="DWI810" s="304"/>
      <c r="DWJ810" s="304"/>
      <c r="DWK810" s="304"/>
      <c r="DWL810" s="304"/>
      <c r="DWM810" s="304"/>
      <c r="DWN810" s="304"/>
      <c r="DWO810" s="304"/>
      <c r="DWP810" s="304"/>
      <c r="DWQ810" s="304"/>
      <c r="DWR810" s="304"/>
      <c r="DWS810" s="304"/>
      <c r="DWT810" s="304"/>
      <c r="DWU810" s="304"/>
      <c r="DWV810" s="304"/>
      <c r="DWW810" s="304"/>
      <c r="DWX810" s="304"/>
      <c r="DWY810" s="304"/>
      <c r="DWZ810" s="304"/>
      <c r="DXA810" s="304"/>
      <c r="DXB810" s="304"/>
      <c r="DXC810" s="304"/>
      <c r="DXD810" s="304"/>
      <c r="DXE810" s="304"/>
      <c r="DXF810" s="304"/>
      <c r="DXG810" s="304"/>
      <c r="DXH810" s="304"/>
      <c r="DXI810" s="304"/>
      <c r="DXJ810" s="304"/>
      <c r="DXK810" s="304"/>
      <c r="DXL810" s="304"/>
      <c r="DXM810" s="304"/>
      <c r="DXN810" s="304"/>
      <c r="DXO810" s="304"/>
      <c r="DXP810" s="304"/>
      <c r="DXQ810" s="304"/>
      <c r="DXR810" s="304"/>
      <c r="DXS810" s="304"/>
      <c r="DXT810" s="304"/>
      <c r="DXU810" s="304"/>
      <c r="DXV810" s="304"/>
      <c r="DXW810" s="304"/>
      <c r="DXX810" s="304"/>
      <c r="DXY810" s="304"/>
      <c r="DXZ810" s="304"/>
      <c r="DYA810" s="304"/>
      <c r="DYB810" s="304"/>
      <c r="DYC810" s="304"/>
      <c r="DYD810" s="304"/>
      <c r="DYE810" s="304"/>
      <c r="DYF810" s="304"/>
      <c r="DYG810" s="304"/>
      <c r="DYH810" s="304"/>
      <c r="DYI810" s="304"/>
      <c r="DYJ810" s="304"/>
      <c r="DYK810" s="304"/>
      <c r="DYL810" s="304"/>
      <c r="DYM810" s="304"/>
      <c r="DYN810" s="304"/>
      <c r="DYO810" s="304"/>
      <c r="DYP810" s="304"/>
      <c r="DYQ810" s="304"/>
      <c r="DYR810" s="304"/>
      <c r="DYS810" s="304"/>
      <c r="DYT810" s="304"/>
      <c r="DYU810" s="304"/>
      <c r="DYV810" s="304"/>
      <c r="DYW810" s="304"/>
      <c r="DYX810" s="304"/>
      <c r="DYY810" s="304"/>
      <c r="DYZ810" s="304"/>
      <c r="DZA810" s="304"/>
      <c r="DZB810" s="304"/>
      <c r="DZC810" s="304"/>
      <c r="DZD810" s="304"/>
      <c r="DZE810" s="304"/>
      <c r="DZF810" s="304"/>
      <c r="DZG810" s="304"/>
      <c r="DZH810" s="304"/>
      <c r="DZI810" s="304"/>
      <c r="DZJ810" s="304"/>
      <c r="DZK810" s="304"/>
      <c r="DZL810" s="304"/>
      <c r="DZM810" s="304"/>
      <c r="DZN810" s="304"/>
      <c r="DZO810" s="304"/>
      <c r="DZP810" s="304"/>
      <c r="DZQ810" s="304"/>
      <c r="DZR810" s="304"/>
      <c r="DZS810" s="304"/>
      <c r="DZT810" s="304"/>
      <c r="DZU810" s="304"/>
      <c r="DZV810" s="304"/>
      <c r="DZW810" s="304"/>
      <c r="DZX810" s="304"/>
      <c r="DZY810" s="304"/>
      <c r="DZZ810" s="304"/>
      <c r="EAA810" s="304"/>
      <c r="EAB810" s="304"/>
      <c r="EAC810" s="304"/>
      <c r="EAD810" s="304"/>
      <c r="EAE810" s="304"/>
      <c r="EAF810" s="304"/>
      <c r="EAG810" s="304"/>
      <c r="EAH810" s="304"/>
      <c r="EAI810" s="304"/>
      <c r="EAJ810" s="304"/>
      <c r="EAK810" s="304"/>
      <c r="EAL810" s="304"/>
      <c r="EAM810" s="304"/>
      <c r="EAN810" s="304"/>
      <c r="EAO810" s="304"/>
      <c r="EAP810" s="304"/>
      <c r="EAQ810" s="304"/>
      <c r="EAR810" s="304"/>
      <c r="EAS810" s="304"/>
      <c r="EAT810" s="304"/>
      <c r="EAU810" s="304"/>
      <c r="EAV810" s="304"/>
      <c r="EAW810" s="304"/>
      <c r="EAX810" s="304"/>
      <c r="EAY810" s="304"/>
      <c r="EAZ810" s="304"/>
      <c r="EBA810" s="304"/>
      <c r="EBB810" s="304"/>
      <c r="EBC810" s="304"/>
      <c r="EBD810" s="304"/>
      <c r="EBE810" s="304"/>
      <c r="EBF810" s="304"/>
      <c r="EBG810" s="304"/>
      <c r="EBH810" s="304"/>
      <c r="EBI810" s="304"/>
      <c r="EBJ810" s="304"/>
      <c r="EBK810" s="304"/>
      <c r="EBL810" s="304"/>
      <c r="EBM810" s="304"/>
      <c r="EBN810" s="304"/>
      <c r="EBO810" s="304"/>
      <c r="EBP810" s="304"/>
      <c r="EBQ810" s="304"/>
      <c r="EBR810" s="304"/>
      <c r="EBS810" s="304"/>
      <c r="EBT810" s="304"/>
      <c r="EBU810" s="304"/>
      <c r="EBV810" s="304"/>
      <c r="EBW810" s="304"/>
      <c r="EBX810" s="304"/>
      <c r="EBY810" s="304"/>
      <c r="EBZ810" s="304"/>
      <c r="ECA810" s="304"/>
      <c r="ECB810" s="304"/>
      <c r="ECC810" s="304"/>
      <c r="ECD810" s="304"/>
      <c r="ECE810" s="304"/>
      <c r="ECF810" s="304"/>
      <c r="ECG810" s="304"/>
      <c r="ECH810" s="304"/>
      <c r="ECI810" s="304"/>
      <c r="ECJ810" s="304"/>
      <c r="ECK810" s="304"/>
      <c r="ECL810" s="304"/>
      <c r="ECM810" s="304"/>
      <c r="ECN810" s="304"/>
      <c r="ECO810" s="304"/>
      <c r="ECP810" s="304"/>
      <c r="ECQ810" s="304"/>
      <c r="ECR810" s="304"/>
      <c r="ECS810" s="304"/>
      <c r="ECT810" s="304"/>
      <c r="ECU810" s="304"/>
      <c r="ECV810" s="304"/>
      <c r="ECW810" s="304"/>
      <c r="ECX810" s="304"/>
      <c r="ECY810" s="304"/>
      <c r="ECZ810" s="304"/>
      <c r="EDA810" s="304"/>
      <c r="EDB810" s="304"/>
      <c r="EDC810" s="304"/>
      <c r="EDD810" s="304"/>
      <c r="EDE810" s="304"/>
      <c r="EDF810" s="304"/>
      <c r="EDG810" s="304"/>
      <c r="EDH810" s="304"/>
      <c r="EDI810" s="304"/>
      <c r="EDJ810" s="304"/>
      <c r="EDK810" s="304"/>
      <c r="EDL810" s="304"/>
      <c r="EDM810" s="304"/>
      <c r="EDN810" s="304"/>
      <c r="EDO810" s="304"/>
      <c r="EDP810" s="304"/>
      <c r="EDQ810" s="304"/>
      <c r="EDR810" s="304"/>
      <c r="EDS810" s="304"/>
      <c r="EDT810" s="304"/>
      <c r="EDU810" s="304"/>
      <c r="EDV810" s="304"/>
      <c r="EDW810" s="304"/>
      <c r="EDX810" s="304"/>
      <c r="EDY810" s="304"/>
      <c r="EDZ810" s="304"/>
      <c r="EEA810" s="304"/>
      <c r="EEB810" s="304"/>
      <c r="EEC810" s="304"/>
      <c r="EED810" s="304"/>
      <c r="EEE810" s="304"/>
      <c r="EEF810" s="304"/>
      <c r="EEG810" s="304"/>
      <c r="EEH810" s="304"/>
      <c r="EEI810" s="304"/>
      <c r="EEJ810" s="304"/>
      <c r="EEK810" s="304"/>
      <c r="EEL810" s="304"/>
      <c r="EEM810" s="304"/>
      <c r="EEN810" s="304"/>
      <c r="EEO810" s="304"/>
      <c r="EEP810" s="304"/>
      <c r="EEQ810" s="304"/>
      <c r="EER810" s="304"/>
      <c r="EES810" s="304"/>
      <c r="EET810" s="304"/>
      <c r="EEU810" s="304"/>
      <c r="EEV810" s="304"/>
      <c r="EEW810" s="304"/>
      <c r="EEX810" s="304"/>
      <c r="EEY810" s="304"/>
      <c r="EEZ810" s="304"/>
      <c r="EFA810" s="304"/>
      <c r="EFB810" s="304"/>
      <c r="EFC810" s="304"/>
      <c r="EFD810" s="304"/>
      <c r="EFE810" s="304"/>
      <c r="EFF810" s="304"/>
      <c r="EFG810" s="304"/>
      <c r="EFH810" s="304"/>
      <c r="EFI810" s="304"/>
      <c r="EFJ810" s="304"/>
      <c r="EFK810" s="304"/>
      <c r="EFL810" s="304"/>
      <c r="EFM810" s="304"/>
      <c r="EFN810" s="304"/>
      <c r="EFO810" s="304"/>
      <c r="EFP810" s="304"/>
      <c r="EFQ810" s="304"/>
      <c r="EFR810" s="304"/>
      <c r="EFS810" s="304"/>
      <c r="EFT810" s="304"/>
      <c r="EFU810" s="304"/>
      <c r="EFV810" s="304"/>
      <c r="EFW810" s="304"/>
      <c r="EFX810" s="304"/>
      <c r="EFY810" s="304"/>
      <c r="EFZ810" s="304"/>
      <c r="EGA810" s="304"/>
      <c r="EGB810" s="304"/>
      <c r="EGC810" s="304"/>
      <c r="EGD810" s="304"/>
      <c r="EGE810" s="304"/>
      <c r="EGF810" s="304"/>
      <c r="EGG810" s="304"/>
      <c r="EGH810" s="304"/>
      <c r="EGI810" s="304"/>
      <c r="EGJ810" s="304"/>
      <c r="EGK810" s="304"/>
      <c r="EGL810" s="304"/>
      <c r="EGM810" s="304"/>
      <c r="EGN810" s="304"/>
      <c r="EGO810" s="304"/>
      <c r="EGP810" s="304"/>
      <c r="EGQ810" s="304"/>
      <c r="EGR810" s="304"/>
      <c r="EGS810" s="304"/>
      <c r="EGT810" s="304"/>
      <c r="EGU810" s="304"/>
      <c r="EGV810" s="304"/>
      <c r="EGW810" s="304"/>
      <c r="EGX810" s="304"/>
      <c r="EGY810" s="304"/>
      <c r="EGZ810" s="304"/>
      <c r="EHA810" s="304"/>
      <c r="EHB810" s="304"/>
      <c r="EHC810" s="304"/>
      <c r="EHD810" s="304"/>
      <c r="EHE810" s="304"/>
      <c r="EHF810" s="304"/>
      <c r="EHG810" s="304"/>
      <c r="EHH810" s="304"/>
      <c r="EHI810" s="304"/>
      <c r="EHJ810" s="304"/>
      <c r="EHK810" s="304"/>
      <c r="EHL810" s="304"/>
      <c r="EHM810" s="304"/>
      <c r="EHN810" s="304"/>
      <c r="EHO810" s="304"/>
      <c r="EHP810" s="304"/>
      <c r="EHQ810" s="304"/>
      <c r="EHR810" s="304"/>
      <c r="EHS810" s="304"/>
      <c r="EHT810" s="304"/>
      <c r="EHU810" s="304"/>
      <c r="EHV810" s="304"/>
      <c r="EHW810" s="304"/>
      <c r="EHX810" s="304"/>
      <c r="EHY810" s="304"/>
      <c r="EHZ810" s="304"/>
      <c r="EIA810" s="304"/>
      <c r="EIB810" s="304"/>
      <c r="EIC810" s="304"/>
      <c r="EID810" s="304"/>
      <c r="EIE810" s="304"/>
      <c r="EIF810" s="304"/>
      <c r="EIG810" s="304"/>
      <c r="EIH810" s="304"/>
      <c r="EII810" s="304"/>
      <c r="EIJ810" s="304"/>
      <c r="EIK810" s="304"/>
      <c r="EIL810" s="304"/>
      <c r="EIM810" s="304"/>
      <c r="EIN810" s="304"/>
      <c r="EIO810" s="304"/>
      <c r="EIP810" s="304"/>
      <c r="EIQ810" s="304"/>
      <c r="EIR810" s="304"/>
      <c r="EIS810" s="304"/>
      <c r="EIT810" s="304"/>
      <c r="EIU810" s="304"/>
      <c r="EIV810" s="304"/>
      <c r="EIW810" s="304"/>
      <c r="EIX810" s="304"/>
      <c r="EIY810" s="304"/>
      <c r="EIZ810" s="304"/>
      <c r="EJA810" s="304"/>
      <c r="EJB810" s="304"/>
      <c r="EJC810" s="304"/>
      <c r="EJD810" s="304"/>
      <c r="EJE810" s="304"/>
      <c r="EJF810" s="304"/>
      <c r="EJG810" s="304"/>
      <c r="EJH810" s="304"/>
      <c r="EJI810" s="304"/>
      <c r="EJJ810" s="304"/>
      <c r="EJK810" s="304"/>
      <c r="EJL810" s="304"/>
      <c r="EJM810" s="304"/>
      <c r="EJN810" s="304"/>
      <c r="EJO810" s="304"/>
      <c r="EJP810" s="304"/>
      <c r="EJQ810" s="304"/>
      <c r="EJR810" s="304"/>
      <c r="EJS810" s="304"/>
      <c r="EJT810" s="304"/>
      <c r="EJU810" s="304"/>
      <c r="EJV810" s="304"/>
      <c r="EJW810" s="304"/>
      <c r="EJX810" s="304"/>
      <c r="EJY810" s="304"/>
      <c r="EJZ810" s="304"/>
      <c r="EKA810" s="304"/>
      <c r="EKB810" s="304"/>
      <c r="EKC810" s="304"/>
      <c r="EKD810" s="304"/>
      <c r="EKE810" s="304"/>
      <c r="EKF810" s="304"/>
      <c r="EKG810" s="304"/>
      <c r="EKH810" s="304"/>
      <c r="EKI810" s="304"/>
      <c r="EKJ810" s="304"/>
      <c r="EKK810" s="304"/>
      <c r="EKL810" s="304"/>
      <c r="EKM810" s="304"/>
      <c r="EKN810" s="304"/>
      <c r="EKO810" s="304"/>
      <c r="EKP810" s="304"/>
      <c r="EKQ810" s="304"/>
      <c r="EKR810" s="304"/>
      <c r="EKS810" s="304"/>
      <c r="EKT810" s="304"/>
      <c r="EKU810" s="304"/>
      <c r="EKV810" s="304"/>
      <c r="EKW810" s="304"/>
      <c r="EKX810" s="304"/>
      <c r="EKY810" s="304"/>
      <c r="EKZ810" s="304"/>
      <c r="ELA810" s="304"/>
      <c r="ELB810" s="304"/>
      <c r="ELC810" s="304"/>
      <c r="ELD810" s="304"/>
      <c r="ELE810" s="304"/>
      <c r="ELF810" s="304"/>
      <c r="ELG810" s="304"/>
      <c r="ELH810" s="304"/>
      <c r="ELI810" s="304"/>
      <c r="ELJ810" s="304"/>
      <c r="ELK810" s="304"/>
      <c r="ELL810" s="304"/>
      <c r="ELM810" s="304"/>
      <c r="ELN810" s="304"/>
      <c r="ELO810" s="304"/>
      <c r="ELP810" s="304"/>
      <c r="ELQ810" s="304"/>
      <c r="ELR810" s="304"/>
      <c r="ELS810" s="304"/>
      <c r="ELT810" s="304"/>
      <c r="ELU810" s="304"/>
    </row>
    <row r="811" spans="1:341 1271:3713" s="279" customFormat="1">
      <c r="B811" s="305" t="s">
        <v>774</v>
      </c>
      <c r="C811" s="521">
        <v>0.505</v>
      </c>
      <c r="D811" s="167" t="s">
        <v>784</v>
      </c>
      <c r="E811" s="167" t="s">
        <v>756</v>
      </c>
      <c r="S811" s="421"/>
      <c r="T811" s="453"/>
      <c r="U811" s="304"/>
      <c r="V811" s="304"/>
      <c r="W811" s="304"/>
      <c r="X811" s="304"/>
      <c r="Y811" s="304"/>
      <c r="Z811" s="304"/>
      <c r="AA811" s="304"/>
      <c r="AB811" s="304"/>
      <c r="AC811" s="304"/>
      <c r="AD811" s="304"/>
      <c r="AE811" s="304"/>
      <c r="AF811" s="304"/>
      <c r="AG811" s="304"/>
      <c r="AH811" s="304"/>
      <c r="AI811" s="304"/>
      <c r="AJ811" s="304"/>
      <c r="AK811" s="304"/>
      <c r="AL811" s="304"/>
      <c r="AM811" s="304"/>
      <c r="AN811" s="304"/>
      <c r="AO811" s="304"/>
      <c r="AP811" s="304"/>
      <c r="AQ811" s="304"/>
      <c r="AR811" s="304"/>
      <c r="AS811" s="304"/>
      <c r="AT811" s="304"/>
      <c r="AU811" s="304"/>
      <c r="AV811" s="304"/>
      <c r="AW811" s="304"/>
      <c r="AX811" s="304"/>
      <c r="AY811" s="304"/>
      <c r="AZ811" s="304"/>
      <c r="BA811" s="304"/>
      <c r="BB811" s="304"/>
      <c r="BC811" s="304"/>
      <c r="BD811" s="304"/>
      <c r="BE811" s="304"/>
      <c r="BF811" s="304"/>
      <c r="BG811" s="304"/>
      <c r="BH811" s="304"/>
      <c r="BI811" s="304"/>
      <c r="BJ811" s="304"/>
      <c r="BK811" s="304"/>
      <c r="BL811" s="304"/>
      <c r="BM811" s="304"/>
      <c r="BN811" s="304"/>
      <c r="BO811" s="304"/>
      <c r="BP811" s="304"/>
      <c r="BQ811" s="304"/>
      <c r="BR811" s="304"/>
      <c r="BS811" s="304"/>
      <c r="BT811" s="304"/>
      <c r="BU811" s="304"/>
      <c r="BV811" s="304"/>
      <c r="BW811" s="304"/>
      <c r="BX811" s="304"/>
      <c r="BY811" s="304"/>
      <c r="BZ811" s="304"/>
      <c r="CA811" s="304"/>
      <c r="CB811" s="304"/>
      <c r="CC811" s="304"/>
      <c r="CD811" s="304"/>
      <c r="CE811" s="304"/>
      <c r="CF811" s="304"/>
      <c r="CG811" s="304"/>
      <c r="CH811" s="304"/>
      <c r="CI811" s="304"/>
      <c r="CJ811" s="304"/>
      <c r="CK811" s="304"/>
      <c r="CL811" s="304"/>
      <c r="CM811" s="304"/>
      <c r="CN811" s="304"/>
      <c r="CO811" s="304"/>
      <c r="CP811" s="304"/>
      <c r="CQ811" s="304"/>
      <c r="CR811" s="304"/>
      <c r="CS811" s="304"/>
      <c r="CT811" s="304"/>
      <c r="CU811" s="304"/>
      <c r="CV811" s="304"/>
      <c r="CW811" s="304"/>
      <c r="CX811" s="304"/>
      <c r="CY811" s="304"/>
      <c r="CZ811" s="304"/>
      <c r="DA811" s="304"/>
      <c r="DB811" s="304"/>
      <c r="DC811" s="304"/>
      <c r="DD811" s="304"/>
      <c r="DE811" s="304"/>
      <c r="DF811" s="304"/>
      <c r="DG811" s="304"/>
      <c r="DH811" s="304"/>
      <c r="DI811" s="304"/>
      <c r="DJ811" s="304"/>
      <c r="DK811" s="304"/>
      <c r="DL811" s="304"/>
      <c r="DM811" s="304"/>
      <c r="DN811" s="304"/>
      <c r="DO811" s="304"/>
      <c r="DP811" s="304"/>
      <c r="DQ811" s="304"/>
      <c r="DR811" s="304"/>
      <c r="DS811" s="304"/>
      <c r="DT811" s="304"/>
      <c r="DU811" s="304"/>
      <c r="DV811" s="304"/>
      <c r="DW811" s="304"/>
      <c r="DX811" s="304"/>
      <c r="DY811" s="304"/>
      <c r="DZ811" s="304"/>
      <c r="EA811" s="304"/>
      <c r="EB811" s="304"/>
      <c r="EC811" s="304"/>
      <c r="ED811" s="304"/>
      <c r="EE811" s="304"/>
      <c r="EF811" s="304"/>
      <c r="EG811" s="304"/>
      <c r="EH811" s="304"/>
      <c r="EI811" s="304"/>
      <c r="EJ811" s="304"/>
      <c r="EK811" s="304"/>
      <c r="EL811" s="304"/>
      <c r="EM811" s="304"/>
      <c r="EN811" s="304"/>
      <c r="EO811" s="304"/>
      <c r="EP811" s="304"/>
      <c r="EQ811" s="304"/>
      <c r="ER811" s="304"/>
      <c r="ES811" s="304"/>
      <c r="ET811" s="304"/>
      <c r="EU811" s="304"/>
      <c r="EV811" s="304"/>
      <c r="EW811" s="304"/>
      <c r="EX811" s="304"/>
      <c r="EY811" s="304"/>
      <c r="EZ811" s="304"/>
      <c r="FA811" s="304"/>
      <c r="FB811" s="304"/>
      <c r="FC811" s="304"/>
      <c r="FD811" s="304"/>
      <c r="FE811" s="304"/>
      <c r="FF811" s="304"/>
      <c r="FG811" s="304"/>
      <c r="FH811" s="304"/>
      <c r="FI811" s="304"/>
      <c r="FJ811" s="304"/>
      <c r="FK811" s="304"/>
      <c r="FL811" s="304"/>
      <c r="FM811" s="304"/>
      <c r="FN811" s="304"/>
      <c r="FO811" s="304"/>
      <c r="FP811" s="304"/>
      <c r="FQ811" s="304"/>
      <c r="FR811" s="304"/>
      <c r="FS811" s="304"/>
      <c r="FT811" s="304"/>
      <c r="FU811" s="304"/>
      <c r="FV811" s="304"/>
      <c r="FW811" s="304"/>
      <c r="FX811" s="304"/>
      <c r="FY811" s="304"/>
      <c r="FZ811" s="304"/>
      <c r="GA811" s="304"/>
      <c r="GB811" s="304"/>
      <c r="GC811" s="304"/>
      <c r="GD811" s="304"/>
      <c r="GE811" s="304"/>
      <c r="GF811" s="304"/>
      <c r="GG811" s="304"/>
      <c r="GH811" s="304"/>
      <c r="GI811" s="304"/>
      <c r="GJ811" s="304"/>
      <c r="GK811" s="304"/>
      <c r="GL811" s="304"/>
      <c r="GM811" s="304"/>
      <c r="GN811" s="304"/>
      <c r="GO811" s="304"/>
      <c r="GP811" s="304"/>
      <c r="GQ811" s="304"/>
      <c r="GR811" s="304"/>
      <c r="GS811" s="304"/>
      <c r="GT811" s="304"/>
      <c r="GU811" s="304"/>
      <c r="GV811" s="304"/>
      <c r="GW811" s="304"/>
      <c r="GX811" s="304"/>
      <c r="GY811" s="304"/>
      <c r="GZ811" s="304"/>
      <c r="HA811" s="304"/>
      <c r="HB811" s="304"/>
      <c r="HC811" s="304"/>
      <c r="HD811" s="304"/>
      <c r="HE811" s="304"/>
      <c r="HF811" s="304"/>
      <c r="HG811" s="304"/>
      <c r="HH811" s="304"/>
      <c r="HI811" s="304"/>
      <c r="HJ811" s="304"/>
      <c r="HK811" s="304"/>
      <c r="HL811" s="304"/>
      <c r="HM811" s="304"/>
      <c r="HN811" s="304"/>
      <c r="HO811" s="304"/>
      <c r="HP811" s="304"/>
      <c r="HQ811" s="304"/>
      <c r="HR811" s="304"/>
      <c r="HS811" s="304"/>
      <c r="HT811" s="304"/>
      <c r="HU811" s="304"/>
      <c r="HV811" s="304"/>
      <c r="HW811" s="304"/>
      <c r="HX811" s="304"/>
      <c r="HY811" s="304"/>
      <c r="HZ811" s="304"/>
      <c r="IA811" s="304"/>
      <c r="IB811" s="304"/>
      <c r="IC811" s="304"/>
      <c r="ID811" s="304"/>
      <c r="IE811" s="304"/>
      <c r="IF811" s="304"/>
      <c r="IG811" s="304"/>
      <c r="IH811" s="304"/>
      <c r="II811" s="304"/>
      <c r="IJ811" s="304"/>
      <c r="IK811" s="304"/>
      <c r="IL811" s="304"/>
      <c r="IM811" s="304"/>
      <c r="IN811" s="304"/>
      <c r="IO811" s="304"/>
      <c r="IP811" s="304"/>
      <c r="IQ811" s="304"/>
      <c r="IR811" s="304"/>
      <c r="IS811" s="304"/>
      <c r="IT811" s="304"/>
      <c r="IU811" s="304"/>
      <c r="IV811" s="304"/>
      <c r="IW811" s="304"/>
      <c r="IX811" s="304"/>
      <c r="IY811" s="304"/>
      <c r="IZ811" s="304"/>
      <c r="JA811" s="304"/>
      <c r="JB811" s="304"/>
      <c r="JC811" s="304"/>
      <c r="JD811" s="304"/>
      <c r="JE811" s="304"/>
      <c r="JF811" s="304"/>
      <c r="JG811" s="304"/>
      <c r="JH811" s="304"/>
      <c r="JI811" s="304"/>
      <c r="JJ811" s="304"/>
      <c r="JK811" s="304"/>
      <c r="JL811" s="304"/>
      <c r="JM811" s="304"/>
      <c r="JN811" s="304"/>
      <c r="JO811" s="304"/>
      <c r="JP811" s="304"/>
      <c r="JQ811" s="304"/>
      <c r="JR811" s="304"/>
      <c r="JS811" s="304"/>
      <c r="JT811" s="304"/>
      <c r="JU811" s="304"/>
      <c r="JV811" s="304"/>
      <c r="JW811" s="304"/>
      <c r="JX811" s="304"/>
      <c r="JY811" s="304"/>
      <c r="JZ811" s="304"/>
      <c r="KA811" s="304"/>
      <c r="KB811" s="304"/>
      <c r="KC811" s="304"/>
      <c r="KD811" s="304"/>
      <c r="KE811" s="304"/>
      <c r="KF811" s="304"/>
      <c r="KG811" s="304"/>
      <c r="KH811" s="304"/>
      <c r="KI811" s="304"/>
      <c r="KJ811" s="304"/>
      <c r="KK811" s="304"/>
      <c r="KL811" s="304"/>
      <c r="KM811" s="304"/>
      <c r="KN811" s="304"/>
      <c r="KO811" s="304"/>
      <c r="KP811" s="304"/>
      <c r="KQ811" s="304"/>
      <c r="KR811" s="304"/>
      <c r="KS811" s="304"/>
      <c r="KT811" s="304"/>
      <c r="KU811" s="304"/>
      <c r="KV811" s="304"/>
      <c r="KW811" s="304"/>
      <c r="KX811" s="304"/>
      <c r="KY811" s="304"/>
      <c r="KZ811" s="304"/>
      <c r="LA811" s="304"/>
      <c r="LB811" s="304"/>
      <c r="LC811" s="304"/>
      <c r="LD811" s="304"/>
      <c r="LE811" s="304"/>
      <c r="LF811" s="304"/>
      <c r="LG811" s="304"/>
      <c r="LH811" s="304"/>
      <c r="LI811" s="304"/>
      <c r="LJ811" s="304"/>
      <c r="LK811" s="304"/>
      <c r="LL811" s="304"/>
      <c r="LM811" s="304"/>
      <c r="LN811" s="304"/>
      <c r="LO811" s="304"/>
      <c r="LP811" s="304"/>
      <c r="LQ811" s="304"/>
      <c r="LR811" s="304"/>
      <c r="LS811" s="304"/>
      <c r="LT811" s="304"/>
      <c r="LU811" s="304"/>
      <c r="LV811" s="304"/>
      <c r="LW811" s="304"/>
      <c r="LX811" s="304"/>
      <c r="LY811" s="304"/>
      <c r="LZ811" s="304"/>
      <c r="MA811" s="304"/>
      <c r="MB811" s="304"/>
      <c r="MC811" s="304"/>
      <c r="AVW811" s="304"/>
      <c r="AVX811" s="304"/>
      <c r="AVY811" s="304"/>
      <c r="AVZ811" s="304"/>
      <c r="AWA811" s="304"/>
      <c r="AWB811" s="304"/>
      <c r="AWC811" s="304"/>
      <c r="AWD811" s="304"/>
      <c r="AWE811" s="304"/>
      <c r="AWF811" s="304"/>
      <c r="AWG811" s="304"/>
      <c r="AWH811" s="304"/>
      <c r="AWI811" s="304"/>
      <c r="AWJ811" s="304"/>
      <c r="AWK811" s="304"/>
      <c r="AWL811" s="304"/>
      <c r="AWM811" s="304"/>
      <c r="AWN811" s="304"/>
      <c r="AWO811" s="304"/>
      <c r="AWP811" s="304"/>
      <c r="AWQ811" s="304"/>
      <c r="AWR811" s="304"/>
      <c r="AWS811" s="304"/>
      <c r="AWT811" s="304"/>
      <c r="AWU811" s="304"/>
      <c r="AWV811" s="304"/>
      <c r="AWW811" s="304"/>
      <c r="AWX811" s="304"/>
      <c r="AWY811" s="304"/>
      <c r="AWZ811" s="304"/>
      <c r="AXA811" s="304"/>
      <c r="AXB811" s="304"/>
      <c r="AXC811" s="304"/>
      <c r="AXD811" s="304"/>
      <c r="AXE811" s="304"/>
      <c r="AXF811" s="304"/>
      <c r="AXG811" s="304"/>
      <c r="AXH811" s="304"/>
      <c r="AXI811" s="304"/>
      <c r="AXJ811" s="304"/>
      <c r="AXK811" s="304"/>
      <c r="AXL811" s="304"/>
      <c r="AXM811" s="304"/>
      <c r="AXN811" s="304"/>
      <c r="AXO811" s="304"/>
      <c r="AXP811" s="304"/>
      <c r="AXQ811" s="304"/>
      <c r="AXR811" s="304"/>
      <c r="AXS811" s="304"/>
      <c r="AXT811" s="304"/>
      <c r="AXU811" s="304"/>
      <c r="AXV811" s="304"/>
      <c r="AXW811" s="304"/>
      <c r="AXX811" s="304"/>
      <c r="AXY811" s="304"/>
      <c r="AXZ811" s="304"/>
      <c r="AYA811" s="304"/>
      <c r="AYB811" s="304"/>
      <c r="AYC811" s="304"/>
      <c r="AYD811" s="304"/>
      <c r="AYE811" s="304"/>
      <c r="AYF811" s="304"/>
      <c r="AYG811" s="304"/>
      <c r="AYH811" s="304"/>
      <c r="AYI811" s="304"/>
      <c r="AYJ811" s="304"/>
      <c r="AYK811" s="304"/>
      <c r="AYL811" s="304"/>
      <c r="AYM811" s="304"/>
      <c r="AYN811" s="304"/>
      <c r="AYO811" s="304"/>
      <c r="AYP811" s="304"/>
      <c r="AYQ811" s="304"/>
      <c r="AYR811" s="304"/>
      <c r="AYS811" s="304"/>
      <c r="AYT811" s="304"/>
      <c r="AYU811" s="304"/>
      <c r="AYV811" s="304"/>
      <c r="AYW811" s="304"/>
      <c r="AYX811" s="304"/>
      <c r="AYY811" s="304"/>
      <c r="AYZ811" s="304"/>
      <c r="AZA811" s="304"/>
      <c r="AZB811" s="304"/>
      <c r="AZC811" s="304"/>
      <c r="AZD811" s="304"/>
      <c r="AZE811" s="304"/>
      <c r="AZF811" s="304"/>
      <c r="AZG811" s="304"/>
      <c r="AZH811" s="304"/>
      <c r="AZI811" s="304"/>
      <c r="AZJ811" s="304"/>
      <c r="AZK811" s="304"/>
      <c r="AZL811" s="304"/>
      <c r="AZM811" s="304"/>
      <c r="AZN811" s="304"/>
      <c r="AZO811" s="304"/>
      <c r="AZP811" s="304"/>
      <c r="AZQ811" s="304"/>
      <c r="AZR811" s="304"/>
      <c r="AZS811" s="304"/>
      <c r="AZT811" s="304"/>
      <c r="AZU811" s="304"/>
      <c r="AZV811" s="304"/>
      <c r="AZW811" s="304"/>
      <c r="AZX811" s="304"/>
      <c r="AZY811" s="304"/>
      <c r="AZZ811" s="304"/>
      <c r="BAA811" s="304"/>
      <c r="BAB811" s="304"/>
      <c r="BAC811" s="304"/>
      <c r="BAD811" s="304"/>
      <c r="BAE811" s="304"/>
      <c r="BAF811" s="304"/>
      <c r="BAG811" s="304"/>
      <c r="BAH811" s="304"/>
      <c r="BAI811" s="304"/>
      <c r="BAJ811" s="304"/>
      <c r="BAK811" s="304"/>
      <c r="BAL811" s="304"/>
      <c r="BAM811" s="304"/>
      <c r="BAN811" s="304"/>
      <c r="BAO811" s="304"/>
      <c r="BAP811" s="304"/>
      <c r="BAQ811" s="304"/>
      <c r="BAR811" s="304"/>
      <c r="BAS811" s="304"/>
      <c r="BAT811" s="304"/>
      <c r="BAU811" s="304"/>
      <c r="BAV811" s="304"/>
      <c r="BAW811" s="304"/>
      <c r="BAX811" s="304"/>
      <c r="BAY811" s="304"/>
      <c r="BAZ811" s="304"/>
      <c r="BBA811" s="304"/>
      <c r="BBB811" s="304"/>
      <c r="BBC811" s="304"/>
      <c r="BBD811" s="304"/>
      <c r="BBE811" s="304"/>
      <c r="BBF811" s="304"/>
      <c r="BBG811" s="304"/>
      <c r="BBH811" s="304"/>
      <c r="BBI811" s="304"/>
      <c r="BBJ811" s="304"/>
      <c r="BBK811" s="304"/>
      <c r="BBL811" s="304"/>
      <c r="BBM811" s="304"/>
      <c r="BBN811" s="304"/>
      <c r="BBO811" s="304"/>
      <c r="BBP811" s="304"/>
      <c r="BBQ811" s="304"/>
      <c r="BBR811" s="304"/>
      <c r="BBS811" s="304"/>
      <c r="BBT811" s="304"/>
      <c r="BBU811" s="304"/>
      <c r="BBV811" s="304"/>
      <c r="BBW811" s="304"/>
      <c r="BBX811" s="304"/>
      <c r="BBY811" s="304"/>
      <c r="BBZ811" s="304"/>
      <c r="BCA811" s="304"/>
      <c r="BCB811" s="304"/>
      <c r="BCC811" s="304"/>
      <c r="BCD811" s="304"/>
      <c r="BCE811" s="304"/>
      <c r="BCF811" s="304"/>
      <c r="BCG811" s="304"/>
      <c r="BCH811" s="304"/>
      <c r="BCI811" s="304"/>
      <c r="BCJ811" s="304"/>
      <c r="BCK811" s="304"/>
      <c r="BCL811" s="304"/>
      <c r="BCM811" s="304"/>
      <c r="BCN811" s="304"/>
      <c r="BCO811" s="304"/>
      <c r="BCP811" s="304"/>
      <c r="BCQ811" s="304"/>
      <c r="BCR811" s="304"/>
      <c r="BCS811" s="304"/>
      <c r="BCT811" s="304"/>
      <c r="BCU811" s="304"/>
      <c r="BCV811" s="304"/>
      <c r="BCW811" s="304"/>
      <c r="BCX811" s="304"/>
      <c r="BCY811" s="304"/>
      <c r="BCZ811" s="304"/>
      <c r="BDA811" s="304"/>
      <c r="BDB811" s="304"/>
      <c r="BDC811" s="304"/>
      <c r="BDD811" s="304"/>
      <c r="BDE811" s="304"/>
      <c r="BDF811" s="304"/>
      <c r="BDG811" s="304"/>
      <c r="BDH811" s="304"/>
      <c r="BDI811" s="304"/>
      <c r="BDJ811" s="304"/>
      <c r="BDK811" s="304"/>
      <c r="BDL811" s="304"/>
      <c r="BDM811" s="304"/>
      <c r="BDN811" s="304"/>
      <c r="BDO811" s="304"/>
      <c r="BDP811" s="304"/>
      <c r="BDQ811" s="304"/>
      <c r="BDR811" s="304"/>
      <c r="BDS811" s="304"/>
      <c r="BDT811" s="304"/>
      <c r="BDU811" s="304"/>
      <c r="BDV811" s="304"/>
      <c r="BDW811" s="304"/>
      <c r="BDX811" s="304"/>
      <c r="BDY811" s="304"/>
      <c r="BDZ811" s="304"/>
      <c r="BEA811" s="304"/>
      <c r="BEB811" s="304"/>
      <c r="BEC811" s="304"/>
      <c r="BED811" s="304"/>
      <c r="BEE811" s="304"/>
      <c r="BEF811" s="304"/>
      <c r="BEG811" s="304"/>
      <c r="BEH811" s="304"/>
      <c r="BEI811" s="304"/>
      <c r="BEJ811" s="304"/>
      <c r="BEK811" s="304"/>
      <c r="BEL811" s="304"/>
      <c r="BEM811" s="304"/>
      <c r="BEN811" s="304"/>
      <c r="BEO811" s="304"/>
      <c r="BEP811" s="304"/>
      <c r="BEQ811" s="304"/>
      <c r="BER811" s="304"/>
      <c r="BES811" s="304"/>
      <c r="BET811" s="304"/>
      <c r="BEU811" s="304"/>
      <c r="BEV811" s="304"/>
      <c r="BEW811" s="304"/>
      <c r="BEX811" s="304"/>
      <c r="BEY811" s="304"/>
      <c r="BEZ811" s="304"/>
      <c r="BFA811" s="304"/>
      <c r="BFB811" s="304"/>
      <c r="BFC811" s="304"/>
      <c r="BFD811" s="304"/>
      <c r="BFE811" s="304"/>
      <c r="BFF811" s="304"/>
      <c r="BFG811" s="304"/>
      <c r="BFH811" s="304"/>
      <c r="BFI811" s="304"/>
      <c r="BFJ811" s="304"/>
      <c r="BFK811" s="304"/>
      <c r="BFL811" s="304"/>
      <c r="BFM811" s="304"/>
      <c r="BFN811" s="304"/>
      <c r="BFO811" s="304"/>
      <c r="BFP811" s="304"/>
      <c r="BFQ811" s="304"/>
      <c r="BFR811" s="304"/>
      <c r="BFS811" s="304"/>
      <c r="BFT811" s="304"/>
      <c r="BFU811" s="304"/>
      <c r="BFV811" s="304"/>
      <c r="BFW811" s="304"/>
      <c r="BFX811" s="304"/>
      <c r="BFY811" s="304"/>
      <c r="BFZ811" s="304"/>
      <c r="BGA811" s="304"/>
      <c r="BGB811" s="304"/>
      <c r="BGC811" s="304"/>
      <c r="BGD811" s="304"/>
      <c r="BGE811" s="304"/>
      <c r="BGF811" s="304"/>
      <c r="BGG811" s="304"/>
      <c r="BGH811" s="304"/>
      <c r="BGI811" s="304"/>
      <c r="BGJ811" s="304"/>
      <c r="BGK811" s="304"/>
      <c r="BGL811" s="304"/>
      <c r="BGM811" s="304"/>
      <c r="BGN811" s="304"/>
      <c r="BGO811" s="304"/>
      <c r="BGP811" s="304"/>
      <c r="BGQ811" s="304"/>
      <c r="BGR811" s="304"/>
      <c r="BGS811" s="304"/>
      <c r="BGT811" s="304"/>
      <c r="BGU811" s="304"/>
      <c r="BGV811" s="304"/>
      <c r="BGW811" s="304"/>
      <c r="BGX811" s="304"/>
      <c r="BGY811" s="304"/>
      <c r="BGZ811" s="304"/>
      <c r="BHA811" s="304"/>
      <c r="BHB811" s="304"/>
      <c r="BHC811" s="304"/>
      <c r="BHD811" s="304"/>
      <c r="BHE811" s="304"/>
      <c r="BHF811" s="304"/>
      <c r="BHG811" s="304"/>
      <c r="BHH811" s="304"/>
      <c r="BHI811" s="304"/>
      <c r="BHJ811" s="304"/>
      <c r="BHK811" s="304"/>
      <c r="BHL811" s="304"/>
      <c r="BHM811" s="304"/>
      <c r="BHN811" s="304"/>
      <c r="BHO811" s="304"/>
      <c r="BHP811" s="304"/>
      <c r="BHQ811" s="304"/>
      <c r="BHR811" s="304"/>
      <c r="BHS811" s="304"/>
      <c r="BHT811" s="304"/>
      <c r="BHU811" s="304"/>
      <c r="BHV811" s="304"/>
      <c r="BHW811" s="304"/>
      <c r="BHX811" s="304"/>
      <c r="BHY811" s="304"/>
      <c r="BHZ811" s="304"/>
      <c r="BIA811" s="304"/>
      <c r="BIB811" s="304"/>
      <c r="BIC811" s="304"/>
      <c r="BID811" s="304"/>
      <c r="BIE811" s="304"/>
      <c r="BIF811" s="304"/>
      <c r="BIG811" s="304"/>
      <c r="BIH811" s="304"/>
      <c r="BII811" s="304"/>
      <c r="BIJ811" s="304"/>
      <c r="BIK811" s="304"/>
      <c r="BIL811" s="304"/>
      <c r="BIM811" s="304"/>
      <c r="BIN811" s="304"/>
      <c r="BIO811" s="304"/>
      <c r="BIP811" s="304"/>
      <c r="BIQ811" s="304"/>
      <c r="BIR811" s="304"/>
      <c r="BIS811" s="304"/>
      <c r="BIT811" s="304"/>
      <c r="BIU811" s="304"/>
      <c r="BIV811" s="304"/>
      <c r="BIW811" s="304"/>
      <c r="BIX811" s="304"/>
      <c r="BIY811" s="304"/>
      <c r="BIZ811" s="304"/>
      <c r="BJA811" s="304"/>
      <c r="BJB811" s="304"/>
      <c r="BJC811" s="304"/>
      <c r="BJD811" s="304"/>
      <c r="BJE811" s="304"/>
      <c r="BJF811" s="304"/>
      <c r="BJG811" s="304"/>
      <c r="BJH811" s="304"/>
      <c r="BJI811" s="304"/>
      <c r="BJJ811" s="304"/>
      <c r="BJK811" s="304"/>
      <c r="BJL811" s="304"/>
      <c r="BJM811" s="304"/>
      <c r="BJN811" s="304"/>
      <c r="BJO811" s="304"/>
      <c r="BJP811" s="304"/>
      <c r="BJQ811" s="304"/>
      <c r="BJR811" s="304"/>
      <c r="BJS811" s="304"/>
      <c r="BJT811" s="304"/>
      <c r="BJU811" s="304"/>
      <c r="BJV811" s="304"/>
      <c r="BJW811" s="304"/>
      <c r="BJX811" s="304"/>
      <c r="BJY811" s="304"/>
      <c r="BJZ811" s="304"/>
      <c r="BKA811" s="304"/>
      <c r="BKB811" s="304"/>
      <c r="BKC811" s="304"/>
      <c r="BKD811" s="304"/>
      <c r="BKE811" s="304"/>
      <c r="BKF811" s="304"/>
      <c r="BKG811" s="304"/>
      <c r="BKH811" s="304"/>
      <c r="BKI811" s="304"/>
      <c r="BKJ811" s="304"/>
      <c r="BKK811" s="304"/>
      <c r="BKL811" s="304"/>
      <c r="BKM811" s="304"/>
      <c r="BKN811" s="304"/>
      <c r="BKO811" s="304"/>
      <c r="BKP811" s="304"/>
      <c r="BKQ811" s="304"/>
      <c r="BKR811" s="304"/>
      <c r="BKS811" s="304"/>
      <c r="BKT811" s="304"/>
      <c r="BKU811" s="304"/>
      <c r="BKV811" s="304"/>
      <c r="BKW811" s="304"/>
      <c r="BKX811" s="304"/>
      <c r="BKY811" s="304"/>
      <c r="BKZ811" s="304"/>
      <c r="BLA811" s="304"/>
      <c r="BLB811" s="304"/>
      <c r="BLC811" s="304"/>
      <c r="BLD811" s="304"/>
      <c r="BLE811" s="304"/>
      <c r="BLF811" s="304"/>
      <c r="BLG811" s="304"/>
      <c r="BLH811" s="304"/>
      <c r="BLI811" s="304"/>
      <c r="BLJ811" s="304"/>
      <c r="BLK811" s="304"/>
      <c r="BLL811" s="304"/>
      <c r="BLM811" s="304"/>
      <c r="BLN811" s="304"/>
      <c r="BLO811" s="304"/>
      <c r="BLP811" s="304"/>
      <c r="BLQ811" s="304"/>
      <c r="BLR811" s="304"/>
      <c r="BLS811" s="304"/>
      <c r="BLT811" s="304"/>
      <c r="BLU811" s="304"/>
      <c r="BLV811" s="304"/>
      <c r="BLW811" s="304"/>
      <c r="BLX811" s="304"/>
      <c r="BLY811" s="304"/>
      <c r="BLZ811" s="304"/>
      <c r="BMA811" s="304"/>
      <c r="BMB811" s="304"/>
      <c r="BMC811" s="304"/>
      <c r="BMD811" s="304"/>
      <c r="BME811" s="304"/>
      <c r="BMF811" s="304"/>
      <c r="BMG811" s="304"/>
      <c r="BMH811" s="304"/>
      <c r="BMI811" s="304"/>
      <c r="BMJ811" s="304"/>
      <c r="BMK811" s="304"/>
      <c r="BML811" s="304"/>
      <c r="BMM811" s="304"/>
      <c r="BMN811" s="304"/>
      <c r="BMO811" s="304"/>
      <c r="BMP811" s="304"/>
      <c r="BMQ811" s="304"/>
      <c r="BMR811" s="304"/>
      <c r="BMS811" s="304"/>
      <c r="BMT811" s="304"/>
      <c r="BMU811" s="304"/>
      <c r="BMV811" s="304"/>
      <c r="BMW811" s="304"/>
      <c r="BMX811" s="304"/>
      <c r="BMY811" s="304"/>
      <c r="BMZ811" s="304"/>
      <c r="BNA811" s="304"/>
      <c r="BNB811" s="304"/>
      <c r="BNC811" s="304"/>
      <c r="BND811" s="304"/>
      <c r="BNE811" s="304"/>
      <c r="BNF811" s="304"/>
      <c r="BNG811" s="304"/>
      <c r="BNH811" s="304"/>
      <c r="BNI811" s="304"/>
      <c r="BNJ811" s="304"/>
      <c r="BNK811" s="304"/>
      <c r="BNL811" s="304"/>
      <c r="BNM811" s="304"/>
      <c r="BNN811" s="304"/>
      <c r="BNO811" s="304"/>
      <c r="BNP811" s="304"/>
      <c r="BNQ811" s="304"/>
      <c r="BNR811" s="304"/>
      <c r="BNS811" s="304"/>
      <c r="BNT811" s="304"/>
      <c r="BNU811" s="304"/>
      <c r="BNV811" s="304"/>
      <c r="BNW811" s="304"/>
      <c r="BNX811" s="304"/>
      <c r="BNY811" s="304"/>
      <c r="BNZ811" s="304"/>
      <c r="BOA811" s="304"/>
      <c r="BOB811" s="304"/>
      <c r="BOC811" s="304"/>
      <c r="BOD811" s="304"/>
      <c r="BOE811" s="304"/>
      <c r="BOF811" s="304"/>
      <c r="BOG811" s="304"/>
      <c r="BOH811" s="304"/>
      <c r="BOI811" s="304"/>
      <c r="BOJ811" s="304"/>
      <c r="BOK811" s="304"/>
      <c r="BOL811" s="304"/>
      <c r="BOM811" s="304"/>
      <c r="BON811" s="304"/>
      <c r="BOO811" s="304"/>
      <c r="BOP811" s="304"/>
      <c r="BOQ811" s="304"/>
      <c r="BOR811" s="304"/>
      <c r="BOS811" s="304"/>
      <c r="BOT811" s="304"/>
      <c r="BOU811" s="304"/>
      <c r="BOV811" s="304"/>
      <c r="BOW811" s="304"/>
      <c r="BOX811" s="304"/>
      <c r="BOY811" s="304"/>
      <c r="BOZ811" s="304"/>
      <c r="BPA811" s="304"/>
      <c r="BPB811" s="304"/>
      <c r="BPC811" s="304"/>
      <c r="BPD811" s="304"/>
      <c r="BPE811" s="304"/>
      <c r="BPF811" s="304"/>
      <c r="BPG811" s="304"/>
      <c r="BPH811" s="304"/>
      <c r="BPI811" s="304"/>
      <c r="BPJ811" s="304"/>
      <c r="BPK811" s="304"/>
      <c r="BPL811" s="304"/>
      <c r="BPM811" s="304"/>
      <c r="BPN811" s="304"/>
      <c r="BPO811" s="304"/>
      <c r="BPP811" s="304"/>
      <c r="BPQ811" s="304"/>
      <c r="BPR811" s="304"/>
      <c r="BPS811" s="304"/>
      <c r="BPT811" s="304"/>
      <c r="BPU811" s="304"/>
      <c r="BPV811" s="304"/>
      <c r="BPW811" s="304"/>
      <c r="BPX811" s="304"/>
      <c r="BPY811" s="304"/>
      <c r="BPZ811" s="304"/>
      <c r="BQA811" s="304"/>
      <c r="BQB811" s="304"/>
      <c r="BQC811" s="304"/>
      <c r="BQD811" s="304"/>
      <c r="BQE811" s="304"/>
      <c r="BQF811" s="304"/>
      <c r="BQG811" s="304"/>
      <c r="BQH811" s="304"/>
      <c r="BQI811" s="304"/>
      <c r="BQJ811" s="304"/>
      <c r="BQK811" s="304"/>
      <c r="BQL811" s="304"/>
      <c r="BQM811" s="304"/>
      <c r="BQN811" s="304"/>
      <c r="BQO811" s="304"/>
      <c r="BQP811" s="304"/>
      <c r="BQQ811" s="304"/>
      <c r="BQR811" s="304"/>
      <c r="BQS811" s="304"/>
      <c r="BQT811" s="304"/>
      <c r="BQU811" s="304"/>
      <c r="BQV811" s="304"/>
      <c r="BQW811" s="304"/>
      <c r="BQX811" s="304"/>
      <c r="BQY811" s="304"/>
      <c r="BQZ811" s="304"/>
      <c r="BRA811" s="304"/>
      <c r="BRB811" s="304"/>
      <c r="BRC811" s="304"/>
      <c r="BRD811" s="304"/>
      <c r="BRE811" s="304"/>
      <c r="BRF811" s="304"/>
      <c r="BRG811" s="304"/>
      <c r="BRH811" s="304"/>
      <c r="BRI811" s="304"/>
      <c r="BRJ811" s="304"/>
      <c r="BRK811" s="304"/>
      <c r="BRL811" s="304"/>
      <c r="BRM811" s="304"/>
      <c r="BRN811" s="304"/>
      <c r="BRO811" s="304"/>
      <c r="BRP811" s="304"/>
      <c r="BRQ811" s="304"/>
      <c r="BRR811" s="304"/>
      <c r="BRS811" s="304"/>
      <c r="BRT811" s="304"/>
      <c r="BRU811" s="304"/>
      <c r="BRV811" s="304"/>
      <c r="BRW811" s="304"/>
      <c r="BRX811" s="304"/>
      <c r="BRY811" s="304"/>
      <c r="BRZ811" s="304"/>
      <c r="BSA811" s="304"/>
      <c r="BSB811" s="304"/>
      <c r="BSC811" s="304"/>
      <c r="BSD811" s="304"/>
      <c r="BSE811" s="304"/>
      <c r="BSF811" s="304"/>
      <c r="BSG811" s="304"/>
      <c r="BSH811" s="304"/>
      <c r="BSI811" s="304"/>
      <c r="BSJ811" s="304"/>
      <c r="BSK811" s="304"/>
      <c r="BSL811" s="304"/>
      <c r="BSM811" s="304"/>
      <c r="BSN811" s="304"/>
      <c r="BSO811" s="304"/>
      <c r="BSP811" s="304"/>
      <c r="BSQ811" s="304"/>
      <c r="BSR811" s="304"/>
      <c r="BSS811" s="304"/>
      <c r="BST811" s="304"/>
      <c r="BSU811" s="304"/>
      <c r="BSV811" s="304"/>
      <c r="BSW811" s="304"/>
      <c r="BSX811" s="304"/>
      <c r="BSY811" s="304"/>
      <c r="BSZ811" s="304"/>
      <c r="BTA811" s="304"/>
      <c r="BTB811" s="304"/>
      <c r="BTC811" s="304"/>
      <c r="BTD811" s="304"/>
      <c r="BTE811" s="304"/>
      <c r="BTF811" s="304"/>
      <c r="BTG811" s="304"/>
      <c r="BTH811" s="304"/>
      <c r="BTI811" s="304"/>
      <c r="BTJ811" s="304"/>
      <c r="BTK811" s="304"/>
      <c r="BTL811" s="304"/>
      <c r="BTM811" s="304"/>
      <c r="BTN811" s="304"/>
      <c r="BTO811" s="304"/>
      <c r="BTP811" s="304"/>
      <c r="BTQ811" s="304"/>
      <c r="BTR811" s="304"/>
      <c r="BTS811" s="304"/>
      <c r="BTT811" s="304"/>
      <c r="BTU811" s="304"/>
      <c r="BTV811" s="304"/>
      <c r="BTW811" s="304"/>
      <c r="BTX811" s="304"/>
      <c r="BTY811" s="304"/>
      <c r="BTZ811" s="304"/>
      <c r="BUA811" s="304"/>
      <c r="BUB811" s="304"/>
      <c r="BUC811" s="304"/>
      <c r="BUD811" s="304"/>
      <c r="BUE811" s="304"/>
      <c r="BUF811" s="304"/>
      <c r="BUG811" s="304"/>
      <c r="BUH811" s="304"/>
      <c r="BUI811" s="304"/>
      <c r="BUJ811" s="304"/>
      <c r="BUK811" s="304"/>
      <c r="BUL811" s="304"/>
      <c r="BUM811" s="304"/>
      <c r="BUN811" s="304"/>
      <c r="BUO811" s="304"/>
      <c r="BUP811" s="304"/>
      <c r="BUQ811" s="304"/>
      <c r="BUR811" s="304"/>
      <c r="BUS811" s="304"/>
      <c r="BUT811" s="304"/>
      <c r="BUU811" s="304"/>
      <c r="BUV811" s="304"/>
      <c r="BUW811" s="304"/>
      <c r="BUX811" s="304"/>
      <c r="BUY811" s="304"/>
      <c r="BUZ811" s="304"/>
      <c r="BVA811" s="304"/>
      <c r="BVB811" s="304"/>
      <c r="BVC811" s="304"/>
      <c r="BVD811" s="304"/>
      <c r="BVE811" s="304"/>
      <c r="BVF811" s="304"/>
      <c r="BVG811" s="304"/>
      <c r="BVH811" s="304"/>
      <c r="BVI811" s="304"/>
      <c r="BVJ811" s="304"/>
      <c r="BVK811" s="304"/>
      <c r="BVL811" s="304"/>
      <c r="BVM811" s="304"/>
      <c r="BVN811" s="304"/>
      <c r="BVO811" s="304"/>
      <c r="BVP811" s="304"/>
      <c r="BVQ811" s="304"/>
      <c r="BVR811" s="304"/>
      <c r="BVS811" s="304"/>
      <c r="BVT811" s="304"/>
      <c r="BVU811" s="304"/>
      <c r="BVV811" s="304"/>
      <c r="BVW811" s="304"/>
      <c r="BVX811" s="304"/>
      <c r="BVY811" s="304"/>
      <c r="BVZ811" s="304"/>
      <c r="BWA811" s="304"/>
      <c r="BWB811" s="304"/>
      <c r="BWC811" s="304"/>
      <c r="BWD811" s="304"/>
      <c r="BWE811" s="304"/>
      <c r="BWF811" s="304"/>
      <c r="BWG811" s="304"/>
      <c r="BWH811" s="304"/>
      <c r="BWI811" s="304"/>
      <c r="BWJ811" s="304"/>
      <c r="BWK811" s="304"/>
      <c r="BWL811" s="304"/>
      <c r="BWM811" s="304"/>
      <c r="BWN811" s="304"/>
      <c r="BWO811" s="304"/>
      <c r="BWP811" s="304"/>
      <c r="BWQ811" s="304"/>
      <c r="BWR811" s="304"/>
      <c r="BWS811" s="304"/>
      <c r="BWT811" s="304"/>
      <c r="BWU811" s="304"/>
      <c r="BWV811" s="304"/>
      <c r="BWW811" s="304"/>
      <c r="BWX811" s="304"/>
      <c r="BWY811" s="304"/>
      <c r="BWZ811" s="304"/>
      <c r="BXA811" s="304"/>
      <c r="BXB811" s="304"/>
      <c r="BXC811" s="304"/>
      <c r="BXD811" s="304"/>
      <c r="BXE811" s="304"/>
      <c r="BXF811" s="304"/>
      <c r="BXG811" s="304"/>
      <c r="BXH811" s="304"/>
      <c r="BXI811" s="304"/>
      <c r="BXJ811" s="304"/>
      <c r="BXK811" s="304"/>
      <c r="BXL811" s="304"/>
      <c r="BXM811" s="304"/>
      <c r="BXN811" s="304"/>
      <c r="BXO811" s="304"/>
      <c r="BXP811" s="304"/>
      <c r="BXQ811" s="304"/>
      <c r="BXR811" s="304"/>
      <c r="BXS811" s="304"/>
      <c r="BXT811" s="304"/>
      <c r="BXU811" s="304"/>
      <c r="BXV811" s="304"/>
      <c r="BXW811" s="304"/>
      <c r="BXX811" s="304"/>
      <c r="BXY811" s="304"/>
      <c r="BXZ811" s="304"/>
      <c r="BYA811" s="304"/>
      <c r="BYB811" s="304"/>
      <c r="BYC811" s="304"/>
      <c r="BYD811" s="304"/>
      <c r="BYE811" s="304"/>
      <c r="BYF811" s="304"/>
      <c r="BYG811" s="304"/>
      <c r="BYH811" s="304"/>
      <c r="BYI811" s="304"/>
      <c r="BYJ811" s="304"/>
      <c r="BYK811" s="304"/>
      <c r="BYL811" s="304"/>
      <c r="BYM811" s="304"/>
      <c r="BYN811" s="304"/>
      <c r="BYO811" s="304"/>
      <c r="BYP811" s="304"/>
      <c r="BYQ811" s="304"/>
      <c r="BYR811" s="304"/>
      <c r="BYS811" s="304"/>
      <c r="BYT811" s="304"/>
      <c r="BYU811" s="304"/>
      <c r="BYV811" s="304"/>
      <c r="BYW811" s="304"/>
      <c r="BYX811" s="304"/>
      <c r="BYY811" s="304"/>
      <c r="BYZ811" s="304"/>
      <c r="BZA811" s="304"/>
      <c r="BZB811" s="304"/>
      <c r="BZC811" s="304"/>
      <c r="BZD811" s="304"/>
      <c r="BZE811" s="304"/>
      <c r="BZF811" s="304"/>
      <c r="BZG811" s="304"/>
      <c r="BZH811" s="304"/>
      <c r="BZI811" s="304"/>
      <c r="BZJ811" s="304"/>
      <c r="BZK811" s="304"/>
      <c r="BZL811" s="304"/>
      <c r="BZM811" s="304"/>
      <c r="BZN811" s="304"/>
      <c r="BZO811" s="304"/>
      <c r="BZP811" s="304"/>
      <c r="BZQ811" s="304"/>
      <c r="BZR811" s="304"/>
      <c r="BZS811" s="304"/>
      <c r="BZT811" s="304"/>
      <c r="BZU811" s="304"/>
      <c r="BZV811" s="304"/>
      <c r="BZW811" s="304"/>
      <c r="BZX811" s="304"/>
      <c r="BZY811" s="304"/>
      <c r="BZZ811" s="304"/>
      <c r="CAA811" s="304"/>
      <c r="CAB811" s="304"/>
      <c r="CAC811" s="304"/>
      <c r="CAD811" s="304"/>
      <c r="CAE811" s="304"/>
      <c r="CAF811" s="304"/>
      <c r="CAG811" s="304"/>
      <c r="CAH811" s="304"/>
      <c r="CAI811" s="304"/>
      <c r="CAJ811" s="304"/>
      <c r="CAK811" s="304"/>
      <c r="CAL811" s="304"/>
      <c r="CAM811" s="304"/>
      <c r="CAN811" s="304"/>
      <c r="CAO811" s="304"/>
      <c r="CAP811" s="304"/>
      <c r="CAQ811" s="304"/>
      <c r="CAR811" s="304"/>
      <c r="CAS811" s="304"/>
      <c r="CAT811" s="304"/>
      <c r="CAU811" s="304"/>
      <c r="CAV811" s="304"/>
      <c r="CAW811" s="304"/>
      <c r="CAX811" s="304"/>
      <c r="CAY811" s="304"/>
      <c r="CAZ811" s="304"/>
      <c r="CBA811" s="304"/>
      <c r="CBB811" s="304"/>
      <c r="CBC811" s="304"/>
      <c r="CBD811" s="304"/>
      <c r="CBE811" s="304"/>
      <c r="CBF811" s="304"/>
      <c r="CBG811" s="304"/>
      <c r="CBH811" s="304"/>
      <c r="CBI811" s="304"/>
      <c r="CBJ811" s="304"/>
      <c r="CBK811" s="304"/>
      <c r="CBL811" s="304"/>
      <c r="CBM811" s="304"/>
      <c r="CBN811" s="304"/>
      <c r="CBO811" s="304"/>
      <c r="CBP811" s="304"/>
      <c r="CBQ811" s="304"/>
      <c r="CBR811" s="304"/>
      <c r="CBS811" s="304"/>
      <c r="CBT811" s="304"/>
      <c r="CBU811" s="304"/>
      <c r="CBV811" s="304"/>
      <c r="CBW811" s="304"/>
      <c r="CBX811" s="304"/>
      <c r="CBY811" s="304"/>
      <c r="CBZ811" s="304"/>
      <c r="CCA811" s="304"/>
      <c r="CCB811" s="304"/>
      <c r="CCC811" s="304"/>
      <c r="CCD811" s="304"/>
      <c r="CCE811" s="304"/>
      <c r="CCF811" s="304"/>
      <c r="CCG811" s="304"/>
      <c r="CCH811" s="304"/>
      <c r="CCI811" s="304"/>
      <c r="CCJ811" s="304"/>
      <c r="CCK811" s="304"/>
      <c r="CCL811" s="304"/>
      <c r="CCM811" s="304"/>
      <c r="CCN811" s="304"/>
      <c r="CCO811" s="304"/>
      <c r="CCP811" s="304"/>
      <c r="CCQ811" s="304"/>
      <c r="CCR811" s="304"/>
      <c r="CCS811" s="304"/>
      <c r="CCT811" s="304"/>
      <c r="CCU811" s="304"/>
      <c r="CCV811" s="304"/>
      <c r="CCW811" s="304"/>
      <c r="CCX811" s="304"/>
      <c r="CCY811" s="304"/>
      <c r="CCZ811" s="304"/>
      <c r="CDA811" s="304"/>
      <c r="CDB811" s="304"/>
      <c r="CDC811" s="304"/>
      <c r="CDD811" s="304"/>
      <c r="CDE811" s="304"/>
      <c r="CDF811" s="304"/>
      <c r="CDG811" s="304"/>
      <c r="CDH811" s="304"/>
      <c r="CDI811" s="304"/>
      <c r="CDJ811" s="304"/>
      <c r="CDK811" s="304"/>
      <c r="CDL811" s="304"/>
      <c r="CDM811" s="304"/>
      <c r="CDN811" s="304"/>
      <c r="CDO811" s="304"/>
      <c r="CDP811" s="304"/>
      <c r="CDQ811" s="304"/>
      <c r="CDR811" s="304"/>
      <c r="CDS811" s="304"/>
      <c r="CDT811" s="304"/>
      <c r="CDU811" s="304"/>
      <c r="CDV811" s="304"/>
      <c r="CDW811" s="304"/>
      <c r="CDX811" s="304"/>
      <c r="CDY811" s="304"/>
      <c r="CDZ811" s="304"/>
      <c r="CEA811" s="304"/>
      <c r="CEB811" s="304"/>
      <c r="CEC811" s="304"/>
      <c r="CED811" s="304"/>
      <c r="CEE811" s="304"/>
      <c r="CEF811" s="304"/>
      <c r="CEG811" s="304"/>
      <c r="CEH811" s="304"/>
      <c r="CEI811" s="304"/>
      <c r="CEJ811" s="304"/>
      <c r="CEK811" s="304"/>
      <c r="CEL811" s="304"/>
      <c r="CEM811" s="304"/>
      <c r="CEN811" s="304"/>
      <c r="CEO811" s="304"/>
      <c r="CEP811" s="304"/>
      <c r="CEQ811" s="304"/>
      <c r="CER811" s="304"/>
      <c r="CES811" s="304"/>
      <c r="CET811" s="304"/>
      <c r="CEU811" s="304"/>
      <c r="CEV811" s="304"/>
      <c r="CEW811" s="304"/>
      <c r="CEX811" s="304"/>
      <c r="CEY811" s="304"/>
      <c r="CEZ811" s="304"/>
      <c r="CFA811" s="304"/>
      <c r="CFB811" s="304"/>
      <c r="CFC811" s="304"/>
      <c r="CFD811" s="304"/>
      <c r="CFE811" s="304"/>
      <c r="CFF811" s="304"/>
      <c r="CFG811" s="304"/>
      <c r="CFH811" s="304"/>
      <c r="CFI811" s="304"/>
      <c r="CFJ811" s="304"/>
      <c r="CFK811" s="304"/>
      <c r="CFL811" s="304"/>
      <c r="CFM811" s="304"/>
      <c r="CFN811" s="304"/>
      <c r="CFO811" s="304"/>
      <c r="CFP811" s="304"/>
      <c r="CFQ811" s="304"/>
      <c r="CFR811" s="304"/>
      <c r="CFS811" s="304"/>
      <c r="CFT811" s="304"/>
      <c r="CFU811" s="304"/>
      <c r="CFV811" s="304"/>
      <c r="CFW811" s="304"/>
      <c r="CFX811" s="304"/>
      <c r="CFY811" s="304"/>
      <c r="CFZ811" s="304"/>
      <c r="CGA811" s="304"/>
      <c r="CGB811" s="304"/>
      <c r="CGC811" s="304"/>
      <c r="CGD811" s="304"/>
      <c r="CGE811" s="304"/>
      <c r="CGF811" s="304"/>
      <c r="CGG811" s="304"/>
      <c r="CGH811" s="304"/>
      <c r="CGI811" s="304"/>
      <c r="CGJ811" s="304"/>
      <c r="CGK811" s="304"/>
      <c r="CGL811" s="304"/>
      <c r="CGM811" s="304"/>
      <c r="CGN811" s="304"/>
      <c r="CGO811" s="304"/>
      <c r="CGP811" s="304"/>
      <c r="CGQ811" s="304"/>
      <c r="CGR811" s="304"/>
      <c r="CGS811" s="304"/>
      <c r="CGT811" s="304"/>
      <c r="CGU811" s="304"/>
      <c r="CGV811" s="304"/>
      <c r="CGW811" s="304"/>
      <c r="CGX811" s="304"/>
      <c r="CGY811" s="304"/>
      <c r="CGZ811" s="304"/>
      <c r="CHA811" s="304"/>
      <c r="CHB811" s="304"/>
      <c r="CHC811" s="304"/>
      <c r="CHD811" s="304"/>
      <c r="CHE811" s="304"/>
      <c r="CHF811" s="304"/>
      <c r="CHG811" s="304"/>
      <c r="CHH811" s="304"/>
      <c r="CHI811" s="304"/>
      <c r="CHJ811" s="304"/>
      <c r="CHK811" s="304"/>
      <c r="CHL811" s="304"/>
      <c r="CHM811" s="304"/>
      <c r="CHN811" s="304"/>
      <c r="CHO811" s="304"/>
      <c r="CHP811" s="304"/>
      <c r="CHQ811" s="304"/>
      <c r="CHR811" s="304"/>
      <c r="CHS811" s="304"/>
      <c r="CHT811" s="304"/>
      <c r="CHU811" s="304"/>
      <c r="CHV811" s="304"/>
      <c r="CHW811" s="304"/>
      <c r="CHX811" s="304"/>
      <c r="CHY811" s="304"/>
      <c r="CHZ811" s="304"/>
      <c r="CIA811" s="304"/>
      <c r="CIB811" s="304"/>
      <c r="CIC811" s="304"/>
      <c r="CID811" s="304"/>
      <c r="CIE811" s="304"/>
      <c r="CIF811" s="304"/>
      <c r="CIG811" s="304"/>
      <c r="CIH811" s="304"/>
      <c r="CII811" s="304"/>
      <c r="CIJ811" s="304"/>
      <c r="CIK811" s="304"/>
      <c r="CIL811" s="304"/>
      <c r="CIM811" s="304"/>
      <c r="CIN811" s="304"/>
      <c r="CIO811" s="304"/>
      <c r="CIP811" s="304"/>
      <c r="CIQ811" s="304"/>
      <c r="CIR811" s="304"/>
      <c r="CIS811" s="304"/>
      <c r="CIT811" s="304"/>
      <c r="CIU811" s="304"/>
      <c r="CIV811" s="304"/>
      <c r="CIW811" s="304"/>
      <c r="CIX811" s="304"/>
      <c r="CIY811" s="304"/>
      <c r="CIZ811" s="304"/>
      <c r="CJA811" s="304"/>
      <c r="CJB811" s="304"/>
      <c r="CJC811" s="304"/>
      <c r="CJD811" s="304"/>
      <c r="CJE811" s="304"/>
      <c r="CJF811" s="304"/>
      <c r="CJG811" s="304"/>
      <c r="CJH811" s="304"/>
      <c r="CJI811" s="304"/>
      <c r="CJJ811" s="304"/>
      <c r="CJK811" s="304"/>
      <c r="CJL811" s="304"/>
      <c r="CJM811" s="304"/>
      <c r="CJN811" s="304"/>
      <c r="CJO811" s="304"/>
      <c r="CJP811" s="304"/>
      <c r="CJQ811" s="304"/>
      <c r="CJR811" s="304"/>
      <c r="CJS811" s="304"/>
      <c r="CJT811" s="304"/>
      <c r="CJU811" s="304"/>
      <c r="CJV811" s="304"/>
      <c r="CJW811" s="304"/>
      <c r="CJX811" s="304"/>
      <c r="CJY811" s="304"/>
      <c r="CJZ811" s="304"/>
      <c r="CKA811" s="304"/>
      <c r="CKB811" s="304"/>
      <c r="CKC811" s="304"/>
      <c r="CKD811" s="304"/>
      <c r="CKE811" s="304"/>
      <c r="CKF811" s="304"/>
      <c r="CKG811" s="304"/>
      <c r="CKH811" s="304"/>
      <c r="CKI811" s="304"/>
      <c r="CKJ811" s="304"/>
      <c r="CKK811" s="304"/>
      <c r="CKL811" s="304"/>
      <c r="CKM811" s="304"/>
      <c r="CKN811" s="304"/>
      <c r="CKO811" s="304"/>
      <c r="CKP811" s="304"/>
      <c r="CKQ811" s="304"/>
      <c r="CKR811" s="304"/>
      <c r="CKS811" s="304"/>
      <c r="CKT811" s="304"/>
      <c r="CKU811" s="304"/>
      <c r="CKV811" s="304"/>
      <c r="CKW811" s="304"/>
      <c r="CKX811" s="304"/>
      <c r="CKY811" s="304"/>
      <c r="CKZ811" s="304"/>
      <c r="CLA811" s="304"/>
      <c r="CLB811" s="304"/>
      <c r="CLC811" s="304"/>
      <c r="CLD811" s="304"/>
      <c r="CLE811" s="304"/>
      <c r="CLF811" s="304"/>
      <c r="CLG811" s="304"/>
      <c r="CLH811" s="304"/>
      <c r="CLI811" s="304"/>
      <c r="CLJ811" s="304"/>
      <c r="CLK811" s="304"/>
      <c r="CLL811" s="304"/>
      <c r="CLM811" s="304"/>
      <c r="CLN811" s="304"/>
      <c r="CLO811" s="304"/>
      <c r="CLP811" s="304"/>
      <c r="CLQ811" s="304"/>
      <c r="CLR811" s="304"/>
      <c r="CLS811" s="304"/>
      <c r="CLT811" s="304"/>
      <c r="CLU811" s="304"/>
      <c r="CLV811" s="304"/>
      <c r="CLW811" s="304"/>
      <c r="CLX811" s="304"/>
      <c r="CLY811" s="304"/>
      <c r="CLZ811" s="304"/>
      <c r="CMA811" s="304"/>
      <c r="CMB811" s="304"/>
      <c r="CMC811" s="304"/>
      <c r="CMD811" s="304"/>
      <c r="CME811" s="304"/>
      <c r="CMF811" s="304"/>
      <c r="CMG811" s="304"/>
      <c r="CMH811" s="304"/>
      <c r="CMI811" s="304"/>
      <c r="CMJ811" s="304"/>
      <c r="CMK811" s="304"/>
      <c r="CML811" s="304"/>
      <c r="CMM811" s="304"/>
      <c r="CMN811" s="304"/>
      <c r="CMO811" s="304"/>
      <c r="CMP811" s="304"/>
      <c r="CMQ811" s="304"/>
      <c r="CMR811" s="304"/>
      <c r="CMS811" s="304"/>
      <c r="CMT811" s="304"/>
      <c r="CMU811" s="304"/>
      <c r="CMV811" s="304"/>
      <c r="CMW811" s="304"/>
      <c r="CMX811" s="304"/>
      <c r="CMY811" s="304"/>
      <c r="CMZ811" s="304"/>
      <c r="CNA811" s="304"/>
      <c r="CNB811" s="304"/>
      <c r="CNC811" s="304"/>
      <c r="CND811" s="304"/>
      <c r="CNE811" s="304"/>
      <c r="CNF811" s="304"/>
      <c r="CNG811" s="304"/>
      <c r="CNH811" s="304"/>
      <c r="CNI811" s="304"/>
      <c r="CNJ811" s="304"/>
      <c r="CNK811" s="304"/>
      <c r="CNL811" s="304"/>
      <c r="CNM811" s="304"/>
      <c r="CNN811" s="304"/>
      <c r="CNO811" s="304"/>
      <c r="CNP811" s="304"/>
      <c r="CNQ811" s="304"/>
      <c r="CNR811" s="304"/>
      <c r="CNS811" s="304"/>
      <c r="CNT811" s="304"/>
      <c r="CNU811" s="304"/>
      <c r="CNV811" s="304"/>
      <c r="CNW811" s="304"/>
      <c r="CNX811" s="304"/>
      <c r="CNY811" s="304"/>
      <c r="CNZ811" s="304"/>
      <c r="COA811" s="304"/>
      <c r="COB811" s="304"/>
      <c r="COC811" s="304"/>
      <c r="COD811" s="304"/>
      <c r="COE811" s="304"/>
      <c r="COF811" s="304"/>
      <c r="COG811" s="304"/>
      <c r="COH811" s="304"/>
      <c r="COI811" s="304"/>
      <c r="COJ811" s="304"/>
      <c r="COK811" s="304"/>
      <c r="COL811" s="304"/>
      <c r="COM811" s="304"/>
      <c r="CON811" s="304"/>
      <c r="COO811" s="304"/>
      <c r="COP811" s="304"/>
      <c r="COQ811" s="304"/>
      <c r="COR811" s="304"/>
      <c r="COS811" s="304"/>
      <c r="COT811" s="304"/>
      <c r="COU811" s="304"/>
      <c r="COV811" s="304"/>
      <c r="COW811" s="304"/>
      <c r="COX811" s="304"/>
      <c r="COY811" s="304"/>
      <c r="COZ811" s="304"/>
      <c r="CPA811" s="304"/>
      <c r="CPB811" s="304"/>
      <c r="CPC811" s="304"/>
      <c r="CPD811" s="304"/>
      <c r="CPE811" s="304"/>
      <c r="CPF811" s="304"/>
      <c r="CPG811" s="304"/>
      <c r="CPH811" s="304"/>
      <c r="CPI811" s="304"/>
      <c r="CPJ811" s="304"/>
      <c r="CPK811" s="304"/>
      <c r="CPL811" s="304"/>
      <c r="CPM811" s="304"/>
      <c r="CPN811" s="304"/>
      <c r="CPO811" s="304"/>
      <c r="CPP811" s="304"/>
      <c r="CPQ811" s="304"/>
      <c r="CPR811" s="304"/>
      <c r="CPS811" s="304"/>
      <c r="CPT811" s="304"/>
      <c r="CPU811" s="304"/>
      <c r="CPV811" s="304"/>
      <c r="CPW811" s="304"/>
      <c r="CPX811" s="304"/>
      <c r="CPY811" s="304"/>
      <c r="CPZ811" s="304"/>
      <c r="CQA811" s="304"/>
      <c r="CQB811" s="304"/>
      <c r="CQC811" s="304"/>
      <c r="CQD811" s="304"/>
      <c r="CQE811" s="304"/>
      <c r="CQF811" s="304"/>
      <c r="CQG811" s="304"/>
      <c r="CQH811" s="304"/>
      <c r="CQI811" s="304"/>
      <c r="CQJ811" s="304"/>
      <c r="CQK811" s="304"/>
      <c r="CQL811" s="304"/>
      <c r="CQM811" s="304"/>
      <c r="CQN811" s="304"/>
      <c r="CQO811" s="304"/>
      <c r="CQP811" s="304"/>
      <c r="CQQ811" s="304"/>
      <c r="CQR811" s="304"/>
      <c r="CQS811" s="304"/>
      <c r="CQT811" s="304"/>
      <c r="CQU811" s="304"/>
      <c r="CQV811" s="304"/>
      <c r="CQW811" s="304"/>
      <c r="CQX811" s="304"/>
      <c r="CQY811" s="304"/>
      <c r="CQZ811" s="304"/>
      <c r="CRA811" s="304"/>
      <c r="CRB811" s="304"/>
      <c r="CRC811" s="304"/>
      <c r="CRD811" s="304"/>
      <c r="CRE811" s="304"/>
      <c r="CRF811" s="304"/>
      <c r="CRG811" s="304"/>
      <c r="CRH811" s="304"/>
      <c r="CRI811" s="304"/>
      <c r="CRJ811" s="304"/>
      <c r="CRK811" s="304"/>
      <c r="CRL811" s="304"/>
      <c r="CRM811" s="304"/>
      <c r="CRN811" s="304"/>
      <c r="CRO811" s="304"/>
      <c r="CRP811" s="304"/>
      <c r="CRQ811" s="304"/>
      <c r="CRR811" s="304"/>
      <c r="CRS811" s="304"/>
      <c r="CRT811" s="304"/>
      <c r="CRU811" s="304"/>
      <c r="CRV811" s="304"/>
      <c r="CRW811" s="304"/>
      <c r="CRX811" s="304"/>
      <c r="CRY811" s="304"/>
      <c r="CRZ811" s="304"/>
      <c r="CSA811" s="304"/>
      <c r="CSB811" s="304"/>
      <c r="CSC811" s="304"/>
      <c r="CSD811" s="304"/>
      <c r="CSE811" s="304"/>
      <c r="CSF811" s="304"/>
      <c r="CSG811" s="304"/>
      <c r="CSH811" s="304"/>
      <c r="CSI811" s="304"/>
      <c r="CSJ811" s="304"/>
      <c r="CSK811" s="304"/>
      <c r="CSL811" s="304"/>
      <c r="CSM811" s="304"/>
      <c r="CSN811" s="304"/>
      <c r="CSO811" s="304"/>
      <c r="CSP811" s="304"/>
      <c r="CSQ811" s="304"/>
      <c r="CSR811" s="304"/>
      <c r="CSS811" s="304"/>
      <c r="CST811" s="304"/>
      <c r="CSU811" s="304"/>
      <c r="CSV811" s="304"/>
      <c r="CSW811" s="304"/>
      <c r="CSX811" s="304"/>
      <c r="CSY811" s="304"/>
      <c r="CSZ811" s="304"/>
      <c r="CTA811" s="304"/>
      <c r="CTB811" s="304"/>
      <c r="CTC811" s="304"/>
      <c r="CTD811" s="304"/>
      <c r="CTE811" s="304"/>
      <c r="CTF811" s="304"/>
      <c r="CTG811" s="304"/>
      <c r="CTH811" s="304"/>
      <c r="CTI811" s="304"/>
      <c r="CTJ811" s="304"/>
      <c r="CTK811" s="304"/>
      <c r="CTL811" s="304"/>
      <c r="CTM811" s="304"/>
      <c r="CTN811" s="304"/>
      <c r="CTO811" s="304"/>
      <c r="CTP811" s="304"/>
      <c r="CTQ811" s="304"/>
      <c r="CTR811" s="304"/>
      <c r="CTS811" s="304"/>
      <c r="CTT811" s="304"/>
      <c r="CTU811" s="304"/>
      <c r="CTV811" s="304"/>
      <c r="CTW811" s="304"/>
      <c r="CTX811" s="304"/>
      <c r="CTY811" s="304"/>
      <c r="CTZ811" s="304"/>
      <c r="CUA811" s="304"/>
      <c r="CUB811" s="304"/>
      <c r="CUC811" s="304"/>
      <c r="CUD811" s="304"/>
      <c r="CUE811" s="304"/>
      <c r="CUF811" s="304"/>
      <c r="CUG811" s="304"/>
      <c r="CUH811" s="304"/>
      <c r="CUI811" s="304"/>
      <c r="CUJ811" s="304"/>
      <c r="CUK811" s="304"/>
      <c r="CUL811" s="304"/>
      <c r="CUM811" s="304"/>
      <c r="CUN811" s="304"/>
      <c r="CUO811" s="304"/>
      <c r="CUP811" s="304"/>
      <c r="CUQ811" s="304"/>
      <c r="CUR811" s="304"/>
      <c r="CUS811" s="304"/>
      <c r="CUT811" s="304"/>
      <c r="CUU811" s="304"/>
      <c r="CUV811" s="304"/>
      <c r="CUW811" s="304"/>
      <c r="CUX811" s="304"/>
      <c r="CUY811" s="304"/>
      <c r="CUZ811" s="304"/>
      <c r="CVA811" s="304"/>
      <c r="CVB811" s="304"/>
      <c r="CVC811" s="304"/>
      <c r="CVD811" s="304"/>
      <c r="CVE811" s="304"/>
      <c r="CVF811" s="304"/>
      <c r="CVG811" s="304"/>
      <c r="CVH811" s="304"/>
      <c r="CVI811" s="304"/>
      <c r="CVJ811" s="304"/>
      <c r="CVK811" s="304"/>
      <c r="CVL811" s="304"/>
      <c r="CVM811" s="304"/>
      <c r="CVN811" s="304"/>
      <c r="CVO811" s="304"/>
      <c r="CVP811" s="304"/>
      <c r="CVQ811" s="304"/>
      <c r="CVR811" s="304"/>
      <c r="CVS811" s="304"/>
      <c r="CVT811" s="304"/>
      <c r="CVU811" s="304"/>
      <c r="CVV811" s="304"/>
      <c r="CVW811" s="304"/>
      <c r="CVX811" s="304"/>
      <c r="CVY811" s="304"/>
      <c r="CVZ811" s="304"/>
      <c r="CWA811" s="304"/>
      <c r="CWB811" s="304"/>
      <c r="CWC811" s="304"/>
      <c r="CWD811" s="304"/>
      <c r="CWE811" s="304"/>
      <c r="CWF811" s="304"/>
      <c r="CWG811" s="304"/>
      <c r="CWH811" s="304"/>
      <c r="CWI811" s="304"/>
      <c r="CWJ811" s="304"/>
      <c r="CWK811" s="304"/>
      <c r="CWL811" s="304"/>
      <c r="CWM811" s="304"/>
      <c r="CWN811" s="304"/>
      <c r="CWO811" s="304"/>
      <c r="CWP811" s="304"/>
      <c r="CWQ811" s="304"/>
      <c r="CWR811" s="304"/>
      <c r="CWS811" s="304"/>
      <c r="CWT811" s="304"/>
      <c r="CWU811" s="304"/>
      <c r="CWV811" s="304"/>
      <c r="CWW811" s="304"/>
      <c r="CWX811" s="304"/>
      <c r="CWY811" s="304"/>
      <c r="CWZ811" s="304"/>
      <c r="CXA811" s="304"/>
      <c r="CXB811" s="304"/>
      <c r="CXC811" s="304"/>
      <c r="CXD811" s="304"/>
      <c r="CXE811" s="304"/>
      <c r="CXF811" s="304"/>
      <c r="CXG811" s="304"/>
      <c r="CXH811" s="304"/>
      <c r="CXI811" s="304"/>
      <c r="CXJ811" s="304"/>
      <c r="CXK811" s="304"/>
      <c r="CXL811" s="304"/>
      <c r="CXM811" s="304"/>
      <c r="CXN811" s="304"/>
      <c r="CXO811" s="304"/>
      <c r="CXP811" s="304"/>
      <c r="CXQ811" s="304"/>
      <c r="CXR811" s="304"/>
      <c r="CXS811" s="304"/>
      <c r="CXT811" s="304"/>
      <c r="CXU811" s="304"/>
      <c r="CXV811" s="304"/>
      <c r="CXW811" s="304"/>
      <c r="CXX811" s="304"/>
      <c r="CXY811" s="304"/>
      <c r="CXZ811" s="304"/>
      <c r="CYA811" s="304"/>
      <c r="CYB811" s="304"/>
      <c r="CYC811" s="304"/>
      <c r="CYD811" s="304"/>
      <c r="CYE811" s="304"/>
      <c r="CYF811" s="304"/>
      <c r="CYG811" s="304"/>
      <c r="CYH811" s="304"/>
      <c r="CYI811" s="304"/>
      <c r="CYJ811" s="304"/>
      <c r="CYK811" s="304"/>
      <c r="CYL811" s="304"/>
      <c r="CYM811" s="304"/>
      <c r="CYN811" s="304"/>
      <c r="CYO811" s="304"/>
      <c r="CYP811" s="304"/>
      <c r="CYQ811" s="304"/>
      <c r="CYR811" s="304"/>
      <c r="CYS811" s="304"/>
      <c r="CYT811" s="304"/>
      <c r="CYU811" s="304"/>
      <c r="CYV811" s="304"/>
      <c r="CYW811" s="304"/>
      <c r="CYX811" s="304"/>
      <c r="CYY811" s="304"/>
      <c r="CYZ811" s="304"/>
      <c r="CZA811" s="304"/>
      <c r="CZB811" s="304"/>
      <c r="CZC811" s="304"/>
      <c r="CZD811" s="304"/>
      <c r="CZE811" s="304"/>
      <c r="CZF811" s="304"/>
      <c r="CZG811" s="304"/>
      <c r="CZH811" s="304"/>
      <c r="CZI811" s="304"/>
      <c r="CZJ811" s="304"/>
      <c r="CZK811" s="304"/>
      <c r="CZL811" s="304"/>
      <c r="CZM811" s="304"/>
      <c r="CZN811" s="304"/>
      <c r="CZO811" s="304"/>
      <c r="CZP811" s="304"/>
      <c r="CZQ811" s="304"/>
      <c r="CZR811" s="304"/>
      <c r="CZS811" s="304"/>
      <c r="CZT811" s="304"/>
      <c r="CZU811" s="304"/>
      <c r="CZV811" s="304"/>
      <c r="CZW811" s="304"/>
      <c r="CZX811" s="304"/>
      <c r="CZY811" s="304"/>
      <c r="CZZ811" s="304"/>
      <c r="DAA811" s="304"/>
      <c r="DAB811" s="304"/>
      <c r="DAC811" s="304"/>
      <c r="DAD811" s="304"/>
      <c r="DAE811" s="304"/>
      <c r="DAF811" s="304"/>
      <c r="DAG811" s="304"/>
      <c r="DAH811" s="304"/>
      <c r="DAI811" s="304"/>
      <c r="DAJ811" s="304"/>
      <c r="DAK811" s="304"/>
      <c r="DAL811" s="304"/>
      <c r="DAM811" s="304"/>
      <c r="DAN811" s="304"/>
      <c r="DAO811" s="304"/>
      <c r="DAP811" s="304"/>
      <c r="DAQ811" s="304"/>
      <c r="DAR811" s="304"/>
      <c r="DAS811" s="304"/>
      <c r="DAT811" s="304"/>
      <c r="DAU811" s="304"/>
      <c r="DAV811" s="304"/>
      <c r="DAW811" s="304"/>
      <c r="DAX811" s="304"/>
      <c r="DAY811" s="304"/>
      <c r="DAZ811" s="304"/>
      <c r="DBA811" s="304"/>
      <c r="DBB811" s="304"/>
      <c r="DBC811" s="304"/>
      <c r="DBD811" s="304"/>
      <c r="DBE811" s="304"/>
      <c r="DBF811" s="304"/>
      <c r="DBG811" s="304"/>
      <c r="DBH811" s="304"/>
      <c r="DBI811" s="304"/>
      <c r="DBJ811" s="304"/>
      <c r="DBK811" s="304"/>
      <c r="DBL811" s="304"/>
      <c r="DBM811" s="304"/>
      <c r="DBN811" s="304"/>
      <c r="DBO811" s="304"/>
      <c r="DBP811" s="304"/>
      <c r="DBQ811" s="304"/>
      <c r="DBR811" s="304"/>
      <c r="DBS811" s="304"/>
      <c r="DBT811" s="304"/>
      <c r="DBU811" s="304"/>
      <c r="DBV811" s="304"/>
      <c r="DBW811" s="304"/>
      <c r="DBX811" s="304"/>
      <c r="DBY811" s="304"/>
      <c r="DBZ811" s="304"/>
      <c r="DCA811" s="304"/>
      <c r="DCB811" s="304"/>
      <c r="DCC811" s="304"/>
      <c r="DCD811" s="304"/>
      <c r="DCE811" s="304"/>
      <c r="DCF811" s="304"/>
      <c r="DCG811" s="304"/>
      <c r="DCH811" s="304"/>
      <c r="DCI811" s="304"/>
      <c r="DCJ811" s="304"/>
      <c r="DCK811" s="304"/>
      <c r="DCL811" s="304"/>
      <c r="DCM811" s="304"/>
      <c r="DCN811" s="304"/>
      <c r="DCO811" s="304"/>
      <c r="DCP811" s="304"/>
      <c r="DCQ811" s="304"/>
      <c r="DCR811" s="304"/>
      <c r="DCS811" s="304"/>
      <c r="DCT811" s="304"/>
      <c r="DCU811" s="304"/>
      <c r="DCV811" s="304"/>
      <c r="DCW811" s="304"/>
      <c r="DCX811" s="304"/>
      <c r="DCY811" s="304"/>
      <c r="DCZ811" s="304"/>
      <c r="DDA811" s="304"/>
      <c r="DDB811" s="304"/>
      <c r="DDC811" s="304"/>
      <c r="DDD811" s="304"/>
      <c r="DDE811" s="304"/>
      <c r="DDF811" s="304"/>
      <c r="DDG811" s="304"/>
      <c r="DDH811" s="304"/>
      <c r="DDI811" s="304"/>
      <c r="DDJ811" s="304"/>
      <c r="DDK811" s="304"/>
      <c r="DDL811" s="304"/>
      <c r="DDM811" s="304"/>
      <c r="DDN811" s="304"/>
      <c r="DDO811" s="304"/>
      <c r="DDP811" s="304"/>
      <c r="DDQ811" s="304"/>
      <c r="DDR811" s="304"/>
      <c r="DDS811" s="304"/>
      <c r="DDT811" s="304"/>
      <c r="DDU811" s="304"/>
      <c r="DDV811" s="304"/>
      <c r="DDW811" s="304"/>
      <c r="DDX811" s="304"/>
      <c r="DDY811" s="304"/>
      <c r="DDZ811" s="304"/>
      <c r="DEA811" s="304"/>
      <c r="DEB811" s="304"/>
      <c r="DEC811" s="304"/>
      <c r="DED811" s="304"/>
      <c r="DEE811" s="304"/>
      <c r="DEF811" s="304"/>
      <c r="DEG811" s="304"/>
      <c r="DEH811" s="304"/>
      <c r="DEI811" s="304"/>
      <c r="DEJ811" s="304"/>
      <c r="DEK811" s="304"/>
      <c r="DEL811" s="304"/>
      <c r="DEM811" s="304"/>
      <c r="DEN811" s="304"/>
      <c r="DEO811" s="304"/>
      <c r="DEP811" s="304"/>
      <c r="DEQ811" s="304"/>
      <c r="DER811" s="304"/>
      <c r="DES811" s="304"/>
      <c r="DET811" s="304"/>
      <c r="DEU811" s="304"/>
      <c r="DEV811" s="304"/>
      <c r="DEW811" s="304"/>
      <c r="DEX811" s="304"/>
      <c r="DEY811" s="304"/>
      <c r="DEZ811" s="304"/>
      <c r="DFA811" s="304"/>
      <c r="DFB811" s="304"/>
      <c r="DFC811" s="304"/>
      <c r="DFD811" s="304"/>
      <c r="DFE811" s="304"/>
      <c r="DFF811" s="304"/>
      <c r="DFG811" s="304"/>
      <c r="DFH811" s="304"/>
      <c r="DFI811" s="304"/>
      <c r="DFJ811" s="304"/>
      <c r="DFK811" s="304"/>
      <c r="DFL811" s="304"/>
      <c r="DFM811" s="304"/>
      <c r="DFN811" s="304"/>
      <c r="DFO811" s="304"/>
      <c r="DFP811" s="304"/>
      <c r="DFQ811" s="304"/>
      <c r="DFR811" s="304"/>
      <c r="DFS811" s="304"/>
      <c r="DFT811" s="304"/>
      <c r="DFU811" s="304"/>
      <c r="DFV811" s="304"/>
      <c r="DFW811" s="304"/>
      <c r="DFX811" s="304"/>
      <c r="DFY811" s="304"/>
      <c r="DFZ811" s="304"/>
      <c r="DGA811" s="304"/>
      <c r="DGB811" s="304"/>
      <c r="DGC811" s="304"/>
      <c r="DGD811" s="304"/>
      <c r="DGE811" s="304"/>
      <c r="DGF811" s="304"/>
      <c r="DGG811" s="304"/>
      <c r="DGH811" s="304"/>
      <c r="DGI811" s="304"/>
      <c r="DGJ811" s="304"/>
      <c r="DGK811" s="304"/>
      <c r="DGL811" s="304"/>
      <c r="DGM811" s="304"/>
      <c r="DGN811" s="304"/>
      <c r="DGO811" s="304"/>
      <c r="DGP811" s="304"/>
      <c r="DGQ811" s="304"/>
      <c r="DGR811" s="304"/>
      <c r="DGS811" s="304"/>
      <c r="DGT811" s="304"/>
      <c r="DGU811" s="304"/>
      <c r="DGV811" s="304"/>
      <c r="DGW811" s="304"/>
      <c r="DGX811" s="304"/>
      <c r="DGY811" s="304"/>
      <c r="DGZ811" s="304"/>
      <c r="DHA811" s="304"/>
      <c r="DHB811" s="304"/>
      <c r="DHC811" s="304"/>
      <c r="DHD811" s="304"/>
      <c r="DHE811" s="304"/>
      <c r="DHF811" s="304"/>
      <c r="DHG811" s="304"/>
      <c r="DHH811" s="304"/>
      <c r="DHI811" s="304"/>
      <c r="DHJ811" s="304"/>
      <c r="DHK811" s="304"/>
      <c r="DHL811" s="304"/>
      <c r="DHM811" s="304"/>
      <c r="DHN811" s="304"/>
      <c r="DHO811" s="304"/>
      <c r="DHP811" s="304"/>
      <c r="DHQ811" s="304"/>
      <c r="DHR811" s="304"/>
      <c r="DHS811" s="304"/>
      <c r="DHT811" s="304"/>
      <c r="DHU811" s="304"/>
      <c r="DHV811" s="304"/>
      <c r="DHW811" s="304"/>
      <c r="DHX811" s="304"/>
      <c r="DHY811" s="304"/>
      <c r="DHZ811" s="304"/>
      <c r="DIA811" s="304"/>
      <c r="DIB811" s="304"/>
      <c r="DIC811" s="304"/>
      <c r="DID811" s="304"/>
      <c r="DIE811" s="304"/>
      <c r="DIF811" s="304"/>
      <c r="DIG811" s="304"/>
      <c r="DIH811" s="304"/>
      <c r="DII811" s="304"/>
      <c r="DIJ811" s="304"/>
      <c r="DIK811" s="304"/>
      <c r="DIL811" s="304"/>
      <c r="DIM811" s="304"/>
      <c r="DIN811" s="304"/>
      <c r="DIO811" s="304"/>
      <c r="DIP811" s="304"/>
      <c r="DIQ811" s="304"/>
      <c r="DIR811" s="304"/>
      <c r="DIS811" s="304"/>
      <c r="DIT811" s="304"/>
      <c r="DIU811" s="304"/>
      <c r="DIV811" s="304"/>
      <c r="DIW811" s="304"/>
      <c r="DIX811" s="304"/>
      <c r="DIY811" s="304"/>
      <c r="DIZ811" s="304"/>
      <c r="DJA811" s="304"/>
      <c r="DJB811" s="304"/>
      <c r="DJC811" s="304"/>
      <c r="DJD811" s="304"/>
      <c r="DJE811" s="304"/>
      <c r="DJF811" s="304"/>
      <c r="DJG811" s="304"/>
      <c r="DJH811" s="304"/>
      <c r="DJI811" s="304"/>
      <c r="DJJ811" s="304"/>
      <c r="DJK811" s="304"/>
      <c r="DJL811" s="304"/>
      <c r="DJM811" s="304"/>
      <c r="DJN811" s="304"/>
      <c r="DJO811" s="304"/>
      <c r="DJP811" s="304"/>
      <c r="DJQ811" s="304"/>
      <c r="DJR811" s="304"/>
      <c r="DJS811" s="304"/>
      <c r="DJT811" s="304"/>
      <c r="DJU811" s="304"/>
      <c r="DJV811" s="304"/>
      <c r="DJW811" s="304"/>
      <c r="DJX811" s="304"/>
      <c r="DJY811" s="304"/>
      <c r="DJZ811" s="304"/>
      <c r="DKA811" s="304"/>
      <c r="DKB811" s="304"/>
      <c r="DKC811" s="304"/>
      <c r="DKD811" s="304"/>
      <c r="DKE811" s="304"/>
      <c r="DKF811" s="304"/>
      <c r="DKG811" s="304"/>
      <c r="DKH811" s="304"/>
      <c r="DKI811" s="304"/>
      <c r="DKJ811" s="304"/>
      <c r="DKK811" s="304"/>
      <c r="DKL811" s="304"/>
      <c r="DKM811" s="304"/>
      <c r="DKN811" s="304"/>
      <c r="DKO811" s="304"/>
      <c r="DKP811" s="304"/>
      <c r="DKQ811" s="304"/>
      <c r="DKR811" s="304"/>
      <c r="DKS811" s="304"/>
      <c r="DKT811" s="304"/>
      <c r="DKU811" s="304"/>
      <c r="DKV811" s="304"/>
      <c r="DKW811" s="304"/>
      <c r="DKX811" s="304"/>
      <c r="DKY811" s="304"/>
      <c r="DKZ811" s="304"/>
      <c r="DLA811" s="304"/>
      <c r="DLB811" s="304"/>
      <c r="DLC811" s="304"/>
      <c r="DLD811" s="304"/>
      <c r="DLE811" s="304"/>
      <c r="DLF811" s="304"/>
      <c r="DLG811" s="304"/>
      <c r="DLH811" s="304"/>
      <c r="DLI811" s="304"/>
      <c r="DLJ811" s="304"/>
      <c r="DLK811" s="304"/>
      <c r="DLL811" s="304"/>
      <c r="DLM811" s="304"/>
      <c r="DLN811" s="304"/>
      <c r="DLO811" s="304"/>
      <c r="DLP811" s="304"/>
      <c r="DLQ811" s="304"/>
      <c r="DLR811" s="304"/>
      <c r="DLS811" s="304"/>
      <c r="DLT811" s="304"/>
      <c r="DLU811" s="304"/>
      <c r="DLV811" s="304"/>
      <c r="DLW811" s="304"/>
      <c r="DLX811" s="304"/>
      <c r="DLY811" s="304"/>
      <c r="DLZ811" s="304"/>
      <c r="DMA811" s="304"/>
      <c r="DMB811" s="304"/>
      <c r="DMC811" s="304"/>
      <c r="DMD811" s="304"/>
      <c r="DME811" s="304"/>
      <c r="DMF811" s="304"/>
      <c r="DMG811" s="304"/>
      <c r="DMH811" s="304"/>
      <c r="DMI811" s="304"/>
      <c r="DMJ811" s="304"/>
      <c r="DMK811" s="304"/>
      <c r="DML811" s="304"/>
      <c r="DMM811" s="304"/>
      <c r="DMN811" s="304"/>
      <c r="DMO811" s="304"/>
      <c r="DMP811" s="304"/>
      <c r="DMQ811" s="304"/>
      <c r="DMR811" s="304"/>
      <c r="DMS811" s="304"/>
      <c r="DMT811" s="304"/>
      <c r="DMU811" s="304"/>
      <c r="DMV811" s="304"/>
      <c r="DMW811" s="304"/>
      <c r="DMX811" s="304"/>
      <c r="DMY811" s="304"/>
      <c r="DMZ811" s="304"/>
      <c r="DNA811" s="304"/>
      <c r="DNB811" s="304"/>
      <c r="DNC811" s="304"/>
      <c r="DND811" s="304"/>
      <c r="DNE811" s="304"/>
      <c r="DNF811" s="304"/>
      <c r="DNG811" s="304"/>
      <c r="DNH811" s="304"/>
      <c r="DNI811" s="304"/>
      <c r="DNJ811" s="304"/>
      <c r="DNK811" s="304"/>
      <c r="DNL811" s="304"/>
      <c r="DNM811" s="304"/>
      <c r="DNN811" s="304"/>
      <c r="DNO811" s="304"/>
      <c r="DNP811" s="304"/>
      <c r="DNQ811" s="304"/>
      <c r="DNR811" s="304"/>
      <c r="DNS811" s="304"/>
      <c r="DNT811" s="304"/>
      <c r="DNU811" s="304"/>
      <c r="DNV811" s="304"/>
      <c r="DNW811" s="304"/>
      <c r="DNX811" s="304"/>
      <c r="DNY811" s="304"/>
      <c r="DNZ811" s="304"/>
      <c r="DOA811" s="304"/>
      <c r="DOB811" s="304"/>
      <c r="DOC811" s="304"/>
      <c r="DOD811" s="304"/>
      <c r="DOE811" s="304"/>
      <c r="DOF811" s="304"/>
      <c r="DOG811" s="304"/>
      <c r="DOH811" s="304"/>
      <c r="DOI811" s="304"/>
      <c r="DOJ811" s="304"/>
      <c r="DOK811" s="304"/>
      <c r="DOL811" s="304"/>
      <c r="DOM811" s="304"/>
      <c r="DON811" s="304"/>
      <c r="DOO811" s="304"/>
      <c r="DOP811" s="304"/>
      <c r="DOQ811" s="304"/>
      <c r="DOR811" s="304"/>
      <c r="DOS811" s="304"/>
      <c r="DOT811" s="304"/>
      <c r="DOU811" s="304"/>
      <c r="DOV811" s="304"/>
      <c r="DOW811" s="304"/>
      <c r="DOX811" s="304"/>
      <c r="DOY811" s="304"/>
      <c r="DOZ811" s="304"/>
      <c r="DPA811" s="304"/>
      <c r="DPB811" s="304"/>
      <c r="DPC811" s="304"/>
      <c r="DPD811" s="304"/>
      <c r="DPE811" s="304"/>
      <c r="DPF811" s="304"/>
      <c r="DPG811" s="304"/>
      <c r="DPH811" s="304"/>
      <c r="DPI811" s="304"/>
      <c r="DPJ811" s="304"/>
      <c r="DPK811" s="304"/>
      <c r="DPL811" s="304"/>
      <c r="DPM811" s="304"/>
      <c r="DPN811" s="304"/>
      <c r="DPO811" s="304"/>
      <c r="DPP811" s="304"/>
      <c r="DPQ811" s="304"/>
      <c r="DPR811" s="304"/>
      <c r="DPS811" s="304"/>
      <c r="DPT811" s="304"/>
      <c r="DPU811" s="304"/>
      <c r="DPV811" s="304"/>
      <c r="DPW811" s="304"/>
      <c r="DPX811" s="304"/>
      <c r="DPY811" s="304"/>
      <c r="DPZ811" s="304"/>
      <c r="DQA811" s="304"/>
      <c r="DQB811" s="304"/>
      <c r="DQC811" s="304"/>
      <c r="DQD811" s="304"/>
      <c r="DQE811" s="304"/>
      <c r="DQF811" s="304"/>
      <c r="DQG811" s="304"/>
      <c r="DQH811" s="304"/>
      <c r="DQI811" s="304"/>
      <c r="DQJ811" s="304"/>
      <c r="DQK811" s="304"/>
      <c r="DQL811" s="304"/>
      <c r="DQM811" s="304"/>
      <c r="DQN811" s="304"/>
      <c r="DQO811" s="304"/>
      <c r="DQP811" s="304"/>
      <c r="DQQ811" s="304"/>
      <c r="DQR811" s="304"/>
      <c r="DQS811" s="304"/>
      <c r="DQT811" s="304"/>
      <c r="DQU811" s="304"/>
      <c r="DQV811" s="304"/>
      <c r="DQW811" s="304"/>
      <c r="DQX811" s="304"/>
      <c r="DQY811" s="304"/>
      <c r="DQZ811" s="304"/>
      <c r="DRA811" s="304"/>
      <c r="DRB811" s="304"/>
      <c r="DRC811" s="304"/>
      <c r="DRD811" s="304"/>
      <c r="DRE811" s="304"/>
      <c r="DRF811" s="304"/>
      <c r="DRG811" s="304"/>
      <c r="DRH811" s="304"/>
      <c r="DRI811" s="304"/>
      <c r="DRJ811" s="304"/>
      <c r="DRK811" s="304"/>
      <c r="DRL811" s="304"/>
      <c r="DRM811" s="304"/>
      <c r="DRN811" s="304"/>
      <c r="DRO811" s="304"/>
      <c r="DRP811" s="304"/>
      <c r="DRQ811" s="304"/>
      <c r="DRR811" s="304"/>
      <c r="DRS811" s="304"/>
      <c r="DRT811" s="304"/>
      <c r="DRU811" s="304"/>
      <c r="DRV811" s="304"/>
      <c r="DRW811" s="304"/>
      <c r="DRX811" s="304"/>
      <c r="DRY811" s="304"/>
      <c r="DRZ811" s="304"/>
      <c r="DSA811" s="304"/>
      <c r="DSB811" s="304"/>
      <c r="DSC811" s="304"/>
      <c r="DSD811" s="304"/>
      <c r="DSE811" s="304"/>
      <c r="DSF811" s="304"/>
      <c r="DSG811" s="304"/>
      <c r="DSH811" s="304"/>
      <c r="DSI811" s="304"/>
      <c r="DSJ811" s="304"/>
      <c r="DSK811" s="304"/>
      <c r="DSL811" s="304"/>
      <c r="DSM811" s="304"/>
      <c r="DSN811" s="304"/>
      <c r="DSO811" s="304"/>
      <c r="DSP811" s="304"/>
      <c r="DSQ811" s="304"/>
      <c r="DSR811" s="304"/>
      <c r="DSS811" s="304"/>
      <c r="DST811" s="304"/>
      <c r="DSU811" s="304"/>
      <c r="DSV811" s="304"/>
      <c r="DSW811" s="304"/>
      <c r="DSX811" s="304"/>
      <c r="DSY811" s="304"/>
      <c r="DSZ811" s="304"/>
      <c r="DTA811" s="304"/>
      <c r="DTB811" s="304"/>
      <c r="DTC811" s="304"/>
      <c r="DTD811" s="304"/>
      <c r="DTE811" s="304"/>
      <c r="DTF811" s="304"/>
      <c r="DTG811" s="304"/>
      <c r="DTH811" s="304"/>
      <c r="DTI811" s="304"/>
      <c r="DTJ811" s="304"/>
      <c r="DTK811" s="304"/>
      <c r="DTL811" s="304"/>
      <c r="DTM811" s="304"/>
      <c r="DTN811" s="304"/>
      <c r="DTO811" s="304"/>
      <c r="DTP811" s="304"/>
      <c r="DTQ811" s="304"/>
      <c r="DTR811" s="304"/>
      <c r="DTS811" s="304"/>
      <c r="DTT811" s="304"/>
      <c r="DTU811" s="304"/>
      <c r="DTV811" s="304"/>
      <c r="DTW811" s="304"/>
      <c r="DTX811" s="304"/>
      <c r="DTY811" s="304"/>
      <c r="DTZ811" s="304"/>
      <c r="DUA811" s="304"/>
      <c r="DUB811" s="304"/>
      <c r="DUC811" s="304"/>
      <c r="DUD811" s="304"/>
      <c r="DUE811" s="304"/>
      <c r="DUF811" s="304"/>
      <c r="DUG811" s="304"/>
      <c r="DUH811" s="304"/>
      <c r="DUI811" s="304"/>
      <c r="DUJ811" s="304"/>
      <c r="DUK811" s="304"/>
      <c r="DUL811" s="304"/>
      <c r="DUM811" s="304"/>
      <c r="DUN811" s="304"/>
      <c r="DUO811" s="304"/>
      <c r="DUP811" s="304"/>
      <c r="DUQ811" s="304"/>
      <c r="DUR811" s="304"/>
      <c r="DUS811" s="304"/>
      <c r="DUT811" s="304"/>
      <c r="DUU811" s="304"/>
      <c r="DUV811" s="304"/>
      <c r="DUW811" s="304"/>
      <c r="DUX811" s="304"/>
      <c r="DUY811" s="304"/>
      <c r="DUZ811" s="304"/>
      <c r="DVA811" s="304"/>
      <c r="DVB811" s="304"/>
      <c r="DVC811" s="304"/>
      <c r="DVD811" s="304"/>
      <c r="DVE811" s="304"/>
      <c r="DVF811" s="304"/>
      <c r="DVG811" s="304"/>
      <c r="DVH811" s="304"/>
      <c r="DVI811" s="304"/>
      <c r="DVJ811" s="304"/>
      <c r="DVK811" s="304"/>
      <c r="DVL811" s="304"/>
      <c r="DVM811" s="304"/>
      <c r="DVN811" s="304"/>
      <c r="DVO811" s="304"/>
      <c r="DVP811" s="304"/>
      <c r="DVQ811" s="304"/>
      <c r="DVR811" s="304"/>
      <c r="DVS811" s="304"/>
      <c r="DVT811" s="304"/>
      <c r="DVU811" s="304"/>
      <c r="DVV811" s="304"/>
      <c r="DVW811" s="304"/>
      <c r="DVX811" s="304"/>
      <c r="DVY811" s="304"/>
      <c r="DVZ811" s="304"/>
      <c r="DWA811" s="304"/>
      <c r="DWB811" s="304"/>
      <c r="DWC811" s="304"/>
      <c r="DWD811" s="304"/>
      <c r="DWE811" s="304"/>
      <c r="DWF811" s="304"/>
      <c r="DWG811" s="304"/>
      <c r="DWH811" s="304"/>
      <c r="DWI811" s="304"/>
      <c r="DWJ811" s="304"/>
      <c r="DWK811" s="304"/>
      <c r="DWL811" s="304"/>
      <c r="DWM811" s="304"/>
      <c r="DWN811" s="304"/>
      <c r="DWO811" s="304"/>
      <c r="DWP811" s="304"/>
      <c r="DWQ811" s="304"/>
      <c r="DWR811" s="304"/>
      <c r="DWS811" s="304"/>
      <c r="DWT811" s="304"/>
      <c r="DWU811" s="304"/>
      <c r="DWV811" s="304"/>
      <c r="DWW811" s="304"/>
      <c r="DWX811" s="304"/>
      <c r="DWY811" s="304"/>
      <c r="DWZ811" s="304"/>
      <c r="DXA811" s="304"/>
      <c r="DXB811" s="304"/>
      <c r="DXC811" s="304"/>
      <c r="DXD811" s="304"/>
      <c r="DXE811" s="304"/>
      <c r="DXF811" s="304"/>
      <c r="DXG811" s="304"/>
      <c r="DXH811" s="304"/>
      <c r="DXI811" s="304"/>
      <c r="DXJ811" s="304"/>
      <c r="DXK811" s="304"/>
      <c r="DXL811" s="304"/>
      <c r="DXM811" s="304"/>
      <c r="DXN811" s="304"/>
      <c r="DXO811" s="304"/>
      <c r="DXP811" s="304"/>
      <c r="DXQ811" s="304"/>
      <c r="DXR811" s="304"/>
      <c r="DXS811" s="304"/>
      <c r="DXT811" s="304"/>
      <c r="DXU811" s="304"/>
      <c r="DXV811" s="304"/>
      <c r="DXW811" s="304"/>
      <c r="DXX811" s="304"/>
      <c r="DXY811" s="304"/>
      <c r="DXZ811" s="304"/>
      <c r="DYA811" s="304"/>
      <c r="DYB811" s="304"/>
      <c r="DYC811" s="304"/>
      <c r="DYD811" s="304"/>
      <c r="DYE811" s="304"/>
      <c r="DYF811" s="304"/>
      <c r="DYG811" s="304"/>
      <c r="DYH811" s="304"/>
      <c r="DYI811" s="304"/>
      <c r="DYJ811" s="304"/>
      <c r="DYK811" s="304"/>
      <c r="DYL811" s="304"/>
      <c r="DYM811" s="304"/>
      <c r="DYN811" s="304"/>
      <c r="DYO811" s="304"/>
      <c r="DYP811" s="304"/>
      <c r="DYQ811" s="304"/>
      <c r="DYR811" s="304"/>
      <c r="DYS811" s="304"/>
      <c r="DYT811" s="304"/>
      <c r="DYU811" s="304"/>
      <c r="DYV811" s="304"/>
      <c r="DYW811" s="304"/>
      <c r="DYX811" s="304"/>
      <c r="DYY811" s="304"/>
      <c r="DYZ811" s="304"/>
      <c r="DZA811" s="304"/>
      <c r="DZB811" s="304"/>
      <c r="DZC811" s="304"/>
      <c r="DZD811" s="304"/>
      <c r="DZE811" s="304"/>
      <c r="DZF811" s="304"/>
      <c r="DZG811" s="304"/>
      <c r="DZH811" s="304"/>
      <c r="DZI811" s="304"/>
      <c r="DZJ811" s="304"/>
      <c r="DZK811" s="304"/>
      <c r="DZL811" s="304"/>
      <c r="DZM811" s="304"/>
      <c r="DZN811" s="304"/>
      <c r="DZO811" s="304"/>
      <c r="DZP811" s="304"/>
      <c r="DZQ811" s="304"/>
      <c r="DZR811" s="304"/>
      <c r="DZS811" s="304"/>
      <c r="DZT811" s="304"/>
      <c r="DZU811" s="304"/>
      <c r="DZV811" s="304"/>
      <c r="DZW811" s="304"/>
      <c r="DZX811" s="304"/>
      <c r="DZY811" s="304"/>
      <c r="DZZ811" s="304"/>
      <c r="EAA811" s="304"/>
      <c r="EAB811" s="304"/>
      <c r="EAC811" s="304"/>
      <c r="EAD811" s="304"/>
      <c r="EAE811" s="304"/>
      <c r="EAF811" s="304"/>
      <c r="EAG811" s="304"/>
      <c r="EAH811" s="304"/>
      <c r="EAI811" s="304"/>
      <c r="EAJ811" s="304"/>
      <c r="EAK811" s="304"/>
      <c r="EAL811" s="304"/>
      <c r="EAM811" s="304"/>
      <c r="EAN811" s="304"/>
      <c r="EAO811" s="304"/>
      <c r="EAP811" s="304"/>
      <c r="EAQ811" s="304"/>
      <c r="EAR811" s="304"/>
      <c r="EAS811" s="304"/>
      <c r="EAT811" s="304"/>
      <c r="EAU811" s="304"/>
      <c r="EAV811" s="304"/>
      <c r="EAW811" s="304"/>
      <c r="EAX811" s="304"/>
      <c r="EAY811" s="304"/>
      <c r="EAZ811" s="304"/>
      <c r="EBA811" s="304"/>
      <c r="EBB811" s="304"/>
      <c r="EBC811" s="304"/>
      <c r="EBD811" s="304"/>
      <c r="EBE811" s="304"/>
      <c r="EBF811" s="304"/>
      <c r="EBG811" s="304"/>
      <c r="EBH811" s="304"/>
      <c r="EBI811" s="304"/>
      <c r="EBJ811" s="304"/>
      <c r="EBK811" s="304"/>
      <c r="EBL811" s="304"/>
      <c r="EBM811" s="304"/>
      <c r="EBN811" s="304"/>
      <c r="EBO811" s="304"/>
      <c r="EBP811" s="304"/>
      <c r="EBQ811" s="304"/>
      <c r="EBR811" s="304"/>
      <c r="EBS811" s="304"/>
      <c r="EBT811" s="304"/>
      <c r="EBU811" s="304"/>
      <c r="EBV811" s="304"/>
      <c r="EBW811" s="304"/>
      <c r="EBX811" s="304"/>
      <c r="EBY811" s="304"/>
      <c r="EBZ811" s="304"/>
      <c r="ECA811" s="304"/>
      <c r="ECB811" s="304"/>
      <c r="ECC811" s="304"/>
      <c r="ECD811" s="304"/>
      <c r="ECE811" s="304"/>
      <c r="ECF811" s="304"/>
      <c r="ECG811" s="304"/>
      <c r="ECH811" s="304"/>
      <c r="ECI811" s="304"/>
      <c r="ECJ811" s="304"/>
      <c r="ECK811" s="304"/>
      <c r="ECL811" s="304"/>
      <c r="ECM811" s="304"/>
      <c r="ECN811" s="304"/>
      <c r="ECO811" s="304"/>
      <c r="ECP811" s="304"/>
      <c r="ECQ811" s="304"/>
      <c r="ECR811" s="304"/>
      <c r="ECS811" s="304"/>
      <c r="ECT811" s="304"/>
      <c r="ECU811" s="304"/>
      <c r="ECV811" s="304"/>
      <c r="ECW811" s="304"/>
      <c r="ECX811" s="304"/>
      <c r="ECY811" s="304"/>
      <c r="ECZ811" s="304"/>
      <c r="EDA811" s="304"/>
      <c r="EDB811" s="304"/>
      <c r="EDC811" s="304"/>
      <c r="EDD811" s="304"/>
      <c r="EDE811" s="304"/>
      <c r="EDF811" s="304"/>
      <c r="EDG811" s="304"/>
      <c r="EDH811" s="304"/>
      <c r="EDI811" s="304"/>
      <c r="EDJ811" s="304"/>
      <c r="EDK811" s="304"/>
      <c r="EDL811" s="304"/>
      <c r="EDM811" s="304"/>
      <c r="EDN811" s="304"/>
      <c r="EDO811" s="304"/>
      <c r="EDP811" s="304"/>
      <c r="EDQ811" s="304"/>
      <c r="EDR811" s="304"/>
      <c r="EDS811" s="304"/>
      <c r="EDT811" s="304"/>
      <c r="EDU811" s="304"/>
      <c r="EDV811" s="304"/>
      <c r="EDW811" s="304"/>
      <c r="EDX811" s="304"/>
      <c r="EDY811" s="304"/>
      <c r="EDZ811" s="304"/>
      <c r="EEA811" s="304"/>
      <c r="EEB811" s="304"/>
      <c r="EEC811" s="304"/>
      <c r="EED811" s="304"/>
      <c r="EEE811" s="304"/>
      <c r="EEF811" s="304"/>
      <c r="EEG811" s="304"/>
      <c r="EEH811" s="304"/>
      <c r="EEI811" s="304"/>
      <c r="EEJ811" s="304"/>
      <c r="EEK811" s="304"/>
      <c r="EEL811" s="304"/>
      <c r="EEM811" s="304"/>
      <c r="EEN811" s="304"/>
      <c r="EEO811" s="304"/>
      <c r="EEP811" s="304"/>
      <c r="EEQ811" s="304"/>
      <c r="EER811" s="304"/>
      <c r="EES811" s="304"/>
      <c r="EET811" s="304"/>
      <c r="EEU811" s="304"/>
      <c r="EEV811" s="304"/>
      <c r="EEW811" s="304"/>
      <c r="EEX811" s="304"/>
      <c r="EEY811" s="304"/>
      <c r="EEZ811" s="304"/>
      <c r="EFA811" s="304"/>
      <c r="EFB811" s="304"/>
      <c r="EFC811" s="304"/>
      <c r="EFD811" s="304"/>
      <c r="EFE811" s="304"/>
      <c r="EFF811" s="304"/>
      <c r="EFG811" s="304"/>
      <c r="EFH811" s="304"/>
      <c r="EFI811" s="304"/>
      <c r="EFJ811" s="304"/>
      <c r="EFK811" s="304"/>
      <c r="EFL811" s="304"/>
      <c r="EFM811" s="304"/>
      <c r="EFN811" s="304"/>
      <c r="EFO811" s="304"/>
      <c r="EFP811" s="304"/>
      <c r="EFQ811" s="304"/>
      <c r="EFR811" s="304"/>
      <c r="EFS811" s="304"/>
      <c r="EFT811" s="304"/>
      <c r="EFU811" s="304"/>
      <c r="EFV811" s="304"/>
      <c r="EFW811" s="304"/>
      <c r="EFX811" s="304"/>
      <c r="EFY811" s="304"/>
      <c r="EFZ811" s="304"/>
      <c r="EGA811" s="304"/>
      <c r="EGB811" s="304"/>
      <c r="EGC811" s="304"/>
      <c r="EGD811" s="304"/>
      <c r="EGE811" s="304"/>
      <c r="EGF811" s="304"/>
      <c r="EGG811" s="304"/>
      <c r="EGH811" s="304"/>
      <c r="EGI811" s="304"/>
      <c r="EGJ811" s="304"/>
      <c r="EGK811" s="304"/>
      <c r="EGL811" s="304"/>
      <c r="EGM811" s="304"/>
      <c r="EGN811" s="304"/>
      <c r="EGO811" s="304"/>
      <c r="EGP811" s="304"/>
      <c r="EGQ811" s="304"/>
      <c r="EGR811" s="304"/>
      <c r="EGS811" s="304"/>
      <c r="EGT811" s="304"/>
      <c r="EGU811" s="304"/>
      <c r="EGV811" s="304"/>
      <c r="EGW811" s="304"/>
      <c r="EGX811" s="304"/>
      <c r="EGY811" s="304"/>
      <c r="EGZ811" s="304"/>
      <c r="EHA811" s="304"/>
      <c r="EHB811" s="304"/>
      <c r="EHC811" s="304"/>
      <c r="EHD811" s="304"/>
      <c r="EHE811" s="304"/>
      <c r="EHF811" s="304"/>
      <c r="EHG811" s="304"/>
      <c r="EHH811" s="304"/>
      <c r="EHI811" s="304"/>
      <c r="EHJ811" s="304"/>
      <c r="EHK811" s="304"/>
      <c r="EHL811" s="304"/>
      <c r="EHM811" s="304"/>
      <c r="EHN811" s="304"/>
      <c r="EHO811" s="304"/>
      <c r="EHP811" s="304"/>
      <c r="EHQ811" s="304"/>
      <c r="EHR811" s="304"/>
      <c r="EHS811" s="304"/>
      <c r="EHT811" s="304"/>
      <c r="EHU811" s="304"/>
      <c r="EHV811" s="304"/>
      <c r="EHW811" s="304"/>
      <c r="EHX811" s="304"/>
      <c r="EHY811" s="304"/>
      <c r="EHZ811" s="304"/>
      <c r="EIA811" s="304"/>
      <c r="EIB811" s="304"/>
      <c r="EIC811" s="304"/>
      <c r="EID811" s="304"/>
      <c r="EIE811" s="304"/>
      <c r="EIF811" s="304"/>
      <c r="EIG811" s="304"/>
      <c r="EIH811" s="304"/>
      <c r="EII811" s="304"/>
      <c r="EIJ811" s="304"/>
      <c r="EIK811" s="304"/>
      <c r="EIL811" s="304"/>
      <c r="EIM811" s="304"/>
      <c r="EIN811" s="304"/>
      <c r="EIO811" s="304"/>
      <c r="EIP811" s="304"/>
      <c r="EIQ811" s="304"/>
      <c r="EIR811" s="304"/>
      <c r="EIS811" s="304"/>
      <c r="EIT811" s="304"/>
      <c r="EIU811" s="304"/>
      <c r="EIV811" s="304"/>
      <c r="EIW811" s="304"/>
      <c r="EIX811" s="304"/>
      <c r="EIY811" s="304"/>
      <c r="EIZ811" s="304"/>
      <c r="EJA811" s="304"/>
      <c r="EJB811" s="304"/>
      <c r="EJC811" s="304"/>
      <c r="EJD811" s="304"/>
      <c r="EJE811" s="304"/>
      <c r="EJF811" s="304"/>
      <c r="EJG811" s="304"/>
      <c r="EJH811" s="304"/>
      <c r="EJI811" s="304"/>
      <c r="EJJ811" s="304"/>
      <c r="EJK811" s="304"/>
      <c r="EJL811" s="304"/>
      <c r="EJM811" s="304"/>
      <c r="EJN811" s="304"/>
      <c r="EJO811" s="304"/>
      <c r="EJP811" s="304"/>
      <c r="EJQ811" s="304"/>
      <c r="EJR811" s="304"/>
      <c r="EJS811" s="304"/>
      <c r="EJT811" s="304"/>
      <c r="EJU811" s="304"/>
      <c r="EJV811" s="304"/>
      <c r="EJW811" s="304"/>
      <c r="EJX811" s="304"/>
      <c r="EJY811" s="304"/>
      <c r="EJZ811" s="304"/>
      <c r="EKA811" s="304"/>
      <c r="EKB811" s="304"/>
      <c r="EKC811" s="304"/>
      <c r="EKD811" s="304"/>
      <c r="EKE811" s="304"/>
      <c r="EKF811" s="304"/>
      <c r="EKG811" s="304"/>
      <c r="EKH811" s="304"/>
      <c r="EKI811" s="304"/>
      <c r="EKJ811" s="304"/>
      <c r="EKK811" s="304"/>
      <c r="EKL811" s="304"/>
      <c r="EKM811" s="304"/>
      <c r="EKN811" s="304"/>
      <c r="EKO811" s="304"/>
      <c r="EKP811" s="304"/>
      <c r="EKQ811" s="304"/>
      <c r="EKR811" s="304"/>
      <c r="EKS811" s="304"/>
      <c r="EKT811" s="304"/>
      <c r="EKU811" s="304"/>
      <c r="EKV811" s="304"/>
      <c r="EKW811" s="304"/>
      <c r="EKX811" s="304"/>
      <c r="EKY811" s="304"/>
      <c r="EKZ811" s="304"/>
      <c r="ELA811" s="304"/>
      <c r="ELB811" s="304"/>
      <c r="ELC811" s="304"/>
      <c r="ELD811" s="304"/>
      <c r="ELE811" s="304"/>
      <c r="ELF811" s="304"/>
      <c r="ELG811" s="304"/>
      <c r="ELH811" s="304"/>
      <c r="ELI811" s="304"/>
      <c r="ELJ811" s="304"/>
      <c r="ELK811" s="304"/>
      <c r="ELL811" s="304"/>
      <c r="ELM811" s="304"/>
      <c r="ELN811" s="304"/>
      <c r="ELO811" s="304"/>
      <c r="ELP811" s="304"/>
      <c r="ELQ811" s="304"/>
      <c r="ELR811" s="304"/>
      <c r="ELS811" s="304"/>
      <c r="ELT811" s="304"/>
      <c r="ELU811" s="304"/>
    </row>
    <row r="812" spans="1:341 1271:3713" s="279" customFormat="1">
      <c r="B812" s="305" t="s">
        <v>771</v>
      </c>
      <c r="C812" s="521">
        <v>0.11899999999999999</v>
      </c>
      <c r="D812" s="167" t="s">
        <v>784</v>
      </c>
      <c r="E812" s="167" t="s">
        <v>756</v>
      </c>
      <c r="S812" s="421"/>
      <c r="T812" s="453"/>
      <c r="U812" s="304"/>
      <c r="V812" s="304"/>
      <c r="W812" s="304"/>
      <c r="X812" s="304"/>
      <c r="Y812" s="304"/>
      <c r="Z812" s="304"/>
      <c r="AA812" s="304"/>
      <c r="AB812" s="304"/>
      <c r="AC812" s="304"/>
      <c r="AD812" s="304"/>
      <c r="AE812" s="304"/>
      <c r="AF812" s="304"/>
      <c r="AG812" s="304"/>
      <c r="AH812" s="304"/>
      <c r="AI812" s="304"/>
      <c r="AJ812" s="304"/>
      <c r="AK812" s="304"/>
      <c r="AL812" s="304"/>
      <c r="AM812" s="304"/>
      <c r="AN812" s="304"/>
      <c r="AO812" s="304"/>
      <c r="AP812" s="304"/>
      <c r="AQ812" s="304"/>
      <c r="AR812" s="304"/>
      <c r="AS812" s="304"/>
      <c r="AT812" s="304"/>
      <c r="AU812" s="304"/>
      <c r="AV812" s="304"/>
      <c r="AW812" s="304"/>
      <c r="AX812" s="304"/>
      <c r="AY812" s="304"/>
      <c r="AZ812" s="304"/>
      <c r="BA812" s="304"/>
      <c r="BB812" s="304"/>
      <c r="BC812" s="304"/>
      <c r="BD812" s="304"/>
      <c r="BE812" s="304"/>
      <c r="BF812" s="304"/>
      <c r="BG812" s="304"/>
      <c r="BH812" s="304"/>
      <c r="BI812" s="304"/>
      <c r="BJ812" s="304"/>
      <c r="BK812" s="304"/>
      <c r="BL812" s="304"/>
      <c r="BM812" s="304"/>
      <c r="BN812" s="304"/>
      <c r="BO812" s="304"/>
      <c r="BP812" s="304"/>
      <c r="BQ812" s="304"/>
      <c r="BR812" s="304"/>
      <c r="BS812" s="304"/>
      <c r="BT812" s="304"/>
      <c r="BU812" s="304"/>
      <c r="BV812" s="304"/>
      <c r="BW812" s="304"/>
      <c r="BX812" s="304"/>
      <c r="BY812" s="304"/>
      <c r="BZ812" s="304"/>
      <c r="CA812" s="304"/>
      <c r="CB812" s="304"/>
      <c r="CC812" s="304"/>
      <c r="CD812" s="304"/>
      <c r="CE812" s="304"/>
      <c r="CF812" s="304"/>
      <c r="CG812" s="304"/>
      <c r="CH812" s="304"/>
      <c r="CI812" s="304"/>
      <c r="CJ812" s="304"/>
      <c r="CK812" s="304"/>
      <c r="CL812" s="304"/>
      <c r="CM812" s="304"/>
      <c r="CN812" s="304"/>
      <c r="CO812" s="304"/>
      <c r="CP812" s="304"/>
      <c r="CQ812" s="304"/>
      <c r="CR812" s="304"/>
      <c r="CS812" s="304"/>
      <c r="CT812" s="304"/>
      <c r="CU812" s="304"/>
      <c r="CV812" s="304"/>
      <c r="CW812" s="304"/>
      <c r="CX812" s="304"/>
      <c r="CY812" s="304"/>
      <c r="CZ812" s="304"/>
      <c r="DA812" s="304"/>
      <c r="DB812" s="304"/>
      <c r="DC812" s="304"/>
      <c r="DD812" s="304"/>
      <c r="DE812" s="304"/>
      <c r="DF812" s="304"/>
      <c r="DG812" s="304"/>
      <c r="DH812" s="304"/>
      <c r="DI812" s="304"/>
      <c r="DJ812" s="304"/>
      <c r="DK812" s="304"/>
      <c r="DL812" s="304"/>
      <c r="DM812" s="304"/>
      <c r="DN812" s="304"/>
      <c r="DO812" s="304"/>
      <c r="DP812" s="304"/>
      <c r="DQ812" s="304"/>
      <c r="DR812" s="304"/>
      <c r="DS812" s="304"/>
      <c r="DT812" s="304"/>
      <c r="DU812" s="304"/>
      <c r="DV812" s="304"/>
      <c r="DW812" s="304"/>
      <c r="DX812" s="304"/>
      <c r="DY812" s="304"/>
      <c r="DZ812" s="304"/>
      <c r="EA812" s="304"/>
      <c r="EB812" s="304"/>
      <c r="EC812" s="304"/>
      <c r="ED812" s="304"/>
      <c r="EE812" s="304"/>
      <c r="EF812" s="304"/>
      <c r="EG812" s="304"/>
      <c r="EH812" s="304"/>
      <c r="EI812" s="304"/>
      <c r="EJ812" s="304"/>
      <c r="EK812" s="304"/>
      <c r="EL812" s="304"/>
      <c r="EM812" s="304"/>
      <c r="EN812" s="304"/>
      <c r="EO812" s="304"/>
      <c r="EP812" s="304"/>
      <c r="EQ812" s="304"/>
      <c r="ER812" s="304"/>
      <c r="ES812" s="304"/>
      <c r="ET812" s="304"/>
      <c r="EU812" s="304"/>
      <c r="EV812" s="304"/>
      <c r="EW812" s="304"/>
      <c r="EX812" s="304"/>
      <c r="EY812" s="304"/>
      <c r="EZ812" s="304"/>
      <c r="FA812" s="304"/>
      <c r="FB812" s="304"/>
      <c r="FC812" s="304"/>
      <c r="FD812" s="304"/>
      <c r="FE812" s="304"/>
      <c r="FF812" s="304"/>
      <c r="FG812" s="304"/>
      <c r="FH812" s="304"/>
      <c r="FI812" s="304"/>
      <c r="FJ812" s="304"/>
      <c r="FK812" s="304"/>
      <c r="FL812" s="304"/>
      <c r="FM812" s="304"/>
      <c r="FN812" s="304"/>
      <c r="FO812" s="304"/>
      <c r="FP812" s="304"/>
      <c r="FQ812" s="304"/>
      <c r="FR812" s="304"/>
      <c r="FS812" s="304"/>
      <c r="FT812" s="304"/>
      <c r="FU812" s="304"/>
      <c r="FV812" s="304"/>
      <c r="FW812" s="304"/>
      <c r="FX812" s="304"/>
      <c r="FY812" s="304"/>
      <c r="FZ812" s="304"/>
      <c r="GA812" s="304"/>
      <c r="GB812" s="304"/>
      <c r="GC812" s="304"/>
      <c r="GD812" s="304"/>
      <c r="GE812" s="304"/>
      <c r="GF812" s="304"/>
      <c r="GG812" s="304"/>
      <c r="GH812" s="304"/>
      <c r="GI812" s="304"/>
      <c r="GJ812" s="304"/>
      <c r="GK812" s="304"/>
      <c r="GL812" s="304"/>
      <c r="GM812" s="304"/>
      <c r="GN812" s="304"/>
      <c r="GO812" s="304"/>
      <c r="GP812" s="304"/>
      <c r="GQ812" s="304"/>
      <c r="GR812" s="304"/>
      <c r="GS812" s="304"/>
      <c r="GT812" s="304"/>
      <c r="GU812" s="304"/>
      <c r="GV812" s="304"/>
      <c r="GW812" s="304"/>
      <c r="GX812" s="304"/>
      <c r="GY812" s="304"/>
      <c r="GZ812" s="304"/>
      <c r="HA812" s="304"/>
      <c r="HB812" s="304"/>
      <c r="HC812" s="304"/>
      <c r="HD812" s="304"/>
      <c r="HE812" s="304"/>
      <c r="HF812" s="304"/>
      <c r="HG812" s="304"/>
      <c r="HH812" s="304"/>
      <c r="HI812" s="304"/>
      <c r="HJ812" s="304"/>
      <c r="HK812" s="304"/>
      <c r="HL812" s="304"/>
      <c r="HM812" s="304"/>
      <c r="HN812" s="304"/>
      <c r="HO812" s="304"/>
      <c r="HP812" s="304"/>
      <c r="HQ812" s="304"/>
      <c r="HR812" s="304"/>
      <c r="HS812" s="304"/>
      <c r="HT812" s="304"/>
      <c r="HU812" s="304"/>
      <c r="HV812" s="304"/>
      <c r="HW812" s="304"/>
      <c r="HX812" s="304"/>
      <c r="HY812" s="304"/>
      <c r="HZ812" s="304"/>
      <c r="IA812" s="304"/>
      <c r="IB812" s="304"/>
      <c r="IC812" s="304"/>
      <c r="ID812" s="304"/>
      <c r="IE812" s="304"/>
      <c r="IF812" s="304"/>
      <c r="IG812" s="304"/>
      <c r="IH812" s="304"/>
      <c r="II812" s="304"/>
      <c r="IJ812" s="304"/>
      <c r="IK812" s="304"/>
      <c r="IL812" s="304"/>
      <c r="IM812" s="304"/>
      <c r="IN812" s="304"/>
      <c r="IO812" s="304"/>
      <c r="IP812" s="304"/>
      <c r="IQ812" s="304"/>
      <c r="IR812" s="304"/>
      <c r="IS812" s="304"/>
      <c r="IT812" s="304"/>
      <c r="IU812" s="304"/>
      <c r="IV812" s="304"/>
      <c r="IW812" s="304"/>
      <c r="IX812" s="304"/>
      <c r="IY812" s="304"/>
      <c r="IZ812" s="304"/>
      <c r="JA812" s="304"/>
      <c r="JB812" s="304"/>
      <c r="JC812" s="304"/>
      <c r="JD812" s="304"/>
      <c r="JE812" s="304"/>
      <c r="JF812" s="304"/>
      <c r="JG812" s="304"/>
      <c r="JH812" s="304"/>
      <c r="JI812" s="304"/>
      <c r="JJ812" s="304"/>
      <c r="JK812" s="304"/>
      <c r="JL812" s="304"/>
      <c r="JM812" s="304"/>
      <c r="JN812" s="304"/>
      <c r="JO812" s="304"/>
      <c r="JP812" s="304"/>
      <c r="JQ812" s="304"/>
      <c r="JR812" s="304"/>
      <c r="JS812" s="304"/>
      <c r="JT812" s="304"/>
      <c r="JU812" s="304"/>
      <c r="JV812" s="304"/>
      <c r="JW812" s="304"/>
      <c r="JX812" s="304"/>
      <c r="JY812" s="304"/>
      <c r="JZ812" s="304"/>
      <c r="KA812" s="304"/>
      <c r="KB812" s="304"/>
      <c r="KC812" s="304"/>
      <c r="KD812" s="304"/>
      <c r="KE812" s="304"/>
      <c r="KF812" s="304"/>
      <c r="KG812" s="304"/>
      <c r="KH812" s="304"/>
      <c r="KI812" s="304"/>
      <c r="KJ812" s="304"/>
      <c r="KK812" s="304"/>
      <c r="KL812" s="304"/>
      <c r="KM812" s="304"/>
      <c r="KN812" s="304"/>
      <c r="KO812" s="304"/>
      <c r="KP812" s="304"/>
      <c r="KQ812" s="304"/>
      <c r="KR812" s="304"/>
      <c r="KS812" s="304"/>
      <c r="KT812" s="304"/>
      <c r="KU812" s="304"/>
      <c r="KV812" s="304"/>
      <c r="KW812" s="304"/>
      <c r="KX812" s="304"/>
      <c r="KY812" s="304"/>
      <c r="KZ812" s="304"/>
      <c r="LA812" s="304"/>
      <c r="LB812" s="304"/>
      <c r="LC812" s="304"/>
      <c r="LD812" s="304"/>
      <c r="LE812" s="304"/>
      <c r="LF812" s="304"/>
      <c r="LG812" s="304"/>
      <c r="LH812" s="304"/>
      <c r="LI812" s="304"/>
      <c r="LJ812" s="304"/>
      <c r="LK812" s="304"/>
      <c r="LL812" s="304"/>
      <c r="LM812" s="304"/>
      <c r="LN812" s="304"/>
      <c r="LO812" s="304"/>
      <c r="LP812" s="304"/>
      <c r="LQ812" s="304"/>
      <c r="LR812" s="304"/>
      <c r="LS812" s="304"/>
      <c r="LT812" s="304"/>
      <c r="LU812" s="304"/>
      <c r="LV812" s="304"/>
      <c r="LW812" s="304"/>
      <c r="LX812" s="304"/>
      <c r="LY812" s="304"/>
      <c r="LZ812" s="304"/>
      <c r="MA812" s="304"/>
      <c r="MB812" s="304"/>
      <c r="MC812" s="304"/>
      <c r="AVW812" s="304"/>
      <c r="AVX812" s="304"/>
      <c r="AVY812" s="304"/>
      <c r="AVZ812" s="304"/>
      <c r="AWA812" s="304"/>
      <c r="AWB812" s="304"/>
      <c r="AWC812" s="304"/>
      <c r="AWD812" s="304"/>
      <c r="AWE812" s="304"/>
      <c r="AWF812" s="304"/>
      <c r="AWG812" s="304"/>
      <c r="AWH812" s="304"/>
      <c r="AWI812" s="304"/>
      <c r="AWJ812" s="304"/>
      <c r="AWK812" s="304"/>
      <c r="AWL812" s="304"/>
      <c r="AWM812" s="304"/>
      <c r="AWN812" s="304"/>
      <c r="AWO812" s="304"/>
      <c r="AWP812" s="304"/>
      <c r="AWQ812" s="304"/>
      <c r="AWR812" s="304"/>
      <c r="AWS812" s="304"/>
      <c r="AWT812" s="304"/>
      <c r="AWU812" s="304"/>
      <c r="AWV812" s="304"/>
      <c r="AWW812" s="304"/>
      <c r="AWX812" s="304"/>
      <c r="AWY812" s="304"/>
      <c r="AWZ812" s="304"/>
      <c r="AXA812" s="304"/>
      <c r="AXB812" s="304"/>
      <c r="AXC812" s="304"/>
      <c r="AXD812" s="304"/>
      <c r="AXE812" s="304"/>
      <c r="AXF812" s="304"/>
      <c r="AXG812" s="304"/>
      <c r="AXH812" s="304"/>
      <c r="AXI812" s="304"/>
      <c r="AXJ812" s="304"/>
      <c r="AXK812" s="304"/>
      <c r="AXL812" s="304"/>
      <c r="AXM812" s="304"/>
      <c r="AXN812" s="304"/>
      <c r="AXO812" s="304"/>
      <c r="AXP812" s="304"/>
      <c r="AXQ812" s="304"/>
      <c r="AXR812" s="304"/>
      <c r="AXS812" s="304"/>
      <c r="AXT812" s="304"/>
      <c r="AXU812" s="304"/>
      <c r="AXV812" s="304"/>
      <c r="AXW812" s="304"/>
      <c r="AXX812" s="304"/>
      <c r="AXY812" s="304"/>
      <c r="AXZ812" s="304"/>
      <c r="AYA812" s="304"/>
      <c r="AYB812" s="304"/>
      <c r="AYC812" s="304"/>
      <c r="AYD812" s="304"/>
      <c r="AYE812" s="304"/>
      <c r="AYF812" s="304"/>
      <c r="AYG812" s="304"/>
      <c r="AYH812" s="304"/>
      <c r="AYI812" s="304"/>
      <c r="AYJ812" s="304"/>
      <c r="AYK812" s="304"/>
      <c r="AYL812" s="304"/>
      <c r="AYM812" s="304"/>
      <c r="AYN812" s="304"/>
      <c r="AYO812" s="304"/>
      <c r="AYP812" s="304"/>
      <c r="AYQ812" s="304"/>
      <c r="AYR812" s="304"/>
      <c r="AYS812" s="304"/>
      <c r="AYT812" s="304"/>
      <c r="AYU812" s="304"/>
      <c r="AYV812" s="304"/>
      <c r="AYW812" s="304"/>
      <c r="AYX812" s="304"/>
      <c r="AYY812" s="304"/>
      <c r="AYZ812" s="304"/>
      <c r="AZA812" s="304"/>
      <c r="AZB812" s="304"/>
      <c r="AZC812" s="304"/>
      <c r="AZD812" s="304"/>
      <c r="AZE812" s="304"/>
      <c r="AZF812" s="304"/>
      <c r="AZG812" s="304"/>
      <c r="AZH812" s="304"/>
      <c r="AZI812" s="304"/>
      <c r="AZJ812" s="304"/>
      <c r="AZK812" s="304"/>
      <c r="AZL812" s="304"/>
      <c r="AZM812" s="304"/>
      <c r="AZN812" s="304"/>
      <c r="AZO812" s="304"/>
      <c r="AZP812" s="304"/>
      <c r="AZQ812" s="304"/>
      <c r="AZR812" s="304"/>
      <c r="AZS812" s="304"/>
      <c r="AZT812" s="304"/>
      <c r="AZU812" s="304"/>
      <c r="AZV812" s="304"/>
      <c r="AZW812" s="304"/>
      <c r="AZX812" s="304"/>
      <c r="AZY812" s="304"/>
      <c r="AZZ812" s="304"/>
      <c r="BAA812" s="304"/>
      <c r="BAB812" s="304"/>
      <c r="BAC812" s="304"/>
      <c r="BAD812" s="304"/>
      <c r="BAE812" s="304"/>
      <c r="BAF812" s="304"/>
      <c r="BAG812" s="304"/>
      <c r="BAH812" s="304"/>
      <c r="BAI812" s="304"/>
      <c r="BAJ812" s="304"/>
      <c r="BAK812" s="304"/>
      <c r="BAL812" s="304"/>
      <c r="BAM812" s="304"/>
      <c r="BAN812" s="304"/>
      <c r="BAO812" s="304"/>
      <c r="BAP812" s="304"/>
      <c r="BAQ812" s="304"/>
      <c r="BAR812" s="304"/>
      <c r="BAS812" s="304"/>
      <c r="BAT812" s="304"/>
      <c r="BAU812" s="304"/>
      <c r="BAV812" s="304"/>
      <c r="BAW812" s="304"/>
      <c r="BAX812" s="304"/>
      <c r="BAY812" s="304"/>
      <c r="BAZ812" s="304"/>
      <c r="BBA812" s="304"/>
      <c r="BBB812" s="304"/>
      <c r="BBC812" s="304"/>
      <c r="BBD812" s="304"/>
      <c r="BBE812" s="304"/>
      <c r="BBF812" s="304"/>
      <c r="BBG812" s="304"/>
      <c r="BBH812" s="304"/>
      <c r="BBI812" s="304"/>
      <c r="BBJ812" s="304"/>
      <c r="BBK812" s="304"/>
      <c r="BBL812" s="304"/>
      <c r="BBM812" s="304"/>
      <c r="BBN812" s="304"/>
      <c r="BBO812" s="304"/>
      <c r="BBP812" s="304"/>
      <c r="BBQ812" s="304"/>
      <c r="BBR812" s="304"/>
      <c r="BBS812" s="304"/>
      <c r="BBT812" s="304"/>
      <c r="BBU812" s="304"/>
      <c r="BBV812" s="304"/>
      <c r="BBW812" s="304"/>
      <c r="BBX812" s="304"/>
      <c r="BBY812" s="304"/>
      <c r="BBZ812" s="304"/>
      <c r="BCA812" s="304"/>
      <c r="BCB812" s="304"/>
      <c r="BCC812" s="304"/>
      <c r="BCD812" s="304"/>
      <c r="BCE812" s="304"/>
      <c r="BCF812" s="304"/>
      <c r="BCG812" s="304"/>
      <c r="BCH812" s="304"/>
      <c r="BCI812" s="304"/>
      <c r="BCJ812" s="304"/>
      <c r="BCK812" s="304"/>
      <c r="BCL812" s="304"/>
      <c r="BCM812" s="304"/>
      <c r="BCN812" s="304"/>
      <c r="BCO812" s="304"/>
      <c r="BCP812" s="304"/>
      <c r="BCQ812" s="304"/>
      <c r="BCR812" s="304"/>
      <c r="BCS812" s="304"/>
      <c r="BCT812" s="304"/>
      <c r="BCU812" s="304"/>
      <c r="BCV812" s="304"/>
      <c r="BCW812" s="304"/>
      <c r="BCX812" s="304"/>
      <c r="BCY812" s="304"/>
      <c r="BCZ812" s="304"/>
      <c r="BDA812" s="304"/>
      <c r="BDB812" s="304"/>
      <c r="BDC812" s="304"/>
      <c r="BDD812" s="304"/>
      <c r="BDE812" s="304"/>
      <c r="BDF812" s="304"/>
      <c r="BDG812" s="304"/>
      <c r="BDH812" s="304"/>
      <c r="BDI812" s="304"/>
      <c r="BDJ812" s="304"/>
      <c r="BDK812" s="304"/>
      <c r="BDL812" s="304"/>
      <c r="BDM812" s="304"/>
      <c r="BDN812" s="304"/>
      <c r="BDO812" s="304"/>
      <c r="BDP812" s="304"/>
      <c r="BDQ812" s="304"/>
      <c r="BDR812" s="304"/>
      <c r="BDS812" s="304"/>
      <c r="BDT812" s="304"/>
      <c r="BDU812" s="304"/>
      <c r="BDV812" s="304"/>
      <c r="BDW812" s="304"/>
      <c r="BDX812" s="304"/>
      <c r="BDY812" s="304"/>
      <c r="BDZ812" s="304"/>
      <c r="BEA812" s="304"/>
      <c r="BEB812" s="304"/>
      <c r="BEC812" s="304"/>
      <c r="BED812" s="304"/>
      <c r="BEE812" s="304"/>
      <c r="BEF812" s="304"/>
      <c r="BEG812" s="304"/>
      <c r="BEH812" s="304"/>
      <c r="BEI812" s="304"/>
      <c r="BEJ812" s="304"/>
      <c r="BEK812" s="304"/>
      <c r="BEL812" s="304"/>
      <c r="BEM812" s="304"/>
      <c r="BEN812" s="304"/>
      <c r="BEO812" s="304"/>
      <c r="BEP812" s="304"/>
      <c r="BEQ812" s="304"/>
      <c r="BER812" s="304"/>
      <c r="BES812" s="304"/>
      <c r="BET812" s="304"/>
      <c r="BEU812" s="304"/>
      <c r="BEV812" s="304"/>
      <c r="BEW812" s="304"/>
      <c r="BEX812" s="304"/>
      <c r="BEY812" s="304"/>
      <c r="BEZ812" s="304"/>
      <c r="BFA812" s="304"/>
      <c r="BFB812" s="304"/>
      <c r="BFC812" s="304"/>
      <c r="BFD812" s="304"/>
      <c r="BFE812" s="304"/>
      <c r="BFF812" s="304"/>
      <c r="BFG812" s="304"/>
      <c r="BFH812" s="304"/>
      <c r="BFI812" s="304"/>
      <c r="BFJ812" s="304"/>
      <c r="BFK812" s="304"/>
      <c r="BFL812" s="304"/>
      <c r="BFM812" s="304"/>
      <c r="BFN812" s="304"/>
      <c r="BFO812" s="304"/>
      <c r="BFP812" s="304"/>
      <c r="BFQ812" s="304"/>
      <c r="BFR812" s="304"/>
      <c r="BFS812" s="304"/>
      <c r="BFT812" s="304"/>
      <c r="BFU812" s="304"/>
      <c r="BFV812" s="304"/>
      <c r="BFW812" s="304"/>
      <c r="BFX812" s="304"/>
      <c r="BFY812" s="304"/>
      <c r="BFZ812" s="304"/>
      <c r="BGA812" s="304"/>
      <c r="BGB812" s="304"/>
      <c r="BGC812" s="304"/>
      <c r="BGD812" s="304"/>
      <c r="BGE812" s="304"/>
      <c r="BGF812" s="304"/>
      <c r="BGG812" s="304"/>
      <c r="BGH812" s="304"/>
      <c r="BGI812" s="304"/>
      <c r="BGJ812" s="304"/>
      <c r="BGK812" s="304"/>
      <c r="BGL812" s="304"/>
      <c r="BGM812" s="304"/>
      <c r="BGN812" s="304"/>
      <c r="BGO812" s="304"/>
      <c r="BGP812" s="304"/>
      <c r="BGQ812" s="304"/>
      <c r="BGR812" s="304"/>
      <c r="BGS812" s="304"/>
      <c r="BGT812" s="304"/>
      <c r="BGU812" s="304"/>
      <c r="BGV812" s="304"/>
      <c r="BGW812" s="304"/>
      <c r="BGX812" s="304"/>
      <c r="BGY812" s="304"/>
      <c r="BGZ812" s="304"/>
      <c r="BHA812" s="304"/>
      <c r="BHB812" s="304"/>
      <c r="BHC812" s="304"/>
      <c r="BHD812" s="304"/>
      <c r="BHE812" s="304"/>
      <c r="BHF812" s="304"/>
      <c r="BHG812" s="304"/>
      <c r="BHH812" s="304"/>
      <c r="BHI812" s="304"/>
      <c r="BHJ812" s="304"/>
      <c r="BHK812" s="304"/>
      <c r="BHL812" s="304"/>
      <c r="BHM812" s="304"/>
      <c r="BHN812" s="304"/>
      <c r="BHO812" s="304"/>
      <c r="BHP812" s="304"/>
      <c r="BHQ812" s="304"/>
      <c r="BHR812" s="304"/>
      <c r="BHS812" s="304"/>
      <c r="BHT812" s="304"/>
      <c r="BHU812" s="304"/>
      <c r="BHV812" s="304"/>
      <c r="BHW812" s="304"/>
      <c r="BHX812" s="304"/>
      <c r="BHY812" s="304"/>
      <c r="BHZ812" s="304"/>
      <c r="BIA812" s="304"/>
      <c r="BIB812" s="304"/>
      <c r="BIC812" s="304"/>
      <c r="BID812" s="304"/>
      <c r="BIE812" s="304"/>
      <c r="BIF812" s="304"/>
      <c r="BIG812" s="304"/>
      <c r="BIH812" s="304"/>
      <c r="BII812" s="304"/>
      <c r="BIJ812" s="304"/>
      <c r="BIK812" s="304"/>
      <c r="BIL812" s="304"/>
      <c r="BIM812" s="304"/>
      <c r="BIN812" s="304"/>
      <c r="BIO812" s="304"/>
      <c r="BIP812" s="304"/>
      <c r="BIQ812" s="304"/>
      <c r="BIR812" s="304"/>
      <c r="BIS812" s="304"/>
      <c r="BIT812" s="304"/>
      <c r="BIU812" s="304"/>
      <c r="BIV812" s="304"/>
      <c r="BIW812" s="304"/>
      <c r="BIX812" s="304"/>
      <c r="BIY812" s="304"/>
      <c r="BIZ812" s="304"/>
      <c r="BJA812" s="304"/>
      <c r="BJB812" s="304"/>
      <c r="BJC812" s="304"/>
      <c r="BJD812" s="304"/>
      <c r="BJE812" s="304"/>
      <c r="BJF812" s="304"/>
      <c r="BJG812" s="304"/>
      <c r="BJH812" s="304"/>
      <c r="BJI812" s="304"/>
      <c r="BJJ812" s="304"/>
      <c r="BJK812" s="304"/>
      <c r="BJL812" s="304"/>
      <c r="BJM812" s="304"/>
      <c r="BJN812" s="304"/>
      <c r="BJO812" s="304"/>
      <c r="BJP812" s="304"/>
      <c r="BJQ812" s="304"/>
      <c r="BJR812" s="304"/>
      <c r="BJS812" s="304"/>
      <c r="BJT812" s="304"/>
      <c r="BJU812" s="304"/>
      <c r="BJV812" s="304"/>
      <c r="BJW812" s="304"/>
      <c r="BJX812" s="304"/>
      <c r="BJY812" s="304"/>
      <c r="BJZ812" s="304"/>
      <c r="BKA812" s="304"/>
      <c r="BKB812" s="304"/>
      <c r="BKC812" s="304"/>
      <c r="BKD812" s="304"/>
      <c r="BKE812" s="304"/>
      <c r="BKF812" s="304"/>
      <c r="BKG812" s="304"/>
      <c r="BKH812" s="304"/>
      <c r="BKI812" s="304"/>
      <c r="BKJ812" s="304"/>
      <c r="BKK812" s="304"/>
      <c r="BKL812" s="304"/>
      <c r="BKM812" s="304"/>
      <c r="BKN812" s="304"/>
      <c r="BKO812" s="304"/>
      <c r="BKP812" s="304"/>
      <c r="BKQ812" s="304"/>
      <c r="BKR812" s="304"/>
      <c r="BKS812" s="304"/>
      <c r="BKT812" s="304"/>
      <c r="BKU812" s="304"/>
      <c r="BKV812" s="304"/>
      <c r="BKW812" s="304"/>
      <c r="BKX812" s="304"/>
      <c r="BKY812" s="304"/>
      <c r="BKZ812" s="304"/>
      <c r="BLA812" s="304"/>
      <c r="BLB812" s="304"/>
      <c r="BLC812" s="304"/>
      <c r="BLD812" s="304"/>
      <c r="BLE812" s="304"/>
      <c r="BLF812" s="304"/>
      <c r="BLG812" s="304"/>
      <c r="BLH812" s="304"/>
      <c r="BLI812" s="304"/>
      <c r="BLJ812" s="304"/>
      <c r="BLK812" s="304"/>
      <c r="BLL812" s="304"/>
      <c r="BLM812" s="304"/>
      <c r="BLN812" s="304"/>
      <c r="BLO812" s="304"/>
      <c r="BLP812" s="304"/>
      <c r="BLQ812" s="304"/>
      <c r="BLR812" s="304"/>
      <c r="BLS812" s="304"/>
      <c r="BLT812" s="304"/>
      <c r="BLU812" s="304"/>
      <c r="BLV812" s="304"/>
      <c r="BLW812" s="304"/>
      <c r="BLX812" s="304"/>
      <c r="BLY812" s="304"/>
      <c r="BLZ812" s="304"/>
      <c r="BMA812" s="304"/>
      <c r="BMB812" s="304"/>
      <c r="BMC812" s="304"/>
      <c r="BMD812" s="304"/>
      <c r="BME812" s="304"/>
      <c r="BMF812" s="304"/>
      <c r="BMG812" s="304"/>
      <c r="BMH812" s="304"/>
      <c r="BMI812" s="304"/>
      <c r="BMJ812" s="304"/>
      <c r="BMK812" s="304"/>
      <c r="BML812" s="304"/>
      <c r="BMM812" s="304"/>
      <c r="BMN812" s="304"/>
      <c r="BMO812" s="304"/>
      <c r="BMP812" s="304"/>
      <c r="BMQ812" s="304"/>
      <c r="BMR812" s="304"/>
      <c r="BMS812" s="304"/>
      <c r="BMT812" s="304"/>
      <c r="BMU812" s="304"/>
      <c r="BMV812" s="304"/>
      <c r="BMW812" s="304"/>
      <c r="BMX812" s="304"/>
      <c r="BMY812" s="304"/>
      <c r="BMZ812" s="304"/>
      <c r="BNA812" s="304"/>
      <c r="BNB812" s="304"/>
      <c r="BNC812" s="304"/>
      <c r="BND812" s="304"/>
      <c r="BNE812" s="304"/>
      <c r="BNF812" s="304"/>
      <c r="BNG812" s="304"/>
      <c r="BNH812" s="304"/>
      <c r="BNI812" s="304"/>
      <c r="BNJ812" s="304"/>
      <c r="BNK812" s="304"/>
      <c r="BNL812" s="304"/>
      <c r="BNM812" s="304"/>
      <c r="BNN812" s="304"/>
      <c r="BNO812" s="304"/>
      <c r="BNP812" s="304"/>
      <c r="BNQ812" s="304"/>
      <c r="BNR812" s="304"/>
      <c r="BNS812" s="304"/>
      <c r="BNT812" s="304"/>
      <c r="BNU812" s="304"/>
      <c r="BNV812" s="304"/>
      <c r="BNW812" s="304"/>
      <c r="BNX812" s="304"/>
      <c r="BNY812" s="304"/>
      <c r="BNZ812" s="304"/>
      <c r="BOA812" s="304"/>
      <c r="BOB812" s="304"/>
      <c r="BOC812" s="304"/>
      <c r="BOD812" s="304"/>
      <c r="BOE812" s="304"/>
      <c r="BOF812" s="304"/>
      <c r="BOG812" s="304"/>
      <c r="BOH812" s="304"/>
      <c r="BOI812" s="304"/>
      <c r="BOJ812" s="304"/>
      <c r="BOK812" s="304"/>
      <c r="BOL812" s="304"/>
      <c r="BOM812" s="304"/>
      <c r="BON812" s="304"/>
      <c r="BOO812" s="304"/>
      <c r="BOP812" s="304"/>
      <c r="BOQ812" s="304"/>
      <c r="BOR812" s="304"/>
      <c r="BOS812" s="304"/>
      <c r="BOT812" s="304"/>
      <c r="BOU812" s="304"/>
      <c r="BOV812" s="304"/>
      <c r="BOW812" s="304"/>
      <c r="BOX812" s="304"/>
      <c r="BOY812" s="304"/>
      <c r="BOZ812" s="304"/>
      <c r="BPA812" s="304"/>
      <c r="BPB812" s="304"/>
      <c r="BPC812" s="304"/>
      <c r="BPD812" s="304"/>
      <c r="BPE812" s="304"/>
      <c r="BPF812" s="304"/>
      <c r="BPG812" s="304"/>
      <c r="BPH812" s="304"/>
      <c r="BPI812" s="304"/>
      <c r="BPJ812" s="304"/>
      <c r="BPK812" s="304"/>
      <c r="BPL812" s="304"/>
      <c r="BPM812" s="304"/>
      <c r="BPN812" s="304"/>
      <c r="BPO812" s="304"/>
      <c r="BPP812" s="304"/>
      <c r="BPQ812" s="304"/>
      <c r="BPR812" s="304"/>
      <c r="BPS812" s="304"/>
      <c r="BPT812" s="304"/>
      <c r="BPU812" s="304"/>
      <c r="BPV812" s="304"/>
      <c r="BPW812" s="304"/>
      <c r="BPX812" s="304"/>
      <c r="BPY812" s="304"/>
      <c r="BPZ812" s="304"/>
      <c r="BQA812" s="304"/>
      <c r="BQB812" s="304"/>
      <c r="BQC812" s="304"/>
      <c r="BQD812" s="304"/>
      <c r="BQE812" s="304"/>
      <c r="BQF812" s="304"/>
      <c r="BQG812" s="304"/>
      <c r="BQH812" s="304"/>
      <c r="BQI812" s="304"/>
      <c r="BQJ812" s="304"/>
      <c r="BQK812" s="304"/>
      <c r="BQL812" s="304"/>
      <c r="BQM812" s="304"/>
      <c r="BQN812" s="304"/>
      <c r="BQO812" s="304"/>
      <c r="BQP812" s="304"/>
      <c r="BQQ812" s="304"/>
      <c r="BQR812" s="304"/>
      <c r="BQS812" s="304"/>
      <c r="BQT812" s="304"/>
      <c r="BQU812" s="304"/>
      <c r="BQV812" s="304"/>
      <c r="BQW812" s="304"/>
      <c r="BQX812" s="304"/>
      <c r="BQY812" s="304"/>
      <c r="BQZ812" s="304"/>
      <c r="BRA812" s="304"/>
      <c r="BRB812" s="304"/>
      <c r="BRC812" s="304"/>
      <c r="BRD812" s="304"/>
      <c r="BRE812" s="304"/>
      <c r="BRF812" s="304"/>
      <c r="BRG812" s="304"/>
      <c r="BRH812" s="304"/>
      <c r="BRI812" s="304"/>
      <c r="BRJ812" s="304"/>
      <c r="BRK812" s="304"/>
      <c r="BRL812" s="304"/>
      <c r="BRM812" s="304"/>
      <c r="BRN812" s="304"/>
      <c r="BRO812" s="304"/>
      <c r="BRP812" s="304"/>
      <c r="BRQ812" s="304"/>
      <c r="BRR812" s="304"/>
      <c r="BRS812" s="304"/>
      <c r="BRT812" s="304"/>
      <c r="BRU812" s="304"/>
      <c r="BRV812" s="304"/>
      <c r="BRW812" s="304"/>
      <c r="BRX812" s="304"/>
      <c r="BRY812" s="304"/>
      <c r="BRZ812" s="304"/>
      <c r="BSA812" s="304"/>
      <c r="BSB812" s="304"/>
      <c r="BSC812" s="304"/>
      <c r="BSD812" s="304"/>
      <c r="BSE812" s="304"/>
      <c r="BSF812" s="304"/>
      <c r="BSG812" s="304"/>
      <c r="BSH812" s="304"/>
      <c r="BSI812" s="304"/>
      <c r="BSJ812" s="304"/>
      <c r="BSK812" s="304"/>
      <c r="BSL812" s="304"/>
      <c r="BSM812" s="304"/>
      <c r="BSN812" s="304"/>
      <c r="BSO812" s="304"/>
      <c r="BSP812" s="304"/>
      <c r="BSQ812" s="304"/>
      <c r="BSR812" s="304"/>
      <c r="BSS812" s="304"/>
      <c r="BST812" s="304"/>
      <c r="BSU812" s="304"/>
      <c r="BSV812" s="304"/>
      <c r="BSW812" s="304"/>
      <c r="BSX812" s="304"/>
      <c r="BSY812" s="304"/>
      <c r="BSZ812" s="304"/>
      <c r="BTA812" s="304"/>
      <c r="BTB812" s="304"/>
      <c r="BTC812" s="304"/>
      <c r="BTD812" s="304"/>
      <c r="BTE812" s="304"/>
      <c r="BTF812" s="304"/>
      <c r="BTG812" s="304"/>
      <c r="BTH812" s="304"/>
      <c r="BTI812" s="304"/>
      <c r="BTJ812" s="304"/>
      <c r="BTK812" s="304"/>
      <c r="BTL812" s="304"/>
      <c r="BTM812" s="304"/>
      <c r="BTN812" s="304"/>
      <c r="BTO812" s="304"/>
      <c r="BTP812" s="304"/>
      <c r="BTQ812" s="304"/>
      <c r="BTR812" s="304"/>
      <c r="BTS812" s="304"/>
      <c r="BTT812" s="304"/>
      <c r="BTU812" s="304"/>
      <c r="BTV812" s="304"/>
      <c r="BTW812" s="304"/>
      <c r="BTX812" s="304"/>
      <c r="BTY812" s="304"/>
      <c r="BTZ812" s="304"/>
      <c r="BUA812" s="304"/>
      <c r="BUB812" s="304"/>
      <c r="BUC812" s="304"/>
      <c r="BUD812" s="304"/>
      <c r="BUE812" s="304"/>
      <c r="BUF812" s="304"/>
      <c r="BUG812" s="304"/>
      <c r="BUH812" s="304"/>
      <c r="BUI812" s="304"/>
      <c r="BUJ812" s="304"/>
      <c r="BUK812" s="304"/>
      <c r="BUL812" s="304"/>
      <c r="BUM812" s="304"/>
      <c r="BUN812" s="304"/>
      <c r="BUO812" s="304"/>
      <c r="BUP812" s="304"/>
      <c r="BUQ812" s="304"/>
      <c r="BUR812" s="304"/>
      <c r="BUS812" s="304"/>
      <c r="BUT812" s="304"/>
      <c r="BUU812" s="304"/>
      <c r="BUV812" s="304"/>
      <c r="BUW812" s="304"/>
      <c r="BUX812" s="304"/>
      <c r="BUY812" s="304"/>
      <c r="BUZ812" s="304"/>
      <c r="BVA812" s="304"/>
      <c r="BVB812" s="304"/>
      <c r="BVC812" s="304"/>
      <c r="BVD812" s="304"/>
      <c r="BVE812" s="304"/>
      <c r="BVF812" s="304"/>
      <c r="BVG812" s="304"/>
      <c r="BVH812" s="304"/>
      <c r="BVI812" s="304"/>
      <c r="BVJ812" s="304"/>
      <c r="BVK812" s="304"/>
      <c r="BVL812" s="304"/>
      <c r="BVM812" s="304"/>
      <c r="BVN812" s="304"/>
      <c r="BVO812" s="304"/>
      <c r="BVP812" s="304"/>
      <c r="BVQ812" s="304"/>
      <c r="BVR812" s="304"/>
      <c r="BVS812" s="304"/>
      <c r="BVT812" s="304"/>
      <c r="BVU812" s="304"/>
      <c r="BVV812" s="304"/>
      <c r="BVW812" s="304"/>
      <c r="BVX812" s="304"/>
      <c r="BVY812" s="304"/>
      <c r="BVZ812" s="304"/>
      <c r="BWA812" s="304"/>
      <c r="BWB812" s="304"/>
      <c r="BWC812" s="304"/>
      <c r="BWD812" s="304"/>
      <c r="BWE812" s="304"/>
      <c r="BWF812" s="304"/>
      <c r="BWG812" s="304"/>
      <c r="BWH812" s="304"/>
      <c r="BWI812" s="304"/>
      <c r="BWJ812" s="304"/>
      <c r="BWK812" s="304"/>
      <c r="BWL812" s="304"/>
      <c r="BWM812" s="304"/>
      <c r="BWN812" s="304"/>
      <c r="BWO812" s="304"/>
      <c r="BWP812" s="304"/>
      <c r="BWQ812" s="304"/>
      <c r="BWR812" s="304"/>
      <c r="BWS812" s="304"/>
      <c r="BWT812" s="304"/>
      <c r="BWU812" s="304"/>
      <c r="BWV812" s="304"/>
      <c r="BWW812" s="304"/>
      <c r="BWX812" s="304"/>
      <c r="BWY812" s="304"/>
      <c r="BWZ812" s="304"/>
      <c r="BXA812" s="304"/>
      <c r="BXB812" s="304"/>
      <c r="BXC812" s="304"/>
      <c r="BXD812" s="304"/>
      <c r="BXE812" s="304"/>
      <c r="BXF812" s="304"/>
      <c r="BXG812" s="304"/>
      <c r="BXH812" s="304"/>
      <c r="BXI812" s="304"/>
      <c r="BXJ812" s="304"/>
      <c r="BXK812" s="304"/>
      <c r="BXL812" s="304"/>
      <c r="BXM812" s="304"/>
      <c r="BXN812" s="304"/>
      <c r="BXO812" s="304"/>
      <c r="BXP812" s="304"/>
      <c r="BXQ812" s="304"/>
      <c r="BXR812" s="304"/>
      <c r="BXS812" s="304"/>
      <c r="BXT812" s="304"/>
      <c r="BXU812" s="304"/>
      <c r="BXV812" s="304"/>
      <c r="BXW812" s="304"/>
      <c r="BXX812" s="304"/>
      <c r="BXY812" s="304"/>
      <c r="BXZ812" s="304"/>
      <c r="BYA812" s="304"/>
      <c r="BYB812" s="304"/>
      <c r="BYC812" s="304"/>
      <c r="BYD812" s="304"/>
      <c r="BYE812" s="304"/>
      <c r="BYF812" s="304"/>
      <c r="BYG812" s="304"/>
      <c r="BYH812" s="304"/>
      <c r="BYI812" s="304"/>
      <c r="BYJ812" s="304"/>
      <c r="BYK812" s="304"/>
      <c r="BYL812" s="304"/>
      <c r="BYM812" s="304"/>
      <c r="BYN812" s="304"/>
      <c r="BYO812" s="304"/>
      <c r="BYP812" s="304"/>
      <c r="BYQ812" s="304"/>
      <c r="BYR812" s="304"/>
      <c r="BYS812" s="304"/>
      <c r="BYT812" s="304"/>
      <c r="BYU812" s="304"/>
      <c r="BYV812" s="304"/>
      <c r="BYW812" s="304"/>
      <c r="BYX812" s="304"/>
      <c r="BYY812" s="304"/>
      <c r="BYZ812" s="304"/>
      <c r="BZA812" s="304"/>
      <c r="BZB812" s="304"/>
      <c r="BZC812" s="304"/>
      <c r="BZD812" s="304"/>
      <c r="BZE812" s="304"/>
      <c r="BZF812" s="304"/>
      <c r="BZG812" s="304"/>
      <c r="BZH812" s="304"/>
      <c r="BZI812" s="304"/>
      <c r="BZJ812" s="304"/>
      <c r="BZK812" s="304"/>
      <c r="BZL812" s="304"/>
      <c r="BZM812" s="304"/>
      <c r="BZN812" s="304"/>
      <c r="BZO812" s="304"/>
      <c r="BZP812" s="304"/>
      <c r="BZQ812" s="304"/>
      <c r="BZR812" s="304"/>
      <c r="BZS812" s="304"/>
      <c r="BZT812" s="304"/>
      <c r="BZU812" s="304"/>
      <c r="BZV812" s="304"/>
      <c r="BZW812" s="304"/>
      <c r="BZX812" s="304"/>
      <c r="BZY812" s="304"/>
      <c r="BZZ812" s="304"/>
      <c r="CAA812" s="304"/>
      <c r="CAB812" s="304"/>
      <c r="CAC812" s="304"/>
      <c r="CAD812" s="304"/>
      <c r="CAE812" s="304"/>
      <c r="CAF812" s="304"/>
      <c r="CAG812" s="304"/>
      <c r="CAH812" s="304"/>
      <c r="CAI812" s="304"/>
      <c r="CAJ812" s="304"/>
      <c r="CAK812" s="304"/>
      <c r="CAL812" s="304"/>
      <c r="CAM812" s="304"/>
      <c r="CAN812" s="304"/>
      <c r="CAO812" s="304"/>
      <c r="CAP812" s="304"/>
      <c r="CAQ812" s="304"/>
      <c r="CAR812" s="304"/>
      <c r="CAS812" s="304"/>
      <c r="CAT812" s="304"/>
      <c r="CAU812" s="304"/>
      <c r="CAV812" s="304"/>
      <c r="CAW812" s="304"/>
      <c r="CAX812" s="304"/>
      <c r="CAY812" s="304"/>
      <c r="CAZ812" s="304"/>
      <c r="CBA812" s="304"/>
      <c r="CBB812" s="304"/>
      <c r="CBC812" s="304"/>
      <c r="CBD812" s="304"/>
      <c r="CBE812" s="304"/>
      <c r="CBF812" s="304"/>
      <c r="CBG812" s="304"/>
      <c r="CBH812" s="304"/>
      <c r="CBI812" s="304"/>
      <c r="CBJ812" s="304"/>
      <c r="CBK812" s="304"/>
      <c r="CBL812" s="304"/>
      <c r="CBM812" s="304"/>
      <c r="CBN812" s="304"/>
      <c r="CBO812" s="304"/>
      <c r="CBP812" s="304"/>
      <c r="CBQ812" s="304"/>
      <c r="CBR812" s="304"/>
      <c r="CBS812" s="304"/>
      <c r="CBT812" s="304"/>
      <c r="CBU812" s="304"/>
      <c r="CBV812" s="304"/>
      <c r="CBW812" s="304"/>
      <c r="CBX812" s="304"/>
      <c r="CBY812" s="304"/>
      <c r="CBZ812" s="304"/>
      <c r="CCA812" s="304"/>
      <c r="CCB812" s="304"/>
      <c r="CCC812" s="304"/>
      <c r="CCD812" s="304"/>
      <c r="CCE812" s="304"/>
      <c r="CCF812" s="304"/>
      <c r="CCG812" s="304"/>
      <c r="CCH812" s="304"/>
      <c r="CCI812" s="304"/>
      <c r="CCJ812" s="304"/>
      <c r="CCK812" s="304"/>
      <c r="CCL812" s="304"/>
      <c r="CCM812" s="304"/>
      <c r="CCN812" s="304"/>
      <c r="CCO812" s="304"/>
      <c r="CCP812" s="304"/>
      <c r="CCQ812" s="304"/>
      <c r="CCR812" s="304"/>
      <c r="CCS812" s="304"/>
      <c r="CCT812" s="304"/>
      <c r="CCU812" s="304"/>
      <c r="CCV812" s="304"/>
      <c r="CCW812" s="304"/>
      <c r="CCX812" s="304"/>
      <c r="CCY812" s="304"/>
      <c r="CCZ812" s="304"/>
      <c r="CDA812" s="304"/>
      <c r="CDB812" s="304"/>
      <c r="CDC812" s="304"/>
      <c r="CDD812" s="304"/>
      <c r="CDE812" s="304"/>
      <c r="CDF812" s="304"/>
      <c r="CDG812" s="304"/>
      <c r="CDH812" s="304"/>
      <c r="CDI812" s="304"/>
      <c r="CDJ812" s="304"/>
      <c r="CDK812" s="304"/>
      <c r="CDL812" s="304"/>
      <c r="CDM812" s="304"/>
      <c r="CDN812" s="304"/>
      <c r="CDO812" s="304"/>
      <c r="CDP812" s="304"/>
      <c r="CDQ812" s="304"/>
      <c r="CDR812" s="304"/>
      <c r="CDS812" s="304"/>
      <c r="CDT812" s="304"/>
      <c r="CDU812" s="304"/>
      <c r="CDV812" s="304"/>
      <c r="CDW812" s="304"/>
      <c r="CDX812" s="304"/>
      <c r="CDY812" s="304"/>
      <c r="CDZ812" s="304"/>
      <c r="CEA812" s="304"/>
      <c r="CEB812" s="304"/>
      <c r="CEC812" s="304"/>
      <c r="CED812" s="304"/>
      <c r="CEE812" s="304"/>
      <c r="CEF812" s="304"/>
      <c r="CEG812" s="304"/>
      <c r="CEH812" s="304"/>
      <c r="CEI812" s="304"/>
      <c r="CEJ812" s="304"/>
      <c r="CEK812" s="304"/>
      <c r="CEL812" s="304"/>
      <c r="CEM812" s="304"/>
      <c r="CEN812" s="304"/>
      <c r="CEO812" s="304"/>
      <c r="CEP812" s="304"/>
      <c r="CEQ812" s="304"/>
      <c r="CER812" s="304"/>
      <c r="CES812" s="304"/>
      <c r="CET812" s="304"/>
      <c r="CEU812" s="304"/>
      <c r="CEV812" s="304"/>
      <c r="CEW812" s="304"/>
      <c r="CEX812" s="304"/>
      <c r="CEY812" s="304"/>
      <c r="CEZ812" s="304"/>
      <c r="CFA812" s="304"/>
      <c r="CFB812" s="304"/>
      <c r="CFC812" s="304"/>
      <c r="CFD812" s="304"/>
      <c r="CFE812" s="304"/>
      <c r="CFF812" s="304"/>
      <c r="CFG812" s="304"/>
      <c r="CFH812" s="304"/>
      <c r="CFI812" s="304"/>
      <c r="CFJ812" s="304"/>
      <c r="CFK812" s="304"/>
      <c r="CFL812" s="304"/>
      <c r="CFM812" s="304"/>
      <c r="CFN812" s="304"/>
      <c r="CFO812" s="304"/>
      <c r="CFP812" s="304"/>
      <c r="CFQ812" s="304"/>
      <c r="CFR812" s="304"/>
      <c r="CFS812" s="304"/>
      <c r="CFT812" s="304"/>
      <c r="CFU812" s="304"/>
      <c r="CFV812" s="304"/>
      <c r="CFW812" s="304"/>
      <c r="CFX812" s="304"/>
      <c r="CFY812" s="304"/>
      <c r="CFZ812" s="304"/>
      <c r="CGA812" s="304"/>
      <c r="CGB812" s="304"/>
      <c r="CGC812" s="304"/>
      <c r="CGD812" s="304"/>
      <c r="CGE812" s="304"/>
      <c r="CGF812" s="304"/>
      <c r="CGG812" s="304"/>
      <c r="CGH812" s="304"/>
      <c r="CGI812" s="304"/>
      <c r="CGJ812" s="304"/>
      <c r="CGK812" s="304"/>
      <c r="CGL812" s="304"/>
      <c r="CGM812" s="304"/>
      <c r="CGN812" s="304"/>
      <c r="CGO812" s="304"/>
      <c r="CGP812" s="304"/>
      <c r="CGQ812" s="304"/>
      <c r="CGR812" s="304"/>
      <c r="CGS812" s="304"/>
      <c r="CGT812" s="304"/>
      <c r="CGU812" s="304"/>
      <c r="CGV812" s="304"/>
      <c r="CGW812" s="304"/>
      <c r="CGX812" s="304"/>
      <c r="CGY812" s="304"/>
      <c r="CGZ812" s="304"/>
      <c r="CHA812" s="304"/>
      <c r="CHB812" s="304"/>
      <c r="CHC812" s="304"/>
      <c r="CHD812" s="304"/>
      <c r="CHE812" s="304"/>
      <c r="CHF812" s="304"/>
      <c r="CHG812" s="304"/>
      <c r="CHH812" s="304"/>
      <c r="CHI812" s="304"/>
      <c r="CHJ812" s="304"/>
      <c r="CHK812" s="304"/>
      <c r="CHL812" s="304"/>
      <c r="CHM812" s="304"/>
      <c r="CHN812" s="304"/>
      <c r="CHO812" s="304"/>
      <c r="CHP812" s="304"/>
      <c r="CHQ812" s="304"/>
      <c r="CHR812" s="304"/>
      <c r="CHS812" s="304"/>
      <c r="CHT812" s="304"/>
      <c r="CHU812" s="304"/>
      <c r="CHV812" s="304"/>
      <c r="CHW812" s="304"/>
      <c r="CHX812" s="304"/>
      <c r="CHY812" s="304"/>
      <c r="CHZ812" s="304"/>
      <c r="CIA812" s="304"/>
      <c r="CIB812" s="304"/>
      <c r="CIC812" s="304"/>
      <c r="CID812" s="304"/>
      <c r="CIE812" s="304"/>
      <c r="CIF812" s="304"/>
      <c r="CIG812" s="304"/>
      <c r="CIH812" s="304"/>
      <c r="CII812" s="304"/>
      <c r="CIJ812" s="304"/>
      <c r="CIK812" s="304"/>
      <c r="CIL812" s="304"/>
      <c r="CIM812" s="304"/>
      <c r="CIN812" s="304"/>
      <c r="CIO812" s="304"/>
      <c r="CIP812" s="304"/>
      <c r="CIQ812" s="304"/>
      <c r="CIR812" s="304"/>
      <c r="CIS812" s="304"/>
      <c r="CIT812" s="304"/>
      <c r="CIU812" s="304"/>
      <c r="CIV812" s="304"/>
      <c r="CIW812" s="304"/>
      <c r="CIX812" s="304"/>
      <c r="CIY812" s="304"/>
      <c r="CIZ812" s="304"/>
      <c r="CJA812" s="304"/>
      <c r="CJB812" s="304"/>
      <c r="CJC812" s="304"/>
      <c r="CJD812" s="304"/>
      <c r="CJE812" s="304"/>
      <c r="CJF812" s="304"/>
      <c r="CJG812" s="304"/>
      <c r="CJH812" s="304"/>
      <c r="CJI812" s="304"/>
      <c r="CJJ812" s="304"/>
      <c r="CJK812" s="304"/>
      <c r="CJL812" s="304"/>
      <c r="CJM812" s="304"/>
      <c r="CJN812" s="304"/>
      <c r="CJO812" s="304"/>
      <c r="CJP812" s="304"/>
      <c r="CJQ812" s="304"/>
      <c r="CJR812" s="304"/>
      <c r="CJS812" s="304"/>
      <c r="CJT812" s="304"/>
      <c r="CJU812" s="304"/>
      <c r="CJV812" s="304"/>
      <c r="CJW812" s="304"/>
      <c r="CJX812" s="304"/>
      <c r="CJY812" s="304"/>
      <c r="CJZ812" s="304"/>
      <c r="CKA812" s="304"/>
      <c r="CKB812" s="304"/>
      <c r="CKC812" s="304"/>
      <c r="CKD812" s="304"/>
      <c r="CKE812" s="304"/>
      <c r="CKF812" s="304"/>
      <c r="CKG812" s="304"/>
      <c r="CKH812" s="304"/>
      <c r="CKI812" s="304"/>
      <c r="CKJ812" s="304"/>
      <c r="CKK812" s="304"/>
      <c r="CKL812" s="304"/>
      <c r="CKM812" s="304"/>
      <c r="CKN812" s="304"/>
      <c r="CKO812" s="304"/>
      <c r="CKP812" s="304"/>
      <c r="CKQ812" s="304"/>
      <c r="CKR812" s="304"/>
      <c r="CKS812" s="304"/>
      <c r="CKT812" s="304"/>
      <c r="CKU812" s="304"/>
      <c r="CKV812" s="304"/>
      <c r="CKW812" s="304"/>
      <c r="CKX812" s="304"/>
      <c r="CKY812" s="304"/>
      <c r="CKZ812" s="304"/>
      <c r="CLA812" s="304"/>
      <c r="CLB812" s="304"/>
      <c r="CLC812" s="304"/>
      <c r="CLD812" s="304"/>
      <c r="CLE812" s="304"/>
      <c r="CLF812" s="304"/>
      <c r="CLG812" s="304"/>
      <c r="CLH812" s="304"/>
      <c r="CLI812" s="304"/>
      <c r="CLJ812" s="304"/>
      <c r="CLK812" s="304"/>
      <c r="CLL812" s="304"/>
      <c r="CLM812" s="304"/>
      <c r="CLN812" s="304"/>
      <c r="CLO812" s="304"/>
      <c r="CLP812" s="304"/>
      <c r="CLQ812" s="304"/>
      <c r="CLR812" s="304"/>
      <c r="CLS812" s="304"/>
      <c r="CLT812" s="304"/>
      <c r="CLU812" s="304"/>
      <c r="CLV812" s="304"/>
      <c r="CLW812" s="304"/>
      <c r="CLX812" s="304"/>
      <c r="CLY812" s="304"/>
      <c r="CLZ812" s="304"/>
      <c r="CMA812" s="304"/>
      <c r="CMB812" s="304"/>
      <c r="CMC812" s="304"/>
      <c r="CMD812" s="304"/>
      <c r="CME812" s="304"/>
      <c r="CMF812" s="304"/>
      <c r="CMG812" s="304"/>
      <c r="CMH812" s="304"/>
      <c r="CMI812" s="304"/>
      <c r="CMJ812" s="304"/>
      <c r="CMK812" s="304"/>
      <c r="CML812" s="304"/>
      <c r="CMM812" s="304"/>
      <c r="CMN812" s="304"/>
      <c r="CMO812" s="304"/>
      <c r="CMP812" s="304"/>
      <c r="CMQ812" s="304"/>
      <c r="CMR812" s="304"/>
      <c r="CMS812" s="304"/>
      <c r="CMT812" s="304"/>
      <c r="CMU812" s="304"/>
      <c r="CMV812" s="304"/>
      <c r="CMW812" s="304"/>
      <c r="CMX812" s="304"/>
      <c r="CMY812" s="304"/>
      <c r="CMZ812" s="304"/>
      <c r="CNA812" s="304"/>
      <c r="CNB812" s="304"/>
      <c r="CNC812" s="304"/>
      <c r="CND812" s="304"/>
      <c r="CNE812" s="304"/>
      <c r="CNF812" s="304"/>
      <c r="CNG812" s="304"/>
      <c r="CNH812" s="304"/>
      <c r="CNI812" s="304"/>
      <c r="CNJ812" s="304"/>
      <c r="CNK812" s="304"/>
      <c r="CNL812" s="304"/>
      <c r="CNM812" s="304"/>
      <c r="CNN812" s="304"/>
      <c r="CNO812" s="304"/>
      <c r="CNP812" s="304"/>
      <c r="CNQ812" s="304"/>
      <c r="CNR812" s="304"/>
      <c r="CNS812" s="304"/>
      <c r="CNT812" s="304"/>
      <c r="CNU812" s="304"/>
      <c r="CNV812" s="304"/>
      <c r="CNW812" s="304"/>
      <c r="CNX812" s="304"/>
      <c r="CNY812" s="304"/>
      <c r="CNZ812" s="304"/>
      <c r="COA812" s="304"/>
      <c r="COB812" s="304"/>
      <c r="COC812" s="304"/>
      <c r="COD812" s="304"/>
      <c r="COE812" s="304"/>
      <c r="COF812" s="304"/>
      <c r="COG812" s="304"/>
      <c r="COH812" s="304"/>
      <c r="COI812" s="304"/>
      <c r="COJ812" s="304"/>
      <c r="COK812" s="304"/>
      <c r="COL812" s="304"/>
      <c r="COM812" s="304"/>
      <c r="CON812" s="304"/>
      <c r="COO812" s="304"/>
      <c r="COP812" s="304"/>
      <c r="COQ812" s="304"/>
      <c r="COR812" s="304"/>
      <c r="COS812" s="304"/>
      <c r="COT812" s="304"/>
      <c r="COU812" s="304"/>
      <c r="COV812" s="304"/>
      <c r="COW812" s="304"/>
      <c r="COX812" s="304"/>
      <c r="COY812" s="304"/>
      <c r="COZ812" s="304"/>
      <c r="CPA812" s="304"/>
      <c r="CPB812" s="304"/>
      <c r="CPC812" s="304"/>
      <c r="CPD812" s="304"/>
      <c r="CPE812" s="304"/>
      <c r="CPF812" s="304"/>
      <c r="CPG812" s="304"/>
      <c r="CPH812" s="304"/>
      <c r="CPI812" s="304"/>
      <c r="CPJ812" s="304"/>
      <c r="CPK812" s="304"/>
      <c r="CPL812" s="304"/>
      <c r="CPM812" s="304"/>
      <c r="CPN812" s="304"/>
      <c r="CPO812" s="304"/>
      <c r="CPP812" s="304"/>
      <c r="CPQ812" s="304"/>
      <c r="CPR812" s="304"/>
      <c r="CPS812" s="304"/>
      <c r="CPT812" s="304"/>
      <c r="CPU812" s="304"/>
      <c r="CPV812" s="304"/>
      <c r="CPW812" s="304"/>
      <c r="CPX812" s="304"/>
      <c r="CPY812" s="304"/>
      <c r="CPZ812" s="304"/>
      <c r="CQA812" s="304"/>
      <c r="CQB812" s="304"/>
      <c r="CQC812" s="304"/>
      <c r="CQD812" s="304"/>
      <c r="CQE812" s="304"/>
      <c r="CQF812" s="304"/>
      <c r="CQG812" s="304"/>
      <c r="CQH812" s="304"/>
      <c r="CQI812" s="304"/>
      <c r="CQJ812" s="304"/>
      <c r="CQK812" s="304"/>
      <c r="CQL812" s="304"/>
      <c r="CQM812" s="304"/>
      <c r="CQN812" s="304"/>
      <c r="CQO812" s="304"/>
      <c r="CQP812" s="304"/>
      <c r="CQQ812" s="304"/>
      <c r="CQR812" s="304"/>
      <c r="CQS812" s="304"/>
      <c r="CQT812" s="304"/>
      <c r="CQU812" s="304"/>
      <c r="CQV812" s="304"/>
      <c r="CQW812" s="304"/>
      <c r="CQX812" s="304"/>
      <c r="CQY812" s="304"/>
      <c r="CQZ812" s="304"/>
      <c r="CRA812" s="304"/>
      <c r="CRB812" s="304"/>
      <c r="CRC812" s="304"/>
      <c r="CRD812" s="304"/>
      <c r="CRE812" s="304"/>
      <c r="CRF812" s="304"/>
      <c r="CRG812" s="304"/>
      <c r="CRH812" s="304"/>
      <c r="CRI812" s="304"/>
      <c r="CRJ812" s="304"/>
      <c r="CRK812" s="304"/>
      <c r="CRL812" s="304"/>
      <c r="CRM812" s="304"/>
      <c r="CRN812" s="304"/>
      <c r="CRO812" s="304"/>
      <c r="CRP812" s="304"/>
      <c r="CRQ812" s="304"/>
      <c r="CRR812" s="304"/>
      <c r="CRS812" s="304"/>
      <c r="CRT812" s="304"/>
      <c r="CRU812" s="304"/>
      <c r="CRV812" s="304"/>
      <c r="CRW812" s="304"/>
      <c r="CRX812" s="304"/>
      <c r="CRY812" s="304"/>
      <c r="CRZ812" s="304"/>
      <c r="CSA812" s="304"/>
      <c r="CSB812" s="304"/>
      <c r="CSC812" s="304"/>
      <c r="CSD812" s="304"/>
      <c r="CSE812" s="304"/>
      <c r="CSF812" s="304"/>
      <c r="CSG812" s="304"/>
      <c r="CSH812" s="304"/>
      <c r="CSI812" s="304"/>
      <c r="CSJ812" s="304"/>
      <c r="CSK812" s="304"/>
      <c r="CSL812" s="304"/>
      <c r="CSM812" s="304"/>
      <c r="CSN812" s="304"/>
      <c r="CSO812" s="304"/>
      <c r="CSP812" s="304"/>
      <c r="CSQ812" s="304"/>
      <c r="CSR812" s="304"/>
      <c r="CSS812" s="304"/>
      <c r="CST812" s="304"/>
      <c r="CSU812" s="304"/>
      <c r="CSV812" s="304"/>
      <c r="CSW812" s="304"/>
      <c r="CSX812" s="304"/>
      <c r="CSY812" s="304"/>
      <c r="CSZ812" s="304"/>
      <c r="CTA812" s="304"/>
      <c r="CTB812" s="304"/>
      <c r="CTC812" s="304"/>
      <c r="CTD812" s="304"/>
      <c r="CTE812" s="304"/>
      <c r="CTF812" s="304"/>
      <c r="CTG812" s="304"/>
      <c r="CTH812" s="304"/>
      <c r="CTI812" s="304"/>
      <c r="CTJ812" s="304"/>
      <c r="CTK812" s="304"/>
      <c r="CTL812" s="304"/>
      <c r="CTM812" s="304"/>
      <c r="CTN812" s="304"/>
      <c r="CTO812" s="304"/>
      <c r="CTP812" s="304"/>
      <c r="CTQ812" s="304"/>
      <c r="CTR812" s="304"/>
      <c r="CTS812" s="304"/>
      <c r="CTT812" s="304"/>
      <c r="CTU812" s="304"/>
      <c r="CTV812" s="304"/>
      <c r="CTW812" s="304"/>
      <c r="CTX812" s="304"/>
      <c r="CTY812" s="304"/>
      <c r="CTZ812" s="304"/>
      <c r="CUA812" s="304"/>
      <c r="CUB812" s="304"/>
      <c r="CUC812" s="304"/>
      <c r="CUD812" s="304"/>
      <c r="CUE812" s="304"/>
      <c r="CUF812" s="304"/>
      <c r="CUG812" s="304"/>
      <c r="CUH812" s="304"/>
      <c r="CUI812" s="304"/>
      <c r="CUJ812" s="304"/>
      <c r="CUK812" s="304"/>
      <c r="CUL812" s="304"/>
      <c r="CUM812" s="304"/>
      <c r="CUN812" s="304"/>
      <c r="CUO812" s="304"/>
      <c r="CUP812" s="304"/>
      <c r="CUQ812" s="304"/>
      <c r="CUR812" s="304"/>
      <c r="CUS812" s="304"/>
      <c r="CUT812" s="304"/>
      <c r="CUU812" s="304"/>
      <c r="CUV812" s="304"/>
      <c r="CUW812" s="304"/>
      <c r="CUX812" s="304"/>
      <c r="CUY812" s="304"/>
      <c r="CUZ812" s="304"/>
      <c r="CVA812" s="304"/>
      <c r="CVB812" s="304"/>
      <c r="CVC812" s="304"/>
      <c r="CVD812" s="304"/>
      <c r="CVE812" s="304"/>
      <c r="CVF812" s="304"/>
      <c r="CVG812" s="304"/>
      <c r="CVH812" s="304"/>
      <c r="CVI812" s="304"/>
      <c r="CVJ812" s="304"/>
      <c r="CVK812" s="304"/>
      <c r="CVL812" s="304"/>
      <c r="CVM812" s="304"/>
      <c r="CVN812" s="304"/>
      <c r="CVO812" s="304"/>
      <c r="CVP812" s="304"/>
      <c r="CVQ812" s="304"/>
      <c r="CVR812" s="304"/>
      <c r="CVS812" s="304"/>
      <c r="CVT812" s="304"/>
      <c r="CVU812" s="304"/>
      <c r="CVV812" s="304"/>
      <c r="CVW812" s="304"/>
      <c r="CVX812" s="304"/>
      <c r="CVY812" s="304"/>
      <c r="CVZ812" s="304"/>
      <c r="CWA812" s="304"/>
      <c r="CWB812" s="304"/>
      <c r="CWC812" s="304"/>
      <c r="CWD812" s="304"/>
      <c r="CWE812" s="304"/>
      <c r="CWF812" s="304"/>
      <c r="CWG812" s="304"/>
      <c r="CWH812" s="304"/>
      <c r="CWI812" s="304"/>
      <c r="CWJ812" s="304"/>
      <c r="CWK812" s="304"/>
      <c r="CWL812" s="304"/>
      <c r="CWM812" s="304"/>
      <c r="CWN812" s="304"/>
      <c r="CWO812" s="304"/>
      <c r="CWP812" s="304"/>
      <c r="CWQ812" s="304"/>
      <c r="CWR812" s="304"/>
      <c r="CWS812" s="304"/>
      <c r="CWT812" s="304"/>
      <c r="CWU812" s="304"/>
      <c r="CWV812" s="304"/>
      <c r="CWW812" s="304"/>
      <c r="CWX812" s="304"/>
      <c r="CWY812" s="304"/>
      <c r="CWZ812" s="304"/>
      <c r="CXA812" s="304"/>
      <c r="CXB812" s="304"/>
      <c r="CXC812" s="304"/>
      <c r="CXD812" s="304"/>
      <c r="CXE812" s="304"/>
      <c r="CXF812" s="304"/>
      <c r="CXG812" s="304"/>
      <c r="CXH812" s="304"/>
      <c r="CXI812" s="304"/>
      <c r="CXJ812" s="304"/>
      <c r="CXK812" s="304"/>
      <c r="CXL812" s="304"/>
      <c r="CXM812" s="304"/>
      <c r="CXN812" s="304"/>
      <c r="CXO812" s="304"/>
      <c r="CXP812" s="304"/>
      <c r="CXQ812" s="304"/>
      <c r="CXR812" s="304"/>
      <c r="CXS812" s="304"/>
      <c r="CXT812" s="304"/>
      <c r="CXU812" s="304"/>
      <c r="CXV812" s="304"/>
      <c r="CXW812" s="304"/>
      <c r="CXX812" s="304"/>
      <c r="CXY812" s="304"/>
      <c r="CXZ812" s="304"/>
      <c r="CYA812" s="304"/>
      <c r="CYB812" s="304"/>
      <c r="CYC812" s="304"/>
      <c r="CYD812" s="304"/>
      <c r="CYE812" s="304"/>
      <c r="CYF812" s="304"/>
      <c r="CYG812" s="304"/>
      <c r="CYH812" s="304"/>
      <c r="CYI812" s="304"/>
      <c r="CYJ812" s="304"/>
      <c r="CYK812" s="304"/>
      <c r="CYL812" s="304"/>
      <c r="CYM812" s="304"/>
      <c r="CYN812" s="304"/>
      <c r="CYO812" s="304"/>
      <c r="CYP812" s="304"/>
      <c r="CYQ812" s="304"/>
      <c r="CYR812" s="304"/>
      <c r="CYS812" s="304"/>
      <c r="CYT812" s="304"/>
      <c r="CYU812" s="304"/>
      <c r="CYV812" s="304"/>
      <c r="CYW812" s="304"/>
      <c r="CYX812" s="304"/>
      <c r="CYY812" s="304"/>
      <c r="CYZ812" s="304"/>
      <c r="CZA812" s="304"/>
      <c r="CZB812" s="304"/>
      <c r="CZC812" s="304"/>
      <c r="CZD812" s="304"/>
      <c r="CZE812" s="304"/>
      <c r="CZF812" s="304"/>
      <c r="CZG812" s="304"/>
      <c r="CZH812" s="304"/>
      <c r="CZI812" s="304"/>
      <c r="CZJ812" s="304"/>
      <c r="CZK812" s="304"/>
      <c r="CZL812" s="304"/>
      <c r="CZM812" s="304"/>
      <c r="CZN812" s="304"/>
      <c r="CZO812" s="304"/>
      <c r="CZP812" s="304"/>
      <c r="CZQ812" s="304"/>
      <c r="CZR812" s="304"/>
      <c r="CZS812" s="304"/>
      <c r="CZT812" s="304"/>
      <c r="CZU812" s="304"/>
      <c r="CZV812" s="304"/>
      <c r="CZW812" s="304"/>
      <c r="CZX812" s="304"/>
      <c r="CZY812" s="304"/>
      <c r="CZZ812" s="304"/>
      <c r="DAA812" s="304"/>
      <c r="DAB812" s="304"/>
      <c r="DAC812" s="304"/>
      <c r="DAD812" s="304"/>
      <c r="DAE812" s="304"/>
      <c r="DAF812" s="304"/>
      <c r="DAG812" s="304"/>
      <c r="DAH812" s="304"/>
      <c r="DAI812" s="304"/>
      <c r="DAJ812" s="304"/>
      <c r="DAK812" s="304"/>
      <c r="DAL812" s="304"/>
      <c r="DAM812" s="304"/>
      <c r="DAN812" s="304"/>
      <c r="DAO812" s="304"/>
      <c r="DAP812" s="304"/>
      <c r="DAQ812" s="304"/>
      <c r="DAR812" s="304"/>
      <c r="DAS812" s="304"/>
      <c r="DAT812" s="304"/>
      <c r="DAU812" s="304"/>
      <c r="DAV812" s="304"/>
      <c r="DAW812" s="304"/>
      <c r="DAX812" s="304"/>
      <c r="DAY812" s="304"/>
      <c r="DAZ812" s="304"/>
      <c r="DBA812" s="304"/>
      <c r="DBB812" s="304"/>
      <c r="DBC812" s="304"/>
      <c r="DBD812" s="304"/>
      <c r="DBE812" s="304"/>
      <c r="DBF812" s="304"/>
      <c r="DBG812" s="304"/>
      <c r="DBH812" s="304"/>
      <c r="DBI812" s="304"/>
      <c r="DBJ812" s="304"/>
      <c r="DBK812" s="304"/>
      <c r="DBL812" s="304"/>
      <c r="DBM812" s="304"/>
      <c r="DBN812" s="304"/>
      <c r="DBO812" s="304"/>
      <c r="DBP812" s="304"/>
      <c r="DBQ812" s="304"/>
      <c r="DBR812" s="304"/>
      <c r="DBS812" s="304"/>
      <c r="DBT812" s="304"/>
      <c r="DBU812" s="304"/>
      <c r="DBV812" s="304"/>
      <c r="DBW812" s="304"/>
      <c r="DBX812" s="304"/>
      <c r="DBY812" s="304"/>
      <c r="DBZ812" s="304"/>
      <c r="DCA812" s="304"/>
      <c r="DCB812" s="304"/>
      <c r="DCC812" s="304"/>
      <c r="DCD812" s="304"/>
      <c r="DCE812" s="304"/>
      <c r="DCF812" s="304"/>
      <c r="DCG812" s="304"/>
      <c r="DCH812" s="304"/>
      <c r="DCI812" s="304"/>
      <c r="DCJ812" s="304"/>
      <c r="DCK812" s="304"/>
      <c r="DCL812" s="304"/>
      <c r="DCM812" s="304"/>
      <c r="DCN812" s="304"/>
      <c r="DCO812" s="304"/>
      <c r="DCP812" s="304"/>
      <c r="DCQ812" s="304"/>
      <c r="DCR812" s="304"/>
      <c r="DCS812" s="304"/>
      <c r="DCT812" s="304"/>
      <c r="DCU812" s="304"/>
      <c r="DCV812" s="304"/>
      <c r="DCW812" s="304"/>
      <c r="DCX812" s="304"/>
      <c r="DCY812" s="304"/>
      <c r="DCZ812" s="304"/>
      <c r="DDA812" s="304"/>
      <c r="DDB812" s="304"/>
      <c r="DDC812" s="304"/>
      <c r="DDD812" s="304"/>
      <c r="DDE812" s="304"/>
      <c r="DDF812" s="304"/>
      <c r="DDG812" s="304"/>
      <c r="DDH812" s="304"/>
      <c r="DDI812" s="304"/>
      <c r="DDJ812" s="304"/>
      <c r="DDK812" s="304"/>
      <c r="DDL812" s="304"/>
      <c r="DDM812" s="304"/>
      <c r="DDN812" s="304"/>
      <c r="DDO812" s="304"/>
      <c r="DDP812" s="304"/>
      <c r="DDQ812" s="304"/>
      <c r="DDR812" s="304"/>
      <c r="DDS812" s="304"/>
      <c r="DDT812" s="304"/>
      <c r="DDU812" s="304"/>
      <c r="DDV812" s="304"/>
      <c r="DDW812" s="304"/>
      <c r="DDX812" s="304"/>
      <c r="DDY812" s="304"/>
      <c r="DDZ812" s="304"/>
      <c r="DEA812" s="304"/>
      <c r="DEB812" s="304"/>
      <c r="DEC812" s="304"/>
      <c r="DED812" s="304"/>
      <c r="DEE812" s="304"/>
      <c r="DEF812" s="304"/>
      <c r="DEG812" s="304"/>
      <c r="DEH812" s="304"/>
      <c r="DEI812" s="304"/>
      <c r="DEJ812" s="304"/>
      <c r="DEK812" s="304"/>
      <c r="DEL812" s="304"/>
      <c r="DEM812" s="304"/>
      <c r="DEN812" s="304"/>
      <c r="DEO812" s="304"/>
      <c r="DEP812" s="304"/>
      <c r="DEQ812" s="304"/>
      <c r="DER812" s="304"/>
      <c r="DES812" s="304"/>
      <c r="DET812" s="304"/>
      <c r="DEU812" s="304"/>
      <c r="DEV812" s="304"/>
      <c r="DEW812" s="304"/>
      <c r="DEX812" s="304"/>
      <c r="DEY812" s="304"/>
      <c r="DEZ812" s="304"/>
      <c r="DFA812" s="304"/>
      <c r="DFB812" s="304"/>
      <c r="DFC812" s="304"/>
      <c r="DFD812" s="304"/>
      <c r="DFE812" s="304"/>
      <c r="DFF812" s="304"/>
      <c r="DFG812" s="304"/>
      <c r="DFH812" s="304"/>
      <c r="DFI812" s="304"/>
      <c r="DFJ812" s="304"/>
      <c r="DFK812" s="304"/>
      <c r="DFL812" s="304"/>
      <c r="DFM812" s="304"/>
      <c r="DFN812" s="304"/>
      <c r="DFO812" s="304"/>
      <c r="DFP812" s="304"/>
      <c r="DFQ812" s="304"/>
      <c r="DFR812" s="304"/>
      <c r="DFS812" s="304"/>
      <c r="DFT812" s="304"/>
      <c r="DFU812" s="304"/>
      <c r="DFV812" s="304"/>
      <c r="DFW812" s="304"/>
      <c r="DFX812" s="304"/>
      <c r="DFY812" s="304"/>
      <c r="DFZ812" s="304"/>
      <c r="DGA812" s="304"/>
      <c r="DGB812" s="304"/>
      <c r="DGC812" s="304"/>
      <c r="DGD812" s="304"/>
      <c r="DGE812" s="304"/>
      <c r="DGF812" s="304"/>
      <c r="DGG812" s="304"/>
      <c r="DGH812" s="304"/>
      <c r="DGI812" s="304"/>
      <c r="DGJ812" s="304"/>
      <c r="DGK812" s="304"/>
      <c r="DGL812" s="304"/>
      <c r="DGM812" s="304"/>
      <c r="DGN812" s="304"/>
      <c r="DGO812" s="304"/>
      <c r="DGP812" s="304"/>
      <c r="DGQ812" s="304"/>
      <c r="DGR812" s="304"/>
      <c r="DGS812" s="304"/>
      <c r="DGT812" s="304"/>
      <c r="DGU812" s="304"/>
      <c r="DGV812" s="304"/>
      <c r="DGW812" s="304"/>
      <c r="DGX812" s="304"/>
      <c r="DGY812" s="304"/>
      <c r="DGZ812" s="304"/>
      <c r="DHA812" s="304"/>
      <c r="DHB812" s="304"/>
      <c r="DHC812" s="304"/>
      <c r="DHD812" s="304"/>
      <c r="DHE812" s="304"/>
      <c r="DHF812" s="304"/>
      <c r="DHG812" s="304"/>
      <c r="DHH812" s="304"/>
      <c r="DHI812" s="304"/>
      <c r="DHJ812" s="304"/>
      <c r="DHK812" s="304"/>
      <c r="DHL812" s="304"/>
      <c r="DHM812" s="304"/>
      <c r="DHN812" s="304"/>
      <c r="DHO812" s="304"/>
      <c r="DHP812" s="304"/>
      <c r="DHQ812" s="304"/>
      <c r="DHR812" s="304"/>
      <c r="DHS812" s="304"/>
      <c r="DHT812" s="304"/>
      <c r="DHU812" s="304"/>
      <c r="DHV812" s="304"/>
      <c r="DHW812" s="304"/>
      <c r="DHX812" s="304"/>
      <c r="DHY812" s="304"/>
      <c r="DHZ812" s="304"/>
      <c r="DIA812" s="304"/>
      <c r="DIB812" s="304"/>
      <c r="DIC812" s="304"/>
      <c r="DID812" s="304"/>
      <c r="DIE812" s="304"/>
      <c r="DIF812" s="304"/>
      <c r="DIG812" s="304"/>
      <c r="DIH812" s="304"/>
      <c r="DII812" s="304"/>
      <c r="DIJ812" s="304"/>
      <c r="DIK812" s="304"/>
      <c r="DIL812" s="304"/>
      <c r="DIM812" s="304"/>
      <c r="DIN812" s="304"/>
      <c r="DIO812" s="304"/>
      <c r="DIP812" s="304"/>
      <c r="DIQ812" s="304"/>
      <c r="DIR812" s="304"/>
      <c r="DIS812" s="304"/>
      <c r="DIT812" s="304"/>
      <c r="DIU812" s="304"/>
      <c r="DIV812" s="304"/>
      <c r="DIW812" s="304"/>
      <c r="DIX812" s="304"/>
      <c r="DIY812" s="304"/>
      <c r="DIZ812" s="304"/>
      <c r="DJA812" s="304"/>
      <c r="DJB812" s="304"/>
      <c r="DJC812" s="304"/>
      <c r="DJD812" s="304"/>
      <c r="DJE812" s="304"/>
      <c r="DJF812" s="304"/>
      <c r="DJG812" s="304"/>
      <c r="DJH812" s="304"/>
      <c r="DJI812" s="304"/>
      <c r="DJJ812" s="304"/>
      <c r="DJK812" s="304"/>
      <c r="DJL812" s="304"/>
      <c r="DJM812" s="304"/>
      <c r="DJN812" s="304"/>
      <c r="DJO812" s="304"/>
      <c r="DJP812" s="304"/>
      <c r="DJQ812" s="304"/>
      <c r="DJR812" s="304"/>
      <c r="DJS812" s="304"/>
      <c r="DJT812" s="304"/>
      <c r="DJU812" s="304"/>
      <c r="DJV812" s="304"/>
      <c r="DJW812" s="304"/>
      <c r="DJX812" s="304"/>
      <c r="DJY812" s="304"/>
      <c r="DJZ812" s="304"/>
      <c r="DKA812" s="304"/>
      <c r="DKB812" s="304"/>
      <c r="DKC812" s="304"/>
      <c r="DKD812" s="304"/>
      <c r="DKE812" s="304"/>
      <c r="DKF812" s="304"/>
      <c r="DKG812" s="304"/>
      <c r="DKH812" s="304"/>
      <c r="DKI812" s="304"/>
      <c r="DKJ812" s="304"/>
      <c r="DKK812" s="304"/>
      <c r="DKL812" s="304"/>
      <c r="DKM812" s="304"/>
      <c r="DKN812" s="304"/>
      <c r="DKO812" s="304"/>
      <c r="DKP812" s="304"/>
      <c r="DKQ812" s="304"/>
      <c r="DKR812" s="304"/>
      <c r="DKS812" s="304"/>
      <c r="DKT812" s="304"/>
      <c r="DKU812" s="304"/>
      <c r="DKV812" s="304"/>
      <c r="DKW812" s="304"/>
      <c r="DKX812" s="304"/>
      <c r="DKY812" s="304"/>
      <c r="DKZ812" s="304"/>
      <c r="DLA812" s="304"/>
      <c r="DLB812" s="304"/>
      <c r="DLC812" s="304"/>
      <c r="DLD812" s="304"/>
      <c r="DLE812" s="304"/>
      <c r="DLF812" s="304"/>
      <c r="DLG812" s="304"/>
      <c r="DLH812" s="304"/>
      <c r="DLI812" s="304"/>
      <c r="DLJ812" s="304"/>
      <c r="DLK812" s="304"/>
      <c r="DLL812" s="304"/>
      <c r="DLM812" s="304"/>
      <c r="DLN812" s="304"/>
      <c r="DLO812" s="304"/>
      <c r="DLP812" s="304"/>
      <c r="DLQ812" s="304"/>
      <c r="DLR812" s="304"/>
      <c r="DLS812" s="304"/>
      <c r="DLT812" s="304"/>
      <c r="DLU812" s="304"/>
      <c r="DLV812" s="304"/>
      <c r="DLW812" s="304"/>
      <c r="DLX812" s="304"/>
      <c r="DLY812" s="304"/>
      <c r="DLZ812" s="304"/>
      <c r="DMA812" s="304"/>
      <c r="DMB812" s="304"/>
      <c r="DMC812" s="304"/>
      <c r="DMD812" s="304"/>
      <c r="DME812" s="304"/>
      <c r="DMF812" s="304"/>
      <c r="DMG812" s="304"/>
      <c r="DMH812" s="304"/>
      <c r="DMI812" s="304"/>
      <c r="DMJ812" s="304"/>
      <c r="DMK812" s="304"/>
      <c r="DML812" s="304"/>
      <c r="DMM812" s="304"/>
      <c r="DMN812" s="304"/>
      <c r="DMO812" s="304"/>
      <c r="DMP812" s="304"/>
      <c r="DMQ812" s="304"/>
      <c r="DMR812" s="304"/>
      <c r="DMS812" s="304"/>
      <c r="DMT812" s="304"/>
      <c r="DMU812" s="304"/>
      <c r="DMV812" s="304"/>
      <c r="DMW812" s="304"/>
      <c r="DMX812" s="304"/>
      <c r="DMY812" s="304"/>
      <c r="DMZ812" s="304"/>
      <c r="DNA812" s="304"/>
      <c r="DNB812" s="304"/>
      <c r="DNC812" s="304"/>
      <c r="DND812" s="304"/>
      <c r="DNE812" s="304"/>
      <c r="DNF812" s="304"/>
      <c r="DNG812" s="304"/>
      <c r="DNH812" s="304"/>
      <c r="DNI812" s="304"/>
      <c r="DNJ812" s="304"/>
      <c r="DNK812" s="304"/>
      <c r="DNL812" s="304"/>
      <c r="DNM812" s="304"/>
      <c r="DNN812" s="304"/>
      <c r="DNO812" s="304"/>
      <c r="DNP812" s="304"/>
      <c r="DNQ812" s="304"/>
      <c r="DNR812" s="304"/>
      <c r="DNS812" s="304"/>
      <c r="DNT812" s="304"/>
      <c r="DNU812" s="304"/>
      <c r="DNV812" s="304"/>
      <c r="DNW812" s="304"/>
      <c r="DNX812" s="304"/>
      <c r="DNY812" s="304"/>
      <c r="DNZ812" s="304"/>
      <c r="DOA812" s="304"/>
      <c r="DOB812" s="304"/>
      <c r="DOC812" s="304"/>
      <c r="DOD812" s="304"/>
      <c r="DOE812" s="304"/>
      <c r="DOF812" s="304"/>
      <c r="DOG812" s="304"/>
      <c r="DOH812" s="304"/>
      <c r="DOI812" s="304"/>
      <c r="DOJ812" s="304"/>
      <c r="DOK812" s="304"/>
      <c r="DOL812" s="304"/>
      <c r="DOM812" s="304"/>
      <c r="DON812" s="304"/>
      <c r="DOO812" s="304"/>
      <c r="DOP812" s="304"/>
      <c r="DOQ812" s="304"/>
      <c r="DOR812" s="304"/>
      <c r="DOS812" s="304"/>
      <c r="DOT812" s="304"/>
      <c r="DOU812" s="304"/>
      <c r="DOV812" s="304"/>
      <c r="DOW812" s="304"/>
      <c r="DOX812" s="304"/>
      <c r="DOY812" s="304"/>
      <c r="DOZ812" s="304"/>
      <c r="DPA812" s="304"/>
      <c r="DPB812" s="304"/>
      <c r="DPC812" s="304"/>
      <c r="DPD812" s="304"/>
      <c r="DPE812" s="304"/>
      <c r="DPF812" s="304"/>
      <c r="DPG812" s="304"/>
      <c r="DPH812" s="304"/>
      <c r="DPI812" s="304"/>
      <c r="DPJ812" s="304"/>
      <c r="DPK812" s="304"/>
      <c r="DPL812" s="304"/>
      <c r="DPM812" s="304"/>
      <c r="DPN812" s="304"/>
      <c r="DPO812" s="304"/>
      <c r="DPP812" s="304"/>
      <c r="DPQ812" s="304"/>
      <c r="DPR812" s="304"/>
      <c r="DPS812" s="304"/>
      <c r="DPT812" s="304"/>
      <c r="DPU812" s="304"/>
      <c r="DPV812" s="304"/>
      <c r="DPW812" s="304"/>
      <c r="DPX812" s="304"/>
      <c r="DPY812" s="304"/>
      <c r="DPZ812" s="304"/>
      <c r="DQA812" s="304"/>
      <c r="DQB812" s="304"/>
      <c r="DQC812" s="304"/>
      <c r="DQD812" s="304"/>
      <c r="DQE812" s="304"/>
      <c r="DQF812" s="304"/>
      <c r="DQG812" s="304"/>
      <c r="DQH812" s="304"/>
      <c r="DQI812" s="304"/>
      <c r="DQJ812" s="304"/>
      <c r="DQK812" s="304"/>
      <c r="DQL812" s="304"/>
      <c r="DQM812" s="304"/>
      <c r="DQN812" s="304"/>
      <c r="DQO812" s="304"/>
      <c r="DQP812" s="304"/>
      <c r="DQQ812" s="304"/>
      <c r="DQR812" s="304"/>
      <c r="DQS812" s="304"/>
      <c r="DQT812" s="304"/>
      <c r="DQU812" s="304"/>
      <c r="DQV812" s="304"/>
      <c r="DQW812" s="304"/>
      <c r="DQX812" s="304"/>
      <c r="DQY812" s="304"/>
      <c r="DQZ812" s="304"/>
      <c r="DRA812" s="304"/>
      <c r="DRB812" s="304"/>
      <c r="DRC812" s="304"/>
      <c r="DRD812" s="304"/>
      <c r="DRE812" s="304"/>
      <c r="DRF812" s="304"/>
      <c r="DRG812" s="304"/>
      <c r="DRH812" s="304"/>
      <c r="DRI812" s="304"/>
      <c r="DRJ812" s="304"/>
      <c r="DRK812" s="304"/>
      <c r="DRL812" s="304"/>
      <c r="DRM812" s="304"/>
      <c r="DRN812" s="304"/>
      <c r="DRO812" s="304"/>
      <c r="DRP812" s="304"/>
      <c r="DRQ812" s="304"/>
      <c r="DRR812" s="304"/>
      <c r="DRS812" s="304"/>
      <c r="DRT812" s="304"/>
      <c r="DRU812" s="304"/>
      <c r="DRV812" s="304"/>
      <c r="DRW812" s="304"/>
      <c r="DRX812" s="304"/>
      <c r="DRY812" s="304"/>
      <c r="DRZ812" s="304"/>
      <c r="DSA812" s="304"/>
      <c r="DSB812" s="304"/>
      <c r="DSC812" s="304"/>
      <c r="DSD812" s="304"/>
      <c r="DSE812" s="304"/>
      <c r="DSF812" s="304"/>
      <c r="DSG812" s="304"/>
      <c r="DSH812" s="304"/>
      <c r="DSI812" s="304"/>
      <c r="DSJ812" s="304"/>
      <c r="DSK812" s="304"/>
      <c r="DSL812" s="304"/>
      <c r="DSM812" s="304"/>
      <c r="DSN812" s="304"/>
      <c r="DSO812" s="304"/>
      <c r="DSP812" s="304"/>
      <c r="DSQ812" s="304"/>
      <c r="DSR812" s="304"/>
      <c r="DSS812" s="304"/>
      <c r="DST812" s="304"/>
      <c r="DSU812" s="304"/>
      <c r="DSV812" s="304"/>
      <c r="DSW812" s="304"/>
      <c r="DSX812" s="304"/>
      <c r="DSY812" s="304"/>
      <c r="DSZ812" s="304"/>
      <c r="DTA812" s="304"/>
      <c r="DTB812" s="304"/>
      <c r="DTC812" s="304"/>
      <c r="DTD812" s="304"/>
      <c r="DTE812" s="304"/>
      <c r="DTF812" s="304"/>
      <c r="DTG812" s="304"/>
      <c r="DTH812" s="304"/>
      <c r="DTI812" s="304"/>
      <c r="DTJ812" s="304"/>
      <c r="DTK812" s="304"/>
      <c r="DTL812" s="304"/>
      <c r="DTM812" s="304"/>
      <c r="DTN812" s="304"/>
      <c r="DTO812" s="304"/>
      <c r="DTP812" s="304"/>
      <c r="DTQ812" s="304"/>
      <c r="DTR812" s="304"/>
      <c r="DTS812" s="304"/>
      <c r="DTT812" s="304"/>
      <c r="DTU812" s="304"/>
      <c r="DTV812" s="304"/>
      <c r="DTW812" s="304"/>
      <c r="DTX812" s="304"/>
      <c r="DTY812" s="304"/>
      <c r="DTZ812" s="304"/>
      <c r="DUA812" s="304"/>
      <c r="DUB812" s="304"/>
      <c r="DUC812" s="304"/>
      <c r="DUD812" s="304"/>
      <c r="DUE812" s="304"/>
      <c r="DUF812" s="304"/>
      <c r="DUG812" s="304"/>
      <c r="DUH812" s="304"/>
      <c r="DUI812" s="304"/>
      <c r="DUJ812" s="304"/>
      <c r="DUK812" s="304"/>
      <c r="DUL812" s="304"/>
      <c r="DUM812" s="304"/>
      <c r="DUN812" s="304"/>
      <c r="DUO812" s="304"/>
      <c r="DUP812" s="304"/>
      <c r="DUQ812" s="304"/>
      <c r="DUR812" s="304"/>
      <c r="DUS812" s="304"/>
      <c r="DUT812" s="304"/>
      <c r="DUU812" s="304"/>
      <c r="DUV812" s="304"/>
      <c r="DUW812" s="304"/>
      <c r="DUX812" s="304"/>
      <c r="DUY812" s="304"/>
      <c r="DUZ812" s="304"/>
      <c r="DVA812" s="304"/>
      <c r="DVB812" s="304"/>
      <c r="DVC812" s="304"/>
      <c r="DVD812" s="304"/>
      <c r="DVE812" s="304"/>
      <c r="DVF812" s="304"/>
      <c r="DVG812" s="304"/>
      <c r="DVH812" s="304"/>
      <c r="DVI812" s="304"/>
      <c r="DVJ812" s="304"/>
      <c r="DVK812" s="304"/>
      <c r="DVL812" s="304"/>
      <c r="DVM812" s="304"/>
      <c r="DVN812" s="304"/>
      <c r="DVO812" s="304"/>
      <c r="DVP812" s="304"/>
      <c r="DVQ812" s="304"/>
      <c r="DVR812" s="304"/>
      <c r="DVS812" s="304"/>
      <c r="DVT812" s="304"/>
      <c r="DVU812" s="304"/>
      <c r="DVV812" s="304"/>
      <c r="DVW812" s="304"/>
      <c r="DVX812" s="304"/>
      <c r="DVY812" s="304"/>
      <c r="DVZ812" s="304"/>
      <c r="DWA812" s="304"/>
      <c r="DWB812" s="304"/>
      <c r="DWC812" s="304"/>
      <c r="DWD812" s="304"/>
      <c r="DWE812" s="304"/>
      <c r="DWF812" s="304"/>
      <c r="DWG812" s="304"/>
      <c r="DWH812" s="304"/>
      <c r="DWI812" s="304"/>
      <c r="DWJ812" s="304"/>
      <c r="DWK812" s="304"/>
      <c r="DWL812" s="304"/>
      <c r="DWM812" s="304"/>
      <c r="DWN812" s="304"/>
      <c r="DWO812" s="304"/>
      <c r="DWP812" s="304"/>
      <c r="DWQ812" s="304"/>
      <c r="DWR812" s="304"/>
      <c r="DWS812" s="304"/>
      <c r="DWT812" s="304"/>
      <c r="DWU812" s="304"/>
      <c r="DWV812" s="304"/>
      <c r="DWW812" s="304"/>
      <c r="DWX812" s="304"/>
      <c r="DWY812" s="304"/>
      <c r="DWZ812" s="304"/>
      <c r="DXA812" s="304"/>
      <c r="DXB812" s="304"/>
      <c r="DXC812" s="304"/>
      <c r="DXD812" s="304"/>
      <c r="DXE812" s="304"/>
      <c r="DXF812" s="304"/>
      <c r="DXG812" s="304"/>
      <c r="DXH812" s="304"/>
      <c r="DXI812" s="304"/>
      <c r="DXJ812" s="304"/>
      <c r="DXK812" s="304"/>
      <c r="DXL812" s="304"/>
      <c r="DXM812" s="304"/>
      <c r="DXN812" s="304"/>
      <c r="DXO812" s="304"/>
      <c r="DXP812" s="304"/>
      <c r="DXQ812" s="304"/>
      <c r="DXR812" s="304"/>
      <c r="DXS812" s="304"/>
      <c r="DXT812" s="304"/>
      <c r="DXU812" s="304"/>
      <c r="DXV812" s="304"/>
      <c r="DXW812" s="304"/>
      <c r="DXX812" s="304"/>
      <c r="DXY812" s="304"/>
      <c r="DXZ812" s="304"/>
      <c r="DYA812" s="304"/>
      <c r="DYB812" s="304"/>
      <c r="DYC812" s="304"/>
      <c r="DYD812" s="304"/>
      <c r="DYE812" s="304"/>
      <c r="DYF812" s="304"/>
      <c r="DYG812" s="304"/>
      <c r="DYH812" s="304"/>
      <c r="DYI812" s="304"/>
      <c r="DYJ812" s="304"/>
      <c r="DYK812" s="304"/>
      <c r="DYL812" s="304"/>
      <c r="DYM812" s="304"/>
      <c r="DYN812" s="304"/>
      <c r="DYO812" s="304"/>
      <c r="DYP812" s="304"/>
      <c r="DYQ812" s="304"/>
      <c r="DYR812" s="304"/>
      <c r="DYS812" s="304"/>
      <c r="DYT812" s="304"/>
      <c r="DYU812" s="304"/>
      <c r="DYV812" s="304"/>
      <c r="DYW812" s="304"/>
      <c r="DYX812" s="304"/>
      <c r="DYY812" s="304"/>
      <c r="DYZ812" s="304"/>
      <c r="DZA812" s="304"/>
      <c r="DZB812" s="304"/>
      <c r="DZC812" s="304"/>
      <c r="DZD812" s="304"/>
      <c r="DZE812" s="304"/>
      <c r="DZF812" s="304"/>
      <c r="DZG812" s="304"/>
      <c r="DZH812" s="304"/>
      <c r="DZI812" s="304"/>
      <c r="DZJ812" s="304"/>
      <c r="DZK812" s="304"/>
      <c r="DZL812" s="304"/>
      <c r="DZM812" s="304"/>
      <c r="DZN812" s="304"/>
      <c r="DZO812" s="304"/>
      <c r="DZP812" s="304"/>
      <c r="DZQ812" s="304"/>
      <c r="DZR812" s="304"/>
      <c r="DZS812" s="304"/>
      <c r="DZT812" s="304"/>
      <c r="DZU812" s="304"/>
      <c r="DZV812" s="304"/>
      <c r="DZW812" s="304"/>
      <c r="DZX812" s="304"/>
      <c r="DZY812" s="304"/>
      <c r="DZZ812" s="304"/>
      <c r="EAA812" s="304"/>
      <c r="EAB812" s="304"/>
      <c r="EAC812" s="304"/>
      <c r="EAD812" s="304"/>
      <c r="EAE812" s="304"/>
      <c r="EAF812" s="304"/>
      <c r="EAG812" s="304"/>
      <c r="EAH812" s="304"/>
      <c r="EAI812" s="304"/>
      <c r="EAJ812" s="304"/>
      <c r="EAK812" s="304"/>
      <c r="EAL812" s="304"/>
      <c r="EAM812" s="304"/>
      <c r="EAN812" s="304"/>
      <c r="EAO812" s="304"/>
      <c r="EAP812" s="304"/>
      <c r="EAQ812" s="304"/>
      <c r="EAR812" s="304"/>
      <c r="EAS812" s="304"/>
      <c r="EAT812" s="304"/>
      <c r="EAU812" s="304"/>
      <c r="EAV812" s="304"/>
      <c r="EAW812" s="304"/>
      <c r="EAX812" s="304"/>
      <c r="EAY812" s="304"/>
      <c r="EAZ812" s="304"/>
      <c r="EBA812" s="304"/>
      <c r="EBB812" s="304"/>
      <c r="EBC812" s="304"/>
      <c r="EBD812" s="304"/>
      <c r="EBE812" s="304"/>
      <c r="EBF812" s="304"/>
      <c r="EBG812" s="304"/>
      <c r="EBH812" s="304"/>
      <c r="EBI812" s="304"/>
      <c r="EBJ812" s="304"/>
      <c r="EBK812" s="304"/>
      <c r="EBL812" s="304"/>
      <c r="EBM812" s="304"/>
      <c r="EBN812" s="304"/>
      <c r="EBO812" s="304"/>
      <c r="EBP812" s="304"/>
      <c r="EBQ812" s="304"/>
      <c r="EBR812" s="304"/>
      <c r="EBS812" s="304"/>
      <c r="EBT812" s="304"/>
      <c r="EBU812" s="304"/>
      <c r="EBV812" s="304"/>
      <c r="EBW812" s="304"/>
      <c r="EBX812" s="304"/>
      <c r="EBY812" s="304"/>
      <c r="EBZ812" s="304"/>
      <c r="ECA812" s="304"/>
      <c r="ECB812" s="304"/>
      <c r="ECC812" s="304"/>
      <c r="ECD812" s="304"/>
      <c r="ECE812" s="304"/>
      <c r="ECF812" s="304"/>
      <c r="ECG812" s="304"/>
      <c r="ECH812" s="304"/>
      <c r="ECI812" s="304"/>
      <c r="ECJ812" s="304"/>
      <c r="ECK812" s="304"/>
      <c r="ECL812" s="304"/>
      <c r="ECM812" s="304"/>
      <c r="ECN812" s="304"/>
      <c r="ECO812" s="304"/>
      <c r="ECP812" s="304"/>
      <c r="ECQ812" s="304"/>
      <c r="ECR812" s="304"/>
      <c r="ECS812" s="304"/>
      <c r="ECT812" s="304"/>
      <c r="ECU812" s="304"/>
      <c r="ECV812" s="304"/>
      <c r="ECW812" s="304"/>
      <c r="ECX812" s="304"/>
      <c r="ECY812" s="304"/>
      <c r="ECZ812" s="304"/>
      <c r="EDA812" s="304"/>
      <c r="EDB812" s="304"/>
      <c r="EDC812" s="304"/>
      <c r="EDD812" s="304"/>
      <c r="EDE812" s="304"/>
      <c r="EDF812" s="304"/>
      <c r="EDG812" s="304"/>
      <c r="EDH812" s="304"/>
      <c r="EDI812" s="304"/>
      <c r="EDJ812" s="304"/>
      <c r="EDK812" s="304"/>
      <c r="EDL812" s="304"/>
      <c r="EDM812" s="304"/>
      <c r="EDN812" s="304"/>
      <c r="EDO812" s="304"/>
      <c r="EDP812" s="304"/>
      <c r="EDQ812" s="304"/>
      <c r="EDR812" s="304"/>
      <c r="EDS812" s="304"/>
      <c r="EDT812" s="304"/>
      <c r="EDU812" s="304"/>
      <c r="EDV812" s="304"/>
      <c r="EDW812" s="304"/>
      <c r="EDX812" s="304"/>
      <c r="EDY812" s="304"/>
      <c r="EDZ812" s="304"/>
      <c r="EEA812" s="304"/>
      <c r="EEB812" s="304"/>
      <c r="EEC812" s="304"/>
      <c r="EED812" s="304"/>
      <c r="EEE812" s="304"/>
      <c r="EEF812" s="304"/>
      <c r="EEG812" s="304"/>
      <c r="EEH812" s="304"/>
      <c r="EEI812" s="304"/>
      <c r="EEJ812" s="304"/>
      <c r="EEK812" s="304"/>
      <c r="EEL812" s="304"/>
      <c r="EEM812" s="304"/>
      <c r="EEN812" s="304"/>
      <c r="EEO812" s="304"/>
      <c r="EEP812" s="304"/>
      <c r="EEQ812" s="304"/>
      <c r="EER812" s="304"/>
      <c r="EES812" s="304"/>
      <c r="EET812" s="304"/>
      <c r="EEU812" s="304"/>
      <c r="EEV812" s="304"/>
      <c r="EEW812" s="304"/>
      <c r="EEX812" s="304"/>
      <c r="EEY812" s="304"/>
      <c r="EEZ812" s="304"/>
      <c r="EFA812" s="304"/>
      <c r="EFB812" s="304"/>
      <c r="EFC812" s="304"/>
      <c r="EFD812" s="304"/>
      <c r="EFE812" s="304"/>
      <c r="EFF812" s="304"/>
      <c r="EFG812" s="304"/>
      <c r="EFH812" s="304"/>
      <c r="EFI812" s="304"/>
      <c r="EFJ812" s="304"/>
      <c r="EFK812" s="304"/>
      <c r="EFL812" s="304"/>
      <c r="EFM812" s="304"/>
      <c r="EFN812" s="304"/>
      <c r="EFO812" s="304"/>
      <c r="EFP812" s="304"/>
      <c r="EFQ812" s="304"/>
      <c r="EFR812" s="304"/>
      <c r="EFS812" s="304"/>
      <c r="EFT812" s="304"/>
      <c r="EFU812" s="304"/>
      <c r="EFV812" s="304"/>
      <c r="EFW812" s="304"/>
      <c r="EFX812" s="304"/>
      <c r="EFY812" s="304"/>
      <c r="EFZ812" s="304"/>
      <c r="EGA812" s="304"/>
      <c r="EGB812" s="304"/>
      <c r="EGC812" s="304"/>
      <c r="EGD812" s="304"/>
      <c r="EGE812" s="304"/>
      <c r="EGF812" s="304"/>
      <c r="EGG812" s="304"/>
      <c r="EGH812" s="304"/>
      <c r="EGI812" s="304"/>
      <c r="EGJ812" s="304"/>
      <c r="EGK812" s="304"/>
      <c r="EGL812" s="304"/>
      <c r="EGM812" s="304"/>
      <c r="EGN812" s="304"/>
      <c r="EGO812" s="304"/>
      <c r="EGP812" s="304"/>
      <c r="EGQ812" s="304"/>
      <c r="EGR812" s="304"/>
      <c r="EGS812" s="304"/>
      <c r="EGT812" s="304"/>
      <c r="EGU812" s="304"/>
      <c r="EGV812" s="304"/>
      <c r="EGW812" s="304"/>
      <c r="EGX812" s="304"/>
      <c r="EGY812" s="304"/>
      <c r="EGZ812" s="304"/>
      <c r="EHA812" s="304"/>
      <c r="EHB812" s="304"/>
      <c r="EHC812" s="304"/>
      <c r="EHD812" s="304"/>
      <c r="EHE812" s="304"/>
      <c r="EHF812" s="304"/>
      <c r="EHG812" s="304"/>
      <c r="EHH812" s="304"/>
      <c r="EHI812" s="304"/>
      <c r="EHJ812" s="304"/>
      <c r="EHK812" s="304"/>
      <c r="EHL812" s="304"/>
      <c r="EHM812" s="304"/>
      <c r="EHN812" s="304"/>
      <c r="EHO812" s="304"/>
      <c r="EHP812" s="304"/>
      <c r="EHQ812" s="304"/>
      <c r="EHR812" s="304"/>
      <c r="EHS812" s="304"/>
      <c r="EHT812" s="304"/>
      <c r="EHU812" s="304"/>
      <c r="EHV812" s="304"/>
      <c r="EHW812" s="304"/>
      <c r="EHX812" s="304"/>
      <c r="EHY812" s="304"/>
      <c r="EHZ812" s="304"/>
      <c r="EIA812" s="304"/>
      <c r="EIB812" s="304"/>
      <c r="EIC812" s="304"/>
      <c r="EID812" s="304"/>
      <c r="EIE812" s="304"/>
      <c r="EIF812" s="304"/>
      <c r="EIG812" s="304"/>
      <c r="EIH812" s="304"/>
      <c r="EII812" s="304"/>
      <c r="EIJ812" s="304"/>
      <c r="EIK812" s="304"/>
      <c r="EIL812" s="304"/>
      <c r="EIM812" s="304"/>
      <c r="EIN812" s="304"/>
      <c r="EIO812" s="304"/>
      <c r="EIP812" s="304"/>
      <c r="EIQ812" s="304"/>
      <c r="EIR812" s="304"/>
      <c r="EIS812" s="304"/>
      <c r="EIT812" s="304"/>
      <c r="EIU812" s="304"/>
      <c r="EIV812" s="304"/>
      <c r="EIW812" s="304"/>
      <c r="EIX812" s="304"/>
      <c r="EIY812" s="304"/>
      <c r="EIZ812" s="304"/>
      <c r="EJA812" s="304"/>
      <c r="EJB812" s="304"/>
      <c r="EJC812" s="304"/>
      <c r="EJD812" s="304"/>
      <c r="EJE812" s="304"/>
      <c r="EJF812" s="304"/>
      <c r="EJG812" s="304"/>
      <c r="EJH812" s="304"/>
      <c r="EJI812" s="304"/>
      <c r="EJJ812" s="304"/>
      <c r="EJK812" s="304"/>
      <c r="EJL812" s="304"/>
      <c r="EJM812" s="304"/>
      <c r="EJN812" s="304"/>
      <c r="EJO812" s="304"/>
      <c r="EJP812" s="304"/>
      <c r="EJQ812" s="304"/>
      <c r="EJR812" s="304"/>
      <c r="EJS812" s="304"/>
      <c r="EJT812" s="304"/>
      <c r="EJU812" s="304"/>
      <c r="EJV812" s="304"/>
      <c r="EJW812" s="304"/>
      <c r="EJX812" s="304"/>
      <c r="EJY812" s="304"/>
      <c r="EJZ812" s="304"/>
      <c r="EKA812" s="304"/>
      <c r="EKB812" s="304"/>
      <c r="EKC812" s="304"/>
      <c r="EKD812" s="304"/>
      <c r="EKE812" s="304"/>
      <c r="EKF812" s="304"/>
      <c r="EKG812" s="304"/>
      <c r="EKH812" s="304"/>
      <c r="EKI812" s="304"/>
      <c r="EKJ812" s="304"/>
      <c r="EKK812" s="304"/>
      <c r="EKL812" s="304"/>
      <c r="EKM812" s="304"/>
      <c r="EKN812" s="304"/>
      <c r="EKO812" s="304"/>
      <c r="EKP812" s="304"/>
      <c r="EKQ812" s="304"/>
      <c r="EKR812" s="304"/>
      <c r="EKS812" s="304"/>
      <c r="EKT812" s="304"/>
      <c r="EKU812" s="304"/>
      <c r="EKV812" s="304"/>
      <c r="EKW812" s="304"/>
      <c r="EKX812" s="304"/>
      <c r="EKY812" s="304"/>
      <c r="EKZ812" s="304"/>
      <c r="ELA812" s="304"/>
      <c r="ELB812" s="304"/>
      <c r="ELC812" s="304"/>
      <c r="ELD812" s="304"/>
      <c r="ELE812" s="304"/>
      <c r="ELF812" s="304"/>
      <c r="ELG812" s="304"/>
      <c r="ELH812" s="304"/>
      <c r="ELI812" s="304"/>
      <c r="ELJ812" s="304"/>
      <c r="ELK812" s="304"/>
      <c r="ELL812" s="304"/>
      <c r="ELM812" s="304"/>
      <c r="ELN812" s="304"/>
      <c r="ELO812" s="304"/>
      <c r="ELP812" s="304"/>
      <c r="ELQ812" s="304"/>
      <c r="ELR812" s="304"/>
      <c r="ELS812" s="304"/>
      <c r="ELT812" s="304"/>
      <c r="ELU812" s="304"/>
    </row>
    <row r="813" spans="1:341 1271:3713" s="279" customFormat="1">
      <c r="B813" s="305" t="s">
        <v>772</v>
      </c>
      <c r="C813" s="521">
        <v>0.222</v>
      </c>
      <c r="D813" s="167" t="s">
        <v>784</v>
      </c>
      <c r="E813" s="167" t="s">
        <v>756</v>
      </c>
      <c r="S813" s="421"/>
      <c r="T813" s="453"/>
      <c r="U813" s="304"/>
      <c r="V813" s="304"/>
      <c r="W813" s="304"/>
      <c r="X813" s="304"/>
      <c r="Y813" s="304"/>
      <c r="Z813" s="304"/>
      <c r="AA813" s="304"/>
      <c r="AB813" s="304"/>
      <c r="AC813" s="304"/>
      <c r="AD813" s="304"/>
      <c r="AE813" s="304"/>
      <c r="AF813" s="304"/>
      <c r="AG813" s="304"/>
      <c r="AH813" s="304"/>
      <c r="AI813" s="304"/>
      <c r="AJ813" s="304"/>
      <c r="AK813" s="304"/>
      <c r="AL813" s="304"/>
      <c r="AM813" s="304"/>
      <c r="AN813" s="304"/>
      <c r="AO813" s="304"/>
      <c r="AP813" s="304"/>
      <c r="AQ813" s="304"/>
      <c r="AR813" s="304"/>
      <c r="AS813" s="304"/>
      <c r="AT813" s="304"/>
      <c r="AU813" s="304"/>
      <c r="AV813" s="304"/>
      <c r="AW813" s="304"/>
      <c r="AX813" s="304"/>
      <c r="AY813" s="304"/>
      <c r="AZ813" s="304"/>
      <c r="BA813" s="304"/>
      <c r="BB813" s="304"/>
      <c r="BC813" s="304"/>
      <c r="BD813" s="304"/>
      <c r="BE813" s="304"/>
      <c r="BF813" s="304"/>
      <c r="BG813" s="304"/>
      <c r="BH813" s="304"/>
      <c r="BI813" s="304"/>
      <c r="BJ813" s="304"/>
      <c r="BK813" s="304"/>
      <c r="BL813" s="304"/>
      <c r="BM813" s="304"/>
      <c r="BN813" s="304"/>
      <c r="BO813" s="304"/>
      <c r="BP813" s="304"/>
      <c r="BQ813" s="304"/>
      <c r="BR813" s="304"/>
      <c r="BS813" s="304"/>
      <c r="BT813" s="304"/>
      <c r="BU813" s="304"/>
      <c r="BV813" s="304"/>
      <c r="BW813" s="304"/>
      <c r="BX813" s="304"/>
      <c r="BY813" s="304"/>
      <c r="BZ813" s="304"/>
      <c r="CA813" s="304"/>
      <c r="CB813" s="304"/>
      <c r="CC813" s="304"/>
      <c r="CD813" s="304"/>
      <c r="CE813" s="304"/>
      <c r="CF813" s="304"/>
      <c r="CG813" s="304"/>
      <c r="CH813" s="304"/>
      <c r="CI813" s="304"/>
      <c r="CJ813" s="304"/>
      <c r="CK813" s="304"/>
      <c r="CL813" s="304"/>
      <c r="CM813" s="304"/>
      <c r="CN813" s="304"/>
      <c r="CO813" s="304"/>
      <c r="CP813" s="304"/>
      <c r="CQ813" s="304"/>
      <c r="CR813" s="304"/>
      <c r="CS813" s="304"/>
      <c r="CT813" s="304"/>
      <c r="CU813" s="304"/>
      <c r="CV813" s="304"/>
      <c r="CW813" s="304"/>
      <c r="CX813" s="304"/>
      <c r="CY813" s="304"/>
      <c r="CZ813" s="304"/>
      <c r="DA813" s="304"/>
      <c r="DB813" s="304"/>
      <c r="DC813" s="304"/>
      <c r="DD813" s="304"/>
      <c r="DE813" s="304"/>
      <c r="DF813" s="304"/>
      <c r="DG813" s="304"/>
      <c r="DH813" s="304"/>
      <c r="DI813" s="304"/>
      <c r="DJ813" s="304"/>
      <c r="DK813" s="304"/>
      <c r="DL813" s="304"/>
      <c r="DM813" s="304"/>
      <c r="DN813" s="304"/>
      <c r="DO813" s="304"/>
      <c r="DP813" s="304"/>
      <c r="DQ813" s="304"/>
      <c r="DR813" s="304"/>
      <c r="DS813" s="304"/>
      <c r="DT813" s="304"/>
      <c r="DU813" s="304"/>
      <c r="DV813" s="304"/>
      <c r="DW813" s="304"/>
      <c r="DX813" s="304"/>
      <c r="DY813" s="304"/>
      <c r="DZ813" s="304"/>
      <c r="EA813" s="304"/>
      <c r="EB813" s="304"/>
      <c r="EC813" s="304"/>
      <c r="ED813" s="304"/>
      <c r="EE813" s="304"/>
      <c r="EF813" s="304"/>
      <c r="EG813" s="304"/>
      <c r="EH813" s="304"/>
      <c r="EI813" s="304"/>
      <c r="EJ813" s="304"/>
      <c r="EK813" s="304"/>
      <c r="EL813" s="304"/>
      <c r="EM813" s="304"/>
      <c r="EN813" s="304"/>
      <c r="EO813" s="304"/>
      <c r="EP813" s="304"/>
      <c r="EQ813" s="304"/>
      <c r="ER813" s="304"/>
      <c r="ES813" s="304"/>
      <c r="ET813" s="304"/>
      <c r="EU813" s="304"/>
      <c r="EV813" s="304"/>
      <c r="EW813" s="304"/>
      <c r="EX813" s="304"/>
      <c r="EY813" s="304"/>
      <c r="EZ813" s="304"/>
      <c r="FA813" s="304"/>
      <c r="FB813" s="304"/>
      <c r="FC813" s="304"/>
      <c r="FD813" s="304"/>
      <c r="FE813" s="304"/>
      <c r="FF813" s="304"/>
      <c r="FG813" s="304"/>
      <c r="FH813" s="304"/>
      <c r="FI813" s="304"/>
      <c r="FJ813" s="304"/>
      <c r="FK813" s="304"/>
      <c r="FL813" s="304"/>
      <c r="FM813" s="304"/>
      <c r="FN813" s="304"/>
      <c r="FO813" s="304"/>
      <c r="FP813" s="304"/>
      <c r="FQ813" s="304"/>
      <c r="FR813" s="304"/>
      <c r="FS813" s="304"/>
      <c r="FT813" s="304"/>
      <c r="FU813" s="304"/>
      <c r="FV813" s="304"/>
      <c r="FW813" s="304"/>
      <c r="FX813" s="304"/>
      <c r="FY813" s="304"/>
      <c r="FZ813" s="304"/>
      <c r="GA813" s="304"/>
      <c r="GB813" s="304"/>
      <c r="GC813" s="304"/>
      <c r="GD813" s="304"/>
      <c r="GE813" s="304"/>
      <c r="GF813" s="304"/>
      <c r="GG813" s="304"/>
      <c r="GH813" s="304"/>
      <c r="GI813" s="304"/>
      <c r="GJ813" s="304"/>
      <c r="GK813" s="304"/>
      <c r="GL813" s="304"/>
      <c r="GM813" s="304"/>
      <c r="GN813" s="304"/>
      <c r="GO813" s="304"/>
      <c r="GP813" s="304"/>
      <c r="GQ813" s="304"/>
      <c r="GR813" s="304"/>
      <c r="GS813" s="304"/>
      <c r="GT813" s="304"/>
      <c r="GU813" s="304"/>
      <c r="GV813" s="304"/>
      <c r="GW813" s="304"/>
      <c r="GX813" s="304"/>
      <c r="GY813" s="304"/>
      <c r="GZ813" s="304"/>
      <c r="HA813" s="304"/>
      <c r="HB813" s="304"/>
      <c r="HC813" s="304"/>
      <c r="HD813" s="304"/>
      <c r="HE813" s="304"/>
      <c r="HF813" s="304"/>
      <c r="HG813" s="304"/>
      <c r="HH813" s="304"/>
      <c r="HI813" s="304"/>
      <c r="HJ813" s="304"/>
      <c r="HK813" s="304"/>
      <c r="HL813" s="304"/>
      <c r="HM813" s="304"/>
      <c r="HN813" s="304"/>
      <c r="HO813" s="304"/>
      <c r="HP813" s="304"/>
      <c r="HQ813" s="304"/>
      <c r="HR813" s="304"/>
      <c r="HS813" s="304"/>
      <c r="HT813" s="304"/>
      <c r="HU813" s="304"/>
      <c r="HV813" s="304"/>
      <c r="HW813" s="304"/>
      <c r="HX813" s="304"/>
      <c r="HY813" s="304"/>
      <c r="HZ813" s="304"/>
      <c r="IA813" s="304"/>
      <c r="IB813" s="304"/>
      <c r="IC813" s="304"/>
      <c r="ID813" s="304"/>
      <c r="IE813" s="304"/>
      <c r="IF813" s="304"/>
      <c r="IG813" s="304"/>
      <c r="IH813" s="304"/>
      <c r="II813" s="304"/>
      <c r="IJ813" s="304"/>
      <c r="IK813" s="304"/>
      <c r="IL813" s="304"/>
      <c r="IM813" s="304"/>
      <c r="IN813" s="304"/>
      <c r="IO813" s="304"/>
      <c r="IP813" s="304"/>
      <c r="IQ813" s="304"/>
      <c r="IR813" s="304"/>
      <c r="IS813" s="304"/>
      <c r="IT813" s="304"/>
      <c r="IU813" s="304"/>
      <c r="IV813" s="304"/>
      <c r="IW813" s="304"/>
      <c r="IX813" s="304"/>
      <c r="IY813" s="304"/>
      <c r="IZ813" s="304"/>
      <c r="JA813" s="304"/>
      <c r="JB813" s="304"/>
      <c r="JC813" s="304"/>
      <c r="JD813" s="304"/>
      <c r="JE813" s="304"/>
      <c r="JF813" s="304"/>
      <c r="JG813" s="304"/>
      <c r="JH813" s="304"/>
      <c r="JI813" s="304"/>
      <c r="JJ813" s="304"/>
      <c r="JK813" s="304"/>
      <c r="JL813" s="304"/>
      <c r="JM813" s="304"/>
      <c r="JN813" s="304"/>
      <c r="JO813" s="304"/>
      <c r="JP813" s="304"/>
      <c r="JQ813" s="304"/>
      <c r="JR813" s="304"/>
      <c r="JS813" s="304"/>
      <c r="JT813" s="304"/>
      <c r="JU813" s="304"/>
      <c r="JV813" s="304"/>
      <c r="JW813" s="304"/>
      <c r="JX813" s="304"/>
      <c r="JY813" s="304"/>
      <c r="JZ813" s="304"/>
      <c r="KA813" s="304"/>
      <c r="KB813" s="304"/>
      <c r="KC813" s="304"/>
      <c r="KD813" s="304"/>
      <c r="KE813" s="304"/>
      <c r="KF813" s="304"/>
      <c r="KG813" s="304"/>
      <c r="KH813" s="304"/>
      <c r="KI813" s="304"/>
      <c r="KJ813" s="304"/>
      <c r="KK813" s="304"/>
      <c r="KL813" s="304"/>
      <c r="KM813" s="304"/>
      <c r="KN813" s="304"/>
      <c r="KO813" s="304"/>
      <c r="KP813" s="304"/>
      <c r="KQ813" s="304"/>
      <c r="KR813" s="304"/>
      <c r="KS813" s="304"/>
      <c r="KT813" s="304"/>
      <c r="KU813" s="304"/>
      <c r="KV813" s="304"/>
      <c r="KW813" s="304"/>
      <c r="KX813" s="304"/>
      <c r="KY813" s="304"/>
      <c r="KZ813" s="304"/>
      <c r="LA813" s="304"/>
      <c r="LB813" s="304"/>
      <c r="LC813" s="304"/>
      <c r="LD813" s="304"/>
      <c r="LE813" s="304"/>
      <c r="LF813" s="304"/>
      <c r="LG813" s="304"/>
      <c r="LH813" s="304"/>
      <c r="LI813" s="304"/>
      <c r="LJ813" s="304"/>
      <c r="LK813" s="304"/>
      <c r="LL813" s="304"/>
      <c r="LM813" s="304"/>
      <c r="LN813" s="304"/>
      <c r="LO813" s="304"/>
      <c r="LP813" s="304"/>
      <c r="LQ813" s="304"/>
      <c r="LR813" s="304"/>
      <c r="LS813" s="304"/>
      <c r="LT813" s="304"/>
      <c r="LU813" s="304"/>
      <c r="LV813" s="304"/>
      <c r="LW813" s="304"/>
      <c r="LX813" s="304"/>
      <c r="LY813" s="304"/>
      <c r="LZ813" s="304"/>
      <c r="MA813" s="304"/>
      <c r="MB813" s="304"/>
      <c r="MC813" s="304"/>
      <c r="AVW813" s="304"/>
      <c r="AVX813" s="304"/>
      <c r="AVY813" s="304"/>
      <c r="AVZ813" s="304"/>
      <c r="AWA813" s="304"/>
      <c r="AWB813" s="304"/>
      <c r="AWC813" s="304"/>
      <c r="AWD813" s="304"/>
      <c r="AWE813" s="304"/>
      <c r="AWF813" s="304"/>
      <c r="AWG813" s="304"/>
      <c r="AWH813" s="304"/>
      <c r="AWI813" s="304"/>
      <c r="AWJ813" s="304"/>
      <c r="AWK813" s="304"/>
      <c r="AWL813" s="304"/>
      <c r="AWM813" s="304"/>
      <c r="AWN813" s="304"/>
      <c r="AWO813" s="304"/>
      <c r="AWP813" s="304"/>
      <c r="AWQ813" s="304"/>
      <c r="AWR813" s="304"/>
      <c r="AWS813" s="304"/>
      <c r="AWT813" s="304"/>
      <c r="AWU813" s="304"/>
      <c r="AWV813" s="304"/>
      <c r="AWW813" s="304"/>
      <c r="AWX813" s="304"/>
      <c r="AWY813" s="304"/>
      <c r="AWZ813" s="304"/>
      <c r="AXA813" s="304"/>
      <c r="AXB813" s="304"/>
      <c r="AXC813" s="304"/>
      <c r="AXD813" s="304"/>
      <c r="AXE813" s="304"/>
      <c r="AXF813" s="304"/>
      <c r="AXG813" s="304"/>
      <c r="AXH813" s="304"/>
      <c r="AXI813" s="304"/>
      <c r="AXJ813" s="304"/>
      <c r="AXK813" s="304"/>
      <c r="AXL813" s="304"/>
      <c r="AXM813" s="304"/>
      <c r="AXN813" s="304"/>
      <c r="AXO813" s="304"/>
      <c r="AXP813" s="304"/>
      <c r="AXQ813" s="304"/>
      <c r="AXR813" s="304"/>
      <c r="AXS813" s="304"/>
      <c r="AXT813" s="304"/>
      <c r="AXU813" s="304"/>
      <c r="AXV813" s="304"/>
      <c r="AXW813" s="304"/>
      <c r="AXX813" s="304"/>
      <c r="AXY813" s="304"/>
      <c r="AXZ813" s="304"/>
      <c r="AYA813" s="304"/>
      <c r="AYB813" s="304"/>
      <c r="AYC813" s="304"/>
      <c r="AYD813" s="304"/>
      <c r="AYE813" s="304"/>
      <c r="AYF813" s="304"/>
      <c r="AYG813" s="304"/>
      <c r="AYH813" s="304"/>
      <c r="AYI813" s="304"/>
      <c r="AYJ813" s="304"/>
      <c r="AYK813" s="304"/>
      <c r="AYL813" s="304"/>
      <c r="AYM813" s="304"/>
      <c r="AYN813" s="304"/>
      <c r="AYO813" s="304"/>
      <c r="AYP813" s="304"/>
      <c r="AYQ813" s="304"/>
      <c r="AYR813" s="304"/>
      <c r="AYS813" s="304"/>
      <c r="AYT813" s="304"/>
      <c r="AYU813" s="304"/>
      <c r="AYV813" s="304"/>
      <c r="AYW813" s="304"/>
      <c r="AYX813" s="304"/>
      <c r="AYY813" s="304"/>
      <c r="AYZ813" s="304"/>
      <c r="AZA813" s="304"/>
      <c r="AZB813" s="304"/>
      <c r="AZC813" s="304"/>
      <c r="AZD813" s="304"/>
      <c r="AZE813" s="304"/>
      <c r="AZF813" s="304"/>
      <c r="AZG813" s="304"/>
      <c r="AZH813" s="304"/>
      <c r="AZI813" s="304"/>
      <c r="AZJ813" s="304"/>
      <c r="AZK813" s="304"/>
      <c r="AZL813" s="304"/>
      <c r="AZM813" s="304"/>
      <c r="AZN813" s="304"/>
      <c r="AZO813" s="304"/>
      <c r="AZP813" s="304"/>
      <c r="AZQ813" s="304"/>
      <c r="AZR813" s="304"/>
      <c r="AZS813" s="304"/>
      <c r="AZT813" s="304"/>
      <c r="AZU813" s="304"/>
      <c r="AZV813" s="304"/>
      <c r="AZW813" s="304"/>
      <c r="AZX813" s="304"/>
      <c r="AZY813" s="304"/>
      <c r="AZZ813" s="304"/>
      <c r="BAA813" s="304"/>
      <c r="BAB813" s="304"/>
      <c r="BAC813" s="304"/>
      <c r="BAD813" s="304"/>
      <c r="BAE813" s="304"/>
      <c r="BAF813" s="304"/>
      <c r="BAG813" s="304"/>
      <c r="BAH813" s="304"/>
      <c r="BAI813" s="304"/>
      <c r="BAJ813" s="304"/>
      <c r="BAK813" s="304"/>
      <c r="BAL813" s="304"/>
      <c r="BAM813" s="304"/>
      <c r="BAN813" s="304"/>
      <c r="BAO813" s="304"/>
      <c r="BAP813" s="304"/>
      <c r="BAQ813" s="304"/>
      <c r="BAR813" s="304"/>
      <c r="BAS813" s="304"/>
      <c r="BAT813" s="304"/>
      <c r="BAU813" s="304"/>
      <c r="BAV813" s="304"/>
      <c r="BAW813" s="304"/>
      <c r="BAX813" s="304"/>
      <c r="BAY813" s="304"/>
      <c r="BAZ813" s="304"/>
      <c r="BBA813" s="304"/>
      <c r="BBB813" s="304"/>
      <c r="BBC813" s="304"/>
      <c r="BBD813" s="304"/>
      <c r="BBE813" s="304"/>
      <c r="BBF813" s="304"/>
      <c r="BBG813" s="304"/>
      <c r="BBH813" s="304"/>
      <c r="BBI813" s="304"/>
      <c r="BBJ813" s="304"/>
      <c r="BBK813" s="304"/>
      <c r="BBL813" s="304"/>
      <c r="BBM813" s="304"/>
      <c r="BBN813" s="304"/>
      <c r="BBO813" s="304"/>
      <c r="BBP813" s="304"/>
      <c r="BBQ813" s="304"/>
      <c r="BBR813" s="304"/>
      <c r="BBS813" s="304"/>
      <c r="BBT813" s="304"/>
      <c r="BBU813" s="304"/>
      <c r="BBV813" s="304"/>
      <c r="BBW813" s="304"/>
      <c r="BBX813" s="304"/>
      <c r="BBY813" s="304"/>
      <c r="BBZ813" s="304"/>
      <c r="BCA813" s="304"/>
      <c r="BCB813" s="304"/>
      <c r="BCC813" s="304"/>
      <c r="BCD813" s="304"/>
      <c r="BCE813" s="304"/>
      <c r="BCF813" s="304"/>
      <c r="BCG813" s="304"/>
      <c r="BCH813" s="304"/>
      <c r="BCI813" s="304"/>
      <c r="BCJ813" s="304"/>
      <c r="BCK813" s="304"/>
      <c r="BCL813" s="304"/>
      <c r="BCM813" s="304"/>
      <c r="BCN813" s="304"/>
      <c r="BCO813" s="304"/>
      <c r="BCP813" s="304"/>
      <c r="BCQ813" s="304"/>
      <c r="BCR813" s="304"/>
      <c r="BCS813" s="304"/>
      <c r="BCT813" s="304"/>
      <c r="BCU813" s="304"/>
      <c r="BCV813" s="304"/>
      <c r="BCW813" s="304"/>
      <c r="BCX813" s="304"/>
      <c r="BCY813" s="304"/>
      <c r="BCZ813" s="304"/>
      <c r="BDA813" s="304"/>
      <c r="BDB813" s="304"/>
      <c r="BDC813" s="304"/>
      <c r="BDD813" s="304"/>
      <c r="BDE813" s="304"/>
      <c r="BDF813" s="304"/>
      <c r="BDG813" s="304"/>
      <c r="BDH813" s="304"/>
      <c r="BDI813" s="304"/>
      <c r="BDJ813" s="304"/>
      <c r="BDK813" s="304"/>
      <c r="BDL813" s="304"/>
      <c r="BDM813" s="304"/>
      <c r="BDN813" s="304"/>
      <c r="BDO813" s="304"/>
      <c r="BDP813" s="304"/>
      <c r="BDQ813" s="304"/>
      <c r="BDR813" s="304"/>
      <c r="BDS813" s="304"/>
      <c r="BDT813" s="304"/>
      <c r="BDU813" s="304"/>
      <c r="BDV813" s="304"/>
      <c r="BDW813" s="304"/>
      <c r="BDX813" s="304"/>
      <c r="BDY813" s="304"/>
      <c r="BDZ813" s="304"/>
      <c r="BEA813" s="304"/>
      <c r="BEB813" s="304"/>
      <c r="BEC813" s="304"/>
      <c r="BED813" s="304"/>
      <c r="BEE813" s="304"/>
      <c r="BEF813" s="304"/>
      <c r="BEG813" s="304"/>
      <c r="BEH813" s="304"/>
      <c r="BEI813" s="304"/>
      <c r="BEJ813" s="304"/>
      <c r="BEK813" s="304"/>
      <c r="BEL813" s="304"/>
      <c r="BEM813" s="304"/>
      <c r="BEN813" s="304"/>
      <c r="BEO813" s="304"/>
      <c r="BEP813" s="304"/>
      <c r="BEQ813" s="304"/>
      <c r="BER813" s="304"/>
      <c r="BES813" s="304"/>
      <c r="BET813" s="304"/>
      <c r="BEU813" s="304"/>
      <c r="BEV813" s="304"/>
      <c r="BEW813" s="304"/>
      <c r="BEX813" s="304"/>
      <c r="BEY813" s="304"/>
      <c r="BEZ813" s="304"/>
      <c r="BFA813" s="304"/>
      <c r="BFB813" s="304"/>
      <c r="BFC813" s="304"/>
      <c r="BFD813" s="304"/>
      <c r="BFE813" s="304"/>
      <c r="BFF813" s="304"/>
      <c r="BFG813" s="304"/>
      <c r="BFH813" s="304"/>
      <c r="BFI813" s="304"/>
      <c r="BFJ813" s="304"/>
      <c r="BFK813" s="304"/>
      <c r="BFL813" s="304"/>
      <c r="BFM813" s="304"/>
      <c r="BFN813" s="304"/>
      <c r="BFO813" s="304"/>
      <c r="BFP813" s="304"/>
      <c r="BFQ813" s="304"/>
      <c r="BFR813" s="304"/>
      <c r="BFS813" s="304"/>
      <c r="BFT813" s="304"/>
      <c r="BFU813" s="304"/>
      <c r="BFV813" s="304"/>
      <c r="BFW813" s="304"/>
      <c r="BFX813" s="304"/>
      <c r="BFY813" s="304"/>
      <c r="BFZ813" s="304"/>
      <c r="BGA813" s="304"/>
      <c r="BGB813" s="304"/>
      <c r="BGC813" s="304"/>
      <c r="BGD813" s="304"/>
      <c r="BGE813" s="304"/>
      <c r="BGF813" s="304"/>
      <c r="BGG813" s="304"/>
      <c r="BGH813" s="304"/>
      <c r="BGI813" s="304"/>
      <c r="BGJ813" s="304"/>
      <c r="BGK813" s="304"/>
      <c r="BGL813" s="304"/>
      <c r="BGM813" s="304"/>
      <c r="BGN813" s="304"/>
      <c r="BGO813" s="304"/>
      <c r="BGP813" s="304"/>
      <c r="BGQ813" s="304"/>
      <c r="BGR813" s="304"/>
      <c r="BGS813" s="304"/>
      <c r="BGT813" s="304"/>
      <c r="BGU813" s="304"/>
      <c r="BGV813" s="304"/>
      <c r="BGW813" s="304"/>
      <c r="BGX813" s="304"/>
      <c r="BGY813" s="304"/>
      <c r="BGZ813" s="304"/>
      <c r="BHA813" s="304"/>
      <c r="BHB813" s="304"/>
      <c r="BHC813" s="304"/>
      <c r="BHD813" s="304"/>
      <c r="BHE813" s="304"/>
      <c r="BHF813" s="304"/>
      <c r="BHG813" s="304"/>
      <c r="BHH813" s="304"/>
      <c r="BHI813" s="304"/>
      <c r="BHJ813" s="304"/>
      <c r="BHK813" s="304"/>
      <c r="BHL813" s="304"/>
      <c r="BHM813" s="304"/>
      <c r="BHN813" s="304"/>
      <c r="BHO813" s="304"/>
      <c r="BHP813" s="304"/>
      <c r="BHQ813" s="304"/>
      <c r="BHR813" s="304"/>
      <c r="BHS813" s="304"/>
      <c r="BHT813" s="304"/>
      <c r="BHU813" s="304"/>
      <c r="BHV813" s="304"/>
      <c r="BHW813" s="304"/>
      <c r="BHX813" s="304"/>
      <c r="BHY813" s="304"/>
      <c r="BHZ813" s="304"/>
      <c r="BIA813" s="304"/>
      <c r="BIB813" s="304"/>
      <c r="BIC813" s="304"/>
      <c r="BID813" s="304"/>
      <c r="BIE813" s="304"/>
      <c r="BIF813" s="304"/>
      <c r="BIG813" s="304"/>
      <c r="BIH813" s="304"/>
      <c r="BII813" s="304"/>
      <c r="BIJ813" s="304"/>
      <c r="BIK813" s="304"/>
      <c r="BIL813" s="304"/>
      <c r="BIM813" s="304"/>
      <c r="BIN813" s="304"/>
      <c r="BIO813" s="304"/>
      <c r="BIP813" s="304"/>
      <c r="BIQ813" s="304"/>
      <c r="BIR813" s="304"/>
      <c r="BIS813" s="304"/>
      <c r="BIT813" s="304"/>
      <c r="BIU813" s="304"/>
      <c r="BIV813" s="304"/>
      <c r="BIW813" s="304"/>
      <c r="BIX813" s="304"/>
      <c r="BIY813" s="304"/>
      <c r="BIZ813" s="304"/>
      <c r="BJA813" s="304"/>
      <c r="BJB813" s="304"/>
      <c r="BJC813" s="304"/>
      <c r="BJD813" s="304"/>
      <c r="BJE813" s="304"/>
      <c r="BJF813" s="304"/>
      <c r="BJG813" s="304"/>
      <c r="BJH813" s="304"/>
      <c r="BJI813" s="304"/>
      <c r="BJJ813" s="304"/>
      <c r="BJK813" s="304"/>
      <c r="BJL813" s="304"/>
      <c r="BJM813" s="304"/>
      <c r="BJN813" s="304"/>
      <c r="BJO813" s="304"/>
      <c r="BJP813" s="304"/>
      <c r="BJQ813" s="304"/>
      <c r="BJR813" s="304"/>
      <c r="BJS813" s="304"/>
      <c r="BJT813" s="304"/>
      <c r="BJU813" s="304"/>
      <c r="BJV813" s="304"/>
      <c r="BJW813" s="304"/>
      <c r="BJX813" s="304"/>
      <c r="BJY813" s="304"/>
      <c r="BJZ813" s="304"/>
      <c r="BKA813" s="304"/>
      <c r="BKB813" s="304"/>
      <c r="BKC813" s="304"/>
      <c r="BKD813" s="304"/>
      <c r="BKE813" s="304"/>
      <c r="BKF813" s="304"/>
      <c r="BKG813" s="304"/>
      <c r="BKH813" s="304"/>
      <c r="BKI813" s="304"/>
      <c r="BKJ813" s="304"/>
      <c r="BKK813" s="304"/>
      <c r="BKL813" s="304"/>
      <c r="BKM813" s="304"/>
      <c r="BKN813" s="304"/>
      <c r="BKO813" s="304"/>
      <c r="BKP813" s="304"/>
      <c r="BKQ813" s="304"/>
      <c r="BKR813" s="304"/>
      <c r="BKS813" s="304"/>
      <c r="BKT813" s="304"/>
      <c r="BKU813" s="304"/>
      <c r="BKV813" s="304"/>
      <c r="BKW813" s="304"/>
      <c r="BKX813" s="304"/>
      <c r="BKY813" s="304"/>
      <c r="BKZ813" s="304"/>
      <c r="BLA813" s="304"/>
      <c r="BLB813" s="304"/>
      <c r="BLC813" s="304"/>
      <c r="BLD813" s="304"/>
      <c r="BLE813" s="304"/>
      <c r="BLF813" s="304"/>
      <c r="BLG813" s="304"/>
      <c r="BLH813" s="304"/>
      <c r="BLI813" s="304"/>
      <c r="BLJ813" s="304"/>
      <c r="BLK813" s="304"/>
      <c r="BLL813" s="304"/>
      <c r="BLM813" s="304"/>
      <c r="BLN813" s="304"/>
      <c r="BLO813" s="304"/>
      <c r="BLP813" s="304"/>
      <c r="BLQ813" s="304"/>
      <c r="BLR813" s="304"/>
      <c r="BLS813" s="304"/>
      <c r="BLT813" s="304"/>
      <c r="BLU813" s="304"/>
      <c r="BLV813" s="304"/>
      <c r="BLW813" s="304"/>
      <c r="BLX813" s="304"/>
      <c r="BLY813" s="304"/>
      <c r="BLZ813" s="304"/>
      <c r="BMA813" s="304"/>
      <c r="BMB813" s="304"/>
      <c r="BMC813" s="304"/>
      <c r="BMD813" s="304"/>
      <c r="BME813" s="304"/>
      <c r="BMF813" s="304"/>
      <c r="BMG813" s="304"/>
      <c r="BMH813" s="304"/>
      <c r="BMI813" s="304"/>
      <c r="BMJ813" s="304"/>
      <c r="BMK813" s="304"/>
      <c r="BML813" s="304"/>
      <c r="BMM813" s="304"/>
      <c r="BMN813" s="304"/>
      <c r="BMO813" s="304"/>
      <c r="BMP813" s="304"/>
      <c r="BMQ813" s="304"/>
      <c r="BMR813" s="304"/>
      <c r="BMS813" s="304"/>
      <c r="BMT813" s="304"/>
      <c r="BMU813" s="304"/>
      <c r="BMV813" s="304"/>
      <c r="BMW813" s="304"/>
      <c r="BMX813" s="304"/>
      <c r="BMY813" s="304"/>
      <c r="BMZ813" s="304"/>
      <c r="BNA813" s="304"/>
      <c r="BNB813" s="304"/>
      <c r="BNC813" s="304"/>
      <c r="BND813" s="304"/>
      <c r="BNE813" s="304"/>
      <c r="BNF813" s="304"/>
      <c r="BNG813" s="304"/>
      <c r="BNH813" s="304"/>
      <c r="BNI813" s="304"/>
      <c r="BNJ813" s="304"/>
      <c r="BNK813" s="304"/>
      <c r="BNL813" s="304"/>
      <c r="BNM813" s="304"/>
      <c r="BNN813" s="304"/>
      <c r="BNO813" s="304"/>
      <c r="BNP813" s="304"/>
      <c r="BNQ813" s="304"/>
      <c r="BNR813" s="304"/>
      <c r="BNS813" s="304"/>
      <c r="BNT813" s="304"/>
      <c r="BNU813" s="304"/>
      <c r="BNV813" s="304"/>
      <c r="BNW813" s="304"/>
      <c r="BNX813" s="304"/>
      <c r="BNY813" s="304"/>
      <c r="BNZ813" s="304"/>
      <c r="BOA813" s="304"/>
      <c r="BOB813" s="304"/>
      <c r="BOC813" s="304"/>
      <c r="BOD813" s="304"/>
      <c r="BOE813" s="304"/>
      <c r="BOF813" s="304"/>
      <c r="BOG813" s="304"/>
      <c r="BOH813" s="304"/>
      <c r="BOI813" s="304"/>
      <c r="BOJ813" s="304"/>
      <c r="BOK813" s="304"/>
      <c r="BOL813" s="304"/>
      <c r="BOM813" s="304"/>
      <c r="BON813" s="304"/>
      <c r="BOO813" s="304"/>
      <c r="BOP813" s="304"/>
      <c r="BOQ813" s="304"/>
      <c r="BOR813" s="304"/>
      <c r="BOS813" s="304"/>
      <c r="BOT813" s="304"/>
      <c r="BOU813" s="304"/>
      <c r="BOV813" s="304"/>
      <c r="BOW813" s="304"/>
      <c r="BOX813" s="304"/>
      <c r="BOY813" s="304"/>
      <c r="BOZ813" s="304"/>
      <c r="BPA813" s="304"/>
      <c r="BPB813" s="304"/>
      <c r="BPC813" s="304"/>
      <c r="BPD813" s="304"/>
      <c r="BPE813" s="304"/>
      <c r="BPF813" s="304"/>
      <c r="BPG813" s="304"/>
      <c r="BPH813" s="304"/>
      <c r="BPI813" s="304"/>
      <c r="BPJ813" s="304"/>
      <c r="BPK813" s="304"/>
      <c r="BPL813" s="304"/>
      <c r="BPM813" s="304"/>
      <c r="BPN813" s="304"/>
      <c r="BPO813" s="304"/>
      <c r="BPP813" s="304"/>
      <c r="BPQ813" s="304"/>
      <c r="BPR813" s="304"/>
      <c r="BPS813" s="304"/>
      <c r="BPT813" s="304"/>
      <c r="BPU813" s="304"/>
      <c r="BPV813" s="304"/>
      <c r="BPW813" s="304"/>
      <c r="BPX813" s="304"/>
      <c r="BPY813" s="304"/>
      <c r="BPZ813" s="304"/>
      <c r="BQA813" s="304"/>
      <c r="BQB813" s="304"/>
      <c r="BQC813" s="304"/>
      <c r="BQD813" s="304"/>
      <c r="BQE813" s="304"/>
      <c r="BQF813" s="304"/>
      <c r="BQG813" s="304"/>
      <c r="BQH813" s="304"/>
      <c r="BQI813" s="304"/>
      <c r="BQJ813" s="304"/>
      <c r="BQK813" s="304"/>
      <c r="BQL813" s="304"/>
      <c r="BQM813" s="304"/>
      <c r="BQN813" s="304"/>
      <c r="BQO813" s="304"/>
      <c r="BQP813" s="304"/>
      <c r="BQQ813" s="304"/>
      <c r="BQR813" s="304"/>
      <c r="BQS813" s="304"/>
      <c r="BQT813" s="304"/>
      <c r="BQU813" s="304"/>
      <c r="BQV813" s="304"/>
      <c r="BQW813" s="304"/>
      <c r="BQX813" s="304"/>
      <c r="BQY813" s="304"/>
      <c r="BQZ813" s="304"/>
      <c r="BRA813" s="304"/>
      <c r="BRB813" s="304"/>
      <c r="BRC813" s="304"/>
      <c r="BRD813" s="304"/>
      <c r="BRE813" s="304"/>
      <c r="BRF813" s="304"/>
      <c r="BRG813" s="304"/>
      <c r="BRH813" s="304"/>
      <c r="BRI813" s="304"/>
      <c r="BRJ813" s="304"/>
      <c r="BRK813" s="304"/>
      <c r="BRL813" s="304"/>
      <c r="BRM813" s="304"/>
      <c r="BRN813" s="304"/>
      <c r="BRO813" s="304"/>
      <c r="BRP813" s="304"/>
      <c r="BRQ813" s="304"/>
      <c r="BRR813" s="304"/>
      <c r="BRS813" s="304"/>
      <c r="BRT813" s="304"/>
      <c r="BRU813" s="304"/>
      <c r="BRV813" s="304"/>
      <c r="BRW813" s="304"/>
      <c r="BRX813" s="304"/>
      <c r="BRY813" s="304"/>
      <c r="BRZ813" s="304"/>
      <c r="BSA813" s="304"/>
      <c r="BSB813" s="304"/>
      <c r="BSC813" s="304"/>
      <c r="BSD813" s="304"/>
      <c r="BSE813" s="304"/>
      <c r="BSF813" s="304"/>
      <c r="BSG813" s="304"/>
      <c r="BSH813" s="304"/>
      <c r="BSI813" s="304"/>
      <c r="BSJ813" s="304"/>
      <c r="BSK813" s="304"/>
      <c r="BSL813" s="304"/>
      <c r="BSM813" s="304"/>
      <c r="BSN813" s="304"/>
      <c r="BSO813" s="304"/>
      <c r="BSP813" s="304"/>
      <c r="BSQ813" s="304"/>
      <c r="BSR813" s="304"/>
      <c r="BSS813" s="304"/>
      <c r="BST813" s="304"/>
      <c r="BSU813" s="304"/>
      <c r="BSV813" s="304"/>
      <c r="BSW813" s="304"/>
      <c r="BSX813" s="304"/>
      <c r="BSY813" s="304"/>
      <c r="BSZ813" s="304"/>
      <c r="BTA813" s="304"/>
      <c r="BTB813" s="304"/>
      <c r="BTC813" s="304"/>
      <c r="BTD813" s="304"/>
      <c r="BTE813" s="304"/>
      <c r="BTF813" s="304"/>
      <c r="BTG813" s="304"/>
      <c r="BTH813" s="304"/>
      <c r="BTI813" s="304"/>
      <c r="BTJ813" s="304"/>
      <c r="BTK813" s="304"/>
      <c r="BTL813" s="304"/>
      <c r="BTM813" s="304"/>
      <c r="BTN813" s="304"/>
      <c r="BTO813" s="304"/>
      <c r="BTP813" s="304"/>
      <c r="BTQ813" s="304"/>
      <c r="BTR813" s="304"/>
      <c r="BTS813" s="304"/>
      <c r="BTT813" s="304"/>
      <c r="BTU813" s="304"/>
      <c r="BTV813" s="304"/>
      <c r="BTW813" s="304"/>
      <c r="BTX813" s="304"/>
      <c r="BTY813" s="304"/>
      <c r="BTZ813" s="304"/>
      <c r="BUA813" s="304"/>
      <c r="BUB813" s="304"/>
      <c r="BUC813" s="304"/>
      <c r="BUD813" s="304"/>
      <c r="BUE813" s="304"/>
      <c r="BUF813" s="304"/>
      <c r="BUG813" s="304"/>
      <c r="BUH813" s="304"/>
      <c r="BUI813" s="304"/>
      <c r="BUJ813" s="304"/>
      <c r="BUK813" s="304"/>
      <c r="BUL813" s="304"/>
      <c r="BUM813" s="304"/>
      <c r="BUN813" s="304"/>
      <c r="BUO813" s="304"/>
      <c r="BUP813" s="304"/>
      <c r="BUQ813" s="304"/>
      <c r="BUR813" s="304"/>
      <c r="BUS813" s="304"/>
      <c r="BUT813" s="304"/>
      <c r="BUU813" s="304"/>
      <c r="BUV813" s="304"/>
      <c r="BUW813" s="304"/>
      <c r="BUX813" s="304"/>
      <c r="BUY813" s="304"/>
      <c r="BUZ813" s="304"/>
      <c r="BVA813" s="304"/>
      <c r="BVB813" s="304"/>
      <c r="BVC813" s="304"/>
      <c r="BVD813" s="304"/>
      <c r="BVE813" s="304"/>
      <c r="BVF813" s="304"/>
      <c r="BVG813" s="304"/>
      <c r="BVH813" s="304"/>
      <c r="BVI813" s="304"/>
      <c r="BVJ813" s="304"/>
      <c r="BVK813" s="304"/>
      <c r="BVL813" s="304"/>
      <c r="BVM813" s="304"/>
      <c r="BVN813" s="304"/>
      <c r="BVO813" s="304"/>
      <c r="BVP813" s="304"/>
      <c r="BVQ813" s="304"/>
      <c r="BVR813" s="304"/>
      <c r="BVS813" s="304"/>
      <c r="BVT813" s="304"/>
      <c r="BVU813" s="304"/>
      <c r="BVV813" s="304"/>
      <c r="BVW813" s="304"/>
      <c r="BVX813" s="304"/>
      <c r="BVY813" s="304"/>
      <c r="BVZ813" s="304"/>
      <c r="BWA813" s="304"/>
      <c r="BWB813" s="304"/>
      <c r="BWC813" s="304"/>
      <c r="BWD813" s="304"/>
      <c r="BWE813" s="304"/>
      <c r="BWF813" s="304"/>
      <c r="BWG813" s="304"/>
      <c r="BWH813" s="304"/>
      <c r="BWI813" s="304"/>
      <c r="BWJ813" s="304"/>
      <c r="BWK813" s="304"/>
      <c r="BWL813" s="304"/>
      <c r="BWM813" s="304"/>
      <c r="BWN813" s="304"/>
      <c r="BWO813" s="304"/>
      <c r="BWP813" s="304"/>
      <c r="BWQ813" s="304"/>
      <c r="BWR813" s="304"/>
      <c r="BWS813" s="304"/>
      <c r="BWT813" s="304"/>
      <c r="BWU813" s="304"/>
      <c r="BWV813" s="304"/>
      <c r="BWW813" s="304"/>
      <c r="BWX813" s="304"/>
      <c r="BWY813" s="304"/>
      <c r="BWZ813" s="304"/>
      <c r="BXA813" s="304"/>
      <c r="BXB813" s="304"/>
      <c r="BXC813" s="304"/>
      <c r="BXD813" s="304"/>
      <c r="BXE813" s="304"/>
      <c r="BXF813" s="304"/>
      <c r="BXG813" s="304"/>
      <c r="BXH813" s="304"/>
      <c r="BXI813" s="304"/>
      <c r="BXJ813" s="304"/>
      <c r="BXK813" s="304"/>
      <c r="BXL813" s="304"/>
      <c r="BXM813" s="304"/>
      <c r="BXN813" s="304"/>
      <c r="BXO813" s="304"/>
      <c r="BXP813" s="304"/>
      <c r="BXQ813" s="304"/>
      <c r="BXR813" s="304"/>
      <c r="BXS813" s="304"/>
      <c r="BXT813" s="304"/>
      <c r="BXU813" s="304"/>
      <c r="BXV813" s="304"/>
      <c r="BXW813" s="304"/>
      <c r="BXX813" s="304"/>
      <c r="BXY813" s="304"/>
      <c r="BXZ813" s="304"/>
      <c r="BYA813" s="304"/>
      <c r="BYB813" s="304"/>
      <c r="BYC813" s="304"/>
      <c r="BYD813" s="304"/>
      <c r="BYE813" s="304"/>
      <c r="BYF813" s="304"/>
      <c r="BYG813" s="304"/>
      <c r="BYH813" s="304"/>
      <c r="BYI813" s="304"/>
      <c r="BYJ813" s="304"/>
      <c r="BYK813" s="304"/>
      <c r="BYL813" s="304"/>
      <c r="BYM813" s="304"/>
      <c r="BYN813" s="304"/>
      <c r="BYO813" s="304"/>
      <c r="BYP813" s="304"/>
      <c r="BYQ813" s="304"/>
      <c r="BYR813" s="304"/>
      <c r="BYS813" s="304"/>
      <c r="BYT813" s="304"/>
      <c r="BYU813" s="304"/>
      <c r="BYV813" s="304"/>
      <c r="BYW813" s="304"/>
      <c r="BYX813" s="304"/>
      <c r="BYY813" s="304"/>
      <c r="BYZ813" s="304"/>
      <c r="BZA813" s="304"/>
      <c r="BZB813" s="304"/>
      <c r="BZC813" s="304"/>
      <c r="BZD813" s="304"/>
      <c r="BZE813" s="304"/>
      <c r="BZF813" s="304"/>
      <c r="BZG813" s="304"/>
      <c r="BZH813" s="304"/>
      <c r="BZI813" s="304"/>
      <c r="BZJ813" s="304"/>
      <c r="BZK813" s="304"/>
      <c r="BZL813" s="304"/>
      <c r="BZM813" s="304"/>
      <c r="BZN813" s="304"/>
      <c r="BZO813" s="304"/>
      <c r="BZP813" s="304"/>
      <c r="BZQ813" s="304"/>
      <c r="BZR813" s="304"/>
      <c r="BZS813" s="304"/>
      <c r="BZT813" s="304"/>
      <c r="BZU813" s="304"/>
      <c r="BZV813" s="304"/>
      <c r="BZW813" s="304"/>
      <c r="BZX813" s="304"/>
      <c r="BZY813" s="304"/>
      <c r="BZZ813" s="304"/>
      <c r="CAA813" s="304"/>
      <c r="CAB813" s="304"/>
      <c r="CAC813" s="304"/>
      <c r="CAD813" s="304"/>
      <c r="CAE813" s="304"/>
      <c r="CAF813" s="304"/>
      <c r="CAG813" s="304"/>
      <c r="CAH813" s="304"/>
      <c r="CAI813" s="304"/>
      <c r="CAJ813" s="304"/>
      <c r="CAK813" s="304"/>
      <c r="CAL813" s="304"/>
      <c r="CAM813" s="304"/>
      <c r="CAN813" s="304"/>
      <c r="CAO813" s="304"/>
      <c r="CAP813" s="304"/>
      <c r="CAQ813" s="304"/>
      <c r="CAR813" s="304"/>
      <c r="CAS813" s="304"/>
      <c r="CAT813" s="304"/>
      <c r="CAU813" s="304"/>
      <c r="CAV813" s="304"/>
      <c r="CAW813" s="304"/>
      <c r="CAX813" s="304"/>
      <c r="CAY813" s="304"/>
      <c r="CAZ813" s="304"/>
      <c r="CBA813" s="304"/>
      <c r="CBB813" s="304"/>
      <c r="CBC813" s="304"/>
      <c r="CBD813" s="304"/>
      <c r="CBE813" s="304"/>
      <c r="CBF813" s="304"/>
      <c r="CBG813" s="304"/>
      <c r="CBH813" s="304"/>
      <c r="CBI813" s="304"/>
      <c r="CBJ813" s="304"/>
      <c r="CBK813" s="304"/>
      <c r="CBL813" s="304"/>
      <c r="CBM813" s="304"/>
      <c r="CBN813" s="304"/>
      <c r="CBO813" s="304"/>
      <c r="CBP813" s="304"/>
      <c r="CBQ813" s="304"/>
      <c r="CBR813" s="304"/>
      <c r="CBS813" s="304"/>
      <c r="CBT813" s="304"/>
      <c r="CBU813" s="304"/>
      <c r="CBV813" s="304"/>
      <c r="CBW813" s="304"/>
      <c r="CBX813" s="304"/>
      <c r="CBY813" s="304"/>
      <c r="CBZ813" s="304"/>
      <c r="CCA813" s="304"/>
      <c r="CCB813" s="304"/>
      <c r="CCC813" s="304"/>
      <c r="CCD813" s="304"/>
      <c r="CCE813" s="304"/>
      <c r="CCF813" s="304"/>
      <c r="CCG813" s="304"/>
      <c r="CCH813" s="304"/>
      <c r="CCI813" s="304"/>
      <c r="CCJ813" s="304"/>
      <c r="CCK813" s="304"/>
      <c r="CCL813" s="304"/>
      <c r="CCM813" s="304"/>
      <c r="CCN813" s="304"/>
      <c r="CCO813" s="304"/>
      <c r="CCP813" s="304"/>
      <c r="CCQ813" s="304"/>
      <c r="CCR813" s="304"/>
      <c r="CCS813" s="304"/>
      <c r="CCT813" s="304"/>
      <c r="CCU813" s="304"/>
      <c r="CCV813" s="304"/>
      <c r="CCW813" s="304"/>
      <c r="CCX813" s="304"/>
      <c r="CCY813" s="304"/>
      <c r="CCZ813" s="304"/>
      <c r="CDA813" s="304"/>
      <c r="CDB813" s="304"/>
      <c r="CDC813" s="304"/>
      <c r="CDD813" s="304"/>
      <c r="CDE813" s="304"/>
      <c r="CDF813" s="304"/>
      <c r="CDG813" s="304"/>
      <c r="CDH813" s="304"/>
      <c r="CDI813" s="304"/>
      <c r="CDJ813" s="304"/>
      <c r="CDK813" s="304"/>
      <c r="CDL813" s="304"/>
      <c r="CDM813" s="304"/>
      <c r="CDN813" s="304"/>
      <c r="CDO813" s="304"/>
      <c r="CDP813" s="304"/>
      <c r="CDQ813" s="304"/>
      <c r="CDR813" s="304"/>
      <c r="CDS813" s="304"/>
      <c r="CDT813" s="304"/>
      <c r="CDU813" s="304"/>
      <c r="CDV813" s="304"/>
      <c r="CDW813" s="304"/>
      <c r="CDX813" s="304"/>
      <c r="CDY813" s="304"/>
      <c r="CDZ813" s="304"/>
      <c r="CEA813" s="304"/>
      <c r="CEB813" s="304"/>
      <c r="CEC813" s="304"/>
      <c r="CED813" s="304"/>
      <c r="CEE813" s="304"/>
      <c r="CEF813" s="304"/>
      <c r="CEG813" s="304"/>
      <c r="CEH813" s="304"/>
      <c r="CEI813" s="304"/>
      <c r="CEJ813" s="304"/>
      <c r="CEK813" s="304"/>
      <c r="CEL813" s="304"/>
      <c r="CEM813" s="304"/>
      <c r="CEN813" s="304"/>
      <c r="CEO813" s="304"/>
      <c r="CEP813" s="304"/>
      <c r="CEQ813" s="304"/>
      <c r="CER813" s="304"/>
      <c r="CES813" s="304"/>
      <c r="CET813" s="304"/>
      <c r="CEU813" s="304"/>
      <c r="CEV813" s="304"/>
      <c r="CEW813" s="304"/>
      <c r="CEX813" s="304"/>
      <c r="CEY813" s="304"/>
      <c r="CEZ813" s="304"/>
      <c r="CFA813" s="304"/>
      <c r="CFB813" s="304"/>
      <c r="CFC813" s="304"/>
      <c r="CFD813" s="304"/>
      <c r="CFE813" s="304"/>
      <c r="CFF813" s="304"/>
      <c r="CFG813" s="304"/>
      <c r="CFH813" s="304"/>
      <c r="CFI813" s="304"/>
      <c r="CFJ813" s="304"/>
      <c r="CFK813" s="304"/>
      <c r="CFL813" s="304"/>
      <c r="CFM813" s="304"/>
      <c r="CFN813" s="304"/>
      <c r="CFO813" s="304"/>
      <c r="CFP813" s="304"/>
      <c r="CFQ813" s="304"/>
      <c r="CFR813" s="304"/>
      <c r="CFS813" s="304"/>
      <c r="CFT813" s="304"/>
      <c r="CFU813" s="304"/>
      <c r="CFV813" s="304"/>
      <c r="CFW813" s="304"/>
      <c r="CFX813" s="304"/>
      <c r="CFY813" s="304"/>
      <c r="CFZ813" s="304"/>
      <c r="CGA813" s="304"/>
      <c r="CGB813" s="304"/>
      <c r="CGC813" s="304"/>
      <c r="CGD813" s="304"/>
      <c r="CGE813" s="304"/>
      <c r="CGF813" s="304"/>
      <c r="CGG813" s="304"/>
      <c r="CGH813" s="304"/>
      <c r="CGI813" s="304"/>
      <c r="CGJ813" s="304"/>
      <c r="CGK813" s="304"/>
      <c r="CGL813" s="304"/>
      <c r="CGM813" s="304"/>
      <c r="CGN813" s="304"/>
      <c r="CGO813" s="304"/>
      <c r="CGP813" s="304"/>
      <c r="CGQ813" s="304"/>
      <c r="CGR813" s="304"/>
      <c r="CGS813" s="304"/>
      <c r="CGT813" s="304"/>
      <c r="CGU813" s="304"/>
      <c r="CGV813" s="304"/>
      <c r="CGW813" s="304"/>
      <c r="CGX813" s="304"/>
      <c r="CGY813" s="304"/>
      <c r="CGZ813" s="304"/>
      <c r="CHA813" s="304"/>
      <c r="CHB813" s="304"/>
      <c r="CHC813" s="304"/>
      <c r="CHD813" s="304"/>
      <c r="CHE813" s="304"/>
      <c r="CHF813" s="304"/>
      <c r="CHG813" s="304"/>
      <c r="CHH813" s="304"/>
      <c r="CHI813" s="304"/>
      <c r="CHJ813" s="304"/>
      <c r="CHK813" s="304"/>
      <c r="CHL813" s="304"/>
      <c r="CHM813" s="304"/>
      <c r="CHN813" s="304"/>
      <c r="CHO813" s="304"/>
      <c r="CHP813" s="304"/>
      <c r="CHQ813" s="304"/>
      <c r="CHR813" s="304"/>
      <c r="CHS813" s="304"/>
      <c r="CHT813" s="304"/>
      <c r="CHU813" s="304"/>
      <c r="CHV813" s="304"/>
      <c r="CHW813" s="304"/>
      <c r="CHX813" s="304"/>
      <c r="CHY813" s="304"/>
      <c r="CHZ813" s="304"/>
      <c r="CIA813" s="304"/>
      <c r="CIB813" s="304"/>
      <c r="CIC813" s="304"/>
      <c r="CID813" s="304"/>
      <c r="CIE813" s="304"/>
      <c r="CIF813" s="304"/>
      <c r="CIG813" s="304"/>
      <c r="CIH813" s="304"/>
      <c r="CII813" s="304"/>
      <c r="CIJ813" s="304"/>
      <c r="CIK813" s="304"/>
      <c r="CIL813" s="304"/>
      <c r="CIM813" s="304"/>
      <c r="CIN813" s="304"/>
      <c r="CIO813" s="304"/>
      <c r="CIP813" s="304"/>
      <c r="CIQ813" s="304"/>
      <c r="CIR813" s="304"/>
      <c r="CIS813" s="304"/>
      <c r="CIT813" s="304"/>
      <c r="CIU813" s="304"/>
      <c r="CIV813" s="304"/>
      <c r="CIW813" s="304"/>
      <c r="CIX813" s="304"/>
      <c r="CIY813" s="304"/>
      <c r="CIZ813" s="304"/>
      <c r="CJA813" s="304"/>
      <c r="CJB813" s="304"/>
      <c r="CJC813" s="304"/>
      <c r="CJD813" s="304"/>
      <c r="CJE813" s="304"/>
      <c r="CJF813" s="304"/>
      <c r="CJG813" s="304"/>
      <c r="CJH813" s="304"/>
      <c r="CJI813" s="304"/>
      <c r="CJJ813" s="304"/>
      <c r="CJK813" s="304"/>
      <c r="CJL813" s="304"/>
      <c r="CJM813" s="304"/>
      <c r="CJN813" s="304"/>
      <c r="CJO813" s="304"/>
      <c r="CJP813" s="304"/>
      <c r="CJQ813" s="304"/>
      <c r="CJR813" s="304"/>
      <c r="CJS813" s="304"/>
      <c r="CJT813" s="304"/>
      <c r="CJU813" s="304"/>
      <c r="CJV813" s="304"/>
      <c r="CJW813" s="304"/>
      <c r="CJX813" s="304"/>
      <c r="CJY813" s="304"/>
      <c r="CJZ813" s="304"/>
      <c r="CKA813" s="304"/>
      <c r="CKB813" s="304"/>
      <c r="CKC813" s="304"/>
      <c r="CKD813" s="304"/>
      <c r="CKE813" s="304"/>
      <c r="CKF813" s="304"/>
      <c r="CKG813" s="304"/>
      <c r="CKH813" s="304"/>
      <c r="CKI813" s="304"/>
      <c r="CKJ813" s="304"/>
      <c r="CKK813" s="304"/>
      <c r="CKL813" s="304"/>
      <c r="CKM813" s="304"/>
      <c r="CKN813" s="304"/>
      <c r="CKO813" s="304"/>
      <c r="CKP813" s="304"/>
      <c r="CKQ813" s="304"/>
      <c r="CKR813" s="304"/>
      <c r="CKS813" s="304"/>
      <c r="CKT813" s="304"/>
      <c r="CKU813" s="304"/>
      <c r="CKV813" s="304"/>
      <c r="CKW813" s="304"/>
      <c r="CKX813" s="304"/>
      <c r="CKY813" s="304"/>
      <c r="CKZ813" s="304"/>
      <c r="CLA813" s="304"/>
      <c r="CLB813" s="304"/>
      <c r="CLC813" s="304"/>
      <c r="CLD813" s="304"/>
      <c r="CLE813" s="304"/>
      <c r="CLF813" s="304"/>
      <c r="CLG813" s="304"/>
      <c r="CLH813" s="304"/>
      <c r="CLI813" s="304"/>
      <c r="CLJ813" s="304"/>
      <c r="CLK813" s="304"/>
      <c r="CLL813" s="304"/>
      <c r="CLM813" s="304"/>
      <c r="CLN813" s="304"/>
      <c r="CLO813" s="304"/>
      <c r="CLP813" s="304"/>
      <c r="CLQ813" s="304"/>
      <c r="CLR813" s="304"/>
      <c r="CLS813" s="304"/>
      <c r="CLT813" s="304"/>
      <c r="CLU813" s="304"/>
      <c r="CLV813" s="304"/>
      <c r="CLW813" s="304"/>
      <c r="CLX813" s="304"/>
      <c r="CLY813" s="304"/>
      <c r="CLZ813" s="304"/>
      <c r="CMA813" s="304"/>
      <c r="CMB813" s="304"/>
      <c r="CMC813" s="304"/>
      <c r="CMD813" s="304"/>
      <c r="CME813" s="304"/>
      <c r="CMF813" s="304"/>
      <c r="CMG813" s="304"/>
      <c r="CMH813" s="304"/>
      <c r="CMI813" s="304"/>
      <c r="CMJ813" s="304"/>
      <c r="CMK813" s="304"/>
      <c r="CML813" s="304"/>
      <c r="CMM813" s="304"/>
      <c r="CMN813" s="304"/>
      <c r="CMO813" s="304"/>
      <c r="CMP813" s="304"/>
      <c r="CMQ813" s="304"/>
      <c r="CMR813" s="304"/>
      <c r="CMS813" s="304"/>
      <c r="CMT813" s="304"/>
      <c r="CMU813" s="304"/>
      <c r="CMV813" s="304"/>
      <c r="CMW813" s="304"/>
      <c r="CMX813" s="304"/>
      <c r="CMY813" s="304"/>
      <c r="CMZ813" s="304"/>
      <c r="CNA813" s="304"/>
      <c r="CNB813" s="304"/>
      <c r="CNC813" s="304"/>
      <c r="CND813" s="304"/>
      <c r="CNE813" s="304"/>
      <c r="CNF813" s="304"/>
      <c r="CNG813" s="304"/>
      <c r="CNH813" s="304"/>
      <c r="CNI813" s="304"/>
      <c r="CNJ813" s="304"/>
      <c r="CNK813" s="304"/>
      <c r="CNL813" s="304"/>
      <c r="CNM813" s="304"/>
      <c r="CNN813" s="304"/>
      <c r="CNO813" s="304"/>
      <c r="CNP813" s="304"/>
      <c r="CNQ813" s="304"/>
      <c r="CNR813" s="304"/>
      <c r="CNS813" s="304"/>
      <c r="CNT813" s="304"/>
      <c r="CNU813" s="304"/>
      <c r="CNV813" s="304"/>
      <c r="CNW813" s="304"/>
      <c r="CNX813" s="304"/>
      <c r="CNY813" s="304"/>
      <c r="CNZ813" s="304"/>
      <c r="COA813" s="304"/>
      <c r="COB813" s="304"/>
      <c r="COC813" s="304"/>
      <c r="COD813" s="304"/>
      <c r="COE813" s="304"/>
      <c r="COF813" s="304"/>
      <c r="COG813" s="304"/>
      <c r="COH813" s="304"/>
      <c r="COI813" s="304"/>
      <c r="COJ813" s="304"/>
      <c r="COK813" s="304"/>
      <c r="COL813" s="304"/>
      <c r="COM813" s="304"/>
      <c r="CON813" s="304"/>
      <c r="COO813" s="304"/>
      <c r="COP813" s="304"/>
      <c r="COQ813" s="304"/>
      <c r="COR813" s="304"/>
      <c r="COS813" s="304"/>
      <c r="COT813" s="304"/>
      <c r="COU813" s="304"/>
      <c r="COV813" s="304"/>
      <c r="COW813" s="304"/>
      <c r="COX813" s="304"/>
      <c r="COY813" s="304"/>
      <c r="COZ813" s="304"/>
      <c r="CPA813" s="304"/>
      <c r="CPB813" s="304"/>
      <c r="CPC813" s="304"/>
      <c r="CPD813" s="304"/>
      <c r="CPE813" s="304"/>
      <c r="CPF813" s="304"/>
      <c r="CPG813" s="304"/>
      <c r="CPH813" s="304"/>
      <c r="CPI813" s="304"/>
      <c r="CPJ813" s="304"/>
      <c r="CPK813" s="304"/>
      <c r="CPL813" s="304"/>
      <c r="CPM813" s="304"/>
      <c r="CPN813" s="304"/>
      <c r="CPO813" s="304"/>
      <c r="CPP813" s="304"/>
      <c r="CPQ813" s="304"/>
      <c r="CPR813" s="304"/>
      <c r="CPS813" s="304"/>
      <c r="CPT813" s="304"/>
      <c r="CPU813" s="304"/>
      <c r="CPV813" s="304"/>
      <c r="CPW813" s="304"/>
      <c r="CPX813" s="304"/>
      <c r="CPY813" s="304"/>
      <c r="CPZ813" s="304"/>
      <c r="CQA813" s="304"/>
      <c r="CQB813" s="304"/>
      <c r="CQC813" s="304"/>
      <c r="CQD813" s="304"/>
      <c r="CQE813" s="304"/>
      <c r="CQF813" s="304"/>
      <c r="CQG813" s="304"/>
      <c r="CQH813" s="304"/>
      <c r="CQI813" s="304"/>
      <c r="CQJ813" s="304"/>
      <c r="CQK813" s="304"/>
      <c r="CQL813" s="304"/>
      <c r="CQM813" s="304"/>
      <c r="CQN813" s="304"/>
      <c r="CQO813" s="304"/>
      <c r="CQP813" s="304"/>
      <c r="CQQ813" s="304"/>
      <c r="CQR813" s="304"/>
      <c r="CQS813" s="304"/>
      <c r="CQT813" s="304"/>
      <c r="CQU813" s="304"/>
      <c r="CQV813" s="304"/>
      <c r="CQW813" s="304"/>
      <c r="CQX813" s="304"/>
      <c r="CQY813" s="304"/>
      <c r="CQZ813" s="304"/>
      <c r="CRA813" s="304"/>
      <c r="CRB813" s="304"/>
      <c r="CRC813" s="304"/>
      <c r="CRD813" s="304"/>
      <c r="CRE813" s="304"/>
      <c r="CRF813" s="304"/>
      <c r="CRG813" s="304"/>
      <c r="CRH813" s="304"/>
      <c r="CRI813" s="304"/>
      <c r="CRJ813" s="304"/>
      <c r="CRK813" s="304"/>
      <c r="CRL813" s="304"/>
      <c r="CRM813" s="304"/>
      <c r="CRN813" s="304"/>
      <c r="CRO813" s="304"/>
      <c r="CRP813" s="304"/>
      <c r="CRQ813" s="304"/>
      <c r="CRR813" s="304"/>
      <c r="CRS813" s="304"/>
      <c r="CRT813" s="304"/>
      <c r="CRU813" s="304"/>
      <c r="CRV813" s="304"/>
      <c r="CRW813" s="304"/>
      <c r="CRX813" s="304"/>
      <c r="CRY813" s="304"/>
      <c r="CRZ813" s="304"/>
      <c r="CSA813" s="304"/>
      <c r="CSB813" s="304"/>
      <c r="CSC813" s="304"/>
      <c r="CSD813" s="304"/>
      <c r="CSE813" s="304"/>
      <c r="CSF813" s="304"/>
      <c r="CSG813" s="304"/>
      <c r="CSH813" s="304"/>
      <c r="CSI813" s="304"/>
      <c r="CSJ813" s="304"/>
      <c r="CSK813" s="304"/>
      <c r="CSL813" s="304"/>
      <c r="CSM813" s="304"/>
      <c r="CSN813" s="304"/>
      <c r="CSO813" s="304"/>
      <c r="CSP813" s="304"/>
      <c r="CSQ813" s="304"/>
      <c r="CSR813" s="304"/>
      <c r="CSS813" s="304"/>
      <c r="CST813" s="304"/>
      <c r="CSU813" s="304"/>
      <c r="CSV813" s="304"/>
      <c r="CSW813" s="304"/>
      <c r="CSX813" s="304"/>
      <c r="CSY813" s="304"/>
      <c r="CSZ813" s="304"/>
      <c r="CTA813" s="304"/>
      <c r="CTB813" s="304"/>
      <c r="CTC813" s="304"/>
      <c r="CTD813" s="304"/>
      <c r="CTE813" s="304"/>
      <c r="CTF813" s="304"/>
      <c r="CTG813" s="304"/>
      <c r="CTH813" s="304"/>
      <c r="CTI813" s="304"/>
      <c r="CTJ813" s="304"/>
      <c r="CTK813" s="304"/>
      <c r="CTL813" s="304"/>
      <c r="CTM813" s="304"/>
      <c r="CTN813" s="304"/>
      <c r="CTO813" s="304"/>
      <c r="CTP813" s="304"/>
      <c r="CTQ813" s="304"/>
      <c r="CTR813" s="304"/>
      <c r="CTS813" s="304"/>
      <c r="CTT813" s="304"/>
      <c r="CTU813" s="304"/>
      <c r="CTV813" s="304"/>
      <c r="CTW813" s="304"/>
      <c r="CTX813" s="304"/>
      <c r="CTY813" s="304"/>
      <c r="CTZ813" s="304"/>
      <c r="CUA813" s="304"/>
      <c r="CUB813" s="304"/>
      <c r="CUC813" s="304"/>
      <c r="CUD813" s="304"/>
      <c r="CUE813" s="304"/>
      <c r="CUF813" s="304"/>
      <c r="CUG813" s="304"/>
      <c r="CUH813" s="304"/>
      <c r="CUI813" s="304"/>
      <c r="CUJ813" s="304"/>
      <c r="CUK813" s="304"/>
      <c r="CUL813" s="304"/>
      <c r="CUM813" s="304"/>
      <c r="CUN813" s="304"/>
      <c r="CUO813" s="304"/>
      <c r="CUP813" s="304"/>
      <c r="CUQ813" s="304"/>
      <c r="CUR813" s="304"/>
      <c r="CUS813" s="304"/>
      <c r="CUT813" s="304"/>
      <c r="CUU813" s="304"/>
      <c r="CUV813" s="304"/>
      <c r="CUW813" s="304"/>
      <c r="CUX813" s="304"/>
      <c r="CUY813" s="304"/>
      <c r="CUZ813" s="304"/>
      <c r="CVA813" s="304"/>
      <c r="CVB813" s="304"/>
      <c r="CVC813" s="304"/>
      <c r="CVD813" s="304"/>
      <c r="CVE813" s="304"/>
      <c r="CVF813" s="304"/>
      <c r="CVG813" s="304"/>
      <c r="CVH813" s="304"/>
      <c r="CVI813" s="304"/>
      <c r="CVJ813" s="304"/>
      <c r="CVK813" s="304"/>
      <c r="CVL813" s="304"/>
      <c r="CVM813" s="304"/>
      <c r="CVN813" s="304"/>
      <c r="CVO813" s="304"/>
      <c r="CVP813" s="304"/>
      <c r="CVQ813" s="304"/>
      <c r="CVR813" s="304"/>
      <c r="CVS813" s="304"/>
      <c r="CVT813" s="304"/>
      <c r="CVU813" s="304"/>
      <c r="CVV813" s="304"/>
      <c r="CVW813" s="304"/>
      <c r="CVX813" s="304"/>
      <c r="CVY813" s="304"/>
      <c r="CVZ813" s="304"/>
      <c r="CWA813" s="304"/>
      <c r="CWB813" s="304"/>
      <c r="CWC813" s="304"/>
      <c r="CWD813" s="304"/>
      <c r="CWE813" s="304"/>
      <c r="CWF813" s="304"/>
      <c r="CWG813" s="304"/>
      <c r="CWH813" s="304"/>
      <c r="CWI813" s="304"/>
      <c r="CWJ813" s="304"/>
      <c r="CWK813" s="304"/>
      <c r="CWL813" s="304"/>
      <c r="CWM813" s="304"/>
      <c r="CWN813" s="304"/>
      <c r="CWO813" s="304"/>
      <c r="CWP813" s="304"/>
      <c r="CWQ813" s="304"/>
      <c r="CWR813" s="304"/>
      <c r="CWS813" s="304"/>
      <c r="CWT813" s="304"/>
      <c r="CWU813" s="304"/>
      <c r="CWV813" s="304"/>
      <c r="CWW813" s="304"/>
      <c r="CWX813" s="304"/>
      <c r="CWY813" s="304"/>
      <c r="CWZ813" s="304"/>
      <c r="CXA813" s="304"/>
      <c r="CXB813" s="304"/>
      <c r="CXC813" s="304"/>
      <c r="CXD813" s="304"/>
      <c r="CXE813" s="304"/>
      <c r="CXF813" s="304"/>
      <c r="CXG813" s="304"/>
      <c r="CXH813" s="304"/>
      <c r="CXI813" s="304"/>
      <c r="CXJ813" s="304"/>
      <c r="CXK813" s="304"/>
      <c r="CXL813" s="304"/>
      <c r="CXM813" s="304"/>
      <c r="CXN813" s="304"/>
      <c r="CXO813" s="304"/>
      <c r="CXP813" s="304"/>
      <c r="CXQ813" s="304"/>
      <c r="CXR813" s="304"/>
      <c r="CXS813" s="304"/>
      <c r="CXT813" s="304"/>
      <c r="CXU813" s="304"/>
      <c r="CXV813" s="304"/>
      <c r="CXW813" s="304"/>
      <c r="CXX813" s="304"/>
      <c r="CXY813" s="304"/>
      <c r="CXZ813" s="304"/>
      <c r="CYA813" s="304"/>
      <c r="CYB813" s="304"/>
      <c r="CYC813" s="304"/>
      <c r="CYD813" s="304"/>
      <c r="CYE813" s="304"/>
      <c r="CYF813" s="304"/>
      <c r="CYG813" s="304"/>
      <c r="CYH813" s="304"/>
      <c r="CYI813" s="304"/>
      <c r="CYJ813" s="304"/>
      <c r="CYK813" s="304"/>
      <c r="CYL813" s="304"/>
      <c r="CYM813" s="304"/>
      <c r="CYN813" s="304"/>
      <c r="CYO813" s="304"/>
      <c r="CYP813" s="304"/>
      <c r="CYQ813" s="304"/>
      <c r="CYR813" s="304"/>
      <c r="CYS813" s="304"/>
      <c r="CYT813" s="304"/>
      <c r="CYU813" s="304"/>
      <c r="CYV813" s="304"/>
      <c r="CYW813" s="304"/>
      <c r="CYX813" s="304"/>
      <c r="CYY813" s="304"/>
      <c r="CYZ813" s="304"/>
      <c r="CZA813" s="304"/>
      <c r="CZB813" s="304"/>
      <c r="CZC813" s="304"/>
      <c r="CZD813" s="304"/>
      <c r="CZE813" s="304"/>
      <c r="CZF813" s="304"/>
      <c r="CZG813" s="304"/>
      <c r="CZH813" s="304"/>
      <c r="CZI813" s="304"/>
      <c r="CZJ813" s="304"/>
      <c r="CZK813" s="304"/>
      <c r="CZL813" s="304"/>
      <c r="CZM813" s="304"/>
      <c r="CZN813" s="304"/>
      <c r="CZO813" s="304"/>
      <c r="CZP813" s="304"/>
      <c r="CZQ813" s="304"/>
      <c r="CZR813" s="304"/>
      <c r="CZS813" s="304"/>
      <c r="CZT813" s="304"/>
      <c r="CZU813" s="304"/>
      <c r="CZV813" s="304"/>
      <c r="CZW813" s="304"/>
      <c r="CZX813" s="304"/>
      <c r="CZY813" s="304"/>
      <c r="CZZ813" s="304"/>
      <c r="DAA813" s="304"/>
      <c r="DAB813" s="304"/>
      <c r="DAC813" s="304"/>
      <c r="DAD813" s="304"/>
      <c r="DAE813" s="304"/>
      <c r="DAF813" s="304"/>
      <c r="DAG813" s="304"/>
      <c r="DAH813" s="304"/>
      <c r="DAI813" s="304"/>
      <c r="DAJ813" s="304"/>
      <c r="DAK813" s="304"/>
      <c r="DAL813" s="304"/>
      <c r="DAM813" s="304"/>
      <c r="DAN813" s="304"/>
      <c r="DAO813" s="304"/>
      <c r="DAP813" s="304"/>
      <c r="DAQ813" s="304"/>
      <c r="DAR813" s="304"/>
      <c r="DAS813" s="304"/>
      <c r="DAT813" s="304"/>
      <c r="DAU813" s="304"/>
      <c r="DAV813" s="304"/>
      <c r="DAW813" s="304"/>
      <c r="DAX813" s="304"/>
      <c r="DAY813" s="304"/>
      <c r="DAZ813" s="304"/>
      <c r="DBA813" s="304"/>
      <c r="DBB813" s="304"/>
      <c r="DBC813" s="304"/>
      <c r="DBD813" s="304"/>
      <c r="DBE813" s="304"/>
      <c r="DBF813" s="304"/>
      <c r="DBG813" s="304"/>
      <c r="DBH813" s="304"/>
      <c r="DBI813" s="304"/>
      <c r="DBJ813" s="304"/>
      <c r="DBK813" s="304"/>
      <c r="DBL813" s="304"/>
      <c r="DBM813" s="304"/>
      <c r="DBN813" s="304"/>
      <c r="DBO813" s="304"/>
      <c r="DBP813" s="304"/>
      <c r="DBQ813" s="304"/>
      <c r="DBR813" s="304"/>
      <c r="DBS813" s="304"/>
      <c r="DBT813" s="304"/>
      <c r="DBU813" s="304"/>
      <c r="DBV813" s="304"/>
      <c r="DBW813" s="304"/>
      <c r="DBX813" s="304"/>
      <c r="DBY813" s="304"/>
      <c r="DBZ813" s="304"/>
      <c r="DCA813" s="304"/>
      <c r="DCB813" s="304"/>
      <c r="DCC813" s="304"/>
      <c r="DCD813" s="304"/>
      <c r="DCE813" s="304"/>
      <c r="DCF813" s="304"/>
      <c r="DCG813" s="304"/>
      <c r="DCH813" s="304"/>
      <c r="DCI813" s="304"/>
      <c r="DCJ813" s="304"/>
      <c r="DCK813" s="304"/>
      <c r="DCL813" s="304"/>
      <c r="DCM813" s="304"/>
      <c r="DCN813" s="304"/>
      <c r="DCO813" s="304"/>
      <c r="DCP813" s="304"/>
      <c r="DCQ813" s="304"/>
      <c r="DCR813" s="304"/>
      <c r="DCS813" s="304"/>
      <c r="DCT813" s="304"/>
      <c r="DCU813" s="304"/>
      <c r="DCV813" s="304"/>
      <c r="DCW813" s="304"/>
      <c r="DCX813" s="304"/>
      <c r="DCY813" s="304"/>
      <c r="DCZ813" s="304"/>
      <c r="DDA813" s="304"/>
      <c r="DDB813" s="304"/>
      <c r="DDC813" s="304"/>
      <c r="DDD813" s="304"/>
      <c r="DDE813" s="304"/>
      <c r="DDF813" s="304"/>
      <c r="DDG813" s="304"/>
      <c r="DDH813" s="304"/>
      <c r="DDI813" s="304"/>
      <c r="DDJ813" s="304"/>
      <c r="DDK813" s="304"/>
      <c r="DDL813" s="304"/>
      <c r="DDM813" s="304"/>
      <c r="DDN813" s="304"/>
      <c r="DDO813" s="304"/>
      <c r="DDP813" s="304"/>
      <c r="DDQ813" s="304"/>
      <c r="DDR813" s="304"/>
      <c r="DDS813" s="304"/>
      <c r="DDT813" s="304"/>
      <c r="DDU813" s="304"/>
      <c r="DDV813" s="304"/>
      <c r="DDW813" s="304"/>
      <c r="DDX813" s="304"/>
      <c r="DDY813" s="304"/>
      <c r="DDZ813" s="304"/>
      <c r="DEA813" s="304"/>
      <c r="DEB813" s="304"/>
      <c r="DEC813" s="304"/>
      <c r="DED813" s="304"/>
      <c r="DEE813" s="304"/>
      <c r="DEF813" s="304"/>
      <c r="DEG813" s="304"/>
      <c r="DEH813" s="304"/>
      <c r="DEI813" s="304"/>
      <c r="DEJ813" s="304"/>
      <c r="DEK813" s="304"/>
      <c r="DEL813" s="304"/>
      <c r="DEM813" s="304"/>
      <c r="DEN813" s="304"/>
      <c r="DEO813" s="304"/>
      <c r="DEP813" s="304"/>
      <c r="DEQ813" s="304"/>
      <c r="DER813" s="304"/>
      <c r="DES813" s="304"/>
      <c r="DET813" s="304"/>
      <c r="DEU813" s="304"/>
      <c r="DEV813" s="304"/>
      <c r="DEW813" s="304"/>
      <c r="DEX813" s="304"/>
      <c r="DEY813" s="304"/>
      <c r="DEZ813" s="304"/>
      <c r="DFA813" s="304"/>
      <c r="DFB813" s="304"/>
      <c r="DFC813" s="304"/>
      <c r="DFD813" s="304"/>
      <c r="DFE813" s="304"/>
      <c r="DFF813" s="304"/>
      <c r="DFG813" s="304"/>
      <c r="DFH813" s="304"/>
      <c r="DFI813" s="304"/>
      <c r="DFJ813" s="304"/>
      <c r="DFK813" s="304"/>
      <c r="DFL813" s="304"/>
      <c r="DFM813" s="304"/>
      <c r="DFN813" s="304"/>
      <c r="DFO813" s="304"/>
      <c r="DFP813" s="304"/>
      <c r="DFQ813" s="304"/>
      <c r="DFR813" s="304"/>
      <c r="DFS813" s="304"/>
      <c r="DFT813" s="304"/>
      <c r="DFU813" s="304"/>
      <c r="DFV813" s="304"/>
      <c r="DFW813" s="304"/>
      <c r="DFX813" s="304"/>
      <c r="DFY813" s="304"/>
      <c r="DFZ813" s="304"/>
      <c r="DGA813" s="304"/>
      <c r="DGB813" s="304"/>
      <c r="DGC813" s="304"/>
      <c r="DGD813" s="304"/>
      <c r="DGE813" s="304"/>
      <c r="DGF813" s="304"/>
      <c r="DGG813" s="304"/>
      <c r="DGH813" s="304"/>
      <c r="DGI813" s="304"/>
      <c r="DGJ813" s="304"/>
      <c r="DGK813" s="304"/>
      <c r="DGL813" s="304"/>
      <c r="DGM813" s="304"/>
      <c r="DGN813" s="304"/>
      <c r="DGO813" s="304"/>
      <c r="DGP813" s="304"/>
      <c r="DGQ813" s="304"/>
      <c r="DGR813" s="304"/>
      <c r="DGS813" s="304"/>
      <c r="DGT813" s="304"/>
      <c r="DGU813" s="304"/>
      <c r="DGV813" s="304"/>
      <c r="DGW813" s="304"/>
      <c r="DGX813" s="304"/>
      <c r="DGY813" s="304"/>
      <c r="DGZ813" s="304"/>
      <c r="DHA813" s="304"/>
      <c r="DHB813" s="304"/>
      <c r="DHC813" s="304"/>
      <c r="DHD813" s="304"/>
      <c r="DHE813" s="304"/>
      <c r="DHF813" s="304"/>
      <c r="DHG813" s="304"/>
      <c r="DHH813" s="304"/>
      <c r="DHI813" s="304"/>
      <c r="DHJ813" s="304"/>
      <c r="DHK813" s="304"/>
      <c r="DHL813" s="304"/>
      <c r="DHM813" s="304"/>
      <c r="DHN813" s="304"/>
      <c r="DHO813" s="304"/>
      <c r="DHP813" s="304"/>
      <c r="DHQ813" s="304"/>
      <c r="DHR813" s="304"/>
      <c r="DHS813" s="304"/>
      <c r="DHT813" s="304"/>
      <c r="DHU813" s="304"/>
      <c r="DHV813" s="304"/>
      <c r="DHW813" s="304"/>
      <c r="DHX813" s="304"/>
      <c r="DHY813" s="304"/>
      <c r="DHZ813" s="304"/>
      <c r="DIA813" s="304"/>
      <c r="DIB813" s="304"/>
      <c r="DIC813" s="304"/>
      <c r="DID813" s="304"/>
      <c r="DIE813" s="304"/>
      <c r="DIF813" s="304"/>
      <c r="DIG813" s="304"/>
      <c r="DIH813" s="304"/>
      <c r="DII813" s="304"/>
      <c r="DIJ813" s="304"/>
      <c r="DIK813" s="304"/>
      <c r="DIL813" s="304"/>
      <c r="DIM813" s="304"/>
      <c r="DIN813" s="304"/>
      <c r="DIO813" s="304"/>
      <c r="DIP813" s="304"/>
      <c r="DIQ813" s="304"/>
      <c r="DIR813" s="304"/>
      <c r="DIS813" s="304"/>
      <c r="DIT813" s="304"/>
      <c r="DIU813" s="304"/>
      <c r="DIV813" s="304"/>
      <c r="DIW813" s="304"/>
      <c r="DIX813" s="304"/>
      <c r="DIY813" s="304"/>
      <c r="DIZ813" s="304"/>
      <c r="DJA813" s="304"/>
      <c r="DJB813" s="304"/>
      <c r="DJC813" s="304"/>
      <c r="DJD813" s="304"/>
      <c r="DJE813" s="304"/>
      <c r="DJF813" s="304"/>
      <c r="DJG813" s="304"/>
      <c r="DJH813" s="304"/>
      <c r="DJI813" s="304"/>
      <c r="DJJ813" s="304"/>
      <c r="DJK813" s="304"/>
      <c r="DJL813" s="304"/>
      <c r="DJM813" s="304"/>
      <c r="DJN813" s="304"/>
      <c r="DJO813" s="304"/>
      <c r="DJP813" s="304"/>
      <c r="DJQ813" s="304"/>
      <c r="DJR813" s="304"/>
      <c r="DJS813" s="304"/>
      <c r="DJT813" s="304"/>
      <c r="DJU813" s="304"/>
      <c r="DJV813" s="304"/>
      <c r="DJW813" s="304"/>
      <c r="DJX813" s="304"/>
      <c r="DJY813" s="304"/>
      <c r="DJZ813" s="304"/>
      <c r="DKA813" s="304"/>
      <c r="DKB813" s="304"/>
      <c r="DKC813" s="304"/>
      <c r="DKD813" s="304"/>
      <c r="DKE813" s="304"/>
      <c r="DKF813" s="304"/>
      <c r="DKG813" s="304"/>
      <c r="DKH813" s="304"/>
      <c r="DKI813" s="304"/>
      <c r="DKJ813" s="304"/>
      <c r="DKK813" s="304"/>
      <c r="DKL813" s="304"/>
      <c r="DKM813" s="304"/>
      <c r="DKN813" s="304"/>
      <c r="DKO813" s="304"/>
      <c r="DKP813" s="304"/>
      <c r="DKQ813" s="304"/>
      <c r="DKR813" s="304"/>
      <c r="DKS813" s="304"/>
      <c r="DKT813" s="304"/>
      <c r="DKU813" s="304"/>
      <c r="DKV813" s="304"/>
      <c r="DKW813" s="304"/>
      <c r="DKX813" s="304"/>
      <c r="DKY813" s="304"/>
      <c r="DKZ813" s="304"/>
      <c r="DLA813" s="304"/>
      <c r="DLB813" s="304"/>
      <c r="DLC813" s="304"/>
      <c r="DLD813" s="304"/>
      <c r="DLE813" s="304"/>
      <c r="DLF813" s="304"/>
      <c r="DLG813" s="304"/>
      <c r="DLH813" s="304"/>
      <c r="DLI813" s="304"/>
      <c r="DLJ813" s="304"/>
      <c r="DLK813" s="304"/>
      <c r="DLL813" s="304"/>
      <c r="DLM813" s="304"/>
      <c r="DLN813" s="304"/>
      <c r="DLO813" s="304"/>
      <c r="DLP813" s="304"/>
      <c r="DLQ813" s="304"/>
      <c r="DLR813" s="304"/>
      <c r="DLS813" s="304"/>
      <c r="DLT813" s="304"/>
      <c r="DLU813" s="304"/>
      <c r="DLV813" s="304"/>
      <c r="DLW813" s="304"/>
      <c r="DLX813" s="304"/>
      <c r="DLY813" s="304"/>
      <c r="DLZ813" s="304"/>
      <c r="DMA813" s="304"/>
      <c r="DMB813" s="304"/>
      <c r="DMC813" s="304"/>
      <c r="DMD813" s="304"/>
      <c r="DME813" s="304"/>
      <c r="DMF813" s="304"/>
      <c r="DMG813" s="304"/>
      <c r="DMH813" s="304"/>
      <c r="DMI813" s="304"/>
      <c r="DMJ813" s="304"/>
      <c r="DMK813" s="304"/>
      <c r="DML813" s="304"/>
      <c r="DMM813" s="304"/>
      <c r="DMN813" s="304"/>
      <c r="DMO813" s="304"/>
      <c r="DMP813" s="304"/>
      <c r="DMQ813" s="304"/>
      <c r="DMR813" s="304"/>
      <c r="DMS813" s="304"/>
      <c r="DMT813" s="304"/>
      <c r="DMU813" s="304"/>
      <c r="DMV813" s="304"/>
      <c r="DMW813" s="304"/>
      <c r="DMX813" s="304"/>
      <c r="DMY813" s="304"/>
      <c r="DMZ813" s="304"/>
      <c r="DNA813" s="304"/>
      <c r="DNB813" s="304"/>
      <c r="DNC813" s="304"/>
      <c r="DND813" s="304"/>
      <c r="DNE813" s="304"/>
      <c r="DNF813" s="304"/>
      <c r="DNG813" s="304"/>
      <c r="DNH813" s="304"/>
      <c r="DNI813" s="304"/>
      <c r="DNJ813" s="304"/>
      <c r="DNK813" s="304"/>
      <c r="DNL813" s="304"/>
      <c r="DNM813" s="304"/>
      <c r="DNN813" s="304"/>
      <c r="DNO813" s="304"/>
      <c r="DNP813" s="304"/>
      <c r="DNQ813" s="304"/>
      <c r="DNR813" s="304"/>
      <c r="DNS813" s="304"/>
      <c r="DNT813" s="304"/>
      <c r="DNU813" s="304"/>
      <c r="DNV813" s="304"/>
      <c r="DNW813" s="304"/>
      <c r="DNX813" s="304"/>
      <c r="DNY813" s="304"/>
      <c r="DNZ813" s="304"/>
      <c r="DOA813" s="304"/>
      <c r="DOB813" s="304"/>
      <c r="DOC813" s="304"/>
      <c r="DOD813" s="304"/>
      <c r="DOE813" s="304"/>
      <c r="DOF813" s="304"/>
      <c r="DOG813" s="304"/>
      <c r="DOH813" s="304"/>
      <c r="DOI813" s="304"/>
      <c r="DOJ813" s="304"/>
      <c r="DOK813" s="304"/>
      <c r="DOL813" s="304"/>
      <c r="DOM813" s="304"/>
      <c r="DON813" s="304"/>
      <c r="DOO813" s="304"/>
      <c r="DOP813" s="304"/>
      <c r="DOQ813" s="304"/>
      <c r="DOR813" s="304"/>
      <c r="DOS813" s="304"/>
      <c r="DOT813" s="304"/>
      <c r="DOU813" s="304"/>
      <c r="DOV813" s="304"/>
      <c r="DOW813" s="304"/>
      <c r="DOX813" s="304"/>
      <c r="DOY813" s="304"/>
      <c r="DOZ813" s="304"/>
      <c r="DPA813" s="304"/>
      <c r="DPB813" s="304"/>
      <c r="DPC813" s="304"/>
      <c r="DPD813" s="304"/>
      <c r="DPE813" s="304"/>
      <c r="DPF813" s="304"/>
      <c r="DPG813" s="304"/>
      <c r="DPH813" s="304"/>
      <c r="DPI813" s="304"/>
      <c r="DPJ813" s="304"/>
      <c r="DPK813" s="304"/>
      <c r="DPL813" s="304"/>
      <c r="DPM813" s="304"/>
      <c r="DPN813" s="304"/>
      <c r="DPO813" s="304"/>
      <c r="DPP813" s="304"/>
      <c r="DPQ813" s="304"/>
      <c r="DPR813" s="304"/>
      <c r="DPS813" s="304"/>
      <c r="DPT813" s="304"/>
      <c r="DPU813" s="304"/>
      <c r="DPV813" s="304"/>
      <c r="DPW813" s="304"/>
      <c r="DPX813" s="304"/>
      <c r="DPY813" s="304"/>
      <c r="DPZ813" s="304"/>
      <c r="DQA813" s="304"/>
      <c r="DQB813" s="304"/>
      <c r="DQC813" s="304"/>
      <c r="DQD813" s="304"/>
      <c r="DQE813" s="304"/>
      <c r="DQF813" s="304"/>
      <c r="DQG813" s="304"/>
      <c r="DQH813" s="304"/>
      <c r="DQI813" s="304"/>
      <c r="DQJ813" s="304"/>
      <c r="DQK813" s="304"/>
      <c r="DQL813" s="304"/>
      <c r="DQM813" s="304"/>
      <c r="DQN813" s="304"/>
      <c r="DQO813" s="304"/>
      <c r="DQP813" s="304"/>
      <c r="DQQ813" s="304"/>
      <c r="DQR813" s="304"/>
      <c r="DQS813" s="304"/>
      <c r="DQT813" s="304"/>
      <c r="DQU813" s="304"/>
      <c r="DQV813" s="304"/>
      <c r="DQW813" s="304"/>
      <c r="DQX813" s="304"/>
      <c r="DQY813" s="304"/>
      <c r="DQZ813" s="304"/>
      <c r="DRA813" s="304"/>
      <c r="DRB813" s="304"/>
      <c r="DRC813" s="304"/>
      <c r="DRD813" s="304"/>
      <c r="DRE813" s="304"/>
      <c r="DRF813" s="304"/>
      <c r="DRG813" s="304"/>
      <c r="DRH813" s="304"/>
      <c r="DRI813" s="304"/>
      <c r="DRJ813" s="304"/>
      <c r="DRK813" s="304"/>
      <c r="DRL813" s="304"/>
      <c r="DRM813" s="304"/>
      <c r="DRN813" s="304"/>
      <c r="DRO813" s="304"/>
      <c r="DRP813" s="304"/>
      <c r="DRQ813" s="304"/>
      <c r="DRR813" s="304"/>
      <c r="DRS813" s="304"/>
      <c r="DRT813" s="304"/>
      <c r="DRU813" s="304"/>
      <c r="DRV813" s="304"/>
      <c r="DRW813" s="304"/>
      <c r="DRX813" s="304"/>
      <c r="DRY813" s="304"/>
      <c r="DRZ813" s="304"/>
      <c r="DSA813" s="304"/>
      <c r="DSB813" s="304"/>
      <c r="DSC813" s="304"/>
      <c r="DSD813" s="304"/>
      <c r="DSE813" s="304"/>
      <c r="DSF813" s="304"/>
      <c r="DSG813" s="304"/>
      <c r="DSH813" s="304"/>
      <c r="DSI813" s="304"/>
      <c r="DSJ813" s="304"/>
      <c r="DSK813" s="304"/>
      <c r="DSL813" s="304"/>
      <c r="DSM813" s="304"/>
      <c r="DSN813" s="304"/>
      <c r="DSO813" s="304"/>
      <c r="DSP813" s="304"/>
      <c r="DSQ813" s="304"/>
      <c r="DSR813" s="304"/>
      <c r="DSS813" s="304"/>
      <c r="DST813" s="304"/>
      <c r="DSU813" s="304"/>
      <c r="DSV813" s="304"/>
      <c r="DSW813" s="304"/>
      <c r="DSX813" s="304"/>
      <c r="DSY813" s="304"/>
      <c r="DSZ813" s="304"/>
      <c r="DTA813" s="304"/>
      <c r="DTB813" s="304"/>
      <c r="DTC813" s="304"/>
      <c r="DTD813" s="304"/>
      <c r="DTE813" s="304"/>
      <c r="DTF813" s="304"/>
      <c r="DTG813" s="304"/>
      <c r="DTH813" s="304"/>
      <c r="DTI813" s="304"/>
      <c r="DTJ813" s="304"/>
      <c r="DTK813" s="304"/>
      <c r="DTL813" s="304"/>
      <c r="DTM813" s="304"/>
      <c r="DTN813" s="304"/>
      <c r="DTO813" s="304"/>
      <c r="DTP813" s="304"/>
      <c r="DTQ813" s="304"/>
      <c r="DTR813" s="304"/>
      <c r="DTS813" s="304"/>
      <c r="DTT813" s="304"/>
      <c r="DTU813" s="304"/>
      <c r="DTV813" s="304"/>
      <c r="DTW813" s="304"/>
      <c r="DTX813" s="304"/>
      <c r="DTY813" s="304"/>
      <c r="DTZ813" s="304"/>
      <c r="DUA813" s="304"/>
      <c r="DUB813" s="304"/>
      <c r="DUC813" s="304"/>
      <c r="DUD813" s="304"/>
      <c r="DUE813" s="304"/>
      <c r="DUF813" s="304"/>
      <c r="DUG813" s="304"/>
      <c r="DUH813" s="304"/>
      <c r="DUI813" s="304"/>
      <c r="DUJ813" s="304"/>
      <c r="DUK813" s="304"/>
      <c r="DUL813" s="304"/>
      <c r="DUM813" s="304"/>
      <c r="DUN813" s="304"/>
      <c r="DUO813" s="304"/>
      <c r="DUP813" s="304"/>
      <c r="DUQ813" s="304"/>
      <c r="DUR813" s="304"/>
      <c r="DUS813" s="304"/>
      <c r="DUT813" s="304"/>
      <c r="DUU813" s="304"/>
      <c r="DUV813" s="304"/>
      <c r="DUW813" s="304"/>
      <c r="DUX813" s="304"/>
      <c r="DUY813" s="304"/>
      <c r="DUZ813" s="304"/>
      <c r="DVA813" s="304"/>
      <c r="DVB813" s="304"/>
      <c r="DVC813" s="304"/>
      <c r="DVD813" s="304"/>
      <c r="DVE813" s="304"/>
      <c r="DVF813" s="304"/>
      <c r="DVG813" s="304"/>
      <c r="DVH813" s="304"/>
      <c r="DVI813" s="304"/>
      <c r="DVJ813" s="304"/>
      <c r="DVK813" s="304"/>
      <c r="DVL813" s="304"/>
      <c r="DVM813" s="304"/>
      <c r="DVN813" s="304"/>
      <c r="DVO813" s="304"/>
      <c r="DVP813" s="304"/>
      <c r="DVQ813" s="304"/>
      <c r="DVR813" s="304"/>
      <c r="DVS813" s="304"/>
      <c r="DVT813" s="304"/>
      <c r="DVU813" s="304"/>
      <c r="DVV813" s="304"/>
      <c r="DVW813" s="304"/>
      <c r="DVX813" s="304"/>
      <c r="DVY813" s="304"/>
      <c r="DVZ813" s="304"/>
      <c r="DWA813" s="304"/>
      <c r="DWB813" s="304"/>
      <c r="DWC813" s="304"/>
      <c r="DWD813" s="304"/>
      <c r="DWE813" s="304"/>
      <c r="DWF813" s="304"/>
      <c r="DWG813" s="304"/>
      <c r="DWH813" s="304"/>
      <c r="DWI813" s="304"/>
      <c r="DWJ813" s="304"/>
      <c r="DWK813" s="304"/>
      <c r="DWL813" s="304"/>
      <c r="DWM813" s="304"/>
      <c r="DWN813" s="304"/>
      <c r="DWO813" s="304"/>
      <c r="DWP813" s="304"/>
      <c r="DWQ813" s="304"/>
      <c r="DWR813" s="304"/>
      <c r="DWS813" s="304"/>
      <c r="DWT813" s="304"/>
      <c r="DWU813" s="304"/>
      <c r="DWV813" s="304"/>
      <c r="DWW813" s="304"/>
      <c r="DWX813" s="304"/>
      <c r="DWY813" s="304"/>
      <c r="DWZ813" s="304"/>
      <c r="DXA813" s="304"/>
      <c r="DXB813" s="304"/>
      <c r="DXC813" s="304"/>
      <c r="DXD813" s="304"/>
      <c r="DXE813" s="304"/>
      <c r="DXF813" s="304"/>
      <c r="DXG813" s="304"/>
      <c r="DXH813" s="304"/>
      <c r="DXI813" s="304"/>
      <c r="DXJ813" s="304"/>
      <c r="DXK813" s="304"/>
      <c r="DXL813" s="304"/>
      <c r="DXM813" s="304"/>
      <c r="DXN813" s="304"/>
      <c r="DXO813" s="304"/>
      <c r="DXP813" s="304"/>
      <c r="DXQ813" s="304"/>
      <c r="DXR813" s="304"/>
      <c r="DXS813" s="304"/>
      <c r="DXT813" s="304"/>
      <c r="DXU813" s="304"/>
      <c r="DXV813" s="304"/>
      <c r="DXW813" s="304"/>
      <c r="DXX813" s="304"/>
      <c r="DXY813" s="304"/>
      <c r="DXZ813" s="304"/>
      <c r="DYA813" s="304"/>
      <c r="DYB813" s="304"/>
      <c r="DYC813" s="304"/>
      <c r="DYD813" s="304"/>
      <c r="DYE813" s="304"/>
      <c r="DYF813" s="304"/>
      <c r="DYG813" s="304"/>
      <c r="DYH813" s="304"/>
      <c r="DYI813" s="304"/>
      <c r="DYJ813" s="304"/>
      <c r="DYK813" s="304"/>
      <c r="DYL813" s="304"/>
      <c r="DYM813" s="304"/>
      <c r="DYN813" s="304"/>
      <c r="DYO813" s="304"/>
      <c r="DYP813" s="304"/>
      <c r="DYQ813" s="304"/>
      <c r="DYR813" s="304"/>
      <c r="DYS813" s="304"/>
      <c r="DYT813" s="304"/>
      <c r="DYU813" s="304"/>
      <c r="DYV813" s="304"/>
      <c r="DYW813" s="304"/>
      <c r="DYX813" s="304"/>
      <c r="DYY813" s="304"/>
      <c r="DYZ813" s="304"/>
      <c r="DZA813" s="304"/>
      <c r="DZB813" s="304"/>
      <c r="DZC813" s="304"/>
      <c r="DZD813" s="304"/>
      <c r="DZE813" s="304"/>
      <c r="DZF813" s="304"/>
      <c r="DZG813" s="304"/>
      <c r="DZH813" s="304"/>
      <c r="DZI813" s="304"/>
      <c r="DZJ813" s="304"/>
      <c r="DZK813" s="304"/>
      <c r="DZL813" s="304"/>
      <c r="DZM813" s="304"/>
      <c r="DZN813" s="304"/>
      <c r="DZO813" s="304"/>
      <c r="DZP813" s="304"/>
      <c r="DZQ813" s="304"/>
      <c r="DZR813" s="304"/>
      <c r="DZS813" s="304"/>
      <c r="DZT813" s="304"/>
      <c r="DZU813" s="304"/>
      <c r="DZV813" s="304"/>
      <c r="DZW813" s="304"/>
      <c r="DZX813" s="304"/>
      <c r="DZY813" s="304"/>
      <c r="DZZ813" s="304"/>
      <c r="EAA813" s="304"/>
      <c r="EAB813" s="304"/>
      <c r="EAC813" s="304"/>
      <c r="EAD813" s="304"/>
      <c r="EAE813" s="304"/>
      <c r="EAF813" s="304"/>
      <c r="EAG813" s="304"/>
      <c r="EAH813" s="304"/>
      <c r="EAI813" s="304"/>
      <c r="EAJ813" s="304"/>
      <c r="EAK813" s="304"/>
      <c r="EAL813" s="304"/>
      <c r="EAM813" s="304"/>
      <c r="EAN813" s="304"/>
      <c r="EAO813" s="304"/>
      <c r="EAP813" s="304"/>
      <c r="EAQ813" s="304"/>
      <c r="EAR813" s="304"/>
      <c r="EAS813" s="304"/>
      <c r="EAT813" s="304"/>
      <c r="EAU813" s="304"/>
      <c r="EAV813" s="304"/>
      <c r="EAW813" s="304"/>
      <c r="EAX813" s="304"/>
      <c r="EAY813" s="304"/>
      <c r="EAZ813" s="304"/>
      <c r="EBA813" s="304"/>
      <c r="EBB813" s="304"/>
      <c r="EBC813" s="304"/>
      <c r="EBD813" s="304"/>
      <c r="EBE813" s="304"/>
      <c r="EBF813" s="304"/>
      <c r="EBG813" s="304"/>
      <c r="EBH813" s="304"/>
      <c r="EBI813" s="304"/>
      <c r="EBJ813" s="304"/>
      <c r="EBK813" s="304"/>
      <c r="EBL813" s="304"/>
      <c r="EBM813" s="304"/>
      <c r="EBN813" s="304"/>
      <c r="EBO813" s="304"/>
      <c r="EBP813" s="304"/>
      <c r="EBQ813" s="304"/>
      <c r="EBR813" s="304"/>
      <c r="EBS813" s="304"/>
      <c r="EBT813" s="304"/>
      <c r="EBU813" s="304"/>
      <c r="EBV813" s="304"/>
      <c r="EBW813" s="304"/>
      <c r="EBX813" s="304"/>
      <c r="EBY813" s="304"/>
      <c r="EBZ813" s="304"/>
      <c r="ECA813" s="304"/>
      <c r="ECB813" s="304"/>
      <c r="ECC813" s="304"/>
      <c r="ECD813" s="304"/>
      <c r="ECE813" s="304"/>
      <c r="ECF813" s="304"/>
      <c r="ECG813" s="304"/>
      <c r="ECH813" s="304"/>
      <c r="ECI813" s="304"/>
      <c r="ECJ813" s="304"/>
      <c r="ECK813" s="304"/>
      <c r="ECL813" s="304"/>
      <c r="ECM813" s="304"/>
      <c r="ECN813" s="304"/>
      <c r="ECO813" s="304"/>
      <c r="ECP813" s="304"/>
      <c r="ECQ813" s="304"/>
      <c r="ECR813" s="304"/>
      <c r="ECS813" s="304"/>
      <c r="ECT813" s="304"/>
      <c r="ECU813" s="304"/>
      <c r="ECV813" s="304"/>
      <c r="ECW813" s="304"/>
      <c r="ECX813" s="304"/>
      <c r="ECY813" s="304"/>
      <c r="ECZ813" s="304"/>
      <c r="EDA813" s="304"/>
      <c r="EDB813" s="304"/>
      <c r="EDC813" s="304"/>
      <c r="EDD813" s="304"/>
      <c r="EDE813" s="304"/>
      <c r="EDF813" s="304"/>
      <c r="EDG813" s="304"/>
      <c r="EDH813" s="304"/>
      <c r="EDI813" s="304"/>
      <c r="EDJ813" s="304"/>
      <c r="EDK813" s="304"/>
      <c r="EDL813" s="304"/>
      <c r="EDM813" s="304"/>
      <c r="EDN813" s="304"/>
      <c r="EDO813" s="304"/>
      <c r="EDP813" s="304"/>
      <c r="EDQ813" s="304"/>
      <c r="EDR813" s="304"/>
      <c r="EDS813" s="304"/>
      <c r="EDT813" s="304"/>
      <c r="EDU813" s="304"/>
      <c r="EDV813" s="304"/>
      <c r="EDW813" s="304"/>
      <c r="EDX813" s="304"/>
      <c r="EDY813" s="304"/>
      <c r="EDZ813" s="304"/>
      <c r="EEA813" s="304"/>
      <c r="EEB813" s="304"/>
      <c r="EEC813" s="304"/>
      <c r="EED813" s="304"/>
      <c r="EEE813" s="304"/>
      <c r="EEF813" s="304"/>
      <c r="EEG813" s="304"/>
      <c r="EEH813" s="304"/>
      <c r="EEI813" s="304"/>
      <c r="EEJ813" s="304"/>
      <c r="EEK813" s="304"/>
      <c r="EEL813" s="304"/>
      <c r="EEM813" s="304"/>
      <c r="EEN813" s="304"/>
      <c r="EEO813" s="304"/>
      <c r="EEP813" s="304"/>
      <c r="EEQ813" s="304"/>
      <c r="EER813" s="304"/>
      <c r="EES813" s="304"/>
      <c r="EET813" s="304"/>
      <c r="EEU813" s="304"/>
      <c r="EEV813" s="304"/>
      <c r="EEW813" s="304"/>
      <c r="EEX813" s="304"/>
      <c r="EEY813" s="304"/>
      <c r="EEZ813" s="304"/>
      <c r="EFA813" s="304"/>
      <c r="EFB813" s="304"/>
      <c r="EFC813" s="304"/>
      <c r="EFD813" s="304"/>
      <c r="EFE813" s="304"/>
      <c r="EFF813" s="304"/>
      <c r="EFG813" s="304"/>
      <c r="EFH813" s="304"/>
      <c r="EFI813" s="304"/>
      <c r="EFJ813" s="304"/>
      <c r="EFK813" s="304"/>
      <c r="EFL813" s="304"/>
      <c r="EFM813" s="304"/>
      <c r="EFN813" s="304"/>
      <c r="EFO813" s="304"/>
      <c r="EFP813" s="304"/>
      <c r="EFQ813" s="304"/>
      <c r="EFR813" s="304"/>
      <c r="EFS813" s="304"/>
      <c r="EFT813" s="304"/>
      <c r="EFU813" s="304"/>
      <c r="EFV813" s="304"/>
      <c r="EFW813" s="304"/>
      <c r="EFX813" s="304"/>
      <c r="EFY813" s="304"/>
      <c r="EFZ813" s="304"/>
      <c r="EGA813" s="304"/>
      <c r="EGB813" s="304"/>
      <c r="EGC813" s="304"/>
      <c r="EGD813" s="304"/>
      <c r="EGE813" s="304"/>
      <c r="EGF813" s="304"/>
      <c r="EGG813" s="304"/>
      <c r="EGH813" s="304"/>
      <c r="EGI813" s="304"/>
      <c r="EGJ813" s="304"/>
      <c r="EGK813" s="304"/>
      <c r="EGL813" s="304"/>
      <c r="EGM813" s="304"/>
      <c r="EGN813" s="304"/>
      <c r="EGO813" s="304"/>
      <c r="EGP813" s="304"/>
      <c r="EGQ813" s="304"/>
      <c r="EGR813" s="304"/>
      <c r="EGS813" s="304"/>
      <c r="EGT813" s="304"/>
      <c r="EGU813" s="304"/>
      <c r="EGV813" s="304"/>
      <c r="EGW813" s="304"/>
      <c r="EGX813" s="304"/>
      <c r="EGY813" s="304"/>
      <c r="EGZ813" s="304"/>
      <c r="EHA813" s="304"/>
      <c r="EHB813" s="304"/>
      <c r="EHC813" s="304"/>
      <c r="EHD813" s="304"/>
      <c r="EHE813" s="304"/>
      <c r="EHF813" s="304"/>
      <c r="EHG813" s="304"/>
      <c r="EHH813" s="304"/>
      <c r="EHI813" s="304"/>
      <c r="EHJ813" s="304"/>
      <c r="EHK813" s="304"/>
      <c r="EHL813" s="304"/>
      <c r="EHM813" s="304"/>
      <c r="EHN813" s="304"/>
      <c r="EHO813" s="304"/>
      <c r="EHP813" s="304"/>
      <c r="EHQ813" s="304"/>
      <c r="EHR813" s="304"/>
      <c r="EHS813" s="304"/>
      <c r="EHT813" s="304"/>
      <c r="EHU813" s="304"/>
      <c r="EHV813" s="304"/>
      <c r="EHW813" s="304"/>
      <c r="EHX813" s="304"/>
      <c r="EHY813" s="304"/>
      <c r="EHZ813" s="304"/>
      <c r="EIA813" s="304"/>
      <c r="EIB813" s="304"/>
      <c r="EIC813" s="304"/>
      <c r="EID813" s="304"/>
      <c r="EIE813" s="304"/>
      <c r="EIF813" s="304"/>
      <c r="EIG813" s="304"/>
      <c r="EIH813" s="304"/>
      <c r="EII813" s="304"/>
      <c r="EIJ813" s="304"/>
      <c r="EIK813" s="304"/>
      <c r="EIL813" s="304"/>
      <c r="EIM813" s="304"/>
      <c r="EIN813" s="304"/>
      <c r="EIO813" s="304"/>
      <c r="EIP813" s="304"/>
      <c r="EIQ813" s="304"/>
      <c r="EIR813" s="304"/>
      <c r="EIS813" s="304"/>
      <c r="EIT813" s="304"/>
      <c r="EIU813" s="304"/>
      <c r="EIV813" s="304"/>
      <c r="EIW813" s="304"/>
      <c r="EIX813" s="304"/>
      <c r="EIY813" s="304"/>
      <c r="EIZ813" s="304"/>
      <c r="EJA813" s="304"/>
      <c r="EJB813" s="304"/>
      <c r="EJC813" s="304"/>
      <c r="EJD813" s="304"/>
      <c r="EJE813" s="304"/>
      <c r="EJF813" s="304"/>
      <c r="EJG813" s="304"/>
      <c r="EJH813" s="304"/>
      <c r="EJI813" s="304"/>
      <c r="EJJ813" s="304"/>
      <c r="EJK813" s="304"/>
      <c r="EJL813" s="304"/>
      <c r="EJM813" s="304"/>
      <c r="EJN813" s="304"/>
      <c r="EJO813" s="304"/>
      <c r="EJP813" s="304"/>
      <c r="EJQ813" s="304"/>
      <c r="EJR813" s="304"/>
      <c r="EJS813" s="304"/>
      <c r="EJT813" s="304"/>
      <c r="EJU813" s="304"/>
      <c r="EJV813" s="304"/>
      <c r="EJW813" s="304"/>
      <c r="EJX813" s="304"/>
      <c r="EJY813" s="304"/>
      <c r="EJZ813" s="304"/>
      <c r="EKA813" s="304"/>
      <c r="EKB813" s="304"/>
      <c r="EKC813" s="304"/>
      <c r="EKD813" s="304"/>
      <c r="EKE813" s="304"/>
      <c r="EKF813" s="304"/>
      <c r="EKG813" s="304"/>
      <c r="EKH813" s="304"/>
      <c r="EKI813" s="304"/>
      <c r="EKJ813" s="304"/>
      <c r="EKK813" s="304"/>
      <c r="EKL813" s="304"/>
      <c r="EKM813" s="304"/>
      <c r="EKN813" s="304"/>
      <c r="EKO813" s="304"/>
      <c r="EKP813" s="304"/>
      <c r="EKQ813" s="304"/>
      <c r="EKR813" s="304"/>
      <c r="EKS813" s="304"/>
      <c r="EKT813" s="304"/>
      <c r="EKU813" s="304"/>
      <c r="EKV813" s="304"/>
      <c r="EKW813" s="304"/>
      <c r="EKX813" s="304"/>
      <c r="EKY813" s="304"/>
      <c r="EKZ813" s="304"/>
      <c r="ELA813" s="304"/>
      <c r="ELB813" s="304"/>
      <c r="ELC813" s="304"/>
      <c r="ELD813" s="304"/>
      <c r="ELE813" s="304"/>
      <c r="ELF813" s="304"/>
      <c r="ELG813" s="304"/>
      <c r="ELH813" s="304"/>
      <c r="ELI813" s="304"/>
      <c r="ELJ813" s="304"/>
      <c r="ELK813" s="304"/>
      <c r="ELL813" s="304"/>
      <c r="ELM813" s="304"/>
      <c r="ELN813" s="304"/>
      <c r="ELO813" s="304"/>
      <c r="ELP813" s="304"/>
      <c r="ELQ813" s="304"/>
      <c r="ELR813" s="304"/>
      <c r="ELS813" s="304"/>
      <c r="ELT813" s="304"/>
      <c r="ELU813" s="304"/>
    </row>
    <row r="814" spans="1:341 1271:3713" s="279" customFormat="1">
      <c r="B814" s="305" t="s">
        <v>775</v>
      </c>
      <c r="C814" s="521">
        <v>0.16500000000000001</v>
      </c>
      <c r="D814" s="167" t="s">
        <v>784</v>
      </c>
      <c r="E814" s="167" t="s">
        <v>756</v>
      </c>
      <c r="S814" s="421"/>
      <c r="T814" s="453"/>
      <c r="U814" s="304"/>
      <c r="V814" s="304"/>
      <c r="W814" s="304"/>
      <c r="X814" s="304"/>
      <c r="Y814" s="304"/>
      <c r="Z814" s="304"/>
      <c r="AA814" s="304"/>
      <c r="AB814" s="304"/>
      <c r="AC814" s="304"/>
      <c r="AD814" s="304"/>
      <c r="AE814" s="304"/>
      <c r="AF814" s="304"/>
      <c r="AG814" s="304"/>
      <c r="AH814" s="304"/>
      <c r="AI814" s="304"/>
      <c r="AJ814" s="304"/>
      <c r="AK814" s="304"/>
      <c r="AL814" s="304"/>
      <c r="AM814" s="304"/>
      <c r="AN814" s="304"/>
      <c r="AO814" s="304"/>
      <c r="AP814" s="304"/>
      <c r="AQ814" s="304"/>
      <c r="AR814" s="304"/>
      <c r="AS814" s="304"/>
      <c r="AT814" s="304"/>
      <c r="AU814" s="304"/>
      <c r="AV814" s="304"/>
      <c r="AW814" s="304"/>
      <c r="AX814" s="304"/>
      <c r="AY814" s="304"/>
      <c r="AZ814" s="304"/>
      <c r="BA814" s="304"/>
      <c r="BB814" s="304"/>
      <c r="BC814" s="304"/>
      <c r="BD814" s="304"/>
      <c r="BE814" s="304"/>
      <c r="BF814" s="304"/>
      <c r="BG814" s="304"/>
      <c r="BH814" s="304"/>
      <c r="BI814" s="304"/>
      <c r="BJ814" s="304"/>
      <c r="BK814" s="304"/>
      <c r="BL814" s="304"/>
      <c r="BM814" s="304"/>
      <c r="BN814" s="304"/>
      <c r="BO814" s="304"/>
      <c r="BP814" s="304"/>
      <c r="BQ814" s="304"/>
      <c r="BR814" s="304"/>
      <c r="BS814" s="304"/>
      <c r="BT814" s="304"/>
      <c r="BU814" s="304"/>
      <c r="BV814" s="304"/>
      <c r="BW814" s="304"/>
      <c r="BX814" s="304"/>
      <c r="BY814" s="304"/>
      <c r="BZ814" s="304"/>
      <c r="CA814" s="304"/>
      <c r="CB814" s="304"/>
      <c r="CC814" s="304"/>
      <c r="CD814" s="304"/>
      <c r="CE814" s="304"/>
      <c r="CF814" s="304"/>
      <c r="CG814" s="304"/>
      <c r="CH814" s="304"/>
      <c r="CI814" s="304"/>
      <c r="CJ814" s="304"/>
      <c r="CK814" s="304"/>
      <c r="CL814" s="304"/>
      <c r="CM814" s="304"/>
      <c r="CN814" s="304"/>
      <c r="CO814" s="304"/>
      <c r="CP814" s="304"/>
      <c r="CQ814" s="304"/>
      <c r="CR814" s="304"/>
      <c r="CS814" s="304"/>
      <c r="CT814" s="304"/>
      <c r="CU814" s="304"/>
      <c r="CV814" s="304"/>
      <c r="CW814" s="304"/>
      <c r="CX814" s="304"/>
      <c r="CY814" s="304"/>
      <c r="CZ814" s="304"/>
      <c r="DA814" s="304"/>
      <c r="DB814" s="304"/>
      <c r="DC814" s="304"/>
      <c r="DD814" s="304"/>
      <c r="DE814" s="304"/>
      <c r="DF814" s="304"/>
      <c r="DG814" s="304"/>
      <c r="DH814" s="304"/>
      <c r="DI814" s="304"/>
      <c r="DJ814" s="304"/>
      <c r="DK814" s="304"/>
      <c r="DL814" s="304"/>
      <c r="DM814" s="304"/>
      <c r="DN814" s="304"/>
      <c r="DO814" s="304"/>
      <c r="DP814" s="304"/>
      <c r="DQ814" s="304"/>
      <c r="DR814" s="304"/>
      <c r="DS814" s="304"/>
      <c r="DT814" s="304"/>
      <c r="DU814" s="304"/>
      <c r="DV814" s="304"/>
      <c r="DW814" s="304"/>
      <c r="DX814" s="304"/>
      <c r="DY814" s="304"/>
      <c r="DZ814" s="304"/>
      <c r="EA814" s="304"/>
      <c r="EB814" s="304"/>
      <c r="EC814" s="304"/>
      <c r="ED814" s="304"/>
      <c r="EE814" s="304"/>
      <c r="EF814" s="304"/>
      <c r="EG814" s="304"/>
      <c r="EH814" s="304"/>
      <c r="EI814" s="304"/>
      <c r="EJ814" s="304"/>
      <c r="EK814" s="304"/>
      <c r="EL814" s="304"/>
      <c r="EM814" s="304"/>
      <c r="EN814" s="304"/>
      <c r="EO814" s="304"/>
      <c r="EP814" s="304"/>
      <c r="EQ814" s="304"/>
      <c r="ER814" s="304"/>
      <c r="ES814" s="304"/>
      <c r="ET814" s="304"/>
      <c r="EU814" s="304"/>
      <c r="EV814" s="304"/>
      <c r="EW814" s="304"/>
      <c r="EX814" s="304"/>
      <c r="EY814" s="304"/>
      <c r="EZ814" s="304"/>
      <c r="FA814" s="304"/>
      <c r="FB814" s="304"/>
      <c r="FC814" s="304"/>
      <c r="FD814" s="304"/>
      <c r="FE814" s="304"/>
      <c r="FF814" s="304"/>
      <c r="FG814" s="304"/>
      <c r="FH814" s="304"/>
      <c r="FI814" s="304"/>
      <c r="FJ814" s="304"/>
      <c r="FK814" s="304"/>
      <c r="FL814" s="304"/>
      <c r="FM814" s="304"/>
      <c r="FN814" s="304"/>
      <c r="FO814" s="304"/>
      <c r="FP814" s="304"/>
      <c r="FQ814" s="304"/>
      <c r="FR814" s="304"/>
      <c r="FS814" s="304"/>
      <c r="FT814" s="304"/>
      <c r="FU814" s="304"/>
      <c r="FV814" s="304"/>
      <c r="FW814" s="304"/>
      <c r="FX814" s="304"/>
      <c r="FY814" s="304"/>
      <c r="FZ814" s="304"/>
      <c r="GA814" s="304"/>
      <c r="GB814" s="304"/>
      <c r="GC814" s="304"/>
      <c r="GD814" s="304"/>
      <c r="GE814" s="304"/>
      <c r="GF814" s="304"/>
      <c r="GG814" s="304"/>
      <c r="GH814" s="304"/>
      <c r="GI814" s="304"/>
      <c r="GJ814" s="304"/>
      <c r="GK814" s="304"/>
      <c r="GL814" s="304"/>
      <c r="GM814" s="304"/>
      <c r="GN814" s="304"/>
      <c r="GO814" s="304"/>
      <c r="GP814" s="304"/>
      <c r="GQ814" s="304"/>
      <c r="GR814" s="304"/>
      <c r="GS814" s="304"/>
      <c r="GT814" s="304"/>
      <c r="GU814" s="304"/>
      <c r="GV814" s="304"/>
      <c r="GW814" s="304"/>
      <c r="GX814" s="304"/>
      <c r="GY814" s="304"/>
      <c r="GZ814" s="304"/>
      <c r="HA814" s="304"/>
      <c r="HB814" s="304"/>
      <c r="HC814" s="304"/>
      <c r="HD814" s="304"/>
      <c r="HE814" s="304"/>
      <c r="HF814" s="304"/>
      <c r="HG814" s="304"/>
      <c r="HH814" s="304"/>
      <c r="HI814" s="304"/>
      <c r="HJ814" s="304"/>
      <c r="HK814" s="304"/>
      <c r="HL814" s="304"/>
      <c r="HM814" s="304"/>
      <c r="HN814" s="304"/>
      <c r="HO814" s="304"/>
      <c r="HP814" s="304"/>
      <c r="HQ814" s="304"/>
      <c r="HR814" s="304"/>
      <c r="HS814" s="304"/>
      <c r="HT814" s="304"/>
      <c r="HU814" s="304"/>
      <c r="HV814" s="304"/>
      <c r="HW814" s="304"/>
      <c r="HX814" s="304"/>
      <c r="HY814" s="304"/>
      <c r="HZ814" s="304"/>
      <c r="IA814" s="304"/>
      <c r="IB814" s="304"/>
      <c r="IC814" s="304"/>
      <c r="ID814" s="304"/>
      <c r="IE814" s="304"/>
      <c r="IF814" s="304"/>
      <c r="IG814" s="304"/>
      <c r="IH814" s="304"/>
      <c r="II814" s="304"/>
      <c r="IJ814" s="304"/>
      <c r="IK814" s="304"/>
      <c r="IL814" s="304"/>
      <c r="IM814" s="304"/>
      <c r="IN814" s="304"/>
      <c r="IO814" s="304"/>
      <c r="IP814" s="304"/>
      <c r="IQ814" s="304"/>
      <c r="IR814" s="304"/>
      <c r="IS814" s="304"/>
      <c r="IT814" s="304"/>
      <c r="IU814" s="304"/>
      <c r="IV814" s="304"/>
      <c r="IW814" s="304"/>
      <c r="IX814" s="304"/>
      <c r="IY814" s="304"/>
      <c r="IZ814" s="304"/>
      <c r="JA814" s="304"/>
      <c r="JB814" s="304"/>
      <c r="JC814" s="304"/>
      <c r="JD814" s="304"/>
      <c r="JE814" s="304"/>
      <c r="JF814" s="304"/>
      <c r="JG814" s="304"/>
      <c r="JH814" s="304"/>
      <c r="JI814" s="304"/>
      <c r="JJ814" s="304"/>
      <c r="JK814" s="304"/>
      <c r="JL814" s="304"/>
      <c r="JM814" s="304"/>
      <c r="JN814" s="304"/>
      <c r="JO814" s="304"/>
      <c r="JP814" s="304"/>
      <c r="JQ814" s="304"/>
      <c r="JR814" s="304"/>
      <c r="JS814" s="304"/>
      <c r="JT814" s="304"/>
      <c r="JU814" s="304"/>
      <c r="JV814" s="304"/>
      <c r="JW814" s="304"/>
      <c r="JX814" s="304"/>
      <c r="JY814" s="304"/>
      <c r="JZ814" s="304"/>
      <c r="KA814" s="304"/>
      <c r="KB814" s="304"/>
      <c r="KC814" s="304"/>
      <c r="KD814" s="304"/>
      <c r="KE814" s="304"/>
      <c r="KF814" s="304"/>
      <c r="KG814" s="304"/>
      <c r="KH814" s="304"/>
      <c r="KI814" s="304"/>
      <c r="KJ814" s="304"/>
      <c r="KK814" s="304"/>
      <c r="KL814" s="304"/>
      <c r="KM814" s="304"/>
      <c r="KN814" s="304"/>
      <c r="KO814" s="304"/>
      <c r="KP814" s="304"/>
      <c r="KQ814" s="304"/>
      <c r="KR814" s="304"/>
      <c r="KS814" s="304"/>
      <c r="KT814" s="304"/>
      <c r="KU814" s="304"/>
      <c r="KV814" s="304"/>
      <c r="KW814" s="304"/>
      <c r="KX814" s="304"/>
      <c r="KY814" s="304"/>
      <c r="KZ814" s="304"/>
      <c r="LA814" s="304"/>
      <c r="LB814" s="304"/>
      <c r="LC814" s="304"/>
      <c r="LD814" s="304"/>
      <c r="LE814" s="304"/>
      <c r="LF814" s="304"/>
      <c r="LG814" s="304"/>
      <c r="LH814" s="304"/>
      <c r="LI814" s="304"/>
      <c r="LJ814" s="304"/>
      <c r="LK814" s="304"/>
      <c r="LL814" s="304"/>
      <c r="LM814" s="304"/>
      <c r="LN814" s="304"/>
      <c r="LO814" s="304"/>
      <c r="LP814" s="304"/>
      <c r="LQ814" s="304"/>
      <c r="LR814" s="304"/>
      <c r="LS814" s="304"/>
      <c r="LT814" s="304"/>
      <c r="LU814" s="304"/>
      <c r="LV814" s="304"/>
      <c r="LW814" s="304"/>
      <c r="LX814" s="304"/>
      <c r="LY814" s="304"/>
      <c r="LZ814" s="304"/>
      <c r="MA814" s="304"/>
      <c r="MB814" s="304"/>
      <c r="MC814" s="304"/>
      <c r="AVW814" s="304"/>
      <c r="AVX814" s="304"/>
      <c r="AVY814" s="304"/>
      <c r="AVZ814" s="304"/>
      <c r="AWA814" s="304"/>
      <c r="AWB814" s="304"/>
      <c r="AWC814" s="304"/>
      <c r="AWD814" s="304"/>
      <c r="AWE814" s="304"/>
      <c r="AWF814" s="304"/>
      <c r="AWG814" s="304"/>
      <c r="AWH814" s="304"/>
      <c r="AWI814" s="304"/>
      <c r="AWJ814" s="304"/>
      <c r="AWK814" s="304"/>
      <c r="AWL814" s="304"/>
      <c r="AWM814" s="304"/>
      <c r="AWN814" s="304"/>
      <c r="AWO814" s="304"/>
      <c r="AWP814" s="304"/>
      <c r="AWQ814" s="304"/>
      <c r="AWR814" s="304"/>
      <c r="AWS814" s="304"/>
      <c r="AWT814" s="304"/>
      <c r="AWU814" s="304"/>
      <c r="AWV814" s="304"/>
      <c r="AWW814" s="304"/>
      <c r="AWX814" s="304"/>
      <c r="AWY814" s="304"/>
      <c r="AWZ814" s="304"/>
      <c r="AXA814" s="304"/>
      <c r="AXB814" s="304"/>
      <c r="AXC814" s="304"/>
      <c r="AXD814" s="304"/>
      <c r="AXE814" s="304"/>
      <c r="AXF814" s="304"/>
      <c r="AXG814" s="304"/>
      <c r="AXH814" s="304"/>
      <c r="AXI814" s="304"/>
      <c r="AXJ814" s="304"/>
      <c r="AXK814" s="304"/>
      <c r="AXL814" s="304"/>
      <c r="AXM814" s="304"/>
      <c r="AXN814" s="304"/>
      <c r="AXO814" s="304"/>
      <c r="AXP814" s="304"/>
      <c r="AXQ814" s="304"/>
      <c r="AXR814" s="304"/>
      <c r="AXS814" s="304"/>
      <c r="AXT814" s="304"/>
      <c r="AXU814" s="304"/>
      <c r="AXV814" s="304"/>
      <c r="AXW814" s="304"/>
      <c r="AXX814" s="304"/>
      <c r="AXY814" s="304"/>
      <c r="AXZ814" s="304"/>
      <c r="AYA814" s="304"/>
      <c r="AYB814" s="304"/>
      <c r="AYC814" s="304"/>
      <c r="AYD814" s="304"/>
      <c r="AYE814" s="304"/>
      <c r="AYF814" s="304"/>
      <c r="AYG814" s="304"/>
      <c r="AYH814" s="304"/>
      <c r="AYI814" s="304"/>
      <c r="AYJ814" s="304"/>
      <c r="AYK814" s="304"/>
      <c r="AYL814" s="304"/>
      <c r="AYM814" s="304"/>
      <c r="AYN814" s="304"/>
      <c r="AYO814" s="304"/>
      <c r="AYP814" s="304"/>
      <c r="AYQ814" s="304"/>
      <c r="AYR814" s="304"/>
      <c r="AYS814" s="304"/>
      <c r="AYT814" s="304"/>
      <c r="AYU814" s="304"/>
      <c r="AYV814" s="304"/>
      <c r="AYW814" s="304"/>
      <c r="AYX814" s="304"/>
      <c r="AYY814" s="304"/>
      <c r="AYZ814" s="304"/>
      <c r="AZA814" s="304"/>
      <c r="AZB814" s="304"/>
      <c r="AZC814" s="304"/>
      <c r="AZD814" s="304"/>
      <c r="AZE814" s="304"/>
      <c r="AZF814" s="304"/>
      <c r="AZG814" s="304"/>
      <c r="AZH814" s="304"/>
      <c r="AZI814" s="304"/>
      <c r="AZJ814" s="304"/>
      <c r="AZK814" s="304"/>
      <c r="AZL814" s="304"/>
      <c r="AZM814" s="304"/>
      <c r="AZN814" s="304"/>
      <c r="AZO814" s="304"/>
      <c r="AZP814" s="304"/>
      <c r="AZQ814" s="304"/>
      <c r="AZR814" s="304"/>
      <c r="AZS814" s="304"/>
      <c r="AZT814" s="304"/>
      <c r="AZU814" s="304"/>
      <c r="AZV814" s="304"/>
      <c r="AZW814" s="304"/>
      <c r="AZX814" s="304"/>
      <c r="AZY814" s="304"/>
      <c r="AZZ814" s="304"/>
      <c r="BAA814" s="304"/>
      <c r="BAB814" s="304"/>
      <c r="BAC814" s="304"/>
      <c r="BAD814" s="304"/>
      <c r="BAE814" s="304"/>
      <c r="BAF814" s="304"/>
      <c r="BAG814" s="304"/>
      <c r="BAH814" s="304"/>
      <c r="BAI814" s="304"/>
      <c r="BAJ814" s="304"/>
      <c r="BAK814" s="304"/>
      <c r="BAL814" s="304"/>
      <c r="BAM814" s="304"/>
      <c r="BAN814" s="304"/>
      <c r="BAO814" s="304"/>
      <c r="BAP814" s="304"/>
      <c r="BAQ814" s="304"/>
      <c r="BAR814" s="304"/>
      <c r="BAS814" s="304"/>
      <c r="BAT814" s="304"/>
      <c r="BAU814" s="304"/>
      <c r="BAV814" s="304"/>
      <c r="BAW814" s="304"/>
      <c r="BAX814" s="304"/>
      <c r="BAY814" s="304"/>
      <c r="BAZ814" s="304"/>
      <c r="BBA814" s="304"/>
      <c r="BBB814" s="304"/>
      <c r="BBC814" s="304"/>
      <c r="BBD814" s="304"/>
      <c r="BBE814" s="304"/>
      <c r="BBF814" s="304"/>
      <c r="BBG814" s="304"/>
      <c r="BBH814" s="304"/>
      <c r="BBI814" s="304"/>
      <c r="BBJ814" s="304"/>
      <c r="BBK814" s="304"/>
      <c r="BBL814" s="304"/>
      <c r="BBM814" s="304"/>
      <c r="BBN814" s="304"/>
      <c r="BBO814" s="304"/>
      <c r="BBP814" s="304"/>
      <c r="BBQ814" s="304"/>
      <c r="BBR814" s="304"/>
      <c r="BBS814" s="304"/>
      <c r="BBT814" s="304"/>
      <c r="BBU814" s="304"/>
      <c r="BBV814" s="304"/>
      <c r="BBW814" s="304"/>
      <c r="BBX814" s="304"/>
      <c r="BBY814" s="304"/>
      <c r="BBZ814" s="304"/>
      <c r="BCA814" s="304"/>
      <c r="BCB814" s="304"/>
      <c r="BCC814" s="304"/>
      <c r="BCD814" s="304"/>
      <c r="BCE814" s="304"/>
      <c r="BCF814" s="304"/>
      <c r="BCG814" s="304"/>
      <c r="BCH814" s="304"/>
      <c r="BCI814" s="304"/>
      <c r="BCJ814" s="304"/>
      <c r="BCK814" s="304"/>
      <c r="BCL814" s="304"/>
      <c r="BCM814" s="304"/>
      <c r="BCN814" s="304"/>
      <c r="BCO814" s="304"/>
      <c r="BCP814" s="304"/>
      <c r="BCQ814" s="304"/>
      <c r="BCR814" s="304"/>
      <c r="BCS814" s="304"/>
      <c r="BCT814" s="304"/>
      <c r="BCU814" s="304"/>
      <c r="BCV814" s="304"/>
      <c r="BCW814" s="304"/>
      <c r="BCX814" s="304"/>
      <c r="BCY814" s="304"/>
      <c r="BCZ814" s="304"/>
      <c r="BDA814" s="304"/>
      <c r="BDB814" s="304"/>
      <c r="BDC814" s="304"/>
      <c r="BDD814" s="304"/>
      <c r="BDE814" s="304"/>
      <c r="BDF814" s="304"/>
      <c r="BDG814" s="304"/>
      <c r="BDH814" s="304"/>
      <c r="BDI814" s="304"/>
      <c r="BDJ814" s="304"/>
      <c r="BDK814" s="304"/>
      <c r="BDL814" s="304"/>
      <c r="BDM814" s="304"/>
      <c r="BDN814" s="304"/>
      <c r="BDO814" s="304"/>
      <c r="BDP814" s="304"/>
      <c r="BDQ814" s="304"/>
      <c r="BDR814" s="304"/>
      <c r="BDS814" s="304"/>
      <c r="BDT814" s="304"/>
      <c r="BDU814" s="304"/>
      <c r="BDV814" s="304"/>
      <c r="BDW814" s="304"/>
      <c r="BDX814" s="304"/>
      <c r="BDY814" s="304"/>
      <c r="BDZ814" s="304"/>
      <c r="BEA814" s="304"/>
      <c r="BEB814" s="304"/>
      <c r="BEC814" s="304"/>
      <c r="BED814" s="304"/>
      <c r="BEE814" s="304"/>
      <c r="BEF814" s="304"/>
      <c r="BEG814" s="304"/>
      <c r="BEH814" s="304"/>
      <c r="BEI814" s="304"/>
      <c r="BEJ814" s="304"/>
      <c r="BEK814" s="304"/>
      <c r="BEL814" s="304"/>
      <c r="BEM814" s="304"/>
      <c r="BEN814" s="304"/>
      <c r="BEO814" s="304"/>
      <c r="BEP814" s="304"/>
      <c r="BEQ814" s="304"/>
      <c r="BER814" s="304"/>
      <c r="BES814" s="304"/>
      <c r="BET814" s="304"/>
      <c r="BEU814" s="304"/>
      <c r="BEV814" s="304"/>
      <c r="BEW814" s="304"/>
      <c r="BEX814" s="304"/>
      <c r="BEY814" s="304"/>
      <c r="BEZ814" s="304"/>
      <c r="BFA814" s="304"/>
      <c r="BFB814" s="304"/>
      <c r="BFC814" s="304"/>
      <c r="BFD814" s="304"/>
      <c r="BFE814" s="304"/>
      <c r="BFF814" s="304"/>
      <c r="BFG814" s="304"/>
      <c r="BFH814" s="304"/>
      <c r="BFI814" s="304"/>
      <c r="BFJ814" s="304"/>
      <c r="BFK814" s="304"/>
      <c r="BFL814" s="304"/>
      <c r="BFM814" s="304"/>
      <c r="BFN814" s="304"/>
      <c r="BFO814" s="304"/>
      <c r="BFP814" s="304"/>
      <c r="BFQ814" s="304"/>
      <c r="BFR814" s="304"/>
      <c r="BFS814" s="304"/>
      <c r="BFT814" s="304"/>
      <c r="BFU814" s="304"/>
      <c r="BFV814" s="304"/>
      <c r="BFW814" s="304"/>
      <c r="BFX814" s="304"/>
      <c r="BFY814" s="304"/>
      <c r="BFZ814" s="304"/>
      <c r="BGA814" s="304"/>
      <c r="BGB814" s="304"/>
      <c r="BGC814" s="304"/>
      <c r="BGD814" s="304"/>
      <c r="BGE814" s="304"/>
      <c r="BGF814" s="304"/>
      <c r="BGG814" s="304"/>
      <c r="BGH814" s="304"/>
      <c r="BGI814" s="304"/>
      <c r="BGJ814" s="304"/>
      <c r="BGK814" s="304"/>
      <c r="BGL814" s="304"/>
      <c r="BGM814" s="304"/>
      <c r="BGN814" s="304"/>
      <c r="BGO814" s="304"/>
      <c r="BGP814" s="304"/>
      <c r="BGQ814" s="304"/>
      <c r="BGR814" s="304"/>
      <c r="BGS814" s="304"/>
      <c r="BGT814" s="304"/>
      <c r="BGU814" s="304"/>
      <c r="BGV814" s="304"/>
      <c r="BGW814" s="304"/>
      <c r="BGX814" s="304"/>
      <c r="BGY814" s="304"/>
      <c r="BGZ814" s="304"/>
      <c r="BHA814" s="304"/>
      <c r="BHB814" s="304"/>
      <c r="BHC814" s="304"/>
      <c r="BHD814" s="304"/>
      <c r="BHE814" s="304"/>
      <c r="BHF814" s="304"/>
      <c r="BHG814" s="304"/>
      <c r="BHH814" s="304"/>
      <c r="BHI814" s="304"/>
      <c r="BHJ814" s="304"/>
      <c r="BHK814" s="304"/>
      <c r="BHL814" s="304"/>
      <c r="BHM814" s="304"/>
      <c r="BHN814" s="304"/>
      <c r="BHO814" s="304"/>
      <c r="BHP814" s="304"/>
      <c r="BHQ814" s="304"/>
      <c r="BHR814" s="304"/>
      <c r="BHS814" s="304"/>
      <c r="BHT814" s="304"/>
      <c r="BHU814" s="304"/>
      <c r="BHV814" s="304"/>
      <c r="BHW814" s="304"/>
      <c r="BHX814" s="304"/>
      <c r="BHY814" s="304"/>
      <c r="BHZ814" s="304"/>
      <c r="BIA814" s="304"/>
      <c r="BIB814" s="304"/>
      <c r="BIC814" s="304"/>
      <c r="BID814" s="304"/>
      <c r="BIE814" s="304"/>
      <c r="BIF814" s="304"/>
      <c r="BIG814" s="304"/>
      <c r="BIH814" s="304"/>
      <c r="BII814" s="304"/>
      <c r="BIJ814" s="304"/>
      <c r="BIK814" s="304"/>
      <c r="BIL814" s="304"/>
      <c r="BIM814" s="304"/>
      <c r="BIN814" s="304"/>
      <c r="BIO814" s="304"/>
      <c r="BIP814" s="304"/>
      <c r="BIQ814" s="304"/>
      <c r="BIR814" s="304"/>
      <c r="BIS814" s="304"/>
      <c r="BIT814" s="304"/>
      <c r="BIU814" s="304"/>
      <c r="BIV814" s="304"/>
      <c r="BIW814" s="304"/>
      <c r="BIX814" s="304"/>
      <c r="BIY814" s="304"/>
      <c r="BIZ814" s="304"/>
      <c r="BJA814" s="304"/>
      <c r="BJB814" s="304"/>
      <c r="BJC814" s="304"/>
      <c r="BJD814" s="304"/>
      <c r="BJE814" s="304"/>
      <c r="BJF814" s="304"/>
      <c r="BJG814" s="304"/>
      <c r="BJH814" s="304"/>
      <c r="BJI814" s="304"/>
      <c r="BJJ814" s="304"/>
      <c r="BJK814" s="304"/>
      <c r="BJL814" s="304"/>
      <c r="BJM814" s="304"/>
      <c r="BJN814" s="304"/>
      <c r="BJO814" s="304"/>
      <c r="BJP814" s="304"/>
      <c r="BJQ814" s="304"/>
      <c r="BJR814" s="304"/>
      <c r="BJS814" s="304"/>
      <c r="BJT814" s="304"/>
      <c r="BJU814" s="304"/>
      <c r="BJV814" s="304"/>
      <c r="BJW814" s="304"/>
      <c r="BJX814" s="304"/>
      <c r="BJY814" s="304"/>
      <c r="BJZ814" s="304"/>
      <c r="BKA814" s="304"/>
      <c r="BKB814" s="304"/>
      <c r="BKC814" s="304"/>
      <c r="BKD814" s="304"/>
      <c r="BKE814" s="304"/>
      <c r="BKF814" s="304"/>
      <c r="BKG814" s="304"/>
      <c r="BKH814" s="304"/>
      <c r="BKI814" s="304"/>
      <c r="BKJ814" s="304"/>
      <c r="BKK814" s="304"/>
      <c r="BKL814" s="304"/>
      <c r="BKM814" s="304"/>
      <c r="BKN814" s="304"/>
      <c r="BKO814" s="304"/>
      <c r="BKP814" s="304"/>
      <c r="BKQ814" s="304"/>
      <c r="BKR814" s="304"/>
      <c r="BKS814" s="304"/>
      <c r="BKT814" s="304"/>
      <c r="BKU814" s="304"/>
      <c r="BKV814" s="304"/>
      <c r="BKW814" s="304"/>
      <c r="BKX814" s="304"/>
      <c r="BKY814" s="304"/>
      <c r="BKZ814" s="304"/>
      <c r="BLA814" s="304"/>
      <c r="BLB814" s="304"/>
      <c r="BLC814" s="304"/>
      <c r="BLD814" s="304"/>
      <c r="BLE814" s="304"/>
      <c r="BLF814" s="304"/>
      <c r="BLG814" s="304"/>
      <c r="BLH814" s="304"/>
      <c r="BLI814" s="304"/>
      <c r="BLJ814" s="304"/>
      <c r="BLK814" s="304"/>
      <c r="BLL814" s="304"/>
      <c r="BLM814" s="304"/>
      <c r="BLN814" s="304"/>
      <c r="BLO814" s="304"/>
      <c r="BLP814" s="304"/>
      <c r="BLQ814" s="304"/>
      <c r="BLR814" s="304"/>
      <c r="BLS814" s="304"/>
      <c r="BLT814" s="304"/>
      <c r="BLU814" s="304"/>
      <c r="BLV814" s="304"/>
      <c r="BLW814" s="304"/>
      <c r="BLX814" s="304"/>
      <c r="BLY814" s="304"/>
      <c r="BLZ814" s="304"/>
      <c r="BMA814" s="304"/>
      <c r="BMB814" s="304"/>
      <c r="BMC814" s="304"/>
      <c r="BMD814" s="304"/>
      <c r="BME814" s="304"/>
      <c r="BMF814" s="304"/>
      <c r="BMG814" s="304"/>
      <c r="BMH814" s="304"/>
      <c r="BMI814" s="304"/>
      <c r="BMJ814" s="304"/>
      <c r="BMK814" s="304"/>
      <c r="BML814" s="304"/>
      <c r="BMM814" s="304"/>
      <c r="BMN814" s="304"/>
      <c r="BMO814" s="304"/>
      <c r="BMP814" s="304"/>
      <c r="BMQ814" s="304"/>
      <c r="BMR814" s="304"/>
      <c r="BMS814" s="304"/>
      <c r="BMT814" s="304"/>
      <c r="BMU814" s="304"/>
      <c r="BMV814" s="304"/>
      <c r="BMW814" s="304"/>
      <c r="BMX814" s="304"/>
      <c r="BMY814" s="304"/>
      <c r="BMZ814" s="304"/>
      <c r="BNA814" s="304"/>
      <c r="BNB814" s="304"/>
      <c r="BNC814" s="304"/>
      <c r="BND814" s="304"/>
      <c r="BNE814" s="304"/>
      <c r="BNF814" s="304"/>
      <c r="BNG814" s="304"/>
      <c r="BNH814" s="304"/>
      <c r="BNI814" s="304"/>
      <c r="BNJ814" s="304"/>
      <c r="BNK814" s="304"/>
      <c r="BNL814" s="304"/>
      <c r="BNM814" s="304"/>
      <c r="BNN814" s="304"/>
      <c r="BNO814" s="304"/>
      <c r="BNP814" s="304"/>
      <c r="BNQ814" s="304"/>
      <c r="BNR814" s="304"/>
      <c r="BNS814" s="304"/>
      <c r="BNT814" s="304"/>
      <c r="BNU814" s="304"/>
      <c r="BNV814" s="304"/>
      <c r="BNW814" s="304"/>
      <c r="BNX814" s="304"/>
      <c r="BNY814" s="304"/>
      <c r="BNZ814" s="304"/>
      <c r="BOA814" s="304"/>
      <c r="BOB814" s="304"/>
      <c r="BOC814" s="304"/>
      <c r="BOD814" s="304"/>
      <c r="BOE814" s="304"/>
      <c r="BOF814" s="304"/>
      <c r="BOG814" s="304"/>
      <c r="BOH814" s="304"/>
      <c r="BOI814" s="304"/>
      <c r="BOJ814" s="304"/>
      <c r="BOK814" s="304"/>
      <c r="BOL814" s="304"/>
      <c r="BOM814" s="304"/>
      <c r="BON814" s="304"/>
      <c r="BOO814" s="304"/>
      <c r="BOP814" s="304"/>
      <c r="BOQ814" s="304"/>
      <c r="BOR814" s="304"/>
      <c r="BOS814" s="304"/>
      <c r="BOT814" s="304"/>
      <c r="BOU814" s="304"/>
      <c r="BOV814" s="304"/>
      <c r="BOW814" s="304"/>
      <c r="BOX814" s="304"/>
      <c r="BOY814" s="304"/>
      <c r="BOZ814" s="304"/>
      <c r="BPA814" s="304"/>
      <c r="BPB814" s="304"/>
      <c r="BPC814" s="304"/>
      <c r="BPD814" s="304"/>
      <c r="BPE814" s="304"/>
      <c r="BPF814" s="304"/>
      <c r="BPG814" s="304"/>
      <c r="BPH814" s="304"/>
      <c r="BPI814" s="304"/>
      <c r="BPJ814" s="304"/>
      <c r="BPK814" s="304"/>
      <c r="BPL814" s="304"/>
      <c r="BPM814" s="304"/>
      <c r="BPN814" s="304"/>
      <c r="BPO814" s="304"/>
      <c r="BPP814" s="304"/>
      <c r="BPQ814" s="304"/>
      <c r="BPR814" s="304"/>
      <c r="BPS814" s="304"/>
      <c r="BPT814" s="304"/>
      <c r="BPU814" s="304"/>
      <c r="BPV814" s="304"/>
      <c r="BPW814" s="304"/>
      <c r="BPX814" s="304"/>
      <c r="BPY814" s="304"/>
      <c r="BPZ814" s="304"/>
      <c r="BQA814" s="304"/>
      <c r="BQB814" s="304"/>
      <c r="BQC814" s="304"/>
      <c r="BQD814" s="304"/>
      <c r="BQE814" s="304"/>
      <c r="BQF814" s="304"/>
      <c r="BQG814" s="304"/>
      <c r="BQH814" s="304"/>
      <c r="BQI814" s="304"/>
      <c r="BQJ814" s="304"/>
      <c r="BQK814" s="304"/>
      <c r="BQL814" s="304"/>
      <c r="BQM814" s="304"/>
      <c r="BQN814" s="304"/>
      <c r="BQO814" s="304"/>
      <c r="BQP814" s="304"/>
      <c r="BQQ814" s="304"/>
      <c r="BQR814" s="304"/>
      <c r="BQS814" s="304"/>
      <c r="BQT814" s="304"/>
      <c r="BQU814" s="304"/>
      <c r="BQV814" s="304"/>
      <c r="BQW814" s="304"/>
      <c r="BQX814" s="304"/>
      <c r="BQY814" s="304"/>
      <c r="BQZ814" s="304"/>
      <c r="BRA814" s="304"/>
      <c r="BRB814" s="304"/>
      <c r="BRC814" s="304"/>
      <c r="BRD814" s="304"/>
      <c r="BRE814" s="304"/>
      <c r="BRF814" s="304"/>
      <c r="BRG814" s="304"/>
      <c r="BRH814" s="304"/>
      <c r="BRI814" s="304"/>
      <c r="BRJ814" s="304"/>
      <c r="BRK814" s="304"/>
      <c r="BRL814" s="304"/>
      <c r="BRM814" s="304"/>
      <c r="BRN814" s="304"/>
      <c r="BRO814" s="304"/>
      <c r="BRP814" s="304"/>
      <c r="BRQ814" s="304"/>
      <c r="BRR814" s="304"/>
      <c r="BRS814" s="304"/>
      <c r="BRT814" s="304"/>
      <c r="BRU814" s="304"/>
      <c r="BRV814" s="304"/>
      <c r="BRW814" s="304"/>
      <c r="BRX814" s="304"/>
      <c r="BRY814" s="304"/>
      <c r="BRZ814" s="304"/>
      <c r="BSA814" s="304"/>
      <c r="BSB814" s="304"/>
      <c r="BSC814" s="304"/>
      <c r="BSD814" s="304"/>
      <c r="BSE814" s="304"/>
      <c r="BSF814" s="304"/>
      <c r="BSG814" s="304"/>
      <c r="BSH814" s="304"/>
      <c r="BSI814" s="304"/>
      <c r="BSJ814" s="304"/>
      <c r="BSK814" s="304"/>
      <c r="BSL814" s="304"/>
      <c r="BSM814" s="304"/>
      <c r="BSN814" s="304"/>
      <c r="BSO814" s="304"/>
      <c r="BSP814" s="304"/>
      <c r="BSQ814" s="304"/>
      <c r="BSR814" s="304"/>
      <c r="BSS814" s="304"/>
      <c r="BST814" s="304"/>
      <c r="BSU814" s="304"/>
      <c r="BSV814" s="304"/>
      <c r="BSW814" s="304"/>
      <c r="BSX814" s="304"/>
      <c r="BSY814" s="304"/>
      <c r="BSZ814" s="304"/>
      <c r="BTA814" s="304"/>
      <c r="BTB814" s="304"/>
      <c r="BTC814" s="304"/>
      <c r="BTD814" s="304"/>
      <c r="BTE814" s="304"/>
      <c r="BTF814" s="304"/>
      <c r="BTG814" s="304"/>
      <c r="BTH814" s="304"/>
      <c r="BTI814" s="304"/>
      <c r="BTJ814" s="304"/>
      <c r="BTK814" s="304"/>
      <c r="BTL814" s="304"/>
      <c r="BTM814" s="304"/>
      <c r="BTN814" s="304"/>
      <c r="BTO814" s="304"/>
      <c r="BTP814" s="304"/>
      <c r="BTQ814" s="304"/>
      <c r="BTR814" s="304"/>
      <c r="BTS814" s="304"/>
      <c r="BTT814" s="304"/>
      <c r="BTU814" s="304"/>
      <c r="BTV814" s="304"/>
      <c r="BTW814" s="304"/>
      <c r="BTX814" s="304"/>
      <c r="BTY814" s="304"/>
      <c r="BTZ814" s="304"/>
      <c r="BUA814" s="304"/>
      <c r="BUB814" s="304"/>
      <c r="BUC814" s="304"/>
      <c r="BUD814" s="304"/>
      <c r="BUE814" s="304"/>
      <c r="BUF814" s="304"/>
      <c r="BUG814" s="304"/>
      <c r="BUH814" s="304"/>
      <c r="BUI814" s="304"/>
      <c r="BUJ814" s="304"/>
      <c r="BUK814" s="304"/>
      <c r="BUL814" s="304"/>
      <c r="BUM814" s="304"/>
      <c r="BUN814" s="304"/>
      <c r="BUO814" s="304"/>
      <c r="BUP814" s="304"/>
      <c r="BUQ814" s="304"/>
      <c r="BUR814" s="304"/>
      <c r="BUS814" s="304"/>
      <c r="BUT814" s="304"/>
      <c r="BUU814" s="304"/>
      <c r="BUV814" s="304"/>
      <c r="BUW814" s="304"/>
      <c r="BUX814" s="304"/>
      <c r="BUY814" s="304"/>
      <c r="BUZ814" s="304"/>
      <c r="BVA814" s="304"/>
      <c r="BVB814" s="304"/>
      <c r="BVC814" s="304"/>
      <c r="BVD814" s="304"/>
      <c r="BVE814" s="304"/>
      <c r="BVF814" s="304"/>
      <c r="BVG814" s="304"/>
      <c r="BVH814" s="304"/>
      <c r="BVI814" s="304"/>
      <c r="BVJ814" s="304"/>
      <c r="BVK814" s="304"/>
      <c r="BVL814" s="304"/>
      <c r="BVM814" s="304"/>
      <c r="BVN814" s="304"/>
      <c r="BVO814" s="304"/>
      <c r="BVP814" s="304"/>
      <c r="BVQ814" s="304"/>
      <c r="BVR814" s="304"/>
      <c r="BVS814" s="304"/>
      <c r="BVT814" s="304"/>
      <c r="BVU814" s="304"/>
      <c r="BVV814" s="304"/>
      <c r="BVW814" s="304"/>
      <c r="BVX814" s="304"/>
      <c r="BVY814" s="304"/>
      <c r="BVZ814" s="304"/>
      <c r="BWA814" s="304"/>
      <c r="BWB814" s="304"/>
      <c r="BWC814" s="304"/>
      <c r="BWD814" s="304"/>
      <c r="BWE814" s="304"/>
      <c r="BWF814" s="304"/>
      <c r="BWG814" s="304"/>
      <c r="BWH814" s="304"/>
      <c r="BWI814" s="304"/>
      <c r="BWJ814" s="304"/>
      <c r="BWK814" s="304"/>
      <c r="BWL814" s="304"/>
      <c r="BWM814" s="304"/>
      <c r="BWN814" s="304"/>
      <c r="BWO814" s="304"/>
      <c r="BWP814" s="304"/>
      <c r="BWQ814" s="304"/>
      <c r="BWR814" s="304"/>
      <c r="BWS814" s="304"/>
      <c r="BWT814" s="304"/>
      <c r="BWU814" s="304"/>
      <c r="BWV814" s="304"/>
      <c r="BWW814" s="304"/>
      <c r="BWX814" s="304"/>
      <c r="BWY814" s="304"/>
      <c r="BWZ814" s="304"/>
      <c r="BXA814" s="304"/>
      <c r="BXB814" s="304"/>
      <c r="BXC814" s="304"/>
      <c r="BXD814" s="304"/>
      <c r="BXE814" s="304"/>
      <c r="BXF814" s="304"/>
      <c r="BXG814" s="304"/>
      <c r="BXH814" s="304"/>
      <c r="BXI814" s="304"/>
      <c r="BXJ814" s="304"/>
      <c r="BXK814" s="304"/>
      <c r="BXL814" s="304"/>
      <c r="BXM814" s="304"/>
      <c r="BXN814" s="304"/>
      <c r="BXO814" s="304"/>
      <c r="BXP814" s="304"/>
      <c r="BXQ814" s="304"/>
      <c r="BXR814" s="304"/>
      <c r="BXS814" s="304"/>
      <c r="BXT814" s="304"/>
      <c r="BXU814" s="304"/>
      <c r="BXV814" s="304"/>
      <c r="BXW814" s="304"/>
      <c r="BXX814" s="304"/>
      <c r="BXY814" s="304"/>
      <c r="BXZ814" s="304"/>
      <c r="BYA814" s="304"/>
      <c r="BYB814" s="304"/>
      <c r="BYC814" s="304"/>
      <c r="BYD814" s="304"/>
      <c r="BYE814" s="304"/>
      <c r="BYF814" s="304"/>
      <c r="BYG814" s="304"/>
      <c r="BYH814" s="304"/>
      <c r="BYI814" s="304"/>
      <c r="BYJ814" s="304"/>
      <c r="BYK814" s="304"/>
      <c r="BYL814" s="304"/>
      <c r="BYM814" s="304"/>
      <c r="BYN814" s="304"/>
      <c r="BYO814" s="304"/>
      <c r="BYP814" s="304"/>
      <c r="BYQ814" s="304"/>
      <c r="BYR814" s="304"/>
      <c r="BYS814" s="304"/>
      <c r="BYT814" s="304"/>
      <c r="BYU814" s="304"/>
      <c r="BYV814" s="304"/>
      <c r="BYW814" s="304"/>
      <c r="BYX814" s="304"/>
      <c r="BYY814" s="304"/>
      <c r="BYZ814" s="304"/>
      <c r="BZA814" s="304"/>
      <c r="BZB814" s="304"/>
      <c r="BZC814" s="304"/>
      <c r="BZD814" s="304"/>
      <c r="BZE814" s="304"/>
      <c r="BZF814" s="304"/>
      <c r="BZG814" s="304"/>
      <c r="BZH814" s="304"/>
      <c r="BZI814" s="304"/>
      <c r="BZJ814" s="304"/>
      <c r="BZK814" s="304"/>
      <c r="BZL814" s="304"/>
      <c r="BZM814" s="304"/>
      <c r="BZN814" s="304"/>
      <c r="BZO814" s="304"/>
      <c r="BZP814" s="304"/>
      <c r="BZQ814" s="304"/>
      <c r="BZR814" s="304"/>
      <c r="BZS814" s="304"/>
      <c r="BZT814" s="304"/>
      <c r="BZU814" s="304"/>
      <c r="BZV814" s="304"/>
      <c r="BZW814" s="304"/>
      <c r="BZX814" s="304"/>
      <c r="BZY814" s="304"/>
      <c r="BZZ814" s="304"/>
      <c r="CAA814" s="304"/>
      <c r="CAB814" s="304"/>
      <c r="CAC814" s="304"/>
      <c r="CAD814" s="304"/>
      <c r="CAE814" s="304"/>
      <c r="CAF814" s="304"/>
      <c r="CAG814" s="304"/>
      <c r="CAH814" s="304"/>
      <c r="CAI814" s="304"/>
      <c r="CAJ814" s="304"/>
      <c r="CAK814" s="304"/>
      <c r="CAL814" s="304"/>
      <c r="CAM814" s="304"/>
      <c r="CAN814" s="304"/>
      <c r="CAO814" s="304"/>
      <c r="CAP814" s="304"/>
      <c r="CAQ814" s="304"/>
      <c r="CAR814" s="304"/>
      <c r="CAS814" s="304"/>
      <c r="CAT814" s="304"/>
      <c r="CAU814" s="304"/>
      <c r="CAV814" s="304"/>
      <c r="CAW814" s="304"/>
      <c r="CAX814" s="304"/>
      <c r="CAY814" s="304"/>
      <c r="CAZ814" s="304"/>
      <c r="CBA814" s="304"/>
      <c r="CBB814" s="304"/>
      <c r="CBC814" s="304"/>
      <c r="CBD814" s="304"/>
      <c r="CBE814" s="304"/>
      <c r="CBF814" s="304"/>
      <c r="CBG814" s="304"/>
      <c r="CBH814" s="304"/>
      <c r="CBI814" s="304"/>
      <c r="CBJ814" s="304"/>
      <c r="CBK814" s="304"/>
      <c r="CBL814" s="304"/>
      <c r="CBM814" s="304"/>
      <c r="CBN814" s="304"/>
      <c r="CBO814" s="304"/>
      <c r="CBP814" s="304"/>
      <c r="CBQ814" s="304"/>
      <c r="CBR814" s="304"/>
      <c r="CBS814" s="304"/>
      <c r="CBT814" s="304"/>
      <c r="CBU814" s="304"/>
      <c r="CBV814" s="304"/>
      <c r="CBW814" s="304"/>
      <c r="CBX814" s="304"/>
      <c r="CBY814" s="304"/>
      <c r="CBZ814" s="304"/>
      <c r="CCA814" s="304"/>
      <c r="CCB814" s="304"/>
      <c r="CCC814" s="304"/>
      <c r="CCD814" s="304"/>
      <c r="CCE814" s="304"/>
      <c r="CCF814" s="304"/>
      <c r="CCG814" s="304"/>
      <c r="CCH814" s="304"/>
      <c r="CCI814" s="304"/>
      <c r="CCJ814" s="304"/>
      <c r="CCK814" s="304"/>
      <c r="CCL814" s="304"/>
      <c r="CCM814" s="304"/>
      <c r="CCN814" s="304"/>
      <c r="CCO814" s="304"/>
      <c r="CCP814" s="304"/>
      <c r="CCQ814" s="304"/>
      <c r="CCR814" s="304"/>
      <c r="CCS814" s="304"/>
      <c r="CCT814" s="304"/>
      <c r="CCU814" s="304"/>
      <c r="CCV814" s="304"/>
      <c r="CCW814" s="304"/>
      <c r="CCX814" s="304"/>
      <c r="CCY814" s="304"/>
      <c r="CCZ814" s="304"/>
      <c r="CDA814" s="304"/>
      <c r="CDB814" s="304"/>
      <c r="CDC814" s="304"/>
      <c r="CDD814" s="304"/>
      <c r="CDE814" s="304"/>
      <c r="CDF814" s="304"/>
      <c r="CDG814" s="304"/>
      <c r="CDH814" s="304"/>
      <c r="CDI814" s="304"/>
      <c r="CDJ814" s="304"/>
      <c r="CDK814" s="304"/>
      <c r="CDL814" s="304"/>
      <c r="CDM814" s="304"/>
      <c r="CDN814" s="304"/>
      <c r="CDO814" s="304"/>
      <c r="CDP814" s="304"/>
      <c r="CDQ814" s="304"/>
      <c r="CDR814" s="304"/>
      <c r="CDS814" s="304"/>
      <c r="CDT814" s="304"/>
      <c r="CDU814" s="304"/>
      <c r="CDV814" s="304"/>
      <c r="CDW814" s="304"/>
      <c r="CDX814" s="304"/>
      <c r="CDY814" s="304"/>
      <c r="CDZ814" s="304"/>
      <c r="CEA814" s="304"/>
      <c r="CEB814" s="304"/>
      <c r="CEC814" s="304"/>
      <c r="CED814" s="304"/>
      <c r="CEE814" s="304"/>
      <c r="CEF814" s="304"/>
      <c r="CEG814" s="304"/>
      <c r="CEH814" s="304"/>
      <c r="CEI814" s="304"/>
      <c r="CEJ814" s="304"/>
      <c r="CEK814" s="304"/>
      <c r="CEL814" s="304"/>
      <c r="CEM814" s="304"/>
      <c r="CEN814" s="304"/>
      <c r="CEO814" s="304"/>
      <c r="CEP814" s="304"/>
      <c r="CEQ814" s="304"/>
      <c r="CER814" s="304"/>
      <c r="CES814" s="304"/>
      <c r="CET814" s="304"/>
      <c r="CEU814" s="304"/>
      <c r="CEV814" s="304"/>
      <c r="CEW814" s="304"/>
      <c r="CEX814" s="304"/>
      <c r="CEY814" s="304"/>
      <c r="CEZ814" s="304"/>
      <c r="CFA814" s="304"/>
      <c r="CFB814" s="304"/>
      <c r="CFC814" s="304"/>
      <c r="CFD814" s="304"/>
      <c r="CFE814" s="304"/>
      <c r="CFF814" s="304"/>
      <c r="CFG814" s="304"/>
      <c r="CFH814" s="304"/>
      <c r="CFI814" s="304"/>
      <c r="CFJ814" s="304"/>
      <c r="CFK814" s="304"/>
      <c r="CFL814" s="304"/>
      <c r="CFM814" s="304"/>
      <c r="CFN814" s="304"/>
      <c r="CFO814" s="304"/>
      <c r="CFP814" s="304"/>
      <c r="CFQ814" s="304"/>
      <c r="CFR814" s="304"/>
      <c r="CFS814" s="304"/>
      <c r="CFT814" s="304"/>
      <c r="CFU814" s="304"/>
      <c r="CFV814" s="304"/>
      <c r="CFW814" s="304"/>
      <c r="CFX814" s="304"/>
      <c r="CFY814" s="304"/>
      <c r="CFZ814" s="304"/>
      <c r="CGA814" s="304"/>
      <c r="CGB814" s="304"/>
      <c r="CGC814" s="304"/>
      <c r="CGD814" s="304"/>
      <c r="CGE814" s="304"/>
      <c r="CGF814" s="304"/>
      <c r="CGG814" s="304"/>
      <c r="CGH814" s="304"/>
      <c r="CGI814" s="304"/>
      <c r="CGJ814" s="304"/>
      <c r="CGK814" s="304"/>
      <c r="CGL814" s="304"/>
      <c r="CGM814" s="304"/>
      <c r="CGN814" s="304"/>
      <c r="CGO814" s="304"/>
      <c r="CGP814" s="304"/>
      <c r="CGQ814" s="304"/>
      <c r="CGR814" s="304"/>
      <c r="CGS814" s="304"/>
      <c r="CGT814" s="304"/>
      <c r="CGU814" s="304"/>
      <c r="CGV814" s="304"/>
      <c r="CGW814" s="304"/>
      <c r="CGX814" s="304"/>
      <c r="CGY814" s="304"/>
      <c r="CGZ814" s="304"/>
      <c r="CHA814" s="304"/>
      <c r="CHB814" s="304"/>
      <c r="CHC814" s="304"/>
      <c r="CHD814" s="304"/>
      <c r="CHE814" s="304"/>
      <c r="CHF814" s="304"/>
      <c r="CHG814" s="304"/>
      <c r="CHH814" s="304"/>
      <c r="CHI814" s="304"/>
      <c r="CHJ814" s="304"/>
      <c r="CHK814" s="304"/>
      <c r="CHL814" s="304"/>
      <c r="CHM814" s="304"/>
      <c r="CHN814" s="304"/>
      <c r="CHO814" s="304"/>
      <c r="CHP814" s="304"/>
      <c r="CHQ814" s="304"/>
      <c r="CHR814" s="304"/>
      <c r="CHS814" s="304"/>
      <c r="CHT814" s="304"/>
      <c r="CHU814" s="304"/>
      <c r="CHV814" s="304"/>
      <c r="CHW814" s="304"/>
      <c r="CHX814" s="304"/>
      <c r="CHY814" s="304"/>
      <c r="CHZ814" s="304"/>
      <c r="CIA814" s="304"/>
      <c r="CIB814" s="304"/>
      <c r="CIC814" s="304"/>
      <c r="CID814" s="304"/>
      <c r="CIE814" s="304"/>
      <c r="CIF814" s="304"/>
      <c r="CIG814" s="304"/>
      <c r="CIH814" s="304"/>
      <c r="CII814" s="304"/>
      <c r="CIJ814" s="304"/>
      <c r="CIK814" s="304"/>
      <c r="CIL814" s="304"/>
      <c r="CIM814" s="304"/>
      <c r="CIN814" s="304"/>
      <c r="CIO814" s="304"/>
      <c r="CIP814" s="304"/>
      <c r="CIQ814" s="304"/>
      <c r="CIR814" s="304"/>
      <c r="CIS814" s="304"/>
      <c r="CIT814" s="304"/>
      <c r="CIU814" s="304"/>
      <c r="CIV814" s="304"/>
      <c r="CIW814" s="304"/>
      <c r="CIX814" s="304"/>
      <c r="CIY814" s="304"/>
      <c r="CIZ814" s="304"/>
      <c r="CJA814" s="304"/>
      <c r="CJB814" s="304"/>
      <c r="CJC814" s="304"/>
      <c r="CJD814" s="304"/>
      <c r="CJE814" s="304"/>
      <c r="CJF814" s="304"/>
      <c r="CJG814" s="304"/>
      <c r="CJH814" s="304"/>
      <c r="CJI814" s="304"/>
      <c r="CJJ814" s="304"/>
      <c r="CJK814" s="304"/>
      <c r="CJL814" s="304"/>
      <c r="CJM814" s="304"/>
      <c r="CJN814" s="304"/>
      <c r="CJO814" s="304"/>
      <c r="CJP814" s="304"/>
      <c r="CJQ814" s="304"/>
      <c r="CJR814" s="304"/>
      <c r="CJS814" s="304"/>
      <c r="CJT814" s="304"/>
      <c r="CJU814" s="304"/>
      <c r="CJV814" s="304"/>
      <c r="CJW814" s="304"/>
      <c r="CJX814" s="304"/>
      <c r="CJY814" s="304"/>
      <c r="CJZ814" s="304"/>
      <c r="CKA814" s="304"/>
      <c r="CKB814" s="304"/>
      <c r="CKC814" s="304"/>
      <c r="CKD814" s="304"/>
      <c r="CKE814" s="304"/>
      <c r="CKF814" s="304"/>
      <c r="CKG814" s="304"/>
      <c r="CKH814" s="304"/>
      <c r="CKI814" s="304"/>
      <c r="CKJ814" s="304"/>
      <c r="CKK814" s="304"/>
      <c r="CKL814" s="304"/>
      <c r="CKM814" s="304"/>
      <c r="CKN814" s="304"/>
      <c r="CKO814" s="304"/>
      <c r="CKP814" s="304"/>
      <c r="CKQ814" s="304"/>
      <c r="CKR814" s="304"/>
      <c r="CKS814" s="304"/>
      <c r="CKT814" s="304"/>
      <c r="CKU814" s="304"/>
      <c r="CKV814" s="304"/>
      <c r="CKW814" s="304"/>
      <c r="CKX814" s="304"/>
      <c r="CKY814" s="304"/>
      <c r="CKZ814" s="304"/>
      <c r="CLA814" s="304"/>
      <c r="CLB814" s="304"/>
      <c r="CLC814" s="304"/>
      <c r="CLD814" s="304"/>
      <c r="CLE814" s="304"/>
      <c r="CLF814" s="304"/>
      <c r="CLG814" s="304"/>
      <c r="CLH814" s="304"/>
      <c r="CLI814" s="304"/>
      <c r="CLJ814" s="304"/>
      <c r="CLK814" s="304"/>
      <c r="CLL814" s="304"/>
      <c r="CLM814" s="304"/>
      <c r="CLN814" s="304"/>
      <c r="CLO814" s="304"/>
      <c r="CLP814" s="304"/>
      <c r="CLQ814" s="304"/>
      <c r="CLR814" s="304"/>
      <c r="CLS814" s="304"/>
      <c r="CLT814" s="304"/>
      <c r="CLU814" s="304"/>
      <c r="CLV814" s="304"/>
      <c r="CLW814" s="304"/>
      <c r="CLX814" s="304"/>
      <c r="CLY814" s="304"/>
      <c r="CLZ814" s="304"/>
      <c r="CMA814" s="304"/>
      <c r="CMB814" s="304"/>
      <c r="CMC814" s="304"/>
      <c r="CMD814" s="304"/>
      <c r="CME814" s="304"/>
      <c r="CMF814" s="304"/>
      <c r="CMG814" s="304"/>
      <c r="CMH814" s="304"/>
      <c r="CMI814" s="304"/>
      <c r="CMJ814" s="304"/>
      <c r="CMK814" s="304"/>
      <c r="CML814" s="304"/>
      <c r="CMM814" s="304"/>
      <c r="CMN814" s="304"/>
      <c r="CMO814" s="304"/>
      <c r="CMP814" s="304"/>
      <c r="CMQ814" s="304"/>
      <c r="CMR814" s="304"/>
      <c r="CMS814" s="304"/>
      <c r="CMT814" s="304"/>
      <c r="CMU814" s="304"/>
      <c r="CMV814" s="304"/>
      <c r="CMW814" s="304"/>
      <c r="CMX814" s="304"/>
      <c r="CMY814" s="304"/>
      <c r="CMZ814" s="304"/>
      <c r="CNA814" s="304"/>
      <c r="CNB814" s="304"/>
      <c r="CNC814" s="304"/>
      <c r="CND814" s="304"/>
      <c r="CNE814" s="304"/>
      <c r="CNF814" s="304"/>
      <c r="CNG814" s="304"/>
      <c r="CNH814" s="304"/>
      <c r="CNI814" s="304"/>
      <c r="CNJ814" s="304"/>
      <c r="CNK814" s="304"/>
      <c r="CNL814" s="304"/>
      <c r="CNM814" s="304"/>
      <c r="CNN814" s="304"/>
      <c r="CNO814" s="304"/>
      <c r="CNP814" s="304"/>
      <c r="CNQ814" s="304"/>
      <c r="CNR814" s="304"/>
      <c r="CNS814" s="304"/>
      <c r="CNT814" s="304"/>
      <c r="CNU814" s="304"/>
      <c r="CNV814" s="304"/>
      <c r="CNW814" s="304"/>
      <c r="CNX814" s="304"/>
      <c r="CNY814" s="304"/>
      <c r="CNZ814" s="304"/>
      <c r="COA814" s="304"/>
      <c r="COB814" s="304"/>
      <c r="COC814" s="304"/>
      <c r="COD814" s="304"/>
      <c r="COE814" s="304"/>
      <c r="COF814" s="304"/>
      <c r="COG814" s="304"/>
      <c r="COH814" s="304"/>
      <c r="COI814" s="304"/>
      <c r="COJ814" s="304"/>
      <c r="COK814" s="304"/>
      <c r="COL814" s="304"/>
      <c r="COM814" s="304"/>
      <c r="CON814" s="304"/>
      <c r="COO814" s="304"/>
      <c r="COP814" s="304"/>
      <c r="COQ814" s="304"/>
      <c r="COR814" s="304"/>
      <c r="COS814" s="304"/>
      <c r="COT814" s="304"/>
      <c r="COU814" s="304"/>
      <c r="COV814" s="304"/>
      <c r="COW814" s="304"/>
      <c r="COX814" s="304"/>
      <c r="COY814" s="304"/>
      <c r="COZ814" s="304"/>
      <c r="CPA814" s="304"/>
      <c r="CPB814" s="304"/>
      <c r="CPC814" s="304"/>
      <c r="CPD814" s="304"/>
      <c r="CPE814" s="304"/>
      <c r="CPF814" s="304"/>
      <c r="CPG814" s="304"/>
      <c r="CPH814" s="304"/>
      <c r="CPI814" s="304"/>
      <c r="CPJ814" s="304"/>
      <c r="CPK814" s="304"/>
      <c r="CPL814" s="304"/>
      <c r="CPM814" s="304"/>
      <c r="CPN814" s="304"/>
      <c r="CPO814" s="304"/>
      <c r="CPP814" s="304"/>
      <c r="CPQ814" s="304"/>
      <c r="CPR814" s="304"/>
      <c r="CPS814" s="304"/>
      <c r="CPT814" s="304"/>
      <c r="CPU814" s="304"/>
      <c r="CPV814" s="304"/>
      <c r="CPW814" s="304"/>
      <c r="CPX814" s="304"/>
      <c r="CPY814" s="304"/>
      <c r="CPZ814" s="304"/>
      <c r="CQA814" s="304"/>
      <c r="CQB814" s="304"/>
      <c r="CQC814" s="304"/>
      <c r="CQD814" s="304"/>
      <c r="CQE814" s="304"/>
      <c r="CQF814" s="304"/>
      <c r="CQG814" s="304"/>
      <c r="CQH814" s="304"/>
      <c r="CQI814" s="304"/>
      <c r="CQJ814" s="304"/>
      <c r="CQK814" s="304"/>
      <c r="CQL814" s="304"/>
      <c r="CQM814" s="304"/>
      <c r="CQN814" s="304"/>
      <c r="CQO814" s="304"/>
      <c r="CQP814" s="304"/>
      <c r="CQQ814" s="304"/>
      <c r="CQR814" s="304"/>
      <c r="CQS814" s="304"/>
      <c r="CQT814" s="304"/>
      <c r="CQU814" s="304"/>
      <c r="CQV814" s="304"/>
      <c r="CQW814" s="304"/>
      <c r="CQX814" s="304"/>
      <c r="CQY814" s="304"/>
      <c r="CQZ814" s="304"/>
      <c r="CRA814" s="304"/>
      <c r="CRB814" s="304"/>
      <c r="CRC814" s="304"/>
      <c r="CRD814" s="304"/>
      <c r="CRE814" s="304"/>
      <c r="CRF814" s="304"/>
      <c r="CRG814" s="304"/>
      <c r="CRH814" s="304"/>
      <c r="CRI814" s="304"/>
      <c r="CRJ814" s="304"/>
      <c r="CRK814" s="304"/>
      <c r="CRL814" s="304"/>
      <c r="CRM814" s="304"/>
      <c r="CRN814" s="304"/>
      <c r="CRO814" s="304"/>
      <c r="CRP814" s="304"/>
      <c r="CRQ814" s="304"/>
      <c r="CRR814" s="304"/>
      <c r="CRS814" s="304"/>
      <c r="CRT814" s="304"/>
      <c r="CRU814" s="304"/>
      <c r="CRV814" s="304"/>
      <c r="CRW814" s="304"/>
      <c r="CRX814" s="304"/>
      <c r="CRY814" s="304"/>
      <c r="CRZ814" s="304"/>
      <c r="CSA814" s="304"/>
      <c r="CSB814" s="304"/>
      <c r="CSC814" s="304"/>
      <c r="CSD814" s="304"/>
      <c r="CSE814" s="304"/>
      <c r="CSF814" s="304"/>
      <c r="CSG814" s="304"/>
      <c r="CSH814" s="304"/>
      <c r="CSI814" s="304"/>
      <c r="CSJ814" s="304"/>
      <c r="CSK814" s="304"/>
      <c r="CSL814" s="304"/>
      <c r="CSM814" s="304"/>
      <c r="CSN814" s="304"/>
      <c r="CSO814" s="304"/>
      <c r="CSP814" s="304"/>
      <c r="CSQ814" s="304"/>
      <c r="CSR814" s="304"/>
      <c r="CSS814" s="304"/>
      <c r="CST814" s="304"/>
      <c r="CSU814" s="304"/>
      <c r="CSV814" s="304"/>
      <c r="CSW814" s="304"/>
      <c r="CSX814" s="304"/>
      <c r="CSY814" s="304"/>
      <c r="CSZ814" s="304"/>
      <c r="CTA814" s="304"/>
      <c r="CTB814" s="304"/>
      <c r="CTC814" s="304"/>
      <c r="CTD814" s="304"/>
      <c r="CTE814" s="304"/>
      <c r="CTF814" s="304"/>
      <c r="CTG814" s="304"/>
      <c r="CTH814" s="304"/>
      <c r="CTI814" s="304"/>
      <c r="CTJ814" s="304"/>
      <c r="CTK814" s="304"/>
      <c r="CTL814" s="304"/>
      <c r="CTM814" s="304"/>
      <c r="CTN814" s="304"/>
      <c r="CTO814" s="304"/>
      <c r="CTP814" s="304"/>
      <c r="CTQ814" s="304"/>
      <c r="CTR814" s="304"/>
      <c r="CTS814" s="304"/>
      <c r="CTT814" s="304"/>
      <c r="CTU814" s="304"/>
      <c r="CTV814" s="304"/>
      <c r="CTW814" s="304"/>
      <c r="CTX814" s="304"/>
      <c r="CTY814" s="304"/>
      <c r="CTZ814" s="304"/>
      <c r="CUA814" s="304"/>
      <c r="CUB814" s="304"/>
      <c r="CUC814" s="304"/>
      <c r="CUD814" s="304"/>
      <c r="CUE814" s="304"/>
      <c r="CUF814" s="304"/>
      <c r="CUG814" s="304"/>
      <c r="CUH814" s="304"/>
      <c r="CUI814" s="304"/>
      <c r="CUJ814" s="304"/>
      <c r="CUK814" s="304"/>
      <c r="CUL814" s="304"/>
      <c r="CUM814" s="304"/>
      <c r="CUN814" s="304"/>
      <c r="CUO814" s="304"/>
      <c r="CUP814" s="304"/>
      <c r="CUQ814" s="304"/>
      <c r="CUR814" s="304"/>
      <c r="CUS814" s="304"/>
      <c r="CUT814" s="304"/>
      <c r="CUU814" s="304"/>
      <c r="CUV814" s="304"/>
      <c r="CUW814" s="304"/>
      <c r="CUX814" s="304"/>
      <c r="CUY814" s="304"/>
      <c r="CUZ814" s="304"/>
      <c r="CVA814" s="304"/>
      <c r="CVB814" s="304"/>
      <c r="CVC814" s="304"/>
      <c r="CVD814" s="304"/>
      <c r="CVE814" s="304"/>
      <c r="CVF814" s="304"/>
      <c r="CVG814" s="304"/>
      <c r="CVH814" s="304"/>
      <c r="CVI814" s="304"/>
      <c r="CVJ814" s="304"/>
      <c r="CVK814" s="304"/>
      <c r="CVL814" s="304"/>
      <c r="CVM814" s="304"/>
      <c r="CVN814" s="304"/>
      <c r="CVO814" s="304"/>
      <c r="CVP814" s="304"/>
      <c r="CVQ814" s="304"/>
      <c r="CVR814" s="304"/>
      <c r="CVS814" s="304"/>
      <c r="CVT814" s="304"/>
      <c r="CVU814" s="304"/>
      <c r="CVV814" s="304"/>
      <c r="CVW814" s="304"/>
      <c r="CVX814" s="304"/>
      <c r="CVY814" s="304"/>
      <c r="CVZ814" s="304"/>
      <c r="CWA814" s="304"/>
      <c r="CWB814" s="304"/>
      <c r="CWC814" s="304"/>
      <c r="CWD814" s="304"/>
      <c r="CWE814" s="304"/>
      <c r="CWF814" s="304"/>
      <c r="CWG814" s="304"/>
      <c r="CWH814" s="304"/>
      <c r="CWI814" s="304"/>
      <c r="CWJ814" s="304"/>
      <c r="CWK814" s="304"/>
      <c r="CWL814" s="304"/>
      <c r="CWM814" s="304"/>
      <c r="CWN814" s="304"/>
      <c r="CWO814" s="304"/>
      <c r="CWP814" s="304"/>
      <c r="CWQ814" s="304"/>
      <c r="CWR814" s="304"/>
      <c r="CWS814" s="304"/>
      <c r="CWT814" s="304"/>
      <c r="CWU814" s="304"/>
      <c r="CWV814" s="304"/>
      <c r="CWW814" s="304"/>
      <c r="CWX814" s="304"/>
      <c r="CWY814" s="304"/>
      <c r="CWZ814" s="304"/>
      <c r="CXA814" s="304"/>
      <c r="CXB814" s="304"/>
      <c r="CXC814" s="304"/>
      <c r="CXD814" s="304"/>
      <c r="CXE814" s="304"/>
      <c r="CXF814" s="304"/>
      <c r="CXG814" s="304"/>
      <c r="CXH814" s="304"/>
      <c r="CXI814" s="304"/>
      <c r="CXJ814" s="304"/>
      <c r="CXK814" s="304"/>
      <c r="CXL814" s="304"/>
      <c r="CXM814" s="304"/>
      <c r="CXN814" s="304"/>
      <c r="CXO814" s="304"/>
      <c r="CXP814" s="304"/>
      <c r="CXQ814" s="304"/>
      <c r="CXR814" s="304"/>
      <c r="CXS814" s="304"/>
      <c r="CXT814" s="304"/>
      <c r="CXU814" s="304"/>
      <c r="CXV814" s="304"/>
      <c r="CXW814" s="304"/>
      <c r="CXX814" s="304"/>
      <c r="CXY814" s="304"/>
      <c r="CXZ814" s="304"/>
      <c r="CYA814" s="304"/>
      <c r="CYB814" s="304"/>
      <c r="CYC814" s="304"/>
      <c r="CYD814" s="304"/>
      <c r="CYE814" s="304"/>
      <c r="CYF814" s="304"/>
      <c r="CYG814" s="304"/>
      <c r="CYH814" s="304"/>
      <c r="CYI814" s="304"/>
      <c r="CYJ814" s="304"/>
      <c r="CYK814" s="304"/>
      <c r="CYL814" s="304"/>
      <c r="CYM814" s="304"/>
      <c r="CYN814" s="304"/>
      <c r="CYO814" s="304"/>
      <c r="CYP814" s="304"/>
      <c r="CYQ814" s="304"/>
      <c r="CYR814" s="304"/>
      <c r="CYS814" s="304"/>
      <c r="CYT814" s="304"/>
      <c r="CYU814" s="304"/>
      <c r="CYV814" s="304"/>
      <c r="CYW814" s="304"/>
      <c r="CYX814" s="304"/>
      <c r="CYY814" s="304"/>
      <c r="CYZ814" s="304"/>
      <c r="CZA814" s="304"/>
      <c r="CZB814" s="304"/>
      <c r="CZC814" s="304"/>
      <c r="CZD814" s="304"/>
      <c r="CZE814" s="304"/>
      <c r="CZF814" s="304"/>
      <c r="CZG814" s="304"/>
      <c r="CZH814" s="304"/>
      <c r="CZI814" s="304"/>
      <c r="CZJ814" s="304"/>
      <c r="CZK814" s="304"/>
      <c r="CZL814" s="304"/>
      <c r="CZM814" s="304"/>
      <c r="CZN814" s="304"/>
      <c r="CZO814" s="304"/>
      <c r="CZP814" s="304"/>
      <c r="CZQ814" s="304"/>
      <c r="CZR814" s="304"/>
      <c r="CZS814" s="304"/>
      <c r="CZT814" s="304"/>
      <c r="CZU814" s="304"/>
      <c r="CZV814" s="304"/>
      <c r="CZW814" s="304"/>
      <c r="CZX814" s="304"/>
      <c r="CZY814" s="304"/>
      <c r="CZZ814" s="304"/>
      <c r="DAA814" s="304"/>
      <c r="DAB814" s="304"/>
      <c r="DAC814" s="304"/>
      <c r="DAD814" s="304"/>
      <c r="DAE814" s="304"/>
      <c r="DAF814" s="304"/>
      <c r="DAG814" s="304"/>
      <c r="DAH814" s="304"/>
      <c r="DAI814" s="304"/>
      <c r="DAJ814" s="304"/>
      <c r="DAK814" s="304"/>
      <c r="DAL814" s="304"/>
      <c r="DAM814" s="304"/>
      <c r="DAN814" s="304"/>
      <c r="DAO814" s="304"/>
      <c r="DAP814" s="304"/>
      <c r="DAQ814" s="304"/>
      <c r="DAR814" s="304"/>
      <c r="DAS814" s="304"/>
      <c r="DAT814" s="304"/>
      <c r="DAU814" s="304"/>
      <c r="DAV814" s="304"/>
      <c r="DAW814" s="304"/>
      <c r="DAX814" s="304"/>
      <c r="DAY814" s="304"/>
      <c r="DAZ814" s="304"/>
      <c r="DBA814" s="304"/>
      <c r="DBB814" s="304"/>
      <c r="DBC814" s="304"/>
      <c r="DBD814" s="304"/>
      <c r="DBE814" s="304"/>
      <c r="DBF814" s="304"/>
      <c r="DBG814" s="304"/>
      <c r="DBH814" s="304"/>
      <c r="DBI814" s="304"/>
      <c r="DBJ814" s="304"/>
      <c r="DBK814" s="304"/>
      <c r="DBL814" s="304"/>
      <c r="DBM814" s="304"/>
      <c r="DBN814" s="304"/>
      <c r="DBO814" s="304"/>
      <c r="DBP814" s="304"/>
      <c r="DBQ814" s="304"/>
      <c r="DBR814" s="304"/>
      <c r="DBS814" s="304"/>
      <c r="DBT814" s="304"/>
      <c r="DBU814" s="304"/>
      <c r="DBV814" s="304"/>
      <c r="DBW814" s="304"/>
      <c r="DBX814" s="304"/>
      <c r="DBY814" s="304"/>
      <c r="DBZ814" s="304"/>
      <c r="DCA814" s="304"/>
      <c r="DCB814" s="304"/>
      <c r="DCC814" s="304"/>
      <c r="DCD814" s="304"/>
      <c r="DCE814" s="304"/>
      <c r="DCF814" s="304"/>
      <c r="DCG814" s="304"/>
      <c r="DCH814" s="304"/>
      <c r="DCI814" s="304"/>
      <c r="DCJ814" s="304"/>
      <c r="DCK814" s="304"/>
      <c r="DCL814" s="304"/>
      <c r="DCM814" s="304"/>
      <c r="DCN814" s="304"/>
      <c r="DCO814" s="304"/>
      <c r="DCP814" s="304"/>
      <c r="DCQ814" s="304"/>
      <c r="DCR814" s="304"/>
      <c r="DCS814" s="304"/>
      <c r="DCT814" s="304"/>
      <c r="DCU814" s="304"/>
      <c r="DCV814" s="304"/>
      <c r="DCW814" s="304"/>
      <c r="DCX814" s="304"/>
      <c r="DCY814" s="304"/>
      <c r="DCZ814" s="304"/>
      <c r="DDA814" s="304"/>
      <c r="DDB814" s="304"/>
      <c r="DDC814" s="304"/>
      <c r="DDD814" s="304"/>
      <c r="DDE814" s="304"/>
      <c r="DDF814" s="304"/>
      <c r="DDG814" s="304"/>
      <c r="DDH814" s="304"/>
      <c r="DDI814" s="304"/>
      <c r="DDJ814" s="304"/>
      <c r="DDK814" s="304"/>
      <c r="DDL814" s="304"/>
      <c r="DDM814" s="304"/>
      <c r="DDN814" s="304"/>
      <c r="DDO814" s="304"/>
      <c r="DDP814" s="304"/>
      <c r="DDQ814" s="304"/>
      <c r="DDR814" s="304"/>
      <c r="DDS814" s="304"/>
      <c r="DDT814" s="304"/>
      <c r="DDU814" s="304"/>
      <c r="DDV814" s="304"/>
      <c r="DDW814" s="304"/>
      <c r="DDX814" s="304"/>
      <c r="DDY814" s="304"/>
      <c r="DDZ814" s="304"/>
      <c r="DEA814" s="304"/>
      <c r="DEB814" s="304"/>
      <c r="DEC814" s="304"/>
      <c r="DED814" s="304"/>
      <c r="DEE814" s="304"/>
      <c r="DEF814" s="304"/>
      <c r="DEG814" s="304"/>
      <c r="DEH814" s="304"/>
      <c r="DEI814" s="304"/>
      <c r="DEJ814" s="304"/>
      <c r="DEK814" s="304"/>
      <c r="DEL814" s="304"/>
      <c r="DEM814" s="304"/>
      <c r="DEN814" s="304"/>
      <c r="DEO814" s="304"/>
      <c r="DEP814" s="304"/>
      <c r="DEQ814" s="304"/>
      <c r="DER814" s="304"/>
      <c r="DES814" s="304"/>
      <c r="DET814" s="304"/>
      <c r="DEU814" s="304"/>
      <c r="DEV814" s="304"/>
      <c r="DEW814" s="304"/>
      <c r="DEX814" s="304"/>
      <c r="DEY814" s="304"/>
      <c r="DEZ814" s="304"/>
      <c r="DFA814" s="304"/>
      <c r="DFB814" s="304"/>
      <c r="DFC814" s="304"/>
      <c r="DFD814" s="304"/>
      <c r="DFE814" s="304"/>
      <c r="DFF814" s="304"/>
      <c r="DFG814" s="304"/>
      <c r="DFH814" s="304"/>
      <c r="DFI814" s="304"/>
      <c r="DFJ814" s="304"/>
      <c r="DFK814" s="304"/>
      <c r="DFL814" s="304"/>
      <c r="DFM814" s="304"/>
      <c r="DFN814" s="304"/>
      <c r="DFO814" s="304"/>
      <c r="DFP814" s="304"/>
      <c r="DFQ814" s="304"/>
      <c r="DFR814" s="304"/>
      <c r="DFS814" s="304"/>
      <c r="DFT814" s="304"/>
      <c r="DFU814" s="304"/>
      <c r="DFV814" s="304"/>
      <c r="DFW814" s="304"/>
      <c r="DFX814" s="304"/>
      <c r="DFY814" s="304"/>
      <c r="DFZ814" s="304"/>
      <c r="DGA814" s="304"/>
      <c r="DGB814" s="304"/>
      <c r="DGC814" s="304"/>
      <c r="DGD814" s="304"/>
      <c r="DGE814" s="304"/>
      <c r="DGF814" s="304"/>
      <c r="DGG814" s="304"/>
      <c r="DGH814" s="304"/>
      <c r="DGI814" s="304"/>
      <c r="DGJ814" s="304"/>
      <c r="DGK814" s="304"/>
      <c r="DGL814" s="304"/>
      <c r="DGM814" s="304"/>
      <c r="DGN814" s="304"/>
      <c r="DGO814" s="304"/>
      <c r="DGP814" s="304"/>
      <c r="DGQ814" s="304"/>
      <c r="DGR814" s="304"/>
      <c r="DGS814" s="304"/>
      <c r="DGT814" s="304"/>
      <c r="DGU814" s="304"/>
      <c r="DGV814" s="304"/>
      <c r="DGW814" s="304"/>
      <c r="DGX814" s="304"/>
      <c r="DGY814" s="304"/>
      <c r="DGZ814" s="304"/>
      <c r="DHA814" s="304"/>
      <c r="DHB814" s="304"/>
      <c r="DHC814" s="304"/>
      <c r="DHD814" s="304"/>
      <c r="DHE814" s="304"/>
      <c r="DHF814" s="304"/>
      <c r="DHG814" s="304"/>
      <c r="DHH814" s="304"/>
      <c r="DHI814" s="304"/>
      <c r="DHJ814" s="304"/>
      <c r="DHK814" s="304"/>
      <c r="DHL814" s="304"/>
      <c r="DHM814" s="304"/>
      <c r="DHN814" s="304"/>
      <c r="DHO814" s="304"/>
      <c r="DHP814" s="304"/>
      <c r="DHQ814" s="304"/>
      <c r="DHR814" s="304"/>
      <c r="DHS814" s="304"/>
      <c r="DHT814" s="304"/>
      <c r="DHU814" s="304"/>
      <c r="DHV814" s="304"/>
      <c r="DHW814" s="304"/>
      <c r="DHX814" s="304"/>
      <c r="DHY814" s="304"/>
      <c r="DHZ814" s="304"/>
      <c r="DIA814" s="304"/>
      <c r="DIB814" s="304"/>
      <c r="DIC814" s="304"/>
      <c r="DID814" s="304"/>
      <c r="DIE814" s="304"/>
      <c r="DIF814" s="304"/>
      <c r="DIG814" s="304"/>
      <c r="DIH814" s="304"/>
      <c r="DII814" s="304"/>
      <c r="DIJ814" s="304"/>
      <c r="DIK814" s="304"/>
      <c r="DIL814" s="304"/>
      <c r="DIM814" s="304"/>
      <c r="DIN814" s="304"/>
      <c r="DIO814" s="304"/>
      <c r="DIP814" s="304"/>
      <c r="DIQ814" s="304"/>
      <c r="DIR814" s="304"/>
      <c r="DIS814" s="304"/>
      <c r="DIT814" s="304"/>
      <c r="DIU814" s="304"/>
      <c r="DIV814" s="304"/>
      <c r="DIW814" s="304"/>
      <c r="DIX814" s="304"/>
      <c r="DIY814" s="304"/>
      <c r="DIZ814" s="304"/>
      <c r="DJA814" s="304"/>
      <c r="DJB814" s="304"/>
      <c r="DJC814" s="304"/>
      <c r="DJD814" s="304"/>
      <c r="DJE814" s="304"/>
      <c r="DJF814" s="304"/>
      <c r="DJG814" s="304"/>
      <c r="DJH814" s="304"/>
      <c r="DJI814" s="304"/>
      <c r="DJJ814" s="304"/>
      <c r="DJK814" s="304"/>
      <c r="DJL814" s="304"/>
      <c r="DJM814" s="304"/>
      <c r="DJN814" s="304"/>
      <c r="DJO814" s="304"/>
      <c r="DJP814" s="304"/>
      <c r="DJQ814" s="304"/>
      <c r="DJR814" s="304"/>
      <c r="DJS814" s="304"/>
      <c r="DJT814" s="304"/>
      <c r="DJU814" s="304"/>
      <c r="DJV814" s="304"/>
      <c r="DJW814" s="304"/>
      <c r="DJX814" s="304"/>
      <c r="DJY814" s="304"/>
      <c r="DJZ814" s="304"/>
      <c r="DKA814" s="304"/>
      <c r="DKB814" s="304"/>
      <c r="DKC814" s="304"/>
      <c r="DKD814" s="304"/>
      <c r="DKE814" s="304"/>
      <c r="DKF814" s="304"/>
      <c r="DKG814" s="304"/>
      <c r="DKH814" s="304"/>
      <c r="DKI814" s="304"/>
      <c r="DKJ814" s="304"/>
      <c r="DKK814" s="304"/>
      <c r="DKL814" s="304"/>
      <c r="DKM814" s="304"/>
      <c r="DKN814" s="304"/>
      <c r="DKO814" s="304"/>
      <c r="DKP814" s="304"/>
      <c r="DKQ814" s="304"/>
      <c r="DKR814" s="304"/>
      <c r="DKS814" s="304"/>
      <c r="DKT814" s="304"/>
      <c r="DKU814" s="304"/>
      <c r="DKV814" s="304"/>
      <c r="DKW814" s="304"/>
      <c r="DKX814" s="304"/>
      <c r="DKY814" s="304"/>
      <c r="DKZ814" s="304"/>
      <c r="DLA814" s="304"/>
      <c r="DLB814" s="304"/>
      <c r="DLC814" s="304"/>
      <c r="DLD814" s="304"/>
      <c r="DLE814" s="304"/>
      <c r="DLF814" s="304"/>
      <c r="DLG814" s="304"/>
      <c r="DLH814" s="304"/>
      <c r="DLI814" s="304"/>
      <c r="DLJ814" s="304"/>
      <c r="DLK814" s="304"/>
      <c r="DLL814" s="304"/>
      <c r="DLM814" s="304"/>
      <c r="DLN814" s="304"/>
      <c r="DLO814" s="304"/>
      <c r="DLP814" s="304"/>
      <c r="DLQ814" s="304"/>
      <c r="DLR814" s="304"/>
      <c r="DLS814" s="304"/>
      <c r="DLT814" s="304"/>
      <c r="DLU814" s="304"/>
      <c r="DLV814" s="304"/>
      <c r="DLW814" s="304"/>
      <c r="DLX814" s="304"/>
      <c r="DLY814" s="304"/>
      <c r="DLZ814" s="304"/>
      <c r="DMA814" s="304"/>
      <c r="DMB814" s="304"/>
      <c r="DMC814" s="304"/>
      <c r="DMD814" s="304"/>
      <c r="DME814" s="304"/>
      <c r="DMF814" s="304"/>
      <c r="DMG814" s="304"/>
      <c r="DMH814" s="304"/>
      <c r="DMI814" s="304"/>
      <c r="DMJ814" s="304"/>
      <c r="DMK814" s="304"/>
      <c r="DML814" s="304"/>
      <c r="DMM814" s="304"/>
      <c r="DMN814" s="304"/>
      <c r="DMO814" s="304"/>
      <c r="DMP814" s="304"/>
      <c r="DMQ814" s="304"/>
      <c r="DMR814" s="304"/>
      <c r="DMS814" s="304"/>
      <c r="DMT814" s="304"/>
      <c r="DMU814" s="304"/>
      <c r="DMV814" s="304"/>
      <c r="DMW814" s="304"/>
      <c r="DMX814" s="304"/>
      <c r="DMY814" s="304"/>
      <c r="DMZ814" s="304"/>
      <c r="DNA814" s="304"/>
      <c r="DNB814" s="304"/>
      <c r="DNC814" s="304"/>
      <c r="DND814" s="304"/>
      <c r="DNE814" s="304"/>
      <c r="DNF814" s="304"/>
      <c r="DNG814" s="304"/>
      <c r="DNH814" s="304"/>
      <c r="DNI814" s="304"/>
      <c r="DNJ814" s="304"/>
      <c r="DNK814" s="304"/>
      <c r="DNL814" s="304"/>
      <c r="DNM814" s="304"/>
      <c r="DNN814" s="304"/>
      <c r="DNO814" s="304"/>
      <c r="DNP814" s="304"/>
      <c r="DNQ814" s="304"/>
      <c r="DNR814" s="304"/>
      <c r="DNS814" s="304"/>
      <c r="DNT814" s="304"/>
      <c r="DNU814" s="304"/>
      <c r="DNV814" s="304"/>
      <c r="DNW814" s="304"/>
      <c r="DNX814" s="304"/>
      <c r="DNY814" s="304"/>
      <c r="DNZ814" s="304"/>
      <c r="DOA814" s="304"/>
      <c r="DOB814" s="304"/>
      <c r="DOC814" s="304"/>
      <c r="DOD814" s="304"/>
      <c r="DOE814" s="304"/>
      <c r="DOF814" s="304"/>
      <c r="DOG814" s="304"/>
      <c r="DOH814" s="304"/>
      <c r="DOI814" s="304"/>
      <c r="DOJ814" s="304"/>
      <c r="DOK814" s="304"/>
      <c r="DOL814" s="304"/>
      <c r="DOM814" s="304"/>
      <c r="DON814" s="304"/>
      <c r="DOO814" s="304"/>
      <c r="DOP814" s="304"/>
      <c r="DOQ814" s="304"/>
      <c r="DOR814" s="304"/>
      <c r="DOS814" s="304"/>
      <c r="DOT814" s="304"/>
      <c r="DOU814" s="304"/>
      <c r="DOV814" s="304"/>
      <c r="DOW814" s="304"/>
      <c r="DOX814" s="304"/>
      <c r="DOY814" s="304"/>
      <c r="DOZ814" s="304"/>
      <c r="DPA814" s="304"/>
      <c r="DPB814" s="304"/>
      <c r="DPC814" s="304"/>
      <c r="DPD814" s="304"/>
      <c r="DPE814" s="304"/>
      <c r="DPF814" s="304"/>
      <c r="DPG814" s="304"/>
      <c r="DPH814" s="304"/>
      <c r="DPI814" s="304"/>
      <c r="DPJ814" s="304"/>
      <c r="DPK814" s="304"/>
      <c r="DPL814" s="304"/>
      <c r="DPM814" s="304"/>
      <c r="DPN814" s="304"/>
      <c r="DPO814" s="304"/>
      <c r="DPP814" s="304"/>
      <c r="DPQ814" s="304"/>
      <c r="DPR814" s="304"/>
      <c r="DPS814" s="304"/>
      <c r="DPT814" s="304"/>
      <c r="DPU814" s="304"/>
      <c r="DPV814" s="304"/>
      <c r="DPW814" s="304"/>
      <c r="DPX814" s="304"/>
      <c r="DPY814" s="304"/>
      <c r="DPZ814" s="304"/>
      <c r="DQA814" s="304"/>
      <c r="DQB814" s="304"/>
      <c r="DQC814" s="304"/>
      <c r="DQD814" s="304"/>
      <c r="DQE814" s="304"/>
      <c r="DQF814" s="304"/>
      <c r="DQG814" s="304"/>
      <c r="DQH814" s="304"/>
      <c r="DQI814" s="304"/>
      <c r="DQJ814" s="304"/>
      <c r="DQK814" s="304"/>
      <c r="DQL814" s="304"/>
      <c r="DQM814" s="304"/>
      <c r="DQN814" s="304"/>
      <c r="DQO814" s="304"/>
      <c r="DQP814" s="304"/>
      <c r="DQQ814" s="304"/>
      <c r="DQR814" s="304"/>
      <c r="DQS814" s="304"/>
      <c r="DQT814" s="304"/>
      <c r="DQU814" s="304"/>
      <c r="DQV814" s="304"/>
      <c r="DQW814" s="304"/>
      <c r="DQX814" s="304"/>
      <c r="DQY814" s="304"/>
      <c r="DQZ814" s="304"/>
      <c r="DRA814" s="304"/>
      <c r="DRB814" s="304"/>
      <c r="DRC814" s="304"/>
      <c r="DRD814" s="304"/>
      <c r="DRE814" s="304"/>
      <c r="DRF814" s="304"/>
      <c r="DRG814" s="304"/>
      <c r="DRH814" s="304"/>
      <c r="DRI814" s="304"/>
      <c r="DRJ814" s="304"/>
      <c r="DRK814" s="304"/>
      <c r="DRL814" s="304"/>
      <c r="DRM814" s="304"/>
      <c r="DRN814" s="304"/>
      <c r="DRO814" s="304"/>
      <c r="DRP814" s="304"/>
      <c r="DRQ814" s="304"/>
      <c r="DRR814" s="304"/>
      <c r="DRS814" s="304"/>
      <c r="DRT814" s="304"/>
      <c r="DRU814" s="304"/>
      <c r="DRV814" s="304"/>
      <c r="DRW814" s="304"/>
      <c r="DRX814" s="304"/>
      <c r="DRY814" s="304"/>
      <c r="DRZ814" s="304"/>
      <c r="DSA814" s="304"/>
      <c r="DSB814" s="304"/>
      <c r="DSC814" s="304"/>
      <c r="DSD814" s="304"/>
      <c r="DSE814" s="304"/>
      <c r="DSF814" s="304"/>
      <c r="DSG814" s="304"/>
      <c r="DSH814" s="304"/>
      <c r="DSI814" s="304"/>
      <c r="DSJ814" s="304"/>
      <c r="DSK814" s="304"/>
      <c r="DSL814" s="304"/>
      <c r="DSM814" s="304"/>
      <c r="DSN814" s="304"/>
      <c r="DSO814" s="304"/>
      <c r="DSP814" s="304"/>
      <c r="DSQ814" s="304"/>
      <c r="DSR814" s="304"/>
      <c r="DSS814" s="304"/>
      <c r="DST814" s="304"/>
      <c r="DSU814" s="304"/>
      <c r="DSV814" s="304"/>
      <c r="DSW814" s="304"/>
      <c r="DSX814" s="304"/>
      <c r="DSY814" s="304"/>
      <c r="DSZ814" s="304"/>
      <c r="DTA814" s="304"/>
      <c r="DTB814" s="304"/>
      <c r="DTC814" s="304"/>
      <c r="DTD814" s="304"/>
      <c r="DTE814" s="304"/>
      <c r="DTF814" s="304"/>
      <c r="DTG814" s="304"/>
      <c r="DTH814" s="304"/>
      <c r="DTI814" s="304"/>
      <c r="DTJ814" s="304"/>
      <c r="DTK814" s="304"/>
      <c r="DTL814" s="304"/>
      <c r="DTM814" s="304"/>
      <c r="DTN814" s="304"/>
      <c r="DTO814" s="304"/>
      <c r="DTP814" s="304"/>
      <c r="DTQ814" s="304"/>
      <c r="DTR814" s="304"/>
      <c r="DTS814" s="304"/>
      <c r="DTT814" s="304"/>
      <c r="DTU814" s="304"/>
      <c r="DTV814" s="304"/>
      <c r="DTW814" s="304"/>
      <c r="DTX814" s="304"/>
      <c r="DTY814" s="304"/>
      <c r="DTZ814" s="304"/>
      <c r="DUA814" s="304"/>
      <c r="DUB814" s="304"/>
      <c r="DUC814" s="304"/>
      <c r="DUD814" s="304"/>
      <c r="DUE814" s="304"/>
      <c r="DUF814" s="304"/>
      <c r="DUG814" s="304"/>
      <c r="DUH814" s="304"/>
      <c r="DUI814" s="304"/>
      <c r="DUJ814" s="304"/>
      <c r="DUK814" s="304"/>
      <c r="DUL814" s="304"/>
      <c r="DUM814" s="304"/>
      <c r="DUN814" s="304"/>
      <c r="DUO814" s="304"/>
      <c r="DUP814" s="304"/>
      <c r="DUQ814" s="304"/>
      <c r="DUR814" s="304"/>
      <c r="DUS814" s="304"/>
      <c r="DUT814" s="304"/>
      <c r="DUU814" s="304"/>
      <c r="DUV814" s="304"/>
      <c r="DUW814" s="304"/>
      <c r="DUX814" s="304"/>
      <c r="DUY814" s="304"/>
      <c r="DUZ814" s="304"/>
      <c r="DVA814" s="304"/>
      <c r="DVB814" s="304"/>
      <c r="DVC814" s="304"/>
      <c r="DVD814" s="304"/>
      <c r="DVE814" s="304"/>
      <c r="DVF814" s="304"/>
      <c r="DVG814" s="304"/>
      <c r="DVH814" s="304"/>
      <c r="DVI814" s="304"/>
      <c r="DVJ814" s="304"/>
      <c r="DVK814" s="304"/>
      <c r="DVL814" s="304"/>
      <c r="DVM814" s="304"/>
      <c r="DVN814" s="304"/>
      <c r="DVO814" s="304"/>
      <c r="DVP814" s="304"/>
      <c r="DVQ814" s="304"/>
      <c r="DVR814" s="304"/>
      <c r="DVS814" s="304"/>
      <c r="DVT814" s="304"/>
      <c r="DVU814" s="304"/>
      <c r="DVV814" s="304"/>
      <c r="DVW814" s="304"/>
      <c r="DVX814" s="304"/>
      <c r="DVY814" s="304"/>
      <c r="DVZ814" s="304"/>
      <c r="DWA814" s="304"/>
      <c r="DWB814" s="304"/>
      <c r="DWC814" s="304"/>
      <c r="DWD814" s="304"/>
      <c r="DWE814" s="304"/>
      <c r="DWF814" s="304"/>
      <c r="DWG814" s="304"/>
      <c r="DWH814" s="304"/>
      <c r="DWI814" s="304"/>
      <c r="DWJ814" s="304"/>
      <c r="DWK814" s="304"/>
      <c r="DWL814" s="304"/>
      <c r="DWM814" s="304"/>
      <c r="DWN814" s="304"/>
      <c r="DWO814" s="304"/>
      <c r="DWP814" s="304"/>
      <c r="DWQ814" s="304"/>
      <c r="DWR814" s="304"/>
      <c r="DWS814" s="304"/>
      <c r="DWT814" s="304"/>
      <c r="DWU814" s="304"/>
      <c r="DWV814" s="304"/>
      <c r="DWW814" s="304"/>
      <c r="DWX814" s="304"/>
      <c r="DWY814" s="304"/>
      <c r="DWZ814" s="304"/>
      <c r="DXA814" s="304"/>
      <c r="DXB814" s="304"/>
      <c r="DXC814" s="304"/>
      <c r="DXD814" s="304"/>
      <c r="DXE814" s="304"/>
      <c r="DXF814" s="304"/>
      <c r="DXG814" s="304"/>
      <c r="DXH814" s="304"/>
      <c r="DXI814" s="304"/>
      <c r="DXJ814" s="304"/>
      <c r="DXK814" s="304"/>
      <c r="DXL814" s="304"/>
      <c r="DXM814" s="304"/>
      <c r="DXN814" s="304"/>
      <c r="DXO814" s="304"/>
      <c r="DXP814" s="304"/>
      <c r="DXQ814" s="304"/>
      <c r="DXR814" s="304"/>
      <c r="DXS814" s="304"/>
      <c r="DXT814" s="304"/>
      <c r="DXU814" s="304"/>
      <c r="DXV814" s="304"/>
      <c r="DXW814" s="304"/>
      <c r="DXX814" s="304"/>
      <c r="DXY814" s="304"/>
      <c r="DXZ814" s="304"/>
      <c r="DYA814" s="304"/>
      <c r="DYB814" s="304"/>
      <c r="DYC814" s="304"/>
      <c r="DYD814" s="304"/>
      <c r="DYE814" s="304"/>
      <c r="DYF814" s="304"/>
      <c r="DYG814" s="304"/>
      <c r="DYH814" s="304"/>
      <c r="DYI814" s="304"/>
      <c r="DYJ814" s="304"/>
      <c r="DYK814" s="304"/>
      <c r="DYL814" s="304"/>
      <c r="DYM814" s="304"/>
      <c r="DYN814" s="304"/>
      <c r="DYO814" s="304"/>
      <c r="DYP814" s="304"/>
      <c r="DYQ814" s="304"/>
      <c r="DYR814" s="304"/>
      <c r="DYS814" s="304"/>
      <c r="DYT814" s="304"/>
      <c r="DYU814" s="304"/>
      <c r="DYV814" s="304"/>
      <c r="DYW814" s="304"/>
      <c r="DYX814" s="304"/>
      <c r="DYY814" s="304"/>
      <c r="DYZ814" s="304"/>
      <c r="DZA814" s="304"/>
      <c r="DZB814" s="304"/>
      <c r="DZC814" s="304"/>
      <c r="DZD814" s="304"/>
      <c r="DZE814" s="304"/>
      <c r="DZF814" s="304"/>
      <c r="DZG814" s="304"/>
      <c r="DZH814" s="304"/>
      <c r="DZI814" s="304"/>
      <c r="DZJ814" s="304"/>
      <c r="DZK814" s="304"/>
      <c r="DZL814" s="304"/>
      <c r="DZM814" s="304"/>
      <c r="DZN814" s="304"/>
      <c r="DZO814" s="304"/>
      <c r="DZP814" s="304"/>
      <c r="DZQ814" s="304"/>
      <c r="DZR814" s="304"/>
      <c r="DZS814" s="304"/>
      <c r="DZT814" s="304"/>
      <c r="DZU814" s="304"/>
      <c r="DZV814" s="304"/>
      <c r="DZW814" s="304"/>
      <c r="DZX814" s="304"/>
      <c r="DZY814" s="304"/>
      <c r="DZZ814" s="304"/>
      <c r="EAA814" s="304"/>
      <c r="EAB814" s="304"/>
      <c r="EAC814" s="304"/>
      <c r="EAD814" s="304"/>
      <c r="EAE814" s="304"/>
      <c r="EAF814" s="304"/>
      <c r="EAG814" s="304"/>
      <c r="EAH814" s="304"/>
      <c r="EAI814" s="304"/>
      <c r="EAJ814" s="304"/>
      <c r="EAK814" s="304"/>
      <c r="EAL814" s="304"/>
      <c r="EAM814" s="304"/>
      <c r="EAN814" s="304"/>
      <c r="EAO814" s="304"/>
      <c r="EAP814" s="304"/>
      <c r="EAQ814" s="304"/>
      <c r="EAR814" s="304"/>
      <c r="EAS814" s="304"/>
      <c r="EAT814" s="304"/>
      <c r="EAU814" s="304"/>
      <c r="EAV814" s="304"/>
      <c r="EAW814" s="304"/>
      <c r="EAX814" s="304"/>
      <c r="EAY814" s="304"/>
      <c r="EAZ814" s="304"/>
      <c r="EBA814" s="304"/>
      <c r="EBB814" s="304"/>
      <c r="EBC814" s="304"/>
      <c r="EBD814" s="304"/>
      <c r="EBE814" s="304"/>
      <c r="EBF814" s="304"/>
      <c r="EBG814" s="304"/>
      <c r="EBH814" s="304"/>
      <c r="EBI814" s="304"/>
      <c r="EBJ814" s="304"/>
      <c r="EBK814" s="304"/>
      <c r="EBL814" s="304"/>
      <c r="EBM814" s="304"/>
      <c r="EBN814" s="304"/>
      <c r="EBO814" s="304"/>
      <c r="EBP814" s="304"/>
      <c r="EBQ814" s="304"/>
      <c r="EBR814" s="304"/>
      <c r="EBS814" s="304"/>
      <c r="EBT814" s="304"/>
      <c r="EBU814" s="304"/>
      <c r="EBV814" s="304"/>
      <c r="EBW814" s="304"/>
      <c r="EBX814" s="304"/>
      <c r="EBY814" s="304"/>
      <c r="EBZ814" s="304"/>
      <c r="ECA814" s="304"/>
      <c r="ECB814" s="304"/>
      <c r="ECC814" s="304"/>
      <c r="ECD814" s="304"/>
      <c r="ECE814" s="304"/>
      <c r="ECF814" s="304"/>
      <c r="ECG814" s="304"/>
      <c r="ECH814" s="304"/>
      <c r="ECI814" s="304"/>
      <c r="ECJ814" s="304"/>
      <c r="ECK814" s="304"/>
      <c r="ECL814" s="304"/>
      <c r="ECM814" s="304"/>
      <c r="ECN814" s="304"/>
      <c r="ECO814" s="304"/>
      <c r="ECP814" s="304"/>
      <c r="ECQ814" s="304"/>
      <c r="ECR814" s="304"/>
      <c r="ECS814" s="304"/>
      <c r="ECT814" s="304"/>
      <c r="ECU814" s="304"/>
      <c r="ECV814" s="304"/>
      <c r="ECW814" s="304"/>
      <c r="ECX814" s="304"/>
      <c r="ECY814" s="304"/>
      <c r="ECZ814" s="304"/>
      <c r="EDA814" s="304"/>
      <c r="EDB814" s="304"/>
      <c r="EDC814" s="304"/>
      <c r="EDD814" s="304"/>
      <c r="EDE814" s="304"/>
      <c r="EDF814" s="304"/>
      <c r="EDG814" s="304"/>
      <c r="EDH814" s="304"/>
      <c r="EDI814" s="304"/>
      <c r="EDJ814" s="304"/>
      <c r="EDK814" s="304"/>
      <c r="EDL814" s="304"/>
      <c r="EDM814" s="304"/>
      <c r="EDN814" s="304"/>
      <c r="EDO814" s="304"/>
      <c r="EDP814" s="304"/>
      <c r="EDQ814" s="304"/>
      <c r="EDR814" s="304"/>
      <c r="EDS814" s="304"/>
      <c r="EDT814" s="304"/>
      <c r="EDU814" s="304"/>
      <c r="EDV814" s="304"/>
      <c r="EDW814" s="304"/>
      <c r="EDX814" s="304"/>
      <c r="EDY814" s="304"/>
      <c r="EDZ814" s="304"/>
      <c r="EEA814" s="304"/>
      <c r="EEB814" s="304"/>
      <c r="EEC814" s="304"/>
      <c r="EED814" s="304"/>
      <c r="EEE814" s="304"/>
      <c r="EEF814" s="304"/>
      <c r="EEG814" s="304"/>
      <c r="EEH814" s="304"/>
      <c r="EEI814" s="304"/>
      <c r="EEJ814" s="304"/>
      <c r="EEK814" s="304"/>
      <c r="EEL814" s="304"/>
      <c r="EEM814" s="304"/>
      <c r="EEN814" s="304"/>
      <c r="EEO814" s="304"/>
      <c r="EEP814" s="304"/>
      <c r="EEQ814" s="304"/>
      <c r="EER814" s="304"/>
      <c r="EES814" s="304"/>
      <c r="EET814" s="304"/>
      <c r="EEU814" s="304"/>
      <c r="EEV814" s="304"/>
      <c r="EEW814" s="304"/>
      <c r="EEX814" s="304"/>
      <c r="EEY814" s="304"/>
      <c r="EEZ814" s="304"/>
      <c r="EFA814" s="304"/>
      <c r="EFB814" s="304"/>
      <c r="EFC814" s="304"/>
      <c r="EFD814" s="304"/>
      <c r="EFE814" s="304"/>
      <c r="EFF814" s="304"/>
      <c r="EFG814" s="304"/>
      <c r="EFH814" s="304"/>
      <c r="EFI814" s="304"/>
      <c r="EFJ814" s="304"/>
      <c r="EFK814" s="304"/>
      <c r="EFL814" s="304"/>
      <c r="EFM814" s="304"/>
      <c r="EFN814" s="304"/>
      <c r="EFO814" s="304"/>
      <c r="EFP814" s="304"/>
      <c r="EFQ814" s="304"/>
      <c r="EFR814" s="304"/>
      <c r="EFS814" s="304"/>
      <c r="EFT814" s="304"/>
      <c r="EFU814" s="304"/>
      <c r="EFV814" s="304"/>
      <c r="EFW814" s="304"/>
      <c r="EFX814" s="304"/>
      <c r="EFY814" s="304"/>
      <c r="EFZ814" s="304"/>
      <c r="EGA814" s="304"/>
      <c r="EGB814" s="304"/>
      <c r="EGC814" s="304"/>
      <c r="EGD814" s="304"/>
      <c r="EGE814" s="304"/>
      <c r="EGF814" s="304"/>
      <c r="EGG814" s="304"/>
      <c r="EGH814" s="304"/>
      <c r="EGI814" s="304"/>
      <c r="EGJ814" s="304"/>
      <c r="EGK814" s="304"/>
      <c r="EGL814" s="304"/>
      <c r="EGM814" s="304"/>
      <c r="EGN814" s="304"/>
      <c r="EGO814" s="304"/>
      <c r="EGP814" s="304"/>
      <c r="EGQ814" s="304"/>
      <c r="EGR814" s="304"/>
      <c r="EGS814" s="304"/>
      <c r="EGT814" s="304"/>
      <c r="EGU814" s="304"/>
      <c r="EGV814" s="304"/>
      <c r="EGW814" s="304"/>
      <c r="EGX814" s="304"/>
      <c r="EGY814" s="304"/>
      <c r="EGZ814" s="304"/>
      <c r="EHA814" s="304"/>
      <c r="EHB814" s="304"/>
      <c r="EHC814" s="304"/>
      <c r="EHD814" s="304"/>
      <c r="EHE814" s="304"/>
      <c r="EHF814" s="304"/>
      <c r="EHG814" s="304"/>
      <c r="EHH814" s="304"/>
      <c r="EHI814" s="304"/>
      <c r="EHJ814" s="304"/>
      <c r="EHK814" s="304"/>
      <c r="EHL814" s="304"/>
      <c r="EHM814" s="304"/>
      <c r="EHN814" s="304"/>
      <c r="EHO814" s="304"/>
      <c r="EHP814" s="304"/>
      <c r="EHQ814" s="304"/>
      <c r="EHR814" s="304"/>
      <c r="EHS814" s="304"/>
      <c r="EHT814" s="304"/>
      <c r="EHU814" s="304"/>
      <c r="EHV814" s="304"/>
      <c r="EHW814" s="304"/>
      <c r="EHX814" s="304"/>
      <c r="EHY814" s="304"/>
      <c r="EHZ814" s="304"/>
      <c r="EIA814" s="304"/>
      <c r="EIB814" s="304"/>
      <c r="EIC814" s="304"/>
      <c r="EID814" s="304"/>
      <c r="EIE814" s="304"/>
      <c r="EIF814" s="304"/>
      <c r="EIG814" s="304"/>
      <c r="EIH814" s="304"/>
      <c r="EII814" s="304"/>
      <c r="EIJ814" s="304"/>
      <c r="EIK814" s="304"/>
      <c r="EIL814" s="304"/>
      <c r="EIM814" s="304"/>
      <c r="EIN814" s="304"/>
      <c r="EIO814" s="304"/>
      <c r="EIP814" s="304"/>
      <c r="EIQ814" s="304"/>
      <c r="EIR814" s="304"/>
      <c r="EIS814" s="304"/>
      <c r="EIT814" s="304"/>
      <c r="EIU814" s="304"/>
      <c r="EIV814" s="304"/>
      <c r="EIW814" s="304"/>
      <c r="EIX814" s="304"/>
      <c r="EIY814" s="304"/>
      <c r="EIZ814" s="304"/>
      <c r="EJA814" s="304"/>
      <c r="EJB814" s="304"/>
      <c r="EJC814" s="304"/>
      <c r="EJD814" s="304"/>
      <c r="EJE814" s="304"/>
      <c r="EJF814" s="304"/>
      <c r="EJG814" s="304"/>
      <c r="EJH814" s="304"/>
      <c r="EJI814" s="304"/>
      <c r="EJJ814" s="304"/>
      <c r="EJK814" s="304"/>
      <c r="EJL814" s="304"/>
      <c r="EJM814" s="304"/>
      <c r="EJN814" s="304"/>
      <c r="EJO814" s="304"/>
      <c r="EJP814" s="304"/>
      <c r="EJQ814" s="304"/>
      <c r="EJR814" s="304"/>
      <c r="EJS814" s="304"/>
      <c r="EJT814" s="304"/>
      <c r="EJU814" s="304"/>
      <c r="EJV814" s="304"/>
      <c r="EJW814" s="304"/>
      <c r="EJX814" s="304"/>
      <c r="EJY814" s="304"/>
      <c r="EJZ814" s="304"/>
      <c r="EKA814" s="304"/>
      <c r="EKB814" s="304"/>
      <c r="EKC814" s="304"/>
      <c r="EKD814" s="304"/>
      <c r="EKE814" s="304"/>
      <c r="EKF814" s="304"/>
      <c r="EKG814" s="304"/>
      <c r="EKH814" s="304"/>
      <c r="EKI814" s="304"/>
      <c r="EKJ814" s="304"/>
      <c r="EKK814" s="304"/>
      <c r="EKL814" s="304"/>
      <c r="EKM814" s="304"/>
      <c r="EKN814" s="304"/>
      <c r="EKO814" s="304"/>
      <c r="EKP814" s="304"/>
      <c r="EKQ814" s="304"/>
      <c r="EKR814" s="304"/>
      <c r="EKS814" s="304"/>
      <c r="EKT814" s="304"/>
      <c r="EKU814" s="304"/>
      <c r="EKV814" s="304"/>
      <c r="EKW814" s="304"/>
      <c r="EKX814" s="304"/>
      <c r="EKY814" s="304"/>
      <c r="EKZ814" s="304"/>
      <c r="ELA814" s="304"/>
      <c r="ELB814" s="304"/>
      <c r="ELC814" s="304"/>
      <c r="ELD814" s="304"/>
      <c r="ELE814" s="304"/>
      <c r="ELF814" s="304"/>
      <c r="ELG814" s="304"/>
      <c r="ELH814" s="304"/>
      <c r="ELI814" s="304"/>
      <c r="ELJ814" s="304"/>
      <c r="ELK814" s="304"/>
      <c r="ELL814" s="304"/>
      <c r="ELM814" s="304"/>
      <c r="ELN814" s="304"/>
      <c r="ELO814" s="304"/>
      <c r="ELP814" s="304"/>
      <c r="ELQ814" s="304"/>
      <c r="ELR814" s="304"/>
      <c r="ELS814" s="304"/>
      <c r="ELT814" s="304"/>
      <c r="ELU814" s="304"/>
    </row>
    <row r="815" spans="1:341 1271:3713" s="279" customFormat="1">
      <c r="B815" s="305" t="s">
        <v>776</v>
      </c>
      <c r="C815" s="521">
        <v>0.16400000000000001</v>
      </c>
      <c r="D815" s="167" t="s">
        <v>784</v>
      </c>
      <c r="E815" s="167" t="s">
        <v>756</v>
      </c>
      <c r="S815" s="421"/>
      <c r="T815" s="453"/>
      <c r="U815" s="304"/>
      <c r="V815" s="304"/>
      <c r="W815" s="304"/>
      <c r="X815" s="304"/>
      <c r="Y815" s="304"/>
      <c r="Z815" s="304"/>
      <c r="AA815" s="304"/>
      <c r="AB815" s="304"/>
      <c r="AC815" s="304"/>
      <c r="AD815" s="304"/>
      <c r="AE815" s="304"/>
      <c r="AF815" s="304"/>
      <c r="AG815" s="304"/>
      <c r="AH815" s="304"/>
      <c r="AI815" s="304"/>
      <c r="AJ815" s="304"/>
      <c r="AK815" s="304"/>
      <c r="AL815" s="304"/>
      <c r="AM815" s="304"/>
      <c r="AN815" s="304"/>
      <c r="AO815" s="304"/>
      <c r="AP815" s="304"/>
      <c r="AQ815" s="304"/>
      <c r="AR815" s="304"/>
      <c r="AS815" s="304"/>
      <c r="AT815" s="304"/>
      <c r="AU815" s="304"/>
      <c r="AV815" s="304"/>
      <c r="AW815" s="304"/>
      <c r="AX815" s="304"/>
      <c r="AY815" s="304"/>
      <c r="AZ815" s="304"/>
      <c r="BA815" s="304"/>
      <c r="BB815" s="304"/>
      <c r="BC815" s="304"/>
      <c r="BD815" s="304"/>
      <c r="BE815" s="304"/>
      <c r="BF815" s="304"/>
      <c r="BG815" s="304"/>
      <c r="BH815" s="304"/>
      <c r="BI815" s="304"/>
      <c r="BJ815" s="304"/>
      <c r="BK815" s="304"/>
      <c r="BL815" s="304"/>
      <c r="BM815" s="304"/>
      <c r="BN815" s="304"/>
      <c r="BO815" s="304"/>
      <c r="BP815" s="304"/>
      <c r="BQ815" s="304"/>
      <c r="BR815" s="304"/>
      <c r="BS815" s="304"/>
      <c r="BT815" s="304"/>
      <c r="BU815" s="304"/>
      <c r="BV815" s="304"/>
      <c r="BW815" s="304"/>
      <c r="BX815" s="304"/>
      <c r="BY815" s="304"/>
      <c r="BZ815" s="304"/>
      <c r="CA815" s="304"/>
      <c r="CB815" s="304"/>
      <c r="CC815" s="304"/>
      <c r="CD815" s="304"/>
      <c r="CE815" s="304"/>
      <c r="CF815" s="304"/>
      <c r="CG815" s="304"/>
      <c r="CH815" s="304"/>
      <c r="CI815" s="304"/>
      <c r="CJ815" s="304"/>
      <c r="CK815" s="304"/>
      <c r="CL815" s="304"/>
      <c r="CM815" s="304"/>
      <c r="CN815" s="304"/>
      <c r="CO815" s="304"/>
      <c r="CP815" s="304"/>
      <c r="CQ815" s="304"/>
      <c r="CR815" s="304"/>
      <c r="CS815" s="304"/>
      <c r="CT815" s="304"/>
      <c r="CU815" s="304"/>
      <c r="CV815" s="304"/>
      <c r="CW815" s="304"/>
      <c r="CX815" s="304"/>
      <c r="CY815" s="304"/>
      <c r="CZ815" s="304"/>
      <c r="DA815" s="304"/>
      <c r="DB815" s="304"/>
      <c r="DC815" s="304"/>
      <c r="DD815" s="304"/>
      <c r="DE815" s="304"/>
      <c r="DF815" s="304"/>
      <c r="DG815" s="304"/>
      <c r="DH815" s="304"/>
      <c r="DI815" s="304"/>
      <c r="DJ815" s="304"/>
      <c r="DK815" s="304"/>
      <c r="DL815" s="304"/>
      <c r="DM815" s="304"/>
      <c r="DN815" s="304"/>
      <c r="DO815" s="304"/>
      <c r="DP815" s="304"/>
      <c r="DQ815" s="304"/>
      <c r="DR815" s="304"/>
      <c r="DS815" s="304"/>
      <c r="DT815" s="304"/>
      <c r="DU815" s="304"/>
      <c r="DV815" s="304"/>
      <c r="DW815" s="304"/>
      <c r="DX815" s="304"/>
      <c r="DY815" s="304"/>
      <c r="DZ815" s="304"/>
      <c r="EA815" s="304"/>
      <c r="EB815" s="304"/>
      <c r="EC815" s="304"/>
      <c r="ED815" s="304"/>
      <c r="EE815" s="304"/>
      <c r="EF815" s="304"/>
      <c r="EG815" s="304"/>
      <c r="EH815" s="304"/>
      <c r="EI815" s="304"/>
      <c r="EJ815" s="304"/>
      <c r="EK815" s="304"/>
      <c r="EL815" s="304"/>
      <c r="EM815" s="304"/>
      <c r="EN815" s="304"/>
      <c r="EO815" s="304"/>
      <c r="EP815" s="304"/>
      <c r="EQ815" s="304"/>
      <c r="ER815" s="304"/>
      <c r="ES815" s="304"/>
      <c r="ET815" s="304"/>
      <c r="EU815" s="304"/>
      <c r="EV815" s="304"/>
      <c r="EW815" s="304"/>
      <c r="EX815" s="304"/>
      <c r="EY815" s="304"/>
      <c r="EZ815" s="304"/>
      <c r="FA815" s="304"/>
      <c r="FB815" s="304"/>
      <c r="FC815" s="304"/>
      <c r="FD815" s="304"/>
      <c r="FE815" s="304"/>
      <c r="FF815" s="304"/>
      <c r="FG815" s="304"/>
      <c r="FH815" s="304"/>
      <c r="FI815" s="304"/>
      <c r="FJ815" s="304"/>
      <c r="FK815" s="304"/>
      <c r="FL815" s="304"/>
      <c r="FM815" s="304"/>
      <c r="FN815" s="304"/>
      <c r="FO815" s="304"/>
      <c r="FP815" s="304"/>
      <c r="FQ815" s="304"/>
      <c r="FR815" s="304"/>
      <c r="FS815" s="304"/>
      <c r="FT815" s="304"/>
      <c r="FU815" s="304"/>
      <c r="FV815" s="304"/>
      <c r="FW815" s="304"/>
      <c r="FX815" s="304"/>
      <c r="FY815" s="304"/>
      <c r="FZ815" s="304"/>
      <c r="GA815" s="304"/>
      <c r="GB815" s="304"/>
      <c r="GC815" s="304"/>
      <c r="GD815" s="304"/>
      <c r="GE815" s="304"/>
      <c r="GF815" s="304"/>
      <c r="GG815" s="304"/>
      <c r="GH815" s="304"/>
      <c r="GI815" s="304"/>
      <c r="GJ815" s="304"/>
      <c r="GK815" s="304"/>
      <c r="GL815" s="304"/>
      <c r="GM815" s="304"/>
      <c r="GN815" s="304"/>
      <c r="GO815" s="304"/>
      <c r="GP815" s="304"/>
      <c r="GQ815" s="304"/>
      <c r="GR815" s="304"/>
      <c r="GS815" s="304"/>
      <c r="GT815" s="304"/>
      <c r="GU815" s="304"/>
      <c r="GV815" s="304"/>
      <c r="GW815" s="304"/>
      <c r="GX815" s="304"/>
      <c r="GY815" s="304"/>
      <c r="GZ815" s="304"/>
      <c r="HA815" s="304"/>
      <c r="HB815" s="304"/>
      <c r="HC815" s="304"/>
      <c r="HD815" s="304"/>
      <c r="HE815" s="304"/>
      <c r="HF815" s="304"/>
      <c r="HG815" s="304"/>
      <c r="HH815" s="304"/>
      <c r="HI815" s="304"/>
      <c r="HJ815" s="304"/>
      <c r="HK815" s="304"/>
      <c r="HL815" s="304"/>
      <c r="HM815" s="304"/>
      <c r="HN815" s="304"/>
      <c r="HO815" s="304"/>
      <c r="HP815" s="304"/>
      <c r="HQ815" s="304"/>
      <c r="HR815" s="304"/>
      <c r="HS815" s="304"/>
      <c r="HT815" s="304"/>
      <c r="HU815" s="304"/>
      <c r="HV815" s="304"/>
      <c r="HW815" s="304"/>
      <c r="HX815" s="304"/>
      <c r="HY815" s="304"/>
      <c r="HZ815" s="304"/>
      <c r="IA815" s="304"/>
      <c r="IB815" s="304"/>
      <c r="IC815" s="304"/>
      <c r="ID815" s="304"/>
      <c r="IE815" s="304"/>
      <c r="IF815" s="304"/>
      <c r="IG815" s="304"/>
      <c r="IH815" s="304"/>
      <c r="II815" s="304"/>
      <c r="IJ815" s="304"/>
      <c r="IK815" s="304"/>
      <c r="IL815" s="304"/>
      <c r="IM815" s="304"/>
      <c r="IN815" s="304"/>
      <c r="IO815" s="304"/>
      <c r="IP815" s="304"/>
      <c r="IQ815" s="304"/>
      <c r="IR815" s="304"/>
      <c r="IS815" s="304"/>
      <c r="IT815" s="304"/>
      <c r="IU815" s="304"/>
      <c r="IV815" s="304"/>
      <c r="IW815" s="304"/>
      <c r="IX815" s="304"/>
      <c r="IY815" s="304"/>
      <c r="IZ815" s="304"/>
      <c r="JA815" s="304"/>
      <c r="JB815" s="304"/>
      <c r="JC815" s="304"/>
      <c r="JD815" s="304"/>
      <c r="JE815" s="304"/>
      <c r="JF815" s="304"/>
      <c r="JG815" s="304"/>
      <c r="JH815" s="304"/>
      <c r="JI815" s="304"/>
      <c r="JJ815" s="304"/>
      <c r="JK815" s="304"/>
      <c r="JL815" s="304"/>
      <c r="JM815" s="304"/>
      <c r="JN815" s="304"/>
      <c r="JO815" s="304"/>
      <c r="JP815" s="304"/>
      <c r="JQ815" s="304"/>
      <c r="JR815" s="304"/>
      <c r="JS815" s="304"/>
      <c r="JT815" s="304"/>
      <c r="JU815" s="304"/>
      <c r="JV815" s="304"/>
      <c r="JW815" s="304"/>
      <c r="JX815" s="304"/>
      <c r="JY815" s="304"/>
      <c r="JZ815" s="304"/>
      <c r="KA815" s="304"/>
      <c r="KB815" s="304"/>
      <c r="KC815" s="304"/>
      <c r="KD815" s="304"/>
      <c r="KE815" s="304"/>
      <c r="KF815" s="304"/>
      <c r="KG815" s="304"/>
      <c r="KH815" s="304"/>
      <c r="KI815" s="304"/>
      <c r="KJ815" s="304"/>
      <c r="KK815" s="304"/>
      <c r="KL815" s="304"/>
      <c r="KM815" s="304"/>
      <c r="KN815" s="304"/>
      <c r="KO815" s="304"/>
      <c r="KP815" s="304"/>
      <c r="KQ815" s="304"/>
      <c r="KR815" s="304"/>
      <c r="KS815" s="304"/>
      <c r="KT815" s="304"/>
      <c r="KU815" s="304"/>
      <c r="KV815" s="304"/>
      <c r="KW815" s="304"/>
      <c r="KX815" s="304"/>
      <c r="KY815" s="304"/>
      <c r="KZ815" s="304"/>
      <c r="LA815" s="304"/>
      <c r="LB815" s="304"/>
      <c r="LC815" s="304"/>
      <c r="LD815" s="304"/>
      <c r="LE815" s="304"/>
      <c r="LF815" s="304"/>
      <c r="LG815" s="304"/>
      <c r="LH815" s="304"/>
      <c r="LI815" s="304"/>
      <c r="LJ815" s="304"/>
      <c r="LK815" s="304"/>
      <c r="LL815" s="304"/>
      <c r="LM815" s="304"/>
      <c r="LN815" s="304"/>
      <c r="LO815" s="304"/>
      <c r="LP815" s="304"/>
      <c r="LQ815" s="304"/>
      <c r="LR815" s="304"/>
      <c r="LS815" s="304"/>
      <c r="LT815" s="304"/>
      <c r="LU815" s="304"/>
      <c r="LV815" s="304"/>
      <c r="LW815" s="304"/>
      <c r="LX815" s="304"/>
      <c r="LY815" s="304"/>
      <c r="LZ815" s="304"/>
      <c r="MA815" s="304"/>
      <c r="MB815" s="304"/>
      <c r="MC815" s="304"/>
      <c r="AVW815" s="304"/>
      <c r="AVX815" s="304"/>
      <c r="AVY815" s="304"/>
      <c r="AVZ815" s="304"/>
      <c r="AWA815" s="304"/>
      <c r="AWB815" s="304"/>
      <c r="AWC815" s="304"/>
      <c r="AWD815" s="304"/>
      <c r="AWE815" s="304"/>
      <c r="AWF815" s="304"/>
      <c r="AWG815" s="304"/>
      <c r="AWH815" s="304"/>
      <c r="AWI815" s="304"/>
      <c r="AWJ815" s="304"/>
      <c r="AWK815" s="304"/>
      <c r="AWL815" s="304"/>
      <c r="AWM815" s="304"/>
      <c r="AWN815" s="304"/>
      <c r="AWO815" s="304"/>
      <c r="AWP815" s="304"/>
      <c r="AWQ815" s="304"/>
      <c r="AWR815" s="304"/>
      <c r="AWS815" s="304"/>
      <c r="AWT815" s="304"/>
      <c r="AWU815" s="304"/>
      <c r="AWV815" s="304"/>
      <c r="AWW815" s="304"/>
      <c r="AWX815" s="304"/>
      <c r="AWY815" s="304"/>
      <c r="AWZ815" s="304"/>
      <c r="AXA815" s="304"/>
      <c r="AXB815" s="304"/>
      <c r="AXC815" s="304"/>
      <c r="AXD815" s="304"/>
      <c r="AXE815" s="304"/>
      <c r="AXF815" s="304"/>
      <c r="AXG815" s="304"/>
      <c r="AXH815" s="304"/>
      <c r="AXI815" s="304"/>
      <c r="AXJ815" s="304"/>
      <c r="AXK815" s="304"/>
      <c r="AXL815" s="304"/>
      <c r="AXM815" s="304"/>
      <c r="AXN815" s="304"/>
      <c r="AXO815" s="304"/>
      <c r="AXP815" s="304"/>
      <c r="AXQ815" s="304"/>
      <c r="AXR815" s="304"/>
      <c r="AXS815" s="304"/>
      <c r="AXT815" s="304"/>
      <c r="AXU815" s="304"/>
      <c r="AXV815" s="304"/>
      <c r="AXW815" s="304"/>
      <c r="AXX815" s="304"/>
      <c r="AXY815" s="304"/>
      <c r="AXZ815" s="304"/>
      <c r="AYA815" s="304"/>
      <c r="AYB815" s="304"/>
      <c r="AYC815" s="304"/>
      <c r="AYD815" s="304"/>
      <c r="AYE815" s="304"/>
      <c r="AYF815" s="304"/>
      <c r="AYG815" s="304"/>
      <c r="AYH815" s="304"/>
      <c r="AYI815" s="304"/>
      <c r="AYJ815" s="304"/>
      <c r="AYK815" s="304"/>
      <c r="AYL815" s="304"/>
      <c r="AYM815" s="304"/>
      <c r="AYN815" s="304"/>
      <c r="AYO815" s="304"/>
      <c r="AYP815" s="304"/>
      <c r="AYQ815" s="304"/>
      <c r="AYR815" s="304"/>
      <c r="AYS815" s="304"/>
      <c r="AYT815" s="304"/>
      <c r="AYU815" s="304"/>
      <c r="AYV815" s="304"/>
      <c r="AYW815" s="304"/>
      <c r="AYX815" s="304"/>
      <c r="AYY815" s="304"/>
      <c r="AYZ815" s="304"/>
      <c r="AZA815" s="304"/>
      <c r="AZB815" s="304"/>
      <c r="AZC815" s="304"/>
      <c r="AZD815" s="304"/>
      <c r="AZE815" s="304"/>
      <c r="AZF815" s="304"/>
      <c r="AZG815" s="304"/>
      <c r="AZH815" s="304"/>
      <c r="AZI815" s="304"/>
      <c r="AZJ815" s="304"/>
      <c r="AZK815" s="304"/>
      <c r="AZL815" s="304"/>
      <c r="AZM815" s="304"/>
      <c r="AZN815" s="304"/>
      <c r="AZO815" s="304"/>
      <c r="AZP815" s="304"/>
      <c r="AZQ815" s="304"/>
      <c r="AZR815" s="304"/>
      <c r="AZS815" s="304"/>
      <c r="AZT815" s="304"/>
      <c r="AZU815" s="304"/>
      <c r="AZV815" s="304"/>
      <c r="AZW815" s="304"/>
      <c r="AZX815" s="304"/>
      <c r="AZY815" s="304"/>
      <c r="AZZ815" s="304"/>
      <c r="BAA815" s="304"/>
      <c r="BAB815" s="304"/>
      <c r="BAC815" s="304"/>
      <c r="BAD815" s="304"/>
      <c r="BAE815" s="304"/>
      <c r="BAF815" s="304"/>
      <c r="BAG815" s="304"/>
      <c r="BAH815" s="304"/>
      <c r="BAI815" s="304"/>
      <c r="BAJ815" s="304"/>
      <c r="BAK815" s="304"/>
      <c r="BAL815" s="304"/>
      <c r="BAM815" s="304"/>
      <c r="BAN815" s="304"/>
      <c r="BAO815" s="304"/>
      <c r="BAP815" s="304"/>
      <c r="BAQ815" s="304"/>
      <c r="BAR815" s="304"/>
      <c r="BAS815" s="304"/>
      <c r="BAT815" s="304"/>
      <c r="BAU815" s="304"/>
      <c r="BAV815" s="304"/>
      <c r="BAW815" s="304"/>
      <c r="BAX815" s="304"/>
      <c r="BAY815" s="304"/>
      <c r="BAZ815" s="304"/>
      <c r="BBA815" s="304"/>
      <c r="BBB815" s="304"/>
      <c r="BBC815" s="304"/>
      <c r="BBD815" s="304"/>
      <c r="BBE815" s="304"/>
      <c r="BBF815" s="304"/>
      <c r="BBG815" s="304"/>
      <c r="BBH815" s="304"/>
      <c r="BBI815" s="304"/>
      <c r="BBJ815" s="304"/>
      <c r="BBK815" s="304"/>
      <c r="BBL815" s="304"/>
      <c r="BBM815" s="304"/>
      <c r="BBN815" s="304"/>
      <c r="BBO815" s="304"/>
      <c r="BBP815" s="304"/>
      <c r="BBQ815" s="304"/>
      <c r="BBR815" s="304"/>
      <c r="BBS815" s="304"/>
      <c r="BBT815" s="304"/>
      <c r="BBU815" s="304"/>
      <c r="BBV815" s="304"/>
      <c r="BBW815" s="304"/>
      <c r="BBX815" s="304"/>
      <c r="BBY815" s="304"/>
      <c r="BBZ815" s="304"/>
      <c r="BCA815" s="304"/>
      <c r="BCB815" s="304"/>
      <c r="BCC815" s="304"/>
      <c r="BCD815" s="304"/>
      <c r="BCE815" s="304"/>
      <c r="BCF815" s="304"/>
      <c r="BCG815" s="304"/>
      <c r="BCH815" s="304"/>
      <c r="BCI815" s="304"/>
      <c r="BCJ815" s="304"/>
      <c r="BCK815" s="304"/>
      <c r="BCL815" s="304"/>
      <c r="BCM815" s="304"/>
      <c r="BCN815" s="304"/>
      <c r="BCO815" s="304"/>
      <c r="BCP815" s="304"/>
      <c r="BCQ815" s="304"/>
      <c r="BCR815" s="304"/>
      <c r="BCS815" s="304"/>
      <c r="BCT815" s="304"/>
      <c r="BCU815" s="304"/>
      <c r="BCV815" s="304"/>
      <c r="BCW815" s="304"/>
      <c r="BCX815" s="304"/>
      <c r="BCY815" s="304"/>
      <c r="BCZ815" s="304"/>
      <c r="BDA815" s="304"/>
      <c r="BDB815" s="304"/>
      <c r="BDC815" s="304"/>
      <c r="BDD815" s="304"/>
      <c r="BDE815" s="304"/>
      <c r="BDF815" s="304"/>
      <c r="BDG815" s="304"/>
      <c r="BDH815" s="304"/>
      <c r="BDI815" s="304"/>
      <c r="BDJ815" s="304"/>
      <c r="BDK815" s="304"/>
      <c r="BDL815" s="304"/>
      <c r="BDM815" s="304"/>
      <c r="BDN815" s="304"/>
      <c r="BDO815" s="304"/>
      <c r="BDP815" s="304"/>
      <c r="BDQ815" s="304"/>
      <c r="BDR815" s="304"/>
      <c r="BDS815" s="304"/>
      <c r="BDT815" s="304"/>
      <c r="BDU815" s="304"/>
      <c r="BDV815" s="304"/>
      <c r="BDW815" s="304"/>
      <c r="BDX815" s="304"/>
      <c r="BDY815" s="304"/>
      <c r="BDZ815" s="304"/>
      <c r="BEA815" s="304"/>
      <c r="BEB815" s="304"/>
      <c r="BEC815" s="304"/>
      <c r="BED815" s="304"/>
      <c r="BEE815" s="304"/>
      <c r="BEF815" s="304"/>
      <c r="BEG815" s="304"/>
      <c r="BEH815" s="304"/>
      <c r="BEI815" s="304"/>
      <c r="BEJ815" s="304"/>
      <c r="BEK815" s="304"/>
      <c r="BEL815" s="304"/>
      <c r="BEM815" s="304"/>
      <c r="BEN815" s="304"/>
      <c r="BEO815" s="304"/>
      <c r="BEP815" s="304"/>
      <c r="BEQ815" s="304"/>
      <c r="BER815" s="304"/>
      <c r="BES815" s="304"/>
      <c r="BET815" s="304"/>
      <c r="BEU815" s="304"/>
      <c r="BEV815" s="304"/>
      <c r="BEW815" s="304"/>
      <c r="BEX815" s="304"/>
      <c r="BEY815" s="304"/>
      <c r="BEZ815" s="304"/>
      <c r="BFA815" s="304"/>
      <c r="BFB815" s="304"/>
      <c r="BFC815" s="304"/>
      <c r="BFD815" s="304"/>
      <c r="BFE815" s="304"/>
      <c r="BFF815" s="304"/>
      <c r="BFG815" s="304"/>
      <c r="BFH815" s="304"/>
      <c r="BFI815" s="304"/>
      <c r="BFJ815" s="304"/>
      <c r="BFK815" s="304"/>
      <c r="BFL815" s="304"/>
      <c r="BFM815" s="304"/>
      <c r="BFN815" s="304"/>
      <c r="BFO815" s="304"/>
      <c r="BFP815" s="304"/>
      <c r="BFQ815" s="304"/>
      <c r="BFR815" s="304"/>
      <c r="BFS815" s="304"/>
      <c r="BFT815" s="304"/>
      <c r="BFU815" s="304"/>
      <c r="BFV815" s="304"/>
      <c r="BFW815" s="304"/>
      <c r="BFX815" s="304"/>
      <c r="BFY815" s="304"/>
      <c r="BFZ815" s="304"/>
      <c r="BGA815" s="304"/>
      <c r="BGB815" s="304"/>
      <c r="BGC815" s="304"/>
      <c r="BGD815" s="304"/>
      <c r="BGE815" s="304"/>
      <c r="BGF815" s="304"/>
      <c r="BGG815" s="304"/>
      <c r="BGH815" s="304"/>
      <c r="BGI815" s="304"/>
      <c r="BGJ815" s="304"/>
      <c r="BGK815" s="304"/>
      <c r="BGL815" s="304"/>
      <c r="BGM815" s="304"/>
      <c r="BGN815" s="304"/>
      <c r="BGO815" s="304"/>
      <c r="BGP815" s="304"/>
      <c r="BGQ815" s="304"/>
      <c r="BGR815" s="304"/>
      <c r="BGS815" s="304"/>
      <c r="BGT815" s="304"/>
      <c r="BGU815" s="304"/>
      <c r="BGV815" s="304"/>
      <c r="BGW815" s="304"/>
      <c r="BGX815" s="304"/>
      <c r="BGY815" s="304"/>
      <c r="BGZ815" s="304"/>
      <c r="BHA815" s="304"/>
      <c r="BHB815" s="304"/>
      <c r="BHC815" s="304"/>
      <c r="BHD815" s="304"/>
      <c r="BHE815" s="304"/>
      <c r="BHF815" s="304"/>
      <c r="BHG815" s="304"/>
      <c r="BHH815" s="304"/>
      <c r="BHI815" s="304"/>
      <c r="BHJ815" s="304"/>
      <c r="BHK815" s="304"/>
      <c r="BHL815" s="304"/>
      <c r="BHM815" s="304"/>
      <c r="BHN815" s="304"/>
      <c r="BHO815" s="304"/>
      <c r="BHP815" s="304"/>
      <c r="BHQ815" s="304"/>
      <c r="BHR815" s="304"/>
      <c r="BHS815" s="304"/>
      <c r="BHT815" s="304"/>
      <c r="BHU815" s="304"/>
      <c r="BHV815" s="304"/>
      <c r="BHW815" s="304"/>
      <c r="BHX815" s="304"/>
      <c r="BHY815" s="304"/>
      <c r="BHZ815" s="304"/>
      <c r="BIA815" s="304"/>
      <c r="BIB815" s="304"/>
      <c r="BIC815" s="304"/>
      <c r="BID815" s="304"/>
      <c r="BIE815" s="304"/>
      <c r="BIF815" s="304"/>
      <c r="BIG815" s="304"/>
      <c r="BIH815" s="304"/>
      <c r="BII815" s="304"/>
      <c r="BIJ815" s="304"/>
      <c r="BIK815" s="304"/>
      <c r="BIL815" s="304"/>
      <c r="BIM815" s="304"/>
      <c r="BIN815" s="304"/>
      <c r="BIO815" s="304"/>
      <c r="BIP815" s="304"/>
      <c r="BIQ815" s="304"/>
      <c r="BIR815" s="304"/>
      <c r="BIS815" s="304"/>
      <c r="BIT815" s="304"/>
      <c r="BIU815" s="304"/>
      <c r="BIV815" s="304"/>
      <c r="BIW815" s="304"/>
      <c r="BIX815" s="304"/>
      <c r="BIY815" s="304"/>
      <c r="BIZ815" s="304"/>
      <c r="BJA815" s="304"/>
      <c r="BJB815" s="304"/>
      <c r="BJC815" s="304"/>
      <c r="BJD815" s="304"/>
      <c r="BJE815" s="304"/>
      <c r="BJF815" s="304"/>
      <c r="BJG815" s="304"/>
      <c r="BJH815" s="304"/>
      <c r="BJI815" s="304"/>
      <c r="BJJ815" s="304"/>
      <c r="BJK815" s="304"/>
      <c r="BJL815" s="304"/>
      <c r="BJM815" s="304"/>
      <c r="BJN815" s="304"/>
      <c r="BJO815" s="304"/>
      <c r="BJP815" s="304"/>
      <c r="BJQ815" s="304"/>
      <c r="BJR815" s="304"/>
      <c r="BJS815" s="304"/>
      <c r="BJT815" s="304"/>
      <c r="BJU815" s="304"/>
      <c r="BJV815" s="304"/>
      <c r="BJW815" s="304"/>
      <c r="BJX815" s="304"/>
      <c r="BJY815" s="304"/>
      <c r="BJZ815" s="304"/>
      <c r="BKA815" s="304"/>
      <c r="BKB815" s="304"/>
      <c r="BKC815" s="304"/>
      <c r="BKD815" s="304"/>
      <c r="BKE815" s="304"/>
      <c r="BKF815" s="304"/>
      <c r="BKG815" s="304"/>
      <c r="BKH815" s="304"/>
      <c r="BKI815" s="304"/>
      <c r="BKJ815" s="304"/>
      <c r="BKK815" s="304"/>
      <c r="BKL815" s="304"/>
      <c r="BKM815" s="304"/>
      <c r="BKN815" s="304"/>
      <c r="BKO815" s="304"/>
      <c r="BKP815" s="304"/>
      <c r="BKQ815" s="304"/>
      <c r="BKR815" s="304"/>
      <c r="BKS815" s="304"/>
      <c r="BKT815" s="304"/>
      <c r="BKU815" s="304"/>
      <c r="BKV815" s="304"/>
      <c r="BKW815" s="304"/>
      <c r="BKX815" s="304"/>
      <c r="BKY815" s="304"/>
      <c r="BKZ815" s="304"/>
      <c r="BLA815" s="304"/>
      <c r="BLB815" s="304"/>
      <c r="BLC815" s="304"/>
      <c r="BLD815" s="304"/>
      <c r="BLE815" s="304"/>
      <c r="BLF815" s="304"/>
      <c r="BLG815" s="304"/>
      <c r="BLH815" s="304"/>
      <c r="BLI815" s="304"/>
      <c r="BLJ815" s="304"/>
      <c r="BLK815" s="304"/>
      <c r="BLL815" s="304"/>
      <c r="BLM815" s="304"/>
      <c r="BLN815" s="304"/>
      <c r="BLO815" s="304"/>
      <c r="BLP815" s="304"/>
      <c r="BLQ815" s="304"/>
      <c r="BLR815" s="304"/>
      <c r="BLS815" s="304"/>
      <c r="BLT815" s="304"/>
      <c r="BLU815" s="304"/>
      <c r="BLV815" s="304"/>
      <c r="BLW815" s="304"/>
      <c r="BLX815" s="304"/>
      <c r="BLY815" s="304"/>
      <c r="BLZ815" s="304"/>
      <c r="BMA815" s="304"/>
      <c r="BMB815" s="304"/>
      <c r="BMC815" s="304"/>
      <c r="BMD815" s="304"/>
      <c r="BME815" s="304"/>
      <c r="BMF815" s="304"/>
      <c r="BMG815" s="304"/>
      <c r="BMH815" s="304"/>
      <c r="BMI815" s="304"/>
      <c r="BMJ815" s="304"/>
      <c r="BMK815" s="304"/>
      <c r="BML815" s="304"/>
      <c r="BMM815" s="304"/>
      <c r="BMN815" s="304"/>
      <c r="BMO815" s="304"/>
      <c r="BMP815" s="304"/>
      <c r="BMQ815" s="304"/>
      <c r="BMR815" s="304"/>
      <c r="BMS815" s="304"/>
      <c r="BMT815" s="304"/>
      <c r="BMU815" s="304"/>
      <c r="BMV815" s="304"/>
      <c r="BMW815" s="304"/>
      <c r="BMX815" s="304"/>
      <c r="BMY815" s="304"/>
      <c r="BMZ815" s="304"/>
      <c r="BNA815" s="304"/>
      <c r="BNB815" s="304"/>
      <c r="BNC815" s="304"/>
      <c r="BND815" s="304"/>
      <c r="BNE815" s="304"/>
      <c r="BNF815" s="304"/>
      <c r="BNG815" s="304"/>
      <c r="BNH815" s="304"/>
      <c r="BNI815" s="304"/>
      <c r="BNJ815" s="304"/>
      <c r="BNK815" s="304"/>
      <c r="BNL815" s="304"/>
      <c r="BNM815" s="304"/>
      <c r="BNN815" s="304"/>
      <c r="BNO815" s="304"/>
      <c r="BNP815" s="304"/>
      <c r="BNQ815" s="304"/>
      <c r="BNR815" s="304"/>
      <c r="BNS815" s="304"/>
      <c r="BNT815" s="304"/>
      <c r="BNU815" s="304"/>
      <c r="BNV815" s="304"/>
      <c r="BNW815" s="304"/>
      <c r="BNX815" s="304"/>
      <c r="BNY815" s="304"/>
      <c r="BNZ815" s="304"/>
      <c r="BOA815" s="304"/>
      <c r="BOB815" s="304"/>
      <c r="BOC815" s="304"/>
      <c r="BOD815" s="304"/>
      <c r="BOE815" s="304"/>
      <c r="BOF815" s="304"/>
      <c r="BOG815" s="304"/>
      <c r="BOH815" s="304"/>
      <c r="BOI815" s="304"/>
      <c r="BOJ815" s="304"/>
      <c r="BOK815" s="304"/>
      <c r="BOL815" s="304"/>
      <c r="BOM815" s="304"/>
      <c r="BON815" s="304"/>
      <c r="BOO815" s="304"/>
      <c r="BOP815" s="304"/>
      <c r="BOQ815" s="304"/>
      <c r="BOR815" s="304"/>
      <c r="BOS815" s="304"/>
      <c r="BOT815" s="304"/>
      <c r="BOU815" s="304"/>
      <c r="BOV815" s="304"/>
      <c r="BOW815" s="304"/>
      <c r="BOX815" s="304"/>
      <c r="BOY815" s="304"/>
      <c r="BOZ815" s="304"/>
      <c r="BPA815" s="304"/>
      <c r="BPB815" s="304"/>
      <c r="BPC815" s="304"/>
      <c r="BPD815" s="304"/>
      <c r="BPE815" s="304"/>
      <c r="BPF815" s="304"/>
      <c r="BPG815" s="304"/>
      <c r="BPH815" s="304"/>
      <c r="BPI815" s="304"/>
      <c r="BPJ815" s="304"/>
      <c r="BPK815" s="304"/>
      <c r="BPL815" s="304"/>
      <c r="BPM815" s="304"/>
      <c r="BPN815" s="304"/>
      <c r="BPO815" s="304"/>
      <c r="BPP815" s="304"/>
      <c r="BPQ815" s="304"/>
      <c r="BPR815" s="304"/>
      <c r="BPS815" s="304"/>
      <c r="BPT815" s="304"/>
      <c r="BPU815" s="304"/>
      <c r="BPV815" s="304"/>
      <c r="BPW815" s="304"/>
      <c r="BPX815" s="304"/>
      <c r="BPY815" s="304"/>
      <c r="BPZ815" s="304"/>
      <c r="BQA815" s="304"/>
      <c r="BQB815" s="304"/>
      <c r="BQC815" s="304"/>
      <c r="BQD815" s="304"/>
      <c r="BQE815" s="304"/>
      <c r="BQF815" s="304"/>
      <c r="BQG815" s="304"/>
      <c r="BQH815" s="304"/>
      <c r="BQI815" s="304"/>
      <c r="BQJ815" s="304"/>
      <c r="BQK815" s="304"/>
      <c r="BQL815" s="304"/>
      <c r="BQM815" s="304"/>
      <c r="BQN815" s="304"/>
      <c r="BQO815" s="304"/>
      <c r="BQP815" s="304"/>
      <c r="BQQ815" s="304"/>
      <c r="BQR815" s="304"/>
      <c r="BQS815" s="304"/>
      <c r="BQT815" s="304"/>
      <c r="BQU815" s="304"/>
      <c r="BQV815" s="304"/>
      <c r="BQW815" s="304"/>
      <c r="BQX815" s="304"/>
      <c r="BQY815" s="304"/>
      <c r="BQZ815" s="304"/>
      <c r="BRA815" s="304"/>
      <c r="BRB815" s="304"/>
      <c r="BRC815" s="304"/>
      <c r="BRD815" s="304"/>
      <c r="BRE815" s="304"/>
      <c r="BRF815" s="304"/>
      <c r="BRG815" s="304"/>
      <c r="BRH815" s="304"/>
      <c r="BRI815" s="304"/>
      <c r="BRJ815" s="304"/>
      <c r="BRK815" s="304"/>
      <c r="BRL815" s="304"/>
      <c r="BRM815" s="304"/>
      <c r="BRN815" s="304"/>
      <c r="BRO815" s="304"/>
      <c r="BRP815" s="304"/>
      <c r="BRQ815" s="304"/>
      <c r="BRR815" s="304"/>
      <c r="BRS815" s="304"/>
      <c r="BRT815" s="304"/>
      <c r="BRU815" s="304"/>
      <c r="BRV815" s="304"/>
      <c r="BRW815" s="304"/>
      <c r="BRX815" s="304"/>
      <c r="BRY815" s="304"/>
      <c r="BRZ815" s="304"/>
      <c r="BSA815" s="304"/>
      <c r="BSB815" s="304"/>
      <c r="BSC815" s="304"/>
      <c r="BSD815" s="304"/>
      <c r="BSE815" s="304"/>
      <c r="BSF815" s="304"/>
      <c r="BSG815" s="304"/>
      <c r="BSH815" s="304"/>
      <c r="BSI815" s="304"/>
      <c r="BSJ815" s="304"/>
      <c r="BSK815" s="304"/>
      <c r="BSL815" s="304"/>
      <c r="BSM815" s="304"/>
      <c r="BSN815" s="304"/>
      <c r="BSO815" s="304"/>
      <c r="BSP815" s="304"/>
      <c r="BSQ815" s="304"/>
      <c r="BSR815" s="304"/>
      <c r="BSS815" s="304"/>
      <c r="BST815" s="304"/>
      <c r="BSU815" s="304"/>
      <c r="BSV815" s="304"/>
      <c r="BSW815" s="304"/>
      <c r="BSX815" s="304"/>
      <c r="BSY815" s="304"/>
      <c r="BSZ815" s="304"/>
      <c r="BTA815" s="304"/>
      <c r="BTB815" s="304"/>
      <c r="BTC815" s="304"/>
      <c r="BTD815" s="304"/>
      <c r="BTE815" s="304"/>
      <c r="BTF815" s="304"/>
      <c r="BTG815" s="304"/>
      <c r="BTH815" s="304"/>
      <c r="BTI815" s="304"/>
      <c r="BTJ815" s="304"/>
      <c r="BTK815" s="304"/>
      <c r="BTL815" s="304"/>
      <c r="BTM815" s="304"/>
      <c r="BTN815" s="304"/>
      <c r="BTO815" s="304"/>
      <c r="BTP815" s="304"/>
      <c r="BTQ815" s="304"/>
      <c r="BTR815" s="304"/>
      <c r="BTS815" s="304"/>
      <c r="BTT815" s="304"/>
      <c r="BTU815" s="304"/>
      <c r="BTV815" s="304"/>
      <c r="BTW815" s="304"/>
      <c r="BTX815" s="304"/>
      <c r="BTY815" s="304"/>
      <c r="BTZ815" s="304"/>
      <c r="BUA815" s="304"/>
      <c r="BUB815" s="304"/>
      <c r="BUC815" s="304"/>
      <c r="BUD815" s="304"/>
      <c r="BUE815" s="304"/>
      <c r="BUF815" s="304"/>
      <c r="BUG815" s="304"/>
      <c r="BUH815" s="304"/>
      <c r="BUI815" s="304"/>
      <c r="BUJ815" s="304"/>
      <c r="BUK815" s="304"/>
      <c r="BUL815" s="304"/>
      <c r="BUM815" s="304"/>
      <c r="BUN815" s="304"/>
      <c r="BUO815" s="304"/>
      <c r="BUP815" s="304"/>
      <c r="BUQ815" s="304"/>
      <c r="BUR815" s="304"/>
      <c r="BUS815" s="304"/>
      <c r="BUT815" s="304"/>
      <c r="BUU815" s="304"/>
      <c r="BUV815" s="304"/>
      <c r="BUW815" s="304"/>
      <c r="BUX815" s="304"/>
      <c r="BUY815" s="304"/>
      <c r="BUZ815" s="304"/>
      <c r="BVA815" s="304"/>
      <c r="BVB815" s="304"/>
      <c r="BVC815" s="304"/>
      <c r="BVD815" s="304"/>
      <c r="BVE815" s="304"/>
      <c r="BVF815" s="304"/>
      <c r="BVG815" s="304"/>
      <c r="BVH815" s="304"/>
      <c r="BVI815" s="304"/>
      <c r="BVJ815" s="304"/>
      <c r="BVK815" s="304"/>
      <c r="BVL815" s="304"/>
      <c r="BVM815" s="304"/>
      <c r="BVN815" s="304"/>
      <c r="BVO815" s="304"/>
      <c r="BVP815" s="304"/>
      <c r="BVQ815" s="304"/>
      <c r="BVR815" s="304"/>
      <c r="BVS815" s="304"/>
      <c r="BVT815" s="304"/>
      <c r="BVU815" s="304"/>
      <c r="BVV815" s="304"/>
      <c r="BVW815" s="304"/>
      <c r="BVX815" s="304"/>
      <c r="BVY815" s="304"/>
      <c r="BVZ815" s="304"/>
      <c r="BWA815" s="304"/>
      <c r="BWB815" s="304"/>
      <c r="BWC815" s="304"/>
      <c r="BWD815" s="304"/>
      <c r="BWE815" s="304"/>
      <c r="BWF815" s="304"/>
      <c r="BWG815" s="304"/>
      <c r="BWH815" s="304"/>
      <c r="BWI815" s="304"/>
      <c r="BWJ815" s="304"/>
      <c r="BWK815" s="304"/>
      <c r="BWL815" s="304"/>
      <c r="BWM815" s="304"/>
      <c r="BWN815" s="304"/>
      <c r="BWO815" s="304"/>
      <c r="BWP815" s="304"/>
      <c r="BWQ815" s="304"/>
      <c r="BWR815" s="304"/>
      <c r="BWS815" s="304"/>
      <c r="BWT815" s="304"/>
      <c r="BWU815" s="304"/>
      <c r="BWV815" s="304"/>
      <c r="BWW815" s="304"/>
      <c r="BWX815" s="304"/>
      <c r="BWY815" s="304"/>
      <c r="BWZ815" s="304"/>
      <c r="BXA815" s="304"/>
      <c r="BXB815" s="304"/>
      <c r="BXC815" s="304"/>
      <c r="BXD815" s="304"/>
      <c r="BXE815" s="304"/>
      <c r="BXF815" s="304"/>
      <c r="BXG815" s="304"/>
      <c r="BXH815" s="304"/>
      <c r="BXI815" s="304"/>
      <c r="BXJ815" s="304"/>
      <c r="BXK815" s="304"/>
      <c r="BXL815" s="304"/>
      <c r="BXM815" s="304"/>
      <c r="BXN815" s="304"/>
      <c r="BXO815" s="304"/>
      <c r="BXP815" s="304"/>
      <c r="BXQ815" s="304"/>
      <c r="BXR815" s="304"/>
      <c r="BXS815" s="304"/>
      <c r="BXT815" s="304"/>
      <c r="BXU815" s="304"/>
      <c r="BXV815" s="304"/>
      <c r="BXW815" s="304"/>
      <c r="BXX815" s="304"/>
      <c r="BXY815" s="304"/>
      <c r="BXZ815" s="304"/>
      <c r="BYA815" s="304"/>
      <c r="BYB815" s="304"/>
      <c r="BYC815" s="304"/>
      <c r="BYD815" s="304"/>
      <c r="BYE815" s="304"/>
      <c r="BYF815" s="304"/>
      <c r="BYG815" s="304"/>
      <c r="BYH815" s="304"/>
      <c r="BYI815" s="304"/>
      <c r="BYJ815" s="304"/>
      <c r="BYK815" s="304"/>
      <c r="BYL815" s="304"/>
      <c r="BYM815" s="304"/>
      <c r="BYN815" s="304"/>
      <c r="BYO815" s="304"/>
      <c r="BYP815" s="304"/>
      <c r="BYQ815" s="304"/>
      <c r="BYR815" s="304"/>
      <c r="BYS815" s="304"/>
      <c r="BYT815" s="304"/>
      <c r="BYU815" s="304"/>
      <c r="BYV815" s="304"/>
      <c r="BYW815" s="304"/>
      <c r="BYX815" s="304"/>
      <c r="BYY815" s="304"/>
      <c r="BYZ815" s="304"/>
      <c r="BZA815" s="304"/>
      <c r="BZB815" s="304"/>
      <c r="BZC815" s="304"/>
      <c r="BZD815" s="304"/>
      <c r="BZE815" s="304"/>
      <c r="BZF815" s="304"/>
      <c r="BZG815" s="304"/>
      <c r="BZH815" s="304"/>
      <c r="BZI815" s="304"/>
      <c r="BZJ815" s="304"/>
      <c r="BZK815" s="304"/>
      <c r="BZL815" s="304"/>
      <c r="BZM815" s="304"/>
      <c r="BZN815" s="304"/>
      <c r="BZO815" s="304"/>
      <c r="BZP815" s="304"/>
      <c r="BZQ815" s="304"/>
      <c r="BZR815" s="304"/>
      <c r="BZS815" s="304"/>
      <c r="BZT815" s="304"/>
      <c r="BZU815" s="304"/>
      <c r="BZV815" s="304"/>
      <c r="BZW815" s="304"/>
      <c r="BZX815" s="304"/>
      <c r="BZY815" s="304"/>
      <c r="BZZ815" s="304"/>
      <c r="CAA815" s="304"/>
      <c r="CAB815" s="304"/>
      <c r="CAC815" s="304"/>
      <c r="CAD815" s="304"/>
      <c r="CAE815" s="304"/>
      <c r="CAF815" s="304"/>
      <c r="CAG815" s="304"/>
      <c r="CAH815" s="304"/>
      <c r="CAI815" s="304"/>
      <c r="CAJ815" s="304"/>
      <c r="CAK815" s="304"/>
      <c r="CAL815" s="304"/>
      <c r="CAM815" s="304"/>
      <c r="CAN815" s="304"/>
      <c r="CAO815" s="304"/>
      <c r="CAP815" s="304"/>
      <c r="CAQ815" s="304"/>
      <c r="CAR815" s="304"/>
      <c r="CAS815" s="304"/>
      <c r="CAT815" s="304"/>
      <c r="CAU815" s="304"/>
      <c r="CAV815" s="304"/>
      <c r="CAW815" s="304"/>
      <c r="CAX815" s="304"/>
      <c r="CAY815" s="304"/>
      <c r="CAZ815" s="304"/>
      <c r="CBA815" s="304"/>
      <c r="CBB815" s="304"/>
      <c r="CBC815" s="304"/>
      <c r="CBD815" s="304"/>
      <c r="CBE815" s="304"/>
      <c r="CBF815" s="304"/>
      <c r="CBG815" s="304"/>
      <c r="CBH815" s="304"/>
      <c r="CBI815" s="304"/>
      <c r="CBJ815" s="304"/>
      <c r="CBK815" s="304"/>
      <c r="CBL815" s="304"/>
      <c r="CBM815" s="304"/>
      <c r="CBN815" s="304"/>
      <c r="CBO815" s="304"/>
      <c r="CBP815" s="304"/>
      <c r="CBQ815" s="304"/>
      <c r="CBR815" s="304"/>
      <c r="CBS815" s="304"/>
      <c r="CBT815" s="304"/>
      <c r="CBU815" s="304"/>
      <c r="CBV815" s="304"/>
      <c r="CBW815" s="304"/>
      <c r="CBX815" s="304"/>
      <c r="CBY815" s="304"/>
      <c r="CBZ815" s="304"/>
      <c r="CCA815" s="304"/>
      <c r="CCB815" s="304"/>
      <c r="CCC815" s="304"/>
      <c r="CCD815" s="304"/>
      <c r="CCE815" s="304"/>
      <c r="CCF815" s="304"/>
      <c r="CCG815" s="304"/>
      <c r="CCH815" s="304"/>
      <c r="CCI815" s="304"/>
      <c r="CCJ815" s="304"/>
      <c r="CCK815" s="304"/>
      <c r="CCL815" s="304"/>
      <c r="CCM815" s="304"/>
      <c r="CCN815" s="304"/>
      <c r="CCO815" s="304"/>
      <c r="CCP815" s="304"/>
      <c r="CCQ815" s="304"/>
      <c r="CCR815" s="304"/>
      <c r="CCS815" s="304"/>
      <c r="CCT815" s="304"/>
      <c r="CCU815" s="304"/>
      <c r="CCV815" s="304"/>
      <c r="CCW815" s="304"/>
      <c r="CCX815" s="304"/>
      <c r="CCY815" s="304"/>
      <c r="CCZ815" s="304"/>
      <c r="CDA815" s="304"/>
      <c r="CDB815" s="304"/>
      <c r="CDC815" s="304"/>
      <c r="CDD815" s="304"/>
      <c r="CDE815" s="304"/>
      <c r="CDF815" s="304"/>
      <c r="CDG815" s="304"/>
      <c r="CDH815" s="304"/>
      <c r="CDI815" s="304"/>
      <c r="CDJ815" s="304"/>
      <c r="CDK815" s="304"/>
      <c r="CDL815" s="304"/>
      <c r="CDM815" s="304"/>
      <c r="CDN815" s="304"/>
      <c r="CDO815" s="304"/>
      <c r="CDP815" s="304"/>
      <c r="CDQ815" s="304"/>
      <c r="CDR815" s="304"/>
      <c r="CDS815" s="304"/>
      <c r="CDT815" s="304"/>
      <c r="CDU815" s="304"/>
      <c r="CDV815" s="304"/>
      <c r="CDW815" s="304"/>
      <c r="CDX815" s="304"/>
      <c r="CDY815" s="304"/>
      <c r="CDZ815" s="304"/>
      <c r="CEA815" s="304"/>
      <c r="CEB815" s="304"/>
      <c r="CEC815" s="304"/>
      <c r="CED815" s="304"/>
      <c r="CEE815" s="304"/>
      <c r="CEF815" s="304"/>
      <c r="CEG815" s="304"/>
      <c r="CEH815" s="304"/>
      <c r="CEI815" s="304"/>
      <c r="CEJ815" s="304"/>
      <c r="CEK815" s="304"/>
      <c r="CEL815" s="304"/>
      <c r="CEM815" s="304"/>
      <c r="CEN815" s="304"/>
      <c r="CEO815" s="304"/>
      <c r="CEP815" s="304"/>
      <c r="CEQ815" s="304"/>
      <c r="CER815" s="304"/>
      <c r="CES815" s="304"/>
      <c r="CET815" s="304"/>
      <c r="CEU815" s="304"/>
      <c r="CEV815" s="304"/>
      <c r="CEW815" s="304"/>
      <c r="CEX815" s="304"/>
      <c r="CEY815" s="304"/>
      <c r="CEZ815" s="304"/>
      <c r="CFA815" s="304"/>
      <c r="CFB815" s="304"/>
      <c r="CFC815" s="304"/>
      <c r="CFD815" s="304"/>
      <c r="CFE815" s="304"/>
      <c r="CFF815" s="304"/>
      <c r="CFG815" s="304"/>
      <c r="CFH815" s="304"/>
      <c r="CFI815" s="304"/>
      <c r="CFJ815" s="304"/>
      <c r="CFK815" s="304"/>
      <c r="CFL815" s="304"/>
      <c r="CFM815" s="304"/>
      <c r="CFN815" s="304"/>
      <c r="CFO815" s="304"/>
      <c r="CFP815" s="304"/>
      <c r="CFQ815" s="304"/>
      <c r="CFR815" s="304"/>
      <c r="CFS815" s="304"/>
      <c r="CFT815" s="304"/>
      <c r="CFU815" s="304"/>
      <c r="CFV815" s="304"/>
      <c r="CFW815" s="304"/>
      <c r="CFX815" s="304"/>
      <c r="CFY815" s="304"/>
      <c r="CFZ815" s="304"/>
      <c r="CGA815" s="304"/>
      <c r="CGB815" s="304"/>
      <c r="CGC815" s="304"/>
      <c r="CGD815" s="304"/>
      <c r="CGE815" s="304"/>
      <c r="CGF815" s="304"/>
      <c r="CGG815" s="304"/>
      <c r="CGH815" s="304"/>
      <c r="CGI815" s="304"/>
      <c r="CGJ815" s="304"/>
      <c r="CGK815" s="304"/>
      <c r="CGL815" s="304"/>
      <c r="CGM815" s="304"/>
      <c r="CGN815" s="304"/>
      <c r="CGO815" s="304"/>
      <c r="CGP815" s="304"/>
      <c r="CGQ815" s="304"/>
      <c r="CGR815" s="304"/>
      <c r="CGS815" s="304"/>
      <c r="CGT815" s="304"/>
      <c r="CGU815" s="304"/>
      <c r="CGV815" s="304"/>
      <c r="CGW815" s="304"/>
      <c r="CGX815" s="304"/>
      <c r="CGY815" s="304"/>
      <c r="CGZ815" s="304"/>
      <c r="CHA815" s="304"/>
      <c r="CHB815" s="304"/>
      <c r="CHC815" s="304"/>
      <c r="CHD815" s="304"/>
      <c r="CHE815" s="304"/>
      <c r="CHF815" s="304"/>
      <c r="CHG815" s="304"/>
      <c r="CHH815" s="304"/>
      <c r="CHI815" s="304"/>
      <c r="CHJ815" s="304"/>
      <c r="CHK815" s="304"/>
      <c r="CHL815" s="304"/>
      <c r="CHM815" s="304"/>
      <c r="CHN815" s="304"/>
      <c r="CHO815" s="304"/>
      <c r="CHP815" s="304"/>
      <c r="CHQ815" s="304"/>
      <c r="CHR815" s="304"/>
      <c r="CHS815" s="304"/>
      <c r="CHT815" s="304"/>
      <c r="CHU815" s="304"/>
      <c r="CHV815" s="304"/>
      <c r="CHW815" s="304"/>
      <c r="CHX815" s="304"/>
      <c r="CHY815" s="304"/>
      <c r="CHZ815" s="304"/>
      <c r="CIA815" s="304"/>
      <c r="CIB815" s="304"/>
      <c r="CIC815" s="304"/>
      <c r="CID815" s="304"/>
      <c r="CIE815" s="304"/>
      <c r="CIF815" s="304"/>
      <c r="CIG815" s="304"/>
      <c r="CIH815" s="304"/>
      <c r="CII815" s="304"/>
      <c r="CIJ815" s="304"/>
      <c r="CIK815" s="304"/>
      <c r="CIL815" s="304"/>
      <c r="CIM815" s="304"/>
      <c r="CIN815" s="304"/>
      <c r="CIO815" s="304"/>
      <c r="CIP815" s="304"/>
      <c r="CIQ815" s="304"/>
      <c r="CIR815" s="304"/>
      <c r="CIS815" s="304"/>
      <c r="CIT815" s="304"/>
      <c r="CIU815" s="304"/>
      <c r="CIV815" s="304"/>
      <c r="CIW815" s="304"/>
      <c r="CIX815" s="304"/>
      <c r="CIY815" s="304"/>
      <c r="CIZ815" s="304"/>
      <c r="CJA815" s="304"/>
      <c r="CJB815" s="304"/>
      <c r="CJC815" s="304"/>
      <c r="CJD815" s="304"/>
      <c r="CJE815" s="304"/>
      <c r="CJF815" s="304"/>
      <c r="CJG815" s="304"/>
      <c r="CJH815" s="304"/>
      <c r="CJI815" s="304"/>
      <c r="CJJ815" s="304"/>
      <c r="CJK815" s="304"/>
      <c r="CJL815" s="304"/>
      <c r="CJM815" s="304"/>
      <c r="CJN815" s="304"/>
      <c r="CJO815" s="304"/>
      <c r="CJP815" s="304"/>
      <c r="CJQ815" s="304"/>
      <c r="CJR815" s="304"/>
      <c r="CJS815" s="304"/>
      <c r="CJT815" s="304"/>
      <c r="CJU815" s="304"/>
      <c r="CJV815" s="304"/>
      <c r="CJW815" s="304"/>
      <c r="CJX815" s="304"/>
      <c r="CJY815" s="304"/>
      <c r="CJZ815" s="304"/>
      <c r="CKA815" s="304"/>
      <c r="CKB815" s="304"/>
      <c r="CKC815" s="304"/>
      <c r="CKD815" s="304"/>
      <c r="CKE815" s="304"/>
      <c r="CKF815" s="304"/>
      <c r="CKG815" s="304"/>
      <c r="CKH815" s="304"/>
      <c r="CKI815" s="304"/>
      <c r="CKJ815" s="304"/>
      <c r="CKK815" s="304"/>
      <c r="CKL815" s="304"/>
      <c r="CKM815" s="304"/>
      <c r="CKN815" s="304"/>
      <c r="CKO815" s="304"/>
      <c r="CKP815" s="304"/>
      <c r="CKQ815" s="304"/>
      <c r="CKR815" s="304"/>
      <c r="CKS815" s="304"/>
      <c r="CKT815" s="304"/>
      <c r="CKU815" s="304"/>
      <c r="CKV815" s="304"/>
      <c r="CKW815" s="304"/>
      <c r="CKX815" s="304"/>
      <c r="CKY815" s="304"/>
      <c r="CKZ815" s="304"/>
      <c r="CLA815" s="304"/>
      <c r="CLB815" s="304"/>
      <c r="CLC815" s="304"/>
      <c r="CLD815" s="304"/>
      <c r="CLE815" s="304"/>
      <c r="CLF815" s="304"/>
      <c r="CLG815" s="304"/>
      <c r="CLH815" s="304"/>
      <c r="CLI815" s="304"/>
      <c r="CLJ815" s="304"/>
      <c r="CLK815" s="304"/>
      <c r="CLL815" s="304"/>
      <c r="CLM815" s="304"/>
      <c r="CLN815" s="304"/>
      <c r="CLO815" s="304"/>
      <c r="CLP815" s="304"/>
      <c r="CLQ815" s="304"/>
      <c r="CLR815" s="304"/>
      <c r="CLS815" s="304"/>
      <c r="CLT815" s="304"/>
      <c r="CLU815" s="304"/>
      <c r="CLV815" s="304"/>
      <c r="CLW815" s="304"/>
      <c r="CLX815" s="304"/>
      <c r="CLY815" s="304"/>
      <c r="CLZ815" s="304"/>
      <c r="CMA815" s="304"/>
      <c r="CMB815" s="304"/>
      <c r="CMC815" s="304"/>
      <c r="CMD815" s="304"/>
      <c r="CME815" s="304"/>
      <c r="CMF815" s="304"/>
      <c r="CMG815" s="304"/>
      <c r="CMH815" s="304"/>
      <c r="CMI815" s="304"/>
      <c r="CMJ815" s="304"/>
      <c r="CMK815" s="304"/>
      <c r="CML815" s="304"/>
      <c r="CMM815" s="304"/>
      <c r="CMN815" s="304"/>
      <c r="CMO815" s="304"/>
      <c r="CMP815" s="304"/>
      <c r="CMQ815" s="304"/>
      <c r="CMR815" s="304"/>
      <c r="CMS815" s="304"/>
      <c r="CMT815" s="304"/>
      <c r="CMU815" s="304"/>
      <c r="CMV815" s="304"/>
      <c r="CMW815" s="304"/>
      <c r="CMX815" s="304"/>
      <c r="CMY815" s="304"/>
      <c r="CMZ815" s="304"/>
      <c r="CNA815" s="304"/>
      <c r="CNB815" s="304"/>
      <c r="CNC815" s="304"/>
      <c r="CND815" s="304"/>
      <c r="CNE815" s="304"/>
      <c r="CNF815" s="304"/>
      <c r="CNG815" s="304"/>
      <c r="CNH815" s="304"/>
      <c r="CNI815" s="304"/>
      <c r="CNJ815" s="304"/>
      <c r="CNK815" s="304"/>
      <c r="CNL815" s="304"/>
      <c r="CNM815" s="304"/>
      <c r="CNN815" s="304"/>
      <c r="CNO815" s="304"/>
      <c r="CNP815" s="304"/>
      <c r="CNQ815" s="304"/>
      <c r="CNR815" s="304"/>
      <c r="CNS815" s="304"/>
      <c r="CNT815" s="304"/>
      <c r="CNU815" s="304"/>
      <c r="CNV815" s="304"/>
      <c r="CNW815" s="304"/>
      <c r="CNX815" s="304"/>
      <c r="CNY815" s="304"/>
      <c r="CNZ815" s="304"/>
      <c r="COA815" s="304"/>
      <c r="COB815" s="304"/>
      <c r="COC815" s="304"/>
      <c r="COD815" s="304"/>
      <c r="COE815" s="304"/>
      <c r="COF815" s="304"/>
      <c r="COG815" s="304"/>
      <c r="COH815" s="304"/>
      <c r="COI815" s="304"/>
      <c r="COJ815" s="304"/>
      <c r="COK815" s="304"/>
      <c r="COL815" s="304"/>
      <c r="COM815" s="304"/>
      <c r="CON815" s="304"/>
      <c r="COO815" s="304"/>
      <c r="COP815" s="304"/>
      <c r="COQ815" s="304"/>
      <c r="COR815" s="304"/>
      <c r="COS815" s="304"/>
      <c r="COT815" s="304"/>
      <c r="COU815" s="304"/>
      <c r="COV815" s="304"/>
      <c r="COW815" s="304"/>
      <c r="COX815" s="304"/>
      <c r="COY815" s="304"/>
      <c r="COZ815" s="304"/>
      <c r="CPA815" s="304"/>
      <c r="CPB815" s="304"/>
      <c r="CPC815" s="304"/>
      <c r="CPD815" s="304"/>
      <c r="CPE815" s="304"/>
      <c r="CPF815" s="304"/>
      <c r="CPG815" s="304"/>
      <c r="CPH815" s="304"/>
      <c r="CPI815" s="304"/>
      <c r="CPJ815" s="304"/>
      <c r="CPK815" s="304"/>
      <c r="CPL815" s="304"/>
      <c r="CPM815" s="304"/>
      <c r="CPN815" s="304"/>
      <c r="CPO815" s="304"/>
      <c r="CPP815" s="304"/>
      <c r="CPQ815" s="304"/>
      <c r="CPR815" s="304"/>
      <c r="CPS815" s="304"/>
      <c r="CPT815" s="304"/>
      <c r="CPU815" s="304"/>
      <c r="CPV815" s="304"/>
      <c r="CPW815" s="304"/>
      <c r="CPX815" s="304"/>
      <c r="CPY815" s="304"/>
      <c r="CPZ815" s="304"/>
      <c r="CQA815" s="304"/>
      <c r="CQB815" s="304"/>
      <c r="CQC815" s="304"/>
      <c r="CQD815" s="304"/>
      <c r="CQE815" s="304"/>
      <c r="CQF815" s="304"/>
      <c r="CQG815" s="304"/>
      <c r="CQH815" s="304"/>
      <c r="CQI815" s="304"/>
      <c r="CQJ815" s="304"/>
      <c r="CQK815" s="304"/>
      <c r="CQL815" s="304"/>
      <c r="CQM815" s="304"/>
      <c r="CQN815" s="304"/>
      <c r="CQO815" s="304"/>
      <c r="CQP815" s="304"/>
      <c r="CQQ815" s="304"/>
      <c r="CQR815" s="304"/>
      <c r="CQS815" s="304"/>
      <c r="CQT815" s="304"/>
      <c r="CQU815" s="304"/>
      <c r="CQV815" s="304"/>
      <c r="CQW815" s="304"/>
      <c r="CQX815" s="304"/>
      <c r="CQY815" s="304"/>
      <c r="CQZ815" s="304"/>
      <c r="CRA815" s="304"/>
      <c r="CRB815" s="304"/>
      <c r="CRC815" s="304"/>
      <c r="CRD815" s="304"/>
      <c r="CRE815" s="304"/>
      <c r="CRF815" s="304"/>
      <c r="CRG815" s="304"/>
      <c r="CRH815" s="304"/>
      <c r="CRI815" s="304"/>
      <c r="CRJ815" s="304"/>
      <c r="CRK815" s="304"/>
      <c r="CRL815" s="304"/>
      <c r="CRM815" s="304"/>
      <c r="CRN815" s="304"/>
      <c r="CRO815" s="304"/>
      <c r="CRP815" s="304"/>
      <c r="CRQ815" s="304"/>
      <c r="CRR815" s="304"/>
      <c r="CRS815" s="304"/>
      <c r="CRT815" s="304"/>
      <c r="CRU815" s="304"/>
      <c r="CRV815" s="304"/>
      <c r="CRW815" s="304"/>
      <c r="CRX815" s="304"/>
      <c r="CRY815" s="304"/>
      <c r="CRZ815" s="304"/>
      <c r="CSA815" s="304"/>
      <c r="CSB815" s="304"/>
      <c r="CSC815" s="304"/>
      <c r="CSD815" s="304"/>
      <c r="CSE815" s="304"/>
      <c r="CSF815" s="304"/>
      <c r="CSG815" s="304"/>
      <c r="CSH815" s="304"/>
      <c r="CSI815" s="304"/>
      <c r="CSJ815" s="304"/>
      <c r="CSK815" s="304"/>
      <c r="CSL815" s="304"/>
      <c r="CSM815" s="304"/>
      <c r="CSN815" s="304"/>
      <c r="CSO815" s="304"/>
      <c r="CSP815" s="304"/>
      <c r="CSQ815" s="304"/>
      <c r="CSR815" s="304"/>
      <c r="CSS815" s="304"/>
      <c r="CST815" s="304"/>
      <c r="CSU815" s="304"/>
      <c r="CSV815" s="304"/>
      <c r="CSW815" s="304"/>
      <c r="CSX815" s="304"/>
      <c r="CSY815" s="304"/>
      <c r="CSZ815" s="304"/>
      <c r="CTA815" s="304"/>
      <c r="CTB815" s="304"/>
      <c r="CTC815" s="304"/>
      <c r="CTD815" s="304"/>
      <c r="CTE815" s="304"/>
      <c r="CTF815" s="304"/>
      <c r="CTG815" s="304"/>
      <c r="CTH815" s="304"/>
      <c r="CTI815" s="304"/>
      <c r="CTJ815" s="304"/>
      <c r="CTK815" s="304"/>
      <c r="CTL815" s="304"/>
      <c r="CTM815" s="304"/>
      <c r="CTN815" s="304"/>
      <c r="CTO815" s="304"/>
      <c r="CTP815" s="304"/>
      <c r="CTQ815" s="304"/>
      <c r="CTR815" s="304"/>
      <c r="CTS815" s="304"/>
      <c r="CTT815" s="304"/>
      <c r="CTU815" s="304"/>
      <c r="CTV815" s="304"/>
      <c r="CTW815" s="304"/>
      <c r="CTX815" s="304"/>
      <c r="CTY815" s="304"/>
      <c r="CTZ815" s="304"/>
      <c r="CUA815" s="304"/>
      <c r="CUB815" s="304"/>
      <c r="CUC815" s="304"/>
      <c r="CUD815" s="304"/>
      <c r="CUE815" s="304"/>
      <c r="CUF815" s="304"/>
      <c r="CUG815" s="304"/>
      <c r="CUH815" s="304"/>
      <c r="CUI815" s="304"/>
      <c r="CUJ815" s="304"/>
      <c r="CUK815" s="304"/>
      <c r="CUL815" s="304"/>
      <c r="CUM815" s="304"/>
      <c r="CUN815" s="304"/>
      <c r="CUO815" s="304"/>
      <c r="CUP815" s="304"/>
      <c r="CUQ815" s="304"/>
      <c r="CUR815" s="304"/>
      <c r="CUS815" s="304"/>
      <c r="CUT815" s="304"/>
      <c r="CUU815" s="304"/>
      <c r="CUV815" s="304"/>
      <c r="CUW815" s="304"/>
      <c r="CUX815" s="304"/>
      <c r="CUY815" s="304"/>
      <c r="CUZ815" s="304"/>
      <c r="CVA815" s="304"/>
      <c r="CVB815" s="304"/>
      <c r="CVC815" s="304"/>
      <c r="CVD815" s="304"/>
      <c r="CVE815" s="304"/>
      <c r="CVF815" s="304"/>
      <c r="CVG815" s="304"/>
      <c r="CVH815" s="304"/>
      <c r="CVI815" s="304"/>
      <c r="CVJ815" s="304"/>
      <c r="CVK815" s="304"/>
      <c r="CVL815" s="304"/>
      <c r="CVM815" s="304"/>
      <c r="CVN815" s="304"/>
      <c r="CVO815" s="304"/>
      <c r="CVP815" s="304"/>
      <c r="CVQ815" s="304"/>
      <c r="CVR815" s="304"/>
      <c r="CVS815" s="304"/>
      <c r="CVT815" s="304"/>
      <c r="CVU815" s="304"/>
      <c r="CVV815" s="304"/>
      <c r="CVW815" s="304"/>
      <c r="CVX815" s="304"/>
      <c r="CVY815" s="304"/>
      <c r="CVZ815" s="304"/>
      <c r="CWA815" s="304"/>
      <c r="CWB815" s="304"/>
      <c r="CWC815" s="304"/>
      <c r="CWD815" s="304"/>
      <c r="CWE815" s="304"/>
      <c r="CWF815" s="304"/>
      <c r="CWG815" s="304"/>
      <c r="CWH815" s="304"/>
      <c r="CWI815" s="304"/>
      <c r="CWJ815" s="304"/>
      <c r="CWK815" s="304"/>
      <c r="CWL815" s="304"/>
      <c r="CWM815" s="304"/>
      <c r="CWN815" s="304"/>
      <c r="CWO815" s="304"/>
      <c r="CWP815" s="304"/>
      <c r="CWQ815" s="304"/>
      <c r="CWR815" s="304"/>
      <c r="CWS815" s="304"/>
      <c r="CWT815" s="304"/>
      <c r="CWU815" s="304"/>
      <c r="CWV815" s="304"/>
      <c r="CWW815" s="304"/>
      <c r="CWX815" s="304"/>
      <c r="CWY815" s="304"/>
      <c r="CWZ815" s="304"/>
      <c r="CXA815" s="304"/>
      <c r="CXB815" s="304"/>
      <c r="CXC815" s="304"/>
      <c r="CXD815" s="304"/>
      <c r="CXE815" s="304"/>
      <c r="CXF815" s="304"/>
      <c r="CXG815" s="304"/>
      <c r="CXH815" s="304"/>
      <c r="CXI815" s="304"/>
      <c r="CXJ815" s="304"/>
      <c r="CXK815" s="304"/>
      <c r="CXL815" s="304"/>
      <c r="CXM815" s="304"/>
      <c r="CXN815" s="304"/>
      <c r="CXO815" s="304"/>
      <c r="CXP815" s="304"/>
      <c r="CXQ815" s="304"/>
      <c r="CXR815" s="304"/>
      <c r="CXS815" s="304"/>
      <c r="CXT815" s="304"/>
      <c r="CXU815" s="304"/>
      <c r="CXV815" s="304"/>
      <c r="CXW815" s="304"/>
      <c r="CXX815" s="304"/>
      <c r="CXY815" s="304"/>
      <c r="CXZ815" s="304"/>
      <c r="CYA815" s="304"/>
      <c r="CYB815" s="304"/>
      <c r="CYC815" s="304"/>
      <c r="CYD815" s="304"/>
      <c r="CYE815" s="304"/>
      <c r="CYF815" s="304"/>
      <c r="CYG815" s="304"/>
      <c r="CYH815" s="304"/>
      <c r="CYI815" s="304"/>
      <c r="CYJ815" s="304"/>
      <c r="CYK815" s="304"/>
      <c r="CYL815" s="304"/>
      <c r="CYM815" s="304"/>
      <c r="CYN815" s="304"/>
      <c r="CYO815" s="304"/>
      <c r="CYP815" s="304"/>
      <c r="CYQ815" s="304"/>
      <c r="CYR815" s="304"/>
      <c r="CYS815" s="304"/>
      <c r="CYT815" s="304"/>
      <c r="CYU815" s="304"/>
      <c r="CYV815" s="304"/>
      <c r="CYW815" s="304"/>
      <c r="CYX815" s="304"/>
      <c r="CYY815" s="304"/>
      <c r="CYZ815" s="304"/>
      <c r="CZA815" s="304"/>
      <c r="CZB815" s="304"/>
      <c r="CZC815" s="304"/>
      <c r="CZD815" s="304"/>
      <c r="CZE815" s="304"/>
      <c r="CZF815" s="304"/>
      <c r="CZG815" s="304"/>
      <c r="CZH815" s="304"/>
      <c r="CZI815" s="304"/>
      <c r="CZJ815" s="304"/>
      <c r="CZK815" s="304"/>
      <c r="CZL815" s="304"/>
      <c r="CZM815" s="304"/>
      <c r="CZN815" s="304"/>
      <c r="CZO815" s="304"/>
      <c r="CZP815" s="304"/>
      <c r="CZQ815" s="304"/>
      <c r="CZR815" s="304"/>
      <c r="CZS815" s="304"/>
      <c r="CZT815" s="304"/>
      <c r="CZU815" s="304"/>
      <c r="CZV815" s="304"/>
      <c r="CZW815" s="304"/>
      <c r="CZX815" s="304"/>
      <c r="CZY815" s="304"/>
      <c r="CZZ815" s="304"/>
      <c r="DAA815" s="304"/>
      <c r="DAB815" s="304"/>
      <c r="DAC815" s="304"/>
      <c r="DAD815" s="304"/>
      <c r="DAE815" s="304"/>
      <c r="DAF815" s="304"/>
      <c r="DAG815" s="304"/>
      <c r="DAH815" s="304"/>
      <c r="DAI815" s="304"/>
      <c r="DAJ815" s="304"/>
      <c r="DAK815" s="304"/>
      <c r="DAL815" s="304"/>
      <c r="DAM815" s="304"/>
      <c r="DAN815" s="304"/>
      <c r="DAO815" s="304"/>
      <c r="DAP815" s="304"/>
      <c r="DAQ815" s="304"/>
      <c r="DAR815" s="304"/>
      <c r="DAS815" s="304"/>
      <c r="DAT815" s="304"/>
      <c r="DAU815" s="304"/>
      <c r="DAV815" s="304"/>
      <c r="DAW815" s="304"/>
      <c r="DAX815" s="304"/>
      <c r="DAY815" s="304"/>
      <c r="DAZ815" s="304"/>
      <c r="DBA815" s="304"/>
      <c r="DBB815" s="304"/>
      <c r="DBC815" s="304"/>
      <c r="DBD815" s="304"/>
      <c r="DBE815" s="304"/>
      <c r="DBF815" s="304"/>
      <c r="DBG815" s="304"/>
      <c r="DBH815" s="304"/>
      <c r="DBI815" s="304"/>
      <c r="DBJ815" s="304"/>
      <c r="DBK815" s="304"/>
      <c r="DBL815" s="304"/>
      <c r="DBM815" s="304"/>
      <c r="DBN815" s="304"/>
      <c r="DBO815" s="304"/>
      <c r="DBP815" s="304"/>
      <c r="DBQ815" s="304"/>
      <c r="DBR815" s="304"/>
      <c r="DBS815" s="304"/>
      <c r="DBT815" s="304"/>
      <c r="DBU815" s="304"/>
      <c r="DBV815" s="304"/>
      <c r="DBW815" s="304"/>
      <c r="DBX815" s="304"/>
      <c r="DBY815" s="304"/>
      <c r="DBZ815" s="304"/>
      <c r="DCA815" s="304"/>
      <c r="DCB815" s="304"/>
      <c r="DCC815" s="304"/>
      <c r="DCD815" s="304"/>
      <c r="DCE815" s="304"/>
      <c r="DCF815" s="304"/>
      <c r="DCG815" s="304"/>
      <c r="DCH815" s="304"/>
      <c r="DCI815" s="304"/>
      <c r="DCJ815" s="304"/>
      <c r="DCK815" s="304"/>
      <c r="DCL815" s="304"/>
      <c r="DCM815" s="304"/>
      <c r="DCN815" s="304"/>
      <c r="DCO815" s="304"/>
      <c r="DCP815" s="304"/>
      <c r="DCQ815" s="304"/>
      <c r="DCR815" s="304"/>
      <c r="DCS815" s="304"/>
      <c r="DCT815" s="304"/>
      <c r="DCU815" s="304"/>
      <c r="DCV815" s="304"/>
      <c r="DCW815" s="304"/>
      <c r="DCX815" s="304"/>
      <c r="DCY815" s="304"/>
      <c r="DCZ815" s="304"/>
      <c r="DDA815" s="304"/>
      <c r="DDB815" s="304"/>
      <c r="DDC815" s="304"/>
      <c r="DDD815" s="304"/>
      <c r="DDE815" s="304"/>
      <c r="DDF815" s="304"/>
      <c r="DDG815" s="304"/>
      <c r="DDH815" s="304"/>
      <c r="DDI815" s="304"/>
      <c r="DDJ815" s="304"/>
      <c r="DDK815" s="304"/>
      <c r="DDL815" s="304"/>
      <c r="DDM815" s="304"/>
      <c r="DDN815" s="304"/>
      <c r="DDO815" s="304"/>
      <c r="DDP815" s="304"/>
      <c r="DDQ815" s="304"/>
      <c r="DDR815" s="304"/>
      <c r="DDS815" s="304"/>
      <c r="DDT815" s="304"/>
      <c r="DDU815" s="304"/>
      <c r="DDV815" s="304"/>
      <c r="DDW815" s="304"/>
      <c r="DDX815" s="304"/>
      <c r="DDY815" s="304"/>
      <c r="DDZ815" s="304"/>
      <c r="DEA815" s="304"/>
      <c r="DEB815" s="304"/>
      <c r="DEC815" s="304"/>
      <c r="DED815" s="304"/>
      <c r="DEE815" s="304"/>
      <c r="DEF815" s="304"/>
      <c r="DEG815" s="304"/>
      <c r="DEH815" s="304"/>
      <c r="DEI815" s="304"/>
      <c r="DEJ815" s="304"/>
      <c r="DEK815" s="304"/>
      <c r="DEL815" s="304"/>
      <c r="DEM815" s="304"/>
      <c r="DEN815" s="304"/>
      <c r="DEO815" s="304"/>
      <c r="DEP815" s="304"/>
      <c r="DEQ815" s="304"/>
      <c r="DER815" s="304"/>
      <c r="DES815" s="304"/>
      <c r="DET815" s="304"/>
      <c r="DEU815" s="304"/>
      <c r="DEV815" s="304"/>
      <c r="DEW815" s="304"/>
      <c r="DEX815" s="304"/>
      <c r="DEY815" s="304"/>
      <c r="DEZ815" s="304"/>
      <c r="DFA815" s="304"/>
      <c r="DFB815" s="304"/>
      <c r="DFC815" s="304"/>
      <c r="DFD815" s="304"/>
      <c r="DFE815" s="304"/>
      <c r="DFF815" s="304"/>
      <c r="DFG815" s="304"/>
      <c r="DFH815" s="304"/>
      <c r="DFI815" s="304"/>
      <c r="DFJ815" s="304"/>
      <c r="DFK815" s="304"/>
      <c r="DFL815" s="304"/>
      <c r="DFM815" s="304"/>
      <c r="DFN815" s="304"/>
      <c r="DFO815" s="304"/>
      <c r="DFP815" s="304"/>
      <c r="DFQ815" s="304"/>
      <c r="DFR815" s="304"/>
      <c r="DFS815" s="304"/>
      <c r="DFT815" s="304"/>
      <c r="DFU815" s="304"/>
      <c r="DFV815" s="304"/>
      <c r="DFW815" s="304"/>
      <c r="DFX815" s="304"/>
      <c r="DFY815" s="304"/>
      <c r="DFZ815" s="304"/>
      <c r="DGA815" s="304"/>
      <c r="DGB815" s="304"/>
      <c r="DGC815" s="304"/>
      <c r="DGD815" s="304"/>
      <c r="DGE815" s="304"/>
      <c r="DGF815" s="304"/>
      <c r="DGG815" s="304"/>
      <c r="DGH815" s="304"/>
      <c r="DGI815" s="304"/>
      <c r="DGJ815" s="304"/>
      <c r="DGK815" s="304"/>
      <c r="DGL815" s="304"/>
      <c r="DGM815" s="304"/>
      <c r="DGN815" s="304"/>
      <c r="DGO815" s="304"/>
      <c r="DGP815" s="304"/>
      <c r="DGQ815" s="304"/>
      <c r="DGR815" s="304"/>
      <c r="DGS815" s="304"/>
      <c r="DGT815" s="304"/>
      <c r="DGU815" s="304"/>
      <c r="DGV815" s="304"/>
      <c r="DGW815" s="304"/>
      <c r="DGX815" s="304"/>
      <c r="DGY815" s="304"/>
      <c r="DGZ815" s="304"/>
      <c r="DHA815" s="304"/>
      <c r="DHB815" s="304"/>
      <c r="DHC815" s="304"/>
      <c r="DHD815" s="304"/>
      <c r="DHE815" s="304"/>
      <c r="DHF815" s="304"/>
      <c r="DHG815" s="304"/>
      <c r="DHH815" s="304"/>
      <c r="DHI815" s="304"/>
      <c r="DHJ815" s="304"/>
      <c r="DHK815" s="304"/>
      <c r="DHL815" s="304"/>
      <c r="DHM815" s="304"/>
      <c r="DHN815" s="304"/>
      <c r="DHO815" s="304"/>
      <c r="DHP815" s="304"/>
      <c r="DHQ815" s="304"/>
      <c r="DHR815" s="304"/>
      <c r="DHS815" s="304"/>
      <c r="DHT815" s="304"/>
      <c r="DHU815" s="304"/>
      <c r="DHV815" s="304"/>
      <c r="DHW815" s="304"/>
      <c r="DHX815" s="304"/>
      <c r="DHY815" s="304"/>
      <c r="DHZ815" s="304"/>
      <c r="DIA815" s="304"/>
      <c r="DIB815" s="304"/>
      <c r="DIC815" s="304"/>
      <c r="DID815" s="304"/>
      <c r="DIE815" s="304"/>
      <c r="DIF815" s="304"/>
      <c r="DIG815" s="304"/>
      <c r="DIH815" s="304"/>
      <c r="DII815" s="304"/>
      <c r="DIJ815" s="304"/>
      <c r="DIK815" s="304"/>
      <c r="DIL815" s="304"/>
      <c r="DIM815" s="304"/>
      <c r="DIN815" s="304"/>
      <c r="DIO815" s="304"/>
      <c r="DIP815" s="304"/>
      <c r="DIQ815" s="304"/>
      <c r="DIR815" s="304"/>
      <c r="DIS815" s="304"/>
      <c r="DIT815" s="304"/>
      <c r="DIU815" s="304"/>
      <c r="DIV815" s="304"/>
      <c r="DIW815" s="304"/>
      <c r="DIX815" s="304"/>
      <c r="DIY815" s="304"/>
      <c r="DIZ815" s="304"/>
      <c r="DJA815" s="304"/>
      <c r="DJB815" s="304"/>
      <c r="DJC815" s="304"/>
      <c r="DJD815" s="304"/>
      <c r="DJE815" s="304"/>
      <c r="DJF815" s="304"/>
      <c r="DJG815" s="304"/>
      <c r="DJH815" s="304"/>
      <c r="DJI815" s="304"/>
      <c r="DJJ815" s="304"/>
      <c r="DJK815" s="304"/>
      <c r="DJL815" s="304"/>
      <c r="DJM815" s="304"/>
      <c r="DJN815" s="304"/>
      <c r="DJO815" s="304"/>
      <c r="DJP815" s="304"/>
      <c r="DJQ815" s="304"/>
      <c r="DJR815" s="304"/>
      <c r="DJS815" s="304"/>
      <c r="DJT815" s="304"/>
      <c r="DJU815" s="304"/>
      <c r="DJV815" s="304"/>
      <c r="DJW815" s="304"/>
      <c r="DJX815" s="304"/>
      <c r="DJY815" s="304"/>
      <c r="DJZ815" s="304"/>
      <c r="DKA815" s="304"/>
      <c r="DKB815" s="304"/>
      <c r="DKC815" s="304"/>
      <c r="DKD815" s="304"/>
      <c r="DKE815" s="304"/>
      <c r="DKF815" s="304"/>
      <c r="DKG815" s="304"/>
      <c r="DKH815" s="304"/>
      <c r="DKI815" s="304"/>
      <c r="DKJ815" s="304"/>
      <c r="DKK815" s="304"/>
      <c r="DKL815" s="304"/>
      <c r="DKM815" s="304"/>
      <c r="DKN815" s="304"/>
      <c r="DKO815" s="304"/>
      <c r="DKP815" s="304"/>
      <c r="DKQ815" s="304"/>
      <c r="DKR815" s="304"/>
      <c r="DKS815" s="304"/>
      <c r="DKT815" s="304"/>
      <c r="DKU815" s="304"/>
      <c r="DKV815" s="304"/>
      <c r="DKW815" s="304"/>
      <c r="DKX815" s="304"/>
      <c r="DKY815" s="304"/>
      <c r="DKZ815" s="304"/>
      <c r="DLA815" s="304"/>
      <c r="DLB815" s="304"/>
      <c r="DLC815" s="304"/>
      <c r="DLD815" s="304"/>
      <c r="DLE815" s="304"/>
      <c r="DLF815" s="304"/>
      <c r="DLG815" s="304"/>
      <c r="DLH815" s="304"/>
      <c r="DLI815" s="304"/>
      <c r="DLJ815" s="304"/>
      <c r="DLK815" s="304"/>
      <c r="DLL815" s="304"/>
      <c r="DLM815" s="304"/>
      <c r="DLN815" s="304"/>
      <c r="DLO815" s="304"/>
      <c r="DLP815" s="304"/>
      <c r="DLQ815" s="304"/>
      <c r="DLR815" s="304"/>
      <c r="DLS815" s="304"/>
      <c r="DLT815" s="304"/>
      <c r="DLU815" s="304"/>
      <c r="DLV815" s="304"/>
      <c r="DLW815" s="304"/>
      <c r="DLX815" s="304"/>
      <c r="DLY815" s="304"/>
      <c r="DLZ815" s="304"/>
      <c r="DMA815" s="304"/>
      <c r="DMB815" s="304"/>
      <c r="DMC815" s="304"/>
      <c r="DMD815" s="304"/>
      <c r="DME815" s="304"/>
      <c r="DMF815" s="304"/>
      <c r="DMG815" s="304"/>
      <c r="DMH815" s="304"/>
      <c r="DMI815" s="304"/>
      <c r="DMJ815" s="304"/>
      <c r="DMK815" s="304"/>
      <c r="DML815" s="304"/>
      <c r="DMM815" s="304"/>
      <c r="DMN815" s="304"/>
      <c r="DMO815" s="304"/>
      <c r="DMP815" s="304"/>
      <c r="DMQ815" s="304"/>
      <c r="DMR815" s="304"/>
      <c r="DMS815" s="304"/>
      <c r="DMT815" s="304"/>
      <c r="DMU815" s="304"/>
      <c r="DMV815" s="304"/>
      <c r="DMW815" s="304"/>
      <c r="DMX815" s="304"/>
      <c r="DMY815" s="304"/>
      <c r="DMZ815" s="304"/>
      <c r="DNA815" s="304"/>
      <c r="DNB815" s="304"/>
      <c r="DNC815" s="304"/>
      <c r="DND815" s="304"/>
      <c r="DNE815" s="304"/>
      <c r="DNF815" s="304"/>
      <c r="DNG815" s="304"/>
      <c r="DNH815" s="304"/>
      <c r="DNI815" s="304"/>
      <c r="DNJ815" s="304"/>
      <c r="DNK815" s="304"/>
      <c r="DNL815" s="304"/>
      <c r="DNM815" s="304"/>
      <c r="DNN815" s="304"/>
      <c r="DNO815" s="304"/>
      <c r="DNP815" s="304"/>
      <c r="DNQ815" s="304"/>
      <c r="DNR815" s="304"/>
      <c r="DNS815" s="304"/>
      <c r="DNT815" s="304"/>
      <c r="DNU815" s="304"/>
      <c r="DNV815" s="304"/>
      <c r="DNW815" s="304"/>
      <c r="DNX815" s="304"/>
      <c r="DNY815" s="304"/>
      <c r="DNZ815" s="304"/>
      <c r="DOA815" s="304"/>
      <c r="DOB815" s="304"/>
      <c r="DOC815" s="304"/>
      <c r="DOD815" s="304"/>
      <c r="DOE815" s="304"/>
      <c r="DOF815" s="304"/>
      <c r="DOG815" s="304"/>
      <c r="DOH815" s="304"/>
      <c r="DOI815" s="304"/>
      <c r="DOJ815" s="304"/>
      <c r="DOK815" s="304"/>
      <c r="DOL815" s="304"/>
      <c r="DOM815" s="304"/>
      <c r="DON815" s="304"/>
      <c r="DOO815" s="304"/>
      <c r="DOP815" s="304"/>
      <c r="DOQ815" s="304"/>
      <c r="DOR815" s="304"/>
      <c r="DOS815" s="304"/>
      <c r="DOT815" s="304"/>
      <c r="DOU815" s="304"/>
      <c r="DOV815" s="304"/>
      <c r="DOW815" s="304"/>
      <c r="DOX815" s="304"/>
      <c r="DOY815" s="304"/>
      <c r="DOZ815" s="304"/>
      <c r="DPA815" s="304"/>
      <c r="DPB815" s="304"/>
      <c r="DPC815" s="304"/>
      <c r="DPD815" s="304"/>
      <c r="DPE815" s="304"/>
      <c r="DPF815" s="304"/>
      <c r="DPG815" s="304"/>
      <c r="DPH815" s="304"/>
      <c r="DPI815" s="304"/>
      <c r="DPJ815" s="304"/>
      <c r="DPK815" s="304"/>
      <c r="DPL815" s="304"/>
      <c r="DPM815" s="304"/>
      <c r="DPN815" s="304"/>
      <c r="DPO815" s="304"/>
      <c r="DPP815" s="304"/>
      <c r="DPQ815" s="304"/>
      <c r="DPR815" s="304"/>
      <c r="DPS815" s="304"/>
      <c r="DPT815" s="304"/>
      <c r="DPU815" s="304"/>
      <c r="DPV815" s="304"/>
      <c r="DPW815" s="304"/>
      <c r="DPX815" s="304"/>
      <c r="DPY815" s="304"/>
      <c r="DPZ815" s="304"/>
      <c r="DQA815" s="304"/>
      <c r="DQB815" s="304"/>
      <c r="DQC815" s="304"/>
      <c r="DQD815" s="304"/>
      <c r="DQE815" s="304"/>
      <c r="DQF815" s="304"/>
      <c r="DQG815" s="304"/>
      <c r="DQH815" s="304"/>
      <c r="DQI815" s="304"/>
      <c r="DQJ815" s="304"/>
      <c r="DQK815" s="304"/>
      <c r="DQL815" s="304"/>
      <c r="DQM815" s="304"/>
      <c r="DQN815" s="304"/>
      <c r="DQO815" s="304"/>
      <c r="DQP815" s="304"/>
      <c r="DQQ815" s="304"/>
      <c r="DQR815" s="304"/>
      <c r="DQS815" s="304"/>
      <c r="DQT815" s="304"/>
      <c r="DQU815" s="304"/>
      <c r="DQV815" s="304"/>
      <c r="DQW815" s="304"/>
      <c r="DQX815" s="304"/>
      <c r="DQY815" s="304"/>
      <c r="DQZ815" s="304"/>
      <c r="DRA815" s="304"/>
      <c r="DRB815" s="304"/>
      <c r="DRC815" s="304"/>
      <c r="DRD815" s="304"/>
      <c r="DRE815" s="304"/>
      <c r="DRF815" s="304"/>
      <c r="DRG815" s="304"/>
      <c r="DRH815" s="304"/>
      <c r="DRI815" s="304"/>
      <c r="DRJ815" s="304"/>
      <c r="DRK815" s="304"/>
      <c r="DRL815" s="304"/>
      <c r="DRM815" s="304"/>
      <c r="DRN815" s="304"/>
      <c r="DRO815" s="304"/>
      <c r="DRP815" s="304"/>
      <c r="DRQ815" s="304"/>
      <c r="DRR815" s="304"/>
      <c r="DRS815" s="304"/>
      <c r="DRT815" s="304"/>
      <c r="DRU815" s="304"/>
      <c r="DRV815" s="304"/>
      <c r="DRW815" s="304"/>
      <c r="DRX815" s="304"/>
      <c r="DRY815" s="304"/>
      <c r="DRZ815" s="304"/>
      <c r="DSA815" s="304"/>
      <c r="DSB815" s="304"/>
      <c r="DSC815" s="304"/>
      <c r="DSD815" s="304"/>
      <c r="DSE815" s="304"/>
      <c r="DSF815" s="304"/>
      <c r="DSG815" s="304"/>
      <c r="DSH815" s="304"/>
      <c r="DSI815" s="304"/>
      <c r="DSJ815" s="304"/>
      <c r="DSK815" s="304"/>
      <c r="DSL815" s="304"/>
      <c r="DSM815" s="304"/>
      <c r="DSN815" s="304"/>
      <c r="DSO815" s="304"/>
      <c r="DSP815" s="304"/>
      <c r="DSQ815" s="304"/>
      <c r="DSR815" s="304"/>
      <c r="DSS815" s="304"/>
      <c r="DST815" s="304"/>
      <c r="DSU815" s="304"/>
      <c r="DSV815" s="304"/>
      <c r="DSW815" s="304"/>
      <c r="DSX815" s="304"/>
      <c r="DSY815" s="304"/>
      <c r="DSZ815" s="304"/>
      <c r="DTA815" s="304"/>
      <c r="DTB815" s="304"/>
      <c r="DTC815" s="304"/>
      <c r="DTD815" s="304"/>
      <c r="DTE815" s="304"/>
      <c r="DTF815" s="304"/>
      <c r="DTG815" s="304"/>
      <c r="DTH815" s="304"/>
      <c r="DTI815" s="304"/>
      <c r="DTJ815" s="304"/>
      <c r="DTK815" s="304"/>
      <c r="DTL815" s="304"/>
      <c r="DTM815" s="304"/>
      <c r="DTN815" s="304"/>
      <c r="DTO815" s="304"/>
      <c r="DTP815" s="304"/>
      <c r="DTQ815" s="304"/>
      <c r="DTR815" s="304"/>
      <c r="DTS815" s="304"/>
      <c r="DTT815" s="304"/>
      <c r="DTU815" s="304"/>
      <c r="DTV815" s="304"/>
      <c r="DTW815" s="304"/>
      <c r="DTX815" s="304"/>
      <c r="DTY815" s="304"/>
      <c r="DTZ815" s="304"/>
      <c r="DUA815" s="304"/>
      <c r="DUB815" s="304"/>
      <c r="DUC815" s="304"/>
      <c r="DUD815" s="304"/>
      <c r="DUE815" s="304"/>
      <c r="DUF815" s="304"/>
      <c r="DUG815" s="304"/>
      <c r="DUH815" s="304"/>
      <c r="DUI815" s="304"/>
      <c r="DUJ815" s="304"/>
      <c r="DUK815" s="304"/>
      <c r="DUL815" s="304"/>
      <c r="DUM815" s="304"/>
      <c r="DUN815" s="304"/>
      <c r="DUO815" s="304"/>
      <c r="DUP815" s="304"/>
      <c r="DUQ815" s="304"/>
      <c r="DUR815" s="304"/>
      <c r="DUS815" s="304"/>
      <c r="DUT815" s="304"/>
      <c r="DUU815" s="304"/>
      <c r="DUV815" s="304"/>
      <c r="DUW815" s="304"/>
      <c r="DUX815" s="304"/>
      <c r="DUY815" s="304"/>
      <c r="DUZ815" s="304"/>
      <c r="DVA815" s="304"/>
      <c r="DVB815" s="304"/>
      <c r="DVC815" s="304"/>
      <c r="DVD815" s="304"/>
      <c r="DVE815" s="304"/>
      <c r="DVF815" s="304"/>
      <c r="DVG815" s="304"/>
      <c r="DVH815" s="304"/>
      <c r="DVI815" s="304"/>
      <c r="DVJ815" s="304"/>
      <c r="DVK815" s="304"/>
      <c r="DVL815" s="304"/>
      <c r="DVM815" s="304"/>
      <c r="DVN815" s="304"/>
      <c r="DVO815" s="304"/>
      <c r="DVP815" s="304"/>
      <c r="DVQ815" s="304"/>
      <c r="DVR815" s="304"/>
      <c r="DVS815" s="304"/>
      <c r="DVT815" s="304"/>
      <c r="DVU815" s="304"/>
      <c r="DVV815" s="304"/>
      <c r="DVW815" s="304"/>
      <c r="DVX815" s="304"/>
      <c r="DVY815" s="304"/>
      <c r="DVZ815" s="304"/>
      <c r="DWA815" s="304"/>
      <c r="DWB815" s="304"/>
      <c r="DWC815" s="304"/>
      <c r="DWD815" s="304"/>
      <c r="DWE815" s="304"/>
      <c r="DWF815" s="304"/>
      <c r="DWG815" s="304"/>
      <c r="DWH815" s="304"/>
      <c r="DWI815" s="304"/>
      <c r="DWJ815" s="304"/>
      <c r="DWK815" s="304"/>
      <c r="DWL815" s="304"/>
      <c r="DWM815" s="304"/>
      <c r="DWN815" s="304"/>
      <c r="DWO815" s="304"/>
      <c r="DWP815" s="304"/>
      <c r="DWQ815" s="304"/>
      <c r="DWR815" s="304"/>
      <c r="DWS815" s="304"/>
      <c r="DWT815" s="304"/>
      <c r="DWU815" s="304"/>
      <c r="DWV815" s="304"/>
      <c r="DWW815" s="304"/>
      <c r="DWX815" s="304"/>
      <c r="DWY815" s="304"/>
      <c r="DWZ815" s="304"/>
      <c r="DXA815" s="304"/>
      <c r="DXB815" s="304"/>
      <c r="DXC815" s="304"/>
      <c r="DXD815" s="304"/>
      <c r="DXE815" s="304"/>
      <c r="DXF815" s="304"/>
      <c r="DXG815" s="304"/>
      <c r="DXH815" s="304"/>
      <c r="DXI815" s="304"/>
      <c r="DXJ815" s="304"/>
      <c r="DXK815" s="304"/>
      <c r="DXL815" s="304"/>
      <c r="DXM815" s="304"/>
      <c r="DXN815" s="304"/>
      <c r="DXO815" s="304"/>
      <c r="DXP815" s="304"/>
      <c r="DXQ815" s="304"/>
      <c r="DXR815" s="304"/>
      <c r="DXS815" s="304"/>
      <c r="DXT815" s="304"/>
      <c r="DXU815" s="304"/>
      <c r="DXV815" s="304"/>
      <c r="DXW815" s="304"/>
      <c r="DXX815" s="304"/>
      <c r="DXY815" s="304"/>
      <c r="DXZ815" s="304"/>
      <c r="DYA815" s="304"/>
      <c r="DYB815" s="304"/>
      <c r="DYC815" s="304"/>
      <c r="DYD815" s="304"/>
      <c r="DYE815" s="304"/>
      <c r="DYF815" s="304"/>
      <c r="DYG815" s="304"/>
      <c r="DYH815" s="304"/>
      <c r="DYI815" s="304"/>
      <c r="DYJ815" s="304"/>
      <c r="DYK815" s="304"/>
      <c r="DYL815" s="304"/>
      <c r="DYM815" s="304"/>
      <c r="DYN815" s="304"/>
      <c r="DYO815" s="304"/>
      <c r="DYP815" s="304"/>
      <c r="DYQ815" s="304"/>
      <c r="DYR815" s="304"/>
      <c r="DYS815" s="304"/>
      <c r="DYT815" s="304"/>
      <c r="DYU815" s="304"/>
      <c r="DYV815" s="304"/>
      <c r="DYW815" s="304"/>
      <c r="DYX815" s="304"/>
      <c r="DYY815" s="304"/>
      <c r="DYZ815" s="304"/>
      <c r="DZA815" s="304"/>
      <c r="DZB815" s="304"/>
      <c r="DZC815" s="304"/>
      <c r="DZD815" s="304"/>
      <c r="DZE815" s="304"/>
      <c r="DZF815" s="304"/>
      <c r="DZG815" s="304"/>
      <c r="DZH815" s="304"/>
      <c r="DZI815" s="304"/>
      <c r="DZJ815" s="304"/>
      <c r="DZK815" s="304"/>
      <c r="DZL815" s="304"/>
      <c r="DZM815" s="304"/>
      <c r="DZN815" s="304"/>
      <c r="DZO815" s="304"/>
      <c r="DZP815" s="304"/>
      <c r="DZQ815" s="304"/>
      <c r="DZR815" s="304"/>
      <c r="DZS815" s="304"/>
      <c r="DZT815" s="304"/>
      <c r="DZU815" s="304"/>
      <c r="DZV815" s="304"/>
      <c r="DZW815" s="304"/>
      <c r="DZX815" s="304"/>
      <c r="DZY815" s="304"/>
      <c r="DZZ815" s="304"/>
      <c r="EAA815" s="304"/>
      <c r="EAB815" s="304"/>
      <c r="EAC815" s="304"/>
      <c r="EAD815" s="304"/>
      <c r="EAE815" s="304"/>
      <c r="EAF815" s="304"/>
      <c r="EAG815" s="304"/>
      <c r="EAH815" s="304"/>
      <c r="EAI815" s="304"/>
      <c r="EAJ815" s="304"/>
      <c r="EAK815" s="304"/>
      <c r="EAL815" s="304"/>
      <c r="EAM815" s="304"/>
      <c r="EAN815" s="304"/>
      <c r="EAO815" s="304"/>
      <c r="EAP815" s="304"/>
      <c r="EAQ815" s="304"/>
      <c r="EAR815" s="304"/>
      <c r="EAS815" s="304"/>
      <c r="EAT815" s="304"/>
      <c r="EAU815" s="304"/>
      <c r="EAV815" s="304"/>
      <c r="EAW815" s="304"/>
      <c r="EAX815" s="304"/>
      <c r="EAY815" s="304"/>
      <c r="EAZ815" s="304"/>
      <c r="EBA815" s="304"/>
      <c r="EBB815" s="304"/>
      <c r="EBC815" s="304"/>
      <c r="EBD815" s="304"/>
      <c r="EBE815" s="304"/>
      <c r="EBF815" s="304"/>
      <c r="EBG815" s="304"/>
      <c r="EBH815" s="304"/>
      <c r="EBI815" s="304"/>
      <c r="EBJ815" s="304"/>
      <c r="EBK815" s="304"/>
      <c r="EBL815" s="304"/>
      <c r="EBM815" s="304"/>
      <c r="EBN815" s="304"/>
      <c r="EBO815" s="304"/>
      <c r="EBP815" s="304"/>
      <c r="EBQ815" s="304"/>
      <c r="EBR815" s="304"/>
      <c r="EBS815" s="304"/>
      <c r="EBT815" s="304"/>
      <c r="EBU815" s="304"/>
      <c r="EBV815" s="304"/>
      <c r="EBW815" s="304"/>
      <c r="EBX815" s="304"/>
      <c r="EBY815" s="304"/>
      <c r="EBZ815" s="304"/>
      <c r="ECA815" s="304"/>
      <c r="ECB815" s="304"/>
      <c r="ECC815" s="304"/>
      <c r="ECD815" s="304"/>
      <c r="ECE815" s="304"/>
      <c r="ECF815" s="304"/>
      <c r="ECG815" s="304"/>
      <c r="ECH815" s="304"/>
      <c r="ECI815" s="304"/>
      <c r="ECJ815" s="304"/>
      <c r="ECK815" s="304"/>
      <c r="ECL815" s="304"/>
      <c r="ECM815" s="304"/>
      <c r="ECN815" s="304"/>
      <c r="ECO815" s="304"/>
      <c r="ECP815" s="304"/>
      <c r="ECQ815" s="304"/>
      <c r="ECR815" s="304"/>
      <c r="ECS815" s="304"/>
      <c r="ECT815" s="304"/>
      <c r="ECU815" s="304"/>
      <c r="ECV815" s="304"/>
      <c r="ECW815" s="304"/>
      <c r="ECX815" s="304"/>
      <c r="ECY815" s="304"/>
      <c r="ECZ815" s="304"/>
      <c r="EDA815" s="304"/>
      <c r="EDB815" s="304"/>
      <c r="EDC815" s="304"/>
      <c r="EDD815" s="304"/>
      <c r="EDE815" s="304"/>
      <c r="EDF815" s="304"/>
      <c r="EDG815" s="304"/>
      <c r="EDH815" s="304"/>
      <c r="EDI815" s="304"/>
      <c r="EDJ815" s="304"/>
      <c r="EDK815" s="304"/>
      <c r="EDL815" s="304"/>
      <c r="EDM815" s="304"/>
      <c r="EDN815" s="304"/>
      <c r="EDO815" s="304"/>
      <c r="EDP815" s="304"/>
      <c r="EDQ815" s="304"/>
      <c r="EDR815" s="304"/>
      <c r="EDS815" s="304"/>
      <c r="EDT815" s="304"/>
      <c r="EDU815" s="304"/>
      <c r="EDV815" s="304"/>
      <c r="EDW815" s="304"/>
      <c r="EDX815" s="304"/>
      <c r="EDY815" s="304"/>
      <c r="EDZ815" s="304"/>
      <c r="EEA815" s="304"/>
      <c r="EEB815" s="304"/>
      <c r="EEC815" s="304"/>
      <c r="EED815" s="304"/>
      <c r="EEE815" s="304"/>
      <c r="EEF815" s="304"/>
      <c r="EEG815" s="304"/>
      <c r="EEH815" s="304"/>
      <c r="EEI815" s="304"/>
      <c r="EEJ815" s="304"/>
      <c r="EEK815" s="304"/>
      <c r="EEL815" s="304"/>
      <c r="EEM815" s="304"/>
      <c r="EEN815" s="304"/>
      <c r="EEO815" s="304"/>
      <c r="EEP815" s="304"/>
      <c r="EEQ815" s="304"/>
      <c r="EER815" s="304"/>
      <c r="EES815" s="304"/>
      <c r="EET815" s="304"/>
      <c r="EEU815" s="304"/>
      <c r="EEV815" s="304"/>
      <c r="EEW815" s="304"/>
      <c r="EEX815" s="304"/>
      <c r="EEY815" s="304"/>
      <c r="EEZ815" s="304"/>
      <c r="EFA815" s="304"/>
      <c r="EFB815" s="304"/>
      <c r="EFC815" s="304"/>
      <c r="EFD815" s="304"/>
      <c r="EFE815" s="304"/>
      <c r="EFF815" s="304"/>
      <c r="EFG815" s="304"/>
      <c r="EFH815" s="304"/>
      <c r="EFI815" s="304"/>
      <c r="EFJ815" s="304"/>
      <c r="EFK815" s="304"/>
      <c r="EFL815" s="304"/>
      <c r="EFM815" s="304"/>
      <c r="EFN815" s="304"/>
      <c r="EFO815" s="304"/>
      <c r="EFP815" s="304"/>
      <c r="EFQ815" s="304"/>
      <c r="EFR815" s="304"/>
      <c r="EFS815" s="304"/>
      <c r="EFT815" s="304"/>
      <c r="EFU815" s="304"/>
      <c r="EFV815" s="304"/>
      <c r="EFW815" s="304"/>
      <c r="EFX815" s="304"/>
      <c r="EFY815" s="304"/>
      <c r="EFZ815" s="304"/>
      <c r="EGA815" s="304"/>
      <c r="EGB815" s="304"/>
      <c r="EGC815" s="304"/>
      <c r="EGD815" s="304"/>
      <c r="EGE815" s="304"/>
      <c r="EGF815" s="304"/>
      <c r="EGG815" s="304"/>
      <c r="EGH815" s="304"/>
      <c r="EGI815" s="304"/>
      <c r="EGJ815" s="304"/>
      <c r="EGK815" s="304"/>
      <c r="EGL815" s="304"/>
      <c r="EGM815" s="304"/>
      <c r="EGN815" s="304"/>
      <c r="EGO815" s="304"/>
      <c r="EGP815" s="304"/>
      <c r="EGQ815" s="304"/>
      <c r="EGR815" s="304"/>
      <c r="EGS815" s="304"/>
      <c r="EGT815" s="304"/>
      <c r="EGU815" s="304"/>
      <c r="EGV815" s="304"/>
      <c r="EGW815" s="304"/>
      <c r="EGX815" s="304"/>
      <c r="EGY815" s="304"/>
      <c r="EGZ815" s="304"/>
      <c r="EHA815" s="304"/>
      <c r="EHB815" s="304"/>
      <c r="EHC815" s="304"/>
      <c r="EHD815" s="304"/>
      <c r="EHE815" s="304"/>
      <c r="EHF815" s="304"/>
      <c r="EHG815" s="304"/>
      <c r="EHH815" s="304"/>
      <c r="EHI815" s="304"/>
      <c r="EHJ815" s="304"/>
      <c r="EHK815" s="304"/>
      <c r="EHL815" s="304"/>
      <c r="EHM815" s="304"/>
      <c r="EHN815" s="304"/>
      <c r="EHO815" s="304"/>
      <c r="EHP815" s="304"/>
      <c r="EHQ815" s="304"/>
      <c r="EHR815" s="304"/>
      <c r="EHS815" s="304"/>
      <c r="EHT815" s="304"/>
      <c r="EHU815" s="304"/>
      <c r="EHV815" s="304"/>
      <c r="EHW815" s="304"/>
      <c r="EHX815" s="304"/>
      <c r="EHY815" s="304"/>
      <c r="EHZ815" s="304"/>
      <c r="EIA815" s="304"/>
      <c r="EIB815" s="304"/>
      <c r="EIC815" s="304"/>
      <c r="EID815" s="304"/>
      <c r="EIE815" s="304"/>
      <c r="EIF815" s="304"/>
      <c r="EIG815" s="304"/>
      <c r="EIH815" s="304"/>
      <c r="EII815" s="304"/>
      <c r="EIJ815" s="304"/>
      <c r="EIK815" s="304"/>
      <c r="EIL815" s="304"/>
      <c r="EIM815" s="304"/>
      <c r="EIN815" s="304"/>
      <c r="EIO815" s="304"/>
      <c r="EIP815" s="304"/>
      <c r="EIQ815" s="304"/>
      <c r="EIR815" s="304"/>
      <c r="EIS815" s="304"/>
      <c r="EIT815" s="304"/>
      <c r="EIU815" s="304"/>
      <c r="EIV815" s="304"/>
      <c r="EIW815" s="304"/>
      <c r="EIX815" s="304"/>
      <c r="EIY815" s="304"/>
      <c r="EIZ815" s="304"/>
      <c r="EJA815" s="304"/>
      <c r="EJB815" s="304"/>
      <c r="EJC815" s="304"/>
      <c r="EJD815" s="304"/>
      <c r="EJE815" s="304"/>
      <c r="EJF815" s="304"/>
      <c r="EJG815" s="304"/>
      <c r="EJH815" s="304"/>
      <c r="EJI815" s="304"/>
      <c r="EJJ815" s="304"/>
      <c r="EJK815" s="304"/>
      <c r="EJL815" s="304"/>
      <c r="EJM815" s="304"/>
      <c r="EJN815" s="304"/>
      <c r="EJO815" s="304"/>
      <c r="EJP815" s="304"/>
      <c r="EJQ815" s="304"/>
      <c r="EJR815" s="304"/>
      <c r="EJS815" s="304"/>
      <c r="EJT815" s="304"/>
      <c r="EJU815" s="304"/>
      <c r="EJV815" s="304"/>
      <c r="EJW815" s="304"/>
      <c r="EJX815" s="304"/>
      <c r="EJY815" s="304"/>
      <c r="EJZ815" s="304"/>
      <c r="EKA815" s="304"/>
      <c r="EKB815" s="304"/>
      <c r="EKC815" s="304"/>
      <c r="EKD815" s="304"/>
      <c r="EKE815" s="304"/>
      <c r="EKF815" s="304"/>
      <c r="EKG815" s="304"/>
      <c r="EKH815" s="304"/>
      <c r="EKI815" s="304"/>
      <c r="EKJ815" s="304"/>
      <c r="EKK815" s="304"/>
      <c r="EKL815" s="304"/>
      <c r="EKM815" s="304"/>
      <c r="EKN815" s="304"/>
      <c r="EKO815" s="304"/>
      <c r="EKP815" s="304"/>
      <c r="EKQ815" s="304"/>
      <c r="EKR815" s="304"/>
      <c r="EKS815" s="304"/>
      <c r="EKT815" s="304"/>
      <c r="EKU815" s="304"/>
      <c r="EKV815" s="304"/>
      <c r="EKW815" s="304"/>
      <c r="EKX815" s="304"/>
      <c r="EKY815" s="304"/>
      <c r="EKZ815" s="304"/>
      <c r="ELA815" s="304"/>
      <c r="ELB815" s="304"/>
      <c r="ELC815" s="304"/>
      <c r="ELD815" s="304"/>
      <c r="ELE815" s="304"/>
      <c r="ELF815" s="304"/>
      <c r="ELG815" s="304"/>
      <c r="ELH815" s="304"/>
      <c r="ELI815" s="304"/>
      <c r="ELJ815" s="304"/>
      <c r="ELK815" s="304"/>
      <c r="ELL815" s="304"/>
      <c r="ELM815" s="304"/>
      <c r="ELN815" s="304"/>
      <c r="ELO815" s="304"/>
      <c r="ELP815" s="304"/>
      <c r="ELQ815" s="304"/>
      <c r="ELR815" s="304"/>
      <c r="ELS815" s="304"/>
      <c r="ELT815" s="304"/>
      <c r="ELU815" s="304"/>
    </row>
    <row r="816" spans="1:341 1271:3713" s="279" customFormat="1">
      <c r="B816" s="305" t="s">
        <v>778</v>
      </c>
      <c r="C816" s="521">
        <v>9.01E-2</v>
      </c>
      <c r="D816" s="167" t="s">
        <v>784</v>
      </c>
      <c r="E816" s="167" t="s">
        <v>756</v>
      </c>
      <c r="S816" s="421"/>
      <c r="T816" s="453"/>
      <c r="U816" s="304"/>
      <c r="V816" s="304"/>
      <c r="W816" s="304"/>
      <c r="X816" s="304"/>
      <c r="Y816" s="304"/>
      <c r="Z816" s="304"/>
      <c r="AA816" s="304"/>
      <c r="AB816" s="304"/>
      <c r="AC816" s="304"/>
      <c r="AD816" s="304"/>
      <c r="AE816" s="304"/>
      <c r="AF816" s="304"/>
      <c r="AG816" s="304"/>
      <c r="AH816" s="304"/>
      <c r="AI816" s="304"/>
      <c r="AJ816" s="304"/>
      <c r="AK816" s="304"/>
      <c r="AL816" s="304"/>
      <c r="AM816" s="304"/>
      <c r="AN816" s="304"/>
      <c r="AO816" s="304"/>
      <c r="AP816" s="304"/>
      <c r="AQ816" s="304"/>
      <c r="AR816" s="304"/>
      <c r="AS816" s="304"/>
      <c r="AT816" s="304"/>
      <c r="AU816" s="304"/>
      <c r="AV816" s="304"/>
      <c r="AW816" s="304"/>
      <c r="AX816" s="304"/>
      <c r="AY816" s="304"/>
      <c r="AZ816" s="304"/>
      <c r="BA816" s="304"/>
      <c r="BB816" s="304"/>
      <c r="BC816" s="304"/>
      <c r="BD816" s="304"/>
      <c r="BE816" s="304"/>
      <c r="BF816" s="304"/>
      <c r="BG816" s="304"/>
      <c r="BH816" s="304"/>
      <c r="BI816" s="304"/>
      <c r="BJ816" s="304"/>
      <c r="BK816" s="304"/>
      <c r="BL816" s="304"/>
      <c r="BM816" s="304"/>
      <c r="BN816" s="304"/>
      <c r="BO816" s="304"/>
      <c r="BP816" s="304"/>
      <c r="BQ816" s="304"/>
      <c r="BR816" s="304"/>
      <c r="BS816" s="304"/>
      <c r="BT816" s="304"/>
      <c r="BU816" s="304"/>
      <c r="BV816" s="304"/>
      <c r="BW816" s="304"/>
      <c r="BX816" s="304"/>
      <c r="BY816" s="304"/>
      <c r="BZ816" s="304"/>
      <c r="CA816" s="304"/>
      <c r="CB816" s="304"/>
      <c r="CC816" s="304"/>
      <c r="CD816" s="304"/>
      <c r="CE816" s="304"/>
      <c r="CF816" s="304"/>
      <c r="CG816" s="304"/>
      <c r="CH816" s="304"/>
      <c r="CI816" s="304"/>
      <c r="CJ816" s="304"/>
      <c r="CK816" s="304"/>
      <c r="CL816" s="304"/>
      <c r="CM816" s="304"/>
      <c r="CN816" s="304"/>
      <c r="CO816" s="304"/>
      <c r="CP816" s="304"/>
      <c r="CQ816" s="304"/>
      <c r="CR816" s="304"/>
      <c r="CS816" s="304"/>
      <c r="CT816" s="304"/>
      <c r="CU816" s="304"/>
      <c r="CV816" s="304"/>
      <c r="CW816" s="304"/>
      <c r="CX816" s="304"/>
      <c r="CY816" s="304"/>
      <c r="CZ816" s="304"/>
      <c r="DA816" s="304"/>
      <c r="DB816" s="304"/>
      <c r="DC816" s="304"/>
      <c r="DD816" s="304"/>
      <c r="DE816" s="304"/>
      <c r="DF816" s="304"/>
      <c r="DG816" s="304"/>
      <c r="DH816" s="304"/>
      <c r="DI816" s="304"/>
      <c r="DJ816" s="304"/>
      <c r="DK816" s="304"/>
      <c r="DL816" s="304"/>
      <c r="DM816" s="304"/>
      <c r="DN816" s="304"/>
      <c r="DO816" s="304"/>
      <c r="DP816" s="304"/>
      <c r="DQ816" s="304"/>
      <c r="DR816" s="304"/>
      <c r="DS816" s="304"/>
      <c r="DT816" s="304"/>
      <c r="DU816" s="304"/>
      <c r="DV816" s="304"/>
      <c r="DW816" s="304"/>
      <c r="DX816" s="304"/>
      <c r="DY816" s="304"/>
      <c r="DZ816" s="304"/>
      <c r="EA816" s="304"/>
      <c r="EB816" s="304"/>
      <c r="EC816" s="304"/>
      <c r="ED816" s="304"/>
      <c r="EE816" s="304"/>
      <c r="EF816" s="304"/>
      <c r="EG816" s="304"/>
      <c r="EH816" s="304"/>
      <c r="EI816" s="304"/>
      <c r="EJ816" s="304"/>
      <c r="EK816" s="304"/>
      <c r="EL816" s="304"/>
      <c r="EM816" s="304"/>
      <c r="EN816" s="304"/>
      <c r="EO816" s="304"/>
      <c r="EP816" s="304"/>
      <c r="EQ816" s="304"/>
      <c r="ER816" s="304"/>
      <c r="ES816" s="304"/>
      <c r="ET816" s="304"/>
      <c r="EU816" s="304"/>
      <c r="EV816" s="304"/>
      <c r="EW816" s="304"/>
      <c r="EX816" s="304"/>
      <c r="EY816" s="304"/>
      <c r="EZ816" s="304"/>
      <c r="FA816" s="304"/>
      <c r="FB816" s="304"/>
      <c r="FC816" s="304"/>
      <c r="FD816" s="304"/>
      <c r="FE816" s="304"/>
      <c r="FF816" s="304"/>
      <c r="FG816" s="304"/>
      <c r="FH816" s="304"/>
      <c r="FI816" s="304"/>
      <c r="FJ816" s="304"/>
      <c r="FK816" s="304"/>
      <c r="FL816" s="304"/>
      <c r="FM816" s="304"/>
      <c r="FN816" s="304"/>
      <c r="FO816" s="304"/>
      <c r="FP816" s="304"/>
      <c r="FQ816" s="304"/>
      <c r="FR816" s="304"/>
      <c r="FS816" s="304"/>
      <c r="FT816" s="304"/>
      <c r="FU816" s="304"/>
      <c r="FV816" s="304"/>
      <c r="FW816" s="304"/>
      <c r="FX816" s="304"/>
      <c r="FY816" s="304"/>
      <c r="FZ816" s="304"/>
      <c r="GA816" s="304"/>
      <c r="GB816" s="304"/>
      <c r="GC816" s="304"/>
      <c r="GD816" s="304"/>
      <c r="GE816" s="304"/>
      <c r="GF816" s="304"/>
      <c r="GG816" s="304"/>
      <c r="GH816" s="304"/>
      <c r="GI816" s="304"/>
      <c r="GJ816" s="304"/>
      <c r="GK816" s="304"/>
      <c r="GL816" s="304"/>
      <c r="GM816" s="304"/>
      <c r="GN816" s="304"/>
      <c r="GO816" s="304"/>
      <c r="GP816" s="304"/>
      <c r="GQ816" s="304"/>
      <c r="GR816" s="304"/>
      <c r="GS816" s="304"/>
      <c r="GT816" s="304"/>
      <c r="GU816" s="304"/>
      <c r="GV816" s="304"/>
      <c r="GW816" s="304"/>
      <c r="GX816" s="304"/>
      <c r="GY816" s="304"/>
      <c r="GZ816" s="304"/>
      <c r="HA816" s="304"/>
      <c r="HB816" s="304"/>
      <c r="HC816" s="304"/>
      <c r="HD816" s="304"/>
      <c r="HE816" s="304"/>
      <c r="HF816" s="304"/>
      <c r="HG816" s="304"/>
      <c r="HH816" s="304"/>
      <c r="HI816" s="304"/>
      <c r="HJ816" s="304"/>
      <c r="HK816" s="304"/>
      <c r="HL816" s="304"/>
      <c r="HM816" s="304"/>
      <c r="HN816" s="304"/>
      <c r="HO816" s="304"/>
      <c r="HP816" s="304"/>
      <c r="HQ816" s="304"/>
      <c r="HR816" s="304"/>
      <c r="HS816" s="304"/>
      <c r="HT816" s="304"/>
      <c r="HU816" s="304"/>
      <c r="HV816" s="304"/>
      <c r="HW816" s="304"/>
      <c r="HX816" s="304"/>
      <c r="HY816" s="304"/>
      <c r="HZ816" s="304"/>
      <c r="IA816" s="304"/>
      <c r="IB816" s="304"/>
      <c r="IC816" s="304"/>
      <c r="ID816" s="304"/>
      <c r="IE816" s="304"/>
      <c r="IF816" s="304"/>
      <c r="IG816" s="304"/>
      <c r="IH816" s="304"/>
      <c r="II816" s="304"/>
      <c r="IJ816" s="304"/>
      <c r="IK816" s="304"/>
      <c r="IL816" s="304"/>
      <c r="IM816" s="304"/>
      <c r="IN816" s="304"/>
      <c r="IO816" s="304"/>
      <c r="IP816" s="304"/>
      <c r="IQ816" s="304"/>
      <c r="IR816" s="304"/>
      <c r="IS816" s="304"/>
      <c r="IT816" s="304"/>
      <c r="IU816" s="304"/>
      <c r="IV816" s="304"/>
      <c r="IW816" s="304"/>
      <c r="IX816" s="304"/>
      <c r="IY816" s="304"/>
      <c r="IZ816" s="304"/>
      <c r="JA816" s="304"/>
      <c r="JB816" s="304"/>
      <c r="JC816" s="304"/>
      <c r="JD816" s="304"/>
      <c r="JE816" s="304"/>
      <c r="JF816" s="304"/>
      <c r="JG816" s="304"/>
      <c r="JH816" s="304"/>
      <c r="JI816" s="304"/>
      <c r="JJ816" s="304"/>
      <c r="JK816" s="304"/>
      <c r="JL816" s="304"/>
      <c r="JM816" s="304"/>
      <c r="JN816" s="304"/>
      <c r="JO816" s="304"/>
      <c r="JP816" s="304"/>
      <c r="JQ816" s="304"/>
      <c r="JR816" s="304"/>
      <c r="JS816" s="304"/>
      <c r="JT816" s="304"/>
      <c r="JU816" s="304"/>
      <c r="JV816" s="304"/>
      <c r="JW816" s="304"/>
      <c r="JX816" s="304"/>
      <c r="JY816" s="304"/>
      <c r="JZ816" s="304"/>
      <c r="KA816" s="304"/>
      <c r="KB816" s="304"/>
      <c r="KC816" s="304"/>
      <c r="KD816" s="304"/>
      <c r="KE816" s="304"/>
      <c r="KF816" s="304"/>
      <c r="KG816" s="304"/>
      <c r="KH816" s="304"/>
      <c r="KI816" s="304"/>
      <c r="KJ816" s="304"/>
      <c r="KK816" s="304"/>
      <c r="KL816" s="304"/>
      <c r="KM816" s="304"/>
      <c r="KN816" s="304"/>
      <c r="KO816" s="304"/>
      <c r="KP816" s="304"/>
      <c r="KQ816" s="304"/>
      <c r="KR816" s="304"/>
      <c r="KS816" s="304"/>
      <c r="KT816" s="304"/>
      <c r="KU816" s="304"/>
      <c r="KV816" s="304"/>
      <c r="KW816" s="304"/>
      <c r="KX816" s="304"/>
      <c r="KY816" s="304"/>
      <c r="KZ816" s="304"/>
      <c r="LA816" s="304"/>
      <c r="LB816" s="304"/>
      <c r="LC816" s="304"/>
      <c r="LD816" s="304"/>
      <c r="LE816" s="304"/>
      <c r="LF816" s="304"/>
      <c r="LG816" s="304"/>
      <c r="LH816" s="304"/>
      <c r="LI816" s="304"/>
      <c r="LJ816" s="304"/>
      <c r="LK816" s="304"/>
      <c r="LL816" s="304"/>
      <c r="LM816" s="304"/>
      <c r="LN816" s="304"/>
      <c r="LO816" s="304"/>
      <c r="LP816" s="304"/>
      <c r="LQ816" s="304"/>
      <c r="LR816" s="304"/>
      <c r="LS816" s="304"/>
      <c r="LT816" s="304"/>
      <c r="LU816" s="304"/>
      <c r="LV816" s="304"/>
      <c r="LW816" s="304"/>
      <c r="LX816" s="304"/>
      <c r="LY816" s="304"/>
      <c r="LZ816" s="304"/>
      <c r="MA816" s="304"/>
      <c r="MB816" s="304"/>
      <c r="MC816" s="304"/>
      <c r="AVW816" s="304"/>
      <c r="AVX816" s="304"/>
      <c r="AVY816" s="304"/>
      <c r="AVZ816" s="304"/>
      <c r="AWA816" s="304"/>
      <c r="AWB816" s="304"/>
      <c r="AWC816" s="304"/>
      <c r="AWD816" s="304"/>
      <c r="AWE816" s="304"/>
      <c r="AWF816" s="304"/>
      <c r="AWG816" s="304"/>
      <c r="AWH816" s="304"/>
      <c r="AWI816" s="304"/>
      <c r="AWJ816" s="304"/>
      <c r="AWK816" s="304"/>
      <c r="AWL816" s="304"/>
      <c r="AWM816" s="304"/>
      <c r="AWN816" s="304"/>
      <c r="AWO816" s="304"/>
      <c r="AWP816" s="304"/>
      <c r="AWQ816" s="304"/>
      <c r="AWR816" s="304"/>
      <c r="AWS816" s="304"/>
      <c r="AWT816" s="304"/>
      <c r="AWU816" s="304"/>
      <c r="AWV816" s="304"/>
      <c r="AWW816" s="304"/>
      <c r="AWX816" s="304"/>
      <c r="AWY816" s="304"/>
      <c r="AWZ816" s="304"/>
      <c r="AXA816" s="304"/>
      <c r="AXB816" s="304"/>
      <c r="AXC816" s="304"/>
      <c r="AXD816" s="304"/>
      <c r="AXE816" s="304"/>
      <c r="AXF816" s="304"/>
      <c r="AXG816" s="304"/>
      <c r="AXH816" s="304"/>
      <c r="AXI816" s="304"/>
      <c r="AXJ816" s="304"/>
      <c r="AXK816" s="304"/>
      <c r="AXL816" s="304"/>
      <c r="AXM816" s="304"/>
      <c r="AXN816" s="304"/>
      <c r="AXO816" s="304"/>
      <c r="AXP816" s="304"/>
      <c r="AXQ816" s="304"/>
      <c r="AXR816" s="304"/>
      <c r="AXS816" s="304"/>
      <c r="AXT816" s="304"/>
      <c r="AXU816" s="304"/>
      <c r="AXV816" s="304"/>
      <c r="AXW816" s="304"/>
      <c r="AXX816" s="304"/>
      <c r="AXY816" s="304"/>
      <c r="AXZ816" s="304"/>
      <c r="AYA816" s="304"/>
      <c r="AYB816" s="304"/>
      <c r="AYC816" s="304"/>
      <c r="AYD816" s="304"/>
      <c r="AYE816" s="304"/>
      <c r="AYF816" s="304"/>
      <c r="AYG816" s="304"/>
      <c r="AYH816" s="304"/>
      <c r="AYI816" s="304"/>
      <c r="AYJ816" s="304"/>
      <c r="AYK816" s="304"/>
      <c r="AYL816" s="304"/>
      <c r="AYM816" s="304"/>
      <c r="AYN816" s="304"/>
      <c r="AYO816" s="304"/>
      <c r="AYP816" s="304"/>
      <c r="AYQ816" s="304"/>
      <c r="AYR816" s="304"/>
      <c r="AYS816" s="304"/>
      <c r="AYT816" s="304"/>
      <c r="AYU816" s="304"/>
      <c r="AYV816" s="304"/>
      <c r="AYW816" s="304"/>
      <c r="AYX816" s="304"/>
      <c r="AYY816" s="304"/>
      <c r="AYZ816" s="304"/>
      <c r="AZA816" s="304"/>
      <c r="AZB816" s="304"/>
      <c r="AZC816" s="304"/>
      <c r="AZD816" s="304"/>
      <c r="AZE816" s="304"/>
      <c r="AZF816" s="304"/>
      <c r="AZG816" s="304"/>
      <c r="AZH816" s="304"/>
      <c r="AZI816" s="304"/>
      <c r="AZJ816" s="304"/>
      <c r="AZK816" s="304"/>
      <c r="AZL816" s="304"/>
      <c r="AZM816" s="304"/>
      <c r="AZN816" s="304"/>
      <c r="AZO816" s="304"/>
      <c r="AZP816" s="304"/>
      <c r="AZQ816" s="304"/>
      <c r="AZR816" s="304"/>
      <c r="AZS816" s="304"/>
      <c r="AZT816" s="304"/>
      <c r="AZU816" s="304"/>
      <c r="AZV816" s="304"/>
      <c r="AZW816" s="304"/>
      <c r="AZX816" s="304"/>
      <c r="AZY816" s="304"/>
      <c r="AZZ816" s="304"/>
      <c r="BAA816" s="304"/>
      <c r="BAB816" s="304"/>
      <c r="BAC816" s="304"/>
      <c r="BAD816" s="304"/>
      <c r="BAE816" s="304"/>
      <c r="BAF816" s="304"/>
      <c r="BAG816" s="304"/>
      <c r="BAH816" s="304"/>
      <c r="BAI816" s="304"/>
      <c r="BAJ816" s="304"/>
      <c r="BAK816" s="304"/>
      <c r="BAL816" s="304"/>
      <c r="BAM816" s="304"/>
      <c r="BAN816" s="304"/>
      <c r="BAO816" s="304"/>
      <c r="BAP816" s="304"/>
      <c r="BAQ816" s="304"/>
      <c r="BAR816" s="304"/>
      <c r="BAS816" s="304"/>
      <c r="BAT816" s="304"/>
      <c r="BAU816" s="304"/>
      <c r="BAV816" s="304"/>
      <c r="BAW816" s="304"/>
      <c r="BAX816" s="304"/>
      <c r="BAY816" s="304"/>
      <c r="BAZ816" s="304"/>
      <c r="BBA816" s="304"/>
      <c r="BBB816" s="304"/>
      <c r="BBC816" s="304"/>
      <c r="BBD816" s="304"/>
      <c r="BBE816" s="304"/>
      <c r="BBF816" s="304"/>
      <c r="BBG816" s="304"/>
      <c r="BBH816" s="304"/>
      <c r="BBI816" s="304"/>
      <c r="BBJ816" s="304"/>
      <c r="BBK816" s="304"/>
      <c r="BBL816" s="304"/>
      <c r="BBM816" s="304"/>
      <c r="BBN816" s="304"/>
      <c r="BBO816" s="304"/>
      <c r="BBP816" s="304"/>
      <c r="BBQ816" s="304"/>
      <c r="BBR816" s="304"/>
      <c r="BBS816" s="304"/>
      <c r="BBT816" s="304"/>
      <c r="BBU816" s="304"/>
      <c r="BBV816" s="304"/>
      <c r="BBW816" s="304"/>
      <c r="BBX816" s="304"/>
      <c r="BBY816" s="304"/>
      <c r="BBZ816" s="304"/>
      <c r="BCA816" s="304"/>
      <c r="BCB816" s="304"/>
      <c r="BCC816" s="304"/>
      <c r="BCD816" s="304"/>
      <c r="BCE816" s="304"/>
      <c r="BCF816" s="304"/>
      <c r="BCG816" s="304"/>
      <c r="BCH816" s="304"/>
      <c r="BCI816" s="304"/>
      <c r="BCJ816" s="304"/>
      <c r="BCK816" s="304"/>
      <c r="BCL816" s="304"/>
      <c r="BCM816" s="304"/>
      <c r="BCN816" s="304"/>
      <c r="BCO816" s="304"/>
      <c r="BCP816" s="304"/>
      <c r="BCQ816" s="304"/>
      <c r="BCR816" s="304"/>
      <c r="BCS816" s="304"/>
      <c r="BCT816" s="304"/>
      <c r="BCU816" s="304"/>
      <c r="BCV816" s="304"/>
      <c r="BCW816" s="304"/>
      <c r="BCX816" s="304"/>
      <c r="BCY816" s="304"/>
      <c r="BCZ816" s="304"/>
      <c r="BDA816" s="304"/>
      <c r="BDB816" s="304"/>
      <c r="BDC816" s="304"/>
      <c r="BDD816" s="304"/>
      <c r="BDE816" s="304"/>
      <c r="BDF816" s="304"/>
      <c r="BDG816" s="304"/>
      <c r="BDH816" s="304"/>
      <c r="BDI816" s="304"/>
      <c r="BDJ816" s="304"/>
      <c r="BDK816" s="304"/>
      <c r="BDL816" s="304"/>
      <c r="BDM816" s="304"/>
      <c r="BDN816" s="304"/>
      <c r="BDO816" s="304"/>
      <c r="BDP816" s="304"/>
      <c r="BDQ816" s="304"/>
      <c r="BDR816" s="304"/>
      <c r="BDS816" s="304"/>
      <c r="BDT816" s="304"/>
      <c r="BDU816" s="304"/>
      <c r="BDV816" s="304"/>
      <c r="BDW816" s="304"/>
      <c r="BDX816" s="304"/>
      <c r="BDY816" s="304"/>
      <c r="BDZ816" s="304"/>
      <c r="BEA816" s="304"/>
      <c r="BEB816" s="304"/>
      <c r="BEC816" s="304"/>
      <c r="BED816" s="304"/>
      <c r="BEE816" s="304"/>
      <c r="BEF816" s="304"/>
      <c r="BEG816" s="304"/>
      <c r="BEH816" s="304"/>
      <c r="BEI816" s="304"/>
      <c r="BEJ816" s="304"/>
      <c r="BEK816" s="304"/>
      <c r="BEL816" s="304"/>
      <c r="BEM816" s="304"/>
      <c r="BEN816" s="304"/>
      <c r="BEO816" s="304"/>
      <c r="BEP816" s="304"/>
      <c r="BEQ816" s="304"/>
      <c r="BER816" s="304"/>
      <c r="BES816" s="304"/>
      <c r="BET816" s="304"/>
      <c r="BEU816" s="304"/>
      <c r="BEV816" s="304"/>
      <c r="BEW816" s="304"/>
      <c r="BEX816" s="304"/>
      <c r="BEY816" s="304"/>
      <c r="BEZ816" s="304"/>
      <c r="BFA816" s="304"/>
      <c r="BFB816" s="304"/>
      <c r="BFC816" s="304"/>
      <c r="BFD816" s="304"/>
      <c r="BFE816" s="304"/>
      <c r="BFF816" s="304"/>
      <c r="BFG816" s="304"/>
      <c r="BFH816" s="304"/>
      <c r="BFI816" s="304"/>
      <c r="BFJ816" s="304"/>
      <c r="BFK816" s="304"/>
      <c r="BFL816" s="304"/>
      <c r="BFM816" s="304"/>
      <c r="BFN816" s="304"/>
      <c r="BFO816" s="304"/>
      <c r="BFP816" s="304"/>
      <c r="BFQ816" s="304"/>
      <c r="BFR816" s="304"/>
      <c r="BFS816" s="304"/>
      <c r="BFT816" s="304"/>
      <c r="BFU816" s="304"/>
      <c r="BFV816" s="304"/>
      <c r="BFW816" s="304"/>
      <c r="BFX816" s="304"/>
      <c r="BFY816" s="304"/>
      <c r="BFZ816" s="304"/>
      <c r="BGA816" s="304"/>
      <c r="BGB816" s="304"/>
      <c r="BGC816" s="304"/>
      <c r="BGD816" s="304"/>
      <c r="BGE816" s="304"/>
      <c r="BGF816" s="304"/>
      <c r="BGG816" s="304"/>
      <c r="BGH816" s="304"/>
      <c r="BGI816" s="304"/>
      <c r="BGJ816" s="304"/>
      <c r="BGK816" s="304"/>
      <c r="BGL816" s="304"/>
      <c r="BGM816" s="304"/>
      <c r="BGN816" s="304"/>
      <c r="BGO816" s="304"/>
      <c r="BGP816" s="304"/>
      <c r="BGQ816" s="304"/>
      <c r="BGR816" s="304"/>
      <c r="BGS816" s="304"/>
      <c r="BGT816" s="304"/>
      <c r="BGU816" s="304"/>
      <c r="BGV816" s="304"/>
      <c r="BGW816" s="304"/>
      <c r="BGX816" s="304"/>
      <c r="BGY816" s="304"/>
      <c r="BGZ816" s="304"/>
      <c r="BHA816" s="304"/>
      <c r="BHB816" s="304"/>
      <c r="BHC816" s="304"/>
      <c r="BHD816" s="304"/>
      <c r="BHE816" s="304"/>
      <c r="BHF816" s="304"/>
      <c r="BHG816" s="304"/>
      <c r="BHH816" s="304"/>
      <c r="BHI816" s="304"/>
      <c r="BHJ816" s="304"/>
      <c r="BHK816" s="304"/>
      <c r="BHL816" s="304"/>
      <c r="BHM816" s="304"/>
      <c r="BHN816" s="304"/>
      <c r="BHO816" s="304"/>
      <c r="BHP816" s="304"/>
      <c r="BHQ816" s="304"/>
      <c r="BHR816" s="304"/>
      <c r="BHS816" s="304"/>
      <c r="BHT816" s="304"/>
      <c r="BHU816" s="304"/>
      <c r="BHV816" s="304"/>
      <c r="BHW816" s="304"/>
      <c r="BHX816" s="304"/>
      <c r="BHY816" s="304"/>
      <c r="BHZ816" s="304"/>
      <c r="BIA816" s="304"/>
      <c r="BIB816" s="304"/>
      <c r="BIC816" s="304"/>
      <c r="BID816" s="304"/>
      <c r="BIE816" s="304"/>
      <c r="BIF816" s="304"/>
      <c r="BIG816" s="304"/>
      <c r="BIH816" s="304"/>
      <c r="BII816" s="304"/>
      <c r="BIJ816" s="304"/>
      <c r="BIK816" s="304"/>
      <c r="BIL816" s="304"/>
      <c r="BIM816" s="304"/>
      <c r="BIN816" s="304"/>
      <c r="BIO816" s="304"/>
      <c r="BIP816" s="304"/>
      <c r="BIQ816" s="304"/>
      <c r="BIR816" s="304"/>
      <c r="BIS816" s="304"/>
      <c r="BIT816" s="304"/>
      <c r="BIU816" s="304"/>
      <c r="BIV816" s="304"/>
      <c r="BIW816" s="304"/>
      <c r="BIX816" s="304"/>
      <c r="BIY816" s="304"/>
      <c r="BIZ816" s="304"/>
      <c r="BJA816" s="304"/>
      <c r="BJB816" s="304"/>
      <c r="BJC816" s="304"/>
      <c r="BJD816" s="304"/>
      <c r="BJE816" s="304"/>
      <c r="BJF816" s="304"/>
      <c r="BJG816" s="304"/>
      <c r="BJH816" s="304"/>
      <c r="BJI816" s="304"/>
      <c r="BJJ816" s="304"/>
      <c r="BJK816" s="304"/>
      <c r="BJL816" s="304"/>
      <c r="BJM816" s="304"/>
      <c r="BJN816" s="304"/>
      <c r="BJO816" s="304"/>
      <c r="BJP816" s="304"/>
      <c r="BJQ816" s="304"/>
      <c r="BJR816" s="304"/>
      <c r="BJS816" s="304"/>
      <c r="BJT816" s="304"/>
      <c r="BJU816" s="304"/>
      <c r="BJV816" s="304"/>
      <c r="BJW816" s="304"/>
      <c r="BJX816" s="304"/>
      <c r="BJY816" s="304"/>
      <c r="BJZ816" s="304"/>
      <c r="BKA816" s="304"/>
      <c r="BKB816" s="304"/>
      <c r="BKC816" s="304"/>
      <c r="BKD816" s="304"/>
      <c r="BKE816" s="304"/>
      <c r="BKF816" s="304"/>
      <c r="BKG816" s="304"/>
      <c r="BKH816" s="304"/>
      <c r="BKI816" s="304"/>
      <c r="BKJ816" s="304"/>
      <c r="BKK816" s="304"/>
      <c r="BKL816" s="304"/>
      <c r="BKM816" s="304"/>
      <c r="BKN816" s="304"/>
      <c r="BKO816" s="304"/>
      <c r="BKP816" s="304"/>
      <c r="BKQ816" s="304"/>
      <c r="BKR816" s="304"/>
      <c r="BKS816" s="304"/>
      <c r="BKT816" s="304"/>
      <c r="BKU816" s="304"/>
      <c r="BKV816" s="304"/>
      <c r="BKW816" s="304"/>
      <c r="BKX816" s="304"/>
      <c r="BKY816" s="304"/>
      <c r="BKZ816" s="304"/>
      <c r="BLA816" s="304"/>
      <c r="BLB816" s="304"/>
      <c r="BLC816" s="304"/>
      <c r="BLD816" s="304"/>
      <c r="BLE816" s="304"/>
      <c r="BLF816" s="304"/>
      <c r="BLG816" s="304"/>
      <c r="BLH816" s="304"/>
      <c r="BLI816" s="304"/>
      <c r="BLJ816" s="304"/>
      <c r="BLK816" s="304"/>
      <c r="BLL816" s="304"/>
      <c r="BLM816" s="304"/>
      <c r="BLN816" s="304"/>
      <c r="BLO816" s="304"/>
      <c r="BLP816" s="304"/>
      <c r="BLQ816" s="304"/>
      <c r="BLR816" s="304"/>
      <c r="BLS816" s="304"/>
      <c r="BLT816" s="304"/>
      <c r="BLU816" s="304"/>
      <c r="BLV816" s="304"/>
      <c r="BLW816" s="304"/>
      <c r="BLX816" s="304"/>
      <c r="BLY816" s="304"/>
      <c r="BLZ816" s="304"/>
      <c r="BMA816" s="304"/>
      <c r="BMB816" s="304"/>
      <c r="BMC816" s="304"/>
      <c r="BMD816" s="304"/>
      <c r="BME816" s="304"/>
      <c r="BMF816" s="304"/>
      <c r="BMG816" s="304"/>
      <c r="BMH816" s="304"/>
      <c r="BMI816" s="304"/>
      <c r="BMJ816" s="304"/>
      <c r="BMK816" s="304"/>
      <c r="BML816" s="304"/>
      <c r="BMM816" s="304"/>
      <c r="BMN816" s="304"/>
      <c r="BMO816" s="304"/>
      <c r="BMP816" s="304"/>
      <c r="BMQ816" s="304"/>
      <c r="BMR816" s="304"/>
      <c r="BMS816" s="304"/>
      <c r="BMT816" s="304"/>
      <c r="BMU816" s="304"/>
      <c r="BMV816" s="304"/>
      <c r="BMW816" s="304"/>
      <c r="BMX816" s="304"/>
      <c r="BMY816" s="304"/>
      <c r="BMZ816" s="304"/>
      <c r="BNA816" s="304"/>
      <c r="BNB816" s="304"/>
      <c r="BNC816" s="304"/>
      <c r="BND816" s="304"/>
      <c r="BNE816" s="304"/>
      <c r="BNF816" s="304"/>
      <c r="BNG816" s="304"/>
      <c r="BNH816" s="304"/>
      <c r="BNI816" s="304"/>
      <c r="BNJ816" s="304"/>
      <c r="BNK816" s="304"/>
      <c r="BNL816" s="304"/>
      <c r="BNM816" s="304"/>
      <c r="BNN816" s="304"/>
      <c r="BNO816" s="304"/>
      <c r="BNP816" s="304"/>
      <c r="BNQ816" s="304"/>
      <c r="BNR816" s="304"/>
      <c r="BNS816" s="304"/>
      <c r="BNT816" s="304"/>
      <c r="BNU816" s="304"/>
      <c r="BNV816" s="304"/>
      <c r="BNW816" s="304"/>
      <c r="BNX816" s="304"/>
      <c r="BNY816" s="304"/>
      <c r="BNZ816" s="304"/>
      <c r="BOA816" s="304"/>
      <c r="BOB816" s="304"/>
      <c r="BOC816" s="304"/>
      <c r="BOD816" s="304"/>
      <c r="BOE816" s="304"/>
      <c r="BOF816" s="304"/>
      <c r="BOG816" s="304"/>
      <c r="BOH816" s="304"/>
      <c r="BOI816" s="304"/>
      <c r="BOJ816" s="304"/>
      <c r="BOK816" s="304"/>
      <c r="BOL816" s="304"/>
      <c r="BOM816" s="304"/>
      <c r="BON816" s="304"/>
      <c r="BOO816" s="304"/>
      <c r="BOP816" s="304"/>
      <c r="BOQ816" s="304"/>
      <c r="BOR816" s="304"/>
      <c r="BOS816" s="304"/>
      <c r="BOT816" s="304"/>
      <c r="BOU816" s="304"/>
      <c r="BOV816" s="304"/>
      <c r="BOW816" s="304"/>
      <c r="BOX816" s="304"/>
      <c r="BOY816" s="304"/>
      <c r="BOZ816" s="304"/>
      <c r="BPA816" s="304"/>
      <c r="BPB816" s="304"/>
      <c r="BPC816" s="304"/>
      <c r="BPD816" s="304"/>
      <c r="BPE816" s="304"/>
      <c r="BPF816" s="304"/>
      <c r="BPG816" s="304"/>
      <c r="BPH816" s="304"/>
      <c r="BPI816" s="304"/>
      <c r="BPJ816" s="304"/>
      <c r="BPK816" s="304"/>
      <c r="BPL816" s="304"/>
      <c r="BPM816" s="304"/>
      <c r="BPN816" s="304"/>
      <c r="BPO816" s="304"/>
      <c r="BPP816" s="304"/>
      <c r="BPQ816" s="304"/>
      <c r="BPR816" s="304"/>
      <c r="BPS816" s="304"/>
      <c r="BPT816" s="304"/>
      <c r="BPU816" s="304"/>
      <c r="BPV816" s="304"/>
      <c r="BPW816" s="304"/>
      <c r="BPX816" s="304"/>
      <c r="BPY816" s="304"/>
      <c r="BPZ816" s="304"/>
      <c r="BQA816" s="304"/>
      <c r="BQB816" s="304"/>
      <c r="BQC816" s="304"/>
      <c r="BQD816" s="304"/>
      <c r="BQE816" s="304"/>
      <c r="BQF816" s="304"/>
      <c r="BQG816" s="304"/>
      <c r="BQH816" s="304"/>
      <c r="BQI816" s="304"/>
      <c r="BQJ816" s="304"/>
      <c r="BQK816" s="304"/>
      <c r="BQL816" s="304"/>
      <c r="BQM816" s="304"/>
      <c r="BQN816" s="304"/>
      <c r="BQO816" s="304"/>
      <c r="BQP816" s="304"/>
      <c r="BQQ816" s="304"/>
      <c r="BQR816" s="304"/>
      <c r="BQS816" s="304"/>
      <c r="BQT816" s="304"/>
      <c r="BQU816" s="304"/>
      <c r="BQV816" s="304"/>
      <c r="BQW816" s="304"/>
      <c r="BQX816" s="304"/>
      <c r="BQY816" s="304"/>
      <c r="BQZ816" s="304"/>
      <c r="BRA816" s="304"/>
      <c r="BRB816" s="304"/>
      <c r="BRC816" s="304"/>
      <c r="BRD816" s="304"/>
      <c r="BRE816" s="304"/>
      <c r="BRF816" s="304"/>
      <c r="BRG816" s="304"/>
      <c r="BRH816" s="304"/>
      <c r="BRI816" s="304"/>
      <c r="BRJ816" s="304"/>
      <c r="BRK816" s="304"/>
      <c r="BRL816" s="304"/>
      <c r="BRM816" s="304"/>
      <c r="BRN816" s="304"/>
      <c r="BRO816" s="304"/>
      <c r="BRP816" s="304"/>
      <c r="BRQ816" s="304"/>
      <c r="BRR816" s="304"/>
      <c r="BRS816" s="304"/>
      <c r="BRT816" s="304"/>
      <c r="BRU816" s="304"/>
      <c r="BRV816" s="304"/>
      <c r="BRW816" s="304"/>
      <c r="BRX816" s="304"/>
      <c r="BRY816" s="304"/>
      <c r="BRZ816" s="304"/>
      <c r="BSA816" s="304"/>
      <c r="BSB816" s="304"/>
      <c r="BSC816" s="304"/>
      <c r="BSD816" s="304"/>
      <c r="BSE816" s="304"/>
      <c r="BSF816" s="304"/>
      <c r="BSG816" s="304"/>
      <c r="BSH816" s="304"/>
      <c r="BSI816" s="304"/>
      <c r="BSJ816" s="304"/>
      <c r="BSK816" s="304"/>
      <c r="BSL816" s="304"/>
      <c r="BSM816" s="304"/>
      <c r="BSN816" s="304"/>
      <c r="BSO816" s="304"/>
      <c r="BSP816" s="304"/>
      <c r="BSQ816" s="304"/>
      <c r="BSR816" s="304"/>
      <c r="BSS816" s="304"/>
      <c r="BST816" s="304"/>
      <c r="BSU816" s="304"/>
      <c r="BSV816" s="304"/>
      <c r="BSW816" s="304"/>
      <c r="BSX816" s="304"/>
      <c r="BSY816" s="304"/>
      <c r="BSZ816" s="304"/>
      <c r="BTA816" s="304"/>
      <c r="BTB816" s="304"/>
      <c r="BTC816" s="304"/>
      <c r="BTD816" s="304"/>
      <c r="BTE816" s="304"/>
      <c r="BTF816" s="304"/>
      <c r="BTG816" s="304"/>
      <c r="BTH816" s="304"/>
      <c r="BTI816" s="304"/>
      <c r="BTJ816" s="304"/>
      <c r="BTK816" s="304"/>
      <c r="BTL816" s="304"/>
      <c r="BTM816" s="304"/>
      <c r="BTN816" s="304"/>
      <c r="BTO816" s="304"/>
      <c r="BTP816" s="304"/>
      <c r="BTQ816" s="304"/>
      <c r="BTR816" s="304"/>
      <c r="BTS816" s="304"/>
      <c r="BTT816" s="304"/>
      <c r="BTU816" s="304"/>
      <c r="BTV816" s="304"/>
      <c r="BTW816" s="304"/>
      <c r="BTX816" s="304"/>
      <c r="BTY816" s="304"/>
      <c r="BTZ816" s="304"/>
      <c r="BUA816" s="304"/>
      <c r="BUB816" s="304"/>
      <c r="BUC816" s="304"/>
      <c r="BUD816" s="304"/>
      <c r="BUE816" s="304"/>
      <c r="BUF816" s="304"/>
      <c r="BUG816" s="304"/>
      <c r="BUH816" s="304"/>
      <c r="BUI816" s="304"/>
      <c r="BUJ816" s="304"/>
      <c r="BUK816" s="304"/>
      <c r="BUL816" s="304"/>
      <c r="BUM816" s="304"/>
      <c r="BUN816" s="304"/>
      <c r="BUO816" s="304"/>
      <c r="BUP816" s="304"/>
      <c r="BUQ816" s="304"/>
      <c r="BUR816" s="304"/>
      <c r="BUS816" s="304"/>
      <c r="BUT816" s="304"/>
      <c r="BUU816" s="304"/>
      <c r="BUV816" s="304"/>
      <c r="BUW816" s="304"/>
      <c r="BUX816" s="304"/>
      <c r="BUY816" s="304"/>
      <c r="BUZ816" s="304"/>
      <c r="BVA816" s="304"/>
      <c r="BVB816" s="304"/>
      <c r="BVC816" s="304"/>
      <c r="BVD816" s="304"/>
      <c r="BVE816" s="304"/>
      <c r="BVF816" s="304"/>
      <c r="BVG816" s="304"/>
      <c r="BVH816" s="304"/>
      <c r="BVI816" s="304"/>
      <c r="BVJ816" s="304"/>
      <c r="BVK816" s="304"/>
      <c r="BVL816" s="304"/>
      <c r="BVM816" s="304"/>
      <c r="BVN816" s="304"/>
      <c r="BVO816" s="304"/>
      <c r="BVP816" s="304"/>
      <c r="BVQ816" s="304"/>
      <c r="BVR816" s="304"/>
      <c r="BVS816" s="304"/>
      <c r="BVT816" s="304"/>
      <c r="BVU816" s="304"/>
      <c r="BVV816" s="304"/>
      <c r="BVW816" s="304"/>
      <c r="BVX816" s="304"/>
      <c r="BVY816" s="304"/>
      <c r="BVZ816" s="304"/>
      <c r="BWA816" s="304"/>
      <c r="BWB816" s="304"/>
      <c r="BWC816" s="304"/>
      <c r="BWD816" s="304"/>
      <c r="BWE816" s="304"/>
      <c r="BWF816" s="304"/>
      <c r="BWG816" s="304"/>
      <c r="BWH816" s="304"/>
      <c r="BWI816" s="304"/>
      <c r="BWJ816" s="304"/>
      <c r="BWK816" s="304"/>
      <c r="BWL816" s="304"/>
      <c r="BWM816" s="304"/>
      <c r="BWN816" s="304"/>
      <c r="BWO816" s="304"/>
      <c r="BWP816" s="304"/>
      <c r="BWQ816" s="304"/>
      <c r="BWR816" s="304"/>
      <c r="BWS816" s="304"/>
      <c r="BWT816" s="304"/>
      <c r="BWU816" s="304"/>
      <c r="BWV816" s="304"/>
      <c r="BWW816" s="304"/>
      <c r="BWX816" s="304"/>
      <c r="BWY816" s="304"/>
      <c r="BWZ816" s="304"/>
      <c r="BXA816" s="304"/>
      <c r="BXB816" s="304"/>
      <c r="BXC816" s="304"/>
      <c r="BXD816" s="304"/>
      <c r="BXE816" s="304"/>
      <c r="BXF816" s="304"/>
      <c r="BXG816" s="304"/>
      <c r="BXH816" s="304"/>
      <c r="BXI816" s="304"/>
      <c r="BXJ816" s="304"/>
      <c r="BXK816" s="304"/>
      <c r="BXL816" s="304"/>
      <c r="BXM816" s="304"/>
      <c r="BXN816" s="304"/>
      <c r="BXO816" s="304"/>
      <c r="BXP816" s="304"/>
      <c r="BXQ816" s="304"/>
      <c r="BXR816" s="304"/>
      <c r="BXS816" s="304"/>
      <c r="BXT816" s="304"/>
      <c r="BXU816" s="304"/>
      <c r="BXV816" s="304"/>
      <c r="BXW816" s="304"/>
      <c r="BXX816" s="304"/>
      <c r="BXY816" s="304"/>
      <c r="BXZ816" s="304"/>
      <c r="BYA816" s="304"/>
      <c r="BYB816" s="304"/>
      <c r="BYC816" s="304"/>
      <c r="BYD816" s="304"/>
      <c r="BYE816" s="304"/>
      <c r="BYF816" s="304"/>
      <c r="BYG816" s="304"/>
      <c r="BYH816" s="304"/>
      <c r="BYI816" s="304"/>
      <c r="BYJ816" s="304"/>
      <c r="BYK816" s="304"/>
      <c r="BYL816" s="304"/>
      <c r="BYM816" s="304"/>
      <c r="BYN816" s="304"/>
      <c r="BYO816" s="304"/>
      <c r="BYP816" s="304"/>
      <c r="BYQ816" s="304"/>
      <c r="BYR816" s="304"/>
      <c r="BYS816" s="304"/>
      <c r="BYT816" s="304"/>
      <c r="BYU816" s="304"/>
      <c r="BYV816" s="304"/>
      <c r="BYW816" s="304"/>
      <c r="BYX816" s="304"/>
      <c r="BYY816" s="304"/>
      <c r="BYZ816" s="304"/>
      <c r="BZA816" s="304"/>
      <c r="BZB816" s="304"/>
      <c r="BZC816" s="304"/>
      <c r="BZD816" s="304"/>
      <c r="BZE816" s="304"/>
      <c r="BZF816" s="304"/>
      <c r="BZG816" s="304"/>
      <c r="BZH816" s="304"/>
      <c r="BZI816" s="304"/>
      <c r="BZJ816" s="304"/>
      <c r="BZK816" s="304"/>
      <c r="BZL816" s="304"/>
      <c r="BZM816" s="304"/>
      <c r="BZN816" s="304"/>
      <c r="BZO816" s="304"/>
      <c r="BZP816" s="304"/>
      <c r="BZQ816" s="304"/>
      <c r="BZR816" s="304"/>
      <c r="BZS816" s="304"/>
      <c r="BZT816" s="304"/>
      <c r="BZU816" s="304"/>
      <c r="BZV816" s="304"/>
      <c r="BZW816" s="304"/>
      <c r="BZX816" s="304"/>
      <c r="BZY816" s="304"/>
      <c r="BZZ816" s="304"/>
      <c r="CAA816" s="304"/>
      <c r="CAB816" s="304"/>
      <c r="CAC816" s="304"/>
      <c r="CAD816" s="304"/>
      <c r="CAE816" s="304"/>
      <c r="CAF816" s="304"/>
      <c r="CAG816" s="304"/>
      <c r="CAH816" s="304"/>
      <c r="CAI816" s="304"/>
      <c r="CAJ816" s="304"/>
      <c r="CAK816" s="304"/>
      <c r="CAL816" s="304"/>
      <c r="CAM816" s="304"/>
      <c r="CAN816" s="304"/>
      <c r="CAO816" s="304"/>
      <c r="CAP816" s="304"/>
      <c r="CAQ816" s="304"/>
      <c r="CAR816" s="304"/>
      <c r="CAS816" s="304"/>
      <c r="CAT816" s="304"/>
      <c r="CAU816" s="304"/>
      <c r="CAV816" s="304"/>
      <c r="CAW816" s="304"/>
      <c r="CAX816" s="304"/>
      <c r="CAY816" s="304"/>
      <c r="CAZ816" s="304"/>
      <c r="CBA816" s="304"/>
      <c r="CBB816" s="304"/>
      <c r="CBC816" s="304"/>
      <c r="CBD816" s="304"/>
      <c r="CBE816" s="304"/>
      <c r="CBF816" s="304"/>
      <c r="CBG816" s="304"/>
      <c r="CBH816" s="304"/>
      <c r="CBI816" s="304"/>
      <c r="CBJ816" s="304"/>
      <c r="CBK816" s="304"/>
      <c r="CBL816" s="304"/>
      <c r="CBM816" s="304"/>
      <c r="CBN816" s="304"/>
      <c r="CBO816" s="304"/>
      <c r="CBP816" s="304"/>
      <c r="CBQ816" s="304"/>
      <c r="CBR816" s="304"/>
      <c r="CBS816" s="304"/>
      <c r="CBT816" s="304"/>
      <c r="CBU816" s="304"/>
      <c r="CBV816" s="304"/>
      <c r="CBW816" s="304"/>
      <c r="CBX816" s="304"/>
      <c r="CBY816" s="304"/>
      <c r="CBZ816" s="304"/>
      <c r="CCA816" s="304"/>
      <c r="CCB816" s="304"/>
      <c r="CCC816" s="304"/>
      <c r="CCD816" s="304"/>
      <c r="CCE816" s="304"/>
      <c r="CCF816" s="304"/>
      <c r="CCG816" s="304"/>
      <c r="CCH816" s="304"/>
      <c r="CCI816" s="304"/>
      <c r="CCJ816" s="304"/>
      <c r="CCK816" s="304"/>
      <c r="CCL816" s="304"/>
      <c r="CCM816" s="304"/>
      <c r="CCN816" s="304"/>
      <c r="CCO816" s="304"/>
      <c r="CCP816" s="304"/>
      <c r="CCQ816" s="304"/>
      <c r="CCR816" s="304"/>
      <c r="CCS816" s="304"/>
      <c r="CCT816" s="304"/>
      <c r="CCU816" s="304"/>
      <c r="CCV816" s="304"/>
      <c r="CCW816" s="304"/>
      <c r="CCX816" s="304"/>
      <c r="CCY816" s="304"/>
      <c r="CCZ816" s="304"/>
      <c r="CDA816" s="304"/>
      <c r="CDB816" s="304"/>
      <c r="CDC816" s="304"/>
      <c r="CDD816" s="304"/>
      <c r="CDE816" s="304"/>
      <c r="CDF816" s="304"/>
      <c r="CDG816" s="304"/>
      <c r="CDH816" s="304"/>
      <c r="CDI816" s="304"/>
      <c r="CDJ816" s="304"/>
      <c r="CDK816" s="304"/>
      <c r="CDL816" s="304"/>
      <c r="CDM816" s="304"/>
      <c r="CDN816" s="304"/>
      <c r="CDO816" s="304"/>
      <c r="CDP816" s="304"/>
      <c r="CDQ816" s="304"/>
      <c r="CDR816" s="304"/>
      <c r="CDS816" s="304"/>
      <c r="CDT816" s="304"/>
      <c r="CDU816" s="304"/>
      <c r="CDV816" s="304"/>
      <c r="CDW816" s="304"/>
      <c r="CDX816" s="304"/>
      <c r="CDY816" s="304"/>
      <c r="CDZ816" s="304"/>
      <c r="CEA816" s="304"/>
      <c r="CEB816" s="304"/>
      <c r="CEC816" s="304"/>
      <c r="CED816" s="304"/>
      <c r="CEE816" s="304"/>
      <c r="CEF816" s="304"/>
      <c r="CEG816" s="304"/>
      <c r="CEH816" s="304"/>
      <c r="CEI816" s="304"/>
      <c r="CEJ816" s="304"/>
      <c r="CEK816" s="304"/>
      <c r="CEL816" s="304"/>
      <c r="CEM816" s="304"/>
      <c r="CEN816" s="304"/>
      <c r="CEO816" s="304"/>
      <c r="CEP816" s="304"/>
      <c r="CEQ816" s="304"/>
      <c r="CER816" s="304"/>
      <c r="CES816" s="304"/>
      <c r="CET816" s="304"/>
      <c r="CEU816" s="304"/>
      <c r="CEV816" s="304"/>
      <c r="CEW816" s="304"/>
      <c r="CEX816" s="304"/>
      <c r="CEY816" s="304"/>
      <c r="CEZ816" s="304"/>
      <c r="CFA816" s="304"/>
      <c r="CFB816" s="304"/>
      <c r="CFC816" s="304"/>
      <c r="CFD816" s="304"/>
      <c r="CFE816" s="304"/>
      <c r="CFF816" s="304"/>
      <c r="CFG816" s="304"/>
      <c r="CFH816" s="304"/>
      <c r="CFI816" s="304"/>
      <c r="CFJ816" s="304"/>
      <c r="CFK816" s="304"/>
      <c r="CFL816" s="304"/>
      <c r="CFM816" s="304"/>
      <c r="CFN816" s="304"/>
      <c r="CFO816" s="304"/>
      <c r="CFP816" s="304"/>
      <c r="CFQ816" s="304"/>
      <c r="CFR816" s="304"/>
      <c r="CFS816" s="304"/>
      <c r="CFT816" s="304"/>
      <c r="CFU816" s="304"/>
      <c r="CFV816" s="304"/>
      <c r="CFW816" s="304"/>
      <c r="CFX816" s="304"/>
      <c r="CFY816" s="304"/>
      <c r="CFZ816" s="304"/>
      <c r="CGA816" s="304"/>
      <c r="CGB816" s="304"/>
      <c r="CGC816" s="304"/>
      <c r="CGD816" s="304"/>
      <c r="CGE816" s="304"/>
      <c r="CGF816" s="304"/>
      <c r="CGG816" s="304"/>
      <c r="CGH816" s="304"/>
      <c r="CGI816" s="304"/>
      <c r="CGJ816" s="304"/>
      <c r="CGK816" s="304"/>
      <c r="CGL816" s="304"/>
      <c r="CGM816" s="304"/>
      <c r="CGN816" s="304"/>
      <c r="CGO816" s="304"/>
      <c r="CGP816" s="304"/>
      <c r="CGQ816" s="304"/>
      <c r="CGR816" s="304"/>
      <c r="CGS816" s="304"/>
      <c r="CGT816" s="304"/>
      <c r="CGU816" s="304"/>
      <c r="CGV816" s="304"/>
      <c r="CGW816" s="304"/>
      <c r="CGX816" s="304"/>
      <c r="CGY816" s="304"/>
      <c r="CGZ816" s="304"/>
      <c r="CHA816" s="304"/>
      <c r="CHB816" s="304"/>
      <c r="CHC816" s="304"/>
      <c r="CHD816" s="304"/>
      <c r="CHE816" s="304"/>
      <c r="CHF816" s="304"/>
      <c r="CHG816" s="304"/>
      <c r="CHH816" s="304"/>
      <c r="CHI816" s="304"/>
      <c r="CHJ816" s="304"/>
      <c r="CHK816" s="304"/>
      <c r="CHL816" s="304"/>
      <c r="CHM816" s="304"/>
      <c r="CHN816" s="304"/>
      <c r="CHO816" s="304"/>
      <c r="CHP816" s="304"/>
      <c r="CHQ816" s="304"/>
      <c r="CHR816" s="304"/>
      <c r="CHS816" s="304"/>
      <c r="CHT816" s="304"/>
      <c r="CHU816" s="304"/>
      <c r="CHV816" s="304"/>
      <c r="CHW816" s="304"/>
      <c r="CHX816" s="304"/>
      <c r="CHY816" s="304"/>
      <c r="CHZ816" s="304"/>
      <c r="CIA816" s="304"/>
      <c r="CIB816" s="304"/>
      <c r="CIC816" s="304"/>
      <c r="CID816" s="304"/>
      <c r="CIE816" s="304"/>
      <c r="CIF816" s="304"/>
      <c r="CIG816" s="304"/>
      <c r="CIH816" s="304"/>
      <c r="CII816" s="304"/>
      <c r="CIJ816" s="304"/>
      <c r="CIK816" s="304"/>
      <c r="CIL816" s="304"/>
      <c r="CIM816" s="304"/>
      <c r="CIN816" s="304"/>
      <c r="CIO816" s="304"/>
      <c r="CIP816" s="304"/>
      <c r="CIQ816" s="304"/>
      <c r="CIR816" s="304"/>
      <c r="CIS816" s="304"/>
      <c r="CIT816" s="304"/>
      <c r="CIU816" s="304"/>
      <c r="CIV816" s="304"/>
      <c r="CIW816" s="304"/>
      <c r="CIX816" s="304"/>
      <c r="CIY816" s="304"/>
      <c r="CIZ816" s="304"/>
      <c r="CJA816" s="304"/>
      <c r="CJB816" s="304"/>
      <c r="CJC816" s="304"/>
      <c r="CJD816" s="304"/>
      <c r="CJE816" s="304"/>
      <c r="CJF816" s="304"/>
      <c r="CJG816" s="304"/>
      <c r="CJH816" s="304"/>
      <c r="CJI816" s="304"/>
      <c r="CJJ816" s="304"/>
      <c r="CJK816" s="304"/>
      <c r="CJL816" s="304"/>
      <c r="CJM816" s="304"/>
      <c r="CJN816" s="304"/>
      <c r="CJO816" s="304"/>
      <c r="CJP816" s="304"/>
      <c r="CJQ816" s="304"/>
      <c r="CJR816" s="304"/>
      <c r="CJS816" s="304"/>
      <c r="CJT816" s="304"/>
      <c r="CJU816" s="304"/>
      <c r="CJV816" s="304"/>
      <c r="CJW816" s="304"/>
      <c r="CJX816" s="304"/>
      <c r="CJY816" s="304"/>
      <c r="CJZ816" s="304"/>
      <c r="CKA816" s="304"/>
      <c r="CKB816" s="304"/>
      <c r="CKC816" s="304"/>
      <c r="CKD816" s="304"/>
      <c r="CKE816" s="304"/>
      <c r="CKF816" s="304"/>
      <c r="CKG816" s="304"/>
      <c r="CKH816" s="304"/>
      <c r="CKI816" s="304"/>
      <c r="CKJ816" s="304"/>
      <c r="CKK816" s="304"/>
      <c r="CKL816" s="304"/>
      <c r="CKM816" s="304"/>
      <c r="CKN816" s="304"/>
      <c r="CKO816" s="304"/>
      <c r="CKP816" s="304"/>
      <c r="CKQ816" s="304"/>
      <c r="CKR816" s="304"/>
      <c r="CKS816" s="304"/>
      <c r="CKT816" s="304"/>
      <c r="CKU816" s="304"/>
      <c r="CKV816" s="304"/>
      <c r="CKW816" s="304"/>
      <c r="CKX816" s="304"/>
      <c r="CKY816" s="304"/>
      <c r="CKZ816" s="304"/>
      <c r="CLA816" s="304"/>
      <c r="CLB816" s="304"/>
      <c r="CLC816" s="304"/>
      <c r="CLD816" s="304"/>
      <c r="CLE816" s="304"/>
      <c r="CLF816" s="304"/>
      <c r="CLG816" s="304"/>
      <c r="CLH816" s="304"/>
      <c r="CLI816" s="304"/>
      <c r="CLJ816" s="304"/>
      <c r="CLK816" s="304"/>
      <c r="CLL816" s="304"/>
      <c r="CLM816" s="304"/>
      <c r="CLN816" s="304"/>
      <c r="CLO816" s="304"/>
      <c r="CLP816" s="304"/>
      <c r="CLQ816" s="304"/>
      <c r="CLR816" s="304"/>
      <c r="CLS816" s="304"/>
      <c r="CLT816" s="304"/>
      <c r="CLU816" s="304"/>
      <c r="CLV816" s="304"/>
      <c r="CLW816" s="304"/>
      <c r="CLX816" s="304"/>
      <c r="CLY816" s="304"/>
      <c r="CLZ816" s="304"/>
      <c r="CMA816" s="304"/>
      <c r="CMB816" s="304"/>
      <c r="CMC816" s="304"/>
      <c r="CMD816" s="304"/>
      <c r="CME816" s="304"/>
      <c r="CMF816" s="304"/>
      <c r="CMG816" s="304"/>
      <c r="CMH816" s="304"/>
      <c r="CMI816" s="304"/>
      <c r="CMJ816" s="304"/>
      <c r="CMK816" s="304"/>
      <c r="CML816" s="304"/>
      <c r="CMM816" s="304"/>
      <c r="CMN816" s="304"/>
      <c r="CMO816" s="304"/>
      <c r="CMP816" s="304"/>
      <c r="CMQ816" s="304"/>
      <c r="CMR816" s="304"/>
      <c r="CMS816" s="304"/>
      <c r="CMT816" s="304"/>
      <c r="CMU816" s="304"/>
      <c r="CMV816" s="304"/>
      <c r="CMW816" s="304"/>
      <c r="CMX816" s="304"/>
      <c r="CMY816" s="304"/>
      <c r="CMZ816" s="304"/>
      <c r="CNA816" s="304"/>
      <c r="CNB816" s="304"/>
      <c r="CNC816" s="304"/>
      <c r="CND816" s="304"/>
      <c r="CNE816" s="304"/>
      <c r="CNF816" s="304"/>
      <c r="CNG816" s="304"/>
      <c r="CNH816" s="304"/>
      <c r="CNI816" s="304"/>
      <c r="CNJ816" s="304"/>
      <c r="CNK816" s="304"/>
      <c r="CNL816" s="304"/>
      <c r="CNM816" s="304"/>
      <c r="CNN816" s="304"/>
      <c r="CNO816" s="304"/>
      <c r="CNP816" s="304"/>
      <c r="CNQ816" s="304"/>
      <c r="CNR816" s="304"/>
      <c r="CNS816" s="304"/>
      <c r="CNT816" s="304"/>
      <c r="CNU816" s="304"/>
      <c r="CNV816" s="304"/>
      <c r="CNW816" s="304"/>
      <c r="CNX816" s="304"/>
      <c r="CNY816" s="304"/>
      <c r="CNZ816" s="304"/>
      <c r="COA816" s="304"/>
      <c r="COB816" s="304"/>
      <c r="COC816" s="304"/>
      <c r="COD816" s="304"/>
      <c r="COE816" s="304"/>
      <c r="COF816" s="304"/>
      <c r="COG816" s="304"/>
      <c r="COH816" s="304"/>
      <c r="COI816" s="304"/>
      <c r="COJ816" s="304"/>
      <c r="COK816" s="304"/>
      <c r="COL816" s="304"/>
      <c r="COM816" s="304"/>
      <c r="CON816" s="304"/>
      <c r="COO816" s="304"/>
      <c r="COP816" s="304"/>
      <c r="COQ816" s="304"/>
      <c r="COR816" s="304"/>
      <c r="COS816" s="304"/>
      <c r="COT816" s="304"/>
      <c r="COU816" s="304"/>
      <c r="COV816" s="304"/>
      <c r="COW816" s="304"/>
      <c r="COX816" s="304"/>
      <c r="COY816" s="304"/>
      <c r="COZ816" s="304"/>
      <c r="CPA816" s="304"/>
      <c r="CPB816" s="304"/>
      <c r="CPC816" s="304"/>
      <c r="CPD816" s="304"/>
      <c r="CPE816" s="304"/>
      <c r="CPF816" s="304"/>
      <c r="CPG816" s="304"/>
      <c r="CPH816" s="304"/>
      <c r="CPI816" s="304"/>
      <c r="CPJ816" s="304"/>
      <c r="CPK816" s="304"/>
      <c r="CPL816" s="304"/>
      <c r="CPM816" s="304"/>
      <c r="CPN816" s="304"/>
      <c r="CPO816" s="304"/>
      <c r="CPP816" s="304"/>
      <c r="CPQ816" s="304"/>
      <c r="CPR816" s="304"/>
      <c r="CPS816" s="304"/>
      <c r="CPT816" s="304"/>
      <c r="CPU816" s="304"/>
      <c r="CPV816" s="304"/>
      <c r="CPW816" s="304"/>
      <c r="CPX816" s="304"/>
      <c r="CPY816" s="304"/>
      <c r="CPZ816" s="304"/>
      <c r="CQA816" s="304"/>
      <c r="CQB816" s="304"/>
      <c r="CQC816" s="304"/>
      <c r="CQD816" s="304"/>
      <c r="CQE816" s="304"/>
      <c r="CQF816" s="304"/>
      <c r="CQG816" s="304"/>
      <c r="CQH816" s="304"/>
      <c r="CQI816" s="304"/>
      <c r="CQJ816" s="304"/>
      <c r="CQK816" s="304"/>
      <c r="CQL816" s="304"/>
      <c r="CQM816" s="304"/>
      <c r="CQN816" s="304"/>
      <c r="CQO816" s="304"/>
      <c r="CQP816" s="304"/>
      <c r="CQQ816" s="304"/>
      <c r="CQR816" s="304"/>
      <c r="CQS816" s="304"/>
      <c r="CQT816" s="304"/>
      <c r="CQU816" s="304"/>
      <c r="CQV816" s="304"/>
      <c r="CQW816" s="304"/>
      <c r="CQX816" s="304"/>
      <c r="CQY816" s="304"/>
      <c r="CQZ816" s="304"/>
      <c r="CRA816" s="304"/>
      <c r="CRB816" s="304"/>
      <c r="CRC816" s="304"/>
      <c r="CRD816" s="304"/>
      <c r="CRE816" s="304"/>
      <c r="CRF816" s="304"/>
      <c r="CRG816" s="304"/>
      <c r="CRH816" s="304"/>
      <c r="CRI816" s="304"/>
      <c r="CRJ816" s="304"/>
      <c r="CRK816" s="304"/>
      <c r="CRL816" s="304"/>
      <c r="CRM816" s="304"/>
      <c r="CRN816" s="304"/>
      <c r="CRO816" s="304"/>
      <c r="CRP816" s="304"/>
      <c r="CRQ816" s="304"/>
      <c r="CRR816" s="304"/>
      <c r="CRS816" s="304"/>
      <c r="CRT816" s="304"/>
      <c r="CRU816" s="304"/>
      <c r="CRV816" s="304"/>
      <c r="CRW816" s="304"/>
      <c r="CRX816" s="304"/>
      <c r="CRY816" s="304"/>
      <c r="CRZ816" s="304"/>
      <c r="CSA816" s="304"/>
      <c r="CSB816" s="304"/>
      <c r="CSC816" s="304"/>
      <c r="CSD816" s="304"/>
      <c r="CSE816" s="304"/>
      <c r="CSF816" s="304"/>
      <c r="CSG816" s="304"/>
      <c r="CSH816" s="304"/>
      <c r="CSI816" s="304"/>
      <c r="CSJ816" s="304"/>
      <c r="CSK816" s="304"/>
      <c r="CSL816" s="304"/>
      <c r="CSM816" s="304"/>
      <c r="CSN816" s="304"/>
      <c r="CSO816" s="304"/>
      <c r="CSP816" s="304"/>
      <c r="CSQ816" s="304"/>
      <c r="CSR816" s="304"/>
      <c r="CSS816" s="304"/>
      <c r="CST816" s="304"/>
      <c r="CSU816" s="304"/>
      <c r="CSV816" s="304"/>
      <c r="CSW816" s="304"/>
      <c r="CSX816" s="304"/>
      <c r="CSY816" s="304"/>
      <c r="CSZ816" s="304"/>
      <c r="CTA816" s="304"/>
      <c r="CTB816" s="304"/>
      <c r="CTC816" s="304"/>
      <c r="CTD816" s="304"/>
      <c r="CTE816" s="304"/>
      <c r="CTF816" s="304"/>
      <c r="CTG816" s="304"/>
      <c r="CTH816" s="304"/>
      <c r="CTI816" s="304"/>
      <c r="CTJ816" s="304"/>
      <c r="CTK816" s="304"/>
      <c r="CTL816" s="304"/>
      <c r="CTM816" s="304"/>
      <c r="CTN816" s="304"/>
      <c r="CTO816" s="304"/>
      <c r="CTP816" s="304"/>
      <c r="CTQ816" s="304"/>
      <c r="CTR816" s="304"/>
      <c r="CTS816" s="304"/>
      <c r="CTT816" s="304"/>
      <c r="CTU816" s="304"/>
      <c r="CTV816" s="304"/>
      <c r="CTW816" s="304"/>
      <c r="CTX816" s="304"/>
      <c r="CTY816" s="304"/>
      <c r="CTZ816" s="304"/>
      <c r="CUA816" s="304"/>
      <c r="CUB816" s="304"/>
      <c r="CUC816" s="304"/>
      <c r="CUD816" s="304"/>
      <c r="CUE816" s="304"/>
      <c r="CUF816" s="304"/>
      <c r="CUG816" s="304"/>
      <c r="CUH816" s="304"/>
      <c r="CUI816" s="304"/>
      <c r="CUJ816" s="304"/>
      <c r="CUK816" s="304"/>
      <c r="CUL816" s="304"/>
      <c r="CUM816" s="304"/>
      <c r="CUN816" s="304"/>
      <c r="CUO816" s="304"/>
      <c r="CUP816" s="304"/>
      <c r="CUQ816" s="304"/>
      <c r="CUR816" s="304"/>
      <c r="CUS816" s="304"/>
      <c r="CUT816" s="304"/>
      <c r="CUU816" s="304"/>
      <c r="CUV816" s="304"/>
      <c r="CUW816" s="304"/>
      <c r="CUX816" s="304"/>
      <c r="CUY816" s="304"/>
      <c r="CUZ816" s="304"/>
      <c r="CVA816" s="304"/>
      <c r="CVB816" s="304"/>
      <c r="CVC816" s="304"/>
      <c r="CVD816" s="304"/>
      <c r="CVE816" s="304"/>
      <c r="CVF816" s="304"/>
      <c r="CVG816" s="304"/>
      <c r="CVH816" s="304"/>
      <c r="CVI816" s="304"/>
      <c r="CVJ816" s="304"/>
      <c r="CVK816" s="304"/>
      <c r="CVL816" s="304"/>
      <c r="CVM816" s="304"/>
      <c r="CVN816" s="304"/>
      <c r="CVO816" s="304"/>
      <c r="CVP816" s="304"/>
      <c r="CVQ816" s="304"/>
      <c r="CVR816" s="304"/>
      <c r="CVS816" s="304"/>
      <c r="CVT816" s="304"/>
      <c r="CVU816" s="304"/>
      <c r="CVV816" s="304"/>
      <c r="CVW816" s="304"/>
      <c r="CVX816" s="304"/>
      <c r="CVY816" s="304"/>
      <c r="CVZ816" s="304"/>
      <c r="CWA816" s="304"/>
      <c r="CWB816" s="304"/>
      <c r="CWC816" s="304"/>
      <c r="CWD816" s="304"/>
      <c r="CWE816" s="304"/>
      <c r="CWF816" s="304"/>
      <c r="CWG816" s="304"/>
      <c r="CWH816" s="304"/>
      <c r="CWI816" s="304"/>
      <c r="CWJ816" s="304"/>
      <c r="CWK816" s="304"/>
      <c r="CWL816" s="304"/>
      <c r="CWM816" s="304"/>
      <c r="CWN816" s="304"/>
      <c r="CWO816" s="304"/>
      <c r="CWP816" s="304"/>
      <c r="CWQ816" s="304"/>
      <c r="CWR816" s="304"/>
      <c r="CWS816" s="304"/>
      <c r="CWT816" s="304"/>
      <c r="CWU816" s="304"/>
      <c r="CWV816" s="304"/>
      <c r="CWW816" s="304"/>
      <c r="CWX816" s="304"/>
      <c r="CWY816" s="304"/>
      <c r="CWZ816" s="304"/>
      <c r="CXA816" s="304"/>
      <c r="CXB816" s="304"/>
      <c r="CXC816" s="304"/>
      <c r="CXD816" s="304"/>
      <c r="CXE816" s="304"/>
      <c r="CXF816" s="304"/>
      <c r="CXG816" s="304"/>
      <c r="CXH816" s="304"/>
      <c r="CXI816" s="304"/>
      <c r="CXJ816" s="304"/>
      <c r="CXK816" s="304"/>
      <c r="CXL816" s="304"/>
      <c r="CXM816" s="304"/>
      <c r="CXN816" s="304"/>
      <c r="CXO816" s="304"/>
      <c r="CXP816" s="304"/>
      <c r="CXQ816" s="304"/>
      <c r="CXR816" s="304"/>
      <c r="CXS816" s="304"/>
      <c r="CXT816" s="304"/>
      <c r="CXU816" s="304"/>
      <c r="CXV816" s="304"/>
      <c r="CXW816" s="304"/>
      <c r="CXX816" s="304"/>
      <c r="CXY816" s="304"/>
      <c r="CXZ816" s="304"/>
      <c r="CYA816" s="304"/>
      <c r="CYB816" s="304"/>
      <c r="CYC816" s="304"/>
      <c r="CYD816" s="304"/>
      <c r="CYE816" s="304"/>
      <c r="CYF816" s="304"/>
      <c r="CYG816" s="304"/>
      <c r="CYH816" s="304"/>
      <c r="CYI816" s="304"/>
      <c r="CYJ816" s="304"/>
      <c r="CYK816" s="304"/>
      <c r="CYL816" s="304"/>
      <c r="CYM816" s="304"/>
      <c r="CYN816" s="304"/>
      <c r="CYO816" s="304"/>
      <c r="CYP816" s="304"/>
      <c r="CYQ816" s="304"/>
      <c r="CYR816" s="304"/>
      <c r="CYS816" s="304"/>
      <c r="CYT816" s="304"/>
      <c r="CYU816" s="304"/>
      <c r="CYV816" s="304"/>
      <c r="CYW816" s="304"/>
      <c r="CYX816" s="304"/>
      <c r="CYY816" s="304"/>
      <c r="CYZ816" s="304"/>
      <c r="CZA816" s="304"/>
      <c r="CZB816" s="304"/>
      <c r="CZC816" s="304"/>
      <c r="CZD816" s="304"/>
      <c r="CZE816" s="304"/>
      <c r="CZF816" s="304"/>
      <c r="CZG816" s="304"/>
      <c r="CZH816" s="304"/>
      <c r="CZI816" s="304"/>
      <c r="CZJ816" s="304"/>
      <c r="CZK816" s="304"/>
      <c r="CZL816" s="304"/>
      <c r="CZM816" s="304"/>
      <c r="CZN816" s="304"/>
      <c r="CZO816" s="304"/>
      <c r="CZP816" s="304"/>
      <c r="CZQ816" s="304"/>
      <c r="CZR816" s="304"/>
      <c r="CZS816" s="304"/>
      <c r="CZT816" s="304"/>
      <c r="CZU816" s="304"/>
      <c r="CZV816" s="304"/>
      <c r="CZW816" s="304"/>
      <c r="CZX816" s="304"/>
      <c r="CZY816" s="304"/>
      <c r="CZZ816" s="304"/>
      <c r="DAA816" s="304"/>
      <c r="DAB816" s="304"/>
      <c r="DAC816" s="304"/>
      <c r="DAD816" s="304"/>
      <c r="DAE816" s="304"/>
      <c r="DAF816" s="304"/>
      <c r="DAG816" s="304"/>
      <c r="DAH816" s="304"/>
      <c r="DAI816" s="304"/>
      <c r="DAJ816" s="304"/>
      <c r="DAK816" s="304"/>
      <c r="DAL816" s="304"/>
      <c r="DAM816" s="304"/>
      <c r="DAN816" s="304"/>
      <c r="DAO816" s="304"/>
      <c r="DAP816" s="304"/>
      <c r="DAQ816" s="304"/>
      <c r="DAR816" s="304"/>
      <c r="DAS816" s="304"/>
      <c r="DAT816" s="304"/>
      <c r="DAU816" s="304"/>
      <c r="DAV816" s="304"/>
      <c r="DAW816" s="304"/>
      <c r="DAX816" s="304"/>
      <c r="DAY816" s="304"/>
      <c r="DAZ816" s="304"/>
      <c r="DBA816" s="304"/>
      <c r="DBB816" s="304"/>
      <c r="DBC816" s="304"/>
      <c r="DBD816" s="304"/>
      <c r="DBE816" s="304"/>
      <c r="DBF816" s="304"/>
      <c r="DBG816" s="304"/>
      <c r="DBH816" s="304"/>
      <c r="DBI816" s="304"/>
      <c r="DBJ816" s="304"/>
      <c r="DBK816" s="304"/>
      <c r="DBL816" s="304"/>
      <c r="DBM816" s="304"/>
      <c r="DBN816" s="304"/>
      <c r="DBO816" s="304"/>
      <c r="DBP816" s="304"/>
      <c r="DBQ816" s="304"/>
      <c r="DBR816" s="304"/>
      <c r="DBS816" s="304"/>
      <c r="DBT816" s="304"/>
      <c r="DBU816" s="304"/>
      <c r="DBV816" s="304"/>
      <c r="DBW816" s="304"/>
      <c r="DBX816" s="304"/>
      <c r="DBY816" s="304"/>
      <c r="DBZ816" s="304"/>
      <c r="DCA816" s="304"/>
      <c r="DCB816" s="304"/>
      <c r="DCC816" s="304"/>
      <c r="DCD816" s="304"/>
      <c r="DCE816" s="304"/>
      <c r="DCF816" s="304"/>
      <c r="DCG816" s="304"/>
      <c r="DCH816" s="304"/>
      <c r="DCI816" s="304"/>
      <c r="DCJ816" s="304"/>
      <c r="DCK816" s="304"/>
      <c r="DCL816" s="304"/>
      <c r="DCM816" s="304"/>
      <c r="DCN816" s="304"/>
      <c r="DCO816" s="304"/>
      <c r="DCP816" s="304"/>
      <c r="DCQ816" s="304"/>
      <c r="DCR816" s="304"/>
      <c r="DCS816" s="304"/>
      <c r="DCT816" s="304"/>
      <c r="DCU816" s="304"/>
      <c r="DCV816" s="304"/>
      <c r="DCW816" s="304"/>
      <c r="DCX816" s="304"/>
      <c r="DCY816" s="304"/>
      <c r="DCZ816" s="304"/>
      <c r="DDA816" s="304"/>
      <c r="DDB816" s="304"/>
      <c r="DDC816" s="304"/>
      <c r="DDD816" s="304"/>
      <c r="DDE816" s="304"/>
      <c r="DDF816" s="304"/>
      <c r="DDG816" s="304"/>
      <c r="DDH816" s="304"/>
      <c r="DDI816" s="304"/>
      <c r="DDJ816" s="304"/>
      <c r="DDK816" s="304"/>
      <c r="DDL816" s="304"/>
      <c r="DDM816" s="304"/>
      <c r="DDN816" s="304"/>
      <c r="DDO816" s="304"/>
      <c r="DDP816" s="304"/>
      <c r="DDQ816" s="304"/>
      <c r="DDR816" s="304"/>
      <c r="DDS816" s="304"/>
      <c r="DDT816" s="304"/>
      <c r="DDU816" s="304"/>
      <c r="DDV816" s="304"/>
      <c r="DDW816" s="304"/>
      <c r="DDX816" s="304"/>
      <c r="DDY816" s="304"/>
      <c r="DDZ816" s="304"/>
      <c r="DEA816" s="304"/>
      <c r="DEB816" s="304"/>
      <c r="DEC816" s="304"/>
      <c r="DED816" s="304"/>
      <c r="DEE816" s="304"/>
      <c r="DEF816" s="304"/>
      <c r="DEG816" s="304"/>
      <c r="DEH816" s="304"/>
      <c r="DEI816" s="304"/>
      <c r="DEJ816" s="304"/>
      <c r="DEK816" s="304"/>
      <c r="DEL816" s="304"/>
      <c r="DEM816" s="304"/>
      <c r="DEN816" s="304"/>
      <c r="DEO816" s="304"/>
      <c r="DEP816" s="304"/>
      <c r="DEQ816" s="304"/>
      <c r="DER816" s="304"/>
      <c r="DES816" s="304"/>
      <c r="DET816" s="304"/>
      <c r="DEU816" s="304"/>
      <c r="DEV816" s="304"/>
      <c r="DEW816" s="304"/>
      <c r="DEX816" s="304"/>
      <c r="DEY816" s="304"/>
      <c r="DEZ816" s="304"/>
      <c r="DFA816" s="304"/>
      <c r="DFB816" s="304"/>
      <c r="DFC816" s="304"/>
      <c r="DFD816" s="304"/>
      <c r="DFE816" s="304"/>
      <c r="DFF816" s="304"/>
      <c r="DFG816" s="304"/>
      <c r="DFH816" s="304"/>
      <c r="DFI816" s="304"/>
      <c r="DFJ816" s="304"/>
      <c r="DFK816" s="304"/>
      <c r="DFL816" s="304"/>
      <c r="DFM816" s="304"/>
      <c r="DFN816" s="304"/>
      <c r="DFO816" s="304"/>
      <c r="DFP816" s="304"/>
      <c r="DFQ816" s="304"/>
      <c r="DFR816" s="304"/>
      <c r="DFS816" s="304"/>
      <c r="DFT816" s="304"/>
      <c r="DFU816" s="304"/>
      <c r="DFV816" s="304"/>
      <c r="DFW816" s="304"/>
      <c r="DFX816" s="304"/>
      <c r="DFY816" s="304"/>
      <c r="DFZ816" s="304"/>
      <c r="DGA816" s="304"/>
      <c r="DGB816" s="304"/>
      <c r="DGC816" s="304"/>
      <c r="DGD816" s="304"/>
      <c r="DGE816" s="304"/>
      <c r="DGF816" s="304"/>
      <c r="DGG816" s="304"/>
      <c r="DGH816" s="304"/>
      <c r="DGI816" s="304"/>
      <c r="DGJ816" s="304"/>
      <c r="DGK816" s="304"/>
      <c r="DGL816" s="304"/>
      <c r="DGM816" s="304"/>
      <c r="DGN816" s="304"/>
      <c r="DGO816" s="304"/>
      <c r="DGP816" s="304"/>
      <c r="DGQ816" s="304"/>
      <c r="DGR816" s="304"/>
      <c r="DGS816" s="304"/>
      <c r="DGT816" s="304"/>
      <c r="DGU816" s="304"/>
      <c r="DGV816" s="304"/>
      <c r="DGW816" s="304"/>
      <c r="DGX816" s="304"/>
      <c r="DGY816" s="304"/>
      <c r="DGZ816" s="304"/>
      <c r="DHA816" s="304"/>
      <c r="DHB816" s="304"/>
      <c r="DHC816" s="304"/>
      <c r="DHD816" s="304"/>
      <c r="DHE816" s="304"/>
      <c r="DHF816" s="304"/>
      <c r="DHG816" s="304"/>
      <c r="DHH816" s="304"/>
      <c r="DHI816" s="304"/>
      <c r="DHJ816" s="304"/>
      <c r="DHK816" s="304"/>
      <c r="DHL816" s="304"/>
      <c r="DHM816" s="304"/>
      <c r="DHN816" s="304"/>
      <c r="DHO816" s="304"/>
      <c r="DHP816" s="304"/>
      <c r="DHQ816" s="304"/>
      <c r="DHR816" s="304"/>
      <c r="DHS816" s="304"/>
      <c r="DHT816" s="304"/>
      <c r="DHU816" s="304"/>
      <c r="DHV816" s="304"/>
      <c r="DHW816" s="304"/>
      <c r="DHX816" s="304"/>
      <c r="DHY816" s="304"/>
      <c r="DHZ816" s="304"/>
      <c r="DIA816" s="304"/>
      <c r="DIB816" s="304"/>
      <c r="DIC816" s="304"/>
      <c r="DID816" s="304"/>
      <c r="DIE816" s="304"/>
      <c r="DIF816" s="304"/>
      <c r="DIG816" s="304"/>
      <c r="DIH816" s="304"/>
      <c r="DII816" s="304"/>
      <c r="DIJ816" s="304"/>
      <c r="DIK816" s="304"/>
      <c r="DIL816" s="304"/>
      <c r="DIM816" s="304"/>
      <c r="DIN816" s="304"/>
      <c r="DIO816" s="304"/>
      <c r="DIP816" s="304"/>
      <c r="DIQ816" s="304"/>
      <c r="DIR816" s="304"/>
      <c r="DIS816" s="304"/>
      <c r="DIT816" s="304"/>
      <c r="DIU816" s="304"/>
      <c r="DIV816" s="304"/>
      <c r="DIW816" s="304"/>
      <c r="DIX816" s="304"/>
      <c r="DIY816" s="304"/>
      <c r="DIZ816" s="304"/>
      <c r="DJA816" s="304"/>
      <c r="DJB816" s="304"/>
      <c r="DJC816" s="304"/>
      <c r="DJD816" s="304"/>
      <c r="DJE816" s="304"/>
      <c r="DJF816" s="304"/>
      <c r="DJG816" s="304"/>
      <c r="DJH816" s="304"/>
      <c r="DJI816" s="304"/>
      <c r="DJJ816" s="304"/>
      <c r="DJK816" s="304"/>
      <c r="DJL816" s="304"/>
      <c r="DJM816" s="304"/>
      <c r="DJN816" s="304"/>
      <c r="DJO816" s="304"/>
      <c r="DJP816" s="304"/>
      <c r="DJQ816" s="304"/>
      <c r="DJR816" s="304"/>
      <c r="DJS816" s="304"/>
      <c r="DJT816" s="304"/>
      <c r="DJU816" s="304"/>
      <c r="DJV816" s="304"/>
      <c r="DJW816" s="304"/>
      <c r="DJX816" s="304"/>
      <c r="DJY816" s="304"/>
      <c r="DJZ816" s="304"/>
      <c r="DKA816" s="304"/>
      <c r="DKB816" s="304"/>
      <c r="DKC816" s="304"/>
      <c r="DKD816" s="304"/>
      <c r="DKE816" s="304"/>
      <c r="DKF816" s="304"/>
      <c r="DKG816" s="304"/>
      <c r="DKH816" s="304"/>
      <c r="DKI816" s="304"/>
      <c r="DKJ816" s="304"/>
      <c r="DKK816" s="304"/>
      <c r="DKL816" s="304"/>
      <c r="DKM816" s="304"/>
      <c r="DKN816" s="304"/>
      <c r="DKO816" s="304"/>
      <c r="DKP816" s="304"/>
      <c r="DKQ816" s="304"/>
      <c r="DKR816" s="304"/>
      <c r="DKS816" s="304"/>
      <c r="DKT816" s="304"/>
      <c r="DKU816" s="304"/>
      <c r="DKV816" s="304"/>
      <c r="DKW816" s="304"/>
      <c r="DKX816" s="304"/>
      <c r="DKY816" s="304"/>
      <c r="DKZ816" s="304"/>
      <c r="DLA816" s="304"/>
      <c r="DLB816" s="304"/>
      <c r="DLC816" s="304"/>
      <c r="DLD816" s="304"/>
      <c r="DLE816" s="304"/>
      <c r="DLF816" s="304"/>
      <c r="DLG816" s="304"/>
      <c r="DLH816" s="304"/>
      <c r="DLI816" s="304"/>
      <c r="DLJ816" s="304"/>
      <c r="DLK816" s="304"/>
      <c r="DLL816" s="304"/>
      <c r="DLM816" s="304"/>
      <c r="DLN816" s="304"/>
      <c r="DLO816" s="304"/>
      <c r="DLP816" s="304"/>
      <c r="DLQ816" s="304"/>
      <c r="DLR816" s="304"/>
      <c r="DLS816" s="304"/>
      <c r="DLT816" s="304"/>
      <c r="DLU816" s="304"/>
      <c r="DLV816" s="304"/>
      <c r="DLW816" s="304"/>
      <c r="DLX816" s="304"/>
      <c r="DLY816" s="304"/>
      <c r="DLZ816" s="304"/>
      <c r="DMA816" s="304"/>
      <c r="DMB816" s="304"/>
      <c r="DMC816" s="304"/>
      <c r="DMD816" s="304"/>
      <c r="DME816" s="304"/>
      <c r="DMF816" s="304"/>
      <c r="DMG816" s="304"/>
      <c r="DMH816" s="304"/>
      <c r="DMI816" s="304"/>
      <c r="DMJ816" s="304"/>
      <c r="DMK816" s="304"/>
      <c r="DML816" s="304"/>
      <c r="DMM816" s="304"/>
      <c r="DMN816" s="304"/>
      <c r="DMO816" s="304"/>
      <c r="DMP816" s="304"/>
      <c r="DMQ816" s="304"/>
      <c r="DMR816" s="304"/>
      <c r="DMS816" s="304"/>
      <c r="DMT816" s="304"/>
      <c r="DMU816" s="304"/>
      <c r="DMV816" s="304"/>
      <c r="DMW816" s="304"/>
      <c r="DMX816" s="304"/>
      <c r="DMY816" s="304"/>
      <c r="DMZ816" s="304"/>
      <c r="DNA816" s="304"/>
      <c r="DNB816" s="304"/>
      <c r="DNC816" s="304"/>
      <c r="DND816" s="304"/>
      <c r="DNE816" s="304"/>
      <c r="DNF816" s="304"/>
      <c r="DNG816" s="304"/>
      <c r="DNH816" s="304"/>
      <c r="DNI816" s="304"/>
      <c r="DNJ816" s="304"/>
      <c r="DNK816" s="304"/>
      <c r="DNL816" s="304"/>
      <c r="DNM816" s="304"/>
      <c r="DNN816" s="304"/>
      <c r="DNO816" s="304"/>
      <c r="DNP816" s="304"/>
      <c r="DNQ816" s="304"/>
      <c r="DNR816" s="304"/>
      <c r="DNS816" s="304"/>
      <c r="DNT816" s="304"/>
      <c r="DNU816" s="304"/>
      <c r="DNV816" s="304"/>
      <c r="DNW816" s="304"/>
      <c r="DNX816" s="304"/>
      <c r="DNY816" s="304"/>
      <c r="DNZ816" s="304"/>
      <c r="DOA816" s="304"/>
      <c r="DOB816" s="304"/>
      <c r="DOC816" s="304"/>
      <c r="DOD816" s="304"/>
      <c r="DOE816" s="304"/>
      <c r="DOF816" s="304"/>
      <c r="DOG816" s="304"/>
      <c r="DOH816" s="304"/>
      <c r="DOI816" s="304"/>
      <c r="DOJ816" s="304"/>
      <c r="DOK816" s="304"/>
      <c r="DOL816" s="304"/>
      <c r="DOM816" s="304"/>
      <c r="DON816" s="304"/>
      <c r="DOO816" s="304"/>
      <c r="DOP816" s="304"/>
      <c r="DOQ816" s="304"/>
      <c r="DOR816" s="304"/>
      <c r="DOS816" s="304"/>
      <c r="DOT816" s="304"/>
      <c r="DOU816" s="304"/>
      <c r="DOV816" s="304"/>
      <c r="DOW816" s="304"/>
      <c r="DOX816" s="304"/>
      <c r="DOY816" s="304"/>
      <c r="DOZ816" s="304"/>
      <c r="DPA816" s="304"/>
      <c r="DPB816" s="304"/>
      <c r="DPC816" s="304"/>
      <c r="DPD816" s="304"/>
      <c r="DPE816" s="304"/>
      <c r="DPF816" s="304"/>
      <c r="DPG816" s="304"/>
      <c r="DPH816" s="304"/>
      <c r="DPI816" s="304"/>
      <c r="DPJ816" s="304"/>
      <c r="DPK816" s="304"/>
      <c r="DPL816" s="304"/>
      <c r="DPM816" s="304"/>
      <c r="DPN816" s="304"/>
      <c r="DPO816" s="304"/>
      <c r="DPP816" s="304"/>
      <c r="DPQ816" s="304"/>
      <c r="DPR816" s="304"/>
      <c r="DPS816" s="304"/>
      <c r="DPT816" s="304"/>
      <c r="DPU816" s="304"/>
      <c r="DPV816" s="304"/>
      <c r="DPW816" s="304"/>
      <c r="DPX816" s="304"/>
      <c r="DPY816" s="304"/>
      <c r="DPZ816" s="304"/>
      <c r="DQA816" s="304"/>
      <c r="DQB816" s="304"/>
      <c r="DQC816" s="304"/>
      <c r="DQD816" s="304"/>
      <c r="DQE816" s="304"/>
      <c r="DQF816" s="304"/>
      <c r="DQG816" s="304"/>
      <c r="DQH816" s="304"/>
      <c r="DQI816" s="304"/>
      <c r="DQJ816" s="304"/>
      <c r="DQK816" s="304"/>
      <c r="DQL816" s="304"/>
      <c r="DQM816" s="304"/>
      <c r="DQN816" s="304"/>
      <c r="DQO816" s="304"/>
      <c r="DQP816" s="304"/>
      <c r="DQQ816" s="304"/>
      <c r="DQR816" s="304"/>
      <c r="DQS816" s="304"/>
      <c r="DQT816" s="304"/>
      <c r="DQU816" s="304"/>
      <c r="DQV816" s="304"/>
      <c r="DQW816" s="304"/>
      <c r="DQX816" s="304"/>
      <c r="DQY816" s="304"/>
      <c r="DQZ816" s="304"/>
      <c r="DRA816" s="304"/>
      <c r="DRB816" s="304"/>
      <c r="DRC816" s="304"/>
      <c r="DRD816" s="304"/>
      <c r="DRE816" s="304"/>
      <c r="DRF816" s="304"/>
      <c r="DRG816" s="304"/>
      <c r="DRH816" s="304"/>
      <c r="DRI816" s="304"/>
      <c r="DRJ816" s="304"/>
      <c r="DRK816" s="304"/>
      <c r="DRL816" s="304"/>
      <c r="DRM816" s="304"/>
      <c r="DRN816" s="304"/>
      <c r="DRO816" s="304"/>
      <c r="DRP816" s="304"/>
      <c r="DRQ816" s="304"/>
      <c r="DRR816" s="304"/>
      <c r="DRS816" s="304"/>
      <c r="DRT816" s="304"/>
      <c r="DRU816" s="304"/>
      <c r="DRV816" s="304"/>
      <c r="DRW816" s="304"/>
      <c r="DRX816" s="304"/>
      <c r="DRY816" s="304"/>
      <c r="DRZ816" s="304"/>
      <c r="DSA816" s="304"/>
      <c r="DSB816" s="304"/>
      <c r="DSC816" s="304"/>
      <c r="DSD816" s="304"/>
      <c r="DSE816" s="304"/>
      <c r="DSF816" s="304"/>
      <c r="DSG816" s="304"/>
      <c r="DSH816" s="304"/>
      <c r="DSI816" s="304"/>
      <c r="DSJ816" s="304"/>
      <c r="DSK816" s="304"/>
      <c r="DSL816" s="304"/>
      <c r="DSM816" s="304"/>
      <c r="DSN816" s="304"/>
      <c r="DSO816" s="304"/>
      <c r="DSP816" s="304"/>
      <c r="DSQ816" s="304"/>
      <c r="DSR816" s="304"/>
      <c r="DSS816" s="304"/>
      <c r="DST816" s="304"/>
      <c r="DSU816" s="304"/>
      <c r="DSV816" s="304"/>
      <c r="DSW816" s="304"/>
      <c r="DSX816" s="304"/>
      <c r="DSY816" s="304"/>
      <c r="DSZ816" s="304"/>
      <c r="DTA816" s="304"/>
      <c r="DTB816" s="304"/>
      <c r="DTC816" s="304"/>
      <c r="DTD816" s="304"/>
      <c r="DTE816" s="304"/>
      <c r="DTF816" s="304"/>
      <c r="DTG816" s="304"/>
      <c r="DTH816" s="304"/>
      <c r="DTI816" s="304"/>
      <c r="DTJ816" s="304"/>
      <c r="DTK816" s="304"/>
      <c r="DTL816" s="304"/>
      <c r="DTM816" s="304"/>
      <c r="DTN816" s="304"/>
      <c r="DTO816" s="304"/>
      <c r="DTP816" s="304"/>
      <c r="DTQ816" s="304"/>
      <c r="DTR816" s="304"/>
      <c r="DTS816" s="304"/>
      <c r="DTT816" s="304"/>
      <c r="DTU816" s="304"/>
      <c r="DTV816" s="304"/>
      <c r="DTW816" s="304"/>
      <c r="DTX816" s="304"/>
      <c r="DTY816" s="304"/>
      <c r="DTZ816" s="304"/>
      <c r="DUA816" s="304"/>
      <c r="DUB816" s="304"/>
      <c r="DUC816" s="304"/>
      <c r="DUD816" s="304"/>
      <c r="DUE816" s="304"/>
      <c r="DUF816" s="304"/>
      <c r="DUG816" s="304"/>
      <c r="DUH816" s="304"/>
      <c r="DUI816" s="304"/>
      <c r="DUJ816" s="304"/>
      <c r="DUK816" s="304"/>
      <c r="DUL816" s="304"/>
      <c r="DUM816" s="304"/>
      <c r="DUN816" s="304"/>
      <c r="DUO816" s="304"/>
      <c r="DUP816" s="304"/>
      <c r="DUQ816" s="304"/>
      <c r="DUR816" s="304"/>
      <c r="DUS816" s="304"/>
      <c r="DUT816" s="304"/>
      <c r="DUU816" s="304"/>
      <c r="DUV816" s="304"/>
      <c r="DUW816" s="304"/>
      <c r="DUX816" s="304"/>
      <c r="DUY816" s="304"/>
      <c r="DUZ816" s="304"/>
      <c r="DVA816" s="304"/>
      <c r="DVB816" s="304"/>
      <c r="DVC816" s="304"/>
      <c r="DVD816" s="304"/>
      <c r="DVE816" s="304"/>
      <c r="DVF816" s="304"/>
      <c r="DVG816" s="304"/>
      <c r="DVH816" s="304"/>
      <c r="DVI816" s="304"/>
      <c r="DVJ816" s="304"/>
      <c r="DVK816" s="304"/>
      <c r="DVL816" s="304"/>
      <c r="DVM816" s="304"/>
      <c r="DVN816" s="304"/>
      <c r="DVO816" s="304"/>
      <c r="DVP816" s="304"/>
      <c r="DVQ816" s="304"/>
      <c r="DVR816" s="304"/>
      <c r="DVS816" s="304"/>
      <c r="DVT816" s="304"/>
      <c r="DVU816" s="304"/>
      <c r="DVV816" s="304"/>
      <c r="DVW816" s="304"/>
      <c r="DVX816" s="304"/>
      <c r="DVY816" s="304"/>
      <c r="DVZ816" s="304"/>
      <c r="DWA816" s="304"/>
      <c r="DWB816" s="304"/>
      <c r="DWC816" s="304"/>
      <c r="DWD816" s="304"/>
      <c r="DWE816" s="304"/>
      <c r="DWF816" s="304"/>
      <c r="DWG816" s="304"/>
      <c r="DWH816" s="304"/>
      <c r="DWI816" s="304"/>
      <c r="DWJ816" s="304"/>
      <c r="DWK816" s="304"/>
      <c r="DWL816" s="304"/>
      <c r="DWM816" s="304"/>
      <c r="DWN816" s="304"/>
      <c r="DWO816" s="304"/>
      <c r="DWP816" s="304"/>
      <c r="DWQ816" s="304"/>
      <c r="DWR816" s="304"/>
      <c r="DWS816" s="304"/>
      <c r="DWT816" s="304"/>
      <c r="DWU816" s="304"/>
      <c r="DWV816" s="304"/>
      <c r="DWW816" s="304"/>
      <c r="DWX816" s="304"/>
      <c r="DWY816" s="304"/>
      <c r="DWZ816" s="304"/>
      <c r="DXA816" s="304"/>
      <c r="DXB816" s="304"/>
      <c r="DXC816" s="304"/>
      <c r="DXD816" s="304"/>
      <c r="DXE816" s="304"/>
      <c r="DXF816" s="304"/>
      <c r="DXG816" s="304"/>
      <c r="DXH816" s="304"/>
      <c r="DXI816" s="304"/>
      <c r="DXJ816" s="304"/>
      <c r="DXK816" s="304"/>
      <c r="DXL816" s="304"/>
      <c r="DXM816" s="304"/>
      <c r="DXN816" s="304"/>
      <c r="DXO816" s="304"/>
      <c r="DXP816" s="304"/>
      <c r="DXQ816" s="304"/>
      <c r="DXR816" s="304"/>
      <c r="DXS816" s="304"/>
      <c r="DXT816" s="304"/>
      <c r="DXU816" s="304"/>
      <c r="DXV816" s="304"/>
      <c r="DXW816" s="304"/>
      <c r="DXX816" s="304"/>
      <c r="DXY816" s="304"/>
      <c r="DXZ816" s="304"/>
      <c r="DYA816" s="304"/>
      <c r="DYB816" s="304"/>
      <c r="DYC816" s="304"/>
      <c r="DYD816" s="304"/>
      <c r="DYE816" s="304"/>
      <c r="DYF816" s="304"/>
      <c r="DYG816" s="304"/>
      <c r="DYH816" s="304"/>
      <c r="DYI816" s="304"/>
      <c r="DYJ816" s="304"/>
      <c r="DYK816" s="304"/>
      <c r="DYL816" s="304"/>
      <c r="DYM816" s="304"/>
      <c r="DYN816" s="304"/>
      <c r="DYO816" s="304"/>
      <c r="DYP816" s="304"/>
      <c r="DYQ816" s="304"/>
      <c r="DYR816" s="304"/>
      <c r="DYS816" s="304"/>
      <c r="DYT816" s="304"/>
      <c r="DYU816" s="304"/>
      <c r="DYV816" s="304"/>
      <c r="DYW816" s="304"/>
      <c r="DYX816" s="304"/>
      <c r="DYY816" s="304"/>
      <c r="DYZ816" s="304"/>
      <c r="DZA816" s="304"/>
      <c r="DZB816" s="304"/>
      <c r="DZC816" s="304"/>
      <c r="DZD816" s="304"/>
      <c r="DZE816" s="304"/>
      <c r="DZF816" s="304"/>
      <c r="DZG816" s="304"/>
      <c r="DZH816" s="304"/>
      <c r="DZI816" s="304"/>
      <c r="DZJ816" s="304"/>
      <c r="DZK816" s="304"/>
      <c r="DZL816" s="304"/>
      <c r="DZM816" s="304"/>
      <c r="DZN816" s="304"/>
      <c r="DZO816" s="304"/>
      <c r="DZP816" s="304"/>
      <c r="DZQ816" s="304"/>
      <c r="DZR816" s="304"/>
      <c r="DZS816" s="304"/>
      <c r="DZT816" s="304"/>
      <c r="DZU816" s="304"/>
      <c r="DZV816" s="304"/>
      <c r="DZW816" s="304"/>
      <c r="DZX816" s="304"/>
      <c r="DZY816" s="304"/>
      <c r="DZZ816" s="304"/>
      <c r="EAA816" s="304"/>
      <c r="EAB816" s="304"/>
      <c r="EAC816" s="304"/>
      <c r="EAD816" s="304"/>
      <c r="EAE816" s="304"/>
      <c r="EAF816" s="304"/>
      <c r="EAG816" s="304"/>
      <c r="EAH816" s="304"/>
      <c r="EAI816" s="304"/>
      <c r="EAJ816" s="304"/>
      <c r="EAK816" s="304"/>
      <c r="EAL816" s="304"/>
      <c r="EAM816" s="304"/>
      <c r="EAN816" s="304"/>
      <c r="EAO816" s="304"/>
      <c r="EAP816" s="304"/>
      <c r="EAQ816" s="304"/>
      <c r="EAR816" s="304"/>
      <c r="EAS816" s="304"/>
      <c r="EAT816" s="304"/>
      <c r="EAU816" s="304"/>
      <c r="EAV816" s="304"/>
      <c r="EAW816" s="304"/>
      <c r="EAX816" s="304"/>
      <c r="EAY816" s="304"/>
      <c r="EAZ816" s="304"/>
      <c r="EBA816" s="304"/>
      <c r="EBB816" s="304"/>
      <c r="EBC816" s="304"/>
      <c r="EBD816" s="304"/>
      <c r="EBE816" s="304"/>
      <c r="EBF816" s="304"/>
      <c r="EBG816" s="304"/>
      <c r="EBH816" s="304"/>
      <c r="EBI816" s="304"/>
      <c r="EBJ816" s="304"/>
      <c r="EBK816" s="304"/>
      <c r="EBL816" s="304"/>
      <c r="EBM816" s="304"/>
      <c r="EBN816" s="304"/>
      <c r="EBO816" s="304"/>
      <c r="EBP816" s="304"/>
      <c r="EBQ816" s="304"/>
      <c r="EBR816" s="304"/>
      <c r="EBS816" s="304"/>
      <c r="EBT816" s="304"/>
      <c r="EBU816" s="304"/>
      <c r="EBV816" s="304"/>
      <c r="EBW816" s="304"/>
      <c r="EBX816" s="304"/>
      <c r="EBY816" s="304"/>
      <c r="EBZ816" s="304"/>
      <c r="ECA816" s="304"/>
      <c r="ECB816" s="304"/>
      <c r="ECC816" s="304"/>
      <c r="ECD816" s="304"/>
      <c r="ECE816" s="304"/>
      <c r="ECF816" s="304"/>
      <c r="ECG816" s="304"/>
      <c r="ECH816" s="304"/>
      <c r="ECI816" s="304"/>
      <c r="ECJ816" s="304"/>
      <c r="ECK816" s="304"/>
      <c r="ECL816" s="304"/>
      <c r="ECM816" s="304"/>
      <c r="ECN816" s="304"/>
      <c r="ECO816" s="304"/>
      <c r="ECP816" s="304"/>
      <c r="ECQ816" s="304"/>
      <c r="ECR816" s="304"/>
      <c r="ECS816" s="304"/>
      <c r="ECT816" s="304"/>
      <c r="ECU816" s="304"/>
      <c r="ECV816" s="304"/>
      <c r="ECW816" s="304"/>
      <c r="ECX816" s="304"/>
      <c r="ECY816" s="304"/>
      <c r="ECZ816" s="304"/>
      <c r="EDA816" s="304"/>
      <c r="EDB816" s="304"/>
      <c r="EDC816" s="304"/>
      <c r="EDD816" s="304"/>
      <c r="EDE816" s="304"/>
      <c r="EDF816" s="304"/>
      <c r="EDG816" s="304"/>
      <c r="EDH816" s="304"/>
      <c r="EDI816" s="304"/>
      <c r="EDJ816" s="304"/>
      <c r="EDK816" s="304"/>
      <c r="EDL816" s="304"/>
      <c r="EDM816" s="304"/>
      <c r="EDN816" s="304"/>
      <c r="EDO816" s="304"/>
      <c r="EDP816" s="304"/>
      <c r="EDQ816" s="304"/>
      <c r="EDR816" s="304"/>
      <c r="EDS816" s="304"/>
      <c r="EDT816" s="304"/>
      <c r="EDU816" s="304"/>
      <c r="EDV816" s="304"/>
      <c r="EDW816" s="304"/>
      <c r="EDX816" s="304"/>
      <c r="EDY816" s="304"/>
      <c r="EDZ816" s="304"/>
      <c r="EEA816" s="304"/>
      <c r="EEB816" s="304"/>
      <c r="EEC816" s="304"/>
      <c r="EED816" s="304"/>
      <c r="EEE816" s="304"/>
      <c r="EEF816" s="304"/>
      <c r="EEG816" s="304"/>
      <c r="EEH816" s="304"/>
      <c r="EEI816" s="304"/>
      <c r="EEJ816" s="304"/>
      <c r="EEK816" s="304"/>
      <c r="EEL816" s="304"/>
      <c r="EEM816" s="304"/>
      <c r="EEN816" s="304"/>
      <c r="EEO816" s="304"/>
      <c r="EEP816" s="304"/>
      <c r="EEQ816" s="304"/>
      <c r="EER816" s="304"/>
      <c r="EES816" s="304"/>
      <c r="EET816" s="304"/>
      <c r="EEU816" s="304"/>
      <c r="EEV816" s="304"/>
      <c r="EEW816" s="304"/>
      <c r="EEX816" s="304"/>
      <c r="EEY816" s="304"/>
      <c r="EEZ816" s="304"/>
      <c r="EFA816" s="304"/>
      <c r="EFB816" s="304"/>
      <c r="EFC816" s="304"/>
      <c r="EFD816" s="304"/>
      <c r="EFE816" s="304"/>
      <c r="EFF816" s="304"/>
      <c r="EFG816" s="304"/>
      <c r="EFH816" s="304"/>
      <c r="EFI816" s="304"/>
      <c r="EFJ816" s="304"/>
      <c r="EFK816" s="304"/>
      <c r="EFL816" s="304"/>
      <c r="EFM816" s="304"/>
      <c r="EFN816" s="304"/>
      <c r="EFO816" s="304"/>
      <c r="EFP816" s="304"/>
      <c r="EFQ816" s="304"/>
      <c r="EFR816" s="304"/>
      <c r="EFS816" s="304"/>
      <c r="EFT816" s="304"/>
      <c r="EFU816" s="304"/>
      <c r="EFV816" s="304"/>
      <c r="EFW816" s="304"/>
      <c r="EFX816" s="304"/>
      <c r="EFY816" s="304"/>
      <c r="EFZ816" s="304"/>
      <c r="EGA816" s="304"/>
      <c r="EGB816" s="304"/>
      <c r="EGC816" s="304"/>
      <c r="EGD816" s="304"/>
      <c r="EGE816" s="304"/>
      <c r="EGF816" s="304"/>
      <c r="EGG816" s="304"/>
      <c r="EGH816" s="304"/>
      <c r="EGI816" s="304"/>
      <c r="EGJ816" s="304"/>
      <c r="EGK816" s="304"/>
      <c r="EGL816" s="304"/>
      <c r="EGM816" s="304"/>
      <c r="EGN816" s="304"/>
      <c r="EGO816" s="304"/>
      <c r="EGP816" s="304"/>
      <c r="EGQ816" s="304"/>
      <c r="EGR816" s="304"/>
      <c r="EGS816" s="304"/>
      <c r="EGT816" s="304"/>
      <c r="EGU816" s="304"/>
      <c r="EGV816" s="304"/>
      <c r="EGW816" s="304"/>
      <c r="EGX816" s="304"/>
      <c r="EGY816" s="304"/>
      <c r="EGZ816" s="304"/>
      <c r="EHA816" s="304"/>
      <c r="EHB816" s="304"/>
      <c r="EHC816" s="304"/>
      <c r="EHD816" s="304"/>
      <c r="EHE816" s="304"/>
      <c r="EHF816" s="304"/>
      <c r="EHG816" s="304"/>
      <c r="EHH816" s="304"/>
      <c r="EHI816" s="304"/>
      <c r="EHJ816" s="304"/>
      <c r="EHK816" s="304"/>
      <c r="EHL816" s="304"/>
      <c r="EHM816" s="304"/>
      <c r="EHN816" s="304"/>
      <c r="EHO816" s="304"/>
      <c r="EHP816" s="304"/>
      <c r="EHQ816" s="304"/>
      <c r="EHR816" s="304"/>
      <c r="EHS816" s="304"/>
      <c r="EHT816" s="304"/>
      <c r="EHU816" s="304"/>
      <c r="EHV816" s="304"/>
      <c r="EHW816" s="304"/>
      <c r="EHX816" s="304"/>
      <c r="EHY816" s="304"/>
      <c r="EHZ816" s="304"/>
      <c r="EIA816" s="304"/>
      <c r="EIB816" s="304"/>
      <c r="EIC816" s="304"/>
      <c r="EID816" s="304"/>
      <c r="EIE816" s="304"/>
      <c r="EIF816" s="304"/>
      <c r="EIG816" s="304"/>
      <c r="EIH816" s="304"/>
      <c r="EII816" s="304"/>
      <c r="EIJ816" s="304"/>
      <c r="EIK816" s="304"/>
      <c r="EIL816" s="304"/>
      <c r="EIM816" s="304"/>
      <c r="EIN816" s="304"/>
      <c r="EIO816" s="304"/>
      <c r="EIP816" s="304"/>
      <c r="EIQ816" s="304"/>
      <c r="EIR816" s="304"/>
      <c r="EIS816" s="304"/>
      <c r="EIT816" s="304"/>
      <c r="EIU816" s="304"/>
      <c r="EIV816" s="304"/>
      <c r="EIW816" s="304"/>
      <c r="EIX816" s="304"/>
      <c r="EIY816" s="304"/>
      <c r="EIZ816" s="304"/>
      <c r="EJA816" s="304"/>
      <c r="EJB816" s="304"/>
      <c r="EJC816" s="304"/>
      <c r="EJD816" s="304"/>
      <c r="EJE816" s="304"/>
      <c r="EJF816" s="304"/>
      <c r="EJG816" s="304"/>
      <c r="EJH816" s="304"/>
      <c r="EJI816" s="304"/>
      <c r="EJJ816" s="304"/>
      <c r="EJK816" s="304"/>
      <c r="EJL816" s="304"/>
      <c r="EJM816" s="304"/>
      <c r="EJN816" s="304"/>
      <c r="EJO816" s="304"/>
      <c r="EJP816" s="304"/>
      <c r="EJQ816" s="304"/>
      <c r="EJR816" s="304"/>
      <c r="EJS816" s="304"/>
      <c r="EJT816" s="304"/>
      <c r="EJU816" s="304"/>
      <c r="EJV816" s="304"/>
      <c r="EJW816" s="304"/>
      <c r="EJX816" s="304"/>
      <c r="EJY816" s="304"/>
      <c r="EJZ816" s="304"/>
      <c r="EKA816" s="304"/>
      <c r="EKB816" s="304"/>
      <c r="EKC816" s="304"/>
      <c r="EKD816" s="304"/>
      <c r="EKE816" s="304"/>
      <c r="EKF816" s="304"/>
      <c r="EKG816" s="304"/>
      <c r="EKH816" s="304"/>
      <c r="EKI816" s="304"/>
      <c r="EKJ816" s="304"/>
      <c r="EKK816" s="304"/>
      <c r="EKL816" s="304"/>
      <c r="EKM816" s="304"/>
      <c r="EKN816" s="304"/>
      <c r="EKO816" s="304"/>
      <c r="EKP816" s="304"/>
      <c r="EKQ816" s="304"/>
      <c r="EKR816" s="304"/>
      <c r="EKS816" s="304"/>
      <c r="EKT816" s="304"/>
      <c r="EKU816" s="304"/>
      <c r="EKV816" s="304"/>
      <c r="EKW816" s="304"/>
      <c r="EKX816" s="304"/>
      <c r="EKY816" s="304"/>
      <c r="EKZ816" s="304"/>
      <c r="ELA816" s="304"/>
      <c r="ELB816" s="304"/>
      <c r="ELC816" s="304"/>
      <c r="ELD816" s="304"/>
      <c r="ELE816" s="304"/>
      <c r="ELF816" s="304"/>
      <c r="ELG816" s="304"/>
      <c r="ELH816" s="304"/>
      <c r="ELI816" s="304"/>
      <c r="ELJ816" s="304"/>
      <c r="ELK816" s="304"/>
      <c r="ELL816" s="304"/>
      <c r="ELM816" s="304"/>
      <c r="ELN816" s="304"/>
      <c r="ELO816" s="304"/>
      <c r="ELP816" s="304"/>
      <c r="ELQ816" s="304"/>
      <c r="ELR816" s="304"/>
      <c r="ELS816" s="304"/>
      <c r="ELT816" s="304"/>
      <c r="ELU816" s="304"/>
    </row>
    <row r="817" spans="2:341 1271:3713" s="279" customFormat="1">
      <c r="B817" s="305" t="s">
        <v>777</v>
      </c>
      <c r="C817" s="521">
        <v>9.2299999999999993E-2</v>
      </c>
      <c r="D817" s="167" t="s">
        <v>784</v>
      </c>
      <c r="E817" s="167" t="s">
        <v>756</v>
      </c>
      <c r="S817" s="421"/>
      <c r="T817" s="453"/>
      <c r="U817" s="304"/>
      <c r="V817" s="304"/>
      <c r="W817" s="304"/>
      <c r="X817" s="304"/>
      <c r="Y817" s="304"/>
      <c r="Z817" s="304"/>
      <c r="AA817" s="304"/>
      <c r="AB817" s="304"/>
      <c r="AC817" s="304"/>
      <c r="AD817" s="304"/>
      <c r="AE817" s="304"/>
      <c r="AF817" s="304"/>
      <c r="AG817" s="304"/>
      <c r="AH817" s="304"/>
      <c r="AI817" s="304"/>
      <c r="AJ817" s="304"/>
      <c r="AK817" s="304"/>
      <c r="AL817" s="304"/>
      <c r="AM817" s="304"/>
      <c r="AN817" s="304"/>
      <c r="AO817" s="304"/>
      <c r="AP817" s="304"/>
      <c r="AQ817" s="304"/>
      <c r="AR817" s="304"/>
      <c r="AS817" s="304"/>
      <c r="AT817" s="304"/>
      <c r="AU817" s="304"/>
      <c r="AV817" s="304"/>
      <c r="AW817" s="304"/>
      <c r="AX817" s="304"/>
      <c r="AY817" s="304"/>
      <c r="AZ817" s="304"/>
      <c r="BA817" s="304"/>
      <c r="BB817" s="304"/>
      <c r="BC817" s="304"/>
      <c r="BD817" s="304"/>
      <c r="BE817" s="304"/>
      <c r="BF817" s="304"/>
      <c r="BG817" s="304"/>
      <c r="BH817" s="304"/>
      <c r="BI817" s="304"/>
      <c r="BJ817" s="304"/>
      <c r="BK817" s="304"/>
      <c r="BL817" s="304"/>
      <c r="BM817" s="304"/>
      <c r="BN817" s="304"/>
      <c r="BO817" s="304"/>
      <c r="BP817" s="304"/>
      <c r="BQ817" s="304"/>
      <c r="BR817" s="304"/>
      <c r="BS817" s="304"/>
      <c r="BT817" s="304"/>
      <c r="BU817" s="304"/>
      <c r="BV817" s="304"/>
      <c r="BW817" s="304"/>
      <c r="BX817" s="304"/>
      <c r="BY817" s="304"/>
      <c r="BZ817" s="304"/>
      <c r="CA817" s="304"/>
      <c r="CB817" s="304"/>
      <c r="CC817" s="304"/>
      <c r="CD817" s="304"/>
      <c r="CE817" s="304"/>
      <c r="CF817" s="304"/>
      <c r="CG817" s="304"/>
      <c r="CH817" s="304"/>
      <c r="CI817" s="304"/>
      <c r="CJ817" s="304"/>
      <c r="CK817" s="304"/>
      <c r="CL817" s="304"/>
      <c r="CM817" s="304"/>
      <c r="CN817" s="304"/>
      <c r="CO817" s="304"/>
      <c r="CP817" s="304"/>
      <c r="CQ817" s="304"/>
      <c r="CR817" s="304"/>
      <c r="CS817" s="304"/>
      <c r="CT817" s="304"/>
      <c r="CU817" s="304"/>
      <c r="CV817" s="304"/>
      <c r="CW817" s="304"/>
      <c r="CX817" s="304"/>
      <c r="CY817" s="304"/>
      <c r="CZ817" s="304"/>
      <c r="DA817" s="304"/>
      <c r="DB817" s="304"/>
      <c r="DC817" s="304"/>
      <c r="DD817" s="304"/>
      <c r="DE817" s="304"/>
      <c r="DF817" s="304"/>
      <c r="DG817" s="304"/>
      <c r="DH817" s="304"/>
      <c r="DI817" s="304"/>
      <c r="DJ817" s="304"/>
      <c r="DK817" s="304"/>
      <c r="DL817" s="304"/>
      <c r="DM817" s="304"/>
      <c r="DN817" s="304"/>
      <c r="DO817" s="304"/>
      <c r="DP817" s="304"/>
      <c r="DQ817" s="304"/>
      <c r="DR817" s="304"/>
      <c r="DS817" s="304"/>
      <c r="DT817" s="304"/>
      <c r="DU817" s="304"/>
      <c r="DV817" s="304"/>
      <c r="DW817" s="304"/>
      <c r="DX817" s="304"/>
      <c r="DY817" s="304"/>
      <c r="DZ817" s="304"/>
      <c r="EA817" s="304"/>
      <c r="EB817" s="304"/>
      <c r="EC817" s="304"/>
      <c r="ED817" s="304"/>
      <c r="EE817" s="304"/>
      <c r="EF817" s="304"/>
      <c r="EG817" s="304"/>
      <c r="EH817" s="304"/>
      <c r="EI817" s="304"/>
      <c r="EJ817" s="304"/>
      <c r="EK817" s="304"/>
      <c r="EL817" s="304"/>
      <c r="EM817" s="304"/>
      <c r="EN817" s="304"/>
      <c r="EO817" s="304"/>
      <c r="EP817" s="304"/>
      <c r="EQ817" s="304"/>
      <c r="ER817" s="304"/>
      <c r="ES817" s="304"/>
      <c r="ET817" s="304"/>
      <c r="EU817" s="304"/>
      <c r="EV817" s="304"/>
      <c r="EW817" s="304"/>
      <c r="EX817" s="304"/>
      <c r="EY817" s="304"/>
      <c r="EZ817" s="304"/>
      <c r="FA817" s="304"/>
      <c r="FB817" s="304"/>
      <c r="FC817" s="304"/>
      <c r="FD817" s="304"/>
      <c r="FE817" s="304"/>
      <c r="FF817" s="304"/>
      <c r="FG817" s="304"/>
      <c r="FH817" s="304"/>
      <c r="FI817" s="304"/>
      <c r="FJ817" s="304"/>
      <c r="FK817" s="304"/>
      <c r="FL817" s="304"/>
      <c r="FM817" s="304"/>
      <c r="FN817" s="304"/>
      <c r="FO817" s="304"/>
      <c r="FP817" s="304"/>
      <c r="FQ817" s="304"/>
      <c r="FR817" s="304"/>
      <c r="FS817" s="304"/>
      <c r="FT817" s="304"/>
      <c r="FU817" s="304"/>
      <c r="FV817" s="304"/>
      <c r="FW817" s="304"/>
      <c r="FX817" s="304"/>
      <c r="FY817" s="304"/>
      <c r="FZ817" s="304"/>
      <c r="GA817" s="304"/>
      <c r="GB817" s="304"/>
      <c r="GC817" s="304"/>
      <c r="GD817" s="304"/>
      <c r="GE817" s="304"/>
      <c r="GF817" s="304"/>
      <c r="GG817" s="304"/>
      <c r="GH817" s="304"/>
      <c r="GI817" s="304"/>
      <c r="GJ817" s="304"/>
      <c r="GK817" s="304"/>
      <c r="GL817" s="304"/>
      <c r="GM817" s="304"/>
      <c r="GN817" s="304"/>
      <c r="GO817" s="304"/>
      <c r="GP817" s="304"/>
      <c r="GQ817" s="304"/>
      <c r="GR817" s="304"/>
      <c r="GS817" s="304"/>
      <c r="GT817" s="304"/>
      <c r="GU817" s="304"/>
      <c r="GV817" s="304"/>
      <c r="GW817" s="304"/>
      <c r="GX817" s="304"/>
      <c r="GY817" s="304"/>
      <c r="GZ817" s="304"/>
      <c r="HA817" s="304"/>
      <c r="HB817" s="304"/>
      <c r="HC817" s="304"/>
      <c r="HD817" s="304"/>
      <c r="HE817" s="304"/>
      <c r="HF817" s="304"/>
      <c r="HG817" s="304"/>
      <c r="HH817" s="304"/>
      <c r="HI817" s="304"/>
      <c r="HJ817" s="304"/>
      <c r="HK817" s="304"/>
      <c r="HL817" s="304"/>
      <c r="HM817" s="304"/>
      <c r="HN817" s="304"/>
      <c r="HO817" s="304"/>
      <c r="HP817" s="304"/>
      <c r="HQ817" s="304"/>
      <c r="HR817" s="304"/>
      <c r="HS817" s="304"/>
      <c r="HT817" s="304"/>
      <c r="HU817" s="304"/>
      <c r="HV817" s="304"/>
      <c r="HW817" s="304"/>
      <c r="HX817" s="304"/>
      <c r="HY817" s="304"/>
      <c r="HZ817" s="304"/>
      <c r="IA817" s="304"/>
      <c r="IB817" s="304"/>
      <c r="IC817" s="304"/>
      <c r="ID817" s="304"/>
      <c r="IE817" s="304"/>
      <c r="IF817" s="304"/>
      <c r="IG817" s="304"/>
      <c r="IH817" s="304"/>
      <c r="II817" s="304"/>
      <c r="IJ817" s="304"/>
      <c r="IK817" s="304"/>
      <c r="IL817" s="304"/>
      <c r="IM817" s="304"/>
      <c r="IN817" s="304"/>
      <c r="IO817" s="304"/>
      <c r="IP817" s="304"/>
      <c r="IQ817" s="304"/>
      <c r="IR817" s="304"/>
      <c r="IS817" s="304"/>
      <c r="IT817" s="304"/>
      <c r="IU817" s="304"/>
      <c r="IV817" s="304"/>
      <c r="IW817" s="304"/>
      <c r="IX817" s="304"/>
      <c r="IY817" s="304"/>
      <c r="IZ817" s="304"/>
      <c r="JA817" s="304"/>
      <c r="JB817" s="304"/>
      <c r="JC817" s="304"/>
      <c r="JD817" s="304"/>
      <c r="JE817" s="304"/>
      <c r="JF817" s="304"/>
      <c r="JG817" s="304"/>
      <c r="JH817" s="304"/>
      <c r="JI817" s="304"/>
      <c r="JJ817" s="304"/>
      <c r="JK817" s="304"/>
      <c r="JL817" s="304"/>
      <c r="JM817" s="304"/>
      <c r="JN817" s="304"/>
      <c r="JO817" s="304"/>
      <c r="JP817" s="304"/>
      <c r="JQ817" s="304"/>
      <c r="JR817" s="304"/>
      <c r="JS817" s="304"/>
      <c r="JT817" s="304"/>
      <c r="JU817" s="304"/>
      <c r="JV817" s="304"/>
      <c r="JW817" s="304"/>
      <c r="JX817" s="304"/>
      <c r="JY817" s="304"/>
      <c r="JZ817" s="304"/>
      <c r="KA817" s="304"/>
      <c r="KB817" s="304"/>
      <c r="KC817" s="304"/>
      <c r="KD817" s="304"/>
      <c r="KE817" s="304"/>
      <c r="KF817" s="304"/>
      <c r="KG817" s="304"/>
      <c r="KH817" s="304"/>
      <c r="KI817" s="304"/>
      <c r="KJ817" s="304"/>
      <c r="KK817" s="304"/>
      <c r="KL817" s="304"/>
      <c r="KM817" s="304"/>
      <c r="KN817" s="304"/>
      <c r="KO817" s="304"/>
      <c r="KP817" s="304"/>
      <c r="KQ817" s="304"/>
      <c r="KR817" s="304"/>
      <c r="KS817" s="304"/>
      <c r="KT817" s="304"/>
      <c r="KU817" s="304"/>
      <c r="KV817" s="304"/>
      <c r="KW817" s="304"/>
      <c r="KX817" s="304"/>
      <c r="KY817" s="304"/>
      <c r="KZ817" s="304"/>
      <c r="LA817" s="304"/>
      <c r="LB817" s="304"/>
      <c r="LC817" s="304"/>
      <c r="LD817" s="304"/>
      <c r="LE817" s="304"/>
      <c r="LF817" s="304"/>
      <c r="LG817" s="304"/>
      <c r="LH817" s="304"/>
      <c r="LI817" s="304"/>
      <c r="LJ817" s="304"/>
      <c r="LK817" s="304"/>
      <c r="LL817" s="304"/>
      <c r="LM817" s="304"/>
      <c r="LN817" s="304"/>
      <c r="LO817" s="304"/>
      <c r="LP817" s="304"/>
      <c r="LQ817" s="304"/>
      <c r="LR817" s="304"/>
      <c r="LS817" s="304"/>
      <c r="LT817" s="304"/>
      <c r="LU817" s="304"/>
      <c r="LV817" s="304"/>
      <c r="LW817" s="304"/>
      <c r="LX817" s="304"/>
      <c r="LY817" s="304"/>
      <c r="LZ817" s="304"/>
      <c r="MA817" s="304"/>
      <c r="MB817" s="304"/>
      <c r="MC817" s="304"/>
      <c r="AVW817" s="304"/>
      <c r="AVX817" s="304"/>
      <c r="AVY817" s="304"/>
      <c r="AVZ817" s="304"/>
      <c r="AWA817" s="304"/>
      <c r="AWB817" s="304"/>
      <c r="AWC817" s="304"/>
      <c r="AWD817" s="304"/>
      <c r="AWE817" s="304"/>
      <c r="AWF817" s="304"/>
      <c r="AWG817" s="304"/>
      <c r="AWH817" s="304"/>
      <c r="AWI817" s="304"/>
      <c r="AWJ817" s="304"/>
      <c r="AWK817" s="304"/>
      <c r="AWL817" s="304"/>
      <c r="AWM817" s="304"/>
      <c r="AWN817" s="304"/>
      <c r="AWO817" s="304"/>
      <c r="AWP817" s="304"/>
      <c r="AWQ817" s="304"/>
      <c r="AWR817" s="304"/>
      <c r="AWS817" s="304"/>
      <c r="AWT817" s="304"/>
      <c r="AWU817" s="304"/>
      <c r="AWV817" s="304"/>
      <c r="AWW817" s="304"/>
      <c r="AWX817" s="304"/>
      <c r="AWY817" s="304"/>
      <c r="AWZ817" s="304"/>
      <c r="AXA817" s="304"/>
      <c r="AXB817" s="304"/>
      <c r="AXC817" s="304"/>
      <c r="AXD817" s="304"/>
      <c r="AXE817" s="304"/>
      <c r="AXF817" s="304"/>
      <c r="AXG817" s="304"/>
      <c r="AXH817" s="304"/>
      <c r="AXI817" s="304"/>
      <c r="AXJ817" s="304"/>
      <c r="AXK817" s="304"/>
      <c r="AXL817" s="304"/>
      <c r="AXM817" s="304"/>
      <c r="AXN817" s="304"/>
      <c r="AXO817" s="304"/>
      <c r="AXP817" s="304"/>
      <c r="AXQ817" s="304"/>
      <c r="AXR817" s="304"/>
      <c r="AXS817" s="304"/>
      <c r="AXT817" s="304"/>
      <c r="AXU817" s="304"/>
      <c r="AXV817" s="304"/>
      <c r="AXW817" s="304"/>
      <c r="AXX817" s="304"/>
      <c r="AXY817" s="304"/>
      <c r="AXZ817" s="304"/>
      <c r="AYA817" s="304"/>
      <c r="AYB817" s="304"/>
      <c r="AYC817" s="304"/>
      <c r="AYD817" s="304"/>
      <c r="AYE817" s="304"/>
      <c r="AYF817" s="304"/>
      <c r="AYG817" s="304"/>
      <c r="AYH817" s="304"/>
      <c r="AYI817" s="304"/>
      <c r="AYJ817" s="304"/>
      <c r="AYK817" s="304"/>
      <c r="AYL817" s="304"/>
      <c r="AYM817" s="304"/>
      <c r="AYN817" s="304"/>
      <c r="AYO817" s="304"/>
      <c r="AYP817" s="304"/>
      <c r="AYQ817" s="304"/>
      <c r="AYR817" s="304"/>
      <c r="AYS817" s="304"/>
      <c r="AYT817" s="304"/>
      <c r="AYU817" s="304"/>
      <c r="AYV817" s="304"/>
      <c r="AYW817" s="304"/>
      <c r="AYX817" s="304"/>
      <c r="AYY817" s="304"/>
      <c r="AYZ817" s="304"/>
      <c r="AZA817" s="304"/>
      <c r="AZB817" s="304"/>
      <c r="AZC817" s="304"/>
      <c r="AZD817" s="304"/>
      <c r="AZE817" s="304"/>
      <c r="AZF817" s="304"/>
      <c r="AZG817" s="304"/>
      <c r="AZH817" s="304"/>
      <c r="AZI817" s="304"/>
      <c r="AZJ817" s="304"/>
      <c r="AZK817" s="304"/>
      <c r="AZL817" s="304"/>
      <c r="AZM817" s="304"/>
      <c r="AZN817" s="304"/>
      <c r="AZO817" s="304"/>
      <c r="AZP817" s="304"/>
      <c r="AZQ817" s="304"/>
      <c r="AZR817" s="304"/>
      <c r="AZS817" s="304"/>
      <c r="AZT817" s="304"/>
      <c r="AZU817" s="304"/>
      <c r="AZV817" s="304"/>
      <c r="AZW817" s="304"/>
      <c r="AZX817" s="304"/>
      <c r="AZY817" s="304"/>
      <c r="AZZ817" s="304"/>
      <c r="BAA817" s="304"/>
      <c r="BAB817" s="304"/>
      <c r="BAC817" s="304"/>
      <c r="BAD817" s="304"/>
      <c r="BAE817" s="304"/>
      <c r="BAF817" s="304"/>
      <c r="BAG817" s="304"/>
      <c r="BAH817" s="304"/>
      <c r="BAI817" s="304"/>
      <c r="BAJ817" s="304"/>
      <c r="BAK817" s="304"/>
      <c r="BAL817" s="304"/>
      <c r="BAM817" s="304"/>
      <c r="BAN817" s="304"/>
      <c r="BAO817" s="304"/>
      <c r="BAP817" s="304"/>
      <c r="BAQ817" s="304"/>
      <c r="BAR817" s="304"/>
      <c r="BAS817" s="304"/>
      <c r="BAT817" s="304"/>
      <c r="BAU817" s="304"/>
      <c r="BAV817" s="304"/>
      <c r="BAW817" s="304"/>
      <c r="BAX817" s="304"/>
      <c r="BAY817" s="304"/>
      <c r="BAZ817" s="304"/>
      <c r="BBA817" s="304"/>
      <c r="BBB817" s="304"/>
      <c r="BBC817" s="304"/>
      <c r="BBD817" s="304"/>
      <c r="BBE817" s="304"/>
      <c r="BBF817" s="304"/>
      <c r="BBG817" s="304"/>
      <c r="BBH817" s="304"/>
      <c r="BBI817" s="304"/>
      <c r="BBJ817" s="304"/>
      <c r="BBK817" s="304"/>
      <c r="BBL817" s="304"/>
      <c r="BBM817" s="304"/>
      <c r="BBN817" s="304"/>
      <c r="BBO817" s="304"/>
      <c r="BBP817" s="304"/>
      <c r="BBQ817" s="304"/>
      <c r="BBR817" s="304"/>
      <c r="BBS817" s="304"/>
      <c r="BBT817" s="304"/>
      <c r="BBU817" s="304"/>
      <c r="BBV817" s="304"/>
      <c r="BBW817" s="304"/>
      <c r="BBX817" s="304"/>
      <c r="BBY817" s="304"/>
      <c r="BBZ817" s="304"/>
      <c r="BCA817" s="304"/>
      <c r="BCB817" s="304"/>
      <c r="BCC817" s="304"/>
      <c r="BCD817" s="304"/>
      <c r="BCE817" s="304"/>
      <c r="BCF817" s="304"/>
      <c r="BCG817" s="304"/>
      <c r="BCH817" s="304"/>
      <c r="BCI817" s="304"/>
      <c r="BCJ817" s="304"/>
      <c r="BCK817" s="304"/>
      <c r="BCL817" s="304"/>
      <c r="BCM817" s="304"/>
      <c r="BCN817" s="304"/>
      <c r="BCO817" s="304"/>
      <c r="BCP817" s="304"/>
      <c r="BCQ817" s="304"/>
      <c r="BCR817" s="304"/>
      <c r="BCS817" s="304"/>
      <c r="BCT817" s="304"/>
      <c r="BCU817" s="304"/>
      <c r="BCV817" s="304"/>
      <c r="BCW817" s="304"/>
      <c r="BCX817" s="304"/>
      <c r="BCY817" s="304"/>
      <c r="BCZ817" s="304"/>
      <c r="BDA817" s="304"/>
      <c r="BDB817" s="304"/>
      <c r="BDC817" s="304"/>
      <c r="BDD817" s="304"/>
      <c r="BDE817" s="304"/>
      <c r="BDF817" s="304"/>
      <c r="BDG817" s="304"/>
      <c r="BDH817" s="304"/>
      <c r="BDI817" s="304"/>
      <c r="BDJ817" s="304"/>
      <c r="BDK817" s="304"/>
      <c r="BDL817" s="304"/>
      <c r="BDM817" s="304"/>
      <c r="BDN817" s="304"/>
      <c r="BDO817" s="304"/>
      <c r="BDP817" s="304"/>
      <c r="BDQ817" s="304"/>
      <c r="BDR817" s="304"/>
      <c r="BDS817" s="304"/>
      <c r="BDT817" s="304"/>
      <c r="BDU817" s="304"/>
      <c r="BDV817" s="304"/>
      <c r="BDW817" s="304"/>
      <c r="BDX817" s="304"/>
      <c r="BDY817" s="304"/>
      <c r="BDZ817" s="304"/>
      <c r="BEA817" s="304"/>
      <c r="BEB817" s="304"/>
      <c r="BEC817" s="304"/>
      <c r="BED817" s="304"/>
      <c r="BEE817" s="304"/>
      <c r="BEF817" s="304"/>
      <c r="BEG817" s="304"/>
      <c r="BEH817" s="304"/>
      <c r="BEI817" s="304"/>
      <c r="BEJ817" s="304"/>
      <c r="BEK817" s="304"/>
      <c r="BEL817" s="304"/>
      <c r="BEM817" s="304"/>
      <c r="BEN817" s="304"/>
      <c r="BEO817" s="304"/>
      <c r="BEP817" s="304"/>
      <c r="BEQ817" s="304"/>
      <c r="BER817" s="304"/>
      <c r="BES817" s="304"/>
      <c r="BET817" s="304"/>
      <c r="BEU817" s="304"/>
      <c r="BEV817" s="304"/>
      <c r="BEW817" s="304"/>
      <c r="BEX817" s="304"/>
      <c r="BEY817" s="304"/>
      <c r="BEZ817" s="304"/>
      <c r="BFA817" s="304"/>
      <c r="BFB817" s="304"/>
      <c r="BFC817" s="304"/>
      <c r="BFD817" s="304"/>
      <c r="BFE817" s="304"/>
      <c r="BFF817" s="304"/>
      <c r="BFG817" s="304"/>
      <c r="BFH817" s="304"/>
      <c r="BFI817" s="304"/>
      <c r="BFJ817" s="304"/>
      <c r="BFK817" s="304"/>
      <c r="BFL817" s="304"/>
      <c r="BFM817" s="304"/>
      <c r="BFN817" s="304"/>
      <c r="BFO817" s="304"/>
      <c r="BFP817" s="304"/>
      <c r="BFQ817" s="304"/>
      <c r="BFR817" s="304"/>
      <c r="BFS817" s="304"/>
      <c r="BFT817" s="304"/>
      <c r="BFU817" s="304"/>
      <c r="BFV817" s="304"/>
      <c r="BFW817" s="304"/>
      <c r="BFX817" s="304"/>
      <c r="BFY817" s="304"/>
      <c r="BFZ817" s="304"/>
      <c r="BGA817" s="304"/>
      <c r="BGB817" s="304"/>
      <c r="BGC817" s="304"/>
      <c r="BGD817" s="304"/>
      <c r="BGE817" s="304"/>
      <c r="BGF817" s="304"/>
      <c r="BGG817" s="304"/>
      <c r="BGH817" s="304"/>
      <c r="BGI817" s="304"/>
      <c r="BGJ817" s="304"/>
      <c r="BGK817" s="304"/>
      <c r="BGL817" s="304"/>
      <c r="BGM817" s="304"/>
      <c r="BGN817" s="304"/>
      <c r="BGO817" s="304"/>
      <c r="BGP817" s="304"/>
      <c r="BGQ817" s="304"/>
      <c r="BGR817" s="304"/>
      <c r="BGS817" s="304"/>
      <c r="BGT817" s="304"/>
      <c r="BGU817" s="304"/>
      <c r="BGV817" s="304"/>
      <c r="BGW817" s="304"/>
      <c r="BGX817" s="304"/>
      <c r="BGY817" s="304"/>
      <c r="BGZ817" s="304"/>
      <c r="BHA817" s="304"/>
      <c r="BHB817" s="304"/>
      <c r="BHC817" s="304"/>
      <c r="BHD817" s="304"/>
      <c r="BHE817" s="304"/>
      <c r="BHF817" s="304"/>
      <c r="BHG817" s="304"/>
      <c r="BHH817" s="304"/>
      <c r="BHI817" s="304"/>
      <c r="BHJ817" s="304"/>
      <c r="BHK817" s="304"/>
      <c r="BHL817" s="304"/>
      <c r="BHM817" s="304"/>
      <c r="BHN817" s="304"/>
      <c r="BHO817" s="304"/>
      <c r="BHP817" s="304"/>
      <c r="BHQ817" s="304"/>
      <c r="BHR817" s="304"/>
      <c r="BHS817" s="304"/>
      <c r="BHT817" s="304"/>
      <c r="BHU817" s="304"/>
      <c r="BHV817" s="304"/>
      <c r="BHW817" s="304"/>
      <c r="BHX817" s="304"/>
      <c r="BHY817" s="304"/>
      <c r="BHZ817" s="304"/>
      <c r="BIA817" s="304"/>
      <c r="BIB817" s="304"/>
      <c r="BIC817" s="304"/>
      <c r="BID817" s="304"/>
      <c r="BIE817" s="304"/>
      <c r="BIF817" s="304"/>
      <c r="BIG817" s="304"/>
      <c r="BIH817" s="304"/>
      <c r="BII817" s="304"/>
      <c r="BIJ817" s="304"/>
      <c r="BIK817" s="304"/>
      <c r="BIL817" s="304"/>
      <c r="BIM817" s="304"/>
      <c r="BIN817" s="304"/>
      <c r="BIO817" s="304"/>
      <c r="BIP817" s="304"/>
      <c r="BIQ817" s="304"/>
      <c r="BIR817" s="304"/>
      <c r="BIS817" s="304"/>
      <c r="BIT817" s="304"/>
      <c r="BIU817" s="304"/>
      <c r="BIV817" s="304"/>
      <c r="BIW817" s="304"/>
      <c r="BIX817" s="304"/>
      <c r="BIY817" s="304"/>
      <c r="BIZ817" s="304"/>
      <c r="BJA817" s="304"/>
      <c r="BJB817" s="304"/>
      <c r="BJC817" s="304"/>
      <c r="BJD817" s="304"/>
      <c r="BJE817" s="304"/>
      <c r="BJF817" s="304"/>
      <c r="BJG817" s="304"/>
      <c r="BJH817" s="304"/>
      <c r="BJI817" s="304"/>
      <c r="BJJ817" s="304"/>
      <c r="BJK817" s="304"/>
      <c r="BJL817" s="304"/>
      <c r="BJM817" s="304"/>
      <c r="BJN817" s="304"/>
      <c r="BJO817" s="304"/>
      <c r="BJP817" s="304"/>
      <c r="BJQ817" s="304"/>
      <c r="BJR817" s="304"/>
      <c r="BJS817" s="304"/>
      <c r="BJT817" s="304"/>
      <c r="BJU817" s="304"/>
      <c r="BJV817" s="304"/>
      <c r="BJW817" s="304"/>
      <c r="BJX817" s="304"/>
      <c r="BJY817" s="304"/>
      <c r="BJZ817" s="304"/>
      <c r="BKA817" s="304"/>
      <c r="BKB817" s="304"/>
      <c r="BKC817" s="304"/>
      <c r="BKD817" s="304"/>
      <c r="BKE817" s="304"/>
      <c r="BKF817" s="304"/>
      <c r="BKG817" s="304"/>
      <c r="BKH817" s="304"/>
      <c r="BKI817" s="304"/>
      <c r="BKJ817" s="304"/>
      <c r="BKK817" s="304"/>
      <c r="BKL817" s="304"/>
      <c r="BKM817" s="304"/>
      <c r="BKN817" s="304"/>
      <c r="BKO817" s="304"/>
      <c r="BKP817" s="304"/>
      <c r="BKQ817" s="304"/>
      <c r="BKR817" s="304"/>
      <c r="BKS817" s="304"/>
      <c r="BKT817" s="304"/>
      <c r="BKU817" s="304"/>
      <c r="BKV817" s="304"/>
      <c r="BKW817" s="304"/>
      <c r="BKX817" s="304"/>
      <c r="BKY817" s="304"/>
      <c r="BKZ817" s="304"/>
      <c r="BLA817" s="304"/>
      <c r="BLB817" s="304"/>
      <c r="BLC817" s="304"/>
      <c r="BLD817" s="304"/>
      <c r="BLE817" s="304"/>
      <c r="BLF817" s="304"/>
      <c r="BLG817" s="304"/>
      <c r="BLH817" s="304"/>
      <c r="BLI817" s="304"/>
      <c r="BLJ817" s="304"/>
      <c r="BLK817" s="304"/>
      <c r="BLL817" s="304"/>
      <c r="BLM817" s="304"/>
      <c r="BLN817" s="304"/>
      <c r="BLO817" s="304"/>
      <c r="BLP817" s="304"/>
      <c r="BLQ817" s="304"/>
      <c r="BLR817" s="304"/>
      <c r="BLS817" s="304"/>
      <c r="BLT817" s="304"/>
      <c r="BLU817" s="304"/>
      <c r="BLV817" s="304"/>
      <c r="BLW817" s="304"/>
      <c r="BLX817" s="304"/>
      <c r="BLY817" s="304"/>
      <c r="BLZ817" s="304"/>
      <c r="BMA817" s="304"/>
      <c r="BMB817" s="304"/>
      <c r="BMC817" s="304"/>
      <c r="BMD817" s="304"/>
      <c r="BME817" s="304"/>
      <c r="BMF817" s="304"/>
      <c r="BMG817" s="304"/>
      <c r="BMH817" s="304"/>
      <c r="BMI817" s="304"/>
      <c r="BMJ817" s="304"/>
      <c r="BMK817" s="304"/>
      <c r="BML817" s="304"/>
      <c r="BMM817" s="304"/>
      <c r="BMN817" s="304"/>
      <c r="BMO817" s="304"/>
      <c r="BMP817" s="304"/>
      <c r="BMQ817" s="304"/>
      <c r="BMR817" s="304"/>
      <c r="BMS817" s="304"/>
      <c r="BMT817" s="304"/>
      <c r="BMU817" s="304"/>
      <c r="BMV817" s="304"/>
      <c r="BMW817" s="304"/>
      <c r="BMX817" s="304"/>
      <c r="BMY817" s="304"/>
      <c r="BMZ817" s="304"/>
      <c r="BNA817" s="304"/>
      <c r="BNB817" s="304"/>
      <c r="BNC817" s="304"/>
      <c r="BND817" s="304"/>
      <c r="BNE817" s="304"/>
      <c r="BNF817" s="304"/>
      <c r="BNG817" s="304"/>
      <c r="BNH817" s="304"/>
      <c r="BNI817" s="304"/>
      <c r="BNJ817" s="304"/>
      <c r="BNK817" s="304"/>
      <c r="BNL817" s="304"/>
      <c r="BNM817" s="304"/>
      <c r="BNN817" s="304"/>
      <c r="BNO817" s="304"/>
      <c r="BNP817" s="304"/>
      <c r="BNQ817" s="304"/>
      <c r="BNR817" s="304"/>
      <c r="BNS817" s="304"/>
      <c r="BNT817" s="304"/>
      <c r="BNU817" s="304"/>
      <c r="BNV817" s="304"/>
      <c r="BNW817" s="304"/>
      <c r="BNX817" s="304"/>
      <c r="BNY817" s="304"/>
      <c r="BNZ817" s="304"/>
      <c r="BOA817" s="304"/>
      <c r="BOB817" s="304"/>
      <c r="BOC817" s="304"/>
      <c r="BOD817" s="304"/>
      <c r="BOE817" s="304"/>
      <c r="BOF817" s="304"/>
      <c r="BOG817" s="304"/>
      <c r="BOH817" s="304"/>
      <c r="BOI817" s="304"/>
      <c r="BOJ817" s="304"/>
      <c r="BOK817" s="304"/>
      <c r="BOL817" s="304"/>
      <c r="BOM817" s="304"/>
      <c r="BON817" s="304"/>
      <c r="BOO817" s="304"/>
      <c r="BOP817" s="304"/>
      <c r="BOQ817" s="304"/>
      <c r="BOR817" s="304"/>
      <c r="BOS817" s="304"/>
      <c r="BOT817" s="304"/>
      <c r="BOU817" s="304"/>
      <c r="BOV817" s="304"/>
      <c r="BOW817" s="304"/>
      <c r="BOX817" s="304"/>
      <c r="BOY817" s="304"/>
      <c r="BOZ817" s="304"/>
      <c r="BPA817" s="304"/>
      <c r="BPB817" s="304"/>
      <c r="BPC817" s="304"/>
      <c r="BPD817" s="304"/>
      <c r="BPE817" s="304"/>
      <c r="BPF817" s="304"/>
      <c r="BPG817" s="304"/>
      <c r="BPH817" s="304"/>
      <c r="BPI817" s="304"/>
      <c r="BPJ817" s="304"/>
      <c r="BPK817" s="304"/>
      <c r="BPL817" s="304"/>
      <c r="BPM817" s="304"/>
      <c r="BPN817" s="304"/>
      <c r="BPO817" s="304"/>
      <c r="BPP817" s="304"/>
      <c r="BPQ817" s="304"/>
      <c r="BPR817" s="304"/>
      <c r="BPS817" s="304"/>
      <c r="BPT817" s="304"/>
      <c r="BPU817" s="304"/>
      <c r="BPV817" s="304"/>
      <c r="BPW817" s="304"/>
      <c r="BPX817" s="304"/>
      <c r="BPY817" s="304"/>
      <c r="BPZ817" s="304"/>
      <c r="BQA817" s="304"/>
      <c r="BQB817" s="304"/>
      <c r="BQC817" s="304"/>
      <c r="BQD817" s="304"/>
      <c r="BQE817" s="304"/>
      <c r="BQF817" s="304"/>
      <c r="BQG817" s="304"/>
      <c r="BQH817" s="304"/>
      <c r="BQI817" s="304"/>
      <c r="BQJ817" s="304"/>
      <c r="BQK817" s="304"/>
      <c r="BQL817" s="304"/>
      <c r="BQM817" s="304"/>
      <c r="BQN817" s="304"/>
      <c r="BQO817" s="304"/>
      <c r="BQP817" s="304"/>
      <c r="BQQ817" s="304"/>
      <c r="BQR817" s="304"/>
      <c r="BQS817" s="304"/>
      <c r="BQT817" s="304"/>
      <c r="BQU817" s="304"/>
      <c r="BQV817" s="304"/>
      <c r="BQW817" s="304"/>
      <c r="BQX817" s="304"/>
      <c r="BQY817" s="304"/>
      <c r="BQZ817" s="304"/>
      <c r="BRA817" s="304"/>
      <c r="BRB817" s="304"/>
      <c r="BRC817" s="304"/>
      <c r="BRD817" s="304"/>
      <c r="BRE817" s="304"/>
      <c r="BRF817" s="304"/>
      <c r="BRG817" s="304"/>
      <c r="BRH817" s="304"/>
      <c r="BRI817" s="304"/>
      <c r="BRJ817" s="304"/>
      <c r="BRK817" s="304"/>
      <c r="BRL817" s="304"/>
      <c r="BRM817" s="304"/>
      <c r="BRN817" s="304"/>
      <c r="BRO817" s="304"/>
      <c r="BRP817" s="304"/>
      <c r="BRQ817" s="304"/>
      <c r="BRR817" s="304"/>
      <c r="BRS817" s="304"/>
      <c r="BRT817" s="304"/>
      <c r="BRU817" s="304"/>
      <c r="BRV817" s="304"/>
      <c r="BRW817" s="304"/>
      <c r="BRX817" s="304"/>
      <c r="BRY817" s="304"/>
      <c r="BRZ817" s="304"/>
      <c r="BSA817" s="304"/>
      <c r="BSB817" s="304"/>
      <c r="BSC817" s="304"/>
      <c r="BSD817" s="304"/>
      <c r="BSE817" s="304"/>
      <c r="BSF817" s="304"/>
      <c r="BSG817" s="304"/>
      <c r="BSH817" s="304"/>
      <c r="BSI817" s="304"/>
      <c r="BSJ817" s="304"/>
      <c r="BSK817" s="304"/>
      <c r="BSL817" s="304"/>
      <c r="BSM817" s="304"/>
      <c r="BSN817" s="304"/>
      <c r="BSO817" s="304"/>
      <c r="BSP817" s="304"/>
      <c r="BSQ817" s="304"/>
      <c r="BSR817" s="304"/>
      <c r="BSS817" s="304"/>
      <c r="BST817" s="304"/>
      <c r="BSU817" s="304"/>
      <c r="BSV817" s="304"/>
      <c r="BSW817" s="304"/>
      <c r="BSX817" s="304"/>
      <c r="BSY817" s="304"/>
      <c r="BSZ817" s="304"/>
      <c r="BTA817" s="304"/>
      <c r="BTB817" s="304"/>
      <c r="BTC817" s="304"/>
      <c r="BTD817" s="304"/>
      <c r="BTE817" s="304"/>
      <c r="BTF817" s="304"/>
      <c r="BTG817" s="304"/>
      <c r="BTH817" s="304"/>
      <c r="BTI817" s="304"/>
      <c r="BTJ817" s="304"/>
      <c r="BTK817" s="304"/>
      <c r="BTL817" s="304"/>
      <c r="BTM817" s="304"/>
      <c r="BTN817" s="304"/>
      <c r="BTO817" s="304"/>
      <c r="BTP817" s="304"/>
      <c r="BTQ817" s="304"/>
      <c r="BTR817" s="304"/>
      <c r="BTS817" s="304"/>
      <c r="BTT817" s="304"/>
      <c r="BTU817" s="304"/>
      <c r="BTV817" s="304"/>
      <c r="BTW817" s="304"/>
      <c r="BTX817" s="304"/>
      <c r="BTY817" s="304"/>
      <c r="BTZ817" s="304"/>
      <c r="BUA817" s="304"/>
      <c r="BUB817" s="304"/>
      <c r="BUC817" s="304"/>
      <c r="BUD817" s="304"/>
      <c r="BUE817" s="304"/>
      <c r="BUF817" s="304"/>
      <c r="BUG817" s="304"/>
      <c r="BUH817" s="304"/>
      <c r="BUI817" s="304"/>
      <c r="BUJ817" s="304"/>
      <c r="BUK817" s="304"/>
      <c r="BUL817" s="304"/>
      <c r="BUM817" s="304"/>
      <c r="BUN817" s="304"/>
      <c r="BUO817" s="304"/>
      <c r="BUP817" s="304"/>
      <c r="BUQ817" s="304"/>
      <c r="BUR817" s="304"/>
      <c r="BUS817" s="304"/>
      <c r="BUT817" s="304"/>
      <c r="BUU817" s="304"/>
      <c r="BUV817" s="304"/>
      <c r="BUW817" s="304"/>
      <c r="BUX817" s="304"/>
      <c r="BUY817" s="304"/>
      <c r="BUZ817" s="304"/>
      <c r="BVA817" s="304"/>
      <c r="BVB817" s="304"/>
      <c r="BVC817" s="304"/>
      <c r="BVD817" s="304"/>
      <c r="BVE817" s="304"/>
      <c r="BVF817" s="304"/>
      <c r="BVG817" s="304"/>
      <c r="BVH817" s="304"/>
      <c r="BVI817" s="304"/>
      <c r="BVJ817" s="304"/>
      <c r="BVK817" s="304"/>
      <c r="BVL817" s="304"/>
      <c r="BVM817" s="304"/>
      <c r="BVN817" s="304"/>
      <c r="BVO817" s="304"/>
      <c r="BVP817" s="304"/>
      <c r="BVQ817" s="304"/>
      <c r="BVR817" s="304"/>
      <c r="BVS817" s="304"/>
      <c r="BVT817" s="304"/>
      <c r="BVU817" s="304"/>
      <c r="BVV817" s="304"/>
      <c r="BVW817" s="304"/>
      <c r="BVX817" s="304"/>
      <c r="BVY817" s="304"/>
      <c r="BVZ817" s="304"/>
      <c r="BWA817" s="304"/>
      <c r="BWB817" s="304"/>
      <c r="BWC817" s="304"/>
      <c r="BWD817" s="304"/>
      <c r="BWE817" s="304"/>
      <c r="BWF817" s="304"/>
      <c r="BWG817" s="304"/>
      <c r="BWH817" s="304"/>
      <c r="BWI817" s="304"/>
      <c r="BWJ817" s="304"/>
      <c r="BWK817" s="304"/>
      <c r="BWL817" s="304"/>
      <c r="BWM817" s="304"/>
      <c r="BWN817" s="304"/>
      <c r="BWO817" s="304"/>
      <c r="BWP817" s="304"/>
      <c r="BWQ817" s="304"/>
      <c r="BWR817" s="304"/>
      <c r="BWS817" s="304"/>
      <c r="BWT817" s="304"/>
      <c r="BWU817" s="304"/>
      <c r="BWV817" s="304"/>
      <c r="BWW817" s="304"/>
      <c r="BWX817" s="304"/>
      <c r="BWY817" s="304"/>
      <c r="BWZ817" s="304"/>
      <c r="BXA817" s="304"/>
      <c r="BXB817" s="304"/>
      <c r="BXC817" s="304"/>
      <c r="BXD817" s="304"/>
      <c r="BXE817" s="304"/>
      <c r="BXF817" s="304"/>
      <c r="BXG817" s="304"/>
      <c r="BXH817" s="304"/>
      <c r="BXI817" s="304"/>
      <c r="BXJ817" s="304"/>
      <c r="BXK817" s="304"/>
      <c r="BXL817" s="304"/>
      <c r="BXM817" s="304"/>
      <c r="BXN817" s="304"/>
      <c r="BXO817" s="304"/>
      <c r="BXP817" s="304"/>
      <c r="BXQ817" s="304"/>
      <c r="BXR817" s="304"/>
      <c r="BXS817" s="304"/>
      <c r="BXT817" s="304"/>
      <c r="BXU817" s="304"/>
      <c r="BXV817" s="304"/>
      <c r="BXW817" s="304"/>
      <c r="BXX817" s="304"/>
      <c r="BXY817" s="304"/>
      <c r="BXZ817" s="304"/>
      <c r="BYA817" s="304"/>
      <c r="BYB817" s="304"/>
      <c r="BYC817" s="304"/>
      <c r="BYD817" s="304"/>
      <c r="BYE817" s="304"/>
      <c r="BYF817" s="304"/>
      <c r="BYG817" s="304"/>
      <c r="BYH817" s="304"/>
      <c r="BYI817" s="304"/>
      <c r="BYJ817" s="304"/>
      <c r="BYK817" s="304"/>
      <c r="BYL817" s="304"/>
      <c r="BYM817" s="304"/>
      <c r="BYN817" s="304"/>
      <c r="BYO817" s="304"/>
      <c r="BYP817" s="304"/>
      <c r="BYQ817" s="304"/>
      <c r="BYR817" s="304"/>
      <c r="BYS817" s="304"/>
      <c r="BYT817" s="304"/>
      <c r="BYU817" s="304"/>
      <c r="BYV817" s="304"/>
      <c r="BYW817" s="304"/>
      <c r="BYX817" s="304"/>
      <c r="BYY817" s="304"/>
      <c r="BYZ817" s="304"/>
      <c r="BZA817" s="304"/>
      <c r="BZB817" s="304"/>
      <c r="BZC817" s="304"/>
      <c r="BZD817" s="304"/>
      <c r="BZE817" s="304"/>
      <c r="BZF817" s="304"/>
      <c r="BZG817" s="304"/>
      <c r="BZH817" s="304"/>
      <c r="BZI817" s="304"/>
      <c r="BZJ817" s="304"/>
      <c r="BZK817" s="304"/>
      <c r="BZL817" s="304"/>
      <c r="BZM817" s="304"/>
      <c r="BZN817" s="304"/>
      <c r="BZO817" s="304"/>
      <c r="BZP817" s="304"/>
      <c r="BZQ817" s="304"/>
      <c r="BZR817" s="304"/>
      <c r="BZS817" s="304"/>
      <c r="BZT817" s="304"/>
      <c r="BZU817" s="304"/>
      <c r="BZV817" s="304"/>
      <c r="BZW817" s="304"/>
      <c r="BZX817" s="304"/>
      <c r="BZY817" s="304"/>
      <c r="BZZ817" s="304"/>
      <c r="CAA817" s="304"/>
      <c r="CAB817" s="304"/>
      <c r="CAC817" s="304"/>
      <c r="CAD817" s="304"/>
      <c r="CAE817" s="304"/>
      <c r="CAF817" s="304"/>
      <c r="CAG817" s="304"/>
      <c r="CAH817" s="304"/>
      <c r="CAI817" s="304"/>
      <c r="CAJ817" s="304"/>
      <c r="CAK817" s="304"/>
      <c r="CAL817" s="304"/>
      <c r="CAM817" s="304"/>
      <c r="CAN817" s="304"/>
      <c r="CAO817" s="304"/>
      <c r="CAP817" s="304"/>
      <c r="CAQ817" s="304"/>
      <c r="CAR817" s="304"/>
      <c r="CAS817" s="304"/>
      <c r="CAT817" s="304"/>
      <c r="CAU817" s="304"/>
      <c r="CAV817" s="304"/>
      <c r="CAW817" s="304"/>
      <c r="CAX817" s="304"/>
      <c r="CAY817" s="304"/>
      <c r="CAZ817" s="304"/>
      <c r="CBA817" s="304"/>
      <c r="CBB817" s="304"/>
      <c r="CBC817" s="304"/>
      <c r="CBD817" s="304"/>
      <c r="CBE817" s="304"/>
      <c r="CBF817" s="304"/>
      <c r="CBG817" s="304"/>
      <c r="CBH817" s="304"/>
      <c r="CBI817" s="304"/>
      <c r="CBJ817" s="304"/>
      <c r="CBK817" s="304"/>
      <c r="CBL817" s="304"/>
      <c r="CBM817" s="304"/>
      <c r="CBN817" s="304"/>
      <c r="CBO817" s="304"/>
      <c r="CBP817" s="304"/>
      <c r="CBQ817" s="304"/>
      <c r="CBR817" s="304"/>
      <c r="CBS817" s="304"/>
      <c r="CBT817" s="304"/>
      <c r="CBU817" s="304"/>
      <c r="CBV817" s="304"/>
      <c r="CBW817" s="304"/>
      <c r="CBX817" s="304"/>
      <c r="CBY817" s="304"/>
      <c r="CBZ817" s="304"/>
      <c r="CCA817" s="304"/>
      <c r="CCB817" s="304"/>
      <c r="CCC817" s="304"/>
      <c r="CCD817" s="304"/>
      <c r="CCE817" s="304"/>
      <c r="CCF817" s="304"/>
      <c r="CCG817" s="304"/>
      <c r="CCH817" s="304"/>
      <c r="CCI817" s="304"/>
      <c r="CCJ817" s="304"/>
      <c r="CCK817" s="304"/>
      <c r="CCL817" s="304"/>
      <c r="CCM817" s="304"/>
      <c r="CCN817" s="304"/>
      <c r="CCO817" s="304"/>
      <c r="CCP817" s="304"/>
      <c r="CCQ817" s="304"/>
      <c r="CCR817" s="304"/>
      <c r="CCS817" s="304"/>
      <c r="CCT817" s="304"/>
      <c r="CCU817" s="304"/>
      <c r="CCV817" s="304"/>
      <c r="CCW817" s="304"/>
      <c r="CCX817" s="304"/>
      <c r="CCY817" s="304"/>
      <c r="CCZ817" s="304"/>
      <c r="CDA817" s="304"/>
      <c r="CDB817" s="304"/>
      <c r="CDC817" s="304"/>
      <c r="CDD817" s="304"/>
      <c r="CDE817" s="304"/>
      <c r="CDF817" s="304"/>
      <c r="CDG817" s="304"/>
      <c r="CDH817" s="304"/>
      <c r="CDI817" s="304"/>
      <c r="CDJ817" s="304"/>
      <c r="CDK817" s="304"/>
      <c r="CDL817" s="304"/>
      <c r="CDM817" s="304"/>
      <c r="CDN817" s="304"/>
      <c r="CDO817" s="304"/>
      <c r="CDP817" s="304"/>
      <c r="CDQ817" s="304"/>
      <c r="CDR817" s="304"/>
      <c r="CDS817" s="304"/>
      <c r="CDT817" s="304"/>
      <c r="CDU817" s="304"/>
      <c r="CDV817" s="304"/>
      <c r="CDW817" s="304"/>
      <c r="CDX817" s="304"/>
      <c r="CDY817" s="304"/>
      <c r="CDZ817" s="304"/>
      <c r="CEA817" s="304"/>
      <c r="CEB817" s="304"/>
      <c r="CEC817" s="304"/>
      <c r="CED817" s="304"/>
      <c r="CEE817" s="304"/>
      <c r="CEF817" s="304"/>
      <c r="CEG817" s="304"/>
      <c r="CEH817" s="304"/>
      <c r="CEI817" s="304"/>
      <c r="CEJ817" s="304"/>
      <c r="CEK817" s="304"/>
      <c r="CEL817" s="304"/>
      <c r="CEM817" s="304"/>
      <c r="CEN817" s="304"/>
      <c r="CEO817" s="304"/>
      <c r="CEP817" s="304"/>
      <c r="CEQ817" s="304"/>
      <c r="CER817" s="304"/>
      <c r="CES817" s="304"/>
      <c r="CET817" s="304"/>
      <c r="CEU817" s="304"/>
      <c r="CEV817" s="304"/>
      <c r="CEW817" s="304"/>
      <c r="CEX817" s="304"/>
      <c r="CEY817" s="304"/>
      <c r="CEZ817" s="304"/>
      <c r="CFA817" s="304"/>
      <c r="CFB817" s="304"/>
      <c r="CFC817" s="304"/>
      <c r="CFD817" s="304"/>
      <c r="CFE817" s="304"/>
      <c r="CFF817" s="304"/>
      <c r="CFG817" s="304"/>
      <c r="CFH817" s="304"/>
      <c r="CFI817" s="304"/>
      <c r="CFJ817" s="304"/>
      <c r="CFK817" s="304"/>
      <c r="CFL817" s="304"/>
      <c r="CFM817" s="304"/>
      <c r="CFN817" s="304"/>
      <c r="CFO817" s="304"/>
      <c r="CFP817" s="304"/>
      <c r="CFQ817" s="304"/>
      <c r="CFR817" s="304"/>
      <c r="CFS817" s="304"/>
      <c r="CFT817" s="304"/>
      <c r="CFU817" s="304"/>
      <c r="CFV817" s="304"/>
      <c r="CFW817" s="304"/>
      <c r="CFX817" s="304"/>
      <c r="CFY817" s="304"/>
      <c r="CFZ817" s="304"/>
      <c r="CGA817" s="304"/>
      <c r="CGB817" s="304"/>
      <c r="CGC817" s="304"/>
      <c r="CGD817" s="304"/>
      <c r="CGE817" s="304"/>
      <c r="CGF817" s="304"/>
      <c r="CGG817" s="304"/>
      <c r="CGH817" s="304"/>
      <c r="CGI817" s="304"/>
      <c r="CGJ817" s="304"/>
      <c r="CGK817" s="304"/>
      <c r="CGL817" s="304"/>
      <c r="CGM817" s="304"/>
      <c r="CGN817" s="304"/>
      <c r="CGO817" s="304"/>
      <c r="CGP817" s="304"/>
      <c r="CGQ817" s="304"/>
      <c r="CGR817" s="304"/>
      <c r="CGS817" s="304"/>
      <c r="CGT817" s="304"/>
      <c r="CGU817" s="304"/>
      <c r="CGV817" s="304"/>
      <c r="CGW817" s="304"/>
      <c r="CGX817" s="304"/>
      <c r="CGY817" s="304"/>
      <c r="CGZ817" s="304"/>
      <c r="CHA817" s="304"/>
      <c r="CHB817" s="304"/>
      <c r="CHC817" s="304"/>
      <c r="CHD817" s="304"/>
      <c r="CHE817" s="304"/>
      <c r="CHF817" s="304"/>
      <c r="CHG817" s="304"/>
      <c r="CHH817" s="304"/>
      <c r="CHI817" s="304"/>
      <c r="CHJ817" s="304"/>
      <c r="CHK817" s="304"/>
      <c r="CHL817" s="304"/>
      <c r="CHM817" s="304"/>
      <c r="CHN817" s="304"/>
      <c r="CHO817" s="304"/>
      <c r="CHP817" s="304"/>
      <c r="CHQ817" s="304"/>
      <c r="CHR817" s="304"/>
      <c r="CHS817" s="304"/>
      <c r="CHT817" s="304"/>
      <c r="CHU817" s="304"/>
      <c r="CHV817" s="304"/>
      <c r="CHW817" s="304"/>
      <c r="CHX817" s="304"/>
      <c r="CHY817" s="304"/>
      <c r="CHZ817" s="304"/>
      <c r="CIA817" s="304"/>
      <c r="CIB817" s="304"/>
      <c r="CIC817" s="304"/>
      <c r="CID817" s="304"/>
      <c r="CIE817" s="304"/>
      <c r="CIF817" s="304"/>
      <c r="CIG817" s="304"/>
      <c r="CIH817" s="304"/>
      <c r="CII817" s="304"/>
      <c r="CIJ817" s="304"/>
      <c r="CIK817" s="304"/>
      <c r="CIL817" s="304"/>
      <c r="CIM817" s="304"/>
      <c r="CIN817" s="304"/>
      <c r="CIO817" s="304"/>
      <c r="CIP817" s="304"/>
      <c r="CIQ817" s="304"/>
      <c r="CIR817" s="304"/>
      <c r="CIS817" s="304"/>
      <c r="CIT817" s="304"/>
      <c r="CIU817" s="304"/>
      <c r="CIV817" s="304"/>
      <c r="CIW817" s="304"/>
      <c r="CIX817" s="304"/>
      <c r="CIY817" s="304"/>
      <c r="CIZ817" s="304"/>
      <c r="CJA817" s="304"/>
      <c r="CJB817" s="304"/>
      <c r="CJC817" s="304"/>
      <c r="CJD817" s="304"/>
      <c r="CJE817" s="304"/>
      <c r="CJF817" s="304"/>
      <c r="CJG817" s="304"/>
      <c r="CJH817" s="304"/>
      <c r="CJI817" s="304"/>
      <c r="CJJ817" s="304"/>
      <c r="CJK817" s="304"/>
      <c r="CJL817" s="304"/>
      <c r="CJM817" s="304"/>
      <c r="CJN817" s="304"/>
      <c r="CJO817" s="304"/>
      <c r="CJP817" s="304"/>
      <c r="CJQ817" s="304"/>
      <c r="CJR817" s="304"/>
      <c r="CJS817" s="304"/>
      <c r="CJT817" s="304"/>
      <c r="CJU817" s="304"/>
      <c r="CJV817" s="304"/>
      <c r="CJW817" s="304"/>
      <c r="CJX817" s="304"/>
      <c r="CJY817" s="304"/>
      <c r="CJZ817" s="304"/>
      <c r="CKA817" s="304"/>
      <c r="CKB817" s="304"/>
      <c r="CKC817" s="304"/>
      <c r="CKD817" s="304"/>
      <c r="CKE817" s="304"/>
      <c r="CKF817" s="304"/>
      <c r="CKG817" s="304"/>
      <c r="CKH817" s="304"/>
      <c r="CKI817" s="304"/>
      <c r="CKJ817" s="304"/>
      <c r="CKK817" s="304"/>
      <c r="CKL817" s="304"/>
      <c r="CKM817" s="304"/>
      <c r="CKN817" s="304"/>
      <c r="CKO817" s="304"/>
      <c r="CKP817" s="304"/>
      <c r="CKQ817" s="304"/>
      <c r="CKR817" s="304"/>
      <c r="CKS817" s="304"/>
      <c r="CKT817" s="304"/>
      <c r="CKU817" s="304"/>
      <c r="CKV817" s="304"/>
      <c r="CKW817" s="304"/>
      <c r="CKX817" s="304"/>
      <c r="CKY817" s="304"/>
      <c r="CKZ817" s="304"/>
      <c r="CLA817" s="304"/>
      <c r="CLB817" s="304"/>
      <c r="CLC817" s="304"/>
      <c r="CLD817" s="304"/>
      <c r="CLE817" s="304"/>
      <c r="CLF817" s="304"/>
      <c r="CLG817" s="304"/>
      <c r="CLH817" s="304"/>
      <c r="CLI817" s="304"/>
      <c r="CLJ817" s="304"/>
      <c r="CLK817" s="304"/>
      <c r="CLL817" s="304"/>
      <c r="CLM817" s="304"/>
      <c r="CLN817" s="304"/>
      <c r="CLO817" s="304"/>
      <c r="CLP817" s="304"/>
      <c r="CLQ817" s="304"/>
      <c r="CLR817" s="304"/>
      <c r="CLS817" s="304"/>
      <c r="CLT817" s="304"/>
      <c r="CLU817" s="304"/>
      <c r="CLV817" s="304"/>
      <c r="CLW817" s="304"/>
      <c r="CLX817" s="304"/>
      <c r="CLY817" s="304"/>
      <c r="CLZ817" s="304"/>
      <c r="CMA817" s="304"/>
      <c r="CMB817" s="304"/>
      <c r="CMC817" s="304"/>
      <c r="CMD817" s="304"/>
      <c r="CME817" s="304"/>
      <c r="CMF817" s="304"/>
      <c r="CMG817" s="304"/>
      <c r="CMH817" s="304"/>
      <c r="CMI817" s="304"/>
      <c r="CMJ817" s="304"/>
      <c r="CMK817" s="304"/>
      <c r="CML817" s="304"/>
      <c r="CMM817" s="304"/>
      <c r="CMN817" s="304"/>
      <c r="CMO817" s="304"/>
      <c r="CMP817" s="304"/>
      <c r="CMQ817" s="304"/>
      <c r="CMR817" s="304"/>
      <c r="CMS817" s="304"/>
      <c r="CMT817" s="304"/>
      <c r="CMU817" s="304"/>
      <c r="CMV817" s="304"/>
      <c r="CMW817" s="304"/>
      <c r="CMX817" s="304"/>
      <c r="CMY817" s="304"/>
      <c r="CMZ817" s="304"/>
      <c r="CNA817" s="304"/>
      <c r="CNB817" s="304"/>
      <c r="CNC817" s="304"/>
      <c r="CND817" s="304"/>
      <c r="CNE817" s="304"/>
      <c r="CNF817" s="304"/>
      <c r="CNG817" s="304"/>
      <c r="CNH817" s="304"/>
      <c r="CNI817" s="304"/>
      <c r="CNJ817" s="304"/>
      <c r="CNK817" s="304"/>
      <c r="CNL817" s="304"/>
      <c r="CNM817" s="304"/>
      <c r="CNN817" s="304"/>
      <c r="CNO817" s="304"/>
      <c r="CNP817" s="304"/>
      <c r="CNQ817" s="304"/>
      <c r="CNR817" s="304"/>
      <c r="CNS817" s="304"/>
      <c r="CNT817" s="304"/>
      <c r="CNU817" s="304"/>
      <c r="CNV817" s="304"/>
      <c r="CNW817" s="304"/>
      <c r="CNX817" s="304"/>
      <c r="CNY817" s="304"/>
      <c r="CNZ817" s="304"/>
      <c r="COA817" s="304"/>
      <c r="COB817" s="304"/>
      <c r="COC817" s="304"/>
      <c r="COD817" s="304"/>
      <c r="COE817" s="304"/>
      <c r="COF817" s="304"/>
      <c r="COG817" s="304"/>
      <c r="COH817" s="304"/>
      <c r="COI817" s="304"/>
      <c r="COJ817" s="304"/>
      <c r="COK817" s="304"/>
      <c r="COL817" s="304"/>
      <c r="COM817" s="304"/>
      <c r="CON817" s="304"/>
      <c r="COO817" s="304"/>
      <c r="COP817" s="304"/>
      <c r="COQ817" s="304"/>
      <c r="COR817" s="304"/>
      <c r="COS817" s="304"/>
      <c r="COT817" s="304"/>
      <c r="COU817" s="304"/>
      <c r="COV817" s="304"/>
      <c r="COW817" s="304"/>
      <c r="COX817" s="304"/>
      <c r="COY817" s="304"/>
      <c r="COZ817" s="304"/>
      <c r="CPA817" s="304"/>
      <c r="CPB817" s="304"/>
      <c r="CPC817" s="304"/>
      <c r="CPD817" s="304"/>
      <c r="CPE817" s="304"/>
      <c r="CPF817" s="304"/>
      <c r="CPG817" s="304"/>
      <c r="CPH817" s="304"/>
      <c r="CPI817" s="304"/>
      <c r="CPJ817" s="304"/>
      <c r="CPK817" s="304"/>
      <c r="CPL817" s="304"/>
      <c r="CPM817" s="304"/>
      <c r="CPN817" s="304"/>
      <c r="CPO817" s="304"/>
      <c r="CPP817" s="304"/>
      <c r="CPQ817" s="304"/>
      <c r="CPR817" s="304"/>
      <c r="CPS817" s="304"/>
      <c r="CPT817" s="304"/>
      <c r="CPU817" s="304"/>
      <c r="CPV817" s="304"/>
      <c r="CPW817" s="304"/>
      <c r="CPX817" s="304"/>
      <c r="CPY817" s="304"/>
      <c r="CPZ817" s="304"/>
      <c r="CQA817" s="304"/>
      <c r="CQB817" s="304"/>
      <c r="CQC817" s="304"/>
      <c r="CQD817" s="304"/>
      <c r="CQE817" s="304"/>
      <c r="CQF817" s="304"/>
      <c r="CQG817" s="304"/>
      <c r="CQH817" s="304"/>
      <c r="CQI817" s="304"/>
      <c r="CQJ817" s="304"/>
      <c r="CQK817" s="304"/>
      <c r="CQL817" s="304"/>
      <c r="CQM817" s="304"/>
      <c r="CQN817" s="304"/>
      <c r="CQO817" s="304"/>
      <c r="CQP817" s="304"/>
      <c r="CQQ817" s="304"/>
      <c r="CQR817" s="304"/>
      <c r="CQS817" s="304"/>
      <c r="CQT817" s="304"/>
      <c r="CQU817" s="304"/>
      <c r="CQV817" s="304"/>
      <c r="CQW817" s="304"/>
      <c r="CQX817" s="304"/>
      <c r="CQY817" s="304"/>
      <c r="CQZ817" s="304"/>
      <c r="CRA817" s="304"/>
      <c r="CRB817" s="304"/>
      <c r="CRC817" s="304"/>
      <c r="CRD817" s="304"/>
      <c r="CRE817" s="304"/>
      <c r="CRF817" s="304"/>
      <c r="CRG817" s="304"/>
      <c r="CRH817" s="304"/>
      <c r="CRI817" s="304"/>
      <c r="CRJ817" s="304"/>
      <c r="CRK817" s="304"/>
      <c r="CRL817" s="304"/>
      <c r="CRM817" s="304"/>
      <c r="CRN817" s="304"/>
      <c r="CRO817" s="304"/>
      <c r="CRP817" s="304"/>
      <c r="CRQ817" s="304"/>
      <c r="CRR817" s="304"/>
      <c r="CRS817" s="304"/>
      <c r="CRT817" s="304"/>
      <c r="CRU817" s="304"/>
      <c r="CRV817" s="304"/>
      <c r="CRW817" s="304"/>
      <c r="CRX817" s="304"/>
      <c r="CRY817" s="304"/>
      <c r="CRZ817" s="304"/>
      <c r="CSA817" s="304"/>
      <c r="CSB817" s="304"/>
      <c r="CSC817" s="304"/>
      <c r="CSD817" s="304"/>
      <c r="CSE817" s="304"/>
      <c r="CSF817" s="304"/>
      <c r="CSG817" s="304"/>
      <c r="CSH817" s="304"/>
      <c r="CSI817" s="304"/>
      <c r="CSJ817" s="304"/>
      <c r="CSK817" s="304"/>
      <c r="CSL817" s="304"/>
      <c r="CSM817" s="304"/>
      <c r="CSN817" s="304"/>
      <c r="CSO817" s="304"/>
      <c r="CSP817" s="304"/>
      <c r="CSQ817" s="304"/>
      <c r="CSR817" s="304"/>
      <c r="CSS817" s="304"/>
      <c r="CST817" s="304"/>
      <c r="CSU817" s="304"/>
      <c r="CSV817" s="304"/>
      <c r="CSW817" s="304"/>
      <c r="CSX817" s="304"/>
      <c r="CSY817" s="304"/>
      <c r="CSZ817" s="304"/>
      <c r="CTA817" s="304"/>
      <c r="CTB817" s="304"/>
      <c r="CTC817" s="304"/>
      <c r="CTD817" s="304"/>
      <c r="CTE817" s="304"/>
      <c r="CTF817" s="304"/>
      <c r="CTG817" s="304"/>
      <c r="CTH817" s="304"/>
      <c r="CTI817" s="304"/>
      <c r="CTJ817" s="304"/>
      <c r="CTK817" s="304"/>
      <c r="CTL817" s="304"/>
      <c r="CTM817" s="304"/>
      <c r="CTN817" s="304"/>
      <c r="CTO817" s="304"/>
      <c r="CTP817" s="304"/>
      <c r="CTQ817" s="304"/>
      <c r="CTR817" s="304"/>
      <c r="CTS817" s="304"/>
      <c r="CTT817" s="304"/>
      <c r="CTU817" s="304"/>
      <c r="CTV817" s="304"/>
      <c r="CTW817" s="304"/>
      <c r="CTX817" s="304"/>
      <c r="CTY817" s="304"/>
      <c r="CTZ817" s="304"/>
      <c r="CUA817" s="304"/>
      <c r="CUB817" s="304"/>
      <c r="CUC817" s="304"/>
      <c r="CUD817" s="304"/>
      <c r="CUE817" s="304"/>
      <c r="CUF817" s="304"/>
      <c r="CUG817" s="304"/>
      <c r="CUH817" s="304"/>
      <c r="CUI817" s="304"/>
      <c r="CUJ817" s="304"/>
      <c r="CUK817" s="304"/>
      <c r="CUL817" s="304"/>
      <c r="CUM817" s="304"/>
      <c r="CUN817" s="304"/>
      <c r="CUO817" s="304"/>
      <c r="CUP817" s="304"/>
      <c r="CUQ817" s="304"/>
      <c r="CUR817" s="304"/>
      <c r="CUS817" s="304"/>
      <c r="CUT817" s="304"/>
      <c r="CUU817" s="304"/>
      <c r="CUV817" s="304"/>
      <c r="CUW817" s="304"/>
      <c r="CUX817" s="304"/>
      <c r="CUY817" s="304"/>
      <c r="CUZ817" s="304"/>
      <c r="CVA817" s="304"/>
      <c r="CVB817" s="304"/>
      <c r="CVC817" s="304"/>
      <c r="CVD817" s="304"/>
      <c r="CVE817" s="304"/>
      <c r="CVF817" s="304"/>
      <c r="CVG817" s="304"/>
      <c r="CVH817" s="304"/>
      <c r="CVI817" s="304"/>
      <c r="CVJ817" s="304"/>
      <c r="CVK817" s="304"/>
      <c r="CVL817" s="304"/>
      <c r="CVM817" s="304"/>
      <c r="CVN817" s="304"/>
      <c r="CVO817" s="304"/>
      <c r="CVP817" s="304"/>
      <c r="CVQ817" s="304"/>
      <c r="CVR817" s="304"/>
      <c r="CVS817" s="304"/>
      <c r="CVT817" s="304"/>
      <c r="CVU817" s="304"/>
      <c r="CVV817" s="304"/>
      <c r="CVW817" s="304"/>
      <c r="CVX817" s="304"/>
      <c r="CVY817" s="304"/>
      <c r="CVZ817" s="304"/>
      <c r="CWA817" s="304"/>
      <c r="CWB817" s="304"/>
      <c r="CWC817" s="304"/>
      <c r="CWD817" s="304"/>
      <c r="CWE817" s="304"/>
      <c r="CWF817" s="304"/>
      <c r="CWG817" s="304"/>
      <c r="CWH817" s="304"/>
      <c r="CWI817" s="304"/>
      <c r="CWJ817" s="304"/>
      <c r="CWK817" s="304"/>
      <c r="CWL817" s="304"/>
      <c r="CWM817" s="304"/>
      <c r="CWN817" s="304"/>
      <c r="CWO817" s="304"/>
      <c r="CWP817" s="304"/>
      <c r="CWQ817" s="304"/>
      <c r="CWR817" s="304"/>
      <c r="CWS817" s="304"/>
      <c r="CWT817" s="304"/>
      <c r="CWU817" s="304"/>
      <c r="CWV817" s="304"/>
      <c r="CWW817" s="304"/>
      <c r="CWX817" s="304"/>
      <c r="CWY817" s="304"/>
      <c r="CWZ817" s="304"/>
      <c r="CXA817" s="304"/>
      <c r="CXB817" s="304"/>
      <c r="CXC817" s="304"/>
      <c r="CXD817" s="304"/>
      <c r="CXE817" s="304"/>
      <c r="CXF817" s="304"/>
      <c r="CXG817" s="304"/>
      <c r="CXH817" s="304"/>
      <c r="CXI817" s="304"/>
      <c r="CXJ817" s="304"/>
      <c r="CXK817" s="304"/>
      <c r="CXL817" s="304"/>
      <c r="CXM817" s="304"/>
      <c r="CXN817" s="304"/>
      <c r="CXO817" s="304"/>
      <c r="CXP817" s="304"/>
      <c r="CXQ817" s="304"/>
      <c r="CXR817" s="304"/>
      <c r="CXS817" s="304"/>
      <c r="CXT817" s="304"/>
      <c r="CXU817" s="304"/>
      <c r="CXV817" s="304"/>
      <c r="CXW817" s="304"/>
      <c r="CXX817" s="304"/>
      <c r="CXY817" s="304"/>
      <c r="CXZ817" s="304"/>
      <c r="CYA817" s="304"/>
      <c r="CYB817" s="304"/>
      <c r="CYC817" s="304"/>
      <c r="CYD817" s="304"/>
      <c r="CYE817" s="304"/>
      <c r="CYF817" s="304"/>
      <c r="CYG817" s="304"/>
      <c r="CYH817" s="304"/>
      <c r="CYI817" s="304"/>
      <c r="CYJ817" s="304"/>
      <c r="CYK817" s="304"/>
      <c r="CYL817" s="304"/>
      <c r="CYM817" s="304"/>
      <c r="CYN817" s="304"/>
      <c r="CYO817" s="304"/>
      <c r="CYP817" s="304"/>
      <c r="CYQ817" s="304"/>
      <c r="CYR817" s="304"/>
      <c r="CYS817" s="304"/>
      <c r="CYT817" s="304"/>
      <c r="CYU817" s="304"/>
      <c r="CYV817" s="304"/>
      <c r="CYW817" s="304"/>
      <c r="CYX817" s="304"/>
      <c r="CYY817" s="304"/>
      <c r="CYZ817" s="304"/>
      <c r="CZA817" s="304"/>
      <c r="CZB817" s="304"/>
      <c r="CZC817" s="304"/>
      <c r="CZD817" s="304"/>
      <c r="CZE817" s="304"/>
      <c r="CZF817" s="304"/>
      <c r="CZG817" s="304"/>
      <c r="CZH817" s="304"/>
      <c r="CZI817" s="304"/>
      <c r="CZJ817" s="304"/>
      <c r="CZK817" s="304"/>
      <c r="CZL817" s="304"/>
      <c r="CZM817" s="304"/>
      <c r="CZN817" s="304"/>
      <c r="CZO817" s="304"/>
      <c r="CZP817" s="304"/>
      <c r="CZQ817" s="304"/>
      <c r="CZR817" s="304"/>
      <c r="CZS817" s="304"/>
      <c r="CZT817" s="304"/>
      <c r="CZU817" s="304"/>
      <c r="CZV817" s="304"/>
      <c r="CZW817" s="304"/>
      <c r="CZX817" s="304"/>
      <c r="CZY817" s="304"/>
      <c r="CZZ817" s="304"/>
      <c r="DAA817" s="304"/>
      <c r="DAB817" s="304"/>
      <c r="DAC817" s="304"/>
      <c r="DAD817" s="304"/>
      <c r="DAE817" s="304"/>
      <c r="DAF817" s="304"/>
      <c r="DAG817" s="304"/>
      <c r="DAH817" s="304"/>
      <c r="DAI817" s="304"/>
      <c r="DAJ817" s="304"/>
      <c r="DAK817" s="304"/>
      <c r="DAL817" s="304"/>
      <c r="DAM817" s="304"/>
      <c r="DAN817" s="304"/>
      <c r="DAO817" s="304"/>
      <c r="DAP817" s="304"/>
      <c r="DAQ817" s="304"/>
      <c r="DAR817" s="304"/>
      <c r="DAS817" s="304"/>
      <c r="DAT817" s="304"/>
      <c r="DAU817" s="304"/>
      <c r="DAV817" s="304"/>
      <c r="DAW817" s="304"/>
      <c r="DAX817" s="304"/>
      <c r="DAY817" s="304"/>
      <c r="DAZ817" s="304"/>
      <c r="DBA817" s="304"/>
      <c r="DBB817" s="304"/>
      <c r="DBC817" s="304"/>
      <c r="DBD817" s="304"/>
      <c r="DBE817" s="304"/>
      <c r="DBF817" s="304"/>
      <c r="DBG817" s="304"/>
      <c r="DBH817" s="304"/>
      <c r="DBI817" s="304"/>
      <c r="DBJ817" s="304"/>
      <c r="DBK817" s="304"/>
      <c r="DBL817" s="304"/>
      <c r="DBM817" s="304"/>
      <c r="DBN817" s="304"/>
      <c r="DBO817" s="304"/>
      <c r="DBP817" s="304"/>
      <c r="DBQ817" s="304"/>
      <c r="DBR817" s="304"/>
      <c r="DBS817" s="304"/>
      <c r="DBT817" s="304"/>
      <c r="DBU817" s="304"/>
      <c r="DBV817" s="304"/>
      <c r="DBW817" s="304"/>
      <c r="DBX817" s="304"/>
      <c r="DBY817" s="304"/>
      <c r="DBZ817" s="304"/>
      <c r="DCA817" s="304"/>
      <c r="DCB817" s="304"/>
      <c r="DCC817" s="304"/>
      <c r="DCD817" s="304"/>
      <c r="DCE817" s="304"/>
      <c r="DCF817" s="304"/>
      <c r="DCG817" s="304"/>
      <c r="DCH817" s="304"/>
      <c r="DCI817" s="304"/>
      <c r="DCJ817" s="304"/>
      <c r="DCK817" s="304"/>
      <c r="DCL817" s="304"/>
      <c r="DCM817" s="304"/>
      <c r="DCN817" s="304"/>
      <c r="DCO817" s="304"/>
      <c r="DCP817" s="304"/>
      <c r="DCQ817" s="304"/>
      <c r="DCR817" s="304"/>
      <c r="DCS817" s="304"/>
      <c r="DCT817" s="304"/>
      <c r="DCU817" s="304"/>
      <c r="DCV817" s="304"/>
      <c r="DCW817" s="304"/>
      <c r="DCX817" s="304"/>
      <c r="DCY817" s="304"/>
      <c r="DCZ817" s="304"/>
      <c r="DDA817" s="304"/>
      <c r="DDB817" s="304"/>
      <c r="DDC817" s="304"/>
      <c r="DDD817" s="304"/>
      <c r="DDE817" s="304"/>
      <c r="DDF817" s="304"/>
      <c r="DDG817" s="304"/>
      <c r="DDH817" s="304"/>
      <c r="DDI817" s="304"/>
      <c r="DDJ817" s="304"/>
      <c r="DDK817" s="304"/>
      <c r="DDL817" s="304"/>
      <c r="DDM817" s="304"/>
      <c r="DDN817" s="304"/>
      <c r="DDO817" s="304"/>
      <c r="DDP817" s="304"/>
      <c r="DDQ817" s="304"/>
      <c r="DDR817" s="304"/>
      <c r="DDS817" s="304"/>
      <c r="DDT817" s="304"/>
      <c r="DDU817" s="304"/>
      <c r="DDV817" s="304"/>
      <c r="DDW817" s="304"/>
      <c r="DDX817" s="304"/>
      <c r="DDY817" s="304"/>
      <c r="DDZ817" s="304"/>
      <c r="DEA817" s="304"/>
      <c r="DEB817" s="304"/>
      <c r="DEC817" s="304"/>
      <c r="DED817" s="304"/>
      <c r="DEE817" s="304"/>
      <c r="DEF817" s="304"/>
      <c r="DEG817" s="304"/>
      <c r="DEH817" s="304"/>
      <c r="DEI817" s="304"/>
      <c r="DEJ817" s="304"/>
      <c r="DEK817" s="304"/>
      <c r="DEL817" s="304"/>
      <c r="DEM817" s="304"/>
      <c r="DEN817" s="304"/>
      <c r="DEO817" s="304"/>
      <c r="DEP817" s="304"/>
      <c r="DEQ817" s="304"/>
      <c r="DER817" s="304"/>
      <c r="DES817" s="304"/>
      <c r="DET817" s="304"/>
      <c r="DEU817" s="304"/>
      <c r="DEV817" s="304"/>
      <c r="DEW817" s="304"/>
      <c r="DEX817" s="304"/>
      <c r="DEY817" s="304"/>
      <c r="DEZ817" s="304"/>
      <c r="DFA817" s="304"/>
      <c r="DFB817" s="304"/>
      <c r="DFC817" s="304"/>
      <c r="DFD817" s="304"/>
      <c r="DFE817" s="304"/>
      <c r="DFF817" s="304"/>
      <c r="DFG817" s="304"/>
      <c r="DFH817" s="304"/>
      <c r="DFI817" s="304"/>
      <c r="DFJ817" s="304"/>
      <c r="DFK817" s="304"/>
      <c r="DFL817" s="304"/>
      <c r="DFM817" s="304"/>
      <c r="DFN817" s="304"/>
      <c r="DFO817" s="304"/>
      <c r="DFP817" s="304"/>
      <c r="DFQ817" s="304"/>
      <c r="DFR817" s="304"/>
      <c r="DFS817" s="304"/>
      <c r="DFT817" s="304"/>
      <c r="DFU817" s="304"/>
      <c r="DFV817" s="304"/>
      <c r="DFW817" s="304"/>
      <c r="DFX817" s="304"/>
      <c r="DFY817" s="304"/>
      <c r="DFZ817" s="304"/>
      <c r="DGA817" s="304"/>
      <c r="DGB817" s="304"/>
      <c r="DGC817" s="304"/>
      <c r="DGD817" s="304"/>
      <c r="DGE817" s="304"/>
      <c r="DGF817" s="304"/>
      <c r="DGG817" s="304"/>
      <c r="DGH817" s="304"/>
      <c r="DGI817" s="304"/>
      <c r="DGJ817" s="304"/>
      <c r="DGK817" s="304"/>
      <c r="DGL817" s="304"/>
      <c r="DGM817" s="304"/>
      <c r="DGN817" s="304"/>
      <c r="DGO817" s="304"/>
      <c r="DGP817" s="304"/>
      <c r="DGQ817" s="304"/>
      <c r="DGR817" s="304"/>
      <c r="DGS817" s="304"/>
      <c r="DGT817" s="304"/>
      <c r="DGU817" s="304"/>
      <c r="DGV817" s="304"/>
      <c r="DGW817" s="304"/>
      <c r="DGX817" s="304"/>
      <c r="DGY817" s="304"/>
      <c r="DGZ817" s="304"/>
      <c r="DHA817" s="304"/>
      <c r="DHB817" s="304"/>
      <c r="DHC817" s="304"/>
      <c r="DHD817" s="304"/>
      <c r="DHE817" s="304"/>
      <c r="DHF817" s="304"/>
      <c r="DHG817" s="304"/>
      <c r="DHH817" s="304"/>
      <c r="DHI817" s="304"/>
      <c r="DHJ817" s="304"/>
      <c r="DHK817" s="304"/>
      <c r="DHL817" s="304"/>
      <c r="DHM817" s="304"/>
      <c r="DHN817" s="304"/>
      <c r="DHO817" s="304"/>
      <c r="DHP817" s="304"/>
      <c r="DHQ817" s="304"/>
      <c r="DHR817" s="304"/>
      <c r="DHS817" s="304"/>
      <c r="DHT817" s="304"/>
      <c r="DHU817" s="304"/>
      <c r="DHV817" s="304"/>
      <c r="DHW817" s="304"/>
      <c r="DHX817" s="304"/>
      <c r="DHY817" s="304"/>
      <c r="DHZ817" s="304"/>
      <c r="DIA817" s="304"/>
      <c r="DIB817" s="304"/>
      <c r="DIC817" s="304"/>
      <c r="DID817" s="304"/>
      <c r="DIE817" s="304"/>
      <c r="DIF817" s="304"/>
      <c r="DIG817" s="304"/>
      <c r="DIH817" s="304"/>
      <c r="DII817" s="304"/>
      <c r="DIJ817" s="304"/>
      <c r="DIK817" s="304"/>
      <c r="DIL817" s="304"/>
      <c r="DIM817" s="304"/>
      <c r="DIN817" s="304"/>
      <c r="DIO817" s="304"/>
      <c r="DIP817" s="304"/>
      <c r="DIQ817" s="304"/>
      <c r="DIR817" s="304"/>
      <c r="DIS817" s="304"/>
      <c r="DIT817" s="304"/>
      <c r="DIU817" s="304"/>
      <c r="DIV817" s="304"/>
      <c r="DIW817" s="304"/>
      <c r="DIX817" s="304"/>
      <c r="DIY817" s="304"/>
      <c r="DIZ817" s="304"/>
      <c r="DJA817" s="304"/>
      <c r="DJB817" s="304"/>
      <c r="DJC817" s="304"/>
      <c r="DJD817" s="304"/>
      <c r="DJE817" s="304"/>
      <c r="DJF817" s="304"/>
      <c r="DJG817" s="304"/>
      <c r="DJH817" s="304"/>
      <c r="DJI817" s="304"/>
      <c r="DJJ817" s="304"/>
      <c r="DJK817" s="304"/>
      <c r="DJL817" s="304"/>
      <c r="DJM817" s="304"/>
      <c r="DJN817" s="304"/>
      <c r="DJO817" s="304"/>
      <c r="DJP817" s="304"/>
      <c r="DJQ817" s="304"/>
      <c r="DJR817" s="304"/>
      <c r="DJS817" s="304"/>
      <c r="DJT817" s="304"/>
      <c r="DJU817" s="304"/>
      <c r="DJV817" s="304"/>
      <c r="DJW817" s="304"/>
      <c r="DJX817" s="304"/>
      <c r="DJY817" s="304"/>
      <c r="DJZ817" s="304"/>
      <c r="DKA817" s="304"/>
      <c r="DKB817" s="304"/>
      <c r="DKC817" s="304"/>
      <c r="DKD817" s="304"/>
      <c r="DKE817" s="304"/>
      <c r="DKF817" s="304"/>
      <c r="DKG817" s="304"/>
      <c r="DKH817" s="304"/>
      <c r="DKI817" s="304"/>
      <c r="DKJ817" s="304"/>
      <c r="DKK817" s="304"/>
      <c r="DKL817" s="304"/>
      <c r="DKM817" s="304"/>
      <c r="DKN817" s="304"/>
      <c r="DKO817" s="304"/>
      <c r="DKP817" s="304"/>
      <c r="DKQ817" s="304"/>
      <c r="DKR817" s="304"/>
      <c r="DKS817" s="304"/>
      <c r="DKT817" s="304"/>
      <c r="DKU817" s="304"/>
      <c r="DKV817" s="304"/>
      <c r="DKW817" s="304"/>
      <c r="DKX817" s="304"/>
      <c r="DKY817" s="304"/>
      <c r="DKZ817" s="304"/>
      <c r="DLA817" s="304"/>
      <c r="DLB817" s="304"/>
      <c r="DLC817" s="304"/>
      <c r="DLD817" s="304"/>
      <c r="DLE817" s="304"/>
      <c r="DLF817" s="304"/>
      <c r="DLG817" s="304"/>
      <c r="DLH817" s="304"/>
      <c r="DLI817" s="304"/>
      <c r="DLJ817" s="304"/>
      <c r="DLK817" s="304"/>
      <c r="DLL817" s="304"/>
      <c r="DLM817" s="304"/>
      <c r="DLN817" s="304"/>
      <c r="DLO817" s="304"/>
      <c r="DLP817" s="304"/>
      <c r="DLQ817" s="304"/>
      <c r="DLR817" s="304"/>
      <c r="DLS817" s="304"/>
      <c r="DLT817" s="304"/>
      <c r="DLU817" s="304"/>
      <c r="DLV817" s="304"/>
      <c r="DLW817" s="304"/>
      <c r="DLX817" s="304"/>
      <c r="DLY817" s="304"/>
      <c r="DLZ817" s="304"/>
      <c r="DMA817" s="304"/>
      <c r="DMB817" s="304"/>
      <c r="DMC817" s="304"/>
      <c r="DMD817" s="304"/>
      <c r="DME817" s="304"/>
      <c r="DMF817" s="304"/>
      <c r="DMG817" s="304"/>
      <c r="DMH817" s="304"/>
      <c r="DMI817" s="304"/>
      <c r="DMJ817" s="304"/>
      <c r="DMK817" s="304"/>
      <c r="DML817" s="304"/>
      <c r="DMM817" s="304"/>
      <c r="DMN817" s="304"/>
      <c r="DMO817" s="304"/>
      <c r="DMP817" s="304"/>
      <c r="DMQ817" s="304"/>
      <c r="DMR817" s="304"/>
      <c r="DMS817" s="304"/>
      <c r="DMT817" s="304"/>
      <c r="DMU817" s="304"/>
      <c r="DMV817" s="304"/>
      <c r="DMW817" s="304"/>
      <c r="DMX817" s="304"/>
      <c r="DMY817" s="304"/>
      <c r="DMZ817" s="304"/>
      <c r="DNA817" s="304"/>
      <c r="DNB817" s="304"/>
      <c r="DNC817" s="304"/>
      <c r="DND817" s="304"/>
      <c r="DNE817" s="304"/>
      <c r="DNF817" s="304"/>
      <c r="DNG817" s="304"/>
      <c r="DNH817" s="304"/>
      <c r="DNI817" s="304"/>
      <c r="DNJ817" s="304"/>
      <c r="DNK817" s="304"/>
      <c r="DNL817" s="304"/>
      <c r="DNM817" s="304"/>
      <c r="DNN817" s="304"/>
      <c r="DNO817" s="304"/>
      <c r="DNP817" s="304"/>
      <c r="DNQ817" s="304"/>
      <c r="DNR817" s="304"/>
      <c r="DNS817" s="304"/>
      <c r="DNT817" s="304"/>
      <c r="DNU817" s="304"/>
      <c r="DNV817" s="304"/>
      <c r="DNW817" s="304"/>
      <c r="DNX817" s="304"/>
      <c r="DNY817" s="304"/>
      <c r="DNZ817" s="304"/>
      <c r="DOA817" s="304"/>
      <c r="DOB817" s="304"/>
      <c r="DOC817" s="304"/>
      <c r="DOD817" s="304"/>
      <c r="DOE817" s="304"/>
      <c r="DOF817" s="304"/>
      <c r="DOG817" s="304"/>
      <c r="DOH817" s="304"/>
      <c r="DOI817" s="304"/>
      <c r="DOJ817" s="304"/>
      <c r="DOK817" s="304"/>
      <c r="DOL817" s="304"/>
      <c r="DOM817" s="304"/>
      <c r="DON817" s="304"/>
      <c r="DOO817" s="304"/>
      <c r="DOP817" s="304"/>
      <c r="DOQ817" s="304"/>
      <c r="DOR817" s="304"/>
      <c r="DOS817" s="304"/>
      <c r="DOT817" s="304"/>
      <c r="DOU817" s="304"/>
      <c r="DOV817" s="304"/>
      <c r="DOW817" s="304"/>
      <c r="DOX817" s="304"/>
      <c r="DOY817" s="304"/>
      <c r="DOZ817" s="304"/>
      <c r="DPA817" s="304"/>
      <c r="DPB817" s="304"/>
      <c r="DPC817" s="304"/>
      <c r="DPD817" s="304"/>
      <c r="DPE817" s="304"/>
      <c r="DPF817" s="304"/>
      <c r="DPG817" s="304"/>
      <c r="DPH817" s="304"/>
      <c r="DPI817" s="304"/>
      <c r="DPJ817" s="304"/>
      <c r="DPK817" s="304"/>
      <c r="DPL817" s="304"/>
      <c r="DPM817" s="304"/>
      <c r="DPN817" s="304"/>
      <c r="DPO817" s="304"/>
      <c r="DPP817" s="304"/>
      <c r="DPQ817" s="304"/>
      <c r="DPR817" s="304"/>
      <c r="DPS817" s="304"/>
      <c r="DPT817" s="304"/>
      <c r="DPU817" s="304"/>
      <c r="DPV817" s="304"/>
      <c r="DPW817" s="304"/>
      <c r="DPX817" s="304"/>
      <c r="DPY817" s="304"/>
      <c r="DPZ817" s="304"/>
      <c r="DQA817" s="304"/>
      <c r="DQB817" s="304"/>
      <c r="DQC817" s="304"/>
      <c r="DQD817" s="304"/>
      <c r="DQE817" s="304"/>
      <c r="DQF817" s="304"/>
      <c r="DQG817" s="304"/>
      <c r="DQH817" s="304"/>
      <c r="DQI817" s="304"/>
      <c r="DQJ817" s="304"/>
      <c r="DQK817" s="304"/>
      <c r="DQL817" s="304"/>
      <c r="DQM817" s="304"/>
      <c r="DQN817" s="304"/>
      <c r="DQO817" s="304"/>
      <c r="DQP817" s="304"/>
      <c r="DQQ817" s="304"/>
      <c r="DQR817" s="304"/>
      <c r="DQS817" s="304"/>
      <c r="DQT817" s="304"/>
      <c r="DQU817" s="304"/>
      <c r="DQV817" s="304"/>
      <c r="DQW817" s="304"/>
      <c r="DQX817" s="304"/>
      <c r="DQY817" s="304"/>
      <c r="DQZ817" s="304"/>
      <c r="DRA817" s="304"/>
      <c r="DRB817" s="304"/>
      <c r="DRC817" s="304"/>
      <c r="DRD817" s="304"/>
      <c r="DRE817" s="304"/>
      <c r="DRF817" s="304"/>
      <c r="DRG817" s="304"/>
      <c r="DRH817" s="304"/>
      <c r="DRI817" s="304"/>
      <c r="DRJ817" s="304"/>
      <c r="DRK817" s="304"/>
      <c r="DRL817" s="304"/>
      <c r="DRM817" s="304"/>
      <c r="DRN817" s="304"/>
      <c r="DRO817" s="304"/>
      <c r="DRP817" s="304"/>
      <c r="DRQ817" s="304"/>
      <c r="DRR817" s="304"/>
      <c r="DRS817" s="304"/>
      <c r="DRT817" s="304"/>
      <c r="DRU817" s="304"/>
      <c r="DRV817" s="304"/>
      <c r="DRW817" s="304"/>
      <c r="DRX817" s="304"/>
      <c r="DRY817" s="304"/>
      <c r="DRZ817" s="304"/>
      <c r="DSA817" s="304"/>
      <c r="DSB817" s="304"/>
      <c r="DSC817" s="304"/>
      <c r="DSD817" s="304"/>
      <c r="DSE817" s="304"/>
      <c r="DSF817" s="304"/>
      <c r="DSG817" s="304"/>
      <c r="DSH817" s="304"/>
      <c r="DSI817" s="304"/>
      <c r="DSJ817" s="304"/>
      <c r="DSK817" s="304"/>
      <c r="DSL817" s="304"/>
      <c r="DSM817" s="304"/>
      <c r="DSN817" s="304"/>
      <c r="DSO817" s="304"/>
      <c r="DSP817" s="304"/>
      <c r="DSQ817" s="304"/>
      <c r="DSR817" s="304"/>
      <c r="DSS817" s="304"/>
      <c r="DST817" s="304"/>
      <c r="DSU817" s="304"/>
      <c r="DSV817" s="304"/>
      <c r="DSW817" s="304"/>
      <c r="DSX817" s="304"/>
      <c r="DSY817" s="304"/>
      <c r="DSZ817" s="304"/>
      <c r="DTA817" s="304"/>
      <c r="DTB817" s="304"/>
      <c r="DTC817" s="304"/>
      <c r="DTD817" s="304"/>
      <c r="DTE817" s="304"/>
      <c r="DTF817" s="304"/>
      <c r="DTG817" s="304"/>
      <c r="DTH817" s="304"/>
      <c r="DTI817" s="304"/>
      <c r="DTJ817" s="304"/>
      <c r="DTK817" s="304"/>
      <c r="DTL817" s="304"/>
      <c r="DTM817" s="304"/>
      <c r="DTN817" s="304"/>
      <c r="DTO817" s="304"/>
      <c r="DTP817" s="304"/>
      <c r="DTQ817" s="304"/>
      <c r="DTR817" s="304"/>
      <c r="DTS817" s="304"/>
      <c r="DTT817" s="304"/>
      <c r="DTU817" s="304"/>
      <c r="DTV817" s="304"/>
      <c r="DTW817" s="304"/>
      <c r="DTX817" s="304"/>
      <c r="DTY817" s="304"/>
      <c r="DTZ817" s="304"/>
      <c r="DUA817" s="304"/>
      <c r="DUB817" s="304"/>
      <c r="DUC817" s="304"/>
      <c r="DUD817" s="304"/>
      <c r="DUE817" s="304"/>
      <c r="DUF817" s="304"/>
      <c r="DUG817" s="304"/>
      <c r="DUH817" s="304"/>
      <c r="DUI817" s="304"/>
      <c r="DUJ817" s="304"/>
      <c r="DUK817" s="304"/>
      <c r="DUL817" s="304"/>
      <c r="DUM817" s="304"/>
      <c r="DUN817" s="304"/>
      <c r="DUO817" s="304"/>
      <c r="DUP817" s="304"/>
      <c r="DUQ817" s="304"/>
      <c r="DUR817" s="304"/>
      <c r="DUS817" s="304"/>
      <c r="DUT817" s="304"/>
      <c r="DUU817" s="304"/>
      <c r="DUV817" s="304"/>
      <c r="DUW817" s="304"/>
      <c r="DUX817" s="304"/>
      <c r="DUY817" s="304"/>
      <c r="DUZ817" s="304"/>
      <c r="DVA817" s="304"/>
      <c r="DVB817" s="304"/>
      <c r="DVC817" s="304"/>
      <c r="DVD817" s="304"/>
      <c r="DVE817" s="304"/>
      <c r="DVF817" s="304"/>
      <c r="DVG817" s="304"/>
      <c r="DVH817" s="304"/>
      <c r="DVI817" s="304"/>
      <c r="DVJ817" s="304"/>
      <c r="DVK817" s="304"/>
      <c r="DVL817" s="304"/>
      <c r="DVM817" s="304"/>
      <c r="DVN817" s="304"/>
      <c r="DVO817" s="304"/>
      <c r="DVP817" s="304"/>
      <c r="DVQ817" s="304"/>
      <c r="DVR817" s="304"/>
      <c r="DVS817" s="304"/>
      <c r="DVT817" s="304"/>
      <c r="DVU817" s="304"/>
      <c r="DVV817" s="304"/>
      <c r="DVW817" s="304"/>
      <c r="DVX817" s="304"/>
      <c r="DVY817" s="304"/>
      <c r="DVZ817" s="304"/>
      <c r="DWA817" s="304"/>
      <c r="DWB817" s="304"/>
      <c r="DWC817" s="304"/>
      <c r="DWD817" s="304"/>
      <c r="DWE817" s="304"/>
      <c r="DWF817" s="304"/>
      <c r="DWG817" s="304"/>
      <c r="DWH817" s="304"/>
      <c r="DWI817" s="304"/>
      <c r="DWJ817" s="304"/>
      <c r="DWK817" s="304"/>
      <c r="DWL817" s="304"/>
      <c r="DWM817" s="304"/>
      <c r="DWN817" s="304"/>
      <c r="DWO817" s="304"/>
      <c r="DWP817" s="304"/>
      <c r="DWQ817" s="304"/>
      <c r="DWR817" s="304"/>
      <c r="DWS817" s="304"/>
      <c r="DWT817" s="304"/>
      <c r="DWU817" s="304"/>
      <c r="DWV817" s="304"/>
      <c r="DWW817" s="304"/>
      <c r="DWX817" s="304"/>
      <c r="DWY817" s="304"/>
      <c r="DWZ817" s="304"/>
      <c r="DXA817" s="304"/>
      <c r="DXB817" s="304"/>
      <c r="DXC817" s="304"/>
      <c r="DXD817" s="304"/>
      <c r="DXE817" s="304"/>
      <c r="DXF817" s="304"/>
      <c r="DXG817" s="304"/>
      <c r="DXH817" s="304"/>
      <c r="DXI817" s="304"/>
      <c r="DXJ817" s="304"/>
      <c r="DXK817" s="304"/>
      <c r="DXL817" s="304"/>
      <c r="DXM817" s="304"/>
      <c r="DXN817" s="304"/>
      <c r="DXO817" s="304"/>
      <c r="DXP817" s="304"/>
      <c r="DXQ817" s="304"/>
      <c r="DXR817" s="304"/>
      <c r="DXS817" s="304"/>
      <c r="DXT817" s="304"/>
      <c r="DXU817" s="304"/>
      <c r="DXV817" s="304"/>
      <c r="DXW817" s="304"/>
      <c r="DXX817" s="304"/>
      <c r="DXY817" s="304"/>
      <c r="DXZ817" s="304"/>
      <c r="DYA817" s="304"/>
      <c r="DYB817" s="304"/>
      <c r="DYC817" s="304"/>
      <c r="DYD817" s="304"/>
      <c r="DYE817" s="304"/>
      <c r="DYF817" s="304"/>
      <c r="DYG817" s="304"/>
      <c r="DYH817" s="304"/>
      <c r="DYI817" s="304"/>
      <c r="DYJ817" s="304"/>
      <c r="DYK817" s="304"/>
      <c r="DYL817" s="304"/>
      <c r="DYM817" s="304"/>
      <c r="DYN817" s="304"/>
      <c r="DYO817" s="304"/>
      <c r="DYP817" s="304"/>
      <c r="DYQ817" s="304"/>
      <c r="DYR817" s="304"/>
      <c r="DYS817" s="304"/>
      <c r="DYT817" s="304"/>
      <c r="DYU817" s="304"/>
      <c r="DYV817" s="304"/>
      <c r="DYW817" s="304"/>
      <c r="DYX817" s="304"/>
      <c r="DYY817" s="304"/>
      <c r="DYZ817" s="304"/>
      <c r="DZA817" s="304"/>
      <c r="DZB817" s="304"/>
      <c r="DZC817" s="304"/>
      <c r="DZD817" s="304"/>
      <c r="DZE817" s="304"/>
      <c r="DZF817" s="304"/>
      <c r="DZG817" s="304"/>
      <c r="DZH817" s="304"/>
      <c r="DZI817" s="304"/>
      <c r="DZJ817" s="304"/>
      <c r="DZK817" s="304"/>
      <c r="DZL817" s="304"/>
      <c r="DZM817" s="304"/>
      <c r="DZN817" s="304"/>
      <c r="DZO817" s="304"/>
      <c r="DZP817" s="304"/>
      <c r="DZQ817" s="304"/>
      <c r="DZR817" s="304"/>
      <c r="DZS817" s="304"/>
      <c r="DZT817" s="304"/>
      <c r="DZU817" s="304"/>
      <c r="DZV817" s="304"/>
      <c r="DZW817" s="304"/>
      <c r="DZX817" s="304"/>
      <c r="DZY817" s="304"/>
      <c r="DZZ817" s="304"/>
      <c r="EAA817" s="304"/>
      <c r="EAB817" s="304"/>
      <c r="EAC817" s="304"/>
      <c r="EAD817" s="304"/>
      <c r="EAE817" s="304"/>
      <c r="EAF817" s="304"/>
      <c r="EAG817" s="304"/>
      <c r="EAH817" s="304"/>
      <c r="EAI817" s="304"/>
      <c r="EAJ817" s="304"/>
      <c r="EAK817" s="304"/>
      <c r="EAL817" s="304"/>
      <c r="EAM817" s="304"/>
      <c r="EAN817" s="304"/>
      <c r="EAO817" s="304"/>
      <c r="EAP817" s="304"/>
      <c r="EAQ817" s="304"/>
      <c r="EAR817" s="304"/>
      <c r="EAS817" s="304"/>
      <c r="EAT817" s="304"/>
      <c r="EAU817" s="304"/>
      <c r="EAV817" s="304"/>
      <c r="EAW817" s="304"/>
      <c r="EAX817" s="304"/>
      <c r="EAY817" s="304"/>
      <c r="EAZ817" s="304"/>
      <c r="EBA817" s="304"/>
      <c r="EBB817" s="304"/>
      <c r="EBC817" s="304"/>
      <c r="EBD817" s="304"/>
      <c r="EBE817" s="304"/>
      <c r="EBF817" s="304"/>
      <c r="EBG817" s="304"/>
      <c r="EBH817" s="304"/>
      <c r="EBI817" s="304"/>
      <c r="EBJ817" s="304"/>
      <c r="EBK817" s="304"/>
      <c r="EBL817" s="304"/>
      <c r="EBM817" s="304"/>
      <c r="EBN817" s="304"/>
      <c r="EBO817" s="304"/>
      <c r="EBP817" s="304"/>
      <c r="EBQ817" s="304"/>
      <c r="EBR817" s="304"/>
      <c r="EBS817" s="304"/>
      <c r="EBT817" s="304"/>
      <c r="EBU817" s="304"/>
      <c r="EBV817" s="304"/>
      <c r="EBW817" s="304"/>
      <c r="EBX817" s="304"/>
      <c r="EBY817" s="304"/>
      <c r="EBZ817" s="304"/>
      <c r="ECA817" s="304"/>
      <c r="ECB817" s="304"/>
      <c r="ECC817" s="304"/>
      <c r="ECD817" s="304"/>
      <c r="ECE817" s="304"/>
      <c r="ECF817" s="304"/>
      <c r="ECG817" s="304"/>
      <c r="ECH817" s="304"/>
      <c r="ECI817" s="304"/>
      <c r="ECJ817" s="304"/>
      <c r="ECK817" s="304"/>
      <c r="ECL817" s="304"/>
      <c r="ECM817" s="304"/>
      <c r="ECN817" s="304"/>
      <c r="ECO817" s="304"/>
      <c r="ECP817" s="304"/>
      <c r="ECQ817" s="304"/>
      <c r="ECR817" s="304"/>
      <c r="ECS817" s="304"/>
      <c r="ECT817" s="304"/>
      <c r="ECU817" s="304"/>
      <c r="ECV817" s="304"/>
      <c r="ECW817" s="304"/>
      <c r="ECX817" s="304"/>
      <c r="ECY817" s="304"/>
      <c r="ECZ817" s="304"/>
      <c r="EDA817" s="304"/>
      <c r="EDB817" s="304"/>
      <c r="EDC817" s="304"/>
      <c r="EDD817" s="304"/>
      <c r="EDE817" s="304"/>
      <c r="EDF817" s="304"/>
      <c r="EDG817" s="304"/>
      <c r="EDH817" s="304"/>
      <c r="EDI817" s="304"/>
      <c r="EDJ817" s="304"/>
      <c r="EDK817" s="304"/>
      <c r="EDL817" s="304"/>
      <c r="EDM817" s="304"/>
      <c r="EDN817" s="304"/>
      <c r="EDO817" s="304"/>
      <c r="EDP817" s="304"/>
      <c r="EDQ817" s="304"/>
      <c r="EDR817" s="304"/>
      <c r="EDS817" s="304"/>
      <c r="EDT817" s="304"/>
      <c r="EDU817" s="304"/>
      <c r="EDV817" s="304"/>
      <c r="EDW817" s="304"/>
      <c r="EDX817" s="304"/>
      <c r="EDY817" s="304"/>
      <c r="EDZ817" s="304"/>
      <c r="EEA817" s="304"/>
      <c r="EEB817" s="304"/>
      <c r="EEC817" s="304"/>
      <c r="EED817" s="304"/>
      <c r="EEE817" s="304"/>
      <c r="EEF817" s="304"/>
      <c r="EEG817" s="304"/>
      <c r="EEH817" s="304"/>
      <c r="EEI817" s="304"/>
      <c r="EEJ817" s="304"/>
      <c r="EEK817" s="304"/>
      <c r="EEL817" s="304"/>
      <c r="EEM817" s="304"/>
      <c r="EEN817" s="304"/>
      <c r="EEO817" s="304"/>
      <c r="EEP817" s="304"/>
      <c r="EEQ817" s="304"/>
      <c r="EER817" s="304"/>
      <c r="EES817" s="304"/>
      <c r="EET817" s="304"/>
      <c r="EEU817" s="304"/>
      <c r="EEV817" s="304"/>
      <c r="EEW817" s="304"/>
      <c r="EEX817" s="304"/>
      <c r="EEY817" s="304"/>
      <c r="EEZ817" s="304"/>
      <c r="EFA817" s="304"/>
      <c r="EFB817" s="304"/>
      <c r="EFC817" s="304"/>
      <c r="EFD817" s="304"/>
      <c r="EFE817" s="304"/>
      <c r="EFF817" s="304"/>
      <c r="EFG817" s="304"/>
      <c r="EFH817" s="304"/>
      <c r="EFI817" s="304"/>
      <c r="EFJ817" s="304"/>
      <c r="EFK817" s="304"/>
      <c r="EFL817" s="304"/>
      <c r="EFM817" s="304"/>
      <c r="EFN817" s="304"/>
      <c r="EFO817" s="304"/>
      <c r="EFP817" s="304"/>
      <c r="EFQ817" s="304"/>
      <c r="EFR817" s="304"/>
      <c r="EFS817" s="304"/>
      <c r="EFT817" s="304"/>
      <c r="EFU817" s="304"/>
      <c r="EFV817" s="304"/>
      <c r="EFW817" s="304"/>
      <c r="EFX817" s="304"/>
      <c r="EFY817" s="304"/>
      <c r="EFZ817" s="304"/>
      <c r="EGA817" s="304"/>
      <c r="EGB817" s="304"/>
      <c r="EGC817" s="304"/>
      <c r="EGD817" s="304"/>
      <c r="EGE817" s="304"/>
      <c r="EGF817" s="304"/>
      <c r="EGG817" s="304"/>
      <c r="EGH817" s="304"/>
      <c r="EGI817" s="304"/>
      <c r="EGJ817" s="304"/>
      <c r="EGK817" s="304"/>
      <c r="EGL817" s="304"/>
      <c r="EGM817" s="304"/>
      <c r="EGN817" s="304"/>
      <c r="EGO817" s="304"/>
      <c r="EGP817" s="304"/>
      <c r="EGQ817" s="304"/>
      <c r="EGR817" s="304"/>
      <c r="EGS817" s="304"/>
      <c r="EGT817" s="304"/>
      <c r="EGU817" s="304"/>
      <c r="EGV817" s="304"/>
      <c r="EGW817" s="304"/>
      <c r="EGX817" s="304"/>
      <c r="EGY817" s="304"/>
      <c r="EGZ817" s="304"/>
      <c r="EHA817" s="304"/>
      <c r="EHB817" s="304"/>
      <c r="EHC817" s="304"/>
      <c r="EHD817" s="304"/>
      <c r="EHE817" s="304"/>
      <c r="EHF817" s="304"/>
      <c r="EHG817" s="304"/>
      <c r="EHH817" s="304"/>
      <c r="EHI817" s="304"/>
      <c r="EHJ817" s="304"/>
      <c r="EHK817" s="304"/>
      <c r="EHL817" s="304"/>
      <c r="EHM817" s="304"/>
      <c r="EHN817" s="304"/>
      <c r="EHO817" s="304"/>
      <c r="EHP817" s="304"/>
      <c r="EHQ817" s="304"/>
      <c r="EHR817" s="304"/>
      <c r="EHS817" s="304"/>
      <c r="EHT817" s="304"/>
      <c r="EHU817" s="304"/>
      <c r="EHV817" s="304"/>
      <c r="EHW817" s="304"/>
      <c r="EHX817" s="304"/>
      <c r="EHY817" s="304"/>
      <c r="EHZ817" s="304"/>
      <c r="EIA817" s="304"/>
      <c r="EIB817" s="304"/>
      <c r="EIC817" s="304"/>
      <c r="EID817" s="304"/>
      <c r="EIE817" s="304"/>
      <c r="EIF817" s="304"/>
      <c r="EIG817" s="304"/>
      <c r="EIH817" s="304"/>
      <c r="EII817" s="304"/>
      <c r="EIJ817" s="304"/>
      <c r="EIK817" s="304"/>
      <c r="EIL817" s="304"/>
      <c r="EIM817" s="304"/>
      <c r="EIN817" s="304"/>
      <c r="EIO817" s="304"/>
      <c r="EIP817" s="304"/>
      <c r="EIQ817" s="304"/>
      <c r="EIR817" s="304"/>
      <c r="EIS817" s="304"/>
      <c r="EIT817" s="304"/>
      <c r="EIU817" s="304"/>
      <c r="EIV817" s="304"/>
      <c r="EIW817" s="304"/>
      <c r="EIX817" s="304"/>
      <c r="EIY817" s="304"/>
      <c r="EIZ817" s="304"/>
      <c r="EJA817" s="304"/>
      <c r="EJB817" s="304"/>
      <c r="EJC817" s="304"/>
      <c r="EJD817" s="304"/>
      <c r="EJE817" s="304"/>
      <c r="EJF817" s="304"/>
      <c r="EJG817" s="304"/>
      <c r="EJH817" s="304"/>
      <c r="EJI817" s="304"/>
      <c r="EJJ817" s="304"/>
      <c r="EJK817" s="304"/>
      <c r="EJL817" s="304"/>
      <c r="EJM817" s="304"/>
      <c r="EJN817" s="304"/>
      <c r="EJO817" s="304"/>
      <c r="EJP817" s="304"/>
      <c r="EJQ817" s="304"/>
      <c r="EJR817" s="304"/>
      <c r="EJS817" s="304"/>
      <c r="EJT817" s="304"/>
      <c r="EJU817" s="304"/>
      <c r="EJV817" s="304"/>
      <c r="EJW817" s="304"/>
      <c r="EJX817" s="304"/>
      <c r="EJY817" s="304"/>
      <c r="EJZ817" s="304"/>
      <c r="EKA817" s="304"/>
      <c r="EKB817" s="304"/>
      <c r="EKC817" s="304"/>
      <c r="EKD817" s="304"/>
      <c r="EKE817" s="304"/>
      <c r="EKF817" s="304"/>
      <c r="EKG817" s="304"/>
      <c r="EKH817" s="304"/>
      <c r="EKI817" s="304"/>
      <c r="EKJ817" s="304"/>
      <c r="EKK817" s="304"/>
      <c r="EKL817" s="304"/>
      <c r="EKM817" s="304"/>
      <c r="EKN817" s="304"/>
      <c r="EKO817" s="304"/>
      <c r="EKP817" s="304"/>
      <c r="EKQ817" s="304"/>
      <c r="EKR817" s="304"/>
      <c r="EKS817" s="304"/>
      <c r="EKT817" s="304"/>
      <c r="EKU817" s="304"/>
      <c r="EKV817" s="304"/>
      <c r="EKW817" s="304"/>
      <c r="EKX817" s="304"/>
      <c r="EKY817" s="304"/>
      <c r="EKZ817" s="304"/>
      <c r="ELA817" s="304"/>
      <c r="ELB817" s="304"/>
      <c r="ELC817" s="304"/>
      <c r="ELD817" s="304"/>
      <c r="ELE817" s="304"/>
      <c r="ELF817" s="304"/>
      <c r="ELG817" s="304"/>
      <c r="ELH817" s="304"/>
      <c r="ELI817" s="304"/>
      <c r="ELJ817" s="304"/>
      <c r="ELK817" s="304"/>
      <c r="ELL817" s="304"/>
      <c r="ELM817" s="304"/>
      <c r="ELN817" s="304"/>
      <c r="ELO817" s="304"/>
      <c r="ELP817" s="304"/>
      <c r="ELQ817" s="304"/>
      <c r="ELR817" s="304"/>
      <c r="ELS817" s="304"/>
      <c r="ELT817" s="304"/>
      <c r="ELU817" s="304"/>
    </row>
    <row r="818" spans="2:341 1271:3713" s="279" customFormat="1">
      <c r="B818" s="305" t="s">
        <v>779</v>
      </c>
      <c r="C818" s="521">
        <v>9.3200000000000002E-3</v>
      </c>
      <c r="D818" s="167" t="s">
        <v>784</v>
      </c>
      <c r="E818" s="167" t="s">
        <v>756</v>
      </c>
      <c r="S818" s="421"/>
      <c r="T818" s="453"/>
      <c r="U818" s="304"/>
      <c r="V818" s="304"/>
      <c r="W818" s="304"/>
      <c r="X818" s="304"/>
      <c r="Y818" s="304"/>
      <c r="Z818" s="304"/>
      <c r="AA818" s="304"/>
      <c r="AB818" s="304"/>
      <c r="AC818" s="304"/>
      <c r="AD818" s="304"/>
      <c r="AE818" s="304"/>
      <c r="AF818" s="304"/>
      <c r="AG818" s="304"/>
      <c r="AH818" s="304"/>
      <c r="AI818" s="304"/>
      <c r="AJ818" s="304"/>
      <c r="AK818" s="304"/>
      <c r="AL818" s="304"/>
      <c r="AM818" s="304"/>
      <c r="AN818" s="304"/>
      <c r="AO818" s="304"/>
      <c r="AP818" s="304"/>
      <c r="AQ818" s="304"/>
      <c r="AR818" s="304"/>
      <c r="AS818" s="304"/>
      <c r="AT818" s="304"/>
      <c r="AU818" s="304"/>
      <c r="AV818" s="304"/>
      <c r="AW818" s="304"/>
      <c r="AX818" s="304"/>
      <c r="AY818" s="304"/>
      <c r="AZ818" s="304"/>
      <c r="BA818" s="304"/>
      <c r="BB818" s="304"/>
      <c r="BC818" s="304"/>
      <c r="BD818" s="304"/>
      <c r="BE818" s="304"/>
      <c r="BF818" s="304"/>
      <c r="BG818" s="304"/>
      <c r="BH818" s="304"/>
      <c r="BI818" s="304"/>
      <c r="BJ818" s="304"/>
      <c r="BK818" s="304"/>
      <c r="BL818" s="304"/>
      <c r="BM818" s="304"/>
      <c r="BN818" s="304"/>
      <c r="BO818" s="304"/>
      <c r="BP818" s="304"/>
      <c r="BQ818" s="304"/>
      <c r="BR818" s="304"/>
      <c r="BS818" s="304"/>
      <c r="BT818" s="304"/>
      <c r="BU818" s="304"/>
      <c r="BV818" s="304"/>
      <c r="BW818" s="304"/>
      <c r="BX818" s="304"/>
      <c r="BY818" s="304"/>
      <c r="BZ818" s="304"/>
      <c r="CA818" s="304"/>
      <c r="CB818" s="304"/>
      <c r="CC818" s="304"/>
      <c r="CD818" s="304"/>
      <c r="CE818" s="304"/>
      <c r="CF818" s="304"/>
      <c r="CG818" s="304"/>
      <c r="CH818" s="304"/>
      <c r="CI818" s="304"/>
      <c r="CJ818" s="304"/>
      <c r="CK818" s="304"/>
      <c r="CL818" s="304"/>
      <c r="CM818" s="304"/>
      <c r="CN818" s="304"/>
      <c r="CO818" s="304"/>
      <c r="CP818" s="304"/>
      <c r="CQ818" s="304"/>
      <c r="CR818" s="304"/>
      <c r="CS818" s="304"/>
      <c r="CT818" s="304"/>
      <c r="CU818" s="304"/>
      <c r="CV818" s="304"/>
      <c r="CW818" s="304"/>
      <c r="CX818" s="304"/>
      <c r="CY818" s="304"/>
      <c r="CZ818" s="304"/>
      <c r="DA818" s="304"/>
      <c r="DB818" s="304"/>
      <c r="DC818" s="304"/>
      <c r="DD818" s="304"/>
      <c r="DE818" s="304"/>
      <c r="DF818" s="304"/>
      <c r="DG818" s="304"/>
      <c r="DH818" s="304"/>
      <c r="DI818" s="304"/>
      <c r="DJ818" s="304"/>
      <c r="DK818" s="304"/>
      <c r="DL818" s="304"/>
      <c r="DM818" s="304"/>
      <c r="DN818" s="304"/>
      <c r="DO818" s="304"/>
      <c r="DP818" s="304"/>
      <c r="DQ818" s="304"/>
      <c r="DR818" s="304"/>
      <c r="DS818" s="304"/>
      <c r="DT818" s="304"/>
      <c r="DU818" s="304"/>
      <c r="DV818" s="304"/>
      <c r="DW818" s="304"/>
      <c r="DX818" s="304"/>
      <c r="DY818" s="304"/>
      <c r="DZ818" s="304"/>
      <c r="EA818" s="304"/>
      <c r="EB818" s="304"/>
      <c r="EC818" s="304"/>
      <c r="ED818" s="304"/>
      <c r="EE818" s="304"/>
      <c r="EF818" s="304"/>
      <c r="EG818" s="304"/>
      <c r="EH818" s="304"/>
      <c r="EI818" s="304"/>
      <c r="EJ818" s="304"/>
      <c r="EK818" s="304"/>
      <c r="EL818" s="304"/>
      <c r="EM818" s="304"/>
      <c r="EN818" s="304"/>
      <c r="EO818" s="304"/>
      <c r="EP818" s="304"/>
      <c r="EQ818" s="304"/>
      <c r="ER818" s="304"/>
      <c r="ES818" s="304"/>
      <c r="ET818" s="304"/>
      <c r="EU818" s="304"/>
      <c r="EV818" s="304"/>
      <c r="EW818" s="304"/>
      <c r="EX818" s="304"/>
      <c r="EY818" s="304"/>
      <c r="EZ818" s="304"/>
      <c r="FA818" s="304"/>
      <c r="FB818" s="304"/>
      <c r="FC818" s="304"/>
      <c r="FD818" s="304"/>
      <c r="FE818" s="304"/>
      <c r="FF818" s="304"/>
      <c r="FG818" s="304"/>
      <c r="FH818" s="304"/>
      <c r="FI818" s="304"/>
      <c r="FJ818" s="304"/>
      <c r="FK818" s="304"/>
      <c r="FL818" s="304"/>
      <c r="FM818" s="304"/>
      <c r="FN818" s="304"/>
      <c r="FO818" s="304"/>
      <c r="FP818" s="304"/>
      <c r="FQ818" s="304"/>
      <c r="FR818" s="304"/>
      <c r="FS818" s="304"/>
      <c r="FT818" s="304"/>
      <c r="FU818" s="304"/>
      <c r="FV818" s="304"/>
      <c r="FW818" s="304"/>
      <c r="FX818" s="304"/>
      <c r="FY818" s="304"/>
      <c r="FZ818" s="304"/>
      <c r="GA818" s="304"/>
      <c r="GB818" s="304"/>
      <c r="GC818" s="304"/>
      <c r="GD818" s="304"/>
      <c r="GE818" s="304"/>
      <c r="GF818" s="304"/>
      <c r="GG818" s="304"/>
      <c r="GH818" s="304"/>
      <c r="GI818" s="304"/>
      <c r="GJ818" s="304"/>
      <c r="GK818" s="304"/>
      <c r="GL818" s="304"/>
      <c r="GM818" s="304"/>
      <c r="GN818" s="304"/>
      <c r="GO818" s="304"/>
      <c r="GP818" s="304"/>
      <c r="GQ818" s="304"/>
      <c r="GR818" s="304"/>
      <c r="GS818" s="304"/>
      <c r="GT818" s="304"/>
      <c r="GU818" s="304"/>
      <c r="GV818" s="304"/>
      <c r="GW818" s="304"/>
      <c r="GX818" s="304"/>
      <c r="GY818" s="304"/>
      <c r="GZ818" s="304"/>
      <c r="HA818" s="304"/>
      <c r="HB818" s="304"/>
      <c r="HC818" s="304"/>
      <c r="HD818" s="304"/>
      <c r="HE818" s="304"/>
      <c r="HF818" s="304"/>
      <c r="HG818" s="304"/>
      <c r="HH818" s="304"/>
      <c r="HI818" s="304"/>
      <c r="HJ818" s="304"/>
      <c r="HK818" s="304"/>
      <c r="HL818" s="304"/>
      <c r="HM818" s="304"/>
      <c r="HN818" s="304"/>
      <c r="HO818" s="304"/>
      <c r="HP818" s="304"/>
      <c r="HQ818" s="304"/>
      <c r="HR818" s="304"/>
      <c r="HS818" s="304"/>
      <c r="HT818" s="304"/>
      <c r="HU818" s="304"/>
      <c r="HV818" s="304"/>
      <c r="HW818" s="304"/>
      <c r="HX818" s="304"/>
      <c r="HY818" s="304"/>
      <c r="HZ818" s="304"/>
      <c r="IA818" s="304"/>
      <c r="IB818" s="304"/>
      <c r="IC818" s="304"/>
      <c r="ID818" s="304"/>
      <c r="IE818" s="304"/>
      <c r="IF818" s="304"/>
      <c r="IG818" s="304"/>
      <c r="IH818" s="304"/>
      <c r="II818" s="304"/>
      <c r="IJ818" s="304"/>
      <c r="IK818" s="304"/>
      <c r="IL818" s="304"/>
      <c r="IM818" s="304"/>
      <c r="IN818" s="304"/>
      <c r="IO818" s="304"/>
      <c r="IP818" s="304"/>
      <c r="IQ818" s="304"/>
      <c r="IR818" s="304"/>
      <c r="IS818" s="304"/>
      <c r="IT818" s="304"/>
      <c r="IU818" s="304"/>
      <c r="IV818" s="304"/>
      <c r="IW818" s="304"/>
      <c r="IX818" s="304"/>
      <c r="IY818" s="304"/>
      <c r="IZ818" s="304"/>
      <c r="JA818" s="304"/>
      <c r="JB818" s="304"/>
      <c r="JC818" s="304"/>
      <c r="JD818" s="304"/>
      <c r="JE818" s="304"/>
      <c r="JF818" s="304"/>
      <c r="JG818" s="304"/>
      <c r="JH818" s="304"/>
      <c r="JI818" s="304"/>
      <c r="JJ818" s="304"/>
      <c r="JK818" s="304"/>
      <c r="JL818" s="304"/>
      <c r="JM818" s="304"/>
      <c r="JN818" s="304"/>
      <c r="JO818" s="304"/>
      <c r="JP818" s="304"/>
      <c r="JQ818" s="304"/>
      <c r="JR818" s="304"/>
      <c r="JS818" s="304"/>
      <c r="JT818" s="304"/>
      <c r="JU818" s="304"/>
      <c r="JV818" s="304"/>
      <c r="JW818" s="304"/>
      <c r="JX818" s="304"/>
      <c r="JY818" s="304"/>
      <c r="JZ818" s="304"/>
      <c r="KA818" s="304"/>
      <c r="KB818" s="304"/>
      <c r="KC818" s="304"/>
      <c r="KD818" s="304"/>
      <c r="KE818" s="304"/>
      <c r="KF818" s="304"/>
      <c r="KG818" s="304"/>
      <c r="KH818" s="304"/>
      <c r="KI818" s="304"/>
      <c r="KJ818" s="304"/>
      <c r="KK818" s="304"/>
      <c r="KL818" s="304"/>
      <c r="KM818" s="304"/>
      <c r="KN818" s="304"/>
      <c r="KO818" s="304"/>
      <c r="KP818" s="304"/>
      <c r="KQ818" s="304"/>
      <c r="KR818" s="304"/>
      <c r="KS818" s="304"/>
      <c r="KT818" s="304"/>
      <c r="KU818" s="304"/>
      <c r="KV818" s="304"/>
      <c r="KW818" s="304"/>
      <c r="KX818" s="304"/>
      <c r="KY818" s="304"/>
      <c r="KZ818" s="304"/>
      <c r="LA818" s="304"/>
      <c r="LB818" s="304"/>
      <c r="LC818" s="304"/>
      <c r="LD818" s="304"/>
      <c r="LE818" s="304"/>
      <c r="LF818" s="304"/>
      <c r="LG818" s="304"/>
      <c r="LH818" s="304"/>
      <c r="LI818" s="304"/>
      <c r="LJ818" s="304"/>
      <c r="LK818" s="304"/>
      <c r="LL818" s="304"/>
      <c r="LM818" s="304"/>
      <c r="LN818" s="304"/>
      <c r="LO818" s="304"/>
      <c r="LP818" s="304"/>
      <c r="LQ818" s="304"/>
      <c r="LR818" s="304"/>
      <c r="LS818" s="304"/>
      <c r="LT818" s="304"/>
      <c r="LU818" s="304"/>
      <c r="LV818" s="304"/>
      <c r="LW818" s="304"/>
      <c r="LX818" s="304"/>
      <c r="LY818" s="304"/>
      <c r="LZ818" s="304"/>
      <c r="MA818" s="304"/>
      <c r="MB818" s="304"/>
      <c r="MC818" s="304"/>
      <c r="AVW818" s="304"/>
      <c r="AVX818" s="304"/>
      <c r="AVY818" s="304"/>
      <c r="AVZ818" s="304"/>
      <c r="AWA818" s="304"/>
      <c r="AWB818" s="304"/>
      <c r="AWC818" s="304"/>
      <c r="AWD818" s="304"/>
      <c r="AWE818" s="304"/>
      <c r="AWF818" s="304"/>
      <c r="AWG818" s="304"/>
      <c r="AWH818" s="304"/>
      <c r="AWI818" s="304"/>
      <c r="AWJ818" s="304"/>
      <c r="AWK818" s="304"/>
      <c r="AWL818" s="304"/>
      <c r="AWM818" s="304"/>
      <c r="AWN818" s="304"/>
      <c r="AWO818" s="304"/>
      <c r="AWP818" s="304"/>
      <c r="AWQ818" s="304"/>
      <c r="AWR818" s="304"/>
      <c r="AWS818" s="304"/>
      <c r="AWT818" s="304"/>
      <c r="AWU818" s="304"/>
      <c r="AWV818" s="304"/>
      <c r="AWW818" s="304"/>
      <c r="AWX818" s="304"/>
      <c r="AWY818" s="304"/>
      <c r="AWZ818" s="304"/>
      <c r="AXA818" s="304"/>
      <c r="AXB818" s="304"/>
      <c r="AXC818" s="304"/>
      <c r="AXD818" s="304"/>
      <c r="AXE818" s="304"/>
      <c r="AXF818" s="304"/>
      <c r="AXG818" s="304"/>
      <c r="AXH818" s="304"/>
      <c r="AXI818" s="304"/>
      <c r="AXJ818" s="304"/>
      <c r="AXK818" s="304"/>
      <c r="AXL818" s="304"/>
      <c r="AXM818" s="304"/>
      <c r="AXN818" s="304"/>
      <c r="AXO818" s="304"/>
      <c r="AXP818" s="304"/>
      <c r="AXQ818" s="304"/>
      <c r="AXR818" s="304"/>
      <c r="AXS818" s="304"/>
      <c r="AXT818" s="304"/>
      <c r="AXU818" s="304"/>
      <c r="AXV818" s="304"/>
      <c r="AXW818" s="304"/>
      <c r="AXX818" s="304"/>
      <c r="AXY818" s="304"/>
      <c r="AXZ818" s="304"/>
      <c r="AYA818" s="304"/>
      <c r="AYB818" s="304"/>
      <c r="AYC818" s="304"/>
      <c r="AYD818" s="304"/>
      <c r="AYE818" s="304"/>
      <c r="AYF818" s="304"/>
      <c r="AYG818" s="304"/>
      <c r="AYH818" s="304"/>
      <c r="AYI818" s="304"/>
      <c r="AYJ818" s="304"/>
      <c r="AYK818" s="304"/>
      <c r="AYL818" s="304"/>
      <c r="AYM818" s="304"/>
      <c r="AYN818" s="304"/>
      <c r="AYO818" s="304"/>
      <c r="AYP818" s="304"/>
      <c r="AYQ818" s="304"/>
      <c r="AYR818" s="304"/>
      <c r="AYS818" s="304"/>
      <c r="AYT818" s="304"/>
      <c r="AYU818" s="304"/>
      <c r="AYV818" s="304"/>
      <c r="AYW818" s="304"/>
      <c r="AYX818" s="304"/>
      <c r="AYY818" s="304"/>
      <c r="AYZ818" s="304"/>
      <c r="AZA818" s="304"/>
      <c r="AZB818" s="304"/>
      <c r="AZC818" s="304"/>
      <c r="AZD818" s="304"/>
      <c r="AZE818" s="304"/>
      <c r="AZF818" s="304"/>
      <c r="AZG818" s="304"/>
      <c r="AZH818" s="304"/>
      <c r="AZI818" s="304"/>
      <c r="AZJ818" s="304"/>
      <c r="AZK818" s="304"/>
      <c r="AZL818" s="304"/>
      <c r="AZM818" s="304"/>
      <c r="AZN818" s="304"/>
      <c r="AZO818" s="304"/>
      <c r="AZP818" s="304"/>
      <c r="AZQ818" s="304"/>
      <c r="AZR818" s="304"/>
      <c r="AZS818" s="304"/>
      <c r="AZT818" s="304"/>
      <c r="AZU818" s="304"/>
      <c r="AZV818" s="304"/>
      <c r="AZW818" s="304"/>
      <c r="AZX818" s="304"/>
      <c r="AZY818" s="304"/>
      <c r="AZZ818" s="304"/>
      <c r="BAA818" s="304"/>
      <c r="BAB818" s="304"/>
      <c r="BAC818" s="304"/>
      <c r="BAD818" s="304"/>
      <c r="BAE818" s="304"/>
      <c r="BAF818" s="304"/>
      <c r="BAG818" s="304"/>
      <c r="BAH818" s="304"/>
      <c r="BAI818" s="304"/>
      <c r="BAJ818" s="304"/>
      <c r="BAK818" s="304"/>
      <c r="BAL818" s="304"/>
      <c r="BAM818" s="304"/>
      <c r="BAN818" s="304"/>
      <c r="BAO818" s="304"/>
      <c r="BAP818" s="304"/>
      <c r="BAQ818" s="304"/>
      <c r="BAR818" s="304"/>
      <c r="BAS818" s="304"/>
      <c r="BAT818" s="304"/>
      <c r="BAU818" s="304"/>
      <c r="BAV818" s="304"/>
      <c r="BAW818" s="304"/>
      <c r="BAX818" s="304"/>
      <c r="BAY818" s="304"/>
      <c r="BAZ818" s="304"/>
      <c r="BBA818" s="304"/>
      <c r="BBB818" s="304"/>
      <c r="BBC818" s="304"/>
      <c r="BBD818" s="304"/>
      <c r="BBE818" s="304"/>
      <c r="BBF818" s="304"/>
      <c r="BBG818" s="304"/>
      <c r="BBH818" s="304"/>
      <c r="BBI818" s="304"/>
      <c r="BBJ818" s="304"/>
      <c r="BBK818" s="304"/>
      <c r="BBL818" s="304"/>
      <c r="BBM818" s="304"/>
      <c r="BBN818" s="304"/>
      <c r="BBO818" s="304"/>
      <c r="BBP818" s="304"/>
      <c r="BBQ818" s="304"/>
      <c r="BBR818" s="304"/>
      <c r="BBS818" s="304"/>
      <c r="BBT818" s="304"/>
      <c r="BBU818" s="304"/>
      <c r="BBV818" s="304"/>
      <c r="BBW818" s="304"/>
      <c r="BBX818" s="304"/>
      <c r="BBY818" s="304"/>
      <c r="BBZ818" s="304"/>
      <c r="BCA818" s="304"/>
      <c r="BCB818" s="304"/>
      <c r="BCC818" s="304"/>
      <c r="BCD818" s="304"/>
      <c r="BCE818" s="304"/>
      <c r="BCF818" s="304"/>
      <c r="BCG818" s="304"/>
      <c r="BCH818" s="304"/>
      <c r="BCI818" s="304"/>
      <c r="BCJ818" s="304"/>
      <c r="BCK818" s="304"/>
      <c r="BCL818" s="304"/>
      <c r="BCM818" s="304"/>
      <c r="BCN818" s="304"/>
      <c r="BCO818" s="304"/>
      <c r="BCP818" s="304"/>
      <c r="BCQ818" s="304"/>
      <c r="BCR818" s="304"/>
      <c r="BCS818" s="304"/>
      <c r="BCT818" s="304"/>
      <c r="BCU818" s="304"/>
      <c r="BCV818" s="304"/>
      <c r="BCW818" s="304"/>
      <c r="BCX818" s="304"/>
      <c r="BCY818" s="304"/>
      <c r="BCZ818" s="304"/>
      <c r="BDA818" s="304"/>
      <c r="BDB818" s="304"/>
      <c r="BDC818" s="304"/>
      <c r="BDD818" s="304"/>
      <c r="BDE818" s="304"/>
      <c r="BDF818" s="304"/>
      <c r="BDG818" s="304"/>
      <c r="BDH818" s="304"/>
      <c r="BDI818" s="304"/>
      <c r="BDJ818" s="304"/>
      <c r="BDK818" s="304"/>
      <c r="BDL818" s="304"/>
      <c r="BDM818" s="304"/>
      <c r="BDN818" s="304"/>
      <c r="BDO818" s="304"/>
      <c r="BDP818" s="304"/>
      <c r="BDQ818" s="304"/>
      <c r="BDR818" s="304"/>
      <c r="BDS818" s="304"/>
      <c r="BDT818" s="304"/>
      <c r="BDU818" s="304"/>
      <c r="BDV818" s="304"/>
      <c r="BDW818" s="304"/>
      <c r="BDX818" s="304"/>
      <c r="BDY818" s="304"/>
      <c r="BDZ818" s="304"/>
      <c r="BEA818" s="304"/>
      <c r="BEB818" s="304"/>
      <c r="BEC818" s="304"/>
      <c r="BED818" s="304"/>
      <c r="BEE818" s="304"/>
      <c r="BEF818" s="304"/>
      <c r="BEG818" s="304"/>
      <c r="BEH818" s="304"/>
      <c r="BEI818" s="304"/>
      <c r="BEJ818" s="304"/>
      <c r="BEK818" s="304"/>
      <c r="BEL818" s="304"/>
      <c r="BEM818" s="304"/>
      <c r="BEN818" s="304"/>
      <c r="BEO818" s="304"/>
      <c r="BEP818" s="304"/>
      <c r="BEQ818" s="304"/>
      <c r="BER818" s="304"/>
      <c r="BES818" s="304"/>
      <c r="BET818" s="304"/>
      <c r="BEU818" s="304"/>
      <c r="BEV818" s="304"/>
      <c r="BEW818" s="304"/>
      <c r="BEX818" s="304"/>
      <c r="BEY818" s="304"/>
      <c r="BEZ818" s="304"/>
      <c r="BFA818" s="304"/>
      <c r="BFB818" s="304"/>
      <c r="BFC818" s="304"/>
      <c r="BFD818" s="304"/>
      <c r="BFE818" s="304"/>
      <c r="BFF818" s="304"/>
      <c r="BFG818" s="304"/>
      <c r="BFH818" s="304"/>
      <c r="BFI818" s="304"/>
      <c r="BFJ818" s="304"/>
      <c r="BFK818" s="304"/>
      <c r="BFL818" s="304"/>
      <c r="BFM818" s="304"/>
      <c r="BFN818" s="304"/>
      <c r="BFO818" s="304"/>
      <c r="BFP818" s="304"/>
      <c r="BFQ818" s="304"/>
      <c r="BFR818" s="304"/>
      <c r="BFS818" s="304"/>
      <c r="BFT818" s="304"/>
      <c r="BFU818" s="304"/>
      <c r="BFV818" s="304"/>
      <c r="BFW818" s="304"/>
      <c r="BFX818" s="304"/>
      <c r="BFY818" s="304"/>
      <c r="BFZ818" s="304"/>
      <c r="BGA818" s="304"/>
      <c r="BGB818" s="304"/>
      <c r="BGC818" s="304"/>
      <c r="BGD818" s="304"/>
      <c r="BGE818" s="304"/>
      <c r="BGF818" s="304"/>
      <c r="BGG818" s="304"/>
      <c r="BGH818" s="304"/>
      <c r="BGI818" s="304"/>
      <c r="BGJ818" s="304"/>
      <c r="BGK818" s="304"/>
      <c r="BGL818" s="304"/>
      <c r="BGM818" s="304"/>
      <c r="BGN818" s="304"/>
      <c r="BGO818" s="304"/>
      <c r="BGP818" s="304"/>
      <c r="BGQ818" s="304"/>
      <c r="BGR818" s="304"/>
      <c r="BGS818" s="304"/>
      <c r="BGT818" s="304"/>
      <c r="BGU818" s="304"/>
      <c r="BGV818" s="304"/>
      <c r="BGW818" s="304"/>
      <c r="BGX818" s="304"/>
      <c r="BGY818" s="304"/>
      <c r="BGZ818" s="304"/>
      <c r="BHA818" s="304"/>
      <c r="BHB818" s="304"/>
      <c r="BHC818" s="304"/>
      <c r="BHD818" s="304"/>
      <c r="BHE818" s="304"/>
      <c r="BHF818" s="304"/>
      <c r="BHG818" s="304"/>
      <c r="BHH818" s="304"/>
      <c r="BHI818" s="304"/>
      <c r="BHJ818" s="304"/>
      <c r="BHK818" s="304"/>
      <c r="BHL818" s="304"/>
      <c r="BHM818" s="304"/>
      <c r="BHN818" s="304"/>
      <c r="BHO818" s="304"/>
      <c r="BHP818" s="304"/>
      <c r="BHQ818" s="304"/>
      <c r="BHR818" s="304"/>
      <c r="BHS818" s="304"/>
      <c r="BHT818" s="304"/>
      <c r="BHU818" s="304"/>
      <c r="BHV818" s="304"/>
      <c r="BHW818" s="304"/>
      <c r="BHX818" s="304"/>
      <c r="BHY818" s="304"/>
      <c r="BHZ818" s="304"/>
      <c r="BIA818" s="304"/>
      <c r="BIB818" s="304"/>
      <c r="BIC818" s="304"/>
      <c r="BID818" s="304"/>
      <c r="BIE818" s="304"/>
      <c r="BIF818" s="304"/>
      <c r="BIG818" s="304"/>
      <c r="BIH818" s="304"/>
      <c r="BII818" s="304"/>
      <c r="BIJ818" s="304"/>
      <c r="BIK818" s="304"/>
      <c r="BIL818" s="304"/>
      <c r="BIM818" s="304"/>
      <c r="BIN818" s="304"/>
      <c r="BIO818" s="304"/>
      <c r="BIP818" s="304"/>
      <c r="BIQ818" s="304"/>
      <c r="BIR818" s="304"/>
      <c r="BIS818" s="304"/>
      <c r="BIT818" s="304"/>
      <c r="BIU818" s="304"/>
      <c r="BIV818" s="304"/>
      <c r="BIW818" s="304"/>
      <c r="BIX818" s="304"/>
      <c r="BIY818" s="304"/>
      <c r="BIZ818" s="304"/>
      <c r="BJA818" s="304"/>
      <c r="BJB818" s="304"/>
      <c r="BJC818" s="304"/>
      <c r="BJD818" s="304"/>
      <c r="BJE818" s="304"/>
      <c r="BJF818" s="304"/>
      <c r="BJG818" s="304"/>
      <c r="BJH818" s="304"/>
      <c r="BJI818" s="304"/>
      <c r="BJJ818" s="304"/>
      <c r="BJK818" s="304"/>
      <c r="BJL818" s="304"/>
      <c r="BJM818" s="304"/>
      <c r="BJN818" s="304"/>
      <c r="BJO818" s="304"/>
      <c r="BJP818" s="304"/>
      <c r="BJQ818" s="304"/>
      <c r="BJR818" s="304"/>
      <c r="BJS818" s="304"/>
      <c r="BJT818" s="304"/>
      <c r="BJU818" s="304"/>
      <c r="BJV818" s="304"/>
      <c r="BJW818" s="304"/>
      <c r="BJX818" s="304"/>
      <c r="BJY818" s="304"/>
      <c r="BJZ818" s="304"/>
      <c r="BKA818" s="304"/>
      <c r="BKB818" s="304"/>
      <c r="BKC818" s="304"/>
      <c r="BKD818" s="304"/>
      <c r="BKE818" s="304"/>
      <c r="BKF818" s="304"/>
      <c r="BKG818" s="304"/>
      <c r="BKH818" s="304"/>
      <c r="BKI818" s="304"/>
      <c r="BKJ818" s="304"/>
      <c r="BKK818" s="304"/>
      <c r="BKL818" s="304"/>
      <c r="BKM818" s="304"/>
      <c r="BKN818" s="304"/>
      <c r="BKO818" s="304"/>
      <c r="BKP818" s="304"/>
      <c r="BKQ818" s="304"/>
      <c r="BKR818" s="304"/>
      <c r="BKS818" s="304"/>
      <c r="BKT818" s="304"/>
      <c r="BKU818" s="304"/>
      <c r="BKV818" s="304"/>
      <c r="BKW818" s="304"/>
      <c r="BKX818" s="304"/>
      <c r="BKY818" s="304"/>
      <c r="BKZ818" s="304"/>
      <c r="BLA818" s="304"/>
      <c r="BLB818" s="304"/>
      <c r="BLC818" s="304"/>
      <c r="BLD818" s="304"/>
      <c r="BLE818" s="304"/>
      <c r="BLF818" s="304"/>
      <c r="BLG818" s="304"/>
      <c r="BLH818" s="304"/>
      <c r="BLI818" s="304"/>
      <c r="BLJ818" s="304"/>
      <c r="BLK818" s="304"/>
      <c r="BLL818" s="304"/>
      <c r="BLM818" s="304"/>
      <c r="BLN818" s="304"/>
      <c r="BLO818" s="304"/>
      <c r="BLP818" s="304"/>
      <c r="BLQ818" s="304"/>
      <c r="BLR818" s="304"/>
      <c r="BLS818" s="304"/>
      <c r="BLT818" s="304"/>
      <c r="BLU818" s="304"/>
      <c r="BLV818" s="304"/>
      <c r="BLW818" s="304"/>
      <c r="BLX818" s="304"/>
      <c r="BLY818" s="304"/>
      <c r="BLZ818" s="304"/>
      <c r="BMA818" s="304"/>
      <c r="BMB818" s="304"/>
      <c r="BMC818" s="304"/>
      <c r="BMD818" s="304"/>
      <c r="BME818" s="304"/>
      <c r="BMF818" s="304"/>
      <c r="BMG818" s="304"/>
      <c r="BMH818" s="304"/>
      <c r="BMI818" s="304"/>
      <c r="BMJ818" s="304"/>
      <c r="BMK818" s="304"/>
      <c r="BML818" s="304"/>
      <c r="BMM818" s="304"/>
      <c r="BMN818" s="304"/>
      <c r="BMO818" s="304"/>
      <c r="BMP818" s="304"/>
      <c r="BMQ818" s="304"/>
      <c r="BMR818" s="304"/>
      <c r="BMS818" s="304"/>
      <c r="BMT818" s="304"/>
      <c r="BMU818" s="304"/>
      <c r="BMV818" s="304"/>
      <c r="BMW818" s="304"/>
      <c r="BMX818" s="304"/>
      <c r="BMY818" s="304"/>
      <c r="BMZ818" s="304"/>
      <c r="BNA818" s="304"/>
      <c r="BNB818" s="304"/>
      <c r="BNC818" s="304"/>
      <c r="BND818" s="304"/>
      <c r="BNE818" s="304"/>
      <c r="BNF818" s="304"/>
      <c r="BNG818" s="304"/>
      <c r="BNH818" s="304"/>
      <c r="BNI818" s="304"/>
      <c r="BNJ818" s="304"/>
      <c r="BNK818" s="304"/>
      <c r="BNL818" s="304"/>
      <c r="BNM818" s="304"/>
      <c r="BNN818" s="304"/>
      <c r="BNO818" s="304"/>
      <c r="BNP818" s="304"/>
      <c r="BNQ818" s="304"/>
      <c r="BNR818" s="304"/>
      <c r="BNS818" s="304"/>
      <c r="BNT818" s="304"/>
      <c r="BNU818" s="304"/>
      <c r="BNV818" s="304"/>
      <c r="BNW818" s="304"/>
      <c r="BNX818" s="304"/>
      <c r="BNY818" s="304"/>
      <c r="BNZ818" s="304"/>
      <c r="BOA818" s="304"/>
      <c r="BOB818" s="304"/>
      <c r="BOC818" s="304"/>
      <c r="BOD818" s="304"/>
      <c r="BOE818" s="304"/>
      <c r="BOF818" s="304"/>
      <c r="BOG818" s="304"/>
      <c r="BOH818" s="304"/>
      <c r="BOI818" s="304"/>
      <c r="BOJ818" s="304"/>
      <c r="BOK818" s="304"/>
      <c r="BOL818" s="304"/>
      <c r="BOM818" s="304"/>
      <c r="BON818" s="304"/>
      <c r="BOO818" s="304"/>
      <c r="BOP818" s="304"/>
      <c r="BOQ818" s="304"/>
      <c r="BOR818" s="304"/>
      <c r="BOS818" s="304"/>
      <c r="BOT818" s="304"/>
      <c r="BOU818" s="304"/>
      <c r="BOV818" s="304"/>
      <c r="BOW818" s="304"/>
      <c r="BOX818" s="304"/>
      <c r="BOY818" s="304"/>
      <c r="BOZ818" s="304"/>
      <c r="BPA818" s="304"/>
      <c r="BPB818" s="304"/>
      <c r="BPC818" s="304"/>
      <c r="BPD818" s="304"/>
      <c r="BPE818" s="304"/>
      <c r="BPF818" s="304"/>
      <c r="BPG818" s="304"/>
      <c r="BPH818" s="304"/>
      <c r="BPI818" s="304"/>
      <c r="BPJ818" s="304"/>
      <c r="BPK818" s="304"/>
      <c r="BPL818" s="304"/>
      <c r="BPM818" s="304"/>
      <c r="BPN818" s="304"/>
      <c r="BPO818" s="304"/>
      <c r="BPP818" s="304"/>
      <c r="BPQ818" s="304"/>
      <c r="BPR818" s="304"/>
      <c r="BPS818" s="304"/>
      <c r="BPT818" s="304"/>
      <c r="BPU818" s="304"/>
      <c r="BPV818" s="304"/>
      <c r="BPW818" s="304"/>
      <c r="BPX818" s="304"/>
      <c r="BPY818" s="304"/>
      <c r="BPZ818" s="304"/>
      <c r="BQA818" s="304"/>
      <c r="BQB818" s="304"/>
      <c r="BQC818" s="304"/>
      <c r="BQD818" s="304"/>
      <c r="BQE818" s="304"/>
      <c r="BQF818" s="304"/>
      <c r="BQG818" s="304"/>
      <c r="BQH818" s="304"/>
      <c r="BQI818" s="304"/>
      <c r="BQJ818" s="304"/>
      <c r="BQK818" s="304"/>
      <c r="BQL818" s="304"/>
      <c r="BQM818" s="304"/>
      <c r="BQN818" s="304"/>
      <c r="BQO818" s="304"/>
      <c r="BQP818" s="304"/>
      <c r="BQQ818" s="304"/>
      <c r="BQR818" s="304"/>
      <c r="BQS818" s="304"/>
      <c r="BQT818" s="304"/>
      <c r="BQU818" s="304"/>
      <c r="BQV818" s="304"/>
      <c r="BQW818" s="304"/>
      <c r="BQX818" s="304"/>
      <c r="BQY818" s="304"/>
      <c r="BQZ818" s="304"/>
      <c r="BRA818" s="304"/>
      <c r="BRB818" s="304"/>
      <c r="BRC818" s="304"/>
      <c r="BRD818" s="304"/>
      <c r="BRE818" s="304"/>
      <c r="BRF818" s="304"/>
      <c r="BRG818" s="304"/>
      <c r="BRH818" s="304"/>
      <c r="BRI818" s="304"/>
      <c r="BRJ818" s="304"/>
      <c r="BRK818" s="304"/>
      <c r="BRL818" s="304"/>
      <c r="BRM818" s="304"/>
      <c r="BRN818" s="304"/>
      <c r="BRO818" s="304"/>
      <c r="BRP818" s="304"/>
      <c r="BRQ818" s="304"/>
      <c r="BRR818" s="304"/>
      <c r="BRS818" s="304"/>
      <c r="BRT818" s="304"/>
      <c r="BRU818" s="304"/>
      <c r="BRV818" s="304"/>
      <c r="BRW818" s="304"/>
      <c r="BRX818" s="304"/>
      <c r="BRY818" s="304"/>
      <c r="BRZ818" s="304"/>
      <c r="BSA818" s="304"/>
      <c r="BSB818" s="304"/>
      <c r="BSC818" s="304"/>
      <c r="BSD818" s="304"/>
      <c r="BSE818" s="304"/>
      <c r="BSF818" s="304"/>
      <c r="BSG818" s="304"/>
      <c r="BSH818" s="304"/>
      <c r="BSI818" s="304"/>
      <c r="BSJ818" s="304"/>
      <c r="BSK818" s="304"/>
      <c r="BSL818" s="304"/>
      <c r="BSM818" s="304"/>
      <c r="BSN818" s="304"/>
      <c r="BSO818" s="304"/>
      <c r="BSP818" s="304"/>
      <c r="BSQ818" s="304"/>
      <c r="BSR818" s="304"/>
      <c r="BSS818" s="304"/>
      <c r="BST818" s="304"/>
      <c r="BSU818" s="304"/>
      <c r="BSV818" s="304"/>
      <c r="BSW818" s="304"/>
      <c r="BSX818" s="304"/>
      <c r="BSY818" s="304"/>
      <c r="BSZ818" s="304"/>
      <c r="BTA818" s="304"/>
      <c r="BTB818" s="304"/>
      <c r="BTC818" s="304"/>
      <c r="BTD818" s="304"/>
      <c r="BTE818" s="304"/>
      <c r="BTF818" s="304"/>
      <c r="BTG818" s="304"/>
      <c r="BTH818" s="304"/>
      <c r="BTI818" s="304"/>
      <c r="BTJ818" s="304"/>
      <c r="BTK818" s="304"/>
      <c r="BTL818" s="304"/>
      <c r="BTM818" s="304"/>
      <c r="BTN818" s="304"/>
      <c r="BTO818" s="304"/>
      <c r="BTP818" s="304"/>
      <c r="BTQ818" s="304"/>
      <c r="BTR818" s="304"/>
      <c r="BTS818" s="304"/>
      <c r="BTT818" s="304"/>
      <c r="BTU818" s="304"/>
      <c r="BTV818" s="304"/>
      <c r="BTW818" s="304"/>
      <c r="BTX818" s="304"/>
      <c r="BTY818" s="304"/>
      <c r="BTZ818" s="304"/>
      <c r="BUA818" s="304"/>
      <c r="BUB818" s="304"/>
      <c r="BUC818" s="304"/>
      <c r="BUD818" s="304"/>
      <c r="BUE818" s="304"/>
      <c r="BUF818" s="304"/>
      <c r="BUG818" s="304"/>
      <c r="BUH818" s="304"/>
      <c r="BUI818" s="304"/>
      <c r="BUJ818" s="304"/>
      <c r="BUK818" s="304"/>
      <c r="BUL818" s="304"/>
      <c r="BUM818" s="304"/>
      <c r="BUN818" s="304"/>
      <c r="BUO818" s="304"/>
      <c r="BUP818" s="304"/>
      <c r="BUQ818" s="304"/>
      <c r="BUR818" s="304"/>
      <c r="BUS818" s="304"/>
      <c r="BUT818" s="304"/>
      <c r="BUU818" s="304"/>
      <c r="BUV818" s="304"/>
      <c r="BUW818" s="304"/>
      <c r="BUX818" s="304"/>
      <c r="BUY818" s="304"/>
      <c r="BUZ818" s="304"/>
      <c r="BVA818" s="304"/>
      <c r="BVB818" s="304"/>
      <c r="BVC818" s="304"/>
      <c r="BVD818" s="304"/>
      <c r="BVE818" s="304"/>
      <c r="BVF818" s="304"/>
      <c r="BVG818" s="304"/>
      <c r="BVH818" s="304"/>
      <c r="BVI818" s="304"/>
      <c r="BVJ818" s="304"/>
      <c r="BVK818" s="304"/>
      <c r="BVL818" s="304"/>
      <c r="BVM818" s="304"/>
      <c r="BVN818" s="304"/>
      <c r="BVO818" s="304"/>
      <c r="BVP818" s="304"/>
      <c r="BVQ818" s="304"/>
      <c r="BVR818" s="304"/>
      <c r="BVS818" s="304"/>
      <c r="BVT818" s="304"/>
      <c r="BVU818" s="304"/>
      <c r="BVV818" s="304"/>
      <c r="BVW818" s="304"/>
      <c r="BVX818" s="304"/>
      <c r="BVY818" s="304"/>
      <c r="BVZ818" s="304"/>
      <c r="BWA818" s="304"/>
      <c r="BWB818" s="304"/>
      <c r="BWC818" s="304"/>
      <c r="BWD818" s="304"/>
      <c r="BWE818" s="304"/>
      <c r="BWF818" s="304"/>
      <c r="BWG818" s="304"/>
      <c r="BWH818" s="304"/>
      <c r="BWI818" s="304"/>
      <c r="BWJ818" s="304"/>
      <c r="BWK818" s="304"/>
      <c r="BWL818" s="304"/>
      <c r="BWM818" s="304"/>
      <c r="BWN818" s="304"/>
      <c r="BWO818" s="304"/>
      <c r="BWP818" s="304"/>
      <c r="BWQ818" s="304"/>
      <c r="BWR818" s="304"/>
      <c r="BWS818" s="304"/>
      <c r="BWT818" s="304"/>
      <c r="BWU818" s="304"/>
      <c r="BWV818" s="304"/>
      <c r="BWW818" s="304"/>
      <c r="BWX818" s="304"/>
      <c r="BWY818" s="304"/>
      <c r="BWZ818" s="304"/>
      <c r="BXA818" s="304"/>
      <c r="BXB818" s="304"/>
      <c r="BXC818" s="304"/>
      <c r="BXD818" s="304"/>
      <c r="BXE818" s="304"/>
      <c r="BXF818" s="304"/>
      <c r="BXG818" s="304"/>
      <c r="BXH818" s="304"/>
      <c r="BXI818" s="304"/>
      <c r="BXJ818" s="304"/>
      <c r="BXK818" s="304"/>
      <c r="BXL818" s="304"/>
      <c r="BXM818" s="304"/>
      <c r="BXN818" s="304"/>
      <c r="BXO818" s="304"/>
      <c r="BXP818" s="304"/>
      <c r="BXQ818" s="304"/>
      <c r="BXR818" s="304"/>
      <c r="BXS818" s="304"/>
      <c r="BXT818" s="304"/>
      <c r="BXU818" s="304"/>
      <c r="BXV818" s="304"/>
      <c r="BXW818" s="304"/>
      <c r="BXX818" s="304"/>
      <c r="BXY818" s="304"/>
      <c r="BXZ818" s="304"/>
      <c r="BYA818" s="304"/>
      <c r="BYB818" s="304"/>
      <c r="BYC818" s="304"/>
      <c r="BYD818" s="304"/>
      <c r="BYE818" s="304"/>
      <c r="BYF818" s="304"/>
      <c r="BYG818" s="304"/>
      <c r="BYH818" s="304"/>
      <c r="BYI818" s="304"/>
      <c r="BYJ818" s="304"/>
      <c r="BYK818" s="304"/>
      <c r="BYL818" s="304"/>
      <c r="BYM818" s="304"/>
      <c r="BYN818" s="304"/>
      <c r="BYO818" s="304"/>
      <c r="BYP818" s="304"/>
      <c r="BYQ818" s="304"/>
      <c r="BYR818" s="304"/>
      <c r="BYS818" s="304"/>
      <c r="BYT818" s="304"/>
      <c r="BYU818" s="304"/>
      <c r="BYV818" s="304"/>
      <c r="BYW818" s="304"/>
      <c r="BYX818" s="304"/>
      <c r="BYY818" s="304"/>
      <c r="BYZ818" s="304"/>
      <c r="BZA818" s="304"/>
      <c r="BZB818" s="304"/>
      <c r="BZC818" s="304"/>
      <c r="BZD818" s="304"/>
      <c r="BZE818" s="304"/>
      <c r="BZF818" s="304"/>
      <c r="BZG818" s="304"/>
      <c r="BZH818" s="304"/>
      <c r="BZI818" s="304"/>
      <c r="BZJ818" s="304"/>
      <c r="BZK818" s="304"/>
      <c r="BZL818" s="304"/>
      <c r="BZM818" s="304"/>
      <c r="BZN818" s="304"/>
      <c r="BZO818" s="304"/>
      <c r="BZP818" s="304"/>
      <c r="BZQ818" s="304"/>
      <c r="BZR818" s="304"/>
      <c r="BZS818" s="304"/>
      <c r="BZT818" s="304"/>
      <c r="BZU818" s="304"/>
      <c r="BZV818" s="304"/>
      <c r="BZW818" s="304"/>
      <c r="BZX818" s="304"/>
      <c r="BZY818" s="304"/>
      <c r="BZZ818" s="304"/>
      <c r="CAA818" s="304"/>
      <c r="CAB818" s="304"/>
      <c r="CAC818" s="304"/>
      <c r="CAD818" s="304"/>
      <c r="CAE818" s="304"/>
      <c r="CAF818" s="304"/>
      <c r="CAG818" s="304"/>
      <c r="CAH818" s="304"/>
      <c r="CAI818" s="304"/>
      <c r="CAJ818" s="304"/>
      <c r="CAK818" s="304"/>
      <c r="CAL818" s="304"/>
      <c r="CAM818" s="304"/>
      <c r="CAN818" s="304"/>
      <c r="CAO818" s="304"/>
      <c r="CAP818" s="304"/>
      <c r="CAQ818" s="304"/>
      <c r="CAR818" s="304"/>
      <c r="CAS818" s="304"/>
      <c r="CAT818" s="304"/>
      <c r="CAU818" s="304"/>
      <c r="CAV818" s="304"/>
      <c r="CAW818" s="304"/>
      <c r="CAX818" s="304"/>
      <c r="CAY818" s="304"/>
      <c r="CAZ818" s="304"/>
      <c r="CBA818" s="304"/>
      <c r="CBB818" s="304"/>
      <c r="CBC818" s="304"/>
      <c r="CBD818" s="304"/>
      <c r="CBE818" s="304"/>
      <c r="CBF818" s="304"/>
      <c r="CBG818" s="304"/>
      <c r="CBH818" s="304"/>
      <c r="CBI818" s="304"/>
      <c r="CBJ818" s="304"/>
      <c r="CBK818" s="304"/>
      <c r="CBL818" s="304"/>
      <c r="CBM818" s="304"/>
      <c r="CBN818" s="304"/>
      <c r="CBO818" s="304"/>
      <c r="CBP818" s="304"/>
      <c r="CBQ818" s="304"/>
      <c r="CBR818" s="304"/>
      <c r="CBS818" s="304"/>
      <c r="CBT818" s="304"/>
      <c r="CBU818" s="304"/>
      <c r="CBV818" s="304"/>
      <c r="CBW818" s="304"/>
      <c r="CBX818" s="304"/>
      <c r="CBY818" s="304"/>
      <c r="CBZ818" s="304"/>
      <c r="CCA818" s="304"/>
      <c r="CCB818" s="304"/>
      <c r="CCC818" s="304"/>
      <c r="CCD818" s="304"/>
      <c r="CCE818" s="304"/>
      <c r="CCF818" s="304"/>
      <c r="CCG818" s="304"/>
      <c r="CCH818" s="304"/>
      <c r="CCI818" s="304"/>
      <c r="CCJ818" s="304"/>
      <c r="CCK818" s="304"/>
      <c r="CCL818" s="304"/>
      <c r="CCM818" s="304"/>
      <c r="CCN818" s="304"/>
      <c r="CCO818" s="304"/>
      <c r="CCP818" s="304"/>
      <c r="CCQ818" s="304"/>
      <c r="CCR818" s="304"/>
      <c r="CCS818" s="304"/>
      <c r="CCT818" s="304"/>
      <c r="CCU818" s="304"/>
      <c r="CCV818" s="304"/>
      <c r="CCW818" s="304"/>
      <c r="CCX818" s="304"/>
      <c r="CCY818" s="304"/>
      <c r="CCZ818" s="304"/>
      <c r="CDA818" s="304"/>
      <c r="CDB818" s="304"/>
      <c r="CDC818" s="304"/>
      <c r="CDD818" s="304"/>
      <c r="CDE818" s="304"/>
      <c r="CDF818" s="304"/>
      <c r="CDG818" s="304"/>
      <c r="CDH818" s="304"/>
      <c r="CDI818" s="304"/>
      <c r="CDJ818" s="304"/>
      <c r="CDK818" s="304"/>
      <c r="CDL818" s="304"/>
      <c r="CDM818" s="304"/>
      <c r="CDN818" s="304"/>
      <c r="CDO818" s="304"/>
      <c r="CDP818" s="304"/>
      <c r="CDQ818" s="304"/>
      <c r="CDR818" s="304"/>
      <c r="CDS818" s="304"/>
      <c r="CDT818" s="304"/>
      <c r="CDU818" s="304"/>
      <c r="CDV818" s="304"/>
      <c r="CDW818" s="304"/>
      <c r="CDX818" s="304"/>
      <c r="CDY818" s="304"/>
      <c r="CDZ818" s="304"/>
      <c r="CEA818" s="304"/>
      <c r="CEB818" s="304"/>
      <c r="CEC818" s="304"/>
      <c r="CED818" s="304"/>
      <c r="CEE818" s="304"/>
      <c r="CEF818" s="304"/>
      <c r="CEG818" s="304"/>
      <c r="CEH818" s="304"/>
      <c r="CEI818" s="304"/>
      <c r="CEJ818" s="304"/>
      <c r="CEK818" s="304"/>
      <c r="CEL818" s="304"/>
      <c r="CEM818" s="304"/>
      <c r="CEN818" s="304"/>
      <c r="CEO818" s="304"/>
      <c r="CEP818" s="304"/>
      <c r="CEQ818" s="304"/>
      <c r="CER818" s="304"/>
      <c r="CES818" s="304"/>
      <c r="CET818" s="304"/>
      <c r="CEU818" s="304"/>
      <c r="CEV818" s="304"/>
      <c r="CEW818" s="304"/>
      <c r="CEX818" s="304"/>
      <c r="CEY818" s="304"/>
      <c r="CEZ818" s="304"/>
      <c r="CFA818" s="304"/>
      <c r="CFB818" s="304"/>
      <c r="CFC818" s="304"/>
      <c r="CFD818" s="304"/>
      <c r="CFE818" s="304"/>
      <c r="CFF818" s="304"/>
      <c r="CFG818" s="304"/>
      <c r="CFH818" s="304"/>
      <c r="CFI818" s="304"/>
      <c r="CFJ818" s="304"/>
      <c r="CFK818" s="304"/>
      <c r="CFL818" s="304"/>
      <c r="CFM818" s="304"/>
      <c r="CFN818" s="304"/>
      <c r="CFO818" s="304"/>
      <c r="CFP818" s="304"/>
      <c r="CFQ818" s="304"/>
      <c r="CFR818" s="304"/>
      <c r="CFS818" s="304"/>
      <c r="CFT818" s="304"/>
      <c r="CFU818" s="304"/>
      <c r="CFV818" s="304"/>
      <c r="CFW818" s="304"/>
      <c r="CFX818" s="304"/>
      <c r="CFY818" s="304"/>
      <c r="CFZ818" s="304"/>
      <c r="CGA818" s="304"/>
      <c r="CGB818" s="304"/>
      <c r="CGC818" s="304"/>
      <c r="CGD818" s="304"/>
      <c r="CGE818" s="304"/>
      <c r="CGF818" s="304"/>
      <c r="CGG818" s="304"/>
      <c r="CGH818" s="304"/>
      <c r="CGI818" s="304"/>
      <c r="CGJ818" s="304"/>
      <c r="CGK818" s="304"/>
      <c r="CGL818" s="304"/>
      <c r="CGM818" s="304"/>
      <c r="CGN818" s="304"/>
      <c r="CGO818" s="304"/>
      <c r="CGP818" s="304"/>
      <c r="CGQ818" s="304"/>
      <c r="CGR818" s="304"/>
      <c r="CGS818" s="304"/>
      <c r="CGT818" s="304"/>
      <c r="CGU818" s="304"/>
      <c r="CGV818" s="304"/>
      <c r="CGW818" s="304"/>
      <c r="CGX818" s="304"/>
      <c r="CGY818" s="304"/>
      <c r="CGZ818" s="304"/>
      <c r="CHA818" s="304"/>
      <c r="CHB818" s="304"/>
      <c r="CHC818" s="304"/>
      <c r="CHD818" s="304"/>
      <c r="CHE818" s="304"/>
      <c r="CHF818" s="304"/>
      <c r="CHG818" s="304"/>
      <c r="CHH818" s="304"/>
      <c r="CHI818" s="304"/>
      <c r="CHJ818" s="304"/>
      <c r="CHK818" s="304"/>
      <c r="CHL818" s="304"/>
      <c r="CHM818" s="304"/>
      <c r="CHN818" s="304"/>
      <c r="CHO818" s="304"/>
      <c r="CHP818" s="304"/>
      <c r="CHQ818" s="304"/>
      <c r="CHR818" s="304"/>
      <c r="CHS818" s="304"/>
      <c r="CHT818" s="304"/>
      <c r="CHU818" s="304"/>
      <c r="CHV818" s="304"/>
      <c r="CHW818" s="304"/>
      <c r="CHX818" s="304"/>
      <c r="CHY818" s="304"/>
      <c r="CHZ818" s="304"/>
      <c r="CIA818" s="304"/>
      <c r="CIB818" s="304"/>
      <c r="CIC818" s="304"/>
      <c r="CID818" s="304"/>
      <c r="CIE818" s="304"/>
      <c r="CIF818" s="304"/>
      <c r="CIG818" s="304"/>
      <c r="CIH818" s="304"/>
      <c r="CII818" s="304"/>
      <c r="CIJ818" s="304"/>
      <c r="CIK818" s="304"/>
      <c r="CIL818" s="304"/>
      <c r="CIM818" s="304"/>
      <c r="CIN818" s="304"/>
      <c r="CIO818" s="304"/>
      <c r="CIP818" s="304"/>
      <c r="CIQ818" s="304"/>
      <c r="CIR818" s="304"/>
      <c r="CIS818" s="304"/>
      <c r="CIT818" s="304"/>
      <c r="CIU818" s="304"/>
      <c r="CIV818" s="304"/>
      <c r="CIW818" s="304"/>
      <c r="CIX818" s="304"/>
      <c r="CIY818" s="304"/>
      <c r="CIZ818" s="304"/>
      <c r="CJA818" s="304"/>
      <c r="CJB818" s="304"/>
      <c r="CJC818" s="304"/>
      <c r="CJD818" s="304"/>
      <c r="CJE818" s="304"/>
      <c r="CJF818" s="304"/>
      <c r="CJG818" s="304"/>
      <c r="CJH818" s="304"/>
      <c r="CJI818" s="304"/>
      <c r="CJJ818" s="304"/>
      <c r="CJK818" s="304"/>
      <c r="CJL818" s="304"/>
      <c r="CJM818" s="304"/>
      <c r="CJN818" s="304"/>
      <c r="CJO818" s="304"/>
      <c r="CJP818" s="304"/>
      <c r="CJQ818" s="304"/>
      <c r="CJR818" s="304"/>
      <c r="CJS818" s="304"/>
      <c r="CJT818" s="304"/>
      <c r="CJU818" s="304"/>
      <c r="CJV818" s="304"/>
      <c r="CJW818" s="304"/>
      <c r="CJX818" s="304"/>
      <c r="CJY818" s="304"/>
      <c r="CJZ818" s="304"/>
      <c r="CKA818" s="304"/>
      <c r="CKB818" s="304"/>
      <c r="CKC818" s="304"/>
      <c r="CKD818" s="304"/>
      <c r="CKE818" s="304"/>
      <c r="CKF818" s="304"/>
      <c r="CKG818" s="304"/>
      <c r="CKH818" s="304"/>
      <c r="CKI818" s="304"/>
      <c r="CKJ818" s="304"/>
      <c r="CKK818" s="304"/>
      <c r="CKL818" s="304"/>
      <c r="CKM818" s="304"/>
      <c r="CKN818" s="304"/>
      <c r="CKO818" s="304"/>
      <c r="CKP818" s="304"/>
      <c r="CKQ818" s="304"/>
      <c r="CKR818" s="304"/>
      <c r="CKS818" s="304"/>
      <c r="CKT818" s="304"/>
      <c r="CKU818" s="304"/>
      <c r="CKV818" s="304"/>
      <c r="CKW818" s="304"/>
      <c r="CKX818" s="304"/>
      <c r="CKY818" s="304"/>
      <c r="CKZ818" s="304"/>
      <c r="CLA818" s="304"/>
      <c r="CLB818" s="304"/>
      <c r="CLC818" s="304"/>
      <c r="CLD818" s="304"/>
      <c r="CLE818" s="304"/>
      <c r="CLF818" s="304"/>
      <c r="CLG818" s="304"/>
      <c r="CLH818" s="304"/>
      <c r="CLI818" s="304"/>
      <c r="CLJ818" s="304"/>
      <c r="CLK818" s="304"/>
      <c r="CLL818" s="304"/>
      <c r="CLM818" s="304"/>
      <c r="CLN818" s="304"/>
      <c r="CLO818" s="304"/>
      <c r="CLP818" s="304"/>
      <c r="CLQ818" s="304"/>
      <c r="CLR818" s="304"/>
      <c r="CLS818" s="304"/>
      <c r="CLT818" s="304"/>
      <c r="CLU818" s="304"/>
      <c r="CLV818" s="304"/>
      <c r="CLW818" s="304"/>
      <c r="CLX818" s="304"/>
      <c r="CLY818" s="304"/>
      <c r="CLZ818" s="304"/>
      <c r="CMA818" s="304"/>
      <c r="CMB818" s="304"/>
      <c r="CMC818" s="304"/>
      <c r="CMD818" s="304"/>
      <c r="CME818" s="304"/>
      <c r="CMF818" s="304"/>
      <c r="CMG818" s="304"/>
      <c r="CMH818" s="304"/>
      <c r="CMI818" s="304"/>
      <c r="CMJ818" s="304"/>
      <c r="CMK818" s="304"/>
      <c r="CML818" s="304"/>
      <c r="CMM818" s="304"/>
      <c r="CMN818" s="304"/>
      <c r="CMO818" s="304"/>
      <c r="CMP818" s="304"/>
      <c r="CMQ818" s="304"/>
      <c r="CMR818" s="304"/>
      <c r="CMS818" s="304"/>
      <c r="CMT818" s="304"/>
      <c r="CMU818" s="304"/>
      <c r="CMV818" s="304"/>
      <c r="CMW818" s="304"/>
      <c r="CMX818" s="304"/>
      <c r="CMY818" s="304"/>
      <c r="CMZ818" s="304"/>
      <c r="CNA818" s="304"/>
      <c r="CNB818" s="304"/>
      <c r="CNC818" s="304"/>
      <c r="CND818" s="304"/>
      <c r="CNE818" s="304"/>
      <c r="CNF818" s="304"/>
      <c r="CNG818" s="304"/>
      <c r="CNH818" s="304"/>
      <c r="CNI818" s="304"/>
      <c r="CNJ818" s="304"/>
      <c r="CNK818" s="304"/>
      <c r="CNL818" s="304"/>
      <c r="CNM818" s="304"/>
      <c r="CNN818" s="304"/>
      <c r="CNO818" s="304"/>
      <c r="CNP818" s="304"/>
      <c r="CNQ818" s="304"/>
      <c r="CNR818" s="304"/>
      <c r="CNS818" s="304"/>
      <c r="CNT818" s="304"/>
      <c r="CNU818" s="304"/>
      <c r="CNV818" s="304"/>
      <c r="CNW818" s="304"/>
      <c r="CNX818" s="304"/>
      <c r="CNY818" s="304"/>
      <c r="CNZ818" s="304"/>
      <c r="COA818" s="304"/>
      <c r="COB818" s="304"/>
      <c r="COC818" s="304"/>
      <c r="COD818" s="304"/>
      <c r="COE818" s="304"/>
      <c r="COF818" s="304"/>
      <c r="COG818" s="304"/>
      <c r="COH818" s="304"/>
      <c r="COI818" s="304"/>
      <c r="COJ818" s="304"/>
      <c r="COK818" s="304"/>
      <c r="COL818" s="304"/>
      <c r="COM818" s="304"/>
      <c r="CON818" s="304"/>
      <c r="COO818" s="304"/>
      <c r="COP818" s="304"/>
      <c r="COQ818" s="304"/>
      <c r="COR818" s="304"/>
      <c r="COS818" s="304"/>
      <c r="COT818" s="304"/>
      <c r="COU818" s="304"/>
      <c r="COV818" s="304"/>
      <c r="COW818" s="304"/>
      <c r="COX818" s="304"/>
      <c r="COY818" s="304"/>
      <c r="COZ818" s="304"/>
      <c r="CPA818" s="304"/>
      <c r="CPB818" s="304"/>
      <c r="CPC818" s="304"/>
      <c r="CPD818" s="304"/>
      <c r="CPE818" s="304"/>
      <c r="CPF818" s="304"/>
      <c r="CPG818" s="304"/>
      <c r="CPH818" s="304"/>
      <c r="CPI818" s="304"/>
      <c r="CPJ818" s="304"/>
      <c r="CPK818" s="304"/>
      <c r="CPL818" s="304"/>
      <c r="CPM818" s="304"/>
      <c r="CPN818" s="304"/>
      <c r="CPO818" s="304"/>
      <c r="CPP818" s="304"/>
      <c r="CPQ818" s="304"/>
      <c r="CPR818" s="304"/>
      <c r="CPS818" s="304"/>
      <c r="CPT818" s="304"/>
      <c r="CPU818" s="304"/>
      <c r="CPV818" s="304"/>
      <c r="CPW818" s="304"/>
      <c r="CPX818" s="304"/>
      <c r="CPY818" s="304"/>
      <c r="CPZ818" s="304"/>
      <c r="CQA818" s="304"/>
      <c r="CQB818" s="304"/>
      <c r="CQC818" s="304"/>
      <c r="CQD818" s="304"/>
      <c r="CQE818" s="304"/>
      <c r="CQF818" s="304"/>
      <c r="CQG818" s="304"/>
      <c r="CQH818" s="304"/>
      <c r="CQI818" s="304"/>
      <c r="CQJ818" s="304"/>
      <c r="CQK818" s="304"/>
      <c r="CQL818" s="304"/>
      <c r="CQM818" s="304"/>
      <c r="CQN818" s="304"/>
      <c r="CQO818" s="304"/>
      <c r="CQP818" s="304"/>
      <c r="CQQ818" s="304"/>
      <c r="CQR818" s="304"/>
      <c r="CQS818" s="304"/>
      <c r="CQT818" s="304"/>
      <c r="CQU818" s="304"/>
      <c r="CQV818" s="304"/>
      <c r="CQW818" s="304"/>
      <c r="CQX818" s="304"/>
      <c r="CQY818" s="304"/>
      <c r="CQZ818" s="304"/>
      <c r="CRA818" s="304"/>
      <c r="CRB818" s="304"/>
      <c r="CRC818" s="304"/>
      <c r="CRD818" s="304"/>
      <c r="CRE818" s="304"/>
      <c r="CRF818" s="304"/>
      <c r="CRG818" s="304"/>
      <c r="CRH818" s="304"/>
      <c r="CRI818" s="304"/>
      <c r="CRJ818" s="304"/>
      <c r="CRK818" s="304"/>
      <c r="CRL818" s="304"/>
      <c r="CRM818" s="304"/>
      <c r="CRN818" s="304"/>
      <c r="CRO818" s="304"/>
      <c r="CRP818" s="304"/>
      <c r="CRQ818" s="304"/>
      <c r="CRR818" s="304"/>
      <c r="CRS818" s="304"/>
      <c r="CRT818" s="304"/>
      <c r="CRU818" s="304"/>
      <c r="CRV818" s="304"/>
      <c r="CRW818" s="304"/>
      <c r="CRX818" s="304"/>
      <c r="CRY818" s="304"/>
      <c r="CRZ818" s="304"/>
      <c r="CSA818" s="304"/>
      <c r="CSB818" s="304"/>
      <c r="CSC818" s="304"/>
      <c r="CSD818" s="304"/>
      <c r="CSE818" s="304"/>
      <c r="CSF818" s="304"/>
      <c r="CSG818" s="304"/>
      <c r="CSH818" s="304"/>
      <c r="CSI818" s="304"/>
      <c r="CSJ818" s="304"/>
      <c r="CSK818" s="304"/>
      <c r="CSL818" s="304"/>
      <c r="CSM818" s="304"/>
      <c r="CSN818" s="304"/>
      <c r="CSO818" s="304"/>
      <c r="CSP818" s="304"/>
      <c r="CSQ818" s="304"/>
      <c r="CSR818" s="304"/>
      <c r="CSS818" s="304"/>
      <c r="CST818" s="304"/>
      <c r="CSU818" s="304"/>
      <c r="CSV818" s="304"/>
      <c r="CSW818" s="304"/>
      <c r="CSX818" s="304"/>
      <c r="CSY818" s="304"/>
      <c r="CSZ818" s="304"/>
      <c r="CTA818" s="304"/>
      <c r="CTB818" s="304"/>
      <c r="CTC818" s="304"/>
      <c r="CTD818" s="304"/>
      <c r="CTE818" s="304"/>
      <c r="CTF818" s="304"/>
      <c r="CTG818" s="304"/>
      <c r="CTH818" s="304"/>
      <c r="CTI818" s="304"/>
      <c r="CTJ818" s="304"/>
      <c r="CTK818" s="304"/>
      <c r="CTL818" s="304"/>
      <c r="CTM818" s="304"/>
      <c r="CTN818" s="304"/>
      <c r="CTO818" s="304"/>
      <c r="CTP818" s="304"/>
      <c r="CTQ818" s="304"/>
      <c r="CTR818" s="304"/>
      <c r="CTS818" s="304"/>
      <c r="CTT818" s="304"/>
      <c r="CTU818" s="304"/>
      <c r="CTV818" s="304"/>
      <c r="CTW818" s="304"/>
      <c r="CTX818" s="304"/>
      <c r="CTY818" s="304"/>
      <c r="CTZ818" s="304"/>
      <c r="CUA818" s="304"/>
      <c r="CUB818" s="304"/>
      <c r="CUC818" s="304"/>
      <c r="CUD818" s="304"/>
      <c r="CUE818" s="304"/>
      <c r="CUF818" s="304"/>
      <c r="CUG818" s="304"/>
      <c r="CUH818" s="304"/>
      <c r="CUI818" s="304"/>
      <c r="CUJ818" s="304"/>
      <c r="CUK818" s="304"/>
      <c r="CUL818" s="304"/>
      <c r="CUM818" s="304"/>
      <c r="CUN818" s="304"/>
      <c r="CUO818" s="304"/>
      <c r="CUP818" s="304"/>
      <c r="CUQ818" s="304"/>
      <c r="CUR818" s="304"/>
      <c r="CUS818" s="304"/>
      <c r="CUT818" s="304"/>
      <c r="CUU818" s="304"/>
      <c r="CUV818" s="304"/>
      <c r="CUW818" s="304"/>
      <c r="CUX818" s="304"/>
      <c r="CUY818" s="304"/>
      <c r="CUZ818" s="304"/>
      <c r="CVA818" s="304"/>
      <c r="CVB818" s="304"/>
      <c r="CVC818" s="304"/>
      <c r="CVD818" s="304"/>
      <c r="CVE818" s="304"/>
      <c r="CVF818" s="304"/>
      <c r="CVG818" s="304"/>
      <c r="CVH818" s="304"/>
      <c r="CVI818" s="304"/>
      <c r="CVJ818" s="304"/>
      <c r="CVK818" s="304"/>
      <c r="CVL818" s="304"/>
      <c r="CVM818" s="304"/>
      <c r="CVN818" s="304"/>
      <c r="CVO818" s="304"/>
      <c r="CVP818" s="304"/>
      <c r="CVQ818" s="304"/>
      <c r="CVR818" s="304"/>
      <c r="CVS818" s="304"/>
      <c r="CVT818" s="304"/>
      <c r="CVU818" s="304"/>
      <c r="CVV818" s="304"/>
      <c r="CVW818" s="304"/>
      <c r="CVX818" s="304"/>
      <c r="CVY818" s="304"/>
      <c r="CVZ818" s="304"/>
      <c r="CWA818" s="304"/>
      <c r="CWB818" s="304"/>
      <c r="CWC818" s="304"/>
      <c r="CWD818" s="304"/>
      <c r="CWE818" s="304"/>
      <c r="CWF818" s="304"/>
      <c r="CWG818" s="304"/>
      <c r="CWH818" s="304"/>
      <c r="CWI818" s="304"/>
      <c r="CWJ818" s="304"/>
      <c r="CWK818" s="304"/>
      <c r="CWL818" s="304"/>
      <c r="CWM818" s="304"/>
      <c r="CWN818" s="304"/>
      <c r="CWO818" s="304"/>
      <c r="CWP818" s="304"/>
      <c r="CWQ818" s="304"/>
      <c r="CWR818" s="304"/>
      <c r="CWS818" s="304"/>
      <c r="CWT818" s="304"/>
      <c r="CWU818" s="304"/>
      <c r="CWV818" s="304"/>
      <c r="CWW818" s="304"/>
      <c r="CWX818" s="304"/>
      <c r="CWY818" s="304"/>
      <c r="CWZ818" s="304"/>
      <c r="CXA818" s="304"/>
      <c r="CXB818" s="304"/>
      <c r="CXC818" s="304"/>
      <c r="CXD818" s="304"/>
      <c r="CXE818" s="304"/>
      <c r="CXF818" s="304"/>
      <c r="CXG818" s="304"/>
      <c r="CXH818" s="304"/>
      <c r="CXI818" s="304"/>
      <c r="CXJ818" s="304"/>
      <c r="CXK818" s="304"/>
      <c r="CXL818" s="304"/>
      <c r="CXM818" s="304"/>
      <c r="CXN818" s="304"/>
      <c r="CXO818" s="304"/>
      <c r="CXP818" s="304"/>
      <c r="CXQ818" s="304"/>
      <c r="CXR818" s="304"/>
      <c r="CXS818" s="304"/>
      <c r="CXT818" s="304"/>
      <c r="CXU818" s="304"/>
      <c r="CXV818" s="304"/>
      <c r="CXW818" s="304"/>
      <c r="CXX818" s="304"/>
      <c r="CXY818" s="304"/>
      <c r="CXZ818" s="304"/>
      <c r="CYA818" s="304"/>
      <c r="CYB818" s="304"/>
      <c r="CYC818" s="304"/>
      <c r="CYD818" s="304"/>
      <c r="CYE818" s="304"/>
      <c r="CYF818" s="304"/>
      <c r="CYG818" s="304"/>
      <c r="CYH818" s="304"/>
      <c r="CYI818" s="304"/>
      <c r="CYJ818" s="304"/>
      <c r="CYK818" s="304"/>
      <c r="CYL818" s="304"/>
      <c r="CYM818" s="304"/>
      <c r="CYN818" s="304"/>
      <c r="CYO818" s="304"/>
      <c r="CYP818" s="304"/>
      <c r="CYQ818" s="304"/>
      <c r="CYR818" s="304"/>
      <c r="CYS818" s="304"/>
      <c r="CYT818" s="304"/>
      <c r="CYU818" s="304"/>
      <c r="CYV818" s="304"/>
      <c r="CYW818" s="304"/>
      <c r="CYX818" s="304"/>
      <c r="CYY818" s="304"/>
      <c r="CYZ818" s="304"/>
      <c r="CZA818" s="304"/>
      <c r="CZB818" s="304"/>
      <c r="CZC818" s="304"/>
      <c r="CZD818" s="304"/>
      <c r="CZE818" s="304"/>
      <c r="CZF818" s="304"/>
      <c r="CZG818" s="304"/>
      <c r="CZH818" s="304"/>
      <c r="CZI818" s="304"/>
      <c r="CZJ818" s="304"/>
      <c r="CZK818" s="304"/>
      <c r="CZL818" s="304"/>
      <c r="CZM818" s="304"/>
      <c r="CZN818" s="304"/>
      <c r="CZO818" s="304"/>
      <c r="CZP818" s="304"/>
      <c r="CZQ818" s="304"/>
      <c r="CZR818" s="304"/>
      <c r="CZS818" s="304"/>
      <c r="CZT818" s="304"/>
      <c r="CZU818" s="304"/>
      <c r="CZV818" s="304"/>
      <c r="CZW818" s="304"/>
      <c r="CZX818" s="304"/>
      <c r="CZY818" s="304"/>
      <c r="CZZ818" s="304"/>
      <c r="DAA818" s="304"/>
      <c r="DAB818" s="304"/>
      <c r="DAC818" s="304"/>
      <c r="DAD818" s="304"/>
      <c r="DAE818" s="304"/>
      <c r="DAF818" s="304"/>
      <c r="DAG818" s="304"/>
      <c r="DAH818" s="304"/>
      <c r="DAI818" s="304"/>
      <c r="DAJ818" s="304"/>
      <c r="DAK818" s="304"/>
      <c r="DAL818" s="304"/>
      <c r="DAM818" s="304"/>
      <c r="DAN818" s="304"/>
      <c r="DAO818" s="304"/>
      <c r="DAP818" s="304"/>
      <c r="DAQ818" s="304"/>
      <c r="DAR818" s="304"/>
      <c r="DAS818" s="304"/>
      <c r="DAT818" s="304"/>
      <c r="DAU818" s="304"/>
      <c r="DAV818" s="304"/>
      <c r="DAW818" s="304"/>
      <c r="DAX818" s="304"/>
      <c r="DAY818" s="304"/>
      <c r="DAZ818" s="304"/>
      <c r="DBA818" s="304"/>
      <c r="DBB818" s="304"/>
      <c r="DBC818" s="304"/>
      <c r="DBD818" s="304"/>
      <c r="DBE818" s="304"/>
      <c r="DBF818" s="304"/>
      <c r="DBG818" s="304"/>
      <c r="DBH818" s="304"/>
      <c r="DBI818" s="304"/>
      <c r="DBJ818" s="304"/>
      <c r="DBK818" s="304"/>
      <c r="DBL818" s="304"/>
      <c r="DBM818" s="304"/>
      <c r="DBN818" s="304"/>
      <c r="DBO818" s="304"/>
      <c r="DBP818" s="304"/>
      <c r="DBQ818" s="304"/>
      <c r="DBR818" s="304"/>
      <c r="DBS818" s="304"/>
      <c r="DBT818" s="304"/>
      <c r="DBU818" s="304"/>
      <c r="DBV818" s="304"/>
      <c r="DBW818" s="304"/>
      <c r="DBX818" s="304"/>
      <c r="DBY818" s="304"/>
      <c r="DBZ818" s="304"/>
      <c r="DCA818" s="304"/>
      <c r="DCB818" s="304"/>
      <c r="DCC818" s="304"/>
      <c r="DCD818" s="304"/>
      <c r="DCE818" s="304"/>
      <c r="DCF818" s="304"/>
      <c r="DCG818" s="304"/>
      <c r="DCH818" s="304"/>
      <c r="DCI818" s="304"/>
      <c r="DCJ818" s="304"/>
      <c r="DCK818" s="304"/>
      <c r="DCL818" s="304"/>
      <c r="DCM818" s="304"/>
      <c r="DCN818" s="304"/>
      <c r="DCO818" s="304"/>
      <c r="DCP818" s="304"/>
      <c r="DCQ818" s="304"/>
      <c r="DCR818" s="304"/>
      <c r="DCS818" s="304"/>
      <c r="DCT818" s="304"/>
      <c r="DCU818" s="304"/>
      <c r="DCV818" s="304"/>
      <c r="DCW818" s="304"/>
      <c r="DCX818" s="304"/>
      <c r="DCY818" s="304"/>
      <c r="DCZ818" s="304"/>
      <c r="DDA818" s="304"/>
      <c r="DDB818" s="304"/>
      <c r="DDC818" s="304"/>
      <c r="DDD818" s="304"/>
      <c r="DDE818" s="304"/>
      <c r="DDF818" s="304"/>
      <c r="DDG818" s="304"/>
      <c r="DDH818" s="304"/>
      <c r="DDI818" s="304"/>
      <c r="DDJ818" s="304"/>
      <c r="DDK818" s="304"/>
      <c r="DDL818" s="304"/>
      <c r="DDM818" s="304"/>
      <c r="DDN818" s="304"/>
      <c r="DDO818" s="304"/>
      <c r="DDP818" s="304"/>
      <c r="DDQ818" s="304"/>
      <c r="DDR818" s="304"/>
      <c r="DDS818" s="304"/>
      <c r="DDT818" s="304"/>
      <c r="DDU818" s="304"/>
      <c r="DDV818" s="304"/>
      <c r="DDW818" s="304"/>
      <c r="DDX818" s="304"/>
      <c r="DDY818" s="304"/>
      <c r="DDZ818" s="304"/>
      <c r="DEA818" s="304"/>
      <c r="DEB818" s="304"/>
      <c r="DEC818" s="304"/>
      <c r="DED818" s="304"/>
      <c r="DEE818" s="304"/>
      <c r="DEF818" s="304"/>
      <c r="DEG818" s="304"/>
      <c r="DEH818" s="304"/>
      <c r="DEI818" s="304"/>
      <c r="DEJ818" s="304"/>
      <c r="DEK818" s="304"/>
      <c r="DEL818" s="304"/>
      <c r="DEM818" s="304"/>
      <c r="DEN818" s="304"/>
      <c r="DEO818" s="304"/>
      <c r="DEP818" s="304"/>
      <c r="DEQ818" s="304"/>
      <c r="DER818" s="304"/>
      <c r="DES818" s="304"/>
      <c r="DET818" s="304"/>
      <c r="DEU818" s="304"/>
      <c r="DEV818" s="304"/>
      <c r="DEW818" s="304"/>
      <c r="DEX818" s="304"/>
      <c r="DEY818" s="304"/>
      <c r="DEZ818" s="304"/>
      <c r="DFA818" s="304"/>
      <c r="DFB818" s="304"/>
      <c r="DFC818" s="304"/>
      <c r="DFD818" s="304"/>
      <c r="DFE818" s="304"/>
      <c r="DFF818" s="304"/>
      <c r="DFG818" s="304"/>
      <c r="DFH818" s="304"/>
      <c r="DFI818" s="304"/>
      <c r="DFJ818" s="304"/>
      <c r="DFK818" s="304"/>
      <c r="DFL818" s="304"/>
      <c r="DFM818" s="304"/>
      <c r="DFN818" s="304"/>
      <c r="DFO818" s="304"/>
      <c r="DFP818" s="304"/>
      <c r="DFQ818" s="304"/>
      <c r="DFR818" s="304"/>
      <c r="DFS818" s="304"/>
      <c r="DFT818" s="304"/>
      <c r="DFU818" s="304"/>
      <c r="DFV818" s="304"/>
      <c r="DFW818" s="304"/>
      <c r="DFX818" s="304"/>
      <c r="DFY818" s="304"/>
      <c r="DFZ818" s="304"/>
      <c r="DGA818" s="304"/>
      <c r="DGB818" s="304"/>
      <c r="DGC818" s="304"/>
      <c r="DGD818" s="304"/>
      <c r="DGE818" s="304"/>
      <c r="DGF818" s="304"/>
      <c r="DGG818" s="304"/>
      <c r="DGH818" s="304"/>
      <c r="DGI818" s="304"/>
      <c r="DGJ818" s="304"/>
      <c r="DGK818" s="304"/>
      <c r="DGL818" s="304"/>
      <c r="DGM818" s="304"/>
      <c r="DGN818" s="304"/>
      <c r="DGO818" s="304"/>
      <c r="DGP818" s="304"/>
      <c r="DGQ818" s="304"/>
      <c r="DGR818" s="304"/>
      <c r="DGS818" s="304"/>
      <c r="DGT818" s="304"/>
      <c r="DGU818" s="304"/>
      <c r="DGV818" s="304"/>
      <c r="DGW818" s="304"/>
      <c r="DGX818" s="304"/>
      <c r="DGY818" s="304"/>
      <c r="DGZ818" s="304"/>
      <c r="DHA818" s="304"/>
      <c r="DHB818" s="304"/>
      <c r="DHC818" s="304"/>
      <c r="DHD818" s="304"/>
      <c r="DHE818" s="304"/>
      <c r="DHF818" s="304"/>
      <c r="DHG818" s="304"/>
      <c r="DHH818" s="304"/>
      <c r="DHI818" s="304"/>
      <c r="DHJ818" s="304"/>
      <c r="DHK818" s="304"/>
      <c r="DHL818" s="304"/>
      <c r="DHM818" s="304"/>
      <c r="DHN818" s="304"/>
      <c r="DHO818" s="304"/>
      <c r="DHP818" s="304"/>
      <c r="DHQ818" s="304"/>
      <c r="DHR818" s="304"/>
      <c r="DHS818" s="304"/>
      <c r="DHT818" s="304"/>
      <c r="DHU818" s="304"/>
      <c r="DHV818" s="304"/>
      <c r="DHW818" s="304"/>
      <c r="DHX818" s="304"/>
      <c r="DHY818" s="304"/>
      <c r="DHZ818" s="304"/>
      <c r="DIA818" s="304"/>
      <c r="DIB818" s="304"/>
      <c r="DIC818" s="304"/>
      <c r="DID818" s="304"/>
      <c r="DIE818" s="304"/>
      <c r="DIF818" s="304"/>
      <c r="DIG818" s="304"/>
      <c r="DIH818" s="304"/>
      <c r="DII818" s="304"/>
      <c r="DIJ818" s="304"/>
      <c r="DIK818" s="304"/>
      <c r="DIL818" s="304"/>
      <c r="DIM818" s="304"/>
      <c r="DIN818" s="304"/>
      <c r="DIO818" s="304"/>
      <c r="DIP818" s="304"/>
      <c r="DIQ818" s="304"/>
      <c r="DIR818" s="304"/>
      <c r="DIS818" s="304"/>
      <c r="DIT818" s="304"/>
      <c r="DIU818" s="304"/>
      <c r="DIV818" s="304"/>
      <c r="DIW818" s="304"/>
      <c r="DIX818" s="304"/>
      <c r="DIY818" s="304"/>
      <c r="DIZ818" s="304"/>
      <c r="DJA818" s="304"/>
      <c r="DJB818" s="304"/>
      <c r="DJC818" s="304"/>
      <c r="DJD818" s="304"/>
      <c r="DJE818" s="304"/>
      <c r="DJF818" s="304"/>
      <c r="DJG818" s="304"/>
      <c r="DJH818" s="304"/>
      <c r="DJI818" s="304"/>
      <c r="DJJ818" s="304"/>
      <c r="DJK818" s="304"/>
      <c r="DJL818" s="304"/>
      <c r="DJM818" s="304"/>
      <c r="DJN818" s="304"/>
      <c r="DJO818" s="304"/>
      <c r="DJP818" s="304"/>
      <c r="DJQ818" s="304"/>
      <c r="DJR818" s="304"/>
      <c r="DJS818" s="304"/>
      <c r="DJT818" s="304"/>
      <c r="DJU818" s="304"/>
      <c r="DJV818" s="304"/>
      <c r="DJW818" s="304"/>
      <c r="DJX818" s="304"/>
      <c r="DJY818" s="304"/>
      <c r="DJZ818" s="304"/>
      <c r="DKA818" s="304"/>
      <c r="DKB818" s="304"/>
      <c r="DKC818" s="304"/>
      <c r="DKD818" s="304"/>
      <c r="DKE818" s="304"/>
      <c r="DKF818" s="304"/>
      <c r="DKG818" s="304"/>
      <c r="DKH818" s="304"/>
      <c r="DKI818" s="304"/>
      <c r="DKJ818" s="304"/>
      <c r="DKK818" s="304"/>
      <c r="DKL818" s="304"/>
      <c r="DKM818" s="304"/>
      <c r="DKN818" s="304"/>
      <c r="DKO818" s="304"/>
      <c r="DKP818" s="304"/>
      <c r="DKQ818" s="304"/>
      <c r="DKR818" s="304"/>
      <c r="DKS818" s="304"/>
      <c r="DKT818" s="304"/>
      <c r="DKU818" s="304"/>
      <c r="DKV818" s="304"/>
      <c r="DKW818" s="304"/>
      <c r="DKX818" s="304"/>
      <c r="DKY818" s="304"/>
      <c r="DKZ818" s="304"/>
      <c r="DLA818" s="304"/>
      <c r="DLB818" s="304"/>
      <c r="DLC818" s="304"/>
      <c r="DLD818" s="304"/>
      <c r="DLE818" s="304"/>
      <c r="DLF818" s="304"/>
      <c r="DLG818" s="304"/>
      <c r="DLH818" s="304"/>
      <c r="DLI818" s="304"/>
      <c r="DLJ818" s="304"/>
      <c r="DLK818" s="304"/>
      <c r="DLL818" s="304"/>
      <c r="DLM818" s="304"/>
      <c r="DLN818" s="304"/>
      <c r="DLO818" s="304"/>
      <c r="DLP818" s="304"/>
      <c r="DLQ818" s="304"/>
      <c r="DLR818" s="304"/>
      <c r="DLS818" s="304"/>
      <c r="DLT818" s="304"/>
      <c r="DLU818" s="304"/>
      <c r="DLV818" s="304"/>
      <c r="DLW818" s="304"/>
      <c r="DLX818" s="304"/>
      <c r="DLY818" s="304"/>
      <c r="DLZ818" s="304"/>
      <c r="DMA818" s="304"/>
      <c r="DMB818" s="304"/>
      <c r="DMC818" s="304"/>
      <c r="DMD818" s="304"/>
      <c r="DME818" s="304"/>
      <c r="DMF818" s="304"/>
      <c r="DMG818" s="304"/>
      <c r="DMH818" s="304"/>
      <c r="DMI818" s="304"/>
      <c r="DMJ818" s="304"/>
      <c r="DMK818" s="304"/>
      <c r="DML818" s="304"/>
      <c r="DMM818" s="304"/>
      <c r="DMN818" s="304"/>
      <c r="DMO818" s="304"/>
      <c r="DMP818" s="304"/>
      <c r="DMQ818" s="304"/>
      <c r="DMR818" s="304"/>
      <c r="DMS818" s="304"/>
      <c r="DMT818" s="304"/>
      <c r="DMU818" s="304"/>
      <c r="DMV818" s="304"/>
      <c r="DMW818" s="304"/>
      <c r="DMX818" s="304"/>
      <c r="DMY818" s="304"/>
      <c r="DMZ818" s="304"/>
      <c r="DNA818" s="304"/>
      <c r="DNB818" s="304"/>
      <c r="DNC818" s="304"/>
      <c r="DND818" s="304"/>
      <c r="DNE818" s="304"/>
      <c r="DNF818" s="304"/>
      <c r="DNG818" s="304"/>
      <c r="DNH818" s="304"/>
      <c r="DNI818" s="304"/>
      <c r="DNJ818" s="304"/>
      <c r="DNK818" s="304"/>
      <c r="DNL818" s="304"/>
      <c r="DNM818" s="304"/>
      <c r="DNN818" s="304"/>
      <c r="DNO818" s="304"/>
      <c r="DNP818" s="304"/>
      <c r="DNQ818" s="304"/>
      <c r="DNR818" s="304"/>
      <c r="DNS818" s="304"/>
      <c r="DNT818" s="304"/>
      <c r="DNU818" s="304"/>
      <c r="DNV818" s="304"/>
      <c r="DNW818" s="304"/>
      <c r="DNX818" s="304"/>
      <c r="DNY818" s="304"/>
      <c r="DNZ818" s="304"/>
      <c r="DOA818" s="304"/>
      <c r="DOB818" s="304"/>
      <c r="DOC818" s="304"/>
      <c r="DOD818" s="304"/>
      <c r="DOE818" s="304"/>
      <c r="DOF818" s="304"/>
      <c r="DOG818" s="304"/>
      <c r="DOH818" s="304"/>
      <c r="DOI818" s="304"/>
      <c r="DOJ818" s="304"/>
      <c r="DOK818" s="304"/>
      <c r="DOL818" s="304"/>
      <c r="DOM818" s="304"/>
      <c r="DON818" s="304"/>
      <c r="DOO818" s="304"/>
      <c r="DOP818" s="304"/>
      <c r="DOQ818" s="304"/>
      <c r="DOR818" s="304"/>
      <c r="DOS818" s="304"/>
      <c r="DOT818" s="304"/>
      <c r="DOU818" s="304"/>
      <c r="DOV818" s="304"/>
      <c r="DOW818" s="304"/>
      <c r="DOX818" s="304"/>
      <c r="DOY818" s="304"/>
      <c r="DOZ818" s="304"/>
      <c r="DPA818" s="304"/>
      <c r="DPB818" s="304"/>
      <c r="DPC818" s="304"/>
      <c r="DPD818" s="304"/>
      <c r="DPE818" s="304"/>
      <c r="DPF818" s="304"/>
      <c r="DPG818" s="304"/>
      <c r="DPH818" s="304"/>
      <c r="DPI818" s="304"/>
      <c r="DPJ818" s="304"/>
      <c r="DPK818" s="304"/>
      <c r="DPL818" s="304"/>
      <c r="DPM818" s="304"/>
      <c r="DPN818" s="304"/>
      <c r="DPO818" s="304"/>
      <c r="DPP818" s="304"/>
      <c r="DPQ818" s="304"/>
      <c r="DPR818" s="304"/>
      <c r="DPS818" s="304"/>
      <c r="DPT818" s="304"/>
      <c r="DPU818" s="304"/>
      <c r="DPV818" s="304"/>
      <c r="DPW818" s="304"/>
      <c r="DPX818" s="304"/>
      <c r="DPY818" s="304"/>
      <c r="DPZ818" s="304"/>
      <c r="DQA818" s="304"/>
      <c r="DQB818" s="304"/>
      <c r="DQC818" s="304"/>
      <c r="DQD818" s="304"/>
      <c r="DQE818" s="304"/>
      <c r="DQF818" s="304"/>
      <c r="DQG818" s="304"/>
      <c r="DQH818" s="304"/>
      <c r="DQI818" s="304"/>
      <c r="DQJ818" s="304"/>
      <c r="DQK818" s="304"/>
      <c r="DQL818" s="304"/>
      <c r="DQM818" s="304"/>
      <c r="DQN818" s="304"/>
      <c r="DQO818" s="304"/>
      <c r="DQP818" s="304"/>
      <c r="DQQ818" s="304"/>
      <c r="DQR818" s="304"/>
      <c r="DQS818" s="304"/>
      <c r="DQT818" s="304"/>
      <c r="DQU818" s="304"/>
      <c r="DQV818" s="304"/>
      <c r="DQW818" s="304"/>
      <c r="DQX818" s="304"/>
      <c r="DQY818" s="304"/>
      <c r="DQZ818" s="304"/>
      <c r="DRA818" s="304"/>
      <c r="DRB818" s="304"/>
      <c r="DRC818" s="304"/>
      <c r="DRD818" s="304"/>
      <c r="DRE818" s="304"/>
      <c r="DRF818" s="304"/>
      <c r="DRG818" s="304"/>
      <c r="DRH818" s="304"/>
      <c r="DRI818" s="304"/>
      <c r="DRJ818" s="304"/>
      <c r="DRK818" s="304"/>
      <c r="DRL818" s="304"/>
      <c r="DRM818" s="304"/>
      <c r="DRN818" s="304"/>
      <c r="DRO818" s="304"/>
      <c r="DRP818" s="304"/>
      <c r="DRQ818" s="304"/>
      <c r="DRR818" s="304"/>
      <c r="DRS818" s="304"/>
      <c r="DRT818" s="304"/>
      <c r="DRU818" s="304"/>
      <c r="DRV818" s="304"/>
      <c r="DRW818" s="304"/>
      <c r="DRX818" s="304"/>
      <c r="DRY818" s="304"/>
      <c r="DRZ818" s="304"/>
      <c r="DSA818" s="304"/>
      <c r="DSB818" s="304"/>
      <c r="DSC818" s="304"/>
      <c r="DSD818" s="304"/>
      <c r="DSE818" s="304"/>
      <c r="DSF818" s="304"/>
      <c r="DSG818" s="304"/>
      <c r="DSH818" s="304"/>
      <c r="DSI818" s="304"/>
      <c r="DSJ818" s="304"/>
      <c r="DSK818" s="304"/>
      <c r="DSL818" s="304"/>
      <c r="DSM818" s="304"/>
      <c r="DSN818" s="304"/>
      <c r="DSO818" s="304"/>
      <c r="DSP818" s="304"/>
      <c r="DSQ818" s="304"/>
      <c r="DSR818" s="304"/>
      <c r="DSS818" s="304"/>
      <c r="DST818" s="304"/>
      <c r="DSU818" s="304"/>
      <c r="DSV818" s="304"/>
      <c r="DSW818" s="304"/>
      <c r="DSX818" s="304"/>
      <c r="DSY818" s="304"/>
      <c r="DSZ818" s="304"/>
      <c r="DTA818" s="304"/>
      <c r="DTB818" s="304"/>
      <c r="DTC818" s="304"/>
      <c r="DTD818" s="304"/>
      <c r="DTE818" s="304"/>
      <c r="DTF818" s="304"/>
      <c r="DTG818" s="304"/>
      <c r="DTH818" s="304"/>
      <c r="DTI818" s="304"/>
      <c r="DTJ818" s="304"/>
      <c r="DTK818" s="304"/>
      <c r="DTL818" s="304"/>
      <c r="DTM818" s="304"/>
      <c r="DTN818" s="304"/>
      <c r="DTO818" s="304"/>
      <c r="DTP818" s="304"/>
      <c r="DTQ818" s="304"/>
      <c r="DTR818" s="304"/>
      <c r="DTS818" s="304"/>
      <c r="DTT818" s="304"/>
      <c r="DTU818" s="304"/>
      <c r="DTV818" s="304"/>
      <c r="DTW818" s="304"/>
      <c r="DTX818" s="304"/>
      <c r="DTY818" s="304"/>
      <c r="DTZ818" s="304"/>
      <c r="DUA818" s="304"/>
      <c r="DUB818" s="304"/>
      <c r="DUC818" s="304"/>
      <c r="DUD818" s="304"/>
      <c r="DUE818" s="304"/>
      <c r="DUF818" s="304"/>
      <c r="DUG818" s="304"/>
      <c r="DUH818" s="304"/>
      <c r="DUI818" s="304"/>
      <c r="DUJ818" s="304"/>
      <c r="DUK818" s="304"/>
      <c r="DUL818" s="304"/>
      <c r="DUM818" s="304"/>
      <c r="DUN818" s="304"/>
      <c r="DUO818" s="304"/>
      <c r="DUP818" s="304"/>
      <c r="DUQ818" s="304"/>
      <c r="DUR818" s="304"/>
      <c r="DUS818" s="304"/>
      <c r="DUT818" s="304"/>
      <c r="DUU818" s="304"/>
      <c r="DUV818" s="304"/>
      <c r="DUW818" s="304"/>
      <c r="DUX818" s="304"/>
      <c r="DUY818" s="304"/>
      <c r="DUZ818" s="304"/>
      <c r="DVA818" s="304"/>
      <c r="DVB818" s="304"/>
      <c r="DVC818" s="304"/>
      <c r="DVD818" s="304"/>
      <c r="DVE818" s="304"/>
      <c r="DVF818" s="304"/>
      <c r="DVG818" s="304"/>
      <c r="DVH818" s="304"/>
      <c r="DVI818" s="304"/>
      <c r="DVJ818" s="304"/>
      <c r="DVK818" s="304"/>
      <c r="DVL818" s="304"/>
      <c r="DVM818" s="304"/>
      <c r="DVN818" s="304"/>
      <c r="DVO818" s="304"/>
      <c r="DVP818" s="304"/>
      <c r="DVQ818" s="304"/>
      <c r="DVR818" s="304"/>
      <c r="DVS818" s="304"/>
      <c r="DVT818" s="304"/>
      <c r="DVU818" s="304"/>
      <c r="DVV818" s="304"/>
      <c r="DVW818" s="304"/>
      <c r="DVX818" s="304"/>
      <c r="DVY818" s="304"/>
      <c r="DVZ818" s="304"/>
      <c r="DWA818" s="304"/>
      <c r="DWB818" s="304"/>
      <c r="DWC818" s="304"/>
      <c r="DWD818" s="304"/>
      <c r="DWE818" s="304"/>
      <c r="DWF818" s="304"/>
      <c r="DWG818" s="304"/>
      <c r="DWH818" s="304"/>
      <c r="DWI818" s="304"/>
      <c r="DWJ818" s="304"/>
      <c r="DWK818" s="304"/>
      <c r="DWL818" s="304"/>
      <c r="DWM818" s="304"/>
      <c r="DWN818" s="304"/>
      <c r="DWO818" s="304"/>
      <c r="DWP818" s="304"/>
      <c r="DWQ818" s="304"/>
      <c r="DWR818" s="304"/>
      <c r="DWS818" s="304"/>
      <c r="DWT818" s="304"/>
      <c r="DWU818" s="304"/>
      <c r="DWV818" s="304"/>
      <c r="DWW818" s="304"/>
      <c r="DWX818" s="304"/>
      <c r="DWY818" s="304"/>
      <c r="DWZ818" s="304"/>
      <c r="DXA818" s="304"/>
      <c r="DXB818" s="304"/>
      <c r="DXC818" s="304"/>
      <c r="DXD818" s="304"/>
      <c r="DXE818" s="304"/>
      <c r="DXF818" s="304"/>
      <c r="DXG818" s="304"/>
      <c r="DXH818" s="304"/>
      <c r="DXI818" s="304"/>
      <c r="DXJ818" s="304"/>
      <c r="DXK818" s="304"/>
      <c r="DXL818" s="304"/>
      <c r="DXM818" s="304"/>
      <c r="DXN818" s="304"/>
      <c r="DXO818" s="304"/>
      <c r="DXP818" s="304"/>
      <c r="DXQ818" s="304"/>
      <c r="DXR818" s="304"/>
      <c r="DXS818" s="304"/>
      <c r="DXT818" s="304"/>
      <c r="DXU818" s="304"/>
      <c r="DXV818" s="304"/>
      <c r="DXW818" s="304"/>
      <c r="DXX818" s="304"/>
      <c r="DXY818" s="304"/>
      <c r="DXZ818" s="304"/>
      <c r="DYA818" s="304"/>
      <c r="DYB818" s="304"/>
      <c r="DYC818" s="304"/>
      <c r="DYD818" s="304"/>
      <c r="DYE818" s="304"/>
      <c r="DYF818" s="304"/>
      <c r="DYG818" s="304"/>
      <c r="DYH818" s="304"/>
      <c r="DYI818" s="304"/>
      <c r="DYJ818" s="304"/>
      <c r="DYK818" s="304"/>
      <c r="DYL818" s="304"/>
      <c r="DYM818" s="304"/>
      <c r="DYN818" s="304"/>
      <c r="DYO818" s="304"/>
      <c r="DYP818" s="304"/>
      <c r="DYQ818" s="304"/>
      <c r="DYR818" s="304"/>
      <c r="DYS818" s="304"/>
      <c r="DYT818" s="304"/>
      <c r="DYU818" s="304"/>
      <c r="DYV818" s="304"/>
      <c r="DYW818" s="304"/>
      <c r="DYX818" s="304"/>
      <c r="DYY818" s="304"/>
      <c r="DYZ818" s="304"/>
      <c r="DZA818" s="304"/>
      <c r="DZB818" s="304"/>
      <c r="DZC818" s="304"/>
      <c r="DZD818" s="304"/>
      <c r="DZE818" s="304"/>
      <c r="DZF818" s="304"/>
      <c r="DZG818" s="304"/>
      <c r="DZH818" s="304"/>
      <c r="DZI818" s="304"/>
      <c r="DZJ818" s="304"/>
      <c r="DZK818" s="304"/>
      <c r="DZL818" s="304"/>
      <c r="DZM818" s="304"/>
      <c r="DZN818" s="304"/>
      <c r="DZO818" s="304"/>
      <c r="DZP818" s="304"/>
      <c r="DZQ818" s="304"/>
      <c r="DZR818" s="304"/>
      <c r="DZS818" s="304"/>
      <c r="DZT818" s="304"/>
      <c r="DZU818" s="304"/>
      <c r="DZV818" s="304"/>
      <c r="DZW818" s="304"/>
      <c r="DZX818" s="304"/>
      <c r="DZY818" s="304"/>
      <c r="DZZ818" s="304"/>
      <c r="EAA818" s="304"/>
      <c r="EAB818" s="304"/>
      <c r="EAC818" s="304"/>
      <c r="EAD818" s="304"/>
      <c r="EAE818" s="304"/>
      <c r="EAF818" s="304"/>
      <c r="EAG818" s="304"/>
      <c r="EAH818" s="304"/>
      <c r="EAI818" s="304"/>
      <c r="EAJ818" s="304"/>
      <c r="EAK818" s="304"/>
      <c r="EAL818" s="304"/>
      <c r="EAM818" s="304"/>
      <c r="EAN818" s="304"/>
      <c r="EAO818" s="304"/>
      <c r="EAP818" s="304"/>
      <c r="EAQ818" s="304"/>
      <c r="EAR818" s="304"/>
      <c r="EAS818" s="304"/>
      <c r="EAT818" s="304"/>
      <c r="EAU818" s="304"/>
      <c r="EAV818" s="304"/>
      <c r="EAW818" s="304"/>
      <c r="EAX818" s="304"/>
      <c r="EAY818" s="304"/>
      <c r="EAZ818" s="304"/>
      <c r="EBA818" s="304"/>
      <c r="EBB818" s="304"/>
      <c r="EBC818" s="304"/>
      <c r="EBD818" s="304"/>
      <c r="EBE818" s="304"/>
      <c r="EBF818" s="304"/>
      <c r="EBG818" s="304"/>
      <c r="EBH818" s="304"/>
      <c r="EBI818" s="304"/>
      <c r="EBJ818" s="304"/>
      <c r="EBK818" s="304"/>
      <c r="EBL818" s="304"/>
      <c r="EBM818" s="304"/>
      <c r="EBN818" s="304"/>
      <c r="EBO818" s="304"/>
      <c r="EBP818" s="304"/>
      <c r="EBQ818" s="304"/>
      <c r="EBR818" s="304"/>
      <c r="EBS818" s="304"/>
      <c r="EBT818" s="304"/>
      <c r="EBU818" s="304"/>
      <c r="EBV818" s="304"/>
      <c r="EBW818" s="304"/>
      <c r="EBX818" s="304"/>
      <c r="EBY818" s="304"/>
      <c r="EBZ818" s="304"/>
      <c r="ECA818" s="304"/>
      <c r="ECB818" s="304"/>
      <c r="ECC818" s="304"/>
      <c r="ECD818" s="304"/>
      <c r="ECE818" s="304"/>
      <c r="ECF818" s="304"/>
      <c r="ECG818" s="304"/>
      <c r="ECH818" s="304"/>
      <c r="ECI818" s="304"/>
      <c r="ECJ818" s="304"/>
      <c r="ECK818" s="304"/>
      <c r="ECL818" s="304"/>
      <c r="ECM818" s="304"/>
      <c r="ECN818" s="304"/>
      <c r="ECO818" s="304"/>
      <c r="ECP818" s="304"/>
      <c r="ECQ818" s="304"/>
      <c r="ECR818" s="304"/>
      <c r="ECS818" s="304"/>
      <c r="ECT818" s="304"/>
      <c r="ECU818" s="304"/>
      <c r="ECV818" s="304"/>
      <c r="ECW818" s="304"/>
      <c r="ECX818" s="304"/>
      <c r="ECY818" s="304"/>
      <c r="ECZ818" s="304"/>
      <c r="EDA818" s="304"/>
      <c r="EDB818" s="304"/>
      <c r="EDC818" s="304"/>
      <c r="EDD818" s="304"/>
      <c r="EDE818" s="304"/>
      <c r="EDF818" s="304"/>
      <c r="EDG818" s="304"/>
      <c r="EDH818" s="304"/>
      <c r="EDI818" s="304"/>
      <c r="EDJ818" s="304"/>
      <c r="EDK818" s="304"/>
      <c r="EDL818" s="304"/>
      <c r="EDM818" s="304"/>
      <c r="EDN818" s="304"/>
      <c r="EDO818" s="304"/>
      <c r="EDP818" s="304"/>
      <c r="EDQ818" s="304"/>
      <c r="EDR818" s="304"/>
      <c r="EDS818" s="304"/>
      <c r="EDT818" s="304"/>
      <c r="EDU818" s="304"/>
      <c r="EDV818" s="304"/>
      <c r="EDW818" s="304"/>
      <c r="EDX818" s="304"/>
      <c r="EDY818" s="304"/>
      <c r="EDZ818" s="304"/>
      <c r="EEA818" s="304"/>
      <c r="EEB818" s="304"/>
      <c r="EEC818" s="304"/>
      <c r="EED818" s="304"/>
      <c r="EEE818" s="304"/>
      <c r="EEF818" s="304"/>
      <c r="EEG818" s="304"/>
      <c r="EEH818" s="304"/>
      <c r="EEI818" s="304"/>
      <c r="EEJ818" s="304"/>
      <c r="EEK818" s="304"/>
      <c r="EEL818" s="304"/>
      <c r="EEM818" s="304"/>
      <c r="EEN818" s="304"/>
      <c r="EEO818" s="304"/>
      <c r="EEP818" s="304"/>
      <c r="EEQ818" s="304"/>
      <c r="EER818" s="304"/>
      <c r="EES818" s="304"/>
      <c r="EET818" s="304"/>
      <c r="EEU818" s="304"/>
      <c r="EEV818" s="304"/>
      <c r="EEW818" s="304"/>
      <c r="EEX818" s="304"/>
      <c r="EEY818" s="304"/>
      <c r="EEZ818" s="304"/>
      <c r="EFA818" s="304"/>
      <c r="EFB818" s="304"/>
      <c r="EFC818" s="304"/>
      <c r="EFD818" s="304"/>
      <c r="EFE818" s="304"/>
      <c r="EFF818" s="304"/>
      <c r="EFG818" s="304"/>
      <c r="EFH818" s="304"/>
      <c r="EFI818" s="304"/>
      <c r="EFJ818" s="304"/>
      <c r="EFK818" s="304"/>
      <c r="EFL818" s="304"/>
      <c r="EFM818" s="304"/>
      <c r="EFN818" s="304"/>
      <c r="EFO818" s="304"/>
      <c r="EFP818" s="304"/>
      <c r="EFQ818" s="304"/>
      <c r="EFR818" s="304"/>
      <c r="EFS818" s="304"/>
      <c r="EFT818" s="304"/>
      <c r="EFU818" s="304"/>
      <c r="EFV818" s="304"/>
      <c r="EFW818" s="304"/>
      <c r="EFX818" s="304"/>
      <c r="EFY818" s="304"/>
      <c r="EFZ818" s="304"/>
      <c r="EGA818" s="304"/>
      <c r="EGB818" s="304"/>
      <c r="EGC818" s="304"/>
      <c r="EGD818" s="304"/>
      <c r="EGE818" s="304"/>
      <c r="EGF818" s="304"/>
      <c r="EGG818" s="304"/>
      <c r="EGH818" s="304"/>
      <c r="EGI818" s="304"/>
      <c r="EGJ818" s="304"/>
      <c r="EGK818" s="304"/>
      <c r="EGL818" s="304"/>
      <c r="EGM818" s="304"/>
      <c r="EGN818" s="304"/>
      <c r="EGO818" s="304"/>
      <c r="EGP818" s="304"/>
      <c r="EGQ818" s="304"/>
      <c r="EGR818" s="304"/>
      <c r="EGS818" s="304"/>
      <c r="EGT818" s="304"/>
      <c r="EGU818" s="304"/>
      <c r="EGV818" s="304"/>
      <c r="EGW818" s="304"/>
      <c r="EGX818" s="304"/>
      <c r="EGY818" s="304"/>
      <c r="EGZ818" s="304"/>
      <c r="EHA818" s="304"/>
      <c r="EHB818" s="304"/>
      <c r="EHC818" s="304"/>
      <c r="EHD818" s="304"/>
      <c r="EHE818" s="304"/>
      <c r="EHF818" s="304"/>
      <c r="EHG818" s="304"/>
      <c r="EHH818" s="304"/>
      <c r="EHI818" s="304"/>
      <c r="EHJ818" s="304"/>
      <c r="EHK818" s="304"/>
      <c r="EHL818" s="304"/>
      <c r="EHM818" s="304"/>
      <c r="EHN818" s="304"/>
      <c r="EHO818" s="304"/>
      <c r="EHP818" s="304"/>
      <c r="EHQ818" s="304"/>
      <c r="EHR818" s="304"/>
      <c r="EHS818" s="304"/>
      <c r="EHT818" s="304"/>
      <c r="EHU818" s="304"/>
      <c r="EHV818" s="304"/>
      <c r="EHW818" s="304"/>
      <c r="EHX818" s="304"/>
      <c r="EHY818" s="304"/>
      <c r="EHZ818" s="304"/>
      <c r="EIA818" s="304"/>
      <c r="EIB818" s="304"/>
      <c r="EIC818" s="304"/>
      <c r="EID818" s="304"/>
      <c r="EIE818" s="304"/>
      <c r="EIF818" s="304"/>
      <c r="EIG818" s="304"/>
      <c r="EIH818" s="304"/>
      <c r="EII818" s="304"/>
      <c r="EIJ818" s="304"/>
      <c r="EIK818" s="304"/>
      <c r="EIL818" s="304"/>
      <c r="EIM818" s="304"/>
      <c r="EIN818" s="304"/>
      <c r="EIO818" s="304"/>
      <c r="EIP818" s="304"/>
      <c r="EIQ818" s="304"/>
      <c r="EIR818" s="304"/>
      <c r="EIS818" s="304"/>
      <c r="EIT818" s="304"/>
      <c r="EIU818" s="304"/>
      <c r="EIV818" s="304"/>
      <c r="EIW818" s="304"/>
      <c r="EIX818" s="304"/>
      <c r="EIY818" s="304"/>
      <c r="EIZ818" s="304"/>
      <c r="EJA818" s="304"/>
      <c r="EJB818" s="304"/>
      <c r="EJC818" s="304"/>
      <c r="EJD818" s="304"/>
      <c r="EJE818" s="304"/>
      <c r="EJF818" s="304"/>
      <c r="EJG818" s="304"/>
      <c r="EJH818" s="304"/>
      <c r="EJI818" s="304"/>
      <c r="EJJ818" s="304"/>
      <c r="EJK818" s="304"/>
      <c r="EJL818" s="304"/>
      <c r="EJM818" s="304"/>
      <c r="EJN818" s="304"/>
      <c r="EJO818" s="304"/>
      <c r="EJP818" s="304"/>
      <c r="EJQ818" s="304"/>
      <c r="EJR818" s="304"/>
      <c r="EJS818" s="304"/>
      <c r="EJT818" s="304"/>
      <c r="EJU818" s="304"/>
      <c r="EJV818" s="304"/>
      <c r="EJW818" s="304"/>
      <c r="EJX818" s="304"/>
      <c r="EJY818" s="304"/>
      <c r="EJZ818" s="304"/>
      <c r="EKA818" s="304"/>
      <c r="EKB818" s="304"/>
      <c r="EKC818" s="304"/>
      <c r="EKD818" s="304"/>
      <c r="EKE818" s="304"/>
      <c r="EKF818" s="304"/>
      <c r="EKG818" s="304"/>
      <c r="EKH818" s="304"/>
      <c r="EKI818" s="304"/>
      <c r="EKJ818" s="304"/>
      <c r="EKK818" s="304"/>
      <c r="EKL818" s="304"/>
      <c r="EKM818" s="304"/>
      <c r="EKN818" s="304"/>
      <c r="EKO818" s="304"/>
      <c r="EKP818" s="304"/>
      <c r="EKQ818" s="304"/>
      <c r="EKR818" s="304"/>
      <c r="EKS818" s="304"/>
      <c r="EKT818" s="304"/>
      <c r="EKU818" s="304"/>
      <c r="EKV818" s="304"/>
      <c r="EKW818" s="304"/>
      <c r="EKX818" s="304"/>
      <c r="EKY818" s="304"/>
      <c r="EKZ818" s="304"/>
      <c r="ELA818" s="304"/>
      <c r="ELB818" s="304"/>
      <c r="ELC818" s="304"/>
      <c r="ELD818" s="304"/>
      <c r="ELE818" s="304"/>
      <c r="ELF818" s="304"/>
      <c r="ELG818" s="304"/>
      <c r="ELH818" s="304"/>
      <c r="ELI818" s="304"/>
      <c r="ELJ818" s="304"/>
      <c r="ELK818" s="304"/>
      <c r="ELL818" s="304"/>
      <c r="ELM818" s="304"/>
      <c r="ELN818" s="304"/>
      <c r="ELO818" s="304"/>
      <c r="ELP818" s="304"/>
      <c r="ELQ818" s="304"/>
      <c r="ELR818" s="304"/>
      <c r="ELS818" s="304"/>
      <c r="ELT818" s="304"/>
      <c r="ELU818" s="304"/>
    </row>
    <row r="819" spans="2:341 1271:3713" s="279" customFormat="1">
      <c r="B819" s="305" t="s">
        <v>780</v>
      </c>
      <c r="C819" s="521">
        <v>4.6300000000000001E-2</v>
      </c>
      <c r="D819" s="167" t="s">
        <v>784</v>
      </c>
      <c r="E819" s="167" t="s">
        <v>756</v>
      </c>
      <c r="S819" s="421"/>
      <c r="T819" s="453"/>
      <c r="U819" s="304"/>
      <c r="V819" s="304"/>
      <c r="W819" s="304"/>
      <c r="X819" s="304"/>
      <c r="Y819" s="304"/>
      <c r="Z819" s="304"/>
      <c r="AA819" s="304"/>
      <c r="AB819" s="304"/>
      <c r="AC819" s="304"/>
      <c r="AD819" s="304"/>
      <c r="AE819" s="304"/>
      <c r="AF819" s="304"/>
      <c r="AG819" s="304"/>
      <c r="AH819" s="304"/>
      <c r="AI819" s="304"/>
      <c r="AJ819" s="304"/>
      <c r="AK819" s="304"/>
      <c r="AL819" s="304"/>
      <c r="AM819" s="304"/>
      <c r="AN819" s="304"/>
      <c r="AO819" s="304"/>
      <c r="AP819" s="304"/>
      <c r="AQ819" s="304"/>
      <c r="AR819" s="304"/>
      <c r="AS819" s="304"/>
      <c r="AT819" s="304"/>
      <c r="AU819" s="304"/>
      <c r="AV819" s="304"/>
      <c r="AW819" s="304"/>
      <c r="AX819" s="304"/>
      <c r="AY819" s="304"/>
      <c r="AZ819" s="304"/>
      <c r="BA819" s="304"/>
      <c r="BB819" s="304"/>
      <c r="BC819" s="304"/>
      <c r="BD819" s="304"/>
      <c r="BE819" s="304"/>
      <c r="BF819" s="304"/>
      <c r="BG819" s="304"/>
      <c r="BH819" s="304"/>
      <c r="BI819" s="304"/>
      <c r="BJ819" s="304"/>
      <c r="BK819" s="304"/>
      <c r="BL819" s="304"/>
      <c r="BM819" s="304"/>
      <c r="BN819" s="304"/>
      <c r="BO819" s="304"/>
      <c r="BP819" s="304"/>
      <c r="BQ819" s="304"/>
      <c r="BR819" s="304"/>
      <c r="BS819" s="304"/>
      <c r="BT819" s="304"/>
      <c r="BU819" s="304"/>
      <c r="BV819" s="304"/>
      <c r="BW819" s="304"/>
      <c r="BX819" s="304"/>
      <c r="BY819" s="304"/>
      <c r="BZ819" s="304"/>
      <c r="CA819" s="304"/>
      <c r="CB819" s="304"/>
      <c r="CC819" s="304"/>
      <c r="CD819" s="304"/>
      <c r="CE819" s="304"/>
      <c r="CF819" s="304"/>
      <c r="CG819" s="304"/>
      <c r="CH819" s="304"/>
      <c r="CI819" s="304"/>
      <c r="CJ819" s="304"/>
      <c r="CK819" s="304"/>
      <c r="CL819" s="304"/>
      <c r="CM819" s="304"/>
      <c r="CN819" s="304"/>
      <c r="CO819" s="304"/>
      <c r="CP819" s="304"/>
      <c r="CQ819" s="304"/>
      <c r="CR819" s="304"/>
      <c r="CS819" s="304"/>
      <c r="CT819" s="304"/>
      <c r="CU819" s="304"/>
      <c r="CV819" s="304"/>
      <c r="CW819" s="304"/>
      <c r="CX819" s="304"/>
      <c r="CY819" s="304"/>
      <c r="CZ819" s="304"/>
      <c r="DA819" s="304"/>
      <c r="DB819" s="304"/>
      <c r="DC819" s="304"/>
      <c r="DD819" s="304"/>
      <c r="DE819" s="304"/>
      <c r="DF819" s="304"/>
      <c r="DG819" s="304"/>
      <c r="DH819" s="304"/>
      <c r="DI819" s="304"/>
      <c r="DJ819" s="304"/>
      <c r="DK819" s="304"/>
      <c r="DL819" s="304"/>
      <c r="DM819" s="304"/>
      <c r="DN819" s="304"/>
      <c r="DO819" s="304"/>
      <c r="DP819" s="304"/>
      <c r="DQ819" s="304"/>
      <c r="DR819" s="304"/>
      <c r="DS819" s="304"/>
      <c r="DT819" s="304"/>
      <c r="DU819" s="304"/>
      <c r="DV819" s="304"/>
      <c r="DW819" s="304"/>
      <c r="DX819" s="304"/>
      <c r="DY819" s="304"/>
      <c r="DZ819" s="304"/>
      <c r="EA819" s="304"/>
      <c r="EB819" s="304"/>
      <c r="EC819" s="304"/>
      <c r="ED819" s="304"/>
      <c r="EE819" s="304"/>
      <c r="EF819" s="304"/>
      <c r="EG819" s="304"/>
      <c r="EH819" s="304"/>
      <c r="EI819" s="304"/>
      <c r="EJ819" s="304"/>
      <c r="EK819" s="304"/>
      <c r="EL819" s="304"/>
      <c r="EM819" s="304"/>
      <c r="EN819" s="304"/>
      <c r="EO819" s="304"/>
      <c r="EP819" s="304"/>
      <c r="EQ819" s="304"/>
      <c r="ER819" s="304"/>
      <c r="ES819" s="304"/>
      <c r="ET819" s="304"/>
      <c r="EU819" s="304"/>
      <c r="EV819" s="304"/>
      <c r="EW819" s="304"/>
      <c r="EX819" s="304"/>
      <c r="EY819" s="304"/>
      <c r="EZ819" s="304"/>
      <c r="FA819" s="304"/>
      <c r="FB819" s="304"/>
      <c r="FC819" s="304"/>
      <c r="FD819" s="304"/>
      <c r="FE819" s="304"/>
      <c r="FF819" s="304"/>
      <c r="FG819" s="304"/>
      <c r="FH819" s="304"/>
      <c r="FI819" s="304"/>
      <c r="FJ819" s="304"/>
      <c r="FK819" s="304"/>
      <c r="FL819" s="304"/>
      <c r="FM819" s="304"/>
      <c r="FN819" s="304"/>
      <c r="FO819" s="304"/>
      <c r="FP819" s="304"/>
      <c r="FQ819" s="304"/>
      <c r="FR819" s="304"/>
      <c r="FS819" s="304"/>
      <c r="FT819" s="304"/>
      <c r="FU819" s="304"/>
      <c r="FV819" s="304"/>
      <c r="FW819" s="304"/>
      <c r="FX819" s="304"/>
      <c r="FY819" s="304"/>
      <c r="FZ819" s="304"/>
      <c r="GA819" s="304"/>
      <c r="GB819" s="304"/>
      <c r="GC819" s="304"/>
      <c r="GD819" s="304"/>
      <c r="GE819" s="304"/>
      <c r="GF819" s="304"/>
      <c r="GG819" s="304"/>
      <c r="GH819" s="304"/>
      <c r="GI819" s="304"/>
      <c r="GJ819" s="304"/>
      <c r="GK819" s="304"/>
      <c r="GL819" s="304"/>
      <c r="GM819" s="304"/>
      <c r="GN819" s="304"/>
      <c r="GO819" s="304"/>
      <c r="GP819" s="304"/>
      <c r="GQ819" s="304"/>
      <c r="GR819" s="304"/>
      <c r="GS819" s="304"/>
      <c r="GT819" s="304"/>
      <c r="GU819" s="304"/>
      <c r="GV819" s="304"/>
      <c r="GW819" s="304"/>
      <c r="GX819" s="304"/>
      <c r="GY819" s="304"/>
      <c r="GZ819" s="304"/>
      <c r="HA819" s="304"/>
      <c r="HB819" s="304"/>
      <c r="HC819" s="304"/>
      <c r="HD819" s="304"/>
      <c r="HE819" s="304"/>
      <c r="HF819" s="304"/>
      <c r="HG819" s="304"/>
      <c r="HH819" s="304"/>
      <c r="HI819" s="304"/>
      <c r="HJ819" s="304"/>
      <c r="HK819" s="304"/>
      <c r="HL819" s="304"/>
      <c r="HM819" s="304"/>
      <c r="HN819" s="304"/>
      <c r="HO819" s="304"/>
      <c r="HP819" s="304"/>
      <c r="HQ819" s="304"/>
      <c r="HR819" s="304"/>
      <c r="HS819" s="304"/>
      <c r="HT819" s="304"/>
      <c r="HU819" s="304"/>
      <c r="HV819" s="304"/>
      <c r="HW819" s="304"/>
      <c r="HX819" s="304"/>
      <c r="HY819" s="304"/>
      <c r="HZ819" s="304"/>
      <c r="IA819" s="304"/>
      <c r="IB819" s="304"/>
      <c r="IC819" s="304"/>
      <c r="ID819" s="304"/>
      <c r="IE819" s="304"/>
      <c r="IF819" s="304"/>
      <c r="IG819" s="304"/>
      <c r="IH819" s="304"/>
      <c r="II819" s="304"/>
      <c r="IJ819" s="304"/>
      <c r="IK819" s="304"/>
      <c r="IL819" s="304"/>
      <c r="IM819" s="304"/>
      <c r="IN819" s="304"/>
      <c r="IO819" s="304"/>
      <c r="IP819" s="304"/>
      <c r="IQ819" s="304"/>
      <c r="IR819" s="304"/>
      <c r="IS819" s="304"/>
      <c r="IT819" s="304"/>
      <c r="IU819" s="304"/>
      <c r="IV819" s="304"/>
      <c r="IW819" s="304"/>
      <c r="IX819" s="304"/>
      <c r="IY819" s="304"/>
      <c r="IZ819" s="304"/>
      <c r="JA819" s="304"/>
      <c r="JB819" s="304"/>
      <c r="JC819" s="304"/>
      <c r="JD819" s="304"/>
      <c r="JE819" s="304"/>
      <c r="JF819" s="304"/>
      <c r="JG819" s="304"/>
      <c r="JH819" s="304"/>
      <c r="JI819" s="304"/>
      <c r="JJ819" s="304"/>
      <c r="JK819" s="304"/>
      <c r="JL819" s="304"/>
      <c r="JM819" s="304"/>
      <c r="JN819" s="304"/>
      <c r="JO819" s="304"/>
      <c r="JP819" s="304"/>
      <c r="JQ819" s="304"/>
      <c r="JR819" s="304"/>
      <c r="JS819" s="304"/>
      <c r="JT819" s="304"/>
      <c r="JU819" s="304"/>
      <c r="JV819" s="304"/>
      <c r="JW819" s="304"/>
      <c r="JX819" s="304"/>
      <c r="JY819" s="304"/>
      <c r="JZ819" s="304"/>
      <c r="KA819" s="304"/>
      <c r="KB819" s="304"/>
      <c r="KC819" s="304"/>
      <c r="KD819" s="304"/>
      <c r="KE819" s="304"/>
      <c r="KF819" s="304"/>
      <c r="KG819" s="304"/>
      <c r="KH819" s="304"/>
      <c r="KI819" s="304"/>
      <c r="KJ819" s="304"/>
      <c r="KK819" s="304"/>
      <c r="KL819" s="304"/>
      <c r="KM819" s="304"/>
      <c r="KN819" s="304"/>
      <c r="KO819" s="304"/>
      <c r="KP819" s="304"/>
      <c r="KQ819" s="304"/>
      <c r="KR819" s="304"/>
      <c r="KS819" s="304"/>
      <c r="KT819" s="304"/>
      <c r="KU819" s="304"/>
      <c r="KV819" s="304"/>
      <c r="KW819" s="304"/>
      <c r="KX819" s="304"/>
      <c r="KY819" s="304"/>
      <c r="KZ819" s="304"/>
      <c r="LA819" s="304"/>
      <c r="LB819" s="304"/>
      <c r="LC819" s="304"/>
      <c r="LD819" s="304"/>
      <c r="LE819" s="304"/>
      <c r="LF819" s="304"/>
      <c r="LG819" s="304"/>
      <c r="LH819" s="304"/>
      <c r="LI819" s="304"/>
      <c r="LJ819" s="304"/>
      <c r="LK819" s="304"/>
      <c r="LL819" s="304"/>
      <c r="LM819" s="304"/>
      <c r="LN819" s="304"/>
      <c r="LO819" s="304"/>
      <c r="LP819" s="304"/>
      <c r="LQ819" s="304"/>
      <c r="LR819" s="304"/>
      <c r="LS819" s="304"/>
      <c r="LT819" s="304"/>
      <c r="LU819" s="304"/>
      <c r="LV819" s="304"/>
      <c r="LW819" s="304"/>
      <c r="LX819" s="304"/>
      <c r="LY819" s="304"/>
      <c r="LZ819" s="304"/>
      <c r="MA819" s="304"/>
      <c r="MB819" s="304"/>
      <c r="MC819" s="304"/>
      <c r="AVW819" s="304"/>
      <c r="AVX819" s="304"/>
      <c r="AVY819" s="304"/>
      <c r="AVZ819" s="304"/>
      <c r="AWA819" s="304"/>
      <c r="AWB819" s="304"/>
      <c r="AWC819" s="304"/>
      <c r="AWD819" s="304"/>
      <c r="AWE819" s="304"/>
      <c r="AWF819" s="304"/>
      <c r="AWG819" s="304"/>
      <c r="AWH819" s="304"/>
      <c r="AWI819" s="304"/>
      <c r="AWJ819" s="304"/>
      <c r="AWK819" s="304"/>
      <c r="AWL819" s="304"/>
      <c r="AWM819" s="304"/>
      <c r="AWN819" s="304"/>
      <c r="AWO819" s="304"/>
      <c r="AWP819" s="304"/>
      <c r="AWQ819" s="304"/>
      <c r="AWR819" s="304"/>
      <c r="AWS819" s="304"/>
      <c r="AWT819" s="304"/>
      <c r="AWU819" s="304"/>
      <c r="AWV819" s="304"/>
      <c r="AWW819" s="304"/>
      <c r="AWX819" s="304"/>
      <c r="AWY819" s="304"/>
      <c r="AWZ819" s="304"/>
      <c r="AXA819" s="304"/>
      <c r="AXB819" s="304"/>
      <c r="AXC819" s="304"/>
      <c r="AXD819" s="304"/>
      <c r="AXE819" s="304"/>
      <c r="AXF819" s="304"/>
      <c r="AXG819" s="304"/>
      <c r="AXH819" s="304"/>
      <c r="AXI819" s="304"/>
      <c r="AXJ819" s="304"/>
      <c r="AXK819" s="304"/>
      <c r="AXL819" s="304"/>
      <c r="AXM819" s="304"/>
      <c r="AXN819" s="304"/>
      <c r="AXO819" s="304"/>
      <c r="AXP819" s="304"/>
      <c r="AXQ819" s="304"/>
      <c r="AXR819" s="304"/>
      <c r="AXS819" s="304"/>
      <c r="AXT819" s="304"/>
      <c r="AXU819" s="304"/>
      <c r="AXV819" s="304"/>
      <c r="AXW819" s="304"/>
      <c r="AXX819" s="304"/>
      <c r="AXY819" s="304"/>
      <c r="AXZ819" s="304"/>
      <c r="AYA819" s="304"/>
      <c r="AYB819" s="304"/>
      <c r="AYC819" s="304"/>
      <c r="AYD819" s="304"/>
      <c r="AYE819" s="304"/>
      <c r="AYF819" s="304"/>
      <c r="AYG819" s="304"/>
      <c r="AYH819" s="304"/>
      <c r="AYI819" s="304"/>
      <c r="AYJ819" s="304"/>
      <c r="AYK819" s="304"/>
      <c r="AYL819" s="304"/>
      <c r="AYM819" s="304"/>
      <c r="AYN819" s="304"/>
      <c r="AYO819" s="304"/>
      <c r="AYP819" s="304"/>
      <c r="AYQ819" s="304"/>
      <c r="AYR819" s="304"/>
      <c r="AYS819" s="304"/>
      <c r="AYT819" s="304"/>
      <c r="AYU819" s="304"/>
      <c r="AYV819" s="304"/>
      <c r="AYW819" s="304"/>
      <c r="AYX819" s="304"/>
      <c r="AYY819" s="304"/>
      <c r="AYZ819" s="304"/>
      <c r="AZA819" s="304"/>
      <c r="AZB819" s="304"/>
      <c r="AZC819" s="304"/>
      <c r="AZD819" s="304"/>
      <c r="AZE819" s="304"/>
      <c r="AZF819" s="304"/>
      <c r="AZG819" s="304"/>
      <c r="AZH819" s="304"/>
      <c r="AZI819" s="304"/>
      <c r="AZJ819" s="304"/>
      <c r="AZK819" s="304"/>
      <c r="AZL819" s="304"/>
      <c r="AZM819" s="304"/>
      <c r="AZN819" s="304"/>
      <c r="AZO819" s="304"/>
      <c r="AZP819" s="304"/>
      <c r="AZQ819" s="304"/>
      <c r="AZR819" s="304"/>
      <c r="AZS819" s="304"/>
      <c r="AZT819" s="304"/>
      <c r="AZU819" s="304"/>
      <c r="AZV819" s="304"/>
      <c r="AZW819" s="304"/>
      <c r="AZX819" s="304"/>
      <c r="AZY819" s="304"/>
      <c r="AZZ819" s="304"/>
      <c r="BAA819" s="304"/>
      <c r="BAB819" s="304"/>
      <c r="BAC819" s="304"/>
      <c r="BAD819" s="304"/>
      <c r="BAE819" s="304"/>
      <c r="BAF819" s="304"/>
      <c r="BAG819" s="304"/>
      <c r="BAH819" s="304"/>
      <c r="BAI819" s="304"/>
      <c r="BAJ819" s="304"/>
      <c r="BAK819" s="304"/>
      <c r="BAL819" s="304"/>
      <c r="BAM819" s="304"/>
      <c r="BAN819" s="304"/>
      <c r="BAO819" s="304"/>
      <c r="BAP819" s="304"/>
      <c r="BAQ819" s="304"/>
      <c r="BAR819" s="304"/>
      <c r="BAS819" s="304"/>
      <c r="BAT819" s="304"/>
      <c r="BAU819" s="304"/>
      <c r="BAV819" s="304"/>
      <c r="BAW819" s="304"/>
      <c r="BAX819" s="304"/>
      <c r="BAY819" s="304"/>
      <c r="BAZ819" s="304"/>
      <c r="BBA819" s="304"/>
      <c r="BBB819" s="304"/>
      <c r="BBC819" s="304"/>
      <c r="BBD819" s="304"/>
      <c r="BBE819" s="304"/>
      <c r="BBF819" s="304"/>
      <c r="BBG819" s="304"/>
      <c r="BBH819" s="304"/>
      <c r="BBI819" s="304"/>
      <c r="BBJ819" s="304"/>
      <c r="BBK819" s="304"/>
      <c r="BBL819" s="304"/>
      <c r="BBM819" s="304"/>
      <c r="BBN819" s="304"/>
      <c r="BBO819" s="304"/>
      <c r="BBP819" s="304"/>
      <c r="BBQ819" s="304"/>
      <c r="BBR819" s="304"/>
      <c r="BBS819" s="304"/>
      <c r="BBT819" s="304"/>
      <c r="BBU819" s="304"/>
      <c r="BBV819" s="304"/>
      <c r="BBW819" s="304"/>
      <c r="BBX819" s="304"/>
      <c r="BBY819" s="304"/>
      <c r="BBZ819" s="304"/>
      <c r="BCA819" s="304"/>
      <c r="BCB819" s="304"/>
      <c r="BCC819" s="304"/>
      <c r="BCD819" s="304"/>
      <c r="BCE819" s="304"/>
      <c r="BCF819" s="304"/>
      <c r="BCG819" s="304"/>
      <c r="BCH819" s="304"/>
      <c r="BCI819" s="304"/>
      <c r="BCJ819" s="304"/>
      <c r="BCK819" s="304"/>
      <c r="BCL819" s="304"/>
      <c r="BCM819" s="304"/>
      <c r="BCN819" s="304"/>
      <c r="BCO819" s="304"/>
      <c r="BCP819" s="304"/>
      <c r="BCQ819" s="304"/>
      <c r="BCR819" s="304"/>
      <c r="BCS819" s="304"/>
      <c r="BCT819" s="304"/>
      <c r="BCU819" s="304"/>
      <c r="BCV819" s="304"/>
      <c r="BCW819" s="304"/>
      <c r="BCX819" s="304"/>
      <c r="BCY819" s="304"/>
      <c r="BCZ819" s="304"/>
      <c r="BDA819" s="304"/>
      <c r="BDB819" s="304"/>
      <c r="BDC819" s="304"/>
      <c r="BDD819" s="304"/>
      <c r="BDE819" s="304"/>
      <c r="BDF819" s="304"/>
      <c r="BDG819" s="304"/>
      <c r="BDH819" s="304"/>
      <c r="BDI819" s="304"/>
      <c r="BDJ819" s="304"/>
      <c r="BDK819" s="304"/>
      <c r="BDL819" s="304"/>
      <c r="BDM819" s="304"/>
      <c r="BDN819" s="304"/>
      <c r="BDO819" s="304"/>
      <c r="BDP819" s="304"/>
      <c r="BDQ819" s="304"/>
      <c r="BDR819" s="304"/>
      <c r="BDS819" s="304"/>
      <c r="BDT819" s="304"/>
      <c r="BDU819" s="304"/>
      <c r="BDV819" s="304"/>
      <c r="BDW819" s="304"/>
      <c r="BDX819" s="304"/>
      <c r="BDY819" s="304"/>
      <c r="BDZ819" s="304"/>
      <c r="BEA819" s="304"/>
      <c r="BEB819" s="304"/>
      <c r="BEC819" s="304"/>
      <c r="BED819" s="304"/>
      <c r="BEE819" s="304"/>
      <c r="BEF819" s="304"/>
      <c r="BEG819" s="304"/>
      <c r="BEH819" s="304"/>
      <c r="BEI819" s="304"/>
      <c r="BEJ819" s="304"/>
      <c r="BEK819" s="304"/>
      <c r="BEL819" s="304"/>
      <c r="BEM819" s="304"/>
      <c r="BEN819" s="304"/>
      <c r="BEO819" s="304"/>
      <c r="BEP819" s="304"/>
      <c r="BEQ819" s="304"/>
      <c r="BER819" s="304"/>
      <c r="BES819" s="304"/>
      <c r="BET819" s="304"/>
      <c r="BEU819" s="304"/>
      <c r="BEV819" s="304"/>
      <c r="BEW819" s="304"/>
      <c r="BEX819" s="304"/>
      <c r="BEY819" s="304"/>
      <c r="BEZ819" s="304"/>
      <c r="BFA819" s="304"/>
      <c r="BFB819" s="304"/>
      <c r="BFC819" s="304"/>
      <c r="BFD819" s="304"/>
      <c r="BFE819" s="304"/>
      <c r="BFF819" s="304"/>
      <c r="BFG819" s="304"/>
      <c r="BFH819" s="304"/>
      <c r="BFI819" s="304"/>
      <c r="BFJ819" s="304"/>
      <c r="BFK819" s="304"/>
      <c r="BFL819" s="304"/>
      <c r="BFM819" s="304"/>
      <c r="BFN819" s="304"/>
      <c r="BFO819" s="304"/>
      <c r="BFP819" s="304"/>
      <c r="BFQ819" s="304"/>
      <c r="BFR819" s="304"/>
      <c r="BFS819" s="304"/>
      <c r="BFT819" s="304"/>
      <c r="BFU819" s="304"/>
      <c r="BFV819" s="304"/>
      <c r="BFW819" s="304"/>
      <c r="BFX819" s="304"/>
      <c r="BFY819" s="304"/>
      <c r="BFZ819" s="304"/>
      <c r="BGA819" s="304"/>
      <c r="BGB819" s="304"/>
      <c r="BGC819" s="304"/>
      <c r="BGD819" s="304"/>
      <c r="BGE819" s="304"/>
      <c r="BGF819" s="304"/>
      <c r="BGG819" s="304"/>
      <c r="BGH819" s="304"/>
      <c r="BGI819" s="304"/>
      <c r="BGJ819" s="304"/>
      <c r="BGK819" s="304"/>
      <c r="BGL819" s="304"/>
      <c r="BGM819" s="304"/>
      <c r="BGN819" s="304"/>
      <c r="BGO819" s="304"/>
      <c r="BGP819" s="304"/>
      <c r="BGQ819" s="304"/>
      <c r="BGR819" s="304"/>
      <c r="BGS819" s="304"/>
      <c r="BGT819" s="304"/>
      <c r="BGU819" s="304"/>
      <c r="BGV819" s="304"/>
      <c r="BGW819" s="304"/>
      <c r="BGX819" s="304"/>
      <c r="BGY819" s="304"/>
      <c r="BGZ819" s="304"/>
      <c r="BHA819" s="304"/>
      <c r="BHB819" s="304"/>
      <c r="BHC819" s="304"/>
      <c r="BHD819" s="304"/>
      <c r="BHE819" s="304"/>
      <c r="BHF819" s="304"/>
      <c r="BHG819" s="304"/>
      <c r="BHH819" s="304"/>
      <c r="BHI819" s="304"/>
      <c r="BHJ819" s="304"/>
      <c r="BHK819" s="304"/>
      <c r="BHL819" s="304"/>
      <c r="BHM819" s="304"/>
      <c r="BHN819" s="304"/>
      <c r="BHO819" s="304"/>
      <c r="BHP819" s="304"/>
      <c r="BHQ819" s="304"/>
      <c r="BHR819" s="304"/>
      <c r="BHS819" s="304"/>
      <c r="BHT819" s="304"/>
      <c r="BHU819" s="304"/>
      <c r="BHV819" s="304"/>
      <c r="BHW819" s="304"/>
      <c r="BHX819" s="304"/>
      <c r="BHY819" s="304"/>
      <c r="BHZ819" s="304"/>
      <c r="BIA819" s="304"/>
      <c r="BIB819" s="304"/>
      <c r="BIC819" s="304"/>
      <c r="BID819" s="304"/>
      <c r="BIE819" s="304"/>
      <c r="BIF819" s="304"/>
      <c r="BIG819" s="304"/>
      <c r="BIH819" s="304"/>
      <c r="BII819" s="304"/>
      <c r="BIJ819" s="304"/>
      <c r="BIK819" s="304"/>
      <c r="BIL819" s="304"/>
      <c r="BIM819" s="304"/>
      <c r="BIN819" s="304"/>
      <c r="BIO819" s="304"/>
      <c r="BIP819" s="304"/>
      <c r="BIQ819" s="304"/>
      <c r="BIR819" s="304"/>
      <c r="BIS819" s="304"/>
      <c r="BIT819" s="304"/>
      <c r="BIU819" s="304"/>
      <c r="BIV819" s="304"/>
      <c r="BIW819" s="304"/>
      <c r="BIX819" s="304"/>
      <c r="BIY819" s="304"/>
      <c r="BIZ819" s="304"/>
      <c r="BJA819" s="304"/>
      <c r="BJB819" s="304"/>
      <c r="BJC819" s="304"/>
      <c r="BJD819" s="304"/>
      <c r="BJE819" s="304"/>
      <c r="BJF819" s="304"/>
      <c r="BJG819" s="304"/>
      <c r="BJH819" s="304"/>
      <c r="BJI819" s="304"/>
      <c r="BJJ819" s="304"/>
      <c r="BJK819" s="304"/>
      <c r="BJL819" s="304"/>
      <c r="BJM819" s="304"/>
      <c r="BJN819" s="304"/>
      <c r="BJO819" s="304"/>
      <c r="BJP819" s="304"/>
      <c r="BJQ819" s="304"/>
      <c r="BJR819" s="304"/>
      <c r="BJS819" s="304"/>
      <c r="BJT819" s="304"/>
      <c r="BJU819" s="304"/>
      <c r="BJV819" s="304"/>
      <c r="BJW819" s="304"/>
      <c r="BJX819" s="304"/>
      <c r="BJY819" s="304"/>
      <c r="BJZ819" s="304"/>
      <c r="BKA819" s="304"/>
      <c r="BKB819" s="304"/>
      <c r="BKC819" s="304"/>
      <c r="BKD819" s="304"/>
      <c r="BKE819" s="304"/>
      <c r="BKF819" s="304"/>
      <c r="BKG819" s="304"/>
      <c r="BKH819" s="304"/>
      <c r="BKI819" s="304"/>
      <c r="BKJ819" s="304"/>
      <c r="BKK819" s="304"/>
      <c r="BKL819" s="304"/>
      <c r="BKM819" s="304"/>
      <c r="BKN819" s="304"/>
      <c r="BKO819" s="304"/>
      <c r="BKP819" s="304"/>
      <c r="BKQ819" s="304"/>
      <c r="BKR819" s="304"/>
      <c r="BKS819" s="304"/>
      <c r="BKT819" s="304"/>
      <c r="BKU819" s="304"/>
      <c r="BKV819" s="304"/>
      <c r="BKW819" s="304"/>
      <c r="BKX819" s="304"/>
      <c r="BKY819" s="304"/>
      <c r="BKZ819" s="304"/>
      <c r="BLA819" s="304"/>
      <c r="BLB819" s="304"/>
      <c r="BLC819" s="304"/>
      <c r="BLD819" s="304"/>
      <c r="BLE819" s="304"/>
      <c r="BLF819" s="304"/>
      <c r="BLG819" s="304"/>
      <c r="BLH819" s="304"/>
      <c r="BLI819" s="304"/>
      <c r="BLJ819" s="304"/>
      <c r="BLK819" s="304"/>
      <c r="BLL819" s="304"/>
      <c r="BLM819" s="304"/>
      <c r="BLN819" s="304"/>
      <c r="BLO819" s="304"/>
      <c r="BLP819" s="304"/>
      <c r="BLQ819" s="304"/>
      <c r="BLR819" s="304"/>
      <c r="BLS819" s="304"/>
      <c r="BLT819" s="304"/>
      <c r="BLU819" s="304"/>
      <c r="BLV819" s="304"/>
      <c r="BLW819" s="304"/>
      <c r="BLX819" s="304"/>
      <c r="BLY819" s="304"/>
      <c r="BLZ819" s="304"/>
      <c r="BMA819" s="304"/>
      <c r="BMB819" s="304"/>
      <c r="BMC819" s="304"/>
      <c r="BMD819" s="304"/>
      <c r="BME819" s="304"/>
      <c r="BMF819" s="304"/>
      <c r="BMG819" s="304"/>
      <c r="BMH819" s="304"/>
      <c r="BMI819" s="304"/>
      <c r="BMJ819" s="304"/>
      <c r="BMK819" s="304"/>
      <c r="BML819" s="304"/>
      <c r="BMM819" s="304"/>
      <c r="BMN819" s="304"/>
      <c r="BMO819" s="304"/>
      <c r="BMP819" s="304"/>
      <c r="BMQ819" s="304"/>
      <c r="BMR819" s="304"/>
      <c r="BMS819" s="304"/>
      <c r="BMT819" s="304"/>
      <c r="BMU819" s="304"/>
      <c r="BMV819" s="304"/>
      <c r="BMW819" s="304"/>
      <c r="BMX819" s="304"/>
      <c r="BMY819" s="304"/>
      <c r="BMZ819" s="304"/>
      <c r="BNA819" s="304"/>
      <c r="BNB819" s="304"/>
      <c r="BNC819" s="304"/>
      <c r="BND819" s="304"/>
      <c r="BNE819" s="304"/>
      <c r="BNF819" s="304"/>
      <c r="BNG819" s="304"/>
      <c r="BNH819" s="304"/>
      <c r="BNI819" s="304"/>
      <c r="BNJ819" s="304"/>
      <c r="BNK819" s="304"/>
      <c r="BNL819" s="304"/>
      <c r="BNM819" s="304"/>
      <c r="BNN819" s="304"/>
      <c r="BNO819" s="304"/>
      <c r="BNP819" s="304"/>
      <c r="BNQ819" s="304"/>
      <c r="BNR819" s="304"/>
      <c r="BNS819" s="304"/>
      <c r="BNT819" s="304"/>
      <c r="BNU819" s="304"/>
      <c r="BNV819" s="304"/>
      <c r="BNW819" s="304"/>
      <c r="BNX819" s="304"/>
      <c r="BNY819" s="304"/>
      <c r="BNZ819" s="304"/>
      <c r="BOA819" s="304"/>
      <c r="BOB819" s="304"/>
      <c r="BOC819" s="304"/>
      <c r="BOD819" s="304"/>
      <c r="BOE819" s="304"/>
      <c r="BOF819" s="304"/>
      <c r="BOG819" s="304"/>
      <c r="BOH819" s="304"/>
      <c r="BOI819" s="304"/>
      <c r="BOJ819" s="304"/>
      <c r="BOK819" s="304"/>
      <c r="BOL819" s="304"/>
      <c r="BOM819" s="304"/>
      <c r="BON819" s="304"/>
      <c r="BOO819" s="304"/>
      <c r="BOP819" s="304"/>
      <c r="BOQ819" s="304"/>
      <c r="BOR819" s="304"/>
      <c r="BOS819" s="304"/>
      <c r="BOT819" s="304"/>
      <c r="BOU819" s="304"/>
      <c r="BOV819" s="304"/>
      <c r="BOW819" s="304"/>
      <c r="BOX819" s="304"/>
      <c r="BOY819" s="304"/>
      <c r="BOZ819" s="304"/>
      <c r="BPA819" s="304"/>
      <c r="BPB819" s="304"/>
      <c r="BPC819" s="304"/>
      <c r="BPD819" s="304"/>
      <c r="BPE819" s="304"/>
      <c r="BPF819" s="304"/>
      <c r="BPG819" s="304"/>
      <c r="BPH819" s="304"/>
      <c r="BPI819" s="304"/>
      <c r="BPJ819" s="304"/>
      <c r="BPK819" s="304"/>
      <c r="BPL819" s="304"/>
      <c r="BPM819" s="304"/>
      <c r="BPN819" s="304"/>
      <c r="BPO819" s="304"/>
      <c r="BPP819" s="304"/>
      <c r="BPQ819" s="304"/>
      <c r="BPR819" s="304"/>
      <c r="BPS819" s="304"/>
      <c r="BPT819" s="304"/>
      <c r="BPU819" s="304"/>
      <c r="BPV819" s="304"/>
      <c r="BPW819" s="304"/>
      <c r="BPX819" s="304"/>
      <c r="BPY819" s="304"/>
      <c r="BPZ819" s="304"/>
      <c r="BQA819" s="304"/>
      <c r="BQB819" s="304"/>
      <c r="BQC819" s="304"/>
      <c r="BQD819" s="304"/>
      <c r="BQE819" s="304"/>
      <c r="BQF819" s="304"/>
      <c r="BQG819" s="304"/>
      <c r="BQH819" s="304"/>
      <c r="BQI819" s="304"/>
      <c r="BQJ819" s="304"/>
      <c r="BQK819" s="304"/>
      <c r="BQL819" s="304"/>
      <c r="BQM819" s="304"/>
      <c r="BQN819" s="304"/>
      <c r="BQO819" s="304"/>
      <c r="BQP819" s="304"/>
      <c r="BQQ819" s="304"/>
      <c r="BQR819" s="304"/>
      <c r="BQS819" s="304"/>
      <c r="BQT819" s="304"/>
      <c r="BQU819" s="304"/>
      <c r="BQV819" s="304"/>
      <c r="BQW819" s="304"/>
      <c r="BQX819" s="304"/>
      <c r="BQY819" s="304"/>
      <c r="BQZ819" s="304"/>
      <c r="BRA819" s="304"/>
      <c r="BRB819" s="304"/>
      <c r="BRC819" s="304"/>
      <c r="BRD819" s="304"/>
      <c r="BRE819" s="304"/>
      <c r="BRF819" s="304"/>
      <c r="BRG819" s="304"/>
      <c r="BRH819" s="304"/>
      <c r="BRI819" s="304"/>
      <c r="BRJ819" s="304"/>
      <c r="BRK819" s="304"/>
      <c r="BRL819" s="304"/>
      <c r="BRM819" s="304"/>
      <c r="BRN819" s="304"/>
      <c r="BRO819" s="304"/>
      <c r="BRP819" s="304"/>
      <c r="BRQ819" s="304"/>
      <c r="BRR819" s="304"/>
      <c r="BRS819" s="304"/>
      <c r="BRT819" s="304"/>
      <c r="BRU819" s="304"/>
      <c r="BRV819" s="304"/>
      <c r="BRW819" s="304"/>
      <c r="BRX819" s="304"/>
      <c r="BRY819" s="304"/>
      <c r="BRZ819" s="304"/>
      <c r="BSA819" s="304"/>
      <c r="BSB819" s="304"/>
      <c r="BSC819" s="304"/>
      <c r="BSD819" s="304"/>
      <c r="BSE819" s="304"/>
      <c r="BSF819" s="304"/>
      <c r="BSG819" s="304"/>
      <c r="BSH819" s="304"/>
      <c r="BSI819" s="304"/>
      <c r="BSJ819" s="304"/>
      <c r="BSK819" s="304"/>
      <c r="BSL819" s="304"/>
      <c r="BSM819" s="304"/>
      <c r="BSN819" s="304"/>
      <c r="BSO819" s="304"/>
      <c r="BSP819" s="304"/>
      <c r="BSQ819" s="304"/>
      <c r="BSR819" s="304"/>
      <c r="BSS819" s="304"/>
      <c r="BST819" s="304"/>
      <c r="BSU819" s="304"/>
      <c r="BSV819" s="304"/>
      <c r="BSW819" s="304"/>
      <c r="BSX819" s="304"/>
      <c r="BSY819" s="304"/>
      <c r="BSZ819" s="304"/>
      <c r="BTA819" s="304"/>
      <c r="BTB819" s="304"/>
      <c r="BTC819" s="304"/>
      <c r="BTD819" s="304"/>
      <c r="BTE819" s="304"/>
      <c r="BTF819" s="304"/>
      <c r="BTG819" s="304"/>
      <c r="BTH819" s="304"/>
      <c r="BTI819" s="304"/>
      <c r="BTJ819" s="304"/>
      <c r="BTK819" s="304"/>
      <c r="BTL819" s="304"/>
      <c r="BTM819" s="304"/>
      <c r="BTN819" s="304"/>
      <c r="BTO819" s="304"/>
      <c r="BTP819" s="304"/>
      <c r="BTQ819" s="304"/>
      <c r="BTR819" s="304"/>
      <c r="BTS819" s="304"/>
      <c r="BTT819" s="304"/>
      <c r="BTU819" s="304"/>
      <c r="BTV819" s="304"/>
      <c r="BTW819" s="304"/>
      <c r="BTX819" s="304"/>
      <c r="BTY819" s="304"/>
      <c r="BTZ819" s="304"/>
      <c r="BUA819" s="304"/>
      <c r="BUB819" s="304"/>
      <c r="BUC819" s="304"/>
      <c r="BUD819" s="304"/>
      <c r="BUE819" s="304"/>
      <c r="BUF819" s="304"/>
      <c r="BUG819" s="304"/>
      <c r="BUH819" s="304"/>
      <c r="BUI819" s="304"/>
      <c r="BUJ819" s="304"/>
      <c r="BUK819" s="304"/>
      <c r="BUL819" s="304"/>
      <c r="BUM819" s="304"/>
      <c r="BUN819" s="304"/>
      <c r="BUO819" s="304"/>
      <c r="BUP819" s="304"/>
      <c r="BUQ819" s="304"/>
      <c r="BUR819" s="304"/>
      <c r="BUS819" s="304"/>
      <c r="BUT819" s="304"/>
      <c r="BUU819" s="304"/>
      <c r="BUV819" s="304"/>
      <c r="BUW819" s="304"/>
      <c r="BUX819" s="304"/>
      <c r="BUY819" s="304"/>
      <c r="BUZ819" s="304"/>
      <c r="BVA819" s="304"/>
      <c r="BVB819" s="304"/>
      <c r="BVC819" s="304"/>
      <c r="BVD819" s="304"/>
      <c r="BVE819" s="304"/>
      <c r="BVF819" s="304"/>
      <c r="BVG819" s="304"/>
      <c r="BVH819" s="304"/>
      <c r="BVI819" s="304"/>
      <c r="BVJ819" s="304"/>
      <c r="BVK819" s="304"/>
      <c r="BVL819" s="304"/>
      <c r="BVM819" s="304"/>
      <c r="BVN819" s="304"/>
      <c r="BVO819" s="304"/>
      <c r="BVP819" s="304"/>
      <c r="BVQ819" s="304"/>
      <c r="BVR819" s="304"/>
      <c r="BVS819" s="304"/>
      <c r="BVT819" s="304"/>
      <c r="BVU819" s="304"/>
      <c r="BVV819" s="304"/>
      <c r="BVW819" s="304"/>
      <c r="BVX819" s="304"/>
      <c r="BVY819" s="304"/>
      <c r="BVZ819" s="304"/>
      <c r="BWA819" s="304"/>
      <c r="BWB819" s="304"/>
      <c r="BWC819" s="304"/>
      <c r="BWD819" s="304"/>
      <c r="BWE819" s="304"/>
      <c r="BWF819" s="304"/>
      <c r="BWG819" s="304"/>
      <c r="BWH819" s="304"/>
      <c r="BWI819" s="304"/>
      <c r="BWJ819" s="304"/>
      <c r="BWK819" s="304"/>
      <c r="BWL819" s="304"/>
      <c r="BWM819" s="304"/>
      <c r="BWN819" s="304"/>
      <c r="BWO819" s="304"/>
      <c r="BWP819" s="304"/>
      <c r="BWQ819" s="304"/>
      <c r="BWR819" s="304"/>
      <c r="BWS819" s="304"/>
      <c r="BWT819" s="304"/>
      <c r="BWU819" s="304"/>
      <c r="BWV819" s="304"/>
      <c r="BWW819" s="304"/>
      <c r="BWX819" s="304"/>
      <c r="BWY819" s="304"/>
      <c r="BWZ819" s="304"/>
      <c r="BXA819" s="304"/>
      <c r="BXB819" s="304"/>
      <c r="BXC819" s="304"/>
      <c r="BXD819" s="304"/>
      <c r="BXE819" s="304"/>
      <c r="BXF819" s="304"/>
      <c r="BXG819" s="304"/>
      <c r="BXH819" s="304"/>
      <c r="BXI819" s="304"/>
      <c r="BXJ819" s="304"/>
      <c r="BXK819" s="304"/>
      <c r="BXL819" s="304"/>
      <c r="BXM819" s="304"/>
      <c r="BXN819" s="304"/>
      <c r="BXO819" s="304"/>
      <c r="BXP819" s="304"/>
      <c r="BXQ819" s="304"/>
      <c r="BXR819" s="304"/>
      <c r="BXS819" s="304"/>
      <c r="BXT819" s="304"/>
      <c r="BXU819" s="304"/>
      <c r="BXV819" s="304"/>
      <c r="BXW819" s="304"/>
      <c r="BXX819" s="304"/>
      <c r="BXY819" s="304"/>
      <c r="BXZ819" s="304"/>
      <c r="BYA819" s="304"/>
      <c r="BYB819" s="304"/>
      <c r="BYC819" s="304"/>
      <c r="BYD819" s="304"/>
      <c r="BYE819" s="304"/>
      <c r="BYF819" s="304"/>
      <c r="BYG819" s="304"/>
      <c r="BYH819" s="304"/>
      <c r="BYI819" s="304"/>
      <c r="BYJ819" s="304"/>
      <c r="BYK819" s="304"/>
      <c r="BYL819" s="304"/>
      <c r="BYM819" s="304"/>
      <c r="BYN819" s="304"/>
      <c r="BYO819" s="304"/>
      <c r="BYP819" s="304"/>
      <c r="BYQ819" s="304"/>
      <c r="BYR819" s="304"/>
      <c r="BYS819" s="304"/>
      <c r="BYT819" s="304"/>
      <c r="BYU819" s="304"/>
      <c r="BYV819" s="304"/>
      <c r="BYW819" s="304"/>
      <c r="BYX819" s="304"/>
      <c r="BYY819" s="304"/>
      <c r="BYZ819" s="304"/>
      <c r="BZA819" s="304"/>
      <c r="BZB819" s="304"/>
      <c r="BZC819" s="304"/>
      <c r="BZD819" s="304"/>
      <c r="BZE819" s="304"/>
      <c r="BZF819" s="304"/>
      <c r="BZG819" s="304"/>
      <c r="BZH819" s="304"/>
      <c r="BZI819" s="304"/>
      <c r="BZJ819" s="304"/>
      <c r="BZK819" s="304"/>
      <c r="BZL819" s="304"/>
      <c r="BZM819" s="304"/>
      <c r="BZN819" s="304"/>
      <c r="BZO819" s="304"/>
      <c r="BZP819" s="304"/>
      <c r="BZQ819" s="304"/>
      <c r="BZR819" s="304"/>
      <c r="BZS819" s="304"/>
      <c r="BZT819" s="304"/>
      <c r="BZU819" s="304"/>
      <c r="BZV819" s="304"/>
      <c r="BZW819" s="304"/>
      <c r="BZX819" s="304"/>
      <c r="BZY819" s="304"/>
      <c r="BZZ819" s="304"/>
      <c r="CAA819" s="304"/>
      <c r="CAB819" s="304"/>
      <c r="CAC819" s="304"/>
      <c r="CAD819" s="304"/>
      <c r="CAE819" s="304"/>
      <c r="CAF819" s="304"/>
      <c r="CAG819" s="304"/>
      <c r="CAH819" s="304"/>
      <c r="CAI819" s="304"/>
      <c r="CAJ819" s="304"/>
      <c r="CAK819" s="304"/>
      <c r="CAL819" s="304"/>
      <c r="CAM819" s="304"/>
      <c r="CAN819" s="304"/>
      <c r="CAO819" s="304"/>
      <c r="CAP819" s="304"/>
      <c r="CAQ819" s="304"/>
      <c r="CAR819" s="304"/>
      <c r="CAS819" s="304"/>
      <c r="CAT819" s="304"/>
      <c r="CAU819" s="304"/>
      <c r="CAV819" s="304"/>
      <c r="CAW819" s="304"/>
      <c r="CAX819" s="304"/>
      <c r="CAY819" s="304"/>
      <c r="CAZ819" s="304"/>
      <c r="CBA819" s="304"/>
      <c r="CBB819" s="304"/>
      <c r="CBC819" s="304"/>
      <c r="CBD819" s="304"/>
      <c r="CBE819" s="304"/>
      <c r="CBF819" s="304"/>
      <c r="CBG819" s="304"/>
      <c r="CBH819" s="304"/>
      <c r="CBI819" s="304"/>
      <c r="CBJ819" s="304"/>
      <c r="CBK819" s="304"/>
      <c r="CBL819" s="304"/>
      <c r="CBM819" s="304"/>
      <c r="CBN819" s="304"/>
      <c r="CBO819" s="304"/>
      <c r="CBP819" s="304"/>
      <c r="CBQ819" s="304"/>
      <c r="CBR819" s="304"/>
      <c r="CBS819" s="304"/>
      <c r="CBT819" s="304"/>
      <c r="CBU819" s="304"/>
      <c r="CBV819" s="304"/>
      <c r="CBW819" s="304"/>
      <c r="CBX819" s="304"/>
      <c r="CBY819" s="304"/>
      <c r="CBZ819" s="304"/>
      <c r="CCA819" s="304"/>
      <c r="CCB819" s="304"/>
      <c r="CCC819" s="304"/>
      <c r="CCD819" s="304"/>
      <c r="CCE819" s="304"/>
      <c r="CCF819" s="304"/>
      <c r="CCG819" s="304"/>
      <c r="CCH819" s="304"/>
      <c r="CCI819" s="304"/>
      <c r="CCJ819" s="304"/>
      <c r="CCK819" s="304"/>
      <c r="CCL819" s="304"/>
      <c r="CCM819" s="304"/>
      <c r="CCN819" s="304"/>
      <c r="CCO819" s="304"/>
      <c r="CCP819" s="304"/>
      <c r="CCQ819" s="304"/>
      <c r="CCR819" s="304"/>
      <c r="CCS819" s="304"/>
      <c r="CCT819" s="304"/>
      <c r="CCU819" s="304"/>
      <c r="CCV819" s="304"/>
      <c r="CCW819" s="304"/>
      <c r="CCX819" s="304"/>
      <c r="CCY819" s="304"/>
      <c r="CCZ819" s="304"/>
      <c r="CDA819" s="304"/>
      <c r="CDB819" s="304"/>
      <c r="CDC819" s="304"/>
      <c r="CDD819" s="304"/>
      <c r="CDE819" s="304"/>
      <c r="CDF819" s="304"/>
      <c r="CDG819" s="304"/>
      <c r="CDH819" s="304"/>
      <c r="CDI819" s="304"/>
      <c r="CDJ819" s="304"/>
      <c r="CDK819" s="304"/>
      <c r="CDL819" s="304"/>
      <c r="CDM819" s="304"/>
      <c r="CDN819" s="304"/>
      <c r="CDO819" s="304"/>
      <c r="CDP819" s="304"/>
      <c r="CDQ819" s="304"/>
      <c r="CDR819" s="304"/>
      <c r="CDS819" s="304"/>
      <c r="CDT819" s="304"/>
      <c r="CDU819" s="304"/>
      <c r="CDV819" s="304"/>
      <c r="CDW819" s="304"/>
      <c r="CDX819" s="304"/>
      <c r="CDY819" s="304"/>
      <c r="CDZ819" s="304"/>
      <c r="CEA819" s="304"/>
      <c r="CEB819" s="304"/>
      <c r="CEC819" s="304"/>
      <c r="CED819" s="304"/>
      <c r="CEE819" s="304"/>
      <c r="CEF819" s="304"/>
      <c r="CEG819" s="304"/>
      <c r="CEH819" s="304"/>
      <c r="CEI819" s="304"/>
      <c r="CEJ819" s="304"/>
      <c r="CEK819" s="304"/>
      <c r="CEL819" s="304"/>
      <c r="CEM819" s="304"/>
      <c r="CEN819" s="304"/>
      <c r="CEO819" s="304"/>
      <c r="CEP819" s="304"/>
      <c r="CEQ819" s="304"/>
      <c r="CER819" s="304"/>
      <c r="CES819" s="304"/>
      <c r="CET819" s="304"/>
      <c r="CEU819" s="304"/>
      <c r="CEV819" s="304"/>
      <c r="CEW819" s="304"/>
      <c r="CEX819" s="304"/>
      <c r="CEY819" s="304"/>
      <c r="CEZ819" s="304"/>
      <c r="CFA819" s="304"/>
      <c r="CFB819" s="304"/>
      <c r="CFC819" s="304"/>
      <c r="CFD819" s="304"/>
      <c r="CFE819" s="304"/>
      <c r="CFF819" s="304"/>
      <c r="CFG819" s="304"/>
      <c r="CFH819" s="304"/>
      <c r="CFI819" s="304"/>
      <c r="CFJ819" s="304"/>
      <c r="CFK819" s="304"/>
      <c r="CFL819" s="304"/>
      <c r="CFM819" s="304"/>
      <c r="CFN819" s="304"/>
      <c r="CFO819" s="304"/>
      <c r="CFP819" s="304"/>
      <c r="CFQ819" s="304"/>
      <c r="CFR819" s="304"/>
      <c r="CFS819" s="304"/>
      <c r="CFT819" s="304"/>
      <c r="CFU819" s="304"/>
      <c r="CFV819" s="304"/>
      <c r="CFW819" s="304"/>
      <c r="CFX819" s="304"/>
      <c r="CFY819" s="304"/>
      <c r="CFZ819" s="304"/>
      <c r="CGA819" s="304"/>
      <c r="CGB819" s="304"/>
      <c r="CGC819" s="304"/>
      <c r="CGD819" s="304"/>
      <c r="CGE819" s="304"/>
      <c r="CGF819" s="304"/>
      <c r="CGG819" s="304"/>
      <c r="CGH819" s="304"/>
      <c r="CGI819" s="304"/>
      <c r="CGJ819" s="304"/>
      <c r="CGK819" s="304"/>
      <c r="CGL819" s="304"/>
      <c r="CGM819" s="304"/>
      <c r="CGN819" s="304"/>
      <c r="CGO819" s="304"/>
      <c r="CGP819" s="304"/>
      <c r="CGQ819" s="304"/>
      <c r="CGR819" s="304"/>
      <c r="CGS819" s="304"/>
      <c r="CGT819" s="304"/>
      <c r="CGU819" s="304"/>
      <c r="CGV819" s="304"/>
      <c r="CGW819" s="304"/>
      <c r="CGX819" s="304"/>
      <c r="CGY819" s="304"/>
      <c r="CGZ819" s="304"/>
      <c r="CHA819" s="304"/>
      <c r="CHB819" s="304"/>
      <c r="CHC819" s="304"/>
      <c r="CHD819" s="304"/>
      <c r="CHE819" s="304"/>
      <c r="CHF819" s="304"/>
      <c r="CHG819" s="304"/>
      <c r="CHH819" s="304"/>
      <c r="CHI819" s="304"/>
      <c r="CHJ819" s="304"/>
      <c r="CHK819" s="304"/>
      <c r="CHL819" s="304"/>
      <c r="CHM819" s="304"/>
      <c r="CHN819" s="304"/>
      <c r="CHO819" s="304"/>
      <c r="CHP819" s="304"/>
      <c r="CHQ819" s="304"/>
      <c r="CHR819" s="304"/>
      <c r="CHS819" s="304"/>
      <c r="CHT819" s="304"/>
      <c r="CHU819" s="304"/>
      <c r="CHV819" s="304"/>
      <c r="CHW819" s="304"/>
      <c r="CHX819" s="304"/>
      <c r="CHY819" s="304"/>
      <c r="CHZ819" s="304"/>
      <c r="CIA819" s="304"/>
      <c r="CIB819" s="304"/>
      <c r="CIC819" s="304"/>
      <c r="CID819" s="304"/>
      <c r="CIE819" s="304"/>
      <c r="CIF819" s="304"/>
      <c r="CIG819" s="304"/>
      <c r="CIH819" s="304"/>
      <c r="CII819" s="304"/>
      <c r="CIJ819" s="304"/>
      <c r="CIK819" s="304"/>
      <c r="CIL819" s="304"/>
      <c r="CIM819" s="304"/>
      <c r="CIN819" s="304"/>
      <c r="CIO819" s="304"/>
      <c r="CIP819" s="304"/>
      <c r="CIQ819" s="304"/>
      <c r="CIR819" s="304"/>
      <c r="CIS819" s="304"/>
      <c r="CIT819" s="304"/>
      <c r="CIU819" s="304"/>
      <c r="CIV819" s="304"/>
      <c r="CIW819" s="304"/>
      <c r="CIX819" s="304"/>
      <c r="CIY819" s="304"/>
      <c r="CIZ819" s="304"/>
      <c r="CJA819" s="304"/>
      <c r="CJB819" s="304"/>
      <c r="CJC819" s="304"/>
      <c r="CJD819" s="304"/>
      <c r="CJE819" s="304"/>
      <c r="CJF819" s="304"/>
      <c r="CJG819" s="304"/>
      <c r="CJH819" s="304"/>
      <c r="CJI819" s="304"/>
      <c r="CJJ819" s="304"/>
      <c r="CJK819" s="304"/>
      <c r="CJL819" s="304"/>
      <c r="CJM819" s="304"/>
      <c r="CJN819" s="304"/>
      <c r="CJO819" s="304"/>
      <c r="CJP819" s="304"/>
      <c r="CJQ819" s="304"/>
      <c r="CJR819" s="304"/>
      <c r="CJS819" s="304"/>
      <c r="CJT819" s="304"/>
      <c r="CJU819" s="304"/>
      <c r="CJV819" s="304"/>
      <c r="CJW819" s="304"/>
      <c r="CJX819" s="304"/>
      <c r="CJY819" s="304"/>
      <c r="CJZ819" s="304"/>
      <c r="CKA819" s="304"/>
      <c r="CKB819" s="304"/>
      <c r="CKC819" s="304"/>
      <c r="CKD819" s="304"/>
      <c r="CKE819" s="304"/>
      <c r="CKF819" s="304"/>
      <c r="CKG819" s="304"/>
      <c r="CKH819" s="304"/>
      <c r="CKI819" s="304"/>
      <c r="CKJ819" s="304"/>
      <c r="CKK819" s="304"/>
      <c r="CKL819" s="304"/>
      <c r="CKM819" s="304"/>
      <c r="CKN819" s="304"/>
      <c r="CKO819" s="304"/>
      <c r="CKP819" s="304"/>
      <c r="CKQ819" s="304"/>
      <c r="CKR819" s="304"/>
      <c r="CKS819" s="304"/>
      <c r="CKT819" s="304"/>
      <c r="CKU819" s="304"/>
      <c r="CKV819" s="304"/>
      <c r="CKW819" s="304"/>
      <c r="CKX819" s="304"/>
      <c r="CKY819" s="304"/>
      <c r="CKZ819" s="304"/>
      <c r="CLA819" s="304"/>
      <c r="CLB819" s="304"/>
      <c r="CLC819" s="304"/>
      <c r="CLD819" s="304"/>
      <c r="CLE819" s="304"/>
      <c r="CLF819" s="304"/>
      <c r="CLG819" s="304"/>
      <c r="CLH819" s="304"/>
      <c r="CLI819" s="304"/>
      <c r="CLJ819" s="304"/>
      <c r="CLK819" s="304"/>
      <c r="CLL819" s="304"/>
      <c r="CLM819" s="304"/>
      <c r="CLN819" s="304"/>
      <c r="CLO819" s="304"/>
      <c r="CLP819" s="304"/>
      <c r="CLQ819" s="304"/>
      <c r="CLR819" s="304"/>
      <c r="CLS819" s="304"/>
      <c r="CLT819" s="304"/>
      <c r="CLU819" s="304"/>
      <c r="CLV819" s="304"/>
      <c r="CLW819" s="304"/>
      <c r="CLX819" s="304"/>
      <c r="CLY819" s="304"/>
      <c r="CLZ819" s="304"/>
      <c r="CMA819" s="304"/>
      <c r="CMB819" s="304"/>
      <c r="CMC819" s="304"/>
      <c r="CMD819" s="304"/>
      <c r="CME819" s="304"/>
      <c r="CMF819" s="304"/>
      <c r="CMG819" s="304"/>
      <c r="CMH819" s="304"/>
      <c r="CMI819" s="304"/>
      <c r="CMJ819" s="304"/>
      <c r="CMK819" s="304"/>
      <c r="CML819" s="304"/>
      <c r="CMM819" s="304"/>
      <c r="CMN819" s="304"/>
      <c r="CMO819" s="304"/>
      <c r="CMP819" s="304"/>
      <c r="CMQ819" s="304"/>
      <c r="CMR819" s="304"/>
      <c r="CMS819" s="304"/>
      <c r="CMT819" s="304"/>
      <c r="CMU819" s="304"/>
      <c r="CMV819" s="304"/>
      <c r="CMW819" s="304"/>
      <c r="CMX819" s="304"/>
      <c r="CMY819" s="304"/>
      <c r="CMZ819" s="304"/>
      <c r="CNA819" s="304"/>
      <c r="CNB819" s="304"/>
      <c r="CNC819" s="304"/>
      <c r="CND819" s="304"/>
      <c r="CNE819" s="304"/>
      <c r="CNF819" s="304"/>
      <c r="CNG819" s="304"/>
      <c r="CNH819" s="304"/>
      <c r="CNI819" s="304"/>
      <c r="CNJ819" s="304"/>
      <c r="CNK819" s="304"/>
      <c r="CNL819" s="304"/>
      <c r="CNM819" s="304"/>
      <c r="CNN819" s="304"/>
      <c r="CNO819" s="304"/>
      <c r="CNP819" s="304"/>
      <c r="CNQ819" s="304"/>
      <c r="CNR819" s="304"/>
      <c r="CNS819" s="304"/>
      <c r="CNT819" s="304"/>
      <c r="CNU819" s="304"/>
      <c r="CNV819" s="304"/>
      <c r="CNW819" s="304"/>
      <c r="CNX819" s="304"/>
      <c r="CNY819" s="304"/>
      <c r="CNZ819" s="304"/>
      <c r="COA819" s="304"/>
      <c r="COB819" s="304"/>
      <c r="COC819" s="304"/>
      <c r="COD819" s="304"/>
      <c r="COE819" s="304"/>
      <c r="COF819" s="304"/>
      <c r="COG819" s="304"/>
      <c r="COH819" s="304"/>
      <c r="COI819" s="304"/>
      <c r="COJ819" s="304"/>
      <c r="COK819" s="304"/>
      <c r="COL819" s="304"/>
      <c r="COM819" s="304"/>
      <c r="CON819" s="304"/>
      <c r="COO819" s="304"/>
      <c r="COP819" s="304"/>
      <c r="COQ819" s="304"/>
      <c r="COR819" s="304"/>
      <c r="COS819" s="304"/>
      <c r="COT819" s="304"/>
      <c r="COU819" s="304"/>
      <c r="COV819" s="304"/>
      <c r="COW819" s="304"/>
      <c r="COX819" s="304"/>
      <c r="COY819" s="304"/>
      <c r="COZ819" s="304"/>
      <c r="CPA819" s="304"/>
      <c r="CPB819" s="304"/>
      <c r="CPC819" s="304"/>
      <c r="CPD819" s="304"/>
      <c r="CPE819" s="304"/>
      <c r="CPF819" s="304"/>
      <c r="CPG819" s="304"/>
      <c r="CPH819" s="304"/>
      <c r="CPI819" s="304"/>
      <c r="CPJ819" s="304"/>
      <c r="CPK819" s="304"/>
      <c r="CPL819" s="304"/>
      <c r="CPM819" s="304"/>
      <c r="CPN819" s="304"/>
      <c r="CPO819" s="304"/>
      <c r="CPP819" s="304"/>
      <c r="CPQ819" s="304"/>
      <c r="CPR819" s="304"/>
      <c r="CPS819" s="304"/>
      <c r="CPT819" s="304"/>
      <c r="CPU819" s="304"/>
      <c r="CPV819" s="304"/>
      <c r="CPW819" s="304"/>
      <c r="CPX819" s="304"/>
      <c r="CPY819" s="304"/>
      <c r="CPZ819" s="304"/>
      <c r="CQA819" s="304"/>
      <c r="CQB819" s="304"/>
      <c r="CQC819" s="304"/>
      <c r="CQD819" s="304"/>
      <c r="CQE819" s="304"/>
      <c r="CQF819" s="304"/>
      <c r="CQG819" s="304"/>
      <c r="CQH819" s="304"/>
      <c r="CQI819" s="304"/>
      <c r="CQJ819" s="304"/>
      <c r="CQK819" s="304"/>
      <c r="CQL819" s="304"/>
      <c r="CQM819" s="304"/>
      <c r="CQN819" s="304"/>
      <c r="CQO819" s="304"/>
      <c r="CQP819" s="304"/>
      <c r="CQQ819" s="304"/>
      <c r="CQR819" s="304"/>
      <c r="CQS819" s="304"/>
      <c r="CQT819" s="304"/>
      <c r="CQU819" s="304"/>
      <c r="CQV819" s="304"/>
      <c r="CQW819" s="304"/>
      <c r="CQX819" s="304"/>
      <c r="CQY819" s="304"/>
      <c r="CQZ819" s="304"/>
      <c r="CRA819" s="304"/>
      <c r="CRB819" s="304"/>
      <c r="CRC819" s="304"/>
      <c r="CRD819" s="304"/>
      <c r="CRE819" s="304"/>
      <c r="CRF819" s="304"/>
      <c r="CRG819" s="304"/>
      <c r="CRH819" s="304"/>
      <c r="CRI819" s="304"/>
      <c r="CRJ819" s="304"/>
      <c r="CRK819" s="304"/>
      <c r="CRL819" s="304"/>
      <c r="CRM819" s="304"/>
      <c r="CRN819" s="304"/>
      <c r="CRO819" s="304"/>
      <c r="CRP819" s="304"/>
      <c r="CRQ819" s="304"/>
      <c r="CRR819" s="304"/>
      <c r="CRS819" s="304"/>
      <c r="CRT819" s="304"/>
      <c r="CRU819" s="304"/>
      <c r="CRV819" s="304"/>
      <c r="CRW819" s="304"/>
      <c r="CRX819" s="304"/>
      <c r="CRY819" s="304"/>
      <c r="CRZ819" s="304"/>
      <c r="CSA819" s="304"/>
      <c r="CSB819" s="304"/>
      <c r="CSC819" s="304"/>
      <c r="CSD819" s="304"/>
      <c r="CSE819" s="304"/>
      <c r="CSF819" s="304"/>
      <c r="CSG819" s="304"/>
      <c r="CSH819" s="304"/>
      <c r="CSI819" s="304"/>
      <c r="CSJ819" s="304"/>
      <c r="CSK819" s="304"/>
      <c r="CSL819" s="304"/>
      <c r="CSM819" s="304"/>
      <c r="CSN819" s="304"/>
      <c r="CSO819" s="304"/>
      <c r="CSP819" s="304"/>
      <c r="CSQ819" s="304"/>
      <c r="CSR819" s="304"/>
      <c r="CSS819" s="304"/>
      <c r="CST819" s="304"/>
      <c r="CSU819" s="304"/>
      <c r="CSV819" s="304"/>
      <c r="CSW819" s="304"/>
      <c r="CSX819" s="304"/>
      <c r="CSY819" s="304"/>
      <c r="CSZ819" s="304"/>
      <c r="CTA819" s="304"/>
      <c r="CTB819" s="304"/>
      <c r="CTC819" s="304"/>
      <c r="CTD819" s="304"/>
      <c r="CTE819" s="304"/>
      <c r="CTF819" s="304"/>
      <c r="CTG819" s="304"/>
      <c r="CTH819" s="304"/>
      <c r="CTI819" s="304"/>
      <c r="CTJ819" s="304"/>
      <c r="CTK819" s="304"/>
      <c r="CTL819" s="304"/>
      <c r="CTM819" s="304"/>
      <c r="CTN819" s="304"/>
      <c r="CTO819" s="304"/>
      <c r="CTP819" s="304"/>
      <c r="CTQ819" s="304"/>
      <c r="CTR819" s="304"/>
      <c r="CTS819" s="304"/>
      <c r="CTT819" s="304"/>
      <c r="CTU819" s="304"/>
      <c r="CTV819" s="304"/>
      <c r="CTW819" s="304"/>
      <c r="CTX819" s="304"/>
      <c r="CTY819" s="304"/>
      <c r="CTZ819" s="304"/>
      <c r="CUA819" s="304"/>
      <c r="CUB819" s="304"/>
      <c r="CUC819" s="304"/>
      <c r="CUD819" s="304"/>
      <c r="CUE819" s="304"/>
      <c r="CUF819" s="304"/>
      <c r="CUG819" s="304"/>
      <c r="CUH819" s="304"/>
      <c r="CUI819" s="304"/>
      <c r="CUJ819" s="304"/>
      <c r="CUK819" s="304"/>
      <c r="CUL819" s="304"/>
      <c r="CUM819" s="304"/>
      <c r="CUN819" s="304"/>
      <c r="CUO819" s="304"/>
      <c r="CUP819" s="304"/>
      <c r="CUQ819" s="304"/>
      <c r="CUR819" s="304"/>
      <c r="CUS819" s="304"/>
      <c r="CUT819" s="304"/>
      <c r="CUU819" s="304"/>
      <c r="CUV819" s="304"/>
      <c r="CUW819" s="304"/>
      <c r="CUX819" s="304"/>
      <c r="CUY819" s="304"/>
      <c r="CUZ819" s="304"/>
      <c r="CVA819" s="304"/>
      <c r="CVB819" s="304"/>
      <c r="CVC819" s="304"/>
      <c r="CVD819" s="304"/>
      <c r="CVE819" s="304"/>
      <c r="CVF819" s="304"/>
      <c r="CVG819" s="304"/>
      <c r="CVH819" s="304"/>
      <c r="CVI819" s="304"/>
      <c r="CVJ819" s="304"/>
      <c r="CVK819" s="304"/>
      <c r="CVL819" s="304"/>
      <c r="CVM819" s="304"/>
      <c r="CVN819" s="304"/>
      <c r="CVO819" s="304"/>
      <c r="CVP819" s="304"/>
      <c r="CVQ819" s="304"/>
      <c r="CVR819" s="304"/>
      <c r="CVS819" s="304"/>
      <c r="CVT819" s="304"/>
      <c r="CVU819" s="304"/>
      <c r="CVV819" s="304"/>
      <c r="CVW819" s="304"/>
      <c r="CVX819" s="304"/>
      <c r="CVY819" s="304"/>
      <c r="CVZ819" s="304"/>
      <c r="CWA819" s="304"/>
      <c r="CWB819" s="304"/>
      <c r="CWC819" s="304"/>
      <c r="CWD819" s="304"/>
      <c r="CWE819" s="304"/>
      <c r="CWF819" s="304"/>
      <c r="CWG819" s="304"/>
      <c r="CWH819" s="304"/>
      <c r="CWI819" s="304"/>
      <c r="CWJ819" s="304"/>
      <c r="CWK819" s="304"/>
      <c r="CWL819" s="304"/>
      <c r="CWM819" s="304"/>
      <c r="CWN819" s="304"/>
      <c r="CWO819" s="304"/>
      <c r="CWP819" s="304"/>
      <c r="CWQ819" s="304"/>
      <c r="CWR819" s="304"/>
      <c r="CWS819" s="304"/>
      <c r="CWT819" s="304"/>
      <c r="CWU819" s="304"/>
      <c r="CWV819" s="304"/>
      <c r="CWW819" s="304"/>
      <c r="CWX819" s="304"/>
      <c r="CWY819" s="304"/>
      <c r="CWZ819" s="304"/>
      <c r="CXA819" s="304"/>
      <c r="CXB819" s="304"/>
      <c r="CXC819" s="304"/>
      <c r="CXD819" s="304"/>
      <c r="CXE819" s="304"/>
      <c r="CXF819" s="304"/>
      <c r="CXG819" s="304"/>
      <c r="CXH819" s="304"/>
      <c r="CXI819" s="304"/>
      <c r="CXJ819" s="304"/>
      <c r="CXK819" s="304"/>
      <c r="CXL819" s="304"/>
      <c r="CXM819" s="304"/>
      <c r="CXN819" s="304"/>
      <c r="CXO819" s="304"/>
      <c r="CXP819" s="304"/>
      <c r="CXQ819" s="304"/>
      <c r="CXR819" s="304"/>
      <c r="CXS819" s="304"/>
      <c r="CXT819" s="304"/>
      <c r="CXU819" s="304"/>
      <c r="CXV819" s="304"/>
      <c r="CXW819" s="304"/>
      <c r="CXX819" s="304"/>
      <c r="CXY819" s="304"/>
      <c r="CXZ819" s="304"/>
      <c r="CYA819" s="304"/>
      <c r="CYB819" s="304"/>
      <c r="CYC819" s="304"/>
      <c r="CYD819" s="304"/>
      <c r="CYE819" s="304"/>
      <c r="CYF819" s="304"/>
      <c r="CYG819" s="304"/>
      <c r="CYH819" s="304"/>
      <c r="CYI819" s="304"/>
      <c r="CYJ819" s="304"/>
      <c r="CYK819" s="304"/>
      <c r="CYL819" s="304"/>
      <c r="CYM819" s="304"/>
      <c r="CYN819" s="304"/>
      <c r="CYO819" s="304"/>
      <c r="CYP819" s="304"/>
      <c r="CYQ819" s="304"/>
      <c r="CYR819" s="304"/>
      <c r="CYS819" s="304"/>
      <c r="CYT819" s="304"/>
      <c r="CYU819" s="304"/>
      <c r="CYV819" s="304"/>
      <c r="CYW819" s="304"/>
      <c r="CYX819" s="304"/>
      <c r="CYY819" s="304"/>
      <c r="CYZ819" s="304"/>
      <c r="CZA819" s="304"/>
      <c r="CZB819" s="304"/>
      <c r="CZC819" s="304"/>
      <c r="CZD819" s="304"/>
      <c r="CZE819" s="304"/>
      <c r="CZF819" s="304"/>
      <c r="CZG819" s="304"/>
      <c r="CZH819" s="304"/>
      <c r="CZI819" s="304"/>
      <c r="CZJ819" s="304"/>
      <c r="CZK819" s="304"/>
      <c r="CZL819" s="304"/>
      <c r="CZM819" s="304"/>
      <c r="CZN819" s="304"/>
      <c r="CZO819" s="304"/>
      <c r="CZP819" s="304"/>
      <c r="CZQ819" s="304"/>
      <c r="CZR819" s="304"/>
      <c r="CZS819" s="304"/>
      <c r="CZT819" s="304"/>
      <c r="CZU819" s="304"/>
      <c r="CZV819" s="304"/>
      <c r="CZW819" s="304"/>
      <c r="CZX819" s="304"/>
      <c r="CZY819" s="304"/>
      <c r="CZZ819" s="304"/>
      <c r="DAA819" s="304"/>
      <c r="DAB819" s="304"/>
      <c r="DAC819" s="304"/>
      <c r="DAD819" s="304"/>
      <c r="DAE819" s="304"/>
      <c r="DAF819" s="304"/>
      <c r="DAG819" s="304"/>
      <c r="DAH819" s="304"/>
      <c r="DAI819" s="304"/>
      <c r="DAJ819" s="304"/>
      <c r="DAK819" s="304"/>
      <c r="DAL819" s="304"/>
      <c r="DAM819" s="304"/>
      <c r="DAN819" s="304"/>
      <c r="DAO819" s="304"/>
      <c r="DAP819" s="304"/>
      <c r="DAQ819" s="304"/>
      <c r="DAR819" s="304"/>
      <c r="DAS819" s="304"/>
      <c r="DAT819" s="304"/>
      <c r="DAU819" s="304"/>
      <c r="DAV819" s="304"/>
      <c r="DAW819" s="304"/>
      <c r="DAX819" s="304"/>
      <c r="DAY819" s="304"/>
      <c r="DAZ819" s="304"/>
      <c r="DBA819" s="304"/>
      <c r="DBB819" s="304"/>
      <c r="DBC819" s="304"/>
      <c r="DBD819" s="304"/>
      <c r="DBE819" s="304"/>
      <c r="DBF819" s="304"/>
      <c r="DBG819" s="304"/>
      <c r="DBH819" s="304"/>
      <c r="DBI819" s="304"/>
      <c r="DBJ819" s="304"/>
      <c r="DBK819" s="304"/>
      <c r="DBL819" s="304"/>
      <c r="DBM819" s="304"/>
      <c r="DBN819" s="304"/>
      <c r="DBO819" s="304"/>
      <c r="DBP819" s="304"/>
      <c r="DBQ819" s="304"/>
      <c r="DBR819" s="304"/>
      <c r="DBS819" s="304"/>
      <c r="DBT819" s="304"/>
      <c r="DBU819" s="304"/>
      <c r="DBV819" s="304"/>
      <c r="DBW819" s="304"/>
      <c r="DBX819" s="304"/>
      <c r="DBY819" s="304"/>
      <c r="DBZ819" s="304"/>
      <c r="DCA819" s="304"/>
      <c r="DCB819" s="304"/>
      <c r="DCC819" s="304"/>
      <c r="DCD819" s="304"/>
      <c r="DCE819" s="304"/>
      <c r="DCF819" s="304"/>
      <c r="DCG819" s="304"/>
      <c r="DCH819" s="304"/>
      <c r="DCI819" s="304"/>
      <c r="DCJ819" s="304"/>
      <c r="DCK819" s="304"/>
      <c r="DCL819" s="304"/>
      <c r="DCM819" s="304"/>
      <c r="DCN819" s="304"/>
      <c r="DCO819" s="304"/>
      <c r="DCP819" s="304"/>
      <c r="DCQ819" s="304"/>
      <c r="DCR819" s="304"/>
      <c r="DCS819" s="304"/>
      <c r="DCT819" s="304"/>
      <c r="DCU819" s="304"/>
      <c r="DCV819" s="304"/>
      <c r="DCW819" s="304"/>
      <c r="DCX819" s="304"/>
      <c r="DCY819" s="304"/>
      <c r="DCZ819" s="304"/>
      <c r="DDA819" s="304"/>
      <c r="DDB819" s="304"/>
      <c r="DDC819" s="304"/>
      <c r="DDD819" s="304"/>
      <c r="DDE819" s="304"/>
      <c r="DDF819" s="304"/>
      <c r="DDG819" s="304"/>
      <c r="DDH819" s="304"/>
      <c r="DDI819" s="304"/>
      <c r="DDJ819" s="304"/>
      <c r="DDK819" s="304"/>
      <c r="DDL819" s="304"/>
      <c r="DDM819" s="304"/>
      <c r="DDN819" s="304"/>
      <c r="DDO819" s="304"/>
      <c r="DDP819" s="304"/>
      <c r="DDQ819" s="304"/>
      <c r="DDR819" s="304"/>
      <c r="DDS819" s="304"/>
      <c r="DDT819" s="304"/>
      <c r="DDU819" s="304"/>
      <c r="DDV819" s="304"/>
      <c r="DDW819" s="304"/>
      <c r="DDX819" s="304"/>
      <c r="DDY819" s="304"/>
      <c r="DDZ819" s="304"/>
      <c r="DEA819" s="304"/>
      <c r="DEB819" s="304"/>
      <c r="DEC819" s="304"/>
      <c r="DED819" s="304"/>
      <c r="DEE819" s="304"/>
      <c r="DEF819" s="304"/>
      <c r="DEG819" s="304"/>
      <c r="DEH819" s="304"/>
      <c r="DEI819" s="304"/>
      <c r="DEJ819" s="304"/>
      <c r="DEK819" s="304"/>
      <c r="DEL819" s="304"/>
      <c r="DEM819" s="304"/>
      <c r="DEN819" s="304"/>
      <c r="DEO819" s="304"/>
      <c r="DEP819" s="304"/>
      <c r="DEQ819" s="304"/>
      <c r="DER819" s="304"/>
      <c r="DES819" s="304"/>
      <c r="DET819" s="304"/>
      <c r="DEU819" s="304"/>
      <c r="DEV819" s="304"/>
      <c r="DEW819" s="304"/>
      <c r="DEX819" s="304"/>
      <c r="DEY819" s="304"/>
      <c r="DEZ819" s="304"/>
      <c r="DFA819" s="304"/>
      <c r="DFB819" s="304"/>
      <c r="DFC819" s="304"/>
      <c r="DFD819" s="304"/>
      <c r="DFE819" s="304"/>
      <c r="DFF819" s="304"/>
      <c r="DFG819" s="304"/>
      <c r="DFH819" s="304"/>
      <c r="DFI819" s="304"/>
      <c r="DFJ819" s="304"/>
      <c r="DFK819" s="304"/>
      <c r="DFL819" s="304"/>
      <c r="DFM819" s="304"/>
      <c r="DFN819" s="304"/>
      <c r="DFO819" s="304"/>
      <c r="DFP819" s="304"/>
      <c r="DFQ819" s="304"/>
      <c r="DFR819" s="304"/>
      <c r="DFS819" s="304"/>
      <c r="DFT819" s="304"/>
      <c r="DFU819" s="304"/>
      <c r="DFV819" s="304"/>
      <c r="DFW819" s="304"/>
      <c r="DFX819" s="304"/>
      <c r="DFY819" s="304"/>
      <c r="DFZ819" s="304"/>
      <c r="DGA819" s="304"/>
      <c r="DGB819" s="304"/>
      <c r="DGC819" s="304"/>
      <c r="DGD819" s="304"/>
      <c r="DGE819" s="304"/>
      <c r="DGF819" s="304"/>
      <c r="DGG819" s="304"/>
      <c r="DGH819" s="304"/>
      <c r="DGI819" s="304"/>
      <c r="DGJ819" s="304"/>
      <c r="DGK819" s="304"/>
      <c r="DGL819" s="304"/>
      <c r="DGM819" s="304"/>
      <c r="DGN819" s="304"/>
      <c r="DGO819" s="304"/>
      <c r="DGP819" s="304"/>
      <c r="DGQ819" s="304"/>
      <c r="DGR819" s="304"/>
      <c r="DGS819" s="304"/>
      <c r="DGT819" s="304"/>
      <c r="DGU819" s="304"/>
      <c r="DGV819" s="304"/>
      <c r="DGW819" s="304"/>
      <c r="DGX819" s="304"/>
      <c r="DGY819" s="304"/>
      <c r="DGZ819" s="304"/>
      <c r="DHA819" s="304"/>
      <c r="DHB819" s="304"/>
      <c r="DHC819" s="304"/>
      <c r="DHD819" s="304"/>
      <c r="DHE819" s="304"/>
      <c r="DHF819" s="304"/>
      <c r="DHG819" s="304"/>
      <c r="DHH819" s="304"/>
      <c r="DHI819" s="304"/>
      <c r="DHJ819" s="304"/>
      <c r="DHK819" s="304"/>
      <c r="DHL819" s="304"/>
      <c r="DHM819" s="304"/>
      <c r="DHN819" s="304"/>
      <c r="DHO819" s="304"/>
      <c r="DHP819" s="304"/>
      <c r="DHQ819" s="304"/>
      <c r="DHR819" s="304"/>
      <c r="DHS819" s="304"/>
      <c r="DHT819" s="304"/>
      <c r="DHU819" s="304"/>
      <c r="DHV819" s="304"/>
      <c r="DHW819" s="304"/>
      <c r="DHX819" s="304"/>
      <c r="DHY819" s="304"/>
      <c r="DHZ819" s="304"/>
      <c r="DIA819" s="304"/>
      <c r="DIB819" s="304"/>
      <c r="DIC819" s="304"/>
      <c r="DID819" s="304"/>
      <c r="DIE819" s="304"/>
      <c r="DIF819" s="304"/>
      <c r="DIG819" s="304"/>
      <c r="DIH819" s="304"/>
      <c r="DII819" s="304"/>
      <c r="DIJ819" s="304"/>
      <c r="DIK819" s="304"/>
      <c r="DIL819" s="304"/>
      <c r="DIM819" s="304"/>
      <c r="DIN819" s="304"/>
      <c r="DIO819" s="304"/>
      <c r="DIP819" s="304"/>
      <c r="DIQ819" s="304"/>
      <c r="DIR819" s="304"/>
      <c r="DIS819" s="304"/>
      <c r="DIT819" s="304"/>
      <c r="DIU819" s="304"/>
      <c r="DIV819" s="304"/>
      <c r="DIW819" s="304"/>
      <c r="DIX819" s="304"/>
      <c r="DIY819" s="304"/>
      <c r="DIZ819" s="304"/>
      <c r="DJA819" s="304"/>
      <c r="DJB819" s="304"/>
      <c r="DJC819" s="304"/>
      <c r="DJD819" s="304"/>
      <c r="DJE819" s="304"/>
      <c r="DJF819" s="304"/>
      <c r="DJG819" s="304"/>
      <c r="DJH819" s="304"/>
      <c r="DJI819" s="304"/>
      <c r="DJJ819" s="304"/>
      <c r="DJK819" s="304"/>
      <c r="DJL819" s="304"/>
      <c r="DJM819" s="304"/>
      <c r="DJN819" s="304"/>
      <c r="DJO819" s="304"/>
      <c r="DJP819" s="304"/>
      <c r="DJQ819" s="304"/>
      <c r="DJR819" s="304"/>
      <c r="DJS819" s="304"/>
      <c r="DJT819" s="304"/>
      <c r="DJU819" s="304"/>
      <c r="DJV819" s="304"/>
      <c r="DJW819" s="304"/>
      <c r="DJX819" s="304"/>
      <c r="DJY819" s="304"/>
      <c r="DJZ819" s="304"/>
      <c r="DKA819" s="304"/>
      <c r="DKB819" s="304"/>
      <c r="DKC819" s="304"/>
      <c r="DKD819" s="304"/>
      <c r="DKE819" s="304"/>
      <c r="DKF819" s="304"/>
      <c r="DKG819" s="304"/>
      <c r="DKH819" s="304"/>
      <c r="DKI819" s="304"/>
      <c r="DKJ819" s="304"/>
      <c r="DKK819" s="304"/>
      <c r="DKL819" s="304"/>
      <c r="DKM819" s="304"/>
      <c r="DKN819" s="304"/>
      <c r="DKO819" s="304"/>
      <c r="DKP819" s="304"/>
      <c r="DKQ819" s="304"/>
      <c r="DKR819" s="304"/>
      <c r="DKS819" s="304"/>
      <c r="DKT819" s="304"/>
      <c r="DKU819" s="304"/>
      <c r="DKV819" s="304"/>
      <c r="DKW819" s="304"/>
      <c r="DKX819" s="304"/>
      <c r="DKY819" s="304"/>
      <c r="DKZ819" s="304"/>
      <c r="DLA819" s="304"/>
      <c r="DLB819" s="304"/>
      <c r="DLC819" s="304"/>
      <c r="DLD819" s="304"/>
      <c r="DLE819" s="304"/>
      <c r="DLF819" s="304"/>
      <c r="DLG819" s="304"/>
      <c r="DLH819" s="304"/>
      <c r="DLI819" s="304"/>
      <c r="DLJ819" s="304"/>
      <c r="DLK819" s="304"/>
      <c r="DLL819" s="304"/>
      <c r="DLM819" s="304"/>
      <c r="DLN819" s="304"/>
      <c r="DLO819" s="304"/>
      <c r="DLP819" s="304"/>
      <c r="DLQ819" s="304"/>
      <c r="DLR819" s="304"/>
      <c r="DLS819" s="304"/>
      <c r="DLT819" s="304"/>
      <c r="DLU819" s="304"/>
      <c r="DLV819" s="304"/>
      <c r="DLW819" s="304"/>
      <c r="DLX819" s="304"/>
      <c r="DLY819" s="304"/>
      <c r="DLZ819" s="304"/>
      <c r="DMA819" s="304"/>
      <c r="DMB819" s="304"/>
      <c r="DMC819" s="304"/>
      <c r="DMD819" s="304"/>
      <c r="DME819" s="304"/>
      <c r="DMF819" s="304"/>
      <c r="DMG819" s="304"/>
      <c r="DMH819" s="304"/>
      <c r="DMI819" s="304"/>
      <c r="DMJ819" s="304"/>
      <c r="DMK819" s="304"/>
      <c r="DML819" s="304"/>
      <c r="DMM819" s="304"/>
      <c r="DMN819" s="304"/>
      <c r="DMO819" s="304"/>
      <c r="DMP819" s="304"/>
      <c r="DMQ819" s="304"/>
      <c r="DMR819" s="304"/>
      <c r="DMS819" s="304"/>
      <c r="DMT819" s="304"/>
      <c r="DMU819" s="304"/>
      <c r="DMV819" s="304"/>
      <c r="DMW819" s="304"/>
      <c r="DMX819" s="304"/>
      <c r="DMY819" s="304"/>
      <c r="DMZ819" s="304"/>
      <c r="DNA819" s="304"/>
      <c r="DNB819" s="304"/>
      <c r="DNC819" s="304"/>
      <c r="DND819" s="304"/>
      <c r="DNE819" s="304"/>
      <c r="DNF819" s="304"/>
      <c r="DNG819" s="304"/>
      <c r="DNH819" s="304"/>
      <c r="DNI819" s="304"/>
      <c r="DNJ819" s="304"/>
      <c r="DNK819" s="304"/>
      <c r="DNL819" s="304"/>
      <c r="DNM819" s="304"/>
      <c r="DNN819" s="304"/>
      <c r="DNO819" s="304"/>
      <c r="DNP819" s="304"/>
      <c r="DNQ819" s="304"/>
      <c r="DNR819" s="304"/>
      <c r="DNS819" s="304"/>
      <c r="DNT819" s="304"/>
      <c r="DNU819" s="304"/>
      <c r="DNV819" s="304"/>
      <c r="DNW819" s="304"/>
      <c r="DNX819" s="304"/>
      <c r="DNY819" s="304"/>
      <c r="DNZ819" s="304"/>
      <c r="DOA819" s="304"/>
      <c r="DOB819" s="304"/>
      <c r="DOC819" s="304"/>
      <c r="DOD819" s="304"/>
      <c r="DOE819" s="304"/>
      <c r="DOF819" s="304"/>
      <c r="DOG819" s="304"/>
      <c r="DOH819" s="304"/>
      <c r="DOI819" s="304"/>
      <c r="DOJ819" s="304"/>
      <c r="DOK819" s="304"/>
      <c r="DOL819" s="304"/>
      <c r="DOM819" s="304"/>
      <c r="DON819" s="304"/>
      <c r="DOO819" s="304"/>
      <c r="DOP819" s="304"/>
      <c r="DOQ819" s="304"/>
      <c r="DOR819" s="304"/>
      <c r="DOS819" s="304"/>
      <c r="DOT819" s="304"/>
      <c r="DOU819" s="304"/>
      <c r="DOV819" s="304"/>
      <c r="DOW819" s="304"/>
      <c r="DOX819" s="304"/>
      <c r="DOY819" s="304"/>
      <c r="DOZ819" s="304"/>
      <c r="DPA819" s="304"/>
      <c r="DPB819" s="304"/>
      <c r="DPC819" s="304"/>
      <c r="DPD819" s="304"/>
      <c r="DPE819" s="304"/>
      <c r="DPF819" s="304"/>
      <c r="DPG819" s="304"/>
      <c r="DPH819" s="304"/>
      <c r="DPI819" s="304"/>
      <c r="DPJ819" s="304"/>
      <c r="DPK819" s="304"/>
      <c r="DPL819" s="304"/>
      <c r="DPM819" s="304"/>
      <c r="DPN819" s="304"/>
      <c r="DPO819" s="304"/>
      <c r="DPP819" s="304"/>
      <c r="DPQ819" s="304"/>
      <c r="DPR819" s="304"/>
      <c r="DPS819" s="304"/>
      <c r="DPT819" s="304"/>
      <c r="DPU819" s="304"/>
      <c r="DPV819" s="304"/>
      <c r="DPW819" s="304"/>
      <c r="DPX819" s="304"/>
      <c r="DPY819" s="304"/>
      <c r="DPZ819" s="304"/>
      <c r="DQA819" s="304"/>
      <c r="DQB819" s="304"/>
      <c r="DQC819" s="304"/>
      <c r="DQD819" s="304"/>
      <c r="DQE819" s="304"/>
      <c r="DQF819" s="304"/>
      <c r="DQG819" s="304"/>
      <c r="DQH819" s="304"/>
      <c r="DQI819" s="304"/>
      <c r="DQJ819" s="304"/>
      <c r="DQK819" s="304"/>
      <c r="DQL819" s="304"/>
      <c r="DQM819" s="304"/>
      <c r="DQN819" s="304"/>
      <c r="DQO819" s="304"/>
      <c r="DQP819" s="304"/>
      <c r="DQQ819" s="304"/>
      <c r="DQR819" s="304"/>
      <c r="DQS819" s="304"/>
      <c r="DQT819" s="304"/>
      <c r="DQU819" s="304"/>
      <c r="DQV819" s="304"/>
      <c r="DQW819" s="304"/>
      <c r="DQX819" s="304"/>
      <c r="DQY819" s="304"/>
      <c r="DQZ819" s="304"/>
      <c r="DRA819" s="304"/>
      <c r="DRB819" s="304"/>
      <c r="DRC819" s="304"/>
      <c r="DRD819" s="304"/>
      <c r="DRE819" s="304"/>
      <c r="DRF819" s="304"/>
      <c r="DRG819" s="304"/>
      <c r="DRH819" s="304"/>
      <c r="DRI819" s="304"/>
      <c r="DRJ819" s="304"/>
      <c r="DRK819" s="304"/>
      <c r="DRL819" s="304"/>
      <c r="DRM819" s="304"/>
      <c r="DRN819" s="304"/>
      <c r="DRO819" s="304"/>
      <c r="DRP819" s="304"/>
      <c r="DRQ819" s="304"/>
      <c r="DRR819" s="304"/>
      <c r="DRS819" s="304"/>
      <c r="DRT819" s="304"/>
      <c r="DRU819" s="304"/>
      <c r="DRV819" s="304"/>
      <c r="DRW819" s="304"/>
      <c r="DRX819" s="304"/>
      <c r="DRY819" s="304"/>
      <c r="DRZ819" s="304"/>
      <c r="DSA819" s="304"/>
      <c r="DSB819" s="304"/>
      <c r="DSC819" s="304"/>
      <c r="DSD819" s="304"/>
      <c r="DSE819" s="304"/>
      <c r="DSF819" s="304"/>
      <c r="DSG819" s="304"/>
      <c r="DSH819" s="304"/>
      <c r="DSI819" s="304"/>
      <c r="DSJ819" s="304"/>
      <c r="DSK819" s="304"/>
      <c r="DSL819" s="304"/>
      <c r="DSM819" s="304"/>
      <c r="DSN819" s="304"/>
      <c r="DSO819" s="304"/>
      <c r="DSP819" s="304"/>
      <c r="DSQ819" s="304"/>
      <c r="DSR819" s="304"/>
      <c r="DSS819" s="304"/>
      <c r="DST819" s="304"/>
      <c r="DSU819" s="304"/>
      <c r="DSV819" s="304"/>
      <c r="DSW819" s="304"/>
      <c r="DSX819" s="304"/>
      <c r="DSY819" s="304"/>
      <c r="DSZ819" s="304"/>
      <c r="DTA819" s="304"/>
      <c r="DTB819" s="304"/>
      <c r="DTC819" s="304"/>
      <c r="DTD819" s="304"/>
      <c r="DTE819" s="304"/>
      <c r="DTF819" s="304"/>
      <c r="DTG819" s="304"/>
      <c r="DTH819" s="304"/>
      <c r="DTI819" s="304"/>
      <c r="DTJ819" s="304"/>
      <c r="DTK819" s="304"/>
      <c r="DTL819" s="304"/>
      <c r="DTM819" s="304"/>
      <c r="DTN819" s="304"/>
      <c r="DTO819" s="304"/>
      <c r="DTP819" s="304"/>
      <c r="DTQ819" s="304"/>
      <c r="DTR819" s="304"/>
      <c r="DTS819" s="304"/>
      <c r="DTT819" s="304"/>
      <c r="DTU819" s="304"/>
      <c r="DTV819" s="304"/>
      <c r="DTW819" s="304"/>
      <c r="DTX819" s="304"/>
      <c r="DTY819" s="304"/>
      <c r="DTZ819" s="304"/>
      <c r="DUA819" s="304"/>
      <c r="DUB819" s="304"/>
      <c r="DUC819" s="304"/>
      <c r="DUD819" s="304"/>
      <c r="DUE819" s="304"/>
      <c r="DUF819" s="304"/>
      <c r="DUG819" s="304"/>
      <c r="DUH819" s="304"/>
      <c r="DUI819" s="304"/>
      <c r="DUJ819" s="304"/>
      <c r="DUK819" s="304"/>
      <c r="DUL819" s="304"/>
      <c r="DUM819" s="304"/>
      <c r="DUN819" s="304"/>
      <c r="DUO819" s="304"/>
      <c r="DUP819" s="304"/>
      <c r="DUQ819" s="304"/>
      <c r="DUR819" s="304"/>
      <c r="DUS819" s="304"/>
      <c r="DUT819" s="304"/>
      <c r="DUU819" s="304"/>
      <c r="DUV819" s="304"/>
      <c r="DUW819" s="304"/>
      <c r="DUX819" s="304"/>
      <c r="DUY819" s="304"/>
      <c r="DUZ819" s="304"/>
      <c r="DVA819" s="304"/>
      <c r="DVB819" s="304"/>
      <c r="DVC819" s="304"/>
      <c r="DVD819" s="304"/>
      <c r="DVE819" s="304"/>
      <c r="DVF819" s="304"/>
      <c r="DVG819" s="304"/>
      <c r="DVH819" s="304"/>
      <c r="DVI819" s="304"/>
      <c r="DVJ819" s="304"/>
      <c r="DVK819" s="304"/>
      <c r="DVL819" s="304"/>
      <c r="DVM819" s="304"/>
      <c r="DVN819" s="304"/>
      <c r="DVO819" s="304"/>
      <c r="DVP819" s="304"/>
      <c r="DVQ819" s="304"/>
      <c r="DVR819" s="304"/>
      <c r="DVS819" s="304"/>
      <c r="DVT819" s="304"/>
      <c r="DVU819" s="304"/>
      <c r="DVV819" s="304"/>
      <c r="DVW819" s="304"/>
      <c r="DVX819" s="304"/>
      <c r="DVY819" s="304"/>
      <c r="DVZ819" s="304"/>
      <c r="DWA819" s="304"/>
      <c r="DWB819" s="304"/>
      <c r="DWC819" s="304"/>
      <c r="DWD819" s="304"/>
      <c r="DWE819" s="304"/>
      <c r="DWF819" s="304"/>
      <c r="DWG819" s="304"/>
      <c r="DWH819" s="304"/>
      <c r="DWI819" s="304"/>
      <c r="DWJ819" s="304"/>
      <c r="DWK819" s="304"/>
      <c r="DWL819" s="304"/>
      <c r="DWM819" s="304"/>
      <c r="DWN819" s="304"/>
      <c r="DWO819" s="304"/>
      <c r="DWP819" s="304"/>
      <c r="DWQ819" s="304"/>
      <c r="DWR819" s="304"/>
      <c r="DWS819" s="304"/>
      <c r="DWT819" s="304"/>
      <c r="DWU819" s="304"/>
      <c r="DWV819" s="304"/>
      <c r="DWW819" s="304"/>
      <c r="DWX819" s="304"/>
      <c r="DWY819" s="304"/>
      <c r="DWZ819" s="304"/>
      <c r="DXA819" s="304"/>
      <c r="DXB819" s="304"/>
      <c r="DXC819" s="304"/>
      <c r="DXD819" s="304"/>
      <c r="DXE819" s="304"/>
      <c r="DXF819" s="304"/>
      <c r="DXG819" s="304"/>
      <c r="DXH819" s="304"/>
      <c r="DXI819" s="304"/>
      <c r="DXJ819" s="304"/>
      <c r="DXK819" s="304"/>
      <c r="DXL819" s="304"/>
      <c r="DXM819" s="304"/>
      <c r="DXN819" s="304"/>
      <c r="DXO819" s="304"/>
      <c r="DXP819" s="304"/>
      <c r="DXQ819" s="304"/>
      <c r="DXR819" s="304"/>
      <c r="DXS819" s="304"/>
      <c r="DXT819" s="304"/>
      <c r="DXU819" s="304"/>
      <c r="DXV819" s="304"/>
      <c r="DXW819" s="304"/>
      <c r="DXX819" s="304"/>
      <c r="DXY819" s="304"/>
      <c r="DXZ819" s="304"/>
      <c r="DYA819" s="304"/>
      <c r="DYB819" s="304"/>
      <c r="DYC819" s="304"/>
      <c r="DYD819" s="304"/>
      <c r="DYE819" s="304"/>
      <c r="DYF819" s="304"/>
      <c r="DYG819" s="304"/>
      <c r="DYH819" s="304"/>
      <c r="DYI819" s="304"/>
      <c r="DYJ819" s="304"/>
      <c r="DYK819" s="304"/>
      <c r="DYL819" s="304"/>
      <c r="DYM819" s="304"/>
      <c r="DYN819" s="304"/>
      <c r="DYO819" s="304"/>
      <c r="DYP819" s="304"/>
      <c r="DYQ819" s="304"/>
      <c r="DYR819" s="304"/>
      <c r="DYS819" s="304"/>
      <c r="DYT819" s="304"/>
      <c r="DYU819" s="304"/>
      <c r="DYV819" s="304"/>
      <c r="DYW819" s="304"/>
      <c r="DYX819" s="304"/>
      <c r="DYY819" s="304"/>
      <c r="DYZ819" s="304"/>
      <c r="DZA819" s="304"/>
      <c r="DZB819" s="304"/>
      <c r="DZC819" s="304"/>
      <c r="DZD819" s="304"/>
      <c r="DZE819" s="304"/>
      <c r="DZF819" s="304"/>
      <c r="DZG819" s="304"/>
      <c r="DZH819" s="304"/>
      <c r="DZI819" s="304"/>
      <c r="DZJ819" s="304"/>
      <c r="DZK819" s="304"/>
      <c r="DZL819" s="304"/>
      <c r="DZM819" s="304"/>
      <c r="DZN819" s="304"/>
      <c r="DZO819" s="304"/>
      <c r="DZP819" s="304"/>
      <c r="DZQ819" s="304"/>
      <c r="DZR819" s="304"/>
      <c r="DZS819" s="304"/>
      <c r="DZT819" s="304"/>
      <c r="DZU819" s="304"/>
      <c r="DZV819" s="304"/>
      <c r="DZW819" s="304"/>
      <c r="DZX819" s="304"/>
      <c r="DZY819" s="304"/>
      <c r="DZZ819" s="304"/>
      <c r="EAA819" s="304"/>
      <c r="EAB819" s="304"/>
      <c r="EAC819" s="304"/>
      <c r="EAD819" s="304"/>
      <c r="EAE819" s="304"/>
      <c r="EAF819" s="304"/>
      <c r="EAG819" s="304"/>
      <c r="EAH819" s="304"/>
      <c r="EAI819" s="304"/>
      <c r="EAJ819" s="304"/>
      <c r="EAK819" s="304"/>
      <c r="EAL819" s="304"/>
      <c r="EAM819" s="304"/>
      <c r="EAN819" s="304"/>
      <c r="EAO819" s="304"/>
      <c r="EAP819" s="304"/>
      <c r="EAQ819" s="304"/>
      <c r="EAR819" s="304"/>
      <c r="EAS819" s="304"/>
      <c r="EAT819" s="304"/>
      <c r="EAU819" s="304"/>
      <c r="EAV819" s="304"/>
      <c r="EAW819" s="304"/>
      <c r="EAX819" s="304"/>
      <c r="EAY819" s="304"/>
      <c r="EAZ819" s="304"/>
      <c r="EBA819" s="304"/>
      <c r="EBB819" s="304"/>
      <c r="EBC819" s="304"/>
      <c r="EBD819" s="304"/>
      <c r="EBE819" s="304"/>
      <c r="EBF819" s="304"/>
      <c r="EBG819" s="304"/>
      <c r="EBH819" s="304"/>
      <c r="EBI819" s="304"/>
      <c r="EBJ819" s="304"/>
      <c r="EBK819" s="304"/>
      <c r="EBL819" s="304"/>
      <c r="EBM819" s="304"/>
      <c r="EBN819" s="304"/>
      <c r="EBO819" s="304"/>
      <c r="EBP819" s="304"/>
      <c r="EBQ819" s="304"/>
      <c r="EBR819" s="304"/>
      <c r="EBS819" s="304"/>
      <c r="EBT819" s="304"/>
      <c r="EBU819" s="304"/>
      <c r="EBV819" s="304"/>
      <c r="EBW819" s="304"/>
      <c r="EBX819" s="304"/>
      <c r="EBY819" s="304"/>
      <c r="EBZ819" s="304"/>
      <c r="ECA819" s="304"/>
      <c r="ECB819" s="304"/>
      <c r="ECC819" s="304"/>
      <c r="ECD819" s="304"/>
      <c r="ECE819" s="304"/>
      <c r="ECF819" s="304"/>
      <c r="ECG819" s="304"/>
      <c r="ECH819" s="304"/>
      <c r="ECI819" s="304"/>
      <c r="ECJ819" s="304"/>
      <c r="ECK819" s="304"/>
      <c r="ECL819" s="304"/>
      <c r="ECM819" s="304"/>
      <c r="ECN819" s="304"/>
      <c r="ECO819" s="304"/>
      <c r="ECP819" s="304"/>
      <c r="ECQ819" s="304"/>
      <c r="ECR819" s="304"/>
      <c r="ECS819" s="304"/>
      <c r="ECT819" s="304"/>
      <c r="ECU819" s="304"/>
      <c r="ECV819" s="304"/>
      <c r="ECW819" s="304"/>
      <c r="ECX819" s="304"/>
      <c r="ECY819" s="304"/>
      <c r="ECZ819" s="304"/>
      <c r="EDA819" s="304"/>
      <c r="EDB819" s="304"/>
      <c r="EDC819" s="304"/>
      <c r="EDD819" s="304"/>
      <c r="EDE819" s="304"/>
      <c r="EDF819" s="304"/>
      <c r="EDG819" s="304"/>
      <c r="EDH819" s="304"/>
      <c r="EDI819" s="304"/>
      <c r="EDJ819" s="304"/>
      <c r="EDK819" s="304"/>
      <c r="EDL819" s="304"/>
      <c r="EDM819" s="304"/>
      <c r="EDN819" s="304"/>
      <c r="EDO819" s="304"/>
      <c r="EDP819" s="304"/>
      <c r="EDQ819" s="304"/>
      <c r="EDR819" s="304"/>
      <c r="EDS819" s="304"/>
      <c r="EDT819" s="304"/>
      <c r="EDU819" s="304"/>
      <c r="EDV819" s="304"/>
      <c r="EDW819" s="304"/>
      <c r="EDX819" s="304"/>
      <c r="EDY819" s="304"/>
      <c r="EDZ819" s="304"/>
      <c r="EEA819" s="304"/>
      <c r="EEB819" s="304"/>
      <c r="EEC819" s="304"/>
      <c r="EED819" s="304"/>
      <c r="EEE819" s="304"/>
      <c r="EEF819" s="304"/>
      <c r="EEG819" s="304"/>
      <c r="EEH819" s="304"/>
      <c r="EEI819" s="304"/>
      <c r="EEJ819" s="304"/>
      <c r="EEK819" s="304"/>
      <c r="EEL819" s="304"/>
      <c r="EEM819" s="304"/>
      <c r="EEN819" s="304"/>
      <c r="EEO819" s="304"/>
      <c r="EEP819" s="304"/>
      <c r="EEQ819" s="304"/>
      <c r="EER819" s="304"/>
      <c r="EES819" s="304"/>
      <c r="EET819" s="304"/>
      <c r="EEU819" s="304"/>
      <c r="EEV819" s="304"/>
      <c r="EEW819" s="304"/>
      <c r="EEX819" s="304"/>
      <c r="EEY819" s="304"/>
      <c r="EEZ819" s="304"/>
      <c r="EFA819" s="304"/>
      <c r="EFB819" s="304"/>
      <c r="EFC819" s="304"/>
      <c r="EFD819" s="304"/>
      <c r="EFE819" s="304"/>
      <c r="EFF819" s="304"/>
      <c r="EFG819" s="304"/>
      <c r="EFH819" s="304"/>
      <c r="EFI819" s="304"/>
      <c r="EFJ819" s="304"/>
      <c r="EFK819" s="304"/>
      <c r="EFL819" s="304"/>
      <c r="EFM819" s="304"/>
      <c r="EFN819" s="304"/>
      <c r="EFO819" s="304"/>
      <c r="EFP819" s="304"/>
      <c r="EFQ819" s="304"/>
      <c r="EFR819" s="304"/>
      <c r="EFS819" s="304"/>
      <c r="EFT819" s="304"/>
      <c r="EFU819" s="304"/>
      <c r="EFV819" s="304"/>
      <c r="EFW819" s="304"/>
      <c r="EFX819" s="304"/>
      <c r="EFY819" s="304"/>
      <c r="EFZ819" s="304"/>
      <c r="EGA819" s="304"/>
      <c r="EGB819" s="304"/>
      <c r="EGC819" s="304"/>
      <c r="EGD819" s="304"/>
      <c r="EGE819" s="304"/>
      <c r="EGF819" s="304"/>
      <c r="EGG819" s="304"/>
      <c r="EGH819" s="304"/>
      <c r="EGI819" s="304"/>
      <c r="EGJ819" s="304"/>
      <c r="EGK819" s="304"/>
      <c r="EGL819" s="304"/>
      <c r="EGM819" s="304"/>
      <c r="EGN819" s="304"/>
      <c r="EGO819" s="304"/>
      <c r="EGP819" s="304"/>
      <c r="EGQ819" s="304"/>
      <c r="EGR819" s="304"/>
      <c r="EGS819" s="304"/>
      <c r="EGT819" s="304"/>
      <c r="EGU819" s="304"/>
      <c r="EGV819" s="304"/>
      <c r="EGW819" s="304"/>
      <c r="EGX819" s="304"/>
      <c r="EGY819" s="304"/>
      <c r="EGZ819" s="304"/>
      <c r="EHA819" s="304"/>
      <c r="EHB819" s="304"/>
      <c r="EHC819" s="304"/>
      <c r="EHD819" s="304"/>
      <c r="EHE819" s="304"/>
      <c r="EHF819" s="304"/>
      <c r="EHG819" s="304"/>
      <c r="EHH819" s="304"/>
      <c r="EHI819" s="304"/>
      <c r="EHJ819" s="304"/>
      <c r="EHK819" s="304"/>
      <c r="EHL819" s="304"/>
      <c r="EHM819" s="304"/>
      <c r="EHN819" s="304"/>
      <c r="EHO819" s="304"/>
      <c r="EHP819" s="304"/>
      <c r="EHQ819" s="304"/>
      <c r="EHR819" s="304"/>
      <c r="EHS819" s="304"/>
      <c r="EHT819" s="304"/>
      <c r="EHU819" s="304"/>
      <c r="EHV819" s="304"/>
      <c r="EHW819" s="304"/>
      <c r="EHX819" s="304"/>
      <c r="EHY819" s="304"/>
      <c r="EHZ819" s="304"/>
      <c r="EIA819" s="304"/>
      <c r="EIB819" s="304"/>
      <c r="EIC819" s="304"/>
      <c r="EID819" s="304"/>
      <c r="EIE819" s="304"/>
      <c r="EIF819" s="304"/>
      <c r="EIG819" s="304"/>
      <c r="EIH819" s="304"/>
      <c r="EII819" s="304"/>
      <c r="EIJ819" s="304"/>
      <c r="EIK819" s="304"/>
      <c r="EIL819" s="304"/>
      <c r="EIM819" s="304"/>
      <c r="EIN819" s="304"/>
      <c r="EIO819" s="304"/>
      <c r="EIP819" s="304"/>
      <c r="EIQ819" s="304"/>
      <c r="EIR819" s="304"/>
      <c r="EIS819" s="304"/>
      <c r="EIT819" s="304"/>
      <c r="EIU819" s="304"/>
      <c r="EIV819" s="304"/>
      <c r="EIW819" s="304"/>
      <c r="EIX819" s="304"/>
      <c r="EIY819" s="304"/>
      <c r="EIZ819" s="304"/>
      <c r="EJA819" s="304"/>
      <c r="EJB819" s="304"/>
      <c r="EJC819" s="304"/>
      <c r="EJD819" s="304"/>
      <c r="EJE819" s="304"/>
      <c r="EJF819" s="304"/>
      <c r="EJG819" s="304"/>
      <c r="EJH819" s="304"/>
      <c r="EJI819" s="304"/>
      <c r="EJJ819" s="304"/>
      <c r="EJK819" s="304"/>
      <c r="EJL819" s="304"/>
      <c r="EJM819" s="304"/>
      <c r="EJN819" s="304"/>
      <c r="EJO819" s="304"/>
      <c r="EJP819" s="304"/>
      <c r="EJQ819" s="304"/>
      <c r="EJR819" s="304"/>
      <c r="EJS819" s="304"/>
      <c r="EJT819" s="304"/>
      <c r="EJU819" s="304"/>
      <c r="EJV819" s="304"/>
      <c r="EJW819" s="304"/>
      <c r="EJX819" s="304"/>
      <c r="EJY819" s="304"/>
      <c r="EJZ819" s="304"/>
      <c r="EKA819" s="304"/>
      <c r="EKB819" s="304"/>
      <c r="EKC819" s="304"/>
      <c r="EKD819" s="304"/>
      <c r="EKE819" s="304"/>
      <c r="EKF819" s="304"/>
      <c r="EKG819" s="304"/>
      <c r="EKH819" s="304"/>
      <c r="EKI819" s="304"/>
      <c r="EKJ819" s="304"/>
      <c r="EKK819" s="304"/>
      <c r="EKL819" s="304"/>
      <c r="EKM819" s="304"/>
      <c r="EKN819" s="304"/>
      <c r="EKO819" s="304"/>
      <c r="EKP819" s="304"/>
      <c r="EKQ819" s="304"/>
      <c r="EKR819" s="304"/>
      <c r="EKS819" s="304"/>
      <c r="EKT819" s="304"/>
      <c r="EKU819" s="304"/>
      <c r="EKV819" s="304"/>
      <c r="EKW819" s="304"/>
      <c r="EKX819" s="304"/>
      <c r="EKY819" s="304"/>
      <c r="EKZ819" s="304"/>
      <c r="ELA819" s="304"/>
      <c r="ELB819" s="304"/>
      <c r="ELC819" s="304"/>
      <c r="ELD819" s="304"/>
      <c r="ELE819" s="304"/>
      <c r="ELF819" s="304"/>
      <c r="ELG819" s="304"/>
      <c r="ELH819" s="304"/>
      <c r="ELI819" s="304"/>
      <c r="ELJ819" s="304"/>
      <c r="ELK819" s="304"/>
      <c r="ELL819" s="304"/>
      <c r="ELM819" s="304"/>
      <c r="ELN819" s="304"/>
      <c r="ELO819" s="304"/>
      <c r="ELP819" s="304"/>
      <c r="ELQ819" s="304"/>
      <c r="ELR819" s="304"/>
      <c r="ELS819" s="304"/>
      <c r="ELT819" s="304"/>
      <c r="ELU819" s="304"/>
    </row>
    <row r="820" spans="2:341 1271:3713" s="279" customFormat="1">
      <c r="B820" s="305" t="s">
        <v>781</v>
      </c>
      <c r="C820" s="521">
        <v>1.43</v>
      </c>
      <c r="D820" s="167" t="s">
        <v>784</v>
      </c>
      <c r="E820" s="167" t="s">
        <v>756</v>
      </c>
      <c r="S820" s="421"/>
      <c r="T820" s="453"/>
      <c r="U820" s="304"/>
      <c r="V820" s="304"/>
      <c r="W820" s="304"/>
      <c r="X820" s="304"/>
      <c r="Y820" s="304"/>
      <c r="Z820" s="304"/>
      <c r="AA820" s="304"/>
      <c r="AB820" s="304"/>
      <c r="AC820" s="304"/>
      <c r="AD820" s="304"/>
      <c r="AE820" s="304"/>
      <c r="AF820" s="304"/>
      <c r="AG820" s="304"/>
      <c r="AH820" s="304"/>
      <c r="AI820" s="304"/>
      <c r="AJ820" s="304"/>
      <c r="AK820" s="304"/>
      <c r="AL820" s="304"/>
      <c r="AM820" s="304"/>
      <c r="AN820" s="304"/>
      <c r="AO820" s="304"/>
      <c r="AP820" s="304"/>
      <c r="AQ820" s="304"/>
      <c r="AR820" s="304"/>
      <c r="AS820" s="304"/>
      <c r="AT820" s="304"/>
      <c r="AU820" s="304"/>
      <c r="AV820" s="304"/>
      <c r="AW820" s="304"/>
      <c r="AX820" s="304"/>
      <c r="AY820" s="304"/>
      <c r="AZ820" s="304"/>
      <c r="BA820" s="304"/>
      <c r="BB820" s="304"/>
      <c r="BC820" s="304"/>
      <c r="BD820" s="304"/>
      <c r="BE820" s="304"/>
      <c r="BF820" s="304"/>
      <c r="BG820" s="304"/>
      <c r="BH820" s="304"/>
      <c r="BI820" s="304"/>
      <c r="BJ820" s="304"/>
      <c r="BK820" s="304"/>
      <c r="BL820" s="304"/>
      <c r="BM820" s="304"/>
      <c r="BN820" s="304"/>
      <c r="BO820" s="304"/>
      <c r="BP820" s="304"/>
      <c r="BQ820" s="304"/>
      <c r="BR820" s="304"/>
      <c r="BS820" s="304"/>
      <c r="BT820" s="304"/>
      <c r="BU820" s="304"/>
      <c r="BV820" s="304"/>
      <c r="BW820" s="304"/>
      <c r="BX820" s="304"/>
      <c r="BY820" s="304"/>
      <c r="BZ820" s="304"/>
      <c r="CA820" s="304"/>
      <c r="CB820" s="304"/>
      <c r="CC820" s="304"/>
      <c r="CD820" s="304"/>
      <c r="CE820" s="304"/>
      <c r="CF820" s="304"/>
      <c r="CG820" s="304"/>
      <c r="CH820" s="304"/>
      <c r="CI820" s="304"/>
      <c r="CJ820" s="304"/>
      <c r="CK820" s="304"/>
      <c r="CL820" s="304"/>
      <c r="CM820" s="304"/>
      <c r="CN820" s="304"/>
      <c r="CO820" s="304"/>
      <c r="CP820" s="304"/>
      <c r="CQ820" s="304"/>
      <c r="CR820" s="304"/>
      <c r="CS820" s="304"/>
      <c r="CT820" s="304"/>
      <c r="CU820" s="304"/>
      <c r="CV820" s="304"/>
      <c r="CW820" s="304"/>
      <c r="CX820" s="304"/>
      <c r="CY820" s="304"/>
      <c r="CZ820" s="304"/>
      <c r="DA820" s="304"/>
      <c r="DB820" s="304"/>
      <c r="DC820" s="304"/>
      <c r="DD820" s="304"/>
      <c r="DE820" s="304"/>
      <c r="DF820" s="304"/>
      <c r="DG820" s="304"/>
      <c r="DH820" s="304"/>
      <c r="DI820" s="304"/>
      <c r="DJ820" s="304"/>
      <c r="DK820" s="304"/>
      <c r="DL820" s="304"/>
      <c r="DM820" s="304"/>
      <c r="DN820" s="304"/>
      <c r="DO820" s="304"/>
      <c r="DP820" s="304"/>
      <c r="DQ820" s="304"/>
      <c r="DR820" s="304"/>
      <c r="DS820" s="304"/>
      <c r="DT820" s="304"/>
      <c r="DU820" s="304"/>
      <c r="DV820" s="304"/>
      <c r="DW820" s="304"/>
      <c r="DX820" s="304"/>
      <c r="DY820" s="304"/>
      <c r="DZ820" s="304"/>
      <c r="EA820" s="304"/>
      <c r="EB820" s="304"/>
      <c r="EC820" s="304"/>
      <c r="ED820" s="304"/>
      <c r="EE820" s="304"/>
      <c r="EF820" s="304"/>
      <c r="EG820" s="304"/>
      <c r="EH820" s="304"/>
      <c r="EI820" s="304"/>
      <c r="EJ820" s="304"/>
      <c r="EK820" s="304"/>
      <c r="EL820" s="304"/>
      <c r="EM820" s="304"/>
      <c r="EN820" s="304"/>
      <c r="EO820" s="304"/>
      <c r="EP820" s="304"/>
      <c r="EQ820" s="304"/>
      <c r="ER820" s="304"/>
      <c r="ES820" s="304"/>
      <c r="ET820" s="304"/>
      <c r="EU820" s="304"/>
      <c r="EV820" s="304"/>
      <c r="EW820" s="304"/>
      <c r="EX820" s="304"/>
      <c r="EY820" s="304"/>
      <c r="EZ820" s="304"/>
      <c r="FA820" s="304"/>
      <c r="FB820" s="304"/>
      <c r="FC820" s="304"/>
      <c r="FD820" s="304"/>
      <c r="FE820" s="304"/>
      <c r="FF820" s="304"/>
      <c r="FG820" s="304"/>
      <c r="FH820" s="304"/>
      <c r="FI820" s="304"/>
      <c r="FJ820" s="304"/>
      <c r="FK820" s="304"/>
      <c r="FL820" s="304"/>
      <c r="FM820" s="304"/>
      <c r="FN820" s="304"/>
      <c r="FO820" s="304"/>
      <c r="FP820" s="304"/>
      <c r="FQ820" s="304"/>
      <c r="FR820" s="304"/>
      <c r="FS820" s="304"/>
      <c r="FT820" s="304"/>
      <c r="FU820" s="304"/>
      <c r="FV820" s="304"/>
      <c r="FW820" s="304"/>
      <c r="FX820" s="304"/>
      <c r="FY820" s="304"/>
      <c r="FZ820" s="304"/>
      <c r="GA820" s="304"/>
      <c r="GB820" s="304"/>
      <c r="GC820" s="304"/>
      <c r="GD820" s="304"/>
      <c r="GE820" s="304"/>
      <c r="GF820" s="304"/>
      <c r="GG820" s="304"/>
      <c r="GH820" s="304"/>
      <c r="GI820" s="304"/>
      <c r="GJ820" s="304"/>
      <c r="GK820" s="304"/>
      <c r="GL820" s="304"/>
      <c r="GM820" s="304"/>
      <c r="GN820" s="304"/>
      <c r="GO820" s="304"/>
      <c r="GP820" s="304"/>
      <c r="GQ820" s="304"/>
      <c r="GR820" s="304"/>
      <c r="GS820" s="304"/>
      <c r="GT820" s="304"/>
      <c r="GU820" s="304"/>
      <c r="GV820" s="304"/>
      <c r="GW820" s="304"/>
      <c r="GX820" s="304"/>
      <c r="GY820" s="304"/>
      <c r="GZ820" s="304"/>
      <c r="HA820" s="304"/>
      <c r="HB820" s="304"/>
      <c r="HC820" s="304"/>
      <c r="HD820" s="304"/>
      <c r="HE820" s="304"/>
      <c r="HF820" s="304"/>
      <c r="HG820" s="304"/>
      <c r="HH820" s="304"/>
      <c r="HI820" s="304"/>
      <c r="HJ820" s="304"/>
      <c r="HK820" s="304"/>
      <c r="HL820" s="304"/>
      <c r="HM820" s="304"/>
      <c r="HN820" s="304"/>
      <c r="HO820" s="304"/>
      <c r="HP820" s="304"/>
      <c r="HQ820" s="304"/>
      <c r="HR820" s="304"/>
      <c r="HS820" s="304"/>
      <c r="HT820" s="304"/>
      <c r="HU820" s="304"/>
      <c r="HV820" s="304"/>
      <c r="HW820" s="304"/>
      <c r="HX820" s="304"/>
      <c r="HY820" s="304"/>
      <c r="HZ820" s="304"/>
      <c r="IA820" s="304"/>
      <c r="IB820" s="304"/>
      <c r="IC820" s="304"/>
      <c r="ID820" s="304"/>
      <c r="IE820" s="304"/>
      <c r="IF820" s="304"/>
      <c r="IG820" s="304"/>
      <c r="IH820" s="304"/>
      <c r="II820" s="304"/>
      <c r="IJ820" s="304"/>
      <c r="IK820" s="304"/>
      <c r="IL820" s="304"/>
      <c r="IM820" s="304"/>
      <c r="IN820" s="304"/>
      <c r="IO820" s="304"/>
      <c r="IP820" s="304"/>
      <c r="IQ820" s="304"/>
      <c r="IR820" s="304"/>
      <c r="IS820" s="304"/>
      <c r="IT820" s="304"/>
      <c r="IU820" s="304"/>
      <c r="IV820" s="304"/>
      <c r="IW820" s="304"/>
      <c r="IX820" s="304"/>
      <c r="IY820" s="304"/>
      <c r="IZ820" s="304"/>
      <c r="JA820" s="304"/>
      <c r="JB820" s="304"/>
      <c r="JC820" s="304"/>
      <c r="JD820" s="304"/>
      <c r="JE820" s="304"/>
      <c r="JF820" s="304"/>
      <c r="JG820" s="304"/>
      <c r="JH820" s="304"/>
      <c r="JI820" s="304"/>
      <c r="JJ820" s="304"/>
      <c r="JK820" s="304"/>
      <c r="JL820" s="304"/>
      <c r="JM820" s="304"/>
      <c r="JN820" s="304"/>
      <c r="JO820" s="304"/>
      <c r="JP820" s="304"/>
      <c r="JQ820" s="304"/>
      <c r="JR820" s="304"/>
      <c r="JS820" s="304"/>
      <c r="JT820" s="304"/>
      <c r="JU820" s="304"/>
      <c r="JV820" s="304"/>
      <c r="JW820" s="304"/>
      <c r="JX820" s="304"/>
      <c r="JY820" s="304"/>
      <c r="JZ820" s="304"/>
      <c r="KA820" s="304"/>
      <c r="KB820" s="304"/>
      <c r="KC820" s="304"/>
      <c r="KD820" s="304"/>
      <c r="KE820" s="304"/>
      <c r="KF820" s="304"/>
      <c r="KG820" s="304"/>
      <c r="KH820" s="304"/>
      <c r="KI820" s="304"/>
      <c r="KJ820" s="304"/>
      <c r="KK820" s="304"/>
      <c r="KL820" s="304"/>
      <c r="KM820" s="304"/>
      <c r="KN820" s="304"/>
      <c r="KO820" s="304"/>
      <c r="KP820" s="304"/>
      <c r="KQ820" s="304"/>
      <c r="KR820" s="304"/>
      <c r="KS820" s="304"/>
      <c r="KT820" s="304"/>
      <c r="KU820" s="304"/>
      <c r="KV820" s="304"/>
      <c r="KW820" s="304"/>
      <c r="KX820" s="304"/>
      <c r="KY820" s="304"/>
      <c r="KZ820" s="304"/>
      <c r="LA820" s="304"/>
      <c r="LB820" s="304"/>
      <c r="LC820" s="304"/>
      <c r="LD820" s="304"/>
      <c r="LE820" s="304"/>
      <c r="LF820" s="304"/>
      <c r="LG820" s="304"/>
      <c r="LH820" s="304"/>
      <c r="LI820" s="304"/>
      <c r="LJ820" s="304"/>
      <c r="LK820" s="304"/>
      <c r="LL820" s="304"/>
      <c r="LM820" s="304"/>
      <c r="LN820" s="304"/>
      <c r="LO820" s="304"/>
      <c r="LP820" s="304"/>
      <c r="LQ820" s="304"/>
      <c r="LR820" s="304"/>
      <c r="LS820" s="304"/>
      <c r="LT820" s="304"/>
      <c r="LU820" s="304"/>
      <c r="LV820" s="304"/>
      <c r="LW820" s="304"/>
      <c r="LX820" s="304"/>
      <c r="LY820" s="304"/>
      <c r="LZ820" s="304"/>
      <c r="MA820" s="304"/>
      <c r="MB820" s="304"/>
      <c r="MC820" s="304"/>
      <c r="AVW820" s="304"/>
      <c r="AVX820" s="304"/>
      <c r="AVY820" s="304"/>
      <c r="AVZ820" s="304"/>
      <c r="AWA820" s="304"/>
      <c r="AWB820" s="304"/>
      <c r="AWC820" s="304"/>
      <c r="AWD820" s="304"/>
      <c r="AWE820" s="304"/>
      <c r="AWF820" s="304"/>
      <c r="AWG820" s="304"/>
      <c r="AWH820" s="304"/>
      <c r="AWI820" s="304"/>
      <c r="AWJ820" s="304"/>
      <c r="AWK820" s="304"/>
      <c r="AWL820" s="304"/>
      <c r="AWM820" s="304"/>
      <c r="AWN820" s="304"/>
      <c r="AWO820" s="304"/>
      <c r="AWP820" s="304"/>
      <c r="AWQ820" s="304"/>
      <c r="AWR820" s="304"/>
      <c r="AWS820" s="304"/>
      <c r="AWT820" s="304"/>
      <c r="AWU820" s="304"/>
      <c r="AWV820" s="304"/>
      <c r="AWW820" s="304"/>
      <c r="AWX820" s="304"/>
      <c r="AWY820" s="304"/>
      <c r="AWZ820" s="304"/>
      <c r="AXA820" s="304"/>
      <c r="AXB820" s="304"/>
      <c r="AXC820" s="304"/>
      <c r="AXD820" s="304"/>
      <c r="AXE820" s="304"/>
      <c r="AXF820" s="304"/>
      <c r="AXG820" s="304"/>
      <c r="AXH820" s="304"/>
      <c r="AXI820" s="304"/>
      <c r="AXJ820" s="304"/>
      <c r="AXK820" s="304"/>
      <c r="AXL820" s="304"/>
      <c r="AXM820" s="304"/>
      <c r="AXN820" s="304"/>
      <c r="AXO820" s="304"/>
      <c r="AXP820" s="304"/>
      <c r="AXQ820" s="304"/>
      <c r="AXR820" s="304"/>
      <c r="AXS820" s="304"/>
      <c r="AXT820" s="304"/>
      <c r="AXU820" s="304"/>
      <c r="AXV820" s="304"/>
      <c r="AXW820" s="304"/>
      <c r="AXX820" s="304"/>
      <c r="AXY820" s="304"/>
      <c r="AXZ820" s="304"/>
      <c r="AYA820" s="304"/>
      <c r="AYB820" s="304"/>
      <c r="AYC820" s="304"/>
      <c r="AYD820" s="304"/>
      <c r="AYE820" s="304"/>
      <c r="AYF820" s="304"/>
      <c r="AYG820" s="304"/>
      <c r="AYH820" s="304"/>
      <c r="AYI820" s="304"/>
      <c r="AYJ820" s="304"/>
      <c r="AYK820" s="304"/>
      <c r="AYL820" s="304"/>
      <c r="AYM820" s="304"/>
      <c r="AYN820" s="304"/>
      <c r="AYO820" s="304"/>
      <c r="AYP820" s="304"/>
      <c r="AYQ820" s="304"/>
      <c r="AYR820" s="304"/>
      <c r="AYS820" s="304"/>
      <c r="AYT820" s="304"/>
      <c r="AYU820" s="304"/>
      <c r="AYV820" s="304"/>
      <c r="AYW820" s="304"/>
      <c r="AYX820" s="304"/>
      <c r="AYY820" s="304"/>
      <c r="AYZ820" s="304"/>
      <c r="AZA820" s="304"/>
      <c r="AZB820" s="304"/>
      <c r="AZC820" s="304"/>
      <c r="AZD820" s="304"/>
      <c r="AZE820" s="304"/>
      <c r="AZF820" s="304"/>
      <c r="AZG820" s="304"/>
      <c r="AZH820" s="304"/>
      <c r="AZI820" s="304"/>
      <c r="AZJ820" s="304"/>
      <c r="AZK820" s="304"/>
      <c r="AZL820" s="304"/>
      <c r="AZM820" s="304"/>
      <c r="AZN820" s="304"/>
      <c r="AZO820" s="304"/>
      <c r="AZP820" s="304"/>
      <c r="AZQ820" s="304"/>
      <c r="AZR820" s="304"/>
      <c r="AZS820" s="304"/>
      <c r="AZT820" s="304"/>
      <c r="AZU820" s="304"/>
      <c r="AZV820" s="304"/>
      <c r="AZW820" s="304"/>
      <c r="AZX820" s="304"/>
      <c r="AZY820" s="304"/>
      <c r="AZZ820" s="304"/>
      <c r="BAA820" s="304"/>
      <c r="BAB820" s="304"/>
      <c r="BAC820" s="304"/>
      <c r="BAD820" s="304"/>
      <c r="BAE820" s="304"/>
      <c r="BAF820" s="304"/>
      <c r="BAG820" s="304"/>
      <c r="BAH820" s="304"/>
      <c r="BAI820" s="304"/>
      <c r="BAJ820" s="304"/>
      <c r="BAK820" s="304"/>
      <c r="BAL820" s="304"/>
      <c r="BAM820" s="304"/>
      <c r="BAN820" s="304"/>
      <c r="BAO820" s="304"/>
      <c r="BAP820" s="304"/>
      <c r="BAQ820" s="304"/>
      <c r="BAR820" s="304"/>
      <c r="BAS820" s="304"/>
      <c r="BAT820" s="304"/>
      <c r="BAU820" s="304"/>
      <c r="BAV820" s="304"/>
      <c r="BAW820" s="304"/>
      <c r="BAX820" s="304"/>
      <c r="BAY820" s="304"/>
      <c r="BAZ820" s="304"/>
      <c r="BBA820" s="304"/>
      <c r="BBB820" s="304"/>
      <c r="BBC820" s="304"/>
      <c r="BBD820" s="304"/>
      <c r="BBE820" s="304"/>
      <c r="BBF820" s="304"/>
      <c r="BBG820" s="304"/>
      <c r="BBH820" s="304"/>
      <c r="BBI820" s="304"/>
      <c r="BBJ820" s="304"/>
      <c r="BBK820" s="304"/>
      <c r="BBL820" s="304"/>
      <c r="BBM820" s="304"/>
      <c r="BBN820" s="304"/>
      <c r="BBO820" s="304"/>
      <c r="BBP820" s="304"/>
      <c r="BBQ820" s="304"/>
      <c r="BBR820" s="304"/>
      <c r="BBS820" s="304"/>
      <c r="BBT820" s="304"/>
      <c r="BBU820" s="304"/>
      <c r="BBV820" s="304"/>
      <c r="BBW820" s="304"/>
      <c r="BBX820" s="304"/>
      <c r="BBY820" s="304"/>
      <c r="BBZ820" s="304"/>
      <c r="BCA820" s="304"/>
      <c r="BCB820" s="304"/>
      <c r="BCC820" s="304"/>
      <c r="BCD820" s="304"/>
      <c r="BCE820" s="304"/>
      <c r="BCF820" s="304"/>
      <c r="BCG820" s="304"/>
      <c r="BCH820" s="304"/>
      <c r="BCI820" s="304"/>
      <c r="BCJ820" s="304"/>
      <c r="BCK820" s="304"/>
      <c r="BCL820" s="304"/>
      <c r="BCM820" s="304"/>
      <c r="BCN820" s="304"/>
      <c r="BCO820" s="304"/>
      <c r="BCP820" s="304"/>
      <c r="BCQ820" s="304"/>
      <c r="BCR820" s="304"/>
      <c r="BCS820" s="304"/>
      <c r="BCT820" s="304"/>
      <c r="BCU820" s="304"/>
      <c r="BCV820" s="304"/>
      <c r="BCW820" s="304"/>
      <c r="BCX820" s="304"/>
      <c r="BCY820" s="304"/>
      <c r="BCZ820" s="304"/>
      <c r="BDA820" s="304"/>
      <c r="BDB820" s="304"/>
      <c r="BDC820" s="304"/>
      <c r="BDD820" s="304"/>
      <c r="BDE820" s="304"/>
      <c r="BDF820" s="304"/>
      <c r="BDG820" s="304"/>
      <c r="BDH820" s="304"/>
      <c r="BDI820" s="304"/>
      <c r="BDJ820" s="304"/>
      <c r="BDK820" s="304"/>
      <c r="BDL820" s="304"/>
      <c r="BDM820" s="304"/>
      <c r="BDN820" s="304"/>
      <c r="BDO820" s="304"/>
      <c r="BDP820" s="304"/>
      <c r="BDQ820" s="304"/>
      <c r="BDR820" s="304"/>
      <c r="BDS820" s="304"/>
      <c r="BDT820" s="304"/>
      <c r="BDU820" s="304"/>
      <c r="BDV820" s="304"/>
      <c r="BDW820" s="304"/>
      <c r="BDX820" s="304"/>
      <c r="BDY820" s="304"/>
      <c r="BDZ820" s="304"/>
      <c r="BEA820" s="304"/>
      <c r="BEB820" s="304"/>
      <c r="BEC820" s="304"/>
      <c r="BED820" s="304"/>
      <c r="BEE820" s="304"/>
      <c r="BEF820" s="304"/>
      <c r="BEG820" s="304"/>
      <c r="BEH820" s="304"/>
      <c r="BEI820" s="304"/>
      <c r="BEJ820" s="304"/>
      <c r="BEK820" s="304"/>
      <c r="BEL820" s="304"/>
      <c r="BEM820" s="304"/>
      <c r="BEN820" s="304"/>
      <c r="BEO820" s="304"/>
      <c r="BEP820" s="304"/>
      <c r="BEQ820" s="304"/>
      <c r="BER820" s="304"/>
      <c r="BES820" s="304"/>
      <c r="BET820" s="304"/>
      <c r="BEU820" s="304"/>
      <c r="BEV820" s="304"/>
      <c r="BEW820" s="304"/>
      <c r="BEX820" s="304"/>
      <c r="BEY820" s="304"/>
      <c r="BEZ820" s="304"/>
      <c r="BFA820" s="304"/>
      <c r="BFB820" s="304"/>
      <c r="BFC820" s="304"/>
      <c r="BFD820" s="304"/>
      <c r="BFE820" s="304"/>
      <c r="BFF820" s="304"/>
      <c r="BFG820" s="304"/>
      <c r="BFH820" s="304"/>
      <c r="BFI820" s="304"/>
      <c r="BFJ820" s="304"/>
      <c r="BFK820" s="304"/>
      <c r="BFL820" s="304"/>
      <c r="BFM820" s="304"/>
      <c r="BFN820" s="304"/>
      <c r="BFO820" s="304"/>
      <c r="BFP820" s="304"/>
      <c r="BFQ820" s="304"/>
      <c r="BFR820" s="304"/>
      <c r="BFS820" s="304"/>
      <c r="BFT820" s="304"/>
      <c r="BFU820" s="304"/>
      <c r="BFV820" s="304"/>
      <c r="BFW820" s="304"/>
      <c r="BFX820" s="304"/>
      <c r="BFY820" s="304"/>
      <c r="BFZ820" s="304"/>
      <c r="BGA820" s="304"/>
      <c r="BGB820" s="304"/>
      <c r="BGC820" s="304"/>
      <c r="BGD820" s="304"/>
      <c r="BGE820" s="304"/>
      <c r="BGF820" s="304"/>
      <c r="BGG820" s="304"/>
      <c r="BGH820" s="304"/>
      <c r="BGI820" s="304"/>
      <c r="BGJ820" s="304"/>
      <c r="BGK820" s="304"/>
      <c r="BGL820" s="304"/>
      <c r="BGM820" s="304"/>
      <c r="BGN820" s="304"/>
      <c r="BGO820" s="304"/>
      <c r="BGP820" s="304"/>
      <c r="BGQ820" s="304"/>
      <c r="BGR820" s="304"/>
      <c r="BGS820" s="304"/>
      <c r="BGT820" s="304"/>
      <c r="BGU820" s="304"/>
      <c r="BGV820" s="304"/>
      <c r="BGW820" s="304"/>
      <c r="BGX820" s="304"/>
      <c r="BGY820" s="304"/>
      <c r="BGZ820" s="304"/>
      <c r="BHA820" s="304"/>
      <c r="BHB820" s="304"/>
      <c r="BHC820" s="304"/>
      <c r="BHD820" s="304"/>
      <c r="BHE820" s="304"/>
      <c r="BHF820" s="304"/>
      <c r="BHG820" s="304"/>
      <c r="BHH820" s="304"/>
      <c r="BHI820" s="304"/>
      <c r="BHJ820" s="304"/>
      <c r="BHK820" s="304"/>
      <c r="BHL820" s="304"/>
      <c r="BHM820" s="304"/>
      <c r="BHN820" s="304"/>
      <c r="BHO820" s="304"/>
      <c r="BHP820" s="304"/>
      <c r="BHQ820" s="304"/>
      <c r="BHR820" s="304"/>
      <c r="BHS820" s="304"/>
      <c r="BHT820" s="304"/>
      <c r="BHU820" s="304"/>
      <c r="BHV820" s="304"/>
      <c r="BHW820" s="304"/>
      <c r="BHX820" s="304"/>
      <c r="BHY820" s="304"/>
      <c r="BHZ820" s="304"/>
      <c r="BIA820" s="304"/>
      <c r="BIB820" s="304"/>
      <c r="BIC820" s="304"/>
      <c r="BID820" s="304"/>
      <c r="BIE820" s="304"/>
      <c r="BIF820" s="304"/>
      <c r="BIG820" s="304"/>
      <c r="BIH820" s="304"/>
      <c r="BII820" s="304"/>
      <c r="BIJ820" s="304"/>
      <c r="BIK820" s="304"/>
      <c r="BIL820" s="304"/>
      <c r="BIM820" s="304"/>
      <c r="BIN820" s="304"/>
      <c r="BIO820" s="304"/>
      <c r="BIP820" s="304"/>
      <c r="BIQ820" s="304"/>
      <c r="BIR820" s="304"/>
      <c r="BIS820" s="304"/>
      <c r="BIT820" s="304"/>
      <c r="BIU820" s="304"/>
      <c r="BIV820" s="304"/>
      <c r="BIW820" s="304"/>
      <c r="BIX820" s="304"/>
      <c r="BIY820" s="304"/>
      <c r="BIZ820" s="304"/>
      <c r="BJA820" s="304"/>
      <c r="BJB820" s="304"/>
      <c r="BJC820" s="304"/>
      <c r="BJD820" s="304"/>
      <c r="BJE820" s="304"/>
      <c r="BJF820" s="304"/>
      <c r="BJG820" s="304"/>
      <c r="BJH820" s="304"/>
      <c r="BJI820" s="304"/>
      <c r="BJJ820" s="304"/>
      <c r="BJK820" s="304"/>
      <c r="BJL820" s="304"/>
      <c r="BJM820" s="304"/>
      <c r="BJN820" s="304"/>
      <c r="BJO820" s="304"/>
      <c r="BJP820" s="304"/>
      <c r="BJQ820" s="304"/>
      <c r="BJR820" s="304"/>
      <c r="BJS820" s="304"/>
      <c r="BJT820" s="304"/>
      <c r="BJU820" s="304"/>
      <c r="BJV820" s="304"/>
      <c r="BJW820" s="304"/>
      <c r="BJX820" s="304"/>
      <c r="BJY820" s="304"/>
      <c r="BJZ820" s="304"/>
      <c r="BKA820" s="304"/>
      <c r="BKB820" s="304"/>
      <c r="BKC820" s="304"/>
      <c r="BKD820" s="304"/>
      <c r="BKE820" s="304"/>
      <c r="BKF820" s="304"/>
      <c r="BKG820" s="304"/>
      <c r="BKH820" s="304"/>
      <c r="BKI820" s="304"/>
      <c r="BKJ820" s="304"/>
      <c r="BKK820" s="304"/>
      <c r="BKL820" s="304"/>
      <c r="BKM820" s="304"/>
      <c r="BKN820" s="304"/>
      <c r="BKO820" s="304"/>
      <c r="BKP820" s="304"/>
      <c r="BKQ820" s="304"/>
      <c r="BKR820" s="304"/>
      <c r="BKS820" s="304"/>
      <c r="BKT820" s="304"/>
      <c r="BKU820" s="304"/>
      <c r="BKV820" s="304"/>
      <c r="BKW820" s="304"/>
      <c r="BKX820" s="304"/>
      <c r="BKY820" s="304"/>
      <c r="BKZ820" s="304"/>
      <c r="BLA820" s="304"/>
      <c r="BLB820" s="304"/>
      <c r="BLC820" s="304"/>
      <c r="BLD820" s="304"/>
      <c r="BLE820" s="304"/>
      <c r="BLF820" s="304"/>
      <c r="BLG820" s="304"/>
      <c r="BLH820" s="304"/>
      <c r="BLI820" s="304"/>
      <c r="BLJ820" s="304"/>
      <c r="BLK820" s="304"/>
      <c r="BLL820" s="304"/>
      <c r="BLM820" s="304"/>
      <c r="BLN820" s="304"/>
      <c r="BLO820" s="304"/>
      <c r="BLP820" s="304"/>
      <c r="BLQ820" s="304"/>
      <c r="BLR820" s="304"/>
      <c r="BLS820" s="304"/>
      <c r="BLT820" s="304"/>
      <c r="BLU820" s="304"/>
      <c r="BLV820" s="304"/>
      <c r="BLW820" s="304"/>
      <c r="BLX820" s="304"/>
      <c r="BLY820" s="304"/>
      <c r="BLZ820" s="304"/>
      <c r="BMA820" s="304"/>
      <c r="BMB820" s="304"/>
      <c r="BMC820" s="304"/>
      <c r="BMD820" s="304"/>
      <c r="BME820" s="304"/>
      <c r="BMF820" s="304"/>
      <c r="BMG820" s="304"/>
      <c r="BMH820" s="304"/>
      <c r="BMI820" s="304"/>
      <c r="BMJ820" s="304"/>
      <c r="BMK820" s="304"/>
      <c r="BML820" s="304"/>
      <c r="BMM820" s="304"/>
      <c r="BMN820" s="304"/>
      <c r="BMO820" s="304"/>
      <c r="BMP820" s="304"/>
      <c r="BMQ820" s="304"/>
      <c r="BMR820" s="304"/>
      <c r="BMS820" s="304"/>
      <c r="BMT820" s="304"/>
      <c r="BMU820" s="304"/>
      <c r="BMV820" s="304"/>
      <c r="BMW820" s="304"/>
      <c r="BMX820" s="304"/>
      <c r="BMY820" s="304"/>
      <c r="BMZ820" s="304"/>
      <c r="BNA820" s="304"/>
      <c r="BNB820" s="304"/>
      <c r="BNC820" s="304"/>
      <c r="BND820" s="304"/>
      <c r="BNE820" s="304"/>
      <c r="BNF820" s="304"/>
      <c r="BNG820" s="304"/>
      <c r="BNH820" s="304"/>
      <c r="BNI820" s="304"/>
      <c r="BNJ820" s="304"/>
      <c r="BNK820" s="304"/>
      <c r="BNL820" s="304"/>
      <c r="BNM820" s="304"/>
      <c r="BNN820" s="304"/>
      <c r="BNO820" s="304"/>
      <c r="BNP820" s="304"/>
      <c r="BNQ820" s="304"/>
      <c r="BNR820" s="304"/>
      <c r="BNS820" s="304"/>
      <c r="BNT820" s="304"/>
      <c r="BNU820" s="304"/>
      <c r="BNV820" s="304"/>
      <c r="BNW820" s="304"/>
      <c r="BNX820" s="304"/>
      <c r="BNY820" s="304"/>
      <c r="BNZ820" s="304"/>
      <c r="BOA820" s="304"/>
      <c r="BOB820" s="304"/>
      <c r="BOC820" s="304"/>
      <c r="BOD820" s="304"/>
      <c r="BOE820" s="304"/>
      <c r="BOF820" s="304"/>
      <c r="BOG820" s="304"/>
      <c r="BOH820" s="304"/>
      <c r="BOI820" s="304"/>
      <c r="BOJ820" s="304"/>
      <c r="BOK820" s="304"/>
      <c r="BOL820" s="304"/>
      <c r="BOM820" s="304"/>
      <c r="BON820" s="304"/>
      <c r="BOO820" s="304"/>
      <c r="BOP820" s="304"/>
      <c r="BOQ820" s="304"/>
      <c r="BOR820" s="304"/>
      <c r="BOS820" s="304"/>
      <c r="BOT820" s="304"/>
      <c r="BOU820" s="304"/>
      <c r="BOV820" s="304"/>
      <c r="BOW820" s="304"/>
      <c r="BOX820" s="304"/>
      <c r="BOY820" s="304"/>
      <c r="BOZ820" s="304"/>
      <c r="BPA820" s="304"/>
      <c r="BPB820" s="304"/>
      <c r="BPC820" s="304"/>
      <c r="BPD820" s="304"/>
      <c r="BPE820" s="304"/>
      <c r="BPF820" s="304"/>
      <c r="BPG820" s="304"/>
      <c r="BPH820" s="304"/>
      <c r="BPI820" s="304"/>
      <c r="BPJ820" s="304"/>
      <c r="BPK820" s="304"/>
      <c r="BPL820" s="304"/>
      <c r="BPM820" s="304"/>
      <c r="BPN820" s="304"/>
      <c r="BPO820" s="304"/>
      <c r="BPP820" s="304"/>
      <c r="BPQ820" s="304"/>
      <c r="BPR820" s="304"/>
      <c r="BPS820" s="304"/>
      <c r="BPT820" s="304"/>
      <c r="BPU820" s="304"/>
      <c r="BPV820" s="304"/>
      <c r="BPW820" s="304"/>
      <c r="BPX820" s="304"/>
      <c r="BPY820" s="304"/>
      <c r="BPZ820" s="304"/>
      <c r="BQA820" s="304"/>
      <c r="BQB820" s="304"/>
      <c r="BQC820" s="304"/>
      <c r="BQD820" s="304"/>
      <c r="BQE820" s="304"/>
      <c r="BQF820" s="304"/>
      <c r="BQG820" s="304"/>
      <c r="BQH820" s="304"/>
      <c r="BQI820" s="304"/>
      <c r="BQJ820" s="304"/>
      <c r="BQK820" s="304"/>
      <c r="BQL820" s="304"/>
      <c r="BQM820" s="304"/>
      <c r="BQN820" s="304"/>
      <c r="BQO820" s="304"/>
      <c r="BQP820" s="304"/>
      <c r="BQQ820" s="304"/>
      <c r="BQR820" s="304"/>
      <c r="BQS820" s="304"/>
      <c r="BQT820" s="304"/>
      <c r="BQU820" s="304"/>
      <c r="BQV820" s="304"/>
      <c r="BQW820" s="304"/>
      <c r="BQX820" s="304"/>
      <c r="BQY820" s="304"/>
      <c r="BQZ820" s="304"/>
      <c r="BRA820" s="304"/>
      <c r="BRB820" s="304"/>
      <c r="BRC820" s="304"/>
      <c r="BRD820" s="304"/>
      <c r="BRE820" s="304"/>
      <c r="BRF820" s="304"/>
      <c r="BRG820" s="304"/>
      <c r="BRH820" s="304"/>
      <c r="BRI820" s="304"/>
      <c r="BRJ820" s="304"/>
      <c r="BRK820" s="304"/>
      <c r="BRL820" s="304"/>
      <c r="BRM820" s="304"/>
      <c r="BRN820" s="304"/>
      <c r="BRO820" s="304"/>
      <c r="BRP820" s="304"/>
      <c r="BRQ820" s="304"/>
      <c r="BRR820" s="304"/>
      <c r="BRS820" s="304"/>
      <c r="BRT820" s="304"/>
      <c r="BRU820" s="304"/>
      <c r="BRV820" s="304"/>
      <c r="BRW820" s="304"/>
      <c r="BRX820" s="304"/>
      <c r="BRY820" s="304"/>
      <c r="BRZ820" s="304"/>
      <c r="BSA820" s="304"/>
      <c r="BSB820" s="304"/>
      <c r="BSC820" s="304"/>
      <c r="BSD820" s="304"/>
      <c r="BSE820" s="304"/>
      <c r="BSF820" s="304"/>
      <c r="BSG820" s="304"/>
      <c r="BSH820" s="304"/>
      <c r="BSI820" s="304"/>
      <c r="BSJ820" s="304"/>
      <c r="BSK820" s="304"/>
      <c r="BSL820" s="304"/>
      <c r="BSM820" s="304"/>
      <c r="BSN820" s="304"/>
      <c r="BSO820" s="304"/>
      <c r="BSP820" s="304"/>
      <c r="BSQ820" s="304"/>
      <c r="BSR820" s="304"/>
      <c r="BSS820" s="304"/>
      <c r="BST820" s="304"/>
      <c r="BSU820" s="304"/>
      <c r="BSV820" s="304"/>
      <c r="BSW820" s="304"/>
      <c r="BSX820" s="304"/>
      <c r="BSY820" s="304"/>
      <c r="BSZ820" s="304"/>
      <c r="BTA820" s="304"/>
      <c r="BTB820" s="304"/>
      <c r="BTC820" s="304"/>
      <c r="BTD820" s="304"/>
      <c r="BTE820" s="304"/>
      <c r="BTF820" s="304"/>
      <c r="BTG820" s="304"/>
      <c r="BTH820" s="304"/>
      <c r="BTI820" s="304"/>
      <c r="BTJ820" s="304"/>
      <c r="BTK820" s="304"/>
      <c r="BTL820" s="304"/>
      <c r="BTM820" s="304"/>
      <c r="BTN820" s="304"/>
      <c r="BTO820" s="304"/>
      <c r="BTP820" s="304"/>
      <c r="BTQ820" s="304"/>
      <c r="BTR820" s="304"/>
      <c r="BTS820" s="304"/>
      <c r="BTT820" s="304"/>
      <c r="BTU820" s="304"/>
      <c r="BTV820" s="304"/>
      <c r="BTW820" s="304"/>
      <c r="BTX820" s="304"/>
      <c r="BTY820" s="304"/>
      <c r="BTZ820" s="304"/>
      <c r="BUA820" s="304"/>
      <c r="BUB820" s="304"/>
      <c r="BUC820" s="304"/>
      <c r="BUD820" s="304"/>
      <c r="BUE820" s="304"/>
      <c r="BUF820" s="304"/>
      <c r="BUG820" s="304"/>
      <c r="BUH820" s="304"/>
      <c r="BUI820" s="304"/>
      <c r="BUJ820" s="304"/>
      <c r="BUK820" s="304"/>
      <c r="BUL820" s="304"/>
      <c r="BUM820" s="304"/>
      <c r="BUN820" s="304"/>
      <c r="BUO820" s="304"/>
      <c r="BUP820" s="304"/>
      <c r="BUQ820" s="304"/>
      <c r="BUR820" s="304"/>
      <c r="BUS820" s="304"/>
      <c r="BUT820" s="304"/>
      <c r="BUU820" s="304"/>
      <c r="BUV820" s="304"/>
      <c r="BUW820" s="304"/>
      <c r="BUX820" s="304"/>
      <c r="BUY820" s="304"/>
      <c r="BUZ820" s="304"/>
      <c r="BVA820" s="304"/>
      <c r="BVB820" s="304"/>
      <c r="BVC820" s="304"/>
      <c r="BVD820" s="304"/>
      <c r="BVE820" s="304"/>
      <c r="BVF820" s="304"/>
      <c r="BVG820" s="304"/>
      <c r="BVH820" s="304"/>
      <c r="BVI820" s="304"/>
      <c r="BVJ820" s="304"/>
      <c r="BVK820" s="304"/>
      <c r="BVL820" s="304"/>
      <c r="BVM820" s="304"/>
      <c r="BVN820" s="304"/>
      <c r="BVO820" s="304"/>
      <c r="BVP820" s="304"/>
      <c r="BVQ820" s="304"/>
      <c r="BVR820" s="304"/>
      <c r="BVS820" s="304"/>
      <c r="BVT820" s="304"/>
      <c r="BVU820" s="304"/>
      <c r="BVV820" s="304"/>
      <c r="BVW820" s="304"/>
      <c r="BVX820" s="304"/>
      <c r="BVY820" s="304"/>
      <c r="BVZ820" s="304"/>
      <c r="BWA820" s="304"/>
      <c r="BWB820" s="304"/>
      <c r="BWC820" s="304"/>
      <c r="BWD820" s="304"/>
      <c r="BWE820" s="304"/>
      <c r="BWF820" s="304"/>
      <c r="BWG820" s="304"/>
      <c r="BWH820" s="304"/>
      <c r="BWI820" s="304"/>
      <c r="BWJ820" s="304"/>
      <c r="BWK820" s="304"/>
      <c r="BWL820" s="304"/>
      <c r="BWM820" s="304"/>
      <c r="BWN820" s="304"/>
      <c r="BWO820" s="304"/>
      <c r="BWP820" s="304"/>
      <c r="BWQ820" s="304"/>
      <c r="BWR820" s="304"/>
      <c r="BWS820" s="304"/>
      <c r="BWT820" s="304"/>
      <c r="BWU820" s="304"/>
      <c r="BWV820" s="304"/>
      <c r="BWW820" s="304"/>
      <c r="BWX820" s="304"/>
      <c r="BWY820" s="304"/>
      <c r="BWZ820" s="304"/>
      <c r="BXA820" s="304"/>
      <c r="BXB820" s="304"/>
      <c r="BXC820" s="304"/>
      <c r="BXD820" s="304"/>
      <c r="BXE820" s="304"/>
      <c r="BXF820" s="304"/>
      <c r="BXG820" s="304"/>
      <c r="BXH820" s="304"/>
      <c r="BXI820" s="304"/>
      <c r="BXJ820" s="304"/>
      <c r="BXK820" s="304"/>
      <c r="BXL820" s="304"/>
      <c r="BXM820" s="304"/>
      <c r="BXN820" s="304"/>
      <c r="BXO820" s="304"/>
      <c r="BXP820" s="304"/>
      <c r="BXQ820" s="304"/>
      <c r="BXR820" s="304"/>
      <c r="BXS820" s="304"/>
      <c r="BXT820" s="304"/>
      <c r="BXU820" s="304"/>
      <c r="BXV820" s="304"/>
      <c r="BXW820" s="304"/>
      <c r="BXX820" s="304"/>
      <c r="BXY820" s="304"/>
      <c r="BXZ820" s="304"/>
      <c r="BYA820" s="304"/>
      <c r="BYB820" s="304"/>
      <c r="BYC820" s="304"/>
      <c r="BYD820" s="304"/>
      <c r="BYE820" s="304"/>
      <c r="BYF820" s="304"/>
      <c r="BYG820" s="304"/>
      <c r="BYH820" s="304"/>
      <c r="BYI820" s="304"/>
      <c r="BYJ820" s="304"/>
      <c r="BYK820" s="304"/>
      <c r="BYL820" s="304"/>
      <c r="BYM820" s="304"/>
      <c r="BYN820" s="304"/>
      <c r="BYO820" s="304"/>
      <c r="BYP820" s="304"/>
      <c r="BYQ820" s="304"/>
      <c r="BYR820" s="304"/>
      <c r="BYS820" s="304"/>
      <c r="BYT820" s="304"/>
      <c r="BYU820" s="304"/>
      <c r="BYV820" s="304"/>
      <c r="BYW820" s="304"/>
      <c r="BYX820" s="304"/>
      <c r="BYY820" s="304"/>
      <c r="BYZ820" s="304"/>
      <c r="BZA820" s="304"/>
      <c r="BZB820" s="304"/>
      <c r="BZC820" s="304"/>
      <c r="BZD820" s="304"/>
      <c r="BZE820" s="304"/>
      <c r="BZF820" s="304"/>
      <c r="BZG820" s="304"/>
      <c r="BZH820" s="304"/>
      <c r="BZI820" s="304"/>
      <c r="BZJ820" s="304"/>
      <c r="BZK820" s="304"/>
      <c r="BZL820" s="304"/>
      <c r="BZM820" s="304"/>
      <c r="BZN820" s="304"/>
      <c r="BZO820" s="304"/>
      <c r="BZP820" s="304"/>
      <c r="BZQ820" s="304"/>
      <c r="BZR820" s="304"/>
      <c r="BZS820" s="304"/>
      <c r="BZT820" s="304"/>
      <c r="BZU820" s="304"/>
      <c r="BZV820" s="304"/>
      <c r="BZW820" s="304"/>
      <c r="BZX820" s="304"/>
      <c r="BZY820" s="304"/>
      <c r="BZZ820" s="304"/>
      <c r="CAA820" s="304"/>
      <c r="CAB820" s="304"/>
      <c r="CAC820" s="304"/>
      <c r="CAD820" s="304"/>
      <c r="CAE820" s="304"/>
      <c r="CAF820" s="304"/>
      <c r="CAG820" s="304"/>
      <c r="CAH820" s="304"/>
      <c r="CAI820" s="304"/>
      <c r="CAJ820" s="304"/>
      <c r="CAK820" s="304"/>
      <c r="CAL820" s="304"/>
      <c r="CAM820" s="304"/>
      <c r="CAN820" s="304"/>
      <c r="CAO820" s="304"/>
      <c r="CAP820" s="304"/>
      <c r="CAQ820" s="304"/>
      <c r="CAR820" s="304"/>
      <c r="CAS820" s="304"/>
      <c r="CAT820" s="304"/>
      <c r="CAU820" s="304"/>
      <c r="CAV820" s="304"/>
      <c r="CAW820" s="304"/>
      <c r="CAX820" s="304"/>
      <c r="CAY820" s="304"/>
      <c r="CAZ820" s="304"/>
      <c r="CBA820" s="304"/>
      <c r="CBB820" s="304"/>
      <c r="CBC820" s="304"/>
      <c r="CBD820" s="304"/>
      <c r="CBE820" s="304"/>
      <c r="CBF820" s="304"/>
      <c r="CBG820" s="304"/>
      <c r="CBH820" s="304"/>
      <c r="CBI820" s="304"/>
      <c r="CBJ820" s="304"/>
      <c r="CBK820" s="304"/>
      <c r="CBL820" s="304"/>
      <c r="CBM820" s="304"/>
      <c r="CBN820" s="304"/>
      <c r="CBO820" s="304"/>
      <c r="CBP820" s="304"/>
      <c r="CBQ820" s="304"/>
      <c r="CBR820" s="304"/>
      <c r="CBS820" s="304"/>
      <c r="CBT820" s="304"/>
      <c r="CBU820" s="304"/>
      <c r="CBV820" s="304"/>
      <c r="CBW820" s="304"/>
      <c r="CBX820" s="304"/>
      <c r="CBY820" s="304"/>
      <c r="CBZ820" s="304"/>
      <c r="CCA820" s="304"/>
      <c r="CCB820" s="304"/>
      <c r="CCC820" s="304"/>
      <c r="CCD820" s="304"/>
      <c r="CCE820" s="304"/>
      <c r="CCF820" s="304"/>
      <c r="CCG820" s="304"/>
      <c r="CCH820" s="304"/>
      <c r="CCI820" s="304"/>
      <c r="CCJ820" s="304"/>
      <c r="CCK820" s="304"/>
      <c r="CCL820" s="304"/>
      <c r="CCM820" s="304"/>
      <c r="CCN820" s="304"/>
      <c r="CCO820" s="304"/>
      <c r="CCP820" s="304"/>
      <c r="CCQ820" s="304"/>
      <c r="CCR820" s="304"/>
      <c r="CCS820" s="304"/>
      <c r="CCT820" s="304"/>
      <c r="CCU820" s="304"/>
      <c r="CCV820" s="304"/>
      <c r="CCW820" s="304"/>
      <c r="CCX820" s="304"/>
      <c r="CCY820" s="304"/>
      <c r="CCZ820" s="304"/>
      <c r="CDA820" s="304"/>
      <c r="CDB820" s="304"/>
      <c r="CDC820" s="304"/>
      <c r="CDD820" s="304"/>
      <c r="CDE820" s="304"/>
      <c r="CDF820" s="304"/>
      <c r="CDG820" s="304"/>
      <c r="CDH820" s="304"/>
      <c r="CDI820" s="304"/>
      <c r="CDJ820" s="304"/>
      <c r="CDK820" s="304"/>
      <c r="CDL820" s="304"/>
      <c r="CDM820" s="304"/>
      <c r="CDN820" s="304"/>
      <c r="CDO820" s="304"/>
      <c r="CDP820" s="304"/>
      <c r="CDQ820" s="304"/>
      <c r="CDR820" s="304"/>
      <c r="CDS820" s="304"/>
      <c r="CDT820" s="304"/>
      <c r="CDU820" s="304"/>
      <c r="CDV820" s="304"/>
      <c r="CDW820" s="304"/>
      <c r="CDX820" s="304"/>
      <c r="CDY820" s="304"/>
      <c r="CDZ820" s="304"/>
      <c r="CEA820" s="304"/>
      <c r="CEB820" s="304"/>
      <c r="CEC820" s="304"/>
      <c r="CED820" s="304"/>
      <c r="CEE820" s="304"/>
      <c r="CEF820" s="304"/>
      <c r="CEG820" s="304"/>
      <c r="CEH820" s="304"/>
      <c r="CEI820" s="304"/>
      <c r="CEJ820" s="304"/>
      <c r="CEK820" s="304"/>
      <c r="CEL820" s="304"/>
      <c r="CEM820" s="304"/>
      <c r="CEN820" s="304"/>
      <c r="CEO820" s="304"/>
      <c r="CEP820" s="304"/>
      <c r="CEQ820" s="304"/>
      <c r="CER820" s="304"/>
      <c r="CES820" s="304"/>
      <c r="CET820" s="304"/>
      <c r="CEU820" s="304"/>
      <c r="CEV820" s="304"/>
      <c r="CEW820" s="304"/>
      <c r="CEX820" s="304"/>
      <c r="CEY820" s="304"/>
      <c r="CEZ820" s="304"/>
      <c r="CFA820" s="304"/>
      <c r="CFB820" s="304"/>
      <c r="CFC820" s="304"/>
      <c r="CFD820" s="304"/>
      <c r="CFE820" s="304"/>
      <c r="CFF820" s="304"/>
      <c r="CFG820" s="304"/>
      <c r="CFH820" s="304"/>
      <c r="CFI820" s="304"/>
      <c r="CFJ820" s="304"/>
      <c r="CFK820" s="304"/>
      <c r="CFL820" s="304"/>
      <c r="CFM820" s="304"/>
      <c r="CFN820" s="304"/>
      <c r="CFO820" s="304"/>
      <c r="CFP820" s="304"/>
      <c r="CFQ820" s="304"/>
      <c r="CFR820" s="304"/>
      <c r="CFS820" s="304"/>
      <c r="CFT820" s="304"/>
      <c r="CFU820" s="304"/>
      <c r="CFV820" s="304"/>
      <c r="CFW820" s="304"/>
      <c r="CFX820" s="304"/>
      <c r="CFY820" s="304"/>
      <c r="CFZ820" s="304"/>
      <c r="CGA820" s="304"/>
      <c r="CGB820" s="304"/>
      <c r="CGC820" s="304"/>
      <c r="CGD820" s="304"/>
      <c r="CGE820" s="304"/>
      <c r="CGF820" s="304"/>
      <c r="CGG820" s="304"/>
      <c r="CGH820" s="304"/>
      <c r="CGI820" s="304"/>
      <c r="CGJ820" s="304"/>
      <c r="CGK820" s="304"/>
      <c r="CGL820" s="304"/>
      <c r="CGM820" s="304"/>
      <c r="CGN820" s="304"/>
      <c r="CGO820" s="304"/>
      <c r="CGP820" s="304"/>
      <c r="CGQ820" s="304"/>
      <c r="CGR820" s="304"/>
      <c r="CGS820" s="304"/>
      <c r="CGT820" s="304"/>
      <c r="CGU820" s="304"/>
      <c r="CGV820" s="304"/>
      <c r="CGW820" s="304"/>
      <c r="CGX820" s="304"/>
      <c r="CGY820" s="304"/>
      <c r="CGZ820" s="304"/>
      <c r="CHA820" s="304"/>
      <c r="CHB820" s="304"/>
      <c r="CHC820" s="304"/>
      <c r="CHD820" s="304"/>
      <c r="CHE820" s="304"/>
      <c r="CHF820" s="304"/>
      <c r="CHG820" s="304"/>
      <c r="CHH820" s="304"/>
      <c r="CHI820" s="304"/>
      <c r="CHJ820" s="304"/>
      <c r="CHK820" s="304"/>
      <c r="CHL820" s="304"/>
      <c r="CHM820" s="304"/>
      <c r="CHN820" s="304"/>
      <c r="CHO820" s="304"/>
      <c r="CHP820" s="304"/>
      <c r="CHQ820" s="304"/>
      <c r="CHR820" s="304"/>
      <c r="CHS820" s="304"/>
      <c r="CHT820" s="304"/>
      <c r="CHU820" s="304"/>
      <c r="CHV820" s="304"/>
      <c r="CHW820" s="304"/>
      <c r="CHX820" s="304"/>
      <c r="CHY820" s="304"/>
      <c r="CHZ820" s="304"/>
      <c r="CIA820" s="304"/>
      <c r="CIB820" s="304"/>
      <c r="CIC820" s="304"/>
      <c r="CID820" s="304"/>
      <c r="CIE820" s="304"/>
      <c r="CIF820" s="304"/>
      <c r="CIG820" s="304"/>
      <c r="CIH820" s="304"/>
      <c r="CII820" s="304"/>
      <c r="CIJ820" s="304"/>
      <c r="CIK820" s="304"/>
      <c r="CIL820" s="304"/>
      <c r="CIM820" s="304"/>
      <c r="CIN820" s="304"/>
      <c r="CIO820" s="304"/>
      <c r="CIP820" s="304"/>
      <c r="CIQ820" s="304"/>
      <c r="CIR820" s="304"/>
      <c r="CIS820" s="304"/>
      <c r="CIT820" s="304"/>
      <c r="CIU820" s="304"/>
      <c r="CIV820" s="304"/>
      <c r="CIW820" s="304"/>
      <c r="CIX820" s="304"/>
      <c r="CIY820" s="304"/>
      <c r="CIZ820" s="304"/>
      <c r="CJA820" s="304"/>
      <c r="CJB820" s="304"/>
      <c r="CJC820" s="304"/>
      <c r="CJD820" s="304"/>
      <c r="CJE820" s="304"/>
      <c r="CJF820" s="304"/>
      <c r="CJG820" s="304"/>
      <c r="CJH820" s="304"/>
      <c r="CJI820" s="304"/>
      <c r="CJJ820" s="304"/>
      <c r="CJK820" s="304"/>
      <c r="CJL820" s="304"/>
      <c r="CJM820" s="304"/>
      <c r="CJN820" s="304"/>
      <c r="CJO820" s="304"/>
      <c r="CJP820" s="304"/>
      <c r="CJQ820" s="304"/>
      <c r="CJR820" s="304"/>
      <c r="CJS820" s="304"/>
      <c r="CJT820" s="304"/>
      <c r="CJU820" s="304"/>
      <c r="CJV820" s="304"/>
      <c r="CJW820" s="304"/>
      <c r="CJX820" s="304"/>
      <c r="CJY820" s="304"/>
      <c r="CJZ820" s="304"/>
      <c r="CKA820" s="304"/>
      <c r="CKB820" s="304"/>
      <c r="CKC820" s="304"/>
      <c r="CKD820" s="304"/>
      <c r="CKE820" s="304"/>
      <c r="CKF820" s="304"/>
      <c r="CKG820" s="304"/>
      <c r="CKH820" s="304"/>
      <c r="CKI820" s="304"/>
      <c r="CKJ820" s="304"/>
      <c r="CKK820" s="304"/>
      <c r="CKL820" s="304"/>
      <c r="CKM820" s="304"/>
      <c r="CKN820" s="304"/>
      <c r="CKO820" s="304"/>
      <c r="CKP820" s="304"/>
      <c r="CKQ820" s="304"/>
      <c r="CKR820" s="304"/>
      <c r="CKS820" s="304"/>
      <c r="CKT820" s="304"/>
      <c r="CKU820" s="304"/>
      <c r="CKV820" s="304"/>
      <c r="CKW820" s="304"/>
      <c r="CKX820" s="304"/>
      <c r="CKY820" s="304"/>
      <c r="CKZ820" s="304"/>
      <c r="CLA820" s="304"/>
      <c r="CLB820" s="304"/>
      <c r="CLC820" s="304"/>
      <c r="CLD820" s="304"/>
      <c r="CLE820" s="304"/>
      <c r="CLF820" s="304"/>
      <c r="CLG820" s="304"/>
      <c r="CLH820" s="304"/>
      <c r="CLI820" s="304"/>
      <c r="CLJ820" s="304"/>
      <c r="CLK820" s="304"/>
      <c r="CLL820" s="304"/>
      <c r="CLM820" s="304"/>
      <c r="CLN820" s="304"/>
      <c r="CLO820" s="304"/>
      <c r="CLP820" s="304"/>
      <c r="CLQ820" s="304"/>
      <c r="CLR820" s="304"/>
      <c r="CLS820" s="304"/>
      <c r="CLT820" s="304"/>
      <c r="CLU820" s="304"/>
      <c r="CLV820" s="304"/>
      <c r="CLW820" s="304"/>
      <c r="CLX820" s="304"/>
      <c r="CLY820" s="304"/>
      <c r="CLZ820" s="304"/>
      <c r="CMA820" s="304"/>
      <c r="CMB820" s="304"/>
      <c r="CMC820" s="304"/>
      <c r="CMD820" s="304"/>
      <c r="CME820" s="304"/>
      <c r="CMF820" s="304"/>
      <c r="CMG820" s="304"/>
      <c r="CMH820" s="304"/>
      <c r="CMI820" s="304"/>
      <c r="CMJ820" s="304"/>
      <c r="CMK820" s="304"/>
      <c r="CML820" s="304"/>
      <c r="CMM820" s="304"/>
      <c r="CMN820" s="304"/>
      <c r="CMO820" s="304"/>
      <c r="CMP820" s="304"/>
      <c r="CMQ820" s="304"/>
      <c r="CMR820" s="304"/>
      <c r="CMS820" s="304"/>
      <c r="CMT820" s="304"/>
      <c r="CMU820" s="304"/>
      <c r="CMV820" s="304"/>
      <c r="CMW820" s="304"/>
      <c r="CMX820" s="304"/>
      <c r="CMY820" s="304"/>
      <c r="CMZ820" s="304"/>
      <c r="CNA820" s="304"/>
      <c r="CNB820" s="304"/>
      <c r="CNC820" s="304"/>
      <c r="CND820" s="304"/>
      <c r="CNE820" s="304"/>
      <c r="CNF820" s="304"/>
      <c r="CNG820" s="304"/>
      <c r="CNH820" s="304"/>
      <c r="CNI820" s="304"/>
      <c r="CNJ820" s="304"/>
      <c r="CNK820" s="304"/>
      <c r="CNL820" s="304"/>
      <c r="CNM820" s="304"/>
      <c r="CNN820" s="304"/>
      <c r="CNO820" s="304"/>
      <c r="CNP820" s="304"/>
      <c r="CNQ820" s="304"/>
      <c r="CNR820" s="304"/>
      <c r="CNS820" s="304"/>
      <c r="CNT820" s="304"/>
      <c r="CNU820" s="304"/>
      <c r="CNV820" s="304"/>
      <c r="CNW820" s="304"/>
      <c r="CNX820" s="304"/>
      <c r="CNY820" s="304"/>
      <c r="CNZ820" s="304"/>
      <c r="COA820" s="304"/>
      <c r="COB820" s="304"/>
      <c r="COC820" s="304"/>
      <c r="COD820" s="304"/>
      <c r="COE820" s="304"/>
      <c r="COF820" s="304"/>
      <c r="COG820" s="304"/>
      <c r="COH820" s="304"/>
      <c r="COI820" s="304"/>
      <c r="COJ820" s="304"/>
      <c r="COK820" s="304"/>
      <c r="COL820" s="304"/>
      <c r="COM820" s="304"/>
      <c r="CON820" s="304"/>
      <c r="COO820" s="304"/>
      <c r="COP820" s="304"/>
      <c r="COQ820" s="304"/>
      <c r="COR820" s="304"/>
      <c r="COS820" s="304"/>
      <c r="COT820" s="304"/>
      <c r="COU820" s="304"/>
      <c r="COV820" s="304"/>
      <c r="COW820" s="304"/>
      <c r="COX820" s="304"/>
      <c r="COY820" s="304"/>
      <c r="COZ820" s="304"/>
      <c r="CPA820" s="304"/>
      <c r="CPB820" s="304"/>
      <c r="CPC820" s="304"/>
      <c r="CPD820" s="304"/>
      <c r="CPE820" s="304"/>
      <c r="CPF820" s="304"/>
      <c r="CPG820" s="304"/>
      <c r="CPH820" s="304"/>
      <c r="CPI820" s="304"/>
      <c r="CPJ820" s="304"/>
      <c r="CPK820" s="304"/>
      <c r="CPL820" s="304"/>
      <c r="CPM820" s="304"/>
      <c r="CPN820" s="304"/>
      <c r="CPO820" s="304"/>
      <c r="CPP820" s="304"/>
      <c r="CPQ820" s="304"/>
      <c r="CPR820" s="304"/>
      <c r="CPS820" s="304"/>
      <c r="CPT820" s="304"/>
      <c r="CPU820" s="304"/>
      <c r="CPV820" s="304"/>
      <c r="CPW820" s="304"/>
      <c r="CPX820" s="304"/>
      <c r="CPY820" s="304"/>
      <c r="CPZ820" s="304"/>
      <c r="CQA820" s="304"/>
      <c r="CQB820" s="304"/>
      <c r="CQC820" s="304"/>
      <c r="CQD820" s="304"/>
      <c r="CQE820" s="304"/>
      <c r="CQF820" s="304"/>
      <c r="CQG820" s="304"/>
      <c r="CQH820" s="304"/>
      <c r="CQI820" s="304"/>
      <c r="CQJ820" s="304"/>
      <c r="CQK820" s="304"/>
      <c r="CQL820" s="304"/>
      <c r="CQM820" s="304"/>
      <c r="CQN820" s="304"/>
      <c r="CQO820" s="304"/>
      <c r="CQP820" s="304"/>
      <c r="CQQ820" s="304"/>
      <c r="CQR820" s="304"/>
      <c r="CQS820" s="304"/>
      <c r="CQT820" s="304"/>
      <c r="CQU820" s="304"/>
      <c r="CQV820" s="304"/>
      <c r="CQW820" s="304"/>
      <c r="CQX820" s="304"/>
      <c r="CQY820" s="304"/>
      <c r="CQZ820" s="304"/>
      <c r="CRA820" s="304"/>
      <c r="CRB820" s="304"/>
      <c r="CRC820" s="304"/>
      <c r="CRD820" s="304"/>
      <c r="CRE820" s="304"/>
      <c r="CRF820" s="304"/>
      <c r="CRG820" s="304"/>
      <c r="CRH820" s="304"/>
      <c r="CRI820" s="304"/>
      <c r="CRJ820" s="304"/>
      <c r="CRK820" s="304"/>
      <c r="CRL820" s="304"/>
      <c r="CRM820" s="304"/>
      <c r="CRN820" s="304"/>
      <c r="CRO820" s="304"/>
      <c r="CRP820" s="304"/>
      <c r="CRQ820" s="304"/>
      <c r="CRR820" s="304"/>
      <c r="CRS820" s="304"/>
      <c r="CRT820" s="304"/>
      <c r="CRU820" s="304"/>
      <c r="CRV820" s="304"/>
      <c r="CRW820" s="304"/>
      <c r="CRX820" s="304"/>
      <c r="CRY820" s="304"/>
      <c r="CRZ820" s="304"/>
      <c r="CSA820" s="304"/>
      <c r="CSB820" s="304"/>
      <c r="CSC820" s="304"/>
      <c r="CSD820" s="304"/>
      <c r="CSE820" s="304"/>
      <c r="CSF820" s="304"/>
      <c r="CSG820" s="304"/>
      <c r="CSH820" s="304"/>
      <c r="CSI820" s="304"/>
      <c r="CSJ820" s="304"/>
      <c r="CSK820" s="304"/>
      <c r="CSL820" s="304"/>
      <c r="CSM820" s="304"/>
      <c r="CSN820" s="304"/>
      <c r="CSO820" s="304"/>
      <c r="CSP820" s="304"/>
      <c r="CSQ820" s="304"/>
      <c r="CSR820" s="304"/>
      <c r="CSS820" s="304"/>
      <c r="CST820" s="304"/>
      <c r="CSU820" s="304"/>
      <c r="CSV820" s="304"/>
      <c r="CSW820" s="304"/>
      <c r="CSX820" s="304"/>
      <c r="CSY820" s="304"/>
      <c r="CSZ820" s="304"/>
      <c r="CTA820" s="304"/>
      <c r="CTB820" s="304"/>
      <c r="CTC820" s="304"/>
      <c r="CTD820" s="304"/>
      <c r="CTE820" s="304"/>
      <c r="CTF820" s="304"/>
      <c r="CTG820" s="304"/>
      <c r="CTH820" s="304"/>
      <c r="CTI820" s="304"/>
      <c r="CTJ820" s="304"/>
      <c r="CTK820" s="304"/>
      <c r="CTL820" s="304"/>
      <c r="CTM820" s="304"/>
      <c r="CTN820" s="304"/>
      <c r="CTO820" s="304"/>
      <c r="CTP820" s="304"/>
      <c r="CTQ820" s="304"/>
      <c r="CTR820" s="304"/>
      <c r="CTS820" s="304"/>
      <c r="CTT820" s="304"/>
      <c r="CTU820" s="304"/>
      <c r="CTV820" s="304"/>
      <c r="CTW820" s="304"/>
      <c r="CTX820" s="304"/>
      <c r="CTY820" s="304"/>
      <c r="CTZ820" s="304"/>
      <c r="CUA820" s="304"/>
      <c r="CUB820" s="304"/>
      <c r="CUC820" s="304"/>
      <c r="CUD820" s="304"/>
      <c r="CUE820" s="304"/>
      <c r="CUF820" s="304"/>
      <c r="CUG820" s="304"/>
      <c r="CUH820" s="304"/>
      <c r="CUI820" s="304"/>
      <c r="CUJ820" s="304"/>
      <c r="CUK820" s="304"/>
      <c r="CUL820" s="304"/>
      <c r="CUM820" s="304"/>
      <c r="CUN820" s="304"/>
      <c r="CUO820" s="304"/>
      <c r="CUP820" s="304"/>
      <c r="CUQ820" s="304"/>
      <c r="CUR820" s="304"/>
      <c r="CUS820" s="304"/>
      <c r="CUT820" s="304"/>
      <c r="CUU820" s="304"/>
      <c r="CUV820" s="304"/>
      <c r="CUW820" s="304"/>
      <c r="CUX820" s="304"/>
      <c r="CUY820" s="304"/>
      <c r="CUZ820" s="304"/>
      <c r="CVA820" s="304"/>
      <c r="CVB820" s="304"/>
      <c r="CVC820" s="304"/>
      <c r="CVD820" s="304"/>
      <c r="CVE820" s="304"/>
      <c r="CVF820" s="304"/>
      <c r="CVG820" s="304"/>
      <c r="CVH820" s="304"/>
      <c r="CVI820" s="304"/>
      <c r="CVJ820" s="304"/>
      <c r="CVK820" s="304"/>
      <c r="CVL820" s="304"/>
      <c r="CVM820" s="304"/>
      <c r="CVN820" s="304"/>
      <c r="CVO820" s="304"/>
      <c r="CVP820" s="304"/>
      <c r="CVQ820" s="304"/>
      <c r="CVR820" s="304"/>
      <c r="CVS820" s="304"/>
      <c r="CVT820" s="304"/>
      <c r="CVU820" s="304"/>
      <c r="CVV820" s="304"/>
      <c r="CVW820" s="304"/>
      <c r="CVX820" s="304"/>
      <c r="CVY820" s="304"/>
      <c r="CVZ820" s="304"/>
      <c r="CWA820" s="304"/>
      <c r="CWB820" s="304"/>
      <c r="CWC820" s="304"/>
      <c r="CWD820" s="304"/>
      <c r="CWE820" s="304"/>
      <c r="CWF820" s="304"/>
      <c r="CWG820" s="304"/>
      <c r="CWH820" s="304"/>
      <c r="CWI820" s="304"/>
      <c r="CWJ820" s="304"/>
      <c r="CWK820" s="304"/>
      <c r="CWL820" s="304"/>
      <c r="CWM820" s="304"/>
      <c r="CWN820" s="304"/>
      <c r="CWO820" s="304"/>
      <c r="CWP820" s="304"/>
      <c r="CWQ820" s="304"/>
      <c r="CWR820" s="304"/>
      <c r="CWS820" s="304"/>
      <c r="CWT820" s="304"/>
      <c r="CWU820" s="304"/>
      <c r="CWV820" s="304"/>
      <c r="CWW820" s="304"/>
      <c r="CWX820" s="304"/>
      <c r="CWY820" s="304"/>
      <c r="CWZ820" s="304"/>
      <c r="CXA820" s="304"/>
      <c r="CXB820" s="304"/>
      <c r="CXC820" s="304"/>
      <c r="CXD820" s="304"/>
      <c r="CXE820" s="304"/>
      <c r="CXF820" s="304"/>
      <c r="CXG820" s="304"/>
      <c r="CXH820" s="304"/>
      <c r="CXI820" s="304"/>
      <c r="CXJ820" s="304"/>
      <c r="CXK820" s="304"/>
      <c r="CXL820" s="304"/>
      <c r="CXM820" s="304"/>
      <c r="CXN820" s="304"/>
      <c r="CXO820" s="304"/>
      <c r="CXP820" s="304"/>
      <c r="CXQ820" s="304"/>
      <c r="CXR820" s="304"/>
      <c r="CXS820" s="304"/>
      <c r="CXT820" s="304"/>
      <c r="CXU820" s="304"/>
      <c r="CXV820" s="304"/>
      <c r="CXW820" s="304"/>
      <c r="CXX820" s="304"/>
      <c r="CXY820" s="304"/>
      <c r="CXZ820" s="304"/>
      <c r="CYA820" s="304"/>
      <c r="CYB820" s="304"/>
      <c r="CYC820" s="304"/>
      <c r="CYD820" s="304"/>
      <c r="CYE820" s="304"/>
      <c r="CYF820" s="304"/>
      <c r="CYG820" s="304"/>
      <c r="CYH820" s="304"/>
      <c r="CYI820" s="304"/>
      <c r="CYJ820" s="304"/>
      <c r="CYK820" s="304"/>
      <c r="CYL820" s="304"/>
      <c r="CYM820" s="304"/>
      <c r="CYN820" s="304"/>
      <c r="CYO820" s="304"/>
      <c r="CYP820" s="304"/>
      <c r="CYQ820" s="304"/>
      <c r="CYR820" s="304"/>
      <c r="CYS820" s="304"/>
      <c r="CYT820" s="304"/>
      <c r="CYU820" s="304"/>
      <c r="CYV820" s="304"/>
      <c r="CYW820" s="304"/>
      <c r="CYX820" s="304"/>
      <c r="CYY820" s="304"/>
      <c r="CYZ820" s="304"/>
      <c r="CZA820" s="304"/>
      <c r="CZB820" s="304"/>
      <c r="CZC820" s="304"/>
      <c r="CZD820" s="304"/>
      <c r="CZE820" s="304"/>
      <c r="CZF820" s="304"/>
      <c r="CZG820" s="304"/>
      <c r="CZH820" s="304"/>
      <c r="CZI820" s="304"/>
      <c r="CZJ820" s="304"/>
      <c r="CZK820" s="304"/>
      <c r="CZL820" s="304"/>
      <c r="CZM820" s="304"/>
      <c r="CZN820" s="304"/>
      <c r="CZO820" s="304"/>
      <c r="CZP820" s="304"/>
      <c r="CZQ820" s="304"/>
      <c r="CZR820" s="304"/>
      <c r="CZS820" s="304"/>
      <c r="CZT820" s="304"/>
      <c r="CZU820" s="304"/>
      <c r="CZV820" s="304"/>
      <c r="CZW820" s="304"/>
      <c r="CZX820" s="304"/>
      <c r="CZY820" s="304"/>
      <c r="CZZ820" s="304"/>
      <c r="DAA820" s="304"/>
      <c r="DAB820" s="304"/>
      <c r="DAC820" s="304"/>
      <c r="DAD820" s="304"/>
      <c r="DAE820" s="304"/>
      <c r="DAF820" s="304"/>
      <c r="DAG820" s="304"/>
      <c r="DAH820" s="304"/>
      <c r="DAI820" s="304"/>
      <c r="DAJ820" s="304"/>
      <c r="DAK820" s="304"/>
      <c r="DAL820" s="304"/>
      <c r="DAM820" s="304"/>
      <c r="DAN820" s="304"/>
      <c r="DAO820" s="304"/>
      <c r="DAP820" s="304"/>
      <c r="DAQ820" s="304"/>
      <c r="DAR820" s="304"/>
      <c r="DAS820" s="304"/>
      <c r="DAT820" s="304"/>
      <c r="DAU820" s="304"/>
      <c r="DAV820" s="304"/>
      <c r="DAW820" s="304"/>
      <c r="DAX820" s="304"/>
      <c r="DAY820" s="304"/>
      <c r="DAZ820" s="304"/>
      <c r="DBA820" s="304"/>
      <c r="DBB820" s="304"/>
      <c r="DBC820" s="304"/>
      <c r="DBD820" s="304"/>
      <c r="DBE820" s="304"/>
      <c r="DBF820" s="304"/>
      <c r="DBG820" s="304"/>
      <c r="DBH820" s="304"/>
      <c r="DBI820" s="304"/>
      <c r="DBJ820" s="304"/>
      <c r="DBK820" s="304"/>
      <c r="DBL820" s="304"/>
      <c r="DBM820" s="304"/>
      <c r="DBN820" s="304"/>
      <c r="DBO820" s="304"/>
      <c r="DBP820" s="304"/>
      <c r="DBQ820" s="304"/>
      <c r="DBR820" s="304"/>
      <c r="DBS820" s="304"/>
      <c r="DBT820" s="304"/>
      <c r="DBU820" s="304"/>
      <c r="DBV820" s="304"/>
      <c r="DBW820" s="304"/>
      <c r="DBX820" s="304"/>
      <c r="DBY820" s="304"/>
      <c r="DBZ820" s="304"/>
      <c r="DCA820" s="304"/>
      <c r="DCB820" s="304"/>
      <c r="DCC820" s="304"/>
      <c r="DCD820" s="304"/>
      <c r="DCE820" s="304"/>
      <c r="DCF820" s="304"/>
      <c r="DCG820" s="304"/>
      <c r="DCH820" s="304"/>
      <c r="DCI820" s="304"/>
      <c r="DCJ820" s="304"/>
      <c r="DCK820" s="304"/>
      <c r="DCL820" s="304"/>
      <c r="DCM820" s="304"/>
      <c r="DCN820" s="304"/>
      <c r="DCO820" s="304"/>
      <c r="DCP820" s="304"/>
      <c r="DCQ820" s="304"/>
      <c r="DCR820" s="304"/>
      <c r="DCS820" s="304"/>
      <c r="DCT820" s="304"/>
      <c r="DCU820" s="304"/>
      <c r="DCV820" s="304"/>
      <c r="DCW820" s="304"/>
      <c r="DCX820" s="304"/>
      <c r="DCY820" s="304"/>
      <c r="DCZ820" s="304"/>
      <c r="DDA820" s="304"/>
      <c r="DDB820" s="304"/>
      <c r="DDC820" s="304"/>
      <c r="DDD820" s="304"/>
      <c r="DDE820" s="304"/>
      <c r="DDF820" s="304"/>
      <c r="DDG820" s="304"/>
      <c r="DDH820" s="304"/>
      <c r="DDI820" s="304"/>
      <c r="DDJ820" s="304"/>
      <c r="DDK820" s="304"/>
      <c r="DDL820" s="304"/>
      <c r="DDM820" s="304"/>
      <c r="DDN820" s="304"/>
      <c r="DDO820" s="304"/>
      <c r="DDP820" s="304"/>
      <c r="DDQ820" s="304"/>
      <c r="DDR820" s="304"/>
      <c r="DDS820" s="304"/>
      <c r="DDT820" s="304"/>
      <c r="DDU820" s="304"/>
      <c r="DDV820" s="304"/>
      <c r="DDW820" s="304"/>
      <c r="DDX820" s="304"/>
      <c r="DDY820" s="304"/>
      <c r="DDZ820" s="304"/>
      <c r="DEA820" s="304"/>
      <c r="DEB820" s="304"/>
      <c r="DEC820" s="304"/>
      <c r="DED820" s="304"/>
      <c r="DEE820" s="304"/>
      <c r="DEF820" s="304"/>
      <c r="DEG820" s="304"/>
      <c r="DEH820" s="304"/>
      <c r="DEI820" s="304"/>
      <c r="DEJ820" s="304"/>
      <c r="DEK820" s="304"/>
      <c r="DEL820" s="304"/>
      <c r="DEM820" s="304"/>
      <c r="DEN820" s="304"/>
      <c r="DEO820" s="304"/>
      <c r="DEP820" s="304"/>
      <c r="DEQ820" s="304"/>
      <c r="DER820" s="304"/>
      <c r="DES820" s="304"/>
      <c r="DET820" s="304"/>
      <c r="DEU820" s="304"/>
      <c r="DEV820" s="304"/>
      <c r="DEW820" s="304"/>
      <c r="DEX820" s="304"/>
      <c r="DEY820" s="304"/>
      <c r="DEZ820" s="304"/>
      <c r="DFA820" s="304"/>
      <c r="DFB820" s="304"/>
      <c r="DFC820" s="304"/>
      <c r="DFD820" s="304"/>
      <c r="DFE820" s="304"/>
      <c r="DFF820" s="304"/>
      <c r="DFG820" s="304"/>
      <c r="DFH820" s="304"/>
      <c r="DFI820" s="304"/>
      <c r="DFJ820" s="304"/>
      <c r="DFK820" s="304"/>
      <c r="DFL820" s="304"/>
      <c r="DFM820" s="304"/>
      <c r="DFN820" s="304"/>
      <c r="DFO820" s="304"/>
      <c r="DFP820" s="304"/>
      <c r="DFQ820" s="304"/>
      <c r="DFR820" s="304"/>
      <c r="DFS820" s="304"/>
      <c r="DFT820" s="304"/>
      <c r="DFU820" s="304"/>
      <c r="DFV820" s="304"/>
      <c r="DFW820" s="304"/>
      <c r="DFX820" s="304"/>
      <c r="DFY820" s="304"/>
      <c r="DFZ820" s="304"/>
      <c r="DGA820" s="304"/>
      <c r="DGB820" s="304"/>
      <c r="DGC820" s="304"/>
      <c r="DGD820" s="304"/>
      <c r="DGE820" s="304"/>
      <c r="DGF820" s="304"/>
      <c r="DGG820" s="304"/>
      <c r="DGH820" s="304"/>
      <c r="DGI820" s="304"/>
      <c r="DGJ820" s="304"/>
      <c r="DGK820" s="304"/>
      <c r="DGL820" s="304"/>
      <c r="DGM820" s="304"/>
      <c r="DGN820" s="304"/>
      <c r="DGO820" s="304"/>
      <c r="DGP820" s="304"/>
      <c r="DGQ820" s="304"/>
      <c r="DGR820" s="304"/>
      <c r="DGS820" s="304"/>
      <c r="DGT820" s="304"/>
      <c r="DGU820" s="304"/>
      <c r="DGV820" s="304"/>
      <c r="DGW820" s="304"/>
      <c r="DGX820" s="304"/>
      <c r="DGY820" s="304"/>
      <c r="DGZ820" s="304"/>
      <c r="DHA820" s="304"/>
      <c r="DHB820" s="304"/>
      <c r="DHC820" s="304"/>
      <c r="DHD820" s="304"/>
      <c r="DHE820" s="304"/>
      <c r="DHF820" s="304"/>
      <c r="DHG820" s="304"/>
      <c r="DHH820" s="304"/>
      <c r="DHI820" s="304"/>
      <c r="DHJ820" s="304"/>
      <c r="DHK820" s="304"/>
      <c r="DHL820" s="304"/>
      <c r="DHM820" s="304"/>
      <c r="DHN820" s="304"/>
      <c r="DHO820" s="304"/>
      <c r="DHP820" s="304"/>
      <c r="DHQ820" s="304"/>
      <c r="DHR820" s="304"/>
      <c r="DHS820" s="304"/>
      <c r="DHT820" s="304"/>
      <c r="DHU820" s="304"/>
      <c r="DHV820" s="304"/>
      <c r="DHW820" s="304"/>
      <c r="DHX820" s="304"/>
      <c r="DHY820" s="304"/>
      <c r="DHZ820" s="304"/>
      <c r="DIA820" s="304"/>
      <c r="DIB820" s="304"/>
      <c r="DIC820" s="304"/>
      <c r="DID820" s="304"/>
      <c r="DIE820" s="304"/>
      <c r="DIF820" s="304"/>
      <c r="DIG820" s="304"/>
      <c r="DIH820" s="304"/>
      <c r="DII820" s="304"/>
      <c r="DIJ820" s="304"/>
      <c r="DIK820" s="304"/>
      <c r="DIL820" s="304"/>
      <c r="DIM820" s="304"/>
      <c r="DIN820" s="304"/>
      <c r="DIO820" s="304"/>
      <c r="DIP820" s="304"/>
      <c r="DIQ820" s="304"/>
      <c r="DIR820" s="304"/>
      <c r="DIS820" s="304"/>
      <c r="DIT820" s="304"/>
      <c r="DIU820" s="304"/>
      <c r="DIV820" s="304"/>
      <c r="DIW820" s="304"/>
      <c r="DIX820" s="304"/>
      <c r="DIY820" s="304"/>
      <c r="DIZ820" s="304"/>
      <c r="DJA820" s="304"/>
      <c r="DJB820" s="304"/>
      <c r="DJC820" s="304"/>
      <c r="DJD820" s="304"/>
      <c r="DJE820" s="304"/>
      <c r="DJF820" s="304"/>
      <c r="DJG820" s="304"/>
      <c r="DJH820" s="304"/>
      <c r="DJI820" s="304"/>
      <c r="DJJ820" s="304"/>
      <c r="DJK820" s="304"/>
      <c r="DJL820" s="304"/>
      <c r="DJM820" s="304"/>
      <c r="DJN820" s="304"/>
      <c r="DJO820" s="304"/>
      <c r="DJP820" s="304"/>
      <c r="DJQ820" s="304"/>
      <c r="DJR820" s="304"/>
      <c r="DJS820" s="304"/>
      <c r="DJT820" s="304"/>
      <c r="DJU820" s="304"/>
      <c r="DJV820" s="304"/>
      <c r="DJW820" s="304"/>
      <c r="DJX820" s="304"/>
      <c r="DJY820" s="304"/>
      <c r="DJZ820" s="304"/>
      <c r="DKA820" s="304"/>
      <c r="DKB820" s="304"/>
      <c r="DKC820" s="304"/>
      <c r="DKD820" s="304"/>
      <c r="DKE820" s="304"/>
      <c r="DKF820" s="304"/>
      <c r="DKG820" s="304"/>
      <c r="DKH820" s="304"/>
      <c r="DKI820" s="304"/>
      <c r="DKJ820" s="304"/>
      <c r="DKK820" s="304"/>
      <c r="DKL820" s="304"/>
      <c r="DKM820" s="304"/>
      <c r="DKN820" s="304"/>
      <c r="DKO820" s="304"/>
      <c r="DKP820" s="304"/>
      <c r="DKQ820" s="304"/>
      <c r="DKR820" s="304"/>
      <c r="DKS820" s="304"/>
      <c r="DKT820" s="304"/>
      <c r="DKU820" s="304"/>
      <c r="DKV820" s="304"/>
      <c r="DKW820" s="304"/>
      <c r="DKX820" s="304"/>
      <c r="DKY820" s="304"/>
      <c r="DKZ820" s="304"/>
      <c r="DLA820" s="304"/>
      <c r="DLB820" s="304"/>
      <c r="DLC820" s="304"/>
      <c r="DLD820" s="304"/>
      <c r="DLE820" s="304"/>
      <c r="DLF820" s="304"/>
      <c r="DLG820" s="304"/>
      <c r="DLH820" s="304"/>
      <c r="DLI820" s="304"/>
      <c r="DLJ820" s="304"/>
      <c r="DLK820" s="304"/>
      <c r="DLL820" s="304"/>
      <c r="DLM820" s="304"/>
      <c r="DLN820" s="304"/>
      <c r="DLO820" s="304"/>
      <c r="DLP820" s="304"/>
      <c r="DLQ820" s="304"/>
      <c r="DLR820" s="304"/>
      <c r="DLS820" s="304"/>
      <c r="DLT820" s="304"/>
      <c r="DLU820" s="304"/>
      <c r="DLV820" s="304"/>
      <c r="DLW820" s="304"/>
      <c r="DLX820" s="304"/>
      <c r="DLY820" s="304"/>
      <c r="DLZ820" s="304"/>
      <c r="DMA820" s="304"/>
      <c r="DMB820" s="304"/>
      <c r="DMC820" s="304"/>
      <c r="DMD820" s="304"/>
      <c r="DME820" s="304"/>
      <c r="DMF820" s="304"/>
      <c r="DMG820" s="304"/>
      <c r="DMH820" s="304"/>
      <c r="DMI820" s="304"/>
      <c r="DMJ820" s="304"/>
      <c r="DMK820" s="304"/>
      <c r="DML820" s="304"/>
      <c r="DMM820" s="304"/>
      <c r="DMN820" s="304"/>
      <c r="DMO820" s="304"/>
      <c r="DMP820" s="304"/>
      <c r="DMQ820" s="304"/>
      <c r="DMR820" s="304"/>
      <c r="DMS820" s="304"/>
      <c r="DMT820" s="304"/>
      <c r="DMU820" s="304"/>
      <c r="DMV820" s="304"/>
      <c r="DMW820" s="304"/>
      <c r="DMX820" s="304"/>
      <c r="DMY820" s="304"/>
      <c r="DMZ820" s="304"/>
      <c r="DNA820" s="304"/>
      <c r="DNB820" s="304"/>
      <c r="DNC820" s="304"/>
      <c r="DND820" s="304"/>
      <c r="DNE820" s="304"/>
      <c r="DNF820" s="304"/>
      <c r="DNG820" s="304"/>
      <c r="DNH820" s="304"/>
      <c r="DNI820" s="304"/>
      <c r="DNJ820" s="304"/>
      <c r="DNK820" s="304"/>
      <c r="DNL820" s="304"/>
      <c r="DNM820" s="304"/>
      <c r="DNN820" s="304"/>
      <c r="DNO820" s="304"/>
      <c r="DNP820" s="304"/>
      <c r="DNQ820" s="304"/>
      <c r="DNR820" s="304"/>
      <c r="DNS820" s="304"/>
      <c r="DNT820" s="304"/>
      <c r="DNU820" s="304"/>
      <c r="DNV820" s="304"/>
      <c r="DNW820" s="304"/>
      <c r="DNX820" s="304"/>
      <c r="DNY820" s="304"/>
      <c r="DNZ820" s="304"/>
      <c r="DOA820" s="304"/>
      <c r="DOB820" s="304"/>
      <c r="DOC820" s="304"/>
      <c r="DOD820" s="304"/>
      <c r="DOE820" s="304"/>
      <c r="DOF820" s="304"/>
      <c r="DOG820" s="304"/>
      <c r="DOH820" s="304"/>
      <c r="DOI820" s="304"/>
      <c r="DOJ820" s="304"/>
      <c r="DOK820" s="304"/>
      <c r="DOL820" s="304"/>
      <c r="DOM820" s="304"/>
      <c r="DON820" s="304"/>
      <c r="DOO820" s="304"/>
      <c r="DOP820" s="304"/>
      <c r="DOQ820" s="304"/>
      <c r="DOR820" s="304"/>
      <c r="DOS820" s="304"/>
      <c r="DOT820" s="304"/>
      <c r="DOU820" s="304"/>
      <c r="DOV820" s="304"/>
      <c r="DOW820" s="304"/>
      <c r="DOX820" s="304"/>
      <c r="DOY820" s="304"/>
      <c r="DOZ820" s="304"/>
      <c r="DPA820" s="304"/>
      <c r="DPB820" s="304"/>
      <c r="DPC820" s="304"/>
      <c r="DPD820" s="304"/>
      <c r="DPE820" s="304"/>
      <c r="DPF820" s="304"/>
      <c r="DPG820" s="304"/>
      <c r="DPH820" s="304"/>
      <c r="DPI820" s="304"/>
      <c r="DPJ820" s="304"/>
      <c r="DPK820" s="304"/>
      <c r="DPL820" s="304"/>
      <c r="DPM820" s="304"/>
      <c r="DPN820" s="304"/>
      <c r="DPO820" s="304"/>
      <c r="DPP820" s="304"/>
      <c r="DPQ820" s="304"/>
      <c r="DPR820" s="304"/>
      <c r="DPS820" s="304"/>
      <c r="DPT820" s="304"/>
      <c r="DPU820" s="304"/>
      <c r="DPV820" s="304"/>
      <c r="DPW820" s="304"/>
      <c r="DPX820" s="304"/>
      <c r="DPY820" s="304"/>
      <c r="DPZ820" s="304"/>
      <c r="DQA820" s="304"/>
      <c r="DQB820" s="304"/>
      <c r="DQC820" s="304"/>
      <c r="DQD820" s="304"/>
      <c r="DQE820" s="304"/>
      <c r="DQF820" s="304"/>
      <c r="DQG820" s="304"/>
      <c r="DQH820" s="304"/>
      <c r="DQI820" s="304"/>
      <c r="DQJ820" s="304"/>
      <c r="DQK820" s="304"/>
      <c r="DQL820" s="304"/>
      <c r="DQM820" s="304"/>
      <c r="DQN820" s="304"/>
      <c r="DQO820" s="304"/>
      <c r="DQP820" s="304"/>
      <c r="DQQ820" s="304"/>
      <c r="DQR820" s="304"/>
      <c r="DQS820" s="304"/>
      <c r="DQT820" s="304"/>
      <c r="DQU820" s="304"/>
      <c r="DQV820" s="304"/>
      <c r="DQW820" s="304"/>
      <c r="DQX820" s="304"/>
      <c r="DQY820" s="304"/>
      <c r="DQZ820" s="304"/>
      <c r="DRA820" s="304"/>
      <c r="DRB820" s="304"/>
      <c r="DRC820" s="304"/>
      <c r="DRD820" s="304"/>
      <c r="DRE820" s="304"/>
      <c r="DRF820" s="304"/>
      <c r="DRG820" s="304"/>
      <c r="DRH820" s="304"/>
      <c r="DRI820" s="304"/>
      <c r="DRJ820" s="304"/>
      <c r="DRK820" s="304"/>
      <c r="DRL820" s="304"/>
      <c r="DRM820" s="304"/>
      <c r="DRN820" s="304"/>
      <c r="DRO820" s="304"/>
      <c r="DRP820" s="304"/>
      <c r="DRQ820" s="304"/>
      <c r="DRR820" s="304"/>
      <c r="DRS820" s="304"/>
      <c r="DRT820" s="304"/>
      <c r="DRU820" s="304"/>
      <c r="DRV820" s="304"/>
      <c r="DRW820" s="304"/>
      <c r="DRX820" s="304"/>
      <c r="DRY820" s="304"/>
      <c r="DRZ820" s="304"/>
      <c r="DSA820" s="304"/>
      <c r="DSB820" s="304"/>
      <c r="DSC820" s="304"/>
      <c r="DSD820" s="304"/>
      <c r="DSE820" s="304"/>
      <c r="DSF820" s="304"/>
      <c r="DSG820" s="304"/>
      <c r="DSH820" s="304"/>
      <c r="DSI820" s="304"/>
      <c r="DSJ820" s="304"/>
      <c r="DSK820" s="304"/>
      <c r="DSL820" s="304"/>
      <c r="DSM820" s="304"/>
      <c r="DSN820" s="304"/>
      <c r="DSO820" s="304"/>
      <c r="DSP820" s="304"/>
      <c r="DSQ820" s="304"/>
      <c r="DSR820" s="304"/>
      <c r="DSS820" s="304"/>
      <c r="DST820" s="304"/>
      <c r="DSU820" s="304"/>
      <c r="DSV820" s="304"/>
      <c r="DSW820" s="304"/>
      <c r="DSX820" s="304"/>
      <c r="DSY820" s="304"/>
      <c r="DSZ820" s="304"/>
      <c r="DTA820" s="304"/>
      <c r="DTB820" s="304"/>
      <c r="DTC820" s="304"/>
      <c r="DTD820" s="304"/>
      <c r="DTE820" s="304"/>
      <c r="DTF820" s="304"/>
      <c r="DTG820" s="304"/>
      <c r="DTH820" s="304"/>
      <c r="DTI820" s="304"/>
      <c r="DTJ820" s="304"/>
      <c r="DTK820" s="304"/>
      <c r="DTL820" s="304"/>
      <c r="DTM820" s="304"/>
      <c r="DTN820" s="304"/>
      <c r="DTO820" s="304"/>
      <c r="DTP820" s="304"/>
      <c r="DTQ820" s="304"/>
      <c r="DTR820" s="304"/>
      <c r="DTS820" s="304"/>
      <c r="DTT820" s="304"/>
      <c r="DTU820" s="304"/>
      <c r="DTV820" s="304"/>
      <c r="DTW820" s="304"/>
      <c r="DTX820" s="304"/>
      <c r="DTY820" s="304"/>
      <c r="DTZ820" s="304"/>
      <c r="DUA820" s="304"/>
      <c r="DUB820" s="304"/>
      <c r="DUC820" s="304"/>
      <c r="DUD820" s="304"/>
      <c r="DUE820" s="304"/>
      <c r="DUF820" s="304"/>
      <c r="DUG820" s="304"/>
      <c r="DUH820" s="304"/>
      <c r="DUI820" s="304"/>
      <c r="DUJ820" s="304"/>
      <c r="DUK820" s="304"/>
      <c r="DUL820" s="304"/>
      <c r="DUM820" s="304"/>
      <c r="DUN820" s="304"/>
      <c r="DUO820" s="304"/>
      <c r="DUP820" s="304"/>
      <c r="DUQ820" s="304"/>
      <c r="DUR820" s="304"/>
      <c r="DUS820" s="304"/>
      <c r="DUT820" s="304"/>
      <c r="DUU820" s="304"/>
      <c r="DUV820" s="304"/>
      <c r="DUW820" s="304"/>
      <c r="DUX820" s="304"/>
      <c r="DUY820" s="304"/>
      <c r="DUZ820" s="304"/>
      <c r="DVA820" s="304"/>
      <c r="DVB820" s="304"/>
      <c r="DVC820" s="304"/>
      <c r="DVD820" s="304"/>
      <c r="DVE820" s="304"/>
      <c r="DVF820" s="304"/>
      <c r="DVG820" s="304"/>
      <c r="DVH820" s="304"/>
      <c r="DVI820" s="304"/>
      <c r="DVJ820" s="304"/>
      <c r="DVK820" s="304"/>
      <c r="DVL820" s="304"/>
      <c r="DVM820" s="304"/>
      <c r="DVN820" s="304"/>
      <c r="DVO820" s="304"/>
      <c r="DVP820" s="304"/>
      <c r="DVQ820" s="304"/>
      <c r="DVR820" s="304"/>
      <c r="DVS820" s="304"/>
      <c r="DVT820" s="304"/>
      <c r="DVU820" s="304"/>
      <c r="DVV820" s="304"/>
      <c r="DVW820" s="304"/>
      <c r="DVX820" s="304"/>
      <c r="DVY820" s="304"/>
      <c r="DVZ820" s="304"/>
      <c r="DWA820" s="304"/>
      <c r="DWB820" s="304"/>
      <c r="DWC820" s="304"/>
      <c r="DWD820" s="304"/>
      <c r="DWE820" s="304"/>
      <c r="DWF820" s="304"/>
      <c r="DWG820" s="304"/>
      <c r="DWH820" s="304"/>
      <c r="DWI820" s="304"/>
      <c r="DWJ820" s="304"/>
      <c r="DWK820" s="304"/>
      <c r="DWL820" s="304"/>
      <c r="DWM820" s="304"/>
      <c r="DWN820" s="304"/>
      <c r="DWO820" s="304"/>
      <c r="DWP820" s="304"/>
      <c r="DWQ820" s="304"/>
      <c r="DWR820" s="304"/>
      <c r="DWS820" s="304"/>
      <c r="DWT820" s="304"/>
      <c r="DWU820" s="304"/>
      <c r="DWV820" s="304"/>
      <c r="DWW820" s="304"/>
      <c r="DWX820" s="304"/>
      <c r="DWY820" s="304"/>
      <c r="DWZ820" s="304"/>
      <c r="DXA820" s="304"/>
      <c r="DXB820" s="304"/>
      <c r="DXC820" s="304"/>
      <c r="DXD820" s="304"/>
      <c r="DXE820" s="304"/>
      <c r="DXF820" s="304"/>
      <c r="DXG820" s="304"/>
      <c r="DXH820" s="304"/>
      <c r="DXI820" s="304"/>
      <c r="DXJ820" s="304"/>
      <c r="DXK820" s="304"/>
      <c r="DXL820" s="304"/>
      <c r="DXM820" s="304"/>
      <c r="DXN820" s="304"/>
      <c r="DXO820" s="304"/>
      <c r="DXP820" s="304"/>
      <c r="DXQ820" s="304"/>
      <c r="DXR820" s="304"/>
      <c r="DXS820" s="304"/>
      <c r="DXT820" s="304"/>
      <c r="DXU820" s="304"/>
      <c r="DXV820" s="304"/>
      <c r="DXW820" s="304"/>
      <c r="DXX820" s="304"/>
      <c r="DXY820" s="304"/>
      <c r="DXZ820" s="304"/>
      <c r="DYA820" s="304"/>
      <c r="DYB820" s="304"/>
      <c r="DYC820" s="304"/>
      <c r="DYD820" s="304"/>
      <c r="DYE820" s="304"/>
      <c r="DYF820" s="304"/>
      <c r="DYG820" s="304"/>
      <c r="DYH820" s="304"/>
      <c r="DYI820" s="304"/>
      <c r="DYJ820" s="304"/>
      <c r="DYK820" s="304"/>
      <c r="DYL820" s="304"/>
      <c r="DYM820" s="304"/>
      <c r="DYN820" s="304"/>
      <c r="DYO820" s="304"/>
      <c r="DYP820" s="304"/>
      <c r="DYQ820" s="304"/>
      <c r="DYR820" s="304"/>
      <c r="DYS820" s="304"/>
      <c r="DYT820" s="304"/>
      <c r="DYU820" s="304"/>
      <c r="DYV820" s="304"/>
      <c r="DYW820" s="304"/>
      <c r="DYX820" s="304"/>
      <c r="DYY820" s="304"/>
      <c r="DYZ820" s="304"/>
      <c r="DZA820" s="304"/>
      <c r="DZB820" s="304"/>
      <c r="DZC820" s="304"/>
      <c r="DZD820" s="304"/>
      <c r="DZE820" s="304"/>
      <c r="DZF820" s="304"/>
      <c r="DZG820" s="304"/>
      <c r="DZH820" s="304"/>
      <c r="DZI820" s="304"/>
      <c r="DZJ820" s="304"/>
      <c r="DZK820" s="304"/>
      <c r="DZL820" s="304"/>
      <c r="DZM820" s="304"/>
      <c r="DZN820" s="304"/>
      <c r="DZO820" s="304"/>
      <c r="DZP820" s="304"/>
      <c r="DZQ820" s="304"/>
      <c r="DZR820" s="304"/>
      <c r="DZS820" s="304"/>
      <c r="DZT820" s="304"/>
      <c r="DZU820" s="304"/>
      <c r="DZV820" s="304"/>
      <c r="DZW820" s="304"/>
      <c r="DZX820" s="304"/>
      <c r="DZY820" s="304"/>
      <c r="DZZ820" s="304"/>
      <c r="EAA820" s="304"/>
      <c r="EAB820" s="304"/>
      <c r="EAC820" s="304"/>
      <c r="EAD820" s="304"/>
      <c r="EAE820" s="304"/>
      <c r="EAF820" s="304"/>
      <c r="EAG820" s="304"/>
      <c r="EAH820" s="304"/>
      <c r="EAI820" s="304"/>
      <c r="EAJ820" s="304"/>
      <c r="EAK820" s="304"/>
      <c r="EAL820" s="304"/>
      <c r="EAM820" s="304"/>
      <c r="EAN820" s="304"/>
      <c r="EAO820" s="304"/>
      <c r="EAP820" s="304"/>
      <c r="EAQ820" s="304"/>
      <c r="EAR820" s="304"/>
      <c r="EAS820" s="304"/>
      <c r="EAT820" s="304"/>
      <c r="EAU820" s="304"/>
      <c r="EAV820" s="304"/>
      <c r="EAW820" s="304"/>
      <c r="EAX820" s="304"/>
      <c r="EAY820" s="304"/>
      <c r="EAZ820" s="304"/>
      <c r="EBA820" s="304"/>
      <c r="EBB820" s="304"/>
      <c r="EBC820" s="304"/>
      <c r="EBD820" s="304"/>
      <c r="EBE820" s="304"/>
      <c r="EBF820" s="304"/>
      <c r="EBG820" s="304"/>
      <c r="EBH820" s="304"/>
      <c r="EBI820" s="304"/>
      <c r="EBJ820" s="304"/>
      <c r="EBK820" s="304"/>
      <c r="EBL820" s="304"/>
      <c r="EBM820" s="304"/>
      <c r="EBN820" s="304"/>
      <c r="EBO820" s="304"/>
      <c r="EBP820" s="304"/>
      <c r="EBQ820" s="304"/>
      <c r="EBR820" s="304"/>
      <c r="EBS820" s="304"/>
      <c r="EBT820" s="304"/>
      <c r="EBU820" s="304"/>
      <c r="EBV820" s="304"/>
      <c r="EBW820" s="304"/>
      <c r="EBX820" s="304"/>
      <c r="EBY820" s="304"/>
      <c r="EBZ820" s="304"/>
      <c r="ECA820" s="304"/>
      <c r="ECB820" s="304"/>
      <c r="ECC820" s="304"/>
      <c r="ECD820" s="304"/>
      <c r="ECE820" s="304"/>
      <c r="ECF820" s="304"/>
      <c r="ECG820" s="304"/>
      <c r="ECH820" s="304"/>
      <c r="ECI820" s="304"/>
      <c r="ECJ820" s="304"/>
      <c r="ECK820" s="304"/>
      <c r="ECL820" s="304"/>
      <c r="ECM820" s="304"/>
      <c r="ECN820" s="304"/>
      <c r="ECO820" s="304"/>
      <c r="ECP820" s="304"/>
      <c r="ECQ820" s="304"/>
      <c r="ECR820" s="304"/>
      <c r="ECS820" s="304"/>
      <c r="ECT820" s="304"/>
      <c r="ECU820" s="304"/>
      <c r="ECV820" s="304"/>
      <c r="ECW820" s="304"/>
      <c r="ECX820" s="304"/>
      <c r="ECY820" s="304"/>
      <c r="ECZ820" s="304"/>
      <c r="EDA820" s="304"/>
      <c r="EDB820" s="304"/>
      <c r="EDC820" s="304"/>
      <c r="EDD820" s="304"/>
      <c r="EDE820" s="304"/>
      <c r="EDF820" s="304"/>
      <c r="EDG820" s="304"/>
      <c r="EDH820" s="304"/>
      <c r="EDI820" s="304"/>
      <c r="EDJ820" s="304"/>
      <c r="EDK820" s="304"/>
      <c r="EDL820" s="304"/>
      <c r="EDM820" s="304"/>
      <c r="EDN820" s="304"/>
      <c r="EDO820" s="304"/>
      <c r="EDP820" s="304"/>
      <c r="EDQ820" s="304"/>
      <c r="EDR820" s="304"/>
      <c r="EDS820" s="304"/>
      <c r="EDT820" s="304"/>
      <c r="EDU820" s="304"/>
      <c r="EDV820" s="304"/>
      <c r="EDW820" s="304"/>
      <c r="EDX820" s="304"/>
      <c r="EDY820" s="304"/>
      <c r="EDZ820" s="304"/>
      <c r="EEA820" s="304"/>
      <c r="EEB820" s="304"/>
      <c r="EEC820" s="304"/>
      <c r="EED820" s="304"/>
      <c r="EEE820" s="304"/>
      <c r="EEF820" s="304"/>
      <c r="EEG820" s="304"/>
      <c r="EEH820" s="304"/>
      <c r="EEI820" s="304"/>
      <c r="EEJ820" s="304"/>
      <c r="EEK820" s="304"/>
      <c r="EEL820" s="304"/>
      <c r="EEM820" s="304"/>
      <c r="EEN820" s="304"/>
      <c r="EEO820" s="304"/>
      <c r="EEP820" s="304"/>
      <c r="EEQ820" s="304"/>
      <c r="EER820" s="304"/>
      <c r="EES820" s="304"/>
      <c r="EET820" s="304"/>
      <c r="EEU820" s="304"/>
      <c r="EEV820" s="304"/>
      <c r="EEW820" s="304"/>
      <c r="EEX820" s="304"/>
      <c r="EEY820" s="304"/>
      <c r="EEZ820" s="304"/>
      <c r="EFA820" s="304"/>
      <c r="EFB820" s="304"/>
      <c r="EFC820" s="304"/>
      <c r="EFD820" s="304"/>
      <c r="EFE820" s="304"/>
      <c r="EFF820" s="304"/>
      <c r="EFG820" s="304"/>
      <c r="EFH820" s="304"/>
      <c r="EFI820" s="304"/>
      <c r="EFJ820" s="304"/>
      <c r="EFK820" s="304"/>
      <c r="EFL820" s="304"/>
      <c r="EFM820" s="304"/>
      <c r="EFN820" s="304"/>
      <c r="EFO820" s="304"/>
      <c r="EFP820" s="304"/>
      <c r="EFQ820" s="304"/>
      <c r="EFR820" s="304"/>
      <c r="EFS820" s="304"/>
      <c r="EFT820" s="304"/>
      <c r="EFU820" s="304"/>
      <c r="EFV820" s="304"/>
      <c r="EFW820" s="304"/>
      <c r="EFX820" s="304"/>
      <c r="EFY820" s="304"/>
      <c r="EFZ820" s="304"/>
      <c r="EGA820" s="304"/>
      <c r="EGB820" s="304"/>
      <c r="EGC820" s="304"/>
      <c r="EGD820" s="304"/>
      <c r="EGE820" s="304"/>
      <c r="EGF820" s="304"/>
      <c r="EGG820" s="304"/>
      <c r="EGH820" s="304"/>
      <c r="EGI820" s="304"/>
      <c r="EGJ820" s="304"/>
      <c r="EGK820" s="304"/>
      <c r="EGL820" s="304"/>
      <c r="EGM820" s="304"/>
      <c r="EGN820" s="304"/>
      <c r="EGO820" s="304"/>
      <c r="EGP820" s="304"/>
      <c r="EGQ820" s="304"/>
      <c r="EGR820" s="304"/>
      <c r="EGS820" s="304"/>
      <c r="EGT820" s="304"/>
      <c r="EGU820" s="304"/>
      <c r="EGV820" s="304"/>
      <c r="EGW820" s="304"/>
      <c r="EGX820" s="304"/>
      <c r="EGY820" s="304"/>
      <c r="EGZ820" s="304"/>
      <c r="EHA820" s="304"/>
      <c r="EHB820" s="304"/>
      <c r="EHC820" s="304"/>
      <c r="EHD820" s="304"/>
      <c r="EHE820" s="304"/>
      <c r="EHF820" s="304"/>
      <c r="EHG820" s="304"/>
      <c r="EHH820" s="304"/>
      <c r="EHI820" s="304"/>
      <c r="EHJ820" s="304"/>
      <c r="EHK820" s="304"/>
      <c r="EHL820" s="304"/>
      <c r="EHM820" s="304"/>
      <c r="EHN820" s="304"/>
      <c r="EHO820" s="304"/>
      <c r="EHP820" s="304"/>
      <c r="EHQ820" s="304"/>
      <c r="EHR820" s="304"/>
      <c r="EHS820" s="304"/>
      <c r="EHT820" s="304"/>
      <c r="EHU820" s="304"/>
      <c r="EHV820" s="304"/>
      <c r="EHW820" s="304"/>
      <c r="EHX820" s="304"/>
      <c r="EHY820" s="304"/>
      <c r="EHZ820" s="304"/>
      <c r="EIA820" s="304"/>
      <c r="EIB820" s="304"/>
      <c r="EIC820" s="304"/>
      <c r="EID820" s="304"/>
      <c r="EIE820" s="304"/>
      <c r="EIF820" s="304"/>
      <c r="EIG820" s="304"/>
      <c r="EIH820" s="304"/>
      <c r="EII820" s="304"/>
      <c r="EIJ820" s="304"/>
      <c r="EIK820" s="304"/>
      <c r="EIL820" s="304"/>
      <c r="EIM820" s="304"/>
      <c r="EIN820" s="304"/>
      <c r="EIO820" s="304"/>
      <c r="EIP820" s="304"/>
      <c r="EIQ820" s="304"/>
      <c r="EIR820" s="304"/>
      <c r="EIS820" s="304"/>
      <c r="EIT820" s="304"/>
      <c r="EIU820" s="304"/>
      <c r="EIV820" s="304"/>
      <c r="EIW820" s="304"/>
      <c r="EIX820" s="304"/>
      <c r="EIY820" s="304"/>
      <c r="EIZ820" s="304"/>
      <c r="EJA820" s="304"/>
      <c r="EJB820" s="304"/>
      <c r="EJC820" s="304"/>
      <c r="EJD820" s="304"/>
      <c r="EJE820" s="304"/>
      <c r="EJF820" s="304"/>
      <c r="EJG820" s="304"/>
      <c r="EJH820" s="304"/>
      <c r="EJI820" s="304"/>
      <c r="EJJ820" s="304"/>
      <c r="EJK820" s="304"/>
      <c r="EJL820" s="304"/>
      <c r="EJM820" s="304"/>
      <c r="EJN820" s="304"/>
      <c r="EJO820" s="304"/>
      <c r="EJP820" s="304"/>
      <c r="EJQ820" s="304"/>
      <c r="EJR820" s="304"/>
      <c r="EJS820" s="304"/>
      <c r="EJT820" s="304"/>
      <c r="EJU820" s="304"/>
      <c r="EJV820" s="304"/>
      <c r="EJW820" s="304"/>
      <c r="EJX820" s="304"/>
      <c r="EJY820" s="304"/>
      <c r="EJZ820" s="304"/>
      <c r="EKA820" s="304"/>
      <c r="EKB820" s="304"/>
      <c r="EKC820" s="304"/>
      <c r="EKD820" s="304"/>
      <c r="EKE820" s="304"/>
      <c r="EKF820" s="304"/>
      <c r="EKG820" s="304"/>
      <c r="EKH820" s="304"/>
      <c r="EKI820" s="304"/>
      <c r="EKJ820" s="304"/>
      <c r="EKK820" s="304"/>
      <c r="EKL820" s="304"/>
      <c r="EKM820" s="304"/>
      <c r="EKN820" s="304"/>
      <c r="EKO820" s="304"/>
      <c r="EKP820" s="304"/>
      <c r="EKQ820" s="304"/>
      <c r="EKR820" s="304"/>
      <c r="EKS820" s="304"/>
      <c r="EKT820" s="304"/>
      <c r="EKU820" s="304"/>
      <c r="EKV820" s="304"/>
      <c r="EKW820" s="304"/>
      <c r="EKX820" s="304"/>
      <c r="EKY820" s="304"/>
      <c r="EKZ820" s="304"/>
      <c r="ELA820" s="304"/>
      <c r="ELB820" s="304"/>
      <c r="ELC820" s="304"/>
      <c r="ELD820" s="304"/>
      <c r="ELE820" s="304"/>
      <c r="ELF820" s="304"/>
      <c r="ELG820" s="304"/>
      <c r="ELH820" s="304"/>
      <c r="ELI820" s="304"/>
      <c r="ELJ820" s="304"/>
      <c r="ELK820" s="304"/>
      <c r="ELL820" s="304"/>
      <c r="ELM820" s="304"/>
      <c r="ELN820" s="304"/>
      <c r="ELO820" s="304"/>
      <c r="ELP820" s="304"/>
      <c r="ELQ820" s="304"/>
      <c r="ELR820" s="304"/>
      <c r="ELS820" s="304"/>
      <c r="ELT820" s="304"/>
      <c r="ELU820" s="304"/>
    </row>
    <row r="821" spans="2:341 1271:3713" s="279" customFormat="1">
      <c r="B821" s="303"/>
      <c r="S821" s="421"/>
      <c r="T821" s="453"/>
      <c r="U821" s="304"/>
      <c r="V821" s="304"/>
      <c r="W821" s="304"/>
      <c r="X821" s="304"/>
      <c r="Y821" s="304"/>
      <c r="Z821" s="304"/>
      <c r="AA821" s="304"/>
      <c r="AB821" s="304"/>
      <c r="AC821" s="304"/>
      <c r="AD821" s="304"/>
      <c r="AE821" s="304"/>
      <c r="AF821" s="304"/>
      <c r="AG821" s="304"/>
      <c r="AH821" s="304"/>
      <c r="AI821" s="304"/>
      <c r="AJ821" s="304"/>
      <c r="AK821" s="304"/>
      <c r="AL821" s="304"/>
      <c r="AM821" s="304"/>
      <c r="AN821" s="304"/>
      <c r="AO821" s="304"/>
      <c r="AP821" s="304"/>
      <c r="AQ821" s="304"/>
      <c r="AR821" s="304"/>
      <c r="AS821" s="304"/>
      <c r="AT821" s="304"/>
      <c r="AU821" s="304"/>
      <c r="AV821" s="304"/>
      <c r="AW821" s="304"/>
      <c r="AX821" s="304"/>
      <c r="AY821" s="304"/>
      <c r="AZ821" s="304"/>
      <c r="BA821" s="304"/>
      <c r="BB821" s="304"/>
      <c r="BC821" s="304"/>
      <c r="BD821" s="304"/>
      <c r="BE821" s="304"/>
      <c r="BF821" s="304"/>
      <c r="BG821" s="304"/>
      <c r="BH821" s="304"/>
      <c r="BI821" s="304"/>
      <c r="BJ821" s="304"/>
      <c r="BK821" s="304"/>
      <c r="BL821" s="304"/>
      <c r="BM821" s="304"/>
      <c r="BN821" s="304"/>
      <c r="BO821" s="304"/>
      <c r="BP821" s="304"/>
      <c r="BQ821" s="304"/>
      <c r="BR821" s="304"/>
      <c r="BS821" s="304"/>
      <c r="BT821" s="304"/>
      <c r="BU821" s="304"/>
      <c r="BV821" s="304"/>
      <c r="BW821" s="304"/>
      <c r="BX821" s="304"/>
      <c r="BY821" s="304"/>
      <c r="BZ821" s="304"/>
      <c r="CA821" s="304"/>
      <c r="CB821" s="304"/>
      <c r="CC821" s="304"/>
      <c r="CD821" s="304"/>
      <c r="CE821" s="304"/>
      <c r="CF821" s="304"/>
      <c r="CG821" s="304"/>
      <c r="CH821" s="304"/>
      <c r="CI821" s="304"/>
      <c r="CJ821" s="304"/>
      <c r="CK821" s="304"/>
      <c r="CL821" s="304"/>
      <c r="CM821" s="304"/>
      <c r="CN821" s="304"/>
      <c r="CO821" s="304"/>
      <c r="CP821" s="304"/>
      <c r="CQ821" s="304"/>
      <c r="CR821" s="304"/>
      <c r="CS821" s="304"/>
      <c r="CT821" s="304"/>
      <c r="CU821" s="304"/>
      <c r="CV821" s="304"/>
      <c r="CW821" s="304"/>
      <c r="CX821" s="304"/>
      <c r="CY821" s="304"/>
      <c r="CZ821" s="304"/>
      <c r="DA821" s="304"/>
      <c r="DB821" s="304"/>
      <c r="DC821" s="304"/>
      <c r="DD821" s="304"/>
      <c r="DE821" s="304"/>
      <c r="DF821" s="304"/>
      <c r="DG821" s="304"/>
      <c r="DH821" s="304"/>
      <c r="DI821" s="304"/>
      <c r="DJ821" s="304"/>
      <c r="DK821" s="304"/>
      <c r="DL821" s="304"/>
      <c r="DM821" s="304"/>
      <c r="DN821" s="304"/>
      <c r="DO821" s="304"/>
      <c r="DP821" s="304"/>
      <c r="DQ821" s="304"/>
      <c r="DR821" s="304"/>
      <c r="DS821" s="304"/>
      <c r="DT821" s="304"/>
      <c r="DU821" s="304"/>
      <c r="DV821" s="304"/>
      <c r="DW821" s="304"/>
      <c r="DX821" s="304"/>
      <c r="DY821" s="304"/>
      <c r="DZ821" s="304"/>
      <c r="EA821" s="304"/>
      <c r="EB821" s="304"/>
      <c r="EC821" s="304"/>
      <c r="ED821" s="304"/>
      <c r="EE821" s="304"/>
      <c r="EF821" s="304"/>
      <c r="EG821" s="304"/>
      <c r="EH821" s="304"/>
      <c r="EI821" s="304"/>
      <c r="EJ821" s="304"/>
      <c r="EK821" s="304"/>
      <c r="EL821" s="304"/>
      <c r="EM821" s="304"/>
      <c r="EN821" s="304"/>
      <c r="EO821" s="304"/>
      <c r="EP821" s="304"/>
      <c r="EQ821" s="304"/>
      <c r="ER821" s="304"/>
      <c r="ES821" s="304"/>
      <c r="ET821" s="304"/>
      <c r="EU821" s="304"/>
      <c r="EV821" s="304"/>
      <c r="EW821" s="304"/>
      <c r="EX821" s="304"/>
      <c r="EY821" s="304"/>
      <c r="EZ821" s="304"/>
      <c r="FA821" s="304"/>
      <c r="FB821" s="304"/>
      <c r="FC821" s="304"/>
      <c r="FD821" s="304"/>
      <c r="FE821" s="304"/>
      <c r="FF821" s="304"/>
      <c r="FG821" s="304"/>
      <c r="FH821" s="304"/>
      <c r="FI821" s="304"/>
      <c r="FJ821" s="304"/>
      <c r="FK821" s="304"/>
      <c r="FL821" s="304"/>
      <c r="FM821" s="304"/>
      <c r="FN821" s="304"/>
      <c r="FO821" s="304"/>
      <c r="FP821" s="304"/>
      <c r="FQ821" s="304"/>
      <c r="FR821" s="304"/>
      <c r="FS821" s="304"/>
      <c r="FT821" s="304"/>
      <c r="FU821" s="304"/>
      <c r="FV821" s="304"/>
      <c r="FW821" s="304"/>
      <c r="FX821" s="304"/>
      <c r="FY821" s="304"/>
      <c r="FZ821" s="304"/>
      <c r="GA821" s="304"/>
      <c r="GB821" s="304"/>
      <c r="GC821" s="304"/>
      <c r="GD821" s="304"/>
      <c r="GE821" s="304"/>
      <c r="GF821" s="304"/>
      <c r="GG821" s="304"/>
      <c r="GH821" s="304"/>
      <c r="GI821" s="304"/>
      <c r="GJ821" s="304"/>
      <c r="GK821" s="304"/>
      <c r="GL821" s="304"/>
      <c r="GM821" s="304"/>
      <c r="GN821" s="304"/>
      <c r="GO821" s="304"/>
      <c r="GP821" s="304"/>
      <c r="GQ821" s="304"/>
      <c r="GR821" s="304"/>
      <c r="GS821" s="304"/>
      <c r="GT821" s="304"/>
      <c r="GU821" s="304"/>
      <c r="GV821" s="304"/>
      <c r="GW821" s="304"/>
      <c r="GX821" s="304"/>
      <c r="GY821" s="304"/>
      <c r="GZ821" s="304"/>
      <c r="HA821" s="304"/>
      <c r="HB821" s="304"/>
      <c r="HC821" s="304"/>
      <c r="HD821" s="304"/>
      <c r="HE821" s="304"/>
      <c r="HF821" s="304"/>
      <c r="HG821" s="304"/>
      <c r="HH821" s="304"/>
      <c r="HI821" s="304"/>
      <c r="HJ821" s="304"/>
      <c r="HK821" s="304"/>
      <c r="HL821" s="304"/>
      <c r="HM821" s="304"/>
      <c r="HN821" s="304"/>
      <c r="HO821" s="304"/>
      <c r="HP821" s="304"/>
      <c r="HQ821" s="304"/>
      <c r="HR821" s="304"/>
      <c r="HS821" s="304"/>
      <c r="HT821" s="304"/>
      <c r="HU821" s="304"/>
      <c r="HV821" s="304"/>
      <c r="HW821" s="304"/>
      <c r="HX821" s="304"/>
      <c r="HY821" s="304"/>
      <c r="HZ821" s="304"/>
      <c r="IA821" s="304"/>
      <c r="IB821" s="304"/>
      <c r="IC821" s="304"/>
      <c r="ID821" s="304"/>
      <c r="IE821" s="304"/>
      <c r="IF821" s="304"/>
      <c r="IG821" s="304"/>
      <c r="IH821" s="304"/>
      <c r="II821" s="304"/>
      <c r="IJ821" s="304"/>
      <c r="IK821" s="304"/>
      <c r="IL821" s="304"/>
      <c r="IM821" s="304"/>
      <c r="IN821" s="304"/>
      <c r="IO821" s="304"/>
      <c r="IP821" s="304"/>
      <c r="IQ821" s="304"/>
      <c r="IR821" s="304"/>
      <c r="IS821" s="304"/>
      <c r="IT821" s="304"/>
      <c r="IU821" s="304"/>
      <c r="IV821" s="304"/>
      <c r="IW821" s="304"/>
      <c r="IX821" s="304"/>
      <c r="IY821" s="304"/>
      <c r="IZ821" s="304"/>
      <c r="JA821" s="304"/>
      <c r="JB821" s="304"/>
      <c r="JC821" s="304"/>
      <c r="JD821" s="304"/>
      <c r="JE821" s="304"/>
      <c r="JF821" s="304"/>
      <c r="JG821" s="304"/>
      <c r="JH821" s="304"/>
      <c r="JI821" s="304"/>
      <c r="JJ821" s="304"/>
      <c r="JK821" s="304"/>
      <c r="JL821" s="304"/>
      <c r="JM821" s="304"/>
      <c r="JN821" s="304"/>
      <c r="JO821" s="304"/>
      <c r="JP821" s="304"/>
      <c r="JQ821" s="304"/>
      <c r="JR821" s="304"/>
      <c r="JS821" s="304"/>
      <c r="JT821" s="304"/>
      <c r="JU821" s="304"/>
      <c r="JV821" s="304"/>
      <c r="JW821" s="304"/>
      <c r="JX821" s="304"/>
      <c r="JY821" s="304"/>
      <c r="JZ821" s="304"/>
      <c r="KA821" s="304"/>
      <c r="KB821" s="304"/>
      <c r="KC821" s="304"/>
      <c r="KD821" s="304"/>
      <c r="KE821" s="304"/>
      <c r="KF821" s="304"/>
      <c r="KG821" s="304"/>
      <c r="KH821" s="304"/>
      <c r="KI821" s="304"/>
      <c r="KJ821" s="304"/>
      <c r="KK821" s="304"/>
      <c r="KL821" s="304"/>
      <c r="KM821" s="304"/>
      <c r="KN821" s="304"/>
      <c r="KO821" s="304"/>
      <c r="KP821" s="304"/>
      <c r="KQ821" s="304"/>
      <c r="KR821" s="304"/>
      <c r="KS821" s="304"/>
      <c r="KT821" s="304"/>
      <c r="KU821" s="304"/>
      <c r="KV821" s="304"/>
      <c r="KW821" s="304"/>
      <c r="KX821" s="304"/>
      <c r="KY821" s="304"/>
      <c r="KZ821" s="304"/>
      <c r="LA821" s="304"/>
      <c r="LB821" s="304"/>
      <c r="LC821" s="304"/>
      <c r="LD821" s="304"/>
      <c r="LE821" s="304"/>
      <c r="LF821" s="304"/>
      <c r="LG821" s="304"/>
      <c r="LH821" s="304"/>
      <c r="LI821" s="304"/>
      <c r="LJ821" s="304"/>
      <c r="LK821" s="304"/>
      <c r="LL821" s="304"/>
      <c r="LM821" s="304"/>
      <c r="LN821" s="304"/>
      <c r="LO821" s="304"/>
      <c r="LP821" s="304"/>
      <c r="LQ821" s="304"/>
      <c r="LR821" s="304"/>
      <c r="LS821" s="304"/>
      <c r="LT821" s="304"/>
      <c r="LU821" s="304"/>
      <c r="LV821" s="304"/>
      <c r="LW821" s="304"/>
      <c r="LX821" s="304"/>
      <c r="LY821" s="304"/>
      <c r="LZ821" s="304"/>
      <c r="MA821" s="304"/>
      <c r="MB821" s="304"/>
      <c r="MC821" s="304"/>
      <c r="AVW821" s="304"/>
      <c r="AVX821" s="304"/>
      <c r="AVY821" s="304"/>
      <c r="AVZ821" s="304"/>
      <c r="AWA821" s="304"/>
      <c r="AWB821" s="304"/>
      <c r="AWC821" s="304"/>
      <c r="AWD821" s="304"/>
      <c r="AWE821" s="304"/>
      <c r="AWF821" s="304"/>
      <c r="AWG821" s="304"/>
      <c r="AWH821" s="304"/>
      <c r="AWI821" s="304"/>
      <c r="AWJ821" s="304"/>
      <c r="AWK821" s="304"/>
      <c r="AWL821" s="304"/>
      <c r="AWM821" s="304"/>
      <c r="AWN821" s="304"/>
      <c r="AWO821" s="304"/>
      <c r="AWP821" s="304"/>
      <c r="AWQ821" s="304"/>
      <c r="AWR821" s="304"/>
      <c r="AWS821" s="304"/>
      <c r="AWT821" s="304"/>
      <c r="AWU821" s="304"/>
      <c r="AWV821" s="304"/>
      <c r="AWW821" s="304"/>
      <c r="AWX821" s="304"/>
      <c r="AWY821" s="304"/>
      <c r="AWZ821" s="304"/>
      <c r="AXA821" s="304"/>
      <c r="AXB821" s="304"/>
      <c r="AXC821" s="304"/>
      <c r="AXD821" s="304"/>
      <c r="AXE821" s="304"/>
      <c r="AXF821" s="304"/>
      <c r="AXG821" s="304"/>
      <c r="AXH821" s="304"/>
      <c r="AXI821" s="304"/>
      <c r="AXJ821" s="304"/>
      <c r="AXK821" s="304"/>
      <c r="AXL821" s="304"/>
      <c r="AXM821" s="304"/>
      <c r="AXN821" s="304"/>
      <c r="AXO821" s="304"/>
      <c r="AXP821" s="304"/>
      <c r="AXQ821" s="304"/>
      <c r="AXR821" s="304"/>
      <c r="AXS821" s="304"/>
      <c r="AXT821" s="304"/>
      <c r="AXU821" s="304"/>
      <c r="AXV821" s="304"/>
      <c r="AXW821" s="304"/>
      <c r="AXX821" s="304"/>
      <c r="AXY821" s="304"/>
      <c r="AXZ821" s="304"/>
      <c r="AYA821" s="304"/>
      <c r="AYB821" s="304"/>
      <c r="AYC821" s="304"/>
      <c r="AYD821" s="304"/>
      <c r="AYE821" s="304"/>
      <c r="AYF821" s="304"/>
      <c r="AYG821" s="304"/>
      <c r="AYH821" s="304"/>
      <c r="AYI821" s="304"/>
      <c r="AYJ821" s="304"/>
      <c r="AYK821" s="304"/>
      <c r="AYL821" s="304"/>
      <c r="AYM821" s="304"/>
      <c r="AYN821" s="304"/>
      <c r="AYO821" s="304"/>
      <c r="AYP821" s="304"/>
      <c r="AYQ821" s="304"/>
      <c r="AYR821" s="304"/>
      <c r="AYS821" s="304"/>
      <c r="AYT821" s="304"/>
      <c r="AYU821" s="304"/>
      <c r="AYV821" s="304"/>
      <c r="AYW821" s="304"/>
      <c r="AYX821" s="304"/>
      <c r="AYY821" s="304"/>
      <c r="AYZ821" s="304"/>
      <c r="AZA821" s="304"/>
      <c r="AZB821" s="304"/>
      <c r="AZC821" s="304"/>
      <c r="AZD821" s="304"/>
      <c r="AZE821" s="304"/>
      <c r="AZF821" s="304"/>
      <c r="AZG821" s="304"/>
      <c r="AZH821" s="304"/>
      <c r="AZI821" s="304"/>
      <c r="AZJ821" s="304"/>
      <c r="AZK821" s="304"/>
      <c r="AZL821" s="304"/>
      <c r="AZM821" s="304"/>
      <c r="AZN821" s="304"/>
      <c r="AZO821" s="304"/>
      <c r="AZP821" s="304"/>
      <c r="AZQ821" s="304"/>
      <c r="AZR821" s="304"/>
      <c r="AZS821" s="304"/>
      <c r="AZT821" s="304"/>
      <c r="AZU821" s="304"/>
      <c r="AZV821" s="304"/>
      <c r="AZW821" s="304"/>
      <c r="AZX821" s="304"/>
      <c r="AZY821" s="304"/>
      <c r="AZZ821" s="304"/>
      <c r="BAA821" s="304"/>
      <c r="BAB821" s="304"/>
      <c r="BAC821" s="304"/>
      <c r="BAD821" s="304"/>
      <c r="BAE821" s="304"/>
      <c r="BAF821" s="304"/>
      <c r="BAG821" s="304"/>
      <c r="BAH821" s="304"/>
      <c r="BAI821" s="304"/>
      <c r="BAJ821" s="304"/>
      <c r="BAK821" s="304"/>
      <c r="BAL821" s="304"/>
      <c r="BAM821" s="304"/>
      <c r="BAN821" s="304"/>
      <c r="BAO821" s="304"/>
      <c r="BAP821" s="304"/>
      <c r="BAQ821" s="304"/>
      <c r="BAR821" s="304"/>
      <c r="BAS821" s="304"/>
      <c r="BAT821" s="304"/>
      <c r="BAU821" s="304"/>
      <c r="BAV821" s="304"/>
      <c r="BAW821" s="304"/>
      <c r="BAX821" s="304"/>
      <c r="BAY821" s="304"/>
      <c r="BAZ821" s="304"/>
      <c r="BBA821" s="304"/>
      <c r="BBB821" s="304"/>
      <c r="BBC821" s="304"/>
      <c r="BBD821" s="304"/>
      <c r="BBE821" s="304"/>
      <c r="BBF821" s="304"/>
      <c r="BBG821" s="304"/>
      <c r="BBH821" s="304"/>
      <c r="BBI821" s="304"/>
      <c r="BBJ821" s="304"/>
      <c r="BBK821" s="304"/>
      <c r="BBL821" s="304"/>
      <c r="BBM821" s="304"/>
      <c r="BBN821" s="304"/>
      <c r="BBO821" s="304"/>
      <c r="BBP821" s="304"/>
      <c r="BBQ821" s="304"/>
      <c r="BBR821" s="304"/>
      <c r="BBS821" s="304"/>
      <c r="BBT821" s="304"/>
      <c r="BBU821" s="304"/>
      <c r="BBV821" s="304"/>
      <c r="BBW821" s="304"/>
      <c r="BBX821" s="304"/>
      <c r="BBY821" s="304"/>
      <c r="BBZ821" s="304"/>
      <c r="BCA821" s="304"/>
      <c r="BCB821" s="304"/>
      <c r="BCC821" s="304"/>
      <c r="BCD821" s="304"/>
      <c r="BCE821" s="304"/>
      <c r="BCF821" s="304"/>
      <c r="BCG821" s="304"/>
      <c r="BCH821" s="304"/>
      <c r="BCI821" s="304"/>
      <c r="BCJ821" s="304"/>
      <c r="BCK821" s="304"/>
      <c r="BCL821" s="304"/>
      <c r="BCM821" s="304"/>
      <c r="BCN821" s="304"/>
      <c r="BCO821" s="304"/>
      <c r="BCP821" s="304"/>
      <c r="BCQ821" s="304"/>
      <c r="BCR821" s="304"/>
      <c r="BCS821" s="304"/>
      <c r="BCT821" s="304"/>
      <c r="BCU821" s="304"/>
      <c r="BCV821" s="304"/>
      <c r="BCW821" s="304"/>
      <c r="BCX821" s="304"/>
      <c r="BCY821" s="304"/>
      <c r="BCZ821" s="304"/>
      <c r="BDA821" s="304"/>
      <c r="BDB821" s="304"/>
      <c r="BDC821" s="304"/>
      <c r="BDD821" s="304"/>
      <c r="BDE821" s="304"/>
      <c r="BDF821" s="304"/>
      <c r="BDG821" s="304"/>
      <c r="BDH821" s="304"/>
      <c r="BDI821" s="304"/>
      <c r="BDJ821" s="304"/>
      <c r="BDK821" s="304"/>
      <c r="BDL821" s="304"/>
      <c r="BDM821" s="304"/>
      <c r="BDN821" s="304"/>
      <c r="BDO821" s="304"/>
      <c r="BDP821" s="304"/>
      <c r="BDQ821" s="304"/>
      <c r="BDR821" s="304"/>
      <c r="BDS821" s="304"/>
      <c r="BDT821" s="304"/>
      <c r="BDU821" s="304"/>
      <c r="BDV821" s="304"/>
      <c r="BDW821" s="304"/>
      <c r="BDX821" s="304"/>
      <c r="BDY821" s="304"/>
      <c r="BDZ821" s="304"/>
      <c r="BEA821" s="304"/>
      <c r="BEB821" s="304"/>
      <c r="BEC821" s="304"/>
      <c r="BED821" s="304"/>
      <c r="BEE821" s="304"/>
      <c r="BEF821" s="304"/>
      <c r="BEG821" s="304"/>
      <c r="BEH821" s="304"/>
      <c r="BEI821" s="304"/>
      <c r="BEJ821" s="304"/>
      <c r="BEK821" s="304"/>
      <c r="BEL821" s="304"/>
      <c r="BEM821" s="304"/>
      <c r="BEN821" s="304"/>
      <c r="BEO821" s="304"/>
      <c r="BEP821" s="304"/>
      <c r="BEQ821" s="304"/>
      <c r="BER821" s="304"/>
      <c r="BES821" s="304"/>
      <c r="BET821" s="304"/>
      <c r="BEU821" s="304"/>
      <c r="BEV821" s="304"/>
      <c r="BEW821" s="304"/>
      <c r="BEX821" s="304"/>
      <c r="BEY821" s="304"/>
      <c r="BEZ821" s="304"/>
      <c r="BFA821" s="304"/>
      <c r="BFB821" s="304"/>
      <c r="BFC821" s="304"/>
      <c r="BFD821" s="304"/>
      <c r="BFE821" s="304"/>
      <c r="BFF821" s="304"/>
      <c r="BFG821" s="304"/>
      <c r="BFH821" s="304"/>
      <c r="BFI821" s="304"/>
      <c r="BFJ821" s="304"/>
      <c r="BFK821" s="304"/>
      <c r="BFL821" s="304"/>
      <c r="BFM821" s="304"/>
      <c r="BFN821" s="304"/>
      <c r="BFO821" s="304"/>
      <c r="BFP821" s="304"/>
      <c r="BFQ821" s="304"/>
      <c r="BFR821" s="304"/>
      <c r="BFS821" s="304"/>
      <c r="BFT821" s="304"/>
      <c r="BFU821" s="304"/>
      <c r="BFV821" s="304"/>
      <c r="BFW821" s="304"/>
      <c r="BFX821" s="304"/>
      <c r="BFY821" s="304"/>
      <c r="BFZ821" s="304"/>
      <c r="BGA821" s="304"/>
      <c r="BGB821" s="304"/>
      <c r="BGC821" s="304"/>
      <c r="BGD821" s="304"/>
      <c r="BGE821" s="304"/>
      <c r="BGF821" s="304"/>
      <c r="BGG821" s="304"/>
      <c r="BGH821" s="304"/>
      <c r="BGI821" s="304"/>
      <c r="BGJ821" s="304"/>
      <c r="BGK821" s="304"/>
      <c r="BGL821" s="304"/>
      <c r="BGM821" s="304"/>
      <c r="BGN821" s="304"/>
      <c r="BGO821" s="304"/>
      <c r="BGP821" s="304"/>
      <c r="BGQ821" s="304"/>
      <c r="BGR821" s="304"/>
      <c r="BGS821" s="304"/>
      <c r="BGT821" s="304"/>
      <c r="BGU821" s="304"/>
      <c r="BGV821" s="304"/>
      <c r="BGW821" s="304"/>
      <c r="BGX821" s="304"/>
      <c r="BGY821" s="304"/>
      <c r="BGZ821" s="304"/>
      <c r="BHA821" s="304"/>
      <c r="BHB821" s="304"/>
      <c r="BHC821" s="304"/>
      <c r="BHD821" s="304"/>
      <c r="BHE821" s="304"/>
      <c r="BHF821" s="304"/>
      <c r="BHG821" s="304"/>
      <c r="BHH821" s="304"/>
      <c r="BHI821" s="304"/>
      <c r="BHJ821" s="304"/>
      <c r="BHK821" s="304"/>
      <c r="BHL821" s="304"/>
      <c r="BHM821" s="304"/>
      <c r="BHN821" s="304"/>
      <c r="BHO821" s="304"/>
      <c r="BHP821" s="304"/>
      <c r="BHQ821" s="304"/>
      <c r="BHR821" s="304"/>
      <c r="BHS821" s="304"/>
      <c r="BHT821" s="304"/>
      <c r="BHU821" s="304"/>
      <c r="BHV821" s="304"/>
      <c r="BHW821" s="304"/>
      <c r="BHX821" s="304"/>
      <c r="BHY821" s="304"/>
      <c r="BHZ821" s="304"/>
      <c r="BIA821" s="304"/>
      <c r="BIB821" s="304"/>
      <c r="BIC821" s="304"/>
      <c r="BID821" s="304"/>
      <c r="BIE821" s="304"/>
      <c r="BIF821" s="304"/>
      <c r="BIG821" s="304"/>
      <c r="BIH821" s="304"/>
      <c r="BII821" s="304"/>
      <c r="BIJ821" s="304"/>
      <c r="BIK821" s="304"/>
      <c r="BIL821" s="304"/>
      <c r="BIM821" s="304"/>
      <c r="BIN821" s="304"/>
      <c r="BIO821" s="304"/>
      <c r="BIP821" s="304"/>
      <c r="BIQ821" s="304"/>
      <c r="BIR821" s="304"/>
      <c r="BIS821" s="304"/>
      <c r="BIT821" s="304"/>
      <c r="BIU821" s="304"/>
      <c r="BIV821" s="304"/>
      <c r="BIW821" s="304"/>
      <c r="BIX821" s="304"/>
      <c r="BIY821" s="304"/>
      <c r="BIZ821" s="304"/>
      <c r="BJA821" s="304"/>
      <c r="BJB821" s="304"/>
      <c r="BJC821" s="304"/>
      <c r="BJD821" s="304"/>
      <c r="BJE821" s="304"/>
      <c r="BJF821" s="304"/>
      <c r="BJG821" s="304"/>
      <c r="BJH821" s="304"/>
      <c r="BJI821" s="304"/>
      <c r="BJJ821" s="304"/>
      <c r="BJK821" s="304"/>
      <c r="BJL821" s="304"/>
      <c r="BJM821" s="304"/>
      <c r="BJN821" s="304"/>
      <c r="BJO821" s="304"/>
      <c r="BJP821" s="304"/>
      <c r="BJQ821" s="304"/>
      <c r="BJR821" s="304"/>
      <c r="BJS821" s="304"/>
      <c r="BJT821" s="304"/>
      <c r="BJU821" s="304"/>
      <c r="BJV821" s="304"/>
      <c r="BJW821" s="304"/>
      <c r="BJX821" s="304"/>
      <c r="BJY821" s="304"/>
      <c r="BJZ821" s="304"/>
      <c r="BKA821" s="304"/>
      <c r="BKB821" s="304"/>
      <c r="BKC821" s="304"/>
      <c r="BKD821" s="304"/>
      <c r="BKE821" s="304"/>
      <c r="BKF821" s="304"/>
      <c r="BKG821" s="304"/>
      <c r="BKH821" s="304"/>
      <c r="BKI821" s="304"/>
      <c r="BKJ821" s="304"/>
      <c r="BKK821" s="304"/>
      <c r="BKL821" s="304"/>
      <c r="BKM821" s="304"/>
      <c r="BKN821" s="304"/>
      <c r="BKO821" s="304"/>
      <c r="BKP821" s="304"/>
      <c r="BKQ821" s="304"/>
      <c r="BKR821" s="304"/>
      <c r="BKS821" s="304"/>
      <c r="BKT821" s="304"/>
      <c r="BKU821" s="304"/>
      <c r="BKV821" s="304"/>
      <c r="BKW821" s="304"/>
      <c r="BKX821" s="304"/>
      <c r="BKY821" s="304"/>
      <c r="BKZ821" s="304"/>
      <c r="BLA821" s="304"/>
      <c r="BLB821" s="304"/>
      <c r="BLC821" s="304"/>
      <c r="BLD821" s="304"/>
      <c r="BLE821" s="304"/>
      <c r="BLF821" s="304"/>
      <c r="BLG821" s="304"/>
      <c r="BLH821" s="304"/>
      <c r="BLI821" s="304"/>
      <c r="BLJ821" s="304"/>
      <c r="BLK821" s="304"/>
      <c r="BLL821" s="304"/>
      <c r="BLM821" s="304"/>
      <c r="BLN821" s="304"/>
      <c r="BLO821" s="304"/>
      <c r="BLP821" s="304"/>
      <c r="BLQ821" s="304"/>
      <c r="BLR821" s="304"/>
      <c r="BLS821" s="304"/>
      <c r="BLT821" s="304"/>
      <c r="BLU821" s="304"/>
      <c r="BLV821" s="304"/>
      <c r="BLW821" s="304"/>
      <c r="BLX821" s="304"/>
      <c r="BLY821" s="304"/>
      <c r="BLZ821" s="304"/>
      <c r="BMA821" s="304"/>
      <c r="BMB821" s="304"/>
      <c r="BMC821" s="304"/>
      <c r="BMD821" s="304"/>
      <c r="BME821" s="304"/>
      <c r="BMF821" s="304"/>
      <c r="BMG821" s="304"/>
      <c r="BMH821" s="304"/>
      <c r="BMI821" s="304"/>
      <c r="BMJ821" s="304"/>
      <c r="BMK821" s="304"/>
      <c r="BML821" s="304"/>
      <c r="BMM821" s="304"/>
      <c r="BMN821" s="304"/>
      <c r="BMO821" s="304"/>
      <c r="BMP821" s="304"/>
      <c r="BMQ821" s="304"/>
      <c r="BMR821" s="304"/>
      <c r="BMS821" s="304"/>
      <c r="BMT821" s="304"/>
      <c r="BMU821" s="304"/>
      <c r="BMV821" s="304"/>
      <c r="BMW821" s="304"/>
      <c r="BMX821" s="304"/>
      <c r="BMY821" s="304"/>
      <c r="BMZ821" s="304"/>
      <c r="BNA821" s="304"/>
      <c r="BNB821" s="304"/>
      <c r="BNC821" s="304"/>
      <c r="BND821" s="304"/>
      <c r="BNE821" s="304"/>
      <c r="BNF821" s="304"/>
      <c r="BNG821" s="304"/>
      <c r="BNH821" s="304"/>
      <c r="BNI821" s="304"/>
      <c r="BNJ821" s="304"/>
      <c r="BNK821" s="304"/>
      <c r="BNL821" s="304"/>
      <c r="BNM821" s="304"/>
      <c r="BNN821" s="304"/>
      <c r="BNO821" s="304"/>
      <c r="BNP821" s="304"/>
      <c r="BNQ821" s="304"/>
      <c r="BNR821" s="304"/>
      <c r="BNS821" s="304"/>
      <c r="BNT821" s="304"/>
      <c r="BNU821" s="304"/>
      <c r="BNV821" s="304"/>
      <c r="BNW821" s="304"/>
      <c r="BNX821" s="304"/>
      <c r="BNY821" s="304"/>
      <c r="BNZ821" s="304"/>
      <c r="BOA821" s="304"/>
      <c r="BOB821" s="304"/>
      <c r="BOC821" s="304"/>
      <c r="BOD821" s="304"/>
      <c r="BOE821" s="304"/>
      <c r="BOF821" s="304"/>
      <c r="BOG821" s="304"/>
      <c r="BOH821" s="304"/>
      <c r="BOI821" s="304"/>
      <c r="BOJ821" s="304"/>
      <c r="BOK821" s="304"/>
      <c r="BOL821" s="304"/>
      <c r="BOM821" s="304"/>
      <c r="BON821" s="304"/>
      <c r="BOO821" s="304"/>
      <c r="BOP821" s="304"/>
      <c r="BOQ821" s="304"/>
      <c r="BOR821" s="304"/>
      <c r="BOS821" s="304"/>
      <c r="BOT821" s="304"/>
      <c r="BOU821" s="304"/>
      <c r="BOV821" s="304"/>
      <c r="BOW821" s="304"/>
      <c r="BOX821" s="304"/>
      <c r="BOY821" s="304"/>
      <c r="BOZ821" s="304"/>
      <c r="BPA821" s="304"/>
      <c r="BPB821" s="304"/>
      <c r="BPC821" s="304"/>
      <c r="BPD821" s="304"/>
      <c r="BPE821" s="304"/>
      <c r="BPF821" s="304"/>
      <c r="BPG821" s="304"/>
      <c r="BPH821" s="304"/>
      <c r="BPI821" s="304"/>
      <c r="BPJ821" s="304"/>
      <c r="BPK821" s="304"/>
      <c r="BPL821" s="304"/>
      <c r="BPM821" s="304"/>
      <c r="BPN821" s="304"/>
      <c r="BPO821" s="304"/>
      <c r="BPP821" s="304"/>
      <c r="BPQ821" s="304"/>
      <c r="BPR821" s="304"/>
      <c r="BPS821" s="304"/>
      <c r="BPT821" s="304"/>
      <c r="BPU821" s="304"/>
      <c r="BPV821" s="304"/>
      <c r="BPW821" s="304"/>
      <c r="BPX821" s="304"/>
      <c r="BPY821" s="304"/>
      <c r="BPZ821" s="304"/>
      <c r="BQA821" s="304"/>
      <c r="BQB821" s="304"/>
      <c r="BQC821" s="304"/>
      <c r="BQD821" s="304"/>
      <c r="BQE821" s="304"/>
      <c r="BQF821" s="304"/>
      <c r="BQG821" s="304"/>
      <c r="BQH821" s="304"/>
      <c r="BQI821" s="304"/>
      <c r="BQJ821" s="304"/>
      <c r="BQK821" s="304"/>
      <c r="BQL821" s="304"/>
      <c r="BQM821" s="304"/>
      <c r="BQN821" s="304"/>
      <c r="BQO821" s="304"/>
      <c r="BQP821" s="304"/>
      <c r="BQQ821" s="304"/>
      <c r="BQR821" s="304"/>
      <c r="BQS821" s="304"/>
      <c r="BQT821" s="304"/>
      <c r="BQU821" s="304"/>
      <c r="BQV821" s="304"/>
      <c r="BQW821" s="304"/>
      <c r="BQX821" s="304"/>
      <c r="BQY821" s="304"/>
      <c r="BQZ821" s="304"/>
      <c r="BRA821" s="304"/>
      <c r="BRB821" s="304"/>
      <c r="BRC821" s="304"/>
      <c r="BRD821" s="304"/>
      <c r="BRE821" s="304"/>
      <c r="BRF821" s="304"/>
      <c r="BRG821" s="304"/>
      <c r="BRH821" s="304"/>
      <c r="BRI821" s="304"/>
      <c r="BRJ821" s="304"/>
      <c r="BRK821" s="304"/>
      <c r="BRL821" s="304"/>
      <c r="BRM821" s="304"/>
      <c r="BRN821" s="304"/>
      <c r="BRO821" s="304"/>
      <c r="BRP821" s="304"/>
      <c r="BRQ821" s="304"/>
      <c r="BRR821" s="304"/>
      <c r="BRS821" s="304"/>
      <c r="BRT821" s="304"/>
      <c r="BRU821" s="304"/>
      <c r="BRV821" s="304"/>
      <c r="BRW821" s="304"/>
      <c r="BRX821" s="304"/>
      <c r="BRY821" s="304"/>
      <c r="BRZ821" s="304"/>
      <c r="BSA821" s="304"/>
      <c r="BSB821" s="304"/>
      <c r="BSC821" s="304"/>
      <c r="BSD821" s="304"/>
      <c r="BSE821" s="304"/>
      <c r="BSF821" s="304"/>
      <c r="BSG821" s="304"/>
      <c r="BSH821" s="304"/>
      <c r="BSI821" s="304"/>
      <c r="BSJ821" s="304"/>
      <c r="BSK821" s="304"/>
      <c r="BSL821" s="304"/>
      <c r="BSM821" s="304"/>
      <c r="BSN821" s="304"/>
      <c r="BSO821" s="304"/>
      <c r="BSP821" s="304"/>
      <c r="BSQ821" s="304"/>
      <c r="BSR821" s="304"/>
      <c r="BSS821" s="304"/>
      <c r="BST821" s="304"/>
      <c r="BSU821" s="304"/>
      <c r="BSV821" s="304"/>
      <c r="BSW821" s="304"/>
      <c r="BSX821" s="304"/>
      <c r="BSY821" s="304"/>
      <c r="BSZ821" s="304"/>
      <c r="BTA821" s="304"/>
      <c r="BTB821" s="304"/>
      <c r="BTC821" s="304"/>
      <c r="BTD821" s="304"/>
      <c r="BTE821" s="304"/>
      <c r="BTF821" s="304"/>
      <c r="BTG821" s="304"/>
      <c r="BTH821" s="304"/>
      <c r="BTI821" s="304"/>
      <c r="BTJ821" s="304"/>
      <c r="BTK821" s="304"/>
      <c r="BTL821" s="304"/>
      <c r="BTM821" s="304"/>
      <c r="BTN821" s="304"/>
      <c r="BTO821" s="304"/>
      <c r="BTP821" s="304"/>
      <c r="BTQ821" s="304"/>
      <c r="BTR821" s="304"/>
      <c r="BTS821" s="304"/>
      <c r="BTT821" s="304"/>
      <c r="BTU821" s="304"/>
      <c r="BTV821" s="304"/>
      <c r="BTW821" s="304"/>
      <c r="BTX821" s="304"/>
      <c r="BTY821" s="304"/>
      <c r="BTZ821" s="304"/>
      <c r="BUA821" s="304"/>
      <c r="BUB821" s="304"/>
      <c r="BUC821" s="304"/>
      <c r="BUD821" s="304"/>
      <c r="BUE821" s="304"/>
      <c r="BUF821" s="304"/>
      <c r="BUG821" s="304"/>
      <c r="BUH821" s="304"/>
      <c r="BUI821" s="304"/>
      <c r="BUJ821" s="304"/>
      <c r="BUK821" s="304"/>
      <c r="BUL821" s="304"/>
      <c r="BUM821" s="304"/>
      <c r="BUN821" s="304"/>
      <c r="BUO821" s="304"/>
      <c r="BUP821" s="304"/>
      <c r="BUQ821" s="304"/>
      <c r="BUR821" s="304"/>
      <c r="BUS821" s="304"/>
      <c r="BUT821" s="304"/>
      <c r="BUU821" s="304"/>
      <c r="BUV821" s="304"/>
      <c r="BUW821" s="304"/>
      <c r="BUX821" s="304"/>
      <c r="BUY821" s="304"/>
      <c r="BUZ821" s="304"/>
      <c r="BVA821" s="304"/>
      <c r="BVB821" s="304"/>
      <c r="BVC821" s="304"/>
      <c r="BVD821" s="304"/>
      <c r="BVE821" s="304"/>
      <c r="BVF821" s="304"/>
      <c r="BVG821" s="304"/>
      <c r="BVH821" s="304"/>
      <c r="BVI821" s="304"/>
      <c r="BVJ821" s="304"/>
      <c r="BVK821" s="304"/>
      <c r="BVL821" s="304"/>
      <c r="BVM821" s="304"/>
      <c r="BVN821" s="304"/>
      <c r="BVO821" s="304"/>
      <c r="BVP821" s="304"/>
      <c r="BVQ821" s="304"/>
      <c r="BVR821" s="304"/>
      <c r="BVS821" s="304"/>
      <c r="BVT821" s="304"/>
      <c r="BVU821" s="304"/>
      <c r="BVV821" s="304"/>
      <c r="BVW821" s="304"/>
      <c r="BVX821" s="304"/>
      <c r="BVY821" s="304"/>
      <c r="BVZ821" s="304"/>
      <c r="BWA821" s="304"/>
      <c r="BWB821" s="304"/>
      <c r="BWC821" s="304"/>
      <c r="BWD821" s="304"/>
      <c r="BWE821" s="304"/>
      <c r="BWF821" s="304"/>
      <c r="BWG821" s="304"/>
      <c r="BWH821" s="304"/>
      <c r="BWI821" s="304"/>
      <c r="BWJ821" s="304"/>
      <c r="BWK821" s="304"/>
      <c r="BWL821" s="304"/>
      <c r="BWM821" s="304"/>
      <c r="BWN821" s="304"/>
      <c r="BWO821" s="304"/>
      <c r="BWP821" s="304"/>
      <c r="BWQ821" s="304"/>
      <c r="BWR821" s="304"/>
      <c r="BWS821" s="304"/>
      <c r="BWT821" s="304"/>
      <c r="BWU821" s="304"/>
      <c r="BWV821" s="304"/>
      <c r="BWW821" s="304"/>
      <c r="BWX821" s="304"/>
      <c r="BWY821" s="304"/>
      <c r="BWZ821" s="304"/>
      <c r="BXA821" s="304"/>
      <c r="BXB821" s="304"/>
      <c r="BXC821" s="304"/>
      <c r="BXD821" s="304"/>
      <c r="BXE821" s="304"/>
      <c r="BXF821" s="304"/>
      <c r="BXG821" s="304"/>
      <c r="BXH821" s="304"/>
      <c r="BXI821" s="304"/>
      <c r="BXJ821" s="304"/>
      <c r="BXK821" s="304"/>
      <c r="BXL821" s="304"/>
      <c r="BXM821" s="304"/>
      <c r="BXN821" s="304"/>
      <c r="BXO821" s="304"/>
      <c r="BXP821" s="304"/>
      <c r="BXQ821" s="304"/>
      <c r="BXR821" s="304"/>
      <c r="BXS821" s="304"/>
      <c r="BXT821" s="304"/>
      <c r="BXU821" s="304"/>
      <c r="BXV821" s="304"/>
      <c r="BXW821" s="304"/>
      <c r="BXX821" s="304"/>
      <c r="BXY821" s="304"/>
      <c r="BXZ821" s="304"/>
      <c r="BYA821" s="304"/>
      <c r="BYB821" s="304"/>
      <c r="BYC821" s="304"/>
      <c r="BYD821" s="304"/>
      <c r="BYE821" s="304"/>
      <c r="BYF821" s="304"/>
      <c r="BYG821" s="304"/>
      <c r="BYH821" s="304"/>
      <c r="BYI821" s="304"/>
      <c r="BYJ821" s="304"/>
      <c r="BYK821" s="304"/>
      <c r="BYL821" s="304"/>
      <c r="BYM821" s="304"/>
      <c r="BYN821" s="304"/>
      <c r="BYO821" s="304"/>
      <c r="BYP821" s="304"/>
      <c r="BYQ821" s="304"/>
      <c r="BYR821" s="304"/>
      <c r="BYS821" s="304"/>
      <c r="BYT821" s="304"/>
      <c r="BYU821" s="304"/>
      <c r="BYV821" s="304"/>
      <c r="BYW821" s="304"/>
      <c r="BYX821" s="304"/>
      <c r="BYY821" s="304"/>
      <c r="BYZ821" s="304"/>
      <c r="BZA821" s="304"/>
      <c r="BZB821" s="304"/>
      <c r="BZC821" s="304"/>
      <c r="BZD821" s="304"/>
      <c r="BZE821" s="304"/>
      <c r="BZF821" s="304"/>
      <c r="BZG821" s="304"/>
      <c r="BZH821" s="304"/>
      <c r="BZI821" s="304"/>
      <c r="BZJ821" s="304"/>
      <c r="BZK821" s="304"/>
      <c r="BZL821" s="304"/>
      <c r="BZM821" s="304"/>
      <c r="BZN821" s="304"/>
      <c r="BZO821" s="304"/>
      <c r="BZP821" s="304"/>
      <c r="BZQ821" s="304"/>
      <c r="BZR821" s="304"/>
      <c r="BZS821" s="304"/>
      <c r="BZT821" s="304"/>
      <c r="BZU821" s="304"/>
      <c r="BZV821" s="304"/>
      <c r="BZW821" s="304"/>
      <c r="BZX821" s="304"/>
      <c r="BZY821" s="304"/>
      <c r="BZZ821" s="304"/>
      <c r="CAA821" s="304"/>
      <c r="CAB821" s="304"/>
      <c r="CAC821" s="304"/>
      <c r="CAD821" s="304"/>
      <c r="CAE821" s="304"/>
      <c r="CAF821" s="304"/>
      <c r="CAG821" s="304"/>
      <c r="CAH821" s="304"/>
      <c r="CAI821" s="304"/>
      <c r="CAJ821" s="304"/>
      <c r="CAK821" s="304"/>
      <c r="CAL821" s="304"/>
      <c r="CAM821" s="304"/>
      <c r="CAN821" s="304"/>
      <c r="CAO821" s="304"/>
      <c r="CAP821" s="304"/>
      <c r="CAQ821" s="304"/>
      <c r="CAR821" s="304"/>
      <c r="CAS821" s="304"/>
      <c r="CAT821" s="304"/>
      <c r="CAU821" s="304"/>
      <c r="CAV821" s="304"/>
      <c r="CAW821" s="304"/>
      <c r="CAX821" s="304"/>
      <c r="CAY821" s="304"/>
      <c r="CAZ821" s="304"/>
      <c r="CBA821" s="304"/>
      <c r="CBB821" s="304"/>
      <c r="CBC821" s="304"/>
      <c r="CBD821" s="304"/>
      <c r="CBE821" s="304"/>
      <c r="CBF821" s="304"/>
      <c r="CBG821" s="304"/>
      <c r="CBH821" s="304"/>
      <c r="CBI821" s="304"/>
      <c r="CBJ821" s="304"/>
      <c r="CBK821" s="304"/>
      <c r="CBL821" s="304"/>
      <c r="CBM821" s="304"/>
      <c r="CBN821" s="304"/>
      <c r="CBO821" s="304"/>
      <c r="CBP821" s="304"/>
      <c r="CBQ821" s="304"/>
      <c r="CBR821" s="304"/>
      <c r="CBS821" s="304"/>
      <c r="CBT821" s="304"/>
      <c r="CBU821" s="304"/>
      <c r="CBV821" s="304"/>
      <c r="CBW821" s="304"/>
      <c r="CBX821" s="304"/>
      <c r="CBY821" s="304"/>
      <c r="CBZ821" s="304"/>
      <c r="CCA821" s="304"/>
      <c r="CCB821" s="304"/>
      <c r="CCC821" s="304"/>
      <c r="CCD821" s="304"/>
      <c r="CCE821" s="304"/>
      <c r="CCF821" s="304"/>
      <c r="CCG821" s="304"/>
      <c r="CCH821" s="304"/>
      <c r="CCI821" s="304"/>
      <c r="CCJ821" s="304"/>
      <c r="CCK821" s="304"/>
      <c r="CCL821" s="304"/>
      <c r="CCM821" s="304"/>
      <c r="CCN821" s="304"/>
      <c r="CCO821" s="304"/>
      <c r="CCP821" s="304"/>
      <c r="CCQ821" s="304"/>
      <c r="CCR821" s="304"/>
      <c r="CCS821" s="304"/>
      <c r="CCT821" s="304"/>
      <c r="CCU821" s="304"/>
      <c r="CCV821" s="304"/>
      <c r="CCW821" s="304"/>
      <c r="CCX821" s="304"/>
      <c r="CCY821" s="304"/>
      <c r="CCZ821" s="304"/>
      <c r="CDA821" s="304"/>
      <c r="CDB821" s="304"/>
      <c r="CDC821" s="304"/>
      <c r="CDD821" s="304"/>
      <c r="CDE821" s="304"/>
      <c r="CDF821" s="304"/>
      <c r="CDG821" s="304"/>
      <c r="CDH821" s="304"/>
      <c r="CDI821" s="304"/>
      <c r="CDJ821" s="304"/>
      <c r="CDK821" s="304"/>
      <c r="CDL821" s="304"/>
      <c r="CDM821" s="304"/>
      <c r="CDN821" s="304"/>
      <c r="CDO821" s="304"/>
      <c r="CDP821" s="304"/>
      <c r="CDQ821" s="304"/>
      <c r="CDR821" s="304"/>
      <c r="CDS821" s="304"/>
      <c r="CDT821" s="304"/>
      <c r="CDU821" s="304"/>
      <c r="CDV821" s="304"/>
      <c r="CDW821" s="304"/>
      <c r="CDX821" s="304"/>
      <c r="CDY821" s="304"/>
      <c r="CDZ821" s="304"/>
      <c r="CEA821" s="304"/>
      <c r="CEB821" s="304"/>
      <c r="CEC821" s="304"/>
      <c r="CED821" s="304"/>
      <c r="CEE821" s="304"/>
      <c r="CEF821" s="304"/>
      <c r="CEG821" s="304"/>
      <c r="CEH821" s="304"/>
      <c r="CEI821" s="304"/>
      <c r="CEJ821" s="304"/>
      <c r="CEK821" s="304"/>
      <c r="CEL821" s="304"/>
      <c r="CEM821" s="304"/>
      <c r="CEN821" s="304"/>
      <c r="CEO821" s="304"/>
      <c r="CEP821" s="304"/>
      <c r="CEQ821" s="304"/>
      <c r="CER821" s="304"/>
      <c r="CES821" s="304"/>
      <c r="CET821" s="304"/>
      <c r="CEU821" s="304"/>
      <c r="CEV821" s="304"/>
      <c r="CEW821" s="304"/>
      <c r="CEX821" s="304"/>
      <c r="CEY821" s="304"/>
      <c r="CEZ821" s="304"/>
      <c r="CFA821" s="304"/>
      <c r="CFB821" s="304"/>
      <c r="CFC821" s="304"/>
      <c r="CFD821" s="304"/>
      <c r="CFE821" s="304"/>
      <c r="CFF821" s="304"/>
      <c r="CFG821" s="304"/>
      <c r="CFH821" s="304"/>
      <c r="CFI821" s="304"/>
      <c r="CFJ821" s="304"/>
      <c r="CFK821" s="304"/>
      <c r="CFL821" s="304"/>
      <c r="CFM821" s="304"/>
      <c r="CFN821" s="304"/>
      <c r="CFO821" s="304"/>
      <c r="CFP821" s="304"/>
      <c r="CFQ821" s="304"/>
      <c r="CFR821" s="304"/>
      <c r="CFS821" s="304"/>
      <c r="CFT821" s="304"/>
      <c r="CFU821" s="304"/>
      <c r="CFV821" s="304"/>
      <c r="CFW821" s="304"/>
      <c r="CFX821" s="304"/>
      <c r="CFY821" s="304"/>
      <c r="CFZ821" s="304"/>
      <c r="CGA821" s="304"/>
      <c r="CGB821" s="304"/>
      <c r="CGC821" s="304"/>
      <c r="CGD821" s="304"/>
      <c r="CGE821" s="304"/>
      <c r="CGF821" s="304"/>
      <c r="CGG821" s="304"/>
      <c r="CGH821" s="304"/>
      <c r="CGI821" s="304"/>
      <c r="CGJ821" s="304"/>
      <c r="CGK821" s="304"/>
      <c r="CGL821" s="304"/>
      <c r="CGM821" s="304"/>
      <c r="CGN821" s="304"/>
      <c r="CGO821" s="304"/>
      <c r="CGP821" s="304"/>
      <c r="CGQ821" s="304"/>
      <c r="CGR821" s="304"/>
      <c r="CGS821" s="304"/>
      <c r="CGT821" s="304"/>
      <c r="CGU821" s="304"/>
      <c r="CGV821" s="304"/>
      <c r="CGW821" s="304"/>
      <c r="CGX821" s="304"/>
      <c r="CGY821" s="304"/>
      <c r="CGZ821" s="304"/>
      <c r="CHA821" s="304"/>
      <c r="CHB821" s="304"/>
      <c r="CHC821" s="304"/>
      <c r="CHD821" s="304"/>
      <c r="CHE821" s="304"/>
      <c r="CHF821" s="304"/>
      <c r="CHG821" s="304"/>
      <c r="CHH821" s="304"/>
      <c r="CHI821" s="304"/>
      <c r="CHJ821" s="304"/>
      <c r="CHK821" s="304"/>
      <c r="CHL821" s="304"/>
      <c r="CHM821" s="304"/>
      <c r="CHN821" s="304"/>
      <c r="CHO821" s="304"/>
      <c r="CHP821" s="304"/>
      <c r="CHQ821" s="304"/>
      <c r="CHR821" s="304"/>
      <c r="CHS821" s="304"/>
      <c r="CHT821" s="304"/>
      <c r="CHU821" s="304"/>
      <c r="CHV821" s="304"/>
      <c r="CHW821" s="304"/>
      <c r="CHX821" s="304"/>
      <c r="CHY821" s="304"/>
      <c r="CHZ821" s="304"/>
      <c r="CIA821" s="304"/>
      <c r="CIB821" s="304"/>
      <c r="CIC821" s="304"/>
      <c r="CID821" s="304"/>
      <c r="CIE821" s="304"/>
      <c r="CIF821" s="304"/>
      <c r="CIG821" s="304"/>
      <c r="CIH821" s="304"/>
      <c r="CII821" s="304"/>
      <c r="CIJ821" s="304"/>
      <c r="CIK821" s="304"/>
      <c r="CIL821" s="304"/>
      <c r="CIM821" s="304"/>
      <c r="CIN821" s="304"/>
      <c r="CIO821" s="304"/>
      <c r="CIP821" s="304"/>
      <c r="CIQ821" s="304"/>
      <c r="CIR821" s="304"/>
      <c r="CIS821" s="304"/>
      <c r="CIT821" s="304"/>
      <c r="CIU821" s="304"/>
      <c r="CIV821" s="304"/>
      <c r="CIW821" s="304"/>
      <c r="CIX821" s="304"/>
      <c r="CIY821" s="304"/>
      <c r="CIZ821" s="304"/>
      <c r="CJA821" s="304"/>
      <c r="CJB821" s="304"/>
      <c r="CJC821" s="304"/>
      <c r="CJD821" s="304"/>
      <c r="CJE821" s="304"/>
      <c r="CJF821" s="304"/>
      <c r="CJG821" s="304"/>
      <c r="CJH821" s="304"/>
      <c r="CJI821" s="304"/>
      <c r="CJJ821" s="304"/>
      <c r="CJK821" s="304"/>
      <c r="CJL821" s="304"/>
      <c r="CJM821" s="304"/>
      <c r="CJN821" s="304"/>
      <c r="CJO821" s="304"/>
      <c r="CJP821" s="304"/>
      <c r="CJQ821" s="304"/>
      <c r="CJR821" s="304"/>
      <c r="CJS821" s="304"/>
      <c r="CJT821" s="304"/>
      <c r="CJU821" s="304"/>
      <c r="CJV821" s="304"/>
      <c r="CJW821" s="304"/>
      <c r="CJX821" s="304"/>
      <c r="CJY821" s="304"/>
      <c r="CJZ821" s="304"/>
      <c r="CKA821" s="304"/>
      <c r="CKB821" s="304"/>
      <c r="CKC821" s="304"/>
      <c r="CKD821" s="304"/>
      <c r="CKE821" s="304"/>
      <c r="CKF821" s="304"/>
      <c r="CKG821" s="304"/>
      <c r="CKH821" s="304"/>
      <c r="CKI821" s="304"/>
      <c r="CKJ821" s="304"/>
      <c r="CKK821" s="304"/>
      <c r="CKL821" s="304"/>
      <c r="CKM821" s="304"/>
      <c r="CKN821" s="304"/>
      <c r="CKO821" s="304"/>
      <c r="CKP821" s="304"/>
      <c r="CKQ821" s="304"/>
      <c r="CKR821" s="304"/>
      <c r="CKS821" s="304"/>
      <c r="CKT821" s="304"/>
      <c r="CKU821" s="304"/>
      <c r="CKV821" s="304"/>
      <c r="CKW821" s="304"/>
      <c r="CKX821" s="304"/>
      <c r="CKY821" s="304"/>
      <c r="CKZ821" s="304"/>
      <c r="CLA821" s="304"/>
      <c r="CLB821" s="304"/>
      <c r="CLC821" s="304"/>
      <c r="CLD821" s="304"/>
      <c r="CLE821" s="304"/>
      <c r="CLF821" s="304"/>
      <c r="CLG821" s="304"/>
      <c r="CLH821" s="304"/>
      <c r="CLI821" s="304"/>
      <c r="CLJ821" s="304"/>
      <c r="CLK821" s="304"/>
      <c r="CLL821" s="304"/>
      <c r="CLM821" s="304"/>
      <c r="CLN821" s="304"/>
      <c r="CLO821" s="304"/>
      <c r="CLP821" s="304"/>
      <c r="CLQ821" s="304"/>
      <c r="CLR821" s="304"/>
      <c r="CLS821" s="304"/>
      <c r="CLT821" s="304"/>
      <c r="CLU821" s="304"/>
      <c r="CLV821" s="304"/>
      <c r="CLW821" s="304"/>
      <c r="CLX821" s="304"/>
      <c r="CLY821" s="304"/>
      <c r="CLZ821" s="304"/>
      <c r="CMA821" s="304"/>
      <c r="CMB821" s="304"/>
      <c r="CMC821" s="304"/>
      <c r="CMD821" s="304"/>
      <c r="CME821" s="304"/>
      <c r="CMF821" s="304"/>
      <c r="CMG821" s="304"/>
      <c r="CMH821" s="304"/>
      <c r="CMI821" s="304"/>
      <c r="CMJ821" s="304"/>
      <c r="CMK821" s="304"/>
      <c r="CML821" s="304"/>
      <c r="CMM821" s="304"/>
      <c r="CMN821" s="304"/>
      <c r="CMO821" s="304"/>
      <c r="CMP821" s="304"/>
      <c r="CMQ821" s="304"/>
      <c r="CMR821" s="304"/>
      <c r="CMS821" s="304"/>
      <c r="CMT821" s="304"/>
      <c r="CMU821" s="304"/>
      <c r="CMV821" s="304"/>
      <c r="CMW821" s="304"/>
      <c r="CMX821" s="304"/>
      <c r="CMY821" s="304"/>
      <c r="CMZ821" s="304"/>
      <c r="CNA821" s="304"/>
      <c r="CNB821" s="304"/>
      <c r="CNC821" s="304"/>
      <c r="CND821" s="304"/>
      <c r="CNE821" s="304"/>
      <c r="CNF821" s="304"/>
      <c r="CNG821" s="304"/>
      <c r="CNH821" s="304"/>
      <c r="CNI821" s="304"/>
      <c r="CNJ821" s="304"/>
      <c r="CNK821" s="304"/>
      <c r="CNL821" s="304"/>
      <c r="CNM821" s="304"/>
      <c r="CNN821" s="304"/>
      <c r="CNO821" s="304"/>
      <c r="CNP821" s="304"/>
      <c r="CNQ821" s="304"/>
      <c r="CNR821" s="304"/>
      <c r="CNS821" s="304"/>
      <c r="CNT821" s="304"/>
      <c r="CNU821" s="304"/>
      <c r="CNV821" s="304"/>
      <c r="CNW821" s="304"/>
      <c r="CNX821" s="304"/>
      <c r="CNY821" s="304"/>
      <c r="CNZ821" s="304"/>
      <c r="COA821" s="304"/>
      <c r="COB821" s="304"/>
      <c r="COC821" s="304"/>
      <c r="COD821" s="304"/>
      <c r="COE821" s="304"/>
      <c r="COF821" s="304"/>
      <c r="COG821" s="304"/>
      <c r="COH821" s="304"/>
      <c r="COI821" s="304"/>
      <c r="COJ821" s="304"/>
      <c r="COK821" s="304"/>
      <c r="COL821" s="304"/>
      <c r="COM821" s="304"/>
      <c r="CON821" s="304"/>
      <c r="COO821" s="304"/>
      <c r="COP821" s="304"/>
      <c r="COQ821" s="304"/>
      <c r="COR821" s="304"/>
      <c r="COS821" s="304"/>
      <c r="COT821" s="304"/>
      <c r="COU821" s="304"/>
      <c r="COV821" s="304"/>
      <c r="COW821" s="304"/>
      <c r="COX821" s="304"/>
      <c r="COY821" s="304"/>
      <c r="COZ821" s="304"/>
      <c r="CPA821" s="304"/>
      <c r="CPB821" s="304"/>
      <c r="CPC821" s="304"/>
      <c r="CPD821" s="304"/>
      <c r="CPE821" s="304"/>
      <c r="CPF821" s="304"/>
      <c r="CPG821" s="304"/>
      <c r="CPH821" s="304"/>
      <c r="CPI821" s="304"/>
      <c r="CPJ821" s="304"/>
      <c r="CPK821" s="304"/>
      <c r="CPL821" s="304"/>
      <c r="CPM821" s="304"/>
      <c r="CPN821" s="304"/>
      <c r="CPO821" s="304"/>
      <c r="CPP821" s="304"/>
      <c r="CPQ821" s="304"/>
      <c r="CPR821" s="304"/>
      <c r="CPS821" s="304"/>
      <c r="CPT821" s="304"/>
      <c r="CPU821" s="304"/>
      <c r="CPV821" s="304"/>
      <c r="CPW821" s="304"/>
      <c r="CPX821" s="304"/>
      <c r="CPY821" s="304"/>
      <c r="CPZ821" s="304"/>
      <c r="CQA821" s="304"/>
      <c r="CQB821" s="304"/>
      <c r="CQC821" s="304"/>
      <c r="CQD821" s="304"/>
      <c r="CQE821" s="304"/>
      <c r="CQF821" s="304"/>
      <c r="CQG821" s="304"/>
      <c r="CQH821" s="304"/>
      <c r="CQI821" s="304"/>
      <c r="CQJ821" s="304"/>
      <c r="CQK821" s="304"/>
      <c r="CQL821" s="304"/>
      <c r="CQM821" s="304"/>
      <c r="CQN821" s="304"/>
      <c r="CQO821" s="304"/>
      <c r="CQP821" s="304"/>
      <c r="CQQ821" s="304"/>
      <c r="CQR821" s="304"/>
      <c r="CQS821" s="304"/>
      <c r="CQT821" s="304"/>
      <c r="CQU821" s="304"/>
      <c r="CQV821" s="304"/>
      <c r="CQW821" s="304"/>
      <c r="CQX821" s="304"/>
      <c r="CQY821" s="304"/>
      <c r="CQZ821" s="304"/>
      <c r="CRA821" s="304"/>
      <c r="CRB821" s="304"/>
      <c r="CRC821" s="304"/>
      <c r="CRD821" s="304"/>
      <c r="CRE821" s="304"/>
      <c r="CRF821" s="304"/>
      <c r="CRG821" s="304"/>
      <c r="CRH821" s="304"/>
      <c r="CRI821" s="304"/>
      <c r="CRJ821" s="304"/>
      <c r="CRK821" s="304"/>
      <c r="CRL821" s="304"/>
      <c r="CRM821" s="304"/>
      <c r="CRN821" s="304"/>
      <c r="CRO821" s="304"/>
      <c r="CRP821" s="304"/>
      <c r="CRQ821" s="304"/>
      <c r="CRR821" s="304"/>
      <c r="CRS821" s="304"/>
      <c r="CRT821" s="304"/>
      <c r="CRU821" s="304"/>
      <c r="CRV821" s="304"/>
      <c r="CRW821" s="304"/>
      <c r="CRX821" s="304"/>
      <c r="CRY821" s="304"/>
      <c r="CRZ821" s="304"/>
      <c r="CSA821" s="304"/>
      <c r="CSB821" s="304"/>
      <c r="CSC821" s="304"/>
      <c r="CSD821" s="304"/>
      <c r="CSE821" s="304"/>
      <c r="CSF821" s="304"/>
      <c r="CSG821" s="304"/>
      <c r="CSH821" s="304"/>
      <c r="CSI821" s="304"/>
      <c r="CSJ821" s="304"/>
      <c r="CSK821" s="304"/>
      <c r="CSL821" s="304"/>
      <c r="CSM821" s="304"/>
      <c r="CSN821" s="304"/>
      <c r="CSO821" s="304"/>
      <c r="CSP821" s="304"/>
      <c r="CSQ821" s="304"/>
      <c r="CSR821" s="304"/>
      <c r="CSS821" s="304"/>
      <c r="CST821" s="304"/>
      <c r="CSU821" s="304"/>
      <c r="CSV821" s="304"/>
      <c r="CSW821" s="304"/>
      <c r="CSX821" s="304"/>
      <c r="CSY821" s="304"/>
      <c r="CSZ821" s="304"/>
      <c r="CTA821" s="304"/>
      <c r="CTB821" s="304"/>
      <c r="CTC821" s="304"/>
      <c r="CTD821" s="304"/>
      <c r="CTE821" s="304"/>
      <c r="CTF821" s="304"/>
      <c r="CTG821" s="304"/>
      <c r="CTH821" s="304"/>
      <c r="CTI821" s="304"/>
      <c r="CTJ821" s="304"/>
      <c r="CTK821" s="304"/>
      <c r="CTL821" s="304"/>
      <c r="CTM821" s="304"/>
      <c r="CTN821" s="304"/>
      <c r="CTO821" s="304"/>
      <c r="CTP821" s="304"/>
      <c r="CTQ821" s="304"/>
      <c r="CTR821" s="304"/>
      <c r="CTS821" s="304"/>
      <c r="CTT821" s="304"/>
      <c r="CTU821" s="304"/>
      <c r="CTV821" s="304"/>
      <c r="CTW821" s="304"/>
      <c r="CTX821" s="304"/>
      <c r="CTY821" s="304"/>
      <c r="CTZ821" s="304"/>
      <c r="CUA821" s="304"/>
      <c r="CUB821" s="304"/>
      <c r="CUC821" s="304"/>
      <c r="CUD821" s="304"/>
      <c r="CUE821" s="304"/>
      <c r="CUF821" s="304"/>
      <c r="CUG821" s="304"/>
      <c r="CUH821" s="304"/>
      <c r="CUI821" s="304"/>
      <c r="CUJ821" s="304"/>
      <c r="CUK821" s="304"/>
      <c r="CUL821" s="304"/>
      <c r="CUM821" s="304"/>
      <c r="CUN821" s="304"/>
      <c r="CUO821" s="304"/>
      <c r="CUP821" s="304"/>
      <c r="CUQ821" s="304"/>
      <c r="CUR821" s="304"/>
      <c r="CUS821" s="304"/>
      <c r="CUT821" s="304"/>
      <c r="CUU821" s="304"/>
      <c r="CUV821" s="304"/>
      <c r="CUW821" s="304"/>
      <c r="CUX821" s="304"/>
      <c r="CUY821" s="304"/>
      <c r="CUZ821" s="304"/>
      <c r="CVA821" s="304"/>
      <c r="CVB821" s="304"/>
      <c r="CVC821" s="304"/>
      <c r="CVD821" s="304"/>
      <c r="CVE821" s="304"/>
      <c r="CVF821" s="304"/>
      <c r="CVG821" s="304"/>
      <c r="CVH821" s="304"/>
      <c r="CVI821" s="304"/>
      <c r="CVJ821" s="304"/>
      <c r="CVK821" s="304"/>
      <c r="CVL821" s="304"/>
      <c r="CVM821" s="304"/>
      <c r="CVN821" s="304"/>
      <c r="CVO821" s="304"/>
      <c r="CVP821" s="304"/>
      <c r="CVQ821" s="304"/>
      <c r="CVR821" s="304"/>
      <c r="CVS821" s="304"/>
      <c r="CVT821" s="304"/>
      <c r="CVU821" s="304"/>
      <c r="CVV821" s="304"/>
      <c r="CVW821" s="304"/>
      <c r="CVX821" s="304"/>
      <c r="CVY821" s="304"/>
      <c r="CVZ821" s="304"/>
      <c r="CWA821" s="304"/>
      <c r="CWB821" s="304"/>
      <c r="CWC821" s="304"/>
      <c r="CWD821" s="304"/>
      <c r="CWE821" s="304"/>
      <c r="CWF821" s="304"/>
      <c r="CWG821" s="304"/>
      <c r="CWH821" s="304"/>
      <c r="CWI821" s="304"/>
      <c r="CWJ821" s="304"/>
      <c r="CWK821" s="304"/>
      <c r="CWL821" s="304"/>
      <c r="CWM821" s="304"/>
      <c r="CWN821" s="304"/>
      <c r="CWO821" s="304"/>
      <c r="CWP821" s="304"/>
      <c r="CWQ821" s="304"/>
      <c r="CWR821" s="304"/>
      <c r="CWS821" s="304"/>
      <c r="CWT821" s="304"/>
      <c r="CWU821" s="304"/>
      <c r="CWV821" s="304"/>
      <c r="CWW821" s="304"/>
      <c r="CWX821" s="304"/>
      <c r="CWY821" s="304"/>
      <c r="CWZ821" s="304"/>
      <c r="CXA821" s="304"/>
      <c r="CXB821" s="304"/>
      <c r="CXC821" s="304"/>
      <c r="CXD821" s="304"/>
      <c r="CXE821" s="304"/>
      <c r="CXF821" s="304"/>
      <c r="CXG821" s="304"/>
      <c r="CXH821" s="304"/>
      <c r="CXI821" s="304"/>
      <c r="CXJ821" s="304"/>
      <c r="CXK821" s="304"/>
      <c r="CXL821" s="304"/>
      <c r="CXM821" s="304"/>
      <c r="CXN821" s="304"/>
      <c r="CXO821" s="304"/>
      <c r="CXP821" s="304"/>
      <c r="CXQ821" s="304"/>
      <c r="CXR821" s="304"/>
      <c r="CXS821" s="304"/>
      <c r="CXT821" s="304"/>
      <c r="CXU821" s="304"/>
      <c r="CXV821" s="304"/>
      <c r="CXW821" s="304"/>
      <c r="CXX821" s="304"/>
      <c r="CXY821" s="304"/>
      <c r="CXZ821" s="304"/>
      <c r="CYA821" s="304"/>
      <c r="CYB821" s="304"/>
      <c r="CYC821" s="304"/>
      <c r="CYD821" s="304"/>
      <c r="CYE821" s="304"/>
      <c r="CYF821" s="304"/>
      <c r="CYG821" s="304"/>
      <c r="CYH821" s="304"/>
      <c r="CYI821" s="304"/>
      <c r="CYJ821" s="304"/>
      <c r="CYK821" s="304"/>
      <c r="CYL821" s="304"/>
      <c r="CYM821" s="304"/>
      <c r="CYN821" s="304"/>
      <c r="CYO821" s="304"/>
      <c r="CYP821" s="304"/>
      <c r="CYQ821" s="304"/>
      <c r="CYR821" s="304"/>
      <c r="CYS821" s="304"/>
      <c r="CYT821" s="304"/>
      <c r="CYU821" s="304"/>
      <c r="CYV821" s="304"/>
      <c r="CYW821" s="304"/>
      <c r="CYX821" s="304"/>
      <c r="CYY821" s="304"/>
      <c r="CYZ821" s="304"/>
      <c r="CZA821" s="304"/>
      <c r="CZB821" s="304"/>
      <c r="CZC821" s="304"/>
      <c r="CZD821" s="304"/>
      <c r="CZE821" s="304"/>
      <c r="CZF821" s="304"/>
      <c r="CZG821" s="304"/>
      <c r="CZH821" s="304"/>
      <c r="CZI821" s="304"/>
      <c r="CZJ821" s="304"/>
      <c r="CZK821" s="304"/>
      <c r="CZL821" s="304"/>
      <c r="CZM821" s="304"/>
      <c r="CZN821" s="304"/>
      <c r="CZO821" s="304"/>
      <c r="CZP821" s="304"/>
      <c r="CZQ821" s="304"/>
      <c r="CZR821" s="304"/>
      <c r="CZS821" s="304"/>
      <c r="CZT821" s="304"/>
      <c r="CZU821" s="304"/>
      <c r="CZV821" s="304"/>
      <c r="CZW821" s="304"/>
      <c r="CZX821" s="304"/>
      <c r="CZY821" s="304"/>
      <c r="CZZ821" s="304"/>
      <c r="DAA821" s="304"/>
      <c r="DAB821" s="304"/>
      <c r="DAC821" s="304"/>
      <c r="DAD821" s="304"/>
      <c r="DAE821" s="304"/>
      <c r="DAF821" s="304"/>
      <c r="DAG821" s="304"/>
      <c r="DAH821" s="304"/>
      <c r="DAI821" s="304"/>
      <c r="DAJ821" s="304"/>
      <c r="DAK821" s="304"/>
      <c r="DAL821" s="304"/>
      <c r="DAM821" s="304"/>
      <c r="DAN821" s="304"/>
      <c r="DAO821" s="304"/>
      <c r="DAP821" s="304"/>
      <c r="DAQ821" s="304"/>
      <c r="DAR821" s="304"/>
      <c r="DAS821" s="304"/>
      <c r="DAT821" s="304"/>
      <c r="DAU821" s="304"/>
      <c r="DAV821" s="304"/>
      <c r="DAW821" s="304"/>
      <c r="DAX821" s="304"/>
      <c r="DAY821" s="304"/>
      <c r="DAZ821" s="304"/>
      <c r="DBA821" s="304"/>
      <c r="DBB821" s="304"/>
      <c r="DBC821" s="304"/>
      <c r="DBD821" s="304"/>
      <c r="DBE821" s="304"/>
      <c r="DBF821" s="304"/>
      <c r="DBG821" s="304"/>
      <c r="DBH821" s="304"/>
      <c r="DBI821" s="304"/>
      <c r="DBJ821" s="304"/>
      <c r="DBK821" s="304"/>
      <c r="DBL821" s="304"/>
      <c r="DBM821" s="304"/>
      <c r="DBN821" s="304"/>
      <c r="DBO821" s="304"/>
      <c r="DBP821" s="304"/>
      <c r="DBQ821" s="304"/>
      <c r="DBR821" s="304"/>
      <c r="DBS821" s="304"/>
      <c r="DBT821" s="304"/>
      <c r="DBU821" s="304"/>
      <c r="DBV821" s="304"/>
      <c r="DBW821" s="304"/>
      <c r="DBX821" s="304"/>
      <c r="DBY821" s="304"/>
      <c r="DBZ821" s="304"/>
      <c r="DCA821" s="304"/>
      <c r="DCB821" s="304"/>
      <c r="DCC821" s="304"/>
      <c r="DCD821" s="304"/>
      <c r="DCE821" s="304"/>
      <c r="DCF821" s="304"/>
      <c r="DCG821" s="304"/>
      <c r="DCH821" s="304"/>
      <c r="DCI821" s="304"/>
      <c r="DCJ821" s="304"/>
      <c r="DCK821" s="304"/>
      <c r="DCL821" s="304"/>
      <c r="DCM821" s="304"/>
      <c r="DCN821" s="304"/>
      <c r="DCO821" s="304"/>
      <c r="DCP821" s="304"/>
      <c r="DCQ821" s="304"/>
      <c r="DCR821" s="304"/>
      <c r="DCS821" s="304"/>
      <c r="DCT821" s="304"/>
      <c r="DCU821" s="304"/>
      <c r="DCV821" s="304"/>
      <c r="DCW821" s="304"/>
      <c r="DCX821" s="304"/>
      <c r="DCY821" s="304"/>
      <c r="DCZ821" s="304"/>
      <c r="DDA821" s="304"/>
      <c r="DDB821" s="304"/>
      <c r="DDC821" s="304"/>
      <c r="DDD821" s="304"/>
      <c r="DDE821" s="304"/>
      <c r="DDF821" s="304"/>
      <c r="DDG821" s="304"/>
      <c r="DDH821" s="304"/>
      <c r="DDI821" s="304"/>
      <c r="DDJ821" s="304"/>
      <c r="DDK821" s="304"/>
      <c r="DDL821" s="304"/>
      <c r="DDM821" s="304"/>
      <c r="DDN821" s="304"/>
      <c r="DDO821" s="304"/>
      <c r="DDP821" s="304"/>
      <c r="DDQ821" s="304"/>
      <c r="DDR821" s="304"/>
      <c r="DDS821" s="304"/>
      <c r="DDT821" s="304"/>
      <c r="DDU821" s="304"/>
      <c r="DDV821" s="304"/>
      <c r="DDW821" s="304"/>
      <c r="DDX821" s="304"/>
      <c r="DDY821" s="304"/>
      <c r="DDZ821" s="304"/>
      <c r="DEA821" s="304"/>
      <c r="DEB821" s="304"/>
      <c r="DEC821" s="304"/>
      <c r="DED821" s="304"/>
      <c r="DEE821" s="304"/>
      <c r="DEF821" s="304"/>
      <c r="DEG821" s="304"/>
      <c r="DEH821" s="304"/>
      <c r="DEI821" s="304"/>
      <c r="DEJ821" s="304"/>
      <c r="DEK821" s="304"/>
      <c r="DEL821" s="304"/>
      <c r="DEM821" s="304"/>
      <c r="DEN821" s="304"/>
      <c r="DEO821" s="304"/>
      <c r="DEP821" s="304"/>
      <c r="DEQ821" s="304"/>
      <c r="DER821" s="304"/>
      <c r="DES821" s="304"/>
      <c r="DET821" s="304"/>
      <c r="DEU821" s="304"/>
      <c r="DEV821" s="304"/>
      <c r="DEW821" s="304"/>
      <c r="DEX821" s="304"/>
      <c r="DEY821" s="304"/>
      <c r="DEZ821" s="304"/>
      <c r="DFA821" s="304"/>
      <c r="DFB821" s="304"/>
      <c r="DFC821" s="304"/>
      <c r="DFD821" s="304"/>
      <c r="DFE821" s="304"/>
      <c r="DFF821" s="304"/>
      <c r="DFG821" s="304"/>
      <c r="DFH821" s="304"/>
      <c r="DFI821" s="304"/>
      <c r="DFJ821" s="304"/>
      <c r="DFK821" s="304"/>
      <c r="DFL821" s="304"/>
      <c r="DFM821" s="304"/>
      <c r="DFN821" s="304"/>
      <c r="DFO821" s="304"/>
      <c r="DFP821" s="304"/>
      <c r="DFQ821" s="304"/>
      <c r="DFR821" s="304"/>
      <c r="DFS821" s="304"/>
      <c r="DFT821" s="304"/>
      <c r="DFU821" s="304"/>
      <c r="DFV821" s="304"/>
      <c r="DFW821" s="304"/>
      <c r="DFX821" s="304"/>
      <c r="DFY821" s="304"/>
      <c r="DFZ821" s="304"/>
      <c r="DGA821" s="304"/>
      <c r="DGB821" s="304"/>
      <c r="DGC821" s="304"/>
      <c r="DGD821" s="304"/>
      <c r="DGE821" s="304"/>
      <c r="DGF821" s="304"/>
      <c r="DGG821" s="304"/>
      <c r="DGH821" s="304"/>
      <c r="DGI821" s="304"/>
      <c r="DGJ821" s="304"/>
      <c r="DGK821" s="304"/>
      <c r="DGL821" s="304"/>
      <c r="DGM821" s="304"/>
      <c r="DGN821" s="304"/>
      <c r="DGO821" s="304"/>
      <c r="DGP821" s="304"/>
      <c r="DGQ821" s="304"/>
      <c r="DGR821" s="304"/>
      <c r="DGS821" s="304"/>
      <c r="DGT821" s="304"/>
      <c r="DGU821" s="304"/>
      <c r="DGV821" s="304"/>
      <c r="DGW821" s="304"/>
      <c r="DGX821" s="304"/>
      <c r="DGY821" s="304"/>
      <c r="DGZ821" s="304"/>
      <c r="DHA821" s="304"/>
      <c r="DHB821" s="304"/>
      <c r="DHC821" s="304"/>
      <c r="DHD821" s="304"/>
      <c r="DHE821" s="304"/>
      <c r="DHF821" s="304"/>
      <c r="DHG821" s="304"/>
      <c r="DHH821" s="304"/>
      <c r="DHI821" s="304"/>
      <c r="DHJ821" s="304"/>
      <c r="DHK821" s="304"/>
      <c r="DHL821" s="304"/>
      <c r="DHM821" s="304"/>
      <c r="DHN821" s="304"/>
      <c r="DHO821" s="304"/>
      <c r="DHP821" s="304"/>
      <c r="DHQ821" s="304"/>
      <c r="DHR821" s="304"/>
      <c r="DHS821" s="304"/>
      <c r="DHT821" s="304"/>
      <c r="DHU821" s="304"/>
      <c r="DHV821" s="304"/>
      <c r="DHW821" s="304"/>
      <c r="DHX821" s="304"/>
      <c r="DHY821" s="304"/>
      <c r="DHZ821" s="304"/>
      <c r="DIA821" s="304"/>
      <c r="DIB821" s="304"/>
      <c r="DIC821" s="304"/>
      <c r="DID821" s="304"/>
      <c r="DIE821" s="304"/>
      <c r="DIF821" s="304"/>
      <c r="DIG821" s="304"/>
      <c r="DIH821" s="304"/>
      <c r="DII821" s="304"/>
      <c r="DIJ821" s="304"/>
      <c r="DIK821" s="304"/>
      <c r="DIL821" s="304"/>
      <c r="DIM821" s="304"/>
      <c r="DIN821" s="304"/>
      <c r="DIO821" s="304"/>
      <c r="DIP821" s="304"/>
      <c r="DIQ821" s="304"/>
      <c r="DIR821" s="304"/>
      <c r="DIS821" s="304"/>
      <c r="DIT821" s="304"/>
      <c r="DIU821" s="304"/>
      <c r="DIV821" s="304"/>
      <c r="DIW821" s="304"/>
      <c r="DIX821" s="304"/>
      <c r="DIY821" s="304"/>
      <c r="DIZ821" s="304"/>
      <c r="DJA821" s="304"/>
      <c r="DJB821" s="304"/>
      <c r="DJC821" s="304"/>
      <c r="DJD821" s="304"/>
      <c r="DJE821" s="304"/>
      <c r="DJF821" s="304"/>
      <c r="DJG821" s="304"/>
      <c r="DJH821" s="304"/>
      <c r="DJI821" s="304"/>
      <c r="DJJ821" s="304"/>
      <c r="DJK821" s="304"/>
      <c r="DJL821" s="304"/>
      <c r="DJM821" s="304"/>
      <c r="DJN821" s="304"/>
      <c r="DJO821" s="304"/>
      <c r="DJP821" s="304"/>
      <c r="DJQ821" s="304"/>
      <c r="DJR821" s="304"/>
      <c r="DJS821" s="304"/>
      <c r="DJT821" s="304"/>
      <c r="DJU821" s="304"/>
      <c r="DJV821" s="304"/>
      <c r="DJW821" s="304"/>
      <c r="DJX821" s="304"/>
      <c r="DJY821" s="304"/>
      <c r="DJZ821" s="304"/>
      <c r="DKA821" s="304"/>
      <c r="DKB821" s="304"/>
      <c r="DKC821" s="304"/>
      <c r="DKD821" s="304"/>
      <c r="DKE821" s="304"/>
      <c r="DKF821" s="304"/>
      <c r="DKG821" s="304"/>
      <c r="DKH821" s="304"/>
      <c r="DKI821" s="304"/>
      <c r="DKJ821" s="304"/>
      <c r="DKK821" s="304"/>
      <c r="DKL821" s="304"/>
      <c r="DKM821" s="304"/>
      <c r="DKN821" s="304"/>
      <c r="DKO821" s="304"/>
      <c r="DKP821" s="304"/>
      <c r="DKQ821" s="304"/>
      <c r="DKR821" s="304"/>
      <c r="DKS821" s="304"/>
      <c r="DKT821" s="304"/>
      <c r="DKU821" s="304"/>
      <c r="DKV821" s="304"/>
      <c r="DKW821" s="304"/>
      <c r="DKX821" s="304"/>
      <c r="DKY821" s="304"/>
      <c r="DKZ821" s="304"/>
      <c r="DLA821" s="304"/>
      <c r="DLB821" s="304"/>
      <c r="DLC821" s="304"/>
      <c r="DLD821" s="304"/>
      <c r="DLE821" s="304"/>
      <c r="DLF821" s="304"/>
      <c r="DLG821" s="304"/>
      <c r="DLH821" s="304"/>
      <c r="DLI821" s="304"/>
      <c r="DLJ821" s="304"/>
      <c r="DLK821" s="304"/>
      <c r="DLL821" s="304"/>
      <c r="DLM821" s="304"/>
      <c r="DLN821" s="304"/>
      <c r="DLO821" s="304"/>
      <c r="DLP821" s="304"/>
      <c r="DLQ821" s="304"/>
      <c r="DLR821" s="304"/>
      <c r="DLS821" s="304"/>
      <c r="DLT821" s="304"/>
      <c r="DLU821" s="304"/>
      <c r="DLV821" s="304"/>
      <c r="DLW821" s="304"/>
      <c r="DLX821" s="304"/>
      <c r="DLY821" s="304"/>
      <c r="DLZ821" s="304"/>
      <c r="DMA821" s="304"/>
      <c r="DMB821" s="304"/>
      <c r="DMC821" s="304"/>
      <c r="DMD821" s="304"/>
      <c r="DME821" s="304"/>
      <c r="DMF821" s="304"/>
      <c r="DMG821" s="304"/>
      <c r="DMH821" s="304"/>
      <c r="DMI821" s="304"/>
      <c r="DMJ821" s="304"/>
      <c r="DMK821" s="304"/>
      <c r="DML821" s="304"/>
      <c r="DMM821" s="304"/>
      <c r="DMN821" s="304"/>
      <c r="DMO821" s="304"/>
      <c r="DMP821" s="304"/>
      <c r="DMQ821" s="304"/>
      <c r="DMR821" s="304"/>
      <c r="DMS821" s="304"/>
      <c r="DMT821" s="304"/>
      <c r="DMU821" s="304"/>
      <c r="DMV821" s="304"/>
      <c r="DMW821" s="304"/>
      <c r="DMX821" s="304"/>
      <c r="DMY821" s="304"/>
      <c r="DMZ821" s="304"/>
      <c r="DNA821" s="304"/>
      <c r="DNB821" s="304"/>
      <c r="DNC821" s="304"/>
      <c r="DND821" s="304"/>
      <c r="DNE821" s="304"/>
      <c r="DNF821" s="304"/>
      <c r="DNG821" s="304"/>
      <c r="DNH821" s="304"/>
      <c r="DNI821" s="304"/>
      <c r="DNJ821" s="304"/>
      <c r="DNK821" s="304"/>
      <c r="DNL821" s="304"/>
      <c r="DNM821" s="304"/>
      <c r="DNN821" s="304"/>
      <c r="DNO821" s="304"/>
      <c r="DNP821" s="304"/>
      <c r="DNQ821" s="304"/>
      <c r="DNR821" s="304"/>
      <c r="DNS821" s="304"/>
      <c r="DNT821" s="304"/>
      <c r="DNU821" s="304"/>
      <c r="DNV821" s="304"/>
      <c r="DNW821" s="304"/>
      <c r="DNX821" s="304"/>
      <c r="DNY821" s="304"/>
      <c r="DNZ821" s="304"/>
      <c r="DOA821" s="304"/>
      <c r="DOB821" s="304"/>
      <c r="DOC821" s="304"/>
      <c r="DOD821" s="304"/>
      <c r="DOE821" s="304"/>
      <c r="DOF821" s="304"/>
      <c r="DOG821" s="304"/>
      <c r="DOH821" s="304"/>
      <c r="DOI821" s="304"/>
      <c r="DOJ821" s="304"/>
      <c r="DOK821" s="304"/>
      <c r="DOL821" s="304"/>
      <c r="DOM821" s="304"/>
      <c r="DON821" s="304"/>
      <c r="DOO821" s="304"/>
      <c r="DOP821" s="304"/>
      <c r="DOQ821" s="304"/>
      <c r="DOR821" s="304"/>
      <c r="DOS821" s="304"/>
      <c r="DOT821" s="304"/>
      <c r="DOU821" s="304"/>
      <c r="DOV821" s="304"/>
      <c r="DOW821" s="304"/>
      <c r="DOX821" s="304"/>
      <c r="DOY821" s="304"/>
      <c r="DOZ821" s="304"/>
      <c r="DPA821" s="304"/>
      <c r="DPB821" s="304"/>
      <c r="DPC821" s="304"/>
      <c r="DPD821" s="304"/>
      <c r="DPE821" s="304"/>
      <c r="DPF821" s="304"/>
      <c r="DPG821" s="304"/>
      <c r="DPH821" s="304"/>
      <c r="DPI821" s="304"/>
      <c r="DPJ821" s="304"/>
      <c r="DPK821" s="304"/>
      <c r="DPL821" s="304"/>
      <c r="DPM821" s="304"/>
      <c r="DPN821" s="304"/>
      <c r="DPO821" s="304"/>
      <c r="DPP821" s="304"/>
      <c r="DPQ821" s="304"/>
      <c r="DPR821" s="304"/>
      <c r="DPS821" s="304"/>
      <c r="DPT821" s="304"/>
      <c r="DPU821" s="304"/>
      <c r="DPV821" s="304"/>
      <c r="DPW821" s="304"/>
      <c r="DPX821" s="304"/>
      <c r="DPY821" s="304"/>
      <c r="DPZ821" s="304"/>
      <c r="DQA821" s="304"/>
      <c r="DQB821" s="304"/>
      <c r="DQC821" s="304"/>
      <c r="DQD821" s="304"/>
      <c r="DQE821" s="304"/>
      <c r="DQF821" s="304"/>
      <c r="DQG821" s="304"/>
      <c r="DQH821" s="304"/>
      <c r="DQI821" s="304"/>
      <c r="DQJ821" s="304"/>
      <c r="DQK821" s="304"/>
      <c r="DQL821" s="304"/>
      <c r="DQM821" s="304"/>
      <c r="DQN821" s="304"/>
      <c r="DQO821" s="304"/>
      <c r="DQP821" s="304"/>
      <c r="DQQ821" s="304"/>
      <c r="DQR821" s="304"/>
      <c r="DQS821" s="304"/>
      <c r="DQT821" s="304"/>
      <c r="DQU821" s="304"/>
      <c r="DQV821" s="304"/>
      <c r="DQW821" s="304"/>
      <c r="DQX821" s="304"/>
      <c r="DQY821" s="304"/>
      <c r="DQZ821" s="304"/>
      <c r="DRA821" s="304"/>
      <c r="DRB821" s="304"/>
      <c r="DRC821" s="304"/>
      <c r="DRD821" s="304"/>
      <c r="DRE821" s="304"/>
      <c r="DRF821" s="304"/>
      <c r="DRG821" s="304"/>
      <c r="DRH821" s="304"/>
      <c r="DRI821" s="304"/>
      <c r="DRJ821" s="304"/>
      <c r="DRK821" s="304"/>
      <c r="DRL821" s="304"/>
      <c r="DRM821" s="304"/>
      <c r="DRN821" s="304"/>
      <c r="DRO821" s="304"/>
      <c r="DRP821" s="304"/>
      <c r="DRQ821" s="304"/>
      <c r="DRR821" s="304"/>
      <c r="DRS821" s="304"/>
      <c r="DRT821" s="304"/>
      <c r="DRU821" s="304"/>
      <c r="DRV821" s="304"/>
      <c r="DRW821" s="304"/>
      <c r="DRX821" s="304"/>
      <c r="DRY821" s="304"/>
      <c r="DRZ821" s="304"/>
      <c r="DSA821" s="304"/>
      <c r="DSB821" s="304"/>
      <c r="DSC821" s="304"/>
      <c r="DSD821" s="304"/>
      <c r="DSE821" s="304"/>
      <c r="DSF821" s="304"/>
      <c r="DSG821" s="304"/>
      <c r="DSH821" s="304"/>
      <c r="DSI821" s="304"/>
      <c r="DSJ821" s="304"/>
      <c r="DSK821" s="304"/>
      <c r="DSL821" s="304"/>
      <c r="DSM821" s="304"/>
      <c r="DSN821" s="304"/>
      <c r="DSO821" s="304"/>
      <c r="DSP821" s="304"/>
      <c r="DSQ821" s="304"/>
      <c r="DSR821" s="304"/>
      <c r="DSS821" s="304"/>
      <c r="DST821" s="304"/>
      <c r="DSU821" s="304"/>
      <c r="DSV821" s="304"/>
      <c r="DSW821" s="304"/>
      <c r="DSX821" s="304"/>
      <c r="DSY821" s="304"/>
      <c r="DSZ821" s="304"/>
      <c r="DTA821" s="304"/>
      <c r="DTB821" s="304"/>
      <c r="DTC821" s="304"/>
      <c r="DTD821" s="304"/>
      <c r="DTE821" s="304"/>
      <c r="DTF821" s="304"/>
      <c r="DTG821" s="304"/>
      <c r="DTH821" s="304"/>
      <c r="DTI821" s="304"/>
      <c r="DTJ821" s="304"/>
      <c r="DTK821" s="304"/>
      <c r="DTL821" s="304"/>
      <c r="DTM821" s="304"/>
      <c r="DTN821" s="304"/>
      <c r="DTO821" s="304"/>
      <c r="DTP821" s="304"/>
      <c r="DTQ821" s="304"/>
      <c r="DTR821" s="304"/>
      <c r="DTS821" s="304"/>
      <c r="DTT821" s="304"/>
      <c r="DTU821" s="304"/>
      <c r="DTV821" s="304"/>
      <c r="DTW821" s="304"/>
      <c r="DTX821" s="304"/>
      <c r="DTY821" s="304"/>
      <c r="DTZ821" s="304"/>
      <c r="DUA821" s="304"/>
      <c r="DUB821" s="304"/>
      <c r="DUC821" s="304"/>
      <c r="DUD821" s="304"/>
      <c r="DUE821" s="304"/>
      <c r="DUF821" s="304"/>
      <c r="DUG821" s="304"/>
      <c r="DUH821" s="304"/>
      <c r="DUI821" s="304"/>
      <c r="DUJ821" s="304"/>
      <c r="DUK821" s="304"/>
      <c r="DUL821" s="304"/>
      <c r="DUM821" s="304"/>
      <c r="DUN821" s="304"/>
      <c r="DUO821" s="304"/>
      <c r="DUP821" s="304"/>
      <c r="DUQ821" s="304"/>
      <c r="DUR821" s="304"/>
      <c r="DUS821" s="304"/>
      <c r="DUT821" s="304"/>
      <c r="DUU821" s="304"/>
      <c r="DUV821" s="304"/>
      <c r="DUW821" s="304"/>
      <c r="DUX821" s="304"/>
      <c r="DUY821" s="304"/>
      <c r="DUZ821" s="304"/>
      <c r="DVA821" s="304"/>
      <c r="DVB821" s="304"/>
      <c r="DVC821" s="304"/>
      <c r="DVD821" s="304"/>
      <c r="DVE821" s="304"/>
      <c r="DVF821" s="304"/>
      <c r="DVG821" s="304"/>
      <c r="DVH821" s="304"/>
      <c r="DVI821" s="304"/>
      <c r="DVJ821" s="304"/>
      <c r="DVK821" s="304"/>
      <c r="DVL821" s="304"/>
      <c r="DVM821" s="304"/>
      <c r="DVN821" s="304"/>
      <c r="DVO821" s="304"/>
      <c r="DVP821" s="304"/>
      <c r="DVQ821" s="304"/>
      <c r="DVR821" s="304"/>
      <c r="DVS821" s="304"/>
      <c r="DVT821" s="304"/>
      <c r="DVU821" s="304"/>
      <c r="DVV821" s="304"/>
      <c r="DVW821" s="304"/>
      <c r="DVX821" s="304"/>
      <c r="DVY821" s="304"/>
      <c r="DVZ821" s="304"/>
      <c r="DWA821" s="304"/>
      <c r="DWB821" s="304"/>
      <c r="DWC821" s="304"/>
      <c r="DWD821" s="304"/>
      <c r="DWE821" s="304"/>
      <c r="DWF821" s="304"/>
      <c r="DWG821" s="304"/>
      <c r="DWH821" s="304"/>
      <c r="DWI821" s="304"/>
      <c r="DWJ821" s="304"/>
      <c r="DWK821" s="304"/>
      <c r="DWL821" s="304"/>
      <c r="DWM821" s="304"/>
      <c r="DWN821" s="304"/>
      <c r="DWO821" s="304"/>
      <c r="DWP821" s="304"/>
      <c r="DWQ821" s="304"/>
      <c r="DWR821" s="304"/>
      <c r="DWS821" s="304"/>
      <c r="DWT821" s="304"/>
      <c r="DWU821" s="304"/>
      <c r="DWV821" s="304"/>
      <c r="DWW821" s="304"/>
      <c r="DWX821" s="304"/>
      <c r="DWY821" s="304"/>
      <c r="DWZ821" s="304"/>
      <c r="DXA821" s="304"/>
      <c r="DXB821" s="304"/>
      <c r="DXC821" s="304"/>
      <c r="DXD821" s="304"/>
      <c r="DXE821" s="304"/>
      <c r="DXF821" s="304"/>
      <c r="DXG821" s="304"/>
      <c r="DXH821" s="304"/>
      <c r="DXI821" s="304"/>
      <c r="DXJ821" s="304"/>
      <c r="DXK821" s="304"/>
      <c r="DXL821" s="304"/>
      <c r="DXM821" s="304"/>
      <c r="DXN821" s="304"/>
      <c r="DXO821" s="304"/>
      <c r="DXP821" s="304"/>
      <c r="DXQ821" s="304"/>
      <c r="DXR821" s="304"/>
      <c r="DXS821" s="304"/>
      <c r="DXT821" s="304"/>
      <c r="DXU821" s="304"/>
      <c r="DXV821" s="304"/>
      <c r="DXW821" s="304"/>
      <c r="DXX821" s="304"/>
      <c r="DXY821" s="304"/>
      <c r="DXZ821" s="304"/>
      <c r="DYA821" s="304"/>
      <c r="DYB821" s="304"/>
      <c r="DYC821" s="304"/>
      <c r="DYD821" s="304"/>
      <c r="DYE821" s="304"/>
      <c r="DYF821" s="304"/>
      <c r="DYG821" s="304"/>
      <c r="DYH821" s="304"/>
      <c r="DYI821" s="304"/>
      <c r="DYJ821" s="304"/>
      <c r="DYK821" s="304"/>
      <c r="DYL821" s="304"/>
      <c r="DYM821" s="304"/>
      <c r="DYN821" s="304"/>
      <c r="DYO821" s="304"/>
      <c r="DYP821" s="304"/>
      <c r="DYQ821" s="304"/>
      <c r="DYR821" s="304"/>
      <c r="DYS821" s="304"/>
      <c r="DYT821" s="304"/>
      <c r="DYU821" s="304"/>
      <c r="DYV821" s="304"/>
      <c r="DYW821" s="304"/>
      <c r="DYX821" s="304"/>
      <c r="DYY821" s="304"/>
      <c r="DYZ821" s="304"/>
      <c r="DZA821" s="304"/>
      <c r="DZB821" s="304"/>
      <c r="DZC821" s="304"/>
      <c r="DZD821" s="304"/>
      <c r="DZE821" s="304"/>
      <c r="DZF821" s="304"/>
      <c r="DZG821" s="304"/>
      <c r="DZH821" s="304"/>
      <c r="DZI821" s="304"/>
      <c r="DZJ821" s="304"/>
      <c r="DZK821" s="304"/>
      <c r="DZL821" s="304"/>
      <c r="DZM821" s="304"/>
      <c r="DZN821" s="304"/>
      <c r="DZO821" s="304"/>
      <c r="DZP821" s="304"/>
      <c r="DZQ821" s="304"/>
      <c r="DZR821" s="304"/>
      <c r="DZS821" s="304"/>
      <c r="DZT821" s="304"/>
      <c r="DZU821" s="304"/>
      <c r="DZV821" s="304"/>
      <c r="DZW821" s="304"/>
      <c r="DZX821" s="304"/>
      <c r="DZY821" s="304"/>
      <c r="DZZ821" s="304"/>
      <c r="EAA821" s="304"/>
      <c r="EAB821" s="304"/>
      <c r="EAC821" s="304"/>
      <c r="EAD821" s="304"/>
      <c r="EAE821" s="304"/>
      <c r="EAF821" s="304"/>
      <c r="EAG821" s="304"/>
      <c r="EAH821" s="304"/>
      <c r="EAI821" s="304"/>
      <c r="EAJ821" s="304"/>
      <c r="EAK821" s="304"/>
      <c r="EAL821" s="304"/>
      <c r="EAM821" s="304"/>
      <c r="EAN821" s="304"/>
      <c r="EAO821" s="304"/>
      <c r="EAP821" s="304"/>
      <c r="EAQ821" s="304"/>
      <c r="EAR821" s="304"/>
      <c r="EAS821" s="304"/>
      <c r="EAT821" s="304"/>
      <c r="EAU821" s="304"/>
      <c r="EAV821" s="304"/>
      <c r="EAW821" s="304"/>
      <c r="EAX821" s="304"/>
      <c r="EAY821" s="304"/>
      <c r="EAZ821" s="304"/>
      <c r="EBA821" s="304"/>
      <c r="EBB821" s="304"/>
      <c r="EBC821" s="304"/>
      <c r="EBD821" s="304"/>
      <c r="EBE821" s="304"/>
      <c r="EBF821" s="304"/>
      <c r="EBG821" s="304"/>
      <c r="EBH821" s="304"/>
      <c r="EBI821" s="304"/>
      <c r="EBJ821" s="304"/>
      <c r="EBK821" s="304"/>
      <c r="EBL821" s="304"/>
      <c r="EBM821" s="304"/>
      <c r="EBN821" s="304"/>
      <c r="EBO821" s="304"/>
      <c r="EBP821" s="304"/>
      <c r="EBQ821" s="304"/>
      <c r="EBR821" s="304"/>
      <c r="EBS821" s="304"/>
      <c r="EBT821" s="304"/>
      <c r="EBU821" s="304"/>
      <c r="EBV821" s="304"/>
      <c r="EBW821" s="304"/>
      <c r="EBX821" s="304"/>
      <c r="EBY821" s="304"/>
      <c r="EBZ821" s="304"/>
      <c r="ECA821" s="304"/>
      <c r="ECB821" s="304"/>
      <c r="ECC821" s="304"/>
      <c r="ECD821" s="304"/>
      <c r="ECE821" s="304"/>
      <c r="ECF821" s="304"/>
      <c r="ECG821" s="304"/>
      <c r="ECH821" s="304"/>
      <c r="ECI821" s="304"/>
      <c r="ECJ821" s="304"/>
      <c r="ECK821" s="304"/>
      <c r="ECL821" s="304"/>
      <c r="ECM821" s="304"/>
      <c r="ECN821" s="304"/>
      <c r="ECO821" s="304"/>
      <c r="ECP821" s="304"/>
      <c r="ECQ821" s="304"/>
      <c r="ECR821" s="304"/>
      <c r="ECS821" s="304"/>
      <c r="ECT821" s="304"/>
      <c r="ECU821" s="304"/>
      <c r="ECV821" s="304"/>
      <c r="ECW821" s="304"/>
      <c r="ECX821" s="304"/>
      <c r="ECY821" s="304"/>
      <c r="ECZ821" s="304"/>
      <c r="EDA821" s="304"/>
      <c r="EDB821" s="304"/>
      <c r="EDC821" s="304"/>
      <c r="EDD821" s="304"/>
      <c r="EDE821" s="304"/>
      <c r="EDF821" s="304"/>
      <c r="EDG821" s="304"/>
      <c r="EDH821" s="304"/>
      <c r="EDI821" s="304"/>
      <c r="EDJ821" s="304"/>
      <c r="EDK821" s="304"/>
      <c r="EDL821" s="304"/>
      <c r="EDM821" s="304"/>
      <c r="EDN821" s="304"/>
      <c r="EDO821" s="304"/>
      <c r="EDP821" s="304"/>
      <c r="EDQ821" s="304"/>
      <c r="EDR821" s="304"/>
      <c r="EDS821" s="304"/>
      <c r="EDT821" s="304"/>
      <c r="EDU821" s="304"/>
      <c r="EDV821" s="304"/>
      <c r="EDW821" s="304"/>
      <c r="EDX821" s="304"/>
      <c r="EDY821" s="304"/>
      <c r="EDZ821" s="304"/>
      <c r="EEA821" s="304"/>
      <c r="EEB821" s="304"/>
      <c r="EEC821" s="304"/>
      <c r="EED821" s="304"/>
      <c r="EEE821" s="304"/>
      <c r="EEF821" s="304"/>
      <c r="EEG821" s="304"/>
      <c r="EEH821" s="304"/>
      <c r="EEI821" s="304"/>
      <c r="EEJ821" s="304"/>
      <c r="EEK821" s="304"/>
      <c r="EEL821" s="304"/>
      <c r="EEM821" s="304"/>
      <c r="EEN821" s="304"/>
      <c r="EEO821" s="304"/>
      <c r="EEP821" s="304"/>
      <c r="EEQ821" s="304"/>
      <c r="EER821" s="304"/>
      <c r="EES821" s="304"/>
      <c r="EET821" s="304"/>
      <c r="EEU821" s="304"/>
      <c r="EEV821" s="304"/>
      <c r="EEW821" s="304"/>
      <c r="EEX821" s="304"/>
      <c r="EEY821" s="304"/>
      <c r="EEZ821" s="304"/>
      <c r="EFA821" s="304"/>
      <c r="EFB821" s="304"/>
      <c r="EFC821" s="304"/>
      <c r="EFD821" s="304"/>
      <c r="EFE821" s="304"/>
      <c r="EFF821" s="304"/>
      <c r="EFG821" s="304"/>
      <c r="EFH821" s="304"/>
      <c r="EFI821" s="304"/>
      <c r="EFJ821" s="304"/>
      <c r="EFK821" s="304"/>
      <c r="EFL821" s="304"/>
      <c r="EFM821" s="304"/>
      <c r="EFN821" s="304"/>
      <c r="EFO821" s="304"/>
      <c r="EFP821" s="304"/>
      <c r="EFQ821" s="304"/>
      <c r="EFR821" s="304"/>
      <c r="EFS821" s="304"/>
      <c r="EFT821" s="304"/>
      <c r="EFU821" s="304"/>
      <c r="EFV821" s="304"/>
      <c r="EFW821" s="304"/>
      <c r="EFX821" s="304"/>
      <c r="EFY821" s="304"/>
      <c r="EFZ821" s="304"/>
      <c r="EGA821" s="304"/>
      <c r="EGB821" s="304"/>
      <c r="EGC821" s="304"/>
      <c r="EGD821" s="304"/>
      <c r="EGE821" s="304"/>
      <c r="EGF821" s="304"/>
      <c r="EGG821" s="304"/>
      <c r="EGH821" s="304"/>
      <c r="EGI821" s="304"/>
      <c r="EGJ821" s="304"/>
      <c r="EGK821" s="304"/>
      <c r="EGL821" s="304"/>
      <c r="EGM821" s="304"/>
      <c r="EGN821" s="304"/>
      <c r="EGO821" s="304"/>
      <c r="EGP821" s="304"/>
      <c r="EGQ821" s="304"/>
      <c r="EGR821" s="304"/>
      <c r="EGS821" s="304"/>
      <c r="EGT821" s="304"/>
      <c r="EGU821" s="304"/>
      <c r="EGV821" s="304"/>
      <c r="EGW821" s="304"/>
      <c r="EGX821" s="304"/>
      <c r="EGY821" s="304"/>
      <c r="EGZ821" s="304"/>
      <c r="EHA821" s="304"/>
      <c r="EHB821" s="304"/>
      <c r="EHC821" s="304"/>
      <c r="EHD821" s="304"/>
      <c r="EHE821" s="304"/>
      <c r="EHF821" s="304"/>
      <c r="EHG821" s="304"/>
      <c r="EHH821" s="304"/>
      <c r="EHI821" s="304"/>
      <c r="EHJ821" s="304"/>
      <c r="EHK821" s="304"/>
      <c r="EHL821" s="304"/>
      <c r="EHM821" s="304"/>
      <c r="EHN821" s="304"/>
      <c r="EHO821" s="304"/>
      <c r="EHP821" s="304"/>
      <c r="EHQ821" s="304"/>
      <c r="EHR821" s="304"/>
      <c r="EHS821" s="304"/>
      <c r="EHT821" s="304"/>
      <c r="EHU821" s="304"/>
      <c r="EHV821" s="304"/>
      <c r="EHW821" s="304"/>
      <c r="EHX821" s="304"/>
      <c r="EHY821" s="304"/>
      <c r="EHZ821" s="304"/>
      <c r="EIA821" s="304"/>
      <c r="EIB821" s="304"/>
      <c r="EIC821" s="304"/>
      <c r="EID821" s="304"/>
      <c r="EIE821" s="304"/>
      <c r="EIF821" s="304"/>
      <c r="EIG821" s="304"/>
      <c r="EIH821" s="304"/>
      <c r="EII821" s="304"/>
      <c r="EIJ821" s="304"/>
      <c r="EIK821" s="304"/>
      <c r="EIL821" s="304"/>
      <c r="EIM821" s="304"/>
      <c r="EIN821" s="304"/>
      <c r="EIO821" s="304"/>
      <c r="EIP821" s="304"/>
      <c r="EIQ821" s="304"/>
      <c r="EIR821" s="304"/>
      <c r="EIS821" s="304"/>
      <c r="EIT821" s="304"/>
      <c r="EIU821" s="304"/>
      <c r="EIV821" s="304"/>
      <c r="EIW821" s="304"/>
      <c r="EIX821" s="304"/>
      <c r="EIY821" s="304"/>
      <c r="EIZ821" s="304"/>
      <c r="EJA821" s="304"/>
      <c r="EJB821" s="304"/>
      <c r="EJC821" s="304"/>
      <c r="EJD821" s="304"/>
      <c r="EJE821" s="304"/>
      <c r="EJF821" s="304"/>
      <c r="EJG821" s="304"/>
      <c r="EJH821" s="304"/>
      <c r="EJI821" s="304"/>
      <c r="EJJ821" s="304"/>
      <c r="EJK821" s="304"/>
      <c r="EJL821" s="304"/>
      <c r="EJM821" s="304"/>
      <c r="EJN821" s="304"/>
      <c r="EJO821" s="304"/>
      <c r="EJP821" s="304"/>
      <c r="EJQ821" s="304"/>
      <c r="EJR821" s="304"/>
      <c r="EJS821" s="304"/>
      <c r="EJT821" s="304"/>
      <c r="EJU821" s="304"/>
      <c r="EJV821" s="304"/>
      <c r="EJW821" s="304"/>
      <c r="EJX821" s="304"/>
      <c r="EJY821" s="304"/>
      <c r="EJZ821" s="304"/>
      <c r="EKA821" s="304"/>
      <c r="EKB821" s="304"/>
      <c r="EKC821" s="304"/>
      <c r="EKD821" s="304"/>
      <c r="EKE821" s="304"/>
      <c r="EKF821" s="304"/>
      <c r="EKG821" s="304"/>
      <c r="EKH821" s="304"/>
      <c r="EKI821" s="304"/>
      <c r="EKJ821" s="304"/>
      <c r="EKK821" s="304"/>
      <c r="EKL821" s="304"/>
      <c r="EKM821" s="304"/>
      <c r="EKN821" s="304"/>
      <c r="EKO821" s="304"/>
      <c r="EKP821" s="304"/>
      <c r="EKQ821" s="304"/>
      <c r="EKR821" s="304"/>
      <c r="EKS821" s="304"/>
      <c r="EKT821" s="304"/>
      <c r="EKU821" s="304"/>
      <c r="EKV821" s="304"/>
      <c r="EKW821" s="304"/>
      <c r="EKX821" s="304"/>
      <c r="EKY821" s="304"/>
      <c r="EKZ821" s="304"/>
      <c r="ELA821" s="304"/>
      <c r="ELB821" s="304"/>
      <c r="ELC821" s="304"/>
      <c r="ELD821" s="304"/>
      <c r="ELE821" s="304"/>
      <c r="ELF821" s="304"/>
      <c r="ELG821" s="304"/>
      <c r="ELH821" s="304"/>
      <c r="ELI821" s="304"/>
      <c r="ELJ821" s="304"/>
      <c r="ELK821" s="304"/>
      <c r="ELL821" s="304"/>
      <c r="ELM821" s="304"/>
      <c r="ELN821" s="304"/>
      <c r="ELO821" s="304"/>
      <c r="ELP821" s="304"/>
      <c r="ELQ821" s="304"/>
      <c r="ELR821" s="304"/>
      <c r="ELS821" s="304"/>
      <c r="ELT821" s="304"/>
      <c r="ELU821" s="304"/>
    </row>
    <row r="822" spans="2:341 1271:3713" s="279" customFormat="1">
      <c r="B822" s="303"/>
      <c r="S822" s="421"/>
      <c r="T822" s="453"/>
      <c r="U822" s="304"/>
      <c r="V822" s="304"/>
      <c r="W822" s="304"/>
      <c r="X822" s="304"/>
      <c r="Y822" s="304"/>
      <c r="Z822" s="304"/>
      <c r="AA822" s="304"/>
      <c r="AB822" s="304"/>
      <c r="AC822" s="304"/>
      <c r="AD822" s="304"/>
      <c r="AE822" s="304"/>
      <c r="AF822" s="304"/>
      <c r="AG822" s="304"/>
      <c r="AH822" s="304"/>
      <c r="AI822" s="304"/>
      <c r="AJ822" s="304"/>
      <c r="AK822" s="304"/>
      <c r="AL822" s="304"/>
      <c r="AM822" s="304"/>
      <c r="AN822" s="304"/>
      <c r="AO822" s="304"/>
      <c r="AP822" s="304"/>
      <c r="AQ822" s="304"/>
      <c r="AR822" s="304"/>
      <c r="AS822" s="304"/>
      <c r="AT822" s="304"/>
      <c r="AU822" s="304"/>
      <c r="AV822" s="304"/>
      <c r="AW822" s="304"/>
      <c r="AX822" s="304"/>
      <c r="AY822" s="304"/>
      <c r="AZ822" s="304"/>
      <c r="BA822" s="304"/>
      <c r="BB822" s="304"/>
      <c r="BC822" s="304"/>
      <c r="BD822" s="304"/>
      <c r="BE822" s="304"/>
      <c r="BF822" s="304"/>
      <c r="BG822" s="304"/>
      <c r="BH822" s="304"/>
      <c r="BI822" s="304"/>
      <c r="BJ822" s="304"/>
      <c r="BK822" s="304"/>
      <c r="BL822" s="304"/>
      <c r="BM822" s="304"/>
      <c r="BN822" s="304"/>
      <c r="BO822" s="304"/>
      <c r="BP822" s="304"/>
      <c r="BQ822" s="304"/>
      <c r="BR822" s="304"/>
      <c r="BS822" s="304"/>
      <c r="BT822" s="304"/>
      <c r="BU822" s="304"/>
      <c r="BV822" s="304"/>
      <c r="BW822" s="304"/>
      <c r="BX822" s="304"/>
      <c r="BY822" s="304"/>
      <c r="BZ822" s="304"/>
      <c r="CA822" s="304"/>
      <c r="CB822" s="304"/>
      <c r="CC822" s="304"/>
      <c r="CD822" s="304"/>
      <c r="CE822" s="304"/>
      <c r="CF822" s="304"/>
      <c r="CG822" s="304"/>
      <c r="CH822" s="304"/>
      <c r="CI822" s="304"/>
      <c r="CJ822" s="304"/>
      <c r="CK822" s="304"/>
      <c r="CL822" s="304"/>
      <c r="CM822" s="304"/>
      <c r="CN822" s="304"/>
      <c r="CO822" s="304"/>
      <c r="CP822" s="304"/>
      <c r="CQ822" s="304"/>
      <c r="CR822" s="304"/>
      <c r="CS822" s="304"/>
      <c r="CT822" s="304"/>
      <c r="CU822" s="304"/>
      <c r="CV822" s="304"/>
      <c r="CW822" s="304"/>
      <c r="CX822" s="304"/>
      <c r="CY822" s="304"/>
      <c r="CZ822" s="304"/>
      <c r="DA822" s="304"/>
      <c r="DB822" s="304"/>
      <c r="DC822" s="304"/>
      <c r="DD822" s="304"/>
      <c r="DE822" s="304"/>
      <c r="DF822" s="304"/>
      <c r="DG822" s="304"/>
      <c r="DH822" s="304"/>
      <c r="DI822" s="304"/>
      <c r="DJ822" s="304"/>
      <c r="DK822" s="304"/>
      <c r="DL822" s="304"/>
      <c r="DM822" s="304"/>
      <c r="DN822" s="304"/>
      <c r="DO822" s="304"/>
      <c r="DP822" s="304"/>
      <c r="DQ822" s="304"/>
      <c r="DR822" s="304"/>
      <c r="DS822" s="304"/>
      <c r="DT822" s="304"/>
      <c r="DU822" s="304"/>
      <c r="DV822" s="304"/>
      <c r="DW822" s="304"/>
      <c r="DX822" s="304"/>
      <c r="DY822" s="304"/>
      <c r="DZ822" s="304"/>
      <c r="EA822" s="304"/>
      <c r="EB822" s="304"/>
      <c r="EC822" s="304"/>
      <c r="ED822" s="304"/>
      <c r="EE822" s="304"/>
      <c r="EF822" s="304"/>
      <c r="EG822" s="304"/>
      <c r="EH822" s="304"/>
      <c r="EI822" s="304"/>
      <c r="EJ822" s="304"/>
      <c r="EK822" s="304"/>
      <c r="EL822" s="304"/>
      <c r="EM822" s="304"/>
      <c r="EN822" s="304"/>
      <c r="EO822" s="304"/>
      <c r="EP822" s="304"/>
      <c r="EQ822" s="304"/>
      <c r="ER822" s="304"/>
      <c r="ES822" s="304"/>
      <c r="ET822" s="304"/>
      <c r="EU822" s="304"/>
      <c r="EV822" s="304"/>
      <c r="EW822" s="304"/>
      <c r="EX822" s="304"/>
      <c r="EY822" s="304"/>
      <c r="EZ822" s="304"/>
      <c r="FA822" s="304"/>
      <c r="FB822" s="304"/>
      <c r="FC822" s="304"/>
      <c r="FD822" s="304"/>
      <c r="FE822" s="304"/>
      <c r="FF822" s="304"/>
      <c r="FG822" s="304"/>
      <c r="FH822" s="304"/>
      <c r="FI822" s="304"/>
      <c r="FJ822" s="304"/>
      <c r="FK822" s="304"/>
      <c r="FL822" s="304"/>
      <c r="FM822" s="304"/>
      <c r="FN822" s="304"/>
      <c r="FO822" s="304"/>
      <c r="FP822" s="304"/>
      <c r="FQ822" s="304"/>
      <c r="FR822" s="304"/>
      <c r="FS822" s="304"/>
      <c r="FT822" s="304"/>
      <c r="FU822" s="304"/>
      <c r="FV822" s="304"/>
      <c r="FW822" s="304"/>
      <c r="FX822" s="304"/>
      <c r="FY822" s="304"/>
      <c r="FZ822" s="304"/>
      <c r="GA822" s="304"/>
      <c r="GB822" s="304"/>
      <c r="GC822" s="304"/>
      <c r="GD822" s="304"/>
      <c r="GE822" s="304"/>
      <c r="GF822" s="304"/>
      <c r="GG822" s="304"/>
      <c r="GH822" s="304"/>
      <c r="GI822" s="304"/>
      <c r="GJ822" s="304"/>
      <c r="GK822" s="304"/>
      <c r="GL822" s="304"/>
      <c r="GM822" s="304"/>
      <c r="GN822" s="304"/>
      <c r="GO822" s="304"/>
      <c r="GP822" s="304"/>
      <c r="GQ822" s="304"/>
      <c r="GR822" s="304"/>
      <c r="GS822" s="304"/>
      <c r="GT822" s="304"/>
      <c r="GU822" s="304"/>
      <c r="GV822" s="304"/>
      <c r="GW822" s="304"/>
      <c r="GX822" s="304"/>
      <c r="GY822" s="304"/>
      <c r="GZ822" s="304"/>
      <c r="HA822" s="304"/>
      <c r="HB822" s="304"/>
      <c r="HC822" s="304"/>
      <c r="HD822" s="304"/>
      <c r="HE822" s="304"/>
      <c r="HF822" s="304"/>
      <c r="HG822" s="304"/>
      <c r="HH822" s="304"/>
      <c r="HI822" s="304"/>
      <c r="HJ822" s="304"/>
      <c r="HK822" s="304"/>
      <c r="HL822" s="304"/>
      <c r="HM822" s="304"/>
      <c r="HN822" s="304"/>
      <c r="HO822" s="304"/>
      <c r="HP822" s="304"/>
      <c r="HQ822" s="304"/>
      <c r="HR822" s="304"/>
      <c r="HS822" s="304"/>
      <c r="HT822" s="304"/>
      <c r="HU822" s="304"/>
      <c r="HV822" s="304"/>
      <c r="HW822" s="304"/>
      <c r="HX822" s="304"/>
      <c r="HY822" s="304"/>
      <c r="HZ822" s="304"/>
      <c r="IA822" s="304"/>
      <c r="IB822" s="304"/>
      <c r="IC822" s="304"/>
      <c r="ID822" s="304"/>
      <c r="IE822" s="304"/>
      <c r="IF822" s="304"/>
      <c r="IG822" s="304"/>
      <c r="IH822" s="304"/>
      <c r="II822" s="304"/>
      <c r="IJ822" s="304"/>
      <c r="IK822" s="304"/>
      <c r="IL822" s="304"/>
      <c r="IM822" s="304"/>
      <c r="IN822" s="304"/>
      <c r="IO822" s="304"/>
      <c r="IP822" s="304"/>
      <c r="IQ822" s="304"/>
      <c r="IR822" s="304"/>
      <c r="IS822" s="304"/>
      <c r="IT822" s="304"/>
      <c r="IU822" s="304"/>
      <c r="IV822" s="304"/>
      <c r="IW822" s="304"/>
      <c r="IX822" s="304"/>
      <c r="IY822" s="304"/>
      <c r="IZ822" s="304"/>
      <c r="JA822" s="304"/>
      <c r="JB822" s="304"/>
      <c r="JC822" s="304"/>
      <c r="JD822" s="304"/>
      <c r="JE822" s="304"/>
      <c r="JF822" s="304"/>
      <c r="JG822" s="304"/>
      <c r="JH822" s="304"/>
      <c r="JI822" s="304"/>
      <c r="JJ822" s="304"/>
      <c r="JK822" s="304"/>
      <c r="JL822" s="304"/>
      <c r="JM822" s="304"/>
      <c r="JN822" s="304"/>
      <c r="JO822" s="304"/>
      <c r="JP822" s="304"/>
      <c r="JQ822" s="304"/>
      <c r="JR822" s="304"/>
      <c r="JS822" s="304"/>
      <c r="JT822" s="304"/>
      <c r="JU822" s="304"/>
      <c r="JV822" s="304"/>
      <c r="JW822" s="304"/>
      <c r="JX822" s="304"/>
      <c r="JY822" s="304"/>
      <c r="JZ822" s="304"/>
      <c r="KA822" s="304"/>
      <c r="KB822" s="304"/>
      <c r="KC822" s="304"/>
      <c r="KD822" s="304"/>
      <c r="KE822" s="304"/>
      <c r="KF822" s="304"/>
      <c r="KG822" s="304"/>
      <c r="KH822" s="304"/>
      <c r="KI822" s="304"/>
      <c r="KJ822" s="304"/>
      <c r="KK822" s="304"/>
      <c r="KL822" s="304"/>
      <c r="KM822" s="304"/>
      <c r="KN822" s="304"/>
      <c r="KO822" s="304"/>
      <c r="KP822" s="304"/>
      <c r="KQ822" s="304"/>
      <c r="KR822" s="304"/>
      <c r="KS822" s="304"/>
      <c r="KT822" s="304"/>
      <c r="KU822" s="304"/>
      <c r="KV822" s="304"/>
      <c r="KW822" s="304"/>
      <c r="KX822" s="304"/>
      <c r="KY822" s="304"/>
      <c r="KZ822" s="304"/>
      <c r="LA822" s="304"/>
      <c r="LB822" s="304"/>
      <c r="LC822" s="304"/>
      <c r="LD822" s="304"/>
      <c r="LE822" s="304"/>
      <c r="LF822" s="304"/>
      <c r="LG822" s="304"/>
      <c r="LH822" s="304"/>
      <c r="LI822" s="304"/>
      <c r="LJ822" s="304"/>
      <c r="LK822" s="304"/>
      <c r="LL822" s="304"/>
      <c r="LM822" s="304"/>
      <c r="LN822" s="304"/>
      <c r="LO822" s="304"/>
      <c r="LP822" s="304"/>
      <c r="LQ822" s="304"/>
      <c r="LR822" s="304"/>
      <c r="LS822" s="304"/>
      <c r="LT822" s="304"/>
      <c r="LU822" s="304"/>
      <c r="LV822" s="304"/>
      <c r="LW822" s="304"/>
      <c r="LX822" s="304"/>
      <c r="LY822" s="304"/>
      <c r="LZ822" s="304"/>
      <c r="MA822" s="304"/>
      <c r="MB822" s="304"/>
      <c r="MC822" s="304"/>
      <c r="AVW822" s="304"/>
      <c r="AVX822" s="304"/>
      <c r="AVY822" s="304"/>
      <c r="AVZ822" s="304"/>
      <c r="AWA822" s="304"/>
      <c r="AWB822" s="304"/>
      <c r="AWC822" s="304"/>
      <c r="AWD822" s="304"/>
      <c r="AWE822" s="304"/>
      <c r="AWF822" s="304"/>
      <c r="AWG822" s="304"/>
      <c r="AWH822" s="304"/>
      <c r="AWI822" s="304"/>
      <c r="AWJ822" s="304"/>
      <c r="AWK822" s="304"/>
      <c r="AWL822" s="304"/>
      <c r="AWM822" s="304"/>
      <c r="AWN822" s="304"/>
      <c r="AWO822" s="304"/>
      <c r="AWP822" s="304"/>
      <c r="AWQ822" s="304"/>
      <c r="AWR822" s="304"/>
      <c r="AWS822" s="304"/>
      <c r="AWT822" s="304"/>
      <c r="AWU822" s="304"/>
      <c r="AWV822" s="304"/>
      <c r="AWW822" s="304"/>
      <c r="AWX822" s="304"/>
      <c r="AWY822" s="304"/>
      <c r="AWZ822" s="304"/>
      <c r="AXA822" s="304"/>
      <c r="AXB822" s="304"/>
      <c r="AXC822" s="304"/>
      <c r="AXD822" s="304"/>
      <c r="AXE822" s="304"/>
      <c r="AXF822" s="304"/>
      <c r="AXG822" s="304"/>
      <c r="AXH822" s="304"/>
      <c r="AXI822" s="304"/>
      <c r="AXJ822" s="304"/>
      <c r="AXK822" s="304"/>
      <c r="AXL822" s="304"/>
      <c r="AXM822" s="304"/>
      <c r="AXN822" s="304"/>
      <c r="AXO822" s="304"/>
      <c r="AXP822" s="304"/>
      <c r="AXQ822" s="304"/>
      <c r="AXR822" s="304"/>
      <c r="AXS822" s="304"/>
      <c r="AXT822" s="304"/>
      <c r="AXU822" s="304"/>
      <c r="AXV822" s="304"/>
      <c r="AXW822" s="304"/>
      <c r="AXX822" s="304"/>
      <c r="AXY822" s="304"/>
      <c r="AXZ822" s="304"/>
      <c r="AYA822" s="304"/>
      <c r="AYB822" s="304"/>
      <c r="AYC822" s="304"/>
      <c r="AYD822" s="304"/>
      <c r="AYE822" s="304"/>
      <c r="AYF822" s="304"/>
      <c r="AYG822" s="304"/>
      <c r="AYH822" s="304"/>
      <c r="AYI822" s="304"/>
      <c r="AYJ822" s="304"/>
      <c r="AYK822" s="304"/>
      <c r="AYL822" s="304"/>
      <c r="AYM822" s="304"/>
      <c r="AYN822" s="304"/>
      <c r="AYO822" s="304"/>
      <c r="AYP822" s="304"/>
      <c r="AYQ822" s="304"/>
      <c r="AYR822" s="304"/>
      <c r="AYS822" s="304"/>
      <c r="AYT822" s="304"/>
      <c r="AYU822" s="304"/>
      <c r="AYV822" s="304"/>
      <c r="AYW822" s="304"/>
      <c r="AYX822" s="304"/>
      <c r="AYY822" s="304"/>
      <c r="AYZ822" s="304"/>
      <c r="AZA822" s="304"/>
      <c r="AZB822" s="304"/>
      <c r="AZC822" s="304"/>
      <c r="AZD822" s="304"/>
      <c r="AZE822" s="304"/>
      <c r="AZF822" s="304"/>
      <c r="AZG822" s="304"/>
      <c r="AZH822" s="304"/>
      <c r="AZI822" s="304"/>
      <c r="AZJ822" s="304"/>
      <c r="AZK822" s="304"/>
      <c r="AZL822" s="304"/>
      <c r="AZM822" s="304"/>
      <c r="AZN822" s="304"/>
      <c r="AZO822" s="304"/>
      <c r="AZP822" s="304"/>
      <c r="AZQ822" s="304"/>
      <c r="AZR822" s="304"/>
      <c r="AZS822" s="304"/>
      <c r="AZT822" s="304"/>
      <c r="AZU822" s="304"/>
      <c r="AZV822" s="304"/>
      <c r="AZW822" s="304"/>
      <c r="AZX822" s="304"/>
      <c r="AZY822" s="304"/>
      <c r="AZZ822" s="304"/>
      <c r="BAA822" s="304"/>
      <c r="BAB822" s="304"/>
      <c r="BAC822" s="304"/>
      <c r="BAD822" s="304"/>
      <c r="BAE822" s="304"/>
      <c r="BAF822" s="304"/>
      <c r="BAG822" s="304"/>
      <c r="BAH822" s="304"/>
      <c r="BAI822" s="304"/>
      <c r="BAJ822" s="304"/>
      <c r="BAK822" s="304"/>
      <c r="BAL822" s="304"/>
      <c r="BAM822" s="304"/>
      <c r="BAN822" s="304"/>
      <c r="BAO822" s="304"/>
      <c r="BAP822" s="304"/>
      <c r="BAQ822" s="304"/>
      <c r="BAR822" s="304"/>
      <c r="BAS822" s="304"/>
      <c r="BAT822" s="304"/>
      <c r="BAU822" s="304"/>
      <c r="BAV822" s="304"/>
      <c r="BAW822" s="304"/>
      <c r="BAX822" s="304"/>
      <c r="BAY822" s="304"/>
      <c r="BAZ822" s="304"/>
      <c r="BBA822" s="304"/>
      <c r="BBB822" s="304"/>
      <c r="BBC822" s="304"/>
      <c r="BBD822" s="304"/>
      <c r="BBE822" s="304"/>
      <c r="BBF822" s="304"/>
      <c r="BBG822" s="304"/>
      <c r="BBH822" s="304"/>
      <c r="BBI822" s="304"/>
      <c r="BBJ822" s="304"/>
      <c r="BBK822" s="304"/>
      <c r="BBL822" s="304"/>
      <c r="BBM822" s="304"/>
      <c r="BBN822" s="304"/>
      <c r="BBO822" s="304"/>
      <c r="BBP822" s="304"/>
      <c r="BBQ822" s="304"/>
      <c r="BBR822" s="304"/>
      <c r="BBS822" s="304"/>
      <c r="BBT822" s="304"/>
      <c r="BBU822" s="304"/>
      <c r="BBV822" s="304"/>
      <c r="BBW822" s="304"/>
      <c r="BBX822" s="304"/>
      <c r="BBY822" s="304"/>
      <c r="BBZ822" s="304"/>
      <c r="BCA822" s="304"/>
      <c r="BCB822" s="304"/>
      <c r="BCC822" s="304"/>
      <c r="BCD822" s="304"/>
      <c r="BCE822" s="304"/>
      <c r="BCF822" s="304"/>
      <c r="BCG822" s="304"/>
      <c r="BCH822" s="304"/>
      <c r="BCI822" s="304"/>
      <c r="BCJ822" s="304"/>
      <c r="BCK822" s="304"/>
      <c r="BCL822" s="304"/>
      <c r="BCM822" s="304"/>
      <c r="BCN822" s="304"/>
      <c r="BCO822" s="304"/>
      <c r="BCP822" s="304"/>
      <c r="BCQ822" s="304"/>
      <c r="BCR822" s="304"/>
      <c r="BCS822" s="304"/>
      <c r="BCT822" s="304"/>
      <c r="BCU822" s="304"/>
      <c r="BCV822" s="304"/>
      <c r="BCW822" s="304"/>
      <c r="BCX822" s="304"/>
      <c r="BCY822" s="304"/>
      <c r="BCZ822" s="304"/>
      <c r="BDA822" s="304"/>
      <c r="BDB822" s="304"/>
      <c r="BDC822" s="304"/>
      <c r="BDD822" s="304"/>
      <c r="BDE822" s="304"/>
      <c r="BDF822" s="304"/>
      <c r="BDG822" s="304"/>
      <c r="BDH822" s="304"/>
      <c r="BDI822" s="304"/>
      <c r="BDJ822" s="304"/>
      <c r="BDK822" s="304"/>
      <c r="BDL822" s="304"/>
      <c r="BDM822" s="304"/>
      <c r="BDN822" s="304"/>
      <c r="BDO822" s="304"/>
      <c r="BDP822" s="304"/>
      <c r="BDQ822" s="304"/>
      <c r="BDR822" s="304"/>
      <c r="BDS822" s="304"/>
      <c r="BDT822" s="304"/>
      <c r="BDU822" s="304"/>
      <c r="BDV822" s="304"/>
      <c r="BDW822" s="304"/>
      <c r="BDX822" s="304"/>
      <c r="BDY822" s="304"/>
      <c r="BDZ822" s="304"/>
      <c r="BEA822" s="304"/>
      <c r="BEB822" s="304"/>
      <c r="BEC822" s="304"/>
      <c r="BED822" s="304"/>
      <c r="BEE822" s="304"/>
      <c r="BEF822" s="304"/>
      <c r="BEG822" s="304"/>
      <c r="BEH822" s="304"/>
      <c r="BEI822" s="304"/>
      <c r="BEJ822" s="304"/>
      <c r="BEK822" s="304"/>
      <c r="BEL822" s="304"/>
      <c r="BEM822" s="304"/>
      <c r="BEN822" s="304"/>
      <c r="BEO822" s="304"/>
      <c r="BEP822" s="304"/>
      <c r="BEQ822" s="304"/>
      <c r="BER822" s="304"/>
      <c r="BES822" s="304"/>
      <c r="BET822" s="304"/>
      <c r="BEU822" s="304"/>
      <c r="BEV822" s="304"/>
      <c r="BEW822" s="304"/>
      <c r="BEX822" s="304"/>
      <c r="BEY822" s="304"/>
      <c r="BEZ822" s="304"/>
      <c r="BFA822" s="304"/>
      <c r="BFB822" s="304"/>
      <c r="BFC822" s="304"/>
      <c r="BFD822" s="304"/>
      <c r="BFE822" s="304"/>
      <c r="BFF822" s="304"/>
      <c r="BFG822" s="304"/>
      <c r="BFH822" s="304"/>
      <c r="BFI822" s="304"/>
      <c r="BFJ822" s="304"/>
      <c r="BFK822" s="304"/>
      <c r="BFL822" s="304"/>
      <c r="BFM822" s="304"/>
      <c r="BFN822" s="304"/>
      <c r="BFO822" s="304"/>
      <c r="BFP822" s="304"/>
      <c r="BFQ822" s="304"/>
      <c r="BFR822" s="304"/>
      <c r="BFS822" s="304"/>
      <c r="BFT822" s="304"/>
      <c r="BFU822" s="304"/>
      <c r="BFV822" s="304"/>
      <c r="BFW822" s="304"/>
      <c r="BFX822" s="304"/>
      <c r="BFY822" s="304"/>
      <c r="BFZ822" s="304"/>
      <c r="BGA822" s="304"/>
      <c r="BGB822" s="304"/>
      <c r="BGC822" s="304"/>
      <c r="BGD822" s="304"/>
      <c r="BGE822" s="304"/>
      <c r="BGF822" s="304"/>
      <c r="BGG822" s="304"/>
      <c r="BGH822" s="304"/>
      <c r="BGI822" s="304"/>
      <c r="BGJ822" s="304"/>
      <c r="BGK822" s="304"/>
      <c r="BGL822" s="304"/>
      <c r="BGM822" s="304"/>
      <c r="BGN822" s="304"/>
      <c r="BGO822" s="304"/>
      <c r="BGP822" s="304"/>
      <c r="BGQ822" s="304"/>
      <c r="BGR822" s="304"/>
      <c r="BGS822" s="304"/>
      <c r="BGT822" s="304"/>
      <c r="BGU822" s="304"/>
      <c r="BGV822" s="304"/>
      <c r="BGW822" s="304"/>
      <c r="BGX822" s="304"/>
      <c r="BGY822" s="304"/>
      <c r="BGZ822" s="304"/>
      <c r="BHA822" s="304"/>
      <c r="BHB822" s="304"/>
      <c r="BHC822" s="304"/>
      <c r="BHD822" s="304"/>
      <c r="BHE822" s="304"/>
      <c r="BHF822" s="304"/>
      <c r="BHG822" s="304"/>
      <c r="BHH822" s="304"/>
      <c r="BHI822" s="304"/>
      <c r="BHJ822" s="304"/>
      <c r="BHK822" s="304"/>
      <c r="BHL822" s="304"/>
      <c r="BHM822" s="304"/>
      <c r="BHN822" s="304"/>
      <c r="BHO822" s="304"/>
      <c r="BHP822" s="304"/>
      <c r="BHQ822" s="304"/>
      <c r="BHR822" s="304"/>
      <c r="BHS822" s="304"/>
      <c r="BHT822" s="304"/>
      <c r="BHU822" s="304"/>
      <c r="BHV822" s="304"/>
      <c r="BHW822" s="304"/>
      <c r="BHX822" s="304"/>
      <c r="BHY822" s="304"/>
      <c r="BHZ822" s="304"/>
      <c r="BIA822" s="304"/>
      <c r="BIB822" s="304"/>
      <c r="BIC822" s="304"/>
      <c r="BID822" s="304"/>
      <c r="BIE822" s="304"/>
      <c r="BIF822" s="304"/>
      <c r="BIG822" s="304"/>
      <c r="BIH822" s="304"/>
      <c r="BII822" s="304"/>
      <c r="BIJ822" s="304"/>
      <c r="BIK822" s="304"/>
      <c r="BIL822" s="304"/>
      <c r="BIM822" s="304"/>
      <c r="BIN822" s="304"/>
      <c r="BIO822" s="304"/>
      <c r="BIP822" s="304"/>
      <c r="BIQ822" s="304"/>
      <c r="BIR822" s="304"/>
      <c r="BIS822" s="304"/>
      <c r="BIT822" s="304"/>
      <c r="BIU822" s="304"/>
      <c r="BIV822" s="304"/>
      <c r="BIW822" s="304"/>
      <c r="BIX822" s="304"/>
      <c r="BIY822" s="304"/>
      <c r="BIZ822" s="304"/>
      <c r="BJA822" s="304"/>
      <c r="BJB822" s="304"/>
      <c r="BJC822" s="304"/>
      <c r="BJD822" s="304"/>
      <c r="BJE822" s="304"/>
      <c r="BJF822" s="304"/>
      <c r="BJG822" s="304"/>
      <c r="BJH822" s="304"/>
      <c r="BJI822" s="304"/>
      <c r="BJJ822" s="304"/>
      <c r="BJK822" s="304"/>
      <c r="BJL822" s="304"/>
      <c r="BJM822" s="304"/>
      <c r="BJN822" s="304"/>
      <c r="BJO822" s="304"/>
      <c r="BJP822" s="304"/>
      <c r="BJQ822" s="304"/>
      <c r="BJR822" s="304"/>
      <c r="BJS822" s="304"/>
      <c r="BJT822" s="304"/>
      <c r="BJU822" s="304"/>
      <c r="BJV822" s="304"/>
      <c r="BJW822" s="304"/>
      <c r="BJX822" s="304"/>
      <c r="BJY822" s="304"/>
      <c r="BJZ822" s="304"/>
      <c r="BKA822" s="304"/>
      <c r="BKB822" s="304"/>
      <c r="BKC822" s="304"/>
      <c r="BKD822" s="304"/>
      <c r="BKE822" s="304"/>
      <c r="BKF822" s="304"/>
      <c r="BKG822" s="304"/>
      <c r="BKH822" s="304"/>
      <c r="BKI822" s="304"/>
      <c r="BKJ822" s="304"/>
      <c r="BKK822" s="304"/>
      <c r="BKL822" s="304"/>
      <c r="BKM822" s="304"/>
      <c r="BKN822" s="304"/>
      <c r="BKO822" s="304"/>
      <c r="BKP822" s="304"/>
      <c r="BKQ822" s="304"/>
      <c r="BKR822" s="304"/>
      <c r="BKS822" s="304"/>
      <c r="BKT822" s="304"/>
      <c r="BKU822" s="304"/>
      <c r="BKV822" s="304"/>
      <c r="BKW822" s="304"/>
      <c r="BKX822" s="304"/>
      <c r="BKY822" s="304"/>
      <c r="BKZ822" s="304"/>
      <c r="BLA822" s="304"/>
      <c r="BLB822" s="304"/>
      <c r="BLC822" s="304"/>
      <c r="BLD822" s="304"/>
      <c r="BLE822" s="304"/>
      <c r="BLF822" s="304"/>
      <c r="BLG822" s="304"/>
      <c r="BLH822" s="304"/>
      <c r="BLI822" s="304"/>
      <c r="BLJ822" s="304"/>
      <c r="BLK822" s="304"/>
      <c r="BLL822" s="304"/>
      <c r="BLM822" s="304"/>
      <c r="BLN822" s="304"/>
      <c r="BLO822" s="304"/>
      <c r="BLP822" s="304"/>
      <c r="BLQ822" s="304"/>
      <c r="BLR822" s="304"/>
      <c r="BLS822" s="304"/>
      <c r="BLT822" s="304"/>
      <c r="BLU822" s="304"/>
      <c r="BLV822" s="304"/>
      <c r="BLW822" s="304"/>
      <c r="BLX822" s="304"/>
      <c r="BLY822" s="304"/>
      <c r="BLZ822" s="304"/>
      <c r="BMA822" s="304"/>
      <c r="BMB822" s="304"/>
      <c r="BMC822" s="304"/>
      <c r="BMD822" s="304"/>
      <c r="BME822" s="304"/>
      <c r="BMF822" s="304"/>
      <c r="BMG822" s="304"/>
      <c r="BMH822" s="304"/>
      <c r="BMI822" s="304"/>
      <c r="BMJ822" s="304"/>
      <c r="BMK822" s="304"/>
      <c r="BML822" s="304"/>
      <c r="BMM822" s="304"/>
      <c r="BMN822" s="304"/>
      <c r="BMO822" s="304"/>
      <c r="BMP822" s="304"/>
      <c r="BMQ822" s="304"/>
      <c r="BMR822" s="304"/>
      <c r="BMS822" s="304"/>
      <c r="BMT822" s="304"/>
      <c r="BMU822" s="304"/>
      <c r="BMV822" s="304"/>
      <c r="BMW822" s="304"/>
      <c r="BMX822" s="304"/>
      <c r="BMY822" s="304"/>
      <c r="BMZ822" s="304"/>
      <c r="BNA822" s="304"/>
      <c r="BNB822" s="304"/>
      <c r="BNC822" s="304"/>
      <c r="BND822" s="304"/>
      <c r="BNE822" s="304"/>
      <c r="BNF822" s="304"/>
      <c r="BNG822" s="304"/>
      <c r="BNH822" s="304"/>
      <c r="BNI822" s="304"/>
      <c r="BNJ822" s="304"/>
      <c r="BNK822" s="304"/>
      <c r="BNL822" s="304"/>
      <c r="BNM822" s="304"/>
      <c r="BNN822" s="304"/>
      <c r="BNO822" s="304"/>
      <c r="BNP822" s="304"/>
      <c r="BNQ822" s="304"/>
      <c r="BNR822" s="304"/>
      <c r="BNS822" s="304"/>
      <c r="BNT822" s="304"/>
      <c r="BNU822" s="304"/>
      <c r="BNV822" s="304"/>
      <c r="BNW822" s="304"/>
      <c r="BNX822" s="304"/>
      <c r="BNY822" s="304"/>
      <c r="BNZ822" s="304"/>
      <c r="BOA822" s="304"/>
      <c r="BOB822" s="304"/>
      <c r="BOC822" s="304"/>
      <c r="BOD822" s="304"/>
      <c r="BOE822" s="304"/>
      <c r="BOF822" s="304"/>
      <c r="BOG822" s="304"/>
      <c r="BOH822" s="304"/>
      <c r="BOI822" s="304"/>
      <c r="BOJ822" s="304"/>
      <c r="BOK822" s="304"/>
      <c r="BOL822" s="304"/>
      <c r="BOM822" s="304"/>
      <c r="BON822" s="304"/>
      <c r="BOO822" s="304"/>
      <c r="BOP822" s="304"/>
      <c r="BOQ822" s="304"/>
      <c r="BOR822" s="304"/>
      <c r="BOS822" s="304"/>
      <c r="BOT822" s="304"/>
      <c r="BOU822" s="304"/>
      <c r="BOV822" s="304"/>
      <c r="BOW822" s="304"/>
      <c r="BOX822" s="304"/>
      <c r="BOY822" s="304"/>
      <c r="BOZ822" s="304"/>
      <c r="BPA822" s="304"/>
      <c r="BPB822" s="304"/>
      <c r="BPC822" s="304"/>
      <c r="BPD822" s="304"/>
      <c r="BPE822" s="304"/>
      <c r="BPF822" s="304"/>
      <c r="BPG822" s="304"/>
      <c r="BPH822" s="304"/>
      <c r="BPI822" s="304"/>
      <c r="BPJ822" s="304"/>
      <c r="BPK822" s="304"/>
      <c r="BPL822" s="304"/>
      <c r="BPM822" s="304"/>
      <c r="BPN822" s="304"/>
      <c r="BPO822" s="304"/>
      <c r="BPP822" s="304"/>
      <c r="BPQ822" s="304"/>
      <c r="BPR822" s="304"/>
      <c r="BPS822" s="304"/>
      <c r="BPT822" s="304"/>
      <c r="BPU822" s="304"/>
      <c r="BPV822" s="304"/>
      <c r="BPW822" s="304"/>
      <c r="BPX822" s="304"/>
      <c r="BPY822" s="304"/>
      <c r="BPZ822" s="304"/>
      <c r="BQA822" s="304"/>
      <c r="BQB822" s="304"/>
      <c r="BQC822" s="304"/>
      <c r="BQD822" s="304"/>
      <c r="BQE822" s="304"/>
      <c r="BQF822" s="304"/>
      <c r="BQG822" s="304"/>
      <c r="BQH822" s="304"/>
      <c r="BQI822" s="304"/>
      <c r="BQJ822" s="304"/>
      <c r="BQK822" s="304"/>
      <c r="BQL822" s="304"/>
      <c r="BQM822" s="304"/>
      <c r="BQN822" s="304"/>
      <c r="BQO822" s="304"/>
      <c r="BQP822" s="304"/>
      <c r="BQQ822" s="304"/>
      <c r="BQR822" s="304"/>
      <c r="BQS822" s="304"/>
      <c r="BQT822" s="304"/>
      <c r="BQU822" s="304"/>
      <c r="BQV822" s="304"/>
      <c r="BQW822" s="304"/>
      <c r="BQX822" s="304"/>
      <c r="BQY822" s="304"/>
      <c r="BQZ822" s="304"/>
      <c r="BRA822" s="304"/>
      <c r="BRB822" s="304"/>
      <c r="BRC822" s="304"/>
      <c r="BRD822" s="304"/>
      <c r="BRE822" s="304"/>
      <c r="BRF822" s="304"/>
      <c r="BRG822" s="304"/>
      <c r="BRH822" s="304"/>
      <c r="BRI822" s="304"/>
      <c r="BRJ822" s="304"/>
      <c r="BRK822" s="304"/>
      <c r="BRL822" s="304"/>
      <c r="BRM822" s="304"/>
      <c r="BRN822" s="304"/>
      <c r="BRO822" s="304"/>
      <c r="BRP822" s="304"/>
      <c r="BRQ822" s="304"/>
      <c r="BRR822" s="304"/>
      <c r="BRS822" s="304"/>
      <c r="BRT822" s="304"/>
      <c r="BRU822" s="304"/>
      <c r="BRV822" s="304"/>
      <c r="BRW822" s="304"/>
      <c r="BRX822" s="304"/>
      <c r="BRY822" s="304"/>
      <c r="BRZ822" s="304"/>
      <c r="BSA822" s="304"/>
      <c r="BSB822" s="304"/>
      <c r="BSC822" s="304"/>
      <c r="BSD822" s="304"/>
      <c r="BSE822" s="304"/>
      <c r="BSF822" s="304"/>
      <c r="BSG822" s="304"/>
      <c r="BSH822" s="304"/>
      <c r="BSI822" s="304"/>
      <c r="BSJ822" s="304"/>
      <c r="BSK822" s="304"/>
      <c r="BSL822" s="304"/>
      <c r="BSM822" s="304"/>
      <c r="BSN822" s="304"/>
      <c r="BSO822" s="304"/>
      <c r="BSP822" s="304"/>
      <c r="BSQ822" s="304"/>
      <c r="BSR822" s="304"/>
      <c r="BSS822" s="304"/>
      <c r="BST822" s="304"/>
      <c r="BSU822" s="304"/>
      <c r="BSV822" s="304"/>
      <c r="BSW822" s="304"/>
      <c r="BSX822" s="304"/>
      <c r="BSY822" s="304"/>
      <c r="BSZ822" s="304"/>
      <c r="BTA822" s="304"/>
      <c r="BTB822" s="304"/>
      <c r="BTC822" s="304"/>
      <c r="BTD822" s="304"/>
      <c r="BTE822" s="304"/>
      <c r="BTF822" s="304"/>
      <c r="BTG822" s="304"/>
      <c r="BTH822" s="304"/>
      <c r="BTI822" s="304"/>
      <c r="BTJ822" s="304"/>
      <c r="BTK822" s="304"/>
      <c r="BTL822" s="304"/>
      <c r="BTM822" s="304"/>
      <c r="BTN822" s="304"/>
      <c r="BTO822" s="304"/>
      <c r="BTP822" s="304"/>
      <c r="BTQ822" s="304"/>
      <c r="BTR822" s="304"/>
      <c r="BTS822" s="304"/>
      <c r="BTT822" s="304"/>
      <c r="BTU822" s="304"/>
      <c r="BTV822" s="304"/>
      <c r="BTW822" s="304"/>
      <c r="BTX822" s="304"/>
      <c r="BTY822" s="304"/>
      <c r="BTZ822" s="304"/>
      <c r="BUA822" s="304"/>
      <c r="BUB822" s="304"/>
      <c r="BUC822" s="304"/>
      <c r="BUD822" s="304"/>
      <c r="BUE822" s="304"/>
      <c r="BUF822" s="304"/>
      <c r="BUG822" s="304"/>
      <c r="BUH822" s="304"/>
      <c r="BUI822" s="304"/>
      <c r="BUJ822" s="304"/>
      <c r="BUK822" s="304"/>
      <c r="BUL822" s="304"/>
      <c r="BUM822" s="304"/>
      <c r="BUN822" s="304"/>
      <c r="BUO822" s="304"/>
      <c r="BUP822" s="304"/>
      <c r="BUQ822" s="304"/>
      <c r="BUR822" s="304"/>
      <c r="BUS822" s="304"/>
      <c r="BUT822" s="304"/>
      <c r="BUU822" s="304"/>
      <c r="BUV822" s="304"/>
      <c r="BUW822" s="304"/>
      <c r="BUX822" s="304"/>
      <c r="BUY822" s="304"/>
      <c r="BUZ822" s="304"/>
      <c r="BVA822" s="304"/>
      <c r="BVB822" s="304"/>
      <c r="BVC822" s="304"/>
      <c r="BVD822" s="304"/>
      <c r="BVE822" s="304"/>
      <c r="BVF822" s="304"/>
      <c r="BVG822" s="304"/>
      <c r="BVH822" s="304"/>
      <c r="BVI822" s="304"/>
      <c r="BVJ822" s="304"/>
      <c r="BVK822" s="304"/>
      <c r="BVL822" s="304"/>
      <c r="BVM822" s="304"/>
      <c r="BVN822" s="304"/>
      <c r="BVO822" s="304"/>
      <c r="BVP822" s="304"/>
      <c r="BVQ822" s="304"/>
      <c r="BVR822" s="304"/>
      <c r="BVS822" s="304"/>
      <c r="BVT822" s="304"/>
      <c r="BVU822" s="304"/>
      <c r="BVV822" s="304"/>
      <c r="BVW822" s="304"/>
      <c r="BVX822" s="304"/>
      <c r="BVY822" s="304"/>
      <c r="BVZ822" s="304"/>
      <c r="BWA822" s="304"/>
      <c r="BWB822" s="304"/>
      <c r="BWC822" s="304"/>
      <c r="BWD822" s="304"/>
      <c r="BWE822" s="304"/>
      <c r="BWF822" s="304"/>
      <c r="BWG822" s="304"/>
      <c r="BWH822" s="304"/>
      <c r="BWI822" s="304"/>
      <c r="BWJ822" s="304"/>
      <c r="BWK822" s="304"/>
      <c r="BWL822" s="304"/>
      <c r="BWM822" s="304"/>
      <c r="BWN822" s="304"/>
      <c r="BWO822" s="304"/>
      <c r="BWP822" s="304"/>
      <c r="BWQ822" s="304"/>
      <c r="BWR822" s="304"/>
      <c r="BWS822" s="304"/>
      <c r="BWT822" s="304"/>
      <c r="BWU822" s="304"/>
      <c r="BWV822" s="304"/>
      <c r="BWW822" s="304"/>
      <c r="BWX822" s="304"/>
      <c r="BWY822" s="304"/>
      <c r="BWZ822" s="304"/>
      <c r="BXA822" s="304"/>
      <c r="BXB822" s="304"/>
      <c r="BXC822" s="304"/>
      <c r="BXD822" s="304"/>
      <c r="BXE822" s="304"/>
      <c r="BXF822" s="304"/>
      <c r="BXG822" s="304"/>
      <c r="BXH822" s="304"/>
      <c r="BXI822" s="304"/>
      <c r="BXJ822" s="304"/>
      <c r="BXK822" s="304"/>
      <c r="BXL822" s="304"/>
      <c r="BXM822" s="304"/>
      <c r="BXN822" s="304"/>
      <c r="BXO822" s="304"/>
      <c r="BXP822" s="304"/>
      <c r="BXQ822" s="304"/>
      <c r="BXR822" s="304"/>
      <c r="BXS822" s="304"/>
      <c r="BXT822" s="304"/>
      <c r="BXU822" s="304"/>
      <c r="BXV822" s="304"/>
      <c r="BXW822" s="304"/>
      <c r="BXX822" s="304"/>
      <c r="BXY822" s="304"/>
      <c r="BXZ822" s="304"/>
      <c r="BYA822" s="304"/>
      <c r="BYB822" s="304"/>
      <c r="BYC822" s="304"/>
      <c r="BYD822" s="304"/>
      <c r="BYE822" s="304"/>
      <c r="BYF822" s="304"/>
      <c r="BYG822" s="304"/>
      <c r="BYH822" s="304"/>
      <c r="BYI822" s="304"/>
      <c r="BYJ822" s="304"/>
      <c r="BYK822" s="304"/>
      <c r="BYL822" s="304"/>
      <c r="BYM822" s="304"/>
      <c r="BYN822" s="304"/>
      <c r="BYO822" s="304"/>
      <c r="BYP822" s="304"/>
      <c r="BYQ822" s="304"/>
      <c r="BYR822" s="304"/>
      <c r="BYS822" s="304"/>
      <c r="BYT822" s="304"/>
      <c r="BYU822" s="304"/>
      <c r="BYV822" s="304"/>
      <c r="BYW822" s="304"/>
      <c r="BYX822" s="304"/>
      <c r="BYY822" s="304"/>
      <c r="BYZ822" s="304"/>
      <c r="BZA822" s="304"/>
      <c r="BZB822" s="304"/>
      <c r="BZC822" s="304"/>
      <c r="BZD822" s="304"/>
      <c r="BZE822" s="304"/>
      <c r="BZF822" s="304"/>
      <c r="BZG822" s="304"/>
      <c r="BZH822" s="304"/>
      <c r="BZI822" s="304"/>
      <c r="BZJ822" s="304"/>
      <c r="BZK822" s="304"/>
      <c r="BZL822" s="304"/>
      <c r="BZM822" s="304"/>
      <c r="BZN822" s="304"/>
      <c r="BZO822" s="304"/>
      <c r="BZP822" s="304"/>
      <c r="BZQ822" s="304"/>
      <c r="BZR822" s="304"/>
      <c r="BZS822" s="304"/>
      <c r="BZT822" s="304"/>
      <c r="BZU822" s="304"/>
      <c r="BZV822" s="304"/>
      <c r="BZW822" s="304"/>
      <c r="BZX822" s="304"/>
      <c r="BZY822" s="304"/>
      <c r="BZZ822" s="304"/>
      <c r="CAA822" s="304"/>
      <c r="CAB822" s="304"/>
      <c r="CAC822" s="304"/>
      <c r="CAD822" s="304"/>
      <c r="CAE822" s="304"/>
      <c r="CAF822" s="304"/>
      <c r="CAG822" s="304"/>
      <c r="CAH822" s="304"/>
      <c r="CAI822" s="304"/>
      <c r="CAJ822" s="304"/>
      <c r="CAK822" s="304"/>
      <c r="CAL822" s="304"/>
      <c r="CAM822" s="304"/>
      <c r="CAN822" s="304"/>
      <c r="CAO822" s="304"/>
      <c r="CAP822" s="304"/>
      <c r="CAQ822" s="304"/>
      <c r="CAR822" s="304"/>
      <c r="CAS822" s="304"/>
      <c r="CAT822" s="304"/>
      <c r="CAU822" s="304"/>
      <c r="CAV822" s="304"/>
      <c r="CAW822" s="304"/>
      <c r="CAX822" s="304"/>
      <c r="CAY822" s="304"/>
      <c r="CAZ822" s="304"/>
      <c r="CBA822" s="304"/>
      <c r="CBB822" s="304"/>
      <c r="CBC822" s="304"/>
      <c r="CBD822" s="304"/>
      <c r="CBE822" s="304"/>
      <c r="CBF822" s="304"/>
      <c r="CBG822" s="304"/>
      <c r="CBH822" s="304"/>
      <c r="CBI822" s="304"/>
      <c r="CBJ822" s="304"/>
      <c r="CBK822" s="304"/>
      <c r="CBL822" s="304"/>
      <c r="CBM822" s="304"/>
      <c r="CBN822" s="304"/>
      <c r="CBO822" s="304"/>
      <c r="CBP822" s="304"/>
      <c r="CBQ822" s="304"/>
      <c r="CBR822" s="304"/>
      <c r="CBS822" s="304"/>
      <c r="CBT822" s="304"/>
      <c r="CBU822" s="304"/>
      <c r="CBV822" s="304"/>
      <c r="CBW822" s="304"/>
      <c r="CBX822" s="304"/>
      <c r="CBY822" s="304"/>
      <c r="CBZ822" s="304"/>
      <c r="CCA822" s="304"/>
      <c r="CCB822" s="304"/>
      <c r="CCC822" s="304"/>
      <c r="CCD822" s="304"/>
      <c r="CCE822" s="304"/>
      <c r="CCF822" s="304"/>
      <c r="CCG822" s="304"/>
      <c r="CCH822" s="304"/>
      <c r="CCI822" s="304"/>
      <c r="CCJ822" s="304"/>
      <c r="CCK822" s="304"/>
      <c r="CCL822" s="304"/>
      <c r="CCM822" s="304"/>
      <c r="CCN822" s="304"/>
      <c r="CCO822" s="304"/>
      <c r="CCP822" s="304"/>
      <c r="CCQ822" s="304"/>
      <c r="CCR822" s="304"/>
      <c r="CCS822" s="304"/>
      <c r="CCT822" s="304"/>
      <c r="CCU822" s="304"/>
      <c r="CCV822" s="304"/>
      <c r="CCW822" s="304"/>
      <c r="CCX822" s="304"/>
      <c r="CCY822" s="304"/>
      <c r="CCZ822" s="304"/>
      <c r="CDA822" s="304"/>
      <c r="CDB822" s="304"/>
      <c r="CDC822" s="304"/>
      <c r="CDD822" s="304"/>
      <c r="CDE822" s="304"/>
      <c r="CDF822" s="304"/>
      <c r="CDG822" s="304"/>
      <c r="CDH822" s="304"/>
      <c r="CDI822" s="304"/>
      <c r="CDJ822" s="304"/>
      <c r="CDK822" s="304"/>
      <c r="CDL822" s="304"/>
      <c r="CDM822" s="304"/>
      <c r="CDN822" s="304"/>
      <c r="CDO822" s="304"/>
      <c r="CDP822" s="304"/>
      <c r="CDQ822" s="304"/>
      <c r="CDR822" s="304"/>
      <c r="CDS822" s="304"/>
      <c r="CDT822" s="304"/>
      <c r="CDU822" s="304"/>
      <c r="CDV822" s="304"/>
      <c r="CDW822" s="304"/>
      <c r="CDX822" s="304"/>
      <c r="CDY822" s="304"/>
      <c r="CDZ822" s="304"/>
      <c r="CEA822" s="304"/>
      <c r="CEB822" s="304"/>
      <c r="CEC822" s="304"/>
      <c r="CED822" s="304"/>
      <c r="CEE822" s="304"/>
      <c r="CEF822" s="304"/>
      <c r="CEG822" s="304"/>
      <c r="CEH822" s="304"/>
      <c r="CEI822" s="304"/>
      <c r="CEJ822" s="304"/>
      <c r="CEK822" s="304"/>
      <c r="CEL822" s="304"/>
      <c r="CEM822" s="304"/>
      <c r="CEN822" s="304"/>
      <c r="CEO822" s="304"/>
      <c r="CEP822" s="304"/>
      <c r="CEQ822" s="304"/>
      <c r="CER822" s="304"/>
      <c r="CES822" s="304"/>
      <c r="CET822" s="304"/>
      <c r="CEU822" s="304"/>
      <c r="CEV822" s="304"/>
      <c r="CEW822" s="304"/>
      <c r="CEX822" s="304"/>
      <c r="CEY822" s="304"/>
      <c r="CEZ822" s="304"/>
      <c r="CFA822" s="304"/>
      <c r="CFB822" s="304"/>
      <c r="CFC822" s="304"/>
      <c r="CFD822" s="304"/>
      <c r="CFE822" s="304"/>
      <c r="CFF822" s="304"/>
      <c r="CFG822" s="304"/>
      <c r="CFH822" s="304"/>
      <c r="CFI822" s="304"/>
      <c r="CFJ822" s="304"/>
      <c r="CFK822" s="304"/>
      <c r="CFL822" s="304"/>
      <c r="CFM822" s="304"/>
      <c r="CFN822" s="304"/>
      <c r="CFO822" s="304"/>
      <c r="CFP822" s="304"/>
      <c r="CFQ822" s="304"/>
      <c r="CFR822" s="304"/>
      <c r="CFS822" s="304"/>
      <c r="CFT822" s="304"/>
      <c r="CFU822" s="304"/>
      <c r="CFV822" s="304"/>
      <c r="CFW822" s="304"/>
      <c r="CFX822" s="304"/>
      <c r="CFY822" s="304"/>
      <c r="CFZ822" s="304"/>
      <c r="CGA822" s="304"/>
      <c r="CGB822" s="304"/>
      <c r="CGC822" s="304"/>
      <c r="CGD822" s="304"/>
      <c r="CGE822" s="304"/>
      <c r="CGF822" s="304"/>
      <c r="CGG822" s="304"/>
      <c r="CGH822" s="304"/>
      <c r="CGI822" s="304"/>
      <c r="CGJ822" s="304"/>
      <c r="CGK822" s="304"/>
      <c r="CGL822" s="304"/>
      <c r="CGM822" s="304"/>
      <c r="CGN822" s="304"/>
      <c r="CGO822" s="304"/>
      <c r="CGP822" s="304"/>
      <c r="CGQ822" s="304"/>
      <c r="CGR822" s="304"/>
      <c r="CGS822" s="304"/>
      <c r="CGT822" s="304"/>
      <c r="CGU822" s="304"/>
      <c r="CGV822" s="304"/>
      <c r="CGW822" s="304"/>
      <c r="CGX822" s="304"/>
      <c r="CGY822" s="304"/>
      <c r="CGZ822" s="304"/>
      <c r="CHA822" s="304"/>
      <c r="CHB822" s="304"/>
      <c r="CHC822" s="304"/>
      <c r="CHD822" s="304"/>
      <c r="CHE822" s="304"/>
      <c r="CHF822" s="304"/>
      <c r="CHG822" s="304"/>
      <c r="CHH822" s="304"/>
      <c r="CHI822" s="304"/>
      <c r="CHJ822" s="304"/>
      <c r="CHK822" s="304"/>
      <c r="CHL822" s="304"/>
      <c r="CHM822" s="304"/>
      <c r="CHN822" s="304"/>
      <c r="CHO822" s="304"/>
      <c r="CHP822" s="304"/>
      <c r="CHQ822" s="304"/>
      <c r="CHR822" s="304"/>
      <c r="CHS822" s="304"/>
      <c r="CHT822" s="304"/>
      <c r="CHU822" s="304"/>
      <c r="CHV822" s="304"/>
      <c r="CHW822" s="304"/>
      <c r="CHX822" s="304"/>
      <c r="CHY822" s="304"/>
      <c r="CHZ822" s="304"/>
      <c r="CIA822" s="304"/>
      <c r="CIB822" s="304"/>
      <c r="CIC822" s="304"/>
      <c r="CID822" s="304"/>
      <c r="CIE822" s="304"/>
      <c r="CIF822" s="304"/>
      <c r="CIG822" s="304"/>
      <c r="CIH822" s="304"/>
      <c r="CII822" s="304"/>
      <c r="CIJ822" s="304"/>
      <c r="CIK822" s="304"/>
      <c r="CIL822" s="304"/>
      <c r="CIM822" s="304"/>
      <c r="CIN822" s="304"/>
      <c r="CIO822" s="304"/>
      <c r="CIP822" s="304"/>
      <c r="CIQ822" s="304"/>
      <c r="CIR822" s="304"/>
      <c r="CIS822" s="304"/>
      <c r="CIT822" s="304"/>
      <c r="CIU822" s="304"/>
      <c r="CIV822" s="304"/>
      <c r="CIW822" s="304"/>
      <c r="CIX822" s="304"/>
      <c r="CIY822" s="304"/>
      <c r="CIZ822" s="304"/>
      <c r="CJA822" s="304"/>
      <c r="CJB822" s="304"/>
      <c r="CJC822" s="304"/>
      <c r="CJD822" s="304"/>
      <c r="CJE822" s="304"/>
      <c r="CJF822" s="304"/>
      <c r="CJG822" s="304"/>
      <c r="CJH822" s="304"/>
      <c r="CJI822" s="304"/>
      <c r="CJJ822" s="304"/>
      <c r="CJK822" s="304"/>
      <c r="CJL822" s="304"/>
      <c r="CJM822" s="304"/>
      <c r="CJN822" s="304"/>
      <c r="CJO822" s="304"/>
      <c r="CJP822" s="304"/>
      <c r="CJQ822" s="304"/>
      <c r="CJR822" s="304"/>
      <c r="CJS822" s="304"/>
      <c r="CJT822" s="304"/>
      <c r="CJU822" s="304"/>
      <c r="CJV822" s="304"/>
      <c r="CJW822" s="304"/>
      <c r="CJX822" s="304"/>
      <c r="CJY822" s="304"/>
      <c r="CJZ822" s="304"/>
      <c r="CKA822" s="304"/>
      <c r="CKB822" s="304"/>
      <c r="CKC822" s="304"/>
      <c r="CKD822" s="304"/>
      <c r="CKE822" s="304"/>
      <c r="CKF822" s="304"/>
      <c r="CKG822" s="304"/>
      <c r="CKH822" s="304"/>
      <c r="CKI822" s="304"/>
      <c r="CKJ822" s="304"/>
      <c r="CKK822" s="304"/>
      <c r="CKL822" s="304"/>
      <c r="CKM822" s="304"/>
      <c r="CKN822" s="304"/>
      <c r="CKO822" s="304"/>
      <c r="CKP822" s="304"/>
      <c r="CKQ822" s="304"/>
      <c r="CKR822" s="304"/>
      <c r="CKS822" s="304"/>
      <c r="CKT822" s="304"/>
      <c r="CKU822" s="304"/>
      <c r="CKV822" s="304"/>
      <c r="CKW822" s="304"/>
      <c r="CKX822" s="304"/>
      <c r="CKY822" s="304"/>
      <c r="CKZ822" s="304"/>
      <c r="CLA822" s="304"/>
      <c r="CLB822" s="304"/>
      <c r="CLC822" s="304"/>
      <c r="CLD822" s="304"/>
      <c r="CLE822" s="304"/>
      <c r="CLF822" s="304"/>
      <c r="CLG822" s="304"/>
      <c r="CLH822" s="304"/>
      <c r="CLI822" s="304"/>
      <c r="CLJ822" s="304"/>
      <c r="CLK822" s="304"/>
      <c r="CLL822" s="304"/>
      <c r="CLM822" s="304"/>
      <c r="CLN822" s="304"/>
      <c r="CLO822" s="304"/>
      <c r="CLP822" s="304"/>
      <c r="CLQ822" s="304"/>
      <c r="CLR822" s="304"/>
      <c r="CLS822" s="304"/>
      <c r="CLT822" s="304"/>
      <c r="CLU822" s="304"/>
      <c r="CLV822" s="304"/>
      <c r="CLW822" s="304"/>
      <c r="CLX822" s="304"/>
      <c r="CLY822" s="304"/>
      <c r="CLZ822" s="304"/>
      <c r="CMA822" s="304"/>
      <c r="CMB822" s="304"/>
      <c r="CMC822" s="304"/>
      <c r="CMD822" s="304"/>
      <c r="CME822" s="304"/>
      <c r="CMF822" s="304"/>
      <c r="CMG822" s="304"/>
      <c r="CMH822" s="304"/>
      <c r="CMI822" s="304"/>
      <c r="CMJ822" s="304"/>
      <c r="CMK822" s="304"/>
      <c r="CML822" s="304"/>
      <c r="CMM822" s="304"/>
      <c r="CMN822" s="304"/>
      <c r="CMO822" s="304"/>
      <c r="CMP822" s="304"/>
      <c r="CMQ822" s="304"/>
      <c r="CMR822" s="304"/>
      <c r="CMS822" s="304"/>
      <c r="CMT822" s="304"/>
      <c r="CMU822" s="304"/>
      <c r="CMV822" s="304"/>
      <c r="CMW822" s="304"/>
      <c r="CMX822" s="304"/>
      <c r="CMY822" s="304"/>
      <c r="CMZ822" s="304"/>
      <c r="CNA822" s="304"/>
      <c r="CNB822" s="304"/>
      <c r="CNC822" s="304"/>
      <c r="CND822" s="304"/>
      <c r="CNE822" s="304"/>
      <c r="CNF822" s="304"/>
      <c r="CNG822" s="304"/>
      <c r="CNH822" s="304"/>
      <c r="CNI822" s="304"/>
      <c r="CNJ822" s="304"/>
      <c r="CNK822" s="304"/>
      <c r="CNL822" s="304"/>
      <c r="CNM822" s="304"/>
      <c r="CNN822" s="304"/>
      <c r="CNO822" s="304"/>
      <c r="CNP822" s="304"/>
      <c r="CNQ822" s="304"/>
      <c r="CNR822" s="304"/>
      <c r="CNS822" s="304"/>
      <c r="CNT822" s="304"/>
      <c r="CNU822" s="304"/>
      <c r="CNV822" s="304"/>
      <c r="CNW822" s="304"/>
      <c r="CNX822" s="304"/>
      <c r="CNY822" s="304"/>
      <c r="CNZ822" s="304"/>
      <c r="COA822" s="304"/>
      <c r="COB822" s="304"/>
      <c r="COC822" s="304"/>
      <c r="COD822" s="304"/>
      <c r="COE822" s="304"/>
      <c r="COF822" s="304"/>
      <c r="COG822" s="304"/>
      <c r="COH822" s="304"/>
      <c r="COI822" s="304"/>
      <c r="COJ822" s="304"/>
      <c r="COK822" s="304"/>
      <c r="COL822" s="304"/>
      <c r="COM822" s="304"/>
      <c r="CON822" s="304"/>
      <c r="COO822" s="304"/>
      <c r="COP822" s="304"/>
      <c r="COQ822" s="304"/>
      <c r="COR822" s="304"/>
      <c r="COS822" s="304"/>
      <c r="COT822" s="304"/>
      <c r="COU822" s="304"/>
      <c r="COV822" s="304"/>
      <c r="COW822" s="304"/>
      <c r="COX822" s="304"/>
      <c r="COY822" s="304"/>
      <c r="COZ822" s="304"/>
      <c r="CPA822" s="304"/>
      <c r="CPB822" s="304"/>
      <c r="CPC822" s="304"/>
      <c r="CPD822" s="304"/>
      <c r="CPE822" s="304"/>
      <c r="CPF822" s="304"/>
      <c r="CPG822" s="304"/>
      <c r="CPH822" s="304"/>
      <c r="CPI822" s="304"/>
      <c r="CPJ822" s="304"/>
      <c r="CPK822" s="304"/>
      <c r="CPL822" s="304"/>
      <c r="CPM822" s="304"/>
      <c r="CPN822" s="304"/>
      <c r="CPO822" s="304"/>
      <c r="CPP822" s="304"/>
      <c r="CPQ822" s="304"/>
      <c r="CPR822" s="304"/>
      <c r="CPS822" s="304"/>
      <c r="CPT822" s="304"/>
      <c r="CPU822" s="304"/>
      <c r="CPV822" s="304"/>
      <c r="CPW822" s="304"/>
      <c r="CPX822" s="304"/>
      <c r="CPY822" s="304"/>
      <c r="CPZ822" s="304"/>
      <c r="CQA822" s="304"/>
      <c r="CQB822" s="304"/>
      <c r="CQC822" s="304"/>
      <c r="CQD822" s="304"/>
      <c r="CQE822" s="304"/>
      <c r="CQF822" s="304"/>
      <c r="CQG822" s="304"/>
      <c r="CQH822" s="304"/>
      <c r="CQI822" s="304"/>
      <c r="CQJ822" s="304"/>
      <c r="CQK822" s="304"/>
      <c r="CQL822" s="304"/>
      <c r="CQM822" s="304"/>
      <c r="CQN822" s="304"/>
      <c r="CQO822" s="304"/>
      <c r="CQP822" s="304"/>
      <c r="CQQ822" s="304"/>
      <c r="CQR822" s="304"/>
      <c r="CQS822" s="304"/>
      <c r="CQT822" s="304"/>
      <c r="CQU822" s="304"/>
      <c r="CQV822" s="304"/>
      <c r="CQW822" s="304"/>
      <c r="CQX822" s="304"/>
      <c r="CQY822" s="304"/>
      <c r="CQZ822" s="304"/>
      <c r="CRA822" s="304"/>
      <c r="CRB822" s="304"/>
      <c r="CRC822" s="304"/>
      <c r="CRD822" s="304"/>
      <c r="CRE822" s="304"/>
      <c r="CRF822" s="304"/>
      <c r="CRG822" s="304"/>
      <c r="CRH822" s="304"/>
      <c r="CRI822" s="304"/>
      <c r="CRJ822" s="304"/>
      <c r="CRK822" s="304"/>
      <c r="CRL822" s="304"/>
      <c r="CRM822" s="304"/>
      <c r="CRN822" s="304"/>
      <c r="CRO822" s="304"/>
      <c r="CRP822" s="304"/>
      <c r="CRQ822" s="304"/>
      <c r="CRR822" s="304"/>
      <c r="CRS822" s="304"/>
      <c r="CRT822" s="304"/>
      <c r="CRU822" s="304"/>
      <c r="CRV822" s="304"/>
      <c r="CRW822" s="304"/>
      <c r="CRX822" s="304"/>
      <c r="CRY822" s="304"/>
      <c r="CRZ822" s="304"/>
      <c r="CSA822" s="304"/>
      <c r="CSB822" s="304"/>
      <c r="CSC822" s="304"/>
      <c r="CSD822" s="304"/>
      <c r="CSE822" s="304"/>
      <c r="CSF822" s="304"/>
      <c r="CSG822" s="304"/>
      <c r="CSH822" s="304"/>
      <c r="CSI822" s="304"/>
      <c r="CSJ822" s="304"/>
      <c r="CSK822" s="304"/>
      <c r="CSL822" s="304"/>
      <c r="CSM822" s="304"/>
      <c r="CSN822" s="304"/>
      <c r="CSO822" s="304"/>
      <c r="CSP822" s="304"/>
      <c r="CSQ822" s="304"/>
      <c r="CSR822" s="304"/>
      <c r="CSS822" s="304"/>
      <c r="CST822" s="304"/>
      <c r="CSU822" s="304"/>
      <c r="CSV822" s="304"/>
      <c r="CSW822" s="304"/>
      <c r="CSX822" s="304"/>
      <c r="CSY822" s="304"/>
      <c r="CSZ822" s="304"/>
      <c r="CTA822" s="304"/>
      <c r="CTB822" s="304"/>
      <c r="CTC822" s="304"/>
      <c r="CTD822" s="304"/>
      <c r="CTE822" s="304"/>
      <c r="CTF822" s="304"/>
      <c r="CTG822" s="304"/>
      <c r="CTH822" s="304"/>
      <c r="CTI822" s="304"/>
      <c r="CTJ822" s="304"/>
      <c r="CTK822" s="304"/>
      <c r="CTL822" s="304"/>
      <c r="CTM822" s="304"/>
      <c r="CTN822" s="304"/>
      <c r="CTO822" s="304"/>
      <c r="CTP822" s="304"/>
      <c r="CTQ822" s="304"/>
      <c r="CTR822" s="304"/>
      <c r="CTS822" s="304"/>
      <c r="CTT822" s="304"/>
      <c r="CTU822" s="304"/>
      <c r="CTV822" s="304"/>
      <c r="CTW822" s="304"/>
      <c r="CTX822" s="304"/>
      <c r="CTY822" s="304"/>
      <c r="CTZ822" s="304"/>
      <c r="CUA822" s="304"/>
      <c r="CUB822" s="304"/>
      <c r="CUC822" s="304"/>
      <c r="CUD822" s="304"/>
      <c r="CUE822" s="304"/>
      <c r="CUF822" s="304"/>
      <c r="CUG822" s="304"/>
      <c r="CUH822" s="304"/>
      <c r="CUI822" s="304"/>
      <c r="CUJ822" s="304"/>
      <c r="CUK822" s="304"/>
      <c r="CUL822" s="304"/>
      <c r="CUM822" s="304"/>
      <c r="CUN822" s="304"/>
      <c r="CUO822" s="304"/>
      <c r="CUP822" s="304"/>
      <c r="CUQ822" s="304"/>
      <c r="CUR822" s="304"/>
      <c r="CUS822" s="304"/>
      <c r="CUT822" s="304"/>
      <c r="CUU822" s="304"/>
      <c r="CUV822" s="304"/>
      <c r="CUW822" s="304"/>
      <c r="CUX822" s="304"/>
      <c r="CUY822" s="304"/>
      <c r="CUZ822" s="304"/>
      <c r="CVA822" s="304"/>
      <c r="CVB822" s="304"/>
      <c r="CVC822" s="304"/>
      <c r="CVD822" s="304"/>
      <c r="CVE822" s="304"/>
      <c r="CVF822" s="304"/>
      <c r="CVG822" s="304"/>
      <c r="CVH822" s="304"/>
      <c r="CVI822" s="304"/>
      <c r="CVJ822" s="304"/>
      <c r="CVK822" s="304"/>
      <c r="CVL822" s="304"/>
      <c r="CVM822" s="304"/>
      <c r="CVN822" s="304"/>
      <c r="CVO822" s="304"/>
      <c r="CVP822" s="304"/>
      <c r="CVQ822" s="304"/>
      <c r="CVR822" s="304"/>
      <c r="CVS822" s="304"/>
      <c r="CVT822" s="304"/>
      <c r="CVU822" s="304"/>
      <c r="CVV822" s="304"/>
      <c r="CVW822" s="304"/>
      <c r="CVX822" s="304"/>
      <c r="CVY822" s="304"/>
      <c r="CVZ822" s="304"/>
      <c r="CWA822" s="304"/>
      <c r="CWB822" s="304"/>
      <c r="CWC822" s="304"/>
      <c r="CWD822" s="304"/>
      <c r="CWE822" s="304"/>
      <c r="CWF822" s="304"/>
      <c r="CWG822" s="304"/>
      <c r="CWH822" s="304"/>
      <c r="CWI822" s="304"/>
      <c r="CWJ822" s="304"/>
      <c r="CWK822" s="304"/>
      <c r="CWL822" s="304"/>
      <c r="CWM822" s="304"/>
      <c r="CWN822" s="304"/>
      <c r="CWO822" s="304"/>
      <c r="CWP822" s="304"/>
      <c r="CWQ822" s="304"/>
      <c r="CWR822" s="304"/>
      <c r="CWS822" s="304"/>
      <c r="CWT822" s="304"/>
      <c r="CWU822" s="304"/>
      <c r="CWV822" s="304"/>
      <c r="CWW822" s="304"/>
      <c r="CWX822" s="304"/>
      <c r="CWY822" s="304"/>
      <c r="CWZ822" s="304"/>
      <c r="CXA822" s="304"/>
      <c r="CXB822" s="304"/>
      <c r="CXC822" s="304"/>
      <c r="CXD822" s="304"/>
      <c r="CXE822" s="304"/>
      <c r="CXF822" s="304"/>
      <c r="CXG822" s="304"/>
      <c r="CXH822" s="304"/>
      <c r="CXI822" s="304"/>
      <c r="CXJ822" s="304"/>
      <c r="CXK822" s="304"/>
      <c r="CXL822" s="304"/>
      <c r="CXM822" s="304"/>
      <c r="CXN822" s="304"/>
      <c r="CXO822" s="304"/>
      <c r="CXP822" s="304"/>
      <c r="CXQ822" s="304"/>
      <c r="CXR822" s="304"/>
      <c r="CXS822" s="304"/>
      <c r="CXT822" s="304"/>
      <c r="CXU822" s="304"/>
      <c r="CXV822" s="304"/>
      <c r="CXW822" s="304"/>
      <c r="CXX822" s="304"/>
      <c r="CXY822" s="304"/>
      <c r="CXZ822" s="304"/>
      <c r="CYA822" s="304"/>
      <c r="CYB822" s="304"/>
      <c r="CYC822" s="304"/>
      <c r="CYD822" s="304"/>
      <c r="CYE822" s="304"/>
      <c r="CYF822" s="304"/>
      <c r="CYG822" s="304"/>
      <c r="CYH822" s="304"/>
      <c r="CYI822" s="304"/>
      <c r="CYJ822" s="304"/>
      <c r="CYK822" s="304"/>
      <c r="CYL822" s="304"/>
      <c r="CYM822" s="304"/>
      <c r="CYN822" s="304"/>
      <c r="CYO822" s="304"/>
      <c r="CYP822" s="304"/>
      <c r="CYQ822" s="304"/>
      <c r="CYR822" s="304"/>
      <c r="CYS822" s="304"/>
      <c r="CYT822" s="304"/>
      <c r="CYU822" s="304"/>
      <c r="CYV822" s="304"/>
      <c r="CYW822" s="304"/>
      <c r="CYX822" s="304"/>
      <c r="CYY822" s="304"/>
      <c r="CYZ822" s="304"/>
      <c r="CZA822" s="304"/>
      <c r="CZB822" s="304"/>
      <c r="CZC822" s="304"/>
      <c r="CZD822" s="304"/>
      <c r="CZE822" s="304"/>
      <c r="CZF822" s="304"/>
      <c r="CZG822" s="304"/>
      <c r="CZH822" s="304"/>
      <c r="CZI822" s="304"/>
      <c r="CZJ822" s="304"/>
      <c r="CZK822" s="304"/>
      <c r="CZL822" s="304"/>
      <c r="CZM822" s="304"/>
      <c r="CZN822" s="304"/>
      <c r="CZO822" s="304"/>
      <c r="CZP822" s="304"/>
      <c r="CZQ822" s="304"/>
      <c r="CZR822" s="304"/>
      <c r="CZS822" s="304"/>
      <c r="CZT822" s="304"/>
      <c r="CZU822" s="304"/>
      <c r="CZV822" s="304"/>
      <c r="CZW822" s="304"/>
      <c r="CZX822" s="304"/>
      <c r="CZY822" s="304"/>
      <c r="CZZ822" s="304"/>
      <c r="DAA822" s="304"/>
      <c r="DAB822" s="304"/>
      <c r="DAC822" s="304"/>
      <c r="DAD822" s="304"/>
      <c r="DAE822" s="304"/>
      <c r="DAF822" s="304"/>
      <c r="DAG822" s="304"/>
      <c r="DAH822" s="304"/>
      <c r="DAI822" s="304"/>
      <c r="DAJ822" s="304"/>
      <c r="DAK822" s="304"/>
      <c r="DAL822" s="304"/>
      <c r="DAM822" s="304"/>
      <c r="DAN822" s="304"/>
      <c r="DAO822" s="304"/>
      <c r="DAP822" s="304"/>
      <c r="DAQ822" s="304"/>
      <c r="DAR822" s="304"/>
      <c r="DAS822" s="304"/>
      <c r="DAT822" s="304"/>
      <c r="DAU822" s="304"/>
      <c r="DAV822" s="304"/>
      <c r="DAW822" s="304"/>
      <c r="DAX822" s="304"/>
      <c r="DAY822" s="304"/>
      <c r="DAZ822" s="304"/>
      <c r="DBA822" s="304"/>
      <c r="DBB822" s="304"/>
      <c r="DBC822" s="304"/>
      <c r="DBD822" s="304"/>
      <c r="DBE822" s="304"/>
      <c r="DBF822" s="304"/>
      <c r="DBG822" s="304"/>
      <c r="DBH822" s="304"/>
      <c r="DBI822" s="304"/>
      <c r="DBJ822" s="304"/>
      <c r="DBK822" s="304"/>
      <c r="DBL822" s="304"/>
      <c r="DBM822" s="304"/>
      <c r="DBN822" s="304"/>
      <c r="DBO822" s="304"/>
      <c r="DBP822" s="304"/>
      <c r="DBQ822" s="304"/>
      <c r="DBR822" s="304"/>
      <c r="DBS822" s="304"/>
      <c r="DBT822" s="304"/>
      <c r="DBU822" s="304"/>
      <c r="DBV822" s="304"/>
      <c r="DBW822" s="304"/>
      <c r="DBX822" s="304"/>
      <c r="DBY822" s="304"/>
      <c r="DBZ822" s="304"/>
      <c r="DCA822" s="304"/>
      <c r="DCB822" s="304"/>
      <c r="DCC822" s="304"/>
      <c r="DCD822" s="304"/>
      <c r="DCE822" s="304"/>
      <c r="DCF822" s="304"/>
      <c r="DCG822" s="304"/>
      <c r="DCH822" s="304"/>
      <c r="DCI822" s="304"/>
      <c r="DCJ822" s="304"/>
      <c r="DCK822" s="304"/>
      <c r="DCL822" s="304"/>
      <c r="DCM822" s="304"/>
      <c r="DCN822" s="304"/>
      <c r="DCO822" s="304"/>
      <c r="DCP822" s="304"/>
      <c r="DCQ822" s="304"/>
      <c r="DCR822" s="304"/>
      <c r="DCS822" s="304"/>
      <c r="DCT822" s="304"/>
      <c r="DCU822" s="304"/>
      <c r="DCV822" s="304"/>
      <c r="DCW822" s="304"/>
      <c r="DCX822" s="304"/>
      <c r="DCY822" s="304"/>
      <c r="DCZ822" s="304"/>
      <c r="DDA822" s="304"/>
      <c r="DDB822" s="304"/>
      <c r="DDC822" s="304"/>
      <c r="DDD822" s="304"/>
      <c r="DDE822" s="304"/>
      <c r="DDF822" s="304"/>
      <c r="DDG822" s="304"/>
      <c r="DDH822" s="304"/>
      <c r="DDI822" s="304"/>
      <c r="DDJ822" s="304"/>
      <c r="DDK822" s="304"/>
      <c r="DDL822" s="304"/>
      <c r="DDM822" s="304"/>
      <c r="DDN822" s="304"/>
      <c r="DDO822" s="304"/>
      <c r="DDP822" s="304"/>
      <c r="DDQ822" s="304"/>
      <c r="DDR822" s="304"/>
      <c r="DDS822" s="304"/>
      <c r="DDT822" s="304"/>
      <c r="DDU822" s="304"/>
      <c r="DDV822" s="304"/>
      <c r="DDW822" s="304"/>
      <c r="DDX822" s="304"/>
      <c r="DDY822" s="304"/>
      <c r="DDZ822" s="304"/>
      <c r="DEA822" s="304"/>
      <c r="DEB822" s="304"/>
      <c r="DEC822" s="304"/>
      <c r="DED822" s="304"/>
      <c r="DEE822" s="304"/>
      <c r="DEF822" s="304"/>
      <c r="DEG822" s="304"/>
      <c r="DEH822" s="304"/>
      <c r="DEI822" s="304"/>
      <c r="DEJ822" s="304"/>
      <c r="DEK822" s="304"/>
      <c r="DEL822" s="304"/>
      <c r="DEM822" s="304"/>
      <c r="DEN822" s="304"/>
      <c r="DEO822" s="304"/>
      <c r="DEP822" s="304"/>
      <c r="DEQ822" s="304"/>
      <c r="DER822" s="304"/>
      <c r="DES822" s="304"/>
      <c r="DET822" s="304"/>
      <c r="DEU822" s="304"/>
      <c r="DEV822" s="304"/>
      <c r="DEW822" s="304"/>
      <c r="DEX822" s="304"/>
      <c r="DEY822" s="304"/>
      <c r="DEZ822" s="304"/>
      <c r="DFA822" s="304"/>
      <c r="DFB822" s="304"/>
      <c r="DFC822" s="304"/>
      <c r="DFD822" s="304"/>
      <c r="DFE822" s="304"/>
      <c r="DFF822" s="304"/>
      <c r="DFG822" s="304"/>
      <c r="DFH822" s="304"/>
      <c r="DFI822" s="304"/>
      <c r="DFJ822" s="304"/>
      <c r="DFK822" s="304"/>
      <c r="DFL822" s="304"/>
      <c r="DFM822" s="304"/>
      <c r="DFN822" s="304"/>
      <c r="DFO822" s="304"/>
      <c r="DFP822" s="304"/>
      <c r="DFQ822" s="304"/>
      <c r="DFR822" s="304"/>
      <c r="DFS822" s="304"/>
      <c r="DFT822" s="304"/>
      <c r="DFU822" s="304"/>
      <c r="DFV822" s="304"/>
      <c r="DFW822" s="304"/>
      <c r="DFX822" s="304"/>
      <c r="DFY822" s="304"/>
      <c r="DFZ822" s="304"/>
      <c r="DGA822" s="304"/>
      <c r="DGB822" s="304"/>
      <c r="DGC822" s="304"/>
      <c r="DGD822" s="304"/>
      <c r="DGE822" s="304"/>
      <c r="DGF822" s="304"/>
      <c r="DGG822" s="304"/>
      <c r="DGH822" s="304"/>
      <c r="DGI822" s="304"/>
      <c r="DGJ822" s="304"/>
      <c r="DGK822" s="304"/>
      <c r="DGL822" s="304"/>
      <c r="DGM822" s="304"/>
      <c r="DGN822" s="304"/>
      <c r="DGO822" s="304"/>
      <c r="DGP822" s="304"/>
      <c r="DGQ822" s="304"/>
      <c r="DGR822" s="304"/>
      <c r="DGS822" s="304"/>
      <c r="DGT822" s="304"/>
      <c r="DGU822" s="304"/>
      <c r="DGV822" s="304"/>
      <c r="DGW822" s="304"/>
      <c r="DGX822" s="304"/>
      <c r="DGY822" s="304"/>
      <c r="DGZ822" s="304"/>
      <c r="DHA822" s="304"/>
      <c r="DHB822" s="304"/>
      <c r="DHC822" s="304"/>
      <c r="DHD822" s="304"/>
      <c r="DHE822" s="304"/>
      <c r="DHF822" s="304"/>
      <c r="DHG822" s="304"/>
      <c r="DHH822" s="304"/>
      <c r="DHI822" s="304"/>
      <c r="DHJ822" s="304"/>
      <c r="DHK822" s="304"/>
      <c r="DHL822" s="304"/>
      <c r="DHM822" s="304"/>
      <c r="DHN822" s="304"/>
      <c r="DHO822" s="304"/>
      <c r="DHP822" s="304"/>
      <c r="DHQ822" s="304"/>
      <c r="DHR822" s="304"/>
      <c r="DHS822" s="304"/>
      <c r="DHT822" s="304"/>
      <c r="DHU822" s="304"/>
      <c r="DHV822" s="304"/>
      <c r="DHW822" s="304"/>
      <c r="DHX822" s="304"/>
      <c r="DHY822" s="304"/>
      <c r="DHZ822" s="304"/>
      <c r="DIA822" s="304"/>
      <c r="DIB822" s="304"/>
      <c r="DIC822" s="304"/>
      <c r="DID822" s="304"/>
      <c r="DIE822" s="304"/>
      <c r="DIF822" s="304"/>
      <c r="DIG822" s="304"/>
      <c r="DIH822" s="304"/>
      <c r="DII822" s="304"/>
      <c r="DIJ822" s="304"/>
      <c r="DIK822" s="304"/>
      <c r="DIL822" s="304"/>
      <c r="DIM822" s="304"/>
      <c r="DIN822" s="304"/>
      <c r="DIO822" s="304"/>
      <c r="DIP822" s="304"/>
      <c r="DIQ822" s="304"/>
      <c r="DIR822" s="304"/>
      <c r="DIS822" s="304"/>
      <c r="DIT822" s="304"/>
      <c r="DIU822" s="304"/>
      <c r="DIV822" s="304"/>
      <c r="DIW822" s="304"/>
      <c r="DIX822" s="304"/>
      <c r="DIY822" s="304"/>
      <c r="DIZ822" s="304"/>
      <c r="DJA822" s="304"/>
      <c r="DJB822" s="304"/>
      <c r="DJC822" s="304"/>
      <c r="DJD822" s="304"/>
      <c r="DJE822" s="304"/>
      <c r="DJF822" s="304"/>
      <c r="DJG822" s="304"/>
      <c r="DJH822" s="304"/>
      <c r="DJI822" s="304"/>
      <c r="DJJ822" s="304"/>
      <c r="DJK822" s="304"/>
      <c r="DJL822" s="304"/>
      <c r="DJM822" s="304"/>
      <c r="DJN822" s="304"/>
      <c r="DJO822" s="304"/>
      <c r="DJP822" s="304"/>
      <c r="DJQ822" s="304"/>
      <c r="DJR822" s="304"/>
      <c r="DJS822" s="304"/>
      <c r="DJT822" s="304"/>
      <c r="DJU822" s="304"/>
      <c r="DJV822" s="304"/>
      <c r="DJW822" s="304"/>
      <c r="DJX822" s="304"/>
      <c r="DJY822" s="304"/>
      <c r="DJZ822" s="304"/>
      <c r="DKA822" s="304"/>
      <c r="DKB822" s="304"/>
      <c r="DKC822" s="304"/>
      <c r="DKD822" s="304"/>
      <c r="DKE822" s="304"/>
      <c r="DKF822" s="304"/>
      <c r="DKG822" s="304"/>
      <c r="DKH822" s="304"/>
      <c r="DKI822" s="304"/>
      <c r="DKJ822" s="304"/>
      <c r="DKK822" s="304"/>
      <c r="DKL822" s="304"/>
      <c r="DKM822" s="304"/>
      <c r="DKN822" s="304"/>
      <c r="DKO822" s="304"/>
      <c r="DKP822" s="304"/>
      <c r="DKQ822" s="304"/>
      <c r="DKR822" s="304"/>
      <c r="DKS822" s="304"/>
      <c r="DKT822" s="304"/>
      <c r="DKU822" s="304"/>
      <c r="DKV822" s="304"/>
      <c r="DKW822" s="304"/>
      <c r="DKX822" s="304"/>
      <c r="DKY822" s="304"/>
      <c r="DKZ822" s="304"/>
      <c r="DLA822" s="304"/>
      <c r="DLB822" s="304"/>
      <c r="DLC822" s="304"/>
      <c r="DLD822" s="304"/>
      <c r="DLE822" s="304"/>
      <c r="DLF822" s="304"/>
      <c r="DLG822" s="304"/>
      <c r="DLH822" s="304"/>
      <c r="DLI822" s="304"/>
      <c r="DLJ822" s="304"/>
      <c r="DLK822" s="304"/>
      <c r="DLL822" s="304"/>
      <c r="DLM822" s="304"/>
      <c r="DLN822" s="304"/>
      <c r="DLO822" s="304"/>
      <c r="DLP822" s="304"/>
      <c r="DLQ822" s="304"/>
      <c r="DLR822" s="304"/>
      <c r="DLS822" s="304"/>
      <c r="DLT822" s="304"/>
      <c r="DLU822" s="304"/>
      <c r="DLV822" s="304"/>
      <c r="DLW822" s="304"/>
      <c r="DLX822" s="304"/>
      <c r="DLY822" s="304"/>
      <c r="DLZ822" s="304"/>
      <c r="DMA822" s="304"/>
      <c r="DMB822" s="304"/>
      <c r="DMC822" s="304"/>
      <c r="DMD822" s="304"/>
      <c r="DME822" s="304"/>
      <c r="DMF822" s="304"/>
      <c r="DMG822" s="304"/>
      <c r="DMH822" s="304"/>
      <c r="DMI822" s="304"/>
      <c r="DMJ822" s="304"/>
      <c r="DMK822" s="304"/>
      <c r="DML822" s="304"/>
      <c r="DMM822" s="304"/>
      <c r="DMN822" s="304"/>
      <c r="DMO822" s="304"/>
      <c r="DMP822" s="304"/>
      <c r="DMQ822" s="304"/>
      <c r="DMR822" s="304"/>
      <c r="DMS822" s="304"/>
      <c r="DMT822" s="304"/>
      <c r="DMU822" s="304"/>
      <c r="DMV822" s="304"/>
      <c r="DMW822" s="304"/>
      <c r="DMX822" s="304"/>
      <c r="DMY822" s="304"/>
      <c r="DMZ822" s="304"/>
      <c r="DNA822" s="304"/>
      <c r="DNB822" s="304"/>
      <c r="DNC822" s="304"/>
      <c r="DND822" s="304"/>
      <c r="DNE822" s="304"/>
      <c r="DNF822" s="304"/>
      <c r="DNG822" s="304"/>
      <c r="DNH822" s="304"/>
      <c r="DNI822" s="304"/>
      <c r="DNJ822" s="304"/>
      <c r="DNK822" s="304"/>
      <c r="DNL822" s="304"/>
      <c r="DNM822" s="304"/>
      <c r="DNN822" s="304"/>
      <c r="DNO822" s="304"/>
      <c r="DNP822" s="304"/>
      <c r="DNQ822" s="304"/>
      <c r="DNR822" s="304"/>
      <c r="DNS822" s="304"/>
      <c r="DNT822" s="304"/>
      <c r="DNU822" s="304"/>
      <c r="DNV822" s="304"/>
      <c r="DNW822" s="304"/>
      <c r="DNX822" s="304"/>
      <c r="DNY822" s="304"/>
      <c r="DNZ822" s="304"/>
      <c r="DOA822" s="304"/>
      <c r="DOB822" s="304"/>
      <c r="DOC822" s="304"/>
      <c r="DOD822" s="304"/>
      <c r="DOE822" s="304"/>
      <c r="DOF822" s="304"/>
      <c r="DOG822" s="304"/>
      <c r="DOH822" s="304"/>
      <c r="DOI822" s="304"/>
      <c r="DOJ822" s="304"/>
      <c r="DOK822" s="304"/>
      <c r="DOL822" s="304"/>
      <c r="DOM822" s="304"/>
      <c r="DON822" s="304"/>
      <c r="DOO822" s="304"/>
      <c r="DOP822" s="304"/>
      <c r="DOQ822" s="304"/>
      <c r="DOR822" s="304"/>
      <c r="DOS822" s="304"/>
      <c r="DOT822" s="304"/>
      <c r="DOU822" s="304"/>
      <c r="DOV822" s="304"/>
      <c r="DOW822" s="304"/>
      <c r="DOX822" s="304"/>
      <c r="DOY822" s="304"/>
      <c r="DOZ822" s="304"/>
      <c r="DPA822" s="304"/>
      <c r="DPB822" s="304"/>
      <c r="DPC822" s="304"/>
      <c r="DPD822" s="304"/>
      <c r="DPE822" s="304"/>
      <c r="DPF822" s="304"/>
      <c r="DPG822" s="304"/>
      <c r="DPH822" s="304"/>
      <c r="DPI822" s="304"/>
      <c r="DPJ822" s="304"/>
      <c r="DPK822" s="304"/>
      <c r="DPL822" s="304"/>
      <c r="DPM822" s="304"/>
      <c r="DPN822" s="304"/>
      <c r="DPO822" s="304"/>
      <c r="DPP822" s="304"/>
      <c r="DPQ822" s="304"/>
      <c r="DPR822" s="304"/>
      <c r="DPS822" s="304"/>
      <c r="DPT822" s="304"/>
      <c r="DPU822" s="304"/>
      <c r="DPV822" s="304"/>
      <c r="DPW822" s="304"/>
      <c r="DPX822" s="304"/>
      <c r="DPY822" s="304"/>
      <c r="DPZ822" s="304"/>
      <c r="DQA822" s="304"/>
      <c r="DQB822" s="304"/>
      <c r="DQC822" s="304"/>
      <c r="DQD822" s="304"/>
      <c r="DQE822" s="304"/>
      <c r="DQF822" s="304"/>
      <c r="DQG822" s="304"/>
      <c r="DQH822" s="304"/>
      <c r="DQI822" s="304"/>
      <c r="DQJ822" s="304"/>
      <c r="DQK822" s="304"/>
      <c r="DQL822" s="304"/>
      <c r="DQM822" s="304"/>
      <c r="DQN822" s="304"/>
      <c r="DQO822" s="304"/>
      <c r="DQP822" s="304"/>
      <c r="DQQ822" s="304"/>
      <c r="DQR822" s="304"/>
      <c r="DQS822" s="304"/>
      <c r="DQT822" s="304"/>
      <c r="DQU822" s="304"/>
      <c r="DQV822" s="304"/>
      <c r="DQW822" s="304"/>
      <c r="DQX822" s="304"/>
      <c r="DQY822" s="304"/>
      <c r="DQZ822" s="304"/>
      <c r="DRA822" s="304"/>
      <c r="DRB822" s="304"/>
      <c r="DRC822" s="304"/>
      <c r="DRD822" s="304"/>
      <c r="DRE822" s="304"/>
      <c r="DRF822" s="304"/>
      <c r="DRG822" s="304"/>
      <c r="DRH822" s="304"/>
      <c r="DRI822" s="304"/>
      <c r="DRJ822" s="304"/>
      <c r="DRK822" s="304"/>
      <c r="DRL822" s="304"/>
      <c r="DRM822" s="304"/>
      <c r="DRN822" s="304"/>
      <c r="DRO822" s="304"/>
      <c r="DRP822" s="304"/>
      <c r="DRQ822" s="304"/>
      <c r="DRR822" s="304"/>
      <c r="DRS822" s="304"/>
      <c r="DRT822" s="304"/>
      <c r="DRU822" s="304"/>
      <c r="DRV822" s="304"/>
      <c r="DRW822" s="304"/>
      <c r="DRX822" s="304"/>
      <c r="DRY822" s="304"/>
      <c r="DRZ822" s="304"/>
      <c r="DSA822" s="304"/>
      <c r="DSB822" s="304"/>
      <c r="DSC822" s="304"/>
      <c r="DSD822" s="304"/>
      <c r="DSE822" s="304"/>
      <c r="DSF822" s="304"/>
      <c r="DSG822" s="304"/>
      <c r="DSH822" s="304"/>
      <c r="DSI822" s="304"/>
      <c r="DSJ822" s="304"/>
      <c r="DSK822" s="304"/>
      <c r="DSL822" s="304"/>
      <c r="DSM822" s="304"/>
      <c r="DSN822" s="304"/>
      <c r="DSO822" s="304"/>
      <c r="DSP822" s="304"/>
      <c r="DSQ822" s="304"/>
      <c r="DSR822" s="304"/>
      <c r="DSS822" s="304"/>
      <c r="DST822" s="304"/>
      <c r="DSU822" s="304"/>
      <c r="DSV822" s="304"/>
      <c r="DSW822" s="304"/>
      <c r="DSX822" s="304"/>
      <c r="DSY822" s="304"/>
      <c r="DSZ822" s="304"/>
      <c r="DTA822" s="304"/>
      <c r="DTB822" s="304"/>
      <c r="DTC822" s="304"/>
      <c r="DTD822" s="304"/>
      <c r="DTE822" s="304"/>
      <c r="DTF822" s="304"/>
      <c r="DTG822" s="304"/>
      <c r="DTH822" s="304"/>
      <c r="DTI822" s="304"/>
      <c r="DTJ822" s="304"/>
      <c r="DTK822" s="304"/>
      <c r="DTL822" s="304"/>
      <c r="DTM822" s="304"/>
      <c r="DTN822" s="304"/>
      <c r="DTO822" s="304"/>
      <c r="DTP822" s="304"/>
      <c r="DTQ822" s="304"/>
      <c r="DTR822" s="304"/>
      <c r="DTS822" s="304"/>
      <c r="DTT822" s="304"/>
      <c r="DTU822" s="304"/>
      <c r="DTV822" s="304"/>
      <c r="DTW822" s="304"/>
      <c r="DTX822" s="304"/>
      <c r="DTY822" s="304"/>
      <c r="DTZ822" s="304"/>
      <c r="DUA822" s="304"/>
      <c r="DUB822" s="304"/>
      <c r="DUC822" s="304"/>
      <c r="DUD822" s="304"/>
      <c r="DUE822" s="304"/>
      <c r="DUF822" s="304"/>
      <c r="DUG822" s="304"/>
      <c r="DUH822" s="304"/>
      <c r="DUI822" s="304"/>
      <c r="DUJ822" s="304"/>
      <c r="DUK822" s="304"/>
      <c r="DUL822" s="304"/>
      <c r="DUM822" s="304"/>
      <c r="DUN822" s="304"/>
      <c r="DUO822" s="304"/>
      <c r="DUP822" s="304"/>
      <c r="DUQ822" s="304"/>
      <c r="DUR822" s="304"/>
      <c r="DUS822" s="304"/>
      <c r="DUT822" s="304"/>
      <c r="DUU822" s="304"/>
      <c r="DUV822" s="304"/>
      <c r="DUW822" s="304"/>
      <c r="DUX822" s="304"/>
      <c r="DUY822" s="304"/>
      <c r="DUZ822" s="304"/>
      <c r="DVA822" s="304"/>
      <c r="DVB822" s="304"/>
      <c r="DVC822" s="304"/>
      <c r="DVD822" s="304"/>
      <c r="DVE822" s="304"/>
      <c r="DVF822" s="304"/>
      <c r="DVG822" s="304"/>
      <c r="DVH822" s="304"/>
      <c r="DVI822" s="304"/>
      <c r="DVJ822" s="304"/>
      <c r="DVK822" s="304"/>
      <c r="DVL822" s="304"/>
      <c r="DVM822" s="304"/>
      <c r="DVN822" s="304"/>
      <c r="DVO822" s="304"/>
      <c r="DVP822" s="304"/>
      <c r="DVQ822" s="304"/>
      <c r="DVR822" s="304"/>
      <c r="DVS822" s="304"/>
      <c r="DVT822" s="304"/>
      <c r="DVU822" s="304"/>
      <c r="DVV822" s="304"/>
      <c r="DVW822" s="304"/>
      <c r="DVX822" s="304"/>
      <c r="DVY822" s="304"/>
      <c r="DVZ822" s="304"/>
      <c r="DWA822" s="304"/>
      <c r="DWB822" s="304"/>
      <c r="DWC822" s="304"/>
      <c r="DWD822" s="304"/>
      <c r="DWE822" s="304"/>
      <c r="DWF822" s="304"/>
      <c r="DWG822" s="304"/>
      <c r="DWH822" s="304"/>
      <c r="DWI822" s="304"/>
      <c r="DWJ822" s="304"/>
      <c r="DWK822" s="304"/>
      <c r="DWL822" s="304"/>
      <c r="DWM822" s="304"/>
      <c r="DWN822" s="304"/>
      <c r="DWO822" s="304"/>
      <c r="DWP822" s="304"/>
      <c r="DWQ822" s="304"/>
      <c r="DWR822" s="304"/>
      <c r="DWS822" s="304"/>
      <c r="DWT822" s="304"/>
      <c r="DWU822" s="304"/>
      <c r="DWV822" s="304"/>
      <c r="DWW822" s="304"/>
      <c r="DWX822" s="304"/>
      <c r="DWY822" s="304"/>
      <c r="DWZ822" s="304"/>
      <c r="DXA822" s="304"/>
      <c r="DXB822" s="304"/>
      <c r="DXC822" s="304"/>
      <c r="DXD822" s="304"/>
      <c r="DXE822" s="304"/>
      <c r="DXF822" s="304"/>
      <c r="DXG822" s="304"/>
      <c r="DXH822" s="304"/>
      <c r="DXI822" s="304"/>
      <c r="DXJ822" s="304"/>
      <c r="DXK822" s="304"/>
      <c r="DXL822" s="304"/>
      <c r="DXM822" s="304"/>
      <c r="DXN822" s="304"/>
      <c r="DXO822" s="304"/>
      <c r="DXP822" s="304"/>
      <c r="DXQ822" s="304"/>
      <c r="DXR822" s="304"/>
      <c r="DXS822" s="304"/>
      <c r="DXT822" s="304"/>
      <c r="DXU822" s="304"/>
      <c r="DXV822" s="304"/>
      <c r="DXW822" s="304"/>
      <c r="DXX822" s="304"/>
      <c r="DXY822" s="304"/>
      <c r="DXZ822" s="304"/>
      <c r="DYA822" s="304"/>
      <c r="DYB822" s="304"/>
      <c r="DYC822" s="304"/>
      <c r="DYD822" s="304"/>
      <c r="DYE822" s="304"/>
      <c r="DYF822" s="304"/>
      <c r="DYG822" s="304"/>
      <c r="DYH822" s="304"/>
      <c r="DYI822" s="304"/>
      <c r="DYJ822" s="304"/>
      <c r="DYK822" s="304"/>
      <c r="DYL822" s="304"/>
      <c r="DYM822" s="304"/>
      <c r="DYN822" s="304"/>
      <c r="DYO822" s="304"/>
      <c r="DYP822" s="304"/>
      <c r="DYQ822" s="304"/>
      <c r="DYR822" s="304"/>
      <c r="DYS822" s="304"/>
      <c r="DYT822" s="304"/>
      <c r="DYU822" s="304"/>
      <c r="DYV822" s="304"/>
      <c r="DYW822" s="304"/>
      <c r="DYX822" s="304"/>
      <c r="DYY822" s="304"/>
      <c r="DYZ822" s="304"/>
      <c r="DZA822" s="304"/>
      <c r="DZB822" s="304"/>
      <c r="DZC822" s="304"/>
      <c r="DZD822" s="304"/>
      <c r="DZE822" s="304"/>
      <c r="DZF822" s="304"/>
      <c r="DZG822" s="304"/>
      <c r="DZH822" s="304"/>
      <c r="DZI822" s="304"/>
      <c r="DZJ822" s="304"/>
      <c r="DZK822" s="304"/>
      <c r="DZL822" s="304"/>
      <c r="DZM822" s="304"/>
      <c r="DZN822" s="304"/>
      <c r="DZO822" s="304"/>
      <c r="DZP822" s="304"/>
      <c r="DZQ822" s="304"/>
      <c r="DZR822" s="304"/>
      <c r="DZS822" s="304"/>
      <c r="DZT822" s="304"/>
      <c r="DZU822" s="304"/>
      <c r="DZV822" s="304"/>
      <c r="DZW822" s="304"/>
      <c r="DZX822" s="304"/>
      <c r="DZY822" s="304"/>
      <c r="DZZ822" s="304"/>
      <c r="EAA822" s="304"/>
      <c r="EAB822" s="304"/>
      <c r="EAC822" s="304"/>
      <c r="EAD822" s="304"/>
      <c r="EAE822" s="304"/>
      <c r="EAF822" s="304"/>
      <c r="EAG822" s="304"/>
      <c r="EAH822" s="304"/>
      <c r="EAI822" s="304"/>
      <c r="EAJ822" s="304"/>
      <c r="EAK822" s="304"/>
      <c r="EAL822" s="304"/>
      <c r="EAM822" s="304"/>
      <c r="EAN822" s="304"/>
      <c r="EAO822" s="304"/>
      <c r="EAP822" s="304"/>
      <c r="EAQ822" s="304"/>
      <c r="EAR822" s="304"/>
      <c r="EAS822" s="304"/>
      <c r="EAT822" s="304"/>
      <c r="EAU822" s="304"/>
      <c r="EAV822" s="304"/>
      <c r="EAW822" s="304"/>
      <c r="EAX822" s="304"/>
      <c r="EAY822" s="304"/>
      <c r="EAZ822" s="304"/>
      <c r="EBA822" s="304"/>
      <c r="EBB822" s="304"/>
      <c r="EBC822" s="304"/>
      <c r="EBD822" s="304"/>
      <c r="EBE822" s="304"/>
      <c r="EBF822" s="304"/>
      <c r="EBG822" s="304"/>
      <c r="EBH822" s="304"/>
      <c r="EBI822" s="304"/>
      <c r="EBJ822" s="304"/>
      <c r="EBK822" s="304"/>
      <c r="EBL822" s="304"/>
      <c r="EBM822" s="304"/>
      <c r="EBN822" s="304"/>
      <c r="EBO822" s="304"/>
      <c r="EBP822" s="304"/>
      <c r="EBQ822" s="304"/>
      <c r="EBR822" s="304"/>
      <c r="EBS822" s="304"/>
      <c r="EBT822" s="304"/>
      <c r="EBU822" s="304"/>
      <c r="EBV822" s="304"/>
      <c r="EBW822" s="304"/>
      <c r="EBX822" s="304"/>
      <c r="EBY822" s="304"/>
      <c r="EBZ822" s="304"/>
      <c r="ECA822" s="304"/>
      <c r="ECB822" s="304"/>
      <c r="ECC822" s="304"/>
      <c r="ECD822" s="304"/>
      <c r="ECE822" s="304"/>
      <c r="ECF822" s="304"/>
      <c r="ECG822" s="304"/>
      <c r="ECH822" s="304"/>
      <c r="ECI822" s="304"/>
      <c r="ECJ822" s="304"/>
      <c r="ECK822" s="304"/>
      <c r="ECL822" s="304"/>
      <c r="ECM822" s="304"/>
      <c r="ECN822" s="304"/>
      <c r="ECO822" s="304"/>
      <c r="ECP822" s="304"/>
      <c r="ECQ822" s="304"/>
      <c r="ECR822" s="304"/>
      <c r="ECS822" s="304"/>
      <c r="ECT822" s="304"/>
      <c r="ECU822" s="304"/>
      <c r="ECV822" s="304"/>
      <c r="ECW822" s="304"/>
      <c r="ECX822" s="304"/>
      <c r="ECY822" s="304"/>
      <c r="ECZ822" s="304"/>
      <c r="EDA822" s="304"/>
      <c r="EDB822" s="304"/>
      <c r="EDC822" s="304"/>
      <c r="EDD822" s="304"/>
      <c r="EDE822" s="304"/>
      <c r="EDF822" s="304"/>
      <c r="EDG822" s="304"/>
      <c r="EDH822" s="304"/>
      <c r="EDI822" s="304"/>
      <c r="EDJ822" s="304"/>
      <c r="EDK822" s="304"/>
      <c r="EDL822" s="304"/>
      <c r="EDM822" s="304"/>
      <c r="EDN822" s="304"/>
      <c r="EDO822" s="304"/>
      <c r="EDP822" s="304"/>
      <c r="EDQ822" s="304"/>
      <c r="EDR822" s="304"/>
      <c r="EDS822" s="304"/>
      <c r="EDT822" s="304"/>
      <c r="EDU822" s="304"/>
      <c r="EDV822" s="304"/>
      <c r="EDW822" s="304"/>
      <c r="EDX822" s="304"/>
      <c r="EDY822" s="304"/>
      <c r="EDZ822" s="304"/>
      <c r="EEA822" s="304"/>
      <c r="EEB822" s="304"/>
      <c r="EEC822" s="304"/>
      <c r="EED822" s="304"/>
      <c r="EEE822" s="304"/>
      <c r="EEF822" s="304"/>
      <c r="EEG822" s="304"/>
      <c r="EEH822" s="304"/>
      <c r="EEI822" s="304"/>
      <c r="EEJ822" s="304"/>
      <c r="EEK822" s="304"/>
      <c r="EEL822" s="304"/>
      <c r="EEM822" s="304"/>
      <c r="EEN822" s="304"/>
      <c r="EEO822" s="304"/>
      <c r="EEP822" s="304"/>
      <c r="EEQ822" s="304"/>
      <c r="EER822" s="304"/>
      <c r="EES822" s="304"/>
      <c r="EET822" s="304"/>
      <c r="EEU822" s="304"/>
      <c r="EEV822" s="304"/>
      <c r="EEW822" s="304"/>
      <c r="EEX822" s="304"/>
      <c r="EEY822" s="304"/>
      <c r="EEZ822" s="304"/>
      <c r="EFA822" s="304"/>
      <c r="EFB822" s="304"/>
      <c r="EFC822" s="304"/>
      <c r="EFD822" s="304"/>
      <c r="EFE822" s="304"/>
      <c r="EFF822" s="304"/>
      <c r="EFG822" s="304"/>
      <c r="EFH822" s="304"/>
      <c r="EFI822" s="304"/>
      <c r="EFJ822" s="304"/>
      <c r="EFK822" s="304"/>
      <c r="EFL822" s="304"/>
      <c r="EFM822" s="304"/>
      <c r="EFN822" s="304"/>
      <c r="EFO822" s="304"/>
      <c r="EFP822" s="304"/>
      <c r="EFQ822" s="304"/>
      <c r="EFR822" s="304"/>
      <c r="EFS822" s="304"/>
      <c r="EFT822" s="304"/>
      <c r="EFU822" s="304"/>
      <c r="EFV822" s="304"/>
      <c r="EFW822" s="304"/>
      <c r="EFX822" s="304"/>
      <c r="EFY822" s="304"/>
      <c r="EFZ822" s="304"/>
      <c r="EGA822" s="304"/>
      <c r="EGB822" s="304"/>
      <c r="EGC822" s="304"/>
      <c r="EGD822" s="304"/>
      <c r="EGE822" s="304"/>
      <c r="EGF822" s="304"/>
      <c r="EGG822" s="304"/>
      <c r="EGH822" s="304"/>
      <c r="EGI822" s="304"/>
      <c r="EGJ822" s="304"/>
      <c r="EGK822" s="304"/>
      <c r="EGL822" s="304"/>
      <c r="EGM822" s="304"/>
      <c r="EGN822" s="304"/>
      <c r="EGO822" s="304"/>
      <c r="EGP822" s="304"/>
      <c r="EGQ822" s="304"/>
      <c r="EGR822" s="304"/>
      <c r="EGS822" s="304"/>
      <c r="EGT822" s="304"/>
      <c r="EGU822" s="304"/>
      <c r="EGV822" s="304"/>
      <c r="EGW822" s="304"/>
      <c r="EGX822" s="304"/>
      <c r="EGY822" s="304"/>
      <c r="EGZ822" s="304"/>
      <c r="EHA822" s="304"/>
      <c r="EHB822" s="304"/>
      <c r="EHC822" s="304"/>
      <c r="EHD822" s="304"/>
      <c r="EHE822" s="304"/>
      <c r="EHF822" s="304"/>
      <c r="EHG822" s="304"/>
      <c r="EHH822" s="304"/>
      <c r="EHI822" s="304"/>
      <c r="EHJ822" s="304"/>
      <c r="EHK822" s="304"/>
      <c r="EHL822" s="304"/>
      <c r="EHM822" s="304"/>
      <c r="EHN822" s="304"/>
      <c r="EHO822" s="304"/>
      <c r="EHP822" s="304"/>
      <c r="EHQ822" s="304"/>
      <c r="EHR822" s="304"/>
      <c r="EHS822" s="304"/>
      <c r="EHT822" s="304"/>
      <c r="EHU822" s="304"/>
      <c r="EHV822" s="304"/>
      <c r="EHW822" s="304"/>
      <c r="EHX822" s="304"/>
      <c r="EHY822" s="304"/>
      <c r="EHZ822" s="304"/>
      <c r="EIA822" s="304"/>
      <c r="EIB822" s="304"/>
      <c r="EIC822" s="304"/>
      <c r="EID822" s="304"/>
      <c r="EIE822" s="304"/>
      <c r="EIF822" s="304"/>
      <c r="EIG822" s="304"/>
      <c r="EIH822" s="304"/>
      <c r="EII822" s="304"/>
      <c r="EIJ822" s="304"/>
      <c r="EIK822" s="304"/>
      <c r="EIL822" s="304"/>
      <c r="EIM822" s="304"/>
      <c r="EIN822" s="304"/>
      <c r="EIO822" s="304"/>
      <c r="EIP822" s="304"/>
      <c r="EIQ822" s="304"/>
      <c r="EIR822" s="304"/>
      <c r="EIS822" s="304"/>
      <c r="EIT822" s="304"/>
      <c r="EIU822" s="304"/>
      <c r="EIV822" s="304"/>
      <c r="EIW822" s="304"/>
      <c r="EIX822" s="304"/>
      <c r="EIY822" s="304"/>
      <c r="EIZ822" s="304"/>
      <c r="EJA822" s="304"/>
      <c r="EJB822" s="304"/>
      <c r="EJC822" s="304"/>
      <c r="EJD822" s="304"/>
      <c r="EJE822" s="304"/>
      <c r="EJF822" s="304"/>
      <c r="EJG822" s="304"/>
      <c r="EJH822" s="304"/>
      <c r="EJI822" s="304"/>
      <c r="EJJ822" s="304"/>
      <c r="EJK822" s="304"/>
      <c r="EJL822" s="304"/>
      <c r="EJM822" s="304"/>
      <c r="EJN822" s="304"/>
      <c r="EJO822" s="304"/>
      <c r="EJP822" s="304"/>
      <c r="EJQ822" s="304"/>
      <c r="EJR822" s="304"/>
      <c r="EJS822" s="304"/>
      <c r="EJT822" s="304"/>
      <c r="EJU822" s="304"/>
      <c r="EJV822" s="304"/>
      <c r="EJW822" s="304"/>
      <c r="EJX822" s="304"/>
      <c r="EJY822" s="304"/>
      <c r="EJZ822" s="304"/>
      <c r="EKA822" s="304"/>
      <c r="EKB822" s="304"/>
      <c r="EKC822" s="304"/>
      <c r="EKD822" s="304"/>
      <c r="EKE822" s="304"/>
      <c r="EKF822" s="304"/>
      <c r="EKG822" s="304"/>
      <c r="EKH822" s="304"/>
      <c r="EKI822" s="304"/>
      <c r="EKJ822" s="304"/>
      <c r="EKK822" s="304"/>
      <c r="EKL822" s="304"/>
      <c r="EKM822" s="304"/>
      <c r="EKN822" s="304"/>
      <c r="EKO822" s="304"/>
      <c r="EKP822" s="304"/>
      <c r="EKQ822" s="304"/>
      <c r="EKR822" s="304"/>
      <c r="EKS822" s="304"/>
      <c r="EKT822" s="304"/>
      <c r="EKU822" s="304"/>
      <c r="EKV822" s="304"/>
      <c r="EKW822" s="304"/>
      <c r="EKX822" s="304"/>
      <c r="EKY822" s="304"/>
      <c r="EKZ822" s="304"/>
      <c r="ELA822" s="304"/>
      <c r="ELB822" s="304"/>
      <c r="ELC822" s="304"/>
      <c r="ELD822" s="304"/>
      <c r="ELE822" s="304"/>
      <c r="ELF822" s="304"/>
      <c r="ELG822" s="304"/>
      <c r="ELH822" s="304"/>
      <c r="ELI822" s="304"/>
      <c r="ELJ822" s="304"/>
      <c r="ELK822" s="304"/>
      <c r="ELL822" s="304"/>
      <c r="ELM822" s="304"/>
      <c r="ELN822" s="304"/>
      <c r="ELO822" s="304"/>
      <c r="ELP822" s="304"/>
      <c r="ELQ822" s="304"/>
      <c r="ELR822" s="304"/>
      <c r="ELS822" s="304"/>
      <c r="ELT822" s="304"/>
      <c r="ELU822" s="304"/>
    </row>
    <row r="823" spans="2:341 1271:3713" s="279" customFormat="1">
      <c r="B823" s="303"/>
      <c r="S823" s="421"/>
      <c r="T823" s="453"/>
      <c r="U823" s="304"/>
      <c r="V823" s="304"/>
      <c r="W823" s="304"/>
      <c r="X823" s="304"/>
      <c r="Y823" s="304"/>
      <c r="Z823" s="304"/>
      <c r="AA823" s="304"/>
      <c r="AB823" s="304"/>
      <c r="AC823" s="304"/>
      <c r="AD823" s="304"/>
      <c r="AE823" s="304"/>
      <c r="AF823" s="304"/>
      <c r="AG823" s="304"/>
      <c r="AH823" s="304"/>
      <c r="AI823" s="304"/>
      <c r="AJ823" s="304"/>
      <c r="AK823" s="304"/>
      <c r="AL823" s="304"/>
      <c r="AM823" s="304"/>
      <c r="AN823" s="304"/>
      <c r="AO823" s="304"/>
      <c r="AP823" s="304"/>
      <c r="AQ823" s="304"/>
      <c r="AR823" s="304"/>
      <c r="AS823" s="304"/>
      <c r="AT823" s="304"/>
      <c r="AU823" s="304"/>
      <c r="AV823" s="304"/>
      <c r="AW823" s="304"/>
      <c r="AX823" s="304"/>
      <c r="AY823" s="304"/>
      <c r="AZ823" s="304"/>
      <c r="BA823" s="304"/>
      <c r="BB823" s="304"/>
      <c r="BC823" s="304"/>
      <c r="BD823" s="304"/>
      <c r="BE823" s="304"/>
      <c r="BF823" s="304"/>
      <c r="BG823" s="304"/>
      <c r="BH823" s="304"/>
      <c r="BI823" s="304"/>
      <c r="BJ823" s="304"/>
      <c r="BK823" s="304"/>
      <c r="BL823" s="304"/>
      <c r="BM823" s="304"/>
      <c r="BN823" s="304"/>
      <c r="BO823" s="304"/>
      <c r="BP823" s="304"/>
      <c r="BQ823" s="304"/>
      <c r="BR823" s="304"/>
      <c r="BS823" s="304"/>
      <c r="BT823" s="304"/>
      <c r="BU823" s="304"/>
      <c r="BV823" s="304"/>
      <c r="BW823" s="304"/>
      <c r="BX823" s="304"/>
      <c r="BY823" s="304"/>
      <c r="BZ823" s="304"/>
      <c r="CA823" s="304"/>
      <c r="CB823" s="304"/>
      <c r="CC823" s="304"/>
      <c r="CD823" s="304"/>
      <c r="CE823" s="304"/>
      <c r="CF823" s="304"/>
      <c r="CG823" s="304"/>
      <c r="CH823" s="304"/>
      <c r="CI823" s="304"/>
      <c r="CJ823" s="304"/>
      <c r="CK823" s="304"/>
      <c r="CL823" s="304"/>
      <c r="CM823" s="304"/>
      <c r="CN823" s="304"/>
      <c r="CO823" s="304"/>
      <c r="CP823" s="304"/>
      <c r="CQ823" s="304"/>
      <c r="CR823" s="304"/>
      <c r="CS823" s="304"/>
      <c r="CT823" s="304"/>
      <c r="CU823" s="304"/>
      <c r="CV823" s="304"/>
      <c r="CW823" s="304"/>
      <c r="CX823" s="304"/>
      <c r="CY823" s="304"/>
      <c r="CZ823" s="304"/>
      <c r="DA823" s="304"/>
      <c r="DB823" s="304"/>
      <c r="DC823" s="304"/>
      <c r="DD823" s="304"/>
      <c r="DE823" s="304"/>
      <c r="DF823" s="304"/>
      <c r="DG823" s="304"/>
      <c r="DH823" s="304"/>
      <c r="DI823" s="304"/>
      <c r="DJ823" s="304"/>
      <c r="DK823" s="304"/>
      <c r="DL823" s="304"/>
      <c r="DM823" s="304"/>
      <c r="DN823" s="304"/>
      <c r="DO823" s="304"/>
      <c r="DP823" s="304"/>
      <c r="DQ823" s="304"/>
      <c r="DR823" s="304"/>
      <c r="DS823" s="304"/>
      <c r="DT823" s="304"/>
      <c r="DU823" s="304"/>
      <c r="DV823" s="304"/>
      <c r="DW823" s="304"/>
      <c r="DX823" s="304"/>
      <c r="DY823" s="304"/>
      <c r="DZ823" s="304"/>
      <c r="EA823" s="304"/>
      <c r="EB823" s="304"/>
      <c r="EC823" s="304"/>
      <c r="ED823" s="304"/>
      <c r="EE823" s="304"/>
      <c r="EF823" s="304"/>
      <c r="EG823" s="304"/>
      <c r="EH823" s="304"/>
      <c r="EI823" s="304"/>
      <c r="EJ823" s="304"/>
      <c r="EK823" s="304"/>
      <c r="EL823" s="304"/>
      <c r="EM823" s="304"/>
      <c r="EN823" s="304"/>
      <c r="EO823" s="304"/>
      <c r="EP823" s="304"/>
      <c r="EQ823" s="304"/>
      <c r="ER823" s="304"/>
      <c r="ES823" s="304"/>
      <c r="ET823" s="304"/>
      <c r="EU823" s="304"/>
      <c r="EV823" s="304"/>
      <c r="EW823" s="304"/>
      <c r="EX823" s="304"/>
      <c r="EY823" s="304"/>
      <c r="EZ823" s="304"/>
      <c r="FA823" s="304"/>
      <c r="FB823" s="304"/>
      <c r="FC823" s="304"/>
      <c r="FD823" s="304"/>
      <c r="FE823" s="304"/>
      <c r="FF823" s="304"/>
      <c r="FG823" s="304"/>
      <c r="FH823" s="304"/>
      <c r="FI823" s="304"/>
      <c r="FJ823" s="304"/>
      <c r="FK823" s="304"/>
      <c r="FL823" s="304"/>
      <c r="FM823" s="304"/>
      <c r="FN823" s="304"/>
      <c r="FO823" s="304"/>
      <c r="FP823" s="304"/>
      <c r="FQ823" s="304"/>
      <c r="FR823" s="304"/>
      <c r="FS823" s="304"/>
      <c r="FT823" s="304"/>
      <c r="FU823" s="304"/>
      <c r="FV823" s="304"/>
      <c r="FW823" s="304"/>
      <c r="FX823" s="304"/>
      <c r="FY823" s="304"/>
      <c r="FZ823" s="304"/>
      <c r="GA823" s="304"/>
      <c r="GB823" s="304"/>
      <c r="GC823" s="304"/>
      <c r="GD823" s="304"/>
      <c r="GE823" s="304"/>
      <c r="GF823" s="304"/>
      <c r="GG823" s="304"/>
      <c r="GH823" s="304"/>
      <c r="GI823" s="304"/>
      <c r="GJ823" s="304"/>
      <c r="GK823" s="304"/>
      <c r="GL823" s="304"/>
      <c r="GM823" s="304"/>
      <c r="GN823" s="304"/>
      <c r="GO823" s="304"/>
      <c r="GP823" s="304"/>
      <c r="GQ823" s="304"/>
      <c r="GR823" s="304"/>
      <c r="GS823" s="304"/>
      <c r="GT823" s="304"/>
      <c r="GU823" s="304"/>
      <c r="GV823" s="304"/>
      <c r="GW823" s="304"/>
      <c r="GX823" s="304"/>
      <c r="GY823" s="304"/>
      <c r="GZ823" s="304"/>
      <c r="HA823" s="304"/>
      <c r="HB823" s="304"/>
      <c r="HC823" s="304"/>
      <c r="HD823" s="304"/>
      <c r="HE823" s="304"/>
      <c r="HF823" s="304"/>
      <c r="HG823" s="304"/>
      <c r="HH823" s="304"/>
      <c r="HI823" s="304"/>
      <c r="HJ823" s="304"/>
      <c r="HK823" s="304"/>
      <c r="HL823" s="304"/>
      <c r="HM823" s="304"/>
      <c r="HN823" s="304"/>
      <c r="HO823" s="304"/>
      <c r="HP823" s="304"/>
      <c r="HQ823" s="304"/>
      <c r="HR823" s="304"/>
      <c r="HS823" s="304"/>
      <c r="HT823" s="304"/>
      <c r="HU823" s="304"/>
      <c r="HV823" s="304"/>
      <c r="HW823" s="304"/>
      <c r="HX823" s="304"/>
      <c r="HY823" s="304"/>
      <c r="HZ823" s="304"/>
      <c r="IA823" s="304"/>
      <c r="IB823" s="304"/>
      <c r="IC823" s="304"/>
      <c r="ID823" s="304"/>
      <c r="IE823" s="304"/>
      <c r="IF823" s="304"/>
      <c r="IG823" s="304"/>
      <c r="IH823" s="304"/>
      <c r="II823" s="304"/>
      <c r="IJ823" s="304"/>
      <c r="IK823" s="304"/>
      <c r="IL823" s="304"/>
      <c r="IM823" s="304"/>
      <c r="IN823" s="304"/>
      <c r="IO823" s="304"/>
      <c r="IP823" s="304"/>
      <c r="IQ823" s="304"/>
      <c r="IR823" s="304"/>
      <c r="IS823" s="304"/>
      <c r="IT823" s="304"/>
      <c r="IU823" s="304"/>
      <c r="IV823" s="304"/>
      <c r="IW823" s="304"/>
      <c r="IX823" s="304"/>
      <c r="IY823" s="304"/>
      <c r="IZ823" s="304"/>
      <c r="JA823" s="304"/>
      <c r="JB823" s="304"/>
      <c r="JC823" s="304"/>
      <c r="JD823" s="304"/>
      <c r="JE823" s="304"/>
      <c r="JF823" s="304"/>
      <c r="JG823" s="304"/>
      <c r="JH823" s="304"/>
      <c r="JI823" s="304"/>
      <c r="JJ823" s="304"/>
      <c r="JK823" s="304"/>
      <c r="JL823" s="304"/>
      <c r="JM823" s="304"/>
      <c r="JN823" s="304"/>
      <c r="JO823" s="304"/>
      <c r="JP823" s="304"/>
      <c r="JQ823" s="304"/>
      <c r="JR823" s="304"/>
      <c r="JS823" s="304"/>
      <c r="JT823" s="304"/>
      <c r="JU823" s="304"/>
      <c r="JV823" s="304"/>
      <c r="JW823" s="304"/>
      <c r="JX823" s="304"/>
      <c r="JY823" s="304"/>
      <c r="JZ823" s="304"/>
      <c r="KA823" s="304"/>
      <c r="KB823" s="304"/>
      <c r="KC823" s="304"/>
      <c r="KD823" s="304"/>
      <c r="KE823" s="304"/>
      <c r="KF823" s="304"/>
      <c r="KG823" s="304"/>
      <c r="KH823" s="304"/>
      <c r="KI823" s="304"/>
      <c r="KJ823" s="304"/>
      <c r="KK823" s="304"/>
      <c r="KL823" s="304"/>
      <c r="KM823" s="304"/>
      <c r="KN823" s="304"/>
      <c r="KO823" s="304"/>
      <c r="KP823" s="304"/>
      <c r="KQ823" s="304"/>
      <c r="KR823" s="304"/>
      <c r="KS823" s="304"/>
      <c r="KT823" s="304"/>
      <c r="KU823" s="304"/>
      <c r="KV823" s="304"/>
      <c r="KW823" s="304"/>
      <c r="KX823" s="304"/>
      <c r="KY823" s="304"/>
      <c r="KZ823" s="304"/>
      <c r="LA823" s="304"/>
      <c r="LB823" s="304"/>
      <c r="LC823" s="304"/>
      <c r="LD823" s="304"/>
      <c r="LE823" s="304"/>
      <c r="LF823" s="304"/>
      <c r="LG823" s="304"/>
      <c r="LH823" s="304"/>
      <c r="LI823" s="304"/>
      <c r="LJ823" s="304"/>
      <c r="LK823" s="304"/>
      <c r="LL823" s="304"/>
      <c r="LM823" s="304"/>
      <c r="LN823" s="304"/>
      <c r="LO823" s="304"/>
      <c r="LP823" s="304"/>
      <c r="LQ823" s="304"/>
      <c r="LR823" s="304"/>
      <c r="LS823" s="304"/>
      <c r="LT823" s="304"/>
      <c r="LU823" s="304"/>
      <c r="LV823" s="304"/>
      <c r="LW823" s="304"/>
      <c r="LX823" s="304"/>
      <c r="LY823" s="304"/>
      <c r="LZ823" s="304"/>
      <c r="MA823" s="304"/>
      <c r="MB823" s="304"/>
      <c r="MC823" s="304"/>
      <c r="AVW823" s="304"/>
      <c r="AVX823" s="304"/>
      <c r="AVY823" s="304"/>
      <c r="AVZ823" s="304"/>
      <c r="AWA823" s="304"/>
      <c r="AWB823" s="304"/>
      <c r="AWC823" s="304"/>
      <c r="AWD823" s="304"/>
      <c r="AWE823" s="304"/>
      <c r="AWF823" s="304"/>
      <c r="AWG823" s="304"/>
      <c r="AWH823" s="304"/>
      <c r="AWI823" s="304"/>
      <c r="AWJ823" s="304"/>
      <c r="AWK823" s="304"/>
      <c r="AWL823" s="304"/>
      <c r="AWM823" s="304"/>
      <c r="AWN823" s="304"/>
      <c r="AWO823" s="304"/>
      <c r="AWP823" s="304"/>
      <c r="AWQ823" s="304"/>
      <c r="AWR823" s="304"/>
      <c r="AWS823" s="304"/>
      <c r="AWT823" s="304"/>
      <c r="AWU823" s="304"/>
      <c r="AWV823" s="304"/>
      <c r="AWW823" s="304"/>
      <c r="AWX823" s="304"/>
      <c r="AWY823" s="304"/>
      <c r="AWZ823" s="304"/>
      <c r="AXA823" s="304"/>
      <c r="AXB823" s="304"/>
      <c r="AXC823" s="304"/>
      <c r="AXD823" s="304"/>
      <c r="AXE823" s="304"/>
      <c r="AXF823" s="304"/>
      <c r="AXG823" s="304"/>
      <c r="AXH823" s="304"/>
      <c r="AXI823" s="304"/>
      <c r="AXJ823" s="304"/>
      <c r="AXK823" s="304"/>
      <c r="AXL823" s="304"/>
      <c r="AXM823" s="304"/>
      <c r="AXN823" s="304"/>
      <c r="AXO823" s="304"/>
      <c r="AXP823" s="304"/>
      <c r="AXQ823" s="304"/>
      <c r="AXR823" s="304"/>
      <c r="AXS823" s="304"/>
      <c r="AXT823" s="304"/>
      <c r="AXU823" s="304"/>
      <c r="AXV823" s="304"/>
      <c r="AXW823" s="304"/>
      <c r="AXX823" s="304"/>
      <c r="AXY823" s="304"/>
      <c r="AXZ823" s="304"/>
      <c r="AYA823" s="304"/>
      <c r="AYB823" s="304"/>
      <c r="AYC823" s="304"/>
      <c r="AYD823" s="304"/>
      <c r="AYE823" s="304"/>
      <c r="AYF823" s="304"/>
      <c r="AYG823" s="304"/>
      <c r="AYH823" s="304"/>
      <c r="AYI823" s="304"/>
      <c r="AYJ823" s="304"/>
      <c r="AYK823" s="304"/>
      <c r="AYL823" s="304"/>
      <c r="AYM823" s="304"/>
      <c r="AYN823" s="304"/>
      <c r="AYO823" s="304"/>
      <c r="AYP823" s="304"/>
      <c r="AYQ823" s="304"/>
      <c r="AYR823" s="304"/>
      <c r="AYS823" s="304"/>
      <c r="AYT823" s="304"/>
      <c r="AYU823" s="304"/>
      <c r="AYV823" s="304"/>
      <c r="AYW823" s="304"/>
      <c r="AYX823" s="304"/>
      <c r="AYY823" s="304"/>
      <c r="AYZ823" s="304"/>
      <c r="AZA823" s="304"/>
      <c r="AZB823" s="304"/>
      <c r="AZC823" s="304"/>
      <c r="AZD823" s="304"/>
      <c r="AZE823" s="304"/>
      <c r="AZF823" s="304"/>
      <c r="AZG823" s="304"/>
      <c r="AZH823" s="304"/>
      <c r="AZI823" s="304"/>
      <c r="AZJ823" s="304"/>
      <c r="AZK823" s="304"/>
      <c r="AZL823" s="304"/>
      <c r="AZM823" s="304"/>
      <c r="AZN823" s="304"/>
      <c r="AZO823" s="304"/>
      <c r="AZP823" s="304"/>
      <c r="AZQ823" s="304"/>
      <c r="AZR823" s="304"/>
      <c r="AZS823" s="304"/>
      <c r="AZT823" s="304"/>
      <c r="AZU823" s="304"/>
      <c r="AZV823" s="304"/>
      <c r="AZW823" s="304"/>
      <c r="AZX823" s="304"/>
      <c r="AZY823" s="304"/>
      <c r="AZZ823" s="304"/>
      <c r="BAA823" s="304"/>
      <c r="BAB823" s="304"/>
      <c r="BAC823" s="304"/>
      <c r="BAD823" s="304"/>
      <c r="BAE823" s="304"/>
      <c r="BAF823" s="304"/>
      <c r="BAG823" s="304"/>
      <c r="BAH823" s="304"/>
      <c r="BAI823" s="304"/>
      <c r="BAJ823" s="304"/>
      <c r="BAK823" s="304"/>
      <c r="BAL823" s="304"/>
      <c r="BAM823" s="304"/>
      <c r="BAN823" s="304"/>
      <c r="BAO823" s="304"/>
      <c r="BAP823" s="304"/>
      <c r="BAQ823" s="304"/>
      <c r="BAR823" s="304"/>
      <c r="BAS823" s="304"/>
      <c r="BAT823" s="304"/>
      <c r="BAU823" s="304"/>
      <c r="BAV823" s="304"/>
      <c r="BAW823" s="304"/>
      <c r="BAX823" s="304"/>
      <c r="BAY823" s="304"/>
      <c r="BAZ823" s="304"/>
      <c r="BBA823" s="304"/>
      <c r="BBB823" s="304"/>
      <c r="BBC823" s="304"/>
      <c r="BBD823" s="304"/>
      <c r="BBE823" s="304"/>
      <c r="BBF823" s="304"/>
      <c r="BBG823" s="304"/>
      <c r="BBH823" s="304"/>
      <c r="BBI823" s="304"/>
      <c r="BBJ823" s="304"/>
      <c r="BBK823" s="304"/>
      <c r="BBL823" s="304"/>
      <c r="BBM823" s="304"/>
      <c r="BBN823" s="304"/>
      <c r="BBO823" s="304"/>
      <c r="BBP823" s="304"/>
      <c r="BBQ823" s="304"/>
      <c r="BBR823" s="304"/>
      <c r="BBS823" s="304"/>
      <c r="BBT823" s="304"/>
      <c r="BBU823" s="304"/>
      <c r="BBV823" s="304"/>
      <c r="BBW823" s="304"/>
      <c r="BBX823" s="304"/>
      <c r="BBY823" s="304"/>
      <c r="BBZ823" s="304"/>
      <c r="BCA823" s="304"/>
      <c r="BCB823" s="304"/>
      <c r="BCC823" s="304"/>
      <c r="BCD823" s="304"/>
      <c r="BCE823" s="304"/>
      <c r="BCF823" s="304"/>
      <c r="BCG823" s="304"/>
      <c r="BCH823" s="304"/>
      <c r="BCI823" s="304"/>
      <c r="BCJ823" s="304"/>
      <c r="BCK823" s="304"/>
      <c r="BCL823" s="304"/>
      <c r="BCM823" s="304"/>
      <c r="BCN823" s="304"/>
      <c r="BCO823" s="304"/>
      <c r="BCP823" s="304"/>
      <c r="BCQ823" s="304"/>
      <c r="BCR823" s="304"/>
      <c r="BCS823" s="304"/>
      <c r="BCT823" s="304"/>
      <c r="BCU823" s="304"/>
      <c r="BCV823" s="304"/>
      <c r="BCW823" s="304"/>
      <c r="BCX823" s="304"/>
      <c r="BCY823" s="304"/>
      <c r="BCZ823" s="304"/>
      <c r="BDA823" s="304"/>
      <c r="BDB823" s="304"/>
      <c r="BDC823" s="304"/>
      <c r="BDD823" s="304"/>
      <c r="BDE823" s="304"/>
      <c r="BDF823" s="304"/>
      <c r="BDG823" s="304"/>
      <c r="BDH823" s="304"/>
      <c r="BDI823" s="304"/>
      <c r="BDJ823" s="304"/>
      <c r="BDK823" s="304"/>
      <c r="BDL823" s="304"/>
      <c r="BDM823" s="304"/>
      <c r="BDN823" s="304"/>
      <c r="BDO823" s="304"/>
      <c r="BDP823" s="304"/>
      <c r="BDQ823" s="304"/>
      <c r="BDR823" s="304"/>
      <c r="BDS823" s="304"/>
      <c r="BDT823" s="304"/>
      <c r="BDU823" s="304"/>
      <c r="BDV823" s="304"/>
      <c r="BDW823" s="304"/>
      <c r="BDX823" s="304"/>
      <c r="BDY823" s="304"/>
      <c r="BDZ823" s="304"/>
      <c r="BEA823" s="304"/>
      <c r="BEB823" s="304"/>
      <c r="BEC823" s="304"/>
      <c r="BED823" s="304"/>
      <c r="BEE823" s="304"/>
      <c r="BEF823" s="304"/>
      <c r="BEG823" s="304"/>
      <c r="BEH823" s="304"/>
      <c r="BEI823" s="304"/>
      <c r="BEJ823" s="304"/>
      <c r="BEK823" s="304"/>
      <c r="BEL823" s="304"/>
      <c r="BEM823" s="304"/>
      <c r="BEN823" s="304"/>
      <c r="BEO823" s="304"/>
      <c r="BEP823" s="304"/>
      <c r="BEQ823" s="304"/>
      <c r="BER823" s="304"/>
      <c r="BES823" s="304"/>
      <c r="BET823" s="304"/>
      <c r="BEU823" s="304"/>
      <c r="BEV823" s="304"/>
      <c r="BEW823" s="304"/>
      <c r="BEX823" s="304"/>
      <c r="BEY823" s="304"/>
      <c r="BEZ823" s="304"/>
      <c r="BFA823" s="304"/>
      <c r="BFB823" s="304"/>
      <c r="BFC823" s="304"/>
      <c r="BFD823" s="304"/>
      <c r="BFE823" s="304"/>
      <c r="BFF823" s="304"/>
      <c r="BFG823" s="304"/>
      <c r="BFH823" s="304"/>
      <c r="BFI823" s="304"/>
      <c r="BFJ823" s="304"/>
      <c r="BFK823" s="304"/>
      <c r="BFL823" s="304"/>
      <c r="BFM823" s="304"/>
      <c r="BFN823" s="304"/>
      <c r="BFO823" s="304"/>
      <c r="BFP823" s="304"/>
      <c r="BFQ823" s="304"/>
      <c r="BFR823" s="304"/>
      <c r="BFS823" s="304"/>
      <c r="BFT823" s="304"/>
      <c r="BFU823" s="304"/>
      <c r="BFV823" s="304"/>
      <c r="BFW823" s="304"/>
      <c r="BFX823" s="304"/>
      <c r="BFY823" s="304"/>
      <c r="BFZ823" s="304"/>
      <c r="BGA823" s="304"/>
      <c r="BGB823" s="304"/>
      <c r="BGC823" s="304"/>
      <c r="BGD823" s="304"/>
      <c r="BGE823" s="304"/>
      <c r="BGF823" s="304"/>
      <c r="BGG823" s="304"/>
      <c r="BGH823" s="304"/>
      <c r="BGI823" s="304"/>
      <c r="BGJ823" s="304"/>
      <c r="BGK823" s="304"/>
      <c r="BGL823" s="304"/>
      <c r="BGM823" s="304"/>
      <c r="BGN823" s="304"/>
      <c r="BGO823" s="304"/>
      <c r="BGP823" s="304"/>
      <c r="BGQ823" s="304"/>
      <c r="BGR823" s="304"/>
      <c r="BGS823" s="304"/>
      <c r="BGT823" s="304"/>
      <c r="BGU823" s="304"/>
      <c r="BGV823" s="304"/>
      <c r="BGW823" s="304"/>
      <c r="BGX823" s="304"/>
      <c r="BGY823" s="304"/>
      <c r="BGZ823" s="304"/>
      <c r="BHA823" s="304"/>
      <c r="BHB823" s="304"/>
      <c r="BHC823" s="304"/>
      <c r="BHD823" s="304"/>
      <c r="BHE823" s="304"/>
      <c r="BHF823" s="304"/>
      <c r="BHG823" s="304"/>
      <c r="BHH823" s="304"/>
      <c r="BHI823" s="304"/>
      <c r="BHJ823" s="304"/>
      <c r="BHK823" s="304"/>
      <c r="BHL823" s="304"/>
      <c r="BHM823" s="304"/>
      <c r="BHN823" s="304"/>
      <c r="BHO823" s="304"/>
      <c r="BHP823" s="304"/>
      <c r="BHQ823" s="304"/>
      <c r="BHR823" s="304"/>
      <c r="BHS823" s="304"/>
      <c r="BHT823" s="304"/>
      <c r="BHU823" s="304"/>
      <c r="BHV823" s="304"/>
      <c r="BHW823" s="304"/>
      <c r="BHX823" s="304"/>
      <c r="BHY823" s="304"/>
      <c r="BHZ823" s="304"/>
      <c r="BIA823" s="304"/>
      <c r="BIB823" s="304"/>
      <c r="BIC823" s="304"/>
      <c r="BID823" s="304"/>
      <c r="BIE823" s="304"/>
      <c r="BIF823" s="304"/>
      <c r="BIG823" s="304"/>
      <c r="BIH823" s="304"/>
      <c r="BII823" s="304"/>
      <c r="BIJ823" s="304"/>
      <c r="BIK823" s="304"/>
      <c r="BIL823" s="304"/>
      <c r="BIM823" s="304"/>
      <c r="BIN823" s="304"/>
      <c r="BIO823" s="304"/>
      <c r="BIP823" s="304"/>
      <c r="BIQ823" s="304"/>
      <c r="BIR823" s="304"/>
      <c r="BIS823" s="304"/>
      <c r="BIT823" s="304"/>
      <c r="BIU823" s="304"/>
      <c r="BIV823" s="304"/>
      <c r="BIW823" s="304"/>
      <c r="BIX823" s="304"/>
      <c r="BIY823" s="304"/>
      <c r="BIZ823" s="304"/>
      <c r="BJA823" s="304"/>
      <c r="BJB823" s="304"/>
      <c r="BJC823" s="304"/>
      <c r="BJD823" s="304"/>
      <c r="BJE823" s="304"/>
      <c r="BJF823" s="304"/>
      <c r="BJG823" s="304"/>
      <c r="BJH823" s="304"/>
      <c r="BJI823" s="304"/>
      <c r="BJJ823" s="304"/>
      <c r="BJK823" s="304"/>
      <c r="BJL823" s="304"/>
      <c r="BJM823" s="304"/>
      <c r="BJN823" s="304"/>
      <c r="BJO823" s="304"/>
      <c r="BJP823" s="304"/>
      <c r="BJQ823" s="304"/>
      <c r="BJR823" s="304"/>
      <c r="BJS823" s="304"/>
      <c r="BJT823" s="304"/>
      <c r="BJU823" s="304"/>
      <c r="BJV823" s="304"/>
      <c r="BJW823" s="304"/>
      <c r="BJX823" s="304"/>
      <c r="BJY823" s="304"/>
      <c r="BJZ823" s="304"/>
      <c r="BKA823" s="304"/>
      <c r="BKB823" s="304"/>
      <c r="BKC823" s="304"/>
      <c r="BKD823" s="304"/>
      <c r="BKE823" s="304"/>
      <c r="BKF823" s="304"/>
      <c r="BKG823" s="304"/>
      <c r="BKH823" s="304"/>
      <c r="BKI823" s="304"/>
      <c r="BKJ823" s="304"/>
      <c r="BKK823" s="304"/>
      <c r="BKL823" s="304"/>
      <c r="BKM823" s="304"/>
      <c r="BKN823" s="304"/>
      <c r="BKO823" s="304"/>
      <c r="BKP823" s="304"/>
      <c r="BKQ823" s="304"/>
      <c r="BKR823" s="304"/>
      <c r="BKS823" s="304"/>
      <c r="BKT823" s="304"/>
      <c r="BKU823" s="304"/>
      <c r="BKV823" s="304"/>
      <c r="BKW823" s="304"/>
      <c r="BKX823" s="304"/>
      <c r="BKY823" s="304"/>
      <c r="BKZ823" s="304"/>
      <c r="BLA823" s="304"/>
      <c r="BLB823" s="304"/>
      <c r="BLC823" s="304"/>
      <c r="BLD823" s="304"/>
      <c r="BLE823" s="304"/>
      <c r="BLF823" s="304"/>
      <c r="BLG823" s="304"/>
      <c r="BLH823" s="304"/>
      <c r="BLI823" s="304"/>
      <c r="BLJ823" s="304"/>
      <c r="BLK823" s="304"/>
      <c r="BLL823" s="304"/>
      <c r="BLM823" s="304"/>
      <c r="BLN823" s="304"/>
      <c r="BLO823" s="304"/>
      <c r="BLP823" s="304"/>
      <c r="BLQ823" s="304"/>
      <c r="BLR823" s="304"/>
      <c r="BLS823" s="304"/>
      <c r="BLT823" s="304"/>
      <c r="BLU823" s="304"/>
      <c r="BLV823" s="304"/>
      <c r="BLW823" s="304"/>
      <c r="BLX823" s="304"/>
      <c r="BLY823" s="304"/>
      <c r="BLZ823" s="304"/>
      <c r="BMA823" s="304"/>
      <c r="BMB823" s="304"/>
      <c r="BMC823" s="304"/>
      <c r="BMD823" s="304"/>
      <c r="BME823" s="304"/>
      <c r="BMF823" s="304"/>
      <c r="BMG823" s="304"/>
      <c r="BMH823" s="304"/>
      <c r="BMI823" s="304"/>
      <c r="BMJ823" s="304"/>
      <c r="BMK823" s="304"/>
      <c r="BML823" s="304"/>
      <c r="BMM823" s="304"/>
      <c r="BMN823" s="304"/>
      <c r="BMO823" s="304"/>
      <c r="BMP823" s="304"/>
      <c r="BMQ823" s="304"/>
      <c r="BMR823" s="304"/>
      <c r="BMS823" s="304"/>
      <c r="BMT823" s="304"/>
      <c r="BMU823" s="304"/>
      <c r="BMV823" s="304"/>
      <c r="BMW823" s="304"/>
      <c r="BMX823" s="304"/>
      <c r="BMY823" s="304"/>
      <c r="BMZ823" s="304"/>
      <c r="BNA823" s="304"/>
      <c r="BNB823" s="304"/>
      <c r="BNC823" s="304"/>
      <c r="BND823" s="304"/>
      <c r="BNE823" s="304"/>
      <c r="BNF823" s="304"/>
      <c r="BNG823" s="304"/>
      <c r="BNH823" s="304"/>
      <c r="BNI823" s="304"/>
      <c r="BNJ823" s="304"/>
      <c r="BNK823" s="304"/>
      <c r="BNL823" s="304"/>
      <c r="BNM823" s="304"/>
      <c r="BNN823" s="304"/>
      <c r="BNO823" s="304"/>
      <c r="BNP823" s="304"/>
      <c r="BNQ823" s="304"/>
      <c r="BNR823" s="304"/>
      <c r="BNS823" s="304"/>
      <c r="BNT823" s="304"/>
      <c r="BNU823" s="304"/>
      <c r="BNV823" s="304"/>
      <c r="BNW823" s="304"/>
      <c r="BNX823" s="304"/>
      <c r="BNY823" s="304"/>
      <c r="BNZ823" s="304"/>
      <c r="BOA823" s="304"/>
      <c r="BOB823" s="304"/>
      <c r="BOC823" s="304"/>
      <c r="BOD823" s="304"/>
      <c r="BOE823" s="304"/>
      <c r="BOF823" s="304"/>
      <c r="BOG823" s="304"/>
      <c r="BOH823" s="304"/>
      <c r="BOI823" s="304"/>
      <c r="BOJ823" s="304"/>
      <c r="BOK823" s="304"/>
      <c r="BOL823" s="304"/>
      <c r="BOM823" s="304"/>
      <c r="BON823" s="304"/>
      <c r="BOO823" s="304"/>
      <c r="BOP823" s="304"/>
      <c r="BOQ823" s="304"/>
      <c r="BOR823" s="304"/>
      <c r="BOS823" s="304"/>
      <c r="BOT823" s="304"/>
      <c r="BOU823" s="304"/>
      <c r="BOV823" s="304"/>
      <c r="BOW823" s="304"/>
      <c r="BOX823" s="304"/>
      <c r="BOY823" s="304"/>
      <c r="BOZ823" s="304"/>
      <c r="BPA823" s="304"/>
      <c r="BPB823" s="304"/>
      <c r="BPC823" s="304"/>
      <c r="BPD823" s="304"/>
      <c r="BPE823" s="304"/>
      <c r="BPF823" s="304"/>
      <c r="BPG823" s="304"/>
      <c r="BPH823" s="304"/>
      <c r="BPI823" s="304"/>
      <c r="BPJ823" s="304"/>
      <c r="BPK823" s="304"/>
      <c r="BPL823" s="304"/>
      <c r="BPM823" s="304"/>
      <c r="BPN823" s="304"/>
      <c r="BPO823" s="304"/>
      <c r="BPP823" s="304"/>
      <c r="BPQ823" s="304"/>
      <c r="BPR823" s="304"/>
      <c r="BPS823" s="304"/>
      <c r="BPT823" s="304"/>
      <c r="BPU823" s="304"/>
      <c r="BPV823" s="304"/>
      <c r="BPW823" s="304"/>
      <c r="BPX823" s="304"/>
      <c r="BPY823" s="304"/>
      <c r="BPZ823" s="304"/>
      <c r="BQA823" s="304"/>
      <c r="BQB823" s="304"/>
      <c r="BQC823" s="304"/>
      <c r="BQD823" s="304"/>
      <c r="BQE823" s="304"/>
      <c r="BQF823" s="304"/>
      <c r="BQG823" s="304"/>
      <c r="BQH823" s="304"/>
      <c r="BQI823" s="304"/>
      <c r="BQJ823" s="304"/>
      <c r="BQK823" s="304"/>
      <c r="BQL823" s="304"/>
      <c r="BQM823" s="304"/>
      <c r="BQN823" s="304"/>
      <c r="BQO823" s="304"/>
      <c r="BQP823" s="304"/>
      <c r="BQQ823" s="304"/>
      <c r="BQR823" s="304"/>
      <c r="BQS823" s="304"/>
      <c r="BQT823" s="304"/>
      <c r="BQU823" s="304"/>
      <c r="BQV823" s="304"/>
      <c r="BQW823" s="304"/>
      <c r="BQX823" s="304"/>
      <c r="BQY823" s="304"/>
      <c r="BQZ823" s="304"/>
      <c r="BRA823" s="304"/>
      <c r="BRB823" s="304"/>
      <c r="BRC823" s="304"/>
      <c r="BRD823" s="304"/>
      <c r="BRE823" s="304"/>
      <c r="BRF823" s="304"/>
      <c r="BRG823" s="304"/>
      <c r="BRH823" s="304"/>
      <c r="BRI823" s="304"/>
      <c r="BRJ823" s="304"/>
      <c r="BRK823" s="304"/>
      <c r="BRL823" s="304"/>
      <c r="BRM823" s="304"/>
      <c r="BRN823" s="304"/>
      <c r="BRO823" s="304"/>
      <c r="BRP823" s="304"/>
      <c r="BRQ823" s="304"/>
      <c r="BRR823" s="304"/>
      <c r="BRS823" s="304"/>
      <c r="BRT823" s="304"/>
      <c r="BRU823" s="304"/>
      <c r="BRV823" s="304"/>
      <c r="BRW823" s="304"/>
      <c r="BRX823" s="304"/>
      <c r="BRY823" s="304"/>
      <c r="BRZ823" s="304"/>
      <c r="BSA823" s="304"/>
      <c r="BSB823" s="304"/>
      <c r="BSC823" s="304"/>
      <c r="BSD823" s="304"/>
      <c r="BSE823" s="304"/>
      <c r="BSF823" s="304"/>
      <c r="BSG823" s="304"/>
      <c r="BSH823" s="304"/>
      <c r="BSI823" s="304"/>
      <c r="BSJ823" s="304"/>
      <c r="BSK823" s="304"/>
      <c r="BSL823" s="304"/>
      <c r="BSM823" s="304"/>
      <c r="BSN823" s="304"/>
      <c r="BSO823" s="304"/>
      <c r="BSP823" s="304"/>
      <c r="BSQ823" s="304"/>
      <c r="BSR823" s="304"/>
      <c r="BSS823" s="304"/>
      <c r="BST823" s="304"/>
      <c r="BSU823" s="304"/>
      <c r="BSV823" s="304"/>
      <c r="BSW823" s="304"/>
      <c r="BSX823" s="304"/>
      <c r="BSY823" s="304"/>
      <c r="BSZ823" s="304"/>
      <c r="BTA823" s="304"/>
      <c r="BTB823" s="304"/>
      <c r="BTC823" s="304"/>
      <c r="BTD823" s="304"/>
      <c r="BTE823" s="304"/>
      <c r="BTF823" s="304"/>
      <c r="BTG823" s="304"/>
      <c r="BTH823" s="304"/>
      <c r="BTI823" s="304"/>
      <c r="BTJ823" s="304"/>
      <c r="BTK823" s="304"/>
      <c r="BTL823" s="304"/>
      <c r="BTM823" s="304"/>
      <c r="BTN823" s="304"/>
      <c r="BTO823" s="304"/>
      <c r="BTP823" s="304"/>
      <c r="BTQ823" s="304"/>
      <c r="BTR823" s="304"/>
      <c r="BTS823" s="304"/>
      <c r="BTT823" s="304"/>
      <c r="BTU823" s="304"/>
      <c r="BTV823" s="304"/>
      <c r="BTW823" s="304"/>
      <c r="BTX823" s="304"/>
      <c r="BTY823" s="304"/>
      <c r="BTZ823" s="304"/>
      <c r="BUA823" s="304"/>
      <c r="BUB823" s="304"/>
      <c r="BUC823" s="304"/>
      <c r="BUD823" s="304"/>
      <c r="BUE823" s="304"/>
      <c r="BUF823" s="304"/>
      <c r="BUG823" s="304"/>
      <c r="BUH823" s="304"/>
      <c r="BUI823" s="304"/>
      <c r="BUJ823" s="304"/>
      <c r="BUK823" s="304"/>
      <c r="BUL823" s="304"/>
      <c r="BUM823" s="304"/>
      <c r="BUN823" s="304"/>
      <c r="BUO823" s="304"/>
      <c r="BUP823" s="304"/>
      <c r="BUQ823" s="304"/>
      <c r="BUR823" s="304"/>
      <c r="BUS823" s="304"/>
      <c r="BUT823" s="304"/>
      <c r="BUU823" s="304"/>
      <c r="BUV823" s="304"/>
      <c r="BUW823" s="304"/>
      <c r="BUX823" s="304"/>
      <c r="BUY823" s="304"/>
      <c r="BUZ823" s="304"/>
      <c r="BVA823" s="304"/>
      <c r="BVB823" s="304"/>
      <c r="BVC823" s="304"/>
      <c r="BVD823" s="304"/>
      <c r="BVE823" s="304"/>
      <c r="BVF823" s="304"/>
      <c r="BVG823" s="304"/>
      <c r="BVH823" s="304"/>
      <c r="BVI823" s="304"/>
      <c r="BVJ823" s="304"/>
      <c r="BVK823" s="304"/>
      <c r="BVL823" s="304"/>
      <c r="BVM823" s="304"/>
      <c r="BVN823" s="304"/>
      <c r="BVO823" s="304"/>
      <c r="BVP823" s="304"/>
      <c r="BVQ823" s="304"/>
      <c r="BVR823" s="304"/>
      <c r="BVS823" s="304"/>
      <c r="BVT823" s="304"/>
      <c r="BVU823" s="304"/>
      <c r="BVV823" s="304"/>
      <c r="BVW823" s="304"/>
      <c r="BVX823" s="304"/>
      <c r="BVY823" s="304"/>
      <c r="BVZ823" s="304"/>
      <c r="BWA823" s="304"/>
      <c r="BWB823" s="304"/>
      <c r="BWC823" s="304"/>
      <c r="BWD823" s="304"/>
      <c r="BWE823" s="304"/>
      <c r="BWF823" s="304"/>
      <c r="BWG823" s="304"/>
      <c r="BWH823" s="304"/>
      <c r="BWI823" s="304"/>
      <c r="BWJ823" s="304"/>
      <c r="BWK823" s="304"/>
      <c r="BWL823" s="304"/>
      <c r="BWM823" s="304"/>
      <c r="BWN823" s="304"/>
      <c r="BWO823" s="304"/>
      <c r="BWP823" s="304"/>
      <c r="BWQ823" s="304"/>
      <c r="BWR823" s="304"/>
      <c r="BWS823" s="304"/>
      <c r="BWT823" s="304"/>
      <c r="BWU823" s="304"/>
      <c r="BWV823" s="304"/>
      <c r="BWW823" s="304"/>
      <c r="BWX823" s="304"/>
      <c r="BWY823" s="304"/>
      <c r="BWZ823" s="304"/>
      <c r="BXA823" s="304"/>
      <c r="BXB823" s="304"/>
      <c r="BXC823" s="304"/>
      <c r="BXD823" s="304"/>
      <c r="BXE823" s="304"/>
      <c r="BXF823" s="304"/>
      <c r="BXG823" s="304"/>
      <c r="BXH823" s="304"/>
      <c r="BXI823" s="304"/>
      <c r="BXJ823" s="304"/>
      <c r="BXK823" s="304"/>
      <c r="BXL823" s="304"/>
      <c r="BXM823" s="304"/>
      <c r="BXN823" s="304"/>
      <c r="BXO823" s="304"/>
      <c r="BXP823" s="304"/>
      <c r="BXQ823" s="304"/>
      <c r="BXR823" s="304"/>
      <c r="BXS823" s="304"/>
      <c r="BXT823" s="304"/>
      <c r="BXU823" s="304"/>
      <c r="BXV823" s="304"/>
      <c r="BXW823" s="304"/>
      <c r="BXX823" s="304"/>
      <c r="BXY823" s="304"/>
      <c r="BXZ823" s="304"/>
      <c r="BYA823" s="304"/>
      <c r="BYB823" s="304"/>
      <c r="BYC823" s="304"/>
      <c r="BYD823" s="304"/>
      <c r="BYE823" s="304"/>
      <c r="BYF823" s="304"/>
      <c r="BYG823" s="304"/>
      <c r="BYH823" s="304"/>
      <c r="BYI823" s="304"/>
      <c r="BYJ823" s="304"/>
      <c r="BYK823" s="304"/>
      <c r="BYL823" s="304"/>
      <c r="BYM823" s="304"/>
      <c r="BYN823" s="304"/>
      <c r="BYO823" s="304"/>
      <c r="BYP823" s="304"/>
      <c r="BYQ823" s="304"/>
      <c r="BYR823" s="304"/>
      <c r="BYS823" s="304"/>
      <c r="BYT823" s="304"/>
      <c r="BYU823" s="304"/>
      <c r="BYV823" s="304"/>
      <c r="BYW823" s="304"/>
      <c r="BYX823" s="304"/>
      <c r="BYY823" s="304"/>
      <c r="BYZ823" s="304"/>
      <c r="BZA823" s="304"/>
      <c r="BZB823" s="304"/>
      <c r="BZC823" s="304"/>
      <c r="BZD823" s="304"/>
      <c r="BZE823" s="304"/>
      <c r="BZF823" s="304"/>
      <c r="BZG823" s="304"/>
      <c r="BZH823" s="304"/>
      <c r="BZI823" s="304"/>
      <c r="BZJ823" s="304"/>
      <c r="BZK823" s="304"/>
      <c r="BZL823" s="304"/>
      <c r="BZM823" s="304"/>
      <c r="BZN823" s="304"/>
      <c r="BZO823" s="304"/>
      <c r="BZP823" s="304"/>
      <c r="BZQ823" s="304"/>
      <c r="BZR823" s="304"/>
      <c r="BZS823" s="304"/>
      <c r="BZT823" s="304"/>
      <c r="BZU823" s="304"/>
      <c r="BZV823" s="304"/>
      <c r="BZW823" s="304"/>
      <c r="BZX823" s="304"/>
      <c r="BZY823" s="304"/>
      <c r="BZZ823" s="304"/>
      <c r="CAA823" s="304"/>
      <c r="CAB823" s="304"/>
      <c r="CAC823" s="304"/>
      <c r="CAD823" s="304"/>
      <c r="CAE823" s="304"/>
      <c r="CAF823" s="304"/>
      <c r="CAG823" s="304"/>
      <c r="CAH823" s="304"/>
      <c r="CAI823" s="304"/>
      <c r="CAJ823" s="304"/>
      <c r="CAK823" s="304"/>
      <c r="CAL823" s="304"/>
      <c r="CAM823" s="304"/>
      <c r="CAN823" s="304"/>
      <c r="CAO823" s="304"/>
      <c r="CAP823" s="304"/>
      <c r="CAQ823" s="304"/>
      <c r="CAR823" s="304"/>
      <c r="CAS823" s="304"/>
      <c r="CAT823" s="304"/>
      <c r="CAU823" s="304"/>
      <c r="CAV823" s="304"/>
      <c r="CAW823" s="304"/>
      <c r="CAX823" s="304"/>
      <c r="CAY823" s="304"/>
      <c r="CAZ823" s="304"/>
      <c r="CBA823" s="304"/>
      <c r="CBB823" s="304"/>
      <c r="CBC823" s="304"/>
      <c r="CBD823" s="304"/>
      <c r="CBE823" s="304"/>
      <c r="CBF823" s="304"/>
      <c r="CBG823" s="304"/>
      <c r="CBH823" s="304"/>
      <c r="CBI823" s="304"/>
      <c r="CBJ823" s="304"/>
      <c r="CBK823" s="304"/>
      <c r="CBL823" s="304"/>
      <c r="CBM823" s="304"/>
      <c r="CBN823" s="304"/>
      <c r="CBO823" s="304"/>
      <c r="CBP823" s="304"/>
      <c r="CBQ823" s="304"/>
      <c r="CBR823" s="304"/>
      <c r="CBS823" s="304"/>
      <c r="CBT823" s="304"/>
      <c r="CBU823" s="304"/>
      <c r="CBV823" s="304"/>
      <c r="CBW823" s="304"/>
      <c r="CBX823" s="304"/>
      <c r="CBY823" s="304"/>
      <c r="CBZ823" s="304"/>
      <c r="CCA823" s="304"/>
      <c r="CCB823" s="304"/>
      <c r="CCC823" s="304"/>
      <c r="CCD823" s="304"/>
      <c r="CCE823" s="304"/>
      <c r="CCF823" s="304"/>
      <c r="CCG823" s="304"/>
      <c r="CCH823" s="304"/>
      <c r="CCI823" s="304"/>
      <c r="CCJ823" s="304"/>
      <c r="CCK823" s="304"/>
      <c r="CCL823" s="304"/>
      <c r="CCM823" s="304"/>
      <c r="CCN823" s="304"/>
      <c r="CCO823" s="304"/>
      <c r="CCP823" s="304"/>
      <c r="CCQ823" s="304"/>
      <c r="CCR823" s="304"/>
      <c r="CCS823" s="304"/>
      <c r="CCT823" s="304"/>
      <c r="CCU823" s="304"/>
      <c r="CCV823" s="304"/>
      <c r="CCW823" s="304"/>
      <c r="CCX823" s="304"/>
      <c r="CCY823" s="304"/>
      <c r="CCZ823" s="304"/>
      <c r="CDA823" s="304"/>
      <c r="CDB823" s="304"/>
      <c r="CDC823" s="304"/>
      <c r="CDD823" s="304"/>
      <c r="CDE823" s="304"/>
      <c r="CDF823" s="304"/>
      <c r="CDG823" s="304"/>
      <c r="CDH823" s="304"/>
      <c r="CDI823" s="304"/>
      <c r="CDJ823" s="304"/>
      <c r="CDK823" s="304"/>
      <c r="CDL823" s="304"/>
      <c r="CDM823" s="304"/>
      <c r="CDN823" s="304"/>
      <c r="CDO823" s="304"/>
      <c r="CDP823" s="304"/>
      <c r="CDQ823" s="304"/>
      <c r="CDR823" s="304"/>
      <c r="CDS823" s="304"/>
      <c r="CDT823" s="304"/>
      <c r="CDU823" s="304"/>
      <c r="CDV823" s="304"/>
      <c r="CDW823" s="304"/>
      <c r="CDX823" s="304"/>
      <c r="CDY823" s="304"/>
      <c r="CDZ823" s="304"/>
      <c r="CEA823" s="304"/>
      <c r="CEB823" s="304"/>
      <c r="CEC823" s="304"/>
      <c r="CED823" s="304"/>
      <c r="CEE823" s="304"/>
      <c r="CEF823" s="304"/>
      <c r="CEG823" s="304"/>
      <c r="CEH823" s="304"/>
      <c r="CEI823" s="304"/>
      <c r="CEJ823" s="304"/>
      <c r="CEK823" s="304"/>
      <c r="CEL823" s="304"/>
      <c r="CEM823" s="304"/>
      <c r="CEN823" s="304"/>
      <c r="CEO823" s="304"/>
      <c r="CEP823" s="304"/>
      <c r="CEQ823" s="304"/>
      <c r="CER823" s="304"/>
      <c r="CES823" s="304"/>
      <c r="CET823" s="304"/>
      <c r="CEU823" s="304"/>
      <c r="CEV823" s="304"/>
      <c r="CEW823" s="304"/>
      <c r="CEX823" s="304"/>
      <c r="CEY823" s="304"/>
      <c r="CEZ823" s="304"/>
      <c r="CFA823" s="304"/>
      <c r="CFB823" s="304"/>
      <c r="CFC823" s="304"/>
      <c r="CFD823" s="304"/>
      <c r="CFE823" s="304"/>
      <c r="CFF823" s="304"/>
      <c r="CFG823" s="304"/>
      <c r="CFH823" s="304"/>
      <c r="CFI823" s="304"/>
      <c r="CFJ823" s="304"/>
      <c r="CFK823" s="304"/>
      <c r="CFL823" s="304"/>
      <c r="CFM823" s="304"/>
      <c r="CFN823" s="304"/>
      <c r="CFO823" s="304"/>
      <c r="CFP823" s="304"/>
      <c r="CFQ823" s="304"/>
      <c r="CFR823" s="304"/>
      <c r="CFS823" s="304"/>
      <c r="CFT823" s="304"/>
      <c r="CFU823" s="304"/>
      <c r="CFV823" s="304"/>
      <c r="CFW823" s="304"/>
      <c r="CFX823" s="304"/>
      <c r="CFY823" s="304"/>
      <c r="CFZ823" s="304"/>
      <c r="CGA823" s="304"/>
      <c r="CGB823" s="304"/>
      <c r="CGC823" s="304"/>
      <c r="CGD823" s="304"/>
      <c r="CGE823" s="304"/>
      <c r="CGF823" s="304"/>
      <c r="CGG823" s="304"/>
      <c r="CGH823" s="304"/>
      <c r="CGI823" s="304"/>
      <c r="CGJ823" s="304"/>
      <c r="CGK823" s="304"/>
      <c r="CGL823" s="304"/>
      <c r="CGM823" s="304"/>
      <c r="CGN823" s="304"/>
      <c r="CGO823" s="304"/>
      <c r="CGP823" s="304"/>
      <c r="CGQ823" s="304"/>
      <c r="CGR823" s="304"/>
      <c r="CGS823" s="304"/>
      <c r="CGT823" s="304"/>
      <c r="CGU823" s="304"/>
      <c r="CGV823" s="304"/>
      <c r="CGW823" s="304"/>
      <c r="CGX823" s="304"/>
      <c r="CGY823" s="304"/>
      <c r="CGZ823" s="304"/>
      <c r="CHA823" s="304"/>
      <c r="CHB823" s="304"/>
      <c r="CHC823" s="304"/>
      <c r="CHD823" s="304"/>
      <c r="CHE823" s="304"/>
      <c r="CHF823" s="304"/>
      <c r="CHG823" s="304"/>
      <c r="CHH823" s="304"/>
      <c r="CHI823" s="304"/>
      <c r="CHJ823" s="304"/>
      <c r="CHK823" s="304"/>
      <c r="CHL823" s="304"/>
      <c r="CHM823" s="304"/>
      <c r="CHN823" s="304"/>
      <c r="CHO823" s="304"/>
      <c r="CHP823" s="304"/>
      <c r="CHQ823" s="304"/>
      <c r="CHR823" s="304"/>
      <c r="CHS823" s="304"/>
      <c r="CHT823" s="304"/>
      <c r="CHU823" s="304"/>
      <c r="CHV823" s="304"/>
      <c r="CHW823" s="304"/>
      <c r="CHX823" s="304"/>
      <c r="CHY823" s="304"/>
      <c r="CHZ823" s="304"/>
      <c r="CIA823" s="304"/>
      <c r="CIB823" s="304"/>
      <c r="CIC823" s="304"/>
      <c r="CID823" s="304"/>
      <c r="CIE823" s="304"/>
      <c r="CIF823" s="304"/>
      <c r="CIG823" s="304"/>
      <c r="CIH823" s="304"/>
      <c r="CII823" s="304"/>
      <c r="CIJ823" s="304"/>
      <c r="CIK823" s="304"/>
      <c r="CIL823" s="304"/>
      <c r="CIM823" s="304"/>
      <c r="CIN823" s="304"/>
      <c r="CIO823" s="304"/>
      <c r="CIP823" s="304"/>
      <c r="CIQ823" s="304"/>
      <c r="CIR823" s="304"/>
      <c r="CIS823" s="304"/>
      <c r="CIT823" s="304"/>
      <c r="CIU823" s="304"/>
      <c r="CIV823" s="304"/>
      <c r="CIW823" s="304"/>
      <c r="CIX823" s="304"/>
      <c r="CIY823" s="304"/>
      <c r="CIZ823" s="304"/>
      <c r="CJA823" s="304"/>
      <c r="CJB823" s="304"/>
      <c r="CJC823" s="304"/>
      <c r="CJD823" s="304"/>
      <c r="CJE823" s="304"/>
      <c r="CJF823" s="304"/>
      <c r="CJG823" s="304"/>
      <c r="CJH823" s="304"/>
      <c r="CJI823" s="304"/>
      <c r="CJJ823" s="304"/>
      <c r="CJK823" s="304"/>
      <c r="CJL823" s="304"/>
      <c r="CJM823" s="304"/>
      <c r="CJN823" s="304"/>
      <c r="CJO823" s="304"/>
      <c r="CJP823" s="304"/>
      <c r="CJQ823" s="304"/>
      <c r="CJR823" s="304"/>
      <c r="CJS823" s="304"/>
      <c r="CJT823" s="304"/>
      <c r="CJU823" s="304"/>
      <c r="CJV823" s="304"/>
      <c r="CJW823" s="304"/>
      <c r="CJX823" s="304"/>
      <c r="CJY823" s="304"/>
      <c r="CJZ823" s="304"/>
      <c r="CKA823" s="304"/>
      <c r="CKB823" s="304"/>
      <c r="CKC823" s="304"/>
      <c r="CKD823" s="304"/>
      <c r="CKE823" s="304"/>
      <c r="CKF823" s="304"/>
      <c r="CKG823" s="304"/>
      <c r="CKH823" s="304"/>
      <c r="CKI823" s="304"/>
      <c r="CKJ823" s="304"/>
      <c r="CKK823" s="304"/>
      <c r="CKL823" s="304"/>
      <c r="CKM823" s="304"/>
      <c r="CKN823" s="304"/>
      <c r="CKO823" s="304"/>
      <c r="CKP823" s="304"/>
      <c r="CKQ823" s="304"/>
      <c r="CKR823" s="304"/>
      <c r="CKS823" s="304"/>
      <c r="CKT823" s="304"/>
      <c r="CKU823" s="304"/>
      <c r="CKV823" s="304"/>
      <c r="CKW823" s="304"/>
      <c r="CKX823" s="304"/>
      <c r="CKY823" s="304"/>
      <c r="CKZ823" s="304"/>
      <c r="CLA823" s="304"/>
      <c r="CLB823" s="304"/>
      <c r="CLC823" s="304"/>
      <c r="CLD823" s="304"/>
      <c r="CLE823" s="304"/>
      <c r="CLF823" s="304"/>
      <c r="CLG823" s="304"/>
      <c r="CLH823" s="304"/>
      <c r="CLI823" s="304"/>
      <c r="CLJ823" s="304"/>
      <c r="CLK823" s="304"/>
      <c r="CLL823" s="304"/>
      <c r="CLM823" s="304"/>
      <c r="CLN823" s="304"/>
      <c r="CLO823" s="304"/>
      <c r="CLP823" s="304"/>
      <c r="CLQ823" s="304"/>
      <c r="CLR823" s="304"/>
      <c r="CLS823" s="304"/>
      <c r="CLT823" s="304"/>
      <c r="CLU823" s="304"/>
      <c r="CLV823" s="304"/>
      <c r="CLW823" s="304"/>
      <c r="CLX823" s="304"/>
      <c r="CLY823" s="304"/>
      <c r="CLZ823" s="304"/>
      <c r="CMA823" s="304"/>
      <c r="CMB823" s="304"/>
      <c r="CMC823" s="304"/>
      <c r="CMD823" s="304"/>
      <c r="CME823" s="304"/>
      <c r="CMF823" s="304"/>
      <c r="CMG823" s="304"/>
      <c r="CMH823" s="304"/>
      <c r="CMI823" s="304"/>
      <c r="CMJ823" s="304"/>
      <c r="CMK823" s="304"/>
      <c r="CML823" s="304"/>
      <c r="CMM823" s="304"/>
      <c r="CMN823" s="304"/>
      <c r="CMO823" s="304"/>
      <c r="CMP823" s="304"/>
      <c r="CMQ823" s="304"/>
      <c r="CMR823" s="304"/>
      <c r="CMS823" s="304"/>
      <c r="CMT823" s="304"/>
      <c r="CMU823" s="304"/>
      <c r="CMV823" s="304"/>
      <c r="CMW823" s="304"/>
      <c r="CMX823" s="304"/>
      <c r="CMY823" s="304"/>
      <c r="CMZ823" s="304"/>
      <c r="CNA823" s="304"/>
      <c r="CNB823" s="304"/>
      <c r="CNC823" s="304"/>
      <c r="CND823" s="304"/>
      <c r="CNE823" s="304"/>
      <c r="CNF823" s="304"/>
      <c r="CNG823" s="304"/>
      <c r="CNH823" s="304"/>
      <c r="CNI823" s="304"/>
      <c r="CNJ823" s="304"/>
      <c r="CNK823" s="304"/>
      <c r="CNL823" s="304"/>
      <c r="CNM823" s="304"/>
      <c r="CNN823" s="304"/>
      <c r="CNO823" s="304"/>
      <c r="CNP823" s="304"/>
      <c r="CNQ823" s="304"/>
      <c r="CNR823" s="304"/>
      <c r="CNS823" s="304"/>
      <c r="CNT823" s="304"/>
      <c r="CNU823" s="304"/>
      <c r="CNV823" s="304"/>
      <c r="CNW823" s="304"/>
      <c r="CNX823" s="304"/>
      <c r="CNY823" s="304"/>
      <c r="CNZ823" s="304"/>
      <c r="COA823" s="304"/>
      <c r="COB823" s="304"/>
      <c r="COC823" s="304"/>
      <c r="COD823" s="304"/>
      <c r="COE823" s="304"/>
      <c r="COF823" s="304"/>
      <c r="COG823" s="304"/>
      <c r="COH823" s="304"/>
      <c r="COI823" s="304"/>
      <c r="COJ823" s="304"/>
      <c r="COK823" s="304"/>
      <c r="COL823" s="304"/>
      <c r="COM823" s="304"/>
      <c r="CON823" s="304"/>
      <c r="COO823" s="304"/>
      <c r="COP823" s="304"/>
      <c r="COQ823" s="304"/>
      <c r="COR823" s="304"/>
      <c r="COS823" s="304"/>
      <c r="COT823" s="304"/>
      <c r="COU823" s="304"/>
      <c r="COV823" s="304"/>
      <c r="COW823" s="304"/>
      <c r="COX823" s="304"/>
      <c r="COY823" s="304"/>
      <c r="COZ823" s="304"/>
      <c r="CPA823" s="304"/>
      <c r="CPB823" s="304"/>
      <c r="CPC823" s="304"/>
      <c r="CPD823" s="304"/>
      <c r="CPE823" s="304"/>
      <c r="CPF823" s="304"/>
      <c r="CPG823" s="304"/>
      <c r="CPH823" s="304"/>
      <c r="CPI823" s="304"/>
      <c r="CPJ823" s="304"/>
      <c r="CPK823" s="304"/>
      <c r="CPL823" s="304"/>
      <c r="CPM823" s="304"/>
      <c r="CPN823" s="304"/>
      <c r="CPO823" s="304"/>
      <c r="CPP823" s="304"/>
      <c r="CPQ823" s="304"/>
      <c r="CPR823" s="304"/>
      <c r="CPS823" s="304"/>
      <c r="CPT823" s="304"/>
      <c r="CPU823" s="304"/>
      <c r="CPV823" s="304"/>
      <c r="CPW823" s="304"/>
      <c r="CPX823" s="304"/>
      <c r="CPY823" s="304"/>
      <c r="CPZ823" s="304"/>
      <c r="CQA823" s="304"/>
      <c r="CQB823" s="304"/>
      <c r="CQC823" s="304"/>
      <c r="CQD823" s="304"/>
      <c r="CQE823" s="304"/>
      <c r="CQF823" s="304"/>
      <c r="CQG823" s="304"/>
      <c r="CQH823" s="304"/>
      <c r="CQI823" s="304"/>
      <c r="CQJ823" s="304"/>
      <c r="CQK823" s="304"/>
      <c r="CQL823" s="304"/>
      <c r="CQM823" s="304"/>
      <c r="CQN823" s="304"/>
      <c r="CQO823" s="304"/>
      <c r="CQP823" s="304"/>
      <c r="CQQ823" s="304"/>
      <c r="CQR823" s="304"/>
      <c r="CQS823" s="304"/>
      <c r="CQT823" s="304"/>
      <c r="CQU823" s="304"/>
      <c r="CQV823" s="304"/>
      <c r="CQW823" s="304"/>
      <c r="CQX823" s="304"/>
      <c r="CQY823" s="304"/>
      <c r="CQZ823" s="304"/>
      <c r="CRA823" s="304"/>
      <c r="CRB823" s="304"/>
      <c r="CRC823" s="304"/>
      <c r="CRD823" s="304"/>
      <c r="CRE823" s="304"/>
      <c r="CRF823" s="304"/>
      <c r="CRG823" s="304"/>
      <c r="CRH823" s="304"/>
      <c r="CRI823" s="304"/>
      <c r="CRJ823" s="304"/>
      <c r="CRK823" s="304"/>
      <c r="CRL823" s="304"/>
      <c r="CRM823" s="304"/>
      <c r="CRN823" s="304"/>
      <c r="CRO823" s="304"/>
      <c r="CRP823" s="304"/>
      <c r="CRQ823" s="304"/>
      <c r="CRR823" s="304"/>
      <c r="CRS823" s="304"/>
      <c r="CRT823" s="304"/>
      <c r="CRU823" s="304"/>
      <c r="CRV823" s="304"/>
      <c r="CRW823" s="304"/>
      <c r="CRX823" s="304"/>
      <c r="CRY823" s="304"/>
      <c r="CRZ823" s="304"/>
      <c r="CSA823" s="304"/>
      <c r="CSB823" s="304"/>
      <c r="CSC823" s="304"/>
      <c r="CSD823" s="304"/>
      <c r="CSE823" s="304"/>
      <c r="CSF823" s="304"/>
      <c r="CSG823" s="304"/>
      <c r="CSH823" s="304"/>
      <c r="CSI823" s="304"/>
      <c r="CSJ823" s="304"/>
      <c r="CSK823" s="304"/>
      <c r="CSL823" s="304"/>
      <c r="CSM823" s="304"/>
      <c r="CSN823" s="304"/>
      <c r="CSO823" s="304"/>
      <c r="CSP823" s="304"/>
      <c r="CSQ823" s="304"/>
      <c r="CSR823" s="304"/>
      <c r="CSS823" s="304"/>
      <c r="CST823" s="304"/>
      <c r="CSU823" s="304"/>
      <c r="CSV823" s="304"/>
      <c r="CSW823" s="304"/>
      <c r="CSX823" s="304"/>
      <c r="CSY823" s="304"/>
      <c r="CSZ823" s="304"/>
      <c r="CTA823" s="304"/>
      <c r="CTB823" s="304"/>
      <c r="CTC823" s="304"/>
      <c r="CTD823" s="304"/>
      <c r="CTE823" s="304"/>
      <c r="CTF823" s="304"/>
      <c r="CTG823" s="304"/>
      <c r="CTH823" s="304"/>
      <c r="CTI823" s="304"/>
      <c r="CTJ823" s="304"/>
      <c r="CTK823" s="304"/>
      <c r="CTL823" s="304"/>
      <c r="CTM823" s="304"/>
      <c r="CTN823" s="304"/>
      <c r="CTO823" s="304"/>
      <c r="CTP823" s="304"/>
      <c r="CTQ823" s="304"/>
      <c r="CTR823" s="304"/>
      <c r="CTS823" s="304"/>
      <c r="CTT823" s="304"/>
      <c r="CTU823" s="304"/>
      <c r="CTV823" s="304"/>
      <c r="CTW823" s="304"/>
      <c r="CTX823" s="304"/>
      <c r="CTY823" s="304"/>
      <c r="CTZ823" s="304"/>
      <c r="CUA823" s="304"/>
      <c r="CUB823" s="304"/>
      <c r="CUC823" s="304"/>
      <c r="CUD823" s="304"/>
      <c r="CUE823" s="304"/>
      <c r="CUF823" s="304"/>
      <c r="CUG823" s="304"/>
      <c r="CUH823" s="304"/>
      <c r="CUI823" s="304"/>
      <c r="CUJ823" s="304"/>
      <c r="CUK823" s="304"/>
      <c r="CUL823" s="304"/>
      <c r="CUM823" s="304"/>
      <c r="CUN823" s="304"/>
      <c r="CUO823" s="304"/>
      <c r="CUP823" s="304"/>
      <c r="CUQ823" s="304"/>
      <c r="CUR823" s="304"/>
      <c r="CUS823" s="304"/>
      <c r="CUT823" s="304"/>
      <c r="CUU823" s="304"/>
      <c r="CUV823" s="304"/>
      <c r="CUW823" s="304"/>
      <c r="CUX823" s="304"/>
      <c r="CUY823" s="304"/>
      <c r="CUZ823" s="304"/>
      <c r="CVA823" s="304"/>
      <c r="CVB823" s="304"/>
      <c r="CVC823" s="304"/>
      <c r="CVD823" s="304"/>
      <c r="CVE823" s="304"/>
      <c r="CVF823" s="304"/>
      <c r="CVG823" s="304"/>
      <c r="CVH823" s="304"/>
      <c r="CVI823" s="304"/>
      <c r="CVJ823" s="304"/>
      <c r="CVK823" s="304"/>
      <c r="CVL823" s="304"/>
      <c r="CVM823" s="304"/>
      <c r="CVN823" s="304"/>
      <c r="CVO823" s="304"/>
      <c r="CVP823" s="304"/>
      <c r="CVQ823" s="304"/>
      <c r="CVR823" s="304"/>
      <c r="CVS823" s="304"/>
      <c r="CVT823" s="304"/>
      <c r="CVU823" s="304"/>
      <c r="CVV823" s="304"/>
      <c r="CVW823" s="304"/>
      <c r="CVX823" s="304"/>
      <c r="CVY823" s="304"/>
      <c r="CVZ823" s="304"/>
      <c r="CWA823" s="304"/>
      <c r="CWB823" s="304"/>
      <c r="CWC823" s="304"/>
      <c r="CWD823" s="304"/>
      <c r="CWE823" s="304"/>
      <c r="CWF823" s="304"/>
      <c r="CWG823" s="304"/>
      <c r="CWH823" s="304"/>
      <c r="CWI823" s="304"/>
      <c r="CWJ823" s="304"/>
      <c r="CWK823" s="304"/>
      <c r="CWL823" s="304"/>
      <c r="CWM823" s="304"/>
      <c r="CWN823" s="304"/>
      <c r="CWO823" s="304"/>
      <c r="CWP823" s="304"/>
      <c r="CWQ823" s="304"/>
      <c r="CWR823" s="304"/>
      <c r="CWS823" s="304"/>
      <c r="CWT823" s="304"/>
      <c r="CWU823" s="304"/>
      <c r="CWV823" s="304"/>
      <c r="CWW823" s="304"/>
      <c r="CWX823" s="304"/>
      <c r="CWY823" s="304"/>
      <c r="CWZ823" s="304"/>
      <c r="CXA823" s="304"/>
      <c r="CXB823" s="304"/>
      <c r="CXC823" s="304"/>
      <c r="CXD823" s="304"/>
      <c r="CXE823" s="304"/>
      <c r="CXF823" s="304"/>
      <c r="CXG823" s="304"/>
      <c r="CXH823" s="304"/>
      <c r="CXI823" s="304"/>
      <c r="CXJ823" s="304"/>
      <c r="CXK823" s="304"/>
      <c r="CXL823" s="304"/>
      <c r="CXM823" s="304"/>
      <c r="CXN823" s="304"/>
      <c r="CXO823" s="304"/>
      <c r="CXP823" s="304"/>
      <c r="CXQ823" s="304"/>
      <c r="CXR823" s="304"/>
      <c r="CXS823" s="304"/>
      <c r="CXT823" s="304"/>
      <c r="CXU823" s="304"/>
      <c r="CXV823" s="304"/>
      <c r="CXW823" s="304"/>
      <c r="CXX823" s="304"/>
      <c r="CXY823" s="304"/>
      <c r="CXZ823" s="304"/>
      <c r="CYA823" s="304"/>
      <c r="CYB823" s="304"/>
      <c r="CYC823" s="304"/>
      <c r="CYD823" s="304"/>
      <c r="CYE823" s="304"/>
      <c r="CYF823" s="304"/>
      <c r="CYG823" s="304"/>
      <c r="CYH823" s="304"/>
      <c r="CYI823" s="304"/>
      <c r="CYJ823" s="304"/>
      <c r="CYK823" s="304"/>
      <c r="CYL823" s="304"/>
      <c r="CYM823" s="304"/>
      <c r="CYN823" s="304"/>
      <c r="CYO823" s="304"/>
      <c r="CYP823" s="304"/>
      <c r="CYQ823" s="304"/>
      <c r="CYR823" s="304"/>
      <c r="CYS823" s="304"/>
      <c r="CYT823" s="304"/>
      <c r="CYU823" s="304"/>
      <c r="CYV823" s="304"/>
      <c r="CYW823" s="304"/>
      <c r="CYX823" s="304"/>
      <c r="CYY823" s="304"/>
      <c r="CYZ823" s="304"/>
      <c r="CZA823" s="304"/>
      <c r="CZB823" s="304"/>
      <c r="CZC823" s="304"/>
      <c r="CZD823" s="304"/>
      <c r="CZE823" s="304"/>
      <c r="CZF823" s="304"/>
      <c r="CZG823" s="304"/>
      <c r="CZH823" s="304"/>
      <c r="CZI823" s="304"/>
      <c r="CZJ823" s="304"/>
      <c r="CZK823" s="304"/>
      <c r="CZL823" s="304"/>
      <c r="CZM823" s="304"/>
      <c r="CZN823" s="304"/>
      <c r="CZO823" s="304"/>
      <c r="CZP823" s="304"/>
      <c r="CZQ823" s="304"/>
      <c r="CZR823" s="304"/>
      <c r="CZS823" s="304"/>
      <c r="CZT823" s="304"/>
      <c r="CZU823" s="304"/>
      <c r="CZV823" s="304"/>
      <c r="CZW823" s="304"/>
      <c r="CZX823" s="304"/>
      <c r="CZY823" s="304"/>
      <c r="CZZ823" s="304"/>
      <c r="DAA823" s="304"/>
      <c r="DAB823" s="304"/>
      <c r="DAC823" s="304"/>
      <c r="DAD823" s="304"/>
      <c r="DAE823" s="304"/>
      <c r="DAF823" s="304"/>
      <c r="DAG823" s="304"/>
      <c r="DAH823" s="304"/>
      <c r="DAI823" s="304"/>
      <c r="DAJ823" s="304"/>
      <c r="DAK823" s="304"/>
      <c r="DAL823" s="304"/>
      <c r="DAM823" s="304"/>
      <c r="DAN823" s="304"/>
      <c r="DAO823" s="304"/>
      <c r="DAP823" s="304"/>
      <c r="DAQ823" s="304"/>
      <c r="DAR823" s="304"/>
      <c r="DAS823" s="304"/>
      <c r="DAT823" s="304"/>
      <c r="DAU823" s="304"/>
      <c r="DAV823" s="304"/>
      <c r="DAW823" s="304"/>
      <c r="DAX823" s="304"/>
      <c r="DAY823" s="304"/>
      <c r="DAZ823" s="304"/>
      <c r="DBA823" s="304"/>
      <c r="DBB823" s="304"/>
      <c r="DBC823" s="304"/>
      <c r="DBD823" s="304"/>
      <c r="DBE823" s="304"/>
      <c r="DBF823" s="304"/>
      <c r="DBG823" s="304"/>
      <c r="DBH823" s="304"/>
      <c r="DBI823" s="304"/>
      <c r="DBJ823" s="304"/>
      <c r="DBK823" s="304"/>
      <c r="DBL823" s="304"/>
      <c r="DBM823" s="304"/>
      <c r="DBN823" s="304"/>
      <c r="DBO823" s="304"/>
      <c r="DBP823" s="304"/>
      <c r="DBQ823" s="304"/>
      <c r="DBR823" s="304"/>
      <c r="DBS823" s="304"/>
      <c r="DBT823" s="304"/>
      <c r="DBU823" s="304"/>
      <c r="DBV823" s="304"/>
      <c r="DBW823" s="304"/>
      <c r="DBX823" s="304"/>
      <c r="DBY823" s="304"/>
      <c r="DBZ823" s="304"/>
      <c r="DCA823" s="304"/>
      <c r="DCB823" s="304"/>
      <c r="DCC823" s="304"/>
      <c r="DCD823" s="304"/>
      <c r="DCE823" s="304"/>
      <c r="DCF823" s="304"/>
      <c r="DCG823" s="304"/>
      <c r="DCH823" s="304"/>
      <c r="DCI823" s="304"/>
      <c r="DCJ823" s="304"/>
      <c r="DCK823" s="304"/>
      <c r="DCL823" s="304"/>
      <c r="DCM823" s="304"/>
      <c r="DCN823" s="304"/>
      <c r="DCO823" s="304"/>
      <c r="DCP823" s="304"/>
      <c r="DCQ823" s="304"/>
      <c r="DCR823" s="304"/>
      <c r="DCS823" s="304"/>
      <c r="DCT823" s="304"/>
      <c r="DCU823" s="304"/>
      <c r="DCV823" s="304"/>
      <c r="DCW823" s="304"/>
      <c r="DCX823" s="304"/>
      <c r="DCY823" s="304"/>
      <c r="DCZ823" s="304"/>
      <c r="DDA823" s="304"/>
      <c r="DDB823" s="304"/>
      <c r="DDC823" s="304"/>
      <c r="DDD823" s="304"/>
      <c r="DDE823" s="304"/>
      <c r="DDF823" s="304"/>
      <c r="DDG823" s="304"/>
      <c r="DDH823" s="304"/>
      <c r="DDI823" s="304"/>
      <c r="DDJ823" s="304"/>
      <c r="DDK823" s="304"/>
      <c r="DDL823" s="304"/>
      <c r="DDM823" s="304"/>
      <c r="DDN823" s="304"/>
      <c r="DDO823" s="304"/>
      <c r="DDP823" s="304"/>
      <c r="DDQ823" s="304"/>
      <c r="DDR823" s="304"/>
      <c r="DDS823" s="304"/>
      <c r="DDT823" s="304"/>
      <c r="DDU823" s="304"/>
      <c r="DDV823" s="304"/>
      <c r="DDW823" s="304"/>
      <c r="DDX823" s="304"/>
      <c r="DDY823" s="304"/>
      <c r="DDZ823" s="304"/>
      <c r="DEA823" s="304"/>
      <c r="DEB823" s="304"/>
      <c r="DEC823" s="304"/>
      <c r="DED823" s="304"/>
      <c r="DEE823" s="304"/>
      <c r="DEF823" s="304"/>
      <c r="DEG823" s="304"/>
      <c r="DEH823" s="304"/>
      <c r="DEI823" s="304"/>
      <c r="DEJ823" s="304"/>
      <c r="DEK823" s="304"/>
      <c r="DEL823" s="304"/>
      <c r="DEM823" s="304"/>
      <c r="DEN823" s="304"/>
      <c r="DEO823" s="304"/>
      <c r="DEP823" s="304"/>
      <c r="DEQ823" s="304"/>
      <c r="DER823" s="304"/>
      <c r="DES823" s="304"/>
      <c r="DET823" s="304"/>
      <c r="DEU823" s="304"/>
      <c r="DEV823" s="304"/>
      <c r="DEW823" s="304"/>
      <c r="DEX823" s="304"/>
      <c r="DEY823" s="304"/>
      <c r="DEZ823" s="304"/>
      <c r="DFA823" s="304"/>
      <c r="DFB823" s="304"/>
      <c r="DFC823" s="304"/>
      <c r="DFD823" s="304"/>
      <c r="DFE823" s="304"/>
      <c r="DFF823" s="304"/>
      <c r="DFG823" s="304"/>
      <c r="DFH823" s="304"/>
      <c r="DFI823" s="304"/>
      <c r="DFJ823" s="304"/>
      <c r="DFK823" s="304"/>
      <c r="DFL823" s="304"/>
      <c r="DFM823" s="304"/>
      <c r="DFN823" s="304"/>
      <c r="DFO823" s="304"/>
      <c r="DFP823" s="304"/>
      <c r="DFQ823" s="304"/>
      <c r="DFR823" s="304"/>
      <c r="DFS823" s="304"/>
      <c r="DFT823" s="304"/>
      <c r="DFU823" s="304"/>
      <c r="DFV823" s="304"/>
      <c r="DFW823" s="304"/>
      <c r="DFX823" s="304"/>
      <c r="DFY823" s="304"/>
      <c r="DFZ823" s="304"/>
      <c r="DGA823" s="304"/>
      <c r="DGB823" s="304"/>
      <c r="DGC823" s="304"/>
      <c r="DGD823" s="304"/>
      <c r="DGE823" s="304"/>
      <c r="DGF823" s="304"/>
      <c r="DGG823" s="304"/>
      <c r="DGH823" s="304"/>
      <c r="DGI823" s="304"/>
      <c r="DGJ823" s="304"/>
      <c r="DGK823" s="304"/>
      <c r="DGL823" s="304"/>
      <c r="DGM823" s="304"/>
      <c r="DGN823" s="304"/>
      <c r="DGO823" s="304"/>
      <c r="DGP823" s="304"/>
      <c r="DGQ823" s="304"/>
      <c r="DGR823" s="304"/>
      <c r="DGS823" s="304"/>
      <c r="DGT823" s="304"/>
      <c r="DGU823" s="304"/>
      <c r="DGV823" s="304"/>
      <c r="DGW823" s="304"/>
      <c r="DGX823" s="304"/>
      <c r="DGY823" s="304"/>
      <c r="DGZ823" s="304"/>
      <c r="DHA823" s="304"/>
      <c r="DHB823" s="304"/>
      <c r="DHC823" s="304"/>
      <c r="DHD823" s="304"/>
      <c r="DHE823" s="304"/>
      <c r="DHF823" s="304"/>
      <c r="DHG823" s="304"/>
      <c r="DHH823" s="304"/>
      <c r="DHI823" s="304"/>
      <c r="DHJ823" s="304"/>
      <c r="DHK823" s="304"/>
      <c r="DHL823" s="304"/>
      <c r="DHM823" s="304"/>
      <c r="DHN823" s="304"/>
      <c r="DHO823" s="304"/>
      <c r="DHP823" s="304"/>
      <c r="DHQ823" s="304"/>
      <c r="DHR823" s="304"/>
      <c r="DHS823" s="304"/>
      <c r="DHT823" s="304"/>
      <c r="DHU823" s="304"/>
      <c r="DHV823" s="304"/>
      <c r="DHW823" s="304"/>
      <c r="DHX823" s="304"/>
      <c r="DHY823" s="304"/>
      <c r="DHZ823" s="304"/>
      <c r="DIA823" s="304"/>
      <c r="DIB823" s="304"/>
      <c r="DIC823" s="304"/>
      <c r="DID823" s="304"/>
      <c r="DIE823" s="304"/>
      <c r="DIF823" s="304"/>
      <c r="DIG823" s="304"/>
      <c r="DIH823" s="304"/>
      <c r="DII823" s="304"/>
      <c r="DIJ823" s="304"/>
      <c r="DIK823" s="304"/>
      <c r="DIL823" s="304"/>
      <c r="DIM823" s="304"/>
      <c r="DIN823" s="304"/>
      <c r="DIO823" s="304"/>
      <c r="DIP823" s="304"/>
      <c r="DIQ823" s="304"/>
      <c r="DIR823" s="304"/>
      <c r="DIS823" s="304"/>
      <c r="DIT823" s="304"/>
      <c r="DIU823" s="304"/>
      <c r="DIV823" s="304"/>
      <c r="DIW823" s="304"/>
      <c r="DIX823" s="304"/>
      <c r="DIY823" s="304"/>
      <c r="DIZ823" s="304"/>
      <c r="DJA823" s="304"/>
      <c r="DJB823" s="304"/>
      <c r="DJC823" s="304"/>
      <c r="DJD823" s="304"/>
      <c r="DJE823" s="304"/>
      <c r="DJF823" s="304"/>
      <c r="DJG823" s="304"/>
      <c r="DJH823" s="304"/>
      <c r="DJI823" s="304"/>
      <c r="DJJ823" s="304"/>
      <c r="DJK823" s="304"/>
      <c r="DJL823" s="304"/>
      <c r="DJM823" s="304"/>
      <c r="DJN823" s="304"/>
      <c r="DJO823" s="304"/>
      <c r="DJP823" s="304"/>
      <c r="DJQ823" s="304"/>
      <c r="DJR823" s="304"/>
      <c r="DJS823" s="304"/>
      <c r="DJT823" s="304"/>
      <c r="DJU823" s="304"/>
      <c r="DJV823" s="304"/>
      <c r="DJW823" s="304"/>
      <c r="DJX823" s="304"/>
      <c r="DJY823" s="304"/>
      <c r="DJZ823" s="304"/>
      <c r="DKA823" s="304"/>
      <c r="DKB823" s="304"/>
      <c r="DKC823" s="304"/>
      <c r="DKD823" s="304"/>
      <c r="DKE823" s="304"/>
      <c r="DKF823" s="304"/>
      <c r="DKG823" s="304"/>
      <c r="DKH823" s="304"/>
      <c r="DKI823" s="304"/>
      <c r="DKJ823" s="304"/>
      <c r="DKK823" s="304"/>
      <c r="DKL823" s="304"/>
      <c r="DKM823" s="304"/>
      <c r="DKN823" s="304"/>
      <c r="DKO823" s="304"/>
      <c r="DKP823" s="304"/>
      <c r="DKQ823" s="304"/>
      <c r="DKR823" s="304"/>
      <c r="DKS823" s="304"/>
      <c r="DKT823" s="304"/>
      <c r="DKU823" s="304"/>
      <c r="DKV823" s="304"/>
      <c r="DKW823" s="304"/>
      <c r="DKX823" s="304"/>
      <c r="DKY823" s="304"/>
      <c r="DKZ823" s="304"/>
      <c r="DLA823" s="304"/>
      <c r="DLB823" s="304"/>
      <c r="DLC823" s="304"/>
      <c r="DLD823" s="304"/>
      <c r="DLE823" s="304"/>
      <c r="DLF823" s="304"/>
      <c r="DLG823" s="304"/>
      <c r="DLH823" s="304"/>
      <c r="DLI823" s="304"/>
      <c r="DLJ823" s="304"/>
      <c r="DLK823" s="304"/>
      <c r="DLL823" s="304"/>
      <c r="DLM823" s="304"/>
      <c r="DLN823" s="304"/>
      <c r="DLO823" s="304"/>
      <c r="DLP823" s="304"/>
      <c r="DLQ823" s="304"/>
      <c r="DLR823" s="304"/>
      <c r="DLS823" s="304"/>
      <c r="DLT823" s="304"/>
      <c r="DLU823" s="304"/>
      <c r="DLV823" s="304"/>
      <c r="DLW823" s="304"/>
      <c r="DLX823" s="304"/>
      <c r="DLY823" s="304"/>
      <c r="DLZ823" s="304"/>
      <c r="DMA823" s="304"/>
      <c r="DMB823" s="304"/>
      <c r="DMC823" s="304"/>
      <c r="DMD823" s="304"/>
      <c r="DME823" s="304"/>
      <c r="DMF823" s="304"/>
      <c r="DMG823" s="304"/>
      <c r="DMH823" s="304"/>
      <c r="DMI823" s="304"/>
      <c r="DMJ823" s="304"/>
      <c r="DMK823" s="304"/>
      <c r="DML823" s="304"/>
      <c r="DMM823" s="304"/>
      <c r="DMN823" s="304"/>
      <c r="DMO823" s="304"/>
      <c r="DMP823" s="304"/>
      <c r="DMQ823" s="304"/>
      <c r="DMR823" s="304"/>
      <c r="DMS823" s="304"/>
      <c r="DMT823" s="304"/>
      <c r="DMU823" s="304"/>
      <c r="DMV823" s="304"/>
      <c r="DMW823" s="304"/>
      <c r="DMX823" s="304"/>
      <c r="DMY823" s="304"/>
      <c r="DMZ823" s="304"/>
      <c r="DNA823" s="304"/>
      <c r="DNB823" s="304"/>
      <c r="DNC823" s="304"/>
      <c r="DND823" s="304"/>
      <c r="DNE823" s="304"/>
      <c r="DNF823" s="304"/>
      <c r="DNG823" s="304"/>
      <c r="DNH823" s="304"/>
      <c r="DNI823" s="304"/>
      <c r="DNJ823" s="304"/>
      <c r="DNK823" s="304"/>
      <c r="DNL823" s="304"/>
      <c r="DNM823" s="304"/>
      <c r="DNN823" s="304"/>
      <c r="DNO823" s="304"/>
      <c r="DNP823" s="304"/>
      <c r="DNQ823" s="304"/>
      <c r="DNR823" s="304"/>
      <c r="DNS823" s="304"/>
      <c r="DNT823" s="304"/>
      <c r="DNU823" s="304"/>
      <c r="DNV823" s="304"/>
      <c r="DNW823" s="304"/>
      <c r="DNX823" s="304"/>
      <c r="DNY823" s="304"/>
      <c r="DNZ823" s="304"/>
      <c r="DOA823" s="304"/>
      <c r="DOB823" s="304"/>
      <c r="DOC823" s="304"/>
      <c r="DOD823" s="304"/>
      <c r="DOE823" s="304"/>
      <c r="DOF823" s="304"/>
      <c r="DOG823" s="304"/>
      <c r="DOH823" s="304"/>
      <c r="DOI823" s="304"/>
      <c r="DOJ823" s="304"/>
      <c r="DOK823" s="304"/>
      <c r="DOL823" s="304"/>
      <c r="DOM823" s="304"/>
      <c r="DON823" s="304"/>
      <c r="DOO823" s="304"/>
      <c r="DOP823" s="304"/>
      <c r="DOQ823" s="304"/>
      <c r="DOR823" s="304"/>
      <c r="DOS823" s="304"/>
      <c r="DOT823" s="304"/>
      <c r="DOU823" s="304"/>
      <c r="DOV823" s="304"/>
      <c r="DOW823" s="304"/>
      <c r="DOX823" s="304"/>
      <c r="DOY823" s="304"/>
      <c r="DOZ823" s="304"/>
      <c r="DPA823" s="304"/>
      <c r="DPB823" s="304"/>
      <c r="DPC823" s="304"/>
      <c r="DPD823" s="304"/>
      <c r="DPE823" s="304"/>
      <c r="DPF823" s="304"/>
      <c r="DPG823" s="304"/>
      <c r="DPH823" s="304"/>
      <c r="DPI823" s="304"/>
      <c r="DPJ823" s="304"/>
      <c r="DPK823" s="304"/>
      <c r="DPL823" s="304"/>
      <c r="DPM823" s="304"/>
      <c r="DPN823" s="304"/>
      <c r="DPO823" s="304"/>
      <c r="DPP823" s="304"/>
      <c r="DPQ823" s="304"/>
      <c r="DPR823" s="304"/>
      <c r="DPS823" s="304"/>
      <c r="DPT823" s="304"/>
      <c r="DPU823" s="304"/>
      <c r="DPV823" s="304"/>
      <c r="DPW823" s="304"/>
      <c r="DPX823" s="304"/>
      <c r="DPY823" s="304"/>
      <c r="DPZ823" s="304"/>
      <c r="DQA823" s="304"/>
      <c r="DQB823" s="304"/>
      <c r="DQC823" s="304"/>
      <c r="DQD823" s="304"/>
      <c r="DQE823" s="304"/>
      <c r="DQF823" s="304"/>
      <c r="DQG823" s="304"/>
      <c r="DQH823" s="304"/>
      <c r="DQI823" s="304"/>
      <c r="DQJ823" s="304"/>
      <c r="DQK823" s="304"/>
      <c r="DQL823" s="304"/>
      <c r="DQM823" s="304"/>
      <c r="DQN823" s="304"/>
      <c r="DQO823" s="304"/>
      <c r="DQP823" s="304"/>
      <c r="DQQ823" s="304"/>
      <c r="DQR823" s="304"/>
      <c r="DQS823" s="304"/>
      <c r="DQT823" s="304"/>
      <c r="DQU823" s="304"/>
      <c r="DQV823" s="304"/>
      <c r="DQW823" s="304"/>
      <c r="DQX823" s="304"/>
      <c r="DQY823" s="304"/>
      <c r="DQZ823" s="304"/>
      <c r="DRA823" s="304"/>
      <c r="DRB823" s="304"/>
      <c r="DRC823" s="304"/>
      <c r="DRD823" s="304"/>
      <c r="DRE823" s="304"/>
      <c r="DRF823" s="304"/>
      <c r="DRG823" s="304"/>
      <c r="DRH823" s="304"/>
      <c r="DRI823" s="304"/>
      <c r="DRJ823" s="304"/>
      <c r="DRK823" s="304"/>
      <c r="DRL823" s="304"/>
      <c r="DRM823" s="304"/>
      <c r="DRN823" s="304"/>
      <c r="DRO823" s="304"/>
      <c r="DRP823" s="304"/>
      <c r="DRQ823" s="304"/>
      <c r="DRR823" s="304"/>
      <c r="DRS823" s="304"/>
      <c r="DRT823" s="304"/>
      <c r="DRU823" s="304"/>
      <c r="DRV823" s="304"/>
      <c r="DRW823" s="304"/>
      <c r="DRX823" s="304"/>
      <c r="DRY823" s="304"/>
      <c r="DRZ823" s="304"/>
      <c r="DSA823" s="304"/>
      <c r="DSB823" s="304"/>
      <c r="DSC823" s="304"/>
      <c r="DSD823" s="304"/>
      <c r="DSE823" s="304"/>
      <c r="DSF823" s="304"/>
      <c r="DSG823" s="304"/>
      <c r="DSH823" s="304"/>
      <c r="DSI823" s="304"/>
      <c r="DSJ823" s="304"/>
      <c r="DSK823" s="304"/>
      <c r="DSL823" s="304"/>
      <c r="DSM823" s="304"/>
      <c r="DSN823" s="304"/>
      <c r="DSO823" s="304"/>
      <c r="DSP823" s="304"/>
      <c r="DSQ823" s="304"/>
      <c r="DSR823" s="304"/>
      <c r="DSS823" s="304"/>
      <c r="DST823" s="304"/>
      <c r="DSU823" s="304"/>
      <c r="DSV823" s="304"/>
      <c r="DSW823" s="304"/>
      <c r="DSX823" s="304"/>
      <c r="DSY823" s="304"/>
      <c r="DSZ823" s="304"/>
      <c r="DTA823" s="304"/>
      <c r="DTB823" s="304"/>
      <c r="DTC823" s="304"/>
      <c r="DTD823" s="304"/>
      <c r="DTE823" s="304"/>
      <c r="DTF823" s="304"/>
      <c r="DTG823" s="304"/>
      <c r="DTH823" s="304"/>
      <c r="DTI823" s="304"/>
      <c r="DTJ823" s="304"/>
      <c r="DTK823" s="304"/>
      <c r="DTL823" s="304"/>
      <c r="DTM823" s="304"/>
      <c r="DTN823" s="304"/>
      <c r="DTO823" s="304"/>
      <c r="DTP823" s="304"/>
      <c r="DTQ823" s="304"/>
      <c r="DTR823" s="304"/>
      <c r="DTS823" s="304"/>
      <c r="DTT823" s="304"/>
      <c r="DTU823" s="304"/>
      <c r="DTV823" s="304"/>
      <c r="DTW823" s="304"/>
      <c r="DTX823" s="304"/>
      <c r="DTY823" s="304"/>
      <c r="DTZ823" s="304"/>
      <c r="DUA823" s="304"/>
      <c r="DUB823" s="304"/>
      <c r="DUC823" s="304"/>
      <c r="DUD823" s="304"/>
      <c r="DUE823" s="304"/>
      <c r="DUF823" s="304"/>
      <c r="DUG823" s="304"/>
      <c r="DUH823" s="304"/>
      <c r="DUI823" s="304"/>
      <c r="DUJ823" s="304"/>
      <c r="DUK823" s="304"/>
      <c r="DUL823" s="304"/>
      <c r="DUM823" s="304"/>
      <c r="DUN823" s="304"/>
      <c r="DUO823" s="304"/>
      <c r="DUP823" s="304"/>
      <c r="DUQ823" s="304"/>
      <c r="DUR823" s="304"/>
      <c r="DUS823" s="304"/>
      <c r="DUT823" s="304"/>
      <c r="DUU823" s="304"/>
      <c r="DUV823" s="304"/>
      <c r="DUW823" s="304"/>
      <c r="DUX823" s="304"/>
      <c r="DUY823" s="304"/>
      <c r="DUZ823" s="304"/>
      <c r="DVA823" s="304"/>
      <c r="DVB823" s="304"/>
      <c r="DVC823" s="304"/>
      <c r="DVD823" s="304"/>
      <c r="DVE823" s="304"/>
      <c r="DVF823" s="304"/>
      <c r="DVG823" s="304"/>
      <c r="DVH823" s="304"/>
      <c r="DVI823" s="304"/>
      <c r="DVJ823" s="304"/>
      <c r="DVK823" s="304"/>
      <c r="DVL823" s="304"/>
      <c r="DVM823" s="304"/>
      <c r="DVN823" s="304"/>
      <c r="DVO823" s="304"/>
      <c r="DVP823" s="304"/>
      <c r="DVQ823" s="304"/>
      <c r="DVR823" s="304"/>
      <c r="DVS823" s="304"/>
      <c r="DVT823" s="304"/>
      <c r="DVU823" s="304"/>
      <c r="DVV823" s="304"/>
      <c r="DVW823" s="304"/>
      <c r="DVX823" s="304"/>
      <c r="DVY823" s="304"/>
      <c r="DVZ823" s="304"/>
      <c r="DWA823" s="304"/>
      <c r="DWB823" s="304"/>
      <c r="DWC823" s="304"/>
      <c r="DWD823" s="304"/>
      <c r="DWE823" s="304"/>
      <c r="DWF823" s="304"/>
      <c r="DWG823" s="304"/>
      <c r="DWH823" s="304"/>
      <c r="DWI823" s="304"/>
      <c r="DWJ823" s="304"/>
      <c r="DWK823" s="304"/>
      <c r="DWL823" s="304"/>
      <c r="DWM823" s="304"/>
      <c r="DWN823" s="304"/>
      <c r="DWO823" s="304"/>
      <c r="DWP823" s="304"/>
      <c r="DWQ823" s="304"/>
      <c r="DWR823" s="304"/>
      <c r="DWS823" s="304"/>
      <c r="DWT823" s="304"/>
      <c r="DWU823" s="304"/>
      <c r="DWV823" s="304"/>
      <c r="DWW823" s="304"/>
      <c r="DWX823" s="304"/>
      <c r="DWY823" s="304"/>
      <c r="DWZ823" s="304"/>
      <c r="DXA823" s="304"/>
      <c r="DXB823" s="304"/>
      <c r="DXC823" s="304"/>
      <c r="DXD823" s="304"/>
      <c r="DXE823" s="304"/>
      <c r="DXF823" s="304"/>
      <c r="DXG823" s="304"/>
      <c r="DXH823" s="304"/>
      <c r="DXI823" s="304"/>
      <c r="DXJ823" s="304"/>
      <c r="DXK823" s="304"/>
      <c r="DXL823" s="304"/>
      <c r="DXM823" s="304"/>
      <c r="DXN823" s="304"/>
      <c r="DXO823" s="304"/>
      <c r="DXP823" s="304"/>
      <c r="DXQ823" s="304"/>
      <c r="DXR823" s="304"/>
      <c r="DXS823" s="304"/>
      <c r="DXT823" s="304"/>
      <c r="DXU823" s="304"/>
      <c r="DXV823" s="304"/>
      <c r="DXW823" s="304"/>
      <c r="DXX823" s="304"/>
      <c r="DXY823" s="304"/>
      <c r="DXZ823" s="304"/>
      <c r="DYA823" s="304"/>
      <c r="DYB823" s="304"/>
      <c r="DYC823" s="304"/>
      <c r="DYD823" s="304"/>
      <c r="DYE823" s="304"/>
      <c r="DYF823" s="304"/>
      <c r="DYG823" s="304"/>
      <c r="DYH823" s="304"/>
      <c r="DYI823" s="304"/>
      <c r="DYJ823" s="304"/>
      <c r="DYK823" s="304"/>
      <c r="DYL823" s="304"/>
      <c r="DYM823" s="304"/>
      <c r="DYN823" s="304"/>
      <c r="DYO823" s="304"/>
      <c r="DYP823" s="304"/>
      <c r="DYQ823" s="304"/>
      <c r="DYR823" s="304"/>
      <c r="DYS823" s="304"/>
      <c r="DYT823" s="304"/>
      <c r="DYU823" s="304"/>
      <c r="DYV823" s="304"/>
      <c r="DYW823" s="304"/>
      <c r="DYX823" s="304"/>
      <c r="DYY823" s="304"/>
      <c r="DYZ823" s="304"/>
      <c r="DZA823" s="304"/>
      <c r="DZB823" s="304"/>
      <c r="DZC823" s="304"/>
      <c r="DZD823" s="304"/>
      <c r="DZE823" s="304"/>
      <c r="DZF823" s="304"/>
      <c r="DZG823" s="304"/>
      <c r="DZH823" s="304"/>
      <c r="DZI823" s="304"/>
      <c r="DZJ823" s="304"/>
      <c r="DZK823" s="304"/>
      <c r="DZL823" s="304"/>
      <c r="DZM823" s="304"/>
      <c r="DZN823" s="304"/>
      <c r="DZO823" s="304"/>
      <c r="DZP823" s="304"/>
      <c r="DZQ823" s="304"/>
      <c r="DZR823" s="304"/>
      <c r="DZS823" s="304"/>
      <c r="DZT823" s="304"/>
      <c r="DZU823" s="304"/>
      <c r="DZV823" s="304"/>
      <c r="DZW823" s="304"/>
      <c r="DZX823" s="304"/>
      <c r="DZY823" s="304"/>
      <c r="DZZ823" s="304"/>
      <c r="EAA823" s="304"/>
      <c r="EAB823" s="304"/>
      <c r="EAC823" s="304"/>
      <c r="EAD823" s="304"/>
      <c r="EAE823" s="304"/>
      <c r="EAF823" s="304"/>
      <c r="EAG823" s="304"/>
      <c r="EAH823" s="304"/>
      <c r="EAI823" s="304"/>
      <c r="EAJ823" s="304"/>
      <c r="EAK823" s="304"/>
      <c r="EAL823" s="304"/>
      <c r="EAM823" s="304"/>
      <c r="EAN823" s="304"/>
      <c r="EAO823" s="304"/>
      <c r="EAP823" s="304"/>
      <c r="EAQ823" s="304"/>
      <c r="EAR823" s="304"/>
      <c r="EAS823" s="304"/>
      <c r="EAT823" s="304"/>
      <c r="EAU823" s="304"/>
      <c r="EAV823" s="304"/>
      <c r="EAW823" s="304"/>
      <c r="EAX823" s="304"/>
      <c r="EAY823" s="304"/>
      <c r="EAZ823" s="304"/>
      <c r="EBA823" s="304"/>
      <c r="EBB823" s="304"/>
      <c r="EBC823" s="304"/>
      <c r="EBD823" s="304"/>
      <c r="EBE823" s="304"/>
      <c r="EBF823" s="304"/>
      <c r="EBG823" s="304"/>
      <c r="EBH823" s="304"/>
      <c r="EBI823" s="304"/>
      <c r="EBJ823" s="304"/>
      <c r="EBK823" s="304"/>
      <c r="EBL823" s="304"/>
      <c r="EBM823" s="304"/>
      <c r="EBN823" s="304"/>
      <c r="EBO823" s="304"/>
      <c r="EBP823" s="304"/>
      <c r="EBQ823" s="304"/>
      <c r="EBR823" s="304"/>
      <c r="EBS823" s="304"/>
      <c r="EBT823" s="304"/>
      <c r="EBU823" s="304"/>
      <c r="EBV823" s="304"/>
      <c r="EBW823" s="304"/>
      <c r="EBX823" s="304"/>
      <c r="EBY823" s="304"/>
      <c r="EBZ823" s="304"/>
      <c r="ECA823" s="304"/>
      <c r="ECB823" s="304"/>
      <c r="ECC823" s="304"/>
      <c r="ECD823" s="304"/>
      <c r="ECE823" s="304"/>
      <c r="ECF823" s="304"/>
      <c r="ECG823" s="304"/>
      <c r="ECH823" s="304"/>
      <c r="ECI823" s="304"/>
      <c r="ECJ823" s="304"/>
      <c r="ECK823" s="304"/>
      <c r="ECL823" s="304"/>
      <c r="ECM823" s="304"/>
      <c r="ECN823" s="304"/>
      <c r="ECO823" s="304"/>
      <c r="ECP823" s="304"/>
      <c r="ECQ823" s="304"/>
      <c r="ECR823" s="304"/>
      <c r="ECS823" s="304"/>
      <c r="ECT823" s="304"/>
      <c r="ECU823" s="304"/>
      <c r="ECV823" s="304"/>
      <c r="ECW823" s="304"/>
      <c r="ECX823" s="304"/>
      <c r="ECY823" s="304"/>
      <c r="ECZ823" s="304"/>
      <c r="EDA823" s="304"/>
      <c r="EDB823" s="304"/>
      <c r="EDC823" s="304"/>
      <c r="EDD823" s="304"/>
      <c r="EDE823" s="304"/>
      <c r="EDF823" s="304"/>
      <c r="EDG823" s="304"/>
      <c r="EDH823" s="304"/>
      <c r="EDI823" s="304"/>
      <c r="EDJ823" s="304"/>
      <c r="EDK823" s="304"/>
      <c r="EDL823" s="304"/>
      <c r="EDM823" s="304"/>
      <c r="EDN823" s="304"/>
      <c r="EDO823" s="304"/>
      <c r="EDP823" s="304"/>
      <c r="EDQ823" s="304"/>
      <c r="EDR823" s="304"/>
      <c r="EDS823" s="304"/>
      <c r="EDT823" s="304"/>
      <c r="EDU823" s="304"/>
      <c r="EDV823" s="304"/>
      <c r="EDW823" s="304"/>
      <c r="EDX823" s="304"/>
      <c r="EDY823" s="304"/>
      <c r="EDZ823" s="304"/>
      <c r="EEA823" s="304"/>
      <c r="EEB823" s="304"/>
      <c r="EEC823" s="304"/>
      <c r="EED823" s="304"/>
      <c r="EEE823" s="304"/>
      <c r="EEF823" s="304"/>
      <c r="EEG823" s="304"/>
      <c r="EEH823" s="304"/>
      <c r="EEI823" s="304"/>
      <c r="EEJ823" s="304"/>
      <c r="EEK823" s="304"/>
      <c r="EEL823" s="304"/>
      <c r="EEM823" s="304"/>
      <c r="EEN823" s="304"/>
      <c r="EEO823" s="304"/>
      <c r="EEP823" s="304"/>
      <c r="EEQ823" s="304"/>
      <c r="EER823" s="304"/>
      <c r="EES823" s="304"/>
      <c r="EET823" s="304"/>
      <c r="EEU823" s="304"/>
      <c r="EEV823" s="304"/>
      <c r="EEW823" s="304"/>
      <c r="EEX823" s="304"/>
      <c r="EEY823" s="304"/>
      <c r="EEZ823" s="304"/>
      <c r="EFA823" s="304"/>
      <c r="EFB823" s="304"/>
      <c r="EFC823" s="304"/>
      <c r="EFD823" s="304"/>
      <c r="EFE823" s="304"/>
      <c r="EFF823" s="304"/>
      <c r="EFG823" s="304"/>
      <c r="EFH823" s="304"/>
      <c r="EFI823" s="304"/>
      <c r="EFJ823" s="304"/>
      <c r="EFK823" s="304"/>
      <c r="EFL823" s="304"/>
      <c r="EFM823" s="304"/>
      <c r="EFN823" s="304"/>
      <c r="EFO823" s="304"/>
      <c r="EFP823" s="304"/>
      <c r="EFQ823" s="304"/>
      <c r="EFR823" s="304"/>
      <c r="EFS823" s="304"/>
      <c r="EFT823" s="304"/>
      <c r="EFU823" s="304"/>
      <c r="EFV823" s="304"/>
      <c r="EFW823" s="304"/>
      <c r="EFX823" s="304"/>
      <c r="EFY823" s="304"/>
      <c r="EFZ823" s="304"/>
      <c r="EGA823" s="304"/>
      <c r="EGB823" s="304"/>
      <c r="EGC823" s="304"/>
      <c r="EGD823" s="304"/>
      <c r="EGE823" s="304"/>
      <c r="EGF823" s="304"/>
      <c r="EGG823" s="304"/>
      <c r="EGH823" s="304"/>
      <c r="EGI823" s="304"/>
      <c r="EGJ823" s="304"/>
      <c r="EGK823" s="304"/>
      <c r="EGL823" s="304"/>
      <c r="EGM823" s="304"/>
      <c r="EGN823" s="304"/>
      <c r="EGO823" s="304"/>
      <c r="EGP823" s="304"/>
      <c r="EGQ823" s="304"/>
      <c r="EGR823" s="304"/>
      <c r="EGS823" s="304"/>
      <c r="EGT823" s="304"/>
      <c r="EGU823" s="304"/>
      <c r="EGV823" s="304"/>
      <c r="EGW823" s="304"/>
      <c r="EGX823" s="304"/>
      <c r="EGY823" s="304"/>
      <c r="EGZ823" s="304"/>
      <c r="EHA823" s="304"/>
      <c r="EHB823" s="304"/>
      <c r="EHC823" s="304"/>
      <c r="EHD823" s="304"/>
      <c r="EHE823" s="304"/>
      <c r="EHF823" s="304"/>
      <c r="EHG823" s="304"/>
      <c r="EHH823" s="304"/>
      <c r="EHI823" s="304"/>
      <c r="EHJ823" s="304"/>
      <c r="EHK823" s="304"/>
      <c r="EHL823" s="304"/>
      <c r="EHM823" s="304"/>
      <c r="EHN823" s="304"/>
      <c r="EHO823" s="304"/>
      <c r="EHP823" s="304"/>
      <c r="EHQ823" s="304"/>
      <c r="EHR823" s="304"/>
      <c r="EHS823" s="304"/>
      <c r="EHT823" s="304"/>
      <c r="EHU823" s="304"/>
      <c r="EHV823" s="304"/>
      <c r="EHW823" s="304"/>
      <c r="EHX823" s="304"/>
      <c r="EHY823" s="304"/>
      <c r="EHZ823" s="304"/>
      <c r="EIA823" s="304"/>
      <c r="EIB823" s="304"/>
      <c r="EIC823" s="304"/>
      <c r="EID823" s="304"/>
      <c r="EIE823" s="304"/>
      <c r="EIF823" s="304"/>
      <c r="EIG823" s="304"/>
      <c r="EIH823" s="304"/>
      <c r="EII823" s="304"/>
      <c r="EIJ823" s="304"/>
      <c r="EIK823" s="304"/>
      <c r="EIL823" s="304"/>
      <c r="EIM823" s="304"/>
      <c r="EIN823" s="304"/>
      <c r="EIO823" s="304"/>
      <c r="EIP823" s="304"/>
      <c r="EIQ823" s="304"/>
      <c r="EIR823" s="304"/>
      <c r="EIS823" s="304"/>
      <c r="EIT823" s="304"/>
      <c r="EIU823" s="304"/>
      <c r="EIV823" s="304"/>
      <c r="EIW823" s="304"/>
      <c r="EIX823" s="304"/>
      <c r="EIY823" s="304"/>
      <c r="EIZ823" s="304"/>
      <c r="EJA823" s="304"/>
      <c r="EJB823" s="304"/>
      <c r="EJC823" s="304"/>
      <c r="EJD823" s="304"/>
      <c r="EJE823" s="304"/>
      <c r="EJF823" s="304"/>
      <c r="EJG823" s="304"/>
      <c r="EJH823" s="304"/>
      <c r="EJI823" s="304"/>
      <c r="EJJ823" s="304"/>
      <c r="EJK823" s="304"/>
      <c r="EJL823" s="304"/>
      <c r="EJM823" s="304"/>
      <c r="EJN823" s="304"/>
      <c r="EJO823" s="304"/>
      <c r="EJP823" s="304"/>
      <c r="EJQ823" s="304"/>
      <c r="EJR823" s="304"/>
      <c r="EJS823" s="304"/>
      <c r="EJT823" s="304"/>
      <c r="EJU823" s="304"/>
      <c r="EJV823" s="304"/>
      <c r="EJW823" s="304"/>
      <c r="EJX823" s="304"/>
      <c r="EJY823" s="304"/>
      <c r="EJZ823" s="304"/>
      <c r="EKA823" s="304"/>
      <c r="EKB823" s="304"/>
      <c r="EKC823" s="304"/>
      <c r="EKD823" s="304"/>
      <c r="EKE823" s="304"/>
      <c r="EKF823" s="304"/>
      <c r="EKG823" s="304"/>
      <c r="EKH823" s="304"/>
      <c r="EKI823" s="304"/>
      <c r="EKJ823" s="304"/>
      <c r="EKK823" s="304"/>
      <c r="EKL823" s="304"/>
      <c r="EKM823" s="304"/>
      <c r="EKN823" s="304"/>
      <c r="EKO823" s="304"/>
      <c r="EKP823" s="304"/>
      <c r="EKQ823" s="304"/>
      <c r="EKR823" s="304"/>
      <c r="EKS823" s="304"/>
      <c r="EKT823" s="304"/>
      <c r="EKU823" s="304"/>
      <c r="EKV823" s="304"/>
      <c r="EKW823" s="304"/>
      <c r="EKX823" s="304"/>
      <c r="EKY823" s="304"/>
      <c r="EKZ823" s="304"/>
      <c r="ELA823" s="304"/>
      <c r="ELB823" s="304"/>
      <c r="ELC823" s="304"/>
      <c r="ELD823" s="304"/>
      <c r="ELE823" s="304"/>
      <c r="ELF823" s="304"/>
      <c r="ELG823" s="304"/>
      <c r="ELH823" s="304"/>
      <c r="ELI823" s="304"/>
      <c r="ELJ823" s="304"/>
      <c r="ELK823" s="304"/>
      <c r="ELL823" s="304"/>
      <c r="ELM823" s="304"/>
      <c r="ELN823" s="304"/>
      <c r="ELO823" s="304"/>
      <c r="ELP823" s="304"/>
      <c r="ELQ823" s="304"/>
      <c r="ELR823" s="304"/>
      <c r="ELS823" s="304"/>
      <c r="ELT823" s="304"/>
      <c r="ELU823" s="304"/>
    </row>
    <row r="824" spans="2:341 1271:3713" s="279" customFormat="1">
      <c r="B824" s="303"/>
      <c r="S824" s="421"/>
      <c r="T824" s="453"/>
      <c r="U824" s="304"/>
      <c r="V824" s="304"/>
      <c r="W824" s="304"/>
      <c r="X824" s="304"/>
      <c r="Y824" s="304"/>
      <c r="Z824" s="304"/>
      <c r="AA824" s="304"/>
      <c r="AB824" s="304"/>
      <c r="AC824" s="304"/>
      <c r="AD824" s="304"/>
      <c r="AE824" s="304"/>
      <c r="AF824" s="304"/>
      <c r="AG824" s="304"/>
      <c r="AH824" s="304"/>
      <c r="AI824" s="304"/>
      <c r="AJ824" s="304"/>
      <c r="AK824" s="304"/>
      <c r="AL824" s="304"/>
      <c r="AM824" s="304"/>
      <c r="AN824" s="304"/>
      <c r="AO824" s="304"/>
      <c r="AP824" s="304"/>
      <c r="AQ824" s="304"/>
      <c r="AR824" s="304"/>
      <c r="AS824" s="304"/>
      <c r="AT824" s="304"/>
      <c r="AU824" s="304"/>
      <c r="AV824" s="304"/>
      <c r="AW824" s="304"/>
      <c r="AX824" s="304"/>
      <c r="AY824" s="304"/>
      <c r="AZ824" s="304"/>
      <c r="BA824" s="304"/>
      <c r="BB824" s="304"/>
      <c r="BC824" s="304"/>
      <c r="BD824" s="304"/>
      <c r="BE824" s="304"/>
      <c r="BF824" s="304"/>
      <c r="BG824" s="304"/>
      <c r="BH824" s="304"/>
      <c r="BI824" s="304"/>
      <c r="BJ824" s="304"/>
      <c r="BK824" s="304"/>
      <c r="BL824" s="304"/>
      <c r="BM824" s="304"/>
      <c r="BN824" s="304"/>
      <c r="BO824" s="304"/>
      <c r="BP824" s="304"/>
      <c r="BQ824" s="304"/>
      <c r="BR824" s="304"/>
      <c r="BS824" s="304"/>
      <c r="BT824" s="304"/>
      <c r="BU824" s="304"/>
      <c r="BV824" s="304"/>
      <c r="BW824" s="304"/>
      <c r="BX824" s="304"/>
      <c r="BY824" s="304"/>
      <c r="BZ824" s="304"/>
      <c r="CA824" s="304"/>
      <c r="CB824" s="304"/>
      <c r="CC824" s="304"/>
      <c r="CD824" s="304"/>
      <c r="CE824" s="304"/>
      <c r="CF824" s="304"/>
      <c r="CG824" s="304"/>
      <c r="CH824" s="304"/>
      <c r="CI824" s="304"/>
      <c r="CJ824" s="304"/>
      <c r="CK824" s="304"/>
      <c r="CL824" s="304"/>
      <c r="CM824" s="304"/>
      <c r="CN824" s="304"/>
      <c r="CO824" s="304"/>
      <c r="CP824" s="304"/>
      <c r="CQ824" s="304"/>
      <c r="CR824" s="304"/>
      <c r="CS824" s="304"/>
      <c r="CT824" s="304"/>
      <c r="CU824" s="304"/>
      <c r="CV824" s="304"/>
      <c r="CW824" s="304"/>
      <c r="CX824" s="304"/>
      <c r="CY824" s="304"/>
      <c r="CZ824" s="304"/>
      <c r="DA824" s="304"/>
      <c r="DB824" s="304"/>
      <c r="DC824" s="304"/>
      <c r="DD824" s="304"/>
      <c r="DE824" s="304"/>
      <c r="DF824" s="304"/>
      <c r="DG824" s="304"/>
      <c r="DH824" s="304"/>
      <c r="DI824" s="304"/>
      <c r="DJ824" s="304"/>
      <c r="DK824" s="304"/>
      <c r="DL824" s="304"/>
      <c r="DM824" s="304"/>
      <c r="DN824" s="304"/>
      <c r="DO824" s="304"/>
      <c r="DP824" s="304"/>
      <c r="DQ824" s="304"/>
      <c r="DR824" s="304"/>
      <c r="DS824" s="304"/>
      <c r="DT824" s="304"/>
      <c r="DU824" s="304"/>
      <c r="DV824" s="304"/>
      <c r="DW824" s="304"/>
      <c r="DX824" s="304"/>
      <c r="DY824" s="304"/>
      <c r="DZ824" s="304"/>
      <c r="EA824" s="304"/>
      <c r="EB824" s="304"/>
      <c r="EC824" s="304"/>
      <c r="ED824" s="304"/>
      <c r="EE824" s="304"/>
      <c r="EF824" s="304"/>
      <c r="EG824" s="304"/>
      <c r="EH824" s="304"/>
      <c r="EI824" s="304"/>
      <c r="EJ824" s="304"/>
      <c r="EK824" s="304"/>
      <c r="EL824" s="304"/>
      <c r="EM824" s="304"/>
      <c r="EN824" s="304"/>
      <c r="EO824" s="304"/>
      <c r="EP824" s="304"/>
      <c r="EQ824" s="304"/>
      <c r="ER824" s="304"/>
      <c r="ES824" s="304"/>
      <c r="ET824" s="304"/>
      <c r="EU824" s="304"/>
      <c r="EV824" s="304"/>
      <c r="EW824" s="304"/>
      <c r="EX824" s="304"/>
      <c r="EY824" s="304"/>
      <c r="EZ824" s="304"/>
      <c r="FA824" s="304"/>
      <c r="FB824" s="304"/>
      <c r="FC824" s="304"/>
      <c r="FD824" s="304"/>
      <c r="FE824" s="304"/>
      <c r="FF824" s="304"/>
      <c r="FG824" s="304"/>
      <c r="FH824" s="304"/>
      <c r="FI824" s="304"/>
      <c r="FJ824" s="304"/>
      <c r="FK824" s="304"/>
      <c r="FL824" s="304"/>
      <c r="FM824" s="304"/>
      <c r="FN824" s="304"/>
      <c r="FO824" s="304"/>
      <c r="FP824" s="304"/>
      <c r="FQ824" s="304"/>
      <c r="FR824" s="304"/>
      <c r="FS824" s="304"/>
      <c r="FT824" s="304"/>
      <c r="FU824" s="304"/>
      <c r="FV824" s="304"/>
      <c r="FW824" s="304"/>
      <c r="FX824" s="304"/>
      <c r="FY824" s="304"/>
      <c r="FZ824" s="304"/>
      <c r="GA824" s="304"/>
      <c r="GB824" s="304"/>
      <c r="GC824" s="304"/>
      <c r="GD824" s="304"/>
      <c r="GE824" s="304"/>
      <c r="GF824" s="304"/>
      <c r="GG824" s="304"/>
      <c r="GH824" s="304"/>
      <c r="GI824" s="304"/>
      <c r="GJ824" s="304"/>
      <c r="GK824" s="304"/>
      <c r="GL824" s="304"/>
      <c r="GM824" s="304"/>
      <c r="GN824" s="304"/>
      <c r="GO824" s="304"/>
      <c r="GP824" s="304"/>
      <c r="GQ824" s="304"/>
      <c r="GR824" s="304"/>
      <c r="GS824" s="304"/>
      <c r="GT824" s="304"/>
      <c r="GU824" s="304"/>
      <c r="GV824" s="304"/>
      <c r="GW824" s="304"/>
      <c r="GX824" s="304"/>
      <c r="GY824" s="304"/>
      <c r="GZ824" s="304"/>
      <c r="HA824" s="304"/>
      <c r="HB824" s="304"/>
      <c r="HC824" s="304"/>
      <c r="HD824" s="304"/>
      <c r="HE824" s="304"/>
      <c r="HF824" s="304"/>
      <c r="HG824" s="304"/>
      <c r="HH824" s="304"/>
      <c r="HI824" s="304"/>
      <c r="HJ824" s="304"/>
      <c r="HK824" s="304"/>
      <c r="HL824" s="304"/>
      <c r="HM824" s="304"/>
      <c r="HN824" s="304"/>
      <c r="HO824" s="304"/>
      <c r="HP824" s="304"/>
      <c r="HQ824" s="304"/>
      <c r="HR824" s="304"/>
      <c r="HS824" s="304"/>
      <c r="HT824" s="304"/>
      <c r="HU824" s="304"/>
      <c r="HV824" s="304"/>
      <c r="HW824" s="304"/>
      <c r="HX824" s="304"/>
      <c r="HY824" s="304"/>
      <c r="HZ824" s="304"/>
      <c r="IA824" s="304"/>
      <c r="IB824" s="304"/>
      <c r="IC824" s="304"/>
      <c r="ID824" s="304"/>
      <c r="IE824" s="304"/>
      <c r="IF824" s="304"/>
      <c r="IG824" s="304"/>
      <c r="IH824" s="304"/>
      <c r="II824" s="304"/>
      <c r="IJ824" s="304"/>
      <c r="IK824" s="304"/>
      <c r="IL824" s="304"/>
      <c r="IM824" s="304"/>
      <c r="IN824" s="304"/>
      <c r="IO824" s="304"/>
      <c r="IP824" s="304"/>
      <c r="IQ824" s="304"/>
      <c r="IR824" s="304"/>
      <c r="IS824" s="304"/>
      <c r="IT824" s="304"/>
      <c r="IU824" s="304"/>
      <c r="IV824" s="304"/>
      <c r="IW824" s="304"/>
      <c r="IX824" s="304"/>
      <c r="IY824" s="304"/>
      <c r="IZ824" s="304"/>
      <c r="JA824" s="304"/>
      <c r="JB824" s="304"/>
      <c r="JC824" s="304"/>
      <c r="JD824" s="304"/>
      <c r="JE824" s="304"/>
      <c r="JF824" s="304"/>
      <c r="JG824" s="304"/>
      <c r="JH824" s="304"/>
      <c r="JI824" s="304"/>
      <c r="JJ824" s="304"/>
      <c r="JK824" s="304"/>
      <c r="JL824" s="304"/>
      <c r="JM824" s="304"/>
      <c r="JN824" s="304"/>
      <c r="JO824" s="304"/>
      <c r="JP824" s="304"/>
      <c r="JQ824" s="304"/>
      <c r="JR824" s="304"/>
      <c r="JS824" s="304"/>
      <c r="JT824" s="304"/>
      <c r="JU824" s="304"/>
      <c r="JV824" s="304"/>
      <c r="JW824" s="304"/>
      <c r="JX824" s="304"/>
      <c r="JY824" s="304"/>
      <c r="JZ824" s="304"/>
      <c r="KA824" s="304"/>
      <c r="KB824" s="304"/>
      <c r="KC824" s="304"/>
      <c r="KD824" s="304"/>
      <c r="KE824" s="304"/>
      <c r="KF824" s="304"/>
      <c r="KG824" s="304"/>
      <c r="KH824" s="304"/>
      <c r="KI824" s="304"/>
      <c r="KJ824" s="304"/>
      <c r="KK824" s="304"/>
      <c r="KL824" s="304"/>
      <c r="KM824" s="304"/>
      <c r="KN824" s="304"/>
      <c r="KO824" s="304"/>
      <c r="KP824" s="304"/>
      <c r="KQ824" s="304"/>
      <c r="KR824" s="304"/>
      <c r="KS824" s="304"/>
      <c r="KT824" s="304"/>
      <c r="KU824" s="304"/>
      <c r="KV824" s="304"/>
      <c r="KW824" s="304"/>
      <c r="KX824" s="304"/>
      <c r="KY824" s="304"/>
      <c r="KZ824" s="304"/>
      <c r="LA824" s="304"/>
      <c r="LB824" s="304"/>
      <c r="LC824" s="304"/>
      <c r="LD824" s="304"/>
      <c r="LE824" s="304"/>
      <c r="LF824" s="304"/>
      <c r="LG824" s="304"/>
      <c r="LH824" s="304"/>
      <c r="LI824" s="304"/>
      <c r="LJ824" s="304"/>
      <c r="LK824" s="304"/>
      <c r="LL824" s="304"/>
      <c r="LM824" s="304"/>
      <c r="LN824" s="304"/>
      <c r="LO824" s="304"/>
      <c r="LP824" s="304"/>
      <c r="LQ824" s="304"/>
      <c r="LR824" s="304"/>
      <c r="LS824" s="304"/>
      <c r="LT824" s="304"/>
      <c r="LU824" s="304"/>
      <c r="LV824" s="304"/>
      <c r="LW824" s="304"/>
      <c r="LX824" s="304"/>
      <c r="LY824" s="304"/>
      <c r="LZ824" s="304"/>
      <c r="MA824" s="304"/>
      <c r="MB824" s="304"/>
      <c r="MC824" s="304"/>
      <c r="AVW824" s="304"/>
      <c r="AVX824" s="304"/>
      <c r="AVY824" s="304"/>
      <c r="AVZ824" s="304"/>
      <c r="AWA824" s="304"/>
      <c r="AWB824" s="304"/>
      <c r="AWC824" s="304"/>
      <c r="AWD824" s="304"/>
      <c r="AWE824" s="304"/>
      <c r="AWF824" s="304"/>
      <c r="AWG824" s="304"/>
      <c r="AWH824" s="304"/>
      <c r="AWI824" s="304"/>
      <c r="AWJ824" s="304"/>
      <c r="AWK824" s="304"/>
      <c r="AWL824" s="304"/>
      <c r="AWM824" s="304"/>
      <c r="AWN824" s="304"/>
      <c r="AWO824" s="304"/>
      <c r="AWP824" s="304"/>
      <c r="AWQ824" s="304"/>
      <c r="AWR824" s="304"/>
      <c r="AWS824" s="304"/>
      <c r="AWT824" s="304"/>
      <c r="AWU824" s="304"/>
      <c r="AWV824" s="304"/>
      <c r="AWW824" s="304"/>
      <c r="AWX824" s="304"/>
      <c r="AWY824" s="304"/>
      <c r="AWZ824" s="304"/>
      <c r="AXA824" s="304"/>
      <c r="AXB824" s="304"/>
      <c r="AXC824" s="304"/>
      <c r="AXD824" s="304"/>
      <c r="AXE824" s="304"/>
      <c r="AXF824" s="304"/>
      <c r="AXG824" s="304"/>
      <c r="AXH824" s="304"/>
      <c r="AXI824" s="304"/>
      <c r="AXJ824" s="304"/>
      <c r="AXK824" s="304"/>
      <c r="AXL824" s="304"/>
      <c r="AXM824" s="304"/>
      <c r="AXN824" s="304"/>
      <c r="AXO824" s="304"/>
      <c r="AXP824" s="304"/>
      <c r="AXQ824" s="304"/>
      <c r="AXR824" s="304"/>
      <c r="AXS824" s="304"/>
      <c r="AXT824" s="304"/>
      <c r="AXU824" s="304"/>
      <c r="AXV824" s="304"/>
      <c r="AXW824" s="304"/>
      <c r="AXX824" s="304"/>
      <c r="AXY824" s="304"/>
      <c r="AXZ824" s="304"/>
      <c r="AYA824" s="304"/>
      <c r="AYB824" s="304"/>
      <c r="AYC824" s="304"/>
      <c r="AYD824" s="304"/>
      <c r="AYE824" s="304"/>
      <c r="AYF824" s="304"/>
      <c r="AYG824" s="304"/>
      <c r="AYH824" s="304"/>
      <c r="AYI824" s="304"/>
      <c r="AYJ824" s="304"/>
      <c r="AYK824" s="304"/>
      <c r="AYL824" s="304"/>
      <c r="AYM824" s="304"/>
      <c r="AYN824" s="304"/>
      <c r="AYO824" s="304"/>
      <c r="AYP824" s="304"/>
      <c r="AYQ824" s="304"/>
      <c r="AYR824" s="304"/>
      <c r="AYS824" s="304"/>
      <c r="AYT824" s="304"/>
      <c r="AYU824" s="304"/>
      <c r="AYV824" s="304"/>
      <c r="AYW824" s="304"/>
      <c r="AYX824" s="304"/>
      <c r="AYY824" s="304"/>
      <c r="AYZ824" s="304"/>
      <c r="AZA824" s="304"/>
      <c r="AZB824" s="304"/>
      <c r="AZC824" s="304"/>
      <c r="AZD824" s="304"/>
      <c r="AZE824" s="304"/>
      <c r="AZF824" s="304"/>
      <c r="AZG824" s="304"/>
      <c r="AZH824" s="304"/>
      <c r="AZI824" s="304"/>
      <c r="AZJ824" s="304"/>
      <c r="AZK824" s="304"/>
      <c r="AZL824" s="304"/>
      <c r="AZM824" s="304"/>
      <c r="AZN824" s="304"/>
      <c r="AZO824" s="304"/>
      <c r="AZP824" s="304"/>
      <c r="AZQ824" s="304"/>
      <c r="AZR824" s="304"/>
      <c r="AZS824" s="304"/>
      <c r="AZT824" s="304"/>
      <c r="AZU824" s="304"/>
      <c r="AZV824" s="304"/>
      <c r="AZW824" s="304"/>
      <c r="AZX824" s="304"/>
      <c r="AZY824" s="304"/>
      <c r="AZZ824" s="304"/>
      <c r="BAA824" s="304"/>
      <c r="BAB824" s="304"/>
      <c r="BAC824" s="304"/>
      <c r="BAD824" s="304"/>
      <c r="BAE824" s="304"/>
      <c r="BAF824" s="304"/>
      <c r="BAG824" s="304"/>
      <c r="BAH824" s="304"/>
      <c r="BAI824" s="304"/>
      <c r="BAJ824" s="304"/>
      <c r="BAK824" s="304"/>
      <c r="BAL824" s="304"/>
      <c r="BAM824" s="304"/>
      <c r="BAN824" s="304"/>
      <c r="BAO824" s="304"/>
      <c r="BAP824" s="304"/>
      <c r="BAQ824" s="304"/>
      <c r="BAR824" s="304"/>
      <c r="BAS824" s="304"/>
      <c r="BAT824" s="304"/>
      <c r="BAU824" s="304"/>
      <c r="BAV824" s="304"/>
      <c r="BAW824" s="304"/>
      <c r="BAX824" s="304"/>
      <c r="BAY824" s="304"/>
      <c r="BAZ824" s="304"/>
      <c r="BBA824" s="304"/>
      <c r="BBB824" s="304"/>
      <c r="BBC824" s="304"/>
      <c r="BBD824" s="304"/>
      <c r="BBE824" s="304"/>
      <c r="BBF824" s="304"/>
      <c r="BBG824" s="304"/>
      <c r="BBH824" s="304"/>
      <c r="BBI824" s="304"/>
      <c r="BBJ824" s="304"/>
      <c r="BBK824" s="304"/>
      <c r="BBL824" s="304"/>
      <c r="BBM824" s="304"/>
      <c r="BBN824" s="304"/>
      <c r="BBO824" s="304"/>
      <c r="BBP824" s="304"/>
      <c r="BBQ824" s="304"/>
      <c r="BBR824" s="304"/>
      <c r="BBS824" s="304"/>
      <c r="BBT824" s="304"/>
      <c r="BBU824" s="304"/>
      <c r="BBV824" s="304"/>
      <c r="BBW824" s="304"/>
      <c r="BBX824" s="304"/>
      <c r="BBY824" s="304"/>
      <c r="BBZ824" s="304"/>
      <c r="BCA824" s="304"/>
      <c r="BCB824" s="304"/>
      <c r="BCC824" s="304"/>
      <c r="BCD824" s="304"/>
      <c r="BCE824" s="304"/>
      <c r="BCF824" s="304"/>
      <c r="BCG824" s="304"/>
      <c r="BCH824" s="304"/>
      <c r="BCI824" s="304"/>
      <c r="BCJ824" s="304"/>
      <c r="BCK824" s="304"/>
      <c r="BCL824" s="304"/>
      <c r="BCM824" s="304"/>
      <c r="BCN824" s="304"/>
      <c r="BCO824" s="304"/>
      <c r="BCP824" s="304"/>
      <c r="BCQ824" s="304"/>
      <c r="BCR824" s="304"/>
      <c r="BCS824" s="304"/>
      <c r="BCT824" s="304"/>
      <c r="BCU824" s="304"/>
      <c r="BCV824" s="304"/>
      <c r="BCW824" s="304"/>
      <c r="BCX824" s="304"/>
      <c r="BCY824" s="304"/>
      <c r="BCZ824" s="304"/>
      <c r="BDA824" s="304"/>
      <c r="BDB824" s="304"/>
      <c r="BDC824" s="304"/>
      <c r="BDD824" s="304"/>
      <c r="BDE824" s="304"/>
      <c r="BDF824" s="304"/>
      <c r="BDG824" s="304"/>
      <c r="BDH824" s="304"/>
      <c r="BDI824" s="304"/>
      <c r="BDJ824" s="304"/>
      <c r="BDK824" s="304"/>
      <c r="BDL824" s="304"/>
      <c r="BDM824" s="304"/>
      <c r="BDN824" s="304"/>
      <c r="BDO824" s="304"/>
      <c r="BDP824" s="304"/>
      <c r="BDQ824" s="304"/>
      <c r="BDR824" s="304"/>
      <c r="BDS824" s="304"/>
      <c r="BDT824" s="304"/>
      <c r="BDU824" s="304"/>
      <c r="BDV824" s="304"/>
      <c r="BDW824" s="304"/>
      <c r="BDX824" s="304"/>
      <c r="BDY824" s="304"/>
      <c r="BDZ824" s="304"/>
      <c r="BEA824" s="304"/>
      <c r="BEB824" s="304"/>
      <c r="BEC824" s="304"/>
      <c r="BED824" s="304"/>
      <c r="BEE824" s="304"/>
      <c r="BEF824" s="304"/>
      <c r="BEG824" s="304"/>
      <c r="BEH824" s="304"/>
      <c r="BEI824" s="304"/>
      <c r="BEJ824" s="304"/>
      <c r="BEK824" s="304"/>
      <c r="BEL824" s="304"/>
      <c r="BEM824" s="304"/>
      <c r="BEN824" s="304"/>
      <c r="BEO824" s="304"/>
      <c r="BEP824" s="304"/>
      <c r="BEQ824" s="304"/>
      <c r="BER824" s="304"/>
      <c r="BES824" s="304"/>
      <c r="BET824" s="304"/>
      <c r="BEU824" s="304"/>
      <c r="BEV824" s="304"/>
      <c r="BEW824" s="304"/>
      <c r="BEX824" s="304"/>
      <c r="BEY824" s="304"/>
      <c r="BEZ824" s="304"/>
      <c r="BFA824" s="304"/>
      <c r="BFB824" s="304"/>
      <c r="BFC824" s="304"/>
      <c r="BFD824" s="304"/>
      <c r="BFE824" s="304"/>
      <c r="BFF824" s="304"/>
      <c r="BFG824" s="304"/>
      <c r="BFH824" s="304"/>
      <c r="BFI824" s="304"/>
      <c r="BFJ824" s="304"/>
      <c r="BFK824" s="304"/>
      <c r="BFL824" s="304"/>
      <c r="BFM824" s="304"/>
      <c r="BFN824" s="304"/>
      <c r="BFO824" s="304"/>
      <c r="BFP824" s="304"/>
      <c r="BFQ824" s="304"/>
      <c r="BFR824" s="304"/>
      <c r="BFS824" s="304"/>
      <c r="BFT824" s="304"/>
      <c r="BFU824" s="304"/>
      <c r="BFV824" s="304"/>
      <c r="BFW824" s="304"/>
      <c r="BFX824" s="304"/>
      <c r="BFY824" s="304"/>
      <c r="BFZ824" s="304"/>
      <c r="BGA824" s="304"/>
      <c r="BGB824" s="304"/>
      <c r="BGC824" s="304"/>
      <c r="BGD824" s="304"/>
      <c r="BGE824" s="304"/>
      <c r="BGF824" s="304"/>
      <c r="BGG824" s="304"/>
      <c r="BGH824" s="304"/>
      <c r="BGI824" s="304"/>
      <c r="BGJ824" s="304"/>
      <c r="BGK824" s="304"/>
      <c r="BGL824" s="304"/>
      <c r="BGM824" s="304"/>
      <c r="BGN824" s="304"/>
      <c r="BGO824" s="304"/>
      <c r="BGP824" s="304"/>
      <c r="BGQ824" s="304"/>
      <c r="BGR824" s="304"/>
      <c r="BGS824" s="304"/>
      <c r="BGT824" s="304"/>
      <c r="BGU824" s="304"/>
      <c r="BGV824" s="304"/>
      <c r="BGW824" s="304"/>
      <c r="BGX824" s="304"/>
      <c r="BGY824" s="304"/>
      <c r="BGZ824" s="304"/>
      <c r="BHA824" s="304"/>
      <c r="BHB824" s="304"/>
      <c r="BHC824" s="304"/>
      <c r="BHD824" s="304"/>
      <c r="BHE824" s="304"/>
      <c r="BHF824" s="304"/>
      <c r="BHG824" s="304"/>
      <c r="BHH824" s="304"/>
      <c r="BHI824" s="304"/>
      <c r="BHJ824" s="304"/>
      <c r="BHK824" s="304"/>
      <c r="BHL824" s="304"/>
      <c r="BHM824" s="304"/>
      <c r="BHN824" s="304"/>
      <c r="BHO824" s="304"/>
      <c r="BHP824" s="304"/>
      <c r="BHQ824" s="304"/>
      <c r="BHR824" s="304"/>
      <c r="BHS824" s="304"/>
      <c r="BHT824" s="304"/>
      <c r="BHU824" s="304"/>
      <c r="BHV824" s="304"/>
      <c r="BHW824" s="304"/>
      <c r="BHX824" s="304"/>
      <c r="BHY824" s="304"/>
      <c r="BHZ824" s="304"/>
      <c r="BIA824" s="304"/>
      <c r="BIB824" s="304"/>
      <c r="BIC824" s="304"/>
      <c r="BID824" s="304"/>
      <c r="BIE824" s="304"/>
      <c r="BIF824" s="304"/>
      <c r="BIG824" s="304"/>
      <c r="BIH824" s="304"/>
      <c r="BII824" s="304"/>
      <c r="BIJ824" s="304"/>
      <c r="BIK824" s="304"/>
      <c r="BIL824" s="304"/>
      <c r="BIM824" s="304"/>
      <c r="BIN824" s="304"/>
      <c r="BIO824" s="304"/>
      <c r="BIP824" s="304"/>
      <c r="BIQ824" s="304"/>
      <c r="BIR824" s="304"/>
      <c r="BIS824" s="304"/>
      <c r="BIT824" s="304"/>
      <c r="BIU824" s="304"/>
      <c r="BIV824" s="304"/>
      <c r="BIW824" s="304"/>
      <c r="BIX824" s="304"/>
      <c r="BIY824" s="304"/>
      <c r="BIZ824" s="304"/>
      <c r="BJA824" s="304"/>
      <c r="BJB824" s="304"/>
      <c r="BJC824" s="304"/>
      <c r="BJD824" s="304"/>
      <c r="BJE824" s="304"/>
      <c r="BJF824" s="304"/>
      <c r="BJG824" s="304"/>
      <c r="BJH824" s="304"/>
      <c r="BJI824" s="304"/>
      <c r="BJJ824" s="304"/>
      <c r="BJK824" s="304"/>
      <c r="BJL824" s="304"/>
      <c r="BJM824" s="304"/>
      <c r="BJN824" s="304"/>
      <c r="BJO824" s="304"/>
      <c r="BJP824" s="304"/>
      <c r="BJQ824" s="304"/>
      <c r="BJR824" s="304"/>
      <c r="BJS824" s="304"/>
      <c r="BJT824" s="304"/>
      <c r="BJU824" s="304"/>
      <c r="BJV824" s="304"/>
      <c r="BJW824" s="304"/>
      <c r="BJX824" s="304"/>
      <c r="BJY824" s="304"/>
      <c r="BJZ824" s="304"/>
      <c r="BKA824" s="304"/>
      <c r="BKB824" s="304"/>
      <c r="BKC824" s="304"/>
      <c r="BKD824" s="304"/>
      <c r="BKE824" s="304"/>
      <c r="BKF824" s="304"/>
      <c r="BKG824" s="304"/>
      <c r="BKH824" s="304"/>
      <c r="BKI824" s="304"/>
      <c r="BKJ824" s="304"/>
      <c r="BKK824" s="304"/>
      <c r="BKL824" s="304"/>
      <c r="BKM824" s="304"/>
      <c r="BKN824" s="304"/>
      <c r="BKO824" s="304"/>
      <c r="BKP824" s="304"/>
      <c r="BKQ824" s="304"/>
      <c r="BKR824" s="304"/>
      <c r="BKS824" s="304"/>
      <c r="BKT824" s="304"/>
      <c r="BKU824" s="304"/>
      <c r="BKV824" s="304"/>
      <c r="BKW824" s="304"/>
      <c r="BKX824" s="304"/>
      <c r="BKY824" s="304"/>
      <c r="BKZ824" s="304"/>
      <c r="BLA824" s="304"/>
      <c r="BLB824" s="304"/>
      <c r="BLC824" s="304"/>
      <c r="BLD824" s="304"/>
      <c r="BLE824" s="304"/>
      <c r="BLF824" s="304"/>
      <c r="BLG824" s="304"/>
      <c r="BLH824" s="304"/>
      <c r="BLI824" s="304"/>
      <c r="BLJ824" s="304"/>
      <c r="BLK824" s="304"/>
      <c r="BLL824" s="304"/>
      <c r="BLM824" s="304"/>
      <c r="BLN824" s="304"/>
      <c r="BLO824" s="304"/>
      <c r="BLP824" s="304"/>
      <c r="BLQ824" s="304"/>
      <c r="BLR824" s="304"/>
      <c r="BLS824" s="304"/>
      <c r="BLT824" s="304"/>
      <c r="BLU824" s="304"/>
      <c r="BLV824" s="304"/>
      <c r="BLW824" s="304"/>
      <c r="BLX824" s="304"/>
      <c r="BLY824" s="304"/>
      <c r="BLZ824" s="304"/>
      <c r="BMA824" s="304"/>
      <c r="BMB824" s="304"/>
      <c r="BMC824" s="304"/>
      <c r="BMD824" s="304"/>
      <c r="BME824" s="304"/>
      <c r="BMF824" s="304"/>
      <c r="BMG824" s="304"/>
      <c r="BMH824" s="304"/>
      <c r="BMI824" s="304"/>
      <c r="BMJ824" s="304"/>
      <c r="BMK824" s="304"/>
      <c r="BML824" s="304"/>
      <c r="BMM824" s="304"/>
      <c r="BMN824" s="304"/>
      <c r="BMO824" s="304"/>
      <c r="BMP824" s="304"/>
      <c r="BMQ824" s="304"/>
      <c r="BMR824" s="304"/>
      <c r="BMS824" s="304"/>
      <c r="BMT824" s="304"/>
      <c r="BMU824" s="304"/>
      <c r="BMV824" s="304"/>
      <c r="BMW824" s="304"/>
      <c r="BMX824" s="304"/>
      <c r="BMY824" s="304"/>
      <c r="BMZ824" s="304"/>
      <c r="BNA824" s="304"/>
      <c r="BNB824" s="304"/>
      <c r="BNC824" s="304"/>
      <c r="BND824" s="304"/>
      <c r="BNE824" s="304"/>
      <c r="BNF824" s="304"/>
      <c r="BNG824" s="304"/>
      <c r="BNH824" s="304"/>
      <c r="BNI824" s="304"/>
      <c r="BNJ824" s="304"/>
      <c r="BNK824" s="304"/>
      <c r="BNL824" s="304"/>
      <c r="BNM824" s="304"/>
      <c r="BNN824" s="304"/>
      <c r="BNO824" s="304"/>
      <c r="BNP824" s="304"/>
      <c r="BNQ824" s="304"/>
      <c r="BNR824" s="304"/>
      <c r="BNS824" s="304"/>
      <c r="BNT824" s="304"/>
      <c r="BNU824" s="304"/>
      <c r="BNV824" s="304"/>
      <c r="BNW824" s="304"/>
      <c r="BNX824" s="304"/>
      <c r="BNY824" s="304"/>
      <c r="BNZ824" s="304"/>
      <c r="BOA824" s="304"/>
      <c r="BOB824" s="304"/>
      <c r="BOC824" s="304"/>
      <c r="BOD824" s="304"/>
      <c r="BOE824" s="304"/>
      <c r="BOF824" s="304"/>
      <c r="BOG824" s="304"/>
      <c r="BOH824" s="304"/>
      <c r="BOI824" s="304"/>
      <c r="BOJ824" s="304"/>
      <c r="BOK824" s="304"/>
      <c r="BOL824" s="304"/>
      <c r="BOM824" s="304"/>
      <c r="BON824" s="304"/>
      <c r="BOO824" s="304"/>
      <c r="BOP824" s="304"/>
      <c r="BOQ824" s="304"/>
      <c r="BOR824" s="304"/>
      <c r="BOS824" s="304"/>
      <c r="BOT824" s="304"/>
      <c r="BOU824" s="304"/>
      <c r="BOV824" s="304"/>
      <c r="BOW824" s="304"/>
      <c r="BOX824" s="304"/>
      <c r="BOY824" s="304"/>
      <c r="BOZ824" s="304"/>
      <c r="BPA824" s="304"/>
      <c r="BPB824" s="304"/>
      <c r="BPC824" s="304"/>
      <c r="BPD824" s="304"/>
      <c r="BPE824" s="304"/>
      <c r="BPF824" s="304"/>
      <c r="BPG824" s="304"/>
      <c r="BPH824" s="304"/>
      <c r="BPI824" s="304"/>
      <c r="BPJ824" s="304"/>
      <c r="BPK824" s="304"/>
      <c r="BPL824" s="304"/>
      <c r="BPM824" s="304"/>
      <c r="BPN824" s="304"/>
      <c r="BPO824" s="304"/>
      <c r="BPP824" s="304"/>
      <c r="BPQ824" s="304"/>
      <c r="BPR824" s="304"/>
      <c r="BPS824" s="304"/>
      <c r="BPT824" s="304"/>
      <c r="BPU824" s="304"/>
      <c r="BPV824" s="304"/>
      <c r="BPW824" s="304"/>
      <c r="BPX824" s="304"/>
      <c r="BPY824" s="304"/>
      <c r="BPZ824" s="304"/>
      <c r="BQA824" s="304"/>
      <c r="BQB824" s="304"/>
      <c r="BQC824" s="304"/>
      <c r="BQD824" s="304"/>
      <c r="BQE824" s="304"/>
      <c r="BQF824" s="304"/>
      <c r="BQG824" s="304"/>
      <c r="BQH824" s="304"/>
      <c r="BQI824" s="304"/>
      <c r="BQJ824" s="304"/>
      <c r="BQK824" s="304"/>
      <c r="BQL824" s="304"/>
      <c r="BQM824" s="304"/>
      <c r="BQN824" s="304"/>
      <c r="BQO824" s="304"/>
      <c r="BQP824" s="304"/>
      <c r="BQQ824" s="304"/>
      <c r="BQR824" s="304"/>
      <c r="BQS824" s="304"/>
      <c r="BQT824" s="304"/>
      <c r="BQU824" s="304"/>
      <c r="BQV824" s="304"/>
      <c r="BQW824" s="304"/>
      <c r="BQX824" s="304"/>
      <c r="BQY824" s="304"/>
      <c r="BQZ824" s="304"/>
      <c r="BRA824" s="304"/>
      <c r="BRB824" s="304"/>
      <c r="BRC824" s="304"/>
      <c r="BRD824" s="304"/>
      <c r="BRE824" s="304"/>
      <c r="BRF824" s="304"/>
      <c r="BRG824" s="304"/>
      <c r="BRH824" s="304"/>
      <c r="BRI824" s="304"/>
      <c r="BRJ824" s="304"/>
      <c r="BRK824" s="304"/>
      <c r="BRL824" s="304"/>
      <c r="BRM824" s="304"/>
      <c r="BRN824" s="304"/>
      <c r="BRO824" s="304"/>
      <c r="BRP824" s="304"/>
      <c r="BRQ824" s="304"/>
      <c r="BRR824" s="304"/>
      <c r="BRS824" s="304"/>
      <c r="BRT824" s="304"/>
      <c r="BRU824" s="304"/>
      <c r="BRV824" s="304"/>
      <c r="BRW824" s="304"/>
      <c r="BRX824" s="304"/>
      <c r="BRY824" s="304"/>
      <c r="BRZ824" s="304"/>
      <c r="BSA824" s="304"/>
      <c r="BSB824" s="304"/>
      <c r="BSC824" s="304"/>
      <c r="BSD824" s="304"/>
      <c r="BSE824" s="304"/>
      <c r="BSF824" s="304"/>
      <c r="BSG824" s="304"/>
      <c r="BSH824" s="304"/>
      <c r="BSI824" s="304"/>
      <c r="BSJ824" s="304"/>
      <c r="BSK824" s="304"/>
      <c r="BSL824" s="304"/>
      <c r="BSM824" s="304"/>
      <c r="BSN824" s="304"/>
      <c r="BSO824" s="304"/>
      <c r="BSP824" s="304"/>
      <c r="BSQ824" s="304"/>
      <c r="BSR824" s="304"/>
      <c r="BSS824" s="304"/>
      <c r="BST824" s="304"/>
      <c r="BSU824" s="304"/>
      <c r="BSV824" s="304"/>
      <c r="BSW824" s="304"/>
      <c r="BSX824" s="304"/>
      <c r="BSY824" s="304"/>
      <c r="BSZ824" s="304"/>
      <c r="BTA824" s="304"/>
      <c r="BTB824" s="304"/>
      <c r="BTC824" s="304"/>
      <c r="BTD824" s="304"/>
      <c r="BTE824" s="304"/>
      <c r="BTF824" s="304"/>
      <c r="BTG824" s="304"/>
      <c r="BTH824" s="304"/>
      <c r="BTI824" s="304"/>
      <c r="BTJ824" s="304"/>
      <c r="BTK824" s="304"/>
      <c r="BTL824" s="304"/>
      <c r="BTM824" s="304"/>
      <c r="BTN824" s="304"/>
      <c r="BTO824" s="304"/>
      <c r="BTP824" s="304"/>
      <c r="BTQ824" s="304"/>
      <c r="BTR824" s="304"/>
      <c r="BTS824" s="304"/>
      <c r="BTT824" s="304"/>
      <c r="BTU824" s="304"/>
      <c r="BTV824" s="304"/>
      <c r="BTW824" s="304"/>
      <c r="BTX824" s="304"/>
      <c r="BTY824" s="304"/>
      <c r="BTZ824" s="304"/>
      <c r="BUA824" s="304"/>
      <c r="BUB824" s="304"/>
      <c r="BUC824" s="304"/>
      <c r="BUD824" s="304"/>
      <c r="BUE824" s="304"/>
      <c r="BUF824" s="304"/>
      <c r="BUG824" s="304"/>
      <c r="BUH824" s="304"/>
      <c r="BUI824" s="304"/>
      <c r="BUJ824" s="304"/>
      <c r="BUK824" s="304"/>
      <c r="BUL824" s="304"/>
      <c r="BUM824" s="304"/>
      <c r="BUN824" s="304"/>
      <c r="BUO824" s="304"/>
      <c r="BUP824" s="304"/>
      <c r="BUQ824" s="304"/>
      <c r="BUR824" s="304"/>
      <c r="BUS824" s="304"/>
      <c r="BUT824" s="304"/>
      <c r="BUU824" s="304"/>
      <c r="BUV824" s="304"/>
      <c r="BUW824" s="304"/>
      <c r="BUX824" s="304"/>
      <c r="BUY824" s="304"/>
      <c r="BUZ824" s="304"/>
      <c r="BVA824" s="304"/>
      <c r="BVB824" s="304"/>
      <c r="BVC824" s="304"/>
      <c r="BVD824" s="304"/>
      <c r="BVE824" s="304"/>
      <c r="BVF824" s="304"/>
      <c r="BVG824" s="304"/>
      <c r="BVH824" s="304"/>
      <c r="BVI824" s="304"/>
      <c r="BVJ824" s="304"/>
      <c r="BVK824" s="304"/>
      <c r="BVL824" s="304"/>
      <c r="BVM824" s="304"/>
      <c r="BVN824" s="304"/>
      <c r="BVO824" s="304"/>
      <c r="BVP824" s="304"/>
      <c r="BVQ824" s="304"/>
      <c r="BVR824" s="304"/>
      <c r="BVS824" s="304"/>
      <c r="BVT824" s="304"/>
      <c r="BVU824" s="304"/>
      <c r="BVV824" s="304"/>
      <c r="BVW824" s="304"/>
      <c r="BVX824" s="304"/>
      <c r="BVY824" s="304"/>
      <c r="BVZ824" s="304"/>
      <c r="BWA824" s="304"/>
      <c r="BWB824" s="304"/>
      <c r="BWC824" s="304"/>
      <c r="BWD824" s="304"/>
      <c r="BWE824" s="304"/>
      <c r="BWF824" s="304"/>
      <c r="BWG824" s="304"/>
      <c r="BWH824" s="304"/>
      <c r="BWI824" s="304"/>
      <c r="BWJ824" s="304"/>
      <c r="BWK824" s="304"/>
      <c r="BWL824" s="304"/>
      <c r="BWM824" s="304"/>
      <c r="BWN824" s="304"/>
      <c r="BWO824" s="304"/>
      <c r="BWP824" s="304"/>
      <c r="BWQ824" s="304"/>
      <c r="BWR824" s="304"/>
      <c r="BWS824" s="304"/>
      <c r="BWT824" s="304"/>
      <c r="BWU824" s="304"/>
      <c r="BWV824" s="304"/>
      <c r="BWW824" s="304"/>
      <c r="BWX824" s="304"/>
      <c r="BWY824" s="304"/>
      <c r="BWZ824" s="304"/>
      <c r="BXA824" s="304"/>
      <c r="BXB824" s="304"/>
      <c r="BXC824" s="304"/>
      <c r="BXD824" s="304"/>
      <c r="BXE824" s="304"/>
      <c r="BXF824" s="304"/>
      <c r="BXG824" s="304"/>
      <c r="BXH824" s="304"/>
      <c r="BXI824" s="304"/>
      <c r="BXJ824" s="304"/>
      <c r="BXK824" s="304"/>
      <c r="BXL824" s="304"/>
      <c r="BXM824" s="304"/>
      <c r="BXN824" s="304"/>
      <c r="BXO824" s="304"/>
      <c r="BXP824" s="304"/>
      <c r="BXQ824" s="304"/>
      <c r="BXR824" s="304"/>
      <c r="BXS824" s="304"/>
      <c r="BXT824" s="304"/>
      <c r="BXU824" s="304"/>
      <c r="BXV824" s="304"/>
      <c r="BXW824" s="304"/>
      <c r="BXX824" s="304"/>
      <c r="BXY824" s="304"/>
      <c r="BXZ824" s="304"/>
      <c r="BYA824" s="304"/>
      <c r="BYB824" s="304"/>
      <c r="BYC824" s="304"/>
      <c r="BYD824" s="304"/>
      <c r="BYE824" s="304"/>
      <c r="BYF824" s="304"/>
      <c r="BYG824" s="304"/>
      <c r="BYH824" s="304"/>
      <c r="BYI824" s="304"/>
      <c r="BYJ824" s="304"/>
      <c r="BYK824" s="304"/>
      <c r="BYL824" s="304"/>
      <c r="BYM824" s="304"/>
      <c r="BYN824" s="304"/>
      <c r="BYO824" s="304"/>
      <c r="BYP824" s="304"/>
      <c r="BYQ824" s="304"/>
      <c r="BYR824" s="304"/>
      <c r="BYS824" s="304"/>
      <c r="BYT824" s="304"/>
      <c r="BYU824" s="304"/>
      <c r="BYV824" s="304"/>
      <c r="BYW824" s="304"/>
      <c r="BYX824" s="304"/>
      <c r="BYY824" s="304"/>
      <c r="BYZ824" s="304"/>
      <c r="BZA824" s="304"/>
      <c r="BZB824" s="304"/>
      <c r="BZC824" s="304"/>
      <c r="BZD824" s="304"/>
      <c r="BZE824" s="304"/>
      <c r="BZF824" s="304"/>
      <c r="BZG824" s="304"/>
      <c r="BZH824" s="304"/>
      <c r="BZI824" s="304"/>
      <c r="BZJ824" s="304"/>
      <c r="BZK824" s="304"/>
      <c r="BZL824" s="304"/>
      <c r="BZM824" s="304"/>
      <c r="BZN824" s="304"/>
      <c r="BZO824" s="304"/>
      <c r="BZP824" s="304"/>
      <c r="BZQ824" s="304"/>
      <c r="BZR824" s="304"/>
      <c r="BZS824" s="304"/>
      <c r="BZT824" s="304"/>
      <c r="BZU824" s="304"/>
      <c r="BZV824" s="304"/>
      <c r="BZW824" s="304"/>
      <c r="BZX824" s="304"/>
      <c r="BZY824" s="304"/>
      <c r="BZZ824" s="304"/>
      <c r="CAA824" s="304"/>
      <c r="CAB824" s="304"/>
      <c r="CAC824" s="304"/>
      <c r="CAD824" s="304"/>
      <c r="CAE824" s="304"/>
      <c r="CAF824" s="304"/>
      <c r="CAG824" s="304"/>
      <c r="CAH824" s="304"/>
      <c r="CAI824" s="304"/>
      <c r="CAJ824" s="304"/>
      <c r="CAK824" s="304"/>
      <c r="CAL824" s="304"/>
      <c r="CAM824" s="304"/>
      <c r="CAN824" s="304"/>
      <c r="CAO824" s="304"/>
      <c r="CAP824" s="304"/>
      <c r="CAQ824" s="304"/>
      <c r="CAR824" s="304"/>
      <c r="CAS824" s="304"/>
      <c r="CAT824" s="304"/>
      <c r="CAU824" s="304"/>
      <c r="CAV824" s="304"/>
      <c r="CAW824" s="304"/>
      <c r="CAX824" s="304"/>
      <c r="CAY824" s="304"/>
      <c r="CAZ824" s="304"/>
      <c r="CBA824" s="304"/>
      <c r="CBB824" s="304"/>
      <c r="CBC824" s="304"/>
      <c r="CBD824" s="304"/>
      <c r="CBE824" s="304"/>
      <c r="CBF824" s="304"/>
      <c r="CBG824" s="304"/>
      <c r="CBH824" s="304"/>
      <c r="CBI824" s="304"/>
      <c r="CBJ824" s="304"/>
      <c r="CBK824" s="304"/>
      <c r="CBL824" s="304"/>
      <c r="CBM824" s="304"/>
      <c r="CBN824" s="304"/>
      <c r="CBO824" s="304"/>
      <c r="CBP824" s="304"/>
      <c r="CBQ824" s="304"/>
      <c r="CBR824" s="304"/>
      <c r="CBS824" s="304"/>
      <c r="CBT824" s="304"/>
      <c r="CBU824" s="304"/>
      <c r="CBV824" s="304"/>
      <c r="CBW824" s="304"/>
      <c r="CBX824" s="304"/>
      <c r="CBY824" s="304"/>
      <c r="CBZ824" s="304"/>
      <c r="CCA824" s="304"/>
      <c r="CCB824" s="304"/>
      <c r="CCC824" s="304"/>
      <c r="CCD824" s="304"/>
      <c r="CCE824" s="304"/>
      <c r="CCF824" s="304"/>
      <c r="CCG824" s="304"/>
      <c r="CCH824" s="304"/>
      <c r="CCI824" s="304"/>
      <c r="CCJ824" s="304"/>
      <c r="CCK824" s="304"/>
      <c r="CCL824" s="304"/>
      <c r="CCM824" s="304"/>
      <c r="CCN824" s="304"/>
      <c r="CCO824" s="304"/>
      <c r="CCP824" s="304"/>
      <c r="CCQ824" s="304"/>
      <c r="CCR824" s="304"/>
      <c r="CCS824" s="304"/>
      <c r="CCT824" s="304"/>
      <c r="CCU824" s="304"/>
      <c r="CCV824" s="304"/>
      <c r="CCW824" s="304"/>
      <c r="CCX824" s="304"/>
      <c r="CCY824" s="304"/>
      <c r="CCZ824" s="304"/>
      <c r="CDA824" s="304"/>
      <c r="CDB824" s="304"/>
      <c r="CDC824" s="304"/>
      <c r="CDD824" s="304"/>
      <c r="CDE824" s="304"/>
      <c r="CDF824" s="304"/>
      <c r="CDG824" s="304"/>
      <c r="CDH824" s="304"/>
      <c r="CDI824" s="304"/>
      <c r="CDJ824" s="304"/>
      <c r="CDK824" s="304"/>
      <c r="CDL824" s="304"/>
      <c r="CDM824" s="304"/>
      <c r="CDN824" s="304"/>
      <c r="CDO824" s="304"/>
      <c r="CDP824" s="304"/>
      <c r="CDQ824" s="304"/>
      <c r="CDR824" s="304"/>
      <c r="CDS824" s="304"/>
      <c r="CDT824" s="304"/>
      <c r="CDU824" s="304"/>
      <c r="CDV824" s="304"/>
      <c r="CDW824" s="304"/>
      <c r="CDX824" s="304"/>
      <c r="CDY824" s="304"/>
      <c r="CDZ824" s="304"/>
      <c r="CEA824" s="304"/>
      <c r="CEB824" s="304"/>
      <c r="CEC824" s="304"/>
      <c r="CED824" s="304"/>
      <c r="CEE824" s="304"/>
      <c r="CEF824" s="304"/>
      <c r="CEG824" s="304"/>
      <c r="CEH824" s="304"/>
      <c r="CEI824" s="304"/>
      <c r="CEJ824" s="304"/>
      <c r="CEK824" s="304"/>
      <c r="CEL824" s="304"/>
      <c r="CEM824" s="304"/>
      <c r="CEN824" s="304"/>
      <c r="CEO824" s="304"/>
      <c r="CEP824" s="304"/>
      <c r="CEQ824" s="304"/>
      <c r="CER824" s="304"/>
      <c r="CES824" s="304"/>
      <c r="CET824" s="304"/>
      <c r="CEU824" s="304"/>
      <c r="CEV824" s="304"/>
      <c r="CEW824" s="304"/>
      <c r="CEX824" s="304"/>
      <c r="CEY824" s="304"/>
      <c r="CEZ824" s="304"/>
      <c r="CFA824" s="304"/>
      <c r="CFB824" s="304"/>
      <c r="CFC824" s="304"/>
      <c r="CFD824" s="304"/>
      <c r="CFE824" s="304"/>
      <c r="CFF824" s="304"/>
      <c r="CFG824" s="304"/>
      <c r="CFH824" s="304"/>
      <c r="CFI824" s="304"/>
      <c r="CFJ824" s="304"/>
      <c r="CFK824" s="304"/>
      <c r="CFL824" s="304"/>
      <c r="CFM824" s="304"/>
      <c r="CFN824" s="304"/>
      <c r="CFO824" s="304"/>
      <c r="CFP824" s="304"/>
      <c r="CFQ824" s="304"/>
      <c r="CFR824" s="304"/>
      <c r="CFS824" s="304"/>
      <c r="CFT824" s="304"/>
      <c r="CFU824" s="304"/>
      <c r="CFV824" s="304"/>
      <c r="CFW824" s="304"/>
      <c r="CFX824" s="304"/>
      <c r="CFY824" s="304"/>
      <c r="CFZ824" s="304"/>
      <c r="CGA824" s="304"/>
      <c r="CGB824" s="304"/>
      <c r="CGC824" s="304"/>
      <c r="CGD824" s="304"/>
      <c r="CGE824" s="304"/>
      <c r="CGF824" s="304"/>
      <c r="CGG824" s="304"/>
      <c r="CGH824" s="304"/>
      <c r="CGI824" s="304"/>
      <c r="CGJ824" s="304"/>
      <c r="CGK824" s="304"/>
      <c r="CGL824" s="304"/>
      <c r="CGM824" s="304"/>
      <c r="CGN824" s="304"/>
      <c r="CGO824" s="304"/>
      <c r="CGP824" s="304"/>
      <c r="CGQ824" s="304"/>
      <c r="CGR824" s="304"/>
      <c r="CGS824" s="304"/>
      <c r="CGT824" s="304"/>
      <c r="CGU824" s="304"/>
      <c r="CGV824" s="304"/>
      <c r="CGW824" s="304"/>
      <c r="CGX824" s="304"/>
      <c r="CGY824" s="304"/>
      <c r="CGZ824" s="304"/>
      <c r="CHA824" s="304"/>
      <c r="CHB824" s="304"/>
      <c r="CHC824" s="304"/>
      <c r="CHD824" s="304"/>
      <c r="CHE824" s="304"/>
      <c r="CHF824" s="304"/>
      <c r="CHG824" s="304"/>
      <c r="CHH824" s="304"/>
      <c r="CHI824" s="304"/>
      <c r="CHJ824" s="304"/>
      <c r="CHK824" s="304"/>
      <c r="CHL824" s="304"/>
      <c r="CHM824" s="304"/>
      <c r="CHN824" s="304"/>
      <c r="CHO824" s="304"/>
      <c r="CHP824" s="304"/>
      <c r="CHQ824" s="304"/>
      <c r="CHR824" s="304"/>
      <c r="CHS824" s="304"/>
      <c r="CHT824" s="304"/>
      <c r="CHU824" s="304"/>
      <c r="CHV824" s="304"/>
      <c r="CHW824" s="304"/>
      <c r="CHX824" s="304"/>
      <c r="CHY824" s="304"/>
      <c r="CHZ824" s="304"/>
      <c r="CIA824" s="304"/>
      <c r="CIB824" s="304"/>
      <c r="CIC824" s="304"/>
      <c r="CID824" s="304"/>
      <c r="CIE824" s="304"/>
      <c r="CIF824" s="304"/>
      <c r="CIG824" s="304"/>
      <c r="CIH824" s="304"/>
      <c r="CII824" s="304"/>
      <c r="CIJ824" s="304"/>
      <c r="CIK824" s="304"/>
      <c r="CIL824" s="304"/>
      <c r="CIM824" s="304"/>
      <c r="CIN824" s="304"/>
      <c r="CIO824" s="304"/>
      <c r="CIP824" s="304"/>
      <c r="CIQ824" s="304"/>
      <c r="CIR824" s="304"/>
      <c r="CIS824" s="304"/>
      <c r="CIT824" s="304"/>
      <c r="CIU824" s="304"/>
      <c r="CIV824" s="304"/>
      <c r="CIW824" s="304"/>
      <c r="CIX824" s="304"/>
      <c r="CIY824" s="304"/>
      <c r="CIZ824" s="304"/>
      <c r="CJA824" s="304"/>
      <c r="CJB824" s="304"/>
      <c r="CJC824" s="304"/>
      <c r="CJD824" s="304"/>
      <c r="CJE824" s="304"/>
      <c r="CJF824" s="304"/>
      <c r="CJG824" s="304"/>
      <c r="CJH824" s="304"/>
      <c r="CJI824" s="304"/>
      <c r="CJJ824" s="304"/>
      <c r="CJK824" s="304"/>
      <c r="CJL824" s="304"/>
      <c r="CJM824" s="304"/>
      <c r="CJN824" s="304"/>
      <c r="CJO824" s="304"/>
      <c r="CJP824" s="304"/>
      <c r="CJQ824" s="304"/>
      <c r="CJR824" s="304"/>
      <c r="CJS824" s="304"/>
      <c r="CJT824" s="304"/>
      <c r="CJU824" s="304"/>
      <c r="CJV824" s="304"/>
      <c r="CJW824" s="304"/>
      <c r="CJX824" s="304"/>
      <c r="CJY824" s="304"/>
      <c r="CJZ824" s="304"/>
      <c r="CKA824" s="304"/>
      <c r="CKB824" s="304"/>
      <c r="CKC824" s="304"/>
      <c r="CKD824" s="304"/>
      <c r="CKE824" s="304"/>
      <c r="CKF824" s="304"/>
      <c r="CKG824" s="304"/>
      <c r="CKH824" s="304"/>
      <c r="CKI824" s="304"/>
      <c r="CKJ824" s="304"/>
      <c r="CKK824" s="304"/>
      <c r="CKL824" s="304"/>
      <c r="CKM824" s="304"/>
      <c r="CKN824" s="304"/>
      <c r="CKO824" s="304"/>
      <c r="CKP824" s="304"/>
      <c r="CKQ824" s="304"/>
      <c r="CKR824" s="304"/>
      <c r="CKS824" s="304"/>
      <c r="CKT824" s="304"/>
      <c r="CKU824" s="304"/>
      <c r="CKV824" s="304"/>
      <c r="CKW824" s="304"/>
      <c r="CKX824" s="304"/>
      <c r="CKY824" s="304"/>
      <c r="CKZ824" s="304"/>
      <c r="CLA824" s="304"/>
      <c r="CLB824" s="304"/>
      <c r="CLC824" s="304"/>
      <c r="CLD824" s="304"/>
      <c r="CLE824" s="304"/>
      <c r="CLF824" s="304"/>
      <c r="CLG824" s="304"/>
      <c r="CLH824" s="304"/>
      <c r="CLI824" s="304"/>
      <c r="CLJ824" s="304"/>
      <c r="CLK824" s="304"/>
      <c r="CLL824" s="304"/>
      <c r="CLM824" s="304"/>
      <c r="CLN824" s="304"/>
      <c r="CLO824" s="304"/>
      <c r="CLP824" s="304"/>
      <c r="CLQ824" s="304"/>
      <c r="CLR824" s="304"/>
      <c r="CLS824" s="304"/>
      <c r="CLT824" s="304"/>
      <c r="CLU824" s="304"/>
      <c r="CLV824" s="304"/>
      <c r="CLW824" s="304"/>
      <c r="CLX824" s="304"/>
      <c r="CLY824" s="304"/>
      <c r="CLZ824" s="304"/>
      <c r="CMA824" s="304"/>
      <c r="CMB824" s="304"/>
      <c r="CMC824" s="304"/>
      <c r="CMD824" s="304"/>
      <c r="CME824" s="304"/>
      <c r="CMF824" s="304"/>
      <c r="CMG824" s="304"/>
      <c r="CMH824" s="304"/>
      <c r="CMI824" s="304"/>
      <c r="CMJ824" s="304"/>
      <c r="CMK824" s="304"/>
      <c r="CML824" s="304"/>
      <c r="CMM824" s="304"/>
      <c r="CMN824" s="304"/>
      <c r="CMO824" s="304"/>
      <c r="CMP824" s="304"/>
      <c r="CMQ824" s="304"/>
      <c r="CMR824" s="304"/>
      <c r="CMS824" s="304"/>
      <c r="CMT824" s="304"/>
      <c r="CMU824" s="304"/>
      <c r="CMV824" s="304"/>
      <c r="CMW824" s="304"/>
      <c r="CMX824" s="304"/>
      <c r="CMY824" s="304"/>
      <c r="CMZ824" s="304"/>
      <c r="CNA824" s="304"/>
      <c r="CNB824" s="304"/>
      <c r="CNC824" s="304"/>
      <c r="CND824" s="304"/>
      <c r="CNE824" s="304"/>
      <c r="CNF824" s="304"/>
      <c r="CNG824" s="304"/>
      <c r="CNH824" s="304"/>
      <c r="CNI824" s="304"/>
      <c r="CNJ824" s="304"/>
      <c r="CNK824" s="304"/>
      <c r="CNL824" s="304"/>
      <c r="CNM824" s="304"/>
      <c r="CNN824" s="304"/>
      <c r="CNO824" s="304"/>
      <c r="CNP824" s="304"/>
      <c r="CNQ824" s="304"/>
      <c r="CNR824" s="304"/>
      <c r="CNS824" s="304"/>
      <c r="CNT824" s="304"/>
      <c r="CNU824" s="304"/>
      <c r="CNV824" s="304"/>
      <c r="CNW824" s="304"/>
      <c r="CNX824" s="304"/>
      <c r="CNY824" s="304"/>
      <c r="CNZ824" s="304"/>
      <c r="COA824" s="304"/>
      <c r="COB824" s="304"/>
      <c r="COC824" s="304"/>
      <c r="COD824" s="304"/>
      <c r="COE824" s="304"/>
      <c r="COF824" s="304"/>
      <c r="COG824" s="304"/>
      <c r="COH824" s="304"/>
      <c r="COI824" s="304"/>
      <c r="COJ824" s="304"/>
      <c r="COK824" s="304"/>
      <c r="COL824" s="304"/>
      <c r="COM824" s="304"/>
      <c r="CON824" s="304"/>
      <c r="COO824" s="304"/>
      <c r="COP824" s="304"/>
      <c r="COQ824" s="304"/>
      <c r="COR824" s="304"/>
      <c r="COS824" s="304"/>
      <c r="COT824" s="304"/>
      <c r="COU824" s="304"/>
      <c r="COV824" s="304"/>
      <c r="COW824" s="304"/>
      <c r="COX824" s="304"/>
      <c r="COY824" s="304"/>
      <c r="COZ824" s="304"/>
      <c r="CPA824" s="304"/>
      <c r="CPB824" s="304"/>
      <c r="CPC824" s="304"/>
      <c r="CPD824" s="304"/>
      <c r="CPE824" s="304"/>
      <c r="CPF824" s="304"/>
      <c r="CPG824" s="304"/>
      <c r="CPH824" s="304"/>
      <c r="CPI824" s="304"/>
      <c r="CPJ824" s="304"/>
      <c r="CPK824" s="304"/>
      <c r="CPL824" s="304"/>
      <c r="CPM824" s="304"/>
      <c r="CPN824" s="304"/>
      <c r="CPO824" s="304"/>
      <c r="CPP824" s="304"/>
      <c r="CPQ824" s="304"/>
      <c r="CPR824" s="304"/>
      <c r="CPS824" s="304"/>
      <c r="CPT824" s="304"/>
      <c r="CPU824" s="304"/>
      <c r="CPV824" s="304"/>
      <c r="CPW824" s="304"/>
      <c r="CPX824" s="304"/>
      <c r="CPY824" s="304"/>
      <c r="CPZ824" s="304"/>
      <c r="CQA824" s="304"/>
      <c r="CQB824" s="304"/>
      <c r="CQC824" s="304"/>
      <c r="CQD824" s="304"/>
      <c r="CQE824" s="304"/>
      <c r="CQF824" s="304"/>
      <c r="CQG824" s="304"/>
      <c r="CQH824" s="304"/>
      <c r="CQI824" s="304"/>
      <c r="CQJ824" s="304"/>
      <c r="CQK824" s="304"/>
      <c r="CQL824" s="304"/>
      <c r="CQM824" s="304"/>
      <c r="CQN824" s="304"/>
      <c r="CQO824" s="304"/>
      <c r="CQP824" s="304"/>
      <c r="CQQ824" s="304"/>
      <c r="CQR824" s="304"/>
      <c r="CQS824" s="304"/>
      <c r="CQT824" s="304"/>
      <c r="CQU824" s="304"/>
      <c r="CQV824" s="304"/>
      <c r="CQW824" s="304"/>
      <c r="CQX824" s="304"/>
      <c r="CQY824" s="304"/>
      <c r="CQZ824" s="304"/>
      <c r="CRA824" s="304"/>
      <c r="CRB824" s="304"/>
      <c r="CRC824" s="304"/>
      <c r="CRD824" s="304"/>
      <c r="CRE824" s="304"/>
      <c r="CRF824" s="304"/>
      <c r="CRG824" s="304"/>
      <c r="CRH824" s="304"/>
      <c r="CRI824" s="304"/>
      <c r="CRJ824" s="304"/>
      <c r="CRK824" s="304"/>
      <c r="CRL824" s="304"/>
      <c r="CRM824" s="304"/>
      <c r="CRN824" s="304"/>
      <c r="CRO824" s="304"/>
      <c r="CRP824" s="304"/>
      <c r="CRQ824" s="304"/>
      <c r="CRR824" s="304"/>
      <c r="CRS824" s="304"/>
      <c r="CRT824" s="304"/>
      <c r="CRU824" s="304"/>
      <c r="CRV824" s="304"/>
      <c r="CRW824" s="304"/>
      <c r="CRX824" s="304"/>
      <c r="CRY824" s="304"/>
      <c r="CRZ824" s="304"/>
      <c r="CSA824" s="304"/>
      <c r="CSB824" s="304"/>
      <c r="CSC824" s="304"/>
      <c r="CSD824" s="304"/>
      <c r="CSE824" s="304"/>
      <c r="CSF824" s="304"/>
      <c r="CSG824" s="304"/>
      <c r="CSH824" s="304"/>
      <c r="CSI824" s="304"/>
      <c r="CSJ824" s="304"/>
      <c r="CSK824" s="304"/>
      <c r="CSL824" s="304"/>
      <c r="CSM824" s="304"/>
      <c r="CSN824" s="304"/>
      <c r="CSO824" s="304"/>
      <c r="CSP824" s="304"/>
      <c r="CSQ824" s="304"/>
      <c r="CSR824" s="304"/>
      <c r="CSS824" s="304"/>
      <c r="CST824" s="304"/>
      <c r="CSU824" s="304"/>
      <c r="CSV824" s="304"/>
      <c r="CSW824" s="304"/>
      <c r="CSX824" s="304"/>
      <c r="CSY824" s="304"/>
      <c r="CSZ824" s="304"/>
      <c r="CTA824" s="304"/>
      <c r="CTB824" s="304"/>
      <c r="CTC824" s="304"/>
      <c r="CTD824" s="304"/>
      <c r="CTE824" s="304"/>
      <c r="CTF824" s="304"/>
      <c r="CTG824" s="304"/>
      <c r="CTH824" s="304"/>
      <c r="CTI824" s="304"/>
      <c r="CTJ824" s="304"/>
      <c r="CTK824" s="304"/>
      <c r="CTL824" s="304"/>
      <c r="CTM824" s="304"/>
      <c r="CTN824" s="304"/>
      <c r="CTO824" s="304"/>
      <c r="CTP824" s="304"/>
      <c r="CTQ824" s="304"/>
      <c r="CTR824" s="304"/>
      <c r="CTS824" s="304"/>
      <c r="CTT824" s="304"/>
      <c r="CTU824" s="304"/>
      <c r="CTV824" s="304"/>
      <c r="CTW824" s="304"/>
      <c r="CTX824" s="304"/>
      <c r="CTY824" s="304"/>
      <c r="CTZ824" s="304"/>
      <c r="CUA824" s="304"/>
      <c r="CUB824" s="304"/>
      <c r="CUC824" s="304"/>
      <c r="CUD824" s="304"/>
      <c r="CUE824" s="304"/>
      <c r="CUF824" s="304"/>
      <c r="CUG824" s="304"/>
      <c r="CUH824" s="304"/>
      <c r="CUI824" s="304"/>
      <c r="CUJ824" s="304"/>
      <c r="CUK824" s="304"/>
      <c r="CUL824" s="304"/>
      <c r="CUM824" s="304"/>
      <c r="CUN824" s="304"/>
      <c r="CUO824" s="304"/>
      <c r="CUP824" s="304"/>
      <c r="CUQ824" s="304"/>
      <c r="CUR824" s="304"/>
      <c r="CUS824" s="304"/>
      <c r="CUT824" s="304"/>
      <c r="CUU824" s="304"/>
      <c r="CUV824" s="304"/>
      <c r="CUW824" s="304"/>
      <c r="CUX824" s="304"/>
      <c r="CUY824" s="304"/>
      <c r="CUZ824" s="304"/>
      <c r="CVA824" s="304"/>
      <c r="CVB824" s="304"/>
      <c r="CVC824" s="304"/>
      <c r="CVD824" s="304"/>
      <c r="CVE824" s="304"/>
      <c r="CVF824" s="304"/>
      <c r="CVG824" s="304"/>
      <c r="CVH824" s="304"/>
      <c r="CVI824" s="304"/>
      <c r="CVJ824" s="304"/>
      <c r="CVK824" s="304"/>
      <c r="CVL824" s="304"/>
      <c r="CVM824" s="304"/>
      <c r="CVN824" s="304"/>
      <c r="CVO824" s="304"/>
      <c r="CVP824" s="304"/>
      <c r="CVQ824" s="304"/>
      <c r="CVR824" s="304"/>
      <c r="CVS824" s="304"/>
      <c r="CVT824" s="304"/>
      <c r="CVU824" s="304"/>
      <c r="CVV824" s="304"/>
      <c r="CVW824" s="304"/>
      <c r="CVX824" s="304"/>
      <c r="CVY824" s="304"/>
      <c r="CVZ824" s="304"/>
      <c r="CWA824" s="304"/>
      <c r="CWB824" s="304"/>
      <c r="CWC824" s="304"/>
      <c r="CWD824" s="304"/>
      <c r="CWE824" s="304"/>
      <c r="CWF824" s="304"/>
      <c r="CWG824" s="304"/>
      <c r="CWH824" s="304"/>
      <c r="CWI824" s="304"/>
      <c r="CWJ824" s="304"/>
      <c r="CWK824" s="304"/>
      <c r="CWL824" s="304"/>
      <c r="CWM824" s="304"/>
      <c r="CWN824" s="304"/>
      <c r="CWO824" s="304"/>
      <c r="CWP824" s="304"/>
      <c r="CWQ824" s="304"/>
      <c r="CWR824" s="304"/>
      <c r="CWS824" s="304"/>
      <c r="CWT824" s="304"/>
      <c r="CWU824" s="304"/>
      <c r="CWV824" s="304"/>
      <c r="CWW824" s="304"/>
      <c r="CWX824" s="304"/>
      <c r="CWY824" s="304"/>
      <c r="CWZ824" s="304"/>
      <c r="CXA824" s="304"/>
      <c r="CXB824" s="304"/>
      <c r="CXC824" s="304"/>
      <c r="CXD824" s="304"/>
      <c r="CXE824" s="304"/>
      <c r="CXF824" s="304"/>
      <c r="CXG824" s="304"/>
      <c r="CXH824" s="304"/>
      <c r="CXI824" s="304"/>
      <c r="CXJ824" s="304"/>
      <c r="CXK824" s="304"/>
      <c r="CXL824" s="304"/>
      <c r="CXM824" s="304"/>
      <c r="CXN824" s="304"/>
      <c r="CXO824" s="304"/>
      <c r="CXP824" s="304"/>
      <c r="CXQ824" s="304"/>
      <c r="CXR824" s="304"/>
      <c r="CXS824" s="304"/>
      <c r="CXT824" s="304"/>
      <c r="CXU824" s="304"/>
      <c r="CXV824" s="304"/>
      <c r="CXW824" s="304"/>
      <c r="CXX824" s="304"/>
      <c r="CXY824" s="304"/>
      <c r="CXZ824" s="304"/>
      <c r="CYA824" s="304"/>
      <c r="CYB824" s="304"/>
      <c r="CYC824" s="304"/>
      <c r="CYD824" s="304"/>
      <c r="CYE824" s="304"/>
      <c r="CYF824" s="304"/>
      <c r="CYG824" s="304"/>
      <c r="CYH824" s="304"/>
      <c r="CYI824" s="304"/>
      <c r="CYJ824" s="304"/>
      <c r="CYK824" s="304"/>
      <c r="CYL824" s="304"/>
      <c r="CYM824" s="304"/>
      <c r="CYN824" s="304"/>
      <c r="CYO824" s="304"/>
      <c r="CYP824" s="304"/>
      <c r="CYQ824" s="304"/>
      <c r="CYR824" s="304"/>
      <c r="CYS824" s="304"/>
      <c r="CYT824" s="304"/>
      <c r="CYU824" s="304"/>
      <c r="CYV824" s="304"/>
      <c r="CYW824" s="304"/>
      <c r="CYX824" s="304"/>
      <c r="CYY824" s="304"/>
      <c r="CYZ824" s="304"/>
      <c r="CZA824" s="304"/>
      <c r="CZB824" s="304"/>
      <c r="CZC824" s="304"/>
      <c r="CZD824" s="304"/>
      <c r="CZE824" s="304"/>
      <c r="CZF824" s="304"/>
      <c r="CZG824" s="304"/>
      <c r="CZH824" s="304"/>
      <c r="CZI824" s="304"/>
      <c r="CZJ824" s="304"/>
      <c r="CZK824" s="304"/>
      <c r="CZL824" s="304"/>
      <c r="CZM824" s="304"/>
      <c r="CZN824" s="304"/>
      <c r="CZO824" s="304"/>
      <c r="CZP824" s="304"/>
      <c r="CZQ824" s="304"/>
      <c r="CZR824" s="304"/>
      <c r="CZS824" s="304"/>
      <c r="CZT824" s="304"/>
      <c r="CZU824" s="304"/>
      <c r="CZV824" s="304"/>
      <c r="CZW824" s="304"/>
      <c r="CZX824" s="304"/>
      <c r="CZY824" s="304"/>
      <c r="CZZ824" s="304"/>
      <c r="DAA824" s="304"/>
      <c r="DAB824" s="304"/>
      <c r="DAC824" s="304"/>
      <c r="DAD824" s="304"/>
      <c r="DAE824" s="304"/>
      <c r="DAF824" s="304"/>
      <c r="DAG824" s="304"/>
      <c r="DAH824" s="304"/>
      <c r="DAI824" s="304"/>
      <c r="DAJ824" s="304"/>
      <c r="DAK824" s="304"/>
      <c r="DAL824" s="304"/>
      <c r="DAM824" s="304"/>
      <c r="DAN824" s="304"/>
      <c r="DAO824" s="304"/>
      <c r="DAP824" s="304"/>
      <c r="DAQ824" s="304"/>
      <c r="DAR824" s="304"/>
      <c r="DAS824" s="304"/>
      <c r="DAT824" s="304"/>
      <c r="DAU824" s="304"/>
      <c r="DAV824" s="304"/>
      <c r="DAW824" s="304"/>
      <c r="DAX824" s="304"/>
      <c r="DAY824" s="304"/>
      <c r="DAZ824" s="304"/>
      <c r="DBA824" s="304"/>
      <c r="DBB824" s="304"/>
      <c r="DBC824" s="304"/>
      <c r="DBD824" s="304"/>
      <c r="DBE824" s="304"/>
      <c r="DBF824" s="304"/>
      <c r="DBG824" s="304"/>
      <c r="DBH824" s="304"/>
      <c r="DBI824" s="304"/>
      <c r="DBJ824" s="304"/>
      <c r="DBK824" s="304"/>
      <c r="DBL824" s="304"/>
      <c r="DBM824" s="304"/>
      <c r="DBN824" s="304"/>
      <c r="DBO824" s="304"/>
      <c r="DBP824" s="304"/>
      <c r="DBQ824" s="304"/>
      <c r="DBR824" s="304"/>
      <c r="DBS824" s="304"/>
      <c r="DBT824" s="304"/>
      <c r="DBU824" s="304"/>
      <c r="DBV824" s="304"/>
      <c r="DBW824" s="304"/>
      <c r="DBX824" s="304"/>
      <c r="DBY824" s="304"/>
      <c r="DBZ824" s="304"/>
      <c r="DCA824" s="304"/>
      <c r="DCB824" s="304"/>
      <c r="DCC824" s="304"/>
      <c r="DCD824" s="304"/>
      <c r="DCE824" s="304"/>
      <c r="DCF824" s="304"/>
      <c r="DCG824" s="304"/>
      <c r="DCH824" s="304"/>
      <c r="DCI824" s="304"/>
      <c r="DCJ824" s="304"/>
      <c r="DCK824" s="304"/>
      <c r="DCL824" s="304"/>
      <c r="DCM824" s="304"/>
      <c r="DCN824" s="304"/>
      <c r="DCO824" s="304"/>
      <c r="DCP824" s="304"/>
      <c r="DCQ824" s="304"/>
      <c r="DCR824" s="304"/>
      <c r="DCS824" s="304"/>
      <c r="DCT824" s="304"/>
      <c r="DCU824" s="304"/>
      <c r="DCV824" s="304"/>
      <c r="DCW824" s="304"/>
      <c r="DCX824" s="304"/>
      <c r="DCY824" s="304"/>
      <c r="DCZ824" s="304"/>
      <c r="DDA824" s="304"/>
      <c r="DDB824" s="304"/>
      <c r="DDC824" s="304"/>
      <c r="DDD824" s="304"/>
      <c r="DDE824" s="304"/>
      <c r="DDF824" s="304"/>
      <c r="DDG824" s="304"/>
      <c r="DDH824" s="304"/>
      <c r="DDI824" s="304"/>
      <c r="DDJ824" s="304"/>
      <c r="DDK824" s="304"/>
      <c r="DDL824" s="304"/>
      <c r="DDM824" s="304"/>
      <c r="DDN824" s="304"/>
      <c r="DDO824" s="304"/>
      <c r="DDP824" s="304"/>
      <c r="DDQ824" s="304"/>
      <c r="DDR824" s="304"/>
      <c r="DDS824" s="304"/>
      <c r="DDT824" s="304"/>
      <c r="DDU824" s="304"/>
      <c r="DDV824" s="304"/>
      <c r="DDW824" s="304"/>
      <c r="DDX824" s="304"/>
      <c r="DDY824" s="304"/>
      <c r="DDZ824" s="304"/>
      <c r="DEA824" s="304"/>
      <c r="DEB824" s="304"/>
      <c r="DEC824" s="304"/>
      <c r="DED824" s="304"/>
      <c r="DEE824" s="304"/>
      <c r="DEF824" s="304"/>
      <c r="DEG824" s="304"/>
      <c r="DEH824" s="304"/>
      <c r="DEI824" s="304"/>
      <c r="DEJ824" s="304"/>
      <c r="DEK824" s="304"/>
      <c r="DEL824" s="304"/>
      <c r="DEM824" s="304"/>
      <c r="DEN824" s="304"/>
      <c r="DEO824" s="304"/>
      <c r="DEP824" s="304"/>
      <c r="DEQ824" s="304"/>
      <c r="DER824" s="304"/>
      <c r="DES824" s="304"/>
      <c r="DET824" s="304"/>
      <c r="DEU824" s="304"/>
      <c r="DEV824" s="304"/>
      <c r="DEW824" s="304"/>
      <c r="DEX824" s="304"/>
      <c r="DEY824" s="304"/>
      <c r="DEZ824" s="304"/>
      <c r="DFA824" s="304"/>
      <c r="DFB824" s="304"/>
      <c r="DFC824" s="304"/>
      <c r="DFD824" s="304"/>
      <c r="DFE824" s="304"/>
      <c r="DFF824" s="304"/>
      <c r="DFG824" s="304"/>
      <c r="DFH824" s="304"/>
      <c r="DFI824" s="304"/>
      <c r="DFJ824" s="304"/>
      <c r="DFK824" s="304"/>
      <c r="DFL824" s="304"/>
      <c r="DFM824" s="304"/>
      <c r="DFN824" s="304"/>
      <c r="DFO824" s="304"/>
      <c r="DFP824" s="304"/>
      <c r="DFQ824" s="304"/>
      <c r="DFR824" s="304"/>
      <c r="DFS824" s="304"/>
      <c r="DFT824" s="304"/>
      <c r="DFU824" s="304"/>
      <c r="DFV824" s="304"/>
      <c r="DFW824" s="304"/>
      <c r="DFX824" s="304"/>
      <c r="DFY824" s="304"/>
      <c r="DFZ824" s="304"/>
      <c r="DGA824" s="304"/>
      <c r="DGB824" s="304"/>
      <c r="DGC824" s="304"/>
      <c r="DGD824" s="304"/>
      <c r="DGE824" s="304"/>
      <c r="DGF824" s="304"/>
      <c r="DGG824" s="304"/>
      <c r="DGH824" s="304"/>
      <c r="DGI824" s="304"/>
      <c r="DGJ824" s="304"/>
      <c r="DGK824" s="304"/>
      <c r="DGL824" s="304"/>
      <c r="DGM824" s="304"/>
      <c r="DGN824" s="304"/>
      <c r="DGO824" s="304"/>
      <c r="DGP824" s="304"/>
      <c r="DGQ824" s="304"/>
      <c r="DGR824" s="304"/>
      <c r="DGS824" s="304"/>
      <c r="DGT824" s="304"/>
      <c r="DGU824" s="304"/>
      <c r="DGV824" s="304"/>
      <c r="DGW824" s="304"/>
      <c r="DGX824" s="304"/>
      <c r="DGY824" s="304"/>
      <c r="DGZ824" s="304"/>
      <c r="DHA824" s="304"/>
      <c r="DHB824" s="304"/>
      <c r="DHC824" s="304"/>
      <c r="DHD824" s="304"/>
      <c r="DHE824" s="304"/>
      <c r="DHF824" s="304"/>
      <c r="DHG824" s="304"/>
      <c r="DHH824" s="304"/>
      <c r="DHI824" s="304"/>
      <c r="DHJ824" s="304"/>
      <c r="DHK824" s="304"/>
      <c r="DHL824" s="304"/>
      <c r="DHM824" s="304"/>
      <c r="DHN824" s="304"/>
      <c r="DHO824" s="304"/>
      <c r="DHP824" s="304"/>
      <c r="DHQ824" s="304"/>
      <c r="DHR824" s="304"/>
      <c r="DHS824" s="304"/>
      <c r="DHT824" s="304"/>
      <c r="DHU824" s="304"/>
      <c r="DHV824" s="304"/>
      <c r="DHW824" s="304"/>
      <c r="DHX824" s="304"/>
      <c r="DHY824" s="304"/>
      <c r="DHZ824" s="304"/>
      <c r="DIA824" s="304"/>
      <c r="DIB824" s="304"/>
      <c r="DIC824" s="304"/>
      <c r="DID824" s="304"/>
      <c r="DIE824" s="304"/>
      <c r="DIF824" s="304"/>
      <c r="DIG824" s="304"/>
      <c r="DIH824" s="304"/>
      <c r="DII824" s="304"/>
      <c r="DIJ824" s="304"/>
      <c r="DIK824" s="304"/>
      <c r="DIL824" s="304"/>
      <c r="DIM824" s="304"/>
      <c r="DIN824" s="304"/>
      <c r="DIO824" s="304"/>
      <c r="DIP824" s="304"/>
      <c r="DIQ824" s="304"/>
      <c r="DIR824" s="304"/>
      <c r="DIS824" s="304"/>
      <c r="DIT824" s="304"/>
      <c r="DIU824" s="304"/>
      <c r="DIV824" s="304"/>
      <c r="DIW824" s="304"/>
      <c r="DIX824" s="304"/>
      <c r="DIY824" s="304"/>
      <c r="DIZ824" s="304"/>
      <c r="DJA824" s="304"/>
      <c r="DJB824" s="304"/>
      <c r="DJC824" s="304"/>
      <c r="DJD824" s="304"/>
      <c r="DJE824" s="304"/>
      <c r="DJF824" s="304"/>
      <c r="DJG824" s="304"/>
      <c r="DJH824" s="304"/>
      <c r="DJI824" s="304"/>
      <c r="DJJ824" s="304"/>
      <c r="DJK824" s="304"/>
      <c r="DJL824" s="304"/>
      <c r="DJM824" s="304"/>
      <c r="DJN824" s="304"/>
      <c r="DJO824" s="304"/>
      <c r="DJP824" s="304"/>
      <c r="DJQ824" s="304"/>
      <c r="DJR824" s="304"/>
      <c r="DJS824" s="304"/>
      <c r="DJT824" s="304"/>
      <c r="DJU824" s="304"/>
      <c r="DJV824" s="304"/>
      <c r="DJW824" s="304"/>
      <c r="DJX824" s="304"/>
      <c r="DJY824" s="304"/>
      <c r="DJZ824" s="304"/>
      <c r="DKA824" s="304"/>
      <c r="DKB824" s="304"/>
      <c r="DKC824" s="304"/>
      <c r="DKD824" s="304"/>
      <c r="DKE824" s="304"/>
      <c r="DKF824" s="304"/>
      <c r="DKG824" s="304"/>
      <c r="DKH824" s="304"/>
      <c r="DKI824" s="304"/>
      <c r="DKJ824" s="304"/>
      <c r="DKK824" s="304"/>
      <c r="DKL824" s="304"/>
      <c r="DKM824" s="304"/>
      <c r="DKN824" s="304"/>
      <c r="DKO824" s="304"/>
      <c r="DKP824" s="304"/>
      <c r="DKQ824" s="304"/>
      <c r="DKR824" s="304"/>
      <c r="DKS824" s="304"/>
      <c r="DKT824" s="304"/>
      <c r="DKU824" s="304"/>
      <c r="DKV824" s="304"/>
      <c r="DKW824" s="304"/>
      <c r="DKX824" s="304"/>
      <c r="DKY824" s="304"/>
      <c r="DKZ824" s="304"/>
      <c r="DLA824" s="304"/>
      <c r="DLB824" s="304"/>
      <c r="DLC824" s="304"/>
      <c r="DLD824" s="304"/>
      <c r="DLE824" s="304"/>
      <c r="DLF824" s="304"/>
      <c r="DLG824" s="304"/>
      <c r="DLH824" s="304"/>
      <c r="DLI824" s="304"/>
      <c r="DLJ824" s="304"/>
      <c r="DLK824" s="304"/>
      <c r="DLL824" s="304"/>
      <c r="DLM824" s="304"/>
      <c r="DLN824" s="304"/>
      <c r="DLO824" s="304"/>
      <c r="DLP824" s="304"/>
      <c r="DLQ824" s="304"/>
      <c r="DLR824" s="304"/>
      <c r="DLS824" s="304"/>
      <c r="DLT824" s="304"/>
      <c r="DLU824" s="304"/>
      <c r="DLV824" s="304"/>
      <c r="DLW824" s="304"/>
      <c r="DLX824" s="304"/>
      <c r="DLY824" s="304"/>
      <c r="DLZ824" s="304"/>
      <c r="DMA824" s="304"/>
      <c r="DMB824" s="304"/>
      <c r="DMC824" s="304"/>
      <c r="DMD824" s="304"/>
      <c r="DME824" s="304"/>
      <c r="DMF824" s="304"/>
      <c r="DMG824" s="304"/>
      <c r="DMH824" s="304"/>
      <c r="DMI824" s="304"/>
      <c r="DMJ824" s="304"/>
      <c r="DMK824" s="304"/>
      <c r="DML824" s="304"/>
      <c r="DMM824" s="304"/>
      <c r="DMN824" s="304"/>
      <c r="DMO824" s="304"/>
      <c r="DMP824" s="304"/>
      <c r="DMQ824" s="304"/>
      <c r="DMR824" s="304"/>
      <c r="DMS824" s="304"/>
      <c r="DMT824" s="304"/>
      <c r="DMU824" s="304"/>
      <c r="DMV824" s="304"/>
      <c r="DMW824" s="304"/>
      <c r="DMX824" s="304"/>
      <c r="DMY824" s="304"/>
      <c r="DMZ824" s="304"/>
      <c r="DNA824" s="304"/>
      <c r="DNB824" s="304"/>
      <c r="DNC824" s="304"/>
      <c r="DND824" s="304"/>
      <c r="DNE824" s="304"/>
      <c r="DNF824" s="304"/>
      <c r="DNG824" s="304"/>
      <c r="DNH824" s="304"/>
      <c r="DNI824" s="304"/>
      <c r="DNJ824" s="304"/>
      <c r="DNK824" s="304"/>
      <c r="DNL824" s="304"/>
      <c r="DNM824" s="304"/>
      <c r="DNN824" s="304"/>
      <c r="DNO824" s="304"/>
      <c r="DNP824" s="304"/>
      <c r="DNQ824" s="304"/>
      <c r="DNR824" s="304"/>
      <c r="DNS824" s="304"/>
      <c r="DNT824" s="304"/>
      <c r="DNU824" s="304"/>
      <c r="DNV824" s="304"/>
      <c r="DNW824" s="304"/>
      <c r="DNX824" s="304"/>
      <c r="DNY824" s="304"/>
      <c r="DNZ824" s="304"/>
      <c r="DOA824" s="304"/>
      <c r="DOB824" s="304"/>
      <c r="DOC824" s="304"/>
      <c r="DOD824" s="304"/>
      <c r="DOE824" s="304"/>
      <c r="DOF824" s="304"/>
      <c r="DOG824" s="304"/>
      <c r="DOH824" s="304"/>
      <c r="DOI824" s="304"/>
      <c r="DOJ824" s="304"/>
      <c r="DOK824" s="304"/>
      <c r="DOL824" s="304"/>
      <c r="DOM824" s="304"/>
      <c r="DON824" s="304"/>
      <c r="DOO824" s="304"/>
      <c r="DOP824" s="304"/>
      <c r="DOQ824" s="304"/>
      <c r="DOR824" s="304"/>
      <c r="DOS824" s="304"/>
      <c r="DOT824" s="304"/>
      <c r="DOU824" s="304"/>
      <c r="DOV824" s="304"/>
      <c r="DOW824" s="304"/>
      <c r="DOX824" s="304"/>
      <c r="DOY824" s="304"/>
      <c r="DOZ824" s="304"/>
      <c r="DPA824" s="304"/>
      <c r="DPB824" s="304"/>
      <c r="DPC824" s="304"/>
      <c r="DPD824" s="304"/>
      <c r="DPE824" s="304"/>
      <c r="DPF824" s="304"/>
      <c r="DPG824" s="304"/>
      <c r="DPH824" s="304"/>
      <c r="DPI824" s="304"/>
      <c r="DPJ824" s="304"/>
      <c r="DPK824" s="304"/>
      <c r="DPL824" s="304"/>
      <c r="DPM824" s="304"/>
      <c r="DPN824" s="304"/>
      <c r="DPO824" s="304"/>
      <c r="DPP824" s="304"/>
      <c r="DPQ824" s="304"/>
      <c r="DPR824" s="304"/>
      <c r="DPS824" s="304"/>
      <c r="DPT824" s="304"/>
      <c r="DPU824" s="304"/>
      <c r="DPV824" s="304"/>
      <c r="DPW824" s="304"/>
      <c r="DPX824" s="304"/>
      <c r="DPY824" s="304"/>
      <c r="DPZ824" s="304"/>
      <c r="DQA824" s="304"/>
      <c r="DQB824" s="304"/>
      <c r="DQC824" s="304"/>
      <c r="DQD824" s="304"/>
      <c r="DQE824" s="304"/>
      <c r="DQF824" s="304"/>
      <c r="DQG824" s="304"/>
      <c r="DQH824" s="304"/>
      <c r="DQI824" s="304"/>
      <c r="DQJ824" s="304"/>
      <c r="DQK824" s="304"/>
      <c r="DQL824" s="304"/>
      <c r="DQM824" s="304"/>
      <c r="DQN824" s="304"/>
      <c r="DQO824" s="304"/>
      <c r="DQP824" s="304"/>
      <c r="DQQ824" s="304"/>
      <c r="DQR824" s="304"/>
      <c r="DQS824" s="304"/>
      <c r="DQT824" s="304"/>
      <c r="DQU824" s="304"/>
      <c r="DQV824" s="304"/>
      <c r="DQW824" s="304"/>
      <c r="DQX824" s="304"/>
      <c r="DQY824" s="304"/>
      <c r="DQZ824" s="304"/>
      <c r="DRA824" s="304"/>
      <c r="DRB824" s="304"/>
      <c r="DRC824" s="304"/>
      <c r="DRD824" s="304"/>
      <c r="DRE824" s="304"/>
      <c r="DRF824" s="304"/>
      <c r="DRG824" s="304"/>
      <c r="DRH824" s="304"/>
      <c r="DRI824" s="304"/>
      <c r="DRJ824" s="304"/>
      <c r="DRK824" s="304"/>
      <c r="DRL824" s="304"/>
      <c r="DRM824" s="304"/>
      <c r="DRN824" s="304"/>
      <c r="DRO824" s="304"/>
      <c r="DRP824" s="304"/>
      <c r="DRQ824" s="304"/>
      <c r="DRR824" s="304"/>
      <c r="DRS824" s="304"/>
      <c r="DRT824" s="304"/>
      <c r="DRU824" s="304"/>
      <c r="DRV824" s="304"/>
      <c r="DRW824" s="304"/>
      <c r="DRX824" s="304"/>
      <c r="DRY824" s="304"/>
      <c r="DRZ824" s="304"/>
      <c r="DSA824" s="304"/>
      <c r="DSB824" s="304"/>
      <c r="DSC824" s="304"/>
      <c r="DSD824" s="304"/>
      <c r="DSE824" s="304"/>
      <c r="DSF824" s="304"/>
      <c r="DSG824" s="304"/>
      <c r="DSH824" s="304"/>
      <c r="DSI824" s="304"/>
      <c r="DSJ824" s="304"/>
      <c r="DSK824" s="304"/>
      <c r="DSL824" s="304"/>
      <c r="DSM824" s="304"/>
      <c r="DSN824" s="304"/>
      <c r="DSO824" s="304"/>
      <c r="DSP824" s="304"/>
      <c r="DSQ824" s="304"/>
      <c r="DSR824" s="304"/>
      <c r="DSS824" s="304"/>
      <c r="DST824" s="304"/>
      <c r="DSU824" s="304"/>
      <c r="DSV824" s="304"/>
      <c r="DSW824" s="304"/>
      <c r="DSX824" s="304"/>
      <c r="DSY824" s="304"/>
      <c r="DSZ824" s="304"/>
      <c r="DTA824" s="304"/>
      <c r="DTB824" s="304"/>
      <c r="DTC824" s="304"/>
      <c r="DTD824" s="304"/>
      <c r="DTE824" s="304"/>
      <c r="DTF824" s="304"/>
      <c r="DTG824" s="304"/>
      <c r="DTH824" s="304"/>
      <c r="DTI824" s="304"/>
      <c r="DTJ824" s="304"/>
      <c r="DTK824" s="304"/>
      <c r="DTL824" s="304"/>
      <c r="DTM824" s="304"/>
      <c r="DTN824" s="304"/>
      <c r="DTO824" s="304"/>
      <c r="DTP824" s="304"/>
      <c r="DTQ824" s="304"/>
      <c r="DTR824" s="304"/>
      <c r="DTS824" s="304"/>
      <c r="DTT824" s="304"/>
      <c r="DTU824" s="304"/>
      <c r="DTV824" s="304"/>
      <c r="DTW824" s="304"/>
      <c r="DTX824" s="304"/>
      <c r="DTY824" s="304"/>
      <c r="DTZ824" s="304"/>
      <c r="DUA824" s="304"/>
      <c r="DUB824" s="304"/>
      <c r="DUC824" s="304"/>
      <c r="DUD824" s="304"/>
      <c r="DUE824" s="304"/>
      <c r="DUF824" s="304"/>
      <c r="DUG824" s="304"/>
      <c r="DUH824" s="304"/>
      <c r="DUI824" s="304"/>
      <c r="DUJ824" s="304"/>
      <c r="DUK824" s="304"/>
      <c r="DUL824" s="304"/>
      <c r="DUM824" s="304"/>
      <c r="DUN824" s="304"/>
      <c r="DUO824" s="304"/>
      <c r="DUP824" s="304"/>
      <c r="DUQ824" s="304"/>
      <c r="DUR824" s="304"/>
      <c r="DUS824" s="304"/>
      <c r="DUT824" s="304"/>
      <c r="DUU824" s="304"/>
      <c r="DUV824" s="304"/>
      <c r="DUW824" s="304"/>
      <c r="DUX824" s="304"/>
      <c r="DUY824" s="304"/>
      <c r="DUZ824" s="304"/>
      <c r="DVA824" s="304"/>
      <c r="DVB824" s="304"/>
      <c r="DVC824" s="304"/>
      <c r="DVD824" s="304"/>
      <c r="DVE824" s="304"/>
      <c r="DVF824" s="304"/>
      <c r="DVG824" s="304"/>
      <c r="DVH824" s="304"/>
      <c r="DVI824" s="304"/>
      <c r="DVJ824" s="304"/>
      <c r="DVK824" s="304"/>
      <c r="DVL824" s="304"/>
      <c r="DVM824" s="304"/>
      <c r="DVN824" s="304"/>
      <c r="DVO824" s="304"/>
      <c r="DVP824" s="304"/>
      <c r="DVQ824" s="304"/>
      <c r="DVR824" s="304"/>
      <c r="DVS824" s="304"/>
      <c r="DVT824" s="304"/>
      <c r="DVU824" s="304"/>
      <c r="DVV824" s="304"/>
      <c r="DVW824" s="304"/>
      <c r="DVX824" s="304"/>
      <c r="DVY824" s="304"/>
      <c r="DVZ824" s="304"/>
      <c r="DWA824" s="304"/>
      <c r="DWB824" s="304"/>
      <c r="DWC824" s="304"/>
      <c r="DWD824" s="304"/>
      <c r="DWE824" s="304"/>
      <c r="DWF824" s="304"/>
      <c r="DWG824" s="304"/>
      <c r="DWH824" s="304"/>
      <c r="DWI824" s="304"/>
      <c r="DWJ824" s="304"/>
      <c r="DWK824" s="304"/>
      <c r="DWL824" s="304"/>
      <c r="DWM824" s="304"/>
      <c r="DWN824" s="304"/>
      <c r="DWO824" s="304"/>
      <c r="DWP824" s="304"/>
      <c r="DWQ824" s="304"/>
      <c r="DWR824" s="304"/>
      <c r="DWS824" s="304"/>
      <c r="DWT824" s="304"/>
      <c r="DWU824" s="304"/>
      <c r="DWV824" s="304"/>
      <c r="DWW824" s="304"/>
      <c r="DWX824" s="304"/>
      <c r="DWY824" s="304"/>
      <c r="DWZ824" s="304"/>
      <c r="DXA824" s="304"/>
      <c r="DXB824" s="304"/>
      <c r="DXC824" s="304"/>
      <c r="DXD824" s="304"/>
      <c r="DXE824" s="304"/>
      <c r="DXF824" s="304"/>
      <c r="DXG824" s="304"/>
      <c r="DXH824" s="304"/>
      <c r="DXI824" s="304"/>
      <c r="DXJ824" s="304"/>
      <c r="DXK824" s="304"/>
      <c r="DXL824" s="304"/>
      <c r="DXM824" s="304"/>
      <c r="DXN824" s="304"/>
      <c r="DXO824" s="304"/>
      <c r="DXP824" s="304"/>
      <c r="DXQ824" s="304"/>
      <c r="DXR824" s="304"/>
      <c r="DXS824" s="304"/>
      <c r="DXT824" s="304"/>
      <c r="DXU824" s="304"/>
      <c r="DXV824" s="304"/>
      <c r="DXW824" s="304"/>
      <c r="DXX824" s="304"/>
      <c r="DXY824" s="304"/>
      <c r="DXZ824" s="304"/>
      <c r="DYA824" s="304"/>
      <c r="DYB824" s="304"/>
      <c r="DYC824" s="304"/>
      <c r="DYD824" s="304"/>
      <c r="DYE824" s="304"/>
      <c r="DYF824" s="304"/>
      <c r="DYG824" s="304"/>
      <c r="DYH824" s="304"/>
      <c r="DYI824" s="304"/>
      <c r="DYJ824" s="304"/>
      <c r="DYK824" s="304"/>
      <c r="DYL824" s="304"/>
      <c r="DYM824" s="304"/>
      <c r="DYN824" s="304"/>
      <c r="DYO824" s="304"/>
      <c r="DYP824" s="304"/>
      <c r="DYQ824" s="304"/>
      <c r="DYR824" s="304"/>
      <c r="DYS824" s="304"/>
      <c r="DYT824" s="304"/>
      <c r="DYU824" s="304"/>
      <c r="DYV824" s="304"/>
      <c r="DYW824" s="304"/>
      <c r="DYX824" s="304"/>
      <c r="DYY824" s="304"/>
      <c r="DYZ824" s="304"/>
      <c r="DZA824" s="304"/>
      <c r="DZB824" s="304"/>
      <c r="DZC824" s="304"/>
      <c r="DZD824" s="304"/>
      <c r="DZE824" s="304"/>
      <c r="DZF824" s="304"/>
      <c r="DZG824" s="304"/>
      <c r="DZH824" s="304"/>
      <c r="DZI824" s="304"/>
      <c r="DZJ824" s="304"/>
      <c r="DZK824" s="304"/>
      <c r="DZL824" s="304"/>
      <c r="DZM824" s="304"/>
      <c r="DZN824" s="304"/>
      <c r="DZO824" s="304"/>
      <c r="DZP824" s="304"/>
      <c r="DZQ824" s="304"/>
      <c r="DZR824" s="304"/>
      <c r="DZS824" s="304"/>
      <c r="DZT824" s="304"/>
      <c r="DZU824" s="304"/>
      <c r="DZV824" s="304"/>
      <c r="DZW824" s="304"/>
      <c r="DZX824" s="304"/>
      <c r="DZY824" s="304"/>
      <c r="DZZ824" s="304"/>
      <c r="EAA824" s="304"/>
      <c r="EAB824" s="304"/>
      <c r="EAC824" s="304"/>
      <c r="EAD824" s="304"/>
      <c r="EAE824" s="304"/>
      <c r="EAF824" s="304"/>
      <c r="EAG824" s="304"/>
      <c r="EAH824" s="304"/>
      <c r="EAI824" s="304"/>
      <c r="EAJ824" s="304"/>
      <c r="EAK824" s="304"/>
      <c r="EAL824" s="304"/>
      <c r="EAM824" s="304"/>
      <c r="EAN824" s="304"/>
      <c r="EAO824" s="304"/>
      <c r="EAP824" s="304"/>
      <c r="EAQ824" s="304"/>
      <c r="EAR824" s="304"/>
      <c r="EAS824" s="304"/>
      <c r="EAT824" s="304"/>
      <c r="EAU824" s="304"/>
      <c r="EAV824" s="304"/>
      <c r="EAW824" s="304"/>
      <c r="EAX824" s="304"/>
      <c r="EAY824" s="304"/>
      <c r="EAZ824" s="304"/>
      <c r="EBA824" s="304"/>
      <c r="EBB824" s="304"/>
      <c r="EBC824" s="304"/>
      <c r="EBD824" s="304"/>
      <c r="EBE824" s="304"/>
      <c r="EBF824" s="304"/>
      <c r="EBG824" s="304"/>
      <c r="EBH824" s="304"/>
      <c r="EBI824" s="304"/>
      <c r="EBJ824" s="304"/>
      <c r="EBK824" s="304"/>
      <c r="EBL824" s="304"/>
      <c r="EBM824" s="304"/>
      <c r="EBN824" s="304"/>
      <c r="EBO824" s="304"/>
      <c r="EBP824" s="304"/>
      <c r="EBQ824" s="304"/>
      <c r="EBR824" s="304"/>
      <c r="EBS824" s="304"/>
      <c r="EBT824" s="304"/>
      <c r="EBU824" s="304"/>
      <c r="EBV824" s="304"/>
      <c r="EBW824" s="304"/>
      <c r="EBX824" s="304"/>
      <c r="EBY824" s="304"/>
      <c r="EBZ824" s="304"/>
      <c r="ECA824" s="304"/>
      <c r="ECB824" s="304"/>
      <c r="ECC824" s="304"/>
      <c r="ECD824" s="304"/>
      <c r="ECE824" s="304"/>
      <c r="ECF824" s="304"/>
      <c r="ECG824" s="304"/>
      <c r="ECH824" s="304"/>
      <c r="ECI824" s="304"/>
      <c r="ECJ824" s="304"/>
      <c r="ECK824" s="304"/>
      <c r="ECL824" s="304"/>
      <c r="ECM824" s="304"/>
      <c r="ECN824" s="304"/>
      <c r="ECO824" s="304"/>
      <c r="ECP824" s="304"/>
      <c r="ECQ824" s="304"/>
      <c r="ECR824" s="304"/>
      <c r="ECS824" s="304"/>
      <c r="ECT824" s="304"/>
      <c r="ECU824" s="304"/>
      <c r="ECV824" s="304"/>
      <c r="ECW824" s="304"/>
      <c r="ECX824" s="304"/>
      <c r="ECY824" s="304"/>
      <c r="ECZ824" s="304"/>
      <c r="EDA824" s="304"/>
      <c r="EDB824" s="304"/>
      <c r="EDC824" s="304"/>
      <c r="EDD824" s="304"/>
      <c r="EDE824" s="304"/>
      <c r="EDF824" s="304"/>
      <c r="EDG824" s="304"/>
      <c r="EDH824" s="304"/>
      <c r="EDI824" s="304"/>
      <c r="EDJ824" s="304"/>
      <c r="EDK824" s="304"/>
      <c r="EDL824" s="304"/>
      <c r="EDM824" s="304"/>
      <c r="EDN824" s="304"/>
      <c r="EDO824" s="304"/>
      <c r="EDP824" s="304"/>
      <c r="EDQ824" s="304"/>
      <c r="EDR824" s="304"/>
      <c r="EDS824" s="304"/>
      <c r="EDT824" s="304"/>
      <c r="EDU824" s="304"/>
      <c r="EDV824" s="304"/>
      <c r="EDW824" s="304"/>
      <c r="EDX824" s="304"/>
      <c r="EDY824" s="304"/>
      <c r="EDZ824" s="304"/>
      <c r="EEA824" s="304"/>
      <c r="EEB824" s="304"/>
      <c r="EEC824" s="304"/>
      <c r="EED824" s="304"/>
      <c r="EEE824" s="304"/>
      <c r="EEF824" s="304"/>
      <c r="EEG824" s="304"/>
      <c r="EEH824" s="304"/>
      <c r="EEI824" s="304"/>
      <c r="EEJ824" s="304"/>
      <c r="EEK824" s="304"/>
      <c r="EEL824" s="304"/>
      <c r="EEM824" s="304"/>
      <c r="EEN824" s="304"/>
      <c r="EEO824" s="304"/>
      <c r="EEP824" s="304"/>
      <c r="EEQ824" s="304"/>
      <c r="EER824" s="304"/>
      <c r="EES824" s="304"/>
      <c r="EET824" s="304"/>
      <c r="EEU824" s="304"/>
      <c r="EEV824" s="304"/>
      <c r="EEW824" s="304"/>
      <c r="EEX824" s="304"/>
      <c r="EEY824" s="304"/>
      <c r="EEZ824" s="304"/>
      <c r="EFA824" s="304"/>
      <c r="EFB824" s="304"/>
      <c r="EFC824" s="304"/>
      <c r="EFD824" s="304"/>
      <c r="EFE824" s="304"/>
      <c r="EFF824" s="304"/>
      <c r="EFG824" s="304"/>
      <c r="EFH824" s="304"/>
      <c r="EFI824" s="304"/>
      <c r="EFJ824" s="304"/>
      <c r="EFK824" s="304"/>
      <c r="EFL824" s="304"/>
      <c r="EFM824" s="304"/>
      <c r="EFN824" s="304"/>
      <c r="EFO824" s="304"/>
      <c r="EFP824" s="304"/>
      <c r="EFQ824" s="304"/>
      <c r="EFR824" s="304"/>
      <c r="EFS824" s="304"/>
      <c r="EFT824" s="304"/>
      <c r="EFU824" s="304"/>
      <c r="EFV824" s="304"/>
      <c r="EFW824" s="304"/>
      <c r="EFX824" s="304"/>
      <c r="EFY824" s="304"/>
      <c r="EFZ824" s="304"/>
      <c r="EGA824" s="304"/>
      <c r="EGB824" s="304"/>
      <c r="EGC824" s="304"/>
      <c r="EGD824" s="304"/>
      <c r="EGE824" s="304"/>
      <c r="EGF824" s="304"/>
      <c r="EGG824" s="304"/>
      <c r="EGH824" s="304"/>
      <c r="EGI824" s="304"/>
      <c r="EGJ824" s="304"/>
      <c r="EGK824" s="304"/>
      <c r="EGL824" s="304"/>
      <c r="EGM824" s="304"/>
      <c r="EGN824" s="304"/>
      <c r="EGO824" s="304"/>
      <c r="EGP824" s="304"/>
      <c r="EGQ824" s="304"/>
      <c r="EGR824" s="304"/>
      <c r="EGS824" s="304"/>
      <c r="EGT824" s="304"/>
      <c r="EGU824" s="304"/>
      <c r="EGV824" s="304"/>
      <c r="EGW824" s="304"/>
      <c r="EGX824" s="304"/>
      <c r="EGY824" s="304"/>
      <c r="EGZ824" s="304"/>
      <c r="EHA824" s="304"/>
      <c r="EHB824" s="304"/>
      <c r="EHC824" s="304"/>
      <c r="EHD824" s="304"/>
      <c r="EHE824" s="304"/>
      <c r="EHF824" s="304"/>
      <c r="EHG824" s="304"/>
      <c r="EHH824" s="304"/>
      <c r="EHI824" s="304"/>
      <c r="EHJ824" s="304"/>
      <c r="EHK824" s="304"/>
      <c r="EHL824" s="304"/>
      <c r="EHM824" s="304"/>
      <c r="EHN824" s="304"/>
      <c r="EHO824" s="304"/>
      <c r="EHP824" s="304"/>
      <c r="EHQ824" s="304"/>
      <c r="EHR824" s="304"/>
      <c r="EHS824" s="304"/>
      <c r="EHT824" s="304"/>
      <c r="EHU824" s="304"/>
      <c r="EHV824" s="304"/>
      <c r="EHW824" s="304"/>
      <c r="EHX824" s="304"/>
      <c r="EHY824" s="304"/>
      <c r="EHZ824" s="304"/>
      <c r="EIA824" s="304"/>
      <c r="EIB824" s="304"/>
      <c r="EIC824" s="304"/>
      <c r="EID824" s="304"/>
      <c r="EIE824" s="304"/>
      <c r="EIF824" s="304"/>
      <c r="EIG824" s="304"/>
      <c r="EIH824" s="304"/>
      <c r="EII824" s="304"/>
      <c r="EIJ824" s="304"/>
      <c r="EIK824" s="304"/>
      <c r="EIL824" s="304"/>
      <c r="EIM824" s="304"/>
      <c r="EIN824" s="304"/>
      <c r="EIO824" s="304"/>
      <c r="EIP824" s="304"/>
      <c r="EIQ824" s="304"/>
      <c r="EIR824" s="304"/>
      <c r="EIS824" s="304"/>
      <c r="EIT824" s="304"/>
      <c r="EIU824" s="304"/>
      <c r="EIV824" s="304"/>
      <c r="EIW824" s="304"/>
      <c r="EIX824" s="304"/>
      <c r="EIY824" s="304"/>
      <c r="EIZ824" s="304"/>
      <c r="EJA824" s="304"/>
      <c r="EJB824" s="304"/>
      <c r="EJC824" s="304"/>
      <c r="EJD824" s="304"/>
      <c r="EJE824" s="304"/>
      <c r="EJF824" s="304"/>
      <c r="EJG824" s="304"/>
      <c r="EJH824" s="304"/>
      <c r="EJI824" s="304"/>
      <c r="EJJ824" s="304"/>
      <c r="EJK824" s="304"/>
      <c r="EJL824" s="304"/>
      <c r="EJM824" s="304"/>
      <c r="EJN824" s="304"/>
      <c r="EJO824" s="304"/>
      <c r="EJP824" s="304"/>
      <c r="EJQ824" s="304"/>
      <c r="EJR824" s="304"/>
      <c r="EJS824" s="304"/>
      <c r="EJT824" s="304"/>
      <c r="EJU824" s="304"/>
      <c r="EJV824" s="304"/>
      <c r="EJW824" s="304"/>
      <c r="EJX824" s="304"/>
      <c r="EJY824" s="304"/>
      <c r="EJZ824" s="304"/>
      <c r="EKA824" s="304"/>
      <c r="EKB824" s="304"/>
      <c r="EKC824" s="304"/>
      <c r="EKD824" s="304"/>
      <c r="EKE824" s="304"/>
      <c r="EKF824" s="304"/>
      <c r="EKG824" s="304"/>
      <c r="EKH824" s="304"/>
      <c r="EKI824" s="304"/>
      <c r="EKJ824" s="304"/>
      <c r="EKK824" s="304"/>
      <c r="EKL824" s="304"/>
      <c r="EKM824" s="304"/>
      <c r="EKN824" s="304"/>
      <c r="EKO824" s="304"/>
      <c r="EKP824" s="304"/>
      <c r="EKQ824" s="304"/>
      <c r="EKR824" s="304"/>
      <c r="EKS824" s="304"/>
      <c r="EKT824" s="304"/>
      <c r="EKU824" s="304"/>
      <c r="EKV824" s="304"/>
      <c r="EKW824" s="304"/>
      <c r="EKX824" s="304"/>
      <c r="EKY824" s="304"/>
      <c r="EKZ824" s="304"/>
      <c r="ELA824" s="304"/>
      <c r="ELB824" s="304"/>
      <c r="ELC824" s="304"/>
      <c r="ELD824" s="304"/>
      <c r="ELE824" s="304"/>
      <c r="ELF824" s="304"/>
      <c r="ELG824" s="304"/>
      <c r="ELH824" s="304"/>
      <c r="ELI824" s="304"/>
      <c r="ELJ824" s="304"/>
      <c r="ELK824" s="304"/>
      <c r="ELL824" s="304"/>
      <c r="ELM824" s="304"/>
      <c r="ELN824" s="304"/>
      <c r="ELO824" s="304"/>
      <c r="ELP824" s="304"/>
      <c r="ELQ824" s="304"/>
      <c r="ELR824" s="304"/>
      <c r="ELS824" s="304"/>
      <c r="ELT824" s="304"/>
      <c r="ELU824" s="304"/>
    </row>
    <row r="825" spans="2:341 1271:3713" s="279" customFormat="1">
      <c r="B825" s="303"/>
      <c r="S825" s="421"/>
      <c r="T825" s="453"/>
      <c r="U825" s="304"/>
      <c r="V825" s="304"/>
      <c r="W825" s="304"/>
      <c r="X825" s="304"/>
      <c r="Y825" s="304"/>
      <c r="Z825" s="304"/>
      <c r="AA825" s="304"/>
      <c r="AB825" s="304"/>
      <c r="AC825" s="304"/>
      <c r="AD825" s="304"/>
      <c r="AE825" s="304"/>
      <c r="AF825" s="304"/>
      <c r="AG825" s="304"/>
      <c r="AH825" s="304"/>
      <c r="AI825" s="304"/>
      <c r="AJ825" s="304"/>
      <c r="AK825" s="304"/>
      <c r="AL825" s="304"/>
      <c r="AM825" s="304"/>
      <c r="AN825" s="304"/>
      <c r="AO825" s="304"/>
      <c r="AP825" s="304"/>
      <c r="AQ825" s="304"/>
      <c r="AR825" s="304"/>
      <c r="AS825" s="304"/>
      <c r="AT825" s="304"/>
      <c r="AU825" s="304"/>
      <c r="AV825" s="304"/>
      <c r="AW825" s="304"/>
      <c r="AX825" s="304"/>
      <c r="AY825" s="304"/>
      <c r="AZ825" s="304"/>
      <c r="BA825" s="304"/>
      <c r="BB825" s="304"/>
      <c r="BC825" s="304"/>
      <c r="BD825" s="304"/>
      <c r="BE825" s="304"/>
      <c r="BF825" s="304"/>
      <c r="BG825" s="304"/>
      <c r="BH825" s="304"/>
      <c r="BI825" s="304"/>
      <c r="BJ825" s="304"/>
      <c r="BK825" s="304"/>
      <c r="BL825" s="304"/>
      <c r="BM825" s="304"/>
      <c r="BN825" s="304"/>
      <c r="BO825" s="304"/>
      <c r="BP825" s="304"/>
      <c r="BQ825" s="304"/>
      <c r="BR825" s="304"/>
      <c r="BS825" s="304"/>
      <c r="BT825" s="304"/>
      <c r="BU825" s="304"/>
      <c r="BV825" s="304"/>
      <c r="BW825" s="304"/>
      <c r="BX825" s="304"/>
      <c r="BY825" s="304"/>
      <c r="BZ825" s="304"/>
      <c r="CA825" s="304"/>
      <c r="CB825" s="304"/>
      <c r="CC825" s="304"/>
      <c r="CD825" s="304"/>
      <c r="CE825" s="304"/>
      <c r="CF825" s="304"/>
      <c r="CG825" s="304"/>
      <c r="CH825" s="304"/>
      <c r="CI825" s="304"/>
      <c r="CJ825" s="304"/>
      <c r="CK825" s="304"/>
      <c r="CL825" s="304"/>
      <c r="CM825" s="304"/>
      <c r="CN825" s="304"/>
      <c r="CO825" s="304"/>
      <c r="CP825" s="304"/>
      <c r="CQ825" s="304"/>
      <c r="CR825" s="304"/>
      <c r="CS825" s="304"/>
      <c r="CT825" s="304"/>
      <c r="CU825" s="304"/>
      <c r="CV825" s="304"/>
      <c r="CW825" s="304"/>
      <c r="CX825" s="304"/>
      <c r="CY825" s="304"/>
      <c r="CZ825" s="304"/>
      <c r="DA825" s="304"/>
      <c r="DB825" s="304"/>
      <c r="DC825" s="304"/>
      <c r="DD825" s="304"/>
      <c r="DE825" s="304"/>
      <c r="DF825" s="304"/>
      <c r="DG825" s="304"/>
      <c r="DH825" s="304"/>
      <c r="DI825" s="304"/>
      <c r="DJ825" s="304"/>
      <c r="DK825" s="304"/>
      <c r="DL825" s="304"/>
      <c r="DM825" s="304"/>
      <c r="DN825" s="304"/>
      <c r="DO825" s="304"/>
      <c r="DP825" s="304"/>
      <c r="DQ825" s="304"/>
      <c r="DR825" s="304"/>
      <c r="DS825" s="304"/>
      <c r="DT825" s="304"/>
      <c r="DU825" s="304"/>
      <c r="DV825" s="304"/>
      <c r="DW825" s="304"/>
      <c r="DX825" s="304"/>
      <c r="DY825" s="304"/>
      <c r="DZ825" s="304"/>
      <c r="EA825" s="304"/>
      <c r="EB825" s="304"/>
      <c r="EC825" s="304"/>
      <c r="ED825" s="304"/>
      <c r="EE825" s="304"/>
      <c r="EF825" s="304"/>
      <c r="EG825" s="304"/>
      <c r="EH825" s="304"/>
      <c r="EI825" s="304"/>
      <c r="EJ825" s="304"/>
      <c r="EK825" s="304"/>
      <c r="EL825" s="304"/>
      <c r="EM825" s="304"/>
      <c r="EN825" s="304"/>
      <c r="EO825" s="304"/>
      <c r="EP825" s="304"/>
      <c r="EQ825" s="304"/>
      <c r="ER825" s="304"/>
      <c r="ES825" s="304"/>
      <c r="ET825" s="304"/>
      <c r="EU825" s="304"/>
      <c r="EV825" s="304"/>
      <c r="EW825" s="304"/>
      <c r="EX825" s="304"/>
      <c r="EY825" s="304"/>
      <c r="EZ825" s="304"/>
      <c r="FA825" s="304"/>
      <c r="FB825" s="304"/>
      <c r="FC825" s="304"/>
      <c r="FD825" s="304"/>
      <c r="FE825" s="304"/>
      <c r="FF825" s="304"/>
      <c r="FG825" s="304"/>
      <c r="FH825" s="304"/>
      <c r="FI825" s="304"/>
      <c r="FJ825" s="304"/>
      <c r="FK825" s="304"/>
      <c r="FL825" s="304"/>
      <c r="FM825" s="304"/>
      <c r="FN825" s="304"/>
      <c r="FO825" s="304"/>
      <c r="FP825" s="304"/>
      <c r="FQ825" s="304"/>
      <c r="FR825" s="304"/>
      <c r="FS825" s="304"/>
      <c r="FT825" s="304"/>
      <c r="FU825" s="304"/>
      <c r="FV825" s="304"/>
      <c r="FW825" s="304"/>
      <c r="FX825" s="304"/>
      <c r="FY825" s="304"/>
      <c r="FZ825" s="304"/>
      <c r="GA825" s="304"/>
      <c r="GB825" s="304"/>
      <c r="GC825" s="304"/>
      <c r="GD825" s="304"/>
      <c r="GE825" s="304"/>
      <c r="GF825" s="304"/>
      <c r="GG825" s="304"/>
      <c r="GH825" s="304"/>
      <c r="GI825" s="304"/>
      <c r="GJ825" s="304"/>
      <c r="GK825" s="304"/>
      <c r="GL825" s="304"/>
      <c r="GM825" s="304"/>
      <c r="GN825" s="304"/>
      <c r="GO825" s="304"/>
      <c r="GP825" s="304"/>
      <c r="GQ825" s="304"/>
      <c r="GR825" s="304"/>
      <c r="GS825" s="304"/>
      <c r="GT825" s="304"/>
      <c r="GU825" s="304"/>
      <c r="GV825" s="304"/>
      <c r="GW825" s="304"/>
      <c r="GX825" s="304"/>
      <c r="GY825" s="304"/>
      <c r="GZ825" s="304"/>
      <c r="HA825" s="304"/>
      <c r="HB825" s="304"/>
      <c r="HC825" s="304"/>
      <c r="HD825" s="304"/>
      <c r="HE825" s="304"/>
      <c r="HF825" s="304"/>
      <c r="HG825" s="304"/>
      <c r="HH825" s="304"/>
      <c r="HI825" s="304"/>
      <c r="HJ825" s="304"/>
      <c r="HK825" s="304"/>
      <c r="HL825" s="304"/>
      <c r="HM825" s="304"/>
      <c r="HN825" s="304"/>
      <c r="HO825" s="304"/>
      <c r="HP825" s="304"/>
      <c r="HQ825" s="304"/>
      <c r="HR825" s="304"/>
      <c r="HS825" s="304"/>
      <c r="HT825" s="304"/>
      <c r="HU825" s="304"/>
      <c r="HV825" s="304"/>
      <c r="HW825" s="304"/>
      <c r="HX825" s="304"/>
      <c r="HY825" s="304"/>
      <c r="HZ825" s="304"/>
      <c r="IA825" s="304"/>
      <c r="IB825" s="304"/>
      <c r="IC825" s="304"/>
      <c r="ID825" s="304"/>
      <c r="IE825" s="304"/>
      <c r="IF825" s="304"/>
      <c r="IG825" s="304"/>
      <c r="IH825" s="304"/>
      <c r="II825" s="304"/>
      <c r="IJ825" s="304"/>
      <c r="IK825" s="304"/>
      <c r="IL825" s="304"/>
      <c r="IM825" s="304"/>
      <c r="IN825" s="304"/>
      <c r="IO825" s="304"/>
      <c r="IP825" s="304"/>
      <c r="IQ825" s="304"/>
      <c r="IR825" s="304"/>
      <c r="IS825" s="304"/>
      <c r="IT825" s="304"/>
      <c r="IU825" s="304"/>
      <c r="IV825" s="304"/>
      <c r="IW825" s="304"/>
      <c r="IX825" s="304"/>
      <c r="IY825" s="304"/>
      <c r="IZ825" s="304"/>
      <c r="JA825" s="304"/>
      <c r="JB825" s="304"/>
      <c r="JC825" s="304"/>
      <c r="JD825" s="304"/>
      <c r="JE825" s="304"/>
      <c r="JF825" s="304"/>
      <c r="JG825" s="304"/>
      <c r="JH825" s="304"/>
      <c r="JI825" s="304"/>
      <c r="JJ825" s="304"/>
      <c r="JK825" s="304"/>
      <c r="JL825" s="304"/>
      <c r="JM825" s="304"/>
      <c r="JN825" s="304"/>
      <c r="JO825" s="304"/>
      <c r="JP825" s="304"/>
      <c r="JQ825" s="304"/>
      <c r="JR825" s="304"/>
      <c r="JS825" s="304"/>
      <c r="JT825" s="304"/>
      <c r="JU825" s="304"/>
      <c r="JV825" s="304"/>
      <c r="JW825" s="304"/>
      <c r="JX825" s="304"/>
      <c r="JY825" s="304"/>
      <c r="JZ825" s="304"/>
      <c r="KA825" s="304"/>
      <c r="KB825" s="304"/>
      <c r="KC825" s="304"/>
      <c r="KD825" s="304"/>
      <c r="KE825" s="304"/>
      <c r="KF825" s="304"/>
      <c r="KG825" s="304"/>
      <c r="KH825" s="304"/>
      <c r="KI825" s="304"/>
      <c r="KJ825" s="304"/>
      <c r="KK825" s="304"/>
      <c r="KL825" s="304"/>
      <c r="KM825" s="304"/>
      <c r="KN825" s="304"/>
      <c r="KO825" s="304"/>
      <c r="KP825" s="304"/>
      <c r="KQ825" s="304"/>
      <c r="KR825" s="304"/>
      <c r="KS825" s="304"/>
      <c r="KT825" s="304"/>
      <c r="KU825" s="304"/>
      <c r="KV825" s="304"/>
      <c r="KW825" s="304"/>
      <c r="KX825" s="304"/>
      <c r="KY825" s="304"/>
      <c r="KZ825" s="304"/>
      <c r="LA825" s="304"/>
      <c r="LB825" s="304"/>
      <c r="LC825" s="304"/>
      <c r="LD825" s="304"/>
      <c r="LE825" s="304"/>
      <c r="LF825" s="304"/>
      <c r="LG825" s="304"/>
      <c r="LH825" s="304"/>
      <c r="LI825" s="304"/>
      <c r="LJ825" s="304"/>
      <c r="LK825" s="304"/>
      <c r="LL825" s="304"/>
      <c r="LM825" s="304"/>
      <c r="LN825" s="304"/>
      <c r="LO825" s="304"/>
      <c r="LP825" s="304"/>
      <c r="LQ825" s="304"/>
      <c r="LR825" s="304"/>
      <c r="LS825" s="304"/>
      <c r="LT825" s="304"/>
      <c r="LU825" s="304"/>
      <c r="LV825" s="304"/>
      <c r="LW825" s="304"/>
      <c r="LX825" s="304"/>
      <c r="LY825" s="304"/>
      <c r="LZ825" s="304"/>
      <c r="MA825" s="304"/>
      <c r="MB825" s="304"/>
      <c r="MC825" s="304"/>
      <c r="AVW825" s="304"/>
      <c r="AVX825" s="304"/>
      <c r="AVY825" s="304"/>
      <c r="AVZ825" s="304"/>
      <c r="AWA825" s="304"/>
      <c r="AWB825" s="304"/>
      <c r="AWC825" s="304"/>
      <c r="AWD825" s="304"/>
      <c r="AWE825" s="304"/>
      <c r="AWF825" s="304"/>
      <c r="AWG825" s="304"/>
      <c r="AWH825" s="304"/>
      <c r="AWI825" s="304"/>
      <c r="AWJ825" s="304"/>
      <c r="AWK825" s="304"/>
      <c r="AWL825" s="304"/>
      <c r="AWM825" s="304"/>
      <c r="AWN825" s="304"/>
      <c r="AWO825" s="304"/>
      <c r="AWP825" s="304"/>
      <c r="AWQ825" s="304"/>
      <c r="AWR825" s="304"/>
      <c r="AWS825" s="304"/>
      <c r="AWT825" s="304"/>
      <c r="AWU825" s="304"/>
      <c r="AWV825" s="304"/>
      <c r="AWW825" s="304"/>
      <c r="AWX825" s="304"/>
      <c r="AWY825" s="304"/>
      <c r="AWZ825" s="304"/>
      <c r="AXA825" s="304"/>
      <c r="AXB825" s="304"/>
      <c r="AXC825" s="304"/>
      <c r="AXD825" s="304"/>
      <c r="AXE825" s="304"/>
      <c r="AXF825" s="304"/>
      <c r="AXG825" s="304"/>
      <c r="AXH825" s="304"/>
      <c r="AXI825" s="304"/>
      <c r="AXJ825" s="304"/>
      <c r="AXK825" s="304"/>
      <c r="AXL825" s="304"/>
      <c r="AXM825" s="304"/>
      <c r="AXN825" s="304"/>
      <c r="AXO825" s="304"/>
      <c r="AXP825" s="304"/>
      <c r="AXQ825" s="304"/>
      <c r="AXR825" s="304"/>
      <c r="AXS825" s="304"/>
      <c r="AXT825" s="304"/>
      <c r="AXU825" s="304"/>
      <c r="AXV825" s="304"/>
      <c r="AXW825" s="304"/>
      <c r="AXX825" s="304"/>
      <c r="AXY825" s="304"/>
      <c r="AXZ825" s="304"/>
      <c r="AYA825" s="304"/>
      <c r="AYB825" s="304"/>
      <c r="AYC825" s="304"/>
      <c r="AYD825" s="304"/>
      <c r="AYE825" s="304"/>
      <c r="AYF825" s="304"/>
      <c r="AYG825" s="304"/>
      <c r="AYH825" s="304"/>
      <c r="AYI825" s="304"/>
      <c r="AYJ825" s="304"/>
      <c r="AYK825" s="304"/>
      <c r="AYL825" s="304"/>
      <c r="AYM825" s="304"/>
      <c r="AYN825" s="304"/>
      <c r="AYO825" s="304"/>
      <c r="AYP825" s="304"/>
      <c r="AYQ825" s="304"/>
      <c r="AYR825" s="304"/>
      <c r="AYS825" s="304"/>
      <c r="AYT825" s="304"/>
      <c r="AYU825" s="304"/>
      <c r="AYV825" s="304"/>
      <c r="AYW825" s="304"/>
      <c r="AYX825" s="304"/>
      <c r="AYY825" s="304"/>
      <c r="AYZ825" s="304"/>
      <c r="AZA825" s="304"/>
      <c r="AZB825" s="304"/>
      <c r="AZC825" s="304"/>
      <c r="AZD825" s="304"/>
      <c r="AZE825" s="304"/>
      <c r="AZF825" s="304"/>
      <c r="AZG825" s="304"/>
      <c r="AZH825" s="304"/>
      <c r="AZI825" s="304"/>
      <c r="AZJ825" s="304"/>
      <c r="AZK825" s="304"/>
      <c r="AZL825" s="304"/>
      <c r="AZM825" s="304"/>
      <c r="AZN825" s="304"/>
      <c r="AZO825" s="304"/>
      <c r="AZP825" s="304"/>
      <c r="AZQ825" s="304"/>
      <c r="AZR825" s="304"/>
      <c r="AZS825" s="304"/>
      <c r="AZT825" s="304"/>
      <c r="AZU825" s="304"/>
      <c r="AZV825" s="304"/>
      <c r="AZW825" s="304"/>
      <c r="AZX825" s="304"/>
      <c r="AZY825" s="304"/>
      <c r="AZZ825" s="304"/>
      <c r="BAA825" s="304"/>
      <c r="BAB825" s="304"/>
      <c r="BAC825" s="304"/>
      <c r="BAD825" s="304"/>
      <c r="BAE825" s="304"/>
      <c r="BAF825" s="304"/>
      <c r="BAG825" s="304"/>
      <c r="BAH825" s="304"/>
      <c r="BAI825" s="304"/>
      <c r="BAJ825" s="304"/>
      <c r="BAK825" s="304"/>
      <c r="BAL825" s="304"/>
      <c r="BAM825" s="304"/>
      <c r="BAN825" s="304"/>
      <c r="BAO825" s="304"/>
      <c r="BAP825" s="304"/>
      <c r="BAQ825" s="304"/>
      <c r="BAR825" s="304"/>
      <c r="BAS825" s="304"/>
      <c r="BAT825" s="304"/>
      <c r="BAU825" s="304"/>
      <c r="BAV825" s="304"/>
      <c r="BAW825" s="304"/>
      <c r="BAX825" s="304"/>
      <c r="BAY825" s="304"/>
      <c r="BAZ825" s="304"/>
      <c r="BBA825" s="304"/>
      <c r="BBB825" s="304"/>
      <c r="BBC825" s="304"/>
      <c r="BBD825" s="304"/>
      <c r="BBE825" s="304"/>
      <c r="BBF825" s="304"/>
      <c r="BBG825" s="304"/>
      <c r="BBH825" s="304"/>
      <c r="BBI825" s="304"/>
      <c r="BBJ825" s="304"/>
      <c r="BBK825" s="304"/>
      <c r="BBL825" s="304"/>
      <c r="BBM825" s="304"/>
      <c r="BBN825" s="304"/>
      <c r="BBO825" s="304"/>
      <c r="BBP825" s="304"/>
      <c r="BBQ825" s="304"/>
      <c r="BBR825" s="304"/>
      <c r="BBS825" s="304"/>
      <c r="BBT825" s="304"/>
      <c r="BBU825" s="304"/>
      <c r="BBV825" s="304"/>
      <c r="BBW825" s="304"/>
      <c r="BBX825" s="304"/>
      <c r="BBY825" s="304"/>
      <c r="BBZ825" s="304"/>
      <c r="BCA825" s="304"/>
      <c r="BCB825" s="304"/>
      <c r="BCC825" s="304"/>
      <c r="BCD825" s="304"/>
      <c r="BCE825" s="304"/>
      <c r="BCF825" s="304"/>
      <c r="BCG825" s="304"/>
      <c r="BCH825" s="304"/>
      <c r="BCI825" s="304"/>
      <c r="BCJ825" s="304"/>
      <c r="BCK825" s="304"/>
      <c r="BCL825" s="304"/>
      <c r="BCM825" s="304"/>
      <c r="BCN825" s="304"/>
      <c r="BCO825" s="304"/>
      <c r="BCP825" s="304"/>
      <c r="BCQ825" s="304"/>
      <c r="BCR825" s="304"/>
      <c r="BCS825" s="304"/>
      <c r="BCT825" s="304"/>
      <c r="BCU825" s="304"/>
      <c r="BCV825" s="304"/>
      <c r="BCW825" s="304"/>
      <c r="BCX825" s="304"/>
      <c r="BCY825" s="304"/>
      <c r="BCZ825" s="304"/>
      <c r="BDA825" s="304"/>
      <c r="BDB825" s="304"/>
      <c r="BDC825" s="304"/>
      <c r="BDD825" s="304"/>
      <c r="BDE825" s="304"/>
      <c r="BDF825" s="304"/>
      <c r="BDG825" s="304"/>
      <c r="BDH825" s="304"/>
      <c r="BDI825" s="304"/>
      <c r="BDJ825" s="304"/>
      <c r="BDK825" s="304"/>
      <c r="BDL825" s="304"/>
      <c r="BDM825" s="304"/>
      <c r="BDN825" s="304"/>
      <c r="BDO825" s="304"/>
      <c r="BDP825" s="304"/>
      <c r="BDQ825" s="304"/>
      <c r="BDR825" s="304"/>
      <c r="BDS825" s="304"/>
      <c r="BDT825" s="304"/>
      <c r="BDU825" s="304"/>
      <c r="BDV825" s="304"/>
      <c r="BDW825" s="304"/>
      <c r="BDX825" s="304"/>
      <c r="BDY825" s="304"/>
      <c r="BDZ825" s="304"/>
      <c r="BEA825" s="304"/>
      <c r="BEB825" s="304"/>
      <c r="BEC825" s="304"/>
      <c r="BED825" s="304"/>
      <c r="BEE825" s="304"/>
      <c r="BEF825" s="304"/>
      <c r="BEG825" s="304"/>
      <c r="BEH825" s="304"/>
      <c r="BEI825" s="304"/>
      <c r="BEJ825" s="304"/>
      <c r="BEK825" s="304"/>
      <c r="BEL825" s="304"/>
      <c r="BEM825" s="304"/>
      <c r="BEN825" s="304"/>
      <c r="BEO825" s="304"/>
      <c r="BEP825" s="304"/>
      <c r="BEQ825" s="304"/>
      <c r="BER825" s="304"/>
      <c r="BES825" s="304"/>
      <c r="BET825" s="304"/>
      <c r="BEU825" s="304"/>
      <c r="BEV825" s="304"/>
      <c r="BEW825" s="304"/>
      <c r="BEX825" s="304"/>
      <c r="BEY825" s="304"/>
      <c r="BEZ825" s="304"/>
      <c r="BFA825" s="304"/>
      <c r="BFB825" s="304"/>
      <c r="BFC825" s="304"/>
      <c r="BFD825" s="304"/>
      <c r="BFE825" s="304"/>
      <c r="BFF825" s="304"/>
      <c r="BFG825" s="304"/>
      <c r="BFH825" s="304"/>
      <c r="BFI825" s="304"/>
      <c r="BFJ825" s="304"/>
      <c r="BFK825" s="304"/>
      <c r="BFL825" s="304"/>
      <c r="BFM825" s="304"/>
      <c r="BFN825" s="304"/>
      <c r="BFO825" s="304"/>
      <c r="BFP825" s="304"/>
      <c r="BFQ825" s="304"/>
      <c r="BFR825" s="304"/>
      <c r="BFS825" s="304"/>
      <c r="BFT825" s="304"/>
      <c r="BFU825" s="304"/>
      <c r="BFV825" s="304"/>
      <c r="BFW825" s="304"/>
      <c r="BFX825" s="304"/>
      <c r="BFY825" s="304"/>
      <c r="BFZ825" s="304"/>
      <c r="BGA825" s="304"/>
      <c r="BGB825" s="304"/>
      <c r="BGC825" s="304"/>
      <c r="BGD825" s="304"/>
      <c r="BGE825" s="304"/>
      <c r="BGF825" s="304"/>
      <c r="BGG825" s="304"/>
      <c r="BGH825" s="304"/>
      <c r="BGI825" s="304"/>
      <c r="BGJ825" s="304"/>
      <c r="BGK825" s="304"/>
      <c r="BGL825" s="304"/>
      <c r="BGM825" s="304"/>
      <c r="BGN825" s="304"/>
      <c r="BGO825" s="304"/>
      <c r="BGP825" s="304"/>
      <c r="BGQ825" s="304"/>
      <c r="BGR825" s="304"/>
      <c r="BGS825" s="304"/>
      <c r="BGT825" s="304"/>
      <c r="BGU825" s="304"/>
      <c r="BGV825" s="304"/>
      <c r="BGW825" s="304"/>
      <c r="BGX825" s="304"/>
      <c r="BGY825" s="304"/>
      <c r="BGZ825" s="304"/>
      <c r="BHA825" s="304"/>
      <c r="BHB825" s="304"/>
      <c r="BHC825" s="304"/>
      <c r="BHD825" s="304"/>
      <c r="BHE825" s="304"/>
      <c r="BHF825" s="304"/>
      <c r="BHG825" s="304"/>
      <c r="BHH825" s="304"/>
      <c r="BHI825" s="304"/>
      <c r="BHJ825" s="304"/>
      <c r="BHK825" s="304"/>
      <c r="BHL825" s="304"/>
      <c r="BHM825" s="304"/>
      <c r="BHN825" s="304"/>
      <c r="BHO825" s="304"/>
      <c r="BHP825" s="304"/>
      <c r="BHQ825" s="304"/>
      <c r="BHR825" s="304"/>
      <c r="BHS825" s="304"/>
      <c r="BHT825" s="304"/>
      <c r="BHU825" s="304"/>
      <c r="BHV825" s="304"/>
      <c r="BHW825" s="304"/>
      <c r="BHX825" s="304"/>
      <c r="BHY825" s="304"/>
      <c r="BHZ825" s="304"/>
      <c r="BIA825" s="304"/>
      <c r="BIB825" s="304"/>
      <c r="BIC825" s="304"/>
      <c r="BID825" s="304"/>
      <c r="BIE825" s="304"/>
      <c r="BIF825" s="304"/>
      <c r="BIG825" s="304"/>
      <c r="BIH825" s="304"/>
      <c r="BII825" s="304"/>
      <c r="BIJ825" s="304"/>
      <c r="BIK825" s="304"/>
      <c r="BIL825" s="304"/>
      <c r="BIM825" s="304"/>
      <c r="BIN825" s="304"/>
      <c r="BIO825" s="304"/>
      <c r="BIP825" s="304"/>
      <c r="BIQ825" s="304"/>
      <c r="BIR825" s="304"/>
      <c r="BIS825" s="304"/>
      <c r="BIT825" s="304"/>
      <c r="BIU825" s="304"/>
      <c r="BIV825" s="304"/>
      <c r="BIW825" s="304"/>
      <c r="BIX825" s="304"/>
      <c r="BIY825" s="304"/>
      <c r="BIZ825" s="304"/>
      <c r="BJA825" s="304"/>
      <c r="BJB825" s="304"/>
      <c r="BJC825" s="304"/>
      <c r="BJD825" s="304"/>
      <c r="BJE825" s="304"/>
      <c r="BJF825" s="304"/>
      <c r="BJG825" s="304"/>
      <c r="BJH825" s="304"/>
      <c r="BJI825" s="304"/>
      <c r="BJJ825" s="304"/>
      <c r="BJK825" s="304"/>
      <c r="BJL825" s="304"/>
      <c r="BJM825" s="304"/>
      <c r="BJN825" s="304"/>
      <c r="BJO825" s="304"/>
      <c r="BJP825" s="304"/>
      <c r="BJQ825" s="304"/>
      <c r="BJR825" s="304"/>
      <c r="BJS825" s="304"/>
      <c r="BJT825" s="304"/>
      <c r="BJU825" s="304"/>
      <c r="BJV825" s="304"/>
      <c r="BJW825" s="304"/>
      <c r="BJX825" s="304"/>
      <c r="BJY825" s="304"/>
      <c r="BJZ825" s="304"/>
      <c r="BKA825" s="304"/>
      <c r="BKB825" s="304"/>
      <c r="BKC825" s="304"/>
      <c r="BKD825" s="304"/>
      <c r="BKE825" s="304"/>
      <c r="BKF825" s="304"/>
      <c r="BKG825" s="304"/>
      <c r="BKH825" s="304"/>
      <c r="BKI825" s="304"/>
      <c r="BKJ825" s="304"/>
      <c r="BKK825" s="304"/>
      <c r="BKL825" s="304"/>
      <c r="BKM825" s="304"/>
      <c r="BKN825" s="304"/>
      <c r="BKO825" s="304"/>
      <c r="BKP825" s="304"/>
      <c r="BKQ825" s="304"/>
      <c r="BKR825" s="304"/>
      <c r="BKS825" s="304"/>
      <c r="BKT825" s="304"/>
      <c r="BKU825" s="304"/>
      <c r="BKV825" s="304"/>
      <c r="BKW825" s="304"/>
      <c r="BKX825" s="304"/>
      <c r="BKY825" s="304"/>
      <c r="BKZ825" s="304"/>
      <c r="BLA825" s="304"/>
      <c r="BLB825" s="304"/>
      <c r="BLC825" s="304"/>
      <c r="BLD825" s="304"/>
      <c r="BLE825" s="304"/>
      <c r="BLF825" s="304"/>
      <c r="BLG825" s="304"/>
      <c r="BLH825" s="304"/>
      <c r="BLI825" s="304"/>
      <c r="BLJ825" s="304"/>
      <c r="BLK825" s="304"/>
      <c r="BLL825" s="304"/>
      <c r="BLM825" s="304"/>
      <c r="BLN825" s="304"/>
      <c r="BLO825" s="304"/>
      <c r="BLP825" s="304"/>
      <c r="BLQ825" s="304"/>
      <c r="BLR825" s="304"/>
      <c r="BLS825" s="304"/>
      <c r="BLT825" s="304"/>
      <c r="BLU825" s="304"/>
      <c r="BLV825" s="304"/>
      <c r="BLW825" s="304"/>
      <c r="BLX825" s="304"/>
      <c r="BLY825" s="304"/>
      <c r="BLZ825" s="304"/>
      <c r="BMA825" s="304"/>
      <c r="BMB825" s="304"/>
      <c r="BMC825" s="304"/>
      <c r="BMD825" s="304"/>
      <c r="BME825" s="304"/>
      <c r="BMF825" s="304"/>
      <c r="BMG825" s="304"/>
      <c r="BMH825" s="304"/>
      <c r="BMI825" s="304"/>
      <c r="BMJ825" s="304"/>
      <c r="BMK825" s="304"/>
      <c r="BML825" s="304"/>
      <c r="BMM825" s="304"/>
      <c r="BMN825" s="304"/>
      <c r="BMO825" s="304"/>
      <c r="BMP825" s="304"/>
      <c r="BMQ825" s="304"/>
      <c r="BMR825" s="304"/>
      <c r="BMS825" s="304"/>
      <c r="BMT825" s="304"/>
      <c r="BMU825" s="304"/>
      <c r="BMV825" s="304"/>
      <c r="BMW825" s="304"/>
      <c r="BMX825" s="304"/>
      <c r="BMY825" s="304"/>
      <c r="BMZ825" s="304"/>
      <c r="BNA825" s="304"/>
      <c r="BNB825" s="304"/>
      <c r="BNC825" s="304"/>
      <c r="BND825" s="304"/>
      <c r="BNE825" s="304"/>
      <c r="BNF825" s="304"/>
      <c r="BNG825" s="304"/>
      <c r="BNH825" s="304"/>
      <c r="BNI825" s="304"/>
      <c r="BNJ825" s="304"/>
      <c r="BNK825" s="304"/>
      <c r="BNL825" s="304"/>
      <c r="BNM825" s="304"/>
      <c r="BNN825" s="304"/>
      <c r="BNO825" s="304"/>
      <c r="BNP825" s="304"/>
      <c r="BNQ825" s="304"/>
      <c r="BNR825" s="304"/>
      <c r="BNS825" s="304"/>
      <c r="BNT825" s="304"/>
      <c r="BNU825" s="304"/>
      <c r="BNV825" s="304"/>
      <c r="BNW825" s="304"/>
      <c r="BNX825" s="304"/>
      <c r="BNY825" s="304"/>
      <c r="BNZ825" s="304"/>
      <c r="BOA825" s="304"/>
      <c r="BOB825" s="304"/>
      <c r="BOC825" s="304"/>
      <c r="BOD825" s="304"/>
      <c r="BOE825" s="304"/>
      <c r="BOF825" s="304"/>
      <c r="BOG825" s="304"/>
      <c r="BOH825" s="304"/>
      <c r="BOI825" s="304"/>
      <c r="BOJ825" s="304"/>
      <c r="BOK825" s="304"/>
      <c r="BOL825" s="304"/>
      <c r="BOM825" s="304"/>
      <c r="BON825" s="304"/>
      <c r="BOO825" s="304"/>
      <c r="BOP825" s="304"/>
      <c r="BOQ825" s="304"/>
      <c r="BOR825" s="304"/>
      <c r="BOS825" s="304"/>
      <c r="BOT825" s="304"/>
      <c r="BOU825" s="304"/>
      <c r="BOV825" s="304"/>
      <c r="BOW825" s="304"/>
      <c r="BOX825" s="304"/>
      <c r="BOY825" s="304"/>
      <c r="BOZ825" s="304"/>
      <c r="BPA825" s="304"/>
      <c r="BPB825" s="304"/>
      <c r="BPC825" s="304"/>
      <c r="BPD825" s="304"/>
      <c r="BPE825" s="304"/>
      <c r="BPF825" s="304"/>
      <c r="BPG825" s="304"/>
      <c r="BPH825" s="304"/>
      <c r="BPI825" s="304"/>
      <c r="BPJ825" s="304"/>
      <c r="BPK825" s="304"/>
      <c r="BPL825" s="304"/>
      <c r="BPM825" s="304"/>
      <c r="BPN825" s="304"/>
      <c r="BPO825" s="304"/>
      <c r="BPP825" s="304"/>
      <c r="BPQ825" s="304"/>
      <c r="BPR825" s="304"/>
      <c r="BPS825" s="304"/>
      <c r="BPT825" s="304"/>
      <c r="BPU825" s="304"/>
      <c r="BPV825" s="304"/>
      <c r="BPW825" s="304"/>
      <c r="BPX825" s="304"/>
      <c r="BPY825" s="304"/>
      <c r="BPZ825" s="304"/>
      <c r="BQA825" s="304"/>
      <c r="BQB825" s="304"/>
      <c r="BQC825" s="304"/>
      <c r="BQD825" s="304"/>
      <c r="BQE825" s="304"/>
      <c r="BQF825" s="304"/>
      <c r="BQG825" s="304"/>
      <c r="BQH825" s="304"/>
      <c r="BQI825" s="304"/>
      <c r="BQJ825" s="304"/>
      <c r="BQK825" s="304"/>
      <c r="BQL825" s="304"/>
      <c r="BQM825" s="304"/>
      <c r="BQN825" s="304"/>
      <c r="BQO825" s="304"/>
      <c r="BQP825" s="304"/>
      <c r="BQQ825" s="304"/>
      <c r="BQR825" s="304"/>
      <c r="BQS825" s="304"/>
      <c r="BQT825" s="304"/>
      <c r="BQU825" s="304"/>
      <c r="BQV825" s="304"/>
      <c r="BQW825" s="304"/>
      <c r="BQX825" s="304"/>
      <c r="BQY825" s="304"/>
      <c r="BQZ825" s="304"/>
      <c r="BRA825" s="304"/>
      <c r="BRB825" s="304"/>
      <c r="BRC825" s="304"/>
      <c r="BRD825" s="304"/>
      <c r="BRE825" s="304"/>
      <c r="BRF825" s="304"/>
      <c r="BRG825" s="304"/>
      <c r="BRH825" s="304"/>
      <c r="BRI825" s="304"/>
      <c r="BRJ825" s="304"/>
      <c r="BRK825" s="304"/>
      <c r="BRL825" s="304"/>
      <c r="BRM825" s="304"/>
      <c r="BRN825" s="304"/>
      <c r="BRO825" s="304"/>
      <c r="BRP825" s="304"/>
      <c r="BRQ825" s="304"/>
      <c r="BRR825" s="304"/>
      <c r="BRS825" s="304"/>
      <c r="BRT825" s="304"/>
      <c r="BRU825" s="304"/>
      <c r="BRV825" s="304"/>
      <c r="BRW825" s="304"/>
      <c r="BRX825" s="304"/>
      <c r="BRY825" s="304"/>
      <c r="BRZ825" s="304"/>
      <c r="BSA825" s="304"/>
      <c r="BSB825" s="304"/>
      <c r="BSC825" s="304"/>
      <c r="BSD825" s="304"/>
      <c r="BSE825" s="304"/>
      <c r="BSF825" s="304"/>
      <c r="BSG825" s="304"/>
      <c r="BSH825" s="304"/>
      <c r="BSI825" s="304"/>
      <c r="BSJ825" s="304"/>
      <c r="BSK825" s="304"/>
      <c r="BSL825" s="304"/>
      <c r="BSM825" s="304"/>
      <c r="BSN825" s="304"/>
      <c r="BSO825" s="304"/>
      <c r="BSP825" s="304"/>
      <c r="BSQ825" s="304"/>
      <c r="BSR825" s="304"/>
      <c r="BSS825" s="304"/>
      <c r="BST825" s="304"/>
      <c r="BSU825" s="304"/>
      <c r="BSV825" s="304"/>
      <c r="BSW825" s="304"/>
      <c r="BSX825" s="304"/>
      <c r="BSY825" s="304"/>
      <c r="BSZ825" s="304"/>
      <c r="BTA825" s="304"/>
      <c r="BTB825" s="304"/>
      <c r="BTC825" s="304"/>
      <c r="BTD825" s="304"/>
      <c r="BTE825" s="304"/>
      <c r="BTF825" s="304"/>
      <c r="BTG825" s="304"/>
      <c r="BTH825" s="304"/>
      <c r="BTI825" s="304"/>
      <c r="BTJ825" s="304"/>
      <c r="BTK825" s="304"/>
      <c r="BTL825" s="304"/>
      <c r="BTM825" s="304"/>
      <c r="BTN825" s="304"/>
      <c r="BTO825" s="304"/>
      <c r="BTP825" s="304"/>
      <c r="BTQ825" s="304"/>
      <c r="BTR825" s="304"/>
      <c r="BTS825" s="304"/>
      <c r="BTT825" s="304"/>
      <c r="BTU825" s="304"/>
      <c r="BTV825" s="304"/>
      <c r="BTW825" s="304"/>
      <c r="BTX825" s="304"/>
      <c r="BTY825" s="304"/>
      <c r="BTZ825" s="304"/>
      <c r="BUA825" s="304"/>
      <c r="BUB825" s="304"/>
      <c r="BUC825" s="304"/>
      <c r="BUD825" s="304"/>
      <c r="BUE825" s="304"/>
      <c r="BUF825" s="304"/>
      <c r="BUG825" s="304"/>
      <c r="BUH825" s="304"/>
      <c r="BUI825" s="304"/>
      <c r="BUJ825" s="304"/>
      <c r="BUK825" s="304"/>
      <c r="BUL825" s="304"/>
      <c r="BUM825" s="304"/>
      <c r="BUN825" s="304"/>
      <c r="BUO825" s="304"/>
      <c r="BUP825" s="304"/>
      <c r="BUQ825" s="304"/>
      <c r="BUR825" s="304"/>
      <c r="BUS825" s="304"/>
      <c r="BUT825" s="304"/>
      <c r="BUU825" s="304"/>
      <c r="BUV825" s="304"/>
      <c r="BUW825" s="304"/>
      <c r="BUX825" s="304"/>
      <c r="BUY825" s="304"/>
      <c r="BUZ825" s="304"/>
      <c r="BVA825" s="304"/>
      <c r="BVB825" s="304"/>
      <c r="BVC825" s="304"/>
      <c r="BVD825" s="304"/>
      <c r="BVE825" s="304"/>
      <c r="BVF825" s="304"/>
      <c r="BVG825" s="304"/>
      <c r="BVH825" s="304"/>
      <c r="BVI825" s="304"/>
      <c r="BVJ825" s="304"/>
      <c r="BVK825" s="304"/>
      <c r="BVL825" s="304"/>
      <c r="BVM825" s="304"/>
      <c r="BVN825" s="304"/>
      <c r="BVO825" s="304"/>
      <c r="BVP825" s="304"/>
      <c r="BVQ825" s="304"/>
      <c r="BVR825" s="304"/>
      <c r="BVS825" s="304"/>
      <c r="BVT825" s="304"/>
      <c r="BVU825" s="304"/>
      <c r="BVV825" s="304"/>
      <c r="BVW825" s="304"/>
      <c r="BVX825" s="304"/>
      <c r="BVY825" s="304"/>
      <c r="BVZ825" s="304"/>
      <c r="BWA825" s="304"/>
      <c r="BWB825" s="304"/>
      <c r="BWC825" s="304"/>
      <c r="BWD825" s="304"/>
      <c r="BWE825" s="304"/>
      <c r="BWF825" s="304"/>
      <c r="BWG825" s="304"/>
      <c r="BWH825" s="304"/>
      <c r="BWI825" s="304"/>
      <c r="BWJ825" s="304"/>
      <c r="BWK825" s="304"/>
      <c r="BWL825" s="304"/>
      <c r="BWM825" s="304"/>
      <c r="BWN825" s="304"/>
      <c r="BWO825" s="304"/>
      <c r="BWP825" s="304"/>
      <c r="BWQ825" s="304"/>
      <c r="BWR825" s="304"/>
      <c r="BWS825" s="304"/>
      <c r="BWT825" s="304"/>
      <c r="BWU825" s="304"/>
      <c r="BWV825" s="304"/>
      <c r="BWW825" s="304"/>
      <c r="BWX825" s="304"/>
      <c r="BWY825" s="304"/>
      <c r="BWZ825" s="304"/>
      <c r="BXA825" s="304"/>
      <c r="BXB825" s="304"/>
      <c r="BXC825" s="304"/>
      <c r="BXD825" s="304"/>
      <c r="BXE825" s="304"/>
      <c r="BXF825" s="304"/>
      <c r="BXG825" s="304"/>
      <c r="BXH825" s="304"/>
      <c r="BXI825" s="304"/>
      <c r="BXJ825" s="304"/>
      <c r="BXK825" s="304"/>
      <c r="BXL825" s="304"/>
      <c r="BXM825" s="304"/>
      <c r="BXN825" s="304"/>
      <c r="BXO825" s="304"/>
      <c r="BXP825" s="304"/>
      <c r="BXQ825" s="304"/>
      <c r="BXR825" s="304"/>
      <c r="BXS825" s="304"/>
      <c r="BXT825" s="304"/>
      <c r="BXU825" s="304"/>
      <c r="BXV825" s="304"/>
      <c r="BXW825" s="304"/>
      <c r="BXX825" s="304"/>
      <c r="BXY825" s="304"/>
      <c r="BXZ825" s="304"/>
      <c r="BYA825" s="304"/>
      <c r="BYB825" s="304"/>
      <c r="BYC825" s="304"/>
      <c r="BYD825" s="304"/>
      <c r="BYE825" s="304"/>
      <c r="BYF825" s="304"/>
      <c r="BYG825" s="304"/>
      <c r="BYH825" s="304"/>
      <c r="BYI825" s="304"/>
      <c r="BYJ825" s="304"/>
      <c r="BYK825" s="304"/>
      <c r="BYL825" s="304"/>
      <c r="BYM825" s="304"/>
      <c r="BYN825" s="304"/>
      <c r="BYO825" s="304"/>
      <c r="BYP825" s="304"/>
      <c r="BYQ825" s="304"/>
      <c r="BYR825" s="304"/>
      <c r="BYS825" s="304"/>
      <c r="BYT825" s="304"/>
      <c r="BYU825" s="304"/>
      <c r="BYV825" s="304"/>
      <c r="BYW825" s="304"/>
      <c r="BYX825" s="304"/>
      <c r="BYY825" s="304"/>
      <c r="BYZ825" s="304"/>
      <c r="BZA825" s="304"/>
      <c r="BZB825" s="304"/>
      <c r="BZC825" s="304"/>
      <c r="BZD825" s="304"/>
      <c r="BZE825" s="304"/>
      <c r="BZF825" s="304"/>
      <c r="BZG825" s="304"/>
      <c r="BZH825" s="304"/>
      <c r="BZI825" s="304"/>
      <c r="BZJ825" s="304"/>
      <c r="BZK825" s="304"/>
      <c r="BZL825" s="304"/>
      <c r="BZM825" s="304"/>
      <c r="BZN825" s="304"/>
      <c r="BZO825" s="304"/>
      <c r="BZP825" s="304"/>
      <c r="BZQ825" s="304"/>
      <c r="BZR825" s="304"/>
      <c r="BZS825" s="304"/>
      <c r="BZT825" s="304"/>
      <c r="BZU825" s="304"/>
      <c r="BZV825" s="304"/>
      <c r="BZW825" s="304"/>
      <c r="BZX825" s="304"/>
      <c r="BZY825" s="304"/>
      <c r="BZZ825" s="304"/>
      <c r="CAA825" s="304"/>
      <c r="CAB825" s="304"/>
      <c r="CAC825" s="304"/>
      <c r="CAD825" s="304"/>
      <c r="CAE825" s="304"/>
      <c r="CAF825" s="304"/>
      <c r="CAG825" s="304"/>
      <c r="CAH825" s="304"/>
      <c r="CAI825" s="304"/>
      <c r="CAJ825" s="304"/>
      <c r="CAK825" s="304"/>
      <c r="CAL825" s="304"/>
      <c r="CAM825" s="304"/>
      <c r="CAN825" s="304"/>
      <c r="CAO825" s="304"/>
      <c r="CAP825" s="304"/>
      <c r="CAQ825" s="304"/>
      <c r="CAR825" s="304"/>
      <c r="CAS825" s="304"/>
      <c r="CAT825" s="304"/>
      <c r="CAU825" s="304"/>
      <c r="CAV825" s="304"/>
      <c r="CAW825" s="304"/>
      <c r="CAX825" s="304"/>
      <c r="CAY825" s="304"/>
      <c r="CAZ825" s="304"/>
      <c r="CBA825" s="304"/>
      <c r="CBB825" s="304"/>
      <c r="CBC825" s="304"/>
      <c r="CBD825" s="304"/>
      <c r="CBE825" s="304"/>
      <c r="CBF825" s="304"/>
      <c r="CBG825" s="304"/>
      <c r="CBH825" s="304"/>
      <c r="CBI825" s="304"/>
      <c r="CBJ825" s="304"/>
      <c r="CBK825" s="304"/>
      <c r="CBL825" s="304"/>
      <c r="CBM825" s="304"/>
      <c r="CBN825" s="304"/>
      <c r="CBO825" s="304"/>
      <c r="CBP825" s="304"/>
      <c r="CBQ825" s="304"/>
      <c r="CBR825" s="304"/>
      <c r="CBS825" s="304"/>
      <c r="CBT825" s="304"/>
      <c r="CBU825" s="304"/>
      <c r="CBV825" s="304"/>
      <c r="CBW825" s="304"/>
      <c r="CBX825" s="304"/>
      <c r="CBY825" s="304"/>
      <c r="CBZ825" s="304"/>
      <c r="CCA825" s="304"/>
      <c r="CCB825" s="304"/>
      <c r="CCC825" s="304"/>
      <c r="CCD825" s="304"/>
      <c r="CCE825" s="304"/>
      <c r="CCF825" s="304"/>
      <c r="CCG825" s="304"/>
      <c r="CCH825" s="304"/>
      <c r="CCI825" s="304"/>
      <c r="CCJ825" s="304"/>
      <c r="CCK825" s="304"/>
      <c r="CCL825" s="304"/>
      <c r="CCM825" s="304"/>
      <c r="CCN825" s="304"/>
      <c r="CCO825" s="304"/>
      <c r="CCP825" s="304"/>
      <c r="CCQ825" s="304"/>
      <c r="CCR825" s="304"/>
      <c r="CCS825" s="304"/>
      <c r="CCT825" s="304"/>
      <c r="CCU825" s="304"/>
      <c r="CCV825" s="304"/>
      <c r="CCW825" s="304"/>
      <c r="CCX825" s="304"/>
      <c r="CCY825" s="304"/>
      <c r="CCZ825" s="304"/>
      <c r="CDA825" s="304"/>
      <c r="CDB825" s="304"/>
      <c r="CDC825" s="304"/>
      <c r="CDD825" s="304"/>
      <c r="CDE825" s="304"/>
      <c r="CDF825" s="304"/>
      <c r="CDG825" s="304"/>
      <c r="CDH825" s="304"/>
      <c r="CDI825" s="304"/>
      <c r="CDJ825" s="304"/>
      <c r="CDK825" s="304"/>
      <c r="CDL825" s="304"/>
      <c r="CDM825" s="304"/>
      <c r="CDN825" s="304"/>
      <c r="CDO825" s="304"/>
      <c r="CDP825" s="304"/>
      <c r="CDQ825" s="304"/>
      <c r="CDR825" s="304"/>
      <c r="CDS825" s="304"/>
      <c r="CDT825" s="304"/>
      <c r="CDU825" s="304"/>
      <c r="CDV825" s="304"/>
      <c r="CDW825" s="304"/>
      <c r="CDX825" s="304"/>
      <c r="CDY825" s="304"/>
      <c r="CDZ825" s="304"/>
      <c r="CEA825" s="304"/>
      <c r="CEB825" s="304"/>
      <c r="CEC825" s="304"/>
      <c r="CED825" s="304"/>
      <c r="CEE825" s="304"/>
      <c r="CEF825" s="304"/>
      <c r="CEG825" s="304"/>
      <c r="CEH825" s="304"/>
      <c r="CEI825" s="304"/>
      <c r="CEJ825" s="304"/>
      <c r="CEK825" s="304"/>
      <c r="CEL825" s="304"/>
      <c r="CEM825" s="304"/>
      <c r="CEN825" s="304"/>
      <c r="CEO825" s="304"/>
      <c r="CEP825" s="304"/>
      <c r="CEQ825" s="304"/>
      <c r="CER825" s="304"/>
      <c r="CES825" s="304"/>
      <c r="CET825" s="304"/>
      <c r="CEU825" s="304"/>
      <c r="CEV825" s="304"/>
      <c r="CEW825" s="304"/>
      <c r="CEX825" s="304"/>
      <c r="CEY825" s="304"/>
      <c r="CEZ825" s="304"/>
      <c r="CFA825" s="304"/>
      <c r="CFB825" s="304"/>
      <c r="CFC825" s="304"/>
      <c r="CFD825" s="304"/>
      <c r="CFE825" s="304"/>
      <c r="CFF825" s="304"/>
      <c r="CFG825" s="304"/>
      <c r="CFH825" s="304"/>
      <c r="CFI825" s="304"/>
      <c r="CFJ825" s="304"/>
      <c r="CFK825" s="304"/>
      <c r="CFL825" s="304"/>
      <c r="CFM825" s="304"/>
      <c r="CFN825" s="304"/>
      <c r="CFO825" s="304"/>
      <c r="CFP825" s="304"/>
      <c r="CFQ825" s="304"/>
      <c r="CFR825" s="304"/>
      <c r="CFS825" s="304"/>
      <c r="CFT825" s="304"/>
      <c r="CFU825" s="304"/>
      <c r="CFV825" s="304"/>
      <c r="CFW825" s="304"/>
      <c r="CFX825" s="304"/>
      <c r="CFY825" s="304"/>
      <c r="CFZ825" s="304"/>
      <c r="CGA825" s="304"/>
      <c r="CGB825" s="304"/>
      <c r="CGC825" s="304"/>
      <c r="CGD825" s="304"/>
      <c r="CGE825" s="304"/>
      <c r="CGF825" s="304"/>
      <c r="CGG825" s="304"/>
      <c r="CGH825" s="304"/>
      <c r="CGI825" s="304"/>
      <c r="CGJ825" s="304"/>
      <c r="CGK825" s="304"/>
      <c r="CGL825" s="304"/>
      <c r="CGM825" s="304"/>
      <c r="CGN825" s="304"/>
      <c r="CGO825" s="304"/>
      <c r="CGP825" s="304"/>
      <c r="CGQ825" s="304"/>
      <c r="CGR825" s="304"/>
      <c r="CGS825" s="304"/>
      <c r="CGT825" s="304"/>
      <c r="CGU825" s="304"/>
      <c r="CGV825" s="304"/>
      <c r="CGW825" s="304"/>
      <c r="CGX825" s="304"/>
      <c r="CGY825" s="304"/>
      <c r="CGZ825" s="304"/>
      <c r="CHA825" s="304"/>
      <c r="CHB825" s="304"/>
      <c r="CHC825" s="304"/>
      <c r="CHD825" s="304"/>
      <c r="CHE825" s="304"/>
      <c r="CHF825" s="304"/>
      <c r="CHG825" s="304"/>
      <c r="CHH825" s="304"/>
      <c r="CHI825" s="304"/>
      <c r="CHJ825" s="304"/>
      <c r="CHK825" s="304"/>
      <c r="CHL825" s="304"/>
      <c r="CHM825" s="304"/>
      <c r="CHN825" s="304"/>
      <c r="CHO825" s="304"/>
      <c r="CHP825" s="304"/>
      <c r="CHQ825" s="304"/>
      <c r="CHR825" s="304"/>
      <c r="CHS825" s="304"/>
      <c r="CHT825" s="304"/>
      <c r="CHU825" s="304"/>
      <c r="CHV825" s="304"/>
      <c r="CHW825" s="304"/>
      <c r="CHX825" s="304"/>
      <c r="CHY825" s="304"/>
      <c r="CHZ825" s="304"/>
      <c r="CIA825" s="304"/>
      <c r="CIB825" s="304"/>
      <c r="CIC825" s="304"/>
      <c r="CID825" s="304"/>
      <c r="CIE825" s="304"/>
      <c r="CIF825" s="304"/>
      <c r="CIG825" s="304"/>
      <c r="CIH825" s="304"/>
      <c r="CII825" s="304"/>
      <c r="CIJ825" s="304"/>
      <c r="CIK825" s="304"/>
      <c r="CIL825" s="304"/>
      <c r="CIM825" s="304"/>
      <c r="CIN825" s="304"/>
      <c r="CIO825" s="304"/>
      <c r="CIP825" s="304"/>
      <c r="CIQ825" s="304"/>
      <c r="CIR825" s="304"/>
      <c r="CIS825" s="304"/>
      <c r="CIT825" s="304"/>
      <c r="CIU825" s="304"/>
      <c r="CIV825" s="304"/>
      <c r="CIW825" s="304"/>
      <c r="CIX825" s="304"/>
      <c r="CIY825" s="304"/>
      <c r="CIZ825" s="304"/>
      <c r="CJA825" s="304"/>
      <c r="CJB825" s="304"/>
      <c r="CJC825" s="304"/>
      <c r="CJD825" s="304"/>
      <c r="CJE825" s="304"/>
      <c r="CJF825" s="304"/>
      <c r="CJG825" s="304"/>
      <c r="CJH825" s="304"/>
      <c r="CJI825" s="304"/>
      <c r="CJJ825" s="304"/>
      <c r="CJK825" s="304"/>
      <c r="CJL825" s="304"/>
      <c r="CJM825" s="304"/>
      <c r="CJN825" s="304"/>
      <c r="CJO825" s="304"/>
      <c r="CJP825" s="304"/>
      <c r="CJQ825" s="304"/>
      <c r="CJR825" s="304"/>
      <c r="CJS825" s="304"/>
      <c r="CJT825" s="304"/>
      <c r="CJU825" s="304"/>
      <c r="CJV825" s="304"/>
      <c r="CJW825" s="304"/>
      <c r="CJX825" s="304"/>
      <c r="CJY825" s="304"/>
      <c r="CJZ825" s="304"/>
      <c r="CKA825" s="304"/>
      <c r="CKB825" s="304"/>
      <c r="CKC825" s="304"/>
      <c r="CKD825" s="304"/>
      <c r="CKE825" s="304"/>
      <c r="CKF825" s="304"/>
      <c r="CKG825" s="304"/>
      <c r="CKH825" s="304"/>
      <c r="CKI825" s="304"/>
      <c r="CKJ825" s="304"/>
      <c r="CKK825" s="304"/>
      <c r="CKL825" s="304"/>
      <c r="CKM825" s="304"/>
      <c r="CKN825" s="304"/>
      <c r="CKO825" s="304"/>
      <c r="CKP825" s="304"/>
      <c r="CKQ825" s="304"/>
      <c r="CKR825" s="304"/>
      <c r="CKS825" s="304"/>
      <c r="CKT825" s="304"/>
      <c r="CKU825" s="304"/>
      <c r="CKV825" s="304"/>
      <c r="CKW825" s="304"/>
      <c r="CKX825" s="304"/>
      <c r="CKY825" s="304"/>
      <c r="CKZ825" s="304"/>
      <c r="CLA825" s="304"/>
      <c r="CLB825" s="304"/>
      <c r="CLC825" s="304"/>
      <c r="CLD825" s="304"/>
      <c r="CLE825" s="304"/>
      <c r="CLF825" s="304"/>
      <c r="CLG825" s="304"/>
      <c r="CLH825" s="304"/>
      <c r="CLI825" s="304"/>
      <c r="CLJ825" s="304"/>
      <c r="CLK825" s="304"/>
      <c r="CLL825" s="304"/>
      <c r="CLM825" s="304"/>
      <c r="CLN825" s="304"/>
      <c r="CLO825" s="304"/>
      <c r="CLP825" s="304"/>
      <c r="CLQ825" s="304"/>
      <c r="CLR825" s="304"/>
      <c r="CLS825" s="304"/>
      <c r="CLT825" s="304"/>
      <c r="CLU825" s="304"/>
      <c r="CLV825" s="304"/>
      <c r="CLW825" s="304"/>
      <c r="CLX825" s="304"/>
      <c r="CLY825" s="304"/>
      <c r="CLZ825" s="304"/>
      <c r="CMA825" s="304"/>
      <c r="CMB825" s="304"/>
      <c r="CMC825" s="304"/>
      <c r="CMD825" s="304"/>
      <c r="CME825" s="304"/>
      <c r="CMF825" s="304"/>
      <c r="CMG825" s="304"/>
      <c r="CMH825" s="304"/>
      <c r="CMI825" s="304"/>
      <c r="CMJ825" s="304"/>
      <c r="CMK825" s="304"/>
      <c r="CML825" s="304"/>
      <c r="CMM825" s="304"/>
      <c r="CMN825" s="304"/>
      <c r="CMO825" s="304"/>
      <c r="CMP825" s="304"/>
      <c r="CMQ825" s="304"/>
      <c r="CMR825" s="304"/>
      <c r="CMS825" s="304"/>
      <c r="CMT825" s="304"/>
      <c r="CMU825" s="304"/>
      <c r="CMV825" s="304"/>
      <c r="CMW825" s="304"/>
      <c r="CMX825" s="304"/>
      <c r="CMY825" s="304"/>
      <c r="CMZ825" s="304"/>
      <c r="CNA825" s="304"/>
      <c r="CNB825" s="304"/>
      <c r="CNC825" s="304"/>
      <c r="CND825" s="304"/>
      <c r="CNE825" s="304"/>
      <c r="CNF825" s="304"/>
      <c r="CNG825" s="304"/>
      <c r="CNH825" s="304"/>
      <c r="CNI825" s="304"/>
      <c r="CNJ825" s="304"/>
      <c r="CNK825" s="304"/>
      <c r="CNL825" s="304"/>
      <c r="CNM825" s="304"/>
      <c r="CNN825" s="304"/>
      <c r="CNO825" s="304"/>
      <c r="CNP825" s="304"/>
      <c r="CNQ825" s="304"/>
      <c r="CNR825" s="304"/>
      <c r="CNS825" s="304"/>
      <c r="CNT825" s="304"/>
      <c r="CNU825" s="304"/>
      <c r="CNV825" s="304"/>
      <c r="CNW825" s="304"/>
      <c r="CNX825" s="304"/>
      <c r="CNY825" s="304"/>
      <c r="CNZ825" s="304"/>
      <c r="COA825" s="304"/>
      <c r="COB825" s="304"/>
      <c r="COC825" s="304"/>
      <c r="COD825" s="304"/>
      <c r="COE825" s="304"/>
      <c r="COF825" s="304"/>
      <c r="COG825" s="304"/>
      <c r="COH825" s="304"/>
      <c r="COI825" s="304"/>
      <c r="COJ825" s="304"/>
      <c r="COK825" s="304"/>
      <c r="COL825" s="304"/>
      <c r="COM825" s="304"/>
      <c r="CON825" s="304"/>
      <c r="COO825" s="304"/>
      <c r="COP825" s="304"/>
      <c r="COQ825" s="304"/>
      <c r="COR825" s="304"/>
      <c r="COS825" s="304"/>
      <c r="COT825" s="304"/>
      <c r="COU825" s="304"/>
      <c r="COV825" s="304"/>
      <c r="COW825" s="304"/>
      <c r="COX825" s="304"/>
      <c r="COY825" s="304"/>
      <c r="COZ825" s="304"/>
      <c r="CPA825" s="304"/>
      <c r="CPB825" s="304"/>
      <c r="CPC825" s="304"/>
      <c r="CPD825" s="304"/>
      <c r="CPE825" s="304"/>
      <c r="CPF825" s="304"/>
      <c r="CPG825" s="304"/>
      <c r="CPH825" s="304"/>
      <c r="CPI825" s="304"/>
      <c r="CPJ825" s="304"/>
      <c r="CPK825" s="304"/>
      <c r="CPL825" s="304"/>
      <c r="CPM825" s="304"/>
      <c r="CPN825" s="304"/>
      <c r="CPO825" s="304"/>
      <c r="CPP825" s="304"/>
      <c r="CPQ825" s="304"/>
      <c r="CPR825" s="304"/>
      <c r="CPS825" s="304"/>
      <c r="CPT825" s="304"/>
      <c r="CPU825" s="304"/>
      <c r="CPV825" s="304"/>
      <c r="CPW825" s="304"/>
      <c r="CPX825" s="304"/>
      <c r="CPY825" s="304"/>
      <c r="CPZ825" s="304"/>
      <c r="CQA825" s="304"/>
      <c r="CQB825" s="304"/>
      <c r="CQC825" s="304"/>
      <c r="CQD825" s="304"/>
      <c r="CQE825" s="304"/>
      <c r="CQF825" s="304"/>
      <c r="CQG825" s="304"/>
      <c r="CQH825" s="304"/>
      <c r="CQI825" s="304"/>
      <c r="CQJ825" s="304"/>
      <c r="CQK825" s="304"/>
      <c r="CQL825" s="304"/>
      <c r="CQM825" s="304"/>
      <c r="CQN825" s="304"/>
      <c r="CQO825" s="304"/>
      <c r="CQP825" s="304"/>
      <c r="CQQ825" s="304"/>
      <c r="CQR825" s="304"/>
      <c r="CQS825" s="304"/>
      <c r="CQT825" s="304"/>
      <c r="CQU825" s="304"/>
      <c r="CQV825" s="304"/>
      <c r="CQW825" s="304"/>
      <c r="CQX825" s="304"/>
      <c r="CQY825" s="304"/>
      <c r="CQZ825" s="304"/>
      <c r="CRA825" s="304"/>
      <c r="CRB825" s="304"/>
      <c r="CRC825" s="304"/>
      <c r="CRD825" s="304"/>
      <c r="CRE825" s="304"/>
      <c r="CRF825" s="304"/>
      <c r="CRG825" s="304"/>
      <c r="CRH825" s="304"/>
      <c r="CRI825" s="304"/>
      <c r="CRJ825" s="304"/>
      <c r="CRK825" s="304"/>
      <c r="CRL825" s="304"/>
      <c r="CRM825" s="304"/>
      <c r="CRN825" s="304"/>
      <c r="CRO825" s="304"/>
      <c r="CRP825" s="304"/>
      <c r="CRQ825" s="304"/>
      <c r="CRR825" s="304"/>
      <c r="CRS825" s="304"/>
      <c r="CRT825" s="304"/>
      <c r="CRU825" s="304"/>
      <c r="CRV825" s="304"/>
      <c r="CRW825" s="304"/>
      <c r="CRX825" s="304"/>
      <c r="CRY825" s="304"/>
      <c r="CRZ825" s="304"/>
      <c r="CSA825" s="304"/>
      <c r="CSB825" s="304"/>
      <c r="CSC825" s="304"/>
      <c r="CSD825" s="304"/>
      <c r="CSE825" s="304"/>
      <c r="CSF825" s="304"/>
      <c r="CSG825" s="304"/>
      <c r="CSH825" s="304"/>
      <c r="CSI825" s="304"/>
      <c r="CSJ825" s="304"/>
      <c r="CSK825" s="304"/>
      <c r="CSL825" s="304"/>
      <c r="CSM825" s="304"/>
      <c r="CSN825" s="304"/>
      <c r="CSO825" s="304"/>
      <c r="CSP825" s="304"/>
      <c r="CSQ825" s="304"/>
      <c r="CSR825" s="304"/>
      <c r="CSS825" s="304"/>
      <c r="CST825" s="304"/>
      <c r="CSU825" s="304"/>
      <c r="CSV825" s="304"/>
      <c r="CSW825" s="304"/>
      <c r="CSX825" s="304"/>
      <c r="CSY825" s="304"/>
      <c r="CSZ825" s="304"/>
      <c r="CTA825" s="304"/>
      <c r="CTB825" s="304"/>
      <c r="CTC825" s="304"/>
      <c r="CTD825" s="304"/>
      <c r="CTE825" s="304"/>
      <c r="CTF825" s="304"/>
      <c r="CTG825" s="304"/>
      <c r="CTH825" s="304"/>
      <c r="CTI825" s="304"/>
      <c r="CTJ825" s="304"/>
      <c r="CTK825" s="304"/>
      <c r="CTL825" s="304"/>
      <c r="CTM825" s="304"/>
      <c r="CTN825" s="304"/>
      <c r="CTO825" s="304"/>
      <c r="CTP825" s="304"/>
      <c r="CTQ825" s="304"/>
      <c r="CTR825" s="304"/>
      <c r="CTS825" s="304"/>
      <c r="CTT825" s="304"/>
      <c r="CTU825" s="304"/>
      <c r="CTV825" s="304"/>
      <c r="CTW825" s="304"/>
      <c r="CTX825" s="304"/>
      <c r="CTY825" s="304"/>
      <c r="CTZ825" s="304"/>
      <c r="CUA825" s="304"/>
      <c r="CUB825" s="304"/>
      <c r="CUC825" s="304"/>
      <c r="CUD825" s="304"/>
      <c r="CUE825" s="304"/>
      <c r="CUF825" s="304"/>
      <c r="CUG825" s="304"/>
      <c r="CUH825" s="304"/>
      <c r="CUI825" s="304"/>
      <c r="CUJ825" s="304"/>
      <c r="CUK825" s="304"/>
      <c r="CUL825" s="304"/>
      <c r="CUM825" s="304"/>
      <c r="CUN825" s="304"/>
      <c r="CUO825" s="304"/>
      <c r="CUP825" s="304"/>
      <c r="CUQ825" s="304"/>
      <c r="CUR825" s="304"/>
      <c r="CUS825" s="304"/>
      <c r="CUT825" s="304"/>
      <c r="CUU825" s="304"/>
      <c r="CUV825" s="304"/>
      <c r="CUW825" s="304"/>
      <c r="CUX825" s="304"/>
      <c r="CUY825" s="304"/>
      <c r="CUZ825" s="304"/>
      <c r="CVA825" s="304"/>
      <c r="CVB825" s="304"/>
      <c r="CVC825" s="304"/>
      <c r="CVD825" s="304"/>
      <c r="CVE825" s="304"/>
      <c r="CVF825" s="304"/>
      <c r="CVG825" s="304"/>
      <c r="CVH825" s="304"/>
      <c r="CVI825" s="304"/>
      <c r="CVJ825" s="304"/>
      <c r="CVK825" s="304"/>
      <c r="CVL825" s="304"/>
      <c r="CVM825" s="304"/>
      <c r="CVN825" s="304"/>
      <c r="CVO825" s="304"/>
      <c r="CVP825" s="304"/>
      <c r="CVQ825" s="304"/>
      <c r="CVR825" s="304"/>
      <c r="CVS825" s="304"/>
      <c r="CVT825" s="304"/>
      <c r="CVU825" s="304"/>
      <c r="CVV825" s="304"/>
      <c r="CVW825" s="304"/>
      <c r="CVX825" s="304"/>
      <c r="CVY825" s="304"/>
      <c r="CVZ825" s="304"/>
      <c r="CWA825" s="304"/>
      <c r="CWB825" s="304"/>
      <c r="CWC825" s="304"/>
      <c r="CWD825" s="304"/>
      <c r="CWE825" s="304"/>
      <c r="CWF825" s="304"/>
      <c r="CWG825" s="304"/>
      <c r="CWH825" s="304"/>
      <c r="CWI825" s="304"/>
      <c r="CWJ825" s="304"/>
      <c r="CWK825" s="304"/>
      <c r="CWL825" s="304"/>
      <c r="CWM825" s="304"/>
      <c r="CWN825" s="304"/>
      <c r="CWO825" s="304"/>
      <c r="CWP825" s="304"/>
      <c r="CWQ825" s="304"/>
      <c r="CWR825" s="304"/>
      <c r="CWS825" s="304"/>
      <c r="CWT825" s="304"/>
      <c r="CWU825" s="304"/>
      <c r="CWV825" s="304"/>
      <c r="CWW825" s="304"/>
      <c r="CWX825" s="304"/>
      <c r="CWY825" s="304"/>
      <c r="CWZ825" s="304"/>
      <c r="CXA825" s="304"/>
      <c r="CXB825" s="304"/>
      <c r="CXC825" s="304"/>
      <c r="CXD825" s="304"/>
      <c r="CXE825" s="304"/>
      <c r="CXF825" s="304"/>
      <c r="CXG825" s="304"/>
      <c r="CXH825" s="304"/>
      <c r="CXI825" s="304"/>
      <c r="CXJ825" s="304"/>
      <c r="CXK825" s="304"/>
      <c r="CXL825" s="304"/>
      <c r="CXM825" s="304"/>
      <c r="CXN825" s="304"/>
      <c r="CXO825" s="304"/>
      <c r="CXP825" s="304"/>
      <c r="CXQ825" s="304"/>
      <c r="CXR825" s="304"/>
      <c r="CXS825" s="304"/>
      <c r="CXT825" s="304"/>
      <c r="CXU825" s="304"/>
      <c r="CXV825" s="304"/>
      <c r="CXW825" s="304"/>
      <c r="CXX825" s="304"/>
      <c r="CXY825" s="304"/>
      <c r="CXZ825" s="304"/>
      <c r="CYA825" s="304"/>
      <c r="CYB825" s="304"/>
      <c r="CYC825" s="304"/>
      <c r="CYD825" s="304"/>
      <c r="CYE825" s="304"/>
      <c r="CYF825" s="304"/>
      <c r="CYG825" s="304"/>
      <c r="CYH825" s="304"/>
      <c r="CYI825" s="304"/>
      <c r="CYJ825" s="304"/>
      <c r="CYK825" s="304"/>
      <c r="CYL825" s="304"/>
      <c r="CYM825" s="304"/>
      <c r="CYN825" s="304"/>
      <c r="CYO825" s="304"/>
      <c r="CYP825" s="304"/>
      <c r="CYQ825" s="304"/>
      <c r="CYR825" s="304"/>
      <c r="CYS825" s="304"/>
      <c r="CYT825" s="304"/>
      <c r="CYU825" s="304"/>
      <c r="CYV825" s="304"/>
      <c r="CYW825" s="304"/>
      <c r="CYX825" s="304"/>
      <c r="CYY825" s="304"/>
      <c r="CYZ825" s="304"/>
      <c r="CZA825" s="304"/>
      <c r="CZB825" s="304"/>
      <c r="CZC825" s="304"/>
      <c r="CZD825" s="304"/>
      <c r="CZE825" s="304"/>
      <c r="CZF825" s="304"/>
      <c r="CZG825" s="304"/>
      <c r="CZH825" s="304"/>
      <c r="CZI825" s="304"/>
      <c r="CZJ825" s="304"/>
      <c r="CZK825" s="304"/>
      <c r="CZL825" s="304"/>
      <c r="CZM825" s="304"/>
      <c r="CZN825" s="304"/>
      <c r="CZO825" s="304"/>
      <c r="CZP825" s="304"/>
      <c r="CZQ825" s="304"/>
      <c r="CZR825" s="304"/>
      <c r="CZS825" s="304"/>
      <c r="CZT825" s="304"/>
      <c r="CZU825" s="304"/>
      <c r="CZV825" s="304"/>
      <c r="CZW825" s="304"/>
      <c r="CZX825" s="304"/>
      <c r="CZY825" s="304"/>
      <c r="CZZ825" s="304"/>
      <c r="DAA825" s="304"/>
      <c r="DAB825" s="304"/>
      <c r="DAC825" s="304"/>
      <c r="DAD825" s="304"/>
      <c r="DAE825" s="304"/>
      <c r="DAF825" s="304"/>
      <c r="DAG825" s="304"/>
      <c r="DAH825" s="304"/>
      <c r="DAI825" s="304"/>
      <c r="DAJ825" s="304"/>
      <c r="DAK825" s="304"/>
      <c r="DAL825" s="304"/>
      <c r="DAM825" s="304"/>
      <c r="DAN825" s="304"/>
      <c r="DAO825" s="304"/>
      <c r="DAP825" s="304"/>
      <c r="DAQ825" s="304"/>
      <c r="DAR825" s="304"/>
      <c r="DAS825" s="304"/>
      <c r="DAT825" s="304"/>
      <c r="DAU825" s="304"/>
      <c r="DAV825" s="304"/>
      <c r="DAW825" s="304"/>
      <c r="DAX825" s="304"/>
      <c r="DAY825" s="304"/>
      <c r="DAZ825" s="304"/>
      <c r="DBA825" s="304"/>
      <c r="DBB825" s="304"/>
      <c r="DBC825" s="304"/>
      <c r="DBD825" s="304"/>
      <c r="DBE825" s="304"/>
      <c r="DBF825" s="304"/>
      <c r="DBG825" s="304"/>
      <c r="DBH825" s="304"/>
      <c r="DBI825" s="304"/>
      <c r="DBJ825" s="304"/>
      <c r="DBK825" s="304"/>
      <c r="DBL825" s="304"/>
      <c r="DBM825" s="304"/>
      <c r="DBN825" s="304"/>
      <c r="DBO825" s="304"/>
      <c r="DBP825" s="304"/>
      <c r="DBQ825" s="304"/>
      <c r="DBR825" s="304"/>
      <c r="DBS825" s="304"/>
      <c r="DBT825" s="304"/>
      <c r="DBU825" s="304"/>
      <c r="DBV825" s="304"/>
      <c r="DBW825" s="304"/>
      <c r="DBX825" s="304"/>
      <c r="DBY825" s="304"/>
      <c r="DBZ825" s="304"/>
      <c r="DCA825" s="304"/>
      <c r="DCB825" s="304"/>
      <c r="DCC825" s="304"/>
      <c r="DCD825" s="304"/>
      <c r="DCE825" s="304"/>
      <c r="DCF825" s="304"/>
      <c r="DCG825" s="304"/>
      <c r="DCH825" s="304"/>
      <c r="DCI825" s="304"/>
      <c r="DCJ825" s="304"/>
      <c r="DCK825" s="304"/>
      <c r="DCL825" s="304"/>
      <c r="DCM825" s="304"/>
      <c r="DCN825" s="304"/>
      <c r="DCO825" s="304"/>
      <c r="DCP825" s="304"/>
      <c r="DCQ825" s="304"/>
      <c r="DCR825" s="304"/>
      <c r="DCS825" s="304"/>
      <c r="DCT825" s="304"/>
      <c r="DCU825" s="304"/>
      <c r="DCV825" s="304"/>
      <c r="DCW825" s="304"/>
      <c r="DCX825" s="304"/>
      <c r="DCY825" s="304"/>
      <c r="DCZ825" s="304"/>
      <c r="DDA825" s="304"/>
      <c r="DDB825" s="304"/>
      <c r="DDC825" s="304"/>
      <c r="DDD825" s="304"/>
      <c r="DDE825" s="304"/>
      <c r="DDF825" s="304"/>
      <c r="DDG825" s="304"/>
      <c r="DDH825" s="304"/>
      <c r="DDI825" s="304"/>
      <c r="DDJ825" s="304"/>
      <c r="DDK825" s="304"/>
      <c r="DDL825" s="304"/>
      <c r="DDM825" s="304"/>
      <c r="DDN825" s="304"/>
      <c r="DDO825" s="304"/>
      <c r="DDP825" s="304"/>
      <c r="DDQ825" s="304"/>
      <c r="DDR825" s="304"/>
      <c r="DDS825" s="304"/>
      <c r="DDT825" s="304"/>
      <c r="DDU825" s="304"/>
      <c r="DDV825" s="304"/>
      <c r="DDW825" s="304"/>
      <c r="DDX825" s="304"/>
      <c r="DDY825" s="304"/>
      <c r="DDZ825" s="304"/>
      <c r="DEA825" s="304"/>
      <c r="DEB825" s="304"/>
      <c r="DEC825" s="304"/>
      <c r="DED825" s="304"/>
      <c r="DEE825" s="304"/>
      <c r="DEF825" s="304"/>
      <c r="DEG825" s="304"/>
      <c r="DEH825" s="304"/>
      <c r="DEI825" s="304"/>
      <c r="DEJ825" s="304"/>
      <c r="DEK825" s="304"/>
      <c r="DEL825" s="304"/>
      <c r="DEM825" s="304"/>
      <c r="DEN825" s="304"/>
      <c r="DEO825" s="304"/>
      <c r="DEP825" s="304"/>
      <c r="DEQ825" s="304"/>
      <c r="DER825" s="304"/>
      <c r="DES825" s="304"/>
      <c r="DET825" s="304"/>
      <c r="DEU825" s="304"/>
      <c r="DEV825" s="304"/>
      <c r="DEW825" s="304"/>
      <c r="DEX825" s="304"/>
      <c r="DEY825" s="304"/>
      <c r="DEZ825" s="304"/>
      <c r="DFA825" s="304"/>
      <c r="DFB825" s="304"/>
      <c r="DFC825" s="304"/>
      <c r="DFD825" s="304"/>
      <c r="DFE825" s="304"/>
      <c r="DFF825" s="304"/>
      <c r="DFG825" s="304"/>
      <c r="DFH825" s="304"/>
      <c r="DFI825" s="304"/>
      <c r="DFJ825" s="304"/>
      <c r="DFK825" s="304"/>
      <c r="DFL825" s="304"/>
      <c r="DFM825" s="304"/>
      <c r="DFN825" s="304"/>
      <c r="DFO825" s="304"/>
      <c r="DFP825" s="304"/>
      <c r="DFQ825" s="304"/>
      <c r="DFR825" s="304"/>
      <c r="DFS825" s="304"/>
      <c r="DFT825" s="304"/>
      <c r="DFU825" s="304"/>
      <c r="DFV825" s="304"/>
      <c r="DFW825" s="304"/>
      <c r="DFX825" s="304"/>
      <c r="DFY825" s="304"/>
      <c r="DFZ825" s="304"/>
      <c r="DGA825" s="304"/>
      <c r="DGB825" s="304"/>
      <c r="DGC825" s="304"/>
      <c r="DGD825" s="304"/>
      <c r="DGE825" s="304"/>
      <c r="DGF825" s="304"/>
      <c r="DGG825" s="304"/>
      <c r="DGH825" s="304"/>
      <c r="DGI825" s="304"/>
      <c r="DGJ825" s="304"/>
      <c r="DGK825" s="304"/>
      <c r="DGL825" s="304"/>
      <c r="DGM825" s="304"/>
      <c r="DGN825" s="304"/>
      <c r="DGO825" s="304"/>
      <c r="DGP825" s="304"/>
      <c r="DGQ825" s="304"/>
      <c r="DGR825" s="304"/>
      <c r="DGS825" s="304"/>
      <c r="DGT825" s="304"/>
      <c r="DGU825" s="304"/>
      <c r="DGV825" s="304"/>
      <c r="DGW825" s="304"/>
      <c r="DGX825" s="304"/>
      <c r="DGY825" s="304"/>
      <c r="DGZ825" s="304"/>
      <c r="DHA825" s="304"/>
      <c r="DHB825" s="304"/>
      <c r="DHC825" s="304"/>
      <c r="DHD825" s="304"/>
      <c r="DHE825" s="304"/>
      <c r="DHF825" s="304"/>
      <c r="DHG825" s="304"/>
      <c r="DHH825" s="304"/>
      <c r="DHI825" s="304"/>
      <c r="DHJ825" s="304"/>
      <c r="DHK825" s="304"/>
      <c r="DHL825" s="304"/>
      <c r="DHM825" s="304"/>
      <c r="DHN825" s="304"/>
      <c r="DHO825" s="304"/>
      <c r="DHP825" s="304"/>
      <c r="DHQ825" s="304"/>
      <c r="DHR825" s="304"/>
      <c r="DHS825" s="304"/>
      <c r="DHT825" s="304"/>
      <c r="DHU825" s="304"/>
      <c r="DHV825" s="304"/>
      <c r="DHW825" s="304"/>
      <c r="DHX825" s="304"/>
      <c r="DHY825" s="304"/>
      <c r="DHZ825" s="304"/>
      <c r="DIA825" s="304"/>
      <c r="DIB825" s="304"/>
      <c r="DIC825" s="304"/>
      <c r="DID825" s="304"/>
      <c r="DIE825" s="304"/>
      <c r="DIF825" s="304"/>
      <c r="DIG825" s="304"/>
      <c r="DIH825" s="304"/>
      <c r="DII825" s="304"/>
      <c r="DIJ825" s="304"/>
      <c r="DIK825" s="304"/>
      <c r="DIL825" s="304"/>
      <c r="DIM825" s="304"/>
      <c r="DIN825" s="304"/>
      <c r="DIO825" s="304"/>
      <c r="DIP825" s="304"/>
      <c r="DIQ825" s="304"/>
      <c r="DIR825" s="304"/>
      <c r="DIS825" s="304"/>
      <c r="DIT825" s="304"/>
      <c r="DIU825" s="304"/>
      <c r="DIV825" s="304"/>
      <c r="DIW825" s="304"/>
      <c r="DIX825" s="304"/>
      <c r="DIY825" s="304"/>
      <c r="DIZ825" s="304"/>
      <c r="DJA825" s="304"/>
      <c r="DJB825" s="304"/>
      <c r="DJC825" s="304"/>
      <c r="DJD825" s="304"/>
      <c r="DJE825" s="304"/>
      <c r="DJF825" s="304"/>
      <c r="DJG825" s="304"/>
      <c r="DJH825" s="304"/>
      <c r="DJI825" s="304"/>
      <c r="DJJ825" s="304"/>
      <c r="DJK825" s="304"/>
      <c r="DJL825" s="304"/>
      <c r="DJM825" s="304"/>
      <c r="DJN825" s="304"/>
      <c r="DJO825" s="304"/>
      <c r="DJP825" s="304"/>
      <c r="DJQ825" s="304"/>
      <c r="DJR825" s="304"/>
      <c r="DJS825" s="304"/>
      <c r="DJT825" s="304"/>
      <c r="DJU825" s="304"/>
      <c r="DJV825" s="304"/>
      <c r="DJW825" s="304"/>
      <c r="DJX825" s="304"/>
      <c r="DJY825" s="304"/>
      <c r="DJZ825" s="304"/>
      <c r="DKA825" s="304"/>
      <c r="DKB825" s="304"/>
      <c r="DKC825" s="304"/>
      <c r="DKD825" s="304"/>
      <c r="DKE825" s="304"/>
      <c r="DKF825" s="304"/>
      <c r="DKG825" s="304"/>
      <c r="DKH825" s="304"/>
      <c r="DKI825" s="304"/>
      <c r="DKJ825" s="304"/>
      <c r="DKK825" s="304"/>
      <c r="DKL825" s="304"/>
      <c r="DKM825" s="304"/>
      <c r="DKN825" s="304"/>
      <c r="DKO825" s="304"/>
      <c r="DKP825" s="304"/>
      <c r="DKQ825" s="304"/>
      <c r="DKR825" s="304"/>
      <c r="DKS825" s="304"/>
      <c r="DKT825" s="304"/>
      <c r="DKU825" s="304"/>
      <c r="DKV825" s="304"/>
      <c r="DKW825" s="304"/>
      <c r="DKX825" s="304"/>
      <c r="DKY825" s="304"/>
      <c r="DKZ825" s="304"/>
      <c r="DLA825" s="304"/>
      <c r="DLB825" s="304"/>
      <c r="DLC825" s="304"/>
      <c r="DLD825" s="304"/>
      <c r="DLE825" s="304"/>
      <c r="DLF825" s="304"/>
      <c r="DLG825" s="304"/>
      <c r="DLH825" s="304"/>
      <c r="DLI825" s="304"/>
      <c r="DLJ825" s="304"/>
      <c r="DLK825" s="304"/>
      <c r="DLL825" s="304"/>
      <c r="DLM825" s="304"/>
      <c r="DLN825" s="304"/>
      <c r="DLO825" s="304"/>
      <c r="DLP825" s="304"/>
      <c r="DLQ825" s="304"/>
      <c r="DLR825" s="304"/>
      <c r="DLS825" s="304"/>
      <c r="DLT825" s="304"/>
      <c r="DLU825" s="304"/>
      <c r="DLV825" s="304"/>
      <c r="DLW825" s="304"/>
      <c r="DLX825" s="304"/>
      <c r="DLY825" s="304"/>
      <c r="DLZ825" s="304"/>
      <c r="DMA825" s="304"/>
      <c r="DMB825" s="304"/>
      <c r="DMC825" s="304"/>
      <c r="DMD825" s="304"/>
      <c r="DME825" s="304"/>
      <c r="DMF825" s="304"/>
      <c r="DMG825" s="304"/>
      <c r="DMH825" s="304"/>
      <c r="DMI825" s="304"/>
      <c r="DMJ825" s="304"/>
      <c r="DMK825" s="304"/>
      <c r="DML825" s="304"/>
      <c r="DMM825" s="304"/>
      <c r="DMN825" s="304"/>
      <c r="DMO825" s="304"/>
      <c r="DMP825" s="304"/>
      <c r="DMQ825" s="304"/>
      <c r="DMR825" s="304"/>
      <c r="DMS825" s="304"/>
      <c r="DMT825" s="304"/>
      <c r="DMU825" s="304"/>
      <c r="DMV825" s="304"/>
      <c r="DMW825" s="304"/>
      <c r="DMX825" s="304"/>
      <c r="DMY825" s="304"/>
      <c r="DMZ825" s="304"/>
      <c r="DNA825" s="304"/>
      <c r="DNB825" s="304"/>
      <c r="DNC825" s="304"/>
      <c r="DND825" s="304"/>
      <c r="DNE825" s="304"/>
      <c r="DNF825" s="304"/>
      <c r="DNG825" s="304"/>
      <c r="DNH825" s="304"/>
      <c r="DNI825" s="304"/>
      <c r="DNJ825" s="304"/>
      <c r="DNK825" s="304"/>
      <c r="DNL825" s="304"/>
      <c r="DNM825" s="304"/>
      <c r="DNN825" s="304"/>
      <c r="DNO825" s="304"/>
      <c r="DNP825" s="304"/>
      <c r="DNQ825" s="304"/>
      <c r="DNR825" s="304"/>
      <c r="DNS825" s="304"/>
      <c r="DNT825" s="304"/>
      <c r="DNU825" s="304"/>
      <c r="DNV825" s="304"/>
      <c r="DNW825" s="304"/>
      <c r="DNX825" s="304"/>
      <c r="DNY825" s="304"/>
      <c r="DNZ825" s="304"/>
      <c r="DOA825" s="304"/>
      <c r="DOB825" s="304"/>
      <c r="DOC825" s="304"/>
      <c r="DOD825" s="304"/>
      <c r="DOE825" s="304"/>
      <c r="DOF825" s="304"/>
      <c r="DOG825" s="304"/>
      <c r="DOH825" s="304"/>
      <c r="DOI825" s="304"/>
      <c r="DOJ825" s="304"/>
      <c r="DOK825" s="304"/>
      <c r="DOL825" s="304"/>
      <c r="DOM825" s="304"/>
      <c r="DON825" s="304"/>
      <c r="DOO825" s="304"/>
      <c r="DOP825" s="304"/>
      <c r="DOQ825" s="304"/>
      <c r="DOR825" s="304"/>
      <c r="DOS825" s="304"/>
      <c r="DOT825" s="304"/>
      <c r="DOU825" s="304"/>
      <c r="DOV825" s="304"/>
      <c r="DOW825" s="304"/>
      <c r="DOX825" s="304"/>
      <c r="DOY825" s="304"/>
      <c r="DOZ825" s="304"/>
      <c r="DPA825" s="304"/>
      <c r="DPB825" s="304"/>
      <c r="DPC825" s="304"/>
      <c r="DPD825" s="304"/>
      <c r="DPE825" s="304"/>
      <c r="DPF825" s="304"/>
      <c r="DPG825" s="304"/>
      <c r="DPH825" s="304"/>
      <c r="DPI825" s="304"/>
      <c r="DPJ825" s="304"/>
      <c r="DPK825" s="304"/>
      <c r="DPL825" s="304"/>
      <c r="DPM825" s="304"/>
      <c r="DPN825" s="304"/>
      <c r="DPO825" s="304"/>
      <c r="DPP825" s="304"/>
      <c r="DPQ825" s="304"/>
      <c r="DPR825" s="304"/>
      <c r="DPS825" s="304"/>
      <c r="DPT825" s="304"/>
      <c r="DPU825" s="304"/>
      <c r="DPV825" s="304"/>
      <c r="DPW825" s="304"/>
      <c r="DPX825" s="304"/>
      <c r="DPY825" s="304"/>
      <c r="DPZ825" s="304"/>
      <c r="DQA825" s="304"/>
      <c r="DQB825" s="304"/>
      <c r="DQC825" s="304"/>
      <c r="DQD825" s="304"/>
      <c r="DQE825" s="304"/>
      <c r="DQF825" s="304"/>
      <c r="DQG825" s="304"/>
      <c r="DQH825" s="304"/>
      <c r="DQI825" s="304"/>
      <c r="DQJ825" s="304"/>
      <c r="DQK825" s="304"/>
      <c r="DQL825" s="304"/>
      <c r="DQM825" s="304"/>
      <c r="DQN825" s="304"/>
      <c r="DQO825" s="304"/>
      <c r="DQP825" s="304"/>
      <c r="DQQ825" s="304"/>
      <c r="DQR825" s="304"/>
      <c r="DQS825" s="304"/>
      <c r="DQT825" s="304"/>
      <c r="DQU825" s="304"/>
      <c r="DQV825" s="304"/>
      <c r="DQW825" s="304"/>
      <c r="DQX825" s="304"/>
      <c r="DQY825" s="304"/>
      <c r="DQZ825" s="304"/>
      <c r="DRA825" s="304"/>
      <c r="DRB825" s="304"/>
      <c r="DRC825" s="304"/>
      <c r="DRD825" s="304"/>
      <c r="DRE825" s="304"/>
      <c r="DRF825" s="304"/>
      <c r="DRG825" s="304"/>
      <c r="DRH825" s="304"/>
      <c r="DRI825" s="304"/>
      <c r="DRJ825" s="304"/>
      <c r="DRK825" s="304"/>
      <c r="DRL825" s="304"/>
      <c r="DRM825" s="304"/>
      <c r="DRN825" s="304"/>
      <c r="DRO825" s="304"/>
      <c r="DRP825" s="304"/>
      <c r="DRQ825" s="304"/>
      <c r="DRR825" s="304"/>
      <c r="DRS825" s="304"/>
      <c r="DRT825" s="304"/>
      <c r="DRU825" s="304"/>
      <c r="DRV825" s="304"/>
      <c r="DRW825" s="304"/>
      <c r="DRX825" s="304"/>
      <c r="DRY825" s="304"/>
      <c r="DRZ825" s="304"/>
      <c r="DSA825" s="304"/>
      <c r="DSB825" s="304"/>
      <c r="DSC825" s="304"/>
      <c r="DSD825" s="304"/>
      <c r="DSE825" s="304"/>
      <c r="DSF825" s="304"/>
      <c r="DSG825" s="304"/>
      <c r="DSH825" s="304"/>
      <c r="DSI825" s="304"/>
      <c r="DSJ825" s="304"/>
      <c r="DSK825" s="304"/>
      <c r="DSL825" s="304"/>
      <c r="DSM825" s="304"/>
      <c r="DSN825" s="304"/>
      <c r="DSO825" s="304"/>
      <c r="DSP825" s="304"/>
      <c r="DSQ825" s="304"/>
      <c r="DSR825" s="304"/>
      <c r="DSS825" s="304"/>
      <c r="DST825" s="304"/>
      <c r="DSU825" s="304"/>
      <c r="DSV825" s="304"/>
      <c r="DSW825" s="304"/>
      <c r="DSX825" s="304"/>
      <c r="DSY825" s="304"/>
      <c r="DSZ825" s="304"/>
      <c r="DTA825" s="304"/>
      <c r="DTB825" s="304"/>
      <c r="DTC825" s="304"/>
      <c r="DTD825" s="304"/>
      <c r="DTE825" s="304"/>
      <c r="DTF825" s="304"/>
      <c r="DTG825" s="304"/>
      <c r="DTH825" s="304"/>
      <c r="DTI825" s="304"/>
      <c r="DTJ825" s="304"/>
      <c r="DTK825" s="304"/>
      <c r="DTL825" s="304"/>
      <c r="DTM825" s="304"/>
      <c r="DTN825" s="304"/>
      <c r="DTO825" s="304"/>
      <c r="DTP825" s="304"/>
      <c r="DTQ825" s="304"/>
      <c r="DTR825" s="304"/>
      <c r="DTS825" s="304"/>
      <c r="DTT825" s="304"/>
      <c r="DTU825" s="304"/>
      <c r="DTV825" s="304"/>
      <c r="DTW825" s="304"/>
      <c r="DTX825" s="304"/>
      <c r="DTY825" s="304"/>
      <c r="DTZ825" s="304"/>
      <c r="DUA825" s="304"/>
      <c r="DUB825" s="304"/>
      <c r="DUC825" s="304"/>
      <c r="DUD825" s="304"/>
      <c r="DUE825" s="304"/>
      <c r="DUF825" s="304"/>
      <c r="DUG825" s="304"/>
      <c r="DUH825" s="304"/>
      <c r="DUI825" s="304"/>
      <c r="DUJ825" s="304"/>
      <c r="DUK825" s="304"/>
      <c r="DUL825" s="304"/>
      <c r="DUM825" s="304"/>
      <c r="DUN825" s="304"/>
      <c r="DUO825" s="304"/>
      <c r="DUP825" s="304"/>
      <c r="DUQ825" s="304"/>
      <c r="DUR825" s="304"/>
      <c r="DUS825" s="304"/>
      <c r="DUT825" s="304"/>
      <c r="DUU825" s="304"/>
      <c r="DUV825" s="304"/>
      <c r="DUW825" s="304"/>
      <c r="DUX825" s="304"/>
      <c r="DUY825" s="304"/>
      <c r="DUZ825" s="304"/>
      <c r="DVA825" s="304"/>
      <c r="DVB825" s="304"/>
      <c r="DVC825" s="304"/>
      <c r="DVD825" s="304"/>
      <c r="DVE825" s="304"/>
      <c r="DVF825" s="304"/>
      <c r="DVG825" s="304"/>
      <c r="DVH825" s="304"/>
      <c r="DVI825" s="304"/>
      <c r="DVJ825" s="304"/>
      <c r="DVK825" s="304"/>
      <c r="DVL825" s="304"/>
      <c r="DVM825" s="304"/>
      <c r="DVN825" s="304"/>
      <c r="DVO825" s="304"/>
      <c r="DVP825" s="304"/>
      <c r="DVQ825" s="304"/>
      <c r="DVR825" s="304"/>
      <c r="DVS825" s="304"/>
      <c r="DVT825" s="304"/>
      <c r="DVU825" s="304"/>
      <c r="DVV825" s="304"/>
      <c r="DVW825" s="304"/>
      <c r="DVX825" s="304"/>
      <c r="DVY825" s="304"/>
      <c r="DVZ825" s="304"/>
      <c r="DWA825" s="304"/>
      <c r="DWB825" s="304"/>
      <c r="DWC825" s="304"/>
      <c r="DWD825" s="304"/>
      <c r="DWE825" s="304"/>
      <c r="DWF825" s="304"/>
      <c r="DWG825" s="304"/>
      <c r="DWH825" s="304"/>
      <c r="DWI825" s="304"/>
      <c r="DWJ825" s="304"/>
      <c r="DWK825" s="304"/>
      <c r="DWL825" s="304"/>
      <c r="DWM825" s="304"/>
      <c r="DWN825" s="304"/>
      <c r="DWO825" s="304"/>
      <c r="DWP825" s="304"/>
      <c r="DWQ825" s="304"/>
      <c r="DWR825" s="304"/>
      <c r="DWS825" s="304"/>
      <c r="DWT825" s="304"/>
      <c r="DWU825" s="304"/>
      <c r="DWV825" s="304"/>
      <c r="DWW825" s="304"/>
      <c r="DWX825" s="304"/>
      <c r="DWY825" s="304"/>
      <c r="DWZ825" s="304"/>
      <c r="DXA825" s="304"/>
      <c r="DXB825" s="304"/>
      <c r="DXC825" s="304"/>
      <c r="DXD825" s="304"/>
      <c r="DXE825" s="304"/>
      <c r="DXF825" s="304"/>
      <c r="DXG825" s="304"/>
      <c r="DXH825" s="304"/>
      <c r="DXI825" s="304"/>
      <c r="DXJ825" s="304"/>
      <c r="DXK825" s="304"/>
      <c r="DXL825" s="304"/>
      <c r="DXM825" s="304"/>
      <c r="DXN825" s="304"/>
      <c r="DXO825" s="304"/>
      <c r="DXP825" s="304"/>
      <c r="DXQ825" s="304"/>
      <c r="DXR825" s="304"/>
      <c r="DXS825" s="304"/>
      <c r="DXT825" s="304"/>
      <c r="DXU825" s="304"/>
      <c r="DXV825" s="304"/>
      <c r="DXW825" s="304"/>
      <c r="DXX825" s="304"/>
      <c r="DXY825" s="304"/>
      <c r="DXZ825" s="304"/>
      <c r="DYA825" s="304"/>
      <c r="DYB825" s="304"/>
      <c r="DYC825" s="304"/>
      <c r="DYD825" s="304"/>
      <c r="DYE825" s="304"/>
      <c r="DYF825" s="304"/>
      <c r="DYG825" s="304"/>
      <c r="DYH825" s="304"/>
      <c r="DYI825" s="304"/>
      <c r="DYJ825" s="304"/>
      <c r="DYK825" s="304"/>
      <c r="DYL825" s="304"/>
      <c r="DYM825" s="304"/>
      <c r="DYN825" s="304"/>
      <c r="DYO825" s="304"/>
      <c r="DYP825" s="304"/>
      <c r="DYQ825" s="304"/>
      <c r="DYR825" s="304"/>
      <c r="DYS825" s="304"/>
      <c r="DYT825" s="304"/>
      <c r="DYU825" s="304"/>
      <c r="DYV825" s="304"/>
      <c r="DYW825" s="304"/>
      <c r="DYX825" s="304"/>
      <c r="DYY825" s="304"/>
      <c r="DYZ825" s="304"/>
      <c r="DZA825" s="304"/>
      <c r="DZB825" s="304"/>
      <c r="DZC825" s="304"/>
      <c r="DZD825" s="304"/>
      <c r="DZE825" s="304"/>
      <c r="DZF825" s="304"/>
      <c r="DZG825" s="304"/>
      <c r="DZH825" s="304"/>
      <c r="DZI825" s="304"/>
      <c r="DZJ825" s="304"/>
      <c r="DZK825" s="304"/>
      <c r="DZL825" s="304"/>
      <c r="DZM825" s="304"/>
      <c r="DZN825" s="304"/>
      <c r="DZO825" s="304"/>
      <c r="DZP825" s="304"/>
      <c r="DZQ825" s="304"/>
      <c r="DZR825" s="304"/>
      <c r="DZS825" s="304"/>
      <c r="DZT825" s="304"/>
      <c r="DZU825" s="304"/>
      <c r="DZV825" s="304"/>
      <c r="DZW825" s="304"/>
      <c r="DZX825" s="304"/>
      <c r="DZY825" s="304"/>
      <c r="DZZ825" s="304"/>
      <c r="EAA825" s="304"/>
      <c r="EAB825" s="304"/>
      <c r="EAC825" s="304"/>
      <c r="EAD825" s="304"/>
      <c r="EAE825" s="304"/>
      <c r="EAF825" s="304"/>
      <c r="EAG825" s="304"/>
      <c r="EAH825" s="304"/>
      <c r="EAI825" s="304"/>
      <c r="EAJ825" s="304"/>
      <c r="EAK825" s="304"/>
      <c r="EAL825" s="304"/>
      <c r="EAM825" s="304"/>
      <c r="EAN825" s="304"/>
      <c r="EAO825" s="304"/>
      <c r="EAP825" s="304"/>
      <c r="EAQ825" s="304"/>
      <c r="EAR825" s="304"/>
      <c r="EAS825" s="304"/>
      <c r="EAT825" s="304"/>
      <c r="EAU825" s="304"/>
      <c r="EAV825" s="304"/>
      <c r="EAW825" s="304"/>
      <c r="EAX825" s="304"/>
      <c r="EAY825" s="304"/>
      <c r="EAZ825" s="304"/>
      <c r="EBA825" s="304"/>
      <c r="EBB825" s="304"/>
      <c r="EBC825" s="304"/>
      <c r="EBD825" s="304"/>
      <c r="EBE825" s="304"/>
      <c r="EBF825" s="304"/>
      <c r="EBG825" s="304"/>
      <c r="EBH825" s="304"/>
      <c r="EBI825" s="304"/>
      <c r="EBJ825" s="304"/>
      <c r="EBK825" s="304"/>
      <c r="EBL825" s="304"/>
      <c r="EBM825" s="304"/>
      <c r="EBN825" s="304"/>
      <c r="EBO825" s="304"/>
      <c r="EBP825" s="304"/>
      <c r="EBQ825" s="304"/>
      <c r="EBR825" s="304"/>
      <c r="EBS825" s="304"/>
      <c r="EBT825" s="304"/>
      <c r="EBU825" s="304"/>
      <c r="EBV825" s="304"/>
      <c r="EBW825" s="304"/>
      <c r="EBX825" s="304"/>
      <c r="EBY825" s="304"/>
      <c r="EBZ825" s="304"/>
      <c r="ECA825" s="304"/>
      <c r="ECB825" s="304"/>
      <c r="ECC825" s="304"/>
      <c r="ECD825" s="304"/>
      <c r="ECE825" s="304"/>
      <c r="ECF825" s="304"/>
      <c r="ECG825" s="304"/>
      <c r="ECH825" s="304"/>
      <c r="ECI825" s="304"/>
      <c r="ECJ825" s="304"/>
      <c r="ECK825" s="304"/>
      <c r="ECL825" s="304"/>
      <c r="ECM825" s="304"/>
      <c r="ECN825" s="304"/>
      <c r="ECO825" s="304"/>
      <c r="ECP825" s="304"/>
      <c r="ECQ825" s="304"/>
      <c r="ECR825" s="304"/>
      <c r="ECS825" s="304"/>
      <c r="ECT825" s="304"/>
      <c r="ECU825" s="304"/>
      <c r="ECV825" s="304"/>
      <c r="ECW825" s="304"/>
      <c r="ECX825" s="304"/>
      <c r="ECY825" s="304"/>
      <c r="ECZ825" s="304"/>
      <c r="EDA825" s="304"/>
      <c r="EDB825" s="304"/>
      <c r="EDC825" s="304"/>
      <c r="EDD825" s="304"/>
      <c r="EDE825" s="304"/>
      <c r="EDF825" s="304"/>
      <c r="EDG825" s="304"/>
      <c r="EDH825" s="304"/>
      <c r="EDI825" s="304"/>
      <c r="EDJ825" s="304"/>
      <c r="EDK825" s="304"/>
      <c r="EDL825" s="304"/>
      <c r="EDM825" s="304"/>
      <c r="EDN825" s="304"/>
      <c r="EDO825" s="304"/>
      <c r="EDP825" s="304"/>
      <c r="EDQ825" s="304"/>
      <c r="EDR825" s="304"/>
      <c r="EDS825" s="304"/>
      <c r="EDT825" s="304"/>
      <c r="EDU825" s="304"/>
      <c r="EDV825" s="304"/>
      <c r="EDW825" s="304"/>
      <c r="EDX825" s="304"/>
      <c r="EDY825" s="304"/>
      <c r="EDZ825" s="304"/>
      <c r="EEA825" s="304"/>
      <c r="EEB825" s="304"/>
      <c r="EEC825" s="304"/>
      <c r="EED825" s="304"/>
      <c r="EEE825" s="304"/>
      <c r="EEF825" s="304"/>
      <c r="EEG825" s="304"/>
      <c r="EEH825" s="304"/>
      <c r="EEI825" s="304"/>
      <c r="EEJ825" s="304"/>
      <c r="EEK825" s="304"/>
      <c r="EEL825" s="304"/>
      <c r="EEM825" s="304"/>
      <c r="EEN825" s="304"/>
      <c r="EEO825" s="304"/>
      <c r="EEP825" s="304"/>
      <c r="EEQ825" s="304"/>
      <c r="EER825" s="304"/>
      <c r="EES825" s="304"/>
      <c r="EET825" s="304"/>
      <c r="EEU825" s="304"/>
      <c r="EEV825" s="304"/>
      <c r="EEW825" s="304"/>
      <c r="EEX825" s="304"/>
      <c r="EEY825" s="304"/>
      <c r="EEZ825" s="304"/>
      <c r="EFA825" s="304"/>
      <c r="EFB825" s="304"/>
      <c r="EFC825" s="304"/>
      <c r="EFD825" s="304"/>
      <c r="EFE825" s="304"/>
      <c r="EFF825" s="304"/>
      <c r="EFG825" s="304"/>
      <c r="EFH825" s="304"/>
      <c r="EFI825" s="304"/>
      <c r="EFJ825" s="304"/>
      <c r="EFK825" s="304"/>
      <c r="EFL825" s="304"/>
      <c r="EFM825" s="304"/>
      <c r="EFN825" s="304"/>
      <c r="EFO825" s="304"/>
      <c r="EFP825" s="304"/>
      <c r="EFQ825" s="304"/>
      <c r="EFR825" s="304"/>
      <c r="EFS825" s="304"/>
      <c r="EFT825" s="304"/>
      <c r="EFU825" s="304"/>
      <c r="EFV825" s="304"/>
      <c r="EFW825" s="304"/>
      <c r="EFX825" s="304"/>
      <c r="EFY825" s="304"/>
      <c r="EFZ825" s="304"/>
      <c r="EGA825" s="304"/>
      <c r="EGB825" s="304"/>
      <c r="EGC825" s="304"/>
      <c r="EGD825" s="304"/>
      <c r="EGE825" s="304"/>
      <c r="EGF825" s="304"/>
      <c r="EGG825" s="304"/>
      <c r="EGH825" s="304"/>
      <c r="EGI825" s="304"/>
      <c r="EGJ825" s="304"/>
      <c r="EGK825" s="304"/>
      <c r="EGL825" s="304"/>
      <c r="EGM825" s="304"/>
      <c r="EGN825" s="304"/>
      <c r="EGO825" s="304"/>
      <c r="EGP825" s="304"/>
      <c r="EGQ825" s="304"/>
      <c r="EGR825" s="304"/>
      <c r="EGS825" s="304"/>
      <c r="EGT825" s="304"/>
      <c r="EGU825" s="304"/>
      <c r="EGV825" s="304"/>
      <c r="EGW825" s="304"/>
      <c r="EGX825" s="304"/>
      <c r="EGY825" s="304"/>
      <c r="EGZ825" s="304"/>
      <c r="EHA825" s="304"/>
      <c r="EHB825" s="304"/>
      <c r="EHC825" s="304"/>
      <c r="EHD825" s="304"/>
      <c r="EHE825" s="304"/>
      <c r="EHF825" s="304"/>
      <c r="EHG825" s="304"/>
      <c r="EHH825" s="304"/>
      <c r="EHI825" s="304"/>
      <c r="EHJ825" s="304"/>
      <c r="EHK825" s="304"/>
      <c r="EHL825" s="304"/>
      <c r="EHM825" s="304"/>
      <c r="EHN825" s="304"/>
      <c r="EHO825" s="304"/>
      <c r="EHP825" s="304"/>
      <c r="EHQ825" s="304"/>
      <c r="EHR825" s="304"/>
      <c r="EHS825" s="304"/>
      <c r="EHT825" s="304"/>
      <c r="EHU825" s="304"/>
      <c r="EHV825" s="304"/>
      <c r="EHW825" s="304"/>
      <c r="EHX825" s="304"/>
      <c r="EHY825" s="304"/>
      <c r="EHZ825" s="304"/>
      <c r="EIA825" s="304"/>
      <c r="EIB825" s="304"/>
      <c r="EIC825" s="304"/>
      <c r="EID825" s="304"/>
      <c r="EIE825" s="304"/>
      <c r="EIF825" s="304"/>
      <c r="EIG825" s="304"/>
      <c r="EIH825" s="304"/>
      <c r="EII825" s="304"/>
      <c r="EIJ825" s="304"/>
      <c r="EIK825" s="304"/>
      <c r="EIL825" s="304"/>
      <c r="EIM825" s="304"/>
      <c r="EIN825" s="304"/>
      <c r="EIO825" s="304"/>
      <c r="EIP825" s="304"/>
      <c r="EIQ825" s="304"/>
      <c r="EIR825" s="304"/>
      <c r="EIS825" s="304"/>
      <c r="EIT825" s="304"/>
      <c r="EIU825" s="304"/>
      <c r="EIV825" s="304"/>
      <c r="EIW825" s="304"/>
      <c r="EIX825" s="304"/>
      <c r="EIY825" s="304"/>
      <c r="EIZ825" s="304"/>
      <c r="EJA825" s="304"/>
      <c r="EJB825" s="304"/>
      <c r="EJC825" s="304"/>
      <c r="EJD825" s="304"/>
      <c r="EJE825" s="304"/>
      <c r="EJF825" s="304"/>
      <c r="EJG825" s="304"/>
      <c r="EJH825" s="304"/>
      <c r="EJI825" s="304"/>
      <c r="EJJ825" s="304"/>
      <c r="EJK825" s="304"/>
      <c r="EJL825" s="304"/>
      <c r="EJM825" s="304"/>
      <c r="EJN825" s="304"/>
      <c r="EJO825" s="304"/>
      <c r="EJP825" s="304"/>
      <c r="EJQ825" s="304"/>
      <c r="EJR825" s="304"/>
      <c r="EJS825" s="304"/>
      <c r="EJT825" s="304"/>
      <c r="EJU825" s="304"/>
      <c r="EJV825" s="304"/>
      <c r="EJW825" s="304"/>
      <c r="EJX825" s="304"/>
      <c r="EJY825" s="304"/>
      <c r="EJZ825" s="304"/>
      <c r="EKA825" s="304"/>
      <c r="EKB825" s="304"/>
      <c r="EKC825" s="304"/>
      <c r="EKD825" s="304"/>
      <c r="EKE825" s="304"/>
      <c r="EKF825" s="304"/>
      <c r="EKG825" s="304"/>
      <c r="EKH825" s="304"/>
      <c r="EKI825" s="304"/>
      <c r="EKJ825" s="304"/>
      <c r="EKK825" s="304"/>
      <c r="EKL825" s="304"/>
      <c r="EKM825" s="304"/>
      <c r="EKN825" s="304"/>
      <c r="EKO825" s="304"/>
      <c r="EKP825" s="304"/>
      <c r="EKQ825" s="304"/>
      <c r="EKR825" s="304"/>
      <c r="EKS825" s="304"/>
      <c r="EKT825" s="304"/>
      <c r="EKU825" s="304"/>
      <c r="EKV825" s="304"/>
      <c r="EKW825" s="304"/>
      <c r="EKX825" s="304"/>
      <c r="EKY825" s="304"/>
      <c r="EKZ825" s="304"/>
      <c r="ELA825" s="304"/>
      <c r="ELB825" s="304"/>
      <c r="ELC825" s="304"/>
      <c r="ELD825" s="304"/>
      <c r="ELE825" s="304"/>
      <c r="ELF825" s="304"/>
      <c r="ELG825" s="304"/>
      <c r="ELH825" s="304"/>
      <c r="ELI825" s="304"/>
      <c r="ELJ825" s="304"/>
      <c r="ELK825" s="304"/>
      <c r="ELL825" s="304"/>
      <c r="ELM825" s="304"/>
      <c r="ELN825" s="304"/>
      <c r="ELO825" s="304"/>
      <c r="ELP825" s="304"/>
      <c r="ELQ825" s="304"/>
      <c r="ELR825" s="304"/>
      <c r="ELS825" s="304"/>
      <c r="ELT825" s="304"/>
      <c r="ELU825" s="304"/>
    </row>
    <row r="826" spans="2:341 1271:3713" s="279" customFormat="1">
      <c r="B826" s="303"/>
      <c r="S826" s="421"/>
      <c r="T826" s="453"/>
      <c r="U826" s="304"/>
      <c r="V826" s="304"/>
      <c r="W826" s="304"/>
      <c r="X826" s="304"/>
      <c r="Y826" s="304"/>
      <c r="Z826" s="304"/>
      <c r="AA826" s="304"/>
      <c r="AB826" s="304"/>
      <c r="AC826" s="304"/>
      <c r="AD826" s="304"/>
      <c r="AE826" s="304"/>
      <c r="AF826" s="304"/>
      <c r="AG826" s="304"/>
      <c r="AH826" s="304"/>
      <c r="AI826" s="304"/>
      <c r="AJ826" s="304"/>
      <c r="AK826" s="304"/>
      <c r="AL826" s="304"/>
      <c r="AM826" s="304"/>
      <c r="AN826" s="304"/>
      <c r="AO826" s="304"/>
      <c r="AP826" s="304"/>
      <c r="AQ826" s="304"/>
      <c r="AR826" s="304"/>
      <c r="AS826" s="304"/>
      <c r="AT826" s="304"/>
      <c r="AU826" s="304"/>
      <c r="AV826" s="304"/>
      <c r="AW826" s="304"/>
      <c r="AX826" s="304"/>
      <c r="AY826" s="304"/>
      <c r="AZ826" s="304"/>
      <c r="BA826" s="304"/>
      <c r="BB826" s="304"/>
      <c r="BC826" s="304"/>
      <c r="BD826" s="304"/>
      <c r="BE826" s="304"/>
      <c r="BF826" s="304"/>
      <c r="BG826" s="304"/>
      <c r="BH826" s="304"/>
      <c r="BI826" s="304"/>
      <c r="BJ826" s="304"/>
      <c r="BK826" s="304"/>
      <c r="BL826" s="304"/>
      <c r="BM826" s="304"/>
      <c r="BN826" s="304"/>
      <c r="BO826" s="304"/>
      <c r="BP826" s="304"/>
      <c r="BQ826" s="304"/>
      <c r="BR826" s="304"/>
      <c r="BS826" s="304"/>
      <c r="BT826" s="304"/>
      <c r="BU826" s="304"/>
      <c r="BV826" s="304"/>
      <c r="BW826" s="304"/>
      <c r="BX826" s="304"/>
      <c r="BY826" s="304"/>
      <c r="BZ826" s="304"/>
      <c r="CA826" s="304"/>
      <c r="CB826" s="304"/>
      <c r="CC826" s="304"/>
      <c r="CD826" s="304"/>
      <c r="CE826" s="304"/>
      <c r="CF826" s="304"/>
      <c r="CG826" s="304"/>
      <c r="CH826" s="304"/>
      <c r="CI826" s="304"/>
      <c r="CJ826" s="304"/>
      <c r="CK826" s="304"/>
      <c r="CL826" s="304"/>
      <c r="CM826" s="304"/>
      <c r="CN826" s="304"/>
      <c r="CO826" s="304"/>
      <c r="CP826" s="304"/>
      <c r="CQ826" s="304"/>
      <c r="CR826" s="304"/>
      <c r="CS826" s="304"/>
      <c r="CT826" s="304"/>
      <c r="CU826" s="304"/>
      <c r="CV826" s="304"/>
      <c r="CW826" s="304"/>
      <c r="CX826" s="304"/>
      <c r="CY826" s="304"/>
      <c r="CZ826" s="304"/>
      <c r="DA826" s="304"/>
      <c r="DB826" s="304"/>
      <c r="DC826" s="304"/>
      <c r="DD826" s="304"/>
      <c r="DE826" s="304"/>
      <c r="DF826" s="304"/>
      <c r="DG826" s="304"/>
      <c r="DH826" s="304"/>
      <c r="DI826" s="304"/>
      <c r="DJ826" s="304"/>
      <c r="DK826" s="304"/>
      <c r="DL826" s="304"/>
      <c r="DM826" s="304"/>
      <c r="DN826" s="304"/>
      <c r="DO826" s="304"/>
      <c r="DP826" s="304"/>
      <c r="DQ826" s="304"/>
      <c r="DR826" s="304"/>
      <c r="DS826" s="304"/>
      <c r="DT826" s="304"/>
      <c r="DU826" s="304"/>
      <c r="DV826" s="304"/>
      <c r="DW826" s="304"/>
      <c r="DX826" s="304"/>
      <c r="DY826" s="304"/>
      <c r="DZ826" s="304"/>
      <c r="EA826" s="304"/>
      <c r="EB826" s="304"/>
      <c r="EC826" s="304"/>
      <c r="ED826" s="304"/>
      <c r="EE826" s="304"/>
      <c r="EF826" s="304"/>
      <c r="EG826" s="304"/>
      <c r="EH826" s="304"/>
      <c r="EI826" s="304"/>
      <c r="EJ826" s="304"/>
      <c r="EK826" s="304"/>
      <c r="EL826" s="304"/>
      <c r="EM826" s="304"/>
      <c r="EN826" s="304"/>
      <c r="EO826" s="304"/>
      <c r="EP826" s="304"/>
      <c r="EQ826" s="304"/>
      <c r="ER826" s="304"/>
      <c r="ES826" s="304"/>
      <c r="ET826" s="304"/>
      <c r="EU826" s="304"/>
      <c r="EV826" s="304"/>
      <c r="EW826" s="304"/>
      <c r="EX826" s="304"/>
      <c r="EY826" s="304"/>
      <c r="EZ826" s="304"/>
      <c r="FA826" s="304"/>
      <c r="FB826" s="304"/>
      <c r="FC826" s="304"/>
      <c r="FD826" s="304"/>
      <c r="FE826" s="304"/>
      <c r="FF826" s="304"/>
      <c r="FG826" s="304"/>
      <c r="FH826" s="304"/>
      <c r="FI826" s="304"/>
      <c r="FJ826" s="304"/>
      <c r="FK826" s="304"/>
      <c r="FL826" s="304"/>
      <c r="FM826" s="304"/>
      <c r="FN826" s="304"/>
      <c r="FO826" s="304"/>
      <c r="FP826" s="304"/>
      <c r="FQ826" s="304"/>
      <c r="FR826" s="304"/>
      <c r="FS826" s="304"/>
      <c r="FT826" s="304"/>
      <c r="FU826" s="304"/>
      <c r="FV826" s="304"/>
      <c r="FW826" s="304"/>
      <c r="FX826" s="304"/>
      <c r="FY826" s="304"/>
      <c r="FZ826" s="304"/>
      <c r="GA826" s="304"/>
      <c r="GB826" s="304"/>
      <c r="GC826" s="304"/>
      <c r="GD826" s="304"/>
      <c r="GE826" s="304"/>
      <c r="GF826" s="304"/>
      <c r="GG826" s="304"/>
      <c r="GH826" s="304"/>
      <c r="GI826" s="304"/>
      <c r="GJ826" s="304"/>
      <c r="GK826" s="304"/>
      <c r="GL826" s="304"/>
      <c r="GM826" s="304"/>
      <c r="GN826" s="304"/>
      <c r="GO826" s="304"/>
      <c r="GP826" s="304"/>
      <c r="GQ826" s="304"/>
      <c r="GR826" s="304"/>
      <c r="GS826" s="304"/>
      <c r="GT826" s="304"/>
      <c r="GU826" s="304"/>
      <c r="GV826" s="304"/>
      <c r="GW826" s="304"/>
      <c r="GX826" s="304"/>
      <c r="GY826" s="304"/>
      <c r="GZ826" s="304"/>
      <c r="HA826" s="304"/>
      <c r="HB826" s="304"/>
      <c r="HC826" s="304"/>
      <c r="HD826" s="304"/>
      <c r="HE826" s="304"/>
      <c r="HF826" s="304"/>
      <c r="HG826" s="304"/>
      <c r="HH826" s="304"/>
      <c r="HI826" s="304"/>
      <c r="HJ826" s="304"/>
      <c r="HK826" s="304"/>
      <c r="HL826" s="304"/>
      <c r="HM826" s="304"/>
      <c r="HN826" s="304"/>
      <c r="HO826" s="304"/>
      <c r="HP826" s="304"/>
      <c r="HQ826" s="304"/>
      <c r="HR826" s="304"/>
      <c r="HS826" s="304"/>
      <c r="HT826" s="304"/>
      <c r="HU826" s="304"/>
      <c r="HV826" s="304"/>
      <c r="HW826" s="304"/>
      <c r="HX826" s="304"/>
      <c r="HY826" s="304"/>
      <c r="HZ826" s="304"/>
      <c r="IA826" s="304"/>
      <c r="IB826" s="304"/>
      <c r="IC826" s="304"/>
      <c r="ID826" s="304"/>
      <c r="IE826" s="304"/>
      <c r="IF826" s="304"/>
      <c r="IG826" s="304"/>
      <c r="IH826" s="304"/>
      <c r="II826" s="304"/>
      <c r="IJ826" s="304"/>
      <c r="IK826" s="304"/>
      <c r="IL826" s="304"/>
      <c r="IM826" s="304"/>
      <c r="IN826" s="304"/>
      <c r="IO826" s="304"/>
      <c r="IP826" s="304"/>
      <c r="IQ826" s="304"/>
      <c r="IR826" s="304"/>
      <c r="IS826" s="304"/>
      <c r="IT826" s="304"/>
      <c r="IU826" s="304"/>
      <c r="IV826" s="304"/>
      <c r="IW826" s="304"/>
      <c r="IX826" s="304"/>
      <c r="IY826" s="304"/>
      <c r="IZ826" s="304"/>
      <c r="JA826" s="304"/>
      <c r="JB826" s="304"/>
      <c r="JC826" s="304"/>
      <c r="JD826" s="304"/>
      <c r="JE826" s="304"/>
      <c r="JF826" s="304"/>
      <c r="JG826" s="304"/>
      <c r="JH826" s="304"/>
      <c r="JI826" s="304"/>
      <c r="JJ826" s="304"/>
      <c r="JK826" s="304"/>
      <c r="JL826" s="304"/>
      <c r="JM826" s="304"/>
      <c r="JN826" s="304"/>
      <c r="JO826" s="304"/>
      <c r="JP826" s="304"/>
      <c r="JQ826" s="304"/>
      <c r="JR826" s="304"/>
      <c r="JS826" s="304"/>
      <c r="JT826" s="304"/>
      <c r="JU826" s="304"/>
      <c r="JV826" s="304"/>
      <c r="JW826" s="304"/>
      <c r="JX826" s="304"/>
      <c r="JY826" s="304"/>
      <c r="JZ826" s="304"/>
      <c r="KA826" s="304"/>
      <c r="KB826" s="304"/>
      <c r="KC826" s="304"/>
      <c r="KD826" s="304"/>
      <c r="KE826" s="304"/>
      <c r="KF826" s="304"/>
      <c r="KG826" s="304"/>
      <c r="KH826" s="304"/>
      <c r="KI826" s="304"/>
      <c r="KJ826" s="304"/>
      <c r="KK826" s="304"/>
      <c r="KL826" s="304"/>
      <c r="KM826" s="304"/>
      <c r="KN826" s="304"/>
      <c r="KO826" s="304"/>
      <c r="KP826" s="304"/>
      <c r="KQ826" s="304"/>
      <c r="KR826" s="304"/>
      <c r="KS826" s="304"/>
      <c r="KT826" s="304"/>
      <c r="KU826" s="304"/>
      <c r="KV826" s="304"/>
      <c r="KW826" s="304"/>
      <c r="KX826" s="304"/>
      <c r="KY826" s="304"/>
      <c r="KZ826" s="304"/>
      <c r="LA826" s="304"/>
      <c r="LB826" s="304"/>
      <c r="LC826" s="304"/>
      <c r="LD826" s="304"/>
      <c r="LE826" s="304"/>
      <c r="LF826" s="304"/>
      <c r="LG826" s="304"/>
      <c r="LH826" s="304"/>
      <c r="LI826" s="304"/>
      <c r="LJ826" s="304"/>
      <c r="LK826" s="304"/>
      <c r="LL826" s="304"/>
      <c r="LM826" s="304"/>
      <c r="LN826" s="304"/>
      <c r="LO826" s="304"/>
      <c r="LP826" s="304"/>
      <c r="LQ826" s="304"/>
      <c r="LR826" s="304"/>
      <c r="LS826" s="304"/>
      <c r="LT826" s="304"/>
      <c r="LU826" s="304"/>
      <c r="LV826" s="304"/>
      <c r="LW826" s="304"/>
      <c r="LX826" s="304"/>
      <c r="LY826" s="304"/>
      <c r="LZ826" s="304"/>
      <c r="MA826" s="304"/>
      <c r="MB826" s="304"/>
      <c r="MC826" s="304"/>
      <c r="AVW826" s="304"/>
      <c r="AVX826" s="304"/>
      <c r="AVY826" s="304"/>
      <c r="AVZ826" s="304"/>
      <c r="AWA826" s="304"/>
      <c r="AWB826" s="304"/>
      <c r="AWC826" s="304"/>
      <c r="AWD826" s="304"/>
      <c r="AWE826" s="304"/>
      <c r="AWF826" s="304"/>
      <c r="AWG826" s="304"/>
      <c r="AWH826" s="304"/>
      <c r="AWI826" s="304"/>
      <c r="AWJ826" s="304"/>
      <c r="AWK826" s="304"/>
      <c r="AWL826" s="304"/>
      <c r="AWM826" s="304"/>
      <c r="AWN826" s="304"/>
      <c r="AWO826" s="304"/>
      <c r="AWP826" s="304"/>
      <c r="AWQ826" s="304"/>
      <c r="AWR826" s="304"/>
      <c r="AWS826" s="304"/>
      <c r="AWT826" s="304"/>
      <c r="AWU826" s="304"/>
      <c r="AWV826" s="304"/>
      <c r="AWW826" s="304"/>
      <c r="AWX826" s="304"/>
      <c r="AWY826" s="304"/>
      <c r="AWZ826" s="304"/>
      <c r="AXA826" s="304"/>
      <c r="AXB826" s="304"/>
      <c r="AXC826" s="304"/>
      <c r="AXD826" s="304"/>
      <c r="AXE826" s="304"/>
      <c r="AXF826" s="304"/>
      <c r="AXG826" s="304"/>
      <c r="AXH826" s="304"/>
      <c r="AXI826" s="304"/>
      <c r="AXJ826" s="304"/>
      <c r="AXK826" s="304"/>
      <c r="AXL826" s="304"/>
      <c r="AXM826" s="304"/>
      <c r="AXN826" s="304"/>
      <c r="AXO826" s="304"/>
      <c r="AXP826" s="304"/>
      <c r="AXQ826" s="304"/>
      <c r="AXR826" s="304"/>
      <c r="AXS826" s="304"/>
      <c r="AXT826" s="304"/>
      <c r="AXU826" s="304"/>
      <c r="AXV826" s="304"/>
      <c r="AXW826" s="304"/>
      <c r="AXX826" s="304"/>
      <c r="AXY826" s="304"/>
      <c r="AXZ826" s="304"/>
      <c r="AYA826" s="304"/>
      <c r="AYB826" s="304"/>
      <c r="AYC826" s="304"/>
      <c r="AYD826" s="304"/>
      <c r="AYE826" s="304"/>
      <c r="AYF826" s="304"/>
      <c r="AYG826" s="304"/>
      <c r="AYH826" s="304"/>
      <c r="AYI826" s="304"/>
      <c r="AYJ826" s="304"/>
      <c r="AYK826" s="304"/>
      <c r="AYL826" s="304"/>
      <c r="AYM826" s="304"/>
      <c r="AYN826" s="304"/>
      <c r="AYO826" s="304"/>
      <c r="AYP826" s="304"/>
      <c r="AYQ826" s="304"/>
      <c r="AYR826" s="304"/>
      <c r="AYS826" s="304"/>
      <c r="AYT826" s="304"/>
      <c r="AYU826" s="304"/>
      <c r="AYV826" s="304"/>
      <c r="AYW826" s="304"/>
      <c r="AYX826" s="304"/>
      <c r="AYY826" s="304"/>
      <c r="AYZ826" s="304"/>
      <c r="AZA826" s="304"/>
      <c r="AZB826" s="304"/>
      <c r="AZC826" s="304"/>
      <c r="AZD826" s="304"/>
      <c r="AZE826" s="304"/>
      <c r="AZF826" s="304"/>
      <c r="AZG826" s="304"/>
      <c r="AZH826" s="304"/>
      <c r="AZI826" s="304"/>
      <c r="AZJ826" s="304"/>
      <c r="AZK826" s="304"/>
      <c r="AZL826" s="304"/>
      <c r="AZM826" s="304"/>
      <c r="AZN826" s="304"/>
      <c r="AZO826" s="304"/>
      <c r="AZP826" s="304"/>
      <c r="AZQ826" s="304"/>
      <c r="AZR826" s="304"/>
      <c r="AZS826" s="304"/>
      <c r="AZT826" s="304"/>
      <c r="AZU826" s="304"/>
      <c r="AZV826" s="304"/>
      <c r="AZW826" s="304"/>
      <c r="AZX826" s="304"/>
      <c r="AZY826" s="304"/>
      <c r="AZZ826" s="304"/>
      <c r="BAA826" s="304"/>
      <c r="BAB826" s="304"/>
      <c r="BAC826" s="304"/>
      <c r="BAD826" s="304"/>
      <c r="BAE826" s="304"/>
      <c r="BAF826" s="304"/>
      <c r="BAG826" s="304"/>
      <c r="BAH826" s="304"/>
      <c r="BAI826" s="304"/>
      <c r="BAJ826" s="304"/>
      <c r="BAK826" s="304"/>
      <c r="BAL826" s="304"/>
      <c r="BAM826" s="304"/>
      <c r="BAN826" s="304"/>
      <c r="BAO826" s="304"/>
      <c r="BAP826" s="304"/>
      <c r="BAQ826" s="304"/>
      <c r="BAR826" s="304"/>
      <c r="BAS826" s="304"/>
      <c r="BAT826" s="304"/>
      <c r="BAU826" s="304"/>
      <c r="BAV826" s="304"/>
      <c r="BAW826" s="304"/>
      <c r="BAX826" s="304"/>
      <c r="BAY826" s="304"/>
      <c r="BAZ826" s="304"/>
      <c r="BBA826" s="304"/>
      <c r="BBB826" s="304"/>
      <c r="BBC826" s="304"/>
      <c r="BBD826" s="304"/>
      <c r="BBE826" s="304"/>
      <c r="BBF826" s="304"/>
      <c r="BBG826" s="304"/>
      <c r="BBH826" s="304"/>
      <c r="BBI826" s="304"/>
      <c r="BBJ826" s="304"/>
      <c r="BBK826" s="304"/>
      <c r="BBL826" s="304"/>
      <c r="BBM826" s="304"/>
      <c r="BBN826" s="304"/>
      <c r="BBO826" s="304"/>
      <c r="BBP826" s="304"/>
      <c r="BBQ826" s="304"/>
      <c r="BBR826" s="304"/>
      <c r="BBS826" s="304"/>
      <c r="BBT826" s="304"/>
      <c r="BBU826" s="304"/>
      <c r="BBV826" s="304"/>
      <c r="BBW826" s="304"/>
      <c r="BBX826" s="304"/>
      <c r="BBY826" s="304"/>
      <c r="BBZ826" s="304"/>
      <c r="BCA826" s="304"/>
      <c r="BCB826" s="304"/>
      <c r="BCC826" s="304"/>
      <c r="BCD826" s="304"/>
      <c r="BCE826" s="304"/>
      <c r="BCF826" s="304"/>
      <c r="BCG826" s="304"/>
      <c r="BCH826" s="304"/>
      <c r="BCI826" s="304"/>
      <c r="BCJ826" s="304"/>
      <c r="BCK826" s="304"/>
      <c r="BCL826" s="304"/>
      <c r="BCM826" s="304"/>
      <c r="BCN826" s="304"/>
      <c r="BCO826" s="304"/>
      <c r="BCP826" s="304"/>
      <c r="BCQ826" s="304"/>
      <c r="BCR826" s="304"/>
      <c r="BCS826" s="304"/>
      <c r="BCT826" s="304"/>
      <c r="BCU826" s="304"/>
      <c r="BCV826" s="304"/>
      <c r="BCW826" s="304"/>
      <c r="BCX826" s="304"/>
      <c r="BCY826" s="304"/>
      <c r="BCZ826" s="304"/>
      <c r="BDA826" s="304"/>
      <c r="BDB826" s="304"/>
      <c r="BDC826" s="304"/>
      <c r="BDD826" s="304"/>
      <c r="BDE826" s="304"/>
      <c r="BDF826" s="304"/>
      <c r="BDG826" s="304"/>
      <c r="BDH826" s="304"/>
      <c r="BDI826" s="304"/>
      <c r="BDJ826" s="304"/>
      <c r="BDK826" s="304"/>
      <c r="BDL826" s="304"/>
      <c r="BDM826" s="304"/>
      <c r="BDN826" s="304"/>
      <c r="BDO826" s="304"/>
      <c r="BDP826" s="304"/>
      <c r="BDQ826" s="304"/>
      <c r="BDR826" s="304"/>
      <c r="BDS826" s="304"/>
      <c r="BDT826" s="304"/>
      <c r="BDU826" s="304"/>
      <c r="BDV826" s="304"/>
      <c r="BDW826" s="304"/>
      <c r="BDX826" s="304"/>
      <c r="BDY826" s="304"/>
      <c r="BDZ826" s="304"/>
      <c r="BEA826" s="304"/>
      <c r="BEB826" s="304"/>
      <c r="BEC826" s="304"/>
      <c r="BED826" s="304"/>
      <c r="BEE826" s="304"/>
      <c r="BEF826" s="304"/>
      <c r="BEG826" s="304"/>
      <c r="BEH826" s="304"/>
      <c r="BEI826" s="304"/>
      <c r="BEJ826" s="304"/>
      <c r="BEK826" s="304"/>
      <c r="BEL826" s="304"/>
      <c r="BEM826" s="304"/>
      <c r="BEN826" s="304"/>
      <c r="BEO826" s="304"/>
      <c r="BEP826" s="304"/>
      <c r="BEQ826" s="304"/>
      <c r="BER826" s="304"/>
      <c r="BES826" s="304"/>
      <c r="BET826" s="304"/>
      <c r="BEU826" s="304"/>
      <c r="BEV826" s="304"/>
      <c r="BEW826" s="304"/>
      <c r="BEX826" s="304"/>
      <c r="BEY826" s="304"/>
      <c r="BEZ826" s="304"/>
      <c r="BFA826" s="304"/>
      <c r="BFB826" s="304"/>
      <c r="BFC826" s="304"/>
      <c r="BFD826" s="304"/>
      <c r="BFE826" s="304"/>
      <c r="BFF826" s="304"/>
      <c r="BFG826" s="304"/>
      <c r="BFH826" s="304"/>
      <c r="BFI826" s="304"/>
      <c r="BFJ826" s="304"/>
      <c r="BFK826" s="304"/>
      <c r="BFL826" s="304"/>
      <c r="BFM826" s="304"/>
      <c r="BFN826" s="304"/>
      <c r="BFO826" s="304"/>
      <c r="BFP826" s="304"/>
      <c r="BFQ826" s="304"/>
      <c r="BFR826" s="304"/>
      <c r="BFS826" s="304"/>
      <c r="BFT826" s="304"/>
      <c r="BFU826" s="304"/>
      <c r="BFV826" s="304"/>
      <c r="BFW826" s="304"/>
      <c r="BFX826" s="304"/>
      <c r="BFY826" s="304"/>
      <c r="BFZ826" s="304"/>
      <c r="BGA826" s="304"/>
      <c r="BGB826" s="304"/>
      <c r="BGC826" s="304"/>
      <c r="BGD826" s="304"/>
      <c r="BGE826" s="304"/>
      <c r="BGF826" s="304"/>
      <c r="BGG826" s="304"/>
      <c r="BGH826" s="304"/>
      <c r="BGI826" s="304"/>
      <c r="BGJ826" s="304"/>
      <c r="BGK826" s="304"/>
      <c r="BGL826" s="304"/>
      <c r="BGM826" s="304"/>
      <c r="BGN826" s="304"/>
      <c r="BGO826" s="304"/>
      <c r="BGP826" s="304"/>
      <c r="BGQ826" s="304"/>
      <c r="BGR826" s="304"/>
      <c r="BGS826" s="304"/>
      <c r="BGT826" s="304"/>
      <c r="BGU826" s="304"/>
      <c r="BGV826" s="304"/>
      <c r="BGW826" s="304"/>
      <c r="BGX826" s="304"/>
      <c r="BGY826" s="304"/>
      <c r="BGZ826" s="304"/>
      <c r="BHA826" s="304"/>
      <c r="BHB826" s="304"/>
      <c r="BHC826" s="304"/>
      <c r="BHD826" s="304"/>
      <c r="BHE826" s="304"/>
      <c r="BHF826" s="304"/>
      <c r="BHG826" s="304"/>
      <c r="BHH826" s="304"/>
      <c r="BHI826" s="304"/>
      <c r="BHJ826" s="304"/>
      <c r="BHK826" s="304"/>
      <c r="BHL826" s="304"/>
      <c r="BHM826" s="304"/>
      <c r="BHN826" s="304"/>
      <c r="BHO826" s="304"/>
      <c r="BHP826" s="304"/>
      <c r="BHQ826" s="304"/>
      <c r="BHR826" s="304"/>
      <c r="BHS826" s="304"/>
      <c r="BHT826" s="304"/>
      <c r="BHU826" s="304"/>
      <c r="BHV826" s="304"/>
      <c r="BHW826" s="304"/>
      <c r="BHX826" s="304"/>
      <c r="BHY826" s="304"/>
      <c r="BHZ826" s="304"/>
      <c r="BIA826" s="304"/>
      <c r="BIB826" s="304"/>
      <c r="BIC826" s="304"/>
      <c r="BID826" s="304"/>
      <c r="BIE826" s="304"/>
      <c r="BIF826" s="304"/>
      <c r="BIG826" s="304"/>
      <c r="BIH826" s="304"/>
      <c r="BII826" s="304"/>
      <c r="BIJ826" s="304"/>
      <c r="BIK826" s="304"/>
      <c r="BIL826" s="304"/>
      <c r="BIM826" s="304"/>
      <c r="BIN826" s="304"/>
      <c r="BIO826" s="304"/>
      <c r="BIP826" s="304"/>
      <c r="BIQ826" s="304"/>
      <c r="BIR826" s="304"/>
      <c r="BIS826" s="304"/>
      <c r="BIT826" s="304"/>
      <c r="BIU826" s="304"/>
      <c r="BIV826" s="304"/>
      <c r="BIW826" s="304"/>
      <c r="BIX826" s="304"/>
      <c r="BIY826" s="304"/>
      <c r="BIZ826" s="304"/>
      <c r="BJA826" s="304"/>
      <c r="BJB826" s="304"/>
      <c r="BJC826" s="304"/>
      <c r="BJD826" s="304"/>
      <c r="BJE826" s="304"/>
      <c r="BJF826" s="304"/>
      <c r="BJG826" s="304"/>
      <c r="BJH826" s="304"/>
      <c r="BJI826" s="304"/>
      <c r="BJJ826" s="304"/>
      <c r="BJK826" s="304"/>
      <c r="BJL826" s="304"/>
      <c r="BJM826" s="304"/>
      <c r="BJN826" s="304"/>
      <c r="BJO826" s="304"/>
      <c r="BJP826" s="304"/>
      <c r="BJQ826" s="304"/>
      <c r="BJR826" s="304"/>
      <c r="BJS826" s="304"/>
      <c r="BJT826" s="304"/>
      <c r="BJU826" s="304"/>
      <c r="BJV826" s="304"/>
      <c r="BJW826" s="304"/>
      <c r="BJX826" s="304"/>
      <c r="BJY826" s="304"/>
      <c r="BJZ826" s="304"/>
      <c r="BKA826" s="304"/>
      <c r="BKB826" s="304"/>
      <c r="BKC826" s="304"/>
      <c r="BKD826" s="304"/>
      <c r="BKE826" s="304"/>
      <c r="BKF826" s="304"/>
      <c r="BKG826" s="304"/>
      <c r="BKH826" s="304"/>
      <c r="BKI826" s="304"/>
      <c r="BKJ826" s="304"/>
      <c r="BKK826" s="304"/>
      <c r="BKL826" s="304"/>
      <c r="BKM826" s="304"/>
      <c r="BKN826" s="304"/>
      <c r="BKO826" s="304"/>
      <c r="BKP826" s="304"/>
      <c r="BKQ826" s="304"/>
      <c r="BKR826" s="304"/>
      <c r="BKS826" s="304"/>
      <c r="BKT826" s="304"/>
      <c r="BKU826" s="304"/>
      <c r="BKV826" s="304"/>
      <c r="BKW826" s="304"/>
      <c r="BKX826" s="304"/>
      <c r="BKY826" s="304"/>
      <c r="BKZ826" s="304"/>
      <c r="BLA826" s="304"/>
      <c r="BLB826" s="304"/>
      <c r="BLC826" s="304"/>
      <c r="BLD826" s="304"/>
      <c r="BLE826" s="304"/>
      <c r="BLF826" s="304"/>
      <c r="BLG826" s="304"/>
      <c r="BLH826" s="304"/>
      <c r="BLI826" s="304"/>
      <c r="BLJ826" s="304"/>
      <c r="BLK826" s="304"/>
      <c r="BLL826" s="304"/>
      <c r="BLM826" s="304"/>
      <c r="BLN826" s="304"/>
      <c r="BLO826" s="304"/>
      <c r="BLP826" s="304"/>
      <c r="BLQ826" s="304"/>
      <c r="BLR826" s="304"/>
      <c r="BLS826" s="304"/>
      <c r="BLT826" s="304"/>
      <c r="BLU826" s="304"/>
      <c r="BLV826" s="304"/>
      <c r="BLW826" s="304"/>
      <c r="BLX826" s="304"/>
      <c r="BLY826" s="304"/>
      <c r="BLZ826" s="304"/>
      <c r="BMA826" s="304"/>
      <c r="BMB826" s="304"/>
      <c r="BMC826" s="304"/>
      <c r="BMD826" s="304"/>
      <c r="BME826" s="304"/>
      <c r="BMF826" s="304"/>
      <c r="BMG826" s="304"/>
      <c r="BMH826" s="304"/>
      <c r="BMI826" s="304"/>
      <c r="BMJ826" s="304"/>
      <c r="BMK826" s="304"/>
      <c r="BML826" s="304"/>
      <c r="BMM826" s="304"/>
      <c r="BMN826" s="304"/>
      <c r="BMO826" s="304"/>
      <c r="BMP826" s="304"/>
      <c r="BMQ826" s="304"/>
      <c r="BMR826" s="304"/>
      <c r="BMS826" s="304"/>
      <c r="BMT826" s="304"/>
      <c r="BMU826" s="304"/>
      <c r="BMV826" s="304"/>
      <c r="BMW826" s="304"/>
      <c r="BMX826" s="304"/>
      <c r="BMY826" s="304"/>
      <c r="BMZ826" s="304"/>
      <c r="BNA826" s="304"/>
      <c r="BNB826" s="304"/>
      <c r="BNC826" s="304"/>
      <c r="BND826" s="304"/>
      <c r="BNE826" s="304"/>
      <c r="BNF826" s="304"/>
      <c r="BNG826" s="304"/>
      <c r="BNH826" s="304"/>
      <c r="BNI826" s="304"/>
      <c r="BNJ826" s="304"/>
      <c r="BNK826" s="304"/>
      <c r="BNL826" s="304"/>
      <c r="BNM826" s="304"/>
      <c r="BNN826" s="304"/>
      <c r="BNO826" s="304"/>
      <c r="BNP826" s="304"/>
      <c r="BNQ826" s="304"/>
      <c r="BNR826" s="304"/>
      <c r="BNS826" s="304"/>
      <c r="BNT826" s="304"/>
      <c r="BNU826" s="304"/>
      <c r="BNV826" s="304"/>
      <c r="BNW826" s="304"/>
      <c r="BNX826" s="304"/>
      <c r="BNY826" s="304"/>
      <c r="BNZ826" s="304"/>
      <c r="BOA826" s="304"/>
      <c r="BOB826" s="304"/>
      <c r="BOC826" s="304"/>
      <c r="BOD826" s="304"/>
      <c r="BOE826" s="304"/>
      <c r="BOF826" s="304"/>
      <c r="BOG826" s="304"/>
      <c r="BOH826" s="304"/>
      <c r="BOI826" s="304"/>
      <c r="BOJ826" s="304"/>
      <c r="BOK826" s="304"/>
      <c r="BOL826" s="304"/>
      <c r="BOM826" s="304"/>
      <c r="BON826" s="304"/>
      <c r="BOO826" s="304"/>
      <c r="BOP826" s="304"/>
      <c r="BOQ826" s="304"/>
      <c r="BOR826" s="304"/>
      <c r="BOS826" s="304"/>
      <c r="BOT826" s="304"/>
      <c r="BOU826" s="304"/>
      <c r="BOV826" s="304"/>
      <c r="BOW826" s="304"/>
      <c r="BOX826" s="304"/>
      <c r="BOY826" s="304"/>
      <c r="BOZ826" s="304"/>
      <c r="BPA826" s="304"/>
      <c r="BPB826" s="304"/>
      <c r="BPC826" s="304"/>
      <c r="BPD826" s="304"/>
      <c r="BPE826" s="304"/>
      <c r="BPF826" s="304"/>
      <c r="BPG826" s="304"/>
      <c r="BPH826" s="304"/>
      <c r="BPI826" s="304"/>
      <c r="BPJ826" s="304"/>
      <c r="BPK826" s="304"/>
      <c r="BPL826" s="304"/>
      <c r="BPM826" s="304"/>
      <c r="BPN826" s="304"/>
      <c r="BPO826" s="304"/>
      <c r="BPP826" s="304"/>
      <c r="BPQ826" s="304"/>
      <c r="BPR826" s="304"/>
      <c r="BPS826" s="304"/>
      <c r="BPT826" s="304"/>
      <c r="BPU826" s="304"/>
      <c r="BPV826" s="304"/>
      <c r="BPW826" s="304"/>
      <c r="BPX826" s="304"/>
      <c r="BPY826" s="304"/>
      <c r="BPZ826" s="304"/>
      <c r="BQA826" s="304"/>
      <c r="BQB826" s="304"/>
      <c r="BQC826" s="304"/>
      <c r="BQD826" s="304"/>
      <c r="BQE826" s="304"/>
      <c r="BQF826" s="304"/>
      <c r="BQG826" s="304"/>
      <c r="BQH826" s="304"/>
      <c r="BQI826" s="304"/>
      <c r="BQJ826" s="304"/>
      <c r="BQK826" s="304"/>
      <c r="BQL826" s="304"/>
      <c r="BQM826" s="304"/>
      <c r="BQN826" s="304"/>
      <c r="BQO826" s="304"/>
      <c r="BQP826" s="304"/>
      <c r="BQQ826" s="304"/>
      <c r="BQR826" s="304"/>
      <c r="BQS826" s="304"/>
      <c r="BQT826" s="304"/>
      <c r="BQU826" s="304"/>
      <c r="BQV826" s="304"/>
      <c r="BQW826" s="304"/>
      <c r="BQX826" s="304"/>
      <c r="BQY826" s="304"/>
      <c r="BQZ826" s="304"/>
      <c r="BRA826" s="304"/>
      <c r="BRB826" s="304"/>
      <c r="BRC826" s="304"/>
      <c r="BRD826" s="304"/>
      <c r="BRE826" s="304"/>
      <c r="BRF826" s="304"/>
      <c r="BRG826" s="304"/>
      <c r="BRH826" s="304"/>
      <c r="BRI826" s="304"/>
      <c r="BRJ826" s="304"/>
      <c r="BRK826" s="304"/>
      <c r="BRL826" s="304"/>
      <c r="BRM826" s="304"/>
      <c r="BRN826" s="304"/>
      <c r="BRO826" s="304"/>
      <c r="BRP826" s="304"/>
      <c r="BRQ826" s="304"/>
      <c r="BRR826" s="304"/>
      <c r="BRS826" s="304"/>
      <c r="BRT826" s="304"/>
      <c r="BRU826" s="304"/>
      <c r="BRV826" s="304"/>
      <c r="BRW826" s="304"/>
      <c r="BRX826" s="304"/>
      <c r="BRY826" s="304"/>
      <c r="BRZ826" s="304"/>
      <c r="BSA826" s="304"/>
      <c r="BSB826" s="304"/>
      <c r="BSC826" s="304"/>
      <c r="BSD826" s="304"/>
      <c r="BSE826" s="304"/>
      <c r="BSF826" s="304"/>
      <c r="BSG826" s="304"/>
      <c r="BSH826" s="304"/>
      <c r="BSI826" s="304"/>
      <c r="BSJ826" s="304"/>
      <c r="BSK826" s="304"/>
      <c r="BSL826" s="304"/>
      <c r="BSM826" s="304"/>
      <c r="BSN826" s="304"/>
      <c r="BSO826" s="304"/>
      <c r="BSP826" s="304"/>
      <c r="BSQ826" s="304"/>
      <c r="BSR826" s="304"/>
      <c r="BSS826" s="304"/>
      <c r="BST826" s="304"/>
      <c r="BSU826" s="304"/>
      <c r="BSV826" s="304"/>
      <c r="BSW826" s="304"/>
      <c r="BSX826" s="304"/>
      <c r="BSY826" s="304"/>
      <c r="BSZ826" s="304"/>
      <c r="BTA826" s="304"/>
      <c r="BTB826" s="304"/>
      <c r="BTC826" s="304"/>
      <c r="BTD826" s="304"/>
      <c r="BTE826" s="304"/>
      <c r="BTF826" s="304"/>
      <c r="BTG826" s="304"/>
      <c r="BTH826" s="304"/>
      <c r="BTI826" s="304"/>
      <c r="BTJ826" s="304"/>
      <c r="BTK826" s="304"/>
      <c r="BTL826" s="304"/>
      <c r="BTM826" s="304"/>
      <c r="BTN826" s="304"/>
      <c r="BTO826" s="304"/>
      <c r="BTP826" s="304"/>
      <c r="BTQ826" s="304"/>
      <c r="BTR826" s="304"/>
      <c r="BTS826" s="304"/>
      <c r="BTT826" s="304"/>
      <c r="BTU826" s="304"/>
      <c r="BTV826" s="304"/>
      <c r="BTW826" s="304"/>
      <c r="BTX826" s="304"/>
      <c r="BTY826" s="304"/>
      <c r="BTZ826" s="304"/>
      <c r="BUA826" s="304"/>
      <c r="BUB826" s="304"/>
      <c r="BUC826" s="304"/>
      <c r="BUD826" s="304"/>
      <c r="BUE826" s="304"/>
      <c r="BUF826" s="304"/>
      <c r="BUG826" s="304"/>
      <c r="BUH826" s="304"/>
      <c r="BUI826" s="304"/>
      <c r="BUJ826" s="304"/>
      <c r="BUK826" s="304"/>
      <c r="BUL826" s="304"/>
      <c r="BUM826" s="304"/>
      <c r="BUN826" s="304"/>
      <c r="BUO826" s="304"/>
      <c r="BUP826" s="304"/>
      <c r="BUQ826" s="304"/>
      <c r="BUR826" s="304"/>
      <c r="BUS826" s="304"/>
      <c r="BUT826" s="304"/>
      <c r="BUU826" s="304"/>
      <c r="BUV826" s="304"/>
      <c r="BUW826" s="304"/>
      <c r="BUX826" s="304"/>
      <c r="BUY826" s="304"/>
      <c r="BUZ826" s="304"/>
      <c r="BVA826" s="304"/>
      <c r="BVB826" s="304"/>
      <c r="BVC826" s="304"/>
      <c r="BVD826" s="304"/>
      <c r="BVE826" s="304"/>
      <c r="BVF826" s="304"/>
      <c r="BVG826" s="304"/>
      <c r="BVH826" s="304"/>
      <c r="BVI826" s="304"/>
      <c r="BVJ826" s="304"/>
      <c r="BVK826" s="304"/>
      <c r="BVL826" s="304"/>
      <c r="BVM826" s="304"/>
      <c r="BVN826" s="304"/>
      <c r="BVO826" s="304"/>
      <c r="BVP826" s="304"/>
      <c r="BVQ826" s="304"/>
      <c r="BVR826" s="304"/>
      <c r="BVS826" s="304"/>
      <c r="BVT826" s="304"/>
      <c r="BVU826" s="304"/>
      <c r="BVV826" s="304"/>
      <c r="BVW826" s="304"/>
      <c r="BVX826" s="304"/>
      <c r="BVY826" s="304"/>
      <c r="BVZ826" s="304"/>
      <c r="BWA826" s="304"/>
      <c r="BWB826" s="304"/>
      <c r="BWC826" s="304"/>
      <c r="BWD826" s="304"/>
      <c r="BWE826" s="304"/>
      <c r="BWF826" s="304"/>
      <c r="BWG826" s="304"/>
      <c r="BWH826" s="304"/>
      <c r="BWI826" s="304"/>
      <c r="BWJ826" s="304"/>
      <c r="BWK826" s="304"/>
      <c r="BWL826" s="304"/>
      <c r="BWM826" s="304"/>
      <c r="BWN826" s="304"/>
      <c r="BWO826" s="304"/>
      <c r="BWP826" s="304"/>
      <c r="BWQ826" s="304"/>
      <c r="BWR826" s="304"/>
      <c r="BWS826" s="304"/>
      <c r="BWT826" s="304"/>
      <c r="BWU826" s="304"/>
      <c r="BWV826" s="304"/>
      <c r="BWW826" s="304"/>
      <c r="BWX826" s="304"/>
      <c r="BWY826" s="304"/>
      <c r="BWZ826" s="304"/>
      <c r="BXA826" s="304"/>
      <c r="BXB826" s="304"/>
      <c r="BXC826" s="304"/>
      <c r="BXD826" s="304"/>
      <c r="BXE826" s="304"/>
      <c r="BXF826" s="304"/>
      <c r="BXG826" s="304"/>
      <c r="BXH826" s="304"/>
      <c r="BXI826" s="304"/>
      <c r="BXJ826" s="304"/>
      <c r="BXK826" s="304"/>
      <c r="BXL826" s="304"/>
      <c r="BXM826" s="304"/>
      <c r="BXN826" s="304"/>
      <c r="BXO826" s="304"/>
      <c r="BXP826" s="304"/>
      <c r="BXQ826" s="304"/>
      <c r="BXR826" s="304"/>
      <c r="BXS826" s="304"/>
      <c r="BXT826" s="304"/>
      <c r="BXU826" s="304"/>
      <c r="BXV826" s="304"/>
      <c r="BXW826" s="304"/>
      <c r="BXX826" s="304"/>
      <c r="BXY826" s="304"/>
      <c r="BXZ826" s="304"/>
      <c r="BYA826" s="304"/>
      <c r="BYB826" s="304"/>
      <c r="BYC826" s="304"/>
      <c r="BYD826" s="304"/>
      <c r="BYE826" s="304"/>
      <c r="BYF826" s="304"/>
      <c r="BYG826" s="304"/>
      <c r="BYH826" s="304"/>
      <c r="BYI826" s="304"/>
      <c r="BYJ826" s="304"/>
      <c r="BYK826" s="304"/>
      <c r="BYL826" s="304"/>
      <c r="BYM826" s="304"/>
      <c r="BYN826" s="304"/>
      <c r="BYO826" s="304"/>
      <c r="BYP826" s="304"/>
      <c r="BYQ826" s="304"/>
      <c r="BYR826" s="304"/>
      <c r="BYS826" s="304"/>
      <c r="BYT826" s="304"/>
      <c r="BYU826" s="304"/>
      <c r="BYV826" s="304"/>
      <c r="BYW826" s="304"/>
      <c r="BYX826" s="304"/>
      <c r="BYY826" s="304"/>
      <c r="BYZ826" s="304"/>
      <c r="BZA826" s="304"/>
      <c r="BZB826" s="304"/>
      <c r="BZC826" s="304"/>
      <c r="BZD826" s="304"/>
      <c r="BZE826" s="304"/>
      <c r="BZF826" s="304"/>
      <c r="BZG826" s="304"/>
      <c r="BZH826" s="304"/>
      <c r="BZI826" s="304"/>
      <c r="BZJ826" s="304"/>
      <c r="BZK826" s="304"/>
      <c r="BZL826" s="304"/>
      <c r="BZM826" s="304"/>
      <c r="BZN826" s="304"/>
      <c r="BZO826" s="304"/>
      <c r="BZP826" s="304"/>
      <c r="BZQ826" s="304"/>
      <c r="BZR826" s="304"/>
      <c r="BZS826" s="304"/>
      <c r="BZT826" s="304"/>
      <c r="BZU826" s="304"/>
      <c r="BZV826" s="304"/>
      <c r="BZW826" s="304"/>
      <c r="BZX826" s="304"/>
      <c r="BZY826" s="304"/>
      <c r="BZZ826" s="304"/>
      <c r="CAA826" s="304"/>
      <c r="CAB826" s="304"/>
      <c r="CAC826" s="304"/>
      <c r="CAD826" s="304"/>
      <c r="CAE826" s="304"/>
      <c r="CAF826" s="304"/>
      <c r="CAG826" s="304"/>
      <c r="CAH826" s="304"/>
      <c r="CAI826" s="304"/>
      <c r="CAJ826" s="304"/>
      <c r="CAK826" s="304"/>
      <c r="CAL826" s="304"/>
      <c r="CAM826" s="304"/>
      <c r="CAN826" s="304"/>
      <c r="CAO826" s="304"/>
      <c r="CAP826" s="304"/>
      <c r="CAQ826" s="304"/>
      <c r="CAR826" s="304"/>
      <c r="CAS826" s="304"/>
      <c r="CAT826" s="304"/>
      <c r="CAU826" s="304"/>
      <c r="CAV826" s="304"/>
      <c r="CAW826" s="304"/>
      <c r="CAX826" s="304"/>
      <c r="CAY826" s="304"/>
      <c r="CAZ826" s="304"/>
      <c r="CBA826" s="304"/>
      <c r="CBB826" s="304"/>
      <c r="CBC826" s="304"/>
      <c r="CBD826" s="304"/>
      <c r="CBE826" s="304"/>
      <c r="CBF826" s="304"/>
      <c r="CBG826" s="304"/>
      <c r="CBH826" s="304"/>
      <c r="CBI826" s="304"/>
      <c r="CBJ826" s="304"/>
      <c r="CBK826" s="304"/>
      <c r="CBL826" s="304"/>
      <c r="CBM826" s="304"/>
      <c r="CBN826" s="304"/>
      <c r="CBO826" s="304"/>
      <c r="CBP826" s="304"/>
      <c r="CBQ826" s="304"/>
      <c r="CBR826" s="304"/>
      <c r="CBS826" s="304"/>
      <c r="CBT826" s="304"/>
      <c r="CBU826" s="304"/>
      <c r="CBV826" s="304"/>
      <c r="CBW826" s="304"/>
      <c r="CBX826" s="304"/>
      <c r="CBY826" s="304"/>
      <c r="CBZ826" s="304"/>
      <c r="CCA826" s="304"/>
      <c r="CCB826" s="304"/>
      <c r="CCC826" s="304"/>
      <c r="CCD826" s="304"/>
      <c r="CCE826" s="304"/>
      <c r="CCF826" s="304"/>
      <c r="CCG826" s="304"/>
      <c r="CCH826" s="304"/>
      <c r="CCI826" s="304"/>
      <c r="CCJ826" s="304"/>
      <c r="CCK826" s="304"/>
      <c r="CCL826" s="304"/>
      <c r="CCM826" s="304"/>
      <c r="CCN826" s="304"/>
      <c r="CCO826" s="304"/>
      <c r="CCP826" s="304"/>
      <c r="CCQ826" s="304"/>
      <c r="CCR826" s="304"/>
      <c r="CCS826" s="304"/>
      <c r="CCT826" s="304"/>
      <c r="CCU826" s="304"/>
      <c r="CCV826" s="304"/>
      <c r="CCW826" s="304"/>
      <c r="CCX826" s="304"/>
      <c r="CCY826" s="304"/>
      <c r="CCZ826" s="304"/>
      <c r="CDA826" s="304"/>
      <c r="CDB826" s="304"/>
      <c r="CDC826" s="304"/>
      <c r="CDD826" s="304"/>
      <c r="CDE826" s="304"/>
      <c r="CDF826" s="304"/>
      <c r="CDG826" s="304"/>
      <c r="CDH826" s="304"/>
      <c r="CDI826" s="304"/>
      <c r="CDJ826" s="304"/>
      <c r="CDK826" s="304"/>
      <c r="CDL826" s="304"/>
      <c r="CDM826" s="304"/>
      <c r="CDN826" s="304"/>
      <c r="CDO826" s="304"/>
      <c r="CDP826" s="304"/>
      <c r="CDQ826" s="304"/>
      <c r="CDR826" s="304"/>
      <c r="CDS826" s="304"/>
      <c r="CDT826" s="304"/>
      <c r="CDU826" s="304"/>
      <c r="CDV826" s="304"/>
      <c r="CDW826" s="304"/>
      <c r="CDX826" s="304"/>
      <c r="CDY826" s="304"/>
      <c r="CDZ826" s="304"/>
      <c r="CEA826" s="304"/>
      <c r="CEB826" s="304"/>
      <c r="CEC826" s="304"/>
      <c r="CED826" s="304"/>
      <c r="CEE826" s="304"/>
      <c r="CEF826" s="304"/>
      <c r="CEG826" s="304"/>
      <c r="CEH826" s="304"/>
      <c r="CEI826" s="304"/>
      <c r="CEJ826" s="304"/>
      <c r="CEK826" s="304"/>
      <c r="CEL826" s="304"/>
      <c r="CEM826" s="304"/>
      <c r="CEN826" s="304"/>
      <c r="CEO826" s="304"/>
      <c r="CEP826" s="304"/>
      <c r="CEQ826" s="304"/>
      <c r="CER826" s="304"/>
      <c r="CES826" s="304"/>
      <c r="CET826" s="304"/>
      <c r="CEU826" s="304"/>
      <c r="CEV826" s="304"/>
      <c r="CEW826" s="304"/>
      <c r="CEX826" s="304"/>
      <c r="CEY826" s="304"/>
      <c r="CEZ826" s="304"/>
      <c r="CFA826" s="304"/>
      <c r="CFB826" s="304"/>
      <c r="CFC826" s="304"/>
      <c r="CFD826" s="304"/>
      <c r="CFE826" s="304"/>
      <c r="CFF826" s="304"/>
      <c r="CFG826" s="304"/>
      <c r="CFH826" s="304"/>
      <c r="CFI826" s="304"/>
      <c r="CFJ826" s="304"/>
      <c r="CFK826" s="304"/>
      <c r="CFL826" s="304"/>
      <c r="CFM826" s="304"/>
      <c r="CFN826" s="304"/>
      <c r="CFO826" s="304"/>
      <c r="CFP826" s="304"/>
      <c r="CFQ826" s="304"/>
      <c r="CFR826" s="304"/>
      <c r="CFS826" s="304"/>
      <c r="CFT826" s="304"/>
      <c r="CFU826" s="304"/>
      <c r="CFV826" s="304"/>
      <c r="CFW826" s="304"/>
      <c r="CFX826" s="304"/>
      <c r="CFY826" s="304"/>
      <c r="CFZ826" s="304"/>
      <c r="CGA826" s="304"/>
      <c r="CGB826" s="304"/>
      <c r="CGC826" s="304"/>
      <c r="CGD826" s="304"/>
      <c r="CGE826" s="304"/>
      <c r="CGF826" s="304"/>
      <c r="CGG826" s="304"/>
      <c r="CGH826" s="304"/>
      <c r="CGI826" s="304"/>
      <c r="CGJ826" s="304"/>
      <c r="CGK826" s="304"/>
      <c r="CGL826" s="304"/>
      <c r="CGM826" s="304"/>
      <c r="CGN826" s="304"/>
      <c r="CGO826" s="304"/>
      <c r="CGP826" s="304"/>
      <c r="CGQ826" s="304"/>
      <c r="CGR826" s="304"/>
      <c r="CGS826" s="304"/>
      <c r="CGT826" s="304"/>
      <c r="CGU826" s="304"/>
      <c r="CGV826" s="304"/>
      <c r="CGW826" s="304"/>
      <c r="CGX826" s="304"/>
      <c r="CGY826" s="304"/>
      <c r="CGZ826" s="304"/>
      <c r="CHA826" s="304"/>
      <c r="CHB826" s="304"/>
      <c r="CHC826" s="304"/>
      <c r="CHD826" s="304"/>
      <c r="CHE826" s="304"/>
      <c r="CHF826" s="304"/>
      <c r="CHG826" s="304"/>
      <c r="CHH826" s="304"/>
      <c r="CHI826" s="304"/>
      <c r="CHJ826" s="304"/>
      <c r="CHK826" s="304"/>
      <c r="CHL826" s="304"/>
      <c r="CHM826" s="304"/>
      <c r="CHN826" s="304"/>
      <c r="CHO826" s="304"/>
      <c r="CHP826" s="304"/>
      <c r="CHQ826" s="304"/>
      <c r="CHR826" s="304"/>
      <c r="CHS826" s="304"/>
      <c r="CHT826" s="304"/>
      <c r="CHU826" s="304"/>
      <c r="CHV826" s="304"/>
      <c r="CHW826" s="304"/>
      <c r="CHX826" s="304"/>
      <c r="CHY826" s="304"/>
      <c r="CHZ826" s="304"/>
      <c r="CIA826" s="304"/>
      <c r="CIB826" s="304"/>
      <c r="CIC826" s="304"/>
      <c r="CID826" s="304"/>
      <c r="CIE826" s="304"/>
      <c r="CIF826" s="304"/>
      <c r="CIG826" s="304"/>
      <c r="CIH826" s="304"/>
      <c r="CII826" s="304"/>
      <c r="CIJ826" s="304"/>
      <c r="CIK826" s="304"/>
      <c r="CIL826" s="304"/>
      <c r="CIM826" s="304"/>
      <c r="CIN826" s="304"/>
      <c r="CIO826" s="304"/>
      <c r="CIP826" s="304"/>
      <c r="CIQ826" s="304"/>
      <c r="CIR826" s="304"/>
      <c r="CIS826" s="304"/>
      <c r="CIT826" s="304"/>
      <c r="CIU826" s="304"/>
      <c r="CIV826" s="304"/>
      <c r="CIW826" s="304"/>
      <c r="CIX826" s="304"/>
      <c r="CIY826" s="304"/>
      <c r="CIZ826" s="304"/>
      <c r="CJA826" s="304"/>
      <c r="CJB826" s="304"/>
      <c r="CJC826" s="304"/>
      <c r="CJD826" s="304"/>
      <c r="CJE826" s="304"/>
      <c r="CJF826" s="304"/>
      <c r="CJG826" s="304"/>
      <c r="CJH826" s="304"/>
      <c r="CJI826" s="304"/>
      <c r="CJJ826" s="304"/>
      <c r="CJK826" s="304"/>
      <c r="CJL826" s="304"/>
      <c r="CJM826" s="304"/>
      <c r="CJN826" s="304"/>
      <c r="CJO826" s="304"/>
      <c r="CJP826" s="304"/>
      <c r="CJQ826" s="304"/>
      <c r="CJR826" s="304"/>
      <c r="CJS826" s="304"/>
      <c r="CJT826" s="304"/>
      <c r="CJU826" s="304"/>
      <c r="CJV826" s="304"/>
      <c r="CJW826" s="304"/>
      <c r="CJX826" s="304"/>
      <c r="CJY826" s="304"/>
      <c r="CJZ826" s="304"/>
      <c r="CKA826" s="304"/>
      <c r="CKB826" s="304"/>
      <c r="CKC826" s="304"/>
      <c r="CKD826" s="304"/>
      <c r="CKE826" s="304"/>
      <c r="CKF826" s="304"/>
      <c r="CKG826" s="304"/>
      <c r="CKH826" s="304"/>
      <c r="CKI826" s="304"/>
      <c r="CKJ826" s="304"/>
      <c r="CKK826" s="304"/>
      <c r="CKL826" s="304"/>
      <c r="CKM826" s="304"/>
      <c r="CKN826" s="304"/>
      <c r="CKO826" s="304"/>
      <c r="CKP826" s="304"/>
      <c r="CKQ826" s="304"/>
      <c r="CKR826" s="304"/>
      <c r="CKS826" s="304"/>
      <c r="CKT826" s="304"/>
      <c r="CKU826" s="304"/>
      <c r="CKV826" s="304"/>
      <c r="CKW826" s="304"/>
      <c r="CKX826" s="304"/>
      <c r="CKY826" s="304"/>
      <c r="CKZ826" s="304"/>
      <c r="CLA826" s="304"/>
      <c r="CLB826" s="304"/>
      <c r="CLC826" s="304"/>
      <c r="CLD826" s="304"/>
      <c r="CLE826" s="304"/>
      <c r="CLF826" s="304"/>
      <c r="CLG826" s="304"/>
      <c r="CLH826" s="304"/>
      <c r="CLI826" s="304"/>
      <c r="CLJ826" s="304"/>
      <c r="CLK826" s="304"/>
      <c r="CLL826" s="304"/>
      <c r="CLM826" s="304"/>
      <c r="CLN826" s="304"/>
      <c r="CLO826" s="304"/>
      <c r="CLP826" s="304"/>
      <c r="CLQ826" s="304"/>
      <c r="CLR826" s="304"/>
      <c r="CLS826" s="304"/>
      <c r="CLT826" s="304"/>
      <c r="CLU826" s="304"/>
      <c r="CLV826" s="304"/>
      <c r="CLW826" s="304"/>
      <c r="CLX826" s="304"/>
      <c r="CLY826" s="304"/>
      <c r="CLZ826" s="304"/>
      <c r="CMA826" s="304"/>
      <c r="CMB826" s="304"/>
      <c r="CMC826" s="304"/>
      <c r="CMD826" s="304"/>
      <c r="CME826" s="304"/>
      <c r="CMF826" s="304"/>
      <c r="CMG826" s="304"/>
      <c r="CMH826" s="304"/>
      <c r="CMI826" s="304"/>
      <c r="CMJ826" s="304"/>
      <c r="CMK826" s="304"/>
      <c r="CML826" s="304"/>
      <c r="CMM826" s="304"/>
      <c r="CMN826" s="304"/>
      <c r="CMO826" s="304"/>
      <c r="CMP826" s="304"/>
      <c r="CMQ826" s="304"/>
      <c r="CMR826" s="304"/>
      <c r="CMS826" s="304"/>
      <c r="CMT826" s="304"/>
      <c r="CMU826" s="304"/>
      <c r="CMV826" s="304"/>
      <c r="CMW826" s="304"/>
      <c r="CMX826" s="304"/>
      <c r="CMY826" s="304"/>
      <c r="CMZ826" s="304"/>
      <c r="CNA826" s="304"/>
      <c r="CNB826" s="304"/>
      <c r="CNC826" s="304"/>
      <c r="CND826" s="304"/>
      <c r="CNE826" s="304"/>
      <c r="CNF826" s="304"/>
      <c r="CNG826" s="304"/>
      <c r="CNH826" s="304"/>
      <c r="CNI826" s="304"/>
      <c r="CNJ826" s="304"/>
      <c r="CNK826" s="304"/>
      <c r="CNL826" s="304"/>
      <c r="CNM826" s="304"/>
      <c r="CNN826" s="304"/>
      <c r="CNO826" s="304"/>
      <c r="CNP826" s="304"/>
      <c r="CNQ826" s="304"/>
      <c r="CNR826" s="304"/>
      <c r="CNS826" s="304"/>
      <c r="CNT826" s="304"/>
      <c r="CNU826" s="304"/>
      <c r="CNV826" s="304"/>
      <c r="CNW826" s="304"/>
      <c r="CNX826" s="304"/>
      <c r="CNY826" s="304"/>
      <c r="CNZ826" s="304"/>
      <c r="COA826" s="304"/>
      <c r="COB826" s="304"/>
      <c r="COC826" s="304"/>
      <c r="COD826" s="304"/>
      <c r="COE826" s="304"/>
      <c r="COF826" s="304"/>
      <c r="COG826" s="304"/>
      <c r="COH826" s="304"/>
      <c r="COI826" s="304"/>
      <c r="COJ826" s="304"/>
      <c r="COK826" s="304"/>
      <c r="COL826" s="304"/>
      <c r="COM826" s="304"/>
      <c r="CON826" s="304"/>
      <c r="COO826" s="304"/>
      <c r="COP826" s="304"/>
      <c r="COQ826" s="304"/>
      <c r="COR826" s="304"/>
      <c r="COS826" s="304"/>
      <c r="COT826" s="304"/>
      <c r="COU826" s="304"/>
      <c r="COV826" s="304"/>
      <c r="COW826" s="304"/>
      <c r="COX826" s="304"/>
      <c r="COY826" s="304"/>
      <c r="COZ826" s="304"/>
      <c r="CPA826" s="304"/>
      <c r="CPB826" s="304"/>
      <c r="CPC826" s="304"/>
      <c r="CPD826" s="304"/>
      <c r="CPE826" s="304"/>
      <c r="CPF826" s="304"/>
      <c r="CPG826" s="304"/>
      <c r="CPH826" s="304"/>
      <c r="CPI826" s="304"/>
      <c r="CPJ826" s="304"/>
      <c r="CPK826" s="304"/>
      <c r="CPL826" s="304"/>
      <c r="CPM826" s="304"/>
      <c r="CPN826" s="304"/>
      <c r="CPO826" s="304"/>
      <c r="CPP826" s="304"/>
      <c r="CPQ826" s="304"/>
      <c r="CPR826" s="304"/>
      <c r="CPS826" s="304"/>
      <c r="CPT826" s="304"/>
      <c r="CPU826" s="304"/>
      <c r="CPV826" s="304"/>
      <c r="CPW826" s="304"/>
      <c r="CPX826" s="304"/>
      <c r="CPY826" s="304"/>
      <c r="CPZ826" s="304"/>
      <c r="CQA826" s="304"/>
      <c r="CQB826" s="304"/>
      <c r="CQC826" s="304"/>
      <c r="CQD826" s="304"/>
      <c r="CQE826" s="304"/>
      <c r="CQF826" s="304"/>
      <c r="CQG826" s="304"/>
      <c r="CQH826" s="304"/>
      <c r="CQI826" s="304"/>
      <c r="CQJ826" s="304"/>
      <c r="CQK826" s="304"/>
      <c r="CQL826" s="304"/>
      <c r="CQM826" s="304"/>
      <c r="CQN826" s="304"/>
      <c r="CQO826" s="304"/>
      <c r="CQP826" s="304"/>
      <c r="CQQ826" s="304"/>
      <c r="CQR826" s="304"/>
      <c r="CQS826" s="304"/>
      <c r="CQT826" s="304"/>
      <c r="CQU826" s="304"/>
      <c r="CQV826" s="304"/>
      <c r="CQW826" s="304"/>
      <c r="CQX826" s="304"/>
      <c r="CQY826" s="304"/>
      <c r="CQZ826" s="304"/>
      <c r="CRA826" s="304"/>
      <c r="CRB826" s="304"/>
      <c r="CRC826" s="304"/>
      <c r="CRD826" s="304"/>
      <c r="CRE826" s="304"/>
      <c r="CRF826" s="304"/>
      <c r="CRG826" s="304"/>
      <c r="CRH826" s="304"/>
      <c r="CRI826" s="304"/>
      <c r="CRJ826" s="304"/>
      <c r="CRK826" s="304"/>
      <c r="CRL826" s="304"/>
      <c r="CRM826" s="304"/>
      <c r="CRN826" s="304"/>
      <c r="CRO826" s="304"/>
      <c r="CRP826" s="304"/>
      <c r="CRQ826" s="304"/>
      <c r="CRR826" s="304"/>
      <c r="CRS826" s="304"/>
      <c r="CRT826" s="304"/>
      <c r="CRU826" s="304"/>
      <c r="CRV826" s="304"/>
      <c r="CRW826" s="304"/>
      <c r="CRX826" s="304"/>
      <c r="CRY826" s="304"/>
      <c r="CRZ826" s="304"/>
      <c r="CSA826" s="304"/>
      <c r="CSB826" s="304"/>
      <c r="CSC826" s="304"/>
      <c r="CSD826" s="304"/>
      <c r="CSE826" s="304"/>
      <c r="CSF826" s="304"/>
      <c r="CSG826" s="304"/>
      <c r="CSH826" s="304"/>
      <c r="CSI826" s="304"/>
      <c r="CSJ826" s="304"/>
      <c r="CSK826" s="304"/>
      <c r="CSL826" s="304"/>
      <c r="CSM826" s="304"/>
      <c r="CSN826" s="304"/>
      <c r="CSO826" s="304"/>
      <c r="CSP826" s="304"/>
      <c r="CSQ826" s="304"/>
      <c r="CSR826" s="304"/>
      <c r="CSS826" s="304"/>
      <c r="CST826" s="304"/>
      <c r="CSU826" s="304"/>
      <c r="CSV826" s="304"/>
      <c r="CSW826" s="304"/>
      <c r="CSX826" s="304"/>
      <c r="CSY826" s="304"/>
      <c r="CSZ826" s="304"/>
      <c r="CTA826" s="304"/>
      <c r="CTB826" s="304"/>
      <c r="CTC826" s="304"/>
      <c r="CTD826" s="304"/>
      <c r="CTE826" s="304"/>
      <c r="CTF826" s="304"/>
      <c r="CTG826" s="304"/>
      <c r="CTH826" s="304"/>
      <c r="CTI826" s="304"/>
      <c r="CTJ826" s="304"/>
      <c r="CTK826" s="304"/>
      <c r="CTL826" s="304"/>
      <c r="CTM826" s="304"/>
      <c r="CTN826" s="304"/>
      <c r="CTO826" s="304"/>
      <c r="CTP826" s="304"/>
      <c r="CTQ826" s="304"/>
      <c r="CTR826" s="304"/>
      <c r="CTS826" s="304"/>
      <c r="CTT826" s="304"/>
      <c r="CTU826" s="304"/>
      <c r="CTV826" s="304"/>
      <c r="CTW826" s="304"/>
      <c r="CTX826" s="304"/>
      <c r="CTY826" s="304"/>
      <c r="CTZ826" s="304"/>
      <c r="CUA826" s="304"/>
      <c r="CUB826" s="304"/>
      <c r="CUC826" s="304"/>
      <c r="CUD826" s="304"/>
      <c r="CUE826" s="304"/>
      <c r="CUF826" s="304"/>
      <c r="CUG826" s="304"/>
      <c r="CUH826" s="304"/>
      <c r="CUI826" s="304"/>
      <c r="CUJ826" s="304"/>
      <c r="CUK826" s="304"/>
      <c r="CUL826" s="304"/>
      <c r="CUM826" s="304"/>
      <c r="CUN826" s="304"/>
      <c r="CUO826" s="304"/>
      <c r="CUP826" s="304"/>
      <c r="CUQ826" s="304"/>
      <c r="CUR826" s="304"/>
      <c r="CUS826" s="304"/>
      <c r="CUT826" s="304"/>
      <c r="CUU826" s="304"/>
      <c r="CUV826" s="304"/>
      <c r="CUW826" s="304"/>
      <c r="CUX826" s="304"/>
      <c r="CUY826" s="304"/>
      <c r="CUZ826" s="304"/>
      <c r="CVA826" s="304"/>
      <c r="CVB826" s="304"/>
      <c r="CVC826" s="304"/>
      <c r="CVD826" s="304"/>
      <c r="CVE826" s="304"/>
      <c r="CVF826" s="304"/>
      <c r="CVG826" s="304"/>
      <c r="CVH826" s="304"/>
      <c r="CVI826" s="304"/>
      <c r="CVJ826" s="304"/>
      <c r="CVK826" s="304"/>
      <c r="CVL826" s="304"/>
      <c r="CVM826" s="304"/>
      <c r="CVN826" s="304"/>
      <c r="CVO826" s="304"/>
      <c r="CVP826" s="304"/>
      <c r="CVQ826" s="304"/>
      <c r="CVR826" s="304"/>
      <c r="CVS826" s="304"/>
      <c r="CVT826" s="304"/>
      <c r="CVU826" s="304"/>
      <c r="CVV826" s="304"/>
      <c r="CVW826" s="304"/>
      <c r="CVX826" s="304"/>
      <c r="CVY826" s="304"/>
      <c r="CVZ826" s="304"/>
      <c r="CWA826" s="304"/>
      <c r="CWB826" s="304"/>
      <c r="CWC826" s="304"/>
      <c r="CWD826" s="304"/>
      <c r="CWE826" s="304"/>
      <c r="CWF826" s="304"/>
      <c r="CWG826" s="304"/>
      <c r="CWH826" s="304"/>
      <c r="CWI826" s="304"/>
      <c r="CWJ826" s="304"/>
      <c r="CWK826" s="304"/>
      <c r="CWL826" s="304"/>
      <c r="CWM826" s="304"/>
      <c r="CWN826" s="304"/>
      <c r="CWO826" s="304"/>
      <c r="CWP826" s="304"/>
      <c r="CWQ826" s="304"/>
      <c r="CWR826" s="304"/>
      <c r="CWS826" s="304"/>
      <c r="CWT826" s="304"/>
      <c r="CWU826" s="304"/>
      <c r="CWV826" s="304"/>
      <c r="CWW826" s="304"/>
      <c r="CWX826" s="304"/>
      <c r="CWY826" s="304"/>
      <c r="CWZ826" s="304"/>
      <c r="CXA826" s="304"/>
      <c r="CXB826" s="304"/>
      <c r="CXC826" s="304"/>
      <c r="CXD826" s="304"/>
      <c r="CXE826" s="304"/>
      <c r="CXF826" s="304"/>
      <c r="CXG826" s="304"/>
      <c r="CXH826" s="304"/>
      <c r="CXI826" s="304"/>
      <c r="CXJ826" s="304"/>
      <c r="CXK826" s="304"/>
      <c r="CXL826" s="304"/>
      <c r="CXM826" s="304"/>
      <c r="CXN826" s="304"/>
      <c r="CXO826" s="304"/>
      <c r="CXP826" s="304"/>
      <c r="CXQ826" s="304"/>
      <c r="CXR826" s="304"/>
      <c r="CXS826" s="304"/>
      <c r="CXT826" s="304"/>
      <c r="CXU826" s="304"/>
      <c r="CXV826" s="304"/>
      <c r="CXW826" s="304"/>
      <c r="CXX826" s="304"/>
      <c r="CXY826" s="304"/>
      <c r="CXZ826" s="304"/>
      <c r="CYA826" s="304"/>
      <c r="CYB826" s="304"/>
      <c r="CYC826" s="304"/>
      <c r="CYD826" s="304"/>
      <c r="CYE826" s="304"/>
      <c r="CYF826" s="304"/>
      <c r="CYG826" s="304"/>
      <c r="CYH826" s="304"/>
      <c r="CYI826" s="304"/>
      <c r="CYJ826" s="304"/>
      <c r="CYK826" s="304"/>
      <c r="CYL826" s="304"/>
      <c r="CYM826" s="304"/>
      <c r="CYN826" s="304"/>
      <c r="CYO826" s="304"/>
      <c r="CYP826" s="304"/>
      <c r="CYQ826" s="304"/>
      <c r="CYR826" s="304"/>
      <c r="CYS826" s="304"/>
      <c r="CYT826" s="304"/>
      <c r="CYU826" s="304"/>
      <c r="CYV826" s="304"/>
      <c r="CYW826" s="304"/>
      <c r="CYX826" s="304"/>
      <c r="CYY826" s="304"/>
      <c r="CYZ826" s="304"/>
      <c r="CZA826" s="304"/>
      <c r="CZB826" s="304"/>
      <c r="CZC826" s="304"/>
      <c r="CZD826" s="304"/>
      <c r="CZE826" s="304"/>
      <c r="CZF826" s="304"/>
      <c r="CZG826" s="304"/>
      <c r="CZH826" s="304"/>
      <c r="CZI826" s="304"/>
      <c r="CZJ826" s="304"/>
      <c r="CZK826" s="304"/>
      <c r="CZL826" s="304"/>
      <c r="CZM826" s="304"/>
      <c r="CZN826" s="304"/>
      <c r="CZO826" s="304"/>
      <c r="CZP826" s="304"/>
      <c r="CZQ826" s="304"/>
      <c r="CZR826" s="304"/>
      <c r="CZS826" s="304"/>
      <c r="CZT826" s="304"/>
      <c r="CZU826" s="304"/>
      <c r="CZV826" s="304"/>
      <c r="CZW826" s="304"/>
      <c r="CZX826" s="304"/>
      <c r="CZY826" s="304"/>
      <c r="CZZ826" s="304"/>
      <c r="DAA826" s="304"/>
      <c r="DAB826" s="304"/>
      <c r="DAC826" s="304"/>
      <c r="DAD826" s="304"/>
      <c r="DAE826" s="304"/>
      <c r="DAF826" s="304"/>
      <c r="DAG826" s="304"/>
      <c r="DAH826" s="304"/>
      <c r="DAI826" s="304"/>
      <c r="DAJ826" s="304"/>
      <c r="DAK826" s="304"/>
      <c r="DAL826" s="304"/>
      <c r="DAM826" s="304"/>
      <c r="DAN826" s="304"/>
      <c r="DAO826" s="304"/>
      <c r="DAP826" s="304"/>
      <c r="DAQ826" s="304"/>
      <c r="DAR826" s="304"/>
      <c r="DAS826" s="304"/>
      <c r="DAT826" s="304"/>
      <c r="DAU826" s="304"/>
      <c r="DAV826" s="304"/>
      <c r="DAW826" s="304"/>
      <c r="DAX826" s="304"/>
      <c r="DAY826" s="304"/>
      <c r="DAZ826" s="304"/>
      <c r="DBA826" s="304"/>
      <c r="DBB826" s="304"/>
      <c r="DBC826" s="304"/>
      <c r="DBD826" s="304"/>
      <c r="DBE826" s="304"/>
      <c r="DBF826" s="304"/>
      <c r="DBG826" s="304"/>
      <c r="DBH826" s="304"/>
      <c r="DBI826" s="304"/>
      <c r="DBJ826" s="304"/>
      <c r="DBK826" s="304"/>
      <c r="DBL826" s="304"/>
      <c r="DBM826" s="304"/>
      <c r="DBN826" s="304"/>
      <c r="DBO826" s="304"/>
      <c r="DBP826" s="304"/>
      <c r="DBQ826" s="304"/>
      <c r="DBR826" s="304"/>
      <c r="DBS826" s="304"/>
      <c r="DBT826" s="304"/>
      <c r="DBU826" s="304"/>
      <c r="DBV826" s="304"/>
      <c r="DBW826" s="304"/>
      <c r="DBX826" s="304"/>
      <c r="DBY826" s="304"/>
      <c r="DBZ826" s="304"/>
      <c r="DCA826" s="304"/>
      <c r="DCB826" s="304"/>
      <c r="DCC826" s="304"/>
      <c r="DCD826" s="304"/>
      <c r="DCE826" s="304"/>
      <c r="DCF826" s="304"/>
      <c r="DCG826" s="304"/>
      <c r="DCH826" s="304"/>
      <c r="DCI826" s="304"/>
      <c r="DCJ826" s="304"/>
      <c r="DCK826" s="304"/>
      <c r="DCL826" s="304"/>
      <c r="DCM826" s="304"/>
      <c r="DCN826" s="304"/>
      <c r="DCO826" s="304"/>
      <c r="DCP826" s="304"/>
      <c r="DCQ826" s="304"/>
      <c r="DCR826" s="304"/>
      <c r="DCS826" s="304"/>
      <c r="DCT826" s="304"/>
      <c r="DCU826" s="304"/>
      <c r="DCV826" s="304"/>
      <c r="DCW826" s="304"/>
      <c r="DCX826" s="304"/>
      <c r="DCY826" s="304"/>
      <c r="DCZ826" s="304"/>
      <c r="DDA826" s="304"/>
      <c r="DDB826" s="304"/>
      <c r="DDC826" s="304"/>
      <c r="DDD826" s="304"/>
      <c r="DDE826" s="304"/>
      <c r="DDF826" s="304"/>
      <c r="DDG826" s="304"/>
      <c r="DDH826" s="304"/>
      <c r="DDI826" s="304"/>
      <c r="DDJ826" s="304"/>
      <c r="DDK826" s="304"/>
      <c r="DDL826" s="304"/>
      <c r="DDM826" s="304"/>
      <c r="DDN826" s="304"/>
      <c r="DDO826" s="304"/>
      <c r="DDP826" s="304"/>
      <c r="DDQ826" s="304"/>
      <c r="DDR826" s="304"/>
      <c r="DDS826" s="304"/>
      <c r="DDT826" s="304"/>
      <c r="DDU826" s="304"/>
      <c r="DDV826" s="304"/>
      <c r="DDW826" s="304"/>
      <c r="DDX826" s="304"/>
      <c r="DDY826" s="304"/>
      <c r="DDZ826" s="304"/>
      <c r="DEA826" s="304"/>
      <c r="DEB826" s="304"/>
      <c r="DEC826" s="304"/>
      <c r="DED826" s="304"/>
      <c r="DEE826" s="304"/>
      <c r="DEF826" s="304"/>
      <c r="DEG826" s="304"/>
      <c r="DEH826" s="304"/>
      <c r="DEI826" s="304"/>
      <c r="DEJ826" s="304"/>
      <c r="DEK826" s="304"/>
      <c r="DEL826" s="304"/>
      <c r="DEM826" s="304"/>
      <c r="DEN826" s="304"/>
      <c r="DEO826" s="304"/>
      <c r="DEP826" s="304"/>
      <c r="DEQ826" s="304"/>
      <c r="DER826" s="304"/>
      <c r="DES826" s="304"/>
      <c r="DET826" s="304"/>
      <c r="DEU826" s="304"/>
      <c r="DEV826" s="304"/>
      <c r="DEW826" s="304"/>
      <c r="DEX826" s="304"/>
      <c r="DEY826" s="304"/>
      <c r="DEZ826" s="304"/>
      <c r="DFA826" s="304"/>
      <c r="DFB826" s="304"/>
      <c r="DFC826" s="304"/>
      <c r="DFD826" s="304"/>
      <c r="DFE826" s="304"/>
      <c r="DFF826" s="304"/>
      <c r="DFG826" s="304"/>
      <c r="DFH826" s="304"/>
      <c r="DFI826" s="304"/>
      <c r="DFJ826" s="304"/>
      <c r="DFK826" s="304"/>
      <c r="DFL826" s="304"/>
      <c r="DFM826" s="304"/>
      <c r="DFN826" s="304"/>
      <c r="DFO826" s="304"/>
      <c r="DFP826" s="304"/>
      <c r="DFQ826" s="304"/>
      <c r="DFR826" s="304"/>
      <c r="DFS826" s="304"/>
      <c r="DFT826" s="304"/>
      <c r="DFU826" s="304"/>
      <c r="DFV826" s="304"/>
      <c r="DFW826" s="304"/>
      <c r="DFX826" s="304"/>
      <c r="DFY826" s="304"/>
      <c r="DFZ826" s="304"/>
      <c r="DGA826" s="304"/>
      <c r="DGB826" s="304"/>
      <c r="DGC826" s="304"/>
      <c r="DGD826" s="304"/>
      <c r="DGE826" s="304"/>
      <c r="DGF826" s="304"/>
      <c r="DGG826" s="304"/>
      <c r="DGH826" s="304"/>
      <c r="DGI826" s="304"/>
      <c r="DGJ826" s="304"/>
      <c r="DGK826" s="304"/>
      <c r="DGL826" s="304"/>
      <c r="DGM826" s="304"/>
      <c r="DGN826" s="304"/>
      <c r="DGO826" s="304"/>
      <c r="DGP826" s="304"/>
      <c r="DGQ826" s="304"/>
      <c r="DGR826" s="304"/>
      <c r="DGS826" s="304"/>
      <c r="DGT826" s="304"/>
      <c r="DGU826" s="304"/>
      <c r="DGV826" s="304"/>
      <c r="DGW826" s="304"/>
      <c r="DGX826" s="304"/>
      <c r="DGY826" s="304"/>
      <c r="DGZ826" s="304"/>
      <c r="DHA826" s="304"/>
      <c r="DHB826" s="304"/>
      <c r="DHC826" s="304"/>
      <c r="DHD826" s="304"/>
      <c r="DHE826" s="304"/>
      <c r="DHF826" s="304"/>
      <c r="DHG826" s="304"/>
      <c r="DHH826" s="304"/>
      <c r="DHI826" s="304"/>
      <c r="DHJ826" s="304"/>
      <c r="DHK826" s="304"/>
      <c r="DHL826" s="304"/>
      <c r="DHM826" s="304"/>
      <c r="DHN826" s="304"/>
      <c r="DHO826" s="304"/>
      <c r="DHP826" s="304"/>
      <c r="DHQ826" s="304"/>
      <c r="DHR826" s="304"/>
      <c r="DHS826" s="304"/>
      <c r="DHT826" s="304"/>
      <c r="DHU826" s="304"/>
      <c r="DHV826" s="304"/>
      <c r="DHW826" s="304"/>
      <c r="DHX826" s="304"/>
      <c r="DHY826" s="304"/>
      <c r="DHZ826" s="304"/>
      <c r="DIA826" s="304"/>
      <c r="DIB826" s="304"/>
      <c r="DIC826" s="304"/>
      <c r="DID826" s="304"/>
      <c r="DIE826" s="304"/>
      <c r="DIF826" s="304"/>
      <c r="DIG826" s="304"/>
      <c r="DIH826" s="304"/>
      <c r="DII826" s="304"/>
      <c r="DIJ826" s="304"/>
      <c r="DIK826" s="304"/>
      <c r="DIL826" s="304"/>
      <c r="DIM826" s="304"/>
      <c r="DIN826" s="304"/>
      <c r="DIO826" s="304"/>
      <c r="DIP826" s="304"/>
      <c r="DIQ826" s="304"/>
      <c r="DIR826" s="304"/>
      <c r="DIS826" s="304"/>
      <c r="DIT826" s="304"/>
      <c r="DIU826" s="304"/>
      <c r="DIV826" s="304"/>
      <c r="DIW826" s="304"/>
      <c r="DIX826" s="304"/>
      <c r="DIY826" s="304"/>
      <c r="DIZ826" s="304"/>
      <c r="DJA826" s="304"/>
      <c r="DJB826" s="304"/>
      <c r="DJC826" s="304"/>
      <c r="DJD826" s="304"/>
      <c r="DJE826" s="304"/>
      <c r="DJF826" s="304"/>
      <c r="DJG826" s="304"/>
      <c r="DJH826" s="304"/>
      <c r="DJI826" s="304"/>
      <c r="DJJ826" s="304"/>
      <c r="DJK826" s="304"/>
      <c r="DJL826" s="304"/>
      <c r="DJM826" s="304"/>
      <c r="DJN826" s="304"/>
      <c r="DJO826" s="304"/>
      <c r="DJP826" s="304"/>
      <c r="DJQ826" s="304"/>
      <c r="DJR826" s="304"/>
      <c r="DJS826" s="304"/>
      <c r="DJT826" s="304"/>
      <c r="DJU826" s="304"/>
      <c r="DJV826" s="304"/>
      <c r="DJW826" s="304"/>
      <c r="DJX826" s="304"/>
      <c r="DJY826" s="304"/>
      <c r="DJZ826" s="304"/>
      <c r="DKA826" s="304"/>
      <c r="DKB826" s="304"/>
      <c r="DKC826" s="304"/>
      <c r="DKD826" s="304"/>
      <c r="DKE826" s="304"/>
      <c r="DKF826" s="304"/>
      <c r="DKG826" s="304"/>
      <c r="DKH826" s="304"/>
      <c r="DKI826" s="304"/>
      <c r="DKJ826" s="304"/>
      <c r="DKK826" s="304"/>
      <c r="DKL826" s="304"/>
      <c r="DKM826" s="304"/>
      <c r="DKN826" s="304"/>
      <c r="DKO826" s="304"/>
      <c r="DKP826" s="304"/>
      <c r="DKQ826" s="304"/>
      <c r="DKR826" s="304"/>
      <c r="DKS826" s="304"/>
      <c r="DKT826" s="304"/>
      <c r="DKU826" s="304"/>
      <c r="DKV826" s="304"/>
      <c r="DKW826" s="304"/>
      <c r="DKX826" s="304"/>
      <c r="DKY826" s="304"/>
      <c r="DKZ826" s="304"/>
      <c r="DLA826" s="304"/>
      <c r="DLB826" s="304"/>
      <c r="DLC826" s="304"/>
      <c r="DLD826" s="304"/>
      <c r="DLE826" s="304"/>
      <c r="DLF826" s="304"/>
      <c r="DLG826" s="304"/>
      <c r="DLH826" s="304"/>
      <c r="DLI826" s="304"/>
      <c r="DLJ826" s="304"/>
      <c r="DLK826" s="304"/>
      <c r="DLL826" s="304"/>
      <c r="DLM826" s="304"/>
      <c r="DLN826" s="304"/>
      <c r="DLO826" s="304"/>
      <c r="DLP826" s="304"/>
      <c r="DLQ826" s="304"/>
      <c r="DLR826" s="304"/>
      <c r="DLS826" s="304"/>
      <c r="DLT826" s="304"/>
      <c r="DLU826" s="304"/>
      <c r="DLV826" s="304"/>
      <c r="DLW826" s="304"/>
      <c r="DLX826" s="304"/>
      <c r="DLY826" s="304"/>
      <c r="DLZ826" s="304"/>
      <c r="DMA826" s="304"/>
      <c r="DMB826" s="304"/>
      <c r="DMC826" s="304"/>
      <c r="DMD826" s="304"/>
      <c r="DME826" s="304"/>
      <c r="DMF826" s="304"/>
      <c r="DMG826" s="304"/>
      <c r="DMH826" s="304"/>
      <c r="DMI826" s="304"/>
      <c r="DMJ826" s="304"/>
      <c r="DMK826" s="304"/>
      <c r="DML826" s="304"/>
      <c r="DMM826" s="304"/>
      <c r="DMN826" s="304"/>
      <c r="DMO826" s="304"/>
      <c r="DMP826" s="304"/>
      <c r="DMQ826" s="304"/>
      <c r="DMR826" s="304"/>
      <c r="DMS826" s="304"/>
      <c r="DMT826" s="304"/>
      <c r="DMU826" s="304"/>
      <c r="DMV826" s="304"/>
      <c r="DMW826" s="304"/>
      <c r="DMX826" s="304"/>
      <c r="DMY826" s="304"/>
      <c r="DMZ826" s="304"/>
      <c r="DNA826" s="304"/>
      <c r="DNB826" s="304"/>
      <c r="DNC826" s="304"/>
      <c r="DND826" s="304"/>
      <c r="DNE826" s="304"/>
      <c r="DNF826" s="304"/>
      <c r="DNG826" s="304"/>
      <c r="DNH826" s="304"/>
      <c r="DNI826" s="304"/>
      <c r="DNJ826" s="304"/>
      <c r="DNK826" s="304"/>
      <c r="DNL826" s="304"/>
      <c r="DNM826" s="304"/>
      <c r="DNN826" s="304"/>
      <c r="DNO826" s="304"/>
      <c r="DNP826" s="304"/>
      <c r="DNQ826" s="304"/>
      <c r="DNR826" s="304"/>
      <c r="DNS826" s="304"/>
      <c r="DNT826" s="304"/>
      <c r="DNU826" s="304"/>
      <c r="DNV826" s="304"/>
      <c r="DNW826" s="304"/>
      <c r="DNX826" s="304"/>
      <c r="DNY826" s="304"/>
      <c r="DNZ826" s="304"/>
      <c r="DOA826" s="304"/>
      <c r="DOB826" s="304"/>
      <c r="DOC826" s="304"/>
      <c r="DOD826" s="304"/>
      <c r="DOE826" s="304"/>
      <c r="DOF826" s="304"/>
      <c r="DOG826" s="304"/>
      <c r="DOH826" s="304"/>
      <c r="DOI826" s="304"/>
      <c r="DOJ826" s="304"/>
      <c r="DOK826" s="304"/>
      <c r="DOL826" s="304"/>
      <c r="DOM826" s="304"/>
      <c r="DON826" s="304"/>
      <c r="DOO826" s="304"/>
      <c r="DOP826" s="304"/>
      <c r="DOQ826" s="304"/>
      <c r="DOR826" s="304"/>
      <c r="DOS826" s="304"/>
      <c r="DOT826" s="304"/>
      <c r="DOU826" s="304"/>
      <c r="DOV826" s="304"/>
      <c r="DOW826" s="304"/>
      <c r="DOX826" s="304"/>
      <c r="DOY826" s="304"/>
      <c r="DOZ826" s="304"/>
      <c r="DPA826" s="304"/>
      <c r="DPB826" s="304"/>
      <c r="DPC826" s="304"/>
      <c r="DPD826" s="304"/>
      <c r="DPE826" s="304"/>
      <c r="DPF826" s="304"/>
      <c r="DPG826" s="304"/>
      <c r="DPH826" s="304"/>
      <c r="DPI826" s="304"/>
      <c r="DPJ826" s="304"/>
      <c r="DPK826" s="304"/>
      <c r="DPL826" s="304"/>
      <c r="DPM826" s="304"/>
      <c r="DPN826" s="304"/>
      <c r="DPO826" s="304"/>
      <c r="DPP826" s="304"/>
      <c r="DPQ826" s="304"/>
      <c r="DPR826" s="304"/>
      <c r="DPS826" s="304"/>
      <c r="DPT826" s="304"/>
      <c r="DPU826" s="304"/>
      <c r="DPV826" s="304"/>
      <c r="DPW826" s="304"/>
      <c r="DPX826" s="304"/>
      <c r="DPY826" s="304"/>
      <c r="DPZ826" s="304"/>
      <c r="DQA826" s="304"/>
      <c r="DQB826" s="304"/>
      <c r="DQC826" s="304"/>
      <c r="DQD826" s="304"/>
      <c r="DQE826" s="304"/>
      <c r="DQF826" s="304"/>
      <c r="DQG826" s="304"/>
      <c r="DQH826" s="304"/>
      <c r="DQI826" s="304"/>
      <c r="DQJ826" s="304"/>
      <c r="DQK826" s="304"/>
      <c r="DQL826" s="304"/>
      <c r="DQM826" s="304"/>
      <c r="DQN826" s="304"/>
      <c r="DQO826" s="304"/>
      <c r="DQP826" s="304"/>
      <c r="DQQ826" s="304"/>
      <c r="DQR826" s="304"/>
      <c r="DQS826" s="304"/>
      <c r="DQT826" s="304"/>
      <c r="DQU826" s="304"/>
      <c r="DQV826" s="304"/>
      <c r="DQW826" s="304"/>
      <c r="DQX826" s="304"/>
      <c r="DQY826" s="304"/>
      <c r="DQZ826" s="304"/>
      <c r="DRA826" s="304"/>
      <c r="DRB826" s="304"/>
      <c r="DRC826" s="304"/>
      <c r="DRD826" s="304"/>
      <c r="DRE826" s="304"/>
      <c r="DRF826" s="304"/>
      <c r="DRG826" s="304"/>
      <c r="DRH826" s="304"/>
      <c r="DRI826" s="304"/>
      <c r="DRJ826" s="304"/>
      <c r="DRK826" s="304"/>
      <c r="DRL826" s="304"/>
      <c r="DRM826" s="304"/>
      <c r="DRN826" s="304"/>
      <c r="DRO826" s="304"/>
      <c r="DRP826" s="304"/>
      <c r="DRQ826" s="304"/>
      <c r="DRR826" s="304"/>
      <c r="DRS826" s="304"/>
      <c r="DRT826" s="304"/>
      <c r="DRU826" s="304"/>
      <c r="DRV826" s="304"/>
      <c r="DRW826" s="304"/>
      <c r="DRX826" s="304"/>
      <c r="DRY826" s="304"/>
      <c r="DRZ826" s="304"/>
      <c r="DSA826" s="304"/>
      <c r="DSB826" s="304"/>
      <c r="DSC826" s="304"/>
      <c r="DSD826" s="304"/>
      <c r="DSE826" s="304"/>
      <c r="DSF826" s="304"/>
      <c r="DSG826" s="304"/>
      <c r="DSH826" s="304"/>
      <c r="DSI826" s="304"/>
      <c r="DSJ826" s="304"/>
      <c r="DSK826" s="304"/>
      <c r="DSL826" s="304"/>
      <c r="DSM826" s="304"/>
      <c r="DSN826" s="304"/>
      <c r="DSO826" s="304"/>
      <c r="DSP826" s="304"/>
      <c r="DSQ826" s="304"/>
      <c r="DSR826" s="304"/>
      <c r="DSS826" s="304"/>
      <c r="DST826" s="304"/>
      <c r="DSU826" s="304"/>
      <c r="DSV826" s="304"/>
      <c r="DSW826" s="304"/>
      <c r="DSX826" s="304"/>
      <c r="DSY826" s="304"/>
      <c r="DSZ826" s="304"/>
      <c r="DTA826" s="304"/>
      <c r="DTB826" s="304"/>
      <c r="DTC826" s="304"/>
      <c r="DTD826" s="304"/>
      <c r="DTE826" s="304"/>
      <c r="DTF826" s="304"/>
      <c r="DTG826" s="304"/>
      <c r="DTH826" s="304"/>
      <c r="DTI826" s="304"/>
      <c r="DTJ826" s="304"/>
      <c r="DTK826" s="304"/>
      <c r="DTL826" s="304"/>
      <c r="DTM826" s="304"/>
      <c r="DTN826" s="304"/>
      <c r="DTO826" s="304"/>
      <c r="DTP826" s="304"/>
      <c r="DTQ826" s="304"/>
      <c r="DTR826" s="304"/>
      <c r="DTS826" s="304"/>
      <c r="DTT826" s="304"/>
      <c r="DTU826" s="304"/>
      <c r="DTV826" s="304"/>
      <c r="DTW826" s="304"/>
      <c r="DTX826" s="304"/>
      <c r="DTY826" s="304"/>
      <c r="DTZ826" s="304"/>
      <c r="DUA826" s="304"/>
      <c r="DUB826" s="304"/>
      <c r="DUC826" s="304"/>
      <c r="DUD826" s="304"/>
      <c r="DUE826" s="304"/>
      <c r="DUF826" s="304"/>
      <c r="DUG826" s="304"/>
      <c r="DUH826" s="304"/>
      <c r="DUI826" s="304"/>
      <c r="DUJ826" s="304"/>
      <c r="DUK826" s="304"/>
      <c r="DUL826" s="304"/>
      <c r="DUM826" s="304"/>
      <c r="DUN826" s="304"/>
      <c r="DUO826" s="304"/>
      <c r="DUP826" s="304"/>
      <c r="DUQ826" s="304"/>
      <c r="DUR826" s="304"/>
      <c r="DUS826" s="304"/>
      <c r="DUT826" s="304"/>
      <c r="DUU826" s="304"/>
      <c r="DUV826" s="304"/>
      <c r="DUW826" s="304"/>
      <c r="DUX826" s="304"/>
      <c r="DUY826" s="304"/>
      <c r="DUZ826" s="304"/>
      <c r="DVA826" s="304"/>
      <c r="DVB826" s="304"/>
      <c r="DVC826" s="304"/>
      <c r="DVD826" s="304"/>
      <c r="DVE826" s="304"/>
      <c r="DVF826" s="304"/>
      <c r="DVG826" s="304"/>
      <c r="DVH826" s="304"/>
      <c r="DVI826" s="304"/>
      <c r="DVJ826" s="304"/>
      <c r="DVK826" s="304"/>
      <c r="DVL826" s="304"/>
      <c r="DVM826" s="304"/>
      <c r="DVN826" s="304"/>
      <c r="DVO826" s="304"/>
      <c r="DVP826" s="304"/>
      <c r="DVQ826" s="304"/>
      <c r="DVR826" s="304"/>
      <c r="DVS826" s="304"/>
      <c r="DVT826" s="304"/>
      <c r="DVU826" s="304"/>
      <c r="DVV826" s="304"/>
      <c r="DVW826" s="304"/>
      <c r="DVX826" s="304"/>
      <c r="DVY826" s="304"/>
      <c r="DVZ826" s="304"/>
      <c r="DWA826" s="304"/>
      <c r="DWB826" s="304"/>
      <c r="DWC826" s="304"/>
      <c r="DWD826" s="304"/>
      <c r="DWE826" s="304"/>
      <c r="DWF826" s="304"/>
      <c r="DWG826" s="304"/>
      <c r="DWH826" s="304"/>
      <c r="DWI826" s="304"/>
      <c r="DWJ826" s="304"/>
      <c r="DWK826" s="304"/>
      <c r="DWL826" s="304"/>
      <c r="DWM826" s="304"/>
      <c r="DWN826" s="304"/>
      <c r="DWO826" s="304"/>
      <c r="DWP826" s="304"/>
      <c r="DWQ826" s="304"/>
      <c r="DWR826" s="304"/>
      <c r="DWS826" s="304"/>
      <c r="DWT826" s="304"/>
      <c r="DWU826" s="304"/>
      <c r="DWV826" s="304"/>
      <c r="DWW826" s="304"/>
      <c r="DWX826" s="304"/>
      <c r="DWY826" s="304"/>
      <c r="DWZ826" s="304"/>
      <c r="DXA826" s="304"/>
      <c r="DXB826" s="304"/>
      <c r="DXC826" s="304"/>
      <c r="DXD826" s="304"/>
      <c r="DXE826" s="304"/>
      <c r="DXF826" s="304"/>
      <c r="DXG826" s="304"/>
      <c r="DXH826" s="304"/>
      <c r="DXI826" s="304"/>
      <c r="DXJ826" s="304"/>
      <c r="DXK826" s="304"/>
      <c r="DXL826" s="304"/>
      <c r="DXM826" s="304"/>
      <c r="DXN826" s="304"/>
      <c r="DXO826" s="304"/>
      <c r="DXP826" s="304"/>
      <c r="DXQ826" s="304"/>
      <c r="DXR826" s="304"/>
      <c r="DXS826" s="304"/>
      <c r="DXT826" s="304"/>
      <c r="DXU826" s="304"/>
      <c r="DXV826" s="304"/>
      <c r="DXW826" s="304"/>
      <c r="DXX826" s="304"/>
      <c r="DXY826" s="304"/>
      <c r="DXZ826" s="304"/>
      <c r="DYA826" s="304"/>
      <c r="DYB826" s="304"/>
      <c r="DYC826" s="304"/>
      <c r="DYD826" s="304"/>
      <c r="DYE826" s="304"/>
      <c r="DYF826" s="304"/>
      <c r="DYG826" s="304"/>
      <c r="DYH826" s="304"/>
      <c r="DYI826" s="304"/>
      <c r="DYJ826" s="304"/>
      <c r="DYK826" s="304"/>
      <c r="DYL826" s="304"/>
      <c r="DYM826" s="304"/>
      <c r="DYN826" s="304"/>
      <c r="DYO826" s="304"/>
      <c r="DYP826" s="304"/>
      <c r="DYQ826" s="304"/>
      <c r="DYR826" s="304"/>
      <c r="DYS826" s="304"/>
      <c r="DYT826" s="304"/>
      <c r="DYU826" s="304"/>
      <c r="DYV826" s="304"/>
      <c r="DYW826" s="304"/>
      <c r="DYX826" s="304"/>
      <c r="DYY826" s="304"/>
      <c r="DYZ826" s="304"/>
      <c r="DZA826" s="304"/>
      <c r="DZB826" s="304"/>
      <c r="DZC826" s="304"/>
      <c r="DZD826" s="304"/>
      <c r="DZE826" s="304"/>
      <c r="DZF826" s="304"/>
      <c r="DZG826" s="304"/>
      <c r="DZH826" s="304"/>
      <c r="DZI826" s="304"/>
      <c r="DZJ826" s="304"/>
      <c r="DZK826" s="304"/>
      <c r="DZL826" s="304"/>
      <c r="DZM826" s="304"/>
      <c r="DZN826" s="304"/>
      <c r="DZO826" s="304"/>
      <c r="DZP826" s="304"/>
      <c r="DZQ826" s="304"/>
      <c r="DZR826" s="304"/>
      <c r="DZS826" s="304"/>
      <c r="DZT826" s="304"/>
      <c r="DZU826" s="304"/>
      <c r="DZV826" s="304"/>
      <c r="DZW826" s="304"/>
      <c r="DZX826" s="304"/>
      <c r="DZY826" s="304"/>
      <c r="DZZ826" s="304"/>
      <c r="EAA826" s="304"/>
      <c r="EAB826" s="304"/>
      <c r="EAC826" s="304"/>
      <c r="EAD826" s="304"/>
      <c r="EAE826" s="304"/>
      <c r="EAF826" s="304"/>
      <c r="EAG826" s="304"/>
      <c r="EAH826" s="304"/>
      <c r="EAI826" s="304"/>
      <c r="EAJ826" s="304"/>
      <c r="EAK826" s="304"/>
      <c r="EAL826" s="304"/>
      <c r="EAM826" s="304"/>
      <c r="EAN826" s="304"/>
      <c r="EAO826" s="304"/>
      <c r="EAP826" s="304"/>
      <c r="EAQ826" s="304"/>
      <c r="EAR826" s="304"/>
      <c r="EAS826" s="304"/>
      <c r="EAT826" s="304"/>
      <c r="EAU826" s="304"/>
      <c r="EAV826" s="304"/>
      <c r="EAW826" s="304"/>
      <c r="EAX826" s="304"/>
      <c r="EAY826" s="304"/>
      <c r="EAZ826" s="304"/>
      <c r="EBA826" s="304"/>
      <c r="EBB826" s="304"/>
      <c r="EBC826" s="304"/>
      <c r="EBD826" s="304"/>
      <c r="EBE826" s="304"/>
      <c r="EBF826" s="304"/>
      <c r="EBG826" s="304"/>
      <c r="EBH826" s="304"/>
      <c r="EBI826" s="304"/>
      <c r="EBJ826" s="304"/>
      <c r="EBK826" s="304"/>
      <c r="EBL826" s="304"/>
      <c r="EBM826" s="304"/>
      <c r="EBN826" s="304"/>
      <c r="EBO826" s="304"/>
      <c r="EBP826" s="304"/>
      <c r="EBQ826" s="304"/>
      <c r="EBR826" s="304"/>
      <c r="EBS826" s="304"/>
      <c r="EBT826" s="304"/>
      <c r="EBU826" s="304"/>
      <c r="EBV826" s="304"/>
      <c r="EBW826" s="304"/>
      <c r="EBX826" s="304"/>
      <c r="EBY826" s="304"/>
      <c r="EBZ826" s="304"/>
      <c r="ECA826" s="304"/>
      <c r="ECB826" s="304"/>
      <c r="ECC826" s="304"/>
      <c r="ECD826" s="304"/>
      <c r="ECE826" s="304"/>
      <c r="ECF826" s="304"/>
      <c r="ECG826" s="304"/>
      <c r="ECH826" s="304"/>
      <c r="ECI826" s="304"/>
      <c r="ECJ826" s="304"/>
      <c r="ECK826" s="304"/>
      <c r="ECL826" s="304"/>
      <c r="ECM826" s="304"/>
      <c r="ECN826" s="304"/>
      <c r="ECO826" s="304"/>
      <c r="ECP826" s="304"/>
      <c r="ECQ826" s="304"/>
      <c r="ECR826" s="304"/>
      <c r="ECS826" s="304"/>
      <c r="ECT826" s="304"/>
      <c r="ECU826" s="304"/>
      <c r="ECV826" s="304"/>
      <c r="ECW826" s="304"/>
      <c r="ECX826" s="304"/>
      <c r="ECY826" s="304"/>
      <c r="ECZ826" s="304"/>
      <c r="EDA826" s="304"/>
      <c r="EDB826" s="304"/>
      <c r="EDC826" s="304"/>
      <c r="EDD826" s="304"/>
      <c r="EDE826" s="304"/>
      <c r="EDF826" s="304"/>
      <c r="EDG826" s="304"/>
      <c r="EDH826" s="304"/>
      <c r="EDI826" s="304"/>
      <c r="EDJ826" s="304"/>
      <c r="EDK826" s="304"/>
      <c r="EDL826" s="304"/>
      <c r="EDM826" s="304"/>
      <c r="EDN826" s="304"/>
      <c r="EDO826" s="304"/>
      <c r="EDP826" s="304"/>
      <c r="EDQ826" s="304"/>
      <c r="EDR826" s="304"/>
      <c r="EDS826" s="304"/>
      <c r="EDT826" s="304"/>
      <c r="EDU826" s="304"/>
      <c r="EDV826" s="304"/>
      <c r="EDW826" s="304"/>
      <c r="EDX826" s="304"/>
      <c r="EDY826" s="304"/>
      <c r="EDZ826" s="304"/>
      <c r="EEA826" s="304"/>
      <c r="EEB826" s="304"/>
      <c r="EEC826" s="304"/>
      <c r="EED826" s="304"/>
      <c r="EEE826" s="304"/>
      <c r="EEF826" s="304"/>
      <c r="EEG826" s="304"/>
      <c r="EEH826" s="304"/>
      <c r="EEI826" s="304"/>
      <c r="EEJ826" s="304"/>
      <c r="EEK826" s="304"/>
      <c r="EEL826" s="304"/>
      <c r="EEM826" s="304"/>
      <c r="EEN826" s="304"/>
      <c r="EEO826" s="304"/>
      <c r="EEP826" s="304"/>
      <c r="EEQ826" s="304"/>
      <c r="EER826" s="304"/>
      <c r="EES826" s="304"/>
      <c r="EET826" s="304"/>
      <c r="EEU826" s="304"/>
      <c r="EEV826" s="304"/>
      <c r="EEW826" s="304"/>
      <c r="EEX826" s="304"/>
      <c r="EEY826" s="304"/>
      <c r="EEZ826" s="304"/>
      <c r="EFA826" s="304"/>
      <c r="EFB826" s="304"/>
      <c r="EFC826" s="304"/>
      <c r="EFD826" s="304"/>
      <c r="EFE826" s="304"/>
      <c r="EFF826" s="304"/>
      <c r="EFG826" s="304"/>
      <c r="EFH826" s="304"/>
      <c r="EFI826" s="304"/>
      <c r="EFJ826" s="304"/>
      <c r="EFK826" s="304"/>
      <c r="EFL826" s="304"/>
      <c r="EFM826" s="304"/>
      <c r="EFN826" s="304"/>
      <c r="EFO826" s="304"/>
      <c r="EFP826" s="304"/>
      <c r="EFQ826" s="304"/>
      <c r="EFR826" s="304"/>
      <c r="EFS826" s="304"/>
      <c r="EFT826" s="304"/>
      <c r="EFU826" s="304"/>
      <c r="EFV826" s="304"/>
      <c r="EFW826" s="304"/>
      <c r="EFX826" s="304"/>
      <c r="EFY826" s="304"/>
      <c r="EFZ826" s="304"/>
      <c r="EGA826" s="304"/>
      <c r="EGB826" s="304"/>
      <c r="EGC826" s="304"/>
      <c r="EGD826" s="304"/>
      <c r="EGE826" s="304"/>
      <c r="EGF826" s="304"/>
      <c r="EGG826" s="304"/>
      <c r="EGH826" s="304"/>
      <c r="EGI826" s="304"/>
      <c r="EGJ826" s="304"/>
      <c r="EGK826" s="304"/>
      <c r="EGL826" s="304"/>
      <c r="EGM826" s="304"/>
      <c r="EGN826" s="304"/>
      <c r="EGO826" s="304"/>
      <c r="EGP826" s="304"/>
      <c r="EGQ826" s="304"/>
      <c r="EGR826" s="304"/>
      <c r="EGS826" s="304"/>
      <c r="EGT826" s="304"/>
      <c r="EGU826" s="304"/>
      <c r="EGV826" s="304"/>
      <c r="EGW826" s="304"/>
      <c r="EGX826" s="304"/>
      <c r="EGY826" s="304"/>
      <c r="EGZ826" s="304"/>
      <c r="EHA826" s="304"/>
      <c r="EHB826" s="304"/>
      <c r="EHC826" s="304"/>
      <c r="EHD826" s="304"/>
      <c r="EHE826" s="304"/>
      <c r="EHF826" s="304"/>
      <c r="EHG826" s="304"/>
      <c r="EHH826" s="304"/>
      <c r="EHI826" s="304"/>
      <c r="EHJ826" s="304"/>
      <c r="EHK826" s="304"/>
      <c r="EHL826" s="304"/>
      <c r="EHM826" s="304"/>
      <c r="EHN826" s="304"/>
      <c r="EHO826" s="304"/>
      <c r="EHP826" s="304"/>
      <c r="EHQ826" s="304"/>
      <c r="EHR826" s="304"/>
      <c r="EHS826" s="304"/>
      <c r="EHT826" s="304"/>
      <c r="EHU826" s="304"/>
      <c r="EHV826" s="304"/>
      <c r="EHW826" s="304"/>
      <c r="EHX826" s="304"/>
      <c r="EHY826" s="304"/>
      <c r="EHZ826" s="304"/>
      <c r="EIA826" s="304"/>
      <c r="EIB826" s="304"/>
      <c r="EIC826" s="304"/>
      <c r="EID826" s="304"/>
      <c r="EIE826" s="304"/>
      <c r="EIF826" s="304"/>
      <c r="EIG826" s="304"/>
      <c r="EIH826" s="304"/>
      <c r="EII826" s="304"/>
      <c r="EIJ826" s="304"/>
      <c r="EIK826" s="304"/>
      <c r="EIL826" s="304"/>
      <c r="EIM826" s="304"/>
      <c r="EIN826" s="304"/>
      <c r="EIO826" s="304"/>
      <c r="EIP826" s="304"/>
      <c r="EIQ826" s="304"/>
      <c r="EIR826" s="304"/>
      <c r="EIS826" s="304"/>
      <c r="EIT826" s="304"/>
      <c r="EIU826" s="304"/>
      <c r="EIV826" s="304"/>
      <c r="EIW826" s="304"/>
      <c r="EIX826" s="304"/>
      <c r="EIY826" s="304"/>
      <c r="EIZ826" s="304"/>
      <c r="EJA826" s="304"/>
      <c r="EJB826" s="304"/>
      <c r="EJC826" s="304"/>
      <c r="EJD826" s="304"/>
      <c r="EJE826" s="304"/>
      <c r="EJF826" s="304"/>
      <c r="EJG826" s="304"/>
      <c r="EJH826" s="304"/>
      <c r="EJI826" s="304"/>
      <c r="EJJ826" s="304"/>
      <c r="EJK826" s="304"/>
      <c r="EJL826" s="304"/>
      <c r="EJM826" s="304"/>
      <c r="EJN826" s="304"/>
      <c r="EJO826" s="304"/>
      <c r="EJP826" s="304"/>
      <c r="EJQ826" s="304"/>
      <c r="EJR826" s="304"/>
      <c r="EJS826" s="304"/>
      <c r="EJT826" s="304"/>
      <c r="EJU826" s="304"/>
      <c r="EJV826" s="304"/>
      <c r="EJW826" s="304"/>
      <c r="EJX826" s="304"/>
      <c r="EJY826" s="304"/>
      <c r="EJZ826" s="304"/>
      <c r="EKA826" s="304"/>
      <c r="EKB826" s="304"/>
      <c r="EKC826" s="304"/>
      <c r="EKD826" s="304"/>
      <c r="EKE826" s="304"/>
      <c r="EKF826" s="304"/>
      <c r="EKG826" s="304"/>
      <c r="EKH826" s="304"/>
      <c r="EKI826" s="304"/>
      <c r="EKJ826" s="304"/>
      <c r="EKK826" s="304"/>
      <c r="EKL826" s="304"/>
      <c r="EKM826" s="304"/>
      <c r="EKN826" s="304"/>
      <c r="EKO826" s="304"/>
      <c r="EKP826" s="304"/>
      <c r="EKQ826" s="304"/>
      <c r="EKR826" s="304"/>
      <c r="EKS826" s="304"/>
      <c r="EKT826" s="304"/>
      <c r="EKU826" s="304"/>
      <c r="EKV826" s="304"/>
      <c r="EKW826" s="304"/>
      <c r="EKX826" s="304"/>
      <c r="EKY826" s="304"/>
      <c r="EKZ826" s="304"/>
      <c r="ELA826" s="304"/>
      <c r="ELB826" s="304"/>
      <c r="ELC826" s="304"/>
      <c r="ELD826" s="304"/>
      <c r="ELE826" s="304"/>
      <c r="ELF826" s="304"/>
      <c r="ELG826" s="304"/>
      <c r="ELH826" s="304"/>
      <c r="ELI826" s="304"/>
      <c r="ELJ826" s="304"/>
      <c r="ELK826" s="304"/>
      <c r="ELL826" s="304"/>
      <c r="ELM826" s="304"/>
      <c r="ELN826" s="304"/>
      <c r="ELO826" s="304"/>
      <c r="ELP826" s="304"/>
      <c r="ELQ826" s="304"/>
      <c r="ELR826" s="304"/>
      <c r="ELS826" s="304"/>
      <c r="ELT826" s="304"/>
      <c r="ELU826" s="304"/>
    </row>
    <row r="827" spans="2:341 1271:3713" s="279" customFormat="1">
      <c r="B827" s="303"/>
      <c r="S827" s="421"/>
      <c r="T827" s="453"/>
      <c r="U827" s="304"/>
      <c r="V827" s="304"/>
      <c r="W827" s="304"/>
      <c r="X827" s="304"/>
      <c r="Y827" s="304"/>
      <c r="Z827" s="304"/>
      <c r="AA827" s="304"/>
      <c r="AB827" s="304"/>
      <c r="AC827" s="304"/>
      <c r="AD827" s="304"/>
      <c r="AE827" s="304"/>
      <c r="AF827" s="304"/>
      <c r="AG827" s="304"/>
      <c r="AH827" s="304"/>
      <c r="AI827" s="304"/>
      <c r="AJ827" s="304"/>
      <c r="AK827" s="304"/>
      <c r="AL827" s="304"/>
      <c r="AM827" s="304"/>
      <c r="AN827" s="304"/>
      <c r="AO827" s="304"/>
      <c r="AP827" s="304"/>
      <c r="AQ827" s="304"/>
      <c r="AR827" s="304"/>
      <c r="AS827" s="304"/>
      <c r="AT827" s="304"/>
      <c r="AU827" s="304"/>
      <c r="AV827" s="304"/>
      <c r="AW827" s="304"/>
      <c r="AX827" s="304"/>
      <c r="AY827" s="304"/>
      <c r="AZ827" s="304"/>
      <c r="BA827" s="304"/>
      <c r="BB827" s="304"/>
      <c r="BC827" s="304"/>
      <c r="BD827" s="304"/>
      <c r="BE827" s="304"/>
      <c r="BF827" s="304"/>
      <c r="BG827" s="304"/>
      <c r="BH827" s="304"/>
      <c r="BI827" s="304"/>
      <c r="BJ827" s="304"/>
      <c r="BK827" s="304"/>
      <c r="BL827" s="304"/>
      <c r="BM827" s="304"/>
      <c r="BN827" s="304"/>
      <c r="BO827" s="304"/>
      <c r="BP827" s="304"/>
      <c r="BQ827" s="304"/>
      <c r="BR827" s="304"/>
      <c r="BS827" s="304"/>
      <c r="BT827" s="304"/>
      <c r="BU827" s="304"/>
      <c r="BV827" s="304"/>
      <c r="BW827" s="304"/>
      <c r="BX827" s="304"/>
      <c r="BY827" s="304"/>
      <c r="BZ827" s="304"/>
      <c r="CA827" s="304"/>
      <c r="CB827" s="304"/>
      <c r="CC827" s="304"/>
      <c r="CD827" s="304"/>
      <c r="CE827" s="304"/>
      <c r="CF827" s="304"/>
      <c r="CG827" s="304"/>
      <c r="CH827" s="304"/>
      <c r="CI827" s="304"/>
      <c r="CJ827" s="304"/>
      <c r="CK827" s="304"/>
      <c r="CL827" s="304"/>
      <c r="CM827" s="304"/>
      <c r="CN827" s="304"/>
      <c r="CO827" s="304"/>
      <c r="CP827" s="304"/>
      <c r="CQ827" s="304"/>
      <c r="CR827" s="304"/>
      <c r="CS827" s="304"/>
      <c r="CT827" s="304"/>
      <c r="CU827" s="304"/>
      <c r="CV827" s="304"/>
      <c r="CW827" s="304"/>
      <c r="CX827" s="304"/>
      <c r="CY827" s="304"/>
      <c r="CZ827" s="304"/>
      <c r="DA827" s="304"/>
      <c r="DB827" s="304"/>
      <c r="DC827" s="304"/>
      <c r="DD827" s="304"/>
      <c r="DE827" s="304"/>
      <c r="DF827" s="304"/>
      <c r="DG827" s="304"/>
      <c r="DH827" s="304"/>
      <c r="DI827" s="304"/>
      <c r="DJ827" s="304"/>
      <c r="DK827" s="304"/>
      <c r="DL827" s="304"/>
      <c r="DM827" s="304"/>
      <c r="DN827" s="304"/>
      <c r="DO827" s="304"/>
      <c r="DP827" s="304"/>
      <c r="DQ827" s="304"/>
      <c r="DR827" s="304"/>
      <c r="DS827" s="304"/>
      <c r="DT827" s="304"/>
      <c r="DU827" s="304"/>
      <c r="DV827" s="304"/>
      <c r="DW827" s="304"/>
      <c r="DX827" s="304"/>
      <c r="DY827" s="304"/>
      <c r="DZ827" s="304"/>
      <c r="EA827" s="304"/>
      <c r="EB827" s="304"/>
      <c r="EC827" s="304"/>
      <c r="ED827" s="304"/>
      <c r="EE827" s="304"/>
      <c r="EF827" s="304"/>
      <c r="EG827" s="304"/>
      <c r="EH827" s="304"/>
      <c r="EI827" s="304"/>
      <c r="EJ827" s="304"/>
      <c r="EK827" s="304"/>
      <c r="EL827" s="304"/>
      <c r="EM827" s="304"/>
      <c r="EN827" s="304"/>
      <c r="EO827" s="304"/>
      <c r="EP827" s="304"/>
      <c r="EQ827" s="304"/>
      <c r="ER827" s="304"/>
      <c r="ES827" s="304"/>
      <c r="ET827" s="304"/>
      <c r="EU827" s="304"/>
      <c r="EV827" s="304"/>
      <c r="EW827" s="304"/>
      <c r="EX827" s="304"/>
      <c r="EY827" s="304"/>
      <c r="EZ827" s="304"/>
      <c r="FA827" s="304"/>
      <c r="FB827" s="304"/>
      <c r="FC827" s="304"/>
      <c r="FD827" s="304"/>
      <c r="FE827" s="304"/>
      <c r="FF827" s="304"/>
      <c r="FG827" s="304"/>
      <c r="FH827" s="304"/>
      <c r="FI827" s="304"/>
      <c r="FJ827" s="304"/>
      <c r="FK827" s="304"/>
      <c r="FL827" s="304"/>
      <c r="FM827" s="304"/>
      <c r="FN827" s="304"/>
      <c r="FO827" s="304"/>
      <c r="FP827" s="304"/>
      <c r="FQ827" s="304"/>
      <c r="FR827" s="304"/>
      <c r="FS827" s="304"/>
      <c r="FT827" s="304"/>
      <c r="FU827" s="304"/>
      <c r="FV827" s="304"/>
      <c r="FW827" s="304"/>
      <c r="FX827" s="304"/>
      <c r="FY827" s="304"/>
      <c r="FZ827" s="304"/>
      <c r="GA827" s="304"/>
      <c r="GB827" s="304"/>
      <c r="GC827" s="304"/>
      <c r="GD827" s="304"/>
      <c r="GE827" s="304"/>
      <c r="GF827" s="304"/>
      <c r="GG827" s="304"/>
      <c r="GH827" s="304"/>
      <c r="GI827" s="304"/>
      <c r="GJ827" s="304"/>
      <c r="GK827" s="304"/>
      <c r="GL827" s="304"/>
      <c r="GM827" s="304"/>
      <c r="GN827" s="304"/>
      <c r="GO827" s="304"/>
      <c r="GP827" s="304"/>
      <c r="GQ827" s="304"/>
      <c r="GR827" s="304"/>
      <c r="GS827" s="304"/>
      <c r="GT827" s="304"/>
      <c r="GU827" s="304"/>
      <c r="GV827" s="304"/>
      <c r="GW827" s="304"/>
      <c r="GX827" s="304"/>
      <c r="GY827" s="304"/>
      <c r="GZ827" s="304"/>
      <c r="HA827" s="304"/>
      <c r="HB827" s="304"/>
      <c r="HC827" s="304"/>
      <c r="HD827" s="304"/>
      <c r="HE827" s="304"/>
      <c r="HF827" s="304"/>
      <c r="HG827" s="304"/>
      <c r="HH827" s="304"/>
      <c r="HI827" s="304"/>
      <c r="HJ827" s="304"/>
      <c r="HK827" s="304"/>
      <c r="HL827" s="304"/>
      <c r="HM827" s="304"/>
      <c r="HN827" s="304"/>
      <c r="HO827" s="304"/>
      <c r="HP827" s="304"/>
      <c r="HQ827" s="304"/>
      <c r="HR827" s="304"/>
      <c r="HS827" s="304"/>
      <c r="HT827" s="304"/>
      <c r="HU827" s="304"/>
      <c r="HV827" s="304"/>
      <c r="HW827" s="304"/>
      <c r="HX827" s="304"/>
      <c r="HY827" s="304"/>
      <c r="HZ827" s="304"/>
      <c r="IA827" s="304"/>
      <c r="IB827" s="304"/>
      <c r="IC827" s="304"/>
      <c r="ID827" s="304"/>
      <c r="IE827" s="304"/>
      <c r="IF827" s="304"/>
      <c r="IG827" s="304"/>
      <c r="IH827" s="304"/>
      <c r="II827" s="304"/>
      <c r="IJ827" s="304"/>
      <c r="IK827" s="304"/>
      <c r="IL827" s="304"/>
      <c r="IM827" s="304"/>
      <c r="IN827" s="304"/>
      <c r="IO827" s="304"/>
      <c r="IP827" s="304"/>
      <c r="IQ827" s="304"/>
      <c r="IR827" s="304"/>
      <c r="IS827" s="304"/>
      <c r="IT827" s="304"/>
      <c r="IU827" s="304"/>
      <c r="IV827" s="304"/>
      <c r="IW827" s="304"/>
      <c r="IX827" s="304"/>
      <c r="IY827" s="304"/>
      <c r="IZ827" s="304"/>
      <c r="JA827" s="304"/>
      <c r="JB827" s="304"/>
      <c r="JC827" s="304"/>
      <c r="JD827" s="304"/>
      <c r="JE827" s="304"/>
      <c r="JF827" s="304"/>
      <c r="JG827" s="304"/>
      <c r="JH827" s="304"/>
      <c r="JI827" s="304"/>
      <c r="JJ827" s="304"/>
      <c r="JK827" s="304"/>
      <c r="JL827" s="304"/>
      <c r="JM827" s="304"/>
      <c r="JN827" s="304"/>
      <c r="JO827" s="304"/>
      <c r="JP827" s="304"/>
      <c r="JQ827" s="304"/>
      <c r="JR827" s="304"/>
      <c r="JS827" s="304"/>
      <c r="JT827" s="304"/>
      <c r="JU827" s="304"/>
      <c r="JV827" s="304"/>
      <c r="JW827" s="304"/>
      <c r="JX827" s="304"/>
      <c r="JY827" s="304"/>
      <c r="JZ827" s="304"/>
      <c r="KA827" s="304"/>
      <c r="KB827" s="304"/>
      <c r="KC827" s="304"/>
      <c r="KD827" s="304"/>
      <c r="KE827" s="304"/>
      <c r="KF827" s="304"/>
      <c r="KG827" s="304"/>
      <c r="KH827" s="304"/>
      <c r="KI827" s="304"/>
      <c r="KJ827" s="304"/>
      <c r="KK827" s="304"/>
      <c r="KL827" s="304"/>
      <c r="KM827" s="304"/>
      <c r="KN827" s="304"/>
      <c r="KO827" s="304"/>
      <c r="KP827" s="304"/>
      <c r="KQ827" s="304"/>
      <c r="KR827" s="304"/>
      <c r="KS827" s="304"/>
      <c r="KT827" s="304"/>
      <c r="KU827" s="304"/>
      <c r="KV827" s="304"/>
      <c r="KW827" s="304"/>
      <c r="KX827" s="304"/>
      <c r="KY827" s="304"/>
      <c r="KZ827" s="304"/>
      <c r="LA827" s="304"/>
      <c r="LB827" s="304"/>
      <c r="LC827" s="304"/>
      <c r="LD827" s="304"/>
      <c r="LE827" s="304"/>
      <c r="LF827" s="304"/>
      <c r="LG827" s="304"/>
      <c r="LH827" s="304"/>
      <c r="LI827" s="304"/>
      <c r="LJ827" s="304"/>
      <c r="LK827" s="304"/>
      <c r="LL827" s="304"/>
      <c r="LM827" s="304"/>
      <c r="LN827" s="304"/>
      <c r="LO827" s="304"/>
      <c r="LP827" s="304"/>
      <c r="LQ827" s="304"/>
      <c r="LR827" s="304"/>
      <c r="LS827" s="304"/>
      <c r="LT827" s="304"/>
      <c r="LU827" s="304"/>
      <c r="LV827" s="304"/>
      <c r="LW827" s="304"/>
      <c r="LX827" s="304"/>
      <c r="LY827" s="304"/>
      <c r="LZ827" s="304"/>
      <c r="MA827" s="304"/>
      <c r="MB827" s="304"/>
      <c r="MC827" s="304"/>
      <c r="AVW827" s="304"/>
      <c r="AVX827" s="304"/>
      <c r="AVY827" s="304"/>
      <c r="AVZ827" s="304"/>
      <c r="AWA827" s="304"/>
      <c r="AWB827" s="304"/>
      <c r="AWC827" s="304"/>
      <c r="AWD827" s="304"/>
      <c r="AWE827" s="304"/>
      <c r="AWF827" s="304"/>
      <c r="AWG827" s="304"/>
      <c r="AWH827" s="304"/>
      <c r="AWI827" s="304"/>
      <c r="AWJ827" s="304"/>
      <c r="AWK827" s="304"/>
      <c r="AWL827" s="304"/>
      <c r="AWM827" s="304"/>
      <c r="AWN827" s="304"/>
      <c r="AWO827" s="304"/>
      <c r="AWP827" s="304"/>
      <c r="AWQ827" s="304"/>
      <c r="AWR827" s="304"/>
      <c r="AWS827" s="304"/>
      <c r="AWT827" s="304"/>
      <c r="AWU827" s="304"/>
      <c r="AWV827" s="304"/>
      <c r="AWW827" s="304"/>
      <c r="AWX827" s="304"/>
      <c r="AWY827" s="304"/>
      <c r="AWZ827" s="304"/>
      <c r="AXA827" s="304"/>
      <c r="AXB827" s="304"/>
      <c r="AXC827" s="304"/>
      <c r="AXD827" s="304"/>
      <c r="AXE827" s="304"/>
      <c r="AXF827" s="304"/>
      <c r="AXG827" s="304"/>
      <c r="AXH827" s="304"/>
      <c r="AXI827" s="304"/>
      <c r="AXJ827" s="304"/>
      <c r="AXK827" s="304"/>
      <c r="AXL827" s="304"/>
      <c r="AXM827" s="304"/>
      <c r="AXN827" s="304"/>
      <c r="AXO827" s="304"/>
      <c r="AXP827" s="304"/>
      <c r="AXQ827" s="304"/>
      <c r="AXR827" s="304"/>
      <c r="AXS827" s="304"/>
      <c r="AXT827" s="304"/>
      <c r="AXU827" s="304"/>
      <c r="AXV827" s="304"/>
      <c r="AXW827" s="304"/>
      <c r="AXX827" s="304"/>
      <c r="AXY827" s="304"/>
      <c r="AXZ827" s="304"/>
      <c r="AYA827" s="304"/>
      <c r="AYB827" s="304"/>
      <c r="AYC827" s="304"/>
      <c r="AYD827" s="304"/>
      <c r="AYE827" s="304"/>
      <c r="AYF827" s="304"/>
      <c r="AYG827" s="304"/>
      <c r="AYH827" s="304"/>
      <c r="AYI827" s="304"/>
      <c r="AYJ827" s="304"/>
      <c r="AYK827" s="304"/>
      <c r="AYL827" s="304"/>
      <c r="AYM827" s="304"/>
      <c r="AYN827" s="304"/>
      <c r="AYO827" s="304"/>
      <c r="AYP827" s="304"/>
      <c r="AYQ827" s="304"/>
      <c r="AYR827" s="304"/>
      <c r="AYS827" s="304"/>
      <c r="AYT827" s="304"/>
      <c r="AYU827" s="304"/>
      <c r="AYV827" s="304"/>
      <c r="AYW827" s="304"/>
      <c r="AYX827" s="304"/>
      <c r="AYY827" s="304"/>
      <c r="AYZ827" s="304"/>
      <c r="AZA827" s="304"/>
      <c r="AZB827" s="304"/>
      <c r="AZC827" s="304"/>
      <c r="AZD827" s="304"/>
      <c r="AZE827" s="304"/>
      <c r="AZF827" s="304"/>
      <c r="AZG827" s="304"/>
      <c r="AZH827" s="304"/>
      <c r="AZI827" s="304"/>
      <c r="AZJ827" s="304"/>
      <c r="AZK827" s="304"/>
      <c r="AZL827" s="304"/>
      <c r="AZM827" s="304"/>
      <c r="AZN827" s="304"/>
      <c r="AZO827" s="304"/>
      <c r="AZP827" s="304"/>
      <c r="AZQ827" s="304"/>
      <c r="AZR827" s="304"/>
      <c r="AZS827" s="304"/>
      <c r="AZT827" s="304"/>
      <c r="AZU827" s="304"/>
      <c r="AZV827" s="304"/>
      <c r="AZW827" s="304"/>
      <c r="AZX827" s="304"/>
      <c r="AZY827" s="304"/>
      <c r="AZZ827" s="304"/>
      <c r="BAA827" s="304"/>
      <c r="BAB827" s="304"/>
      <c r="BAC827" s="304"/>
      <c r="BAD827" s="304"/>
      <c r="BAE827" s="304"/>
      <c r="BAF827" s="304"/>
      <c r="BAG827" s="304"/>
      <c r="BAH827" s="304"/>
      <c r="BAI827" s="304"/>
      <c r="BAJ827" s="304"/>
      <c r="BAK827" s="304"/>
      <c r="BAL827" s="304"/>
      <c r="BAM827" s="304"/>
      <c r="BAN827" s="304"/>
      <c r="BAO827" s="304"/>
      <c r="BAP827" s="304"/>
      <c r="BAQ827" s="304"/>
      <c r="BAR827" s="304"/>
      <c r="BAS827" s="304"/>
      <c r="BAT827" s="304"/>
      <c r="BAU827" s="304"/>
      <c r="BAV827" s="304"/>
      <c r="BAW827" s="304"/>
      <c r="BAX827" s="304"/>
      <c r="BAY827" s="304"/>
      <c r="BAZ827" s="304"/>
      <c r="BBA827" s="304"/>
      <c r="BBB827" s="304"/>
      <c r="BBC827" s="304"/>
      <c r="BBD827" s="304"/>
      <c r="BBE827" s="304"/>
      <c r="BBF827" s="304"/>
      <c r="BBG827" s="304"/>
      <c r="BBH827" s="304"/>
      <c r="BBI827" s="304"/>
      <c r="BBJ827" s="304"/>
      <c r="BBK827" s="304"/>
      <c r="BBL827" s="304"/>
      <c r="BBM827" s="304"/>
      <c r="BBN827" s="304"/>
      <c r="BBO827" s="304"/>
      <c r="BBP827" s="304"/>
      <c r="BBQ827" s="304"/>
      <c r="BBR827" s="304"/>
      <c r="BBS827" s="304"/>
      <c r="BBT827" s="304"/>
      <c r="BBU827" s="304"/>
      <c r="BBV827" s="304"/>
      <c r="BBW827" s="304"/>
      <c r="BBX827" s="304"/>
      <c r="BBY827" s="304"/>
      <c r="BBZ827" s="304"/>
      <c r="BCA827" s="304"/>
      <c r="BCB827" s="304"/>
      <c r="BCC827" s="304"/>
      <c r="BCD827" s="304"/>
      <c r="BCE827" s="304"/>
      <c r="BCF827" s="304"/>
      <c r="BCG827" s="304"/>
      <c r="BCH827" s="304"/>
      <c r="BCI827" s="304"/>
      <c r="BCJ827" s="304"/>
      <c r="BCK827" s="304"/>
      <c r="BCL827" s="304"/>
      <c r="BCM827" s="304"/>
      <c r="BCN827" s="304"/>
      <c r="BCO827" s="304"/>
      <c r="BCP827" s="304"/>
      <c r="BCQ827" s="304"/>
      <c r="BCR827" s="304"/>
      <c r="BCS827" s="304"/>
      <c r="BCT827" s="304"/>
      <c r="BCU827" s="304"/>
      <c r="BCV827" s="304"/>
      <c r="BCW827" s="304"/>
      <c r="BCX827" s="304"/>
      <c r="BCY827" s="304"/>
      <c r="BCZ827" s="304"/>
      <c r="BDA827" s="304"/>
      <c r="BDB827" s="304"/>
      <c r="BDC827" s="304"/>
      <c r="BDD827" s="304"/>
      <c r="BDE827" s="304"/>
      <c r="BDF827" s="304"/>
      <c r="BDG827" s="304"/>
      <c r="BDH827" s="304"/>
      <c r="BDI827" s="304"/>
      <c r="BDJ827" s="304"/>
      <c r="BDK827" s="304"/>
      <c r="BDL827" s="304"/>
      <c r="BDM827" s="304"/>
      <c r="BDN827" s="304"/>
      <c r="BDO827" s="304"/>
      <c r="BDP827" s="304"/>
      <c r="BDQ827" s="304"/>
      <c r="BDR827" s="304"/>
      <c r="BDS827" s="304"/>
      <c r="BDT827" s="304"/>
      <c r="BDU827" s="304"/>
      <c r="BDV827" s="304"/>
      <c r="BDW827" s="304"/>
      <c r="BDX827" s="304"/>
      <c r="BDY827" s="304"/>
      <c r="BDZ827" s="304"/>
      <c r="BEA827" s="304"/>
      <c r="BEB827" s="304"/>
      <c r="BEC827" s="304"/>
      <c r="BED827" s="304"/>
      <c r="BEE827" s="304"/>
      <c r="BEF827" s="304"/>
      <c r="BEG827" s="304"/>
      <c r="BEH827" s="304"/>
      <c r="BEI827" s="304"/>
      <c r="BEJ827" s="304"/>
      <c r="BEK827" s="304"/>
      <c r="BEL827" s="304"/>
      <c r="BEM827" s="304"/>
      <c r="BEN827" s="304"/>
      <c r="BEO827" s="304"/>
      <c r="BEP827" s="304"/>
      <c r="BEQ827" s="304"/>
      <c r="BER827" s="304"/>
      <c r="BES827" s="304"/>
      <c r="BET827" s="304"/>
      <c r="BEU827" s="304"/>
      <c r="BEV827" s="304"/>
      <c r="BEW827" s="304"/>
      <c r="BEX827" s="304"/>
      <c r="BEY827" s="304"/>
      <c r="BEZ827" s="304"/>
      <c r="BFA827" s="304"/>
      <c r="BFB827" s="304"/>
      <c r="BFC827" s="304"/>
      <c r="BFD827" s="304"/>
      <c r="BFE827" s="304"/>
      <c r="BFF827" s="304"/>
      <c r="BFG827" s="304"/>
      <c r="BFH827" s="304"/>
      <c r="BFI827" s="304"/>
      <c r="BFJ827" s="304"/>
      <c r="BFK827" s="304"/>
      <c r="BFL827" s="304"/>
      <c r="BFM827" s="304"/>
      <c r="BFN827" s="304"/>
      <c r="BFO827" s="304"/>
      <c r="BFP827" s="304"/>
      <c r="BFQ827" s="304"/>
      <c r="BFR827" s="304"/>
      <c r="BFS827" s="304"/>
      <c r="BFT827" s="304"/>
      <c r="BFU827" s="304"/>
      <c r="BFV827" s="304"/>
      <c r="BFW827" s="304"/>
      <c r="BFX827" s="304"/>
      <c r="BFY827" s="304"/>
      <c r="BFZ827" s="304"/>
      <c r="BGA827" s="304"/>
      <c r="BGB827" s="304"/>
      <c r="BGC827" s="304"/>
      <c r="BGD827" s="304"/>
      <c r="BGE827" s="304"/>
      <c r="BGF827" s="304"/>
      <c r="BGG827" s="304"/>
      <c r="BGH827" s="304"/>
      <c r="BGI827" s="304"/>
      <c r="BGJ827" s="304"/>
      <c r="BGK827" s="304"/>
      <c r="BGL827" s="304"/>
      <c r="BGM827" s="304"/>
      <c r="BGN827" s="304"/>
      <c r="BGO827" s="304"/>
      <c r="BGP827" s="304"/>
      <c r="BGQ827" s="304"/>
      <c r="BGR827" s="304"/>
      <c r="BGS827" s="304"/>
      <c r="BGT827" s="304"/>
      <c r="BGU827" s="304"/>
      <c r="BGV827" s="304"/>
      <c r="BGW827" s="304"/>
      <c r="BGX827" s="304"/>
      <c r="BGY827" s="304"/>
      <c r="BGZ827" s="304"/>
      <c r="BHA827" s="304"/>
      <c r="BHB827" s="304"/>
      <c r="BHC827" s="304"/>
      <c r="BHD827" s="304"/>
      <c r="BHE827" s="304"/>
      <c r="BHF827" s="304"/>
      <c r="BHG827" s="304"/>
      <c r="BHH827" s="304"/>
      <c r="BHI827" s="304"/>
      <c r="BHJ827" s="304"/>
      <c r="BHK827" s="304"/>
      <c r="BHL827" s="304"/>
      <c r="BHM827" s="304"/>
      <c r="BHN827" s="304"/>
      <c r="BHO827" s="304"/>
      <c r="BHP827" s="304"/>
      <c r="BHQ827" s="304"/>
      <c r="BHR827" s="304"/>
      <c r="BHS827" s="304"/>
      <c r="BHT827" s="304"/>
      <c r="BHU827" s="304"/>
      <c r="BHV827" s="304"/>
      <c r="BHW827" s="304"/>
      <c r="BHX827" s="304"/>
      <c r="BHY827" s="304"/>
      <c r="BHZ827" s="304"/>
      <c r="BIA827" s="304"/>
      <c r="BIB827" s="304"/>
      <c r="BIC827" s="304"/>
      <c r="BID827" s="304"/>
      <c r="BIE827" s="304"/>
      <c r="BIF827" s="304"/>
      <c r="BIG827" s="304"/>
      <c r="BIH827" s="304"/>
      <c r="BII827" s="304"/>
      <c r="BIJ827" s="304"/>
      <c r="BIK827" s="304"/>
      <c r="BIL827" s="304"/>
      <c r="BIM827" s="304"/>
      <c r="BIN827" s="304"/>
      <c r="BIO827" s="304"/>
      <c r="BIP827" s="304"/>
      <c r="BIQ827" s="304"/>
      <c r="BIR827" s="304"/>
      <c r="BIS827" s="304"/>
      <c r="BIT827" s="304"/>
      <c r="BIU827" s="304"/>
      <c r="BIV827" s="304"/>
      <c r="BIW827" s="304"/>
      <c r="BIX827" s="304"/>
      <c r="BIY827" s="304"/>
      <c r="BIZ827" s="304"/>
      <c r="BJA827" s="304"/>
      <c r="BJB827" s="304"/>
      <c r="BJC827" s="304"/>
      <c r="BJD827" s="304"/>
      <c r="BJE827" s="304"/>
      <c r="BJF827" s="304"/>
      <c r="BJG827" s="304"/>
      <c r="BJH827" s="304"/>
      <c r="BJI827" s="304"/>
      <c r="BJJ827" s="304"/>
      <c r="BJK827" s="304"/>
      <c r="BJL827" s="304"/>
      <c r="BJM827" s="304"/>
      <c r="BJN827" s="304"/>
      <c r="BJO827" s="304"/>
      <c r="BJP827" s="304"/>
      <c r="BJQ827" s="304"/>
      <c r="BJR827" s="304"/>
      <c r="BJS827" s="304"/>
      <c r="BJT827" s="304"/>
      <c r="BJU827" s="304"/>
      <c r="BJV827" s="304"/>
      <c r="BJW827" s="304"/>
      <c r="BJX827" s="304"/>
      <c r="BJY827" s="304"/>
      <c r="BJZ827" s="304"/>
      <c r="BKA827" s="304"/>
      <c r="BKB827" s="304"/>
      <c r="BKC827" s="304"/>
      <c r="BKD827" s="304"/>
      <c r="BKE827" s="304"/>
      <c r="BKF827" s="304"/>
      <c r="BKG827" s="304"/>
      <c r="BKH827" s="304"/>
      <c r="BKI827" s="304"/>
      <c r="BKJ827" s="304"/>
      <c r="BKK827" s="304"/>
      <c r="BKL827" s="304"/>
      <c r="BKM827" s="304"/>
      <c r="BKN827" s="304"/>
      <c r="BKO827" s="304"/>
      <c r="BKP827" s="304"/>
      <c r="BKQ827" s="304"/>
      <c r="BKR827" s="304"/>
      <c r="BKS827" s="304"/>
      <c r="BKT827" s="304"/>
      <c r="BKU827" s="304"/>
      <c r="BKV827" s="304"/>
      <c r="BKW827" s="304"/>
      <c r="BKX827" s="304"/>
      <c r="BKY827" s="304"/>
      <c r="BKZ827" s="304"/>
      <c r="BLA827" s="304"/>
      <c r="BLB827" s="304"/>
      <c r="BLC827" s="304"/>
      <c r="BLD827" s="304"/>
      <c r="BLE827" s="304"/>
      <c r="BLF827" s="304"/>
      <c r="BLG827" s="304"/>
      <c r="BLH827" s="304"/>
      <c r="BLI827" s="304"/>
      <c r="BLJ827" s="304"/>
      <c r="BLK827" s="304"/>
      <c r="BLL827" s="304"/>
      <c r="BLM827" s="304"/>
      <c r="BLN827" s="304"/>
      <c r="BLO827" s="304"/>
      <c r="BLP827" s="304"/>
      <c r="BLQ827" s="304"/>
      <c r="BLR827" s="304"/>
      <c r="BLS827" s="304"/>
      <c r="BLT827" s="304"/>
      <c r="BLU827" s="304"/>
      <c r="BLV827" s="304"/>
      <c r="BLW827" s="304"/>
      <c r="BLX827" s="304"/>
      <c r="BLY827" s="304"/>
      <c r="BLZ827" s="304"/>
      <c r="BMA827" s="304"/>
      <c r="BMB827" s="304"/>
      <c r="BMC827" s="304"/>
      <c r="BMD827" s="304"/>
      <c r="BME827" s="304"/>
      <c r="BMF827" s="304"/>
      <c r="BMG827" s="304"/>
      <c r="BMH827" s="304"/>
      <c r="BMI827" s="304"/>
      <c r="BMJ827" s="304"/>
      <c r="BMK827" s="304"/>
      <c r="BML827" s="304"/>
      <c r="BMM827" s="304"/>
      <c r="BMN827" s="304"/>
      <c r="BMO827" s="304"/>
      <c r="BMP827" s="304"/>
      <c r="BMQ827" s="304"/>
      <c r="BMR827" s="304"/>
      <c r="BMS827" s="304"/>
      <c r="BMT827" s="304"/>
      <c r="BMU827" s="304"/>
      <c r="BMV827" s="304"/>
      <c r="BMW827" s="304"/>
      <c r="BMX827" s="304"/>
      <c r="BMY827" s="304"/>
      <c r="BMZ827" s="304"/>
      <c r="BNA827" s="304"/>
      <c r="BNB827" s="304"/>
      <c r="BNC827" s="304"/>
      <c r="BND827" s="304"/>
      <c r="BNE827" s="304"/>
      <c r="BNF827" s="304"/>
      <c r="BNG827" s="304"/>
      <c r="BNH827" s="304"/>
      <c r="BNI827" s="304"/>
      <c r="BNJ827" s="304"/>
      <c r="BNK827" s="304"/>
      <c r="BNL827" s="304"/>
      <c r="BNM827" s="304"/>
      <c r="BNN827" s="304"/>
      <c r="BNO827" s="304"/>
      <c r="BNP827" s="304"/>
      <c r="BNQ827" s="304"/>
      <c r="BNR827" s="304"/>
      <c r="BNS827" s="304"/>
      <c r="BNT827" s="304"/>
      <c r="BNU827" s="304"/>
      <c r="BNV827" s="304"/>
      <c r="BNW827" s="304"/>
      <c r="BNX827" s="304"/>
      <c r="BNY827" s="304"/>
      <c r="BNZ827" s="304"/>
      <c r="BOA827" s="304"/>
      <c r="BOB827" s="304"/>
      <c r="BOC827" s="304"/>
      <c r="BOD827" s="304"/>
      <c r="BOE827" s="304"/>
      <c r="BOF827" s="304"/>
      <c r="BOG827" s="304"/>
      <c r="BOH827" s="304"/>
      <c r="BOI827" s="304"/>
      <c r="BOJ827" s="304"/>
      <c r="BOK827" s="304"/>
      <c r="BOL827" s="304"/>
      <c r="BOM827" s="304"/>
      <c r="BON827" s="304"/>
      <c r="BOO827" s="304"/>
      <c r="BOP827" s="304"/>
      <c r="BOQ827" s="304"/>
      <c r="BOR827" s="304"/>
      <c r="BOS827" s="304"/>
      <c r="BOT827" s="304"/>
      <c r="BOU827" s="304"/>
      <c r="BOV827" s="304"/>
      <c r="BOW827" s="304"/>
      <c r="BOX827" s="304"/>
      <c r="BOY827" s="304"/>
      <c r="BOZ827" s="304"/>
      <c r="BPA827" s="304"/>
      <c r="BPB827" s="304"/>
      <c r="BPC827" s="304"/>
      <c r="BPD827" s="304"/>
      <c r="BPE827" s="304"/>
      <c r="BPF827" s="304"/>
      <c r="BPG827" s="304"/>
      <c r="BPH827" s="304"/>
      <c r="BPI827" s="304"/>
      <c r="BPJ827" s="304"/>
      <c r="BPK827" s="304"/>
      <c r="BPL827" s="304"/>
      <c r="BPM827" s="304"/>
      <c r="BPN827" s="304"/>
      <c r="BPO827" s="304"/>
      <c r="BPP827" s="304"/>
      <c r="BPQ827" s="304"/>
      <c r="BPR827" s="304"/>
      <c r="BPS827" s="304"/>
      <c r="BPT827" s="304"/>
      <c r="BPU827" s="304"/>
      <c r="BPV827" s="304"/>
      <c r="BPW827" s="304"/>
      <c r="BPX827" s="304"/>
      <c r="BPY827" s="304"/>
      <c r="BPZ827" s="304"/>
      <c r="BQA827" s="304"/>
      <c r="BQB827" s="304"/>
      <c r="BQC827" s="304"/>
      <c r="BQD827" s="304"/>
      <c r="BQE827" s="304"/>
      <c r="BQF827" s="304"/>
      <c r="BQG827" s="304"/>
      <c r="BQH827" s="304"/>
      <c r="BQI827" s="304"/>
      <c r="BQJ827" s="304"/>
      <c r="BQK827" s="304"/>
      <c r="BQL827" s="304"/>
      <c r="BQM827" s="304"/>
      <c r="BQN827" s="304"/>
      <c r="BQO827" s="304"/>
      <c r="BQP827" s="304"/>
      <c r="BQQ827" s="304"/>
      <c r="BQR827" s="304"/>
      <c r="BQS827" s="304"/>
      <c r="BQT827" s="304"/>
      <c r="BQU827" s="304"/>
      <c r="BQV827" s="304"/>
      <c r="BQW827" s="304"/>
      <c r="BQX827" s="304"/>
      <c r="BQY827" s="304"/>
      <c r="BQZ827" s="304"/>
      <c r="BRA827" s="304"/>
      <c r="BRB827" s="304"/>
      <c r="BRC827" s="304"/>
      <c r="BRD827" s="304"/>
      <c r="BRE827" s="304"/>
      <c r="BRF827" s="304"/>
      <c r="BRG827" s="304"/>
      <c r="BRH827" s="304"/>
      <c r="BRI827" s="304"/>
      <c r="BRJ827" s="304"/>
      <c r="BRK827" s="304"/>
      <c r="BRL827" s="304"/>
      <c r="BRM827" s="304"/>
      <c r="BRN827" s="304"/>
      <c r="BRO827" s="304"/>
      <c r="BRP827" s="304"/>
      <c r="BRQ827" s="304"/>
      <c r="BRR827" s="304"/>
      <c r="BRS827" s="304"/>
      <c r="BRT827" s="304"/>
      <c r="BRU827" s="304"/>
      <c r="BRV827" s="304"/>
      <c r="BRW827" s="304"/>
      <c r="BRX827" s="304"/>
      <c r="BRY827" s="304"/>
      <c r="BRZ827" s="304"/>
      <c r="BSA827" s="304"/>
      <c r="BSB827" s="304"/>
      <c r="BSC827" s="304"/>
      <c r="BSD827" s="304"/>
      <c r="BSE827" s="304"/>
      <c r="BSF827" s="304"/>
      <c r="BSG827" s="304"/>
      <c r="BSH827" s="304"/>
      <c r="BSI827" s="304"/>
      <c r="BSJ827" s="304"/>
      <c r="BSK827" s="304"/>
      <c r="BSL827" s="304"/>
      <c r="BSM827" s="304"/>
      <c r="BSN827" s="304"/>
      <c r="BSO827" s="304"/>
      <c r="BSP827" s="304"/>
      <c r="BSQ827" s="304"/>
      <c r="BSR827" s="304"/>
      <c r="BSS827" s="304"/>
      <c r="BST827" s="304"/>
      <c r="BSU827" s="304"/>
      <c r="BSV827" s="304"/>
      <c r="BSW827" s="304"/>
      <c r="BSX827" s="304"/>
      <c r="BSY827" s="304"/>
      <c r="BSZ827" s="304"/>
      <c r="BTA827" s="304"/>
      <c r="BTB827" s="304"/>
      <c r="BTC827" s="304"/>
      <c r="BTD827" s="304"/>
      <c r="BTE827" s="304"/>
      <c r="BTF827" s="304"/>
      <c r="BTG827" s="304"/>
      <c r="BTH827" s="304"/>
      <c r="BTI827" s="304"/>
      <c r="BTJ827" s="304"/>
      <c r="BTK827" s="304"/>
      <c r="BTL827" s="304"/>
      <c r="BTM827" s="304"/>
      <c r="BTN827" s="304"/>
      <c r="BTO827" s="304"/>
      <c r="BTP827" s="304"/>
      <c r="BTQ827" s="304"/>
      <c r="BTR827" s="304"/>
      <c r="BTS827" s="304"/>
      <c r="BTT827" s="304"/>
      <c r="BTU827" s="304"/>
      <c r="BTV827" s="304"/>
      <c r="BTW827" s="304"/>
      <c r="BTX827" s="304"/>
      <c r="BTY827" s="304"/>
      <c r="BTZ827" s="304"/>
      <c r="BUA827" s="304"/>
      <c r="BUB827" s="304"/>
      <c r="BUC827" s="304"/>
      <c r="BUD827" s="304"/>
      <c r="BUE827" s="304"/>
      <c r="BUF827" s="304"/>
      <c r="BUG827" s="304"/>
      <c r="BUH827" s="304"/>
      <c r="BUI827" s="304"/>
      <c r="BUJ827" s="304"/>
      <c r="BUK827" s="304"/>
      <c r="BUL827" s="304"/>
      <c r="BUM827" s="304"/>
      <c r="BUN827" s="304"/>
      <c r="BUO827" s="304"/>
      <c r="BUP827" s="304"/>
      <c r="BUQ827" s="304"/>
      <c r="BUR827" s="304"/>
      <c r="BUS827" s="304"/>
      <c r="BUT827" s="304"/>
      <c r="BUU827" s="304"/>
      <c r="BUV827" s="304"/>
      <c r="BUW827" s="304"/>
      <c r="BUX827" s="304"/>
      <c r="BUY827" s="304"/>
      <c r="BUZ827" s="304"/>
      <c r="BVA827" s="304"/>
      <c r="BVB827" s="304"/>
      <c r="BVC827" s="304"/>
      <c r="BVD827" s="304"/>
      <c r="BVE827" s="304"/>
      <c r="BVF827" s="304"/>
      <c r="BVG827" s="304"/>
      <c r="BVH827" s="304"/>
      <c r="BVI827" s="304"/>
      <c r="BVJ827" s="304"/>
      <c r="BVK827" s="304"/>
      <c r="BVL827" s="304"/>
      <c r="BVM827" s="304"/>
      <c r="BVN827" s="304"/>
      <c r="BVO827" s="304"/>
      <c r="BVP827" s="304"/>
      <c r="BVQ827" s="304"/>
      <c r="BVR827" s="304"/>
      <c r="BVS827" s="304"/>
      <c r="BVT827" s="304"/>
      <c r="BVU827" s="304"/>
      <c r="BVV827" s="304"/>
      <c r="BVW827" s="304"/>
      <c r="BVX827" s="304"/>
      <c r="BVY827" s="304"/>
      <c r="BVZ827" s="304"/>
      <c r="BWA827" s="304"/>
      <c r="BWB827" s="304"/>
      <c r="BWC827" s="304"/>
      <c r="BWD827" s="304"/>
      <c r="BWE827" s="304"/>
      <c r="BWF827" s="304"/>
      <c r="BWG827" s="304"/>
      <c r="BWH827" s="304"/>
      <c r="BWI827" s="304"/>
      <c r="BWJ827" s="304"/>
      <c r="BWK827" s="304"/>
      <c r="BWL827" s="304"/>
      <c r="BWM827" s="304"/>
      <c r="BWN827" s="304"/>
      <c r="BWO827" s="304"/>
      <c r="BWP827" s="304"/>
      <c r="BWQ827" s="304"/>
      <c r="BWR827" s="304"/>
      <c r="BWS827" s="304"/>
      <c r="BWT827" s="304"/>
      <c r="BWU827" s="304"/>
      <c r="BWV827" s="304"/>
      <c r="BWW827" s="304"/>
      <c r="BWX827" s="304"/>
      <c r="BWY827" s="304"/>
      <c r="BWZ827" s="304"/>
      <c r="BXA827" s="304"/>
      <c r="BXB827" s="304"/>
      <c r="BXC827" s="304"/>
      <c r="BXD827" s="304"/>
      <c r="BXE827" s="304"/>
      <c r="BXF827" s="304"/>
      <c r="BXG827" s="304"/>
      <c r="BXH827" s="304"/>
      <c r="BXI827" s="304"/>
      <c r="BXJ827" s="304"/>
      <c r="BXK827" s="304"/>
      <c r="BXL827" s="304"/>
      <c r="BXM827" s="304"/>
      <c r="BXN827" s="304"/>
      <c r="BXO827" s="304"/>
      <c r="BXP827" s="304"/>
      <c r="BXQ827" s="304"/>
      <c r="BXR827" s="304"/>
      <c r="BXS827" s="304"/>
      <c r="BXT827" s="304"/>
      <c r="BXU827" s="304"/>
      <c r="BXV827" s="304"/>
      <c r="BXW827" s="304"/>
      <c r="BXX827" s="304"/>
      <c r="BXY827" s="304"/>
      <c r="BXZ827" s="304"/>
      <c r="BYA827" s="304"/>
      <c r="BYB827" s="304"/>
      <c r="BYC827" s="304"/>
      <c r="BYD827" s="304"/>
      <c r="BYE827" s="304"/>
      <c r="BYF827" s="304"/>
      <c r="BYG827" s="304"/>
      <c r="BYH827" s="304"/>
      <c r="BYI827" s="304"/>
      <c r="BYJ827" s="304"/>
      <c r="BYK827" s="304"/>
      <c r="BYL827" s="304"/>
      <c r="BYM827" s="304"/>
      <c r="BYN827" s="304"/>
      <c r="BYO827" s="304"/>
      <c r="BYP827" s="304"/>
      <c r="BYQ827" s="304"/>
      <c r="BYR827" s="304"/>
      <c r="BYS827" s="304"/>
      <c r="BYT827" s="304"/>
      <c r="BYU827" s="304"/>
      <c r="BYV827" s="304"/>
      <c r="BYW827" s="304"/>
      <c r="BYX827" s="304"/>
      <c r="BYY827" s="304"/>
      <c r="BYZ827" s="304"/>
      <c r="BZA827" s="304"/>
      <c r="BZB827" s="304"/>
      <c r="BZC827" s="304"/>
      <c r="BZD827" s="304"/>
      <c r="BZE827" s="304"/>
      <c r="BZF827" s="304"/>
      <c r="BZG827" s="304"/>
      <c r="BZH827" s="304"/>
      <c r="BZI827" s="304"/>
      <c r="BZJ827" s="304"/>
      <c r="BZK827" s="304"/>
      <c r="BZL827" s="304"/>
      <c r="BZM827" s="304"/>
      <c r="BZN827" s="304"/>
      <c r="BZO827" s="304"/>
      <c r="BZP827" s="304"/>
      <c r="BZQ827" s="304"/>
      <c r="BZR827" s="304"/>
      <c r="BZS827" s="304"/>
      <c r="BZT827" s="304"/>
      <c r="BZU827" s="304"/>
      <c r="BZV827" s="304"/>
      <c r="BZW827" s="304"/>
      <c r="BZX827" s="304"/>
      <c r="BZY827" s="304"/>
      <c r="BZZ827" s="304"/>
      <c r="CAA827" s="304"/>
      <c r="CAB827" s="304"/>
      <c r="CAC827" s="304"/>
      <c r="CAD827" s="304"/>
      <c r="CAE827" s="304"/>
      <c r="CAF827" s="304"/>
      <c r="CAG827" s="304"/>
      <c r="CAH827" s="304"/>
      <c r="CAI827" s="304"/>
      <c r="CAJ827" s="304"/>
      <c r="CAK827" s="304"/>
      <c r="CAL827" s="304"/>
      <c r="CAM827" s="304"/>
      <c r="CAN827" s="304"/>
      <c r="CAO827" s="304"/>
      <c r="CAP827" s="304"/>
      <c r="CAQ827" s="304"/>
      <c r="CAR827" s="304"/>
      <c r="CAS827" s="304"/>
      <c r="CAT827" s="304"/>
      <c r="CAU827" s="304"/>
      <c r="CAV827" s="304"/>
      <c r="CAW827" s="304"/>
      <c r="CAX827" s="304"/>
      <c r="CAY827" s="304"/>
      <c r="CAZ827" s="304"/>
      <c r="CBA827" s="304"/>
      <c r="CBB827" s="304"/>
      <c r="CBC827" s="304"/>
      <c r="CBD827" s="304"/>
      <c r="CBE827" s="304"/>
      <c r="CBF827" s="304"/>
      <c r="CBG827" s="304"/>
      <c r="CBH827" s="304"/>
      <c r="CBI827" s="304"/>
      <c r="CBJ827" s="304"/>
      <c r="CBK827" s="304"/>
      <c r="CBL827" s="304"/>
      <c r="CBM827" s="304"/>
      <c r="CBN827" s="304"/>
      <c r="CBO827" s="304"/>
      <c r="CBP827" s="304"/>
      <c r="CBQ827" s="304"/>
      <c r="CBR827" s="304"/>
      <c r="CBS827" s="304"/>
      <c r="CBT827" s="304"/>
      <c r="CBU827" s="304"/>
      <c r="CBV827" s="304"/>
      <c r="CBW827" s="304"/>
      <c r="CBX827" s="304"/>
      <c r="CBY827" s="304"/>
      <c r="CBZ827" s="304"/>
      <c r="CCA827" s="304"/>
      <c r="CCB827" s="304"/>
      <c r="CCC827" s="304"/>
      <c r="CCD827" s="304"/>
      <c r="CCE827" s="304"/>
      <c r="CCF827" s="304"/>
      <c r="CCG827" s="304"/>
      <c r="CCH827" s="304"/>
      <c r="CCI827" s="304"/>
      <c r="CCJ827" s="304"/>
      <c r="CCK827" s="304"/>
      <c r="CCL827" s="304"/>
      <c r="CCM827" s="304"/>
      <c r="CCN827" s="304"/>
      <c r="CCO827" s="304"/>
      <c r="CCP827" s="304"/>
      <c r="CCQ827" s="304"/>
      <c r="CCR827" s="304"/>
      <c r="CCS827" s="304"/>
      <c r="CCT827" s="304"/>
      <c r="CCU827" s="304"/>
      <c r="CCV827" s="304"/>
      <c r="CCW827" s="304"/>
      <c r="CCX827" s="304"/>
      <c r="CCY827" s="304"/>
      <c r="CCZ827" s="304"/>
      <c r="CDA827" s="304"/>
      <c r="CDB827" s="304"/>
      <c r="CDC827" s="304"/>
      <c r="CDD827" s="304"/>
      <c r="CDE827" s="304"/>
      <c r="CDF827" s="304"/>
      <c r="CDG827" s="304"/>
      <c r="CDH827" s="304"/>
      <c r="CDI827" s="304"/>
      <c r="CDJ827" s="304"/>
      <c r="CDK827" s="304"/>
      <c r="CDL827" s="304"/>
      <c r="CDM827" s="304"/>
      <c r="CDN827" s="304"/>
      <c r="CDO827" s="304"/>
      <c r="CDP827" s="304"/>
      <c r="CDQ827" s="304"/>
      <c r="CDR827" s="304"/>
      <c r="CDS827" s="304"/>
      <c r="CDT827" s="304"/>
      <c r="CDU827" s="304"/>
      <c r="CDV827" s="304"/>
      <c r="CDW827" s="304"/>
      <c r="CDX827" s="304"/>
      <c r="CDY827" s="304"/>
      <c r="CDZ827" s="304"/>
      <c r="CEA827" s="304"/>
      <c r="CEB827" s="304"/>
      <c r="CEC827" s="304"/>
      <c r="CED827" s="304"/>
      <c r="CEE827" s="304"/>
      <c r="CEF827" s="304"/>
      <c r="CEG827" s="304"/>
      <c r="CEH827" s="304"/>
      <c r="CEI827" s="304"/>
      <c r="CEJ827" s="304"/>
      <c r="CEK827" s="304"/>
      <c r="CEL827" s="304"/>
      <c r="CEM827" s="304"/>
      <c r="CEN827" s="304"/>
      <c r="CEO827" s="304"/>
      <c r="CEP827" s="304"/>
      <c r="CEQ827" s="304"/>
      <c r="CER827" s="304"/>
      <c r="CES827" s="304"/>
      <c r="CET827" s="304"/>
      <c r="CEU827" s="304"/>
      <c r="CEV827" s="304"/>
      <c r="CEW827" s="304"/>
      <c r="CEX827" s="304"/>
      <c r="CEY827" s="304"/>
      <c r="CEZ827" s="304"/>
      <c r="CFA827" s="304"/>
      <c r="CFB827" s="304"/>
      <c r="CFC827" s="304"/>
      <c r="CFD827" s="304"/>
      <c r="CFE827" s="304"/>
      <c r="CFF827" s="304"/>
      <c r="CFG827" s="304"/>
      <c r="CFH827" s="304"/>
      <c r="CFI827" s="304"/>
      <c r="CFJ827" s="304"/>
      <c r="CFK827" s="304"/>
      <c r="CFL827" s="304"/>
      <c r="CFM827" s="304"/>
      <c r="CFN827" s="304"/>
      <c r="CFO827" s="304"/>
      <c r="CFP827" s="304"/>
      <c r="CFQ827" s="304"/>
      <c r="CFR827" s="304"/>
      <c r="CFS827" s="304"/>
      <c r="CFT827" s="304"/>
      <c r="CFU827" s="304"/>
      <c r="CFV827" s="304"/>
      <c r="CFW827" s="304"/>
      <c r="CFX827" s="304"/>
      <c r="CFY827" s="304"/>
      <c r="CFZ827" s="304"/>
      <c r="CGA827" s="304"/>
      <c r="CGB827" s="304"/>
      <c r="CGC827" s="304"/>
      <c r="CGD827" s="304"/>
      <c r="CGE827" s="304"/>
      <c r="CGF827" s="304"/>
      <c r="CGG827" s="304"/>
      <c r="CGH827" s="304"/>
      <c r="CGI827" s="304"/>
      <c r="CGJ827" s="304"/>
      <c r="CGK827" s="304"/>
      <c r="CGL827" s="304"/>
      <c r="CGM827" s="304"/>
      <c r="CGN827" s="304"/>
      <c r="CGO827" s="304"/>
      <c r="CGP827" s="304"/>
      <c r="CGQ827" s="304"/>
      <c r="CGR827" s="304"/>
      <c r="CGS827" s="304"/>
      <c r="CGT827" s="304"/>
      <c r="CGU827" s="304"/>
      <c r="CGV827" s="304"/>
      <c r="CGW827" s="304"/>
      <c r="CGX827" s="304"/>
      <c r="CGY827" s="304"/>
      <c r="CGZ827" s="304"/>
      <c r="CHA827" s="304"/>
      <c r="CHB827" s="304"/>
      <c r="CHC827" s="304"/>
      <c r="CHD827" s="304"/>
      <c r="CHE827" s="304"/>
      <c r="CHF827" s="304"/>
      <c r="CHG827" s="304"/>
      <c r="CHH827" s="304"/>
      <c r="CHI827" s="304"/>
      <c r="CHJ827" s="304"/>
      <c r="CHK827" s="304"/>
      <c r="CHL827" s="304"/>
      <c r="CHM827" s="304"/>
      <c r="CHN827" s="304"/>
      <c r="CHO827" s="304"/>
      <c r="CHP827" s="304"/>
      <c r="CHQ827" s="304"/>
      <c r="CHR827" s="304"/>
      <c r="CHS827" s="304"/>
      <c r="CHT827" s="304"/>
      <c r="CHU827" s="304"/>
      <c r="CHV827" s="304"/>
      <c r="CHW827" s="304"/>
      <c r="CHX827" s="304"/>
      <c r="CHY827" s="304"/>
      <c r="CHZ827" s="304"/>
      <c r="CIA827" s="304"/>
      <c r="CIB827" s="304"/>
      <c r="CIC827" s="304"/>
      <c r="CID827" s="304"/>
      <c r="CIE827" s="304"/>
      <c r="CIF827" s="304"/>
      <c r="CIG827" s="304"/>
      <c r="CIH827" s="304"/>
      <c r="CII827" s="304"/>
      <c r="CIJ827" s="304"/>
      <c r="CIK827" s="304"/>
      <c r="CIL827" s="304"/>
      <c r="CIM827" s="304"/>
      <c r="CIN827" s="304"/>
      <c r="CIO827" s="304"/>
      <c r="CIP827" s="304"/>
      <c r="CIQ827" s="304"/>
      <c r="CIR827" s="304"/>
      <c r="CIS827" s="304"/>
      <c r="CIT827" s="304"/>
      <c r="CIU827" s="304"/>
      <c r="CIV827" s="304"/>
      <c r="CIW827" s="304"/>
      <c r="CIX827" s="304"/>
      <c r="CIY827" s="304"/>
      <c r="CIZ827" s="304"/>
      <c r="CJA827" s="304"/>
      <c r="CJB827" s="304"/>
      <c r="CJC827" s="304"/>
      <c r="CJD827" s="304"/>
      <c r="CJE827" s="304"/>
      <c r="CJF827" s="304"/>
      <c r="CJG827" s="304"/>
      <c r="CJH827" s="304"/>
      <c r="CJI827" s="304"/>
      <c r="CJJ827" s="304"/>
      <c r="CJK827" s="304"/>
      <c r="CJL827" s="304"/>
      <c r="CJM827" s="304"/>
      <c r="CJN827" s="304"/>
      <c r="CJO827" s="304"/>
      <c r="CJP827" s="304"/>
      <c r="CJQ827" s="304"/>
      <c r="CJR827" s="304"/>
      <c r="CJS827" s="304"/>
      <c r="CJT827" s="304"/>
      <c r="CJU827" s="304"/>
      <c r="CJV827" s="304"/>
      <c r="CJW827" s="304"/>
      <c r="CJX827" s="304"/>
      <c r="CJY827" s="304"/>
      <c r="CJZ827" s="304"/>
      <c r="CKA827" s="304"/>
      <c r="CKB827" s="304"/>
      <c r="CKC827" s="304"/>
      <c r="CKD827" s="304"/>
      <c r="CKE827" s="304"/>
      <c r="CKF827" s="304"/>
      <c r="CKG827" s="304"/>
      <c r="CKH827" s="304"/>
      <c r="CKI827" s="304"/>
      <c r="CKJ827" s="304"/>
      <c r="CKK827" s="304"/>
      <c r="CKL827" s="304"/>
      <c r="CKM827" s="304"/>
      <c r="CKN827" s="304"/>
      <c r="CKO827" s="304"/>
      <c r="CKP827" s="304"/>
      <c r="CKQ827" s="304"/>
      <c r="CKR827" s="304"/>
      <c r="CKS827" s="304"/>
      <c r="CKT827" s="304"/>
      <c r="CKU827" s="304"/>
      <c r="CKV827" s="304"/>
      <c r="CKW827" s="304"/>
      <c r="CKX827" s="304"/>
      <c r="CKY827" s="304"/>
      <c r="CKZ827" s="304"/>
      <c r="CLA827" s="304"/>
      <c r="CLB827" s="304"/>
      <c r="CLC827" s="304"/>
      <c r="CLD827" s="304"/>
      <c r="CLE827" s="304"/>
      <c r="CLF827" s="304"/>
      <c r="CLG827" s="304"/>
      <c r="CLH827" s="304"/>
      <c r="CLI827" s="304"/>
      <c r="CLJ827" s="304"/>
      <c r="CLK827" s="304"/>
      <c r="CLL827" s="304"/>
      <c r="CLM827" s="304"/>
      <c r="CLN827" s="304"/>
      <c r="CLO827" s="304"/>
      <c r="CLP827" s="304"/>
      <c r="CLQ827" s="304"/>
      <c r="CLR827" s="304"/>
      <c r="CLS827" s="304"/>
      <c r="CLT827" s="304"/>
      <c r="CLU827" s="304"/>
      <c r="CLV827" s="304"/>
      <c r="CLW827" s="304"/>
      <c r="CLX827" s="304"/>
      <c r="CLY827" s="304"/>
      <c r="CLZ827" s="304"/>
      <c r="CMA827" s="304"/>
      <c r="CMB827" s="304"/>
      <c r="CMC827" s="304"/>
      <c r="CMD827" s="304"/>
      <c r="CME827" s="304"/>
      <c r="CMF827" s="304"/>
      <c r="CMG827" s="304"/>
      <c r="CMH827" s="304"/>
      <c r="CMI827" s="304"/>
      <c r="CMJ827" s="304"/>
      <c r="CMK827" s="304"/>
      <c r="CML827" s="304"/>
      <c r="CMM827" s="304"/>
      <c r="CMN827" s="304"/>
      <c r="CMO827" s="304"/>
      <c r="CMP827" s="304"/>
      <c r="CMQ827" s="304"/>
      <c r="CMR827" s="304"/>
      <c r="CMS827" s="304"/>
      <c r="CMT827" s="304"/>
      <c r="CMU827" s="304"/>
      <c r="CMV827" s="304"/>
      <c r="CMW827" s="304"/>
      <c r="CMX827" s="304"/>
      <c r="CMY827" s="304"/>
      <c r="CMZ827" s="304"/>
      <c r="CNA827" s="304"/>
      <c r="CNB827" s="304"/>
      <c r="CNC827" s="304"/>
      <c r="CND827" s="304"/>
      <c r="CNE827" s="304"/>
      <c r="CNF827" s="304"/>
      <c r="CNG827" s="304"/>
      <c r="CNH827" s="304"/>
      <c r="CNI827" s="304"/>
      <c r="CNJ827" s="304"/>
      <c r="CNK827" s="304"/>
      <c r="CNL827" s="304"/>
      <c r="CNM827" s="304"/>
      <c r="CNN827" s="304"/>
      <c r="CNO827" s="304"/>
      <c r="CNP827" s="304"/>
      <c r="CNQ827" s="304"/>
      <c r="CNR827" s="304"/>
      <c r="CNS827" s="304"/>
      <c r="CNT827" s="304"/>
      <c r="CNU827" s="304"/>
      <c r="CNV827" s="304"/>
      <c r="CNW827" s="304"/>
      <c r="CNX827" s="304"/>
      <c r="CNY827" s="304"/>
      <c r="CNZ827" s="304"/>
      <c r="COA827" s="304"/>
      <c r="COB827" s="304"/>
      <c r="COC827" s="304"/>
      <c r="COD827" s="304"/>
      <c r="COE827" s="304"/>
      <c r="COF827" s="304"/>
      <c r="COG827" s="304"/>
      <c r="COH827" s="304"/>
      <c r="COI827" s="304"/>
      <c r="COJ827" s="304"/>
      <c r="COK827" s="304"/>
      <c r="COL827" s="304"/>
      <c r="COM827" s="304"/>
      <c r="CON827" s="304"/>
      <c r="COO827" s="304"/>
      <c r="COP827" s="304"/>
      <c r="COQ827" s="304"/>
      <c r="COR827" s="304"/>
      <c r="COS827" s="304"/>
      <c r="COT827" s="304"/>
      <c r="COU827" s="304"/>
      <c r="COV827" s="304"/>
      <c r="COW827" s="304"/>
      <c r="COX827" s="304"/>
      <c r="COY827" s="304"/>
      <c r="COZ827" s="304"/>
      <c r="CPA827" s="304"/>
      <c r="CPB827" s="304"/>
      <c r="CPC827" s="304"/>
      <c r="CPD827" s="304"/>
      <c r="CPE827" s="304"/>
      <c r="CPF827" s="304"/>
      <c r="CPG827" s="304"/>
      <c r="CPH827" s="304"/>
      <c r="CPI827" s="304"/>
      <c r="CPJ827" s="304"/>
      <c r="CPK827" s="304"/>
      <c r="CPL827" s="304"/>
      <c r="CPM827" s="304"/>
      <c r="CPN827" s="304"/>
      <c r="CPO827" s="304"/>
      <c r="CPP827" s="304"/>
      <c r="CPQ827" s="304"/>
      <c r="CPR827" s="304"/>
      <c r="CPS827" s="304"/>
      <c r="CPT827" s="304"/>
      <c r="CPU827" s="304"/>
      <c r="CPV827" s="304"/>
      <c r="CPW827" s="304"/>
      <c r="CPX827" s="304"/>
      <c r="CPY827" s="304"/>
      <c r="CPZ827" s="304"/>
      <c r="CQA827" s="304"/>
      <c r="CQB827" s="304"/>
      <c r="CQC827" s="304"/>
      <c r="CQD827" s="304"/>
      <c r="CQE827" s="304"/>
      <c r="CQF827" s="304"/>
      <c r="CQG827" s="304"/>
      <c r="CQH827" s="304"/>
      <c r="CQI827" s="304"/>
      <c r="CQJ827" s="304"/>
      <c r="CQK827" s="304"/>
      <c r="CQL827" s="304"/>
      <c r="CQM827" s="304"/>
      <c r="CQN827" s="304"/>
      <c r="CQO827" s="304"/>
      <c r="CQP827" s="304"/>
      <c r="CQQ827" s="304"/>
      <c r="CQR827" s="304"/>
      <c r="CQS827" s="304"/>
      <c r="CQT827" s="304"/>
      <c r="CQU827" s="304"/>
      <c r="CQV827" s="304"/>
      <c r="CQW827" s="304"/>
      <c r="CQX827" s="304"/>
      <c r="CQY827" s="304"/>
      <c r="CQZ827" s="304"/>
      <c r="CRA827" s="304"/>
      <c r="CRB827" s="304"/>
      <c r="CRC827" s="304"/>
      <c r="CRD827" s="304"/>
      <c r="CRE827" s="304"/>
      <c r="CRF827" s="304"/>
      <c r="CRG827" s="304"/>
      <c r="CRH827" s="304"/>
      <c r="CRI827" s="304"/>
      <c r="CRJ827" s="304"/>
      <c r="CRK827" s="304"/>
      <c r="CRL827" s="304"/>
      <c r="CRM827" s="304"/>
      <c r="CRN827" s="304"/>
      <c r="CRO827" s="304"/>
      <c r="CRP827" s="304"/>
      <c r="CRQ827" s="304"/>
      <c r="CRR827" s="304"/>
      <c r="CRS827" s="304"/>
      <c r="CRT827" s="304"/>
      <c r="CRU827" s="304"/>
      <c r="CRV827" s="304"/>
      <c r="CRW827" s="304"/>
      <c r="CRX827" s="304"/>
      <c r="CRY827" s="304"/>
      <c r="CRZ827" s="304"/>
      <c r="CSA827" s="304"/>
      <c r="CSB827" s="304"/>
      <c r="CSC827" s="304"/>
      <c r="CSD827" s="304"/>
      <c r="CSE827" s="304"/>
      <c r="CSF827" s="304"/>
      <c r="CSG827" s="304"/>
      <c r="CSH827" s="304"/>
      <c r="CSI827" s="304"/>
      <c r="CSJ827" s="304"/>
      <c r="CSK827" s="304"/>
      <c r="CSL827" s="304"/>
      <c r="CSM827" s="304"/>
      <c r="CSN827" s="304"/>
      <c r="CSO827" s="304"/>
      <c r="CSP827" s="304"/>
      <c r="CSQ827" s="304"/>
      <c r="CSR827" s="304"/>
      <c r="CSS827" s="304"/>
      <c r="CST827" s="304"/>
      <c r="CSU827" s="304"/>
      <c r="CSV827" s="304"/>
      <c r="CSW827" s="304"/>
      <c r="CSX827" s="304"/>
      <c r="CSY827" s="304"/>
      <c r="CSZ827" s="304"/>
      <c r="CTA827" s="304"/>
      <c r="CTB827" s="304"/>
      <c r="CTC827" s="304"/>
      <c r="CTD827" s="304"/>
      <c r="CTE827" s="304"/>
      <c r="CTF827" s="304"/>
      <c r="CTG827" s="304"/>
      <c r="CTH827" s="304"/>
      <c r="CTI827" s="304"/>
      <c r="CTJ827" s="304"/>
      <c r="CTK827" s="304"/>
      <c r="CTL827" s="304"/>
      <c r="CTM827" s="304"/>
      <c r="CTN827" s="304"/>
      <c r="CTO827" s="304"/>
      <c r="CTP827" s="304"/>
      <c r="CTQ827" s="304"/>
      <c r="CTR827" s="304"/>
      <c r="CTS827" s="304"/>
      <c r="CTT827" s="304"/>
      <c r="CTU827" s="304"/>
      <c r="CTV827" s="304"/>
      <c r="CTW827" s="304"/>
      <c r="CTX827" s="304"/>
      <c r="CTY827" s="304"/>
      <c r="CTZ827" s="304"/>
      <c r="CUA827" s="304"/>
      <c r="CUB827" s="304"/>
      <c r="CUC827" s="304"/>
      <c r="CUD827" s="304"/>
      <c r="CUE827" s="304"/>
      <c r="CUF827" s="304"/>
      <c r="CUG827" s="304"/>
      <c r="CUH827" s="304"/>
      <c r="CUI827" s="304"/>
      <c r="CUJ827" s="304"/>
      <c r="CUK827" s="304"/>
      <c r="CUL827" s="304"/>
      <c r="CUM827" s="304"/>
      <c r="CUN827" s="304"/>
      <c r="CUO827" s="304"/>
      <c r="CUP827" s="304"/>
      <c r="CUQ827" s="304"/>
      <c r="CUR827" s="304"/>
      <c r="CUS827" s="304"/>
      <c r="CUT827" s="304"/>
      <c r="CUU827" s="304"/>
      <c r="CUV827" s="304"/>
      <c r="CUW827" s="304"/>
      <c r="CUX827" s="304"/>
      <c r="CUY827" s="304"/>
      <c r="CUZ827" s="304"/>
      <c r="CVA827" s="304"/>
      <c r="CVB827" s="304"/>
      <c r="CVC827" s="304"/>
      <c r="CVD827" s="304"/>
      <c r="CVE827" s="304"/>
      <c r="CVF827" s="304"/>
      <c r="CVG827" s="304"/>
      <c r="CVH827" s="304"/>
      <c r="CVI827" s="304"/>
      <c r="CVJ827" s="304"/>
      <c r="CVK827" s="304"/>
      <c r="CVL827" s="304"/>
      <c r="CVM827" s="304"/>
      <c r="CVN827" s="304"/>
      <c r="CVO827" s="304"/>
      <c r="CVP827" s="304"/>
      <c r="CVQ827" s="304"/>
      <c r="CVR827" s="304"/>
      <c r="CVS827" s="304"/>
      <c r="CVT827" s="304"/>
      <c r="CVU827" s="304"/>
      <c r="CVV827" s="304"/>
      <c r="CVW827" s="304"/>
      <c r="CVX827" s="304"/>
      <c r="CVY827" s="304"/>
      <c r="CVZ827" s="304"/>
      <c r="CWA827" s="304"/>
      <c r="CWB827" s="304"/>
      <c r="CWC827" s="304"/>
      <c r="CWD827" s="304"/>
      <c r="CWE827" s="304"/>
      <c r="CWF827" s="304"/>
      <c r="CWG827" s="304"/>
      <c r="CWH827" s="304"/>
      <c r="CWI827" s="304"/>
      <c r="CWJ827" s="304"/>
      <c r="CWK827" s="304"/>
      <c r="CWL827" s="304"/>
      <c r="CWM827" s="304"/>
      <c r="CWN827" s="304"/>
      <c r="CWO827" s="304"/>
      <c r="CWP827" s="304"/>
      <c r="CWQ827" s="304"/>
      <c r="CWR827" s="304"/>
      <c r="CWS827" s="304"/>
      <c r="CWT827" s="304"/>
      <c r="CWU827" s="304"/>
      <c r="CWV827" s="304"/>
      <c r="CWW827" s="304"/>
      <c r="CWX827" s="304"/>
      <c r="CWY827" s="304"/>
      <c r="CWZ827" s="304"/>
      <c r="CXA827" s="304"/>
      <c r="CXB827" s="304"/>
      <c r="CXC827" s="304"/>
      <c r="CXD827" s="304"/>
      <c r="CXE827" s="304"/>
      <c r="CXF827" s="304"/>
      <c r="CXG827" s="304"/>
      <c r="CXH827" s="304"/>
      <c r="CXI827" s="304"/>
      <c r="CXJ827" s="304"/>
      <c r="CXK827" s="304"/>
      <c r="CXL827" s="304"/>
      <c r="CXM827" s="304"/>
      <c r="CXN827" s="304"/>
      <c r="CXO827" s="304"/>
      <c r="CXP827" s="304"/>
      <c r="CXQ827" s="304"/>
      <c r="CXR827" s="304"/>
      <c r="CXS827" s="304"/>
      <c r="CXT827" s="304"/>
      <c r="CXU827" s="304"/>
      <c r="CXV827" s="304"/>
      <c r="CXW827" s="304"/>
      <c r="CXX827" s="304"/>
      <c r="CXY827" s="304"/>
      <c r="CXZ827" s="304"/>
      <c r="CYA827" s="304"/>
      <c r="CYB827" s="304"/>
      <c r="CYC827" s="304"/>
      <c r="CYD827" s="304"/>
      <c r="CYE827" s="304"/>
      <c r="CYF827" s="304"/>
      <c r="CYG827" s="304"/>
      <c r="CYH827" s="304"/>
      <c r="CYI827" s="304"/>
      <c r="CYJ827" s="304"/>
      <c r="CYK827" s="304"/>
      <c r="CYL827" s="304"/>
      <c r="CYM827" s="304"/>
      <c r="CYN827" s="304"/>
      <c r="CYO827" s="304"/>
      <c r="CYP827" s="304"/>
      <c r="CYQ827" s="304"/>
      <c r="CYR827" s="304"/>
      <c r="CYS827" s="304"/>
      <c r="CYT827" s="304"/>
      <c r="CYU827" s="304"/>
      <c r="CYV827" s="304"/>
      <c r="CYW827" s="304"/>
      <c r="CYX827" s="304"/>
      <c r="CYY827" s="304"/>
      <c r="CYZ827" s="304"/>
      <c r="CZA827" s="304"/>
      <c r="CZB827" s="304"/>
      <c r="CZC827" s="304"/>
      <c r="CZD827" s="304"/>
      <c r="CZE827" s="304"/>
      <c r="CZF827" s="304"/>
      <c r="CZG827" s="304"/>
      <c r="CZH827" s="304"/>
      <c r="CZI827" s="304"/>
      <c r="CZJ827" s="304"/>
      <c r="CZK827" s="304"/>
      <c r="CZL827" s="304"/>
      <c r="CZM827" s="304"/>
      <c r="CZN827" s="304"/>
      <c r="CZO827" s="304"/>
      <c r="CZP827" s="304"/>
      <c r="CZQ827" s="304"/>
      <c r="CZR827" s="304"/>
      <c r="CZS827" s="304"/>
      <c r="CZT827" s="304"/>
      <c r="CZU827" s="304"/>
      <c r="CZV827" s="304"/>
      <c r="CZW827" s="304"/>
      <c r="CZX827" s="304"/>
      <c r="CZY827" s="304"/>
      <c r="CZZ827" s="304"/>
      <c r="DAA827" s="304"/>
      <c r="DAB827" s="304"/>
      <c r="DAC827" s="304"/>
      <c r="DAD827" s="304"/>
      <c r="DAE827" s="304"/>
      <c r="DAF827" s="304"/>
      <c r="DAG827" s="304"/>
      <c r="DAH827" s="304"/>
      <c r="DAI827" s="304"/>
      <c r="DAJ827" s="304"/>
      <c r="DAK827" s="304"/>
      <c r="DAL827" s="304"/>
      <c r="DAM827" s="304"/>
      <c r="DAN827" s="304"/>
      <c r="DAO827" s="304"/>
      <c r="DAP827" s="304"/>
      <c r="DAQ827" s="304"/>
      <c r="DAR827" s="304"/>
      <c r="DAS827" s="304"/>
      <c r="DAT827" s="304"/>
      <c r="DAU827" s="304"/>
      <c r="DAV827" s="304"/>
      <c r="DAW827" s="304"/>
      <c r="DAX827" s="304"/>
      <c r="DAY827" s="304"/>
      <c r="DAZ827" s="304"/>
      <c r="DBA827" s="304"/>
      <c r="DBB827" s="304"/>
      <c r="DBC827" s="304"/>
      <c r="DBD827" s="304"/>
      <c r="DBE827" s="304"/>
      <c r="DBF827" s="304"/>
      <c r="DBG827" s="304"/>
      <c r="DBH827" s="304"/>
      <c r="DBI827" s="304"/>
      <c r="DBJ827" s="304"/>
      <c r="DBK827" s="304"/>
      <c r="DBL827" s="304"/>
      <c r="DBM827" s="304"/>
      <c r="DBN827" s="304"/>
      <c r="DBO827" s="304"/>
      <c r="DBP827" s="304"/>
      <c r="DBQ827" s="304"/>
      <c r="DBR827" s="304"/>
      <c r="DBS827" s="304"/>
      <c r="DBT827" s="304"/>
      <c r="DBU827" s="304"/>
      <c r="DBV827" s="304"/>
      <c r="DBW827" s="304"/>
      <c r="DBX827" s="304"/>
      <c r="DBY827" s="304"/>
      <c r="DBZ827" s="304"/>
      <c r="DCA827" s="304"/>
      <c r="DCB827" s="304"/>
      <c r="DCC827" s="304"/>
      <c r="DCD827" s="304"/>
      <c r="DCE827" s="304"/>
      <c r="DCF827" s="304"/>
      <c r="DCG827" s="304"/>
      <c r="DCH827" s="304"/>
      <c r="DCI827" s="304"/>
      <c r="DCJ827" s="304"/>
      <c r="DCK827" s="304"/>
      <c r="DCL827" s="304"/>
      <c r="DCM827" s="304"/>
      <c r="DCN827" s="304"/>
      <c r="DCO827" s="304"/>
      <c r="DCP827" s="304"/>
      <c r="DCQ827" s="304"/>
      <c r="DCR827" s="304"/>
      <c r="DCS827" s="304"/>
      <c r="DCT827" s="304"/>
      <c r="DCU827" s="304"/>
      <c r="DCV827" s="304"/>
      <c r="DCW827" s="304"/>
      <c r="DCX827" s="304"/>
      <c r="DCY827" s="304"/>
      <c r="DCZ827" s="304"/>
      <c r="DDA827" s="304"/>
      <c r="DDB827" s="304"/>
      <c r="DDC827" s="304"/>
      <c r="DDD827" s="304"/>
      <c r="DDE827" s="304"/>
      <c r="DDF827" s="304"/>
      <c r="DDG827" s="304"/>
      <c r="DDH827" s="304"/>
      <c r="DDI827" s="304"/>
      <c r="DDJ827" s="304"/>
      <c r="DDK827" s="304"/>
      <c r="DDL827" s="304"/>
      <c r="DDM827" s="304"/>
      <c r="DDN827" s="304"/>
      <c r="DDO827" s="304"/>
      <c r="DDP827" s="304"/>
      <c r="DDQ827" s="304"/>
      <c r="DDR827" s="304"/>
      <c r="DDS827" s="304"/>
      <c r="DDT827" s="304"/>
      <c r="DDU827" s="304"/>
      <c r="DDV827" s="304"/>
      <c r="DDW827" s="304"/>
      <c r="DDX827" s="304"/>
      <c r="DDY827" s="304"/>
      <c r="DDZ827" s="304"/>
      <c r="DEA827" s="304"/>
      <c r="DEB827" s="304"/>
      <c r="DEC827" s="304"/>
      <c r="DED827" s="304"/>
      <c r="DEE827" s="304"/>
      <c r="DEF827" s="304"/>
      <c r="DEG827" s="304"/>
      <c r="DEH827" s="304"/>
      <c r="DEI827" s="304"/>
      <c r="DEJ827" s="304"/>
      <c r="DEK827" s="304"/>
      <c r="DEL827" s="304"/>
      <c r="DEM827" s="304"/>
      <c r="DEN827" s="304"/>
      <c r="DEO827" s="304"/>
      <c r="DEP827" s="304"/>
      <c r="DEQ827" s="304"/>
      <c r="DER827" s="304"/>
      <c r="DES827" s="304"/>
      <c r="DET827" s="304"/>
      <c r="DEU827" s="304"/>
      <c r="DEV827" s="304"/>
      <c r="DEW827" s="304"/>
      <c r="DEX827" s="304"/>
      <c r="DEY827" s="304"/>
      <c r="DEZ827" s="304"/>
      <c r="DFA827" s="304"/>
      <c r="DFB827" s="304"/>
      <c r="DFC827" s="304"/>
      <c r="DFD827" s="304"/>
      <c r="DFE827" s="304"/>
      <c r="DFF827" s="304"/>
      <c r="DFG827" s="304"/>
      <c r="DFH827" s="304"/>
      <c r="DFI827" s="304"/>
      <c r="DFJ827" s="304"/>
      <c r="DFK827" s="304"/>
      <c r="DFL827" s="304"/>
      <c r="DFM827" s="304"/>
      <c r="DFN827" s="304"/>
      <c r="DFO827" s="304"/>
      <c r="DFP827" s="304"/>
      <c r="DFQ827" s="304"/>
      <c r="DFR827" s="304"/>
      <c r="DFS827" s="304"/>
      <c r="DFT827" s="304"/>
      <c r="DFU827" s="304"/>
      <c r="DFV827" s="304"/>
      <c r="DFW827" s="304"/>
      <c r="DFX827" s="304"/>
      <c r="DFY827" s="304"/>
      <c r="DFZ827" s="304"/>
      <c r="DGA827" s="304"/>
      <c r="DGB827" s="304"/>
      <c r="DGC827" s="304"/>
      <c r="DGD827" s="304"/>
      <c r="DGE827" s="304"/>
      <c r="DGF827" s="304"/>
      <c r="DGG827" s="304"/>
      <c r="DGH827" s="304"/>
      <c r="DGI827" s="304"/>
      <c r="DGJ827" s="304"/>
      <c r="DGK827" s="304"/>
      <c r="DGL827" s="304"/>
      <c r="DGM827" s="304"/>
      <c r="DGN827" s="304"/>
      <c r="DGO827" s="304"/>
      <c r="DGP827" s="304"/>
      <c r="DGQ827" s="304"/>
      <c r="DGR827" s="304"/>
      <c r="DGS827" s="304"/>
      <c r="DGT827" s="304"/>
      <c r="DGU827" s="304"/>
      <c r="DGV827" s="304"/>
      <c r="DGW827" s="304"/>
      <c r="DGX827" s="304"/>
      <c r="DGY827" s="304"/>
      <c r="DGZ827" s="304"/>
      <c r="DHA827" s="304"/>
      <c r="DHB827" s="304"/>
      <c r="DHC827" s="304"/>
      <c r="DHD827" s="304"/>
      <c r="DHE827" s="304"/>
      <c r="DHF827" s="304"/>
      <c r="DHG827" s="304"/>
      <c r="DHH827" s="304"/>
      <c r="DHI827" s="304"/>
      <c r="DHJ827" s="304"/>
      <c r="DHK827" s="304"/>
      <c r="DHL827" s="304"/>
      <c r="DHM827" s="304"/>
      <c r="DHN827" s="304"/>
      <c r="DHO827" s="304"/>
      <c r="DHP827" s="304"/>
      <c r="DHQ827" s="304"/>
      <c r="DHR827" s="304"/>
      <c r="DHS827" s="304"/>
      <c r="DHT827" s="304"/>
      <c r="DHU827" s="304"/>
      <c r="DHV827" s="304"/>
      <c r="DHW827" s="304"/>
      <c r="DHX827" s="304"/>
      <c r="DHY827" s="304"/>
      <c r="DHZ827" s="304"/>
      <c r="DIA827" s="304"/>
      <c r="DIB827" s="304"/>
      <c r="DIC827" s="304"/>
      <c r="DID827" s="304"/>
      <c r="DIE827" s="304"/>
      <c r="DIF827" s="304"/>
      <c r="DIG827" s="304"/>
      <c r="DIH827" s="304"/>
      <c r="DII827" s="304"/>
      <c r="DIJ827" s="304"/>
      <c r="DIK827" s="304"/>
      <c r="DIL827" s="304"/>
      <c r="DIM827" s="304"/>
      <c r="DIN827" s="304"/>
      <c r="DIO827" s="304"/>
      <c r="DIP827" s="304"/>
      <c r="DIQ827" s="304"/>
      <c r="DIR827" s="304"/>
      <c r="DIS827" s="304"/>
      <c r="DIT827" s="304"/>
      <c r="DIU827" s="304"/>
      <c r="DIV827" s="304"/>
      <c r="DIW827" s="304"/>
      <c r="DIX827" s="304"/>
      <c r="DIY827" s="304"/>
      <c r="DIZ827" s="304"/>
      <c r="DJA827" s="304"/>
      <c r="DJB827" s="304"/>
      <c r="DJC827" s="304"/>
      <c r="DJD827" s="304"/>
      <c r="DJE827" s="304"/>
      <c r="DJF827" s="304"/>
      <c r="DJG827" s="304"/>
      <c r="DJH827" s="304"/>
      <c r="DJI827" s="304"/>
      <c r="DJJ827" s="304"/>
      <c r="DJK827" s="304"/>
      <c r="DJL827" s="304"/>
      <c r="DJM827" s="304"/>
      <c r="DJN827" s="304"/>
      <c r="DJO827" s="304"/>
      <c r="DJP827" s="304"/>
      <c r="DJQ827" s="304"/>
      <c r="DJR827" s="304"/>
      <c r="DJS827" s="304"/>
      <c r="DJT827" s="304"/>
      <c r="DJU827" s="304"/>
      <c r="DJV827" s="304"/>
      <c r="DJW827" s="304"/>
      <c r="DJX827" s="304"/>
      <c r="DJY827" s="304"/>
      <c r="DJZ827" s="304"/>
      <c r="DKA827" s="304"/>
      <c r="DKB827" s="304"/>
      <c r="DKC827" s="304"/>
      <c r="DKD827" s="304"/>
      <c r="DKE827" s="304"/>
      <c r="DKF827" s="304"/>
      <c r="DKG827" s="304"/>
      <c r="DKH827" s="304"/>
      <c r="DKI827" s="304"/>
      <c r="DKJ827" s="304"/>
      <c r="DKK827" s="304"/>
      <c r="DKL827" s="304"/>
      <c r="DKM827" s="304"/>
      <c r="DKN827" s="304"/>
      <c r="DKO827" s="304"/>
      <c r="DKP827" s="304"/>
      <c r="DKQ827" s="304"/>
      <c r="DKR827" s="304"/>
      <c r="DKS827" s="304"/>
      <c r="DKT827" s="304"/>
      <c r="DKU827" s="304"/>
      <c r="DKV827" s="304"/>
      <c r="DKW827" s="304"/>
      <c r="DKX827" s="304"/>
      <c r="DKY827" s="304"/>
      <c r="DKZ827" s="304"/>
      <c r="DLA827" s="304"/>
      <c r="DLB827" s="304"/>
      <c r="DLC827" s="304"/>
      <c r="DLD827" s="304"/>
      <c r="DLE827" s="304"/>
      <c r="DLF827" s="304"/>
      <c r="DLG827" s="304"/>
      <c r="DLH827" s="304"/>
      <c r="DLI827" s="304"/>
      <c r="DLJ827" s="304"/>
      <c r="DLK827" s="304"/>
      <c r="DLL827" s="304"/>
      <c r="DLM827" s="304"/>
      <c r="DLN827" s="304"/>
      <c r="DLO827" s="304"/>
      <c r="DLP827" s="304"/>
      <c r="DLQ827" s="304"/>
      <c r="DLR827" s="304"/>
      <c r="DLS827" s="304"/>
      <c r="DLT827" s="304"/>
      <c r="DLU827" s="304"/>
      <c r="DLV827" s="304"/>
      <c r="DLW827" s="304"/>
      <c r="DLX827" s="304"/>
      <c r="DLY827" s="304"/>
      <c r="DLZ827" s="304"/>
      <c r="DMA827" s="304"/>
      <c r="DMB827" s="304"/>
      <c r="DMC827" s="304"/>
      <c r="DMD827" s="304"/>
      <c r="DME827" s="304"/>
      <c r="DMF827" s="304"/>
      <c r="DMG827" s="304"/>
      <c r="DMH827" s="304"/>
      <c r="DMI827" s="304"/>
      <c r="DMJ827" s="304"/>
      <c r="DMK827" s="304"/>
      <c r="DML827" s="304"/>
      <c r="DMM827" s="304"/>
      <c r="DMN827" s="304"/>
      <c r="DMO827" s="304"/>
      <c r="DMP827" s="304"/>
      <c r="DMQ827" s="304"/>
      <c r="DMR827" s="304"/>
      <c r="DMS827" s="304"/>
      <c r="DMT827" s="304"/>
      <c r="DMU827" s="304"/>
      <c r="DMV827" s="304"/>
      <c r="DMW827" s="304"/>
      <c r="DMX827" s="304"/>
      <c r="DMY827" s="304"/>
      <c r="DMZ827" s="304"/>
      <c r="DNA827" s="304"/>
      <c r="DNB827" s="304"/>
      <c r="DNC827" s="304"/>
      <c r="DND827" s="304"/>
      <c r="DNE827" s="304"/>
      <c r="DNF827" s="304"/>
      <c r="DNG827" s="304"/>
      <c r="DNH827" s="304"/>
      <c r="DNI827" s="304"/>
      <c r="DNJ827" s="304"/>
      <c r="DNK827" s="304"/>
      <c r="DNL827" s="304"/>
      <c r="DNM827" s="304"/>
      <c r="DNN827" s="304"/>
      <c r="DNO827" s="304"/>
      <c r="DNP827" s="304"/>
      <c r="DNQ827" s="304"/>
      <c r="DNR827" s="304"/>
      <c r="DNS827" s="304"/>
      <c r="DNT827" s="304"/>
      <c r="DNU827" s="304"/>
      <c r="DNV827" s="304"/>
      <c r="DNW827" s="304"/>
      <c r="DNX827" s="304"/>
      <c r="DNY827" s="304"/>
      <c r="DNZ827" s="304"/>
      <c r="DOA827" s="304"/>
      <c r="DOB827" s="304"/>
      <c r="DOC827" s="304"/>
      <c r="DOD827" s="304"/>
      <c r="DOE827" s="304"/>
      <c r="DOF827" s="304"/>
      <c r="DOG827" s="304"/>
      <c r="DOH827" s="304"/>
      <c r="DOI827" s="304"/>
      <c r="DOJ827" s="304"/>
      <c r="DOK827" s="304"/>
      <c r="DOL827" s="304"/>
      <c r="DOM827" s="304"/>
      <c r="DON827" s="304"/>
      <c r="DOO827" s="304"/>
      <c r="DOP827" s="304"/>
      <c r="DOQ827" s="304"/>
      <c r="DOR827" s="304"/>
      <c r="DOS827" s="304"/>
      <c r="DOT827" s="304"/>
      <c r="DOU827" s="304"/>
      <c r="DOV827" s="304"/>
      <c r="DOW827" s="304"/>
      <c r="DOX827" s="304"/>
      <c r="DOY827" s="304"/>
      <c r="DOZ827" s="304"/>
      <c r="DPA827" s="304"/>
      <c r="DPB827" s="304"/>
      <c r="DPC827" s="304"/>
      <c r="DPD827" s="304"/>
      <c r="DPE827" s="304"/>
      <c r="DPF827" s="304"/>
      <c r="DPG827" s="304"/>
      <c r="DPH827" s="304"/>
      <c r="DPI827" s="304"/>
      <c r="DPJ827" s="304"/>
      <c r="DPK827" s="304"/>
      <c r="DPL827" s="304"/>
      <c r="DPM827" s="304"/>
      <c r="DPN827" s="304"/>
      <c r="DPO827" s="304"/>
      <c r="DPP827" s="304"/>
      <c r="DPQ827" s="304"/>
      <c r="DPR827" s="304"/>
      <c r="DPS827" s="304"/>
      <c r="DPT827" s="304"/>
      <c r="DPU827" s="304"/>
      <c r="DPV827" s="304"/>
      <c r="DPW827" s="304"/>
      <c r="DPX827" s="304"/>
      <c r="DPY827" s="304"/>
      <c r="DPZ827" s="304"/>
      <c r="DQA827" s="304"/>
      <c r="DQB827" s="304"/>
      <c r="DQC827" s="304"/>
      <c r="DQD827" s="304"/>
      <c r="DQE827" s="304"/>
      <c r="DQF827" s="304"/>
      <c r="DQG827" s="304"/>
      <c r="DQH827" s="304"/>
      <c r="DQI827" s="304"/>
      <c r="DQJ827" s="304"/>
      <c r="DQK827" s="304"/>
      <c r="DQL827" s="304"/>
      <c r="DQM827" s="304"/>
      <c r="DQN827" s="304"/>
      <c r="DQO827" s="304"/>
      <c r="DQP827" s="304"/>
      <c r="DQQ827" s="304"/>
      <c r="DQR827" s="304"/>
      <c r="DQS827" s="304"/>
      <c r="DQT827" s="304"/>
      <c r="DQU827" s="304"/>
      <c r="DQV827" s="304"/>
      <c r="DQW827" s="304"/>
      <c r="DQX827" s="304"/>
      <c r="DQY827" s="304"/>
      <c r="DQZ827" s="304"/>
      <c r="DRA827" s="304"/>
      <c r="DRB827" s="304"/>
      <c r="DRC827" s="304"/>
      <c r="DRD827" s="304"/>
      <c r="DRE827" s="304"/>
      <c r="DRF827" s="304"/>
      <c r="DRG827" s="304"/>
      <c r="DRH827" s="304"/>
      <c r="DRI827" s="304"/>
      <c r="DRJ827" s="304"/>
      <c r="DRK827" s="304"/>
      <c r="DRL827" s="304"/>
      <c r="DRM827" s="304"/>
      <c r="DRN827" s="304"/>
      <c r="DRO827" s="304"/>
      <c r="DRP827" s="304"/>
      <c r="DRQ827" s="304"/>
      <c r="DRR827" s="304"/>
      <c r="DRS827" s="304"/>
      <c r="DRT827" s="304"/>
      <c r="DRU827" s="304"/>
      <c r="DRV827" s="304"/>
      <c r="DRW827" s="304"/>
      <c r="DRX827" s="304"/>
      <c r="DRY827" s="304"/>
      <c r="DRZ827" s="304"/>
      <c r="DSA827" s="304"/>
      <c r="DSB827" s="304"/>
      <c r="DSC827" s="304"/>
      <c r="DSD827" s="304"/>
      <c r="DSE827" s="304"/>
      <c r="DSF827" s="304"/>
      <c r="DSG827" s="304"/>
      <c r="DSH827" s="304"/>
      <c r="DSI827" s="304"/>
      <c r="DSJ827" s="304"/>
      <c r="DSK827" s="304"/>
      <c r="DSL827" s="304"/>
      <c r="DSM827" s="304"/>
      <c r="DSN827" s="304"/>
      <c r="DSO827" s="304"/>
      <c r="DSP827" s="304"/>
      <c r="DSQ827" s="304"/>
      <c r="DSR827" s="304"/>
      <c r="DSS827" s="304"/>
      <c r="DST827" s="304"/>
      <c r="DSU827" s="304"/>
      <c r="DSV827" s="304"/>
      <c r="DSW827" s="304"/>
      <c r="DSX827" s="304"/>
      <c r="DSY827" s="304"/>
      <c r="DSZ827" s="304"/>
      <c r="DTA827" s="304"/>
      <c r="DTB827" s="304"/>
      <c r="DTC827" s="304"/>
      <c r="DTD827" s="304"/>
      <c r="DTE827" s="304"/>
      <c r="DTF827" s="304"/>
      <c r="DTG827" s="304"/>
      <c r="DTH827" s="304"/>
      <c r="DTI827" s="304"/>
      <c r="DTJ827" s="304"/>
      <c r="DTK827" s="304"/>
      <c r="DTL827" s="304"/>
      <c r="DTM827" s="304"/>
      <c r="DTN827" s="304"/>
      <c r="DTO827" s="304"/>
      <c r="DTP827" s="304"/>
      <c r="DTQ827" s="304"/>
      <c r="DTR827" s="304"/>
      <c r="DTS827" s="304"/>
      <c r="DTT827" s="304"/>
      <c r="DTU827" s="304"/>
      <c r="DTV827" s="304"/>
      <c r="DTW827" s="304"/>
      <c r="DTX827" s="304"/>
      <c r="DTY827" s="304"/>
      <c r="DTZ827" s="304"/>
      <c r="DUA827" s="304"/>
      <c r="DUB827" s="304"/>
      <c r="DUC827" s="304"/>
      <c r="DUD827" s="304"/>
      <c r="DUE827" s="304"/>
      <c r="DUF827" s="304"/>
      <c r="DUG827" s="304"/>
      <c r="DUH827" s="304"/>
      <c r="DUI827" s="304"/>
      <c r="DUJ827" s="304"/>
      <c r="DUK827" s="304"/>
      <c r="DUL827" s="304"/>
      <c r="DUM827" s="304"/>
      <c r="DUN827" s="304"/>
      <c r="DUO827" s="304"/>
      <c r="DUP827" s="304"/>
      <c r="DUQ827" s="304"/>
      <c r="DUR827" s="304"/>
      <c r="DUS827" s="304"/>
      <c r="DUT827" s="304"/>
      <c r="DUU827" s="304"/>
      <c r="DUV827" s="304"/>
      <c r="DUW827" s="304"/>
      <c r="DUX827" s="304"/>
      <c r="DUY827" s="304"/>
      <c r="DUZ827" s="304"/>
      <c r="DVA827" s="304"/>
      <c r="DVB827" s="304"/>
      <c r="DVC827" s="304"/>
      <c r="DVD827" s="304"/>
      <c r="DVE827" s="304"/>
      <c r="DVF827" s="304"/>
      <c r="DVG827" s="304"/>
      <c r="DVH827" s="304"/>
      <c r="DVI827" s="304"/>
      <c r="DVJ827" s="304"/>
      <c r="DVK827" s="304"/>
      <c r="DVL827" s="304"/>
      <c r="DVM827" s="304"/>
      <c r="DVN827" s="304"/>
      <c r="DVO827" s="304"/>
      <c r="DVP827" s="304"/>
      <c r="DVQ827" s="304"/>
      <c r="DVR827" s="304"/>
      <c r="DVS827" s="304"/>
      <c r="DVT827" s="304"/>
      <c r="DVU827" s="304"/>
      <c r="DVV827" s="304"/>
      <c r="DVW827" s="304"/>
      <c r="DVX827" s="304"/>
      <c r="DVY827" s="304"/>
      <c r="DVZ827" s="304"/>
      <c r="DWA827" s="304"/>
      <c r="DWB827" s="304"/>
      <c r="DWC827" s="304"/>
      <c r="DWD827" s="304"/>
      <c r="DWE827" s="304"/>
      <c r="DWF827" s="304"/>
      <c r="DWG827" s="304"/>
      <c r="DWH827" s="304"/>
      <c r="DWI827" s="304"/>
      <c r="DWJ827" s="304"/>
      <c r="DWK827" s="304"/>
      <c r="DWL827" s="304"/>
      <c r="DWM827" s="304"/>
      <c r="DWN827" s="304"/>
      <c r="DWO827" s="304"/>
      <c r="DWP827" s="304"/>
      <c r="DWQ827" s="304"/>
      <c r="DWR827" s="304"/>
      <c r="DWS827" s="304"/>
      <c r="DWT827" s="304"/>
      <c r="DWU827" s="304"/>
      <c r="DWV827" s="304"/>
      <c r="DWW827" s="304"/>
      <c r="DWX827" s="304"/>
      <c r="DWY827" s="304"/>
      <c r="DWZ827" s="304"/>
      <c r="DXA827" s="304"/>
      <c r="DXB827" s="304"/>
      <c r="DXC827" s="304"/>
      <c r="DXD827" s="304"/>
      <c r="DXE827" s="304"/>
      <c r="DXF827" s="304"/>
      <c r="DXG827" s="304"/>
      <c r="DXH827" s="304"/>
      <c r="DXI827" s="304"/>
      <c r="DXJ827" s="304"/>
      <c r="DXK827" s="304"/>
      <c r="DXL827" s="304"/>
      <c r="DXM827" s="304"/>
      <c r="DXN827" s="304"/>
      <c r="DXO827" s="304"/>
      <c r="DXP827" s="304"/>
      <c r="DXQ827" s="304"/>
      <c r="DXR827" s="304"/>
      <c r="DXS827" s="304"/>
      <c r="DXT827" s="304"/>
      <c r="DXU827" s="304"/>
      <c r="DXV827" s="304"/>
      <c r="DXW827" s="304"/>
      <c r="DXX827" s="304"/>
      <c r="DXY827" s="304"/>
      <c r="DXZ827" s="304"/>
      <c r="DYA827" s="304"/>
      <c r="DYB827" s="304"/>
      <c r="DYC827" s="304"/>
      <c r="DYD827" s="304"/>
      <c r="DYE827" s="304"/>
      <c r="DYF827" s="304"/>
      <c r="DYG827" s="304"/>
      <c r="DYH827" s="304"/>
      <c r="DYI827" s="304"/>
      <c r="DYJ827" s="304"/>
      <c r="DYK827" s="304"/>
      <c r="DYL827" s="304"/>
      <c r="DYM827" s="304"/>
      <c r="DYN827" s="304"/>
      <c r="DYO827" s="304"/>
      <c r="DYP827" s="304"/>
      <c r="DYQ827" s="304"/>
      <c r="DYR827" s="304"/>
      <c r="DYS827" s="304"/>
      <c r="DYT827" s="304"/>
      <c r="DYU827" s="304"/>
      <c r="DYV827" s="304"/>
      <c r="DYW827" s="304"/>
      <c r="DYX827" s="304"/>
      <c r="DYY827" s="304"/>
      <c r="DYZ827" s="304"/>
      <c r="DZA827" s="304"/>
      <c r="DZB827" s="304"/>
      <c r="DZC827" s="304"/>
      <c r="DZD827" s="304"/>
      <c r="DZE827" s="304"/>
      <c r="DZF827" s="304"/>
      <c r="DZG827" s="304"/>
      <c r="DZH827" s="304"/>
      <c r="DZI827" s="304"/>
      <c r="DZJ827" s="304"/>
      <c r="DZK827" s="304"/>
      <c r="DZL827" s="304"/>
      <c r="DZM827" s="304"/>
      <c r="DZN827" s="304"/>
      <c r="DZO827" s="304"/>
      <c r="DZP827" s="304"/>
      <c r="DZQ827" s="304"/>
      <c r="DZR827" s="304"/>
      <c r="DZS827" s="304"/>
      <c r="DZT827" s="304"/>
      <c r="DZU827" s="304"/>
      <c r="DZV827" s="304"/>
      <c r="DZW827" s="304"/>
      <c r="DZX827" s="304"/>
      <c r="DZY827" s="304"/>
      <c r="DZZ827" s="304"/>
      <c r="EAA827" s="304"/>
      <c r="EAB827" s="304"/>
      <c r="EAC827" s="304"/>
      <c r="EAD827" s="304"/>
      <c r="EAE827" s="304"/>
      <c r="EAF827" s="304"/>
      <c r="EAG827" s="304"/>
      <c r="EAH827" s="304"/>
      <c r="EAI827" s="304"/>
      <c r="EAJ827" s="304"/>
      <c r="EAK827" s="304"/>
      <c r="EAL827" s="304"/>
      <c r="EAM827" s="304"/>
      <c r="EAN827" s="304"/>
      <c r="EAO827" s="304"/>
      <c r="EAP827" s="304"/>
      <c r="EAQ827" s="304"/>
      <c r="EAR827" s="304"/>
      <c r="EAS827" s="304"/>
      <c r="EAT827" s="304"/>
      <c r="EAU827" s="304"/>
      <c r="EAV827" s="304"/>
      <c r="EAW827" s="304"/>
      <c r="EAX827" s="304"/>
      <c r="EAY827" s="304"/>
      <c r="EAZ827" s="304"/>
      <c r="EBA827" s="304"/>
      <c r="EBB827" s="304"/>
      <c r="EBC827" s="304"/>
      <c r="EBD827" s="304"/>
      <c r="EBE827" s="304"/>
      <c r="EBF827" s="304"/>
      <c r="EBG827" s="304"/>
      <c r="EBH827" s="304"/>
      <c r="EBI827" s="304"/>
      <c r="EBJ827" s="304"/>
      <c r="EBK827" s="304"/>
      <c r="EBL827" s="304"/>
      <c r="EBM827" s="304"/>
      <c r="EBN827" s="304"/>
      <c r="EBO827" s="304"/>
      <c r="EBP827" s="304"/>
      <c r="EBQ827" s="304"/>
      <c r="EBR827" s="304"/>
      <c r="EBS827" s="304"/>
      <c r="EBT827" s="304"/>
      <c r="EBU827" s="304"/>
      <c r="EBV827" s="304"/>
      <c r="EBW827" s="304"/>
      <c r="EBX827" s="304"/>
      <c r="EBY827" s="304"/>
      <c r="EBZ827" s="304"/>
      <c r="ECA827" s="304"/>
      <c r="ECB827" s="304"/>
      <c r="ECC827" s="304"/>
      <c r="ECD827" s="304"/>
      <c r="ECE827" s="304"/>
      <c r="ECF827" s="304"/>
      <c r="ECG827" s="304"/>
      <c r="ECH827" s="304"/>
      <c r="ECI827" s="304"/>
      <c r="ECJ827" s="304"/>
      <c r="ECK827" s="304"/>
      <c r="ECL827" s="304"/>
      <c r="ECM827" s="304"/>
      <c r="ECN827" s="304"/>
      <c r="ECO827" s="304"/>
      <c r="ECP827" s="304"/>
      <c r="ECQ827" s="304"/>
      <c r="ECR827" s="304"/>
      <c r="ECS827" s="304"/>
      <c r="ECT827" s="304"/>
      <c r="ECU827" s="304"/>
      <c r="ECV827" s="304"/>
      <c r="ECW827" s="304"/>
      <c r="ECX827" s="304"/>
      <c r="ECY827" s="304"/>
      <c r="ECZ827" s="304"/>
      <c r="EDA827" s="304"/>
      <c r="EDB827" s="304"/>
      <c r="EDC827" s="304"/>
      <c r="EDD827" s="304"/>
      <c r="EDE827" s="304"/>
      <c r="EDF827" s="304"/>
      <c r="EDG827" s="304"/>
      <c r="EDH827" s="304"/>
      <c r="EDI827" s="304"/>
      <c r="EDJ827" s="304"/>
      <c r="EDK827" s="304"/>
      <c r="EDL827" s="304"/>
      <c r="EDM827" s="304"/>
      <c r="EDN827" s="304"/>
      <c r="EDO827" s="304"/>
      <c r="EDP827" s="304"/>
      <c r="EDQ827" s="304"/>
      <c r="EDR827" s="304"/>
      <c r="EDS827" s="304"/>
      <c r="EDT827" s="304"/>
      <c r="EDU827" s="304"/>
      <c r="EDV827" s="304"/>
      <c r="EDW827" s="304"/>
      <c r="EDX827" s="304"/>
      <c r="EDY827" s="304"/>
      <c r="EDZ827" s="304"/>
      <c r="EEA827" s="304"/>
      <c r="EEB827" s="304"/>
      <c r="EEC827" s="304"/>
      <c r="EED827" s="304"/>
      <c r="EEE827" s="304"/>
      <c r="EEF827" s="304"/>
      <c r="EEG827" s="304"/>
      <c r="EEH827" s="304"/>
      <c r="EEI827" s="304"/>
      <c r="EEJ827" s="304"/>
      <c r="EEK827" s="304"/>
      <c r="EEL827" s="304"/>
      <c r="EEM827" s="304"/>
      <c r="EEN827" s="304"/>
      <c r="EEO827" s="304"/>
      <c r="EEP827" s="304"/>
      <c r="EEQ827" s="304"/>
      <c r="EER827" s="304"/>
      <c r="EES827" s="304"/>
      <c r="EET827" s="304"/>
      <c r="EEU827" s="304"/>
      <c r="EEV827" s="304"/>
      <c r="EEW827" s="304"/>
      <c r="EEX827" s="304"/>
      <c r="EEY827" s="304"/>
      <c r="EEZ827" s="304"/>
      <c r="EFA827" s="304"/>
      <c r="EFB827" s="304"/>
      <c r="EFC827" s="304"/>
      <c r="EFD827" s="304"/>
      <c r="EFE827" s="304"/>
      <c r="EFF827" s="304"/>
      <c r="EFG827" s="304"/>
      <c r="EFH827" s="304"/>
      <c r="EFI827" s="304"/>
      <c r="EFJ827" s="304"/>
      <c r="EFK827" s="304"/>
      <c r="EFL827" s="304"/>
      <c r="EFM827" s="304"/>
      <c r="EFN827" s="304"/>
      <c r="EFO827" s="304"/>
      <c r="EFP827" s="304"/>
      <c r="EFQ827" s="304"/>
      <c r="EFR827" s="304"/>
      <c r="EFS827" s="304"/>
      <c r="EFT827" s="304"/>
      <c r="EFU827" s="304"/>
      <c r="EFV827" s="304"/>
      <c r="EFW827" s="304"/>
      <c r="EFX827" s="304"/>
      <c r="EFY827" s="304"/>
      <c r="EFZ827" s="304"/>
      <c r="EGA827" s="304"/>
      <c r="EGB827" s="304"/>
      <c r="EGC827" s="304"/>
      <c r="EGD827" s="304"/>
      <c r="EGE827" s="304"/>
      <c r="EGF827" s="304"/>
      <c r="EGG827" s="304"/>
      <c r="EGH827" s="304"/>
      <c r="EGI827" s="304"/>
      <c r="EGJ827" s="304"/>
      <c r="EGK827" s="304"/>
      <c r="EGL827" s="304"/>
      <c r="EGM827" s="304"/>
      <c r="EGN827" s="304"/>
      <c r="EGO827" s="304"/>
      <c r="EGP827" s="304"/>
      <c r="EGQ827" s="304"/>
      <c r="EGR827" s="304"/>
      <c r="EGS827" s="304"/>
      <c r="EGT827" s="304"/>
      <c r="EGU827" s="304"/>
      <c r="EGV827" s="304"/>
      <c r="EGW827" s="304"/>
      <c r="EGX827" s="304"/>
      <c r="EGY827" s="304"/>
      <c r="EGZ827" s="304"/>
      <c r="EHA827" s="304"/>
      <c r="EHB827" s="304"/>
      <c r="EHC827" s="304"/>
      <c r="EHD827" s="304"/>
      <c r="EHE827" s="304"/>
      <c r="EHF827" s="304"/>
      <c r="EHG827" s="304"/>
      <c r="EHH827" s="304"/>
      <c r="EHI827" s="304"/>
      <c r="EHJ827" s="304"/>
      <c r="EHK827" s="304"/>
      <c r="EHL827" s="304"/>
      <c r="EHM827" s="304"/>
      <c r="EHN827" s="304"/>
      <c r="EHO827" s="304"/>
      <c r="EHP827" s="304"/>
      <c r="EHQ827" s="304"/>
      <c r="EHR827" s="304"/>
      <c r="EHS827" s="304"/>
      <c r="EHT827" s="304"/>
      <c r="EHU827" s="304"/>
      <c r="EHV827" s="304"/>
      <c r="EHW827" s="304"/>
      <c r="EHX827" s="304"/>
      <c r="EHY827" s="304"/>
      <c r="EHZ827" s="304"/>
      <c r="EIA827" s="304"/>
      <c r="EIB827" s="304"/>
      <c r="EIC827" s="304"/>
      <c r="EID827" s="304"/>
      <c r="EIE827" s="304"/>
      <c r="EIF827" s="304"/>
      <c r="EIG827" s="304"/>
      <c r="EIH827" s="304"/>
      <c r="EII827" s="304"/>
      <c r="EIJ827" s="304"/>
      <c r="EIK827" s="304"/>
      <c r="EIL827" s="304"/>
      <c r="EIM827" s="304"/>
      <c r="EIN827" s="304"/>
      <c r="EIO827" s="304"/>
      <c r="EIP827" s="304"/>
      <c r="EIQ827" s="304"/>
      <c r="EIR827" s="304"/>
      <c r="EIS827" s="304"/>
      <c r="EIT827" s="304"/>
      <c r="EIU827" s="304"/>
      <c r="EIV827" s="304"/>
      <c r="EIW827" s="304"/>
      <c r="EIX827" s="304"/>
      <c r="EIY827" s="304"/>
      <c r="EIZ827" s="304"/>
      <c r="EJA827" s="304"/>
      <c r="EJB827" s="304"/>
      <c r="EJC827" s="304"/>
      <c r="EJD827" s="304"/>
      <c r="EJE827" s="304"/>
      <c r="EJF827" s="304"/>
      <c r="EJG827" s="304"/>
      <c r="EJH827" s="304"/>
      <c r="EJI827" s="304"/>
      <c r="EJJ827" s="304"/>
      <c r="EJK827" s="304"/>
      <c r="EJL827" s="304"/>
      <c r="EJM827" s="304"/>
      <c r="EJN827" s="304"/>
      <c r="EJO827" s="304"/>
      <c r="EJP827" s="304"/>
      <c r="EJQ827" s="304"/>
      <c r="EJR827" s="304"/>
      <c r="EJS827" s="304"/>
      <c r="EJT827" s="304"/>
      <c r="EJU827" s="304"/>
      <c r="EJV827" s="304"/>
      <c r="EJW827" s="304"/>
      <c r="EJX827" s="304"/>
      <c r="EJY827" s="304"/>
      <c r="EJZ827" s="304"/>
      <c r="EKA827" s="304"/>
      <c r="EKB827" s="304"/>
      <c r="EKC827" s="304"/>
      <c r="EKD827" s="304"/>
      <c r="EKE827" s="304"/>
      <c r="EKF827" s="304"/>
      <c r="EKG827" s="304"/>
      <c r="EKH827" s="304"/>
      <c r="EKI827" s="304"/>
      <c r="EKJ827" s="304"/>
      <c r="EKK827" s="304"/>
      <c r="EKL827" s="304"/>
      <c r="EKM827" s="304"/>
      <c r="EKN827" s="304"/>
      <c r="EKO827" s="304"/>
      <c r="EKP827" s="304"/>
      <c r="EKQ827" s="304"/>
      <c r="EKR827" s="304"/>
      <c r="EKS827" s="304"/>
      <c r="EKT827" s="304"/>
      <c r="EKU827" s="304"/>
      <c r="EKV827" s="304"/>
      <c r="EKW827" s="304"/>
      <c r="EKX827" s="304"/>
      <c r="EKY827" s="304"/>
      <c r="EKZ827" s="304"/>
      <c r="ELA827" s="304"/>
      <c r="ELB827" s="304"/>
      <c r="ELC827" s="304"/>
      <c r="ELD827" s="304"/>
      <c r="ELE827" s="304"/>
      <c r="ELF827" s="304"/>
      <c r="ELG827" s="304"/>
      <c r="ELH827" s="304"/>
      <c r="ELI827" s="304"/>
      <c r="ELJ827" s="304"/>
      <c r="ELK827" s="304"/>
      <c r="ELL827" s="304"/>
      <c r="ELM827" s="304"/>
      <c r="ELN827" s="304"/>
      <c r="ELO827" s="304"/>
      <c r="ELP827" s="304"/>
      <c r="ELQ827" s="304"/>
      <c r="ELR827" s="304"/>
      <c r="ELS827" s="304"/>
      <c r="ELT827" s="304"/>
      <c r="ELU827" s="304"/>
    </row>
    <row r="828" spans="2:341 1271:3713" s="279" customFormat="1">
      <c r="B828" s="303"/>
      <c r="S828" s="421"/>
      <c r="T828" s="453"/>
      <c r="U828" s="304"/>
      <c r="V828" s="304"/>
      <c r="W828" s="304"/>
      <c r="X828" s="304"/>
      <c r="Y828" s="304"/>
      <c r="Z828" s="304"/>
      <c r="AA828" s="304"/>
      <c r="AB828" s="304"/>
      <c r="AC828" s="304"/>
      <c r="AD828" s="304"/>
      <c r="AE828" s="304"/>
      <c r="AF828" s="304"/>
      <c r="AG828" s="304"/>
      <c r="AH828" s="304"/>
      <c r="AI828" s="304"/>
      <c r="AJ828" s="304"/>
      <c r="AK828" s="304"/>
      <c r="AL828" s="304"/>
      <c r="AM828" s="304"/>
      <c r="AN828" s="304"/>
      <c r="AO828" s="304"/>
      <c r="AP828" s="304"/>
      <c r="AQ828" s="304"/>
      <c r="AR828" s="304"/>
      <c r="AS828" s="304"/>
      <c r="AT828" s="304"/>
      <c r="AU828" s="304"/>
      <c r="AV828" s="304"/>
      <c r="AW828" s="304"/>
      <c r="AX828" s="304"/>
      <c r="AY828" s="304"/>
      <c r="AZ828" s="304"/>
      <c r="BA828" s="304"/>
      <c r="BB828" s="304"/>
      <c r="BC828" s="304"/>
      <c r="BD828" s="304"/>
      <c r="BE828" s="304"/>
      <c r="BF828" s="304"/>
      <c r="BG828" s="304"/>
      <c r="BH828" s="304"/>
      <c r="BI828" s="304"/>
      <c r="BJ828" s="304"/>
      <c r="BK828" s="304"/>
      <c r="BL828" s="304"/>
      <c r="BM828" s="304"/>
      <c r="BN828" s="304"/>
      <c r="BO828" s="304"/>
      <c r="BP828" s="304"/>
      <c r="BQ828" s="304"/>
      <c r="BR828" s="304"/>
      <c r="BS828" s="304"/>
      <c r="BT828" s="304"/>
      <c r="BU828" s="304"/>
      <c r="BV828" s="304"/>
      <c r="BW828" s="304"/>
      <c r="BX828" s="304"/>
      <c r="BY828" s="304"/>
      <c r="BZ828" s="304"/>
      <c r="CA828" s="304"/>
      <c r="CB828" s="304"/>
      <c r="CC828" s="304"/>
      <c r="CD828" s="304"/>
      <c r="CE828" s="304"/>
      <c r="CF828" s="304"/>
      <c r="CG828" s="304"/>
      <c r="CH828" s="304"/>
      <c r="CI828" s="304"/>
      <c r="CJ828" s="304"/>
      <c r="CK828" s="304"/>
      <c r="CL828" s="304"/>
      <c r="CM828" s="304"/>
      <c r="CN828" s="304"/>
      <c r="CO828" s="304"/>
      <c r="CP828" s="304"/>
      <c r="CQ828" s="304"/>
      <c r="CR828" s="304"/>
      <c r="CS828" s="304"/>
      <c r="CT828" s="304"/>
      <c r="CU828" s="304"/>
      <c r="CV828" s="304"/>
      <c r="CW828" s="304"/>
      <c r="CX828" s="304"/>
      <c r="CY828" s="304"/>
      <c r="CZ828" s="304"/>
      <c r="DA828" s="304"/>
      <c r="DB828" s="304"/>
      <c r="DC828" s="304"/>
      <c r="DD828" s="304"/>
      <c r="DE828" s="304"/>
      <c r="DF828" s="304"/>
      <c r="DG828" s="304"/>
      <c r="DH828" s="304"/>
      <c r="DI828" s="304"/>
      <c r="DJ828" s="304"/>
      <c r="DK828" s="304"/>
      <c r="DL828" s="304"/>
      <c r="DM828" s="304"/>
      <c r="DN828" s="304"/>
      <c r="DO828" s="304"/>
      <c r="DP828" s="304"/>
      <c r="DQ828" s="304"/>
      <c r="DR828" s="304"/>
      <c r="DS828" s="304"/>
      <c r="DT828" s="304"/>
      <c r="DU828" s="304"/>
      <c r="DV828" s="304"/>
      <c r="DW828" s="304"/>
      <c r="DX828" s="304"/>
      <c r="DY828" s="304"/>
      <c r="DZ828" s="304"/>
      <c r="EA828" s="304"/>
      <c r="EB828" s="304"/>
      <c r="EC828" s="304"/>
      <c r="ED828" s="304"/>
      <c r="EE828" s="304"/>
      <c r="EF828" s="304"/>
      <c r="EG828" s="304"/>
      <c r="EH828" s="304"/>
      <c r="EI828" s="304"/>
      <c r="EJ828" s="304"/>
      <c r="EK828" s="304"/>
      <c r="EL828" s="304"/>
      <c r="EM828" s="304"/>
      <c r="EN828" s="304"/>
      <c r="EO828" s="304"/>
      <c r="EP828" s="304"/>
      <c r="EQ828" s="304"/>
      <c r="ER828" s="304"/>
      <c r="ES828" s="304"/>
      <c r="ET828" s="304"/>
      <c r="EU828" s="304"/>
      <c r="EV828" s="304"/>
      <c r="EW828" s="304"/>
      <c r="EX828" s="304"/>
      <c r="EY828" s="304"/>
      <c r="EZ828" s="304"/>
      <c r="FA828" s="304"/>
      <c r="FB828" s="304"/>
      <c r="FC828" s="304"/>
      <c r="FD828" s="304"/>
      <c r="FE828" s="304"/>
      <c r="FF828" s="304"/>
      <c r="FG828" s="304"/>
      <c r="FH828" s="304"/>
      <c r="FI828" s="304"/>
      <c r="FJ828" s="304"/>
      <c r="FK828" s="304"/>
      <c r="FL828" s="304"/>
      <c r="FM828" s="304"/>
      <c r="FN828" s="304"/>
      <c r="FO828" s="304"/>
      <c r="FP828" s="304"/>
      <c r="FQ828" s="304"/>
      <c r="FR828" s="304"/>
      <c r="FS828" s="304"/>
      <c r="FT828" s="304"/>
      <c r="FU828" s="304"/>
      <c r="FV828" s="304"/>
      <c r="FW828" s="304"/>
      <c r="FX828" s="304"/>
      <c r="FY828" s="304"/>
      <c r="FZ828" s="304"/>
      <c r="GA828" s="304"/>
      <c r="GB828" s="304"/>
      <c r="GC828" s="304"/>
      <c r="GD828" s="304"/>
      <c r="GE828" s="304"/>
      <c r="GF828" s="304"/>
      <c r="GG828" s="304"/>
      <c r="GH828" s="304"/>
      <c r="GI828" s="304"/>
      <c r="GJ828" s="304"/>
      <c r="GK828" s="304"/>
      <c r="GL828" s="304"/>
      <c r="GM828" s="304"/>
      <c r="GN828" s="304"/>
      <c r="GO828" s="304"/>
      <c r="GP828" s="304"/>
      <c r="GQ828" s="304"/>
      <c r="GR828" s="304"/>
      <c r="GS828" s="304"/>
      <c r="GT828" s="304"/>
      <c r="GU828" s="304"/>
      <c r="GV828" s="304"/>
      <c r="GW828" s="304"/>
      <c r="GX828" s="304"/>
      <c r="GY828" s="304"/>
      <c r="GZ828" s="304"/>
      <c r="HA828" s="304"/>
      <c r="HB828" s="304"/>
      <c r="HC828" s="304"/>
      <c r="HD828" s="304"/>
      <c r="HE828" s="304"/>
      <c r="HF828" s="304"/>
      <c r="HG828" s="304"/>
      <c r="HH828" s="304"/>
      <c r="HI828" s="304"/>
      <c r="HJ828" s="304"/>
      <c r="HK828" s="304"/>
      <c r="HL828" s="304"/>
      <c r="HM828" s="304"/>
      <c r="HN828" s="304"/>
      <c r="HO828" s="304"/>
      <c r="HP828" s="304"/>
      <c r="HQ828" s="304"/>
      <c r="HR828" s="304"/>
      <c r="HS828" s="304"/>
      <c r="HT828" s="304"/>
      <c r="HU828" s="304"/>
      <c r="HV828" s="304"/>
      <c r="HW828" s="304"/>
      <c r="HX828" s="304"/>
      <c r="HY828" s="304"/>
      <c r="HZ828" s="304"/>
      <c r="IA828" s="304"/>
      <c r="IB828" s="304"/>
      <c r="IC828" s="304"/>
      <c r="ID828" s="304"/>
      <c r="IE828" s="304"/>
      <c r="IF828" s="304"/>
      <c r="IG828" s="304"/>
      <c r="IH828" s="304"/>
      <c r="II828" s="304"/>
      <c r="IJ828" s="304"/>
      <c r="IK828" s="304"/>
      <c r="IL828" s="304"/>
      <c r="IM828" s="304"/>
      <c r="IN828" s="304"/>
      <c r="IO828" s="304"/>
      <c r="IP828" s="304"/>
      <c r="IQ828" s="304"/>
      <c r="IR828" s="304"/>
      <c r="IS828" s="304"/>
      <c r="IT828" s="304"/>
      <c r="IU828" s="304"/>
      <c r="IV828" s="304"/>
      <c r="IW828" s="304"/>
      <c r="IX828" s="304"/>
      <c r="IY828" s="304"/>
      <c r="IZ828" s="304"/>
      <c r="JA828" s="304"/>
      <c r="JB828" s="304"/>
      <c r="JC828" s="304"/>
      <c r="JD828" s="304"/>
      <c r="JE828" s="304"/>
      <c r="JF828" s="304"/>
      <c r="JG828" s="304"/>
      <c r="JH828" s="304"/>
      <c r="JI828" s="304"/>
      <c r="JJ828" s="304"/>
      <c r="JK828" s="304"/>
      <c r="JL828" s="304"/>
      <c r="JM828" s="304"/>
      <c r="JN828" s="304"/>
      <c r="JO828" s="304"/>
      <c r="JP828" s="304"/>
      <c r="JQ828" s="304"/>
      <c r="JR828" s="304"/>
      <c r="JS828" s="304"/>
      <c r="JT828" s="304"/>
      <c r="JU828" s="304"/>
      <c r="JV828" s="304"/>
      <c r="JW828" s="304"/>
      <c r="JX828" s="304"/>
      <c r="JY828" s="304"/>
      <c r="JZ828" s="304"/>
      <c r="KA828" s="304"/>
      <c r="KB828" s="304"/>
      <c r="KC828" s="304"/>
      <c r="KD828" s="304"/>
      <c r="KE828" s="304"/>
      <c r="KF828" s="304"/>
      <c r="KG828" s="304"/>
      <c r="KH828" s="304"/>
      <c r="KI828" s="304"/>
      <c r="KJ828" s="304"/>
      <c r="KK828" s="304"/>
      <c r="KL828" s="304"/>
      <c r="KM828" s="304"/>
      <c r="KN828" s="304"/>
      <c r="KO828" s="304"/>
      <c r="KP828" s="304"/>
      <c r="KQ828" s="304"/>
      <c r="KR828" s="304"/>
      <c r="KS828" s="304"/>
      <c r="KT828" s="304"/>
      <c r="KU828" s="304"/>
      <c r="KV828" s="304"/>
      <c r="KW828" s="304"/>
      <c r="KX828" s="304"/>
      <c r="KY828" s="304"/>
      <c r="KZ828" s="304"/>
      <c r="LA828" s="304"/>
      <c r="LB828" s="304"/>
      <c r="LC828" s="304"/>
      <c r="LD828" s="304"/>
      <c r="LE828" s="304"/>
      <c r="LF828" s="304"/>
      <c r="LG828" s="304"/>
      <c r="LH828" s="304"/>
      <c r="LI828" s="304"/>
      <c r="LJ828" s="304"/>
      <c r="LK828" s="304"/>
      <c r="LL828" s="304"/>
      <c r="LM828" s="304"/>
      <c r="LN828" s="304"/>
      <c r="LO828" s="304"/>
      <c r="LP828" s="304"/>
      <c r="LQ828" s="304"/>
      <c r="LR828" s="304"/>
      <c r="LS828" s="304"/>
      <c r="LT828" s="304"/>
      <c r="LU828" s="304"/>
      <c r="LV828" s="304"/>
      <c r="LW828" s="304"/>
      <c r="LX828" s="304"/>
      <c r="LY828" s="304"/>
      <c r="LZ828" s="304"/>
      <c r="MA828" s="304"/>
      <c r="MB828" s="304"/>
      <c r="MC828" s="304"/>
      <c r="AVW828" s="304"/>
      <c r="AVX828" s="304"/>
      <c r="AVY828" s="304"/>
      <c r="AVZ828" s="304"/>
      <c r="AWA828" s="304"/>
      <c r="AWB828" s="304"/>
      <c r="AWC828" s="304"/>
      <c r="AWD828" s="304"/>
      <c r="AWE828" s="304"/>
      <c r="AWF828" s="304"/>
      <c r="AWG828" s="304"/>
      <c r="AWH828" s="304"/>
      <c r="AWI828" s="304"/>
      <c r="AWJ828" s="304"/>
      <c r="AWK828" s="304"/>
      <c r="AWL828" s="304"/>
      <c r="AWM828" s="304"/>
      <c r="AWN828" s="304"/>
      <c r="AWO828" s="304"/>
      <c r="AWP828" s="304"/>
      <c r="AWQ828" s="304"/>
      <c r="AWR828" s="304"/>
      <c r="AWS828" s="304"/>
      <c r="AWT828" s="304"/>
      <c r="AWU828" s="304"/>
      <c r="AWV828" s="304"/>
      <c r="AWW828" s="304"/>
      <c r="AWX828" s="304"/>
      <c r="AWY828" s="304"/>
      <c r="AWZ828" s="304"/>
      <c r="AXA828" s="304"/>
      <c r="AXB828" s="304"/>
      <c r="AXC828" s="304"/>
      <c r="AXD828" s="304"/>
      <c r="AXE828" s="304"/>
      <c r="AXF828" s="304"/>
      <c r="AXG828" s="304"/>
      <c r="AXH828" s="304"/>
      <c r="AXI828" s="304"/>
      <c r="AXJ828" s="304"/>
      <c r="AXK828" s="304"/>
      <c r="AXL828" s="304"/>
      <c r="AXM828" s="304"/>
      <c r="AXN828" s="304"/>
      <c r="AXO828" s="304"/>
      <c r="AXP828" s="304"/>
      <c r="AXQ828" s="304"/>
      <c r="AXR828" s="304"/>
      <c r="AXS828" s="304"/>
      <c r="AXT828" s="304"/>
      <c r="AXU828" s="304"/>
      <c r="AXV828" s="304"/>
      <c r="AXW828" s="304"/>
      <c r="AXX828" s="304"/>
      <c r="AXY828" s="304"/>
      <c r="AXZ828" s="304"/>
      <c r="AYA828" s="304"/>
      <c r="AYB828" s="304"/>
      <c r="AYC828" s="304"/>
      <c r="AYD828" s="304"/>
      <c r="AYE828" s="304"/>
      <c r="AYF828" s="304"/>
      <c r="AYG828" s="304"/>
      <c r="AYH828" s="304"/>
      <c r="AYI828" s="304"/>
      <c r="AYJ828" s="304"/>
      <c r="AYK828" s="304"/>
      <c r="AYL828" s="304"/>
      <c r="AYM828" s="304"/>
      <c r="AYN828" s="304"/>
      <c r="AYO828" s="304"/>
      <c r="AYP828" s="304"/>
      <c r="AYQ828" s="304"/>
      <c r="AYR828" s="304"/>
      <c r="AYS828" s="304"/>
      <c r="AYT828" s="304"/>
      <c r="AYU828" s="304"/>
      <c r="AYV828" s="304"/>
      <c r="AYW828" s="304"/>
      <c r="AYX828" s="304"/>
      <c r="AYY828" s="304"/>
      <c r="AYZ828" s="304"/>
      <c r="AZA828" s="304"/>
      <c r="AZB828" s="304"/>
      <c r="AZC828" s="304"/>
      <c r="AZD828" s="304"/>
      <c r="AZE828" s="304"/>
      <c r="AZF828" s="304"/>
      <c r="AZG828" s="304"/>
      <c r="AZH828" s="304"/>
      <c r="AZI828" s="304"/>
      <c r="AZJ828" s="304"/>
      <c r="AZK828" s="304"/>
      <c r="AZL828" s="304"/>
      <c r="AZM828" s="304"/>
      <c r="AZN828" s="304"/>
      <c r="AZO828" s="304"/>
      <c r="AZP828" s="304"/>
      <c r="AZQ828" s="304"/>
      <c r="AZR828" s="304"/>
      <c r="AZS828" s="304"/>
      <c r="AZT828" s="304"/>
      <c r="AZU828" s="304"/>
      <c r="AZV828" s="304"/>
      <c r="AZW828" s="304"/>
      <c r="AZX828" s="304"/>
      <c r="AZY828" s="304"/>
      <c r="AZZ828" s="304"/>
      <c r="BAA828" s="304"/>
      <c r="BAB828" s="304"/>
      <c r="BAC828" s="304"/>
      <c r="BAD828" s="304"/>
      <c r="BAE828" s="304"/>
      <c r="BAF828" s="304"/>
      <c r="BAG828" s="304"/>
      <c r="BAH828" s="304"/>
      <c r="BAI828" s="304"/>
      <c r="BAJ828" s="304"/>
      <c r="BAK828" s="304"/>
      <c r="BAL828" s="304"/>
      <c r="BAM828" s="304"/>
      <c r="BAN828" s="304"/>
      <c r="BAO828" s="304"/>
      <c r="BAP828" s="304"/>
      <c r="BAQ828" s="304"/>
      <c r="BAR828" s="304"/>
      <c r="BAS828" s="304"/>
      <c r="BAT828" s="304"/>
      <c r="BAU828" s="304"/>
      <c r="BAV828" s="304"/>
      <c r="BAW828" s="304"/>
      <c r="BAX828" s="304"/>
      <c r="BAY828" s="304"/>
      <c r="BAZ828" s="304"/>
      <c r="BBA828" s="304"/>
      <c r="BBB828" s="304"/>
      <c r="BBC828" s="304"/>
      <c r="BBD828" s="304"/>
      <c r="BBE828" s="304"/>
      <c r="BBF828" s="304"/>
      <c r="BBG828" s="304"/>
      <c r="BBH828" s="304"/>
      <c r="BBI828" s="304"/>
      <c r="BBJ828" s="304"/>
      <c r="BBK828" s="304"/>
      <c r="BBL828" s="304"/>
      <c r="BBM828" s="304"/>
      <c r="BBN828" s="304"/>
      <c r="BBO828" s="304"/>
      <c r="BBP828" s="304"/>
      <c r="BBQ828" s="304"/>
      <c r="BBR828" s="304"/>
      <c r="BBS828" s="304"/>
      <c r="BBT828" s="304"/>
      <c r="BBU828" s="304"/>
      <c r="BBV828" s="304"/>
      <c r="BBW828" s="304"/>
      <c r="BBX828" s="304"/>
      <c r="BBY828" s="304"/>
      <c r="BBZ828" s="304"/>
      <c r="BCA828" s="304"/>
      <c r="BCB828" s="304"/>
      <c r="BCC828" s="304"/>
      <c r="BCD828" s="304"/>
      <c r="BCE828" s="304"/>
      <c r="BCF828" s="304"/>
      <c r="BCG828" s="304"/>
      <c r="BCH828" s="304"/>
      <c r="BCI828" s="304"/>
      <c r="BCJ828" s="304"/>
      <c r="BCK828" s="304"/>
      <c r="BCL828" s="304"/>
      <c r="BCM828" s="304"/>
      <c r="BCN828" s="304"/>
      <c r="BCO828" s="304"/>
      <c r="BCP828" s="304"/>
      <c r="BCQ828" s="304"/>
      <c r="BCR828" s="304"/>
      <c r="BCS828" s="304"/>
      <c r="BCT828" s="304"/>
      <c r="BCU828" s="304"/>
      <c r="BCV828" s="304"/>
      <c r="BCW828" s="304"/>
      <c r="BCX828" s="304"/>
      <c r="BCY828" s="304"/>
      <c r="BCZ828" s="304"/>
      <c r="BDA828" s="304"/>
      <c r="BDB828" s="304"/>
      <c r="BDC828" s="304"/>
      <c r="BDD828" s="304"/>
      <c r="BDE828" s="304"/>
      <c r="BDF828" s="304"/>
      <c r="BDG828" s="304"/>
      <c r="BDH828" s="304"/>
      <c r="BDI828" s="304"/>
      <c r="BDJ828" s="304"/>
      <c r="BDK828" s="304"/>
      <c r="BDL828" s="304"/>
      <c r="BDM828" s="304"/>
      <c r="BDN828" s="304"/>
      <c r="BDO828" s="304"/>
      <c r="BDP828" s="304"/>
      <c r="BDQ828" s="304"/>
      <c r="BDR828" s="304"/>
      <c r="BDS828" s="304"/>
      <c r="BDT828" s="304"/>
      <c r="BDU828" s="304"/>
      <c r="BDV828" s="304"/>
      <c r="BDW828" s="304"/>
      <c r="BDX828" s="304"/>
      <c r="BDY828" s="304"/>
      <c r="BDZ828" s="304"/>
      <c r="BEA828" s="304"/>
      <c r="BEB828" s="304"/>
      <c r="BEC828" s="304"/>
      <c r="BED828" s="304"/>
      <c r="BEE828" s="304"/>
      <c r="BEF828" s="304"/>
      <c r="BEG828" s="304"/>
      <c r="BEH828" s="304"/>
      <c r="BEI828" s="304"/>
      <c r="BEJ828" s="304"/>
      <c r="BEK828" s="304"/>
      <c r="BEL828" s="304"/>
      <c r="BEM828" s="304"/>
      <c r="BEN828" s="304"/>
      <c r="BEO828" s="304"/>
      <c r="BEP828" s="304"/>
      <c r="BEQ828" s="304"/>
      <c r="BER828" s="304"/>
      <c r="BES828" s="304"/>
      <c r="BET828" s="304"/>
      <c r="BEU828" s="304"/>
      <c r="BEV828" s="304"/>
      <c r="BEW828" s="304"/>
      <c r="BEX828" s="304"/>
      <c r="BEY828" s="304"/>
      <c r="BEZ828" s="304"/>
      <c r="BFA828" s="304"/>
      <c r="BFB828" s="304"/>
      <c r="BFC828" s="304"/>
      <c r="BFD828" s="304"/>
      <c r="BFE828" s="304"/>
      <c r="BFF828" s="304"/>
      <c r="BFG828" s="304"/>
      <c r="BFH828" s="304"/>
      <c r="BFI828" s="304"/>
      <c r="BFJ828" s="304"/>
      <c r="BFK828" s="304"/>
      <c r="BFL828" s="304"/>
      <c r="BFM828" s="304"/>
      <c r="BFN828" s="304"/>
      <c r="BFO828" s="304"/>
      <c r="BFP828" s="304"/>
      <c r="BFQ828" s="304"/>
      <c r="BFR828" s="304"/>
      <c r="BFS828" s="304"/>
      <c r="BFT828" s="304"/>
      <c r="BFU828" s="304"/>
      <c r="BFV828" s="304"/>
      <c r="BFW828" s="304"/>
      <c r="BFX828" s="304"/>
      <c r="BFY828" s="304"/>
      <c r="BFZ828" s="304"/>
      <c r="BGA828" s="304"/>
      <c r="BGB828" s="304"/>
      <c r="BGC828" s="304"/>
      <c r="BGD828" s="304"/>
      <c r="BGE828" s="304"/>
      <c r="BGF828" s="304"/>
      <c r="BGG828" s="304"/>
      <c r="BGH828" s="304"/>
      <c r="BGI828" s="304"/>
      <c r="BGJ828" s="304"/>
      <c r="BGK828" s="304"/>
      <c r="BGL828" s="304"/>
      <c r="BGM828" s="304"/>
      <c r="BGN828" s="304"/>
      <c r="BGO828" s="304"/>
      <c r="BGP828" s="304"/>
      <c r="BGQ828" s="304"/>
      <c r="BGR828" s="304"/>
      <c r="BGS828" s="304"/>
      <c r="BGT828" s="304"/>
      <c r="BGU828" s="304"/>
      <c r="BGV828" s="304"/>
      <c r="BGW828" s="304"/>
      <c r="BGX828" s="304"/>
      <c r="BGY828" s="304"/>
      <c r="BGZ828" s="304"/>
      <c r="BHA828" s="304"/>
      <c r="BHB828" s="304"/>
      <c r="BHC828" s="304"/>
      <c r="BHD828" s="304"/>
      <c r="BHE828" s="304"/>
      <c r="BHF828" s="304"/>
      <c r="BHG828" s="304"/>
      <c r="BHH828" s="304"/>
      <c r="BHI828" s="304"/>
      <c r="BHJ828" s="304"/>
      <c r="BHK828" s="304"/>
      <c r="BHL828" s="304"/>
      <c r="BHM828" s="304"/>
      <c r="BHN828" s="304"/>
      <c r="BHO828" s="304"/>
      <c r="BHP828" s="304"/>
      <c r="BHQ828" s="304"/>
      <c r="BHR828" s="304"/>
      <c r="BHS828" s="304"/>
      <c r="BHT828" s="304"/>
      <c r="BHU828" s="304"/>
      <c r="BHV828" s="304"/>
      <c r="BHW828" s="304"/>
      <c r="BHX828" s="304"/>
      <c r="BHY828" s="304"/>
      <c r="BHZ828" s="304"/>
      <c r="BIA828" s="304"/>
      <c r="BIB828" s="304"/>
      <c r="BIC828" s="304"/>
      <c r="BID828" s="304"/>
      <c r="BIE828" s="304"/>
      <c r="BIF828" s="304"/>
      <c r="BIG828" s="304"/>
      <c r="BIH828" s="304"/>
      <c r="BII828" s="304"/>
      <c r="BIJ828" s="304"/>
      <c r="BIK828" s="304"/>
      <c r="BIL828" s="304"/>
      <c r="BIM828" s="304"/>
      <c r="BIN828" s="304"/>
      <c r="BIO828" s="304"/>
      <c r="BIP828" s="304"/>
      <c r="BIQ828" s="304"/>
      <c r="BIR828" s="304"/>
      <c r="BIS828" s="304"/>
      <c r="BIT828" s="304"/>
      <c r="BIU828" s="304"/>
      <c r="BIV828" s="304"/>
      <c r="BIW828" s="304"/>
      <c r="BIX828" s="304"/>
      <c r="BIY828" s="304"/>
      <c r="BIZ828" s="304"/>
      <c r="BJA828" s="304"/>
      <c r="BJB828" s="304"/>
      <c r="BJC828" s="304"/>
      <c r="BJD828" s="304"/>
      <c r="BJE828" s="304"/>
      <c r="BJF828" s="304"/>
      <c r="BJG828" s="304"/>
      <c r="BJH828" s="304"/>
      <c r="BJI828" s="304"/>
      <c r="BJJ828" s="304"/>
      <c r="BJK828" s="304"/>
      <c r="BJL828" s="304"/>
      <c r="BJM828" s="304"/>
      <c r="BJN828" s="304"/>
      <c r="BJO828" s="304"/>
      <c r="BJP828" s="304"/>
      <c r="BJQ828" s="304"/>
      <c r="BJR828" s="304"/>
      <c r="BJS828" s="304"/>
      <c r="BJT828" s="304"/>
      <c r="BJU828" s="304"/>
      <c r="BJV828" s="304"/>
      <c r="BJW828" s="304"/>
      <c r="BJX828" s="304"/>
      <c r="BJY828" s="304"/>
      <c r="BJZ828" s="304"/>
      <c r="BKA828" s="304"/>
      <c r="BKB828" s="304"/>
      <c r="BKC828" s="304"/>
      <c r="BKD828" s="304"/>
      <c r="BKE828" s="304"/>
      <c r="BKF828" s="304"/>
      <c r="BKG828" s="304"/>
      <c r="BKH828" s="304"/>
      <c r="BKI828" s="304"/>
      <c r="BKJ828" s="304"/>
      <c r="BKK828" s="304"/>
      <c r="BKL828" s="304"/>
      <c r="BKM828" s="304"/>
      <c r="BKN828" s="304"/>
      <c r="BKO828" s="304"/>
      <c r="BKP828" s="304"/>
      <c r="BKQ828" s="304"/>
      <c r="BKR828" s="304"/>
      <c r="BKS828" s="304"/>
      <c r="BKT828" s="304"/>
      <c r="BKU828" s="304"/>
      <c r="BKV828" s="304"/>
      <c r="BKW828" s="304"/>
      <c r="BKX828" s="304"/>
      <c r="BKY828" s="304"/>
      <c r="BKZ828" s="304"/>
      <c r="BLA828" s="304"/>
      <c r="BLB828" s="304"/>
      <c r="BLC828" s="304"/>
      <c r="BLD828" s="304"/>
      <c r="BLE828" s="304"/>
      <c r="BLF828" s="304"/>
      <c r="BLG828" s="304"/>
      <c r="BLH828" s="304"/>
      <c r="BLI828" s="304"/>
      <c r="BLJ828" s="304"/>
      <c r="BLK828" s="304"/>
      <c r="BLL828" s="304"/>
      <c r="BLM828" s="304"/>
      <c r="BLN828" s="304"/>
      <c r="BLO828" s="304"/>
      <c r="BLP828" s="304"/>
      <c r="BLQ828" s="304"/>
      <c r="BLR828" s="304"/>
      <c r="BLS828" s="304"/>
      <c r="BLT828" s="304"/>
      <c r="BLU828" s="304"/>
      <c r="BLV828" s="304"/>
      <c r="BLW828" s="304"/>
      <c r="BLX828" s="304"/>
      <c r="BLY828" s="304"/>
      <c r="BLZ828" s="304"/>
      <c r="BMA828" s="304"/>
      <c r="BMB828" s="304"/>
      <c r="BMC828" s="304"/>
      <c r="BMD828" s="304"/>
      <c r="BME828" s="304"/>
      <c r="BMF828" s="304"/>
      <c r="BMG828" s="304"/>
      <c r="BMH828" s="304"/>
      <c r="BMI828" s="304"/>
      <c r="BMJ828" s="304"/>
      <c r="BMK828" s="304"/>
      <c r="BML828" s="304"/>
      <c r="BMM828" s="304"/>
      <c r="BMN828" s="304"/>
      <c r="BMO828" s="304"/>
      <c r="BMP828" s="304"/>
      <c r="BMQ828" s="304"/>
      <c r="BMR828" s="304"/>
      <c r="BMS828" s="304"/>
      <c r="BMT828" s="304"/>
      <c r="BMU828" s="304"/>
      <c r="BMV828" s="304"/>
      <c r="BMW828" s="304"/>
      <c r="BMX828" s="304"/>
      <c r="BMY828" s="304"/>
      <c r="BMZ828" s="304"/>
      <c r="BNA828" s="304"/>
      <c r="BNB828" s="304"/>
      <c r="BNC828" s="304"/>
      <c r="BND828" s="304"/>
      <c r="BNE828" s="304"/>
      <c r="BNF828" s="304"/>
      <c r="BNG828" s="304"/>
      <c r="BNH828" s="304"/>
      <c r="BNI828" s="304"/>
      <c r="BNJ828" s="304"/>
      <c r="BNK828" s="304"/>
      <c r="BNL828" s="304"/>
      <c r="BNM828" s="304"/>
      <c r="BNN828" s="304"/>
      <c r="BNO828" s="304"/>
      <c r="BNP828" s="304"/>
      <c r="BNQ828" s="304"/>
      <c r="BNR828" s="304"/>
      <c r="BNS828" s="304"/>
      <c r="BNT828" s="304"/>
      <c r="BNU828" s="304"/>
      <c r="BNV828" s="304"/>
      <c r="BNW828" s="304"/>
      <c r="BNX828" s="304"/>
      <c r="BNY828" s="304"/>
      <c r="BNZ828" s="304"/>
      <c r="BOA828" s="304"/>
      <c r="BOB828" s="304"/>
      <c r="BOC828" s="304"/>
      <c r="BOD828" s="304"/>
      <c r="BOE828" s="304"/>
      <c r="BOF828" s="304"/>
      <c r="BOG828" s="304"/>
      <c r="BOH828" s="304"/>
      <c r="BOI828" s="304"/>
      <c r="BOJ828" s="304"/>
      <c r="BOK828" s="304"/>
      <c r="BOL828" s="304"/>
      <c r="BOM828" s="304"/>
      <c r="BON828" s="304"/>
      <c r="BOO828" s="304"/>
      <c r="BOP828" s="304"/>
      <c r="BOQ828" s="304"/>
      <c r="BOR828" s="304"/>
      <c r="BOS828" s="304"/>
      <c r="BOT828" s="304"/>
      <c r="BOU828" s="304"/>
      <c r="BOV828" s="304"/>
      <c r="BOW828" s="304"/>
      <c r="BOX828" s="304"/>
      <c r="BOY828" s="304"/>
      <c r="BOZ828" s="304"/>
      <c r="BPA828" s="304"/>
      <c r="BPB828" s="304"/>
      <c r="BPC828" s="304"/>
      <c r="BPD828" s="304"/>
      <c r="BPE828" s="304"/>
      <c r="BPF828" s="304"/>
      <c r="BPG828" s="304"/>
      <c r="BPH828" s="304"/>
      <c r="BPI828" s="304"/>
      <c r="BPJ828" s="304"/>
      <c r="BPK828" s="304"/>
      <c r="BPL828" s="304"/>
      <c r="BPM828" s="304"/>
      <c r="BPN828" s="304"/>
      <c r="BPO828" s="304"/>
      <c r="BPP828" s="304"/>
      <c r="BPQ828" s="304"/>
      <c r="BPR828" s="304"/>
      <c r="BPS828" s="304"/>
      <c r="BPT828" s="304"/>
      <c r="BPU828" s="304"/>
      <c r="BPV828" s="304"/>
      <c r="BPW828" s="304"/>
      <c r="BPX828" s="304"/>
      <c r="BPY828" s="304"/>
      <c r="BPZ828" s="304"/>
      <c r="BQA828" s="304"/>
      <c r="BQB828" s="304"/>
      <c r="BQC828" s="304"/>
      <c r="BQD828" s="304"/>
      <c r="BQE828" s="304"/>
      <c r="BQF828" s="304"/>
      <c r="BQG828" s="304"/>
      <c r="BQH828" s="304"/>
      <c r="BQI828" s="304"/>
      <c r="BQJ828" s="304"/>
      <c r="BQK828" s="304"/>
      <c r="BQL828" s="304"/>
      <c r="BQM828" s="304"/>
      <c r="BQN828" s="304"/>
      <c r="BQO828" s="304"/>
      <c r="BQP828" s="304"/>
      <c r="BQQ828" s="304"/>
      <c r="BQR828" s="304"/>
      <c r="BQS828" s="304"/>
      <c r="BQT828" s="304"/>
      <c r="BQU828" s="304"/>
      <c r="BQV828" s="304"/>
      <c r="BQW828" s="304"/>
      <c r="BQX828" s="304"/>
      <c r="BQY828" s="304"/>
      <c r="BQZ828" s="304"/>
      <c r="BRA828" s="304"/>
      <c r="BRB828" s="304"/>
      <c r="BRC828" s="304"/>
      <c r="BRD828" s="304"/>
      <c r="BRE828" s="304"/>
      <c r="BRF828" s="304"/>
      <c r="BRG828" s="304"/>
      <c r="BRH828" s="304"/>
      <c r="BRI828" s="304"/>
      <c r="BRJ828" s="304"/>
      <c r="BRK828" s="304"/>
      <c r="BRL828" s="304"/>
      <c r="BRM828" s="304"/>
      <c r="BRN828" s="304"/>
      <c r="BRO828" s="304"/>
      <c r="BRP828" s="304"/>
      <c r="BRQ828" s="304"/>
      <c r="BRR828" s="304"/>
      <c r="BRS828" s="304"/>
      <c r="BRT828" s="304"/>
      <c r="BRU828" s="304"/>
      <c r="BRV828" s="304"/>
      <c r="BRW828" s="304"/>
      <c r="BRX828" s="304"/>
      <c r="BRY828" s="304"/>
      <c r="BRZ828" s="304"/>
      <c r="BSA828" s="304"/>
      <c r="BSB828" s="304"/>
      <c r="BSC828" s="304"/>
      <c r="BSD828" s="304"/>
      <c r="BSE828" s="304"/>
      <c r="BSF828" s="304"/>
      <c r="BSG828" s="304"/>
      <c r="BSH828" s="304"/>
      <c r="BSI828" s="304"/>
      <c r="BSJ828" s="304"/>
      <c r="BSK828" s="304"/>
      <c r="BSL828" s="304"/>
      <c r="BSM828" s="304"/>
      <c r="BSN828" s="304"/>
      <c r="BSO828" s="304"/>
      <c r="BSP828" s="304"/>
      <c r="BSQ828" s="304"/>
      <c r="BSR828" s="304"/>
      <c r="BSS828" s="304"/>
      <c r="BST828" s="304"/>
      <c r="BSU828" s="304"/>
      <c r="BSV828" s="304"/>
      <c r="BSW828" s="304"/>
      <c r="BSX828" s="304"/>
      <c r="BSY828" s="304"/>
      <c r="BSZ828" s="304"/>
      <c r="BTA828" s="304"/>
      <c r="BTB828" s="304"/>
      <c r="BTC828" s="304"/>
      <c r="BTD828" s="304"/>
      <c r="BTE828" s="304"/>
      <c r="BTF828" s="304"/>
      <c r="BTG828" s="304"/>
      <c r="BTH828" s="304"/>
      <c r="BTI828" s="304"/>
      <c r="BTJ828" s="304"/>
      <c r="BTK828" s="304"/>
      <c r="BTL828" s="304"/>
      <c r="BTM828" s="304"/>
      <c r="BTN828" s="304"/>
      <c r="BTO828" s="304"/>
      <c r="BTP828" s="304"/>
      <c r="BTQ828" s="304"/>
      <c r="BTR828" s="304"/>
      <c r="BTS828" s="304"/>
      <c r="BTT828" s="304"/>
      <c r="BTU828" s="304"/>
      <c r="BTV828" s="304"/>
      <c r="BTW828" s="304"/>
      <c r="BTX828" s="304"/>
      <c r="BTY828" s="304"/>
      <c r="BTZ828" s="304"/>
      <c r="BUA828" s="304"/>
      <c r="BUB828" s="304"/>
      <c r="BUC828" s="304"/>
      <c r="BUD828" s="304"/>
      <c r="BUE828" s="304"/>
      <c r="BUF828" s="304"/>
      <c r="BUG828" s="304"/>
      <c r="BUH828" s="304"/>
      <c r="BUI828" s="304"/>
      <c r="BUJ828" s="304"/>
      <c r="BUK828" s="304"/>
      <c r="BUL828" s="304"/>
      <c r="BUM828" s="304"/>
      <c r="BUN828" s="304"/>
      <c r="BUO828" s="304"/>
      <c r="BUP828" s="304"/>
      <c r="BUQ828" s="304"/>
      <c r="BUR828" s="304"/>
      <c r="BUS828" s="304"/>
      <c r="BUT828" s="304"/>
      <c r="BUU828" s="304"/>
      <c r="BUV828" s="304"/>
      <c r="BUW828" s="304"/>
      <c r="BUX828" s="304"/>
      <c r="BUY828" s="304"/>
      <c r="BUZ828" s="304"/>
      <c r="BVA828" s="304"/>
      <c r="BVB828" s="304"/>
      <c r="BVC828" s="304"/>
      <c r="BVD828" s="304"/>
      <c r="BVE828" s="304"/>
      <c r="BVF828" s="304"/>
      <c r="BVG828" s="304"/>
      <c r="BVH828" s="304"/>
      <c r="BVI828" s="304"/>
      <c r="BVJ828" s="304"/>
      <c r="BVK828" s="304"/>
      <c r="BVL828" s="304"/>
      <c r="BVM828" s="304"/>
      <c r="BVN828" s="304"/>
      <c r="BVO828" s="304"/>
      <c r="BVP828" s="304"/>
      <c r="BVQ828" s="304"/>
      <c r="BVR828" s="304"/>
      <c r="BVS828" s="304"/>
      <c r="BVT828" s="304"/>
      <c r="BVU828" s="304"/>
      <c r="BVV828" s="304"/>
      <c r="BVW828" s="304"/>
      <c r="BVX828" s="304"/>
      <c r="BVY828" s="304"/>
      <c r="BVZ828" s="304"/>
      <c r="BWA828" s="304"/>
      <c r="BWB828" s="304"/>
      <c r="BWC828" s="304"/>
      <c r="BWD828" s="304"/>
      <c r="BWE828" s="304"/>
      <c r="BWF828" s="304"/>
      <c r="BWG828" s="304"/>
      <c r="BWH828" s="304"/>
      <c r="BWI828" s="304"/>
      <c r="BWJ828" s="304"/>
      <c r="BWK828" s="304"/>
      <c r="BWL828" s="304"/>
      <c r="BWM828" s="304"/>
      <c r="BWN828" s="304"/>
      <c r="BWO828" s="304"/>
      <c r="BWP828" s="304"/>
      <c r="BWQ828" s="304"/>
      <c r="BWR828" s="304"/>
      <c r="BWS828" s="304"/>
      <c r="BWT828" s="304"/>
      <c r="BWU828" s="304"/>
      <c r="BWV828" s="304"/>
      <c r="BWW828" s="304"/>
      <c r="BWX828" s="304"/>
      <c r="BWY828" s="304"/>
      <c r="BWZ828" s="304"/>
      <c r="BXA828" s="304"/>
      <c r="BXB828" s="304"/>
      <c r="BXC828" s="304"/>
      <c r="BXD828" s="304"/>
      <c r="BXE828" s="304"/>
      <c r="BXF828" s="304"/>
      <c r="BXG828" s="304"/>
      <c r="BXH828" s="304"/>
      <c r="BXI828" s="304"/>
      <c r="BXJ828" s="304"/>
      <c r="BXK828" s="304"/>
      <c r="BXL828" s="304"/>
      <c r="BXM828" s="304"/>
      <c r="BXN828" s="304"/>
      <c r="BXO828" s="304"/>
      <c r="BXP828" s="304"/>
      <c r="BXQ828" s="304"/>
      <c r="BXR828" s="304"/>
      <c r="BXS828" s="304"/>
      <c r="BXT828" s="304"/>
      <c r="BXU828" s="304"/>
      <c r="BXV828" s="304"/>
      <c r="BXW828" s="304"/>
      <c r="BXX828" s="304"/>
      <c r="BXY828" s="304"/>
      <c r="BXZ828" s="304"/>
      <c r="BYA828" s="304"/>
      <c r="BYB828" s="304"/>
      <c r="BYC828" s="304"/>
      <c r="BYD828" s="304"/>
      <c r="BYE828" s="304"/>
      <c r="BYF828" s="304"/>
      <c r="BYG828" s="304"/>
      <c r="BYH828" s="304"/>
      <c r="BYI828" s="304"/>
      <c r="BYJ828" s="304"/>
      <c r="BYK828" s="304"/>
      <c r="BYL828" s="304"/>
      <c r="BYM828" s="304"/>
      <c r="BYN828" s="304"/>
      <c r="BYO828" s="304"/>
      <c r="BYP828" s="304"/>
      <c r="BYQ828" s="304"/>
      <c r="BYR828" s="304"/>
      <c r="BYS828" s="304"/>
      <c r="BYT828" s="304"/>
      <c r="BYU828" s="304"/>
      <c r="BYV828" s="304"/>
      <c r="BYW828" s="304"/>
      <c r="BYX828" s="304"/>
      <c r="BYY828" s="304"/>
      <c r="BYZ828" s="304"/>
      <c r="BZA828" s="304"/>
      <c r="BZB828" s="304"/>
      <c r="BZC828" s="304"/>
      <c r="BZD828" s="304"/>
      <c r="BZE828" s="304"/>
      <c r="BZF828" s="304"/>
      <c r="BZG828" s="304"/>
      <c r="BZH828" s="304"/>
      <c r="BZI828" s="304"/>
      <c r="BZJ828" s="304"/>
      <c r="BZK828" s="304"/>
      <c r="BZL828" s="304"/>
      <c r="BZM828" s="304"/>
      <c r="BZN828" s="304"/>
      <c r="BZO828" s="304"/>
      <c r="BZP828" s="304"/>
      <c r="BZQ828" s="304"/>
      <c r="BZR828" s="304"/>
      <c r="BZS828" s="304"/>
      <c r="BZT828" s="304"/>
      <c r="BZU828" s="304"/>
      <c r="BZV828" s="304"/>
      <c r="BZW828" s="304"/>
      <c r="BZX828" s="304"/>
      <c r="BZY828" s="304"/>
      <c r="BZZ828" s="304"/>
      <c r="CAA828" s="304"/>
      <c r="CAB828" s="304"/>
      <c r="CAC828" s="304"/>
      <c r="CAD828" s="304"/>
      <c r="CAE828" s="304"/>
      <c r="CAF828" s="304"/>
      <c r="CAG828" s="304"/>
      <c r="CAH828" s="304"/>
      <c r="CAI828" s="304"/>
      <c r="CAJ828" s="304"/>
      <c r="CAK828" s="304"/>
      <c r="CAL828" s="304"/>
      <c r="CAM828" s="304"/>
      <c r="CAN828" s="304"/>
      <c r="CAO828" s="304"/>
      <c r="CAP828" s="304"/>
      <c r="CAQ828" s="304"/>
      <c r="CAR828" s="304"/>
      <c r="CAS828" s="304"/>
      <c r="CAT828" s="304"/>
      <c r="CAU828" s="304"/>
      <c r="CAV828" s="304"/>
      <c r="CAW828" s="304"/>
      <c r="CAX828" s="304"/>
      <c r="CAY828" s="304"/>
      <c r="CAZ828" s="304"/>
      <c r="CBA828" s="304"/>
      <c r="CBB828" s="304"/>
      <c r="CBC828" s="304"/>
      <c r="CBD828" s="304"/>
      <c r="CBE828" s="304"/>
      <c r="CBF828" s="304"/>
      <c r="CBG828" s="304"/>
      <c r="CBH828" s="304"/>
      <c r="CBI828" s="304"/>
      <c r="CBJ828" s="304"/>
      <c r="CBK828" s="304"/>
      <c r="CBL828" s="304"/>
      <c r="CBM828" s="304"/>
      <c r="CBN828" s="304"/>
      <c r="CBO828" s="304"/>
      <c r="CBP828" s="304"/>
      <c r="CBQ828" s="304"/>
      <c r="CBR828" s="304"/>
      <c r="CBS828" s="304"/>
      <c r="CBT828" s="304"/>
      <c r="CBU828" s="304"/>
      <c r="CBV828" s="304"/>
      <c r="CBW828" s="304"/>
      <c r="CBX828" s="304"/>
      <c r="CBY828" s="304"/>
      <c r="CBZ828" s="304"/>
      <c r="CCA828" s="304"/>
      <c r="CCB828" s="304"/>
      <c r="CCC828" s="304"/>
      <c r="CCD828" s="304"/>
      <c r="CCE828" s="304"/>
      <c r="CCF828" s="304"/>
      <c r="CCG828" s="304"/>
      <c r="CCH828" s="304"/>
      <c r="CCI828" s="304"/>
      <c r="CCJ828" s="304"/>
      <c r="CCK828" s="304"/>
      <c r="CCL828" s="304"/>
      <c r="CCM828" s="304"/>
      <c r="CCN828" s="304"/>
      <c r="CCO828" s="304"/>
      <c r="CCP828" s="304"/>
      <c r="CCQ828" s="304"/>
      <c r="CCR828" s="304"/>
      <c r="CCS828" s="304"/>
      <c r="CCT828" s="304"/>
      <c r="CCU828" s="304"/>
      <c r="CCV828" s="304"/>
      <c r="CCW828" s="304"/>
      <c r="CCX828" s="304"/>
      <c r="CCY828" s="304"/>
      <c r="CCZ828" s="304"/>
      <c r="CDA828" s="304"/>
      <c r="CDB828" s="304"/>
      <c r="CDC828" s="304"/>
      <c r="CDD828" s="304"/>
      <c r="CDE828" s="304"/>
      <c r="CDF828" s="304"/>
      <c r="CDG828" s="304"/>
      <c r="CDH828" s="304"/>
      <c r="CDI828" s="304"/>
      <c r="CDJ828" s="304"/>
      <c r="CDK828" s="304"/>
      <c r="CDL828" s="304"/>
      <c r="CDM828" s="304"/>
      <c r="CDN828" s="304"/>
      <c r="CDO828" s="304"/>
      <c r="CDP828" s="304"/>
      <c r="CDQ828" s="304"/>
      <c r="CDR828" s="304"/>
      <c r="CDS828" s="304"/>
      <c r="CDT828" s="304"/>
      <c r="CDU828" s="304"/>
      <c r="CDV828" s="304"/>
      <c r="CDW828" s="304"/>
      <c r="CDX828" s="304"/>
      <c r="CDY828" s="304"/>
      <c r="CDZ828" s="304"/>
      <c r="CEA828" s="304"/>
      <c r="CEB828" s="304"/>
      <c r="CEC828" s="304"/>
      <c r="CED828" s="304"/>
      <c r="CEE828" s="304"/>
      <c r="CEF828" s="304"/>
      <c r="CEG828" s="304"/>
      <c r="CEH828" s="304"/>
      <c r="CEI828" s="304"/>
      <c r="CEJ828" s="304"/>
      <c r="CEK828" s="304"/>
      <c r="CEL828" s="304"/>
      <c r="CEM828" s="304"/>
      <c r="CEN828" s="304"/>
      <c r="CEO828" s="304"/>
      <c r="CEP828" s="304"/>
      <c r="CEQ828" s="304"/>
      <c r="CER828" s="304"/>
      <c r="CES828" s="304"/>
      <c r="CET828" s="304"/>
      <c r="CEU828" s="304"/>
      <c r="CEV828" s="304"/>
      <c r="CEW828" s="304"/>
      <c r="CEX828" s="304"/>
      <c r="CEY828" s="304"/>
      <c r="CEZ828" s="304"/>
      <c r="CFA828" s="304"/>
      <c r="CFB828" s="304"/>
      <c r="CFC828" s="304"/>
      <c r="CFD828" s="304"/>
      <c r="CFE828" s="304"/>
      <c r="CFF828" s="304"/>
      <c r="CFG828" s="304"/>
      <c r="CFH828" s="304"/>
      <c r="CFI828" s="304"/>
      <c r="CFJ828" s="304"/>
      <c r="CFK828" s="304"/>
      <c r="CFL828" s="304"/>
      <c r="CFM828" s="304"/>
      <c r="CFN828" s="304"/>
      <c r="CFO828" s="304"/>
      <c r="CFP828" s="304"/>
      <c r="CFQ828" s="304"/>
      <c r="CFR828" s="304"/>
      <c r="CFS828" s="304"/>
      <c r="CFT828" s="304"/>
      <c r="CFU828" s="304"/>
      <c r="CFV828" s="304"/>
      <c r="CFW828" s="304"/>
      <c r="CFX828" s="304"/>
      <c r="CFY828" s="304"/>
      <c r="CFZ828" s="304"/>
      <c r="CGA828" s="304"/>
      <c r="CGB828" s="304"/>
      <c r="CGC828" s="304"/>
      <c r="CGD828" s="304"/>
      <c r="CGE828" s="304"/>
      <c r="CGF828" s="304"/>
      <c r="CGG828" s="304"/>
      <c r="CGH828" s="304"/>
      <c r="CGI828" s="304"/>
      <c r="CGJ828" s="304"/>
      <c r="CGK828" s="304"/>
      <c r="CGL828" s="304"/>
      <c r="CGM828" s="304"/>
      <c r="CGN828" s="304"/>
      <c r="CGO828" s="304"/>
      <c r="CGP828" s="304"/>
      <c r="CGQ828" s="304"/>
      <c r="CGR828" s="304"/>
      <c r="CGS828" s="304"/>
      <c r="CGT828" s="304"/>
      <c r="CGU828" s="304"/>
      <c r="CGV828" s="304"/>
      <c r="CGW828" s="304"/>
      <c r="CGX828" s="304"/>
      <c r="CGY828" s="304"/>
      <c r="CGZ828" s="304"/>
      <c r="CHA828" s="304"/>
      <c r="CHB828" s="304"/>
      <c r="CHC828" s="304"/>
      <c r="CHD828" s="304"/>
      <c r="CHE828" s="304"/>
      <c r="CHF828" s="304"/>
      <c r="CHG828" s="304"/>
      <c r="CHH828" s="304"/>
      <c r="CHI828" s="304"/>
      <c r="CHJ828" s="304"/>
      <c r="CHK828" s="304"/>
      <c r="CHL828" s="304"/>
      <c r="CHM828" s="304"/>
      <c r="CHN828" s="304"/>
      <c r="CHO828" s="304"/>
      <c r="CHP828" s="304"/>
      <c r="CHQ828" s="304"/>
      <c r="CHR828" s="304"/>
      <c r="CHS828" s="304"/>
      <c r="CHT828" s="304"/>
      <c r="CHU828" s="304"/>
      <c r="CHV828" s="304"/>
      <c r="CHW828" s="304"/>
      <c r="CHX828" s="304"/>
      <c r="CHY828" s="304"/>
      <c r="CHZ828" s="304"/>
      <c r="CIA828" s="304"/>
      <c r="CIB828" s="304"/>
      <c r="CIC828" s="304"/>
      <c r="CID828" s="304"/>
      <c r="CIE828" s="304"/>
      <c r="CIF828" s="304"/>
      <c r="CIG828" s="304"/>
      <c r="CIH828" s="304"/>
      <c r="CII828" s="304"/>
      <c r="CIJ828" s="304"/>
      <c r="CIK828" s="304"/>
      <c r="CIL828" s="304"/>
      <c r="CIM828" s="304"/>
      <c r="CIN828" s="304"/>
      <c r="CIO828" s="304"/>
      <c r="CIP828" s="304"/>
      <c r="CIQ828" s="304"/>
      <c r="CIR828" s="304"/>
      <c r="CIS828" s="304"/>
      <c r="CIT828" s="304"/>
      <c r="CIU828" s="304"/>
      <c r="CIV828" s="304"/>
      <c r="CIW828" s="304"/>
      <c r="CIX828" s="304"/>
      <c r="CIY828" s="304"/>
      <c r="CIZ828" s="304"/>
      <c r="CJA828" s="304"/>
      <c r="CJB828" s="304"/>
      <c r="CJC828" s="304"/>
      <c r="CJD828" s="304"/>
      <c r="CJE828" s="304"/>
      <c r="CJF828" s="304"/>
      <c r="CJG828" s="304"/>
      <c r="CJH828" s="304"/>
      <c r="CJI828" s="304"/>
      <c r="CJJ828" s="304"/>
      <c r="CJK828" s="304"/>
      <c r="CJL828" s="304"/>
      <c r="CJM828" s="304"/>
      <c r="CJN828" s="304"/>
      <c r="CJO828" s="304"/>
      <c r="CJP828" s="304"/>
      <c r="CJQ828" s="304"/>
      <c r="CJR828" s="304"/>
      <c r="CJS828" s="304"/>
      <c r="CJT828" s="304"/>
      <c r="CJU828" s="304"/>
      <c r="CJV828" s="304"/>
      <c r="CJW828" s="304"/>
      <c r="CJX828" s="304"/>
      <c r="CJY828" s="304"/>
      <c r="CJZ828" s="304"/>
      <c r="CKA828" s="304"/>
      <c r="CKB828" s="304"/>
      <c r="CKC828" s="304"/>
      <c r="CKD828" s="304"/>
      <c r="CKE828" s="304"/>
      <c r="CKF828" s="304"/>
      <c r="CKG828" s="304"/>
      <c r="CKH828" s="304"/>
      <c r="CKI828" s="304"/>
      <c r="CKJ828" s="304"/>
      <c r="CKK828" s="304"/>
      <c r="CKL828" s="304"/>
      <c r="CKM828" s="304"/>
      <c r="CKN828" s="304"/>
      <c r="CKO828" s="304"/>
      <c r="CKP828" s="304"/>
      <c r="CKQ828" s="304"/>
      <c r="CKR828" s="304"/>
      <c r="CKS828" s="304"/>
      <c r="CKT828" s="304"/>
      <c r="CKU828" s="304"/>
      <c r="CKV828" s="304"/>
      <c r="CKW828" s="304"/>
      <c r="CKX828" s="304"/>
      <c r="CKY828" s="304"/>
      <c r="CKZ828" s="304"/>
      <c r="CLA828" s="304"/>
      <c r="CLB828" s="304"/>
      <c r="CLC828" s="304"/>
      <c r="CLD828" s="304"/>
      <c r="CLE828" s="304"/>
      <c r="CLF828" s="304"/>
      <c r="CLG828" s="304"/>
      <c r="CLH828" s="304"/>
      <c r="CLI828" s="304"/>
      <c r="CLJ828" s="304"/>
      <c r="CLK828" s="304"/>
      <c r="CLL828" s="304"/>
      <c r="CLM828" s="304"/>
      <c r="CLN828" s="304"/>
      <c r="CLO828" s="304"/>
      <c r="CLP828" s="304"/>
      <c r="CLQ828" s="304"/>
      <c r="CLR828" s="304"/>
      <c r="CLS828" s="304"/>
      <c r="CLT828" s="304"/>
      <c r="CLU828" s="304"/>
      <c r="CLV828" s="304"/>
      <c r="CLW828" s="304"/>
      <c r="CLX828" s="304"/>
      <c r="CLY828" s="304"/>
      <c r="CLZ828" s="304"/>
      <c r="CMA828" s="304"/>
      <c r="CMB828" s="304"/>
      <c r="CMC828" s="304"/>
      <c r="CMD828" s="304"/>
      <c r="CME828" s="304"/>
      <c r="CMF828" s="304"/>
      <c r="CMG828" s="304"/>
      <c r="CMH828" s="304"/>
      <c r="CMI828" s="304"/>
      <c r="CMJ828" s="304"/>
      <c r="CMK828" s="304"/>
      <c r="CML828" s="304"/>
      <c r="CMM828" s="304"/>
      <c r="CMN828" s="304"/>
      <c r="CMO828" s="304"/>
      <c r="CMP828" s="304"/>
      <c r="CMQ828" s="304"/>
      <c r="CMR828" s="304"/>
      <c r="CMS828" s="304"/>
      <c r="CMT828" s="304"/>
      <c r="CMU828" s="304"/>
      <c r="CMV828" s="304"/>
      <c r="CMW828" s="304"/>
      <c r="CMX828" s="304"/>
      <c r="CMY828" s="304"/>
      <c r="CMZ828" s="304"/>
      <c r="CNA828" s="304"/>
      <c r="CNB828" s="304"/>
      <c r="CNC828" s="304"/>
      <c r="CND828" s="304"/>
      <c r="CNE828" s="304"/>
      <c r="CNF828" s="304"/>
      <c r="CNG828" s="304"/>
      <c r="CNH828" s="304"/>
      <c r="CNI828" s="304"/>
      <c r="CNJ828" s="304"/>
      <c r="CNK828" s="304"/>
      <c r="CNL828" s="304"/>
      <c r="CNM828" s="304"/>
      <c r="CNN828" s="304"/>
      <c r="CNO828" s="304"/>
      <c r="CNP828" s="304"/>
      <c r="CNQ828" s="304"/>
      <c r="CNR828" s="304"/>
      <c r="CNS828" s="304"/>
      <c r="CNT828" s="304"/>
      <c r="CNU828" s="304"/>
      <c r="CNV828" s="304"/>
      <c r="CNW828" s="304"/>
      <c r="CNX828" s="304"/>
      <c r="CNY828" s="304"/>
      <c r="CNZ828" s="304"/>
      <c r="COA828" s="304"/>
      <c r="COB828" s="304"/>
      <c r="COC828" s="304"/>
      <c r="COD828" s="304"/>
      <c r="COE828" s="304"/>
      <c r="COF828" s="304"/>
      <c r="COG828" s="304"/>
      <c r="COH828" s="304"/>
      <c r="COI828" s="304"/>
      <c r="COJ828" s="304"/>
      <c r="COK828" s="304"/>
      <c r="COL828" s="304"/>
      <c r="COM828" s="304"/>
      <c r="CON828" s="304"/>
      <c r="COO828" s="304"/>
      <c r="COP828" s="304"/>
      <c r="COQ828" s="304"/>
      <c r="COR828" s="304"/>
      <c r="COS828" s="304"/>
      <c r="COT828" s="304"/>
      <c r="COU828" s="304"/>
      <c r="COV828" s="304"/>
      <c r="COW828" s="304"/>
      <c r="COX828" s="304"/>
      <c r="COY828" s="304"/>
      <c r="COZ828" s="304"/>
      <c r="CPA828" s="304"/>
      <c r="CPB828" s="304"/>
      <c r="CPC828" s="304"/>
      <c r="CPD828" s="304"/>
      <c r="CPE828" s="304"/>
      <c r="CPF828" s="304"/>
      <c r="CPG828" s="304"/>
      <c r="CPH828" s="304"/>
      <c r="CPI828" s="304"/>
      <c r="CPJ828" s="304"/>
      <c r="CPK828" s="304"/>
      <c r="CPL828" s="304"/>
      <c r="CPM828" s="304"/>
      <c r="CPN828" s="304"/>
      <c r="CPO828" s="304"/>
      <c r="CPP828" s="304"/>
      <c r="CPQ828" s="304"/>
      <c r="CPR828" s="304"/>
      <c r="CPS828" s="304"/>
      <c r="CPT828" s="304"/>
      <c r="CPU828" s="304"/>
      <c r="CPV828" s="304"/>
      <c r="CPW828" s="304"/>
      <c r="CPX828" s="304"/>
      <c r="CPY828" s="304"/>
      <c r="CPZ828" s="304"/>
      <c r="CQA828" s="304"/>
      <c r="CQB828" s="304"/>
      <c r="CQC828" s="304"/>
      <c r="CQD828" s="304"/>
      <c r="CQE828" s="304"/>
      <c r="CQF828" s="304"/>
      <c r="CQG828" s="304"/>
      <c r="CQH828" s="304"/>
      <c r="CQI828" s="304"/>
      <c r="CQJ828" s="304"/>
      <c r="CQK828" s="304"/>
      <c r="CQL828" s="304"/>
      <c r="CQM828" s="304"/>
      <c r="CQN828" s="304"/>
      <c r="CQO828" s="304"/>
      <c r="CQP828" s="304"/>
      <c r="CQQ828" s="304"/>
      <c r="CQR828" s="304"/>
      <c r="CQS828" s="304"/>
      <c r="CQT828" s="304"/>
      <c r="CQU828" s="304"/>
      <c r="CQV828" s="304"/>
      <c r="CQW828" s="304"/>
      <c r="CQX828" s="304"/>
      <c r="CQY828" s="304"/>
      <c r="CQZ828" s="304"/>
      <c r="CRA828" s="304"/>
      <c r="CRB828" s="304"/>
      <c r="CRC828" s="304"/>
      <c r="CRD828" s="304"/>
      <c r="CRE828" s="304"/>
      <c r="CRF828" s="304"/>
      <c r="CRG828" s="304"/>
      <c r="CRH828" s="304"/>
      <c r="CRI828" s="304"/>
      <c r="CRJ828" s="304"/>
      <c r="CRK828" s="304"/>
      <c r="CRL828" s="304"/>
      <c r="CRM828" s="304"/>
      <c r="CRN828" s="304"/>
      <c r="CRO828" s="304"/>
      <c r="CRP828" s="304"/>
      <c r="CRQ828" s="304"/>
      <c r="CRR828" s="304"/>
      <c r="CRS828" s="304"/>
      <c r="CRT828" s="304"/>
      <c r="CRU828" s="304"/>
      <c r="CRV828" s="304"/>
      <c r="CRW828" s="304"/>
      <c r="CRX828" s="304"/>
      <c r="CRY828" s="304"/>
      <c r="CRZ828" s="304"/>
      <c r="CSA828" s="304"/>
      <c r="CSB828" s="304"/>
      <c r="CSC828" s="304"/>
      <c r="CSD828" s="304"/>
      <c r="CSE828" s="304"/>
      <c r="CSF828" s="304"/>
      <c r="CSG828" s="304"/>
      <c r="CSH828" s="304"/>
      <c r="CSI828" s="304"/>
      <c r="CSJ828" s="304"/>
      <c r="CSK828" s="304"/>
      <c r="CSL828" s="304"/>
      <c r="CSM828" s="304"/>
      <c r="CSN828" s="304"/>
      <c r="CSO828" s="304"/>
      <c r="CSP828" s="304"/>
      <c r="CSQ828" s="304"/>
      <c r="CSR828" s="304"/>
      <c r="CSS828" s="304"/>
      <c r="CST828" s="304"/>
      <c r="CSU828" s="304"/>
      <c r="CSV828" s="304"/>
      <c r="CSW828" s="304"/>
      <c r="CSX828" s="304"/>
      <c r="CSY828" s="304"/>
      <c r="CSZ828" s="304"/>
      <c r="CTA828" s="304"/>
      <c r="CTB828" s="304"/>
      <c r="CTC828" s="304"/>
      <c r="CTD828" s="304"/>
      <c r="CTE828" s="304"/>
      <c r="CTF828" s="304"/>
      <c r="CTG828" s="304"/>
      <c r="CTH828" s="304"/>
      <c r="CTI828" s="304"/>
      <c r="CTJ828" s="304"/>
      <c r="CTK828" s="304"/>
      <c r="CTL828" s="304"/>
      <c r="CTM828" s="304"/>
      <c r="CTN828" s="304"/>
      <c r="CTO828" s="304"/>
      <c r="CTP828" s="304"/>
      <c r="CTQ828" s="304"/>
      <c r="CTR828" s="304"/>
      <c r="CTS828" s="304"/>
      <c r="CTT828" s="304"/>
      <c r="CTU828" s="304"/>
      <c r="CTV828" s="304"/>
      <c r="CTW828" s="304"/>
      <c r="CTX828" s="304"/>
      <c r="CTY828" s="304"/>
      <c r="CTZ828" s="304"/>
      <c r="CUA828" s="304"/>
      <c r="CUB828" s="304"/>
      <c r="CUC828" s="304"/>
      <c r="CUD828" s="304"/>
      <c r="CUE828" s="304"/>
      <c r="CUF828" s="304"/>
      <c r="CUG828" s="304"/>
      <c r="CUH828" s="304"/>
      <c r="CUI828" s="304"/>
      <c r="CUJ828" s="304"/>
      <c r="CUK828" s="304"/>
      <c r="CUL828" s="304"/>
      <c r="CUM828" s="304"/>
      <c r="CUN828" s="304"/>
      <c r="CUO828" s="304"/>
      <c r="CUP828" s="304"/>
      <c r="CUQ828" s="304"/>
      <c r="CUR828" s="304"/>
      <c r="CUS828" s="304"/>
      <c r="CUT828" s="304"/>
      <c r="CUU828" s="304"/>
      <c r="CUV828" s="304"/>
      <c r="CUW828" s="304"/>
      <c r="CUX828" s="304"/>
      <c r="CUY828" s="304"/>
      <c r="CUZ828" s="304"/>
      <c r="CVA828" s="304"/>
      <c r="CVB828" s="304"/>
      <c r="CVC828" s="304"/>
      <c r="CVD828" s="304"/>
      <c r="CVE828" s="304"/>
      <c r="CVF828" s="304"/>
      <c r="CVG828" s="304"/>
      <c r="CVH828" s="304"/>
      <c r="CVI828" s="304"/>
      <c r="CVJ828" s="304"/>
      <c r="CVK828" s="304"/>
      <c r="CVL828" s="304"/>
      <c r="CVM828" s="304"/>
      <c r="CVN828" s="304"/>
      <c r="CVO828" s="304"/>
      <c r="CVP828" s="304"/>
      <c r="CVQ828" s="304"/>
      <c r="CVR828" s="304"/>
      <c r="CVS828" s="304"/>
      <c r="CVT828" s="304"/>
      <c r="CVU828" s="304"/>
      <c r="CVV828" s="304"/>
      <c r="CVW828" s="304"/>
      <c r="CVX828" s="304"/>
      <c r="CVY828" s="304"/>
      <c r="CVZ828" s="304"/>
      <c r="CWA828" s="304"/>
      <c r="CWB828" s="304"/>
      <c r="CWC828" s="304"/>
      <c r="CWD828" s="304"/>
      <c r="CWE828" s="304"/>
      <c r="CWF828" s="304"/>
      <c r="CWG828" s="304"/>
      <c r="CWH828" s="304"/>
      <c r="CWI828" s="304"/>
      <c r="CWJ828" s="304"/>
      <c r="CWK828" s="304"/>
      <c r="CWL828" s="304"/>
      <c r="CWM828" s="304"/>
      <c r="CWN828" s="304"/>
      <c r="CWO828" s="304"/>
      <c r="CWP828" s="304"/>
      <c r="CWQ828" s="304"/>
      <c r="CWR828" s="304"/>
      <c r="CWS828" s="304"/>
      <c r="CWT828" s="304"/>
      <c r="CWU828" s="304"/>
      <c r="CWV828" s="304"/>
      <c r="CWW828" s="304"/>
      <c r="CWX828" s="304"/>
      <c r="CWY828" s="304"/>
      <c r="CWZ828" s="304"/>
      <c r="CXA828" s="304"/>
      <c r="CXB828" s="304"/>
      <c r="CXC828" s="304"/>
      <c r="CXD828" s="304"/>
      <c r="CXE828" s="304"/>
      <c r="CXF828" s="304"/>
      <c r="CXG828" s="304"/>
      <c r="CXH828" s="304"/>
      <c r="CXI828" s="304"/>
      <c r="CXJ828" s="304"/>
      <c r="CXK828" s="304"/>
      <c r="CXL828" s="304"/>
      <c r="CXM828" s="304"/>
      <c r="CXN828" s="304"/>
      <c r="CXO828" s="304"/>
      <c r="CXP828" s="304"/>
      <c r="CXQ828" s="304"/>
      <c r="CXR828" s="304"/>
      <c r="CXS828" s="304"/>
      <c r="CXT828" s="304"/>
      <c r="CXU828" s="304"/>
      <c r="CXV828" s="304"/>
      <c r="CXW828" s="304"/>
      <c r="CXX828" s="304"/>
      <c r="CXY828" s="304"/>
      <c r="CXZ828" s="304"/>
      <c r="CYA828" s="304"/>
      <c r="CYB828" s="304"/>
      <c r="CYC828" s="304"/>
      <c r="CYD828" s="304"/>
      <c r="CYE828" s="304"/>
      <c r="CYF828" s="304"/>
      <c r="CYG828" s="304"/>
      <c r="CYH828" s="304"/>
      <c r="CYI828" s="304"/>
      <c r="CYJ828" s="304"/>
      <c r="CYK828" s="304"/>
      <c r="CYL828" s="304"/>
      <c r="CYM828" s="304"/>
      <c r="CYN828" s="304"/>
      <c r="CYO828" s="304"/>
      <c r="CYP828" s="304"/>
      <c r="CYQ828" s="304"/>
      <c r="CYR828" s="304"/>
      <c r="CYS828" s="304"/>
      <c r="CYT828" s="304"/>
      <c r="CYU828" s="304"/>
      <c r="CYV828" s="304"/>
      <c r="CYW828" s="304"/>
      <c r="CYX828" s="304"/>
      <c r="CYY828" s="304"/>
      <c r="CYZ828" s="304"/>
      <c r="CZA828" s="304"/>
      <c r="CZB828" s="304"/>
      <c r="CZC828" s="304"/>
      <c r="CZD828" s="304"/>
      <c r="CZE828" s="304"/>
      <c r="CZF828" s="304"/>
      <c r="CZG828" s="304"/>
      <c r="CZH828" s="304"/>
      <c r="CZI828" s="304"/>
      <c r="CZJ828" s="304"/>
      <c r="CZK828" s="304"/>
      <c r="CZL828" s="304"/>
      <c r="CZM828" s="304"/>
      <c r="CZN828" s="304"/>
      <c r="CZO828" s="304"/>
      <c r="CZP828" s="304"/>
      <c r="CZQ828" s="304"/>
      <c r="CZR828" s="304"/>
      <c r="CZS828" s="304"/>
      <c r="CZT828" s="304"/>
      <c r="CZU828" s="304"/>
      <c r="CZV828" s="304"/>
      <c r="CZW828" s="304"/>
      <c r="CZX828" s="304"/>
      <c r="CZY828" s="304"/>
      <c r="CZZ828" s="304"/>
      <c r="DAA828" s="304"/>
      <c r="DAB828" s="304"/>
      <c r="DAC828" s="304"/>
      <c r="DAD828" s="304"/>
      <c r="DAE828" s="304"/>
      <c r="DAF828" s="304"/>
      <c r="DAG828" s="304"/>
      <c r="DAH828" s="304"/>
      <c r="DAI828" s="304"/>
      <c r="DAJ828" s="304"/>
      <c r="DAK828" s="304"/>
      <c r="DAL828" s="304"/>
      <c r="DAM828" s="304"/>
      <c r="DAN828" s="304"/>
      <c r="DAO828" s="304"/>
      <c r="DAP828" s="304"/>
      <c r="DAQ828" s="304"/>
      <c r="DAR828" s="304"/>
      <c r="DAS828" s="304"/>
      <c r="DAT828" s="304"/>
      <c r="DAU828" s="304"/>
      <c r="DAV828" s="304"/>
      <c r="DAW828" s="304"/>
      <c r="DAX828" s="304"/>
      <c r="DAY828" s="304"/>
      <c r="DAZ828" s="304"/>
      <c r="DBA828" s="304"/>
      <c r="DBB828" s="304"/>
      <c r="DBC828" s="304"/>
      <c r="DBD828" s="304"/>
      <c r="DBE828" s="304"/>
      <c r="DBF828" s="304"/>
      <c r="DBG828" s="304"/>
      <c r="DBH828" s="304"/>
      <c r="DBI828" s="304"/>
      <c r="DBJ828" s="304"/>
      <c r="DBK828" s="304"/>
      <c r="DBL828" s="304"/>
      <c r="DBM828" s="304"/>
      <c r="DBN828" s="304"/>
      <c r="DBO828" s="304"/>
      <c r="DBP828" s="304"/>
      <c r="DBQ828" s="304"/>
      <c r="DBR828" s="304"/>
      <c r="DBS828" s="304"/>
      <c r="DBT828" s="304"/>
      <c r="DBU828" s="304"/>
      <c r="DBV828" s="304"/>
      <c r="DBW828" s="304"/>
      <c r="DBX828" s="304"/>
      <c r="DBY828" s="304"/>
      <c r="DBZ828" s="304"/>
      <c r="DCA828" s="304"/>
      <c r="DCB828" s="304"/>
      <c r="DCC828" s="304"/>
      <c r="DCD828" s="304"/>
      <c r="DCE828" s="304"/>
      <c r="DCF828" s="304"/>
      <c r="DCG828" s="304"/>
      <c r="DCH828" s="304"/>
      <c r="DCI828" s="304"/>
      <c r="DCJ828" s="304"/>
      <c r="DCK828" s="304"/>
      <c r="DCL828" s="304"/>
      <c r="DCM828" s="304"/>
      <c r="DCN828" s="304"/>
      <c r="DCO828" s="304"/>
      <c r="DCP828" s="304"/>
      <c r="DCQ828" s="304"/>
      <c r="DCR828" s="304"/>
      <c r="DCS828" s="304"/>
      <c r="DCT828" s="304"/>
      <c r="DCU828" s="304"/>
      <c r="DCV828" s="304"/>
      <c r="DCW828" s="304"/>
      <c r="DCX828" s="304"/>
      <c r="DCY828" s="304"/>
      <c r="DCZ828" s="304"/>
      <c r="DDA828" s="304"/>
      <c r="DDB828" s="304"/>
      <c r="DDC828" s="304"/>
      <c r="DDD828" s="304"/>
      <c r="DDE828" s="304"/>
      <c r="DDF828" s="304"/>
      <c r="DDG828" s="304"/>
      <c r="DDH828" s="304"/>
      <c r="DDI828" s="304"/>
      <c r="DDJ828" s="304"/>
      <c r="DDK828" s="304"/>
      <c r="DDL828" s="304"/>
      <c r="DDM828" s="304"/>
      <c r="DDN828" s="304"/>
      <c r="DDO828" s="304"/>
      <c r="DDP828" s="304"/>
      <c r="DDQ828" s="304"/>
      <c r="DDR828" s="304"/>
      <c r="DDS828" s="304"/>
      <c r="DDT828" s="304"/>
      <c r="DDU828" s="304"/>
      <c r="DDV828" s="304"/>
      <c r="DDW828" s="304"/>
      <c r="DDX828" s="304"/>
      <c r="DDY828" s="304"/>
      <c r="DDZ828" s="304"/>
      <c r="DEA828" s="304"/>
      <c r="DEB828" s="304"/>
      <c r="DEC828" s="304"/>
      <c r="DED828" s="304"/>
      <c r="DEE828" s="304"/>
      <c r="DEF828" s="304"/>
      <c r="DEG828" s="304"/>
      <c r="DEH828" s="304"/>
      <c r="DEI828" s="304"/>
      <c r="DEJ828" s="304"/>
      <c r="DEK828" s="304"/>
      <c r="DEL828" s="304"/>
      <c r="DEM828" s="304"/>
      <c r="DEN828" s="304"/>
      <c r="DEO828" s="304"/>
      <c r="DEP828" s="304"/>
      <c r="DEQ828" s="304"/>
      <c r="DER828" s="304"/>
      <c r="DES828" s="304"/>
      <c r="DET828" s="304"/>
      <c r="DEU828" s="304"/>
      <c r="DEV828" s="304"/>
      <c r="DEW828" s="304"/>
      <c r="DEX828" s="304"/>
      <c r="DEY828" s="304"/>
      <c r="DEZ828" s="304"/>
      <c r="DFA828" s="304"/>
      <c r="DFB828" s="304"/>
      <c r="DFC828" s="304"/>
      <c r="DFD828" s="304"/>
      <c r="DFE828" s="304"/>
      <c r="DFF828" s="304"/>
      <c r="DFG828" s="304"/>
      <c r="DFH828" s="304"/>
      <c r="DFI828" s="304"/>
      <c r="DFJ828" s="304"/>
      <c r="DFK828" s="304"/>
      <c r="DFL828" s="304"/>
      <c r="DFM828" s="304"/>
      <c r="DFN828" s="304"/>
      <c r="DFO828" s="304"/>
      <c r="DFP828" s="304"/>
      <c r="DFQ828" s="304"/>
      <c r="DFR828" s="304"/>
      <c r="DFS828" s="304"/>
      <c r="DFT828" s="304"/>
      <c r="DFU828" s="304"/>
      <c r="DFV828" s="304"/>
      <c r="DFW828" s="304"/>
      <c r="DFX828" s="304"/>
      <c r="DFY828" s="304"/>
      <c r="DFZ828" s="304"/>
      <c r="DGA828" s="304"/>
      <c r="DGB828" s="304"/>
      <c r="DGC828" s="304"/>
      <c r="DGD828" s="304"/>
      <c r="DGE828" s="304"/>
      <c r="DGF828" s="304"/>
      <c r="DGG828" s="304"/>
      <c r="DGH828" s="304"/>
      <c r="DGI828" s="304"/>
      <c r="DGJ828" s="304"/>
      <c r="DGK828" s="304"/>
      <c r="DGL828" s="304"/>
      <c r="DGM828" s="304"/>
      <c r="DGN828" s="304"/>
      <c r="DGO828" s="304"/>
      <c r="DGP828" s="304"/>
      <c r="DGQ828" s="304"/>
      <c r="DGR828" s="304"/>
      <c r="DGS828" s="304"/>
      <c r="DGT828" s="304"/>
      <c r="DGU828" s="304"/>
      <c r="DGV828" s="304"/>
      <c r="DGW828" s="304"/>
      <c r="DGX828" s="304"/>
      <c r="DGY828" s="304"/>
      <c r="DGZ828" s="304"/>
      <c r="DHA828" s="304"/>
      <c r="DHB828" s="304"/>
      <c r="DHC828" s="304"/>
      <c r="DHD828" s="304"/>
      <c r="DHE828" s="304"/>
      <c r="DHF828" s="304"/>
      <c r="DHG828" s="304"/>
      <c r="DHH828" s="304"/>
      <c r="DHI828" s="304"/>
      <c r="DHJ828" s="304"/>
      <c r="DHK828" s="304"/>
      <c r="DHL828" s="304"/>
      <c r="DHM828" s="304"/>
      <c r="DHN828" s="304"/>
      <c r="DHO828" s="304"/>
      <c r="DHP828" s="304"/>
      <c r="DHQ828" s="304"/>
      <c r="DHR828" s="304"/>
      <c r="DHS828" s="304"/>
      <c r="DHT828" s="304"/>
      <c r="DHU828" s="304"/>
      <c r="DHV828" s="304"/>
      <c r="DHW828" s="304"/>
      <c r="DHX828" s="304"/>
      <c r="DHY828" s="304"/>
      <c r="DHZ828" s="304"/>
      <c r="DIA828" s="304"/>
      <c r="DIB828" s="304"/>
      <c r="DIC828" s="304"/>
      <c r="DID828" s="304"/>
      <c r="DIE828" s="304"/>
      <c r="DIF828" s="304"/>
      <c r="DIG828" s="304"/>
      <c r="DIH828" s="304"/>
      <c r="DII828" s="304"/>
      <c r="DIJ828" s="304"/>
      <c r="DIK828" s="304"/>
      <c r="DIL828" s="304"/>
      <c r="DIM828" s="304"/>
      <c r="DIN828" s="304"/>
      <c r="DIO828" s="304"/>
      <c r="DIP828" s="304"/>
      <c r="DIQ828" s="304"/>
      <c r="DIR828" s="304"/>
      <c r="DIS828" s="304"/>
      <c r="DIT828" s="304"/>
      <c r="DIU828" s="304"/>
      <c r="DIV828" s="304"/>
      <c r="DIW828" s="304"/>
      <c r="DIX828" s="304"/>
      <c r="DIY828" s="304"/>
      <c r="DIZ828" s="304"/>
      <c r="DJA828" s="304"/>
      <c r="DJB828" s="304"/>
      <c r="DJC828" s="304"/>
      <c r="DJD828" s="304"/>
      <c r="DJE828" s="304"/>
      <c r="DJF828" s="304"/>
      <c r="DJG828" s="304"/>
      <c r="DJH828" s="304"/>
      <c r="DJI828" s="304"/>
      <c r="DJJ828" s="304"/>
      <c r="DJK828" s="304"/>
      <c r="DJL828" s="304"/>
      <c r="DJM828" s="304"/>
      <c r="DJN828" s="304"/>
      <c r="DJO828" s="304"/>
      <c r="DJP828" s="304"/>
      <c r="DJQ828" s="304"/>
      <c r="DJR828" s="304"/>
      <c r="DJS828" s="304"/>
      <c r="DJT828" s="304"/>
      <c r="DJU828" s="304"/>
      <c r="DJV828" s="304"/>
      <c r="DJW828" s="304"/>
      <c r="DJX828" s="304"/>
      <c r="DJY828" s="304"/>
      <c r="DJZ828" s="304"/>
      <c r="DKA828" s="304"/>
      <c r="DKB828" s="304"/>
      <c r="DKC828" s="304"/>
      <c r="DKD828" s="304"/>
      <c r="DKE828" s="304"/>
      <c r="DKF828" s="304"/>
      <c r="DKG828" s="304"/>
      <c r="DKH828" s="304"/>
      <c r="DKI828" s="304"/>
      <c r="DKJ828" s="304"/>
      <c r="DKK828" s="304"/>
      <c r="DKL828" s="304"/>
      <c r="DKM828" s="304"/>
      <c r="DKN828" s="304"/>
      <c r="DKO828" s="304"/>
      <c r="DKP828" s="304"/>
      <c r="DKQ828" s="304"/>
      <c r="DKR828" s="304"/>
      <c r="DKS828" s="304"/>
      <c r="DKT828" s="304"/>
      <c r="DKU828" s="304"/>
      <c r="DKV828" s="304"/>
      <c r="DKW828" s="304"/>
      <c r="DKX828" s="304"/>
      <c r="DKY828" s="304"/>
      <c r="DKZ828" s="304"/>
      <c r="DLA828" s="304"/>
      <c r="DLB828" s="304"/>
      <c r="DLC828" s="304"/>
      <c r="DLD828" s="304"/>
      <c r="DLE828" s="304"/>
      <c r="DLF828" s="304"/>
      <c r="DLG828" s="304"/>
      <c r="DLH828" s="304"/>
      <c r="DLI828" s="304"/>
      <c r="DLJ828" s="304"/>
      <c r="DLK828" s="304"/>
      <c r="DLL828" s="304"/>
      <c r="DLM828" s="304"/>
      <c r="DLN828" s="304"/>
      <c r="DLO828" s="304"/>
      <c r="DLP828" s="304"/>
      <c r="DLQ828" s="304"/>
      <c r="DLR828" s="304"/>
      <c r="DLS828" s="304"/>
      <c r="DLT828" s="304"/>
      <c r="DLU828" s="304"/>
      <c r="DLV828" s="304"/>
      <c r="DLW828" s="304"/>
      <c r="DLX828" s="304"/>
      <c r="DLY828" s="304"/>
      <c r="DLZ828" s="304"/>
      <c r="DMA828" s="304"/>
      <c r="DMB828" s="304"/>
      <c r="DMC828" s="304"/>
      <c r="DMD828" s="304"/>
      <c r="DME828" s="304"/>
      <c r="DMF828" s="304"/>
      <c r="DMG828" s="304"/>
      <c r="DMH828" s="304"/>
      <c r="DMI828" s="304"/>
      <c r="DMJ828" s="304"/>
      <c r="DMK828" s="304"/>
      <c r="DML828" s="304"/>
      <c r="DMM828" s="304"/>
      <c r="DMN828" s="304"/>
      <c r="DMO828" s="304"/>
      <c r="DMP828" s="304"/>
      <c r="DMQ828" s="304"/>
      <c r="DMR828" s="304"/>
      <c r="DMS828" s="304"/>
      <c r="DMT828" s="304"/>
      <c r="DMU828" s="304"/>
      <c r="DMV828" s="304"/>
      <c r="DMW828" s="304"/>
      <c r="DMX828" s="304"/>
      <c r="DMY828" s="304"/>
      <c r="DMZ828" s="304"/>
      <c r="DNA828" s="304"/>
      <c r="DNB828" s="304"/>
      <c r="DNC828" s="304"/>
      <c r="DND828" s="304"/>
      <c r="DNE828" s="304"/>
      <c r="DNF828" s="304"/>
      <c r="DNG828" s="304"/>
      <c r="DNH828" s="304"/>
      <c r="DNI828" s="304"/>
      <c r="DNJ828" s="304"/>
      <c r="DNK828" s="304"/>
      <c r="DNL828" s="304"/>
      <c r="DNM828" s="304"/>
      <c r="DNN828" s="304"/>
      <c r="DNO828" s="304"/>
      <c r="DNP828" s="304"/>
      <c r="DNQ828" s="304"/>
      <c r="DNR828" s="304"/>
      <c r="DNS828" s="304"/>
      <c r="DNT828" s="304"/>
      <c r="DNU828" s="304"/>
      <c r="DNV828" s="304"/>
      <c r="DNW828" s="304"/>
      <c r="DNX828" s="304"/>
      <c r="DNY828" s="304"/>
      <c r="DNZ828" s="304"/>
      <c r="DOA828" s="304"/>
      <c r="DOB828" s="304"/>
      <c r="DOC828" s="304"/>
      <c r="DOD828" s="304"/>
      <c r="DOE828" s="304"/>
      <c r="DOF828" s="304"/>
      <c r="DOG828" s="304"/>
      <c r="DOH828" s="304"/>
      <c r="DOI828" s="304"/>
      <c r="DOJ828" s="304"/>
      <c r="DOK828" s="304"/>
      <c r="DOL828" s="304"/>
      <c r="DOM828" s="304"/>
      <c r="DON828" s="304"/>
      <c r="DOO828" s="304"/>
      <c r="DOP828" s="304"/>
      <c r="DOQ828" s="304"/>
      <c r="DOR828" s="304"/>
      <c r="DOS828" s="304"/>
      <c r="DOT828" s="304"/>
      <c r="DOU828" s="304"/>
      <c r="DOV828" s="304"/>
      <c r="DOW828" s="304"/>
      <c r="DOX828" s="304"/>
      <c r="DOY828" s="304"/>
      <c r="DOZ828" s="304"/>
      <c r="DPA828" s="304"/>
      <c r="DPB828" s="304"/>
      <c r="DPC828" s="304"/>
      <c r="DPD828" s="304"/>
      <c r="DPE828" s="304"/>
      <c r="DPF828" s="304"/>
      <c r="DPG828" s="304"/>
      <c r="DPH828" s="304"/>
      <c r="DPI828" s="304"/>
      <c r="DPJ828" s="304"/>
      <c r="DPK828" s="304"/>
      <c r="DPL828" s="304"/>
      <c r="DPM828" s="304"/>
      <c r="DPN828" s="304"/>
      <c r="DPO828" s="304"/>
      <c r="DPP828" s="304"/>
      <c r="DPQ828" s="304"/>
      <c r="DPR828" s="304"/>
      <c r="DPS828" s="304"/>
      <c r="DPT828" s="304"/>
      <c r="DPU828" s="304"/>
      <c r="DPV828" s="304"/>
      <c r="DPW828" s="304"/>
      <c r="DPX828" s="304"/>
      <c r="DPY828" s="304"/>
      <c r="DPZ828" s="304"/>
      <c r="DQA828" s="304"/>
      <c r="DQB828" s="304"/>
      <c r="DQC828" s="304"/>
      <c r="DQD828" s="304"/>
      <c r="DQE828" s="304"/>
      <c r="DQF828" s="304"/>
      <c r="DQG828" s="304"/>
      <c r="DQH828" s="304"/>
      <c r="DQI828" s="304"/>
      <c r="DQJ828" s="304"/>
      <c r="DQK828" s="304"/>
      <c r="DQL828" s="304"/>
      <c r="DQM828" s="304"/>
      <c r="DQN828" s="304"/>
      <c r="DQO828" s="304"/>
      <c r="DQP828" s="304"/>
      <c r="DQQ828" s="304"/>
      <c r="DQR828" s="304"/>
      <c r="DQS828" s="304"/>
      <c r="DQT828" s="304"/>
      <c r="DQU828" s="304"/>
      <c r="DQV828" s="304"/>
      <c r="DQW828" s="304"/>
      <c r="DQX828" s="304"/>
      <c r="DQY828" s="304"/>
      <c r="DQZ828" s="304"/>
      <c r="DRA828" s="304"/>
      <c r="DRB828" s="304"/>
      <c r="DRC828" s="304"/>
      <c r="DRD828" s="304"/>
      <c r="DRE828" s="304"/>
      <c r="DRF828" s="304"/>
      <c r="DRG828" s="304"/>
      <c r="DRH828" s="304"/>
      <c r="DRI828" s="304"/>
      <c r="DRJ828" s="304"/>
      <c r="DRK828" s="304"/>
      <c r="DRL828" s="304"/>
      <c r="DRM828" s="304"/>
      <c r="DRN828" s="304"/>
      <c r="DRO828" s="304"/>
      <c r="DRP828" s="304"/>
      <c r="DRQ828" s="304"/>
      <c r="DRR828" s="304"/>
      <c r="DRS828" s="304"/>
      <c r="DRT828" s="304"/>
      <c r="DRU828" s="304"/>
      <c r="DRV828" s="304"/>
      <c r="DRW828" s="304"/>
      <c r="DRX828" s="304"/>
      <c r="DRY828" s="304"/>
      <c r="DRZ828" s="304"/>
      <c r="DSA828" s="304"/>
      <c r="DSB828" s="304"/>
      <c r="DSC828" s="304"/>
      <c r="DSD828" s="304"/>
      <c r="DSE828" s="304"/>
      <c r="DSF828" s="304"/>
      <c r="DSG828" s="304"/>
      <c r="DSH828" s="304"/>
      <c r="DSI828" s="304"/>
      <c r="DSJ828" s="304"/>
      <c r="DSK828" s="304"/>
      <c r="DSL828" s="304"/>
      <c r="DSM828" s="304"/>
      <c r="DSN828" s="304"/>
      <c r="DSO828" s="304"/>
      <c r="DSP828" s="304"/>
      <c r="DSQ828" s="304"/>
      <c r="DSR828" s="304"/>
      <c r="DSS828" s="304"/>
      <c r="DST828" s="304"/>
      <c r="DSU828" s="304"/>
      <c r="DSV828" s="304"/>
      <c r="DSW828" s="304"/>
      <c r="DSX828" s="304"/>
      <c r="DSY828" s="304"/>
      <c r="DSZ828" s="304"/>
      <c r="DTA828" s="304"/>
      <c r="DTB828" s="304"/>
      <c r="DTC828" s="304"/>
      <c r="DTD828" s="304"/>
      <c r="DTE828" s="304"/>
      <c r="DTF828" s="304"/>
      <c r="DTG828" s="304"/>
      <c r="DTH828" s="304"/>
      <c r="DTI828" s="304"/>
      <c r="DTJ828" s="304"/>
      <c r="DTK828" s="304"/>
      <c r="DTL828" s="304"/>
      <c r="DTM828" s="304"/>
      <c r="DTN828" s="304"/>
      <c r="DTO828" s="304"/>
      <c r="DTP828" s="304"/>
      <c r="DTQ828" s="304"/>
      <c r="DTR828" s="304"/>
      <c r="DTS828" s="304"/>
      <c r="DTT828" s="304"/>
      <c r="DTU828" s="304"/>
      <c r="DTV828" s="304"/>
      <c r="DTW828" s="304"/>
      <c r="DTX828" s="304"/>
      <c r="DTY828" s="304"/>
      <c r="DTZ828" s="304"/>
      <c r="DUA828" s="304"/>
      <c r="DUB828" s="304"/>
      <c r="DUC828" s="304"/>
      <c r="DUD828" s="304"/>
      <c r="DUE828" s="304"/>
      <c r="DUF828" s="304"/>
      <c r="DUG828" s="304"/>
      <c r="DUH828" s="304"/>
      <c r="DUI828" s="304"/>
      <c r="DUJ828" s="304"/>
      <c r="DUK828" s="304"/>
      <c r="DUL828" s="304"/>
      <c r="DUM828" s="304"/>
      <c r="DUN828" s="304"/>
      <c r="DUO828" s="304"/>
      <c r="DUP828" s="304"/>
      <c r="DUQ828" s="304"/>
      <c r="DUR828" s="304"/>
      <c r="DUS828" s="304"/>
      <c r="DUT828" s="304"/>
      <c r="DUU828" s="304"/>
      <c r="DUV828" s="304"/>
      <c r="DUW828" s="304"/>
      <c r="DUX828" s="304"/>
      <c r="DUY828" s="304"/>
      <c r="DUZ828" s="304"/>
      <c r="DVA828" s="304"/>
      <c r="DVB828" s="304"/>
      <c r="DVC828" s="304"/>
      <c r="DVD828" s="304"/>
      <c r="DVE828" s="304"/>
      <c r="DVF828" s="304"/>
      <c r="DVG828" s="304"/>
      <c r="DVH828" s="304"/>
      <c r="DVI828" s="304"/>
      <c r="DVJ828" s="304"/>
      <c r="DVK828" s="304"/>
      <c r="DVL828" s="304"/>
      <c r="DVM828" s="304"/>
      <c r="DVN828" s="304"/>
      <c r="DVO828" s="304"/>
      <c r="DVP828" s="304"/>
      <c r="DVQ828" s="304"/>
      <c r="DVR828" s="304"/>
      <c r="DVS828" s="304"/>
      <c r="DVT828" s="304"/>
      <c r="DVU828" s="304"/>
      <c r="DVV828" s="304"/>
      <c r="DVW828" s="304"/>
      <c r="DVX828" s="304"/>
      <c r="DVY828" s="304"/>
      <c r="DVZ828" s="304"/>
      <c r="DWA828" s="304"/>
      <c r="DWB828" s="304"/>
      <c r="DWC828" s="304"/>
      <c r="DWD828" s="304"/>
      <c r="DWE828" s="304"/>
      <c r="DWF828" s="304"/>
      <c r="DWG828" s="304"/>
      <c r="DWH828" s="304"/>
      <c r="DWI828" s="304"/>
      <c r="DWJ828" s="304"/>
      <c r="DWK828" s="304"/>
      <c r="DWL828" s="304"/>
      <c r="DWM828" s="304"/>
      <c r="DWN828" s="304"/>
      <c r="DWO828" s="304"/>
      <c r="DWP828" s="304"/>
      <c r="DWQ828" s="304"/>
      <c r="DWR828" s="304"/>
      <c r="DWS828" s="304"/>
      <c r="DWT828" s="304"/>
      <c r="DWU828" s="304"/>
      <c r="DWV828" s="304"/>
      <c r="DWW828" s="304"/>
      <c r="DWX828" s="304"/>
      <c r="DWY828" s="304"/>
      <c r="DWZ828" s="304"/>
      <c r="DXA828" s="304"/>
      <c r="DXB828" s="304"/>
      <c r="DXC828" s="304"/>
      <c r="DXD828" s="304"/>
      <c r="DXE828" s="304"/>
      <c r="DXF828" s="304"/>
      <c r="DXG828" s="304"/>
      <c r="DXH828" s="304"/>
      <c r="DXI828" s="304"/>
      <c r="DXJ828" s="304"/>
      <c r="DXK828" s="304"/>
      <c r="DXL828" s="304"/>
      <c r="DXM828" s="304"/>
      <c r="DXN828" s="304"/>
      <c r="DXO828" s="304"/>
      <c r="DXP828" s="304"/>
      <c r="DXQ828" s="304"/>
      <c r="DXR828" s="304"/>
      <c r="DXS828" s="304"/>
      <c r="DXT828" s="304"/>
      <c r="DXU828" s="304"/>
      <c r="DXV828" s="304"/>
      <c r="DXW828" s="304"/>
      <c r="DXX828" s="304"/>
      <c r="DXY828" s="304"/>
      <c r="DXZ828" s="304"/>
      <c r="DYA828" s="304"/>
      <c r="DYB828" s="304"/>
      <c r="DYC828" s="304"/>
      <c r="DYD828" s="304"/>
      <c r="DYE828" s="304"/>
      <c r="DYF828" s="304"/>
      <c r="DYG828" s="304"/>
      <c r="DYH828" s="304"/>
      <c r="DYI828" s="304"/>
      <c r="DYJ828" s="304"/>
      <c r="DYK828" s="304"/>
      <c r="DYL828" s="304"/>
      <c r="DYM828" s="304"/>
      <c r="DYN828" s="304"/>
      <c r="DYO828" s="304"/>
      <c r="DYP828" s="304"/>
      <c r="DYQ828" s="304"/>
      <c r="DYR828" s="304"/>
      <c r="DYS828" s="304"/>
      <c r="DYT828" s="304"/>
      <c r="DYU828" s="304"/>
      <c r="DYV828" s="304"/>
      <c r="DYW828" s="304"/>
      <c r="DYX828" s="304"/>
      <c r="DYY828" s="304"/>
      <c r="DYZ828" s="304"/>
      <c r="DZA828" s="304"/>
      <c r="DZB828" s="304"/>
      <c r="DZC828" s="304"/>
      <c r="DZD828" s="304"/>
      <c r="DZE828" s="304"/>
      <c r="DZF828" s="304"/>
      <c r="DZG828" s="304"/>
      <c r="DZH828" s="304"/>
      <c r="DZI828" s="304"/>
      <c r="DZJ828" s="304"/>
      <c r="DZK828" s="304"/>
      <c r="DZL828" s="304"/>
      <c r="DZM828" s="304"/>
      <c r="DZN828" s="304"/>
      <c r="DZO828" s="304"/>
      <c r="DZP828" s="304"/>
      <c r="DZQ828" s="304"/>
      <c r="DZR828" s="304"/>
      <c r="DZS828" s="304"/>
      <c r="DZT828" s="304"/>
      <c r="DZU828" s="304"/>
      <c r="DZV828" s="304"/>
      <c r="DZW828" s="304"/>
      <c r="DZX828" s="304"/>
      <c r="DZY828" s="304"/>
      <c r="DZZ828" s="304"/>
      <c r="EAA828" s="304"/>
      <c r="EAB828" s="304"/>
      <c r="EAC828" s="304"/>
      <c r="EAD828" s="304"/>
      <c r="EAE828" s="304"/>
      <c r="EAF828" s="304"/>
      <c r="EAG828" s="304"/>
      <c r="EAH828" s="304"/>
      <c r="EAI828" s="304"/>
      <c r="EAJ828" s="304"/>
      <c r="EAK828" s="304"/>
      <c r="EAL828" s="304"/>
      <c r="EAM828" s="304"/>
      <c r="EAN828" s="304"/>
      <c r="EAO828" s="304"/>
      <c r="EAP828" s="304"/>
      <c r="EAQ828" s="304"/>
      <c r="EAR828" s="304"/>
      <c r="EAS828" s="304"/>
      <c r="EAT828" s="304"/>
      <c r="EAU828" s="304"/>
      <c r="EAV828" s="304"/>
      <c r="EAW828" s="304"/>
      <c r="EAX828" s="304"/>
      <c r="EAY828" s="304"/>
      <c r="EAZ828" s="304"/>
      <c r="EBA828" s="304"/>
      <c r="EBB828" s="304"/>
      <c r="EBC828" s="304"/>
      <c r="EBD828" s="304"/>
      <c r="EBE828" s="304"/>
      <c r="EBF828" s="304"/>
      <c r="EBG828" s="304"/>
      <c r="EBH828" s="304"/>
      <c r="EBI828" s="304"/>
      <c r="EBJ828" s="304"/>
      <c r="EBK828" s="304"/>
      <c r="EBL828" s="304"/>
      <c r="EBM828" s="304"/>
      <c r="EBN828" s="304"/>
      <c r="EBO828" s="304"/>
      <c r="EBP828" s="304"/>
      <c r="EBQ828" s="304"/>
      <c r="EBR828" s="304"/>
      <c r="EBS828" s="304"/>
      <c r="EBT828" s="304"/>
      <c r="EBU828" s="304"/>
      <c r="EBV828" s="304"/>
      <c r="EBW828" s="304"/>
      <c r="EBX828" s="304"/>
      <c r="EBY828" s="304"/>
      <c r="EBZ828" s="304"/>
      <c r="ECA828" s="304"/>
      <c r="ECB828" s="304"/>
      <c r="ECC828" s="304"/>
      <c r="ECD828" s="304"/>
      <c r="ECE828" s="304"/>
      <c r="ECF828" s="304"/>
      <c r="ECG828" s="304"/>
      <c r="ECH828" s="304"/>
      <c r="ECI828" s="304"/>
      <c r="ECJ828" s="304"/>
      <c r="ECK828" s="304"/>
      <c r="ECL828" s="304"/>
      <c r="ECM828" s="304"/>
      <c r="ECN828" s="304"/>
      <c r="ECO828" s="304"/>
      <c r="ECP828" s="304"/>
      <c r="ECQ828" s="304"/>
      <c r="ECR828" s="304"/>
      <c r="ECS828" s="304"/>
      <c r="ECT828" s="304"/>
      <c r="ECU828" s="304"/>
      <c r="ECV828" s="304"/>
      <c r="ECW828" s="304"/>
      <c r="ECX828" s="304"/>
      <c r="ECY828" s="304"/>
      <c r="ECZ828" s="304"/>
      <c r="EDA828" s="304"/>
      <c r="EDB828" s="304"/>
      <c r="EDC828" s="304"/>
      <c r="EDD828" s="304"/>
      <c r="EDE828" s="304"/>
      <c r="EDF828" s="304"/>
      <c r="EDG828" s="304"/>
      <c r="EDH828" s="304"/>
      <c r="EDI828" s="304"/>
      <c r="EDJ828" s="304"/>
      <c r="EDK828" s="304"/>
      <c r="EDL828" s="304"/>
      <c r="EDM828" s="304"/>
      <c r="EDN828" s="304"/>
      <c r="EDO828" s="304"/>
      <c r="EDP828" s="304"/>
      <c r="EDQ828" s="304"/>
      <c r="EDR828" s="304"/>
      <c r="EDS828" s="304"/>
      <c r="EDT828" s="304"/>
      <c r="EDU828" s="304"/>
      <c r="EDV828" s="304"/>
      <c r="EDW828" s="304"/>
      <c r="EDX828" s="304"/>
      <c r="EDY828" s="304"/>
      <c r="EDZ828" s="304"/>
      <c r="EEA828" s="304"/>
      <c r="EEB828" s="304"/>
      <c r="EEC828" s="304"/>
      <c r="EED828" s="304"/>
      <c r="EEE828" s="304"/>
      <c r="EEF828" s="304"/>
      <c r="EEG828" s="304"/>
      <c r="EEH828" s="304"/>
      <c r="EEI828" s="304"/>
      <c r="EEJ828" s="304"/>
      <c r="EEK828" s="304"/>
      <c r="EEL828" s="304"/>
      <c r="EEM828" s="304"/>
      <c r="EEN828" s="304"/>
      <c r="EEO828" s="304"/>
      <c r="EEP828" s="304"/>
      <c r="EEQ828" s="304"/>
      <c r="EER828" s="304"/>
      <c r="EES828" s="304"/>
      <c r="EET828" s="304"/>
      <c r="EEU828" s="304"/>
      <c r="EEV828" s="304"/>
      <c r="EEW828" s="304"/>
      <c r="EEX828" s="304"/>
      <c r="EEY828" s="304"/>
      <c r="EEZ828" s="304"/>
      <c r="EFA828" s="304"/>
      <c r="EFB828" s="304"/>
      <c r="EFC828" s="304"/>
      <c r="EFD828" s="304"/>
      <c r="EFE828" s="304"/>
      <c r="EFF828" s="304"/>
      <c r="EFG828" s="304"/>
      <c r="EFH828" s="304"/>
      <c r="EFI828" s="304"/>
      <c r="EFJ828" s="304"/>
      <c r="EFK828" s="304"/>
      <c r="EFL828" s="304"/>
      <c r="EFM828" s="304"/>
      <c r="EFN828" s="304"/>
      <c r="EFO828" s="304"/>
      <c r="EFP828" s="304"/>
      <c r="EFQ828" s="304"/>
      <c r="EFR828" s="304"/>
      <c r="EFS828" s="304"/>
      <c r="EFT828" s="304"/>
      <c r="EFU828" s="304"/>
      <c r="EFV828" s="304"/>
      <c r="EFW828" s="304"/>
      <c r="EFX828" s="304"/>
      <c r="EFY828" s="304"/>
      <c r="EFZ828" s="304"/>
      <c r="EGA828" s="304"/>
      <c r="EGB828" s="304"/>
      <c r="EGC828" s="304"/>
      <c r="EGD828" s="304"/>
      <c r="EGE828" s="304"/>
      <c r="EGF828" s="304"/>
      <c r="EGG828" s="304"/>
      <c r="EGH828" s="304"/>
      <c r="EGI828" s="304"/>
      <c r="EGJ828" s="304"/>
      <c r="EGK828" s="304"/>
      <c r="EGL828" s="304"/>
      <c r="EGM828" s="304"/>
      <c r="EGN828" s="304"/>
      <c r="EGO828" s="304"/>
      <c r="EGP828" s="304"/>
      <c r="EGQ828" s="304"/>
      <c r="EGR828" s="304"/>
      <c r="EGS828" s="304"/>
      <c r="EGT828" s="304"/>
      <c r="EGU828" s="304"/>
      <c r="EGV828" s="304"/>
      <c r="EGW828" s="304"/>
      <c r="EGX828" s="304"/>
      <c r="EGY828" s="304"/>
      <c r="EGZ828" s="304"/>
      <c r="EHA828" s="304"/>
      <c r="EHB828" s="304"/>
      <c r="EHC828" s="304"/>
      <c r="EHD828" s="304"/>
      <c r="EHE828" s="304"/>
      <c r="EHF828" s="304"/>
      <c r="EHG828" s="304"/>
      <c r="EHH828" s="304"/>
      <c r="EHI828" s="304"/>
      <c r="EHJ828" s="304"/>
      <c r="EHK828" s="304"/>
      <c r="EHL828" s="304"/>
      <c r="EHM828" s="304"/>
      <c r="EHN828" s="304"/>
      <c r="EHO828" s="304"/>
      <c r="EHP828" s="304"/>
      <c r="EHQ828" s="304"/>
      <c r="EHR828" s="304"/>
      <c r="EHS828" s="304"/>
      <c r="EHT828" s="304"/>
      <c r="EHU828" s="304"/>
      <c r="EHV828" s="304"/>
      <c r="EHW828" s="304"/>
      <c r="EHX828" s="304"/>
      <c r="EHY828" s="304"/>
      <c r="EHZ828" s="304"/>
      <c r="EIA828" s="304"/>
      <c r="EIB828" s="304"/>
      <c r="EIC828" s="304"/>
      <c r="EID828" s="304"/>
      <c r="EIE828" s="304"/>
      <c r="EIF828" s="304"/>
      <c r="EIG828" s="304"/>
      <c r="EIH828" s="304"/>
      <c r="EII828" s="304"/>
      <c r="EIJ828" s="304"/>
      <c r="EIK828" s="304"/>
      <c r="EIL828" s="304"/>
      <c r="EIM828" s="304"/>
      <c r="EIN828" s="304"/>
      <c r="EIO828" s="304"/>
      <c r="EIP828" s="304"/>
      <c r="EIQ828" s="304"/>
      <c r="EIR828" s="304"/>
      <c r="EIS828" s="304"/>
      <c r="EIT828" s="304"/>
      <c r="EIU828" s="304"/>
      <c r="EIV828" s="304"/>
      <c r="EIW828" s="304"/>
      <c r="EIX828" s="304"/>
      <c r="EIY828" s="304"/>
      <c r="EIZ828" s="304"/>
      <c r="EJA828" s="304"/>
      <c r="EJB828" s="304"/>
      <c r="EJC828" s="304"/>
      <c r="EJD828" s="304"/>
      <c r="EJE828" s="304"/>
      <c r="EJF828" s="304"/>
      <c r="EJG828" s="304"/>
      <c r="EJH828" s="304"/>
      <c r="EJI828" s="304"/>
      <c r="EJJ828" s="304"/>
      <c r="EJK828" s="304"/>
      <c r="EJL828" s="304"/>
      <c r="EJM828" s="304"/>
      <c r="EJN828" s="304"/>
      <c r="EJO828" s="304"/>
      <c r="EJP828" s="304"/>
      <c r="EJQ828" s="304"/>
      <c r="EJR828" s="304"/>
      <c r="EJS828" s="304"/>
      <c r="EJT828" s="304"/>
      <c r="EJU828" s="304"/>
      <c r="EJV828" s="304"/>
      <c r="EJW828" s="304"/>
      <c r="EJX828" s="304"/>
      <c r="EJY828" s="304"/>
      <c r="EJZ828" s="304"/>
      <c r="EKA828" s="304"/>
      <c r="EKB828" s="304"/>
      <c r="EKC828" s="304"/>
      <c r="EKD828" s="304"/>
      <c r="EKE828" s="304"/>
      <c r="EKF828" s="304"/>
      <c r="EKG828" s="304"/>
      <c r="EKH828" s="304"/>
      <c r="EKI828" s="304"/>
      <c r="EKJ828" s="304"/>
      <c r="EKK828" s="304"/>
      <c r="EKL828" s="304"/>
      <c r="EKM828" s="304"/>
      <c r="EKN828" s="304"/>
      <c r="EKO828" s="304"/>
      <c r="EKP828" s="304"/>
      <c r="EKQ828" s="304"/>
      <c r="EKR828" s="304"/>
      <c r="EKS828" s="304"/>
      <c r="EKT828" s="304"/>
      <c r="EKU828" s="304"/>
      <c r="EKV828" s="304"/>
      <c r="EKW828" s="304"/>
      <c r="EKX828" s="304"/>
      <c r="EKY828" s="304"/>
      <c r="EKZ828" s="304"/>
      <c r="ELA828" s="304"/>
      <c r="ELB828" s="304"/>
      <c r="ELC828" s="304"/>
      <c r="ELD828" s="304"/>
      <c r="ELE828" s="304"/>
      <c r="ELF828" s="304"/>
      <c r="ELG828" s="304"/>
      <c r="ELH828" s="304"/>
      <c r="ELI828" s="304"/>
      <c r="ELJ828" s="304"/>
      <c r="ELK828" s="304"/>
      <c r="ELL828" s="304"/>
      <c r="ELM828" s="304"/>
      <c r="ELN828" s="304"/>
      <c r="ELO828" s="304"/>
      <c r="ELP828" s="304"/>
      <c r="ELQ828" s="304"/>
      <c r="ELR828" s="304"/>
      <c r="ELS828" s="304"/>
      <c r="ELT828" s="304"/>
      <c r="ELU828" s="304"/>
    </row>
    <row r="829" spans="2:341 1271:3713" s="279" customFormat="1">
      <c r="B829" s="303"/>
      <c r="S829" s="421"/>
      <c r="T829" s="453"/>
      <c r="U829" s="304"/>
      <c r="V829" s="304"/>
      <c r="W829" s="304"/>
      <c r="X829" s="304"/>
      <c r="Y829" s="304"/>
      <c r="Z829" s="304"/>
      <c r="AA829" s="304"/>
      <c r="AB829" s="304"/>
      <c r="AC829" s="304"/>
      <c r="AD829" s="304"/>
      <c r="AE829" s="304"/>
      <c r="AF829" s="304"/>
      <c r="AG829" s="304"/>
      <c r="AH829" s="304"/>
      <c r="AI829" s="304"/>
      <c r="AJ829" s="304"/>
      <c r="AK829" s="304"/>
      <c r="AL829" s="304"/>
      <c r="AM829" s="304"/>
      <c r="AN829" s="304"/>
      <c r="AO829" s="304"/>
      <c r="AP829" s="304"/>
      <c r="AQ829" s="304"/>
      <c r="AR829" s="304"/>
      <c r="AS829" s="304"/>
      <c r="AT829" s="304"/>
      <c r="AU829" s="304"/>
      <c r="AV829" s="304"/>
      <c r="AW829" s="304"/>
      <c r="AX829" s="304"/>
      <c r="AY829" s="304"/>
      <c r="AZ829" s="304"/>
      <c r="BA829" s="304"/>
      <c r="BB829" s="304"/>
      <c r="BC829" s="304"/>
      <c r="BD829" s="304"/>
      <c r="BE829" s="304"/>
      <c r="BF829" s="304"/>
      <c r="BG829" s="304"/>
      <c r="BH829" s="304"/>
      <c r="BI829" s="304"/>
      <c r="BJ829" s="304"/>
      <c r="BK829" s="304"/>
      <c r="BL829" s="304"/>
      <c r="BM829" s="304"/>
      <c r="BN829" s="304"/>
      <c r="BO829" s="304"/>
      <c r="BP829" s="304"/>
      <c r="BQ829" s="304"/>
      <c r="BR829" s="304"/>
      <c r="BS829" s="304"/>
      <c r="BT829" s="304"/>
      <c r="BU829" s="304"/>
      <c r="BV829" s="304"/>
      <c r="BW829" s="304"/>
      <c r="BX829" s="304"/>
      <c r="BY829" s="304"/>
      <c r="BZ829" s="304"/>
      <c r="CA829" s="304"/>
      <c r="CB829" s="304"/>
      <c r="CC829" s="304"/>
      <c r="CD829" s="304"/>
      <c r="CE829" s="304"/>
      <c r="CF829" s="304"/>
      <c r="CG829" s="304"/>
      <c r="CH829" s="304"/>
      <c r="CI829" s="304"/>
      <c r="CJ829" s="304"/>
      <c r="CK829" s="304"/>
      <c r="CL829" s="304"/>
      <c r="CM829" s="304"/>
      <c r="CN829" s="304"/>
      <c r="CO829" s="304"/>
      <c r="CP829" s="304"/>
      <c r="CQ829" s="304"/>
      <c r="CR829" s="304"/>
      <c r="CS829" s="304"/>
      <c r="CT829" s="304"/>
      <c r="CU829" s="304"/>
      <c r="CV829" s="304"/>
      <c r="CW829" s="304"/>
      <c r="CX829" s="304"/>
      <c r="CY829" s="304"/>
      <c r="CZ829" s="304"/>
      <c r="DA829" s="304"/>
      <c r="DB829" s="304"/>
      <c r="DC829" s="304"/>
      <c r="DD829" s="304"/>
      <c r="DE829" s="304"/>
      <c r="DF829" s="304"/>
      <c r="DG829" s="304"/>
      <c r="DH829" s="304"/>
      <c r="DI829" s="304"/>
      <c r="DJ829" s="304"/>
      <c r="DK829" s="304"/>
      <c r="DL829" s="304"/>
      <c r="DM829" s="304"/>
      <c r="DN829" s="304"/>
      <c r="DO829" s="304"/>
      <c r="DP829" s="304"/>
      <c r="DQ829" s="304"/>
      <c r="DR829" s="304"/>
      <c r="DS829" s="304"/>
      <c r="DT829" s="304"/>
      <c r="DU829" s="304"/>
      <c r="DV829" s="304"/>
      <c r="DW829" s="304"/>
      <c r="DX829" s="304"/>
      <c r="DY829" s="304"/>
      <c r="DZ829" s="304"/>
      <c r="EA829" s="304"/>
      <c r="EB829" s="304"/>
      <c r="EC829" s="304"/>
      <c r="ED829" s="304"/>
      <c r="EE829" s="304"/>
      <c r="EF829" s="304"/>
      <c r="EG829" s="304"/>
      <c r="EH829" s="304"/>
      <c r="EI829" s="304"/>
      <c r="EJ829" s="304"/>
      <c r="EK829" s="304"/>
      <c r="EL829" s="304"/>
      <c r="EM829" s="304"/>
      <c r="EN829" s="304"/>
      <c r="EO829" s="304"/>
      <c r="EP829" s="304"/>
      <c r="EQ829" s="304"/>
      <c r="ER829" s="304"/>
      <c r="ES829" s="304"/>
      <c r="ET829" s="304"/>
      <c r="EU829" s="304"/>
      <c r="EV829" s="304"/>
      <c r="EW829" s="304"/>
      <c r="EX829" s="304"/>
      <c r="EY829" s="304"/>
      <c r="EZ829" s="304"/>
      <c r="FA829" s="304"/>
      <c r="FB829" s="304"/>
      <c r="FC829" s="304"/>
      <c r="FD829" s="304"/>
      <c r="FE829" s="304"/>
      <c r="FF829" s="304"/>
      <c r="FG829" s="304"/>
      <c r="FH829" s="304"/>
      <c r="FI829" s="304"/>
      <c r="FJ829" s="304"/>
      <c r="FK829" s="304"/>
      <c r="FL829" s="304"/>
      <c r="FM829" s="304"/>
      <c r="FN829" s="304"/>
      <c r="FO829" s="304"/>
      <c r="FP829" s="304"/>
      <c r="FQ829" s="304"/>
      <c r="FR829" s="304"/>
      <c r="FS829" s="304"/>
      <c r="FT829" s="304"/>
      <c r="FU829" s="304"/>
      <c r="FV829" s="304"/>
      <c r="FW829" s="304"/>
      <c r="FX829" s="304"/>
      <c r="FY829" s="304"/>
      <c r="FZ829" s="304"/>
      <c r="GA829" s="304"/>
      <c r="GB829" s="304"/>
      <c r="GC829" s="304"/>
      <c r="GD829" s="304"/>
      <c r="GE829" s="304"/>
      <c r="GF829" s="304"/>
      <c r="GG829" s="304"/>
      <c r="GH829" s="304"/>
      <c r="GI829" s="304"/>
      <c r="GJ829" s="304"/>
      <c r="GK829" s="304"/>
      <c r="GL829" s="304"/>
      <c r="GM829" s="304"/>
      <c r="GN829" s="304"/>
      <c r="GO829" s="304"/>
      <c r="GP829" s="304"/>
      <c r="GQ829" s="304"/>
      <c r="GR829" s="304"/>
      <c r="GS829" s="304"/>
      <c r="GT829" s="304"/>
      <c r="GU829" s="304"/>
      <c r="GV829" s="304"/>
      <c r="GW829" s="304"/>
      <c r="GX829" s="304"/>
      <c r="GY829" s="304"/>
      <c r="GZ829" s="304"/>
      <c r="HA829" s="304"/>
      <c r="HB829" s="304"/>
      <c r="HC829" s="304"/>
      <c r="HD829" s="304"/>
      <c r="HE829" s="304"/>
      <c r="HF829" s="304"/>
      <c r="HG829" s="304"/>
      <c r="HH829" s="304"/>
      <c r="HI829" s="304"/>
      <c r="HJ829" s="304"/>
      <c r="HK829" s="304"/>
      <c r="HL829" s="304"/>
      <c r="HM829" s="304"/>
      <c r="HN829" s="304"/>
      <c r="HO829" s="304"/>
      <c r="HP829" s="304"/>
      <c r="HQ829" s="304"/>
      <c r="HR829" s="304"/>
      <c r="HS829" s="304"/>
      <c r="HT829" s="304"/>
      <c r="HU829" s="304"/>
      <c r="HV829" s="304"/>
      <c r="HW829" s="304"/>
      <c r="HX829" s="304"/>
      <c r="HY829" s="304"/>
      <c r="HZ829" s="304"/>
      <c r="IA829" s="304"/>
      <c r="IB829" s="304"/>
      <c r="IC829" s="304"/>
      <c r="ID829" s="304"/>
      <c r="IE829" s="304"/>
      <c r="IF829" s="304"/>
      <c r="IG829" s="304"/>
      <c r="IH829" s="304"/>
      <c r="II829" s="304"/>
      <c r="IJ829" s="304"/>
      <c r="IK829" s="304"/>
      <c r="IL829" s="304"/>
      <c r="IM829" s="304"/>
      <c r="IN829" s="304"/>
      <c r="IO829" s="304"/>
      <c r="IP829" s="304"/>
      <c r="IQ829" s="304"/>
      <c r="IR829" s="304"/>
      <c r="IS829" s="304"/>
      <c r="IT829" s="304"/>
      <c r="IU829" s="304"/>
      <c r="IV829" s="304"/>
      <c r="IW829" s="304"/>
      <c r="IX829" s="304"/>
      <c r="IY829" s="304"/>
      <c r="IZ829" s="304"/>
      <c r="JA829" s="304"/>
      <c r="JB829" s="304"/>
      <c r="JC829" s="304"/>
      <c r="JD829" s="304"/>
      <c r="JE829" s="304"/>
      <c r="JF829" s="304"/>
      <c r="JG829" s="304"/>
      <c r="JH829" s="304"/>
      <c r="JI829" s="304"/>
      <c r="JJ829" s="304"/>
      <c r="JK829" s="304"/>
      <c r="JL829" s="304"/>
      <c r="JM829" s="304"/>
      <c r="JN829" s="304"/>
      <c r="JO829" s="304"/>
      <c r="JP829" s="304"/>
      <c r="JQ829" s="304"/>
      <c r="JR829" s="304"/>
      <c r="JS829" s="304"/>
      <c r="JT829" s="304"/>
      <c r="JU829" s="304"/>
      <c r="JV829" s="304"/>
      <c r="JW829" s="304"/>
      <c r="JX829" s="304"/>
      <c r="JY829" s="304"/>
      <c r="JZ829" s="304"/>
      <c r="KA829" s="304"/>
      <c r="KB829" s="304"/>
      <c r="KC829" s="304"/>
      <c r="KD829" s="304"/>
      <c r="KE829" s="304"/>
      <c r="KF829" s="304"/>
      <c r="KG829" s="304"/>
      <c r="KH829" s="304"/>
      <c r="KI829" s="304"/>
      <c r="KJ829" s="304"/>
      <c r="KK829" s="304"/>
      <c r="KL829" s="304"/>
      <c r="KM829" s="304"/>
      <c r="KN829" s="304"/>
      <c r="KO829" s="304"/>
      <c r="KP829" s="304"/>
      <c r="KQ829" s="304"/>
      <c r="KR829" s="304"/>
      <c r="KS829" s="304"/>
      <c r="KT829" s="304"/>
      <c r="KU829" s="304"/>
      <c r="KV829" s="304"/>
      <c r="KW829" s="304"/>
      <c r="KX829" s="304"/>
      <c r="KY829" s="304"/>
      <c r="KZ829" s="304"/>
      <c r="LA829" s="304"/>
      <c r="LB829" s="304"/>
      <c r="LC829" s="304"/>
      <c r="LD829" s="304"/>
      <c r="LE829" s="304"/>
      <c r="LF829" s="304"/>
      <c r="LG829" s="304"/>
      <c r="LH829" s="304"/>
      <c r="LI829" s="304"/>
      <c r="LJ829" s="304"/>
      <c r="LK829" s="304"/>
      <c r="LL829" s="304"/>
      <c r="LM829" s="304"/>
      <c r="LN829" s="304"/>
      <c r="LO829" s="304"/>
      <c r="LP829" s="304"/>
      <c r="LQ829" s="304"/>
      <c r="LR829" s="304"/>
      <c r="LS829" s="304"/>
      <c r="LT829" s="304"/>
      <c r="LU829" s="304"/>
      <c r="LV829" s="304"/>
      <c r="LW829" s="304"/>
      <c r="LX829" s="304"/>
      <c r="LY829" s="304"/>
      <c r="LZ829" s="304"/>
      <c r="MA829" s="304"/>
      <c r="MB829" s="304"/>
      <c r="MC829" s="304"/>
      <c r="AVW829" s="304"/>
      <c r="AVX829" s="304"/>
      <c r="AVY829" s="304"/>
      <c r="AVZ829" s="304"/>
      <c r="AWA829" s="304"/>
      <c r="AWB829" s="304"/>
      <c r="AWC829" s="304"/>
      <c r="AWD829" s="304"/>
      <c r="AWE829" s="304"/>
      <c r="AWF829" s="304"/>
      <c r="AWG829" s="304"/>
      <c r="AWH829" s="304"/>
      <c r="AWI829" s="304"/>
      <c r="AWJ829" s="304"/>
      <c r="AWK829" s="304"/>
      <c r="AWL829" s="304"/>
      <c r="AWM829" s="304"/>
      <c r="AWN829" s="304"/>
      <c r="AWO829" s="304"/>
      <c r="AWP829" s="304"/>
      <c r="AWQ829" s="304"/>
      <c r="AWR829" s="304"/>
      <c r="AWS829" s="304"/>
      <c r="AWT829" s="304"/>
      <c r="AWU829" s="304"/>
      <c r="AWV829" s="304"/>
      <c r="AWW829" s="304"/>
      <c r="AWX829" s="304"/>
      <c r="AWY829" s="304"/>
      <c r="AWZ829" s="304"/>
      <c r="AXA829" s="304"/>
      <c r="AXB829" s="304"/>
      <c r="AXC829" s="304"/>
      <c r="AXD829" s="304"/>
      <c r="AXE829" s="304"/>
      <c r="AXF829" s="304"/>
      <c r="AXG829" s="304"/>
      <c r="AXH829" s="304"/>
      <c r="AXI829" s="304"/>
      <c r="AXJ829" s="304"/>
      <c r="AXK829" s="304"/>
      <c r="AXL829" s="304"/>
      <c r="AXM829" s="304"/>
      <c r="AXN829" s="304"/>
      <c r="AXO829" s="304"/>
      <c r="AXP829" s="304"/>
      <c r="AXQ829" s="304"/>
      <c r="AXR829" s="304"/>
      <c r="AXS829" s="304"/>
      <c r="AXT829" s="304"/>
      <c r="AXU829" s="304"/>
      <c r="AXV829" s="304"/>
      <c r="AXW829" s="304"/>
      <c r="AXX829" s="304"/>
      <c r="AXY829" s="304"/>
      <c r="AXZ829" s="304"/>
      <c r="AYA829" s="304"/>
      <c r="AYB829" s="304"/>
      <c r="AYC829" s="304"/>
      <c r="AYD829" s="304"/>
      <c r="AYE829" s="304"/>
      <c r="AYF829" s="304"/>
      <c r="AYG829" s="304"/>
      <c r="AYH829" s="304"/>
      <c r="AYI829" s="304"/>
      <c r="AYJ829" s="304"/>
      <c r="AYK829" s="304"/>
      <c r="AYL829" s="304"/>
      <c r="AYM829" s="304"/>
      <c r="AYN829" s="304"/>
      <c r="AYO829" s="304"/>
      <c r="AYP829" s="304"/>
      <c r="AYQ829" s="304"/>
      <c r="AYR829" s="304"/>
      <c r="AYS829" s="304"/>
      <c r="AYT829" s="304"/>
      <c r="AYU829" s="304"/>
      <c r="AYV829" s="304"/>
      <c r="AYW829" s="304"/>
      <c r="AYX829" s="304"/>
      <c r="AYY829" s="304"/>
      <c r="AYZ829" s="304"/>
      <c r="AZA829" s="304"/>
      <c r="AZB829" s="304"/>
      <c r="AZC829" s="304"/>
      <c r="AZD829" s="304"/>
      <c r="AZE829" s="304"/>
      <c r="AZF829" s="304"/>
      <c r="AZG829" s="304"/>
      <c r="AZH829" s="304"/>
      <c r="AZI829" s="304"/>
      <c r="AZJ829" s="304"/>
      <c r="AZK829" s="304"/>
      <c r="AZL829" s="304"/>
      <c r="AZM829" s="304"/>
      <c r="AZN829" s="304"/>
      <c r="AZO829" s="304"/>
      <c r="AZP829" s="304"/>
      <c r="AZQ829" s="304"/>
      <c r="AZR829" s="304"/>
      <c r="AZS829" s="304"/>
      <c r="AZT829" s="304"/>
      <c r="AZU829" s="304"/>
      <c r="AZV829" s="304"/>
      <c r="AZW829" s="304"/>
      <c r="AZX829" s="304"/>
      <c r="AZY829" s="304"/>
      <c r="AZZ829" s="304"/>
      <c r="BAA829" s="304"/>
      <c r="BAB829" s="304"/>
      <c r="BAC829" s="304"/>
      <c r="BAD829" s="304"/>
      <c r="BAE829" s="304"/>
      <c r="BAF829" s="304"/>
      <c r="BAG829" s="304"/>
      <c r="BAH829" s="304"/>
      <c r="BAI829" s="304"/>
      <c r="BAJ829" s="304"/>
      <c r="BAK829" s="304"/>
      <c r="BAL829" s="304"/>
      <c r="BAM829" s="304"/>
      <c r="BAN829" s="304"/>
      <c r="BAO829" s="304"/>
      <c r="BAP829" s="304"/>
      <c r="BAQ829" s="304"/>
      <c r="BAR829" s="304"/>
      <c r="BAS829" s="304"/>
      <c r="BAT829" s="304"/>
      <c r="BAU829" s="304"/>
      <c r="BAV829" s="304"/>
      <c r="BAW829" s="304"/>
      <c r="BAX829" s="304"/>
      <c r="BAY829" s="304"/>
      <c r="BAZ829" s="304"/>
      <c r="BBA829" s="304"/>
      <c r="BBB829" s="304"/>
      <c r="BBC829" s="304"/>
      <c r="BBD829" s="304"/>
      <c r="BBE829" s="304"/>
      <c r="BBF829" s="304"/>
      <c r="BBG829" s="304"/>
      <c r="BBH829" s="304"/>
      <c r="BBI829" s="304"/>
      <c r="BBJ829" s="304"/>
      <c r="BBK829" s="304"/>
      <c r="BBL829" s="304"/>
      <c r="BBM829" s="304"/>
      <c r="BBN829" s="304"/>
      <c r="BBO829" s="304"/>
      <c r="BBP829" s="304"/>
      <c r="BBQ829" s="304"/>
      <c r="BBR829" s="304"/>
      <c r="BBS829" s="304"/>
      <c r="BBT829" s="304"/>
      <c r="BBU829" s="304"/>
      <c r="BBV829" s="304"/>
      <c r="BBW829" s="304"/>
      <c r="BBX829" s="304"/>
      <c r="BBY829" s="304"/>
      <c r="BBZ829" s="304"/>
      <c r="BCA829" s="304"/>
      <c r="BCB829" s="304"/>
      <c r="BCC829" s="304"/>
      <c r="BCD829" s="304"/>
      <c r="BCE829" s="304"/>
      <c r="BCF829" s="304"/>
      <c r="BCG829" s="304"/>
      <c r="BCH829" s="304"/>
      <c r="BCI829" s="304"/>
      <c r="BCJ829" s="304"/>
      <c r="BCK829" s="304"/>
      <c r="BCL829" s="304"/>
      <c r="BCM829" s="304"/>
      <c r="BCN829" s="304"/>
      <c r="BCO829" s="304"/>
      <c r="BCP829" s="304"/>
      <c r="BCQ829" s="304"/>
      <c r="BCR829" s="304"/>
      <c r="BCS829" s="304"/>
      <c r="BCT829" s="304"/>
      <c r="BCU829" s="304"/>
      <c r="BCV829" s="304"/>
      <c r="BCW829" s="304"/>
      <c r="BCX829" s="304"/>
      <c r="BCY829" s="304"/>
      <c r="BCZ829" s="304"/>
      <c r="BDA829" s="304"/>
      <c r="BDB829" s="304"/>
      <c r="BDC829" s="304"/>
      <c r="BDD829" s="304"/>
      <c r="BDE829" s="304"/>
      <c r="BDF829" s="304"/>
      <c r="BDG829" s="304"/>
      <c r="BDH829" s="304"/>
      <c r="BDI829" s="304"/>
      <c r="BDJ829" s="304"/>
      <c r="BDK829" s="304"/>
      <c r="BDL829" s="304"/>
      <c r="BDM829" s="304"/>
      <c r="BDN829" s="304"/>
      <c r="BDO829" s="304"/>
      <c r="BDP829" s="304"/>
      <c r="BDQ829" s="304"/>
      <c r="BDR829" s="304"/>
      <c r="BDS829" s="304"/>
      <c r="BDT829" s="304"/>
      <c r="BDU829" s="304"/>
      <c r="BDV829" s="304"/>
      <c r="BDW829" s="304"/>
      <c r="BDX829" s="304"/>
      <c r="BDY829" s="304"/>
      <c r="BDZ829" s="304"/>
      <c r="BEA829" s="304"/>
      <c r="BEB829" s="304"/>
      <c r="BEC829" s="304"/>
      <c r="BED829" s="304"/>
      <c r="BEE829" s="304"/>
      <c r="BEF829" s="304"/>
      <c r="BEG829" s="304"/>
      <c r="BEH829" s="304"/>
      <c r="BEI829" s="304"/>
      <c r="BEJ829" s="304"/>
      <c r="BEK829" s="304"/>
      <c r="BEL829" s="304"/>
      <c r="BEM829" s="304"/>
      <c r="BEN829" s="304"/>
      <c r="BEO829" s="304"/>
      <c r="BEP829" s="304"/>
      <c r="BEQ829" s="304"/>
      <c r="BER829" s="304"/>
      <c r="BES829" s="304"/>
      <c r="BET829" s="304"/>
      <c r="BEU829" s="304"/>
      <c r="BEV829" s="304"/>
      <c r="BEW829" s="304"/>
      <c r="BEX829" s="304"/>
      <c r="BEY829" s="304"/>
      <c r="BEZ829" s="304"/>
      <c r="BFA829" s="304"/>
      <c r="BFB829" s="304"/>
      <c r="BFC829" s="304"/>
      <c r="BFD829" s="304"/>
      <c r="BFE829" s="304"/>
      <c r="BFF829" s="304"/>
      <c r="BFG829" s="304"/>
      <c r="BFH829" s="304"/>
      <c r="BFI829" s="304"/>
      <c r="BFJ829" s="304"/>
      <c r="BFK829" s="304"/>
      <c r="BFL829" s="304"/>
      <c r="BFM829" s="304"/>
      <c r="BFN829" s="304"/>
      <c r="BFO829" s="304"/>
      <c r="BFP829" s="304"/>
      <c r="BFQ829" s="304"/>
      <c r="BFR829" s="304"/>
      <c r="BFS829" s="304"/>
      <c r="BFT829" s="304"/>
      <c r="BFU829" s="304"/>
      <c r="BFV829" s="304"/>
      <c r="BFW829" s="304"/>
      <c r="BFX829" s="304"/>
      <c r="BFY829" s="304"/>
      <c r="BFZ829" s="304"/>
      <c r="BGA829" s="304"/>
      <c r="BGB829" s="304"/>
      <c r="BGC829" s="304"/>
      <c r="BGD829" s="304"/>
      <c r="BGE829" s="304"/>
      <c r="BGF829" s="304"/>
      <c r="BGG829" s="304"/>
      <c r="BGH829" s="304"/>
      <c r="BGI829" s="304"/>
      <c r="BGJ829" s="304"/>
      <c r="BGK829" s="304"/>
      <c r="BGL829" s="304"/>
      <c r="BGM829" s="304"/>
      <c r="BGN829" s="304"/>
      <c r="BGO829" s="304"/>
      <c r="BGP829" s="304"/>
      <c r="BGQ829" s="304"/>
      <c r="BGR829" s="304"/>
      <c r="BGS829" s="304"/>
      <c r="BGT829" s="304"/>
      <c r="BGU829" s="304"/>
      <c r="BGV829" s="304"/>
      <c r="BGW829" s="304"/>
      <c r="BGX829" s="304"/>
      <c r="BGY829" s="304"/>
      <c r="BGZ829" s="304"/>
      <c r="BHA829" s="304"/>
      <c r="BHB829" s="304"/>
      <c r="BHC829" s="304"/>
      <c r="BHD829" s="304"/>
      <c r="BHE829" s="304"/>
      <c r="BHF829" s="304"/>
      <c r="BHG829" s="304"/>
      <c r="BHH829" s="304"/>
      <c r="BHI829" s="304"/>
      <c r="BHJ829" s="304"/>
      <c r="BHK829" s="304"/>
      <c r="BHL829" s="304"/>
      <c r="BHM829" s="304"/>
      <c r="BHN829" s="304"/>
      <c r="BHO829" s="304"/>
      <c r="BHP829" s="304"/>
      <c r="BHQ829" s="304"/>
      <c r="BHR829" s="304"/>
      <c r="BHS829" s="304"/>
      <c r="BHT829" s="304"/>
      <c r="BHU829" s="304"/>
      <c r="BHV829" s="304"/>
      <c r="BHW829" s="304"/>
      <c r="BHX829" s="304"/>
      <c r="BHY829" s="304"/>
      <c r="BHZ829" s="304"/>
      <c r="BIA829" s="304"/>
      <c r="BIB829" s="304"/>
      <c r="BIC829" s="304"/>
      <c r="BID829" s="304"/>
      <c r="BIE829" s="304"/>
      <c r="BIF829" s="304"/>
      <c r="BIG829" s="304"/>
      <c r="BIH829" s="304"/>
      <c r="BII829" s="304"/>
      <c r="BIJ829" s="304"/>
      <c r="BIK829" s="304"/>
      <c r="BIL829" s="304"/>
      <c r="BIM829" s="304"/>
      <c r="BIN829" s="304"/>
      <c r="BIO829" s="304"/>
      <c r="BIP829" s="304"/>
      <c r="BIQ829" s="304"/>
      <c r="BIR829" s="304"/>
      <c r="BIS829" s="304"/>
      <c r="BIT829" s="304"/>
      <c r="BIU829" s="304"/>
      <c r="BIV829" s="304"/>
      <c r="BIW829" s="304"/>
      <c r="BIX829" s="304"/>
      <c r="BIY829" s="304"/>
      <c r="BIZ829" s="304"/>
      <c r="BJA829" s="304"/>
      <c r="BJB829" s="304"/>
      <c r="BJC829" s="304"/>
      <c r="BJD829" s="304"/>
      <c r="BJE829" s="304"/>
      <c r="BJF829" s="304"/>
      <c r="BJG829" s="304"/>
      <c r="BJH829" s="304"/>
      <c r="BJI829" s="304"/>
      <c r="BJJ829" s="304"/>
      <c r="BJK829" s="304"/>
      <c r="BJL829" s="304"/>
      <c r="BJM829" s="304"/>
      <c r="BJN829" s="304"/>
      <c r="BJO829" s="304"/>
      <c r="BJP829" s="304"/>
      <c r="BJQ829" s="304"/>
      <c r="BJR829" s="304"/>
      <c r="BJS829" s="304"/>
      <c r="BJT829" s="304"/>
      <c r="BJU829" s="304"/>
      <c r="BJV829" s="304"/>
      <c r="BJW829" s="304"/>
      <c r="BJX829" s="304"/>
      <c r="BJY829" s="304"/>
      <c r="BJZ829" s="304"/>
      <c r="BKA829" s="304"/>
      <c r="BKB829" s="304"/>
      <c r="BKC829" s="304"/>
      <c r="BKD829" s="304"/>
      <c r="BKE829" s="304"/>
      <c r="BKF829" s="304"/>
      <c r="BKG829" s="304"/>
      <c r="BKH829" s="304"/>
      <c r="BKI829" s="304"/>
      <c r="BKJ829" s="304"/>
      <c r="BKK829" s="304"/>
      <c r="BKL829" s="304"/>
      <c r="BKM829" s="304"/>
      <c r="BKN829" s="304"/>
      <c r="BKO829" s="304"/>
      <c r="BKP829" s="304"/>
      <c r="BKQ829" s="304"/>
      <c r="BKR829" s="304"/>
      <c r="BKS829" s="304"/>
      <c r="BKT829" s="304"/>
      <c r="BKU829" s="304"/>
      <c r="BKV829" s="304"/>
      <c r="BKW829" s="304"/>
      <c r="BKX829" s="304"/>
      <c r="BKY829" s="304"/>
      <c r="BKZ829" s="304"/>
      <c r="BLA829" s="304"/>
      <c r="BLB829" s="304"/>
      <c r="BLC829" s="304"/>
      <c r="BLD829" s="304"/>
      <c r="BLE829" s="304"/>
      <c r="BLF829" s="304"/>
      <c r="BLG829" s="304"/>
      <c r="BLH829" s="304"/>
      <c r="BLI829" s="304"/>
      <c r="BLJ829" s="304"/>
      <c r="BLK829" s="304"/>
      <c r="BLL829" s="304"/>
      <c r="BLM829" s="304"/>
      <c r="BLN829" s="304"/>
      <c r="BLO829" s="304"/>
      <c r="BLP829" s="304"/>
      <c r="BLQ829" s="304"/>
      <c r="BLR829" s="304"/>
      <c r="BLS829" s="304"/>
      <c r="BLT829" s="304"/>
      <c r="BLU829" s="304"/>
      <c r="BLV829" s="304"/>
      <c r="BLW829" s="304"/>
      <c r="BLX829" s="304"/>
      <c r="BLY829" s="304"/>
      <c r="BLZ829" s="304"/>
      <c r="BMA829" s="304"/>
      <c r="BMB829" s="304"/>
      <c r="BMC829" s="304"/>
      <c r="BMD829" s="304"/>
      <c r="BME829" s="304"/>
      <c r="BMF829" s="304"/>
      <c r="BMG829" s="304"/>
      <c r="BMH829" s="304"/>
      <c r="BMI829" s="304"/>
      <c r="BMJ829" s="304"/>
      <c r="BMK829" s="304"/>
      <c r="BML829" s="304"/>
      <c r="BMM829" s="304"/>
      <c r="BMN829" s="304"/>
      <c r="BMO829" s="304"/>
      <c r="BMP829" s="304"/>
      <c r="BMQ829" s="304"/>
      <c r="BMR829" s="304"/>
      <c r="BMS829" s="304"/>
      <c r="BMT829" s="304"/>
      <c r="BMU829" s="304"/>
      <c r="BMV829" s="304"/>
      <c r="BMW829" s="304"/>
      <c r="BMX829" s="304"/>
      <c r="BMY829" s="304"/>
      <c r="BMZ829" s="304"/>
      <c r="BNA829" s="304"/>
      <c r="BNB829" s="304"/>
      <c r="BNC829" s="304"/>
      <c r="BND829" s="304"/>
      <c r="BNE829" s="304"/>
      <c r="BNF829" s="304"/>
      <c r="BNG829" s="304"/>
      <c r="BNH829" s="304"/>
      <c r="BNI829" s="304"/>
      <c r="BNJ829" s="304"/>
      <c r="BNK829" s="304"/>
      <c r="BNL829" s="304"/>
      <c r="BNM829" s="304"/>
      <c r="BNN829" s="304"/>
      <c r="BNO829" s="304"/>
      <c r="BNP829" s="304"/>
      <c r="BNQ829" s="304"/>
      <c r="BNR829" s="304"/>
      <c r="BNS829" s="304"/>
      <c r="BNT829" s="304"/>
      <c r="BNU829" s="304"/>
      <c r="BNV829" s="304"/>
      <c r="BNW829" s="304"/>
      <c r="BNX829" s="304"/>
      <c r="BNY829" s="304"/>
      <c r="BNZ829" s="304"/>
      <c r="BOA829" s="304"/>
      <c r="BOB829" s="304"/>
      <c r="BOC829" s="304"/>
      <c r="BOD829" s="304"/>
      <c r="BOE829" s="304"/>
      <c r="BOF829" s="304"/>
      <c r="BOG829" s="304"/>
      <c r="BOH829" s="304"/>
      <c r="BOI829" s="304"/>
      <c r="BOJ829" s="304"/>
      <c r="BOK829" s="304"/>
      <c r="BOL829" s="304"/>
      <c r="BOM829" s="304"/>
      <c r="BON829" s="304"/>
      <c r="BOO829" s="304"/>
      <c r="BOP829" s="304"/>
      <c r="BOQ829" s="304"/>
      <c r="BOR829" s="304"/>
      <c r="BOS829" s="304"/>
      <c r="BOT829" s="304"/>
      <c r="BOU829" s="304"/>
      <c r="BOV829" s="304"/>
      <c r="BOW829" s="304"/>
      <c r="BOX829" s="304"/>
      <c r="BOY829" s="304"/>
      <c r="BOZ829" s="304"/>
      <c r="BPA829" s="304"/>
      <c r="BPB829" s="304"/>
      <c r="BPC829" s="304"/>
      <c r="BPD829" s="304"/>
      <c r="BPE829" s="304"/>
      <c r="BPF829" s="304"/>
      <c r="BPG829" s="304"/>
      <c r="BPH829" s="304"/>
      <c r="BPI829" s="304"/>
      <c r="BPJ829" s="304"/>
      <c r="BPK829" s="304"/>
      <c r="BPL829" s="304"/>
      <c r="BPM829" s="304"/>
      <c r="BPN829" s="304"/>
      <c r="BPO829" s="304"/>
      <c r="BPP829" s="304"/>
      <c r="BPQ829" s="304"/>
      <c r="BPR829" s="304"/>
      <c r="BPS829" s="304"/>
      <c r="BPT829" s="304"/>
      <c r="BPU829" s="304"/>
      <c r="BPV829" s="304"/>
      <c r="BPW829" s="304"/>
      <c r="BPX829" s="304"/>
      <c r="BPY829" s="304"/>
      <c r="BPZ829" s="304"/>
      <c r="BQA829" s="304"/>
      <c r="BQB829" s="304"/>
      <c r="BQC829" s="304"/>
      <c r="BQD829" s="304"/>
      <c r="BQE829" s="304"/>
      <c r="BQF829" s="304"/>
      <c r="BQG829" s="304"/>
      <c r="BQH829" s="304"/>
      <c r="BQI829" s="304"/>
      <c r="BQJ829" s="304"/>
      <c r="BQK829" s="304"/>
      <c r="BQL829" s="304"/>
      <c r="BQM829" s="304"/>
      <c r="BQN829" s="304"/>
      <c r="BQO829" s="304"/>
      <c r="BQP829" s="304"/>
      <c r="BQQ829" s="304"/>
      <c r="BQR829" s="304"/>
      <c r="BQS829" s="304"/>
      <c r="BQT829" s="304"/>
      <c r="BQU829" s="304"/>
      <c r="BQV829" s="304"/>
      <c r="BQW829" s="304"/>
      <c r="BQX829" s="304"/>
      <c r="BQY829" s="304"/>
      <c r="BQZ829" s="304"/>
      <c r="BRA829" s="304"/>
      <c r="BRB829" s="304"/>
      <c r="BRC829" s="304"/>
      <c r="BRD829" s="304"/>
      <c r="BRE829" s="304"/>
      <c r="BRF829" s="304"/>
      <c r="BRG829" s="304"/>
      <c r="BRH829" s="304"/>
      <c r="BRI829" s="304"/>
      <c r="BRJ829" s="304"/>
      <c r="BRK829" s="304"/>
      <c r="BRL829" s="304"/>
      <c r="BRM829" s="304"/>
      <c r="BRN829" s="304"/>
      <c r="BRO829" s="304"/>
      <c r="BRP829" s="304"/>
      <c r="BRQ829" s="304"/>
      <c r="BRR829" s="304"/>
      <c r="BRS829" s="304"/>
      <c r="BRT829" s="304"/>
      <c r="BRU829" s="304"/>
      <c r="BRV829" s="304"/>
      <c r="BRW829" s="304"/>
      <c r="BRX829" s="304"/>
      <c r="BRY829" s="304"/>
      <c r="BRZ829" s="304"/>
      <c r="BSA829" s="304"/>
      <c r="BSB829" s="304"/>
      <c r="BSC829" s="304"/>
      <c r="BSD829" s="304"/>
      <c r="BSE829" s="304"/>
      <c r="BSF829" s="304"/>
      <c r="BSG829" s="304"/>
      <c r="BSH829" s="304"/>
      <c r="BSI829" s="304"/>
      <c r="BSJ829" s="304"/>
      <c r="BSK829" s="304"/>
      <c r="BSL829" s="304"/>
      <c r="BSM829" s="304"/>
      <c r="BSN829" s="304"/>
      <c r="BSO829" s="304"/>
      <c r="BSP829" s="304"/>
      <c r="BSQ829" s="304"/>
      <c r="BSR829" s="304"/>
      <c r="BSS829" s="304"/>
      <c r="BST829" s="304"/>
      <c r="BSU829" s="304"/>
      <c r="BSV829" s="304"/>
      <c r="BSW829" s="304"/>
      <c r="BSX829" s="304"/>
      <c r="BSY829" s="304"/>
      <c r="BSZ829" s="304"/>
      <c r="BTA829" s="304"/>
      <c r="BTB829" s="304"/>
      <c r="BTC829" s="304"/>
      <c r="BTD829" s="304"/>
      <c r="BTE829" s="304"/>
      <c r="BTF829" s="304"/>
      <c r="BTG829" s="304"/>
      <c r="BTH829" s="304"/>
      <c r="BTI829" s="304"/>
      <c r="BTJ829" s="304"/>
      <c r="BTK829" s="304"/>
      <c r="BTL829" s="304"/>
      <c r="BTM829" s="304"/>
      <c r="BTN829" s="304"/>
      <c r="BTO829" s="304"/>
      <c r="BTP829" s="304"/>
      <c r="BTQ829" s="304"/>
      <c r="BTR829" s="304"/>
      <c r="BTS829" s="304"/>
      <c r="BTT829" s="304"/>
      <c r="BTU829" s="304"/>
      <c r="BTV829" s="304"/>
      <c r="BTW829" s="304"/>
      <c r="BTX829" s="304"/>
      <c r="BTY829" s="304"/>
      <c r="BTZ829" s="304"/>
      <c r="BUA829" s="304"/>
      <c r="BUB829" s="304"/>
      <c r="BUC829" s="304"/>
      <c r="BUD829" s="304"/>
      <c r="BUE829" s="304"/>
      <c r="BUF829" s="304"/>
      <c r="BUG829" s="304"/>
      <c r="BUH829" s="304"/>
      <c r="BUI829" s="304"/>
      <c r="BUJ829" s="304"/>
      <c r="BUK829" s="304"/>
      <c r="BUL829" s="304"/>
      <c r="BUM829" s="304"/>
      <c r="BUN829" s="304"/>
      <c r="BUO829" s="304"/>
      <c r="BUP829" s="304"/>
      <c r="BUQ829" s="304"/>
      <c r="BUR829" s="304"/>
      <c r="BUS829" s="304"/>
      <c r="BUT829" s="304"/>
      <c r="BUU829" s="304"/>
      <c r="BUV829" s="304"/>
      <c r="BUW829" s="304"/>
      <c r="BUX829" s="304"/>
      <c r="BUY829" s="304"/>
      <c r="BUZ829" s="304"/>
      <c r="BVA829" s="304"/>
      <c r="BVB829" s="304"/>
      <c r="BVC829" s="304"/>
      <c r="BVD829" s="304"/>
      <c r="BVE829" s="304"/>
      <c r="BVF829" s="304"/>
      <c r="BVG829" s="304"/>
      <c r="BVH829" s="304"/>
      <c r="BVI829" s="304"/>
      <c r="BVJ829" s="304"/>
      <c r="BVK829" s="304"/>
      <c r="BVL829" s="304"/>
      <c r="BVM829" s="304"/>
      <c r="BVN829" s="304"/>
      <c r="BVO829" s="304"/>
      <c r="BVP829" s="304"/>
      <c r="BVQ829" s="304"/>
      <c r="BVR829" s="304"/>
      <c r="BVS829" s="304"/>
      <c r="BVT829" s="304"/>
      <c r="BVU829" s="304"/>
      <c r="BVV829" s="304"/>
      <c r="BVW829" s="304"/>
      <c r="BVX829" s="304"/>
      <c r="BVY829" s="304"/>
      <c r="BVZ829" s="304"/>
      <c r="BWA829" s="304"/>
      <c r="BWB829" s="304"/>
      <c r="BWC829" s="304"/>
      <c r="BWD829" s="304"/>
      <c r="BWE829" s="304"/>
      <c r="BWF829" s="304"/>
      <c r="BWG829" s="304"/>
      <c r="BWH829" s="304"/>
      <c r="BWI829" s="304"/>
      <c r="BWJ829" s="304"/>
      <c r="BWK829" s="304"/>
      <c r="BWL829" s="304"/>
      <c r="BWM829" s="304"/>
      <c r="BWN829" s="304"/>
      <c r="BWO829" s="304"/>
      <c r="BWP829" s="304"/>
      <c r="BWQ829" s="304"/>
      <c r="BWR829" s="304"/>
      <c r="BWS829" s="304"/>
      <c r="BWT829" s="304"/>
      <c r="BWU829" s="304"/>
      <c r="BWV829" s="304"/>
      <c r="BWW829" s="304"/>
      <c r="BWX829" s="304"/>
      <c r="BWY829" s="304"/>
      <c r="BWZ829" s="304"/>
      <c r="BXA829" s="304"/>
      <c r="BXB829" s="304"/>
      <c r="BXC829" s="304"/>
      <c r="BXD829" s="304"/>
      <c r="BXE829" s="304"/>
      <c r="BXF829" s="304"/>
      <c r="BXG829" s="304"/>
      <c r="BXH829" s="304"/>
      <c r="BXI829" s="304"/>
      <c r="BXJ829" s="304"/>
      <c r="BXK829" s="304"/>
      <c r="BXL829" s="304"/>
      <c r="BXM829" s="304"/>
      <c r="BXN829" s="304"/>
      <c r="BXO829" s="304"/>
      <c r="BXP829" s="304"/>
      <c r="BXQ829" s="304"/>
      <c r="BXR829" s="304"/>
      <c r="BXS829" s="304"/>
      <c r="BXT829" s="304"/>
      <c r="BXU829" s="304"/>
      <c r="BXV829" s="304"/>
      <c r="BXW829" s="304"/>
      <c r="BXX829" s="304"/>
      <c r="BXY829" s="304"/>
      <c r="BXZ829" s="304"/>
      <c r="BYA829" s="304"/>
      <c r="BYB829" s="304"/>
      <c r="BYC829" s="304"/>
      <c r="BYD829" s="304"/>
      <c r="BYE829" s="304"/>
      <c r="BYF829" s="304"/>
      <c r="BYG829" s="304"/>
      <c r="BYH829" s="304"/>
      <c r="BYI829" s="304"/>
      <c r="BYJ829" s="304"/>
      <c r="BYK829" s="304"/>
      <c r="BYL829" s="304"/>
      <c r="BYM829" s="304"/>
      <c r="BYN829" s="304"/>
      <c r="BYO829" s="304"/>
      <c r="BYP829" s="304"/>
      <c r="BYQ829" s="304"/>
      <c r="BYR829" s="304"/>
      <c r="BYS829" s="304"/>
      <c r="BYT829" s="304"/>
      <c r="BYU829" s="304"/>
      <c r="BYV829" s="304"/>
      <c r="BYW829" s="304"/>
      <c r="BYX829" s="304"/>
      <c r="BYY829" s="304"/>
      <c r="BYZ829" s="304"/>
      <c r="BZA829" s="304"/>
      <c r="BZB829" s="304"/>
      <c r="BZC829" s="304"/>
      <c r="BZD829" s="304"/>
      <c r="BZE829" s="304"/>
      <c r="BZF829" s="304"/>
      <c r="BZG829" s="304"/>
      <c r="BZH829" s="304"/>
      <c r="BZI829" s="304"/>
      <c r="BZJ829" s="304"/>
      <c r="BZK829" s="304"/>
      <c r="BZL829" s="304"/>
      <c r="BZM829" s="304"/>
      <c r="BZN829" s="304"/>
      <c r="BZO829" s="304"/>
      <c r="BZP829" s="304"/>
      <c r="BZQ829" s="304"/>
      <c r="BZR829" s="304"/>
      <c r="BZS829" s="304"/>
      <c r="BZT829" s="304"/>
      <c r="BZU829" s="304"/>
      <c r="BZV829" s="304"/>
      <c r="BZW829" s="304"/>
      <c r="BZX829" s="304"/>
      <c r="BZY829" s="304"/>
      <c r="BZZ829" s="304"/>
      <c r="CAA829" s="304"/>
      <c r="CAB829" s="304"/>
      <c r="CAC829" s="304"/>
      <c r="CAD829" s="304"/>
      <c r="CAE829" s="304"/>
      <c r="CAF829" s="304"/>
      <c r="CAG829" s="304"/>
      <c r="CAH829" s="304"/>
      <c r="CAI829" s="304"/>
      <c r="CAJ829" s="304"/>
      <c r="CAK829" s="304"/>
      <c r="CAL829" s="304"/>
      <c r="CAM829" s="304"/>
      <c r="CAN829" s="304"/>
      <c r="CAO829" s="304"/>
      <c r="CAP829" s="304"/>
      <c r="CAQ829" s="304"/>
      <c r="CAR829" s="304"/>
      <c r="CAS829" s="304"/>
      <c r="CAT829" s="304"/>
      <c r="CAU829" s="304"/>
      <c r="CAV829" s="304"/>
      <c r="CAW829" s="304"/>
      <c r="CAX829" s="304"/>
      <c r="CAY829" s="304"/>
      <c r="CAZ829" s="304"/>
      <c r="CBA829" s="304"/>
      <c r="CBB829" s="304"/>
      <c r="CBC829" s="304"/>
      <c r="CBD829" s="304"/>
      <c r="CBE829" s="304"/>
      <c r="CBF829" s="304"/>
      <c r="CBG829" s="304"/>
      <c r="CBH829" s="304"/>
      <c r="CBI829" s="304"/>
      <c r="CBJ829" s="304"/>
      <c r="CBK829" s="304"/>
      <c r="CBL829" s="304"/>
      <c r="CBM829" s="304"/>
      <c r="CBN829" s="304"/>
      <c r="CBO829" s="304"/>
      <c r="CBP829" s="304"/>
      <c r="CBQ829" s="304"/>
      <c r="CBR829" s="304"/>
      <c r="CBS829" s="304"/>
      <c r="CBT829" s="304"/>
      <c r="CBU829" s="304"/>
      <c r="CBV829" s="304"/>
      <c r="CBW829" s="304"/>
      <c r="CBX829" s="304"/>
      <c r="CBY829" s="304"/>
      <c r="CBZ829" s="304"/>
      <c r="CCA829" s="304"/>
      <c r="CCB829" s="304"/>
      <c r="CCC829" s="304"/>
      <c r="CCD829" s="304"/>
      <c r="CCE829" s="304"/>
      <c r="CCF829" s="304"/>
      <c r="CCG829" s="304"/>
      <c r="CCH829" s="304"/>
      <c r="CCI829" s="304"/>
      <c r="CCJ829" s="304"/>
      <c r="CCK829" s="304"/>
      <c r="CCL829" s="304"/>
      <c r="CCM829" s="304"/>
      <c r="CCN829" s="304"/>
      <c r="CCO829" s="304"/>
      <c r="CCP829" s="304"/>
      <c r="CCQ829" s="304"/>
      <c r="CCR829" s="304"/>
      <c r="CCS829" s="304"/>
      <c r="CCT829" s="304"/>
      <c r="CCU829" s="304"/>
      <c r="CCV829" s="304"/>
      <c r="CCW829" s="304"/>
      <c r="CCX829" s="304"/>
      <c r="CCY829" s="304"/>
      <c r="CCZ829" s="304"/>
      <c r="CDA829" s="304"/>
      <c r="CDB829" s="304"/>
      <c r="CDC829" s="304"/>
      <c r="CDD829" s="304"/>
      <c r="CDE829" s="304"/>
      <c r="CDF829" s="304"/>
      <c r="CDG829" s="304"/>
      <c r="CDH829" s="304"/>
      <c r="CDI829" s="304"/>
      <c r="CDJ829" s="304"/>
      <c r="CDK829" s="304"/>
      <c r="CDL829" s="304"/>
      <c r="CDM829" s="304"/>
      <c r="CDN829" s="304"/>
      <c r="CDO829" s="304"/>
      <c r="CDP829" s="304"/>
      <c r="CDQ829" s="304"/>
      <c r="CDR829" s="304"/>
      <c r="CDS829" s="304"/>
      <c r="CDT829" s="304"/>
      <c r="CDU829" s="304"/>
      <c r="CDV829" s="304"/>
      <c r="CDW829" s="304"/>
      <c r="CDX829" s="304"/>
      <c r="CDY829" s="304"/>
      <c r="CDZ829" s="304"/>
      <c r="CEA829" s="304"/>
      <c r="CEB829" s="304"/>
      <c r="CEC829" s="304"/>
      <c r="CED829" s="304"/>
      <c r="CEE829" s="304"/>
      <c r="CEF829" s="304"/>
      <c r="CEG829" s="304"/>
      <c r="CEH829" s="304"/>
      <c r="CEI829" s="304"/>
      <c r="CEJ829" s="304"/>
      <c r="CEK829" s="304"/>
      <c r="CEL829" s="304"/>
      <c r="CEM829" s="304"/>
      <c r="CEN829" s="304"/>
      <c r="CEO829" s="304"/>
      <c r="CEP829" s="304"/>
      <c r="CEQ829" s="304"/>
      <c r="CER829" s="304"/>
      <c r="CES829" s="304"/>
      <c r="CET829" s="304"/>
      <c r="CEU829" s="304"/>
      <c r="CEV829" s="304"/>
      <c r="CEW829" s="304"/>
      <c r="CEX829" s="304"/>
      <c r="CEY829" s="304"/>
      <c r="CEZ829" s="304"/>
      <c r="CFA829" s="304"/>
      <c r="CFB829" s="304"/>
      <c r="CFC829" s="304"/>
      <c r="CFD829" s="304"/>
      <c r="CFE829" s="304"/>
      <c r="CFF829" s="304"/>
      <c r="CFG829" s="304"/>
      <c r="CFH829" s="304"/>
      <c r="CFI829" s="304"/>
      <c r="CFJ829" s="304"/>
      <c r="CFK829" s="304"/>
      <c r="CFL829" s="304"/>
      <c r="CFM829" s="304"/>
      <c r="CFN829" s="304"/>
      <c r="CFO829" s="304"/>
      <c r="CFP829" s="304"/>
      <c r="CFQ829" s="304"/>
      <c r="CFR829" s="304"/>
      <c r="CFS829" s="304"/>
      <c r="CFT829" s="304"/>
      <c r="CFU829" s="304"/>
      <c r="CFV829" s="304"/>
      <c r="CFW829" s="304"/>
      <c r="CFX829" s="304"/>
      <c r="CFY829" s="304"/>
      <c r="CFZ829" s="304"/>
      <c r="CGA829" s="304"/>
      <c r="CGB829" s="304"/>
      <c r="CGC829" s="304"/>
      <c r="CGD829" s="304"/>
      <c r="CGE829" s="304"/>
      <c r="CGF829" s="304"/>
      <c r="CGG829" s="304"/>
      <c r="CGH829" s="304"/>
      <c r="CGI829" s="304"/>
      <c r="CGJ829" s="304"/>
      <c r="CGK829" s="304"/>
      <c r="CGL829" s="304"/>
      <c r="CGM829" s="304"/>
      <c r="CGN829" s="304"/>
      <c r="CGO829" s="304"/>
      <c r="CGP829" s="304"/>
      <c r="CGQ829" s="304"/>
      <c r="CGR829" s="304"/>
      <c r="CGS829" s="304"/>
      <c r="CGT829" s="304"/>
      <c r="CGU829" s="304"/>
      <c r="CGV829" s="304"/>
      <c r="CGW829" s="304"/>
      <c r="CGX829" s="304"/>
      <c r="CGY829" s="304"/>
      <c r="CGZ829" s="304"/>
      <c r="CHA829" s="304"/>
      <c r="CHB829" s="304"/>
      <c r="CHC829" s="304"/>
      <c r="CHD829" s="304"/>
      <c r="CHE829" s="304"/>
      <c r="CHF829" s="304"/>
      <c r="CHG829" s="304"/>
      <c r="CHH829" s="304"/>
      <c r="CHI829" s="304"/>
      <c r="CHJ829" s="304"/>
      <c r="CHK829" s="304"/>
      <c r="CHL829" s="304"/>
      <c r="CHM829" s="304"/>
      <c r="CHN829" s="304"/>
      <c r="CHO829" s="304"/>
      <c r="CHP829" s="304"/>
      <c r="CHQ829" s="304"/>
      <c r="CHR829" s="304"/>
      <c r="CHS829" s="304"/>
      <c r="CHT829" s="304"/>
      <c r="CHU829" s="304"/>
      <c r="CHV829" s="304"/>
      <c r="CHW829" s="304"/>
      <c r="CHX829" s="304"/>
      <c r="CHY829" s="304"/>
      <c r="CHZ829" s="304"/>
      <c r="CIA829" s="304"/>
      <c r="CIB829" s="304"/>
      <c r="CIC829" s="304"/>
      <c r="CID829" s="304"/>
      <c r="CIE829" s="304"/>
      <c r="CIF829" s="304"/>
      <c r="CIG829" s="304"/>
      <c r="CIH829" s="304"/>
      <c r="CII829" s="304"/>
      <c r="CIJ829" s="304"/>
      <c r="CIK829" s="304"/>
      <c r="CIL829" s="304"/>
      <c r="CIM829" s="304"/>
      <c r="CIN829" s="304"/>
      <c r="CIO829" s="304"/>
      <c r="CIP829" s="304"/>
      <c r="CIQ829" s="304"/>
      <c r="CIR829" s="304"/>
      <c r="CIS829" s="304"/>
      <c r="CIT829" s="304"/>
      <c r="CIU829" s="304"/>
      <c r="CIV829" s="304"/>
      <c r="CIW829" s="304"/>
      <c r="CIX829" s="304"/>
      <c r="CIY829" s="304"/>
      <c r="CIZ829" s="304"/>
      <c r="CJA829" s="304"/>
      <c r="CJB829" s="304"/>
      <c r="CJC829" s="304"/>
      <c r="CJD829" s="304"/>
      <c r="CJE829" s="304"/>
      <c r="CJF829" s="304"/>
      <c r="CJG829" s="304"/>
      <c r="CJH829" s="304"/>
      <c r="CJI829" s="304"/>
      <c r="CJJ829" s="304"/>
      <c r="CJK829" s="304"/>
      <c r="CJL829" s="304"/>
      <c r="CJM829" s="304"/>
      <c r="CJN829" s="304"/>
      <c r="CJO829" s="304"/>
      <c r="CJP829" s="304"/>
      <c r="CJQ829" s="304"/>
      <c r="CJR829" s="304"/>
      <c r="CJS829" s="304"/>
      <c r="CJT829" s="304"/>
      <c r="CJU829" s="304"/>
      <c r="CJV829" s="304"/>
      <c r="CJW829" s="304"/>
      <c r="CJX829" s="304"/>
      <c r="CJY829" s="304"/>
      <c r="CJZ829" s="304"/>
      <c r="CKA829" s="304"/>
      <c r="CKB829" s="304"/>
      <c r="CKC829" s="304"/>
      <c r="CKD829" s="304"/>
      <c r="CKE829" s="304"/>
      <c r="CKF829" s="304"/>
      <c r="CKG829" s="304"/>
      <c r="CKH829" s="304"/>
      <c r="CKI829" s="304"/>
      <c r="CKJ829" s="304"/>
      <c r="CKK829" s="304"/>
      <c r="CKL829" s="304"/>
      <c r="CKM829" s="304"/>
      <c r="CKN829" s="304"/>
      <c r="CKO829" s="304"/>
      <c r="CKP829" s="304"/>
      <c r="CKQ829" s="304"/>
      <c r="CKR829" s="304"/>
      <c r="CKS829" s="304"/>
      <c r="CKT829" s="304"/>
      <c r="CKU829" s="304"/>
      <c r="CKV829" s="304"/>
      <c r="CKW829" s="304"/>
      <c r="CKX829" s="304"/>
      <c r="CKY829" s="304"/>
      <c r="CKZ829" s="304"/>
      <c r="CLA829" s="304"/>
      <c r="CLB829" s="304"/>
      <c r="CLC829" s="304"/>
      <c r="CLD829" s="304"/>
      <c r="CLE829" s="304"/>
      <c r="CLF829" s="304"/>
      <c r="CLG829" s="304"/>
      <c r="CLH829" s="304"/>
      <c r="CLI829" s="304"/>
      <c r="CLJ829" s="304"/>
      <c r="CLK829" s="304"/>
      <c r="CLL829" s="304"/>
      <c r="CLM829" s="304"/>
      <c r="CLN829" s="304"/>
      <c r="CLO829" s="304"/>
      <c r="CLP829" s="304"/>
      <c r="CLQ829" s="304"/>
      <c r="CLR829" s="304"/>
      <c r="CLS829" s="304"/>
      <c r="CLT829" s="304"/>
      <c r="CLU829" s="304"/>
      <c r="CLV829" s="304"/>
      <c r="CLW829" s="304"/>
      <c r="CLX829" s="304"/>
      <c r="CLY829" s="304"/>
      <c r="CLZ829" s="304"/>
      <c r="CMA829" s="304"/>
      <c r="CMB829" s="304"/>
      <c r="CMC829" s="304"/>
      <c r="CMD829" s="304"/>
      <c r="CME829" s="304"/>
      <c r="CMF829" s="304"/>
      <c r="CMG829" s="304"/>
      <c r="CMH829" s="304"/>
      <c r="CMI829" s="304"/>
      <c r="CMJ829" s="304"/>
      <c r="CMK829" s="304"/>
      <c r="CML829" s="304"/>
      <c r="CMM829" s="304"/>
      <c r="CMN829" s="304"/>
      <c r="CMO829" s="304"/>
      <c r="CMP829" s="304"/>
      <c r="CMQ829" s="304"/>
      <c r="CMR829" s="304"/>
      <c r="CMS829" s="304"/>
      <c r="CMT829" s="304"/>
      <c r="CMU829" s="304"/>
      <c r="CMV829" s="304"/>
      <c r="CMW829" s="304"/>
      <c r="CMX829" s="304"/>
      <c r="CMY829" s="304"/>
      <c r="CMZ829" s="304"/>
      <c r="CNA829" s="304"/>
      <c r="CNB829" s="304"/>
      <c r="CNC829" s="304"/>
      <c r="CND829" s="304"/>
      <c r="CNE829" s="304"/>
      <c r="CNF829" s="304"/>
      <c r="CNG829" s="304"/>
      <c r="CNH829" s="304"/>
      <c r="CNI829" s="304"/>
      <c r="CNJ829" s="304"/>
      <c r="CNK829" s="304"/>
      <c r="CNL829" s="304"/>
      <c r="CNM829" s="304"/>
      <c r="CNN829" s="304"/>
      <c r="CNO829" s="304"/>
      <c r="CNP829" s="304"/>
      <c r="CNQ829" s="304"/>
      <c r="CNR829" s="304"/>
      <c r="CNS829" s="304"/>
      <c r="CNT829" s="304"/>
      <c r="CNU829" s="304"/>
      <c r="CNV829" s="304"/>
      <c r="CNW829" s="304"/>
      <c r="CNX829" s="304"/>
      <c r="CNY829" s="304"/>
      <c r="CNZ829" s="304"/>
      <c r="COA829" s="304"/>
      <c r="COB829" s="304"/>
      <c r="COC829" s="304"/>
      <c r="COD829" s="304"/>
      <c r="COE829" s="304"/>
      <c r="COF829" s="304"/>
      <c r="COG829" s="304"/>
      <c r="COH829" s="304"/>
      <c r="COI829" s="304"/>
      <c r="COJ829" s="304"/>
      <c r="COK829" s="304"/>
      <c r="COL829" s="304"/>
      <c r="COM829" s="304"/>
      <c r="CON829" s="304"/>
      <c r="COO829" s="304"/>
      <c r="COP829" s="304"/>
      <c r="COQ829" s="304"/>
      <c r="COR829" s="304"/>
      <c r="COS829" s="304"/>
      <c r="COT829" s="304"/>
      <c r="COU829" s="304"/>
      <c r="COV829" s="304"/>
      <c r="COW829" s="304"/>
      <c r="COX829" s="304"/>
      <c r="COY829" s="304"/>
      <c r="COZ829" s="304"/>
      <c r="CPA829" s="304"/>
      <c r="CPB829" s="304"/>
      <c r="CPC829" s="304"/>
      <c r="CPD829" s="304"/>
      <c r="CPE829" s="304"/>
      <c r="CPF829" s="304"/>
      <c r="CPG829" s="304"/>
      <c r="CPH829" s="304"/>
      <c r="CPI829" s="304"/>
      <c r="CPJ829" s="304"/>
      <c r="CPK829" s="304"/>
      <c r="CPL829" s="304"/>
      <c r="CPM829" s="304"/>
      <c r="CPN829" s="304"/>
      <c r="CPO829" s="304"/>
      <c r="CPP829" s="304"/>
      <c r="CPQ829" s="304"/>
      <c r="CPR829" s="304"/>
      <c r="CPS829" s="304"/>
      <c r="CPT829" s="304"/>
      <c r="CPU829" s="304"/>
      <c r="CPV829" s="304"/>
      <c r="CPW829" s="304"/>
      <c r="CPX829" s="304"/>
      <c r="CPY829" s="304"/>
      <c r="CPZ829" s="304"/>
      <c r="CQA829" s="304"/>
      <c r="CQB829" s="304"/>
      <c r="CQC829" s="304"/>
      <c r="CQD829" s="304"/>
      <c r="CQE829" s="304"/>
      <c r="CQF829" s="304"/>
      <c r="CQG829" s="304"/>
      <c r="CQH829" s="304"/>
      <c r="CQI829" s="304"/>
      <c r="CQJ829" s="304"/>
      <c r="CQK829" s="304"/>
      <c r="CQL829" s="304"/>
      <c r="CQM829" s="304"/>
      <c r="CQN829" s="304"/>
      <c r="CQO829" s="304"/>
      <c r="CQP829" s="304"/>
      <c r="CQQ829" s="304"/>
      <c r="CQR829" s="304"/>
      <c r="CQS829" s="304"/>
      <c r="CQT829" s="304"/>
      <c r="CQU829" s="304"/>
      <c r="CQV829" s="304"/>
      <c r="CQW829" s="304"/>
      <c r="CQX829" s="304"/>
      <c r="CQY829" s="304"/>
      <c r="CQZ829" s="304"/>
      <c r="CRA829" s="304"/>
      <c r="CRB829" s="304"/>
      <c r="CRC829" s="304"/>
      <c r="CRD829" s="304"/>
      <c r="CRE829" s="304"/>
      <c r="CRF829" s="304"/>
      <c r="CRG829" s="304"/>
      <c r="CRH829" s="304"/>
      <c r="CRI829" s="304"/>
      <c r="CRJ829" s="304"/>
      <c r="CRK829" s="304"/>
      <c r="CRL829" s="304"/>
      <c r="CRM829" s="304"/>
      <c r="CRN829" s="304"/>
      <c r="CRO829" s="304"/>
      <c r="CRP829" s="304"/>
      <c r="CRQ829" s="304"/>
      <c r="CRR829" s="304"/>
      <c r="CRS829" s="304"/>
      <c r="CRT829" s="304"/>
      <c r="CRU829" s="304"/>
      <c r="CRV829" s="304"/>
      <c r="CRW829" s="304"/>
      <c r="CRX829" s="304"/>
      <c r="CRY829" s="304"/>
      <c r="CRZ829" s="304"/>
      <c r="CSA829" s="304"/>
      <c r="CSB829" s="304"/>
      <c r="CSC829" s="304"/>
      <c r="CSD829" s="304"/>
      <c r="CSE829" s="304"/>
      <c r="CSF829" s="304"/>
      <c r="CSG829" s="304"/>
      <c r="CSH829" s="304"/>
      <c r="CSI829" s="304"/>
      <c r="CSJ829" s="304"/>
      <c r="CSK829" s="304"/>
      <c r="CSL829" s="304"/>
      <c r="CSM829" s="304"/>
      <c r="CSN829" s="304"/>
      <c r="CSO829" s="304"/>
      <c r="CSP829" s="304"/>
      <c r="CSQ829" s="304"/>
      <c r="CSR829" s="304"/>
      <c r="CSS829" s="304"/>
      <c r="CST829" s="304"/>
      <c r="CSU829" s="304"/>
      <c r="CSV829" s="304"/>
      <c r="CSW829" s="304"/>
      <c r="CSX829" s="304"/>
      <c r="CSY829" s="304"/>
      <c r="CSZ829" s="304"/>
      <c r="CTA829" s="304"/>
      <c r="CTB829" s="304"/>
      <c r="CTC829" s="304"/>
      <c r="CTD829" s="304"/>
      <c r="CTE829" s="304"/>
      <c r="CTF829" s="304"/>
      <c r="CTG829" s="304"/>
      <c r="CTH829" s="304"/>
      <c r="CTI829" s="304"/>
      <c r="CTJ829" s="304"/>
      <c r="CTK829" s="304"/>
      <c r="CTL829" s="304"/>
      <c r="CTM829" s="304"/>
      <c r="CTN829" s="304"/>
      <c r="CTO829" s="304"/>
      <c r="CTP829" s="304"/>
      <c r="CTQ829" s="304"/>
      <c r="CTR829" s="304"/>
      <c r="CTS829" s="304"/>
      <c r="CTT829" s="304"/>
      <c r="CTU829" s="304"/>
      <c r="CTV829" s="304"/>
      <c r="CTW829" s="304"/>
      <c r="CTX829" s="304"/>
      <c r="CTY829" s="304"/>
      <c r="CTZ829" s="304"/>
      <c r="CUA829" s="304"/>
      <c r="CUB829" s="304"/>
      <c r="CUC829" s="304"/>
      <c r="CUD829" s="304"/>
      <c r="CUE829" s="304"/>
      <c r="CUF829" s="304"/>
      <c r="CUG829" s="304"/>
      <c r="CUH829" s="304"/>
      <c r="CUI829" s="304"/>
      <c r="CUJ829" s="304"/>
      <c r="CUK829" s="304"/>
      <c r="CUL829" s="304"/>
      <c r="CUM829" s="304"/>
      <c r="CUN829" s="304"/>
      <c r="CUO829" s="304"/>
      <c r="CUP829" s="304"/>
      <c r="CUQ829" s="304"/>
      <c r="CUR829" s="304"/>
      <c r="CUS829" s="304"/>
      <c r="CUT829" s="304"/>
      <c r="CUU829" s="304"/>
      <c r="CUV829" s="304"/>
      <c r="CUW829" s="304"/>
      <c r="CUX829" s="304"/>
      <c r="CUY829" s="304"/>
      <c r="CUZ829" s="304"/>
      <c r="CVA829" s="304"/>
      <c r="CVB829" s="304"/>
      <c r="CVC829" s="304"/>
      <c r="CVD829" s="304"/>
      <c r="CVE829" s="304"/>
      <c r="CVF829" s="304"/>
      <c r="CVG829" s="304"/>
      <c r="CVH829" s="304"/>
      <c r="CVI829" s="304"/>
      <c r="CVJ829" s="304"/>
      <c r="CVK829" s="304"/>
      <c r="CVL829" s="304"/>
      <c r="CVM829" s="304"/>
      <c r="CVN829" s="304"/>
      <c r="CVO829" s="304"/>
      <c r="CVP829" s="304"/>
      <c r="CVQ829" s="304"/>
      <c r="CVR829" s="304"/>
      <c r="CVS829" s="304"/>
      <c r="CVT829" s="304"/>
      <c r="CVU829" s="304"/>
      <c r="CVV829" s="304"/>
      <c r="CVW829" s="304"/>
      <c r="CVX829" s="304"/>
      <c r="CVY829" s="304"/>
      <c r="CVZ829" s="304"/>
      <c r="CWA829" s="304"/>
      <c r="CWB829" s="304"/>
      <c r="CWC829" s="304"/>
      <c r="CWD829" s="304"/>
      <c r="CWE829" s="304"/>
      <c r="CWF829" s="304"/>
      <c r="CWG829" s="304"/>
      <c r="CWH829" s="304"/>
      <c r="CWI829" s="304"/>
      <c r="CWJ829" s="304"/>
      <c r="CWK829" s="304"/>
      <c r="CWL829" s="304"/>
      <c r="CWM829" s="304"/>
      <c r="CWN829" s="304"/>
      <c r="CWO829" s="304"/>
      <c r="CWP829" s="304"/>
      <c r="CWQ829" s="304"/>
      <c r="CWR829" s="304"/>
      <c r="CWS829" s="304"/>
      <c r="CWT829" s="304"/>
      <c r="CWU829" s="304"/>
      <c r="CWV829" s="304"/>
      <c r="CWW829" s="304"/>
      <c r="CWX829" s="304"/>
      <c r="CWY829" s="304"/>
      <c r="CWZ829" s="304"/>
      <c r="CXA829" s="304"/>
      <c r="CXB829" s="304"/>
      <c r="CXC829" s="304"/>
      <c r="CXD829" s="304"/>
      <c r="CXE829" s="304"/>
      <c r="CXF829" s="304"/>
      <c r="CXG829" s="304"/>
      <c r="CXH829" s="304"/>
      <c r="CXI829" s="304"/>
      <c r="CXJ829" s="304"/>
      <c r="CXK829" s="304"/>
      <c r="CXL829" s="304"/>
      <c r="CXM829" s="304"/>
      <c r="CXN829" s="304"/>
      <c r="CXO829" s="304"/>
      <c r="CXP829" s="304"/>
      <c r="CXQ829" s="304"/>
      <c r="CXR829" s="304"/>
      <c r="CXS829" s="304"/>
      <c r="CXT829" s="304"/>
      <c r="CXU829" s="304"/>
      <c r="CXV829" s="304"/>
      <c r="CXW829" s="304"/>
      <c r="CXX829" s="304"/>
      <c r="CXY829" s="304"/>
      <c r="CXZ829" s="304"/>
      <c r="CYA829" s="304"/>
      <c r="CYB829" s="304"/>
      <c r="CYC829" s="304"/>
      <c r="CYD829" s="304"/>
      <c r="CYE829" s="304"/>
      <c r="CYF829" s="304"/>
      <c r="CYG829" s="304"/>
      <c r="CYH829" s="304"/>
      <c r="CYI829" s="304"/>
      <c r="CYJ829" s="304"/>
      <c r="CYK829" s="304"/>
      <c r="CYL829" s="304"/>
      <c r="CYM829" s="304"/>
      <c r="CYN829" s="304"/>
      <c r="CYO829" s="304"/>
      <c r="CYP829" s="304"/>
      <c r="CYQ829" s="304"/>
      <c r="CYR829" s="304"/>
      <c r="CYS829" s="304"/>
      <c r="CYT829" s="304"/>
      <c r="CYU829" s="304"/>
      <c r="CYV829" s="304"/>
      <c r="CYW829" s="304"/>
      <c r="CYX829" s="304"/>
      <c r="CYY829" s="304"/>
      <c r="CYZ829" s="304"/>
      <c r="CZA829" s="304"/>
      <c r="CZB829" s="304"/>
      <c r="CZC829" s="304"/>
      <c r="CZD829" s="304"/>
      <c r="CZE829" s="304"/>
      <c r="CZF829" s="304"/>
      <c r="CZG829" s="304"/>
      <c r="CZH829" s="304"/>
      <c r="CZI829" s="304"/>
      <c r="CZJ829" s="304"/>
      <c r="CZK829" s="304"/>
      <c r="CZL829" s="304"/>
      <c r="CZM829" s="304"/>
      <c r="CZN829" s="304"/>
      <c r="CZO829" s="304"/>
      <c r="CZP829" s="304"/>
      <c r="CZQ829" s="304"/>
      <c r="CZR829" s="304"/>
      <c r="CZS829" s="304"/>
      <c r="CZT829" s="304"/>
      <c r="CZU829" s="304"/>
      <c r="CZV829" s="304"/>
      <c r="CZW829" s="304"/>
      <c r="CZX829" s="304"/>
      <c r="CZY829" s="304"/>
      <c r="CZZ829" s="304"/>
      <c r="DAA829" s="304"/>
      <c r="DAB829" s="304"/>
      <c r="DAC829" s="304"/>
      <c r="DAD829" s="304"/>
      <c r="DAE829" s="304"/>
      <c r="DAF829" s="304"/>
      <c r="DAG829" s="304"/>
      <c r="DAH829" s="304"/>
      <c r="DAI829" s="304"/>
      <c r="DAJ829" s="304"/>
      <c r="DAK829" s="304"/>
      <c r="DAL829" s="304"/>
      <c r="DAM829" s="304"/>
      <c r="DAN829" s="304"/>
      <c r="DAO829" s="304"/>
      <c r="DAP829" s="304"/>
      <c r="DAQ829" s="304"/>
      <c r="DAR829" s="304"/>
      <c r="DAS829" s="304"/>
      <c r="DAT829" s="304"/>
      <c r="DAU829" s="304"/>
      <c r="DAV829" s="304"/>
      <c r="DAW829" s="304"/>
      <c r="DAX829" s="304"/>
      <c r="DAY829" s="304"/>
      <c r="DAZ829" s="304"/>
      <c r="DBA829" s="304"/>
      <c r="DBB829" s="304"/>
      <c r="DBC829" s="304"/>
      <c r="DBD829" s="304"/>
      <c r="DBE829" s="304"/>
      <c r="DBF829" s="304"/>
      <c r="DBG829" s="304"/>
      <c r="DBH829" s="304"/>
      <c r="DBI829" s="304"/>
      <c r="DBJ829" s="304"/>
      <c r="DBK829" s="304"/>
      <c r="DBL829" s="304"/>
      <c r="DBM829" s="304"/>
      <c r="DBN829" s="304"/>
      <c r="DBO829" s="304"/>
      <c r="DBP829" s="304"/>
      <c r="DBQ829" s="304"/>
      <c r="DBR829" s="304"/>
      <c r="DBS829" s="304"/>
      <c r="DBT829" s="304"/>
      <c r="DBU829" s="304"/>
      <c r="DBV829" s="304"/>
      <c r="DBW829" s="304"/>
      <c r="DBX829" s="304"/>
      <c r="DBY829" s="304"/>
      <c r="DBZ829" s="304"/>
      <c r="DCA829" s="304"/>
      <c r="DCB829" s="304"/>
      <c r="DCC829" s="304"/>
      <c r="DCD829" s="304"/>
      <c r="DCE829" s="304"/>
      <c r="DCF829" s="304"/>
      <c r="DCG829" s="304"/>
      <c r="DCH829" s="304"/>
      <c r="DCI829" s="304"/>
      <c r="DCJ829" s="304"/>
      <c r="DCK829" s="304"/>
      <c r="DCL829" s="304"/>
      <c r="DCM829" s="304"/>
      <c r="DCN829" s="304"/>
      <c r="DCO829" s="304"/>
      <c r="DCP829" s="304"/>
      <c r="DCQ829" s="304"/>
      <c r="DCR829" s="304"/>
      <c r="DCS829" s="304"/>
      <c r="DCT829" s="304"/>
      <c r="DCU829" s="304"/>
      <c r="DCV829" s="304"/>
      <c r="DCW829" s="304"/>
      <c r="DCX829" s="304"/>
      <c r="DCY829" s="304"/>
      <c r="DCZ829" s="304"/>
      <c r="DDA829" s="304"/>
      <c r="DDB829" s="304"/>
      <c r="DDC829" s="304"/>
      <c r="DDD829" s="304"/>
      <c r="DDE829" s="304"/>
      <c r="DDF829" s="304"/>
      <c r="DDG829" s="304"/>
      <c r="DDH829" s="304"/>
      <c r="DDI829" s="304"/>
      <c r="DDJ829" s="304"/>
      <c r="DDK829" s="304"/>
      <c r="DDL829" s="304"/>
      <c r="DDM829" s="304"/>
      <c r="DDN829" s="304"/>
      <c r="DDO829" s="304"/>
      <c r="DDP829" s="304"/>
      <c r="DDQ829" s="304"/>
      <c r="DDR829" s="304"/>
      <c r="DDS829" s="304"/>
      <c r="DDT829" s="304"/>
      <c r="DDU829" s="304"/>
      <c r="DDV829" s="304"/>
      <c r="DDW829" s="304"/>
      <c r="DDX829" s="304"/>
      <c r="DDY829" s="304"/>
      <c r="DDZ829" s="304"/>
      <c r="DEA829" s="304"/>
      <c r="DEB829" s="304"/>
      <c r="DEC829" s="304"/>
      <c r="DED829" s="304"/>
      <c r="DEE829" s="304"/>
      <c r="DEF829" s="304"/>
      <c r="DEG829" s="304"/>
      <c r="DEH829" s="304"/>
      <c r="DEI829" s="304"/>
      <c r="DEJ829" s="304"/>
      <c r="DEK829" s="304"/>
      <c r="DEL829" s="304"/>
      <c r="DEM829" s="304"/>
      <c r="DEN829" s="304"/>
      <c r="DEO829" s="304"/>
      <c r="DEP829" s="304"/>
      <c r="DEQ829" s="304"/>
      <c r="DER829" s="304"/>
      <c r="DES829" s="304"/>
      <c r="DET829" s="304"/>
      <c r="DEU829" s="304"/>
      <c r="DEV829" s="304"/>
      <c r="DEW829" s="304"/>
      <c r="DEX829" s="304"/>
      <c r="DEY829" s="304"/>
      <c r="DEZ829" s="304"/>
      <c r="DFA829" s="304"/>
      <c r="DFB829" s="304"/>
      <c r="DFC829" s="304"/>
      <c r="DFD829" s="304"/>
      <c r="DFE829" s="304"/>
      <c r="DFF829" s="304"/>
      <c r="DFG829" s="304"/>
      <c r="DFH829" s="304"/>
      <c r="DFI829" s="304"/>
      <c r="DFJ829" s="304"/>
      <c r="DFK829" s="304"/>
      <c r="DFL829" s="304"/>
      <c r="DFM829" s="304"/>
      <c r="DFN829" s="304"/>
      <c r="DFO829" s="304"/>
      <c r="DFP829" s="304"/>
      <c r="DFQ829" s="304"/>
      <c r="DFR829" s="304"/>
      <c r="DFS829" s="304"/>
      <c r="DFT829" s="304"/>
      <c r="DFU829" s="304"/>
      <c r="DFV829" s="304"/>
      <c r="DFW829" s="304"/>
      <c r="DFX829" s="304"/>
      <c r="DFY829" s="304"/>
      <c r="DFZ829" s="304"/>
      <c r="DGA829" s="304"/>
      <c r="DGB829" s="304"/>
      <c r="DGC829" s="304"/>
      <c r="DGD829" s="304"/>
      <c r="DGE829" s="304"/>
      <c r="DGF829" s="304"/>
      <c r="DGG829" s="304"/>
      <c r="DGH829" s="304"/>
      <c r="DGI829" s="304"/>
      <c r="DGJ829" s="304"/>
      <c r="DGK829" s="304"/>
      <c r="DGL829" s="304"/>
      <c r="DGM829" s="304"/>
      <c r="DGN829" s="304"/>
      <c r="DGO829" s="304"/>
      <c r="DGP829" s="304"/>
      <c r="DGQ829" s="304"/>
      <c r="DGR829" s="304"/>
      <c r="DGS829" s="304"/>
      <c r="DGT829" s="304"/>
      <c r="DGU829" s="304"/>
      <c r="DGV829" s="304"/>
      <c r="DGW829" s="304"/>
      <c r="DGX829" s="304"/>
      <c r="DGY829" s="304"/>
      <c r="DGZ829" s="304"/>
      <c r="DHA829" s="304"/>
      <c r="DHB829" s="304"/>
      <c r="DHC829" s="304"/>
      <c r="DHD829" s="304"/>
      <c r="DHE829" s="304"/>
      <c r="DHF829" s="304"/>
      <c r="DHG829" s="304"/>
      <c r="DHH829" s="304"/>
      <c r="DHI829" s="304"/>
      <c r="DHJ829" s="304"/>
      <c r="DHK829" s="304"/>
      <c r="DHL829" s="304"/>
      <c r="DHM829" s="304"/>
      <c r="DHN829" s="304"/>
      <c r="DHO829" s="304"/>
      <c r="DHP829" s="304"/>
      <c r="DHQ829" s="304"/>
      <c r="DHR829" s="304"/>
      <c r="DHS829" s="304"/>
      <c r="DHT829" s="304"/>
      <c r="DHU829" s="304"/>
      <c r="DHV829" s="304"/>
      <c r="DHW829" s="304"/>
      <c r="DHX829" s="304"/>
      <c r="DHY829" s="304"/>
      <c r="DHZ829" s="304"/>
      <c r="DIA829" s="304"/>
      <c r="DIB829" s="304"/>
      <c r="DIC829" s="304"/>
      <c r="DID829" s="304"/>
      <c r="DIE829" s="304"/>
      <c r="DIF829" s="304"/>
      <c r="DIG829" s="304"/>
      <c r="DIH829" s="304"/>
      <c r="DII829" s="304"/>
      <c r="DIJ829" s="304"/>
      <c r="DIK829" s="304"/>
      <c r="DIL829" s="304"/>
      <c r="DIM829" s="304"/>
      <c r="DIN829" s="304"/>
      <c r="DIO829" s="304"/>
      <c r="DIP829" s="304"/>
      <c r="DIQ829" s="304"/>
      <c r="DIR829" s="304"/>
      <c r="DIS829" s="304"/>
      <c r="DIT829" s="304"/>
      <c r="DIU829" s="304"/>
      <c r="DIV829" s="304"/>
      <c r="DIW829" s="304"/>
      <c r="DIX829" s="304"/>
      <c r="DIY829" s="304"/>
      <c r="DIZ829" s="304"/>
      <c r="DJA829" s="304"/>
      <c r="DJB829" s="304"/>
      <c r="DJC829" s="304"/>
      <c r="DJD829" s="304"/>
      <c r="DJE829" s="304"/>
      <c r="DJF829" s="304"/>
      <c r="DJG829" s="304"/>
      <c r="DJH829" s="304"/>
      <c r="DJI829" s="304"/>
      <c r="DJJ829" s="304"/>
      <c r="DJK829" s="304"/>
      <c r="DJL829" s="304"/>
      <c r="DJM829" s="304"/>
      <c r="DJN829" s="304"/>
      <c r="DJO829" s="304"/>
      <c r="DJP829" s="304"/>
      <c r="DJQ829" s="304"/>
      <c r="DJR829" s="304"/>
      <c r="DJS829" s="304"/>
      <c r="DJT829" s="304"/>
      <c r="DJU829" s="304"/>
      <c r="DJV829" s="304"/>
      <c r="DJW829" s="304"/>
      <c r="DJX829" s="304"/>
      <c r="DJY829" s="304"/>
      <c r="DJZ829" s="304"/>
      <c r="DKA829" s="304"/>
      <c r="DKB829" s="304"/>
      <c r="DKC829" s="304"/>
      <c r="DKD829" s="304"/>
      <c r="DKE829" s="304"/>
      <c r="DKF829" s="304"/>
      <c r="DKG829" s="304"/>
      <c r="DKH829" s="304"/>
      <c r="DKI829" s="304"/>
      <c r="DKJ829" s="304"/>
      <c r="DKK829" s="304"/>
      <c r="DKL829" s="304"/>
      <c r="DKM829" s="304"/>
      <c r="DKN829" s="304"/>
      <c r="DKO829" s="304"/>
      <c r="DKP829" s="304"/>
      <c r="DKQ829" s="304"/>
      <c r="DKR829" s="304"/>
      <c r="DKS829" s="304"/>
      <c r="DKT829" s="304"/>
      <c r="DKU829" s="304"/>
      <c r="DKV829" s="304"/>
      <c r="DKW829" s="304"/>
      <c r="DKX829" s="304"/>
      <c r="DKY829" s="304"/>
      <c r="DKZ829" s="304"/>
      <c r="DLA829" s="304"/>
      <c r="DLB829" s="304"/>
      <c r="DLC829" s="304"/>
      <c r="DLD829" s="304"/>
      <c r="DLE829" s="304"/>
      <c r="DLF829" s="304"/>
      <c r="DLG829" s="304"/>
      <c r="DLH829" s="304"/>
      <c r="DLI829" s="304"/>
      <c r="DLJ829" s="304"/>
      <c r="DLK829" s="304"/>
      <c r="DLL829" s="304"/>
      <c r="DLM829" s="304"/>
      <c r="DLN829" s="304"/>
      <c r="DLO829" s="304"/>
      <c r="DLP829" s="304"/>
      <c r="DLQ829" s="304"/>
      <c r="DLR829" s="304"/>
      <c r="DLS829" s="304"/>
      <c r="DLT829" s="304"/>
      <c r="DLU829" s="304"/>
      <c r="DLV829" s="304"/>
      <c r="DLW829" s="304"/>
      <c r="DLX829" s="304"/>
      <c r="DLY829" s="304"/>
      <c r="DLZ829" s="304"/>
      <c r="DMA829" s="304"/>
      <c r="DMB829" s="304"/>
      <c r="DMC829" s="304"/>
      <c r="DMD829" s="304"/>
      <c r="DME829" s="304"/>
      <c r="DMF829" s="304"/>
      <c r="DMG829" s="304"/>
      <c r="DMH829" s="304"/>
      <c r="DMI829" s="304"/>
      <c r="DMJ829" s="304"/>
      <c r="DMK829" s="304"/>
      <c r="DML829" s="304"/>
      <c r="DMM829" s="304"/>
      <c r="DMN829" s="304"/>
      <c r="DMO829" s="304"/>
      <c r="DMP829" s="304"/>
      <c r="DMQ829" s="304"/>
      <c r="DMR829" s="304"/>
      <c r="DMS829" s="304"/>
      <c r="DMT829" s="304"/>
      <c r="DMU829" s="304"/>
      <c r="DMV829" s="304"/>
      <c r="DMW829" s="304"/>
      <c r="DMX829" s="304"/>
      <c r="DMY829" s="304"/>
      <c r="DMZ829" s="304"/>
      <c r="DNA829" s="304"/>
      <c r="DNB829" s="304"/>
      <c r="DNC829" s="304"/>
      <c r="DND829" s="304"/>
      <c r="DNE829" s="304"/>
      <c r="DNF829" s="304"/>
      <c r="DNG829" s="304"/>
      <c r="DNH829" s="304"/>
      <c r="DNI829" s="304"/>
      <c r="DNJ829" s="304"/>
      <c r="DNK829" s="304"/>
      <c r="DNL829" s="304"/>
      <c r="DNM829" s="304"/>
      <c r="DNN829" s="304"/>
      <c r="DNO829" s="304"/>
      <c r="DNP829" s="304"/>
      <c r="DNQ829" s="304"/>
      <c r="DNR829" s="304"/>
      <c r="DNS829" s="304"/>
      <c r="DNT829" s="304"/>
      <c r="DNU829" s="304"/>
      <c r="DNV829" s="304"/>
      <c r="DNW829" s="304"/>
      <c r="DNX829" s="304"/>
      <c r="DNY829" s="304"/>
      <c r="DNZ829" s="304"/>
      <c r="DOA829" s="304"/>
      <c r="DOB829" s="304"/>
      <c r="DOC829" s="304"/>
      <c r="DOD829" s="304"/>
      <c r="DOE829" s="304"/>
      <c r="DOF829" s="304"/>
      <c r="DOG829" s="304"/>
      <c r="DOH829" s="304"/>
      <c r="DOI829" s="304"/>
      <c r="DOJ829" s="304"/>
      <c r="DOK829" s="304"/>
      <c r="DOL829" s="304"/>
      <c r="DOM829" s="304"/>
      <c r="DON829" s="304"/>
      <c r="DOO829" s="304"/>
      <c r="DOP829" s="304"/>
      <c r="DOQ829" s="304"/>
      <c r="DOR829" s="304"/>
      <c r="DOS829" s="304"/>
      <c r="DOT829" s="304"/>
      <c r="DOU829" s="304"/>
      <c r="DOV829" s="304"/>
      <c r="DOW829" s="304"/>
      <c r="DOX829" s="304"/>
      <c r="DOY829" s="304"/>
      <c r="DOZ829" s="304"/>
      <c r="DPA829" s="304"/>
      <c r="DPB829" s="304"/>
      <c r="DPC829" s="304"/>
      <c r="DPD829" s="304"/>
      <c r="DPE829" s="304"/>
      <c r="DPF829" s="304"/>
      <c r="DPG829" s="304"/>
      <c r="DPH829" s="304"/>
      <c r="DPI829" s="304"/>
      <c r="DPJ829" s="304"/>
      <c r="DPK829" s="304"/>
      <c r="DPL829" s="304"/>
      <c r="DPM829" s="304"/>
      <c r="DPN829" s="304"/>
      <c r="DPO829" s="304"/>
      <c r="DPP829" s="304"/>
      <c r="DPQ829" s="304"/>
      <c r="DPR829" s="304"/>
      <c r="DPS829" s="304"/>
      <c r="DPT829" s="304"/>
      <c r="DPU829" s="304"/>
      <c r="DPV829" s="304"/>
      <c r="DPW829" s="304"/>
      <c r="DPX829" s="304"/>
      <c r="DPY829" s="304"/>
      <c r="DPZ829" s="304"/>
      <c r="DQA829" s="304"/>
      <c r="DQB829" s="304"/>
      <c r="DQC829" s="304"/>
      <c r="DQD829" s="304"/>
      <c r="DQE829" s="304"/>
      <c r="DQF829" s="304"/>
      <c r="DQG829" s="304"/>
      <c r="DQH829" s="304"/>
      <c r="DQI829" s="304"/>
      <c r="DQJ829" s="304"/>
      <c r="DQK829" s="304"/>
      <c r="DQL829" s="304"/>
      <c r="DQM829" s="304"/>
      <c r="DQN829" s="304"/>
      <c r="DQO829" s="304"/>
      <c r="DQP829" s="304"/>
      <c r="DQQ829" s="304"/>
      <c r="DQR829" s="304"/>
      <c r="DQS829" s="304"/>
      <c r="DQT829" s="304"/>
      <c r="DQU829" s="304"/>
      <c r="DQV829" s="304"/>
      <c r="DQW829" s="304"/>
      <c r="DQX829" s="304"/>
      <c r="DQY829" s="304"/>
      <c r="DQZ829" s="304"/>
      <c r="DRA829" s="304"/>
      <c r="DRB829" s="304"/>
      <c r="DRC829" s="304"/>
      <c r="DRD829" s="304"/>
      <c r="DRE829" s="304"/>
      <c r="DRF829" s="304"/>
      <c r="DRG829" s="304"/>
      <c r="DRH829" s="304"/>
      <c r="DRI829" s="304"/>
      <c r="DRJ829" s="304"/>
      <c r="DRK829" s="304"/>
      <c r="DRL829" s="304"/>
      <c r="DRM829" s="304"/>
      <c r="DRN829" s="304"/>
      <c r="DRO829" s="304"/>
      <c r="DRP829" s="304"/>
      <c r="DRQ829" s="304"/>
      <c r="DRR829" s="304"/>
      <c r="DRS829" s="304"/>
      <c r="DRT829" s="304"/>
      <c r="DRU829" s="304"/>
      <c r="DRV829" s="304"/>
      <c r="DRW829" s="304"/>
      <c r="DRX829" s="304"/>
      <c r="DRY829" s="304"/>
      <c r="DRZ829" s="304"/>
      <c r="DSA829" s="304"/>
      <c r="DSB829" s="304"/>
      <c r="DSC829" s="304"/>
      <c r="DSD829" s="304"/>
      <c r="DSE829" s="304"/>
      <c r="DSF829" s="304"/>
      <c r="DSG829" s="304"/>
      <c r="DSH829" s="304"/>
      <c r="DSI829" s="304"/>
      <c r="DSJ829" s="304"/>
      <c r="DSK829" s="304"/>
      <c r="DSL829" s="304"/>
      <c r="DSM829" s="304"/>
      <c r="DSN829" s="304"/>
      <c r="DSO829" s="304"/>
      <c r="DSP829" s="304"/>
      <c r="DSQ829" s="304"/>
      <c r="DSR829" s="304"/>
      <c r="DSS829" s="304"/>
      <c r="DST829" s="304"/>
      <c r="DSU829" s="304"/>
      <c r="DSV829" s="304"/>
      <c r="DSW829" s="304"/>
      <c r="DSX829" s="304"/>
      <c r="DSY829" s="304"/>
      <c r="DSZ829" s="304"/>
      <c r="DTA829" s="304"/>
      <c r="DTB829" s="304"/>
      <c r="DTC829" s="304"/>
      <c r="DTD829" s="304"/>
      <c r="DTE829" s="304"/>
      <c r="DTF829" s="304"/>
      <c r="DTG829" s="304"/>
      <c r="DTH829" s="304"/>
      <c r="DTI829" s="304"/>
      <c r="DTJ829" s="304"/>
      <c r="DTK829" s="304"/>
      <c r="DTL829" s="304"/>
      <c r="DTM829" s="304"/>
      <c r="DTN829" s="304"/>
      <c r="DTO829" s="304"/>
      <c r="DTP829" s="304"/>
      <c r="DTQ829" s="304"/>
      <c r="DTR829" s="304"/>
      <c r="DTS829" s="304"/>
      <c r="DTT829" s="304"/>
      <c r="DTU829" s="304"/>
      <c r="DTV829" s="304"/>
      <c r="DTW829" s="304"/>
      <c r="DTX829" s="304"/>
      <c r="DTY829" s="304"/>
      <c r="DTZ829" s="304"/>
      <c r="DUA829" s="304"/>
      <c r="DUB829" s="304"/>
      <c r="DUC829" s="304"/>
      <c r="DUD829" s="304"/>
      <c r="DUE829" s="304"/>
      <c r="DUF829" s="304"/>
      <c r="DUG829" s="304"/>
      <c r="DUH829" s="304"/>
      <c r="DUI829" s="304"/>
      <c r="DUJ829" s="304"/>
      <c r="DUK829" s="304"/>
      <c r="DUL829" s="304"/>
      <c r="DUM829" s="304"/>
      <c r="DUN829" s="304"/>
      <c r="DUO829" s="304"/>
      <c r="DUP829" s="304"/>
      <c r="DUQ829" s="304"/>
      <c r="DUR829" s="304"/>
      <c r="DUS829" s="304"/>
      <c r="DUT829" s="304"/>
      <c r="DUU829" s="304"/>
      <c r="DUV829" s="304"/>
      <c r="DUW829" s="304"/>
      <c r="DUX829" s="304"/>
      <c r="DUY829" s="304"/>
      <c r="DUZ829" s="304"/>
      <c r="DVA829" s="304"/>
      <c r="DVB829" s="304"/>
      <c r="DVC829" s="304"/>
      <c r="DVD829" s="304"/>
      <c r="DVE829" s="304"/>
      <c r="DVF829" s="304"/>
      <c r="DVG829" s="304"/>
      <c r="DVH829" s="304"/>
      <c r="DVI829" s="304"/>
      <c r="DVJ829" s="304"/>
      <c r="DVK829" s="304"/>
      <c r="DVL829" s="304"/>
      <c r="DVM829" s="304"/>
      <c r="DVN829" s="304"/>
      <c r="DVO829" s="304"/>
      <c r="DVP829" s="304"/>
      <c r="DVQ829" s="304"/>
      <c r="DVR829" s="304"/>
      <c r="DVS829" s="304"/>
      <c r="DVT829" s="304"/>
      <c r="DVU829" s="304"/>
      <c r="DVV829" s="304"/>
      <c r="DVW829" s="304"/>
      <c r="DVX829" s="304"/>
      <c r="DVY829" s="304"/>
      <c r="DVZ829" s="304"/>
      <c r="DWA829" s="304"/>
      <c r="DWB829" s="304"/>
      <c r="DWC829" s="304"/>
      <c r="DWD829" s="304"/>
      <c r="DWE829" s="304"/>
      <c r="DWF829" s="304"/>
      <c r="DWG829" s="304"/>
      <c r="DWH829" s="304"/>
      <c r="DWI829" s="304"/>
      <c r="DWJ829" s="304"/>
      <c r="DWK829" s="304"/>
      <c r="DWL829" s="304"/>
      <c r="DWM829" s="304"/>
      <c r="DWN829" s="304"/>
      <c r="DWO829" s="304"/>
      <c r="DWP829" s="304"/>
      <c r="DWQ829" s="304"/>
      <c r="DWR829" s="304"/>
      <c r="DWS829" s="304"/>
      <c r="DWT829" s="304"/>
      <c r="DWU829" s="304"/>
      <c r="DWV829" s="304"/>
      <c r="DWW829" s="304"/>
      <c r="DWX829" s="304"/>
      <c r="DWY829" s="304"/>
      <c r="DWZ829" s="304"/>
      <c r="DXA829" s="304"/>
      <c r="DXB829" s="304"/>
      <c r="DXC829" s="304"/>
      <c r="DXD829" s="304"/>
      <c r="DXE829" s="304"/>
      <c r="DXF829" s="304"/>
      <c r="DXG829" s="304"/>
      <c r="DXH829" s="304"/>
      <c r="DXI829" s="304"/>
      <c r="DXJ829" s="304"/>
      <c r="DXK829" s="304"/>
      <c r="DXL829" s="304"/>
      <c r="DXM829" s="304"/>
      <c r="DXN829" s="304"/>
      <c r="DXO829" s="304"/>
      <c r="DXP829" s="304"/>
      <c r="DXQ829" s="304"/>
      <c r="DXR829" s="304"/>
      <c r="DXS829" s="304"/>
      <c r="DXT829" s="304"/>
      <c r="DXU829" s="304"/>
      <c r="DXV829" s="304"/>
      <c r="DXW829" s="304"/>
      <c r="DXX829" s="304"/>
      <c r="DXY829" s="304"/>
      <c r="DXZ829" s="304"/>
      <c r="DYA829" s="304"/>
      <c r="DYB829" s="304"/>
      <c r="DYC829" s="304"/>
      <c r="DYD829" s="304"/>
      <c r="DYE829" s="304"/>
      <c r="DYF829" s="304"/>
      <c r="DYG829" s="304"/>
      <c r="DYH829" s="304"/>
      <c r="DYI829" s="304"/>
      <c r="DYJ829" s="304"/>
      <c r="DYK829" s="304"/>
      <c r="DYL829" s="304"/>
      <c r="DYM829" s="304"/>
      <c r="DYN829" s="304"/>
      <c r="DYO829" s="304"/>
      <c r="DYP829" s="304"/>
      <c r="DYQ829" s="304"/>
      <c r="DYR829" s="304"/>
      <c r="DYS829" s="304"/>
      <c r="DYT829" s="304"/>
      <c r="DYU829" s="304"/>
      <c r="DYV829" s="304"/>
      <c r="DYW829" s="304"/>
      <c r="DYX829" s="304"/>
      <c r="DYY829" s="304"/>
      <c r="DYZ829" s="304"/>
      <c r="DZA829" s="304"/>
      <c r="DZB829" s="304"/>
      <c r="DZC829" s="304"/>
      <c r="DZD829" s="304"/>
      <c r="DZE829" s="304"/>
      <c r="DZF829" s="304"/>
      <c r="DZG829" s="304"/>
      <c r="DZH829" s="304"/>
      <c r="DZI829" s="304"/>
      <c r="DZJ829" s="304"/>
      <c r="DZK829" s="304"/>
      <c r="DZL829" s="304"/>
      <c r="DZM829" s="304"/>
      <c r="DZN829" s="304"/>
      <c r="DZO829" s="304"/>
      <c r="DZP829" s="304"/>
      <c r="DZQ829" s="304"/>
      <c r="DZR829" s="304"/>
      <c r="DZS829" s="304"/>
      <c r="DZT829" s="304"/>
      <c r="DZU829" s="304"/>
      <c r="DZV829" s="304"/>
      <c r="DZW829" s="304"/>
      <c r="DZX829" s="304"/>
      <c r="DZY829" s="304"/>
      <c r="DZZ829" s="304"/>
      <c r="EAA829" s="304"/>
      <c r="EAB829" s="304"/>
      <c r="EAC829" s="304"/>
      <c r="EAD829" s="304"/>
      <c r="EAE829" s="304"/>
      <c r="EAF829" s="304"/>
      <c r="EAG829" s="304"/>
      <c r="EAH829" s="304"/>
      <c r="EAI829" s="304"/>
      <c r="EAJ829" s="304"/>
      <c r="EAK829" s="304"/>
      <c r="EAL829" s="304"/>
      <c r="EAM829" s="304"/>
      <c r="EAN829" s="304"/>
      <c r="EAO829" s="304"/>
      <c r="EAP829" s="304"/>
      <c r="EAQ829" s="304"/>
      <c r="EAR829" s="304"/>
      <c r="EAS829" s="304"/>
      <c r="EAT829" s="304"/>
      <c r="EAU829" s="304"/>
      <c r="EAV829" s="304"/>
      <c r="EAW829" s="304"/>
      <c r="EAX829" s="304"/>
      <c r="EAY829" s="304"/>
      <c r="EAZ829" s="304"/>
      <c r="EBA829" s="304"/>
      <c r="EBB829" s="304"/>
      <c r="EBC829" s="304"/>
      <c r="EBD829" s="304"/>
      <c r="EBE829" s="304"/>
      <c r="EBF829" s="304"/>
      <c r="EBG829" s="304"/>
      <c r="EBH829" s="304"/>
      <c r="EBI829" s="304"/>
      <c r="EBJ829" s="304"/>
      <c r="EBK829" s="304"/>
      <c r="EBL829" s="304"/>
      <c r="EBM829" s="304"/>
      <c r="EBN829" s="304"/>
      <c r="EBO829" s="304"/>
      <c r="EBP829" s="304"/>
      <c r="EBQ829" s="304"/>
      <c r="EBR829" s="304"/>
      <c r="EBS829" s="304"/>
      <c r="EBT829" s="304"/>
      <c r="EBU829" s="304"/>
      <c r="EBV829" s="304"/>
      <c r="EBW829" s="304"/>
      <c r="EBX829" s="304"/>
      <c r="EBY829" s="304"/>
      <c r="EBZ829" s="304"/>
      <c r="ECA829" s="304"/>
      <c r="ECB829" s="304"/>
      <c r="ECC829" s="304"/>
      <c r="ECD829" s="304"/>
      <c r="ECE829" s="304"/>
      <c r="ECF829" s="304"/>
      <c r="ECG829" s="304"/>
      <c r="ECH829" s="304"/>
      <c r="ECI829" s="304"/>
      <c r="ECJ829" s="304"/>
      <c r="ECK829" s="304"/>
      <c r="ECL829" s="304"/>
      <c r="ECM829" s="304"/>
      <c r="ECN829" s="304"/>
      <c r="ECO829" s="304"/>
      <c r="ECP829" s="304"/>
      <c r="ECQ829" s="304"/>
      <c r="ECR829" s="304"/>
      <c r="ECS829" s="304"/>
      <c r="ECT829" s="304"/>
      <c r="ECU829" s="304"/>
      <c r="ECV829" s="304"/>
      <c r="ECW829" s="304"/>
      <c r="ECX829" s="304"/>
      <c r="ECY829" s="304"/>
      <c r="ECZ829" s="304"/>
      <c r="EDA829" s="304"/>
      <c r="EDB829" s="304"/>
      <c r="EDC829" s="304"/>
      <c r="EDD829" s="304"/>
      <c r="EDE829" s="304"/>
      <c r="EDF829" s="304"/>
      <c r="EDG829" s="304"/>
      <c r="EDH829" s="304"/>
      <c r="EDI829" s="304"/>
      <c r="EDJ829" s="304"/>
      <c r="EDK829" s="304"/>
      <c r="EDL829" s="304"/>
      <c r="EDM829" s="304"/>
      <c r="EDN829" s="304"/>
      <c r="EDO829" s="304"/>
      <c r="EDP829" s="304"/>
      <c r="EDQ829" s="304"/>
      <c r="EDR829" s="304"/>
      <c r="EDS829" s="304"/>
      <c r="EDT829" s="304"/>
      <c r="EDU829" s="304"/>
      <c r="EDV829" s="304"/>
      <c r="EDW829" s="304"/>
      <c r="EDX829" s="304"/>
      <c r="EDY829" s="304"/>
      <c r="EDZ829" s="304"/>
      <c r="EEA829" s="304"/>
      <c r="EEB829" s="304"/>
      <c r="EEC829" s="304"/>
      <c r="EED829" s="304"/>
      <c r="EEE829" s="304"/>
      <c r="EEF829" s="304"/>
      <c r="EEG829" s="304"/>
      <c r="EEH829" s="304"/>
      <c r="EEI829" s="304"/>
      <c r="EEJ829" s="304"/>
      <c r="EEK829" s="304"/>
      <c r="EEL829" s="304"/>
      <c r="EEM829" s="304"/>
      <c r="EEN829" s="304"/>
      <c r="EEO829" s="304"/>
      <c r="EEP829" s="304"/>
      <c r="EEQ829" s="304"/>
      <c r="EER829" s="304"/>
      <c r="EES829" s="304"/>
      <c r="EET829" s="304"/>
      <c r="EEU829" s="304"/>
      <c r="EEV829" s="304"/>
      <c r="EEW829" s="304"/>
      <c r="EEX829" s="304"/>
      <c r="EEY829" s="304"/>
      <c r="EEZ829" s="304"/>
      <c r="EFA829" s="304"/>
      <c r="EFB829" s="304"/>
      <c r="EFC829" s="304"/>
      <c r="EFD829" s="304"/>
      <c r="EFE829" s="304"/>
      <c r="EFF829" s="304"/>
      <c r="EFG829" s="304"/>
      <c r="EFH829" s="304"/>
      <c r="EFI829" s="304"/>
      <c r="EFJ829" s="304"/>
      <c r="EFK829" s="304"/>
      <c r="EFL829" s="304"/>
      <c r="EFM829" s="304"/>
      <c r="EFN829" s="304"/>
      <c r="EFO829" s="304"/>
      <c r="EFP829" s="304"/>
      <c r="EFQ829" s="304"/>
      <c r="EFR829" s="304"/>
      <c r="EFS829" s="304"/>
      <c r="EFT829" s="304"/>
      <c r="EFU829" s="304"/>
      <c r="EFV829" s="304"/>
      <c r="EFW829" s="304"/>
      <c r="EFX829" s="304"/>
      <c r="EFY829" s="304"/>
      <c r="EFZ829" s="304"/>
      <c r="EGA829" s="304"/>
      <c r="EGB829" s="304"/>
      <c r="EGC829" s="304"/>
      <c r="EGD829" s="304"/>
      <c r="EGE829" s="304"/>
      <c r="EGF829" s="304"/>
      <c r="EGG829" s="304"/>
      <c r="EGH829" s="304"/>
      <c r="EGI829" s="304"/>
      <c r="EGJ829" s="304"/>
      <c r="EGK829" s="304"/>
      <c r="EGL829" s="304"/>
      <c r="EGM829" s="304"/>
      <c r="EGN829" s="304"/>
      <c r="EGO829" s="304"/>
      <c r="EGP829" s="304"/>
      <c r="EGQ829" s="304"/>
      <c r="EGR829" s="304"/>
      <c r="EGS829" s="304"/>
      <c r="EGT829" s="304"/>
      <c r="EGU829" s="304"/>
      <c r="EGV829" s="304"/>
      <c r="EGW829" s="304"/>
      <c r="EGX829" s="304"/>
      <c r="EGY829" s="304"/>
      <c r="EGZ829" s="304"/>
      <c r="EHA829" s="304"/>
      <c r="EHB829" s="304"/>
      <c r="EHC829" s="304"/>
      <c r="EHD829" s="304"/>
      <c r="EHE829" s="304"/>
      <c r="EHF829" s="304"/>
      <c r="EHG829" s="304"/>
      <c r="EHH829" s="304"/>
      <c r="EHI829" s="304"/>
      <c r="EHJ829" s="304"/>
      <c r="EHK829" s="304"/>
      <c r="EHL829" s="304"/>
      <c r="EHM829" s="304"/>
      <c r="EHN829" s="304"/>
      <c r="EHO829" s="304"/>
      <c r="EHP829" s="304"/>
      <c r="EHQ829" s="304"/>
      <c r="EHR829" s="304"/>
      <c r="EHS829" s="304"/>
      <c r="EHT829" s="304"/>
      <c r="EHU829" s="304"/>
      <c r="EHV829" s="304"/>
      <c r="EHW829" s="304"/>
      <c r="EHX829" s="304"/>
      <c r="EHY829" s="304"/>
      <c r="EHZ829" s="304"/>
      <c r="EIA829" s="304"/>
      <c r="EIB829" s="304"/>
      <c r="EIC829" s="304"/>
      <c r="EID829" s="304"/>
      <c r="EIE829" s="304"/>
      <c r="EIF829" s="304"/>
      <c r="EIG829" s="304"/>
      <c r="EIH829" s="304"/>
      <c r="EII829" s="304"/>
      <c r="EIJ829" s="304"/>
      <c r="EIK829" s="304"/>
      <c r="EIL829" s="304"/>
      <c r="EIM829" s="304"/>
      <c r="EIN829" s="304"/>
      <c r="EIO829" s="304"/>
      <c r="EIP829" s="304"/>
      <c r="EIQ829" s="304"/>
      <c r="EIR829" s="304"/>
      <c r="EIS829" s="304"/>
      <c r="EIT829" s="304"/>
      <c r="EIU829" s="304"/>
      <c r="EIV829" s="304"/>
      <c r="EIW829" s="304"/>
      <c r="EIX829" s="304"/>
      <c r="EIY829" s="304"/>
      <c r="EIZ829" s="304"/>
      <c r="EJA829" s="304"/>
      <c r="EJB829" s="304"/>
      <c r="EJC829" s="304"/>
      <c r="EJD829" s="304"/>
      <c r="EJE829" s="304"/>
      <c r="EJF829" s="304"/>
      <c r="EJG829" s="304"/>
      <c r="EJH829" s="304"/>
      <c r="EJI829" s="304"/>
      <c r="EJJ829" s="304"/>
      <c r="EJK829" s="304"/>
      <c r="EJL829" s="304"/>
      <c r="EJM829" s="304"/>
      <c r="EJN829" s="304"/>
      <c r="EJO829" s="304"/>
      <c r="EJP829" s="304"/>
      <c r="EJQ829" s="304"/>
      <c r="EJR829" s="304"/>
      <c r="EJS829" s="304"/>
      <c r="EJT829" s="304"/>
      <c r="EJU829" s="304"/>
      <c r="EJV829" s="304"/>
      <c r="EJW829" s="304"/>
      <c r="EJX829" s="304"/>
      <c r="EJY829" s="304"/>
      <c r="EJZ829" s="304"/>
      <c r="EKA829" s="304"/>
      <c r="EKB829" s="304"/>
      <c r="EKC829" s="304"/>
      <c r="EKD829" s="304"/>
      <c r="EKE829" s="304"/>
      <c r="EKF829" s="304"/>
      <c r="EKG829" s="304"/>
      <c r="EKH829" s="304"/>
      <c r="EKI829" s="304"/>
      <c r="EKJ829" s="304"/>
      <c r="EKK829" s="304"/>
      <c r="EKL829" s="304"/>
      <c r="EKM829" s="304"/>
      <c r="EKN829" s="304"/>
      <c r="EKO829" s="304"/>
      <c r="EKP829" s="304"/>
      <c r="EKQ829" s="304"/>
      <c r="EKR829" s="304"/>
      <c r="EKS829" s="304"/>
      <c r="EKT829" s="304"/>
      <c r="EKU829" s="304"/>
      <c r="EKV829" s="304"/>
      <c r="EKW829" s="304"/>
      <c r="EKX829" s="304"/>
      <c r="EKY829" s="304"/>
      <c r="EKZ829" s="304"/>
      <c r="ELA829" s="304"/>
      <c r="ELB829" s="304"/>
      <c r="ELC829" s="304"/>
      <c r="ELD829" s="304"/>
      <c r="ELE829" s="304"/>
      <c r="ELF829" s="304"/>
      <c r="ELG829" s="304"/>
      <c r="ELH829" s="304"/>
      <c r="ELI829" s="304"/>
      <c r="ELJ829" s="304"/>
      <c r="ELK829" s="304"/>
      <c r="ELL829" s="304"/>
      <c r="ELM829" s="304"/>
      <c r="ELN829" s="304"/>
      <c r="ELO829" s="304"/>
      <c r="ELP829" s="304"/>
      <c r="ELQ829" s="304"/>
      <c r="ELR829" s="304"/>
      <c r="ELS829" s="304"/>
      <c r="ELT829" s="304"/>
      <c r="ELU829" s="304"/>
    </row>
    <row r="830" spans="2:341 1271:3713" s="279" customFormat="1">
      <c r="B830" s="303"/>
      <c r="S830" s="421"/>
      <c r="T830" s="453"/>
      <c r="U830" s="304"/>
      <c r="V830" s="304"/>
      <c r="W830" s="304"/>
      <c r="X830" s="304"/>
      <c r="Y830" s="304"/>
      <c r="Z830" s="304"/>
      <c r="AA830" s="304"/>
      <c r="AB830" s="304"/>
      <c r="AC830" s="304"/>
      <c r="AD830" s="304"/>
      <c r="AE830" s="304"/>
      <c r="AF830" s="304"/>
      <c r="AG830" s="304"/>
      <c r="AH830" s="304"/>
      <c r="AI830" s="304"/>
      <c r="AJ830" s="304"/>
      <c r="AK830" s="304"/>
      <c r="AL830" s="304"/>
      <c r="AM830" s="304"/>
      <c r="AN830" s="304"/>
      <c r="AO830" s="304"/>
      <c r="AP830" s="304"/>
      <c r="AQ830" s="304"/>
      <c r="AR830" s="304"/>
      <c r="AS830" s="304"/>
      <c r="AT830" s="304"/>
      <c r="AU830" s="304"/>
      <c r="AV830" s="304"/>
      <c r="AW830" s="304"/>
      <c r="AX830" s="304"/>
      <c r="AY830" s="304"/>
      <c r="AZ830" s="304"/>
      <c r="BA830" s="304"/>
      <c r="BB830" s="304"/>
      <c r="BC830" s="304"/>
      <c r="BD830" s="304"/>
      <c r="BE830" s="304"/>
      <c r="BF830" s="304"/>
      <c r="BG830" s="304"/>
      <c r="BH830" s="304"/>
      <c r="BI830" s="304"/>
      <c r="BJ830" s="304"/>
      <c r="BK830" s="304"/>
      <c r="BL830" s="304"/>
      <c r="BM830" s="304"/>
      <c r="BN830" s="304"/>
      <c r="BO830" s="304"/>
      <c r="BP830" s="304"/>
      <c r="BQ830" s="304"/>
      <c r="BR830" s="304"/>
      <c r="BS830" s="304"/>
      <c r="BT830" s="304"/>
      <c r="BU830" s="304"/>
      <c r="BV830" s="304"/>
      <c r="BW830" s="304"/>
      <c r="BX830" s="304"/>
      <c r="BY830" s="304"/>
      <c r="BZ830" s="304"/>
      <c r="CA830" s="304"/>
      <c r="CB830" s="304"/>
      <c r="CC830" s="304"/>
      <c r="CD830" s="304"/>
      <c r="CE830" s="304"/>
      <c r="CF830" s="304"/>
      <c r="CG830" s="304"/>
      <c r="CH830" s="304"/>
      <c r="CI830" s="304"/>
      <c r="CJ830" s="304"/>
      <c r="CK830" s="304"/>
      <c r="CL830" s="304"/>
      <c r="CM830" s="304"/>
      <c r="CN830" s="304"/>
      <c r="CO830" s="304"/>
      <c r="CP830" s="304"/>
      <c r="CQ830" s="304"/>
      <c r="CR830" s="304"/>
      <c r="CS830" s="304"/>
      <c r="CT830" s="304"/>
      <c r="CU830" s="304"/>
      <c r="CV830" s="304"/>
      <c r="CW830" s="304"/>
      <c r="CX830" s="304"/>
      <c r="CY830" s="304"/>
      <c r="CZ830" s="304"/>
      <c r="DA830" s="304"/>
      <c r="DB830" s="304"/>
      <c r="DC830" s="304"/>
      <c r="DD830" s="304"/>
      <c r="DE830" s="304"/>
      <c r="DF830" s="304"/>
      <c r="DG830" s="304"/>
      <c r="DH830" s="304"/>
      <c r="DI830" s="304"/>
      <c r="DJ830" s="304"/>
      <c r="DK830" s="304"/>
      <c r="DL830" s="304"/>
      <c r="DM830" s="304"/>
      <c r="DN830" s="304"/>
      <c r="DO830" s="304"/>
      <c r="DP830" s="304"/>
      <c r="DQ830" s="304"/>
      <c r="DR830" s="304"/>
      <c r="DS830" s="304"/>
      <c r="DT830" s="304"/>
      <c r="DU830" s="304"/>
      <c r="DV830" s="304"/>
      <c r="DW830" s="304"/>
      <c r="DX830" s="304"/>
      <c r="DY830" s="304"/>
      <c r="DZ830" s="304"/>
      <c r="EA830" s="304"/>
      <c r="EB830" s="304"/>
      <c r="EC830" s="304"/>
      <c r="ED830" s="304"/>
      <c r="EE830" s="304"/>
      <c r="EF830" s="304"/>
      <c r="EG830" s="304"/>
      <c r="EH830" s="304"/>
      <c r="EI830" s="304"/>
      <c r="EJ830" s="304"/>
      <c r="EK830" s="304"/>
      <c r="EL830" s="304"/>
      <c r="EM830" s="304"/>
      <c r="EN830" s="304"/>
      <c r="EO830" s="304"/>
      <c r="EP830" s="304"/>
      <c r="EQ830" s="304"/>
      <c r="ER830" s="304"/>
      <c r="ES830" s="304"/>
      <c r="ET830" s="304"/>
      <c r="EU830" s="304"/>
      <c r="EV830" s="304"/>
      <c r="EW830" s="304"/>
      <c r="EX830" s="304"/>
      <c r="EY830" s="304"/>
      <c r="EZ830" s="304"/>
      <c r="FA830" s="304"/>
      <c r="FB830" s="304"/>
      <c r="FC830" s="304"/>
      <c r="FD830" s="304"/>
      <c r="FE830" s="304"/>
      <c r="FF830" s="304"/>
      <c r="FG830" s="304"/>
      <c r="FH830" s="304"/>
      <c r="FI830" s="304"/>
      <c r="FJ830" s="304"/>
      <c r="FK830" s="304"/>
      <c r="FL830" s="304"/>
      <c r="FM830" s="304"/>
      <c r="FN830" s="304"/>
      <c r="FO830" s="304"/>
      <c r="FP830" s="304"/>
      <c r="FQ830" s="304"/>
      <c r="FR830" s="304"/>
      <c r="FS830" s="304"/>
      <c r="FT830" s="304"/>
      <c r="FU830" s="304"/>
      <c r="FV830" s="304"/>
      <c r="FW830" s="304"/>
      <c r="FX830" s="304"/>
      <c r="FY830" s="304"/>
      <c r="FZ830" s="304"/>
      <c r="GA830" s="304"/>
      <c r="GB830" s="304"/>
      <c r="GC830" s="304"/>
      <c r="GD830" s="304"/>
      <c r="GE830" s="304"/>
      <c r="GF830" s="304"/>
      <c r="GG830" s="304"/>
      <c r="GH830" s="304"/>
      <c r="GI830" s="304"/>
      <c r="GJ830" s="304"/>
      <c r="GK830" s="304"/>
      <c r="GL830" s="304"/>
      <c r="GM830" s="304"/>
      <c r="GN830" s="304"/>
      <c r="GO830" s="304"/>
      <c r="GP830" s="304"/>
      <c r="GQ830" s="304"/>
      <c r="GR830" s="304"/>
      <c r="GS830" s="304"/>
      <c r="GT830" s="304"/>
      <c r="GU830" s="304"/>
      <c r="GV830" s="304"/>
      <c r="GW830" s="304"/>
      <c r="GX830" s="304"/>
      <c r="GY830" s="304"/>
      <c r="GZ830" s="304"/>
      <c r="HA830" s="304"/>
      <c r="HB830" s="304"/>
      <c r="HC830" s="304"/>
      <c r="HD830" s="304"/>
      <c r="HE830" s="304"/>
      <c r="HF830" s="304"/>
      <c r="HG830" s="304"/>
      <c r="HH830" s="304"/>
      <c r="HI830" s="304"/>
      <c r="HJ830" s="304"/>
      <c r="HK830" s="304"/>
      <c r="HL830" s="304"/>
      <c r="HM830" s="304"/>
      <c r="HN830" s="304"/>
      <c r="HO830" s="304"/>
      <c r="HP830" s="304"/>
      <c r="HQ830" s="304"/>
      <c r="HR830" s="304"/>
      <c r="HS830" s="304"/>
      <c r="HT830" s="304"/>
      <c r="HU830" s="304"/>
      <c r="HV830" s="304"/>
      <c r="HW830" s="304"/>
      <c r="HX830" s="304"/>
      <c r="HY830" s="304"/>
      <c r="HZ830" s="304"/>
      <c r="IA830" s="304"/>
      <c r="IB830" s="304"/>
      <c r="IC830" s="304"/>
      <c r="ID830" s="304"/>
      <c r="IE830" s="304"/>
      <c r="IF830" s="304"/>
      <c r="IG830" s="304"/>
      <c r="IH830" s="304"/>
      <c r="II830" s="304"/>
      <c r="IJ830" s="304"/>
      <c r="IK830" s="304"/>
      <c r="IL830" s="304"/>
      <c r="IM830" s="304"/>
      <c r="IN830" s="304"/>
      <c r="IO830" s="304"/>
      <c r="IP830" s="304"/>
      <c r="IQ830" s="304"/>
      <c r="IR830" s="304"/>
      <c r="IS830" s="304"/>
      <c r="IT830" s="304"/>
      <c r="IU830" s="304"/>
      <c r="IV830" s="304"/>
      <c r="IW830" s="304"/>
      <c r="IX830" s="304"/>
      <c r="IY830" s="304"/>
      <c r="IZ830" s="304"/>
      <c r="JA830" s="304"/>
      <c r="JB830" s="304"/>
      <c r="JC830" s="304"/>
      <c r="JD830" s="304"/>
      <c r="JE830" s="304"/>
      <c r="JF830" s="304"/>
      <c r="JG830" s="304"/>
      <c r="JH830" s="304"/>
      <c r="JI830" s="304"/>
      <c r="JJ830" s="304"/>
      <c r="JK830" s="304"/>
      <c r="JL830" s="304"/>
      <c r="JM830" s="304"/>
      <c r="JN830" s="304"/>
      <c r="JO830" s="304"/>
      <c r="JP830" s="304"/>
      <c r="JQ830" s="304"/>
      <c r="JR830" s="304"/>
      <c r="JS830" s="304"/>
      <c r="JT830" s="304"/>
      <c r="JU830" s="304"/>
      <c r="JV830" s="304"/>
      <c r="JW830" s="304"/>
      <c r="JX830" s="304"/>
      <c r="JY830" s="304"/>
      <c r="JZ830" s="304"/>
      <c r="KA830" s="304"/>
      <c r="KB830" s="304"/>
      <c r="KC830" s="304"/>
      <c r="KD830" s="304"/>
      <c r="KE830" s="304"/>
      <c r="KF830" s="304"/>
      <c r="KG830" s="304"/>
      <c r="KH830" s="304"/>
      <c r="KI830" s="304"/>
      <c r="KJ830" s="304"/>
      <c r="KK830" s="304"/>
      <c r="KL830" s="304"/>
      <c r="KM830" s="304"/>
      <c r="KN830" s="304"/>
      <c r="KO830" s="304"/>
      <c r="KP830" s="304"/>
      <c r="KQ830" s="304"/>
      <c r="KR830" s="304"/>
      <c r="KS830" s="304"/>
      <c r="KT830" s="304"/>
      <c r="KU830" s="304"/>
      <c r="KV830" s="304"/>
      <c r="KW830" s="304"/>
      <c r="KX830" s="304"/>
      <c r="KY830" s="304"/>
      <c r="KZ830" s="304"/>
      <c r="LA830" s="304"/>
      <c r="LB830" s="304"/>
      <c r="LC830" s="304"/>
      <c r="LD830" s="304"/>
      <c r="LE830" s="304"/>
      <c r="LF830" s="304"/>
      <c r="LG830" s="304"/>
      <c r="LH830" s="304"/>
      <c r="LI830" s="304"/>
      <c r="LJ830" s="304"/>
      <c r="LK830" s="304"/>
      <c r="LL830" s="304"/>
      <c r="LM830" s="304"/>
      <c r="LN830" s="304"/>
      <c r="LO830" s="304"/>
      <c r="LP830" s="304"/>
      <c r="LQ830" s="304"/>
      <c r="LR830" s="304"/>
      <c r="LS830" s="304"/>
      <c r="LT830" s="304"/>
      <c r="LU830" s="304"/>
      <c r="LV830" s="304"/>
      <c r="LW830" s="304"/>
      <c r="LX830" s="304"/>
      <c r="LY830" s="304"/>
      <c r="LZ830" s="304"/>
      <c r="MA830" s="304"/>
      <c r="MB830" s="304"/>
      <c r="MC830" s="304"/>
      <c r="AVW830" s="304"/>
      <c r="AVX830" s="304"/>
      <c r="AVY830" s="304"/>
      <c r="AVZ830" s="304"/>
      <c r="AWA830" s="304"/>
      <c r="AWB830" s="304"/>
      <c r="AWC830" s="304"/>
      <c r="AWD830" s="304"/>
      <c r="AWE830" s="304"/>
      <c r="AWF830" s="304"/>
      <c r="AWG830" s="304"/>
      <c r="AWH830" s="304"/>
      <c r="AWI830" s="304"/>
      <c r="AWJ830" s="304"/>
      <c r="AWK830" s="304"/>
      <c r="AWL830" s="304"/>
      <c r="AWM830" s="304"/>
      <c r="AWN830" s="304"/>
      <c r="AWO830" s="304"/>
      <c r="AWP830" s="304"/>
      <c r="AWQ830" s="304"/>
      <c r="AWR830" s="304"/>
      <c r="AWS830" s="304"/>
      <c r="AWT830" s="304"/>
      <c r="AWU830" s="304"/>
      <c r="AWV830" s="304"/>
      <c r="AWW830" s="304"/>
      <c r="AWX830" s="304"/>
      <c r="AWY830" s="304"/>
      <c r="AWZ830" s="304"/>
      <c r="AXA830" s="304"/>
      <c r="AXB830" s="304"/>
      <c r="AXC830" s="304"/>
      <c r="AXD830" s="304"/>
      <c r="AXE830" s="304"/>
      <c r="AXF830" s="304"/>
      <c r="AXG830" s="304"/>
      <c r="AXH830" s="304"/>
      <c r="AXI830" s="304"/>
      <c r="AXJ830" s="304"/>
      <c r="AXK830" s="304"/>
      <c r="AXL830" s="304"/>
      <c r="AXM830" s="304"/>
      <c r="AXN830" s="304"/>
      <c r="AXO830" s="304"/>
      <c r="AXP830" s="304"/>
      <c r="AXQ830" s="304"/>
      <c r="AXR830" s="304"/>
      <c r="AXS830" s="304"/>
      <c r="AXT830" s="304"/>
      <c r="AXU830" s="304"/>
      <c r="AXV830" s="304"/>
      <c r="AXW830" s="304"/>
      <c r="AXX830" s="304"/>
      <c r="AXY830" s="304"/>
      <c r="AXZ830" s="304"/>
      <c r="AYA830" s="304"/>
      <c r="AYB830" s="304"/>
      <c r="AYC830" s="304"/>
      <c r="AYD830" s="304"/>
      <c r="AYE830" s="304"/>
      <c r="AYF830" s="304"/>
      <c r="AYG830" s="304"/>
      <c r="AYH830" s="304"/>
      <c r="AYI830" s="304"/>
      <c r="AYJ830" s="304"/>
      <c r="AYK830" s="304"/>
      <c r="AYL830" s="304"/>
      <c r="AYM830" s="304"/>
      <c r="AYN830" s="304"/>
      <c r="AYO830" s="304"/>
      <c r="AYP830" s="304"/>
      <c r="AYQ830" s="304"/>
      <c r="AYR830" s="304"/>
      <c r="AYS830" s="304"/>
      <c r="AYT830" s="304"/>
      <c r="AYU830" s="304"/>
      <c r="AYV830" s="304"/>
      <c r="AYW830" s="304"/>
      <c r="AYX830" s="304"/>
      <c r="AYY830" s="304"/>
      <c r="AYZ830" s="304"/>
      <c r="AZA830" s="304"/>
      <c r="AZB830" s="304"/>
      <c r="AZC830" s="304"/>
      <c r="AZD830" s="304"/>
      <c r="AZE830" s="304"/>
      <c r="AZF830" s="304"/>
      <c r="AZG830" s="304"/>
      <c r="AZH830" s="304"/>
      <c r="AZI830" s="304"/>
      <c r="AZJ830" s="304"/>
      <c r="AZK830" s="304"/>
      <c r="AZL830" s="304"/>
      <c r="AZM830" s="304"/>
      <c r="AZN830" s="304"/>
      <c r="AZO830" s="304"/>
      <c r="AZP830" s="304"/>
      <c r="AZQ830" s="304"/>
      <c r="AZR830" s="304"/>
      <c r="AZS830" s="304"/>
      <c r="AZT830" s="304"/>
      <c r="AZU830" s="304"/>
      <c r="AZV830" s="304"/>
      <c r="AZW830" s="304"/>
      <c r="AZX830" s="304"/>
      <c r="AZY830" s="304"/>
      <c r="AZZ830" s="304"/>
      <c r="BAA830" s="304"/>
      <c r="BAB830" s="304"/>
      <c r="BAC830" s="304"/>
      <c r="BAD830" s="304"/>
      <c r="BAE830" s="304"/>
      <c r="BAF830" s="304"/>
      <c r="BAG830" s="304"/>
      <c r="BAH830" s="304"/>
      <c r="BAI830" s="304"/>
      <c r="BAJ830" s="304"/>
      <c r="BAK830" s="304"/>
      <c r="BAL830" s="304"/>
      <c r="BAM830" s="304"/>
      <c r="BAN830" s="304"/>
      <c r="BAO830" s="304"/>
      <c r="BAP830" s="304"/>
      <c r="BAQ830" s="304"/>
      <c r="BAR830" s="304"/>
      <c r="BAS830" s="304"/>
      <c r="BAT830" s="304"/>
      <c r="BAU830" s="304"/>
      <c r="BAV830" s="304"/>
      <c r="BAW830" s="304"/>
      <c r="BAX830" s="304"/>
      <c r="BAY830" s="304"/>
      <c r="BAZ830" s="304"/>
      <c r="BBA830" s="304"/>
      <c r="BBB830" s="304"/>
      <c r="BBC830" s="304"/>
      <c r="BBD830" s="304"/>
      <c r="BBE830" s="304"/>
      <c r="BBF830" s="304"/>
      <c r="BBG830" s="304"/>
      <c r="BBH830" s="304"/>
      <c r="BBI830" s="304"/>
      <c r="BBJ830" s="304"/>
      <c r="BBK830" s="304"/>
      <c r="BBL830" s="304"/>
      <c r="BBM830" s="304"/>
      <c r="BBN830" s="304"/>
      <c r="BBO830" s="304"/>
      <c r="BBP830" s="304"/>
      <c r="BBQ830" s="304"/>
      <c r="BBR830" s="304"/>
      <c r="BBS830" s="304"/>
      <c r="BBT830" s="304"/>
      <c r="BBU830" s="304"/>
      <c r="BBV830" s="304"/>
      <c r="BBW830" s="304"/>
      <c r="BBX830" s="304"/>
      <c r="BBY830" s="304"/>
      <c r="BBZ830" s="304"/>
      <c r="BCA830" s="304"/>
      <c r="BCB830" s="304"/>
      <c r="BCC830" s="304"/>
      <c r="BCD830" s="304"/>
      <c r="BCE830" s="304"/>
      <c r="BCF830" s="304"/>
      <c r="BCG830" s="304"/>
      <c r="BCH830" s="304"/>
      <c r="BCI830" s="304"/>
      <c r="BCJ830" s="304"/>
      <c r="BCK830" s="304"/>
      <c r="BCL830" s="304"/>
      <c r="BCM830" s="304"/>
      <c r="BCN830" s="304"/>
      <c r="BCO830" s="304"/>
      <c r="BCP830" s="304"/>
      <c r="BCQ830" s="304"/>
      <c r="BCR830" s="304"/>
      <c r="BCS830" s="304"/>
      <c r="BCT830" s="304"/>
      <c r="BCU830" s="304"/>
      <c r="BCV830" s="304"/>
      <c r="BCW830" s="304"/>
      <c r="BCX830" s="304"/>
      <c r="BCY830" s="304"/>
      <c r="BCZ830" s="304"/>
      <c r="BDA830" s="304"/>
      <c r="BDB830" s="304"/>
      <c r="BDC830" s="304"/>
      <c r="BDD830" s="304"/>
      <c r="BDE830" s="304"/>
      <c r="BDF830" s="304"/>
      <c r="BDG830" s="304"/>
      <c r="BDH830" s="304"/>
      <c r="BDI830" s="304"/>
      <c r="BDJ830" s="304"/>
      <c r="BDK830" s="304"/>
      <c r="BDL830" s="304"/>
      <c r="BDM830" s="304"/>
      <c r="BDN830" s="304"/>
      <c r="BDO830" s="304"/>
      <c r="BDP830" s="304"/>
      <c r="BDQ830" s="304"/>
      <c r="BDR830" s="304"/>
      <c r="BDS830" s="304"/>
      <c r="BDT830" s="304"/>
      <c r="BDU830" s="304"/>
      <c r="BDV830" s="304"/>
      <c r="BDW830" s="304"/>
      <c r="BDX830" s="304"/>
      <c r="BDY830" s="304"/>
      <c r="BDZ830" s="304"/>
      <c r="BEA830" s="304"/>
      <c r="BEB830" s="304"/>
      <c r="BEC830" s="304"/>
      <c r="BED830" s="304"/>
      <c r="BEE830" s="304"/>
      <c r="BEF830" s="304"/>
      <c r="BEG830" s="304"/>
      <c r="BEH830" s="304"/>
      <c r="BEI830" s="304"/>
      <c r="BEJ830" s="304"/>
      <c r="BEK830" s="304"/>
      <c r="BEL830" s="304"/>
      <c r="BEM830" s="304"/>
      <c r="BEN830" s="304"/>
      <c r="BEO830" s="304"/>
      <c r="BEP830" s="304"/>
      <c r="BEQ830" s="304"/>
      <c r="BER830" s="304"/>
      <c r="BES830" s="304"/>
      <c r="BET830" s="304"/>
      <c r="BEU830" s="304"/>
      <c r="BEV830" s="304"/>
      <c r="BEW830" s="304"/>
      <c r="BEX830" s="304"/>
      <c r="BEY830" s="304"/>
      <c r="BEZ830" s="304"/>
      <c r="BFA830" s="304"/>
      <c r="BFB830" s="304"/>
      <c r="BFC830" s="304"/>
      <c r="BFD830" s="304"/>
      <c r="BFE830" s="304"/>
      <c r="BFF830" s="304"/>
      <c r="BFG830" s="304"/>
      <c r="BFH830" s="304"/>
      <c r="BFI830" s="304"/>
      <c r="BFJ830" s="304"/>
      <c r="BFK830" s="304"/>
      <c r="BFL830" s="304"/>
      <c r="BFM830" s="304"/>
      <c r="BFN830" s="304"/>
      <c r="BFO830" s="304"/>
      <c r="BFP830" s="304"/>
      <c r="BFQ830" s="304"/>
      <c r="BFR830" s="304"/>
      <c r="BFS830" s="304"/>
      <c r="BFT830" s="304"/>
      <c r="BFU830" s="304"/>
      <c r="BFV830" s="304"/>
      <c r="BFW830" s="304"/>
      <c r="BFX830" s="304"/>
      <c r="BFY830" s="304"/>
      <c r="BFZ830" s="304"/>
      <c r="BGA830" s="304"/>
      <c r="BGB830" s="304"/>
      <c r="BGC830" s="304"/>
      <c r="BGD830" s="304"/>
      <c r="BGE830" s="304"/>
      <c r="BGF830" s="304"/>
      <c r="BGG830" s="304"/>
      <c r="BGH830" s="304"/>
      <c r="BGI830" s="304"/>
      <c r="BGJ830" s="304"/>
      <c r="BGK830" s="304"/>
      <c r="BGL830" s="304"/>
      <c r="BGM830" s="304"/>
      <c r="BGN830" s="304"/>
      <c r="BGO830" s="304"/>
      <c r="BGP830" s="304"/>
      <c r="BGQ830" s="304"/>
      <c r="BGR830" s="304"/>
      <c r="BGS830" s="304"/>
      <c r="BGT830" s="304"/>
      <c r="BGU830" s="304"/>
      <c r="BGV830" s="304"/>
      <c r="BGW830" s="304"/>
      <c r="BGX830" s="304"/>
      <c r="BGY830" s="304"/>
      <c r="BGZ830" s="304"/>
      <c r="BHA830" s="304"/>
      <c r="BHB830" s="304"/>
      <c r="BHC830" s="304"/>
      <c r="BHD830" s="304"/>
      <c r="BHE830" s="304"/>
      <c r="BHF830" s="304"/>
      <c r="BHG830" s="304"/>
      <c r="BHH830" s="304"/>
      <c r="BHI830" s="304"/>
      <c r="BHJ830" s="304"/>
      <c r="BHK830" s="304"/>
      <c r="BHL830" s="304"/>
      <c r="BHM830" s="304"/>
      <c r="BHN830" s="304"/>
      <c r="BHO830" s="304"/>
      <c r="BHP830" s="304"/>
      <c r="BHQ830" s="304"/>
      <c r="BHR830" s="304"/>
      <c r="BHS830" s="304"/>
      <c r="BHT830" s="304"/>
      <c r="BHU830" s="304"/>
      <c r="BHV830" s="304"/>
      <c r="BHW830" s="304"/>
      <c r="BHX830" s="304"/>
      <c r="BHY830" s="304"/>
      <c r="BHZ830" s="304"/>
      <c r="BIA830" s="304"/>
      <c r="BIB830" s="304"/>
      <c r="BIC830" s="304"/>
      <c r="BID830" s="304"/>
      <c r="BIE830" s="304"/>
      <c r="BIF830" s="304"/>
      <c r="BIG830" s="304"/>
      <c r="BIH830" s="304"/>
      <c r="BII830" s="304"/>
      <c r="BIJ830" s="304"/>
      <c r="BIK830" s="304"/>
      <c r="BIL830" s="304"/>
      <c r="BIM830" s="304"/>
      <c r="BIN830" s="304"/>
      <c r="BIO830" s="304"/>
      <c r="BIP830" s="304"/>
      <c r="BIQ830" s="304"/>
      <c r="BIR830" s="304"/>
      <c r="BIS830" s="304"/>
      <c r="BIT830" s="304"/>
      <c r="BIU830" s="304"/>
      <c r="BIV830" s="304"/>
      <c r="BIW830" s="304"/>
      <c r="BIX830" s="304"/>
      <c r="BIY830" s="304"/>
      <c r="BIZ830" s="304"/>
      <c r="BJA830" s="304"/>
      <c r="BJB830" s="304"/>
      <c r="BJC830" s="304"/>
      <c r="BJD830" s="304"/>
      <c r="BJE830" s="304"/>
      <c r="BJF830" s="304"/>
      <c r="BJG830" s="304"/>
      <c r="BJH830" s="304"/>
      <c r="BJI830" s="304"/>
      <c r="BJJ830" s="304"/>
      <c r="BJK830" s="304"/>
      <c r="BJL830" s="304"/>
      <c r="BJM830" s="304"/>
      <c r="BJN830" s="304"/>
      <c r="BJO830" s="304"/>
      <c r="BJP830" s="304"/>
      <c r="BJQ830" s="304"/>
      <c r="BJR830" s="304"/>
      <c r="BJS830" s="304"/>
      <c r="BJT830" s="304"/>
      <c r="BJU830" s="304"/>
      <c r="BJV830" s="304"/>
      <c r="BJW830" s="304"/>
      <c r="BJX830" s="304"/>
      <c r="BJY830" s="304"/>
      <c r="BJZ830" s="304"/>
      <c r="BKA830" s="304"/>
      <c r="BKB830" s="304"/>
      <c r="BKC830" s="304"/>
      <c r="BKD830" s="304"/>
      <c r="BKE830" s="304"/>
      <c r="BKF830" s="304"/>
      <c r="BKG830" s="304"/>
      <c r="BKH830" s="304"/>
      <c r="BKI830" s="304"/>
      <c r="BKJ830" s="304"/>
      <c r="BKK830" s="304"/>
      <c r="BKL830" s="304"/>
      <c r="BKM830" s="304"/>
      <c r="BKN830" s="304"/>
      <c r="BKO830" s="304"/>
      <c r="BKP830" s="304"/>
      <c r="BKQ830" s="304"/>
      <c r="BKR830" s="304"/>
      <c r="BKS830" s="304"/>
      <c r="BKT830" s="304"/>
      <c r="BKU830" s="304"/>
      <c r="BKV830" s="304"/>
      <c r="BKW830" s="304"/>
      <c r="BKX830" s="304"/>
      <c r="BKY830" s="304"/>
      <c r="BKZ830" s="304"/>
      <c r="BLA830" s="304"/>
      <c r="BLB830" s="304"/>
      <c r="BLC830" s="304"/>
      <c r="BLD830" s="304"/>
      <c r="BLE830" s="304"/>
      <c r="BLF830" s="304"/>
      <c r="BLG830" s="304"/>
      <c r="BLH830" s="304"/>
      <c r="BLI830" s="304"/>
      <c r="BLJ830" s="304"/>
      <c r="BLK830" s="304"/>
      <c r="BLL830" s="304"/>
      <c r="BLM830" s="304"/>
      <c r="BLN830" s="304"/>
      <c r="BLO830" s="304"/>
      <c r="BLP830" s="304"/>
      <c r="BLQ830" s="304"/>
      <c r="BLR830" s="304"/>
      <c r="BLS830" s="304"/>
      <c r="BLT830" s="304"/>
      <c r="BLU830" s="304"/>
      <c r="BLV830" s="304"/>
      <c r="BLW830" s="304"/>
      <c r="BLX830" s="304"/>
      <c r="BLY830" s="304"/>
      <c r="BLZ830" s="304"/>
      <c r="BMA830" s="304"/>
      <c r="BMB830" s="304"/>
      <c r="BMC830" s="304"/>
      <c r="BMD830" s="304"/>
      <c r="BME830" s="304"/>
      <c r="BMF830" s="304"/>
      <c r="BMG830" s="304"/>
      <c r="BMH830" s="304"/>
      <c r="BMI830" s="304"/>
      <c r="BMJ830" s="304"/>
      <c r="BMK830" s="304"/>
      <c r="BML830" s="304"/>
      <c r="BMM830" s="304"/>
      <c r="BMN830" s="304"/>
      <c r="BMO830" s="304"/>
      <c r="BMP830" s="304"/>
      <c r="BMQ830" s="304"/>
      <c r="BMR830" s="304"/>
      <c r="BMS830" s="304"/>
      <c r="BMT830" s="304"/>
      <c r="BMU830" s="304"/>
      <c r="BMV830" s="304"/>
      <c r="BMW830" s="304"/>
      <c r="BMX830" s="304"/>
      <c r="BMY830" s="304"/>
      <c r="BMZ830" s="304"/>
      <c r="BNA830" s="304"/>
      <c r="BNB830" s="304"/>
      <c r="BNC830" s="304"/>
      <c r="BND830" s="304"/>
      <c r="BNE830" s="304"/>
      <c r="BNF830" s="304"/>
      <c r="BNG830" s="304"/>
      <c r="BNH830" s="304"/>
      <c r="BNI830" s="304"/>
      <c r="BNJ830" s="304"/>
      <c r="BNK830" s="304"/>
      <c r="BNL830" s="304"/>
      <c r="BNM830" s="304"/>
      <c r="BNN830" s="304"/>
      <c r="BNO830" s="304"/>
      <c r="BNP830" s="304"/>
      <c r="BNQ830" s="304"/>
      <c r="BNR830" s="304"/>
      <c r="BNS830" s="304"/>
      <c r="BNT830" s="304"/>
      <c r="BNU830" s="304"/>
      <c r="BNV830" s="304"/>
      <c r="BNW830" s="304"/>
      <c r="BNX830" s="304"/>
      <c r="BNY830" s="304"/>
      <c r="BNZ830" s="304"/>
      <c r="BOA830" s="304"/>
      <c r="BOB830" s="304"/>
      <c r="BOC830" s="304"/>
      <c r="BOD830" s="304"/>
      <c r="BOE830" s="304"/>
      <c r="BOF830" s="304"/>
      <c r="BOG830" s="304"/>
      <c r="BOH830" s="304"/>
      <c r="BOI830" s="304"/>
      <c r="BOJ830" s="304"/>
      <c r="BOK830" s="304"/>
      <c r="BOL830" s="304"/>
      <c r="BOM830" s="304"/>
      <c r="BON830" s="304"/>
      <c r="BOO830" s="304"/>
      <c r="BOP830" s="304"/>
      <c r="BOQ830" s="304"/>
      <c r="BOR830" s="304"/>
      <c r="BOS830" s="304"/>
      <c r="BOT830" s="304"/>
      <c r="BOU830" s="304"/>
      <c r="BOV830" s="304"/>
      <c r="BOW830" s="304"/>
      <c r="BOX830" s="304"/>
      <c r="BOY830" s="304"/>
      <c r="BOZ830" s="304"/>
      <c r="BPA830" s="304"/>
      <c r="BPB830" s="304"/>
      <c r="BPC830" s="304"/>
      <c r="BPD830" s="304"/>
      <c r="BPE830" s="304"/>
      <c r="BPF830" s="304"/>
      <c r="BPG830" s="304"/>
      <c r="BPH830" s="304"/>
      <c r="BPI830" s="304"/>
      <c r="BPJ830" s="304"/>
      <c r="BPK830" s="304"/>
      <c r="BPL830" s="304"/>
      <c r="BPM830" s="304"/>
      <c r="BPN830" s="304"/>
      <c r="BPO830" s="304"/>
      <c r="BPP830" s="304"/>
      <c r="BPQ830" s="304"/>
      <c r="BPR830" s="304"/>
      <c r="BPS830" s="304"/>
      <c r="BPT830" s="304"/>
      <c r="BPU830" s="304"/>
      <c r="BPV830" s="304"/>
      <c r="BPW830" s="304"/>
      <c r="BPX830" s="304"/>
      <c r="BPY830" s="304"/>
      <c r="BPZ830" s="304"/>
      <c r="BQA830" s="304"/>
      <c r="BQB830" s="304"/>
      <c r="BQC830" s="304"/>
      <c r="BQD830" s="304"/>
      <c r="BQE830" s="304"/>
      <c r="BQF830" s="304"/>
      <c r="BQG830" s="304"/>
      <c r="BQH830" s="304"/>
      <c r="BQI830" s="304"/>
      <c r="BQJ830" s="304"/>
      <c r="BQK830" s="304"/>
      <c r="BQL830" s="304"/>
      <c r="BQM830" s="304"/>
      <c r="BQN830" s="304"/>
      <c r="BQO830" s="304"/>
      <c r="BQP830" s="304"/>
      <c r="BQQ830" s="304"/>
      <c r="BQR830" s="304"/>
      <c r="BQS830" s="304"/>
      <c r="BQT830" s="304"/>
      <c r="BQU830" s="304"/>
      <c r="BQV830" s="304"/>
      <c r="BQW830" s="304"/>
      <c r="BQX830" s="304"/>
      <c r="BQY830" s="304"/>
      <c r="BQZ830" s="304"/>
      <c r="BRA830" s="304"/>
      <c r="BRB830" s="304"/>
      <c r="BRC830" s="304"/>
      <c r="BRD830" s="304"/>
      <c r="BRE830" s="304"/>
      <c r="BRF830" s="304"/>
      <c r="BRG830" s="304"/>
      <c r="BRH830" s="304"/>
      <c r="BRI830" s="304"/>
      <c r="BRJ830" s="304"/>
      <c r="BRK830" s="304"/>
      <c r="BRL830" s="304"/>
      <c r="BRM830" s="304"/>
      <c r="BRN830" s="304"/>
      <c r="BRO830" s="304"/>
      <c r="BRP830" s="304"/>
      <c r="BRQ830" s="304"/>
      <c r="BRR830" s="304"/>
      <c r="BRS830" s="304"/>
      <c r="BRT830" s="304"/>
      <c r="BRU830" s="304"/>
      <c r="BRV830" s="304"/>
      <c r="BRW830" s="304"/>
      <c r="BRX830" s="304"/>
      <c r="BRY830" s="304"/>
      <c r="BRZ830" s="304"/>
      <c r="BSA830" s="304"/>
      <c r="BSB830" s="304"/>
      <c r="BSC830" s="304"/>
      <c r="BSD830" s="304"/>
      <c r="BSE830" s="304"/>
      <c r="BSF830" s="304"/>
      <c r="BSG830" s="304"/>
      <c r="BSH830" s="304"/>
      <c r="BSI830" s="304"/>
      <c r="BSJ830" s="304"/>
      <c r="BSK830" s="304"/>
      <c r="BSL830" s="304"/>
      <c r="BSM830" s="304"/>
      <c r="BSN830" s="304"/>
      <c r="BSO830" s="304"/>
      <c r="BSP830" s="304"/>
      <c r="BSQ830" s="304"/>
      <c r="BSR830" s="304"/>
      <c r="BSS830" s="304"/>
      <c r="BST830" s="304"/>
      <c r="BSU830" s="304"/>
      <c r="BSV830" s="304"/>
      <c r="BSW830" s="304"/>
      <c r="BSX830" s="304"/>
      <c r="BSY830" s="304"/>
      <c r="BSZ830" s="304"/>
      <c r="BTA830" s="304"/>
      <c r="BTB830" s="304"/>
      <c r="BTC830" s="304"/>
      <c r="BTD830" s="304"/>
      <c r="BTE830" s="304"/>
      <c r="BTF830" s="304"/>
      <c r="BTG830" s="304"/>
      <c r="BTH830" s="304"/>
      <c r="BTI830" s="304"/>
      <c r="BTJ830" s="304"/>
      <c r="BTK830" s="304"/>
      <c r="BTL830" s="304"/>
      <c r="BTM830" s="304"/>
      <c r="BTN830" s="304"/>
      <c r="BTO830" s="304"/>
      <c r="BTP830" s="304"/>
      <c r="BTQ830" s="304"/>
      <c r="BTR830" s="304"/>
      <c r="BTS830" s="304"/>
      <c r="BTT830" s="304"/>
      <c r="BTU830" s="304"/>
      <c r="BTV830" s="304"/>
      <c r="BTW830" s="304"/>
      <c r="BTX830" s="304"/>
      <c r="BTY830" s="304"/>
      <c r="BTZ830" s="304"/>
      <c r="BUA830" s="304"/>
      <c r="BUB830" s="304"/>
      <c r="BUC830" s="304"/>
      <c r="BUD830" s="304"/>
      <c r="BUE830" s="304"/>
      <c r="BUF830" s="304"/>
      <c r="BUG830" s="304"/>
      <c r="BUH830" s="304"/>
      <c r="BUI830" s="304"/>
      <c r="BUJ830" s="304"/>
      <c r="BUK830" s="304"/>
      <c r="BUL830" s="304"/>
      <c r="BUM830" s="304"/>
      <c r="BUN830" s="304"/>
      <c r="BUO830" s="304"/>
      <c r="BUP830" s="304"/>
      <c r="BUQ830" s="304"/>
      <c r="BUR830" s="304"/>
      <c r="BUS830" s="304"/>
      <c r="BUT830" s="304"/>
      <c r="BUU830" s="304"/>
      <c r="BUV830" s="304"/>
      <c r="BUW830" s="304"/>
      <c r="BUX830" s="304"/>
      <c r="BUY830" s="304"/>
      <c r="BUZ830" s="304"/>
      <c r="BVA830" s="304"/>
      <c r="BVB830" s="304"/>
      <c r="BVC830" s="304"/>
      <c r="BVD830" s="304"/>
      <c r="BVE830" s="304"/>
      <c r="BVF830" s="304"/>
      <c r="BVG830" s="304"/>
      <c r="BVH830" s="304"/>
      <c r="BVI830" s="304"/>
      <c r="BVJ830" s="304"/>
      <c r="BVK830" s="304"/>
      <c r="BVL830" s="304"/>
      <c r="BVM830" s="304"/>
      <c r="BVN830" s="304"/>
      <c r="BVO830" s="304"/>
      <c r="BVP830" s="304"/>
      <c r="BVQ830" s="304"/>
      <c r="BVR830" s="304"/>
      <c r="BVS830" s="304"/>
      <c r="BVT830" s="304"/>
      <c r="BVU830" s="304"/>
      <c r="BVV830" s="304"/>
      <c r="BVW830" s="304"/>
      <c r="BVX830" s="304"/>
      <c r="BVY830" s="304"/>
      <c r="BVZ830" s="304"/>
      <c r="BWA830" s="304"/>
      <c r="BWB830" s="304"/>
      <c r="BWC830" s="304"/>
      <c r="BWD830" s="304"/>
      <c r="BWE830" s="304"/>
      <c r="BWF830" s="304"/>
      <c r="BWG830" s="304"/>
      <c r="BWH830" s="304"/>
      <c r="BWI830" s="304"/>
      <c r="BWJ830" s="304"/>
      <c r="BWK830" s="304"/>
      <c r="BWL830" s="304"/>
      <c r="BWM830" s="304"/>
      <c r="BWN830" s="304"/>
      <c r="BWO830" s="304"/>
      <c r="BWP830" s="304"/>
      <c r="BWQ830" s="304"/>
      <c r="BWR830" s="304"/>
      <c r="BWS830" s="304"/>
      <c r="BWT830" s="304"/>
      <c r="BWU830" s="304"/>
      <c r="BWV830" s="304"/>
      <c r="BWW830" s="304"/>
      <c r="BWX830" s="304"/>
      <c r="BWY830" s="304"/>
      <c r="BWZ830" s="304"/>
      <c r="BXA830" s="304"/>
      <c r="BXB830" s="304"/>
      <c r="BXC830" s="304"/>
      <c r="BXD830" s="304"/>
      <c r="BXE830" s="304"/>
      <c r="BXF830" s="304"/>
      <c r="BXG830" s="304"/>
      <c r="BXH830" s="304"/>
      <c r="BXI830" s="304"/>
      <c r="BXJ830" s="304"/>
      <c r="BXK830" s="304"/>
      <c r="BXL830" s="304"/>
      <c r="BXM830" s="304"/>
      <c r="BXN830" s="304"/>
      <c r="BXO830" s="304"/>
      <c r="BXP830" s="304"/>
      <c r="BXQ830" s="304"/>
      <c r="BXR830" s="304"/>
      <c r="BXS830" s="304"/>
      <c r="BXT830" s="304"/>
      <c r="BXU830" s="304"/>
      <c r="BXV830" s="304"/>
      <c r="BXW830" s="304"/>
      <c r="BXX830" s="304"/>
      <c r="BXY830" s="304"/>
      <c r="BXZ830" s="304"/>
      <c r="BYA830" s="304"/>
      <c r="BYB830" s="304"/>
      <c r="BYC830" s="304"/>
      <c r="BYD830" s="304"/>
      <c r="BYE830" s="304"/>
      <c r="BYF830" s="304"/>
      <c r="BYG830" s="304"/>
      <c r="BYH830" s="304"/>
      <c r="BYI830" s="304"/>
      <c r="BYJ830" s="304"/>
      <c r="BYK830" s="304"/>
      <c r="BYL830" s="304"/>
      <c r="BYM830" s="304"/>
      <c r="BYN830" s="304"/>
      <c r="BYO830" s="304"/>
      <c r="BYP830" s="304"/>
      <c r="BYQ830" s="304"/>
      <c r="BYR830" s="304"/>
      <c r="BYS830" s="304"/>
      <c r="BYT830" s="304"/>
      <c r="BYU830" s="304"/>
      <c r="BYV830" s="304"/>
      <c r="BYW830" s="304"/>
      <c r="BYX830" s="304"/>
      <c r="BYY830" s="304"/>
      <c r="BYZ830" s="304"/>
      <c r="BZA830" s="304"/>
      <c r="BZB830" s="304"/>
      <c r="BZC830" s="304"/>
      <c r="BZD830" s="304"/>
      <c r="BZE830" s="304"/>
      <c r="BZF830" s="304"/>
      <c r="BZG830" s="304"/>
      <c r="BZH830" s="304"/>
      <c r="BZI830" s="304"/>
      <c r="BZJ830" s="304"/>
      <c r="BZK830" s="304"/>
      <c r="BZL830" s="304"/>
      <c r="BZM830" s="304"/>
      <c r="BZN830" s="304"/>
      <c r="BZO830" s="304"/>
      <c r="BZP830" s="304"/>
      <c r="BZQ830" s="304"/>
      <c r="BZR830" s="304"/>
      <c r="BZS830" s="304"/>
      <c r="BZT830" s="304"/>
      <c r="BZU830" s="304"/>
      <c r="BZV830" s="304"/>
      <c r="BZW830" s="304"/>
      <c r="BZX830" s="304"/>
      <c r="BZY830" s="304"/>
      <c r="BZZ830" s="304"/>
      <c r="CAA830" s="304"/>
      <c r="CAB830" s="304"/>
      <c r="CAC830" s="304"/>
      <c r="CAD830" s="304"/>
      <c r="CAE830" s="304"/>
      <c r="CAF830" s="304"/>
      <c r="CAG830" s="304"/>
      <c r="CAH830" s="304"/>
      <c r="CAI830" s="304"/>
      <c r="CAJ830" s="304"/>
      <c r="CAK830" s="304"/>
      <c r="CAL830" s="304"/>
      <c r="CAM830" s="304"/>
      <c r="CAN830" s="304"/>
      <c r="CAO830" s="304"/>
      <c r="CAP830" s="304"/>
      <c r="CAQ830" s="304"/>
      <c r="CAR830" s="304"/>
      <c r="CAS830" s="304"/>
      <c r="CAT830" s="304"/>
      <c r="CAU830" s="304"/>
      <c r="CAV830" s="304"/>
      <c r="CAW830" s="304"/>
      <c r="CAX830" s="304"/>
      <c r="CAY830" s="304"/>
      <c r="CAZ830" s="304"/>
      <c r="CBA830" s="304"/>
      <c r="CBB830" s="304"/>
      <c r="CBC830" s="304"/>
      <c r="CBD830" s="304"/>
      <c r="CBE830" s="304"/>
      <c r="CBF830" s="304"/>
      <c r="CBG830" s="304"/>
      <c r="CBH830" s="304"/>
      <c r="CBI830" s="304"/>
      <c r="CBJ830" s="304"/>
      <c r="CBK830" s="304"/>
      <c r="CBL830" s="304"/>
      <c r="CBM830" s="304"/>
      <c r="CBN830" s="304"/>
      <c r="CBO830" s="304"/>
      <c r="CBP830" s="304"/>
      <c r="CBQ830" s="304"/>
      <c r="CBR830" s="304"/>
      <c r="CBS830" s="304"/>
      <c r="CBT830" s="304"/>
      <c r="CBU830" s="304"/>
      <c r="CBV830" s="304"/>
      <c r="CBW830" s="304"/>
      <c r="CBX830" s="304"/>
      <c r="CBY830" s="304"/>
      <c r="CBZ830" s="304"/>
      <c r="CCA830" s="304"/>
      <c r="CCB830" s="304"/>
      <c r="CCC830" s="304"/>
      <c r="CCD830" s="304"/>
      <c r="CCE830" s="304"/>
      <c r="CCF830" s="304"/>
      <c r="CCG830" s="304"/>
      <c r="CCH830" s="304"/>
      <c r="CCI830" s="304"/>
      <c r="CCJ830" s="304"/>
      <c r="CCK830" s="304"/>
      <c r="CCL830" s="304"/>
      <c r="CCM830" s="304"/>
      <c r="CCN830" s="304"/>
      <c r="CCO830" s="304"/>
      <c r="CCP830" s="304"/>
      <c r="CCQ830" s="304"/>
      <c r="CCR830" s="304"/>
      <c r="CCS830" s="304"/>
      <c r="CCT830" s="304"/>
      <c r="CCU830" s="304"/>
      <c r="CCV830" s="304"/>
      <c r="CCW830" s="304"/>
      <c r="CCX830" s="304"/>
      <c r="CCY830" s="304"/>
      <c r="CCZ830" s="304"/>
      <c r="CDA830" s="304"/>
      <c r="CDB830" s="304"/>
      <c r="CDC830" s="304"/>
      <c r="CDD830" s="304"/>
      <c r="CDE830" s="304"/>
      <c r="CDF830" s="304"/>
      <c r="CDG830" s="304"/>
      <c r="CDH830" s="304"/>
      <c r="CDI830" s="304"/>
      <c r="CDJ830" s="304"/>
      <c r="CDK830" s="304"/>
      <c r="CDL830" s="304"/>
      <c r="CDM830" s="304"/>
      <c r="CDN830" s="304"/>
      <c r="CDO830" s="304"/>
      <c r="CDP830" s="304"/>
      <c r="CDQ830" s="304"/>
      <c r="CDR830" s="304"/>
      <c r="CDS830" s="304"/>
      <c r="CDT830" s="304"/>
      <c r="CDU830" s="304"/>
      <c r="CDV830" s="304"/>
      <c r="CDW830" s="304"/>
      <c r="CDX830" s="304"/>
      <c r="CDY830" s="304"/>
      <c r="CDZ830" s="304"/>
      <c r="CEA830" s="304"/>
      <c r="CEB830" s="304"/>
      <c r="CEC830" s="304"/>
      <c r="CED830" s="304"/>
      <c r="CEE830" s="304"/>
      <c r="CEF830" s="304"/>
      <c r="CEG830" s="304"/>
      <c r="CEH830" s="304"/>
      <c r="CEI830" s="304"/>
      <c r="CEJ830" s="304"/>
      <c r="CEK830" s="304"/>
      <c r="CEL830" s="304"/>
      <c r="CEM830" s="304"/>
      <c r="CEN830" s="304"/>
      <c r="CEO830" s="304"/>
      <c r="CEP830" s="304"/>
      <c r="CEQ830" s="304"/>
      <c r="CER830" s="304"/>
      <c r="CES830" s="304"/>
      <c r="CET830" s="304"/>
      <c r="CEU830" s="304"/>
      <c r="CEV830" s="304"/>
      <c r="CEW830" s="304"/>
      <c r="CEX830" s="304"/>
      <c r="CEY830" s="304"/>
      <c r="CEZ830" s="304"/>
      <c r="CFA830" s="304"/>
      <c r="CFB830" s="304"/>
      <c r="CFC830" s="304"/>
      <c r="CFD830" s="304"/>
      <c r="CFE830" s="304"/>
      <c r="CFF830" s="304"/>
      <c r="CFG830" s="304"/>
      <c r="CFH830" s="304"/>
      <c r="CFI830" s="304"/>
      <c r="CFJ830" s="304"/>
      <c r="CFK830" s="304"/>
      <c r="CFL830" s="304"/>
      <c r="CFM830" s="304"/>
      <c r="CFN830" s="304"/>
      <c r="CFO830" s="304"/>
      <c r="CFP830" s="304"/>
      <c r="CFQ830" s="304"/>
      <c r="CFR830" s="304"/>
      <c r="CFS830" s="304"/>
      <c r="CFT830" s="304"/>
      <c r="CFU830" s="304"/>
      <c r="CFV830" s="304"/>
      <c r="CFW830" s="304"/>
      <c r="CFX830" s="304"/>
      <c r="CFY830" s="304"/>
      <c r="CFZ830" s="304"/>
      <c r="CGA830" s="304"/>
      <c r="CGB830" s="304"/>
      <c r="CGC830" s="304"/>
      <c r="CGD830" s="304"/>
      <c r="CGE830" s="304"/>
      <c r="CGF830" s="304"/>
      <c r="CGG830" s="304"/>
      <c r="CGH830" s="304"/>
      <c r="CGI830" s="304"/>
      <c r="CGJ830" s="304"/>
      <c r="CGK830" s="304"/>
      <c r="CGL830" s="304"/>
      <c r="CGM830" s="304"/>
      <c r="CGN830" s="304"/>
      <c r="CGO830" s="304"/>
      <c r="CGP830" s="304"/>
      <c r="CGQ830" s="304"/>
      <c r="CGR830" s="304"/>
      <c r="CGS830" s="304"/>
      <c r="CGT830" s="304"/>
      <c r="CGU830" s="304"/>
      <c r="CGV830" s="304"/>
      <c r="CGW830" s="304"/>
      <c r="CGX830" s="304"/>
      <c r="CGY830" s="304"/>
      <c r="CGZ830" s="304"/>
      <c r="CHA830" s="304"/>
      <c r="CHB830" s="304"/>
      <c r="CHC830" s="304"/>
      <c r="CHD830" s="304"/>
      <c r="CHE830" s="304"/>
      <c r="CHF830" s="304"/>
      <c r="CHG830" s="304"/>
      <c r="CHH830" s="304"/>
      <c r="CHI830" s="304"/>
      <c r="CHJ830" s="304"/>
      <c r="CHK830" s="304"/>
      <c r="CHL830" s="304"/>
      <c r="CHM830" s="304"/>
      <c r="CHN830" s="304"/>
      <c r="CHO830" s="304"/>
      <c r="CHP830" s="304"/>
      <c r="CHQ830" s="304"/>
      <c r="CHR830" s="304"/>
      <c r="CHS830" s="304"/>
      <c r="CHT830" s="304"/>
      <c r="CHU830" s="304"/>
      <c r="CHV830" s="304"/>
      <c r="CHW830" s="304"/>
      <c r="CHX830" s="304"/>
      <c r="CHY830" s="304"/>
      <c r="CHZ830" s="304"/>
      <c r="CIA830" s="304"/>
      <c r="CIB830" s="304"/>
      <c r="CIC830" s="304"/>
      <c r="CID830" s="304"/>
      <c r="CIE830" s="304"/>
      <c r="CIF830" s="304"/>
      <c r="CIG830" s="304"/>
      <c r="CIH830" s="304"/>
      <c r="CII830" s="304"/>
      <c r="CIJ830" s="304"/>
      <c r="CIK830" s="304"/>
      <c r="CIL830" s="304"/>
      <c r="CIM830" s="304"/>
      <c r="CIN830" s="304"/>
      <c r="CIO830" s="304"/>
      <c r="CIP830" s="304"/>
      <c r="CIQ830" s="304"/>
      <c r="CIR830" s="304"/>
      <c r="CIS830" s="304"/>
      <c r="CIT830" s="304"/>
      <c r="CIU830" s="304"/>
      <c r="CIV830" s="304"/>
      <c r="CIW830" s="304"/>
      <c r="CIX830" s="304"/>
      <c r="CIY830" s="304"/>
      <c r="CIZ830" s="304"/>
      <c r="CJA830" s="304"/>
      <c r="CJB830" s="304"/>
      <c r="CJC830" s="304"/>
      <c r="CJD830" s="304"/>
      <c r="CJE830" s="304"/>
      <c r="CJF830" s="304"/>
      <c r="CJG830" s="304"/>
      <c r="CJH830" s="304"/>
      <c r="CJI830" s="304"/>
      <c r="CJJ830" s="304"/>
      <c r="CJK830" s="304"/>
      <c r="CJL830" s="304"/>
      <c r="CJM830" s="304"/>
      <c r="CJN830" s="304"/>
      <c r="CJO830" s="304"/>
      <c r="CJP830" s="304"/>
      <c r="CJQ830" s="304"/>
      <c r="CJR830" s="304"/>
      <c r="CJS830" s="304"/>
      <c r="CJT830" s="304"/>
      <c r="CJU830" s="304"/>
      <c r="CJV830" s="304"/>
      <c r="CJW830" s="304"/>
      <c r="CJX830" s="304"/>
      <c r="CJY830" s="304"/>
      <c r="CJZ830" s="304"/>
      <c r="CKA830" s="304"/>
      <c r="CKB830" s="304"/>
      <c r="CKC830" s="304"/>
      <c r="CKD830" s="304"/>
      <c r="CKE830" s="304"/>
      <c r="CKF830" s="304"/>
      <c r="CKG830" s="304"/>
      <c r="CKH830" s="304"/>
      <c r="CKI830" s="304"/>
      <c r="CKJ830" s="304"/>
      <c r="CKK830" s="304"/>
      <c r="CKL830" s="304"/>
      <c r="CKM830" s="304"/>
      <c r="CKN830" s="304"/>
      <c r="CKO830" s="304"/>
      <c r="CKP830" s="304"/>
      <c r="CKQ830" s="304"/>
      <c r="CKR830" s="304"/>
      <c r="CKS830" s="304"/>
      <c r="CKT830" s="304"/>
      <c r="CKU830" s="304"/>
      <c r="CKV830" s="304"/>
      <c r="CKW830" s="304"/>
      <c r="CKX830" s="304"/>
      <c r="CKY830" s="304"/>
      <c r="CKZ830" s="304"/>
      <c r="CLA830" s="304"/>
      <c r="CLB830" s="304"/>
      <c r="CLC830" s="304"/>
      <c r="CLD830" s="304"/>
      <c r="CLE830" s="304"/>
      <c r="CLF830" s="304"/>
      <c r="CLG830" s="304"/>
      <c r="CLH830" s="304"/>
      <c r="CLI830" s="304"/>
      <c r="CLJ830" s="304"/>
      <c r="CLK830" s="304"/>
      <c r="CLL830" s="304"/>
      <c r="CLM830" s="304"/>
      <c r="CLN830" s="304"/>
      <c r="CLO830" s="304"/>
      <c r="CLP830" s="304"/>
      <c r="CLQ830" s="304"/>
      <c r="CLR830" s="304"/>
      <c r="CLS830" s="304"/>
      <c r="CLT830" s="304"/>
      <c r="CLU830" s="304"/>
      <c r="CLV830" s="304"/>
      <c r="CLW830" s="304"/>
      <c r="CLX830" s="304"/>
      <c r="CLY830" s="304"/>
      <c r="CLZ830" s="304"/>
      <c r="CMA830" s="304"/>
      <c r="CMB830" s="304"/>
      <c r="CMC830" s="304"/>
      <c r="CMD830" s="304"/>
      <c r="CME830" s="304"/>
      <c r="CMF830" s="304"/>
      <c r="CMG830" s="304"/>
      <c r="CMH830" s="304"/>
      <c r="CMI830" s="304"/>
      <c r="CMJ830" s="304"/>
      <c r="CMK830" s="304"/>
      <c r="CML830" s="304"/>
      <c r="CMM830" s="304"/>
      <c r="CMN830" s="304"/>
      <c r="CMO830" s="304"/>
      <c r="CMP830" s="304"/>
      <c r="CMQ830" s="304"/>
      <c r="CMR830" s="304"/>
      <c r="CMS830" s="304"/>
      <c r="CMT830" s="304"/>
      <c r="CMU830" s="304"/>
      <c r="CMV830" s="304"/>
      <c r="CMW830" s="304"/>
      <c r="CMX830" s="304"/>
      <c r="CMY830" s="304"/>
      <c r="CMZ830" s="304"/>
      <c r="CNA830" s="304"/>
      <c r="CNB830" s="304"/>
      <c r="CNC830" s="304"/>
      <c r="CND830" s="304"/>
      <c r="CNE830" s="304"/>
      <c r="CNF830" s="304"/>
      <c r="CNG830" s="304"/>
      <c r="CNH830" s="304"/>
      <c r="CNI830" s="304"/>
      <c r="CNJ830" s="304"/>
      <c r="CNK830" s="304"/>
      <c r="CNL830" s="304"/>
      <c r="CNM830" s="304"/>
      <c r="CNN830" s="304"/>
      <c r="CNO830" s="304"/>
      <c r="CNP830" s="304"/>
      <c r="CNQ830" s="304"/>
      <c r="CNR830" s="304"/>
      <c r="CNS830" s="304"/>
      <c r="CNT830" s="304"/>
      <c r="CNU830" s="304"/>
      <c r="CNV830" s="304"/>
      <c r="CNW830" s="304"/>
      <c r="CNX830" s="304"/>
      <c r="CNY830" s="304"/>
      <c r="CNZ830" s="304"/>
      <c r="COA830" s="304"/>
      <c r="COB830" s="304"/>
      <c r="COC830" s="304"/>
      <c r="COD830" s="304"/>
      <c r="COE830" s="304"/>
      <c r="COF830" s="304"/>
      <c r="COG830" s="304"/>
      <c r="COH830" s="304"/>
      <c r="COI830" s="304"/>
      <c r="COJ830" s="304"/>
      <c r="COK830" s="304"/>
      <c r="COL830" s="304"/>
      <c r="COM830" s="304"/>
      <c r="CON830" s="304"/>
      <c r="COO830" s="304"/>
      <c r="COP830" s="304"/>
      <c r="COQ830" s="304"/>
      <c r="COR830" s="304"/>
      <c r="COS830" s="304"/>
      <c r="COT830" s="304"/>
      <c r="COU830" s="304"/>
      <c r="COV830" s="304"/>
      <c r="COW830" s="304"/>
      <c r="COX830" s="304"/>
      <c r="COY830" s="304"/>
      <c r="COZ830" s="304"/>
      <c r="CPA830" s="304"/>
      <c r="CPB830" s="304"/>
      <c r="CPC830" s="304"/>
      <c r="CPD830" s="304"/>
      <c r="CPE830" s="304"/>
      <c r="CPF830" s="304"/>
      <c r="CPG830" s="304"/>
      <c r="CPH830" s="304"/>
      <c r="CPI830" s="304"/>
      <c r="CPJ830" s="304"/>
      <c r="CPK830" s="304"/>
      <c r="CPL830" s="304"/>
      <c r="CPM830" s="304"/>
      <c r="CPN830" s="304"/>
      <c r="CPO830" s="304"/>
      <c r="CPP830" s="304"/>
      <c r="CPQ830" s="304"/>
      <c r="CPR830" s="304"/>
      <c r="CPS830" s="304"/>
      <c r="CPT830" s="304"/>
      <c r="CPU830" s="304"/>
      <c r="CPV830" s="304"/>
      <c r="CPW830" s="304"/>
      <c r="CPX830" s="304"/>
      <c r="CPY830" s="304"/>
      <c r="CPZ830" s="304"/>
      <c r="CQA830" s="304"/>
      <c r="CQB830" s="304"/>
      <c r="CQC830" s="304"/>
      <c r="CQD830" s="304"/>
      <c r="CQE830" s="304"/>
      <c r="CQF830" s="304"/>
      <c r="CQG830" s="304"/>
      <c r="CQH830" s="304"/>
      <c r="CQI830" s="304"/>
      <c r="CQJ830" s="304"/>
      <c r="CQK830" s="304"/>
      <c r="CQL830" s="304"/>
      <c r="CQM830" s="304"/>
      <c r="CQN830" s="304"/>
      <c r="CQO830" s="304"/>
      <c r="CQP830" s="304"/>
      <c r="CQQ830" s="304"/>
      <c r="CQR830" s="304"/>
      <c r="CQS830" s="304"/>
      <c r="CQT830" s="304"/>
      <c r="CQU830" s="304"/>
      <c r="CQV830" s="304"/>
      <c r="CQW830" s="304"/>
      <c r="CQX830" s="304"/>
      <c r="CQY830" s="304"/>
      <c r="CQZ830" s="304"/>
      <c r="CRA830" s="304"/>
      <c r="CRB830" s="304"/>
      <c r="CRC830" s="304"/>
      <c r="CRD830" s="304"/>
      <c r="CRE830" s="304"/>
      <c r="CRF830" s="304"/>
      <c r="CRG830" s="304"/>
      <c r="CRH830" s="304"/>
      <c r="CRI830" s="304"/>
      <c r="CRJ830" s="304"/>
      <c r="CRK830" s="304"/>
      <c r="CRL830" s="304"/>
      <c r="CRM830" s="304"/>
      <c r="CRN830" s="304"/>
      <c r="CRO830" s="304"/>
      <c r="CRP830" s="304"/>
      <c r="CRQ830" s="304"/>
      <c r="CRR830" s="304"/>
      <c r="CRS830" s="304"/>
      <c r="CRT830" s="304"/>
      <c r="CRU830" s="304"/>
      <c r="CRV830" s="304"/>
      <c r="CRW830" s="304"/>
      <c r="CRX830" s="304"/>
      <c r="CRY830" s="304"/>
      <c r="CRZ830" s="304"/>
      <c r="CSA830" s="304"/>
      <c r="CSB830" s="304"/>
      <c r="CSC830" s="304"/>
      <c r="CSD830" s="304"/>
      <c r="CSE830" s="304"/>
      <c r="CSF830" s="304"/>
      <c r="CSG830" s="304"/>
      <c r="CSH830" s="304"/>
      <c r="CSI830" s="304"/>
      <c r="CSJ830" s="304"/>
      <c r="CSK830" s="304"/>
      <c r="CSL830" s="304"/>
      <c r="CSM830" s="304"/>
      <c r="CSN830" s="304"/>
      <c r="CSO830" s="304"/>
      <c r="CSP830" s="304"/>
      <c r="CSQ830" s="304"/>
      <c r="CSR830" s="304"/>
      <c r="CSS830" s="304"/>
      <c r="CST830" s="304"/>
      <c r="CSU830" s="304"/>
      <c r="CSV830" s="304"/>
      <c r="CSW830" s="304"/>
      <c r="CSX830" s="304"/>
      <c r="CSY830" s="304"/>
      <c r="CSZ830" s="304"/>
      <c r="CTA830" s="304"/>
      <c r="CTB830" s="304"/>
      <c r="CTC830" s="304"/>
      <c r="CTD830" s="304"/>
      <c r="CTE830" s="304"/>
      <c r="CTF830" s="304"/>
      <c r="CTG830" s="304"/>
      <c r="CTH830" s="304"/>
      <c r="CTI830" s="304"/>
      <c r="CTJ830" s="304"/>
      <c r="CTK830" s="304"/>
      <c r="CTL830" s="304"/>
      <c r="CTM830" s="304"/>
      <c r="CTN830" s="304"/>
      <c r="CTO830" s="304"/>
      <c r="CTP830" s="304"/>
      <c r="CTQ830" s="304"/>
      <c r="CTR830" s="304"/>
      <c r="CTS830" s="304"/>
      <c r="CTT830" s="304"/>
      <c r="CTU830" s="304"/>
      <c r="CTV830" s="304"/>
      <c r="CTW830" s="304"/>
      <c r="CTX830" s="304"/>
      <c r="CTY830" s="304"/>
      <c r="CTZ830" s="304"/>
      <c r="CUA830" s="304"/>
      <c r="CUB830" s="304"/>
      <c r="CUC830" s="304"/>
      <c r="CUD830" s="304"/>
      <c r="CUE830" s="304"/>
      <c r="CUF830" s="304"/>
      <c r="CUG830" s="304"/>
      <c r="CUH830" s="304"/>
      <c r="CUI830" s="304"/>
      <c r="CUJ830" s="304"/>
      <c r="CUK830" s="304"/>
      <c r="CUL830" s="304"/>
      <c r="CUM830" s="304"/>
      <c r="CUN830" s="304"/>
      <c r="CUO830" s="304"/>
      <c r="CUP830" s="304"/>
      <c r="CUQ830" s="304"/>
      <c r="CUR830" s="304"/>
      <c r="CUS830" s="304"/>
      <c r="CUT830" s="304"/>
      <c r="CUU830" s="304"/>
      <c r="CUV830" s="304"/>
      <c r="CUW830" s="304"/>
      <c r="CUX830" s="304"/>
      <c r="CUY830" s="304"/>
      <c r="CUZ830" s="304"/>
      <c r="CVA830" s="304"/>
      <c r="CVB830" s="304"/>
      <c r="CVC830" s="304"/>
      <c r="CVD830" s="304"/>
      <c r="CVE830" s="304"/>
      <c r="CVF830" s="304"/>
      <c r="CVG830" s="304"/>
      <c r="CVH830" s="304"/>
      <c r="CVI830" s="304"/>
      <c r="CVJ830" s="304"/>
      <c r="CVK830" s="304"/>
      <c r="CVL830" s="304"/>
      <c r="CVM830" s="304"/>
      <c r="CVN830" s="304"/>
      <c r="CVO830" s="304"/>
      <c r="CVP830" s="304"/>
      <c r="CVQ830" s="304"/>
      <c r="CVR830" s="304"/>
      <c r="CVS830" s="304"/>
      <c r="CVT830" s="304"/>
      <c r="CVU830" s="304"/>
      <c r="CVV830" s="304"/>
      <c r="CVW830" s="304"/>
      <c r="CVX830" s="304"/>
      <c r="CVY830" s="304"/>
      <c r="CVZ830" s="304"/>
      <c r="CWA830" s="304"/>
      <c r="CWB830" s="304"/>
      <c r="CWC830" s="304"/>
      <c r="CWD830" s="304"/>
      <c r="CWE830" s="304"/>
      <c r="CWF830" s="304"/>
      <c r="CWG830" s="304"/>
      <c r="CWH830" s="304"/>
      <c r="CWI830" s="304"/>
      <c r="CWJ830" s="304"/>
      <c r="CWK830" s="304"/>
      <c r="CWL830" s="304"/>
      <c r="CWM830" s="304"/>
      <c r="CWN830" s="304"/>
      <c r="CWO830" s="304"/>
      <c r="CWP830" s="304"/>
      <c r="CWQ830" s="304"/>
      <c r="CWR830" s="304"/>
      <c r="CWS830" s="304"/>
      <c r="CWT830" s="304"/>
      <c r="CWU830" s="304"/>
      <c r="CWV830" s="304"/>
      <c r="CWW830" s="304"/>
      <c r="CWX830" s="304"/>
      <c r="CWY830" s="304"/>
      <c r="CWZ830" s="304"/>
      <c r="CXA830" s="304"/>
      <c r="CXB830" s="304"/>
      <c r="CXC830" s="304"/>
      <c r="CXD830" s="304"/>
      <c r="CXE830" s="304"/>
      <c r="CXF830" s="304"/>
      <c r="CXG830" s="304"/>
      <c r="CXH830" s="304"/>
      <c r="CXI830" s="304"/>
      <c r="CXJ830" s="304"/>
      <c r="CXK830" s="304"/>
      <c r="CXL830" s="304"/>
      <c r="CXM830" s="304"/>
      <c r="CXN830" s="304"/>
      <c r="CXO830" s="304"/>
      <c r="CXP830" s="304"/>
      <c r="CXQ830" s="304"/>
      <c r="CXR830" s="304"/>
      <c r="CXS830" s="304"/>
      <c r="CXT830" s="304"/>
      <c r="CXU830" s="304"/>
      <c r="CXV830" s="304"/>
      <c r="CXW830" s="304"/>
      <c r="CXX830" s="304"/>
      <c r="CXY830" s="304"/>
      <c r="CXZ830" s="304"/>
      <c r="CYA830" s="304"/>
      <c r="CYB830" s="304"/>
      <c r="CYC830" s="304"/>
      <c r="CYD830" s="304"/>
      <c r="CYE830" s="304"/>
      <c r="CYF830" s="304"/>
      <c r="CYG830" s="304"/>
      <c r="CYH830" s="304"/>
      <c r="CYI830" s="304"/>
      <c r="CYJ830" s="304"/>
      <c r="CYK830" s="304"/>
      <c r="CYL830" s="304"/>
      <c r="CYM830" s="304"/>
      <c r="CYN830" s="304"/>
      <c r="CYO830" s="304"/>
      <c r="CYP830" s="304"/>
      <c r="CYQ830" s="304"/>
      <c r="CYR830" s="304"/>
      <c r="CYS830" s="304"/>
      <c r="CYT830" s="304"/>
      <c r="CYU830" s="304"/>
      <c r="CYV830" s="304"/>
      <c r="CYW830" s="304"/>
      <c r="CYX830" s="304"/>
      <c r="CYY830" s="304"/>
      <c r="CYZ830" s="304"/>
      <c r="CZA830" s="304"/>
      <c r="CZB830" s="304"/>
      <c r="CZC830" s="304"/>
      <c r="CZD830" s="304"/>
      <c r="CZE830" s="304"/>
      <c r="CZF830" s="304"/>
      <c r="CZG830" s="304"/>
      <c r="CZH830" s="304"/>
      <c r="CZI830" s="304"/>
      <c r="CZJ830" s="304"/>
      <c r="CZK830" s="304"/>
      <c r="CZL830" s="304"/>
      <c r="CZM830" s="304"/>
      <c r="CZN830" s="304"/>
      <c r="CZO830" s="304"/>
      <c r="CZP830" s="304"/>
      <c r="CZQ830" s="304"/>
      <c r="CZR830" s="304"/>
      <c r="CZS830" s="304"/>
      <c r="CZT830" s="304"/>
      <c r="CZU830" s="304"/>
      <c r="CZV830" s="304"/>
      <c r="CZW830" s="304"/>
      <c r="CZX830" s="304"/>
      <c r="CZY830" s="304"/>
      <c r="CZZ830" s="304"/>
      <c r="DAA830" s="304"/>
      <c r="DAB830" s="304"/>
      <c r="DAC830" s="304"/>
      <c r="DAD830" s="304"/>
      <c r="DAE830" s="304"/>
      <c r="DAF830" s="304"/>
      <c r="DAG830" s="304"/>
      <c r="DAH830" s="304"/>
      <c r="DAI830" s="304"/>
      <c r="DAJ830" s="304"/>
      <c r="DAK830" s="304"/>
      <c r="DAL830" s="304"/>
      <c r="DAM830" s="304"/>
      <c r="DAN830" s="304"/>
      <c r="DAO830" s="304"/>
      <c r="DAP830" s="304"/>
      <c r="DAQ830" s="304"/>
      <c r="DAR830" s="304"/>
      <c r="DAS830" s="304"/>
      <c r="DAT830" s="304"/>
      <c r="DAU830" s="304"/>
      <c r="DAV830" s="304"/>
      <c r="DAW830" s="304"/>
      <c r="DAX830" s="304"/>
      <c r="DAY830" s="304"/>
      <c r="DAZ830" s="304"/>
      <c r="DBA830" s="304"/>
      <c r="DBB830" s="304"/>
      <c r="DBC830" s="304"/>
      <c r="DBD830" s="304"/>
      <c r="DBE830" s="304"/>
      <c r="DBF830" s="304"/>
      <c r="DBG830" s="304"/>
      <c r="DBH830" s="304"/>
      <c r="DBI830" s="304"/>
      <c r="DBJ830" s="304"/>
      <c r="DBK830" s="304"/>
      <c r="DBL830" s="304"/>
      <c r="DBM830" s="304"/>
      <c r="DBN830" s="304"/>
      <c r="DBO830" s="304"/>
      <c r="DBP830" s="304"/>
      <c r="DBQ830" s="304"/>
      <c r="DBR830" s="304"/>
      <c r="DBS830" s="304"/>
      <c r="DBT830" s="304"/>
      <c r="DBU830" s="304"/>
      <c r="DBV830" s="304"/>
      <c r="DBW830" s="304"/>
      <c r="DBX830" s="304"/>
      <c r="DBY830" s="304"/>
      <c r="DBZ830" s="304"/>
      <c r="DCA830" s="304"/>
      <c r="DCB830" s="304"/>
      <c r="DCC830" s="304"/>
      <c r="DCD830" s="304"/>
      <c r="DCE830" s="304"/>
      <c r="DCF830" s="304"/>
      <c r="DCG830" s="304"/>
      <c r="DCH830" s="304"/>
      <c r="DCI830" s="304"/>
      <c r="DCJ830" s="304"/>
      <c r="DCK830" s="304"/>
      <c r="DCL830" s="304"/>
      <c r="DCM830" s="304"/>
      <c r="DCN830" s="304"/>
      <c r="DCO830" s="304"/>
      <c r="DCP830" s="304"/>
      <c r="DCQ830" s="304"/>
      <c r="DCR830" s="304"/>
      <c r="DCS830" s="304"/>
      <c r="DCT830" s="304"/>
      <c r="DCU830" s="304"/>
      <c r="DCV830" s="304"/>
      <c r="DCW830" s="304"/>
      <c r="DCX830" s="304"/>
      <c r="DCY830" s="304"/>
      <c r="DCZ830" s="304"/>
      <c r="DDA830" s="304"/>
      <c r="DDB830" s="304"/>
      <c r="DDC830" s="304"/>
      <c r="DDD830" s="304"/>
      <c r="DDE830" s="304"/>
      <c r="DDF830" s="304"/>
      <c r="DDG830" s="304"/>
      <c r="DDH830" s="304"/>
      <c r="DDI830" s="304"/>
      <c r="DDJ830" s="304"/>
      <c r="DDK830" s="304"/>
      <c r="DDL830" s="304"/>
      <c r="DDM830" s="304"/>
      <c r="DDN830" s="304"/>
      <c r="DDO830" s="304"/>
      <c r="DDP830" s="304"/>
      <c r="DDQ830" s="304"/>
      <c r="DDR830" s="304"/>
      <c r="DDS830" s="304"/>
      <c r="DDT830" s="304"/>
      <c r="DDU830" s="304"/>
      <c r="DDV830" s="304"/>
      <c r="DDW830" s="304"/>
      <c r="DDX830" s="304"/>
      <c r="DDY830" s="304"/>
      <c r="DDZ830" s="304"/>
      <c r="DEA830" s="304"/>
      <c r="DEB830" s="304"/>
      <c r="DEC830" s="304"/>
      <c r="DED830" s="304"/>
      <c r="DEE830" s="304"/>
      <c r="DEF830" s="304"/>
      <c r="DEG830" s="304"/>
      <c r="DEH830" s="304"/>
      <c r="DEI830" s="304"/>
      <c r="DEJ830" s="304"/>
      <c r="DEK830" s="304"/>
      <c r="DEL830" s="304"/>
      <c r="DEM830" s="304"/>
      <c r="DEN830" s="304"/>
      <c r="DEO830" s="304"/>
      <c r="DEP830" s="304"/>
      <c r="DEQ830" s="304"/>
      <c r="DER830" s="304"/>
      <c r="DES830" s="304"/>
      <c r="DET830" s="304"/>
      <c r="DEU830" s="304"/>
      <c r="DEV830" s="304"/>
      <c r="DEW830" s="304"/>
      <c r="DEX830" s="304"/>
      <c r="DEY830" s="304"/>
      <c r="DEZ830" s="304"/>
      <c r="DFA830" s="304"/>
      <c r="DFB830" s="304"/>
      <c r="DFC830" s="304"/>
      <c r="DFD830" s="304"/>
      <c r="DFE830" s="304"/>
      <c r="DFF830" s="304"/>
      <c r="DFG830" s="304"/>
      <c r="DFH830" s="304"/>
      <c r="DFI830" s="304"/>
      <c r="DFJ830" s="304"/>
      <c r="DFK830" s="304"/>
      <c r="DFL830" s="304"/>
      <c r="DFM830" s="304"/>
      <c r="DFN830" s="304"/>
      <c r="DFO830" s="304"/>
      <c r="DFP830" s="304"/>
      <c r="DFQ830" s="304"/>
      <c r="DFR830" s="304"/>
      <c r="DFS830" s="304"/>
      <c r="DFT830" s="304"/>
      <c r="DFU830" s="304"/>
      <c r="DFV830" s="304"/>
      <c r="DFW830" s="304"/>
      <c r="DFX830" s="304"/>
      <c r="DFY830" s="304"/>
      <c r="DFZ830" s="304"/>
      <c r="DGA830" s="304"/>
      <c r="DGB830" s="304"/>
      <c r="DGC830" s="304"/>
      <c r="DGD830" s="304"/>
      <c r="DGE830" s="304"/>
      <c r="DGF830" s="304"/>
      <c r="DGG830" s="304"/>
      <c r="DGH830" s="304"/>
      <c r="DGI830" s="304"/>
      <c r="DGJ830" s="304"/>
      <c r="DGK830" s="304"/>
      <c r="DGL830" s="304"/>
      <c r="DGM830" s="304"/>
      <c r="DGN830" s="304"/>
      <c r="DGO830" s="304"/>
      <c r="DGP830" s="304"/>
      <c r="DGQ830" s="304"/>
      <c r="DGR830" s="304"/>
      <c r="DGS830" s="304"/>
      <c r="DGT830" s="304"/>
      <c r="DGU830" s="304"/>
      <c r="DGV830" s="304"/>
      <c r="DGW830" s="304"/>
      <c r="DGX830" s="304"/>
      <c r="DGY830" s="304"/>
      <c r="DGZ830" s="304"/>
      <c r="DHA830" s="304"/>
      <c r="DHB830" s="304"/>
      <c r="DHC830" s="304"/>
      <c r="DHD830" s="304"/>
      <c r="DHE830" s="304"/>
      <c r="DHF830" s="304"/>
      <c r="DHG830" s="304"/>
      <c r="DHH830" s="304"/>
      <c r="DHI830" s="304"/>
      <c r="DHJ830" s="304"/>
      <c r="DHK830" s="304"/>
      <c r="DHL830" s="304"/>
      <c r="DHM830" s="304"/>
      <c r="DHN830" s="304"/>
      <c r="DHO830" s="304"/>
      <c r="DHP830" s="304"/>
      <c r="DHQ830" s="304"/>
      <c r="DHR830" s="304"/>
      <c r="DHS830" s="304"/>
      <c r="DHT830" s="304"/>
      <c r="DHU830" s="304"/>
      <c r="DHV830" s="304"/>
      <c r="DHW830" s="304"/>
      <c r="DHX830" s="304"/>
      <c r="DHY830" s="304"/>
      <c r="DHZ830" s="304"/>
      <c r="DIA830" s="304"/>
      <c r="DIB830" s="304"/>
      <c r="DIC830" s="304"/>
      <c r="DID830" s="304"/>
      <c r="DIE830" s="304"/>
      <c r="DIF830" s="304"/>
      <c r="DIG830" s="304"/>
      <c r="DIH830" s="304"/>
      <c r="DII830" s="304"/>
      <c r="DIJ830" s="304"/>
      <c r="DIK830" s="304"/>
      <c r="DIL830" s="304"/>
      <c r="DIM830" s="304"/>
      <c r="DIN830" s="304"/>
      <c r="DIO830" s="304"/>
      <c r="DIP830" s="304"/>
      <c r="DIQ830" s="304"/>
      <c r="DIR830" s="304"/>
      <c r="DIS830" s="304"/>
      <c r="DIT830" s="304"/>
      <c r="DIU830" s="304"/>
      <c r="DIV830" s="304"/>
      <c r="DIW830" s="304"/>
      <c r="DIX830" s="304"/>
      <c r="DIY830" s="304"/>
      <c r="DIZ830" s="304"/>
      <c r="DJA830" s="304"/>
      <c r="DJB830" s="304"/>
      <c r="DJC830" s="304"/>
      <c r="DJD830" s="304"/>
      <c r="DJE830" s="304"/>
      <c r="DJF830" s="304"/>
      <c r="DJG830" s="304"/>
      <c r="DJH830" s="304"/>
      <c r="DJI830" s="304"/>
      <c r="DJJ830" s="304"/>
      <c r="DJK830" s="304"/>
      <c r="DJL830" s="304"/>
      <c r="DJM830" s="304"/>
      <c r="DJN830" s="304"/>
      <c r="DJO830" s="304"/>
      <c r="DJP830" s="304"/>
      <c r="DJQ830" s="304"/>
      <c r="DJR830" s="304"/>
      <c r="DJS830" s="304"/>
      <c r="DJT830" s="304"/>
      <c r="DJU830" s="304"/>
      <c r="DJV830" s="304"/>
      <c r="DJW830" s="304"/>
      <c r="DJX830" s="304"/>
      <c r="DJY830" s="304"/>
      <c r="DJZ830" s="304"/>
      <c r="DKA830" s="304"/>
      <c r="DKB830" s="304"/>
      <c r="DKC830" s="304"/>
      <c r="DKD830" s="304"/>
      <c r="DKE830" s="304"/>
      <c r="DKF830" s="304"/>
      <c r="DKG830" s="304"/>
      <c r="DKH830" s="304"/>
      <c r="DKI830" s="304"/>
      <c r="DKJ830" s="304"/>
      <c r="DKK830" s="304"/>
      <c r="DKL830" s="304"/>
      <c r="DKM830" s="304"/>
      <c r="DKN830" s="304"/>
      <c r="DKO830" s="304"/>
      <c r="DKP830" s="304"/>
      <c r="DKQ830" s="304"/>
      <c r="DKR830" s="304"/>
      <c r="DKS830" s="304"/>
      <c r="DKT830" s="304"/>
      <c r="DKU830" s="304"/>
      <c r="DKV830" s="304"/>
      <c r="DKW830" s="304"/>
      <c r="DKX830" s="304"/>
      <c r="DKY830" s="304"/>
      <c r="DKZ830" s="304"/>
      <c r="DLA830" s="304"/>
      <c r="DLB830" s="304"/>
      <c r="DLC830" s="304"/>
      <c r="DLD830" s="304"/>
      <c r="DLE830" s="304"/>
      <c r="DLF830" s="304"/>
      <c r="DLG830" s="304"/>
      <c r="DLH830" s="304"/>
      <c r="DLI830" s="304"/>
      <c r="DLJ830" s="304"/>
      <c r="DLK830" s="304"/>
      <c r="DLL830" s="304"/>
      <c r="DLM830" s="304"/>
      <c r="DLN830" s="304"/>
      <c r="DLO830" s="304"/>
      <c r="DLP830" s="304"/>
      <c r="DLQ830" s="304"/>
      <c r="DLR830" s="304"/>
      <c r="DLS830" s="304"/>
      <c r="DLT830" s="304"/>
      <c r="DLU830" s="304"/>
      <c r="DLV830" s="304"/>
      <c r="DLW830" s="304"/>
      <c r="DLX830" s="304"/>
      <c r="DLY830" s="304"/>
      <c r="DLZ830" s="304"/>
      <c r="DMA830" s="304"/>
      <c r="DMB830" s="304"/>
      <c r="DMC830" s="304"/>
      <c r="DMD830" s="304"/>
      <c r="DME830" s="304"/>
      <c r="DMF830" s="304"/>
      <c r="DMG830" s="304"/>
      <c r="DMH830" s="304"/>
      <c r="DMI830" s="304"/>
      <c r="DMJ830" s="304"/>
      <c r="DMK830" s="304"/>
      <c r="DML830" s="304"/>
      <c r="DMM830" s="304"/>
      <c r="DMN830" s="304"/>
      <c r="DMO830" s="304"/>
      <c r="DMP830" s="304"/>
      <c r="DMQ830" s="304"/>
      <c r="DMR830" s="304"/>
      <c r="DMS830" s="304"/>
      <c r="DMT830" s="304"/>
      <c r="DMU830" s="304"/>
      <c r="DMV830" s="304"/>
      <c r="DMW830" s="304"/>
      <c r="DMX830" s="304"/>
      <c r="DMY830" s="304"/>
      <c r="DMZ830" s="304"/>
      <c r="DNA830" s="304"/>
      <c r="DNB830" s="304"/>
      <c r="DNC830" s="304"/>
      <c r="DND830" s="304"/>
      <c r="DNE830" s="304"/>
      <c r="DNF830" s="304"/>
      <c r="DNG830" s="304"/>
      <c r="DNH830" s="304"/>
      <c r="DNI830" s="304"/>
      <c r="DNJ830" s="304"/>
      <c r="DNK830" s="304"/>
      <c r="DNL830" s="304"/>
      <c r="DNM830" s="304"/>
      <c r="DNN830" s="304"/>
      <c r="DNO830" s="304"/>
      <c r="DNP830" s="304"/>
      <c r="DNQ830" s="304"/>
      <c r="DNR830" s="304"/>
      <c r="DNS830" s="304"/>
      <c r="DNT830" s="304"/>
      <c r="DNU830" s="304"/>
      <c r="DNV830" s="304"/>
      <c r="DNW830" s="304"/>
      <c r="DNX830" s="304"/>
      <c r="DNY830" s="304"/>
      <c r="DNZ830" s="304"/>
      <c r="DOA830" s="304"/>
      <c r="DOB830" s="304"/>
      <c r="DOC830" s="304"/>
      <c r="DOD830" s="304"/>
      <c r="DOE830" s="304"/>
      <c r="DOF830" s="304"/>
      <c r="DOG830" s="304"/>
      <c r="DOH830" s="304"/>
      <c r="DOI830" s="304"/>
      <c r="DOJ830" s="304"/>
      <c r="DOK830" s="304"/>
      <c r="DOL830" s="304"/>
      <c r="DOM830" s="304"/>
      <c r="DON830" s="304"/>
      <c r="DOO830" s="304"/>
      <c r="DOP830" s="304"/>
      <c r="DOQ830" s="304"/>
      <c r="DOR830" s="304"/>
      <c r="DOS830" s="304"/>
      <c r="DOT830" s="304"/>
      <c r="DOU830" s="304"/>
      <c r="DOV830" s="304"/>
      <c r="DOW830" s="304"/>
      <c r="DOX830" s="304"/>
      <c r="DOY830" s="304"/>
      <c r="DOZ830" s="304"/>
      <c r="DPA830" s="304"/>
      <c r="DPB830" s="304"/>
      <c r="DPC830" s="304"/>
      <c r="DPD830" s="304"/>
      <c r="DPE830" s="304"/>
      <c r="DPF830" s="304"/>
      <c r="DPG830" s="304"/>
      <c r="DPH830" s="304"/>
      <c r="DPI830" s="304"/>
      <c r="DPJ830" s="304"/>
      <c r="DPK830" s="304"/>
      <c r="DPL830" s="304"/>
      <c r="DPM830" s="304"/>
      <c r="DPN830" s="304"/>
      <c r="DPO830" s="304"/>
      <c r="DPP830" s="304"/>
      <c r="DPQ830" s="304"/>
      <c r="DPR830" s="304"/>
      <c r="DPS830" s="304"/>
      <c r="DPT830" s="304"/>
      <c r="DPU830" s="304"/>
      <c r="DPV830" s="304"/>
      <c r="DPW830" s="304"/>
      <c r="DPX830" s="304"/>
      <c r="DPY830" s="304"/>
      <c r="DPZ830" s="304"/>
      <c r="DQA830" s="304"/>
      <c r="DQB830" s="304"/>
      <c r="DQC830" s="304"/>
      <c r="DQD830" s="304"/>
      <c r="DQE830" s="304"/>
      <c r="DQF830" s="304"/>
      <c r="DQG830" s="304"/>
      <c r="DQH830" s="304"/>
      <c r="DQI830" s="304"/>
      <c r="DQJ830" s="304"/>
      <c r="DQK830" s="304"/>
      <c r="DQL830" s="304"/>
      <c r="DQM830" s="304"/>
      <c r="DQN830" s="304"/>
      <c r="DQO830" s="304"/>
      <c r="DQP830" s="304"/>
      <c r="DQQ830" s="304"/>
      <c r="DQR830" s="304"/>
      <c r="DQS830" s="304"/>
      <c r="DQT830" s="304"/>
      <c r="DQU830" s="304"/>
      <c r="DQV830" s="304"/>
      <c r="DQW830" s="304"/>
      <c r="DQX830" s="304"/>
      <c r="DQY830" s="304"/>
      <c r="DQZ830" s="304"/>
      <c r="DRA830" s="304"/>
      <c r="DRB830" s="304"/>
      <c r="DRC830" s="304"/>
      <c r="DRD830" s="304"/>
      <c r="DRE830" s="304"/>
      <c r="DRF830" s="304"/>
      <c r="DRG830" s="304"/>
      <c r="DRH830" s="304"/>
      <c r="DRI830" s="304"/>
      <c r="DRJ830" s="304"/>
      <c r="DRK830" s="304"/>
      <c r="DRL830" s="304"/>
      <c r="DRM830" s="304"/>
      <c r="DRN830" s="304"/>
      <c r="DRO830" s="304"/>
      <c r="DRP830" s="304"/>
      <c r="DRQ830" s="304"/>
      <c r="DRR830" s="304"/>
      <c r="DRS830" s="304"/>
      <c r="DRT830" s="304"/>
      <c r="DRU830" s="304"/>
      <c r="DRV830" s="304"/>
      <c r="DRW830" s="304"/>
      <c r="DRX830" s="304"/>
      <c r="DRY830" s="304"/>
      <c r="DRZ830" s="304"/>
      <c r="DSA830" s="304"/>
      <c r="DSB830" s="304"/>
      <c r="DSC830" s="304"/>
      <c r="DSD830" s="304"/>
      <c r="DSE830" s="304"/>
      <c r="DSF830" s="304"/>
      <c r="DSG830" s="304"/>
      <c r="DSH830" s="304"/>
      <c r="DSI830" s="304"/>
      <c r="DSJ830" s="304"/>
      <c r="DSK830" s="304"/>
      <c r="DSL830" s="304"/>
      <c r="DSM830" s="304"/>
      <c r="DSN830" s="304"/>
      <c r="DSO830" s="304"/>
      <c r="DSP830" s="304"/>
      <c r="DSQ830" s="304"/>
      <c r="DSR830" s="304"/>
      <c r="DSS830" s="304"/>
      <c r="DST830" s="304"/>
      <c r="DSU830" s="304"/>
      <c r="DSV830" s="304"/>
      <c r="DSW830" s="304"/>
      <c r="DSX830" s="304"/>
      <c r="DSY830" s="304"/>
      <c r="DSZ830" s="304"/>
      <c r="DTA830" s="304"/>
      <c r="DTB830" s="304"/>
      <c r="DTC830" s="304"/>
      <c r="DTD830" s="304"/>
      <c r="DTE830" s="304"/>
      <c r="DTF830" s="304"/>
      <c r="DTG830" s="304"/>
      <c r="DTH830" s="304"/>
      <c r="DTI830" s="304"/>
      <c r="DTJ830" s="304"/>
      <c r="DTK830" s="304"/>
      <c r="DTL830" s="304"/>
      <c r="DTM830" s="304"/>
      <c r="DTN830" s="304"/>
      <c r="DTO830" s="304"/>
      <c r="DTP830" s="304"/>
      <c r="DTQ830" s="304"/>
      <c r="DTR830" s="304"/>
      <c r="DTS830" s="304"/>
      <c r="DTT830" s="304"/>
      <c r="DTU830" s="304"/>
      <c r="DTV830" s="304"/>
      <c r="DTW830" s="304"/>
      <c r="DTX830" s="304"/>
      <c r="DTY830" s="304"/>
      <c r="DTZ830" s="304"/>
      <c r="DUA830" s="304"/>
      <c r="DUB830" s="304"/>
      <c r="DUC830" s="304"/>
      <c r="DUD830" s="304"/>
      <c r="DUE830" s="304"/>
      <c r="DUF830" s="304"/>
      <c r="DUG830" s="304"/>
      <c r="DUH830" s="304"/>
      <c r="DUI830" s="304"/>
      <c r="DUJ830" s="304"/>
      <c r="DUK830" s="304"/>
      <c r="DUL830" s="304"/>
      <c r="DUM830" s="304"/>
      <c r="DUN830" s="304"/>
      <c r="DUO830" s="304"/>
      <c r="DUP830" s="304"/>
      <c r="DUQ830" s="304"/>
      <c r="DUR830" s="304"/>
      <c r="DUS830" s="304"/>
      <c r="DUT830" s="304"/>
      <c r="DUU830" s="304"/>
      <c r="DUV830" s="304"/>
      <c r="DUW830" s="304"/>
      <c r="DUX830" s="304"/>
      <c r="DUY830" s="304"/>
      <c r="DUZ830" s="304"/>
      <c r="DVA830" s="304"/>
      <c r="DVB830" s="304"/>
      <c r="DVC830" s="304"/>
      <c r="DVD830" s="304"/>
      <c r="DVE830" s="304"/>
      <c r="DVF830" s="304"/>
      <c r="DVG830" s="304"/>
      <c r="DVH830" s="304"/>
      <c r="DVI830" s="304"/>
      <c r="DVJ830" s="304"/>
      <c r="DVK830" s="304"/>
      <c r="DVL830" s="304"/>
      <c r="DVM830" s="304"/>
      <c r="DVN830" s="304"/>
      <c r="DVO830" s="304"/>
      <c r="DVP830" s="304"/>
      <c r="DVQ830" s="304"/>
      <c r="DVR830" s="304"/>
      <c r="DVS830" s="304"/>
      <c r="DVT830" s="304"/>
      <c r="DVU830" s="304"/>
      <c r="DVV830" s="304"/>
      <c r="DVW830" s="304"/>
      <c r="DVX830" s="304"/>
      <c r="DVY830" s="304"/>
      <c r="DVZ830" s="304"/>
      <c r="DWA830" s="304"/>
      <c r="DWB830" s="304"/>
      <c r="DWC830" s="304"/>
      <c r="DWD830" s="304"/>
      <c r="DWE830" s="304"/>
      <c r="DWF830" s="304"/>
      <c r="DWG830" s="304"/>
      <c r="DWH830" s="304"/>
      <c r="DWI830" s="304"/>
      <c r="DWJ830" s="304"/>
      <c r="DWK830" s="304"/>
      <c r="DWL830" s="304"/>
      <c r="DWM830" s="304"/>
      <c r="DWN830" s="304"/>
      <c r="DWO830" s="304"/>
      <c r="DWP830" s="304"/>
      <c r="DWQ830" s="304"/>
      <c r="DWR830" s="304"/>
      <c r="DWS830" s="304"/>
      <c r="DWT830" s="304"/>
      <c r="DWU830" s="304"/>
      <c r="DWV830" s="304"/>
      <c r="DWW830" s="304"/>
      <c r="DWX830" s="304"/>
      <c r="DWY830" s="304"/>
      <c r="DWZ830" s="304"/>
      <c r="DXA830" s="304"/>
      <c r="DXB830" s="304"/>
      <c r="DXC830" s="304"/>
      <c r="DXD830" s="304"/>
      <c r="DXE830" s="304"/>
      <c r="DXF830" s="304"/>
      <c r="DXG830" s="304"/>
      <c r="DXH830" s="304"/>
      <c r="DXI830" s="304"/>
      <c r="DXJ830" s="304"/>
      <c r="DXK830" s="304"/>
      <c r="DXL830" s="304"/>
      <c r="DXM830" s="304"/>
      <c r="DXN830" s="304"/>
      <c r="DXO830" s="304"/>
      <c r="DXP830" s="304"/>
      <c r="DXQ830" s="304"/>
      <c r="DXR830" s="304"/>
      <c r="DXS830" s="304"/>
      <c r="DXT830" s="304"/>
      <c r="DXU830" s="304"/>
      <c r="DXV830" s="304"/>
      <c r="DXW830" s="304"/>
      <c r="DXX830" s="304"/>
      <c r="DXY830" s="304"/>
      <c r="DXZ830" s="304"/>
      <c r="DYA830" s="304"/>
      <c r="DYB830" s="304"/>
      <c r="DYC830" s="304"/>
      <c r="DYD830" s="304"/>
      <c r="DYE830" s="304"/>
      <c r="DYF830" s="304"/>
      <c r="DYG830" s="304"/>
      <c r="DYH830" s="304"/>
      <c r="DYI830" s="304"/>
      <c r="DYJ830" s="304"/>
      <c r="DYK830" s="304"/>
      <c r="DYL830" s="304"/>
      <c r="DYM830" s="304"/>
      <c r="DYN830" s="304"/>
      <c r="DYO830" s="304"/>
      <c r="DYP830" s="304"/>
      <c r="DYQ830" s="304"/>
      <c r="DYR830" s="304"/>
      <c r="DYS830" s="304"/>
      <c r="DYT830" s="304"/>
      <c r="DYU830" s="304"/>
      <c r="DYV830" s="304"/>
      <c r="DYW830" s="304"/>
      <c r="DYX830" s="304"/>
      <c r="DYY830" s="304"/>
      <c r="DYZ830" s="304"/>
      <c r="DZA830" s="304"/>
      <c r="DZB830" s="304"/>
      <c r="DZC830" s="304"/>
      <c r="DZD830" s="304"/>
      <c r="DZE830" s="304"/>
      <c r="DZF830" s="304"/>
      <c r="DZG830" s="304"/>
      <c r="DZH830" s="304"/>
      <c r="DZI830" s="304"/>
      <c r="DZJ830" s="304"/>
      <c r="DZK830" s="304"/>
      <c r="DZL830" s="304"/>
      <c r="DZM830" s="304"/>
      <c r="DZN830" s="304"/>
      <c r="DZO830" s="304"/>
      <c r="DZP830" s="304"/>
      <c r="DZQ830" s="304"/>
      <c r="DZR830" s="304"/>
      <c r="DZS830" s="304"/>
      <c r="DZT830" s="304"/>
      <c r="DZU830" s="304"/>
      <c r="DZV830" s="304"/>
      <c r="DZW830" s="304"/>
      <c r="DZX830" s="304"/>
      <c r="DZY830" s="304"/>
      <c r="DZZ830" s="304"/>
      <c r="EAA830" s="304"/>
      <c r="EAB830" s="304"/>
      <c r="EAC830" s="304"/>
      <c r="EAD830" s="304"/>
      <c r="EAE830" s="304"/>
      <c r="EAF830" s="304"/>
      <c r="EAG830" s="304"/>
      <c r="EAH830" s="304"/>
      <c r="EAI830" s="304"/>
      <c r="EAJ830" s="304"/>
      <c r="EAK830" s="304"/>
      <c r="EAL830" s="304"/>
      <c r="EAM830" s="304"/>
      <c r="EAN830" s="304"/>
      <c r="EAO830" s="304"/>
      <c r="EAP830" s="304"/>
      <c r="EAQ830" s="304"/>
      <c r="EAR830" s="304"/>
      <c r="EAS830" s="304"/>
      <c r="EAT830" s="304"/>
      <c r="EAU830" s="304"/>
      <c r="EAV830" s="304"/>
      <c r="EAW830" s="304"/>
      <c r="EAX830" s="304"/>
      <c r="EAY830" s="304"/>
      <c r="EAZ830" s="304"/>
      <c r="EBA830" s="304"/>
      <c r="EBB830" s="304"/>
      <c r="EBC830" s="304"/>
      <c r="EBD830" s="304"/>
      <c r="EBE830" s="304"/>
      <c r="EBF830" s="304"/>
      <c r="EBG830" s="304"/>
      <c r="EBH830" s="304"/>
      <c r="EBI830" s="304"/>
      <c r="EBJ830" s="304"/>
      <c r="EBK830" s="304"/>
      <c r="EBL830" s="304"/>
      <c r="EBM830" s="304"/>
      <c r="EBN830" s="304"/>
      <c r="EBO830" s="304"/>
      <c r="EBP830" s="304"/>
      <c r="EBQ830" s="304"/>
      <c r="EBR830" s="304"/>
      <c r="EBS830" s="304"/>
      <c r="EBT830" s="304"/>
      <c r="EBU830" s="304"/>
      <c r="EBV830" s="304"/>
      <c r="EBW830" s="304"/>
      <c r="EBX830" s="304"/>
      <c r="EBY830" s="304"/>
      <c r="EBZ830" s="304"/>
      <c r="ECA830" s="304"/>
      <c r="ECB830" s="304"/>
      <c r="ECC830" s="304"/>
      <c r="ECD830" s="304"/>
      <c r="ECE830" s="304"/>
      <c r="ECF830" s="304"/>
      <c r="ECG830" s="304"/>
      <c r="ECH830" s="304"/>
      <c r="ECI830" s="304"/>
      <c r="ECJ830" s="304"/>
      <c r="ECK830" s="304"/>
      <c r="ECL830" s="304"/>
      <c r="ECM830" s="304"/>
      <c r="ECN830" s="304"/>
      <c r="ECO830" s="304"/>
      <c r="ECP830" s="304"/>
      <c r="ECQ830" s="304"/>
      <c r="ECR830" s="304"/>
      <c r="ECS830" s="304"/>
      <c r="ECT830" s="304"/>
      <c r="ECU830" s="304"/>
      <c r="ECV830" s="304"/>
      <c r="ECW830" s="304"/>
      <c r="ECX830" s="304"/>
      <c r="ECY830" s="304"/>
      <c r="ECZ830" s="304"/>
      <c r="EDA830" s="304"/>
      <c r="EDB830" s="304"/>
      <c r="EDC830" s="304"/>
      <c r="EDD830" s="304"/>
      <c r="EDE830" s="304"/>
      <c r="EDF830" s="304"/>
      <c r="EDG830" s="304"/>
      <c r="EDH830" s="304"/>
      <c r="EDI830" s="304"/>
      <c r="EDJ830" s="304"/>
      <c r="EDK830" s="304"/>
      <c r="EDL830" s="304"/>
      <c r="EDM830" s="304"/>
      <c r="EDN830" s="304"/>
      <c r="EDO830" s="304"/>
      <c r="EDP830" s="304"/>
      <c r="EDQ830" s="304"/>
      <c r="EDR830" s="304"/>
      <c r="EDS830" s="304"/>
      <c r="EDT830" s="304"/>
      <c r="EDU830" s="304"/>
      <c r="EDV830" s="304"/>
      <c r="EDW830" s="304"/>
      <c r="EDX830" s="304"/>
      <c r="EDY830" s="304"/>
      <c r="EDZ830" s="304"/>
      <c r="EEA830" s="304"/>
      <c r="EEB830" s="304"/>
      <c r="EEC830" s="304"/>
      <c r="EED830" s="304"/>
      <c r="EEE830" s="304"/>
      <c r="EEF830" s="304"/>
      <c r="EEG830" s="304"/>
      <c r="EEH830" s="304"/>
      <c r="EEI830" s="304"/>
      <c r="EEJ830" s="304"/>
      <c r="EEK830" s="304"/>
      <c r="EEL830" s="304"/>
      <c r="EEM830" s="304"/>
      <c r="EEN830" s="304"/>
      <c r="EEO830" s="304"/>
      <c r="EEP830" s="304"/>
      <c r="EEQ830" s="304"/>
      <c r="EER830" s="304"/>
      <c r="EES830" s="304"/>
      <c r="EET830" s="304"/>
      <c r="EEU830" s="304"/>
      <c r="EEV830" s="304"/>
      <c r="EEW830" s="304"/>
      <c r="EEX830" s="304"/>
      <c r="EEY830" s="304"/>
      <c r="EEZ830" s="304"/>
      <c r="EFA830" s="304"/>
      <c r="EFB830" s="304"/>
      <c r="EFC830" s="304"/>
      <c r="EFD830" s="304"/>
      <c r="EFE830" s="304"/>
      <c r="EFF830" s="304"/>
      <c r="EFG830" s="304"/>
      <c r="EFH830" s="304"/>
      <c r="EFI830" s="304"/>
      <c r="EFJ830" s="304"/>
      <c r="EFK830" s="304"/>
      <c r="EFL830" s="304"/>
      <c r="EFM830" s="304"/>
      <c r="EFN830" s="304"/>
      <c r="EFO830" s="304"/>
      <c r="EFP830" s="304"/>
      <c r="EFQ830" s="304"/>
      <c r="EFR830" s="304"/>
      <c r="EFS830" s="304"/>
      <c r="EFT830" s="304"/>
      <c r="EFU830" s="304"/>
      <c r="EFV830" s="304"/>
      <c r="EFW830" s="304"/>
      <c r="EFX830" s="304"/>
      <c r="EFY830" s="304"/>
      <c r="EFZ830" s="304"/>
      <c r="EGA830" s="304"/>
      <c r="EGB830" s="304"/>
      <c r="EGC830" s="304"/>
      <c r="EGD830" s="304"/>
      <c r="EGE830" s="304"/>
      <c r="EGF830" s="304"/>
      <c r="EGG830" s="304"/>
      <c r="EGH830" s="304"/>
      <c r="EGI830" s="304"/>
      <c r="EGJ830" s="304"/>
      <c r="EGK830" s="304"/>
      <c r="EGL830" s="304"/>
      <c r="EGM830" s="304"/>
      <c r="EGN830" s="304"/>
      <c r="EGO830" s="304"/>
      <c r="EGP830" s="304"/>
      <c r="EGQ830" s="304"/>
      <c r="EGR830" s="304"/>
      <c r="EGS830" s="304"/>
      <c r="EGT830" s="304"/>
      <c r="EGU830" s="304"/>
      <c r="EGV830" s="304"/>
      <c r="EGW830" s="304"/>
      <c r="EGX830" s="304"/>
      <c r="EGY830" s="304"/>
      <c r="EGZ830" s="304"/>
      <c r="EHA830" s="304"/>
      <c r="EHB830" s="304"/>
      <c r="EHC830" s="304"/>
      <c r="EHD830" s="304"/>
      <c r="EHE830" s="304"/>
      <c r="EHF830" s="304"/>
      <c r="EHG830" s="304"/>
      <c r="EHH830" s="304"/>
      <c r="EHI830" s="304"/>
      <c r="EHJ830" s="304"/>
      <c r="EHK830" s="304"/>
      <c r="EHL830" s="304"/>
      <c r="EHM830" s="304"/>
      <c r="EHN830" s="304"/>
      <c r="EHO830" s="304"/>
      <c r="EHP830" s="304"/>
      <c r="EHQ830" s="304"/>
      <c r="EHR830" s="304"/>
      <c r="EHS830" s="304"/>
      <c r="EHT830" s="304"/>
      <c r="EHU830" s="304"/>
      <c r="EHV830" s="304"/>
      <c r="EHW830" s="304"/>
      <c r="EHX830" s="304"/>
      <c r="EHY830" s="304"/>
      <c r="EHZ830" s="304"/>
      <c r="EIA830" s="304"/>
      <c r="EIB830" s="304"/>
      <c r="EIC830" s="304"/>
      <c r="EID830" s="304"/>
      <c r="EIE830" s="304"/>
      <c r="EIF830" s="304"/>
      <c r="EIG830" s="304"/>
      <c r="EIH830" s="304"/>
      <c r="EII830" s="304"/>
      <c r="EIJ830" s="304"/>
      <c r="EIK830" s="304"/>
      <c r="EIL830" s="304"/>
      <c r="EIM830" s="304"/>
      <c r="EIN830" s="304"/>
      <c r="EIO830" s="304"/>
      <c r="EIP830" s="304"/>
      <c r="EIQ830" s="304"/>
      <c r="EIR830" s="304"/>
      <c r="EIS830" s="304"/>
      <c r="EIT830" s="304"/>
      <c r="EIU830" s="304"/>
      <c r="EIV830" s="304"/>
      <c r="EIW830" s="304"/>
      <c r="EIX830" s="304"/>
      <c r="EIY830" s="304"/>
      <c r="EIZ830" s="304"/>
      <c r="EJA830" s="304"/>
      <c r="EJB830" s="304"/>
      <c r="EJC830" s="304"/>
      <c r="EJD830" s="304"/>
      <c r="EJE830" s="304"/>
      <c r="EJF830" s="304"/>
      <c r="EJG830" s="304"/>
      <c r="EJH830" s="304"/>
      <c r="EJI830" s="304"/>
      <c r="EJJ830" s="304"/>
      <c r="EJK830" s="304"/>
      <c r="EJL830" s="304"/>
      <c r="EJM830" s="304"/>
      <c r="EJN830" s="304"/>
      <c r="EJO830" s="304"/>
      <c r="EJP830" s="304"/>
      <c r="EJQ830" s="304"/>
      <c r="EJR830" s="304"/>
      <c r="EJS830" s="304"/>
      <c r="EJT830" s="304"/>
      <c r="EJU830" s="304"/>
      <c r="EJV830" s="304"/>
      <c r="EJW830" s="304"/>
      <c r="EJX830" s="304"/>
      <c r="EJY830" s="304"/>
      <c r="EJZ830" s="304"/>
      <c r="EKA830" s="304"/>
      <c r="EKB830" s="304"/>
      <c r="EKC830" s="304"/>
      <c r="EKD830" s="304"/>
      <c r="EKE830" s="304"/>
      <c r="EKF830" s="304"/>
      <c r="EKG830" s="304"/>
      <c r="EKH830" s="304"/>
      <c r="EKI830" s="304"/>
      <c r="EKJ830" s="304"/>
      <c r="EKK830" s="304"/>
      <c r="EKL830" s="304"/>
      <c r="EKM830" s="304"/>
      <c r="EKN830" s="304"/>
      <c r="EKO830" s="304"/>
      <c r="EKP830" s="304"/>
      <c r="EKQ830" s="304"/>
      <c r="EKR830" s="304"/>
      <c r="EKS830" s="304"/>
      <c r="EKT830" s="304"/>
      <c r="EKU830" s="304"/>
      <c r="EKV830" s="304"/>
      <c r="EKW830" s="304"/>
      <c r="EKX830" s="304"/>
      <c r="EKY830" s="304"/>
      <c r="EKZ830" s="304"/>
      <c r="ELA830" s="304"/>
      <c r="ELB830" s="304"/>
      <c r="ELC830" s="304"/>
      <c r="ELD830" s="304"/>
      <c r="ELE830" s="304"/>
      <c r="ELF830" s="304"/>
      <c r="ELG830" s="304"/>
      <c r="ELH830" s="304"/>
      <c r="ELI830" s="304"/>
      <c r="ELJ830" s="304"/>
      <c r="ELK830" s="304"/>
      <c r="ELL830" s="304"/>
      <c r="ELM830" s="304"/>
      <c r="ELN830" s="304"/>
      <c r="ELO830" s="304"/>
      <c r="ELP830" s="304"/>
      <c r="ELQ830" s="304"/>
      <c r="ELR830" s="304"/>
      <c r="ELS830" s="304"/>
      <c r="ELT830" s="304"/>
      <c r="ELU830" s="304"/>
    </row>
    <row r="831" spans="2:341 1271:3713" s="279" customFormat="1">
      <c r="B831" s="303"/>
      <c r="S831" s="421"/>
      <c r="T831" s="453"/>
      <c r="U831" s="304"/>
      <c r="V831" s="304"/>
      <c r="W831" s="304"/>
      <c r="X831" s="304"/>
      <c r="Y831" s="304"/>
      <c r="Z831" s="304"/>
      <c r="AA831" s="304"/>
      <c r="AB831" s="304"/>
      <c r="AC831" s="304"/>
      <c r="AD831" s="304"/>
      <c r="AE831" s="304"/>
      <c r="AF831" s="304"/>
      <c r="AG831" s="304"/>
      <c r="AH831" s="304"/>
      <c r="AI831" s="304"/>
      <c r="AJ831" s="304"/>
      <c r="AK831" s="304"/>
      <c r="AL831" s="304"/>
      <c r="AM831" s="304"/>
      <c r="AN831" s="304"/>
      <c r="AO831" s="304"/>
      <c r="AP831" s="304"/>
      <c r="AQ831" s="304"/>
      <c r="AR831" s="304"/>
      <c r="AS831" s="304"/>
      <c r="AT831" s="304"/>
      <c r="AU831" s="304"/>
      <c r="AV831" s="304"/>
      <c r="AW831" s="304"/>
      <c r="AX831" s="304"/>
      <c r="AY831" s="304"/>
      <c r="AZ831" s="304"/>
      <c r="BA831" s="304"/>
      <c r="BB831" s="304"/>
      <c r="BC831" s="304"/>
      <c r="BD831" s="304"/>
      <c r="BE831" s="304"/>
      <c r="BF831" s="304"/>
      <c r="BG831" s="304"/>
      <c r="BH831" s="304"/>
      <c r="BI831" s="304"/>
      <c r="BJ831" s="304"/>
      <c r="BK831" s="304"/>
      <c r="BL831" s="304"/>
      <c r="BM831" s="304"/>
      <c r="BN831" s="304"/>
      <c r="BO831" s="304"/>
      <c r="BP831" s="304"/>
      <c r="BQ831" s="304"/>
      <c r="BR831" s="304"/>
      <c r="BS831" s="304"/>
      <c r="BT831" s="304"/>
      <c r="BU831" s="304"/>
      <c r="BV831" s="304"/>
      <c r="BW831" s="304"/>
      <c r="BX831" s="304"/>
      <c r="BY831" s="304"/>
      <c r="BZ831" s="304"/>
      <c r="CA831" s="304"/>
      <c r="CB831" s="304"/>
      <c r="CC831" s="304"/>
      <c r="CD831" s="304"/>
      <c r="CE831" s="304"/>
      <c r="CF831" s="304"/>
      <c r="CG831" s="304"/>
      <c r="CH831" s="304"/>
      <c r="CI831" s="304"/>
      <c r="CJ831" s="304"/>
      <c r="CK831" s="304"/>
      <c r="CL831" s="304"/>
      <c r="CM831" s="304"/>
      <c r="CN831" s="304"/>
      <c r="CO831" s="304"/>
      <c r="CP831" s="304"/>
      <c r="CQ831" s="304"/>
      <c r="CR831" s="304"/>
      <c r="CS831" s="304"/>
      <c r="CT831" s="304"/>
      <c r="CU831" s="304"/>
      <c r="CV831" s="304"/>
      <c r="CW831" s="304"/>
      <c r="CX831" s="304"/>
      <c r="CY831" s="304"/>
      <c r="CZ831" s="304"/>
      <c r="DA831" s="304"/>
      <c r="DB831" s="304"/>
      <c r="DC831" s="304"/>
      <c r="DD831" s="304"/>
      <c r="DE831" s="304"/>
      <c r="DF831" s="304"/>
      <c r="DG831" s="304"/>
      <c r="DH831" s="304"/>
      <c r="DI831" s="304"/>
      <c r="DJ831" s="304"/>
      <c r="DK831" s="304"/>
      <c r="DL831" s="304"/>
      <c r="DM831" s="304"/>
      <c r="DN831" s="304"/>
      <c r="DO831" s="304"/>
      <c r="DP831" s="304"/>
      <c r="DQ831" s="304"/>
      <c r="DR831" s="304"/>
      <c r="DS831" s="304"/>
      <c r="DT831" s="304"/>
      <c r="DU831" s="304"/>
      <c r="DV831" s="304"/>
      <c r="DW831" s="304"/>
      <c r="DX831" s="304"/>
      <c r="DY831" s="304"/>
      <c r="DZ831" s="304"/>
      <c r="EA831" s="304"/>
      <c r="EB831" s="304"/>
      <c r="EC831" s="304"/>
      <c r="ED831" s="304"/>
      <c r="EE831" s="304"/>
      <c r="EF831" s="304"/>
      <c r="EG831" s="304"/>
      <c r="EH831" s="304"/>
      <c r="EI831" s="304"/>
      <c r="EJ831" s="304"/>
      <c r="EK831" s="304"/>
      <c r="EL831" s="304"/>
      <c r="EM831" s="304"/>
      <c r="EN831" s="304"/>
      <c r="EO831" s="304"/>
      <c r="EP831" s="304"/>
      <c r="EQ831" s="304"/>
      <c r="ER831" s="304"/>
      <c r="ES831" s="304"/>
      <c r="ET831" s="304"/>
      <c r="EU831" s="304"/>
      <c r="EV831" s="304"/>
      <c r="EW831" s="304"/>
      <c r="EX831" s="304"/>
      <c r="EY831" s="304"/>
      <c r="EZ831" s="304"/>
      <c r="FA831" s="304"/>
      <c r="FB831" s="304"/>
      <c r="FC831" s="304"/>
      <c r="FD831" s="304"/>
      <c r="FE831" s="304"/>
      <c r="FF831" s="304"/>
      <c r="FG831" s="304"/>
      <c r="FH831" s="304"/>
      <c r="FI831" s="304"/>
      <c r="FJ831" s="304"/>
      <c r="FK831" s="304"/>
      <c r="FL831" s="304"/>
      <c r="FM831" s="304"/>
      <c r="FN831" s="304"/>
      <c r="FO831" s="304"/>
      <c r="FP831" s="304"/>
      <c r="FQ831" s="304"/>
      <c r="FR831" s="304"/>
      <c r="FS831" s="304"/>
      <c r="FT831" s="304"/>
      <c r="FU831" s="304"/>
      <c r="FV831" s="304"/>
      <c r="FW831" s="304"/>
      <c r="FX831" s="304"/>
      <c r="FY831" s="304"/>
      <c r="FZ831" s="304"/>
      <c r="GA831" s="304"/>
      <c r="GB831" s="304"/>
      <c r="GC831" s="304"/>
      <c r="GD831" s="304"/>
      <c r="GE831" s="304"/>
      <c r="GF831" s="304"/>
      <c r="GG831" s="304"/>
      <c r="GH831" s="304"/>
      <c r="GI831" s="304"/>
      <c r="GJ831" s="304"/>
      <c r="GK831" s="304"/>
      <c r="GL831" s="304"/>
      <c r="GM831" s="304"/>
      <c r="GN831" s="304"/>
      <c r="GO831" s="304"/>
      <c r="GP831" s="304"/>
      <c r="GQ831" s="304"/>
      <c r="GR831" s="304"/>
      <c r="GS831" s="304"/>
      <c r="GT831" s="304"/>
      <c r="GU831" s="304"/>
      <c r="GV831" s="304"/>
      <c r="GW831" s="304"/>
      <c r="GX831" s="304"/>
      <c r="GY831" s="304"/>
      <c r="GZ831" s="304"/>
      <c r="HA831" s="304"/>
      <c r="HB831" s="304"/>
      <c r="HC831" s="304"/>
      <c r="HD831" s="304"/>
      <c r="HE831" s="304"/>
      <c r="HF831" s="304"/>
      <c r="HG831" s="304"/>
      <c r="HH831" s="304"/>
      <c r="HI831" s="304"/>
      <c r="HJ831" s="304"/>
      <c r="HK831" s="304"/>
      <c r="HL831" s="304"/>
      <c r="HM831" s="304"/>
      <c r="HN831" s="304"/>
      <c r="HO831" s="304"/>
      <c r="HP831" s="304"/>
      <c r="HQ831" s="304"/>
      <c r="HR831" s="304"/>
      <c r="HS831" s="304"/>
      <c r="HT831" s="304"/>
      <c r="HU831" s="304"/>
      <c r="HV831" s="304"/>
      <c r="HW831" s="304"/>
      <c r="HX831" s="304"/>
      <c r="HY831" s="304"/>
      <c r="HZ831" s="304"/>
      <c r="IA831" s="304"/>
      <c r="IB831" s="304"/>
      <c r="IC831" s="304"/>
      <c r="ID831" s="304"/>
      <c r="IE831" s="304"/>
      <c r="IF831" s="304"/>
      <c r="IG831" s="304"/>
      <c r="IH831" s="304"/>
      <c r="II831" s="304"/>
      <c r="IJ831" s="304"/>
      <c r="IK831" s="304"/>
      <c r="IL831" s="304"/>
      <c r="IM831" s="304"/>
      <c r="IN831" s="304"/>
      <c r="IO831" s="304"/>
      <c r="IP831" s="304"/>
      <c r="IQ831" s="304"/>
      <c r="IR831" s="304"/>
      <c r="IS831" s="304"/>
      <c r="IT831" s="304"/>
      <c r="IU831" s="304"/>
      <c r="IV831" s="304"/>
      <c r="IW831" s="304"/>
      <c r="IX831" s="304"/>
      <c r="IY831" s="304"/>
      <c r="IZ831" s="304"/>
      <c r="JA831" s="304"/>
      <c r="JB831" s="304"/>
      <c r="JC831" s="304"/>
      <c r="JD831" s="304"/>
      <c r="JE831" s="304"/>
      <c r="JF831" s="304"/>
      <c r="JG831" s="304"/>
      <c r="JH831" s="304"/>
      <c r="JI831" s="304"/>
      <c r="JJ831" s="304"/>
      <c r="JK831" s="304"/>
      <c r="JL831" s="304"/>
      <c r="JM831" s="304"/>
      <c r="JN831" s="304"/>
      <c r="JO831" s="304"/>
      <c r="JP831" s="304"/>
      <c r="JQ831" s="304"/>
      <c r="JR831" s="304"/>
      <c r="JS831" s="304"/>
      <c r="JT831" s="304"/>
      <c r="JU831" s="304"/>
      <c r="JV831" s="304"/>
      <c r="JW831" s="304"/>
      <c r="JX831" s="304"/>
      <c r="JY831" s="304"/>
      <c r="JZ831" s="304"/>
      <c r="KA831" s="304"/>
      <c r="KB831" s="304"/>
      <c r="KC831" s="304"/>
      <c r="KD831" s="304"/>
      <c r="KE831" s="304"/>
      <c r="KF831" s="304"/>
      <c r="KG831" s="304"/>
      <c r="KH831" s="304"/>
      <c r="KI831" s="304"/>
      <c r="KJ831" s="304"/>
      <c r="KK831" s="304"/>
      <c r="KL831" s="304"/>
      <c r="KM831" s="304"/>
      <c r="KN831" s="304"/>
      <c r="KO831" s="304"/>
      <c r="KP831" s="304"/>
      <c r="KQ831" s="304"/>
      <c r="KR831" s="304"/>
      <c r="KS831" s="304"/>
      <c r="KT831" s="304"/>
      <c r="KU831" s="304"/>
      <c r="KV831" s="304"/>
      <c r="KW831" s="304"/>
      <c r="KX831" s="304"/>
      <c r="KY831" s="304"/>
      <c r="KZ831" s="304"/>
      <c r="LA831" s="304"/>
      <c r="LB831" s="304"/>
      <c r="LC831" s="304"/>
      <c r="LD831" s="304"/>
      <c r="LE831" s="304"/>
      <c r="LF831" s="304"/>
      <c r="LG831" s="304"/>
      <c r="LH831" s="304"/>
      <c r="LI831" s="304"/>
      <c r="LJ831" s="304"/>
      <c r="LK831" s="304"/>
      <c r="LL831" s="304"/>
      <c r="LM831" s="304"/>
      <c r="LN831" s="304"/>
      <c r="LO831" s="304"/>
      <c r="LP831" s="304"/>
      <c r="LQ831" s="304"/>
      <c r="LR831" s="304"/>
      <c r="LS831" s="304"/>
      <c r="LT831" s="304"/>
      <c r="LU831" s="304"/>
      <c r="LV831" s="304"/>
      <c r="LW831" s="304"/>
      <c r="LX831" s="304"/>
      <c r="LY831" s="304"/>
      <c r="LZ831" s="304"/>
      <c r="MA831" s="304"/>
      <c r="MB831" s="304"/>
      <c r="MC831" s="304"/>
      <c r="AVW831" s="304"/>
      <c r="AVX831" s="304"/>
      <c r="AVY831" s="304"/>
      <c r="AVZ831" s="304"/>
      <c r="AWA831" s="304"/>
      <c r="AWB831" s="304"/>
      <c r="AWC831" s="304"/>
      <c r="AWD831" s="304"/>
      <c r="AWE831" s="304"/>
      <c r="AWF831" s="304"/>
      <c r="AWG831" s="304"/>
      <c r="AWH831" s="304"/>
      <c r="AWI831" s="304"/>
      <c r="AWJ831" s="304"/>
      <c r="AWK831" s="304"/>
      <c r="AWL831" s="304"/>
      <c r="AWM831" s="304"/>
      <c r="AWN831" s="304"/>
      <c r="AWO831" s="304"/>
      <c r="AWP831" s="304"/>
      <c r="AWQ831" s="304"/>
      <c r="AWR831" s="304"/>
      <c r="AWS831" s="304"/>
      <c r="AWT831" s="304"/>
      <c r="AWU831" s="304"/>
      <c r="AWV831" s="304"/>
      <c r="AWW831" s="304"/>
      <c r="AWX831" s="304"/>
      <c r="AWY831" s="304"/>
      <c r="AWZ831" s="304"/>
      <c r="AXA831" s="304"/>
      <c r="AXB831" s="304"/>
      <c r="AXC831" s="304"/>
      <c r="AXD831" s="304"/>
      <c r="AXE831" s="304"/>
      <c r="AXF831" s="304"/>
      <c r="AXG831" s="304"/>
      <c r="AXH831" s="304"/>
      <c r="AXI831" s="304"/>
      <c r="AXJ831" s="304"/>
      <c r="AXK831" s="304"/>
      <c r="AXL831" s="304"/>
      <c r="AXM831" s="304"/>
      <c r="AXN831" s="304"/>
      <c r="AXO831" s="304"/>
      <c r="AXP831" s="304"/>
      <c r="AXQ831" s="304"/>
      <c r="AXR831" s="304"/>
      <c r="AXS831" s="304"/>
      <c r="AXT831" s="304"/>
      <c r="AXU831" s="304"/>
      <c r="AXV831" s="304"/>
      <c r="AXW831" s="304"/>
      <c r="AXX831" s="304"/>
      <c r="AXY831" s="304"/>
      <c r="AXZ831" s="304"/>
      <c r="AYA831" s="304"/>
      <c r="AYB831" s="304"/>
      <c r="AYC831" s="304"/>
      <c r="AYD831" s="304"/>
      <c r="AYE831" s="304"/>
      <c r="AYF831" s="304"/>
      <c r="AYG831" s="304"/>
      <c r="AYH831" s="304"/>
      <c r="AYI831" s="304"/>
      <c r="AYJ831" s="304"/>
      <c r="AYK831" s="304"/>
      <c r="AYL831" s="304"/>
      <c r="AYM831" s="304"/>
      <c r="AYN831" s="304"/>
      <c r="AYO831" s="304"/>
      <c r="AYP831" s="304"/>
      <c r="AYQ831" s="304"/>
      <c r="AYR831" s="304"/>
      <c r="AYS831" s="304"/>
      <c r="AYT831" s="304"/>
      <c r="AYU831" s="304"/>
      <c r="AYV831" s="304"/>
      <c r="AYW831" s="304"/>
      <c r="AYX831" s="304"/>
      <c r="AYY831" s="304"/>
      <c r="AYZ831" s="304"/>
      <c r="AZA831" s="304"/>
      <c r="AZB831" s="304"/>
      <c r="AZC831" s="304"/>
      <c r="AZD831" s="304"/>
      <c r="AZE831" s="304"/>
      <c r="AZF831" s="304"/>
      <c r="AZG831" s="304"/>
      <c r="AZH831" s="304"/>
      <c r="AZI831" s="304"/>
      <c r="AZJ831" s="304"/>
      <c r="AZK831" s="304"/>
      <c r="AZL831" s="304"/>
      <c r="AZM831" s="304"/>
      <c r="AZN831" s="304"/>
      <c r="AZO831" s="304"/>
      <c r="AZP831" s="304"/>
      <c r="AZQ831" s="304"/>
      <c r="AZR831" s="304"/>
      <c r="AZS831" s="304"/>
      <c r="AZT831" s="304"/>
      <c r="AZU831" s="304"/>
      <c r="AZV831" s="304"/>
      <c r="AZW831" s="304"/>
      <c r="AZX831" s="304"/>
      <c r="AZY831" s="304"/>
      <c r="AZZ831" s="304"/>
      <c r="BAA831" s="304"/>
      <c r="BAB831" s="304"/>
      <c r="BAC831" s="304"/>
      <c r="BAD831" s="304"/>
      <c r="BAE831" s="304"/>
      <c r="BAF831" s="304"/>
      <c r="BAG831" s="304"/>
      <c r="BAH831" s="304"/>
      <c r="BAI831" s="304"/>
      <c r="BAJ831" s="304"/>
      <c r="BAK831" s="304"/>
      <c r="BAL831" s="304"/>
      <c r="BAM831" s="304"/>
      <c r="BAN831" s="304"/>
      <c r="BAO831" s="304"/>
      <c r="BAP831" s="304"/>
      <c r="BAQ831" s="304"/>
      <c r="BAR831" s="304"/>
      <c r="BAS831" s="304"/>
      <c r="BAT831" s="304"/>
      <c r="BAU831" s="304"/>
      <c r="BAV831" s="304"/>
      <c r="BAW831" s="304"/>
      <c r="BAX831" s="304"/>
      <c r="BAY831" s="304"/>
      <c r="BAZ831" s="304"/>
      <c r="BBA831" s="304"/>
      <c r="BBB831" s="304"/>
      <c r="BBC831" s="304"/>
      <c r="BBD831" s="304"/>
      <c r="BBE831" s="304"/>
      <c r="BBF831" s="304"/>
      <c r="BBG831" s="304"/>
      <c r="BBH831" s="304"/>
      <c r="BBI831" s="304"/>
      <c r="BBJ831" s="304"/>
      <c r="BBK831" s="304"/>
      <c r="BBL831" s="304"/>
      <c r="BBM831" s="304"/>
      <c r="BBN831" s="304"/>
      <c r="BBO831" s="304"/>
      <c r="BBP831" s="304"/>
      <c r="BBQ831" s="304"/>
      <c r="BBR831" s="304"/>
      <c r="BBS831" s="304"/>
      <c r="BBT831" s="304"/>
      <c r="BBU831" s="304"/>
      <c r="BBV831" s="304"/>
      <c r="BBW831" s="304"/>
      <c r="BBX831" s="304"/>
      <c r="BBY831" s="304"/>
      <c r="BBZ831" s="304"/>
      <c r="BCA831" s="304"/>
      <c r="BCB831" s="304"/>
      <c r="BCC831" s="304"/>
      <c r="BCD831" s="304"/>
      <c r="BCE831" s="304"/>
      <c r="BCF831" s="304"/>
      <c r="BCG831" s="304"/>
      <c r="BCH831" s="304"/>
      <c r="BCI831" s="304"/>
      <c r="BCJ831" s="304"/>
      <c r="BCK831" s="304"/>
      <c r="BCL831" s="304"/>
      <c r="BCM831" s="304"/>
      <c r="BCN831" s="304"/>
      <c r="BCO831" s="304"/>
      <c r="BCP831" s="304"/>
      <c r="BCQ831" s="304"/>
      <c r="BCR831" s="304"/>
      <c r="BCS831" s="304"/>
      <c r="BCT831" s="304"/>
      <c r="BCU831" s="304"/>
      <c r="BCV831" s="304"/>
      <c r="BCW831" s="304"/>
      <c r="BCX831" s="304"/>
      <c r="BCY831" s="304"/>
      <c r="BCZ831" s="304"/>
      <c r="BDA831" s="304"/>
      <c r="BDB831" s="304"/>
      <c r="BDC831" s="304"/>
      <c r="BDD831" s="304"/>
      <c r="BDE831" s="304"/>
      <c r="BDF831" s="304"/>
      <c r="BDG831" s="304"/>
      <c r="BDH831" s="304"/>
      <c r="BDI831" s="304"/>
      <c r="BDJ831" s="304"/>
      <c r="BDK831" s="304"/>
      <c r="BDL831" s="304"/>
      <c r="BDM831" s="304"/>
      <c r="BDN831" s="304"/>
      <c r="BDO831" s="304"/>
      <c r="BDP831" s="304"/>
      <c r="BDQ831" s="304"/>
      <c r="BDR831" s="304"/>
      <c r="BDS831" s="304"/>
      <c r="BDT831" s="304"/>
      <c r="BDU831" s="304"/>
      <c r="BDV831" s="304"/>
      <c r="BDW831" s="304"/>
      <c r="BDX831" s="304"/>
      <c r="BDY831" s="304"/>
      <c r="BDZ831" s="304"/>
      <c r="BEA831" s="304"/>
      <c r="BEB831" s="304"/>
      <c r="BEC831" s="304"/>
      <c r="BED831" s="304"/>
      <c r="BEE831" s="304"/>
      <c r="BEF831" s="304"/>
      <c r="BEG831" s="304"/>
      <c r="BEH831" s="304"/>
      <c r="BEI831" s="304"/>
      <c r="BEJ831" s="304"/>
      <c r="BEK831" s="304"/>
      <c r="BEL831" s="304"/>
      <c r="BEM831" s="304"/>
      <c r="BEN831" s="304"/>
      <c r="BEO831" s="304"/>
      <c r="BEP831" s="304"/>
      <c r="BEQ831" s="304"/>
      <c r="BER831" s="304"/>
      <c r="BES831" s="304"/>
      <c r="BET831" s="304"/>
      <c r="BEU831" s="304"/>
      <c r="BEV831" s="304"/>
      <c r="BEW831" s="304"/>
      <c r="BEX831" s="304"/>
      <c r="BEY831" s="304"/>
      <c r="BEZ831" s="304"/>
      <c r="BFA831" s="304"/>
      <c r="BFB831" s="304"/>
      <c r="BFC831" s="304"/>
      <c r="BFD831" s="304"/>
      <c r="BFE831" s="304"/>
      <c r="BFF831" s="304"/>
      <c r="BFG831" s="304"/>
      <c r="BFH831" s="304"/>
      <c r="BFI831" s="304"/>
      <c r="BFJ831" s="304"/>
      <c r="BFK831" s="304"/>
      <c r="BFL831" s="304"/>
      <c r="BFM831" s="304"/>
      <c r="BFN831" s="304"/>
      <c r="BFO831" s="304"/>
      <c r="BFP831" s="304"/>
      <c r="BFQ831" s="304"/>
      <c r="BFR831" s="304"/>
      <c r="BFS831" s="304"/>
      <c r="BFT831" s="304"/>
      <c r="BFU831" s="304"/>
      <c r="BFV831" s="304"/>
      <c r="BFW831" s="304"/>
      <c r="BFX831" s="304"/>
      <c r="BFY831" s="304"/>
      <c r="BFZ831" s="304"/>
      <c r="BGA831" s="304"/>
      <c r="BGB831" s="304"/>
      <c r="BGC831" s="304"/>
      <c r="BGD831" s="304"/>
      <c r="BGE831" s="304"/>
      <c r="BGF831" s="304"/>
      <c r="BGG831" s="304"/>
      <c r="BGH831" s="304"/>
      <c r="BGI831" s="304"/>
      <c r="BGJ831" s="304"/>
      <c r="BGK831" s="304"/>
      <c r="BGL831" s="304"/>
      <c r="BGM831" s="304"/>
      <c r="BGN831" s="304"/>
      <c r="BGO831" s="304"/>
      <c r="BGP831" s="304"/>
      <c r="BGQ831" s="304"/>
      <c r="BGR831" s="304"/>
      <c r="BGS831" s="304"/>
      <c r="BGT831" s="304"/>
      <c r="BGU831" s="304"/>
      <c r="BGV831" s="304"/>
      <c r="BGW831" s="304"/>
      <c r="BGX831" s="304"/>
      <c r="BGY831" s="304"/>
      <c r="BGZ831" s="304"/>
      <c r="BHA831" s="304"/>
      <c r="BHB831" s="304"/>
      <c r="BHC831" s="304"/>
      <c r="BHD831" s="304"/>
      <c r="BHE831" s="304"/>
      <c r="BHF831" s="304"/>
      <c r="BHG831" s="304"/>
      <c r="BHH831" s="304"/>
      <c r="BHI831" s="304"/>
      <c r="BHJ831" s="304"/>
      <c r="BHK831" s="304"/>
      <c r="BHL831" s="304"/>
      <c r="BHM831" s="304"/>
      <c r="BHN831" s="304"/>
      <c r="BHO831" s="304"/>
      <c r="BHP831" s="304"/>
      <c r="BHQ831" s="304"/>
      <c r="BHR831" s="304"/>
      <c r="BHS831" s="304"/>
      <c r="BHT831" s="304"/>
      <c r="BHU831" s="304"/>
      <c r="BHV831" s="304"/>
      <c r="BHW831" s="304"/>
      <c r="BHX831" s="304"/>
      <c r="BHY831" s="304"/>
      <c r="BHZ831" s="304"/>
      <c r="BIA831" s="304"/>
      <c r="BIB831" s="304"/>
      <c r="BIC831" s="304"/>
      <c r="BID831" s="304"/>
      <c r="BIE831" s="304"/>
      <c r="BIF831" s="304"/>
      <c r="BIG831" s="304"/>
      <c r="BIH831" s="304"/>
      <c r="BII831" s="304"/>
      <c r="BIJ831" s="304"/>
      <c r="BIK831" s="304"/>
      <c r="BIL831" s="304"/>
      <c r="BIM831" s="304"/>
      <c r="BIN831" s="304"/>
      <c r="BIO831" s="304"/>
      <c r="BIP831" s="304"/>
      <c r="BIQ831" s="304"/>
      <c r="BIR831" s="304"/>
      <c r="BIS831" s="304"/>
      <c r="BIT831" s="304"/>
      <c r="BIU831" s="304"/>
      <c r="BIV831" s="304"/>
      <c r="BIW831" s="304"/>
      <c r="BIX831" s="304"/>
      <c r="BIY831" s="304"/>
      <c r="BIZ831" s="304"/>
      <c r="BJA831" s="304"/>
      <c r="BJB831" s="304"/>
      <c r="BJC831" s="304"/>
      <c r="BJD831" s="304"/>
      <c r="BJE831" s="304"/>
      <c r="BJF831" s="304"/>
      <c r="BJG831" s="304"/>
      <c r="BJH831" s="304"/>
      <c r="BJI831" s="304"/>
      <c r="BJJ831" s="304"/>
      <c r="BJK831" s="304"/>
      <c r="BJL831" s="304"/>
      <c r="BJM831" s="304"/>
      <c r="BJN831" s="304"/>
      <c r="BJO831" s="304"/>
      <c r="BJP831" s="304"/>
      <c r="BJQ831" s="304"/>
      <c r="BJR831" s="304"/>
      <c r="BJS831" s="304"/>
      <c r="BJT831" s="304"/>
      <c r="BJU831" s="304"/>
      <c r="BJV831" s="304"/>
      <c r="BJW831" s="304"/>
      <c r="BJX831" s="304"/>
      <c r="BJY831" s="304"/>
      <c r="BJZ831" s="304"/>
      <c r="BKA831" s="304"/>
      <c r="BKB831" s="304"/>
      <c r="BKC831" s="304"/>
      <c r="BKD831" s="304"/>
      <c r="BKE831" s="304"/>
      <c r="BKF831" s="304"/>
      <c r="BKG831" s="304"/>
      <c r="BKH831" s="304"/>
      <c r="BKI831" s="304"/>
      <c r="BKJ831" s="304"/>
      <c r="BKK831" s="304"/>
      <c r="BKL831" s="304"/>
      <c r="BKM831" s="304"/>
      <c r="BKN831" s="304"/>
      <c r="BKO831" s="304"/>
      <c r="BKP831" s="304"/>
      <c r="BKQ831" s="304"/>
      <c r="BKR831" s="304"/>
      <c r="BKS831" s="304"/>
      <c r="BKT831" s="304"/>
      <c r="BKU831" s="304"/>
      <c r="BKV831" s="304"/>
      <c r="BKW831" s="304"/>
      <c r="BKX831" s="304"/>
      <c r="BKY831" s="304"/>
      <c r="BKZ831" s="304"/>
      <c r="BLA831" s="304"/>
      <c r="BLB831" s="304"/>
      <c r="BLC831" s="304"/>
      <c r="BLD831" s="304"/>
      <c r="BLE831" s="304"/>
      <c r="BLF831" s="304"/>
      <c r="BLG831" s="304"/>
      <c r="BLH831" s="304"/>
      <c r="BLI831" s="304"/>
      <c r="BLJ831" s="304"/>
      <c r="BLK831" s="304"/>
      <c r="BLL831" s="304"/>
      <c r="BLM831" s="304"/>
      <c r="BLN831" s="304"/>
      <c r="BLO831" s="304"/>
      <c r="BLP831" s="304"/>
      <c r="BLQ831" s="304"/>
      <c r="BLR831" s="304"/>
      <c r="BLS831" s="304"/>
      <c r="BLT831" s="304"/>
      <c r="BLU831" s="304"/>
      <c r="BLV831" s="304"/>
      <c r="BLW831" s="304"/>
      <c r="BLX831" s="304"/>
      <c r="BLY831" s="304"/>
      <c r="BLZ831" s="304"/>
      <c r="BMA831" s="304"/>
      <c r="BMB831" s="304"/>
      <c r="BMC831" s="304"/>
      <c r="BMD831" s="304"/>
      <c r="BME831" s="304"/>
      <c r="BMF831" s="304"/>
      <c r="BMG831" s="304"/>
      <c r="BMH831" s="304"/>
      <c r="BMI831" s="304"/>
      <c r="BMJ831" s="304"/>
      <c r="BMK831" s="304"/>
      <c r="BML831" s="304"/>
      <c r="BMM831" s="304"/>
      <c r="BMN831" s="304"/>
      <c r="BMO831" s="304"/>
      <c r="BMP831" s="304"/>
      <c r="BMQ831" s="304"/>
      <c r="BMR831" s="304"/>
      <c r="BMS831" s="304"/>
      <c r="BMT831" s="304"/>
      <c r="BMU831" s="304"/>
      <c r="BMV831" s="304"/>
      <c r="BMW831" s="304"/>
      <c r="BMX831" s="304"/>
      <c r="BMY831" s="304"/>
      <c r="BMZ831" s="304"/>
      <c r="BNA831" s="304"/>
      <c r="BNB831" s="304"/>
      <c r="BNC831" s="304"/>
      <c r="BND831" s="304"/>
      <c r="BNE831" s="304"/>
      <c r="BNF831" s="304"/>
      <c r="BNG831" s="304"/>
      <c r="BNH831" s="304"/>
      <c r="BNI831" s="304"/>
      <c r="BNJ831" s="304"/>
      <c r="BNK831" s="304"/>
      <c r="BNL831" s="304"/>
      <c r="BNM831" s="304"/>
      <c r="BNN831" s="304"/>
      <c r="BNO831" s="304"/>
      <c r="BNP831" s="304"/>
      <c r="BNQ831" s="304"/>
      <c r="BNR831" s="304"/>
      <c r="BNS831" s="304"/>
      <c r="BNT831" s="304"/>
      <c r="BNU831" s="304"/>
      <c r="BNV831" s="304"/>
      <c r="BNW831" s="304"/>
      <c r="BNX831" s="304"/>
      <c r="BNY831" s="304"/>
      <c r="BNZ831" s="304"/>
      <c r="BOA831" s="304"/>
      <c r="BOB831" s="304"/>
      <c r="BOC831" s="304"/>
      <c r="BOD831" s="304"/>
      <c r="BOE831" s="304"/>
      <c r="BOF831" s="304"/>
      <c r="BOG831" s="304"/>
      <c r="BOH831" s="304"/>
      <c r="BOI831" s="304"/>
      <c r="BOJ831" s="304"/>
      <c r="BOK831" s="304"/>
      <c r="BOL831" s="304"/>
      <c r="BOM831" s="304"/>
      <c r="BON831" s="304"/>
      <c r="BOO831" s="304"/>
      <c r="BOP831" s="304"/>
      <c r="BOQ831" s="304"/>
      <c r="BOR831" s="304"/>
      <c r="BOS831" s="304"/>
      <c r="BOT831" s="304"/>
      <c r="BOU831" s="304"/>
      <c r="BOV831" s="304"/>
      <c r="BOW831" s="304"/>
      <c r="BOX831" s="304"/>
      <c r="BOY831" s="304"/>
      <c r="BOZ831" s="304"/>
      <c r="BPA831" s="304"/>
      <c r="BPB831" s="304"/>
      <c r="BPC831" s="304"/>
      <c r="BPD831" s="304"/>
      <c r="BPE831" s="304"/>
      <c r="BPF831" s="304"/>
      <c r="BPG831" s="304"/>
      <c r="BPH831" s="304"/>
      <c r="BPI831" s="304"/>
      <c r="BPJ831" s="304"/>
      <c r="BPK831" s="304"/>
      <c r="BPL831" s="304"/>
      <c r="BPM831" s="304"/>
      <c r="BPN831" s="304"/>
      <c r="BPO831" s="304"/>
      <c r="BPP831" s="304"/>
      <c r="BPQ831" s="304"/>
      <c r="BPR831" s="304"/>
      <c r="BPS831" s="304"/>
      <c r="BPT831" s="304"/>
      <c r="BPU831" s="304"/>
      <c r="BPV831" s="304"/>
      <c r="BPW831" s="304"/>
      <c r="BPX831" s="304"/>
      <c r="BPY831" s="304"/>
      <c r="BPZ831" s="304"/>
      <c r="BQA831" s="304"/>
      <c r="BQB831" s="304"/>
      <c r="BQC831" s="304"/>
      <c r="BQD831" s="304"/>
      <c r="BQE831" s="304"/>
      <c r="BQF831" s="304"/>
      <c r="BQG831" s="304"/>
      <c r="BQH831" s="304"/>
      <c r="BQI831" s="304"/>
      <c r="BQJ831" s="304"/>
      <c r="BQK831" s="304"/>
      <c r="BQL831" s="304"/>
      <c r="BQM831" s="304"/>
      <c r="BQN831" s="304"/>
      <c r="BQO831" s="304"/>
      <c r="BQP831" s="304"/>
      <c r="BQQ831" s="304"/>
      <c r="BQR831" s="304"/>
      <c r="BQS831" s="304"/>
      <c r="BQT831" s="304"/>
      <c r="BQU831" s="304"/>
      <c r="BQV831" s="304"/>
      <c r="BQW831" s="304"/>
      <c r="BQX831" s="304"/>
      <c r="BQY831" s="304"/>
      <c r="BQZ831" s="304"/>
      <c r="BRA831" s="304"/>
      <c r="BRB831" s="304"/>
      <c r="BRC831" s="304"/>
      <c r="BRD831" s="304"/>
      <c r="BRE831" s="304"/>
      <c r="BRF831" s="304"/>
      <c r="BRG831" s="304"/>
      <c r="BRH831" s="304"/>
      <c r="BRI831" s="304"/>
      <c r="BRJ831" s="304"/>
      <c r="BRK831" s="304"/>
      <c r="BRL831" s="304"/>
      <c r="BRM831" s="304"/>
      <c r="BRN831" s="304"/>
      <c r="BRO831" s="304"/>
      <c r="BRP831" s="304"/>
      <c r="BRQ831" s="304"/>
      <c r="BRR831" s="304"/>
      <c r="BRS831" s="304"/>
      <c r="BRT831" s="304"/>
      <c r="BRU831" s="304"/>
      <c r="BRV831" s="304"/>
      <c r="BRW831" s="304"/>
      <c r="BRX831" s="304"/>
      <c r="BRY831" s="304"/>
      <c r="BRZ831" s="304"/>
      <c r="BSA831" s="304"/>
      <c r="BSB831" s="304"/>
      <c r="BSC831" s="304"/>
      <c r="BSD831" s="304"/>
      <c r="BSE831" s="304"/>
      <c r="BSF831" s="304"/>
      <c r="BSG831" s="304"/>
      <c r="BSH831" s="304"/>
      <c r="BSI831" s="304"/>
      <c r="BSJ831" s="304"/>
      <c r="BSK831" s="304"/>
      <c r="BSL831" s="304"/>
      <c r="BSM831" s="304"/>
      <c r="BSN831" s="304"/>
      <c r="BSO831" s="304"/>
      <c r="BSP831" s="304"/>
      <c r="BSQ831" s="304"/>
      <c r="BSR831" s="304"/>
      <c r="BSS831" s="304"/>
      <c r="BST831" s="304"/>
      <c r="BSU831" s="304"/>
      <c r="BSV831" s="304"/>
      <c r="BSW831" s="304"/>
      <c r="BSX831" s="304"/>
      <c r="BSY831" s="304"/>
      <c r="BSZ831" s="304"/>
      <c r="BTA831" s="304"/>
      <c r="BTB831" s="304"/>
      <c r="BTC831" s="304"/>
      <c r="BTD831" s="304"/>
      <c r="BTE831" s="304"/>
      <c r="BTF831" s="304"/>
      <c r="BTG831" s="304"/>
      <c r="BTH831" s="304"/>
      <c r="BTI831" s="304"/>
      <c r="BTJ831" s="304"/>
      <c r="BTK831" s="304"/>
      <c r="BTL831" s="304"/>
      <c r="BTM831" s="304"/>
      <c r="BTN831" s="304"/>
      <c r="BTO831" s="304"/>
      <c r="BTP831" s="304"/>
      <c r="BTQ831" s="304"/>
      <c r="BTR831" s="304"/>
      <c r="BTS831" s="304"/>
      <c r="BTT831" s="304"/>
      <c r="BTU831" s="304"/>
      <c r="BTV831" s="304"/>
      <c r="BTW831" s="304"/>
      <c r="BTX831" s="304"/>
      <c r="BTY831" s="304"/>
      <c r="BTZ831" s="304"/>
      <c r="BUA831" s="304"/>
      <c r="BUB831" s="304"/>
      <c r="BUC831" s="304"/>
      <c r="BUD831" s="304"/>
      <c r="BUE831" s="304"/>
      <c r="BUF831" s="304"/>
      <c r="BUG831" s="304"/>
      <c r="BUH831" s="304"/>
      <c r="BUI831" s="304"/>
      <c r="BUJ831" s="304"/>
      <c r="BUK831" s="304"/>
      <c r="BUL831" s="304"/>
      <c r="BUM831" s="304"/>
      <c r="BUN831" s="304"/>
      <c r="BUO831" s="304"/>
      <c r="BUP831" s="304"/>
      <c r="BUQ831" s="304"/>
      <c r="BUR831" s="304"/>
      <c r="BUS831" s="304"/>
      <c r="BUT831" s="304"/>
      <c r="BUU831" s="304"/>
      <c r="BUV831" s="304"/>
      <c r="BUW831" s="304"/>
      <c r="BUX831" s="304"/>
      <c r="BUY831" s="304"/>
      <c r="BUZ831" s="304"/>
      <c r="BVA831" s="304"/>
      <c r="BVB831" s="304"/>
      <c r="BVC831" s="304"/>
      <c r="BVD831" s="304"/>
      <c r="BVE831" s="304"/>
      <c r="BVF831" s="304"/>
      <c r="BVG831" s="304"/>
      <c r="BVH831" s="304"/>
      <c r="BVI831" s="304"/>
      <c r="BVJ831" s="304"/>
      <c r="BVK831" s="304"/>
      <c r="BVL831" s="304"/>
      <c r="BVM831" s="304"/>
      <c r="BVN831" s="304"/>
      <c r="BVO831" s="304"/>
      <c r="BVP831" s="304"/>
      <c r="BVQ831" s="304"/>
      <c r="BVR831" s="304"/>
      <c r="BVS831" s="304"/>
      <c r="BVT831" s="304"/>
      <c r="BVU831" s="304"/>
      <c r="BVV831" s="304"/>
      <c r="BVW831" s="304"/>
      <c r="BVX831" s="304"/>
      <c r="BVY831" s="304"/>
      <c r="BVZ831" s="304"/>
      <c r="BWA831" s="304"/>
      <c r="BWB831" s="304"/>
      <c r="BWC831" s="304"/>
      <c r="BWD831" s="304"/>
      <c r="BWE831" s="304"/>
      <c r="BWF831" s="304"/>
      <c r="BWG831" s="304"/>
      <c r="BWH831" s="304"/>
      <c r="BWI831" s="304"/>
      <c r="BWJ831" s="304"/>
      <c r="BWK831" s="304"/>
      <c r="BWL831" s="304"/>
      <c r="BWM831" s="304"/>
      <c r="BWN831" s="304"/>
      <c r="BWO831" s="304"/>
      <c r="BWP831" s="304"/>
      <c r="BWQ831" s="304"/>
      <c r="BWR831" s="304"/>
      <c r="BWS831" s="304"/>
      <c r="BWT831" s="304"/>
      <c r="BWU831" s="304"/>
      <c r="BWV831" s="304"/>
      <c r="BWW831" s="304"/>
      <c r="BWX831" s="304"/>
      <c r="BWY831" s="304"/>
      <c r="BWZ831" s="304"/>
      <c r="BXA831" s="304"/>
      <c r="BXB831" s="304"/>
      <c r="BXC831" s="304"/>
      <c r="BXD831" s="304"/>
      <c r="BXE831" s="304"/>
      <c r="BXF831" s="304"/>
      <c r="BXG831" s="304"/>
      <c r="BXH831" s="304"/>
      <c r="BXI831" s="304"/>
      <c r="BXJ831" s="304"/>
      <c r="BXK831" s="304"/>
      <c r="BXL831" s="304"/>
      <c r="BXM831" s="304"/>
      <c r="BXN831" s="304"/>
      <c r="BXO831" s="304"/>
      <c r="BXP831" s="304"/>
      <c r="BXQ831" s="304"/>
      <c r="BXR831" s="304"/>
      <c r="BXS831" s="304"/>
      <c r="BXT831" s="304"/>
      <c r="BXU831" s="304"/>
      <c r="BXV831" s="304"/>
      <c r="BXW831" s="304"/>
      <c r="BXX831" s="304"/>
      <c r="BXY831" s="304"/>
      <c r="BXZ831" s="304"/>
      <c r="BYA831" s="304"/>
      <c r="BYB831" s="304"/>
      <c r="BYC831" s="304"/>
      <c r="BYD831" s="304"/>
      <c r="BYE831" s="304"/>
      <c r="BYF831" s="304"/>
      <c r="BYG831" s="304"/>
      <c r="BYH831" s="304"/>
      <c r="BYI831" s="304"/>
      <c r="BYJ831" s="304"/>
      <c r="BYK831" s="304"/>
      <c r="BYL831" s="304"/>
      <c r="BYM831" s="304"/>
      <c r="BYN831" s="304"/>
      <c r="BYO831" s="304"/>
      <c r="BYP831" s="304"/>
      <c r="BYQ831" s="304"/>
      <c r="BYR831" s="304"/>
      <c r="BYS831" s="304"/>
      <c r="BYT831" s="304"/>
      <c r="BYU831" s="304"/>
      <c r="BYV831" s="304"/>
      <c r="BYW831" s="304"/>
      <c r="BYX831" s="304"/>
      <c r="BYY831" s="304"/>
      <c r="BYZ831" s="304"/>
      <c r="BZA831" s="304"/>
      <c r="BZB831" s="304"/>
      <c r="BZC831" s="304"/>
      <c r="BZD831" s="304"/>
      <c r="BZE831" s="304"/>
      <c r="BZF831" s="304"/>
      <c r="BZG831" s="304"/>
      <c r="BZH831" s="304"/>
      <c r="BZI831" s="304"/>
      <c r="BZJ831" s="304"/>
      <c r="BZK831" s="304"/>
      <c r="BZL831" s="304"/>
      <c r="BZM831" s="304"/>
      <c r="BZN831" s="304"/>
      <c r="BZO831" s="304"/>
      <c r="BZP831" s="304"/>
      <c r="BZQ831" s="304"/>
      <c r="BZR831" s="304"/>
      <c r="BZS831" s="304"/>
      <c r="BZT831" s="304"/>
      <c r="BZU831" s="304"/>
      <c r="BZV831" s="304"/>
      <c r="BZW831" s="304"/>
      <c r="BZX831" s="304"/>
      <c r="BZY831" s="304"/>
      <c r="BZZ831" s="304"/>
      <c r="CAA831" s="304"/>
      <c r="CAB831" s="304"/>
      <c r="CAC831" s="304"/>
      <c r="CAD831" s="304"/>
      <c r="CAE831" s="304"/>
      <c r="CAF831" s="304"/>
      <c r="CAG831" s="304"/>
      <c r="CAH831" s="304"/>
      <c r="CAI831" s="304"/>
      <c r="CAJ831" s="304"/>
      <c r="CAK831" s="304"/>
      <c r="CAL831" s="304"/>
      <c r="CAM831" s="304"/>
      <c r="CAN831" s="304"/>
      <c r="CAO831" s="304"/>
      <c r="CAP831" s="304"/>
      <c r="CAQ831" s="304"/>
      <c r="CAR831" s="304"/>
      <c r="CAS831" s="304"/>
      <c r="CAT831" s="304"/>
      <c r="CAU831" s="304"/>
      <c r="CAV831" s="304"/>
      <c r="CAW831" s="304"/>
      <c r="CAX831" s="304"/>
      <c r="CAY831" s="304"/>
      <c r="CAZ831" s="304"/>
      <c r="CBA831" s="304"/>
      <c r="CBB831" s="304"/>
      <c r="CBC831" s="304"/>
      <c r="CBD831" s="304"/>
      <c r="CBE831" s="304"/>
      <c r="CBF831" s="304"/>
      <c r="CBG831" s="304"/>
      <c r="CBH831" s="304"/>
      <c r="CBI831" s="304"/>
      <c r="CBJ831" s="304"/>
      <c r="CBK831" s="304"/>
      <c r="CBL831" s="304"/>
      <c r="CBM831" s="304"/>
      <c r="CBN831" s="304"/>
      <c r="CBO831" s="304"/>
      <c r="CBP831" s="304"/>
      <c r="CBQ831" s="304"/>
      <c r="CBR831" s="304"/>
      <c r="CBS831" s="304"/>
      <c r="CBT831" s="304"/>
      <c r="CBU831" s="304"/>
      <c r="CBV831" s="304"/>
      <c r="CBW831" s="304"/>
      <c r="CBX831" s="304"/>
      <c r="CBY831" s="304"/>
      <c r="CBZ831" s="304"/>
      <c r="CCA831" s="304"/>
      <c r="CCB831" s="304"/>
      <c r="CCC831" s="304"/>
      <c r="CCD831" s="304"/>
      <c r="CCE831" s="304"/>
      <c r="CCF831" s="304"/>
      <c r="CCG831" s="304"/>
      <c r="CCH831" s="304"/>
      <c r="CCI831" s="304"/>
      <c r="CCJ831" s="304"/>
      <c r="CCK831" s="304"/>
      <c r="CCL831" s="304"/>
      <c r="CCM831" s="304"/>
      <c r="CCN831" s="304"/>
      <c r="CCO831" s="304"/>
      <c r="CCP831" s="304"/>
      <c r="CCQ831" s="304"/>
      <c r="CCR831" s="304"/>
      <c r="CCS831" s="304"/>
      <c r="CCT831" s="304"/>
      <c r="CCU831" s="304"/>
      <c r="CCV831" s="304"/>
      <c r="CCW831" s="304"/>
      <c r="CCX831" s="304"/>
      <c r="CCY831" s="304"/>
      <c r="CCZ831" s="304"/>
      <c r="CDA831" s="304"/>
      <c r="CDB831" s="304"/>
      <c r="CDC831" s="304"/>
      <c r="CDD831" s="304"/>
      <c r="CDE831" s="304"/>
      <c r="CDF831" s="304"/>
      <c r="CDG831" s="304"/>
      <c r="CDH831" s="304"/>
      <c r="CDI831" s="304"/>
      <c r="CDJ831" s="304"/>
      <c r="CDK831" s="304"/>
      <c r="CDL831" s="304"/>
      <c r="CDM831" s="304"/>
      <c r="CDN831" s="304"/>
      <c r="CDO831" s="304"/>
      <c r="CDP831" s="304"/>
      <c r="CDQ831" s="304"/>
      <c r="CDR831" s="304"/>
      <c r="CDS831" s="304"/>
      <c r="CDT831" s="304"/>
      <c r="CDU831" s="304"/>
      <c r="CDV831" s="304"/>
      <c r="CDW831" s="304"/>
      <c r="CDX831" s="304"/>
      <c r="CDY831" s="304"/>
      <c r="CDZ831" s="304"/>
      <c r="CEA831" s="304"/>
      <c r="CEB831" s="304"/>
      <c r="CEC831" s="304"/>
      <c r="CED831" s="304"/>
      <c r="CEE831" s="304"/>
      <c r="CEF831" s="304"/>
      <c r="CEG831" s="304"/>
      <c r="CEH831" s="304"/>
      <c r="CEI831" s="304"/>
      <c r="CEJ831" s="304"/>
      <c r="CEK831" s="304"/>
      <c r="CEL831" s="304"/>
      <c r="CEM831" s="304"/>
      <c r="CEN831" s="304"/>
      <c r="CEO831" s="304"/>
      <c r="CEP831" s="304"/>
      <c r="CEQ831" s="304"/>
      <c r="CER831" s="304"/>
      <c r="CES831" s="304"/>
      <c r="CET831" s="304"/>
      <c r="CEU831" s="304"/>
      <c r="CEV831" s="304"/>
      <c r="CEW831" s="304"/>
      <c r="CEX831" s="304"/>
      <c r="CEY831" s="304"/>
      <c r="CEZ831" s="304"/>
      <c r="CFA831" s="304"/>
      <c r="CFB831" s="304"/>
      <c r="CFC831" s="304"/>
      <c r="CFD831" s="304"/>
      <c r="CFE831" s="304"/>
      <c r="CFF831" s="304"/>
      <c r="CFG831" s="304"/>
      <c r="CFH831" s="304"/>
      <c r="CFI831" s="304"/>
      <c r="CFJ831" s="304"/>
      <c r="CFK831" s="304"/>
      <c r="CFL831" s="304"/>
      <c r="CFM831" s="304"/>
      <c r="CFN831" s="304"/>
      <c r="CFO831" s="304"/>
      <c r="CFP831" s="304"/>
      <c r="CFQ831" s="304"/>
      <c r="CFR831" s="304"/>
      <c r="CFS831" s="304"/>
      <c r="CFT831" s="304"/>
      <c r="CFU831" s="304"/>
      <c r="CFV831" s="304"/>
      <c r="CFW831" s="304"/>
      <c r="CFX831" s="304"/>
      <c r="CFY831" s="304"/>
      <c r="CFZ831" s="304"/>
      <c r="CGA831" s="304"/>
      <c r="CGB831" s="304"/>
      <c r="CGC831" s="304"/>
      <c r="CGD831" s="304"/>
      <c r="CGE831" s="304"/>
      <c r="CGF831" s="304"/>
      <c r="CGG831" s="304"/>
      <c r="CGH831" s="304"/>
      <c r="CGI831" s="304"/>
      <c r="CGJ831" s="304"/>
      <c r="CGK831" s="304"/>
      <c r="CGL831" s="304"/>
      <c r="CGM831" s="304"/>
      <c r="CGN831" s="304"/>
      <c r="CGO831" s="304"/>
      <c r="CGP831" s="304"/>
      <c r="CGQ831" s="304"/>
      <c r="CGR831" s="304"/>
      <c r="CGS831" s="304"/>
      <c r="CGT831" s="304"/>
      <c r="CGU831" s="304"/>
      <c r="CGV831" s="304"/>
      <c r="CGW831" s="304"/>
      <c r="CGX831" s="304"/>
      <c r="CGY831" s="304"/>
      <c r="CGZ831" s="304"/>
      <c r="CHA831" s="304"/>
      <c r="CHB831" s="304"/>
      <c r="CHC831" s="304"/>
      <c r="CHD831" s="304"/>
      <c r="CHE831" s="304"/>
      <c r="CHF831" s="304"/>
      <c r="CHG831" s="304"/>
      <c r="CHH831" s="304"/>
      <c r="CHI831" s="304"/>
      <c r="CHJ831" s="304"/>
      <c r="CHK831" s="304"/>
      <c r="CHL831" s="304"/>
      <c r="CHM831" s="304"/>
      <c r="CHN831" s="304"/>
      <c r="CHO831" s="304"/>
      <c r="CHP831" s="304"/>
      <c r="CHQ831" s="304"/>
      <c r="CHR831" s="304"/>
      <c r="CHS831" s="304"/>
      <c r="CHT831" s="304"/>
      <c r="CHU831" s="304"/>
      <c r="CHV831" s="304"/>
      <c r="CHW831" s="304"/>
      <c r="CHX831" s="304"/>
      <c r="CHY831" s="304"/>
      <c r="CHZ831" s="304"/>
      <c r="CIA831" s="304"/>
      <c r="CIB831" s="304"/>
      <c r="CIC831" s="304"/>
      <c r="CID831" s="304"/>
      <c r="CIE831" s="304"/>
      <c r="CIF831" s="304"/>
      <c r="CIG831" s="304"/>
      <c r="CIH831" s="304"/>
      <c r="CII831" s="304"/>
      <c r="CIJ831" s="304"/>
      <c r="CIK831" s="304"/>
      <c r="CIL831" s="304"/>
      <c r="CIM831" s="304"/>
      <c r="CIN831" s="304"/>
      <c r="CIO831" s="304"/>
      <c r="CIP831" s="304"/>
      <c r="CIQ831" s="304"/>
      <c r="CIR831" s="304"/>
      <c r="CIS831" s="304"/>
      <c r="CIT831" s="304"/>
      <c r="CIU831" s="304"/>
      <c r="CIV831" s="304"/>
      <c r="CIW831" s="304"/>
      <c r="CIX831" s="304"/>
      <c r="CIY831" s="304"/>
      <c r="CIZ831" s="304"/>
      <c r="CJA831" s="304"/>
      <c r="CJB831" s="304"/>
      <c r="CJC831" s="304"/>
      <c r="CJD831" s="304"/>
      <c r="CJE831" s="304"/>
      <c r="CJF831" s="304"/>
      <c r="CJG831" s="304"/>
      <c r="CJH831" s="304"/>
      <c r="CJI831" s="304"/>
      <c r="CJJ831" s="304"/>
      <c r="CJK831" s="304"/>
      <c r="CJL831" s="304"/>
      <c r="CJM831" s="304"/>
      <c r="CJN831" s="304"/>
      <c r="CJO831" s="304"/>
      <c r="CJP831" s="304"/>
      <c r="CJQ831" s="304"/>
      <c r="CJR831" s="304"/>
      <c r="CJS831" s="304"/>
      <c r="CJT831" s="304"/>
      <c r="CJU831" s="304"/>
      <c r="CJV831" s="304"/>
      <c r="CJW831" s="304"/>
      <c r="CJX831" s="304"/>
      <c r="CJY831" s="304"/>
      <c r="CJZ831" s="304"/>
      <c r="CKA831" s="304"/>
      <c r="CKB831" s="304"/>
      <c r="CKC831" s="304"/>
      <c r="CKD831" s="304"/>
      <c r="CKE831" s="304"/>
      <c r="CKF831" s="304"/>
      <c r="CKG831" s="304"/>
      <c r="CKH831" s="304"/>
      <c r="CKI831" s="304"/>
      <c r="CKJ831" s="304"/>
      <c r="CKK831" s="304"/>
      <c r="CKL831" s="304"/>
      <c r="CKM831" s="304"/>
      <c r="CKN831" s="304"/>
      <c r="CKO831" s="304"/>
      <c r="CKP831" s="304"/>
      <c r="CKQ831" s="304"/>
      <c r="CKR831" s="304"/>
      <c r="CKS831" s="304"/>
      <c r="CKT831" s="304"/>
      <c r="CKU831" s="304"/>
      <c r="CKV831" s="304"/>
      <c r="CKW831" s="304"/>
      <c r="CKX831" s="304"/>
      <c r="CKY831" s="304"/>
      <c r="CKZ831" s="304"/>
      <c r="CLA831" s="304"/>
      <c r="CLB831" s="304"/>
      <c r="CLC831" s="304"/>
      <c r="CLD831" s="304"/>
      <c r="CLE831" s="304"/>
      <c r="CLF831" s="304"/>
      <c r="CLG831" s="304"/>
      <c r="CLH831" s="304"/>
      <c r="CLI831" s="304"/>
      <c r="CLJ831" s="304"/>
      <c r="CLK831" s="304"/>
      <c r="CLL831" s="304"/>
      <c r="CLM831" s="304"/>
      <c r="CLN831" s="304"/>
      <c r="CLO831" s="304"/>
      <c r="CLP831" s="304"/>
      <c r="CLQ831" s="304"/>
      <c r="CLR831" s="304"/>
      <c r="CLS831" s="304"/>
      <c r="CLT831" s="304"/>
      <c r="CLU831" s="304"/>
      <c r="CLV831" s="304"/>
      <c r="CLW831" s="304"/>
      <c r="CLX831" s="304"/>
      <c r="CLY831" s="304"/>
      <c r="CLZ831" s="304"/>
      <c r="CMA831" s="304"/>
      <c r="CMB831" s="304"/>
      <c r="CMC831" s="304"/>
      <c r="CMD831" s="304"/>
      <c r="CME831" s="304"/>
      <c r="CMF831" s="304"/>
      <c r="CMG831" s="304"/>
      <c r="CMH831" s="304"/>
      <c r="CMI831" s="304"/>
      <c r="CMJ831" s="304"/>
      <c r="CMK831" s="304"/>
      <c r="CML831" s="304"/>
      <c r="CMM831" s="304"/>
      <c r="CMN831" s="304"/>
      <c r="CMO831" s="304"/>
      <c r="CMP831" s="304"/>
      <c r="CMQ831" s="304"/>
      <c r="CMR831" s="304"/>
      <c r="CMS831" s="304"/>
      <c r="CMT831" s="304"/>
      <c r="CMU831" s="304"/>
      <c r="CMV831" s="304"/>
      <c r="CMW831" s="304"/>
      <c r="CMX831" s="304"/>
      <c r="CMY831" s="304"/>
      <c r="CMZ831" s="304"/>
      <c r="CNA831" s="304"/>
      <c r="CNB831" s="304"/>
      <c r="CNC831" s="304"/>
      <c r="CND831" s="304"/>
      <c r="CNE831" s="304"/>
      <c r="CNF831" s="304"/>
      <c r="CNG831" s="304"/>
      <c r="CNH831" s="304"/>
      <c r="CNI831" s="304"/>
      <c r="CNJ831" s="304"/>
      <c r="CNK831" s="304"/>
      <c r="CNL831" s="304"/>
      <c r="CNM831" s="304"/>
      <c r="CNN831" s="304"/>
      <c r="CNO831" s="304"/>
      <c r="CNP831" s="304"/>
      <c r="CNQ831" s="304"/>
      <c r="CNR831" s="304"/>
      <c r="CNS831" s="304"/>
      <c r="CNT831" s="304"/>
      <c r="CNU831" s="304"/>
      <c r="CNV831" s="304"/>
      <c r="CNW831" s="304"/>
      <c r="CNX831" s="304"/>
      <c r="CNY831" s="304"/>
      <c r="CNZ831" s="304"/>
      <c r="COA831" s="304"/>
      <c r="COB831" s="304"/>
      <c r="COC831" s="304"/>
      <c r="COD831" s="304"/>
      <c r="COE831" s="304"/>
      <c r="COF831" s="304"/>
      <c r="COG831" s="304"/>
      <c r="COH831" s="304"/>
      <c r="COI831" s="304"/>
      <c r="COJ831" s="304"/>
      <c r="COK831" s="304"/>
      <c r="COL831" s="304"/>
      <c r="COM831" s="304"/>
      <c r="CON831" s="304"/>
      <c r="COO831" s="304"/>
      <c r="COP831" s="304"/>
      <c r="COQ831" s="304"/>
      <c r="COR831" s="304"/>
      <c r="COS831" s="304"/>
      <c r="COT831" s="304"/>
      <c r="COU831" s="304"/>
      <c r="COV831" s="304"/>
      <c r="COW831" s="304"/>
      <c r="COX831" s="304"/>
      <c r="COY831" s="304"/>
      <c r="COZ831" s="304"/>
      <c r="CPA831" s="304"/>
      <c r="CPB831" s="304"/>
      <c r="CPC831" s="304"/>
      <c r="CPD831" s="304"/>
      <c r="CPE831" s="304"/>
      <c r="CPF831" s="304"/>
      <c r="CPG831" s="304"/>
      <c r="CPH831" s="304"/>
      <c r="CPI831" s="304"/>
      <c r="CPJ831" s="304"/>
      <c r="CPK831" s="304"/>
      <c r="CPL831" s="304"/>
      <c r="CPM831" s="304"/>
      <c r="CPN831" s="304"/>
      <c r="CPO831" s="304"/>
      <c r="CPP831" s="304"/>
      <c r="CPQ831" s="304"/>
      <c r="CPR831" s="304"/>
      <c r="CPS831" s="304"/>
      <c r="CPT831" s="304"/>
      <c r="CPU831" s="304"/>
      <c r="CPV831" s="304"/>
      <c r="CPW831" s="304"/>
      <c r="CPX831" s="304"/>
      <c r="CPY831" s="304"/>
      <c r="CPZ831" s="304"/>
      <c r="CQA831" s="304"/>
      <c r="CQB831" s="304"/>
      <c r="CQC831" s="304"/>
      <c r="CQD831" s="304"/>
      <c r="CQE831" s="304"/>
      <c r="CQF831" s="304"/>
      <c r="CQG831" s="304"/>
      <c r="CQH831" s="304"/>
      <c r="CQI831" s="304"/>
      <c r="CQJ831" s="304"/>
      <c r="CQK831" s="304"/>
      <c r="CQL831" s="304"/>
      <c r="CQM831" s="304"/>
      <c r="CQN831" s="304"/>
      <c r="CQO831" s="304"/>
      <c r="CQP831" s="304"/>
      <c r="CQQ831" s="304"/>
      <c r="CQR831" s="304"/>
      <c r="CQS831" s="304"/>
      <c r="CQT831" s="304"/>
      <c r="CQU831" s="304"/>
      <c r="CQV831" s="304"/>
      <c r="CQW831" s="304"/>
      <c r="CQX831" s="304"/>
      <c r="CQY831" s="304"/>
      <c r="CQZ831" s="304"/>
      <c r="CRA831" s="304"/>
      <c r="CRB831" s="304"/>
      <c r="CRC831" s="304"/>
      <c r="CRD831" s="304"/>
      <c r="CRE831" s="304"/>
      <c r="CRF831" s="304"/>
      <c r="CRG831" s="304"/>
      <c r="CRH831" s="304"/>
      <c r="CRI831" s="304"/>
      <c r="CRJ831" s="304"/>
      <c r="CRK831" s="304"/>
      <c r="CRL831" s="304"/>
      <c r="CRM831" s="304"/>
      <c r="CRN831" s="304"/>
      <c r="CRO831" s="304"/>
      <c r="CRP831" s="304"/>
      <c r="CRQ831" s="304"/>
      <c r="CRR831" s="304"/>
      <c r="CRS831" s="304"/>
      <c r="CRT831" s="304"/>
      <c r="CRU831" s="304"/>
      <c r="CRV831" s="304"/>
      <c r="CRW831" s="304"/>
      <c r="CRX831" s="304"/>
      <c r="CRY831" s="304"/>
      <c r="CRZ831" s="304"/>
      <c r="CSA831" s="304"/>
      <c r="CSB831" s="304"/>
      <c r="CSC831" s="304"/>
      <c r="CSD831" s="304"/>
      <c r="CSE831" s="304"/>
      <c r="CSF831" s="304"/>
      <c r="CSG831" s="304"/>
      <c r="CSH831" s="304"/>
      <c r="CSI831" s="304"/>
      <c r="CSJ831" s="304"/>
      <c r="CSK831" s="304"/>
      <c r="CSL831" s="304"/>
      <c r="CSM831" s="304"/>
      <c r="CSN831" s="304"/>
      <c r="CSO831" s="304"/>
      <c r="CSP831" s="304"/>
      <c r="CSQ831" s="304"/>
      <c r="CSR831" s="304"/>
      <c r="CSS831" s="304"/>
      <c r="CST831" s="304"/>
      <c r="CSU831" s="304"/>
      <c r="CSV831" s="304"/>
      <c r="CSW831" s="304"/>
      <c r="CSX831" s="304"/>
      <c r="CSY831" s="304"/>
      <c r="CSZ831" s="304"/>
      <c r="CTA831" s="304"/>
      <c r="CTB831" s="304"/>
      <c r="CTC831" s="304"/>
      <c r="CTD831" s="304"/>
      <c r="CTE831" s="304"/>
      <c r="CTF831" s="304"/>
      <c r="CTG831" s="304"/>
      <c r="CTH831" s="304"/>
      <c r="CTI831" s="304"/>
      <c r="CTJ831" s="304"/>
      <c r="CTK831" s="304"/>
      <c r="CTL831" s="304"/>
      <c r="CTM831" s="304"/>
      <c r="CTN831" s="304"/>
      <c r="CTO831" s="304"/>
      <c r="CTP831" s="304"/>
      <c r="CTQ831" s="304"/>
      <c r="CTR831" s="304"/>
      <c r="CTS831" s="304"/>
      <c r="CTT831" s="304"/>
      <c r="CTU831" s="304"/>
      <c r="CTV831" s="304"/>
      <c r="CTW831" s="304"/>
      <c r="CTX831" s="304"/>
      <c r="CTY831" s="304"/>
      <c r="CTZ831" s="304"/>
      <c r="CUA831" s="304"/>
      <c r="CUB831" s="304"/>
      <c r="CUC831" s="304"/>
      <c r="CUD831" s="304"/>
      <c r="CUE831" s="304"/>
      <c r="CUF831" s="304"/>
      <c r="CUG831" s="304"/>
      <c r="CUH831" s="304"/>
      <c r="CUI831" s="304"/>
      <c r="CUJ831" s="304"/>
      <c r="CUK831" s="304"/>
      <c r="CUL831" s="304"/>
      <c r="CUM831" s="304"/>
      <c r="CUN831" s="304"/>
      <c r="CUO831" s="304"/>
      <c r="CUP831" s="304"/>
      <c r="CUQ831" s="304"/>
      <c r="CUR831" s="304"/>
      <c r="CUS831" s="304"/>
      <c r="CUT831" s="304"/>
      <c r="CUU831" s="304"/>
      <c r="CUV831" s="304"/>
      <c r="CUW831" s="304"/>
      <c r="CUX831" s="304"/>
      <c r="CUY831" s="304"/>
      <c r="CUZ831" s="304"/>
      <c r="CVA831" s="304"/>
      <c r="CVB831" s="304"/>
      <c r="CVC831" s="304"/>
      <c r="CVD831" s="304"/>
      <c r="CVE831" s="304"/>
      <c r="CVF831" s="304"/>
      <c r="CVG831" s="304"/>
      <c r="CVH831" s="304"/>
      <c r="CVI831" s="304"/>
      <c r="CVJ831" s="304"/>
      <c r="CVK831" s="304"/>
      <c r="CVL831" s="304"/>
      <c r="CVM831" s="304"/>
      <c r="CVN831" s="304"/>
      <c r="CVO831" s="304"/>
      <c r="CVP831" s="304"/>
      <c r="CVQ831" s="304"/>
      <c r="CVR831" s="304"/>
      <c r="CVS831" s="304"/>
      <c r="CVT831" s="304"/>
      <c r="CVU831" s="304"/>
      <c r="CVV831" s="304"/>
      <c r="CVW831" s="304"/>
      <c r="CVX831" s="304"/>
      <c r="CVY831" s="304"/>
      <c r="CVZ831" s="304"/>
      <c r="CWA831" s="304"/>
      <c r="CWB831" s="304"/>
      <c r="CWC831" s="304"/>
      <c r="CWD831" s="304"/>
      <c r="CWE831" s="304"/>
      <c r="CWF831" s="304"/>
      <c r="CWG831" s="304"/>
      <c r="CWH831" s="304"/>
      <c r="CWI831" s="304"/>
      <c r="CWJ831" s="304"/>
      <c r="CWK831" s="304"/>
      <c r="CWL831" s="304"/>
      <c r="CWM831" s="304"/>
      <c r="CWN831" s="304"/>
      <c r="CWO831" s="304"/>
      <c r="CWP831" s="304"/>
      <c r="CWQ831" s="304"/>
      <c r="CWR831" s="304"/>
      <c r="CWS831" s="304"/>
      <c r="CWT831" s="304"/>
      <c r="CWU831" s="304"/>
      <c r="CWV831" s="304"/>
      <c r="CWW831" s="304"/>
      <c r="CWX831" s="304"/>
      <c r="CWY831" s="304"/>
      <c r="CWZ831" s="304"/>
      <c r="CXA831" s="304"/>
      <c r="CXB831" s="304"/>
      <c r="CXC831" s="304"/>
      <c r="CXD831" s="304"/>
      <c r="CXE831" s="304"/>
      <c r="CXF831" s="304"/>
      <c r="CXG831" s="304"/>
      <c r="CXH831" s="304"/>
      <c r="CXI831" s="304"/>
      <c r="CXJ831" s="304"/>
      <c r="CXK831" s="304"/>
      <c r="CXL831" s="304"/>
      <c r="CXM831" s="304"/>
      <c r="CXN831" s="304"/>
      <c r="CXO831" s="304"/>
      <c r="CXP831" s="304"/>
      <c r="CXQ831" s="304"/>
      <c r="CXR831" s="304"/>
      <c r="CXS831" s="304"/>
      <c r="CXT831" s="304"/>
      <c r="CXU831" s="304"/>
      <c r="CXV831" s="304"/>
      <c r="CXW831" s="304"/>
      <c r="CXX831" s="304"/>
      <c r="CXY831" s="304"/>
      <c r="CXZ831" s="304"/>
      <c r="CYA831" s="304"/>
      <c r="CYB831" s="304"/>
      <c r="CYC831" s="304"/>
      <c r="CYD831" s="304"/>
      <c r="CYE831" s="304"/>
      <c r="CYF831" s="304"/>
      <c r="CYG831" s="304"/>
      <c r="CYH831" s="304"/>
      <c r="CYI831" s="304"/>
      <c r="CYJ831" s="304"/>
      <c r="CYK831" s="304"/>
      <c r="CYL831" s="304"/>
      <c r="CYM831" s="304"/>
      <c r="CYN831" s="304"/>
      <c r="CYO831" s="304"/>
      <c r="CYP831" s="304"/>
      <c r="CYQ831" s="304"/>
      <c r="CYR831" s="304"/>
      <c r="CYS831" s="304"/>
      <c r="CYT831" s="304"/>
      <c r="CYU831" s="304"/>
      <c r="CYV831" s="304"/>
      <c r="CYW831" s="304"/>
      <c r="CYX831" s="304"/>
      <c r="CYY831" s="304"/>
      <c r="CYZ831" s="304"/>
      <c r="CZA831" s="304"/>
      <c r="CZB831" s="304"/>
      <c r="CZC831" s="304"/>
      <c r="CZD831" s="304"/>
      <c r="CZE831" s="304"/>
      <c r="CZF831" s="304"/>
      <c r="CZG831" s="304"/>
      <c r="CZH831" s="304"/>
      <c r="CZI831" s="304"/>
      <c r="CZJ831" s="304"/>
      <c r="CZK831" s="304"/>
      <c r="CZL831" s="304"/>
      <c r="CZM831" s="304"/>
      <c r="CZN831" s="304"/>
      <c r="CZO831" s="304"/>
      <c r="CZP831" s="304"/>
      <c r="CZQ831" s="304"/>
      <c r="CZR831" s="304"/>
      <c r="CZS831" s="304"/>
      <c r="CZT831" s="304"/>
      <c r="CZU831" s="304"/>
      <c r="CZV831" s="304"/>
      <c r="CZW831" s="304"/>
      <c r="CZX831" s="304"/>
      <c r="CZY831" s="304"/>
      <c r="CZZ831" s="304"/>
      <c r="DAA831" s="304"/>
      <c r="DAB831" s="304"/>
      <c r="DAC831" s="304"/>
      <c r="DAD831" s="304"/>
      <c r="DAE831" s="304"/>
      <c r="DAF831" s="304"/>
      <c r="DAG831" s="304"/>
      <c r="DAH831" s="304"/>
      <c r="DAI831" s="304"/>
      <c r="DAJ831" s="304"/>
      <c r="DAK831" s="304"/>
      <c r="DAL831" s="304"/>
      <c r="DAM831" s="304"/>
      <c r="DAN831" s="304"/>
      <c r="DAO831" s="304"/>
      <c r="DAP831" s="304"/>
      <c r="DAQ831" s="304"/>
      <c r="DAR831" s="304"/>
      <c r="DAS831" s="304"/>
      <c r="DAT831" s="304"/>
      <c r="DAU831" s="304"/>
      <c r="DAV831" s="304"/>
      <c r="DAW831" s="304"/>
      <c r="DAX831" s="304"/>
      <c r="DAY831" s="304"/>
      <c r="DAZ831" s="304"/>
      <c r="DBA831" s="304"/>
      <c r="DBB831" s="304"/>
      <c r="DBC831" s="304"/>
      <c r="DBD831" s="304"/>
      <c r="DBE831" s="304"/>
      <c r="DBF831" s="304"/>
      <c r="DBG831" s="304"/>
      <c r="DBH831" s="304"/>
      <c r="DBI831" s="304"/>
      <c r="DBJ831" s="304"/>
      <c r="DBK831" s="304"/>
      <c r="DBL831" s="304"/>
      <c r="DBM831" s="304"/>
      <c r="DBN831" s="304"/>
      <c r="DBO831" s="304"/>
      <c r="DBP831" s="304"/>
      <c r="DBQ831" s="304"/>
      <c r="DBR831" s="304"/>
      <c r="DBS831" s="304"/>
      <c r="DBT831" s="304"/>
      <c r="DBU831" s="304"/>
      <c r="DBV831" s="304"/>
      <c r="DBW831" s="304"/>
      <c r="DBX831" s="304"/>
      <c r="DBY831" s="304"/>
      <c r="DBZ831" s="304"/>
      <c r="DCA831" s="304"/>
      <c r="DCB831" s="304"/>
      <c r="DCC831" s="304"/>
      <c r="DCD831" s="304"/>
      <c r="DCE831" s="304"/>
      <c r="DCF831" s="304"/>
      <c r="DCG831" s="304"/>
      <c r="DCH831" s="304"/>
      <c r="DCI831" s="304"/>
      <c r="DCJ831" s="304"/>
      <c r="DCK831" s="304"/>
      <c r="DCL831" s="304"/>
      <c r="DCM831" s="304"/>
      <c r="DCN831" s="304"/>
      <c r="DCO831" s="304"/>
      <c r="DCP831" s="304"/>
      <c r="DCQ831" s="304"/>
      <c r="DCR831" s="304"/>
      <c r="DCS831" s="304"/>
      <c r="DCT831" s="304"/>
      <c r="DCU831" s="304"/>
      <c r="DCV831" s="304"/>
      <c r="DCW831" s="304"/>
      <c r="DCX831" s="304"/>
      <c r="DCY831" s="304"/>
      <c r="DCZ831" s="304"/>
      <c r="DDA831" s="304"/>
      <c r="DDB831" s="304"/>
      <c r="DDC831" s="304"/>
      <c r="DDD831" s="304"/>
      <c r="DDE831" s="304"/>
      <c r="DDF831" s="304"/>
      <c r="DDG831" s="304"/>
      <c r="DDH831" s="304"/>
      <c r="DDI831" s="304"/>
      <c r="DDJ831" s="304"/>
      <c r="DDK831" s="304"/>
      <c r="DDL831" s="304"/>
      <c r="DDM831" s="304"/>
      <c r="DDN831" s="304"/>
      <c r="DDO831" s="304"/>
      <c r="DDP831" s="304"/>
      <c r="DDQ831" s="304"/>
      <c r="DDR831" s="304"/>
      <c r="DDS831" s="304"/>
      <c r="DDT831" s="304"/>
      <c r="DDU831" s="304"/>
      <c r="DDV831" s="304"/>
      <c r="DDW831" s="304"/>
      <c r="DDX831" s="304"/>
      <c r="DDY831" s="304"/>
      <c r="DDZ831" s="304"/>
      <c r="DEA831" s="304"/>
      <c r="DEB831" s="304"/>
      <c r="DEC831" s="304"/>
      <c r="DED831" s="304"/>
      <c r="DEE831" s="304"/>
      <c r="DEF831" s="304"/>
      <c r="DEG831" s="304"/>
      <c r="DEH831" s="304"/>
      <c r="DEI831" s="304"/>
      <c r="DEJ831" s="304"/>
      <c r="DEK831" s="304"/>
      <c r="DEL831" s="304"/>
      <c r="DEM831" s="304"/>
      <c r="DEN831" s="304"/>
      <c r="DEO831" s="304"/>
      <c r="DEP831" s="304"/>
      <c r="DEQ831" s="304"/>
      <c r="DER831" s="304"/>
      <c r="DES831" s="304"/>
      <c r="DET831" s="304"/>
      <c r="DEU831" s="304"/>
      <c r="DEV831" s="304"/>
      <c r="DEW831" s="304"/>
      <c r="DEX831" s="304"/>
      <c r="DEY831" s="304"/>
      <c r="DEZ831" s="304"/>
      <c r="DFA831" s="304"/>
      <c r="DFB831" s="304"/>
      <c r="DFC831" s="304"/>
      <c r="DFD831" s="304"/>
      <c r="DFE831" s="304"/>
      <c r="DFF831" s="304"/>
      <c r="DFG831" s="304"/>
      <c r="DFH831" s="304"/>
      <c r="DFI831" s="304"/>
      <c r="DFJ831" s="304"/>
      <c r="DFK831" s="304"/>
      <c r="DFL831" s="304"/>
      <c r="DFM831" s="304"/>
      <c r="DFN831" s="304"/>
      <c r="DFO831" s="304"/>
      <c r="DFP831" s="304"/>
      <c r="DFQ831" s="304"/>
      <c r="DFR831" s="304"/>
      <c r="DFS831" s="304"/>
      <c r="DFT831" s="304"/>
      <c r="DFU831" s="304"/>
      <c r="DFV831" s="304"/>
      <c r="DFW831" s="304"/>
      <c r="DFX831" s="304"/>
      <c r="DFY831" s="304"/>
      <c r="DFZ831" s="304"/>
      <c r="DGA831" s="304"/>
      <c r="DGB831" s="304"/>
      <c r="DGC831" s="304"/>
      <c r="DGD831" s="304"/>
      <c r="DGE831" s="304"/>
      <c r="DGF831" s="304"/>
      <c r="DGG831" s="304"/>
      <c r="DGH831" s="304"/>
      <c r="DGI831" s="304"/>
      <c r="DGJ831" s="304"/>
      <c r="DGK831" s="304"/>
      <c r="DGL831" s="304"/>
      <c r="DGM831" s="304"/>
      <c r="DGN831" s="304"/>
      <c r="DGO831" s="304"/>
      <c r="DGP831" s="304"/>
      <c r="DGQ831" s="304"/>
      <c r="DGR831" s="304"/>
      <c r="DGS831" s="304"/>
      <c r="DGT831" s="304"/>
      <c r="DGU831" s="304"/>
      <c r="DGV831" s="304"/>
      <c r="DGW831" s="304"/>
      <c r="DGX831" s="304"/>
      <c r="DGY831" s="304"/>
      <c r="DGZ831" s="304"/>
      <c r="DHA831" s="304"/>
      <c r="DHB831" s="304"/>
      <c r="DHC831" s="304"/>
      <c r="DHD831" s="304"/>
      <c r="DHE831" s="304"/>
      <c r="DHF831" s="304"/>
      <c r="DHG831" s="304"/>
      <c r="DHH831" s="304"/>
      <c r="DHI831" s="304"/>
      <c r="DHJ831" s="304"/>
      <c r="DHK831" s="304"/>
      <c r="DHL831" s="304"/>
      <c r="DHM831" s="304"/>
      <c r="DHN831" s="304"/>
      <c r="DHO831" s="304"/>
      <c r="DHP831" s="304"/>
      <c r="DHQ831" s="304"/>
      <c r="DHR831" s="304"/>
      <c r="DHS831" s="304"/>
      <c r="DHT831" s="304"/>
      <c r="DHU831" s="304"/>
      <c r="DHV831" s="304"/>
      <c r="DHW831" s="304"/>
      <c r="DHX831" s="304"/>
      <c r="DHY831" s="304"/>
      <c r="DHZ831" s="304"/>
      <c r="DIA831" s="304"/>
      <c r="DIB831" s="304"/>
      <c r="DIC831" s="304"/>
      <c r="DID831" s="304"/>
      <c r="DIE831" s="304"/>
      <c r="DIF831" s="304"/>
      <c r="DIG831" s="304"/>
      <c r="DIH831" s="304"/>
      <c r="DII831" s="304"/>
      <c r="DIJ831" s="304"/>
      <c r="DIK831" s="304"/>
      <c r="DIL831" s="304"/>
      <c r="DIM831" s="304"/>
      <c r="DIN831" s="304"/>
      <c r="DIO831" s="304"/>
      <c r="DIP831" s="304"/>
      <c r="DIQ831" s="304"/>
      <c r="DIR831" s="304"/>
      <c r="DIS831" s="304"/>
      <c r="DIT831" s="304"/>
      <c r="DIU831" s="304"/>
      <c r="DIV831" s="304"/>
      <c r="DIW831" s="304"/>
      <c r="DIX831" s="304"/>
      <c r="DIY831" s="304"/>
      <c r="DIZ831" s="304"/>
      <c r="DJA831" s="304"/>
      <c r="DJB831" s="304"/>
      <c r="DJC831" s="304"/>
      <c r="DJD831" s="304"/>
      <c r="DJE831" s="304"/>
      <c r="DJF831" s="304"/>
      <c r="DJG831" s="304"/>
      <c r="DJH831" s="304"/>
      <c r="DJI831" s="304"/>
      <c r="DJJ831" s="304"/>
      <c r="DJK831" s="304"/>
      <c r="DJL831" s="304"/>
      <c r="DJM831" s="304"/>
      <c r="DJN831" s="304"/>
      <c r="DJO831" s="304"/>
      <c r="DJP831" s="304"/>
      <c r="DJQ831" s="304"/>
      <c r="DJR831" s="304"/>
      <c r="DJS831" s="304"/>
      <c r="DJT831" s="304"/>
      <c r="DJU831" s="304"/>
      <c r="DJV831" s="304"/>
      <c r="DJW831" s="304"/>
      <c r="DJX831" s="304"/>
      <c r="DJY831" s="304"/>
      <c r="DJZ831" s="304"/>
      <c r="DKA831" s="304"/>
      <c r="DKB831" s="304"/>
      <c r="DKC831" s="304"/>
      <c r="DKD831" s="304"/>
      <c r="DKE831" s="304"/>
      <c r="DKF831" s="304"/>
      <c r="DKG831" s="304"/>
      <c r="DKH831" s="304"/>
      <c r="DKI831" s="304"/>
      <c r="DKJ831" s="304"/>
      <c r="DKK831" s="304"/>
      <c r="DKL831" s="304"/>
      <c r="DKM831" s="304"/>
      <c r="DKN831" s="304"/>
      <c r="DKO831" s="304"/>
      <c r="DKP831" s="304"/>
      <c r="DKQ831" s="304"/>
      <c r="DKR831" s="304"/>
      <c r="DKS831" s="304"/>
      <c r="DKT831" s="304"/>
      <c r="DKU831" s="304"/>
      <c r="DKV831" s="304"/>
      <c r="DKW831" s="304"/>
      <c r="DKX831" s="304"/>
      <c r="DKY831" s="304"/>
      <c r="DKZ831" s="304"/>
      <c r="DLA831" s="304"/>
      <c r="DLB831" s="304"/>
      <c r="DLC831" s="304"/>
      <c r="DLD831" s="304"/>
      <c r="DLE831" s="304"/>
      <c r="DLF831" s="304"/>
      <c r="DLG831" s="304"/>
      <c r="DLH831" s="304"/>
      <c r="DLI831" s="304"/>
      <c r="DLJ831" s="304"/>
      <c r="DLK831" s="304"/>
      <c r="DLL831" s="304"/>
      <c r="DLM831" s="304"/>
      <c r="DLN831" s="304"/>
      <c r="DLO831" s="304"/>
      <c r="DLP831" s="304"/>
      <c r="DLQ831" s="304"/>
      <c r="DLR831" s="304"/>
      <c r="DLS831" s="304"/>
      <c r="DLT831" s="304"/>
      <c r="DLU831" s="304"/>
      <c r="DLV831" s="304"/>
      <c r="DLW831" s="304"/>
      <c r="DLX831" s="304"/>
      <c r="DLY831" s="304"/>
      <c r="DLZ831" s="304"/>
      <c r="DMA831" s="304"/>
      <c r="DMB831" s="304"/>
      <c r="DMC831" s="304"/>
      <c r="DMD831" s="304"/>
      <c r="DME831" s="304"/>
      <c r="DMF831" s="304"/>
      <c r="DMG831" s="304"/>
      <c r="DMH831" s="304"/>
      <c r="DMI831" s="304"/>
      <c r="DMJ831" s="304"/>
      <c r="DMK831" s="304"/>
      <c r="DML831" s="304"/>
      <c r="DMM831" s="304"/>
      <c r="DMN831" s="304"/>
      <c r="DMO831" s="304"/>
      <c r="DMP831" s="304"/>
      <c r="DMQ831" s="304"/>
      <c r="DMR831" s="304"/>
      <c r="DMS831" s="304"/>
      <c r="DMT831" s="304"/>
      <c r="DMU831" s="304"/>
      <c r="DMV831" s="304"/>
      <c r="DMW831" s="304"/>
      <c r="DMX831" s="304"/>
      <c r="DMY831" s="304"/>
      <c r="DMZ831" s="304"/>
      <c r="DNA831" s="304"/>
      <c r="DNB831" s="304"/>
      <c r="DNC831" s="304"/>
      <c r="DND831" s="304"/>
      <c r="DNE831" s="304"/>
      <c r="DNF831" s="304"/>
      <c r="DNG831" s="304"/>
      <c r="DNH831" s="304"/>
      <c r="DNI831" s="304"/>
      <c r="DNJ831" s="304"/>
      <c r="DNK831" s="304"/>
      <c r="DNL831" s="304"/>
      <c r="DNM831" s="304"/>
      <c r="DNN831" s="304"/>
      <c r="DNO831" s="304"/>
      <c r="DNP831" s="304"/>
      <c r="DNQ831" s="304"/>
      <c r="DNR831" s="304"/>
      <c r="DNS831" s="304"/>
      <c r="DNT831" s="304"/>
      <c r="DNU831" s="304"/>
      <c r="DNV831" s="304"/>
      <c r="DNW831" s="304"/>
      <c r="DNX831" s="304"/>
      <c r="DNY831" s="304"/>
      <c r="DNZ831" s="304"/>
      <c r="DOA831" s="304"/>
      <c r="DOB831" s="304"/>
      <c r="DOC831" s="304"/>
      <c r="DOD831" s="304"/>
      <c r="DOE831" s="304"/>
      <c r="DOF831" s="304"/>
      <c r="DOG831" s="304"/>
      <c r="DOH831" s="304"/>
      <c r="DOI831" s="304"/>
      <c r="DOJ831" s="304"/>
      <c r="DOK831" s="304"/>
      <c r="DOL831" s="304"/>
      <c r="DOM831" s="304"/>
      <c r="DON831" s="304"/>
      <c r="DOO831" s="304"/>
      <c r="DOP831" s="304"/>
      <c r="DOQ831" s="304"/>
      <c r="DOR831" s="304"/>
      <c r="DOS831" s="304"/>
      <c r="DOT831" s="304"/>
      <c r="DOU831" s="304"/>
      <c r="DOV831" s="304"/>
      <c r="DOW831" s="304"/>
      <c r="DOX831" s="304"/>
      <c r="DOY831" s="304"/>
      <c r="DOZ831" s="304"/>
      <c r="DPA831" s="304"/>
      <c r="DPB831" s="304"/>
      <c r="DPC831" s="304"/>
      <c r="DPD831" s="304"/>
      <c r="DPE831" s="304"/>
      <c r="DPF831" s="304"/>
      <c r="DPG831" s="304"/>
      <c r="DPH831" s="304"/>
      <c r="DPI831" s="304"/>
      <c r="DPJ831" s="304"/>
      <c r="DPK831" s="304"/>
      <c r="DPL831" s="304"/>
      <c r="DPM831" s="304"/>
      <c r="DPN831" s="304"/>
      <c r="DPO831" s="304"/>
      <c r="DPP831" s="304"/>
      <c r="DPQ831" s="304"/>
      <c r="DPR831" s="304"/>
      <c r="DPS831" s="304"/>
      <c r="DPT831" s="304"/>
      <c r="DPU831" s="304"/>
      <c r="DPV831" s="304"/>
      <c r="DPW831" s="304"/>
      <c r="DPX831" s="304"/>
      <c r="DPY831" s="304"/>
      <c r="DPZ831" s="304"/>
      <c r="DQA831" s="304"/>
      <c r="DQB831" s="304"/>
      <c r="DQC831" s="304"/>
      <c r="DQD831" s="304"/>
      <c r="DQE831" s="304"/>
      <c r="DQF831" s="304"/>
      <c r="DQG831" s="304"/>
      <c r="DQH831" s="304"/>
      <c r="DQI831" s="304"/>
      <c r="DQJ831" s="304"/>
      <c r="DQK831" s="304"/>
      <c r="DQL831" s="304"/>
      <c r="DQM831" s="304"/>
      <c r="DQN831" s="304"/>
      <c r="DQO831" s="304"/>
      <c r="DQP831" s="304"/>
      <c r="DQQ831" s="304"/>
      <c r="DQR831" s="304"/>
      <c r="DQS831" s="304"/>
      <c r="DQT831" s="304"/>
      <c r="DQU831" s="304"/>
      <c r="DQV831" s="304"/>
      <c r="DQW831" s="304"/>
      <c r="DQX831" s="304"/>
      <c r="DQY831" s="304"/>
      <c r="DQZ831" s="304"/>
      <c r="DRA831" s="304"/>
      <c r="DRB831" s="304"/>
      <c r="DRC831" s="304"/>
      <c r="DRD831" s="304"/>
      <c r="DRE831" s="304"/>
      <c r="DRF831" s="304"/>
      <c r="DRG831" s="304"/>
      <c r="DRH831" s="304"/>
      <c r="DRI831" s="304"/>
      <c r="DRJ831" s="304"/>
      <c r="DRK831" s="304"/>
      <c r="DRL831" s="304"/>
      <c r="DRM831" s="304"/>
      <c r="DRN831" s="304"/>
      <c r="DRO831" s="304"/>
      <c r="DRP831" s="304"/>
      <c r="DRQ831" s="304"/>
      <c r="DRR831" s="304"/>
      <c r="DRS831" s="304"/>
      <c r="DRT831" s="304"/>
      <c r="DRU831" s="304"/>
      <c r="DRV831" s="304"/>
      <c r="DRW831" s="304"/>
      <c r="DRX831" s="304"/>
      <c r="DRY831" s="304"/>
      <c r="DRZ831" s="304"/>
      <c r="DSA831" s="304"/>
      <c r="DSB831" s="304"/>
      <c r="DSC831" s="304"/>
      <c r="DSD831" s="304"/>
      <c r="DSE831" s="304"/>
      <c r="DSF831" s="304"/>
      <c r="DSG831" s="304"/>
      <c r="DSH831" s="304"/>
      <c r="DSI831" s="304"/>
      <c r="DSJ831" s="304"/>
      <c r="DSK831" s="304"/>
      <c r="DSL831" s="304"/>
      <c r="DSM831" s="304"/>
      <c r="DSN831" s="304"/>
      <c r="DSO831" s="304"/>
      <c r="DSP831" s="304"/>
      <c r="DSQ831" s="304"/>
      <c r="DSR831" s="304"/>
      <c r="DSS831" s="304"/>
      <c r="DST831" s="304"/>
      <c r="DSU831" s="304"/>
      <c r="DSV831" s="304"/>
      <c r="DSW831" s="304"/>
      <c r="DSX831" s="304"/>
      <c r="DSY831" s="304"/>
      <c r="DSZ831" s="304"/>
      <c r="DTA831" s="304"/>
      <c r="DTB831" s="304"/>
      <c r="DTC831" s="304"/>
      <c r="DTD831" s="304"/>
      <c r="DTE831" s="304"/>
      <c r="DTF831" s="304"/>
      <c r="DTG831" s="304"/>
      <c r="DTH831" s="304"/>
      <c r="DTI831" s="304"/>
      <c r="DTJ831" s="304"/>
      <c r="DTK831" s="304"/>
      <c r="DTL831" s="304"/>
      <c r="DTM831" s="304"/>
      <c r="DTN831" s="304"/>
      <c r="DTO831" s="304"/>
      <c r="DTP831" s="304"/>
      <c r="DTQ831" s="304"/>
      <c r="DTR831" s="304"/>
      <c r="DTS831" s="304"/>
      <c r="DTT831" s="304"/>
      <c r="DTU831" s="304"/>
      <c r="DTV831" s="304"/>
      <c r="DTW831" s="304"/>
      <c r="DTX831" s="304"/>
      <c r="DTY831" s="304"/>
      <c r="DTZ831" s="304"/>
      <c r="DUA831" s="304"/>
      <c r="DUB831" s="304"/>
      <c r="DUC831" s="304"/>
      <c r="DUD831" s="304"/>
      <c r="DUE831" s="304"/>
      <c r="DUF831" s="304"/>
      <c r="DUG831" s="304"/>
      <c r="DUH831" s="304"/>
      <c r="DUI831" s="304"/>
      <c r="DUJ831" s="304"/>
      <c r="DUK831" s="304"/>
      <c r="DUL831" s="304"/>
      <c r="DUM831" s="304"/>
      <c r="DUN831" s="304"/>
      <c r="DUO831" s="304"/>
      <c r="DUP831" s="304"/>
      <c r="DUQ831" s="304"/>
      <c r="DUR831" s="304"/>
      <c r="DUS831" s="304"/>
      <c r="DUT831" s="304"/>
      <c r="DUU831" s="304"/>
      <c r="DUV831" s="304"/>
      <c r="DUW831" s="304"/>
      <c r="DUX831" s="304"/>
      <c r="DUY831" s="304"/>
      <c r="DUZ831" s="304"/>
      <c r="DVA831" s="304"/>
      <c r="DVB831" s="304"/>
      <c r="DVC831" s="304"/>
      <c r="DVD831" s="304"/>
      <c r="DVE831" s="304"/>
      <c r="DVF831" s="304"/>
      <c r="DVG831" s="304"/>
      <c r="DVH831" s="304"/>
      <c r="DVI831" s="304"/>
      <c r="DVJ831" s="304"/>
      <c r="DVK831" s="304"/>
      <c r="DVL831" s="304"/>
      <c r="DVM831" s="304"/>
      <c r="DVN831" s="304"/>
      <c r="DVO831" s="304"/>
      <c r="DVP831" s="304"/>
      <c r="DVQ831" s="304"/>
      <c r="DVR831" s="304"/>
      <c r="DVS831" s="304"/>
      <c r="DVT831" s="304"/>
      <c r="DVU831" s="304"/>
      <c r="DVV831" s="304"/>
      <c r="DVW831" s="304"/>
      <c r="DVX831" s="304"/>
      <c r="DVY831" s="304"/>
      <c r="DVZ831" s="304"/>
      <c r="DWA831" s="304"/>
      <c r="DWB831" s="304"/>
      <c r="DWC831" s="304"/>
      <c r="DWD831" s="304"/>
      <c r="DWE831" s="304"/>
      <c r="DWF831" s="304"/>
      <c r="DWG831" s="304"/>
      <c r="DWH831" s="304"/>
      <c r="DWI831" s="304"/>
      <c r="DWJ831" s="304"/>
      <c r="DWK831" s="304"/>
      <c r="DWL831" s="304"/>
      <c r="DWM831" s="304"/>
      <c r="DWN831" s="304"/>
      <c r="DWO831" s="304"/>
      <c r="DWP831" s="304"/>
      <c r="DWQ831" s="304"/>
      <c r="DWR831" s="304"/>
      <c r="DWS831" s="304"/>
      <c r="DWT831" s="304"/>
      <c r="DWU831" s="304"/>
      <c r="DWV831" s="304"/>
      <c r="DWW831" s="304"/>
      <c r="DWX831" s="304"/>
      <c r="DWY831" s="304"/>
      <c r="DWZ831" s="304"/>
      <c r="DXA831" s="304"/>
      <c r="DXB831" s="304"/>
      <c r="DXC831" s="304"/>
      <c r="DXD831" s="304"/>
      <c r="DXE831" s="304"/>
      <c r="DXF831" s="304"/>
      <c r="DXG831" s="304"/>
      <c r="DXH831" s="304"/>
      <c r="DXI831" s="304"/>
      <c r="DXJ831" s="304"/>
      <c r="DXK831" s="304"/>
      <c r="DXL831" s="304"/>
      <c r="DXM831" s="304"/>
      <c r="DXN831" s="304"/>
      <c r="DXO831" s="304"/>
      <c r="DXP831" s="304"/>
      <c r="DXQ831" s="304"/>
      <c r="DXR831" s="304"/>
      <c r="DXS831" s="304"/>
      <c r="DXT831" s="304"/>
      <c r="DXU831" s="304"/>
      <c r="DXV831" s="304"/>
      <c r="DXW831" s="304"/>
      <c r="DXX831" s="304"/>
      <c r="DXY831" s="304"/>
      <c r="DXZ831" s="304"/>
      <c r="DYA831" s="304"/>
      <c r="DYB831" s="304"/>
      <c r="DYC831" s="304"/>
      <c r="DYD831" s="304"/>
      <c r="DYE831" s="304"/>
      <c r="DYF831" s="304"/>
      <c r="DYG831" s="304"/>
      <c r="DYH831" s="304"/>
      <c r="DYI831" s="304"/>
      <c r="DYJ831" s="304"/>
      <c r="DYK831" s="304"/>
      <c r="DYL831" s="304"/>
      <c r="DYM831" s="304"/>
      <c r="DYN831" s="304"/>
      <c r="DYO831" s="304"/>
      <c r="DYP831" s="304"/>
      <c r="DYQ831" s="304"/>
      <c r="DYR831" s="304"/>
      <c r="DYS831" s="304"/>
      <c r="DYT831" s="304"/>
      <c r="DYU831" s="304"/>
      <c r="DYV831" s="304"/>
      <c r="DYW831" s="304"/>
      <c r="DYX831" s="304"/>
      <c r="DYY831" s="304"/>
      <c r="DYZ831" s="304"/>
      <c r="DZA831" s="304"/>
      <c r="DZB831" s="304"/>
      <c r="DZC831" s="304"/>
      <c r="DZD831" s="304"/>
      <c r="DZE831" s="304"/>
      <c r="DZF831" s="304"/>
      <c r="DZG831" s="304"/>
      <c r="DZH831" s="304"/>
      <c r="DZI831" s="304"/>
      <c r="DZJ831" s="304"/>
      <c r="DZK831" s="304"/>
      <c r="DZL831" s="304"/>
      <c r="DZM831" s="304"/>
      <c r="DZN831" s="304"/>
      <c r="DZO831" s="304"/>
      <c r="DZP831" s="304"/>
      <c r="DZQ831" s="304"/>
      <c r="DZR831" s="304"/>
      <c r="DZS831" s="304"/>
      <c r="DZT831" s="304"/>
      <c r="DZU831" s="304"/>
      <c r="DZV831" s="304"/>
      <c r="DZW831" s="304"/>
      <c r="DZX831" s="304"/>
      <c r="DZY831" s="304"/>
      <c r="DZZ831" s="304"/>
      <c r="EAA831" s="304"/>
      <c r="EAB831" s="304"/>
      <c r="EAC831" s="304"/>
      <c r="EAD831" s="304"/>
      <c r="EAE831" s="304"/>
      <c r="EAF831" s="304"/>
      <c r="EAG831" s="304"/>
      <c r="EAH831" s="304"/>
      <c r="EAI831" s="304"/>
      <c r="EAJ831" s="304"/>
      <c r="EAK831" s="304"/>
      <c r="EAL831" s="304"/>
      <c r="EAM831" s="304"/>
      <c r="EAN831" s="304"/>
      <c r="EAO831" s="304"/>
      <c r="EAP831" s="304"/>
      <c r="EAQ831" s="304"/>
      <c r="EAR831" s="304"/>
      <c r="EAS831" s="304"/>
      <c r="EAT831" s="304"/>
      <c r="EAU831" s="304"/>
      <c r="EAV831" s="304"/>
      <c r="EAW831" s="304"/>
      <c r="EAX831" s="304"/>
      <c r="EAY831" s="304"/>
      <c r="EAZ831" s="304"/>
      <c r="EBA831" s="304"/>
      <c r="EBB831" s="304"/>
      <c r="EBC831" s="304"/>
      <c r="EBD831" s="304"/>
      <c r="EBE831" s="304"/>
      <c r="EBF831" s="304"/>
      <c r="EBG831" s="304"/>
      <c r="EBH831" s="304"/>
      <c r="EBI831" s="304"/>
      <c r="EBJ831" s="304"/>
      <c r="EBK831" s="304"/>
      <c r="EBL831" s="304"/>
      <c r="EBM831" s="304"/>
      <c r="EBN831" s="304"/>
      <c r="EBO831" s="304"/>
      <c r="EBP831" s="304"/>
      <c r="EBQ831" s="304"/>
      <c r="EBR831" s="304"/>
      <c r="EBS831" s="304"/>
      <c r="EBT831" s="304"/>
      <c r="EBU831" s="304"/>
      <c r="EBV831" s="304"/>
      <c r="EBW831" s="304"/>
      <c r="EBX831" s="304"/>
      <c r="EBY831" s="304"/>
      <c r="EBZ831" s="304"/>
      <c r="ECA831" s="304"/>
      <c r="ECB831" s="304"/>
      <c r="ECC831" s="304"/>
      <c r="ECD831" s="304"/>
      <c r="ECE831" s="304"/>
      <c r="ECF831" s="304"/>
      <c r="ECG831" s="304"/>
      <c r="ECH831" s="304"/>
      <c r="ECI831" s="304"/>
      <c r="ECJ831" s="304"/>
      <c r="ECK831" s="304"/>
      <c r="ECL831" s="304"/>
      <c r="ECM831" s="304"/>
      <c r="ECN831" s="304"/>
      <c r="ECO831" s="304"/>
      <c r="ECP831" s="304"/>
      <c r="ECQ831" s="304"/>
      <c r="ECR831" s="304"/>
      <c r="ECS831" s="304"/>
      <c r="ECT831" s="304"/>
      <c r="ECU831" s="304"/>
      <c r="ECV831" s="304"/>
      <c r="ECW831" s="304"/>
      <c r="ECX831" s="304"/>
      <c r="ECY831" s="304"/>
      <c r="ECZ831" s="304"/>
      <c r="EDA831" s="304"/>
      <c r="EDB831" s="304"/>
      <c r="EDC831" s="304"/>
      <c r="EDD831" s="304"/>
      <c r="EDE831" s="304"/>
      <c r="EDF831" s="304"/>
      <c r="EDG831" s="304"/>
      <c r="EDH831" s="304"/>
      <c r="EDI831" s="304"/>
      <c r="EDJ831" s="304"/>
      <c r="EDK831" s="304"/>
      <c r="EDL831" s="304"/>
      <c r="EDM831" s="304"/>
      <c r="EDN831" s="304"/>
      <c r="EDO831" s="304"/>
      <c r="EDP831" s="304"/>
      <c r="EDQ831" s="304"/>
      <c r="EDR831" s="304"/>
      <c r="EDS831" s="304"/>
      <c r="EDT831" s="304"/>
      <c r="EDU831" s="304"/>
      <c r="EDV831" s="304"/>
      <c r="EDW831" s="304"/>
      <c r="EDX831" s="304"/>
      <c r="EDY831" s="304"/>
      <c r="EDZ831" s="304"/>
      <c r="EEA831" s="304"/>
      <c r="EEB831" s="304"/>
      <c r="EEC831" s="304"/>
      <c r="EED831" s="304"/>
      <c r="EEE831" s="304"/>
      <c r="EEF831" s="304"/>
      <c r="EEG831" s="304"/>
      <c r="EEH831" s="304"/>
      <c r="EEI831" s="304"/>
      <c r="EEJ831" s="304"/>
      <c r="EEK831" s="304"/>
      <c r="EEL831" s="304"/>
      <c r="EEM831" s="304"/>
      <c r="EEN831" s="304"/>
      <c r="EEO831" s="304"/>
      <c r="EEP831" s="304"/>
      <c r="EEQ831" s="304"/>
      <c r="EER831" s="304"/>
      <c r="EES831" s="304"/>
      <c r="EET831" s="304"/>
      <c r="EEU831" s="304"/>
      <c r="EEV831" s="304"/>
      <c r="EEW831" s="304"/>
      <c r="EEX831" s="304"/>
      <c r="EEY831" s="304"/>
      <c r="EEZ831" s="304"/>
      <c r="EFA831" s="304"/>
      <c r="EFB831" s="304"/>
      <c r="EFC831" s="304"/>
      <c r="EFD831" s="304"/>
      <c r="EFE831" s="304"/>
      <c r="EFF831" s="304"/>
      <c r="EFG831" s="304"/>
      <c r="EFH831" s="304"/>
      <c r="EFI831" s="304"/>
      <c r="EFJ831" s="304"/>
      <c r="EFK831" s="304"/>
      <c r="EFL831" s="304"/>
      <c r="EFM831" s="304"/>
      <c r="EFN831" s="304"/>
      <c r="EFO831" s="304"/>
      <c r="EFP831" s="304"/>
      <c r="EFQ831" s="304"/>
      <c r="EFR831" s="304"/>
      <c r="EFS831" s="304"/>
      <c r="EFT831" s="304"/>
      <c r="EFU831" s="304"/>
      <c r="EFV831" s="304"/>
      <c r="EFW831" s="304"/>
      <c r="EFX831" s="304"/>
      <c r="EFY831" s="304"/>
      <c r="EFZ831" s="304"/>
      <c r="EGA831" s="304"/>
      <c r="EGB831" s="304"/>
      <c r="EGC831" s="304"/>
      <c r="EGD831" s="304"/>
      <c r="EGE831" s="304"/>
      <c r="EGF831" s="304"/>
      <c r="EGG831" s="304"/>
      <c r="EGH831" s="304"/>
      <c r="EGI831" s="304"/>
      <c r="EGJ831" s="304"/>
      <c r="EGK831" s="304"/>
      <c r="EGL831" s="304"/>
      <c r="EGM831" s="304"/>
      <c r="EGN831" s="304"/>
      <c r="EGO831" s="304"/>
      <c r="EGP831" s="304"/>
      <c r="EGQ831" s="304"/>
      <c r="EGR831" s="304"/>
      <c r="EGS831" s="304"/>
      <c r="EGT831" s="304"/>
      <c r="EGU831" s="304"/>
      <c r="EGV831" s="304"/>
      <c r="EGW831" s="304"/>
      <c r="EGX831" s="304"/>
      <c r="EGY831" s="304"/>
      <c r="EGZ831" s="304"/>
      <c r="EHA831" s="304"/>
      <c r="EHB831" s="304"/>
      <c r="EHC831" s="304"/>
      <c r="EHD831" s="304"/>
      <c r="EHE831" s="304"/>
      <c r="EHF831" s="304"/>
      <c r="EHG831" s="304"/>
      <c r="EHH831" s="304"/>
      <c r="EHI831" s="304"/>
      <c r="EHJ831" s="304"/>
      <c r="EHK831" s="304"/>
      <c r="EHL831" s="304"/>
      <c r="EHM831" s="304"/>
      <c r="EHN831" s="304"/>
      <c r="EHO831" s="304"/>
      <c r="EHP831" s="304"/>
      <c r="EHQ831" s="304"/>
      <c r="EHR831" s="304"/>
      <c r="EHS831" s="304"/>
      <c r="EHT831" s="304"/>
      <c r="EHU831" s="304"/>
      <c r="EHV831" s="304"/>
      <c r="EHW831" s="304"/>
      <c r="EHX831" s="304"/>
      <c r="EHY831" s="304"/>
      <c r="EHZ831" s="304"/>
      <c r="EIA831" s="304"/>
      <c r="EIB831" s="304"/>
      <c r="EIC831" s="304"/>
      <c r="EID831" s="304"/>
      <c r="EIE831" s="304"/>
      <c r="EIF831" s="304"/>
      <c r="EIG831" s="304"/>
      <c r="EIH831" s="304"/>
      <c r="EII831" s="304"/>
      <c r="EIJ831" s="304"/>
      <c r="EIK831" s="304"/>
      <c r="EIL831" s="304"/>
      <c r="EIM831" s="304"/>
      <c r="EIN831" s="304"/>
      <c r="EIO831" s="304"/>
      <c r="EIP831" s="304"/>
      <c r="EIQ831" s="304"/>
      <c r="EIR831" s="304"/>
      <c r="EIS831" s="304"/>
      <c r="EIT831" s="304"/>
      <c r="EIU831" s="304"/>
      <c r="EIV831" s="304"/>
      <c r="EIW831" s="304"/>
      <c r="EIX831" s="304"/>
      <c r="EIY831" s="304"/>
      <c r="EIZ831" s="304"/>
      <c r="EJA831" s="304"/>
      <c r="EJB831" s="304"/>
      <c r="EJC831" s="304"/>
      <c r="EJD831" s="304"/>
      <c r="EJE831" s="304"/>
      <c r="EJF831" s="304"/>
      <c r="EJG831" s="304"/>
      <c r="EJH831" s="304"/>
      <c r="EJI831" s="304"/>
      <c r="EJJ831" s="304"/>
      <c r="EJK831" s="304"/>
      <c r="EJL831" s="304"/>
      <c r="EJM831" s="304"/>
      <c r="EJN831" s="304"/>
      <c r="EJO831" s="304"/>
      <c r="EJP831" s="304"/>
      <c r="EJQ831" s="304"/>
      <c r="EJR831" s="304"/>
      <c r="EJS831" s="304"/>
      <c r="EJT831" s="304"/>
      <c r="EJU831" s="304"/>
      <c r="EJV831" s="304"/>
      <c r="EJW831" s="304"/>
      <c r="EJX831" s="304"/>
      <c r="EJY831" s="304"/>
      <c r="EJZ831" s="304"/>
      <c r="EKA831" s="304"/>
      <c r="EKB831" s="304"/>
      <c r="EKC831" s="304"/>
      <c r="EKD831" s="304"/>
      <c r="EKE831" s="304"/>
      <c r="EKF831" s="304"/>
      <c r="EKG831" s="304"/>
      <c r="EKH831" s="304"/>
      <c r="EKI831" s="304"/>
      <c r="EKJ831" s="304"/>
      <c r="EKK831" s="304"/>
      <c r="EKL831" s="304"/>
      <c r="EKM831" s="304"/>
      <c r="EKN831" s="304"/>
      <c r="EKO831" s="304"/>
      <c r="EKP831" s="304"/>
      <c r="EKQ831" s="304"/>
      <c r="EKR831" s="304"/>
      <c r="EKS831" s="304"/>
      <c r="EKT831" s="304"/>
      <c r="EKU831" s="304"/>
      <c r="EKV831" s="304"/>
      <c r="EKW831" s="304"/>
      <c r="EKX831" s="304"/>
      <c r="EKY831" s="304"/>
      <c r="EKZ831" s="304"/>
      <c r="ELA831" s="304"/>
      <c r="ELB831" s="304"/>
      <c r="ELC831" s="304"/>
      <c r="ELD831" s="304"/>
      <c r="ELE831" s="304"/>
      <c r="ELF831" s="304"/>
      <c r="ELG831" s="304"/>
      <c r="ELH831" s="304"/>
      <c r="ELI831" s="304"/>
      <c r="ELJ831" s="304"/>
      <c r="ELK831" s="304"/>
      <c r="ELL831" s="304"/>
      <c r="ELM831" s="304"/>
      <c r="ELN831" s="304"/>
      <c r="ELO831" s="304"/>
      <c r="ELP831" s="304"/>
      <c r="ELQ831" s="304"/>
      <c r="ELR831" s="304"/>
      <c r="ELS831" s="304"/>
      <c r="ELT831" s="304"/>
      <c r="ELU831" s="304"/>
    </row>
    <row r="832" spans="2:341 1271:3713" s="279" customFormat="1">
      <c r="B832" s="303"/>
      <c r="S832" s="421"/>
      <c r="T832" s="453"/>
      <c r="U832" s="304"/>
      <c r="V832" s="304"/>
      <c r="W832" s="304"/>
      <c r="X832" s="304"/>
      <c r="Y832" s="304"/>
      <c r="Z832" s="304"/>
      <c r="AA832" s="304"/>
      <c r="AB832" s="304"/>
      <c r="AC832" s="304"/>
      <c r="AD832" s="304"/>
      <c r="AE832" s="304"/>
      <c r="AF832" s="304"/>
      <c r="AG832" s="304"/>
      <c r="AH832" s="304"/>
      <c r="AI832" s="304"/>
      <c r="AJ832" s="304"/>
      <c r="AK832" s="304"/>
      <c r="AL832" s="304"/>
      <c r="AM832" s="304"/>
      <c r="AN832" s="304"/>
      <c r="AO832" s="304"/>
      <c r="AP832" s="304"/>
      <c r="AQ832" s="304"/>
      <c r="AR832" s="304"/>
      <c r="AS832" s="304"/>
      <c r="AT832" s="304"/>
      <c r="AU832" s="304"/>
      <c r="AV832" s="304"/>
      <c r="AW832" s="304"/>
      <c r="AX832" s="304"/>
      <c r="AY832" s="304"/>
      <c r="AZ832" s="304"/>
      <c r="BA832" s="304"/>
      <c r="BB832" s="304"/>
      <c r="BC832" s="304"/>
      <c r="BD832" s="304"/>
      <c r="BE832" s="304"/>
      <c r="BF832" s="304"/>
      <c r="BG832" s="304"/>
      <c r="BH832" s="304"/>
      <c r="BI832" s="304"/>
      <c r="BJ832" s="304"/>
      <c r="BK832" s="304"/>
      <c r="BL832" s="304"/>
      <c r="BM832" s="304"/>
      <c r="BN832" s="304"/>
      <c r="BO832" s="304"/>
      <c r="BP832" s="304"/>
      <c r="BQ832" s="304"/>
      <c r="BR832" s="304"/>
      <c r="BS832" s="304"/>
      <c r="BT832" s="304"/>
      <c r="BU832" s="304"/>
      <c r="BV832" s="304"/>
      <c r="BW832" s="304"/>
      <c r="BX832" s="304"/>
      <c r="BY832" s="304"/>
      <c r="BZ832" s="304"/>
      <c r="CA832" s="304"/>
      <c r="CB832" s="304"/>
      <c r="CC832" s="304"/>
      <c r="CD832" s="304"/>
      <c r="CE832" s="304"/>
      <c r="CF832" s="304"/>
      <c r="CG832" s="304"/>
      <c r="CH832" s="304"/>
      <c r="CI832" s="304"/>
      <c r="CJ832" s="304"/>
      <c r="CK832" s="304"/>
      <c r="CL832" s="304"/>
      <c r="CM832" s="304"/>
      <c r="CN832" s="304"/>
      <c r="CO832" s="304"/>
      <c r="CP832" s="304"/>
      <c r="CQ832" s="304"/>
      <c r="CR832" s="304"/>
      <c r="CS832" s="304"/>
      <c r="CT832" s="304"/>
      <c r="CU832" s="304"/>
      <c r="CV832" s="304"/>
      <c r="CW832" s="304"/>
      <c r="CX832" s="304"/>
      <c r="CY832" s="304"/>
      <c r="CZ832" s="304"/>
      <c r="DA832" s="304"/>
      <c r="DB832" s="304"/>
      <c r="DC832" s="304"/>
      <c r="DD832" s="304"/>
      <c r="DE832" s="304"/>
      <c r="DF832" s="304"/>
      <c r="DG832" s="304"/>
      <c r="DH832" s="304"/>
      <c r="DI832" s="304"/>
      <c r="DJ832" s="304"/>
      <c r="DK832" s="304"/>
      <c r="DL832" s="304"/>
      <c r="DM832" s="304"/>
      <c r="DN832" s="304"/>
      <c r="DO832" s="304"/>
      <c r="DP832" s="304"/>
      <c r="DQ832" s="304"/>
      <c r="DR832" s="304"/>
      <c r="DS832" s="304"/>
      <c r="DT832" s="304"/>
      <c r="DU832" s="304"/>
      <c r="DV832" s="304"/>
      <c r="DW832" s="304"/>
      <c r="DX832" s="304"/>
      <c r="DY832" s="304"/>
      <c r="DZ832" s="304"/>
      <c r="EA832" s="304"/>
      <c r="EB832" s="304"/>
      <c r="EC832" s="304"/>
      <c r="ED832" s="304"/>
      <c r="EE832" s="304"/>
      <c r="EF832" s="304"/>
      <c r="EG832" s="304"/>
      <c r="EH832" s="304"/>
      <c r="EI832" s="304"/>
      <c r="EJ832" s="304"/>
      <c r="EK832" s="304"/>
      <c r="EL832" s="304"/>
      <c r="EM832" s="304"/>
      <c r="EN832" s="304"/>
      <c r="EO832" s="304"/>
      <c r="EP832" s="304"/>
      <c r="EQ832" s="304"/>
      <c r="ER832" s="304"/>
      <c r="ES832" s="304"/>
      <c r="ET832" s="304"/>
      <c r="EU832" s="304"/>
      <c r="EV832" s="304"/>
      <c r="EW832" s="304"/>
      <c r="EX832" s="304"/>
      <c r="EY832" s="304"/>
      <c r="EZ832" s="304"/>
      <c r="FA832" s="304"/>
      <c r="FB832" s="304"/>
      <c r="FC832" s="304"/>
      <c r="FD832" s="304"/>
      <c r="FE832" s="304"/>
      <c r="FF832" s="304"/>
      <c r="FG832" s="304"/>
      <c r="FH832" s="304"/>
      <c r="FI832" s="304"/>
      <c r="FJ832" s="304"/>
      <c r="FK832" s="304"/>
      <c r="FL832" s="304"/>
      <c r="FM832" s="304"/>
      <c r="FN832" s="304"/>
      <c r="FO832" s="304"/>
      <c r="FP832" s="304"/>
      <c r="FQ832" s="304"/>
      <c r="FR832" s="304"/>
      <c r="FS832" s="304"/>
      <c r="FT832" s="304"/>
      <c r="FU832" s="304"/>
      <c r="FV832" s="304"/>
      <c r="FW832" s="304"/>
      <c r="FX832" s="304"/>
      <c r="FY832" s="304"/>
      <c r="FZ832" s="304"/>
      <c r="GA832" s="304"/>
      <c r="GB832" s="304"/>
      <c r="GC832" s="304"/>
      <c r="GD832" s="304"/>
      <c r="GE832" s="304"/>
      <c r="GF832" s="304"/>
      <c r="GG832" s="304"/>
      <c r="GH832" s="304"/>
      <c r="GI832" s="304"/>
      <c r="GJ832" s="304"/>
      <c r="GK832" s="304"/>
      <c r="GL832" s="304"/>
      <c r="GM832" s="304"/>
      <c r="GN832" s="304"/>
      <c r="GO832" s="304"/>
      <c r="GP832" s="304"/>
      <c r="GQ832" s="304"/>
      <c r="GR832" s="304"/>
      <c r="GS832" s="304"/>
      <c r="GT832" s="304"/>
      <c r="GU832" s="304"/>
      <c r="GV832" s="304"/>
      <c r="GW832" s="304"/>
      <c r="GX832" s="304"/>
      <c r="GY832" s="304"/>
      <c r="GZ832" s="304"/>
      <c r="HA832" s="304"/>
      <c r="HB832" s="304"/>
      <c r="HC832" s="304"/>
      <c r="HD832" s="304"/>
      <c r="HE832" s="304"/>
      <c r="HF832" s="304"/>
      <c r="HG832" s="304"/>
      <c r="HH832" s="304"/>
      <c r="HI832" s="304"/>
      <c r="HJ832" s="304"/>
      <c r="HK832" s="304"/>
      <c r="HL832" s="304"/>
      <c r="HM832" s="304"/>
      <c r="HN832" s="304"/>
      <c r="HO832" s="304"/>
      <c r="HP832" s="304"/>
      <c r="HQ832" s="304"/>
      <c r="HR832" s="304"/>
      <c r="HS832" s="304"/>
      <c r="HT832" s="304"/>
      <c r="HU832" s="304"/>
      <c r="HV832" s="304"/>
      <c r="HW832" s="304"/>
      <c r="HX832" s="304"/>
      <c r="HY832" s="304"/>
      <c r="HZ832" s="304"/>
      <c r="IA832" s="304"/>
      <c r="IB832" s="304"/>
      <c r="IC832" s="304"/>
      <c r="ID832" s="304"/>
      <c r="IE832" s="304"/>
      <c r="IF832" s="304"/>
      <c r="IG832" s="304"/>
      <c r="IH832" s="304"/>
      <c r="II832" s="304"/>
      <c r="IJ832" s="304"/>
      <c r="IK832" s="304"/>
      <c r="IL832" s="304"/>
      <c r="IM832" s="304"/>
      <c r="IN832" s="304"/>
      <c r="IO832" s="304"/>
      <c r="IP832" s="304"/>
      <c r="IQ832" s="304"/>
      <c r="IR832" s="304"/>
      <c r="IS832" s="304"/>
      <c r="IT832" s="304"/>
      <c r="IU832" s="304"/>
      <c r="IV832" s="304"/>
      <c r="IW832" s="304"/>
      <c r="IX832" s="304"/>
      <c r="IY832" s="304"/>
      <c r="IZ832" s="304"/>
      <c r="JA832" s="304"/>
      <c r="JB832" s="304"/>
      <c r="JC832" s="304"/>
      <c r="JD832" s="304"/>
      <c r="JE832" s="304"/>
      <c r="JF832" s="304"/>
      <c r="JG832" s="304"/>
      <c r="JH832" s="304"/>
      <c r="JI832" s="304"/>
      <c r="JJ832" s="304"/>
      <c r="JK832" s="304"/>
      <c r="JL832" s="304"/>
      <c r="JM832" s="304"/>
      <c r="JN832" s="304"/>
      <c r="JO832" s="304"/>
      <c r="JP832" s="304"/>
      <c r="JQ832" s="304"/>
      <c r="JR832" s="304"/>
      <c r="JS832" s="304"/>
      <c r="JT832" s="304"/>
      <c r="JU832" s="304"/>
      <c r="JV832" s="304"/>
      <c r="JW832" s="304"/>
      <c r="JX832" s="304"/>
      <c r="JY832" s="304"/>
      <c r="JZ832" s="304"/>
      <c r="KA832" s="304"/>
      <c r="KB832" s="304"/>
      <c r="KC832" s="304"/>
      <c r="KD832" s="304"/>
      <c r="KE832" s="304"/>
      <c r="KF832" s="304"/>
      <c r="KG832" s="304"/>
      <c r="KH832" s="304"/>
      <c r="KI832" s="304"/>
      <c r="KJ832" s="304"/>
      <c r="KK832" s="304"/>
      <c r="KL832" s="304"/>
      <c r="KM832" s="304"/>
      <c r="KN832" s="304"/>
      <c r="KO832" s="304"/>
      <c r="KP832" s="304"/>
      <c r="KQ832" s="304"/>
      <c r="KR832" s="304"/>
      <c r="KS832" s="304"/>
      <c r="KT832" s="304"/>
      <c r="KU832" s="304"/>
      <c r="KV832" s="304"/>
      <c r="KW832" s="304"/>
      <c r="KX832" s="304"/>
      <c r="KY832" s="304"/>
      <c r="KZ832" s="304"/>
      <c r="LA832" s="304"/>
      <c r="LB832" s="304"/>
      <c r="LC832" s="304"/>
      <c r="LD832" s="304"/>
      <c r="LE832" s="304"/>
      <c r="LF832" s="304"/>
      <c r="LG832" s="304"/>
      <c r="LH832" s="304"/>
      <c r="LI832" s="304"/>
      <c r="LJ832" s="304"/>
      <c r="LK832" s="304"/>
      <c r="LL832" s="304"/>
      <c r="LM832" s="304"/>
      <c r="LN832" s="304"/>
      <c r="LO832" s="304"/>
      <c r="LP832" s="304"/>
      <c r="LQ832" s="304"/>
      <c r="LR832" s="304"/>
      <c r="LS832" s="304"/>
      <c r="LT832" s="304"/>
      <c r="LU832" s="304"/>
      <c r="LV832" s="304"/>
      <c r="LW832" s="304"/>
      <c r="LX832" s="304"/>
      <c r="LY832" s="304"/>
      <c r="LZ832" s="304"/>
      <c r="MA832" s="304"/>
      <c r="MB832" s="304"/>
      <c r="MC832" s="304"/>
      <c r="AVW832" s="304"/>
      <c r="AVX832" s="304"/>
      <c r="AVY832" s="304"/>
      <c r="AVZ832" s="304"/>
      <c r="AWA832" s="304"/>
      <c r="AWB832" s="304"/>
      <c r="AWC832" s="304"/>
      <c r="AWD832" s="304"/>
      <c r="AWE832" s="304"/>
      <c r="AWF832" s="304"/>
      <c r="AWG832" s="304"/>
      <c r="AWH832" s="304"/>
      <c r="AWI832" s="304"/>
      <c r="AWJ832" s="304"/>
      <c r="AWK832" s="304"/>
      <c r="AWL832" s="304"/>
      <c r="AWM832" s="304"/>
      <c r="AWN832" s="304"/>
      <c r="AWO832" s="304"/>
      <c r="AWP832" s="304"/>
      <c r="AWQ832" s="304"/>
      <c r="AWR832" s="304"/>
      <c r="AWS832" s="304"/>
      <c r="AWT832" s="304"/>
      <c r="AWU832" s="304"/>
      <c r="AWV832" s="304"/>
      <c r="AWW832" s="304"/>
      <c r="AWX832" s="304"/>
      <c r="AWY832" s="304"/>
      <c r="AWZ832" s="304"/>
      <c r="AXA832" s="304"/>
      <c r="AXB832" s="304"/>
      <c r="AXC832" s="304"/>
      <c r="AXD832" s="304"/>
      <c r="AXE832" s="304"/>
      <c r="AXF832" s="304"/>
      <c r="AXG832" s="304"/>
      <c r="AXH832" s="304"/>
      <c r="AXI832" s="304"/>
      <c r="AXJ832" s="304"/>
      <c r="AXK832" s="304"/>
      <c r="AXL832" s="304"/>
      <c r="AXM832" s="304"/>
      <c r="AXN832" s="304"/>
      <c r="AXO832" s="304"/>
      <c r="AXP832" s="304"/>
      <c r="AXQ832" s="304"/>
      <c r="AXR832" s="304"/>
      <c r="AXS832" s="304"/>
      <c r="AXT832" s="304"/>
      <c r="AXU832" s="304"/>
      <c r="AXV832" s="304"/>
      <c r="AXW832" s="304"/>
      <c r="AXX832" s="304"/>
      <c r="AXY832" s="304"/>
      <c r="AXZ832" s="304"/>
      <c r="AYA832" s="304"/>
      <c r="AYB832" s="304"/>
      <c r="AYC832" s="304"/>
      <c r="AYD832" s="304"/>
      <c r="AYE832" s="304"/>
      <c r="AYF832" s="304"/>
      <c r="AYG832" s="304"/>
      <c r="AYH832" s="304"/>
      <c r="AYI832" s="304"/>
      <c r="AYJ832" s="304"/>
      <c r="AYK832" s="304"/>
      <c r="AYL832" s="304"/>
      <c r="AYM832" s="304"/>
      <c r="AYN832" s="304"/>
      <c r="AYO832" s="304"/>
      <c r="AYP832" s="304"/>
      <c r="AYQ832" s="304"/>
      <c r="AYR832" s="304"/>
      <c r="AYS832" s="304"/>
      <c r="AYT832" s="304"/>
      <c r="AYU832" s="304"/>
      <c r="AYV832" s="304"/>
      <c r="AYW832" s="304"/>
      <c r="AYX832" s="304"/>
      <c r="AYY832" s="304"/>
      <c r="AYZ832" s="304"/>
      <c r="AZA832" s="304"/>
      <c r="AZB832" s="304"/>
      <c r="AZC832" s="304"/>
      <c r="AZD832" s="304"/>
      <c r="AZE832" s="304"/>
      <c r="AZF832" s="304"/>
      <c r="AZG832" s="304"/>
      <c r="AZH832" s="304"/>
      <c r="AZI832" s="304"/>
      <c r="AZJ832" s="304"/>
      <c r="AZK832" s="304"/>
      <c r="AZL832" s="304"/>
      <c r="AZM832" s="304"/>
      <c r="AZN832" s="304"/>
      <c r="AZO832" s="304"/>
      <c r="AZP832" s="304"/>
      <c r="AZQ832" s="304"/>
      <c r="AZR832" s="304"/>
      <c r="AZS832" s="304"/>
      <c r="AZT832" s="304"/>
      <c r="AZU832" s="304"/>
      <c r="AZV832" s="304"/>
      <c r="AZW832" s="304"/>
      <c r="AZX832" s="304"/>
      <c r="AZY832" s="304"/>
      <c r="AZZ832" s="304"/>
      <c r="BAA832" s="304"/>
      <c r="BAB832" s="304"/>
      <c r="BAC832" s="304"/>
      <c r="BAD832" s="304"/>
      <c r="BAE832" s="304"/>
      <c r="BAF832" s="304"/>
      <c r="BAG832" s="304"/>
      <c r="BAH832" s="304"/>
      <c r="BAI832" s="304"/>
      <c r="BAJ832" s="304"/>
      <c r="BAK832" s="304"/>
      <c r="BAL832" s="304"/>
      <c r="BAM832" s="304"/>
      <c r="BAN832" s="304"/>
      <c r="BAO832" s="304"/>
      <c r="BAP832" s="304"/>
      <c r="BAQ832" s="304"/>
      <c r="BAR832" s="304"/>
      <c r="BAS832" s="304"/>
      <c r="BAT832" s="304"/>
      <c r="BAU832" s="304"/>
      <c r="BAV832" s="304"/>
      <c r="BAW832" s="304"/>
      <c r="BAX832" s="304"/>
      <c r="BAY832" s="304"/>
      <c r="BAZ832" s="304"/>
      <c r="BBA832" s="304"/>
      <c r="BBB832" s="304"/>
      <c r="BBC832" s="304"/>
      <c r="BBD832" s="304"/>
      <c r="BBE832" s="304"/>
      <c r="BBF832" s="304"/>
      <c r="BBG832" s="304"/>
      <c r="BBH832" s="304"/>
      <c r="BBI832" s="304"/>
      <c r="BBJ832" s="304"/>
      <c r="BBK832" s="304"/>
      <c r="BBL832" s="304"/>
      <c r="BBM832" s="304"/>
      <c r="BBN832" s="304"/>
      <c r="BBO832" s="304"/>
      <c r="BBP832" s="304"/>
      <c r="BBQ832" s="304"/>
      <c r="BBR832" s="304"/>
      <c r="BBS832" s="304"/>
      <c r="BBT832" s="304"/>
      <c r="BBU832" s="304"/>
      <c r="BBV832" s="304"/>
      <c r="BBW832" s="304"/>
      <c r="BBX832" s="304"/>
      <c r="BBY832" s="304"/>
      <c r="BBZ832" s="304"/>
      <c r="BCA832" s="304"/>
      <c r="BCB832" s="304"/>
      <c r="BCC832" s="304"/>
      <c r="BCD832" s="304"/>
      <c r="BCE832" s="304"/>
      <c r="BCF832" s="304"/>
      <c r="BCG832" s="304"/>
      <c r="BCH832" s="304"/>
      <c r="BCI832" s="304"/>
      <c r="BCJ832" s="304"/>
      <c r="BCK832" s="304"/>
      <c r="BCL832" s="304"/>
      <c r="BCM832" s="304"/>
      <c r="BCN832" s="304"/>
      <c r="BCO832" s="304"/>
      <c r="BCP832" s="304"/>
      <c r="BCQ832" s="304"/>
      <c r="BCR832" s="304"/>
      <c r="BCS832" s="304"/>
      <c r="BCT832" s="304"/>
      <c r="BCU832" s="304"/>
      <c r="BCV832" s="304"/>
      <c r="BCW832" s="304"/>
      <c r="BCX832" s="304"/>
      <c r="BCY832" s="304"/>
      <c r="BCZ832" s="304"/>
      <c r="BDA832" s="304"/>
      <c r="BDB832" s="304"/>
      <c r="BDC832" s="304"/>
      <c r="BDD832" s="304"/>
      <c r="BDE832" s="304"/>
      <c r="BDF832" s="304"/>
      <c r="BDG832" s="304"/>
      <c r="BDH832" s="304"/>
      <c r="BDI832" s="304"/>
      <c r="BDJ832" s="304"/>
      <c r="BDK832" s="304"/>
      <c r="BDL832" s="304"/>
      <c r="BDM832" s="304"/>
      <c r="BDN832" s="304"/>
      <c r="BDO832" s="304"/>
      <c r="BDP832" s="304"/>
      <c r="BDQ832" s="304"/>
      <c r="BDR832" s="304"/>
      <c r="BDS832" s="304"/>
      <c r="BDT832" s="304"/>
      <c r="BDU832" s="304"/>
      <c r="BDV832" s="304"/>
      <c r="BDW832" s="304"/>
      <c r="BDX832" s="304"/>
      <c r="BDY832" s="304"/>
      <c r="BDZ832" s="304"/>
      <c r="BEA832" s="304"/>
      <c r="BEB832" s="304"/>
      <c r="BEC832" s="304"/>
      <c r="BED832" s="304"/>
      <c r="BEE832" s="304"/>
      <c r="BEF832" s="304"/>
      <c r="BEG832" s="304"/>
      <c r="BEH832" s="304"/>
      <c r="BEI832" s="304"/>
      <c r="BEJ832" s="304"/>
      <c r="BEK832" s="304"/>
      <c r="BEL832" s="304"/>
      <c r="BEM832" s="304"/>
      <c r="BEN832" s="304"/>
      <c r="BEO832" s="304"/>
      <c r="BEP832" s="304"/>
      <c r="BEQ832" s="304"/>
      <c r="BER832" s="304"/>
      <c r="BES832" s="304"/>
      <c r="BET832" s="304"/>
      <c r="BEU832" s="304"/>
      <c r="BEV832" s="304"/>
      <c r="BEW832" s="304"/>
      <c r="BEX832" s="304"/>
      <c r="BEY832" s="304"/>
      <c r="BEZ832" s="304"/>
      <c r="BFA832" s="304"/>
      <c r="BFB832" s="304"/>
      <c r="BFC832" s="304"/>
      <c r="BFD832" s="304"/>
      <c r="BFE832" s="304"/>
      <c r="BFF832" s="304"/>
      <c r="BFG832" s="304"/>
      <c r="BFH832" s="304"/>
      <c r="BFI832" s="304"/>
      <c r="BFJ832" s="304"/>
      <c r="BFK832" s="304"/>
      <c r="BFL832" s="304"/>
      <c r="BFM832" s="304"/>
      <c r="BFN832" s="304"/>
      <c r="BFO832" s="304"/>
      <c r="BFP832" s="304"/>
      <c r="BFQ832" s="304"/>
      <c r="BFR832" s="304"/>
      <c r="BFS832" s="304"/>
      <c r="BFT832" s="304"/>
      <c r="BFU832" s="304"/>
      <c r="BFV832" s="304"/>
      <c r="BFW832" s="304"/>
      <c r="BFX832" s="304"/>
      <c r="BFY832" s="304"/>
      <c r="BFZ832" s="304"/>
      <c r="BGA832" s="304"/>
      <c r="BGB832" s="304"/>
      <c r="BGC832" s="304"/>
      <c r="BGD832" s="304"/>
      <c r="BGE832" s="304"/>
      <c r="BGF832" s="304"/>
      <c r="BGG832" s="304"/>
      <c r="BGH832" s="304"/>
      <c r="BGI832" s="304"/>
      <c r="BGJ832" s="304"/>
      <c r="BGK832" s="304"/>
      <c r="BGL832" s="304"/>
      <c r="BGM832" s="304"/>
      <c r="BGN832" s="304"/>
      <c r="BGO832" s="304"/>
      <c r="BGP832" s="304"/>
      <c r="BGQ832" s="304"/>
      <c r="BGR832" s="304"/>
      <c r="BGS832" s="304"/>
      <c r="BGT832" s="304"/>
      <c r="BGU832" s="304"/>
      <c r="BGV832" s="304"/>
      <c r="BGW832" s="304"/>
      <c r="BGX832" s="304"/>
      <c r="BGY832" s="304"/>
      <c r="BGZ832" s="304"/>
      <c r="BHA832" s="304"/>
      <c r="BHB832" s="304"/>
      <c r="BHC832" s="304"/>
      <c r="BHD832" s="304"/>
      <c r="BHE832" s="304"/>
      <c r="BHF832" s="304"/>
      <c r="BHG832" s="304"/>
      <c r="BHH832" s="304"/>
      <c r="BHI832" s="304"/>
      <c r="BHJ832" s="304"/>
      <c r="BHK832" s="304"/>
      <c r="BHL832" s="304"/>
      <c r="BHM832" s="304"/>
      <c r="BHN832" s="304"/>
      <c r="BHO832" s="304"/>
      <c r="BHP832" s="304"/>
      <c r="BHQ832" s="304"/>
      <c r="BHR832" s="304"/>
      <c r="BHS832" s="304"/>
      <c r="BHT832" s="304"/>
      <c r="BHU832" s="304"/>
      <c r="BHV832" s="304"/>
      <c r="BHW832" s="304"/>
      <c r="BHX832" s="304"/>
      <c r="BHY832" s="304"/>
      <c r="BHZ832" s="304"/>
      <c r="BIA832" s="304"/>
      <c r="BIB832" s="304"/>
      <c r="BIC832" s="304"/>
      <c r="BID832" s="304"/>
      <c r="BIE832" s="304"/>
      <c r="BIF832" s="304"/>
      <c r="BIG832" s="304"/>
      <c r="BIH832" s="304"/>
      <c r="BII832" s="304"/>
      <c r="BIJ832" s="304"/>
      <c r="BIK832" s="304"/>
      <c r="BIL832" s="304"/>
      <c r="BIM832" s="304"/>
      <c r="BIN832" s="304"/>
      <c r="BIO832" s="304"/>
      <c r="BIP832" s="304"/>
      <c r="BIQ832" s="304"/>
      <c r="BIR832" s="304"/>
      <c r="BIS832" s="304"/>
      <c r="BIT832" s="304"/>
      <c r="BIU832" s="304"/>
      <c r="BIV832" s="304"/>
      <c r="BIW832" s="304"/>
      <c r="BIX832" s="304"/>
      <c r="BIY832" s="304"/>
      <c r="BIZ832" s="304"/>
      <c r="BJA832" s="304"/>
      <c r="BJB832" s="304"/>
      <c r="BJC832" s="304"/>
      <c r="BJD832" s="304"/>
      <c r="BJE832" s="304"/>
      <c r="BJF832" s="304"/>
      <c r="BJG832" s="304"/>
      <c r="BJH832" s="304"/>
      <c r="BJI832" s="304"/>
      <c r="BJJ832" s="304"/>
      <c r="BJK832" s="304"/>
      <c r="BJL832" s="304"/>
      <c r="BJM832" s="304"/>
      <c r="BJN832" s="304"/>
      <c r="BJO832" s="304"/>
      <c r="BJP832" s="304"/>
      <c r="BJQ832" s="304"/>
      <c r="BJR832" s="304"/>
      <c r="BJS832" s="304"/>
      <c r="BJT832" s="304"/>
      <c r="BJU832" s="304"/>
      <c r="BJV832" s="304"/>
      <c r="BJW832" s="304"/>
      <c r="BJX832" s="304"/>
      <c r="BJY832" s="304"/>
      <c r="BJZ832" s="304"/>
      <c r="BKA832" s="304"/>
      <c r="BKB832" s="304"/>
      <c r="BKC832" s="304"/>
      <c r="BKD832" s="304"/>
      <c r="BKE832" s="304"/>
      <c r="BKF832" s="304"/>
      <c r="BKG832" s="304"/>
      <c r="BKH832" s="304"/>
      <c r="BKI832" s="304"/>
      <c r="BKJ832" s="304"/>
      <c r="BKK832" s="304"/>
      <c r="BKL832" s="304"/>
      <c r="BKM832" s="304"/>
      <c r="BKN832" s="304"/>
      <c r="BKO832" s="304"/>
      <c r="BKP832" s="304"/>
      <c r="BKQ832" s="304"/>
      <c r="BKR832" s="304"/>
      <c r="BKS832" s="304"/>
      <c r="BKT832" s="304"/>
      <c r="BKU832" s="304"/>
      <c r="BKV832" s="304"/>
      <c r="BKW832" s="304"/>
      <c r="BKX832" s="304"/>
      <c r="BKY832" s="304"/>
      <c r="BKZ832" s="304"/>
      <c r="BLA832" s="304"/>
      <c r="BLB832" s="304"/>
      <c r="BLC832" s="304"/>
      <c r="BLD832" s="304"/>
      <c r="BLE832" s="304"/>
      <c r="BLF832" s="304"/>
      <c r="BLG832" s="304"/>
      <c r="BLH832" s="304"/>
      <c r="BLI832" s="304"/>
      <c r="BLJ832" s="304"/>
      <c r="BLK832" s="304"/>
      <c r="BLL832" s="304"/>
      <c r="BLM832" s="304"/>
      <c r="BLN832" s="304"/>
      <c r="BLO832" s="304"/>
      <c r="BLP832" s="304"/>
      <c r="BLQ832" s="304"/>
      <c r="BLR832" s="304"/>
      <c r="BLS832" s="304"/>
      <c r="BLT832" s="304"/>
      <c r="BLU832" s="304"/>
      <c r="BLV832" s="304"/>
      <c r="BLW832" s="304"/>
      <c r="BLX832" s="304"/>
      <c r="BLY832" s="304"/>
      <c r="BLZ832" s="304"/>
      <c r="BMA832" s="304"/>
      <c r="BMB832" s="304"/>
      <c r="BMC832" s="304"/>
      <c r="BMD832" s="304"/>
      <c r="BME832" s="304"/>
      <c r="BMF832" s="304"/>
      <c r="BMG832" s="304"/>
      <c r="BMH832" s="304"/>
      <c r="BMI832" s="304"/>
      <c r="BMJ832" s="304"/>
      <c r="BMK832" s="304"/>
      <c r="BML832" s="304"/>
      <c r="BMM832" s="304"/>
      <c r="BMN832" s="304"/>
      <c r="BMO832" s="304"/>
      <c r="BMP832" s="304"/>
      <c r="BMQ832" s="304"/>
      <c r="BMR832" s="304"/>
      <c r="BMS832" s="304"/>
      <c r="BMT832" s="304"/>
      <c r="BMU832" s="304"/>
      <c r="BMV832" s="304"/>
      <c r="BMW832" s="304"/>
      <c r="BMX832" s="304"/>
      <c r="BMY832" s="304"/>
      <c r="BMZ832" s="304"/>
      <c r="BNA832" s="304"/>
      <c r="BNB832" s="304"/>
      <c r="BNC832" s="304"/>
      <c r="BND832" s="304"/>
      <c r="BNE832" s="304"/>
      <c r="BNF832" s="304"/>
      <c r="BNG832" s="304"/>
      <c r="BNH832" s="304"/>
      <c r="BNI832" s="304"/>
      <c r="BNJ832" s="304"/>
      <c r="BNK832" s="304"/>
      <c r="BNL832" s="304"/>
      <c r="BNM832" s="304"/>
      <c r="BNN832" s="304"/>
      <c r="BNO832" s="304"/>
      <c r="BNP832" s="304"/>
      <c r="BNQ832" s="304"/>
      <c r="BNR832" s="304"/>
      <c r="BNS832" s="304"/>
      <c r="BNT832" s="304"/>
      <c r="BNU832" s="304"/>
      <c r="BNV832" s="304"/>
      <c r="BNW832" s="304"/>
      <c r="BNX832" s="304"/>
      <c r="BNY832" s="304"/>
      <c r="BNZ832" s="304"/>
      <c r="BOA832" s="304"/>
      <c r="BOB832" s="304"/>
      <c r="BOC832" s="304"/>
      <c r="BOD832" s="304"/>
      <c r="BOE832" s="304"/>
      <c r="BOF832" s="304"/>
      <c r="BOG832" s="304"/>
      <c r="BOH832" s="304"/>
      <c r="BOI832" s="304"/>
      <c r="BOJ832" s="304"/>
      <c r="BOK832" s="304"/>
      <c r="BOL832" s="304"/>
      <c r="BOM832" s="304"/>
      <c r="BON832" s="304"/>
      <c r="BOO832" s="304"/>
      <c r="BOP832" s="304"/>
      <c r="BOQ832" s="304"/>
      <c r="BOR832" s="304"/>
      <c r="BOS832" s="304"/>
      <c r="BOT832" s="304"/>
      <c r="BOU832" s="304"/>
      <c r="BOV832" s="304"/>
      <c r="BOW832" s="304"/>
      <c r="BOX832" s="304"/>
      <c r="BOY832" s="304"/>
      <c r="BOZ832" s="304"/>
      <c r="BPA832" s="304"/>
      <c r="BPB832" s="304"/>
      <c r="BPC832" s="304"/>
      <c r="BPD832" s="304"/>
      <c r="BPE832" s="304"/>
      <c r="BPF832" s="304"/>
      <c r="BPG832" s="304"/>
      <c r="BPH832" s="304"/>
      <c r="BPI832" s="304"/>
      <c r="BPJ832" s="304"/>
      <c r="BPK832" s="304"/>
      <c r="BPL832" s="304"/>
      <c r="BPM832" s="304"/>
      <c r="BPN832" s="304"/>
      <c r="BPO832" s="304"/>
      <c r="BPP832" s="304"/>
      <c r="BPQ832" s="304"/>
      <c r="BPR832" s="304"/>
      <c r="BPS832" s="304"/>
      <c r="BPT832" s="304"/>
      <c r="BPU832" s="304"/>
      <c r="BPV832" s="304"/>
      <c r="BPW832" s="304"/>
      <c r="BPX832" s="304"/>
      <c r="BPY832" s="304"/>
      <c r="BPZ832" s="304"/>
      <c r="BQA832" s="304"/>
      <c r="BQB832" s="304"/>
      <c r="BQC832" s="304"/>
      <c r="BQD832" s="304"/>
      <c r="BQE832" s="304"/>
      <c r="BQF832" s="304"/>
      <c r="BQG832" s="304"/>
      <c r="BQH832" s="304"/>
      <c r="BQI832" s="304"/>
      <c r="BQJ832" s="304"/>
      <c r="BQK832" s="304"/>
      <c r="BQL832" s="304"/>
      <c r="BQM832" s="304"/>
      <c r="BQN832" s="304"/>
      <c r="BQO832" s="304"/>
      <c r="BQP832" s="304"/>
      <c r="BQQ832" s="304"/>
      <c r="BQR832" s="304"/>
      <c r="BQS832" s="304"/>
      <c r="BQT832" s="304"/>
      <c r="BQU832" s="304"/>
      <c r="BQV832" s="304"/>
      <c r="BQW832" s="304"/>
      <c r="BQX832" s="304"/>
      <c r="BQY832" s="304"/>
      <c r="BQZ832" s="304"/>
      <c r="BRA832" s="304"/>
      <c r="BRB832" s="304"/>
      <c r="BRC832" s="304"/>
      <c r="BRD832" s="304"/>
      <c r="BRE832" s="304"/>
      <c r="BRF832" s="304"/>
      <c r="BRG832" s="304"/>
      <c r="BRH832" s="304"/>
      <c r="BRI832" s="304"/>
      <c r="BRJ832" s="304"/>
      <c r="BRK832" s="304"/>
      <c r="BRL832" s="304"/>
      <c r="BRM832" s="304"/>
      <c r="BRN832" s="304"/>
      <c r="BRO832" s="304"/>
      <c r="BRP832" s="304"/>
      <c r="BRQ832" s="304"/>
      <c r="BRR832" s="304"/>
      <c r="BRS832" s="304"/>
      <c r="BRT832" s="304"/>
      <c r="BRU832" s="304"/>
      <c r="BRV832" s="304"/>
      <c r="BRW832" s="304"/>
      <c r="BRX832" s="304"/>
      <c r="BRY832" s="304"/>
      <c r="BRZ832" s="304"/>
      <c r="BSA832" s="304"/>
      <c r="BSB832" s="304"/>
      <c r="BSC832" s="304"/>
      <c r="BSD832" s="304"/>
      <c r="BSE832" s="304"/>
      <c r="BSF832" s="304"/>
      <c r="BSG832" s="304"/>
      <c r="BSH832" s="304"/>
      <c r="BSI832" s="304"/>
      <c r="BSJ832" s="304"/>
      <c r="BSK832" s="304"/>
      <c r="BSL832" s="304"/>
      <c r="BSM832" s="304"/>
      <c r="BSN832" s="304"/>
      <c r="BSO832" s="304"/>
      <c r="BSP832" s="304"/>
      <c r="BSQ832" s="304"/>
      <c r="BSR832" s="304"/>
      <c r="BSS832" s="304"/>
      <c r="BST832" s="304"/>
      <c r="BSU832" s="304"/>
      <c r="BSV832" s="304"/>
      <c r="BSW832" s="304"/>
      <c r="BSX832" s="304"/>
      <c r="BSY832" s="304"/>
      <c r="BSZ832" s="304"/>
      <c r="BTA832" s="304"/>
      <c r="BTB832" s="304"/>
      <c r="BTC832" s="304"/>
      <c r="BTD832" s="304"/>
      <c r="BTE832" s="304"/>
      <c r="BTF832" s="304"/>
      <c r="BTG832" s="304"/>
      <c r="BTH832" s="304"/>
      <c r="BTI832" s="304"/>
      <c r="BTJ832" s="304"/>
      <c r="BTK832" s="304"/>
      <c r="BTL832" s="304"/>
      <c r="BTM832" s="304"/>
      <c r="BTN832" s="304"/>
      <c r="BTO832" s="304"/>
      <c r="BTP832" s="304"/>
      <c r="BTQ832" s="304"/>
      <c r="BTR832" s="304"/>
      <c r="BTS832" s="304"/>
      <c r="BTT832" s="304"/>
      <c r="BTU832" s="304"/>
      <c r="BTV832" s="304"/>
      <c r="BTW832" s="304"/>
      <c r="BTX832" s="304"/>
      <c r="BTY832" s="304"/>
      <c r="BTZ832" s="304"/>
      <c r="BUA832" s="304"/>
      <c r="BUB832" s="304"/>
      <c r="BUC832" s="304"/>
      <c r="BUD832" s="304"/>
      <c r="BUE832" s="304"/>
      <c r="BUF832" s="304"/>
      <c r="BUG832" s="304"/>
      <c r="BUH832" s="304"/>
      <c r="BUI832" s="304"/>
      <c r="BUJ832" s="304"/>
      <c r="BUK832" s="304"/>
      <c r="BUL832" s="304"/>
      <c r="BUM832" s="304"/>
      <c r="BUN832" s="304"/>
      <c r="BUO832" s="304"/>
      <c r="BUP832" s="304"/>
      <c r="BUQ832" s="304"/>
      <c r="BUR832" s="304"/>
      <c r="BUS832" s="304"/>
      <c r="BUT832" s="304"/>
      <c r="BUU832" s="304"/>
      <c r="BUV832" s="304"/>
      <c r="BUW832" s="304"/>
      <c r="BUX832" s="304"/>
      <c r="BUY832" s="304"/>
      <c r="BUZ832" s="304"/>
      <c r="BVA832" s="304"/>
      <c r="BVB832" s="304"/>
      <c r="BVC832" s="304"/>
      <c r="BVD832" s="304"/>
      <c r="BVE832" s="304"/>
      <c r="BVF832" s="304"/>
      <c r="BVG832" s="304"/>
      <c r="BVH832" s="304"/>
      <c r="BVI832" s="304"/>
      <c r="BVJ832" s="304"/>
      <c r="BVK832" s="304"/>
      <c r="BVL832" s="304"/>
      <c r="BVM832" s="304"/>
      <c r="BVN832" s="304"/>
      <c r="BVO832" s="304"/>
      <c r="BVP832" s="304"/>
      <c r="BVQ832" s="304"/>
      <c r="BVR832" s="304"/>
      <c r="BVS832" s="304"/>
      <c r="BVT832" s="304"/>
      <c r="BVU832" s="304"/>
      <c r="BVV832" s="304"/>
      <c r="BVW832" s="304"/>
      <c r="BVX832" s="304"/>
      <c r="BVY832" s="304"/>
      <c r="BVZ832" s="304"/>
      <c r="BWA832" s="304"/>
      <c r="BWB832" s="304"/>
      <c r="BWC832" s="304"/>
      <c r="BWD832" s="304"/>
      <c r="BWE832" s="304"/>
      <c r="BWF832" s="304"/>
      <c r="BWG832" s="304"/>
      <c r="BWH832" s="304"/>
      <c r="BWI832" s="304"/>
      <c r="BWJ832" s="304"/>
      <c r="BWK832" s="304"/>
      <c r="BWL832" s="304"/>
      <c r="BWM832" s="304"/>
      <c r="BWN832" s="304"/>
      <c r="BWO832" s="304"/>
      <c r="BWP832" s="304"/>
      <c r="BWQ832" s="304"/>
      <c r="BWR832" s="304"/>
      <c r="BWS832" s="304"/>
      <c r="BWT832" s="304"/>
      <c r="BWU832" s="304"/>
      <c r="BWV832" s="304"/>
      <c r="BWW832" s="304"/>
      <c r="BWX832" s="304"/>
      <c r="BWY832" s="304"/>
      <c r="BWZ832" s="304"/>
      <c r="BXA832" s="304"/>
      <c r="BXB832" s="304"/>
      <c r="BXC832" s="304"/>
      <c r="BXD832" s="304"/>
      <c r="BXE832" s="304"/>
      <c r="BXF832" s="304"/>
      <c r="BXG832" s="304"/>
      <c r="BXH832" s="304"/>
      <c r="BXI832" s="304"/>
      <c r="BXJ832" s="304"/>
      <c r="BXK832" s="304"/>
      <c r="BXL832" s="304"/>
      <c r="BXM832" s="304"/>
      <c r="BXN832" s="304"/>
      <c r="BXO832" s="304"/>
      <c r="BXP832" s="304"/>
      <c r="BXQ832" s="304"/>
      <c r="BXR832" s="304"/>
      <c r="BXS832" s="304"/>
      <c r="BXT832" s="304"/>
      <c r="BXU832" s="304"/>
      <c r="BXV832" s="304"/>
      <c r="BXW832" s="304"/>
      <c r="BXX832" s="304"/>
      <c r="BXY832" s="304"/>
      <c r="BXZ832" s="304"/>
      <c r="BYA832" s="304"/>
      <c r="BYB832" s="304"/>
      <c r="BYC832" s="304"/>
      <c r="BYD832" s="304"/>
      <c r="BYE832" s="304"/>
      <c r="BYF832" s="304"/>
      <c r="BYG832" s="304"/>
      <c r="BYH832" s="304"/>
      <c r="BYI832" s="304"/>
      <c r="BYJ832" s="304"/>
      <c r="BYK832" s="304"/>
      <c r="BYL832" s="304"/>
      <c r="BYM832" s="304"/>
      <c r="BYN832" s="304"/>
      <c r="BYO832" s="304"/>
      <c r="BYP832" s="304"/>
      <c r="BYQ832" s="304"/>
      <c r="BYR832" s="304"/>
      <c r="BYS832" s="304"/>
      <c r="BYT832" s="304"/>
      <c r="BYU832" s="304"/>
      <c r="BYV832" s="304"/>
      <c r="BYW832" s="304"/>
      <c r="BYX832" s="304"/>
      <c r="BYY832" s="304"/>
      <c r="BYZ832" s="304"/>
      <c r="BZA832" s="304"/>
      <c r="BZB832" s="304"/>
      <c r="BZC832" s="304"/>
      <c r="BZD832" s="304"/>
      <c r="BZE832" s="304"/>
      <c r="BZF832" s="304"/>
      <c r="BZG832" s="304"/>
      <c r="BZH832" s="304"/>
      <c r="BZI832" s="304"/>
      <c r="BZJ832" s="304"/>
      <c r="BZK832" s="304"/>
      <c r="BZL832" s="304"/>
      <c r="BZM832" s="304"/>
      <c r="BZN832" s="304"/>
      <c r="BZO832" s="304"/>
      <c r="BZP832" s="304"/>
      <c r="BZQ832" s="304"/>
      <c r="BZR832" s="304"/>
      <c r="BZS832" s="304"/>
      <c r="BZT832" s="304"/>
      <c r="BZU832" s="304"/>
      <c r="BZV832" s="304"/>
      <c r="BZW832" s="304"/>
      <c r="BZX832" s="304"/>
      <c r="BZY832" s="304"/>
      <c r="BZZ832" s="304"/>
      <c r="CAA832" s="304"/>
      <c r="CAB832" s="304"/>
      <c r="CAC832" s="304"/>
      <c r="CAD832" s="304"/>
      <c r="CAE832" s="304"/>
      <c r="CAF832" s="304"/>
      <c r="CAG832" s="304"/>
      <c r="CAH832" s="304"/>
      <c r="CAI832" s="304"/>
      <c r="CAJ832" s="304"/>
      <c r="CAK832" s="304"/>
      <c r="CAL832" s="304"/>
      <c r="CAM832" s="304"/>
      <c r="CAN832" s="304"/>
      <c r="CAO832" s="304"/>
      <c r="CAP832" s="304"/>
      <c r="CAQ832" s="304"/>
      <c r="CAR832" s="304"/>
      <c r="CAS832" s="304"/>
      <c r="CAT832" s="304"/>
      <c r="CAU832" s="304"/>
      <c r="CAV832" s="304"/>
      <c r="CAW832" s="304"/>
      <c r="CAX832" s="304"/>
      <c r="CAY832" s="304"/>
      <c r="CAZ832" s="304"/>
      <c r="CBA832" s="304"/>
      <c r="CBB832" s="304"/>
      <c r="CBC832" s="304"/>
      <c r="CBD832" s="304"/>
      <c r="CBE832" s="304"/>
      <c r="CBF832" s="304"/>
      <c r="CBG832" s="304"/>
      <c r="CBH832" s="304"/>
      <c r="CBI832" s="304"/>
      <c r="CBJ832" s="304"/>
      <c r="CBK832" s="304"/>
      <c r="CBL832" s="304"/>
      <c r="CBM832" s="304"/>
      <c r="CBN832" s="304"/>
      <c r="CBO832" s="304"/>
      <c r="CBP832" s="304"/>
      <c r="CBQ832" s="304"/>
      <c r="CBR832" s="304"/>
      <c r="CBS832" s="304"/>
      <c r="CBT832" s="304"/>
      <c r="CBU832" s="304"/>
      <c r="CBV832" s="304"/>
      <c r="CBW832" s="304"/>
      <c r="CBX832" s="304"/>
      <c r="CBY832" s="304"/>
      <c r="CBZ832" s="304"/>
      <c r="CCA832" s="304"/>
      <c r="CCB832" s="304"/>
      <c r="CCC832" s="304"/>
      <c r="CCD832" s="304"/>
      <c r="CCE832" s="304"/>
      <c r="CCF832" s="304"/>
      <c r="CCG832" s="304"/>
      <c r="CCH832" s="304"/>
      <c r="CCI832" s="304"/>
      <c r="CCJ832" s="304"/>
      <c r="CCK832" s="304"/>
      <c r="CCL832" s="304"/>
      <c r="CCM832" s="304"/>
      <c r="CCN832" s="304"/>
      <c r="CCO832" s="304"/>
      <c r="CCP832" s="304"/>
      <c r="CCQ832" s="304"/>
      <c r="CCR832" s="304"/>
      <c r="CCS832" s="304"/>
      <c r="CCT832" s="304"/>
      <c r="CCU832" s="304"/>
      <c r="CCV832" s="304"/>
      <c r="CCW832" s="304"/>
      <c r="CCX832" s="304"/>
      <c r="CCY832" s="304"/>
      <c r="CCZ832" s="304"/>
      <c r="CDA832" s="304"/>
      <c r="CDB832" s="304"/>
      <c r="CDC832" s="304"/>
      <c r="CDD832" s="304"/>
      <c r="CDE832" s="304"/>
      <c r="CDF832" s="304"/>
      <c r="CDG832" s="304"/>
      <c r="CDH832" s="304"/>
      <c r="CDI832" s="304"/>
      <c r="CDJ832" s="304"/>
      <c r="CDK832" s="304"/>
      <c r="CDL832" s="304"/>
      <c r="CDM832" s="304"/>
      <c r="CDN832" s="304"/>
      <c r="CDO832" s="304"/>
      <c r="CDP832" s="304"/>
      <c r="CDQ832" s="304"/>
      <c r="CDR832" s="304"/>
      <c r="CDS832" s="304"/>
      <c r="CDT832" s="304"/>
      <c r="CDU832" s="304"/>
      <c r="CDV832" s="304"/>
      <c r="CDW832" s="304"/>
      <c r="CDX832" s="304"/>
      <c r="CDY832" s="304"/>
      <c r="CDZ832" s="304"/>
      <c r="CEA832" s="304"/>
      <c r="CEB832" s="304"/>
      <c r="CEC832" s="304"/>
      <c r="CED832" s="304"/>
      <c r="CEE832" s="304"/>
      <c r="CEF832" s="304"/>
      <c r="CEG832" s="304"/>
      <c r="CEH832" s="304"/>
      <c r="CEI832" s="304"/>
      <c r="CEJ832" s="304"/>
      <c r="CEK832" s="304"/>
      <c r="CEL832" s="304"/>
      <c r="CEM832" s="304"/>
      <c r="CEN832" s="304"/>
      <c r="CEO832" s="304"/>
      <c r="CEP832" s="304"/>
      <c r="CEQ832" s="304"/>
      <c r="CER832" s="304"/>
      <c r="CES832" s="304"/>
      <c r="CET832" s="304"/>
      <c r="CEU832" s="304"/>
      <c r="CEV832" s="304"/>
      <c r="CEW832" s="304"/>
      <c r="CEX832" s="304"/>
      <c r="CEY832" s="304"/>
      <c r="CEZ832" s="304"/>
      <c r="CFA832" s="304"/>
      <c r="CFB832" s="304"/>
      <c r="CFC832" s="304"/>
      <c r="CFD832" s="304"/>
      <c r="CFE832" s="304"/>
      <c r="CFF832" s="304"/>
      <c r="CFG832" s="304"/>
      <c r="CFH832" s="304"/>
      <c r="CFI832" s="304"/>
      <c r="CFJ832" s="304"/>
      <c r="CFK832" s="304"/>
      <c r="CFL832" s="304"/>
      <c r="CFM832" s="304"/>
      <c r="CFN832" s="304"/>
      <c r="CFO832" s="304"/>
      <c r="CFP832" s="304"/>
      <c r="CFQ832" s="304"/>
      <c r="CFR832" s="304"/>
      <c r="CFS832" s="304"/>
      <c r="CFT832" s="304"/>
      <c r="CFU832" s="304"/>
      <c r="CFV832" s="304"/>
      <c r="CFW832" s="304"/>
      <c r="CFX832" s="304"/>
      <c r="CFY832" s="304"/>
      <c r="CFZ832" s="304"/>
      <c r="CGA832" s="304"/>
      <c r="CGB832" s="304"/>
      <c r="CGC832" s="304"/>
      <c r="CGD832" s="304"/>
      <c r="CGE832" s="304"/>
      <c r="CGF832" s="304"/>
      <c r="CGG832" s="304"/>
      <c r="CGH832" s="304"/>
      <c r="CGI832" s="304"/>
      <c r="CGJ832" s="304"/>
      <c r="CGK832" s="304"/>
      <c r="CGL832" s="304"/>
      <c r="CGM832" s="304"/>
      <c r="CGN832" s="304"/>
      <c r="CGO832" s="304"/>
      <c r="CGP832" s="304"/>
      <c r="CGQ832" s="304"/>
      <c r="CGR832" s="304"/>
      <c r="CGS832" s="304"/>
      <c r="CGT832" s="304"/>
      <c r="CGU832" s="304"/>
      <c r="CGV832" s="304"/>
      <c r="CGW832" s="304"/>
      <c r="CGX832" s="304"/>
      <c r="CGY832" s="304"/>
      <c r="CGZ832" s="304"/>
      <c r="CHA832" s="304"/>
      <c r="CHB832" s="304"/>
      <c r="CHC832" s="304"/>
      <c r="CHD832" s="304"/>
      <c r="CHE832" s="304"/>
      <c r="CHF832" s="304"/>
      <c r="CHG832" s="304"/>
      <c r="CHH832" s="304"/>
      <c r="CHI832" s="304"/>
      <c r="CHJ832" s="304"/>
      <c r="CHK832" s="304"/>
      <c r="CHL832" s="304"/>
      <c r="CHM832" s="304"/>
      <c r="CHN832" s="304"/>
      <c r="CHO832" s="304"/>
      <c r="CHP832" s="304"/>
      <c r="CHQ832" s="304"/>
      <c r="CHR832" s="304"/>
      <c r="CHS832" s="304"/>
      <c r="CHT832" s="304"/>
      <c r="CHU832" s="304"/>
      <c r="CHV832" s="304"/>
      <c r="CHW832" s="304"/>
      <c r="CHX832" s="304"/>
      <c r="CHY832" s="304"/>
      <c r="CHZ832" s="304"/>
      <c r="CIA832" s="304"/>
      <c r="CIB832" s="304"/>
      <c r="CIC832" s="304"/>
      <c r="CID832" s="304"/>
      <c r="CIE832" s="304"/>
      <c r="CIF832" s="304"/>
      <c r="CIG832" s="304"/>
      <c r="CIH832" s="304"/>
      <c r="CII832" s="304"/>
      <c r="CIJ832" s="304"/>
      <c r="CIK832" s="304"/>
      <c r="CIL832" s="304"/>
      <c r="CIM832" s="304"/>
      <c r="CIN832" s="304"/>
      <c r="CIO832" s="304"/>
      <c r="CIP832" s="304"/>
      <c r="CIQ832" s="304"/>
      <c r="CIR832" s="304"/>
      <c r="CIS832" s="304"/>
      <c r="CIT832" s="304"/>
      <c r="CIU832" s="304"/>
      <c r="CIV832" s="304"/>
      <c r="CIW832" s="304"/>
      <c r="CIX832" s="304"/>
      <c r="CIY832" s="304"/>
      <c r="CIZ832" s="304"/>
      <c r="CJA832" s="304"/>
      <c r="CJB832" s="304"/>
      <c r="CJC832" s="304"/>
      <c r="CJD832" s="304"/>
      <c r="CJE832" s="304"/>
      <c r="CJF832" s="304"/>
      <c r="CJG832" s="304"/>
      <c r="CJH832" s="304"/>
      <c r="CJI832" s="304"/>
      <c r="CJJ832" s="304"/>
      <c r="CJK832" s="304"/>
      <c r="CJL832" s="304"/>
      <c r="CJM832" s="304"/>
      <c r="CJN832" s="304"/>
      <c r="CJO832" s="304"/>
      <c r="CJP832" s="304"/>
      <c r="CJQ832" s="304"/>
      <c r="CJR832" s="304"/>
      <c r="CJS832" s="304"/>
      <c r="CJT832" s="304"/>
      <c r="CJU832" s="304"/>
      <c r="CJV832" s="304"/>
      <c r="CJW832" s="304"/>
      <c r="CJX832" s="304"/>
      <c r="CJY832" s="304"/>
      <c r="CJZ832" s="304"/>
      <c r="CKA832" s="304"/>
      <c r="CKB832" s="304"/>
      <c r="CKC832" s="304"/>
      <c r="CKD832" s="304"/>
      <c r="CKE832" s="304"/>
      <c r="CKF832" s="304"/>
      <c r="CKG832" s="304"/>
      <c r="CKH832" s="304"/>
      <c r="CKI832" s="304"/>
      <c r="CKJ832" s="304"/>
      <c r="CKK832" s="304"/>
      <c r="CKL832" s="304"/>
      <c r="CKM832" s="304"/>
      <c r="CKN832" s="304"/>
      <c r="CKO832" s="304"/>
      <c r="CKP832" s="304"/>
      <c r="CKQ832" s="304"/>
      <c r="CKR832" s="304"/>
      <c r="CKS832" s="304"/>
      <c r="CKT832" s="304"/>
      <c r="CKU832" s="304"/>
      <c r="CKV832" s="304"/>
      <c r="CKW832" s="304"/>
      <c r="CKX832" s="304"/>
      <c r="CKY832" s="304"/>
      <c r="CKZ832" s="304"/>
      <c r="CLA832" s="304"/>
      <c r="CLB832" s="304"/>
      <c r="CLC832" s="304"/>
      <c r="CLD832" s="304"/>
      <c r="CLE832" s="304"/>
      <c r="CLF832" s="304"/>
      <c r="CLG832" s="304"/>
      <c r="CLH832" s="304"/>
      <c r="CLI832" s="304"/>
      <c r="CLJ832" s="304"/>
      <c r="CLK832" s="304"/>
      <c r="CLL832" s="304"/>
      <c r="CLM832" s="304"/>
      <c r="CLN832" s="304"/>
      <c r="CLO832" s="304"/>
      <c r="CLP832" s="304"/>
      <c r="CLQ832" s="304"/>
      <c r="CLR832" s="304"/>
      <c r="CLS832" s="304"/>
      <c r="CLT832" s="304"/>
      <c r="CLU832" s="304"/>
      <c r="CLV832" s="304"/>
      <c r="CLW832" s="304"/>
      <c r="CLX832" s="304"/>
      <c r="CLY832" s="304"/>
      <c r="CLZ832" s="304"/>
      <c r="CMA832" s="304"/>
      <c r="CMB832" s="304"/>
      <c r="CMC832" s="304"/>
      <c r="CMD832" s="304"/>
      <c r="CME832" s="304"/>
      <c r="CMF832" s="304"/>
      <c r="CMG832" s="304"/>
      <c r="CMH832" s="304"/>
      <c r="CMI832" s="304"/>
      <c r="CMJ832" s="304"/>
      <c r="CMK832" s="304"/>
      <c r="CML832" s="304"/>
      <c r="CMM832" s="304"/>
      <c r="CMN832" s="304"/>
      <c r="CMO832" s="304"/>
      <c r="CMP832" s="304"/>
      <c r="CMQ832" s="304"/>
      <c r="CMR832" s="304"/>
      <c r="CMS832" s="304"/>
      <c r="CMT832" s="304"/>
      <c r="CMU832" s="304"/>
      <c r="CMV832" s="304"/>
      <c r="CMW832" s="304"/>
      <c r="CMX832" s="304"/>
      <c r="CMY832" s="304"/>
      <c r="CMZ832" s="304"/>
      <c r="CNA832" s="304"/>
      <c r="CNB832" s="304"/>
      <c r="CNC832" s="304"/>
      <c r="CND832" s="304"/>
      <c r="CNE832" s="304"/>
      <c r="CNF832" s="304"/>
      <c r="CNG832" s="304"/>
      <c r="CNH832" s="304"/>
      <c r="CNI832" s="304"/>
      <c r="CNJ832" s="304"/>
      <c r="CNK832" s="304"/>
      <c r="CNL832" s="304"/>
      <c r="CNM832" s="304"/>
      <c r="CNN832" s="304"/>
      <c r="CNO832" s="304"/>
      <c r="CNP832" s="304"/>
      <c r="CNQ832" s="304"/>
      <c r="CNR832" s="304"/>
      <c r="CNS832" s="304"/>
      <c r="CNT832" s="304"/>
      <c r="CNU832" s="304"/>
      <c r="CNV832" s="304"/>
      <c r="CNW832" s="304"/>
      <c r="CNX832" s="304"/>
      <c r="CNY832" s="304"/>
      <c r="CNZ832" s="304"/>
      <c r="COA832" s="304"/>
      <c r="COB832" s="304"/>
      <c r="COC832" s="304"/>
      <c r="COD832" s="304"/>
      <c r="COE832" s="304"/>
      <c r="COF832" s="304"/>
      <c r="COG832" s="304"/>
      <c r="COH832" s="304"/>
      <c r="COI832" s="304"/>
      <c r="COJ832" s="304"/>
      <c r="COK832" s="304"/>
      <c r="COL832" s="304"/>
      <c r="COM832" s="304"/>
      <c r="CON832" s="304"/>
      <c r="COO832" s="304"/>
      <c r="COP832" s="304"/>
      <c r="COQ832" s="304"/>
      <c r="COR832" s="304"/>
      <c r="COS832" s="304"/>
      <c r="COT832" s="304"/>
      <c r="COU832" s="304"/>
      <c r="COV832" s="304"/>
      <c r="COW832" s="304"/>
      <c r="COX832" s="304"/>
      <c r="COY832" s="304"/>
      <c r="COZ832" s="304"/>
      <c r="CPA832" s="304"/>
      <c r="CPB832" s="304"/>
      <c r="CPC832" s="304"/>
      <c r="CPD832" s="304"/>
      <c r="CPE832" s="304"/>
      <c r="CPF832" s="304"/>
      <c r="CPG832" s="304"/>
      <c r="CPH832" s="304"/>
      <c r="CPI832" s="304"/>
      <c r="CPJ832" s="304"/>
      <c r="CPK832" s="304"/>
      <c r="CPL832" s="304"/>
      <c r="CPM832" s="304"/>
      <c r="CPN832" s="304"/>
      <c r="CPO832" s="304"/>
      <c r="CPP832" s="304"/>
      <c r="CPQ832" s="304"/>
      <c r="CPR832" s="304"/>
      <c r="CPS832" s="304"/>
      <c r="CPT832" s="304"/>
      <c r="CPU832" s="304"/>
      <c r="CPV832" s="304"/>
      <c r="CPW832" s="304"/>
      <c r="CPX832" s="304"/>
      <c r="CPY832" s="304"/>
      <c r="CPZ832" s="304"/>
      <c r="CQA832" s="304"/>
      <c r="CQB832" s="304"/>
      <c r="CQC832" s="304"/>
      <c r="CQD832" s="304"/>
      <c r="CQE832" s="304"/>
      <c r="CQF832" s="304"/>
      <c r="CQG832" s="304"/>
      <c r="CQH832" s="304"/>
      <c r="CQI832" s="304"/>
      <c r="CQJ832" s="304"/>
      <c r="CQK832" s="304"/>
      <c r="CQL832" s="304"/>
      <c r="CQM832" s="304"/>
      <c r="CQN832" s="304"/>
      <c r="CQO832" s="304"/>
      <c r="CQP832" s="304"/>
      <c r="CQQ832" s="304"/>
      <c r="CQR832" s="304"/>
      <c r="CQS832" s="304"/>
      <c r="CQT832" s="304"/>
      <c r="CQU832" s="304"/>
      <c r="CQV832" s="304"/>
      <c r="CQW832" s="304"/>
      <c r="CQX832" s="304"/>
      <c r="CQY832" s="304"/>
      <c r="CQZ832" s="304"/>
      <c r="CRA832" s="304"/>
      <c r="CRB832" s="304"/>
      <c r="CRC832" s="304"/>
      <c r="CRD832" s="304"/>
      <c r="CRE832" s="304"/>
      <c r="CRF832" s="304"/>
      <c r="CRG832" s="304"/>
      <c r="CRH832" s="304"/>
      <c r="CRI832" s="304"/>
      <c r="CRJ832" s="304"/>
      <c r="CRK832" s="304"/>
      <c r="CRL832" s="304"/>
      <c r="CRM832" s="304"/>
      <c r="CRN832" s="304"/>
      <c r="CRO832" s="304"/>
      <c r="CRP832" s="304"/>
      <c r="CRQ832" s="304"/>
      <c r="CRR832" s="304"/>
      <c r="CRS832" s="304"/>
      <c r="CRT832" s="304"/>
      <c r="CRU832" s="304"/>
      <c r="CRV832" s="304"/>
      <c r="CRW832" s="304"/>
      <c r="CRX832" s="304"/>
      <c r="CRY832" s="304"/>
      <c r="CRZ832" s="304"/>
      <c r="CSA832" s="304"/>
      <c r="CSB832" s="304"/>
      <c r="CSC832" s="304"/>
      <c r="CSD832" s="304"/>
      <c r="CSE832" s="304"/>
      <c r="CSF832" s="304"/>
      <c r="CSG832" s="304"/>
      <c r="CSH832" s="304"/>
      <c r="CSI832" s="304"/>
      <c r="CSJ832" s="304"/>
      <c r="CSK832" s="304"/>
      <c r="CSL832" s="304"/>
      <c r="CSM832" s="304"/>
      <c r="CSN832" s="304"/>
      <c r="CSO832" s="304"/>
      <c r="CSP832" s="304"/>
      <c r="CSQ832" s="304"/>
      <c r="CSR832" s="304"/>
      <c r="CSS832" s="304"/>
      <c r="CST832" s="304"/>
      <c r="CSU832" s="304"/>
      <c r="CSV832" s="304"/>
      <c r="CSW832" s="304"/>
      <c r="CSX832" s="304"/>
      <c r="CSY832" s="304"/>
      <c r="CSZ832" s="304"/>
      <c r="CTA832" s="304"/>
      <c r="CTB832" s="304"/>
      <c r="CTC832" s="304"/>
      <c r="CTD832" s="304"/>
      <c r="CTE832" s="304"/>
      <c r="CTF832" s="304"/>
      <c r="CTG832" s="304"/>
      <c r="CTH832" s="304"/>
      <c r="CTI832" s="304"/>
      <c r="CTJ832" s="304"/>
      <c r="CTK832" s="304"/>
      <c r="CTL832" s="304"/>
      <c r="CTM832" s="304"/>
      <c r="CTN832" s="304"/>
      <c r="CTO832" s="304"/>
      <c r="CTP832" s="304"/>
      <c r="CTQ832" s="304"/>
      <c r="CTR832" s="304"/>
      <c r="CTS832" s="304"/>
      <c r="CTT832" s="304"/>
      <c r="CTU832" s="304"/>
      <c r="CTV832" s="304"/>
      <c r="CTW832" s="304"/>
      <c r="CTX832" s="304"/>
      <c r="CTY832" s="304"/>
      <c r="CTZ832" s="304"/>
      <c r="CUA832" s="304"/>
      <c r="CUB832" s="304"/>
      <c r="CUC832" s="304"/>
      <c r="CUD832" s="304"/>
      <c r="CUE832" s="304"/>
      <c r="CUF832" s="304"/>
      <c r="CUG832" s="304"/>
      <c r="CUH832" s="304"/>
      <c r="CUI832" s="304"/>
      <c r="CUJ832" s="304"/>
      <c r="CUK832" s="304"/>
      <c r="CUL832" s="304"/>
      <c r="CUM832" s="304"/>
      <c r="CUN832" s="304"/>
      <c r="CUO832" s="304"/>
      <c r="CUP832" s="304"/>
      <c r="CUQ832" s="304"/>
      <c r="CUR832" s="304"/>
      <c r="CUS832" s="304"/>
      <c r="CUT832" s="304"/>
      <c r="CUU832" s="304"/>
      <c r="CUV832" s="304"/>
      <c r="CUW832" s="304"/>
      <c r="CUX832" s="304"/>
      <c r="CUY832" s="304"/>
      <c r="CUZ832" s="304"/>
      <c r="CVA832" s="304"/>
      <c r="CVB832" s="304"/>
      <c r="CVC832" s="304"/>
      <c r="CVD832" s="304"/>
      <c r="CVE832" s="304"/>
      <c r="CVF832" s="304"/>
      <c r="CVG832" s="304"/>
      <c r="CVH832" s="304"/>
      <c r="CVI832" s="304"/>
      <c r="CVJ832" s="304"/>
      <c r="CVK832" s="304"/>
      <c r="CVL832" s="304"/>
      <c r="CVM832" s="304"/>
      <c r="CVN832" s="304"/>
      <c r="CVO832" s="304"/>
      <c r="CVP832" s="304"/>
      <c r="CVQ832" s="304"/>
      <c r="CVR832" s="304"/>
      <c r="CVS832" s="304"/>
      <c r="CVT832" s="304"/>
      <c r="CVU832" s="304"/>
      <c r="CVV832" s="304"/>
      <c r="CVW832" s="304"/>
      <c r="CVX832" s="304"/>
      <c r="CVY832" s="304"/>
      <c r="CVZ832" s="304"/>
      <c r="CWA832" s="304"/>
      <c r="CWB832" s="304"/>
      <c r="CWC832" s="304"/>
      <c r="CWD832" s="304"/>
      <c r="CWE832" s="304"/>
      <c r="CWF832" s="304"/>
      <c r="CWG832" s="304"/>
      <c r="CWH832" s="304"/>
      <c r="CWI832" s="304"/>
      <c r="CWJ832" s="304"/>
      <c r="CWK832" s="304"/>
      <c r="CWL832" s="304"/>
      <c r="CWM832" s="304"/>
      <c r="CWN832" s="304"/>
      <c r="CWO832" s="304"/>
      <c r="CWP832" s="304"/>
      <c r="CWQ832" s="304"/>
      <c r="CWR832" s="304"/>
      <c r="CWS832" s="304"/>
      <c r="CWT832" s="304"/>
      <c r="CWU832" s="304"/>
      <c r="CWV832" s="304"/>
      <c r="CWW832" s="304"/>
      <c r="CWX832" s="304"/>
      <c r="CWY832" s="304"/>
      <c r="CWZ832" s="304"/>
      <c r="CXA832" s="304"/>
      <c r="CXB832" s="304"/>
      <c r="CXC832" s="304"/>
      <c r="CXD832" s="304"/>
      <c r="CXE832" s="304"/>
      <c r="CXF832" s="304"/>
      <c r="CXG832" s="304"/>
      <c r="CXH832" s="304"/>
      <c r="CXI832" s="304"/>
      <c r="CXJ832" s="304"/>
      <c r="CXK832" s="304"/>
      <c r="CXL832" s="304"/>
      <c r="CXM832" s="304"/>
      <c r="CXN832" s="304"/>
      <c r="CXO832" s="304"/>
      <c r="CXP832" s="304"/>
      <c r="CXQ832" s="304"/>
      <c r="CXR832" s="304"/>
      <c r="CXS832" s="304"/>
      <c r="CXT832" s="304"/>
      <c r="CXU832" s="304"/>
      <c r="CXV832" s="304"/>
      <c r="CXW832" s="304"/>
      <c r="CXX832" s="304"/>
      <c r="CXY832" s="304"/>
      <c r="CXZ832" s="304"/>
      <c r="CYA832" s="304"/>
      <c r="CYB832" s="304"/>
      <c r="CYC832" s="304"/>
      <c r="CYD832" s="304"/>
      <c r="CYE832" s="304"/>
      <c r="CYF832" s="304"/>
      <c r="CYG832" s="304"/>
      <c r="CYH832" s="304"/>
      <c r="CYI832" s="304"/>
      <c r="CYJ832" s="304"/>
      <c r="CYK832" s="304"/>
      <c r="CYL832" s="304"/>
      <c r="CYM832" s="304"/>
      <c r="CYN832" s="304"/>
      <c r="CYO832" s="304"/>
      <c r="CYP832" s="304"/>
      <c r="CYQ832" s="304"/>
      <c r="CYR832" s="304"/>
      <c r="CYS832" s="304"/>
      <c r="CYT832" s="304"/>
      <c r="CYU832" s="304"/>
      <c r="CYV832" s="304"/>
      <c r="CYW832" s="304"/>
      <c r="CYX832" s="304"/>
      <c r="CYY832" s="304"/>
      <c r="CYZ832" s="304"/>
      <c r="CZA832" s="304"/>
      <c r="CZB832" s="304"/>
      <c r="CZC832" s="304"/>
      <c r="CZD832" s="304"/>
      <c r="CZE832" s="304"/>
      <c r="CZF832" s="304"/>
      <c r="CZG832" s="304"/>
      <c r="CZH832" s="304"/>
      <c r="CZI832" s="304"/>
      <c r="CZJ832" s="304"/>
      <c r="CZK832" s="304"/>
      <c r="CZL832" s="304"/>
      <c r="CZM832" s="304"/>
      <c r="CZN832" s="304"/>
      <c r="CZO832" s="304"/>
      <c r="CZP832" s="304"/>
      <c r="CZQ832" s="304"/>
      <c r="CZR832" s="304"/>
      <c r="CZS832" s="304"/>
      <c r="CZT832" s="304"/>
      <c r="CZU832" s="304"/>
      <c r="CZV832" s="304"/>
      <c r="CZW832" s="304"/>
      <c r="CZX832" s="304"/>
      <c r="CZY832" s="304"/>
      <c r="CZZ832" s="304"/>
      <c r="DAA832" s="304"/>
      <c r="DAB832" s="304"/>
      <c r="DAC832" s="304"/>
      <c r="DAD832" s="304"/>
      <c r="DAE832" s="304"/>
      <c r="DAF832" s="304"/>
      <c r="DAG832" s="304"/>
      <c r="DAH832" s="304"/>
      <c r="DAI832" s="304"/>
      <c r="DAJ832" s="304"/>
      <c r="DAK832" s="304"/>
      <c r="DAL832" s="304"/>
      <c r="DAM832" s="304"/>
      <c r="DAN832" s="304"/>
      <c r="DAO832" s="304"/>
      <c r="DAP832" s="304"/>
      <c r="DAQ832" s="304"/>
      <c r="DAR832" s="304"/>
      <c r="DAS832" s="304"/>
      <c r="DAT832" s="304"/>
      <c r="DAU832" s="304"/>
      <c r="DAV832" s="304"/>
      <c r="DAW832" s="304"/>
      <c r="DAX832" s="304"/>
      <c r="DAY832" s="304"/>
      <c r="DAZ832" s="304"/>
      <c r="DBA832" s="304"/>
      <c r="DBB832" s="304"/>
      <c r="DBC832" s="304"/>
      <c r="DBD832" s="304"/>
      <c r="DBE832" s="304"/>
      <c r="DBF832" s="304"/>
      <c r="DBG832" s="304"/>
      <c r="DBH832" s="304"/>
      <c r="DBI832" s="304"/>
      <c r="DBJ832" s="304"/>
      <c r="DBK832" s="304"/>
      <c r="DBL832" s="304"/>
      <c r="DBM832" s="304"/>
      <c r="DBN832" s="304"/>
      <c r="DBO832" s="304"/>
      <c r="DBP832" s="304"/>
      <c r="DBQ832" s="304"/>
      <c r="DBR832" s="304"/>
      <c r="DBS832" s="304"/>
      <c r="DBT832" s="304"/>
      <c r="DBU832" s="304"/>
      <c r="DBV832" s="304"/>
      <c r="DBW832" s="304"/>
      <c r="DBX832" s="304"/>
      <c r="DBY832" s="304"/>
      <c r="DBZ832" s="304"/>
      <c r="DCA832" s="304"/>
      <c r="DCB832" s="304"/>
      <c r="DCC832" s="304"/>
      <c r="DCD832" s="304"/>
      <c r="DCE832" s="304"/>
      <c r="DCF832" s="304"/>
      <c r="DCG832" s="304"/>
      <c r="DCH832" s="304"/>
      <c r="DCI832" s="304"/>
      <c r="DCJ832" s="304"/>
      <c r="DCK832" s="304"/>
      <c r="DCL832" s="304"/>
      <c r="DCM832" s="304"/>
      <c r="DCN832" s="304"/>
      <c r="DCO832" s="304"/>
      <c r="DCP832" s="304"/>
      <c r="DCQ832" s="304"/>
      <c r="DCR832" s="304"/>
      <c r="DCS832" s="304"/>
      <c r="DCT832" s="304"/>
      <c r="DCU832" s="304"/>
      <c r="DCV832" s="304"/>
      <c r="DCW832" s="304"/>
      <c r="DCX832" s="304"/>
      <c r="DCY832" s="304"/>
      <c r="DCZ832" s="304"/>
      <c r="DDA832" s="304"/>
      <c r="DDB832" s="304"/>
      <c r="DDC832" s="304"/>
      <c r="DDD832" s="304"/>
      <c r="DDE832" s="304"/>
      <c r="DDF832" s="304"/>
      <c r="DDG832" s="304"/>
      <c r="DDH832" s="304"/>
      <c r="DDI832" s="304"/>
      <c r="DDJ832" s="304"/>
      <c r="DDK832" s="304"/>
      <c r="DDL832" s="304"/>
      <c r="DDM832" s="304"/>
      <c r="DDN832" s="304"/>
      <c r="DDO832" s="304"/>
      <c r="DDP832" s="304"/>
      <c r="DDQ832" s="304"/>
      <c r="DDR832" s="304"/>
      <c r="DDS832" s="304"/>
      <c r="DDT832" s="304"/>
      <c r="DDU832" s="304"/>
      <c r="DDV832" s="304"/>
      <c r="DDW832" s="304"/>
      <c r="DDX832" s="304"/>
      <c r="DDY832" s="304"/>
      <c r="DDZ832" s="304"/>
      <c r="DEA832" s="304"/>
      <c r="DEB832" s="304"/>
      <c r="DEC832" s="304"/>
      <c r="DED832" s="304"/>
      <c r="DEE832" s="304"/>
      <c r="DEF832" s="304"/>
      <c r="DEG832" s="304"/>
      <c r="DEH832" s="304"/>
      <c r="DEI832" s="304"/>
      <c r="DEJ832" s="304"/>
      <c r="DEK832" s="304"/>
      <c r="DEL832" s="304"/>
      <c r="DEM832" s="304"/>
      <c r="DEN832" s="304"/>
      <c r="DEO832" s="304"/>
      <c r="DEP832" s="304"/>
      <c r="DEQ832" s="304"/>
      <c r="DER832" s="304"/>
      <c r="DES832" s="304"/>
      <c r="DET832" s="304"/>
      <c r="DEU832" s="304"/>
      <c r="DEV832" s="304"/>
      <c r="DEW832" s="304"/>
      <c r="DEX832" s="304"/>
      <c r="DEY832" s="304"/>
      <c r="DEZ832" s="304"/>
      <c r="DFA832" s="304"/>
      <c r="DFB832" s="304"/>
      <c r="DFC832" s="304"/>
      <c r="DFD832" s="304"/>
      <c r="DFE832" s="304"/>
      <c r="DFF832" s="304"/>
      <c r="DFG832" s="304"/>
      <c r="DFH832" s="304"/>
      <c r="DFI832" s="304"/>
      <c r="DFJ832" s="304"/>
      <c r="DFK832" s="304"/>
      <c r="DFL832" s="304"/>
      <c r="DFM832" s="304"/>
      <c r="DFN832" s="304"/>
      <c r="DFO832" s="304"/>
      <c r="DFP832" s="304"/>
      <c r="DFQ832" s="304"/>
      <c r="DFR832" s="304"/>
      <c r="DFS832" s="304"/>
      <c r="DFT832" s="304"/>
      <c r="DFU832" s="304"/>
      <c r="DFV832" s="304"/>
      <c r="DFW832" s="304"/>
      <c r="DFX832" s="304"/>
      <c r="DFY832" s="304"/>
      <c r="DFZ832" s="304"/>
      <c r="DGA832" s="304"/>
      <c r="DGB832" s="304"/>
      <c r="DGC832" s="304"/>
      <c r="DGD832" s="304"/>
      <c r="DGE832" s="304"/>
      <c r="DGF832" s="304"/>
      <c r="DGG832" s="304"/>
      <c r="DGH832" s="304"/>
      <c r="DGI832" s="304"/>
      <c r="DGJ832" s="304"/>
      <c r="DGK832" s="304"/>
      <c r="DGL832" s="304"/>
      <c r="DGM832" s="304"/>
      <c r="DGN832" s="304"/>
      <c r="DGO832" s="304"/>
      <c r="DGP832" s="304"/>
      <c r="DGQ832" s="304"/>
      <c r="DGR832" s="304"/>
      <c r="DGS832" s="304"/>
      <c r="DGT832" s="304"/>
      <c r="DGU832" s="304"/>
      <c r="DGV832" s="304"/>
      <c r="DGW832" s="304"/>
      <c r="DGX832" s="304"/>
      <c r="DGY832" s="304"/>
      <c r="DGZ832" s="304"/>
      <c r="DHA832" s="304"/>
      <c r="DHB832" s="304"/>
      <c r="DHC832" s="304"/>
      <c r="DHD832" s="304"/>
      <c r="DHE832" s="304"/>
      <c r="DHF832" s="304"/>
      <c r="DHG832" s="304"/>
      <c r="DHH832" s="304"/>
      <c r="DHI832" s="304"/>
      <c r="DHJ832" s="304"/>
      <c r="DHK832" s="304"/>
      <c r="DHL832" s="304"/>
      <c r="DHM832" s="304"/>
      <c r="DHN832" s="304"/>
      <c r="DHO832" s="304"/>
      <c r="DHP832" s="304"/>
      <c r="DHQ832" s="304"/>
      <c r="DHR832" s="304"/>
      <c r="DHS832" s="304"/>
      <c r="DHT832" s="304"/>
      <c r="DHU832" s="304"/>
      <c r="DHV832" s="304"/>
      <c r="DHW832" s="304"/>
      <c r="DHX832" s="304"/>
      <c r="DHY832" s="304"/>
      <c r="DHZ832" s="304"/>
      <c r="DIA832" s="304"/>
      <c r="DIB832" s="304"/>
      <c r="DIC832" s="304"/>
      <c r="DID832" s="304"/>
      <c r="DIE832" s="304"/>
      <c r="DIF832" s="304"/>
      <c r="DIG832" s="304"/>
      <c r="DIH832" s="304"/>
      <c r="DII832" s="304"/>
      <c r="DIJ832" s="304"/>
      <c r="DIK832" s="304"/>
      <c r="DIL832" s="304"/>
      <c r="DIM832" s="304"/>
      <c r="DIN832" s="304"/>
      <c r="DIO832" s="304"/>
      <c r="DIP832" s="304"/>
      <c r="DIQ832" s="304"/>
      <c r="DIR832" s="304"/>
      <c r="DIS832" s="304"/>
      <c r="DIT832" s="304"/>
      <c r="DIU832" s="304"/>
      <c r="DIV832" s="304"/>
      <c r="DIW832" s="304"/>
      <c r="DIX832" s="304"/>
      <c r="DIY832" s="304"/>
      <c r="DIZ832" s="304"/>
      <c r="DJA832" s="304"/>
      <c r="DJB832" s="304"/>
      <c r="DJC832" s="304"/>
      <c r="DJD832" s="304"/>
      <c r="DJE832" s="304"/>
      <c r="DJF832" s="304"/>
      <c r="DJG832" s="304"/>
      <c r="DJH832" s="304"/>
      <c r="DJI832" s="304"/>
      <c r="DJJ832" s="304"/>
      <c r="DJK832" s="304"/>
      <c r="DJL832" s="304"/>
      <c r="DJM832" s="304"/>
      <c r="DJN832" s="304"/>
      <c r="DJO832" s="304"/>
      <c r="DJP832" s="304"/>
      <c r="DJQ832" s="304"/>
      <c r="DJR832" s="304"/>
      <c r="DJS832" s="304"/>
      <c r="DJT832" s="304"/>
      <c r="DJU832" s="304"/>
      <c r="DJV832" s="304"/>
      <c r="DJW832" s="304"/>
      <c r="DJX832" s="304"/>
      <c r="DJY832" s="304"/>
      <c r="DJZ832" s="304"/>
      <c r="DKA832" s="304"/>
      <c r="DKB832" s="304"/>
      <c r="DKC832" s="304"/>
      <c r="DKD832" s="304"/>
      <c r="DKE832" s="304"/>
      <c r="DKF832" s="304"/>
      <c r="DKG832" s="304"/>
      <c r="DKH832" s="304"/>
      <c r="DKI832" s="304"/>
      <c r="DKJ832" s="304"/>
      <c r="DKK832" s="304"/>
      <c r="DKL832" s="304"/>
      <c r="DKM832" s="304"/>
      <c r="DKN832" s="304"/>
      <c r="DKO832" s="304"/>
      <c r="DKP832" s="304"/>
      <c r="DKQ832" s="304"/>
      <c r="DKR832" s="304"/>
      <c r="DKS832" s="304"/>
      <c r="DKT832" s="304"/>
      <c r="DKU832" s="304"/>
      <c r="DKV832" s="304"/>
      <c r="DKW832" s="304"/>
      <c r="DKX832" s="304"/>
      <c r="DKY832" s="304"/>
      <c r="DKZ832" s="304"/>
      <c r="DLA832" s="304"/>
      <c r="DLB832" s="304"/>
      <c r="DLC832" s="304"/>
      <c r="DLD832" s="304"/>
      <c r="DLE832" s="304"/>
      <c r="DLF832" s="304"/>
      <c r="DLG832" s="304"/>
      <c r="DLH832" s="304"/>
      <c r="DLI832" s="304"/>
      <c r="DLJ832" s="304"/>
      <c r="DLK832" s="304"/>
      <c r="DLL832" s="304"/>
      <c r="DLM832" s="304"/>
      <c r="DLN832" s="304"/>
      <c r="DLO832" s="304"/>
      <c r="DLP832" s="304"/>
      <c r="DLQ832" s="304"/>
      <c r="DLR832" s="304"/>
      <c r="DLS832" s="304"/>
      <c r="DLT832" s="304"/>
      <c r="DLU832" s="304"/>
      <c r="DLV832" s="304"/>
      <c r="DLW832" s="304"/>
      <c r="DLX832" s="304"/>
      <c r="DLY832" s="304"/>
      <c r="DLZ832" s="304"/>
      <c r="DMA832" s="304"/>
      <c r="DMB832" s="304"/>
      <c r="DMC832" s="304"/>
      <c r="DMD832" s="304"/>
      <c r="DME832" s="304"/>
      <c r="DMF832" s="304"/>
      <c r="DMG832" s="304"/>
      <c r="DMH832" s="304"/>
      <c r="DMI832" s="304"/>
      <c r="DMJ832" s="304"/>
      <c r="DMK832" s="304"/>
      <c r="DML832" s="304"/>
      <c r="DMM832" s="304"/>
      <c r="DMN832" s="304"/>
      <c r="DMO832" s="304"/>
      <c r="DMP832" s="304"/>
      <c r="DMQ832" s="304"/>
      <c r="DMR832" s="304"/>
      <c r="DMS832" s="304"/>
      <c r="DMT832" s="304"/>
      <c r="DMU832" s="304"/>
      <c r="DMV832" s="304"/>
      <c r="DMW832" s="304"/>
      <c r="DMX832" s="304"/>
      <c r="DMY832" s="304"/>
      <c r="DMZ832" s="304"/>
      <c r="DNA832" s="304"/>
      <c r="DNB832" s="304"/>
      <c r="DNC832" s="304"/>
      <c r="DND832" s="304"/>
      <c r="DNE832" s="304"/>
      <c r="DNF832" s="304"/>
      <c r="DNG832" s="304"/>
      <c r="DNH832" s="304"/>
      <c r="DNI832" s="304"/>
      <c r="DNJ832" s="304"/>
      <c r="DNK832" s="304"/>
      <c r="DNL832" s="304"/>
      <c r="DNM832" s="304"/>
      <c r="DNN832" s="304"/>
      <c r="DNO832" s="304"/>
      <c r="DNP832" s="304"/>
      <c r="DNQ832" s="304"/>
      <c r="DNR832" s="304"/>
      <c r="DNS832" s="304"/>
      <c r="DNT832" s="304"/>
      <c r="DNU832" s="304"/>
      <c r="DNV832" s="304"/>
      <c r="DNW832" s="304"/>
      <c r="DNX832" s="304"/>
      <c r="DNY832" s="304"/>
      <c r="DNZ832" s="304"/>
      <c r="DOA832" s="304"/>
      <c r="DOB832" s="304"/>
      <c r="DOC832" s="304"/>
      <c r="DOD832" s="304"/>
      <c r="DOE832" s="304"/>
      <c r="DOF832" s="304"/>
      <c r="DOG832" s="304"/>
      <c r="DOH832" s="304"/>
      <c r="DOI832" s="304"/>
      <c r="DOJ832" s="304"/>
      <c r="DOK832" s="304"/>
      <c r="DOL832" s="304"/>
      <c r="DOM832" s="304"/>
      <c r="DON832" s="304"/>
      <c r="DOO832" s="304"/>
      <c r="DOP832" s="304"/>
      <c r="DOQ832" s="304"/>
      <c r="DOR832" s="304"/>
      <c r="DOS832" s="304"/>
      <c r="DOT832" s="304"/>
      <c r="DOU832" s="304"/>
      <c r="DOV832" s="304"/>
      <c r="DOW832" s="304"/>
      <c r="DOX832" s="304"/>
      <c r="DOY832" s="304"/>
      <c r="DOZ832" s="304"/>
      <c r="DPA832" s="304"/>
      <c r="DPB832" s="304"/>
      <c r="DPC832" s="304"/>
      <c r="DPD832" s="304"/>
      <c r="DPE832" s="304"/>
      <c r="DPF832" s="304"/>
      <c r="DPG832" s="304"/>
      <c r="DPH832" s="304"/>
      <c r="DPI832" s="304"/>
      <c r="DPJ832" s="304"/>
      <c r="DPK832" s="304"/>
      <c r="DPL832" s="304"/>
      <c r="DPM832" s="304"/>
      <c r="DPN832" s="304"/>
      <c r="DPO832" s="304"/>
      <c r="DPP832" s="304"/>
      <c r="DPQ832" s="304"/>
      <c r="DPR832" s="304"/>
      <c r="DPS832" s="304"/>
      <c r="DPT832" s="304"/>
      <c r="DPU832" s="304"/>
      <c r="DPV832" s="304"/>
      <c r="DPW832" s="304"/>
      <c r="DPX832" s="304"/>
      <c r="DPY832" s="304"/>
      <c r="DPZ832" s="304"/>
      <c r="DQA832" s="304"/>
      <c r="DQB832" s="304"/>
      <c r="DQC832" s="304"/>
      <c r="DQD832" s="304"/>
      <c r="DQE832" s="304"/>
      <c r="DQF832" s="304"/>
      <c r="DQG832" s="304"/>
      <c r="DQH832" s="304"/>
      <c r="DQI832" s="304"/>
      <c r="DQJ832" s="304"/>
      <c r="DQK832" s="304"/>
      <c r="DQL832" s="304"/>
      <c r="DQM832" s="304"/>
      <c r="DQN832" s="304"/>
      <c r="DQO832" s="304"/>
      <c r="DQP832" s="304"/>
      <c r="DQQ832" s="304"/>
      <c r="DQR832" s="304"/>
      <c r="DQS832" s="304"/>
      <c r="DQT832" s="304"/>
      <c r="DQU832" s="304"/>
      <c r="DQV832" s="304"/>
      <c r="DQW832" s="304"/>
      <c r="DQX832" s="304"/>
      <c r="DQY832" s="304"/>
      <c r="DQZ832" s="304"/>
      <c r="DRA832" s="304"/>
      <c r="DRB832" s="304"/>
      <c r="DRC832" s="304"/>
      <c r="DRD832" s="304"/>
      <c r="DRE832" s="304"/>
      <c r="DRF832" s="304"/>
      <c r="DRG832" s="304"/>
      <c r="DRH832" s="304"/>
      <c r="DRI832" s="304"/>
      <c r="DRJ832" s="304"/>
      <c r="DRK832" s="304"/>
      <c r="DRL832" s="304"/>
      <c r="DRM832" s="304"/>
      <c r="DRN832" s="304"/>
      <c r="DRO832" s="304"/>
      <c r="DRP832" s="304"/>
      <c r="DRQ832" s="304"/>
      <c r="DRR832" s="304"/>
      <c r="DRS832" s="304"/>
      <c r="DRT832" s="304"/>
      <c r="DRU832" s="304"/>
      <c r="DRV832" s="304"/>
      <c r="DRW832" s="304"/>
      <c r="DRX832" s="304"/>
      <c r="DRY832" s="304"/>
      <c r="DRZ832" s="304"/>
      <c r="DSA832" s="304"/>
      <c r="DSB832" s="304"/>
      <c r="DSC832" s="304"/>
      <c r="DSD832" s="304"/>
      <c r="DSE832" s="304"/>
      <c r="DSF832" s="304"/>
      <c r="DSG832" s="304"/>
      <c r="DSH832" s="304"/>
      <c r="DSI832" s="304"/>
      <c r="DSJ832" s="304"/>
      <c r="DSK832" s="304"/>
      <c r="DSL832" s="304"/>
      <c r="DSM832" s="304"/>
      <c r="DSN832" s="304"/>
      <c r="DSO832" s="304"/>
      <c r="DSP832" s="304"/>
      <c r="DSQ832" s="304"/>
      <c r="DSR832" s="304"/>
      <c r="DSS832" s="304"/>
      <c r="DST832" s="304"/>
      <c r="DSU832" s="304"/>
      <c r="DSV832" s="304"/>
      <c r="DSW832" s="304"/>
      <c r="DSX832" s="304"/>
      <c r="DSY832" s="304"/>
      <c r="DSZ832" s="304"/>
      <c r="DTA832" s="304"/>
      <c r="DTB832" s="304"/>
      <c r="DTC832" s="304"/>
      <c r="DTD832" s="304"/>
      <c r="DTE832" s="304"/>
      <c r="DTF832" s="304"/>
      <c r="DTG832" s="304"/>
      <c r="DTH832" s="304"/>
      <c r="DTI832" s="304"/>
      <c r="DTJ832" s="304"/>
      <c r="DTK832" s="304"/>
      <c r="DTL832" s="304"/>
      <c r="DTM832" s="304"/>
      <c r="DTN832" s="304"/>
      <c r="DTO832" s="304"/>
      <c r="DTP832" s="304"/>
      <c r="DTQ832" s="304"/>
      <c r="DTR832" s="304"/>
      <c r="DTS832" s="304"/>
      <c r="DTT832" s="304"/>
      <c r="DTU832" s="304"/>
      <c r="DTV832" s="304"/>
      <c r="DTW832" s="304"/>
      <c r="DTX832" s="304"/>
      <c r="DTY832" s="304"/>
      <c r="DTZ832" s="304"/>
      <c r="DUA832" s="304"/>
      <c r="DUB832" s="304"/>
      <c r="DUC832" s="304"/>
      <c r="DUD832" s="304"/>
      <c r="DUE832" s="304"/>
      <c r="DUF832" s="304"/>
      <c r="DUG832" s="304"/>
      <c r="DUH832" s="304"/>
      <c r="DUI832" s="304"/>
      <c r="DUJ832" s="304"/>
      <c r="DUK832" s="304"/>
      <c r="DUL832" s="304"/>
      <c r="DUM832" s="304"/>
      <c r="DUN832" s="304"/>
      <c r="DUO832" s="304"/>
      <c r="DUP832" s="304"/>
      <c r="DUQ832" s="304"/>
      <c r="DUR832" s="304"/>
      <c r="DUS832" s="304"/>
      <c r="DUT832" s="304"/>
      <c r="DUU832" s="304"/>
      <c r="DUV832" s="304"/>
      <c r="DUW832" s="304"/>
      <c r="DUX832" s="304"/>
      <c r="DUY832" s="304"/>
      <c r="DUZ832" s="304"/>
      <c r="DVA832" s="304"/>
      <c r="DVB832" s="304"/>
      <c r="DVC832" s="304"/>
      <c r="DVD832" s="304"/>
      <c r="DVE832" s="304"/>
      <c r="DVF832" s="304"/>
      <c r="DVG832" s="304"/>
      <c r="DVH832" s="304"/>
      <c r="DVI832" s="304"/>
      <c r="DVJ832" s="304"/>
      <c r="DVK832" s="304"/>
      <c r="DVL832" s="304"/>
      <c r="DVM832" s="304"/>
      <c r="DVN832" s="304"/>
      <c r="DVO832" s="304"/>
      <c r="DVP832" s="304"/>
      <c r="DVQ832" s="304"/>
      <c r="DVR832" s="304"/>
      <c r="DVS832" s="304"/>
      <c r="DVT832" s="304"/>
      <c r="DVU832" s="304"/>
      <c r="DVV832" s="304"/>
      <c r="DVW832" s="304"/>
      <c r="DVX832" s="304"/>
      <c r="DVY832" s="304"/>
      <c r="DVZ832" s="304"/>
      <c r="DWA832" s="304"/>
      <c r="DWB832" s="304"/>
      <c r="DWC832" s="304"/>
      <c r="DWD832" s="304"/>
      <c r="DWE832" s="304"/>
      <c r="DWF832" s="304"/>
      <c r="DWG832" s="304"/>
      <c r="DWH832" s="304"/>
      <c r="DWI832" s="304"/>
      <c r="DWJ832" s="304"/>
      <c r="DWK832" s="304"/>
      <c r="DWL832" s="304"/>
      <c r="DWM832" s="304"/>
      <c r="DWN832" s="304"/>
      <c r="DWO832" s="304"/>
      <c r="DWP832" s="304"/>
      <c r="DWQ832" s="304"/>
      <c r="DWR832" s="304"/>
      <c r="DWS832" s="304"/>
      <c r="DWT832" s="304"/>
      <c r="DWU832" s="304"/>
      <c r="DWV832" s="304"/>
      <c r="DWW832" s="304"/>
      <c r="DWX832" s="304"/>
      <c r="DWY832" s="304"/>
      <c r="DWZ832" s="304"/>
      <c r="DXA832" s="304"/>
      <c r="DXB832" s="304"/>
      <c r="DXC832" s="304"/>
      <c r="DXD832" s="304"/>
      <c r="DXE832" s="304"/>
      <c r="DXF832" s="304"/>
      <c r="DXG832" s="304"/>
      <c r="DXH832" s="304"/>
      <c r="DXI832" s="304"/>
      <c r="DXJ832" s="304"/>
      <c r="DXK832" s="304"/>
      <c r="DXL832" s="304"/>
      <c r="DXM832" s="304"/>
      <c r="DXN832" s="304"/>
      <c r="DXO832" s="304"/>
      <c r="DXP832" s="304"/>
      <c r="DXQ832" s="304"/>
      <c r="DXR832" s="304"/>
      <c r="DXS832" s="304"/>
      <c r="DXT832" s="304"/>
      <c r="DXU832" s="304"/>
      <c r="DXV832" s="304"/>
      <c r="DXW832" s="304"/>
      <c r="DXX832" s="304"/>
      <c r="DXY832" s="304"/>
      <c r="DXZ832" s="304"/>
      <c r="DYA832" s="304"/>
      <c r="DYB832" s="304"/>
      <c r="DYC832" s="304"/>
      <c r="DYD832" s="304"/>
      <c r="DYE832" s="304"/>
      <c r="DYF832" s="304"/>
      <c r="DYG832" s="304"/>
      <c r="DYH832" s="304"/>
      <c r="DYI832" s="304"/>
      <c r="DYJ832" s="304"/>
      <c r="DYK832" s="304"/>
      <c r="DYL832" s="304"/>
      <c r="DYM832" s="304"/>
      <c r="DYN832" s="304"/>
      <c r="DYO832" s="304"/>
      <c r="DYP832" s="304"/>
      <c r="DYQ832" s="304"/>
      <c r="DYR832" s="304"/>
      <c r="DYS832" s="304"/>
      <c r="DYT832" s="304"/>
      <c r="DYU832" s="304"/>
      <c r="DYV832" s="304"/>
      <c r="DYW832" s="304"/>
      <c r="DYX832" s="304"/>
      <c r="DYY832" s="304"/>
      <c r="DYZ832" s="304"/>
      <c r="DZA832" s="304"/>
      <c r="DZB832" s="304"/>
      <c r="DZC832" s="304"/>
      <c r="DZD832" s="304"/>
      <c r="DZE832" s="304"/>
      <c r="DZF832" s="304"/>
      <c r="DZG832" s="304"/>
      <c r="DZH832" s="304"/>
      <c r="DZI832" s="304"/>
      <c r="DZJ832" s="304"/>
      <c r="DZK832" s="304"/>
      <c r="DZL832" s="304"/>
      <c r="DZM832" s="304"/>
      <c r="DZN832" s="304"/>
      <c r="DZO832" s="304"/>
      <c r="DZP832" s="304"/>
      <c r="DZQ832" s="304"/>
      <c r="DZR832" s="304"/>
      <c r="DZS832" s="304"/>
      <c r="DZT832" s="304"/>
      <c r="DZU832" s="304"/>
      <c r="DZV832" s="304"/>
      <c r="DZW832" s="304"/>
      <c r="DZX832" s="304"/>
      <c r="DZY832" s="304"/>
      <c r="DZZ832" s="304"/>
      <c r="EAA832" s="304"/>
      <c r="EAB832" s="304"/>
      <c r="EAC832" s="304"/>
      <c r="EAD832" s="304"/>
      <c r="EAE832" s="304"/>
      <c r="EAF832" s="304"/>
      <c r="EAG832" s="304"/>
      <c r="EAH832" s="304"/>
      <c r="EAI832" s="304"/>
      <c r="EAJ832" s="304"/>
      <c r="EAK832" s="304"/>
      <c r="EAL832" s="304"/>
      <c r="EAM832" s="304"/>
      <c r="EAN832" s="304"/>
      <c r="EAO832" s="304"/>
      <c r="EAP832" s="304"/>
      <c r="EAQ832" s="304"/>
      <c r="EAR832" s="304"/>
      <c r="EAS832" s="304"/>
      <c r="EAT832" s="304"/>
      <c r="EAU832" s="304"/>
      <c r="EAV832" s="304"/>
      <c r="EAW832" s="304"/>
      <c r="EAX832" s="304"/>
      <c r="EAY832" s="304"/>
      <c r="EAZ832" s="304"/>
      <c r="EBA832" s="304"/>
      <c r="EBB832" s="304"/>
      <c r="EBC832" s="304"/>
      <c r="EBD832" s="304"/>
      <c r="EBE832" s="304"/>
      <c r="EBF832" s="304"/>
      <c r="EBG832" s="304"/>
      <c r="EBH832" s="304"/>
      <c r="EBI832" s="304"/>
      <c r="EBJ832" s="304"/>
      <c r="EBK832" s="304"/>
      <c r="EBL832" s="304"/>
      <c r="EBM832" s="304"/>
      <c r="EBN832" s="304"/>
      <c r="EBO832" s="304"/>
      <c r="EBP832" s="304"/>
      <c r="EBQ832" s="304"/>
      <c r="EBR832" s="304"/>
      <c r="EBS832" s="304"/>
      <c r="EBT832" s="304"/>
      <c r="EBU832" s="304"/>
      <c r="EBV832" s="304"/>
      <c r="EBW832" s="304"/>
      <c r="EBX832" s="304"/>
      <c r="EBY832" s="304"/>
      <c r="EBZ832" s="304"/>
      <c r="ECA832" s="304"/>
      <c r="ECB832" s="304"/>
      <c r="ECC832" s="304"/>
      <c r="ECD832" s="304"/>
      <c r="ECE832" s="304"/>
      <c r="ECF832" s="304"/>
      <c r="ECG832" s="304"/>
      <c r="ECH832" s="304"/>
      <c r="ECI832" s="304"/>
      <c r="ECJ832" s="304"/>
      <c r="ECK832" s="304"/>
      <c r="ECL832" s="304"/>
      <c r="ECM832" s="304"/>
      <c r="ECN832" s="304"/>
      <c r="ECO832" s="304"/>
      <c r="ECP832" s="304"/>
      <c r="ECQ832" s="304"/>
      <c r="ECR832" s="304"/>
      <c r="ECS832" s="304"/>
      <c r="ECT832" s="304"/>
      <c r="ECU832" s="304"/>
      <c r="ECV832" s="304"/>
      <c r="ECW832" s="304"/>
      <c r="ECX832" s="304"/>
      <c r="ECY832" s="304"/>
      <c r="ECZ832" s="304"/>
      <c r="EDA832" s="304"/>
      <c r="EDB832" s="304"/>
      <c r="EDC832" s="304"/>
      <c r="EDD832" s="304"/>
      <c r="EDE832" s="304"/>
      <c r="EDF832" s="304"/>
      <c r="EDG832" s="304"/>
      <c r="EDH832" s="304"/>
      <c r="EDI832" s="304"/>
      <c r="EDJ832" s="304"/>
      <c r="EDK832" s="304"/>
      <c r="EDL832" s="304"/>
      <c r="EDM832" s="304"/>
      <c r="EDN832" s="304"/>
      <c r="EDO832" s="304"/>
      <c r="EDP832" s="304"/>
      <c r="EDQ832" s="304"/>
      <c r="EDR832" s="304"/>
      <c r="EDS832" s="304"/>
      <c r="EDT832" s="304"/>
      <c r="EDU832" s="304"/>
      <c r="EDV832" s="304"/>
      <c r="EDW832" s="304"/>
      <c r="EDX832" s="304"/>
      <c r="EDY832" s="304"/>
      <c r="EDZ832" s="304"/>
      <c r="EEA832" s="304"/>
      <c r="EEB832" s="304"/>
      <c r="EEC832" s="304"/>
      <c r="EED832" s="304"/>
      <c r="EEE832" s="304"/>
      <c r="EEF832" s="304"/>
      <c r="EEG832" s="304"/>
      <c r="EEH832" s="304"/>
      <c r="EEI832" s="304"/>
      <c r="EEJ832" s="304"/>
      <c r="EEK832" s="304"/>
      <c r="EEL832" s="304"/>
      <c r="EEM832" s="304"/>
      <c r="EEN832" s="304"/>
      <c r="EEO832" s="304"/>
      <c r="EEP832" s="304"/>
      <c r="EEQ832" s="304"/>
      <c r="EER832" s="304"/>
      <c r="EES832" s="304"/>
      <c r="EET832" s="304"/>
      <c r="EEU832" s="304"/>
      <c r="EEV832" s="304"/>
      <c r="EEW832" s="304"/>
      <c r="EEX832" s="304"/>
      <c r="EEY832" s="304"/>
      <c r="EEZ832" s="304"/>
      <c r="EFA832" s="304"/>
      <c r="EFB832" s="304"/>
      <c r="EFC832" s="304"/>
      <c r="EFD832" s="304"/>
      <c r="EFE832" s="304"/>
      <c r="EFF832" s="304"/>
      <c r="EFG832" s="304"/>
      <c r="EFH832" s="304"/>
      <c r="EFI832" s="304"/>
      <c r="EFJ832" s="304"/>
      <c r="EFK832" s="304"/>
      <c r="EFL832" s="304"/>
      <c r="EFM832" s="304"/>
      <c r="EFN832" s="304"/>
      <c r="EFO832" s="304"/>
      <c r="EFP832" s="304"/>
      <c r="EFQ832" s="304"/>
      <c r="EFR832" s="304"/>
      <c r="EFS832" s="304"/>
      <c r="EFT832" s="304"/>
      <c r="EFU832" s="304"/>
      <c r="EFV832" s="304"/>
      <c r="EFW832" s="304"/>
      <c r="EFX832" s="304"/>
      <c r="EFY832" s="304"/>
      <c r="EFZ832" s="304"/>
      <c r="EGA832" s="304"/>
      <c r="EGB832" s="304"/>
      <c r="EGC832" s="304"/>
      <c r="EGD832" s="304"/>
      <c r="EGE832" s="304"/>
      <c r="EGF832" s="304"/>
      <c r="EGG832" s="304"/>
      <c r="EGH832" s="304"/>
      <c r="EGI832" s="304"/>
      <c r="EGJ832" s="304"/>
      <c r="EGK832" s="304"/>
      <c r="EGL832" s="304"/>
      <c r="EGM832" s="304"/>
      <c r="EGN832" s="304"/>
      <c r="EGO832" s="304"/>
      <c r="EGP832" s="304"/>
      <c r="EGQ832" s="304"/>
      <c r="EGR832" s="304"/>
      <c r="EGS832" s="304"/>
      <c r="EGT832" s="304"/>
      <c r="EGU832" s="304"/>
      <c r="EGV832" s="304"/>
      <c r="EGW832" s="304"/>
      <c r="EGX832" s="304"/>
      <c r="EGY832" s="304"/>
      <c r="EGZ832" s="304"/>
      <c r="EHA832" s="304"/>
      <c r="EHB832" s="304"/>
      <c r="EHC832" s="304"/>
      <c r="EHD832" s="304"/>
      <c r="EHE832" s="304"/>
      <c r="EHF832" s="304"/>
      <c r="EHG832" s="304"/>
      <c r="EHH832" s="304"/>
      <c r="EHI832" s="304"/>
      <c r="EHJ832" s="304"/>
      <c r="EHK832" s="304"/>
      <c r="EHL832" s="304"/>
      <c r="EHM832" s="304"/>
      <c r="EHN832" s="304"/>
      <c r="EHO832" s="304"/>
      <c r="EHP832" s="304"/>
      <c r="EHQ832" s="304"/>
      <c r="EHR832" s="304"/>
      <c r="EHS832" s="304"/>
      <c r="EHT832" s="304"/>
      <c r="EHU832" s="304"/>
      <c r="EHV832" s="304"/>
      <c r="EHW832" s="304"/>
      <c r="EHX832" s="304"/>
      <c r="EHY832" s="304"/>
      <c r="EHZ832" s="304"/>
      <c r="EIA832" s="304"/>
      <c r="EIB832" s="304"/>
      <c r="EIC832" s="304"/>
      <c r="EID832" s="304"/>
      <c r="EIE832" s="304"/>
      <c r="EIF832" s="304"/>
      <c r="EIG832" s="304"/>
      <c r="EIH832" s="304"/>
      <c r="EII832" s="304"/>
      <c r="EIJ832" s="304"/>
      <c r="EIK832" s="304"/>
      <c r="EIL832" s="304"/>
      <c r="EIM832" s="304"/>
      <c r="EIN832" s="304"/>
      <c r="EIO832" s="304"/>
      <c r="EIP832" s="304"/>
      <c r="EIQ832" s="304"/>
      <c r="EIR832" s="304"/>
      <c r="EIS832" s="304"/>
      <c r="EIT832" s="304"/>
      <c r="EIU832" s="304"/>
      <c r="EIV832" s="304"/>
      <c r="EIW832" s="304"/>
      <c r="EIX832" s="304"/>
      <c r="EIY832" s="304"/>
      <c r="EIZ832" s="304"/>
      <c r="EJA832" s="304"/>
      <c r="EJB832" s="304"/>
      <c r="EJC832" s="304"/>
      <c r="EJD832" s="304"/>
      <c r="EJE832" s="304"/>
      <c r="EJF832" s="304"/>
      <c r="EJG832" s="304"/>
      <c r="EJH832" s="304"/>
      <c r="EJI832" s="304"/>
      <c r="EJJ832" s="304"/>
      <c r="EJK832" s="304"/>
      <c r="EJL832" s="304"/>
      <c r="EJM832" s="304"/>
      <c r="EJN832" s="304"/>
      <c r="EJO832" s="304"/>
      <c r="EJP832" s="304"/>
      <c r="EJQ832" s="304"/>
      <c r="EJR832" s="304"/>
      <c r="EJS832" s="304"/>
      <c r="EJT832" s="304"/>
      <c r="EJU832" s="304"/>
      <c r="EJV832" s="304"/>
      <c r="EJW832" s="304"/>
      <c r="EJX832" s="304"/>
      <c r="EJY832" s="304"/>
      <c r="EJZ832" s="304"/>
      <c r="EKA832" s="304"/>
      <c r="EKB832" s="304"/>
      <c r="EKC832" s="304"/>
      <c r="EKD832" s="304"/>
      <c r="EKE832" s="304"/>
      <c r="EKF832" s="304"/>
      <c r="EKG832" s="304"/>
      <c r="EKH832" s="304"/>
      <c r="EKI832" s="304"/>
      <c r="EKJ832" s="304"/>
      <c r="EKK832" s="304"/>
      <c r="EKL832" s="304"/>
      <c r="EKM832" s="304"/>
      <c r="EKN832" s="304"/>
      <c r="EKO832" s="304"/>
      <c r="EKP832" s="304"/>
      <c r="EKQ832" s="304"/>
      <c r="EKR832" s="304"/>
      <c r="EKS832" s="304"/>
      <c r="EKT832" s="304"/>
      <c r="EKU832" s="304"/>
      <c r="EKV832" s="304"/>
      <c r="EKW832" s="304"/>
      <c r="EKX832" s="304"/>
      <c r="EKY832" s="304"/>
      <c r="EKZ832" s="304"/>
      <c r="ELA832" s="304"/>
      <c r="ELB832" s="304"/>
      <c r="ELC832" s="304"/>
      <c r="ELD832" s="304"/>
      <c r="ELE832" s="304"/>
      <c r="ELF832" s="304"/>
      <c r="ELG832" s="304"/>
      <c r="ELH832" s="304"/>
      <c r="ELI832" s="304"/>
      <c r="ELJ832" s="304"/>
      <c r="ELK832" s="304"/>
      <c r="ELL832" s="304"/>
      <c r="ELM832" s="304"/>
      <c r="ELN832" s="304"/>
      <c r="ELO832" s="304"/>
      <c r="ELP832" s="304"/>
      <c r="ELQ832" s="304"/>
      <c r="ELR832" s="304"/>
      <c r="ELS832" s="304"/>
      <c r="ELT832" s="304"/>
      <c r="ELU832" s="304"/>
    </row>
    <row r="833" spans="2:341 1271:3713" s="279" customFormat="1">
      <c r="B833" s="303"/>
      <c r="S833" s="421"/>
      <c r="T833" s="453"/>
      <c r="U833" s="304"/>
      <c r="V833" s="304"/>
      <c r="W833" s="304"/>
      <c r="X833" s="304"/>
      <c r="Y833" s="304"/>
      <c r="Z833" s="304"/>
      <c r="AA833" s="304"/>
      <c r="AB833" s="304"/>
      <c r="AC833" s="304"/>
      <c r="AD833" s="304"/>
      <c r="AE833" s="304"/>
      <c r="AF833" s="304"/>
      <c r="AG833" s="304"/>
      <c r="AH833" s="304"/>
      <c r="AI833" s="304"/>
      <c r="AJ833" s="304"/>
      <c r="AK833" s="304"/>
      <c r="AL833" s="304"/>
      <c r="AM833" s="304"/>
      <c r="AN833" s="304"/>
      <c r="AO833" s="304"/>
      <c r="AP833" s="304"/>
      <c r="AQ833" s="304"/>
      <c r="AR833" s="304"/>
      <c r="AS833" s="304"/>
      <c r="AT833" s="304"/>
      <c r="AU833" s="304"/>
      <c r="AV833" s="304"/>
      <c r="AW833" s="304"/>
      <c r="AX833" s="304"/>
      <c r="AY833" s="304"/>
      <c r="AZ833" s="304"/>
      <c r="BA833" s="304"/>
      <c r="BB833" s="304"/>
      <c r="BC833" s="304"/>
      <c r="BD833" s="304"/>
      <c r="BE833" s="304"/>
      <c r="BF833" s="304"/>
      <c r="BG833" s="304"/>
      <c r="BH833" s="304"/>
      <c r="BI833" s="304"/>
      <c r="BJ833" s="304"/>
      <c r="BK833" s="304"/>
      <c r="BL833" s="304"/>
      <c r="BM833" s="304"/>
      <c r="BN833" s="304"/>
      <c r="BO833" s="304"/>
      <c r="BP833" s="304"/>
      <c r="BQ833" s="304"/>
      <c r="BR833" s="304"/>
      <c r="BS833" s="304"/>
      <c r="BT833" s="304"/>
      <c r="BU833" s="304"/>
      <c r="BV833" s="304"/>
      <c r="BW833" s="304"/>
      <c r="BX833" s="304"/>
      <c r="BY833" s="304"/>
      <c r="BZ833" s="304"/>
      <c r="CA833" s="304"/>
      <c r="CB833" s="304"/>
      <c r="CC833" s="304"/>
      <c r="CD833" s="304"/>
      <c r="CE833" s="304"/>
      <c r="CF833" s="304"/>
      <c r="CG833" s="304"/>
      <c r="CH833" s="304"/>
      <c r="CI833" s="304"/>
      <c r="CJ833" s="304"/>
      <c r="CK833" s="304"/>
      <c r="CL833" s="304"/>
      <c r="CM833" s="304"/>
      <c r="CN833" s="304"/>
      <c r="CO833" s="304"/>
      <c r="CP833" s="304"/>
      <c r="CQ833" s="304"/>
      <c r="CR833" s="304"/>
      <c r="CS833" s="304"/>
      <c r="CT833" s="304"/>
      <c r="CU833" s="304"/>
      <c r="CV833" s="304"/>
      <c r="CW833" s="304"/>
      <c r="CX833" s="304"/>
      <c r="CY833" s="304"/>
      <c r="CZ833" s="304"/>
      <c r="DA833" s="304"/>
      <c r="DB833" s="304"/>
      <c r="DC833" s="304"/>
      <c r="DD833" s="304"/>
      <c r="DE833" s="304"/>
      <c r="DF833" s="304"/>
      <c r="DG833" s="304"/>
      <c r="DH833" s="304"/>
      <c r="DI833" s="304"/>
      <c r="DJ833" s="304"/>
      <c r="DK833" s="304"/>
      <c r="DL833" s="304"/>
      <c r="DM833" s="304"/>
      <c r="DN833" s="304"/>
      <c r="DO833" s="304"/>
      <c r="DP833" s="304"/>
      <c r="DQ833" s="304"/>
      <c r="DR833" s="304"/>
      <c r="DS833" s="304"/>
      <c r="DT833" s="304"/>
      <c r="DU833" s="304"/>
      <c r="DV833" s="304"/>
      <c r="DW833" s="304"/>
      <c r="DX833" s="304"/>
      <c r="DY833" s="304"/>
      <c r="DZ833" s="304"/>
      <c r="EA833" s="304"/>
      <c r="EB833" s="304"/>
      <c r="EC833" s="304"/>
      <c r="ED833" s="304"/>
      <c r="EE833" s="304"/>
      <c r="EF833" s="304"/>
      <c r="EG833" s="304"/>
      <c r="EH833" s="304"/>
      <c r="EI833" s="304"/>
      <c r="EJ833" s="304"/>
      <c r="EK833" s="304"/>
      <c r="EL833" s="304"/>
      <c r="EM833" s="304"/>
      <c r="EN833" s="304"/>
      <c r="EO833" s="304"/>
      <c r="EP833" s="304"/>
      <c r="EQ833" s="304"/>
      <c r="ER833" s="304"/>
      <c r="ES833" s="304"/>
      <c r="ET833" s="304"/>
      <c r="EU833" s="304"/>
      <c r="EV833" s="304"/>
      <c r="EW833" s="304"/>
      <c r="EX833" s="304"/>
      <c r="EY833" s="304"/>
      <c r="EZ833" s="304"/>
      <c r="FA833" s="304"/>
      <c r="FB833" s="304"/>
      <c r="FC833" s="304"/>
      <c r="FD833" s="304"/>
      <c r="FE833" s="304"/>
      <c r="FF833" s="304"/>
      <c r="FG833" s="304"/>
      <c r="FH833" s="304"/>
      <c r="FI833" s="304"/>
      <c r="FJ833" s="304"/>
      <c r="FK833" s="304"/>
      <c r="FL833" s="304"/>
      <c r="FM833" s="304"/>
      <c r="FN833" s="304"/>
      <c r="FO833" s="304"/>
      <c r="FP833" s="304"/>
      <c r="FQ833" s="304"/>
      <c r="FR833" s="304"/>
      <c r="FS833" s="304"/>
      <c r="FT833" s="304"/>
      <c r="FU833" s="304"/>
      <c r="FV833" s="304"/>
      <c r="FW833" s="304"/>
      <c r="FX833" s="304"/>
      <c r="FY833" s="304"/>
      <c r="FZ833" s="304"/>
      <c r="GA833" s="304"/>
      <c r="GB833" s="304"/>
      <c r="GC833" s="304"/>
      <c r="GD833" s="304"/>
      <c r="GE833" s="304"/>
      <c r="GF833" s="304"/>
      <c r="GG833" s="304"/>
      <c r="GH833" s="304"/>
      <c r="GI833" s="304"/>
      <c r="GJ833" s="304"/>
      <c r="GK833" s="304"/>
      <c r="GL833" s="304"/>
      <c r="GM833" s="304"/>
      <c r="GN833" s="304"/>
      <c r="GO833" s="304"/>
      <c r="GP833" s="304"/>
      <c r="GQ833" s="304"/>
      <c r="GR833" s="304"/>
      <c r="GS833" s="304"/>
      <c r="GT833" s="304"/>
      <c r="GU833" s="304"/>
      <c r="GV833" s="304"/>
      <c r="GW833" s="304"/>
      <c r="GX833" s="304"/>
      <c r="GY833" s="304"/>
      <c r="GZ833" s="304"/>
      <c r="HA833" s="304"/>
      <c r="HB833" s="304"/>
      <c r="HC833" s="304"/>
      <c r="HD833" s="304"/>
      <c r="HE833" s="304"/>
      <c r="HF833" s="304"/>
      <c r="HG833" s="304"/>
      <c r="HH833" s="304"/>
      <c r="HI833" s="304"/>
      <c r="HJ833" s="304"/>
      <c r="HK833" s="304"/>
      <c r="HL833" s="304"/>
      <c r="HM833" s="304"/>
      <c r="HN833" s="304"/>
      <c r="HO833" s="304"/>
      <c r="HP833" s="304"/>
      <c r="HQ833" s="304"/>
      <c r="HR833" s="304"/>
      <c r="HS833" s="304"/>
      <c r="HT833" s="304"/>
      <c r="HU833" s="304"/>
      <c r="HV833" s="304"/>
      <c r="HW833" s="304"/>
      <c r="HX833" s="304"/>
      <c r="HY833" s="304"/>
      <c r="HZ833" s="304"/>
      <c r="IA833" s="304"/>
      <c r="IB833" s="304"/>
      <c r="IC833" s="304"/>
      <c r="ID833" s="304"/>
      <c r="IE833" s="304"/>
      <c r="IF833" s="304"/>
      <c r="IG833" s="304"/>
      <c r="IH833" s="304"/>
      <c r="II833" s="304"/>
      <c r="IJ833" s="304"/>
      <c r="IK833" s="304"/>
      <c r="IL833" s="304"/>
      <c r="IM833" s="304"/>
      <c r="IN833" s="304"/>
      <c r="IO833" s="304"/>
      <c r="IP833" s="304"/>
      <c r="IQ833" s="304"/>
      <c r="IR833" s="304"/>
      <c r="IS833" s="304"/>
      <c r="IT833" s="304"/>
      <c r="IU833" s="304"/>
      <c r="IV833" s="304"/>
      <c r="IW833" s="304"/>
      <c r="IX833" s="304"/>
      <c r="IY833" s="304"/>
      <c r="IZ833" s="304"/>
      <c r="JA833" s="304"/>
      <c r="JB833" s="304"/>
      <c r="JC833" s="304"/>
      <c r="JD833" s="304"/>
      <c r="JE833" s="304"/>
      <c r="JF833" s="304"/>
      <c r="JG833" s="304"/>
      <c r="JH833" s="304"/>
      <c r="JI833" s="304"/>
      <c r="JJ833" s="304"/>
      <c r="JK833" s="304"/>
      <c r="JL833" s="304"/>
      <c r="JM833" s="304"/>
      <c r="JN833" s="304"/>
      <c r="JO833" s="304"/>
      <c r="JP833" s="304"/>
      <c r="JQ833" s="304"/>
      <c r="JR833" s="304"/>
      <c r="JS833" s="304"/>
      <c r="JT833" s="304"/>
      <c r="JU833" s="304"/>
      <c r="JV833" s="304"/>
      <c r="JW833" s="304"/>
      <c r="JX833" s="304"/>
      <c r="JY833" s="304"/>
      <c r="JZ833" s="304"/>
      <c r="KA833" s="304"/>
      <c r="KB833" s="304"/>
      <c r="KC833" s="304"/>
      <c r="KD833" s="304"/>
      <c r="KE833" s="304"/>
      <c r="KF833" s="304"/>
      <c r="KG833" s="304"/>
      <c r="KH833" s="304"/>
      <c r="KI833" s="304"/>
      <c r="KJ833" s="304"/>
      <c r="KK833" s="304"/>
      <c r="KL833" s="304"/>
      <c r="KM833" s="304"/>
      <c r="KN833" s="304"/>
      <c r="KO833" s="304"/>
      <c r="KP833" s="304"/>
      <c r="KQ833" s="304"/>
      <c r="KR833" s="304"/>
      <c r="KS833" s="304"/>
      <c r="KT833" s="304"/>
      <c r="KU833" s="304"/>
      <c r="KV833" s="304"/>
      <c r="KW833" s="304"/>
      <c r="KX833" s="304"/>
      <c r="KY833" s="304"/>
      <c r="KZ833" s="304"/>
      <c r="LA833" s="304"/>
      <c r="LB833" s="304"/>
      <c r="LC833" s="304"/>
      <c r="LD833" s="304"/>
      <c r="LE833" s="304"/>
      <c r="LF833" s="304"/>
      <c r="LG833" s="304"/>
      <c r="LH833" s="304"/>
      <c r="LI833" s="304"/>
      <c r="LJ833" s="304"/>
      <c r="LK833" s="304"/>
      <c r="LL833" s="304"/>
      <c r="LM833" s="304"/>
      <c r="LN833" s="304"/>
      <c r="LO833" s="304"/>
      <c r="LP833" s="304"/>
      <c r="LQ833" s="304"/>
      <c r="LR833" s="304"/>
      <c r="LS833" s="304"/>
      <c r="LT833" s="304"/>
      <c r="LU833" s="304"/>
      <c r="LV833" s="304"/>
      <c r="LW833" s="304"/>
      <c r="LX833" s="304"/>
      <c r="LY833" s="304"/>
      <c r="LZ833" s="304"/>
      <c r="MA833" s="304"/>
      <c r="MB833" s="304"/>
      <c r="MC833" s="304"/>
      <c r="AVW833" s="304"/>
      <c r="AVX833" s="304"/>
      <c r="AVY833" s="304"/>
      <c r="AVZ833" s="304"/>
      <c r="AWA833" s="304"/>
      <c r="AWB833" s="304"/>
      <c r="AWC833" s="304"/>
      <c r="AWD833" s="304"/>
      <c r="AWE833" s="304"/>
      <c r="AWF833" s="304"/>
      <c r="AWG833" s="304"/>
      <c r="AWH833" s="304"/>
      <c r="AWI833" s="304"/>
      <c r="AWJ833" s="304"/>
      <c r="AWK833" s="304"/>
      <c r="AWL833" s="304"/>
      <c r="AWM833" s="304"/>
      <c r="AWN833" s="304"/>
      <c r="AWO833" s="304"/>
      <c r="AWP833" s="304"/>
      <c r="AWQ833" s="304"/>
      <c r="AWR833" s="304"/>
      <c r="AWS833" s="304"/>
      <c r="AWT833" s="304"/>
      <c r="AWU833" s="304"/>
      <c r="AWV833" s="304"/>
      <c r="AWW833" s="304"/>
      <c r="AWX833" s="304"/>
      <c r="AWY833" s="304"/>
      <c r="AWZ833" s="304"/>
      <c r="AXA833" s="304"/>
      <c r="AXB833" s="304"/>
      <c r="AXC833" s="304"/>
      <c r="AXD833" s="304"/>
      <c r="AXE833" s="304"/>
      <c r="AXF833" s="304"/>
      <c r="AXG833" s="304"/>
      <c r="AXH833" s="304"/>
      <c r="AXI833" s="304"/>
      <c r="AXJ833" s="304"/>
      <c r="AXK833" s="304"/>
      <c r="AXL833" s="304"/>
      <c r="AXM833" s="304"/>
      <c r="AXN833" s="304"/>
      <c r="AXO833" s="304"/>
      <c r="AXP833" s="304"/>
      <c r="AXQ833" s="304"/>
      <c r="AXR833" s="304"/>
      <c r="AXS833" s="304"/>
      <c r="AXT833" s="304"/>
      <c r="AXU833" s="304"/>
      <c r="AXV833" s="304"/>
      <c r="AXW833" s="304"/>
      <c r="AXX833" s="304"/>
      <c r="AXY833" s="304"/>
      <c r="AXZ833" s="304"/>
      <c r="AYA833" s="304"/>
      <c r="AYB833" s="304"/>
      <c r="AYC833" s="304"/>
      <c r="AYD833" s="304"/>
      <c r="AYE833" s="304"/>
      <c r="AYF833" s="304"/>
      <c r="AYG833" s="304"/>
      <c r="AYH833" s="304"/>
      <c r="AYI833" s="304"/>
      <c r="AYJ833" s="304"/>
      <c r="AYK833" s="304"/>
      <c r="AYL833" s="304"/>
      <c r="AYM833" s="304"/>
      <c r="AYN833" s="304"/>
      <c r="AYO833" s="304"/>
      <c r="AYP833" s="304"/>
      <c r="AYQ833" s="304"/>
      <c r="AYR833" s="304"/>
      <c r="AYS833" s="304"/>
      <c r="AYT833" s="304"/>
      <c r="AYU833" s="304"/>
      <c r="AYV833" s="304"/>
      <c r="AYW833" s="304"/>
      <c r="AYX833" s="304"/>
      <c r="AYY833" s="304"/>
      <c r="AYZ833" s="304"/>
      <c r="AZA833" s="304"/>
      <c r="AZB833" s="304"/>
      <c r="AZC833" s="304"/>
      <c r="AZD833" s="304"/>
      <c r="AZE833" s="304"/>
      <c r="AZF833" s="304"/>
      <c r="AZG833" s="304"/>
      <c r="AZH833" s="304"/>
      <c r="AZI833" s="304"/>
      <c r="AZJ833" s="304"/>
      <c r="AZK833" s="304"/>
      <c r="AZL833" s="304"/>
      <c r="AZM833" s="304"/>
      <c r="AZN833" s="304"/>
      <c r="AZO833" s="304"/>
      <c r="AZP833" s="304"/>
      <c r="AZQ833" s="304"/>
      <c r="AZR833" s="304"/>
      <c r="AZS833" s="304"/>
      <c r="AZT833" s="304"/>
      <c r="AZU833" s="304"/>
      <c r="AZV833" s="304"/>
      <c r="AZW833" s="304"/>
      <c r="AZX833" s="304"/>
      <c r="AZY833" s="304"/>
      <c r="AZZ833" s="304"/>
      <c r="BAA833" s="304"/>
      <c r="BAB833" s="304"/>
      <c r="BAC833" s="304"/>
      <c r="BAD833" s="304"/>
      <c r="BAE833" s="304"/>
      <c r="BAF833" s="304"/>
      <c r="BAG833" s="304"/>
      <c r="BAH833" s="304"/>
      <c r="BAI833" s="304"/>
      <c r="BAJ833" s="304"/>
      <c r="BAK833" s="304"/>
      <c r="BAL833" s="304"/>
      <c r="BAM833" s="304"/>
      <c r="BAN833" s="304"/>
      <c r="BAO833" s="304"/>
      <c r="BAP833" s="304"/>
      <c r="BAQ833" s="304"/>
      <c r="BAR833" s="304"/>
      <c r="BAS833" s="304"/>
      <c r="BAT833" s="304"/>
      <c r="BAU833" s="304"/>
      <c r="BAV833" s="304"/>
      <c r="BAW833" s="304"/>
      <c r="BAX833" s="304"/>
      <c r="BAY833" s="304"/>
      <c r="BAZ833" s="304"/>
      <c r="BBA833" s="304"/>
      <c r="BBB833" s="304"/>
      <c r="BBC833" s="304"/>
      <c r="BBD833" s="304"/>
      <c r="BBE833" s="304"/>
      <c r="BBF833" s="304"/>
      <c r="BBG833" s="304"/>
      <c r="BBH833" s="304"/>
      <c r="BBI833" s="304"/>
      <c r="BBJ833" s="304"/>
      <c r="BBK833" s="304"/>
      <c r="BBL833" s="304"/>
      <c r="BBM833" s="304"/>
      <c r="BBN833" s="304"/>
      <c r="BBO833" s="304"/>
      <c r="BBP833" s="304"/>
      <c r="BBQ833" s="304"/>
      <c r="BBR833" s="304"/>
      <c r="BBS833" s="304"/>
      <c r="BBT833" s="304"/>
      <c r="BBU833" s="304"/>
      <c r="BBV833" s="304"/>
      <c r="BBW833" s="304"/>
      <c r="BBX833" s="304"/>
      <c r="BBY833" s="304"/>
      <c r="BBZ833" s="304"/>
      <c r="BCA833" s="304"/>
      <c r="BCB833" s="304"/>
      <c r="BCC833" s="304"/>
      <c r="BCD833" s="304"/>
      <c r="BCE833" s="304"/>
      <c r="BCF833" s="304"/>
      <c r="BCG833" s="304"/>
      <c r="BCH833" s="304"/>
      <c r="BCI833" s="304"/>
      <c r="BCJ833" s="304"/>
      <c r="BCK833" s="304"/>
      <c r="BCL833" s="304"/>
      <c r="BCM833" s="304"/>
      <c r="BCN833" s="304"/>
      <c r="BCO833" s="304"/>
      <c r="BCP833" s="304"/>
      <c r="BCQ833" s="304"/>
      <c r="BCR833" s="304"/>
      <c r="BCS833" s="304"/>
      <c r="BCT833" s="304"/>
      <c r="BCU833" s="304"/>
      <c r="BCV833" s="304"/>
      <c r="BCW833" s="304"/>
      <c r="BCX833" s="304"/>
      <c r="BCY833" s="304"/>
      <c r="BCZ833" s="304"/>
      <c r="BDA833" s="304"/>
      <c r="BDB833" s="304"/>
      <c r="BDC833" s="304"/>
      <c r="BDD833" s="304"/>
      <c r="BDE833" s="304"/>
      <c r="BDF833" s="304"/>
      <c r="BDG833" s="304"/>
      <c r="BDH833" s="304"/>
      <c r="BDI833" s="304"/>
      <c r="BDJ833" s="304"/>
      <c r="BDK833" s="304"/>
      <c r="BDL833" s="304"/>
      <c r="BDM833" s="304"/>
      <c r="BDN833" s="304"/>
      <c r="BDO833" s="304"/>
      <c r="BDP833" s="304"/>
      <c r="BDQ833" s="304"/>
      <c r="BDR833" s="304"/>
      <c r="BDS833" s="304"/>
      <c r="BDT833" s="304"/>
      <c r="BDU833" s="304"/>
      <c r="BDV833" s="304"/>
      <c r="BDW833" s="304"/>
      <c r="BDX833" s="304"/>
      <c r="BDY833" s="304"/>
      <c r="BDZ833" s="304"/>
      <c r="BEA833" s="304"/>
      <c r="BEB833" s="304"/>
      <c r="BEC833" s="304"/>
      <c r="BED833" s="304"/>
      <c r="BEE833" s="304"/>
      <c r="BEF833" s="304"/>
      <c r="BEG833" s="304"/>
      <c r="BEH833" s="304"/>
      <c r="BEI833" s="304"/>
      <c r="BEJ833" s="304"/>
      <c r="BEK833" s="304"/>
      <c r="BEL833" s="304"/>
      <c r="BEM833" s="304"/>
      <c r="BEN833" s="304"/>
      <c r="BEO833" s="304"/>
      <c r="BEP833" s="304"/>
      <c r="BEQ833" s="304"/>
      <c r="BER833" s="304"/>
      <c r="BES833" s="304"/>
      <c r="BET833" s="304"/>
      <c r="BEU833" s="304"/>
      <c r="BEV833" s="304"/>
      <c r="BEW833" s="304"/>
      <c r="BEX833" s="304"/>
      <c r="BEY833" s="304"/>
      <c r="BEZ833" s="304"/>
      <c r="BFA833" s="304"/>
      <c r="BFB833" s="304"/>
      <c r="BFC833" s="304"/>
      <c r="BFD833" s="304"/>
      <c r="BFE833" s="304"/>
      <c r="BFF833" s="304"/>
      <c r="BFG833" s="304"/>
      <c r="BFH833" s="304"/>
      <c r="BFI833" s="304"/>
      <c r="BFJ833" s="304"/>
      <c r="BFK833" s="304"/>
      <c r="BFL833" s="304"/>
      <c r="BFM833" s="304"/>
      <c r="BFN833" s="304"/>
      <c r="BFO833" s="304"/>
      <c r="BFP833" s="304"/>
      <c r="BFQ833" s="304"/>
      <c r="BFR833" s="304"/>
      <c r="BFS833" s="304"/>
      <c r="BFT833" s="304"/>
      <c r="BFU833" s="304"/>
      <c r="BFV833" s="304"/>
      <c r="BFW833" s="304"/>
      <c r="BFX833" s="304"/>
      <c r="BFY833" s="304"/>
      <c r="BFZ833" s="304"/>
      <c r="BGA833" s="304"/>
      <c r="BGB833" s="304"/>
      <c r="BGC833" s="304"/>
      <c r="BGD833" s="304"/>
      <c r="BGE833" s="304"/>
      <c r="BGF833" s="304"/>
      <c r="BGG833" s="304"/>
      <c r="BGH833" s="304"/>
      <c r="BGI833" s="304"/>
      <c r="BGJ833" s="304"/>
      <c r="BGK833" s="304"/>
      <c r="BGL833" s="304"/>
      <c r="BGM833" s="304"/>
      <c r="BGN833" s="304"/>
      <c r="BGO833" s="304"/>
      <c r="BGP833" s="304"/>
      <c r="BGQ833" s="304"/>
      <c r="BGR833" s="304"/>
      <c r="BGS833" s="304"/>
      <c r="BGT833" s="304"/>
      <c r="BGU833" s="304"/>
      <c r="BGV833" s="304"/>
      <c r="BGW833" s="304"/>
      <c r="BGX833" s="304"/>
      <c r="BGY833" s="304"/>
      <c r="BGZ833" s="304"/>
      <c r="BHA833" s="304"/>
      <c r="BHB833" s="304"/>
      <c r="BHC833" s="304"/>
      <c r="BHD833" s="304"/>
      <c r="BHE833" s="304"/>
      <c r="BHF833" s="304"/>
      <c r="BHG833" s="304"/>
      <c r="BHH833" s="304"/>
      <c r="BHI833" s="304"/>
      <c r="BHJ833" s="304"/>
      <c r="BHK833" s="304"/>
      <c r="BHL833" s="304"/>
      <c r="BHM833" s="304"/>
      <c r="BHN833" s="304"/>
      <c r="BHO833" s="304"/>
      <c r="BHP833" s="304"/>
      <c r="BHQ833" s="304"/>
      <c r="BHR833" s="304"/>
      <c r="BHS833" s="304"/>
      <c r="BHT833" s="304"/>
      <c r="BHU833" s="304"/>
      <c r="BHV833" s="304"/>
      <c r="BHW833" s="304"/>
      <c r="BHX833" s="304"/>
      <c r="BHY833" s="304"/>
      <c r="BHZ833" s="304"/>
      <c r="BIA833" s="304"/>
      <c r="BIB833" s="304"/>
      <c r="BIC833" s="304"/>
      <c r="BID833" s="304"/>
      <c r="BIE833" s="304"/>
      <c r="BIF833" s="304"/>
      <c r="BIG833" s="304"/>
      <c r="BIH833" s="304"/>
      <c r="BII833" s="304"/>
      <c r="BIJ833" s="304"/>
      <c r="BIK833" s="304"/>
      <c r="BIL833" s="304"/>
      <c r="BIM833" s="304"/>
      <c r="BIN833" s="304"/>
      <c r="BIO833" s="304"/>
      <c r="BIP833" s="304"/>
      <c r="BIQ833" s="304"/>
      <c r="BIR833" s="304"/>
      <c r="BIS833" s="304"/>
      <c r="BIT833" s="304"/>
      <c r="BIU833" s="304"/>
      <c r="BIV833" s="304"/>
      <c r="BIW833" s="304"/>
      <c r="BIX833" s="304"/>
      <c r="BIY833" s="304"/>
      <c r="BIZ833" s="304"/>
      <c r="BJA833" s="304"/>
      <c r="BJB833" s="304"/>
      <c r="BJC833" s="304"/>
      <c r="BJD833" s="304"/>
      <c r="BJE833" s="304"/>
      <c r="BJF833" s="304"/>
      <c r="BJG833" s="304"/>
      <c r="BJH833" s="304"/>
      <c r="BJI833" s="304"/>
      <c r="BJJ833" s="304"/>
      <c r="BJK833" s="304"/>
      <c r="BJL833" s="304"/>
      <c r="BJM833" s="304"/>
      <c r="BJN833" s="304"/>
      <c r="BJO833" s="304"/>
      <c r="BJP833" s="304"/>
      <c r="BJQ833" s="304"/>
      <c r="BJR833" s="304"/>
      <c r="BJS833" s="304"/>
      <c r="BJT833" s="304"/>
      <c r="BJU833" s="304"/>
      <c r="BJV833" s="304"/>
      <c r="BJW833" s="304"/>
      <c r="BJX833" s="304"/>
      <c r="BJY833" s="304"/>
      <c r="BJZ833" s="304"/>
      <c r="BKA833" s="304"/>
      <c r="BKB833" s="304"/>
      <c r="BKC833" s="304"/>
      <c r="BKD833" s="304"/>
      <c r="BKE833" s="304"/>
      <c r="BKF833" s="304"/>
      <c r="BKG833" s="304"/>
      <c r="BKH833" s="304"/>
      <c r="BKI833" s="304"/>
      <c r="BKJ833" s="304"/>
      <c r="BKK833" s="304"/>
      <c r="BKL833" s="304"/>
      <c r="BKM833" s="304"/>
      <c r="BKN833" s="304"/>
      <c r="BKO833" s="304"/>
      <c r="BKP833" s="304"/>
      <c r="BKQ833" s="304"/>
      <c r="BKR833" s="304"/>
      <c r="BKS833" s="304"/>
      <c r="BKT833" s="304"/>
      <c r="BKU833" s="304"/>
      <c r="BKV833" s="304"/>
      <c r="BKW833" s="304"/>
      <c r="BKX833" s="304"/>
      <c r="BKY833" s="304"/>
      <c r="BKZ833" s="304"/>
      <c r="BLA833" s="304"/>
      <c r="BLB833" s="304"/>
      <c r="BLC833" s="304"/>
      <c r="BLD833" s="304"/>
      <c r="BLE833" s="304"/>
      <c r="BLF833" s="304"/>
      <c r="BLG833" s="304"/>
      <c r="BLH833" s="304"/>
      <c r="BLI833" s="304"/>
      <c r="BLJ833" s="304"/>
      <c r="BLK833" s="304"/>
      <c r="BLL833" s="304"/>
      <c r="BLM833" s="304"/>
      <c r="BLN833" s="304"/>
      <c r="BLO833" s="304"/>
      <c r="BLP833" s="304"/>
      <c r="BLQ833" s="304"/>
      <c r="BLR833" s="304"/>
      <c r="BLS833" s="304"/>
      <c r="BLT833" s="304"/>
      <c r="BLU833" s="304"/>
      <c r="BLV833" s="304"/>
      <c r="BLW833" s="304"/>
      <c r="BLX833" s="304"/>
      <c r="BLY833" s="304"/>
      <c r="BLZ833" s="304"/>
      <c r="BMA833" s="304"/>
      <c r="BMB833" s="304"/>
      <c r="BMC833" s="304"/>
      <c r="BMD833" s="304"/>
      <c r="BME833" s="304"/>
      <c r="BMF833" s="304"/>
      <c r="BMG833" s="304"/>
      <c r="BMH833" s="304"/>
      <c r="BMI833" s="304"/>
      <c r="BMJ833" s="304"/>
      <c r="BMK833" s="304"/>
      <c r="BML833" s="304"/>
      <c r="BMM833" s="304"/>
      <c r="BMN833" s="304"/>
      <c r="BMO833" s="304"/>
      <c r="BMP833" s="304"/>
      <c r="BMQ833" s="304"/>
      <c r="BMR833" s="304"/>
      <c r="BMS833" s="304"/>
      <c r="BMT833" s="304"/>
      <c r="BMU833" s="304"/>
      <c r="BMV833" s="304"/>
      <c r="BMW833" s="304"/>
      <c r="BMX833" s="304"/>
      <c r="BMY833" s="304"/>
      <c r="BMZ833" s="304"/>
      <c r="BNA833" s="304"/>
      <c r="BNB833" s="304"/>
      <c r="BNC833" s="304"/>
      <c r="BND833" s="304"/>
      <c r="BNE833" s="304"/>
      <c r="BNF833" s="304"/>
      <c r="BNG833" s="304"/>
      <c r="BNH833" s="304"/>
      <c r="BNI833" s="304"/>
      <c r="BNJ833" s="304"/>
      <c r="BNK833" s="304"/>
      <c r="BNL833" s="304"/>
      <c r="BNM833" s="304"/>
      <c r="BNN833" s="304"/>
      <c r="BNO833" s="304"/>
      <c r="BNP833" s="304"/>
      <c r="BNQ833" s="304"/>
      <c r="BNR833" s="304"/>
      <c r="BNS833" s="304"/>
      <c r="BNT833" s="304"/>
      <c r="BNU833" s="304"/>
      <c r="BNV833" s="304"/>
      <c r="BNW833" s="304"/>
      <c r="BNX833" s="304"/>
      <c r="BNY833" s="304"/>
      <c r="BNZ833" s="304"/>
      <c r="BOA833" s="304"/>
      <c r="BOB833" s="304"/>
      <c r="BOC833" s="304"/>
      <c r="BOD833" s="304"/>
      <c r="BOE833" s="304"/>
      <c r="BOF833" s="304"/>
      <c r="BOG833" s="304"/>
      <c r="BOH833" s="304"/>
      <c r="BOI833" s="304"/>
      <c r="BOJ833" s="304"/>
      <c r="BOK833" s="304"/>
      <c r="BOL833" s="304"/>
      <c r="BOM833" s="304"/>
      <c r="BON833" s="304"/>
      <c r="BOO833" s="304"/>
      <c r="BOP833" s="304"/>
      <c r="BOQ833" s="304"/>
      <c r="BOR833" s="304"/>
      <c r="BOS833" s="304"/>
      <c r="BOT833" s="304"/>
      <c r="BOU833" s="304"/>
      <c r="BOV833" s="304"/>
      <c r="BOW833" s="304"/>
      <c r="BOX833" s="304"/>
      <c r="BOY833" s="304"/>
      <c r="BOZ833" s="304"/>
      <c r="BPA833" s="304"/>
      <c r="BPB833" s="304"/>
      <c r="BPC833" s="304"/>
      <c r="BPD833" s="304"/>
      <c r="BPE833" s="304"/>
      <c r="BPF833" s="304"/>
      <c r="BPG833" s="304"/>
      <c r="BPH833" s="304"/>
      <c r="BPI833" s="304"/>
      <c r="BPJ833" s="304"/>
      <c r="BPK833" s="304"/>
      <c r="BPL833" s="304"/>
      <c r="BPM833" s="304"/>
      <c r="BPN833" s="304"/>
      <c r="BPO833" s="304"/>
      <c r="BPP833" s="304"/>
      <c r="BPQ833" s="304"/>
      <c r="BPR833" s="304"/>
      <c r="BPS833" s="304"/>
      <c r="BPT833" s="304"/>
      <c r="BPU833" s="304"/>
      <c r="BPV833" s="304"/>
      <c r="BPW833" s="304"/>
      <c r="BPX833" s="304"/>
      <c r="BPY833" s="304"/>
      <c r="BPZ833" s="304"/>
      <c r="BQA833" s="304"/>
      <c r="BQB833" s="304"/>
      <c r="BQC833" s="304"/>
      <c r="BQD833" s="304"/>
      <c r="BQE833" s="304"/>
      <c r="BQF833" s="304"/>
      <c r="BQG833" s="304"/>
      <c r="BQH833" s="304"/>
      <c r="BQI833" s="304"/>
      <c r="BQJ833" s="304"/>
      <c r="BQK833" s="304"/>
      <c r="BQL833" s="304"/>
      <c r="BQM833" s="304"/>
      <c r="BQN833" s="304"/>
      <c r="BQO833" s="304"/>
      <c r="BQP833" s="304"/>
      <c r="BQQ833" s="304"/>
      <c r="BQR833" s="304"/>
      <c r="BQS833" s="304"/>
      <c r="BQT833" s="304"/>
      <c r="BQU833" s="304"/>
      <c r="BQV833" s="304"/>
      <c r="BQW833" s="304"/>
      <c r="BQX833" s="304"/>
      <c r="BQY833" s="304"/>
      <c r="BQZ833" s="304"/>
      <c r="BRA833" s="304"/>
      <c r="BRB833" s="304"/>
      <c r="BRC833" s="304"/>
      <c r="BRD833" s="304"/>
      <c r="BRE833" s="304"/>
      <c r="BRF833" s="304"/>
      <c r="BRG833" s="304"/>
      <c r="BRH833" s="304"/>
      <c r="BRI833" s="304"/>
      <c r="BRJ833" s="304"/>
      <c r="BRK833" s="304"/>
      <c r="BRL833" s="304"/>
      <c r="BRM833" s="304"/>
      <c r="BRN833" s="304"/>
      <c r="BRO833" s="304"/>
      <c r="BRP833" s="304"/>
      <c r="BRQ833" s="304"/>
      <c r="BRR833" s="304"/>
      <c r="BRS833" s="304"/>
      <c r="BRT833" s="304"/>
      <c r="BRU833" s="304"/>
      <c r="BRV833" s="304"/>
      <c r="BRW833" s="304"/>
      <c r="BRX833" s="304"/>
      <c r="BRY833" s="304"/>
      <c r="BRZ833" s="304"/>
      <c r="BSA833" s="304"/>
      <c r="BSB833" s="304"/>
      <c r="BSC833" s="304"/>
      <c r="BSD833" s="304"/>
      <c r="BSE833" s="304"/>
      <c r="BSF833" s="304"/>
      <c r="BSG833" s="304"/>
      <c r="BSH833" s="304"/>
      <c r="BSI833" s="304"/>
      <c r="BSJ833" s="304"/>
      <c r="BSK833" s="304"/>
      <c r="BSL833" s="304"/>
      <c r="BSM833" s="304"/>
      <c r="BSN833" s="304"/>
      <c r="BSO833" s="304"/>
      <c r="BSP833" s="304"/>
      <c r="BSQ833" s="304"/>
      <c r="BSR833" s="304"/>
      <c r="BSS833" s="304"/>
      <c r="BST833" s="304"/>
      <c r="BSU833" s="304"/>
      <c r="BSV833" s="304"/>
      <c r="BSW833" s="304"/>
      <c r="BSX833" s="304"/>
      <c r="BSY833" s="304"/>
      <c r="BSZ833" s="304"/>
      <c r="BTA833" s="304"/>
      <c r="BTB833" s="304"/>
      <c r="BTC833" s="304"/>
      <c r="BTD833" s="304"/>
      <c r="BTE833" s="304"/>
      <c r="BTF833" s="304"/>
      <c r="BTG833" s="304"/>
      <c r="BTH833" s="304"/>
      <c r="BTI833" s="304"/>
      <c r="BTJ833" s="304"/>
      <c r="BTK833" s="304"/>
      <c r="BTL833" s="304"/>
      <c r="BTM833" s="304"/>
      <c r="BTN833" s="304"/>
      <c r="BTO833" s="304"/>
      <c r="BTP833" s="304"/>
      <c r="BTQ833" s="304"/>
      <c r="BTR833" s="304"/>
      <c r="BTS833" s="304"/>
      <c r="BTT833" s="304"/>
      <c r="BTU833" s="304"/>
      <c r="BTV833" s="304"/>
      <c r="BTW833" s="304"/>
      <c r="BTX833" s="304"/>
      <c r="BTY833" s="304"/>
      <c r="BTZ833" s="304"/>
      <c r="BUA833" s="304"/>
      <c r="BUB833" s="304"/>
      <c r="BUC833" s="304"/>
      <c r="BUD833" s="304"/>
      <c r="BUE833" s="304"/>
      <c r="BUF833" s="304"/>
      <c r="BUG833" s="304"/>
      <c r="BUH833" s="304"/>
      <c r="BUI833" s="304"/>
      <c r="BUJ833" s="304"/>
      <c r="BUK833" s="304"/>
      <c r="BUL833" s="304"/>
      <c r="BUM833" s="304"/>
      <c r="BUN833" s="304"/>
      <c r="BUO833" s="304"/>
      <c r="BUP833" s="304"/>
      <c r="BUQ833" s="304"/>
      <c r="BUR833" s="304"/>
      <c r="BUS833" s="304"/>
      <c r="BUT833" s="304"/>
      <c r="BUU833" s="304"/>
      <c r="BUV833" s="304"/>
      <c r="BUW833" s="304"/>
      <c r="BUX833" s="304"/>
      <c r="BUY833" s="304"/>
      <c r="BUZ833" s="304"/>
      <c r="BVA833" s="304"/>
      <c r="BVB833" s="304"/>
      <c r="BVC833" s="304"/>
      <c r="BVD833" s="304"/>
      <c r="BVE833" s="304"/>
      <c r="BVF833" s="304"/>
      <c r="BVG833" s="304"/>
      <c r="BVH833" s="304"/>
      <c r="BVI833" s="304"/>
      <c r="BVJ833" s="304"/>
      <c r="BVK833" s="304"/>
      <c r="BVL833" s="304"/>
      <c r="BVM833" s="304"/>
      <c r="BVN833" s="304"/>
      <c r="BVO833" s="304"/>
      <c r="BVP833" s="304"/>
      <c r="BVQ833" s="304"/>
      <c r="BVR833" s="304"/>
      <c r="BVS833" s="304"/>
      <c r="BVT833" s="304"/>
      <c r="BVU833" s="304"/>
      <c r="BVV833" s="304"/>
      <c r="BVW833" s="304"/>
      <c r="BVX833" s="304"/>
      <c r="BVY833" s="304"/>
      <c r="BVZ833" s="304"/>
      <c r="BWA833" s="304"/>
      <c r="BWB833" s="304"/>
      <c r="BWC833" s="304"/>
      <c r="BWD833" s="304"/>
      <c r="BWE833" s="304"/>
      <c r="BWF833" s="304"/>
      <c r="BWG833" s="304"/>
      <c r="BWH833" s="304"/>
      <c r="BWI833" s="304"/>
      <c r="BWJ833" s="304"/>
      <c r="BWK833" s="304"/>
      <c r="BWL833" s="304"/>
      <c r="BWM833" s="304"/>
      <c r="BWN833" s="304"/>
      <c r="BWO833" s="304"/>
      <c r="BWP833" s="304"/>
      <c r="BWQ833" s="304"/>
      <c r="BWR833" s="304"/>
      <c r="BWS833" s="304"/>
      <c r="BWT833" s="304"/>
      <c r="BWU833" s="304"/>
      <c r="BWV833" s="304"/>
      <c r="BWW833" s="304"/>
      <c r="BWX833" s="304"/>
      <c r="BWY833" s="304"/>
      <c r="BWZ833" s="304"/>
      <c r="BXA833" s="304"/>
      <c r="BXB833" s="304"/>
      <c r="BXC833" s="304"/>
      <c r="BXD833" s="304"/>
      <c r="BXE833" s="304"/>
      <c r="BXF833" s="304"/>
      <c r="BXG833" s="304"/>
      <c r="BXH833" s="304"/>
      <c r="BXI833" s="304"/>
      <c r="BXJ833" s="304"/>
      <c r="BXK833" s="304"/>
      <c r="BXL833" s="304"/>
      <c r="BXM833" s="304"/>
      <c r="BXN833" s="304"/>
      <c r="BXO833" s="304"/>
      <c r="BXP833" s="304"/>
      <c r="BXQ833" s="304"/>
      <c r="BXR833" s="304"/>
      <c r="BXS833" s="304"/>
      <c r="BXT833" s="304"/>
      <c r="BXU833" s="304"/>
      <c r="BXV833" s="304"/>
      <c r="BXW833" s="304"/>
      <c r="BXX833" s="304"/>
      <c r="BXY833" s="304"/>
      <c r="BXZ833" s="304"/>
      <c r="BYA833" s="304"/>
      <c r="BYB833" s="304"/>
      <c r="BYC833" s="304"/>
      <c r="BYD833" s="304"/>
      <c r="BYE833" s="304"/>
      <c r="BYF833" s="304"/>
      <c r="BYG833" s="304"/>
      <c r="BYH833" s="304"/>
      <c r="BYI833" s="304"/>
      <c r="BYJ833" s="304"/>
      <c r="BYK833" s="304"/>
      <c r="BYL833" s="304"/>
      <c r="BYM833" s="304"/>
      <c r="BYN833" s="304"/>
      <c r="BYO833" s="304"/>
      <c r="BYP833" s="304"/>
      <c r="BYQ833" s="304"/>
      <c r="BYR833" s="304"/>
      <c r="BYS833" s="304"/>
      <c r="BYT833" s="304"/>
      <c r="BYU833" s="304"/>
      <c r="BYV833" s="304"/>
      <c r="BYW833" s="304"/>
      <c r="BYX833" s="304"/>
      <c r="BYY833" s="304"/>
      <c r="BYZ833" s="304"/>
      <c r="BZA833" s="304"/>
      <c r="BZB833" s="304"/>
      <c r="BZC833" s="304"/>
      <c r="BZD833" s="304"/>
      <c r="BZE833" s="304"/>
      <c r="BZF833" s="304"/>
      <c r="BZG833" s="304"/>
      <c r="BZH833" s="304"/>
      <c r="BZI833" s="304"/>
      <c r="BZJ833" s="304"/>
      <c r="BZK833" s="304"/>
      <c r="BZL833" s="304"/>
      <c r="BZM833" s="304"/>
      <c r="BZN833" s="304"/>
      <c r="BZO833" s="304"/>
      <c r="BZP833" s="304"/>
      <c r="BZQ833" s="304"/>
      <c r="BZR833" s="304"/>
      <c r="BZS833" s="304"/>
      <c r="BZT833" s="304"/>
      <c r="BZU833" s="304"/>
      <c r="BZV833" s="304"/>
      <c r="BZW833" s="304"/>
      <c r="BZX833" s="304"/>
      <c r="BZY833" s="304"/>
      <c r="BZZ833" s="304"/>
      <c r="CAA833" s="304"/>
      <c r="CAB833" s="304"/>
      <c r="CAC833" s="304"/>
      <c r="CAD833" s="304"/>
      <c r="CAE833" s="304"/>
      <c r="CAF833" s="304"/>
      <c r="CAG833" s="304"/>
      <c r="CAH833" s="304"/>
      <c r="CAI833" s="304"/>
      <c r="CAJ833" s="304"/>
      <c r="CAK833" s="304"/>
      <c r="CAL833" s="304"/>
      <c r="CAM833" s="304"/>
      <c r="CAN833" s="304"/>
      <c r="CAO833" s="304"/>
      <c r="CAP833" s="304"/>
      <c r="CAQ833" s="304"/>
      <c r="CAR833" s="304"/>
      <c r="CAS833" s="304"/>
      <c r="CAT833" s="304"/>
      <c r="CAU833" s="304"/>
      <c r="CAV833" s="304"/>
      <c r="CAW833" s="304"/>
      <c r="CAX833" s="304"/>
      <c r="CAY833" s="304"/>
      <c r="CAZ833" s="304"/>
      <c r="CBA833" s="304"/>
      <c r="CBB833" s="304"/>
      <c r="CBC833" s="304"/>
      <c r="CBD833" s="304"/>
      <c r="CBE833" s="304"/>
      <c r="CBF833" s="304"/>
      <c r="CBG833" s="304"/>
      <c r="CBH833" s="304"/>
      <c r="CBI833" s="304"/>
      <c r="CBJ833" s="304"/>
      <c r="CBK833" s="304"/>
      <c r="CBL833" s="304"/>
      <c r="CBM833" s="304"/>
      <c r="CBN833" s="304"/>
      <c r="CBO833" s="304"/>
      <c r="CBP833" s="304"/>
      <c r="CBQ833" s="304"/>
      <c r="CBR833" s="304"/>
      <c r="CBS833" s="304"/>
      <c r="CBT833" s="304"/>
      <c r="CBU833" s="304"/>
      <c r="CBV833" s="304"/>
      <c r="CBW833" s="304"/>
      <c r="CBX833" s="304"/>
      <c r="CBY833" s="304"/>
      <c r="CBZ833" s="304"/>
      <c r="CCA833" s="304"/>
      <c r="CCB833" s="304"/>
      <c r="CCC833" s="304"/>
      <c r="CCD833" s="304"/>
      <c r="CCE833" s="304"/>
      <c r="CCF833" s="304"/>
      <c r="CCG833" s="304"/>
      <c r="CCH833" s="304"/>
      <c r="CCI833" s="304"/>
      <c r="CCJ833" s="304"/>
      <c r="CCK833" s="304"/>
      <c r="CCL833" s="304"/>
      <c r="CCM833" s="304"/>
      <c r="CCN833" s="304"/>
      <c r="CCO833" s="304"/>
      <c r="CCP833" s="304"/>
      <c r="CCQ833" s="304"/>
      <c r="CCR833" s="304"/>
      <c r="CCS833" s="304"/>
      <c r="CCT833" s="304"/>
      <c r="CCU833" s="304"/>
      <c r="CCV833" s="304"/>
      <c r="CCW833" s="304"/>
      <c r="CCX833" s="304"/>
      <c r="CCY833" s="304"/>
      <c r="CCZ833" s="304"/>
      <c r="CDA833" s="304"/>
      <c r="CDB833" s="304"/>
      <c r="CDC833" s="304"/>
      <c r="CDD833" s="304"/>
      <c r="CDE833" s="304"/>
      <c r="CDF833" s="304"/>
      <c r="CDG833" s="304"/>
      <c r="CDH833" s="304"/>
      <c r="CDI833" s="304"/>
      <c r="CDJ833" s="304"/>
      <c r="CDK833" s="304"/>
      <c r="CDL833" s="304"/>
      <c r="CDM833" s="304"/>
      <c r="CDN833" s="304"/>
      <c r="CDO833" s="304"/>
      <c r="CDP833" s="304"/>
      <c r="CDQ833" s="304"/>
      <c r="CDR833" s="304"/>
      <c r="CDS833" s="304"/>
      <c r="CDT833" s="304"/>
      <c r="CDU833" s="304"/>
      <c r="CDV833" s="304"/>
      <c r="CDW833" s="304"/>
      <c r="CDX833" s="304"/>
      <c r="CDY833" s="304"/>
      <c r="CDZ833" s="304"/>
      <c r="CEA833" s="304"/>
      <c r="CEB833" s="304"/>
      <c r="CEC833" s="304"/>
      <c r="CED833" s="304"/>
      <c r="CEE833" s="304"/>
      <c r="CEF833" s="304"/>
      <c r="CEG833" s="304"/>
      <c r="CEH833" s="304"/>
      <c r="CEI833" s="304"/>
      <c r="CEJ833" s="304"/>
      <c r="CEK833" s="304"/>
      <c r="CEL833" s="304"/>
      <c r="CEM833" s="304"/>
      <c r="CEN833" s="304"/>
      <c r="CEO833" s="304"/>
      <c r="CEP833" s="304"/>
      <c r="CEQ833" s="304"/>
      <c r="CER833" s="304"/>
      <c r="CES833" s="304"/>
      <c r="CET833" s="304"/>
      <c r="CEU833" s="304"/>
      <c r="CEV833" s="304"/>
      <c r="CEW833" s="304"/>
      <c r="CEX833" s="304"/>
      <c r="CEY833" s="304"/>
      <c r="CEZ833" s="304"/>
      <c r="CFA833" s="304"/>
      <c r="CFB833" s="304"/>
      <c r="CFC833" s="304"/>
      <c r="CFD833" s="304"/>
      <c r="CFE833" s="304"/>
      <c r="CFF833" s="304"/>
      <c r="CFG833" s="304"/>
      <c r="CFH833" s="304"/>
      <c r="CFI833" s="304"/>
      <c r="CFJ833" s="304"/>
      <c r="CFK833" s="304"/>
      <c r="CFL833" s="304"/>
      <c r="CFM833" s="304"/>
      <c r="CFN833" s="304"/>
      <c r="CFO833" s="304"/>
      <c r="CFP833" s="304"/>
      <c r="CFQ833" s="304"/>
      <c r="CFR833" s="304"/>
      <c r="CFS833" s="304"/>
      <c r="CFT833" s="304"/>
      <c r="CFU833" s="304"/>
      <c r="CFV833" s="304"/>
      <c r="CFW833" s="304"/>
      <c r="CFX833" s="304"/>
      <c r="CFY833" s="304"/>
      <c r="CFZ833" s="304"/>
      <c r="CGA833" s="304"/>
      <c r="CGB833" s="304"/>
      <c r="CGC833" s="304"/>
      <c r="CGD833" s="304"/>
      <c r="CGE833" s="304"/>
      <c r="CGF833" s="304"/>
      <c r="CGG833" s="304"/>
      <c r="CGH833" s="304"/>
      <c r="CGI833" s="304"/>
      <c r="CGJ833" s="304"/>
      <c r="CGK833" s="304"/>
      <c r="CGL833" s="304"/>
      <c r="CGM833" s="304"/>
      <c r="CGN833" s="304"/>
      <c r="CGO833" s="304"/>
      <c r="CGP833" s="304"/>
      <c r="CGQ833" s="304"/>
      <c r="CGR833" s="304"/>
      <c r="CGS833" s="304"/>
      <c r="CGT833" s="304"/>
      <c r="CGU833" s="304"/>
      <c r="CGV833" s="304"/>
      <c r="CGW833" s="304"/>
      <c r="CGX833" s="304"/>
      <c r="CGY833" s="304"/>
      <c r="CGZ833" s="304"/>
      <c r="CHA833" s="304"/>
      <c r="CHB833" s="304"/>
      <c r="CHC833" s="304"/>
      <c r="CHD833" s="304"/>
      <c r="CHE833" s="304"/>
      <c r="CHF833" s="304"/>
      <c r="CHG833" s="304"/>
      <c r="CHH833" s="304"/>
      <c r="CHI833" s="304"/>
      <c r="CHJ833" s="304"/>
      <c r="CHK833" s="304"/>
      <c r="CHL833" s="304"/>
      <c r="CHM833" s="304"/>
      <c r="CHN833" s="304"/>
      <c r="CHO833" s="304"/>
      <c r="CHP833" s="304"/>
      <c r="CHQ833" s="304"/>
      <c r="CHR833" s="304"/>
      <c r="CHS833" s="304"/>
      <c r="CHT833" s="304"/>
      <c r="CHU833" s="304"/>
      <c r="CHV833" s="304"/>
      <c r="CHW833" s="304"/>
      <c r="CHX833" s="304"/>
      <c r="CHY833" s="304"/>
      <c r="CHZ833" s="304"/>
      <c r="CIA833" s="304"/>
      <c r="CIB833" s="304"/>
      <c r="CIC833" s="304"/>
      <c r="CID833" s="304"/>
      <c r="CIE833" s="304"/>
      <c r="CIF833" s="304"/>
      <c r="CIG833" s="304"/>
      <c r="CIH833" s="304"/>
      <c r="CII833" s="304"/>
      <c r="CIJ833" s="304"/>
      <c r="CIK833" s="304"/>
      <c r="CIL833" s="304"/>
      <c r="CIM833" s="304"/>
      <c r="CIN833" s="304"/>
      <c r="CIO833" s="304"/>
      <c r="CIP833" s="304"/>
      <c r="CIQ833" s="304"/>
      <c r="CIR833" s="304"/>
      <c r="CIS833" s="304"/>
      <c r="CIT833" s="304"/>
      <c r="CIU833" s="304"/>
      <c r="CIV833" s="304"/>
      <c r="CIW833" s="304"/>
      <c r="CIX833" s="304"/>
      <c r="CIY833" s="304"/>
      <c r="CIZ833" s="304"/>
      <c r="CJA833" s="304"/>
      <c r="CJB833" s="304"/>
      <c r="CJC833" s="304"/>
      <c r="CJD833" s="304"/>
      <c r="CJE833" s="304"/>
      <c r="CJF833" s="304"/>
      <c r="CJG833" s="304"/>
      <c r="CJH833" s="304"/>
      <c r="CJI833" s="304"/>
      <c r="CJJ833" s="304"/>
      <c r="CJK833" s="304"/>
      <c r="CJL833" s="304"/>
      <c r="CJM833" s="304"/>
      <c r="CJN833" s="304"/>
      <c r="CJO833" s="304"/>
      <c r="CJP833" s="304"/>
      <c r="CJQ833" s="304"/>
      <c r="CJR833" s="304"/>
      <c r="CJS833" s="304"/>
      <c r="CJT833" s="304"/>
      <c r="CJU833" s="304"/>
      <c r="CJV833" s="304"/>
      <c r="CJW833" s="304"/>
      <c r="CJX833" s="304"/>
      <c r="CJY833" s="304"/>
      <c r="CJZ833" s="304"/>
      <c r="CKA833" s="304"/>
      <c r="CKB833" s="304"/>
      <c r="CKC833" s="304"/>
      <c r="CKD833" s="304"/>
      <c r="CKE833" s="304"/>
      <c r="CKF833" s="304"/>
      <c r="CKG833" s="304"/>
      <c r="CKH833" s="304"/>
      <c r="CKI833" s="304"/>
      <c r="CKJ833" s="304"/>
      <c r="CKK833" s="304"/>
      <c r="CKL833" s="304"/>
      <c r="CKM833" s="304"/>
      <c r="CKN833" s="304"/>
      <c r="CKO833" s="304"/>
      <c r="CKP833" s="304"/>
      <c r="CKQ833" s="304"/>
      <c r="CKR833" s="304"/>
      <c r="CKS833" s="304"/>
      <c r="CKT833" s="304"/>
      <c r="CKU833" s="304"/>
      <c r="CKV833" s="304"/>
      <c r="CKW833" s="304"/>
      <c r="CKX833" s="304"/>
      <c r="CKY833" s="304"/>
      <c r="CKZ833" s="304"/>
      <c r="CLA833" s="304"/>
      <c r="CLB833" s="304"/>
      <c r="CLC833" s="304"/>
      <c r="CLD833" s="304"/>
      <c r="CLE833" s="304"/>
      <c r="CLF833" s="304"/>
      <c r="CLG833" s="304"/>
      <c r="CLH833" s="304"/>
      <c r="CLI833" s="304"/>
      <c r="CLJ833" s="304"/>
      <c r="CLK833" s="304"/>
      <c r="CLL833" s="304"/>
      <c r="CLM833" s="304"/>
      <c r="CLN833" s="304"/>
      <c r="CLO833" s="304"/>
      <c r="CLP833" s="304"/>
      <c r="CLQ833" s="304"/>
      <c r="CLR833" s="304"/>
      <c r="CLS833" s="304"/>
      <c r="CLT833" s="304"/>
      <c r="CLU833" s="304"/>
      <c r="CLV833" s="304"/>
      <c r="CLW833" s="304"/>
      <c r="CLX833" s="304"/>
      <c r="CLY833" s="304"/>
      <c r="CLZ833" s="304"/>
      <c r="CMA833" s="304"/>
      <c r="CMB833" s="304"/>
      <c r="CMC833" s="304"/>
      <c r="CMD833" s="304"/>
      <c r="CME833" s="304"/>
      <c r="CMF833" s="304"/>
      <c r="CMG833" s="304"/>
      <c r="CMH833" s="304"/>
      <c r="CMI833" s="304"/>
      <c r="CMJ833" s="304"/>
      <c r="CMK833" s="304"/>
      <c r="CML833" s="304"/>
      <c r="CMM833" s="304"/>
      <c r="CMN833" s="304"/>
      <c r="CMO833" s="304"/>
      <c r="CMP833" s="304"/>
      <c r="CMQ833" s="304"/>
      <c r="CMR833" s="304"/>
      <c r="CMS833" s="304"/>
      <c r="CMT833" s="304"/>
      <c r="CMU833" s="304"/>
      <c r="CMV833" s="304"/>
      <c r="CMW833" s="304"/>
      <c r="CMX833" s="304"/>
      <c r="CMY833" s="304"/>
      <c r="CMZ833" s="304"/>
      <c r="CNA833" s="304"/>
      <c r="CNB833" s="304"/>
      <c r="CNC833" s="304"/>
      <c r="CND833" s="304"/>
      <c r="CNE833" s="304"/>
      <c r="CNF833" s="304"/>
      <c r="CNG833" s="304"/>
      <c r="CNH833" s="304"/>
      <c r="CNI833" s="304"/>
      <c r="CNJ833" s="304"/>
      <c r="CNK833" s="304"/>
      <c r="CNL833" s="304"/>
      <c r="CNM833" s="304"/>
      <c r="CNN833" s="304"/>
      <c r="CNO833" s="304"/>
      <c r="CNP833" s="304"/>
      <c r="CNQ833" s="304"/>
      <c r="CNR833" s="304"/>
      <c r="CNS833" s="304"/>
      <c r="CNT833" s="304"/>
      <c r="CNU833" s="304"/>
      <c r="CNV833" s="304"/>
      <c r="CNW833" s="304"/>
      <c r="CNX833" s="304"/>
      <c r="CNY833" s="304"/>
      <c r="CNZ833" s="304"/>
      <c r="COA833" s="304"/>
      <c r="COB833" s="304"/>
      <c r="COC833" s="304"/>
      <c r="COD833" s="304"/>
      <c r="COE833" s="304"/>
      <c r="COF833" s="304"/>
      <c r="COG833" s="304"/>
      <c r="COH833" s="304"/>
      <c r="COI833" s="304"/>
      <c r="COJ833" s="304"/>
      <c r="COK833" s="304"/>
      <c r="COL833" s="304"/>
      <c r="COM833" s="304"/>
      <c r="CON833" s="304"/>
      <c r="COO833" s="304"/>
      <c r="COP833" s="304"/>
      <c r="COQ833" s="304"/>
      <c r="COR833" s="304"/>
      <c r="COS833" s="304"/>
      <c r="COT833" s="304"/>
      <c r="COU833" s="304"/>
      <c r="COV833" s="304"/>
      <c r="COW833" s="304"/>
      <c r="COX833" s="304"/>
      <c r="COY833" s="304"/>
      <c r="COZ833" s="304"/>
      <c r="CPA833" s="304"/>
      <c r="CPB833" s="304"/>
      <c r="CPC833" s="304"/>
      <c r="CPD833" s="304"/>
      <c r="CPE833" s="304"/>
      <c r="CPF833" s="304"/>
      <c r="CPG833" s="304"/>
      <c r="CPH833" s="304"/>
      <c r="CPI833" s="304"/>
      <c r="CPJ833" s="304"/>
      <c r="CPK833" s="304"/>
      <c r="CPL833" s="304"/>
      <c r="CPM833" s="304"/>
      <c r="CPN833" s="304"/>
      <c r="CPO833" s="304"/>
      <c r="CPP833" s="304"/>
      <c r="CPQ833" s="304"/>
      <c r="CPR833" s="304"/>
      <c r="CPS833" s="304"/>
      <c r="CPT833" s="304"/>
      <c r="CPU833" s="304"/>
      <c r="CPV833" s="304"/>
      <c r="CPW833" s="304"/>
      <c r="CPX833" s="304"/>
      <c r="CPY833" s="304"/>
      <c r="CPZ833" s="304"/>
      <c r="CQA833" s="304"/>
      <c r="CQB833" s="304"/>
      <c r="CQC833" s="304"/>
      <c r="CQD833" s="304"/>
      <c r="CQE833" s="304"/>
      <c r="CQF833" s="304"/>
      <c r="CQG833" s="304"/>
      <c r="CQH833" s="304"/>
      <c r="CQI833" s="304"/>
      <c r="CQJ833" s="304"/>
      <c r="CQK833" s="304"/>
      <c r="CQL833" s="304"/>
      <c r="CQM833" s="304"/>
      <c r="CQN833" s="304"/>
      <c r="CQO833" s="304"/>
      <c r="CQP833" s="304"/>
      <c r="CQQ833" s="304"/>
      <c r="CQR833" s="304"/>
      <c r="CQS833" s="304"/>
      <c r="CQT833" s="304"/>
      <c r="CQU833" s="304"/>
      <c r="CQV833" s="304"/>
      <c r="CQW833" s="304"/>
      <c r="CQX833" s="304"/>
      <c r="CQY833" s="304"/>
      <c r="CQZ833" s="304"/>
      <c r="CRA833" s="304"/>
      <c r="CRB833" s="304"/>
      <c r="CRC833" s="304"/>
      <c r="CRD833" s="304"/>
      <c r="CRE833" s="304"/>
      <c r="CRF833" s="304"/>
      <c r="CRG833" s="304"/>
      <c r="CRH833" s="304"/>
      <c r="CRI833" s="304"/>
      <c r="CRJ833" s="304"/>
      <c r="CRK833" s="304"/>
      <c r="CRL833" s="304"/>
      <c r="CRM833" s="304"/>
      <c r="CRN833" s="304"/>
      <c r="CRO833" s="304"/>
      <c r="CRP833" s="304"/>
      <c r="CRQ833" s="304"/>
      <c r="CRR833" s="304"/>
      <c r="CRS833" s="304"/>
      <c r="CRT833" s="304"/>
      <c r="CRU833" s="304"/>
      <c r="CRV833" s="304"/>
      <c r="CRW833" s="304"/>
      <c r="CRX833" s="304"/>
      <c r="CRY833" s="304"/>
      <c r="CRZ833" s="304"/>
      <c r="CSA833" s="304"/>
      <c r="CSB833" s="304"/>
      <c r="CSC833" s="304"/>
      <c r="CSD833" s="304"/>
      <c r="CSE833" s="304"/>
      <c r="CSF833" s="304"/>
      <c r="CSG833" s="304"/>
      <c r="CSH833" s="304"/>
      <c r="CSI833" s="304"/>
      <c r="CSJ833" s="304"/>
      <c r="CSK833" s="304"/>
      <c r="CSL833" s="304"/>
      <c r="CSM833" s="304"/>
      <c r="CSN833" s="304"/>
      <c r="CSO833" s="304"/>
      <c r="CSP833" s="304"/>
      <c r="CSQ833" s="304"/>
      <c r="CSR833" s="304"/>
      <c r="CSS833" s="304"/>
      <c r="CST833" s="304"/>
      <c r="CSU833" s="304"/>
      <c r="CSV833" s="304"/>
      <c r="CSW833" s="304"/>
      <c r="CSX833" s="304"/>
      <c r="CSY833" s="304"/>
      <c r="CSZ833" s="304"/>
      <c r="CTA833" s="304"/>
      <c r="CTB833" s="304"/>
      <c r="CTC833" s="304"/>
      <c r="CTD833" s="304"/>
      <c r="CTE833" s="304"/>
      <c r="CTF833" s="304"/>
      <c r="CTG833" s="304"/>
      <c r="CTH833" s="304"/>
      <c r="CTI833" s="304"/>
      <c r="CTJ833" s="304"/>
      <c r="CTK833" s="304"/>
      <c r="CTL833" s="304"/>
      <c r="CTM833" s="304"/>
      <c r="CTN833" s="304"/>
      <c r="CTO833" s="304"/>
      <c r="CTP833" s="304"/>
      <c r="CTQ833" s="304"/>
      <c r="CTR833" s="304"/>
      <c r="CTS833" s="304"/>
      <c r="CTT833" s="304"/>
      <c r="CTU833" s="304"/>
      <c r="CTV833" s="304"/>
      <c r="CTW833" s="304"/>
      <c r="CTX833" s="304"/>
      <c r="CTY833" s="304"/>
      <c r="CTZ833" s="304"/>
      <c r="CUA833" s="304"/>
      <c r="CUB833" s="304"/>
      <c r="CUC833" s="304"/>
      <c r="CUD833" s="304"/>
      <c r="CUE833" s="304"/>
      <c r="CUF833" s="304"/>
      <c r="CUG833" s="304"/>
      <c r="CUH833" s="304"/>
      <c r="CUI833" s="304"/>
      <c r="CUJ833" s="304"/>
      <c r="CUK833" s="304"/>
      <c r="CUL833" s="304"/>
      <c r="CUM833" s="304"/>
      <c r="CUN833" s="304"/>
      <c r="CUO833" s="304"/>
      <c r="CUP833" s="304"/>
      <c r="CUQ833" s="304"/>
      <c r="CUR833" s="304"/>
      <c r="CUS833" s="304"/>
      <c r="CUT833" s="304"/>
      <c r="CUU833" s="304"/>
      <c r="CUV833" s="304"/>
      <c r="CUW833" s="304"/>
      <c r="CUX833" s="304"/>
      <c r="CUY833" s="304"/>
      <c r="CUZ833" s="304"/>
      <c r="CVA833" s="304"/>
      <c r="CVB833" s="304"/>
      <c r="CVC833" s="304"/>
      <c r="CVD833" s="304"/>
      <c r="CVE833" s="304"/>
      <c r="CVF833" s="304"/>
      <c r="CVG833" s="304"/>
      <c r="CVH833" s="304"/>
      <c r="CVI833" s="304"/>
      <c r="CVJ833" s="304"/>
      <c r="CVK833" s="304"/>
      <c r="CVL833" s="304"/>
      <c r="CVM833" s="304"/>
      <c r="CVN833" s="304"/>
      <c r="CVO833" s="304"/>
      <c r="CVP833" s="304"/>
      <c r="CVQ833" s="304"/>
      <c r="CVR833" s="304"/>
      <c r="CVS833" s="304"/>
      <c r="CVT833" s="304"/>
      <c r="CVU833" s="304"/>
      <c r="CVV833" s="304"/>
      <c r="CVW833" s="304"/>
      <c r="CVX833" s="304"/>
      <c r="CVY833" s="304"/>
      <c r="CVZ833" s="304"/>
      <c r="CWA833" s="304"/>
      <c r="CWB833" s="304"/>
      <c r="CWC833" s="304"/>
      <c r="CWD833" s="304"/>
      <c r="CWE833" s="304"/>
      <c r="CWF833" s="304"/>
      <c r="CWG833" s="304"/>
      <c r="CWH833" s="304"/>
      <c r="CWI833" s="304"/>
      <c r="CWJ833" s="304"/>
      <c r="CWK833" s="304"/>
      <c r="CWL833" s="304"/>
      <c r="CWM833" s="304"/>
      <c r="CWN833" s="304"/>
      <c r="CWO833" s="304"/>
      <c r="CWP833" s="304"/>
      <c r="CWQ833" s="304"/>
      <c r="CWR833" s="304"/>
      <c r="CWS833" s="304"/>
      <c r="CWT833" s="304"/>
      <c r="CWU833" s="304"/>
      <c r="CWV833" s="304"/>
      <c r="CWW833" s="304"/>
      <c r="CWX833" s="304"/>
      <c r="CWY833" s="304"/>
      <c r="CWZ833" s="304"/>
      <c r="CXA833" s="304"/>
      <c r="CXB833" s="304"/>
      <c r="CXC833" s="304"/>
      <c r="CXD833" s="304"/>
      <c r="CXE833" s="304"/>
      <c r="CXF833" s="304"/>
      <c r="CXG833" s="304"/>
      <c r="CXH833" s="304"/>
      <c r="CXI833" s="304"/>
      <c r="CXJ833" s="304"/>
      <c r="CXK833" s="304"/>
      <c r="CXL833" s="304"/>
      <c r="CXM833" s="304"/>
      <c r="CXN833" s="304"/>
      <c r="CXO833" s="304"/>
      <c r="CXP833" s="304"/>
      <c r="CXQ833" s="304"/>
      <c r="CXR833" s="304"/>
      <c r="CXS833" s="304"/>
      <c r="CXT833" s="304"/>
      <c r="CXU833" s="304"/>
      <c r="CXV833" s="304"/>
      <c r="CXW833" s="304"/>
      <c r="CXX833" s="304"/>
      <c r="CXY833" s="304"/>
      <c r="CXZ833" s="304"/>
      <c r="CYA833" s="304"/>
      <c r="CYB833" s="304"/>
      <c r="CYC833" s="304"/>
      <c r="CYD833" s="304"/>
      <c r="CYE833" s="304"/>
      <c r="CYF833" s="304"/>
      <c r="CYG833" s="304"/>
      <c r="CYH833" s="304"/>
      <c r="CYI833" s="304"/>
      <c r="CYJ833" s="304"/>
      <c r="CYK833" s="304"/>
      <c r="CYL833" s="304"/>
      <c r="CYM833" s="304"/>
      <c r="CYN833" s="304"/>
      <c r="CYO833" s="304"/>
      <c r="CYP833" s="304"/>
      <c r="CYQ833" s="304"/>
      <c r="CYR833" s="304"/>
      <c r="CYS833" s="304"/>
      <c r="CYT833" s="304"/>
      <c r="CYU833" s="304"/>
      <c r="CYV833" s="304"/>
      <c r="CYW833" s="304"/>
      <c r="CYX833" s="304"/>
      <c r="CYY833" s="304"/>
      <c r="CYZ833" s="304"/>
      <c r="CZA833" s="304"/>
      <c r="CZB833" s="304"/>
      <c r="CZC833" s="304"/>
      <c r="CZD833" s="304"/>
      <c r="CZE833" s="304"/>
      <c r="CZF833" s="304"/>
      <c r="CZG833" s="304"/>
      <c r="CZH833" s="304"/>
      <c r="CZI833" s="304"/>
      <c r="CZJ833" s="304"/>
      <c r="CZK833" s="304"/>
      <c r="CZL833" s="304"/>
      <c r="CZM833" s="304"/>
      <c r="CZN833" s="304"/>
      <c r="CZO833" s="304"/>
      <c r="CZP833" s="304"/>
      <c r="CZQ833" s="304"/>
      <c r="CZR833" s="304"/>
      <c r="CZS833" s="304"/>
      <c r="CZT833" s="304"/>
      <c r="CZU833" s="304"/>
      <c r="CZV833" s="304"/>
      <c r="CZW833" s="304"/>
      <c r="CZX833" s="304"/>
      <c r="CZY833" s="304"/>
      <c r="CZZ833" s="304"/>
      <c r="DAA833" s="304"/>
      <c r="DAB833" s="304"/>
      <c r="DAC833" s="304"/>
      <c r="DAD833" s="304"/>
      <c r="DAE833" s="304"/>
      <c r="DAF833" s="304"/>
      <c r="DAG833" s="304"/>
      <c r="DAH833" s="304"/>
      <c r="DAI833" s="304"/>
      <c r="DAJ833" s="304"/>
      <c r="DAK833" s="304"/>
      <c r="DAL833" s="304"/>
      <c r="DAM833" s="304"/>
      <c r="DAN833" s="304"/>
      <c r="DAO833" s="304"/>
      <c r="DAP833" s="304"/>
      <c r="DAQ833" s="304"/>
      <c r="DAR833" s="304"/>
      <c r="DAS833" s="304"/>
      <c r="DAT833" s="304"/>
      <c r="DAU833" s="304"/>
      <c r="DAV833" s="304"/>
      <c r="DAW833" s="304"/>
      <c r="DAX833" s="304"/>
      <c r="DAY833" s="304"/>
      <c r="DAZ833" s="304"/>
      <c r="DBA833" s="304"/>
      <c r="DBB833" s="304"/>
      <c r="DBC833" s="304"/>
      <c r="DBD833" s="304"/>
      <c r="DBE833" s="304"/>
      <c r="DBF833" s="304"/>
      <c r="DBG833" s="304"/>
      <c r="DBH833" s="304"/>
      <c r="DBI833" s="304"/>
      <c r="DBJ833" s="304"/>
      <c r="DBK833" s="304"/>
      <c r="DBL833" s="304"/>
      <c r="DBM833" s="304"/>
      <c r="DBN833" s="304"/>
      <c r="DBO833" s="304"/>
      <c r="DBP833" s="304"/>
      <c r="DBQ833" s="304"/>
      <c r="DBR833" s="304"/>
      <c r="DBS833" s="304"/>
      <c r="DBT833" s="304"/>
      <c r="DBU833" s="304"/>
      <c r="DBV833" s="304"/>
      <c r="DBW833" s="304"/>
      <c r="DBX833" s="304"/>
      <c r="DBY833" s="304"/>
      <c r="DBZ833" s="304"/>
      <c r="DCA833" s="304"/>
      <c r="DCB833" s="304"/>
      <c r="DCC833" s="304"/>
      <c r="DCD833" s="304"/>
      <c r="DCE833" s="304"/>
      <c r="DCF833" s="304"/>
      <c r="DCG833" s="304"/>
      <c r="DCH833" s="304"/>
      <c r="DCI833" s="304"/>
      <c r="DCJ833" s="304"/>
      <c r="DCK833" s="304"/>
      <c r="DCL833" s="304"/>
      <c r="DCM833" s="304"/>
      <c r="DCN833" s="304"/>
      <c r="DCO833" s="304"/>
      <c r="DCP833" s="304"/>
      <c r="DCQ833" s="304"/>
      <c r="DCR833" s="304"/>
      <c r="DCS833" s="304"/>
      <c r="DCT833" s="304"/>
      <c r="DCU833" s="304"/>
      <c r="DCV833" s="304"/>
      <c r="DCW833" s="304"/>
      <c r="DCX833" s="304"/>
      <c r="DCY833" s="304"/>
      <c r="DCZ833" s="304"/>
      <c r="DDA833" s="304"/>
      <c r="DDB833" s="304"/>
      <c r="DDC833" s="304"/>
      <c r="DDD833" s="304"/>
      <c r="DDE833" s="304"/>
      <c r="DDF833" s="304"/>
      <c r="DDG833" s="304"/>
      <c r="DDH833" s="304"/>
      <c r="DDI833" s="304"/>
      <c r="DDJ833" s="304"/>
      <c r="DDK833" s="304"/>
      <c r="DDL833" s="304"/>
      <c r="DDM833" s="304"/>
      <c r="DDN833" s="304"/>
      <c r="DDO833" s="304"/>
      <c r="DDP833" s="304"/>
      <c r="DDQ833" s="304"/>
      <c r="DDR833" s="304"/>
      <c r="DDS833" s="304"/>
      <c r="DDT833" s="304"/>
      <c r="DDU833" s="304"/>
      <c r="DDV833" s="304"/>
      <c r="DDW833" s="304"/>
      <c r="DDX833" s="304"/>
      <c r="DDY833" s="304"/>
      <c r="DDZ833" s="304"/>
      <c r="DEA833" s="304"/>
      <c r="DEB833" s="304"/>
      <c r="DEC833" s="304"/>
      <c r="DED833" s="304"/>
      <c r="DEE833" s="304"/>
      <c r="DEF833" s="304"/>
      <c r="DEG833" s="304"/>
      <c r="DEH833" s="304"/>
      <c r="DEI833" s="304"/>
      <c r="DEJ833" s="304"/>
      <c r="DEK833" s="304"/>
      <c r="DEL833" s="304"/>
      <c r="DEM833" s="304"/>
      <c r="DEN833" s="304"/>
      <c r="DEO833" s="304"/>
      <c r="DEP833" s="304"/>
      <c r="DEQ833" s="304"/>
      <c r="DER833" s="304"/>
      <c r="DES833" s="304"/>
      <c r="DET833" s="304"/>
      <c r="DEU833" s="304"/>
      <c r="DEV833" s="304"/>
      <c r="DEW833" s="304"/>
      <c r="DEX833" s="304"/>
      <c r="DEY833" s="304"/>
      <c r="DEZ833" s="304"/>
      <c r="DFA833" s="304"/>
      <c r="DFB833" s="304"/>
      <c r="DFC833" s="304"/>
      <c r="DFD833" s="304"/>
      <c r="DFE833" s="304"/>
      <c r="DFF833" s="304"/>
      <c r="DFG833" s="304"/>
      <c r="DFH833" s="304"/>
      <c r="DFI833" s="304"/>
      <c r="DFJ833" s="304"/>
      <c r="DFK833" s="304"/>
      <c r="DFL833" s="304"/>
      <c r="DFM833" s="304"/>
      <c r="DFN833" s="304"/>
      <c r="DFO833" s="304"/>
      <c r="DFP833" s="304"/>
      <c r="DFQ833" s="304"/>
      <c r="DFR833" s="304"/>
      <c r="DFS833" s="304"/>
      <c r="DFT833" s="304"/>
      <c r="DFU833" s="304"/>
      <c r="DFV833" s="304"/>
      <c r="DFW833" s="304"/>
      <c r="DFX833" s="304"/>
      <c r="DFY833" s="304"/>
      <c r="DFZ833" s="304"/>
      <c r="DGA833" s="304"/>
      <c r="DGB833" s="304"/>
      <c r="DGC833" s="304"/>
      <c r="DGD833" s="304"/>
      <c r="DGE833" s="304"/>
      <c r="DGF833" s="304"/>
      <c r="DGG833" s="304"/>
      <c r="DGH833" s="304"/>
      <c r="DGI833" s="304"/>
      <c r="DGJ833" s="304"/>
      <c r="DGK833" s="304"/>
      <c r="DGL833" s="304"/>
      <c r="DGM833" s="304"/>
      <c r="DGN833" s="304"/>
      <c r="DGO833" s="304"/>
      <c r="DGP833" s="304"/>
      <c r="DGQ833" s="304"/>
      <c r="DGR833" s="304"/>
      <c r="DGS833" s="304"/>
      <c r="DGT833" s="304"/>
      <c r="DGU833" s="304"/>
      <c r="DGV833" s="304"/>
      <c r="DGW833" s="304"/>
      <c r="DGX833" s="304"/>
      <c r="DGY833" s="304"/>
      <c r="DGZ833" s="304"/>
      <c r="DHA833" s="304"/>
      <c r="DHB833" s="304"/>
      <c r="DHC833" s="304"/>
      <c r="DHD833" s="304"/>
      <c r="DHE833" s="304"/>
      <c r="DHF833" s="304"/>
      <c r="DHG833" s="304"/>
      <c r="DHH833" s="304"/>
      <c r="DHI833" s="304"/>
      <c r="DHJ833" s="304"/>
      <c r="DHK833" s="304"/>
      <c r="DHL833" s="304"/>
      <c r="DHM833" s="304"/>
      <c r="DHN833" s="304"/>
      <c r="DHO833" s="304"/>
      <c r="DHP833" s="304"/>
      <c r="DHQ833" s="304"/>
      <c r="DHR833" s="304"/>
      <c r="DHS833" s="304"/>
      <c r="DHT833" s="304"/>
      <c r="DHU833" s="304"/>
      <c r="DHV833" s="304"/>
      <c r="DHW833" s="304"/>
      <c r="DHX833" s="304"/>
      <c r="DHY833" s="304"/>
      <c r="DHZ833" s="304"/>
      <c r="DIA833" s="304"/>
      <c r="DIB833" s="304"/>
      <c r="DIC833" s="304"/>
      <c r="DID833" s="304"/>
      <c r="DIE833" s="304"/>
      <c r="DIF833" s="304"/>
      <c r="DIG833" s="304"/>
      <c r="DIH833" s="304"/>
      <c r="DII833" s="304"/>
      <c r="DIJ833" s="304"/>
      <c r="DIK833" s="304"/>
      <c r="DIL833" s="304"/>
      <c r="DIM833" s="304"/>
      <c r="DIN833" s="304"/>
      <c r="DIO833" s="304"/>
      <c r="DIP833" s="304"/>
      <c r="DIQ833" s="304"/>
      <c r="DIR833" s="304"/>
      <c r="DIS833" s="304"/>
      <c r="DIT833" s="304"/>
      <c r="DIU833" s="304"/>
      <c r="DIV833" s="304"/>
      <c r="DIW833" s="304"/>
      <c r="DIX833" s="304"/>
      <c r="DIY833" s="304"/>
      <c r="DIZ833" s="304"/>
      <c r="DJA833" s="304"/>
      <c r="DJB833" s="304"/>
      <c r="DJC833" s="304"/>
      <c r="DJD833" s="304"/>
      <c r="DJE833" s="304"/>
      <c r="DJF833" s="304"/>
      <c r="DJG833" s="304"/>
      <c r="DJH833" s="304"/>
      <c r="DJI833" s="304"/>
      <c r="DJJ833" s="304"/>
      <c r="DJK833" s="304"/>
      <c r="DJL833" s="304"/>
      <c r="DJM833" s="304"/>
      <c r="DJN833" s="304"/>
      <c r="DJO833" s="304"/>
      <c r="DJP833" s="304"/>
      <c r="DJQ833" s="304"/>
      <c r="DJR833" s="304"/>
      <c r="DJS833" s="304"/>
      <c r="DJT833" s="304"/>
      <c r="DJU833" s="304"/>
      <c r="DJV833" s="304"/>
      <c r="DJW833" s="304"/>
      <c r="DJX833" s="304"/>
      <c r="DJY833" s="304"/>
      <c r="DJZ833" s="304"/>
      <c r="DKA833" s="304"/>
      <c r="DKB833" s="304"/>
      <c r="DKC833" s="304"/>
      <c r="DKD833" s="304"/>
      <c r="DKE833" s="304"/>
      <c r="DKF833" s="304"/>
      <c r="DKG833" s="304"/>
      <c r="DKH833" s="304"/>
      <c r="DKI833" s="304"/>
      <c r="DKJ833" s="304"/>
      <c r="DKK833" s="304"/>
      <c r="DKL833" s="304"/>
      <c r="DKM833" s="304"/>
      <c r="DKN833" s="304"/>
      <c r="DKO833" s="304"/>
      <c r="DKP833" s="304"/>
      <c r="DKQ833" s="304"/>
      <c r="DKR833" s="304"/>
      <c r="DKS833" s="304"/>
      <c r="DKT833" s="304"/>
      <c r="DKU833" s="304"/>
      <c r="DKV833" s="304"/>
      <c r="DKW833" s="304"/>
      <c r="DKX833" s="304"/>
      <c r="DKY833" s="304"/>
      <c r="DKZ833" s="304"/>
      <c r="DLA833" s="304"/>
      <c r="DLB833" s="304"/>
      <c r="DLC833" s="304"/>
      <c r="DLD833" s="304"/>
      <c r="DLE833" s="304"/>
      <c r="DLF833" s="304"/>
      <c r="DLG833" s="304"/>
      <c r="DLH833" s="304"/>
      <c r="DLI833" s="304"/>
      <c r="DLJ833" s="304"/>
      <c r="DLK833" s="304"/>
      <c r="DLL833" s="304"/>
      <c r="DLM833" s="304"/>
      <c r="DLN833" s="304"/>
      <c r="DLO833" s="304"/>
      <c r="DLP833" s="304"/>
      <c r="DLQ833" s="304"/>
      <c r="DLR833" s="304"/>
      <c r="DLS833" s="304"/>
      <c r="DLT833" s="304"/>
      <c r="DLU833" s="304"/>
      <c r="DLV833" s="304"/>
      <c r="DLW833" s="304"/>
      <c r="DLX833" s="304"/>
      <c r="DLY833" s="304"/>
      <c r="DLZ833" s="304"/>
      <c r="DMA833" s="304"/>
      <c r="DMB833" s="304"/>
      <c r="DMC833" s="304"/>
      <c r="DMD833" s="304"/>
      <c r="DME833" s="304"/>
      <c r="DMF833" s="304"/>
      <c r="DMG833" s="304"/>
      <c r="DMH833" s="304"/>
      <c r="DMI833" s="304"/>
      <c r="DMJ833" s="304"/>
      <c r="DMK833" s="304"/>
      <c r="DML833" s="304"/>
      <c r="DMM833" s="304"/>
      <c r="DMN833" s="304"/>
      <c r="DMO833" s="304"/>
      <c r="DMP833" s="304"/>
      <c r="DMQ833" s="304"/>
      <c r="DMR833" s="304"/>
      <c r="DMS833" s="304"/>
      <c r="DMT833" s="304"/>
      <c r="DMU833" s="304"/>
      <c r="DMV833" s="304"/>
      <c r="DMW833" s="304"/>
      <c r="DMX833" s="304"/>
      <c r="DMY833" s="304"/>
      <c r="DMZ833" s="304"/>
      <c r="DNA833" s="304"/>
      <c r="DNB833" s="304"/>
      <c r="DNC833" s="304"/>
      <c r="DND833" s="304"/>
      <c r="DNE833" s="304"/>
      <c r="DNF833" s="304"/>
      <c r="DNG833" s="304"/>
      <c r="DNH833" s="304"/>
      <c r="DNI833" s="304"/>
      <c r="DNJ833" s="304"/>
      <c r="DNK833" s="304"/>
      <c r="DNL833" s="304"/>
      <c r="DNM833" s="304"/>
      <c r="DNN833" s="304"/>
      <c r="DNO833" s="304"/>
      <c r="DNP833" s="304"/>
      <c r="DNQ833" s="304"/>
      <c r="DNR833" s="304"/>
      <c r="DNS833" s="304"/>
      <c r="DNT833" s="304"/>
      <c r="DNU833" s="304"/>
      <c r="DNV833" s="304"/>
      <c r="DNW833" s="304"/>
      <c r="DNX833" s="304"/>
      <c r="DNY833" s="304"/>
      <c r="DNZ833" s="304"/>
      <c r="DOA833" s="304"/>
      <c r="DOB833" s="304"/>
      <c r="DOC833" s="304"/>
      <c r="DOD833" s="304"/>
      <c r="DOE833" s="304"/>
      <c r="DOF833" s="304"/>
      <c r="DOG833" s="304"/>
      <c r="DOH833" s="304"/>
      <c r="DOI833" s="304"/>
      <c r="DOJ833" s="304"/>
      <c r="DOK833" s="304"/>
      <c r="DOL833" s="304"/>
      <c r="DOM833" s="304"/>
      <c r="DON833" s="304"/>
      <c r="DOO833" s="304"/>
      <c r="DOP833" s="304"/>
      <c r="DOQ833" s="304"/>
      <c r="DOR833" s="304"/>
      <c r="DOS833" s="304"/>
      <c r="DOT833" s="304"/>
      <c r="DOU833" s="304"/>
      <c r="DOV833" s="304"/>
      <c r="DOW833" s="304"/>
      <c r="DOX833" s="304"/>
      <c r="DOY833" s="304"/>
      <c r="DOZ833" s="304"/>
      <c r="DPA833" s="304"/>
      <c r="DPB833" s="304"/>
      <c r="DPC833" s="304"/>
      <c r="DPD833" s="304"/>
      <c r="DPE833" s="304"/>
      <c r="DPF833" s="304"/>
      <c r="DPG833" s="304"/>
      <c r="DPH833" s="304"/>
      <c r="DPI833" s="304"/>
      <c r="DPJ833" s="304"/>
      <c r="DPK833" s="304"/>
      <c r="DPL833" s="304"/>
      <c r="DPM833" s="304"/>
      <c r="DPN833" s="304"/>
      <c r="DPO833" s="304"/>
      <c r="DPP833" s="304"/>
      <c r="DPQ833" s="304"/>
      <c r="DPR833" s="304"/>
      <c r="DPS833" s="304"/>
      <c r="DPT833" s="304"/>
      <c r="DPU833" s="304"/>
      <c r="DPV833" s="304"/>
      <c r="DPW833" s="304"/>
      <c r="DPX833" s="304"/>
      <c r="DPY833" s="304"/>
      <c r="DPZ833" s="304"/>
      <c r="DQA833" s="304"/>
      <c r="DQB833" s="304"/>
      <c r="DQC833" s="304"/>
      <c r="DQD833" s="304"/>
      <c r="DQE833" s="304"/>
      <c r="DQF833" s="304"/>
      <c r="DQG833" s="304"/>
      <c r="DQH833" s="304"/>
      <c r="DQI833" s="304"/>
      <c r="DQJ833" s="304"/>
      <c r="DQK833" s="304"/>
      <c r="DQL833" s="304"/>
      <c r="DQM833" s="304"/>
      <c r="DQN833" s="304"/>
      <c r="DQO833" s="304"/>
      <c r="DQP833" s="304"/>
      <c r="DQQ833" s="304"/>
      <c r="DQR833" s="304"/>
      <c r="DQS833" s="304"/>
      <c r="DQT833" s="304"/>
      <c r="DQU833" s="304"/>
      <c r="DQV833" s="304"/>
      <c r="DQW833" s="304"/>
      <c r="DQX833" s="304"/>
      <c r="DQY833" s="304"/>
      <c r="DQZ833" s="304"/>
      <c r="DRA833" s="304"/>
      <c r="DRB833" s="304"/>
      <c r="DRC833" s="304"/>
      <c r="DRD833" s="304"/>
      <c r="DRE833" s="304"/>
      <c r="DRF833" s="304"/>
      <c r="DRG833" s="304"/>
      <c r="DRH833" s="304"/>
      <c r="DRI833" s="304"/>
      <c r="DRJ833" s="304"/>
      <c r="DRK833" s="304"/>
      <c r="DRL833" s="304"/>
      <c r="DRM833" s="304"/>
      <c r="DRN833" s="304"/>
      <c r="DRO833" s="304"/>
      <c r="DRP833" s="304"/>
      <c r="DRQ833" s="304"/>
      <c r="DRR833" s="304"/>
      <c r="DRS833" s="304"/>
      <c r="DRT833" s="304"/>
      <c r="DRU833" s="304"/>
      <c r="DRV833" s="304"/>
      <c r="DRW833" s="304"/>
      <c r="DRX833" s="304"/>
      <c r="DRY833" s="304"/>
      <c r="DRZ833" s="304"/>
      <c r="DSA833" s="304"/>
      <c r="DSB833" s="304"/>
      <c r="DSC833" s="304"/>
      <c r="DSD833" s="304"/>
      <c r="DSE833" s="304"/>
      <c r="DSF833" s="304"/>
      <c r="DSG833" s="304"/>
      <c r="DSH833" s="304"/>
      <c r="DSI833" s="304"/>
      <c r="DSJ833" s="304"/>
      <c r="DSK833" s="304"/>
      <c r="DSL833" s="304"/>
      <c r="DSM833" s="304"/>
      <c r="DSN833" s="304"/>
      <c r="DSO833" s="304"/>
      <c r="DSP833" s="304"/>
      <c r="DSQ833" s="304"/>
      <c r="DSR833" s="304"/>
      <c r="DSS833" s="304"/>
      <c r="DST833" s="304"/>
      <c r="DSU833" s="304"/>
      <c r="DSV833" s="304"/>
      <c r="DSW833" s="304"/>
      <c r="DSX833" s="304"/>
      <c r="DSY833" s="304"/>
      <c r="DSZ833" s="304"/>
      <c r="DTA833" s="304"/>
      <c r="DTB833" s="304"/>
      <c r="DTC833" s="304"/>
      <c r="DTD833" s="304"/>
      <c r="DTE833" s="304"/>
      <c r="DTF833" s="304"/>
      <c r="DTG833" s="304"/>
      <c r="DTH833" s="304"/>
      <c r="DTI833" s="304"/>
      <c r="DTJ833" s="304"/>
      <c r="DTK833" s="304"/>
      <c r="DTL833" s="304"/>
      <c r="DTM833" s="304"/>
      <c r="DTN833" s="304"/>
      <c r="DTO833" s="304"/>
      <c r="DTP833" s="304"/>
      <c r="DTQ833" s="304"/>
      <c r="DTR833" s="304"/>
      <c r="DTS833" s="304"/>
      <c r="DTT833" s="304"/>
      <c r="DTU833" s="304"/>
      <c r="DTV833" s="304"/>
      <c r="DTW833" s="304"/>
      <c r="DTX833" s="304"/>
      <c r="DTY833" s="304"/>
      <c r="DTZ833" s="304"/>
      <c r="DUA833" s="304"/>
      <c r="DUB833" s="304"/>
      <c r="DUC833" s="304"/>
      <c r="DUD833" s="304"/>
      <c r="DUE833" s="304"/>
      <c r="DUF833" s="304"/>
      <c r="DUG833" s="304"/>
      <c r="DUH833" s="304"/>
      <c r="DUI833" s="304"/>
      <c r="DUJ833" s="304"/>
      <c r="DUK833" s="304"/>
      <c r="DUL833" s="304"/>
      <c r="DUM833" s="304"/>
      <c r="DUN833" s="304"/>
      <c r="DUO833" s="304"/>
      <c r="DUP833" s="304"/>
      <c r="DUQ833" s="304"/>
      <c r="DUR833" s="304"/>
      <c r="DUS833" s="304"/>
      <c r="DUT833" s="304"/>
      <c r="DUU833" s="304"/>
      <c r="DUV833" s="304"/>
      <c r="DUW833" s="304"/>
      <c r="DUX833" s="304"/>
      <c r="DUY833" s="304"/>
      <c r="DUZ833" s="304"/>
      <c r="DVA833" s="304"/>
      <c r="DVB833" s="304"/>
      <c r="DVC833" s="304"/>
      <c r="DVD833" s="304"/>
      <c r="DVE833" s="304"/>
      <c r="DVF833" s="304"/>
      <c r="DVG833" s="304"/>
      <c r="DVH833" s="304"/>
      <c r="DVI833" s="304"/>
      <c r="DVJ833" s="304"/>
      <c r="DVK833" s="304"/>
      <c r="DVL833" s="304"/>
      <c r="DVM833" s="304"/>
      <c r="DVN833" s="304"/>
      <c r="DVO833" s="304"/>
      <c r="DVP833" s="304"/>
      <c r="DVQ833" s="304"/>
      <c r="DVR833" s="304"/>
      <c r="DVS833" s="304"/>
      <c r="DVT833" s="304"/>
      <c r="DVU833" s="304"/>
      <c r="DVV833" s="304"/>
      <c r="DVW833" s="304"/>
      <c r="DVX833" s="304"/>
      <c r="DVY833" s="304"/>
      <c r="DVZ833" s="304"/>
      <c r="DWA833" s="304"/>
      <c r="DWB833" s="304"/>
      <c r="DWC833" s="304"/>
      <c r="DWD833" s="304"/>
      <c r="DWE833" s="304"/>
      <c r="DWF833" s="304"/>
      <c r="DWG833" s="304"/>
      <c r="DWH833" s="304"/>
      <c r="DWI833" s="304"/>
      <c r="DWJ833" s="304"/>
      <c r="DWK833" s="304"/>
      <c r="DWL833" s="304"/>
      <c r="DWM833" s="304"/>
      <c r="DWN833" s="304"/>
      <c r="DWO833" s="304"/>
      <c r="DWP833" s="304"/>
      <c r="DWQ833" s="304"/>
      <c r="DWR833" s="304"/>
      <c r="DWS833" s="304"/>
      <c r="DWT833" s="304"/>
      <c r="DWU833" s="304"/>
      <c r="DWV833" s="304"/>
      <c r="DWW833" s="304"/>
      <c r="DWX833" s="304"/>
      <c r="DWY833" s="304"/>
      <c r="DWZ833" s="304"/>
      <c r="DXA833" s="304"/>
      <c r="DXB833" s="304"/>
      <c r="DXC833" s="304"/>
      <c r="DXD833" s="304"/>
      <c r="DXE833" s="304"/>
      <c r="DXF833" s="304"/>
      <c r="DXG833" s="304"/>
      <c r="DXH833" s="304"/>
      <c r="DXI833" s="304"/>
      <c r="DXJ833" s="304"/>
      <c r="DXK833" s="304"/>
      <c r="DXL833" s="304"/>
      <c r="DXM833" s="304"/>
      <c r="DXN833" s="304"/>
      <c r="DXO833" s="304"/>
      <c r="DXP833" s="304"/>
      <c r="DXQ833" s="304"/>
      <c r="DXR833" s="304"/>
      <c r="DXS833" s="304"/>
      <c r="DXT833" s="304"/>
      <c r="DXU833" s="304"/>
      <c r="DXV833" s="304"/>
      <c r="DXW833" s="304"/>
      <c r="DXX833" s="304"/>
      <c r="DXY833" s="304"/>
      <c r="DXZ833" s="304"/>
      <c r="DYA833" s="304"/>
      <c r="DYB833" s="304"/>
      <c r="DYC833" s="304"/>
      <c r="DYD833" s="304"/>
      <c r="DYE833" s="304"/>
      <c r="DYF833" s="304"/>
      <c r="DYG833" s="304"/>
      <c r="DYH833" s="304"/>
      <c r="DYI833" s="304"/>
      <c r="DYJ833" s="304"/>
      <c r="DYK833" s="304"/>
      <c r="DYL833" s="304"/>
      <c r="DYM833" s="304"/>
      <c r="DYN833" s="304"/>
      <c r="DYO833" s="304"/>
      <c r="DYP833" s="304"/>
      <c r="DYQ833" s="304"/>
      <c r="DYR833" s="304"/>
      <c r="DYS833" s="304"/>
      <c r="DYT833" s="304"/>
      <c r="DYU833" s="304"/>
      <c r="DYV833" s="304"/>
      <c r="DYW833" s="304"/>
      <c r="DYX833" s="304"/>
      <c r="DYY833" s="304"/>
      <c r="DYZ833" s="304"/>
      <c r="DZA833" s="304"/>
      <c r="DZB833" s="304"/>
      <c r="DZC833" s="304"/>
      <c r="DZD833" s="304"/>
      <c r="DZE833" s="304"/>
      <c r="DZF833" s="304"/>
      <c r="DZG833" s="304"/>
      <c r="DZH833" s="304"/>
      <c r="DZI833" s="304"/>
      <c r="DZJ833" s="304"/>
      <c r="DZK833" s="304"/>
      <c r="DZL833" s="304"/>
      <c r="DZM833" s="304"/>
      <c r="DZN833" s="304"/>
      <c r="DZO833" s="304"/>
      <c r="DZP833" s="304"/>
      <c r="DZQ833" s="304"/>
      <c r="DZR833" s="304"/>
      <c r="DZS833" s="304"/>
      <c r="DZT833" s="304"/>
      <c r="DZU833" s="304"/>
      <c r="DZV833" s="304"/>
      <c r="DZW833" s="304"/>
      <c r="DZX833" s="304"/>
      <c r="DZY833" s="304"/>
      <c r="DZZ833" s="304"/>
      <c r="EAA833" s="304"/>
      <c r="EAB833" s="304"/>
      <c r="EAC833" s="304"/>
      <c r="EAD833" s="304"/>
      <c r="EAE833" s="304"/>
      <c r="EAF833" s="304"/>
      <c r="EAG833" s="304"/>
      <c r="EAH833" s="304"/>
      <c r="EAI833" s="304"/>
      <c r="EAJ833" s="304"/>
      <c r="EAK833" s="304"/>
      <c r="EAL833" s="304"/>
      <c r="EAM833" s="304"/>
      <c r="EAN833" s="304"/>
      <c r="EAO833" s="304"/>
      <c r="EAP833" s="304"/>
      <c r="EAQ833" s="304"/>
      <c r="EAR833" s="304"/>
      <c r="EAS833" s="304"/>
      <c r="EAT833" s="304"/>
      <c r="EAU833" s="304"/>
      <c r="EAV833" s="304"/>
      <c r="EAW833" s="304"/>
      <c r="EAX833" s="304"/>
      <c r="EAY833" s="304"/>
      <c r="EAZ833" s="304"/>
      <c r="EBA833" s="304"/>
      <c r="EBB833" s="304"/>
      <c r="EBC833" s="304"/>
      <c r="EBD833" s="304"/>
      <c r="EBE833" s="304"/>
      <c r="EBF833" s="304"/>
      <c r="EBG833" s="304"/>
      <c r="EBH833" s="304"/>
      <c r="EBI833" s="304"/>
      <c r="EBJ833" s="304"/>
      <c r="EBK833" s="304"/>
      <c r="EBL833" s="304"/>
      <c r="EBM833" s="304"/>
      <c r="EBN833" s="304"/>
      <c r="EBO833" s="304"/>
      <c r="EBP833" s="304"/>
      <c r="EBQ833" s="304"/>
      <c r="EBR833" s="304"/>
      <c r="EBS833" s="304"/>
      <c r="EBT833" s="304"/>
      <c r="EBU833" s="304"/>
      <c r="EBV833" s="304"/>
      <c r="EBW833" s="304"/>
      <c r="EBX833" s="304"/>
      <c r="EBY833" s="304"/>
      <c r="EBZ833" s="304"/>
      <c r="ECA833" s="304"/>
      <c r="ECB833" s="304"/>
      <c r="ECC833" s="304"/>
      <c r="ECD833" s="304"/>
      <c r="ECE833" s="304"/>
      <c r="ECF833" s="304"/>
      <c r="ECG833" s="304"/>
      <c r="ECH833" s="304"/>
      <c r="ECI833" s="304"/>
      <c r="ECJ833" s="304"/>
      <c r="ECK833" s="304"/>
      <c r="ECL833" s="304"/>
      <c r="ECM833" s="304"/>
      <c r="ECN833" s="304"/>
      <c r="ECO833" s="304"/>
      <c r="ECP833" s="304"/>
      <c r="ECQ833" s="304"/>
      <c r="ECR833" s="304"/>
      <c r="ECS833" s="304"/>
      <c r="ECT833" s="304"/>
      <c r="ECU833" s="304"/>
      <c r="ECV833" s="304"/>
      <c r="ECW833" s="304"/>
      <c r="ECX833" s="304"/>
      <c r="ECY833" s="304"/>
      <c r="ECZ833" s="304"/>
      <c r="EDA833" s="304"/>
      <c r="EDB833" s="304"/>
      <c r="EDC833" s="304"/>
      <c r="EDD833" s="304"/>
      <c r="EDE833" s="304"/>
      <c r="EDF833" s="304"/>
      <c r="EDG833" s="304"/>
      <c r="EDH833" s="304"/>
      <c r="EDI833" s="304"/>
      <c r="EDJ833" s="304"/>
      <c r="EDK833" s="304"/>
      <c r="EDL833" s="304"/>
      <c r="EDM833" s="304"/>
      <c r="EDN833" s="304"/>
      <c r="EDO833" s="304"/>
      <c r="EDP833" s="304"/>
      <c r="EDQ833" s="304"/>
      <c r="EDR833" s="304"/>
      <c r="EDS833" s="304"/>
      <c r="EDT833" s="304"/>
      <c r="EDU833" s="304"/>
      <c r="EDV833" s="304"/>
      <c r="EDW833" s="304"/>
      <c r="EDX833" s="304"/>
      <c r="EDY833" s="304"/>
      <c r="EDZ833" s="304"/>
      <c r="EEA833" s="304"/>
      <c r="EEB833" s="304"/>
      <c r="EEC833" s="304"/>
      <c r="EED833" s="304"/>
      <c r="EEE833" s="304"/>
      <c r="EEF833" s="304"/>
      <c r="EEG833" s="304"/>
      <c r="EEH833" s="304"/>
      <c r="EEI833" s="304"/>
      <c r="EEJ833" s="304"/>
      <c r="EEK833" s="304"/>
      <c r="EEL833" s="304"/>
      <c r="EEM833" s="304"/>
      <c r="EEN833" s="304"/>
      <c r="EEO833" s="304"/>
      <c r="EEP833" s="304"/>
      <c r="EEQ833" s="304"/>
      <c r="EER833" s="304"/>
      <c r="EES833" s="304"/>
      <c r="EET833" s="304"/>
      <c r="EEU833" s="304"/>
      <c r="EEV833" s="304"/>
      <c r="EEW833" s="304"/>
      <c r="EEX833" s="304"/>
      <c r="EEY833" s="304"/>
      <c r="EEZ833" s="304"/>
      <c r="EFA833" s="304"/>
      <c r="EFB833" s="304"/>
      <c r="EFC833" s="304"/>
      <c r="EFD833" s="304"/>
      <c r="EFE833" s="304"/>
      <c r="EFF833" s="304"/>
      <c r="EFG833" s="304"/>
      <c r="EFH833" s="304"/>
      <c r="EFI833" s="304"/>
      <c r="EFJ833" s="304"/>
      <c r="EFK833" s="304"/>
      <c r="EFL833" s="304"/>
      <c r="EFM833" s="304"/>
      <c r="EFN833" s="304"/>
      <c r="EFO833" s="304"/>
      <c r="EFP833" s="304"/>
      <c r="EFQ833" s="304"/>
      <c r="EFR833" s="304"/>
      <c r="EFS833" s="304"/>
      <c r="EFT833" s="304"/>
      <c r="EFU833" s="304"/>
      <c r="EFV833" s="304"/>
      <c r="EFW833" s="304"/>
      <c r="EFX833" s="304"/>
      <c r="EFY833" s="304"/>
      <c r="EFZ833" s="304"/>
      <c r="EGA833" s="304"/>
      <c r="EGB833" s="304"/>
      <c r="EGC833" s="304"/>
      <c r="EGD833" s="304"/>
      <c r="EGE833" s="304"/>
      <c r="EGF833" s="304"/>
      <c r="EGG833" s="304"/>
      <c r="EGH833" s="304"/>
      <c r="EGI833" s="304"/>
      <c r="EGJ833" s="304"/>
      <c r="EGK833" s="304"/>
      <c r="EGL833" s="304"/>
      <c r="EGM833" s="304"/>
      <c r="EGN833" s="304"/>
      <c r="EGO833" s="304"/>
      <c r="EGP833" s="304"/>
      <c r="EGQ833" s="304"/>
      <c r="EGR833" s="304"/>
      <c r="EGS833" s="304"/>
      <c r="EGT833" s="304"/>
      <c r="EGU833" s="304"/>
      <c r="EGV833" s="304"/>
      <c r="EGW833" s="304"/>
      <c r="EGX833" s="304"/>
      <c r="EGY833" s="304"/>
      <c r="EGZ833" s="304"/>
      <c r="EHA833" s="304"/>
      <c r="EHB833" s="304"/>
      <c r="EHC833" s="304"/>
      <c r="EHD833" s="304"/>
      <c r="EHE833" s="304"/>
      <c r="EHF833" s="304"/>
      <c r="EHG833" s="304"/>
      <c r="EHH833" s="304"/>
      <c r="EHI833" s="304"/>
      <c r="EHJ833" s="304"/>
      <c r="EHK833" s="304"/>
      <c r="EHL833" s="304"/>
      <c r="EHM833" s="304"/>
      <c r="EHN833" s="304"/>
      <c r="EHO833" s="304"/>
      <c r="EHP833" s="304"/>
      <c r="EHQ833" s="304"/>
      <c r="EHR833" s="304"/>
      <c r="EHS833" s="304"/>
      <c r="EHT833" s="304"/>
      <c r="EHU833" s="304"/>
      <c r="EHV833" s="304"/>
      <c r="EHW833" s="304"/>
      <c r="EHX833" s="304"/>
      <c r="EHY833" s="304"/>
      <c r="EHZ833" s="304"/>
      <c r="EIA833" s="304"/>
      <c r="EIB833" s="304"/>
      <c r="EIC833" s="304"/>
      <c r="EID833" s="304"/>
      <c r="EIE833" s="304"/>
      <c r="EIF833" s="304"/>
      <c r="EIG833" s="304"/>
      <c r="EIH833" s="304"/>
      <c r="EII833" s="304"/>
      <c r="EIJ833" s="304"/>
      <c r="EIK833" s="304"/>
      <c r="EIL833" s="304"/>
      <c r="EIM833" s="304"/>
      <c r="EIN833" s="304"/>
      <c r="EIO833" s="304"/>
      <c r="EIP833" s="304"/>
      <c r="EIQ833" s="304"/>
      <c r="EIR833" s="304"/>
      <c r="EIS833" s="304"/>
      <c r="EIT833" s="304"/>
      <c r="EIU833" s="304"/>
      <c r="EIV833" s="304"/>
      <c r="EIW833" s="304"/>
      <c r="EIX833" s="304"/>
      <c r="EIY833" s="304"/>
      <c r="EIZ833" s="304"/>
      <c r="EJA833" s="304"/>
      <c r="EJB833" s="304"/>
      <c r="EJC833" s="304"/>
      <c r="EJD833" s="304"/>
      <c r="EJE833" s="304"/>
      <c r="EJF833" s="304"/>
      <c r="EJG833" s="304"/>
      <c r="EJH833" s="304"/>
      <c r="EJI833" s="304"/>
      <c r="EJJ833" s="304"/>
      <c r="EJK833" s="304"/>
      <c r="EJL833" s="304"/>
      <c r="EJM833" s="304"/>
      <c r="EJN833" s="304"/>
      <c r="EJO833" s="304"/>
      <c r="EJP833" s="304"/>
      <c r="EJQ833" s="304"/>
      <c r="EJR833" s="304"/>
      <c r="EJS833" s="304"/>
      <c r="EJT833" s="304"/>
      <c r="EJU833" s="304"/>
      <c r="EJV833" s="304"/>
      <c r="EJW833" s="304"/>
      <c r="EJX833" s="304"/>
      <c r="EJY833" s="304"/>
      <c r="EJZ833" s="304"/>
      <c r="EKA833" s="304"/>
      <c r="EKB833" s="304"/>
      <c r="EKC833" s="304"/>
      <c r="EKD833" s="304"/>
      <c r="EKE833" s="304"/>
      <c r="EKF833" s="304"/>
      <c r="EKG833" s="304"/>
      <c r="EKH833" s="304"/>
      <c r="EKI833" s="304"/>
      <c r="EKJ833" s="304"/>
      <c r="EKK833" s="304"/>
      <c r="EKL833" s="304"/>
      <c r="EKM833" s="304"/>
      <c r="EKN833" s="304"/>
      <c r="EKO833" s="304"/>
      <c r="EKP833" s="304"/>
      <c r="EKQ833" s="304"/>
      <c r="EKR833" s="304"/>
      <c r="EKS833" s="304"/>
      <c r="EKT833" s="304"/>
      <c r="EKU833" s="304"/>
      <c r="EKV833" s="304"/>
      <c r="EKW833" s="304"/>
      <c r="EKX833" s="304"/>
      <c r="EKY833" s="304"/>
      <c r="EKZ833" s="304"/>
      <c r="ELA833" s="304"/>
      <c r="ELB833" s="304"/>
      <c r="ELC833" s="304"/>
      <c r="ELD833" s="304"/>
      <c r="ELE833" s="304"/>
      <c r="ELF833" s="304"/>
      <c r="ELG833" s="304"/>
      <c r="ELH833" s="304"/>
      <c r="ELI833" s="304"/>
      <c r="ELJ833" s="304"/>
      <c r="ELK833" s="304"/>
      <c r="ELL833" s="304"/>
      <c r="ELM833" s="304"/>
      <c r="ELN833" s="304"/>
      <c r="ELO833" s="304"/>
      <c r="ELP833" s="304"/>
      <c r="ELQ833" s="304"/>
      <c r="ELR833" s="304"/>
      <c r="ELS833" s="304"/>
      <c r="ELT833" s="304"/>
      <c r="ELU833" s="304"/>
    </row>
    <row r="834" spans="2:341 1271:3713" s="279" customFormat="1">
      <c r="B834" s="303"/>
      <c r="S834" s="421"/>
      <c r="T834" s="453"/>
      <c r="U834" s="304"/>
      <c r="V834" s="304"/>
      <c r="W834" s="304"/>
      <c r="X834" s="304"/>
      <c r="Y834" s="304"/>
      <c r="Z834" s="304"/>
      <c r="AA834" s="304"/>
      <c r="AB834" s="304"/>
      <c r="AC834" s="304"/>
      <c r="AD834" s="304"/>
      <c r="AE834" s="304"/>
      <c r="AF834" s="304"/>
      <c r="AG834" s="304"/>
      <c r="AH834" s="304"/>
      <c r="AI834" s="304"/>
      <c r="AJ834" s="304"/>
      <c r="AK834" s="304"/>
      <c r="AL834" s="304"/>
      <c r="AM834" s="304"/>
      <c r="AN834" s="304"/>
      <c r="AO834" s="304"/>
      <c r="AP834" s="304"/>
      <c r="AQ834" s="304"/>
      <c r="AR834" s="304"/>
      <c r="AS834" s="304"/>
      <c r="AT834" s="304"/>
      <c r="AU834" s="304"/>
      <c r="AV834" s="304"/>
      <c r="AW834" s="304"/>
      <c r="AX834" s="304"/>
      <c r="AY834" s="304"/>
      <c r="AZ834" s="304"/>
      <c r="BA834" s="304"/>
      <c r="BB834" s="304"/>
      <c r="BC834" s="304"/>
      <c r="BD834" s="304"/>
      <c r="BE834" s="304"/>
      <c r="BF834" s="304"/>
      <c r="BG834" s="304"/>
      <c r="BH834" s="304"/>
      <c r="BI834" s="304"/>
      <c r="BJ834" s="304"/>
      <c r="BK834" s="304"/>
      <c r="BL834" s="304"/>
      <c r="BM834" s="304"/>
      <c r="BN834" s="304"/>
      <c r="BO834" s="304"/>
      <c r="BP834" s="304"/>
      <c r="BQ834" s="304"/>
      <c r="BR834" s="304"/>
      <c r="BS834" s="304"/>
      <c r="BT834" s="304"/>
      <c r="BU834" s="304"/>
      <c r="BV834" s="304"/>
      <c r="BW834" s="304"/>
      <c r="BX834" s="304"/>
      <c r="BY834" s="304"/>
      <c r="BZ834" s="304"/>
      <c r="CA834" s="304"/>
      <c r="CB834" s="304"/>
      <c r="CC834" s="304"/>
      <c r="CD834" s="304"/>
      <c r="CE834" s="304"/>
      <c r="CF834" s="304"/>
      <c r="CG834" s="304"/>
      <c r="CH834" s="304"/>
      <c r="CI834" s="304"/>
      <c r="CJ834" s="304"/>
      <c r="CK834" s="304"/>
      <c r="CL834" s="304"/>
      <c r="CM834" s="304"/>
      <c r="CN834" s="304"/>
      <c r="CO834" s="304"/>
      <c r="CP834" s="304"/>
      <c r="CQ834" s="304"/>
      <c r="CR834" s="304"/>
      <c r="CS834" s="304"/>
      <c r="CT834" s="304"/>
      <c r="CU834" s="304"/>
      <c r="CV834" s="304"/>
      <c r="CW834" s="304"/>
      <c r="CX834" s="304"/>
      <c r="CY834" s="304"/>
      <c r="CZ834" s="304"/>
      <c r="DA834" s="304"/>
      <c r="DB834" s="304"/>
      <c r="DC834" s="304"/>
      <c r="DD834" s="304"/>
      <c r="DE834" s="304"/>
      <c r="DF834" s="304"/>
      <c r="DG834" s="304"/>
      <c r="DH834" s="304"/>
      <c r="DI834" s="304"/>
      <c r="DJ834" s="304"/>
      <c r="DK834" s="304"/>
      <c r="DL834" s="304"/>
      <c r="DM834" s="304"/>
      <c r="DN834" s="304"/>
      <c r="DO834" s="304"/>
      <c r="DP834" s="304"/>
      <c r="DQ834" s="304"/>
      <c r="DR834" s="304"/>
      <c r="DS834" s="304"/>
      <c r="DT834" s="304"/>
      <c r="DU834" s="304"/>
      <c r="DV834" s="304"/>
      <c r="DW834" s="304"/>
      <c r="DX834" s="304"/>
      <c r="DY834" s="304"/>
      <c r="DZ834" s="304"/>
      <c r="EA834" s="304"/>
      <c r="EB834" s="304"/>
      <c r="EC834" s="304"/>
      <c r="ED834" s="304"/>
      <c r="EE834" s="304"/>
      <c r="EF834" s="304"/>
      <c r="EG834" s="304"/>
      <c r="EH834" s="304"/>
      <c r="EI834" s="304"/>
      <c r="EJ834" s="304"/>
      <c r="EK834" s="304"/>
      <c r="EL834" s="304"/>
      <c r="EM834" s="304"/>
      <c r="EN834" s="304"/>
      <c r="EO834" s="304"/>
      <c r="EP834" s="304"/>
      <c r="EQ834" s="304"/>
      <c r="ER834" s="304"/>
      <c r="ES834" s="304"/>
      <c r="ET834" s="304"/>
      <c r="EU834" s="304"/>
      <c r="EV834" s="304"/>
      <c r="EW834" s="304"/>
      <c r="EX834" s="304"/>
      <c r="EY834" s="304"/>
      <c r="EZ834" s="304"/>
      <c r="FA834" s="304"/>
      <c r="FB834" s="304"/>
      <c r="FC834" s="304"/>
      <c r="FD834" s="304"/>
      <c r="FE834" s="304"/>
      <c r="FF834" s="304"/>
      <c r="FG834" s="304"/>
      <c r="FH834" s="304"/>
      <c r="FI834" s="304"/>
      <c r="FJ834" s="304"/>
      <c r="FK834" s="304"/>
      <c r="FL834" s="304"/>
      <c r="FM834" s="304"/>
      <c r="FN834" s="304"/>
      <c r="FO834" s="304"/>
      <c r="FP834" s="304"/>
      <c r="FQ834" s="304"/>
      <c r="FR834" s="304"/>
      <c r="FS834" s="304"/>
      <c r="FT834" s="304"/>
      <c r="FU834" s="304"/>
      <c r="FV834" s="304"/>
      <c r="FW834" s="304"/>
      <c r="FX834" s="304"/>
      <c r="FY834" s="304"/>
      <c r="FZ834" s="304"/>
      <c r="GA834" s="304"/>
      <c r="GB834" s="304"/>
      <c r="GC834" s="304"/>
      <c r="GD834" s="304"/>
      <c r="GE834" s="304"/>
      <c r="GF834" s="304"/>
      <c r="GG834" s="304"/>
      <c r="GH834" s="304"/>
      <c r="GI834" s="304"/>
      <c r="GJ834" s="304"/>
      <c r="GK834" s="304"/>
      <c r="GL834" s="304"/>
      <c r="GM834" s="304"/>
      <c r="GN834" s="304"/>
      <c r="GO834" s="304"/>
      <c r="GP834" s="304"/>
      <c r="GQ834" s="304"/>
      <c r="GR834" s="304"/>
      <c r="GS834" s="304"/>
      <c r="GT834" s="304"/>
      <c r="GU834" s="304"/>
      <c r="GV834" s="304"/>
      <c r="GW834" s="304"/>
      <c r="GX834" s="304"/>
      <c r="GY834" s="304"/>
      <c r="GZ834" s="304"/>
      <c r="HA834" s="304"/>
      <c r="HB834" s="304"/>
      <c r="HC834" s="304"/>
      <c r="HD834" s="304"/>
      <c r="HE834" s="304"/>
      <c r="HF834" s="304"/>
      <c r="HG834" s="304"/>
      <c r="HH834" s="304"/>
      <c r="HI834" s="304"/>
      <c r="HJ834" s="304"/>
      <c r="HK834" s="304"/>
      <c r="HL834" s="304"/>
      <c r="HM834" s="304"/>
      <c r="HN834" s="304"/>
      <c r="HO834" s="304"/>
      <c r="HP834" s="304"/>
      <c r="HQ834" s="304"/>
      <c r="HR834" s="304"/>
      <c r="HS834" s="304"/>
      <c r="HT834" s="304"/>
      <c r="HU834" s="304"/>
      <c r="HV834" s="304"/>
      <c r="HW834" s="304"/>
      <c r="HX834" s="304"/>
      <c r="HY834" s="304"/>
      <c r="HZ834" s="304"/>
      <c r="IA834" s="304"/>
      <c r="IB834" s="304"/>
      <c r="IC834" s="304"/>
      <c r="ID834" s="304"/>
      <c r="IE834" s="304"/>
      <c r="IF834" s="304"/>
      <c r="IG834" s="304"/>
      <c r="IH834" s="304"/>
      <c r="II834" s="304"/>
      <c r="IJ834" s="304"/>
      <c r="IK834" s="304"/>
      <c r="IL834" s="304"/>
      <c r="IM834" s="304"/>
      <c r="IN834" s="304"/>
      <c r="IO834" s="304"/>
      <c r="IP834" s="304"/>
      <c r="IQ834" s="304"/>
      <c r="IR834" s="304"/>
      <c r="IS834" s="304"/>
      <c r="IT834" s="304"/>
      <c r="IU834" s="304"/>
      <c r="IV834" s="304"/>
      <c r="IW834" s="304"/>
      <c r="IX834" s="304"/>
      <c r="IY834" s="304"/>
      <c r="IZ834" s="304"/>
      <c r="JA834" s="304"/>
      <c r="JB834" s="304"/>
      <c r="JC834" s="304"/>
      <c r="JD834" s="304"/>
      <c r="JE834" s="304"/>
      <c r="JF834" s="304"/>
      <c r="JG834" s="304"/>
      <c r="JH834" s="304"/>
      <c r="JI834" s="304"/>
      <c r="JJ834" s="304"/>
      <c r="JK834" s="304"/>
      <c r="JL834" s="304"/>
      <c r="JM834" s="304"/>
      <c r="JN834" s="304"/>
      <c r="JO834" s="304"/>
      <c r="JP834" s="304"/>
      <c r="JQ834" s="304"/>
      <c r="JR834" s="304"/>
      <c r="JS834" s="304"/>
      <c r="JT834" s="304"/>
      <c r="JU834" s="304"/>
      <c r="JV834" s="304"/>
      <c r="JW834" s="304"/>
      <c r="JX834" s="304"/>
      <c r="JY834" s="304"/>
      <c r="JZ834" s="304"/>
      <c r="KA834" s="304"/>
      <c r="KB834" s="304"/>
      <c r="KC834" s="304"/>
      <c r="KD834" s="304"/>
      <c r="KE834" s="304"/>
      <c r="KF834" s="304"/>
      <c r="KG834" s="304"/>
      <c r="KH834" s="304"/>
      <c r="KI834" s="304"/>
      <c r="KJ834" s="304"/>
      <c r="KK834" s="304"/>
      <c r="KL834" s="304"/>
      <c r="KM834" s="304"/>
      <c r="KN834" s="304"/>
      <c r="KO834" s="304"/>
      <c r="KP834" s="304"/>
      <c r="KQ834" s="304"/>
      <c r="KR834" s="304"/>
      <c r="KS834" s="304"/>
      <c r="KT834" s="304"/>
      <c r="KU834" s="304"/>
      <c r="KV834" s="304"/>
      <c r="KW834" s="304"/>
      <c r="KX834" s="304"/>
      <c r="KY834" s="304"/>
      <c r="KZ834" s="304"/>
      <c r="LA834" s="304"/>
      <c r="LB834" s="304"/>
      <c r="LC834" s="304"/>
      <c r="LD834" s="304"/>
      <c r="LE834" s="304"/>
      <c r="LF834" s="304"/>
      <c r="LG834" s="304"/>
      <c r="LH834" s="304"/>
      <c r="LI834" s="304"/>
      <c r="LJ834" s="304"/>
      <c r="LK834" s="304"/>
      <c r="LL834" s="304"/>
      <c r="LM834" s="304"/>
      <c r="LN834" s="304"/>
      <c r="LO834" s="304"/>
      <c r="LP834" s="304"/>
      <c r="LQ834" s="304"/>
      <c r="LR834" s="304"/>
      <c r="LS834" s="304"/>
      <c r="LT834" s="304"/>
      <c r="LU834" s="304"/>
      <c r="LV834" s="304"/>
      <c r="LW834" s="304"/>
      <c r="LX834" s="304"/>
      <c r="LY834" s="304"/>
      <c r="LZ834" s="304"/>
      <c r="MA834" s="304"/>
      <c r="MB834" s="304"/>
      <c r="MC834" s="304"/>
      <c r="AVW834" s="304"/>
      <c r="AVX834" s="304"/>
      <c r="AVY834" s="304"/>
      <c r="AVZ834" s="304"/>
      <c r="AWA834" s="304"/>
      <c r="AWB834" s="304"/>
      <c r="AWC834" s="304"/>
      <c r="AWD834" s="304"/>
      <c r="AWE834" s="304"/>
      <c r="AWF834" s="304"/>
      <c r="AWG834" s="304"/>
      <c r="AWH834" s="304"/>
      <c r="AWI834" s="304"/>
      <c r="AWJ834" s="304"/>
      <c r="AWK834" s="304"/>
      <c r="AWL834" s="304"/>
      <c r="AWM834" s="304"/>
      <c r="AWN834" s="304"/>
      <c r="AWO834" s="304"/>
      <c r="AWP834" s="304"/>
      <c r="AWQ834" s="304"/>
      <c r="AWR834" s="304"/>
      <c r="AWS834" s="304"/>
      <c r="AWT834" s="304"/>
      <c r="AWU834" s="304"/>
      <c r="AWV834" s="304"/>
      <c r="AWW834" s="304"/>
      <c r="AWX834" s="304"/>
      <c r="AWY834" s="304"/>
      <c r="AWZ834" s="304"/>
      <c r="AXA834" s="304"/>
      <c r="AXB834" s="304"/>
      <c r="AXC834" s="304"/>
      <c r="AXD834" s="304"/>
      <c r="AXE834" s="304"/>
      <c r="AXF834" s="304"/>
      <c r="AXG834" s="304"/>
      <c r="AXH834" s="304"/>
      <c r="AXI834" s="304"/>
      <c r="AXJ834" s="304"/>
      <c r="AXK834" s="304"/>
      <c r="AXL834" s="304"/>
      <c r="AXM834" s="304"/>
      <c r="AXN834" s="304"/>
      <c r="AXO834" s="304"/>
      <c r="AXP834" s="304"/>
      <c r="AXQ834" s="304"/>
      <c r="AXR834" s="304"/>
      <c r="AXS834" s="304"/>
      <c r="AXT834" s="304"/>
      <c r="AXU834" s="304"/>
      <c r="AXV834" s="304"/>
      <c r="AXW834" s="304"/>
      <c r="AXX834" s="304"/>
      <c r="AXY834" s="304"/>
      <c r="AXZ834" s="304"/>
      <c r="AYA834" s="304"/>
      <c r="AYB834" s="304"/>
      <c r="AYC834" s="304"/>
      <c r="AYD834" s="304"/>
      <c r="AYE834" s="304"/>
      <c r="AYF834" s="304"/>
      <c r="AYG834" s="304"/>
      <c r="AYH834" s="304"/>
      <c r="AYI834" s="304"/>
      <c r="AYJ834" s="304"/>
      <c r="AYK834" s="304"/>
      <c r="AYL834" s="304"/>
      <c r="AYM834" s="304"/>
      <c r="AYN834" s="304"/>
      <c r="AYO834" s="304"/>
      <c r="AYP834" s="304"/>
      <c r="AYQ834" s="304"/>
      <c r="AYR834" s="304"/>
      <c r="AYS834" s="304"/>
      <c r="AYT834" s="304"/>
      <c r="AYU834" s="304"/>
      <c r="AYV834" s="304"/>
      <c r="AYW834" s="304"/>
      <c r="AYX834" s="304"/>
      <c r="AYY834" s="304"/>
      <c r="AYZ834" s="304"/>
      <c r="AZA834" s="304"/>
      <c r="AZB834" s="304"/>
      <c r="AZC834" s="304"/>
      <c r="AZD834" s="304"/>
      <c r="AZE834" s="304"/>
      <c r="AZF834" s="304"/>
      <c r="AZG834" s="304"/>
      <c r="AZH834" s="304"/>
      <c r="AZI834" s="304"/>
      <c r="AZJ834" s="304"/>
      <c r="AZK834" s="304"/>
      <c r="AZL834" s="304"/>
      <c r="AZM834" s="304"/>
      <c r="AZN834" s="304"/>
      <c r="AZO834" s="304"/>
      <c r="AZP834" s="304"/>
      <c r="AZQ834" s="304"/>
      <c r="AZR834" s="304"/>
      <c r="AZS834" s="304"/>
      <c r="AZT834" s="304"/>
      <c r="AZU834" s="304"/>
      <c r="AZV834" s="304"/>
      <c r="AZW834" s="304"/>
      <c r="AZX834" s="304"/>
      <c r="AZY834" s="304"/>
      <c r="AZZ834" s="304"/>
      <c r="BAA834" s="304"/>
      <c r="BAB834" s="304"/>
      <c r="BAC834" s="304"/>
      <c r="BAD834" s="304"/>
      <c r="BAE834" s="304"/>
      <c r="BAF834" s="304"/>
      <c r="BAG834" s="304"/>
      <c r="BAH834" s="304"/>
      <c r="BAI834" s="304"/>
      <c r="BAJ834" s="304"/>
      <c r="BAK834" s="304"/>
      <c r="BAL834" s="304"/>
      <c r="BAM834" s="304"/>
      <c r="BAN834" s="304"/>
      <c r="BAO834" s="304"/>
      <c r="BAP834" s="304"/>
      <c r="BAQ834" s="304"/>
      <c r="BAR834" s="304"/>
      <c r="BAS834" s="304"/>
      <c r="BAT834" s="304"/>
      <c r="BAU834" s="304"/>
      <c r="BAV834" s="304"/>
      <c r="BAW834" s="304"/>
      <c r="BAX834" s="304"/>
      <c r="BAY834" s="304"/>
      <c r="BAZ834" s="304"/>
      <c r="BBA834" s="304"/>
      <c r="BBB834" s="304"/>
      <c r="BBC834" s="304"/>
      <c r="BBD834" s="304"/>
      <c r="BBE834" s="304"/>
      <c r="BBF834" s="304"/>
      <c r="BBG834" s="304"/>
      <c r="BBH834" s="304"/>
      <c r="BBI834" s="304"/>
      <c r="BBJ834" s="304"/>
      <c r="BBK834" s="304"/>
      <c r="BBL834" s="304"/>
      <c r="BBM834" s="304"/>
      <c r="BBN834" s="304"/>
      <c r="BBO834" s="304"/>
      <c r="BBP834" s="304"/>
      <c r="BBQ834" s="304"/>
      <c r="BBR834" s="304"/>
      <c r="BBS834" s="304"/>
      <c r="BBT834" s="304"/>
      <c r="BBU834" s="304"/>
      <c r="BBV834" s="304"/>
      <c r="BBW834" s="304"/>
      <c r="BBX834" s="304"/>
      <c r="BBY834" s="304"/>
      <c r="BBZ834" s="304"/>
      <c r="BCA834" s="304"/>
      <c r="BCB834" s="304"/>
      <c r="BCC834" s="304"/>
      <c r="BCD834" s="304"/>
      <c r="BCE834" s="304"/>
      <c r="BCF834" s="304"/>
      <c r="BCG834" s="304"/>
      <c r="BCH834" s="304"/>
      <c r="BCI834" s="304"/>
      <c r="BCJ834" s="304"/>
      <c r="BCK834" s="304"/>
      <c r="BCL834" s="304"/>
      <c r="BCM834" s="304"/>
      <c r="BCN834" s="304"/>
      <c r="BCO834" s="304"/>
      <c r="BCP834" s="304"/>
      <c r="BCQ834" s="304"/>
      <c r="BCR834" s="304"/>
      <c r="BCS834" s="304"/>
      <c r="BCT834" s="304"/>
      <c r="BCU834" s="304"/>
      <c r="BCV834" s="304"/>
      <c r="BCW834" s="304"/>
      <c r="BCX834" s="304"/>
      <c r="BCY834" s="304"/>
      <c r="BCZ834" s="304"/>
      <c r="BDA834" s="304"/>
      <c r="BDB834" s="304"/>
      <c r="BDC834" s="304"/>
      <c r="BDD834" s="304"/>
      <c r="BDE834" s="304"/>
      <c r="BDF834" s="304"/>
      <c r="BDG834" s="304"/>
      <c r="BDH834" s="304"/>
      <c r="BDI834" s="304"/>
      <c r="BDJ834" s="304"/>
      <c r="BDK834" s="304"/>
      <c r="BDL834" s="304"/>
      <c r="BDM834" s="304"/>
      <c r="BDN834" s="304"/>
      <c r="BDO834" s="304"/>
      <c r="BDP834" s="304"/>
      <c r="BDQ834" s="304"/>
      <c r="BDR834" s="304"/>
      <c r="BDS834" s="304"/>
      <c r="BDT834" s="304"/>
      <c r="BDU834" s="304"/>
      <c r="BDV834" s="304"/>
      <c r="BDW834" s="304"/>
      <c r="BDX834" s="304"/>
      <c r="BDY834" s="304"/>
      <c r="BDZ834" s="304"/>
      <c r="BEA834" s="304"/>
      <c r="BEB834" s="304"/>
      <c r="BEC834" s="304"/>
      <c r="BED834" s="304"/>
      <c r="BEE834" s="304"/>
      <c r="BEF834" s="304"/>
      <c r="BEG834" s="304"/>
      <c r="BEH834" s="304"/>
      <c r="BEI834" s="304"/>
      <c r="BEJ834" s="304"/>
      <c r="BEK834" s="304"/>
      <c r="BEL834" s="304"/>
      <c r="BEM834" s="304"/>
      <c r="BEN834" s="304"/>
      <c r="BEO834" s="304"/>
      <c r="BEP834" s="304"/>
      <c r="BEQ834" s="304"/>
      <c r="BER834" s="304"/>
      <c r="BES834" s="304"/>
      <c r="BET834" s="304"/>
      <c r="BEU834" s="304"/>
      <c r="BEV834" s="304"/>
      <c r="BEW834" s="304"/>
      <c r="BEX834" s="304"/>
      <c r="BEY834" s="304"/>
      <c r="BEZ834" s="304"/>
      <c r="BFA834" s="304"/>
      <c r="BFB834" s="304"/>
      <c r="BFC834" s="304"/>
      <c r="BFD834" s="304"/>
      <c r="BFE834" s="304"/>
      <c r="BFF834" s="304"/>
      <c r="BFG834" s="304"/>
      <c r="BFH834" s="304"/>
      <c r="BFI834" s="304"/>
      <c r="BFJ834" s="304"/>
      <c r="BFK834" s="304"/>
      <c r="BFL834" s="304"/>
      <c r="BFM834" s="304"/>
      <c r="BFN834" s="304"/>
      <c r="BFO834" s="304"/>
      <c r="BFP834" s="304"/>
      <c r="BFQ834" s="304"/>
      <c r="BFR834" s="304"/>
      <c r="BFS834" s="304"/>
      <c r="BFT834" s="304"/>
      <c r="BFU834" s="304"/>
      <c r="BFV834" s="304"/>
      <c r="BFW834" s="304"/>
      <c r="BFX834" s="304"/>
      <c r="BFY834" s="304"/>
      <c r="BFZ834" s="304"/>
      <c r="BGA834" s="304"/>
      <c r="BGB834" s="304"/>
      <c r="BGC834" s="304"/>
      <c r="BGD834" s="304"/>
      <c r="BGE834" s="304"/>
      <c r="BGF834" s="304"/>
      <c r="BGG834" s="304"/>
      <c r="BGH834" s="304"/>
      <c r="BGI834" s="304"/>
      <c r="BGJ834" s="304"/>
      <c r="BGK834" s="304"/>
      <c r="BGL834" s="304"/>
      <c r="BGM834" s="304"/>
      <c r="BGN834" s="304"/>
      <c r="BGO834" s="304"/>
      <c r="BGP834" s="304"/>
      <c r="BGQ834" s="304"/>
      <c r="BGR834" s="304"/>
      <c r="BGS834" s="304"/>
      <c r="BGT834" s="304"/>
      <c r="BGU834" s="304"/>
      <c r="BGV834" s="304"/>
      <c r="BGW834" s="304"/>
      <c r="BGX834" s="304"/>
      <c r="BGY834" s="304"/>
      <c r="BGZ834" s="304"/>
      <c r="BHA834" s="304"/>
      <c r="BHB834" s="304"/>
      <c r="BHC834" s="304"/>
      <c r="BHD834" s="304"/>
      <c r="BHE834" s="304"/>
      <c r="BHF834" s="304"/>
      <c r="BHG834" s="304"/>
      <c r="BHH834" s="304"/>
      <c r="BHI834" s="304"/>
      <c r="BHJ834" s="304"/>
      <c r="BHK834" s="304"/>
      <c r="BHL834" s="304"/>
      <c r="BHM834" s="304"/>
      <c r="BHN834" s="304"/>
      <c r="BHO834" s="304"/>
      <c r="BHP834" s="304"/>
      <c r="BHQ834" s="304"/>
      <c r="BHR834" s="304"/>
      <c r="BHS834" s="304"/>
      <c r="BHT834" s="304"/>
      <c r="BHU834" s="304"/>
      <c r="BHV834" s="304"/>
      <c r="BHW834" s="304"/>
      <c r="BHX834" s="304"/>
      <c r="BHY834" s="304"/>
      <c r="BHZ834" s="304"/>
      <c r="BIA834" s="304"/>
      <c r="BIB834" s="304"/>
      <c r="BIC834" s="304"/>
      <c r="BID834" s="304"/>
      <c r="BIE834" s="304"/>
      <c r="BIF834" s="304"/>
      <c r="BIG834" s="304"/>
      <c r="BIH834" s="304"/>
      <c r="BII834" s="304"/>
      <c r="BIJ834" s="304"/>
      <c r="BIK834" s="304"/>
      <c r="BIL834" s="304"/>
      <c r="BIM834" s="304"/>
      <c r="BIN834" s="304"/>
      <c r="BIO834" s="304"/>
      <c r="BIP834" s="304"/>
      <c r="BIQ834" s="304"/>
      <c r="BIR834" s="304"/>
      <c r="BIS834" s="304"/>
      <c r="BIT834" s="304"/>
      <c r="BIU834" s="304"/>
      <c r="BIV834" s="304"/>
      <c r="BIW834" s="304"/>
      <c r="BIX834" s="304"/>
      <c r="BIY834" s="304"/>
      <c r="BIZ834" s="304"/>
      <c r="BJA834" s="304"/>
      <c r="BJB834" s="304"/>
      <c r="BJC834" s="304"/>
      <c r="BJD834" s="304"/>
      <c r="BJE834" s="304"/>
      <c r="BJF834" s="304"/>
      <c r="BJG834" s="304"/>
      <c r="BJH834" s="304"/>
      <c r="BJI834" s="304"/>
      <c r="BJJ834" s="304"/>
      <c r="BJK834" s="304"/>
      <c r="BJL834" s="304"/>
      <c r="BJM834" s="304"/>
      <c r="BJN834" s="304"/>
      <c r="BJO834" s="304"/>
      <c r="BJP834" s="304"/>
      <c r="BJQ834" s="304"/>
      <c r="BJR834" s="304"/>
      <c r="BJS834" s="304"/>
      <c r="BJT834" s="304"/>
      <c r="BJU834" s="304"/>
      <c r="BJV834" s="304"/>
      <c r="BJW834" s="304"/>
      <c r="BJX834" s="304"/>
      <c r="BJY834" s="304"/>
      <c r="BJZ834" s="304"/>
      <c r="BKA834" s="304"/>
      <c r="BKB834" s="304"/>
      <c r="BKC834" s="304"/>
      <c r="BKD834" s="304"/>
      <c r="BKE834" s="304"/>
      <c r="BKF834" s="304"/>
      <c r="BKG834" s="304"/>
      <c r="BKH834" s="304"/>
      <c r="BKI834" s="304"/>
      <c r="BKJ834" s="304"/>
      <c r="BKK834" s="304"/>
      <c r="BKL834" s="304"/>
      <c r="BKM834" s="304"/>
      <c r="BKN834" s="304"/>
      <c r="BKO834" s="304"/>
      <c r="BKP834" s="304"/>
      <c r="BKQ834" s="304"/>
      <c r="BKR834" s="304"/>
      <c r="BKS834" s="304"/>
      <c r="BKT834" s="304"/>
      <c r="BKU834" s="304"/>
      <c r="BKV834" s="304"/>
      <c r="BKW834" s="304"/>
      <c r="BKX834" s="304"/>
      <c r="BKY834" s="304"/>
      <c r="BKZ834" s="304"/>
      <c r="BLA834" s="304"/>
      <c r="BLB834" s="304"/>
      <c r="BLC834" s="304"/>
      <c r="BLD834" s="304"/>
      <c r="BLE834" s="304"/>
      <c r="BLF834" s="304"/>
      <c r="BLG834" s="304"/>
      <c r="BLH834" s="304"/>
      <c r="BLI834" s="304"/>
      <c r="BLJ834" s="304"/>
      <c r="BLK834" s="304"/>
      <c r="BLL834" s="304"/>
      <c r="BLM834" s="304"/>
      <c r="BLN834" s="304"/>
      <c r="BLO834" s="304"/>
      <c r="BLP834" s="304"/>
      <c r="BLQ834" s="304"/>
      <c r="BLR834" s="304"/>
      <c r="BLS834" s="304"/>
      <c r="BLT834" s="304"/>
      <c r="BLU834" s="304"/>
      <c r="BLV834" s="304"/>
      <c r="BLW834" s="304"/>
      <c r="BLX834" s="304"/>
      <c r="BLY834" s="304"/>
      <c r="BLZ834" s="304"/>
      <c r="BMA834" s="304"/>
      <c r="BMB834" s="304"/>
      <c r="BMC834" s="304"/>
      <c r="BMD834" s="304"/>
      <c r="BME834" s="304"/>
      <c r="BMF834" s="304"/>
      <c r="BMG834" s="304"/>
      <c r="BMH834" s="304"/>
      <c r="BMI834" s="304"/>
      <c r="BMJ834" s="304"/>
      <c r="BMK834" s="304"/>
      <c r="BML834" s="304"/>
      <c r="BMM834" s="304"/>
      <c r="BMN834" s="304"/>
      <c r="BMO834" s="304"/>
      <c r="BMP834" s="304"/>
      <c r="BMQ834" s="304"/>
      <c r="BMR834" s="304"/>
      <c r="BMS834" s="304"/>
      <c r="BMT834" s="304"/>
      <c r="BMU834" s="304"/>
      <c r="BMV834" s="304"/>
      <c r="BMW834" s="304"/>
      <c r="BMX834" s="304"/>
      <c r="BMY834" s="304"/>
      <c r="BMZ834" s="304"/>
      <c r="BNA834" s="304"/>
      <c r="BNB834" s="304"/>
      <c r="BNC834" s="304"/>
      <c r="BND834" s="304"/>
      <c r="BNE834" s="304"/>
      <c r="BNF834" s="304"/>
      <c r="BNG834" s="304"/>
      <c r="BNH834" s="304"/>
      <c r="BNI834" s="304"/>
      <c r="BNJ834" s="304"/>
      <c r="BNK834" s="304"/>
      <c r="BNL834" s="304"/>
      <c r="BNM834" s="304"/>
      <c r="BNN834" s="304"/>
      <c r="BNO834" s="304"/>
      <c r="BNP834" s="304"/>
      <c r="BNQ834" s="304"/>
      <c r="BNR834" s="304"/>
      <c r="BNS834" s="304"/>
      <c r="BNT834" s="304"/>
      <c r="BNU834" s="304"/>
      <c r="BNV834" s="304"/>
      <c r="BNW834" s="304"/>
      <c r="BNX834" s="304"/>
      <c r="BNY834" s="304"/>
      <c r="BNZ834" s="304"/>
      <c r="BOA834" s="304"/>
      <c r="BOB834" s="304"/>
      <c r="BOC834" s="304"/>
      <c r="BOD834" s="304"/>
      <c r="BOE834" s="304"/>
      <c r="BOF834" s="304"/>
      <c r="BOG834" s="304"/>
      <c r="BOH834" s="304"/>
      <c r="BOI834" s="304"/>
      <c r="BOJ834" s="304"/>
      <c r="BOK834" s="304"/>
      <c r="BOL834" s="304"/>
      <c r="BOM834" s="304"/>
      <c r="BON834" s="304"/>
      <c r="BOO834" s="304"/>
      <c r="BOP834" s="304"/>
      <c r="BOQ834" s="304"/>
      <c r="BOR834" s="304"/>
      <c r="BOS834" s="304"/>
      <c r="BOT834" s="304"/>
      <c r="BOU834" s="304"/>
      <c r="BOV834" s="304"/>
      <c r="BOW834" s="304"/>
      <c r="BOX834" s="304"/>
      <c r="BOY834" s="304"/>
      <c r="BOZ834" s="304"/>
      <c r="BPA834" s="304"/>
      <c r="BPB834" s="304"/>
      <c r="BPC834" s="304"/>
      <c r="BPD834" s="304"/>
      <c r="BPE834" s="304"/>
      <c r="BPF834" s="304"/>
      <c r="BPG834" s="304"/>
      <c r="BPH834" s="304"/>
      <c r="BPI834" s="304"/>
      <c r="BPJ834" s="304"/>
      <c r="BPK834" s="304"/>
      <c r="BPL834" s="304"/>
      <c r="BPM834" s="304"/>
      <c r="BPN834" s="304"/>
      <c r="BPO834" s="304"/>
      <c r="BPP834" s="304"/>
      <c r="BPQ834" s="304"/>
      <c r="BPR834" s="304"/>
      <c r="BPS834" s="304"/>
      <c r="BPT834" s="304"/>
      <c r="BPU834" s="304"/>
      <c r="BPV834" s="304"/>
      <c r="BPW834" s="304"/>
      <c r="BPX834" s="304"/>
      <c r="BPY834" s="304"/>
      <c r="BPZ834" s="304"/>
      <c r="BQA834" s="304"/>
      <c r="BQB834" s="304"/>
      <c r="BQC834" s="304"/>
      <c r="BQD834" s="304"/>
      <c r="BQE834" s="304"/>
      <c r="BQF834" s="304"/>
      <c r="BQG834" s="304"/>
      <c r="BQH834" s="304"/>
      <c r="BQI834" s="304"/>
      <c r="BQJ834" s="304"/>
      <c r="BQK834" s="304"/>
      <c r="BQL834" s="304"/>
      <c r="BQM834" s="304"/>
      <c r="BQN834" s="304"/>
      <c r="BQO834" s="304"/>
      <c r="BQP834" s="304"/>
      <c r="BQQ834" s="304"/>
      <c r="BQR834" s="304"/>
      <c r="BQS834" s="304"/>
      <c r="BQT834" s="304"/>
      <c r="BQU834" s="304"/>
      <c r="BQV834" s="304"/>
      <c r="BQW834" s="304"/>
      <c r="BQX834" s="304"/>
      <c r="BQY834" s="304"/>
      <c r="BQZ834" s="304"/>
      <c r="BRA834" s="304"/>
      <c r="BRB834" s="304"/>
      <c r="BRC834" s="304"/>
      <c r="BRD834" s="304"/>
      <c r="BRE834" s="304"/>
      <c r="BRF834" s="304"/>
      <c r="BRG834" s="304"/>
      <c r="BRH834" s="304"/>
      <c r="BRI834" s="304"/>
      <c r="BRJ834" s="304"/>
      <c r="BRK834" s="304"/>
      <c r="BRL834" s="304"/>
      <c r="BRM834" s="304"/>
      <c r="BRN834" s="304"/>
      <c r="BRO834" s="304"/>
      <c r="BRP834" s="304"/>
      <c r="BRQ834" s="304"/>
      <c r="BRR834" s="304"/>
      <c r="BRS834" s="304"/>
      <c r="BRT834" s="304"/>
      <c r="BRU834" s="304"/>
      <c r="BRV834" s="304"/>
      <c r="BRW834" s="304"/>
      <c r="BRX834" s="304"/>
      <c r="BRY834" s="304"/>
      <c r="BRZ834" s="304"/>
      <c r="BSA834" s="304"/>
      <c r="BSB834" s="304"/>
      <c r="BSC834" s="304"/>
      <c r="BSD834" s="304"/>
      <c r="BSE834" s="304"/>
      <c r="BSF834" s="304"/>
      <c r="BSG834" s="304"/>
      <c r="BSH834" s="304"/>
      <c r="BSI834" s="304"/>
      <c r="BSJ834" s="304"/>
      <c r="BSK834" s="304"/>
      <c r="BSL834" s="304"/>
      <c r="BSM834" s="304"/>
      <c r="BSN834" s="304"/>
      <c r="BSO834" s="304"/>
      <c r="BSP834" s="304"/>
      <c r="BSQ834" s="304"/>
      <c r="BSR834" s="304"/>
      <c r="BSS834" s="304"/>
      <c r="BST834" s="304"/>
      <c r="BSU834" s="304"/>
      <c r="BSV834" s="304"/>
      <c r="BSW834" s="304"/>
      <c r="BSX834" s="304"/>
      <c r="BSY834" s="304"/>
      <c r="BSZ834" s="304"/>
      <c r="BTA834" s="304"/>
      <c r="BTB834" s="304"/>
      <c r="BTC834" s="304"/>
      <c r="BTD834" s="304"/>
      <c r="BTE834" s="304"/>
      <c r="BTF834" s="304"/>
      <c r="BTG834" s="304"/>
      <c r="BTH834" s="304"/>
      <c r="BTI834" s="304"/>
      <c r="BTJ834" s="304"/>
      <c r="BTK834" s="304"/>
      <c r="BTL834" s="304"/>
      <c r="BTM834" s="304"/>
      <c r="BTN834" s="304"/>
      <c r="BTO834" s="304"/>
      <c r="BTP834" s="304"/>
      <c r="BTQ834" s="304"/>
      <c r="BTR834" s="304"/>
      <c r="BTS834" s="304"/>
      <c r="BTT834" s="304"/>
      <c r="BTU834" s="304"/>
      <c r="BTV834" s="304"/>
      <c r="BTW834" s="304"/>
      <c r="BTX834" s="304"/>
      <c r="BTY834" s="304"/>
      <c r="BTZ834" s="304"/>
      <c r="BUA834" s="304"/>
      <c r="BUB834" s="304"/>
      <c r="BUC834" s="304"/>
      <c r="BUD834" s="304"/>
      <c r="BUE834" s="304"/>
      <c r="BUF834" s="304"/>
      <c r="BUG834" s="304"/>
      <c r="BUH834" s="304"/>
      <c r="BUI834" s="304"/>
      <c r="BUJ834" s="304"/>
      <c r="BUK834" s="304"/>
      <c r="BUL834" s="304"/>
      <c r="BUM834" s="304"/>
      <c r="BUN834" s="304"/>
      <c r="BUO834" s="304"/>
      <c r="BUP834" s="304"/>
      <c r="BUQ834" s="304"/>
      <c r="BUR834" s="304"/>
      <c r="BUS834" s="304"/>
      <c r="BUT834" s="304"/>
      <c r="BUU834" s="304"/>
      <c r="BUV834" s="304"/>
      <c r="BUW834" s="304"/>
      <c r="BUX834" s="304"/>
      <c r="BUY834" s="304"/>
      <c r="BUZ834" s="304"/>
      <c r="BVA834" s="304"/>
      <c r="BVB834" s="304"/>
      <c r="BVC834" s="304"/>
      <c r="BVD834" s="304"/>
      <c r="BVE834" s="304"/>
      <c r="BVF834" s="304"/>
      <c r="BVG834" s="304"/>
      <c r="BVH834" s="304"/>
      <c r="BVI834" s="304"/>
      <c r="BVJ834" s="304"/>
      <c r="BVK834" s="304"/>
      <c r="BVL834" s="304"/>
      <c r="BVM834" s="304"/>
      <c r="BVN834" s="304"/>
      <c r="BVO834" s="304"/>
      <c r="BVP834" s="304"/>
      <c r="BVQ834" s="304"/>
      <c r="BVR834" s="304"/>
      <c r="BVS834" s="304"/>
      <c r="BVT834" s="304"/>
      <c r="BVU834" s="304"/>
      <c r="BVV834" s="304"/>
      <c r="BVW834" s="304"/>
      <c r="BVX834" s="304"/>
      <c r="BVY834" s="304"/>
      <c r="BVZ834" s="304"/>
      <c r="BWA834" s="304"/>
      <c r="BWB834" s="304"/>
      <c r="BWC834" s="304"/>
      <c r="BWD834" s="304"/>
      <c r="BWE834" s="304"/>
      <c r="BWF834" s="304"/>
      <c r="BWG834" s="304"/>
      <c r="BWH834" s="304"/>
      <c r="BWI834" s="304"/>
      <c r="BWJ834" s="304"/>
      <c r="BWK834" s="304"/>
      <c r="BWL834" s="304"/>
      <c r="BWM834" s="304"/>
      <c r="BWN834" s="304"/>
      <c r="BWO834" s="304"/>
      <c r="BWP834" s="304"/>
      <c r="BWQ834" s="304"/>
      <c r="BWR834" s="304"/>
      <c r="BWS834" s="304"/>
      <c r="BWT834" s="304"/>
      <c r="BWU834" s="304"/>
      <c r="BWV834" s="304"/>
      <c r="BWW834" s="304"/>
      <c r="BWX834" s="304"/>
      <c r="BWY834" s="304"/>
      <c r="BWZ834" s="304"/>
      <c r="BXA834" s="304"/>
      <c r="BXB834" s="304"/>
      <c r="BXC834" s="304"/>
      <c r="BXD834" s="304"/>
      <c r="BXE834" s="304"/>
      <c r="BXF834" s="304"/>
      <c r="BXG834" s="304"/>
      <c r="BXH834" s="304"/>
      <c r="BXI834" s="304"/>
      <c r="BXJ834" s="304"/>
      <c r="BXK834" s="304"/>
      <c r="BXL834" s="304"/>
      <c r="BXM834" s="304"/>
      <c r="BXN834" s="304"/>
      <c r="BXO834" s="304"/>
      <c r="BXP834" s="304"/>
      <c r="BXQ834" s="304"/>
      <c r="BXR834" s="304"/>
      <c r="BXS834" s="304"/>
      <c r="BXT834" s="304"/>
      <c r="BXU834" s="304"/>
      <c r="BXV834" s="304"/>
      <c r="BXW834" s="304"/>
      <c r="BXX834" s="304"/>
      <c r="BXY834" s="304"/>
      <c r="BXZ834" s="304"/>
      <c r="BYA834" s="304"/>
      <c r="BYB834" s="304"/>
      <c r="BYC834" s="304"/>
      <c r="BYD834" s="304"/>
      <c r="BYE834" s="304"/>
      <c r="BYF834" s="304"/>
      <c r="BYG834" s="304"/>
      <c r="BYH834" s="304"/>
      <c r="BYI834" s="304"/>
      <c r="BYJ834" s="304"/>
      <c r="BYK834" s="304"/>
      <c r="BYL834" s="304"/>
      <c r="BYM834" s="304"/>
      <c r="BYN834" s="304"/>
      <c r="BYO834" s="304"/>
      <c r="BYP834" s="304"/>
      <c r="BYQ834" s="304"/>
      <c r="BYR834" s="304"/>
      <c r="BYS834" s="304"/>
      <c r="BYT834" s="304"/>
      <c r="BYU834" s="304"/>
      <c r="BYV834" s="304"/>
      <c r="BYW834" s="304"/>
      <c r="BYX834" s="304"/>
      <c r="BYY834" s="304"/>
      <c r="BYZ834" s="304"/>
      <c r="BZA834" s="304"/>
      <c r="BZB834" s="304"/>
      <c r="BZC834" s="304"/>
      <c r="BZD834" s="304"/>
      <c r="BZE834" s="304"/>
      <c r="BZF834" s="304"/>
      <c r="BZG834" s="304"/>
      <c r="BZH834" s="304"/>
      <c r="BZI834" s="304"/>
      <c r="BZJ834" s="304"/>
      <c r="BZK834" s="304"/>
      <c r="BZL834" s="304"/>
      <c r="BZM834" s="304"/>
      <c r="BZN834" s="304"/>
      <c r="BZO834" s="304"/>
      <c r="BZP834" s="304"/>
      <c r="BZQ834" s="304"/>
      <c r="BZR834" s="304"/>
      <c r="BZS834" s="304"/>
      <c r="BZT834" s="304"/>
      <c r="BZU834" s="304"/>
      <c r="BZV834" s="304"/>
      <c r="BZW834" s="304"/>
      <c r="BZX834" s="304"/>
      <c r="BZY834" s="304"/>
      <c r="BZZ834" s="304"/>
      <c r="CAA834" s="304"/>
      <c r="CAB834" s="304"/>
      <c r="CAC834" s="304"/>
      <c r="CAD834" s="304"/>
      <c r="CAE834" s="304"/>
      <c r="CAF834" s="304"/>
      <c r="CAG834" s="304"/>
      <c r="CAH834" s="304"/>
      <c r="CAI834" s="304"/>
      <c r="CAJ834" s="304"/>
      <c r="CAK834" s="304"/>
      <c r="CAL834" s="304"/>
      <c r="CAM834" s="304"/>
      <c r="CAN834" s="304"/>
      <c r="CAO834" s="304"/>
      <c r="CAP834" s="304"/>
      <c r="CAQ834" s="304"/>
      <c r="CAR834" s="304"/>
      <c r="CAS834" s="304"/>
      <c r="CAT834" s="304"/>
      <c r="CAU834" s="304"/>
      <c r="CAV834" s="304"/>
      <c r="CAW834" s="304"/>
      <c r="CAX834" s="304"/>
      <c r="CAY834" s="304"/>
      <c r="CAZ834" s="304"/>
      <c r="CBA834" s="304"/>
      <c r="CBB834" s="304"/>
      <c r="CBC834" s="304"/>
      <c r="CBD834" s="304"/>
      <c r="CBE834" s="304"/>
      <c r="CBF834" s="304"/>
      <c r="CBG834" s="304"/>
      <c r="CBH834" s="304"/>
      <c r="CBI834" s="304"/>
      <c r="CBJ834" s="304"/>
      <c r="CBK834" s="304"/>
      <c r="CBL834" s="304"/>
      <c r="CBM834" s="304"/>
      <c r="CBN834" s="304"/>
      <c r="CBO834" s="304"/>
      <c r="CBP834" s="304"/>
      <c r="CBQ834" s="304"/>
      <c r="CBR834" s="304"/>
      <c r="CBS834" s="304"/>
      <c r="CBT834" s="304"/>
      <c r="CBU834" s="304"/>
      <c r="CBV834" s="304"/>
      <c r="CBW834" s="304"/>
      <c r="CBX834" s="304"/>
      <c r="CBY834" s="304"/>
      <c r="CBZ834" s="304"/>
      <c r="CCA834" s="304"/>
      <c r="CCB834" s="304"/>
      <c r="CCC834" s="304"/>
      <c r="CCD834" s="304"/>
      <c r="CCE834" s="304"/>
      <c r="CCF834" s="304"/>
      <c r="CCG834" s="304"/>
      <c r="CCH834" s="304"/>
      <c r="CCI834" s="304"/>
      <c r="CCJ834" s="304"/>
      <c r="CCK834" s="304"/>
      <c r="CCL834" s="304"/>
      <c r="CCM834" s="304"/>
      <c r="CCN834" s="304"/>
      <c r="CCO834" s="304"/>
      <c r="CCP834" s="304"/>
      <c r="CCQ834" s="304"/>
      <c r="CCR834" s="304"/>
      <c r="CCS834" s="304"/>
      <c r="CCT834" s="304"/>
      <c r="CCU834" s="304"/>
      <c r="CCV834" s="304"/>
      <c r="CCW834" s="304"/>
      <c r="CCX834" s="304"/>
      <c r="CCY834" s="304"/>
      <c r="CCZ834" s="304"/>
      <c r="CDA834" s="304"/>
      <c r="CDB834" s="304"/>
      <c r="CDC834" s="304"/>
      <c r="CDD834" s="304"/>
      <c r="CDE834" s="304"/>
      <c r="CDF834" s="304"/>
      <c r="CDG834" s="304"/>
      <c r="CDH834" s="304"/>
      <c r="CDI834" s="304"/>
      <c r="CDJ834" s="304"/>
      <c r="CDK834" s="304"/>
      <c r="CDL834" s="304"/>
      <c r="CDM834" s="304"/>
      <c r="CDN834" s="304"/>
      <c r="CDO834" s="304"/>
      <c r="CDP834" s="304"/>
      <c r="CDQ834" s="304"/>
      <c r="CDR834" s="304"/>
      <c r="CDS834" s="304"/>
      <c r="CDT834" s="304"/>
      <c r="CDU834" s="304"/>
      <c r="CDV834" s="304"/>
      <c r="CDW834" s="304"/>
      <c r="CDX834" s="304"/>
      <c r="CDY834" s="304"/>
      <c r="CDZ834" s="304"/>
      <c r="CEA834" s="304"/>
      <c r="CEB834" s="304"/>
      <c r="CEC834" s="304"/>
      <c r="CED834" s="304"/>
      <c r="CEE834" s="304"/>
      <c r="CEF834" s="304"/>
      <c r="CEG834" s="304"/>
      <c r="CEH834" s="304"/>
      <c r="CEI834" s="304"/>
      <c r="CEJ834" s="304"/>
      <c r="CEK834" s="304"/>
      <c r="CEL834" s="304"/>
      <c r="CEM834" s="304"/>
      <c r="CEN834" s="304"/>
      <c r="CEO834" s="304"/>
      <c r="CEP834" s="304"/>
      <c r="CEQ834" s="304"/>
      <c r="CER834" s="304"/>
      <c r="CES834" s="304"/>
      <c r="CET834" s="304"/>
      <c r="CEU834" s="304"/>
      <c r="CEV834" s="304"/>
      <c r="CEW834" s="304"/>
      <c r="CEX834" s="304"/>
      <c r="CEY834" s="304"/>
      <c r="CEZ834" s="304"/>
      <c r="CFA834" s="304"/>
      <c r="CFB834" s="304"/>
      <c r="CFC834" s="304"/>
      <c r="CFD834" s="304"/>
      <c r="CFE834" s="304"/>
      <c r="CFF834" s="304"/>
      <c r="CFG834" s="304"/>
      <c r="CFH834" s="304"/>
      <c r="CFI834" s="304"/>
      <c r="CFJ834" s="304"/>
      <c r="CFK834" s="304"/>
      <c r="CFL834" s="304"/>
      <c r="CFM834" s="304"/>
      <c r="CFN834" s="304"/>
      <c r="CFO834" s="304"/>
      <c r="CFP834" s="304"/>
      <c r="CFQ834" s="304"/>
      <c r="CFR834" s="304"/>
      <c r="CFS834" s="304"/>
      <c r="CFT834" s="304"/>
      <c r="CFU834" s="304"/>
      <c r="CFV834" s="304"/>
      <c r="CFW834" s="304"/>
      <c r="CFX834" s="304"/>
      <c r="CFY834" s="304"/>
      <c r="CFZ834" s="304"/>
      <c r="CGA834" s="304"/>
      <c r="CGB834" s="304"/>
      <c r="CGC834" s="304"/>
      <c r="CGD834" s="304"/>
      <c r="CGE834" s="304"/>
      <c r="CGF834" s="304"/>
      <c r="CGG834" s="304"/>
      <c r="CGH834" s="304"/>
      <c r="CGI834" s="304"/>
      <c r="CGJ834" s="304"/>
      <c r="CGK834" s="304"/>
      <c r="CGL834" s="304"/>
      <c r="CGM834" s="304"/>
      <c r="CGN834" s="304"/>
      <c r="CGO834" s="304"/>
      <c r="CGP834" s="304"/>
      <c r="CGQ834" s="304"/>
      <c r="CGR834" s="304"/>
      <c r="CGS834" s="304"/>
      <c r="CGT834" s="304"/>
      <c r="CGU834" s="304"/>
      <c r="CGV834" s="304"/>
      <c r="CGW834" s="304"/>
      <c r="CGX834" s="304"/>
      <c r="CGY834" s="304"/>
      <c r="CGZ834" s="304"/>
      <c r="CHA834" s="304"/>
      <c r="CHB834" s="304"/>
      <c r="CHC834" s="304"/>
      <c r="CHD834" s="304"/>
      <c r="CHE834" s="304"/>
      <c r="CHF834" s="304"/>
      <c r="CHG834" s="304"/>
      <c r="CHH834" s="304"/>
      <c r="CHI834" s="304"/>
      <c r="CHJ834" s="304"/>
      <c r="CHK834" s="304"/>
      <c r="CHL834" s="304"/>
      <c r="CHM834" s="304"/>
      <c r="CHN834" s="304"/>
      <c r="CHO834" s="304"/>
      <c r="CHP834" s="304"/>
      <c r="CHQ834" s="304"/>
      <c r="CHR834" s="304"/>
      <c r="CHS834" s="304"/>
      <c r="CHT834" s="304"/>
      <c r="CHU834" s="304"/>
      <c r="CHV834" s="304"/>
      <c r="CHW834" s="304"/>
      <c r="CHX834" s="304"/>
      <c r="CHY834" s="304"/>
      <c r="CHZ834" s="304"/>
      <c r="CIA834" s="304"/>
      <c r="CIB834" s="304"/>
      <c r="CIC834" s="304"/>
      <c r="CID834" s="304"/>
      <c r="CIE834" s="304"/>
      <c r="CIF834" s="304"/>
      <c r="CIG834" s="304"/>
      <c r="CIH834" s="304"/>
      <c r="CII834" s="304"/>
      <c r="CIJ834" s="304"/>
      <c r="CIK834" s="304"/>
      <c r="CIL834" s="304"/>
      <c r="CIM834" s="304"/>
      <c r="CIN834" s="304"/>
      <c r="CIO834" s="304"/>
      <c r="CIP834" s="304"/>
      <c r="CIQ834" s="304"/>
      <c r="CIR834" s="304"/>
      <c r="CIS834" s="304"/>
      <c r="CIT834" s="304"/>
      <c r="CIU834" s="304"/>
      <c r="CIV834" s="304"/>
      <c r="CIW834" s="304"/>
      <c r="CIX834" s="304"/>
      <c r="CIY834" s="304"/>
      <c r="CIZ834" s="304"/>
      <c r="CJA834" s="304"/>
      <c r="CJB834" s="304"/>
      <c r="CJC834" s="304"/>
      <c r="CJD834" s="304"/>
      <c r="CJE834" s="304"/>
      <c r="CJF834" s="304"/>
      <c r="CJG834" s="304"/>
      <c r="CJH834" s="304"/>
      <c r="CJI834" s="304"/>
      <c r="CJJ834" s="304"/>
      <c r="CJK834" s="304"/>
      <c r="CJL834" s="304"/>
      <c r="CJM834" s="304"/>
      <c r="CJN834" s="304"/>
      <c r="CJO834" s="304"/>
      <c r="CJP834" s="304"/>
      <c r="CJQ834" s="304"/>
      <c r="CJR834" s="304"/>
      <c r="CJS834" s="304"/>
      <c r="CJT834" s="304"/>
      <c r="CJU834" s="304"/>
      <c r="CJV834" s="304"/>
      <c r="CJW834" s="304"/>
      <c r="CJX834" s="304"/>
      <c r="CJY834" s="304"/>
      <c r="CJZ834" s="304"/>
      <c r="CKA834" s="304"/>
      <c r="CKB834" s="304"/>
      <c r="CKC834" s="304"/>
      <c r="CKD834" s="304"/>
      <c r="CKE834" s="304"/>
      <c r="CKF834" s="304"/>
      <c r="CKG834" s="304"/>
      <c r="CKH834" s="304"/>
      <c r="CKI834" s="304"/>
      <c r="CKJ834" s="304"/>
      <c r="CKK834" s="304"/>
      <c r="CKL834" s="304"/>
      <c r="CKM834" s="304"/>
      <c r="CKN834" s="304"/>
      <c r="CKO834" s="304"/>
      <c r="CKP834" s="304"/>
      <c r="CKQ834" s="304"/>
      <c r="CKR834" s="304"/>
      <c r="CKS834" s="304"/>
      <c r="CKT834" s="304"/>
      <c r="CKU834" s="304"/>
      <c r="CKV834" s="304"/>
      <c r="CKW834" s="304"/>
      <c r="CKX834" s="304"/>
      <c r="CKY834" s="304"/>
      <c r="CKZ834" s="304"/>
      <c r="CLA834" s="304"/>
      <c r="CLB834" s="304"/>
      <c r="CLC834" s="304"/>
      <c r="CLD834" s="304"/>
      <c r="CLE834" s="304"/>
      <c r="CLF834" s="304"/>
      <c r="CLG834" s="304"/>
      <c r="CLH834" s="304"/>
      <c r="CLI834" s="304"/>
      <c r="CLJ834" s="304"/>
      <c r="CLK834" s="304"/>
      <c r="CLL834" s="304"/>
      <c r="CLM834" s="304"/>
      <c r="CLN834" s="304"/>
      <c r="CLO834" s="304"/>
      <c r="CLP834" s="304"/>
      <c r="CLQ834" s="304"/>
      <c r="CLR834" s="304"/>
      <c r="CLS834" s="304"/>
      <c r="CLT834" s="304"/>
      <c r="CLU834" s="304"/>
      <c r="CLV834" s="304"/>
      <c r="CLW834" s="304"/>
      <c r="CLX834" s="304"/>
      <c r="CLY834" s="304"/>
      <c r="CLZ834" s="304"/>
      <c r="CMA834" s="304"/>
      <c r="CMB834" s="304"/>
      <c r="CMC834" s="304"/>
      <c r="CMD834" s="304"/>
      <c r="CME834" s="304"/>
      <c r="CMF834" s="304"/>
      <c r="CMG834" s="304"/>
      <c r="CMH834" s="304"/>
      <c r="CMI834" s="304"/>
      <c r="CMJ834" s="304"/>
      <c r="CMK834" s="304"/>
      <c r="CML834" s="304"/>
      <c r="CMM834" s="304"/>
      <c r="CMN834" s="304"/>
      <c r="CMO834" s="304"/>
      <c r="CMP834" s="304"/>
      <c r="CMQ834" s="304"/>
      <c r="CMR834" s="304"/>
      <c r="CMS834" s="304"/>
      <c r="CMT834" s="304"/>
      <c r="CMU834" s="304"/>
      <c r="CMV834" s="304"/>
      <c r="CMW834" s="304"/>
      <c r="CMX834" s="304"/>
      <c r="CMY834" s="304"/>
      <c r="CMZ834" s="304"/>
      <c r="CNA834" s="304"/>
      <c r="CNB834" s="304"/>
      <c r="CNC834" s="304"/>
      <c r="CND834" s="304"/>
      <c r="CNE834" s="304"/>
      <c r="CNF834" s="304"/>
      <c r="CNG834" s="304"/>
      <c r="CNH834" s="304"/>
      <c r="CNI834" s="304"/>
      <c r="CNJ834" s="304"/>
      <c r="CNK834" s="304"/>
      <c r="CNL834" s="304"/>
      <c r="CNM834" s="304"/>
      <c r="CNN834" s="304"/>
      <c r="CNO834" s="304"/>
      <c r="CNP834" s="304"/>
      <c r="CNQ834" s="304"/>
      <c r="CNR834" s="304"/>
      <c r="CNS834" s="304"/>
      <c r="CNT834" s="304"/>
      <c r="CNU834" s="304"/>
      <c r="CNV834" s="304"/>
      <c r="CNW834" s="304"/>
      <c r="CNX834" s="304"/>
      <c r="CNY834" s="304"/>
      <c r="CNZ834" s="304"/>
      <c r="COA834" s="304"/>
      <c r="COB834" s="304"/>
      <c r="COC834" s="304"/>
      <c r="COD834" s="304"/>
      <c r="COE834" s="304"/>
      <c r="COF834" s="304"/>
      <c r="COG834" s="304"/>
      <c r="COH834" s="304"/>
      <c r="COI834" s="304"/>
      <c r="COJ834" s="304"/>
      <c r="COK834" s="304"/>
      <c r="COL834" s="304"/>
      <c r="COM834" s="304"/>
      <c r="CON834" s="304"/>
      <c r="COO834" s="304"/>
      <c r="COP834" s="304"/>
      <c r="COQ834" s="304"/>
      <c r="COR834" s="304"/>
      <c r="COS834" s="304"/>
      <c r="COT834" s="304"/>
      <c r="COU834" s="304"/>
      <c r="COV834" s="304"/>
      <c r="COW834" s="304"/>
      <c r="COX834" s="304"/>
      <c r="COY834" s="304"/>
      <c r="COZ834" s="304"/>
      <c r="CPA834" s="304"/>
      <c r="CPB834" s="304"/>
      <c r="CPC834" s="304"/>
      <c r="CPD834" s="304"/>
      <c r="CPE834" s="304"/>
      <c r="CPF834" s="304"/>
      <c r="CPG834" s="304"/>
      <c r="CPH834" s="304"/>
      <c r="CPI834" s="304"/>
      <c r="CPJ834" s="304"/>
      <c r="CPK834" s="304"/>
      <c r="CPL834" s="304"/>
      <c r="CPM834" s="304"/>
      <c r="CPN834" s="304"/>
      <c r="CPO834" s="304"/>
      <c r="CPP834" s="304"/>
      <c r="CPQ834" s="304"/>
      <c r="CPR834" s="304"/>
      <c r="CPS834" s="304"/>
      <c r="CPT834" s="304"/>
      <c r="CPU834" s="304"/>
      <c r="CPV834" s="304"/>
      <c r="CPW834" s="304"/>
      <c r="CPX834" s="304"/>
      <c r="CPY834" s="304"/>
      <c r="CPZ834" s="304"/>
      <c r="CQA834" s="304"/>
      <c r="CQB834" s="304"/>
      <c r="CQC834" s="304"/>
      <c r="CQD834" s="304"/>
      <c r="CQE834" s="304"/>
      <c r="CQF834" s="304"/>
      <c r="CQG834" s="304"/>
      <c r="CQH834" s="304"/>
      <c r="CQI834" s="304"/>
      <c r="CQJ834" s="304"/>
      <c r="CQK834" s="304"/>
      <c r="CQL834" s="304"/>
      <c r="CQM834" s="304"/>
      <c r="CQN834" s="304"/>
      <c r="CQO834" s="304"/>
      <c r="CQP834" s="304"/>
      <c r="CQQ834" s="304"/>
      <c r="CQR834" s="304"/>
      <c r="CQS834" s="304"/>
      <c r="CQT834" s="304"/>
      <c r="CQU834" s="304"/>
      <c r="CQV834" s="304"/>
      <c r="CQW834" s="304"/>
      <c r="CQX834" s="304"/>
      <c r="CQY834" s="304"/>
      <c r="CQZ834" s="304"/>
      <c r="CRA834" s="304"/>
      <c r="CRB834" s="304"/>
      <c r="CRC834" s="304"/>
      <c r="CRD834" s="304"/>
      <c r="CRE834" s="304"/>
      <c r="CRF834" s="304"/>
      <c r="CRG834" s="304"/>
      <c r="CRH834" s="304"/>
      <c r="CRI834" s="304"/>
      <c r="CRJ834" s="304"/>
      <c r="CRK834" s="304"/>
      <c r="CRL834" s="304"/>
      <c r="CRM834" s="304"/>
      <c r="CRN834" s="304"/>
      <c r="CRO834" s="304"/>
      <c r="CRP834" s="304"/>
      <c r="CRQ834" s="304"/>
      <c r="CRR834" s="304"/>
      <c r="CRS834" s="304"/>
      <c r="CRT834" s="304"/>
      <c r="CRU834" s="304"/>
      <c r="CRV834" s="304"/>
      <c r="CRW834" s="304"/>
      <c r="CRX834" s="304"/>
      <c r="CRY834" s="304"/>
      <c r="CRZ834" s="304"/>
      <c r="CSA834" s="304"/>
      <c r="CSB834" s="304"/>
      <c r="CSC834" s="304"/>
      <c r="CSD834" s="304"/>
      <c r="CSE834" s="304"/>
      <c r="CSF834" s="304"/>
      <c r="CSG834" s="304"/>
      <c r="CSH834" s="304"/>
      <c r="CSI834" s="304"/>
      <c r="CSJ834" s="304"/>
      <c r="CSK834" s="304"/>
      <c r="CSL834" s="304"/>
      <c r="CSM834" s="304"/>
      <c r="CSN834" s="304"/>
      <c r="CSO834" s="304"/>
      <c r="CSP834" s="304"/>
      <c r="CSQ834" s="304"/>
      <c r="CSR834" s="304"/>
      <c r="CSS834" s="304"/>
      <c r="CST834" s="304"/>
      <c r="CSU834" s="304"/>
      <c r="CSV834" s="304"/>
      <c r="CSW834" s="304"/>
      <c r="CSX834" s="304"/>
      <c r="CSY834" s="304"/>
      <c r="CSZ834" s="304"/>
      <c r="CTA834" s="304"/>
      <c r="CTB834" s="304"/>
      <c r="CTC834" s="304"/>
      <c r="CTD834" s="304"/>
      <c r="CTE834" s="304"/>
      <c r="CTF834" s="304"/>
      <c r="CTG834" s="304"/>
      <c r="CTH834" s="304"/>
      <c r="CTI834" s="304"/>
      <c r="CTJ834" s="304"/>
      <c r="CTK834" s="304"/>
      <c r="CTL834" s="304"/>
      <c r="CTM834" s="304"/>
      <c r="CTN834" s="304"/>
      <c r="CTO834" s="304"/>
      <c r="CTP834" s="304"/>
      <c r="CTQ834" s="304"/>
      <c r="CTR834" s="304"/>
      <c r="CTS834" s="304"/>
      <c r="CTT834" s="304"/>
      <c r="CTU834" s="304"/>
      <c r="CTV834" s="304"/>
      <c r="CTW834" s="304"/>
      <c r="CTX834" s="304"/>
      <c r="CTY834" s="304"/>
      <c r="CTZ834" s="304"/>
      <c r="CUA834" s="304"/>
      <c r="CUB834" s="304"/>
      <c r="CUC834" s="304"/>
      <c r="CUD834" s="304"/>
      <c r="CUE834" s="304"/>
      <c r="CUF834" s="304"/>
      <c r="CUG834" s="304"/>
      <c r="CUH834" s="304"/>
      <c r="CUI834" s="304"/>
      <c r="CUJ834" s="304"/>
      <c r="CUK834" s="304"/>
      <c r="CUL834" s="304"/>
      <c r="CUM834" s="304"/>
      <c r="CUN834" s="304"/>
      <c r="CUO834" s="304"/>
      <c r="CUP834" s="304"/>
      <c r="CUQ834" s="304"/>
      <c r="CUR834" s="304"/>
      <c r="CUS834" s="304"/>
      <c r="CUT834" s="304"/>
      <c r="CUU834" s="304"/>
      <c r="CUV834" s="304"/>
      <c r="CUW834" s="304"/>
      <c r="CUX834" s="304"/>
      <c r="CUY834" s="304"/>
      <c r="CUZ834" s="304"/>
      <c r="CVA834" s="304"/>
      <c r="CVB834" s="304"/>
      <c r="CVC834" s="304"/>
      <c r="CVD834" s="304"/>
      <c r="CVE834" s="304"/>
      <c r="CVF834" s="304"/>
      <c r="CVG834" s="304"/>
      <c r="CVH834" s="304"/>
      <c r="CVI834" s="304"/>
      <c r="CVJ834" s="304"/>
      <c r="CVK834" s="304"/>
      <c r="CVL834" s="304"/>
      <c r="CVM834" s="304"/>
      <c r="CVN834" s="304"/>
      <c r="CVO834" s="304"/>
      <c r="CVP834" s="304"/>
      <c r="CVQ834" s="304"/>
      <c r="CVR834" s="304"/>
      <c r="CVS834" s="304"/>
      <c r="CVT834" s="304"/>
      <c r="CVU834" s="304"/>
      <c r="CVV834" s="304"/>
      <c r="CVW834" s="304"/>
      <c r="CVX834" s="304"/>
      <c r="CVY834" s="304"/>
      <c r="CVZ834" s="304"/>
      <c r="CWA834" s="304"/>
      <c r="CWB834" s="304"/>
      <c r="CWC834" s="304"/>
      <c r="CWD834" s="304"/>
      <c r="CWE834" s="304"/>
      <c r="CWF834" s="304"/>
      <c r="CWG834" s="304"/>
      <c r="CWH834" s="304"/>
      <c r="CWI834" s="304"/>
      <c r="CWJ834" s="304"/>
      <c r="CWK834" s="304"/>
      <c r="CWL834" s="304"/>
      <c r="CWM834" s="304"/>
      <c r="CWN834" s="304"/>
      <c r="CWO834" s="304"/>
      <c r="CWP834" s="304"/>
      <c r="CWQ834" s="304"/>
      <c r="CWR834" s="304"/>
      <c r="CWS834" s="304"/>
      <c r="CWT834" s="304"/>
      <c r="CWU834" s="304"/>
      <c r="CWV834" s="304"/>
      <c r="CWW834" s="304"/>
      <c r="CWX834" s="304"/>
      <c r="CWY834" s="304"/>
      <c r="CWZ834" s="304"/>
      <c r="CXA834" s="304"/>
      <c r="CXB834" s="304"/>
      <c r="CXC834" s="304"/>
      <c r="CXD834" s="304"/>
      <c r="CXE834" s="304"/>
      <c r="CXF834" s="304"/>
      <c r="CXG834" s="304"/>
      <c r="CXH834" s="304"/>
      <c r="CXI834" s="304"/>
      <c r="CXJ834" s="304"/>
      <c r="CXK834" s="304"/>
      <c r="CXL834" s="304"/>
      <c r="CXM834" s="304"/>
      <c r="CXN834" s="304"/>
      <c r="CXO834" s="304"/>
      <c r="CXP834" s="304"/>
      <c r="CXQ834" s="304"/>
      <c r="CXR834" s="304"/>
      <c r="CXS834" s="304"/>
      <c r="CXT834" s="304"/>
      <c r="CXU834" s="304"/>
      <c r="CXV834" s="304"/>
      <c r="CXW834" s="304"/>
      <c r="CXX834" s="304"/>
      <c r="CXY834" s="304"/>
      <c r="CXZ834" s="304"/>
      <c r="CYA834" s="304"/>
      <c r="CYB834" s="304"/>
      <c r="CYC834" s="304"/>
      <c r="CYD834" s="304"/>
      <c r="CYE834" s="304"/>
      <c r="CYF834" s="304"/>
      <c r="CYG834" s="304"/>
      <c r="CYH834" s="304"/>
      <c r="CYI834" s="304"/>
      <c r="CYJ834" s="304"/>
      <c r="CYK834" s="304"/>
      <c r="CYL834" s="304"/>
      <c r="CYM834" s="304"/>
      <c r="CYN834" s="304"/>
      <c r="CYO834" s="304"/>
      <c r="CYP834" s="304"/>
      <c r="CYQ834" s="304"/>
      <c r="CYR834" s="304"/>
      <c r="CYS834" s="304"/>
      <c r="CYT834" s="304"/>
      <c r="CYU834" s="304"/>
      <c r="CYV834" s="304"/>
      <c r="CYW834" s="304"/>
      <c r="CYX834" s="304"/>
      <c r="CYY834" s="304"/>
      <c r="CYZ834" s="304"/>
      <c r="CZA834" s="304"/>
      <c r="CZB834" s="304"/>
      <c r="CZC834" s="304"/>
      <c r="CZD834" s="304"/>
      <c r="CZE834" s="304"/>
      <c r="CZF834" s="304"/>
      <c r="CZG834" s="304"/>
      <c r="CZH834" s="304"/>
      <c r="CZI834" s="304"/>
      <c r="CZJ834" s="304"/>
      <c r="CZK834" s="304"/>
      <c r="CZL834" s="304"/>
      <c r="CZM834" s="304"/>
      <c r="CZN834" s="304"/>
      <c r="CZO834" s="304"/>
      <c r="CZP834" s="304"/>
      <c r="CZQ834" s="304"/>
      <c r="CZR834" s="304"/>
      <c r="CZS834" s="304"/>
      <c r="CZT834" s="304"/>
      <c r="CZU834" s="304"/>
      <c r="CZV834" s="304"/>
      <c r="CZW834" s="304"/>
      <c r="CZX834" s="304"/>
      <c r="CZY834" s="304"/>
      <c r="CZZ834" s="304"/>
      <c r="DAA834" s="304"/>
      <c r="DAB834" s="304"/>
      <c r="DAC834" s="304"/>
      <c r="DAD834" s="304"/>
      <c r="DAE834" s="304"/>
      <c r="DAF834" s="304"/>
      <c r="DAG834" s="304"/>
      <c r="DAH834" s="304"/>
      <c r="DAI834" s="304"/>
      <c r="DAJ834" s="304"/>
      <c r="DAK834" s="304"/>
      <c r="DAL834" s="304"/>
      <c r="DAM834" s="304"/>
      <c r="DAN834" s="304"/>
      <c r="DAO834" s="304"/>
      <c r="DAP834" s="304"/>
      <c r="DAQ834" s="304"/>
      <c r="DAR834" s="304"/>
      <c r="DAS834" s="304"/>
      <c r="DAT834" s="304"/>
      <c r="DAU834" s="304"/>
      <c r="DAV834" s="304"/>
      <c r="DAW834" s="304"/>
      <c r="DAX834" s="304"/>
      <c r="DAY834" s="304"/>
      <c r="DAZ834" s="304"/>
      <c r="DBA834" s="304"/>
      <c r="DBB834" s="304"/>
      <c r="DBC834" s="304"/>
      <c r="DBD834" s="304"/>
      <c r="DBE834" s="304"/>
      <c r="DBF834" s="304"/>
      <c r="DBG834" s="304"/>
      <c r="DBH834" s="304"/>
      <c r="DBI834" s="304"/>
      <c r="DBJ834" s="304"/>
      <c r="DBK834" s="304"/>
      <c r="DBL834" s="304"/>
      <c r="DBM834" s="304"/>
      <c r="DBN834" s="304"/>
      <c r="DBO834" s="304"/>
      <c r="DBP834" s="304"/>
      <c r="DBQ834" s="304"/>
      <c r="DBR834" s="304"/>
      <c r="DBS834" s="304"/>
      <c r="DBT834" s="304"/>
      <c r="DBU834" s="304"/>
      <c r="DBV834" s="304"/>
      <c r="DBW834" s="304"/>
      <c r="DBX834" s="304"/>
      <c r="DBY834" s="304"/>
      <c r="DBZ834" s="304"/>
      <c r="DCA834" s="304"/>
      <c r="DCB834" s="304"/>
      <c r="DCC834" s="304"/>
      <c r="DCD834" s="304"/>
      <c r="DCE834" s="304"/>
      <c r="DCF834" s="304"/>
      <c r="DCG834" s="304"/>
      <c r="DCH834" s="304"/>
      <c r="DCI834" s="304"/>
      <c r="DCJ834" s="304"/>
      <c r="DCK834" s="304"/>
      <c r="DCL834" s="304"/>
      <c r="DCM834" s="304"/>
      <c r="DCN834" s="304"/>
      <c r="DCO834" s="304"/>
      <c r="DCP834" s="304"/>
      <c r="DCQ834" s="304"/>
      <c r="DCR834" s="304"/>
      <c r="DCS834" s="304"/>
      <c r="DCT834" s="304"/>
      <c r="DCU834" s="304"/>
      <c r="DCV834" s="304"/>
      <c r="DCW834" s="304"/>
      <c r="DCX834" s="304"/>
      <c r="DCY834" s="304"/>
      <c r="DCZ834" s="304"/>
      <c r="DDA834" s="304"/>
      <c r="DDB834" s="304"/>
      <c r="DDC834" s="304"/>
      <c r="DDD834" s="304"/>
      <c r="DDE834" s="304"/>
      <c r="DDF834" s="304"/>
      <c r="DDG834" s="304"/>
      <c r="DDH834" s="304"/>
      <c r="DDI834" s="304"/>
      <c r="DDJ834" s="304"/>
      <c r="DDK834" s="304"/>
      <c r="DDL834" s="304"/>
      <c r="DDM834" s="304"/>
      <c r="DDN834" s="304"/>
      <c r="DDO834" s="304"/>
      <c r="DDP834" s="304"/>
      <c r="DDQ834" s="304"/>
      <c r="DDR834" s="304"/>
      <c r="DDS834" s="304"/>
      <c r="DDT834" s="304"/>
      <c r="DDU834" s="304"/>
      <c r="DDV834" s="304"/>
      <c r="DDW834" s="304"/>
      <c r="DDX834" s="304"/>
      <c r="DDY834" s="304"/>
      <c r="DDZ834" s="304"/>
      <c r="DEA834" s="304"/>
      <c r="DEB834" s="304"/>
      <c r="DEC834" s="304"/>
      <c r="DED834" s="304"/>
      <c r="DEE834" s="304"/>
      <c r="DEF834" s="304"/>
      <c r="DEG834" s="304"/>
      <c r="DEH834" s="304"/>
      <c r="DEI834" s="304"/>
      <c r="DEJ834" s="304"/>
      <c r="DEK834" s="304"/>
      <c r="DEL834" s="304"/>
      <c r="DEM834" s="304"/>
      <c r="DEN834" s="304"/>
      <c r="DEO834" s="304"/>
      <c r="DEP834" s="304"/>
      <c r="DEQ834" s="304"/>
      <c r="DER834" s="304"/>
      <c r="DES834" s="304"/>
      <c r="DET834" s="304"/>
      <c r="DEU834" s="304"/>
      <c r="DEV834" s="304"/>
      <c r="DEW834" s="304"/>
      <c r="DEX834" s="304"/>
      <c r="DEY834" s="304"/>
      <c r="DEZ834" s="304"/>
      <c r="DFA834" s="304"/>
      <c r="DFB834" s="304"/>
      <c r="DFC834" s="304"/>
      <c r="DFD834" s="304"/>
      <c r="DFE834" s="304"/>
      <c r="DFF834" s="304"/>
      <c r="DFG834" s="304"/>
      <c r="DFH834" s="304"/>
      <c r="DFI834" s="304"/>
      <c r="DFJ834" s="304"/>
      <c r="DFK834" s="304"/>
      <c r="DFL834" s="304"/>
      <c r="DFM834" s="304"/>
      <c r="DFN834" s="304"/>
      <c r="DFO834" s="304"/>
      <c r="DFP834" s="304"/>
      <c r="DFQ834" s="304"/>
      <c r="DFR834" s="304"/>
      <c r="DFS834" s="304"/>
      <c r="DFT834" s="304"/>
      <c r="DFU834" s="304"/>
      <c r="DFV834" s="304"/>
      <c r="DFW834" s="304"/>
      <c r="DFX834" s="304"/>
      <c r="DFY834" s="304"/>
      <c r="DFZ834" s="304"/>
      <c r="DGA834" s="304"/>
      <c r="DGB834" s="304"/>
      <c r="DGC834" s="304"/>
      <c r="DGD834" s="304"/>
      <c r="DGE834" s="304"/>
      <c r="DGF834" s="304"/>
      <c r="DGG834" s="304"/>
      <c r="DGH834" s="304"/>
      <c r="DGI834" s="304"/>
      <c r="DGJ834" s="304"/>
      <c r="DGK834" s="304"/>
      <c r="DGL834" s="304"/>
      <c r="DGM834" s="304"/>
      <c r="DGN834" s="304"/>
      <c r="DGO834" s="304"/>
      <c r="DGP834" s="304"/>
      <c r="DGQ834" s="304"/>
      <c r="DGR834" s="304"/>
      <c r="DGS834" s="304"/>
      <c r="DGT834" s="304"/>
      <c r="DGU834" s="304"/>
      <c r="DGV834" s="304"/>
      <c r="DGW834" s="304"/>
      <c r="DGX834" s="304"/>
      <c r="DGY834" s="304"/>
      <c r="DGZ834" s="304"/>
      <c r="DHA834" s="304"/>
      <c r="DHB834" s="304"/>
      <c r="DHC834" s="304"/>
      <c r="DHD834" s="304"/>
      <c r="DHE834" s="304"/>
      <c r="DHF834" s="304"/>
      <c r="DHG834" s="304"/>
      <c r="DHH834" s="304"/>
      <c r="DHI834" s="304"/>
      <c r="DHJ834" s="304"/>
      <c r="DHK834" s="304"/>
      <c r="DHL834" s="304"/>
      <c r="DHM834" s="304"/>
      <c r="DHN834" s="304"/>
      <c r="DHO834" s="304"/>
      <c r="DHP834" s="304"/>
      <c r="DHQ834" s="304"/>
      <c r="DHR834" s="304"/>
      <c r="DHS834" s="304"/>
      <c r="DHT834" s="304"/>
      <c r="DHU834" s="304"/>
      <c r="DHV834" s="304"/>
      <c r="DHW834" s="304"/>
      <c r="DHX834" s="304"/>
      <c r="DHY834" s="304"/>
      <c r="DHZ834" s="304"/>
      <c r="DIA834" s="304"/>
      <c r="DIB834" s="304"/>
      <c r="DIC834" s="304"/>
      <c r="DID834" s="304"/>
      <c r="DIE834" s="304"/>
      <c r="DIF834" s="304"/>
      <c r="DIG834" s="304"/>
      <c r="DIH834" s="304"/>
      <c r="DII834" s="304"/>
      <c r="DIJ834" s="304"/>
      <c r="DIK834" s="304"/>
      <c r="DIL834" s="304"/>
      <c r="DIM834" s="304"/>
      <c r="DIN834" s="304"/>
      <c r="DIO834" s="304"/>
      <c r="DIP834" s="304"/>
      <c r="DIQ834" s="304"/>
      <c r="DIR834" s="304"/>
      <c r="DIS834" s="304"/>
      <c r="DIT834" s="304"/>
      <c r="DIU834" s="304"/>
      <c r="DIV834" s="304"/>
      <c r="DIW834" s="304"/>
      <c r="DIX834" s="304"/>
      <c r="DIY834" s="304"/>
      <c r="DIZ834" s="304"/>
      <c r="DJA834" s="304"/>
      <c r="DJB834" s="304"/>
      <c r="DJC834" s="304"/>
      <c r="DJD834" s="304"/>
      <c r="DJE834" s="304"/>
      <c r="DJF834" s="304"/>
      <c r="DJG834" s="304"/>
      <c r="DJH834" s="304"/>
      <c r="DJI834" s="304"/>
      <c r="DJJ834" s="304"/>
      <c r="DJK834" s="304"/>
      <c r="DJL834" s="304"/>
      <c r="DJM834" s="304"/>
      <c r="DJN834" s="304"/>
      <c r="DJO834" s="304"/>
      <c r="DJP834" s="304"/>
      <c r="DJQ834" s="304"/>
      <c r="DJR834" s="304"/>
      <c r="DJS834" s="304"/>
      <c r="DJT834" s="304"/>
      <c r="DJU834" s="304"/>
      <c r="DJV834" s="304"/>
      <c r="DJW834" s="304"/>
      <c r="DJX834" s="304"/>
      <c r="DJY834" s="304"/>
      <c r="DJZ834" s="304"/>
      <c r="DKA834" s="304"/>
      <c r="DKB834" s="304"/>
      <c r="DKC834" s="304"/>
      <c r="DKD834" s="304"/>
      <c r="DKE834" s="304"/>
      <c r="DKF834" s="304"/>
      <c r="DKG834" s="304"/>
      <c r="DKH834" s="304"/>
      <c r="DKI834" s="304"/>
      <c r="DKJ834" s="304"/>
      <c r="DKK834" s="304"/>
      <c r="DKL834" s="304"/>
      <c r="DKM834" s="304"/>
      <c r="DKN834" s="304"/>
      <c r="DKO834" s="304"/>
      <c r="DKP834" s="304"/>
      <c r="DKQ834" s="304"/>
      <c r="DKR834" s="304"/>
      <c r="DKS834" s="304"/>
      <c r="DKT834" s="304"/>
      <c r="DKU834" s="304"/>
      <c r="DKV834" s="304"/>
      <c r="DKW834" s="304"/>
      <c r="DKX834" s="304"/>
      <c r="DKY834" s="304"/>
      <c r="DKZ834" s="304"/>
      <c r="DLA834" s="304"/>
      <c r="DLB834" s="304"/>
      <c r="DLC834" s="304"/>
      <c r="DLD834" s="304"/>
      <c r="DLE834" s="304"/>
      <c r="DLF834" s="304"/>
      <c r="DLG834" s="304"/>
      <c r="DLH834" s="304"/>
      <c r="DLI834" s="304"/>
      <c r="DLJ834" s="304"/>
      <c r="DLK834" s="304"/>
      <c r="DLL834" s="304"/>
      <c r="DLM834" s="304"/>
      <c r="DLN834" s="304"/>
      <c r="DLO834" s="304"/>
      <c r="DLP834" s="304"/>
      <c r="DLQ834" s="304"/>
      <c r="DLR834" s="304"/>
      <c r="DLS834" s="304"/>
      <c r="DLT834" s="304"/>
      <c r="DLU834" s="304"/>
      <c r="DLV834" s="304"/>
      <c r="DLW834" s="304"/>
      <c r="DLX834" s="304"/>
      <c r="DLY834" s="304"/>
      <c r="DLZ834" s="304"/>
      <c r="DMA834" s="304"/>
      <c r="DMB834" s="304"/>
      <c r="DMC834" s="304"/>
      <c r="DMD834" s="304"/>
      <c r="DME834" s="304"/>
      <c r="DMF834" s="304"/>
      <c r="DMG834" s="304"/>
      <c r="DMH834" s="304"/>
      <c r="DMI834" s="304"/>
      <c r="DMJ834" s="304"/>
      <c r="DMK834" s="304"/>
      <c r="DML834" s="304"/>
      <c r="DMM834" s="304"/>
      <c r="DMN834" s="304"/>
      <c r="DMO834" s="304"/>
      <c r="DMP834" s="304"/>
      <c r="DMQ834" s="304"/>
      <c r="DMR834" s="304"/>
      <c r="DMS834" s="304"/>
      <c r="DMT834" s="304"/>
      <c r="DMU834" s="304"/>
      <c r="DMV834" s="304"/>
      <c r="DMW834" s="304"/>
      <c r="DMX834" s="304"/>
      <c r="DMY834" s="304"/>
      <c r="DMZ834" s="304"/>
      <c r="DNA834" s="304"/>
      <c r="DNB834" s="304"/>
      <c r="DNC834" s="304"/>
      <c r="DND834" s="304"/>
      <c r="DNE834" s="304"/>
      <c r="DNF834" s="304"/>
      <c r="DNG834" s="304"/>
      <c r="DNH834" s="304"/>
      <c r="DNI834" s="304"/>
      <c r="DNJ834" s="304"/>
      <c r="DNK834" s="304"/>
      <c r="DNL834" s="304"/>
      <c r="DNM834" s="304"/>
      <c r="DNN834" s="304"/>
      <c r="DNO834" s="304"/>
      <c r="DNP834" s="304"/>
      <c r="DNQ834" s="304"/>
      <c r="DNR834" s="304"/>
      <c r="DNS834" s="304"/>
      <c r="DNT834" s="304"/>
      <c r="DNU834" s="304"/>
      <c r="DNV834" s="304"/>
      <c r="DNW834" s="304"/>
      <c r="DNX834" s="304"/>
      <c r="DNY834" s="304"/>
      <c r="DNZ834" s="304"/>
      <c r="DOA834" s="304"/>
      <c r="DOB834" s="304"/>
      <c r="DOC834" s="304"/>
      <c r="DOD834" s="304"/>
      <c r="DOE834" s="304"/>
      <c r="DOF834" s="304"/>
      <c r="DOG834" s="304"/>
      <c r="DOH834" s="304"/>
      <c r="DOI834" s="304"/>
      <c r="DOJ834" s="304"/>
      <c r="DOK834" s="304"/>
      <c r="DOL834" s="304"/>
      <c r="DOM834" s="304"/>
      <c r="DON834" s="304"/>
      <c r="DOO834" s="304"/>
      <c r="DOP834" s="304"/>
      <c r="DOQ834" s="304"/>
      <c r="DOR834" s="304"/>
      <c r="DOS834" s="304"/>
      <c r="DOT834" s="304"/>
      <c r="DOU834" s="304"/>
      <c r="DOV834" s="304"/>
      <c r="DOW834" s="304"/>
      <c r="DOX834" s="304"/>
      <c r="DOY834" s="304"/>
      <c r="DOZ834" s="304"/>
      <c r="DPA834" s="304"/>
      <c r="DPB834" s="304"/>
      <c r="DPC834" s="304"/>
      <c r="DPD834" s="304"/>
      <c r="DPE834" s="304"/>
      <c r="DPF834" s="304"/>
      <c r="DPG834" s="304"/>
      <c r="DPH834" s="304"/>
      <c r="DPI834" s="304"/>
      <c r="DPJ834" s="304"/>
      <c r="DPK834" s="304"/>
      <c r="DPL834" s="304"/>
      <c r="DPM834" s="304"/>
      <c r="DPN834" s="304"/>
      <c r="DPO834" s="304"/>
      <c r="DPP834" s="304"/>
      <c r="DPQ834" s="304"/>
      <c r="DPR834" s="304"/>
      <c r="DPS834" s="304"/>
      <c r="DPT834" s="304"/>
      <c r="DPU834" s="304"/>
      <c r="DPV834" s="304"/>
      <c r="DPW834" s="304"/>
      <c r="DPX834" s="304"/>
      <c r="DPY834" s="304"/>
      <c r="DPZ834" s="304"/>
      <c r="DQA834" s="304"/>
      <c r="DQB834" s="304"/>
      <c r="DQC834" s="304"/>
      <c r="DQD834" s="304"/>
      <c r="DQE834" s="304"/>
      <c r="DQF834" s="304"/>
      <c r="DQG834" s="304"/>
      <c r="DQH834" s="304"/>
      <c r="DQI834" s="304"/>
      <c r="DQJ834" s="304"/>
      <c r="DQK834" s="304"/>
      <c r="DQL834" s="304"/>
      <c r="DQM834" s="304"/>
      <c r="DQN834" s="304"/>
      <c r="DQO834" s="304"/>
      <c r="DQP834" s="304"/>
      <c r="DQQ834" s="304"/>
      <c r="DQR834" s="304"/>
      <c r="DQS834" s="304"/>
      <c r="DQT834" s="304"/>
      <c r="DQU834" s="304"/>
      <c r="DQV834" s="304"/>
      <c r="DQW834" s="304"/>
      <c r="DQX834" s="304"/>
      <c r="DQY834" s="304"/>
      <c r="DQZ834" s="304"/>
      <c r="DRA834" s="304"/>
      <c r="DRB834" s="304"/>
      <c r="DRC834" s="304"/>
      <c r="DRD834" s="304"/>
      <c r="DRE834" s="304"/>
      <c r="DRF834" s="304"/>
      <c r="DRG834" s="304"/>
      <c r="DRH834" s="304"/>
      <c r="DRI834" s="304"/>
      <c r="DRJ834" s="304"/>
      <c r="DRK834" s="304"/>
      <c r="DRL834" s="304"/>
      <c r="DRM834" s="304"/>
      <c r="DRN834" s="304"/>
      <c r="DRO834" s="304"/>
      <c r="DRP834" s="304"/>
      <c r="DRQ834" s="304"/>
      <c r="DRR834" s="304"/>
      <c r="DRS834" s="304"/>
      <c r="DRT834" s="304"/>
      <c r="DRU834" s="304"/>
      <c r="DRV834" s="304"/>
      <c r="DRW834" s="304"/>
      <c r="DRX834" s="304"/>
      <c r="DRY834" s="304"/>
      <c r="DRZ834" s="304"/>
      <c r="DSA834" s="304"/>
      <c r="DSB834" s="304"/>
      <c r="DSC834" s="304"/>
      <c r="DSD834" s="304"/>
      <c r="DSE834" s="304"/>
      <c r="DSF834" s="304"/>
      <c r="DSG834" s="304"/>
      <c r="DSH834" s="304"/>
      <c r="DSI834" s="304"/>
      <c r="DSJ834" s="304"/>
      <c r="DSK834" s="304"/>
      <c r="DSL834" s="304"/>
      <c r="DSM834" s="304"/>
      <c r="DSN834" s="304"/>
      <c r="DSO834" s="304"/>
      <c r="DSP834" s="304"/>
      <c r="DSQ834" s="304"/>
      <c r="DSR834" s="304"/>
      <c r="DSS834" s="304"/>
      <c r="DST834" s="304"/>
      <c r="DSU834" s="304"/>
      <c r="DSV834" s="304"/>
      <c r="DSW834" s="304"/>
      <c r="DSX834" s="304"/>
      <c r="DSY834" s="304"/>
      <c r="DSZ834" s="304"/>
      <c r="DTA834" s="304"/>
      <c r="DTB834" s="304"/>
      <c r="DTC834" s="304"/>
      <c r="DTD834" s="304"/>
      <c r="DTE834" s="304"/>
      <c r="DTF834" s="304"/>
      <c r="DTG834" s="304"/>
      <c r="DTH834" s="304"/>
      <c r="DTI834" s="304"/>
      <c r="DTJ834" s="304"/>
      <c r="DTK834" s="304"/>
      <c r="DTL834" s="304"/>
      <c r="DTM834" s="304"/>
      <c r="DTN834" s="304"/>
      <c r="DTO834" s="304"/>
      <c r="DTP834" s="304"/>
      <c r="DTQ834" s="304"/>
      <c r="DTR834" s="304"/>
      <c r="DTS834" s="304"/>
      <c r="DTT834" s="304"/>
      <c r="DTU834" s="304"/>
      <c r="DTV834" s="304"/>
      <c r="DTW834" s="304"/>
      <c r="DTX834" s="304"/>
      <c r="DTY834" s="304"/>
      <c r="DTZ834" s="304"/>
      <c r="DUA834" s="304"/>
      <c r="DUB834" s="304"/>
      <c r="DUC834" s="304"/>
      <c r="DUD834" s="304"/>
      <c r="DUE834" s="304"/>
      <c r="DUF834" s="304"/>
      <c r="DUG834" s="304"/>
      <c r="DUH834" s="304"/>
      <c r="DUI834" s="304"/>
      <c r="DUJ834" s="304"/>
      <c r="DUK834" s="304"/>
      <c r="DUL834" s="304"/>
      <c r="DUM834" s="304"/>
      <c r="DUN834" s="304"/>
      <c r="DUO834" s="304"/>
      <c r="DUP834" s="304"/>
      <c r="DUQ834" s="304"/>
      <c r="DUR834" s="304"/>
      <c r="DUS834" s="304"/>
      <c r="DUT834" s="304"/>
      <c r="DUU834" s="304"/>
      <c r="DUV834" s="304"/>
      <c r="DUW834" s="304"/>
      <c r="DUX834" s="304"/>
      <c r="DUY834" s="304"/>
      <c r="DUZ834" s="304"/>
      <c r="DVA834" s="304"/>
      <c r="DVB834" s="304"/>
      <c r="DVC834" s="304"/>
      <c r="DVD834" s="304"/>
      <c r="DVE834" s="304"/>
      <c r="DVF834" s="304"/>
      <c r="DVG834" s="304"/>
      <c r="DVH834" s="304"/>
      <c r="DVI834" s="304"/>
      <c r="DVJ834" s="304"/>
      <c r="DVK834" s="304"/>
      <c r="DVL834" s="304"/>
      <c r="DVM834" s="304"/>
      <c r="DVN834" s="304"/>
      <c r="DVO834" s="304"/>
      <c r="DVP834" s="304"/>
      <c r="DVQ834" s="304"/>
      <c r="DVR834" s="304"/>
      <c r="DVS834" s="304"/>
      <c r="DVT834" s="304"/>
      <c r="DVU834" s="304"/>
      <c r="DVV834" s="304"/>
      <c r="DVW834" s="304"/>
      <c r="DVX834" s="304"/>
      <c r="DVY834" s="304"/>
      <c r="DVZ834" s="304"/>
      <c r="DWA834" s="304"/>
      <c r="DWB834" s="304"/>
      <c r="DWC834" s="304"/>
      <c r="DWD834" s="304"/>
      <c r="DWE834" s="304"/>
      <c r="DWF834" s="304"/>
      <c r="DWG834" s="304"/>
      <c r="DWH834" s="304"/>
      <c r="DWI834" s="304"/>
      <c r="DWJ834" s="304"/>
      <c r="DWK834" s="304"/>
      <c r="DWL834" s="304"/>
      <c r="DWM834" s="304"/>
      <c r="DWN834" s="304"/>
      <c r="DWO834" s="304"/>
      <c r="DWP834" s="304"/>
      <c r="DWQ834" s="304"/>
      <c r="DWR834" s="304"/>
      <c r="DWS834" s="304"/>
      <c r="DWT834" s="304"/>
      <c r="DWU834" s="304"/>
      <c r="DWV834" s="304"/>
      <c r="DWW834" s="304"/>
      <c r="DWX834" s="304"/>
      <c r="DWY834" s="304"/>
      <c r="DWZ834" s="304"/>
      <c r="DXA834" s="304"/>
      <c r="DXB834" s="304"/>
      <c r="DXC834" s="304"/>
      <c r="DXD834" s="304"/>
      <c r="DXE834" s="304"/>
      <c r="DXF834" s="304"/>
      <c r="DXG834" s="304"/>
      <c r="DXH834" s="304"/>
      <c r="DXI834" s="304"/>
      <c r="DXJ834" s="304"/>
      <c r="DXK834" s="304"/>
      <c r="DXL834" s="304"/>
      <c r="DXM834" s="304"/>
      <c r="DXN834" s="304"/>
      <c r="DXO834" s="304"/>
      <c r="DXP834" s="304"/>
      <c r="DXQ834" s="304"/>
      <c r="DXR834" s="304"/>
      <c r="DXS834" s="304"/>
      <c r="DXT834" s="304"/>
      <c r="DXU834" s="304"/>
      <c r="DXV834" s="304"/>
      <c r="DXW834" s="304"/>
      <c r="DXX834" s="304"/>
      <c r="DXY834" s="304"/>
      <c r="DXZ834" s="304"/>
      <c r="DYA834" s="304"/>
      <c r="DYB834" s="304"/>
      <c r="DYC834" s="304"/>
      <c r="DYD834" s="304"/>
      <c r="DYE834" s="304"/>
      <c r="DYF834" s="304"/>
      <c r="DYG834" s="304"/>
      <c r="DYH834" s="304"/>
      <c r="DYI834" s="304"/>
      <c r="DYJ834" s="304"/>
      <c r="DYK834" s="304"/>
      <c r="DYL834" s="304"/>
      <c r="DYM834" s="304"/>
      <c r="DYN834" s="304"/>
      <c r="DYO834" s="304"/>
      <c r="DYP834" s="304"/>
      <c r="DYQ834" s="304"/>
      <c r="DYR834" s="304"/>
      <c r="DYS834" s="304"/>
      <c r="DYT834" s="304"/>
      <c r="DYU834" s="304"/>
      <c r="DYV834" s="304"/>
      <c r="DYW834" s="304"/>
      <c r="DYX834" s="304"/>
      <c r="DYY834" s="304"/>
      <c r="DYZ834" s="304"/>
      <c r="DZA834" s="304"/>
      <c r="DZB834" s="304"/>
      <c r="DZC834" s="304"/>
      <c r="DZD834" s="304"/>
      <c r="DZE834" s="304"/>
      <c r="DZF834" s="304"/>
      <c r="DZG834" s="304"/>
      <c r="DZH834" s="304"/>
      <c r="DZI834" s="304"/>
      <c r="DZJ834" s="304"/>
      <c r="DZK834" s="304"/>
      <c r="DZL834" s="304"/>
      <c r="DZM834" s="304"/>
      <c r="DZN834" s="304"/>
      <c r="DZO834" s="304"/>
      <c r="DZP834" s="304"/>
      <c r="DZQ834" s="304"/>
      <c r="DZR834" s="304"/>
      <c r="DZS834" s="304"/>
      <c r="DZT834" s="304"/>
      <c r="DZU834" s="304"/>
      <c r="DZV834" s="304"/>
      <c r="DZW834" s="304"/>
      <c r="DZX834" s="304"/>
      <c r="DZY834" s="304"/>
      <c r="DZZ834" s="304"/>
      <c r="EAA834" s="304"/>
      <c r="EAB834" s="304"/>
      <c r="EAC834" s="304"/>
      <c r="EAD834" s="304"/>
      <c r="EAE834" s="304"/>
      <c r="EAF834" s="304"/>
      <c r="EAG834" s="304"/>
      <c r="EAH834" s="304"/>
      <c r="EAI834" s="304"/>
      <c r="EAJ834" s="304"/>
      <c r="EAK834" s="304"/>
      <c r="EAL834" s="304"/>
      <c r="EAM834" s="304"/>
      <c r="EAN834" s="304"/>
      <c r="EAO834" s="304"/>
      <c r="EAP834" s="304"/>
      <c r="EAQ834" s="304"/>
      <c r="EAR834" s="304"/>
      <c r="EAS834" s="304"/>
      <c r="EAT834" s="304"/>
      <c r="EAU834" s="304"/>
      <c r="EAV834" s="304"/>
      <c r="EAW834" s="304"/>
      <c r="EAX834" s="304"/>
      <c r="EAY834" s="304"/>
      <c r="EAZ834" s="304"/>
      <c r="EBA834" s="304"/>
      <c r="EBB834" s="304"/>
      <c r="EBC834" s="304"/>
      <c r="EBD834" s="304"/>
      <c r="EBE834" s="304"/>
      <c r="EBF834" s="304"/>
      <c r="EBG834" s="304"/>
      <c r="EBH834" s="304"/>
      <c r="EBI834" s="304"/>
      <c r="EBJ834" s="304"/>
      <c r="EBK834" s="304"/>
      <c r="EBL834" s="304"/>
      <c r="EBM834" s="304"/>
      <c r="EBN834" s="304"/>
      <c r="EBO834" s="304"/>
      <c r="EBP834" s="304"/>
      <c r="EBQ834" s="304"/>
      <c r="EBR834" s="304"/>
      <c r="EBS834" s="304"/>
      <c r="EBT834" s="304"/>
      <c r="EBU834" s="304"/>
      <c r="EBV834" s="304"/>
      <c r="EBW834" s="304"/>
      <c r="EBX834" s="304"/>
      <c r="EBY834" s="304"/>
      <c r="EBZ834" s="304"/>
      <c r="ECA834" s="304"/>
      <c r="ECB834" s="304"/>
      <c r="ECC834" s="304"/>
      <c r="ECD834" s="304"/>
      <c r="ECE834" s="304"/>
      <c r="ECF834" s="304"/>
      <c r="ECG834" s="304"/>
      <c r="ECH834" s="304"/>
      <c r="ECI834" s="304"/>
      <c r="ECJ834" s="304"/>
      <c r="ECK834" s="304"/>
      <c r="ECL834" s="304"/>
      <c r="ECM834" s="304"/>
      <c r="ECN834" s="304"/>
      <c r="ECO834" s="304"/>
      <c r="ECP834" s="304"/>
      <c r="ECQ834" s="304"/>
      <c r="ECR834" s="304"/>
      <c r="ECS834" s="304"/>
      <c r="ECT834" s="304"/>
      <c r="ECU834" s="304"/>
      <c r="ECV834" s="304"/>
      <c r="ECW834" s="304"/>
      <c r="ECX834" s="304"/>
      <c r="ECY834" s="304"/>
      <c r="ECZ834" s="304"/>
      <c r="EDA834" s="304"/>
      <c r="EDB834" s="304"/>
      <c r="EDC834" s="304"/>
      <c r="EDD834" s="304"/>
      <c r="EDE834" s="304"/>
      <c r="EDF834" s="304"/>
      <c r="EDG834" s="304"/>
      <c r="EDH834" s="304"/>
      <c r="EDI834" s="304"/>
      <c r="EDJ834" s="304"/>
      <c r="EDK834" s="304"/>
      <c r="EDL834" s="304"/>
      <c r="EDM834" s="304"/>
      <c r="EDN834" s="304"/>
      <c r="EDO834" s="304"/>
      <c r="EDP834" s="304"/>
      <c r="EDQ834" s="304"/>
      <c r="EDR834" s="304"/>
      <c r="EDS834" s="304"/>
      <c r="EDT834" s="304"/>
      <c r="EDU834" s="304"/>
      <c r="EDV834" s="304"/>
      <c r="EDW834" s="304"/>
      <c r="EDX834" s="304"/>
      <c r="EDY834" s="304"/>
      <c r="EDZ834" s="304"/>
      <c r="EEA834" s="304"/>
      <c r="EEB834" s="304"/>
      <c r="EEC834" s="304"/>
      <c r="EED834" s="304"/>
      <c r="EEE834" s="304"/>
      <c r="EEF834" s="304"/>
      <c r="EEG834" s="304"/>
      <c r="EEH834" s="304"/>
      <c r="EEI834" s="304"/>
      <c r="EEJ834" s="304"/>
      <c r="EEK834" s="304"/>
      <c r="EEL834" s="304"/>
      <c r="EEM834" s="304"/>
      <c r="EEN834" s="304"/>
      <c r="EEO834" s="304"/>
      <c r="EEP834" s="304"/>
      <c r="EEQ834" s="304"/>
      <c r="EER834" s="304"/>
      <c r="EES834" s="304"/>
      <c r="EET834" s="304"/>
      <c r="EEU834" s="304"/>
      <c r="EEV834" s="304"/>
      <c r="EEW834" s="304"/>
      <c r="EEX834" s="304"/>
      <c r="EEY834" s="304"/>
      <c r="EEZ834" s="304"/>
      <c r="EFA834" s="304"/>
      <c r="EFB834" s="304"/>
      <c r="EFC834" s="304"/>
      <c r="EFD834" s="304"/>
      <c r="EFE834" s="304"/>
      <c r="EFF834" s="304"/>
      <c r="EFG834" s="304"/>
      <c r="EFH834" s="304"/>
      <c r="EFI834" s="304"/>
      <c r="EFJ834" s="304"/>
      <c r="EFK834" s="304"/>
      <c r="EFL834" s="304"/>
      <c r="EFM834" s="304"/>
      <c r="EFN834" s="304"/>
      <c r="EFO834" s="304"/>
      <c r="EFP834" s="304"/>
      <c r="EFQ834" s="304"/>
      <c r="EFR834" s="304"/>
      <c r="EFS834" s="304"/>
      <c r="EFT834" s="304"/>
      <c r="EFU834" s="304"/>
      <c r="EFV834" s="304"/>
      <c r="EFW834" s="304"/>
      <c r="EFX834" s="304"/>
      <c r="EFY834" s="304"/>
      <c r="EFZ834" s="304"/>
      <c r="EGA834" s="304"/>
      <c r="EGB834" s="304"/>
      <c r="EGC834" s="304"/>
      <c r="EGD834" s="304"/>
      <c r="EGE834" s="304"/>
      <c r="EGF834" s="304"/>
      <c r="EGG834" s="304"/>
      <c r="EGH834" s="304"/>
      <c r="EGI834" s="304"/>
      <c r="EGJ834" s="304"/>
      <c r="EGK834" s="304"/>
      <c r="EGL834" s="304"/>
      <c r="EGM834" s="304"/>
      <c r="EGN834" s="304"/>
      <c r="EGO834" s="304"/>
      <c r="EGP834" s="304"/>
      <c r="EGQ834" s="304"/>
      <c r="EGR834" s="304"/>
      <c r="EGS834" s="304"/>
      <c r="EGT834" s="304"/>
      <c r="EGU834" s="304"/>
      <c r="EGV834" s="304"/>
      <c r="EGW834" s="304"/>
      <c r="EGX834" s="304"/>
      <c r="EGY834" s="304"/>
      <c r="EGZ834" s="304"/>
      <c r="EHA834" s="304"/>
      <c r="EHB834" s="304"/>
      <c r="EHC834" s="304"/>
      <c r="EHD834" s="304"/>
      <c r="EHE834" s="304"/>
      <c r="EHF834" s="304"/>
      <c r="EHG834" s="304"/>
      <c r="EHH834" s="304"/>
      <c r="EHI834" s="304"/>
      <c r="EHJ834" s="304"/>
      <c r="EHK834" s="304"/>
      <c r="EHL834" s="304"/>
      <c r="EHM834" s="304"/>
      <c r="EHN834" s="304"/>
      <c r="EHO834" s="304"/>
      <c r="EHP834" s="304"/>
      <c r="EHQ834" s="304"/>
      <c r="EHR834" s="304"/>
      <c r="EHS834" s="304"/>
      <c r="EHT834" s="304"/>
      <c r="EHU834" s="304"/>
      <c r="EHV834" s="304"/>
      <c r="EHW834" s="304"/>
      <c r="EHX834" s="304"/>
      <c r="EHY834" s="304"/>
      <c r="EHZ834" s="304"/>
      <c r="EIA834" s="304"/>
      <c r="EIB834" s="304"/>
      <c r="EIC834" s="304"/>
      <c r="EID834" s="304"/>
      <c r="EIE834" s="304"/>
      <c r="EIF834" s="304"/>
      <c r="EIG834" s="304"/>
      <c r="EIH834" s="304"/>
      <c r="EII834" s="304"/>
      <c r="EIJ834" s="304"/>
      <c r="EIK834" s="304"/>
      <c r="EIL834" s="304"/>
      <c r="EIM834" s="304"/>
      <c r="EIN834" s="304"/>
      <c r="EIO834" s="304"/>
      <c r="EIP834" s="304"/>
      <c r="EIQ834" s="304"/>
      <c r="EIR834" s="304"/>
      <c r="EIS834" s="304"/>
      <c r="EIT834" s="304"/>
      <c r="EIU834" s="304"/>
      <c r="EIV834" s="304"/>
      <c r="EIW834" s="304"/>
      <c r="EIX834" s="304"/>
      <c r="EIY834" s="304"/>
      <c r="EIZ834" s="304"/>
      <c r="EJA834" s="304"/>
      <c r="EJB834" s="304"/>
      <c r="EJC834" s="304"/>
      <c r="EJD834" s="304"/>
      <c r="EJE834" s="304"/>
      <c r="EJF834" s="304"/>
      <c r="EJG834" s="304"/>
      <c r="EJH834" s="304"/>
      <c r="EJI834" s="304"/>
      <c r="EJJ834" s="304"/>
      <c r="EJK834" s="304"/>
      <c r="EJL834" s="304"/>
      <c r="EJM834" s="304"/>
      <c r="EJN834" s="304"/>
      <c r="EJO834" s="304"/>
      <c r="EJP834" s="304"/>
      <c r="EJQ834" s="304"/>
      <c r="EJR834" s="304"/>
      <c r="EJS834" s="304"/>
      <c r="EJT834" s="304"/>
      <c r="EJU834" s="304"/>
      <c r="EJV834" s="304"/>
      <c r="EJW834" s="304"/>
      <c r="EJX834" s="304"/>
      <c r="EJY834" s="304"/>
      <c r="EJZ834" s="304"/>
      <c r="EKA834" s="304"/>
      <c r="EKB834" s="304"/>
      <c r="EKC834" s="304"/>
      <c r="EKD834" s="304"/>
      <c r="EKE834" s="304"/>
      <c r="EKF834" s="304"/>
      <c r="EKG834" s="304"/>
      <c r="EKH834" s="304"/>
      <c r="EKI834" s="304"/>
      <c r="EKJ834" s="304"/>
      <c r="EKK834" s="304"/>
      <c r="EKL834" s="304"/>
      <c r="EKM834" s="304"/>
      <c r="EKN834" s="304"/>
      <c r="EKO834" s="304"/>
      <c r="EKP834" s="304"/>
      <c r="EKQ834" s="304"/>
      <c r="EKR834" s="304"/>
      <c r="EKS834" s="304"/>
      <c r="EKT834" s="304"/>
      <c r="EKU834" s="304"/>
      <c r="EKV834" s="304"/>
      <c r="EKW834" s="304"/>
      <c r="EKX834" s="304"/>
      <c r="EKY834" s="304"/>
      <c r="EKZ834" s="304"/>
      <c r="ELA834" s="304"/>
      <c r="ELB834" s="304"/>
      <c r="ELC834" s="304"/>
      <c r="ELD834" s="304"/>
      <c r="ELE834" s="304"/>
      <c r="ELF834" s="304"/>
      <c r="ELG834" s="304"/>
      <c r="ELH834" s="304"/>
      <c r="ELI834" s="304"/>
      <c r="ELJ834" s="304"/>
      <c r="ELK834" s="304"/>
      <c r="ELL834" s="304"/>
      <c r="ELM834" s="304"/>
      <c r="ELN834" s="304"/>
      <c r="ELO834" s="304"/>
      <c r="ELP834" s="304"/>
      <c r="ELQ834" s="304"/>
      <c r="ELR834" s="304"/>
      <c r="ELS834" s="304"/>
      <c r="ELT834" s="304"/>
      <c r="ELU834" s="304"/>
    </row>
    <row r="835" spans="2:341 1271:3713" s="279" customFormat="1">
      <c r="B835" s="303"/>
      <c r="S835" s="421"/>
      <c r="T835" s="453"/>
      <c r="U835" s="304"/>
      <c r="V835" s="304"/>
      <c r="W835" s="304"/>
      <c r="X835" s="304"/>
      <c r="Y835" s="304"/>
      <c r="Z835" s="304"/>
      <c r="AA835" s="304"/>
      <c r="AB835" s="304"/>
      <c r="AC835" s="304"/>
      <c r="AD835" s="304"/>
      <c r="AE835" s="304"/>
      <c r="AF835" s="304"/>
      <c r="AG835" s="304"/>
      <c r="AH835" s="304"/>
      <c r="AI835" s="304"/>
      <c r="AJ835" s="304"/>
      <c r="AK835" s="304"/>
      <c r="AL835" s="304"/>
      <c r="AM835" s="304"/>
      <c r="AN835" s="304"/>
      <c r="AO835" s="304"/>
      <c r="AP835" s="304"/>
      <c r="AQ835" s="304"/>
      <c r="AR835" s="304"/>
      <c r="AS835" s="304"/>
      <c r="AT835" s="304"/>
      <c r="AU835" s="304"/>
      <c r="AV835" s="304"/>
      <c r="AW835" s="304"/>
      <c r="AX835" s="304"/>
      <c r="AY835" s="304"/>
      <c r="AZ835" s="304"/>
      <c r="BA835" s="304"/>
      <c r="BB835" s="304"/>
      <c r="BC835" s="304"/>
      <c r="BD835" s="304"/>
      <c r="BE835" s="304"/>
      <c r="BF835" s="304"/>
      <c r="BG835" s="304"/>
      <c r="BH835" s="304"/>
      <c r="BI835" s="304"/>
      <c r="BJ835" s="304"/>
      <c r="BK835" s="304"/>
      <c r="BL835" s="304"/>
      <c r="BM835" s="304"/>
      <c r="BN835" s="304"/>
      <c r="BO835" s="304"/>
      <c r="BP835" s="304"/>
      <c r="BQ835" s="304"/>
      <c r="BR835" s="304"/>
      <c r="BS835" s="304"/>
      <c r="BT835" s="304"/>
      <c r="BU835" s="304"/>
      <c r="BV835" s="304"/>
      <c r="BW835" s="304"/>
      <c r="BX835" s="304"/>
      <c r="BY835" s="304"/>
      <c r="BZ835" s="304"/>
      <c r="CA835" s="304"/>
      <c r="CB835" s="304"/>
      <c r="CC835" s="304"/>
      <c r="CD835" s="304"/>
      <c r="CE835" s="304"/>
      <c r="CF835" s="304"/>
      <c r="CG835" s="304"/>
      <c r="CH835" s="304"/>
      <c r="CI835" s="304"/>
      <c r="CJ835" s="304"/>
      <c r="CK835" s="304"/>
      <c r="CL835" s="304"/>
      <c r="CM835" s="304"/>
      <c r="CN835" s="304"/>
      <c r="CO835" s="304"/>
      <c r="CP835" s="304"/>
      <c r="CQ835" s="304"/>
      <c r="CR835" s="304"/>
      <c r="CS835" s="304"/>
      <c r="CT835" s="304"/>
      <c r="CU835" s="304"/>
      <c r="CV835" s="304"/>
      <c r="CW835" s="304"/>
      <c r="CX835" s="304"/>
      <c r="CY835" s="304"/>
      <c r="CZ835" s="304"/>
      <c r="DA835" s="304"/>
      <c r="DB835" s="304"/>
      <c r="DC835" s="304"/>
      <c r="DD835" s="304"/>
      <c r="DE835" s="304"/>
      <c r="DF835" s="304"/>
      <c r="DG835" s="304"/>
      <c r="DH835" s="304"/>
      <c r="DI835" s="304"/>
      <c r="DJ835" s="304"/>
      <c r="DK835" s="304"/>
      <c r="DL835" s="304"/>
      <c r="DM835" s="304"/>
      <c r="DN835" s="304"/>
      <c r="DO835" s="304"/>
      <c r="DP835" s="304"/>
      <c r="DQ835" s="304"/>
      <c r="DR835" s="304"/>
      <c r="DS835" s="304"/>
      <c r="DT835" s="304"/>
      <c r="DU835" s="304"/>
      <c r="DV835" s="304"/>
      <c r="DW835" s="304"/>
      <c r="DX835" s="304"/>
      <c r="DY835" s="304"/>
      <c r="DZ835" s="304"/>
      <c r="EA835" s="304"/>
      <c r="EB835" s="304"/>
      <c r="EC835" s="304"/>
      <c r="ED835" s="304"/>
      <c r="EE835" s="304"/>
      <c r="EF835" s="304"/>
      <c r="EG835" s="304"/>
      <c r="EH835" s="304"/>
      <c r="EI835" s="304"/>
      <c r="EJ835" s="304"/>
      <c r="EK835" s="304"/>
      <c r="EL835" s="304"/>
      <c r="EM835" s="304"/>
      <c r="EN835" s="304"/>
      <c r="EO835" s="304"/>
      <c r="EP835" s="304"/>
      <c r="EQ835" s="304"/>
      <c r="ER835" s="304"/>
      <c r="ES835" s="304"/>
      <c r="ET835" s="304"/>
      <c r="EU835" s="304"/>
      <c r="EV835" s="304"/>
      <c r="EW835" s="304"/>
      <c r="EX835" s="304"/>
      <c r="EY835" s="304"/>
      <c r="EZ835" s="304"/>
      <c r="FA835" s="304"/>
      <c r="FB835" s="304"/>
      <c r="FC835" s="304"/>
      <c r="FD835" s="304"/>
      <c r="FE835" s="304"/>
      <c r="FF835" s="304"/>
      <c r="FG835" s="304"/>
      <c r="FH835" s="304"/>
      <c r="FI835" s="304"/>
      <c r="FJ835" s="304"/>
      <c r="FK835" s="304"/>
      <c r="FL835" s="304"/>
      <c r="FM835" s="304"/>
      <c r="FN835" s="304"/>
      <c r="FO835" s="304"/>
      <c r="FP835" s="304"/>
      <c r="FQ835" s="304"/>
      <c r="FR835" s="304"/>
      <c r="FS835" s="304"/>
      <c r="FT835" s="304"/>
      <c r="FU835" s="304"/>
      <c r="FV835" s="304"/>
      <c r="FW835" s="304"/>
      <c r="FX835" s="304"/>
      <c r="FY835" s="304"/>
      <c r="FZ835" s="304"/>
      <c r="GA835" s="304"/>
      <c r="GB835" s="304"/>
      <c r="GC835" s="304"/>
      <c r="GD835" s="304"/>
      <c r="GE835" s="304"/>
      <c r="GF835" s="304"/>
      <c r="GG835" s="304"/>
      <c r="GH835" s="304"/>
      <c r="GI835" s="304"/>
      <c r="GJ835" s="304"/>
      <c r="GK835" s="304"/>
      <c r="GL835" s="304"/>
      <c r="GM835" s="304"/>
      <c r="GN835" s="304"/>
      <c r="GO835" s="304"/>
      <c r="GP835" s="304"/>
      <c r="GQ835" s="304"/>
      <c r="GR835" s="304"/>
      <c r="GS835" s="304"/>
      <c r="GT835" s="304"/>
      <c r="GU835" s="304"/>
      <c r="GV835" s="304"/>
      <c r="GW835" s="304"/>
      <c r="GX835" s="304"/>
      <c r="GY835" s="304"/>
      <c r="GZ835" s="304"/>
      <c r="HA835" s="304"/>
      <c r="HB835" s="304"/>
      <c r="HC835" s="304"/>
      <c r="HD835" s="304"/>
      <c r="HE835" s="304"/>
      <c r="HF835" s="304"/>
      <c r="HG835" s="304"/>
      <c r="HH835" s="304"/>
      <c r="HI835" s="304"/>
      <c r="HJ835" s="304"/>
      <c r="HK835" s="304"/>
      <c r="HL835" s="304"/>
      <c r="HM835" s="304"/>
      <c r="HN835" s="304"/>
      <c r="HO835" s="304"/>
      <c r="HP835" s="304"/>
      <c r="HQ835" s="304"/>
      <c r="HR835" s="304"/>
      <c r="HS835" s="304"/>
      <c r="HT835" s="304"/>
      <c r="HU835" s="304"/>
      <c r="HV835" s="304"/>
      <c r="HW835" s="304"/>
      <c r="HX835" s="304"/>
      <c r="HY835" s="304"/>
      <c r="HZ835" s="304"/>
      <c r="IA835" s="304"/>
      <c r="IB835" s="304"/>
      <c r="IC835" s="304"/>
      <c r="ID835" s="304"/>
      <c r="IE835" s="304"/>
      <c r="IF835" s="304"/>
      <c r="IG835" s="304"/>
      <c r="IH835" s="304"/>
      <c r="II835" s="304"/>
      <c r="IJ835" s="304"/>
      <c r="IK835" s="304"/>
      <c r="IL835" s="304"/>
      <c r="IM835" s="304"/>
      <c r="IN835" s="304"/>
      <c r="IO835" s="304"/>
      <c r="IP835" s="304"/>
      <c r="IQ835" s="304"/>
      <c r="IR835" s="304"/>
      <c r="IS835" s="304"/>
      <c r="IT835" s="304"/>
      <c r="IU835" s="304"/>
      <c r="IV835" s="304"/>
      <c r="IW835" s="304"/>
      <c r="IX835" s="304"/>
      <c r="IY835" s="304"/>
      <c r="IZ835" s="304"/>
      <c r="JA835" s="304"/>
      <c r="JB835" s="304"/>
      <c r="JC835" s="304"/>
      <c r="JD835" s="304"/>
      <c r="JE835" s="304"/>
      <c r="JF835" s="304"/>
      <c r="JG835" s="304"/>
      <c r="JH835" s="304"/>
      <c r="JI835" s="304"/>
      <c r="JJ835" s="304"/>
      <c r="JK835" s="304"/>
      <c r="JL835" s="304"/>
      <c r="JM835" s="304"/>
      <c r="JN835" s="304"/>
      <c r="JO835" s="304"/>
      <c r="JP835" s="304"/>
      <c r="JQ835" s="304"/>
      <c r="JR835" s="304"/>
      <c r="JS835" s="304"/>
      <c r="JT835" s="304"/>
      <c r="JU835" s="304"/>
      <c r="JV835" s="304"/>
      <c r="JW835" s="304"/>
      <c r="JX835" s="304"/>
      <c r="JY835" s="304"/>
      <c r="JZ835" s="304"/>
      <c r="KA835" s="304"/>
      <c r="KB835" s="304"/>
      <c r="KC835" s="304"/>
      <c r="KD835" s="304"/>
      <c r="KE835" s="304"/>
      <c r="KF835" s="304"/>
      <c r="KG835" s="304"/>
      <c r="KH835" s="304"/>
      <c r="KI835" s="304"/>
      <c r="KJ835" s="304"/>
      <c r="KK835" s="304"/>
      <c r="KL835" s="304"/>
      <c r="KM835" s="304"/>
      <c r="KN835" s="304"/>
      <c r="KO835" s="304"/>
      <c r="KP835" s="304"/>
      <c r="KQ835" s="304"/>
      <c r="KR835" s="304"/>
      <c r="KS835" s="304"/>
      <c r="KT835" s="304"/>
      <c r="KU835" s="304"/>
      <c r="KV835" s="304"/>
      <c r="KW835" s="304"/>
      <c r="KX835" s="304"/>
      <c r="KY835" s="304"/>
      <c r="KZ835" s="304"/>
      <c r="LA835" s="304"/>
      <c r="LB835" s="304"/>
      <c r="LC835" s="304"/>
      <c r="LD835" s="304"/>
      <c r="LE835" s="304"/>
      <c r="LF835" s="304"/>
      <c r="LG835" s="304"/>
      <c r="LH835" s="304"/>
      <c r="LI835" s="304"/>
      <c r="LJ835" s="304"/>
      <c r="LK835" s="304"/>
      <c r="LL835" s="304"/>
      <c r="LM835" s="304"/>
      <c r="LN835" s="304"/>
      <c r="LO835" s="304"/>
      <c r="LP835" s="304"/>
      <c r="LQ835" s="304"/>
      <c r="LR835" s="304"/>
      <c r="LS835" s="304"/>
      <c r="LT835" s="304"/>
      <c r="LU835" s="304"/>
      <c r="LV835" s="304"/>
      <c r="LW835" s="304"/>
      <c r="LX835" s="304"/>
      <c r="LY835" s="304"/>
      <c r="LZ835" s="304"/>
      <c r="MA835" s="304"/>
      <c r="MB835" s="304"/>
      <c r="MC835" s="304"/>
      <c r="AVW835" s="304"/>
      <c r="AVX835" s="304"/>
      <c r="AVY835" s="304"/>
      <c r="AVZ835" s="304"/>
      <c r="AWA835" s="304"/>
      <c r="AWB835" s="304"/>
      <c r="AWC835" s="304"/>
      <c r="AWD835" s="304"/>
      <c r="AWE835" s="304"/>
      <c r="AWF835" s="304"/>
      <c r="AWG835" s="304"/>
      <c r="AWH835" s="304"/>
      <c r="AWI835" s="304"/>
      <c r="AWJ835" s="304"/>
      <c r="AWK835" s="304"/>
      <c r="AWL835" s="304"/>
      <c r="AWM835" s="304"/>
      <c r="AWN835" s="304"/>
      <c r="AWO835" s="304"/>
      <c r="AWP835" s="304"/>
      <c r="AWQ835" s="304"/>
      <c r="AWR835" s="304"/>
      <c r="AWS835" s="304"/>
      <c r="AWT835" s="304"/>
      <c r="AWU835" s="304"/>
      <c r="AWV835" s="304"/>
      <c r="AWW835" s="304"/>
      <c r="AWX835" s="304"/>
      <c r="AWY835" s="304"/>
      <c r="AWZ835" s="304"/>
      <c r="AXA835" s="304"/>
      <c r="AXB835" s="304"/>
      <c r="AXC835" s="304"/>
      <c r="AXD835" s="304"/>
      <c r="AXE835" s="304"/>
      <c r="AXF835" s="304"/>
      <c r="AXG835" s="304"/>
      <c r="AXH835" s="304"/>
      <c r="AXI835" s="304"/>
      <c r="AXJ835" s="304"/>
      <c r="AXK835" s="304"/>
      <c r="AXL835" s="304"/>
      <c r="AXM835" s="304"/>
      <c r="AXN835" s="304"/>
      <c r="AXO835" s="304"/>
      <c r="AXP835" s="304"/>
      <c r="AXQ835" s="304"/>
      <c r="AXR835" s="304"/>
      <c r="AXS835" s="304"/>
      <c r="AXT835" s="304"/>
      <c r="AXU835" s="304"/>
      <c r="AXV835" s="304"/>
      <c r="AXW835" s="304"/>
      <c r="AXX835" s="304"/>
      <c r="AXY835" s="304"/>
      <c r="AXZ835" s="304"/>
      <c r="AYA835" s="304"/>
      <c r="AYB835" s="304"/>
      <c r="AYC835" s="304"/>
      <c r="AYD835" s="304"/>
      <c r="AYE835" s="304"/>
      <c r="AYF835" s="304"/>
      <c r="AYG835" s="304"/>
      <c r="AYH835" s="304"/>
      <c r="AYI835" s="304"/>
      <c r="AYJ835" s="304"/>
      <c r="AYK835" s="304"/>
      <c r="AYL835" s="304"/>
      <c r="AYM835" s="304"/>
      <c r="AYN835" s="304"/>
      <c r="AYO835" s="304"/>
      <c r="AYP835" s="304"/>
      <c r="AYQ835" s="304"/>
      <c r="AYR835" s="304"/>
      <c r="AYS835" s="304"/>
      <c r="AYT835" s="304"/>
      <c r="AYU835" s="304"/>
      <c r="AYV835" s="304"/>
      <c r="AYW835" s="304"/>
      <c r="AYX835" s="304"/>
      <c r="AYY835" s="304"/>
      <c r="AYZ835" s="304"/>
      <c r="AZA835" s="304"/>
      <c r="AZB835" s="304"/>
      <c r="AZC835" s="304"/>
      <c r="AZD835" s="304"/>
      <c r="AZE835" s="304"/>
      <c r="AZF835" s="304"/>
      <c r="AZG835" s="304"/>
      <c r="AZH835" s="304"/>
      <c r="AZI835" s="304"/>
      <c r="AZJ835" s="304"/>
      <c r="AZK835" s="304"/>
      <c r="AZL835" s="304"/>
      <c r="AZM835" s="304"/>
      <c r="AZN835" s="304"/>
      <c r="AZO835" s="304"/>
      <c r="AZP835" s="304"/>
      <c r="AZQ835" s="304"/>
      <c r="AZR835" s="304"/>
      <c r="AZS835" s="304"/>
      <c r="AZT835" s="304"/>
      <c r="AZU835" s="304"/>
      <c r="AZV835" s="304"/>
      <c r="AZW835" s="304"/>
      <c r="AZX835" s="304"/>
      <c r="AZY835" s="304"/>
      <c r="AZZ835" s="304"/>
      <c r="BAA835" s="304"/>
      <c r="BAB835" s="304"/>
      <c r="BAC835" s="304"/>
      <c r="BAD835" s="304"/>
      <c r="BAE835" s="304"/>
      <c r="BAF835" s="304"/>
      <c r="BAG835" s="304"/>
      <c r="BAH835" s="304"/>
      <c r="BAI835" s="304"/>
      <c r="BAJ835" s="304"/>
      <c r="BAK835" s="304"/>
      <c r="BAL835" s="304"/>
      <c r="BAM835" s="304"/>
      <c r="BAN835" s="304"/>
      <c r="BAO835" s="304"/>
      <c r="BAP835" s="304"/>
      <c r="BAQ835" s="304"/>
      <c r="BAR835" s="304"/>
      <c r="BAS835" s="304"/>
      <c r="BAT835" s="304"/>
      <c r="BAU835" s="304"/>
      <c r="BAV835" s="304"/>
      <c r="BAW835" s="304"/>
      <c r="BAX835" s="304"/>
      <c r="BAY835" s="304"/>
      <c r="BAZ835" s="304"/>
      <c r="BBA835" s="304"/>
      <c r="BBB835" s="304"/>
      <c r="BBC835" s="304"/>
      <c r="BBD835" s="304"/>
      <c r="BBE835" s="304"/>
      <c r="BBF835" s="304"/>
      <c r="BBG835" s="304"/>
      <c r="BBH835" s="304"/>
      <c r="BBI835" s="304"/>
      <c r="BBJ835" s="304"/>
      <c r="BBK835" s="304"/>
      <c r="BBL835" s="304"/>
      <c r="BBM835" s="304"/>
      <c r="BBN835" s="304"/>
      <c r="BBO835" s="304"/>
      <c r="BBP835" s="304"/>
      <c r="BBQ835" s="304"/>
      <c r="BBR835" s="304"/>
      <c r="BBS835" s="304"/>
      <c r="BBT835" s="304"/>
      <c r="BBU835" s="304"/>
      <c r="BBV835" s="304"/>
      <c r="BBW835" s="304"/>
      <c r="BBX835" s="304"/>
      <c r="BBY835" s="304"/>
      <c r="BBZ835" s="304"/>
      <c r="BCA835" s="304"/>
      <c r="BCB835" s="304"/>
      <c r="BCC835" s="304"/>
      <c r="BCD835" s="304"/>
      <c r="BCE835" s="304"/>
      <c r="BCF835" s="304"/>
      <c r="BCG835" s="304"/>
      <c r="BCH835" s="304"/>
      <c r="BCI835" s="304"/>
      <c r="BCJ835" s="304"/>
      <c r="BCK835" s="304"/>
      <c r="BCL835" s="304"/>
      <c r="BCM835" s="304"/>
      <c r="BCN835" s="304"/>
      <c r="BCO835" s="304"/>
      <c r="BCP835" s="304"/>
      <c r="BCQ835" s="304"/>
      <c r="BCR835" s="304"/>
      <c r="BCS835" s="304"/>
      <c r="BCT835" s="304"/>
      <c r="BCU835" s="304"/>
      <c r="BCV835" s="304"/>
      <c r="BCW835" s="304"/>
      <c r="BCX835" s="304"/>
      <c r="BCY835" s="304"/>
      <c r="BCZ835" s="304"/>
      <c r="BDA835" s="304"/>
      <c r="BDB835" s="304"/>
      <c r="BDC835" s="304"/>
      <c r="BDD835" s="304"/>
      <c r="BDE835" s="304"/>
      <c r="BDF835" s="304"/>
      <c r="BDG835" s="304"/>
      <c r="BDH835" s="304"/>
      <c r="BDI835" s="304"/>
      <c r="BDJ835" s="304"/>
      <c r="BDK835" s="304"/>
      <c r="BDL835" s="304"/>
      <c r="BDM835" s="304"/>
      <c r="BDN835" s="304"/>
      <c r="BDO835" s="304"/>
      <c r="BDP835" s="304"/>
      <c r="BDQ835" s="304"/>
      <c r="BDR835" s="304"/>
      <c r="BDS835" s="304"/>
      <c r="BDT835" s="304"/>
      <c r="BDU835" s="304"/>
      <c r="BDV835" s="304"/>
      <c r="BDW835" s="304"/>
      <c r="BDX835" s="304"/>
      <c r="BDY835" s="304"/>
      <c r="BDZ835" s="304"/>
      <c r="BEA835" s="304"/>
      <c r="BEB835" s="304"/>
      <c r="BEC835" s="304"/>
      <c r="BED835" s="304"/>
      <c r="BEE835" s="304"/>
      <c r="BEF835" s="304"/>
      <c r="BEG835" s="304"/>
      <c r="BEH835" s="304"/>
      <c r="BEI835" s="304"/>
      <c r="BEJ835" s="304"/>
      <c r="BEK835" s="304"/>
      <c r="BEL835" s="304"/>
      <c r="BEM835" s="304"/>
      <c r="BEN835" s="304"/>
      <c r="BEO835" s="304"/>
      <c r="BEP835" s="304"/>
      <c r="BEQ835" s="304"/>
      <c r="BER835" s="304"/>
      <c r="BES835" s="304"/>
      <c r="BET835" s="304"/>
      <c r="BEU835" s="304"/>
      <c r="BEV835" s="304"/>
      <c r="BEW835" s="304"/>
      <c r="BEX835" s="304"/>
      <c r="BEY835" s="304"/>
      <c r="BEZ835" s="304"/>
      <c r="BFA835" s="304"/>
      <c r="BFB835" s="304"/>
      <c r="BFC835" s="304"/>
      <c r="BFD835" s="304"/>
      <c r="BFE835" s="304"/>
      <c r="BFF835" s="304"/>
      <c r="BFG835" s="304"/>
      <c r="BFH835" s="304"/>
      <c r="BFI835" s="304"/>
      <c r="BFJ835" s="304"/>
      <c r="BFK835" s="304"/>
      <c r="BFL835" s="304"/>
      <c r="BFM835" s="304"/>
      <c r="BFN835" s="304"/>
      <c r="BFO835" s="304"/>
      <c r="BFP835" s="304"/>
      <c r="BFQ835" s="304"/>
      <c r="BFR835" s="304"/>
      <c r="BFS835" s="304"/>
      <c r="BFT835" s="304"/>
      <c r="BFU835" s="304"/>
      <c r="BFV835" s="304"/>
      <c r="BFW835" s="304"/>
      <c r="BFX835" s="304"/>
      <c r="BFY835" s="304"/>
      <c r="BFZ835" s="304"/>
      <c r="BGA835" s="304"/>
      <c r="BGB835" s="304"/>
      <c r="BGC835" s="304"/>
      <c r="BGD835" s="304"/>
      <c r="BGE835" s="304"/>
      <c r="BGF835" s="304"/>
      <c r="BGG835" s="304"/>
      <c r="BGH835" s="304"/>
      <c r="BGI835" s="304"/>
      <c r="BGJ835" s="304"/>
      <c r="BGK835" s="304"/>
      <c r="BGL835" s="304"/>
      <c r="BGM835" s="304"/>
      <c r="BGN835" s="304"/>
      <c r="BGO835" s="304"/>
      <c r="BGP835" s="304"/>
      <c r="BGQ835" s="304"/>
      <c r="BGR835" s="304"/>
      <c r="BGS835" s="304"/>
      <c r="BGT835" s="304"/>
      <c r="BGU835" s="304"/>
      <c r="BGV835" s="304"/>
      <c r="BGW835" s="304"/>
      <c r="BGX835" s="304"/>
      <c r="BGY835" s="304"/>
      <c r="BGZ835" s="304"/>
      <c r="BHA835" s="304"/>
      <c r="BHB835" s="304"/>
      <c r="BHC835" s="304"/>
      <c r="BHD835" s="304"/>
      <c r="BHE835" s="304"/>
      <c r="BHF835" s="304"/>
      <c r="BHG835" s="304"/>
      <c r="BHH835" s="304"/>
      <c r="BHI835" s="304"/>
      <c r="BHJ835" s="304"/>
      <c r="BHK835" s="304"/>
      <c r="BHL835" s="304"/>
      <c r="BHM835" s="304"/>
      <c r="BHN835" s="304"/>
      <c r="BHO835" s="304"/>
      <c r="BHP835" s="304"/>
      <c r="BHQ835" s="304"/>
      <c r="BHR835" s="304"/>
      <c r="BHS835" s="304"/>
      <c r="BHT835" s="304"/>
      <c r="BHU835" s="304"/>
      <c r="BHV835" s="304"/>
      <c r="BHW835" s="304"/>
      <c r="BHX835" s="304"/>
      <c r="BHY835" s="304"/>
      <c r="BHZ835" s="304"/>
      <c r="BIA835" s="304"/>
      <c r="BIB835" s="304"/>
      <c r="BIC835" s="304"/>
      <c r="BID835" s="304"/>
      <c r="BIE835" s="304"/>
      <c r="BIF835" s="304"/>
      <c r="BIG835" s="304"/>
      <c r="BIH835" s="304"/>
      <c r="BII835" s="304"/>
      <c r="BIJ835" s="304"/>
      <c r="BIK835" s="304"/>
      <c r="BIL835" s="304"/>
      <c r="BIM835" s="304"/>
      <c r="BIN835" s="304"/>
      <c r="BIO835" s="304"/>
      <c r="BIP835" s="304"/>
      <c r="BIQ835" s="304"/>
      <c r="BIR835" s="304"/>
      <c r="BIS835" s="304"/>
      <c r="BIT835" s="304"/>
      <c r="BIU835" s="304"/>
      <c r="BIV835" s="304"/>
      <c r="BIW835" s="304"/>
      <c r="BIX835" s="304"/>
      <c r="BIY835" s="304"/>
      <c r="BIZ835" s="304"/>
      <c r="BJA835" s="304"/>
      <c r="BJB835" s="304"/>
      <c r="BJC835" s="304"/>
      <c r="BJD835" s="304"/>
      <c r="BJE835" s="304"/>
      <c r="BJF835" s="304"/>
      <c r="BJG835" s="304"/>
      <c r="BJH835" s="304"/>
      <c r="BJI835" s="304"/>
      <c r="BJJ835" s="304"/>
      <c r="BJK835" s="304"/>
      <c r="BJL835" s="304"/>
      <c r="BJM835" s="304"/>
      <c r="BJN835" s="304"/>
      <c r="BJO835" s="304"/>
      <c r="BJP835" s="304"/>
      <c r="BJQ835" s="304"/>
      <c r="BJR835" s="304"/>
      <c r="BJS835" s="304"/>
      <c r="BJT835" s="304"/>
      <c r="BJU835" s="304"/>
      <c r="BJV835" s="304"/>
      <c r="BJW835" s="304"/>
      <c r="BJX835" s="304"/>
      <c r="BJY835" s="304"/>
      <c r="BJZ835" s="304"/>
      <c r="BKA835" s="304"/>
      <c r="BKB835" s="304"/>
      <c r="BKC835" s="304"/>
      <c r="BKD835" s="304"/>
      <c r="BKE835" s="304"/>
      <c r="BKF835" s="304"/>
      <c r="BKG835" s="304"/>
      <c r="BKH835" s="304"/>
      <c r="BKI835" s="304"/>
      <c r="BKJ835" s="304"/>
      <c r="BKK835" s="304"/>
      <c r="BKL835" s="304"/>
      <c r="BKM835" s="304"/>
      <c r="BKN835" s="304"/>
      <c r="BKO835" s="304"/>
      <c r="BKP835" s="304"/>
      <c r="BKQ835" s="304"/>
      <c r="BKR835" s="304"/>
      <c r="BKS835" s="304"/>
      <c r="BKT835" s="304"/>
      <c r="BKU835" s="304"/>
      <c r="BKV835" s="304"/>
      <c r="BKW835" s="304"/>
      <c r="BKX835" s="304"/>
      <c r="BKY835" s="304"/>
      <c r="BKZ835" s="304"/>
      <c r="BLA835" s="304"/>
      <c r="BLB835" s="304"/>
      <c r="BLC835" s="304"/>
      <c r="BLD835" s="304"/>
      <c r="BLE835" s="304"/>
      <c r="BLF835" s="304"/>
      <c r="BLG835" s="304"/>
      <c r="BLH835" s="304"/>
      <c r="BLI835" s="304"/>
      <c r="BLJ835" s="304"/>
      <c r="BLK835" s="304"/>
      <c r="BLL835" s="304"/>
      <c r="BLM835" s="304"/>
      <c r="BLN835" s="304"/>
      <c r="BLO835" s="304"/>
      <c r="BLP835" s="304"/>
      <c r="BLQ835" s="304"/>
      <c r="BLR835" s="304"/>
      <c r="BLS835" s="304"/>
      <c r="BLT835" s="304"/>
      <c r="BLU835" s="304"/>
      <c r="BLV835" s="304"/>
      <c r="BLW835" s="304"/>
      <c r="BLX835" s="304"/>
      <c r="BLY835" s="304"/>
      <c r="BLZ835" s="304"/>
      <c r="BMA835" s="304"/>
      <c r="BMB835" s="304"/>
      <c r="BMC835" s="304"/>
      <c r="BMD835" s="304"/>
      <c r="BME835" s="304"/>
      <c r="BMF835" s="304"/>
      <c r="BMG835" s="304"/>
      <c r="BMH835" s="304"/>
      <c r="BMI835" s="304"/>
      <c r="BMJ835" s="304"/>
      <c r="BMK835" s="304"/>
      <c r="BML835" s="304"/>
      <c r="BMM835" s="304"/>
      <c r="BMN835" s="304"/>
      <c r="BMO835" s="304"/>
      <c r="BMP835" s="304"/>
      <c r="BMQ835" s="304"/>
      <c r="BMR835" s="304"/>
      <c r="BMS835" s="304"/>
      <c r="BMT835" s="304"/>
      <c r="BMU835" s="304"/>
      <c r="BMV835" s="304"/>
      <c r="BMW835" s="304"/>
      <c r="BMX835" s="304"/>
      <c r="BMY835" s="304"/>
      <c r="BMZ835" s="304"/>
      <c r="BNA835" s="304"/>
      <c r="BNB835" s="304"/>
      <c r="BNC835" s="304"/>
      <c r="BND835" s="304"/>
      <c r="BNE835" s="304"/>
      <c r="BNF835" s="304"/>
      <c r="BNG835" s="304"/>
      <c r="BNH835" s="304"/>
      <c r="BNI835" s="304"/>
      <c r="BNJ835" s="304"/>
      <c r="BNK835" s="304"/>
      <c r="BNL835" s="304"/>
      <c r="BNM835" s="304"/>
      <c r="BNN835" s="304"/>
      <c r="BNO835" s="304"/>
      <c r="BNP835" s="304"/>
      <c r="BNQ835" s="304"/>
      <c r="BNR835" s="304"/>
      <c r="BNS835" s="304"/>
      <c r="BNT835" s="304"/>
      <c r="BNU835" s="304"/>
      <c r="BNV835" s="304"/>
      <c r="BNW835" s="304"/>
      <c r="BNX835" s="304"/>
      <c r="BNY835" s="304"/>
      <c r="BNZ835" s="304"/>
      <c r="BOA835" s="304"/>
      <c r="BOB835" s="304"/>
      <c r="BOC835" s="304"/>
      <c r="BOD835" s="304"/>
      <c r="BOE835" s="304"/>
      <c r="BOF835" s="304"/>
      <c r="BOG835" s="304"/>
      <c r="BOH835" s="304"/>
      <c r="BOI835" s="304"/>
      <c r="BOJ835" s="304"/>
      <c r="BOK835" s="304"/>
      <c r="BOL835" s="304"/>
      <c r="BOM835" s="304"/>
      <c r="BON835" s="304"/>
      <c r="BOO835" s="304"/>
      <c r="BOP835" s="304"/>
      <c r="BOQ835" s="304"/>
      <c r="BOR835" s="304"/>
      <c r="BOS835" s="304"/>
      <c r="BOT835" s="304"/>
      <c r="BOU835" s="304"/>
      <c r="BOV835" s="304"/>
      <c r="BOW835" s="304"/>
      <c r="BOX835" s="304"/>
      <c r="BOY835" s="304"/>
      <c r="BOZ835" s="304"/>
      <c r="BPA835" s="304"/>
      <c r="BPB835" s="304"/>
      <c r="BPC835" s="304"/>
      <c r="BPD835" s="304"/>
      <c r="BPE835" s="304"/>
      <c r="BPF835" s="304"/>
      <c r="BPG835" s="304"/>
      <c r="BPH835" s="304"/>
      <c r="BPI835" s="304"/>
      <c r="BPJ835" s="304"/>
      <c r="BPK835" s="304"/>
      <c r="BPL835" s="304"/>
      <c r="BPM835" s="304"/>
      <c r="BPN835" s="304"/>
      <c r="BPO835" s="304"/>
      <c r="BPP835" s="304"/>
      <c r="BPQ835" s="304"/>
      <c r="BPR835" s="304"/>
      <c r="BPS835" s="304"/>
      <c r="BPT835" s="304"/>
      <c r="BPU835" s="304"/>
      <c r="BPV835" s="304"/>
      <c r="BPW835" s="304"/>
      <c r="BPX835" s="304"/>
      <c r="BPY835" s="304"/>
      <c r="BPZ835" s="304"/>
      <c r="BQA835" s="304"/>
      <c r="BQB835" s="304"/>
      <c r="BQC835" s="304"/>
      <c r="BQD835" s="304"/>
      <c r="BQE835" s="304"/>
      <c r="BQF835" s="304"/>
      <c r="BQG835" s="304"/>
      <c r="BQH835" s="304"/>
      <c r="BQI835" s="304"/>
      <c r="BQJ835" s="304"/>
      <c r="BQK835" s="304"/>
      <c r="BQL835" s="304"/>
      <c r="BQM835" s="304"/>
      <c r="BQN835" s="304"/>
      <c r="BQO835" s="304"/>
      <c r="BQP835" s="304"/>
      <c r="BQQ835" s="304"/>
      <c r="BQR835" s="304"/>
      <c r="BQS835" s="304"/>
      <c r="BQT835" s="304"/>
      <c r="BQU835" s="304"/>
      <c r="BQV835" s="304"/>
      <c r="BQW835" s="304"/>
      <c r="BQX835" s="304"/>
      <c r="BQY835" s="304"/>
      <c r="BQZ835" s="304"/>
      <c r="BRA835" s="304"/>
      <c r="BRB835" s="304"/>
      <c r="BRC835" s="304"/>
      <c r="BRD835" s="304"/>
      <c r="BRE835" s="304"/>
      <c r="BRF835" s="304"/>
      <c r="BRG835" s="304"/>
      <c r="BRH835" s="304"/>
      <c r="BRI835" s="304"/>
      <c r="BRJ835" s="304"/>
      <c r="BRK835" s="304"/>
      <c r="BRL835" s="304"/>
      <c r="BRM835" s="304"/>
      <c r="BRN835" s="304"/>
      <c r="BRO835" s="304"/>
      <c r="BRP835" s="304"/>
      <c r="BRQ835" s="304"/>
      <c r="BRR835" s="304"/>
      <c r="BRS835" s="304"/>
      <c r="BRT835" s="304"/>
      <c r="BRU835" s="304"/>
      <c r="BRV835" s="304"/>
      <c r="BRW835" s="304"/>
      <c r="BRX835" s="304"/>
      <c r="BRY835" s="304"/>
      <c r="BRZ835" s="304"/>
      <c r="BSA835" s="304"/>
      <c r="BSB835" s="304"/>
      <c r="BSC835" s="304"/>
      <c r="BSD835" s="304"/>
      <c r="BSE835" s="304"/>
      <c r="BSF835" s="304"/>
      <c r="BSG835" s="304"/>
      <c r="BSH835" s="304"/>
      <c r="BSI835" s="304"/>
      <c r="BSJ835" s="304"/>
      <c r="BSK835" s="304"/>
      <c r="BSL835" s="304"/>
      <c r="BSM835" s="304"/>
      <c r="BSN835" s="304"/>
      <c r="BSO835" s="304"/>
      <c r="BSP835" s="304"/>
      <c r="BSQ835" s="304"/>
      <c r="BSR835" s="304"/>
      <c r="BSS835" s="304"/>
      <c r="BST835" s="304"/>
      <c r="BSU835" s="304"/>
      <c r="BSV835" s="304"/>
      <c r="BSW835" s="304"/>
      <c r="BSX835" s="304"/>
      <c r="BSY835" s="304"/>
      <c r="BSZ835" s="304"/>
      <c r="BTA835" s="304"/>
      <c r="BTB835" s="304"/>
      <c r="BTC835" s="304"/>
      <c r="BTD835" s="304"/>
      <c r="BTE835" s="304"/>
      <c r="BTF835" s="304"/>
      <c r="BTG835" s="304"/>
      <c r="BTH835" s="304"/>
      <c r="BTI835" s="304"/>
      <c r="BTJ835" s="304"/>
      <c r="BTK835" s="304"/>
      <c r="BTL835" s="304"/>
      <c r="BTM835" s="304"/>
      <c r="BTN835" s="304"/>
      <c r="BTO835" s="304"/>
      <c r="BTP835" s="304"/>
      <c r="BTQ835" s="304"/>
      <c r="BTR835" s="304"/>
      <c r="BTS835" s="304"/>
      <c r="BTT835" s="304"/>
      <c r="BTU835" s="304"/>
      <c r="BTV835" s="304"/>
      <c r="BTW835" s="304"/>
      <c r="BTX835" s="304"/>
      <c r="BTY835" s="304"/>
      <c r="BTZ835" s="304"/>
      <c r="BUA835" s="304"/>
      <c r="BUB835" s="304"/>
      <c r="BUC835" s="304"/>
      <c r="BUD835" s="304"/>
      <c r="BUE835" s="304"/>
      <c r="BUF835" s="304"/>
      <c r="BUG835" s="304"/>
      <c r="BUH835" s="304"/>
      <c r="BUI835" s="304"/>
      <c r="BUJ835" s="304"/>
      <c r="BUK835" s="304"/>
      <c r="BUL835" s="304"/>
      <c r="BUM835" s="304"/>
      <c r="BUN835" s="304"/>
      <c r="BUO835" s="304"/>
      <c r="BUP835" s="304"/>
      <c r="BUQ835" s="304"/>
      <c r="BUR835" s="304"/>
      <c r="BUS835" s="304"/>
      <c r="BUT835" s="304"/>
      <c r="BUU835" s="304"/>
      <c r="BUV835" s="304"/>
      <c r="BUW835" s="304"/>
      <c r="BUX835" s="304"/>
      <c r="BUY835" s="304"/>
      <c r="BUZ835" s="304"/>
      <c r="BVA835" s="304"/>
      <c r="BVB835" s="304"/>
      <c r="BVC835" s="304"/>
      <c r="BVD835" s="304"/>
      <c r="BVE835" s="304"/>
      <c r="BVF835" s="304"/>
      <c r="BVG835" s="304"/>
      <c r="BVH835" s="304"/>
      <c r="BVI835" s="304"/>
      <c r="BVJ835" s="304"/>
      <c r="BVK835" s="304"/>
      <c r="BVL835" s="304"/>
      <c r="BVM835" s="304"/>
      <c r="BVN835" s="304"/>
      <c r="BVO835" s="304"/>
      <c r="BVP835" s="304"/>
      <c r="BVQ835" s="304"/>
      <c r="BVR835" s="304"/>
      <c r="BVS835" s="304"/>
      <c r="BVT835" s="304"/>
      <c r="BVU835" s="304"/>
      <c r="BVV835" s="304"/>
      <c r="BVW835" s="304"/>
      <c r="BVX835" s="304"/>
      <c r="BVY835" s="304"/>
      <c r="BVZ835" s="304"/>
      <c r="BWA835" s="304"/>
      <c r="BWB835" s="304"/>
      <c r="BWC835" s="304"/>
      <c r="BWD835" s="304"/>
      <c r="BWE835" s="304"/>
      <c r="BWF835" s="304"/>
      <c r="BWG835" s="304"/>
      <c r="BWH835" s="304"/>
      <c r="BWI835" s="304"/>
      <c r="BWJ835" s="304"/>
      <c r="BWK835" s="304"/>
      <c r="BWL835" s="304"/>
      <c r="BWM835" s="304"/>
      <c r="BWN835" s="304"/>
      <c r="BWO835" s="304"/>
      <c r="BWP835" s="304"/>
      <c r="BWQ835" s="304"/>
      <c r="BWR835" s="304"/>
      <c r="BWS835" s="304"/>
      <c r="BWT835" s="304"/>
      <c r="BWU835" s="304"/>
      <c r="BWV835" s="304"/>
      <c r="BWW835" s="304"/>
      <c r="BWX835" s="304"/>
      <c r="BWY835" s="304"/>
      <c r="BWZ835" s="304"/>
      <c r="BXA835" s="304"/>
      <c r="BXB835" s="304"/>
      <c r="BXC835" s="304"/>
      <c r="BXD835" s="304"/>
      <c r="BXE835" s="304"/>
      <c r="BXF835" s="304"/>
      <c r="BXG835" s="304"/>
      <c r="BXH835" s="304"/>
      <c r="BXI835" s="304"/>
      <c r="BXJ835" s="304"/>
      <c r="BXK835" s="304"/>
      <c r="BXL835" s="304"/>
      <c r="BXM835" s="304"/>
      <c r="BXN835" s="304"/>
      <c r="BXO835" s="304"/>
      <c r="BXP835" s="304"/>
      <c r="BXQ835" s="304"/>
      <c r="BXR835" s="304"/>
      <c r="BXS835" s="304"/>
      <c r="BXT835" s="304"/>
      <c r="BXU835" s="304"/>
      <c r="BXV835" s="304"/>
      <c r="BXW835" s="304"/>
      <c r="BXX835" s="304"/>
      <c r="BXY835" s="304"/>
      <c r="BXZ835" s="304"/>
      <c r="BYA835" s="304"/>
      <c r="BYB835" s="304"/>
      <c r="BYC835" s="304"/>
      <c r="BYD835" s="304"/>
      <c r="BYE835" s="304"/>
      <c r="BYF835" s="304"/>
      <c r="BYG835" s="304"/>
      <c r="BYH835" s="304"/>
      <c r="BYI835" s="304"/>
      <c r="BYJ835" s="304"/>
      <c r="BYK835" s="304"/>
      <c r="BYL835" s="304"/>
      <c r="BYM835" s="304"/>
      <c r="BYN835" s="304"/>
      <c r="BYO835" s="304"/>
      <c r="BYP835" s="304"/>
      <c r="BYQ835" s="304"/>
      <c r="BYR835" s="304"/>
      <c r="BYS835" s="304"/>
      <c r="BYT835" s="304"/>
      <c r="BYU835" s="304"/>
      <c r="BYV835" s="304"/>
      <c r="BYW835" s="304"/>
      <c r="BYX835" s="304"/>
      <c r="BYY835" s="304"/>
      <c r="BYZ835" s="304"/>
      <c r="BZA835" s="304"/>
      <c r="BZB835" s="304"/>
      <c r="BZC835" s="304"/>
      <c r="BZD835" s="304"/>
      <c r="BZE835" s="304"/>
      <c r="BZF835" s="304"/>
      <c r="BZG835" s="304"/>
      <c r="BZH835" s="304"/>
      <c r="BZI835" s="304"/>
      <c r="BZJ835" s="304"/>
      <c r="BZK835" s="304"/>
      <c r="BZL835" s="304"/>
      <c r="BZM835" s="304"/>
      <c r="BZN835" s="304"/>
      <c r="BZO835" s="304"/>
      <c r="BZP835" s="304"/>
      <c r="BZQ835" s="304"/>
      <c r="BZR835" s="304"/>
      <c r="BZS835" s="304"/>
      <c r="BZT835" s="304"/>
      <c r="BZU835" s="304"/>
      <c r="BZV835" s="304"/>
      <c r="BZW835" s="304"/>
      <c r="BZX835" s="304"/>
      <c r="BZY835" s="304"/>
      <c r="BZZ835" s="304"/>
      <c r="CAA835" s="304"/>
      <c r="CAB835" s="304"/>
      <c r="CAC835" s="304"/>
      <c r="CAD835" s="304"/>
      <c r="CAE835" s="304"/>
      <c r="CAF835" s="304"/>
      <c r="CAG835" s="304"/>
      <c r="CAH835" s="304"/>
      <c r="CAI835" s="304"/>
      <c r="CAJ835" s="304"/>
      <c r="CAK835" s="304"/>
      <c r="CAL835" s="304"/>
      <c r="CAM835" s="304"/>
      <c r="CAN835" s="304"/>
      <c r="CAO835" s="304"/>
      <c r="CAP835" s="304"/>
      <c r="CAQ835" s="304"/>
      <c r="CAR835" s="304"/>
      <c r="CAS835" s="304"/>
      <c r="CAT835" s="304"/>
      <c r="CAU835" s="304"/>
      <c r="CAV835" s="304"/>
      <c r="CAW835" s="304"/>
      <c r="CAX835" s="304"/>
      <c r="CAY835" s="304"/>
      <c r="CAZ835" s="304"/>
      <c r="CBA835" s="304"/>
      <c r="CBB835" s="304"/>
      <c r="CBC835" s="304"/>
      <c r="CBD835" s="304"/>
      <c r="CBE835" s="304"/>
      <c r="CBF835" s="304"/>
      <c r="CBG835" s="304"/>
      <c r="CBH835" s="304"/>
      <c r="CBI835" s="304"/>
      <c r="CBJ835" s="304"/>
      <c r="CBK835" s="304"/>
      <c r="CBL835" s="304"/>
      <c r="CBM835" s="304"/>
      <c r="CBN835" s="304"/>
      <c r="CBO835" s="304"/>
      <c r="CBP835" s="304"/>
      <c r="CBQ835" s="304"/>
      <c r="CBR835" s="304"/>
      <c r="CBS835" s="304"/>
      <c r="CBT835" s="304"/>
      <c r="CBU835" s="304"/>
      <c r="CBV835" s="304"/>
      <c r="CBW835" s="304"/>
      <c r="CBX835" s="304"/>
      <c r="CBY835" s="304"/>
      <c r="CBZ835" s="304"/>
      <c r="CCA835" s="304"/>
      <c r="CCB835" s="304"/>
      <c r="CCC835" s="304"/>
      <c r="CCD835" s="304"/>
      <c r="CCE835" s="304"/>
      <c r="CCF835" s="304"/>
      <c r="CCG835" s="304"/>
      <c r="CCH835" s="304"/>
      <c r="CCI835" s="304"/>
      <c r="CCJ835" s="304"/>
      <c r="CCK835" s="304"/>
      <c r="CCL835" s="304"/>
      <c r="CCM835" s="304"/>
      <c r="CCN835" s="304"/>
      <c r="CCO835" s="304"/>
      <c r="CCP835" s="304"/>
      <c r="CCQ835" s="304"/>
      <c r="CCR835" s="304"/>
      <c r="CCS835" s="304"/>
      <c r="CCT835" s="304"/>
      <c r="CCU835" s="304"/>
      <c r="CCV835" s="304"/>
      <c r="CCW835" s="304"/>
      <c r="CCX835" s="304"/>
      <c r="CCY835" s="304"/>
      <c r="CCZ835" s="304"/>
      <c r="CDA835" s="304"/>
      <c r="CDB835" s="304"/>
      <c r="CDC835" s="304"/>
      <c r="CDD835" s="304"/>
      <c r="CDE835" s="304"/>
      <c r="CDF835" s="304"/>
      <c r="CDG835" s="304"/>
      <c r="CDH835" s="304"/>
      <c r="CDI835" s="304"/>
      <c r="CDJ835" s="304"/>
      <c r="CDK835" s="304"/>
      <c r="CDL835" s="304"/>
      <c r="CDM835" s="304"/>
      <c r="CDN835" s="304"/>
      <c r="CDO835" s="304"/>
      <c r="CDP835" s="304"/>
      <c r="CDQ835" s="304"/>
      <c r="CDR835" s="304"/>
      <c r="CDS835" s="304"/>
      <c r="CDT835" s="304"/>
      <c r="CDU835" s="304"/>
      <c r="CDV835" s="304"/>
      <c r="CDW835" s="304"/>
      <c r="CDX835" s="304"/>
      <c r="CDY835" s="304"/>
      <c r="CDZ835" s="304"/>
      <c r="CEA835" s="304"/>
      <c r="CEB835" s="304"/>
      <c r="CEC835" s="304"/>
      <c r="CED835" s="304"/>
      <c r="CEE835" s="304"/>
      <c r="CEF835" s="304"/>
      <c r="CEG835" s="304"/>
      <c r="CEH835" s="304"/>
      <c r="CEI835" s="304"/>
      <c r="CEJ835" s="304"/>
      <c r="CEK835" s="304"/>
      <c r="CEL835" s="304"/>
      <c r="CEM835" s="304"/>
      <c r="CEN835" s="304"/>
      <c r="CEO835" s="304"/>
      <c r="CEP835" s="304"/>
      <c r="CEQ835" s="304"/>
      <c r="CER835" s="304"/>
      <c r="CES835" s="304"/>
      <c r="CET835" s="304"/>
      <c r="CEU835" s="304"/>
      <c r="CEV835" s="304"/>
      <c r="CEW835" s="304"/>
      <c r="CEX835" s="304"/>
      <c r="CEY835" s="304"/>
      <c r="CEZ835" s="304"/>
      <c r="CFA835" s="304"/>
      <c r="CFB835" s="304"/>
      <c r="CFC835" s="304"/>
      <c r="CFD835" s="304"/>
      <c r="CFE835" s="304"/>
      <c r="CFF835" s="304"/>
      <c r="CFG835" s="304"/>
      <c r="CFH835" s="304"/>
      <c r="CFI835" s="304"/>
      <c r="CFJ835" s="304"/>
      <c r="CFK835" s="304"/>
      <c r="CFL835" s="304"/>
      <c r="CFM835" s="304"/>
      <c r="CFN835" s="304"/>
      <c r="CFO835" s="304"/>
      <c r="CFP835" s="304"/>
      <c r="CFQ835" s="304"/>
      <c r="CFR835" s="304"/>
      <c r="CFS835" s="304"/>
      <c r="CFT835" s="304"/>
      <c r="CFU835" s="304"/>
      <c r="CFV835" s="304"/>
      <c r="CFW835" s="304"/>
      <c r="CFX835" s="304"/>
      <c r="CFY835" s="304"/>
      <c r="CFZ835" s="304"/>
      <c r="CGA835" s="304"/>
      <c r="CGB835" s="304"/>
      <c r="CGC835" s="304"/>
      <c r="CGD835" s="304"/>
      <c r="CGE835" s="304"/>
      <c r="CGF835" s="304"/>
      <c r="CGG835" s="304"/>
      <c r="CGH835" s="304"/>
      <c r="CGI835" s="304"/>
      <c r="CGJ835" s="304"/>
      <c r="CGK835" s="304"/>
      <c r="CGL835" s="304"/>
      <c r="CGM835" s="304"/>
      <c r="CGN835" s="304"/>
      <c r="CGO835" s="304"/>
      <c r="CGP835" s="304"/>
      <c r="CGQ835" s="304"/>
      <c r="CGR835" s="304"/>
      <c r="CGS835" s="304"/>
      <c r="CGT835" s="304"/>
      <c r="CGU835" s="304"/>
      <c r="CGV835" s="304"/>
      <c r="CGW835" s="304"/>
      <c r="CGX835" s="304"/>
      <c r="CGY835" s="304"/>
      <c r="CGZ835" s="304"/>
      <c r="CHA835" s="304"/>
      <c r="CHB835" s="304"/>
      <c r="CHC835" s="304"/>
      <c r="CHD835" s="304"/>
      <c r="CHE835" s="304"/>
      <c r="CHF835" s="304"/>
      <c r="CHG835" s="304"/>
      <c r="CHH835" s="304"/>
      <c r="CHI835" s="304"/>
      <c r="CHJ835" s="304"/>
      <c r="CHK835" s="304"/>
      <c r="CHL835" s="304"/>
      <c r="CHM835" s="304"/>
      <c r="CHN835" s="304"/>
      <c r="CHO835" s="304"/>
      <c r="CHP835" s="304"/>
      <c r="CHQ835" s="304"/>
      <c r="CHR835" s="304"/>
      <c r="CHS835" s="304"/>
      <c r="CHT835" s="304"/>
      <c r="CHU835" s="304"/>
      <c r="CHV835" s="304"/>
      <c r="CHW835" s="304"/>
      <c r="CHX835" s="304"/>
      <c r="CHY835" s="304"/>
      <c r="CHZ835" s="304"/>
      <c r="CIA835" s="304"/>
      <c r="CIB835" s="304"/>
      <c r="CIC835" s="304"/>
      <c r="CID835" s="304"/>
      <c r="CIE835" s="304"/>
      <c r="CIF835" s="304"/>
      <c r="CIG835" s="304"/>
      <c r="CIH835" s="304"/>
      <c r="CII835" s="304"/>
      <c r="CIJ835" s="304"/>
      <c r="CIK835" s="304"/>
      <c r="CIL835" s="304"/>
      <c r="CIM835" s="304"/>
      <c r="CIN835" s="304"/>
      <c r="CIO835" s="304"/>
      <c r="CIP835" s="304"/>
      <c r="CIQ835" s="304"/>
      <c r="CIR835" s="304"/>
      <c r="CIS835" s="304"/>
      <c r="CIT835" s="304"/>
      <c r="CIU835" s="304"/>
      <c r="CIV835" s="304"/>
      <c r="CIW835" s="304"/>
      <c r="CIX835" s="304"/>
      <c r="CIY835" s="304"/>
      <c r="CIZ835" s="304"/>
      <c r="CJA835" s="304"/>
      <c r="CJB835" s="304"/>
      <c r="CJC835" s="304"/>
      <c r="CJD835" s="304"/>
      <c r="CJE835" s="304"/>
      <c r="CJF835" s="304"/>
      <c r="CJG835" s="304"/>
      <c r="CJH835" s="304"/>
      <c r="CJI835" s="304"/>
      <c r="CJJ835" s="304"/>
      <c r="CJK835" s="304"/>
      <c r="CJL835" s="304"/>
      <c r="CJM835" s="304"/>
      <c r="CJN835" s="304"/>
      <c r="CJO835" s="304"/>
      <c r="CJP835" s="304"/>
      <c r="CJQ835" s="304"/>
      <c r="CJR835" s="304"/>
      <c r="CJS835" s="304"/>
      <c r="CJT835" s="304"/>
      <c r="CJU835" s="304"/>
      <c r="CJV835" s="304"/>
      <c r="CJW835" s="304"/>
      <c r="CJX835" s="304"/>
      <c r="CJY835" s="304"/>
      <c r="CJZ835" s="304"/>
      <c r="CKA835" s="304"/>
      <c r="CKB835" s="304"/>
      <c r="CKC835" s="304"/>
      <c r="CKD835" s="304"/>
      <c r="CKE835" s="304"/>
      <c r="CKF835" s="304"/>
      <c r="CKG835" s="304"/>
      <c r="CKH835" s="304"/>
      <c r="CKI835" s="304"/>
      <c r="CKJ835" s="304"/>
      <c r="CKK835" s="304"/>
      <c r="CKL835" s="304"/>
      <c r="CKM835" s="304"/>
      <c r="CKN835" s="304"/>
      <c r="CKO835" s="304"/>
      <c r="CKP835" s="304"/>
      <c r="CKQ835" s="304"/>
      <c r="CKR835" s="304"/>
      <c r="CKS835" s="304"/>
      <c r="CKT835" s="304"/>
      <c r="CKU835" s="304"/>
      <c r="CKV835" s="304"/>
      <c r="CKW835" s="304"/>
      <c r="CKX835" s="304"/>
      <c r="CKY835" s="304"/>
      <c r="CKZ835" s="304"/>
      <c r="CLA835" s="304"/>
      <c r="CLB835" s="304"/>
      <c r="CLC835" s="304"/>
      <c r="CLD835" s="304"/>
      <c r="CLE835" s="304"/>
      <c r="CLF835" s="304"/>
      <c r="CLG835" s="304"/>
      <c r="CLH835" s="304"/>
      <c r="CLI835" s="304"/>
      <c r="CLJ835" s="304"/>
      <c r="CLK835" s="304"/>
      <c r="CLL835" s="304"/>
      <c r="CLM835" s="304"/>
      <c r="CLN835" s="304"/>
      <c r="CLO835" s="304"/>
      <c r="CLP835" s="304"/>
      <c r="CLQ835" s="304"/>
      <c r="CLR835" s="304"/>
      <c r="CLS835" s="304"/>
      <c r="CLT835" s="304"/>
      <c r="CLU835" s="304"/>
      <c r="CLV835" s="304"/>
      <c r="CLW835" s="304"/>
      <c r="CLX835" s="304"/>
      <c r="CLY835" s="304"/>
      <c r="CLZ835" s="304"/>
      <c r="CMA835" s="304"/>
      <c r="CMB835" s="304"/>
      <c r="CMC835" s="304"/>
      <c r="CMD835" s="304"/>
      <c r="CME835" s="304"/>
      <c r="CMF835" s="304"/>
      <c r="CMG835" s="304"/>
      <c r="CMH835" s="304"/>
      <c r="CMI835" s="304"/>
      <c r="CMJ835" s="304"/>
      <c r="CMK835" s="304"/>
      <c r="CML835" s="304"/>
      <c r="CMM835" s="304"/>
      <c r="CMN835" s="304"/>
      <c r="CMO835" s="304"/>
      <c r="CMP835" s="304"/>
      <c r="CMQ835" s="304"/>
      <c r="CMR835" s="304"/>
      <c r="CMS835" s="304"/>
      <c r="CMT835" s="304"/>
      <c r="CMU835" s="304"/>
      <c r="CMV835" s="304"/>
      <c r="CMW835" s="304"/>
      <c r="CMX835" s="304"/>
      <c r="CMY835" s="304"/>
      <c r="CMZ835" s="304"/>
      <c r="CNA835" s="304"/>
      <c r="CNB835" s="304"/>
      <c r="CNC835" s="304"/>
      <c r="CND835" s="304"/>
      <c r="CNE835" s="304"/>
      <c r="CNF835" s="304"/>
      <c r="CNG835" s="304"/>
      <c r="CNH835" s="304"/>
      <c r="CNI835" s="304"/>
      <c r="CNJ835" s="304"/>
      <c r="CNK835" s="304"/>
      <c r="CNL835" s="304"/>
      <c r="CNM835" s="304"/>
      <c r="CNN835" s="304"/>
      <c r="CNO835" s="304"/>
      <c r="CNP835" s="304"/>
      <c r="CNQ835" s="304"/>
      <c r="CNR835" s="304"/>
      <c r="CNS835" s="304"/>
      <c r="CNT835" s="304"/>
      <c r="CNU835" s="304"/>
      <c r="CNV835" s="304"/>
      <c r="CNW835" s="304"/>
      <c r="CNX835" s="304"/>
      <c r="CNY835" s="304"/>
      <c r="CNZ835" s="304"/>
      <c r="COA835" s="304"/>
      <c r="COB835" s="304"/>
      <c r="COC835" s="304"/>
      <c r="COD835" s="304"/>
      <c r="COE835" s="304"/>
      <c r="COF835" s="304"/>
      <c r="COG835" s="304"/>
      <c r="COH835" s="304"/>
      <c r="COI835" s="304"/>
      <c r="COJ835" s="304"/>
      <c r="COK835" s="304"/>
      <c r="COL835" s="304"/>
      <c r="COM835" s="304"/>
      <c r="CON835" s="304"/>
      <c r="COO835" s="304"/>
      <c r="COP835" s="304"/>
      <c r="COQ835" s="304"/>
      <c r="COR835" s="304"/>
      <c r="COS835" s="304"/>
      <c r="COT835" s="304"/>
      <c r="COU835" s="304"/>
      <c r="COV835" s="304"/>
      <c r="COW835" s="304"/>
      <c r="COX835" s="304"/>
      <c r="COY835" s="304"/>
      <c r="COZ835" s="304"/>
      <c r="CPA835" s="304"/>
      <c r="CPB835" s="304"/>
      <c r="CPC835" s="304"/>
      <c r="CPD835" s="304"/>
      <c r="CPE835" s="304"/>
      <c r="CPF835" s="304"/>
      <c r="CPG835" s="304"/>
      <c r="CPH835" s="304"/>
      <c r="CPI835" s="304"/>
      <c r="CPJ835" s="304"/>
      <c r="CPK835" s="304"/>
      <c r="CPL835" s="304"/>
      <c r="CPM835" s="304"/>
      <c r="CPN835" s="304"/>
      <c r="CPO835" s="304"/>
      <c r="CPP835" s="304"/>
      <c r="CPQ835" s="304"/>
      <c r="CPR835" s="304"/>
      <c r="CPS835" s="304"/>
      <c r="CPT835" s="304"/>
      <c r="CPU835" s="304"/>
      <c r="CPV835" s="304"/>
      <c r="CPW835" s="304"/>
      <c r="CPX835" s="304"/>
      <c r="CPY835" s="304"/>
      <c r="CPZ835" s="304"/>
      <c r="CQA835" s="304"/>
      <c r="CQB835" s="304"/>
      <c r="CQC835" s="304"/>
      <c r="CQD835" s="304"/>
      <c r="CQE835" s="304"/>
      <c r="CQF835" s="304"/>
      <c r="CQG835" s="304"/>
      <c r="CQH835" s="304"/>
      <c r="CQI835" s="304"/>
      <c r="CQJ835" s="304"/>
      <c r="CQK835" s="304"/>
      <c r="CQL835" s="304"/>
      <c r="CQM835" s="304"/>
      <c r="CQN835" s="304"/>
      <c r="CQO835" s="304"/>
      <c r="CQP835" s="304"/>
      <c r="CQQ835" s="304"/>
      <c r="CQR835" s="304"/>
      <c r="CQS835" s="304"/>
      <c r="CQT835" s="304"/>
      <c r="CQU835" s="304"/>
      <c r="CQV835" s="304"/>
      <c r="CQW835" s="304"/>
      <c r="CQX835" s="304"/>
      <c r="CQY835" s="304"/>
      <c r="CQZ835" s="304"/>
      <c r="CRA835" s="304"/>
      <c r="CRB835" s="304"/>
      <c r="CRC835" s="304"/>
      <c r="CRD835" s="304"/>
      <c r="CRE835" s="304"/>
      <c r="CRF835" s="304"/>
      <c r="CRG835" s="304"/>
      <c r="CRH835" s="304"/>
      <c r="CRI835" s="304"/>
      <c r="CRJ835" s="304"/>
      <c r="CRK835" s="304"/>
      <c r="CRL835" s="304"/>
      <c r="CRM835" s="304"/>
      <c r="CRN835" s="304"/>
      <c r="CRO835" s="304"/>
      <c r="CRP835" s="304"/>
      <c r="CRQ835" s="304"/>
      <c r="CRR835" s="304"/>
      <c r="CRS835" s="304"/>
      <c r="CRT835" s="304"/>
      <c r="CRU835" s="304"/>
      <c r="CRV835" s="304"/>
      <c r="CRW835" s="304"/>
      <c r="CRX835" s="304"/>
      <c r="CRY835" s="304"/>
      <c r="CRZ835" s="304"/>
      <c r="CSA835" s="304"/>
      <c r="CSB835" s="304"/>
      <c r="CSC835" s="304"/>
      <c r="CSD835" s="304"/>
      <c r="CSE835" s="304"/>
      <c r="CSF835" s="304"/>
      <c r="CSG835" s="304"/>
      <c r="CSH835" s="304"/>
      <c r="CSI835" s="304"/>
      <c r="CSJ835" s="304"/>
      <c r="CSK835" s="304"/>
      <c r="CSL835" s="304"/>
      <c r="CSM835" s="304"/>
      <c r="CSN835" s="304"/>
      <c r="CSO835" s="304"/>
      <c r="CSP835" s="304"/>
      <c r="CSQ835" s="304"/>
      <c r="CSR835" s="304"/>
      <c r="CSS835" s="304"/>
      <c r="CST835" s="304"/>
      <c r="CSU835" s="304"/>
      <c r="CSV835" s="304"/>
      <c r="CSW835" s="304"/>
      <c r="CSX835" s="304"/>
      <c r="CSY835" s="304"/>
      <c r="CSZ835" s="304"/>
      <c r="CTA835" s="304"/>
      <c r="CTB835" s="304"/>
      <c r="CTC835" s="304"/>
      <c r="CTD835" s="304"/>
      <c r="CTE835" s="304"/>
      <c r="CTF835" s="304"/>
      <c r="CTG835" s="304"/>
      <c r="CTH835" s="304"/>
      <c r="CTI835" s="304"/>
      <c r="CTJ835" s="304"/>
      <c r="CTK835" s="304"/>
      <c r="CTL835" s="304"/>
      <c r="CTM835" s="304"/>
      <c r="CTN835" s="304"/>
      <c r="CTO835" s="304"/>
      <c r="CTP835" s="304"/>
      <c r="CTQ835" s="304"/>
      <c r="CTR835" s="304"/>
      <c r="CTS835" s="304"/>
      <c r="CTT835" s="304"/>
      <c r="CTU835" s="304"/>
      <c r="CTV835" s="304"/>
      <c r="CTW835" s="304"/>
      <c r="CTX835" s="304"/>
      <c r="CTY835" s="304"/>
      <c r="CTZ835" s="304"/>
      <c r="CUA835" s="304"/>
      <c r="CUB835" s="304"/>
      <c r="CUC835" s="304"/>
      <c r="CUD835" s="304"/>
      <c r="CUE835" s="304"/>
      <c r="CUF835" s="304"/>
      <c r="CUG835" s="304"/>
      <c r="CUH835" s="304"/>
      <c r="CUI835" s="304"/>
      <c r="CUJ835" s="304"/>
      <c r="CUK835" s="304"/>
      <c r="CUL835" s="304"/>
      <c r="CUM835" s="304"/>
      <c r="CUN835" s="304"/>
      <c r="CUO835" s="304"/>
      <c r="CUP835" s="304"/>
      <c r="CUQ835" s="304"/>
      <c r="CUR835" s="304"/>
      <c r="CUS835" s="304"/>
      <c r="CUT835" s="304"/>
      <c r="CUU835" s="304"/>
      <c r="CUV835" s="304"/>
      <c r="CUW835" s="304"/>
      <c r="CUX835" s="304"/>
      <c r="CUY835" s="304"/>
      <c r="CUZ835" s="304"/>
      <c r="CVA835" s="304"/>
      <c r="CVB835" s="304"/>
      <c r="CVC835" s="304"/>
      <c r="CVD835" s="304"/>
      <c r="CVE835" s="304"/>
      <c r="CVF835" s="304"/>
      <c r="CVG835" s="304"/>
      <c r="CVH835" s="304"/>
      <c r="CVI835" s="304"/>
      <c r="CVJ835" s="304"/>
      <c r="CVK835" s="304"/>
      <c r="CVL835" s="304"/>
      <c r="CVM835" s="304"/>
      <c r="CVN835" s="304"/>
      <c r="CVO835" s="304"/>
      <c r="CVP835" s="304"/>
      <c r="CVQ835" s="304"/>
      <c r="CVR835" s="304"/>
      <c r="CVS835" s="304"/>
      <c r="CVT835" s="304"/>
      <c r="CVU835" s="304"/>
      <c r="CVV835" s="304"/>
      <c r="CVW835" s="304"/>
      <c r="CVX835" s="304"/>
      <c r="CVY835" s="304"/>
      <c r="CVZ835" s="304"/>
      <c r="CWA835" s="304"/>
      <c r="CWB835" s="304"/>
      <c r="CWC835" s="304"/>
      <c r="CWD835" s="304"/>
      <c r="CWE835" s="304"/>
      <c r="CWF835" s="304"/>
      <c r="CWG835" s="304"/>
      <c r="CWH835" s="304"/>
      <c r="CWI835" s="304"/>
      <c r="CWJ835" s="304"/>
      <c r="CWK835" s="304"/>
      <c r="CWL835" s="304"/>
      <c r="CWM835" s="304"/>
      <c r="CWN835" s="304"/>
      <c r="CWO835" s="304"/>
      <c r="CWP835" s="304"/>
      <c r="CWQ835" s="304"/>
      <c r="CWR835" s="304"/>
      <c r="CWS835" s="304"/>
      <c r="CWT835" s="304"/>
      <c r="CWU835" s="304"/>
      <c r="CWV835" s="304"/>
      <c r="CWW835" s="304"/>
      <c r="CWX835" s="304"/>
      <c r="CWY835" s="304"/>
      <c r="CWZ835" s="304"/>
      <c r="CXA835" s="304"/>
      <c r="CXB835" s="304"/>
      <c r="CXC835" s="304"/>
      <c r="CXD835" s="304"/>
      <c r="CXE835" s="304"/>
      <c r="CXF835" s="304"/>
      <c r="CXG835" s="304"/>
      <c r="CXH835" s="304"/>
      <c r="CXI835" s="304"/>
      <c r="CXJ835" s="304"/>
      <c r="CXK835" s="304"/>
      <c r="CXL835" s="304"/>
      <c r="CXM835" s="304"/>
      <c r="CXN835" s="304"/>
      <c r="CXO835" s="304"/>
      <c r="CXP835" s="304"/>
      <c r="CXQ835" s="304"/>
      <c r="CXR835" s="304"/>
      <c r="CXS835" s="304"/>
      <c r="CXT835" s="304"/>
      <c r="CXU835" s="304"/>
      <c r="CXV835" s="304"/>
      <c r="CXW835" s="304"/>
      <c r="CXX835" s="304"/>
      <c r="CXY835" s="304"/>
      <c r="CXZ835" s="304"/>
      <c r="CYA835" s="304"/>
      <c r="CYB835" s="304"/>
      <c r="CYC835" s="304"/>
      <c r="CYD835" s="304"/>
      <c r="CYE835" s="304"/>
      <c r="CYF835" s="304"/>
      <c r="CYG835" s="304"/>
      <c r="CYH835" s="304"/>
      <c r="CYI835" s="304"/>
      <c r="CYJ835" s="304"/>
      <c r="CYK835" s="304"/>
      <c r="CYL835" s="304"/>
      <c r="CYM835" s="304"/>
      <c r="CYN835" s="304"/>
      <c r="CYO835" s="304"/>
      <c r="CYP835" s="304"/>
      <c r="CYQ835" s="304"/>
      <c r="CYR835" s="304"/>
      <c r="CYS835" s="304"/>
      <c r="CYT835" s="304"/>
      <c r="CYU835" s="304"/>
      <c r="CYV835" s="304"/>
      <c r="CYW835" s="304"/>
      <c r="CYX835" s="304"/>
      <c r="CYY835" s="304"/>
      <c r="CYZ835" s="304"/>
      <c r="CZA835" s="304"/>
      <c r="CZB835" s="304"/>
      <c r="CZC835" s="304"/>
      <c r="CZD835" s="304"/>
      <c r="CZE835" s="304"/>
      <c r="CZF835" s="304"/>
      <c r="CZG835" s="304"/>
      <c r="CZH835" s="304"/>
      <c r="CZI835" s="304"/>
      <c r="CZJ835" s="304"/>
      <c r="CZK835" s="304"/>
      <c r="CZL835" s="304"/>
      <c r="CZM835" s="304"/>
      <c r="CZN835" s="304"/>
      <c r="CZO835" s="304"/>
      <c r="CZP835" s="304"/>
      <c r="CZQ835" s="304"/>
      <c r="CZR835" s="304"/>
      <c r="CZS835" s="304"/>
      <c r="CZT835" s="304"/>
      <c r="CZU835" s="304"/>
      <c r="CZV835" s="304"/>
      <c r="CZW835" s="304"/>
      <c r="CZX835" s="304"/>
      <c r="CZY835" s="304"/>
      <c r="CZZ835" s="304"/>
      <c r="DAA835" s="304"/>
      <c r="DAB835" s="304"/>
      <c r="DAC835" s="304"/>
      <c r="DAD835" s="304"/>
      <c r="DAE835" s="304"/>
      <c r="DAF835" s="304"/>
      <c r="DAG835" s="304"/>
      <c r="DAH835" s="304"/>
      <c r="DAI835" s="304"/>
      <c r="DAJ835" s="304"/>
      <c r="DAK835" s="304"/>
      <c r="DAL835" s="304"/>
      <c r="DAM835" s="304"/>
      <c r="DAN835" s="304"/>
      <c r="DAO835" s="304"/>
      <c r="DAP835" s="304"/>
      <c r="DAQ835" s="304"/>
      <c r="DAR835" s="304"/>
      <c r="DAS835" s="304"/>
      <c r="DAT835" s="304"/>
      <c r="DAU835" s="304"/>
      <c r="DAV835" s="304"/>
      <c r="DAW835" s="304"/>
      <c r="DAX835" s="304"/>
      <c r="DAY835" s="304"/>
      <c r="DAZ835" s="304"/>
      <c r="DBA835" s="304"/>
      <c r="DBB835" s="304"/>
      <c r="DBC835" s="304"/>
      <c r="DBD835" s="304"/>
      <c r="DBE835" s="304"/>
      <c r="DBF835" s="304"/>
      <c r="DBG835" s="304"/>
      <c r="DBH835" s="304"/>
      <c r="DBI835" s="304"/>
      <c r="DBJ835" s="304"/>
      <c r="DBK835" s="304"/>
      <c r="DBL835" s="304"/>
      <c r="DBM835" s="304"/>
      <c r="DBN835" s="304"/>
      <c r="DBO835" s="304"/>
      <c r="DBP835" s="304"/>
      <c r="DBQ835" s="304"/>
      <c r="DBR835" s="304"/>
      <c r="DBS835" s="304"/>
      <c r="DBT835" s="304"/>
      <c r="DBU835" s="304"/>
      <c r="DBV835" s="304"/>
      <c r="DBW835" s="304"/>
      <c r="DBX835" s="304"/>
      <c r="DBY835" s="304"/>
      <c r="DBZ835" s="304"/>
      <c r="DCA835" s="304"/>
      <c r="DCB835" s="304"/>
      <c r="DCC835" s="304"/>
      <c r="DCD835" s="304"/>
      <c r="DCE835" s="304"/>
      <c r="DCF835" s="304"/>
      <c r="DCG835" s="304"/>
      <c r="DCH835" s="304"/>
      <c r="DCI835" s="304"/>
      <c r="DCJ835" s="304"/>
      <c r="DCK835" s="304"/>
      <c r="DCL835" s="304"/>
      <c r="DCM835" s="304"/>
      <c r="DCN835" s="304"/>
      <c r="DCO835" s="304"/>
      <c r="DCP835" s="304"/>
      <c r="DCQ835" s="304"/>
      <c r="DCR835" s="304"/>
      <c r="DCS835" s="304"/>
      <c r="DCT835" s="304"/>
      <c r="DCU835" s="304"/>
      <c r="DCV835" s="304"/>
      <c r="DCW835" s="304"/>
      <c r="DCX835" s="304"/>
      <c r="DCY835" s="304"/>
      <c r="DCZ835" s="304"/>
      <c r="DDA835" s="304"/>
      <c r="DDB835" s="304"/>
      <c r="DDC835" s="304"/>
      <c r="DDD835" s="304"/>
      <c r="DDE835" s="304"/>
      <c r="DDF835" s="304"/>
      <c r="DDG835" s="304"/>
      <c r="DDH835" s="304"/>
      <c r="DDI835" s="304"/>
      <c r="DDJ835" s="304"/>
      <c r="DDK835" s="304"/>
      <c r="DDL835" s="304"/>
      <c r="DDM835" s="304"/>
      <c r="DDN835" s="304"/>
      <c r="DDO835" s="304"/>
      <c r="DDP835" s="304"/>
      <c r="DDQ835" s="304"/>
      <c r="DDR835" s="304"/>
      <c r="DDS835" s="304"/>
      <c r="DDT835" s="304"/>
      <c r="DDU835" s="304"/>
      <c r="DDV835" s="304"/>
      <c r="DDW835" s="304"/>
      <c r="DDX835" s="304"/>
      <c r="DDY835" s="304"/>
      <c r="DDZ835" s="304"/>
      <c r="DEA835" s="304"/>
      <c r="DEB835" s="304"/>
      <c r="DEC835" s="304"/>
      <c r="DED835" s="304"/>
      <c r="DEE835" s="304"/>
      <c r="DEF835" s="304"/>
      <c r="DEG835" s="304"/>
      <c r="DEH835" s="304"/>
      <c r="DEI835" s="304"/>
      <c r="DEJ835" s="304"/>
      <c r="DEK835" s="304"/>
      <c r="DEL835" s="304"/>
      <c r="DEM835" s="304"/>
      <c r="DEN835" s="304"/>
      <c r="DEO835" s="304"/>
      <c r="DEP835" s="304"/>
      <c r="DEQ835" s="304"/>
      <c r="DER835" s="304"/>
      <c r="DES835" s="304"/>
      <c r="DET835" s="304"/>
      <c r="DEU835" s="304"/>
      <c r="DEV835" s="304"/>
      <c r="DEW835" s="304"/>
      <c r="DEX835" s="304"/>
      <c r="DEY835" s="304"/>
      <c r="DEZ835" s="304"/>
      <c r="DFA835" s="304"/>
      <c r="DFB835" s="304"/>
      <c r="DFC835" s="304"/>
      <c r="DFD835" s="304"/>
      <c r="DFE835" s="304"/>
      <c r="DFF835" s="304"/>
      <c r="DFG835" s="304"/>
      <c r="DFH835" s="304"/>
      <c r="DFI835" s="304"/>
      <c r="DFJ835" s="304"/>
      <c r="DFK835" s="304"/>
      <c r="DFL835" s="304"/>
      <c r="DFM835" s="304"/>
      <c r="DFN835" s="304"/>
      <c r="DFO835" s="304"/>
      <c r="DFP835" s="304"/>
      <c r="DFQ835" s="304"/>
      <c r="DFR835" s="304"/>
      <c r="DFS835" s="304"/>
      <c r="DFT835" s="304"/>
      <c r="DFU835" s="304"/>
      <c r="DFV835" s="304"/>
      <c r="DFW835" s="304"/>
      <c r="DFX835" s="304"/>
      <c r="DFY835" s="304"/>
      <c r="DFZ835" s="304"/>
      <c r="DGA835" s="304"/>
      <c r="DGB835" s="304"/>
      <c r="DGC835" s="304"/>
      <c r="DGD835" s="304"/>
      <c r="DGE835" s="304"/>
      <c r="DGF835" s="304"/>
      <c r="DGG835" s="304"/>
      <c r="DGH835" s="304"/>
      <c r="DGI835" s="304"/>
      <c r="DGJ835" s="304"/>
      <c r="DGK835" s="304"/>
      <c r="DGL835" s="304"/>
      <c r="DGM835" s="304"/>
      <c r="DGN835" s="304"/>
      <c r="DGO835" s="304"/>
      <c r="DGP835" s="304"/>
      <c r="DGQ835" s="304"/>
      <c r="DGR835" s="304"/>
      <c r="DGS835" s="304"/>
      <c r="DGT835" s="304"/>
      <c r="DGU835" s="304"/>
      <c r="DGV835" s="304"/>
      <c r="DGW835" s="304"/>
      <c r="DGX835" s="304"/>
      <c r="DGY835" s="304"/>
      <c r="DGZ835" s="304"/>
      <c r="DHA835" s="304"/>
      <c r="DHB835" s="304"/>
      <c r="DHC835" s="304"/>
      <c r="DHD835" s="304"/>
      <c r="DHE835" s="304"/>
      <c r="DHF835" s="304"/>
      <c r="DHG835" s="304"/>
      <c r="DHH835" s="304"/>
      <c r="DHI835" s="304"/>
      <c r="DHJ835" s="304"/>
      <c r="DHK835" s="304"/>
      <c r="DHL835" s="304"/>
      <c r="DHM835" s="304"/>
      <c r="DHN835" s="304"/>
      <c r="DHO835" s="304"/>
      <c r="DHP835" s="304"/>
      <c r="DHQ835" s="304"/>
      <c r="DHR835" s="304"/>
      <c r="DHS835" s="304"/>
      <c r="DHT835" s="304"/>
      <c r="DHU835" s="304"/>
      <c r="DHV835" s="304"/>
      <c r="DHW835" s="304"/>
      <c r="DHX835" s="304"/>
      <c r="DHY835" s="304"/>
      <c r="DHZ835" s="304"/>
      <c r="DIA835" s="304"/>
      <c r="DIB835" s="304"/>
      <c r="DIC835" s="304"/>
      <c r="DID835" s="304"/>
      <c r="DIE835" s="304"/>
      <c r="DIF835" s="304"/>
      <c r="DIG835" s="304"/>
      <c r="DIH835" s="304"/>
      <c r="DII835" s="304"/>
      <c r="DIJ835" s="304"/>
      <c r="DIK835" s="304"/>
      <c r="DIL835" s="304"/>
      <c r="DIM835" s="304"/>
      <c r="DIN835" s="304"/>
      <c r="DIO835" s="304"/>
      <c r="DIP835" s="304"/>
      <c r="DIQ835" s="304"/>
      <c r="DIR835" s="304"/>
      <c r="DIS835" s="304"/>
      <c r="DIT835" s="304"/>
      <c r="DIU835" s="304"/>
      <c r="DIV835" s="304"/>
      <c r="DIW835" s="304"/>
      <c r="DIX835" s="304"/>
      <c r="DIY835" s="304"/>
      <c r="DIZ835" s="304"/>
      <c r="DJA835" s="304"/>
      <c r="DJB835" s="304"/>
      <c r="DJC835" s="304"/>
      <c r="DJD835" s="304"/>
      <c r="DJE835" s="304"/>
      <c r="DJF835" s="304"/>
      <c r="DJG835" s="304"/>
      <c r="DJH835" s="304"/>
      <c r="DJI835" s="304"/>
      <c r="DJJ835" s="304"/>
      <c r="DJK835" s="304"/>
      <c r="DJL835" s="304"/>
      <c r="DJM835" s="304"/>
      <c r="DJN835" s="304"/>
      <c r="DJO835" s="304"/>
      <c r="DJP835" s="304"/>
      <c r="DJQ835" s="304"/>
      <c r="DJR835" s="304"/>
      <c r="DJS835" s="304"/>
      <c r="DJT835" s="304"/>
      <c r="DJU835" s="304"/>
      <c r="DJV835" s="304"/>
      <c r="DJW835" s="304"/>
      <c r="DJX835" s="304"/>
      <c r="DJY835" s="304"/>
      <c r="DJZ835" s="304"/>
      <c r="DKA835" s="304"/>
      <c r="DKB835" s="304"/>
      <c r="DKC835" s="304"/>
      <c r="DKD835" s="304"/>
      <c r="DKE835" s="304"/>
      <c r="DKF835" s="304"/>
      <c r="DKG835" s="304"/>
      <c r="DKH835" s="304"/>
      <c r="DKI835" s="304"/>
      <c r="DKJ835" s="304"/>
      <c r="DKK835" s="304"/>
      <c r="DKL835" s="304"/>
      <c r="DKM835" s="304"/>
      <c r="DKN835" s="304"/>
      <c r="DKO835" s="304"/>
      <c r="DKP835" s="304"/>
      <c r="DKQ835" s="304"/>
      <c r="DKR835" s="304"/>
      <c r="DKS835" s="304"/>
      <c r="DKT835" s="304"/>
      <c r="DKU835" s="304"/>
      <c r="DKV835" s="304"/>
      <c r="DKW835" s="304"/>
      <c r="DKX835" s="304"/>
      <c r="DKY835" s="304"/>
      <c r="DKZ835" s="304"/>
      <c r="DLA835" s="304"/>
      <c r="DLB835" s="304"/>
      <c r="DLC835" s="304"/>
      <c r="DLD835" s="304"/>
      <c r="DLE835" s="304"/>
      <c r="DLF835" s="304"/>
      <c r="DLG835" s="304"/>
      <c r="DLH835" s="304"/>
      <c r="DLI835" s="304"/>
      <c r="DLJ835" s="304"/>
      <c r="DLK835" s="304"/>
      <c r="DLL835" s="304"/>
      <c r="DLM835" s="304"/>
      <c r="DLN835" s="304"/>
      <c r="DLO835" s="304"/>
      <c r="DLP835" s="304"/>
      <c r="DLQ835" s="304"/>
      <c r="DLR835" s="304"/>
      <c r="DLS835" s="304"/>
      <c r="DLT835" s="304"/>
      <c r="DLU835" s="304"/>
      <c r="DLV835" s="304"/>
      <c r="DLW835" s="304"/>
      <c r="DLX835" s="304"/>
      <c r="DLY835" s="304"/>
      <c r="DLZ835" s="304"/>
      <c r="DMA835" s="304"/>
      <c r="DMB835" s="304"/>
      <c r="DMC835" s="304"/>
      <c r="DMD835" s="304"/>
      <c r="DME835" s="304"/>
      <c r="DMF835" s="304"/>
      <c r="DMG835" s="304"/>
      <c r="DMH835" s="304"/>
      <c r="DMI835" s="304"/>
      <c r="DMJ835" s="304"/>
      <c r="DMK835" s="304"/>
      <c r="DML835" s="304"/>
      <c r="DMM835" s="304"/>
      <c r="DMN835" s="304"/>
      <c r="DMO835" s="304"/>
      <c r="DMP835" s="304"/>
      <c r="DMQ835" s="304"/>
      <c r="DMR835" s="304"/>
      <c r="DMS835" s="304"/>
      <c r="DMT835" s="304"/>
      <c r="DMU835" s="304"/>
      <c r="DMV835" s="304"/>
      <c r="DMW835" s="304"/>
      <c r="DMX835" s="304"/>
      <c r="DMY835" s="304"/>
      <c r="DMZ835" s="304"/>
      <c r="DNA835" s="304"/>
      <c r="DNB835" s="304"/>
      <c r="DNC835" s="304"/>
      <c r="DND835" s="304"/>
      <c r="DNE835" s="304"/>
      <c r="DNF835" s="304"/>
      <c r="DNG835" s="304"/>
      <c r="DNH835" s="304"/>
      <c r="DNI835" s="304"/>
      <c r="DNJ835" s="304"/>
      <c r="DNK835" s="304"/>
      <c r="DNL835" s="304"/>
      <c r="DNM835" s="304"/>
      <c r="DNN835" s="304"/>
      <c r="DNO835" s="304"/>
      <c r="DNP835" s="304"/>
      <c r="DNQ835" s="304"/>
      <c r="DNR835" s="304"/>
      <c r="DNS835" s="304"/>
      <c r="DNT835" s="304"/>
      <c r="DNU835" s="304"/>
      <c r="DNV835" s="304"/>
      <c r="DNW835" s="304"/>
      <c r="DNX835" s="304"/>
      <c r="DNY835" s="304"/>
      <c r="DNZ835" s="304"/>
      <c r="DOA835" s="304"/>
      <c r="DOB835" s="304"/>
      <c r="DOC835" s="304"/>
      <c r="DOD835" s="304"/>
      <c r="DOE835" s="304"/>
      <c r="DOF835" s="304"/>
      <c r="DOG835" s="304"/>
      <c r="DOH835" s="304"/>
      <c r="DOI835" s="304"/>
      <c r="DOJ835" s="304"/>
      <c r="DOK835" s="304"/>
      <c r="DOL835" s="304"/>
      <c r="DOM835" s="304"/>
      <c r="DON835" s="304"/>
      <c r="DOO835" s="304"/>
      <c r="DOP835" s="304"/>
      <c r="DOQ835" s="304"/>
      <c r="DOR835" s="304"/>
      <c r="DOS835" s="304"/>
      <c r="DOT835" s="304"/>
      <c r="DOU835" s="304"/>
      <c r="DOV835" s="304"/>
      <c r="DOW835" s="304"/>
      <c r="DOX835" s="304"/>
      <c r="DOY835" s="304"/>
      <c r="DOZ835" s="304"/>
      <c r="DPA835" s="304"/>
      <c r="DPB835" s="304"/>
      <c r="DPC835" s="304"/>
      <c r="DPD835" s="304"/>
      <c r="DPE835" s="304"/>
      <c r="DPF835" s="304"/>
      <c r="DPG835" s="304"/>
      <c r="DPH835" s="304"/>
      <c r="DPI835" s="304"/>
      <c r="DPJ835" s="304"/>
      <c r="DPK835" s="304"/>
      <c r="DPL835" s="304"/>
      <c r="DPM835" s="304"/>
      <c r="DPN835" s="304"/>
      <c r="DPO835" s="304"/>
      <c r="DPP835" s="304"/>
      <c r="DPQ835" s="304"/>
      <c r="DPR835" s="304"/>
      <c r="DPS835" s="304"/>
      <c r="DPT835" s="304"/>
      <c r="DPU835" s="304"/>
      <c r="DPV835" s="304"/>
      <c r="DPW835" s="304"/>
      <c r="DPX835" s="304"/>
      <c r="DPY835" s="304"/>
      <c r="DPZ835" s="304"/>
      <c r="DQA835" s="304"/>
      <c r="DQB835" s="304"/>
      <c r="DQC835" s="304"/>
      <c r="DQD835" s="304"/>
      <c r="DQE835" s="304"/>
      <c r="DQF835" s="304"/>
      <c r="DQG835" s="304"/>
      <c r="DQH835" s="304"/>
      <c r="DQI835" s="304"/>
      <c r="DQJ835" s="304"/>
      <c r="DQK835" s="304"/>
      <c r="DQL835" s="304"/>
      <c r="DQM835" s="304"/>
      <c r="DQN835" s="304"/>
      <c r="DQO835" s="304"/>
      <c r="DQP835" s="304"/>
      <c r="DQQ835" s="304"/>
      <c r="DQR835" s="304"/>
      <c r="DQS835" s="304"/>
      <c r="DQT835" s="304"/>
      <c r="DQU835" s="304"/>
      <c r="DQV835" s="304"/>
      <c r="DQW835" s="304"/>
      <c r="DQX835" s="304"/>
      <c r="DQY835" s="304"/>
      <c r="DQZ835" s="304"/>
      <c r="DRA835" s="304"/>
      <c r="DRB835" s="304"/>
      <c r="DRC835" s="304"/>
      <c r="DRD835" s="304"/>
      <c r="DRE835" s="304"/>
      <c r="DRF835" s="304"/>
      <c r="DRG835" s="304"/>
      <c r="DRH835" s="304"/>
      <c r="DRI835" s="304"/>
      <c r="DRJ835" s="304"/>
      <c r="DRK835" s="304"/>
      <c r="DRL835" s="304"/>
      <c r="DRM835" s="304"/>
      <c r="DRN835" s="304"/>
      <c r="DRO835" s="304"/>
      <c r="DRP835" s="304"/>
      <c r="DRQ835" s="304"/>
      <c r="DRR835" s="304"/>
      <c r="DRS835" s="304"/>
      <c r="DRT835" s="304"/>
      <c r="DRU835" s="304"/>
      <c r="DRV835" s="304"/>
      <c r="DRW835" s="304"/>
      <c r="DRX835" s="304"/>
      <c r="DRY835" s="304"/>
      <c r="DRZ835" s="304"/>
      <c r="DSA835" s="304"/>
      <c r="DSB835" s="304"/>
      <c r="DSC835" s="304"/>
      <c r="DSD835" s="304"/>
      <c r="DSE835" s="304"/>
      <c r="DSF835" s="304"/>
      <c r="DSG835" s="304"/>
      <c r="DSH835" s="304"/>
      <c r="DSI835" s="304"/>
      <c r="DSJ835" s="304"/>
      <c r="DSK835" s="304"/>
      <c r="DSL835" s="304"/>
      <c r="DSM835" s="304"/>
      <c r="DSN835" s="304"/>
      <c r="DSO835" s="304"/>
      <c r="DSP835" s="304"/>
      <c r="DSQ835" s="304"/>
      <c r="DSR835" s="304"/>
      <c r="DSS835" s="304"/>
      <c r="DST835" s="304"/>
      <c r="DSU835" s="304"/>
      <c r="DSV835" s="304"/>
      <c r="DSW835" s="304"/>
      <c r="DSX835" s="304"/>
      <c r="DSY835" s="304"/>
      <c r="DSZ835" s="304"/>
      <c r="DTA835" s="304"/>
      <c r="DTB835" s="304"/>
      <c r="DTC835" s="304"/>
      <c r="DTD835" s="304"/>
      <c r="DTE835" s="304"/>
      <c r="DTF835" s="304"/>
      <c r="DTG835" s="304"/>
      <c r="DTH835" s="304"/>
      <c r="DTI835" s="304"/>
      <c r="DTJ835" s="304"/>
      <c r="DTK835" s="304"/>
      <c r="DTL835" s="304"/>
      <c r="DTM835" s="304"/>
      <c r="DTN835" s="304"/>
      <c r="DTO835" s="304"/>
      <c r="DTP835" s="304"/>
      <c r="DTQ835" s="304"/>
      <c r="DTR835" s="304"/>
      <c r="DTS835" s="304"/>
      <c r="DTT835" s="304"/>
      <c r="DTU835" s="304"/>
      <c r="DTV835" s="304"/>
      <c r="DTW835" s="304"/>
      <c r="DTX835" s="304"/>
      <c r="DTY835" s="304"/>
      <c r="DTZ835" s="304"/>
      <c r="DUA835" s="304"/>
      <c r="DUB835" s="304"/>
      <c r="DUC835" s="304"/>
      <c r="DUD835" s="304"/>
      <c r="DUE835" s="304"/>
      <c r="DUF835" s="304"/>
      <c r="DUG835" s="304"/>
      <c r="DUH835" s="304"/>
      <c r="DUI835" s="304"/>
      <c r="DUJ835" s="304"/>
      <c r="DUK835" s="304"/>
      <c r="DUL835" s="304"/>
      <c r="DUM835" s="304"/>
      <c r="DUN835" s="304"/>
      <c r="DUO835" s="304"/>
      <c r="DUP835" s="304"/>
      <c r="DUQ835" s="304"/>
      <c r="DUR835" s="304"/>
      <c r="DUS835" s="304"/>
      <c r="DUT835" s="304"/>
      <c r="DUU835" s="304"/>
      <c r="DUV835" s="304"/>
      <c r="DUW835" s="304"/>
      <c r="DUX835" s="304"/>
      <c r="DUY835" s="304"/>
      <c r="DUZ835" s="304"/>
      <c r="DVA835" s="304"/>
      <c r="DVB835" s="304"/>
      <c r="DVC835" s="304"/>
      <c r="DVD835" s="304"/>
      <c r="DVE835" s="304"/>
      <c r="DVF835" s="304"/>
      <c r="DVG835" s="304"/>
      <c r="DVH835" s="304"/>
      <c r="DVI835" s="304"/>
      <c r="DVJ835" s="304"/>
      <c r="DVK835" s="304"/>
      <c r="DVL835" s="304"/>
      <c r="DVM835" s="304"/>
      <c r="DVN835" s="304"/>
      <c r="DVO835" s="304"/>
      <c r="DVP835" s="304"/>
      <c r="DVQ835" s="304"/>
      <c r="DVR835" s="304"/>
      <c r="DVS835" s="304"/>
      <c r="DVT835" s="304"/>
      <c r="DVU835" s="304"/>
      <c r="DVV835" s="304"/>
      <c r="DVW835" s="304"/>
      <c r="DVX835" s="304"/>
      <c r="DVY835" s="304"/>
      <c r="DVZ835" s="304"/>
      <c r="DWA835" s="304"/>
      <c r="DWB835" s="304"/>
      <c r="DWC835" s="304"/>
      <c r="DWD835" s="304"/>
      <c r="DWE835" s="304"/>
      <c r="DWF835" s="304"/>
      <c r="DWG835" s="304"/>
      <c r="DWH835" s="304"/>
      <c r="DWI835" s="304"/>
      <c r="DWJ835" s="304"/>
      <c r="DWK835" s="304"/>
      <c r="DWL835" s="304"/>
      <c r="DWM835" s="304"/>
      <c r="DWN835" s="304"/>
      <c r="DWO835" s="304"/>
      <c r="DWP835" s="304"/>
      <c r="DWQ835" s="304"/>
      <c r="DWR835" s="304"/>
      <c r="DWS835" s="304"/>
      <c r="DWT835" s="304"/>
      <c r="DWU835" s="304"/>
      <c r="DWV835" s="304"/>
      <c r="DWW835" s="304"/>
      <c r="DWX835" s="304"/>
      <c r="DWY835" s="304"/>
      <c r="DWZ835" s="304"/>
      <c r="DXA835" s="304"/>
      <c r="DXB835" s="304"/>
      <c r="DXC835" s="304"/>
      <c r="DXD835" s="304"/>
      <c r="DXE835" s="304"/>
      <c r="DXF835" s="304"/>
      <c r="DXG835" s="304"/>
      <c r="DXH835" s="304"/>
      <c r="DXI835" s="304"/>
      <c r="DXJ835" s="304"/>
      <c r="DXK835" s="304"/>
      <c r="DXL835" s="304"/>
      <c r="DXM835" s="304"/>
      <c r="DXN835" s="304"/>
      <c r="DXO835" s="304"/>
      <c r="DXP835" s="304"/>
      <c r="DXQ835" s="304"/>
      <c r="DXR835" s="304"/>
      <c r="DXS835" s="304"/>
      <c r="DXT835" s="304"/>
      <c r="DXU835" s="304"/>
      <c r="DXV835" s="304"/>
      <c r="DXW835" s="304"/>
      <c r="DXX835" s="304"/>
      <c r="DXY835" s="304"/>
      <c r="DXZ835" s="304"/>
      <c r="DYA835" s="304"/>
      <c r="DYB835" s="304"/>
      <c r="DYC835" s="304"/>
      <c r="DYD835" s="304"/>
      <c r="DYE835" s="304"/>
      <c r="DYF835" s="304"/>
      <c r="DYG835" s="304"/>
      <c r="DYH835" s="304"/>
      <c r="DYI835" s="304"/>
      <c r="DYJ835" s="304"/>
      <c r="DYK835" s="304"/>
      <c r="DYL835" s="304"/>
      <c r="DYM835" s="304"/>
      <c r="DYN835" s="304"/>
      <c r="DYO835" s="304"/>
      <c r="DYP835" s="304"/>
      <c r="DYQ835" s="304"/>
      <c r="DYR835" s="304"/>
      <c r="DYS835" s="304"/>
      <c r="DYT835" s="304"/>
      <c r="DYU835" s="304"/>
      <c r="DYV835" s="304"/>
      <c r="DYW835" s="304"/>
      <c r="DYX835" s="304"/>
      <c r="DYY835" s="304"/>
      <c r="DYZ835" s="304"/>
      <c r="DZA835" s="304"/>
      <c r="DZB835" s="304"/>
      <c r="DZC835" s="304"/>
      <c r="DZD835" s="304"/>
      <c r="DZE835" s="304"/>
      <c r="DZF835" s="304"/>
      <c r="DZG835" s="304"/>
      <c r="DZH835" s="304"/>
      <c r="DZI835" s="304"/>
      <c r="DZJ835" s="304"/>
      <c r="DZK835" s="304"/>
      <c r="DZL835" s="304"/>
      <c r="DZM835" s="304"/>
      <c r="DZN835" s="304"/>
      <c r="DZO835" s="304"/>
      <c r="DZP835" s="304"/>
      <c r="DZQ835" s="304"/>
      <c r="DZR835" s="304"/>
      <c r="DZS835" s="304"/>
      <c r="DZT835" s="304"/>
      <c r="DZU835" s="304"/>
      <c r="DZV835" s="304"/>
      <c r="DZW835" s="304"/>
      <c r="DZX835" s="304"/>
      <c r="DZY835" s="304"/>
      <c r="DZZ835" s="304"/>
      <c r="EAA835" s="304"/>
      <c r="EAB835" s="304"/>
      <c r="EAC835" s="304"/>
      <c r="EAD835" s="304"/>
      <c r="EAE835" s="304"/>
      <c r="EAF835" s="304"/>
      <c r="EAG835" s="304"/>
      <c r="EAH835" s="304"/>
      <c r="EAI835" s="304"/>
      <c r="EAJ835" s="304"/>
      <c r="EAK835" s="304"/>
      <c r="EAL835" s="304"/>
      <c r="EAM835" s="304"/>
      <c r="EAN835" s="304"/>
      <c r="EAO835" s="304"/>
      <c r="EAP835" s="304"/>
      <c r="EAQ835" s="304"/>
      <c r="EAR835" s="304"/>
      <c r="EAS835" s="304"/>
      <c r="EAT835" s="304"/>
      <c r="EAU835" s="304"/>
      <c r="EAV835" s="304"/>
      <c r="EAW835" s="304"/>
      <c r="EAX835" s="304"/>
      <c r="EAY835" s="304"/>
      <c r="EAZ835" s="304"/>
      <c r="EBA835" s="304"/>
      <c r="EBB835" s="304"/>
      <c r="EBC835" s="304"/>
      <c r="EBD835" s="304"/>
      <c r="EBE835" s="304"/>
      <c r="EBF835" s="304"/>
      <c r="EBG835" s="304"/>
      <c r="EBH835" s="304"/>
      <c r="EBI835" s="304"/>
      <c r="EBJ835" s="304"/>
      <c r="EBK835" s="304"/>
      <c r="EBL835" s="304"/>
      <c r="EBM835" s="304"/>
      <c r="EBN835" s="304"/>
      <c r="EBO835" s="304"/>
      <c r="EBP835" s="304"/>
      <c r="EBQ835" s="304"/>
      <c r="EBR835" s="304"/>
      <c r="EBS835" s="304"/>
      <c r="EBT835" s="304"/>
      <c r="EBU835" s="304"/>
      <c r="EBV835" s="304"/>
      <c r="EBW835" s="304"/>
      <c r="EBX835" s="304"/>
      <c r="EBY835" s="304"/>
      <c r="EBZ835" s="304"/>
      <c r="ECA835" s="304"/>
      <c r="ECB835" s="304"/>
      <c r="ECC835" s="304"/>
      <c r="ECD835" s="304"/>
      <c r="ECE835" s="304"/>
      <c r="ECF835" s="304"/>
      <c r="ECG835" s="304"/>
      <c r="ECH835" s="304"/>
      <c r="ECI835" s="304"/>
      <c r="ECJ835" s="304"/>
      <c r="ECK835" s="304"/>
      <c r="ECL835" s="304"/>
      <c r="ECM835" s="304"/>
      <c r="ECN835" s="304"/>
      <c r="ECO835" s="304"/>
      <c r="ECP835" s="304"/>
      <c r="ECQ835" s="304"/>
      <c r="ECR835" s="304"/>
      <c r="ECS835" s="304"/>
      <c r="ECT835" s="304"/>
      <c r="ECU835" s="304"/>
      <c r="ECV835" s="304"/>
      <c r="ECW835" s="304"/>
      <c r="ECX835" s="304"/>
      <c r="ECY835" s="304"/>
      <c r="ECZ835" s="304"/>
      <c r="EDA835" s="304"/>
      <c r="EDB835" s="304"/>
      <c r="EDC835" s="304"/>
      <c r="EDD835" s="304"/>
      <c r="EDE835" s="304"/>
      <c r="EDF835" s="304"/>
      <c r="EDG835" s="304"/>
      <c r="EDH835" s="304"/>
      <c r="EDI835" s="304"/>
      <c r="EDJ835" s="304"/>
      <c r="EDK835" s="304"/>
      <c r="EDL835" s="304"/>
      <c r="EDM835" s="304"/>
      <c r="EDN835" s="304"/>
      <c r="EDO835" s="304"/>
      <c r="EDP835" s="304"/>
      <c r="EDQ835" s="304"/>
      <c r="EDR835" s="304"/>
      <c r="EDS835" s="304"/>
      <c r="EDT835" s="304"/>
      <c r="EDU835" s="304"/>
      <c r="EDV835" s="304"/>
      <c r="EDW835" s="304"/>
      <c r="EDX835" s="304"/>
      <c r="EDY835" s="304"/>
      <c r="EDZ835" s="304"/>
      <c r="EEA835" s="304"/>
      <c r="EEB835" s="304"/>
      <c r="EEC835" s="304"/>
      <c r="EED835" s="304"/>
      <c r="EEE835" s="304"/>
      <c r="EEF835" s="304"/>
      <c r="EEG835" s="304"/>
      <c r="EEH835" s="304"/>
      <c r="EEI835" s="304"/>
      <c r="EEJ835" s="304"/>
      <c r="EEK835" s="304"/>
      <c r="EEL835" s="304"/>
      <c r="EEM835" s="304"/>
      <c r="EEN835" s="304"/>
      <c r="EEO835" s="304"/>
      <c r="EEP835" s="304"/>
      <c r="EEQ835" s="304"/>
      <c r="EER835" s="304"/>
      <c r="EES835" s="304"/>
      <c r="EET835" s="304"/>
      <c r="EEU835" s="304"/>
      <c r="EEV835" s="304"/>
      <c r="EEW835" s="304"/>
      <c r="EEX835" s="304"/>
      <c r="EEY835" s="304"/>
      <c r="EEZ835" s="304"/>
      <c r="EFA835" s="304"/>
      <c r="EFB835" s="304"/>
      <c r="EFC835" s="304"/>
      <c r="EFD835" s="304"/>
      <c r="EFE835" s="304"/>
      <c r="EFF835" s="304"/>
      <c r="EFG835" s="304"/>
      <c r="EFH835" s="304"/>
      <c r="EFI835" s="304"/>
      <c r="EFJ835" s="304"/>
      <c r="EFK835" s="304"/>
      <c r="EFL835" s="304"/>
      <c r="EFM835" s="304"/>
      <c r="EFN835" s="304"/>
      <c r="EFO835" s="304"/>
      <c r="EFP835" s="304"/>
      <c r="EFQ835" s="304"/>
      <c r="EFR835" s="304"/>
      <c r="EFS835" s="304"/>
      <c r="EFT835" s="304"/>
      <c r="EFU835" s="304"/>
      <c r="EFV835" s="304"/>
      <c r="EFW835" s="304"/>
      <c r="EFX835" s="304"/>
      <c r="EFY835" s="304"/>
      <c r="EFZ835" s="304"/>
      <c r="EGA835" s="304"/>
      <c r="EGB835" s="304"/>
      <c r="EGC835" s="304"/>
      <c r="EGD835" s="304"/>
      <c r="EGE835" s="304"/>
      <c r="EGF835" s="304"/>
      <c r="EGG835" s="304"/>
      <c r="EGH835" s="304"/>
      <c r="EGI835" s="304"/>
      <c r="EGJ835" s="304"/>
      <c r="EGK835" s="304"/>
      <c r="EGL835" s="304"/>
      <c r="EGM835" s="304"/>
      <c r="EGN835" s="304"/>
      <c r="EGO835" s="304"/>
      <c r="EGP835" s="304"/>
      <c r="EGQ835" s="304"/>
      <c r="EGR835" s="304"/>
      <c r="EGS835" s="304"/>
      <c r="EGT835" s="304"/>
      <c r="EGU835" s="304"/>
      <c r="EGV835" s="304"/>
      <c r="EGW835" s="304"/>
      <c r="EGX835" s="304"/>
      <c r="EGY835" s="304"/>
      <c r="EGZ835" s="304"/>
      <c r="EHA835" s="304"/>
      <c r="EHB835" s="304"/>
      <c r="EHC835" s="304"/>
      <c r="EHD835" s="304"/>
      <c r="EHE835" s="304"/>
      <c r="EHF835" s="304"/>
      <c r="EHG835" s="304"/>
      <c r="EHH835" s="304"/>
      <c r="EHI835" s="304"/>
      <c r="EHJ835" s="304"/>
      <c r="EHK835" s="304"/>
      <c r="EHL835" s="304"/>
      <c r="EHM835" s="304"/>
      <c r="EHN835" s="304"/>
      <c r="EHO835" s="304"/>
      <c r="EHP835" s="304"/>
      <c r="EHQ835" s="304"/>
      <c r="EHR835" s="304"/>
      <c r="EHS835" s="304"/>
      <c r="EHT835" s="304"/>
      <c r="EHU835" s="304"/>
      <c r="EHV835" s="304"/>
      <c r="EHW835" s="304"/>
      <c r="EHX835" s="304"/>
      <c r="EHY835" s="304"/>
      <c r="EHZ835" s="304"/>
      <c r="EIA835" s="304"/>
      <c r="EIB835" s="304"/>
      <c r="EIC835" s="304"/>
      <c r="EID835" s="304"/>
      <c r="EIE835" s="304"/>
      <c r="EIF835" s="304"/>
      <c r="EIG835" s="304"/>
      <c r="EIH835" s="304"/>
      <c r="EII835" s="304"/>
      <c r="EIJ835" s="304"/>
      <c r="EIK835" s="304"/>
      <c r="EIL835" s="304"/>
      <c r="EIM835" s="304"/>
      <c r="EIN835" s="304"/>
      <c r="EIO835" s="304"/>
      <c r="EIP835" s="304"/>
      <c r="EIQ835" s="304"/>
      <c r="EIR835" s="304"/>
      <c r="EIS835" s="304"/>
      <c r="EIT835" s="304"/>
      <c r="EIU835" s="304"/>
      <c r="EIV835" s="304"/>
      <c r="EIW835" s="304"/>
      <c r="EIX835" s="304"/>
      <c r="EIY835" s="304"/>
      <c r="EIZ835" s="304"/>
      <c r="EJA835" s="304"/>
      <c r="EJB835" s="304"/>
      <c r="EJC835" s="304"/>
      <c r="EJD835" s="304"/>
      <c r="EJE835" s="304"/>
      <c r="EJF835" s="304"/>
      <c r="EJG835" s="304"/>
      <c r="EJH835" s="304"/>
      <c r="EJI835" s="304"/>
      <c r="EJJ835" s="304"/>
      <c r="EJK835" s="304"/>
      <c r="EJL835" s="304"/>
      <c r="EJM835" s="304"/>
      <c r="EJN835" s="304"/>
      <c r="EJO835" s="304"/>
      <c r="EJP835" s="304"/>
      <c r="EJQ835" s="304"/>
      <c r="EJR835" s="304"/>
      <c r="EJS835" s="304"/>
      <c r="EJT835" s="304"/>
      <c r="EJU835" s="304"/>
      <c r="EJV835" s="304"/>
      <c r="EJW835" s="304"/>
      <c r="EJX835" s="304"/>
      <c r="EJY835" s="304"/>
      <c r="EJZ835" s="304"/>
      <c r="EKA835" s="304"/>
      <c r="EKB835" s="304"/>
      <c r="EKC835" s="304"/>
      <c r="EKD835" s="304"/>
      <c r="EKE835" s="304"/>
      <c r="EKF835" s="304"/>
      <c r="EKG835" s="304"/>
      <c r="EKH835" s="304"/>
      <c r="EKI835" s="304"/>
      <c r="EKJ835" s="304"/>
      <c r="EKK835" s="304"/>
      <c r="EKL835" s="304"/>
      <c r="EKM835" s="304"/>
      <c r="EKN835" s="304"/>
      <c r="EKO835" s="304"/>
      <c r="EKP835" s="304"/>
      <c r="EKQ835" s="304"/>
      <c r="EKR835" s="304"/>
      <c r="EKS835" s="304"/>
      <c r="EKT835" s="304"/>
      <c r="EKU835" s="304"/>
      <c r="EKV835" s="304"/>
      <c r="EKW835" s="304"/>
      <c r="EKX835" s="304"/>
      <c r="EKY835" s="304"/>
      <c r="EKZ835" s="304"/>
      <c r="ELA835" s="304"/>
      <c r="ELB835" s="304"/>
      <c r="ELC835" s="304"/>
      <c r="ELD835" s="304"/>
      <c r="ELE835" s="304"/>
      <c r="ELF835" s="304"/>
      <c r="ELG835" s="304"/>
      <c r="ELH835" s="304"/>
      <c r="ELI835" s="304"/>
      <c r="ELJ835" s="304"/>
      <c r="ELK835" s="304"/>
      <c r="ELL835" s="304"/>
      <c r="ELM835" s="304"/>
      <c r="ELN835" s="304"/>
      <c r="ELO835" s="304"/>
      <c r="ELP835" s="304"/>
      <c r="ELQ835" s="304"/>
      <c r="ELR835" s="304"/>
      <c r="ELS835" s="304"/>
      <c r="ELT835" s="304"/>
      <c r="ELU835" s="304"/>
    </row>
    <row r="836" spans="2:341 1271:3713" s="279" customFormat="1">
      <c r="B836" s="303"/>
      <c r="S836" s="421"/>
      <c r="T836" s="453"/>
      <c r="U836" s="304"/>
      <c r="V836" s="304"/>
      <c r="W836" s="304"/>
      <c r="X836" s="304"/>
      <c r="Y836" s="304"/>
      <c r="Z836" s="304"/>
      <c r="AA836" s="304"/>
      <c r="AB836" s="304"/>
      <c r="AC836" s="304"/>
      <c r="AD836" s="304"/>
      <c r="AE836" s="304"/>
      <c r="AF836" s="304"/>
      <c r="AG836" s="304"/>
      <c r="AH836" s="304"/>
      <c r="AI836" s="304"/>
      <c r="AJ836" s="304"/>
      <c r="AK836" s="304"/>
      <c r="AL836" s="304"/>
      <c r="AM836" s="304"/>
      <c r="AN836" s="304"/>
      <c r="AO836" s="304"/>
      <c r="AP836" s="304"/>
      <c r="AQ836" s="304"/>
      <c r="AR836" s="304"/>
      <c r="AS836" s="304"/>
      <c r="AT836" s="304"/>
      <c r="AU836" s="304"/>
      <c r="AV836" s="304"/>
      <c r="AW836" s="304"/>
      <c r="AX836" s="304"/>
      <c r="AY836" s="304"/>
      <c r="AZ836" s="304"/>
      <c r="BA836" s="304"/>
      <c r="BB836" s="304"/>
      <c r="BC836" s="304"/>
      <c r="BD836" s="304"/>
      <c r="BE836" s="304"/>
      <c r="BF836" s="304"/>
      <c r="BG836" s="304"/>
      <c r="BH836" s="304"/>
      <c r="BI836" s="304"/>
      <c r="BJ836" s="304"/>
      <c r="BK836" s="304"/>
      <c r="BL836" s="304"/>
      <c r="BM836" s="304"/>
      <c r="BN836" s="304"/>
      <c r="BO836" s="304"/>
      <c r="BP836" s="304"/>
      <c r="BQ836" s="304"/>
      <c r="BR836" s="304"/>
      <c r="BS836" s="304"/>
      <c r="BT836" s="304"/>
      <c r="BU836" s="304"/>
      <c r="BV836" s="304"/>
      <c r="BW836" s="304"/>
      <c r="BX836" s="304"/>
      <c r="BY836" s="304"/>
      <c r="BZ836" s="304"/>
      <c r="CA836" s="304"/>
      <c r="CB836" s="304"/>
      <c r="CC836" s="304"/>
      <c r="CD836" s="304"/>
      <c r="CE836" s="304"/>
      <c r="CF836" s="304"/>
      <c r="CG836" s="304"/>
      <c r="CH836" s="304"/>
      <c r="CI836" s="304"/>
      <c r="CJ836" s="304"/>
      <c r="CK836" s="304"/>
      <c r="CL836" s="304"/>
      <c r="CM836" s="304"/>
      <c r="CN836" s="304"/>
      <c r="CO836" s="304"/>
      <c r="CP836" s="304"/>
      <c r="CQ836" s="304"/>
      <c r="CR836" s="304"/>
      <c r="CS836" s="304"/>
      <c r="CT836" s="304"/>
      <c r="CU836" s="304"/>
      <c r="CV836" s="304"/>
      <c r="CW836" s="304"/>
      <c r="CX836" s="304"/>
      <c r="CY836" s="304"/>
      <c r="CZ836" s="304"/>
      <c r="DA836" s="304"/>
      <c r="DB836" s="304"/>
      <c r="DC836" s="304"/>
      <c r="DD836" s="304"/>
      <c r="DE836" s="304"/>
      <c r="DF836" s="304"/>
      <c r="DG836" s="304"/>
      <c r="DH836" s="304"/>
      <c r="DI836" s="304"/>
      <c r="DJ836" s="304"/>
      <c r="DK836" s="304"/>
      <c r="DL836" s="304"/>
      <c r="DM836" s="304"/>
      <c r="DN836" s="304"/>
      <c r="DO836" s="304"/>
      <c r="DP836" s="304"/>
      <c r="DQ836" s="304"/>
      <c r="DR836" s="304"/>
      <c r="DS836" s="304"/>
      <c r="DT836" s="304"/>
      <c r="DU836" s="304"/>
      <c r="DV836" s="304"/>
      <c r="DW836" s="304"/>
      <c r="DX836" s="304"/>
      <c r="DY836" s="304"/>
      <c r="DZ836" s="304"/>
      <c r="EA836" s="304"/>
      <c r="EB836" s="304"/>
      <c r="EC836" s="304"/>
      <c r="ED836" s="304"/>
      <c r="EE836" s="304"/>
      <c r="EF836" s="304"/>
      <c r="EG836" s="304"/>
      <c r="EH836" s="304"/>
      <c r="EI836" s="304"/>
      <c r="EJ836" s="304"/>
      <c r="EK836" s="304"/>
      <c r="EL836" s="304"/>
      <c r="EM836" s="304"/>
      <c r="EN836" s="304"/>
      <c r="EO836" s="304"/>
      <c r="EP836" s="304"/>
      <c r="EQ836" s="304"/>
      <c r="ER836" s="304"/>
      <c r="ES836" s="304"/>
      <c r="ET836" s="304"/>
      <c r="EU836" s="304"/>
      <c r="EV836" s="304"/>
      <c r="EW836" s="304"/>
      <c r="EX836" s="304"/>
      <c r="EY836" s="304"/>
      <c r="EZ836" s="304"/>
      <c r="FA836" s="304"/>
      <c r="FB836" s="304"/>
      <c r="FC836" s="304"/>
      <c r="FD836" s="304"/>
      <c r="FE836" s="304"/>
      <c r="FF836" s="304"/>
      <c r="FG836" s="304"/>
      <c r="FH836" s="304"/>
      <c r="FI836" s="304"/>
      <c r="FJ836" s="304"/>
      <c r="FK836" s="304"/>
      <c r="FL836" s="304"/>
      <c r="FM836" s="304"/>
      <c r="FN836" s="304"/>
      <c r="FO836" s="304"/>
      <c r="FP836" s="304"/>
      <c r="FQ836" s="304"/>
      <c r="FR836" s="304"/>
      <c r="FS836" s="304"/>
      <c r="FT836" s="304"/>
      <c r="FU836" s="304"/>
      <c r="FV836" s="304"/>
      <c r="FW836" s="304"/>
      <c r="FX836" s="304"/>
      <c r="FY836" s="304"/>
      <c r="FZ836" s="304"/>
      <c r="GA836" s="304"/>
      <c r="GB836" s="304"/>
      <c r="GC836" s="304"/>
      <c r="GD836" s="304"/>
      <c r="GE836" s="304"/>
      <c r="GF836" s="304"/>
      <c r="GG836" s="304"/>
      <c r="GH836" s="304"/>
      <c r="GI836" s="304"/>
      <c r="GJ836" s="304"/>
      <c r="GK836" s="304"/>
      <c r="GL836" s="304"/>
      <c r="GM836" s="304"/>
      <c r="GN836" s="304"/>
      <c r="GO836" s="304"/>
      <c r="GP836" s="304"/>
      <c r="GQ836" s="304"/>
      <c r="GR836" s="304"/>
      <c r="GS836" s="304"/>
      <c r="GT836" s="304"/>
      <c r="GU836" s="304"/>
      <c r="GV836" s="304"/>
      <c r="GW836" s="304"/>
      <c r="GX836" s="304"/>
      <c r="GY836" s="304"/>
      <c r="GZ836" s="304"/>
      <c r="HA836" s="304"/>
      <c r="HB836" s="304"/>
      <c r="HC836" s="304"/>
      <c r="HD836" s="304"/>
      <c r="HE836" s="304"/>
      <c r="HF836" s="304"/>
      <c r="HG836" s="304"/>
      <c r="HH836" s="304"/>
      <c r="HI836" s="304"/>
      <c r="HJ836" s="304"/>
      <c r="HK836" s="304"/>
      <c r="HL836" s="304"/>
      <c r="HM836" s="304"/>
      <c r="HN836" s="304"/>
      <c r="HO836" s="304"/>
      <c r="HP836" s="304"/>
      <c r="HQ836" s="304"/>
      <c r="HR836" s="304"/>
      <c r="HS836" s="304"/>
      <c r="HT836" s="304"/>
      <c r="HU836" s="304"/>
      <c r="HV836" s="304"/>
      <c r="HW836" s="304"/>
      <c r="HX836" s="304"/>
      <c r="HY836" s="304"/>
      <c r="HZ836" s="304"/>
      <c r="IA836" s="304"/>
      <c r="IB836" s="304"/>
      <c r="IC836" s="304"/>
      <c r="ID836" s="304"/>
      <c r="IE836" s="304"/>
      <c r="IF836" s="304"/>
      <c r="IG836" s="304"/>
      <c r="IH836" s="304"/>
      <c r="II836" s="304"/>
      <c r="IJ836" s="304"/>
      <c r="IK836" s="304"/>
      <c r="IL836" s="304"/>
      <c r="IM836" s="304"/>
      <c r="IN836" s="304"/>
      <c r="IO836" s="304"/>
      <c r="IP836" s="304"/>
      <c r="IQ836" s="304"/>
      <c r="IR836" s="304"/>
      <c r="IS836" s="304"/>
      <c r="IT836" s="304"/>
      <c r="IU836" s="304"/>
      <c r="IV836" s="304"/>
      <c r="IW836" s="304"/>
      <c r="IX836" s="304"/>
      <c r="IY836" s="304"/>
      <c r="IZ836" s="304"/>
      <c r="JA836" s="304"/>
      <c r="JB836" s="304"/>
      <c r="JC836" s="304"/>
      <c r="JD836" s="304"/>
      <c r="JE836" s="304"/>
      <c r="JF836" s="304"/>
      <c r="JG836" s="304"/>
      <c r="JH836" s="304"/>
      <c r="JI836" s="304"/>
      <c r="JJ836" s="304"/>
      <c r="JK836" s="304"/>
      <c r="JL836" s="304"/>
      <c r="JM836" s="304"/>
      <c r="JN836" s="304"/>
      <c r="JO836" s="304"/>
      <c r="JP836" s="304"/>
      <c r="JQ836" s="304"/>
      <c r="JR836" s="304"/>
      <c r="JS836" s="304"/>
      <c r="JT836" s="304"/>
      <c r="JU836" s="304"/>
      <c r="JV836" s="304"/>
      <c r="JW836" s="304"/>
      <c r="JX836" s="304"/>
      <c r="JY836" s="304"/>
      <c r="JZ836" s="304"/>
      <c r="KA836" s="304"/>
      <c r="KB836" s="304"/>
      <c r="KC836" s="304"/>
      <c r="KD836" s="304"/>
      <c r="KE836" s="304"/>
      <c r="KF836" s="304"/>
      <c r="KG836" s="304"/>
      <c r="KH836" s="304"/>
      <c r="KI836" s="304"/>
      <c r="KJ836" s="304"/>
      <c r="KK836" s="304"/>
      <c r="KL836" s="304"/>
      <c r="KM836" s="304"/>
      <c r="KN836" s="304"/>
      <c r="KO836" s="304"/>
      <c r="KP836" s="304"/>
      <c r="KQ836" s="304"/>
      <c r="KR836" s="304"/>
      <c r="KS836" s="304"/>
      <c r="KT836" s="304"/>
      <c r="KU836" s="304"/>
      <c r="KV836" s="304"/>
      <c r="KW836" s="304"/>
      <c r="KX836" s="304"/>
      <c r="KY836" s="304"/>
      <c r="KZ836" s="304"/>
      <c r="LA836" s="304"/>
      <c r="LB836" s="304"/>
      <c r="LC836" s="304"/>
      <c r="LD836" s="304"/>
      <c r="LE836" s="304"/>
      <c r="LF836" s="304"/>
      <c r="LG836" s="304"/>
      <c r="LH836" s="304"/>
      <c r="LI836" s="304"/>
      <c r="LJ836" s="304"/>
      <c r="LK836" s="304"/>
      <c r="LL836" s="304"/>
      <c r="LM836" s="304"/>
      <c r="LN836" s="304"/>
      <c r="LO836" s="304"/>
      <c r="LP836" s="304"/>
      <c r="LQ836" s="304"/>
      <c r="LR836" s="304"/>
      <c r="LS836" s="304"/>
      <c r="LT836" s="304"/>
      <c r="LU836" s="304"/>
      <c r="LV836" s="304"/>
      <c r="LW836" s="304"/>
      <c r="LX836" s="304"/>
      <c r="LY836" s="304"/>
      <c r="LZ836" s="304"/>
      <c r="MA836" s="304"/>
      <c r="MB836" s="304"/>
      <c r="MC836" s="304"/>
      <c r="AVW836" s="304"/>
      <c r="AVX836" s="304"/>
      <c r="AVY836" s="304"/>
      <c r="AVZ836" s="304"/>
      <c r="AWA836" s="304"/>
      <c r="AWB836" s="304"/>
      <c r="AWC836" s="304"/>
      <c r="AWD836" s="304"/>
      <c r="AWE836" s="304"/>
      <c r="AWF836" s="304"/>
      <c r="AWG836" s="304"/>
      <c r="AWH836" s="304"/>
      <c r="AWI836" s="304"/>
      <c r="AWJ836" s="304"/>
      <c r="AWK836" s="304"/>
      <c r="AWL836" s="304"/>
      <c r="AWM836" s="304"/>
      <c r="AWN836" s="304"/>
      <c r="AWO836" s="304"/>
      <c r="AWP836" s="304"/>
      <c r="AWQ836" s="304"/>
      <c r="AWR836" s="304"/>
      <c r="AWS836" s="304"/>
      <c r="AWT836" s="304"/>
      <c r="AWU836" s="304"/>
      <c r="AWV836" s="304"/>
      <c r="AWW836" s="304"/>
      <c r="AWX836" s="304"/>
      <c r="AWY836" s="304"/>
      <c r="AWZ836" s="304"/>
      <c r="AXA836" s="304"/>
      <c r="AXB836" s="304"/>
      <c r="AXC836" s="304"/>
      <c r="AXD836" s="304"/>
      <c r="AXE836" s="304"/>
      <c r="AXF836" s="304"/>
      <c r="AXG836" s="304"/>
      <c r="AXH836" s="304"/>
      <c r="AXI836" s="304"/>
      <c r="AXJ836" s="304"/>
      <c r="AXK836" s="304"/>
      <c r="AXL836" s="304"/>
      <c r="AXM836" s="304"/>
      <c r="AXN836" s="304"/>
      <c r="AXO836" s="304"/>
      <c r="AXP836" s="304"/>
      <c r="AXQ836" s="304"/>
      <c r="AXR836" s="304"/>
      <c r="AXS836" s="304"/>
      <c r="AXT836" s="304"/>
      <c r="AXU836" s="304"/>
      <c r="AXV836" s="304"/>
      <c r="AXW836" s="304"/>
      <c r="AXX836" s="304"/>
      <c r="AXY836" s="304"/>
      <c r="AXZ836" s="304"/>
      <c r="AYA836" s="304"/>
      <c r="AYB836" s="304"/>
      <c r="AYC836" s="304"/>
      <c r="AYD836" s="304"/>
      <c r="AYE836" s="304"/>
      <c r="AYF836" s="304"/>
      <c r="AYG836" s="304"/>
      <c r="AYH836" s="304"/>
      <c r="AYI836" s="304"/>
      <c r="AYJ836" s="304"/>
      <c r="AYK836" s="304"/>
      <c r="AYL836" s="304"/>
      <c r="AYM836" s="304"/>
      <c r="AYN836" s="304"/>
      <c r="AYO836" s="304"/>
      <c r="AYP836" s="304"/>
      <c r="AYQ836" s="304"/>
      <c r="AYR836" s="304"/>
      <c r="AYS836" s="304"/>
      <c r="AYT836" s="304"/>
      <c r="AYU836" s="304"/>
      <c r="AYV836" s="304"/>
      <c r="AYW836" s="304"/>
      <c r="AYX836" s="304"/>
      <c r="AYY836" s="304"/>
      <c r="AYZ836" s="304"/>
      <c r="AZA836" s="304"/>
      <c r="AZB836" s="304"/>
      <c r="AZC836" s="304"/>
      <c r="AZD836" s="304"/>
      <c r="AZE836" s="304"/>
      <c r="AZF836" s="304"/>
      <c r="AZG836" s="304"/>
      <c r="AZH836" s="304"/>
      <c r="AZI836" s="304"/>
      <c r="AZJ836" s="304"/>
      <c r="AZK836" s="304"/>
      <c r="AZL836" s="304"/>
      <c r="AZM836" s="304"/>
      <c r="AZN836" s="304"/>
      <c r="AZO836" s="304"/>
      <c r="AZP836" s="304"/>
      <c r="AZQ836" s="304"/>
      <c r="AZR836" s="304"/>
      <c r="AZS836" s="304"/>
      <c r="AZT836" s="304"/>
      <c r="AZU836" s="304"/>
      <c r="AZV836" s="304"/>
      <c r="AZW836" s="304"/>
      <c r="AZX836" s="304"/>
      <c r="AZY836" s="304"/>
      <c r="AZZ836" s="304"/>
      <c r="BAA836" s="304"/>
      <c r="BAB836" s="304"/>
      <c r="BAC836" s="304"/>
      <c r="BAD836" s="304"/>
      <c r="BAE836" s="304"/>
      <c r="BAF836" s="304"/>
      <c r="BAG836" s="304"/>
      <c r="BAH836" s="304"/>
      <c r="BAI836" s="304"/>
      <c r="BAJ836" s="304"/>
      <c r="BAK836" s="304"/>
      <c r="BAL836" s="304"/>
      <c r="BAM836" s="304"/>
      <c r="BAN836" s="304"/>
      <c r="BAO836" s="304"/>
      <c r="BAP836" s="304"/>
      <c r="BAQ836" s="304"/>
      <c r="BAR836" s="304"/>
      <c r="BAS836" s="304"/>
      <c r="BAT836" s="304"/>
      <c r="BAU836" s="304"/>
      <c r="BAV836" s="304"/>
      <c r="BAW836" s="304"/>
      <c r="BAX836" s="304"/>
      <c r="BAY836" s="304"/>
      <c r="BAZ836" s="304"/>
      <c r="BBA836" s="304"/>
      <c r="BBB836" s="304"/>
      <c r="BBC836" s="304"/>
      <c r="BBD836" s="304"/>
      <c r="BBE836" s="304"/>
      <c r="BBF836" s="304"/>
      <c r="BBG836" s="304"/>
      <c r="BBH836" s="304"/>
      <c r="BBI836" s="304"/>
      <c r="BBJ836" s="304"/>
      <c r="BBK836" s="304"/>
      <c r="BBL836" s="304"/>
      <c r="BBM836" s="304"/>
      <c r="BBN836" s="304"/>
      <c r="BBO836" s="304"/>
      <c r="BBP836" s="304"/>
      <c r="BBQ836" s="304"/>
      <c r="BBR836" s="304"/>
      <c r="BBS836" s="304"/>
      <c r="BBT836" s="304"/>
      <c r="BBU836" s="304"/>
      <c r="BBV836" s="304"/>
      <c r="BBW836" s="304"/>
      <c r="BBX836" s="304"/>
      <c r="BBY836" s="304"/>
      <c r="BBZ836" s="304"/>
      <c r="BCA836" s="304"/>
      <c r="BCB836" s="304"/>
      <c r="BCC836" s="304"/>
      <c r="BCD836" s="304"/>
      <c r="BCE836" s="304"/>
      <c r="BCF836" s="304"/>
      <c r="BCG836" s="304"/>
      <c r="BCH836" s="304"/>
      <c r="BCI836" s="304"/>
      <c r="BCJ836" s="304"/>
      <c r="BCK836" s="304"/>
      <c r="BCL836" s="304"/>
      <c r="BCM836" s="304"/>
      <c r="BCN836" s="304"/>
      <c r="BCO836" s="304"/>
      <c r="BCP836" s="304"/>
      <c r="BCQ836" s="304"/>
      <c r="BCR836" s="304"/>
      <c r="BCS836" s="304"/>
      <c r="BCT836" s="304"/>
      <c r="BCU836" s="304"/>
      <c r="BCV836" s="304"/>
      <c r="BCW836" s="304"/>
      <c r="BCX836" s="304"/>
      <c r="BCY836" s="304"/>
      <c r="BCZ836" s="304"/>
      <c r="BDA836" s="304"/>
      <c r="BDB836" s="304"/>
      <c r="BDC836" s="304"/>
      <c r="BDD836" s="304"/>
      <c r="BDE836" s="304"/>
      <c r="BDF836" s="304"/>
      <c r="BDG836" s="304"/>
      <c r="BDH836" s="304"/>
      <c r="BDI836" s="304"/>
      <c r="BDJ836" s="304"/>
      <c r="BDK836" s="304"/>
      <c r="BDL836" s="304"/>
      <c r="BDM836" s="304"/>
      <c r="BDN836" s="304"/>
      <c r="BDO836" s="304"/>
      <c r="BDP836" s="304"/>
      <c r="BDQ836" s="304"/>
      <c r="BDR836" s="304"/>
      <c r="BDS836" s="304"/>
      <c r="BDT836" s="304"/>
      <c r="BDU836" s="304"/>
      <c r="BDV836" s="304"/>
      <c r="BDW836" s="304"/>
      <c r="BDX836" s="304"/>
      <c r="BDY836" s="304"/>
      <c r="BDZ836" s="304"/>
      <c r="BEA836" s="304"/>
      <c r="BEB836" s="304"/>
      <c r="BEC836" s="304"/>
      <c r="BED836" s="304"/>
      <c r="BEE836" s="304"/>
      <c r="BEF836" s="304"/>
      <c r="BEG836" s="304"/>
      <c r="BEH836" s="304"/>
      <c r="BEI836" s="304"/>
      <c r="BEJ836" s="304"/>
      <c r="BEK836" s="304"/>
      <c r="BEL836" s="304"/>
      <c r="BEM836" s="304"/>
      <c r="BEN836" s="304"/>
      <c r="BEO836" s="304"/>
      <c r="BEP836" s="304"/>
      <c r="BEQ836" s="304"/>
      <c r="BER836" s="304"/>
      <c r="BES836" s="304"/>
      <c r="BET836" s="304"/>
      <c r="BEU836" s="304"/>
      <c r="BEV836" s="304"/>
      <c r="BEW836" s="304"/>
      <c r="BEX836" s="304"/>
      <c r="BEY836" s="304"/>
      <c r="BEZ836" s="304"/>
      <c r="BFA836" s="304"/>
      <c r="BFB836" s="304"/>
      <c r="BFC836" s="304"/>
      <c r="BFD836" s="304"/>
      <c r="BFE836" s="304"/>
      <c r="BFF836" s="304"/>
      <c r="BFG836" s="304"/>
      <c r="BFH836" s="304"/>
      <c r="BFI836" s="304"/>
      <c r="BFJ836" s="304"/>
      <c r="BFK836" s="304"/>
      <c r="BFL836" s="304"/>
      <c r="BFM836" s="304"/>
      <c r="BFN836" s="304"/>
      <c r="BFO836" s="304"/>
      <c r="BFP836" s="304"/>
      <c r="BFQ836" s="304"/>
      <c r="BFR836" s="304"/>
      <c r="BFS836" s="304"/>
      <c r="BFT836" s="304"/>
      <c r="BFU836" s="304"/>
      <c r="BFV836" s="304"/>
      <c r="BFW836" s="304"/>
      <c r="BFX836" s="304"/>
      <c r="BFY836" s="304"/>
      <c r="BFZ836" s="304"/>
      <c r="BGA836" s="304"/>
      <c r="BGB836" s="304"/>
      <c r="BGC836" s="304"/>
      <c r="BGD836" s="304"/>
      <c r="BGE836" s="304"/>
      <c r="BGF836" s="304"/>
      <c r="BGG836" s="304"/>
      <c r="BGH836" s="304"/>
      <c r="BGI836" s="304"/>
      <c r="BGJ836" s="304"/>
      <c r="BGK836" s="304"/>
      <c r="BGL836" s="304"/>
      <c r="BGM836" s="304"/>
      <c r="BGN836" s="304"/>
      <c r="BGO836" s="304"/>
      <c r="BGP836" s="304"/>
      <c r="BGQ836" s="304"/>
      <c r="BGR836" s="304"/>
      <c r="BGS836" s="304"/>
      <c r="BGT836" s="304"/>
      <c r="BGU836" s="304"/>
      <c r="BGV836" s="304"/>
      <c r="BGW836" s="304"/>
      <c r="BGX836" s="304"/>
      <c r="BGY836" s="304"/>
      <c r="BGZ836" s="304"/>
      <c r="BHA836" s="304"/>
      <c r="BHB836" s="304"/>
      <c r="BHC836" s="304"/>
      <c r="BHD836" s="304"/>
      <c r="BHE836" s="304"/>
      <c r="BHF836" s="304"/>
      <c r="BHG836" s="304"/>
      <c r="BHH836" s="304"/>
      <c r="BHI836" s="304"/>
      <c r="BHJ836" s="304"/>
      <c r="BHK836" s="304"/>
      <c r="BHL836" s="304"/>
      <c r="BHM836" s="304"/>
      <c r="BHN836" s="304"/>
      <c r="BHO836" s="304"/>
      <c r="BHP836" s="304"/>
      <c r="BHQ836" s="304"/>
      <c r="BHR836" s="304"/>
      <c r="BHS836" s="304"/>
      <c r="BHT836" s="304"/>
      <c r="BHU836" s="304"/>
      <c r="BHV836" s="304"/>
      <c r="BHW836" s="304"/>
      <c r="BHX836" s="304"/>
      <c r="BHY836" s="304"/>
      <c r="BHZ836" s="304"/>
      <c r="BIA836" s="304"/>
      <c r="BIB836" s="304"/>
      <c r="BIC836" s="304"/>
      <c r="BID836" s="304"/>
      <c r="BIE836" s="304"/>
      <c r="BIF836" s="304"/>
      <c r="BIG836" s="304"/>
      <c r="BIH836" s="304"/>
      <c r="BII836" s="304"/>
      <c r="BIJ836" s="304"/>
      <c r="BIK836" s="304"/>
      <c r="BIL836" s="304"/>
      <c r="BIM836" s="304"/>
      <c r="BIN836" s="304"/>
      <c r="BIO836" s="304"/>
      <c r="BIP836" s="304"/>
      <c r="BIQ836" s="304"/>
      <c r="BIR836" s="304"/>
      <c r="BIS836" s="304"/>
      <c r="BIT836" s="304"/>
      <c r="BIU836" s="304"/>
      <c r="BIV836" s="304"/>
      <c r="BIW836" s="304"/>
      <c r="BIX836" s="304"/>
      <c r="BIY836" s="304"/>
      <c r="BIZ836" s="304"/>
      <c r="BJA836" s="304"/>
      <c r="BJB836" s="304"/>
      <c r="BJC836" s="304"/>
      <c r="BJD836" s="304"/>
      <c r="BJE836" s="304"/>
      <c r="BJF836" s="304"/>
      <c r="BJG836" s="304"/>
      <c r="BJH836" s="304"/>
      <c r="BJI836" s="304"/>
      <c r="BJJ836" s="304"/>
      <c r="BJK836" s="304"/>
      <c r="BJL836" s="304"/>
      <c r="BJM836" s="304"/>
      <c r="BJN836" s="304"/>
      <c r="BJO836" s="304"/>
      <c r="BJP836" s="304"/>
      <c r="BJQ836" s="304"/>
      <c r="BJR836" s="304"/>
      <c r="BJS836" s="304"/>
      <c r="BJT836" s="304"/>
      <c r="BJU836" s="304"/>
      <c r="BJV836" s="304"/>
      <c r="BJW836" s="304"/>
      <c r="BJX836" s="304"/>
      <c r="BJY836" s="304"/>
      <c r="BJZ836" s="304"/>
      <c r="BKA836" s="304"/>
      <c r="BKB836" s="304"/>
      <c r="BKC836" s="304"/>
      <c r="BKD836" s="304"/>
      <c r="BKE836" s="304"/>
      <c r="BKF836" s="304"/>
      <c r="BKG836" s="304"/>
      <c r="BKH836" s="304"/>
      <c r="BKI836" s="304"/>
      <c r="BKJ836" s="304"/>
      <c r="BKK836" s="304"/>
      <c r="BKL836" s="304"/>
      <c r="BKM836" s="304"/>
      <c r="BKN836" s="304"/>
      <c r="BKO836" s="304"/>
      <c r="BKP836" s="304"/>
      <c r="BKQ836" s="304"/>
      <c r="BKR836" s="304"/>
      <c r="BKS836" s="304"/>
      <c r="BKT836" s="304"/>
      <c r="BKU836" s="304"/>
      <c r="BKV836" s="304"/>
      <c r="BKW836" s="304"/>
      <c r="BKX836" s="304"/>
      <c r="BKY836" s="304"/>
      <c r="BKZ836" s="304"/>
      <c r="BLA836" s="304"/>
      <c r="BLB836" s="304"/>
      <c r="BLC836" s="304"/>
      <c r="BLD836" s="304"/>
      <c r="BLE836" s="304"/>
      <c r="BLF836" s="304"/>
      <c r="BLG836" s="304"/>
      <c r="BLH836" s="304"/>
      <c r="BLI836" s="304"/>
      <c r="BLJ836" s="304"/>
      <c r="BLK836" s="304"/>
      <c r="BLL836" s="304"/>
      <c r="BLM836" s="304"/>
      <c r="BLN836" s="304"/>
      <c r="BLO836" s="304"/>
      <c r="BLP836" s="304"/>
      <c r="BLQ836" s="304"/>
      <c r="BLR836" s="304"/>
      <c r="BLS836" s="304"/>
      <c r="BLT836" s="304"/>
      <c r="BLU836" s="304"/>
      <c r="BLV836" s="304"/>
      <c r="BLW836" s="304"/>
      <c r="BLX836" s="304"/>
      <c r="BLY836" s="304"/>
      <c r="BLZ836" s="304"/>
      <c r="BMA836" s="304"/>
      <c r="BMB836" s="304"/>
      <c r="BMC836" s="304"/>
      <c r="BMD836" s="304"/>
      <c r="BME836" s="304"/>
      <c r="BMF836" s="304"/>
      <c r="BMG836" s="304"/>
      <c r="BMH836" s="304"/>
      <c r="BMI836" s="304"/>
      <c r="BMJ836" s="304"/>
      <c r="BMK836" s="304"/>
      <c r="BML836" s="304"/>
      <c r="BMM836" s="304"/>
      <c r="BMN836" s="304"/>
      <c r="BMO836" s="304"/>
      <c r="BMP836" s="304"/>
      <c r="BMQ836" s="304"/>
      <c r="BMR836" s="304"/>
      <c r="BMS836" s="304"/>
      <c r="BMT836" s="304"/>
      <c r="BMU836" s="304"/>
      <c r="BMV836" s="304"/>
      <c r="BMW836" s="304"/>
      <c r="BMX836" s="304"/>
      <c r="BMY836" s="304"/>
      <c r="BMZ836" s="304"/>
      <c r="BNA836" s="304"/>
      <c r="BNB836" s="304"/>
      <c r="BNC836" s="304"/>
      <c r="BND836" s="304"/>
      <c r="BNE836" s="304"/>
      <c r="BNF836" s="304"/>
      <c r="BNG836" s="304"/>
      <c r="BNH836" s="304"/>
      <c r="BNI836" s="304"/>
      <c r="BNJ836" s="304"/>
      <c r="BNK836" s="304"/>
      <c r="BNL836" s="304"/>
      <c r="BNM836" s="304"/>
      <c r="BNN836" s="304"/>
      <c r="BNO836" s="304"/>
      <c r="BNP836" s="304"/>
      <c r="BNQ836" s="304"/>
      <c r="BNR836" s="304"/>
      <c r="BNS836" s="304"/>
      <c r="BNT836" s="304"/>
      <c r="BNU836" s="304"/>
      <c r="BNV836" s="304"/>
      <c r="BNW836" s="304"/>
      <c r="BNX836" s="304"/>
      <c r="BNY836" s="304"/>
      <c r="BNZ836" s="304"/>
      <c r="BOA836" s="304"/>
      <c r="BOB836" s="304"/>
      <c r="BOC836" s="304"/>
      <c r="BOD836" s="304"/>
      <c r="BOE836" s="304"/>
      <c r="BOF836" s="304"/>
      <c r="BOG836" s="304"/>
      <c r="BOH836" s="304"/>
      <c r="BOI836" s="304"/>
      <c r="BOJ836" s="304"/>
      <c r="BOK836" s="304"/>
      <c r="BOL836" s="304"/>
      <c r="BOM836" s="304"/>
      <c r="BON836" s="304"/>
      <c r="BOO836" s="304"/>
      <c r="BOP836" s="304"/>
      <c r="BOQ836" s="304"/>
      <c r="BOR836" s="304"/>
      <c r="BOS836" s="304"/>
      <c r="BOT836" s="304"/>
      <c r="BOU836" s="304"/>
      <c r="BOV836" s="304"/>
      <c r="BOW836" s="304"/>
      <c r="BOX836" s="304"/>
      <c r="BOY836" s="304"/>
      <c r="BOZ836" s="304"/>
      <c r="BPA836" s="304"/>
      <c r="BPB836" s="304"/>
      <c r="BPC836" s="304"/>
      <c r="BPD836" s="304"/>
      <c r="BPE836" s="304"/>
      <c r="BPF836" s="304"/>
      <c r="BPG836" s="304"/>
      <c r="BPH836" s="304"/>
      <c r="BPI836" s="304"/>
      <c r="BPJ836" s="304"/>
      <c r="BPK836" s="304"/>
      <c r="BPL836" s="304"/>
      <c r="BPM836" s="304"/>
      <c r="BPN836" s="304"/>
      <c r="BPO836" s="304"/>
      <c r="BPP836" s="304"/>
      <c r="BPQ836" s="304"/>
      <c r="BPR836" s="304"/>
      <c r="BPS836" s="304"/>
      <c r="BPT836" s="304"/>
      <c r="BPU836" s="304"/>
      <c r="BPV836" s="304"/>
      <c r="BPW836" s="304"/>
      <c r="BPX836" s="304"/>
      <c r="BPY836" s="304"/>
      <c r="BPZ836" s="304"/>
      <c r="BQA836" s="304"/>
      <c r="BQB836" s="304"/>
      <c r="BQC836" s="304"/>
      <c r="BQD836" s="304"/>
      <c r="BQE836" s="304"/>
      <c r="BQF836" s="304"/>
      <c r="BQG836" s="304"/>
      <c r="BQH836" s="304"/>
      <c r="BQI836" s="304"/>
      <c r="BQJ836" s="304"/>
      <c r="BQK836" s="304"/>
      <c r="BQL836" s="304"/>
      <c r="BQM836" s="304"/>
      <c r="BQN836" s="304"/>
      <c r="BQO836" s="304"/>
      <c r="BQP836" s="304"/>
      <c r="BQQ836" s="304"/>
      <c r="BQR836" s="304"/>
      <c r="BQS836" s="304"/>
      <c r="BQT836" s="304"/>
      <c r="BQU836" s="304"/>
      <c r="BQV836" s="304"/>
      <c r="BQW836" s="304"/>
      <c r="BQX836" s="304"/>
      <c r="BQY836" s="304"/>
      <c r="BQZ836" s="304"/>
      <c r="BRA836" s="304"/>
      <c r="BRB836" s="304"/>
      <c r="BRC836" s="304"/>
      <c r="BRD836" s="304"/>
      <c r="BRE836" s="304"/>
      <c r="BRF836" s="304"/>
      <c r="BRG836" s="304"/>
      <c r="BRH836" s="304"/>
      <c r="BRI836" s="304"/>
      <c r="BRJ836" s="304"/>
      <c r="BRK836" s="304"/>
      <c r="BRL836" s="304"/>
      <c r="BRM836" s="304"/>
      <c r="BRN836" s="304"/>
      <c r="BRO836" s="304"/>
      <c r="BRP836" s="304"/>
      <c r="BRQ836" s="304"/>
      <c r="BRR836" s="304"/>
      <c r="BRS836" s="304"/>
      <c r="BRT836" s="304"/>
      <c r="BRU836" s="304"/>
      <c r="BRV836" s="304"/>
      <c r="BRW836" s="304"/>
      <c r="BRX836" s="304"/>
      <c r="BRY836" s="304"/>
      <c r="BRZ836" s="304"/>
      <c r="BSA836" s="304"/>
      <c r="BSB836" s="304"/>
      <c r="BSC836" s="304"/>
      <c r="BSD836" s="304"/>
      <c r="BSE836" s="304"/>
      <c r="BSF836" s="304"/>
      <c r="BSG836" s="304"/>
      <c r="BSH836" s="304"/>
      <c r="BSI836" s="304"/>
      <c r="BSJ836" s="304"/>
      <c r="BSK836" s="304"/>
      <c r="BSL836" s="304"/>
      <c r="BSM836" s="304"/>
      <c r="BSN836" s="304"/>
      <c r="BSO836" s="304"/>
      <c r="BSP836" s="304"/>
      <c r="BSQ836" s="304"/>
      <c r="BSR836" s="304"/>
      <c r="BSS836" s="304"/>
      <c r="BST836" s="304"/>
      <c r="BSU836" s="304"/>
      <c r="BSV836" s="304"/>
      <c r="BSW836" s="304"/>
      <c r="BSX836" s="304"/>
      <c r="BSY836" s="304"/>
      <c r="BSZ836" s="304"/>
      <c r="BTA836" s="304"/>
      <c r="BTB836" s="304"/>
      <c r="BTC836" s="304"/>
      <c r="BTD836" s="304"/>
      <c r="BTE836" s="304"/>
      <c r="BTF836" s="304"/>
      <c r="BTG836" s="304"/>
      <c r="BTH836" s="304"/>
      <c r="BTI836" s="304"/>
      <c r="BTJ836" s="304"/>
      <c r="BTK836" s="304"/>
      <c r="BTL836" s="304"/>
      <c r="BTM836" s="304"/>
      <c r="BTN836" s="304"/>
      <c r="BTO836" s="304"/>
      <c r="BTP836" s="304"/>
      <c r="BTQ836" s="304"/>
      <c r="BTR836" s="304"/>
      <c r="BTS836" s="304"/>
      <c r="BTT836" s="304"/>
      <c r="BTU836" s="304"/>
      <c r="BTV836" s="304"/>
      <c r="BTW836" s="304"/>
      <c r="BTX836" s="304"/>
      <c r="BTY836" s="304"/>
      <c r="BTZ836" s="304"/>
      <c r="BUA836" s="304"/>
      <c r="BUB836" s="304"/>
      <c r="BUC836" s="304"/>
      <c r="BUD836" s="304"/>
      <c r="BUE836" s="304"/>
      <c r="BUF836" s="304"/>
      <c r="BUG836" s="304"/>
      <c r="BUH836" s="304"/>
      <c r="BUI836" s="304"/>
      <c r="BUJ836" s="304"/>
      <c r="BUK836" s="304"/>
      <c r="BUL836" s="304"/>
      <c r="BUM836" s="304"/>
      <c r="BUN836" s="304"/>
      <c r="BUO836" s="304"/>
      <c r="BUP836" s="304"/>
      <c r="BUQ836" s="304"/>
      <c r="BUR836" s="304"/>
      <c r="BUS836" s="304"/>
      <c r="BUT836" s="304"/>
      <c r="BUU836" s="304"/>
      <c r="BUV836" s="304"/>
      <c r="BUW836" s="304"/>
      <c r="BUX836" s="304"/>
      <c r="BUY836" s="304"/>
      <c r="BUZ836" s="304"/>
      <c r="BVA836" s="304"/>
      <c r="BVB836" s="304"/>
      <c r="BVC836" s="304"/>
      <c r="BVD836" s="304"/>
      <c r="BVE836" s="304"/>
      <c r="BVF836" s="304"/>
      <c r="BVG836" s="304"/>
      <c r="BVH836" s="304"/>
      <c r="BVI836" s="304"/>
      <c r="BVJ836" s="304"/>
      <c r="BVK836" s="304"/>
      <c r="BVL836" s="304"/>
      <c r="BVM836" s="304"/>
      <c r="BVN836" s="304"/>
      <c r="BVO836" s="304"/>
      <c r="BVP836" s="304"/>
      <c r="BVQ836" s="304"/>
      <c r="BVR836" s="304"/>
      <c r="BVS836" s="304"/>
      <c r="BVT836" s="304"/>
      <c r="BVU836" s="304"/>
      <c r="BVV836" s="304"/>
      <c r="BVW836" s="304"/>
      <c r="BVX836" s="304"/>
      <c r="BVY836" s="304"/>
      <c r="BVZ836" s="304"/>
      <c r="BWA836" s="304"/>
      <c r="BWB836" s="304"/>
      <c r="BWC836" s="304"/>
      <c r="BWD836" s="304"/>
      <c r="BWE836" s="304"/>
      <c r="BWF836" s="304"/>
      <c r="BWG836" s="304"/>
      <c r="BWH836" s="304"/>
      <c r="BWI836" s="304"/>
      <c r="BWJ836" s="304"/>
      <c r="BWK836" s="304"/>
      <c r="BWL836" s="304"/>
      <c r="BWM836" s="304"/>
      <c r="BWN836" s="304"/>
      <c r="BWO836" s="304"/>
      <c r="BWP836" s="304"/>
      <c r="BWQ836" s="304"/>
      <c r="BWR836" s="304"/>
      <c r="BWS836" s="304"/>
      <c r="BWT836" s="304"/>
      <c r="BWU836" s="304"/>
      <c r="BWV836" s="304"/>
      <c r="BWW836" s="304"/>
      <c r="BWX836" s="304"/>
      <c r="BWY836" s="304"/>
      <c r="BWZ836" s="304"/>
      <c r="BXA836" s="304"/>
      <c r="BXB836" s="304"/>
      <c r="BXC836" s="304"/>
      <c r="BXD836" s="304"/>
      <c r="BXE836" s="304"/>
      <c r="BXF836" s="304"/>
      <c r="BXG836" s="304"/>
      <c r="BXH836" s="304"/>
      <c r="BXI836" s="304"/>
      <c r="BXJ836" s="304"/>
      <c r="BXK836" s="304"/>
      <c r="BXL836" s="304"/>
      <c r="BXM836" s="304"/>
      <c r="BXN836" s="304"/>
      <c r="BXO836" s="304"/>
      <c r="BXP836" s="304"/>
      <c r="BXQ836" s="304"/>
      <c r="BXR836" s="304"/>
      <c r="BXS836" s="304"/>
      <c r="BXT836" s="304"/>
      <c r="BXU836" s="304"/>
      <c r="BXV836" s="304"/>
      <c r="BXW836" s="304"/>
      <c r="BXX836" s="304"/>
      <c r="BXY836" s="304"/>
      <c r="BXZ836" s="304"/>
      <c r="BYA836" s="304"/>
      <c r="BYB836" s="304"/>
      <c r="BYC836" s="304"/>
      <c r="BYD836" s="304"/>
      <c r="BYE836" s="304"/>
      <c r="BYF836" s="304"/>
      <c r="BYG836" s="304"/>
      <c r="BYH836" s="304"/>
      <c r="BYI836" s="304"/>
      <c r="BYJ836" s="304"/>
      <c r="BYK836" s="304"/>
      <c r="BYL836" s="304"/>
      <c r="BYM836" s="304"/>
      <c r="BYN836" s="304"/>
      <c r="BYO836" s="304"/>
      <c r="BYP836" s="304"/>
      <c r="BYQ836" s="304"/>
      <c r="BYR836" s="304"/>
      <c r="BYS836" s="304"/>
      <c r="BYT836" s="304"/>
      <c r="BYU836" s="304"/>
      <c r="BYV836" s="304"/>
      <c r="BYW836" s="304"/>
      <c r="BYX836" s="304"/>
      <c r="BYY836" s="304"/>
      <c r="BYZ836" s="304"/>
      <c r="BZA836" s="304"/>
      <c r="BZB836" s="304"/>
      <c r="BZC836" s="304"/>
      <c r="BZD836" s="304"/>
      <c r="BZE836" s="304"/>
      <c r="BZF836" s="304"/>
      <c r="BZG836" s="304"/>
      <c r="BZH836" s="304"/>
      <c r="BZI836" s="304"/>
      <c r="BZJ836" s="304"/>
      <c r="BZK836" s="304"/>
      <c r="BZL836" s="304"/>
      <c r="BZM836" s="304"/>
      <c r="BZN836" s="304"/>
      <c r="BZO836" s="304"/>
      <c r="BZP836" s="304"/>
      <c r="BZQ836" s="304"/>
      <c r="BZR836" s="304"/>
      <c r="BZS836" s="304"/>
      <c r="BZT836" s="304"/>
      <c r="BZU836" s="304"/>
      <c r="BZV836" s="304"/>
      <c r="BZW836" s="304"/>
      <c r="BZX836" s="304"/>
      <c r="BZY836" s="304"/>
      <c r="BZZ836" s="304"/>
      <c r="CAA836" s="304"/>
      <c r="CAB836" s="304"/>
      <c r="CAC836" s="304"/>
      <c r="CAD836" s="304"/>
      <c r="CAE836" s="304"/>
      <c r="CAF836" s="304"/>
      <c r="CAG836" s="304"/>
      <c r="CAH836" s="304"/>
      <c r="CAI836" s="304"/>
      <c r="CAJ836" s="304"/>
      <c r="CAK836" s="304"/>
      <c r="CAL836" s="304"/>
      <c r="CAM836" s="304"/>
      <c r="CAN836" s="304"/>
      <c r="CAO836" s="304"/>
      <c r="CAP836" s="304"/>
      <c r="CAQ836" s="304"/>
      <c r="CAR836" s="304"/>
      <c r="CAS836" s="304"/>
      <c r="CAT836" s="304"/>
      <c r="CAU836" s="304"/>
      <c r="CAV836" s="304"/>
      <c r="CAW836" s="304"/>
      <c r="CAX836" s="304"/>
      <c r="CAY836" s="304"/>
      <c r="CAZ836" s="304"/>
      <c r="CBA836" s="304"/>
      <c r="CBB836" s="304"/>
      <c r="CBC836" s="304"/>
      <c r="CBD836" s="304"/>
      <c r="CBE836" s="304"/>
      <c r="CBF836" s="304"/>
      <c r="CBG836" s="304"/>
      <c r="CBH836" s="304"/>
      <c r="CBI836" s="304"/>
      <c r="CBJ836" s="304"/>
      <c r="CBK836" s="304"/>
      <c r="CBL836" s="304"/>
      <c r="CBM836" s="304"/>
      <c r="CBN836" s="304"/>
      <c r="CBO836" s="304"/>
      <c r="CBP836" s="304"/>
      <c r="CBQ836" s="304"/>
      <c r="CBR836" s="304"/>
      <c r="CBS836" s="304"/>
      <c r="CBT836" s="304"/>
      <c r="CBU836" s="304"/>
      <c r="CBV836" s="304"/>
      <c r="CBW836" s="304"/>
      <c r="CBX836" s="304"/>
      <c r="CBY836" s="304"/>
      <c r="CBZ836" s="304"/>
      <c r="CCA836" s="304"/>
      <c r="CCB836" s="304"/>
      <c r="CCC836" s="304"/>
      <c r="CCD836" s="304"/>
      <c r="CCE836" s="304"/>
      <c r="CCF836" s="304"/>
      <c r="CCG836" s="304"/>
      <c r="CCH836" s="304"/>
      <c r="CCI836" s="304"/>
      <c r="CCJ836" s="304"/>
      <c r="CCK836" s="304"/>
      <c r="CCL836" s="304"/>
      <c r="CCM836" s="304"/>
      <c r="CCN836" s="304"/>
      <c r="CCO836" s="304"/>
      <c r="CCP836" s="304"/>
      <c r="CCQ836" s="304"/>
      <c r="CCR836" s="304"/>
      <c r="CCS836" s="304"/>
      <c r="CCT836" s="304"/>
      <c r="CCU836" s="304"/>
      <c r="CCV836" s="304"/>
      <c r="CCW836" s="304"/>
      <c r="CCX836" s="304"/>
      <c r="CCY836" s="304"/>
      <c r="CCZ836" s="304"/>
      <c r="CDA836" s="304"/>
      <c r="CDB836" s="304"/>
      <c r="CDC836" s="304"/>
      <c r="CDD836" s="304"/>
      <c r="CDE836" s="304"/>
      <c r="CDF836" s="304"/>
      <c r="CDG836" s="304"/>
      <c r="CDH836" s="304"/>
      <c r="CDI836" s="304"/>
      <c r="CDJ836" s="304"/>
      <c r="CDK836" s="304"/>
      <c r="CDL836" s="304"/>
      <c r="CDM836" s="304"/>
      <c r="CDN836" s="304"/>
      <c r="CDO836" s="304"/>
      <c r="CDP836" s="304"/>
      <c r="CDQ836" s="304"/>
      <c r="CDR836" s="304"/>
      <c r="CDS836" s="304"/>
      <c r="CDT836" s="304"/>
      <c r="CDU836" s="304"/>
      <c r="CDV836" s="304"/>
      <c r="CDW836" s="304"/>
      <c r="CDX836" s="304"/>
      <c r="CDY836" s="304"/>
      <c r="CDZ836" s="304"/>
      <c r="CEA836" s="304"/>
      <c r="CEB836" s="304"/>
      <c r="CEC836" s="304"/>
      <c r="CED836" s="304"/>
      <c r="CEE836" s="304"/>
      <c r="CEF836" s="304"/>
      <c r="CEG836" s="304"/>
      <c r="CEH836" s="304"/>
      <c r="CEI836" s="304"/>
      <c r="CEJ836" s="304"/>
      <c r="CEK836" s="304"/>
      <c r="CEL836" s="304"/>
      <c r="CEM836" s="304"/>
      <c r="CEN836" s="304"/>
      <c r="CEO836" s="304"/>
      <c r="CEP836" s="304"/>
      <c r="CEQ836" s="304"/>
      <c r="CER836" s="304"/>
      <c r="CES836" s="304"/>
      <c r="CET836" s="304"/>
      <c r="CEU836" s="304"/>
      <c r="CEV836" s="304"/>
      <c r="CEW836" s="304"/>
      <c r="CEX836" s="304"/>
      <c r="CEY836" s="304"/>
      <c r="CEZ836" s="304"/>
      <c r="CFA836" s="304"/>
      <c r="CFB836" s="304"/>
      <c r="CFC836" s="304"/>
      <c r="CFD836" s="304"/>
      <c r="CFE836" s="304"/>
      <c r="CFF836" s="304"/>
      <c r="CFG836" s="304"/>
      <c r="CFH836" s="304"/>
      <c r="CFI836" s="304"/>
      <c r="CFJ836" s="304"/>
      <c r="CFK836" s="304"/>
      <c r="CFL836" s="304"/>
      <c r="CFM836" s="304"/>
      <c r="CFN836" s="304"/>
      <c r="CFO836" s="304"/>
      <c r="CFP836" s="304"/>
      <c r="CFQ836" s="304"/>
      <c r="CFR836" s="304"/>
      <c r="CFS836" s="304"/>
      <c r="CFT836" s="304"/>
      <c r="CFU836" s="304"/>
      <c r="CFV836" s="304"/>
      <c r="CFW836" s="304"/>
      <c r="CFX836" s="304"/>
      <c r="CFY836" s="304"/>
      <c r="CFZ836" s="304"/>
      <c r="CGA836" s="304"/>
      <c r="CGB836" s="304"/>
      <c r="CGC836" s="304"/>
      <c r="CGD836" s="304"/>
      <c r="CGE836" s="304"/>
      <c r="CGF836" s="304"/>
      <c r="CGG836" s="304"/>
      <c r="CGH836" s="304"/>
      <c r="CGI836" s="304"/>
      <c r="CGJ836" s="304"/>
      <c r="CGK836" s="304"/>
      <c r="CGL836" s="304"/>
      <c r="CGM836" s="304"/>
      <c r="CGN836" s="304"/>
      <c r="CGO836" s="304"/>
      <c r="CGP836" s="304"/>
      <c r="CGQ836" s="304"/>
      <c r="CGR836" s="304"/>
      <c r="CGS836" s="304"/>
      <c r="CGT836" s="304"/>
      <c r="CGU836" s="304"/>
      <c r="CGV836" s="304"/>
      <c r="CGW836" s="304"/>
      <c r="CGX836" s="304"/>
      <c r="CGY836" s="304"/>
      <c r="CGZ836" s="304"/>
      <c r="CHA836" s="304"/>
      <c r="CHB836" s="304"/>
      <c r="CHC836" s="304"/>
      <c r="CHD836" s="304"/>
      <c r="CHE836" s="304"/>
      <c r="CHF836" s="304"/>
      <c r="CHG836" s="304"/>
      <c r="CHH836" s="304"/>
      <c r="CHI836" s="304"/>
      <c r="CHJ836" s="304"/>
      <c r="CHK836" s="304"/>
      <c r="CHL836" s="304"/>
      <c r="CHM836" s="304"/>
      <c r="CHN836" s="304"/>
      <c r="CHO836" s="304"/>
      <c r="CHP836" s="304"/>
      <c r="CHQ836" s="304"/>
      <c r="CHR836" s="304"/>
      <c r="CHS836" s="304"/>
      <c r="CHT836" s="304"/>
      <c r="CHU836" s="304"/>
      <c r="CHV836" s="304"/>
      <c r="CHW836" s="304"/>
      <c r="CHX836" s="304"/>
      <c r="CHY836" s="304"/>
      <c r="CHZ836" s="304"/>
      <c r="CIA836" s="304"/>
      <c r="CIB836" s="304"/>
      <c r="CIC836" s="304"/>
      <c r="CID836" s="304"/>
      <c r="CIE836" s="304"/>
      <c r="CIF836" s="304"/>
      <c r="CIG836" s="304"/>
      <c r="CIH836" s="304"/>
      <c r="CII836" s="304"/>
      <c r="CIJ836" s="304"/>
      <c r="CIK836" s="304"/>
      <c r="CIL836" s="304"/>
      <c r="CIM836" s="304"/>
      <c r="CIN836" s="304"/>
      <c r="CIO836" s="304"/>
      <c r="CIP836" s="304"/>
      <c r="CIQ836" s="304"/>
      <c r="CIR836" s="304"/>
      <c r="CIS836" s="304"/>
      <c r="CIT836" s="304"/>
      <c r="CIU836" s="304"/>
      <c r="CIV836" s="304"/>
      <c r="CIW836" s="304"/>
      <c r="CIX836" s="304"/>
      <c r="CIY836" s="304"/>
      <c r="CIZ836" s="304"/>
      <c r="CJA836" s="304"/>
      <c r="CJB836" s="304"/>
      <c r="CJC836" s="304"/>
      <c r="CJD836" s="304"/>
      <c r="CJE836" s="304"/>
      <c r="CJF836" s="304"/>
      <c r="CJG836" s="304"/>
      <c r="CJH836" s="304"/>
      <c r="CJI836" s="304"/>
      <c r="CJJ836" s="304"/>
      <c r="CJK836" s="304"/>
      <c r="CJL836" s="304"/>
      <c r="CJM836" s="304"/>
      <c r="CJN836" s="304"/>
      <c r="CJO836" s="304"/>
      <c r="CJP836" s="304"/>
      <c r="CJQ836" s="304"/>
      <c r="CJR836" s="304"/>
      <c r="CJS836" s="304"/>
      <c r="CJT836" s="304"/>
      <c r="CJU836" s="304"/>
      <c r="CJV836" s="304"/>
      <c r="CJW836" s="304"/>
      <c r="CJX836" s="304"/>
      <c r="CJY836" s="304"/>
      <c r="CJZ836" s="304"/>
      <c r="CKA836" s="304"/>
      <c r="CKB836" s="304"/>
      <c r="CKC836" s="304"/>
      <c r="CKD836" s="304"/>
      <c r="CKE836" s="304"/>
      <c r="CKF836" s="304"/>
      <c r="CKG836" s="304"/>
      <c r="CKH836" s="304"/>
      <c r="CKI836" s="304"/>
      <c r="CKJ836" s="304"/>
      <c r="CKK836" s="304"/>
      <c r="CKL836" s="304"/>
      <c r="CKM836" s="304"/>
      <c r="CKN836" s="304"/>
      <c r="CKO836" s="304"/>
      <c r="CKP836" s="304"/>
      <c r="CKQ836" s="304"/>
      <c r="CKR836" s="304"/>
      <c r="CKS836" s="304"/>
      <c r="CKT836" s="304"/>
      <c r="CKU836" s="304"/>
      <c r="CKV836" s="304"/>
      <c r="CKW836" s="304"/>
      <c r="CKX836" s="304"/>
      <c r="CKY836" s="304"/>
      <c r="CKZ836" s="304"/>
      <c r="CLA836" s="304"/>
      <c r="CLB836" s="304"/>
      <c r="CLC836" s="304"/>
      <c r="CLD836" s="304"/>
      <c r="CLE836" s="304"/>
      <c r="CLF836" s="304"/>
      <c r="CLG836" s="304"/>
      <c r="CLH836" s="304"/>
      <c r="CLI836" s="304"/>
      <c r="CLJ836" s="304"/>
      <c r="CLK836" s="304"/>
      <c r="CLL836" s="304"/>
      <c r="CLM836" s="304"/>
      <c r="CLN836" s="304"/>
      <c r="CLO836" s="304"/>
      <c r="CLP836" s="304"/>
      <c r="CLQ836" s="304"/>
      <c r="CLR836" s="304"/>
      <c r="CLS836" s="304"/>
      <c r="CLT836" s="304"/>
      <c r="CLU836" s="304"/>
      <c r="CLV836" s="304"/>
      <c r="CLW836" s="304"/>
      <c r="CLX836" s="304"/>
      <c r="CLY836" s="304"/>
      <c r="CLZ836" s="304"/>
      <c r="CMA836" s="304"/>
      <c r="CMB836" s="304"/>
      <c r="CMC836" s="304"/>
      <c r="CMD836" s="304"/>
      <c r="CME836" s="304"/>
      <c r="CMF836" s="304"/>
      <c r="CMG836" s="304"/>
      <c r="CMH836" s="304"/>
      <c r="CMI836" s="304"/>
      <c r="CMJ836" s="304"/>
      <c r="CMK836" s="304"/>
      <c r="CML836" s="304"/>
      <c r="CMM836" s="304"/>
      <c r="CMN836" s="304"/>
      <c r="CMO836" s="304"/>
      <c r="CMP836" s="304"/>
      <c r="CMQ836" s="304"/>
      <c r="CMR836" s="304"/>
      <c r="CMS836" s="304"/>
      <c r="CMT836" s="304"/>
      <c r="CMU836" s="304"/>
      <c r="CMV836" s="304"/>
      <c r="CMW836" s="304"/>
      <c r="CMX836" s="304"/>
      <c r="CMY836" s="304"/>
      <c r="CMZ836" s="304"/>
      <c r="CNA836" s="304"/>
      <c r="CNB836" s="304"/>
      <c r="CNC836" s="304"/>
      <c r="CND836" s="304"/>
      <c r="CNE836" s="304"/>
      <c r="CNF836" s="304"/>
      <c r="CNG836" s="304"/>
      <c r="CNH836" s="304"/>
      <c r="CNI836" s="304"/>
      <c r="CNJ836" s="304"/>
      <c r="CNK836" s="304"/>
      <c r="CNL836" s="304"/>
      <c r="CNM836" s="304"/>
      <c r="CNN836" s="304"/>
      <c r="CNO836" s="304"/>
      <c r="CNP836" s="304"/>
      <c r="CNQ836" s="304"/>
      <c r="CNR836" s="304"/>
      <c r="CNS836" s="304"/>
      <c r="CNT836" s="304"/>
      <c r="CNU836" s="304"/>
      <c r="CNV836" s="304"/>
      <c r="CNW836" s="304"/>
      <c r="CNX836" s="304"/>
      <c r="CNY836" s="304"/>
      <c r="CNZ836" s="304"/>
      <c r="COA836" s="304"/>
      <c r="COB836" s="304"/>
      <c r="COC836" s="304"/>
      <c r="COD836" s="304"/>
      <c r="COE836" s="304"/>
      <c r="COF836" s="304"/>
      <c r="COG836" s="304"/>
      <c r="COH836" s="304"/>
      <c r="COI836" s="304"/>
      <c r="COJ836" s="304"/>
      <c r="COK836" s="304"/>
      <c r="COL836" s="304"/>
      <c r="COM836" s="304"/>
      <c r="CON836" s="304"/>
      <c r="COO836" s="304"/>
      <c r="COP836" s="304"/>
      <c r="COQ836" s="304"/>
      <c r="COR836" s="304"/>
      <c r="COS836" s="304"/>
      <c r="COT836" s="304"/>
      <c r="COU836" s="304"/>
      <c r="COV836" s="304"/>
      <c r="COW836" s="304"/>
      <c r="COX836" s="304"/>
      <c r="COY836" s="304"/>
      <c r="COZ836" s="304"/>
      <c r="CPA836" s="304"/>
      <c r="CPB836" s="304"/>
      <c r="CPC836" s="304"/>
      <c r="CPD836" s="304"/>
      <c r="CPE836" s="304"/>
      <c r="CPF836" s="304"/>
      <c r="CPG836" s="304"/>
      <c r="CPH836" s="304"/>
      <c r="CPI836" s="304"/>
      <c r="CPJ836" s="304"/>
      <c r="CPK836" s="304"/>
      <c r="CPL836" s="304"/>
      <c r="CPM836" s="304"/>
      <c r="CPN836" s="304"/>
      <c r="CPO836" s="304"/>
      <c r="CPP836" s="304"/>
      <c r="CPQ836" s="304"/>
      <c r="CPR836" s="304"/>
      <c r="CPS836" s="304"/>
      <c r="CPT836" s="304"/>
      <c r="CPU836" s="304"/>
      <c r="CPV836" s="304"/>
      <c r="CPW836" s="304"/>
      <c r="CPX836" s="304"/>
      <c r="CPY836" s="304"/>
      <c r="CPZ836" s="304"/>
      <c r="CQA836" s="304"/>
      <c r="CQB836" s="304"/>
      <c r="CQC836" s="304"/>
      <c r="CQD836" s="304"/>
      <c r="CQE836" s="304"/>
      <c r="CQF836" s="304"/>
      <c r="CQG836" s="304"/>
      <c r="CQH836" s="304"/>
      <c r="CQI836" s="304"/>
      <c r="CQJ836" s="304"/>
      <c r="CQK836" s="304"/>
      <c r="CQL836" s="304"/>
      <c r="CQM836" s="304"/>
      <c r="CQN836" s="304"/>
      <c r="CQO836" s="304"/>
      <c r="CQP836" s="304"/>
      <c r="CQQ836" s="304"/>
      <c r="CQR836" s="304"/>
      <c r="CQS836" s="304"/>
      <c r="CQT836" s="304"/>
      <c r="CQU836" s="304"/>
      <c r="CQV836" s="304"/>
      <c r="CQW836" s="304"/>
      <c r="CQX836" s="304"/>
      <c r="CQY836" s="304"/>
      <c r="CQZ836" s="304"/>
      <c r="CRA836" s="304"/>
      <c r="CRB836" s="304"/>
      <c r="CRC836" s="304"/>
      <c r="CRD836" s="304"/>
      <c r="CRE836" s="304"/>
      <c r="CRF836" s="304"/>
      <c r="CRG836" s="304"/>
      <c r="CRH836" s="304"/>
      <c r="CRI836" s="304"/>
      <c r="CRJ836" s="304"/>
      <c r="CRK836" s="304"/>
      <c r="CRL836" s="304"/>
      <c r="CRM836" s="304"/>
      <c r="CRN836" s="304"/>
      <c r="CRO836" s="304"/>
      <c r="CRP836" s="304"/>
      <c r="CRQ836" s="304"/>
      <c r="CRR836" s="304"/>
      <c r="CRS836" s="304"/>
      <c r="CRT836" s="304"/>
      <c r="CRU836" s="304"/>
      <c r="CRV836" s="304"/>
      <c r="CRW836" s="304"/>
      <c r="CRX836" s="304"/>
      <c r="CRY836" s="304"/>
      <c r="CRZ836" s="304"/>
      <c r="CSA836" s="304"/>
      <c r="CSB836" s="304"/>
      <c r="CSC836" s="304"/>
      <c r="CSD836" s="304"/>
      <c r="CSE836" s="304"/>
      <c r="CSF836" s="304"/>
      <c r="CSG836" s="304"/>
      <c r="CSH836" s="304"/>
      <c r="CSI836" s="304"/>
      <c r="CSJ836" s="304"/>
      <c r="CSK836" s="304"/>
      <c r="CSL836" s="304"/>
      <c r="CSM836" s="304"/>
      <c r="CSN836" s="304"/>
      <c r="CSO836" s="304"/>
      <c r="CSP836" s="304"/>
      <c r="CSQ836" s="304"/>
      <c r="CSR836" s="304"/>
      <c r="CSS836" s="304"/>
      <c r="CST836" s="304"/>
      <c r="CSU836" s="304"/>
      <c r="CSV836" s="304"/>
      <c r="CSW836" s="304"/>
      <c r="CSX836" s="304"/>
      <c r="CSY836" s="304"/>
      <c r="CSZ836" s="304"/>
      <c r="CTA836" s="304"/>
      <c r="CTB836" s="304"/>
      <c r="CTC836" s="304"/>
      <c r="CTD836" s="304"/>
      <c r="CTE836" s="304"/>
      <c r="CTF836" s="304"/>
      <c r="CTG836" s="304"/>
      <c r="CTH836" s="304"/>
      <c r="CTI836" s="304"/>
      <c r="CTJ836" s="304"/>
      <c r="CTK836" s="304"/>
      <c r="CTL836" s="304"/>
      <c r="CTM836" s="304"/>
      <c r="CTN836" s="304"/>
      <c r="CTO836" s="304"/>
      <c r="CTP836" s="304"/>
      <c r="CTQ836" s="304"/>
      <c r="CTR836" s="304"/>
      <c r="CTS836" s="304"/>
      <c r="CTT836" s="304"/>
      <c r="CTU836" s="304"/>
      <c r="CTV836" s="304"/>
      <c r="CTW836" s="304"/>
      <c r="CTX836" s="304"/>
      <c r="CTY836" s="304"/>
      <c r="CTZ836" s="304"/>
      <c r="CUA836" s="304"/>
      <c r="CUB836" s="304"/>
      <c r="CUC836" s="304"/>
      <c r="CUD836" s="304"/>
      <c r="CUE836" s="304"/>
      <c r="CUF836" s="304"/>
      <c r="CUG836" s="304"/>
      <c r="CUH836" s="304"/>
      <c r="CUI836" s="304"/>
      <c r="CUJ836" s="304"/>
      <c r="CUK836" s="304"/>
      <c r="CUL836" s="304"/>
      <c r="CUM836" s="304"/>
      <c r="CUN836" s="304"/>
      <c r="CUO836" s="304"/>
      <c r="CUP836" s="304"/>
      <c r="CUQ836" s="304"/>
      <c r="CUR836" s="304"/>
      <c r="CUS836" s="304"/>
      <c r="CUT836" s="304"/>
      <c r="CUU836" s="304"/>
      <c r="CUV836" s="304"/>
      <c r="CUW836" s="304"/>
      <c r="CUX836" s="304"/>
      <c r="CUY836" s="304"/>
      <c r="CUZ836" s="304"/>
      <c r="CVA836" s="304"/>
      <c r="CVB836" s="304"/>
      <c r="CVC836" s="304"/>
      <c r="CVD836" s="304"/>
      <c r="CVE836" s="304"/>
      <c r="CVF836" s="304"/>
      <c r="CVG836" s="304"/>
      <c r="CVH836" s="304"/>
      <c r="CVI836" s="304"/>
      <c r="CVJ836" s="304"/>
      <c r="CVK836" s="304"/>
      <c r="CVL836" s="304"/>
      <c r="CVM836" s="304"/>
      <c r="CVN836" s="304"/>
      <c r="CVO836" s="304"/>
      <c r="CVP836" s="304"/>
      <c r="CVQ836" s="304"/>
      <c r="CVR836" s="304"/>
      <c r="CVS836" s="304"/>
      <c r="CVT836" s="304"/>
      <c r="CVU836" s="304"/>
      <c r="CVV836" s="304"/>
      <c r="CVW836" s="304"/>
      <c r="CVX836" s="304"/>
      <c r="CVY836" s="304"/>
      <c r="CVZ836" s="304"/>
      <c r="CWA836" s="304"/>
      <c r="CWB836" s="304"/>
      <c r="CWC836" s="304"/>
      <c r="CWD836" s="304"/>
      <c r="CWE836" s="304"/>
      <c r="CWF836" s="304"/>
      <c r="CWG836" s="304"/>
      <c r="CWH836" s="304"/>
      <c r="CWI836" s="304"/>
      <c r="CWJ836" s="304"/>
      <c r="CWK836" s="304"/>
      <c r="CWL836" s="304"/>
      <c r="CWM836" s="304"/>
      <c r="CWN836" s="304"/>
      <c r="CWO836" s="304"/>
      <c r="CWP836" s="304"/>
      <c r="CWQ836" s="304"/>
      <c r="CWR836" s="304"/>
      <c r="CWS836" s="304"/>
      <c r="CWT836" s="304"/>
      <c r="CWU836" s="304"/>
      <c r="CWV836" s="304"/>
      <c r="CWW836" s="304"/>
      <c r="CWX836" s="304"/>
      <c r="CWY836" s="304"/>
      <c r="CWZ836" s="304"/>
      <c r="CXA836" s="304"/>
      <c r="CXB836" s="304"/>
      <c r="CXC836" s="304"/>
      <c r="CXD836" s="304"/>
      <c r="CXE836" s="304"/>
      <c r="CXF836" s="304"/>
      <c r="CXG836" s="304"/>
      <c r="CXH836" s="304"/>
      <c r="CXI836" s="304"/>
      <c r="CXJ836" s="304"/>
      <c r="CXK836" s="304"/>
      <c r="CXL836" s="304"/>
      <c r="CXM836" s="304"/>
      <c r="CXN836" s="304"/>
      <c r="CXO836" s="304"/>
      <c r="CXP836" s="304"/>
      <c r="CXQ836" s="304"/>
      <c r="CXR836" s="304"/>
      <c r="CXS836" s="304"/>
      <c r="CXT836" s="304"/>
      <c r="CXU836" s="304"/>
      <c r="CXV836" s="304"/>
      <c r="CXW836" s="304"/>
      <c r="CXX836" s="304"/>
      <c r="CXY836" s="304"/>
      <c r="CXZ836" s="304"/>
      <c r="CYA836" s="304"/>
      <c r="CYB836" s="304"/>
      <c r="CYC836" s="304"/>
      <c r="CYD836" s="304"/>
      <c r="CYE836" s="304"/>
      <c r="CYF836" s="304"/>
      <c r="CYG836" s="304"/>
      <c r="CYH836" s="304"/>
      <c r="CYI836" s="304"/>
      <c r="CYJ836" s="304"/>
      <c r="CYK836" s="304"/>
      <c r="CYL836" s="304"/>
      <c r="CYM836" s="304"/>
      <c r="CYN836" s="304"/>
      <c r="CYO836" s="304"/>
      <c r="CYP836" s="304"/>
      <c r="CYQ836" s="304"/>
      <c r="CYR836" s="304"/>
      <c r="CYS836" s="304"/>
      <c r="CYT836" s="304"/>
      <c r="CYU836" s="304"/>
      <c r="CYV836" s="304"/>
      <c r="CYW836" s="304"/>
      <c r="CYX836" s="304"/>
      <c r="CYY836" s="304"/>
      <c r="CYZ836" s="304"/>
      <c r="CZA836" s="304"/>
      <c r="CZB836" s="304"/>
      <c r="CZC836" s="304"/>
      <c r="CZD836" s="304"/>
      <c r="CZE836" s="304"/>
      <c r="CZF836" s="304"/>
      <c r="CZG836" s="304"/>
      <c r="CZH836" s="304"/>
      <c r="CZI836" s="304"/>
      <c r="CZJ836" s="304"/>
      <c r="CZK836" s="304"/>
      <c r="CZL836" s="304"/>
      <c r="CZM836" s="304"/>
      <c r="CZN836" s="304"/>
      <c r="CZO836" s="304"/>
      <c r="CZP836" s="304"/>
      <c r="CZQ836" s="304"/>
      <c r="CZR836" s="304"/>
      <c r="CZS836" s="304"/>
      <c r="CZT836" s="304"/>
      <c r="CZU836" s="304"/>
      <c r="CZV836" s="304"/>
      <c r="CZW836" s="304"/>
      <c r="CZX836" s="304"/>
      <c r="CZY836" s="304"/>
      <c r="CZZ836" s="304"/>
      <c r="DAA836" s="304"/>
      <c r="DAB836" s="304"/>
      <c r="DAC836" s="304"/>
      <c r="DAD836" s="304"/>
      <c r="DAE836" s="304"/>
      <c r="DAF836" s="304"/>
      <c r="DAG836" s="304"/>
      <c r="DAH836" s="304"/>
      <c r="DAI836" s="304"/>
      <c r="DAJ836" s="304"/>
      <c r="DAK836" s="304"/>
      <c r="DAL836" s="304"/>
      <c r="DAM836" s="304"/>
      <c r="DAN836" s="304"/>
      <c r="DAO836" s="304"/>
      <c r="DAP836" s="304"/>
      <c r="DAQ836" s="304"/>
      <c r="DAR836" s="304"/>
      <c r="DAS836" s="304"/>
      <c r="DAT836" s="304"/>
      <c r="DAU836" s="304"/>
      <c r="DAV836" s="304"/>
      <c r="DAW836" s="304"/>
      <c r="DAX836" s="304"/>
      <c r="DAY836" s="304"/>
      <c r="DAZ836" s="304"/>
      <c r="DBA836" s="304"/>
      <c r="DBB836" s="304"/>
      <c r="DBC836" s="304"/>
      <c r="DBD836" s="304"/>
      <c r="DBE836" s="304"/>
      <c r="DBF836" s="304"/>
      <c r="DBG836" s="304"/>
      <c r="DBH836" s="304"/>
      <c r="DBI836" s="304"/>
      <c r="DBJ836" s="304"/>
      <c r="DBK836" s="304"/>
      <c r="DBL836" s="304"/>
      <c r="DBM836" s="304"/>
      <c r="DBN836" s="304"/>
      <c r="DBO836" s="304"/>
      <c r="DBP836" s="304"/>
      <c r="DBQ836" s="304"/>
      <c r="DBR836" s="304"/>
      <c r="DBS836" s="304"/>
      <c r="DBT836" s="304"/>
      <c r="DBU836" s="304"/>
      <c r="DBV836" s="304"/>
      <c r="DBW836" s="304"/>
      <c r="DBX836" s="304"/>
      <c r="DBY836" s="304"/>
      <c r="DBZ836" s="304"/>
      <c r="DCA836" s="304"/>
      <c r="DCB836" s="304"/>
      <c r="DCC836" s="304"/>
      <c r="DCD836" s="304"/>
      <c r="DCE836" s="304"/>
      <c r="DCF836" s="304"/>
      <c r="DCG836" s="304"/>
      <c r="DCH836" s="304"/>
      <c r="DCI836" s="304"/>
      <c r="DCJ836" s="304"/>
      <c r="DCK836" s="304"/>
      <c r="DCL836" s="304"/>
      <c r="DCM836" s="304"/>
      <c r="DCN836" s="304"/>
      <c r="DCO836" s="304"/>
      <c r="DCP836" s="304"/>
      <c r="DCQ836" s="304"/>
      <c r="DCR836" s="304"/>
      <c r="DCS836" s="304"/>
      <c r="DCT836" s="304"/>
      <c r="DCU836" s="304"/>
      <c r="DCV836" s="304"/>
      <c r="DCW836" s="304"/>
      <c r="DCX836" s="304"/>
      <c r="DCY836" s="304"/>
      <c r="DCZ836" s="304"/>
      <c r="DDA836" s="304"/>
      <c r="DDB836" s="304"/>
      <c r="DDC836" s="304"/>
      <c r="DDD836" s="304"/>
      <c r="DDE836" s="304"/>
      <c r="DDF836" s="304"/>
      <c r="DDG836" s="304"/>
      <c r="DDH836" s="304"/>
      <c r="DDI836" s="304"/>
      <c r="DDJ836" s="304"/>
      <c r="DDK836" s="304"/>
      <c r="DDL836" s="304"/>
      <c r="DDM836" s="304"/>
      <c r="DDN836" s="304"/>
      <c r="DDO836" s="304"/>
      <c r="DDP836" s="304"/>
      <c r="DDQ836" s="304"/>
      <c r="DDR836" s="304"/>
      <c r="DDS836" s="304"/>
      <c r="DDT836" s="304"/>
      <c r="DDU836" s="304"/>
      <c r="DDV836" s="304"/>
      <c r="DDW836" s="304"/>
      <c r="DDX836" s="304"/>
      <c r="DDY836" s="304"/>
      <c r="DDZ836" s="304"/>
      <c r="DEA836" s="304"/>
      <c r="DEB836" s="304"/>
      <c r="DEC836" s="304"/>
      <c r="DED836" s="304"/>
      <c r="DEE836" s="304"/>
      <c r="DEF836" s="304"/>
      <c r="DEG836" s="304"/>
      <c r="DEH836" s="304"/>
      <c r="DEI836" s="304"/>
      <c r="DEJ836" s="304"/>
      <c r="DEK836" s="304"/>
      <c r="DEL836" s="304"/>
      <c r="DEM836" s="304"/>
      <c r="DEN836" s="304"/>
      <c r="DEO836" s="304"/>
      <c r="DEP836" s="304"/>
      <c r="DEQ836" s="304"/>
      <c r="DER836" s="304"/>
      <c r="DES836" s="304"/>
      <c r="DET836" s="304"/>
      <c r="DEU836" s="304"/>
      <c r="DEV836" s="304"/>
      <c r="DEW836" s="304"/>
      <c r="DEX836" s="304"/>
      <c r="DEY836" s="304"/>
      <c r="DEZ836" s="304"/>
      <c r="DFA836" s="304"/>
      <c r="DFB836" s="304"/>
      <c r="DFC836" s="304"/>
      <c r="DFD836" s="304"/>
      <c r="DFE836" s="304"/>
      <c r="DFF836" s="304"/>
      <c r="DFG836" s="304"/>
      <c r="DFH836" s="304"/>
      <c r="DFI836" s="304"/>
      <c r="DFJ836" s="304"/>
      <c r="DFK836" s="304"/>
      <c r="DFL836" s="304"/>
      <c r="DFM836" s="304"/>
      <c r="DFN836" s="304"/>
      <c r="DFO836" s="304"/>
      <c r="DFP836" s="304"/>
      <c r="DFQ836" s="304"/>
      <c r="DFR836" s="304"/>
      <c r="DFS836" s="304"/>
      <c r="DFT836" s="304"/>
      <c r="DFU836" s="304"/>
      <c r="DFV836" s="304"/>
      <c r="DFW836" s="304"/>
      <c r="DFX836" s="304"/>
      <c r="DFY836" s="304"/>
      <c r="DFZ836" s="304"/>
      <c r="DGA836" s="304"/>
      <c r="DGB836" s="304"/>
      <c r="DGC836" s="304"/>
      <c r="DGD836" s="304"/>
      <c r="DGE836" s="304"/>
      <c r="DGF836" s="304"/>
      <c r="DGG836" s="304"/>
      <c r="DGH836" s="304"/>
      <c r="DGI836" s="304"/>
      <c r="DGJ836" s="304"/>
      <c r="DGK836" s="304"/>
      <c r="DGL836" s="304"/>
      <c r="DGM836" s="304"/>
      <c r="DGN836" s="304"/>
      <c r="DGO836" s="304"/>
      <c r="DGP836" s="304"/>
      <c r="DGQ836" s="304"/>
      <c r="DGR836" s="304"/>
      <c r="DGS836" s="304"/>
      <c r="DGT836" s="304"/>
      <c r="DGU836" s="304"/>
      <c r="DGV836" s="304"/>
      <c r="DGW836" s="304"/>
      <c r="DGX836" s="304"/>
      <c r="DGY836" s="304"/>
      <c r="DGZ836" s="304"/>
      <c r="DHA836" s="304"/>
      <c r="DHB836" s="304"/>
      <c r="DHC836" s="304"/>
      <c r="DHD836" s="304"/>
      <c r="DHE836" s="304"/>
      <c r="DHF836" s="304"/>
      <c r="DHG836" s="304"/>
      <c r="DHH836" s="304"/>
      <c r="DHI836" s="304"/>
      <c r="DHJ836" s="304"/>
      <c r="DHK836" s="304"/>
      <c r="DHL836" s="304"/>
      <c r="DHM836" s="304"/>
      <c r="DHN836" s="304"/>
      <c r="DHO836" s="304"/>
      <c r="DHP836" s="304"/>
      <c r="DHQ836" s="304"/>
      <c r="DHR836" s="304"/>
      <c r="DHS836" s="304"/>
      <c r="DHT836" s="304"/>
      <c r="DHU836" s="304"/>
      <c r="DHV836" s="304"/>
      <c r="DHW836" s="304"/>
      <c r="DHX836" s="304"/>
      <c r="DHY836" s="304"/>
      <c r="DHZ836" s="304"/>
      <c r="DIA836" s="304"/>
      <c r="DIB836" s="304"/>
      <c r="DIC836" s="304"/>
      <c r="DID836" s="304"/>
      <c r="DIE836" s="304"/>
      <c r="DIF836" s="304"/>
      <c r="DIG836" s="304"/>
      <c r="DIH836" s="304"/>
      <c r="DII836" s="304"/>
      <c r="DIJ836" s="304"/>
      <c r="DIK836" s="304"/>
      <c r="DIL836" s="304"/>
      <c r="DIM836" s="304"/>
      <c r="DIN836" s="304"/>
      <c r="DIO836" s="304"/>
      <c r="DIP836" s="304"/>
      <c r="DIQ836" s="304"/>
      <c r="DIR836" s="304"/>
      <c r="DIS836" s="304"/>
      <c r="DIT836" s="304"/>
      <c r="DIU836" s="304"/>
      <c r="DIV836" s="304"/>
      <c r="DIW836" s="304"/>
      <c r="DIX836" s="304"/>
      <c r="DIY836" s="304"/>
      <c r="DIZ836" s="304"/>
      <c r="DJA836" s="304"/>
      <c r="DJB836" s="304"/>
      <c r="DJC836" s="304"/>
      <c r="DJD836" s="304"/>
      <c r="DJE836" s="304"/>
      <c r="DJF836" s="304"/>
      <c r="DJG836" s="304"/>
      <c r="DJH836" s="304"/>
      <c r="DJI836" s="304"/>
      <c r="DJJ836" s="304"/>
      <c r="DJK836" s="304"/>
      <c r="DJL836" s="304"/>
      <c r="DJM836" s="304"/>
      <c r="DJN836" s="304"/>
      <c r="DJO836" s="304"/>
      <c r="DJP836" s="304"/>
      <c r="DJQ836" s="304"/>
      <c r="DJR836" s="304"/>
      <c r="DJS836" s="304"/>
      <c r="DJT836" s="304"/>
      <c r="DJU836" s="304"/>
      <c r="DJV836" s="304"/>
      <c r="DJW836" s="304"/>
      <c r="DJX836" s="304"/>
      <c r="DJY836" s="304"/>
      <c r="DJZ836" s="304"/>
      <c r="DKA836" s="304"/>
      <c r="DKB836" s="304"/>
      <c r="DKC836" s="304"/>
      <c r="DKD836" s="304"/>
      <c r="DKE836" s="304"/>
      <c r="DKF836" s="304"/>
      <c r="DKG836" s="304"/>
      <c r="DKH836" s="304"/>
      <c r="DKI836" s="304"/>
      <c r="DKJ836" s="304"/>
      <c r="DKK836" s="304"/>
      <c r="DKL836" s="304"/>
      <c r="DKM836" s="304"/>
      <c r="DKN836" s="304"/>
      <c r="DKO836" s="304"/>
      <c r="DKP836" s="304"/>
      <c r="DKQ836" s="304"/>
      <c r="DKR836" s="304"/>
      <c r="DKS836" s="304"/>
      <c r="DKT836" s="304"/>
      <c r="DKU836" s="304"/>
      <c r="DKV836" s="304"/>
      <c r="DKW836" s="304"/>
      <c r="DKX836" s="304"/>
      <c r="DKY836" s="304"/>
      <c r="DKZ836" s="304"/>
      <c r="DLA836" s="304"/>
      <c r="DLB836" s="304"/>
      <c r="DLC836" s="304"/>
      <c r="DLD836" s="304"/>
      <c r="DLE836" s="304"/>
      <c r="DLF836" s="304"/>
      <c r="DLG836" s="304"/>
      <c r="DLH836" s="304"/>
      <c r="DLI836" s="304"/>
      <c r="DLJ836" s="304"/>
      <c r="DLK836" s="304"/>
      <c r="DLL836" s="304"/>
      <c r="DLM836" s="304"/>
      <c r="DLN836" s="304"/>
      <c r="DLO836" s="304"/>
      <c r="DLP836" s="304"/>
      <c r="DLQ836" s="304"/>
      <c r="DLR836" s="304"/>
      <c r="DLS836" s="304"/>
      <c r="DLT836" s="304"/>
      <c r="DLU836" s="304"/>
      <c r="DLV836" s="304"/>
      <c r="DLW836" s="304"/>
      <c r="DLX836" s="304"/>
      <c r="DLY836" s="304"/>
      <c r="DLZ836" s="304"/>
      <c r="DMA836" s="304"/>
      <c r="DMB836" s="304"/>
      <c r="DMC836" s="304"/>
      <c r="DMD836" s="304"/>
      <c r="DME836" s="304"/>
      <c r="DMF836" s="304"/>
      <c r="DMG836" s="304"/>
      <c r="DMH836" s="304"/>
      <c r="DMI836" s="304"/>
      <c r="DMJ836" s="304"/>
      <c r="DMK836" s="304"/>
      <c r="DML836" s="304"/>
      <c r="DMM836" s="304"/>
      <c r="DMN836" s="304"/>
      <c r="DMO836" s="304"/>
      <c r="DMP836" s="304"/>
      <c r="DMQ836" s="304"/>
      <c r="DMR836" s="304"/>
      <c r="DMS836" s="304"/>
      <c r="DMT836" s="304"/>
      <c r="DMU836" s="304"/>
      <c r="DMV836" s="304"/>
      <c r="DMW836" s="304"/>
      <c r="DMX836" s="304"/>
      <c r="DMY836" s="304"/>
      <c r="DMZ836" s="304"/>
      <c r="DNA836" s="304"/>
      <c r="DNB836" s="304"/>
      <c r="DNC836" s="304"/>
      <c r="DND836" s="304"/>
      <c r="DNE836" s="304"/>
      <c r="DNF836" s="304"/>
      <c r="DNG836" s="304"/>
      <c r="DNH836" s="304"/>
      <c r="DNI836" s="304"/>
      <c r="DNJ836" s="304"/>
      <c r="DNK836" s="304"/>
      <c r="DNL836" s="304"/>
      <c r="DNM836" s="304"/>
      <c r="DNN836" s="304"/>
      <c r="DNO836" s="304"/>
      <c r="DNP836" s="304"/>
      <c r="DNQ836" s="304"/>
      <c r="DNR836" s="304"/>
      <c r="DNS836" s="304"/>
      <c r="DNT836" s="304"/>
      <c r="DNU836" s="304"/>
      <c r="DNV836" s="304"/>
      <c r="DNW836" s="304"/>
      <c r="DNX836" s="304"/>
      <c r="DNY836" s="304"/>
      <c r="DNZ836" s="304"/>
      <c r="DOA836" s="304"/>
      <c r="DOB836" s="304"/>
      <c r="DOC836" s="304"/>
      <c r="DOD836" s="304"/>
      <c r="DOE836" s="304"/>
      <c r="DOF836" s="304"/>
      <c r="DOG836" s="304"/>
      <c r="DOH836" s="304"/>
      <c r="DOI836" s="304"/>
      <c r="DOJ836" s="304"/>
      <c r="DOK836" s="304"/>
      <c r="DOL836" s="304"/>
      <c r="DOM836" s="304"/>
      <c r="DON836" s="304"/>
      <c r="DOO836" s="304"/>
      <c r="DOP836" s="304"/>
      <c r="DOQ836" s="304"/>
      <c r="DOR836" s="304"/>
      <c r="DOS836" s="304"/>
      <c r="DOT836" s="304"/>
      <c r="DOU836" s="304"/>
      <c r="DOV836" s="304"/>
      <c r="DOW836" s="304"/>
      <c r="DOX836" s="304"/>
      <c r="DOY836" s="304"/>
      <c r="DOZ836" s="304"/>
      <c r="DPA836" s="304"/>
      <c r="DPB836" s="304"/>
      <c r="DPC836" s="304"/>
      <c r="DPD836" s="304"/>
      <c r="DPE836" s="304"/>
      <c r="DPF836" s="304"/>
      <c r="DPG836" s="304"/>
      <c r="DPH836" s="304"/>
      <c r="DPI836" s="304"/>
      <c r="DPJ836" s="304"/>
      <c r="DPK836" s="304"/>
      <c r="DPL836" s="304"/>
      <c r="DPM836" s="304"/>
      <c r="DPN836" s="304"/>
      <c r="DPO836" s="304"/>
      <c r="DPP836" s="304"/>
      <c r="DPQ836" s="304"/>
      <c r="DPR836" s="304"/>
      <c r="DPS836" s="304"/>
      <c r="DPT836" s="304"/>
      <c r="DPU836" s="304"/>
      <c r="DPV836" s="304"/>
      <c r="DPW836" s="304"/>
      <c r="DPX836" s="304"/>
      <c r="DPY836" s="304"/>
      <c r="DPZ836" s="304"/>
      <c r="DQA836" s="304"/>
      <c r="DQB836" s="304"/>
      <c r="DQC836" s="304"/>
      <c r="DQD836" s="304"/>
      <c r="DQE836" s="304"/>
      <c r="DQF836" s="304"/>
      <c r="DQG836" s="304"/>
      <c r="DQH836" s="304"/>
      <c r="DQI836" s="304"/>
      <c r="DQJ836" s="304"/>
      <c r="DQK836" s="304"/>
      <c r="DQL836" s="304"/>
      <c r="DQM836" s="304"/>
      <c r="DQN836" s="304"/>
      <c r="DQO836" s="304"/>
      <c r="DQP836" s="304"/>
      <c r="DQQ836" s="304"/>
      <c r="DQR836" s="304"/>
      <c r="DQS836" s="304"/>
      <c r="DQT836" s="304"/>
      <c r="DQU836" s="304"/>
      <c r="DQV836" s="304"/>
      <c r="DQW836" s="304"/>
      <c r="DQX836" s="304"/>
      <c r="DQY836" s="304"/>
      <c r="DQZ836" s="304"/>
      <c r="DRA836" s="304"/>
      <c r="DRB836" s="304"/>
      <c r="DRC836" s="304"/>
      <c r="DRD836" s="304"/>
      <c r="DRE836" s="304"/>
      <c r="DRF836" s="304"/>
      <c r="DRG836" s="304"/>
      <c r="DRH836" s="304"/>
      <c r="DRI836" s="304"/>
      <c r="DRJ836" s="304"/>
      <c r="DRK836" s="304"/>
      <c r="DRL836" s="304"/>
      <c r="DRM836" s="304"/>
      <c r="DRN836" s="304"/>
      <c r="DRO836" s="304"/>
      <c r="DRP836" s="304"/>
      <c r="DRQ836" s="304"/>
      <c r="DRR836" s="304"/>
      <c r="DRS836" s="304"/>
      <c r="DRT836" s="304"/>
      <c r="DRU836" s="304"/>
      <c r="DRV836" s="304"/>
      <c r="DRW836" s="304"/>
      <c r="DRX836" s="304"/>
      <c r="DRY836" s="304"/>
      <c r="DRZ836" s="304"/>
      <c r="DSA836" s="304"/>
      <c r="DSB836" s="304"/>
      <c r="DSC836" s="304"/>
      <c r="DSD836" s="304"/>
      <c r="DSE836" s="304"/>
      <c r="DSF836" s="304"/>
      <c r="DSG836" s="304"/>
      <c r="DSH836" s="304"/>
      <c r="DSI836" s="304"/>
      <c r="DSJ836" s="304"/>
      <c r="DSK836" s="304"/>
      <c r="DSL836" s="304"/>
      <c r="DSM836" s="304"/>
      <c r="DSN836" s="304"/>
      <c r="DSO836" s="304"/>
      <c r="DSP836" s="304"/>
      <c r="DSQ836" s="304"/>
      <c r="DSR836" s="304"/>
      <c r="DSS836" s="304"/>
      <c r="DST836" s="304"/>
      <c r="DSU836" s="304"/>
      <c r="DSV836" s="304"/>
      <c r="DSW836" s="304"/>
      <c r="DSX836" s="304"/>
      <c r="DSY836" s="304"/>
      <c r="DSZ836" s="304"/>
      <c r="DTA836" s="304"/>
      <c r="DTB836" s="304"/>
      <c r="DTC836" s="304"/>
      <c r="DTD836" s="304"/>
      <c r="DTE836" s="304"/>
      <c r="DTF836" s="304"/>
      <c r="DTG836" s="304"/>
      <c r="DTH836" s="304"/>
      <c r="DTI836" s="304"/>
      <c r="DTJ836" s="304"/>
      <c r="DTK836" s="304"/>
      <c r="DTL836" s="304"/>
      <c r="DTM836" s="304"/>
      <c r="DTN836" s="304"/>
      <c r="DTO836" s="304"/>
      <c r="DTP836" s="304"/>
      <c r="DTQ836" s="304"/>
      <c r="DTR836" s="304"/>
      <c r="DTS836" s="304"/>
      <c r="DTT836" s="304"/>
      <c r="DTU836" s="304"/>
      <c r="DTV836" s="304"/>
      <c r="DTW836" s="304"/>
      <c r="DTX836" s="304"/>
      <c r="DTY836" s="304"/>
      <c r="DTZ836" s="304"/>
      <c r="DUA836" s="304"/>
      <c r="DUB836" s="304"/>
      <c r="DUC836" s="304"/>
      <c r="DUD836" s="304"/>
      <c r="DUE836" s="304"/>
      <c r="DUF836" s="304"/>
      <c r="DUG836" s="304"/>
      <c r="DUH836" s="304"/>
      <c r="DUI836" s="304"/>
      <c r="DUJ836" s="304"/>
      <c r="DUK836" s="304"/>
      <c r="DUL836" s="304"/>
      <c r="DUM836" s="304"/>
      <c r="DUN836" s="304"/>
      <c r="DUO836" s="304"/>
      <c r="DUP836" s="304"/>
      <c r="DUQ836" s="304"/>
      <c r="DUR836" s="304"/>
      <c r="DUS836" s="304"/>
      <c r="DUT836" s="304"/>
      <c r="DUU836" s="304"/>
      <c r="DUV836" s="304"/>
      <c r="DUW836" s="304"/>
      <c r="DUX836" s="304"/>
      <c r="DUY836" s="304"/>
      <c r="DUZ836" s="304"/>
      <c r="DVA836" s="304"/>
      <c r="DVB836" s="304"/>
      <c r="DVC836" s="304"/>
      <c r="DVD836" s="304"/>
      <c r="DVE836" s="304"/>
      <c r="DVF836" s="304"/>
      <c r="DVG836" s="304"/>
      <c r="DVH836" s="304"/>
      <c r="DVI836" s="304"/>
      <c r="DVJ836" s="304"/>
      <c r="DVK836" s="304"/>
      <c r="DVL836" s="304"/>
      <c r="DVM836" s="304"/>
      <c r="DVN836" s="304"/>
      <c r="DVO836" s="304"/>
      <c r="DVP836" s="304"/>
      <c r="DVQ836" s="304"/>
      <c r="DVR836" s="304"/>
      <c r="DVS836" s="304"/>
      <c r="DVT836" s="304"/>
      <c r="DVU836" s="304"/>
      <c r="DVV836" s="304"/>
      <c r="DVW836" s="304"/>
      <c r="DVX836" s="304"/>
      <c r="DVY836" s="304"/>
      <c r="DVZ836" s="304"/>
      <c r="DWA836" s="304"/>
      <c r="DWB836" s="304"/>
      <c r="DWC836" s="304"/>
      <c r="DWD836" s="304"/>
      <c r="DWE836" s="304"/>
      <c r="DWF836" s="304"/>
      <c r="DWG836" s="304"/>
      <c r="DWH836" s="304"/>
      <c r="DWI836" s="304"/>
      <c r="DWJ836" s="304"/>
      <c r="DWK836" s="304"/>
      <c r="DWL836" s="304"/>
      <c r="DWM836" s="304"/>
      <c r="DWN836" s="304"/>
      <c r="DWO836" s="304"/>
      <c r="DWP836" s="304"/>
      <c r="DWQ836" s="304"/>
      <c r="DWR836" s="304"/>
      <c r="DWS836" s="304"/>
      <c r="DWT836" s="304"/>
      <c r="DWU836" s="304"/>
      <c r="DWV836" s="304"/>
      <c r="DWW836" s="304"/>
      <c r="DWX836" s="304"/>
      <c r="DWY836" s="304"/>
      <c r="DWZ836" s="304"/>
      <c r="DXA836" s="304"/>
      <c r="DXB836" s="304"/>
      <c r="DXC836" s="304"/>
      <c r="DXD836" s="304"/>
      <c r="DXE836" s="304"/>
      <c r="DXF836" s="304"/>
      <c r="DXG836" s="304"/>
      <c r="DXH836" s="304"/>
      <c r="DXI836" s="304"/>
      <c r="DXJ836" s="304"/>
      <c r="DXK836" s="304"/>
      <c r="DXL836" s="304"/>
      <c r="DXM836" s="304"/>
      <c r="DXN836" s="304"/>
      <c r="DXO836" s="304"/>
      <c r="DXP836" s="304"/>
      <c r="DXQ836" s="304"/>
      <c r="DXR836" s="304"/>
      <c r="DXS836" s="304"/>
      <c r="DXT836" s="304"/>
      <c r="DXU836" s="304"/>
      <c r="DXV836" s="304"/>
      <c r="DXW836" s="304"/>
      <c r="DXX836" s="304"/>
      <c r="DXY836" s="304"/>
      <c r="DXZ836" s="304"/>
      <c r="DYA836" s="304"/>
      <c r="DYB836" s="304"/>
      <c r="DYC836" s="304"/>
      <c r="DYD836" s="304"/>
      <c r="DYE836" s="304"/>
      <c r="DYF836" s="304"/>
      <c r="DYG836" s="304"/>
      <c r="DYH836" s="304"/>
      <c r="DYI836" s="304"/>
      <c r="DYJ836" s="304"/>
      <c r="DYK836" s="304"/>
      <c r="DYL836" s="304"/>
      <c r="DYM836" s="304"/>
      <c r="DYN836" s="304"/>
      <c r="DYO836" s="304"/>
      <c r="DYP836" s="304"/>
      <c r="DYQ836" s="304"/>
      <c r="DYR836" s="304"/>
      <c r="DYS836" s="304"/>
      <c r="DYT836" s="304"/>
      <c r="DYU836" s="304"/>
      <c r="DYV836" s="304"/>
      <c r="DYW836" s="304"/>
      <c r="DYX836" s="304"/>
      <c r="DYY836" s="304"/>
      <c r="DYZ836" s="304"/>
      <c r="DZA836" s="304"/>
      <c r="DZB836" s="304"/>
      <c r="DZC836" s="304"/>
      <c r="DZD836" s="304"/>
      <c r="DZE836" s="304"/>
      <c r="DZF836" s="304"/>
      <c r="DZG836" s="304"/>
      <c r="DZH836" s="304"/>
      <c r="DZI836" s="304"/>
      <c r="DZJ836" s="304"/>
      <c r="DZK836" s="304"/>
      <c r="DZL836" s="304"/>
      <c r="DZM836" s="304"/>
      <c r="DZN836" s="304"/>
      <c r="DZO836" s="304"/>
      <c r="DZP836" s="304"/>
      <c r="DZQ836" s="304"/>
      <c r="DZR836" s="304"/>
      <c r="DZS836" s="304"/>
      <c r="DZT836" s="304"/>
      <c r="DZU836" s="304"/>
      <c r="DZV836" s="304"/>
      <c r="DZW836" s="304"/>
      <c r="DZX836" s="304"/>
      <c r="DZY836" s="304"/>
      <c r="DZZ836" s="304"/>
      <c r="EAA836" s="304"/>
      <c r="EAB836" s="304"/>
      <c r="EAC836" s="304"/>
      <c r="EAD836" s="304"/>
      <c r="EAE836" s="304"/>
      <c r="EAF836" s="304"/>
      <c r="EAG836" s="304"/>
      <c r="EAH836" s="304"/>
      <c r="EAI836" s="304"/>
      <c r="EAJ836" s="304"/>
      <c r="EAK836" s="304"/>
      <c r="EAL836" s="304"/>
      <c r="EAM836" s="304"/>
      <c r="EAN836" s="304"/>
      <c r="EAO836" s="304"/>
      <c r="EAP836" s="304"/>
      <c r="EAQ836" s="304"/>
      <c r="EAR836" s="304"/>
      <c r="EAS836" s="304"/>
      <c r="EAT836" s="304"/>
      <c r="EAU836" s="304"/>
      <c r="EAV836" s="304"/>
      <c r="EAW836" s="304"/>
      <c r="EAX836" s="304"/>
      <c r="EAY836" s="304"/>
      <c r="EAZ836" s="304"/>
      <c r="EBA836" s="304"/>
      <c r="EBB836" s="304"/>
      <c r="EBC836" s="304"/>
      <c r="EBD836" s="304"/>
      <c r="EBE836" s="304"/>
      <c r="EBF836" s="304"/>
      <c r="EBG836" s="304"/>
      <c r="EBH836" s="304"/>
      <c r="EBI836" s="304"/>
      <c r="EBJ836" s="304"/>
      <c r="EBK836" s="304"/>
      <c r="EBL836" s="304"/>
      <c r="EBM836" s="304"/>
      <c r="EBN836" s="304"/>
      <c r="EBO836" s="304"/>
      <c r="EBP836" s="304"/>
      <c r="EBQ836" s="304"/>
      <c r="EBR836" s="304"/>
      <c r="EBS836" s="304"/>
      <c r="EBT836" s="304"/>
      <c r="EBU836" s="304"/>
      <c r="EBV836" s="304"/>
      <c r="EBW836" s="304"/>
      <c r="EBX836" s="304"/>
      <c r="EBY836" s="304"/>
      <c r="EBZ836" s="304"/>
      <c r="ECA836" s="304"/>
      <c r="ECB836" s="304"/>
      <c r="ECC836" s="304"/>
      <c r="ECD836" s="304"/>
      <c r="ECE836" s="304"/>
      <c r="ECF836" s="304"/>
      <c r="ECG836" s="304"/>
      <c r="ECH836" s="304"/>
      <c r="ECI836" s="304"/>
      <c r="ECJ836" s="304"/>
      <c r="ECK836" s="304"/>
      <c r="ECL836" s="304"/>
      <c r="ECM836" s="304"/>
      <c r="ECN836" s="304"/>
      <c r="ECO836" s="304"/>
      <c r="ECP836" s="304"/>
      <c r="ECQ836" s="304"/>
      <c r="ECR836" s="304"/>
      <c r="ECS836" s="304"/>
      <c r="ECT836" s="304"/>
      <c r="ECU836" s="304"/>
      <c r="ECV836" s="304"/>
      <c r="ECW836" s="304"/>
      <c r="ECX836" s="304"/>
      <c r="ECY836" s="304"/>
      <c r="ECZ836" s="304"/>
      <c r="EDA836" s="304"/>
      <c r="EDB836" s="304"/>
      <c r="EDC836" s="304"/>
      <c r="EDD836" s="304"/>
      <c r="EDE836" s="304"/>
      <c r="EDF836" s="304"/>
      <c r="EDG836" s="304"/>
      <c r="EDH836" s="304"/>
      <c r="EDI836" s="304"/>
      <c r="EDJ836" s="304"/>
      <c r="EDK836" s="304"/>
      <c r="EDL836" s="304"/>
      <c r="EDM836" s="304"/>
      <c r="EDN836" s="304"/>
      <c r="EDO836" s="304"/>
      <c r="EDP836" s="304"/>
      <c r="EDQ836" s="304"/>
      <c r="EDR836" s="304"/>
      <c r="EDS836" s="304"/>
      <c r="EDT836" s="304"/>
      <c r="EDU836" s="304"/>
      <c r="EDV836" s="304"/>
      <c r="EDW836" s="304"/>
      <c r="EDX836" s="304"/>
      <c r="EDY836" s="304"/>
      <c r="EDZ836" s="304"/>
      <c r="EEA836" s="304"/>
      <c r="EEB836" s="304"/>
      <c r="EEC836" s="304"/>
      <c r="EED836" s="304"/>
      <c r="EEE836" s="304"/>
      <c r="EEF836" s="304"/>
      <c r="EEG836" s="304"/>
      <c r="EEH836" s="304"/>
      <c r="EEI836" s="304"/>
      <c r="EEJ836" s="304"/>
      <c r="EEK836" s="304"/>
      <c r="EEL836" s="304"/>
      <c r="EEM836" s="304"/>
      <c r="EEN836" s="304"/>
      <c r="EEO836" s="304"/>
      <c r="EEP836" s="304"/>
      <c r="EEQ836" s="304"/>
      <c r="EER836" s="304"/>
      <c r="EES836" s="304"/>
      <c r="EET836" s="304"/>
      <c r="EEU836" s="304"/>
      <c r="EEV836" s="304"/>
      <c r="EEW836" s="304"/>
      <c r="EEX836" s="304"/>
      <c r="EEY836" s="304"/>
      <c r="EEZ836" s="304"/>
      <c r="EFA836" s="304"/>
      <c r="EFB836" s="304"/>
      <c r="EFC836" s="304"/>
      <c r="EFD836" s="304"/>
      <c r="EFE836" s="304"/>
      <c r="EFF836" s="304"/>
      <c r="EFG836" s="304"/>
      <c r="EFH836" s="304"/>
      <c r="EFI836" s="304"/>
      <c r="EFJ836" s="304"/>
      <c r="EFK836" s="304"/>
      <c r="EFL836" s="304"/>
      <c r="EFM836" s="304"/>
      <c r="EFN836" s="304"/>
      <c r="EFO836" s="304"/>
      <c r="EFP836" s="304"/>
      <c r="EFQ836" s="304"/>
      <c r="EFR836" s="304"/>
      <c r="EFS836" s="304"/>
      <c r="EFT836" s="304"/>
      <c r="EFU836" s="304"/>
      <c r="EFV836" s="304"/>
      <c r="EFW836" s="304"/>
      <c r="EFX836" s="304"/>
      <c r="EFY836" s="304"/>
      <c r="EFZ836" s="304"/>
      <c r="EGA836" s="304"/>
      <c r="EGB836" s="304"/>
      <c r="EGC836" s="304"/>
      <c r="EGD836" s="304"/>
      <c r="EGE836" s="304"/>
      <c r="EGF836" s="304"/>
      <c r="EGG836" s="304"/>
      <c r="EGH836" s="304"/>
      <c r="EGI836" s="304"/>
      <c r="EGJ836" s="304"/>
      <c r="EGK836" s="304"/>
      <c r="EGL836" s="304"/>
      <c r="EGM836" s="304"/>
      <c r="EGN836" s="304"/>
      <c r="EGO836" s="304"/>
      <c r="EGP836" s="304"/>
      <c r="EGQ836" s="304"/>
      <c r="EGR836" s="304"/>
      <c r="EGS836" s="304"/>
      <c r="EGT836" s="304"/>
      <c r="EGU836" s="304"/>
      <c r="EGV836" s="304"/>
      <c r="EGW836" s="304"/>
      <c r="EGX836" s="304"/>
      <c r="EGY836" s="304"/>
      <c r="EGZ836" s="304"/>
      <c r="EHA836" s="304"/>
      <c r="EHB836" s="304"/>
      <c r="EHC836" s="304"/>
      <c r="EHD836" s="304"/>
      <c r="EHE836" s="304"/>
      <c r="EHF836" s="304"/>
      <c r="EHG836" s="304"/>
      <c r="EHH836" s="304"/>
      <c r="EHI836" s="304"/>
      <c r="EHJ836" s="304"/>
      <c r="EHK836" s="304"/>
      <c r="EHL836" s="304"/>
      <c r="EHM836" s="304"/>
      <c r="EHN836" s="304"/>
      <c r="EHO836" s="304"/>
      <c r="EHP836" s="304"/>
      <c r="EHQ836" s="304"/>
      <c r="EHR836" s="304"/>
      <c r="EHS836" s="304"/>
      <c r="EHT836" s="304"/>
      <c r="EHU836" s="304"/>
      <c r="EHV836" s="304"/>
      <c r="EHW836" s="304"/>
      <c r="EHX836" s="304"/>
      <c r="EHY836" s="304"/>
      <c r="EHZ836" s="304"/>
      <c r="EIA836" s="304"/>
      <c r="EIB836" s="304"/>
      <c r="EIC836" s="304"/>
      <c r="EID836" s="304"/>
      <c r="EIE836" s="304"/>
      <c r="EIF836" s="304"/>
      <c r="EIG836" s="304"/>
      <c r="EIH836" s="304"/>
      <c r="EII836" s="304"/>
      <c r="EIJ836" s="304"/>
      <c r="EIK836" s="304"/>
      <c r="EIL836" s="304"/>
      <c r="EIM836" s="304"/>
      <c r="EIN836" s="304"/>
      <c r="EIO836" s="304"/>
      <c r="EIP836" s="304"/>
      <c r="EIQ836" s="304"/>
      <c r="EIR836" s="304"/>
      <c r="EIS836" s="304"/>
      <c r="EIT836" s="304"/>
      <c r="EIU836" s="304"/>
      <c r="EIV836" s="304"/>
      <c r="EIW836" s="304"/>
      <c r="EIX836" s="304"/>
      <c r="EIY836" s="304"/>
      <c r="EIZ836" s="304"/>
      <c r="EJA836" s="304"/>
      <c r="EJB836" s="304"/>
      <c r="EJC836" s="304"/>
      <c r="EJD836" s="304"/>
      <c r="EJE836" s="304"/>
      <c r="EJF836" s="304"/>
      <c r="EJG836" s="304"/>
      <c r="EJH836" s="304"/>
      <c r="EJI836" s="304"/>
      <c r="EJJ836" s="304"/>
      <c r="EJK836" s="304"/>
      <c r="EJL836" s="304"/>
      <c r="EJM836" s="304"/>
      <c r="EJN836" s="304"/>
      <c r="EJO836" s="304"/>
      <c r="EJP836" s="304"/>
      <c r="EJQ836" s="304"/>
      <c r="EJR836" s="304"/>
      <c r="EJS836" s="304"/>
      <c r="EJT836" s="304"/>
      <c r="EJU836" s="304"/>
      <c r="EJV836" s="304"/>
      <c r="EJW836" s="304"/>
      <c r="EJX836" s="304"/>
      <c r="EJY836" s="304"/>
      <c r="EJZ836" s="304"/>
      <c r="EKA836" s="304"/>
      <c r="EKB836" s="304"/>
      <c r="EKC836" s="304"/>
      <c r="EKD836" s="304"/>
      <c r="EKE836" s="304"/>
      <c r="EKF836" s="304"/>
      <c r="EKG836" s="304"/>
      <c r="EKH836" s="304"/>
      <c r="EKI836" s="304"/>
      <c r="EKJ836" s="304"/>
      <c r="EKK836" s="304"/>
      <c r="EKL836" s="304"/>
      <c r="EKM836" s="304"/>
      <c r="EKN836" s="304"/>
      <c r="EKO836" s="304"/>
      <c r="EKP836" s="304"/>
      <c r="EKQ836" s="304"/>
      <c r="EKR836" s="304"/>
      <c r="EKS836" s="304"/>
      <c r="EKT836" s="304"/>
      <c r="EKU836" s="304"/>
      <c r="EKV836" s="304"/>
      <c r="EKW836" s="304"/>
      <c r="EKX836" s="304"/>
      <c r="EKY836" s="304"/>
      <c r="EKZ836" s="304"/>
      <c r="ELA836" s="304"/>
      <c r="ELB836" s="304"/>
      <c r="ELC836" s="304"/>
      <c r="ELD836" s="304"/>
      <c r="ELE836" s="304"/>
      <c r="ELF836" s="304"/>
      <c r="ELG836" s="304"/>
      <c r="ELH836" s="304"/>
      <c r="ELI836" s="304"/>
      <c r="ELJ836" s="304"/>
      <c r="ELK836" s="304"/>
      <c r="ELL836" s="304"/>
      <c r="ELM836" s="304"/>
      <c r="ELN836" s="304"/>
      <c r="ELO836" s="304"/>
      <c r="ELP836" s="304"/>
      <c r="ELQ836" s="304"/>
      <c r="ELR836" s="304"/>
      <c r="ELS836" s="304"/>
      <c r="ELT836" s="304"/>
      <c r="ELU836" s="304"/>
    </row>
    <row r="837" spans="2:341 1271:3713" s="279" customFormat="1">
      <c r="B837" s="303"/>
      <c r="S837" s="421"/>
      <c r="T837" s="453"/>
      <c r="U837" s="304"/>
      <c r="V837" s="304"/>
      <c r="W837" s="304"/>
      <c r="X837" s="304"/>
      <c r="Y837" s="304"/>
      <c r="Z837" s="304"/>
      <c r="AA837" s="304"/>
      <c r="AB837" s="304"/>
      <c r="AC837" s="304"/>
      <c r="AD837" s="304"/>
      <c r="AE837" s="304"/>
      <c r="AF837" s="304"/>
      <c r="AG837" s="304"/>
      <c r="AH837" s="304"/>
      <c r="AI837" s="304"/>
      <c r="AJ837" s="304"/>
      <c r="AK837" s="304"/>
      <c r="AL837" s="304"/>
      <c r="AM837" s="304"/>
      <c r="AN837" s="304"/>
      <c r="AO837" s="304"/>
      <c r="AP837" s="304"/>
      <c r="AQ837" s="304"/>
      <c r="AR837" s="304"/>
      <c r="AS837" s="304"/>
      <c r="AT837" s="304"/>
      <c r="AU837" s="304"/>
      <c r="AV837" s="304"/>
      <c r="AW837" s="304"/>
      <c r="AX837" s="304"/>
      <c r="AY837" s="304"/>
      <c r="AZ837" s="304"/>
      <c r="BA837" s="304"/>
      <c r="BB837" s="304"/>
      <c r="BC837" s="304"/>
      <c r="BD837" s="304"/>
      <c r="BE837" s="304"/>
      <c r="BF837" s="304"/>
      <c r="BG837" s="304"/>
      <c r="BH837" s="304"/>
      <c r="BI837" s="304"/>
      <c r="BJ837" s="304"/>
      <c r="BK837" s="304"/>
      <c r="BL837" s="304"/>
      <c r="BM837" s="304"/>
      <c r="BN837" s="304"/>
      <c r="BO837" s="304"/>
      <c r="BP837" s="304"/>
      <c r="BQ837" s="304"/>
      <c r="BR837" s="304"/>
      <c r="BS837" s="304"/>
      <c r="BT837" s="304"/>
      <c r="BU837" s="304"/>
      <c r="BV837" s="304"/>
      <c r="BW837" s="304"/>
      <c r="BX837" s="304"/>
      <c r="BY837" s="304"/>
      <c r="BZ837" s="304"/>
      <c r="CA837" s="304"/>
      <c r="CB837" s="304"/>
      <c r="CC837" s="304"/>
      <c r="CD837" s="304"/>
      <c r="CE837" s="304"/>
      <c r="CF837" s="304"/>
      <c r="CG837" s="304"/>
      <c r="CH837" s="304"/>
      <c r="CI837" s="304"/>
      <c r="CJ837" s="304"/>
      <c r="CK837" s="304"/>
      <c r="CL837" s="304"/>
      <c r="CM837" s="304"/>
      <c r="CN837" s="304"/>
      <c r="CO837" s="304"/>
      <c r="CP837" s="304"/>
      <c r="CQ837" s="304"/>
      <c r="CR837" s="304"/>
      <c r="CS837" s="304"/>
      <c r="CT837" s="304"/>
      <c r="CU837" s="304"/>
      <c r="CV837" s="304"/>
      <c r="CW837" s="304"/>
      <c r="CX837" s="304"/>
      <c r="CY837" s="304"/>
      <c r="CZ837" s="304"/>
      <c r="DA837" s="304"/>
      <c r="DB837" s="304"/>
      <c r="DC837" s="304"/>
      <c r="DD837" s="304"/>
      <c r="DE837" s="304"/>
      <c r="DF837" s="304"/>
      <c r="DG837" s="304"/>
      <c r="DH837" s="304"/>
      <c r="DI837" s="304"/>
      <c r="DJ837" s="304"/>
      <c r="DK837" s="304"/>
      <c r="DL837" s="304"/>
      <c r="DM837" s="304"/>
      <c r="DN837" s="304"/>
      <c r="DO837" s="304"/>
      <c r="DP837" s="304"/>
      <c r="DQ837" s="304"/>
      <c r="DR837" s="304"/>
      <c r="DS837" s="304"/>
      <c r="DT837" s="304"/>
      <c r="DU837" s="304"/>
      <c r="DV837" s="304"/>
      <c r="DW837" s="304"/>
      <c r="DX837" s="304"/>
      <c r="DY837" s="304"/>
      <c r="DZ837" s="304"/>
      <c r="EA837" s="304"/>
      <c r="EB837" s="304"/>
      <c r="EC837" s="304"/>
      <c r="ED837" s="304"/>
      <c r="EE837" s="304"/>
      <c r="EF837" s="304"/>
      <c r="EG837" s="304"/>
      <c r="EH837" s="304"/>
      <c r="EI837" s="304"/>
      <c r="EJ837" s="304"/>
      <c r="EK837" s="304"/>
      <c r="EL837" s="304"/>
      <c r="EM837" s="304"/>
      <c r="EN837" s="304"/>
      <c r="EO837" s="304"/>
      <c r="EP837" s="304"/>
      <c r="EQ837" s="304"/>
      <c r="ER837" s="304"/>
      <c r="ES837" s="304"/>
      <c r="ET837" s="304"/>
      <c r="EU837" s="304"/>
      <c r="EV837" s="304"/>
      <c r="EW837" s="304"/>
      <c r="EX837" s="304"/>
      <c r="EY837" s="304"/>
      <c r="EZ837" s="304"/>
      <c r="FA837" s="304"/>
      <c r="FB837" s="304"/>
      <c r="FC837" s="304"/>
      <c r="FD837" s="304"/>
      <c r="FE837" s="304"/>
      <c r="FF837" s="304"/>
      <c r="FG837" s="304"/>
      <c r="FH837" s="304"/>
      <c r="FI837" s="304"/>
      <c r="FJ837" s="304"/>
      <c r="FK837" s="304"/>
      <c r="FL837" s="304"/>
      <c r="FM837" s="304"/>
      <c r="FN837" s="304"/>
      <c r="FO837" s="304"/>
      <c r="FP837" s="304"/>
      <c r="FQ837" s="304"/>
      <c r="FR837" s="304"/>
      <c r="FS837" s="304"/>
      <c r="FT837" s="304"/>
      <c r="FU837" s="304"/>
      <c r="FV837" s="304"/>
      <c r="FW837" s="304"/>
      <c r="FX837" s="304"/>
      <c r="FY837" s="304"/>
      <c r="FZ837" s="304"/>
      <c r="GA837" s="304"/>
      <c r="GB837" s="304"/>
      <c r="GC837" s="304"/>
      <c r="GD837" s="304"/>
      <c r="GE837" s="304"/>
      <c r="GF837" s="304"/>
      <c r="GG837" s="304"/>
      <c r="GH837" s="304"/>
      <c r="GI837" s="304"/>
      <c r="GJ837" s="304"/>
      <c r="GK837" s="304"/>
      <c r="GL837" s="304"/>
      <c r="GM837" s="304"/>
      <c r="GN837" s="304"/>
      <c r="GO837" s="304"/>
      <c r="GP837" s="304"/>
      <c r="GQ837" s="304"/>
      <c r="GR837" s="304"/>
      <c r="GS837" s="304"/>
      <c r="GT837" s="304"/>
      <c r="GU837" s="304"/>
      <c r="GV837" s="304"/>
      <c r="GW837" s="304"/>
      <c r="GX837" s="304"/>
      <c r="GY837" s="304"/>
      <c r="GZ837" s="304"/>
      <c r="HA837" s="304"/>
      <c r="HB837" s="304"/>
      <c r="HC837" s="304"/>
      <c r="HD837" s="304"/>
      <c r="HE837" s="304"/>
      <c r="HF837" s="304"/>
      <c r="HG837" s="304"/>
      <c r="HH837" s="304"/>
      <c r="HI837" s="304"/>
      <c r="HJ837" s="304"/>
      <c r="HK837" s="304"/>
      <c r="HL837" s="304"/>
      <c r="HM837" s="304"/>
      <c r="HN837" s="304"/>
      <c r="HO837" s="304"/>
      <c r="HP837" s="304"/>
      <c r="HQ837" s="304"/>
      <c r="HR837" s="304"/>
      <c r="HS837" s="304"/>
      <c r="HT837" s="304"/>
      <c r="HU837" s="304"/>
      <c r="HV837" s="304"/>
      <c r="HW837" s="304"/>
      <c r="HX837" s="304"/>
      <c r="HY837" s="304"/>
      <c r="HZ837" s="304"/>
      <c r="IA837" s="304"/>
      <c r="IB837" s="304"/>
      <c r="IC837" s="304"/>
      <c r="ID837" s="304"/>
      <c r="IE837" s="304"/>
      <c r="IF837" s="304"/>
      <c r="IG837" s="304"/>
      <c r="IH837" s="304"/>
      <c r="II837" s="304"/>
      <c r="IJ837" s="304"/>
      <c r="IK837" s="304"/>
      <c r="IL837" s="304"/>
      <c r="IM837" s="304"/>
      <c r="IN837" s="304"/>
      <c r="IO837" s="304"/>
      <c r="IP837" s="304"/>
      <c r="IQ837" s="304"/>
      <c r="IR837" s="304"/>
      <c r="IS837" s="304"/>
      <c r="IT837" s="304"/>
      <c r="IU837" s="304"/>
      <c r="IV837" s="304"/>
      <c r="IW837" s="304"/>
      <c r="IX837" s="304"/>
      <c r="IY837" s="304"/>
      <c r="IZ837" s="304"/>
      <c r="JA837" s="304"/>
      <c r="JB837" s="304"/>
      <c r="JC837" s="304"/>
      <c r="JD837" s="304"/>
      <c r="JE837" s="304"/>
      <c r="JF837" s="304"/>
      <c r="JG837" s="304"/>
      <c r="JH837" s="304"/>
      <c r="JI837" s="304"/>
      <c r="JJ837" s="304"/>
      <c r="JK837" s="304"/>
      <c r="JL837" s="304"/>
      <c r="JM837" s="304"/>
      <c r="JN837" s="304"/>
      <c r="JO837" s="304"/>
      <c r="JP837" s="304"/>
      <c r="JQ837" s="304"/>
      <c r="JR837" s="304"/>
      <c r="JS837" s="304"/>
      <c r="JT837" s="304"/>
      <c r="JU837" s="304"/>
      <c r="JV837" s="304"/>
      <c r="JW837" s="304"/>
      <c r="JX837" s="304"/>
      <c r="JY837" s="304"/>
      <c r="JZ837" s="304"/>
      <c r="KA837" s="304"/>
      <c r="KB837" s="304"/>
      <c r="KC837" s="304"/>
      <c r="KD837" s="304"/>
      <c r="KE837" s="304"/>
      <c r="KF837" s="304"/>
      <c r="KG837" s="304"/>
      <c r="KH837" s="304"/>
      <c r="KI837" s="304"/>
      <c r="KJ837" s="304"/>
      <c r="KK837" s="304"/>
      <c r="KL837" s="304"/>
      <c r="KM837" s="304"/>
      <c r="KN837" s="304"/>
      <c r="KO837" s="304"/>
      <c r="KP837" s="304"/>
      <c r="KQ837" s="304"/>
      <c r="KR837" s="304"/>
      <c r="KS837" s="304"/>
      <c r="KT837" s="304"/>
      <c r="KU837" s="304"/>
      <c r="KV837" s="304"/>
      <c r="KW837" s="304"/>
      <c r="KX837" s="304"/>
      <c r="KY837" s="304"/>
      <c r="KZ837" s="304"/>
      <c r="LA837" s="304"/>
      <c r="LB837" s="304"/>
      <c r="LC837" s="304"/>
      <c r="LD837" s="304"/>
      <c r="LE837" s="304"/>
      <c r="LF837" s="304"/>
      <c r="LG837" s="304"/>
      <c r="LH837" s="304"/>
      <c r="LI837" s="304"/>
      <c r="LJ837" s="304"/>
      <c r="LK837" s="304"/>
      <c r="LL837" s="304"/>
      <c r="LM837" s="304"/>
      <c r="LN837" s="304"/>
      <c r="LO837" s="304"/>
      <c r="LP837" s="304"/>
      <c r="LQ837" s="304"/>
      <c r="LR837" s="304"/>
      <c r="LS837" s="304"/>
      <c r="LT837" s="304"/>
      <c r="LU837" s="304"/>
      <c r="LV837" s="304"/>
      <c r="LW837" s="304"/>
      <c r="LX837" s="304"/>
      <c r="LY837" s="304"/>
      <c r="LZ837" s="304"/>
      <c r="MA837" s="304"/>
      <c r="MB837" s="304"/>
      <c r="MC837" s="304"/>
      <c r="AVW837" s="304"/>
      <c r="AVX837" s="304"/>
      <c r="AVY837" s="304"/>
      <c r="AVZ837" s="304"/>
      <c r="AWA837" s="304"/>
      <c r="AWB837" s="304"/>
      <c r="AWC837" s="304"/>
      <c r="AWD837" s="304"/>
      <c r="AWE837" s="304"/>
      <c r="AWF837" s="304"/>
      <c r="AWG837" s="304"/>
      <c r="AWH837" s="304"/>
      <c r="AWI837" s="304"/>
      <c r="AWJ837" s="304"/>
      <c r="AWK837" s="304"/>
      <c r="AWL837" s="304"/>
      <c r="AWM837" s="304"/>
      <c r="AWN837" s="304"/>
      <c r="AWO837" s="304"/>
      <c r="AWP837" s="304"/>
      <c r="AWQ837" s="304"/>
      <c r="AWR837" s="304"/>
      <c r="AWS837" s="304"/>
      <c r="AWT837" s="304"/>
      <c r="AWU837" s="304"/>
      <c r="AWV837" s="304"/>
      <c r="AWW837" s="304"/>
      <c r="AWX837" s="304"/>
      <c r="AWY837" s="304"/>
      <c r="AWZ837" s="304"/>
      <c r="AXA837" s="304"/>
      <c r="AXB837" s="304"/>
      <c r="AXC837" s="304"/>
      <c r="AXD837" s="304"/>
      <c r="AXE837" s="304"/>
      <c r="AXF837" s="304"/>
      <c r="AXG837" s="304"/>
      <c r="AXH837" s="304"/>
      <c r="AXI837" s="304"/>
      <c r="AXJ837" s="304"/>
      <c r="AXK837" s="304"/>
      <c r="AXL837" s="304"/>
      <c r="AXM837" s="304"/>
      <c r="AXN837" s="304"/>
      <c r="AXO837" s="304"/>
      <c r="AXP837" s="304"/>
      <c r="AXQ837" s="304"/>
      <c r="AXR837" s="304"/>
      <c r="AXS837" s="304"/>
      <c r="AXT837" s="304"/>
      <c r="AXU837" s="304"/>
      <c r="AXV837" s="304"/>
      <c r="AXW837" s="304"/>
      <c r="AXX837" s="304"/>
      <c r="AXY837" s="304"/>
      <c r="AXZ837" s="304"/>
      <c r="AYA837" s="304"/>
      <c r="AYB837" s="304"/>
      <c r="AYC837" s="304"/>
      <c r="AYD837" s="304"/>
      <c r="AYE837" s="304"/>
      <c r="AYF837" s="304"/>
      <c r="AYG837" s="304"/>
      <c r="AYH837" s="304"/>
      <c r="AYI837" s="304"/>
      <c r="AYJ837" s="304"/>
      <c r="AYK837" s="304"/>
      <c r="AYL837" s="304"/>
      <c r="AYM837" s="304"/>
      <c r="AYN837" s="304"/>
      <c r="AYO837" s="304"/>
      <c r="AYP837" s="304"/>
      <c r="AYQ837" s="304"/>
      <c r="AYR837" s="304"/>
      <c r="AYS837" s="304"/>
      <c r="AYT837" s="304"/>
      <c r="AYU837" s="304"/>
      <c r="AYV837" s="304"/>
      <c r="AYW837" s="304"/>
      <c r="AYX837" s="304"/>
      <c r="AYY837" s="304"/>
      <c r="AYZ837" s="304"/>
      <c r="AZA837" s="304"/>
      <c r="AZB837" s="304"/>
      <c r="AZC837" s="304"/>
      <c r="AZD837" s="304"/>
      <c r="AZE837" s="304"/>
      <c r="AZF837" s="304"/>
      <c r="AZG837" s="304"/>
      <c r="AZH837" s="304"/>
      <c r="AZI837" s="304"/>
      <c r="AZJ837" s="304"/>
      <c r="AZK837" s="304"/>
      <c r="AZL837" s="304"/>
      <c r="AZM837" s="304"/>
      <c r="AZN837" s="304"/>
      <c r="AZO837" s="304"/>
      <c r="AZP837" s="304"/>
      <c r="AZQ837" s="304"/>
      <c r="AZR837" s="304"/>
      <c r="AZS837" s="304"/>
      <c r="AZT837" s="304"/>
      <c r="AZU837" s="304"/>
      <c r="AZV837" s="304"/>
      <c r="AZW837" s="304"/>
      <c r="AZX837" s="304"/>
      <c r="AZY837" s="304"/>
      <c r="AZZ837" s="304"/>
      <c r="BAA837" s="304"/>
      <c r="BAB837" s="304"/>
      <c r="BAC837" s="304"/>
      <c r="BAD837" s="304"/>
      <c r="BAE837" s="304"/>
      <c r="BAF837" s="304"/>
      <c r="BAG837" s="304"/>
      <c r="BAH837" s="304"/>
      <c r="BAI837" s="304"/>
      <c r="BAJ837" s="304"/>
      <c r="BAK837" s="304"/>
      <c r="BAL837" s="304"/>
      <c r="BAM837" s="304"/>
      <c r="BAN837" s="304"/>
      <c r="BAO837" s="304"/>
      <c r="BAP837" s="304"/>
      <c r="BAQ837" s="304"/>
      <c r="BAR837" s="304"/>
      <c r="BAS837" s="304"/>
      <c r="BAT837" s="304"/>
      <c r="BAU837" s="304"/>
      <c r="BAV837" s="304"/>
      <c r="BAW837" s="304"/>
      <c r="BAX837" s="304"/>
      <c r="BAY837" s="304"/>
      <c r="BAZ837" s="304"/>
      <c r="BBA837" s="304"/>
      <c r="BBB837" s="304"/>
      <c r="BBC837" s="304"/>
      <c r="BBD837" s="304"/>
      <c r="BBE837" s="304"/>
      <c r="BBF837" s="304"/>
      <c r="BBG837" s="304"/>
      <c r="BBH837" s="304"/>
      <c r="BBI837" s="304"/>
      <c r="BBJ837" s="304"/>
      <c r="BBK837" s="304"/>
      <c r="BBL837" s="304"/>
      <c r="BBM837" s="304"/>
      <c r="BBN837" s="304"/>
      <c r="BBO837" s="304"/>
      <c r="BBP837" s="304"/>
      <c r="BBQ837" s="304"/>
      <c r="BBR837" s="304"/>
      <c r="BBS837" s="304"/>
      <c r="BBT837" s="304"/>
      <c r="BBU837" s="304"/>
      <c r="BBV837" s="304"/>
      <c r="BBW837" s="304"/>
      <c r="BBX837" s="304"/>
      <c r="BBY837" s="304"/>
      <c r="BBZ837" s="304"/>
      <c r="BCA837" s="304"/>
      <c r="BCB837" s="304"/>
      <c r="BCC837" s="304"/>
      <c r="BCD837" s="304"/>
      <c r="BCE837" s="304"/>
      <c r="BCF837" s="304"/>
      <c r="BCG837" s="304"/>
      <c r="BCH837" s="304"/>
      <c r="BCI837" s="304"/>
      <c r="BCJ837" s="304"/>
      <c r="BCK837" s="304"/>
      <c r="BCL837" s="304"/>
      <c r="BCM837" s="304"/>
      <c r="BCN837" s="304"/>
      <c r="BCO837" s="304"/>
      <c r="BCP837" s="304"/>
      <c r="BCQ837" s="304"/>
      <c r="BCR837" s="304"/>
      <c r="BCS837" s="304"/>
      <c r="BCT837" s="304"/>
      <c r="BCU837" s="304"/>
      <c r="BCV837" s="304"/>
      <c r="BCW837" s="304"/>
      <c r="BCX837" s="304"/>
      <c r="BCY837" s="304"/>
      <c r="BCZ837" s="304"/>
      <c r="BDA837" s="304"/>
      <c r="BDB837" s="304"/>
      <c r="BDC837" s="304"/>
      <c r="BDD837" s="304"/>
      <c r="BDE837" s="304"/>
      <c r="BDF837" s="304"/>
      <c r="BDG837" s="304"/>
      <c r="BDH837" s="304"/>
      <c r="BDI837" s="304"/>
      <c r="BDJ837" s="304"/>
      <c r="BDK837" s="304"/>
      <c r="BDL837" s="304"/>
      <c r="BDM837" s="304"/>
      <c r="BDN837" s="304"/>
      <c r="BDO837" s="304"/>
      <c r="BDP837" s="304"/>
      <c r="BDQ837" s="304"/>
      <c r="BDR837" s="304"/>
      <c r="BDS837" s="304"/>
      <c r="BDT837" s="304"/>
      <c r="BDU837" s="304"/>
      <c r="BDV837" s="304"/>
      <c r="BDW837" s="304"/>
      <c r="BDX837" s="304"/>
      <c r="BDY837" s="304"/>
      <c r="BDZ837" s="304"/>
      <c r="BEA837" s="304"/>
      <c r="BEB837" s="304"/>
      <c r="BEC837" s="304"/>
      <c r="BED837" s="304"/>
      <c r="BEE837" s="304"/>
      <c r="BEF837" s="304"/>
      <c r="BEG837" s="304"/>
      <c r="BEH837" s="304"/>
      <c r="BEI837" s="304"/>
      <c r="BEJ837" s="304"/>
      <c r="BEK837" s="304"/>
      <c r="BEL837" s="304"/>
      <c r="BEM837" s="304"/>
      <c r="BEN837" s="304"/>
      <c r="BEO837" s="304"/>
      <c r="BEP837" s="304"/>
      <c r="BEQ837" s="304"/>
      <c r="BER837" s="304"/>
      <c r="BES837" s="304"/>
      <c r="BET837" s="304"/>
      <c r="BEU837" s="304"/>
      <c r="BEV837" s="304"/>
      <c r="BEW837" s="304"/>
      <c r="BEX837" s="304"/>
      <c r="BEY837" s="304"/>
      <c r="BEZ837" s="304"/>
      <c r="BFA837" s="304"/>
      <c r="BFB837" s="304"/>
      <c r="BFC837" s="304"/>
      <c r="BFD837" s="304"/>
      <c r="BFE837" s="304"/>
      <c r="BFF837" s="304"/>
      <c r="BFG837" s="304"/>
      <c r="BFH837" s="304"/>
      <c r="BFI837" s="304"/>
      <c r="BFJ837" s="304"/>
      <c r="BFK837" s="304"/>
      <c r="BFL837" s="304"/>
      <c r="BFM837" s="304"/>
      <c r="BFN837" s="304"/>
      <c r="BFO837" s="304"/>
      <c r="BFP837" s="304"/>
      <c r="BFQ837" s="304"/>
      <c r="BFR837" s="304"/>
      <c r="BFS837" s="304"/>
      <c r="BFT837" s="304"/>
      <c r="BFU837" s="304"/>
      <c r="BFV837" s="304"/>
      <c r="BFW837" s="304"/>
      <c r="BFX837" s="304"/>
      <c r="BFY837" s="304"/>
      <c r="BFZ837" s="304"/>
      <c r="BGA837" s="304"/>
      <c r="BGB837" s="304"/>
      <c r="BGC837" s="304"/>
      <c r="BGD837" s="304"/>
      <c r="BGE837" s="304"/>
      <c r="BGF837" s="304"/>
      <c r="BGG837" s="304"/>
      <c r="BGH837" s="304"/>
      <c r="BGI837" s="304"/>
      <c r="BGJ837" s="304"/>
      <c r="BGK837" s="304"/>
      <c r="BGL837" s="304"/>
      <c r="BGM837" s="304"/>
      <c r="BGN837" s="304"/>
      <c r="BGO837" s="304"/>
      <c r="BGP837" s="304"/>
      <c r="BGQ837" s="304"/>
      <c r="BGR837" s="304"/>
      <c r="BGS837" s="304"/>
      <c r="BGT837" s="304"/>
      <c r="BGU837" s="304"/>
      <c r="BGV837" s="304"/>
      <c r="BGW837" s="304"/>
      <c r="BGX837" s="304"/>
      <c r="BGY837" s="304"/>
      <c r="BGZ837" s="304"/>
      <c r="BHA837" s="304"/>
      <c r="BHB837" s="304"/>
      <c r="BHC837" s="304"/>
      <c r="BHD837" s="304"/>
      <c r="BHE837" s="304"/>
      <c r="BHF837" s="304"/>
      <c r="BHG837" s="304"/>
      <c r="BHH837" s="304"/>
      <c r="BHI837" s="304"/>
      <c r="BHJ837" s="304"/>
      <c r="BHK837" s="304"/>
      <c r="BHL837" s="304"/>
      <c r="BHM837" s="304"/>
      <c r="BHN837" s="304"/>
      <c r="BHO837" s="304"/>
      <c r="BHP837" s="304"/>
      <c r="BHQ837" s="304"/>
      <c r="BHR837" s="304"/>
      <c r="BHS837" s="304"/>
      <c r="BHT837" s="304"/>
      <c r="BHU837" s="304"/>
      <c r="BHV837" s="304"/>
      <c r="BHW837" s="304"/>
      <c r="BHX837" s="304"/>
      <c r="BHY837" s="304"/>
      <c r="BHZ837" s="304"/>
      <c r="BIA837" s="304"/>
      <c r="BIB837" s="304"/>
      <c r="BIC837" s="304"/>
      <c r="BID837" s="304"/>
      <c r="BIE837" s="304"/>
      <c r="BIF837" s="304"/>
      <c r="BIG837" s="304"/>
      <c r="BIH837" s="304"/>
      <c r="BII837" s="304"/>
      <c r="BIJ837" s="304"/>
      <c r="BIK837" s="304"/>
      <c r="BIL837" s="304"/>
      <c r="BIM837" s="304"/>
      <c r="BIN837" s="304"/>
      <c r="BIO837" s="304"/>
      <c r="BIP837" s="304"/>
      <c r="BIQ837" s="304"/>
      <c r="BIR837" s="304"/>
      <c r="BIS837" s="304"/>
      <c r="BIT837" s="304"/>
      <c r="BIU837" s="304"/>
      <c r="BIV837" s="304"/>
      <c r="BIW837" s="304"/>
      <c r="BIX837" s="304"/>
      <c r="BIY837" s="304"/>
      <c r="BIZ837" s="304"/>
      <c r="BJA837" s="304"/>
      <c r="BJB837" s="304"/>
      <c r="BJC837" s="304"/>
      <c r="BJD837" s="304"/>
      <c r="BJE837" s="304"/>
      <c r="BJF837" s="304"/>
      <c r="BJG837" s="304"/>
      <c r="BJH837" s="304"/>
      <c r="BJI837" s="304"/>
      <c r="BJJ837" s="304"/>
      <c r="BJK837" s="304"/>
      <c r="BJL837" s="304"/>
      <c r="BJM837" s="304"/>
      <c r="BJN837" s="304"/>
      <c r="BJO837" s="304"/>
      <c r="BJP837" s="304"/>
      <c r="BJQ837" s="304"/>
      <c r="BJR837" s="304"/>
      <c r="BJS837" s="304"/>
      <c r="BJT837" s="304"/>
      <c r="BJU837" s="304"/>
      <c r="BJV837" s="304"/>
      <c r="BJW837" s="304"/>
      <c r="BJX837" s="304"/>
      <c r="BJY837" s="304"/>
      <c r="BJZ837" s="304"/>
      <c r="BKA837" s="304"/>
      <c r="BKB837" s="304"/>
      <c r="BKC837" s="304"/>
      <c r="BKD837" s="304"/>
      <c r="BKE837" s="304"/>
      <c r="BKF837" s="304"/>
      <c r="BKG837" s="304"/>
      <c r="BKH837" s="304"/>
      <c r="BKI837" s="304"/>
      <c r="BKJ837" s="304"/>
      <c r="BKK837" s="304"/>
      <c r="BKL837" s="304"/>
      <c r="BKM837" s="304"/>
      <c r="BKN837" s="304"/>
      <c r="BKO837" s="304"/>
      <c r="BKP837" s="304"/>
      <c r="BKQ837" s="304"/>
      <c r="BKR837" s="304"/>
      <c r="BKS837" s="304"/>
      <c r="BKT837" s="304"/>
      <c r="BKU837" s="304"/>
      <c r="BKV837" s="304"/>
      <c r="BKW837" s="304"/>
      <c r="BKX837" s="304"/>
      <c r="BKY837" s="304"/>
      <c r="BKZ837" s="304"/>
      <c r="BLA837" s="304"/>
      <c r="BLB837" s="304"/>
      <c r="BLC837" s="304"/>
      <c r="BLD837" s="304"/>
      <c r="BLE837" s="304"/>
      <c r="BLF837" s="304"/>
      <c r="BLG837" s="304"/>
      <c r="BLH837" s="304"/>
      <c r="BLI837" s="304"/>
      <c r="BLJ837" s="304"/>
      <c r="BLK837" s="304"/>
      <c r="BLL837" s="304"/>
      <c r="BLM837" s="304"/>
      <c r="BLN837" s="304"/>
      <c r="BLO837" s="304"/>
      <c r="BLP837" s="304"/>
      <c r="BLQ837" s="304"/>
      <c r="BLR837" s="304"/>
      <c r="BLS837" s="304"/>
      <c r="BLT837" s="304"/>
      <c r="BLU837" s="304"/>
      <c r="BLV837" s="304"/>
      <c r="BLW837" s="304"/>
      <c r="BLX837" s="304"/>
      <c r="BLY837" s="304"/>
      <c r="BLZ837" s="304"/>
      <c r="BMA837" s="304"/>
      <c r="BMB837" s="304"/>
      <c r="BMC837" s="304"/>
      <c r="BMD837" s="304"/>
      <c r="BME837" s="304"/>
      <c r="BMF837" s="304"/>
      <c r="BMG837" s="304"/>
      <c r="BMH837" s="304"/>
      <c r="BMI837" s="304"/>
      <c r="BMJ837" s="304"/>
      <c r="BMK837" s="304"/>
      <c r="BML837" s="304"/>
      <c r="BMM837" s="304"/>
      <c r="BMN837" s="304"/>
      <c r="BMO837" s="304"/>
      <c r="BMP837" s="304"/>
      <c r="BMQ837" s="304"/>
      <c r="BMR837" s="304"/>
      <c r="BMS837" s="304"/>
      <c r="BMT837" s="304"/>
      <c r="BMU837" s="304"/>
      <c r="BMV837" s="304"/>
      <c r="BMW837" s="304"/>
      <c r="BMX837" s="304"/>
      <c r="BMY837" s="304"/>
      <c r="BMZ837" s="304"/>
      <c r="BNA837" s="304"/>
      <c r="BNB837" s="304"/>
      <c r="BNC837" s="304"/>
      <c r="BND837" s="304"/>
      <c r="BNE837" s="304"/>
      <c r="BNF837" s="304"/>
      <c r="BNG837" s="304"/>
      <c r="BNH837" s="304"/>
      <c r="BNI837" s="304"/>
      <c r="BNJ837" s="304"/>
      <c r="BNK837" s="304"/>
      <c r="BNL837" s="304"/>
      <c r="BNM837" s="304"/>
      <c r="BNN837" s="304"/>
      <c r="BNO837" s="304"/>
      <c r="BNP837" s="304"/>
      <c r="BNQ837" s="304"/>
      <c r="BNR837" s="304"/>
      <c r="BNS837" s="304"/>
      <c r="BNT837" s="304"/>
      <c r="BNU837" s="304"/>
      <c r="BNV837" s="304"/>
      <c r="BNW837" s="304"/>
      <c r="BNX837" s="304"/>
      <c r="BNY837" s="304"/>
      <c r="BNZ837" s="304"/>
      <c r="BOA837" s="304"/>
      <c r="BOB837" s="304"/>
      <c r="BOC837" s="304"/>
      <c r="BOD837" s="304"/>
      <c r="BOE837" s="304"/>
      <c r="BOF837" s="304"/>
      <c r="BOG837" s="304"/>
      <c r="BOH837" s="304"/>
      <c r="BOI837" s="304"/>
      <c r="BOJ837" s="304"/>
      <c r="BOK837" s="304"/>
      <c r="BOL837" s="304"/>
      <c r="BOM837" s="304"/>
      <c r="BON837" s="304"/>
      <c r="BOO837" s="304"/>
      <c r="BOP837" s="304"/>
      <c r="BOQ837" s="304"/>
      <c r="BOR837" s="304"/>
      <c r="BOS837" s="304"/>
      <c r="BOT837" s="304"/>
      <c r="BOU837" s="304"/>
      <c r="BOV837" s="304"/>
      <c r="BOW837" s="304"/>
      <c r="BOX837" s="304"/>
      <c r="BOY837" s="304"/>
      <c r="BOZ837" s="304"/>
      <c r="BPA837" s="304"/>
      <c r="BPB837" s="304"/>
      <c r="BPC837" s="304"/>
      <c r="BPD837" s="304"/>
      <c r="BPE837" s="304"/>
      <c r="BPF837" s="304"/>
      <c r="BPG837" s="304"/>
      <c r="BPH837" s="304"/>
      <c r="BPI837" s="304"/>
      <c r="BPJ837" s="304"/>
      <c r="BPK837" s="304"/>
      <c r="BPL837" s="304"/>
      <c r="BPM837" s="304"/>
      <c r="BPN837" s="304"/>
      <c r="BPO837" s="304"/>
      <c r="BPP837" s="304"/>
      <c r="BPQ837" s="304"/>
      <c r="BPR837" s="304"/>
      <c r="BPS837" s="304"/>
      <c r="BPT837" s="304"/>
      <c r="BPU837" s="304"/>
      <c r="BPV837" s="304"/>
      <c r="BPW837" s="304"/>
      <c r="BPX837" s="304"/>
      <c r="BPY837" s="304"/>
      <c r="BPZ837" s="304"/>
      <c r="BQA837" s="304"/>
      <c r="BQB837" s="304"/>
      <c r="BQC837" s="304"/>
      <c r="BQD837" s="304"/>
      <c r="BQE837" s="304"/>
      <c r="BQF837" s="304"/>
      <c r="BQG837" s="304"/>
      <c r="BQH837" s="304"/>
      <c r="BQI837" s="304"/>
      <c r="BQJ837" s="304"/>
      <c r="BQK837" s="304"/>
      <c r="BQL837" s="304"/>
      <c r="BQM837" s="304"/>
      <c r="BQN837" s="304"/>
      <c r="BQO837" s="304"/>
      <c r="BQP837" s="304"/>
      <c r="BQQ837" s="304"/>
      <c r="BQR837" s="304"/>
      <c r="BQS837" s="304"/>
      <c r="BQT837" s="304"/>
      <c r="BQU837" s="304"/>
      <c r="BQV837" s="304"/>
      <c r="BQW837" s="304"/>
      <c r="BQX837" s="304"/>
      <c r="BQY837" s="304"/>
      <c r="BQZ837" s="304"/>
      <c r="BRA837" s="304"/>
      <c r="BRB837" s="304"/>
      <c r="BRC837" s="304"/>
      <c r="BRD837" s="304"/>
      <c r="BRE837" s="304"/>
      <c r="BRF837" s="304"/>
      <c r="BRG837" s="304"/>
      <c r="BRH837" s="304"/>
      <c r="BRI837" s="304"/>
      <c r="BRJ837" s="304"/>
      <c r="BRK837" s="304"/>
      <c r="BRL837" s="304"/>
      <c r="BRM837" s="304"/>
      <c r="BRN837" s="304"/>
      <c r="BRO837" s="304"/>
      <c r="BRP837" s="304"/>
      <c r="BRQ837" s="304"/>
      <c r="BRR837" s="304"/>
      <c r="BRS837" s="304"/>
      <c r="BRT837" s="304"/>
      <c r="BRU837" s="304"/>
      <c r="BRV837" s="304"/>
      <c r="BRW837" s="304"/>
      <c r="BRX837" s="304"/>
      <c r="BRY837" s="304"/>
      <c r="BRZ837" s="304"/>
      <c r="BSA837" s="304"/>
      <c r="BSB837" s="304"/>
      <c r="BSC837" s="304"/>
      <c r="BSD837" s="304"/>
      <c r="BSE837" s="304"/>
      <c r="BSF837" s="304"/>
      <c r="BSG837" s="304"/>
      <c r="BSH837" s="304"/>
      <c r="BSI837" s="304"/>
      <c r="BSJ837" s="304"/>
      <c r="BSK837" s="304"/>
      <c r="BSL837" s="304"/>
      <c r="BSM837" s="304"/>
      <c r="BSN837" s="304"/>
      <c r="BSO837" s="304"/>
      <c r="BSP837" s="304"/>
      <c r="BSQ837" s="304"/>
      <c r="BSR837" s="304"/>
      <c r="BSS837" s="304"/>
      <c r="BST837" s="304"/>
      <c r="BSU837" s="304"/>
      <c r="BSV837" s="304"/>
      <c r="BSW837" s="304"/>
      <c r="BSX837" s="304"/>
      <c r="BSY837" s="304"/>
      <c r="BSZ837" s="304"/>
      <c r="BTA837" s="304"/>
      <c r="BTB837" s="304"/>
      <c r="BTC837" s="304"/>
      <c r="BTD837" s="304"/>
      <c r="BTE837" s="304"/>
      <c r="BTF837" s="304"/>
      <c r="BTG837" s="304"/>
      <c r="BTH837" s="304"/>
      <c r="BTI837" s="304"/>
      <c r="BTJ837" s="304"/>
      <c r="BTK837" s="304"/>
      <c r="BTL837" s="304"/>
      <c r="BTM837" s="304"/>
      <c r="BTN837" s="304"/>
      <c r="BTO837" s="304"/>
      <c r="BTP837" s="304"/>
      <c r="BTQ837" s="304"/>
      <c r="BTR837" s="304"/>
      <c r="BTS837" s="304"/>
      <c r="BTT837" s="304"/>
      <c r="BTU837" s="304"/>
      <c r="BTV837" s="304"/>
      <c r="BTW837" s="304"/>
      <c r="BTX837" s="304"/>
      <c r="BTY837" s="304"/>
      <c r="BTZ837" s="304"/>
      <c r="BUA837" s="304"/>
      <c r="BUB837" s="304"/>
      <c r="BUC837" s="304"/>
      <c r="BUD837" s="304"/>
      <c r="BUE837" s="304"/>
      <c r="BUF837" s="304"/>
      <c r="BUG837" s="304"/>
      <c r="BUH837" s="304"/>
      <c r="BUI837" s="304"/>
      <c r="BUJ837" s="304"/>
      <c r="BUK837" s="304"/>
      <c r="BUL837" s="304"/>
      <c r="BUM837" s="304"/>
      <c r="BUN837" s="304"/>
      <c r="BUO837" s="304"/>
      <c r="BUP837" s="304"/>
      <c r="BUQ837" s="304"/>
      <c r="BUR837" s="304"/>
      <c r="BUS837" s="304"/>
      <c r="BUT837" s="304"/>
      <c r="BUU837" s="304"/>
      <c r="BUV837" s="304"/>
      <c r="BUW837" s="304"/>
      <c r="BUX837" s="304"/>
      <c r="BUY837" s="304"/>
      <c r="BUZ837" s="304"/>
      <c r="BVA837" s="304"/>
      <c r="BVB837" s="304"/>
      <c r="BVC837" s="304"/>
      <c r="BVD837" s="304"/>
      <c r="BVE837" s="304"/>
      <c r="BVF837" s="304"/>
      <c r="BVG837" s="304"/>
      <c r="BVH837" s="304"/>
      <c r="BVI837" s="304"/>
      <c r="BVJ837" s="304"/>
      <c r="BVK837" s="304"/>
      <c r="BVL837" s="304"/>
      <c r="BVM837" s="304"/>
      <c r="BVN837" s="304"/>
      <c r="BVO837" s="304"/>
      <c r="BVP837" s="304"/>
      <c r="BVQ837" s="304"/>
      <c r="BVR837" s="304"/>
      <c r="BVS837" s="304"/>
      <c r="BVT837" s="304"/>
      <c r="BVU837" s="304"/>
      <c r="BVV837" s="304"/>
      <c r="BVW837" s="304"/>
      <c r="BVX837" s="304"/>
      <c r="BVY837" s="304"/>
      <c r="BVZ837" s="304"/>
      <c r="BWA837" s="304"/>
      <c r="BWB837" s="304"/>
      <c r="BWC837" s="304"/>
      <c r="BWD837" s="304"/>
      <c r="BWE837" s="304"/>
      <c r="BWF837" s="304"/>
      <c r="BWG837" s="304"/>
      <c r="BWH837" s="304"/>
      <c r="BWI837" s="304"/>
      <c r="BWJ837" s="304"/>
      <c r="BWK837" s="304"/>
      <c r="BWL837" s="304"/>
      <c r="BWM837" s="304"/>
      <c r="BWN837" s="304"/>
      <c r="BWO837" s="304"/>
      <c r="BWP837" s="304"/>
      <c r="BWQ837" s="304"/>
      <c r="BWR837" s="304"/>
      <c r="BWS837" s="304"/>
      <c r="BWT837" s="304"/>
      <c r="BWU837" s="304"/>
      <c r="BWV837" s="304"/>
      <c r="BWW837" s="304"/>
      <c r="BWX837" s="304"/>
      <c r="BWY837" s="304"/>
      <c r="BWZ837" s="304"/>
      <c r="BXA837" s="304"/>
      <c r="BXB837" s="304"/>
      <c r="BXC837" s="304"/>
      <c r="BXD837" s="304"/>
      <c r="BXE837" s="304"/>
      <c r="BXF837" s="304"/>
      <c r="BXG837" s="304"/>
      <c r="BXH837" s="304"/>
      <c r="BXI837" s="304"/>
      <c r="BXJ837" s="304"/>
      <c r="BXK837" s="304"/>
      <c r="BXL837" s="304"/>
      <c r="BXM837" s="304"/>
      <c r="BXN837" s="304"/>
      <c r="BXO837" s="304"/>
      <c r="BXP837" s="304"/>
      <c r="BXQ837" s="304"/>
      <c r="BXR837" s="304"/>
      <c r="BXS837" s="304"/>
      <c r="BXT837" s="304"/>
      <c r="BXU837" s="304"/>
      <c r="BXV837" s="304"/>
      <c r="BXW837" s="304"/>
      <c r="BXX837" s="304"/>
      <c r="BXY837" s="304"/>
      <c r="BXZ837" s="304"/>
      <c r="BYA837" s="304"/>
      <c r="BYB837" s="304"/>
      <c r="BYC837" s="304"/>
      <c r="BYD837" s="304"/>
      <c r="BYE837" s="304"/>
      <c r="BYF837" s="304"/>
      <c r="BYG837" s="304"/>
      <c r="BYH837" s="304"/>
      <c r="BYI837" s="304"/>
      <c r="BYJ837" s="304"/>
      <c r="BYK837" s="304"/>
      <c r="BYL837" s="304"/>
      <c r="BYM837" s="304"/>
      <c r="BYN837" s="304"/>
      <c r="BYO837" s="304"/>
      <c r="BYP837" s="304"/>
      <c r="BYQ837" s="304"/>
      <c r="BYR837" s="304"/>
      <c r="BYS837" s="304"/>
      <c r="BYT837" s="304"/>
      <c r="BYU837" s="304"/>
      <c r="BYV837" s="304"/>
      <c r="BYW837" s="304"/>
      <c r="BYX837" s="304"/>
      <c r="BYY837" s="304"/>
      <c r="BYZ837" s="304"/>
      <c r="BZA837" s="304"/>
      <c r="BZB837" s="304"/>
      <c r="BZC837" s="304"/>
      <c r="BZD837" s="304"/>
      <c r="BZE837" s="304"/>
      <c r="BZF837" s="304"/>
      <c r="BZG837" s="304"/>
      <c r="BZH837" s="304"/>
      <c r="BZI837" s="304"/>
      <c r="BZJ837" s="304"/>
      <c r="BZK837" s="304"/>
      <c r="BZL837" s="304"/>
      <c r="BZM837" s="304"/>
      <c r="BZN837" s="304"/>
      <c r="BZO837" s="304"/>
      <c r="BZP837" s="304"/>
      <c r="BZQ837" s="304"/>
      <c r="BZR837" s="304"/>
      <c r="BZS837" s="304"/>
      <c r="BZT837" s="304"/>
      <c r="BZU837" s="304"/>
      <c r="BZV837" s="304"/>
      <c r="BZW837" s="304"/>
      <c r="BZX837" s="304"/>
      <c r="BZY837" s="304"/>
      <c r="BZZ837" s="304"/>
      <c r="CAA837" s="304"/>
      <c r="CAB837" s="304"/>
      <c r="CAC837" s="304"/>
      <c r="CAD837" s="304"/>
      <c r="CAE837" s="304"/>
      <c r="CAF837" s="304"/>
      <c r="CAG837" s="304"/>
      <c r="CAH837" s="304"/>
      <c r="CAI837" s="304"/>
      <c r="CAJ837" s="304"/>
      <c r="CAK837" s="304"/>
      <c r="CAL837" s="304"/>
      <c r="CAM837" s="304"/>
      <c r="CAN837" s="304"/>
      <c r="CAO837" s="304"/>
      <c r="CAP837" s="304"/>
      <c r="CAQ837" s="304"/>
      <c r="CAR837" s="304"/>
      <c r="CAS837" s="304"/>
      <c r="CAT837" s="304"/>
      <c r="CAU837" s="304"/>
      <c r="CAV837" s="304"/>
      <c r="CAW837" s="304"/>
      <c r="CAX837" s="304"/>
      <c r="CAY837" s="304"/>
      <c r="CAZ837" s="304"/>
      <c r="CBA837" s="304"/>
      <c r="CBB837" s="304"/>
      <c r="CBC837" s="304"/>
      <c r="CBD837" s="304"/>
      <c r="CBE837" s="304"/>
      <c r="CBF837" s="304"/>
      <c r="CBG837" s="304"/>
      <c r="CBH837" s="304"/>
      <c r="CBI837" s="304"/>
      <c r="CBJ837" s="304"/>
      <c r="CBK837" s="304"/>
      <c r="CBL837" s="304"/>
      <c r="CBM837" s="304"/>
      <c r="CBN837" s="304"/>
      <c r="CBO837" s="304"/>
      <c r="CBP837" s="304"/>
      <c r="CBQ837" s="304"/>
      <c r="CBR837" s="304"/>
      <c r="CBS837" s="304"/>
      <c r="CBT837" s="304"/>
      <c r="CBU837" s="304"/>
      <c r="CBV837" s="304"/>
      <c r="CBW837" s="304"/>
      <c r="CBX837" s="304"/>
      <c r="CBY837" s="304"/>
      <c r="CBZ837" s="304"/>
      <c r="CCA837" s="304"/>
      <c r="CCB837" s="304"/>
      <c r="CCC837" s="304"/>
      <c r="CCD837" s="304"/>
      <c r="CCE837" s="304"/>
      <c r="CCF837" s="304"/>
      <c r="CCG837" s="304"/>
      <c r="CCH837" s="304"/>
      <c r="CCI837" s="304"/>
      <c r="CCJ837" s="304"/>
      <c r="CCK837" s="304"/>
      <c r="CCL837" s="304"/>
      <c r="CCM837" s="304"/>
      <c r="CCN837" s="304"/>
      <c r="CCO837" s="304"/>
      <c r="CCP837" s="304"/>
      <c r="CCQ837" s="304"/>
      <c r="CCR837" s="304"/>
      <c r="CCS837" s="304"/>
      <c r="CCT837" s="304"/>
      <c r="CCU837" s="304"/>
      <c r="CCV837" s="304"/>
      <c r="CCW837" s="304"/>
      <c r="CCX837" s="304"/>
      <c r="CCY837" s="304"/>
      <c r="CCZ837" s="304"/>
      <c r="CDA837" s="304"/>
      <c r="CDB837" s="304"/>
      <c r="CDC837" s="304"/>
      <c r="CDD837" s="304"/>
      <c r="CDE837" s="304"/>
      <c r="CDF837" s="304"/>
      <c r="CDG837" s="304"/>
      <c r="CDH837" s="304"/>
      <c r="CDI837" s="304"/>
      <c r="CDJ837" s="304"/>
      <c r="CDK837" s="304"/>
      <c r="CDL837" s="304"/>
      <c r="CDM837" s="304"/>
      <c r="CDN837" s="304"/>
      <c r="CDO837" s="304"/>
      <c r="CDP837" s="304"/>
      <c r="CDQ837" s="304"/>
      <c r="CDR837" s="304"/>
      <c r="CDS837" s="304"/>
      <c r="CDT837" s="304"/>
      <c r="CDU837" s="304"/>
      <c r="CDV837" s="304"/>
      <c r="CDW837" s="304"/>
      <c r="CDX837" s="304"/>
      <c r="CDY837" s="304"/>
      <c r="CDZ837" s="304"/>
      <c r="CEA837" s="304"/>
      <c r="CEB837" s="304"/>
      <c r="CEC837" s="304"/>
      <c r="CED837" s="304"/>
      <c r="CEE837" s="304"/>
      <c r="CEF837" s="304"/>
      <c r="CEG837" s="304"/>
      <c r="CEH837" s="304"/>
      <c r="CEI837" s="304"/>
      <c r="CEJ837" s="304"/>
      <c r="CEK837" s="304"/>
      <c r="CEL837" s="304"/>
      <c r="CEM837" s="304"/>
      <c r="CEN837" s="304"/>
      <c r="CEO837" s="304"/>
      <c r="CEP837" s="304"/>
      <c r="CEQ837" s="304"/>
      <c r="CER837" s="304"/>
      <c r="CES837" s="304"/>
      <c r="CET837" s="304"/>
      <c r="CEU837" s="304"/>
      <c r="CEV837" s="304"/>
      <c r="CEW837" s="304"/>
      <c r="CEX837" s="304"/>
      <c r="CEY837" s="304"/>
      <c r="CEZ837" s="304"/>
      <c r="CFA837" s="304"/>
      <c r="CFB837" s="304"/>
      <c r="CFC837" s="304"/>
      <c r="CFD837" s="304"/>
      <c r="CFE837" s="304"/>
      <c r="CFF837" s="304"/>
      <c r="CFG837" s="304"/>
      <c r="CFH837" s="304"/>
      <c r="CFI837" s="304"/>
      <c r="CFJ837" s="304"/>
      <c r="CFK837" s="304"/>
      <c r="CFL837" s="304"/>
      <c r="CFM837" s="304"/>
      <c r="CFN837" s="304"/>
      <c r="CFO837" s="304"/>
      <c r="CFP837" s="304"/>
      <c r="CFQ837" s="304"/>
      <c r="CFR837" s="304"/>
      <c r="CFS837" s="304"/>
      <c r="CFT837" s="304"/>
      <c r="CFU837" s="304"/>
      <c r="CFV837" s="304"/>
      <c r="CFW837" s="304"/>
      <c r="CFX837" s="304"/>
      <c r="CFY837" s="304"/>
      <c r="CFZ837" s="304"/>
      <c r="CGA837" s="304"/>
      <c r="CGB837" s="304"/>
      <c r="CGC837" s="304"/>
      <c r="CGD837" s="304"/>
      <c r="CGE837" s="304"/>
      <c r="CGF837" s="304"/>
      <c r="CGG837" s="304"/>
      <c r="CGH837" s="304"/>
      <c r="CGI837" s="304"/>
      <c r="CGJ837" s="304"/>
      <c r="CGK837" s="304"/>
      <c r="CGL837" s="304"/>
      <c r="CGM837" s="304"/>
      <c r="CGN837" s="304"/>
      <c r="CGO837" s="304"/>
      <c r="CGP837" s="304"/>
      <c r="CGQ837" s="304"/>
      <c r="CGR837" s="304"/>
      <c r="CGS837" s="304"/>
      <c r="CGT837" s="304"/>
      <c r="CGU837" s="304"/>
      <c r="CGV837" s="304"/>
      <c r="CGW837" s="304"/>
      <c r="CGX837" s="304"/>
      <c r="CGY837" s="304"/>
      <c r="CGZ837" s="304"/>
      <c r="CHA837" s="304"/>
      <c r="CHB837" s="304"/>
      <c r="CHC837" s="304"/>
      <c r="CHD837" s="304"/>
      <c r="CHE837" s="304"/>
      <c r="CHF837" s="304"/>
      <c r="CHG837" s="304"/>
      <c r="CHH837" s="304"/>
      <c r="CHI837" s="304"/>
      <c r="CHJ837" s="304"/>
      <c r="CHK837" s="304"/>
      <c r="CHL837" s="304"/>
      <c r="CHM837" s="304"/>
      <c r="CHN837" s="304"/>
      <c r="CHO837" s="304"/>
      <c r="CHP837" s="304"/>
      <c r="CHQ837" s="304"/>
      <c r="CHR837" s="304"/>
      <c r="CHS837" s="304"/>
      <c r="CHT837" s="304"/>
      <c r="CHU837" s="304"/>
      <c r="CHV837" s="304"/>
      <c r="CHW837" s="304"/>
      <c r="CHX837" s="304"/>
      <c r="CHY837" s="304"/>
      <c r="CHZ837" s="304"/>
      <c r="CIA837" s="304"/>
      <c r="CIB837" s="304"/>
      <c r="CIC837" s="304"/>
      <c r="CID837" s="304"/>
      <c r="CIE837" s="304"/>
      <c r="CIF837" s="304"/>
      <c r="CIG837" s="304"/>
      <c r="CIH837" s="304"/>
      <c r="CII837" s="304"/>
      <c r="CIJ837" s="304"/>
      <c r="CIK837" s="304"/>
      <c r="CIL837" s="304"/>
      <c r="CIM837" s="304"/>
      <c r="CIN837" s="304"/>
      <c r="CIO837" s="304"/>
      <c r="CIP837" s="304"/>
      <c r="CIQ837" s="304"/>
      <c r="CIR837" s="304"/>
      <c r="CIS837" s="304"/>
      <c r="CIT837" s="304"/>
      <c r="CIU837" s="304"/>
      <c r="CIV837" s="304"/>
      <c r="CIW837" s="304"/>
      <c r="CIX837" s="304"/>
      <c r="CIY837" s="304"/>
      <c r="CIZ837" s="304"/>
      <c r="CJA837" s="304"/>
      <c r="CJB837" s="304"/>
      <c r="CJC837" s="304"/>
      <c r="CJD837" s="304"/>
      <c r="CJE837" s="304"/>
      <c r="CJF837" s="304"/>
      <c r="CJG837" s="304"/>
      <c r="CJH837" s="304"/>
      <c r="CJI837" s="304"/>
      <c r="CJJ837" s="304"/>
      <c r="CJK837" s="304"/>
      <c r="CJL837" s="304"/>
      <c r="CJM837" s="304"/>
      <c r="CJN837" s="304"/>
      <c r="CJO837" s="304"/>
      <c r="CJP837" s="304"/>
      <c r="CJQ837" s="304"/>
      <c r="CJR837" s="304"/>
      <c r="CJS837" s="304"/>
      <c r="CJT837" s="304"/>
      <c r="CJU837" s="304"/>
      <c r="CJV837" s="304"/>
      <c r="CJW837" s="304"/>
      <c r="CJX837" s="304"/>
      <c r="CJY837" s="304"/>
      <c r="CJZ837" s="304"/>
      <c r="CKA837" s="304"/>
      <c r="CKB837" s="304"/>
      <c r="CKC837" s="304"/>
      <c r="CKD837" s="304"/>
      <c r="CKE837" s="304"/>
      <c r="CKF837" s="304"/>
      <c r="CKG837" s="304"/>
      <c r="CKH837" s="304"/>
      <c r="CKI837" s="304"/>
      <c r="CKJ837" s="304"/>
      <c r="CKK837" s="304"/>
      <c r="CKL837" s="304"/>
      <c r="CKM837" s="304"/>
      <c r="CKN837" s="304"/>
      <c r="CKO837" s="304"/>
      <c r="CKP837" s="304"/>
      <c r="CKQ837" s="304"/>
      <c r="CKR837" s="304"/>
      <c r="CKS837" s="304"/>
      <c r="CKT837" s="304"/>
      <c r="CKU837" s="304"/>
      <c r="CKV837" s="304"/>
      <c r="CKW837" s="304"/>
      <c r="CKX837" s="304"/>
      <c r="CKY837" s="304"/>
      <c r="CKZ837" s="304"/>
      <c r="CLA837" s="304"/>
      <c r="CLB837" s="304"/>
      <c r="CLC837" s="304"/>
      <c r="CLD837" s="304"/>
      <c r="CLE837" s="304"/>
      <c r="CLF837" s="304"/>
      <c r="CLG837" s="304"/>
      <c r="CLH837" s="304"/>
      <c r="CLI837" s="304"/>
      <c r="CLJ837" s="304"/>
      <c r="CLK837" s="304"/>
      <c r="CLL837" s="304"/>
      <c r="CLM837" s="304"/>
      <c r="CLN837" s="304"/>
      <c r="CLO837" s="304"/>
      <c r="CLP837" s="304"/>
      <c r="CLQ837" s="304"/>
      <c r="CLR837" s="304"/>
      <c r="CLS837" s="304"/>
      <c r="CLT837" s="304"/>
      <c r="CLU837" s="304"/>
      <c r="CLV837" s="304"/>
      <c r="CLW837" s="304"/>
      <c r="CLX837" s="304"/>
      <c r="CLY837" s="304"/>
      <c r="CLZ837" s="304"/>
      <c r="CMA837" s="304"/>
      <c r="CMB837" s="304"/>
      <c r="CMC837" s="304"/>
      <c r="CMD837" s="304"/>
      <c r="CME837" s="304"/>
      <c r="CMF837" s="304"/>
      <c r="CMG837" s="304"/>
      <c r="CMH837" s="304"/>
      <c r="CMI837" s="304"/>
      <c r="CMJ837" s="304"/>
      <c r="CMK837" s="304"/>
      <c r="CML837" s="304"/>
      <c r="CMM837" s="304"/>
      <c r="CMN837" s="304"/>
      <c r="CMO837" s="304"/>
      <c r="CMP837" s="304"/>
      <c r="CMQ837" s="304"/>
      <c r="CMR837" s="304"/>
      <c r="CMS837" s="304"/>
      <c r="CMT837" s="304"/>
      <c r="CMU837" s="304"/>
      <c r="CMV837" s="304"/>
      <c r="CMW837" s="304"/>
      <c r="CMX837" s="304"/>
      <c r="CMY837" s="304"/>
      <c r="CMZ837" s="304"/>
      <c r="CNA837" s="304"/>
      <c r="CNB837" s="304"/>
      <c r="CNC837" s="304"/>
      <c r="CND837" s="304"/>
      <c r="CNE837" s="304"/>
      <c r="CNF837" s="304"/>
      <c r="CNG837" s="304"/>
      <c r="CNH837" s="304"/>
      <c r="CNI837" s="304"/>
      <c r="CNJ837" s="304"/>
      <c r="CNK837" s="304"/>
      <c r="CNL837" s="304"/>
      <c r="CNM837" s="304"/>
      <c r="CNN837" s="304"/>
      <c r="CNO837" s="304"/>
      <c r="CNP837" s="304"/>
      <c r="CNQ837" s="304"/>
      <c r="CNR837" s="304"/>
      <c r="CNS837" s="304"/>
      <c r="CNT837" s="304"/>
      <c r="CNU837" s="304"/>
      <c r="CNV837" s="304"/>
      <c r="CNW837" s="304"/>
      <c r="CNX837" s="304"/>
      <c r="CNY837" s="304"/>
      <c r="CNZ837" s="304"/>
      <c r="COA837" s="304"/>
      <c r="COB837" s="304"/>
      <c r="COC837" s="304"/>
      <c r="COD837" s="304"/>
      <c r="COE837" s="304"/>
      <c r="COF837" s="304"/>
      <c r="COG837" s="304"/>
      <c r="COH837" s="304"/>
      <c r="COI837" s="304"/>
      <c r="COJ837" s="304"/>
      <c r="COK837" s="304"/>
      <c r="COL837" s="304"/>
      <c r="COM837" s="304"/>
      <c r="CON837" s="304"/>
      <c r="COO837" s="304"/>
      <c r="COP837" s="304"/>
      <c r="COQ837" s="304"/>
      <c r="COR837" s="304"/>
      <c r="COS837" s="304"/>
      <c r="COT837" s="304"/>
      <c r="COU837" s="304"/>
      <c r="COV837" s="304"/>
      <c r="COW837" s="304"/>
      <c r="COX837" s="304"/>
      <c r="COY837" s="304"/>
      <c r="COZ837" s="304"/>
      <c r="CPA837" s="304"/>
      <c r="CPB837" s="304"/>
      <c r="CPC837" s="304"/>
      <c r="CPD837" s="304"/>
      <c r="CPE837" s="304"/>
      <c r="CPF837" s="304"/>
      <c r="CPG837" s="304"/>
      <c r="CPH837" s="304"/>
      <c r="CPI837" s="304"/>
      <c r="CPJ837" s="304"/>
      <c r="CPK837" s="304"/>
      <c r="CPL837" s="304"/>
      <c r="CPM837" s="304"/>
      <c r="CPN837" s="304"/>
      <c r="CPO837" s="304"/>
      <c r="CPP837" s="304"/>
      <c r="CPQ837" s="304"/>
      <c r="CPR837" s="304"/>
      <c r="CPS837" s="304"/>
      <c r="CPT837" s="304"/>
      <c r="CPU837" s="304"/>
      <c r="CPV837" s="304"/>
      <c r="CPW837" s="304"/>
      <c r="CPX837" s="304"/>
      <c r="CPY837" s="304"/>
      <c r="CPZ837" s="304"/>
      <c r="CQA837" s="304"/>
      <c r="CQB837" s="304"/>
      <c r="CQC837" s="304"/>
      <c r="CQD837" s="304"/>
      <c r="CQE837" s="304"/>
      <c r="CQF837" s="304"/>
      <c r="CQG837" s="304"/>
      <c r="CQH837" s="304"/>
      <c r="CQI837" s="304"/>
      <c r="CQJ837" s="304"/>
      <c r="CQK837" s="304"/>
      <c r="CQL837" s="304"/>
      <c r="CQM837" s="304"/>
      <c r="CQN837" s="304"/>
      <c r="CQO837" s="304"/>
      <c r="CQP837" s="304"/>
      <c r="CQQ837" s="304"/>
      <c r="CQR837" s="304"/>
      <c r="CQS837" s="304"/>
      <c r="CQT837" s="304"/>
      <c r="CQU837" s="304"/>
      <c r="CQV837" s="304"/>
      <c r="CQW837" s="304"/>
      <c r="CQX837" s="304"/>
      <c r="CQY837" s="304"/>
      <c r="CQZ837" s="304"/>
      <c r="CRA837" s="304"/>
      <c r="CRB837" s="304"/>
      <c r="CRC837" s="304"/>
      <c r="CRD837" s="304"/>
      <c r="CRE837" s="304"/>
      <c r="CRF837" s="304"/>
      <c r="CRG837" s="304"/>
      <c r="CRH837" s="304"/>
      <c r="CRI837" s="304"/>
      <c r="CRJ837" s="304"/>
      <c r="CRK837" s="304"/>
      <c r="CRL837" s="304"/>
      <c r="CRM837" s="304"/>
      <c r="CRN837" s="304"/>
      <c r="CRO837" s="304"/>
      <c r="CRP837" s="304"/>
      <c r="CRQ837" s="304"/>
      <c r="CRR837" s="304"/>
      <c r="CRS837" s="304"/>
      <c r="CRT837" s="304"/>
      <c r="CRU837" s="304"/>
      <c r="CRV837" s="304"/>
      <c r="CRW837" s="304"/>
      <c r="CRX837" s="304"/>
      <c r="CRY837" s="304"/>
      <c r="CRZ837" s="304"/>
      <c r="CSA837" s="304"/>
      <c r="CSB837" s="304"/>
      <c r="CSC837" s="304"/>
      <c r="CSD837" s="304"/>
      <c r="CSE837" s="304"/>
      <c r="CSF837" s="304"/>
      <c r="CSG837" s="304"/>
      <c r="CSH837" s="304"/>
      <c r="CSI837" s="304"/>
      <c r="CSJ837" s="304"/>
      <c r="CSK837" s="304"/>
      <c r="CSL837" s="304"/>
      <c r="CSM837" s="304"/>
      <c r="CSN837" s="304"/>
      <c r="CSO837" s="304"/>
      <c r="CSP837" s="304"/>
      <c r="CSQ837" s="304"/>
      <c r="CSR837" s="304"/>
      <c r="CSS837" s="304"/>
      <c r="CST837" s="304"/>
      <c r="CSU837" s="304"/>
      <c r="CSV837" s="304"/>
      <c r="CSW837" s="304"/>
      <c r="CSX837" s="304"/>
      <c r="CSY837" s="304"/>
      <c r="CSZ837" s="304"/>
      <c r="CTA837" s="304"/>
      <c r="CTB837" s="304"/>
      <c r="CTC837" s="304"/>
      <c r="CTD837" s="304"/>
      <c r="CTE837" s="304"/>
      <c r="CTF837" s="304"/>
      <c r="CTG837" s="304"/>
      <c r="CTH837" s="304"/>
      <c r="CTI837" s="304"/>
      <c r="CTJ837" s="304"/>
      <c r="CTK837" s="304"/>
      <c r="CTL837" s="304"/>
      <c r="CTM837" s="304"/>
      <c r="CTN837" s="304"/>
      <c r="CTO837" s="304"/>
      <c r="CTP837" s="304"/>
      <c r="CTQ837" s="304"/>
      <c r="CTR837" s="304"/>
      <c r="CTS837" s="304"/>
      <c r="CTT837" s="304"/>
      <c r="CTU837" s="304"/>
      <c r="CTV837" s="304"/>
      <c r="CTW837" s="304"/>
      <c r="CTX837" s="304"/>
      <c r="CTY837" s="304"/>
      <c r="CTZ837" s="304"/>
      <c r="CUA837" s="304"/>
      <c r="CUB837" s="304"/>
      <c r="CUC837" s="304"/>
      <c r="CUD837" s="304"/>
      <c r="CUE837" s="304"/>
      <c r="CUF837" s="304"/>
      <c r="CUG837" s="304"/>
      <c r="CUH837" s="304"/>
      <c r="CUI837" s="304"/>
      <c r="CUJ837" s="304"/>
      <c r="CUK837" s="304"/>
      <c r="CUL837" s="304"/>
      <c r="CUM837" s="304"/>
      <c r="CUN837" s="304"/>
      <c r="CUO837" s="304"/>
      <c r="CUP837" s="304"/>
      <c r="CUQ837" s="304"/>
      <c r="CUR837" s="304"/>
      <c r="CUS837" s="304"/>
      <c r="CUT837" s="304"/>
      <c r="CUU837" s="304"/>
      <c r="CUV837" s="304"/>
      <c r="CUW837" s="304"/>
      <c r="CUX837" s="304"/>
      <c r="CUY837" s="304"/>
      <c r="CUZ837" s="304"/>
      <c r="CVA837" s="304"/>
      <c r="CVB837" s="304"/>
      <c r="CVC837" s="304"/>
      <c r="CVD837" s="304"/>
      <c r="CVE837" s="304"/>
      <c r="CVF837" s="304"/>
      <c r="CVG837" s="304"/>
      <c r="CVH837" s="304"/>
      <c r="CVI837" s="304"/>
      <c r="CVJ837" s="304"/>
      <c r="CVK837" s="304"/>
      <c r="CVL837" s="304"/>
      <c r="CVM837" s="304"/>
      <c r="CVN837" s="304"/>
      <c r="CVO837" s="304"/>
      <c r="CVP837" s="304"/>
      <c r="CVQ837" s="304"/>
      <c r="CVR837" s="304"/>
      <c r="CVS837" s="304"/>
      <c r="CVT837" s="304"/>
      <c r="CVU837" s="304"/>
      <c r="CVV837" s="304"/>
      <c r="CVW837" s="304"/>
      <c r="CVX837" s="304"/>
      <c r="CVY837" s="304"/>
      <c r="CVZ837" s="304"/>
      <c r="CWA837" s="304"/>
      <c r="CWB837" s="304"/>
      <c r="CWC837" s="304"/>
      <c r="CWD837" s="304"/>
      <c r="CWE837" s="304"/>
      <c r="CWF837" s="304"/>
      <c r="CWG837" s="304"/>
      <c r="CWH837" s="304"/>
      <c r="CWI837" s="304"/>
      <c r="CWJ837" s="304"/>
      <c r="CWK837" s="304"/>
      <c r="CWL837" s="304"/>
      <c r="CWM837" s="304"/>
      <c r="CWN837" s="304"/>
      <c r="CWO837" s="304"/>
      <c r="CWP837" s="304"/>
      <c r="CWQ837" s="304"/>
      <c r="CWR837" s="304"/>
      <c r="CWS837" s="304"/>
      <c r="CWT837" s="304"/>
      <c r="CWU837" s="304"/>
      <c r="CWV837" s="304"/>
      <c r="CWW837" s="304"/>
      <c r="CWX837" s="304"/>
      <c r="CWY837" s="304"/>
      <c r="CWZ837" s="304"/>
      <c r="CXA837" s="304"/>
      <c r="CXB837" s="304"/>
      <c r="CXC837" s="304"/>
      <c r="CXD837" s="304"/>
      <c r="CXE837" s="304"/>
      <c r="CXF837" s="304"/>
      <c r="CXG837" s="304"/>
      <c r="CXH837" s="304"/>
      <c r="CXI837" s="304"/>
      <c r="CXJ837" s="304"/>
      <c r="CXK837" s="304"/>
      <c r="CXL837" s="304"/>
      <c r="CXM837" s="304"/>
      <c r="CXN837" s="304"/>
      <c r="CXO837" s="304"/>
      <c r="CXP837" s="304"/>
      <c r="CXQ837" s="304"/>
      <c r="CXR837" s="304"/>
      <c r="CXS837" s="304"/>
      <c r="CXT837" s="304"/>
      <c r="CXU837" s="304"/>
      <c r="CXV837" s="304"/>
      <c r="CXW837" s="304"/>
      <c r="CXX837" s="304"/>
      <c r="CXY837" s="304"/>
      <c r="CXZ837" s="304"/>
      <c r="CYA837" s="304"/>
      <c r="CYB837" s="304"/>
      <c r="CYC837" s="304"/>
      <c r="CYD837" s="304"/>
      <c r="CYE837" s="304"/>
      <c r="CYF837" s="304"/>
      <c r="CYG837" s="304"/>
      <c r="CYH837" s="304"/>
      <c r="CYI837" s="304"/>
      <c r="CYJ837" s="304"/>
      <c r="CYK837" s="304"/>
      <c r="CYL837" s="304"/>
      <c r="CYM837" s="304"/>
      <c r="CYN837" s="304"/>
      <c r="CYO837" s="304"/>
      <c r="CYP837" s="304"/>
      <c r="CYQ837" s="304"/>
      <c r="CYR837" s="304"/>
      <c r="CYS837" s="304"/>
      <c r="CYT837" s="304"/>
      <c r="CYU837" s="304"/>
      <c r="CYV837" s="304"/>
      <c r="CYW837" s="304"/>
      <c r="CYX837" s="304"/>
      <c r="CYY837" s="304"/>
      <c r="CYZ837" s="304"/>
      <c r="CZA837" s="304"/>
      <c r="CZB837" s="304"/>
      <c r="CZC837" s="304"/>
      <c r="CZD837" s="304"/>
      <c r="CZE837" s="304"/>
      <c r="CZF837" s="304"/>
      <c r="CZG837" s="304"/>
      <c r="CZH837" s="304"/>
      <c r="CZI837" s="304"/>
      <c r="CZJ837" s="304"/>
      <c r="CZK837" s="304"/>
      <c r="CZL837" s="304"/>
      <c r="CZM837" s="304"/>
      <c r="CZN837" s="304"/>
      <c r="CZO837" s="304"/>
      <c r="CZP837" s="304"/>
      <c r="CZQ837" s="304"/>
      <c r="CZR837" s="304"/>
      <c r="CZS837" s="304"/>
      <c r="CZT837" s="304"/>
      <c r="CZU837" s="304"/>
      <c r="CZV837" s="304"/>
      <c r="CZW837" s="304"/>
      <c r="CZX837" s="304"/>
      <c r="CZY837" s="304"/>
      <c r="CZZ837" s="304"/>
      <c r="DAA837" s="304"/>
      <c r="DAB837" s="304"/>
      <c r="DAC837" s="304"/>
      <c r="DAD837" s="304"/>
      <c r="DAE837" s="304"/>
      <c r="DAF837" s="304"/>
      <c r="DAG837" s="304"/>
      <c r="DAH837" s="304"/>
      <c r="DAI837" s="304"/>
      <c r="DAJ837" s="304"/>
      <c r="DAK837" s="304"/>
      <c r="DAL837" s="304"/>
      <c r="DAM837" s="304"/>
      <c r="DAN837" s="304"/>
      <c r="DAO837" s="304"/>
      <c r="DAP837" s="304"/>
      <c r="DAQ837" s="304"/>
      <c r="DAR837" s="304"/>
      <c r="DAS837" s="304"/>
      <c r="DAT837" s="304"/>
      <c r="DAU837" s="304"/>
      <c r="DAV837" s="304"/>
      <c r="DAW837" s="304"/>
      <c r="DAX837" s="304"/>
      <c r="DAY837" s="304"/>
      <c r="DAZ837" s="304"/>
      <c r="DBA837" s="304"/>
      <c r="DBB837" s="304"/>
      <c r="DBC837" s="304"/>
      <c r="DBD837" s="304"/>
      <c r="DBE837" s="304"/>
      <c r="DBF837" s="304"/>
      <c r="DBG837" s="304"/>
      <c r="DBH837" s="304"/>
      <c r="DBI837" s="304"/>
      <c r="DBJ837" s="304"/>
      <c r="DBK837" s="304"/>
      <c r="DBL837" s="304"/>
      <c r="DBM837" s="304"/>
      <c r="DBN837" s="304"/>
      <c r="DBO837" s="304"/>
      <c r="DBP837" s="304"/>
      <c r="DBQ837" s="304"/>
      <c r="DBR837" s="304"/>
      <c r="DBS837" s="304"/>
      <c r="DBT837" s="304"/>
      <c r="DBU837" s="304"/>
      <c r="DBV837" s="304"/>
      <c r="DBW837" s="304"/>
      <c r="DBX837" s="304"/>
      <c r="DBY837" s="304"/>
      <c r="DBZ837" s="304"/>
      <c r="DCA837" s="304"/>
      <c r="DCB837" s="304"/>
      <c r="DCC837" s="304"/>
      <c r="DCD837" s="304"/>
      <c r="DCE837" s="304"/>
      <c r="DCF837" s="304"/>
      <c r="DCG837" s="304"/>
      <c r="DCH837" s="304"/>
      <c r="DCI837" s="304"/>
      <c r="DCJ837" s="304"/>
      <c r="DCK837" s="304"/>
      <c r="DCL837" s="304"/>
      <c r="DCM837" s="304"/>
      <c r="DCN837" s="304"/>
      <c r="DCO837" s="304"/>
      <c r="DCP837" s="304"/>
      <c r="DCQ837" s="304"/>
      <c r="DCR837" s="304"/>
      <c r="DCS837" s="304"/>
      <c r="DCT837" s="304"/>
      <c r="DCU837" s="304"/>
      <c r="DCV837" s="304"/>
      <c r="DCW837" s="304"/>
      <c r="DCX837" s="304"/>
      <c r="DCY837" s="304"/>
      <c r="DCZ837" s="304"/>
      <c r="DDA837" s="304"/>
      <c r="DDB837" s="304"/>
      <c r="DDC837" s="304"/>
      <c r="DDD837" s="304"/>
      <c r="DDE837" s="304"/>
      <c r="DDF837" s="304"/>
      <c r="DDG837" s="304"/>
      <c r="DDH837" s="304"/>
      <c r="DDI837" s="304"/>
      <c r="DDJ837" s="304"/>
      <c r="DDK837" s="304"/>
      <c r="DDL837" s="304"/>
      <c r="DDM837" s="304"/>
      <c r="DDN837" s="304"/>
      <c r="DDO837" s="304"/>
      <c r="DDP837" s="304"/>
      <c r="DDQ837" s="304"/>
      <c r="DDR837" s="304"/>
      <c r="DDS837" s="304"/>
      <c r="DDT837" s="304"/>
      <c r="DDU837" s="304"/>
      <c r="DDV837" s="304"/>
      <c r="DDW837" s="304"/>
      <c r="DDX837" s="304"/>
      <c r="DDY837" s="304"/>
      <c r="DDZ837" s="304"/>
      <c r="DEA837" s="304"/>
      <c r="DEB837" s="304"/>
      <c r="DEC837" s="304"/>
      <c r="DED837" s="304"/>
      <c r="DEE837" s="304"/>
      <c r="DEF837" s="304"/>
      <c r="DEG837" s="304"/>
      <c r="DEH837" s="304"/>
      <c r="DEI837" s="304"/>
      <c r="DEJ837" s="304"/>
      <c r="DEK837" s="304"/>
      <c r="DEL837" s="304"/>
      <c r="DEM837" s="304"/>
      <c r="DEN837" s="304"/>
      <c r="DEO837" s="304"/>
      <c r="DEP837" s="304"/>
      <c r="DEQ837" s="304"/>
      <c r="DER837" s="304"/>
      <c r="DES837" s="304"/>
      <c r="DET837" s="304"/>
      <c r="DEU837" s="304"/>
      <c r="DEV837" s="304"/>
      <c r="DEW837" s="304"/>
      <c r="DEX837" s="304"/>
      <c r="DEY837" s="304"/>
      <c r="DEZ837" s="304"/>
      <c r="DFA837" s="304"/>
      <c r="DFB837" s="304"/>
      <c r="DFC837" s="304"/>
      <c r="DFD837" s="304"/>
      <c r="DFE837" s="304"/>
      <c r="DFF837" s="304"/>
      <c r="DFG837" s="304"/>
      <c r="DFH837" s="304"/>
      <c r="DFI837" s="304"/>
      <c r="DFJ837" s="304"/>
      <c r="DFK837" s="304"/>
      <c r="DFL837" s="304"/>
      <c r="DFM837" s="304"/>
      <c r="DFN837" s="304"/>
      <c r="DFO837" s="304"/>
      <c r="DFP837" s="304"/>
      <c r="DFQ837" s="304"/>
      <c r="DFR837" s="304"/>
      <c r="DFS837" s="304"/>
      <c r="DFT837" s="304"/>
      <c r="DFU837" s="304"/>
      <c r="DFV837" s="304"/>
      <c r="DFW837" s="304"/>
      <c r="DFX837" s="304"/>
      <c r="DFY837" s="304"/>
      <c r="DFZ837" s="304"/>
      <c r="DGA837" s="304"/>
      <c r="DGB837" s="304"/>
      <c r="DGC837" s="304"/>
      <c r="DGD837" s="304"/>
      <c r="DGE837" s="304"/>
      <c r="DGF837" s="304"/>
      <c r="DGG837" s="304"/>
      <c r="DGH837" s="304"/>
      <c r="DGI837" s="304"/>
      <c r="DGJ837" s="304"/>
      <c r="DGK837" s="304"/>
      <c r="DGL837" s="304"/>
      <c r="DGM837" s="304"/>
      <c r="DGN837" s="304"/>
      <c r="DGO837" s="304"/>
      <c r="DGP837" s="304"/>
      <c r="DGQ837" s="304"/>
      <c r="DGR837" s="304"/>
      <c r="DGS837" s="304"/>
      <c r="DGT837" s="304"/>
      <c r="DGU837" s="304"/>
      <c r="DGV837" s="304"/>
      <c r="DGW837" s="304"/>
      <c r="DGX837" s="304"/>
      <c r="DGY837" s="304"/>
      <c r="DGZ837" s="304"/>
      <c r="DHA837" s="304"/>
      <c r="DHB837" s="304"/>
      <c r="DHC837" s="304"/>
      <c r="DHD837" s="304"/>
      <c r="DHE837" s="304"/>
      <c r="DHF837" s="304"/>
      <c r="DHG837" s="304"/>
      <c r="DHH837" s="304"/>
      <c r="DHI837" s="304"/>
      <c r="DHJ837" s="304"/>
      <c r="DHK837" s="304"/>
      <c r="DHL837" s="304"/>
      <c r="DHM837" s="304"/>
      <c r="DHN837" s="304"/>
      <c r="DHO837" s="304"/>
      <c r="DHP837" s="304"/>
      <c r="DHQ837" s="304"/>
      <c r="DHR837" s="304"/>
      <c r="DHS837" s="304"/>
      <c r="DHT837" s="304"/>
      <c r="DHU837" s="304"/>
      <c r="DHV837" s="304"/>
      <c r="DHW837" s="304"/>
      <c r="DHX837" s="304"/>
      <c r="DHY837" s="304"/>
      <c r="DHZ837" s="304"/>
      <c r="DIA837" s="304"/>
      <c r="DIB837" s="304"/>
      <c r="DIC837" s="304"/>
      <c r="DID837" s="304"/>
      <c r="DIE837" s="304"/>
      <c r="DIF837" s="304"/>
      <c r="DIG837" s="304"/>
      <c r="DIH837" s="304"/>
      <c r="DII837" s="304"/>
      <c r="DIJ837" s="304"/>
      <c r="DIK837" s="304"/>
      <c r="DIL837" s="304"/>
      <c r="DIM837" s="304"/>
      <c r="DIN837" s="304"/>
      <c r="DIO837" s="304"/>
      <c r="DIP837" s="304"/>
      <c r="DIQ837" s="304"/>
      <c r="DIR837" s="304"/>
      <c r="DIS837" s="304"/>
      <c r="DIT837" s="304"/>
      <c r="DIU837" s="304"/>
      <c r="DIV837" s="304"/>
      <c r="DIW837" s="304"/>
      <c r="DIX837" s="304"/>
      <c r="DIY837" s="304"/>
      <c r="DIZ837" s="304"/>
      <c r="DJA837" s="304"/>
      <c r="DJB837" s="304"/>
      <c r="DJC837" s="304"/>
      <c r="DJD837" s="304"/>
      <c r="DJE837" s="304"/>
      <c r="DJF837" s="304"/>
      <c r="DJG837" s="304"/>
      <c r="DJH837" s="304"/>
      <c r="DJI837" s="304"/>
      <c r="DJJ837" s="304"/>
      <c r="DJK837" s="304"/>
      <c r="DJL837" s="304"/>
      <c r="DJM837" s="304"/>
      <c r="DJN837" s="304"/>
      <c r="DJO837" s="304"/>
      <c r="DJP837" s="304"/>
      <c r="DJQ837" s="304"/>
      <c r="DJR837" s="304"/>
      <c r="DJS837" s="304"/>
      <c r="DJT837" s="304"/>
      <c r="DJU837" s="304"/>
      <c r="DJV837" s="304"/>
      <c r="DJW837" s="304"/>
      <c r="DJX837" s="304"/>
      <c r="DJY837" s="304"/>
      <c r="DJZ837" s="304"/>
      <c r="DKA837" s="304"/>
      <c r="DKB837" s="304"/>
      <c r="DKC837" s="304"/>
      <c r="DKD837" s="304"/>
      <c r="DKE837" s="304"/>
      <c r="DKF837" s="304"/>
      <c r="DKG837" s="304"/>
      <c r="DKH837" s="304"/>
      <c r="DKI837" s="304"/>
      <c r="DKJ837" s="304"/>
      <c r="DKK837" s="304"/>
      <c r="DKL837" s="304"/>
      <c r="DKM837" s="304"/>
      <c r="DKN837" s="304"/>
      <c r="DKO837" s="304"/>
      <c r="DKP837" s="304"/>
      <c r="DKQ837" s="304"/>
      <c r="DKR837" s="304"/>
      <c r="DKS837" s="304"/>
      <c r="DKT837" s="304"/>
      <c r="DKU837" s="304"/>
      <c r="DKV837" s="304"/>
      <c r="DKW837" s="304"/>
      <c r="DKX837" s="304"/>
      <c r="DKY837" s="304"/>
      <c r="DKZ837" s="304"/>
      <c r="DLA837" s="304"/>
      <c r="DLB837" s="304"/>
      <c r="DLC837" s="304"/>
      <c r="DLD837" s="304"/>
      <c r="DLE837" s="304"/>
      <c r="DLF837" s="304"/>
      <c r="DLG837" s="304"/>
      <c r="DLH837" s="304"/>
      <c r="DLI837" s="304"/>
      <c r="DLJ837" s="304"/>
      <c r="DLK837" s="304"/>
      <c r="DLL837" s="304"/>
      <c r="DLM837" s="304"/>
      <c r="DLN837" s="304"/>
      <c r="DLO837" s="304"/>
      <c r="DLP837" s="304"/>
      <c r="DLQ837" s="304"/>
      <c r="DLR837" s="304"/>
      <c r="DLS837" s="304"/>
      <c r="DLT837" s="304"/>
      <c r="DLU837" s="304"/>
      <c r="DLV837" s="304"/>
      <c r="DLW837" s="304"/>
      <c r="DLX837" s="304"/>
      <c r="DLY837" s="304"/>
      <c r="DLZ837" s="304"/>
      <c r="DMA837" s="304"/>
      <c r="DMB837" s="304"/>
      <c r="DMC837" s="304"/>
      <c r="DMD837" s="304"/>
      <c r="DME837" s="304"/>
      <c r="DMF837" s="304"/>
      <c r="DMG837" s="304"/>
      <c r="DMH837" s="304"/>
      <c r="DMI837" s="304"/>
      <c r="DMJ837" s="304"/>
      <c r="DMK837" s="304"/>
      <c r="DML837" s="304"/>
      <c r="DMM837" s="304"/>
      <c r="DMN837" s="304"/>
      <c r="DMO837" s="304"/>
      <c r="DMP837" s="304"/>
      <c r="DMQ837" s="304"/>
      <c r="DMR837" s="304"/>
      <c r="DMS837" s="304"/>
      <c r="DMT837" s="304"/>
      <c r="DMU837" s="304"/>
      <c r="DMV837" s="304"/>
      <c r="DMW837" s="304"/>
      <c r="DMX837" s="304"/>
      <c r="DMY837" s="304"/>
      <c r="DMZ837" s="304"/>
      <c r="DNA837" s="304"/>
      <c r="DNB837" s="304"/>
      <c r="DNC837" s="304"/>
      <c r="DND837" s="304"/>
      <c r="DNE837" s="304"/>
      <c r="DNF837" s="304"/>
      <c r="DNG837" s="304"/>
      <c r="DNH837" s="304"/>
      <c r="DNI837" s="304"/>
      <c r="DNJ837" s="304"/>
      <c r="DNK837" s="304"/>
      <c r="DNL837" s="304"/>
      <c r="DNM837" s="304"/>
      <c r="DNN837" s="304"/>
      <c r="DNO837" s="304"/>
      <c r="DNP837" s="304"/>
      <c r="DNQ837" s="304"/>
      <c r="DNR837" s="304"/>
      <c r="DNS837" s="304"/>
      <c r="DNT837" s="304"/>
      <c r="DNU837" s="304"/>
      <c r="DNV837" s="304"/>
      <c r="DNW837" s="304"/>
      <c r="DNX837" s="304"/>
      <c r="DNY837" s="304"/>
      <c r="DNZ837" s="304"/>
      <c r="DOA837" s="304"/>
      <c r="DOB837" s="304"/>
      <c r="DOC837" s="304"/>
      <c r="DOD837" s="304"/>
      <c r="DOE837" s="304"/>
      <c r="DOF837" s="304"/>
      <c r="DOG837" s="304"/>
      <c r="DOH837" s="304"/>
      <c r="DOI837" s="304"/>
      <c r="DOJ837" s="304"/>
      <c r="DOK837" s="304"/>
      <c r="DOL837" s="304"/>
      <c r="DOM837" s="304"/>
      <c r="DON837" s="304"/>
      <c r="DOO837" s="304"/>
      <c r="DOP837" s="304"/>
      <c r="DOQ837" s="304"/>
      <c r="DOR837" s="304"/>
      <c r="DOS837" s="304"/>
      <c r="DOT837" s="304"/>
      <c r="DOU837" s="304"/>
      <c r="DOV837" s="304"/>
      <c r="DOW837" s="304"/>
      <c r="DOX837" s="304"/>
      <c r="DOY837" s="304"/>
      <c r="DOZ837" s="304"/>
      <c r="DPA837" s="304"/>
      <c r="DPB837" s="304"/>
      <c r="DPC837" s="304"/>
      <c r="DPD837" s="304"/>
      <c r="DPE837" s="304"/>
      <c r="DPF837" s="304"/>
      <c r="DPG837" s="304"/>
      <c r="DPH837" s="304"/>
      <c r="DPI837" s="304"/>
      <c r="DPJ837" s="304"/>
      <c r="DPK837" s="304"/>
      <c r="DPL837" s="304"/>
      <c r="DPM837" s="304"/>
      <c r="DPN837" s="304"/>
      <c r="DPO837" s="304"/>
      <c r="DPP837" s="304"/>
      <c r="DPQ837" s="304"/>
      <c r="DPR837" s="304"/>
      <c r="DPS837" s="304"/>
      <c r="DPT837" s="304"/>
      <c r="DPU837" s="304"/>
      <c r="DPV837" s="304"/>
      <c r="DPW837" s="304"/>
      <c r="DPX837" s="304"/>
      <c r="DPY837" s="304"/>
      <c r="DPZ837" s="304"/>
      <c r="DQA837" s="304"/>
      <c r="DQB837" s="304"/>
      <c r="DQC837" s="304"/>
      <c r="DQD837" s="304"/>
      <c r="DQE837" s="304"/>
      <c r="DQF837" s="304"/>
      <c r="DQG837" s="304"/>
      <c r="DQH837" s="304"/>
      <c r="DQI837" s="304"/>
      <c r="DQJ837" s="304"/>
      <c r="DQK837" s="304"/>
      <c r="DQL837" s="304"/>
      <c r="DQM837" s="304"/>
      <c r="DQN837" s="304"/>
      <c r="DQO837" s="304"/>
      <c r="DQP837" s="304"/>
      <c r="DQQ837" s="304"/>
      <c r="DQR837" s="304"/>
      <c r="DQS837" s="304"/>
      <c r="DQT837" s="304"/>
      <c r="DQU837" s="304"/>
      <c r="DQV837" s="304"/>
      <c r="DQW837" s="304"/>
      <c r="DQX837" s="304"/>
      <c r="DQY837" s="304"/>
      <c r="DQZ837" s="304"/>
      <c r="DRA837" s="304"/>
      <c r="DRB837" s="304"/>
      <c r="DRC837" s="304"/>
      <c r="DRD837" s="304"/>
      <c r="DRE837" s="304"/>
      <c r="DRF837" s="304"/>
      <c r="DRG837" s="304"/>
      <c r="DRH837" s="304"/>
      <c r="DRI837" s="304"/>
      <c r="DRJ837" s="304"/>
      <c r="DRK837" s="304"/>
      <c r="DRL837" s="304"/>
      <c r="DRM837" s="304"/>
      <c r="DRN837" s="304"/>
      <c r="DRO837" s="304"/>
      <c r="DRP837" s="304"/>
      <c r="DRQ837" s="304"/>
      <c r="DRR837" s="304"/>
      <c r="DRS837" s="304"/>
      <c r="DRT837" s="304"/>
      <c r="DRU837" s="304"/>
      <c r="DRV837" s="304"/>
      <c r="DRW837" s="304"/>
      <c r="DRX837" s="304"/>
      <c r="DRY837" s="304"/>
      <c r="DRZ837" s="304"/>
      <c r="DSA837" s="304"/>
      <c r="DSB837" s="304"/>
      <c r="DSC837" s="304"/>
      <c r="DSD837" s="304"/>
      <c r="DSE837" s="304"/>
      <c r="DSF837" s="304"/>
      <c r="DSG837" s="304"/>
      <c r="DSH837" s="304"/>
      <c r="DSI837" s="304"/>
      <c r="DSJ837" s="304"/>
      <c r="DSK837" s="304"/>
      <c r="DSL837" s="304"/>
      <c r="DSM837" s="304"/>
      <c r="DSN837" s="304"/>
      <c r="DSO837" s="304"/>
      <c r="DSP837" s="304"/>
      <c r="DSQ837" s="304"/>
      <c r="DSR837" s="304"/>
      <c r="DSS837" s="304"/>
      <c r="DST837" s="304"/>
      <c r="DSU837" s="304"/>
      <c r="DSV837" s="304"/>
      <c r="DSW837" s="304"/>
      <c r="DSX837" s="304"/>
      <c r="DSY837" s="304"/>
      <c r="DSZ837" s="304"/>
      <c r="DTA837" s="304"/>
      <c r="DTB837" s="304"/>
      <c r="DTC837" s="304"/>
      <c r="DTD837" s="304"/>
      <c r="DTE837" s="304"/>
      <c r="DTF837" s="304"/>
      <c r="DTG837" s="304"/>
      <c r="DTH837" s="304"/>
      <c r="DTI837" s="304"/>
      <c r="DTJ837" s="304"/>
      <c r="DTK837" s="304"/>
      <c r="DTL837" s="304"/>
      <c r="DTM837" s="304"/>
      <c r="DTN837" s="304"/>
      <c r="DTO837" s="304"/>
      <c r="DTP837" s="304"/>
      <c r="DTQ837" s="304"/>
      <c r="DTR837" s="304"/>
      <c r="DTS837" s="304"/>
      <c r="DTT837" s="304"/>
      <c r="DTU837" s="304"/>
      <c r="DTV837" s="304"/>
      <c r="DTW837" s="304"/>
      <c r="DTX837" s="304"/>
      <c r="DTY837" s="304"/>
      <c r="DTZ837" s="304"/>
      <c r="DUA837" s="304"/>
      <c r="DUB837" s="304"/>
      <c r="DUC837" s="304"/>
      <c r="DUD837" s="304"/>
      <c r="DUE837" s="304"/>
      <c r="DUF837" s="304"/>
      <c r="DUG837" s="304"/>
      <c r="DUH837" s="304"/>
      <c r="DUI837" s="304"/>
      <c r="DUJ837" s="304"/>
      <c r="DUK837" s="304"/>
      <c r="DUL837" s="304"/>
      <c r="DUM837" s="304"/>
      <c r="DUN837" s="304"/>
      <c r="DUO837" s="304"/>
      <c r="DUP837" s="304"/>
      <c r="DUQ837" s="304"/>
      <c r="DUR837" s="304"/>
      <c r="DUS837" s="304"/>
      <c r="DUT837" s="304"/>
      <c r="DUU837" s="304"/>
      <c r="DUV837" s="304"/>
      <c r="DUW837" s="304"/>
      <c r="DUX837" s="304"/>
      <c r="DUY837" s="304"/>
      <c r="DUZ837" s="304"/>
      <c r="DVA837" s="304"/>
      <c r="DVB837" s="304"/>
      <c r="DVC837" s="304"/>
      <c r="DVD837" s="304"/>
      <c r="DVE837" s="304"/>
      <c r="DVF837" s="304"/>
      <c r="DVG837" s="304"/>
      <c r="DVH837" s="304"/>
      <c r="DVI837" s="304"/>
      <c r="DVJ837" s="304"/>
      <c r="DVK837" s="304"/>
      <c r="DVL837" s="304"/>
      <c r="DVM837" s="304"/>
      <c r="DVN837" s="304"/>
      <c r="DVO837" s="304"/>
      <c r="DVP837" s="304"/>
      <c r="DVQ837" s="304"/>
      <c r="DVR837" s="304"/>
      <c r="DVS837" s="304"/>
      <c r="DVT837" s="304"/>
      <c r="DVU837" s="304"/>
      <c r="DVV837" s="304"/>
      <c r="DVW837" s="304"/>
      <c r="DVX837" s="304"/>
      <c r="DVY837" s="304"/>
      <c r="DVZ837" s="304"/>
      <c r="DWA837" s="304"/>
      <c r="DWB837" s="304"/>
      <c r="DWC837" s="304"/>
      <c r="DWD837" s="304"/>
      <c r="DWE837" s="304"/>
      <c r="DWF837" s="304"/>
      <c r="DWG837" s="304"/>
      <c r="DWH837" s="304"/>
      <c r="DWI837" s="304"/>
      <c r="DWJ837" s="304"/>
      <c r="DWK837" s="304"/>
      <c r="DWL837" s="304"/>
      <c r="DWM837" s="304"/>
      <c r="DWN837" s="304"/>
      <c r="DWO837" s="304"/>
      <c r="DWP837" s="304"/>
      <c r="DWQ837" s="304"/>
      <c r="DWR837" s="304"/>
      <c r="DWS837" s="304"/>
      <c r="DWT837" s="304"/>
      <c r="DWU837" s="304"/>
      <c r="DWV837" s="304"/>
      <c r="DWW837" s="304"/>
      <c r="DWX837" s="304"/>
      <c r="DWY837" s="304"/>
      <c r="DWZ837" s="304"/>
      <c r="DXA837" s="304"/>
      <c r="DXB837" s="304"/>
      <c r="DXC837" s="304"/>
      <c r="DXD837" s="304"/>
      <c r="DXE837" s="304"/>
      <c r="DXF837" s="304"/>
      <c r="DXG837" s="304"/>
      <c r="DXH837" s="304"/>
      <c r="DXI837" s="304"/>
      <c r="DXJ837" s="304"/>
      <c r="DXK837" s="304"/>
      <c r="DXL837" s="304"/>
      <c r="DXM837" s="304"/>
      <c r="DXN837" s="304"/>
      <c r="DXO837" s="304"/>
      <c r="DXP837" s="304"/>
      <c r="DXQ837" s="304"/>
      <c r="DXR837" s="304"/>
      <c r="DXS837" s="304"/>
      <c r="DXT837" s="304"/>
      <c r="DXU837" s="304"/>
      <c r="DXV837" s="304"/>
      <c r="DXW837" s="304"/>
      <c r="DXX837" s="304"/>
      <c r="DXY837" s="304"/>
      <c r="DXZ837" s="304"/>
      <c r="DYA837" s="304"/>
      <c r="DYB837" s="304"/>
      <c r="DYC837" s="304"/>
      <c r="DYD837" s="304"/>
      <c r="DYE837" s="304"/>
      <c r="DYF837" s="304"/>
      <c r="DYG837" s="304"/>
      <c r="DYH837" s="304"/>
      <c r="DYI837" s="304"/>
      <c r="DYJ837" s="304"/>
      <c r="DYK837" s="304"/>
      <c r="DYL837" s="304"/>
      <c r="DYM837" s="304"/>
      <c r="DYN837" s="304"/>
      <c r="DYO837" s="304"/>
      <c r="DYP837" s="304"/>
      <c r="DYQ837" s="304"/>
      <c r="DYR837" s="304"/>
      <c r="DYS837" s="304"/>
      <c r="DYT837" s="304"/>
      <c r="DYU837" s="304"/>
      <c r="DYV837" s="304"/>
      <c r="DYW837" s="304"/>
      <c r="DYX837" s="304"/>
      <c r="DYY837" s="304"/>
      <c r="DYZ837" s="304"/>
      <c r="DZA837" s="304"/>
      <c r="DZB837" s="304"/>
      <c r="DZC837" s="304"/>
      <c r="DZD837" s="304"/>
      <c r="DZE837" s="304"/>
      <c r="DZF837" s="304"/>
      <c r="DZG837" s="304"/>
      <c r="DZH837" s="304"/>
      <c r="DZI837" s="304"/>
      <c r="DZJ837" s="304"/>
      <c r="DZK837" s="304"/>
      <c r="DZL837" s="304"/>
      <c r="DZM837" s="304"/>
      <c r="DZN837" s="304"/>
      <c r="DZO837" s="304"/>
      <c r="DZP837" s="304"/>
      <c r="DZQ837" s="304"/>
      <c r="DZR837" s="304"/>
      <c r="DZS837" s="304"/>
      <c r="DZT837" s="304"/>
      <c r="DZU837" s="304"/>
      <c r="DZV837" s="304"/>
      <c r="DZW837" s="304"/>
      <c r="DZX837" s="304"/>
      <c r="DZY837" s="304"/>
      <c r="DZZ837" s="304"/>
      <c r="EAA837" s="304"/>
      <c r="EAB837" s="304"/>
      <c r="EAC837" s="304"/>
      <c r="EAD837" s="304"/>
      <c r="EAE837" s="304"/>
      <c r="EAF837" s="304"/>
      <c r="EAG837" s="304"/>
      <c r="EAH837" s="304"/>
      <c r="EAI837" s="304"/>
      <c r="EAJ837" s="304"/>
      <c r="EAK837" s="304"/>
      <c r="EAL837" s="304"/>
      <c r="EAM837" s="304"/>
      <c r="EAN837" s="304"/>
      <c r="EAO837" s="304"/>
      <c r="EAP837" s="304"/>
      <c r="EAQ837" s="304"/>
      <c r="EAR837" s="304"/>
      <c r="EAS837" s="304"/>
      <c r="EAT837" s="304"/>
      <c r="EAU837" s="304"/>
      <c r="EAV837" s="304"/>
      <c r="EAW837" s="304"/>
      <c r="EAX837" s="304"/>
      <c r="EAY837" s="304"/>
      <c r="EAZ837" s="304"/>
      <c r="EBA837" s="304"/>
      <c r="EBB837" s="304"/>
      <c r="EBC837" s="304"/>
      <c r="EBD837" s="304"/>
      <c r="EBE837" s="304"/>
      <c r="EBF837" s="304"/>
      <c r="EBG837" s="304"/>
      <c r="EBH837" s="304"/>
      <c r="EBI837" s="304"/>
      <c r="EBJ837" s="304"/>
      <c r="EBK837" s="304"/>
      <c r="EBL837" s="304"/>
      <c r="EBM837" s="304"/>
      <c r="EBN837" s="304"/>
      <c r="EBO837" s="304"/>
      <c r="EBP837" s="304"/>
      <c r="EBQ837" s="304"/>
      <c r="EBR837" s="304"/>
      <c r="EBS837" s="304"/>
      <c r="EBT837" s="304"/>
      <c r="EBU837" s="304"/>
      <c r="EBV837" s="304"/>
      <c r="EBW837" s="304"/>
      <c r="EBX837" s="304"/>
      <c r="EBY837" s="304"/>
      <c r="EBZ837" s="304"/>
      <c r="ECA837" s="304"/>
      <c r="ECB837" s="304"/>
      <c r="ECC837" s="304"/>
      <c r="ECD837" s="304"/>
      <c r="ECE837" s="304"/>
      <c r="ECF837" s="304"/>
      <c r="ECG837" s="304"/>
      <c r="ECH837" s="304"/>
      <c r="ECI837" s="304"/>
      <c r="ECJ837" s="304"/>
      <c r="ECK837" s="304"/>
      <c r="ECL837" s="304"/>
      <c r="ECM837" s="304"/>
      <c r="ECN837" s="304"/>
      <c r="ECO837" s="304"/>
      <c r="ECP837" s="304"/>
      <c r="ECQ837" s="304"/>
      <c r="ECR837" s="304"/>
      <c r="ECS837" s="304"/>
      <c r="ECT837" s="304"/>
      <c r="ECU837" s="304"/>
      <c r="ECV837" s="304"/>
      <c r="ECW837" s="304"/>
      <c r="ECX837" s="304"/>
      <c r="ECY837" s="304"/>
      <c r="ECZ837" s="304"/>
      <c r="EDA837" s="304"/>
      <c r="EDB837" s="304"/>
      <c r="EDC837" s="304"/>
      <c r="EDD837" s="304"/>
      <c r="EDE837" s="304"/>
      <c r="EDF837" s="304"/>
      <c r="EDG837" s="304"/>
      <c r="EDH837" s="304"/>
      <c r="EDI837" s="304"/>
      <c r="EDJ837" s="304"/>
      <c r="EDK837" s="304"/>
      <c r="EDL837" s="304"/>
      <c r="EDM837" s="304"/>
      <c r="EDN837" s="304"/>
      <c r="EDO837" s="304"/>
      <c r="EDP837" s="304"/>
      <c r="EDQ837" s="304"/>
      <c r="EDR837" s="304"/>
      <c r="EDS837" s="304"/>
      <c r="EDT837" s="304"/>
      <c r="EDU837" s="304"/>
      <c r="EDV837" s="304"/>
      <c r="EDW837" s="304"/>
      <c r="EDX837" s="304"/>
      <c r="EDY837" s="304"/>
      <c r="EDZ837" s="304"/>
      <c r="EEA837" s="304"/>
      <c r="EEB837" s="304"/>
      <c r="EEC837" s="304"/>
      <c r="EED837" s="304"/>
      <c r="EEE837" s="304"/>
      <c r="EEF837" s="304"/>
      <c r="EEG837" s="304"/>
      <c r="EEH837" s="304"/>
      <c r="EEI837" s="304"/>
      <c r="EEJ837" s="304"/>
      <c r="EEK837" s="304"/>
      <c r="EEL837" s="304"/>
      <c r="EEM837" s="304"/>
      <c r="EEN837" s="304"/>
      <c r="EEO837" s="304"/>
      <c r="EEP837" s="304"/>
      <c r="EEQ837" s="304"/>
      <c r="EER837" s="304"/>
      <c r="EES837" s="304"/>
      <c r="EET837" s="304"/>
      <c r="EEU837" s="304"/>
      <c r="EEV837" s="304"/>
      <c r="EEW837" s="304"/>
      <c r="EEX837" s="304"/>
      <c r="EEY837" s="304"/>
      <c r="EEZ837" s="304"/>
      <c r="EFA837" s="304"/>
      <c r="EFB837" s="304"/>
      <c r="EFC837" s="304"/>
      <c r="EFD837" s="304"/>
      <c r="EFE837" s="304"/>
      <c r="EFF837" s="304"/>
      <c r="EFG837" s="304"/>
      <c r="EFH837" s="304"/>
      <c r="EFI837" s="304"/>
      <c r="EFJ837" s="304"/>
      <c r="EFK837" s="304"/>
      <c r="EFL837" s="304"/>
      <c r="EFM837" s="304"/>
      <c r="EFN837" s="304"/>
      <c r="EFO837" s="304"/>
      <c r="EFP837" s="304"/>
      <c r="EFQ837" s="304"/>
      <c r="EFR837" s="304"/>
      <c r="EFS837" s="304"/>
      <c r="EFT837" s="304"/>
      <c r="EFU837" s="304"/>
      <c r="EFV837" s="304"/>
      <c r="EFW837" s="304"/>
      <c r="EFX837" s="304"/>
      <c r="EFY837" s="304"/>
      <c r="EFZ837" s="304"/>
      <c r="EGA837" s="304"/>
      <c r="EGB837" s="304"/>
      <c r="EGC837" s="304"/>
      <c r="EGD837" s="304"/>
      <c r="EGE837" s="304"/>
      <c r="EGF837" s="304"/>
      <c r="EGG837" s="304"/>
      <c r="EGH837" s="304"/>
      <c r="EGI837" s="304"/>
      <c r="EGJ837" s="304"/>
      <c r="EGK837" s="304"/>
      <c r="EGL837" s="304"/>
      <c r="EGM837" s="304"/>
      <c r="EGN837" s="304"/>
      <c r="EGO837" s="304"/>
      <c r="EGP837" s="304"/>
      <c r="EGQ837" s="304"/>
      <c r="EGR837" s="304"/>
      <c r="EGS837" s="304"/>
      <c r="EGT837" s="304"/>
      <c r="EGU837" s="304"/>
      <c r="EGV837" s="304"/>
      <c r="EGW837" s="304"/>
      <c r="EGX837" s="304"/>
      <c r="EGY837" s="304"/>
      <c r="EGZ837" s="304"/>
      <c r="EHA837" s="304"/>
      <c r="EHB837" s="304"/>
      <c r="EHC837" s="304"/>
      <c r="EHD837" s="304"/>
      <c r="EHE837" s="304"/>
      <c r="EHF837" s="304"/>
      <c r="EHG837" s="304"/>
      <c r="EHH837" s="304"/>
      <c r="EHI837" s="304"/>
      <c r="EHJ837" s="304"/>
      <c r="EHK837" s="304"/>
      <c r="EHL837" s="304"/>
      <c r="EHM837" s="304"/>
      <c r="EHN837" s="304"/>
      <c r="EHO837" s="304"/>
      <c r="EHP837" s="304"/>
      <c r="EHQ837" s="304"/>
      <c r="EHR837" s="304"/>
      <c r="EHS837" s="304"/>
      <c r="EHT837" s="304"/>
      <c r="EHU837" s="304"/>
      <c r="EHV837" s="304"/>
      <c r="EHW837" s="304"/>
      <c r="EHX837" s="304"/>
      <c r="EHY837" s="304"/>
      <c r="EHZ837" s="304"/>
      <c r="EIA837" s="304"/>
      <c r="EIB837" s="304"/>
      <c r="EIC837" s="304"/>
      <c r="EID837" s="304"/>
      <c r="EIE837" s="304"/>
      <c r="EIF837" s="304"/>
      <c r="EIG837" s="304"/>
      <c r="EIH837" s="304"/>
      <c r="EII837" s="304"/>
      <c r="EIJ837" s="304"/>
      <c r="EIK837" s="304"/>
      <c r="EIL837" s="304"/>
      <c r="EIM837" s="304"/>
      <c r="EIN837" s="304"/>
      <c r="EIO837" s="304"/>
      <c r="EIP837" s="304"/>
      <c r="EIQ837" s="304"/>
      <c r="EIR837" s="304"/>
      <c r="EIS837" s="304"/>
      <c r="EIT837" s="304"/>
      <c r="EIU837" s="304"/>
      <c r="EIV837" s="304"/>
      <c r="EIW837" s="304"/>
      <c r="EIX837" s="304"/>
      <c r="EIY837" s="304"/>
      <c r="EIZ837" s="304"/>
      <c r="EJA837" s="304"/>
      <c r="EJB837" s="304"/>
      <c r="EJC837" s="304"/>
      <c r="EJD837" s="304"/>
      <c r="EJE837" s="304"/>
      <c r="EJF837" s="304"/>
      <c r="EJG837" s="304"/>
      <c r="EJH837" s="304"/>
      <c r="EJI837" s="304"/>
      <c r="EJJ837" s="304"/>
      <c r="EJK837" s="304"/>
      <c r="EJL837" s="304"/>
      <c r="EJM837" s="304"/>
      <c r="EJN837" s="304"/>
      <c r="EJO837" s="304"/>
      <c r="EJP837" s="304"/>
      <c r="EJQ837" s="304"/>
      <c r="EJR837" s="304"/>
      <c r="EJS837" s="304"/>
      <c r="EJT837" s="304"/>
      <c r="EJU837" s="304"/>
      <c r="EJV837" s="304"/>
      <c r="EJW837" s="304"/>
      <c r="EJX837" s="304"/>
      <c r="EJY837" s="304"/>
      <c r="EJZ837" s="304"/>
      <c r="EKA837" s="304"/>
      <c r="EKB837" s="304"/>
      <c r="EKC837" s="304"/>
      <c r="EKD837" s="304"/>
      <c r="EKE837" s="304"/>
      <c r="EKF837" s="304"/>
      <c r="EKG837" s="304"/>
      <c r="EKH837" s="304"/>
      <c r="EKI837" s="304"/>
      <c r="EKJ837" s="304"/>
      <c r="EKK837" s="304"/>
      <c r="EKL837" s="304"/>
      <c r="EKM837" s="304"/>
      <c r="EKN837" s="304"/>
      <c r="EKO837" s="304"/>
      <c r="EKP837" s="304"/>
      <c r="EKQ837" s="304"/>
      <c r="EKR837" s="304"/>
      <c r="EKS837" s="304"/>
      <c r="EKT837" s="304"/>
      <c r="EKU837" s="304"/>
      <c r="EKV837" s="304"/>
      <c r="EKW837" s="304"/>
      <c r="EKX837" s="304"/>
      <c r="EKY837" s="304"/>
      <c r="EKZ837" s="304"/>
      <c r="ELA837" s="304"/>
      <c r="ELB837" s="304"/>
      <c r="ELC837" s="304"/>
      <c r="ELD837" s="304"/>
      <c r="ELE837" s="304"/>
      <c r="ELF837" s="304"/>
      <c r="ELG837" s="304"/>
      <c r="ELH837" s="304"/>
      <c r="ELI837" s="304"/>
      <c r="ELJ837" s="304"/>
      <c r="ELK837" s="304"/>
      <c r="ELL837" s="304"/>
      <c r="ELM837" s="304"/>
      <c r="ELN837" s="304"/>
      <c r="ELO837" s="304"/>
      <c r="ELP837" s="304"/>
      <c r="ELQ837" s="304"/>
      <c r="ELR837" s="304"/>
      <c r="ELS837" s="304"/>
      <c r="ELT837" s="304"/>
      <c r="ELU837" s="304"/>
    </row>
    <row r="838" spans="2:341 1271:3713" s="279" customFormat="1">
      <c r="B838" s="303"/>
      <c r="S838" s="421"/>
      <c r="T838" s="453"/>
      <c r="U838" s="304"/>
      <c r="V838" s="304"/>
      <c r="W838" s="304"/>
      <c r="X838" s="304"/>
      <c r="Y838" s="304"/>
      <c r="Z838" s="304"/>
      <c r="AA838" s="304"/>
      <c r="AB838" s="304"/>
      <c r="AC838" s="304"/>
      <c r="AD838" s="304"/>
      <c r="AE838" s="304"/>
      <c r="AF838" s="304"/>
      <c r="AG838" s="304"/>
      <c r="AH838" s="304"/>
      <c r="AI838" s="304"/>
      <c r="AJ838" s="304"/>
      <c r="AK838" s="304"/>
      <c r="AL838" s="304"/>
      <c r="AM838" s="304"/>
      <c r="AN838" s="304"/>
      <c r="AO838" s="304"/>
      <c r="AP838" s="304"/>
      <c r="AQ838" s="304"/>
      <c r="AR838" s="304"/>
      <c r="AS838" s="304"/>
      <c r="AT838" s="304"/>
      <c r="AU838" s="304"/>
      <c r="AV838" s="304"/>
      <c r="AW838" s="304"/>
      <c r="AX838" s="304"/>
      <c r="AY838" s="304"/>
      <c r="AZ838" s="304"/>
      <c r="BA838" s="304"/>
      <c r="BB838" s="304"/>
      <c r="BC838" s="304"/>
      <c r="BD838" s="304"/>
      <c r="BE838" s="304"/>
      <c r="BF838" s="304"/>
      <c r="BG838" s="304"/>
      <c r="BH838" s="304"/>
      <c r="BI838" s="304"/>
      <c r="BJ838" s="304"/>
      <c r="BK838" s="304"/>
      <c r="BL838" s="304"/>
      <c r="BM838" s="304"/>
      <c r="BN838" s="304"/>
      <c r="BO838" s="304"/>
      <c r="BP838" s="304"/>
      <c r="BQ838" s="304"/>
      <c r="BR838" s="304"/>
      <c r="BS838" s="304"/>
      <c r="BT838" s="304"/>
      <c r="BU838" s="304"/>
      <c r="BV838" s="304"/>
      <c r="BW838" s="304"/>
      <c r="BX838" s="304"/>
      <c r="BY838" s="304"/>
      <c r="BZ838" s="304"/>
      <c r="CA838" s="304"/>
      <c r="CB838" s="304"/>
      <c r="CC838" s="304"/>
      <c r="CD838" s="304"/>
      <c r="CE838" s="304"/>
      <c r="CF838" s="304"/>
      <c r="CG838" s="304"/>
      <c r="CH838" s="304"/>
      <c r="CI838" s="304"/>
      <c r="CJ838" s="304"/>
      <c r="CK838" s="304"/>
      <c r="CL838" s="304"/>
      <c r="CM838" s="304"/>
      <c r="CN838" s="304"/>
      <c r="CO838" s="304"/>
      <c r="CP838" s="304"/>
      <c r="CQ838" s="304"/>
      <c r="CR838" s="304"/>
      <c r="CS838" s="304"/>
      <c r="CT838" s="304"/>
      <c r="CU838" s="304"/>
      <c r="CV838" s="304"/>
      <c r="CW838" s="304"/>
      <c r="CX838" s="304"/>
      <c r="CY838" s="304"/>
      <c r="CZ838" s="304"/>
      <c r="DA838" s="304"/>
      <c r="DB838" s="304"/>
      <c r="DC838" s="304"/>
      <c r="DD838" s="304"/>
      <c r="DE838" s="304"/>
      <c r="DF838" s="304"/>
      <c r="DG838" s="304"/>
      <c r="DH838" s="304"/>
      <c r="DI838" s="304"/>
      <c r="DJ838" s="304"/>
      <c r="DK838" s="304"/>
      <c r="DL838" s="304"/>
      <c r="DM838" s="304"/>
      <c r="DN838" s="304"/>
      <c r="DO838" s="304"/>
      <c r="DP838" s="304"/>
      <c r="DQ838" s="304"/>
      <c r="DR838" s="304"/>
      <c r="DS838" s="304"/>
      <c r="DT838" s="304"/>
      <c r="DU838" s="304"/>
      <c r="DV838" s="304"/>
      <c r="DW838" s="304"/>
      <c r="DX838" s="304"/>
      <c r="DY838" s="304"/>
      <c r="DZ838" s="304"/>
      <c r="EA838" s="304"/>
      <c r="EB838" s="304"/>
      <c r="EC838" s="304"/>
      <c r="ED838" s="304"/>
      <c r="EE838" s="304"/>
      <c r="EF838" s="304"/>
      <c r="EG838" s="304"/>
      <c r="EH838" s="304"/>
      <c r="EI838" s="304"/>
      <c r="EJ838" s="304"/>
      <c r="EK838" s="304"/>
      <c r="EL838" s="304"/>
      <c r="EM838" s="304"/>
      <c r="EN838" s="304"/>
      <c r="EO838" s="304"/>
      <c r="EP838" s="304"/>
      <c r="EQ838" s="304"/>
      <c r="ER838" s="304"/>
      <c r="ES838" s="304"/>
      <c r="ET838" s="304"/>
      <c r="EU838" s="304"/>
      <c r="EV838" s="304"/>
      <c r="EW838" s="304"/>
      <c r="EX838" s="304"/>
      <c r="EY838" s="304"/>
      <c r="EZ838" s="304"/>
      <c r="FA838" s="304"/>
      <c r="FB838" s="304"/>
      <c r="FC838" s="304"/>
      <c r="FD838" s="304"/>
      <c r="FE838" s="304"/>
      <c r="FF838" s="304"/>
      <c r="FG838" s="304"/>
      <c r="FH838" s="304"/>
      <c r="FI838" s="304"/>
      <c r="FJ838" s="304"/>
      <c r="FK838" s="304"/>
      <c r="FL838" s="304"/>
      <c r="FM838" s="304"/>
      <c r="FN838" s="304"/>
      <c r="FO838" s="304"/>
      <c r="FP838" s="304"/>
      <c r="FQ838" s="304"/>
      <c r="FR838" s="304"/>
      <c r="FS838" s="304"/>
      <c r="FT838" s="304"/>
      <c r="FU838" s="304"/>
      <c r="FV838" s="304"/>
      <c r="FW838" s="304"/>
      <c r="FX838" s="304"/>
      <c r="FY838" s="304"/>
      <c r="FZ838" s="304"/>
      <c r="GA838" s="304"/>
      <c r="GB838" s="304"/>
      <c r="GC838" s="304"/>
      <c r="GD838" s="304"/>
      <c r="GE838" s="304"/>
      <c r="GF838" s="304"/>
      <c r="GG838" s="304"/>
      <c r="GH838" s="304"/>
      <c r="GI838" s="304"/>
      <c r="GJ838" s="304"/>
      <c r="GK838" s="304"/>
      <c r="GL838" s="304"/>
      <c r="GM838" s="304"/>
      <c r="GN838" s="304"/>
      <c r="GO838" s="304"/>
      <c r="GP838" s="304"/>
      <c r="GQ838" s="304"/>
      <c r="GR838" s="304"/>
      <c r="GS838" s="304"/>
      <c r="GT838" s="304"/>
      <c r="GU838" s="304"/>
      <c r="GV838" s="304"/>
      <c r="GW838" s="304"/>
      <c r="GX838" s="304"/>
      <c r="GY838" s="304"/>
      <c r="GZ838" s="304"/>
      <c r="HA838" s="304"/>
      <c r="HB838" s="304"/>
      <c r="HC838" s="304"/>
      <c r="HD838" s="304"/>
      <c r="HE838" s="304"/>
      <c r="HF838" s="304"/>
      <c r="HG838" s="304"/>
      <c r="HH838" s="304"/>
      <c r="HI838" s="304"/>
      <c r="HJ838" s="304"/>
      <c r="HK838" s="304"/>
      <c r="HL838" s="304"/>
      <c r="HM838" s="304"/>
      <c r="HN838" s="304"/>
      <c r="HO838" s="304"/>
      <c r="HP838" s="304"/>
      <c r="HQ838" s="304"/>
      <c r="HR838" s="304"/>
      <c r="HS838" s="304"/>
      <c r="HT838" s="304"/>
      <c r="HU838" s="304"/>
      <c r="HV838" s="304"/>
      <c r="HW838" s="304"/>
      <c r="HX838" s="304"/>
      <c r="HY838" s="304"/>
      <c r="HZ838" s="304"/>
      <c r="IA838" s="304"/>
      <c r="IB838" s="304"/>
      <c r="IC838" s="304"/>
      <c r="ID838" s="304"/>
      <c r="IE838" s="304"/>
      <c r="IF838" s="304"/>
      <c r="IG838" s="304"/>
      <c r="IH838" s="304"/>
      <c r="II838" s="304"/>
      <c r="IJ838" s="304"/>
      <c r="IK838" s="304"/>
      <c r="IL838" s="304"/>
      <c r="IM838" s="304"/>
      <c r="IN838" s="304"/>
      <c r="IO838" s="304"/>
      <c r="IP838" s="304"/>
      <c r="IQ838" s="304"/>
      <c r="IR838" s="304"/>
      <c r="IS838" s="304"/>
      <c r="IT838" s="304"/>
      <c r="IU838" s="304"/>
      <c r="IV838" s="304"/>
      <c r="IW838" s="304"/>
      <c r="IX838" s="304"/>
      <c r="IY838" s="304"/>
      <c r="IZ838" s="304"/>
      <c r="JA838" s="304"/>
      <c r="JB838" s="304"/>
      <c r="JC838" s="304"/>
      <c r="JD838" s="304"/>
      <c r="JE838" s="304"/>
      <c r="JF838" s="304"/>
      <c r="JG838" s="304"/>
      <c r="JH838" s="304"/>
      <c r="JI838" s="304"/>
      <c r="JJ838" s="304"/>
      <c r="JK838" s="304"/>
      <c r="JL838" s="304"/>
      <c r="JM838" s="304"/>
      <c r="JN838" s="304"/>
      <c r="JO838" s="304"/>
      <c r="JP838" s="304"/>
      <c r="JQ838" s="304"/>
      <c r="JR838" s="304"/>
      <c r="JS838" s="304"/>
      <c r="JT838" s="304"/>
      <c r="JU838" s="304"/>
      <c r="JV838" s="304"/>
      <c r="JW838" s="304"/>
      <c r="JX838" s="304"/>
      <c r="JY838" s="304"/>
      <c r="JZ838" s="304"/>
      <c r="KA838" s="304"/>
      <c r="KB838" s="304"/>
      <c r="KC838" s="304"/>
      <c r="KD838" s="304"/>
      <c r="KE838" s="304"/>
      <c r="KF838" s="304"/>
      <c r="KG838" s="304"/>
      <c r="KH838" s="304"/>
      <c r="KI838" s="304"/>
      <c r="KJ838" s="304"/>
      <c r="KK838" s="304"/>
      <c r="KL838" s="304"/>
      <c r="KM838" s="304"/>
      <c r="KN838" s="304"/>
      <c r="KO838" s="304"/>
      <c r="KP838" s="304"/>
      <c r="KQ838" s="304"/>
      <c r="KR838" s="304"/>
      <c r="KS838" s="304"/>
      <c r="KT838" s="304"/>
      <c r="KU838" s="304"/>
      <c r="KV838" s="304"/>
      <c r="KW838" s="304"/>
      <c r="KX838" s="304"/>
      <c r="KY838" s="304"/>
      <c r="KZ838" s="304"/>
      <c r="LA838" s="304"/>
      <c r="LB838" s="304"/>
      <c r="LC838" s="304"/>
      <c r="LD838" s="304"/>
      <c r="LE838" s="304"/>
      <c r="LF838" s="304"/>
      <c r="LG838" s="304"/>
      <c r="LH838" s="304"/>
      <c r="LI838" s="304"/>
      <c r="LJ838" s="304"/>
      <c r="LK838" s="304"/>
      <c r="LL838" s="304"/>
      <c r="LM838" s="304"/>
      <c r="LN838" s="304"/>
      <c r="LO838" s="304"/>
      <c r="LP838" s="304"/>
      <c r="LQ838" s="304"/>
      <c r="LR838" s="304"/>
      <c r="LS838" s="304"/>
      <c r="LT838" s="304"/>
      <c r="LU838" s="304"/>
      <c r="LV838" s="304"/>
      <c r="LW838" s="304"/>
      <c r="LX838" s="304"/>
      <c r="LY838" s="304"/>
      <c r="LZ838" s="304"/>
      <c r="MA838" s="304"/>
      <c r="MB838" s="304"/>
      <c r="MC838" s="304"/>
      <c r="AVW838" s="304"/>
      <c r="AVX838" s="304"/>
      <c r="AVY838" s="304"/>
      <c r="AVZ838" s="304"/>
      <c r="AWA838" s="304"/>
      <c r="AWB838" s="304"/>
      <c r="AWC838" s="304"/>
      <c r="AWD838" s="304"/>
      <c r="AWE838" s="304"/>
      <c r="AWF838" s="304"/>
      <c r="AWG838" s="304"/>
      <c r="AWH838" s="304"/>
      <c r="AWI838" s="304"/>
      <c r="AWJ838" s="304"/>
      <c r="AWK838" s="304"/>
      <c r="AWL838" s="304"/>
      <c r="AWM838" s="304"/>
      <c r="AWN838" s="304"/>
      <c r="AWO838" s="304"/>
      <c r="AWP838" s="304"/>
      <c r="AWQ838" s="304"/>
      <c r="AWR838" s="304"/>
      <c r="AWS838" s="304"/>
      <c r="AWT838" s="304"/>
      <c r="AWU838" s="304"/>
      <c r="AWV838" s="304"/>
      <c r="AWW838" s="304"/>
      <c r="AWX838" s="304"/>
      <c r="AWY838" s="304"/>
      <c r="AWZ838" s="304"/>
      <c r="AXA838" s="304"/>
      <c r="AXB838" s="304"/>
      <c r="AXC838" s="304"/>
      <c r="AXD838" s="304"/>
      <c r="AXE838" s="304"/>
      <c r="AXF838" s="304"/>
      <c r="AXG838" s="304"/>
      <c r="AXH838" s="304"/>
      <c r="AXI838" s="304"/>
      <c r="AXJ838" s="304"/>
      <c r="AXK838" s="304"/>
      <c r="AXL838" s="304"/>
      <c r="AXM838" s="304"/>
      <c r="AXN838" s="304"/>
      <c r="AXO838" s="304"/>
      <c r="AXP838" s="304"/>
      <c r="AXQ838" s="304"/>
      <c r="AXR838" s="304"/>
      <c r="AXS838" s="304"/>
      <c r="AXT838" s="304"/>
      <c r="AXU838" s="304"/>
      <c r="AXV838" s="304"/>
      <c r="AXW838" s="304"/>
      <c r="AXX838" s="304"/>
      <c r="AXY838" s="304"/>
      <c r="AXZ838" s="304"/>
      <c r="AYA838" s="304"/>
      <c r="AYB838" s="304"/>
      <c r="AYC838" s="304"/>
      <c r="AYD838" s="304"/>
      <c r="AYE838" s="304"/>
      <c r="AYF838" s="304"/>
      <c r="AYG838" s="304"/>
      <c r="AYH838" s="304"/>
      <c r="AYI838" s="304"/>
      <c r="AYJ838" s="304"/>
      <c r="AYK838" s="304"/>
      <c r="AYL838" s="304"/>
      <c r="AYM838" s="304"/>
      <c r="AYN838" s="304"/>
      <c r="AYO838" s="304"/>
      <c r="AYP838" s="304"/>
      <c r="AYQ838" s="304"/>
      <c r="AYR838" s="304"/>
      <c r="AYS838" s="304"/>
      <c r="AYT838" s="304"/>
      <c r="AYU838" s="304"/>
      <c r="AYV838" s="304"/>
      <c r="AYW838" s="304"/>
      <c r="AYX838" s="304"/>
      <c r="AYY838" s="304"/>
      <c r="AYZ838" s="304"/>
      <c r="AZA838" s="304"/>
      <c r="AZB838" s="304"/>
      <c r="AZC838" s="304"/>
      <c r="AZD838" s="304"/>
      <c r="AZE838" s="304"/>
      <c r="AZF838" s="304"/>
      <c r="AZG838" s="304"/>
      <c r="AZH838" s="304"/>
      <c r="AZI838" s="304"/>
      <c r="AZJ838" s="304"/>
      <c r="AZK838" s="304"/>
      <c r="AZL838" s="304"/>
      <c r="AZM838" s="304"/>
      <c r="AZN838" s="304"/>
      <c r="AZO838" s="304"/>
      <c r="AZP838" s="304"/>
      <c r="AZQ838" s="304"/>
      <c r="AZR838" s="304"/>
      <c r="AZS838" s="304"/>
      <c r="AZT838" s="304"/>
      <c r="AZU838" s="304"/>
      <c r="AZV838" s="304"/>
      <c r="AZW838" s="304"/>
      <c r="AZX838" s="304"/>
      <c r="AZY838" s="304"/>
      <c r="AZZ838" s="304"/>
      <c r="BAA838" s="304"/>
      <c r="BAB838" s="304"/>
      <c r="BAC838" s="304"/>
      <c r="BAD838" s="304"/>
      <c r="BAE838" s="304"/>
      <c r="BAF838" s="304"/>
      <c r="BAG838" s="304"/>
      <c r="BAH838" s="304"/>
      <c r="BAI838" s="304"/>
      <c r="BAJ838" s="304"/>
      <c r="BAK838" s="304"/>
      <c r="BAL838" s="304"/>
      <c r="BAM838" s="304"/>
      <c r="BAN838" s="304"/>
      <c r="BAO838" s="304"/>
      <c r="BAP838" s="304"/>
      <c r="BAQ838" s="304"/>
      <c r="BAR838" s="304"/>
      <c r="BAS838" s="304"/>
      <c r="BAT838" s="304"/>
      <c r="BAU838" s="304"/>
      <c r="BAV838" s="304"/>
      <c r="BAW838" s="304"/>
      <c r="BAX838" s="304"/>
      <c r="BAY838" s="304"/>
      <c r="BAZ838" s="304"/>
      <c r="BBA838" s="304"/>
      <c r="BBB838" s="304"/>
      <c r="BBC838" s="304"/>
      <c r="BBD838" s="304"/>
      <c r="BBE838" s="304"/>
      <c r="BBF838" s="304"/>
      <c r="BBG838" s="304"/>
      <c r="BBH838" s="304"/>
      <c r="BBI838" s="304"/>
      <c r="BBJ838" s="304"/>
      <c r="BBK838" s="304"/>
      <c r="BBL838" s="304"/>
      <c r="BBM838" s="304"/>
      <c r="BBN838" s="304"/>
      <c r="BBO838" s="304"/>
      <c r="BBP838" s="304"/>
      <c r="BBQ838" s="304"/>
      <c r="BBR838" s="304"/>
      <c r="BBS838" s="304"/>
      <c r="BBT838" s="304"/>
      <c r="BBU838" s="304"/>
      <c r="BBV838" s="304"/>
      <c r="BBW838" s="304"/>
      <c r="BBX838" s="304"/>
      <c r="BBY838" s="304"/>
      <c r="BBZ838" s="304"/>
      <c r="BCA838" s="304"/>
      <c r="BCB838" s="304"/>
      <c r="BCC838" s="304"/>
      <c r="BCD838" s="304"/>
      <c r="BCE838" s="304"/>
      <c r="BCF838" s="304"/>
      <c r="BCG838" s="304"/>
      <c r="BCH838" s="304"/>
      <c r="BCI838" s="304"/>
      <c r="BCJ838" s="304"/>
      <c r="BCK838" s="304"/>
      <c r="BCL838" s="304"/>
      <c r="BCM838" s="304"/>
      <c r="BCN838" s="304"/>
      <c r="BCO838" s="304"/>
      <c r="BCP838" s="304"/>
      <c r="BCQ838" s="304"/>
      <c r="BCR838" s="304"/>
      <c r="BCS838" s="304"/>
      <c r="BCT838" s="304"/>
      <c r="BCU838" s="304"/>
      <c r="BCV838" s="304"/>
      <c r="BCW838" s="304"/>
      <c r="BCX838" s="304"/>
      <c r="BCY838" s="304"/>
      <c r="BCZ838" s="304"/>
      <c r="BDA838" s="304"/>
      <c r="BDB838" s="304"/>
      <c r="BDC838" s="304"/>
      <c r="BDD838" s="304"/>
      <c r="BDE838" s="304"/>
      <c r="BDF838" s="304"/>
      <c r="BDG838" s="304"/>
      <c r="BDH838" s="304"/>
      <c r="BDI838" s="304"/>
      <c r="BDJ838" s="304"/>
      <c r="BDK838" s="304"/>
      <c r="BDL838" s="304"/>
      <c r="BDM838" s="304"/>
      <c r="BDN838" s="304"/>
      <c r="BDO838" s="304"/>
      <c r="BDP838" s="304"/>
      <c r="BDQ838" s="304"/>
      <c r="BDR838" s="304"/>
      <c r="BDS838" s="304"/>
      <c r="BDT838" s="304"/>
      <c r="BDU838" s="304"/>
      <c r="BDV838" s="304"/>
      <c r="BDW838" s="304"/>
      <c r="BDX838" s="304"/>
      <c r="BDY838" s="304"/>
      <c r="BDZ838" s="304"/>
      <c r="BEA838" s="304"/>
      <c r="BEB838" s="304"/>
      <c r="BEC838" s="304"/>
      <c r="BED838" s="304"/>
      <c r="BEE838" s="304"/>
      <c r="BEF838" s="304"/>
      <c r="BEG838" s="304"/>
      <c r="BEH838" s="304"/>
      <c r="BEI838" s="304"/>
      <c r="BEJ838" s="304"/>
      <c r="BEK838" s="304"/>
      <c r="BEL838" s="304"/>
      <c r="BEM838" s="304"/>
      <c r="BEN838" s="304"/>
      <c r="BEO838" s="304"/>
      <c r="BEP838" s="304"/>
      <c r="BEQ838" s="304"/>
      <c r="BER838" s="304"/>
      <c r="BES838" s="304"/>
      <c r="BET838" s="304"/>
      <c r="BEU838" s="304"/>
      <c r="BEV838" s="304"/>
      <c r="BEW838" s="304"/>
      <c r="BEX838" s="304"/>
      <c r="BEY838" s="304"/>
      <c r="BEZ838" s="304"/>
      <c r="BFA838" s="304"/>
      <c r="BFB838" s="304"/>
      <c r="BFC838" s="304"/>
      <c r="BFD838" s="304"/>
      <c r="BFE838" s="304"/>
      <c r="BFF838" s="304"/>
      <c r="BFG838" s="304"/>
      <c r="BFH838" s="304"/>
      <c r="BFI838" s="304"/>
      <c r="BFJ838" s="304"/>
      <c r="BFK838" s="304"/>
      <c r="BFL838" s="304"/>
      <c r="BFM838" s="304"/>
      <c r="BFN838" s="304"/>
      <c r="BFO838" s="304"/>
      <c r="BFP838" s="304"/>
      <c r="BFQ838" s="304"/>
      <c r="BFR838" s="304"/>
      <c r="BFS838" s="304"/>
      <c r="BFT838" s="304"/>
      <c r="BFU838" s="304"/>
      <c r="BFV838" s="304"/>
      <c r="BFW838" s="304"/>
      <c r="BFX838" s="304"/>
      <c r="BFY838" s="304"/>
      <c r="BFZ838" s="304"/>
      <c r="BGA838" s="304"/>
      <c r="BGB838" s="304"/>
      <c r="BGC838" s="304"/>
      <c r="BGD838" s="304"/>
      <c r="BGE838" s="304"/>
      <c r="BGF838" s="304"/>
      <c r="BGG838" s="304"/>
      <c r="BGH838" s="304"/>
      <c r="BGI838" s="304"/>
      <c r="BGJ838" s="304"/>
      <c r="BGK838" s="304"/>
      <c r="BGL838" s="304"/>
      <c r="BGM838" s="304"/>
      <c r="BGN838" s="304"/>
      <c r="BGO838" s="304"/>
      <c r="BGP838" s="304"/>
      <c r="BGQ838" s="304"/>
      <c r="BGR838" s="304"/>
      <c r="BGS838" s="304"/>
      <c r="BGT838" s="304"/>
      <c r="BGU838" s="304"/>
      <c r="BGV838" s="304"/>
      <c r="BGW838" s="304"/>
      <c r="BGX838" s="304"/>
      <c r="BGY838" s="304"/>
      <c r="BGZ838" s="304"/>
      <c r="BHA838" s="304"/>
      <c r="BHB838" s="304"/>
      <c r="BHC838" s="304"/>
      <c r="BHD838" s="304"/>
      <c r="BHE838" s="304"/>
      <c r="BHF838" s="304"/>
      <c r="BHG838" s="304"/>
      <c r="BHH838" s="304"/>
      <c r="BHI838" s="304"/>
      <c r="BHJ838" s="304"/>
      <c r="BHK838" s="304"/>
      <c r="BHL838" s="304"/>
      <c r="BHM838" s="304"/>
      <c r="BHN838" s="304"/>
      <c r="BHO838" s="304"/>
      <c r="BHP838" s="304"/>
      <c r="BHQ838" s="304"/>
      <c r="BHR838" s="304"/>
      <c r="BHS838" s="304"/>
      <c r="BHT838" s="304"/>
      <c r="BHU838" s="304"/>
      <c r="BHV838" s="304"/>
      <c r="BHW838" s="304"/>
      <c r="BHX838" s="304"/>
      <c r="BHY838" s="304"/>
      <c r="BHZ838" s="304"/>
      <c r="BIA838" s="304"/>
      <c r="BIB838" s="304"/>
      <c r="BIC838" s="304"/>
      <c r="BID838" s="304"/>
      <c r="BIE838" s="304"/>
      <c r="BIF838" s="304"/>
      <c r="BIG838" s="304"/>
      <c r="BIH838" s="304"/>
      <c r="BII838" s="304"/>
      <c r="BIJ838" s="304"/>
      <c r="BIK838" s="304"/>
      <c r="BIL838" s="304"/>
      <c r="BIM838" s="304"/>
      <c r="BIN838" s="304"/>
      <c r="BIO838" s="304"/>
      <c r="BIP838" s="304"/>
      <c r="BIQ838" s="304"/>
      <c r="BIR838" s="304"/>
      <c r="BIS838" s="304"/>
      <c r="BIT838" s="304"/>
      <c r="BIU838" s="304"/>
      <c r="BIV838" s="304"/>
      <c r="BIW838" s="304"/>
      <c r="BIX838" s="304"/>
      <c r="BIY838" s="304"/>
      <c r="BIZ838" s="304"/>
      <c r="BJA838" s="304"/>
      <c r="BJB838" s="304"/>
      <c r="BJC838" s="304"/>
      <c r="BJD838" s="304"/>
      <c r="BJE838" s="304"/>
      <c r="BJF838" s="304"/>
      <c r="BJG838" s="304"/>
      <c r="BJH838" s="304"/>
      <c r="BJI838" s="304"/>
      <c r="BJJ838" s="304"/>
      <c r="BJK838" s="304"/>
      <c r="BJL838" s="304"/>
      <c r="BJM838" s="304"/>
      <c r="BJN838" s="304"/>
      <c r="BJO838" s="304"/>
      <c r="BJP838" s="304"/>
      <c r="BJQ838" s="304"/>
      <c r="BJR838" s="304"/>
      <c r="BJS838" s="304"/>
      <c r="BJT838" s="304"/>
      <c r="BJU838" s="304"/>
      <c r="BJV838" s="304"/>
      <c r="BJW838" s="304"/>
      <c r="BJX838" s="304"/>
      <c r="BJY838" s="304"/>
      <c r="BJZ838" s="304"/>
      <c r="BKA838" s="304"/>
      <c r="BKB838" s="304"/>
      <c r="BKC838" s="304"/>
      <c r="BKD838" s="304"/>
      <c r="BKE838" s="304"/>
      <c r="BKF838" s="304"/>
      <c r="BKG838" s="304"/>
      <c r="BKH838" s="304"/>
      <c r="BKI838" s="304"/>
      <c r="BKJ838" s="304"/>
      <c r="BKK838" s="304"/>
      <c r="BKL838" s="304"/>
      <c r="BKM838" s="304"/>
      <c r="BKN838" s="304"/>
      <c r="BKO838" s="304"/>
      <c r="BKP838" s="304"/>
      <c r="BKQ838" s="304"/>
      <c r="BKR838" s="304"/>
      <c r="BKS838" s="304"/>
      <c r="BKT838" s="304"/>
      <c r="BKU838" s="304"/>
      <c r="BKV838" s="304"/>
      <c r="BKW838" s="304"/>
      <c r="BKX838" s="304"/>
      <c r="BKY838" s="304"/>
      <c r="BKZ838" s="304"/>
      <c r="BLA838" s="304"/>
      <c r="BLB838" s="304"/>
      <c r="BLC838" s="304"/>
      <c r="BLD838" s="304"/>
      <c r="BLE838" s="304"/>
      <c r="BLF838" s="304"/>
      <c r="BLG838" s="304"/>
      <c r="BLH838" s="304"/>
      <c r="BLI838" s="304"/>
      <c r="BLJ838" s="304"/>
      <c r="BLK838" s="304"/>
      <c r="BLL838" s="304"/>
      <c r="BLM838" s="304"/>
      <c r="BLN838" s="304"/>
      <c r="BLO838" s="304"/>
      <c r="BLP838" s="304"/>
      <c r="BLQ838" s="304"/>
      <c r="BLR838" s="304"/>
      <c r="BLS838" s="304"/>
      <c r="BLT838" s="304"/>
      <c r="BLU838" s="304"/>
      <c r="BLV838" s="304"/>
      <c r="BLW838" s="304"/>
      <c r="BLX838" s="304"/>
      <c r="BLY838" s="304"/>
      <c r="BLZ838" s="304"/>
      <c r="BMA838" s="304"/>
      <c r="BMB838" s="304"/>
      <c r="BMC838" s="304"/>
      <c r="BMD838" s="304"/>
      <c r="BME838" s="304"/>
      <c r="BMF838" s="304"/>
      <c r="BMG838" s="304"/>
      <c r="BMH838" s="304"/>
      <c r="BMI838" s="304"/>
      <c r="BMJ838" s="304"/>
      <c r="BMK838" s="304"/>
      <c r="BML838" s="304"/>
      <c r="BMM838" s="304"/>
      <c r="BMN838" s="304"/>
      <c r="BMO838" s="304"/>
      <c r="BMP838" s="304"/>
      <c r="BMQ838" s="304"/>
      <c r="BMR838" s="304"/>
      <c r="BMS838" s="304"/>
      <c r="BMT838" s="304"/>
      <c r="BMU838" s="304"/>
      <c r="BMV838" s="304"/>
      <c r="BMW838" s="304"/>
      <c r="BMX838" s="304"/>
      <c r="BMY838" s="304"/>
      <c r="BMZ838" s="304"/>
      <c r="BNA838" s="304"/>
      <c r="BNB838" s="304"/>
      <c r="BNC838" s="304"/>
      <c r="BND838" s="304"/>
      <c r="BNE838" s="304"/>
      <c r="BNF838" s="304"/>
      <c r="BNG838" s="304"/>
      <c r="BNH838" s="304"/>
      <c r="BNI838" s="304"/>
      <c r="BNJ838" s="304"/>
      <c r="BNK838" s="304"/>
      <c r="BNL838" s="304"/>
      <c r="BNM838" s="304"/>
      <c r="BNN838" s="304"/>
      <c r="BNO838" s="304"/>
      <c r="BNP838" s="304"/>
      <c r="BNQ838" s="304"/>
      <c r="BNR838" s="304"/>
      <c r="BNS838" s="304"/>
      <c r="BNT838" s="304"/>
      <c r="BNU838" s="304"/>
      <c r="BNV838" s="304"/>
      <c r="BNW838" s="304"/>
      <c r="BNX838" s="304"/>
      <c r="BNY838" s="304"/>
      <c r="BNZ838" s="304"/>
      <c r="BOA838" s="304"/>
      <c r="BOB838" s="304"/>
      <c r="BOC838" s="304"/>
      <c r="BOD838" s="304"/>
      <c r="BOE838" s="304"/>
      <c r="BOF838" s="304"/>
      <c r="BOG838" s="304"/>
      <c r="BOH838" s="304"/>
      <c r="BOI838" s="304"/>
      <c r="BOJ838" s="304"/>
      <c r="BOK838" s="304"/>
      <c r="BOL838" s="304"/>
      <c r="BOM838" s="304"/>
      <c r="BON838" s="304"/>
      <c r="BOO838" s="304"/>
      <c r="BOP838" s="304"/>
      <c r="BOQ838" s="304"/>
      <c r="BOR838" s="304"/>
      <c r="BOS838" s="304"/>
      <c r="BOT838" s="304"/>
      <c r="BOU838" s="304"/>
      <c r="BOV838" s="304"/>
      <c r="BOW838" s="304"/>
      <c r="BOX838" s="304"/>
      <c r="BOY838" s="304"/>
      <c r="BOZ838" s="304"/>
      <c r="BPA838" s="304"/>
      <c r="BPB838" s="304"/>
      <c r="BPC838" s="304"/>
      <c r="BPD838" s="304"/>
      <c r="BPE838" s="304"/>
      <c r="BPF838" s="304"/>
      <c r="BPG838" s="304"/>
      <c r="BPH838" s="304"/>
      <c r="BPI838" s="304"/>
      <c r="BPJ838" s="304"/>
      <c r="BPK838" s="304"/>
      <c r="BPL838" s="304"/>
      <c r="BPM838" s="304"/>
      <c r="BPN838" s="304"/>
      <c r="BPO838" s="304"/>
      <c r="BPP838" s="304"/>
      <c r="BPQ838" s="304"/>
      <c r="BPR838" s="304"/>
      <c r="BPS838" s="304"/>
      <c r="BPT838" s="304"/>
      <c r="BPU838" s="304"/>
      <c r="BPV838" s="304"/>
      <c r="BPW838" s="304"/>
      <c r="BPX838" s="304"/>
      <c r="BPY838" s="304"/>
      <c r="BPZ838" s="304"/>
      <c r="BQA838" s="304"/>
      <c r="BQB838" s="304"/>
      <c r="BQC838" s="304"/>
      <c r="BQD838" s="304"/>
      <c r="BQE838" s="304"/>
      <c r="BQF838" s="304"/>
      <c r="BQG838" s="304"/>
      <c r="BQH838" s="304"/>
      <c r="BQI838" s="304"/>
      <c r="BQJ838" s="304"/>
      <c r="BQK838" s="304"/>
      <c r="BQL838" s="304"/>
      <c r="BQM838" s="304"/>
      <c r="BQN838" s="304"/>
      <c r="BQO838" s="304"/>
      <c r="BQP838" s="304"/>
      <c r="BQQ838" s="304"/>
      <c r="BQR838" s="304"/>
      <c r="BQS838" s="304"/>
      <c r="BQT838" s="304"/>
      <c r="BQU838" s="304"/>
      <c r="BQV838" s="304"/>
      <c r="BQW838" s="304"/>
      <c r="BQX838" s="304"/>
      <c r="BQY838" s="304"/>
      <c r="BQZ838" s="304"/>
      <c r="BRA838" s="304"/>
      <c r="BRB838" s="304"/>
      <c r="BRC838" s="304"/>
      <c r="BRD838" s="304"/>
      <c r="BRE838" s="304"/>
      <c r="BRF838" s="304"/>
      <c r="BRG838" s="304"/>
      <c r="BRH838" s="304"/>
      <c r="BRI838" s="304"/>
      <c r="BRJ838" s="304"/>
      <c r="BRK838" s="304"/>
      <c r="BRL838" s="304"/>
      <c r="BRM838" s="304"/>
      <c r="BRN838" s="304"/>
      <c r="BRO838" s="304"/>
      <c r="BRP838" s="304"/>
      <c r="BRQ838" s="304"/>
      <c r="BRR838" s="304"/>
      <c r="BRS838" s="304"/>
      <c r="BRT838" s="304"/>
      <c r="BRU838" s="304"/>
      <c r="BRV838" s="304"/>
      <c r="BRW838" s="304"/>
      <c r="BRX838" s="304"/>
      <c r="BRY838" s="304"/>
      <c r="BRZ838" s="304"/>
      <c r="BSA838" s="304"/>
      <c r="BSB838" s="304"/>
      <c r="BSC838" s="304"/>
      <c r="BSD838" s="304"/>
      <c r="BSE838" s="304"/>
      <c r="BSF838" s="304"/>
      <c r="BSG838" s="304"/>
      <c r="BSH838" s="304"/>
      <c r="BSI838" s="304"/>
      <c r="BSJ838" s="304"/>
      <c r="BSK838" s="304"/>
      <c r="BSL838" s="304"/>
      <c r="BSM838" s="304"/>
      <c r="BSN838" s="304"/>
      <c r="BSO838" s="304"/>
      <c r="BSP838" s="304"/>
      <c r="BSQ838" s="304"/>
      <c r="BSR838" s="304"/>
      <c r="BSS838" s="304"/>
      <c r="BST838" s="304"/>
      <c r="BSU838" s="304"/>
      <c r="BSV838" s="304"/>
      <c r="BSW838" s="304"/>
      <c r="BSX838" s="304"/>
      <c r="BSY838" s="304"/>
      <c r="BSZ838" s="304"/>
      <c r="BTA838" s="304"/>
      <c r="BTB838" s="304"/>
      <c r="BTC838" s="304"/>
      <c r="BTD838" s="304"/>
      <c r="BTE838" s="304"/>
      <c r="BTF838" s="304"/>
      <c r="BTG838" s="304"/>
      <c r="BTH838" s="304"/>
      <c r="BTI838" s="304"/>
      <c r="BTJ838" s="304"/>
      <c r="BTK838" s="304"/>
      <c r="BTL838" s="304"/>
      <c r="BTM838" s="304"/>
      <c r="BTN838" s="304"/>
      <c r="BTO838" s="304"/>
      <c r="BTP838" s="304"/>
      <c r="BTQ838" s="304"/>
      <c r="BTR838" s="304"/>
      <c r="BTS838" s="304"/>
      <c r="BTT838" s="304"/>
      <c r="BTU838" s="304"/>
      <c r="BTV838" s="304"/>
      <c r="BTW838" s="304"/>
      <c r="BTX838" s="304"/>
      <c r="BTY838" s="304"/>
      <c r="BTZ838" s="304"/>
      <c r="BUA838" s="304"/>
      <c r="BUB838" s="304"/>
      <c r="BUC838" s="304"/>
      <c r="BUD838" s="304"/>
      <c r="BUE838" s="304"/>
      <c r="BUF838" s="304"/>
      <c r="BUG838" s="304"/>
      <c r="BUH838" s="304"/>
      <c r="BUI838" s="304"/>
      <c r="BUJ838" s="304"/>
      <c r="BUK838" s="304"/>
      <c r="BUL838" s="304"/>
      <c r="BUM838" s="304"/>
      <c r="BUN838" s="304"/>
      <c r="BUO838" s="304"/>
      <c r="BUP838" s="304"/>
      <c r="BUQ838" s="304"/>
      <c r="BUR838" s="304"/>
      <c r="BUS838" s="304"/>
      <c r="BUT838" s="304"/>
      <c r="BUU838" s="304"/>
      <c r="BUV838" s="304"/>
      <c r="BUW838" s="304"/>
      <c r="BUX838" s="304"/>
      <c r="BUY838" s="304"/>
      <c r="BUZ838" s="304"/>
      <c r="BVA838" s="304"/>
      <c r="BVB838" s="304"/>
      <c r="BVC838" s="304"/>
      <c r="BVD838" s="304"/>
      <c r="BVE838" s="304"/>
      <c r="BVF838" s="304"/>
      <c r="BVG838" s="304"/>
      <c r="BVH838" s="304"/>
      <c r="BVI838" s="304"/>
      <c r="BVJ838" s="304"/>
      <c r="BVK838" s="304"/>
      <c r="BVL838" s="304"/>
      <c r="BVM838" s="304"/>
      <c r="BVN838" s="304"/>
      <c r="BVO838" s="304"/>
      <c r="BVP838" s="304"/>
      <c r="BVQ838" s="304"/>
      <c r="BVR838" s="304"/>
      <c r="BVS838" s="304"/>
      <c r="BVT838" s="304"/>
      <c r="BVU838" s="304"/>
      <c r="BVV838" s="304"/>
      <c r="BVW838" s="304"/>
      <c r="BVX838" s="304"/>
      <c r="BVY838" s="304"/>
      <c r="BVZ838" s="304"/>
      <c r="BWA838" s="304"/>
      <c r="BWB838" s="304"/>
      <c r="BWC838" s="304"/>
      <c r="BWD838" s="304"/>
      <c r="BWE838" s="304"/>
      <c r="BWF838" s="304"/>
      <c r="BWG838" s="304"/>
      <c r="BWH838" s="304"/>
      <c r="BWI838" s="304"/>
      <c r="BWJ838" s="304"/>
      <c r="BWK838" s="304"/>
      <c r="BWL838" s="304"/>
      <c r="BWM838" s="304"/>
      <c r="BWN838" s="304"/>
      <c r="BWO838" s="304"/>
      <c r="BWP838" s="304"/>
      <c r="BWQ838" s="304"/>
      <c r="BWR838" s="304"/>
      <c r="BWS838" s="304"/>
      <c r="BWT838" s="304"/>
      <c r="BWU838" s="304"/>
      <c r="BWV838" s="304"/>
      <c r="BWW838" s="304"/>
      <c r="BWX838" s="304"/>
      <c r="BWY838" s="304"/>
      <c r="BWZ838" s="304"/>
      <c r="BXA838" s="304"/>
      <c r="BXB838" s="304"/>
      <c r="BXC838" s="304"/>
      <c r="BXD838" s="304"/>
      <c r="BXE838" s="304"/>
      <c r="BXF838" s="304"/>
      <c r="BXG838" s="304"/>
      <c r="BXH838" s="304"/>
      <c r="BXI838" s="304"/>
      <c r="BXJ838" s="304"/>
      <c r="BXK838" s="304"/>
      <c r="BXL838" s="304"/>
      <c r="BXM838" s="304"/>
      <c r="BXN838" s="304"/>
      <c r="BXO838" s="304"/>
      <c r="BXP838" s="304"/>
      <c r="BXQ838" s="304"/>
      <c r="BXR838" s="304"/>
      <c r="BXS838" s="304"/>
      <c r="BXT838" s="304"/>
      <c r="BXU838" s="304"/>
      <c r="BXV838" s="304"/>
      <c r="BXW838" s="304"/>
      <c r="BXX838" s="304"/>
      <c r="BXY838" s="304"/>
      <c r="BXZ838" s="304"/>
      <c r="BYA838" s="304"/>
      <c r="BYB838" s="304"/>
      <c r="BYC838" s="304"/>
      <c r="BYD838" s="304"/>
      <c r="BYE838" s="304"/>
      <c r="BYF838" s="304"/>
      <c r="BYG838" s="304"/>
      <c r="BYH838" s="304"/>
      <c r="BYI838" s="304"/>
      <c r="BYJ838" s="304"/>
      <c r="BYK838" s="304"/>
      <c r="BYL838" s="304"/>
      <c r="BYM838" s="304"/>
      <c r="BYN838" s="304"/>
      <c r="BYO838" s="304"/>
      <c r="BYP838" s="304"/>
      <c r="BYQ838" s="304"/>
      <c r="BYR838" s="304"/>
      <c r="BYS838" s="304"/>
      <c r="BYT838" s="304"/>
      <c r="BYU838" s="304"/>
      <c r="BYV838" s="304"/>
      <c r="BYW838" s="304"/>
      <c r="BYX838" s="304"/>
      <c r="BYY838" s="304"/>
      <c r="BYZ838" s="304"/>
      <c r="BZA838" s="304"/>
      <c r="BZB838" s="304"/>
      <c r="BZC838" s="304"/>
      <c r="BZD838" s="304"/>
      <c r="BZE838" s="304"/>
      <c r="BZF838" s="304"/>
      <c r="BZG838" s="304"/>
      <c r="BZH838" s="304"/>
      <c r="BZI838" s="304"/>
      <c r="BZJ838" s="304"/>
      <c r="BZK838" s="304"/>
      <c r="BZL838" s="304"/>
      <c r="BZM838" s="304"/>
      <c r="BZN838" s="304"/>
      <c r="BZO838" s="304"/>
      <c r="BZP838" s="304"/>
      <c r="BZQ838" s="304"/>
      <c r="BZR838" s="304"/>
      <c r="BZS838" s="304"/>
      <c r="BZT838" s="304"/>
      <c r="BZU838" s="304"/>
      <c r="BZV838" s="304"/>
      <c r="BZW838" s="304"/>
      <c r="BZX838" s="304"/>
      <c r="BZY838" s="304"/>
      <c r="BZZ838" s="304"/>
      <c r="CAA838" s="304"/>
      <c r="CAB838" s="304"/>
      <c r="CAC838" s="304"/>
      <c r="CAD838" s="304"/>
      <c r="CAE838" s="304"/>
      <c r="CAF838" s="304"/>
      <c r="CAG838" s="304"/>
      <c r="CAH838" s="304"/>
      <c r="CAI838" s="304"/>
      <c r="CAJ838" s="304"/>
      <c r="CAK838" s="304"/>
      <c r="CAL838" s="304"/>
      <c r="CAM838" s="304"/>
      <c r="CAN838" s="304"/>
      <c r="CAO838" s="304"/>
      <c r="CAP838" s="304"/>
      <c r="CAQ838" s="304"/>
      <c r="CAR838" s="304"/>
      <c r="CAS838" s="304"/>
      <c r="CAT838" s="304"/>
      <c r="CAU838" s="304"/>
      <c r="CAV838" s="304"/>
      <c r="CAW838" s="304"/>
      <c r="CAX838" s="304"/>
      <c r="CAY838" s="304"/>
      <c r="CAZ838" s="304"/>
      <c r="CBA838" s="304"/>
      <c r="CBB838" s="304"/>
      <c r="CBC838" s="304"/>
      <c r="CBD838" s="304"/>
      <c r="CBE838" s="304"/>
      <c r="CBF838" s="304"/>
      <c r="CBG838" s="304"/>
      <c r="CBH838" s="304"/>
      <c r="CBI838" s="304"/>
      <c r="CBJ838" s="304"/>
      <c r="CBK838" s="304"/>
      <c r="CBL838" s="304"/>
      <c r="CBM838" s="304"/>
      <c r="CBN838" s="304"/>
      <c r="CBO838" s="304"/>
      <c r="CBP838" s="304"/>
      <c r="CBQ838" s="304"/>
      <c r="CBR838" s="304"/>
      <c r="CBS838" s="304"/>
      <c r="CBT838" s="304"/>
      <c r="CBU838" s="304"/>
      <c r="CBV838" s="304"/>
      <c r="CBW838" s="304"/>
      <c r="CBX838" s="304"/>
      <c r="CBY838" s="304"/>
      <c r="CBZ838" s="304"/>
      <c r="CCA838" s="304"/>
      <c r="CCB838" s="304"/>
      <c r="CCC838" s="304"/>
      <c r="CCD838" s="304"/>
      <c r="CCE838" s="304"/>
      <c r="CCF838" s="304"/>
      <c r="CCG838" s="304"/>
      <c r="CCH838" s="304"/>
      <c r="CCI838" s="304"/>
      <c r="CCJ838" s="304"/>
      <c r="CCK838" s="304"/>
      <c r="CCL838" s="304"/>
      <c r="CCM838" s="304"/>
      <c r="CCN838" s="304"/>
      <c r="CCO838" s="304"/>
      <c r="CCP838" s="304"/>
      <c r="CCQ838" s="304"/>
      <c r="CCR838" s="304"/>
      <c r="CCS838" s="304"/>
      <c r="CCT838" s="304"/>
      <c r="CCU838" s="304"/>
      <c r="CCV838" s="304"/>
      <c r="CCW838" s="304"/>
      <c r="CCX838" s="304"/>
      <c r="CCY838" s="304"/>
      <c r="CCZ838" s="304"/>
      <c r="CDA838" s="304"/>
      <c r="CDB838" s="304"/>
      <c r="CDC838" s="304"/>
      <c r="CDD838" s="304"/>
      <c r="CDE838" s="304"/>
      <c r="CDF838" s="304"/>
      <c r="CDG838" s="304"/>
      <c r="CDH838" s="304"/>
      <c r="CDI838" s="304"/>
      <c r="CDJ838" s="304"/>
      <c r="CDK838" s="304"/>
      <c r="CDL838" s="304"/>
      <c r="CDM838" s="304"/>
      <c r="CDN838" s="304"/>
      <c r="CDO838" s="304"/>
      <c r="CDP838" s="304"/>
      <c r="CDQ838" s="304"/>
      <c r="CDR838" s="304"/>
      <c r="CDS838" s="304"/>
      <c r="CDT838" s="304"/>
      <c r="CDU838" s="304"/>
      <c r="CDV838" s="304"/>
      <c r="CDW838" s="304"/>
      <c r="CDX838" s="304"/>
      <c r="CDY838" s="304"/>
      <c r="CDZ838" s="304"/>
      <c r="CEA838" s="304"/>
      <c r="CEB838" s="304"/>
      <c r="CEC838" s="304"/>
      <c r="CED838" s="304"/>
      <c r="CEE838" s="304"/>
      <c r="CEF838" s="304"/>
      <c r="CEG838" s="304"/>
      <c r="CEH838" s="304"/>
      <c r="CEI838" s="304"/>
      <c r="CEJ838" s="304"/>
      <c r="CEK838" s="304"/>
      <c r="CEL838" s="304"/>
      <c r="CEM838" s="304"/>
      <c r="CEN838" s="304"/>
      <c r="CEO838" s="304"/>
      <c r="CEP838" s="304"/>
      <c r="CEQ838" s="304"/>
      <c r="CER838" s="304"/>
      <c r="CES838" s="304"/>
      <c r="CET838" s="304"/>
      <c r="CEU838" s="304"/>
      <c r="CEV838" s="304"/>
      <c r="CEW838" s="304"/>
      <c r="CEX838" s="304"/>
      <c r="CEY838" s="304"/>
      <c r="CEZ838" s="304"/>
      <c r="CFA838" s="304"/>
      <c r="CFB838" s="304"/>
      <c r="CFC838" s="304"/>
      <c r="CFD838" s="304"/>
      <c r="CFE838" s="304"/>
      <c r="CFF838" s="304"/>
      <c r="CFG838" s="304"/>
      <c r="CFH838" s="304"/>
      <c r="CFI838" s="304"/>
      <c r="CFJ838" s="304"/>
      <c r="CFK838" s="304"/>
      <c r="CFL838" s="304"/>
      <c r="CFM838" s="304"/>
      <c r="CFN838" s="304"/>
      <c r="CFO838" s="304"/>
      <c r="CFP838" s="304"/>
      <c r="CFQ838" s="304"/>
      <c r="CFR838" s="304"/>
      <c r="CFS838" s="304"/>
      <c r="CFT838" s="304"/>
      <c r="CFU838" s="304"/>
      <c r="CFV838" s="304"/>
      <c r="CFW838" s="304"/>
      <c r="CFX838" s="304"/>
      <c r="CFY838" s="304"/>
      <c r="CFZ838" s="304"/>
      <c r="CGA838" s="304"/>
      <c r="CGB838" s="304"/>
      <c r="CGC838" s="304"/>
      <c r="CGD838" s="304"/>
      <c r="CGE838" s="304"/>
      <c r="CGF838" s="304"/>
      <c r="CGG838" s="304"/>
      <c r="CGH838" s="304"/>
      <c r="CGI838" s="304"/>
      <c r="CGJ838" s="304"/>
      <c r="CGK838" s="304"/>
      <c r="CGL838" s="304"/>
      <c r="CGM838" s="304"/>
      <c r="CGN838" s="304"/>
      <c r="CGO838" s="304"/>
      <c r="CGP838" s="304"/>
      <c r="CGQ838" s="304"/>
      <c r="CGR838" s="304"/>
      <c r="CGS838" s="304"/>
      <c r="CGT838" s="304"/>
      <c r="CGU838" s="304"/>
      <c r="CGV838" s="304"/>
      <c r="CGW838" s="304"/>
      <c r="CGX838" s="304"/>
      <c r="CGY838" s="304"/>
      <c r="CGZ838" s="304"/>
      <c r="CHA838" s="304"/>
      <c r="CHB838" s="304"/>
      <c r="CHC838" s="304"/>
      <c r="CHD838" s="304"/>
      <c r="CHE838" s="304"/>
      <c r="CHF838" s="304"/>
      <c r="CHG838" s="304"/>
      <c r="CHH838" s="304"/>
      <c r="CHI838" s="304"/>
      <c r="CHJ838" s="304"/>
      <c r="CHK838" s="304"/>
      <c r="CHL838" s="304"/>
      <c r="CHM838" s="304"/>
      <c r="CHN838" s="304"/>
      <c r="CHO838" s="304"/>
      <c r="CHP838" s="304"/>
      <c r="CHQ838" s="304"/>
      <c r="CHR838" s="304"/>
      <c r="CHS838" s="304"/>
      <c r="CHT838" s="304"/>
      <c r="CHU838" s="304"/>
      <c r="CHV838" s="304"/>
      <c r="CHW838" s="304"/>
      <c r="CHX838" s="304"/>
      <c r="CHY838" s="304"/>
      <c r="CHZ838" s="304"/>
      <c r="CIA838" s="304"/>
      <c r="CIB838" s="304"/>
      <c r="CIC838" s="304"/>
      <c r="CID838" s="304"/>
      <c r="CIE838" s="304"/>
      <c r="CIF838" s="304"/>
      <c r="CIG838" s="304"/>
      <c r="CIH838" s="304"/>
      <c r="CII838" s="304"/>
      <c r="CIJ838" s="304"/>
      <c r="CIK838" s="304"/>
      <c r="CIL838" s="304"/>
      <c r="CIM838" s="304"/>
      <c r="CIN838" s="304"/>
      <c r="CIO838" s="304"/>
      <c r="CIP838" s="304"/>
      <c r="CIQ838" s="304"/>
      <c r="CIR838" s="304"/>
      <c r="CIS838" s="304"/>
      <c r="CIT838" s="304"/>
      <c r="CIU838" s="304"/>
      <c r="CIV838" s="304"/>
      <c r="CIW838" s="304"/>
      <c r="CIX838" s="304"/>
      <c r="CIY838" s="304"/>
      <c r="CIZ838" s="304"/>
      <c r="CJA838" s="304"/>
      <c r="CJB838" s="304"/>
      <c r="CJC838" s="304"/>
      <c r="CJD838" s="304"/>
      <c r="CJE838" s="304"/>
      <c r="CJF838" s="304"/>
      <c r="CJG838" s="304"/>
      <c r="CJH838" s="304"/>
      <c r="CJI838" s="304"/>
      <c r="CJJ838" s="304"/>
      <c r="CJK838" s="304"/>
      <c r="CJL838" s="304"/>
      <c r="CJM838" s="304"/>
      <c r="CJN838" s="304"/>
      <c r="CJO838" s="304"/>
      <c r="CJP838" s="304"/>
      <c r="CJQ838" s="304"/>
      <c r="CJR838" s="304"/>
      <c r="CJS838" s="304"/>
      <c r="CJT838" s="304"/>
      <c r="CJU838" s="304"/>
      <c r="CJV838" s="304"/>
      <c r="CJW838" s="304"/>
      <c r="CJX838" s="304"/>
      <c r="CJY838" s="304"/>
      <c r="CJZ838" s="304"/>
      <c r="CKA838" s="304"/>
      <c r="CKB838" s="304"/>
      <c r="CKC838" s="304"/>
      <c r="CKD838" s="304"/>
      <c r="CKE838" s="304"/>
      <c r="CKF838" s="304"/>
      <c r="CKG838" s="304"/>
      <c r="CKH838" s="304"/>
      <c r="CKI838" s="304"/>
      <c r="CKJ838" s="304"/>
      <c r="CKK838" s="304"/>
      <c r="CKL838" s="304"/>
      <c r="CKM838" s="304"/>
      <c r="CKN838" s="304"/>
      <c r="CKO838" s="304"/>
      <c r="CKP838" s="304"/>
      <c r="CKQ838" s="304"/>
      <c r="CKR838" s="304"/>
      <c r="CKS838" s="304"/>
      <c r="CKT838" s="304"/>
      <c r="CKU838" s="304"/>
      <c r="CKV838" s="304"/>
      <c r="CKW838" s="304"/>
      <c r="CKX838" s="304"/>
      <c r="CKY838" s="304"/>
      <c r="CKZ838" s="304"/>
      <c r="CLA838" s="304"/>
      <c r="CLB838" s="304"/>
      <c r="CLC838" s="304"/>
      <c r="CLD838" s="304"/>
      <c r="CLE838" s="304"/>
      <c r="CLF838" s="304"/>
      <c r="CLG838" s="304"/>
      <c r="CLH838" s="304"/>
      <c r="CLI838" s="304"/>
      <c r="CLJ838" s="304"/>
      <c r="CLK838" s="304"/>
      <c r="CLL838" s="304"/>
      <c r="CLM838" s="304"/>
      <c r="CLN838" s="304"/>
      <c r="CLO838" s="304"/>
      <c r="CLP838" s="304"/>
      <c r="CLQ838" s="304"/>
      <c r="CLR838" s="304"/>
      <c r="CLS838" s="304"/>
      <c r="CLT838" s="304"/>
      <c r="CLU838" s="304"/>
      <c r="CLV838" s="304"/>
      <c r="CLW838" s="304"/>
      <c r="CLX838" s="304"/>
      <c r="CLY838" s="304"/>
      <c r="CLZ838" s="304"/>
      <c r="CMA838" s="304"/>
      <c r="CMB838" s="304"/>
      <c r="CMC838" s="304"/>
      <c r="CMD838" s="304"/>
      <c r="CME838" s="304"/>
      <c r="CMF838" s="304"/>
      <c r="CMG838" s="304"/>
      <c r="CMH838" s="304"/>
      <c r="CMI838" s="304"/>
      <c r="CMJ838" s="304"/>
      <c r="CMK838" s="304"/>
      <c r="CML838" s="304"/>
      <c r="CMM838" s="304"/>
      <c r="CMN838" s="304"/>
      <c r="CMO838" s="304"/>
      <c r="CMP838" s="304"/>
      <c r="CMQ838" s="304"/>
      <c r="CMR838" s="304"/>
      <c r="CMS838" s="304"/>
      <c r="CMT838" s="304"/>
      <c r="CMU838" s="304"/>
      <c r="CMV838" s="304"/>
      <c r="CMW838" s="304"/>
      <c r="CMX838" s="304"/>
      <c r="CMY838" s="304"/>
      <c r="CMZ838" s="304"/>
      <c r="CNA838" s="304"/>
      <c r="CNB838" s="304"/>
      <c r="CNC838" s="304"/>
      <c r="CND838" s="304"/>
      <c r="CNE838" s="304"/>
      <c r="CNF838" s="304"/>
      <c r="CNG838" s="304"/>
      <c r="CNH838" s="304"/>
      <c r="CNI838" s="304"/>
      <c r="CNJ838" s="304"/>
      <c r="CNK838" s="304"/>
      <c r="CNL838" s="304"/>
      <c r="CNM838" s="304"/>
      <c r="CNN838" s="304"/>
      <c r="CNO838" s="304"/>
      <c r="CNP838" s="304"/>
      <c r="CNQ838" s="304"/>
      <c r="CNR838" s="304"/>
      <c r="CNS838" s="304"/>
      <c r="CNT838" s="304"/>
      <c r="CNU838" s="304"/>
      <c r="CNV838" s="304"/>
      <c r="CNW838" s="304"/>
      <c r="CNX838" s="304"/>
      <c r="CNY838" s="304"/>
      <c r="CNZ838" s="304"/>
      <c r="COA838" s="304"/>
      <c r="COB838" s="304"/>
      <c r="COC838" s="304"/>
      <c r="COD838" s="304"/>
      <c r="COE838" s="304"/>
      <c r="COF838" s="304"/>
      <c r="COG838" s="304"/>
      <c r="COH838" s="304"/>
      <c r="COI838" s="304"/>
      <c r="COJ838" s="304"/>
      <c r="COK838" s="304"/>
      <c r="COL838" s="304"/>
      <c r="COM838" s="304"/>
      <c r="CON838" s="304"/>
      <c r="COO838" s="304"/>
      <c r="COP838" s="304"/>
      <c r="COQ838" s="304"/>
      <c r="COR838" s="304"/>
      <c r="COS838" s="304"/>
      <c r="COT838" s="304"/>
      <c r="COU838" s="304"/>
      <c r="COV838" s="304"/>
      <c r="COW838" s="304"/>
      <c r="COX838" s="304"/>
      <c r="COY838" s="304"/>
      <c r="COZ838" s="304"/>
      <c r="CPA838" s="304"/>
      <c r="CPB838" s="304"/>
      <c r="CPC838" s="304"/>
      <c r="CPD838" s="304"/>
      <c r="CPE838" s="304"/>
      <c r="CPF838" s="304"/>
      <c r="CPG838" s="304"/>
      <c r="CPH838" s="304"/>
      <c r="CPI838" s="304"/>
      <c r="CPJ838" s="304"/>
      <c r="CPK838" s="304"/>
      <c r="CPL838" s="304"/>
      <c r="CPM838" s="304"/>
      <c r="CPN838" s="304"/>
      <c r="CPO838" s="304"/>
      <c r="CPP838" s="304"/>
      <c r="CPQ838" s="304"/>
      <c r="CPR838" s="304"/>
      <c r="CPS838" s="304"/>
      <c r="CPT838" s="304"/>
      <c r="CPU838" s="304"/>
      <c r="CPV838" s="304"/>
      <c r="CPW838" s="304"/>
      <c r="CPX838" s="304"/>
      <c r="CPY838" s="304"/>
      <c r="CPZ838" s="304"/>
      <c r="CQA838" s="304"/>
      <c r="CQB838" s="304"/>
      <c r="CQC838" s="304"/>
      <c r="CQD838" s="304"/>
      <c r="CQE838" s="304"/>
      <c r="CQF838" s="304"/>
      <c r="CQG838" s="304"/>
      <c r="CQH838" s="304"/>
      <c r="CQI838" s="304"/>
      <c r="CQJ838" s="304"/>
      <c r="CQK838" s="304"/>
      <c r="CQL838" s="304"/>
      <c r="CQM838" s="304"/>
      <c r="CQN838" s="304"/>
      <c r="CQO838" s="304"/>
      <c r="CQP838" s="304"/>
      <c r="CQQ838" s="304"/>
      <c r="CQR838" s="304"/>
      <c r="CQS838" s="304"/>
      <c r="CQT838" s="304"/>
      <c r="CQU838" s="304"/>
      <c r="CQV838" s="304"/>
      <c r="CQW838" s="304"/>
      <c r="CQX838" s="304"/>
      <c r="CQY838" s="304"/>
      <c r="CQZ838" s="304"/>
      <c r="CRA838" s="304"/>
      <c r="CRB838" s="304"/>
      <c r="CRC838" s="304"/>
      <c r="CRD838" s="304"/>
      <c r="CRE838" s="304"/>
      <c r="CRF838" s="304"/>
      <c r="CRG838" s="304"/>
      <c r="CRH838" s="304"/>
      <c r="CRI838" s="304"/>
      <c r="CRJ838" s="304"/>
      <c r="CRK838" s="304"/>
      <c r="CRL838" s="304"/>
      <c r="CRM838" s="304"/>
      <c r="CRN838" s="304"/>
      <c r="CRO838" s="304"/>
      <c r="CRP838" s="304"/>
      <c r="CRQ838" s="304"/>
      <c r="CRR838" s="304"/>
      <c r="CRS838" s="304"/>
      <c r="CRT838" s="304"/>
      <c r="CRU838" s="304"/>
      <c r="CRV838" s="304"/>
      <c r="CRW838" s="304"/>
      <c r="CRX838" s="304"/>
      <c r="CRY838" s="304"/>
      <c r="CRZ838" s="304"/>
      <c r="CSA838" s="304"/>
      <c r="CSB838" s="304"/>
      <c r="CSC838" s="304"/>
      <c r="CSD838" s="304"/>
      <c r="CSE838" s="304"/>
      <c r="CSF838" s="304"/>
      <c r="CSG838" s="304"/>
      <c r="CSH838" s="304"/>
      <c r="CSI838" s="304"/>
      <c r="CSJ838" s="304"/>
      <c r="CSK838" s="304"/>
      <c r="CSL838" s="304"/>
      <c r="CSM838" s="304"/>
      <c r="CSN838" s="304"/>
      <c r="CSO838" s="304"/>
      <c r="CSP838" s="304"/>
      <c r="CSQ838" s="304"/>
      <c r="CSR838" s="304"/>
      <c r="CSS838" s="304"/>
      <c r="CST838" s="304"/>
      <c r="CSU838" s="304"/>
      <c r="CSV838" s="304"/>
      <c r="CSW838" s="304"/>
      <c r="CSX838" s="304"/>
      <c r="CSY838" s="304"/>
      <c r="CSZ838" s="304"/>
      <c r="CTA838" s="304"/>
      <c r="CTB838" s="304"/>
      <c r="CTC838" s="304"/>
      <c r="CTD838" s="304"/>
      <c r="CTE838" s="304"/>
      <c r="CTF838" s="304"/>
      <c r="CTG838" s="304"/>
      <c r="CTH838" s="304"/>
      <c r="CTI838" s="304"/>
      <c r="CTJ838" s="304"/>
      <c r="CTK838" s="304"/>
      <c r="CTL838" s="304"/>
      <c r="CTM838" s="304"/>
      <c r="CTN838" s="304"/>
      <c r="CTO838" s="304"/>
      <c r="CTP838" s="304"/>
      <c r="CTQ838" s="304"/>
      <c r="CTR838" s="304"/>
      <c r="CTS838" s="304"/>
      <c r="CTT838" s="304"/>
      <c r="CTU838" s="304"/>
      <c r="CTV838" s="304"/>
      <c r="CTW838" s="304"/>
      <c r="CTX838" s="304"/>
      <c r="CTY838" s="304"/>
      <c r="CTZ838" s="304"/>
      <c r="CUA838" s="304"/>
      <c r="CUB838" s="304"/>
      <c r="CUC838" s="304"/>
      <c r="CUD838" s="304"/>
      <c r="CUE838" s="304"/>
      <c r="CUF838" s="304"/>
      <c r="CUG838" s="304"/>
      <c r="CUH838" s="304"/>
      <c r="CUI838" s="304"/>
      <c r="CUJ838" s="304"/>
      <c r="CUK838" s="304"/>
      <c r="CUL838" s="304"/>
      <c r="CUM838" s="304"/>
      <c r="CUN838" s="304"/>
      <c r="CUO838" s="304"/>
      <c r="CUP838" s="304"/>
      <c r="CUQ838" s="304"/>
      <c r="CUR838" s="304"/>
      <c r="CUS838" s="304"/>
      <c r="CUT838" s="304"/>
      <c r="CUU838" s="304"/>
      <c r="CUV838" s="304"/>
      <c r="CUW838" s="304"/>
      <c r="CUX838" s="304"/>
      <c r="CUY838" s="304"/>
      <c r="CUZ838" s="304"/>
      <c r="CVA838" s="304"/>
      <c r="CVB838" s="304"/>
      <c r="CVC838" s="304"/>
      <c r="CVD838" s="304"/>
      <c r="CVE838" s="304"/>
      <c r="CVF838" s="304"/>
      <c r="CVG838" s="304"/>
      <c r="CVH838" s="304"/>
      <c r="CVI838" s="304"/>
      <c r="CVJ838" s="304"/>
      <c r="CVK838" s="304"/>
      <c r="CVL838" s="304"/>
      <c r="CVM838" s="304"/>
      <c r="CVN838" s="304"/>
      <c r="CVO838" s="304"/>
      <c r="CVP838" s="304"/>
      <c r="CVQ838" s="304"/>
      <c r="CVR838" s="304"/>
      <c r="CVS838" s="304"/>
      <c r="CVT838" s="304"/>
      <c r="CVU838" s="304"/>
      <c r="CVV838" s="304"/>
      <c r="CVW838" s="304"/>
      <c r="CVX838" s="304"/>
      <c r="CVY838" s="304"/>
      <c r="CVZ838" s="304"/>
      <c r="CWA838" s="304"/>
      <c r="CWB838" s="304"/>
      <c r="CWC838" s="304"/>
      <c r="CWD838" s="304"/>
      <c r="CWE838" s="304"/>
      <c r="CWF838" s="304"/>
      <c r="CWG838" s="304"/>
      <c r="CWH838" s="304"/>
      <c r="CWI838" s="304"/>
      <c r="CWJ838" s="304"/>
      <c r="CWK838" s="304"/>
      <c r="CWL838" s="304"/>
      <c r="CWM838" s="304"/>
      <c r="CWN838" s="304"/>
      <c r="CWO838" s="304"/>
      <c r="CWP838" s="304"/>
      <c r="CWQ838" s="304"/>
      <c r="CWR838" s="304"/>
      <c r="CWS838" s="304"/>
      <c r="CWT838" s="304"/>
      <c r="CWU838" s="304"/>
      <c r="CWV838" s="304"/>
      <c r="CWW838" s="304"/>
      <c r="CWX838" s="304"/>
      <c r="CWY838" s="304"/>
      <c r="CWZ838" s="304"/>
      <c r="CXA838" s="304"/>
      <c r="CXB838" s="304"/>
      <c r="CXC838" s="304"/>
      <c r="CXD838" s="304"/>
      <c r="CXE838" s="304"/>
      <c r="CXF838" s="304"/>
      <c r="CXG838" s="304"/>
      <c r="CXH838" s="304"/>
      <c r="CXI838" s="304"/>
      <c r="CXJ838" s="304"/>
      <c r="CXK838" s="304"/>
      <c r="CXL838" s="304"/>
      <c r="CXM838" s="304"/>
      <c r="CXN838" s="304"/>
      <c r="CXO838" s="304"/>
      <c r="CXP838" s="304"/>
      <c r="CXQ838" s="304"/>
      <c r="CXR838" s="304"/>
      <c r="CXS838" s="304"/>
      <c r="CXT838" s="304"/>
      <c r="CXU838" s="304"/>
      <c r="CXV838" s="304"/>
      <c r="CXW838" s="304"/>
      <c r="CXX838" s="304"/>
      <c r="CXY838" s="304"/>
      <c r="CXZ838" s="304"/>
      <c r="CYA838" s="304"/>
      <c r="CYB838" s="304"/>
      <c r="CYC838" s="304"/>
      <c r="CYD838" s="304"/>
      <c r="CYE838" s="304"/>
      <c r="CYF838" s="304"/>
      <c r="CYG838" s="304"/>
      <c r="CYH838" s="304"/>
      <c r="CYI838" s="304"/>
      <c r="CYJ838" s="304"/>
      <c r="CYK838" s="304"/>
      <c r="CYL838" s="304"/>
      <c r="CYM838" s="304"/>
      <c r="CYN838" s="304"/>
      <c r="CYO838" s="304"/>
      <c r="CYP838" s="304"/>
      <c r="CYQ838" s="304"/>
      <c r="CYR838" s="304"/>
      <c r="CYS838" s="304"/>
      <c r="CYT838" s="304"/>
      <c r="CYU838" s="304"/>
      <c r="CYV838" s="304"/>
      <c r="CYW838" s="304"/>
      <c r="CYX838" s="304"/>
      <c r="CYY838" s="304"/>
      <c r="CYZ838" s="304"/>
      <c r="CZA838" s="304"/>
      <c r="CZB838" s="304"/>
      <c r="CZC838" s="304"/>
      <c r="CZD838" s="304"/>
      <c r="CZE838" s="304"/>
      <c r="CZF838" s="304"/>
      <c r="CZG838" s="304"/>
      <c r="CZH838" s="304"/>
      <c r="CZI838" s="304"/>
      <c r="CZJ838" s="304"/>
      <c r="CZK838" s="304"/>
      <c r="CZL838" s="304"/>
      <c r="CZM838" s="304"/>
      <c r="CZN838" s="304"/>
      <c r="CZO838" s="304"/>
      <c r="CZP838" s="304"/>
      <c r="CZQ838" s="304"/>
      <c r="CZR838" s="304"/>
      <c r="CZS838" s="304"/>
      <c r="CZT838" s="304"/>
      <c r="CZU838" s="304"/>
      <c r="CZV838" s="304"/>
      <c r="CZW838" s="304"/>
      <c r="CZX838" s="304"/>
      <c r="CZY838" s="304"/>
      <c r="CZZ838" s="304"/>
      <c r="DAA838" s="304"/>
      <c r="DAB838" s="304"/>
      <c r="DAC838" s="304"/>
      <c r="DAD838" s="304"/>
      <c r="DAE838" s="304"/>
      <c r="DAF838" s="304"/>
      <c r="DAG838" s="304"/>
      <c r="DAH838" s="304"/>
      <c r="DAI838" s="304"/>
      <c r="DAJ838" s="304"/>
      <c r="DAK838" s="304"/>
      <c r="DAL838" s="304"/>
      <c r="DAM838" s="304"/>
      <c r="DAN838" s="304"/>
      <c r="DAO838" s="304"/>
      <c r="DAP838" s="304"/>
      <c r="DAQ838" s="304"/>
      <c r="DAR838" s="304"/>
      <c r="DAS838" s="304"/>
      <c r="DAT838" s="304"/>
      <c r="DAU838" s="304"/>
      <c r="DAV838" s="304"/>
      <c r="DAW838" s="304"/>
      <c r="DAX838" s="304"/>
      <c r="DAY838" s="304"/>
      <c r="DAZ838" s="304"/>
      <c r="DBA838" s="304"/>
      <c r="DBB838" s="304"/>
      <c r="DBC838" s="304"/>
      <c r="DBD838" s="304"/>
      <c r="DBE838" s="304"/>
      <c r="DBF838" s="304"/>
      <c r="DBG838" s="304"/>
      <c r="DBH838" s="304"/>
      <c r="DBI838" s="304"/>
      <c r="DBJ838" s="304"/>
      <c r="DBK838" s="304"/>
      <c r="DBL838" s="304"/>
      <c r="DBM838" s="304"/>
      <c r="DBN838" s="304"/>
      <c r="DBO838" s="304"/>
      <c r="DBP838" s="304"/>
      <c r="DBQ838" s="304"/>
      <c r="DBR838" s="304"/>
      <c r="DBS838" s="304"/>
      <c r="DBT838" s="304"/>
      <c r="DBU838" s="304"/>
      <c r="DBV838" s="304"/>
      <c r="DBW838" s="304"/>
      <c r="DBX838" s="304"/>
      <c r="DBY838" s="304"/>
      <c r="DBZ838" s="304"/>
      <c r="DCA838" s="304"/>
      <c r="DCB838" s="304"/>
      <c r="DCC838" s="304"/>
      <c r="DCD838" s="304"/>
      <c r="DCE838" s="304"/>
      <c r="DCF838" s="304"/>
      <c r="DCG838" s="304"/>
      <c r="DCH838" s="304"/>
      <c r="DCI838" s="304"/>
      <c r="DCJ838" s="304"/>
      <c r="DCK838" s="304"/>
      <c r="DCL838" s="304"/>
      <c r="DCM838" s="304"/>
      <c r="DCN838" s="304"/>
      <c r="DCO838" s="304"/>
      <c r="DCP838" s="304"/>
      <c r="DCQ838" s="304"/>
      <c r="DCR838" s="304"/>
      <c r="DCS838" s="304"/>
      <c r="DCT838" s="304"/>
      <c r="DCU838" s="304"/>
      <c r="DCV838" s="304"/>
      <c r="DCW838" s="304"/>
      <c r="DCX838" s="304"/>
      <c r="DCY838" s="304"/>
      <c r="DCZ838" s="304"/>
      <c r="DDA838" s="304"/>
      <c r="DDB838" s="304"/>
      <c r="DDC838" s="304"/>
      <c r="DDD838" s="304"/>
      <c r="DDE838" s="304"/>
      <c r="DDF838" s="304"/>
      <c r="DDG838" s="304"/>
      <c r="DDH838" s="304"/>
      <c r="DDI838" s="304"/>
      <c r="DDJ838" s="304"/>
      <c r="DDK838" s="304"/>
      <c r="DDL838" s="304"/>
      <c r="DDM838" s="304"/>
      <c r="DDN838" s="304"/>
      <c r="DDO838" s="304"/>
      <c r="DDP838" s="304"/>
      <c r="DDQ838" s="304"/>
      <c r="DDR838" s="304"/>
      <c r="DDS838" s="304"/>
      <c r="DDT838" s="304"/>
      <c r="DDU838" s="304"/>
      <c r="DDV838" s="304"/>
      <c r="DDW838" s="304"/>
      <c r="DDX838" s="304"/>
      <c r="DDY838" s="304"/>
      <c r="DDZ838" s="304"/>
      <c r="DEA838" s="304"/>
      <c r="DEB838" s="304"/>
      <c r="DEC838" s="304"/>
      <c r="DED838" s="304"/>
      <c r="DEE838" s="304"/>
      <c r="DEF838" s="304"/>
      <c r="DEG838" s="304"/>
      <c r="DEH838" s="304"/>
      <c r="DEI838" s="304"/>
      <c r="DEJ838" s="304"/>
      <c r="DEK838" s="304"/>
      <c r="DEL838" s="304"/>
      <c r="DEM838" s="304"/>
      <c r="DEN838" s="304"/>
      <c r="DEO838" s="304"/>
      <c r="DEP838" s="304"/>
      <c r="DEQ838" s="304"/>
      <c r="DER838" s="304"/>
      <c r="DES838" s="304"/>
      <c r="DET838" s="304"/>
      <c r="DEU838" s="304"/>
      <c r="DEV838" s="304"/>
      <c r="DEW838" s="304"/>
      <c r="DEX838" s="304"/>
      <c r="DEY838" s="304"/>
      <c r="DEZ838" s="304"/>
      <c r="DFA838" s="304"/>
      <c r="DFB838" s="304"/>
      <c r="DFC838" s="304"/>
      <c r="DFD838" s="304"/>
      <c r="DFE838" s="304"/>
      <c r="DFF838" s="304"/>
      <c r="DFG838" s="304"/>
      <c r="DFH838" s="304"/>
      <c r="DFI838" s="304"/>
      <c r="DFJ838" s="304"/>
      <c r="DFK838" s="304"/>
      <c r="DFL838" s="304"/>
      <c r="DFM838" s="304"/>
      <c r="DFN838" s="304"/>
      <c r="DFO838" s="304"/>
      <c r="DFP838" s="304"/>
      <c r="DFQ838" s="304"/>
      <c r="DFR838" s="304"/>
      <c r="DFS838" s="304"/>
      <c r="DFT838" s="304"/>
      <c r="DFU838" s="304"/>
      <c r="DFV838" s="304"/>
      <c r="DFW838" s="304"/>
      <c r="DFX838" s="304"/>
      <c r="DFY838" s="304"/>
      <c r="DFZ838" s="304"/>
      <c r="DGA838" s="304"/>
      <c r="DGB838" s="304"/>
      <c r="DGC838" s="304"/>
      <c r="DGD838" s="304"/>
      <c r="DGE838" s="304"/>
      <c r="DGF838" s="304"/>
      <c r="DGG838" s="304"/>
      <c r="DGH838" s="304"/>
      <c r="DGI838" s="304"/>
      <c r="DGJ838" s="304"/>
      <c r="DGK838" s="304"/>
      <c r="DGL838" s="304"/>
      <c r="DGM838" s="304"/>
      <c r="DGN838" s="304"/>
      <c r="DGO838" s="304"/>
      <c r="DGP838" s="304"/>
      <c r="DGQ838" s="304"/>
      <c r="DGR838" s="304"/>
      <c r="DGS838" s="304"/>
      <c r="DGT838" s="304"/>
      <c r="DGU838" s="304"/>
      <c r="DGV838" s="304"/>
      <c r="DGW838" s="304"/>
      <c r="DGX838" s="304"/>
      <c r="DGY838" s="304"/>
      <c r="DGZ838" s="304"/>
      <c r="DHA838" s="304"/>
      <c r="DHB838" s="304"/>
      <c r="DHC838" s="304"/>
      <c r="DHD838" s="304"/>
      <c r="DHE838" s="304"/>
      <c r="DHF838" s="304"/>
      <c r="DHG838" s="304"/>
      <c r="DHH838" s="304"/>
      <c r="DHI838" s="304"/>
      <c r="DHJ838" s="304"/>
      <c r="DHK838" s="304"/>
      <c r="DHL838" s="304"/>
      <c r="DHM838" s="304"/>
      <c r="DHN838" s="304"/>
      <c r="DHO838" s="304"/>
      <c r="DHP838" s="304"/>
      <c r="DHQ838" s="304"/>
      <c r="DHR838" s="304"/>
      <c r="DHS838" s="304"/>
      <c r="DHT838" s="304"/>
      <c r="DHU838" s="304"/>
      <c r="DHV838" s="304"/>
      <c r="DHW838" s="304"/>
      <c r="DHX838" s="304"/>
      <c r="DHY838" s="304"/>
      <c r="DHZ838" s="304"/>
      <c r="DIA838" s="304"/>
      <c r="DIB838" s="304"/>
      <c r="DIC838" s="304"/>
      <c r="DID838" s="304"/>
      <c r="DIE838" s="304"/>
      <c r="DIF838" s="304"/>
      <c r="DIG838" s="304"/>
      <c r="DIH838" s="304"/>
      <c r="DII838" s="304"/>
      <c r="DIJ838" s="304"/>
      <c r="DIK838" s="304"/>
      <c r="DIL838" s="304"/>
      <c r="DIM838" s="304"/>
      <c r="DIN838" s="304"/>
      <c r="DIO838" s="304"/>
      <c r="DIP838" s="304"/>
      <c r="DIQ838" s="304"/>
      <c r="DIR838" s="304"/>
      <c r="DIS838" s="304"/>
      <c r="DIT838" s="304"/>
      <c r="DIU838" s="304"/>
      <c r="DIV838" s="304"/>
      <c r="DIW838" s="304"/>
      <c r="DIX838" s="304"/>
      <c r="DIY838" s="304"/>
      <c r="DIZ838" s="304"/>
      <c r="DJA838" s="304"/>
      <c r="DJB838" s="304"/>
      <c r="DJC838" s="304"/>
      <c r="DJD838" s="304"/>
      <c r="DJE838" s="304"/>
      <c r="DJF838" s="304"/>
      <c r="DJG838" s="304"/>
      <c r="DJH838" s="304"/>
      <c r="DJI838" s="304"/>
      <c r="DJJ838" s="304"/>
      <c r="DJK838" s="304"/>
      <c r="DJL838" s="304"/>
      <c r="DJM838" s="304"/>
      <c r="DJN838" s="304"/>
      <c r="DJO838" s="304"/>
      <c r="DJP838" s="304"/>
      <c r="DJQ838" s="304"/>
      <c r="DJR838" s="304"/>
      <c r="DJS838" s="304"/>
      <c r="DJT838" s="304"/>
      <c r="DJU838" s="304"/>
      <c r="DJV838" s="304"/>
      <c r="DJW838" s="304"/>
      <c r="DJX838" s="304"/>
      <c r="DJY838" s="304"/>
      <c r="DJZ838" s="304"/>
      <c r="DKA838" s="304"/>
      <c r="DKB838" s="304"/>
      <c r="DKC838" s="304"/>
      <c r="DKD838" s="304"/>
      <c r="DKE838" s="304"/>
      <c r="DKF838" s="304"/>
      <c r="DKG838" s="304"/>
      <c r="DKH838" s="304"/>
      <c r="DKI838" s="304"/>
      <c r="DKJ838" s="304"/>
      <c r="DKK838" s="304"/>
      <c r="DKL838" s="304"/>
      <c r="DKM838" s="304"/>
      <c r="DKN838" s="304"/>
      <c r="DKO838" s="304"/>
      <c r="DKP838" s="304"/>
      <c r="DKQ838" s="304"/>
      <c r="DKR838" s="304"/>
      <c r="DKS838" s="304"/>
      <c r="DKT838" s="304"/>
      <c r="DKU838" s="304"/>
      <c r="DKV838" s="304"/>
      <c r="DKW838" s="304"/>
      <c r="DKX838" s="304"/>
      <c r="DKY838" s="304"/>
      <c r="DKZ838" s="304"/>
      <c r="DLA838" s="304"/>
      <c r="DLB838" s="304"/>
      <c r="DLC838" s="304"/>
      <c r="DLD838" s="304"/>
      <c r="DLE838" s="304"/>
      <c r="DLF838" s="304"/>
      <c r="DLG838" s="304"/>
      <c r="DLH838" s="304"/>
      <c r="DLI838" s="304"/>
      <c r="DLJ838" s="304"/>
      <c r="DLK838" s="304"/>
      <c r="DLL838" s="304"/>
      <c r="DLM838" s="304"/>
      <c r="DLN838" s="304"/>
      <c r="DLO838" s="304"/>
      <c r="DLP838" s="304"/>
      <c r="DLQ838" s="304"/>
      <c r="DLR838" s="304"/>
      <c r="DLS838" s="304"/>
      <c r="DLT838" s="304"/>
      <c r="DLU838" s="304"/>
      <c r="DLV838" s="304"/>
      <c r="DLW838" s="304"/>
      <c r="DLX838" s="304"/>
      <c r="DLY838" s="304"/>
      <c r="DLZ838" s="304"/>
      <c r="DMA838" s="304"/>
      <c r="DMB838" s="304"/>
      <c r="DMC838" s="304"/>
      <c r="DMD838" s="304"/>
      <c r="DME838" s="304"/>
      <c r="DMF838" s="304"/>
      <c r="DMG838" s="304"/>
      <c r="DMH838" s="304"/>
      <c r="DMI838" s="304"/>
      <c r="DMJ838" s="304"/>
      <c r="DMK838" s="304"/>
      <c r="DML838" s="304"/>
      <c r="DMM838" s="304"/>
      <c r="DMN838" s="304"/>
      <c r="DMO838" s="304"/>
      <c r="DMP838" s="304"/>
      <c r="DMQ838" s="304"/>
      <c r="DMR838" s="304"/>
      <c r="DMS838" s="304"/>
      <c r="DMT838" s="304"/>
      <c r="DMU838" s="304"/>
      <c r="DMV838" s="304"/>
      <c r="DMW838" s="304"/>
      <c r="DMX838" s="304"/>
      <c r="DMY838" s="304"/>
      <c r="DMZ838" s="304"/>
      <c r="DNA838" s="304"/>
      <c r="DNB838" s="304"/>
      <c r="DNC838" s="304"/>
      <c r="DND838" s="304"/>
      <c r="DNE838" s="304"/>
      <c r="DNF838" s="304"/>
      <c r="DNG838" s="304"/>
      <c r="DNH838" s="304"/>
      <c r="DNI838" s="304"/>
      <c r="DNJ838" s="304"/>
      <c r="DNK838" s="304"/>
      <c r="DNL838" s="304"/>
      <c r="DNM838" s="304"/>
      <c r="DNN838" s="304"/>
      <c r="DNO838" s="304"/>
      <c r="DNP838" s="304"/>
      <c r="DNQ838" s="304"/>
      <c r="DNR838" s="304"/>
      <c r="DNS838" s="304"/>
      <c r="DNT838" s="304"/>
      <c r="DNU838" s="304"/>
      <c r="DNV838" s="304"/>
      <c r="DNW838" s="304"/>
      <c r="DNX838" s="304"/>
      <c r="DNY838" s="304"/>
      <c r="DNZ838" s="304"/>
      <c r="DOA838" s="304"/>
      <c r="DOB838" s="304"/>
      <c r="DOC838" s="304"/>
      <c r="DOD838" s="304"/>
      <c r="DOE838" s="304"/>
      <c r="DOF838" s="304"/>
      <c r="DOG838" s="304"/>
      <c r="DOH838" s="304"/>
      <c r="DOI838" s="304"/>
      <c r="DOJ838" s="304"/>
      <c r="DOK838" s="304"/>
      <c r="DOL838" s="304"/>
      <c r="DOM838" s="304"/>
      <c r="DON838" s="304"/>
      <c r="DOO838" s="304"/>
      <c r="DOP838" s="304"/>
      <c r="DOQ838" s="304"/>
      <c r="DOR838" s="304"/>
      <c r="DOS838" s="304"/>
      <c r="DOT838" s="304"/>
      <c r="DOU838" s="304"/>
      <c r="DOV838" s="304"/>
      <c r="DOW838" s="304"/>
      <c r="DOX838" s="304"/>
      <c r="DOY838" s="304"/>
      <c r="DOZ838" s="304"/>
      <c r="DPA838" s="304"/>
      <c r="DPB838" s="304"/>
      <c r="DPC838" s="304"/>
      <c r="DPD838" s="304"/>
      <c r="DPE838" s="304"/>
      <c r="DPF838" s="304"/>
      <c r="DPG838" s="304"/>
      <c r="DPH838" s="304"/>
      <c r="DPI838" s="304"/>
      <c r="DPJ838" s="304"/>
      <c r="DPK838" s="304"/>
      <c r="DPL838" s="304"/>
      <c r="DPM838" s="304"/>
      <c r="DPN838" s="304"/>
      <c r="DPO838" s="304"/>
      <c r="DPP838" s="304"/>
      <c r="DPQ838" s="304"/>
      <c r="DPR838" s="304"/>
      <c r="DPS838" s="304"/>
      <c r="DPT838" s="304"/>
      <c r="DPU838" s="304"/>
      <c r="DPV838" s="304"/>
      <c r="DPW838" s="304"/>
      <c r="DPX838" s="304"/>
      <c r="DPY838" s="304"/>
      <c r="DPZ838" s="304"/>
      <c r="DQA838" s="304"/>
      <c r="DQB838" s="304"/>
      <c r="DQC838" s="304"/>
      <c r="DQD838" s="304"/>
      <c r="DQE838" s="304"/>
      <c r="DQF838" s="304"/>
      <c r="DQG838" s="304"/>
      <c r="DQH838" s="304"/>
      <c r="DQI838" s="304"/>
      <c r="DQJ838" s="304"/>
      <c r="DQK838" s="304"/>
      <c r="DQL838" s="304"/>
      <c r="DQM838" s="304"/>
      <c r="DQN838" s="304"/>
      <c r="DQO838" s="304"/>
      <c r="DQP838" s="304"/>
      <c r="DQQ838" s="304"/>
      <c r="DQR838" s="304"/>
      <c r="DQS838" s="304"/>
      <c r="DQT838" s="304"/>
      <c r="DQU838" s="304"/>
      <c r="DQV838" s="304"/>
      <c r="DQW838" s="304"/>
      <c r="DQX838" s="304"/>
      <c r="DQY838" s="304"/>
      <c r="DQZ838" s="304"/>
      <c r="DRA838" s="304"/>
      <c r="DRB838" s="304"/>
      <c r="DRC838" s="304"/>
      <c r="DRD838" s="304"/>
      <c r="DRE838" s="304"/>
      <c r="DRF838" s="304"/>
      <c r="DRG838" s="304"/>
      <c r="DRH838" s="304"/>
      <c r="DRI838" s="304"/>
      <c r="DRJ838" s="304"/>
      <c r="DRK838" s="304"/>
      <c r="DRL838" s="304"/>
      <c r="DRM838" s="304"/>
      <c r="DRN838" s="304"/>
      <c r="DRO838" s="304"/>
      <c r="DRP838" s="304"/>
      <c r="DRQ838" s="304"/>
      <c r="DRR838" s="304"/>
      <c r="DRS838" s="304"/>
      <c r="DRT838" s="304"/>
      <c r="DRU838" s="304"/>
      <c r="DRV838" s="304"/>
      <c r="DRW838" s="304"/>
      <c r="DRX838" s="304"/>
      <c r="DRY838" s="304"/>
      <c r="DRZ838" s="304"/>
      <c r="DSA838" s="304"/>
      <c r="DSB838" s="304"/>
      <c r="DSC838" s="304"/>
      <c r="DSD838" s="304"/>
      <c r="DSE838" s="304"/>
      <c r="DSF838" s="304"/>
      <c r="DSG838" s="304"/>
      <c r="DSH838" s="304"/>
      <c r="DSI838" s="304"/>
      <c r="DSJ838" s="304"/>
      <c r="DSK838" s="304"/>
      <c r="DSL838" s="304"/>
      <c r="DSM838" s="304"/>
      <c r="DSN838" s="304"/>
      <c r="DSO838" s="304"/>
      <c r="DSP838" s="304"/>
      <c r="DSQ838" s="304"/>
      <c r="DSR838" s="304"/>
      <c r="DSS838" s="304"/>
      <c r="DST838" s="304"/>
      <c r="DSU838" s="304"/>
      <c r="DSV838" s="304"/>
      <c r="DSW838" s="304"/>
      <c r="DSX838" s="304"/>
      <c r="DSY838" s="304"/>
      <c r="DSZ838" s="304"/>
      <c r="DTA838" s="304"/>
      <c r="DTB838" s="304"/>
      <c r="DTC838" s="304"/>
      <c r="DTD838" s="304"/>
      <c r="DTE838" s="304"/>
      <c r="DTF838" s="304"/>
      <c r="DTG838" s="304"/>
      <c r="DTH838" s="304"/>
      <c r="DTI838" s="304"/>
      <c r="DTJ838" s="304"/>
      <c r="DTK838" s="304"/>
      <c r="DTL838" s="304"/>
      <c r="DTM838" s="304"/>
      <c r="DTN838" s="304"/>
      <c r="DTO838" s="304"/>
      <c r="DTP838" s="304"/>
      <c r="DTQ838" s="304"/>
      <c r="DTR838" s="304"/>
      <c r="DTS838" s="304"/>
      <c r="DTT838" s="304"/>
      <c r="DTU838" s="304"/>
      <c r="DTV838" s="304"/>
      <c r="DTW838" s="304"/>
      <c r="DTX838" s="304"/>
      <c r="DTY838" s="304"/>
      <c r="DTZ838" s="304"/>
      <c r="DUA838" s="304"/>
      <c r="DUB838" s="304"/>
      <c r="DUC838" s="304"/>
      <c r="DUD838" s="304"/>
      <c r="DUE838" s="304"/>
      <c r="DUF838" s="304"/>
      <c r="DUG838" s="304"/>
      <c r="DUH838" s="304"/>
      <c r="DUI838" s="304"/>
      <c r="DUJ838" s="304"/>
      <c r="DUK838" s="304"/>
      <c r="DUL838" s="304"/>
      <c r="DUM838" s="304"/>
      <c r="DUN838" s="304"/>
      <c r="DUO838" s="304"/>
      <c r="DUP838" s="304"/>
      <c r="DUQ838" s="304"/>
      <c r="DUR838" s="304"/>
      <c r="DUS838" s="304"/>
      <c r="DUT838" s="304"/>
      <c r="DUU838" s="304"/>
      <c r="DUV838" s="304"/>
      <c r="DUW838" s="304"/>
      <c r="DUX838" s="304"/>
      <c r="DUY838" s="304"/>
      <c r="DUZ838" s="304"/>
      <c r="DVA838" s="304"/>
      <c r="DVB838" s="304"/>
      <c r="DVC838" s="304"/>
      <c r="DVD838" s="304"/>
      <c r="DVE838" s="304"/>
      <c r="DVF838" s="304"/>
      <c r="DVG838" s="304"/>
      <c r="DVH838" s="304"/>
      <c r="DVI838" s="304"/>
      <c r="DVJ838" s="304"/>
      <c r="DVK838" s="304"/>
      <c r="DVL838" s="304"/>
      <c r="DVM838" s="304"/>
      <c r="DVN838" s="304"/>
      <c r="DVO838" s="304"/>
      <c r="DVP838" s="304"/>
      <c r="DVQ838" s="304"/>
      <c r="DVR838" s="304"/>
      <c r="DVS838" s="304"/>
      <c r="DVT838" s="304"/>
      <c r="DVU838" s="304"/>
      <c r="DVV838" s="304"/>
      <c r="DVW838" s="304"/>
      <c r="DVX838" s="304"/>
      <c r="DVY838" s="304"/>
      <c r="DVZ838" s="304"/>
      <c r="DWA838" s="304"/>
      <c r="DWB838" s="304"/>
      <c r="DWC838" s="304"/>
      <c r="DWD838" s="304"/>
      <c r="DWE838" s="304"/>
      <c r="DWF838" s="304"/>
      <c r="DWG838" s="304"/>
      <c r="DWH838" s="304"/>
      <c r="DWI838" s="304"/>
      <c r="DWJ838" s="304"/>
      <c r="DWK838" s="304"/>
      <c r="DWL838" s="304"/>
      <c r="DWM838" s="304"/>
      <c r="DWN838" s="304"/>
      <c r="DWO838" s="304"/>
      <c r="DWP838" s="304"/>
      <c r="DWQ838" s="304"/>
      <c r="DWR838" s="304"/>
      <c r="DWS838" s="304"/>
      <c r="DWT838" s="304"/>
      <c r="DWU838" s="304"/>
      <c r="DWV838" s="304"/>
      <c r="DWW838" s="304"/>
      <c r="DWX838" s="304"/>
      <c r="DWY838" s="304"/>
      <c r="DWZ838" s="304"/>
      <c r="DXA838" s="304"/>
      <c r="DXB838" s="304"/>
      <c r="DXC838" s="304"/>
      <c r="DXD838" s="304"/>
      <c r="DXE838" s="304"/>
      <c r="DXF838" s="304"/>
      <c r="DXG838" s="304"/>
      <c r="DXH838" s="304"/>
      <c r="DXI838" s="304"/>
      <c r="DXJ838" s="304"/>
      <c r="DXK838" s="304"/>
      <c r="DXL838" s="304"/>
      <c r="DXM838" s="304"/>
      <c r="DXN838" s="304"/>
      <c r="DXO838" s="304"/>
      <c r="DXP838" s="304"/>
      <c r="DXQ838" s="304"/>
      <c r="DXR838" s="304"/>
      <c r="DXS838" s="304"/>
      <c r="DXT838" s="304"/>
      <c r="DXU838" s="304"/>
      <c r="DXV838" s="304"/>
      <c r="DXW838" s="304"/>
      <c r="DXX838" s="304"/>
      <c r="DXY838" s="304"/>
      <c r="DXZ838" s="304"/>
      <c r="DYA838" s="304"/>
      <c r="DYB838" s="304"/>
      <c r="DYC838" s="304"/>
      <c r="DYD838" s="304"/>
      <c r="DYE838" s="304"/>
      <c r="DYF838" s="304"/>
      <c r="DYG838" s="304"/>
      <c r="DYH838" s="304"/>
      <c r="DYI838" s="304"/>
      <c r="DYJ838" s="304"/>
      <c r="DYK838" s="304"/>
      <c r="DYL838" s="304"/>
      <c r="DYM838" s="304"/>
      <c r="DYN838" s="304"/>
      <c r="DYO838" s="304"/>
      <c r="DYP838" s="304"/>
      <c r="DYQ838" s="304"/>
      <c r="DYR838" s="304"/>
      <c r="DYS838" s="304"/>
      <c r="DYT838" s="304"/>
      <c r="DYU838" s="304"/>
      <c r="DYV838" s="304"/>
      <c r="DYW838" s="304"/>
      <c r="DYX838" s="304"/>
      <c r="DYY838" s="304"/>
      <c r="DYZ838" s="304"/>
      <c r="DZA838" s="304"/>
      <c r="DZB838" s="304"/>
      <c r="DZC838" s="304"/>
      <c r="DZD838" s="304"/>
      <c r="DZE838" s="304"/>
      <c r="DZF838" s="304"/>
      <c r="DZG838" s="304"/>
      <c r="DZH838" s="304"/>
      <c r="DZI838" s="304"/>
      <c r="DZJ838" s="304"/>
      <c r="DZK838" s="304"/>
      <c r="DZL838" s="304"/>
      <c r="DZM838" s="304"/>
      <c r="DZN838" s="304"/>
      <c r="DZO838" s="304"/>
      <c r="DZP838" s="304"/>
      <c r="DZQ838" s="304"/>
      <c r="DZR838" s="304"/>
      <c r="DZS838" s="304"/>
      <c r="DZT838" s="304"/>
      <c r="DZU838" s="304"/>
      <c r="DZV838" s="304"/>
      <c r="DZW838" s="304"/>
      <c r="DZX838" s="304"/>
      <c r="DZY838" s="304"/>
      <c r="DZZ838" s="304"/>
      <c r="EAA838" s="304"/>
      <c r="EAB838" s="304"/>
      <c r="EAC838" s="304"/>
      <c r="EAD838" s="304"/>
      <c r="EAE838" s="304"/>
      <c r="EAF838" s="304"/>
      <c r="EAG838" s="304"/>
      <c r="EAH838" s="304"/>
      <c r="EAI838" s="304"/>
      <c r="EAJ838" s="304"/>
      <c r="EAK838" s="304"/>
      <c r="EAL838" s="304"/>
      <c r="EAM838" s="304"/>
      <c r="EAN838" s="304"/>
      <c r="EAO838" s="304"/>
      <c r="EAP838" s="304"/>
      <c r="EAQ838" s="304"/>
      <c r="EAR838" s="304"/>
      <c r="EAS838" s="304"/>
      <c r="EAT838" s="304"/>
      <c r="EAU838" s="304"/>
      <c r="EAV838" s="304"/>
      <c r="EAW838" s="304"/>
      <c r="EAX838" s="304"/>
      <c r="EAY838" s="304"/>
      <c r="EAZ838" s="304"/>
      <c r="EBA838" s="304"/>
      <c r="EBB838" s="304"/>
      <c r="EBC838" s="304"/>
      <c r="EBD838" s="304"/>
      <c r="EBE838" s="304"/>
      <c r="EBF838" s="304"/>
      <c r="EBG838" s="304"/>
      <c r="EBH838" s="304"/>
      <c r="EBI838" s="304"/>
      <c r="EBJ838" s="304"/>
      <c r="EBK838" s="304"/>
      <c r="EBL838" s="304"/>
      <c r="EBM838" s="304"/>
      <c r="EBN838" s="304"/>
      <c r="EBO838" s="304"/>
      <c r="EBP838" s="304"/>
      <c r="EBQ838" s="304"/>
      <c r="EBR838" s="304"/>
      <c r="EBS838" s="304"/>
      <c r="EBT838" s="304"/>
      <c r="EBU838" s="304"/>
      <c r="EBV838" s="304"/>
      <c r="EBW838" s="304"/>
      <c r="EBX838" s="304"/>
      <c r="EBY838" s="304"/>
      <c r="EBZ838" s="304"/>
      <c r="ECA838" s="304"/>
      <c r="ECB838" s="304"/>
      <c r="ECC838" s="304"/>
      <c r="ECD838" s="304"/>
      <c r="ECE838" s="304"/>
      <c r="ECF838" s="304"/>
      <c r="ECG838" s="304"/>
      <c r="ECH838" s="304"/>
      <c r="ECI838" s="304"/>
      <c r="ECJ838" s="304"/>
      <c r="ECK838" s="304"/>
      <c r="ECL838" s="304"/>
      <c r="ECM838" s="304"/>
      <c r="ECN838" s="304"/>
      <c r="ECO838" s="304"/>
      <c r="ECP838" s="304"/>
      <c r="ECQ838" s="304"/>
      <c r="ECR838" s="304"/>
      <c r="ECS838" s="304"/>
      <c r="ECT838" s="304"/>
      <c r="ECU838" s="304"/>
      <c r="ECV838" s="304"/>
      <c r="ECW838" s="304"/>
      <c r="ECX838" s="304"/>
      <c r="ECY838" s="304"/>
      <c r="ECZ838" s="304"/>
      <c r="EDA838" s="304"/>
      <c r="EDB838" s="304"/>
      <c r="EDC838" s="304"/>
      <c r="EDD838" s="304"/>
      <c r="EDE838" s="304"/>
      <c r="EDF838" s="304"/>
      <c r="EDG838" s="304"/>
      <c r="EDH838" s="304"/>
      <c r="EDI838" s="304"/>
      <c r="EDJ838" s="304"/>
      <c r="EDK838" s="304"/>
      <c r="EDL838" s="304"/>
      <c r="EDM838" s="304"/>
      <c r="EDN838" s="304"/>
      <c r="EDO838" s="304"/>
      <c r="EDP838" s="304"/>
      <c r="EDQ838" s="304"/>
      <c r="EDR838" s="304"/>
      <c r="EDS838" s="304"/>
      <c r="EDT838" s="304"/>
      <c r="EDU838" s="304"/>
      <c r="EDV838" s="304"/>
      <c r="EDW838" s="304"/>
      <c r="EDX838" s="304"/>
      <c r="EDY838" s="304"/>
      <c r="EDZ838" s="304"/>
      <c r="EEA838" s="304"/>
      <c r="EEB838" s="304"/>
      <c r="EEC838" s="304"/>
      <c r="EED838" s="304"/>
      <c r="EEE838" s="304"/>
      <c r="EEF838" s="304"/>
      <c r="EEG838" s="304"/>
      <c r="EEH838" s="304"/>
      <c r="EEI838" s="304"/>
      <c r="EEJ838" s="304"/>
      <c r="EEK838" s="304"/>
      <c r="EEL838" s="304"/>
      <c r="EEM838" s="304"/>
      <c r="EEN838" s="304"/>
      <c r="EEO838" s="304"/>
      <c r="EEP838" s="304"/>
      <c r="EEQ838" s="304"/>
      <c r="EER838" s="304"/>
      <c r="EES838" s="304"/>
      <c r="EET838" s="304"/>
      <c r="EEU838" s="304"/>
      <c r="EEV838" s="304"/>
      <c r="EEW838" s="304"/>
      <c r="EEX838" s="304"/>
      <c r="EEY838" s="304"/>
      <c r="EEZ838" s="304"/>
      <c r="EFA838" s="304"/>
      <c r="EFB838" s="304"/>
      <c r="EFC838" s="304"/>
      <c r="EFD838" s="304"/>
      <c r="EFE838" s="304"/>
      <c r="EFF838" s="304"/>
      <c r="EFG838" s="304"/>
      <c r="EFH838" s="304"/>
      <c r="EFI838" s="304"/>
      <c r="EFJ838" s="304"/>
      <c r="EFK838" s="304"/>
      <c r="EFL838" s="304"/>
      <c r="EFM838" s="304"/>
      <c r="EFN838" s="304"/>
      <c r="EFO838" s="304"/>
      <c r="EFP838" s="304"/>
      <c r="EFQ838" s="304"/>
      <c r="EFR838" s="304"/>
      <c r="EFS838" s="304"/>
      <c r="EFT838" s="304"/>
      <c r="EFU838" s="304"/>
      <c r="EFV838" s="304"/>
      <c r="EFW838" s="304"/>
      <c r="EFX838" s="304"/>
      <c r="EFY838" s="304"/>
      <c r="EFZ838" s="304"/>
      <c r="EGA838" s="304"/>
      <c r="EGB838" s="304"/>
      <c r="EGC838" s="304"/>
      <c r="EGD838" s="304"/>
      <c r="EGE838" s="304"/>
      <c r="EGF838" s="304"/>
      <c r="EGG838" s="304"/>
      <c r="EGH838" s="304"/>
      <c r="EGI838" s="304"/>
      <c r="EGJ838" s="304"/>
      <c r="EGK838" s="304"/>
      <c r="EGL838" s="304"/>
      <c r="EGM838" s="304"/>
      <c r="EGN838" s="304"/>
      <c r="EGO838" s="304"/>
      <c r="EGP838" s="304"/>
      <c r="EGQ838" s="304"/>
      <c r="EGR838" s="304"/>
      <c r="EGS838" s="304"/>
      <c r="EGT838" s="304"/>
      <c r="EGU838" s="304"/>
      <c r="EGV838" s="304"/>
      <c r="EGW838" s="304"/>
      <c r="EGX838" s="304"/>
      <c r="EGY838" s="304"/>
      <c r="EGZ838" s="304"/>
      <c r="EHA838" s="304"/>
      <c r="EHB838" s="304"/>
      <c r="EHC838" s="304"/>
      <c r="EHD838" s="304"/>
      <c r="EHE838" s="304"/>
      <c r="EHF838" s="304"/>
      <c r="EHG838" s="304"/>
      <c r="EHH838" s="304"/>
      <c r="EHI838" s="304"/>
      <c r="EHJ838" s="304"/>
      <c r="EHK838" s="304"/>
      <c r="EHL838" s="304"/>
      <c r="EHM838" s="304"/>
      <c r="EHN838" s="304"/>
      <c r="EHO838" s="304"/>
      <c r="EHP838" s="304"/>
      <c r="EHQ838" s="304"/>
      <c r="EHR838" s="304"/>
      <c r="EHS838" s="304"/>
      <c r="EHT838" s="304"/>
      <c r="EHU838" s="304"/>
      <c r="EHV838" s="304"/>
      <c r="EHW838" s="304"/>
      <c r="EHX838" s="304"/>
      <c r="EHY838" s="304"/>
      <c r="EHZ838" s="304"/>
      <c r="EIA838" s="304"/>
      <c r="EIB838" s="304"/>
      <c r="EIC838" s="304"/>
      <c r="EID838" s="304"/>
      <c r="EIE838" s="304"/>
      <c r="EIF838" s="304"/>
      <c r="EIG838" s="304"/>
      <c r="EIH838" s="304"/>
      <c r="EII838" s="304"/>
      <c r="EIJ838" s="304"/>
      <c r="EIK838" s="304"/>
      <c r="EIL838" s="304"/>
      <c r="EIM838" s="304"/>
      <c r="EIN838" s="304"/>
      <c r="EIO838" s="304"/>
      <c r="EIP838" s="304"/>
      <c r="EIQ838" s="304"/>
      <c r="EIR838" s="304"/>
      <c r="EIS838" s="304"/>
      <c r="EIT838" s="304"/>
      <c r="EIU838" s="304"/>
      <c r="EIV838" s="304"/>
      <c r="EIW838" s="304"/>
      <c r="EIX838" s="304"/>
      <c r="EIY838" s="304"/>
      <c r="EIZ838" s="304"/>
      <c r="EJA838" s="304"/>
      <c r="EJB838" s="304"/>
      <c r="EJC838" s="304"/>
      <c r="EJD838" s="304"/>
      <c r="EJE838" s="304"/>
      <c r="EJF838" s="304"/>
      <c r="EJG838" s="304"/>
      <c r="EJH838" s="304"/>
      <c r="EJI838" s="304"/>
      <c r="EJJ838" s="304"/>
      <c r="EJK838" s="304"/>
      <c r="EJL838" s="304"/>
      <c r="EJM838" s="304"/>
      <c r="EJN838" s="304"/>
      <c r="EJO838" s="304"/>
      <c r="EJP838" s="304"/>
      <c r="EJQ838" s="304"/>
      <c r="EJR838" s="304"/>
      <c r="EJS838" s="304"/>
      <c r="EJT838" s="304"/>
      <c r="EJU838" s="304"/>
      <c r="EJV838" s="304"/>
      <c r="EJW838" s="304"/>
      <c r="EJX838" s="304"/>
      <c r="EJY838" s="304"/>
      <c r="EJZ838" s="304"/>
      <c r="EKA838" s="304"/>
      <c r="EKB838" s="304"/>
      <c r="EKC838" s="304"/>
      <c r="EKD838" s="304"/>
      <c r="EKE838" s="304"/>
      <c r="EKF838" s="304"/>
      <c r="EKG838" s="304"/>
      <c r="EKH838" s="304"/>
      <c r="EKI838" s="304"/>
      <c r="EKJ838" s="304"/>
      <c r="EKK838" s="304"/>
      <c r="EKL838" s="304"/>
      <c r="EKM838" s="304"/>
      <c r="EKN838" s="304"/>
      <c r="EKO838" s="304"/>
      <c r="EKP838" s="304"/>
      <c r="EKQ838" s="304"/>
      <c r="EKR838" s="304"/>
      <c r="EKS838" s="304"/>
      <c r="EKT838" s="304"/>
      <c r="EKU838" s="304"/>
      <c r="EKV838" s="304"/>
      <c r="EKW838" s="304"/>
      <c r="EKX838" s="304"/>
      <c r="EKY838" s="304"/>
      <c r="EKZ838" s="304"/>
      <c r="ELA838" s="304"/>
      <c r="ELB838" s="304"/>
      <c r="ELC838" s="304"/>
      <c r="ELD838" s="304"/>
      <c r="ELE838" s="304"/>
      <c r="ELF838" s="304"/>
      <c r="ELG838" s="304"/>
      <c r="ELH838" s="304"/>
      <c r="ELI838" s="304"/>
      <c r="ELJ838" s="304"/>
      <c r="ELK838" s="304"/>
      <c r="ELL838" s="304"/>
      <c r="ELM838" s="304"/>
      <c r="ELN838" s="304"/>
      <c r="ELO838" s="304"/>
      <c r="ELP838" s="304"/>
      <c r="ELQ838" s="304"/>
      <c r="ELR838" s="304"/>
      <c r="ELS838" s="304"/>
      <c r="ELT838" s="304"/>
      <c r="ELU838" s="304"/>
    </row>
    <row r="839" spans="2:341 1271:3713" s="279" customFormat="1">
      <c r="B839" s="303"/>
      <c r="S839" s="421"/>
      <c r="T839" s="453"/>
      <c r="U839" s="304"/>
      <c r="V839" s="304"/>
      <c r="W839" s="304"/>
      <c r="X839" s="304"/>
      <c r="Y839" s="304"/>
      <c r="Z839" s="304"/>
      <c r="AA839" s="304"/>
      <c r="AB839" s="304"/>
      <c r="AC839" s="304"/>
      <c r="AD839" s="304"/>
      <c r="AE839" s="304"/>
      <c r="AF839" s="304"/>
      <c r="AG839" s="304"/>
      <c r="AH839" s="304"/>
      <c r="AI839" s="304"/>
      <c r="AJ839" s="304"/>
      <c r="AK839" s="304"/>
      <c r="AL839" s="304"/>
      <c r="AM839" s="304"/>
      <c r="AN839" s="304"/>
      <c r="AO839" s="304"/>
      <c r="AP839" s="304"/>
      <c r="AQ839" s="304"/>
      <c r="AR839" s="304"/>
      <c r="AS839" s="304"/>
      <c r="AT839" s="304"/>
      <c r="AU839" s="304"/>
      <c r="AV839" s="304"/>
      <c r="AW839" s="304"/>
      <c r="AX839" s="304"/>
      <c r="AY839" s="304"/>
      <c r="AZ839" s="304"/>
      <c r="BA839" s="304"/>
      <c r="BB839" s="304"/>
      <c r="BC839" s="304"/>
      <c r="BD839" s="304"/>
      <c r="BE839" s="304"/>
      <c r="BF839" s="304"/>
      <c r="BG839" s="304"/>
      <c r="BH839" s="304"/>
      <c r="BI839" s="304"/>
      <c r="BJ839" s="304"/>
      <c r="BK839" s="304"/>
      <c r="BL839" s="304"/>
      <c r="BM839" s="304"/>
      <c r="BN839" s="304"/>
      <c r="BO839" s="304"/>
      <c r="BP839" s="304"/>
      <c r="BQ839" s="304"/>
      <c r="BR839" s="304"/>
      <c r="BS839" s="304"/>
      <c r="BT839" s="304"/>
      <c r="BU839" s="304"/>
      <c r="BV839" s="304"/>
      <c r="BW839" s="304"/>
      <c r="BX839" s="304"/>
      <c r="BY839" s="304"/>
      <c r="BZ839" s="304"/>
      <c r="CA839" s="304"/>
      <c r="CB839" s="304"/>
      <c r="CC839" s="304"/>
      <c r="CD839" s="304"/>
      <c r="CE839" s="304"/>
      <c r="CF839" s="304"/>
      <c r="CG839" s="304"/>
      <c r="CH839" s="304"/>
      <c r="CI839" s="304"/>
      <c r="CJ839" s="304"/>
      <c r="CK839" s="304"/>
      <c r="CL839" s="304"/>
      <c r="CM839" s="304"/>
      <c r="CN839" s="304"/>
      <c r="CO839" s="304"/>
      <c r="CP839" s="304"/>
      <c r="CQ839" s="304"/>
      <c r="CR839" s="304"/>
      <c r="CS839" s="304"/>
      <c r="CT839" s="304"/>
      <c r="CU839" s="304"/>
      <c r="CV839" s="304"/>
      <c r="CW839" s="304"/>
      <c r="CX839" s="304"/>
      <c r="CY839" s="304"/>
      <c r="CZ839" s="304"/>
      <c r="DA839" s="304"/>
      <c r="DB839" s="304"/>
      <c r="DC839" s="304"/>
      <c r="DD839" s="304"/>
      <c r="DE839" s="304"/>
      <c r="DF839" s="304"/>
      <c r="DG839" s="304"/>
      <c r="DH839" s="304"/>
      <c r="DI839" s="304"/>
      <c r="DJ839" s="304"/>
      <c r="DK839" s="304"/>
      <c r="DL839" s="304"/>
      <c r="DM839" s="304"/>
      <c r="DN839" s="304"/>
      <c r="DO839" s="304"/>
      <c r="DP839" s="304"/>
      <c r="DQ839" s="304"/>
      <c r="DR839" s="304"/>
      <c r="DS839" s="304"/>
      <c r="DT839" s="304"/>
      <c r="DU839" s="304"/>
      <c r="DV839" s="304"/>
      <c r="DW839" s="304"/>
      <c r="DX839" s="304"/>
      <c r="DY839" s="304"/>
      <c r="DZ839" s="304"/>
      <c r="EA839" s="304"/>
      <c r="EB839" s="304"/>
      <c r="EC839" s="304"/>
      <c r="ED839" s="304"/>
      <c r="EE839" s="304"/>
      <c r="EF839" s="304"/>
      <c r="EG839" s="304"/>
      <c r="EH839" s="304"/>
      <c r="EI839" s="304"/>
      <c r="EJ839" s="304"/>
      <c r="EK839" s="304"/>
      <c r="EL839" s="304"/>
      <c r="EM839" s="304"/>
      <c r="EN839" s="304"/>
      <c r="EO839" s="304"/>
      <c r="EP839" s="304"/>
      <c r="EQ839" s="304"/>
      <c r="ER839" s="304"/>
      <c r="ES839" s="304"/>
      <c r="ET839" s="304"/>
      <c r="EU839" s="304"/>
      <c r="EV839" s="304"/>
      <c r="EW839" s="304"/>
      <c r="EX839" s="304"/>
      <c r="EY839" s="304"/>
      <c r="EZ839" s="304"/>
      <c r="FA839" s="304"/>
      <c r="FB839" s="304"/>
      <c r="FC839" s="304"/>
      <c r="FD839" s="304"/>
      <c r="FE839" s="304"/>
      <c r="FF839" s="304"/>
      <c r="FG839" s="304"/>
      <c r="FH839" s="304"/>
      <c r="FI839" s="304"/>
      <c r="FJ839" s="304"/>
      <c r="FK839" s="304"/>
      <c r="FL839" s="304"/>
      <c r="FM839" s="304"/>
      <c r="FN839" s="304"/>
      <c r="FO839" s="304"/>
      <c r="FP839" s="304"/>
      <c r="FQ839" s="304"/>
      <c r="FR839" s="304"/>
      <c r="FS839" s="304"/>
      <c r="FT839" s="304"/>
      <c r="FU839" s="304"/>
      <c r="FV839" s="304"/>
      <c r="FW839" s="304"/>
      <c r="FX839" s="304"/>
      <c r="FY839" s="304"/>
      <c r="FZ839" s="304"/>
      <c r="GA839" s="304"/>
      <c r="GB839" s="304"/>
      <c r="GC839" s="304"/>
      <c r="GD839" s="304"/>
      <c r="GE839" s="304"/>
      <c r="GF839" s="304"/>
      <c r="GG839" s="304"/>
      <c r="GH839" s="304"/>
      <c r="GI839" s="304"/>
      <c r="GJ839" s="304"/>
      <c r="GK839" s="304"/>
      <c r="GL839" s="304"/>
      <c r="GM839" s="304"/>
      <c r="GN839" s="304"/>
      <c r="GO839" s="304"/>
      <c r="GP839" s="304"/>
      <c r="GQ839" s="304"/>
      <c r="GR839" s="304"/>
      <c r="GS839" s="304"/>
      <c r="GT839" s="304"/>
      <c r="GU839" s="304"/>
      <c r="GV839" s="304"/>
      <c r="GW839" s="304"/>
      <c r="GX839" s="304"/>
      <c r="GY839" s="304"/>
      <c r="GZ839" s="304"/>
      <c r="HA839" s="304"/>
      <c r="HB839" s="304"/>
      <c r="HC839" s="304"/>
      <c r="HD839" s="304"/>
      <c r="HE839" s="304"/>
      <c r="HF839" s="304"/>
      <c r="HG839" s="304"/>
      <c r="HH839" s="304"/>
      <c r="HI839" s="304"/>
      <c r="HJ839" s="304"/>
      <c r="HK839" s="304"/>
      <c r="HL839" s="304"/>
      <c r="HM839" s="304"/>
      <c r="HN839" s="304"/>
      <c r="HO839" s="304"/>
      <c r="HP839" s="304"/>
      <c r="HQ839" s="304"/>
      <c r="HR839" s="304"/>
      <c r="HS839" s="304"/>
      <c r="HT839" s="304"/>
      <c r="HU839" s="304"/>
      <c r="HV839" s="304"/>
      <c r="HW839" s="304"/>
      <c r="HX839" s="304"/>
      <c r="HY839" s="304"/>
      <c r="HZ839" s="304"/>
      <c r="IA839" s="304"/>
      <c r="IB839" s="304"/>
      <c r="IC839" s="304"/>
      <c r="ID839" s="304"/>
      <c r="IE839" s="304"/>
      <c r="IF839" s="304"/>
      <c r="IG839" s="304"/>
      <c r="IH839" s="304"/>
      <c r="II839" s="304"/>
      <c r="IJ839" s="304"/>
      <c r="IK839" s="304"/>
      <c r="IL839" s="304"/>
      <c r="IM839" s="304"/>
      <c r="IN839" s="304"/>
      <c r="IO839" s="304"/>
      <c r="IP839" s="304"/>
      <c r="IQ839" s="304"/>
      <c r="IR839" s="304"/>
      <c r="IS839" s="304"/>
      <c r="IT839" s="304"/>
      <c r="IU839" s="304"/>
      <c r="IV839" s="304"/>
      <c r="IW839" s="304"/>
      <c r="IX839" s="304"/>
      <c r="IY839" s="304"/>
      <c r="IZ839" s="304"/>
      <c r="JA839" s="304"/>
      <c r="JB839" s="304"/>
      <c r="JC839" s="304"/>
      <c r="JD839" s="304"/>
      <c r="JE839" s="304"/>
      <c r="JF839" s="304"/>
      <c r="JG839" s="304"/>
      <c r="JH839" s="304"/>
      <c r="JI839" s="304"/>
      <c r="JJ839" s="304"/>
      <c r="JK839" s="304"/>
      <c r="JL839" s="304"/>
      <c r="JM839" s="304"/>
      <c r="JN839" s="304"/>
      <c r="JO839" s="304"/>
      <c r="JP839" s="304"/>
      <c r="JQ839" s="304"/>
      <c r="JR839" s="304"/>
      <c r="JS839" s="304"/>
      <c r="JT839" s="304"/>
      <c r="JU839" s="304"/>
      <c r="JV839" s="304"/>
      <c r="JW839" s="304"/>
      <c r="JX839" s="304"/>
      <c r="JY839" s="304"/>
      <c r="JZ839" s="304"/>
      <c r="KA839" s="304"/>
      <c r="KB839" s="304"/>
      <c r="KC839" s="304"/>
      <c r="KD839" s="304"/>
      <c r="KE839" s="304"/>
      <c r="KF839" s="304"/>
      <c r="KG839" s="304"/>
      <c r="KH839" s="304"/>
      <c r="KI839" s="304"/>
      <c r="KJ839" s="304"/>
      <c r="KK839" s="304"/>
      <c r="KL839" s="304"/>
      <c r="KM839" s="304"/>
      <c r="KN839" s="304"/>
      <c r="KO839" s="304"/>
      <c r="KP839" s="304"/>
      <c r="KQ839" s="304"/>
      <c r="KR839" s="304"/>
      <c r="KS839" s="304"/>
      <c r="KT839" s="304"/>
      <c r="KU839" s="304"/>
      <c r="KV839" s="304"/>
      <c r="KW839" s="304"/>
      <c r="KX839" s="304"/>
      <c r="KY839" s="304"/>
      <c r="KZ839" s="304"/>
      <c r="LA839" s="304"/>
      <c r="LB839" s="304"/>
      <c r="LC839" s="304"/>
      <c r="LD839" s="304"/>
      <c r="LE839" s="304"/>
      <c r="LF839" s="304"/>
      <c r="LG839" s="304"/>
      <c r="LH839" s="304"/>
      <c r="LI839" s="304"/>
      <c r="LJ839" s="304"/>
      <c r="LK839" s="304"/>
      <c r="LL839" s="304"/>
      <c r="LM839" s="304"/>
      <c r="LN839" s="304"/>
      <c r="LO839" s="304"/>
      <c r="LP839" s="304"/>
      <c r="LQ839" s="304"/>
      <c r="LR839" s="304"/>
      <c r="LS839" s="304"/>
      <c r="LT839" s="304"/>
      <c r="LU839" s="304"/>
      <c r="LV839" s="304"/>
      <c r="LW839" s="304"/>
      <c r="LX839" s="304"/>
      <c r="LY839" s="304"/>
      <c r="LZ839" s="304"/>
      <c r="MA839" s="304"/>
      <c r="MB839" s="304"/>
      <c r="MC839" s="304"/>
      <c r="AVW839" s="304"/>
      <c r="AVX839" s="304"/>
      <c r="AVY839" s="304"/>
      <c r="AVZ839" s="304"/>
      <c r="AWA839" s="304"/>
      <c r="AWB839" s="304"/>
      <c r="AWC839" s="304"/>
      <c r="AWD839" s="304"/>
      <c r="AWE839" s="304"/>
      <c r="AWF839" s="304"/>
      <c r="AWG839" s="304"/>
      <c r="AWH839" s="304"/>
      <c r="AWI839" s="304"/>
      <c r="AWJ839" s="304"/>
      <c r="AWK839" s="304"/>
      <c r="AWL839" s="304"/>
      <c r="AWM839" s="304"/>
      <c r="AWN839" s="304"/>
      <c r="AWO839" s="304"/>
      <c r="AWP839" s="304"/>
      <c r="AWQ839" s="304"/>
      <c r="AWR839" s="304"/>
      <c r="AWS839" s="304"/>
      <c r="AWT839" s="304"/>
      <c r="AWU839" s="304"/>
      <c r="AWV839" s="304"/>
      <c r="AWW839" s="304"/>
      <c r="AWX839" s="304"/>
      <c r="AWY839" s="304"/>
      <c r="AWZ839" s="304"/>
      <c r="AXA839" s="304"/>
      <c r="AXB839" s="304"/>
      <c r="AXC839" s="304"/>
      <c r="AXD839" s="304"/>
      <c r="AXE839" s="304"/>
      <c r="AXF839" s="304"/>
      <c r="AXG839" s="304"/>
      <c r="AXH839" s="304"/>
      <c r="AXI839" s="304"/>
      <c r="AXJ839" s="304"/>
      <c r="AXK839" s="304"/>
      <c r="AXL839" s="304"/>
      <c r="AXM839" s="304"/>
      <c r="AXN839" s="304"/>
      <c r="AXO839" s="304"/>
      <c r="AXP839" s="304"/>
      <c r="AXQ839" s="304"/>
      <c r="AXR839" s="304"/>
      <c r="AXS839" s="304"/>
      <c r="AXT839" s="304"/>
      <c r="AXU839" s="304"/>
      <c r="AXV839" s="304"/>
      <c r="AXW839" s="304"/>
      <c r="AXX839" s="304"/>
      <c r="AXY839" s="304"/>
      <c r="AXZ839" s="304"/>
      <c r="AYA839" s="304"/>
      <c r="AYB839" s="304"/>
      <c r="AYC839" s="304"/>
      <c r="AYD839" s="304"/>
      <c r="AYE839" s="304"/>
      <c r="AYF839" s="304"/>
      <c r="AYG839" s="304"/>
      <c r="AYH839" s="304"/>
      <c r="AYI839" s="304"/>
      <c r="AYJ839" s="304"/>
      <c r="AYK839" s="304"/>
      <c r="AYL839" s="304"/>
      <c r="AYM839" s="304"/>
      <c r="AYN839" s="304"/>
      <c r="AYO839" s="304"/>
      <c r="AYP839" s="304"/>
      <c r="AYQ839" s="304"/>
      <c r="AYR839" s="304"/>
      <c r="AYS839" s="304"/>
      <c r="AYT839" s="304"/>
      <c r="AYU839" s="304"/>
      <c r="AYV839" s="304"/>
      <c r="AYW839" s="304"/>
      <c r="AYX839" s="304"/>
      <c r="AYY839" s="304"/>
      <c r="AYZ839" s="304"/>
      <c r="AZA839" s="304"/>
      <c r="AZB839" s="304"/>
      <c r="AZC839" s="304"/>
      <c r="AZD839" s="304"/>
      <c r="AZE839" s="304"/>
      <c r="AZF839" s="304"/>
      <c r="AZG839" s="304"/>
      <c r="AZH839" s="304"/>
      <c r="AZI839" s="304"/>
      <c r="AZJ839" s="304"/>
      <c r="AZK839" s="304"/>
      <c r="AZL839" s="304"/>
      <c r="AZM839" s="304"/>
      <c r="AZN839" s="304"/>
      <c r="AZO839" s="304"/>
      <c r="AZP839" s="304"/>
      <c r="AZQ839" s="304"/>
      <c r="AZR839" s="304"/>
      <c r="AZS839" s="304"/>
      <c r="AZT839" s="304"/>
      <c r="AZU839" s="304"/>
      <c r="AZV839" s="304"/>
      <c r="AZW839" s="304"/>
      <c r="AZX839" s="304"/>
      <c r="AZY839" s="304"/>
      <c r="AZZ839" s="304"/>
      <c r="BAA839" s="304"/>
      <c r="BAB839" s="304"/>
      <c r="BAC839" s="304"/>
      <c r="BAD839" s="304"/>
      <c r="BAE839" s="304"/>
      <c r="BAF839" s="304"/>
      <c r="BAG839" s="304"/>
      <c r="BAH839" s="304"/>
      <c r="BAI839" s="304"/>
      <c r="BAJ839" s="304"/>
      <c r="BAK839" s="304"/>
      <c r="BAL839" s="304"/>
      <c r="BAM839" s="304"/>
      <c r="BAN839" s="304"/>
      <c r="BAO839" s="304"/>
      <c r="BAP839" s="304"/>
      <c r="BAQ839" s="304"/>
      <c r="BAR839" s="304"/>
      <c r="BAS839" s="304"/>
      <c r="BAT839" s="304"/>
      <c r="BAU839" s="304"/>
      <c r="BAV839" s="304"/>
      <c r="BAW839" s="304"/>
      <c r="BAX839" s="304"/>
      <c r="BAY839" s="304"/>
      <c r="BAZ839" s="304"/>
      <c r="BBA839" s="304"/>
      <c r="BBB839" s="304"/>
      <c r="BBC839" s="304"/>
      <c r="BBD839" s="304"/>
      <c r="BBE839" s="304"/>
      <c r="BBF839" s="304"/>
      <c r="BBG839" s="304"/>
      <c r="BBH839" s="304"/>
      <c r="BBI839" s="304"/>
      <c r="BBJ839" s="304"/>
      <c r="BBK839" s="304"/>
      <c r="BBL839" s="304"/>
      <c r="BBM839" s="304"/>
      <c r="BBN839" s="304"/>
      <c r="BBO839" s="304"/>
      <c r="BBP839" s="304"/>
      <c r="BBQ839" s="304"/>
      <c r="BBR839" s="304"/>
      <c r="BBS839" s="304"/>
      <c r="BBT839" s="304"/>
      <c r="BBU839" s="304"/>
      <c r="BBV839" s="304"/>
      <c r="BBW839" s="304"/>
      <c r="BBX839" s="304"/>
      <c r="BBY839" s="304"/>
      <c r="BBZ839" s="304"/>
      <c r="BCA839" s="304"/>
      <c r="BCB839" s="304"/>
      <c r="BCC839" s="304"/>
      <c r="BCD839" s="304"/>
      <c r="BCE839" s="304"/>
      <c r="BCF839" s="304"/>
      <c r="BCG839" s="304"/>
      <c r="BCH839" s="304"/>
      <c r="BCI839" s="304"/>
      <c r="BCJ839" s="304"/>
      <c r="BCK839" s="304"/>
      <c r="BCL839" s="304"/>
      <c r="BCM839" s="304"/>
      <c r="BCN839" s="304"/>
      <c r="BCO839" s="304"/>
      <c r="BCP839" s="304"/>
      <c r="BCQ839" s="304"/>
      <c r="BCR839" s="304"/>
      <c r="BCS839" s="304"/>
      <c r="BCT839" s="304"/>
      <c r="BCU839" s="304"/>
      <c r="BCV839" s="304"/>
      <c r="BCW839" s="304"/>
      <c r="BCX839" s="304"/>
      <c r="BCY839" s="304"/>
      <c r="BCZ839" s="304"/>
      <c r="BDA839" s="304"/>
      <c r="BDB839" s="304"/>
      <c r="BDC839" s="304"/>
      <c r="BDD839" s="304"/>
      <c r="BDE839" s="304"/>
      <c r="BDF839" s="304"/>
      <c r="BDG839" s="304"/>
      <c r="BDH839" s="304"/>
      <c r="BDI839" s="304"/>
      <c r="BDJ839" s="304"/>
      <c r="BDK839" s="304"/>
      <c r="BDL839" s="304"/>
      <c r="BDM839" s="304"/>
      <c r="BDN839" s="304"/>
      <c r="BDO839" s="304"/>
      <c r="BDP839" s="304"/>
      <c r="BDQ839" s="304"/>
      <c r="BDR839" s="304"/>
      <c r="BDS839" s="304"/>
      <c r="BDT839" s="304"/>
      <c r="BDU839" s="304"/>
      <c r="BDV839" s="304"/>
      <c r="BDW839" s="304"/>
      <c r="BDX839" s="304"/>
      <c r="BDY839" s="304"/>
      <c r="BDZ839" s="304"/>
      <c r="BEA839" s="304"/>
      <c r="BEB839" s="304"/>
      <c r="BEC839" s="304"/>
      <c r="BED839" s="304"/>
      <c r="BEE839" s="304"/>
      <c r="BEF839" s="304"/>
      <c r="BEG839" s="304"/>
      <c r="BEH839" s="304"/>
      <c r="BEI839" s="304"/>
      <c r="BEJ839" s="304"/>
      <c r="BEK839" s="304"/>
      <c r="BEL839" s="304"/>
      <c r="BEM839" s="304"/>
      <c r="BEN839" s="304"/>
      <c r="BEO839" s="304"/>
      <c r="BEP839" s="304"/>
      <c r="BEQ839" s="304"/>
      <c r="BER839" s="304"/>
      <c r="BES839" s="304"/>
      <c r="BET839" s="304"/>
      <c r="BEU839" s="304"/>
      <c r="BEV839" s="304"/>
      <c r="BEW839" s="304"/>
      <c r="BEX839" s="304"/>
      <c r="BEY839" s="304"/>
      <c r="BEZ839" s="304"/>
      <c r="BFA839" s="304"/>
      <c r="BFB839" s="304"/>
      <c r="BFC839" s="304"/>
      <c r="BFD839" s="304"/>
      <c r="BFE839" s="304"/>
      <c r="BFF839" s="304"/>
      <c r="BFG839" s="304"/>
      <c r="BFH839" s="304"/>
      <c r="BFI839" s="304"/>
      <c r="BFJ839" s="304"/>
      <c r="BFK839" s="304"/>
      <c r="BFL839" s="304"/>
      <c r="BFM839" s="304"/>
      <c r="BFN839" s="304"/>
      <c r="BFO839" s="304"/>
      <c r="BFP839" s="304"/>
      <c r="BFQ839" s="304"/>
      <c r="BFR839" s="304"/>
      <c r="BFS839" s="304"/>
      <c r="BFT839" s="304"/>
      <c r="BFU839" s="304"/>
      <c r="BFV839" s="304"/>
      <c r="BFW839" s="304"/>
      <c r="BFX839" s="304"/>
      <c r="BFY839" s="304"/>
      <c r="BFZ839" s="304"/>
      <c r="BGA839" s="304"/>
      <c r="BGB839" s="304"/>
      <c r="BGC839" s="304"/>
      <c r="BGD839" s="304"/>
      <c r="BGE839" s="304"/>
      <c r="BGF839" s="304"/>
      <c r="BGG839" s="304"/>
      <c r="BGH839" s="304"/>
      <c r="BGI839" s="304"/>
      <c r="BGJ839" s="304"/>
      <c r="BGK839" s="304"/>
      <c r="BGL839" s="304"/>
      <c r="BGM839" s="304"/>
      <c r="BGN839" s="304"/>
      <c r="BGO839" s="304"/>
      <c r="BGP839" s="304"/>
      <c r="BGQ839" s="304"/>
      <c r="BGR839" s="304"/>
      <c r="BGS839" s="304"/>
      <c r="BGT839" s="304"/>
      <c r="BGU839" s="304"/>
      <c r="BGV839" s="304"/>
      <c r="BGW839" s="304"/>
      <c r="BGX839" s="304"/>
      <c r="BGY839" s="304"/>
      <c r="BGZ839" s="304"/>
      <c r="BHA839" s="304"/>
      <c r="BHB839" s="304"/>
      <c r="BHC839" s="304"/>
      <c r="BHD839" s="304"/>
      <c r="BHE839" s="304"/>
      <c r="BHF839" s="304"/>
      <c r="BHG839" s="304"/>
      <c r="BHH839" s="304"/>
      <c r="BHI839" s="304"/>
      <c r="BHJ839" s="304"/>
      <c r="BHK839" s="304"/>
      <c r="BHL839" s="304"/>
      <c r="BHM839" s="304"/>
      <c r="BHN839" s="304"/>
      <c r="BHO839" s="304"/>
      <c r="BHP839" s="304"/>
      <c r="BHQ839" s="304"/>
      <c r="BHR839" s="304"/>
      <c r="BHS839" s="304"/>
      <c r="BHT839" s="304"/>
      <c r="BHU839" s="304"/>
      <c r="BHV839" s="304"/>
      <c r="BHW839" s="304"/>
      <c r="BHX839" s="304"/>
      <c r="BHY839" s="304"/>
      <c r="BHZ839" s="304"/>
      <c r="BIA839" s="304"/>
      <c r="BIB839" s="304"/>
      <c r="BIC839" s="304"/>
      <c r="BID839" s="304"/>
      <c r="BIE839" s="304"/>
      <c r="BIF839" s="304"/>
      <c r="BIG839" s="304"/>
      <c r="BIH839" s="304"/>
      <c r="BII839" s="304"/>
      <c r="BIJ839" s="304"/>
      <c r="BIK839" s="304"/>
      <c r="BIL839" s="304"/>
      <c r="BIM839" s="304"/>
      <c r="BIN839" s="304"/>
      <c r="BIO839" s="304"/>
      <c r="BIP839" s="304"/>
      <c r="BIQ839" s="304"/>
      <c r="BIR839" s="304"/>
      <c r="BIS839" s="304"/>
      <c r="BIT839" s="304"/>
      <c r="BIU839" s="304"/>
      <c r="BIV839" s="304"/>
      <c r="BIW839" s="304"/>
      <c r="BIX839" s="304"/>
      <c r="BIY839" s="304"/>
      <c r="BIZ839" s="304"/>
      <c r="BJA839" s="304"/>
      <c r="BJB839" s="304"/>
      <c r="BJC839" s="304"/>
      <c r="BJD839" s="304"/>
      <c r="BJE839" s="304"/>
      <c r="BJF839" s="304"/>
      <c r="BJG839" s="304"/>
      <c r="BJH839" s="304"/>
      <c r="BJI839" s="304"/>
      <c r="BJJ839" s="304"/>
      <c r="BJK839" s="304"/>
      <c r="BJL839" s="304"/>
      <c r="BJM839" s="304"/>
      <c r="BJN839" s="304"/>
      <c r="BJO839" s="304"/>
      <c r="BJP839" s="304"/>
      <c r="BJQ839" s="304"/>
      <c r="BJR839" s="304"/>
      <c r="BJS839" s="304"/>
      <c r="BJT839" s="304"/>
      <c r="BJU839" s="304"/>
      <c r="BJV839" s="304"/>
      <c r="BJW839" s="304"/>
      <c r="BJX839" s="304"/>
      <c r="BJY839" s="304"/>
      <c r="BJZ839" s="304"/>
      <c r="BKA839" s="304"/>
      <c r="BKB839" s="304"/>
      <c r="BKC839" s="304"/>
      <c r="BKD839" s="304"/>
      <c r="BKE839" s="304"/>
      <c r="BKF839" s="304"/>
      <c r="BKG839" s="304"/>
      <c r="BKH839" s="304"/>
      <c r="BKI839" s="304"/>
      <c r="BKJ839" s="304"/>
      <c r="BKK839" s="304"/>
      <c r="BKL839" s="304"/>
      <c r="BKM839" s="304"/>
      <c r="BKN839" s="304"/>
      <c r="BKO839" s="304"/>
      <c r="BKP839" s="304"/>
      <c r="BKQ839" s="304"/>
      <c r="BKR839" s="304"/>
      <c r="BKS839" s="304"/>
      <c r="BKT839" s="304"/>
      <c r="BKU839" s="304"/>
      <c r="BKV839" s="304"/>
      <c r="BKW839" s="304"/>
      <c r="BKX839" s="304"/>
      <c r="BKY839" s="304"/>
      <c r="BKZ839" s="304"/>
      <c r="BLA839" s="304"/>
      <c r="BLB839" s="304"/>
      <c r="BLC839" s="304"/>
      <c r="BLD839" s="304"/>
      <c r="BLE839" s="304"/>
      <c r="BLF839" s="304"/>
      <c r="BLG839" s="304"/>
      <c r="BLH839" s="304"/>
      <c r="BLI839" s="304"/>
      <c r="BLJ839" s="304"/>
      <c r="BLK839" s="304"/>
      <c r="BLL839" s="304"/>
      <c r="BLM839" s="304"/>
      <c r="BLN839" s="304"/>
      <c r="BLO839" s="304"/>
      <c r="BLP839" s="304"/>
      <c r="BLQ839" s="304"/>
      <c r="BLR839" s="304"/>
      <c r="BLS839" s="304"/>
      <c r="BLT839" s="304"/>
      <c r="BLU839" s="304"/>
      <c r="BLV839" s="304"/>
      <c r="BLW839" s="304"/>
      <c r="BLX839" s="304"/>
      <c r="BLY839" s="304"/>
      <c r="BLZ839" s="304"/>
      <c r="BMA839" s="304"/>
      <c r="BMB839" s="304"/>
      <c r="BMC839" s="304"/>
      <c r="BMD839" s="304"/>
      <c r="BME839" s="304"/>
      <c r="BMF839" s="304"/>
      <c r="BMG839" s="304"/>
      <c r="BMH839" s="304"/>
      <c r="BMI839" s="304"/>
      <c r="BMJ839" s="304"/>
      <c r="BMK839" s="304"/>
      <c r="BML839" s="304"/>
      <c r="BMM839" s="304"/>
      <c r="BMN839" s="304"/>
      <c r="BMO839" s="304"/>
      <c r="BMP839" s="304"/>
      <c r="BMQ839" s="304"/>
      <c r="BMR839" s="304"/>
      <c r="BMS839" s="304"/>
      <c r="BMT839" s="304"/>
      <c r="BMU839" s="304"/>
      <c r="BMV839" s="304"/>
      <c r="BMW839" s="304"/>
      <c r="BMX839" s="304"/>
      <c r="BMY839" s="304"/>
      <c r="BMZ839" s="304"/>
      <c r="BNA839" s="304"/>
      <c r="BNB839" s="304"/>
      <c r="BNC839" s="304"/>
      <c r="BND839" s="304"/>
      <c r="BNE839" s="304"/>
      <c r="BNF839" s="304"/>
      <c r="BNG839" s="304"/>
      <c r="BNH839" s="304"/>
      <c r="BNI839" s="304"/>
      <c r="BNJ839" s="304"/>
      <c r="BNK839" s="304"/>
      <c r="BNL839" s="304"/>
      <c r="BNM839" s="304"/>
      <c r="BNN839" s="304"/>
      <c r="BNO839" s="304"/>
      <c r="BNP839" s="304"/>
      <c r="BNQ839" s="304"/>
      <c r="BNR839" s="304"/>
      <c r="BNS839" s="304"/>
      <c r="BNT839" s="304"/>
      <c r="BNU839" s="304"/>
      <c r="BNV839" s="304"/>
      <c r="BNW839" s="304"/>
      <c r="BNX839" s="304"/>
      <c r="BNY839" s="304"/>
      <c r="BNZ839" s="304"/>
      <c r="BOA839" s="304"/>
      <c r="BOB839" s="304"/>
      <c r="BOC839" s="304"/>
      <c r="BOD839" s="304"/>
      <c r="BOE839" s="304"/>
      <c r="BOF839" s="304"/>
      <c r="BOG839" s="304"/>
      <c r="BOH839" s="304"/>
      <c r="BOI839" s="304"/>
      <c r="BOJ839" s="304"/>
      <c r="BOK839" s="304"/>
      <c r="BOL839" s="304"/>
      <c r="BOM839" s="304"/>
      <c r="BON839" s="304"/>
      <c r="BOO839" s="304"/>
      <c r="BOP839" s="304"/>
      <c r="BOQ839" s="304"/>
      <c r="BOR839" s="304"/>
      <c r="BOS839" s="304"/>
      <c r="BOT839" s="304"/>
      <c r="BOU839" s="304"/>
      <c r="BOV839" s="304"/>
      <c r="BOW839" s="304"/>
      <c r="BOX839" s="304"/>
      <c r="BOY839" s="304"/>
      <c r="BOZ839" s="304"/>
      <c r="BPA839" s="304"/>
      <c r="BPB839" s="304"/>
      <c r="BPC839" s="304"/>
      <c r="BPD839" s="304"/>
      <c r="BPE839" s="304"/>
      <c r="BPF839" s="304"/>
      <c r="BPG839" s="304"/>
      <c r="BPH839" s="304"/>
      <c r="BPI839" s="304"/>
      <c r="BPJ839" s="304"/>
      <c r="BPK839" s="304"/>
      <c r="BPL839" s="304"/>
      <c r="BPM839" s="304"/>
      <c r="BPN839" s="304"/>
      <c r="BPO839" s="304"/>
      <c r="BPP839" s="304"/>
      <c r="BPQ839" s="304"/>
      <c r="BPR839" s="304"/>
      <c r="BPS839" s="304"/>
      <c r="BPT839" s="304"/>
      <c r="BPU839" s="304"/>
      <c r="BPV839" s="304"/>
      <c r="BPW839" s="304"/>
      <c r="BPX839" s="304"/>
      <c r="BPY839" s="304"/>
      <c r="BPZ839" s="304"/>
      <c r="BQA839" s="304"/>
      <c r="BQB839" s="304"/>
      <c r="BQC839" s="304"/>
      <c r="BQD839" s="304"/>
      <c r="BQE839" s="304"/>
      <c r="BQF839" s="304"/>
      <c r="BQG839" s="304"/>
      <c r="BQH839" s="304"/>
      <c r="BQI839" s="304"/>
      <c r="BQJ839" s="304"/>
      <c r="BQK839" s="304"/>
      <c r="BQL839" s="304"/>
      <c r="BQM839" s="304"/>
      <c r="BQN839" s="304"/>
      <c r="BQO839" s="304"/>
      <c r="BQP839" s="304"/>
      <c r="BQQ839" s="304"/>
      <c r="BQR839" s="304"/>
      <c r="BQS839" s="304"/>
      <c r="BQT839" s="304"/>
      <c r="BQU839" s="304"/>
      <c r="BQV839" s="304"/>
      <c r="BQW839" s="304"/>
      <c r="BQX839" s="304"/>
      <c r="BQY839" s="304"/>
      <c r="BQZ839" s="304"/>
      <c r="BRA839" s="304"/>
      <c r="BRB839" s="304"/>
      <c r="BRC839" s="304"/>
      <c r="BRD839" s="304"/>
      <c r="BRE839" s="304"/>
      <c r="BRF839" s="304"/>
      <c r="BRG839" s="304"/>
      <c r="BRH839" s="304"/>
      <c r="BRI839" s="304"/>
      <c r="BRJ839" s="304"/>
      <c r="BRK839" s="304"/>
      <c r="BRL839" s="304"/>
      <c r="BRM839" s="304"/>
      <c r="BRN839" s="304"/>
      <c r="BRO839" s="304"/>
      <c r="BRP839" s="304"/>
      <c r="BRQ839" s="304"/>
      <c r="BRR839" s="304"/>
      <c r="BRS839" s="304"/>
      <c r="BRT839" s="304"/>
      <c r="BRU839" s="304"/>
      <c r="BRV839" s="304"/>
      <c r="BRW839" s="304"/>
      <c r="BRX839" s="304"/>
      <c r="BRY839" s="304"/>
      <c r="BRZ839" s="304"/>
      <c r="BSA839" s="304"/>
      <c r="BSB839" s="304"/>
      <c r="BSC839" s="304"/>
      <c r="BSD839" s="304"/>
      <c r="BSE839" s="304"/>
      <c r="BSF839" s="304"/>
      <c r="BSG839" s="304"/>
      <c r="BSH839" s="304"/>
      <c r="BSI839" s="304"/>
      <c r="BSJ839" s="304"/>
      <c r="BSK839" s="304"/>
      <c r="BSL839" s="304"/>
      <c r="BSM839" s="304"/>
      <c r="BSN839" s="304"/>
      <c r="BSO839" s="304"/>
      <c r="BSP839" s="304"/>
      <c r="BSQ839" s="304"/>
      <c r="BSR839" s="304"/>
      <c r="BSS839" s="304"/>
      <c r="BST839" s="304"/>
      <c r="BSU839" s="304"/>
      <c r="BSV839" s="304"/>
      <c r="BSW839" s="304"/>
      <c r="BSX839" s="304"/>
      <c r="BSY839" s="304"/>
      <c r="BSZ839" s="304"/>
      <c r="BTA839" s="304"/>
      <c r="BTB839" s="304"/>
      <c r="BTC839" s="304"/>
      <c r="BTD839" s="304"/>
      <c r="BTE839" s="304"/>
      <c r="BTF839" s="304"/>
      <c r="BTG839" s="304"/>
      <c r="BTH839" s="304"/>
      <c r="BTI839" s="304"/>
      <c r="BTJ839" s="304"/>
      <c r="BTK839" s="304"/>
      <c r="BTL839" s="304"/>
      <c r="BTM839" s="304"/>
      <c r="BTN839" s="304"/>
      <c r="BTO839" s="304"/>
      <c r="BTP839" s="304"/>
      <c r="BTQ839" s="304"/>
      <c r="BTR839" s="304"/>
      <c r="BTS839" s="304"/>
      <c r="BTT839" s="304"/>
      <c r="BTU839" s="304"/>
      <c r="BTV839" s="304"/>
      <c r="BTW839" s="304"/>
      <c r="BTX839" s="304"/>
      <c r="BTY839" s="304"/>
      <c r="BTZ839" s="304"/>
      <c r="BUA839" s="304"/>
      <c r="BUB839" s="304"/>
      <c r="BUC839" s="304"/>
      <c r="BUD839" s="304"/>
      <c r="BUE839" s="304"/>
      <c r="BUF839" s="304"/>
      <c r="BUG839" s="304"/>
      <c r="BUH839" s="304"/>
      <c r="BUI839" s="304"/>
      <c r="BUJ839" s="304"/>
      <c r="BUK839" s="304"/>
      <c r="BUL839" s="304"/>
      <c r="BUM839" s="304"/>
      <c r="BUN839" s="304"/>
      <c r="BUO839" s="304"/>
      <c r="BUP839" s="304"/>
      <c r="BUQ839" s="304"/>
      <c r="BUR839" s="304"/>
      <c r="BUS839" s="304"/>
      <c r="BUT839" s="304"/>
      <c r="BUU839" s="304"/>
      <c r="BUV839" s="304"/>
      <c r="BUW839" s="304"/>
      <c r="BUX839" s="304"/>
      <c r="BUY839" s="304"/>
      <c r="BUZ839" s="304"/>
      <c r="BVA839" s="304"/>
      <c r="BVB839" s="304"/>
      <c r="BVC839" s="304"/>
      <c r="BVD839" s="304"/>
      <c r="BVE839" s="304"/>
      <c r="BVF839" s="304"/>
      <c r="BVG839" s="304"/>
      <c r="BVH839" s="304"/>
      <c r="BVI839" s="304"/>
      <c r="BVJ839" s="304"/>
      <c r="BVK839" s="304"/>
      <c r="BVL839" s="304"/>
      <c r="BVM839" s="304"/>
      <c r="BVN839" s="304"/>
      <c r="BVO839" s="304"/>
      <c r="BVP839" s="304"/>
      <c r="BVQ839" s="304"/>
      <c r="BVR839" s="304"/>
      <c r="BVS839" s="304"/>
      <c r="BVT839" s="304"/>
      <c r="BVU839" s="304"/>
      <c r="BVV839" s="304"/>
      <c r="BVW839" s="304"/>
      <c r="BVX839" s="304"/>
      <c r="BVY839" s="304"/>
      <c r="BVZ839" s="304"/>
      <c r="BWA839" s="304"/>
      <c r="BWB839" s="304"/>
      <c r="BWC839" s="304"/>
      <c r="BWD839" s="304"/>
      <c r="BWE839" s="304"/>
      <c r="BWF839" s="304"/>
      <c r="BWG839" s="304"/>
      <c r="BWH839" s="304"/>
      <c r="BWI839" s="304"/>
      <c r="BWJ839" s="304"/>
      <c r="BWK839" s="304"/>
      <c r="BWL839" s="304"/>
      <c r="BWM839" s="304"/>
      <c r="BWN839" s="304"/>
      <c r="BWO839" s="304"/>
      <c r="BWP839" s="304"/>
      <c r="BWQ839" s="304"/>
      <c r="BWR839" s="304"/>
      <c r="BWS839" s="304"/>
      <c r="BWT839" s="304"/>
      <c r="BWU839" s="304"/>
      <c r="BWV839" s="304"/>
      <c r="BWW839" s="304"/>
      <c r="BWX839" s="304"/>
      <c r="BWY839" s="304"/>
      <c r="BWZ839" s="304"/>
      <c r="BXA839" s="304"/>
      <c r="BXB839" s="304"/>
      <c r="BXC839" s="304"/>
      <c r="BXD839" s="304"/>
      <c r="BXE839" s="304"/>
      <c r="BXF839" s="304"/>
      <c r="BXG839" s="304"/>
      <c r="BXH839" s="304"/>
      <c r="BXI839" s="304"/>
      <c r="BXJ839" s="304"/>
      <c r="BXK839" s="304"/>
      <c r="BXL839" s="304"/>
      <c r="BXM839" s="304"/>
      <c r="BXN839" s="304"/>
      <c r="BXO839" s="304"/>
      <c r="BXP839" s="304"/>
      <c r="BXQ839" s="304"/>
      <c r="BXR839" s="304"/>
      <c r="BXS839" s="304"/>
      <c r="BXT839" s="304"/>
      <c r="BXU839" s="304"/>
      <c r="BXV839" s="304"/>
      <c r="BXW839" s="304"/>
      <c r="BXX839" s="304"/>
      <c r="BXY839" s="304"/>
      <c r="BXZ839" s="304"/>
      <c r="BYA839" s="304"/>
      <c r="BYB839" s="304"/>
      <c r="BYC839" s="304"/>
      <c r="BYD839" s="304"/>
      <c r="BYE839" s="304"/>
      <c r="BYF839" s="304"/>
      <c r="BYG839" s="304"/>
      <c r="BYH839" s="304"/>
      <c r="BYI839" s="304"/>
      <c r="BYJ839" s="304"/>
      <c r="BYK839" s="304"/>
      <c r="BYL839" s="304"/>
      <c r="BYM839" s="304"/>
      <c r="BYN839" s="304"/>
      <c r="BYO839" s="304"/>
      <c r="BYP839" s="304"/>
      <c r="BYQ839" s="304"/>
      <c r="BYR839" s="304"/>
      <c r="BYS839" s="304"/>
      <c r="BYT839" s="304"/>
      <c r="BYU839" s="304"/>
      <c r="BYV839" s="304"/>
      <c r="BYW839" s="304"/>
      <c r="BYX839" s="304"/>
      <c r="BYY839" s="304"/>
      <c r="BYZ839" s="304"/>
      <c r="BZA839" s="304"/>
      <c r="BZB839" s="304"/>
      <c r="BZC839" s="304"/>
      <c r="BZD839" s="304"/>
      <c r="BZE839" s="304"/>
      <c r="BZF839" s="304"/>
      <c r="BZG839" s="304"/>
      <c r="BZH839" s="304"/>
      <c r="BZI839" s="304"/>
      <c r="BZJ839" s="304"/>
      <c r="BZK839" s="304"/>
      <c r="BZL839" s="304"/>
      <c r="BZM839" s="304"/>
      <c r="BZN839" s="304"/>
      <c r="BZO839" s="304"/>
      <c r="BZP839" s="304"/>
      <c r="BZQ839" s="304"/>
      <c r="BZR839" s="304"/>
      <c r="BZS839" s="304"/>
      <c r="BZT839" s="304"/>
      <c r="BZU839" s="304"/>
      <c r="BZV839" s="304"/>
      <c r="BZW839" s="304"/>
      <c r="BZX839" s="304"/>
      <c r="BZY839" s="304"/>
      <c r="BZZ839" s="304"/>
      <c r="CAA839" s="304"/>
      <c r="CAB839" s="304"/>
      <c r="CAC839" s="304"/>
      <c r="CAD839" s="304"/>
      <c r="CAE839" s="304"/>
      <c r="CAF839" s="304"/>
      <c r="CAG839" s="304"/>
      <c r="CAH839" s="304"/>
      <c r="CAI839" s="304"/>
      <c r="CAJ839" s="304"/>
      <c r="CAK839" s="304"/>
      <c r="CAL839" s="304"/>
      <c r="CAM839" s="304"/>
      <c r="CAN839" s="304"/>
      <c r="CAO839" s="304"/>
      <c r="CAP839" s="304"/>
      <c r="CAQ839" s="304"/>
      <c r="CAR839" s="304"/>
      <c r="CAS839" s="304"/>
      <c r="CAT839" s="304"/>
      <c r="CAU839" s="304"/>
      <c r="CAV839" s="304"/>
      <c r="CAW839" s="304"/>
      <c r="CAX839" s="304"/>
      <c r="CAY839" s="304"/>
      <c r="CAZ839" s="304"/>
      <c r="CBA839" s="304"/>
      <c r="CBB839" s="304"/>
      <c r="CBC839" s="304"/>
      <c r="CBD839" s="304"/>
      <c r="CBE839" s="304"/>
      <c r="CBF839" s="304"/>
      <c r="CBG839" s="304"/>
      <c r="CBH839" s="304"/>
      <c r="CBI839" s="304"/>
      <c r="CBJ839" s="304"/>
      <c r="CBK839" s="304"/>
      <c r="CBL839" s="304"/>
      <c r="CBM839" s="304"/>
      <c r="CBN839" s="304"/>
      <c r="CBO839" s="304"/>
      <c r="CBP839" s="304"/>
      <c r="CBQ839" s="304"/>
      <c r="CBR839" s="304"/>
      <c r="CBS839" s="304"/>
      <c r="CBT839" s="304"/>
      <c r="CBU839" s="304"/>
      <c r="CBV839" s="304"/>
      <c r="CBW839" s="304"/>
      <c r="CBX839" s="304"/>
      <c r="CBY839" s="304"/>
      <c r="CBZ839" s="304"/>
      <c r="CCA839" s="304"/>
      <c r="CCB839" s="304"/>
      <c r="CCC839" s="304"/>
      <c r="CCD839" s="304"/>
      <c r="CCE839" s="304"/>
      <c r="CCF839" s="304"/>
      <c r="CCG839" s="304"/>
      <c r="CCH839" s="304"/>
      <c r="CCI839" s="304"/>
      <c r="CCJ839" s="304"/>
      <c r="CCK839" s="304"/>
      <c r="CCL839" s="304"/>
      <c r="CCM839" s="304"/>
      <c r="CCN839" s="304"/>
      <c r="CCO839" s="304"/>
      <c r="CCP839" s="304"/>
      <c r="CCQ839" s="304"/>
      <c r="CCR839" s="304"/>
      <c r="CCS839" s="304"/>
      <c r="CCT839" s="304"/>
      <c r="CCU839" s="304"/>
      <c r="CCV839" s="304"/>
      <c r="CCW839" s="304"/>
      <c r="CCX839" s="304"/>
      <c r="CCY839" s="304"/>
      <c r="CCZ839" s="304"/>
      <c r="CDA839" s="304"/>
      <c r="CDB839" s="304"/>
      <c r="CDC839" s="304"/>
      <c r="CDD839" s="304"/>
      <c r="CDE839" s="304"/>
      <c r="CDF839" s="304"/>
      <c r="CDG839" s="304"/>
      <c r="CDH839" s="304"/>
      <c r="CDI839" s="304"/>
      <c r="CDJ839" s="304"/>
      <c r="CDK839" s="304"/>
      <c r="CDL839" s="304"/>
      <c r="CDM839" s="304"/>
      <c r="CDN839" s="304"/>
      <c r="CDO839" s="304"/>
      <c r="CDP839" s="304"/>
      <c r="CDQ839" s="304"/>
      <c r="CDR839" s="304"/>
      <c r="CDS839" s="304"/>
      <c r="CDT839" s="304"/>
      <c r="CDU839" s="304"/>
      <c r="CDV839" s="304"/>
      <c r="CDW839" s="304"/>
      <c r="CDX839" s="304"/>
      <c r="CDY839" s="304"/>
      <c r="CDZ839" s="304"/>
      <c r="CEA839" s="304"/>
      <c r="CEB839" s="304"/>
      <c r="CEC839" s="304"/>
      <c r="CED839" s="304"/>
      <c r="CEE839" s="304"/>
      <c r="CEF839" s="304"/>
      <c r="CEG839" s="304"/>
      <c r="CEH839" s="304"/>
      <c r="CEI839" s="304"/>
      <c r="CEJ839" s="304"/>
      <c r="CEK839" s="304"/>
      <c r="CEL839" s="304"/>
      <c r="CEM839" s="304"/>
      <c r="CEN839" s="304"/>
      <c r="CEO839" s="304"/>
      <c r="CEP839" s="304"/>
      <c r="CEQ839" s="304"/>
      <c r="CER839" s="304"/>
      <c r="CES839" s="304"/>
      <c r="CET839" s="304"/>
      <c r="CEU839" s="304"/>
      <c r="CEV839" s="304"/>
      <c r="CEW839" s="304"/>
      <c r="CEX839" s="304"/>
      <c r="CEY839" s="304"/>
      <c r="CEZ839" s="304"/>
      <c r="CFA839" s="304"/>
      <c r="CFB839" s="304"/>
      <c r="CFC839" s="304"/>
      <c r="CFD839" s="304"/>
      <c r="CFE839" s="304"/>
      <c r="CFF839" s="304"/>
      <c r="CFG839" s="304"/>
      <c r="CFH839" s="304"/>
      <c r="CFI839" s="304"/>
      <c r="CFJ839" s="304"/>
      <c r="CFK839" s="304"/>
      <c r="CFL839" s="304"/>
      <c r="CFM839" s="304"/>
      <c r="CFN839" s="304"/>
      <c r="CFO839" s="304"/>
      <c r="CFP839" s="304"/>
      <c r="CFQ839" s="304"/>
      <c r="CFR839" s="304"/>
      <c r="CFS839" s="304"/>
      <c r="CFT839" s="304"/>
      <c r="CFU839" s="304"/>
      <c r="CFV839" s="304"/>
      <c r="CFW839" s="304"/>
      <c r="CFX839" s="304"/>
      <c r="CFY839" s="304"/>
      <c r="CFZ839" s="304"/>
      <c r="CGA839" s="304"/>
      <c r="CGB839" s="304"/>
      <c r="CGC839" s="304"/>
      <c r="CGD839" s="304"/>
      <c r="CGE839" s="304"/>
      <c r="CGF839" s="304"/>
      <c r="CGG839" s="304"/>
      <c r="CGH839" s="304"/>
      <c r="CGI839" s="304"/>
      <c r="CGJ839" s="304"/>
      <c r="CGK839" s="304"/>
      <c r="CGL839" s="304"/>
      <c r="CGM839" s="304"/>
      <c r="CGN839" s="304"/>
      <c r="CGO839" s="304"/>
      <c r="CGP839" s="304"/>
      <c r="CGQ839" s="304"/>
      <c r="CGR839" s="304"/>
      <c r="CGS839" s="304"/>
      <c r="CGT839" s="304"/>
      <c r="CGU839" s="304"/>
      <c r="CGV839" s="304"/>
      <c r="CGW839" s="304"/>
      <c r="CGX839" s="304"/>
      <c r="CGY839" s="304"/>
      <c r="CGZ839" s="304"/>
      <c r="CHA839" s="304"/>
      <c r="CHB839" s="304"/>
      <c r="CHC839" s="304"/>
      <c r="CHD839" s="304"/>
      <c r="CHE839" s="304"/>
      <c r="CHF839" s="304"/>
      <c r="CHG839" s="304"/>
      <c r="CHH839" s="304"/>
      <c r="CHI839" s="304"/>
      <c r="CHJ839" s="304"/>
      <c r="CHK839" s="304"/>
      <c r="CHL839" s="304"/>
      <c r="CHM839" s="304"/>
      <c r="CHN839" s="304"/>
      <c r="CHO839" s="304"/>
      <c r="CHP839" s="304"/>
      <c r="CHQ839" s="304"/>
      <c r="CHR839" s="304"/>
      <c r="CHS839" s="304"/>
      <c r="CHT839" s="304"/>
      <c r="CHU839" s="304"/>
      <c r="CHV839" s="304"/>
      <c r="CHW839" s="304"/>
      <c r="CHX839" s="304"/>
      <c r="CHY839" s="304"/>
      <c r="CHZ839" s="304"/>
      <c r="CIA839" s="304"/>
      <c r="CIB839" s="304"/>
      <c r="CIC839" s="304"/>
      <c r="CID839" s="304"/>
      <c r="CIE839" s="304"/>
      <c r="CIF839" s="304"/>
      <c r="CIG839" s="304"/>
      <c r="CIH839" s="304"/>
      <c r="CII839" s="304"/>
      <c r="CIJ839" s="304"/>
      <c r="CIK839" s="304"/>
      <c r="CIL839" s="304"/>
      <c r="CIM839" s="304"/>
      <c r="CIN839" s="304"/>
      <c r="CIO839" s="304"/>
      <c r="CIP839" s="304"/>
      <c r="CIQ839" s="304"/>
      <c r="CIR839" s="304"/>
      <c r="CIS839" s="304"/>
      <c r="CIT839" s="304"/>
      <c r="CIU839" s="304"/>
      <c r="CIV839" s="304"/>
      <c r="CIW839" s="304"/>
      <c r="CIX839" s="304"/>
      <c r="CIY839" s="304"/>
      <c r="CIZ839" s="304"/>
      <c r="CJA839" s="304"/>
      <c r="CJB839" s="304"/>
      <c r="CJC839" s="304"/>
      <c r="CJD839" s="304"/>
      <c r="CJE839" s="304"/>
      <c r="CJF839" s="304"/>
      <c r="CJG839" s="304"/>
      <c r="CJH839" s="304"/>
      <c r="CJI839" s="304"/>
      <c r="CJJ839" s="304"/>
      <c r="CJK839" s="304"/>
      <c r="CJL839" s="304"/>
      <c r="CJM839" s="304"/>
      <c r="CJN839" s="304"/>
      <c r="CJO839" s="304"/>
      <c r="CJP839" s="304"/>
      <c r="CJQ839" s="304"/>
      <c r="CJR839" s="304"/>
      <c r="CJS839" s="304"/>
      <c r="CJT839" s="304"/>
      <c r="CJU839" s="304"/>
      <c r="CJV839" s="304"/>
      <c r="CJW839" s="304"/>
      <c r="CJX839" s="304"/>
      <c r="CJY839" s="304"/>
      <c r="CJZ839" s="304"/>
      <c r="CKA839" s="304"/>
      <c r="CKB839" s="304"/>
      <c r="CKC839" s="304"/>
      <c r="CKD839" s="304"/>
      <c r="CKE839" s="304"/>
      <c r="CKF839" s="304"/>
      <c r="CKG839" s="304"/>
      <c r="CKH839" s="304"/>
      <c r="CKI839" s="304"/>
      <c r="CKJ839" s="304"/>
      <c r="CKK839" s="304"/>
      <c r="CKL839" s="304"/>
      <c r="CKM839" s="304"/>
      <c r="CKN839" s="304"/>
      <c r="CKO839" s="304"/>
      <c r="CKP839" s="304"/>
      <c r="CKQ839" s="304"/>
      <c r="CKR839" s="304"/>
      <c r="CKS839" s="304"/>
      <c r="CKT839" s="304"/>
      <c r="CKU839" s="304"/>
      <c r="CKV839" s="304"/>
      <c r="CKW839" s="304"/>
      <c r="CKX839" s="304"/>
      <c r="CKY839" s="304"/>
      <c r="CKZ839" s="304"/>
      <c r="CLA839" s="304"/>
      <c r="CLB839" s="304"/>
      <c r="CLC839" s="304"/>
      <c r="CLD839" s="304"/>
      <c r="CLE839" s="304"/>
      <c r="CLF839" s="304"/>
      <c r="CLG839" s="304"/>
      <c r="CLH839" s="304"/>
      <c r="CLI839" s="304"/>
      <c r="CLJ839" s="304"/>
      <c r="CLK839" s="304"/>
      <c r="CLL839" s="304"/>
      <c r="CLM839" s="304"/>
      <c r="CLN839" s="304"/>
      <c r="CLO839" s="304"/>
      <c r="CLP839" s="304"/>
      <c r="CLQ839" s="304"/>
      <c r="CLR839" s="304"/>
      <c r="CLS839" s="304"/>
      <c r="CLT839" s="304"/>
      <c r="CLU839" s="304"/>
      <c r="CLV839" s="304"/>
      <c r="CLW839" s="304"/>
      <c r="CLX839" s="304"/>
      <c r="CLY839" s="304"/>
      <c r="CLZ839" s="304"/>
      <c r="CMA839" s="304"/>
      <c r="CMB839" s="304"/>
      <c r="CMC839" s="304"/>
      <c r="CMD839" s="304"/>
      <c r="CME839" s="304"/>
      <c r="CMF839" s="304"/>
      <c r="CMG839" s="304"/>
      <c r="CMH839" s="304"/>
      <c r="CMI839" s="304"/>
      <c r="CMJ839" s="304"/>
      <c r="CMK839" s="304"/>
      <c r="CML839" s="304"/>
      <c r="CMM839" s="304"/>
      <c r="CMN839" s="304"/>
      <c r="CMO839" s="304"/>
      <c r="CMP839" s="304"/>
      <c r="CMQ839" s="304"/>
      <c r="CMR839" s="304"/>
      <c r="CMS839" s="304"/>
      <c r="CMT839" s="304"/>
      <c r="CMU839" s="304"/>
      <c r="CMV839" s="304"/>
      <c r="CMW839" s="304"/>
      <c r="CMX839" s="304"/>
      <c r="CMY839" s="304"/>
      <c r="CMZ839" s="304"/>
      <c r="CNA839" s="304"/>
      <c r="CNB839" s="304"/>
      <c r="CNC839" s="304"/>
      <c r="CND839" s="304"/>
      <c r="CNE839" s="304"/>
      <c r="CNF839" s="304"/>
      <c r="CNG839" s="304"/>
      <c r="CNH839" s="304"/>
      <c r="CNI839" s="304"/>
      <c r="CNJ839" s="304"/>
      <c r="CNK839" s="304"/>
      <c r="CNL839" s="304"/>
      <c r="CNM839" s="304"/>
      <c r="CNN839" s="304"/>
      <c r="CNO839" s="304"/>
      <c r="CNP839" s="304"/>
      <c r="CNQ839" s="304"/>
      <c r="CNR839" s="304"/>
      <c r="CNS839" s="304"/>
      <c r="CNT839" s="304"/>
      <c r="CNU839" s="304"/>
      <c r="CNV839" s="304"/>
      <c r="CNW839" s="304"/>
      <c r="CNX839" s="304"/>
      <c r="CNY839" s="304"/>
      <c r="CNZ839" s="304"/>
      <c r="COA839" s="304"/>
      <c r="COB839" s="304"/>
      <c r="COC839" s="304"/>
      <c r="COD839" s="304"/>
      <c r="COE839" s="304"/>
      <c r="COF839" s="304"/>
      <c r="COG839" s="304"/>
      <c r="COH839" s="304"/>
      <c r="COI839" s="304"/>
      <c r="COJ839" s="304"/>
      <c r="COK839" s="304"/>
      <c r="COL839" s="304"/>
      <c r="COM839" s="304"/>
      <c r="CON839" s="304"/>
      <c r="COO839" s="304"/>
      <c r="COP839" s="304"/>
      <c r="COQ839" s="304"/>
      <c r="COR839" s="304"/>
      <c r="COS839" s="304"/>
      <c r="COT839" s="304"/>
      <c r="COU839" s="304"/>
      <c r="COV839" s="304"/>
      <c r="COW839" s="304"/>
      <c r="COX839" s="304"/>
      <c r="COY839" s="304"/>
      <c r="COZ839" s="304"/>
      <c r="CPA839" s="304"/>
      <c r="CPB839" s="304"/>
      <c r="CPC839" s="304"/>
      <c r="CPD839" s="304"/>
      <c r="CPE839" s="304"/>
      <c r="CPF839" s="304"/>
      <c r="CPG839" s="304"/>
      <c r="CPH839" s="304"/>
      <c r="CPI839" s="304"/>
      <c r="CPJ839" s="304"/>
      <c r="CPK839" s="304"/>
      <c r="CPL839" s="304"/>
      <c r="CPM839" s="304"/>
      <c r="CPN839" s="304"/>
      <c r="CPO839" s="304"/>
      <c r="CPP839" s="304"/>
      <c r="CPQ839" s="304"/>
      <c r="CPR839" s="304"/>
      <c r="CPS839" s="304"/>
      <c r="CPT839" s="304"/>
      <c r="CPU839" s="304"/>
      <c r="CPV839" s="304"/>
      <c r="CPW839" s="304"/>
      <c r="CPX839" s="304"/>
      <c r="CPY839" s="304"/>
      <c r="CPZ839" s="304"/>
      <c r="CQA839" s="304"/>
      <c r="CQB839" s="304"/>
      <c r="CQC839" s="304"/>
      <c r="CQD839" s="304"/>
      <c r="CQE839" s="304"/>
      <c r="CQF839" s="304"/>
      <c r="CQG839" s="304"/>
      <c r="CQH839" s="304"/>
      <c r="CQI839" s="304"/>
      <c r="CQJ839" s="304"/>
      <c r="CQK839" s="304"/>
      <c r="CQL839" s="304"/>
      <c r="CQM839" s="304"/>
      <c r="CQN839" s="304"/>
      <c r="CQO839" s="304"/>
      <c r="CQP839" s="304"/>
      <c r="CQQ839" s="304"/>
      <c r="CQR839" s="304"/>
      <c r="CQS839" s="304"/>
      <c r="CQT839" s="304"/>
      <c r="CQU839" s="304"/>
      <c r="CQV839" s="304"/>
      <c r="CQW839" s="304"/>
      <c r="CQX839" s="304"/>
      <c r="CQY839" s="304"/>
      <c r="CQZ839" s="304"/>
      <c r="CRA839" s="304"/>
      <c r="CRB839" s="304"/>
      <c r="CRC839" s="304"/>
      <c r="CRD839" s="304"/>
      <c r="CRE839" s="304"/>
      <c r="CRF839" s="304"/>
      <c r="CRG839" s="304"/>
      <c r="CRH839" s="304"/>
      <c r="CRI839" s="304"/>
      <c r="CRJ839" s="304"/>
      <c r="CRK839" s="304"/>
      <c r="CRL839" s="304"/>
      <c r="CRM839" s="304"/>
      <c r="CRN839" s="304"/>
      <c r="CRO839" s="304"/>
      <c r="CRP839" s="304"/>
      <c r="CRQ839" s="304"/>
      <c r="CRR839" s="304"/>
      <c r="CRS839" s="304"/>
      <c r="CRT839" s="304"/>
      <c r="CRU839" s="304"/>
      <c r="CRV839" s="304"/>
      <c r="CRW839" s="304"/>
      <c r="CRX839" s="304"/>
      <c r="CRY839" s="304"/>
      <c r="CRZ839" s="304"/>
      <c r="CSA839" s="304"/>
      <c r="CSB839" s="304"/>
      <c r="CSC839" s="304"/>
      <c r="CSD839" s="304"/>
      <c r="CSE839" s="304"/>
      <c r="CSF839" s="304"/>
      <c r="CSG839" s="304"/>
      <c r="CSH839" s="304"/>
      <c r="CSI839" s="304"/>
      <c r="CSJ839" s="304"/>
      <c r="CSK839" s="304"/>
      <c r="CSL839" s="304"/>
      <c r="CSM839" s="304"/>
      <c r="CSN839" s="304"/>
      <c r="CSO839" s="304"/>
      <c r="CSP839" s="304"/>
      <c r="CSQ839" s="304"/>
      <c r="CSR839" s="304"/>
      <c r="CSS839" s="304"/>
      <c r="CST839" s="304"/>
      <c r="CSU839" s="304"/>
      <c r="CSV839" s="304"/>
      <c r="CSW839" s="304"/>
      <c r="CSX839" s="304"/>
      <c r="CSY839" s="304"/>
      <c r="CSZ839" s="304"/>
      <c r="CTA839" s="304"/>
      <c r="CTB839" s="304"/>
      <c r="CTC839" s="304"/>
      <c r="CTD839" s="304"/>
      <c r="CTE839" s="304"/>
      <c r="CTF839" s="304"/>
      <c r="CTG839" s="304"/>
      <c r="CTH839" s="304"/>
      <c r="CTI839" s="304"/>
      <c r="CTJ839" s="304"/>
      <c r="CTK839" s="304"/>
      <c r="CTL839" s="304"/>
      <c r="CTM839" s="304"/>
      <c r="CTN839" s="304"/>
      <c r="CTO839" s="304"/>
      <c r="CTP839" s="304"/>
      <c r="CTQ839" s="304"/>
      <c r="CTR839" s="304"/>
      <c r="CTS839" s="304"/>
      <c r="CTT839" s="304"/>
      <c r="CTU839" s="304"/>
      <c r="CTV839" s="304"/>
      <c r="CTW839" s="304"/>
      <c r="CTX839" s="304"/>
      <c r="CTY839" s="304"/>
      <c r="CTZ839" s="304"/>
      <c r="CUA839" s="304"/>
      <c r="CUB839" s="304"/>
      <c r="CUC839" s="304"/>
      <c r="CUD839" s="304"/>
      <c r="CUE839" s="304"/>
      <c r="CUF839" s="304"/>
      <c r="CUG839" s="304"/>
      <c r="CUH839" s="304"/>
      <c r="CUI839" s="304"/>
      <c r="CUJ839" s="304"/>
      <c r="CUK839" s="304"/>
      <c r="CUL839" s="304"/>
      <c r="CUM839" s="304"/>
      <c r="CUN839" s="304"/>
      <c r="CUO839" s="304"/>
      <c r="CUP839" s="304"/>
      <c r="CUQ839" s="304"/>
      <c r="CUR839" s="304"/>
      <c r="CUS839" s="304"/>
      <c r="CUT839" s="304"/>
      <c r="CUU839" s="304"/>
      <c r="CUV839" s="304"/>
      <c r="CUW839" s="304"/>
      <c r="CUX839" s="304"/>
      <c r="CUY839" s="304"/>
      <c r="CUZ839" s="304"/>
      <c r="CVA839" s="304"/>
      <c r="CVB839" s="304"/>
      <c r="CVC839" s="304"/>
      <c r="CVD839" s="304"/>
      <c r="CVE839" s="304"/>
      <c r="CVF839" s="304"/>
      <c r="CVG839" s="304"/>
      <c r="CVH839" s="304"/>
      <c r="CVI839" s="304"/>
      <c r="CVJ839" s="304"/>
      <c r="CVK839" s="304"/>
      <c r="CVL839" s="304"/>
      <c r="CVM839" s="304"/>
      <c r="CVN839" s="304"/>
      <c r="CVO839" s="304"/>
      <c r="CVP839" s="304"/>
      <c r="CVQ839" s="304"/>
      <c r="CVR839" s="304"/>
      <c r="CVS839" s="304"/>
      <c r="CVT839" s="304"/>
      <c r="CVU839" s="304"/>
      <c r="CVV839" s="304"/>
      <c r="CVW839" s="304"/>
      <c r="CVX839" s="304"/>
      <c r="CVY839" s="304"/>
      <c r="CVZ839" s="304"/>
      <c r="CWA839" s="304"/>
      <c r="CWB839" s="304"/>
      <c r="CWC839" s="304"/>
      <c r="CWD839" s="304"/>
      <c r="CWE839" s="304"/>
      <c r="CWF839" s="304"/>
      <c r="CWG839" s="304"/>
      <c r="CWH839" s="304"/>
      <c r="CWI839" s="304"/>
      <c r="CWJ839" s="304"/>
      <c r="CWK839" s="304"/>
      <c r="CWL839" s="304"/>
      <c r="CWM839" s="304"/>
      <c r="CWN839" s="304"/>
      <c r="CWO839" s="304"/>
      <c r="CWP839" s="304"/>
      <c r="CWQ839" s="304"/>
      <c r="CWR839" s="304"/>
      <c r="CWS839" s="304"/>
      <c r="CWT839" s="304"/>
      <c r="CWU839" s="304"/>
      <c r="CWV839" s="304"/>
      <c r="CWW839" s="304"/>
      <c r="CWX839" s="304"/>
      <c r="CWY839" s="304"/>
      <c r="CWZ839" s="304"/>
      <c r="CXA839" s="304"/>
      <c r="CXB839" s="304"/>
      <c r="CXC839" s="304"/>
      <c r="CXD839" s="304"/>
      <c r="CXE839" s="304"/>
      <c r="CXF839" s="304"/>
      <c r="CXG839" s="304"/>
      <c r="CXH839" s="304"/>
      <c r="CXI839" s="304"/>
      <c r="CXJ839" s="304"/>
      <c r="CXK839" s="304"/>
      <c r="CXL839" s="304"/>
      <c r="CXM839" s="304"/>
      <c r="CXN839" s="304"/>
      <c r="CXO839" s="304"/>
      <c r="CXP839" s="304"/>
      <c r="CXQ839" s="304"/>
      <c r="CXR839" s="304"/>
      <c r="CXS839" s="304"/>
      <c r="CXT839" s="304"/>
      <c r="CXU839" s="304"/>
      <c r="CXV839" s="304"/>
      <c r="CXW839" s="304"/>
      <c r="CXX839" s="304"/>
      <c r="CXY839" s="304"/>
      <c r="CXZ839" s="304"/>
      <c r="CYA839" s="304"/>
      <c r="CYB839" s="304"/>
      <c r="CYC839" s="304"/>
      <c r="CYD839" s="304"/>
      <c r="CYE839" s="304"/>
      <c r="CYF839" s="304"/>
      <c r="CYG839" s="304"/>
      <c r="CYH839" s="304"/>
      <c r="CYI839" s="304"/>
      <c r="CYJ839" s="304"/>
      <c r="CYK839" s="304"/>
      <c r="CYL839" s="304"/>
      <c r="CYM839" s="304"/>
      <c r="CYN839" s="304"/>
      <c r="CYO839" s="304"/>
      <c r="CYP839" s="304"/>
      <c r="CYQ839" s="304"/>
      <c r="CYR839" s="304"/>
      <c r="CYS839" s="304"/>
      <c r="CYT839" s="304"/>
      <c r="CYU839" s="304"/>
      <c r="CYV839" s="304"/>
      <c r="CYW839" s="304"/>
      <c r="CYX839" s="304"/>
      <c r="CYY839" s="304"/>
      <c r="CYZ839" s="304"/>
      <c r="CZA839" s="304"/>
      <c r="CZB839" s="304"/>
      <c r="CZC839" s="304"/>
      <c r="CZD839" s="304"/>
      <c r="CZE839" s="304"/>
      <c r="CZF839" s="304"/>
      <c r="CZG839" s="304"/>
      <c r="CZH839" s="304"/>
      <c r="CZI839" s="304"/>
      <c r="CZJ839" s="304"/>
      <c r="CZK839" s="304"/>
      <c r="CZL839" s="304"/>
      <c r="CZM839" s="304"/>
      <c r="CZN839" s="304"/>
      <c r="CZO839" s="304"/>
      <c r="CZP839" s="304"/>
      <c r="CZQ839" s="304"/>
      <c r="CZR839" s="304"/>
      <c r="CZS839" s="304"/>
      <c r="CZT839" s="304"/>
      <c r="CZU839" s="304"/>
      <c r="CZV839" s="304"/>
      <c r="CZW839" s="304"/>
      <c r="CZX839" s="304"/>
      <c r="CZY839" s="304"/>
      <c r="CZZ839" s="304"/>
      <c r="DAA839" s="304"/>
      <c r="DAB839" s="304"/>
      <c r="DAC839" s="304"/>
      <c r="DAD839" s="304"/>
      <c r="DAE839" s="304"/>
      <c r="DAF839" s="304"/>
      <c r="DAG839" s="304"/>
      <c r="DAH839" s="304"/>
      <c r="DAI839" s="304"/>
      <c r="DAJ839" s="304"/>
      <c r="DAK839" s="304"/>
      <c r="DAL839" s="304"/>
      <c r="DAM839" s="304"/>
      <c r="DAN839" s="304"/>
      <c r="DAO839" s="304"/>
      <c r="DAP839" s="304"/>
      <c r="DAQ839" s="304"/>
      <c r="DAR839" s="304"/>
      <c r="DAS839" s="304"/>
      <c r="DAT839" s="304"/>
      <c r="DAU839" s="304"/>
      <c r="DAV839" s="304"/>
      <c r="DAW839" s="304"/>
      <c r="DAX839" s="304"/>
      <c r="DAY839" s="304"/>
      <c r="DAZ839" s="304"/>
      <c r="DBA839" s="304"/>
      <c r="DBB839" s="304"/>
      <c r="DBC839" s="304"/>
      <c r="DBD839" s="304"/>
      <c r="DBE839" s="304"/>
      <c r="DBF839" s="304"/>
      <c r="DBG839" s="304"/>
      <c r="DBH839" s="304"/>
      <c r="DBI839" s="304"/>
      <c r="DBJ839" s="304"/>
      <c r="DBK839" s="304"/>
      <c r="DBL839" s="304"/>
      <c r="DBM839" s="304"/>
      <c r="DBN839" s="304"/>
      <c r="DBO839" s="304"/>
      <c r="DBP839" s="304"/>
      <c r="DBQ839" s="304"/>
      <c r="DBR839" s="304"/>
      <c r="DBS839" s="304"/>
      <c r="DBT839" s="304"/>
      <c r="DBU839" s="304"/>
      <c r="DBV839" s="304"/>
      <c r="DBW839" s="304"/>
      <c r="DBX839" s="304"/>
      <c r="DBY839" s="304"/>
      <c r="DBZ839" s="304"/>
      <c r="DCA839" s="304"/>
      <c r="DCB839" s="304"/>
      <c r="DCC839" s="304"/>
      <c r="DCD839" s="304"/>
      <c r="DCE839" s="304"/>
      <c r="DCF839" s="304"/>
      <c r="DCG839" s="304"/>
      <c r="DCH839" s="304"/>
      <c r="DCI839" s="304"/>
      <c r="DCJ839" s="304"/>
      <c r="DCK839" s="304"/>
      <c r="DCL839" s="304"/>
      <c r="DCM839" s="304"/>
      <c r="DCN839" s="304"/>
      <c r="DCO839" s="304"/>
      <c r="DCP839" s="304"/>
      <c r="DCQ839" s="304"/>
      <c r="DCR839" s="304"/>
      <c r="DCS839" s="304"/>
      <c r="DCT839" s="304"/>
      <c r="DCU839" s="304"/>
      <c r="DCV839" s="304"/>
      <c r="DCW839" s="304"/>
      <c r="DCX839" s="304"/>
      <c r="DCY839" s="304"/>
      <c r="DCZ839" s="304"/>
      <c r="DDA839" s="304"/>
      <c r="DDB839" s="304"/>
      <c r="DDC839" s="304"/>
      <c r="DDD839" s="304"/>
      <c r="DDE839" s="304"/>
      <c r="DDF839" s="304"/>
      <c r="DDG839" s="304"/>
      <c r="DDH839" s="304"/>
      <c r="DDI839" s="304"/>
      <c r="DDJ839" s="304"/>
      <c r="DDK839" s="304"/>
      <c r="DDL839" s="304"/>
      <c r="DDM839" s="304"/>
      <c r="DDN839" s="304"/>
      <c r="DDO839" s="304"/>
      <c r="DDP839" s="304"/>
      <c r="DDQ839" s="304"/>
      <c r="DDR839" s="304"/>
      <c r="DDS839" s="304"/>
      <c r="DDT839" s="304"/>
      <c r="DDU839" s="304"/>
      <c r="DDV839" s="304"/>
      <c r="DDW839" s="304"/>
      <c r="DDX839" s="304"/>
      <c r="DDY839" s="304"/>
      <c r="DDZ839" s="304"/>
      <c r="DEA839" s="304"/>
      <c r="DEB839" s="304"/>
      <c r="DEC839" s="304"/>
      <c r="DED839" s="304"/>
      <c r="DEE839" s="304"/>
      <c r="DEF839" s="304"/>
      <c r="DEG839" s="304"/>
      <c r="DEH839" s="304"/>
      <c r="DEI839" s="304"/>
      <c r="DEJ839" s="304"/>
      <c r="DEK839" s="304"/>
      <c r="DEL839" s="304"/>
      <c r="DEM839" s="304"/>
      <c r="DEN839" s="304"/>
      <c r="DEO839" s="304"/>
      <c r="DEP839" s="304"/>
      <c r="DEQ839" s="304"/>
      <c r="DER839" s="304"/>
      <c r="DES839" s="304"/>
      <c r="DET839" s="304"/>
      <c r="DEU839" s="304"/>
      <c r="DEV839" s="304"/>
      <c r="DEW839" s="304"/>
      <c r="DEX839" s="304"/>
      <c r="DEY839" s="304"/>
      <c r="DEZ839" s="304"/>
      <c r="DFA839" s="304"/>
      <c r="DFB839" s="304"/>
      <c r="DFC839" s="304"/>
      <c r="DFD839" s="304"/>
      <c r="DFE839" s="304"/>
      <c r="DFF839" s="304"/>
      <c r="DFG839" s="304"/>
      <c r="DFH839" s="304"/>
      <c r="DFI839" s="304"/>
      <c r="DFJ839" s="304"/>
      <c r="DFK839" s="304"/>
      <c r="DFL839" s="304"/>
      <c r="DFM839" s="304"/>
      <c r="DFN839" s="304"/>
      <c r="DFO839" s="304"/>
      <c r="DFP839" s="304"/>
      <c r="DFQ839" s="304"/>
      <c r="DFR839" s="304"/>
      <c r="DFS839" s="304"/>
      <c r="DFT839" s="304"/>
      <c r="DFU839" s="304"/>
      <c r="DFV839" s="304"/>
      <c r="DFW839" s="304"/>
      <c r="DFX839" s="304"/>
      <c r="DFY839" s="304"/>
      <c r="DFZ839" s="304"/>
      <c r="DGA839" s="304"/>
      <c r="DGB839" s="304"/>
      <c r="DGC839" s="304"/>
      <c r="DGD839" s="304"/>
      <c r="DGE839" s="304"/>
      <c r="DGF839" s="304"/>
      <c r="DGG839" s="304"/>
      <c r="DGH839" s="304"/>
      <c r="DGI839" s="304"/>
      <c r="DGJ839" s="304"/>
      <c r="DGK839" s="304"/>
      <c r="DGL839" s="304"/>
      <c r="DGM839" s="304"/>
      <c r="DGN839" s="304"/>
      <c r="DGO839" s="304"/>
      <c r="DGP839" s="304"/>
      <c r="DGQ839" s="304"/>
      <c r="DGR839" s="304"/>
      <c r="DGS839" s="304"/>
      <c r="DGT839" s="304"/>
      <c r="DGU839" s="304"/>
      <c r="DGV839" s="304"/>
      <c r="DGW839" s="304"/>
      <c r="DGX839" s="304"/>
      <c r="DGY839" s="304"/>
      <c r="DGZ839" s="304"/>
      <c r="DHA839" s="304"/>
      <c r="DHB839" s="304"/>
      <c r="DHC839" s="304"/>
      <c r="DHD839" s="304"/>
      <c r="DHE839" s="304"/>
      <c r="DHF839" s="304"/>
      <c r="DHG839" s="304"/>
      <c r="DHH839" s="304"/>
      <c r="DHI839" s="304"/>
      <c r="DHJ839" s="304"/>
      <c r="DHK839" s="304"/>
      <c r="DHL839" s="304"/>
      <c r="DHM839" s="304"/>
      <c r="DHN839" s="304"/>
      <c r="DHO839" s="304"/>
      <c r="DHP839" s="304"/>
      <c r="DHQ839" s="304"/>
      <c r="DHR839" s="304"/>
      <c r="DHS839" s="304"/>
      <c r="DHT839" s="304"/>
      <c r="DHU839" s="304"/>
      <c r="DHV839" s="304"/>
      <c r="DHW839" s="304"/>
      <c r="DHX839" s="304"/>
      <c r="DHY839" s="304"/>
      <c r="DHZ839" s="304"/>
      <c r="DIA839" s="304"/>
      <c r="DIB839" s="304"/>
      <c r="DIC839" s="304"/>
      <c r="DID839" s="304"/>
      <c r="DIE839" s="304"/>
      <c r="DIF839" s="304"/>
      <c r="DIG839" s="304"/>
      <c r="DIH839" s="304"/>
      <c r="DII839" s="304"/>
      <c r="DIJ839" s="304"/>
      <c r="DIK839" s="304"/>
      <c r="DIL839" s="304"/>
      <c r="DIM839" s="304"/>
      <c r="DIN839" s="304"/>
      <c r="DIO839" s="304"/>
      <c r="DIP839" s="304"/>
      <c r="DIQ839" s="304"/>
      <c r="DIR839" s="304"/>
      <c r="DIS839" s="304"/>
      <c r="DIT839" s="304"/>
      <c r="DIU839" s="304"/>
      <c r="DIV839" s="304"/>
      <c r="DIW839" s="304"/>
      <c r="DIX839" s="304"/>
      <c r="DIY839" s="304"/>
      <c r="DIZ839" s="304"/>
      <c r="DJA839" s="304"/>
      <c r="DJB839" s="304"/>
      <c r="DJC839" s="304"/>
      <c r="DJD839" s="304"/>
      <c r="DJE839" s="304"/>
      <c r="DJF839" s="304"/>
      <c r="DJG839" s="304"/>
      <c r="DJH839" s="304"/>
      <c r="DJI839" s="304"/>
      <c r="DJJ839" s="304"/>
      <c r="DJK839" s="304"/>
      <c r="DJL839" s="304"/>
      <c r="DJM839" s="304"/>
      <c r="DJN839" s="304"/>
      <c r="DJO839" s="304"/>
      <c r="DJP839" s="304"/>
      <c r="DJQ839" s="304"/>
      <c r="DJR839" s="304"/>
      <c r="DJS839" s="304"/>
      <c r="DJT839" s="304"/>
      <c r="DJU839" s="304"/>
      <c r="DJV839" s="304"/>
      <c r="DJW839" s="304"/>
      <c r="DJX839" s="304"/>
      <c r="DJY839" s="304"/>
      <c r="DJZ839" s="304"/>
      <c r="DKA839" s="304"/>
      <c r="DKB839" s="304"/>
      <c r="DKC839" s="304"/>
      <c r="DKD839" s="304"/>
      <c r="DKE839" s="304"/>
      <c r="DKF839" s="304"/>
      <c r="DKG839" s="304"/>
      <c r="DKH839" s="304"/>
      <c r="DKI839" s="304"/>
      <c r="DKJ839" s="304"/>
      <c r="DKK839" s="304"/>
      <c r="DKL839" s="304"/>
      <c r="DKM839" s="304"/>
      <c r="DKN839" s="304"/>
      <c r="DKO839" s="304"/>
      <c r="DKP839" s="304"/>
      <c r="DKQ839" s="304"/>
      <c r="DKR839" s="304"/>
      <c r="DKS839" s="304"/>
      <c r="DKT839" s="304"/>
      <c r="DKU839" s="304"/>
      <c r="DKV839" s="304"/>
      <c r="DKW839" s="304"/>
      <c r="DKX839" s="304"/>
      <c r="DKY839" s="304"/>
      <c r="DKZ839" s="304"/>
      <c r="DLA839" s="304"/>
      <c r="DLB839" s="304"/>
      <c r="DLC839" s="304"/>
      <c r="DLD839" s="304"/>
      <c r="DLE839" s="304"/>
      <c r="DLF839" s="304"/>
      <c r="DLG839" s="304"/>
      <c r="DLH839" s="304"/>
      <c r="DLI839" s="304"/>
      <c r="DLJ839" s="304"/>
      <c r="DLK839" s="304"/>
      <c r="DLL839" s="304"/>
      <c r="DLM839" s="304"/>
      <c r="DLN839" s="304"/>
      <c r="DLO839" s="304"/>
      <c r="DLP839" s="304"/>
      <c r="DLQ839" s="304"/>
      <c r="DLR839" s="304"/>
      <c r="DLS839" s="304"/>
      <c r="DLT839" s="304"/>
      <c r="DLU839" s="304"/>
      <c r="DLV839" s="304"/>
      <c r="DLW839" s="304"/>
      <c r="DLX839" s="304"/>
      <c r="DLY839" s="304"/>
      <c r="DLZ839" s="304"/>
      <c r="DMA839" s="304"/>
      <c r="DMB839" s="304"/>
      <c r="DMC839" s="304"/>
      <c r="DMD839" s="304"/>
      <c r="DME839" s="304"/>
      <c r="DMF839" s="304"/>
      <c r="DMG839" s="304"/>
      <c r="DMH839" s="304"/>
      <c r="DMI839" s="304"/>
      <c r="DMJ839" s="304"/>
      <c r="DMK839" s="304"/>
      <c r="DML839" s="304"/>
      <c r="DMM839" s="304"/>
      <c r="DMN839" s="304"/>
      <c r="DMO839" s="304"/>
      <c r="DMP839" s="304"/>
      <c r="DMQ839" s="304"/>
      <c r="DMR839" s="304"/>
      <c r="DMS839" s="304"/>
      <c r="DMT839" s="304"/>
      <c r="DMU839" s="304"/>
      <c r="DMV839" s="304"/>
      <c r="DMW839" s="304"/>
      <c r="DMX839" s="304"/>
      <c r="DMY839" s="304"/>
      <c r="DMZ839" s="304"/>
      <c r="DNA839" s="304"/>
      <c r="DNB839" s="304"/>
      <c r="DNC839" s="304"/>
      <c r="DND839" s="304"/>
      <c r="DNE839" s="304"/>
      <c r="DNF839" s="304"/>
      <c r="DNG839" s="304"/>
      <c r="DNH839" s="304"/>
      <c r="DNI839" s="304"/>
      <c r="DNJ839" s="304"/>
      <c r="DNK839" s="304"/>
      <c r="DNL839" s="304"/>
      <c r="DNM839" s="304"/>
      <c r="DNN839" s="304"/>
      <c r="DNO839" s="304"/>
      <c r="DNP839" s="304"/>
      <c r="DNQ839" s="304"/>
      <c r="DNR839" s="304"/>
      <c r="DNS839" s="304"/>
      <c r="DNT839" s="304"/>
      <c r="DNU839" s="304"/>
      <c r="DNV839" s="304"/>
      <c r="DNW839" s="304"/>
      <c r="DNX839" s="304"/>
      <c r="DNY839" s="304"/>
      <c r="DNZ839" s="304"/>
      <c r="DOA839" s="304"/>
      <c r="DOB839" s="304"/>
      <c r="DOC839" s="304"/>
      <c r="DOD839" s="304"/>
      <c r="DOE839" s="304"/>
      <c r="DOF839" s="304"/>
      <c r="DOG839" s="304"/>
      <c r="DOH839" s="304"/>
      <c r="DOI839" s="304"/>
      <c r="DOJ839" s="304"/>
      <c r="DOK839" s="304"/>
      <c r="DOL839" s="304"/>
      <c r="DOM839" s="304"/>
      <c r="DON839" s="304"/>
      <c r="DOO839" s="304"/>
      <c r="DOP839" s="304"/>
      <c r="DOQ839" s="304"/>
      <c r="DOR839" s="304"/>
      <c r="DOS839" s="304"/>
      <c r="DOT839" s="304"/>
      <c r="DOU839" s="304"/>
      <c r="DOV839" s="304"/>
      <c r="DOW839" s="304"/>
      <c r="DOX839" s="304"/>
      <c r="DOY839" s="304"/>
      <c r="DOZ839" s="304"/>
      <c r="DPA839" s="304"/>
      <c r="DPB839" s="304"/>
      <c r="DPC839" s="304"/>
      <c r="DPD839" s="304"/>
      <c r="DPE839" s="304"/>
      <c r="DPF839" s="304"/>
      <c r="DPG839" s="304"/>
      <c r="DPH839" s="304"/>
      <c r="DPI839" s="304"/>
      <c r="DPJ839" s="304"/>
      <c r="DPK839" s="304"/>
      <c r="DPL839" s="304"/>
      <c r="DPM839" s="304"/>
      <c r="DPN839" s="304"/>
      <c r="DPO839" s="304"/>
      <c r="DPP839" s="304"/>
      <c r="DPQ839" s="304"/>
      <c r="DPR839" s="304"/>
      <c r="DPS839" s="304"/>
      <c r="DPT839" s="304"/>
      <c r="DPU839" s="304"/>
      <c r="DPV839" s="304"/>
      <c r="DPW839" s="304"/>
      <c r="DPX839" s="304"/>
      <c r="DPY839" s="304"/>
      <c r="DPZ839" s="304"/>
      <c r="DQA839" s="304"/>
      <c r="DQB839" s="304"/>
      <c r="DQC839" s="304"/>
      <c r="DQD839" s="304"/>
      <c r="DQE839" s="304"/>
      <c r="DQF839" s="304"/>
      <c r="DQG839" s="304"/>
      <c r="DQH839" s="304"/>
      <c r="DQI839" s="304"/>
      <c r="DQJ839" s="304"/>
      <c r="DQK839" s="304"/>
      <c r="DQL839" s="304"/>
      <c r="DQM839" s="304"/>
      <c r="DQN839" s="304"/>
      <c r="DQO839" s="304"/>
      <c r="DQP839" s="304"/>
      <c r="DQQ839" s="304"/>
      <c r="DQR839" s="304"/>
      <c r="DQS839" s="304"/>
      <c r="DQT839" s="304"/>
      <c r="DQU839" s="304"/>
      <c r="DQV839" s="304"/>
      <c r="DQW839" s="304"/>
      <c r="DQX839" s="304"/>
      <c r="DQY839" s="304"/>
      <c r="DQZ839" s="304"/>
      <c r="DRA839" s="304"/>
      <c r="DRB839" s="304"/>
      <c r="DRC839" s="304"/>
      <c r="DRD839" s="304"/>
      <c r="DRE839" s="304"/>
      <c r="DRF839" s="304"/>
      <c r="DRG839" s="304"/>
      <c r="DRH839" s="304"/>
      <c r="DRI839" s="304"/>
      <c r="DRJ839" s="304"/>
      <c r="DRK839" s="304"/>
      <c r="DRL839" s="304"/>
      <c r="DRM839" s="304"/>
      <c r="DRN839" s="304"/>
      <c r="DRO839" s="304"/>
      <c r="DRP839" s="304"/>
      <c r="DRQ839" s="304"/>
      <c r="DRR839" s="304"/>
      <c r="DRS839" s="304"/>
      <c r="DRT839" s="304"/>
      <c r="DRU839" s="304"/>
      <c r="DRV839" s="304"/>
      <c r="DRW839" s="304"/>
      <c r="DRX839" s="304"/>
      <c r="DRY839" s="304"/>
      <c r="DRZ839" s="304"/>
      <c r="DSA839" s="304"/>
      <c r="DSB839" s="304"/>
      <c r="DSC839" s="304"/>
      <c r="DSD839" s="304"/>
      <c r="DSE839" s="304"/>
      <c r="DSF839" s="304"/>
      <c r="DSG839" s="304"/>
      <c r="DSH839" s="304"/>
      <c r="DSI839" s="304"/>
      <c r="DSJ839" s="304"/>
      <c r="DSK839" s="304"/>
      <c r="DSL839" s="304"/>
      <c r="DSM839" s="304"/>
      <c r="DSN839" s="304"/>
      <c r="DSO839" s="304"/>
      <c r="DSP839" s="304"/>
      <c r="DSQ839" s="304"/>
      <c r="DSR839" s="304"/>
      <c r="DSS839" s="304"/>
      <c r="DST839" s="304"/>
      <c r="DSU839" s="304"/>
      <c r="DSV839" s="304"/>
      <c r="DSW839" s="304"/>
      <c r="DSX839" s="304"/>
      <c r="DSY839" s="304"/>
      <c r="DSZ839" s="304"/>
      <c r="DTA839" s="304"/>
      <c r="DTB839" s="304"/>
      <c r="DTC839" s="304"/>
      <c r="DTD839" s="304"/>
      <c r="DTE839" s="304"/>
      <c r="DTF839" s="304"/>
      <c r="DTG839" s="304"/>
      <c r="DTH839" s="304"/>
      <c r="DTI839" s="304"/>
      <c r="DTJ839" s="304"/>
      <c r="DTK839" s="304"/>
      <c r="DTL839" s="304"/>
      <c r="DTM839" s="304"/>
      <c r="DTN839" s="304"/>
      <c r="DTO839" s="304"/>
      <c r="DTP839" s="304"/>
      <c r="DTQ839" s="304"/>
      <c r="DTR839" s="304"/>
      <c r="DTS839" s="304"/>
      <c r="DTT839" s="304"/>
      <c r="DTU839" s="304"/>
      <c r="DTV839" s="304"/>
      <c r="DTW839" s="304"/>
      <c r="DTX839" s="304"/>
      <c r="DTY839" s="304"/>
      <c r="DTZ839" s="304"/>
      <c r="DUA839" s="304"/>
      <c r="DUB839" s="304"/>
      <c r="DUC839" s="304"/>
      <c r="DUD839" s="304"/>
      <c r="DUE839" s="304"/>
      <c r="DUF839" s="304"/>
      <c r="DUG839" s="304"/>
      <c r="DUH839" s="304"/>
      <c r="DUI839" s="304"/>
      <c r="DUJ839" s="304"/>
      <c r="DUK839" s="304"/>
      <c r="DUL839" s="304"/>
      <c r="DUM839" s="304"/>
      <c r="DUN839" s="304"/>
      <c r="DUO839" s="304"/>
      <c r="DUP839" s="304"/>
      <c r="DUQ839" s="304"/>
      <c r="DUR839" s="304"/>
      <c r="DUS839" s="304"/>
      <c r="DUT839" s="304"/>
      <c r="DUU839" s="304"/>
      <c r="DUV839" s="304"/>
      <c r="DUW839" s="304"/>
      <c r="DUX839" s="304"/>
      <c r="DUY839" s="304"/>
      <c r="DUZ839" s="304"/>
      <c r="DVA839" s="304"/>
      <c r="DVB839" s="304"/>
      <c r="DVC839" s="304"/>
      <c r="DVD839" s="304"/>
      <c r="DVE839" s="304"/>
      <c r="DVF839" s="304"/>
      <c r="DVG839" s="304"/>
      <c r="DVH839" s="304"/>
      <c r="DVI839" s="304"/>
      <c r="DVJ839" s="304"/>
      <c r="DVK839" s="304"/>
      <c r="DVL839" s="304"/>
      <c r="DVM839" s="304"/>
      <c r="DVN839" s="304"/>
      <c r="DVO839" s="304"/>
      <c r="DVP839" s="304"/>
      <c r="DVQ839" s="304"/>
      <c r="DVR839" s="304"/>
      <c r="DVS839" s="304"/>
      <c r="DVT839" s="304"/>
      <c r="DVU839" s="304"/>
      <c r="DVV839" s="304"/>
      <c r="DVW839" s="304"/>
      <c r="DVX839" s="304"/>
      <c r="DVY839" s="304"/>
      <c r="DVZ839" s="304"/>
      <c r="DWA839" s="304"/>
      <c r="DWB839" s="304"/>
      <c r="DWC839" s="304"/>
      <c r="DWD839" s="304"/>
      <c r="DWE839" s="304"/>
      <c r="DWF839" s="304"/>
      <c r="DWG839" s="304"/>
      <c r="DWH839" s="304"/>
      <c r="DWI839" s="304"/>
      <c r="DWJ839" s="304"/>
      <c r="DWK839" s="304"/>
      <c r="DWL839" s="304"/>
      <c r="DWM839" s="304"/>
      <c r="DWN839" s="304"/>
      <c r="DWO839" s="304"/>
      <c r="DWP839" s="304"/>
      <c r="DWQ839" s="304"/>
      <c r="DWR839" s="304"/>
      <c r="DWS839" s="304"/>
      <c r="DWT839" s="304"/>
      <c r="DWU839" s="304"/>
      <c r="DWV839" s="304"/>
      <c r="DWW839" s="304"/>
      <c r="DWX839" s="304"/>
      <c r="DWY839" s="304"/>
      <c r="DWZ839" s="304"/>
      <c r="DXA839" s="304"/>
      <c r="DXB839" s="304"/>
      <c r="DXC839" s="304"/>
      <c r="DXD839" s="304"/>
      <c r="DXE839" s="304"/>
      <c r="DXF839" s="304"/>
      <c r="DXG839" s="304"/>
      <c r="DXH839" s="304"/>
      <c r="DXI839" s="304"/>
      <c r="DXJ839" s="304"/>
      <c r="DXK839" s="304"/>
      <c r="DXL839" s="304"/>
      <c r="DXM839" s="304"/>
      <c r="DXN839" s="304"/>
      <c r="DXO839" s="304"/>
      <c r="DXP839" s="304"/>
      <c r="DXQ839" s="304"/>
      <c r="DXR839" s="304"/>
      <c r="DXS839" s="304"/>
      <c r="DXT839" s="304"/>
      <c r="DXU839" s="304"/>
      <c r="DXV839" s="304"/>
      <c r="DXW839" s="304"/>
      <c r="DXX839" s="304"/>
      <c r="DXY839" s="304"/>
      <c r="DXZ839" s="304"/>
      <c r="DYA839" s="304"/>
      <c r="DYB839" s="304"/>
      <c r="DYC839" s="304"/>
      <c r="DYD839" s="304"/>
      <c r="DYE839" s="304"/>
      <c r="DYF839" s="304"/>
      <c r="DYG839" s="304"/>
      <c r="DYH839" s="304"/>
      <c r="DYI839" s="304"/>
      <c r="DYJ839" s="304"/>
      <c r="DYK839" s="304"/>
      <c r="DYL839" s="304"/>
      <c r="DYM839" s="304"/>
      <c r="DYN839" s="304"/>
      <c r="DYO839" s="304"/>
      <c r="DYP839" s="304"/>
      <c r="DYQ839" s="304"/>
      <c r="DYR839" s="304"/>
      <c r="DYS839" s="304"/>
      <c r="DYT839" s="304"/>
      <c r="DYU839" s="304"/>
      <c r="DYV839" s="304"/>
      <c r="DYW839" s="304"/>
      <c r="DYX839" s="304"/>
      <c r="DYY839" s="304"/>
      <c r="DYZ839" s="304"/>
      <c r="DZA839" s="304"/>
      <c r="DZB839" s="304"/>
      <c r="DZC839" s="304"/>
      <c r="DZD839" s="304"/>
      <c r="DZE839" s="304"/>
      <c r="DZF839" s="304"/>
      <c r="DZG839" s="304"/>
      <c r="DZH839" s="304"/>
      <c r="DZI839" s="304"/>
      <c r="DZJ839" s="304"/>
      <c r="DZK839" s="304"/>
      <c r="DZL839" s="304"/>
      <c r="DZM839" s="304"/>
      <c r="DZN839" s="304"/>
      <c r="DZO839" s="304"/>
      <c r="DZP839" s="304"/>
      <c r="DZQ839" s="304"/>
      <c r="DZR839" s="304"/>
      <c r="DZS839" s="304"/>
      <c r="DZT839" s="304"/>
      <c r="DZU839" s="304"/>
      <c r="DZV839" s="304"/>
      <c r="DZW839" s="304"/>
      <c r="DZX839" s="304"/>
      <c r="DZY839" s="304"/>
      <c r="DZZ839" s="304"/>
      <c r="EAA839" s="304"/>
      <c r="EAB839" s="304"/>
      <c r="EAC839" s="304"/>
      <c r="EAD839" s="304"/>
      <c r="EAE839" s="304"/>
      <c r="EAF839" s="304"/>
      <c r="EAG839" s="304"/>
      <c r="EAH839" s="304"/>
      <c r="EAI839" s="304"/>
      <c r="EAJ839" s="304"/>
      <c r="EAK839" s="304"/>
      <c r="EAL839" s="304"/>
      <c r="EAM839" s="304"/>
      <c r="EAN839" s="304"/>
      <c r="EAO839" s="304"/>
      <c r="EAP839" s="304"/>
      <c r="EAQ839" s="304"/>
      <c r="EAR839" s="304"/>
      <c r="EAS839" s="304"/>
      <c r="EAT839" s="304"/>
      <c r="EAU839" s="304"/>
      <c r="EAV839" s="304"/>
      <c r="EAW839" s="304"/>
      <c r="EAX839" s="304"/>
      <c r="EAY839" s="304"/>
      <c r="EAZ839" s="304"/>
      <c r="EBA839" s="304"/>
      <c r="EBB839" s="304"/>
      <c r="EBC839" s="304"/>
      <c r="EBD839" s="304"/>
      <c r="EBE839" s="304"/>
      <c r="EBF839" s="304"/>
      <c r="EBG839" s="304"/>
      <c r="EBH839" s="304"/>
      <c r="EBI839" s="304"/>
      <c r="EBJ839" s="304"/>
      <c r="EBK839" s="304"/>
      <c r="EBL839" s="304"/>
      <c r="EBM839" s="304"/>
      <c r="EBN839" s="304"/>
      <c r="EBO839" s="304"/>
      <c r="EBP839" s="304"/>
      <c r="EBQ839" s="304"/>
      <c r="EBR839" s="304"/>
      <c r="EBS839" s="304"/>
      <c r="EBT839" s="304"/>
      <c r="EBU839" s="304"/>
      <c r="EBV839" s="304"/>
      <c r="EBW839" s="304"/>
      <c r="EBX839" s="304"/>
      <c r="EBY839" s="304"/>
      <c r="EBZ839" s="304"/>
      <c r="ECA839" s="304"/>
      <c r="ECB839" s="304"/>
      <c r="ECC839" s="304"/>
      <c r="ECD839" s="304"/>
      <c r="ECE839" s="304"/>
      <c r="ECF839" s="304"/>
      <c r="ECG839" s="304"/>
      <c r="ECH839" s="304"/>
      <c r="ECI839" s="304"/>
      <c r="ECJ839" s="304"/>
      <c r="ECK839" s="304"/>
      <c r="ECL839" s="304"/>
      <c r="ECM839" s="304"/>
      <c r="ECN839" s="304"/>
      <c r="ECO839" s="304"/>
      <c r="ECP839" s="304"/>
      <c r="ECQ839" s="304"/>
      <c r="ECR839" s="304"/>
      <c r="ECS839" s="304"/>
      <c r="ECT839" s="304"/>
      <c r="ECU839" s="304"/>
      <c r="ECV839" s="304"/>
      <c r="ECW839" s="304"/>
      <c r="ECX839" s="304"/>
      <c r="ECY839" s="304"/>
      <c r="ECZ839" s="304"/>
      <c r="EDA839" s="304"/>
      <c r="EDB839" s="304"/>
      <c r="EDC839" s="304"/>
      <c r="EDD839" s="304"/>
      <c r="EDE839" s="304"/>
      <c r="EDF839" s="304"/>
      <c r="EDG839" s="304"/>
      <c r="EDH839" s="304"/>
      <c r="EDI839" s="304"/>
      <c r="EDJ839" s="304"/>
      <c r="EDK839" s="304"/>
      <c r="EDL839" s="304"/>
      <c r="EDM839" s="304"/>
      <c r="EDN839" s="304"/>
      <c r="EDO839" s="304"/>
      <c r="EDP839" s="304"/>
      <c r="EDQ839" s="304"/>
      <c r="EDR839" s="304"/>
      <c r="EDS839" s="304"/>
      <c r="EDT839" s="304"/>
      <c r="EDU839" s="304"/>
      <c r="EDV839" s="304"/>
      <c r="EDW839" s="304"/>
      <c r="EDX839" s="304"/>
      <c r="EDY839" s="304"/>
      <c r="EDZ839" s="304"/>
      <c r="EEA839" s="304"/>
      <c r="EEB839" s="304"/>
      <c r="EEC839" s="304"/>
      <c r="EED839" s="304"/>
      <c r="EEE839" s="304"/>
      <c r="EEF839" s="304"/>
      <c r="EEG839" s="304"/>
      <c r="EEH839" s="304"/>
      <c r="EEI839" s="304"/>
      <c r="EEJ839" s="304"/>
      <c r="EEK839" s="304"/>
      <c r="EEL839" s="304"/>
      <c r="EEM839" s="304"/>
      <c r="EEN839" s="304"/>
      <c r="EEO839" s="304"/>
      <c r="EEP839" s="304"/>
      <c r="EEQ839" s="304"/>
      <c r="EER839" s="304"/>
      <c r="EES839" s="304"/>
      <c r="EET839" s="304"/>
      <c r="EEU839" s="304"/>
      <c r="EEV839" s="304"/>
      <c r="EEW839" s="304"/>
      <c r="EEX839" s="304"/>
      <c r="EEY839" s="304"/>
      <c r="EEZ839" s="304"/>
      <c r="EFA839" s="304"/>
      <c r="EFB839" s="304"/>
      <c r="EFC839" s="304"/>
      <c r="EFD839" s="304"/>
      <c r="EFE839" s="304"/>
      <c r="EFF839" s="304"/>
      <c r="EFG839" s="304"/>
      <c r="EFH839" s="304"/>
      <c r="EFI839" s="304"/>
      <c r="EFJ839" s="304"/>
      <c r="EFK839" s="304"/>
      <c r="EFL839" s="304"/>
      <c r="EFM839" s="304"/>
      <c r="EFN839" s="304"/>
      <c r="EFO839" s="304"/>
      <c r="EFP839" s="304"/>
      <c r="EFQ839" s="304"/>
      <c r="EFR839" s="304"/>
      <c r="EFS839" s="304"/>
      <c r="EFT839" s="304"/>
      <c r="EFU839" s="304"/>
      <c r="EFV839" s="304"/>
      <c r="EFW839" s="304"/>
      <c r="EFX839" s="304"/>
      <c r="EFY839" s="304"/>
      <c r="EFZ839" s="304"/>
      <c r="EGA839" s="304"/>
      <c r="EGB839" s="304"/>
      <c r="EGC839" s="304"/>
      <c r="EGD839" s="304"/>
      <c r="EGE839" s="304"/>
      <c r="EGF839" s="304"/>
      <c r="EGG839" s="304"/>
      <c r="EGH839" s="304"/>
      <c r="EGI839" s="304"/>
      <c r="EGJ839" s="304"/>
      <c r="EGK839" s="304"/>
      <c r="EGL839" s="304"/>
      <c r="EGM839" s="304"/>
      <c r="EGN839" s="304"/>
      <c r="EGO839" s="304"/>
      <c r="EGP839" s="304"/>
      <c r="EGQ839" s="304"/>
      <c r="EGR839" s="304"/>
      <c r="EGS839" s="304"/>
      <c r="EGT839" s="304"/>
      <c r="EGU839" s="304"/>
      <c r="EGV839" s="304"/>
      <c r="EGW839" s="304"/>
      <c r="EGX839" s="304"/>
      <c r="EGY839" s="304"/>
      <c r="EGZ839" s="304"/>
      <c r="EHA839" s="304"/>
      <c r="EHB839" s="304"/>
      <c r="EHC839" s="304"/>
      <c r="EHD839" s="304"/>
      <c r="EHE839" s="304"/>
      <c r="EHF839" s="304"/>
      <c r="EHG839" s="304"/>
      <c r="EHH839" s="304"/>
      <c r="EHI839" s="304"/>
      <c r="EHJ839" s="304"/>
      <c r="EHK839" s="304"/>
      <c r="EHL839" s="304"/>
      <c r="EHM839" s="304"/>
      <c r="EHN839" s="304"/>
      <c r="EHO839" s="304"/>
      <c r="EHP839" s="304"/>
      <c r="EHQ839" s="304"/>
      <c r="EHR839" s="304"/>
      <c r="EHS839" s="304"/>
      <c r="EHT839" s="304"/>
      <c r="EHU839" s="304"/>
      <c r="EHV839" s="304"/>
      <c r="EHW839" s="304"/>
      <c r="EHX839" s="304"/>
      <c r="EHY839" s="304"/>
      <c r="EHZ839" s="304"/>
      <c r="EIA839" s="304"/>
      <c r="EIB839" s="304"/>
      <c r="EIC839" s="304"/>
      <c r="EID839" s="304"/>
      <c r="EIE839" s="304"/>
      <c r="EIF839" s="304"/>
      <c r="EIG839" s="304"/>
      <c r="EIH839" s="304"/>
      <c r="EII839" s="304"/>
      <c r="EIJ839" s="304"/>
      <c r="EIK839" s="304"/>
      <c r="EIL839" s="304"/>
      <c r="EIM839" s="304"/>
      <c r="EIN839" s="304"/>
      <c r="EIO839" s="304"/>
      <c r="EIP839" s="304"/>
      <c r="EIQ839" s="304"/>
      <c r="EIR839" s="304"/>
      <c r="EIS839" s="304"/>
      <c r="EIT839" s="304"/>
      <c r="EIU839" s="304"/>
      <c r="EIV839" s="304"/>
      <c r="EIW839" s="304"/>
      <c r="EIX839" s="304"/>
      <c r="EIY839" s="304"/>
      <c r="EIZ839" s="304"/>
      <c r="EJA839" s="304"/>
      <c r="EJB839" s="304"/>
      <c r="EJC839" s="304"/>
      <c r="EJD839" s="304"/>
      <c r="EJE839" s="304"/>
      <c r="EJF839" s="304"/>
      <c r="EJG839" s="304"/>
      <c r="EJH839" s="304"/>
      <c r="EJI839" s="304"/>
      <c r="EJJ839" s="304"/>
      <c r="EJK839" s="304"/>
      <c r="EJL839" s="304"/>
      <c r="EJM839" s="304"/>
      <c r="EJN839" s="304"/>
      <c r="EJO839" s="304"/>
      <c r="EJP839" s="304"/>
      <c r="EJQ839" s="304"/>
      <c r="EJR839" s="304"/>
      <c r="EJS839" s="304"/>
      <c r="EJT839" s="304"/>
      <c r="EJU839" s="304"/>
      <c r="EJV839" s="304"/>
      <c r="EJW839" s="304"/>
      <c r="EJX839" s="304"/>
      <c r="EJY839" s="304"/>
      <c r="EJZ839" s="304"/>
      <c r="EKA839" s="304"/>
      <c r="EKB839" s="304"/>
      <c r="EKC839" s="304"/>
      <c r="EKD839" s="304"/>
      <c r="EKE839" s="304"/>
      <c r="EKF839" s="304"/>
      <c r="EKG839" s="304"/>
      <c r="EKH839" s="304"/>
      <c r="EKI839" s="304"/>
      <c r="EKJ839" s="304"/>
      <c r="EKK839" s="304"/>
      <c r="EKL839" s="304"/>
      <c r="EKM839" s="304"/>
      <c r="EKN839" s="304"/>
      <c r="EKO839" s="304"/>
      <c r="EKP839" s="304"/>
      <c r="EKQ839" s="304"/>
      <c r="EKR839" s="304"/>
      <c r="EKS839" s="304"/>
      <c r="EKT839" s="304"/>
      <c r="EKU839" s="304"/>
      <c r="EKV839" s="304"/>
      <c r="EKW839" s="304"/>
      <c r="EKX839" s="304"/>
      <c r="EKY839" s="304"/>
      <c r="EKZ839" s="304"/>
      <c r="ELA839" s="304"/>
      <c r="ELB839" s="304"/>
      <c r="ELC839" s="304"/>
      <c r="ELD839" s="304"/>
      <c r="ELE839" s="304"/>
      <c r="ELF839" s="304"/>
      <c r="ELG839" s="304"/>
      <c r="ELH839" s="304"/>
      <c r="ELI839" s="304"/>
      <c r="ELJ839" s="304"/>
      <c r="ELK839" s="304"/>
      <c r="ELL839" s="304"/>
      <c r="ELM839" s="304"/>
      <c r="ELN839" s="304"/>
      <c r="ELO839" s="304"/>
      <c r="ELP839" s="304"/>
      <c r="ELQ839" s="304"/>
      <c r="ELR839" s="304"/>
      <c r="ELS839" s="304"/>
      <c r="ELT839" s="304"/>
      <c r="ELU839" s="304"/>
    </row>
    <row r="840" spans="2:341 1271:3713" s="279" customFormat="1">
      <c r="B840" s="303"/>
      <c r="S840" s="421"/>
      <c r="T840" s="453"/>
      <c r="U840" s="304"/>
      <c r="V840" s="304"/>
      <c r="W840" s="304"/>
      <c r="X840" s="304"/>
      <c r="Y840" s="304"/>
      <c r="Z840" s="304"/>
      <c r="AA840" s="304"/>
      <c r="AB840" s="304"/>
      <c r="AC840" s="304"/>
      <c r="AD840" s="304"/>
      <c r="AE840" s="304"/>
      <c r="AF840" s="304"/>
      <c r="AG840" s="304"/>
      <c r="AH840" s="304"/>
      <c r="AI840" s="304"/>
      <c r="AJ840" s="304"/>
      <c r="AK840" s="304"/>
      <c r="AL840" s="304"/>
      <c r="AM840" s="304"/>
      <c r="AN840" s="304"/>
      <c r="AO840" s="304"/>
      <c r="AP840" s="304"/>
      <c r="AQ840" s="304"/>
      <c r="AR840" s="304"/>
      <c r="AS840" s="304"/>
      <c r="AT840" s="304"/>
      <c r="AU840" s="304"/>
      <c r="AV840" s="304"/>
      <c r="AW840" s="304"/>
      <c r="AX840" s="304"/>
      <c r="AY840" s="304"/>
      <c r="AZ840" s="304"/>
      <c r="BA840" s="304"/>
      <c r="BB840" s="304"/>
      <c r="BC840" s="304"/>
      <c r="BD840" s="304"/>
      <c r="BE840" s="304"/>
      <c r="BF840" s="304"/>
      <c r="BG840" s="304"/>
      <c r="BH840" s="304"/>
      <c r="BI840" s="304"/>
      <c r="BJ840" s="304"/>
      <c r="BK840" s="304"/>
      <c r="BL840" s="304"/>
      <c r="BM840" s="304"/>
      <c r="BN840" s="304"/>
      <c r="BO840" s="304"/>
      <c r="BP840" s="304"/>
      <c r="BQ840" s="304"/>
      <c r="BR840" s="304"/>
      <c r="BS840" s="304"/>
      <c r="BT840" s="304"/>
      <c r="BU840" s="304"/>
      <c r="BV840" s="304"/>
      <c r="BW840" s="304"/>
      <c r="BX840" s="304"/>
      <c r="BY840" s="304"/>
      <c r="BZ840" s="304"/>
      <c r="CA840" s="304"/>
      <c r="CB840" s="304"/>
      <c r="CC840" s="304"/>
      <c r="CD840" s="304"/>
      <c r="CE840" s="304"/>
      <c r="CF840" s="304"/>
      <c r="CG840" s="304"/>
      <c r="CH840" s="304"/>
      <c r="CI840" s="304"/>
      <c r="CJ840" s="304"/>
      <c r="CK840" s="304"/>
      <c r="CL840" s="304"/>
      <c r="CM840" s="304"/>
      <c r="CN840" s="304"/>
      <c r="CO840" s="304"/>
      <c r="CP840" s="304"/>
      <c r="CQ840" s="304"/>
      <c r="CR840" s="304"/>
      <c r="CS840" s="304"/>
      <c r="CT840" s="304"/>
      <c r="CU840" s="304"/>
      <c r="CV840" s="304"/>
      <c r="CW840" s="304"/>
      <c r="CX840" s="304"/>
      <c r="CY840" s="304"/>
      <c r="CZ840" s="304"/>
      <c r="DA840" s="304"/>
      <c r="DB840" s="304"/>
      <c r="DC840" s="304"/>
      <c r="DD840" s="304"/>
      <c r="DE840" s="304"/>
      <c r="DF840" s="304"/>
      <c r="DG840" s="304"/>
      <c r="DH840" s="304"/>
      <c r="DI840" s="304"/>
      <c r="DJ840" s="304"/>
      <c r="DK840" s="304"/>
      <c r="DL840" s="304"/>
      <c r="DM840" s="304"/>
      <c r="DN840" s="304"/>
      <c r="DO840" s="304"/>
      <c r="DP840" s="304"/>
      <c r="DQ840" s="304"/>
      <c r="DR840" s="304"/>
      <c r="DS840" s="304"/>
      <c r="DT840" s="304"/>
      <c r="DU840" s="304"/>
      <c r="DV840" s="304"/>
      <c r="DW840" s="304"/>
      <c r="DX840" s="304"/>
      <c r="DY840" s="304"/>
      <c r="DZ840" s="304"/>
      <c r="EA840" s="304"/>
      <c r="EB840" s="304"/>
      <c r="EC840" s="304"/>
      <c r="ED840" s="304"/>
      <c r="EE840" s="304"/>
      <c r="EF840" s="304"/>
      <c r="EG840" s="304"/>
      <c r="EH840" s="304"/>
      <c r="EI840" s="304"/>
      <c r="EJ840" s="304"/>
      <c r="EK840" s="304"/>
      <c r="EL840" s="304"/>
      <c r="EM840" s="304"/>
      <c r="EN840" s="304"/>
      <c r="EO840" s="304"/>
      <c r="EP840" s="304"/>
      <c r="EQ840" s="304"/>
      <c r="ER840" s="304"/>
      <c r="ES840" s="304"/>
      <c r="ET840" s="304"/>
      <c r="EU840" s="304"/>
      <c r="EV840" s="304"/>
      <c r="EW840" s="304"/>
      <c r="EX840" s="304"/>
      <c r="EY840" s="304"/>
      <c r="EZ840" s="304"/>
      <c r="FA840" s="304"/>
      <c r="FB840" s="304"/>
      <c r="FC840" s="304"/>
      <c r="FD840" s="304"/>
      <c r="FE840" s="304"/>
      <c r="FF840" s="304"/>
      <c r="FG840" s="304"/>
      <c r="FH840" s="304"/>
      <c r="FI840" s="304"/>
      <c r="FJ840" s="304"/>
      <c r="FK840" s="304"/>
      <c r="FL840" s="304"/>
      <c r="FM840" s="304"/>
      <c r="FN840" s="304"/>
      <c r="FO840" s="304"/>
      <c r="FP840" s="304"/>
      <c r="FQ840" s="304"/>
      <c r="FR840" s="304"/>
      <c r="FS840" s="304"/>
      <c r="FT840" s="304"/>
      <c r="FU840" s="304"/>
      <c r="FV840" s="304"/>
      <c r="FW840" s="304"/>
      <c r="FX840" s="304"/>
      <c r="FY840" s="304"/>
      <c r="FZ840" s="304"/>
      <c r="GA840" s="304"/>
      <c r="GB840" s="304"/>
      <c r="GC840" s="304"/>
      <c r="GD840" s="304"/>
      <c r="GE840" s="304"/>
      <c r="GF840" s="304"/>
      <c r="GG840" s="304"/>
      <c r="GH840" s="304"/>
      <c r="GI840" s="304"/>
      <c r="GJ840" s="304"/>
      <c r="GK840" s="304"/>
      <c r="GL840" s="304"/>
      <c r="GM840" s="304"/>
      <c r="GN840" s="304"/>
      <c r="GO840" s="304"/>
      <c r="GP840" s="304"/>
      <c r="GQ840" s="304"/>
      <c r="GR840" s="304"/>
      <c r="GS840" s="304"/>
      <c r="GT840" s="304"/>
      <c r="GU840" s="304"/>
      <c r="GV840" s="304"/>
      <c r="GW840" s="304"/>
      <c r="GX840" s="304"/>
      <c r="GY840" s="304"/>
      <c r="GZ840" s="304"/>
      <c r="HA840" s="304"/>
      <c r="HB840" s="304"/>
      <c r="HC840" s="304"/>
      <c r="HD840" s="304"/>
      <c r="HE840" s="304"/>
      <c r="HF840" s="304"/>
      <c r="HG840" s="304"/>
      <c r="HH840" s="304"/>
      <c r="HI840" s="304"/>
      <c r="HJ840" s="304"/>
      <c r="HK840" s="304"/>
      <c r="HL840" s="304"/>
      <c r="HM840" s="304"/>
      <c r="HN840" s="304"/>
      <c r="HO840" s="304"/>
      <c r="HP840" s="304"/>
      <c r="HQ840" s="304"/>
      <c r="HR840" s="304"/>
      <c r="HS840" s="304"/>
      <c r="HT840" s="304"/>
      <c r="HU840" s="304"/>
      <c r="HV840" s="304"/>
      <c r="HW840" s="304"/>
      <c r="HX840" s="304"/>
      <c r="HY840" s="304"/>
      <c r="HZ840" s="304"/>
      <c r="IA840" s="304"/>
      <c r="IB840" s="304"/>
      <c r="IC840" s="304"/>
      <c r="ID840" s="304"/>
      <c r="IE840" s="304"/>
      <c r="IF840" s="304"/>
      <c r="IG840" s="304"/>
      <c r="IH840" s="304"/>
      <c r="II840" s="304"/>
      <c r="IJ840" s="304"/>
      <c r="IK840" s="304"/>
      <c r="IL840" s="304"/>
      <c r="IM840" s="304"/>
      <c r="IN840" s="304"/>
      <c r="IO840" s="304"/>
      <c r="IP840" s="304"/>
      <c r="IQ840" s="304"/>
      <c r="IR840" s="304"/>
      <c r="IS840" s="304"/>
      <c r="IT840" s="304"/>
      <c r="IU840" s="304"/>
      <c r="IV840" s="304"/>
      <c r="IW840" s="304"/>
      <c r="IX840" s="304"/>
      <c r="IY840" s="304"/>
      <c r="IZ840" s="304"/>
      <c r="JA840" s="304"/>
      <c r="JB840" s="304"/>
      <c r="JC840" s="304"/>
      <c r="JD840" s="304"/>
      <c r="JE840" s="304"/>
      <c r="JF840" s="304"/>
      <c r="JG840" s="304"/>
      <c r="JH840" s="304"/>
      <c r="JI840" s="304"/>
      <c r="JJ840" s="304"/>
      <c r="JK840" s="304"/>
      <c r="JL840" s="304"/>
      <c r="JM840" s="304"/>
      <c r="JN840" s="304"/>
      <c r="JO840" s="304"/>
      <c r="JP840" s="304"/>
      <c r="JQ840" s="304"/>
      <c r="JR840" s="304"/>
      <c r="JS840" s="304"/>
      <c r="JT840" s="304"/>
      <c r="JU840" s="304"/>
      <c r="JV840" s="304"/>
      <c r="JW840" s="304"/>
      <c r="JX840" s="304"/>
      <c r="JY840" s="304"/>
      <c r="JZ840" s="304"/>
      <c r="KA840" s="304"/>
      <c r="KB840" s="304"/>
      <c r="KC840" s="304"/>
      <c r="KD840" s="304"/>
      <c r="KE840" s="304"/>
      <c r="KF840" s="304"/>
      <c r="KG840" s="304"/>
      <c r="KH840" s="304"/>
      <c r="KI840" s="304"/>
      <c r="KJ840" s="304"/>
      <c r="KK840" s="304"/>
      <c r="KL840" s="304"/>
      <c r="KM840" s="304"/>
      <c r="KN840" s="304"/>
      <c r="KO840" s="304"/>
      <c r="KP840" s="304"/>
      <c r="KQ840" s="304"/>
      <c r="KR840" s="304"/>
      <c r="KS840" s="304"/>
      <c r="KT840" s="304"/>
      <c r="KU840" s="304"/>
      <c r="KV840" s="304"/>
      <c r="KW840" s="304"/>
      <c r="KX840" s="304"/>
      <c r="KY840" s="304"/>
      <c r="KZ840" s="304"/>
      <c r="LA840" s="304"/>
      <c r="LB840" s="304"/>
      <c r="LC840" s="304"/>
      <c r="LD840" s="304"/>
      <c r="LE840" s="304"/>
      <c r="LF840" s="304"/>
      <c r="LG840" s="304"/>
      <c r="LH840" s="304"/>
      <c r="LI840" s="304"/>
      <c r="LJ840" s="304"/>
      <c r="LK840" s="304"/>
      <c r="LL840" s="304"/>
      <c r="LM840" s="304"/>
      <c r="LN840" s="304"/>
      <c r="LO840" s="304"/>
      <c r="LP840" s="304"/>
      <c r="LQ840" s="304"/>
      <c r="LR840" s="304"/>
      <c r="LS840" s="304"/>
      <c r="LT840" s="304"/>
      <c r="LU840" s="304"/>
      <c r="LV840" s="304"/>
      <c r="LW840" s="304"/>
      <c r="LX840" s="304"/>
      <c r="LY840" s="304"/>
      <c r="LZ840" s="304"/>
      <c r="MA840" s="304"/>
      <c r="MB840" s="304"/>
      <c r="MC840" s="304"/>
      <c r="AVW840" s="304"/>
      <c r="AVX840" s="304"/>
      <c r="AVY840" s="304"/>
      <c r="AVZ840" s="304"/>
      <c r="AWA840" s="304"/>
      <c r="AWB840" s="304"/>
      <c r="AWC840" s="304"/>
      <c r="AWD840" s="304"/>
      <c r="AWE840" s="304"/>
      <c r="AWF840" s="304"/>
      <c r="AWG840" s="304"/>
      <c r="AWH840" s="304"/>
      <c r="AWI840" s="304"/>
      <c r="AWJ840" s="304"/>
      <c r="AWK840" s="304"/>
      <c r="AWL840" s="304"/>
      <c r="AWM840" s="304"/>
      <c r="AWN840" s="304"/>
      <c r="AWO840" s="304"/>
      <c r="AWP840" s="304"/>
      <c r="AWQ840" s="304"/>
      <c r="AWR840" s="304"/>
      <c r="AWS840" s="304"/>
      <c r="AWT840" s="304"/>
      <c r="AWU840" s="304"/>
      <c r="AWV840" s="304"/>
      <c r="AWW840" s="304"/>
      <c r="AWX840" s="304"/>
      <c r="AWY840" s="304"/>
      <c r="AWZ840" s="304"/>
      <c r="AXA840" s="304"/>
      <c r="AXB840" s="304"/>
      <c r="AXC840" s="304"/>
      <c r="AXD840" s="304"/>
      <c r="AXE840" s="304"/>
      <c r="AXF840" s="304"/>
      <c r="AXG840" s="304"/>
      <c r="AXH840" s="304"/>
      <c r="AXI840" s="304"/>
      <c r="AXJ840" s="304"/>
      <c r="AXK840" s="304"/>
      <c r="AXL840" s="304"/>
      <c r="AXM840" s="304"/>
      <c r="AXN840" s="304"/>
      <c r="AXO840" s="304"/>
      <c r="AXP840" s="304"/>
      <c r="AXQ840" s="304"/>
      <c r="AXR840" s="304"/>
      <c r="AXS840" s="304"/>
      <c r="AXT840" s="304"/>
      <c r="AXU840" s="304"/>
      <c r="AXV840" s="304"/>
      <c r="AXW840" s="304"/>
      <c r="AXX840" s="304"/>
      <c r="AXY840" s="304"/>
      <c r="AXZ840" s="304"/>
      <c r="AYA840" s="304"/>
      <c r="AYB840" s="304"/>
      <c r="AYC840" s="304"/>
      <c r="AYD840" s="304"/>
      <c r="AYE840" s="304"/>
      <c r="AYF840" s="304"/>
      <c r="AYG840" s="304"/>
      <c r="AYH840" s="304"/>
      <c r="AYI840" s="304"/>
      <c r="AYJ840" s="304"/>
      <c r="AYK840" s="304"/>
      <c r="AYL840" s="304"/>
      <c r="AYM840" s="304"/>
      <c r="AYN840" s="304"/>
      <c r="AYO840" s="304"/>
      <c r="AYP840" s="304"/>
      <c r="AYQ840" s="304"/>
      <c r="AYR840" s="304"/>
      <c r="AYS840" s="304"/>
      <c r="AYT840" s="304"/>
      <c r="AYU840" s="304"/>
      <c r="AYV840" s="304"/>
      <c r="AYW840" s="304"/>
      <c r="AYX840" s="304"/>
      <c r="AYY840" s="304"/>
      <c r="AYZ840" s="304"/>
      <c r="AZA840" s="304"/>
      <c r="AZB840" s="304"/>
      <c r="AZC840" s="304"/>
      <c r="AZD840" s="304"/>
      <c r="AZE840" s="304"/>
      <c r="AZF840" s="304"/>
      <c r="AZG840" s="304"/>
      <c r="AZH840" s="304"/>
      <c r="AZI840" s="304"/>
      <c r="AZJ840" s="304"/>
      <c r="AZK840" s="304"/>
      <c r="AZL840" s="304"/>
      <c r="AZM840" s="304"/>
      <c r="AZN840" s="304"/>
      <c r="AZO840" s="304"/>
      <c r="AZP840" s="304"/>
      <c r="AZQ840" s="304"/>
      <c r="AZR840" s="304"/>
      <c r="AZS840" s="304"/>
      <c r="AZT840" s="304"/>
      <c r="AZU840" s="304"/>
      <c r="AZV840" s="304"/>
      <c r="AZW840" s="304"/>
      <c r="AZX840" s="304"/>
      <c r="AZY840" s="304"/>
      <c r="AZZ840" s="304"/>
      <c r="BAA840" s="304"/>
      <c r="BAB840" s="304"/>
      <c r="BAC840" s="304"/>
      <c r="BAD840" s="304"/>
      <c r="BAE840" s="304"/>
      <c r="BAF840" s="304"/>
      <c r="BAG840" s="304"/>
      <c r="BAH840" s="304"/>
      <c r="BAI840" s="304"/>
      <c r="BAJ840" s="304"/>
      <c r="BAK840" s="304"/>
      <c r="BAL840" s="304"/>
      <c r="BAM840" s="304"/>
      <c r="BAN840" s="304"/>
      <c r="BAO840" s="304"/>
      <c r="BAP840" s="304"/>
      <c r="BAQ840" s="304"/>
      <c r="BAR840" s="304"/>
      <c r="BAS840" s="304"/>
      <c r="BAT840" s="304"/>
      <c r="BAU840" s="304"/>
      <c r="BAV840" s="304"/>
      <c r="BAW840" s="304"/>
      <c r="BAX840" s="304"/>
      <c r="BAY840" s="304"/>
      <c r="BAZ840" s="304"/>
      <c r="BBA840" s="304"/>
      <c r="BBB840" s="304"/>
      <c r="BBC840" s="304"/>
      <c r="BBD840" s="304"/>
      <c r="BBE840" s="304"/>
      <c r="BBF840" s="304"/>
      <c r="BBG840" s="304"/>
      <c r="BBH840" s="304"/>
      <c r="BBI840" s="304"/>
      <c r="BBJ840" s="304"/>
      <c r="BBK840" s="304"/>
      <c r="BBL840" s="304"/>
      <c r="BBM840" s="304"/>
      <c r="BBN840" s="304"/>
      <c r="BBO840" s="304"/>
      <c r="BBP840" s="304"/>
      <c r="BBQ840" s="304"/>
      <c r="BBR840" s="304"/>
      <c r="BBS840" s="304"/>
      <c r="BBT840" s="304"/>
      <c r="BBU840" s="304"/>
      <c r="BBV840" s="304"/>
      <c r="BBW840" s="304"/>
      <c r="BBX840" s="304"/>
      <c r="BBY840" s="304"/>
      <c r="BBZ840" s="304"/>
      <c r="BCA840" s="304"/>
      <c r="BCB840" s="304"/>
      <c r="BCC840" s="304"/>
      <c r="BCD840" s="304"/>
      <c r="BCE840" s="304"/>
      <c r="BCF840" s="304"/>
      <c r="BCG840" s="304"/>
      <c r="BCH840" s="304"/>
      <c r="BCI840" s="304"/>
      <c r="BCJ840" s="304"/>
      <c r="BCK840" s="304"/>
      <c r="BCL840" s="304"/>
      <c r="BCM840" s="304"/>
      <c r="BCN840" s="304"/>
      <c r="BCO840" s="304"/>
      <c r="BCP840" s="304"/>
      <c r="BCQ840" s="304"/>
      <c r="BCR840" s="304"/>
      <c r="BCS840" s="304"/>
      <c r="BCT840" s="304"/>
      <c r="BCU840" s="304"/>
      <c r="BCV840" s="304"/>
      <c r="BCW840" s="304"/>
      <c r="BCX840" s="304"/>
      <c r="BCY840" s="304"/>
      <c r="BCZ840" s="304"/>
      <c r="BDA840" s="304"/>
      <c r="BDB840" s="304"/>
      <c r="BDC840" s="304"/>
      <c r="BDD840" s="304"/>
      <c r="BDE840" s="304"/>
      <c r="BDF840" s="304"/>
      <c r="BDG840" s="304"/>
      <c r="BDH840" s="304"/>
      <c r="BDI840" s="304"/>
      <c r="BDJ840" s="304"/>
      <c r="BDK840" s="304"/>
      <c r="BDL840" s="304"/>
      <c r="BDM840" s="304"/>
      <c r="BDN840" s="304"/>
      <c r="BDO840" s="304"/>
      <c r="BDP840" s="304"/>
      <c r="BDQ840" s="304"/>
      <c r="BDR840" s="304"/>
      <c r="BDS840" s="304"/>
      <c r="BDT840" s="304"/>
      <c r="BDU840" s="304"/>
      <c r="BDV840" s="304"/>
      <c r="BDW840" s="304"/>
      <c r="BDX840" s="304"/>
      <c r="BDY840" s="304"/>
      <c r="BDZ840" s="304"/>
      <c r="BEA840" s="304"/>
      <c r="BEB840" s="304"/>
      <c r="BEC840" s="304"/>
      <c r="BED840" s="304"/>
      <c r="BEE840" s="304"/>
      <c r="BEF840" s="304"/>
      <c r="BEG840" s="304"/>
      <c r="BEH840" s="304"/>
      <c r="BEI840" s="304"/>
      <c r="BEJ840" s="304"/>
      <c r="BEK840" s="304"/>
      <c r="BEL840" s="304"/>
      <c r="BEM840" s="304"/>
      <c r="BEN840" s="304"/>
      <c r="BEO840" s="304"/>
      <c r="BEP840" s="304"/>
      <c r="BEQ840" s="304"/>
      <c r="BER840" s="304"/>
      <c r="BES840" s="304"/>
      <c r="BET840" s="304"/>
      <c r="BEU840" s="304"/>
      <c r="BEV840" s="304"/>
      <c r="BEW840" s="304"/>
      <c r="BEX840" s="304"/>
      <c r="BEY840" s="304"/>
      <c r="BEZ840" s="304"/>
      <c r="BFA840" s="304"/>
      <c r="BFB840" s="304"/>
      <c r="BFC840" s="304"/>
      <c r="BFD840" s="304"/>
      <c r="BFE840" s="304"/>
      <c r="BFF840" s="304"/>
      <c r="BFG840" s="304"/>
      <c r="BFH840" s="304"/>
      <c r="BFI840" s="304"/>
      <c r="BFJ840" s="304"/>
      <c r="BFK840" s="304"/>
      <c r="BFL840" s="304"/>
      <c r="BFM840" s="304"/>
      <c r="BFN840" s="304"/>
      <c r="BFO840" s="304"/>
      <c r="BFP840" s="304"/>
      <c r="BFQ840" s="304"/>
      <c r="BFR840" s="304"/>
      <c r="BFS840" s="304"/>
      <c r="BFT840" s="304"/>
      <c r="BFU840" s="304"/>
      <c r="BFV840" s="304"/>
      <c r="BFW840" s="304"/>
      <c r="BFX840" s="304"/>
      <c r="BFY840" s="304"/>
      <c r="BFZ840" s="304"/>
      <c r="BGA840" s="304"/>
      <c r="BGB840" s="304"/>
      <c r="BGC840" s="304"/>
      <c r="BGD840" s="304"/>
      <c r="BGE840" s="304"/>
      <c r="BGF840" s="304"/>
      <c r="BGG840" s="304"/>
      <c r="BGH840" s="304"/>
      <c r="BGI840" s="304"/>
      <c r="BGJ840" s="304"/>
      <c r="BGK840" s="304"/>
      <c r="BGL840" s="304"/>
      <c r="BGM840" s="304"/>
      <c r="BGN840" s="304"/>
      <c r="BGO840" s="304"/>
      <c r="BGP840" s="304"/>
      <c r="BGQ840" s="304"/>
      <c r="BGR840" s="304"/>
      <c r="BGS840" s="304"/>
      <c r="BGT840" s="304"/>
      <c r="BGU840" s="304"/>
      <c r="BGV840" s="304"/>
      <c r="BGW840" s="304"/>
      <c r="BGX840" s="304"/>
      <c r="BGY840" s="304"/>
      <c r="BGZ840" s="304"/>
      <c r="BHA840" s="304"/>
      <c r="BHB840" s="304"/>
      <c r="BHC840" s="304"/>
      <c r="BHD840" s="304"/>
      <c r="BHE840" s="304"/>
      <c r="BHF840" s="304"/>
      <c r="BHG840" s="304"/>
      <c r="BHH840" s="304"/>
      <c r="BHI840" s="304"/>
      <c r="BHJ840" s="304"/>
      <c r="BHK840" s="304"/>
      <c r="BHL840" s="304"/>
      <c r="BHM840" s="304"/>
      <c r="BHN840" s="304"/>
      <c r="BHO840" s="304"/>
      <c r="BHP840" s="304"/>
      <c r="BHQ840" s="304"/>
      <c r="BHR840" s="304"/>
      <c r="BHS840" s="304"/>
      <c r="BHT840" s="304"/>
      <c r="BHU840" s="304"/>
      <c r="BHV840" s="304"/>
      <c r="BHW840" s="304"/>
      <c r="BHX840" s="304"/>
      <c r="BHY840" s="304"/>
      <c r="BHZ840" s="304"/>
      <c r="BIA840" s="304"/>
      <c r="BIB840" s="304"/>
      <c r="BIC840" s="304"/>
      <c r="BID840" s="304"/>
      <c r="BIE840" s="304"/>
      <c r="BIF840" s="304"/>
      <c r="BIG840" s="304"/>
      <c r="BIH840" s="304"/>
      <c r="BII840" s="304"/>
      <c r="BIJ840" s="304"/>
      <c r="BIK840" s="304"/>
      <c r="BIL840" s="304"/>
      <c r="BIM840" s="304"/>
      <c r="BIN840" s="304"/>
      <c r="BIO840" s="304"/>
      <c r="BIP840" s="304"/>
      <c r="BIQ840" s="304"/>
      <c r="BIR840" s="304"/>
      <c r="BIS840" s="304"/>
      <c r="BIT840" s="304"/>
      <c r="BIU840" s="304"/>
      <c r="BIV840" s="304"/>
      <c r="BIW840" s="304"/>
      <c r="BIX840" s="304"/>
      <c r="BIY840" s="304"/>
      <c r="BIZ840" s="304"/>
      <c r="BJA840" s="304"/>
      <c r="BJB840" s="304"/>
      <c r="BJC840" s="304"/>
      <c r="BJD840" s="304"/>
      <c r="BJE840" s="304"/>
      <c r="BJF840" s="304"/>
      <c r="BJG840" s="304"/>
      <c r="BJH840" s="304"/>
      <c r="BJI840" s="304"/>
      <c r="BJJ840" s="304"/>
      <c r="BJK840" s="304"/>
      <c r="BJL840" s="304"/>
      <c r="BJM840" s="304"/>
      <c r="BJN840" s="304"/>
      <c r="BJO840" s="304"/>
      <c r="BJP840" s="304"/>
      <c r="BJQ840" s="304"/>
      <c r="BJR840" s="304"/>
      <c r="BJS840" s="304"/>
      <c r="BJT840" s="304"/>
      <c r="BJU840" s="304"/>
      <c r="BJV840" s="304"/>
      <c r="BJW840" s="304"/>
      <c r="BJX840" s="304"/>
      <c r="BJY840" s="304"/>
      <c r="BJZ840" s="304"/>
      <c r="BKA840" s="304"/>
      <c r="BKB840" s="304"/>
      <c r="BKC840" s="304"/>
      <c r="BKD840" s="304"/>
      <c r="BKE840" s="304"/>
      <c r="BKF840" s="304"/>
      <c r="BKG840" s="304"/>
      <c r="BKH840" s="304"/>
      <c r="BKI840" s="304"/>
      <c r="BKJ840" s="304"/>
      <c r="BKK840" s="304"/>
      <c r="BKL840" s="304"/>
      <c r="BKM840" s="304"/>
      <c r="BKN840" s="304"/>
      <c r="BKO840" s="304"/>
      <c r="BKP840" s="304"/>
      <c r="BKQ840" s="304"/>
      <c r="BKR840" s="304"/>
      <c r="BKS840" s="304"/>
      <c r="BKT840" s="304"/>
      <c r="BKU840" s="304"/>
      <c r="BKV840" s="304"/>
      <c r="BKW840" s="304"/>
      <c r="BKX840" s="304"/>
      <c r="BKY840" s="304"/>
      <c r="BKZ840" s="304"/>
      <c r="BLA840" s="304"/>
      <c r="BLB840" s="304"/>
      <c r="BLC840" s="304"/>
      <c r="BLD840" s="304"/>
      <c r="BLE840" s="304"/>
      <c r="BLF840" s="304"/>
      <c r="BLG840" s="304"/>
      <c r="BLH840" s="304"/>
      <c r="BLI840" s="304"/>
      <c r="BLJ840" s="304"/>
      <c r="BLK840" s="304"/>
      <c r="BLL840" s="304"/>
      <c r="BLM840" s="304"/>
      <c r="BLN840" s="304"/>
      <c r="BLO840" s="304"/>
      <c r="BLP840" s="304"/>
      <c r="BLQ840" s="304"/>
      <c r="BLR840" s="304"/>
      <c r="BLS840" s="304"/>
      <c r="BLT840" s="304"/>
      <c r="BLU840" s="304"/>
      <c r="BLV840" s="304"/>
      <c r="BLW840" s="304"/>
      <c r="BLX840" s="304"/>
      <c r="BLY840" s="304"/>
      <c r="BLZ840" s="304"/>
      <c r="BMA840" s="304"/>
      <c r="BMB840" s="304"/>
      <c r="BMC840" s="304"/>
      <c r="BMD840" s="304"/>
      <c r="BME840" s="304"/>
      <c r="BMF840" s="304"/>
      <c r="BMG840" s="304"/>
      <c r="BMH840" s="304"/>
      <c r="BMI840" s="304"/>
      <c r="BMJ840" s="304"/>
      <c r="BMK840" s="304"/>
      <c r="BML840" s="304"/>
      <c r="BMM840" s="304"/>
      <c r="BMN840" s="304"/>
      <c r="BMO840" s="304"/>
      <c r="BMP840" s="304"/>
      <c r="BMQ840" s="304"/>
      <c r="BMR840" s="304"/>
      <c r="BMS840" s="304"/>
      <c r="BMT840" s="304"/>
      <c r="BMU840" s="304"/>
      <c r="BMV840" s="304"/>
      <c r="BMW840" s="304"/>
      <c r="BMX840" s="304"/>
      <c r="BMY840" s="304"/>
      <c r="BMZ840" s="304"/>
      <c r="BNA840" s="304"/>
      <c r="BNB840" s="304"/>
      <c r="BNC840" s="304"/>
      <c r="BND840" s="304"/>
      <c r="BNE840" s="304"/>
      <c r="BNF840" s="304"/>
      <c r="BNG840" s="304"/>
      <c r="BNH840" s="304"/>
      <c r="BNI840" s="304"/>
      <c r="BNJ840" s="304"/>
      <c r="BNK840" s="304"/>
      <c r="BNL840" s="304"/>
      <c r="BNM840" s="304"/>
      <c r="BNN840" s="304"/>
      <c r="BNO840" s="304"/>
      <c r="BNP840" s="304"/>
      <c r="BNQ840" s="304"/>
      <c r="BNR840" s="304"/>
      <c r="BNS840" s="304"/>
      <c r="BNT840" s="304"/>
      <c r="BNU840" s="304"/>
      <c r="BNV840" s="304"/>
      <c r="BNW840" s="304"/>
      <c r="BNX840" s="304"/>
      <c r="BNY840" s="304"/>
      <c r="BNZ840" s="304"/>
      <c r="BOA840" s="304"/>
      <c r="BOB840" s="304"/>
      <c r="BOC840" s="304"/>
      <c r="BOD840" s="304"/>
      <c r="BOE840" s="304"/>
      <c r="BOF840" s="304"/>
      <c r="BOG840" s="304"/>
      <c r="BOH840" s="304"/>
      <c r="BOI840" s="304"/>
      <c r="BOJ840" s="304"/>
      <c r="BOK840" s="304"/>
      <c r="BOL840" s="304"/>
      <c r="BOM840" s="304"/>
      <c r="BON840" s="304"/>
      <c r="BOO840" s="304"/>
      <c r="BOP840" s="304"/>
      <c r="BOQ840" s="304"/>
      <c r="BOR840" s="304"/>
      <c r="BOS840" s="304"/>
      <c r="BOT840" s="304"/>
      <c r="BOU840" s="304"/>
      <c r="BOV840" s="304"/>
      <c r="BOW840" s="304"/>
      <c r="BOX840" s="304"/>
      <c r="BOY840" s="304"/>
      <c r="BOZ840" s="304"/>
      <c r="BPA840" s="304"/>
      <c r="BPB840" s="304"/>
      <c r="BPC840" s="304"/>
      <c r="BPD840" s="304"/>
      <c r="BPE840" s="304"/>
      <c r="BPF840" s="304"/>
      <c r="BPG840" s="304"/>
      <c r="BPH840" s="304"/>
      <c r="BPI840" s="304"/>
      <c r="BPJ840" s="304"/>
      <c r="BPK840" s="304"/>
      <c r="BPL840" s="304"/>
      <c r="BPM840" s="304"/>
      <c r="BPN840" s="304"/>
      <c r="BPO840" s="304"/>
      <c r="BPP840" s="304"/>
      <c r="BPQ840" s="304"/>
      <c r="BPR840" s="304"/>
      <c r="BPS840" s="304"/>
      <c r="BPT840" s="304"/>
      <c r="BPU840" s="304"/>
      <c r="BPV840" s="304"/>
      <c r="BPW840" s="304"/>
      <c r="BPX840" s="304"/>
      <c r="BPY840" s="304"/>
      <c r="BPZ840" s="304"/>
      <c r="BQA840" s="304"/>
      <c r="BQB840" s="304"/>
      <c r="BQC840" s="304"/>
      <c r="BQD840" s="304"/>
      <c r="BQE840" s="304"/>
      <c r="BQF840" s="304"/>
      <c r="BQG840" s="304"/>
      <c r="BQH840" s="304"/>
      <c r="BQI840" s="304"/>
      <c r="BQJ840" s="304"/>
      <c r="BQK840" s="304"/>
      <c r="BQL840" s="304"/>
      <c r="BQM840" s="304"/>
      <c r="BQN840" s="304"/>
      <c r="BQO840" s="304"/>
      <c r="BQP840" s="304"/>
      <c r="BQQ840" s="304"/>
      <c r="BQR840" s="304"/>
      <c r="BQS840" s="304"/>
      <c r="BQT840" s="304"/>
      <c r="BQU840" s="304"/>
      <c r="BQV840" s="304"/>
      <c r="BQW840" s="304"/>
      <c r="BQX840" s="304"/>
      <c r="BQY840" s="304"/>
      <c r="BQZ840" s="304"/>
      <c r="BRA840" s="304"/>
      <c r="BRB840" s="304"/>
      <c r="BRC840" s="304"/>
      <c r="BRD840" s="304"/>
      <c r="BRE840" s="304"/>
      <c r="BRF840" s="304"/>
      <c r="BRG840" s="304"/>
      <c r="BRH840" s="304"/>
      <c r="BRI840" s="304"/>
      <c r="BRJ840" s="304"/>
      <c r="BRK840" s="304"/>
      <c r="BRL840" s="304"/>
      <c r="BRM840" s="304"/>
      <c r="BRN840" s="304"/>
      <c r="BRO840" s="304"/>
      <c r="BRP840" s="304"/>
      <c r="BRQ840" s="304"/>
      <c r="BRR840" s="304"/>
      <c r="BRS840" s="304"/>
      <c r="BRT840" s="304"/>
      <c r="BRU840" s="304"/>
      <c r="BRV840" s="304"/>
      <c r="BRW840" s="304"/>
      <c r="BRX840" s="304"/>
      <c r="BRY840" s="304"/>
      <c r="BRZ840" s="304"/>
      <c r="BSA840" s="304"/>
      <c r="BSB840" s="304"/>
      <c r="BSC840" s="304"/>
      <c r="BSD840" s="304"/>
      <c r="BSE840" s="304"/>
      <c r="BSF840" s="304"/>
      <c r="BSG840" s="304"/>
      <c r="BSH840" s="304"/>
      <c r="BSI840" s="304"/>
      <c r="BSJ840" s="304"/>
      <c r="BSK840" s="304"/>
      <c r="BSL840" s="304"/>
      <c r="BSM840" s="304"/>
      <c r="BSN840" s="304"/>
      <c r="BSO840" s="304"/>
      <c r="BSP840" s="304"/>
      <c r="BSQ840" s="304"/>
      <c r="BSR840" s="304"/>
      <c r="BSS840" s="304"/>
      <c r="BST840" s="304"/>
      <c r="BSU840" s="304"/>
      <c r="BSV840" s="304"/>
      <c r="BSW840" s="304"/>
      <c r="BSX840" s="304"/>
      <c r="BSY840" s="304"/>
      <c r="BSZ840" s="304"/>
      <c r="BTA840" s="304"/>
      <c r="BTB840" s="304"/>
      <c r="BTC840" s="304"/>
      <c r="BTD840" s="304"/>
      <c r="BTE840" s="304"/>
      <c r="BTF840" s="304"/>
      <c r="BTG840" s="304"/>
      <c r="BTH840" s="304"/>
      <c r="BTI840" s="304"/>
      <c r="BTJ840" s="304"/>
      <c r="BTK840" s="304"/>
      <c r="BTL840" s="304"/>
      <c r="BTM840" s="304"/>
      <c r="BTN840" s="304"/>
      <c r="BTO840" s="304"/>
      <c r="BTP840" s="304"/>
      <c r="BTQ840" s="304"/>
      <c r="BTR840" s="304"/>
      <c r="BTS840" s="304"/>
      <c r="BTT840" s="304"/>
      <c r="BTU840" s="304"/>
      <c r="BTV840" s="304"/>
      <c r="BTW840" s="304"/>
      <c r="BTX840" s="304"/>
      <c r="BTY840" s="304"/>
      <c r="BTZ840" s="304"/>
      <c r="BUA840" s="304"/>
      <c r="BUB840" s="304"/>
      <c r="BUC840" s="304"/>
      <c r="BUD840" s="304"/>
      <c r="BUE840" s="304"/>
      <c r="BUF840" s="304"/>
      <c r="BUG840" s="304"/>
      <c r="BUH840" s="304"/>
      <c r="BUI840" s="304"/>
      <c r="BUJ840" s="304"/>
      <c r="BUK840" s="304"/>
      <c r="BUL840" s="304"/>
      <c r="BUM840" s="304"/>
      <c r="BUN840" s="304"/>
      <c r="BUO840" s="304"/>
      <c r="BUP840" s="304"/>
      <c r="BUQ840" s="304"/>
      <c r="BUR840" s="304"/>
      <c r="BUS840" s="304"/>
      <c r="BUT840" s="304"/>
      <c r="BUU840" s="304"/>
      <c r="BUV840" s="304"/>
      <c r="BUW840" s="304"/>
      <c r="BUX840" s="304"/>
      <c r="BUY840" s="304"/>
      <c r="BUZ840" s="304"/>
      <c r="BVA840" s="304"/>
      <c r="BVB840" s="304"/>
      <c r="BVC840" s="304"/>
      <c r="BVD840" s="304"/>
      <c r="BVE840" s="304"/>
      <c r="BVF840" s="304"/>
      <c r="BVG840" s="304"/>
      <c r="BVH840" s="304"/>
      <c r="BVI840" s="304"/>
      <c r="BVJ840" s="304"/>
      <c r="BVK840" s="304"/>
      <c r="BVL840" s="304"/>
      <c r="BVM840" s="304"/>
      <c r="BVN840" s="304"/>
      <c r="BVO840" s="304"/>
      <c r="BVP840" s="304"/>
      <c r="BVQ840" s="304"/>
      <c r="BVR840" s="304"/>
      <c r="BVS840" s="304"/>
      <c r="BVT840" s="304"/>
      <c r="BVU840" s="304"/>
      <c r="BVV840" s="304"/>
      <c r="BVW840" s="304"/>
      <c r="BVX840" s="304"/>
      <c r="BVY840" s="304"/>
      <c r="BVZ840" s="304"/>
      <c r="BWA840" s="304"/>
      <c r="BWB840" s="304"/>
      <c r="BWC840" s="304"/>
      <c r="BWD840" s="304"/>
      <c r="BWE840" s="304"/>
      <c r="BWF840" s="304"/>
      <c r="BWG840" s="304"/>
      <c r="BWH840" s="304"/>
      <c r="BWI840" s="304"/>
      <c r="BWJ840" s="304"/>
      <c r="BWK840" s="304"/>
      <c r="BWL840" s="304"/>
      <c r="BWM840" s="304"/>
      <c r="BWN840" s="304"/>
      <c r="BWO840" s="304"/>
      <c r="BWP840" s="304"/>
      <c r="BWQ840" s="304"/>
      <c r="BWR840" s="304"/>
      <c r="BWS840" s="304"/>
      <c r="BWT840" s="304"/>
      <c r="BWU840" s="304"/>
      <c r="BWV840" s="304"/>
      <c r="BWW840" s="304"/>
      <c r="BWX840" s="304"/>
      <c r="BWY840" s="304"/>
      <c r="BWZ840" s="304"/>
      <c r="BXA840" s="304"/>
      <c r="BXB840" s="304"/>
      <c r="BXC840" s="304"/>
      <c r="BXD840" s="304"/>
      <c r="BXE840" s="304"/>
      <c r="BXF840" s="304"/>
      <c r="BXG840" s="304"/>
      <c r="BXH840" s="304"/>
      <c r="BXI840" s="304"/>
      <c r="BXJ840" s="304"/>
      <c r="BXK840" s="304"/>
      <c r="BXL840" s="304"/>
      <c r="BXM840" s="304"/>
      <c r="BXN840" s="304"/>
      <c r="BXO840" s="304"/>
      <c r="BXP840" s="304"/>
      <c r="BXQ840" s="304"/>
      <c r="BXR840" s="304"/>
      <c r="BXS840" s="304"/>
      <c r="BXT840" s="304"/>
      <c r="BXU840" s="304"/>
      <c r="BXV840" s="304"/>
      <c r="BXW840" s="304"/>
      <c r="BXX840" s="304"/>
      <c r="BXY840" s="304"/>
      <c r="BXZ840" s="304"/>
      <c r="BYA840" s="304"/>
      <c r="BYB840" s="304"/>
      <c r="BYC840" s="304"/>
      <c r="BYD840" s="304"/>
      <c r="BYE840" s="304"/>
      <c r="BYF840" s="304"/>
      <c r="BYG840" s="304"/>
      <c r="BYH840" s="304"/>
      <c r="BYI840" s="304"/>
      <c r="BYJ840" s="304"/>
      <c r="BYK840" s="304"/>
      <c r="BYL840" s="304"/>
      <c r="BYM840" s="304"/>
      <c r="BYN840" s="304"/>
      <c r="BYO840" s="304"/>
      <c r="BYP840" s="304"/>
      <c r="BYQ840" s="304"/>
      <c r="BYR840" s="304"/>
      <c r="BYS840" s="304"/>
      <c r="BYT840" s="304"/>
      <c r="BYU840" s="304"/>
      <c r="BYV840" s="304"/>
      <c r="BYW840" s="304"/>
      <c r="BYX840" s="304"/>
      <c r="BYY840" s="304"/>
      <c r="BYZ840" s="304"/>
      <c r="BZA840" s="304"/>
      <c r="BZB840" s="304"/>
      <c r="BZC840" s="304"/>
      <c r="BZD840" s="304"/>
      <c r="BZE840" s="304"/>
      <c r="BZF840" s="304"/>
      <c r="BZG840" s="304"/>
      <c r="BZH840" s="304"/>
      <c r="BZI840" s="304"/>
      <c r="BZJ840" s="304"/>
      <c r="BZK840" s="304"/>
      <c r="BZL840" s="304"/>
      <c r="BZM840" s="304"/>
      <c r="BZN840" s="304"/>
      <c r="BZO840" s="304"/>
      <c r="BZP840" s="304"/>
      <c r="BZQ840" s="304"/>
      <c r="BZR840" s="304"/>
      <c r="BZS840" s="304"/>
      <c r="BZT840" s="304"/>
      <c r="BZU840" s="304"/>
      <c r="BZV840" s="304"/>
      <c r="BZW840" s="304"/>
      <c r="BZX840" s="304"/>
      <c r="BZY840" s="304"/>
      <c r="BZZ840" s="304"/>
      <c r="CAA840" s="304"/>
      <c r="CAB840" s="304"/>
      <c r="CAC840" s="304"/>
      <c r="CAD840" s="304"/>
      <c r="CAE840" s="304"/>
      <c r="CAF840" s="304"/>
      <c r="CAG840" s="304"/>
      <c r="CAH840" s="304"/>
      <c r="CAI840" s="304"/>
      <c r="CAJ840" s="304"/>
      <c r="CAK840" s="304"/>
      <c r="CAL840" s="304"/>
      <c r="CAM840" s="304"/>
      <c r="CAN840" s="304"/>
      <c r="CAO840" s="304"/>
      <c r="CAP840" s="304"/>
      <c r="CAQ840" s="304"/>
      <c r="CAR840" s="304"/>
      <c r="CAS840" s="304"/>
      <c r="CAT840" s="304"/>
      <c r="CAU840" s="304"/>
      <c r="CAV840" s="304"/>
      <c r="CAW840" s="304"/>
      <c r="CAX840" s="304"/>
      <c r="CAY840" s="304"/>
      <c r="CAZ840" s="304"/>
      <c r="CBA840" s="304"/>
      <c r="CBB840" s="304"/>
      <c r="CBC840" s="304"/>
      <c r="CBD840" s="304"/>
      <c r="CBE840" s="304"/>
      <c r="CBF840" s="304"/>
      <c r="CBG840" s="304"/>
      <c r="CBH840" s="304"/>
      <c r="CBI840" s="304"/>
      <c r="CBJ840" s="304"/>
      <c r="CBK840" s="304"/>
      <c r="CBL840" s="304"/>
      <c r="CBM840" s="304"/>
      <c r="CBN840" s="304"/>
      <c r="CBO840" s="304"/>
      <c r="CBP840" s="304"/>
      <c r="CBQ840" s="304"/>
      <c r="CBR840" s="304"/>
      <c r="CBS840" s="304"/>
      <c r="CBT840" s="304"/>
      <c r="CBU840" s="304"/>
      <c r="CBV840" s="304"/>
      <c r="CBW840" s="304"/>
      <c r="CBX840" s="304"/>
      <c r="CBY840" s="304"/>
      <c r="CBZ840" s="304"/>
      <c r="CCA840" s="304"/>
      <c r="CCB840" s="304"/>
      <c r="CCC840" s="304"/>
      <c r="CCD840" s="304"/>
      <c r="CCE840" s="304"/>
      <c r="CCF840" s="304"/>
      <c r="CCG840" s="304"/>
      <c r="CCH840" s="304"/>
      <c r="CCI840" s="304"/>
      <c r="CCJ840" s="304"/>
      <c r="CCK840" s="304"/>
      <c r="CCL840" s="304"/>
      <c r="CCM840" s="304"/>
      <c r="CCN840" s="304"/>
      <c r="CCO840" s="304"/>
      <c r="CCP840" s="304"/>
      <c r="CCQ840" s="304"/>
      <c r="CCR840" s="304"/>
      <c r="CCS840" s="304"/>
      <c r="CCT840" s="304"/>
      <c r="CCU840" s="304"/>
      <c r="CCV840" s="304"/>
      <c r="CCW840" s="304"/>
      <c r="CCX840" s="304"/>
      <c r="CCY840" s="304"/>
      <c r="CCZ840" s="304"/>
      <c r="CDA840" s="304"/>
      <c r="CDB840" s="304"/>
      <c r="CDC840" s="304"/>
      <c r="CDD840" s="304"/>
      <c r="CDE840" s="304"/>
      <c r="CDF840" s="304"/>
      <c r="CDG840" s="304"/>
      <c r="CDH840" s="304"/>
      <c r="CDI840" s="304"/>
      <c r="CDJ840" s="304"/>
      <c r="CDK840" s="304"/>
      <c r="CDL840" s="304"/>
      <c r="CDM840" s="304"/>
      <c r="CDN840" s="304"/>
      <c r="CDO840" s="304"/>
      <c r="CDP840" s="304"/>
      <c r="CDQ840" s="304"/>
      <c r="CDR840" s="304"/>
      <c r="CDS840" s="304"/>
      <c r="CDT840" s="304"/>
      <c r="CDU840" s="304"/>
      <c r="CDV840" s="304"/>
      <c r="CDW840" s="304"/>
      <c r="CDX840" s="304"/>
      <c r="CDY840" s="304"/>
      <c r="CDZ840" s="304"/>
      <c r="CEA840" s="304"/>
      <c r="CEB840" s="304"/>
      <c r="CEC840" s="304"/>
      <c r="CED840" s="304"/>
      <c r="CEE840" s="304"/>
      <c r="CEF840" s="304"/>
      <c r="CEG840" s="304"/>
      <c r="CEH840" s="304"/>
      <c r="CEI840" s="304"/>
      <c r="CEJ840" s="304"/>
      <c r="CEK840" s="304"/>
      <c r="CEL840" s="304"/>
      <c r="CEM840" s="304"/>
      <c r="CEN840" s="304"/>
      <c r="CEO840" s="304"/>
      <c r="CEP840" s="304"/>
      <c r="CEQ840" s="304"/>
      <c r="CER840" s="304"/>
      <c r="CES840" s="304"/>
      <c r="CET840" s="304"/>
      <c r="CEU840" s="304"/>
      <c r="CEV840" s="304"/>
      <c r="CEW840" s="304"/>
      <c r="CEX840" s="304"/>
      <c r="CEY840" s="304"/>
      <c r="CEZ840" s="304"/>
      <c r="CFA840" s="304"/>
      <c r="CFB840" s="304"/>
      <c r="CFC840" s="304"/>
      <c r="CFD840" s="304"/>
      <c r="CFE840" s="304"/>
      <c r="CFF840" s="304"/>
      <c r="CFG840" s="304"/>
      <c r="CFH840" s="304"/>
      <c r="CFI840" s="304"/>
      <c r="CFJ840" s="304"/>
      <c r="CFK840" s="304"/>
      <c r="CFL840" s="304"/>
      <c r="CFM840" s="304"/>
      <c r="CFN840" s="304"/>
      <c r="CFO840" s="304"/>
      <c r="CFP840" s="304"/>
      <c r="CFQ840" s="304"/>
      <c r="CFR840" s="304"/>
      <c r="CFS840" s="304"/>
      <c r="CFT840" s="304"/>
      <c r="CFU840" s="304"/>
      <c r="CFV840" s="304"/>
      <c r="CFW840" s="304"/>
      <c r="CFX840" s="304"/>
      <c r="CFY840" s="304"/>
      <c r="CFZ840" s="304"/>
      <c r="CGA840" s="304"/>
      <c r="CGB840" s="304"/>
      <c r="CGC840" s="304"/>
      <c r="CGD840" s="304"/>
      <c r="CGE840" s="304"/>
      <c r="CGF840" s="304"/>
      <c r="CGG840" s="304"/>
      <c r="CGH840" s="304"/>
      <c r="CGI840" s="304"/>
      <c r="CGJ840" s="304"/>
      <c r="CGK840" s="304"/>
      <c r="CGL840" s="304"/>
      <c r="CGM840" s="304"/>
      <c r="CGN840" s="304"/>
      <c r="CGO840" s="304"/>
      <c r="CGP840" s="304"/>
      <c r="CGQ840" s="304"/>
      <c r="CGR840" s="304"/>
      <c r="CGS840" s="304"/>
      <c r="CGT840" s="304"/>
      <c r="CGU840" s="304"/>
      <c r="CGV840" s="304"/>
      <c r="CGW840" s="304"/>
      <c r="CGX840" s="304"/>
      <c r="CGY840" s="304"/>
      <c r="CGZ840" s="304"/>
      <c r="CHA840" s="304"/>
      <c r="CHB840" s="304"/>
      <c r="CHC840" s="304"/>
      <c r="CHD840" s="304"/>
      <c r="CHE840" s="304"/>
      <c r="CHF840" s="304"/>
      <c r="CHG840" s="304"/>
      <c r="CHH840" s="304"/>
      <c r="CHI840" s="304"/>
      <c r="CHJ840" s="304"/>
      <c r="CHK840" s="304"/>
      <c r="CHL840" s="304"/>
      <c r="CHM840" s="304"/>
      <c r="CHN840" s="304"/>
      <c r="CHO840" s="304"/>
      <c r="CHP840" s="304"/>
      <c r="CHQ840" s="304"/>
      <c r="CHR840" s="304"/>
      <c r="CHS840" s="304"/>
      <c r="CHT840" s="304"/>
      <c r="CHU840" s="304"/>
      <c r="CHV840" s="304"/>
      <c r="CHW840" s="304"/>
      <c r="CHX840" s="304"/>
      <c r="CHY840" s="304"/>
      <c r="CHZ840" s="304"/>
      <c r="CIA840" s="304"/>
      <c r="CIB840" s="304"/>
      <c r="CIC840" s="304"/>
      <c r="CID840" s="304"/>
      <c r="CIE840" s="304"/>
      <c r="CIF840" s="304"/>
      <c r="CIG840" s="304"/>
      <c r="CIH840" s="304"/>
      <c r="CII840" s="304"/>
      <c r="CIJ840" s="304"/>
      <c r="CIK840" s="304"/>
      <c r="CIL840" s="304"/>
      <c r="CIM840" s="304"/>
      <c r="CIN840" s="304"/>
      <c r="CIO840" s="304"/>
      <c r="CIP840" s="304"/>
      <c r="CIQ840" s="304"/>
      <c r="CIR840" s="304"/>
      <c r="CIS840" s="304"/>
      <c r="CIT840" s="304"/>
      <c r="CIU840" s="304"/>
      <c r="CIV840" s="304"/>
      <c r="CIW840" s="304"/>
      <c r="CIX840" s="304"/>
      <c r="CIY840" s="304"/>
      <c r="CIZ840" s="304"/>
      <c r="CJA840" s="304"/>
      <c r="CJB840" s="304"/>
      <c r="CJC840" s="304"/>
      <c r="CJD840" s="304"/>
      <c r="CJE840" s="304"/>
      <c r="CJF840" s="304"/>
      <c r="CJG840" s="304"/>
      <c r="CJH840" s="304"/>
      <c r="CJI840" s="304"/>
      <c r="CJJ840" s="304"/>
      <c r="CJK840" s="304"/>
      <c r="CJL840" s="304"/>
      <c r="CJM840" s="304"/>
      <c r="CJN840" s="304"/>
      <c r="CJO840" s="304"/>
      <c r="CJP840" s="304"/>
      <c r="CJQ840" s="304"/>
      <c r="CJR840" s="304"/>
      <c r="CJS840" s="304"/>
      <c r="CJT840" s="304"/>
      <c r="CJU840" s="304"/>
      <c r="CJV840" s="304"/>
      <c r="CJW840" s="304"/>
      <c r="CJX840" s="304"/>
      <c r="CJY840" s="304"/>
      <c r="CJZ840" s="304"/>
      <c r="CKA840" s="304"/>
      <c r="CKB840" s="304"/>
      <c r="CKC840" s="304"/>
      <c r="CKD840" s="304"/>
      <c r="CKE840" s="304"/>
      <c r="CKF840" s="304"/>
      <c r="CKG840" s="304"/>
      <c r="CKH840" s="304"/>
      <c r="CKI840" s="304"/>
      <c r="CKJ840" s="304"/>
      <c r="CKK840" s="304"/>
      <c r="CKL840" s="304"/>
      <c r="CKM840" s="304"/>
      <c r="CKN840" s="304"/>
      <c r="CKO840" s="304"/>
      <c r="CKP840" s="304"/>
      <c r="CKQ840" s="304"/>
      <c r="CKR840" s="304"/>
      <c r="CKS840" s="304"/>
      <c r="CKT840" s="304"/>
      <c r="CKU840" s="304"/>
      <c r="CKV840" s="304"/>
      <c r="CKW840" s="304"/>
      <c r="CKX840" s="304"/>
      <c r="CKY840" s="304"/>
      <c r="CKZ840" s="304"/>
      <c r="CLA840" s="304"/>
      <c r="CLB840" s="304"/>
      <c r="CLC840" s="304"/>
      <c r="CLD840" s="304"/>
      <c r="CLE840" s="304"/>
      <c r="CLF840" s="304"/>
      <c r="CLG840" s="304"/>
      <c r="CLH840" s="304"/>
      <c r="CLI840" s="304"/>
      <c r="CLJ840" s="304"/>
      <c r="CLK840" s="304"/>
      <c r="CLL840" s="304"/>
      <c r="CLM840" s="304"/>
      <c r="CLN840" s="304"/>
      <c r="CLO840" s="304"/>
      <c r="CLP840" s="304"/>
      <c r="CLQ840" s="304"/>
      <c r="CLR840" s="304"/>
      <c r="CLS840" s="304"/>
      <c r="CLT840" s="304"/>
      <c r="CLU840" s="304"/>
      <c r="CLV840" s="304"/>
      <c r="CLW840" s="304"/>
      <c r="CLX840" s="304"/>
      <c r="CLY840" s="304"/>
      <c r="CLZ840" s="304"/>
      <c r="CMA840" s="304"/>
      <c r="CMB840" s="304"/>
      <c r="CMC840" s="304"/>
      <c r="CMD840" s="304"/>
      <c r="CME840" s="304"/>
      <c r="CMF840" s="304"/>
      <c r="CMG840" s="304"/>
      <c r="CMH840" s="304"/>
      <c r="CMI840" s="304"/>
      <c r="CMJ840" s="304"/>
      <c r="CMK840" s="304"/>
      <c r="CML840" s="304"/>
      <c r="CMM840" s="304"/>
      <c r="CMN840" s="304"/>
      <c r="CMO840" s="304"/>
      <c r="CMP840" s="304"/>
      <c r="CMQ840" s="304"/>
      <c r="CMR840" s="304"/>
      <c r="CMS840" s="304"/>
      <c r="CMT840" s="304"/>
      <c r="CMU840" s="304"/>
      <c r="CMV840" s="304"/>
      <c r="CMW840" s="304"/>
      <c r="CMX840" s="304"/>
      <c r="CMY840" s="304"/>
      <c r="CMZ840" s="304"/>
      <c r="CNA840" s="304"/>
      <c r="CNB840" s="304"/>
      <c r="CNC840" s="304"/>
      <c r="CND840" s="304"/>
      <c r="CNE840" s="304"/>
      <c r="CNF840" s="304"/>
      <c r="CNG840" s="304"/>
      <c r="CNH840" s="304"/>
      <c r="CNI840" s="304"/>
      <c r="CNJ840" s="304"/>
      <c r="CNK840" s="304"/>
      <c r="CNL840" s="304"/>
      <c r="CNM840" s="304"/>
      <c r="CNN840" s="304"/>
      <c r="CNO840" s="304"/>
      <c r="CNP840" s="304"/>
      <c r="CNQ840" s="304"/>
      <c r="CNR840" s="304"/>
      <c r="CNS840" s="304"/>
      <c r="CNT840" s="304"/>
      <c r="CNU840" s="304"/>
      <c r="CNV840" s="304"/>
      <c r="CNW840" s="304"/>
      <c r="CNX840" s="304"/>
      <c r="CNY840" s="304"/>
      <c r="CNZ840" s="304"/>
      <c r="COA840" s="304"/>
      <c r="COB840" s="304"/>
      <c r="COC840" s="304"/>
      <c r="COD840" s="304"/>
      <c r="COE840" s="304"/>
      <c r="COF840" s="304"/>
      <c r="COG840" s="304"/>
      <c r="COH840" s="304"/>
      <c r="COI840" s="304"/>
      <c r="COJ840" s="304"/>
      <c r="COK840" s="304"/>
      <c r="COL840" s="304"/>
      <c r="COM840" s="304"/>
      <c r="CON840" s="304"/>
      <c r="COO840" s="304"/>
      <c r="COP840" s="304"/>
      <c r="COQ840" s="304"/>
      <c r="COR840" s="304"/>
      <c r="COS840" s="304"/>
      <c r="COT840" s="304"/>
      <c r="COU840" s="304"/>
      <c r="COV840" s="304"/>
      <c r="COW840" s="304"/>
      <c r="COX840" s="304"/>
      <c r="COY840" s="304"/>
      <c r="COZ840" s="304"/>
      <c r="CPA840" s="304"/>
      <c r="CPB840" s="304"/>
      <c r="CPC840" s="304"/>
      <c r="CPD840" s="304"/>
      <c r="CPE840" s="304"/>
      <c r="CPF840" s="304"/>
      <c r="CPG840" s="304"/>
      <c r="CPH840" s="304"/>
      <c r="CPI840" s="304"/>
      <c r="CPJ840" s="304"/>
      <c r="CPK840" s="304"/>
      <c r="CPL840" s="304"/>
      <c r="CPM840" s="304"/>
      <c r="CPN840" s="304"/>
      <c r="CPO840" s="304"/>
      <c r="CPP840" s="304"/>
      <c r="CPQ840" s="304"/>
      <c r="CPR840" s="304"/>
      <c r="CPS840" s="304"/>
      <c r="CPT840" s="304"/>
      <c r="CPU840" s="304"/>
      <c r="CPV840" s="304"/>
      <c r="CPW840" s="304"/>
      <c r="CPX840" s="304"/>
      <c r="CPY840" s="304"/>
      <c r="CPZ840" s="304"/>
      <c r="CQA840" s="304"/>
      <c r="CQB840" s="304"/>
      <c r="CQC840" s="304"/>
      <c r="CQD840" s="304"/>
      <c r="CQE840" s="304"/>
      <c r="CQF840" s="304"/>
      <c r="CQG840" s="304"/>
      <c r="CQH840" s="304"/>
      <c r="CQI840" s="304"/>
      <c r="CQJ840" s="304"/>
      <c r="CQK840" s="304"/>
      <c r="CQL840" s="304"/>
      <c r="CQM840" s="304"/>
      <c r="CQN840" s="304"/>
      <c r="CQO840" s="304"/>
      <c r="CQP840" s="304"/>
      <c r="CQQ840" s="304"/>
      <c r="CQR840" s="304"/>
      <c r="CQS840" s="304"/>
      <c r="CQT840" s="304"/>
      <c r="CQU840" s="304"/>
      <c r="CQV840" s="304"/>
      <c r="CQW840" s="304"/>
      <c r="CQX840" s="304"/>
      <c r="CQY840" s="304"/>
      <c r="CQZ840" s="304"/>
      <c r="CRA840" s="304"/>
      <c r="CRB840" s="304"/>
      <c r="CRC840" s="304"/>
      <c r="CRD840" s="304"/>
      <c r="CRE840" s="304"/>
      <c r="CRF840" s="304"/>
      <c r="CRG840" s="304"/>
      <c r="CRH840" s="304"/>
      <c r="CRI840" s="304"/>
      <c r="CRJ840" s="304"/>
      <c r="CRK840" s="304"/>
      <c r="CRL840" s="304"/>
      <c r="CRM840" s="304"/>
      <c r="CRN840" s="304"/>
      <c r="CRO840" s="304"/>
      <c r="CRP840" s="304"/>
      <c r="CRQ840" s="304"/>
      <c r="CRR840" s="304"/>
      <c r="CRS840" s="304"/>
      <c r="CRT840" s="304"/>
      <c r="CRU840" s="304"/>
      <c r="CRV840" s="304"/>
      <c r="CRW840" s="304"/>
      <c r="CRX840" s="304"/>
      <c r="CRY840" s="304"/>
      <c r="CRZ840" s="304"/>
      <c r="CSA840" s="304"/>
      <c r="CSB840" s="304"/>
      <c r="CSC840" s="304"/>
      <c r="CSD840" s="304"/>
      <c r="CSE840" s="304"/>
      <c r="CSF840" s="304"/>
      <c r="CSG840" s="304"/>
      <c r="CSH840" s="304"/>
      <c r="CSI840" s="304"/>
      <c r="CSJ840" s="304"/>
      <c r="CSK840" s="304"/>
      <c r="CSL840" s="304"/>
      <c r="CSM840" s="304"/>
      <c r="CSN840" s="304"/>
      <c r="CSO840" s="304"/>
      <c r="CSP840" s="304"/>
      <c r="CSQ840" s="304"/>
      <c r="CSR840" s="304"/>
      <c r="CSS840" s="304"/>
      <c r="CST840" s="304"/>
      <c r="CSU840" s="304"/>
      <c r="CSV840" s="304"/>
      <c r="CSW840" s="304"/>
      <c r="CSX840" s="304"/>
      <c r="CSY840" s="304"/>
      <c r="CSZ840" s="304"/>
      <c r="CTA840" s="304"/>
      <c r="CTB840" s="304"/>
      <c r="CTC840" s="304"/>
      <c r="CTD840" s="304"/>
      <c r="CTE840" s="304"/>
      <c r="CTF840" s="304"/>
      <c r="CTG840" s="304"/>
      <c r="CTH840" s="304"/>
      <c r="CTI840" s="304"/>
      <c r="CTJ840" s="304"/>
      <c r="CTK840" s="304"/>
      <c r="CTL840" s="304"/>
      <c r="CTM840" s="304"/>
      <c r="CTN840" s="304"/>
      <c r="CTO840" s="304"/>
      <c r="CTP840" s="304"/>
      <c r="CTQ840" s="304"/>
      <c r="CTR840" s="304"/>
      <c r="CTS840" s="304"/>
      <c r="CTT840" s="304"/>
      <c r="CTU840" s="304"/>
      <c r="CTV840" s="304"/>
      <c r="CTW840" s="304"/>
      <c r="CTX840" s="304"/>
      <c r="CTY840" s="304"/>
      <c r="CTZ840" s="304"/>
      <c r="CUA840" s="304"/>
      <c r="CUB840" s="304"/>
      <c r="CUC840" s="304"/>
      <c r="CUD840" s="304"/>
      <c r="CUE840" s="304"/>
      <c r="CUF840" s="304"/>
      <c r="CUG840" s="304"/>
      <c r="CUH840" s="304"/>
      <c r="CUI840" s="304"/>
      <c r="CUJ840" s="304"/>
      <c r="CUK840" s="304"/>
      <c r="CUL840" s="304"/>
      <c r="CUM840" s="304"/>
      <c r="CUN840" s="304"/>
      <c r="CUO840" s="304"/>
      <c r="CUP840" s="304"/>
      <c r="CUQ840" s="304"/>
      <c r="CUR840" s="304"/>
      <c r="CUS840" s="304"/>
      <c r="CUT840" s="304"/>
      <c r="CUU840" s="304"/>
      <c r="CUV840" s="304"/>
      <c r="CUW840" s="304"/>
      <c r="CUX840" s="304"/>
      <c r="CUY840" s="304"/>
      <c r="CUZ840" s="304"/>
      <c r="CVA840" s="304"/>
      <c r="CVB840" s="304"/>
      <c r="CVC840" s="304"/>
      <c r="CVD840" s="304"/>
      <c r="CVE840" s="304"/>
      <c r="CVF840" s="304"/>
      <c r="CVG840" s="304"/>
      <c r="CVH840" s="304"/>
      <c r="CVI840" s="304"/>
      <c r="CVJ840" s="304"/>
      <c r="CVK840" s="304"/>
      <c r="CVL840" s="304"/>
      <c r="CVM840" s="304"/>
      <c r="CVN840" s="304"/>
      <c r="CVO840" s="304"/>
      <c r="CVP840" s="304"/>
      <c r="CVQ840" s="304"/>
      <c r="CVR840" s="304"/>
      <c r="CVS840" s="304"/>
      <c r="CVT840" s="304"/>
      <c r="CVU840" s="304"/>
      <c r="CVV840" s="304"/>
      <c r="CVW840" s="304"/>
      <c r="CVX840" s="304"/>
      <c r="CVY840" s="304"/>
      <c r="CVZ840" s="304"/>
      <c r="CWA840" s="304"/>
      <c r="CWB840" s="304"/>
      <c r="CWC840" s="304"/>
      <c r="CWD840" s="304"/>
      <c r="CWE840" s="304"/>
      <c r="CWF840" s="304"/>
      <c r="CWG840" s="304"/>
      <c r="CWH840" s="304"/>
      <c r="CWI840" s="304"/>
      <c r="CWJ840" s="304"/>
      <c r="CWK840" s="304"/>
      <c r="CWL840" s="304"/>
      <c r="CWM840" s="304"/>
      <c r="CWN840" s="304"/>
      <c r="CWO840" s="304"/>
      <c r="CWP840" s="304"/>
      <c r="CWQ840" s="304"/>
      <c r="CWR840" s="304"/>
      <c r="CWS840" s="304"/>
      <c r="CWT840" s="304"/>
      <c r="CWU840" s="304"/>
      <c r="CWV840" s="304"/>
      <c r="CWW840" s="304"/>
      <c r="CWX840" s="304"/>
      <c r="CWY840" s="304"/>
      <c r="CWZ840" s="304"/>
      <c r="CXA840" s="304"/>
      <c r="CXB840" s="304"/>
      <c r="CXC840" s="304"/>
      <c r="CXD840" s="304"/>
      <c r="CXE840" s="304"/>
      <c r="CXF840" s="304"/>
      <c r="CXG840" s="304"/>
      <c r="CXH840" s="304"/>
      <c r="CXI840" s="304"/>
      <c r="CXJ840" s="304"/>
      <c r="CXK840" s="304"/>
      <c r="CXL840" s="304"/>
      <c r="CXM840" s="304"/>
      <c r="CXN840" s="304"/>
      <c r="CXO840" s="304"/>
      <c r="CXP840" s="304"/>
      <c r="CXQ840" s="304"/>
      <c r="CXR840" s="304"/>
      <c r="CXS840" s="304"/>
      <c r="CXT840" s="304"/>
      <c r="CXU840" s="304"/>
      <c r="CXV840" s="304"/>
      <c r="CXW840" s="304"/>
      <c r="CXX840" s="304"/>
      <c r="CXY840" s="304"/>
      <c r="CXZ840" s="304"/>
      <c r="CYA840" s="304"/>
      <c r="CYB840" s="304"/>
      <c r="CYC840" s="304"/>
      <c r="CYD840" s="304"/>
      <c r="CYE840" s="304"/>
      <c r="CYF840" s="304"/>
      <c r="CYG840" s="304"/>
      <c r="CYH840" s="304"/>
      <c r="CYI840" s="304"/>
      <c r="CYJ840" s="304"/>
      <c r="CYK840" s="304"/>
      <c r="CYL840" s="304"/>
      <c r="CYM840" s="304"/>
      <c r="CYN840" s="304"/>
      <c r="CYO840" s="304"/>
      <c r="CYP840" s="304"/>
      <c r="CYQ840" s="304"/>
      <c r="CYR840" s="304"/>
      <c r="CYS840" s="304"/>
      <c r="CYT840" s="304"/>
      <c r="CYU840" s="304"/>
      <c r="CYV840" s="304"/>
      <c r="CYW840" s="304"/>
      <c r="CYX840" s="304"/>
      <c r="CYY840" s="304"/>
      <c r="CYZ840" s="304"/>
      <c r="CZA840" s="304"/>
      <c r="CZB840" s="304"/>
      <c r="CZC840" s="304"/>
      <c r="CZD840" s="304"/>
      <c r="CZE840" s="304"/>
      <c r="CZF840" s="304"/>
      <c r="CZG840" s="304"/>
      <c r="CZH840" s="304"/>
      <c r="CZI840" s="304"/>
      <c r="CZJ840" s="304"/>
      <c r="CZK840" s="304"/>
      <c r="CZL840" s="304"/>
      <c r="CZM840" s="304"/>
      <c r="CZN840" s="304"/>
      <c r="CZO840" s="304"/>
      <c r="CZP840" s="304"/>
      <c r="CZQ840" s="304"/>
      <c r="CZR840" s="304"/>
      <c r="CZS840" s="304"/>
      <c r="CZT840" s="304"/>
      <c r="CZU840" s="304"/>
      <c r="CZV840" s="304"/>
      <c r="CZW840" s="304"/>
      <c r="CZX840" s="304"/>
      <c r="CZY840" s="304"/>
      <c r="CZZ840" s="304"/>
      <c r="DAA840" s="304"/>
      <c r="DAB840" s="304"/>
      <c r="DAC840" s="304"/>
      <c r="DAD840" s="304"/>
      <c r="DAE840" s="304"/>
      <c r="DAF840" s="304"/>
      <c r="DAG840" s="304"/>
      <c r="DAH840" s="304"/>
      <c r="DAI840" s="304"/>
      <c r="DAJ840" s="304"/>
      <c r="DAK840" s="304"/>
      <c r="DAL840" s="304"/>
      <c r="DAM840" s="304"/>
      <c r="DAN840" s="304"/>
      <c r="DAO840" s="304"/>
      <c r="DAP840" s="304"/>
      <c r="DAQ840" s="304"/>
      <c r="DAR840" s="304"/>
      <c r="DAS840" s="304"/>
      <c r="DAT840" s="304"/>
      <c r="DAU840" s="304"/>
      <c r="DAV840" s="304"/>
      <c r="DAW840" s="304"/>
      <c r="DAX840" s="304"/>
      <c r="DAY840" s="304"/>
      <c r="DAZ840" s="304"/>
      <c r="DBA840" s="304"/>
      <c r="DBB840" s="304"/>
      <c r="DBC840" s="304"/>
      <c r="DBD840" s="304"/>
      <c r="DBE840" s="304"/>
      <c r="DBF840" s="304"/>
      <c r="DBG840" s="304"/>
      <c r="DBH840" s="304"/>
      <c r="DBI840" s="304"/>
      <c r="DBJ840" s="304"/>
      <c r="DBK840" s="304"/>
      <c r="DBL840" s="304"/>
      <c r="DBM840" s="304"/>
      <c r="DBN840" s="304"/>
      <c r="DBO840" s="304"/>
      <c r="DBP840" s="304"/>
      <c r="DBQ840" s="304"/>
      <c r="DBR840" s="304"/>
      <c r="DBS840" s="304"/>
      <c r="DBT840" s="304"/>
      <c r="DBU840" s="304"/>
      <c r="DBV840" s="304"/>
      <c r="DBW840" s="304"/>
      <c r="DBX840" s="304"/>
      <c r="DBY840" s="304"/>
      <c r="DBZ840" s="304"/>
      <c r="DCA840" s="304"/>
      <c r="DCB840" s="304"/>
      <c r="DCC840" s="304"/>
      <c r="DCD840" s="304"/>
      <c r="DCE840" s="304"/>
      <c r="DCF840" s="304"/>
      <c r="DCG840" s="304"/>
      <c r="DCH840" s="304"/>
      <c r="DCI840" s="304"/>
      <c r="DCJ840" s="304"/>
      <c r="DCK840" s="304"/>
      <c r="DCL840" s="304"/>
      <c r="DCM840" s="304"/>
      <c r="DCN840" s="304"/>
      <c r="DCO840" s="304"/>
      <c r="DCP840" s="304"/>
      <c r="DCQ840" s="304"/>
      <c r="DCR840" s="304"/>
      <c r="DCS840" s="304"/>
      <c r="DCT840" s="304"/>
      <c r="DCU840" s="304"/>
      <c r="DCV840" s="304"/>
      <c r="DCW840" s="304"/>
      <c r="DCX840" s="304"/>
      <c r="DCY840" s="304"/>
      <c r="DCZ840" s="304"/>
      <c r="DDA840" s="304"/>
      <c r="DDB840" s="304"/>
      <c r="DDC840" s="304"/>
      <c r="DDD840" s="304"/>
      <c r="DDE840" s="304"/>
      <c r="DDF840" s="304"/>
      <c r="DDG840" s="304"/>
      <c r="DDH840" s="304"/>
      <c r="DDI840" s="304"/>
      <c r="DDJ840" s="304"/>
      <c r="DDK840" s="304"/>
      <c r="DDL840" s="304"/>
      <c r="DDM840" s="304"/>
      <c r="DDN840" s="304"/>
      <c r="DDO840" s="304"/>
      <c r="DDP840" s="304"/>
      <c r="DDQ840" s="304"/>
      <c r="DDR840" s="304"/>
      <c r="DDS840" s="304"/>
      <c r="DDT840" s="304"/>
      <c r="DDU840" s="304"/>
      <c r="DDV840" s="304"/>
      <c r="DDW840" s="304"/>
      <c r="DDX840" s="304"/>
      <c r="DDY840" s="304"/>
      <c r="DDZ840" s="304"/>
      <c r="DEA840" s="304"/>
      <c r="DEB840" s="304"/>
      <c r="DEC840" s="304"/>
      <c r="DED840" s="304"/>
      <c r="DEE840" s="304"/>
      <c r="DEF840" s="304"/>
      <c r="DEG840" s="304"/>
      <c r="DEH840" s="304"/>
      <c r="DEI840" s="304"/>
      <c r="DEJ840" s="304"/>
      <c r="DEK840" s="304"/>
      <c r="DEL840" s="304"/>
      <c r="DEM840" s="304"/>
      <c r="DEN840" s="304"/>
      <c r="DEO840" s="304"/>
      <c r="DEP840" s="304"/>
      <c r="DEQ840" s="304"/>
      <c r="DER840" s="304"/>
      <c r="DES840" s="304"/>
      <c r="DET840" s="304"/>
      <c r="DEU840" s="304"/>
      <c r="DEV840" s="304"/>
      <c r="DEW840" s="304"/>
      <c r="DEX840" s="304"/>
      <c r="DEY840" s="304"/>
      <c r="DEZ840" s="304"/>
      <c r="DFA840" s="304"/>
      <c r="DFB840" s="304"/>
      <c r="DFC840" s="304"/>
      <c r="DFD840" s="304"/>
      <c r="DFE840" s="304"/>
      <c r="DFF840" s="304"/>
      <c r="DFG840" s="304"/>
      <c r="DFH840" s="304"/>
      <c r="DFI840" s="304"/>
      <c r="DFJ840" s="304"/>
      <c r="DFK840" s="304"/>
      <c r="DFL840" s="304"/>
      <c r="DFM840" s="304"/>
      <c r="DFN840" s="304"/>
      <c r="DFO840" s="304"/>
      <c r="DFP840" s="304"/>
      <c r="DFQ840" s="304"/>
      <c r="DFR840" s="304"/>
      <c r="DFS840" s="304"/>
      <c r="DFT840" s="304"/>
      <c r="DFU840" s="304"/>
      <c r="DFV840" s="304"/>
      <c r="DFW840" s="304"/>
      <c r="DFX840" s="304"/>
      <c r="DFY840" s="304"/>
      <c r="DFZ840" s="304"/>
      <c r="DGA840" s="304"/>
      <c r="DGB840" s="304"/>
      <c r="DGC840" s="304"/>
      <c r="DGD840" s="304"/>
      <c r="DGE840" s="304"/>
      <c r="DGF840" s="304"/>
      <c r="DGG840" s="304"/>
      <c r="DGH840" s="304"/>
      <c r="DGI840" s="304"/>
      <c r="DGJ840" s="304"/>
      <c r="DGK840" s="304"/>
      <c r="DGL840" s="304"/>
      <c r="DGM840" s="304"/>
      <c r="DGN840" s="304"/>
      <c r="DGO840" s="304"/>
      <c r="DGP840" s="304"/>
      <c r="DGQ840" s="304"/>
      <c r="DGR840" s="304"/>
      <c r="DGS840" s="304"/>
      <c r="DGT840" s="304"/>
      <c r="DGU840" s="304"/>
      <c r="DGV840" s="304"/>
      <c r="DGW840" s="304"/>
      <c r="DGX840" s="304"/>
      <c r="DGY840" s="304"/>
      <c r="DGZ840" s="304"/>
      <c r="DHA840" s="304"/>
      <c r="DHB840" s="304"/>
      <c r="DHC840" s="304"/>
      <c r="DHD840" s="304"/>
      <c r="DHE840" s="304"/>
      <c r="DHF840" s="304"/>
      <c r="DHG840" s="304"/>
      <c r="DHH840" s="304"/>
      <c r="DHI840" s="304"/>
      <c r="DHJ840" s="304"/>
      <c r="DHK840" s="304"/>
      <c r="DHL840" s="304"/>
      <c r="DHM840" s="304"/>
      <c r="DHN840" s="304"/>
      <c r="DHO840" s="304"/>
      <c r="DHP840" s="304"/>
      <c r="DHQ840" s="304"/>
      <c r="DHR840" s="304"/>
      <c r="DHS840" s="304"/>
      <c r="DHT840" s="304"/>
      <c r="DHU840" s="304"/>
      <c r="DHV840" s="304"/>
      <c r="DHW840" s="304"/>
      <c r="DHX840" s="304"/>
      <c r="DHY840" s="304"/>
      <c r="DHZ840" s="304"/>
      <c r="DIA840" s="304"/>
      <c r="DIB840" s="304"/>
      <c r="DIC840" s="304"/>
      <c r="DID840" s="304"/>
      <c r="DIE840" s="304"/>
      <c r="DIF840" s="304"/>
      <c r="DIG840" s="304"/>
      <c r="DIH840" s="304"/>
      <c r="DII840" s="304"/>
      <c r="DIJ840" s="304"/>
      <c r="DIK840" s="304"/>
      <c r="DIL840" s="304"/>
      <c r="DIM840" s="304"/>
      <c r="DIN840" s="304"/>
      <c r="DIO840" s="304"/>
      <c r="DIP840" s="304"/>
      <c r="DIQ840" s="304"/>
      <c r="DIR840" s="304"/>
      <c r="DIS840" s="304"/>
      <c r="DIT840" s="304"/>
      <c r="DIU840" s="304"/>
      <c r="DIV840" s="304"/>
      <c r="DIW840" s="304"/>
      <c r="DIX840" s="304"/>
      <c r="DIY840" s="304"/>
      <c r="DIZ840" s="304"/>
      <c r="DJA840" s="304"/>
      <c r="DJB840" s="304"/>
      <c r="DJC840" s="304"/>
      <c r="DJD840" s="304"/>
      <c r="DJE840" s="304"/>
      <c r="DJF840" s="304"/>
      <c r="DJG840" s="304"/>
      <c r="DJH840" s="304"/>
      <c r="DJI840" s="304"/>
      <c r="DJJ840" s="304"/>
      <c r="DJK840" s="304"/>
      <c r="DJL840" s="304"/>
      <c r="DJM840" s="304"/>
      <c r="DJN840" s="304"/>
      <c r="DJO840" s="304"/>
      <c r="DJP840" s="304"/>
      <c r="DJQ840" s="304"/>
      <c r="DJR840" s="304"/>
      <c r="DJS840" s="304"/>
      <c r="DJT840" s="304"/>
      <c r="DJU840" s="304"/>
      <c r="DJV840" s="304"/>
      <c r="DJW840" s="304"/>
      <c r="DJX840" s="304"/>
      <c r="DJY840" s="304"/>
      <c r="DJZ840" s="304"/>
      <c r="DKA840" s="304"/>
      <c r="DKB840" s="304"/>
      <c r="DKC840" s="304"/>
      <c r="DKD840" s="304"/>
      <c r="DKE840" s="304"/>
      <c r="DKF840" s="304"/>
      <c r="DKG840" s="304"/>
      <c r="DKH840" s="304"/>
      <c r="DKI840" s="304"/>
      <c r="DKJ840" s="304"/>
      <c r="DKK840" s="304"/>
      <c r="DKL840" s="304"/>
      <c r="DKM840" s="304"/>
      <c r="DKN840" s="304"/>
      <c r="DKO840" s="304"/>
      <c r="DKP840" s="304"/>
      <c r="DKQ840" s="304"/>
      <c r="DKR840" s="304"/>
      <c r="DKS840" s="304"/>
      <c r="DKT840" s="304"/>
      <c r="DKU840" s="304"/>
      <c r="DKV840" s="304"/>
      <c r="DKW840" s="304"/>
      <c r="DKX840" s="304"/>
      <c r="DKY840" s="304"/>
      <c r="DKZ840" s="304"/>
      <c r="DLA840" s="304"/>
      <c r="DLB840" s="304"/>
      <c r="DLC840" s="304"/>
      <c r="DLD840" s="304"/>
      <c r="DLE840" s="304"/>
      <c r="DLF840" s="304"/>
      <c r="DLG840" s="304"/>
      <c r="DLH840" s="304"/>
      <c r="DLI840" s="304"/>
      <c r="DLJ840" s="304"/>
      <c r="DLK840" s="304"/>
      <c r="DLL840" s="304"/>
      <c r="DLM840" s="304"/>
      <c r="DLN840" s="304"/>
      <c r="DLO840" s="304"/>
      <c r="DLP840" s="304"/>
      <c r="DLQ840" s="304"/>
      <c r="DLR840" s="304"/>
      <c r="DLS840" s="304"/>
      <c r="DLT840" s="304"/>
      <c r="DLU840" s="304"/>
      <c r="DLV840" s="304"/>
      <c r="DLW840" s="304"/>
      <c r="DLX840" s="304"/>
      <c r="DLY840" s="304"/>
      <c r="DLZ840" s="304"/>
      <c r="DMA840" s="304"/>
      <c r="DMB840" s="304"/>
      <c r="DMC840" s="304"/>
      <c r="DMD840" s="304"/>
      <c r="DME840" s="304"/>
      <c r="DMF840" s="304"/>
      <c r="DMG840" s="304"/>
      <c r="DMH840" s="304"/>
      <c r="DMI840" s="304"/>
      <c r="DMJ840" s="304"/>
      <c r="DMK840" s="304"/>
      <c r="DML840" s="304"/>
      <c r="DMM840" s="304"/>
      <c r="DMN840" s="304"/>
      <c r="DMO840" s="304"/>
      <c r="DMP840" s="304"/>
      <c r="DMQ840" s="304"/>
      <c r="DMR840" s="304"/>
      <c r="DMS840" s="304"/>
      <c r="DMT840" s="304"/>
      <c r="DMU840" s="304"/>
      <c r="DMV840" s="304"/>
      <c r="DMW840" s="304"/>
      <c r="DMX840" s="304"/>
      <c r="DMY840" s="304"/>
      <c r="DMZ840" s="304"/>
      <c r="DNA840" s="304"/>
      <c r="DNB840" s="304"/>
      <c r="DNC840" s="304"/>
      <c r="DND840" s="304"/>
      <c r="DNE840" s="304"/>
      <c r="DNF840" s="304"/>
      <c r="DNG840" s="304"/>
      <c r="DNH840" s="304"/>
      <c r="DNI840" s="304"/>
      <c r="DNJ840" s="304"/>
      <c r="DNK840" s="304"/>
      <c r="DNL840" s="304"/>
      <c r="DNM840" s="304"/>
      <c r="DNN840" s="304"/>
      <c r="DNO840" s="304"/>
      <c r="DNP840" s="304"/>
      <c r="DNQ840" s="304"/>
      <c r="DNR840" s="304"/>
      <c r="DNS840" s="304"/>
      <c r="DNT840" s="304"/>
      <c r="DNU840" s="304"/>
      <c r="DNV840" s="304"/>
      <c r="DNW840" s="304"/>
      <c r="DNX840" s="304"/>
      <c r="DNY840" s="304"/>
      <c r="DNZ840" s="304"/>
      <c r="DOA840" s="304"/>
      <c r="DOB840" s="304"/>
      <c r="DOC840" s="304"/>
      <c r="DOD840" s="304"/>
      <c r="DOE840" s="304"/>
      <c r="DOF840" s="304"/>
      <c r="DOG840" s="304"/>
      <c r="DOH840" s="304"/>
      <c r="DOI840" s="304"/>
      <c r="DOJ840" s="304"/>
      <c r="DOK840" s="304"/>
      <c r="DOL840" s="304"/>
      <c r="DOM840" s="304"/>
      <c r="DON840" s="304"/>
      <c r="DOO840" s="304"/>
      <c r="DOP840" s="304"/>
      <c r="DOQ840" s="304"/>
      <c r="DOR840" s="304"/>
      <c r="DOS840" s="304"/>
      <c r="DOT840" s="304"/>
      <c r="DOU840" s="304"/>
      <c r="DOV840" s="304"/>
      <c r="DOW840" s="304"/>
      <c r="DOX840" s="304"/>
      <c r="DOY840" s="304"/>
      <c r="DOZ840" s="304"/>
      <c r="DPA840" s="304"/>
      <c r="DPB840" s="304"/>
      <c r="DPC840" s="304"/>
      <c r="DPD840" s="304"/>
      <c r="DPE840" s="304"/>
      <c r="DPF840" s="304"/>
      <c r="DPG840" s="304"/>
      <c r="DPH840" s="304"/>
      <c r="DPI840" s="304"/>
      <c r="DPJ840" s="304"/>
      <c r="DPK840" s="304"/>
      <c r="DPL840" s="304"/>
      <c r="DPM840" s="304"/>
      <c r="DPN840" s="304"/>
      <c r="DPO840" s="304"/>
      <c r="DPP840" s="304"/>
      <c r="DPQ840" s="304"/>
      <c r="DPR840" s="304"/>
      <c r="DPS840" s="304"/>
      <c r="DPT840" s="304"/>
      <c r="DPU840" s="304"/>
      <c r="DPV840" s="304"/>
      <c r="DPW840" s="304"/>
      <c r="DPX840" s="304"/>
      <c r="DPY840" s="304"/>
      <c r="DPZ840" s="304"/>
      <c r="DQA840" s="304"/>
      <c r="DQB840" s="304"/>
      <c r="DQC840" s="304"/>
      <c r="DQD840" s="304"/>
      <c r="DQE840" s="304"/>
      <c r="DQF840" s="304"/>
      <c r="DQG840" s="304"/>
      <c r="DQH840" s="304"/>
      <c r="DQI840" s="304"/>
      <c r="DQJ840" s="304"/>
      <c r="DQK840" s="304"/>
      <c r="DQL840" s="304"/>
      <c r="DQM840" s="304"/>
      <c r="DQN840" s="304"/>
      <c r="DQO840" s="304"/>
      <c r="DQP840" s="304"/>
      <c r="DQQ840" s="304"/>
      <c r="DQR840" s="304"/>
      <c r="DQS840" s="304"/>
      <c r="DQT840" s="304"/>
      <c r="DQU840" s="304"/>
      <c r="DQV840" s="304"/>
      <c r="DQW840" s="304"/>
      <c r="DQX840" s="304"/>
      <c r="DQY840" s="304"/>
      <c r="DQZ840" s="304"/>
      <c r="DRA840" s="304"/>
      <c r="DRB840" s="304"/>
      <c r="DRC840" s="304"/>
      <c r="DRD840" s="304"/>
      <c r="DRE840" s="304"/>
      <c r="DRF840" s="304"/>
      <c r="DRG840" s="304"/>
      <c r="DRH840" s="304"/>
      <c r="DRI840" s="304"/>
      <c r="DRJ840" s="304"/>
      <c r="DRK840" s="304"/>
      <c r="DRL840" s="304"/>
      <c r="DRM840" s="304"/>
      <c r="DRN840" s="304"/>
      <c r="DRO840" s="304"/>
      <c r="DRP840" s="304"/>
      <c r="DRQ840" s="304"/>
      <c r="DRR840" s="304"/>
      <c r="DRS840" s="304"/>
      <c r="DRT840" s="304"/>
      <c r="DRU840" s="304"/>
      <c r="DRV840" s="304"/>
      <c r="DRW840" s="304"/>
      <c r="DRX840" s="304"/>
      <c r="DRY840" s="304"/>
      <c r="DRZ840" s="304"/>
      <c r="DSA840" s="304"/>
      <c r="DSB840" s="304"/>
      <c r="DSC840" s="304"/>
      <c r="DSD840" s="304"/>
      <c r="DSE840" s="304"/>
      <c r="DSF840" s="304"/>
      <c r="DSG840" s="304"/>
      <c r="DSH840" s="304"/>
      <c r="DSI840" s="304"/>
      <c r="DSJ840" s="304"/>
      <c r="DSK840" s="304"/>
      <c r="DSL840" s="304"/>
      <c r="DSM840" s="304"/>
      <c r="DSN840" s="304"/>
      <c r="DSO840" s="304"/>
      <c r="DSP840" s="304"/>
      <c r="DSQ840" s="304"/>
      <c r="DSR840" s="304"/>
      <c r="DSS840" s="304"/>
      <c r="DST840" s="304"/>
      <c r="DSU840" s="304"/>
      <c r="DSV840" s="304"/>
      <c r="DSW840" s="304"/>
      <c r="DSX840" s="304"/>
      <c r="DSY840" s="304"/>
      <c r="DSZ840" s="304"/>
      <c r="DTA840" s="304"/>
      <c r="DTB840" s="304"/>
      <c r="DTC840" s="304"/>
      <c r="DTD840" s="304"/>
      <c r="DTE840" s="304"/>
      <c r="DTF840" s="304"/>
      <c r="DTG840" s="304"/>
      <c r="DTH840" s="304"/>
      <c r="DTI840" s="304"/>
      <c r="DTJ840" s="304"/>
      <c r="DTK840" s="304"/>
      <c r="DTL840" s="304"/>
      <c r="DTM840" s="304"/>
      <c r="DTN840" s="304"/>
      <c r="DTO840" s="304"/>
      <c r="DTP840" s="304"/>
      <c r="DTQ840" s="304"/>
      <c r="DTR840" s="304"/>
      <c r="DTS840" s="304"/>
      <c r="DTT840" s="304"/>
      <c r="DTU840" s="304"/>
      <c r="DTV840" s="304"/>
      <c r="DTW840" s="304"/>
      <c r="DTX840" s="304"/>
      <c r="DTY840" s="304"/>
      <c r="DTZ840" s="304"/>
      <c r="DUA840" s="304"/>
      <c r="DUB840" s="304"/>
      <c r="DUC840" s="304"/>
      <c r="DUD840" s="304"/>
      <c r="DUE840" s="304"/>
      <c r="DUF840" s="304"/>
      <c r="DUG840" s="304"/>
      <c r="DUH840" s="304"/>
      <c r="DUI840" s="304"/>
      <c r="DUJ840" s="304"/>
      <c r="DUK840" s="304"/>
      <c r="DUL840" s="304"/>
      <c r="DUM840" s="304"/>
      <c r="DUN840" s="304"/>
      <c r="DUO840" s="304"/>
      <c r="DUP840" s="304"/>
      <c r="DUQ840" s="304"/>
      <c r="DUR840" s="304"/>
      <c r="DUS840" s="304"/>
      <c r="DUT840" s="304"/>
      <c r="DUU840" s="304"/>
      <c r="DUV840" s="304"/>
      <c r="DUW840" s="304"/>
      <c r="DUX840" s="304"/>
      <c r="DUY840" s="304"/>
      <c r="DUZ840" s="304"/>
      <c r="DVA840" s="304"/>
      <c r="DVB840" s="304"/>
      <c r="DVC840" s="304"/>
      <c r="DVD840" s="304"/>
      <c r="DVE840" s="304"/>
      <c r="DVF840" s="304"/>
      <c r="DVG840" s="304"/>
      <c r="DVH840" s="304"/>
      <c r="DVI840" s="304"/>
      <c r="DVJ840" s="304"/>
      <c r="DVK840" s="304"/>
      <c r="DVL840" s="304"/>
      <c r="DVM840" s="304"/>
      <c r="DVN840" s="304"/>
      <c r="DVO840" s="304"/>
      <c r="DVP840" s="304"/>
      <c r="DVQ840" s="304"/>
      <c r="DVR840" s="304"/>
      <c r="DVS840" s="304"/>
      <c r="DVT840" s="304"/>
      <c r="DVU840" s="304"/>
      <c r="DVV840" s="304"/>
      <c r="DVW840" s="304"/>
      <c r="DVX840" s="304"/>
      <c r="DVY840" s="304"/>
      <c r="DVZ840" s="304"/>
      <c r="DWA840" s="304"/>
      <c r="DWB840" s="304"/>
      <c r="DWC840" s="304"/>
      <c r="DWD840" s="304"/>
      <c r="DWE840" s="304"/>
      <c r="DWF840" s="304"/>
      <c r="DWG840" s="304"/>
      <c r="DWH840" s="304"/>
      <c r="DWI840" s="304"/>
      <c r="DWJ840" s="304"/>
      <c r="DWK840" s="304"/>
      <c r="DWL840" s="304"/>
      <c r="DWM840" s="304"/>
      <c r="DWN840" s="304"/>
      <c r="DWO840" s="304"/>
      <c r="DWP840" s="304"/>
      <c r="DWQ840" s="304"/>
      <c r="DWR840" s="304"/>
      <c r="DWS840" s="304"/>
      <c r="DWT840" s="304"/>
      <c r="DWU840" s="304"/>
      <c r="DWV840" s="304"/>
      <c r="DWW840" s="304"/>
      <c r="DWX840" s="304"/>
      <c r="DWY840" s="304"/>
      <c r="DWZ840" s="304"/>
      <c r="DXA840" s="304"/>
      <c r="DXB840" s="304"/>
      <c r="DXC840" s="304"/>
      <c r="DXD840" s="304"/>
      <c r="DXE840" s="304"/>
      <c r="DXF840" s="304"/>
      <c r="DXG840" s="304"/>
      <c r="DXH840" s="304"/>
      <c r="DXI840" s="304"/>
      <c r="DXJ840" s="304"/>
      <c r="DXK840" s="304"/>
      <c r="DXL840" s="304"/>
      <c r="DXM840" s="304"/>
      <c r="DXN840" s="304"/>
      <c r="DXO840" s="304"/>
      <c r="DXP840" s="304"/>
      <c r="DXQ840" s="304"/>
      <c r="DXR840" s="304"/>
      <c r="DXS840" s="304"/>
      <c r="DXT840" s="304"/>
      <c r="DXU840" s="304"/>
      <c r="DXV840" s="304"/>
      <c r="DXW840" s="304"/>
      <c r="DXX840" s="304"/>
      <c r="DXY840" s="304"/>
      <c r="DXZ840" s="304"/>
      <c r="DYA840" s="304"/>
      <c r="DYB840" s="304"/>
      <c r="DYC840" s="304"/>
      <c r="DYD840" s="304"/>
      <c r="DYE840" s="304"/>
      <c r="DYF840" s="304"/>
      <c r="DYG840" s="304"/>
      <c r="DYH840" s="304"/>
      <c r="DYI840" s="304"/>
      <c r="DYJ840" s="304"/>
      <c r="DYK840" s="304"/>
      <c r="DYL840" s="304"/>
      <c r="DYM840" s="304"/>
      <c r="DYN840" s="304"/>
      <c r="DYO840" s="304"/>
      <c r="DYP840" s="304"/>
      <c r="DYQ840" s="304"/>
      <c r="DYR840" s="304"/>
      <c r="DYS840" s="304"/>
      <c r="DYT840" s="304"/>
      <c r="DYU840" s="304"/>
      <c r="DYV840" s="304"/>
      <c r="DYW840" s="304"/>
      <c r="DYX840" s="304"/>
      <c r="DYY840" s="304"/>
      <c r="DYZ840" s="304"/>
      <c r="DZA840" s="304"/>
      <c r="DZB840" s="304"/>
      <c r="DZC840" s="304"/>
      <c r="DZD840" s="304"/>
      <c r="DZE840" s="304"/>
      <c r="DZF840" s="304"/>
      <c r="DZG840" s="304"/>
      <c r="DZH840" s="304"/>
      <c r="DZI840" s="304"/>
      <c r="DZJ840" s="304"/>
      <c r="DZK840" s="304"/>
      <c r="DZL840" s="304"/>
      <c r="DZM840" s="304"/>
      <c r="DZN840" s="304"/>
      <c r="DZO840" s="304"/>
      <c r="DZP840" s="304"/>
      <c r="DZQ840" s="304"/>
      <c r="DZR840" s="304"/>
      <c r="DZS840" s="304"/>
      <c r="DZT840" s="304"/>
      <c r="DZU840" s="304"/>
      <c r="DZV840" s="304"/>
      <c r="DZW840" s="304"/>
      <c r="DZX840" s="304"/>
      <c r="DZY840" s="304"/>
      <c r="DZZ840" s="304"/>
      <c r="EAA840" s="304"/>
      <c r="EAB840" s="304"/>
      <c r="EAC840" s="304"/>
      <c r="EAD840" s="304"/>
      <c r="EAE840" s="304"/>
      <c r="EAF840" s="304"/>
      <c r="EAG840" s="304"/>
      <c r="EAH840" s="304"/>
      <c r="EAI840" s="304"/>
      <c r="EAJ840" s="304"/>
      <c r="EAK840" s="304"/>
      <c r="EAL840" s="304"/>
      <c r="EAM840" s="304"/>
      <c r="EAN840" s="304"/>
      <c r="EAO840" s="304"/>
      <c r="EAP840" s="304"/>
      <c r="EAQ840" s="304"/>
      <c r="EAR840" s="304"/>
      <c r="EAS840" s="304"/>
      <c r="EAT840" s="304"/>
      <c r="EAU840" s="304"/>
      <c r="EAV840" s="304"/>
      <c r="EAW840" s="304"/>
      <c r="EAX840" s="304"/>
      <c r="EAY840" s="304"/>
      <c r="EAZ840" s="304"/>
      <c r="EBA840" s="304"/>
      <c r="EBB840" s="304"/>
      <c r="EBC840" s="304"/>
      <c r="EBD840" s="304"/>
      <c r="EBE840" s="304"/>
      <c r="EBF840" s="304"/>
      <c r="EBG840" s="304"/>
      <c r="EBH840" s="304"/>
      <c r="EBI840" s="304"/>
      <c r="EBJ840" s="304"/>
      <c r="EBK840" s="304"/>
      <c r="EBL840" s="304"/>
      <c r="EBM840" s="304"/>
      <c r="EBN840" s="304"/>
      <c r="EBO840" s="304"/>
      <c r="EBP840" s="304"/>
      <c r="EBQ840" s="304"/>
      <c r="EBR840" s="304"/>
      <c r="EBS840" s="304"/>
      <c r="EBT840" s="304"/>
      <c r="EBU840" s="304"/>
      <c r="EBV840" s="304"/>
      <c r="EBW840" s="304"/>
      <c r="EBX840" s="304"/>
      <c r="EBY840" s="304"/>
      <c r="EBZ840" s="304"/>
      <c r="ECA840" s="304"/>
      <c r="ECB840" s="304"/>
      <c r="ECC840" s="304"/>
      <c r="ECD840" s="304"/>
      <c r="ECE840" s="304"/>
      <c r="ECF840" s="304"/>
      <c r="ECG840" s="304"/>
      <c r="ECH840" s="304"/>
      <c r="ECI840" s="304"/>
      <c r="ECJ840" s="304"/>
      <c r="ECK840" s="304"/>
      <c r="ECL840" s="304"/>
      <c r="ECM840" s="304"/>
      <c r="ECN840" s="304"/>
      <c r="ECO840" s="304"/>
      <c r="ECP840" s="304"/>
      <c r="ECQ840" s="304"/>
      <c r="ECR840" s="304"/>
      <c r="ECS840" s="304"/>
      <c r="ECT840" s="304"/>
      <c r="ECU840" s="304"/>
      <c r="ECV840" s="304"/>
      <c r="ECW840" s="304"/>
      <c r="ECX840" s="304"/>
      <c r="ECY840" s="304"/>
      <c r="ECZ840" s="304"/>
      <c r="EDA840" s="304"/>
      <c r="EDB840" s="304"/>
      <c r="EDC840" s="304"/>
      <c r="EDD840" s="304"/>
      <c r="EDE840" s="304"/>
      <c r="EDF840" s="304"/>
      <c r="EDG840" s="304"/>
      <c r="EDH840" s="304"/>
      <c r="EDI840" s="304"/>
      <c r="EDJ840" s="304"/>
      <c r="EDK840" s="304"/>
      <c r="EDL840" s="304"/>
      <c r="EDM840" s="304"/>
      <c r="EDN840" s="304"/>
      <c r="EDO840" s="304"/>
      <c r="EDP840" s="304"/>
      <c r="EDQ840" s="304"/>
      <c r="EDR840" s="304"/>
      <c r="EDS840" s="304"/>
      <c r="EDT840" s="304"/>
      <c r="EDU840" s="304"/>
      <c r="EDV840" s="304"/>
      <c r="EDW840" s="304"/>
      <c r="EDX840" s="304"/>
      <c r="EDY840" s="304"/>
      <c r="EDZ840" s="304"/>
      <c r="EEA840" s="304"/>
      <c r="EEB840" s="304"/>
      <c r="EEC840" s="304"/>
      <c r="EED840" s="304"/>
      <c r="EEE840" s="304"/>
      <c r="EEF840" s="304"/>
      <c r="EEG840" s="304"/>
      <c r="EEH840" s="304"/>
      <c r="EEI840" s="304"/>
      <c r="EEJ840" s="304"/>
      <c r="EEK840" s="304"/>
      <c r="EEL840" s="304"/>
      <c r="EEM840" s="304"/>
      <c r="EEN840" s="304"/>
      <c r="EEO840" s="304"/>
      <c r="EEP840" s="304"/>
      <c r="EEQ840" s="304"/>
      <c r="EER840" s="304"/>
      <c r="EES840" s="304"/>
      <c r="EET840" s="304"/>
      <c r="EEU840" s="304"/>
      <c r="EEV840" s="304"/>
      <c r="EEW840" s="304"/>
      <c r="EEX840" s="304"/>
      <c r="EEY840" s="304"/>
      <c r="EEZ840" s="304"/>
      <c r="EFA840" s="304"/>
      <c r="EFB840" s="304"/>
      <c r="EFC840" s="304"/>
      <c r="EFD840" s="304"/>
      <c r="EFE840" s="304"/>
      <c r="EFF840" s="304"/>
      <c r="EFG840" s="304"/>
      <c r="EFH840" s="304"/>
      <c r="EFI840" s="304"/>
      <c r="EFJ840" s="304"/>
      <c r="EFK840" s="304"/>
      <c r="EFL840" s="304"/>
      <c r="EFM840" s="304"/>
      <c r="EFN840" s="304"/>
      <c r="EFO840" s="304"/>
      <c r="EFP840" s="304"/>
      <c r="EFQ840" s="304"/>
      <c r="EFR840" s="304"/>
      <c r="EFS840" s="304"/>
      <c r="EFT840" s="304"/>
      <c r="EFU840" s="304"/>
      <c r="EFV840" s="304"/>
      <c r="EFW840" s="304"/>
      <c r="EFX840" s="304"/>
      <c r="EFY840" s="304"/>
      <c r="EFZ840" s="304"/>
      <c r="EGA840" s="304"/>
      <c r="EGB840" s="304"/>
      <c r="EGC840" s="304"/>
      <c r="EGD840" s="304"/>
      <c r="EGE840" s="304"/>
      <c r="EGF840" s="304"/>
      <c r="EGG840" s="304"/>
      <c r="EGH840" s="304"/>
      <c r="EGI840" s="304"/>
      <c r="EGJ840" s="304"/>
      <c r="EGK840" s="304"/>
      <c r="EGL840" s="304"/>
      <c r="EGM840" s="304"/>
      <c r="EGN840" s="304"/>
      <c r="EGO840" s="304"/>
      <c r="EGP840" s="304"/>
      <c r="EGQ840" s="304"/>
      <c r="EGR840" s="304"/>
      <c r="EGS840" s="304"/>
      <c r="EGT840" s="304"/>
      <c r="EGU840" s="304"/>
      <c r="EGV840" s="304"/>
      <c r="EGW840" s="304"/>
      <c r="EGX840" s="304"/>
      <c r="EGY840" s="304"/>
      <c r="EGZ840" s="304"/>
      <c r="EHA840" s="304"/>
      <c r="EHB840" s="304"/>
      <c r="EHC840" s="304"/>
      <c r="EHD840" s="304"/>
      <c r="EHE840" s="304"/>
      <c r="EHF840" s="304"/>
      <c r="EHG840" s="304"/>
      <c r="EHH840" s="304"/>
      <c r="EHI840" s="304"/>
      <c r="EHJ840" s="304"/>
      <c r="EHK840" s="304"/>
      <c r="EHL840" s="304"/>
      <c r="EHM840" s="304"/>
      <c r="EHN840" s="304"/>
      <c r="EHO840" s="304"/>
      <c r="EHP840" s="304"/>
      <c r="EHQ840" s="304"/>
      <c r="EHR840" s="304"/>
      <c r="EHS840" s="304"/>
      <c r="EHT840" s="304"/>
      <c r="EHU840" s="304"/>
      <c r="EHV840" s="304"/>
      <c r="EHW840" s="304"/>
      <c r="EHX840" s="304"/>
      <c r="EHY840" s="304"/>
      <c r="EHZ840" s="304"/>
      <c r="EIA840" s="304"/>
      <c r="EIB840" s="304"/>
      <c r="EIC840" s="304"/>
      <c r="EID840" s="304"/>
      <c r="EIE840" s="304"/>
      <c r="EIF840" s="304"/>
      <c r="EIG840" s="304"/>
      <c r="EIH840" s="304"/>
      <c r="EII840" s="304"/>
      <c r="EIJ840" s="304"/>
      <c r="EIK840" s="304"/>
      <c r="EIL840" s="304"/>
      <c r="EIM840" s="304"/>
      <c r="EIN840" s="304"/>
      <c r="EIO840" s="304"/>
      <c r="EIP840" s="304"/>
      <c r="EIQ840" s="304"/>
      <c r="EIR840" s="304"/>
      <c r="EIS840" s="304"/>
      <c r="EIT840" s="304"/>
      <c r="EIU840" s="304"/>
      <c r="EIV840" s="304"/>
      <c r="EIW840" s="304"/>
      <c r="EIX840" s="304"/>
      <c r="EIY840" s="304"/>
      <c r="EIZ840" s="304"/>
      <c r="EJA840" s="304"/>
      <c r="EJB840" s="304"/>
      <c r="EJC840" s="304"/>
      <c r="EJD840" s="304"/>
      <c r="EJE840" s="304"/>
      <c r="EJF840" s="304"/>
      <c r="EJG840" s="304"/>
      <c r="EJH840" s="304"/>
      <c r="EJI840" s="304"/>
      <c r="EJJ840" s="304"/>
      <c r="EJK840" s="304"/>
      <c r="EJL840" s="304"/>
      <c r="EJM840" s="304"/>
      <c r="EJN840" s="304"/>
      <c r="EJO840" s="304"/>
      <c r="EJP840" s="304"/>
      <c r="EJQ840" s="304"/>
      <c r="EJR840" s="304"/>
      <c r="EJS840" s="304"/>
      <c r="EJT840" s="304"/>
      <c r="EJU840" s="304"/>
      <c r="EJV840" s="304"/>
      <c r="EJW840" s="304"/>
      <c r="EJX840" s="304"/>
      <c r="EJY840" s="304"/>
      <c r="EJZ840" s="304"/>
      <c r="EKA840" s="304"/>
      <c r="EKB840" s="304"/>
      <c r="EKC840" s="304"/>
      <c r="EKD840" s="304"/>
      <c r="EKE840" s="304"/>
      <c r="EKF840" s="304"/>
      <c r="EKG840" s="304"/>
      <c r="EKH840" s="304"/>
      <c r="EKI840" s="304"/>
      <c r="EKJ840" s="304"/>
      <c r="EKK840" s="304"/>
      <c r="EKL840" s="304"/>
      <c r="EKM840" s="304"/>
      <c r="EKN840" s="304"/>
      <c r="EKO840" s="304"/>
      <c r="EKP840" s="304"/>
      <c r="EKQ840" s="304"/>
      <c r="EKR840" s="304"/>
      <c r="EKS840" s="304"/>
      <c r="EKT840" s="304"/>
      <c r="EKU840" s="304"/>
      <c r="EKV840" s="304"/>
      <c r="EKW840" s="304"/>
      <c r="EKX840" s="304"/>
      <c r="EKY840" s="304"/>
      <c r="EKZ840" s="304"/>
      <c r="ELA840" s="304"/>
      <c r="ELB840" s="304"/>
      <c r="ELC840" s="304"/>
      <c r="ELD840" s="304"/>
      <c r="ELE840" s="304"/>
      <c r="ELF840" s="304"/>
      <c r="ELG840" s="304"/>
      <c r="ELH840" s="304"/>
      <c r="ELI840" s="304"/>
      <c r="ELJ840" s="304"/>
      <c r="ELK840" s="304"/>
      <c r="ELL840" s="304"/>
      <c r="ELM840" s="304"/>
      <c r="ELN840" s="304"/>
      <c r="ELO840" s="304"/>
      <c r="ELP840" s="304"/>
      <c r="ELQ840" s="304"/>
      <c r="ELR840" s="304"/>
      <c r="ELS840" s="304"/>
      <c r="ELT840" s="304"/>
      <c r="ELU840" s="304"/>
    </row>
    <row r="841" spans="2:341 1271:3713" s="279" customFormat="1">
      <c r="B841" s="303"/>
      <c r="S841" s="421"/>
      <c r="T841" s="453"/>
      <c r="U841" s="304"/>
      <c r="V841" s="304"/>
      <c r="W841" s="304"/>
      <c r="X841" s="304"/>
      <c r="Y841" s="304"/>
      <c r="Z841" s="304"/>
      <c r="AA841" s="304"/>
      <c r="AB841" s="304"/>
      <c r="AC841" s="304"/>
      <c r="AD841" s="304"/>
      <c r="AE841" s="304"/>
      <c r="AF841" s="304"/>
      <c r="AG841" s="304"/>
      <c r="AH841" s="304"/>
      <c r="AI841" s="304"/>
      <c r="AJ841" s="304"/>
      <c r="AK841" s="304"/>
      <c r="AL841" s="304"/>
      <c r="AM841" s="304"/>
      <c r="AN841" s="304"/>
      <c r="AO841" s="304"/>
      <c r="AP841" s="304"/>
      <c r="AQ841" s="304"/>
      <c r="AR841" s="304"/>
      <c r="AS841" s="304"/>
      <c r="AT841" s="304"/>
      <c r="AU841" s="304"/>
      <c r="AV841" s="304"/>
      <c r="AW841" s="304"/>
      <c r="AX841" s="304"/>
      <c r="AY841" s="304"/>
      <c r="AZ841" s="304"/>
      <c r="BA841" s="304"/>
      <c r="BB841" s="304"/>
      <c r="BC841" s="304"/>
      <c r="BD841" s="304"/>
      <c r="BE841" s="304"/>
      <c r="BF841" s="304"/>
      <c r="BG841" s="304"/>
      <c r="BH841" s="304"/>
      <c r="BI841" s="304"/>
      <c r="BJ841" s="304"/>
      <c r="BK841" s="304"/>
      <c r="BL841" s="304"/>
      <c r="BM841" s="304"/>
      <c r="BN841" s="304"/>
      <c r="BO841" s="304"/>
      <c r="BP841" s="304"/>
      <c r="BQ841" s="304"/>
      <c r="BR841" s="304"/>
      <c r="BS841" s="304"/>
      <c r="BT841" s="304"/>
      <c r="BU841" s="304"/>
      <c r="BV841" s="304"/>
      <c r="BW841" s="304"/>
      <c r="BX841" s="304"/>
      <c r="BY841" s="304"/>
      <c r="BZ841" s="304"/>
      <c r="CA841" s="304"/>
      <c r="CB841" s="304"/>
      <c r="CC841" s="304"/>
      <c r="CD841" s="304"/>
      <c r="CE841" s="304"/>
      <c r="CF841" s="304"/>
      <c r="CG841" s="304"/>
      <c r="CH841" s="304"/>
      <c r="CI841" s="304"/>
      <c r="CJ841" s="304"/>
      <c r="CK841" s="304"/>
      <c r="CL841" s="304"/>
      <c r="CM841" s="304"/>
      <c r="CN841" s="304"/>
      <c r="CO841" s="304"/>
      <c r="CP841" s="304"/>
      <c r="CQ841" s="304"/>
      <c r="CR841" s="304"/>
      <c r="CS841" s="304"/>
      <c r="CT841" s="304"/>
      <c r="CU841" s="304"/>
      <c r="CV841" s="304"/>
      <c r="CW841" s="304"/>
      <c r="CX841" s="304"/>
      <c r="CY841" s="304"/>
      <c r="CZ841" s="304"/>
      <c r="DA841" s="304"/>
      <c r="DB841" s="304"/>
      <c r="DC841" s="304"/>
      <c r="DD841" s="304"/>
      <c r="DE841" s="304"/>
      <c r="DF841" s="304"/>
      <c r="DG841" s="304"/>
      <c r="DH841" s="304"/>
      <c r="DI841" s="304"/>
      <c r="DJ841" s="304"/>
      <c r="DK841" s="304"/>
      <c r="DL841" s="304"/>
      <c r="DM841" s="304"/>
      <c r="DN841" s="304"/>
      <c r="DO841" s="304"/>
      <c r="DP841" s="304"/>
      <c r="DQ841" s="304"/>
      <c r="DR841" s="304"/>
      <c r="DS841" s="304"/>
      <c r="DT841" s="304"/>
      <c r="DU841" s="304"/>
      <c r="DV841" s="304"/>
      <c r="DW841" s="304"/>
      <c r="DX841" s="304"/>
      <c r="DY841" s="304"/>
      <c r="DZ841" s="304"/>
      <c r="EA841" s="304"/>
      <c r="EB841" s="304"/>
      <c r="EC841" s="304"/>
      <c r="ED841" s="304"/>
      <c r="EE841" s="304"/>
      <c r="EF841" s="304"/>
      <c r="EG841" s="304"/>
      <c r="EH841" s="304"/>
      <c r="EI841" s="304"/>
      <c r="EJ841" s="304"/>
      <c r="EK841" s="304"/>
      <c r="EL841" s="304"/>
      <c r="EM841" s="304"/>
      <c r="EN841" s="304"/>
      <c r="EO841" s="304"/>
      <c r="EP841" s="304"/>
      <c r="EQ841" s="304"/>
      <c r="ER841" s="304"/>
      <c r="ES841" s="304"/>
      <c r="ET841" s="304"/>
      <c r="EU841" s="304"/>
      <c r="EV841" s="304"/>
      <c r="EW841" s="304"/>
      <c r="EX841" s="304"/>
      <c r="EY841" s="304"/>
      <c r="EZ841" s="304"/>
      <c r="FA841" s="304"/>
      <c r="FB841" s="304"/>
      <c r="FC841" s="304"/>
      <c r="FD841" s="304"/>
      <c r="FE841" s="304"/>
      <c r="FF841" s="304"/>
      <c r="FG841" s="304"/>
      <c r="FH841" s="304"/>
      <c r="FI841" s="304"/>
      <c r="FJ841" s="304"/>
      <c r="FK841" s="304"/>
      <c r="FL841" s="304"/>
      <c r="FM841" s="304"/>
      <c r="FN841" s="304"/>
      <c r="FO841" s="304"/>
      <c r="FP841" s="304"/>
      <c r="FQ841" s="304"/>
      <c r="FR841" s="304"/>
      <c r="FS841" s="304"/>
      <c r="FT841" s="304"/>
      <c r="FU841" s="304"/>
      <c r="FV841" s="304"/>
      <c r="FW841" s="304"/>
      <c r="FX841" s="304"/>
      <c r="FY841" s="304"/>
      <c r="FZ841" s="304"/>
      <c r="GA841" s="304"/>
      <c r="GB841" s="304"/>
      <c r="GC841" s="304"/>
      <c r="GD841" s="304"/>
      <c r="GE841" s="304"/>
      <c r="GF841" s="304"/>
      <c r="GG841" s="304"/>
      <c r="GH841" s="304"/>
      <c r="GI841" s="304"/>
      <c r="GJ841" s="304"/>
      <c r="GK841" s="304"/>
      <c r="GL841" s="304"/>
      <c r="GM841" s="304"/>
      <c r="GN841" s="304"/>
      <c r="GO841" s="304"/>
      <c r="GP841" s="304"/>
      <c r="GQ841" s="304"/>
      <c r="GR841" s="304"/>
      <c r="GS841" s="304"/>
      <c r="GT841" s="304"/>
      <c r="GU841" s="304"/>
      <c r="GV841" s="304"/>
      <c r="GW841" s="304"/>
      <c r="GX841" s="304"/>
      <c r="GY841" s="304"/>
      <c r="GZ841" s="304"/>
      <c r="HA841" s="304"/>
      <c r="HB841" s="304"/>
      <c r="HC841" s="304"/>
      <c r="HD841" s="304"/>
      <c r="HE841" s="304"/>
      <c r="HF841" s="304"/>
      <c r="HG841" s="304"/>
      <c r="HH841" s="304"/>
      <c r="HI841" s="304"/>
      <c r="HJ841" s="304"/>
      <c r="HK841" s="304"/>
      <c r="HL841" s="304"/>
      <c r="HM841" s="304"/>
      <c r="HN841" s="304"/>
      <c r="HO841" s="304"/>
      <c r="HP841" s="304"/>
      <c r="HQ841" s="304"/>
      <c r="HR841" s="304"/>
      <c r="HS841" s="304"/>
      <c r="HT841" s="304"/>
      <c r="HU841" s="304"/>
      <c r="HV841" s="304"/>
      <c r="HW841" s="304"/>
      <c r="HX841" s="304"/>
      <c r="HY841" s="304"/>
      <c r="HZ841" s="304"/>
      <c r="IA841" s="304"/>
      <c r="IB841" s="304"/>
      <c r="IC841" s="304"/>
      <c r="ID841" s="304"/>
      <c r="IE841" s="304"/>
      <c r="IF841" s="304"/>
      <c r="IG841" s="304"/>
      <c r="IH841" s="304"/>
      <c r="II841" s="304"/>
      <c r="IJ841" s="304"/>
      <c r="IK841" s="304"/>
      <c r="IL841" s="304"/>
      <c r="IM841" s="304"/>
      <c r="IN841" s="304"/>
      <c r="IO841" s="304"/>
      <c r="IP841" s="304"/>
      <c r="IQ841" s="304"/>
      <c r="IR841" s="304"/>
      <c r="IS841" s="304"/>
      <c r="IT841" s="304"/>
      <c r="IU841" s="304"/>
      <c r="IV841" s="304"/>
      <c r="IW841" s="304"/>
      <c r="IX841" s="304"/>
      <c r="IY841" s="304"/>
      <c r="IZ841" s="304"/>
      <c r="JA841" s="304"/>
      <c r="JB841" s="304"/>
      <c r="JC841" s="304"/>
      <c r="JD841" s="304"/>
      <c r="JE841" s="304"/>
      <c r="JF841" s="304"/>
      <c r="JG841" s="304"/>
      <c r="JH841" s="304"/>
      <c r="JI841" s="304"/>
      <c r="JJ841" s="304"/>
      <c r="JK841" s="304"/>
      <c r="JL841" s="304"/>
      <c r="JM841" s="304"/>
      <c r="JN841" s="304"/>
      <c r="JO841" s="304"/>
      <c r="JP841" s="304"/>
      <c r="JQ841" s="304"/>
      <c r="JR841" s="304"/>
      <c r="JS841" s="304"/>
      <c r="JT841" s="304"/>
      <c r="JU841" s="304"/>
      <c r="JV841" s="304"/>
      <c r="JW841" s="304"/>
      <c r="JX841" s="304"/>
      <c r="JY841" s="304"/>
      <c r="JZ841" s="304"/>
      <c r="KA841" s="304"/>
      <c r="KB841" s="304"/>
      <c r="KC841" s="304"/>
      <c r="KD841" s="304"/>
      <c r="KE841" s="304"/>
      <c r="KF841" s="304"/>
      <c r="KG841" s="304"/>
      <c r="KH841" s="304"/>
      <c r="KI841" s="304"/>
      <c r="KJ841" s="304"/>
      <c r="KK841" s="304"/>
      <c r="KL841" s="304"/>
      <c r="KM841" s="304"/>
      <c r="KN841" s="304"/>
      <c r="KO841" s="304"/>
      <c r="KP841" s="304"/>
      <c r="KQ841" s="304"/>
      <c r="KR841" s="304"/>
      <c r="KS841" s="304"/>
      <c r="KT841" s="304"/>
      <c r="KU841" s="304"/>
      <c r="KV841" s="304"/>
      <c r="KW841" s="304"/>
      <c r="KX841" s="304"/>
      <c r="KY841" s="304"/>
      <c r="KZ841" s="304"/>
      <c r="LA841" s="304"/>
      <c r="LB841" s="304"/>
      <c r="LC841" s="304"/>
      <c r="LD841" s="304"/>
      <c r="LE841" s="304"/>
      <c r="LF841" s="304"/>
      <c r="LG841" s="304"/>
      <c r="LH841" s="304"/>
      <c r="LI841" s="304"/>
      <c r="LJ841" s="304"/>
      <c r="LK841" s="304"/>
      <c r="LL841" s="304"/>
      <c r="LM841" s="304"/>
      <c r="LN841" s="304"/>
      <c r="LO841" s="304"/>
      <c r="LP841" s="304"/>
      <c r="LQ841" s="304"/>
      <c r="LR841" s="304"/>
      <c r="LS841" s="304"/>
      <c r="LT841" s="304"/>
      <c r="LU841" s="304"/>
      <c r="LV841" s="304"/>
      <c r="LW841" s="304"/>
      <c r="LX841" s="304"/>
      <c r="LY841" s="304"/>
      <c r="LZ841" s="304"/>
      <c r="MA841" s="304"/>
      <c r="MB841" s="304"/>
      <c r="MC841" s="304"/>
      <c r="AVW841" s="304"/>
      <c r="AVX841" s="304"/>
      <c r="AVY841" s="304"/>
      <c r="AVZ841" s="304"/>
      <c r="AWA841" s="304"/>
      <c r="AWB841" s="304"/>
      <c r="AWC841" s="304"/>
      <c r="AWD841" s="304"/>
      <c r="AWE841" s="304"/>
      <c r="AWF841" s="304"/>
      <c r="AWG841" s="304"/>
      <c r="AWH841" s="304"/>
      <c r="AWI841" s="304"/>
      <c r="AWJ841" s="304"/>
      <c r="AWK841" s="304"/>
      <c r="AWL841" s="304"/>
      <c r="AWM841" s="304"/>
      <c r="AWN841" s="304"/>
      <c r="AWO841" s="304"/>
      <c r="AWP841" s="304"/>
      <c r="AWQ841" s="304"/>
      <c r="AWR841" s="304"/>
      <c r="AWS841" s="304"/>
      <c r="AWT841" s="304"/>
      <c r="AWU841" s="304"/>
      <c r="AWV841" s="304"/>
      <c r="AWW841" s="304"/>
      <c r="AWX841" s="304"/>
      <c r="AWY841" s="304"/>
      <c r="AWZ841" s="304"/>
      <c r="AXA841" s="304"/>
      <c r="AXB841" s="304"/>
      <c r="AXC841" s="304"/>
      <c r="AXD841" s="304"/>
      <c r="AXE841" s="304"/>
      <c r="AXF841" s="304"/>
      <c r="AXG841" s="304"/>
      <c r="AXH841" s="304"/>
      <c r="AXI841" s="304"/>
      <c r="AXJ841" s="304"/>
      <c r="AXK841" s="304"/>
      <c r="AXL841" s="304"/>
      <c r="AXM841" s="304"/>
      <c r="AXN841" s="304"/>
      <c r="AXO841" s="304"/>
      <c r="AXP841" s="304"/>
      <c r="AXQ841" s="304"/>
      <c r="AXR841" s="304"/>
      <c r="AXS841" s="304"/>
      <c r="AXT841" s="304"/>
      <c r="AXU841" s="304"/>
      <c r="AXV841" s="304"/>
      <c r="AXW841" s="304"/>
      <c r="AXX841" s="304"/>
      <c r="AXY841" s="304"/>
      <c r="AXZ841" s="304"/>
      <c r="AYA841" s="304"/>
      <c r="AYB841" s="304"/>
      <c r="AYC841" s="304"/>
      <c r="AYD841" s="304"/>
      <c r="AYE841" s="304"/>
      <c r="AYF841" s="304"/>
      <c r="AYG841" s="304"/>
      <c r="AYH841" s="304"/>
      <c r="AYI841" s="304"/>
      <c r="AYJ841" s="304"/>
      <c r="AYK841" s="304"/>
      <c r="AYL841" s="304"/>
      <c r="AYM841" s="304"/>
      <c r="AYN841" s="304"/>
      <c r="AYO841" s="304"/>
      <c r="AYP841" s="304"/>
      <c r="AYQ841" s="304"/>
      <c r="AYR841" s="304"/>
      <c r="AYS841" s="304"/>
      <c r="AYT841" s="304"/>
      <c r="AYU841" s="304"/>
      <c r="AYV841" s="304"/>
      <c r="AYW841" s="304"/>
      <c r="AYX841" s="304"/>
      <c r="AYY841" s="304"/>
      <c r="AYZ841" s="304"/>
      <c r="AZA841" s="304"/>
      <c r="AZB841" s="304"/>
      <c r="AZC841" s="304"/>
      <c r="AZD841" s="304"/>
      <c r="AZE841" s="304"/>
      <c r="AZF841" s="304"/>
      <c r="AZG841" s="304"/>
      <c r="AZH841" s="304"/>
      <c r="AZI841" s="304"/>
      <c r="AZJ841" s="304"/>
      <c r="AZK841" s="304"/>
      <c r="AZL841" s="304"/>
      <c r="AZM841" s="304"/>
      <c r="AZN841" s="304"/>
      <c r="AZO841" s="304"/>
      <c r="AZP841" s="304"/>
      <c r="AZQ841" s="304"/>
      <c r="AZR841" s="304"/>
      <c r="AZS841" s="304"/>
      <c r="AZT841" s="304"/>
      <c r="AZU841" s="304"/>
      <c r="AZV841" s="304"/>
      <c r="AZW841" s="304"/>
      <c r="AZX841" s="304"/>
      <c r="AZY841" s="304"/>
      <c r="AZZ841" s="304"/>
      <c r="BAA841" s="304"/>
      <c r="BAB841" s="304"/>
      <c r="BAC841" s="304"/>
      <c r="BAD841" s="304"/>
      <c r="BAE841" s="304"/>
      <c r="BAF841" s="304"/>
      <c r="BAG841" s="304"/>
      <c r="BAH841" s="304"/>
      <c r="BAI841" s="304"/>
      <c r="BAJ841" s="304"/>
      <c r="BAK841" s="304"/>
      <c r="BAL841" s="304"/>
      <c r="BAM841" s="304"/>
      <c r="BAN841" s="304"/>
      <c r="BAO841" s="304"/>
      <c r="BAP841" s="304"/>
      <c r="BAQ841" s="304"/>
      <c r="BAR841" s="304"/>
      <c r="BAS841" s="304"/>
      <c r="BAT841" s="304"/>
      <c r="BAU841" s="304"/>
      <c r="BAV841" s="304"/>
      <c r="BAW841" s="304"/>
      <c r="BAX841" s="304"/>
      <c r="BAY841" s="304"/>
      <c r="BAZ841" s="304"/>
      <c r="BBA841" s="304"/>
      <c r="BBB841" s="304"/>
      <c r="BBC841" s="304"/>
      <c r="BBD841" s="304"/>
      <c r="BBE841" s="304"/>
      <c r="BBF841" s="304"/>
      <c r="BBG841" s="304"/>
      <c r="BBH841" s="304"/>
      <c r="BBI841" s="304"/>
      <c r="BBJ841" s="304"/>
      <c r="BBK841" s="304"/>
      <c r="BBL841" s="304"/>
      <c r="BBM841" s="304"/>
      <c r="BBN841" s="304"/>
      <c r="BBO841" s="304"/>
      <c r="BBP841" s="304"/>
      <c r="BBQ841" s="304"/>
      <c r="BBR841" s="304"/>
      <c r="BBS841" s="304"/>
      <c r="BBT841" s="304"/>
      <c r="BBU841" s="304"/>
      <c r="BBV841" s="304"/>
      <c r="BBW841" s="304"/>
      <c r="BBX841" s="304"/>
      <c r="BBY841" s="304"/>
      <c r="BBZ841" s="304"/>
      <c r="BCA841" s="304"/>
      <c r="BCB841" s="304"/>
      <c r="BCC841" s="304"/>
      <c r="BCD841" s="304"/>
      <c r="BCE841" s="304"/>
      <c r="BCF841" s="304"/>
      <c r="BCG841" s="304"/>
      <c r="BCH841" s="304"/>
      <c r="BCI841" s="304"/>
      <c r="BCJ841" s="304"/>
      <c r="BCK841" s="304"/>
      <c r="BCL841" s="304"/>
      <c r="BCM841" s="304"/>
      <c r="BCN841" s="304"/>
      <c r="BCO841" s="304"/>
      <c r="BCP841" s="304"/>
      <c r="BCQ841" s="304"/>
      <c r="BCR841" s="304"/>
      <c r="BCS841" s="304"/>
      <c r="BCT841" s="304"/>
      <c r="BCU841" s="304"/>
      <c r="BCV841" s="304"/>
      <c r="BCW841" s="304"/>
      <c r="BCX841" s="304"/>
      <c r="BCY841" s="304"/>
      <c r="BCZ841" s="304"/>
      <c r="BDA841" s="304"/>
      <c r="BDB841" s="304"/>
      <c r="BDC841" s="304"/>
      <c r="BDD841" s="304"/>
      <c r="BDE841" s="304"/>
      <c r="BDF841" s="304"/>
      <c r="BDG841" s="304"/>
      <c r="BDH841" s="304"/>
      <c r="BDI841" s="304"/>
      <c r="BDJ841" s="304"/>
      <c r="BDK841" s="304"/>
      <c r="BDL841" s="304"/>
      <c r="BDM841" s="304"/>
      <c r="BDN841" s="304"/>
      <c r="BDO841" s="304"/>
      <c r="BDP841" s="304"/>
      <c r="BDQ841" s="304"/>
      <c r="BDR841" s="304"/>
      <c r="BDS841" s="304"/>
      <c r="BDT841" s="304"/>
      <c r="BDU841" s="304"/>
      <c r="BDV841" s="304"/>
      <c r="BDW841" s="304"/>
      <c r="BDX841" s="304"/>
      <c r="BDY841" s="304"/>
      <c r="BDZ841" s="304"/>
      <c r="BEA841" s="304"/>
      <c r="BEB841" s="304"/>
      <c r="BEC841" s="304"/>
      <c r="BED841" s="304"/>
      <c r="BEE841" s="304"/>
      <c r="BEF841" s="304"/>
      <c r="BEG841" s="304"/>
      <c r="BEH841" s="304"/>
      <c r="BEI841" s="304"/>
      <c r="BEJ841" s="304"/>
      <c r="BEK841" s="304"/>
      <c r="BEL841" s="304"/>
      <c r="BEM841" s="304"/>
      <c r="BEN841" s="304"/>
      <c r="BEO841" s="304"/>
      <c r="BEP841" s="304"/>
      <c r="BEQ841" s="304"/>
      <c r="BER841" s="304"/>
      <c r="BES841" s="304"/>
      <c r="BET841" s="304"/>
      <c r="BEU841" s="304"/>
      <c r="BEV841" s="304"/>
      <c r="BEW841" s="304"/>
      <c r="BEX841" s="304"/>
      <c r="BEY841" s="304"/>
      <c r="BEZ841" s="304"/>
      <c r="BFA841" s="304"/>
      <c r="BFB841" s="304"/>
      <c r="BFC841" s="304"/>
      <c r="BFD841" s="304"/>
      <c r="BFE841" s="304"/>
      <c r="BFF841" s="304"/>
      <c r="BFG841" s="304"/>
      <c r="BFH841" s="304"/>
      <c r="BFI841" s="304"/>
      <c r="BFJ841" s="304"/>
      <c r="BFK841" s="304"/>
      <c r="BFL841" s="304"/>
      <c r="BFM841" s="304"/>
      <c r="BFN841" s="304"/>
      <c r="BFO841" s="304"/>
      <c r="BFP841" s="304"/>
      <c r="BFQ841" s="304"/>
      <c r="BFR841" s="304"/>
      <c r="BFS841" s="304"/>
      <c r="BFT841" s="304"/>
      <c r="BFU841" s="304"/>
      <c r="BFV841" s="304"/>
      <c r="BFW841" s="304"/>
      <c r="BFX841" s="304"/>
      <c r="BFY841" s="304"/>
      <c r="BFZ841" s="304"/>
      <c r="BGA841" s="304"/>
      <c r="BGB841" s="304"/>
      <c r="BGC841" s="304"/>
      <c r="BGD841" s="304"/>
      <c r="BGE841" s="304"/>
      <c r="BGF841" s="304"/>
      <c r="BGG841" s="304"/>
      <c r="BGH841" s="304"/>
      <c r="BGI841" s="304"/>
      <c r="BGJ841" s="304"/>
      <c r="BGK841" s="304"/>
      <c r="BGL841" s="304"/>
      <c r="BGM841" s="304"/>
      <c r="BGN841" s="304"/>
      <c r="BGO841" s="304"/>
      <c r="BGP841" s="304"/>
      <c r="BGQ841" s="304"/>
      <c r="BGR841" s="304"/>
      <c r="BGS841" s="304"/>
      <c r="BGT841" s="304"/>
      <c r="BGU841" s="304"/>
      <c r="BGV841" s="304"/>
      <c r="BGW841" s="304"/>
      <c r="BGX841" s="304"/>
      <c r="BGY841" s="304"/>
      <c r="BGZ841" s="304"/>
      <c r="BHA841" s="304"/>
      <c r="BHB841" s="304"/>
      <c r="BHC841" s="304"/>
      <c r="BHD841" s="304"/>
      <c r="BHE841" s="304"/>
      <c r="BHF841" s="304"/>
      <c r="BHG841" s="304"/>
      <c r="BHH841" s="304"/>
      <c r="BHI841" s="304"/>
      <c r="BHJ841" s="304"/>
      <c r="BHK841" s="304"/>
      <c r="BHL841" s="304"/>
      <c r="BHM841" s="304"/>
      <c r="BHN841" s="304"/>
      <c r="BHO841" s="304"/>
      <c r="BHP841" s="304"/>
      <c r="BHQ841" s="304"/>
      <c r="BHR841" s="304"/>
      <c r="BHS841" s="304"/>
      <c r="BHT841" s="304"/>
      <c r="BHU841" s="304"/>
      <c r="BHV841" s="304"/>
      <c r="BHW841" s="304"/>
      <c r="BHX841" s="304"/>
      <c r="BHY841" s="304"/>
      <c r="BHZ841" s="304"/>
      <c r="BIA841" s="304"/>
      <c r="BIB841" s="304"/>
      <c r="BIC841" s="304"/>
      <c r="BID841" s="304"/>
      <c r="BIE841" s="304"/>
      <c r="BIF841" s="304"/>
      <c r="BIG841" s="304"/>
      <c r="BIH841" s="304"/>
      <c r="BII841" s="304"/>
      <c r="BIJ841" s="304"/>
      <c r="BIK841" s="304"/>
      <c r="BIL841" s="304"/>
      <c r="BIM841" s="304"/>
      <c r="BIN841" s="304"/>
      <c r="BIO841" s="304"/>
      <c r="BIP841" s="304"/>
      <c r="BIQ841" s="304"/>
      <c r="BIR841" s="304"/>
      <c r="BIS841" s="304"/>
      <c r="BIT841" s="304"/>
      <c r="BIU841" s="304"/>
      <c r="BIV841" s="304"/>
      <c r="BIW841" s="304"/>
      <c r="BIX841" s="304"/>
      <c r="BIY841" s="304"/>
      <c r="BIZ841" s="304"/>
      <c r="BJA841" s="304"/>
      <c r="BJB841" s="304"/>
      <c r="BJC841" s="304"/>
      <c r="BJD841" s="304"/>
      <c r="BJE841" s="304"/>
      <c r="BJF841" s="304"/>
      <c r="BJG841" s="304"/>
      <c r="BJH841" s="304"/>
      <c r="BJI841" s="304"/>
      <c r="BJJ841" s="304"/>
      <c r="BJK841" s="304"/>
      <c r="BJL841" s="304"/>
      <c r="BJM841" s="304"/>
      <c r="BJN841" s="304"/>
      <c r="BJO841" s="304"/>
      <c r="BJP841" s="304"/>
      <c r="BJQ841" s="304"/>
      <c r="BJR841" s="304"/>
      <c r="BJS841" s="304"/>
      <c r="BJT841" s="304"/>
      <c r="BJU841" s="304"/>
      <c r="BJV841" s="304"/>
      <c r="BJW841" s="304"/>
      <c r="BJX841" s="304"/>
      <c r="BJY841" s="304"/>
      <c r="BJZ841" s="304"/>
      <c r="BKA841" s="304"/>
      <c r="BKB841" s="304"/>
      <c r="BKC841" s="304"/>
      <c r="BKD841" s="304"/>
      <c r="BKE841" s="304"/>
      <c r="BKF841" s="304"/>
      <c r="BKG841" s="304"/>
      <c r="BKH841" s="304"/>
      <c r="BKI841" s="304"/>
      <c r="BKJ841" s="304"/>
      <c r="BKK841" s="304"/>
      <c r="BKL841" s="304"/>
      <c r="BKM841" s="304"/>
      <c r="BKN841" s="304"/>
      <c r="BKO841" s="304"/>
      <c r="BKP841" s="304"/>
      <c r="BKQ841" s="304"/>
      <c r="BKR841" s="304"/>
      <c r="BKS841" s="304"/>
      <c r="BKT841" s="304"/>
      <c r="BKU841" s="304"/>
      <c r="BKV841" s="304"/>
      <c r="BKW841" s="304"/>
      <c r="BKX841" s="304"/>
      <c r="BKY841" s="304"/>
      <c r="BKZ841" s="304"/>
      <c r="BLA841" s="304"/>
      <c r="BLB841" s="304"/>
      <c r="BLC841" s="304"/>
      <c r="BLD841" s="304"/>
      <c r="BLE841" s="304"/>
      <c r="BLF841" s="304"/>
      <c r="BLG841" s="304"/>
      <c r="BLH841" s="304"/>
      <c r="BLI841" s="304"/>
      <c r="BLJ841" s="304"/>
      <c r="BLK841" s="304"/>
      <c r="BLL841" s="304"/>
      <c r="BLM841" s="304"/>
      <c r="BLN841" s="304"/>
      <c r="BLO841" s="304"/>
      <c r="BLP841" s="304"/>
      <c r="BLQ841" s="304"/>
      <c r="BLR841" s="304"/>
      <c r="BLS841" s="304"/>
      <c r="BLT841" s="304"/>
      <c r="BLU841" s="304"/>
      <c r="BLV841" s="304"/>
      <c r="BLW841" s="304"/>
      <c r="BLX841" s="304"/>
      <c r="BLY841" s="304"/>
      <c r="BLZ841" s="304"/>
      <c r="BMA841" s="304"/>
      <c r="BMB841" s="304"/>
      <c r="BMC841" s="304"/>
      <c r="BMD841" s="304"/>
      <c r="BME841" s="304"/>
      <c r="BMF841" s="304"/>
      <c r="BMG841" s="304"/>
      <c r="BMH841" s="304"/>
      <c r="BMI841" s="304"/>
      <c r="BMJ841" s="304"/>
      <c r="BMK841" s="304"/>
      <c r="BML841" s="304"/>
      <c r="BMM841" s="304"/>
      <c r="BMN841" s="304"/>
      <c r="BMO841" s="304"/>
      <c r="BMP841" s="304"/>
      <c r="BMQ841" s="304"/>
      <c r="BMR841" s="304"/>
      <c r="BMS841" s="304"/>
      <c r="BMT841" s="304"/>
      <c r="BMU841" s="304"/>
      <c r="BMV841" s="304"/>
      <c r="BMW841" s="304"/>
      <c r="BMX841" s="304"/>
      <c r="BMY841" s="304"/>
      <c r="BMZ841" s="304"/>
      <c r="BNA841" s="304"/>
      <c r="BNB841" s="304"/>
      <c r="BNC841" s="304"/>
      <c r="BND841" s="304"/>
      <c r="BNE841" s="304"/>
      <c r="BNF841" s="304"/>
      <c r="BNG841" s="304"/>
      <c r="BNH841" s="304"/>
      <c r="BNI841" s="304"/>
      <c r="BNJ841" s="304"/>
      <c r="BNK841" s="304"/>
      <c r="BNL841" s="304"/>
      <c r="BNM841" s="304"/>
      <c r="BNN841" s="304"/>
      <c r="BNO841" s="304"/>
      <c r="BNP841" s="304"/>
      <c r="BNQ841" s="304"/>
      <c r="BNR841" s="304"/>
      <c r="BNS841" s="304"/>
      <c r="BNT841" s="304"/>
      <c r="BNU841" s="304"/>
      <c r="BNV841" s="304"/>
      <c r="BNW841" s="304"/>
      <c r="BNX841" s="304"/>
      <c r="BNY841" s="304"/>
      <c r="BNZ841" s="304"/>
      <c r="BOA841" s="304"/>
      <c r="BOB841" s="304"/>
      <c r="BOC841" s="304"/>
      <c r="BOD841" s="304"/>
      <c r="BOE841" s="304"/>
      <c r="BOF841" s="304"/>
      <c r="BOG841" s="304"/>
      <c r="BOH841" s="304"/>
      <c r="BOI841" s="304"/>
      <c r="BOJ841" s="304"/>
      <c r="BOK841" s="304"/>
      <c r="BOL841" s="304"/>
      <c r="BOM841" s="304"/>
      <c r="BON841" s="304"/>
      <c r="BOO841" s="304"/>
      <c r="BOP841" s="304"/>
      <c r="BOQ841" s="304"/>
      <c r="BOR841" s="304"/>
      <c r="BOS841" s="304"/>
      <c r="BOT841" s="304"/>
      <c r="BOU841" s="304"/>
      <c r="BOV841" s="304"/>
      <c r="BOW841" s="304"/>
      <c r="BOX841" s="304"/>
      <c r="BOY841" s="304"/>
      <c r="BOZ841" s="304"/>
      <c r="BPA841" s="304"/>
      <c r="BPB841" s="304"/>
      <c r="BPC841" s="304"/>
      <c r="BPD841" s="304"/>
      <c r="BPE841" s="304"/>
      <c r="BPF841" s="304"/>
      <c r="BPG841" s="304"/>
      <c r="BPH841" s="304"/>
      <c r="BPI841" s="304"/>
      <c r="BPJ841" s="304"/>
      <c r="BPK841" s="304"/>
      <c r="BPL841" s="304"/>
      <c r="BPM841" s="304"/>
      <c r="BPN841" s="304"/>
      <c r="BPO841" s="304"/>
      <c r="BPP841" s="304"/>
      <c r="BPQ841" s="304"/>
      <c r="BPR841" s="304"/>
      <c r="BPS841" s="304"/>
      <c r="BPT841" s="304"/>
      <c r="BPU841" s="304"/>
      <c r="BPV841" s="304"/>
      <c r="BPW841" s="304"/>
      <c r="BPX841" s="304"/>
      <c r="BPY841" s="304"/>
      <c r="BPZ841" s="304"/>
      <c r="BQA841" s="304"/>
      <c r="BQB841" s="304"/>
      <c r="BQC841" s="304"/>
      <c r="BQD841" s="304"/>
      <c r="BQE841" s="304"/>
      <c r="BQF841" s="304"/>
      <c r="BQG841" s="304"/>
      <c r="BQH841" s="304"/>
      <c r="BQI841" s="304"/>
      <c r="BQJ841" s="304"/>
      <c r="BQK841" s="304"/>
      <c r="BQL841" s="304"/>
      <c r="BQM841" s="304"/>
      <c r="BQN841" s="304"/>
      <c r="BQO841" s="304"/>
      <c r="BQP841" s="304"/>
      <c r="BQQ841" s="304"/>
      <c r="BQR841" s="304"/>
      <c r="BQS841" s="304"/>
      <c r="BQT841" s="304"/>
      <c r="BQU841" s="304"/>
      <c r="BQV841" s="304"/>
      <c r="BQW841" s="304"/>
      <c r="BQX841" s="304"/>
      <c r="BQY841" s="304"/>
      <c r="BQZ841" s="304"/>
      <c r="BRA841" s="304"/>
      <c r="BRB841" s="304"/>
      <c r="BRC841" s="304"/>
      <c r="BRD841" s="304"/>
      <c r="BRE841" s="304"/>
      <c r="BRF841" s="304"/>
      <c r="BRG841" s="304"/>
      <c r="BRH841" s="304"/>
      <c r="BRI841" s="304"/>
      <c r="BRJ841" s="304"/>
      <c r="BRK841" s="304"/>
      <c r="BRL841" s="304"/>
      <c r="BRM841" s="304"/>
      <c r="BRN841" s="304"/>
      <c r="BRO841" s="304"/>
      <c r="BRP841" s="304"/>
      <c r="BRQ841" s="304"/>
      <c r="BRR841" s="304"/>
      <c r="BRS841" s="304"/>
      <c r="BRT841" s="304"/>
      <c r="BRU841" s="304"/>
      <c r="BRV841" s="304"/>
      <c r="BRW841" s="304"/>
      <c r="BRX841" s="304"/>
      <c r="BRY841" s="304"/>
      <c r="BRZ841" s="304"/>
      <c r="BSA841" s="304"/>
      <c r="BSB841" s="304"/>
      <c r="BSC841" s="304"/>
      <c r="BSD841" s="304"/>
      <c r="BSE841" s="304"/>
      <c r="BSF841" s="304"/>
      <c r="BSG841" s="304"/>
      <c r="BSH841" s="304"/>
      <c r="BSI841" s="304"/>
      <c r="BSJ841" s="304"/>
      <c r="BSK841" s="304"/>
      <c r="BSL841" s="304"/>
      <c r="BSM841" s="304"/>
      <c r="BSN841" s="304"/>
      <c r="BSO841" s="304"/>
      <c r="BSP841" s="304"/>
      <c r="BSQ841" s="304"/>
      <c r="BSR841" s="304"/>
      <c r="BSS841" s="304"/>
      <c r="BST841" s="304"/>
      <c r="BSU841" s="304"/>
      <c r="BSV841" s="304"/>
      <c r="BSW841" s="304"/>
      <c r="BSX841" s="304"/>
      <c r="BSY841" s="304"/>
      <c r="BSZ841" s="304"/>
      <c r="BTA841" s="304"/>
      <c r="BTB841" s="304"/>
      <c r="BTC841" s="304"/>
      <c r="BTD841" s="304"/>
      <c r="BTE841" s="304"/>
      <c r="BTF841" s="304"/>
      <c r="BTG841" s="304"/>
      <c r="BTH841" s="304"/>
      <c r="BTI841" s="304"/>
      <c r="BTJ841" s="304"/>
      <c r="BTK841" s="304"/>
      <c r="BTL841" s="304"/>
      <c r="BTM841" s="304"/>
      <c r="BTN841" s="304"/>
      <c r="BTO841" s="304"/>
      <c r="BTP841" s="304"/>
      <c r="BTQ841" s="304"/>
      <c r="BTR841" s="304"/>
      <c r="BTS841" s="304"/>
      <c r="BTT841" s="304"/>
      <c r="BTU841" s="304"/>
      <c r="BTV841" s="304"/>
      <c r="BTW841" s="304"/>
      <c r="BTX841" s="304"/>
      <c r="BTY841" s="304"/>
      <c r="BTZ841" s="304"/>
      <c r="BUA841" s="304"/>
      <c r="BUB841" s="304"/>
      <c r="BUC841" s="304"/>
      <c r="BUD841" s="304"/>
      <c r="BUE841" s="304"/>
      <c r="BUF841" s="304"/>
      <c r="BUG841" s="304"/>
      <c r="BUH841" s="304"/>
      <c r="BUI841" s="304"/>
      <c r="BUJ841" s="304"/>
      <c r="BUK841" s="304"/>
      <c r="BUL841" s="304"/>
      <c r="BUM841" s="304"/>
      <c r="BUN841" s="304"/>
      <c r="BUO841" s="304"/>
      <c r="BUP841" s="304"/>
      <c r="BUQ841" s="304"/>
      <c r="BUR841" s="304"/>
      <c r="BUS841" s="304"/>
      <c r="BUT841" s="304"/>
      <c r="BUU841" s="304"/>
      <c r="BUV841" s="304"/>
      <c r="BUW841" s="304"/>
      <c r="BUX841" s="304"/>
      <c r="BUY841" s="304"/>
      <c r="BUZ841" s="304"/>
      <c r="BVA841" s="304"/>
      <c r="BVB841" s="304"/>
      <c r="BVC841" s="304"/>
      <c r="BVD841" s="304"/>
      <c r="BVE841" s="304"/>
      <c r="BVF841" s="304"/>
      <c r="BVG841" s="304"/>
      <c r="BVH841" s="304"/>
      <c r="BVI841" s="304"/>
      <c r="BVJ841" s="304"/>
      <c r="BVK841" s="304"/>
      <c r="BVL841" s="304"/>
      <c r="BVM841" s="304"/>
      <c r="BVN841" s="304"/>
      <c r="BVO841" s="304"/>
      <c r="BVP841" s="304"/>
      <c r="BVQ841" s="304"/>
      <c r="BVR841" s="304"/>
      <c r="BVS841" s="304"/>
      <c r="BVT841" s="304"/>
      <c r="BVU841" s="304"/>
      <c r="BVV841" s="304"/>
      <c r="BVW841" s="304"/>
      <c r="BVX841" s="304"/>
      <c r="BVY841" s="304"/>
      <c r="BVZ841" s="304"/>
      <c r="BWA841" s="304"/>
      <c r="BWB841" s="304"/>
      <c r="BWC841" s="304"/>
      <c r="BWD841" s="304"/>
      <c r="BWE841" s="304"/>
      <c r="BWF841" s="304"/>
      <c r="BWG841" s="304"/>
      <c r="BWH841" s="304"/>
      <c r="BWI841" s="304"/>
      <c r="BWJ841" s="304"/>
      <c r="BWK841" s="304"/>
      <c r="BWL841" s="304"/>
      <c r="BWM841" s="304"/>
      <c r="BWN841" s="304"/>
      <c r="BWO841" s="304"/>
      <c r="BWP841" s="304"/>
      <c r="BWQ841" s="304"/>
      <c r="BWR841" s="304"/>
      <c r="BWS841" s="304"/>
      <c r="BWT841" s="304"/>
      <c r="BWU841" s="304"/>
      <c r="BWV841" s="304"/>
      <c r="BWW841" s="304"/>
      <c r="BWX841" s="304"/>
      <c r="BWY841" s="304"/>
      <c r="BWZ841" s="304"/>
      <c r="BXA841" s="304"/>
      <c r="BXB841" s="304"/>
      <c r="BXC841" s="304"/>
      <c r="BXD841" s="304"/>
      <c r="BXE841" s="304"/>
      <c r="BXF841" s="304"/>
      <c r="BXG841" s="304"/>
      <c r="BXH841" s="304"/>
      <c r="BXI841" s="304"/>
      <c r="BXJ841" s="304"/>
      <c r="BXK841" s="304"/>
      <c r="BXL841" s="304"/>
      <c r="BXM841" s="304"/>
      <c r="BXN841" s="304"/>
      <c r="BXO841" s="304"/>
      <c r="BXP841" s="304"/>
      <c r="BXQ841" s="304"/>
      <c r="BXR841" s="304"/>
      <c r="BXS841" s="304"/>
      <c r="BXT841" s="304"/>
      <c r="BXU841" s="304"/>
      <c r="BXV841" s="304"/>
      <c r="BXW841" s="304"/>
      <c r="BXX841" s="304"/>
      <c r="BXY841" s="304"/>
      <c r="BXZ841" s="304"/>
      <c r="BYA841" s="304"/>
      <c r="BYB841" s="304"/>
      <c r="BYC841" s="304"/>
      <c r="BYD841" s="304"/>
      <c r="BYE841" s="304"/>
      <c r="BYF841" s="304"/>
      <c r="BYG841" s="304"/>
      <c r="BYH841" s="304"/>
      <c r="BYI841" s="304"/>
      <c r="BYJ841" s="304"/>
      <c r="BYK841" s="304"/>
      <c r="BYL841" s="304"/>
      <c r="BYM841" s="304"/>
      <c r="BYN841" s="304"/>
      <c r="BYO841" s="304"/>
      <c r="BYP841" s="304"/>
      <c r="BYQ841" s="304"/>
      <c r="BYR841" s="304"/>
      <c r="BYS841" s="304"/>
      <c r="BYT841" s="304"/>
      <c r="BYU841" s="304"/>
      <c r="BYV841" s="304"/>
      <c r="BYW841" s="304"/>
      <c r="BYX841" s="304"/>
      <c r="BYY841" s="304"/>
      <c r="BYZ841" s="304"/>
      <c r="BZA841" s="304"/>
      <c r="BZB841" s="304"/>
      <c r="BZC841" s="304"/>
      <c r="BZD841" s="304"/>
      <c r="BZE841" s="304"/>
      <c r="BZF841" s="304"/>
      <c r="BZG841" s="304"/>
      <c r="BZH841" s="304"/>
      <c r="BZI841" s="304"/>
      <c r="BZJ841" s="304"/>
      <c r="BZK841" s="304"/>
      <c r="BZL841" s="304"/>
      <c r="BZM841" s="304"/>
      <c r="BZN841" s="304"/>
      <c r="BZO841" s="304"/>
      <c r="BZP841" s="304"/>
      <c r="BZQ841" s="304"/>
      <c r="BZR841" s="304"/>
      <c r="BZS841" s="304"/>
      <c r="BZT841" s="304"/>
      <c r="BZU841" s="304"/>
      <c r="BZV841" s="304"/>
      <c r="BZW841" s="304"/>
      <c r="BZX841" s="304"/>
      <c r="BZY841" s="304"/>
      <c r="BZZ841" s="304"/>
      <c r="CAA841" s="304"/>
      <c r="CAB841" s="304"/>
      <c r="CAC841" s="304"/>
      <c r="CAD841" s="304"/>
      <c r="CAE841" s="304"/>
      <c r="CAF841" s="304"/>
      <c r="CAG841" s="304"/>
      <c r="CAH841" s="304"/>
      <c r="CAI841" s="304"/>
      <c r="CAJ841" s="304"/>
      <c r="CAK841" s="304"/>
      <c r="CAL841" s="304"/>
      <c r="CAM841" s="304"/>
      <c r="CAN841" s="304"/>
      <c r="CAO841" s="304"/>
      <c r="CAP841" s="304"/>
      <c r="CAQ841" s="304"/>
      <c r="CAR841" s="304"/>
      <c r="CAS841" s="304"/>
      <c r="CAT841" s="304"/>
      <c r="CAU841" s="304"/>
      <c r="CAV841" s="304"/>
      <c r="CAW841" s="304"/>
      <c r="CAX841" s="304"/>
      <c r="CAY841" s="304"/>
      <c r="CAZ841" s="304"/>
      <c r="CBA841" s="304"/>
      <c r="CBB841" s="304"/>
      <c r="CBC841" s="304"/>
      <c r="CBD841" s="304"/>
      <c r="CBE841" s="304"/>
      <c r="CBF841" s="304"/>
      <c r="CBG841" s="304"/>
      <c r="CBH841" s="304"/>
      <c r="CBI841" s="304"/>
      <c r="CBJ841" s="304"/>
      <c r="CBK841" s="304"/>
      <c r="CBL841" s="304"/>
      <c r="CBM841" s="304"/>
      <c r="CBN841" s="304"/>
      <c r="CBO841" s="304"/>
      <c r="CBP841" s="304"/>
      <c r="CBQ841" s="304"/>
      <c r="CBR841" s="304"/>
      <c r="CBS841" s="304"/>
      <c r="CBT841" s="304"/>
      <c r="CBU841" s="304"/>
      <c r="CBV841" s="304"/>
      <c r="CBW841" s="304"/>
      <c r="CBX841" s="304"/>
      <c r="CBY841" s="304"/>
      <c r="CBZ841" s="304"/>
      <c r="CCA841" s="304"/>
      <c r="CCB841" s="304"/>
      <c r="CCC841" s="304"/>
      <c r="CCD841" s="304"/>
      <c r="CCE841" s="304"/>
      <c r="CCF841" s="304"/>
      <c r="CCG841" s="304"/>
      <c r="CCH841" s="304"/>
      <c r="CCI841" s="304"/>
      <c r="CCJ841" s="304"/>
      <c r="CCK841" s="304"/>
      <c r="CCL841" s="304"/>
      <c r="CCM841" s="304"/>
      <c r="CCN841" s="304"/>
      <c r="CCO841" s="304"/>
      <c r="CCP841" s="304"/>
      <c r="CCQ841" s="304"/>
      <c r="CCR841" s="304"/>
      <c r="CCS841" s="304"/>
      <c r="CCT841" s="304"/>
      <c r="CCU841" s="304"/>
      <c r="CCV841" s="304"/>
      <c r="CCW841" s="304"/>
      <c r="CCX841" s="304"/>
      <c r="CCY841" s="304"/>
      <c r="CCZ841" s="304"/>
      <c r="CDA841" s="304"/>
      <c r="CDB841" s="304"/>
      <c r="CDC841" s="304"/>
      <c r="CDD841" s="304"/>
      <c r="CDE841" s="304"/>
      <c r="CDF841" s="304"/>
      <c r="CDG841" s="304"/>
      <c r="CDH841" s="304"/>
      <c r="CDI841" s="304"/>
      <c r="CDJ841" s="304"/>
      <c r="CDK841" s="304"/>
      <c r="CDL841" s="304"/>
      <c r="CDM841" s="304"/>
      <c r="CDN841" s="304"/>
      <c r="CDO841" s="304"/>
      <c r="CDP841" s="304"/>
      <c r="CDQ841" s="304"/>
      <c r="CDR841" s="304"/>
      <c r="CDS841" s="304"/>
      <c r="CDT841" s="304"/>
      <c r="CDU841" s="304"/>
      <c r="CDV841" s="304"/>
      <c r="CDW841" s="304"/>
      <c r="CDX841" s="304"/>
      <c r="CDY841" s="304"/>
      <c r="CDZ841" s="304"/>
      <c r="CEA841" s="304"/>
      <c r="CEB841" s="304"/>
      <c r="CEC841" s="304"/>
      <c r="CED841" s="304"/>
      <c r="CEE841" s="304"/>
      <c r="CEF841" s="304"/>
      <c r="CEG841" s="304"/>
      <c r="CEH841" s="304"/>
      <c r="CEI841" s="304"/>
      <c r="CEJ841" s="304"/>
      <c r="CEK841" s="304"/>
      <c r="CEL841" s="304"/>
      <c r="CEM841" s="304"/>
      <c r="CEN841" s="304"/>
      <c r="CEO841" s="304"/>
      <c r="CEP841" s="304"/>
      <c r="CEQ841" s="304"/>
      <c r="CER841" s="304"/>
      <c r="CES841" s="304"/>
      <c r="CET841" s="304"/>
      <c r="CEU841" s="304"/>
      <c r="CEV841" s="304"/>
      <c r="CEW841" s="304"/>
      <c r="CEX841" s="304"/>
      <c r="CEY841" s="304"/>
      <c r="CEZ841" s="304"/>
      <c r="CFA841" s="304"/>
      <c r="CFB841" s="304"/>
      <c r="CFC841" s="304"/>
      <c r="CFD841" s="304"/>
      <c r="CFE841" s="304"/>
      <c r="CFF841" s="304"/>
      <c r="CFG841" s="304"/>
      <c r="CFH841" s="304"/>
      <c r="CFI841" s="304"/>
      <c r="CFJ841" s="304"/>
      <c r="CFK841" s="304"/>
      <c r="CFL841" s="304"/>
      <c r="CFM841" s="304"/>
      <c r="CFN841" s="304"/>
      <c r="CFO841" s="304"/>
      <c r="CFP841" s="304"/>
      <c r="CFQ841" s="304"/>
      <c r="CFR841" s="304"/>
      <c r="CFS841" s="304"/>
      <c r="CFT841" s="304"/>
      <c r="CFU841" s="304"/>
      <c r="CFV841" s="304"/>
      <c r="CFW841" s="304"/>
      <c r="CFX841" s="304"/>
      <c r="CFY841" s="304"/>
      <c r="CFZ841" s="304"/>
      <c r="CGA841" s="304"/>
      <c r="CGB841" s="304"/>
      <c r="CGC841" s="304"/>
      <c r="CGD841" s="304"/>
      <c r="CGE841" s="304"/>
      <c r="CGF841" s="304"/>
      <c r="CGG841" s="304"/>
      <c r="CGH841" s="304"/>
      <c r="CGI841" s="304"/>
      <c r="CGJ841" s="304"/>
      <c r="CGK841" s="304"/>
      <c r="CGL841" s="304"/>
      <c r="CGM841" s="304"/>
      <c r="CGN841" s="304"/>
      <c r="CGO841" s="304"/>
      <c r="CGP841" s="304"/>
      <c r="CGQ841" s="304"/>
      <c r="CGR841" s="304"/>
      <c r="CGS841" s="304"/>
      <c r="CGT841" s="304"/>
      <c r="CGU841" s="304"/>
      <c r="CGV841" s="304"/>
      <c r="CGW841" s="304"/>
      <c r="CGX841" s="304"/>
      <c r="CGY841" s="304"/>
      <c r="CGZ841" s="304"/>
      <c r="CHA841" s="304"/>
      <c r="CHB841" s="304"/>
      <c r="CHC841" s="304"/>
      <c r="CHD841" s="304"/>
      <c r="CHE841" s="304"/>
      <c r="CHF841" s="304"/>
      <c r="CHG841" s="304"/>
      <c r="CHH841" s="304"/>
      <c r="CHI841" s="304"/>
      <c r="CHJ841" s="304"/>
      <c r="CHK841" s="304"/>
      <c r="CHL841" s="304"/>
      <c r="CHM841" s="304"/>
      <c r="CHN841" s="304"/>
      <c r="CHO841" s="304"/>
      <c r="CHP841" s="304"/>
      <c r="CHQ841" s="304"/>
      <c r="CHR841" s="304"/>
      <c r="CHS841" s="304"/>
      <c r="CHT841" s="304"/>
      <c r="CHU841" s="304"/>
      <c r="CHV841" s="304"/>
      <c r="CHW841" s="304"/>
      <c r="CHX841" s="304"/>
      <c r="CHY841" s="304"/>
      <c r="CHZ841" s="304"/>
      <c r="CIA841" s="304"/>
      <c r="CIB841" s="304"/>
      <c r="CIC841" s="304"/>
      <c r="CID841" s="304"/>
      <c r="CIE841" s="304"/>
      <c r="CIF841" s="304"/>
      <c r="CIG841" s="304"/>
      <c r="CIH841" s="304"/>
      <c r="CII841" s="304"/>
      <c r="CIJ841" s="304"/>
      <c r="CIK841" s="304"/>
      <c r="CIL841" s="304"/>
      <c r="CIM841" s="304"/>
      <c r="CIN841" s="304"/>
      <c r="CIO841" s="304"/>
      <c r="CIP841" s="304"/>
      <c r="CIQ841" s="304"/>
      <c r="CIR841" s="304"/>
      <c r="CIS841" s="304"/>
      <c r="CIT841" s="304"/>
      <c r="CIU841" s="304"/>
      <c r="CIV841" s="304"/>
      <c r="CIW841" s="304"/>
      <c r="CIX841" s="304"/>
      <c r="CIY841" s="304"/>
      <c r="CIZ841" s="304"/>
      <c r="CJA841" s="304"/>
      <c r="CJB841" s="304"/>
      <c r="CJC841" s="304"/>
      <c r="CJD841" s="304"/>
      <c r="CJE841" s="304"/>
      <c r="CJF841" s="304"/>
      <c r="CJG841" s="304"/>
      <c r="CJH841" s="304"/>
      <c r="CJI841" s="304"/>
      <c r="CJJ841" s="304"/>
      <c r="CJK841" s="304"/>
      <c r="CJL841" s="304"/>
      <c r="CJM841" s="304"/>
      <c r="CJN841" s="304"/>
      <c r="CJO841" s="304"/>
      <c r="CJP841" s="304"/>
      <c r="CJQ841" s="304"/>
      <c r="CJR841" s="304"/>
      <c r="CJS841" s="304"/>
      <c r="CJT841" s="304"/>
      <c r="CJU841" s="304"/>
      <c r="CJV841" s="304"/>
      <c r="CJW841" s="304"/>
      <c r="CJX841" s="304"/>
      <c r="CJY841" s="304"/>
      <c r="CJZ841" s="304"/>
      <c r="CKA841" s="304"/>
      <c r="CKB841" s="304"/>
      <c r="CKC841" s="304"/>
      <c r="CKD841" s="304"/>
      <c r="CKE841" s="304"/>
      <c r="CKF841" s="304"/>
      <c r="CKG841" s="304"/>
      <c r="CKH841" s="304"/>
      <c r="CKI841" s="304"/>
      <c r="CKJ841" s="304"/>
      <c r="CKK841" s="304"/>
      <c r="CKL841" s="304"/>
      <c r="CKM841" s="304"/>
      <c r="CKN841" s="304"/>
      <c r="CKO841" s="304"/>
      <c r="CKP841" s="304"/>
      <c r="CKQ841" s="304"/>
      <c r="CKR841" s="304"/>
      <c r="CKS841" s="304"/>
      <c r="CKT841" s="304"/>
      <c r="CKU841" s="304"/>
      <c r="CKV841" s="304"/>
      <c r="CKW841" s="304"/>
      <c r="CKX841" s="304"/>
      <c r="CKY841" s="304"/>
      <c r="CKZ841" s="304"/>
      <c r="CLA841" s="304"/>
      <c r="CLB841" s="304"/>
      <c r="CLC841" s="304"/>
      <c r="CLD841" s="304"/>
      <c r="CLE841" s="304"/>
      <c r="CLF841" s="304"/>
      <c r="CLG841" s="304"/>
      <c r="CLH841" s="304"/>
      <c r="CLI841" s="304"/>
      <c r="CLJ841" s="304"/>
      <c r="CLK841" s="304"/>
      <c r="CLL841" s="304"/>
      <c r="CLM841" s="304"/>
      <c r="CLN841" s="304"/>
      <c r="CLO841" s="304"/>
      <c r="CLP841" s="304"/>
      <c r="CLQ841" s="304"/>
      <c r="CLR841" s="304"/>
      <c r="CLS841" s="304"/>
      <c r="CLT841" s="304"/>
      <c r="CLU841" s="304"/>
      <c r="CLV841" s="304"/>
      <c r="CLW841" s="304"/>
      <c r="CLX841" s="304"/>
      <c r="CLY841" s="304"/>
      <c r="CLZ841" s="304"/>
      <c r="CMA841" s="304"/>
      <c r="CMB841" s="304"/>
      <c r="CMC841" s="304"/>
      <c r="CMD841" s="304"/>
      <c r="CME841" s="304"/>
      <c r="CMF841" s="304"/>
      <c r="CMG841" s="304"/>
      <c r="CMH841" s="304"/>
      <c r="CMI841" s="304"/>
      <c r="CMJ841" s="304"/>
      <c r="CMK841" s="304"/>
      <c r="CML841" s="304"/>
      <c r="CMM841" s="304"/>
      <c r="CMN841" s="304"/>
      <c r="CMO841" s="304"/>
      <c r="CMP841" s="304"/>
      <c r="CMQ841" s="304"/>
      <c r="CMR841" s="304"/>
      <c r="CMS841" s="304"/>
      <c r="CMT841" s="304"/>
      <c r="CMU841" s="304"/>
      <c r="CMV841" s="304"/>
      <c r="CMW841" s="304"/>
      <c r="CMX841" s="304"/>
      <c r="CMY841" s="304"/>
      <c r="CMZ841" s="304"/>
      <c r="CNA841" s="304"/>
      <c r="CNB841" s="304"/>
      <c r="CNC841" s="304"/>
      <c r="CND841" s="304"/>
      <c r="CNE841" s="304"/>
      <c r="CNF841" s="304"/>
      <c r="CNG841" s="304"/>
      <c r="CNH841" s="304"/>
      <c r="CNI841" s="304"/>
      <c r="CNJ841" s="304"/>
      <c r="CNK841" s="304"/>
      <c r="CNL841" s="304"/>
      <c r="CNM841" s="304"/>
      <c r="CNN841" s="304"/>
      <c r="CNO841" s="304"/>
      <c r="CNP841" s="304"/>
      <c r="CNQ841" s="304"/>
      <c r="CNR841" s="304"/>
      <c r="CNS841" s="304"/>
      <c r="CNT841" s="304"/>
      <c r="CNU841" s="304"/>
      <c r="CNV841" s="304"/>
      <c r="CNW841" s="304"/>
      <c r="CNX841" s="304"/>
      <c r="CNY841" s="304"/>
      <c r="CNZ841" s="304"/>
      <c r="COA841" s="304"/>
      <c r="COB841" s="304"/>
      <c r="COC841" s="304"/>
      <c r="COD841" s="304"/>
      <c r="COE841" s="304"/>
      <c r="COF841" s="304"/>
      <c r="COG841" s="304"/>
      <c r="COH841" s="304"/>
      <c r="COI841" s="304"/>
      <c r="COJ841" s="304"/>
      <c r="COK841" s="304"/>
      <c r="COL841" s="304"/>
      <c r="COM841" s="304"/>
      <c r="CON841" s="304"/>
      <c r="COO841" s="304"/>
      <c r="COP841" s="304"/>
      <c r="COQ841" s="304"/>
      <c r="COR841" s="304"/>
      <c r="COS841" s="304"/>
      <c r="COT841" s="304"/>
      <c r="COU841" s="304"/>
      <c r="COV841" s="304"/>
      <c r="COW841" s="304"/>
      <c r="COX841" s="304"/>
      <c r="COY841" s="304"/>
      <c r="COZ841" s="304"/>
      <c r="CPA841" s="304"/>
      <c r="CPB841" s="304"/>
      <c r="CPC841" s="304"/>
      <c r="CPD841" s="304"/>
      <c r="CPE841" s="304"/>
      <c r="CPF841" s="304"/>
      <c r="CPG841" s="304"/>
      <c r="CPH841" s="304"/>
      <c r="CPI841" s="304"/>
      <c r="CPJ841" s="304"/>
      <c r="CPK841" s="304"/>
      <c r="CPL841" s="304"/>
      <c r="CPM841" s="304"/>
      <c r="CPN841" s="304"/>
      <c r="CPO841" s="304"/>
      <c r="CPP841" s="304"/>
      <c r="CPQ841" s="304"/>
      <c r="CPR841" s="304"/>
      <c r="CPS841" s="304"/>
      <c r="CPT841" s="304"/>
      <c r="CPU841" s="304"/>
      <c r="CPV841" s="304"/>
      <c r="CPW841" s="304"/>
      <c r="CPX841" s="304"/>
      <c r="CPY841" s="304"/>
      <c r="CPZ841" s="304"/>
      <c r="CQA841" s="304"/>
      <c r="CQB841" s="304"/>
      <c r="CQC841" s="304"/>
      <c r="CQD841" s="304"/>
      <c r="CQE841" s="304"/>
      <c r="CQF841" s="304"/>
      <c r="CQG841" s="304"/>
      <c r="CQH841" s="304"/>
      <c r="CQI841" s="304"/>
      <c r="CQJ841" s="304"/>
      <c r="CQK841" s="304"/>
      <c r="CQL841" s="304"/>
      <c r="CQM841" s="304"/>
      <c r="CQN841" s="304"/>
      <c r="CQO841" s="304"/>
      <c r="CQP841" s="304"/>
      <c r="CQQ841" s="304"/>
      <c r="CQR841" s="304"/>
      <c r="CQS841" s="304"/>
      <c r="CQT841" s="304"/>
      <c r="CQU841" s="304"/>
      <c r="CQV841" s="304"/>
      <c r="CQW841" s="304"/>
      <c r="CQX841" s="304"/>
      <c r="CQY841" s="304"/>
      <c r="CQZ841" s="304"/>
      <c r="CRA841" s="304"/>
      <c r="CRB841" s="304"/>
      <c r="CRC841" s="304"/>
      <c r="CRD841" s="304"/>
      <c r="CRE841" s="304"/>
      <c r="CRF841" s="304"/>
      <c r="CRG841" s="304"/>
      <c r="CRH841" s="304"/>
      <c r="CRI841" s="304"/>
      <c r="CRJ841" s="304"/>
      <c r="CRK841" s="304"/>
      <c r="CRL841" s="304"/>
      <c r="CRM841" s="304"/>
      <c r="CRN841" s="304"/>
      <c r="CRO841" s="304"/>
      <c r="CRP841" s="304"/>
      <c r="CRQ841" s="304"/>
      <c r="CRR841" s="304"/>
      <c r="CRS841" s="304"/>
      <c r="CRT841" s="304"/>
      <c r="CRU841" s="304"/>
      <c r="CRV841" s="304"/>
      <c r="CRW841" s="304"/>
      <c r="CRX841" s="304"/>
      <c r="CRY841" s="304"/>
      <c r="CRZ841" s="304"/>
      <c r="CSA841" s="304"/>
      <c r="CSB841" s="304"/>
      <c r="CSC841" s="304"/>
      <c r="CSD841" s="304"/>
      <c r="CSE841" s="304"/>
      <c r="CSF841" s="304"/>
      <c r="CSG841" s="304"/>
      <c r="CSH841" s="304"/>
      <c r="CSI841" s="304"/>
      <c r="CSJ841" s="304"/>
      <c r="CSK841" s="304"/>
      <c r="CSL841" s="304"/>
      <c r="CSM841" s="304"/>
      <c r="CSN841" s="304"/>
      <c r="CSO841" s="304"/>
      <c r="CSP841" s="304"/>
      <c r="CSQ841" s="304"/>
      <c r="CSR841" s="304"/>
      <c r="CSS841" s="304"/>
      <c r="CST841" s="304"/>
      <c r="CSU841" s="304"/>
      <c r="CSV841" s="304"/>
      <c r="CSW841" s="304"/>
      <c r="CSX841" s="304"/>
      <c r="CSY841" s="304"/>
      <c r="CSZ841" s="304"/>
      <c r="CTA841" s="304"/>
      <c r="CTB841" s="304"/>
      <c r="CTC841" s="304"/>
      <c r="CTD841" s="304"/>
      <c r="CTE841" s="304"/>
      <c r="CTF841" s="304"/>
      <c r="CTG841" s="304"/>
      <c r="CTH841" s="304"/>
      <c r="CTI841" s="304"/>
      <c r="CTJ841" s="304"/>
      <c r="CTK841" s="304"/>
      <c r="CTL841" s="304"/>
      <c r="CTM841" s="304"/>
      <c r="CTN841" s="304"/>
      <c r="CTO841" s="304"/>
      <c r="CTP841" s="304"/>
      <c r="CTQ841" s="304"/>
      <c r="CTR841" s="304"/>
      <c r="CTS841" s="304"/>
      <c r="CTT841" s="304"/>
      <c r="CTU841" s="304"/>
      <c r="CTV841" s="304"/>
      <c r="CTW841" s="304"/>
      <c r="CTX841" s="304"/>
      <c r="CTY841" s="304"/>
      <c r="CTZ841" s="304"/>
      <c r="CUA841" s="304"/>
      <c r="CUB841" s="304"/>
      <c r="CUC841" s="304"/>
      <c r="CUD841" s="304"/>
      <c r="CUE841" s="304"/>
      <c r="CUF841" s="304"/>
      <c r="CUG841" s="304"/>
      <c r="CUH841" s="304"/>
      <c r="CUI841" s="304"/>
      <c r="CUJ841" s="304"/>
      <c r="CUK841" s="304"/>
      <c r="CUL841" s="304"/>
      <c r="CUM841" s="304"/>
      <c r="CUN841" s="304"/>
      <c r="CUO841" s="304"/>
      <c r="CUP841" s="304"/>
      <c r="CUQ841" s="304"/>
      <c r="CUR841" s="304"/>
      <c r="CUS841" s="304"/>
      <c r="CUT841" s="304"/>
      <c r="CUU841" s="304"/>
      <c r="CUV841" s="304"/>
      <c r="CUW841" s="304"/>
      <c r="CUX841" s="304"/>
      <c r="CUY841" s="304"/>
      <c r="CUZ841" s="304"/>
      <c r="CVA841" s="304"/>
      <c r="CVB841" s="304"/>
      <c r="CVC841" s="304"/>
      <c r="CVD841" s="304"/>
      <c r="CVE841" s="304"/>
      <c r="CVF841" s="304"/>
      <c r="CVG841" s="304"/>
      <c r="CVH841" s="304"/>
      <c r="CVI841" s="304"/>
      <c r="CVJ841" s="304"/>
      <c r="CVK841" s="304"/>
      <c r="CVL841" s="304"/>
      <c r="CVM841" s="304"/>
      <c r="CVN841" s="304"/>
      <c r="CVO841" s="304"/>
      <c r="CVP841" s="304"/>
      <c r="CVQ841" s="304"/>
      <c r="CVR841" s="304"/>
      <c r="CVS841" s="304"/>
      <c r="CVT841" s="304"/>
      <c r="CVU841" s="304"/>
      <c r="CVV841" s="304"/>
      <c r="CVW841" s="304"/>
      <c r="CVX841" s="304"/>
      <c r="CVY841" s="304"/>
      <c r="CVZ841" s="304"/>
      <c r="CWA841" s="304"/>
      <c r="CWB841" s="304"/>
      <c r="CWC841" s="304"/>
      <c r="CWD841" s="304"/>
      <c r="CWE841" s="304"/>
      <c r="CWF841" s="304"/>
      <c r="CWG841" s="304"/>
      <c r="CWH841" s="304"/>
      <c r="CWI841" s="304"/>
      <c r="CWJ841" s="304"/>
      <c r="CWK841" s="304"/>
      <c r="CWL841" s="304"/>
      <c r="CWM841" s="304"/>
      <c r="CWN841" s="304"/>
      <c r="CWO841" s="304"/>
      <c r="CWP841" s="304"/>
      <c r="CWQ841" s="304"/>
      <c r="CWR841" s="304"/>
      <c r="CWS841" s="304"/>
      <c r="CWT841" s="304"/>
      <c r="CWU841" s="304"/>
      <c r="CWV841" s="304"/>
      <c r="CWW841" s="304"/>
      <c r="CWX841" s="304"/>
      <c r="CWY841" s="304"/>
      <c r="CWZ841" s="304"/>
      <c r="CXA841" s="304"/>
      <c r="CXB841" s="304"/>
      <c r="CXC841" s="304"/>
      <c r="CXD841" s="304"/>
      <c r="CXE841" s="304"/>
      <c r="CXF841" s="304"/>
      <c r="CXG841" s="304"/>
      <c r="CXH841" s="304"/>
      <c r="CXI841" s="304"/>
      <c r="CXJ841" s="304"/>
      <c r="CXK841" s="304"/>
      <c r="CXL841" s="304"/>
      <c r="CXM841" s="304"/>
      <c r="CXN841" s="304"/>
      <c r="CXO841" s="304"/>
      <c r="CXP841" s="304"/>
      <c r="CXQ841" s="304"/>
      <c r="CXR841" s="304"/>
      <c r="CXS841" s="304"/>
      <c r="CXT841" s="304"/>
      <c r="CXU841" s="304"/>
      <c r="CXV841" s="304"/>
      <c r="CXW841" s="304"/>
      <c r="CXX841" s="304"/>
      <c r="CXY841" s="304"/>
      <c r="CXZ841" s="304"/>
      <c r="CYA841" s="304"/>
      <c r="CYB841" s="304"/>
      <c r="CYC841" s="304"/>
      <c r="CYD841" s="304"/>
      <c r="CYE841" s="304"/>
      <c r="CYF841" s="304"/>
      <c r="CYG841" s="304"/>
      <c r="CYH841" s="304"/>
      <c r="CYI841" s="304"/>
      <c r="CYJ841" s="304"/>
      <c r="CYK841" s="304"/>
      <c r="CYL841" s="304"/>
      <c r="CYM841" s="304"/>
      <c r="CYN841" s="304"/>
      <c r="CYO841" s="304"/>
      <c r="CYP841" s="304"/>
      <c r="CYQ841" s="304"/>
      <c r="CYR841" s="304"/>
      <c r="CYS841" s="304"/>
      <c r="CYT841" s="304"/>
      <c r="CYU841" s="304"/>
      <c r="CYV841" s="304"/>
      <c r="CYW841" s="304"/>
      <c r="CYX841" s="304"/>
      <c r="CYY841" s="304"/>
      <c r="CYZ841" s="304"/>
      <c r="CZA841" s="304"/>
      <c r="CZB841" s="304"/>
      <c r="CZC841" s="304"/>
      <c r="CZD841" s="304"/>
      <c r="CZE841" s="304"/>
      <c r="CZF841" s="304"/>
      <c r="CZG841" s="304"/>
      <c r="CZH841" s="304"/>
      <c r="CZI841" s="304"/>
      <c r="CZJ841" s="304"/>
      <c r="CZK841" s="304"/>
      <c r="CZL841" s="304"/>
      <c r="CZM841" s="304"/>
      <c r="CZN841" s="304"/>
      <c r="CZO841" s="304"/>
      <c r="CZP841" s="304"/>
      <c r="CZQ841" s="304"/>
      <c r="CZR841" s="304"/>
      <c r="CZS841" s="304"/>
      <c r="CZT841" s="304"/>
      <c r="CZU841" s="304"/>
      <c r="CZV841" s="304"/>
      <c r="CZW841" s="304"/>
      <c r="CZX841" s="304"/>
      <c r="CZY841" s="304"/>
      <c r="CZZ841" s="304"/>
      <c r="DAA841" s="304"/>
      <c r="DAB841" s="304"/>
      <c r="DAC841" s="304"/>
      <c r="DAD841" s="304"/>
      <c r="DAE841" s="304"/>
      <c r="DAF841" s="304"/>
      <c r="DAG841" s="304"/>
      <c r="DAH841" s="304"/>
      <c r="DAI841" s="304"/>
      <c r="DAJ841" s="304"/>
      <c r="DAK841" s="304"/>
      <c r="DAL841" s="304"/>
      <c r="DAM841" s="304"/>
      <c r="DAN841" s="304"/>
      <c r="DAO841" s="304"/>
      <c r="DAP841" s="304"/>
      <c r="DAQ841" s="304"/>
      <c r="DAR841" s="304"/>
      <c r="DAS841" s="304"/>
      <c r="DAT841" s="304"/>
      <c r="DAU841" s="304"/>
      <c r="DAV841" s="304"/>
      <c r="DAW841" s="304"/>
      <c r="DAX841" s="304"/>
      <c r="DAY841" s="304"/>
      <c r="DAZ841" s="304"/>
      <c r="DBA841" s="304"/>
      <c r="DBB841" s="304"/>
      <c r="DBC841" s="304"/>
      <c r="DBD841" s="304"/>
      <c r="DBE841" s="304"/>
      <c r="DBF841" s="304"/>
      <c r="DBG841" s="304"/>
      <c r="DBH841" s="304"/>
      <c r="DBI841" s="304"/>
      <c r="DBJ841" s="304"/>
      <c r="DBK841" s="304"/>
      <c r="DBL841" s="304"/>
      <c r="DBM841" s="304"/>
      <c r="DBN841" s="304"/>
      <c r="DBO841" s="304"/>
      <c r="DBP841" s="304"/>
      <c r="DBQ841" s="304"/>
      <c r="DBR841" s="304"/>
      <c r="DBS841" s="304"/>
      <c r="DBT841" s="304"/>
      <c r="DBU841" s="304"/>
      <c r="DBV841" s="304"/>
      <c r="DBW841" s="304"/>
      <c r="DBX841" s="304"/>
      <c r="DBY841" s="304"/>
      <c r="DBZ841" s="304"/>
      <c r="DCA841" s="304"/>
      <c r="DCB841" s="304"/>
      <c r="DCC841" s="304"/>
      <c r="DCD841" s="304"/>
      <c r="DCE841" s="304"/>
      <c r="DCF841" s="304"/>
      <c r="DCG841" s="304"/>
      <c r="DCH841" s="304"/>
      <c r="DCI841" s="304"/>
      <c r="DCJ841" s="304"/>
      <c r="DCK841" s="304"/>
      <c r="DCL841" s="304"/>
      <c r="DCM841" s="304"/>
      <c r="DCN841" s="304"/>
      <c r="DCO841" s="304"/>
      <c r="DCP841" s="304"/>
      <c r="DCQ841" s="304"/>
      <c r="DCR841" s="304"/>
      <c r="DCS841" s="304"/>
      <c r="DCT841" s="304"/>
      <c r="DCU841" s="304"/>
      <c r="DCV841" s="304"/>
      <c r="DCW841" s="304"/>
      <c r="DCX841" s="304"/>
      <c r="DCY841" s="304"/>
      <c r="DCZ841" s="304"/>
      <c r="DDA841" s="304"/>
      <c r="DDB841" s="304"/>
      <c r="DDC841" s="304"/>
      <c r="DDD841" s="304"/>
      <c r="DDE841" s="304"/>
      <c r="DDF841" s="304"/>
      <c r="DDG841" s="304"/>
      <c r="DDH841" s="304"/>
      <c r="DDI841" s="304"/>
      <c r="DDJ841" s="304"/>
      <c r="DDK841" s="304"/>
      <c r="DDL841" s="304"/>
      <c r="DDM841" s="304"/>
      <c r="DDN841" s="304"/>
      <c r="DDO841" s="304"/>
      <c r="DDP841" s="304"/>
      <c r="DDQ841" s="304"/>
      <c r="DDR841" s="304"/>
      <c r="DDS841" s="304"/>
      <c r="DDT841" s="304"/>
      <c r="DDU841" s="304"/>
      <c r="DDV841" s="304"/>
      <c r="DDW841" s="304"/>
      <c r="DDX841" s="304"/>
      <c r="DDY841" s="304"/>
      <c r="DDZ841" s="304"/>
      <c r="DEA841" s="304"/>
      <c r="DEB841" s="304"/>
      <c r="DEC841" s="304"/>
      <c r="DED841" s="304"/>
      <c r="DEE841" s="304"/>
      <c r="DEF841" s="304"/>
      <c r="DEG841" s="304"/>
      <c r="DEH841" s="304"/>
      <c r="DEI841" s="304"/>
      <c r="DEJ841" s="304"/>
      <c r="DEK841" s="304"/>
      <c r="DEL841" s="304"/>
      <c r="DEM841" s="304"/>
      <c r="DEN841" s="304"/>
      <c r="DEO841" s="304"/>
      <c r="DEP841" s="304"/>
      <c r="DEQ841" s="304"/>
      <c r="DER841" s="304"/>
      <c r="DES841" s="304"/>
      <c r="DET841" s="304"/>
      <c r="DEU841" s="304"/>
      <c r="DEV841" s="304"/>
      <c r="DEW841" s="304"/>
      <c r="DEX841" s="304"/>
      <c r="DEY841" s="304"/>
      <c r="DEZ841" s="304"/>
      <c r="DFA841" s="304"/>
      <c r="DFB841" s="304"/>
      <c r="DFC841" s="304"/>
      <c r="DFD841" s="304"/>
      <c r="DFE841" s="304"/>
      <c r="DFF841" s="304"/>
      <c r="DFG841" s="304"/>
      <c r="DFH841" s="304"/>
      <c r="DFI841" s="304"/>
      <c r="DFJ841" s="304"/>
      <c r="DFK841" s="304"/>
      <c r="DFL841" s="304"/>
      <c r="DFM841" s="304"/>
      <c r="DFN841" s="304"/>
      <c r="DFO841" s="304"/>
      <c r="DFP841" s="304"/>
      <c r="DFQ841" s="304"/>
      <c r="DFR841" s="304"/>
      <c r="DFS841" s="304"/>
      <c r="DFT841" s="304"/>
      <c r="DFU841" s="304"/>
      <c r="DFV841" s="304"/>
      <c r="DFW841" s="304"/>
      <c r="DFX841" s="304"/>
      <c r="DFY841" s="304"/>
      <c r="DFZ841" s="304"/>
      <c r="DGA841" s="304"/>
      <c r="DGB841" s="304"/>
      <c r="DGC841" s="304"/>
      <c r="DGD841" s="304"/>
      <c r="DGE841" s="304"/>
      <c r="DGF841" s="304"/>
      <c r="DGG841" s="304"/>
      <c r="DGH841" s="304"/>
      <c r="DGI841" s="304"/>
      <c r="DGJ841" s="304"/>
      <c r="DGK841" s="304"/>
      <c r="DGL841" s="304"/>
      <c r="DGM841" s="304"/>
      <c r="DGN841" s="304"/>
      <c r="DGO841" s="304"/>
      <c r="DGP841" s="304"/>
      <c r="DGQ841" s="304"/>
      <c r="DGR841" s="304"/>
      <c r="DGS841" s="304"/>
      <c r="DGT841" s="304"/>
      <c r="DGU841" s="304"/>
      <c r="DGV841" s="304"/>
      <c r="DGW841" s="304"/>
      <c r="DGX841" s="304"/>
      <c r="DGY841" s="304"/>
      <c r="DGZ841" s="304"/>
      <c r="DHA841" s="304"/>
      <c r="DHB841" s="304"/>
      <c r="DHC841" s="304"/>
      <c r="DHD841" s="304"/>
      <c r="DHE841" s="304"/>
      <c r="DHF841" s="304"/>
      <c r="DHG841" s="304"/>
      <c r="DHH841" s="304"/>
      <c r="DHI841" s="304"/>
      <c r="DHJ841" s="304"/>
      <c r="DHK841" s="304"/>
      <c r="DHL841" s="304"/>
      <c r="DHM841" s="304"/>
      <c r="DHN841" s="304"/>
      <c r="DHO841" s="304"/>
      <c r="DHP841" s="304"/>
      <c r="DHQ841" s="304"/>
      <c r="DHR841" s="304"/>
      <c r="DHS841" s="304"/>
      <c r="DHT841" s="304"/>
      <c r="DHU841" s="304"/>
      <c r="DHV841" s="304"/>
      <c r="DHW841" s="304"/>
      <c r="DHX841" s="304"/>
      <c r="DHY841" s="304"/>
      <c r="DHZ841" s="304"/>
      <c r="DIA841" s="304"/>
      <c r="DIB841" s="304"/>
      <c r="DIC841" s="304"/>
      <c r="DID841" s="304"/>
      <c r="DIE841" s="304"/>
      <c r="DIF841" s="304"/>
      <c r="DIG841" s="304"/>
      <c r="DIH841" s="304"/>
      <c r="DII841" s="304"/>
      <c r="DIJ841" s="304"/>
      <c r="DIK841" s="304"/>
      <c r="DIL841" s="304"/>
      <c r="DIM841" s="304"/>
      <c r="DIN841" s="304"/>
      <c r="DIO841" s="304"/>
      <c r="DIP841" s="304"/>
      <c r="DIQ841" s="304"/>
      <c r="DIR841" s="304"/>
      <c r="DIS841" s="304"/>
      <c r="DIT841" s="304"/>
      <c r="DIU841" s="304"/>
      <c r="DIV841" s="304"/>
      <c r="DIW841" s="304"/>
      <c r="DIX841" s="304"/>
      <c r="DIY841" s="304"/>
      <c r="DIZ841" s="304"/>
      <c r="DJA841" s="304"/>
      <c r="DJB841" s="304"/>
      <c r="DJC841" s="304"/>
      <c r="DJD841" s="304"/>
      <c r="DJE841" s="304"/>
      <c r="DJF841" s="304"/>
      <c r="DJG841" s="304"/>
      <c r="DJH841" s="304"/>
      <c r="DJI841" s="304"/>
      <c r="DJJ841" s="304"/>
      <c r="DJK841" s="304"/>
      <c r="DJL841" s="304"/>
      <c r="DJM841" s="304"/>
      <c r="DJN841" s="304"/>
      <c r="DJO841" s="304"/>
      <c r="DJP841" s="304"/>
      <c r="DJQ841" s="304"/>
      <c r="DJR841" s="304"/>
      <c r="DJS841" s="304"/>
      <c r="DJT841" s="304"/>
      <c r="DJU841" s="304"/>
      <c r="DJV841" s="304"/>
      <c r="DJW841" s="304"/>
      <c r="DJX841" s="304"/>
      <c r="DJY841" s="304"/>
      <c r="DJZ841" s="304"/>
      <c r="DKA841" s="304"/>
      <c r="DKB841" s="304"/>
      <c r="DKC841" s="304"/>
      <c r="DKD841" s="304"/>
      <c r="DKE841" s="304"/>
      <c r="DKF841" s="304"/>
      <c r="DKG841" s="304"/>
      <c r="DKH841" s="304"/>
      <c r="DKI841" s="304"/>
      <c r="DKJ841" s="304"/>
      <c r="DKK841" s="304"/>
      <c r="DKL841" s="304"/>
      <c r="DKM841" s="304"/>
      <c r="DKN841" s="304"/>
      <c r="DKO841" s="304"/>
      <c r="DKP841" s="304"/>
      <c r="DKQ841" s="304"/>
      <c r="DKR841" s="304"/>
      <c r="DKS841" s="304"/>
      <c r="DKT841" s="304"/>
      <c r="DKU841" s="304"/>
      <c r="DKV841" s="304"/>
      <c r="DKW841" s="304"/>
      <c r="DKX841" s="304"/>
      <c r="DKY841" s="304"/>
      <c r="DKZ841" s="304"/>
      <c r="DLA841" s="304"/>
      <c r="DLB841" s="304"/>
      <c r="DLC841" s="304"/>
      <c r="DLD841" s="304"/>
      <c r="DLE841" s="304"/>
      <c r="DLF841" s="304"/>
      <c r="DLG841" s="304"/>
      <c r="DLH841" s="304"/>
      <c r="DLI841" s="304"/>
      <c r="DLJ841" s="304"/>
      <c r="DLK841" s="304"/>
      <c r="DLL841" s="304"/>
      <c r="DLM841" s="304"/>
      <c r="DLN841" s="304"/>
      <c r="DLO841" s="304"/>
      <c r="DLP841" s="304"/>
      <c r="DLQ841" s="304"/>
      <c r="DLR841" s="304"/>
      <c r="DLS841" s="304"/>
      <c r="DLT841" s="304"/>
      <c r="DLU841" s="304"/>
      <c r="DLV841" s="304"/>
      <c r="DLW841" s="304"/>
      <c r="DLX841" s="304"/>
      <c r="DLY841" s="304"/>
      <c r="DLZ841" s="304"/>
      <c r="DMA841" s="304"/>
      <c r="DMB841" s="304"/>
      <c r="DMC841" s="304"/>
      <c r="DMD841" s="304"/>
      <c r="DME841" s="304"/>
      <c r="DMF841" s="304"/>
      <c r="DMG841" s="304"/>
      <c r="DMH841" s="304"/>
      <c r="DMI841" s="304"/>
      <c r="DMJ841" s="304"/>
      <c r="DMK841" s="304"/>
      <c r="DML841" s="304"/>
      <c r="DMM841" s="304"/>
      <c r="DMN841" s="304"/>
      <c r="DMO841" s="304"/>
      <c r="DMP841" s="304"/>
      <c r="DMQ841" s="304"/>
      <c r="DMR841" s="304"/>
      <c r="DMS841" s="304"/>
      <c r="DMT841" s="304"/>
      <c r="DMU841" s="304"/>
      <c r="DMV841" s="304"/>
      <c r="DMW841" s="304"/>
      <c r="DMX841" s="304"/>
      <c r="DMY841" s="304"/>
      <c r="DMZ841" s="304"/>
      <c r="DNA841" s="304"/>
      <c r="DNB841" s="304"/>
      <c r="DNC841" s="304"/>
      <c r="DND841" s="304"/>
      <c r="DNE841" s="304"/>
      <c r="DNF841" s="304"/>
      <c r="DNG841" s="304"/>
      <c r="DNH841" s="304"/>
      <c r="DNI841" s="304"/>
      <c r="DNJ841" s="304"/>
      <c r="DNK841" s="304"/>
      <c r="DNL841" s="304"/>
      <c r="DNM841" s="304"/>
      <c r="DNN841" s="304"/>
      <c r="DNO841" s="304"/>
      <c r="DNP841" s="304"/>
      <c r="DNQ841" s="304"/>
      <c r="DNR841" s="304"/>
      <c r="DNS841" s="304"/>
      <c r="DNT841" s="304"/>
      <c r="DNU841" s="304"/>
      <c r="DNV841" s="304"/>
      <c r="DNW841" s="304"/>
      <c r="DNX841" s="304"/>
      <c r="DNY841" s="304"/>
      <c r="DNZ841" s="304"/>
      <c r="DOA841" s="304"/>
      <c r="DOB841" s="304"/>
      <c r="DOC841" s="304"/>
      <c r="DOD841" s="304"/>
      <c r="DOE841" s="304"/>
      <c r="DOF841" s="304"/>
      <c r="DOG841" s="304"/>
      <c r="DOH841" s="304"/>
      <c r="DOI841" s="304"/>
      <c r="DOJ841" s="304"/>
      <c r="DOK841" s="304"/>
      <c r="DOL841" s="304"/>
      <c r="DOM841" s="304"/>
      <c r="DON841" s="304"/>
      <c r="DOO841" s="304"/>
      <c r="DOP841" s="304"/>
      <c r="DOQ841" s="304"/>
      <c r="DOR841" s="304"/>
      <c r="DOS841" s="304"/>
      <c r="DOT841" s="304"/>
      <c r="DOU841" s="304"/>
      <c r="DOV841" s="304"/>
      <c r="DOW841" s="304"/>
      <c r="DOX841" s="304"/>
      <c r="DOY841" s="304"/>
      <c r="DOZ841" s="304"/>
      <c r="DPA841" s="304"/>
      <c r="DPB841" s="304"/>
      <c r="DPC841" s="304"/>
      <c r="DPD841" s="304"/>
      <c r="DPE841" s="304"/>
      <c r="DPF841" s="304"/>
      <c r="DPG841" s="304"/>
      <c r="DPH841" s="304"/>
      <c r="DPI841" s="304"/>
      <c r="DPJ841" s="304"/>
      <c r="DPK841" s="304"/>
      <c r="DPL841" s="304"/>
      <c r="DPM841" s="304"/>
      <c r="DPN841" s="304"/>
      <c r="DPO841" s="304"/>
      <c r="DPP841" s="304"/>
      <c r="DPQ841" s="304"/>
      <c r="DPR841" s="304"/>
      <c r="DPS841" s="304"/>
      <c r="DPT841" s="304"/>
      <c r="DPU841" s="304"/>
      <c r="DPV841" s="304"/>
      <c r="DPW841" s="304"/>
      <c r="DPX841" s="304"/>
      <c r="DPY841" s="304"/>
      <c r="DPZ841" s="304"/>
      <c r="DQA841" s="304"/>
      <c r="DQB841" s="304"/>
      <c r="DQC841" s="304"/>
      <c r="DQD841" s="304"/>
      <c r="DQE841" s="304"/>
      <c r="DQF841" s="304"/>
      <c r="DQG841" s="304"/>
      <c r="DQH841" s="304"/>
      <c r="DQI841" s="304"/>
      <c r="DQJ841" s="304"/>
      <c r="DQK841" s="304"/>
      <c r="DQL841" s="304"/>
      <c r="DQM841" s="304"/>
      <c r="DQN841" s="304"/>
      <c r="DQO841" s="304"/>
      <c r="DQP841" s="304"/>
      <c r="DQQ841" s="304"/>
      <c r="DQR841" s="304"/>
      <c r="DQS841" s="304"/>
      <c r="DQT841" s="304"/>
      <c r="DQU841" s="304"/>
      <c r="DQV841" s="304"/>
      <c r="DQW841" s="304"/>
      <c r="DQX841" s="304"/>
      <c r="DQY841" s="304"/>
      <c r="DQZ841" s="304"/>
      <c r="DRA841" s="304"/>
      <c r="DRB841" s="304"/>
      <c r="DRC841" s="304"/>
      <c r="DRD841" s="304"/>
      <c r="DRE841" s="304"/>
      <c r="DRF841" s="304"/>
      <c r="DRG841" s="304"/>
      <c r="DRH841" s="304"/>
      <c r="DRI841" s="304"/>
      <c r="DRJ841" s="304"/>
      <c r="DRK841" s="304"/>
      <c r="DRL841" s="304"/>
      <c r="DRM841" s="304"/>
      <c r="DRN841" s="304"/>
      <c r="DRO841" s="304"/>
      <c r="DRP841" s="304"/>
      <c r="DRQ841" s="304"/>
      <c r="DRR841" s="304"/>
      <c r="DRS841" s="304"/>
      <c r="DRT841" s="304"/>
      <c r="DRU841" s="304"/>
      <c r="DRV841" s="304"/>
      <c r="DRW841" s="304"/>
      <c r="DRX841" s="304"/>
      <c r="DRY841" s="304"/>
      <c r="DRZ841" s="304"/>
      <c r="DSA841" s="304"/>
      <c r="DSB841" s="304"/>
      <c r="DSC841" s="304"/>
      <c r="DSD841" s="304"/>
      <c r="DSE841" s="304"/>
      <c r="DSF841" s="304"/>
      <c r="DSG841" s="304"/>
      <c r="DSH841" s="304"/>
      <c r="DSI841" s="304"/>
      <c r="DSJ841" s="304"/>
      <c r="DSK841" s="304"/>
      <c r="DSL841" s="304"/>
      <c r="DSM841" s="304"/>
      <c r="DSN841" s="304"/>
      <c r="DSO841" s="304"/>
      <c r="DSP841" s="304"/>
      <c r="DSQ841" s="304"/>
      <c r="DSR841" s="304"/>
      <c r="DSS841" s="304"/>
      <c r="DST841" s="304"/>
      <c r="DSU841" s="304"/>
      <c r="DSV841" s="304"/>
      <c r="DSW841" s="304"/>
      <c r="DSX841" s="304"/>
      <c r="DSY841" s="304"/>
      <c r="DSZ841" s="304"/>
      <c r="DTA841" s="304"/>
      <c r="DTB841" s="304"/>
      <c r="DTC841" s="304"/>
      <c r="DTD841" s="304"/>
      <c r="DTE841" s="304"/>
      <c r="DTF841" s="304"/>
      <c r="DTG841" s="304"/>
      <c r="DTH841" s="304"/>
      <c r="DTI841" s="304"/>
      <c r="DTJ841" s="304"/>
      <c r="DTK841" s="304"/>
      <c r="DTL841" s="304"/>
      <c r="DTM841" s="304"/>
      <c r="DTN841" s="304"/>
      <c r="DTO841" s="304"/>
      <c r="DTP841" s="304"/>
      <c r="DTQ841" s="304"/>
      <c r="DTR841" s="304"/>
      <c r="DTS841" s="304"/>
      <c r="DTT841" s="304"/>
      <c r="DTU841" s="304"/>
      <c r="DTV841" s="304"/>
      <c r="DTW841" s="304"/>
      <c r="DTX841" s="304"/>
      <c r="DTY841" s="304"/>
      <c r="DTZ841" s="304"/>
      <c r="DUA841" s="304"/>
      <c r="DUB841" s="304"/>
      <c r="DUC841" s="304"/>
      <c r="DUD841" s="304"/>
      <c r="DUE841" s="304"/>
      <c r="DUF841" s="304"/>
      <c r="DUG841" s="304"/>
      <c r="DUH841" s="304"/>
      <c r="DUI841" s="304"/>
      <c r="DUJ841" s="304"/>
      <c r="DUK841" s="304"/>
      <c r="DUL841" s="304"/>
      <c r="DUM841" s="304"/>
      <c r="DUN841" s="304"/>
      <c r="DUO841" s="304"/>
      <c r="DUP841" s="304"/>
      <c r="DUQ841" s="304"/>
      <c r="DUR841" s="304"/>
      <c r="DUS841" s="304"/>
      <c r="DUT841" s="304"/>
      <c r="DUU841" s="304"/>
      <c r="DUV841" s="304"/>
      <c r="DUW841" s="304"/>
      <c r="DUX841" s="304"/>
      <c r="DUY841" s="304"/>
      <c r="DUZ841" s="304"/>
      <c r="DVA841" s="304"/>
      <c r="DVB841" s="304"/>
      <c r="DVC841" s="304"/>
      <c r="DVD841" s="304"/>
      <c r="DVE841" s="304"/>
      <c r="DVF841" s="304"/>
      <c r="DVG841" s="304"/>
      <c r="DVH841" s="304"/>
      <c r="DVI841" s="304"/>
      <c r="DVJ841" s="304"/>
      <c r="DVK841" s="304"/>
      <c r="DVL841" s="304"/>
      <c r="DVM841" s="304"/>
      <c r="DVN841" s="304"/>
      <c r="DVO841" s="304"/>
      <c r="DVP841" s="304"/>
      <c r="DVQ841" s="304"/>
      <c r="DVR841" s="304"/>
      <c r="DVS841" s="304"/>
      <c r="DVT841" s="304"/>
      <c r="DVU841" s="304"/>
      <c r="DVV841" s="304"/>
      <c r="DVW841" s="304"/>
      <c r="DVX841" s="304"/>
      <c r="DVY841" s="304"/>
      <c r="DVZ841" s="304"/>
      <c r="DWA841" s="304"/>
      <c r="DWB841" s="304"/>
      <c r="DWC841" s="304"/>
      <c r="DWD841" s="304"/>
      <c r="DWE841" s="304"/>
      <c r="DWF841" s="304"/>
      <c r="DWG841" s="304"/>
      <c r="DWH841" s="304"/>
      <c r="DWI841" s="304"/>
      <c r="DWJ841" s="304"/>
      <c r="DWK841" s="304"/>
      <c r="DWL841" s="304"/>
      <c r="DWM841" s="304"/>
      <c r="DWN841" s="304"/>
      <c r="DWO841" s="304"/>
      <c r="DWP841" s="304"/>
      <c r="DWQ841" s="304"/>
      <c r="DWR841" s="304"/>
      <c r="DWS841" s="304"/>
      <c r="DWT841" s="304"/>
      <c r="DWU841" s="304"/>
      <c r="DWV841" s="304"/>
      <c r="DWW841" s="304"/>
      <c r="DWX841" s="304"/>
      <c r="DWY841" s="304"/>
      <c r="DWZ841" s="304"/>
      <c r="DXA841" s="304"/>
      <c r="DXB841" s="304"/>
      <c r="DXC841" s="304"/>
      <c r="DXD841" s="304"/>
      <c r="DXE841" s="304"/>
      <c r="DXF841" s="304"/>
      <c r="DXG841" s="304"/>
      <c r="DXH841" s="304"/>
      <c r="DXI841" s="304"/>
      <c r="DXJ841" s="304"/>
      <c r="DXK841" s="304"/>
      <c r="DXL841" s="304"/>
      <c r="DXM841" s="304"/>
      <c r="DXN841" s="304"/>
      <c r="DXO841" s="304"/>
      <c r="DXP841" s="304"/>
      <c r="DXQ841" s="304"/>
      <c r="DXR841" s="304"/>
      <c r="DXS841" s="304"/>
      <c r="DXT841" s="304"/>
      <c r="DXU841" s="304"/>
      <c r="DXV841" s="304"/>
      <c r="DXW841" s="304"/>
      <c r="DXX841" s="304"/>
      <c r="DXY841" s="304"/>
      <c r="DXZ841" s="304"/>
      <c r="DYA841" s="304"/>
      <c r="DYB841" s="304"/>
      <c r="DYC841" s="304"/>
      <c r="DYD841" s="304"/>
      <c r="DYE841" s="304"/>
      <c r="DYF841" s="304"/>
      <c r="DYG841" s="304"/>
      <c r="DYH841" s="304"/>
      <c r="DYI841" s="304"/>
      <c r="DYJ841" s="304"/>
      <c r="DYK841" s="304"/>
      <c r="DYL841" s="304"/>
      <c r="DYM841" s="304"/>
      <c r="DYN841" s="304"/>
      <c r="DYO841" s="304"/>
      <c r="DYP841" s="304"/>
      <c r="DYQ841" s="304"/>
      <c r="DYR841" s="304"/>
      <c r="DYS841" s="304"/>
      <c r="DYT841" s="304"/>
      <c r="DYU841" s="304"/>
      <c r="DYV841" s="304"/>
      <c r="DYW841" s="304"/>
      <c r="DYX841" s="304"/>
      <c r="DYY841" s="304"/>
      <c r="DYZ841" s="304"/>
      <c r="DZA841" s="304"/>
      <c r="DZB841" s="304"/>
      <c r="DZC841" s="304"/>
      <c r="DZD841" s="304"/>
      <c r="DZE841" s="304"/>
      <c r="DZF841" s="304"/>
      <c r="DZG841" s="304"/>
      <c r="DZH841" s="304"/>
      <c r="DZI841" s="304"/>
      <c r="DZJ841" s="304"/>
      <c r="DZK841" s="304"/>
      <c r="DZL841" s="304"/>
      <c r="DZM841" s="304"/>
      <c r="DZN841" s="304"/>
      <c r="DZO841" s="304"/>
      <c r="DZP841" s="304"/>
      <c r="DZQ841" s="304"/>
      <c r="DZR841" s="304"/>
      <c r="DZS841" s="304"/>
      <c r="DZT841" s="304"/>
      <c r="DZU841" s="304"/>
      <c r="DZV841" s="304"/>
      <c r="DZW841" s="304"/>
      <c r="DZX841" s="304"/>
      <c r="DZY841" s="304"/>
      <c r="DZZ841" s="304"/>
      <c r="EAA841" s="304"/>
      <c r="EAB841" s="304"/>
      <c r="EAC841" s="304"/>
      <c r="EAD841" s="304"/>
      <c r="EAE841" s="304"/>
      <c r="EAF841" s="304"/>
      <c r="EAG841" s="304"/>
      <c r="EAH841" s="304"/>
      <c r="EAI841" s="304"/>
      <c r="EAJ841" s="304"/>
      <c r="EAK841" s="304"/>
      <c r="EAL841" s="304"/>
      <c r="EAM841" s="304"/>
      <c r="EAN841" s="304"/>
      <c r="EAO841" s="304"/>
      <c r="EAP841" s="304"/>
      <c r="EAQ841" s="304"/>
      <c r="EAR841" s="304"/>
      <c r="EAS841" s="304"/>
      <c r="EAT841" s="304"/>
      <c r="EAU841" s="304"/>
      <c r="EAV841" s="304"/>
      <c r="EAW841" s="304"/>
      <c r="EAX841" s="304"/>
      <c r="EAY841" s="304"/>
      <c r="EAZ841" s="304"/>
      <c r="EBA841" s="304"/>
      <c r="EBB841" s="304"/>
      <c r="EBC841" s="304"/>
      <c r="EBD841" s="304"/>
      <c r="EBE841" s="304"/>
      <c r="EBF841" s="304"/>
      <c r="EBG841" s="304"/>
      <c r="EBH841" s="304"/>
      <c r="EBI841" s="304"/>
      <c r="EBJ841" s="304"/>
      <c r="EBK841" s="304"/>
      <c r="EBL841" s="304"/>
      <c r="EBM841" s="304"/>
      <c r="EBN841" s="304"/>
      <c r="EBO841" s="304"/>
      <c r="EBP841" s="304"/>
      <c r="EBQ841" s="304"/>
      <c r="EBR841" s="304"/>
      <c r="EBS841" s="304"/>
      <c r="EBT841" s="304"/>
      <c r="EBU841" s="304"/>
      <c r="EBV841" s="304"/>
      <c r="EBW841" s="304"/>
      <c r="EBX841" s="304"/>
      <c r="EBY841" s="304"/>
      <c r="EBZ841" s="304"/>
      <c r="ECA841" s="304"/>
      <c r="ECB841" s="304"/>
      <c r="ECC841" s="304"/>
      <c r="ECD841" s="304"/>
      <c r="ECE841" s="304"/>
      <c r="ECF841" s="304"/>
      <c r="ECG841" s="304"/>
      <c r="ECH841" s="304"/>
      <c r="ECI841" s="304"/>
      <c r="ECJ841" s="304"/>
      <c r="ECK841" s="304"/>
      <c r="ECL841" s="304"/>
      <c r="ECM841" s="304"/>
      <c r="ECN841" s="304"/>
      <c r="ECO841" s="304"/>
      <c r="ECP841" s="304"/>
      <c r="ECQ841" s="304"/>
      <c r="ECR841" s="304"/>
      <c r="ECS841" s="304"/>
      <c r="ECT841" s="304"/>
      <c r="ECU841" s="304"/>
      <c r="ECV841" s="304"/>
      <c r="ECW841" s="304"/>
      <c r="ECX841" s="304"/>
      <c r="ECY841" s="304"/>
      <c r="ECZ841" s="304"/>
      <c r="EDA841" s="304"/>
      <c r="EDB841" s="304"/>
      <c r="EDC841" s="304"/>
      <c r="EDD841" s="304"/>
      <c r="EDE841" s="304"/>
      <c r="EDF841" s="304"/>
      <c r="EDG841" s="304"/>
      <c r="EDH841" s="304"/>
      <c r="EDI841" s="304"/>
      <c r="EDJ841" s="304"/>
      <c r="EDK841" s="304"/>
      <c r="EDL841" s="304"/>
      <c r="EDM841" s="304"/>
      <c r="EDN841" s="304"/>
      <c r="EDO841" s="304"/>
      <c r="EDP841" s="304"/>
      <c r="EDQ841" s="304"/>
      <c r="EDR841" s="304"/>
      <c r="EDS841" s="304"/>
      <c r="EDT841" s="304"/>
      <c r="EDU841" s="304"/>
      <c r="EDV841" s="304"/>
      <c r="EDW841" s="304"/>
      <c r="EDX841" s="304"/>
      <c r="EDY841" s="304"/>
      <c r="EDZ841" s="304"/>
      <c r="EEA841" s="304"/>
      <c r="EEB841" s="304"/>
      <c r="EEC841" s="304"/>
      <c r="EED841" s="304"/>
      <c r="EEE841" s="304"/>
      <c r="EEF841" s="304"/>
      <c r="EEG841" s="304"/>
      <c r="EEH841" s="304"/>
      <c r="EEI841" s="304"/>
      <c r="EEJ841" s="304"/>
      <c r="EEK841" s="304"/>
      <c r="EEL841" s="304"/>
      <c r="EEM841" s="304"/>
      <c r="EEN841" s="304"/>
      <c r="EEO841" s="304"/>
      <c r="EEP841" s="304"/>
      <c r="EEQ841" s="304"/>
      <c r="EER841" s="304"/>
      <c r="EES841" s="304"/>
      <c r="EET841" s="304"/>
      <c r="EEU841" s="304"/>
      <c r="EEV841" s="304"/>
      <c r="EEW841" s="304"/>
      <c r="EEX841" s="304"/>
      <c r="EEY841" s="304"/>
      <c r="EEZ841" s="304"/>
      <c r="EFA841" s="304"/>
      <c r="EFB841" s="304"/>
      <c r="EFC841" s="304"/>
      <c r="EFD841" s="304"/>
      <c r="EFE841" s="304"/>
      <c r="EFF841" s="304"/>
      <c r="EFG841" s="304"/>
      <c r="EFH841" s="304"/>
      <c r="EFI841" s="304"/>
      <c r="EFJ841" s="304"/>
      <c r="EFK841" s="304"/>
      <c r="EFL841" s="304"/>
      <c r="EFM841" s="304"/>
      <c r="EFN841" s="304"/>
      <c r="EFO841" s="304"/>
      <c r="EFP841" s="304"/>
      <c r="EFQ841" s="304"/>
      <c r="EFR841" s="304"/>
      <c r="EFS841" s="304"/>
      <c r="EFT841" s="304"/>
      <c r="EFU841" s="304"/>
      <c r="EFV841" s="304"/>
      <c r="EFW841" s="304"/>
      <c r="EFX841" s="304"/>
      <c r="EFY841" s="304"/>
      <c r="EFZ841" s="304"/>
      <c r="EGA841" s="304"/>
      <c r="EGB841" s="304"/>
      <c r="EGC841" s="304"/>
      <c r="EGD841" s="304"/>
      <c r="EGE841" s="304"/>
      <c r="EGF841" s="304"/>
      <c r="EGG841" s="304"/>
      <c r="EGH841" s="304"/>
      <c r="EGI841" s="304"/>
      <c r="EGJ841" s="304"/>
      <c r="EGK841" s="304"/>
      <c r="EGL841" s="304"/>
      <c r="EGM841" s="304"/>
      <c r="EGN841" s="304"/>
      <c r="EGO841" s="304"/>
      <c r="EGP841" s="304"/>
      <c r="EGQ841" s="304"/>
      <c r="EGR841" s="304"/>
      <c r="EGS841" s="304"/>
      <c r="EGT841" s="304"/>
      <c r="EGU841" s="304"/>
      <c r="EGV841" s="304"/>
      <c r="EGW841" s="304"/>
      <c r="EGX841" s="304"/>
      <c r="EGY841" s="304"/>
      <c r="EGZ841" s="304"/>
      <c r="EHA841" s="304"/>
      <c r="EHB841" s="304"/>
      <c r="EHC841" s="304"/>
      <c r="EHD841" s="304"/>
      <c r="EHE841" s="304"/>
      <c r="EHF841" s="304"/>
      <c r="EHG841" s="304"/>
      <c r="EHH841" s="304"/>
      <c r="EHI841" s="304"/>
      <c r="EHJ841" s="304"/>
      <c r="EHK841" s="304"/>
      <c r="EHL841" s="304"/>
      <c r="EHM841" s="304"/>
      <c r="EHN841" s="304"/>
      <c r="EHO841" s="304"/>
      <c r="EHP841" s="304"/>
      <c r="EHQ841" s="304"/>
      <c r="EHR841" s="304"/>
      <c r="EHS841" s="304"/>
      <c r="EHT841" s="304"/>
      <c r="EHU841" s="304"/>
      <c r="EHV841" s="304"/>
      <c r="EHW841" s="304"/>
      <c r="EHX841" s="304"/>
      <c r="EHY841" s="304"/>
      <c r="EHZ841" s="304"/>
      <c r="EIA841" s="304"/>
      <c r="EIB841" s="304"/>
      <c r="EIC841" s="304"/>
      <c r="EID841" s="304"/>
      <c r="EIE841" s="304"/>
      <c r="EIF841" s="304"/>
      <c r="EIG841" s="304"/>
      <c r="EIH841" s="304"/>
      <c r="EII841" s="304"/>
      <c r="EIJ841" s="304"/>
      <c r="EIK841" s="304"/>
      <c r="EIL841" s="304"/>
      <c r="EIM841" s="304"/>
      <c r="EIN841" s="304"/>
      <c r="EIO841" s="304"/>
      <c r="EIP841" s="304"/>
      <c r="EIQ841" s="304"/>
      <c r="EIR841" s="304"/>
      <c r="EIS841" s="304"/>
      <c r="EIT841" s="304"/>
      <c r="EIU841" s="304"/>
      <c r="EIV841" s="304"/>
      <c r="EIW841" s="304"/>
      <c r="EIX841" s="304"/>
      <c r="EIY841" s="304"/>
      <c r="EIZ841" s="304"/>
      <c r="EJA841" s="304"/>
      <c r="EJB841" s="304"/>
      <c r="EJC841" s="304"/>
      <c r="EJD841" s="304"/>
      <c r="EJE841" s="304"/>
      <c r="EJF841" s="304"/>
      <c r="EJG841" s="304"/>
      <c r="EJH841" s="304"/>
      <c r="EJI841" s="304"/>
      <c r="EJJ841" s="304"/>
      <c r="EJK841" s="304"/>
      <c r="EJL841" s="304"/>
      <c r="EJM841" s="304"/>
      <c r="EJN841" s="304"/>
      <c r="EJO841" s="304"/>
      <c r="EJP841" s="304"/>
      <c r="EJQ841" s="304"/>
      <c r="EJR841" s="304"/>
      <c r="EJS841" s="304"/>
      <c r="EJT841" s="304"/>
      <c r="EJU841" s="304"/>
      <c r="EJV841" s="304"/>
      <c r="EJW841" s="304"/>
      <c r="EJX841" s="304"/>
      <c r="EJY841" s="304"/>
      <c r="EJZ841" s="304"/>
      <c r="EKA841" s="304"/>
      <c r="EKB841" s="304"/>
      <c r="EKC841" s="304"/>
      <c r="EKD841" s="304"/>
      <c r="EKE841" s="304"/>
      <c r="EKF841" s="304"/>
      <c r="EKG841" s="304"/>
      <c r="EKH841" s="304"/>
      <c r="EKI841" s="304"/>
      <c r="EKJ841" s="304"/>
      <c r="EKK841" s="304"/>
      <c r="EKL841" s="304"/>
      <c r="EKM841" s="304"/>
      <c r="EKN841" s="304"/>
      <c r="EKO841" s="304"/>
      <c r="EKP841" s="304"/>
      <c r="EKQ841" s="304"/>
      <c r="EKR841" s="304"/>
      <c r="EKS841" s="304"/>
      <c r="EKT841" s="304"/>
      <c r="EKU841" s="304"/>
      <c r="EKV841" s="304"/>
      <c r="EKW841" s="304"/>
      <c r="EKX841" s="304"/>
      <c r="EKY841" s="304"/>
      <c r="EKZ841" s="304"/>
      <c r="ELA841" s="304"/>
      <c r="ELB841" s="304"/>
      <c r="ELC841" s="304"/>
      <c r="ELD841" s="304"/>
      <c r="ELE841" s="304"/>
      <c r="ELF841" s="304"/>
      <c r="ELG841" s="304"/>
      <c r="ELH841" s="304"/>
      <c r="ELI841" s="304"/>
      <c r="ELJ841" s="304"/>
      <c r="ELK841" s="304"/>
      <c r="ELL841" s="304"/>
      <c r="ELM841" s="304"/>
      <c r="ELN841" s="304"/>
      <c r="ELO841" s="304"/>
      <c r="ELP841" s="304"/>
      <c r="ELQ841" s="304"/>
      <c r="ELR841" s="304"/>
      <c r="ELS841" s="304"/>
      <c r="ELT841" s="304"/>
      <c r="ELU841" s="304"/>
    </row>
    <row r="842" spans="2:341 1271:3713" s="279" customFormat="1">
      <c r="B842" s="303"/>
      <c r="S842" s="421"/>
      <c r="T842" s="453"/>
      <c r="U842" s="304"/>
      <c r="V842" s="304"/>
      <c r="W842" s="304"/>
      <c r="X842" s="304"/>
      <c r="Y842" s="304"/>
      <c r="Z842" s="304"/>
      <c r="AA842" s="304"/>
      <c r="AB842" s="304"/>
      <c r="AC842" s="304"/>
      <c r="AD842" s="304"/>
      <c r="AE842" s="304"/>
      <c r="AF842" s="304"/>
      <c r="AG842" s="304"/>
      <c r="AH842" s="304"/>
      <c r="AI842" s="304"/>
      <c r="AJ842" s="304"/>
      <c r="AK842" s="304"/>
      <c r="AL842" s="304"/>
      <c r="AM842" s="304"/>
      <c r="AN842" s="304"/>
      <c r="AO842" s="304"/>
      <c r="AP842" s="304"/>
      <c r="AQ842" s="304"/>
      <c r="AR842" s="304"/>
      <c r="AS842" s="304"/>
      <c r="AT842" s="304"/>
      <c r="AU842" s="304"/>
      <c r="AV842" s="304"/>
      <c r="AW842" s="304"/>
      <c r="AX842" s="304"/>
      <c r="AY842" s="304"/>
      <c r="AZ842" s="304"/>
      <c r="BA842" s="304"/>
      <c r="BB842" s="304"/>
      <c r="BC842" s="304"/>
      <c r="BD842" s="304"/>
      <c r="BE842" s="304"/>
      <c r="BF842" s="304"/>
      <c r="BG842" s="304"/>
      <c r="BH842" s="304"/>
      <c r="BI842" s="304"/>
      <c r="BJ842" s="304"/>
      <c r="BK842" s="304"/>
      <c r="BL842" s="304"/>
      <c r="BM842" s="304"/>
      <c r="BN842" s="304"/>
      <c r="BO842" s="304"/>
      <c r="BP842" s="304"/>
      <c r="BQ842" s="304"/>
      <c r="BR842" s="304"/>
      <c r="BS842" s="304"/>
      <c r="BT842" s="304"/>
      <c r="BU842" s="304"/>
      <c r="BV842" s="304"/>
      <c r="BW842" s="304"/>
      <c r="BX842" s="304"/>
      <c r="BY842" s="304"/>
      <c r="BZ842" s="304"/>
      <c r="CA842" s="304"/>
      <c r="CB842" s="304"/>
      <c r="CC842" s="304"/>
      <c r="CD842" s="304"/>
      <c r="CE842" s="304"/>
      <c r="CF842" s="304"/>
      <c r="CG842" s="304"/>
      <c r="CH842" s="304"/>
      <c r="CI842" s="304"/>
      <c r="CJ842" s="304"/>
      <c r="CK842" s="304"/>
      <c r="CL842" s="304"/>
      <c r="CM842" s="304"/>
      <c r="CN842" s="304"/>
      <c r="CO842" s="304"/>
      <c r="CP842" s="304"/>
      <c r="CQ842" s="304"/>
      <c r="CR842" s="304"/>
      <c r="CS842" s="304"/>
      <c r="CT842" s="304"/>
      <c r="CU842" s="304"/>
      <c r="CV842" s="304"/>
      <c r="CW842" s="304"/>
      <c r="CX842" s="304"/>
      <c r="CY842" s="304"/>
      <c r="CZ842" s="304"/>
      <c r="DA842" s="304"/>
      <c r="DB842" s="304"/>
      <c r="DC842" s="304"/>
      <c r="DD842" s="304"/>
      <c r="DE842" s="304"/>
      <c r="DF842" s="304"/>
      <c r="DG842" s="304"/>
      <c r="DH842" s="304"/>
      <c r="DI842" s="304"/>
      <c r="DJ842" s="304"/>
      <c r="DK842" s="304"/>
      <c r="DL842" s="304"/>
      <c r="DM842" s="304"/>
      <c r="DN842" s="304"/>
      <c r="DO842" s="304"/>
      <c r="DP842" s="304"/>
      <c r="DQ842" s="304"/>
      <c r="DR842" s="304"/>
      <c r="DS842" s="304"/>
      <c r="DT842" s="304"/>
      <c r="DU842" s="304"/>
      <c r="DV842" s="304"/>
      <c r="DW842" s="304"/>
      <c r="DX842" s="304"/>
      <c r="DY842" s="304"/>
      <c r="DZ842" s="304"/>
      <c r="EA842" s="304"/>
      <c r="EB842" s="304"/>
      <c r="EC842" s="304"/>
      <c r="ED842" s="304"/>
      <c r="EE842" s="304"/>
      <c r="EF842" s="304"/>
      <c r="EG842" s="304"/>
      <c r="EH842" s="304"/>
      <c r="EI842" s="304"/>
      <c r="EJ842" s="304"/>
      <c r="EK842" s="304"/>
      <c r="EL842" s="304"/>
      <c r="EM842" s="304"/>
      <c r="EN842" s="304"/>
      <c r="EO842" s="304"/>
      <c r="EP842" s="304"/>
      <c r="EQ842" s="304"/>
      <c r="ER842" s="304"/>
      <c r="ES842" s="304"/>
      <c r="ET842" s="304"/>
      <c r="EU842" s="304"/>
      <c r="EV842" s="304"/>
      <c r="EW842" s="304"/>
      <c r="EX842" s="304"/>
      <c r="EY842" s="304"/>
      <c r="EZ842" s="304"/>
      <c r="FA842" s="304"/>
      <c r="FB842" s="304"/>
      <c r="FC842" s="304"/>
      <c r="FD842" s="304"/>
      <c r="FE842" s="304"/>
      <c r="FF842" s="304"/>
      <c r="FG842" s="304"/>
      <c r="FH842" s="304"/>
      <c r="FI842" s="304"/>
      <c r="FJ842" s="304"/>
      <c r="FK842" s="304"/>
      <c r="FL842" s="304"/>
      <c r="FM842" s="304"/>
      <c r="FN842" s="304"/>
      <c r="FO842" s="304"/>
      <c r="FP842" s="304"/>
      <c r="FQ842" s="304"/>
      <c r="FR842" s="304"/>
      <c r="FS842" s="304"/>
      <c r="FT842" s="304"/>
      <c r="FU842" s="304"/>
      <c r="FV842" s="304"/>
      <c r="FW842" s="304"/>
      <c r="FX842" s="304"/>
      <c r="FY842" s="304"/>
      <c r="FZ842" s="304"/>
      <c r="GA842" s="304"/>
      <c r="GB842" s="304"/>
      <c r="GC842" s="304"/>
      <c r="GD842" s="304"/>
      <c r="GE842" s="304"/>
      <c r="GF842" s="304"/>
      <c r="GG842" s="304"/>
      <c r="GH842" s="304"/>
      <c r="GI842" s="304"/>
      <c r="GJ842" s="304"/>
      <c r="GK842" s="304"/>
      <c r="GL842" s="304"/>
      <c r="GM842" s="304"/>
      <c r="GN842" s="304"/>
      <c r="GO842" s="304"/>
      <c r="GP842" s="304"/>
      <c r="GQ842" s="304"/>
      <c r="GR842" s="304"/>
      <c r="GS842" s="304"/>
      <c r="GT842" s="304"/>
      <c r="GU842" s="304"/>
      <c r="GV842" s="304"/>
      <c r="GW842" s="304"/>
      <c r="GX842" s="304"/>
      <c r="GY842" s="304"/>
      <c r="GZ842" s="304"/>
      <c r="HA842" s="304"/>
      <c r="HB842" s="304"/>
      <c r="HC842" s="304"/>
      <c r="HD842" s="304"/>
      <c r="HE842" s="304"/>
      <c r="HF842" s="304"/>
      <c r="HG842" s="304"/>
      <c r="HH842" s="304"/>
      <c r="HI842" s="304"/>
      <c r="HJ842" s="304"/>
      <c r="HK842" s="304"/>
      <c r="HL842" s="304"/>
      <c r="HM842" s="304"/>
      <c r="HN842" s="304"/>
      <c r="HO842" s="304"/>
      <c r="HP842" s="304"/>
      <c r="HQ842" s="304"/>
      <c r="HR842" s="304"/>
      <c r="HS842" s="304"/>
      <c r="HT842" s="304"/>
      <c r="HU842" s="304"/>
      <c r="HV842" s="304"/>
      <c r="HW842" s="304"/>
      <c r="HX842" s="304"/>
      <c r="HY842" s="304"/>
      <c r="HZ842" s="304"/>
      <c r="IA842" s="304"/>
      <c r="IB842" s="304"/>
      <c r="IC842" s="304"/>
      <c r="ID842" s="304"/>
      <c r="IE842" s="304"/>
      <c r="IF842" s="304"/>
      <c r="IG842" s="304"/>
      <c r="IH842" s="304"/>
      <c r="II842" s="304"/>
      <c r="IJ842" s="304"/>
      <c r="IK842" s="304"/>
      <c r="IL842" s="304"/>
      <c r="IM842" s="304"/>
      <c r="IN842" s="304"/>
      <c r="IO842" s="304"/>
      <c r="IP842" s="304"/>
      <c r="IQ842" s="304"/>
      <c r="IR842" s="304"/>
      <c r="IS842" s="304"/>
      <c r="IT842" s="304"/>
      <c r="IU842" s="304"/>
      <c r="IV842" s="304"/>
      <c r="IW842" s="304"/>
      <c r="IX842" s="304"/>
      <c r="IY842" s="304"/>
      <c r="IZ842" s="304"/>
      <c r="JA842" s="304"/>
      <c r="JB842" s="304"/>
      <c r="JC842" s="304"/>
      <c r="JD842" s="304"/>
      <c r="JE842" s="304"/>
      <c r="JF842" s="304"/>
      <c r="JG842" s="304"/>
      <c r="JH842" s="304"/>
      <c r="JI842" s="304"/>
      <c r="JJ842" s="304"/>
      <c r="JK842" s="304"/>
      <c r="JL842" s="304"/>
      <c r="JM842" s="304"/>
      <c r="JN842" s="304"/>
      <c r="JO842" s="304"/>
      <c r="JP842" s="304"/>
      <c r="JQ842" s="304"/>
      <c r="JR842" s="304"/>
      <c r="JS842" s="304"/>
      <c r="JT842" s="304"/>
      <c r="JU842" s="304"/>
      <c r="JV842" s="304"/>
      <c r="JW842" s="304"/>
      <c r="JX842" s="304"/>
      <c r="JY842" s="304"/>
      <c r="JZ842" s="304"/>
      <c r="KA842" s="304"/>
      <c r="KB842" s="304"/>
      <c r="KC842" s="304"/>
      <c r="KD842" s="304"/>
      <c r="KE842" s="304"/>
      <c r="KF842" s="304"/>
      <c r="KG842" s="304"/>
      <c r="KH842" s="304"/>
      <c r="KI842" s="304"/>
      <c r="KJ842" s="304"/>
      <c r="KK842" s="304"/>
      <c r="KL842" s="304"/>
      <c r="KM842" s="304"/>
      <c r="KN842" s="304"/>
      <c r="KO842" s="304"/>
      <c r="KP842" s="304"/>
      <c r="KQ842" s="304"/>
      <c r="KR842" s="304"/>
      <c r="KS842" s="304"/>
      <c r="KT842" s="304"/>
      <c r="KU842" s="304"/>
      <c r="KV842" s="304"/>
      <c r="KW842" s="304"/>
      <c r="KX842" s="304"/>
      <c r="KY842" s="304"/>
      <c r="KZ842" s="304"/>
      <c r="LA842" s="304"/>
      <c r="LB842" s="304"/>
      <c r="LC842" s="304"/>
      <c r="LD842" s="304"/>
      <c r="LE842" s="304"/>
      <c r="LF842" s="304"/>
      <c r="LG842" s="304"/>
      <c r="LH842" s="304"/>
      <c r="LI842" s="304"/>
      <c r="LJ842" s="304"/>
      <c r="LK842" s="304"/>
      <c r="LL842" s="304"/>
      <c r="LM842" s="304"/>
      <c r="LN842" s="304"/>
      <c r="LO842" s="304"/>
      <c r="LP842" s="304"/>
      <c r="LQ842" s="304"/>
      <c r="LR842" s="304"/>
      <c r="LS842" s="304"/>
      <c r="LT842" s="304"/>
      <c r="LU842" s="304"/>
      <c r="LV842" s="304"/>
      <c r="LW842" s="304"/>
      <c r="LX842" s="304"/>
      <c r="LY842" s="304"/>
      <c r="LZ842" s="304"/>
      <c r="MA842" s="304"/>
      <c r="MB842" s="304"/>
      <c r="MC842" s="304"/>
      <c r="AVW842" s="304"/>
      <c r="AVX842" s="304"/>
      <c r="AVY842" s="304"/>
      <c r="AVZ842" s="304"/>
      <c r="AWA842" s="304"/>
      <c r="AWB842" s="304"/>
      <c r="AWC842" s="304"/>
      <c r="AWD842" s="304"/>
      <c r="AWE842" s="304"/>
      <c r="AWF842" s="304"/>
      <c r="AWG842" s="304"/>
      <c r="AWH842" s="304"/>
      <c r="AWI842" s="304"/>
      <c r="AWJ842" s="304"/>
      <c r="AWK842" s="304"/>
      <c r="AWL842" s="304"/>
      <c r="AWM842" s="304"/>
      <c r="AWN842" s="304"/>
      <c r="AWO842" s="304"/>
      <c r="AWP842" s="304"/>
      <c r="AWQ842" s="304"/>
      <c r="AWR842" s="304"/>
      <c r="AWS842" s="304"/>
      <c r="AWT842" s="304"/>
      <c r="AWU842" s="304"/>
      <c r="AWV842" s="304"/>
      <c r="AWW842" s="304"/>
      <c r="AWX842" s="304"/>
      <c r="AWY842" s="304"/>
      <c r="AWZ842" s="304"/>
      <c r="AXA842" s="304"/>
      <c r="AXB842" s="304"/>
      <c r="AXC842" s="304"/>
      <c r="AXD842" s="304"/>
      <c r="AXE842" s="304"/>
      <c r="AXF842" s="304"/>
      <c r="AXG842" s="304"/>
      <c r="AXH842" s="304"/>
      <c r="AXI842" s="304"/>
      <c r="AXJ842" s="304"/>
      <c r="AXK842" s="304"/>
      <c r="AXL842" s="304"/>
      <c r="AXM842" s="304"/>
      <c r="AXN842" s="304"/>
      <c r="AXO842" s="304"/>
      <c r="AXP842" s="304"/>
      <c r="AXQ842" s="304"/>
      <c r="AXR842" s="304"/>
      <c r="AXS842" s="304"/>
      <c r="AXT842" s="304"/>
      <c r="AXU842" s="304"/>
      <c r="AXV842" s="304"/>
      <c r="AXW842" s="304"/>
      <c r="AXX842" s="304"/>
      <c r="AXY842" s="304"/>
      <c r="AXZ842" s="304"/>
      <c r="AYA842" s="304"/>
      <c r="AYB842" s="304"/>
      <c r="AYC842" s="304"/>
      <c r="AYD842" s="304"/>
      <c r="AYE842" s="304"/>
      <c r="AYF842" s="304"/>
      <c r="AYG842" s="304"/>
      <c r="AYH842" s="304"/>
      <c r="AYI842" s="304"/>
      <c r="AYJ842" s="304"/>
      <c r="AYK842" s="304"/>
      <c r="AYL842" s="304"/>
      <c r="AYM842" s="304"/>
      <c r="AYN842" s="304"/>
      <c r="AYO842" s="304"/>
      <c r="AYP842" s="304"/>
      <c r="AYQ842" s="304"/>
      <c r="AYR842" s="304"/>
      <c r="AYS842" s="304"/>
      <c r="AYT842" s="304"/>
      <c r="AYU842" s="304"/>
      <c r="AYV842" s="304"/>
      <c r="AYW842" s="304"/>
      <c r="AYX842" s="304"/>
      <c r="AYY842" s="304"/>
      <c r="AYZ842" s="304"/>
      <c r="AZA842" s="304"/>
      <c r="AZB842" s="304"/>
      <c r="AZC842" s="304"/>
      <c r="AZD842" s="304"/>
      <c r="AZE842" s="304"/>
      <c r="AZF842" s="304"/>
      <c r="AZG842" s="304"/>
      <c r="AZH842" s="304"/>
      <c r="AZI842" s="304"/>
      <c r="AZJ842" s="304"/>
      <c r="AZK842" s="304"/>
      <c r="AZL842" s="304"/>
      <c r="AZM842" s="304"/>
      <c r="AZN842" s="304"/>
      <c r="AZO842" s="304"/>
      <c r="AZP842" s="304"/>
      <c r="AZQ842" s="304"/>
      <c r="AZR842" s="304"/>
      <c r="AZS842" s="304"/>
      <c r="AZT842" s="304"/>
      <c r="AZU842" s="304"/>
      <c r="AZV842" s="304"/>
      <c r="AZW842" s="304"/>
      <c r="AZX842" s="304"/>
      <c r="AZY842" s="304"/>
      <c r="AZZ842" s="304"/>
      <c r="BAA842" s="304"/>
      <c r="BAB842" s="304"/>
      <c r="BAC842" s="304"/>
      <c r="BAD842" s="304"/>
      <c r="BAE842" s="304"/>
      <c r="BAF842" s="304"/>
      <c r="BAG842" s="304"/>
      <c r="BAH842" s="304"/>
      <c r="BAI842" s="304"/>
      <c r="BAJ842" s="304"/>
      <c r="BAK842" s="304"/>
      <c r="BAL842" s="304"/>
      <c r="BAM842" s="304"/>
      <c r="BAN842" s="304"/>
      <c r="BAO842" s="304"/>
      <c r="BAP842" s="304"/>
      <c r="BAQ842" s="304"/>
      <c r="BAR842" s="304"/>
      <c r="BAS842" s="304"/>
      <c r="BAT842" s="304"/>
      <c r="BAU842" s="304"/>
      <c r="BAV842" s="304"/>
      <c r="BAW842" s="304"/>
      <c r="BAX842" s="304"/>
      <c r="BAY842" s="304"/>
      <c r="BAZ842" s="304"/>
      <c r="BBA842" s="304"/>
      <c r="BBB842" s="304"/>
      <c r="BBC842" s="304"/>
      <c r="BBD842" s="304"/>
      <c r="BBE842" s="304"/>
      <c r="BBF842" s="304"/>
      <c r="BBG842" s="304"/>
      <c r="BBH842" s="304"/>
      <c r="BBI842" s="304"/>
      <c r="BBJ842" s="304"/>
      <c r="BBK842" s="304"/>
      <c r="BBL842" s="304"/>
      <c r="BBM842" s="304"/>
      <c r="BBN842" s="304"/>
      <c r="BBO842" s="304"/>
      <c r="BBP842" s="304"/>
      <c r="BBQ842" s="304"/>
      <c r="BBR842" s="304"/>
      <c r="BBS842" s="304"/>
      <c r="BBT842" s="304"/>
      <c r="BBU842" s="304"/>
      <c r="BBV842" s="304"/>
      <c r="BBW842" s="304"/>
      <c r="BBX842" s="304"/>
      <c r="BBY842" s="304"/>
      <c r="BBZ842" s="304"/>
      <c r="BCA842" s="304"/>
      <c r="BCB842" s="304"/>
      <c r="BCC842" s="304"/>
      <c r="BCD842" s="304"/>
      <c r="BCE842" s="304"/>
      <c r="BCF842" s="304"/>
      <c r="BCG842" s="304"/>
      <c r="BCH842" s="304"/>
      <c r="BCI842" s="304"/>
      <c r="BCJ842" s="304"/>
      <c r="BCK842" s="304"/>
      <c r="BCL842" s="304"/>
      <c r="BCM842" s="304"/>
      <c r="BCN842" s="304"/>
      <c r="BCO842" s="304"/>
      <c r="BCP842" s="304"/>
      <c r="BCQ842" s="304"/>
      <c r="BCR842" s="304"/>
      <c r="BCS842" s="304"/>
      <c r="BCT842" s="304"/>
      <c r="BCU842" s="304"/>
      <c r="BCV842" s="304"/>
      <c r="BCW842" s="304"/>
      <c r="BCX842" s="304"/>
      <c r="BCY842" s="304"/>
      <c r="BCZ842" s="304"/>
      <c r="BDA842" s="304"/>
      <c r="BDB842" s="304"/>
      <c r="BDC842" s="304"/>
      <c r="BDD842" s="304"/>
      <c r="BDE842" s="304"/>
      <c r="BDF842" s="304"/>
      <c r="BDG842" s="304"/>
      <c r="BDH842" s="304"/>
      <c r="BDI842" s="304"/>
      <c r="BDJ842" s="304"/>
      <c r="BDK842" s="304"/>
      <c r="BDL842" s="304"/>
      <c r="BDM842" s="304"/>
      <c r="BDN842" s="304"/>
      <c r="BDO842" s="304"/>
      <c r="BDP842" s="304"/>
      <c r="BDQ842" s="304"/>
      <c r="BDR842" s="304"/>
      <c r="BDS842" s="304"/>
      <c r="BDT842" s="304"/>
      <c r="BDU842" s="304"/>
      <c r="BDV842" s="304"/>
      <c r="BDW842" s="304"/>
      <c r="BDX842" s="304"/>
      <c r="BDY842" s="304"/>
      <c r="BDZ842" s="304"/>
      <c r="BEA842" s="304"/>
      <c r="BEB842" s="304"/>
      <c r="BEC842" s="304"/>
      <c r="BED842" s="304"/>
      <c r="BEE842" s="304"/>
      <c r="BEF842" s="304"/>
      <c r="BEG842" s="304"/>
      <c r="BEH842" s="304"/>
      <c r="BEI842" s="304"/>
      <c r="BEJ842" s="304"/>
      <c r="BEK842" s="304"/>
      <c r="BEL842" s="304"/>
      <c r="BEM842" s="304"/>
      <c r="BEN842" s="304"/>
      <c r="BEO842" s="304"/>
      <c r="BEP842" s="304"/>
      <c r="BEQ842" s="304"/>
      <c r="BER842" s="304"/>
      <c r="BES842" s="304"/>
      <c r="BET842" s="304"/>
      <c r="BEU842" s="304"/>
      <c r="BEV842" s="304"/>
      <c r="BEW842" s="304"/>
      <c r="BEX842" s="304"/>
      <c r="BEY842" s="304"/>
      <c r="BEZ842" s="304"/>
      <c r="BFA842" s="304"/>
      <c r="BFB842" s="304"/>
      <c r="BFC842" s="304"/>
      <c r="BFD842" s="304"/>
      <c r="BFE842" s="304"/>
      <c r="BFF842" s="304"/>
      <c r="BFG842" s="304"/>
      <c r="BFH842" s="304"/>
      <c r="BFI842" s="304"/>
      <c r="BFJ842" s="304"/>
      <c r="BFK842" s="304"/>
      <c r="BFL842" s="304"/>
      <c r="BFM842" s="304"/>
      <c r="BFN842" s="304"/>
      <c r="BFO842" s="304"/>
      <c r="BFP842" s="304"/>
      <c r="BFQ842" s="304"/>
      <c r="BFR842" s="304"/>
      <c r="BFS842" s="304"/>
      <c r="BFT842" s="304"/>
      <c r="BFU842" s="304"/>
      <c r="BFV842" s="304"/>
      <c r="BFW842" s="304"/>
      <c r="BFX842" s="304"/>
      <c r="BFY842" s="304"/>
      <c r="BFZ842" s="304"/>
      <c r="BGA842" s="304"/>
      <c r="BGB842" s="304"/>
      <c r="BGC842" s="304"/>
      <c r="BGD842" s="304"/>
      <c r="BGE842" s="304"/>
      <c r="BGF842" s="304"/>
      <c r="BGG842" s="304"/>
      <c r="BGH842" s="304"/>
      <c r="BGI842" s="304"/>
      <c r="BGJ842" s="304"/>
      <c r="BGK842" s="304"/>
      <c r="BGL842" s="304"/>
      <c r="BGM842" s="304"/>
      <c r="BGN842" s="304"/>
      <c r="BGO842" s="304"/>
      <c r="BGP842" s="304"/>
      <c r="BGQ842" s="304"/>
      <c r="BGR842" s="304"/>
      <c r="BGS842" s="304"/>
      <c r="BGT842" s="304"/>
      <c r="BGU842" s="304"/>
      <c r="BGV842" s="304"/>
      <c r="BGW842" s="304"/>
      <c r="BGX842" s="304"/>
      <c r="BGY842" s="304"/>
      <c r="BGZ842" s="304"/>
      <c r="BHA842" s="304"/>
      <c r="BHB842" s="304"/>
      <c r="BHC842" s="304"/>
      <c r="BHD842" s="304"/>
      <c r="BHE842" s="304"/>
      <c r="BHF842" s="304"/>
      <c r="BHG842" s="304"/>
      <c r="BHH842" s="304"/>
      <c r="BHI842" s="304"/>
      <c r="BHJ842" s="304"/>
      <c r="BHK842" s="304"/>
      <c r="BHL842" s="304"/>
      <c r="BHM842" s="304"/>
      <c r="BHN842" s="304"/>
      <c r="BHO842" s="304"/>
      <c r="BHP842" s="304"/>
      <c r="BHQ842" s="304"/>
      <c r="BHR842" s="304"/>
      <c r="BHS842" s="304"/>
      <c r="BHT842" s="304"/>
      <c r="BHU842" s="304"/>
      <c r="BHV842" s="304"/>
      <c r="BHW842" s="304"/>
      <c r="BHX842" s="304"/>
      <c r="BHY842" s="304"/>
      <c r="BHZ842" s="304"/>
      <c r="BIA842" s="304"/>
      <c r="BIB842" s="304"/>
      <c r="BIC842" s="304"/>
      <c r="BID842" s="304"/>
      <c r="BIE842" s="304"/>
      <c r="BIF842" s="304"/>
      <c r="BIG842" s="304"/>
      <c r="BIH842" s="304"/>
      <c r="BII842" s="304"/>
      <c r="BIJ842" s="304"/>
      <c r="BIK842" s="304"/>
      <c r="BIL842" s="304"/>
      <c r="BIM842" s="304"/>
      <c r="BIN842" s="304"/>
      <c r="BIO842" s="304"/>
      <c r="BIP842" s="304"/>
      <c r="BIQ842" s="304"/>
      <c r="BIR842" s="304"/>
      <c r="BIS842" s="304"/>
      <c r="BIT842" s="304"/>
      <c r="BIU842" s="304"/>
      <c r="BIV842" s="304"/>
      <c r="BIW842" s="304"/>
      <c r="BIX842" s="304"/>
      <c r="BIY842" s="304"/>
      <c r="BIZ842" s="304"/>
      <c r="BJA842" s="304"/>
      <c r="BJB842" s="304"/>
      <c r="BJC842" s="304"/>
      <c r="BJD842" s="304"/>
      <c r="BJE842" s="304"/>
      <c r="BJF842" s="304"/>
      <c r="BJG842" s="304"/>
      <c r="BJH842" s="304"/>
      <c r="BJI842" s="304"/>
      <c r="BJJ842" s="304"/>
      <c r="BJK842" s="304"/>
      <c r="BJL842" s="304"/>
      <c r="BJM842" s="304"/>
      <c r="BJN842" s="304"/>
      <c r="BJO842" s="304"/>
      <c r="BJP842" s="304"/>
      <c r="BJQ842" s="304"/>
      <c r="BJR842" s="304"/>
      <c r="BJS842" s="304"/>
      <c r="BJT842" s="304"/>
      <c r="BJU842" s="304"/>
      <c r="BJV842" s="304"/>
      <c r="BJW842" s="304"/>
      <c r="BJX842" s="304"/>
      <c r="BJY842" s="304"/>
      <c r="BJZ842" s="304"/>
      <c r="BKA842" s="304"/>
      <c r="BKB842" s="304"/>
      <c r="BKC842" s="304"/>
      <c r="BKD842" s="304"/>
      <c r="BKE842" s="304"/>
      <c r="BKF842" s="304"/>
      <c r="BKG842" s="304"/>
      <c r="BKH842" s="304"/>
      <c r="BKI842" s="304"/>
      <c r="BKJ842" s="304"/>
      <c r="BKK842" s="304"/>
      <c r="BKL842" s="304"/>
      <c r="BKM842" s="304"/>
      <c r="BKN842" s="304"/>
      <c r="BKO842" s="304"/>
      <c r="BKP842" s="304"/>
      <c r="BKQ842" s="304"/>
      <c r="BKR842" s="304"/>
      <c r="BKS842" s="304"/>
      <c r="BKT842" s="304"/>
      <c r="BKU842" s="304"/>
      <c r="BKV842" s="304"/>
      <c r="BKW842" s="304"/>
      <c r="BKX842" s="304"/>
      <c r="BKY842" s="304"/>
      <c r="BKZ842" s="304"/>
      <c r="BLA842" s="304"/>
      <c r="BLB842" s="304"/>
      <c r="BLC842" s="304"/>
      <c r="BLD842" s="304"/>
      <c r="BLE842" s="304"/>
      <c r="BLF842" s="304"/>
      <c r="BLG842" s="304"/>
      <c r="BLH842" s="304"/>
      <c r="BLI842" s="304"/>
      <c r="BLJ842" s="304"/>
      <c r="BLK842" s="304"/>
      <c r="BLL842" s="304"/>
      <c r="BLM842" s="304"/>
      <c r="BLN842" s="304"/>
      <c r="BLO842" s="304"/>
      <c r="BLP842" s="304"/>
      <c r="BLQ842" s="304"/>
      <c r="BLR842" s="304"/>
      <c r="BLS842" s="304"/>
      <c r="BLT842" s="304"/>
      <c r="BLU842" s="304"/>
      <c r="BLV842" s="304"/>
      <c r="BLW842" s="304"/>
      <c r="BLX842" s="304"/>
      <c r="BLY842" s="304"/>
      <c r="BLZ842" s="304"/>
      <c r="BMA842" s="304"/>
      <c r="BMB842" s="304"/>
      <c r="BMC842" s="304"/>
      <c r="BMD842" s="304"/>
      <c r="BME842" s="304"/>
      <c r="BMF842" s="304"/>
      <c r="BMG842" s="304"/>
      <c r="BMH842" s="304"/>
      <c r="BMI842" s="304"/>
      <c r="BMJ842" s="304"/>
      <c r="BMK842" s="304"/>
      <c r="BML842" s="304"/>
      <c r="BMM842" s="304"/>
      <c r="BMN842" s="304"/>
      <c r="BMO842" s="304"/>
      <c r="BMP842" s="304"/>
      <c r="BMQ842" s="304"/>
      <c r="BMR842" s="304"/>
      <c r="BMS842" s="304"/>
      <c r="BMT842" s="304"/>
      <c r="BMU842" s="304"/>
      <c r="BMV842" s="304"/>
      <c r="BMW842" s="304"/>
      <c r="BMX842" s="304"/>
      <c r="BMY842" s="304"/>
      <c r="BMZ842" s="304"/>
      <c r="BNA842" s="304"/>
      <c r="BNB842" s="304"/>
      <c r="BNC842" s="304"/>
      <c r="BND842" s="304"/>
      <c r="BNE842" s="304"/>
      <c r="BNF842" s="304"/>
      <c r="BNG842" s="304"/>
      <c r="BNH842" s="304"/>
      <c r="BNI842" s="304"/>
      <c r="BNJ842" s="304"/>
      <c r="BNK842" s="304"/>
      <c r="BNL842" s="304"/>
      <c r="BNM842" s="304"/>
      <c r="BNN842" s="304"/>
      <c r="BNO842" s="304"/>
      <c r="BNP842" s="304"/>
      <c r="BNQ842" s="304"/>
      <c r="BNR842" s="304"/>
      <c r="BNS842" s="304"/>
      <c r="BNT842" s="304"/>
      <c r="BNU842" s="304"/>
      <c r="BNV842" s="304"/>
      <c r="BNW842" s="304"/>
      <c r="BNX842" s="304"/>
      <c r="BNY842" s="304"/>
      <c r="BNZ842" s="304"/>
      <c r="BOA842" s="304"/>
      <c r="BOB842" s="304"/>
      <c r="BOC842" s="304"/>
      <c r="BOD842" s="304"/>
      <c r="BOE842" s="304"/>
      <c r="BOF842" s="304"/>
      <c r="BOG842" s="304"/>
      <c r="BOH842" s="304"/>
      <c r="BOI842" s="304"/>
      <c r="BOJ842" s="304"/>
      <c r="BOK842" s="304"/>
      <c r="BOL842" s="304"/>
      <c r="BOM842" s="304"/>
      <c r="BON842" s="304"/>
      <c r="BOO842" s="304"/>
      <c r="BOP842" s="304"/>
      <c r="BOQ842" s="304"/>
      <c r="BOR842" s="304"/>
      <c r="BOS842" s="304"/>
      <c r="BOT842" s="304"/>
      <c r="BOU842" s="304"/>
      <c r="BOV842" s="304"/>
      <c r="BOW842" s="304"/>
      <c r="BOX842" s="304"/>
      <c r="BOY842" s="304"/>
      <c r="BOZ842" s="304"/>
      <c r="BPA842" s="304"/>
      <c r="BPB842" s="304"/>
      <c r="BPC842" s="304"/>
      <c r="BPD842" s="304"/>
      <c r="BPE842" s="304"/>
      <c r="BPF842" s="304"/>
      <c r="BPG842" s="304"/>
      <c r="BPH842" s="304"/>
      <c r="BPI842" s="304"/>
      <c r="BPJ842" s="304"/>
      <c r="BPK842" s="304"/>
      <c r="BPL842" s="304"/>
      <c r="BPM842" s="304"/>
      <c r="BPN842" s="304"/>
      <c r="BPO842" s="304"/>
      <c r="BPP842" s="304"/>
      <c r="BPQ842" s="304"/>
      <c r="BPR842" s="304"/>
      <c r="BPS842" s="304"/>
      <c r="BPT842" s="304"/>
      <c r="BPU842" s="304"/>
      <c r="BPV842" s="304"/>
      <c r="BPW842" s="304"/>
      <c r="BPX842" s="304"/>
      <c r="BPY842" s="304"/>
      <c r="BPZ842" s="304"/>
      <c r="BQA842" s="304"/>
      <c r="BQB842" s="304"/>
      <c r="BQC842" s="304"/>
      <c r="BQD842" s="304"/>
      <c r="BQE842" s="304"/>
      <c r="BQF842" s="304"/>
      <c r="BQG842" s="304"/>
      <c r="BQH842" s="304"/>
      <c r="BQI842" s="304"/>
      <c r="BQJ842" s="304"/>
      <c r="BQK842" s="304"/>
      <c r="BQL842" s="304"/>
      <c r="BQM842" s="304"/>
      <c r="BQN842" s="304"/>
      <c r="BQO842" s="304"/>
      <c r="BQP842" s="304"/>
      <c r="BQQ842" s="304"/>
      <c r="BQR842" s="304"/>
      <c r="BQS842" s="304"/>
      <c r="BQT842" s="304"/>
      <c r="BQU842" s="304"/>
      <c r="BQV842" s="304"/>
      <c r="BQW842" s="304"/>
      <c r="BQX842" s="304"/>
      <c r="BQY842" s="304"/>
      <c r="BQZ842" s="304"/>
      <c r="BRA842" s="304"/>
      <c r="BRB842" s="304"/>
      <c r="BRC842" s="304"/>
      <c r="BRD842" s="304"/>
      <c r="BRE842" s="304"/>
      <c r="BRF842" s="304"/>
      <c r="BRG842" s="304"/>
      <c r="BRH842" s="304"/>
      <c r="BRI842" s="304"/>
      <c r="BRJ842" s="304"/>
      <c r="BRK842" s="304"/>
      <c r="BRL842" s="304"/>
      <c r="BRM842" s="304"/>
      <c r="BRN842" s="304"/>
      <c r="BRO842" s="304"/>
      <c r="BRP842" s="304"/>
      <c r="BRQ842" s="304"/>
      <c r="BRR842" s="304"/>
      <c r="BRS842" s="304"/>
      <c r="BRT842" s="304"/>
      <c r="BRU842" s="304"/>
      <c r="BRV842" s="304"/>
      <c r="BRW842" s="304"/>
      <c r="BRX842" s="304"/>
      <c r="BRY842" s="304"/>
      <c r="BRZ842" s="304"/>
      <c r="BSA842" s="304"/>
      <c r="BSB842" s="304"/>
      <c r="BSC842" s="304"/>
      <c r="BSD842" s="304"/>
      <c r="BSE842" s="304"/>
      <c r="BSF842" s="304"/>
      <c r="BSG842" s="304"/>
      <c r="BSH842" s="304"/>
      <c r="BSI842" s="304"/>
      <c r="BSJ842" s="304"/>
      <c r="BSK842" s="304"/>
      <c r="BSL842" s="304"/>
      <c r="BSM842" s="304"/>
      <c r="BSN842" s="304"/>
      <c r="BSO842" s="304"/>
      <c r="BSP842" s="304"/>
      <c r="BSQ842" s="304"/>
      <c r="BSR842" s="304"/>
      <c r="BSS842" s="304"/>
      <c r="BST842" s="304"/>
      <c r="BSU842" s="304"/>
      <c r="BSV842" s="304"/>
      <c r="BSW842" s="304"/>
      <c r="BSX842" s="304"/>
      <c r="BSY842" s="304"/>
      <c r="BSZ842" s="304"/>
      <c r="BTA842" s="304"/>
      <c r="BTB842" s="304"/>
      <c r="BTC842" s="304"/>
      <c r="BTD842" s="304"/>
      <c r="BTE842" s="304"/>
      <c r="BTF842" s="304"/>
      <c r="BTG842" s="304"/>
      <c r="BTH842" s="304"/>
      <c r="BTI842" s="304"/>
      <c r="BTJ842" s="304"/>
      <c r="BTK842" s="304"/>
      <c r="BTL842" s="304"/>
      <c r="BTM842" s="304"/>
      <c r="BTN842" s="304"/>
      <c r="BTO842" s="304"/>
      <c r="BTP842" s="304"/>
      <c r="BTQ842" s="304"/>
      <c r="BTR842" s="304"/>
      <c r="BTS842" s="304"/>
      <c r="BTT842" s="304"/>
      <c r="BTU842" s="304"/>
      <c r="BTV842" s="304"/>
      <c r="BTW842" s="304"/>
      <c r="BTX842" s="304"/>
      <c r="BTY842" s="304"/>
      <c r="BTZ842" s="304"/>
      <c r="BUA842" s="304"/>
      <c r="BUB842" s="304"/>
      <c r="BUC842" s="304"/>
      <c r="BUD842" s="304"/>
      <c r="BUE842" s="304"/>
      <c r="BUF842" s="304"/>
      <c r="BUG842" s="304"/>
      <c r="BUH842" s="304"/>
      <c r="BUI842" s="304"/>
      <c r="BUJ842" s="304"/>
      <c r="BUK842" s="304"/>
      <c r="BUL842" s="304"/>
      <c r="BUM842" s="304"/>
      <c r="BUN842" s="304"/>
      <c r="BUO842" s="304"/>
      <c r="BUP842" s="304"/>
      <c r="BUQ842" s="304"/>
      <c r="BUR842" s="304"/>
      <c r="BUS842" s="304"/>
      <c r="BUT842" s="304"/>
      <c r="BUU842" s="304"/>
      <c r="BUV842" s="304"/>
      <c r="BUW842" s="304"/>
      <c r="BUX842" s="304"/>
      <c r="BUY842" s="304"/>
      <c r="BUZ842" s="304"/>
      <c r="BVA842" s="304"/>
      <c r="BVB842" s="304"/>
      <c r="BVC842" s="304"/>
      <c r="BVD842" s="304"/>
      <c r="BVE842" s="304"/>
      <c r="BVF842" s="304"/>
      <c r="BVG842" s="304"/>
      <c r="BVH842" s="304"/>
      <c r="BVI842" s="304"/>
      <c r="BVJ842" s="304"/>
      <c r="BVK842" s="304"/>
      <c r="BVL842" s="304"/>
      <c r="BVM842" s="304"/>
      <c r="BVN842" s="304"/>
      <c r="BVO842" s="304"/>
      <c r="BVP842" s="304"/>
      <c r="BVQ842" s="304"/>
      <c r="BVR842" s="304"/>
      <c r="BVS842" s="304"/>
      <c r="BVT842" s="304"/>
      <c r="BVU842" s="304"/>
      <c r="BVV842" s="304"/>
      <c r="BVW842" s="304"/>
      <c r="BVX842" s="304"/>
      <c r="BVY842" s="304"/>
      <c r="BVZ842" s="304"/>
      <c r="BWA842" s="304"/>
      <c r="BWB842" s="304"/>
      <c r="BWC842" s="304"/>
      <c r="BWD842" s="304"/>
      <c r="BWE842" s="304"/>
      <c r="BWF842" s="304"/>
      <c r="BWG842" s="304"/>
      <c r="BWH842" s="304"/>
      <c r="BWI842" s="304"/>
      <c r="BWJ842" s="304"/>
      <c r="BWK842" s="304"/>
      <c r="BWL842" s="304"/>
      <c r="BWM842" s="304"/>
      <c r="BWN842" s="304"/>
      <c r="BWO842" s="304"/>
      <c r="BWP842" s="304"/>
      <c r="BWQ842" s="304"/>
      <c r="BWR842" s="304"/>
      <c r="BWS842" s="304"/>
      <c r="BWT842" s="304"/>
      <c r="BWU842" s="304"/>
      <c r="BWV842" s="304"/>
      <c r="BWW842" s="304"/>
      <c r="BWX842" s="304"/>
      <c r="BWY842" s="304"/>
      <c r="BWZ842" s="304"/>
      <c r="BXA842" s="304"/>
      <c r="BXB842" s="304"/>
      <c r="BXC842" s="304"/>
      <c r="BXD842" s="304"/>
      <c r="BXE842" s="304"/>
      <c r="BXF842" s="304"/>
      <c r="BXG842" s="304"/>
      <c r="BXH842" s="304"/>
      <c r="BXI842" s="304"/>
      <c r="BXJ842" s="304"/>
      <c r="BXK842" s="304"/>
      <c r="BXL842" s="304"/>
      <c r="BXM842" s="304"/>
      <c r="BXN842" s="304"/>
      <c r="BXO842" s="304"/>
      <c r="BXP842" s="304"/>
      <c r="BXQ842" s="304"/>
      <c r="BXR842" s="304"/>
      <c r="BXS842" s="304"/>
      <c r="BXT842" s="304"/>
      <c r="BXU842" s="304"/>
      <c r="BXV842" s="304"/>
      <c r="BXW842" s="304"/>
      <c r="BXX842" s="304"/>
      <c r="BXY842" s="304"/>
      <c r="BXZ842" s="304"/>
      <c r="BYA842" s="304"/>
      <c r="BYB842" s="304"/>
      <c r="BYC842" s="304"/>
      <c r="BYD842" s="304"/>
      <c r="BYE842" s="304"/>
      <c r="BYF842" s="304"/>
      <c r="BYG842" s="304"/>
      <c r="BYH842" s="304"/>
      <c r="BYI842" s="304"/>
      <c r="BYJ842" s="304"/>
      <c r="BYK842" s="304"/>
      <c r="BYL842" s="304"/>
      <c r="BYM842" s="304"/>
      <c r="BYN842" s="304"/>
      <c r="BYO842" s="304"/>
      <c r="BYP842" s="304"/>
      <c r="BYQ842" s="304"/>
      <c r="BYR842" s="304"/>
      <c r="BYS842" s="304"/>
      <c r="BYT842" s="304"/>
      <c r="BYU842" s="304"/>
      <c r="BYV842" s="304"/>
      <c r="BYW842" s="304"/>
      <c r="BYX842" s="304"/>
      <c r="BYY842" s="304"/>
      <c r="BYZ842" s="304"/>
      <c r="BZA842" s="304"/>
      <c r="BZB842" s="304"/>
      <c r="BZC842" s="304"/>
      <c r="BZD842" s="304"/>
      <c r="BZE842" s="304"/>
      <c r="BZF842" s="304"/>
      <c r="BZG842" s="304"/>
      <c r="BZH842" s="304"/>
      <c r="BZI842" s="304"/>
      <c r="BZJ842" s="304"/>
      <c r="BZK842" s="304"/>
      <c r="BZL842" s="304"/>
      <c r="BZM842" s="304"/>
      <c r="BZN842" s="304"/>
      <c r="BZO842" s="304"/>
      <c r="BZP842" s="304"/>
      <c r="BZQ842" s="304"/>
      <c r="BZR842" s="304"/>
      <c r="BZS842" s="304"/>
      <c r="BZT842" s="304"/>
      <c r="BZU842" s="304"/>
      <c r="BZV842" s="304"/>
      <c r="BZW842" s="304"/>
      <c r="BZX842" s="304"/>
      <c r="BZY842" s="304"/>
      <c r="BZZ842" s="304"/>
      <c r="CAA842" s="304"/>
      <c r="CAB842" s="304"/>
      <c r="CAC842" s="304"/>
      <c r="CAD842" s="304"/>
      <c r="CAE842" s="304"/>
      <c r="CAF842" s="304"/>
      <c r="CAG842" s="304"/>
      <c r="CAH842" s="304"/>
      <c r="CAI842" s="304"/>
      <c r="CAJ842" s="304"/>
      <c r="CAK842" s="304"/>
      <c r="CAL842" s="304"/>
      <c r="CAM842" s="304"/>
      <c r="CAN842" s="304"/>
      <c r="CAO842" s="304"/>
      <c r="CAP842" s="304"/>
      <c r="CAQ842" s="304"/>
      <c r="CAR842" s="304"/>
      <c r="CAS842" s="304"/>
      <c r="CAT842" s="304"/>
      <c r="CAU842" s="304"/>
      <c r="CAV842" s="304"/>
      <c r="CAW842" s="304"/>
      <c r="CAX842" s="304"/>
      <c r="CAY842" s="304"/>
      <c r="CAZ842" s="304"/>
      <c r="CBA842" s="304"/>
      <c r="CBB842" s="304"/>
      <c r="CBC842" s="304"/>
      <c r="CBD842" s="304"/>
      <c r="CBE842" s="304"/>
      <c r="CBF842" s="304"/>
      <c r="CBG842" s="304"/>
      <c r="CBH842" s="304"/>
      <c r="CBI842" s="304"/>
      <c r="CBJ842" s="304"/>
      <c r="CBK842" s="304"/>
      <c r="CBL842" s="304"/>
      <c r="CBM842" s="304"/>
      <c r="CBN842" s="304"/>
      <c r="CBO842" s="304"/>
      <c r="CBP842" s="304"/>
      <c r="CBQ842" s="304"/>
      <c r="CBR842" s="304"/>
      <c r="CBS842" s="304"/>
      <c r="CBT842" s="304"/>
      <c r="CBU842" s="304"/>
      <c r="CBV842" s="304"/>
      <c r="CBW842" s="304"/>
      <c r="CBX842" s="304"/>
      <c r="CBY842" s="304"/>
      <c r="CBZ842" s="304"/>
      <c r="CCA842" s="304"/>
      <c r="CCB842" s="304"/>
      <c r="CCC842" s="304"/>
      <c r="CCD842" s="304"/>
      <c r="CCE842" s="304"/>
      <c r="CCF842" s="304"/>
      <c r="CCG842" s="304"/>
      <c r="CCH842" s="304"/>
      <c r="CCI842" s="304"/>
      <c r="CCJ842" s="304"/>
      <c r="CCK842" s="304"/>
      <c r="CCL842" s="304"/>
      <c r="CCM842" s="304"/>
      <c r="CCN842" s="304"/>
      <c r="CCO842" s="304"/>
      <c r="CCP842" s="304"/>
      <c r="CCQ842" s="304"/>
      <c r="CCR842" s="304"/>
      <c r="CCS842" s="304"/>
      <c r="CCT842" s="304"/>
      <c r="CCU842" s="304"/>
      <c r="CCV842" s="304"/>
      <c r="CCW842" s="304"/>
      <c r="CCX842" s="304"/>
      <c r="CCY842" s="304"/>
      <c r="CCZ842" s="304"/>
      <c r="CDA842" s="304"/>
      <c r="CDB842" s="304"/>
      <c r="CDC842" s="304"/>
      <c r="CDD842" s="304"/>
      <c r="CDE842" s="304"/>
      <c r="CDF842" s="304"/>
      <c r="CDG842" s="304"/>
      <c r="CDH842" s="304"/>
      <c r="CDI842" s="304"/>
      <c r="CDJ842" s="304"/>
      <c r="CDK842" s="304"/>
      <c r="CDL842" s="304"/>
      <c r="CDM842" s="304"/>
      <c r="CDN842" s="304"/>
      <c r="CDO842" s="304"/>
      <c r="CDP842" s="304"/>
      <c r="CDQ842" s="304"/>
      <c r="CDR842" s="304"/>
      <c r="CDS842" s="304"/>
      <c r="CDT842" s="304"/>
      <c r="CDU842" s="304"/>
      <c r="CDV842" s="304"/>
      <c r="CDW842" s="304"/>
      <c r="CDX842" s="304"/>
      <c r="CDY842" s="304"/>
      <c r="CDZ842" s="304"/>
      <c r="CEA842" s="304"/>
      <c r="CEB842" s="304"/>
      <c r="CEC842" s="304"/>
      <c r="CED842" s="304"/>
      <c r="CEE842" s="304"/>
      <c r="CEF842" s="304"/>
      <c r="CEG842" s="304"/>
      <c r="CEH842" s="304"/>
      <c r="CEI842" s="304"/>
      <c r="CEJ842" s="304"/>
      <c r="CEK842" s="304"/>
      <c r="CEL842" s="304"/>
      <c r="CEM842" s="304"/>
      <c r="CEN842" s="304"/>
      <c r="CEO842" s="304"/>
      <c r="CEP842" s="304"/>
      <c r="CEQ842" s="304"/>
      <c r="CER842" s="304"/>
      <c r="CES842" s="304"/>
      <c r="CET842" s="304"/>
      <c r="CEU842" s="304"/>
      <c r="CEV842" s="304"/>
      <c r="CEW842" s="304"/>
      <c r="CEX842" s="304"/>
      <c r="CEY842" s="304"/>
      <c r="CEZ842" s="304"/>
      <c r="CFA842" s="304"/>
      <c r="CFB842" s="304"/>
      <c r="CFC842" s="304"/>
      <c r="CFD842" s="304"/>
      <c r="CFE842" s="304"/>
      <c r="CFF842" s="304"/>
      <c r="CFG842" s="304"/>
      <c r="CFH842" s="304"/>
      <c r="CFI842" s="304"/>
      <c r="CFJ842" s="304"/>
      <c r="CFK842" s="304"/>
      <c r="CFL842" s="304"/>
      <c r="CFM842" s="304"/>
      <c r="CFN842" s="304"/>
      <c r="CFO842" s="304"/>
      <c r="CFP842" s="304"/>
      <c r="CFQ842" s="304"/>
      <c r="CFR842" s="304"/>
      <c r="CFS842" s="304"/>
      <c r="CFT842" s="304"/>
      <c r="CFU842" s="304"/>
      <c r="CFV842" s="304"/>
      <c r="CFW842" s="304"/>
      <c r="CFX842" s="304"/>
      <c r="CFY842" s="304"/>
      <c r="CFZ842" s="304"/>
      <c r="CGA842" s="304"/>
      <c r="CGB842" s="304"/>
      <c r="CGC842" s="304"/>
      <c r="CGD842" s="304"/>
      <c r="CGE842" s="304"/>
      <c r="CGF842" s="304"/>
      <c r="CGG842" s="304"/>
      <c r="CGH842" s="304"/>
      <c r="CGI842" s="304"/>
      <c r="CGJ842" s="304"/>
      <c r="CGK842" s="304"/>
      <c r="CGL842" s="304"/>
      <c r="CGM842" s="304"/>
      <c r="CGN842" s="304"/>
      <c r="CGO842" s="304"/>
      <c r="CGP842" s="304"/>
      <c r="CGQ842" s="304"/>
      <c r="CGR842" s="304"/>
      <c r="CGS842" s="304"/>
      <c r="CGT842" s="304"/>
      <c r="CGU842" s="304"/>
      <c r="CGV842" s="304"/>
      <c r="CGW842" s="304"/>
      <c r="CGX842" s="304"/>
      <c r="CGY842" s="304"/>
      <c r="CGZ842" s="304"/>
      <c r="CHA842" s="304"/>
      <c r="CHB842" s="304"/>
      <c r="CHC842" s="304"/>
      <c r="CHD842" s="304"/>
      <c r="CHE842" s="304"/>
      <c r="CHF842" s="304"/>
      <c r="CHG842" s="304"/>
      <c r="CHH842" s="304"/>
      <c r="CHI842" s="304"/>
      <c r="CHJ842" s="304"/>
      <c r="CHK842" s="304"/>
      <c r="CHL842" s="304"/>
      <c r="CHM842" s="304"/>
      <c r="CHN842" s="304"/>
      <c r="CHO842" s="304"/>
      <c r="CHP842" s="304"/>
      <c r="CHQ842" s="304"/>
      <c r="CHR842" s="304"/>
      <c r="CHS842" s="304"/>
      <c r="CHT842" s="304"/>
      <c r="CHU842" s="304"/>
      <c r="CHV842" s="304"/>
      <c r="CHW842" s="304"/>
      <c r="CHX842" s="304"/>
      <c r="CHY842" s="304"/>
      <c r="CHZ842" s="304"/>
      <c r="CIA842" s="304"/>
      <c r="CIB842" s="304"/>
      <c r="CIC842" s="304"/>
      <c r="CID842" s="304"/>
      <c r="CIE842" s="304"/>
      <c r="CIF842" s="304"/>
      <c r="CIG842" s="304"/>
      <c r="CIH842" s="304"/>
      <c r="CII842" s="304"/>
      <c r="CIJ842" s="304"/>
      <c r="CIK842" s="304"/>
      <c r="CIL842" s="304"/>
      <c r="CIM842" s="304"/>
      <c r="CIN842" s="304"/>
      <c r="CIO842" s="304"/>
      <c r="CIP842" s="304"/>
      <c r="CIQ842" s="304"/>
      <c r="CIR842" s="304"/>
      <c r="CIS842" s="304"/>
      <c r="CIT842" s="304"/>
      <c r="CIU842" s="304"/>
      <c r="CIV842" s="304"/>
      <c r="CIW842" s="304"/>
      <c r="CIX842" s="304"/>
      <c r="CIY842" s="304"/>
      <c r="CIZ842" s="304"/>
      <c r="CJA842" s="304"/>
      <c r="CJB842" s="304"/>
      <c r="CJC842" s="304"/>
      <c r="CJD842" s="304"/>
      <c r="CJE842" s="304"/>
      <c r="CJF842" s="304"/>
      <c r="CJG842" s="304"/>
      <c r="CJH842" s="304"/>
      <c r="CJI842" s="304"/>
      <c r="CJJ842" s="304"/>
      <c r="CJK842" s="304"/>
      <c r="CJL842" s="304"/>
      <c r="CJM842" s="304"/>
      <c r="CJN842" s="304"/>
      <c r="CJO842" s="304"/>
      <c r="CJP842" s="304"/>
      <c r="CJQ842" s="304"/>
      <c r="CJR842" s="304"/>
      <c r="CJS842" s="304"/>
      <c r="CJT842" s="304"/>
      <c r="CJU842" s="304"/>
      <c r="CJV842" s="304"/>
      <c r="CJW842" s="304"/>
      <c r="CJX842" s="304"/>
      <c r="CJY842" s="304"/>
      <c r="CJZ842" s="304"/>
      <c r="CKA842" s="304"/>
      <c r="CKB842" s="304"/>
      <c r="CKC842" s="304"/>
      <c r="CKD842" s="304"/>
      <c r="CKE842" s="304"/>
      <c r="CKF842" s="304"/>
      <c r="CKG842" s="304"/>
      <c r="CKH842" s="304"/>
      <c r="CKI842" s="304"/>
      <c r="CKJ842" s="304"/>
      <c r="CKK842" s="304"/>
      <c r="CKL842" s="304"/>
      <c r="CKM842" s="304"/>
      <c r="CKN842" s="304"/>
      <c r="CKO842" s="304"/>
      <c r="CKP842" s="304"/>
      <c r="CKQ842" s="304"/>
      <c r="CKR842" s="304"/>
      <c r="CKS842" s="304"/>
      <c r="CKT842" s="304"/>
      <c r="CKU842" s="304"/>
      <c r="CKV842" s="304"/>
      <c r="CKW842" s="304"/>
      <c r="CKX842" s="304"/>
      <c r="CKY842" s="304"/>
      <c r="CKZ842" s="304"/>
      <c r="CLA842" s="304"/>
      <c r="CLB842" s="304"/>
      <c r="CLC842" s="304"/>
      <c r="CLD842" s="304"/>
      <c r="CLE842" s="304"/>
      <c r="CLF842" s="304"/>
      <c r="CLG842" s="304"/>
      <c r="CLH842" s="304"/>
      <c r="CLI842" s="304"/>
      <c r="CLJ842" s="304"/>
      <c r="CLK842" s="304"/>
      <c r="CLL842" s="304"/>
      <c r="CLM842" s="304"/>
      <c r="CLN842" s="304"/>
      <c r="CLO842" s="304"/>
      <c r="CLP842" s="304"/>
      <c r="CLQ842" s="304"/>
      <c r="CLR842" s="304"/>
      <c r="CLS842" s="304"/>
      <c r="CLT842" s="304"/>
      <c r="CLU842" s="304"/>
      <c r="CLV842" s="304"/>
      <c r="CLW842" s="304"/>
      <c r="CLX842" s="304"/>
      <c r="CLY842" s="304"/>
      <c r="CLZ842" s="304"/>
      <c r="CMA842" s="304"/>
      <c r="CMB842" s="304"/>
      <c r="CMC842" s="304"/>
      <c r="CMD842" s="304"/>
      <c r="CME842" s="304"/>
      <c r="CMF842" s="304"/>
      <c r="CMG842" s="304"/>
      <c r="CMH842" s="304"/>
      <c r="CMI842" s="304"/>
      <c r="CMJ842" s="304"/>
      <c r="CMK842" s="304"/>
      <c r="CML842" s="304"/>
      <c r="CMM842" s="304"/>
      <c r="CMN842" s="304"/>
      <c r="CMO842" s="304"/>
      <c r="CMP842" s="304"/>
      <c r="CMQ842" s="304"/>
      <c r="CMR842" s="304"/>
      <c r="CMS842" s="304"/>
      <c r="CMT842" s="304"/>
      <c r="CMU842" s="304"/>
      <c r="CMV842" s="304"/>
      <c r="CMW842" s="304"/>
      <c r="CMX842" s="304"/>
      <c r="CMY842" s="304"/>
      <c r="CMZ842" s="304"/>
      <c r="CNA842" s="304"/>
      <c r="CNB842" s="304"/>
      <c r="CNC842" s="304"/>
      <c r="CND842" s="304"/>
      <c r="CNE842" s="304"/>
      <c r="CNF842" s="304"/>
      <c r="CNG842" s="304"/>
      <c r="CNH842" s="304"/>
      <c r="CNI842" s="304"/>
      <c r="CNJ842" s="304"/>
      <c r="CNK842" s="304"/>
      <c r="CNL842" s="304"/>
      <c r="CNM842" s="304"/>
      <c r="CNN842" s="304"/>
      <c r="CNO842" s="304"/>
      <c r="CNP842" s="304"/>
      <c r="CNQ842" s="304"/>
      <c r="CNR842" s="304"/>
      <c r="CNS842" s="304"/>
      <c r="CNT842" s="304"/>
      <c r="CNU842" s="304"/>
      <c r="CNV842" s="304"/>
      <c r="CNW842" s="304"/>
      <c r="CNX842" s="304"/>
      <c r="CNY842" s="304"/>
      <c r="CNZ842" s="304"/>
      <c r="COA842" s="304"/>
      <c r="COB842" s="304"/>
      <c r="COC842" s="304"/>
      <c r="COD842" s="304"/>
      <c r="COE842" s="304"/>
      <c r="COF842" s="304"/>
      <c r="COG842" s="304"/>
      <c r="COH842" s="304"/>
      <c r="COI842" s="304"/>
      <c r="COJ842" s="304"/>
      <c r="COK842" s="304"/>
      <c r="COL842" s="304"/>
      <c r="COM842" s="304"/>
      <c r="CON842" s="304"/>
      <c r="COO842" s="304"/>
      <c r="COP842" s="304"/>
      <c r="COQ842" s="304"/>
      <c r="COR842" s="304"/>
      <c r="COS842" s="304"/>
      <c r="COT842" s="304"/>
      <c r="COU842" s="304"/>
      <c r="COV842" s="304"/>
      <c r="COW842" s="304"/>
      <c r="COX842" s="304"/>
      <c r="COY842" s="304"/>
      <c r="COZ842" s="304"/>
      <c r="CPA842" s="304"/>
      <c r="CPB842" s="304"/>
      <c r="CPC842" s="304"/>
      <c r="CPD842" s="304"/>
      <c r="CPE842" s="304"/>
      <c r="CPF842" s="304"/>
      <c r="CPG842" s="304"/>
      <c r="CPH842" s="304"/>
      <c r="CPI842" s="304"/>
      <c r="CPJ842" s="304"/>
      <c r="CPK842" s="304"/>
      <c r="CPL842" s="304"/>
      <c r="CPM842" s="304"/>
      <c r="CPN842" s="304"/>
      <c r="CPO842" s="304"/>
      <c r="CPP842" s="304"/>
      <c r="CPQ842" s="304"/>
      <c r="CPR842" s="304"/>
      <c r="CPS842" s="304"/>
      <c r="CPT842" s="304"/>
      <c r="CPU842" s="304"/>
      <c r="CPV842" s="304"/>
      <c r="CPW842" s="304"/>
      <c r="CPX842" s="304"/>
      <c r="CPY842" s="304"/>
      <c r="CPZ842" s="304"/>
      <c r="CQA842" s="304"/>
      <c r="CQB842" s="304"/>
      <c r="CQC842" s="304"/>
      <c r="CQD842" s="304"/>
      <c r="CQE842" s="304"/>
      <c r="CQF842" s="304"/>
      <c r="CQG842" s="304"/>
      <c r="CQH842" s="304"/>
      <c r="CQI842" s="304"/>
      <c r="CQJ842" s="304"/>
      <c r="CQK842" s="304"/>
      <c r="CQL842" s="304"/>
      <c r="CQM842" s="304"/>
      <c r="CQN842" s="304"/>
      <c r="CQO842" s="304"/>
      <c r="CQP842" s="304"/>
      <c r="CQQ842" s="304"/>
      <c r="CQR842" s="304"/>
      <c r="CQS842" s="304"/>
      <c r="CQT842" s="304"/>
      <c r="CQU842" s="304"/>
      <c r="CQV842" s="304"/>
      <c r="CQW842" s="304"/>
      <c r="CQX842" s="304"/>
      <c r="CQY842" s="304"/>
      <c r="CQZ842" s="304"/>
      <c r="CRA842" s="304"/>
      <c r="CRB842" s="304"/>
      <c r="CRC842" s="304"/>
      <c r="CRD842" s="304"/>
      <c r="CRE842" s="304"/>
      <c r="CRF842" s="304"/>
      <c r="CRG842" s="304"/>
      <c r="CRH842" s="304"/>
      <c r="CRI842" s="304"/>
      <c r="CRJ842" s="304"/>
      <c r="CRK842" s="304"/>
      <c r="CRL842" s="304"/>
      <c r="CRM842" s="304"/>
      <c r="CRN842" s="304"/>
      <c r="CRO842" s="304"/>
      <c r="CRP842" s="304"/>
      <c r="CRQ842" s="304"/>
      <c r="CRR842" s="304"/>
      <c r="CRS842" s="304"/>
      <c r="CRT842" s="304"/>
      <c r="CRU842" s="304"/>
      <c r="CRV842" s="304"/>
      <c r="CRW842" s="304"/>
      <c r="CRX842" s="304"/>
      <c r="CRY842" s="304"/>
      <c r="CRZ842" s="304"/>
      <c r="CSA842" s="304"/>
      <c r="CSB842" s="304"/>
      <c r="CSC842" s="304"/>
      <c r="CSD842" s="304"/>
      <c r="CSE842" s="304"/>
      <c r="CSF842" s="304"/>
      <c r="CSG842" s="304"/>
      <c r="CSH842" s="304"/>
      <c r="CSI842" s="304"/>
      <c r="CSJ842" s="304"/>
      <c r="CSK842" s="304"/>
      <c r="CSL842" s="304"/>
      <c r="CSM842" s="304"/>
      <c r="CSN842" s="304"/>
      <c r="CSO842" s="304"/>
      <c r="CSP842" s="304"/>
      <c r="CSQ842" s="304"/>
      <c r="CSR842" s="304"/>
      <c r="CSS842" s="304"/>
      <c r="CST842" s="304"/>
      <c r="CSU842" s="304"/>
      <c r="CSV842" s="304"/>
      <c r="CSW842" s="304"/>
      <c r="CSX842" s="304"/>
      <c r="CSY842" s="304"/>
      <c r="CSZ842" s="304"/>
      <c r="CTA842" s="304"/>
      <c r="CTB842" s="304"/>
      <c r="CTC842" s="304"/>
      <c r="CTD842" s="304"/>
      <c r="CTE842" s="304"/>
      <c r="CTF842" s="304"/>
      <c r="CTG842" s="304"/>
      <c r="CTH842" s="304"/>
      <c r="CTI842" s="304"/>
      <c r="CTJ842" s="304"/>
      <c r="CTK842" s="304"/>
      <c r="CTL842" s="304"/>
      <c r="CTM842" s="304"/>
      <c r="CTN842" s="304"/>
      <c r="CTO842" s="304"/>
      <c r="CTP842" s="304"/>
      <c r="CTQ842" s="304"/>
      <c r="CTR842" s="304"/>
      <c r="CTS842" s="304"/>
      <c r="CTT842" s="304"/>
      <c r="CTU842" s="304"/>
      <c r="CTV842" s="304"/>
      <c r="CTW842" s="304"/>
      <c r="CTX842" s="304"/>
      <c r="CTY842" s="304"/>
      <c r="CTZ842" s="304"/>
      <c r="CUA842" s="304"/>
      <c r="CUB842" s="304"/>
      <c r="CUC842" s="304"/>
      <c r="CUD842" s="304"/>
      <c r="CUE842" s="304"/>
      <c r="CUF842" s="304"/>
      <c r="CUG842" s="304"/>
      <c r="CUH842" s="304"/>
      <c r="CUI842" s="304"/>
      <c r="CUJ842" s="304"/>
      <c r="CUK842" s="304"/>
      <c r="CUL842" s="304"/>
      <c r="CUM842" s="304"/>
      <c r="CUN842" s="304"/>
      <c r="CUO842" s="304"/>
      <c r="CUP842" s="304"/>
      <c r="CUQ842" s="304"/>
      <c r="CUR842" s="304"/>
      <c r="CUS842" s="304"/>
      <c r="CUT842" s="304"/>
      <c r="CUU842" s="304"/>
      <c r="CUV842" s="304"/>
      <c r="CUW842" s="304"/>
      <c r="CUX842" s="304"/>
      <c r="CUY842" s="304"/>
      <c r="CUZ842" s="304"/>
      <c r="CVA842" s="304"/>
      <c r="CVB842" s="304"/>
      <c r="CVC842" s="304"/>
      <c r="CVD842" s="304"/>
      <c r="CVE842" s="304"/>
      <c r="CVF842" s="304"/>
      <c r="CVG842" s="304"/>
      <c r="CVH842" s="304"/>
      <c r="CVI842" s="304"/>
      <c r="CVJ842" s="304"/>
      <c r="CVK842" s="304"/>
      <c r="CVL842" s="304"/>
      <c r="CVM842" s="304"/>
      <c r="CVN842" s="304"/>
      <c r="CVO842" s="304"/>
      <c r="CVP842" s="304"/>
      <c r="CVQ842" s="304"/>
      <c r="CVR842" s="304"/>
      <c r="CVS842" s="304"/>
      <c r="CVT842" s="304"/>
      <c r="CVU842" s="304"/>
      <c r="CVV842" s="304"/>
      <c r="CVW842" s="304"/>
      <c r="CVX842" s="304"/>
      <c r="CVY842" s="304"/>
      <c r="CVZ842" s="304"/>
      <c r="CWA842" s="304"/>
      <c r="CWB842" s="304"/>
      <c r="CWC842" s="304"/>
      <c r="CWD842" s="304"/>
      <c r="CWE842" s="304"/>
      <c r="CWF842" s="304"/>
      <c r="CWG842" s="304"/>
      <c r="CWH842" s="304"/>
      <c r="CWI842" s="304"/>
      <c r="CWJ842" s="304"/>
      <c r="CWK842" s="304"/>
      <c r="CWL842" s="304"/>
      <c r="CWM842" s="304"/>
      <c r="CWN842" s="304"/>
      <c r="CWO842" s="304"/>
      <c r="CWP842" s="304"/>
      <c r="CWQ842" s="304"/>
      <c r="CWR842" s="304"/>
      <c r="CWS842" s="304"/>
      <c r="CWT842" s="304"/>
      <c r="CWU842" s="304"/>
      <c r="CWV842" s="304"/>
      <c r="CWW842" s="304"/>
      <c r="CWX842" s="304"/>
      <c r="CWY842" s="304"/>
      <c r="CWZ842" s="304"/>
      <c r="CXA842" s="304"/>
      <c r="CXB842" s="304"/>
      <c r="CXC842" s="304"/>
      <c r="CXD842" s="304"/>
      <c r="CXE842" s="304"/>
      <c r="CXF842" s="304"/>
      <c r="CXG842" s="304"/>
      <c r="CXH842" s="304"/>
      <c r="CXI842" s="304"/>
      <c r="CXJ842" s="304"/>
      <c r="CXK842" s="304"/>
      <c r="CXL842" s="304"/>
      <c r="CXM842" s="304"/>
      <c r="CXN842" s="304"/>
      <c r="CXO842" s="304"/>
      <c r="CXP842" s="304"/>
      <c r="CXQ842" s="304"/>
      <c r="CXR842" s="304"/>
      <c r="CXS842" s="304"/>
      <c r="CXT842" s="304"/>
      <c r="CXU842" s="304"/>
      <c r="CXV842" s="304"/>
      <c r="CXW842" s="304"/>
      <c r="CXX842" s="304"/>
      <c r="CXY842" s="304"/>
      <c r="CXZ842" s="304"/>
      <c r="CYA842" s="304"/>
      <c r="CYB842" s="304"/>
      <c r="CYC842" s="304"/>
      <c r="CYD842" s="304"/>
      <c r="CYE842" s="304"/>
      <c r="CYF842" s="304"/>
      <c r="CYG842" s="304"/>
      <c r="CYH842" s="304"/>
      <c r="CYI842" s="304"/>
      <c r="CYJ842" s="304"/>
      <c r="CYK842" s="304"/>
      <c r="CYL842" s="304"/>
      <c r="CYM842" s="304"/>
      <c r="CYN842" s="304"/>
      <c r="CYO842" s="304"/>
      <c r="CYP842" s="304"/>
      <c r="CYQ842" s="304"/>
      <c r="CYR842" s="304"/>
      <c r="CYS842" s="304"/>
      <c r="CYT842" s="304"/>
      <c r="CYU842" s="304"/>
      <c r="CYV842" s="304"/>
      <c r="CYW842" s="304"/>
      <c r="CYX842" s="304"/>
      <c r="CYY842" s="304"/>
      <c r="CYZ842" s="304"/>
      <c r="CZA842" s="304"/>
      <c r="CZB842" s="304"/>
      <c r="CZC842" s="304"/>
      <c r="CZD842" s="304"/>
      <c r="CZE842" s="304"/>
      <c r="CZF842" s="304"/>
      <c r="CZG842" s="304"/>
      <c r="CZH842" s="304"/>
      <c r="CZI842" s="304"/>
      <c r="CZJ842" s="304"/>
      <c r="CZK842" s="304"/>
      <c r="CZL842" s="304"/>
      <c r="CZM842" s="304"/>
      <c r="CZN842" s="304"/>
      <c r="CZO842" s="304"/>
      <c r="CZP842" s="304"/>
      <c r="CZQ842" s="304"/>
      <c r="CZR842" s="304"/>
      <c r="CZS842" s="304"/>
      <c r="CZT842" s="304"/>
      <c r="CZU842" s="304"/>
      <c r="CZV842" s="304"/>
      <c r="CZW842" s="304"/>
      <c r="CZX842" s="304"/>
      <c r="CZY842" s="304"/>
      <c r="CZZ842" s="304"/>
      <c r="DAA842" s="304"/>
      <c r="DAB842" s="304"/>
      <c r="DAC842" s="304"/>
      <c r="DAD842" s="304"/>
      <c r="DAE842" s="304"/>
      <c r="DAF842" s="304"/>
      <c r="DAG842" s="304"/>
      <c r="DAH842" s="304"/>
      <c r="DAI842" s="304"/>
      <c r="DAJ842" s="304"/>
      <c r="DAK842" s="304"/>
      <c r="DAL842" s="304"/>
      <c r="DAM842" s="304"/>
      <c r="DAN842" s="304"/>
      <c r="DAO842" s="304"/>
      <c r="DAP842" s="304"/>
      <c r="DAQ842" s="304"/>
      <c r="DAR842" s="304"/>
      <c r="DAS842" s="304"/>
      <c r="DAT842" s="304"/>
      <c r="DAU842" s="304"/>
      <c r="DAV842" s="304"/>
      <c r="DAW842" s="304"/>
      <c r="DAX842" s="304"/>
      <c r="DAY842" s="304"/>
      <c r="DAZ842" s="304"/>
      <c r="DBA842" s="304"/>
      <c r="DBB842" s="304"/>
      <c r="DBC842" s="304"/>
      <c r="DBD842" s="304"/>
      <c r="DBE842" s="304"/>
      <c r="DBF842" s="304"/>
      <c r="DBG842" s="304"/>
      <c r="DBH842" s="304"/>
      <c r="DBI842" s="304"/>
      <c r="DBJ842" s="304"/>
      <c r="DBK842" s="304"/>
      <c r="DBL842" s="304"/>
      <c r="DBM842" s="304"/>
      <c r="DBN842" s="304"/>
      <c r="DBO842" s="304"/>
      <c r="DBP842" s="304"/>
      <c r="DBQ842" s="304"/>
      <c r="DBR842" s="304"/>
      <c r="DBS842" s="304"/>
      <c r="DBT842" s="304"/>
      <c r="DBU842" s="304"/>
      <c r="DBV842" s="304"/>
      <c r="DBW842" s="304"/>
      <c r="DBX842" s="304"/>
      <c r="DBY842" s="304"/>
      <c r="DBZ842" s="304"/>
      <c r="DCA842" s="304"/>
      <c r="DCB842" s="304"/>
      <c r="DCC842" s="304"/>
      <c r="DCD842" s="304"/>
      <c r="DCE842" s="304"/>
      <c r="DCF842" s="304"/>
      <c r="DCG842" s="304"/>
      <c r="DCH842" s="304"/>
      <c r="DCI842" s="304"/>
      <c r="DCJ842" s="304"/>
      <c r="DCK842" s="304"/>
      <c r="DCL842" s="304"/>
      <c r="DCM842" s="304"/>
      <c r="DCN842" s="304"/>
      <c r="DCO842" s="304"/>
      <c r="DCP842" s="304"/>
      <c r="DCQ842" s="304"/>
      <c r="DCR842" s="304"/>
      <c r="DCS842" s="304"/>
      <c r="DCT842" s="304"/>
      <c r="DCU842" s="304"/>
      <c r="DCV842" s="304"/>
      <c r="DCW842" s="304"/>
      <c r="DCX842" s="304"/>
      <c r="DCY842" s="304"/>
      <c r="DCZ842" s="304"/>
      <c r="DDA842" s="304"/>
      <c r="DDB842" s="304"/>
      <c r="DDC842" s="304"/>
      <c r="DDD842" s="304"/>
      <c r="DDE842" s="304"/>
      <c r="DDF842" s="304"/>
      <c r="DDG842" s="304"/>
      <c r="DDH842" s="304"/>
      <c r="DDI842" s="304"/>
      <c r="DDJ842" s="304"/>
      <c r="DDK842" s="304"/>
      <c r="DDL842" s="304"/>
      <c r="DDM842" s="304"/>
      <c r="DDN842" s="304"/>
      <c r="DDO842" s="304"/>
      <c r="DDP842" s="304"/>
      <c r="DDQ842" s="304"/>
      <c r="DDR842" s="304"/>
      <c r="DDS842" s="304"/>
      <c r="DDT842" s="304"/>
      <c r="DDU842" s="304"/>
      <c r="DDV842" s="304"/>
      <c r="DDW842" s="304"/>
      <c r="DDX842" s="304"/>
      <c r="DDY842" s="304"/>
      <c r="DDZ842" s="304"/>
      <c r="DEA842" s="304"/>
      <c r="DEB842" s="304"/>
      <c r="DEC842" s="304"/>
      <c r="DED842" s="304"/>
      <c r="DEE842" s="304"/>
      <c r="DEF842" s="304"/>
      <c r="DEG842" s="304"/>
      <c r="DEH842" s="304"/>
      <c r="DEI842" s="304"/>
      <c r="DEJ842" s="304"/>
      <c r="DEK842" s="304"/>
      <c r="DEL842" s="304"/>
      <c r="DEM842" s="304"/>
      <c r="DEN842" s="304"/>
      <c r="DEO842" s="304"/>
      <c r="DEP842" s="304"/>
      <c r="DEQ842" s="304"/>
      <c r="DER842" s="304"/>
      <c r="DES842" s="304"/>
      <c r="DET842" s="304"/>
      <c r="DEU842" s="304"/>
      <c r="DEV842" s="304"/>
      <c r="DEW842" s="304"/>
      <c r="DEX842" s="304"/>
      <c r="DEY842" s="304"/>
      <c r="DEZ842" s="304"/>
      <c r="DFA842" s="304"/>
      <c r="DFB842" s="304"/>
      <c r="DFC842" s="304"/>
      <c r="DFD842" s="304"/>
      <c r="DFE842" s="304"/>
      <c r="DFF842" s="304"/>
      <c r="DFG842" s="304"/>
      <c r="DFH842" s="304"/>
      <c r="DFI842" s="304"/>
      <c r="DFJ842" s="304"/>
      <c r="DFK842" s="304"/>
      <c r="DFL842" s="304"/>
      <c r="DFM842" s="304"/>
      <c r="DFN842" s="304"/>
      <c r="DFO842" s="304"/>
      <c r="DFP842" s="304"/>
      <c r="DFQ842" s="304"/>
      <c r="DFR842" s="304"/>
      <c r="DFS842" s="304"/>
      <c r="DFT842" s="304"/>
      <c r="DFU842" s="304"/>
      <c r="DFV842" s="304"/>
      <c r="DFW842" s="304"/>
      <c r="DFX842" s="304"/>
      <c r="DFY842" s="304"/>
      <c r="DFZ842" s="304"/>
      <c r="DGA842" s="304"/>
      <c r="DGB842" s="304"/>
      <c r="DGC842" s="304"/>
      <c r="DGD842" s="304"/>
      <c r="DGE842" s="304"/>
      <c r="DGF842" s="304"/>
      <c r="DGG842" s="304"/>
      <c r="DGH842" s="304"/>
      <c r="DGI842" s="304"/>
      <c r="DGJ842" s="304"/>
      <c r="DGK842" s="304"/>
      <c r="DGL842" s="304"/>
      <c r="DGM842" s="304"/>
      <c r="DGN842" s="304"/>
      <c r="DGO842" s="304"/>
      <c r="DGP842" s="304"/>
      <c r="DGQ842" s="304"/>
      <c r="DGR842" s="304"/>
      <c r="DGS842" s="304"/>
      <c r="DGT842" s="304"/>
      <c r="DGU842" s="304"/>
      <c r="DGV842" s="304"/>
      <c r="DGW842" s="304"/>
      <c r="DGX842" s="304"/>
      <c r="DGY842" s="304"/>
      <c r="DGZ842" s="304"/>
      <c r="DHA842" s="304"/>
      <c r="DHB842" s="304"/>
      <c r="DHC842" s="304"/>
      <c r="DHD842" s="304"/>
      <c r="DHE842" s="304"/>
      <c r="DHF842" s="304"/>
      <c r="DHG842" s="304"/>
      <c r="DHH842" s="304"/>
      <c r="DHI842" s="304"/>
      <c r="DHJ842" s="304"/>
      <c r="DHK842" s="304"/>
      <c r="DHL842" s="304"/>
      <c r="DHM842" s="304"/>
      <c r="DHN842" s="304"/>
      <c r="DHO842" s="304"/>
      <c r="DHP842" s="304"/>
      <c r="DHQ842" s="304"/>
      <c r="DHR842" s="304"/>
      <c r="DHS842" s="304"/>
      <c r="DHT842" s="304"/>
      <c r="DHU842" s="304"/>
      <c r="DHV842" s="304"/>
      <c r="DHW842" s="304"/>
      <c r="DHX842" s="304"/>
      <c r="DHY842" s="304"/>
      <c r="DHZ842" s="304"/>
      <c r="DIA842" s="304"/>
      <c r="DIB842" s="304"/>
      <c r="DIC842" s="304"/>
      <c r="DID842" s="304"/>
      <c r="DIE842" s="304"/>
      <c r="DIF842" s="304"/>
      <c r="DIG842" s="304"/>
      <c r="DIH842" s="304"/>
      <c r="DII842" s="304"/>
      <c r="DIJ842" s="304"/>
      <c r="DIK842" s="304"/>
      <c r="DIL842" s="304"/>
      <c r="DIM842" s="304"/>
      <c r="DIN842" s="304"/>
      <c r="DIO842" s="304"/>
      <c r="DIP842" s="304"/>
      <c r="DIQ842" s="304"/>
      <c r="DIR842" s="304"/>
      <c r="DIS842" s="304"/>
      <c r="DIT842" s="304"/>
      <c r="DIU842" s="304"/>
      <c r="DIV842" s="304"/>
      <c r="DIW842" s="304"/>
      <c r="DIX842" s="304"/>
      <c r="DIY842" s="304"/>
      <c r="DIZ842" s="304"/>
      <c r="DJA842" s="304"/>
      <c r="DJB842" s="304"/>
      <c r="DJC842" s="304"/>
      <c r="DJD842" s="304"/>
      <c r="DJE842" s="304"/>
      <c r="DJF842" s="304"/>
      <c r="DJG842" s="304"/>
      <c r="DJH842" s="304"/>
      <c r="DJI842" s="304"/>
      <c r="DJJ842" s="304"/>
      <c r="DJK842" s="304"/>
      <c r="DJL842" s="304"/>
      <c r="DJM842" s="304"/>
      <c r="DJN842" s="304"/>
      <c r="DJO842" s="304"/>
      <c r="DJP842" s="304"/>
      <c r="DJQ842" s="304"/>
      <c r="DJR842" s="304"/>
      <c r="DJS842" s="304"/>
      <c r="DJT842" s="304"/>
      <c r="DJU842" s="304"/>
      <c r="DJV842" s="304"/>
      <c r="DJW842" s="304"/>
      <c r="DJX842" s="304"/>
      <c r="DJY842" s="304"/>
      <c r="DJZ842" s="304"/>
      <c r="DKA842" s="304"/>
      <c r="DKB842" s="304"/>
      <c r="DKC842" s="304"/>
      <c r="DKD842" s="304"/>
      <c r="DKE842" s="304"/>
      <c r="DKF842" s="304"/>
      <c r="DKG842" s="304"/>
      <c r="DKH842" s="304"/>
      <c r="DKI842" s="304"/>
      <c r="DKJ842" s="304"/>
      <c r="DKK842" s="304"/>
      <c r="DKL842" s="304"/>
      <c r="DKM842" s="304"/>
      <c r="DKN842" s="304"/>
      <c r="DKO842" s="304"/>
      <c r="DKP842" s="304"/>
      <c r="DKQ842" s="304"/>
      <c r="DKR842" s="304"/>
      <c r="DKS842" s="304"/>
      <c r="DKT842" s="304"/>
      <c r="DKU842" s="304"/>
      <c r="DKV842" s="304"/>
      <c r="DKW842" s="304"/>
      <c r="DKX842" s="304"/>
      <c r="DKY842" s="304"/>
      <c r="DKZ842" s="304"/>
      <c r="DLA842" s="304"/>
      <c r="DLB842" s="304"/>
      <c r="DLC842" s="304"/>
      <c r="DLD842" s="304"/>
      <c r="DLE842" s="304"/>
      <c r="DLF842" s="304"/>
      <c r="DLG842" s="304"/>
      <c r="DLH842" s="304"/>
      <c r="DLI842" s="304"/>
      <c r="DLJ842" s="304"/>
      <c r="DLK842" s="304"/>
      <c r="DLL842" s="304"/>
      <c r="DLM842" s="304"/>
      <c r="DLN842" s="304"/>
      <c r="DLO842" s="304"/>
      <c r="DLP842" s="304"/>
      <c r="DLQ842" s="304"/>
      <c r="DLR842" s="304"/>
      <c r="DLS842" s="304"/>
      <c r="DLT842" s="304"/>
      <c r="DLU842" s="304"/>
      <c r="DLV842" s="304"/>
      <c r="DLW842" s="304"/>
      <c r="DLX842" s="304"/>
      <c r="DLY842" s="304"/>
      <c r="DLZ842" s="304"/>
      <c r="DMA842" s="304"/>
      <c r="DMB842" s="304"/>
      <c r="DMC842" s="304"/>
      <c r="DMD842" s="304"/>
      <c r="DME842" s="304"/>
      <c r="DMF842" s="304"/>
      <c r="DMG842" s="304"/>
      <c r="DMH842" s="304"/>
      <c r="DMI842" s="304"/>
      <c r="DMJ842" s="304"/>
      <c r="DMK842" s="304"/>
      <c r="DML842" s="304"/>
      <c r="DMM842" s="304"/>
      <c r="DMN842" s="304"/>
      <c r="DMO842" s="304"/>
      <c r="DMP842" s="304"/>
      <c r="DMQ842" s="304"/>
      <c r="DMR842" s="304"/>
      <c r="DMS842" s="304"/>
      <c r="DMT842" s="304"/>
      <c r="DMU842" s="304"/>
      <c r="DMV842" s="304"/>
      <c r="DMW842" s="304"/>
      <c r="DMX842" s="304"/>
      <c r="DMY842" s="304"/>
      <c r="DMZ842" s="304"/>
      <c r="DNA842" s="304"/>
      <c r="DNB842" s="304"/>
      <c r="DNC842" s="304"/>
      <c r="DND842" s="304"/>
      <c r="DNE842" s="304"/>
      <c r="DNF842" s="304"/>
      <c r="DNG842" s="304"/>
      <c r="DNH842" s="304"/>
      <c r="DNI842" s="304"/>
      <c r="DNJ842" s="304"/>
      <c r="DNK842" s="304"/>
      <c r="DNL842" s="304"/>
      <c r="DNM842" s="304"/>
      <c r="DNN842" s="304"/>
      <c r="DNO842" s="304"/>
      <c r="DNP842" s="304"/>
      <c r="DNQ842" s="304"/>
      <c r="DNR842" s="304"/>
      <c r="DNS842" s="304"/>
      <c r="DNT842" s="304"/>
      <c r="DNU842" s="304"/>
      <c r="DNV842" s="304"/>
      <c r="DNW842" s="304"/>
      <c r="DNX842" s="304"/>
      <c r="DNY842" s="304"/>
      <c r="DNZ842" s="304"/>
      <c r="DOA842" s="304"/>
      <c r="DOB842" s="304"/>
      <c r="DOC842" s="304"/>
      <c r="DOD842" s="304"/>
      <c r="DOE842" s="304"/>
      <c r="DOF842" s="304"/>
      <c r="DOG842" s="304"/>
      <c r="DOH842" s="304"/>
      <c r="DOI842" s="304"/>
      <c r="DOJ842" s="304"/>
      <c r="DOK842" s="304"/>
      <c r="DOL842" s="304"/>
      <c r="DOM842" s="304"/>
      <c r="DON842" s="304"/>
      <c r="DOO842" s="304"/>
      <c r="DOP842" s="304"/>
      <c r="DOQ842" s="304"/>
      <c r="DOR842" s="304"/>
      <c r="DOS842" s="304"/>
      <c r="DOT842" s="304"/>
      <c r="DOU842" s="304"/>
      <c r="DOV842" s="304"/>
      <c r="DOW842" s="304"/>
      <c r="DOX842" s="304"/>
      <c r="DOY842" s="304"/>
      <c r="DOZ842" s="304"/>
      <c r="DPA842" s="304"/>
      <c r="DPB842" s="304"/>
      <c r="DPC842" s="304"/>
      <c r="DPD842" s="304"/>
      <c r="DPE842" s="304"/>
      <c r="DPF842" s="304"/>
      <c r="DPG842" s="304"/>
      <c r="DPH842" s="304"/>
      <c r="DPI842" s="304"/>
      <c r="DPJ842" s="304"/>
      <c r="DPK842" s="304"/>
      <c r="DPL842" s="304"/>
      <c r="DPM842" s="304"/>
      <c r="DPN842" s="304"/>
      <c r="DPO842" s="304"/>
      <c r="DPP842" s="304"/>
      <c r="DPQ842" s="304"/>
      <c r="DPR842" s="304"/>
      <c r="DPS842" s="304"/>
      <c r="DPT842" s="304"/>
      <c r="DPU842" s="304"/>
      <c r="DPV842" s="304"/>
      <c r="DPW842" s="304"/>
      <c r="DPX842" s="304"/>
      <c r="DPY842" s="304"/>
      <c r="DPZ842" s="304"/>
      <c r="DQA842" s="304"/>
      <c r="DQB842" s="304"/>
      <c r="DQC842" s="304"/>
      <c r="DQD842" s="304"/>
      <c r="DQE842" s="304"/>
      <c r="DQF842" s="304"/>
      <c r="DQG842" s="304"/>
      <c r="DQH842" s="304"/>
      <c r="DQI842" s="304"/>
      <c r="DQJ842" s="304"/>
      <c r="DQK842" s="304"/>
      <c r="DQL842" s="304"/>
      <c r="DQM842" s="304"/>
      <c r="DQN842" s="304"/>
      <c r="DQO842" s="304"/>
      <c r="DQP842" s="304"/>
      <c r="DQQ842" s="304"/>
      <c r="DQR842" s="304"/>
      <c r="DQS842" s="304"/>
      <c r="DQT842" s="304"/>
      <c r="DQU842" s="304"/>
      <c r="DQV842" s="304"/>
      <c r="DQW842" s="304"/>
      <c r="DQX842" s="304"/>
      <c r="DQY842" s="304"/>
      <c r="DQZ842" s="304"/>
      <c r="DRA842" s="304"/>
      <c r="DRB842" s="304"/>
      <c r="DRC842" s="304"/>
      <c r="DRD842" s="304"/>
      <c r="DRE842" s="304"/>
      <c r="DRF842" s="304"/>
      <c r="DRG842" s="304"/>
      <c r="DRH842" s="304"/>
      <c r="DRI842" s="304"/>
      <c r="DRJ842" s="304"/>
      <c r="DRK842" s="304"/>
      <c r="DRL842" s="304"/>
      <c r="DRM842" s="304"/>
      <c r="DRN842" s="304"/>
      <c r="DRO842" s="304"/>
      <c r="DRP842" s="304"/>
      <c r="DRQ842" s="304"/>
      <c r="DRR842" s="304"/>
      <c r="DRS842" s="304"/>
      <c r="DRT842" s="304"/>
      <c r="DRU842" s="304"/>
      <c r="DRV842" s="304"/>
      <c r="DRW842" s="304"/>
      <c r="DRX842" s="304"/>
      <c r="DRY842" s="304"/>
      <c r="DRZ842" s="304"/>
      <c r="DSA842" s="304"/>
      <c r="DSB842" s="304"/>
      <c r="DSC842" s="304"/>
      <c r="DSD842" s="304"/>
      <c r="DSE842" s="304"/>
      <c r="DSF842" s="304"/>
      <c r="DSG842" s="304"/>
      <c r="DSH842" s="304"/>
      <c r="DSI842" s="304"/>
      <c r="DSJ842" s="304"/>
      <c r="DSK842" s="304"/>
      <c r="DSL842" s="304"/>
      <c r="DSM842" s="304"/>
      <c r="DSN842" s="304"/>
      <c r="DSO842" s="304"/>
      <c r="DSP842" s="304"/>
      <c r="DSQ842" s="304"/>
      <c r="DSR842" s="304"/>
      <c r="DSS842" s="304"/>
      <c r="DST842" s="304"/>
      <c r="DSU842" s="304"/>
      <c r="DSV842" s="304"/>
      <c r="DSW842" s="304"/>
      <c r="DSX842" s="304"/>
      <c r="DSY842" s="304"/>
      <c r="DSZ842" s="304"/>
      <c r="DTA842" s="304"/>
      <c r="DTB842" s="304"/>
      <c r="DTC842" s="304"/>
      <c r="DTD842" s="304"/>
      <c r="DTE842" s="304"/>
      <c r="DTF842" s="304"/>
      <c r="DTG842" s="304"/>
      <c r="DTH842" s="304"/>
      <c r="DTI842" s="304"/>
      <c r="DTJ842" s="304"/>
      <c r="DTK842" s="304"/>
      <c r="DTL842" s="304"/>
      <c r="DTM842" s="304"/>
      <c r="DTN842" s="304"/>
      <c r="DTO842" s="304"/>
      <c r="DTP842" s="304"/>
      <c r="DTQ842" s="304"/>
      <c r="DTR842" s="304"/>
      <c r="DTS842" s="304"/>
      <c r="DTT842" s="304"/>
      <c r="DTU842" s="304"/>
      <c r="DTV842" s="304"/>
      <c r="DTW842" s="304"/>
      <c r="DTX842" s="304"/>
      <c r="DTY842" s="304"/>
      <c r="DTZ842" s="304"/>
      <c r="DUA842" s="304"/>
      <c r="DUB842" s="304"/>
      <c r="DUC842" s="304"/>
      <c r="DUD842" s="304"/>
      <c r="DUE842" s="304"/>
      <c r="DUF842" s="304"/>
      <c r="DUG842" s="304"/>
      <c r="DUH842" s="304"/>
      <c r="DUI842" s="304"/>
      <c r="DUJ842" s="304"/>
      <c r="DUK842" s="304"/>
      <c r="DUL842" s="304"/>
      <c r="DUM842" s="304"/>
      <c r="DUN842" s="304"/>
      <c r="DUO842" s="304"/>
      <c r="DUP842" s="304"/>
      <c r="DUQ842" s="304"/>
      <c r="DUR842" s="304"/>
      <c r="DUS842" s="304"/>
      <c r="DUT842" s="304"/>
      <c r="DUU842" s="304"/>
      <c r="DUV842" s="304"/>
      <c r="DUW842" s="304"/>
      <c r="DUX842" s="304"/>
      <c r="DUY842" s="304"/>
      <c r="DUZ842" s="304"/>
      <c r="DVA842" s="304"/>
      <c r="DVB842" s="304"/>
      <c r="DVC842" s="304"/>
      <c r="DVD842" s="304"/>
      <c r="DVE842" s="304"/>
      <c r="DVF842" s="304"/>
      <c r="DVG842" s="304"/>
      <c r="DVH842" s="304"/>
      <c r="DVI842" s="304"/>
      <c r="DVJ842" s="304"/>
      <c r="DVK842" s="304"/>
      <c r="DVL842" s="304"/>
      <c r="DVM842" s="304"/>
      <c r="DVN842" s="304"/>
      <c r="DVO842" s="304"/>
      <c r="DVP842" s="304"/>
      <c r="DVQ842" s="304"/>
      <c r="DVR842" s="304"/>
      <c r="DVS842" s="304"/>
      <c r="DVT842" s="304"/>
      <c r="DVU842" s="304"/>
      <c r="DVV842" s="304"/>
      <c r="DVW842" s="304"/>
      <c r="DVX842" s="304"/>
      <c r="DVY842" s="304"/>
      <c r="DVZ842" s="304"/>
      <c r="DWA842" s="304"/>
      <c r="DWB842" s="304"/>
      <c r="DWC842" s="304"/>
      <c r="DWD842" s="304"/>
      <c r="DWE842" s="304"/>
      <c r="DWF842" s="304"/>
      <c r="DWG842" s="304"/>
      <c r="DWH842" s="304"/>
      <c r="DWI842" s="304"/>
      <c r="DWJ842" s="304"/>
      <c r="DWK842" s="304"/>
      <c r="DWL842" s="304"/>
      <c r="DWM842" s="304"/>
      <c r="DWN842" s="304"/>
      <c r="DWO842" s="304"/>
      <c r="DWP842" s="304"/>
      <c r="DWQ842" s="304"/>
      <c r="DWR842" s="304"/>
      <c r="DWS842" s="304"/>
      <c r="DWT842" s="304"/>
      <c r="DWU842" s="304"/>
      <c r="DWV842" s="304"/>
      <c r="DWW842" s="304"/>
      <c r="DWX842" s="304"/>
      <c r="DWY842" s="304"/>
      <c r="DWZ842" s="304"/>
      <c r="DXA842" s="304"/>
      <c r="DXB842" s="304"/>
      <c r="DXC842" s="304"/>
      <c r="DXD842" s="304"/>
      <c r="DXE842" s="304"/>
      <c r="DXF842" s="304"/>
      <c r="DXG842" s="304"/>
      <c r="DXH842" s="304"/>
      <c r="DXI842" s="304"/>
      <c r="DXJ842" s="304"/>
      <c r="DXK842" s="304"/>
      <c r="DXL842" s="304"/>
      <c r="DXM842" s="304"/>
      <c r="DXN842" s="304"/>
      <c r="DXO842" s="304"/>
      <c r="DXP842" s="304"/>
      <c r="DXQ842" s="304"/>
      <c r="DXR842" s="304"/>
      <c r="DXS842" s="304"/>
      <c r="DXT842" s="304"/>
      <c r="DXU842" s="304"/>
      <c r="DXV842" s="304"/>
      <c r="DXW842" s="304"/>
      <c r="DXX842" s="304"/>
      <c r="DXY842" s="304"/>
      <c r="DXZ842" s="304"/>
      <c r="DYA842" s="304"/>
      <c r="DYB842" s="304"/>
      <c r="DYC842" s="304"/>
      <c r="DYD842" s="304"/>
      <c r="DYE842" s="304"/>
      <c r="DYF842" s="304"/>
      <c r="DYG842" s="304"/>
      <c r="DYH842" s="304"/>
      <c r="DYI842" s="304"/>
      <c r="DYJ842" s="304"/>
      <c r="DYK842" s="304"/>
      <c r="DYL842" s="304"/>
      <c r="DYM842" s="304"/>
      <c r="DYN842" s="304"/>
      <c r="DYO842" s="304"/>
      <c r="DYP842" s="304"/>
      <c r="DYQ842" s="304"/>
      <c r="DYR842" s="304"/>
      <c r="DYS842" s="304"/>
      <c r="DYT842" s="304"/>
      <c r="DYU842" s="304"/>
      <c r="DYV842" s="304"/>
      <c r="DYW842" s="304"/>
      <c r="DYX842" s="304"/>
      <c r="DYY842" s="304"/>
      <c r="DYZ842" s="304"/>
      <c r="DZA842" s="304"/>
      <c r="DZB842" s="304"/>
      <c r="DZC842" s="304"/>
      <c r="DZD842" s="304"/>
      <c r="DZE842" s="304"/>
      <c r="DZF842" s="304"/>
      <c r="DZG842" s="304"/>
      <c r="DZH842" s="304"/>
      <c r="DZI842" s="304"/>
      <c r="DZJ842" s="304"/>
      <c r="DZK842" s="304"/>
      <c r="DZL842" s="304"/>
      <c r="DZM842" s="304"/>
      <c r="DZN842" s="304"/>
      <c r="DZO842" s="304"/>
      <c r="DZP842" s="304"/>
      <c r="DZQ842" s="304"/>
      <c r="DZR842" s="304"/>
      <c r="DZS842" s="304"/>
      <c r="DZT842" s="304"/>
      <c r="DZU842" s="304"/>
      <c r="DZV842" s="304"/>
      <c r="DZW842" s="304"/>
      <c r="DZX842" s="304"/>
      <c r="DZY842" s="304"/>
      <c r="DZZ842" s="304"/>
      <c r="EAA842" s="304"/>
      <c r="EAB842" s="304"/>
      <c r="EAC842" s="304"/>
      <c r="EAD842" s="304"/>
      <c r="EAE842" s="304"/>
      <c r="EAF842" s="304"/>
      <c r="EAG842" s="304"/>
      <c r="EAH842" s="304"/>
      <c r="EAI842" s="304"/>
      <c r="EAJ842" s="304"/>
      <c r="EAK842" s="304"/>
      <c r="EAL842" s="304"/>
      <c r="EAM842" s="304"/>
      <c r="EAN842" s="304"/>
      <c r="EAO842" s="304"/>
      <c r="EAP842" s="304"/>
      <c r="EAQ842" s="304"/>
      <c r="EAR842" s="304"/>
      <c r="EAS842" s="304"/>
      <c r="EAT842" s="304"/>
      <c r="EAU842" s="304"/>
      <c r="EAV842" s="304"/>
      <c r="EAW842" s="304"/>
      <c r="EAX842" s="304"/>
      <c r="EAY842" s="304"/>
      <c r="EAZ842" s="304"/>
      <c r="EBA842" s="304"/>
      <c r="EBB842" s="304"/>
      <c r="EBC842" s="304"/>
      <c r="EBD842" s="304"/>
      <c r="EBE842" s="304"/>
      <c r="EBF842" s="304"/>
      <c r="EBG842" s="304"/>
      <c r="EBH842" s="304"/>
      <c r="EBI842" s="304"/>
      <c r="EBJ842" s="304"/>
      <c r="EBK842" s="304"/>
      <c r="EBL842" s="304"/>
      <c r="EBM842" s="304"/>
      <c r="EBN842" s="304"/>
      <c r="EBO842" s="304"/>
      <c r="EBP842" s="304"/>
      <c r="EBQ842" s="304"/>
      <c r="EBR842" s="304"/>
      <c r="EBS842" s="304"/>
      <c r="EBT842" s="304"/>
      <c r="EBU842" s="304"/>
      <c r="EBV842" s="304"/>
      <c r="EBW842" s="304"/>
      <c r="EBX842" s="304"/>
      <c r="EBY842" s="304"/>
      <c r="EBZ842" s="304"/>
      <c r="ECA842" s="304"/>
      <c r="ECB842" s="304"/>
      <c r="ECC842" s="304"/>
      <c r="ECD842" s="304"/>
      <c r="ECE842" s="304"/>
      <c r="ECF842" s="304"/>
      <c r="ECG842" s="304"/>
      <c r="ECH842" s="304"/>
      <c r="ECI842" s="304"/>
      <c r="ECJ842" s="304"/>
      <c r="ECK842" s="304"/>
      <c r="ECL842" s="304"/>
      <c r="ECM842" s="304"/>
      <c r="ECN842" s="304"/>
      <c r="ECO842" s="304"/>
      <c r="ECP842" s="304"/>
      <c r="ECQ842" s="304"/>
      <c r="ECR842" s="304"/>
      <c r="ECS842" s="304"/>
      <c r="ECT842" s="304"/>
      <c r="ECU842" s="304"/>
      <c r="ECV842" s="304"/>
      <c r="ECW842" s="304"/>
      <c r="ECX842" s="304"/>
      <c r="ECY842" s="304"/>
      <c r="ECZ842" s="304"/>
      <c r="EDA842" s="304"/>
      <c r="EDB842" s="304"/>
      <c r="EDC842" s="304"/>
      <c r="EDD842" s="304"/>
      <c r="EDE842" s="304"/>
      <c r="EDF842" s="304"/>
      <c r="EDG842" s="304"/>
      <c r="EDH842" s="304"/>
      <c r="EDI842" s="304"/>
      <c r="EDJ842" s="304"/>
      <c r="EDK842" s="304"/>
      <c r="EDL842" s="304"/>
      <c r="EDM842" s="304"/>
      <c r="EDN842" s="304"/>
      <c r="EDO842" s="304"/>
      <c r="EDP842" s="304"/>
      <c r="EDQ842" s="304"/>
      <c r="EDR842" s="304"/>
      <c r="EDS842" s="304"/>
      <c r="EDT842" s="304"/>
      <c r="EDU842" s="304"/>
      <c r="EDV842" s="304"/>
      <c r="EDW842" s="304"/>
      <c r="EDX842" s="304"/>
      <c r="EDY842" s="304"/>
      <c r="EDZ842" s="304"/>
      <c r="EEA842" s="304"/>
      <c r="EEB842" s="304"/>
      <c r="EEC842" s="304"/>
      <c r="EED842" s="304"/>
      <c r="EEE842" s="304"/>
      <c r="EEF842" s="304"/>
      <c r="EEG842" s="304"/>
      <c r="EEH842" s="304"/>
      <c r="EEI842" s="304"/>
      <c r="EEJ842" s="304"/>
      <c r="EEK842" s="304"/>
      <c r="EEL842" s="304"/>
      <c r="EEM842" s="304"/>
      <c r="EEN842" s="304"/>
      <c r="EEO842" s="304"/>
      <c r="EEP842" s="304"/>
      <c r="EEQ842" s="304"/>
      <c r="EER842" s="304"/>
      <c r="EES842" s="304"/>
      <c r="EET842" s="304"/>
      <c r="EEU842" s="304"/>
      <c r="EEV842" s="304"/>
      <c r="EEW842" s="304"/>
      <c r="EEX842" s="304"/>
      <c r="EEY842" s="304"/>
      <c r="EEZ842" s="304"/>
      <c r="EFA842" s="304"/>
      <c r="EFB842" s="304"/>
      <c r="EFC842" s="304"/>
      <c r="EFD842" s="304"/>
      <c r="EFE842" s="304"/>
      <c r="EFF842" s="304"/>
      <c r="EFG842" s="304"/>
      <c r="EFH842" s="304"/>
      <c r="EFI842" s="304"/>
      <c r="EFJ842" s="304"/>
      <c r="EFK842" s="304"/>
      <c r="EFL842" s="304"/>
      <c r="EFM842" s="304"/>
      <c r="EFN842" s="304"/>
      <c r="EFO842" s="304"/>
      <c r="EFP842" s="304"/>
      <c r="EFQ842" s="304"/>
      <c r="EFR842" s="304"/>
      <c r="EFS842" s="304"/>
      <c r="EFT842" s="304"/>
      <c r="EFU842" s="304"/>
      <c r="EFV842" s="304"/>
      <c r="EFW842" s="304"/>
      <c r="EFX842" s="304"/>
      <c r="EFY842" s="304"/>
      <c r="EFZ842" s="304"/>
      <c r="EGA842" s="304"/>
      <c r="EGB842" s="304"/>
      <c r="EGC842" s="304"/>
      <c r="EGD842" s="304"/>
      <c r="EGE842" s="304"/>
      <c r="EGF842" s="304"/>
      <c r="EGG842" s="304"/>
      <c r="EGH842" s="304"/>
      <c r="EGI842" s="304"/>
      <c r="EGJ842" s="304"/>
      <c r="EGK842" s="304"/>
      <c r="EGL842" s="304"/>
      <c r="EGM842" s="304"/>
      <c r="EGN842" s="304"/>
      <c r="EGO842" s="304"/>
      <c r="EGP842" s="304"/>
      <c r="EGQ842" s="304"/>
      <c r="EGR842" s="304"/>
      <c r="EGS842" s="304"/>
      <c r="EGT842" s="304"/>
      <c r="EGU842" s="304"/>
      <c r="EGV842" s="304"/>
      <c r="EGW842" s="304"/>
      <c r="EGX842" s="304"/>
      <c r="EGY842" s="304"/>
      <c r="EGZ842" s="304"/>
      <c r="EHA842" s="304"/>
      <c r="EHB842" s="304"/>
      <c r="EHC842" s="304"/>
      <c r="EHD842" s="304"/>
      <c r="EHE842" s="304"/>
      <c r="EHF842" s="304"/>
      <c r="EHG842" s="304"/>
      <c r="EHH842" s="304"/>
      <c r="EHI842" s="304"/>
      <c r="EHJ842" s="304"/>
      <c r="EHK842" s="304"/>
      <c r="EHL842" s="304"/>
      <c r="EHM842" s="304"/>
      <c r="EHN842" s="304"/>
      <c r="EHO842" s="304"/>
      <c r="EHP842" s="304"/>
      <c r="EHQ842" s="304"/>
      <c r="EHR842" s="304"/>
      <c r="EHS842" s="304"/>
      <c r="EHT842" s="304"/>
      <c r="EHU842" s="304"/>
      <c r="EHV842" s="304"/>
      <c r="EHW842" s="304"/>
      <c r="EHX842" s="304"/>
      <c r="EHY842" s="304"/>
      <c r="EHZ842" s="304"/>
      <c r="EIA842" s="304"/>
      <c r="EIB842" s="304"/>
      <c r="EIC842" s="304"/>
      <c r="EID842" s="304"/>
      <c r="EIE842" s="304"/>
      <c r="EIF842" s="304"/>
      <c r="EIG842" s="304"/>
      <c r="EIH842" s="304"/>
      <c r="EII842" s="304"/>
      <c r="EIJ842" s="304"/>
      <c r="EIK842" s="304"/>
      <c r="EIL842" s="304"/>
      <c r="EIM842" s="304"/>
      <c r="EIN842" s="304"/>
      <c r="EIO842" s="304"/>
      <c r="EIP842" s="304"/>
      <c r="EIQ842" s="304"/>
      <c r="EIR842" s="304"/>
      <c r="EIS842" s="304"/>
      <c r="EIT842" s="304"/>
      <c r="EIU842" s="304"/>
      <c r="EIV842" s="304"/>
      <c r="EIW842" s="304"/>
      <c r="EIX842" s="304"/>
      <c r="EIY842" s="304"/>
      <c r="EIZ842" s="304"/>
      <c r="EJA842" s="304"/>
      <c r="EJB842" s="304"/>
      <c r="EJC842" s="304"/>
      <c r="EJD842" s="304"/>
      <c r="EJE842" s="304"/>
      <c r="EJF842" s="304"/>
      <c r="EJG842" s="304"/>
      <c r="EJH842" s="304"/>
      <c r="EJI842" s="304"/>
      <c r="EJJ842" s="304"/>
      <c r="EJK842" s="304"/>
      <c r="EJL842" s="304"/>
      <c r="EJM842" s="304"/>
      <c r="EJN842" s="304"/>
      <c r="EJO842" s="304"/>
      <c r="EJP842" s="304"/>
      <c r="EJQ842" s="304"/>
      <c r="EJR842" s="304"/>
      <c r="EJS842" s="304"/>
      <c r="EJT842" s="304"/>
      <c r="EJU842" s="304"/>
      <c r="EJV842" s="304"/>
      <c r="EJW842" s="304"/>
      <c r="EJX842" s="304"/>
      <c r="EJY842" s="304"/>
      <c r="EJZ842" s="304"/>
      <c r="EKA842" s="304"/>
      <c r="EKB842" s="304"/>
      <c r="EKC842" s="304"/>
      <c r="EKD842" s="304"/>
      <c r="EKE842" s="304"/>
      <c r="EKF842" s="304"/>
      <c r="EKG842" s="304"/>
      <c r="EKH842" s="304"/>
      <c r="EKI842" s="304"/>
      <c r="EKJ842" s="304"/>
      <c r="EKK842" s="304"/>
      <c r="EKL842" s="304"/>
      <c r="EKM842" s="304"/>
      <c r="EKN842" s="304"/>
      <c r="EKO842" s="304"/>
      <c r="EKP842" s="304"/>
      <c r="EKQ842" s="304"/>
      <c r="EKR842" s="304"/>
      <c r="EKS842" s="304"/>
      <c r="EKT842" s="304"/>
      <c r="EKU842" s="304"/>
      <c r="EKV842" s="304"/>
      <c r="EKW842" s="304"/>
      <c r="EKX842" s="304"/>
      <c r="EKY842" s="304"/>
      <c r="EKZ842" s="304"/>
      <c r="ELA842" s="304"/>
      <c r="ELB842" s="304"/>
      <c r="ELC842" s="304"/>
      <c r="ELD842" s="304"/>
      <c r="ELE842" s="304"/>
      <c r="ELF842" s="304"/>
      <c r="ELG842" s="304"/>
      <c r="ELH842" s="304"/>
      <c r="ELI842" s="304"/>
      <c r="ELJ842" s="304"/>
      <c r="ELK842" s="304"/>
      <c r="ELL842" s="304"/>
      <c r="ELM842" s="304"/>
      <c r="ELN842" s="304"/>
      <c r="ELO842" s="304"/>
      <c r="ELP842" s="304"/>
      <c r="ELQ842" s="304"/>
      <c r="ELR842" s="304"/>
      <c r="ELS842" s="304"/>
      <c r="ELT842" s="304"/>
      <c r="ELU842" s="304"/>
    </row>
    <row r="843" spans="2:341 1271:3713" s="279" customFormat="1">
      <c r="B843" s="303"/>
      <c r="S843" s="421"/>
      <c r="T843" s="453"/>
      <c r="U843" s="304"/>
      <c r="V843" s="304"/>
      <c r="W843" s="304"/>
      <c r="X843" s="304"/>
      <c r="Y843" s="304"/>
      <c r="Z843" s="304"/>
      <c r="AA843" s="304"/>
      <c r="AB843" s="304"/>
      <c r="AC843" s="304"/>
      <c r="AD843" s="304"/>
      <c r="AE843" s="304"/>
      <c r="AF843" s="304"/>
      <c r="AG843" s="304"/>
      <c r="AH843" s="304"/>
      <c r="AI843" s="304"/>
      <c r="AJ843" s="304"/>
      <c r="AK843" s="304"/>
      <c r="AL843" s="304"/>
      <c r="AM843" s="304"/>
      <c r="AN843" s="304"/>
      <c r="AO843" s="304"/>
      <c r="AP843" s="304"/>
      <c r="AQ843" s="304"/>
      <c r="AR843" s="304"/>
      <c r="AS843" s="304"/>
      <c r="AT843" s="304"/>
      <c r="AU843" s="304"/>
      <c r="AV843" s="304"/>
      <c r="AW843" s="304"/>
      <c r="AX843" s="304"/>
      <c r="AY843" s="304"/>
      <c r="AZ843" s="304"/>
      <c r="BA843" s="304"/>
      <c r="BB843" s="304"/>
      <c r="BC843" s="304"/>
      <c r="BD843" s="304"/>
      <c r="BE843" s="304"/>
      <c r="BF843" s="304"/>
      <c r="BG843" s="304"/>
      <c r="BH843" s="304"/>
      <c r="BI843" s="304"/>
      <c r="BJ843" s="304"/>
      <c r="BK843" s="304"/>
      <c r="BL843" s="304"/>
      <c r="BM843" s="304"/>
      <c r="BN843" s="304"/>
      <c r="BO843" s="304"/>
      <c r="BP843" s="304"/>
      <c r="BQ843" s="304"/>
      <c r="BR843" s="304"/>
      <c r="BS843" s="304"/>
      <c r="BT843" s="304"/>
      <c r="BU843" s="304"/>
      <c r="BV843" s="304"/>
      <c r="BW843" s="304"/>
      <c r="BX843" s="304"/>
      <c r="BY843" s="304"/>
      <c r="BZ843" s="304"/>
      <c r="CA843" s="304"/>
      <c r="CB843" s="304"/>
      <c r="CC843" s="304"/>
      <c r="CD843" s="304"/>
      <c r="CE843" s="304"/>
      <c r="CF843" s="304"/>
      <c r="CG843" s="304"/>
      <c r="CH843" s="304"/>
      <c r="CI843" s="304"/>
      <c r="CJ843" s="304"/>
      <c r="CK843" s="304"/>
      <c r="CL843" s="304"/>
      <c r="CM843" s="304"/>
      <c r="CN843" s="304"/>
      <c r="CO843" s="304"/>
      <c r="CP843" s="304"/>
      <c r="CQ843" s="304"/>
      <c r="CR843" s="304"/>
      <c r="CS843" s="304"/>
      <c r="CT843" s="304"/>
      <c r="CU843" s="304"/>
      <c r="CV843" s="304"/>
      <c r="CW843" s="304"/>
      <c r="CX843" s="304"/>
      <c r="CY843" s="304"/>
      <c r="CZ843" s="304"/>
      <c r="DA843" s="304"/>
      <c r="DB843" s="304"/>
      <c r="DC843" s="304"/>
      <c r="DD843" s="304"/>
      <c r="DE843" s="304"/>
      <c r="DF843" s="304"/>
      <c r="DG843" s="304"/>
      <c r="DH843" s="304"/>
      <c r="DI843" s="304"/>
      <c r="DJ843" s="304"/>
      <c r="DK843" s="304"/>
      <c r="DL843" s="304"/>
      <c r="DM843" s="304"/>
      <c r="DN843" s="304"/>
      <c r="DO843" s="304"/>
      <c r="DP843" s="304"/>
      <c r="DQ843" s="304"/>
      <c r="DR843" s="304"/>
      <c r="DS843" s="304"/>
      <c r="DT843" s="304"/>
      <c r="DU843" s="304"/>
      <c r="DV843" s="304"/>
      <c r="DW843" s="304"/>
      <c r="DX843" s="304"/>
      <c r="DY843" s="304"/>
      <c r="DZ843" s="304"/>
      <c r="EA843" s="304"/>
      <c r="EB843" s="304"/>
      <c r="EC843" s="304"/>
      <c r="ED843" s="304"/>
      <c r="EE843" s="304"/>
      <c r="EF843" s="304"/>
      <c r="EG843" s="304"/>
      <c r="EH843" s="304"/>
      <c r="EI843" s="304"/>
      <c r="EJ843" s="304"/>
      <c r="EK843" s="304"/>
      <c r="EL843" s="304"/>
      <c r="EM843" s="304"/>
      <c r="EN843" s="304"/>
      <c r="EO843" s="304"/>
      <c r="EP843" s="304"/>
      <c r="EQ843" s="304"/>
      <c r="ER843" s="304"/>
      <c r="ES843" s="304"/>
      <c r="ET843" s="304"/>
      <c r="EU843" s="304"/>
      <c r="EV843" s="304"/>
      <c r="EW843" s="304"/>
      <c r="EX843" s="304"/>
      <c r="EY843" s="304"/>
      <c r="EZ843" s="304"/>
      <c r="FA843" s="304"/>
      <c r="FB843" s="304"/>
      <c r="FC843" s="304"/>
      <c r="FD843" s="304"/>
      <c r="FE843" s="304"/>
      <c r="FF843" s="304"/>
      <c r="FG843" s="304"/>
      <c r="FH843" s="304"/>
      <c r="FI843" s="304"/>
      <c r="FJ843" s="304"/>
      <c r="FK843" s="304"/>
      <c r="FL843" s="304"/>
      <c r="FM843" s="304"/>
      <c r="FN843" s="304"/>
      <c r="FO843" s="304"/>
      <c r="FP843" s="304"/>
      <c r="FQ843" s="304"/>
      <c r="FR843" s="304"/>
      <c r="FS843" s="304"/>
      <c r="FT843" s="304"/>
      <c r="FU843" s="304"/>
      <c r="FV843" s="304"/>
      <c r="FW843" s="304"/>
      <c r="FX843" s="304"/>
      <c r="FY843" s="304"/>
      <c r="FZ843" s="304"/>
      <c r="GA843" s="304"/>
      <c r="GB843" s="304"/>
      <c r="GC843" s="304"/>
      <c r="GD843" s="304"/>
      <c r="GE843" s="304"/>
      <c r="GF843" s="304"/>
      <c r="GG843" s="304"/>
      <c r="GH843" s="304"/>
      <c r="GI843" s="304"/>
      <c r="GJ843" s="304"/>
      <c r="GK843" s="304"/>
      <c r="GL843" s="304"/>
      <c r="GM843" s="304"/>
      <c r="GN843" s="304"/>
      <c r="GO843" s="304"/>
      <c r="GP843" s="304"/>
      <c r="GQ843" s="304"/>
      <c r="GR843" s="304"/>
      <c r="GS843" s="304"/>
      <c r="GT843" s="304"/>
      <c r="GU843" s="304"/>
      <c r="GV843" s="304"/>
      <c r="GW843" s="304"/>
      <c r="GX843" s="304"/>
      <c r="GY843" s="304"/>
      <c r="GZ843" s="304"/>
      <c r="HA843" s="304"/>
      <c r="HB843" s="304"/>
      <c r="HC843" s="304"/>
      <c r="HD843" s="304"/>
      <c r="HE843" s="304"/>
      <c r="HF843" s="304"/>
      <c r="HG843" s="304"/>
      <c r="HH843" s="304"/>
      <c r="HI843" s="304"/>
      <c r="HJ843" s="304"/>
      <c r="HK843" s="304"/>
      <c r="HL843" s="304"/>
      <c r="HM843" s="304"/>
      <c r="HN843" s="304"/>
      <c r="HO843" s="304"/>
      <c r="HP843" s="304"/>
      <c r="HQ843" s="304"/>
      <c r="HR843" s="304"/>
      <c r="HS843" s="304"/>
      <c r="HT843" s="304"/>
      <c r="HU843" s="304"/>
      <c r="HV843" s="304"/>
      <c r="HW843" s="304"/>
      <c r="HX843" s="304"/>
      <c r="HY843" s="304"/>
      <c r="HZ843" s="304"/>
      <c r="IA843" s="304"/>
      <c r="IB843" s="304"/>
      <c r="IC843" s="304"/>
      <c r="ID843" s="304"/>
      <c r="IE843" s="304"/>
      <c r="IF843" s="304"/>
      <c r="IG843" s="304"/>
      <c r="IH843" s="304"/>
      <c r="II843" s="304"/>
      <c r="IJ843" s="304"/>
      <c r="IK843" s="304"/>
      <c r="IL843" s="304"/>
      <c r="IM843" s="304"/>
      <c r="IN843" s="304"/>
      <c r="IO843" s="304"/>
      <c r="IP843" s="304"/>
      <c r="IQ843" s="304"/>
      <c r="IR843" s="304"/>
      <c r="IS843" s="304"/>
      <c r="IT843" s="304"/>
      <c r="IU843" s="304"/>
      <c r="IV843" s="304"/>
      <c r="IW843" s="304"/>
      <c r="IX843" s="304"/>
      <c r="IY843" s="304"/>
      <c r="IZ843" s="304"/>
      <c r="JA843" s="304"/>
      <c r="JB843" s="304"/>
      <c r="JC843" s="304"/>
      <c r="JD843" s="304"/>
      <c r="JE843" s="304"/>
      <c r="JF843" s="304"/>
      <c r="JG843" s="304"/>
      <c r="JH843" s="304"/>
      <c r="JI843" s="304"/>
      <c r="JJ843" s="304"/>
      <c r="JK843" s="304"/>
      <c r="JL843" s="304"/>
      <c r="JM843" s="304"/>
      <c r="JN843" s="304"/>
      <c r="JO843" s="304"/>
      <c r="JP843" s="304"/>
      <c r="JQ843" s="304"/>
      <c r="JR843" s="304"/>
      <c r="JS843" s="304"/>
      <c r="JT843" s="304"/>
      <c r="JU843" s="304"/>
      <c r="JV843" s="304"/>
      <c r="JW843" s="304"/>
      <c r="JX843" s="304"/>
      <c r="JY843" s="304"/>
      <c r="JZ843" s="304"/>
      <c r="KA843" s="304"/>
      <c r="KB843" s="304"/>
      <c r="KC843" s="304"/>
      <c r="KD843" s="304"/>
      <c r="KE843" s="304"/>
      <c r="KF843" s="304"/>
      <c r="KG843" s="304"/>
      <c r="KH843" s="304"/>
      <c r="KI843" s="304"/>
      <c r="KJ843" s="304"/>
      <c r="KK843" s="304"/>
      <c r="KL843" s="304"/>
      <c r="KM843" s="304"/>
      <c r="KN843" s="304"/>
      <c r="KO843" s="304"/>
      <c r="KP843" s="304"/>
      <c r="KQ843" s="304"/>
      <c r="KR843" s="304"/>
      <c r="KS843" s="304"/>
      <c r="KT843" s="304"/>
      <c r="KU843" s="304"/>
      <c r="KV843" s="304"/>
      <c r="KW843" s="304"/>
      <c r="KX843" s="304"/>
      <c r="KY843" s="304"/>
      <c r="KZ843" s="304"/>
      <c r="LA843" s="304"/>
      <c r="LB843" s="304"/>
      <c r="LC843" s="304"/>
      <c r="LD843" s="304"/>
      <c r="LE843" s="304"/>
      <c r="LF843" s="304"/>
      <c r="LG843" s="304"/>
      <c r="LH843" s="304"/>
      <c r="LI843" s="304"/>
      <c r="LJ843" s="304"/>
      <c r="LK843" s="304"/>
      <c r="LL843" s="304"/>
      <c r="LM843" s="304"/>
      <c r="LN843" s="304"/>
      <c r="LO843" s="304"/>
      <c r="LP843" s="304"/>
      <c r="LQ843" s="304"/>
      <c r="LR843" s="304"/>
      <c r="LS843" s="304"/>
      <c r="LT843" s="304"/>
      <c r="LU843" s="304"/>
      <c r="LV843" s="304"/>
      <c r="LW843" s="304"/>
      <c r="LX843" s="304"/>
      <c r="LY843" s="304"/>
      <c r="LZ843" s="304"/>
      <c r="MA843" s="304"/>
      <c r="MB843" s="304"/>
      <c r="MC843" s="304"/>
      <c r="AVW843" s="304"/>
      <c r="AVX843" s="304"/>
      <c r="AVY843" s="304"/>
      <c r="AVZ843" s="304"/>
      <c r="AWA843" s="304"/>
      <c r="AWB843" s="304"/>
      <c r="AWC843" s="304"/>
      <c r="AWD843" s="304"/>
      <c r="AWE843" s="304"/>
      <c r="AWF843" s="304"/>
      <c r="AWG843" s="304"/>
      <c r="AWH843" s="304"/>
      <c r="AWI843" s="304"/>
      <c r="AWJ843" s="304"/>
      <c r="AWK843" s="304"/>
      <c r="AWL843" s="304"/>
      <c r="AWM843" s="304"/>
      <c r="AWN843" s="304"/>
      <c r="AWO843" s="304"/>
      <c r="AWP843" s="304"/>
      <c r="AWQ843" s="304"/>
      <c r="AWR843" s="304"/>
      <c r="AWS843" s="304"/>
      <c r="AWT843" s="304"/>
      <c r="AWU843" s="304"/>
      <c r="AWV843" s="304"/>
      <c r="AWW843" s="304"/>
      <c r="AWX843" s="304"/>
      <c r="AWY843" s="304"/>
      <c r="AWZ843" s="304"/>
      <c r="AXA843" s="304"/>
      <c r="AXB843" s="304"/>
      <c r="AXC843" s="304"/>
      <c r="AXD843" s="304"/>
      <c r="AXE843" s="304"/>
      <c r="AXF843" s="304"/>
      <c r="AXG843" s="304"/>
      <c r="AXH843" s="304"/>
      <c r="AXI843" s="304"/>
      <c r="AXJ843" s="304"/>
      <c r="AXK843" s="304"/>
      <c r="AXL843" s="304"/>
      <c r="AXM843" s="304"/>
      <c r="AXN843" s="304"/>
      <c r="AXO843" s="304"/>
      <c r="AXP843" s="304"/>
      <c r="AXQ843" s="304"/>
      <c r="AXR843" s="304"/>
      <c r="AXS843" s="304"/>
      <c r="AXT843" s="304"/>
      <c r="AXU843" s="304"/>
      <c r="AXV843" s="304"/>
      <c r="AXW843" s="304"/>
      <c r="AXX843" s="304"/>
      <c r="AXY843" s="304"/>
      <c r="AXZ843" s="304"/>
      <c r="AYA843" s="304"/>
      <c r="AYB843" s="304"/>
      <c r="AYC843" s="304"/>
      <c r="AYD843" s="304"/>
      <c r="AYE843" s="304"/>
      <c r="AYF843" s="304"/>
      <c r="AYG843" s="304"/>
      <c r="AYH843" s="304"/>
      <c r="AYI843" s="304"/>
      <c r="AYJ843" s="304"/>
      <c r="AYK843" s="304"/>
      <c r="AYL843" s="304"/>
      <c r="AYM843" s="304"/>
      <c r="AYN843" s="304"/>
      <c r="AYO843" s="304"/>
      <c r="AYP843" s="304"/>
      <c r="AYQ843" s="304"/>
      <c r="AYR843" s="304"/>
      <c r="AYS843" s="304"/>
      <c r="AYT843" s="304"/>
      <c r="AYU843" s="304"/>
      <c r="AYV843" s="304"/>
      <c r="AYW843" s="304"/>
      <c r="AYX843" s="304"/>
      <c r="AYY843" s="304"/>
      <c r="AYZ843" s="304"/>
      <c r="AZA843" s="304"/>
      <c r="AZB843" s="304"/>
      <c r="AZC843" s="304"/>
      <c r="AZD843" s="304"/>
      <c r="AZE843" s="304"/>
      <c r="AZF843" s="304"/>
      <c r="AZG843" s="304"/>
      <c r="AZH843" s="304"/>
      <c r="AZI843" s="304"/>
      <c r="AZJ843" s="304"/>
      <c r="AZK843" s="304"/>
      <c r="AZL843" s="304"/>
      <c r="AZM843" s="304"/>
      <c r="AZN843" s="304"/>
      <c r="AZO843" s="304"/>
      <c r="AZP843" s="304"/>
      <c r="AZQ843" s="304"/>
      <c r="AZR843" s="304"/>
      <c r="AZS843" s="304"/>
      <c r="AZT843" s="304"/>
      <c r="AZU843" s="304"/>
      <c r="AZV843" s="304"/>
      <c r="AZW843" s="304"/>
      <c r="AZX843" s="304"/>
      <c r="AZY843" s="304"/>
      <c r="AZZ843" s="304"/>
      <c r="BAA843" s="304"/>
      <c r="BAB843" s="304"/>
      <c r="BAC843" s="304"/>
      <c r="BAD843" s="304"/>
      <c r="BAE843" s="304"/>
      <c r="BAF843" s="304"/>
      <c r="BAG843" s="304"/>
      <c r="BAH843" s="304"/>
      <c r="BAI843" s="304"/>
      <c r="BAJ843" s="304"/>
      <c r="BAK843" s="304"/>
      <c r="BAL843" s="304"/>
      <c r="BAM843" s="304"/>
      <c r="BAN843" s="304"/>
      <c r="BAO843" s="304"/>
      <c r="BAP843" s="304"/>
      <c r="BAQ843" s="304"/>
      <c r="BAR843" s="304"/>
      <c r="BAS843" s="304"/>
      <c r="BAT843" s="304"/>
      <c r="BAU843" s="304"/>
      <c r="BAV843" s="304"/>
      <c r="BAW843" s="304"/>
      <c r="BAX843" s="304"/>
      <c r="BAY843" s="304"/>
      <c r="BAZ843" s="304"/>
      <c r="BBA843" s="304"/>
      <c r="BBB843" s="304"/>
      <c r="BBC843" s="304"/>
      <c r="BBD843" s="304"/>
      <c r="BBE843" s="304"/>
      <c r="BBF843" s="304"/>
      <c r="BBG843" s="304"/>
      <c r="BBH843" s="304"/>
      <c r="BBI843" s="304"/>
      <c r="BBJ843" s="304"/>
      <c r="BBK843" s="304"/>
      <c r="BBL843" s="304"/>
      <c r="BBM843" s="304"/>
      <c r="BBN843" s="304"/>
      <c r="BBO843" s="304"/>
      <c r="BBP843" s="304"/>
      <c r="BBQ843" s="304"/>
      <c r="BBR843" s="304"/>
      <c r="BBS843" s="304"/>
      <c r="BBT843" s="304"/>
      <c r="BBU843" s="304"/>
      <c r="BBV843" s="304"/>
      <c r="BBW843" s="304"/>
      <c r="BBX843" s="304"/>
      <c r="BBY843" s="304"/>
      <c r="BBZ843" s="304"/>
      <c r="BCA843" s="304"/>
      <c r="BCB843" s="304"/>
      <c r="BCC843" s="304"/>
      <c r="BCD843" s="304"/>
      <c r="BCE843" s="304"/>
      <c r="BCF843" s="304"/>
      <c r="BCG843" s="304"/>
      <c r="BCH843" s="304"/>
      <c r="BCI843" s="304"/>
      <c r="BCJ843" s="304"/>
      <c r="BCK843" s="304"/>
      <c r="BCL843" s="304"/>
      <c r="BCM843" s="304"/>
      <c r="BCN843" s="304"/>
      <c r="BCO843" s="304"/>
      <c r="BCP843" s="304"/>
      <c r="BCQ843" s="304"/>
      <c r="BCR843" s="304"/>
      <c r="BCS843" s="304"/>
      <c r="BCT843" s="304"/>
      <c r="BCU843" s="304"/>
      <c r="BCV843" s="304"/>
      <c r="BCW843" s="304"/>
      <c r="BCX843" s="304"/>
      <c r="BCY843" s="304"/>
      <c r="BCZ843" s="304"/>
      <c r="BDA843" s="304"/>
      <c r="BDB843" s="304"/>
      <c r="BDC843" s="304"/>
      <c r="BDD843" s="304"/>
      <c r="BDE843" s="304"/>
      <c r="BDF843" s="304"/>
      <c r="BDG843" s="304"/>
      <c r="BDH843" s="304"/>
      <c r="BDI843" s="304"/>
      <c r="BDJ843" s="304"/>
      <c r="BDK843" s="304"/>
      <c r="BDL843" s="304"/>
      <c r="BDM843" s="304"/>
      <c r="BDN843" s="304"/>
      <c r="BDO843" s="304"/>
      <c r="BDP843" s="304"/>
      <c r="BDQ843" s="304"/>
      <c r="BDR843" s="304"/>
      <c r="BDS843" s="304"/>
      <c r="BDT843" s="304"/>
      <c r="BDU843" s="304"/>
      <c r="BDV843" s="304"/>
      <c r="BDW843" s="304"/>
      <c r="BDX843" s="304"/>
      <c r="BDY843" s="304"/>
      <c r="BDZ843" s="304"/>
      <c r="BEA843" s="304"/>
      <c r="BEB843" s="304"/>
      <c r="BEC843" s="304"/>
      <c r="BED843" s="304"/>
      <c r="BEE843" s="304"/>
      <c r="BEF843" s="304"/>
      <c r="BEG843" s="304"/>
      <c r="BEH843" s="304"/>
      <c r="BEI843" s="304"/>
      <c r="BEJ843" s="304"/>
      <c r="BEK843" s="304"/>
      <c r="BEL843" s="304"/>
      <c r="BEM843" s="304"/>
      <c r="BEN843" s="304"/>
      <c r="BEO843" s="304"/>
      <c r="BEP843" s="304"/>
      <c r="BEQ843" s="304"/>
      <c r="BER843" s="304"/>
      <c r="BES843" s="304"/>
      <c r="BET843" s="304"/>
      <c r="BEU843" s="304"/>
      <c r="BEV843" s="304"/>
      <c r="BEW843" s="304"/>
      <c r="BEX843" s="304"/>
      <c r="BEY843" s="304"/>
      <c r="BEZ843" s="304"/>
      <c r="BFA843" s="304"/>
      <c r="BFB843" s="304"/>
      <c r="BFC843" s="304"/>
      <c r="BFD843" s="304"/>
      <c r="BFE843" s="304"/>
      <c r="BFF843" s="304"/>
      <c r="BFG843" s="304"/>
      <c r="BFH843" s="304"/>
      <c r="BFI843" s="304"/>
      <c r="BFJ843" s="304"/>
      <c r="BFK843" s="304"/>
      <c r="BFL843" s="304"/>
      <c r="BFM843" s="304"/>
      <c r="BFN843" s="304"/>
      <c r="BFO843" s="304"/>
      <c r="BFP843" s="304"/>
      <c r="BFQ843" s="304"/>
      <c r="BFR843" s="304"/>
      <c r="BFS843" s="304"/>
      <c r="BFT843" s="304"/>
      <c r="BFU843" s="304"/>
      <c r="BFV843" s="304"/>
      <c r="BFW843" s="304"/>
      <c r="BFX843" s="304"/>
      <c r="BFY843" s="304"/>
      <c r="BFZ843" s="304"/>
      <c r="BGA843" s="304"/>
      <c r="BGB843" s="304"/>
      <c r="BGC843" s="304"/>
      <c r="BGD843" s="304"/>
      <c r="BGE843" s="304"/>
      <c r="BGF843" s="304"/>
      <c r="BGG843" s="304"/>
      <c r="BGH843" s="304"/>
      <c r="BGI843" s="304"/>
      <c r="BGJ843" s="304"/>
      <c r="BGK843" s="304"/>
      <c r="BGL843" s="304"/>
      <c r="BGM843" s="304"/>
      <c r="BGN843" s="304"/>
      <c r="BGO843" s="304"/>
      <c r="BGP843" s="304"/>
      <c r="BGQ843" s="304"/>
      <c r="BGR843" s="304"/>
      <c r="BGS843" s="304"/>
      <c r="BGT843" s="304"/>
      <c r="BGU843" s="304"/>
      <c r="BGV843" s="304"/>
      <c r="BGW843" s="304"/>
      <c r="BGX843" s="304"/>
      <c r="BGY843" s="304"/>
      <c r="BGZ843" s="304"/>
      <c r="BHA843" s="304"/>
      <c r="BHB843" s="304"/>
      <c r="BHC843" s="304"/>
      <c r="BHD843" s="304"/>
      <c r="BHE843" s="304"/>
      <c r="BHF843" s="304"/>
      <c r="BHG843" s="304"/>
      <c r="BHH843" s="304"/>
      <c r="BHI843" s="304"/>
      <c r="BHJ843" s="304"/>
      <c r="BHK843" s="304"/>
      <c r="BHL843" s="304"/>
      <c r="BHM843" s="304"/>
      <c r="BHN843" s="304"/>
      <c r="BHO843" s="304"/>
      <c r="BHP843" s="304"/>
      <c r="BHQ843" s="304"/>
      <c r="BHR843" s="304"/>
      <c r="BHS843" s="304"/>
      <c r="BHT843" s="304"/>
      <c r="BHU843" s="304"/>
      <c r="BHV843" s="304"/>
      <c r="BHW843" s="304"/>
      <c r="BHX843" s="304"/>
      <c r="BHY843" s="304"/>
      <c r="BHZ843" s="304"/>
      <c r="BIA843" s="304"/>
      <c r="BIB843" s="304"/>
      <c r="BIC843" s="304"/>
      <c r="BID843" s="304"/>
      <c r="BIE843" s="304"/>
      <c r="BIF843" s="304"/>
      <c r="BIG843" s="304"/>
      <c r="BIH843" s="304"/>
      <c r="BII843" s="304"/>
      <c r="BIJ843" s="304"/>
      <c r="BIK843" s="304"/>
      <c r="BIL843" s="304"/>
      <c r="BIM843" s="304"/>
      <c r="BIN843" s="304"/>
      <c r="BIO843" s="304"/>
      <c r="BIP843" s="304"/>
      <c r="BIQ843" s="304"/>
      <c r="BIR843" s="304"/>
      <c r="BIS843" s="304"/>
      <c r="BIT843" s="304"/>
      <c r="BIU843" s="304"/>
      <c r="BIV843" s="304"/>
      <c r="BIW843" s="304"/>
      <c r="BIX843" s="304"/>
      <c r="BIY843" s="304"/>
      <c r="BIZ843" s="304"/>
      <c r="BJA843" s="304"/>
      <c r="BJB843" s="304"/>
      <c r="BJC843" s="304"/>
      <c r="BJD843" s="304"/>
      <c r="BJE843" s="304"/>
      <c r="BJF843" s="304"/>
      <c r="BJG843" s="304"/>
      <c r="BJH843" s="304"/>
      <c r="BJI843" s="304"/>
      <c r="BJJ843" s="304"/>
      <c r="BJK843" s="304"/>
      <c r="BJL843" s="304"/>
      <c r="BJM843" s="304"/>
      <c r="BJN843" s="304"/>
      <c r="BJO843" s="304"/>
      <c r="BJP843" s="304"/>
      <c r="BJQ843" s="304"/>
      <c r="BJR843" s="304"/>
      <c r="BJS843" s="304"/>
      <c r="BJT843" s="304"/>
      <c r="BJU843" s="304"/>
      <c r="BJV843" s="304"/>
      <c r="BJW843" s="304"/>
      <c r="BJX843" s="304"/>
      <c r="BJY843" s="304"/>
      <c r="BJZ843" s="304"/>
      <c r="BKA843" s="304"/>
      <c r="BKB843" s="304"/>
      <c r="BKC843" s="304"/>
      <c r="BKD843" s="304"/>
      <c r="BKE843" s="304"/>
      <c r="BKF843" s="304"/>
      <c r="BKG843" s="304"/>
      <c r="BKH843" s="304"/>
      <c r="BKI843" s="304"/>
      <c r="BKJ843" s="304"/>
      <c r="BKK843" s="304"/>
      <c r="BKL843" s="304"/>
      <c r="BKM843" s="304"/>
      <c r="BKN843" s="304"/>
      <c r="BKO843" s="304"/>
      <c r="BKP843" s="304"/>
      <c r="BKQ843" s="304"/>
      <c r="BKR843" s="304"/>
      <c r="BKS843" s="304"/>
      <c r="BKT843" s="304"/>
      <c r="BKU843" s="304"/>
      <c r="BKV843" s="304"/>
      <c r="BKW843" s="304"/>
      <c r="BKX843" s="304"/>
      <c r="BKY843" s="304"/>
      <c r="BKZ843" s="304"/>
      <c r="BLA843" s="304"/>
      <c r="BLB843" s="304"/>
      <c r="BLC843" s="304"/>
      <c r="BLD843" s="304"/>
      <c r="BLE843" s="304"/>
      <c r="BLF843" s="304"/>
      <c r="BLG843" s="304"/>
      <c r="BLH843" s="304"/>
      <c r="BLI843" s="304"/>
      <c r="BLJ843" s="304"/>
      <c r="BLK843" s="304"/>
      <c r="BLL843" s="304"/>
      <c r="BLM843" s="304"/>
      <c r="BLN843" s="304"/>
      <c r="BLO843" s="304"/>
      <c r="BLP843" s="304"/>
      <c r="BLQ843" s="304"/>
      <c r="BLR843" s="304"/>
      <c r="BLS843" s="304"/>
      <c r="BLT843" s="304"/>
      <c r="BLU843" s="304"/>
      <c r="BLV843" s="304"/>
      <c r="BLW843" s="304"/>
      <c r="BLX843" s="304"/>
      <c r="BLY843" s="304"/>
      <c r="BLZ843" s="304"/>
      <c r="BMA843" s="304"/>
      <c r="BMB843" s="304"/>
      <c r="BMC843" s="304"/>
      <c r="BMD843" s="304"/>
      <c r="BME843" s="304"/>
      <c r="BMF843" s="304"/>
      <c r="BMG843" s="304"/>
      <c r="BMH843" s="304"/>
      <c r="BMI843" s="304"/>
      <c r="BMJ843" s="304"/>
      <c r="BMK843" s="304"/>
      <c r="BML843" s="304"/>
      <c r="BMM843" s="304"/>
      <c r="BMN843" s="304"/>
      <c r="BMO843" s="304"/>
      <c r="BMP843" s="304"/>
      <c r="BMQ843" s="304"/>
      <c r="BMR843" s="304"/>
      <c r="BMS843" s="304"/>
      <c r="BMT843" s="304"/>
      <c r="BMU843" s="304"/>
      <c r="BMV843" s="304"/>
      <c r="BMW843" s="304"/>
      <c r="BMX843" s="304"/>
      <c r="BMY843" s="304"/>
      <c r="BMZ843" s="304"/>
      <c r="BNA843" s="304"/>
      <c r="BNB843" s="304"/>
      <c r="BNC843" s="304"/>
      <c r="BND843" s="304"/>
      <c r="BNE843" s="304"/>
      <c r="BNF843" s="304"/>
      <c r="BNG843" s="304"/>
      <c r="BNH843" s="304"/>
      <c r="BNI843" s="304"/>
      <c r="BNJ843" s="304"/>
      <c r="BNK843" s="304"/>
      <c r="BNL843" s="304"/>
      <c r="BNM843" s="304"/>
      <c r="BNN843" s="304"/>
      <c r="BNO843" s="304"/>
      <c r="BNP843" s="304"/>
      <c r="BNQ843" s="304"/>
      <c r="BNR843" s="304"/>
      <c r="BNS843" s="304"/>
      <c r="BNT843" s="304"/>
      <c r="BNU843" s="304"/>
      <c r="BNV843" s="304"/>
      <c r="BNW843" s="304"/>
      <c r="BNX843" s="304"/>
      <c r="BNY843" s="304"/>
      <c r="BNZ843" s="304"/>
      <c r="BOA843" s="304"/>
      <c r="BOB843" s="304"/>
      <c r="BOC843" s="304"/>
      <c r="BOD843" s="304"/>
      <c r="BOE843" s="304"/>
      <c r="BOF843" s="304"/>
      <c r="BOG843" s="304"/>
      <c r="BOH843" s="304"/>
      <c r="BOI843" s="304"/>
      <c r="BOJ843" s="304"/>
      <c r="BOK843" s="304"/>
      <c r="BOL843" s="304"/>
      <c r="BOM843" s="304"/>
      <c r="BON843" s="304"/>
      <c r="BOO843" s="304"/>
      <c r="BOP843" s="304"/>
      <c r="BOQ843" s="304"/>
      <c r="BOR843" s="304"/>
      <c r="BOS843" s="304"/>
      <c r="BOT843" s="304"/>
      <c r="BOU843" s="304"/>
      <c r="BOV843" s="304"/>
      <c r="BOW843" s="304"/>
      <c r="BOX843" s="304"/>
      <c r="BOY843" s="304"/>
      <c r="BOZ843" s="304"/>
      <c r="BPA843" s="304"/>
      <c r="BPB843" s="304"/>
      <c r="BPC843" s="304"/>
      <c r="BPD843" s="304"/>
      <c r="BPE843" s="304"/>
      <c r="BPF843" s="304"/>
      <c r="BPG843" s="304"/>
      <c r="BPH843" s="304"/>
      <c r="BPI843" s="304"/>
      <c r="BPJ843" s="304"/>
      <c r="BPK843" s="304"/>
      <c r="BPL843" s="304"/>
      <c r="BPM843" s="304"/>
      <c r="BPN843" s="304"/>
      <c r="BPO843" s="304"/>
      <c r="BPP843" s="304"/>
      <c r="BPQ843" s="304"/>
      <c r="BPR843" s="304"/>
      <c r="BPS843" s="304"/>
      <c r="BPT843" s="304"/>
      <c r="BPU843" s="304"/>
      <c r="BPV843" s="304"/>
      <c r="BPW843" s="304"/>
      <c r="BPX843" s="304"/>
      <c r="BPY843" s="304"/>
      <c r="BPZ843" s="304"/>
      <c r="BQA843" s="304"/>
      <c r="BQB843" s="304"/>
      <c r="BQC843" s="304"/>
      <c r="BQD843" s="304"/>
      <c r="BQE843" s="304"/>
      <c r="BQF843" s="304"/>
      <c r="BQG843" s="304"/>
      <c r="BQH843" s="304"/>
      <c r="BQI843" s="304"/>
      <c r="BQJ843" s="304"/>
      <c r="BQK843" s="304"/>
      <c r="BQL843" s="304"/>
      <c r="BQM843" s="304"/>
      <c r="BQN843" s="304"/>
      <c r="BQO843" s="304"/>
      <c r="BQP843" s="304"/>
      <c r="BQQ843" s="304"/>
      <c r="BQR843" s="304"/>
      <c r="BQS843" s="304"/>
      <c r="BQT843" s="304"/>
      <c r="BQU843" s="304"/>
      <c r="BQV843" s="304"/>
      <c r="BQW843" s="304"/>
      <c r="BQX843" s="304"/>
      <c r="BQY843" s="304"/>
      <c r="BQZ843" s="304"/>
      <c r="BRA843" s="304"/>
      <c r="BRB843" s="304"/>
      <c r="BRC843" s="304"/>
      <c r="BRD843" s="304"/>
      <c r="BRE843" s="304"/>
      <c r="BRF843" s="304"/>
      <c r="BRG843" s="304"/>
      <c r="BRH843" s="304"/>
      <c r="BRI843" s="304"/>
      <c r="BRJ843" s="304"/>
      <c r="BRK843" s="304"/>
      <c r="BRL843" s="304"/>
      <c r="BRM843" s="304"/>
      <c r="BRN843" s="304"/>
      <c r="BRO843" s="304"/>
      <c r="BRP843" s="304"/>
      <c r="BRQ843" s="304"/>
      <c r="BRR843" s="304"/>
      <c r="BRS843" s="304"/>
      <c r="BRT843" s="304"/>
      <c r="BRU843" s="304"/>
      <c r="BRV843" s="304"/>
      <c r="BRW843" s="304"/>
      <c r="BRX843" s="304"/>
      <c r="BRY843" s="304"/>
      <c r="BRZ843" s="304"/>
      <c r="BSA843" s="304"/>
      <c r="BSB843" s="304"/>
      <c r="BSC843" s="304"/>
      <c r="BSD843" s="304"/>
      <c r="BSE843" s="304"/>
      <c r="BSF843" s="304"/>
      <c r="BSG843" s="304"/>
      <c r="BSH843" s="304"/>
      <c r="BSI843" s="304"/>
      <c r="BSJ843" s="304"/>
      <c r="BSK843" s="304"/>
      <c r="BSL843" s="304"/>
      <c r="BSM843" s="304"/>
      <c r="BSN843" s="304"/>
      <c r="BSO843" s="304"/>
      <c r="BSP843" s="304"/>
      <c r="BSQ843" s="304"/>
      <c r="BSR843" s="304"/>
      <c r="BSS843" s="304"/>
      <c r="BST843" s="304"/>
      <c r="BSU843" s="304"/>
      <c r="BSV843" s="304"/>
      <c r="BSW843" s="304"/>
      <c r="BSX843" s="304"/>
      <c r="BSY843" s="304"/>
      <c r="BSZ843" s="304"/>
      <c r="BTA843" s="304"/>
      <c r="BTB843" s="304"/>
      <c r="BTC843" s="304"/>
      <c r="BTD843" s="304"/>
      <c r="BTE843" s="304"/>
      <c r="BTF843" s="304"/>
      <c r="BTG843" s="304"/>
      <c r="BTH843" s="304"/>
      <c r="BTI843" s="304"/>
      <c r="BTJ843" s="304"/>
      <c r="BTK843" s="304"/>
      <c r="BTL843" s="304"/>
      <c r="BTM843" s="304"/>
      <c r="BTN843" s="304"/>
      <c r="BTO843" s="304"/>
      <c r="BTP843" s="304"/>
      <c r="BTQ843" s="304"/>
      <c r="BTR843" s="304"/>
      <c r="BTS843" s="304"/>
      <c r="BTT843" s="304"/>
      <c r="BTU843" s="304"/>
      <c r="BTV843" s="304"/>
      <c r="BTW843" s="304"/>
      <c r="BTX843" s="304"/>
      <c r="BTY843" s="304"/>
      <c r="BTZ843" s="304"/>
      <c r="BUA843" s="304"/>
      <c r="BUB843" s="304"/>
      <c r="BUC843" s="304"/>
      <c r="BUD843" s="304"/>
      <c r="BUE843" s="304"/>
      <c r="BUF843" s="304"/>
      <c r="BUG843" s="304"/>
      <c r="BUH843" s="304"/>
      <c r="BUI843" s="304"/>
      <c r="BUJ843" s="304"/>
      <c r="BUK843" s="304"/>
      <c r="BUL843" s="304"/>
      <c r="BUM843" s="304"/>
      <c r="BUN843" s="304"/>
      <c r="BUO843" s="304"/>
      <c r="BUP843" s="304"/>
      <c r="BUQ843" s="304"/>
      <c r="BUR843" s="304"/>
      <c r="BUS843" s="304"/>
      <c r="BUT843" s="304"/>
      <c r="BUU843" s="304"/>
      <c r="BUV843" s="304"/>
      <c r="BUW843" s="304"/>
      <c r="BUX843" s="304"/>
      <c r="BUY843" s="304"/>
      <c r="BUZ843" s="304"/>
      <c r="BVA843" s="304"/>
      <c r="BVB843" s="304"/>
      <c r="BVC843" s="304"/>
      <c r="BVD843" s="304"/>
      <c r="BVE843" s="304"/>
      <c r="BVF843" s="304"/>
      <c r="BVG843" s="304"/>
      <c r="BVH843" s="304"/>
      <c r="BVI843" s="304"/>
      <c r="BVJ843" s="304"/>
      <c r="BVK843" s="304"/>
      <c r="BVL843" s="304"/>
      <c r="BVM843" s="304"/>
      <c r="BVN843" s="304"/>
      <c r="BVO843" s="304"/>
      <c r="BVP843" s="304"/>
      <c r="BVQ843" s="304"/>
      <c r="BVR843" s="304"/>
      <c r="BVS843" s="304"/>
      <c r="BVT843" s="304"/>
      <c r="BVU843" s="304"/>
      <c r="BVV843" s="304"/>
      <c r="BVW843" s="304"/>
      <c r="BVX843" s="304"/>
      <c r="BVY843" s="304"/>
      <c r="BVZ843" s="304"/>
      <c r="BWA843" s="304"/>
      <c r="BWB843" s="304"/>
      <c r="BWC843" s="304"/>
      <c r="BWD843" s="304"/>
      <c r="BWE843" s="304"/>
      <c r="BWF843" s="304"/>
      <c r="BWG843" s="304"/>
      <c r="BWH843" s="304"/>
      <c r="BWI843" s="304"/>
      <c r="BWJ843" s="304"/>
      <c r="BWK843" s="304"/>
      <c r="BWL843" s="304"/>
      <c r="BWM843" s="304"/>
      <c r="BWN843" s="304"/>
      <c r="BWO843" s="304"/>
      <c r="BWP843" s="304"/>
      <c r="BWQ843" s="304"/>
      <c r="BWR843" s="304"/>
      <c r="BWS843" s="304"/>
      <c r="BWT843" s="304"/>
      <c r="BWU843" s="304"/>
      <c r="BWV843" s="304"/>
      <c r="BWW843" s="304"/>
      <c r="BWX843" s="304"/>
      <c r="BWY843" s="304"/>
      <c r="BWZ843" s="304"/>
      <c r="BXA843" s="304"/>
      <c r="BXB843" s="304"/>
      <c r="BXC843" s="304"/>
      <c r="BXD843" s="304"/>
      <c r="BXE843" s="304"/>
      <c r="BXF843" s="304"/>
      <c r="BXG843" s="304"/>
      <c r="BXH843" s="304"/>
      <c r="BXI843" s="304"/>
      <c r="BXJ843" s="304"/>
      <c r="BXK843" s="304"/>
      <c r="BXL843" s="304"/>
      <c r="BXM843" s="304"/>
      <c r="BXN843" s="304"/>
      <c r="BXO843" s="304"/>
      <c r="BXP843" s="304"/>
      <c r="BXQ843" s="304"/>
      <c r="BXR843" s="304"/>
      <c r="BXS843" s="304"/>
      <c r="BXT843" s="304"/>
      <c r="BXU843" s="304"/>
      <c r="BXV843" s="304"/>
      <c r="BXW843" s="304"/>
      <c r="BXX843" s="304"/>
      <c r="BXY843" s="304"/>
      <c r="BXZ843" s="304"/>
      <c r="BYA843" s="304"/>
      <c r="BYB843" s="304"/>
      <c r="BYC843" s="304"/>
      <c r="BYD843" s="304"/>
      <c r="BYE843" s="304"/>
      <c r="BYF843" s="304"/>
      <c r="BYG843" s="304"/>
      <c r="BYH843" s="304"/>
      <c r="BYI843" s="304"/>
      <c r="BYJ843" s="304"/>
      <c r="BYK843" s="304"/>
      <c r="BYL843" s="304"/>
      <c r="BYM843" s="304"/>
      <c r="BYN843" s="304"/>
      <c r="BYO843" s="304"/>
      <c r="BYP843" s="304"/>
      <c r="BYQ843" s="304"/>
      <c r="BYR843" s="304"/>
      <c r="BYS843" s="304"/>
      <c r="BYT843" s="304"/>
      <c r="BYU843" s="304"/>
      <c r="BYV843" s="304"/>
      <c r="BYW843" s="304"/>
      <c r="BYX843" s="304"/>
      <c r="BYY843" s="304"/>
      <c r="BYZ843" s="304"/>
      <c r="BZA843" s="304"/>
      <c r="BZB843" s="304"/>
      <c r="BZC843" s="304"/>
      <c r="BZD843" s="304"/>
      <c r="BZE843" s="304"/>
      <c r="BZF843" s="304"/>
      <c r="BZG843" s="304"/>
      <c r="BZH843" s="304"/>
      <c r="BZI843" s="304"/>
      <c r="BZJ843" s="304"/>
      <c r="BZK843" s="304"/>
      <c r="BZL843" s="304"/>
      <c r="BZM843" s="304"/>
      <c r="BZN843" s="304"/>
      <c r="BZO843" s="304"/>
      <c r="BZP843" s="304"/>
      <c r="BZQ843" s="304"/>
      <c r="BZR843" s="304"/>
      <c r="BZS843" s="304"/>
      <c r="BZT843" s="304"/>
      <c r="BZU843" s="304"/>
      <c r="BZV843" s="304"/>
      <c r="BZW843" s="304"/>
      <c r="BZX843" s="304"/>
      <c r="BZY843" s="304"/>
      <c r="BZZ843" s="304"/>
      <c r="CAA843" s="304"/>
      <c r="CAB843" s="304"/>
      <c r="CAC843" s="304"/>
      <c r="CAD843" s="304"/>
      <c r="CAE843" s="304"/>
      <c r="CAF843" s="304"/>
      <c r="CAG843" s="304"/>
      <c r="CAH843" s="304"/>
      <c r="CAI843" s="304"/>
      <c r="CAJ843" s="304"/>
      <c r="CAK843" s="304"/>
      <c r="CAL843" s="304"/>
      <c r="CAM843" s="304"/>
      <c r="CAN843" s="304"/>
      <c r="CAO843" s="304"/>
      <c r="CAP843" s="304"/>
      <c r="CAQ843" s="304"/>
      <c r="CAR843" s="304"/>
      <c r="CAS843" s="304"/>
      <c r="CAT843" s="304"/>
      <c r="CAU843" s="304"/>
      <c r="CAV843" s="304"/>
      <c r="CAW843" s="304"/>
      <c r="CAX843" s="304"/>
      <c r="CAY843" s="304"/>
      <c r="CAZ843" s="304"/>
      <c r="CBA843" s="304"/>
      <c r="CBB843" s="304"/>
      <c r="CBC843" s="304"/>
      <c r="CBD843" s="304"/>
      <c r="CBE843" s="304"/>
      <c r="CBF843" s="304"/>
      <c r="CBG843" s="304"/>
      <c r="CBH843" s="304"/>
      <c r="CBI843" s="304"/>
      <c r="CBJ843" s="304"/>
      <c r="CBK843" s="304"/>
      <c r="CBL843" s="304"/>
      <c r="CBM843" s="304"/>
      <c r="CBN843" s="304"/>
      <c r="CBO843" s="304"/>
      <c r="CBP843" s="304"/>
      <c r="CBQ843" s="304"/>
      <c r="CBR843" s="304"/>
      <c r="CBS843" s="304"/>
      <c r="CBT843" s="304"/>
      <c r="CBU843" s="304"/>
      <c r="CBV843" s="304"/>
      <c r="CBW843" s="304"/>
      <c r="CBX843" s="304"/>
      <c r="CBY843" s="304"/>
      <c r="CBZ843" s="304"/>
      <c r="CCA843" s="304"/>
      <c r="CCB843" s="304"/>
      <c r="CCC843" s="304"/>
      <c r="CCD843" s="304"/>
      <c r="CCE843" s="304"/>
      <c r="CCF843" s="304"/>
      <c r="CCG843" s="304"/>
      <c r="CCH843" s="304"/>
      <c r="CCI843" s="304"/>
      <c r="CCJ843" s="304"/>
      <c r="CCK843" s="304"/>
      <c r="CCL843" s="304"/>
      <c r="CCM843" s="304"/>
      <c r="CCN843" s="304"/>
      <c r="CCO843" s="304"/>
      <c r="CCP843" s="304"/>
      <c r="CCQ843" s="304"/>
      <c r="CCR843" s="304"/>
      <c r="CCS843" s="304"/>
      <c r="CCT843" s="304"/>
      <c r="CCU843" s="304"/>
      <c r="CCV843" s="304"/>
      <c r="CCW843" s="304"/>
      <c r="CCX843" s="304"/>
      <c r="CCY843" s="304"/>
      <c r="CCZ843" s="304"/>
      <c r="CDA843" s="304"/>
      <c r="CDB843" s="304"/>
      <c r="CDC843" s="304"/>
      <c r="CDD843" s="304"/>
      <c r="CDE843" s="304"/>
      <c r="CDF843" s="304"/>
      <c r="CDG843" s="304"/>
      <c r="CDH843" s="304"/>
      <c r="CDI843" s="304"/>
      <c r="CDJ843" s="304"/>
      <c r="CDK843" s="304"/>
      <c r="CDL843" s="304"/>
      <c r="CDM843" s="304"/>
      <c r="CDN843" s="304"/>
      <c r="CDO843" s="304"/>
      <c r="CDP843" s="304"/>
      <c r="CDQ843" s="304"/>
      <c r="CDR843" s="304"/>
      <c r="CDS843" s="304"/>
      <c r="CDT843" s="304"/>
      <c r="CDU843" s="304"/>
      <c r="CDV843" s="304"/>
      <c r="CDW843" s="304"/>
      <c r="CDX843" s="304"/>
      <c r="CDY843" s="304"/>
      <c r="CDZ843" s="304"/>
      <c r="CEA843" s="304"/>
      <c r="CEB843" s="304"/>
      <c r="CEC843" s="304"/>
      <c r="CED843" s="304"/>
      <c r="CEE843" s="304"/>
      <c r="CEF843" s="304"/>
      <c r="CEG843" s="304"/>
      <c r="CEH843" s="304"/>
      <c r="CEI843" s="304"/>
      <c r="CEJ843" s="304"/>
      <c r="CEK843" s="304"/>
      <c r="CEL843" s="304"/>
      <c r="CEM843" s="304"/>
      <c r="CEN843" s="304"/>
      <c r="CEO843" s="304"/>
      <c r="CEP843" s="304"/>
      <c r="CEQ843" s="304"/>
      <c r="CER843" s="304"/>
      <c r="CES843" s="304"/>
      <c r="CET843" s="304"/>
      <c r="CEU843" s="304"/>
      <c r="CEV843" s="304"/>
      <c r="CEW843" s="304"/>
      <c r="CEX843" s="304"/>
      <c r="CEY843" s="304"/>
      <c r="CEZ843" s="304"/>
      <c r="CFA843" s="304"/>
      <c r="CFB843" s="304"/>
      <c r="CFC843" s="304"/>
      <c r="CFD843" s="304"/>
      <c r="CFE843" s="304"/>
      <c r="CFF843" s="304"/>
      <c r="CFG843" s="304"/>
      <c r="CFH843" s="304"/>
      <c r="CFI843" s="304"/>
      <c r="CFJ843" s="304"/>
      <c r="CFK843" s="304"/>
      <c r="CFL843" s="304"/>
      <c r="CFM843" s="304"/>
      <c r="CFN843" s="304"/>
      <c r="CFO843" s="304"/>
      <c r="CFP843" s="304"/>
      <c r="CFQ843" s="304"/>
      <c r="CFR843" s="304"/>
      <c r="CFS843" s="304"/>
      <c r="CFT843" s="304"/>
      <c r="CFU843" s="304"/>
      <c r="CFV843" s="304"/>
      <c r="CFW843" s="304"/>
      <c r="CFX843" s="304"/>
      <c r="CFY843" s="304"/>
      <c r="CFZ843" s="304"/>
      <c r="CGA843" s="304"/>
      <c r="CGB843" s="304"/>
      <c r="CGC843" s="304"/>
      <c r="CGD843" s="304"/>
      <c r="CGE843" s="304"/>
      <c r="CGF843" s="304"/>
      <c r="CGG843" s="304"/>
      <c r="CGH843" s="304"/>
      <c r="CGI843" s="304"/>
      <c r="CGJ843" s="304"/>
      <c r="CGK843" s="304"/>
      <c r="CGL843" s="304"/>
      <c r="CGM843" s="304"/>
      <c r="CGN843" s="304"/>
      <c r="CGO843" s="304"/>
      <c r="CGP843" s="304"/>
      <c r="CGQ843" s="304"/>
      <c r="CGR843" s="304"/>
      <c r="CGS843" s="304"/>
      <c r="CGT843" s="304"/>
      <c r="CGU843" s="304"/>
      <c r="CGV843" s="304"/>
      <c r="CGW843" s="304"/>
      <c r="CGX843" s="304"/>
      <c r="CGY843" s="304"/>
      <c r="CGZ843" s="304"/>
      <c r="CHA843" s="304"/>
      <c r="CHB843" s="304"/>
      <c r="CHC843" s="304"/>
      <c r="CHD843" s="304"/>
      <c r="CHE843" s="304"/>
      <c r="CHF843" s="304"/>
      <c r="CHG843" s="304"/>
      <c r="CHH843" s="304"/>
      <c r="CHI843" s="304"/>
      <c r="CHJ843" s="304"/>
      <c r="CHK843" s="304"/>
      <c r="CHL843" s="304"/>
      <c r="CHM843" s="304"/>
      <c r="CHN843" s="304"/>
      <c r="CHO843" s="304"/>
      <c r="CHP843" s="304"/>
      <c r="CHQ843" s="304"/>
      <c r="CHR843" s="304"/>
      <c r="CHS843" s="304"/>
      <c r="CHT843" s="304"/>
      <c r="CHU843" s="304"/>
      <c r="CHV843" s="304"/>
      <c r="CHW843" s="304"/>
      <c r="CHX843" s="304"/>
      <c r="CHY843" s="304"/>
      <c r="CHZ843" s="304"/>
      <c r="CIA843" s="304"/>
      <c r="CIB843" s="304"/>
      <c r="CIC843" s="304"/>
      <c r="CID843" s="304"/>
      <c r="CIE843" s="304"/>
      <c r="CIF843" s="304"/>
      <c r="CIG843" s="304"/>
      <c r="CIH843" s="304"/>
      <c r="CII843" s="304"/>
      <c r="CIJ843" s="304"/>
      <c r="CIK843" s="304"/>
      <c r="CIL843" s="304"/>
      <c r="CIM843" s="304"/>
      <c r="CIN843" s="304"/>
      <c r="CIO843" s="304"/>
      <c r="CIP843" s="304"/>
      <c r="CIQ843" s="304"/>
      <c r="CIR843" s="304"/>
      <c r="CIS843" s="304"/>
      <c r="CIT843" s="304"/>
      <c r="CIU843" s="304"/>
      <c r="CIV843" s="304"/>
      <c r="CIW843" s="304"/>
      <c r="CIX843" s="304"/>
      <c r="CIY843" s="304"/>
      <c r="CIZ843" s="304"/>
      <c r="CJA843" s="304"/>
      <c r="CJB843" s="304"/>
      <c r="CJC843" s="304"/>
      <c r="CJD843" s="304"/>
      <c r="CJE843" s="304"/>
      <c r="CJF843" s="304"/>
      <c r="CJG843" s="304"/>
      <c r="CJH843" s="304"/>
      <c r="CJI843" s="304"/>
      <c r="CJJ843" s="304"/>
      <c r="CJK843" s="304"/>
      <c r="CJL843" s="304"/>
      <c r="CJM843" s="304"/>
      <c r="CJN843" s="304"/>
      <c r="CJO843" s="304"/>
      <c r="CJP843" s="304"/>
      <c r="CJQ843" s="304"/>
      <c r="CJR843" s="304"/>
      <c r="CJS843" s="304"/>
      <c r="CJT843" s="304"/>
      <c r="CJU843" s="304"/>
      <c r="CJV843" s="304"/>
      <c r="CJW843" s="304"/>
      <c r="CJX843" s="304"/>
      <c r="CJY843" s="304"/>
      <c r="CJZ843" s="304"/>
      <c r="CKA843" s="304"/>
      <c r="CKB843" s="304"/>
      <c r="CKC843" s="304"/>
      <c r="CKD843" s="304"/>
      <c r="CKE843" s="304"/>
      <c r="CKF843" s="304"/>
      <c r="CKG843" s="304"/>
      <c r="CKH843" s="304"/>
      <c r="CKI843" s="304"/>
      <c r="CKJ843" s="304"/>
      <c r="CKK843" s="304"/>
      <c r="CKL843" s="304"/>
      <c r="CKM843" s="304"/>
      <c r="CKN843" s="304"/>
      <c r="CKO843" s="304"/>
      <c r="CKP843" s="304"/>
      <c r="CKQ843" s="304"/>
      <c r="CKR843" s="304"/>
      <c r="CKS843" s="304"/>
      <c r="CKT843" s="304"/>
      <c r="CKU843" s="304"/>
      <c r="CKV843" s="304"/>
      <c r="CKW843" s="304"/>
      <c r="CKX843" s="304"/>
      <c r="CKY843" s="304"/>
      <c r="CKZ843" s="304"/>
      <c r="CLA843" s="304"/>
      <c r="CLB843" s="304"/>
      <c r="CLC843" s="304"/>
      <c r="CLD843" s="304"/>
      <c r="CLE843" s="304"/>
      <c r="CLF843" s="304"/>
      <c r="CLG843" s="304"/>
      <c r="CLH843" s="304"/>
      <c r="CLI843" s="304"/>
      <c r="CLJ843" s="304"/>
      <c r="CLK843" s="304"/>
      <c r="CLL843" s="304"/>
      <c r="CLM843" s="304"/>
      <c r="CLN843" s="304"/>
      <c r="CLO843" s="304"/>
      <c r="CLP843" s="304"/>
      <c r="CLQ843" s="304"/>
      <c r="CLR843" s="304"/>
      <c r="CLS843" s="304"/>
      <c r="CLT843" s="304"/>
      <c r="CLU843" s="304"/>
      <c r="CLV843" s="304"/>
      <c r="CLW843" s="304"/>
      <c r="CLX843" s="304"/>
      <c r="CLY843" s="304"/>
      <c r="CLZ843" s="304"/>
      <c r="CMA843" s="304"/>
      <c r="CMB843" s="304"/>
      <c r="CMC843" s="304"/>
      <c r="CMD843" s="304"/>
      <c r="CME843" s="304"/>
      <c r="CMF843" s="304"/>
      <c r="CMG843" s="304"/>
      <c r="CMH843" s="304"/>
      <c r="CMI843" s="304"/>
      <c r="CMJ843" s="304"/>
      <c r="CMK843" s="304"/>
      <c r="CML843" s="304"/>
      <c r="CMM843" s="304"/>
      <c r="CMN843" s="304"/>
      <c r="CMO843" s="304"/>
      <c r="CMP843" s="304"/>
      <c r="CMQ843" s="304"/>
      <c r="CMR843" s="304"/>
      <c r="CMS843" s="304"/>
      <c r="CMT843" s="304"/>
      <c r="CMU843" s="304"/>
      <c r="CMV843" s="304"/>
      <c r="CMW843" s="304"/>
      <c r="CMX843" s="304"/>
      <c r="CMY843" s="304"/>
      <c r="CMZ843" s="304"/>
      <c r="CNA843" s="304"/>
      <c r="CNB843" s="304"/>
      <c r="CNC843" s="304"/>
      <c r="CND843" s="304"/>
      <c r="CNE843" s="304"/>
      <c r="CNF843" s="304"/>
      <c r="CNG843" s="304"/>
      <c r="CNH843" s="304"/>
      <c r="CNI843" s="304"/>
      <c r="CNJ843" s="304"/>
      <c r="CNK843" s="304"/>
      <c r="CNL843" s="304"/>
      <c r="CNM843" s="304"/>
      <c r="CNN843" s="304"/>
      <c r="CNO843" s="304"/>
      <c r="CNP843" s="304"/>
      <c r="CNQ843" s="304"/>
      <c r="CNR843" s="304"/>
      <c r="CNS843" s="304"/>
      <c r="CNT843" s="304"/>
      <c r="CNU843" s="304"/>
      <c r="CNV843" s="304"/>
      <c r="CNW843" s="304"/>
      <c r="CNX843" s="304"/>
      <c r="CNY843" s="304"/>
      <c r="CNZ843" s="304"/>
      <c r="COA843" s="304"/>
      <c r="COB843" s="304"/>
      <c r="COC843" s="304"/>
      <c r="COD843" s="304"/>
      <c r="COE843" s="304"/>
      <c r="COF843" s="304"/>
      <c r="COG843" s="304"/>
      <c r="COH843" s="304"/>
      <c r="COI843" s="304"/>
      <c r="COJ843" s="304"/>
      <c r="COK843" s="304"/>
      <c r="COL843" s="304"/>
      <c r="COM843" s="304"/>
      <c r="CON843" s="304"/>
      <c r="COO843" s="304"/>
      <c r="COP843" s="304"/>
      <c r="COQ843" s="304"/>
      <c r="COR843" s="304"/>
      <c r="COS843" s="304"/>
      <c r="COT843" s="304"/>
      <c r="COU843" s="304"/>
      <c r="COV843" s="304"/>
      <c r="COW843" s="304"/>
      <c r="COX843" s="304"/>
      <c r="COY843" s="304"/>
      <c r="COZ843" s="304"/>
      <c r="CPA843" s="304"/>
      <c r="CPB843" s="304"/>
      <c r="CPC843" s="304"/>
      <c r="CPD843" s="304"/>
      <c r="CPE843" s="304"/>
      <c r="CPF843" s="304"/>
      <c r="CPG843" s="304"/>
      <c r="CPH843" s="304"/>
      <c r="CPI843" s="304"/>
      <c r="CPJ843" s="304"/>
      <c r="CPK843" s="304"/>
      <c r="CPL843" s="304"/>
      <c r="CPM843" s="304"/>
      <c r="CPN843" s="304"/>
      <c r="CPO843" s="304"/>
      <c r="CPP843" s="304"/>
      <c r="CPQ843" s="304"/>
      <c r="CPR843" s="304"/>
      <c r="CPS843" s="304"/>
      <c r="CPT843" s="304"/>
      <c r="CPU843" s="304"/>
      <c r="CPV843" s="304"/>
      <c r="CPW843" s="304"/>
      <c r="CPX843" s="304"/>
      <c r="CPY843" s="304"/>
      <c r="CPZ843" s="304"/>
      <c r="CQA843" s="304"/>
      <c r="CQB843" s="304"/>
      <c r="CQC843" s="304"/>
      <c r="CQD843" s="304"/>
      <c r="CQE843" s="304"/>
      <c r="CQF843" s="304"/>
      <c r="CQG843" s="304"/>
      <c r="CQH843" s="304"/>
      <c r="CQI843" s="304"/>
      <c r="CQJ843" s="304"/>
      <c r="CQK843" s="304"/>
      <c r="CQL843" s="304"/>
      <c r="CQM843" s="304"/>
      <c r="CQN843" s="304"/>
      <c r="CQO843" s="304"/>
      <c r="CQP843" s="304"/>
      <c r="CQQ843" s="304"/>
      <c r="CQR843" s="304"/>
      <c r="CQS843" s="304"/>
      <c r="CQT843" s="304"/>
      <c r="CQU843" s="304"/>
      <c r="CQV843" s="304"/>
      <c r="CQW843" s="304"/>
      <c r="CQX843" s="304"/>
      <c r="CQY843" s="304"/>
      <c r="CQZ843" s="304"/>
      <c r="CRA843" s="304"/>
      <c r="CRB843" s="304"/>
      <c r="CRC843" s="304"/>
      <c r="CRD843" s="304"/>
      <c r="CRE843" s="304"/>
      <c r="CRF843" s="304"/>
      <c r="CRG843" s="304"/>
      <c r="CRH843" s="304"/>
      <c r="CRI843" s="304"/>
      <c r="CRJ843" s="304"/>
      <c r="CRK843" s="304"/>
      <c r="CRL843" s="304"/>
      <c r="CRM843" s="304"/>
      <c r="CRN843" s="304"/>
      <c r="CRO843" s="304"/>
      <c r="CRP843" s="304"/>
      <c r="CRQ843" s="304"/>
      <c r="CRR843" s="304"/>
      <c r="CRS843" s="304"/>
      <c r="CRT843" s="304"/>
      <c r="CRU843" s="304"/>
      <c r="CRV843" s="304"/>
      <c r="CRW843" s="304"/>
      <c r="CRX843" s="304"/>
      <c r="CRY843" s="304"/>
      <c r="CRZ843" s="304"/>
      <c r="CSA843" s="304"/>
      <c r="CSB843" s="304"/>
      <c r="CSC843" s="304"/>
      <c r="CSD843" s="304"/>
      <c r="CSE843" s="304"/>
      <c r="CSF843" s="304"/>
      <c r="CSG843" s="304"/>
      <c r="CSH843" s="304"/>
      <c r="CSI843" s="304"/>
      <c r="CSJ843" s="304"/>
      <c r="CSK843" s="304"/>
      <c r="CSL843" s="304"/>
      <c r="CSM843" s="304"/>
      <c r="CSN843" s="304"/>
      <c r="CSO843" s="304"/>
      <c r="CSP843" s="304"/>
      <c r="CSQ843" s="304"/>
      <c r="CSR843" s="304"/>
      <c r="CSS843" s="304"/>
      <c r="CST843" s="304"/>
      <c r="CSU843" s="304"/>
      <c r="CSV843" s="304"/>
      <c r="CSW843" s="304"/>
      <c r="CSX843" s="304"/>
      <c r="CSY843" s="304"/>
      <c r="CSZ843" s="304"/>
      <c r="CTA843" s="304"/>
      <c r="CTB843" s="304"/>
      <c r="CTC843" s="304"/>
      <c r="CTD843" s="304"/>
      <c r="CTE843" s="304"/>
      <c r="CTF843" s="304"/>
      <c r="CTG843" s="304"/>
      <c r="CTH843" s="304"/>
      <c r="CTI843" s="304"/>
      <c r="CTJ843" s="304"/>
      <c r="CTK843" s="304"/>
      <c r="CTL843" s="304"/>
      <c r="CTM843" s="304"/>
      <c r="CTN843" s="304"/>
      <c r="CTO843" s="304"/>
      <c r="CTP843" s="304"/>
      <c r="CTQ843" s="304"/>
      <c r="CTR843" s="304"/>
      <c r="CTS843" s="304"/>
      <c r="CTT843" s="304"/>
      <c r="CTU843" s="304"/>
      <c r="CTV843" s="304"/>
      <c r="CTW843" s="304"/>
      <c r="CTX843" s="304"/>
      <c r="CTY843" s="304"/>
      <c r="CTZ843" s="304"/>
      <c r="CUA843" s="304"/>
      <c r="CUB843" s="304"/>
      <c r="CUC843" s="304"/>
      <c r="CUD843" s="304"/>
      <c r="CUE843" s="304"/>
      <c r="CUF843" s="304"/>
      <c r="CUG843" s="304"/>
      <c r="CUH843" s="304"/>
      <c r="CUI843" s="304"/>
      <c r="CUJ843" s="304"/>
      <c r="CUK843" s="304"/>
      <c r="CUL843" s="304"/>
      <c r="CUM843" s="304"/>
      <c r="CUN843" s="304"/>
      <c r="CUO843" s="304"/>
      <c r="CUP843" s="304"/>
      <c r="CUQ843" s="304"/>
      <c r="CUR843" s="304"/>
      <c r="CUS843" s="304"/>
      <c r="CUT843" s="304"/>
      <c r="CUU843" s="304"/>
      <c r="CUV843" s="304"/>
      <c r="CUW843" s="304"/>
      <c r="CUX843" s="304"/>
      <c r="CUY843" s="304"/>
      <c r="CUZ843" s="304"/>
      <c r="CVA843" s="304"/>
      <c r="CVB843" s="304"/>
      <c r="CVC843" s="304"/>
      <c r="CVD843" s="304"/>
      <c r="CVE843" s="304"/>
      <c r="CVF843" s="304"/>
      <c r="CVG843" s="304"/>
      <c r="CVH843" s="304"/>
      <c r="CVI843" s="304"/>
      <c r="CVJ843" s="304"/>
      <c r="CVK843" s="304"/>
      <c r="CVL843" s="304"/>
      <c r="CVM843" s="304"/>
      <c r="CVN843" s="304"/>
      <c r="CVO843" s="304"/>
      <c r="CVP843" s="304"/>
      <c r="CVQ843" s="304"/>
      <c r="CVR843" s="304"/>
      <c r="CVS843" s="304"/>
      <c r="CVT843" s="304"/>
      <c r="CVU843" s="304"/>
      <c r="CVV843" s="304"/>
      <c r="CVW843" s="304"/>
      <c r="CVX843" s="304"/>
      <c r="CVY843" s="304"/>
      <c r="CVZ843" s="304"/>
      <c r="CWA843" s="304"/>
      <c r="CWB843" s="304"/>
      <c r="CWC843" s="304"/>
      <c r="CWD843" s="304"/>
      <c r="CWE843" s="304"/>
      <c r="CWF843" s="304"/>
      <c r="CWG843" s="304"/>
      <c r="CWH843" s="304"/>
      <c r="CWI843" s="304"/>
      <c r="CWJ843" s="304"/>
      <c r="CWK843" s="304"/>
      <c r="CWL843" s="304"/>
      <c r="CWM843" s="304"/>
      <c r="CWN843" s="304"/>
      <c r="CWO843" s="304"/>
      <c r="CWP843" s="304"/>
      <c r="CWQ843" s="304"/>
      <c r="CWR843" s="304"/>
      <c r="CWS843" s="304"/>
      <c r="CWT843" s="304"/>
      <c r="CWU843" s="304"/>
      <c r="CWV843" s="304"/>
      <c r="CWW843" s="304"/>
      <c r="CWX843" s="304"/>
      <c r="CWY843" s="304"/>
      <c r="CWZ843" s="304"/>
      <c r="CXA843" s="304"/>
      <c r="CXB843" s="304"/>
      <c r="CXC843" s="304"/>
      <c r="CXD843" s="304"/>
      <c r="CXE843" s="304"/>
      <c r="CXF843" s="304"/>
      <c r="CXG843" s="304"/>
      <c r="CXH843" s="304"/>
      <c r="CXI843" s="304"/>
      <c r="CXJ843" s="304"/>
      <c r="CXK843" s="304"/>
      <c r="CXL843" s="304"/>
      <c r="CXM843" s="304"/>
      <c r="CXN843" s="304"/>
      <c r="CXO843" s="304"/>
      <c r="CXP843" s="304"/>
      <c r="CXQ843" s="304"/>
      <c r="CXR843" s="304"/>
      <c r="CXS843" s="304"/>
      <c r="CXT843" s="304"/>
      <c r="CXU843" s="304"/>
      <c r="CXV843" s="304"/>
      <c r="CXW843" s="304"/>
      <c r="CXX843" s="304"/>
      <c r="CXY843" s="304"/>
      <c r="CXZ843" s="304"/>
      <c r="CYA843" s="304"/>
      <c r="CYB843" s="304"/>
      <c r="CYC843" s="304"/>
      <c r="CYD843" s="304"/>
      <c r="CYE843" s="304"/>
      <c r="CYF843" s="304"/>
      <c r="CYG843" s="304"/>
      <c r="CYH843" s="304"/>
      <c r="CYI843" s="304"/>
      <c r="CYJ843" s="304"/>
      <c r="CYK843" s="304"/>
      <c r="CYL843" s="304"/>
      <c r="CYM843" s="304"/>
      <c r="CYN843" s="304"/>
      <c r="CYO843" s="304"/>
      <c r="CYP843" s="304"/>
      <c r="CYQ843" s="304"/>
      <c r="CYR843" s="304"/>
      <c r="CYS843" s="304"/>
      <c r="CYT843" s="304"/>
      <c r="CYU843" s="304"/>
      <c r="CYV843" s="304"/>
      <c r="CYW843" s="304"/>
      <c r="CYX843" s="304"/>
      <c r="CYY843" s="304"/>
      <c r="CYZ843" s="304"/>
      <c r="CZA843" s="304"/>
      <c r="CZB843" s="304"/>
      <c r="CZC843" s="304"/>
      <c r="CZD843" s="304"/>
      <c r="CZE843" s="304"/>
      <c r="CZF843" s="304"/>
      <c r="CZG843" s="304"/>
      <c r="CZH843" s="304"/>
      <c r="CZI843" s="304"/>
      <c r="CZJ843" s="304"/>
      <c r="CZK843" s="304"/>
      <c r="CZL843" s="304"/>
      <c r="CZM843" s="304"/>
      <c r="CZN843" s="304"/>
      <c r="CZO843" s="304"/>
      <c r="CZP843" s="304"/>
      <c r="CZQ843" s="304"/>
      <c r="CZR843" s="304"/>
      <c r="CZS843" s="304"/>
      <c r="CZT843" s="304"/>
      <c r="CZU843" s="304"/>
      <c r="CZV843" s="304"/>
      <c r="CZW843" s="304"/>
      <c r="CZX843" s="304"/>
      <c r="CZY843" s="304"/>
      <c r="CZZ843" s="304"/>
      <c r="DAA843" s="304"/>
      <c r="DAB843" s="304"/>
      <c r="DAC843" s="304"/>
      <c r="DAD843" s="304"/>
      <c r="DAE843" s="304"/>
      <c r="DAF843" s="304"/>
      <c r="DAG843" s="304"/>
      <c r="DAH843" s="304"/>
      <c r="DAI843" s="304"/>
      <c r="DAJ843" s="304"/>
      <c r="DAK843" s="304"/>
      <c r="DAL843" s="304"/>
      <c r="DAM843" s="304"/>
      <c r="DAN843" s="304"/>
      <c r="DAO843" s="304"/>
      <c r="DAP843" s="304"/>
      <c r="DAQ843" s="304"/>
      <c r="DAR843" s="304"/>
      <c r="DAS843" s="304"/>
      <c r="DAT843" s="304"/>
      <c r="DAU843" s="304"/>
      <c r="DAV843" s="304"/>
      <c r="DAW843" s="304"/>
      <c r="DAX843" s="304"/>
      <c r="DAY843" s="304"/>
      <c r="DAZ843" s="304"/>
      <c r="DBA843" s="304"/>
      <c r="DBB843" s="304"/>
      <c r="DBC843" s="304"/>
      <c r="DBD843" s="304"/>
      <c r="DBE843" s="304"/>
      <c r="DBF843" s="304"/>
      <c r="DBG843" s="304"/>
      <c r="DBH843" s="304"/>
      <c r="DBI843" s="304"/>
      <c r="DBJ843" s="304"/>
      <c r="DBK843" s="304"/>
      <c r="DBL843" s="304"/>
      <c r="DBM843" s="304"/>
      <c r="DBN843" s="304"/>
      <c r="DBO843" s="304"/>
      <c r="DBP843" s="304"/>
      <c r="DBQ843" s="304"/>
      <c r="DBR843" s="304"/>
      <c r="DBS843" s="304"/>
      <c r="DBT843" s="304"/>
      <c r="DBU843" s="304"/>
      <c r="DBV843" s="304"/>
      <c r="DBW843" s="304"/>
      <c r="DBX843" s="304"/>
      <c r="DBY843" s="304"/>
      <c r="DBZ843" s="304"/>
      <c r="DCA843" s="304"/>
      <c r="DCB843" s="304"/>
      <c r="DCC843" s="304"/>
      <c r="DCD843" s="304"/>
      <c r="DCE843" s="304"/>
      <c r="DCF843" s="304"/>
      <c r="DCG843" s="304"/>
      <c r="DCH843" s="304"/>
      <c r="DCI843" s="304"/>
      <c r="DCJ843" s="304"/>
      <c r="DCK843" s="304"/>
      <c r="DCL843" s="304"/>
      <c r="DCM843" s="304"/>
      <c r="DCN843" s="304"/>
      <c r="DCO843" s="304"/>
      <c r="DCP843" s="304"/>
      <c r="DCQ843" s="304"/>
      <c r="DCR843" s="304"/>
      <c r="DCS843" s="304"/>
      <c r="DCT843" s="304"/>
      <c r="DCU843" s="304"/>
      <c r="DCV843" s="304"/>
      <c r="DCW843" s="304"/>
      <c r="DCX843" s="304"/>
      <c r="DCY843" s="304"/>
      <c r="DCZ843" s="304"/>
      <c r="DDA843" s="304"/>
      <c r="DDB843" s="304"/>
      <c r="DDC843" s="304"/>
      <c r="DDD843" s="304"/>
      <c r="DDE843" s="304"/>
      <c r="DDF843" s="304"/>
      <c r="DDG843" s="304"/>
      <c r="DDH843" s="304"/>
      <c r="DDI843" s="304"/>
      <c r="DDJ843" s="304"/>
      <c r="DDK843" s="304"/>
      <c r="DDL843" s="304"/>
      <c r="DDM843" s="304"/>
      <c r="DDN843" s="304"/>
      <c r="DDO843" s="304"/>
      <c r="DDP843" s="304"/>
      <c r="DDQ843" s="304"/>
      <c r="DDR843" s="304"/>
      <c r="DDS843" s="304"/>
      <c r="DDT843" s="304"/>
      <c r="DDU843" s="304"/>
      <c r="DDV843" s="304"/>
      <c r="DDW843" s="304"/>
      <c r="DDX843" s="304"/>
      <c r="DDY843" s="304"/>
      <c r="DDZ843" s="304"/>
      <c r="DEA843" s="304"/>
      <c r="DEB843" s="304"/>
      <c r="DEC843" s="304"/>
      <c r="DED843" s="304"/>
      <c r="DEE843" s="304"/>
      <c r="DEF843" s="304"/>
      <c r="DEG843" s="304"/>
      <c r="DEH843" s="304"/>
      <c r="DEI843" s="304"/>
      <c r="DEJ843" s="304"/>
      <c r="DEK843" s="304"/>
      <c r="DEL843" s="304"/>
      <c r="DEM843" s="304"/>
      <c r="DEN843" s="304"/>
      <c r="DEO843" s="304"/>
      <c r="DEP843" s="304"/>
      <c r="DEQ843" s="304"/>
      <c r="DER843" s="304"/>
      <c r="DES843" s="304"/>
      <c r="DET843" s="304"/>
      <c r="DEU843" s="304"/>
      <c r="DEV843" s="304"/>
      <c r="DEW843" s="304"/>
      <c r="DEX843" s="304"/>
      <c r="DEY843" s="304"/>
      <c r="DEZ843" s="304"/>
      <c r="DFA843" s="304"/>
      <c r="DFB843" s="304"/>
      <c r="DFC843" s="304"/>
      <c r="DFD843" s="304"/>
      <c r="DFE843" s="304"/>
      <c r="DFF843" s="304"/>
      <c r="DFG843" s="304"/>
      <c r="DFH843" s="304"/>
      <c r="DFI843" s="304"/>
      <c r="DFJ843" s="304"/>
      <c r="DFK843" s="304"/>
      <c r="DFL843" s="304"/>
      <c r="DFM843" s="304"/>
      <c r="DFN843" s="304"/>
      <c r="DFO843" s="304"/>
      <c r="DFP843" s="304"/>
      <c r="DFQ843" s="304"/>
      <c r="DFR843" s="304"/>
      <c r="DFS843" s="304"/>
      <c r="DFT843" s="304"/>
      <c r="DFU843" s="304"/>
      <c r="DFV843" s="304"/>
      <c r="DFW843" s="304"/>
      <c r="DFX843" s="304"/>
      <c r="DFY843" s="304"/>
      <c r="DFZ843" s="304"/>
      <c r="DGA843" s="304"/>
      <c r="DGB843" s="304"/>
      <c r="DGC843" s="304"/>
      <c r="DGD843" s="304"/>
      <c r="DGE843" s="304"/>
      <c r="DGF843" s="304"/>
      <c r="DGG843" s="304"/>
      <c r="DGH843" s="304"/>
      <c r="DGI843" s="304"/>
      <c r="DGJ843" s="304"/>
      <c r="DGK843" s="304"/>
      <c r="DGL843" s="304"/>
      <c r="DGM843" s="304"/>
      <c r="DGN843" s="304"/>
      <c r="DGO843" s="304"/>
      <c r="DGP843" s="304"/>
      <c r="DGQ843" s="304"/>
      <c r="DGR843" s="304"/>
      <c r="DGS843" s="304"/>
      <c r="DGT843" s="304"/>
      <c r="DGU843" s="304"/>
      <c r="DGV843" s="304"/>
      <c r="DGW843" s="304"/>
      <c r="DGX843" s="304"/>
      <c r="DGY843" s="304"/>
      <c r="DGZ843" s="304"/>
      <c r="DHA843" s="304"/>
      <c r="DHB843" s="304"/>
      <c r="DHC843" s="304"/>
      <c r="DHD843" s="304"/>
      <c r="DHE843" s="304"/>
      <c r="DHF843" s="304"/>
      <c r="DHG843" s="304"/>
      <c r="DHH843" s="304"/>
      <c r="DHI843" s="304"/>
      <c r="DHJ843" s="304"/>
      <c r="DHK843" s="304"/>
      <c r="DHL843" s="304"/>
      <c r="DHM843" s="304"/>
      <c r="DHN843" s="304"/>
      <c r="DHO843" s="304"/>
      <c r="DHP843" s="304"/>
      <c r="DHQ843" s="304"/>
      <c r="DHR843" s="304"/>
      <c r="DHS843" s="304"/>
      <c r="DHT843" s="304"/>
      <c r="DHU843" s="304"/>
      <c r="DHV843" s="304"/>
      <c r="DHW843" s="304"/>
      <c r="DHX843" s="304"/>
      <c r="DHY843" s="304"/>
      <c r="DHZ843" s="304"/>
      <c r="DIA843" s="304"/>
      <c r="DIB843" s="304"/>
      <c r="DIC843" s="304"/>
      <c r="DID843" s="304"/>
      <c r="DIE843" s="304"/>
      <c r="DIF843" s="304"/>
      <c r="DIG843" s="304"/>
      <c r="DIH843" s="304"/>
      <c r="DII843" s="304"/>
      <c r="DIJ843" s="304"/>
      <c r="DIK843" s="304"/>
      <c r="DIL843" s="304"/>
      <c r="DIM843" s="304"/>
      <c r="DIN843" s="304"/>
      <c r="DIO843" s="304"/>
      <c r="DIP843" s="304"/>
      <c r="DIQ843" s="304"/>
      <c r="DIR843" s="304"/>
      <c r="DIS843" s="304"/>
      <c r="DIT843" s="304"/>
      <c r="DIU843" s="304"/>
      <c r="DIV843" s="304"/>
      <c r="DIW843" s="304"/>
      <c r="DIX843" s="304"/>
      <c r="DIY843" s="304"/>
      <c r="DIZ843" s="304"/>
      <c r="DJA843" s="304"/>
      <c r="DJB843" s="304"/>
      <c r="DJC843" s="304"/>
      <c r="DJD843" s="304"/>
      <c r="DJE843" s="304"/>
      <c r="DJF843" s="304"/>
      <c r="DJG843" s="304"/>
      <c r="DJH843" s="304"/>
      <c r="DJI843" s="304"/>
      <c r="DJJ843" s="304"/>
      <c r="DJK843" s="304"/>
      <c r="DJL843" s="304"/>
      <c r="DJM843" s="304"/>
      <c r="DJN843" s="304"/>
      <c r="DJO843" s="304"/>
      <c r="DJP843" s="304"/>
      <c r="DJQ843" s="304"/>
      <c r="DJR843" s="304"/>
      <c r="DJS843" s="304"/>
      <c r="DJT843" s="304"/>
      <c r="DJU843" s="304"/>
      <c r="DJV843" s="304"/>
      <c r="DJW843" s="304"/>
      <c r="DJX843" s="304"/>
      <c r="DJY843" s="304"/>
      <c r="DJZ843" s="304"/>
      <c r="DKA843" s="304"/>
      <c r="DKB843" s="304"/>
      <c r="DKC843" s="304"/>
      <c r="DKD843" s="304"/>
      <c r="DKE843" s="304"/>
      <c r="DKF843" s="304"/>
      <c r="DKG843" s="304"/>
      <c r="DKH843" s="304"/>
      <c r="DKI843" s="304"/>
      <c r="DKJ843" s="304"/>
      <c r="DKK843" s="304"/>
      <c r="DKL843" s="304"/>
      <c r="DKM843" s="304"/>
      <c r="DKN843" s="304"/>
      <c r="DKO843" s="304"/>
      <c r="DKP843" s="304"/>
      <c r="DKQ843" s="304"/>
      <c r="DKR843" s="304"/>
      <c r="DKS843" s="304"/>
      <c r="DKT843" s="304"/>
      <c r="DKU843" s="304"/>
      <c r="DKV843" s="304"/>
      <c r="DKW843" s="304"/>
      <c r="DKX843" s="304"/>
      <c r="DKY843" s="304"/>
      <c r="DKZ843" s="304"/>
      <c r="DLA843" s="304"/>
      <c r="DLB843" s="304"/>
      <c r="DLC843" s="304"/>
      <c r="DLD843" s="304"/>
      <c r="DLE843" s="304"/>
      <c r="DLF843" s="304"/>
      <c r="DLG843" s="304"/>
      <c r="DLH843" s="304"/>
      <c r="DLI843" s="304"/>
      <c r="DLJ843" s="304"/>
      <c r="DLK843" s="304"/>
      <c r="DLL843" s="304"/>
      <c r="DLM843" s="304"/>
      <c r="DLN843" s="304"/>
      <c r="DLO843" s="304"/>
      <c r="DLP843" s="304"/>
      <c r="DLQ843" s="304"/>
      <c r="DLR843" s="304"/>
      <c r="DLS843" s="304"/>
      <c r="DLT843" s="304"/>
      <c r="DLU843" s="304"/>
      <c r="DLV843" s="304"/>
      <c r="DLW843" s="304"/>
      <c r="DLX843" s="304"/>
      <c r="DLY843" s="304"/>
      <c r="DLZ843" s="304"/>
      <c r="DMA843" s="304"/>
      <c r="DMB843" s="304"/>
      <c r="DMC843" s="304"/>
      <c r="DMD843" s="304"/>
      <c r="DME843" s="304"/>
      <c r="DMF843" s="304"/>
      <c r="DMG843" s="304"/>
      <c r="DMH843" s="304"/>
      <c r="DMI843" s="304"/>
      <c r="DMJ843" s="304"/>
      <c r="DMK843" s="304"/>
      <c r="DML843" s="304"/>
      <c r="DMM843" s="304"/>
      <c r="DMN843" s="304"/>
      <c r="DMO843" s="304"/>
      <c r="DMP843" s="304"/>
      <c r="DMQ843" s="304"/>
      <c r="DMR843" s="304"/>
      <c r="DMS843" s="304"/>
      <c r="DMT843" s="304"/>
      <c r="DMU843" s="304"/>
      <c r="DMV843" s="304"/>
      <c r="DMW843" s="304"/>
      <c r="DMX843" s="304"/>
      <c r="DMY843" s="304"/>
      <c r="DMZ843" s="304"/>
      <c r="DNA843" s="304"/>
      <c r="DNB843" s="304"/>
      <c r="DNC843" s="304"/>
      <c r="DND843" s="304"/>
      <c r="DNE843" s="304"/>
      <c r="DNF843" s="304"/>
      <c r="DNG843" s="304"/>
      <c r="DNH843" s="304"/>
      <c r="DNI843" s="304"/>
      <c r="DNJ843" s="304"/>
      <c r="DNK843" s="304"/>
      <c r="DNL843" s="304"/>
      <c r="DNM843" s="304"/>
      <c r="DNN843" s="304"/>
      <c r="DNO843" s="304"/>
      <c r="DNP843" s="304"/>
      <c r="DNQ843" s="304"/>
      <c r="DNR843" s="304"/>
      <c r="DNS843" s="304"/>
      <c r="DNT843" s="304"/>
      <c r="DNU843" s="304"/>
      <c r="DNV843" s="304"/>
      <c r="DNW843" s="304"/>
      <c r="DNX843" s="304"/>
      <c r="DNY843" s="304"/>
      <c r="DNZ843" s="304"/>
      <c r="DOA843" s="304"/>
      <c r="DOB843" s="304"/>
      <c r="DOC843" s="304"/>
      <c r="DOD843" s="304"/>
      <c r="DOE843" s="304"/>
      <c r="DOF843" s="304"/>
      <c r="DOG843" s="304"/>
      <c r="DOH843" s="304"/>
      <c r="DOI843" s="304"/>
      <c r="DOJ843" s="304"/>
      <c r="DOK843" s="304"/>
      <c r="DOL843" s="304"/>
      <c r="DOM843" s="304"/>
      <c r="DON843" s="304"/>
      <c r="DOO843" s="304"/>
      <c r="DOP843" s="304"/>
      <c r="DOQ843" s="304"/>
      <c r="DOR843" s="304"/>
      <c r="DOS843" s="304"/>
      <c r="DOT843" s="304"/>
      <c r="DOU843" s="304"/>
      <c r="DOV843" s="304"/>
      <c r="DOW843" s="304"/>
      <c r="DOX843" s="304"/>
      <c r="DOY843" s="304"/>
      <c r="DOZ843" s="304"/>
      <c r="DPA843" s="304"/>
      <c r="DPB843" s="304"/>
      <c r="DPC843" s="304"/>
      <c r="DPD843" s="304"/>
      <c r="DPE843" s="304"/>
      <c r="DPF843" s="304"/>
      <c r="DPG843" s="304"/>
      <c r="DPH843" s="304"/>
      <c r="DPI843" s="304"/>
      <c r="DPJ843" s="304"/>
      <c r="DPK843" s="304"/>
      <c r="DPL843" s="304"/>
      <c r="DPM843" s="304"/>
      <c r="DPN843" s="304"/>
      <c r="DPO843" s="304"/>
      <c r="DPP843" s="304"/>
      <c r="DPQ843" s="304"/>
      <c r="DPR843" s="304"/>
      <c r="DPS843" s="304"/>
      <c r="DPT843" s="304"/>
      <c r="DPU843" s="304"/>
      <c r="DPV843" s="304"/>
      <c r="DPW843" s="304"/>
      <c r="DPX843" s="304"/>
      <c r="DPY843" s="304"/>
      <c r="DPZ843" s="304"/>
      <c r="DQA843" s="304"/>
      <c r="DQB843" s="304"/>
      <c r="DQC843" s="304"/>
      <c r="DQD843" s="304"/>
      <c r="DQE843" s="304"/>
      <c r="DQF843" s="304"/>
      <c r="DQG843" s="304"/>
      <c r="DQH843" s="304"/>
      <c r="DQI843" s="304"/>
      <c r="DQJ843" s="304"/>
      <c r="DQK843" s="304"/>
      <c r="DQL843" s="304"/>
      <c r="DQM843" s="304"/>
      <c r="DQN843" s="304"/>
      <c r="DQO843" s="304"/>
      <c r="DQP843" s="304"/>
      <c r="DQQ843" s="304"/>
      <c r="DQR843" s="304"/>
      <c r="DQS843" s="304"/>
      <c r="DQT843" s="304"/>
      <c r="DQU843" s="304"/>
      <c r="DQV843" s="304"/>
      <c r="DQW843" s="304"/>
      <c r="DQX843" s="304"/>
      <c r="DQY843" s="304"/>
      <c r="DQZ843" s="304"/>
      <c r="DRA843" s="304"/>
      <c r="DRB843" s="304"/>
      <c r="DRC843" s="304"/>
      <c r="DRD843" s="304"/>
      <c r="DRE843" s="304"/>
      <c r="DRF843" s="304"/>
      <c r="DRG843" s="304"/>
      <c r="DRH843" s="304"/>
      <c r="DRI843" s="304"/>
      <c r="DRJ843" s="304"/>
      <c r="DRK843" s="304"/>
      <c r="DRL843" s="304"/>
      <c r="DRM843" s="304"/>
      <c r="DRN843" s="304"/>
      <c r="DRO843" s="304"/>
      <c r="DRP843" s="304"/>
      <c r="DRQ843" s="304"/>
      <c r="DRR843" s="304"/>
      <c r="DRS843" s="304"/>
      <c r="DRT843" s="304"/>
      <c r="DRU843" s="304"/>
      <c r="DRV843" s="304"/>
      <c r="DRW843" s="304"/>
      <c r="DRX843" s="304"/>
      <c r="DRY843" s="304"/>
      <c r="DRZ843" s="304"/>
      <c r="DSA843" s="304"/>
      <c r="DSB843" s="304"/>
      <c r="DSC843" s="304"/>
      <c r="DSD843" s="304"/>
      <c r="DSE843" s="304"/>
      <c r="DSF843" s="304"/>
      <c r="DSG843" s="304"/>
      <c r="DSH843" s="304"/>
      <c r="DSI843" s="304"/>
      <c r="DSJ843" s="304"/>
      <c r="DSK843" s="304"/>
      <c r="DSL843" s="304"/>
      <c r="DSM843" s="304"/>
      <c r="DSN843" s="304"/>
      <c r="DSO843" s="304"/>
      <c r="DSP843" s="304"/>
      <c r="DSQ843" s="304"/>
      <c r="DSR843" s="304"/>
      <c r="DSS843" s="304"/>
      <c r="DST843" s="304"/>
      <c r="DSU843" s="304"/>
      <c r="DSV843" s="304"/>
      <c r="DSW843" s="304"/>
      <c r="DSX843" s="304"/>
      <c r="DSY843" s="304"/>
      <c r="DSZ843" s="304"/>
      <c r="DTA843" s="304"/>
      <c r="DTB843" s="304"/>
      <c r="DTC843" s="304"/>
      <c r="DTD843" s="304"/>
      <c r="DTE843" s="304"/>
      <c r="DTF843" s="304"/>
      <c r="DTG843" s="304"/>
      <c r="DTH843" s="304"/>
      <c r="DTI843" s="304"/>
      <c r="DTJ843" s="304"/>
      <c r="DTK843" s="304"/>
      <c r="DTL843" s="304"/>
      <c r="DTM843" s="304"/>
      <c r="DTN843" s="304"/>
      <c r="DTO843" s="304"/>
      <c r="DTP843" s="304"/>
      <c r="DTQ843" s="304"/>
      <c r="DTR843" s="304"/>
      <c r="DTS843" s="304"/>
      <c r="DTT843" s="304"/>
      <c r="DTU843" s="304"/>
      <c r="DTV843" s="304"/>
      <c r="DTW843" s="304"/>
      <c r="DTX843" s="304"/>
      <c r="DTY843" s="304"/>
      <c r="DTZ843" s="304"/>
      <c r="DUA843" s="304"/>
      <c r="DUB843" s="304"/>
      <c r="DUC843" s="304"/>
      <c r="DUD843" s="304"/>
      <c r="DUE843" s="304"/>
      <c r="DUF843" s="304"/>
      <c r="DUG843" s="304"/>
      <c r="DUH843" s="304"/>
      <c r="DUI843" s="304"/>
      <c r="DUJ843" s="304"/>
      <c r="DUK843" s="304"/>
      <c r="DUL843" s="304"/>
      <c r="DUM843" s="304"/>
      <c r="DUN843" s="304"/>
      <c r="DUO843" s="304"/>
      <c r="DUP843" s="304"/>
      <c r="DUQ843" s="304"/>
      <c r="DUR843" s="304"/>
      <c r="DUS843" s="304"/>
      <c r="DUT843" s="304"/>
      <c r="DUU843" s="304"/>
      <c r="DUV843" s="304"/>
      <c r="DUW843" s="304"/>
      <c r="DUX843" s="304"/>
      <c r="DUY843" s="304"/>
      <c r="DUZ843" s="304"/>
      <c r="DVA843" s="304"/>
      <c r="DVB843" s="304"/>
      <c r="DVC843" s="304"/>
      <c r="DVD843" s="304"/>
      <c r="DVE843" s="304"/>
      <c r="DVF843" s="304"/>
      <c r="DVG843" s="304"/>
      <c r="DVH843" s="304"/>
      <c r="DVI843" s="304"/>
      <c r="DVJ843" s="304"/>
      <c r="DVK843" s="304"/>
      <c r="DVL843" s="304"/>
      <c r="DVM843" s="304"/>
      <c r="DVN843" s="304"/>
      <c r="DVO843" s="304"/>
      <c r="DVP843" s="304"/>
      <c r="DVQ843" s="304"/>
      <c r="DVR843" s="304"/>
      <c r="DVS843" s="304"/>
      <c r="DVT843" s="304"/>
      <c r="DVU843" s="304"/>
      <c r="DVV843" s="304"/>
      <c r="DVW843" s="304"/>
      <c r="DVX843" s="304"/>
      <c r="DVY843" s="304"/>
      <c r="DVZ843" s="304"/>
      <c r="DWA843" s="304"/>
      <c r="DWB843" s="304"/>
      <c r="DWC843" s="304"/>
      <c r="DWD843" s="304"/>
      <c r="DWE843" s="304"/>
      <c r="DWF843" s="304"/>
      <c r="DWG843" s="304"/>
      <c r="DWH843" s="304"/>
      <c r="DWI843" s="304"/>
      <c r="DWJ843" s="304"/>
      <c r="DWK843" s="304"/>
      <c r="DWL843" s="304"/>
      <c r="DWM843" s="304"/>
      <c r="DWN843" s="304"/>
      <c r="DWO843" s="304"/>
      <c r="DWP843" s="304"/>
      <c r="DWQ843" s="304"/>
      <c r="DWR843" s="304"/>
      <c r="DWS843" s="304"/>
      <c r="DWT843" s="304"/>
      <c r="DWU843" s="304"/>
      <c r="DWV843" s="304"/>
      <c r="DWW843" s="304"/>
      <c r="DWX843" s="304"/>
      <c r="DWY843" s="304"/>
      <c r="DWZ843" s="304"/>
      <c r="DXA843" s="304"/>
      <c r="DXB843" s="304"/>
      <c r="DXC843" s="304"/>
      <c r="DXD843" s="304"/>
      <c r="DXE843" s="304"/>
      <c r="DXF843" s="304"/>
      <c r="DXG843" s="304"/>
      <c r="DXH843" s="304"/>
      <c r="DXI843" s="304"/>
      <c r="DXJ843" s="304"/>
      <c r="DXK843" s="304"/>
      <c r="DXL843" s="304"/>
      <c r="DXM843" s="304"/>
      <c r="DXN843" s="304"/>
      <c r="DXO843" s="304"/>
      <c r="DXP843" s="304"/>
      <c r="DXQ843" s="304"/>
      <c r="DXR843" s="304"/>
      <c r="DXS843" s="304"/>
      <c r="DXT843" s="304"/>
      <c r="DXU843" s="304"/>
      <c r="DXV843" s="304"/>
      <c r="DXW843" s="304"/>
      <c r="DXX843" s="304"/>
      <c r="DXY843" s="304"/>
      <c r="DXZ843" s="304"/>
      <c r="DYA843" s="304"/>
      <c r="DYB843" s="304"/>
      <c r="DYC843" s="304"/>
      <c r="DYD843" s="304"/>
      <c r="DYE843" s="304"/>
      <c r="DYF843" s="304"/>
      <c r="DYG843" s="304"/>
      <c r="DYH843" s="304"/>
      <c r="DYI843" s="304"/>
      <c r="DYJ843" s="304"/>
      <c r="DYK843" s="304"/>
      <c r="DYL843" s="304"/>
      <c r="DYM843" s="304"/>
      <c r="DYN843" s="304"/>
      <c r="DYO843" s="304"/>
      <c r="DYP843" s="304"/>
      <c r="DYQ843" s="304"/>
      <c r="DYR843" s="304"/>
      <c r="DYS843" s="304"/>
      <c r="DYT843" s="304"/>
      <c r="DYU843" s="304"/>
      <c r="DYV843" s="304"/>
      <c r="DYW843" s="304"/>
      <c r="DYX843" s="304"/>
      <c r="DYY843" s="304"/>
      <c r="DYZ843" s="304"/>
      <c r="DZA843" s="304"/>
      <c r="DZB843" s="304"/>
      <c r="DZC843" s="304"/>
      <c r="DZD843" s="304"/>
      <c r="DZE843" s="304"/>
      <c r="DZF843" s="304"/>
      <c r="DZG843" s="304"/>
      <c r="DZH843" s="304"/>
      <c r="DZI843" s="304"/>
      <c r="DZJ843" s="304"/>
      <c r="DZK843" s="304"/>
      <c r="DZL843" s="304"/>
      <c r="DZM843" s="304"/>
      <c r="DZN843" s="304"/>
      <c r="DZO843" s="304"/>
      <c r="DZP843" s="304"/>
      <c r="DZQ843" s="304"/>
      <c r="DZR843" s="304"/>
      <c r="DZS843" s="304"/>
      <c r="DZT843" s="304"/>
      <c r="DZU843" s="304"/>
      <c r="DZV843" s="304"/>
      <c r="DZW843" s="304"/>
      <c r="DZX843" s="304"/>
      <c r="DZY843" s="304"/>
      <c r="DZZ843" s="304"/>
      <c r="EAA843" s="304"/>
      <c r="EAB843" s="304"/>
      <c r="EAC843" s="304"/>
      <c r="EAD843" s="304"/>
      <c r="EAE843" s="304"/>
      <c r="EAF843" s="304"/>
      <c r="EAG843" s="304"/>
      <c r="EAH843" s="304"/>
      <c r="EAI843" s="304"/>
      <c r="EAJ843" s="304"/>
      <c r="EAK843" s="304"/>
      <c r="EAL843" s="304"/>
      <c r="EAM843" s="304"/>
      <c r="EAN843" s="304"/>
      <c r="EAO843" s="304"/>
      <c r="EAP843" s="304"/>
      <c r="EAQ843" s="304"/>
      <c r="EAR843" s="304"/>
      <c r="EAS843" s="304"/>
      <c r="EAT843" s="304"/>
      <c r="EAU843" s="304"/>
      <c r="EAV843" s="304"/>
      <c r="EAW843" s="304"/>
      <c r="EAX843" s="304"/>
      <c r="EAY843" s="304"/>
      <c r="EAZ843" s="304"/>
      <c r="EBA843" s="304"/>
      <c r="EBB843" s="304"/>
      <c r="EBC843" s="304"/>
      <c r="EBD843" s="304"/>
      <c r="EBE843" s="304"/>
      <c r="EBF843" s="304"/>
      <c r="EBG843" s="304"/>
      <c r="EBH843" s="304"/>
      <c r="EBI843" s="304"/>
      <c r="EBJ843" s="304"/>
      <c r="EBK843" s="304"/>
      <c r="EBL843" s="304"/>
      <c r="EBM843" s="304"/>
      <c r="EBN843" s="304"/>
      <c r="EBO843" s="304"/>
      <c r="EBP843" s="304"/>
      <c r="EBQ843" s="304"/>
      <c r="EBR843" s="304"/>
      <c r="EBS843" s="304"/>
      <c r="EBT843" s="304"/>
      <c r="EBU843" s="304"/>
      <c r="EBV843" s="304"/>
      <c r="EBW843" s="304"/>
      <c r="EBX843" s="304"/>
      <c r="EBY843" s="304"/>
      <c r="EBZ843" s="304"/>
      <c r="ECA843" s="304"/>
      <c r="ECB843" s="304"/>
      <c r="ECC843" s="304"/>
      <c r="ECD843" s="304"/>
      <c r="ECE843" s="304"/>
      <c r="ECF843" s="304"/>
      <c r="ECG843" s="304"/>
      <c r="ECH843" s="304"/>
      <c r="ECI843" s="304"/>
      <c r="ECJ843" s="304"/>
      <c r="ECK843" s="304"/>
      <c r="ECL843" s="304"/>
      <c r="ECM843" s="304"/>
      <c r="ECN843" s="304"/>
      <c r="ECO843" s="304"/>
      <c r="ECP843" s="304"/>
      <c r="ECQ843" s="304"/>
      <c r="ECR843" s="304"/>
      <c r="ECS843" s="304"/>
      <c r="ECT843" s="304"/>
      <c r="ECU843" s="304"/>
      <c r="ECV843" s="304"/>
      <c r="ECW843" s="304"/>
      <c r="ECX843" s="304"/>
      <c r="ECY843" s="304"/>
      <c r="ECZ843" s="304"/>
      <c r="EDA843" s="304"/>
      <c r="EDB843" s="304"/>
      <c r="EDC843" s="304"/>
      <c r="EDD843" s="304"/>
      <c r="EDE843" s="304"/>
      <c r="EDF843" s="304"/>
      <c r="EDG843" s="304"/>
      <c r="EDH843" s="304"/>
      <c r="EDI843" s="304"/>
      <c r="EDJ843" s="304"/>
      <c r="EDK843" s="304"/>
      <c r="EDL843" s="304"/>
      <c r="EDM843" s="304"/>
      <c r="EDN843" s="304"/>
      <c r="EDO843" s="304"/>
      <c r="EDP843" s="304"/>
      <c r="EDQ843" s="304"/>
      <c r="EDR843" s="304"/>
      <c r="EDS843" s="304"/>
      <c r="EDT843" s="304"/>
      <c r="EDU843" s="304"/>
      <c r="EDV843" s="304"/>
      <c r="EDW843" s="304"/>
      <c r="EDX843" s="304"/>
      <c r="EDY843" s="304"/>
      <c r="EDZ843" s="304"/>
      <c r="EEA843" s="304"/>
      <c r="EEB843" s="304"/>
      <c r="EEC843" s="304"/>
      <c r="EED843" s="304"/>
      <c r="EEE843" s="304"/>
      <c r="EEF843" s="304"/>
      <c r="EEG843" s="304"/>
      <c r="EEH843" s="304"/>
      <c r="EEI843" s="304"/>
      <c r="EEJ843" s="304"/>
      <c r="EEK843" s="304"/>
      <c r="EEL843" s="304"/>
      <c r="EEM843" s="304"/>
      <c r="EEN843" s="304"/>
      <c r="EEO843" s="304"/>
      <c r="EEP843" s="304"/>
      <c r="EEQ843" s="304"/>
      <c r="EER843" s="304"/>
      <c r="EES843" s="304"/>
      <c r="EET843" s="304"/>
      <c r="EEU843" s="304"/>
      <c r="EEV843" s="304"/>
      <c r="EEW843" s="304"/>
      <c r="EEX843" s="304"/>
      <c r="EEY843" s="304"/>
      <c r="EEZ843" s="304"/>
      <c r="EFA843" s="304"/>
      <c r="EFB843" s="304"/>
      <c r="EFC843" s="304"/>
      <c r="EFD843" s="304"/>
      <c r="EFE843" s="304"/>
      <c r="EFF843" s="304"/>
      <c r="EFG843" s="304"/>
      <c r="EFH843" s="304"/>
      <c r="EFI843" s="304"/>
      <c r="EFJ843" s="304"/>
      <c r="EFK843" s="304"/>
      <c r="EFL843" s="304"/>
      <c r="EFM843" s="304"/>
      <c r="EFN843" s="304"/>
      <c r="EFO843" s="304"/>
      <c r="EFP843" s="304"/>
      <c r="EFQ843" s="304"/>
      <c r="EFR843" s="304"/>
      <c r="EFS843" s="304"/>
      <c r="EFT843" s="304"/>
      <c r="EFU843" s="304"/>
      <c r="EFV843" s="304"/>
      <c r="EFW843" s="304"/>
      <c r="EFX843" s="304"/>
      <c r="EFY843" s="304"/>
      <c r="EFZ843" s="304"/>
      <c r="EGA843" s="304"/>
      <c r="EGB843" s="304"/>
      <c r="EGC843" s="304"/>
      <c r="EGD843" s="304"/>
      <c r="EGE843" s="304"/>
      <c r="EGF843" s="304"/>
      <c r="EGG843" s="304"/>
      <c r="EGH843" s="304"/>
      <c r="EGI843" s="304"/>
      <c r="EGJ843" s="304"/>
      <c r="EGK843" s="304"/>
      <c r="EGL843" s="304"/>
      <c r="EGM843" s="304"/>
      <c r="EGN843" s="304"/>
      <c r="EGO843" s="304"/>
      <c r="EGP843" s="304"/>
      <c r="EGQ843" s="304"/>
      <c r="EGR843" s="304"/>
      <c r="EGS843" s="304"/>
      <c r="EGT843" s="304"/>
      <c r="EGU843" s="304"/>
      <c r="EGV843" s="304"/>
      <c r="EGW843" s="304"/>
      <c r="EGX843" s="304"/>
      <c r="EGY843" s="304"/>
      <c r="EGZ843" s="304"/>
      <c r="EHA843" s="304"/>
      <c r="EHB843" s="304"/>
      <c r="EHC843" s="304"/>
      <c r="EHD843" s="304"/>
      <c r="EHE843" s="304"/>
      <c r="EHF843" s="304"/>
      <c r="EHG843" s="304"/>
      <c r="EHH843" s="304"/>
      <c r="EHI843" s="304"/>
      <c r="EHJ843" s="304"/>
      <c r="EHK843" s="304"/>
      <c r="EHL843" s="304"/>
      <c r="EHM843" s="304"/>
      <c r="EHN843" s="304"/>
      <c r="EHO843" s="304"/>
      <c r="EHP843" s="304"/>
      <c r="EHQ843" s="304"/>
      <c r="EHR843" s="304"/>
      <c r="EHS843" s="304"/>
      <c r="EHT843" s="304"/>
      <c r="EHU843" s="304"/>
      <c r="EHV843" s="304"/>
      <c r="EHW843" s="304"/>
      <c r="EHX843" s="304"/>
      <c r="EHY843" s="304"/>
      <c r="EHZ843" s="304"/>
      <c r="EIA843" s="304"/>
      <c r="EIB843" s="304"/>
      <c r="EIC843" s="304"/>
      <c r="EID843" s="304"/>
      <c r="EIE843" s="304"/>
      <c r="EIF843" s="304"/>
      <c r="EIG843" s="304"/>
      <c r="EIH843" s="304"/>
      <c r="EII843" s="304"/>
      <c r="EIJ843" s="304"/>
      <c r="EIK843" s="304"/>
      <c r="EIL843" s="304"/>
      <c r="EIM843" s="304"/>
      <c r="EIN843" s="304"/>
      <c r="EIO843" s="304"/>
      <c r="EIP843" s="304"/>
      <c r="EIQ843" s="304"/>
      <c r="EIR843" s="304"/>
      <c r="EIS843" s="304"/>
      <c r="EIT843" s="304"/>
      <c r="EIU843" s="304"/>
      <c r="EIV843" s="304"/>
      <c r="EIW843" s="304"/>
      <c r="EIX843" s="304"/>
      <c r="EIY843" s="304"/>
      <c r="EIZ843" s="304"/>
      <c r="EJA843" s="304"/>
      <c r="EJB843" s="304"/>
      <c r="EJC843" s="304"/>
      <c r="EJD843" s="304"/>
      <c r="EJE843" s="304"/>
      <c r="EJF843" s="304"/>
      <c r="EJG843" s="304"/>
      <c r="EJH843" s="304"/>
      <c r="EJI843" s="304"/>
      <c r="EJJ843" s="304"/>
      <c r="EJK843" s="304"/>
      <c r="EJL843" s="304"/>
      <c r="EJM843" s="304"/>
      <c r="EJN843" s="304"/>
      <c r="EJO843" s="304"/>
      <c r="EJP843" s="304"/>
      <c r="EJQ843" s="304"/>
      <c r="EJR843" s="304"/>
      <c r="EJS843" s="304"/>
      <c r="EJT843" s="304"/>
      <c r="EJU843" s="304"/>
      <c r="EJV843" s="304"/>
      <c r="EJW843" s="304"/>
      <c r="EJX843" s="304"/>
      <c r="EJY843" s="304"/>
      <c r="EJZ843" s="304"/>
      <c r="EKA843" s="304"/>
      <c r="EKB843" s="304"/>
      <c r="EKC843" s="304"/>
      <c r="EKD843" s="304"/>
      <c r="EKE843" s="304"/>
      <c r="EKF843" s="304"/>
      <c r="EKG843" s="304"/>
      <c r="EKH843" s="304"/>
      <c r="EKI843" s="304"/>
      <c r="EKJ843" s="304"/>
      <c r="EKK843" s="304"/>
      <c r="EKL843" s="304"/>
      <c r="EKM843" s="304"/>
      <c r="EKN843" s="304"/>
      <c r="EKO843" s="304"/>
      <c r="EKP843" s="304"/>
      <c r="EKQ843" s="304"/>
      <c r="EKR843" s="304"/>
      <c r="EKS843" s="304"/>
      <c r="EKT843" s="304"/>
      <c r="EKU843" s="304"/>
      <c r="EKV843" s="304"/>
      <c r="EKW843" s="304"/>
      <c r="EKX843" s="304"/>
      <c r="EKY843" s="304"/>
      <c r="EKZ843" s="304"/>
      <c r="ELA843" s="304"/>
      <c r="ELB843" s="304"/>
      <c r="ELC843" s="304"/>
      <c r="ELD843" s="304"/>
      <c r="ELE843" s="304"/>
      <c r="ELF843" s="304"/>
      <c r="ELG843" s="304"/>
      <c r="ELH843" s="304"/>
      <c r="ELI843" s="304"/>
      <c r="ELJ843" s="304"/>
      <c r="ELK843" s="304"/>
      <c r="ELL843" s="304"/>
      <c r="ELM843" s="304"/>
      <c r="ELN843" s="304"/>
      <c r="ELO843" s="304"/>
      <c r="ELP843" s="304"/>
      <c r="ELQ843" s="304"/>
      <c r="ELR843" s="304"/>
      <c r="ELS843" s="304"/>
      <c r="ELT843" s="304"/>
      <c r="ELU843" s="304"/>
    </row>
    <row r="844" spans="2:341 1271:3713" s="279" customFormat="1">
      <c r="B844" s="303"/>
      <c r="S844" s="421"/>
      <c r="T844" s="453"/>
      <c r="U844" s="304"/>
      <c r="V844" s="304"/>
      <c r="W844" s="304"/>
      <c r="X844" s="304"/>
      <c r="Y844" s="304"/>
      <c r="Z844" s="304"/>
      <c r="AA844" s="304"/>
      <c r="AB844" s="304"/>
      <c r="AC844" s="304"/>
      <c r="AD844" s="304"/>
      <c r="AE844" s="304"/>
      <c r="AF844" s="304"/>
      <c r="AG844" s="304"/>
      <c r="AH844" s="304"/>
      <c r="AI844" s="304"/>
      <c r="AJ844" s="304"/>
      <c r="AK844" s="304"/>
      <c r="AL844" s="304"/>
      <c r="AM844" s="304"/>
      <c r="AN844" s="304"/>
      <c r="AO844" s="304"/>
      <c r="AP844" s="304"/>
      <c r="AQ844" s="304"/>
      <c r="AR844" s="304"/>
      <c r="AS844" s="304"/>
      <c r="AT844" s="304"/>
      <c r="AU844" s="304"/>
      <c r="AV844" s="304"/>
      <c r="AW844" s="304"/>
      <c r="AX844" s="304"/>
      <c r="AY844" s="304"/>
      <c r="AZ844" s="304"/>
      <c r="BA844" s="304"/>
      <c r="BB844" s="304"/>
      <c r="BC844" s="304"/>
      <c r="BD844" s="304"/>
      <c r="BE844" s="304"/>
      <c r="BF844" s="304"/>
      <c r="BG844" s="304"/>
      <c r="BH844" s="304"/>
      <c r="BI844" s="304"/>
      <c r="BJ844" s="304"/>
      <c r="BK844" s="304"/>
      <c r="BL844" s="304"/>
      <c r="BM844" s="304"/>
      <c r="BN844" s="304"/>
      <c r="BO844" s="304"/>
      <c r="BP844" s="304"/>
      <c r="BQ844" s="304"/>
      <c r="BR844" s="304"/>
      <c r="BS844" s="304"/>
      <c r="BT844" s="304"/>
      <c r="BU844" s="304"/>
      <c r="BV844" s="304"/>
      <c r="BW844" s="304"/>
      <c r="BX844" s="304"/>
      <c r="BY844" s="304"/>
      <c r="BZ844" s="304"/>
      <c r="CA844" s="304"/>
      <c r="CB844" s="304"/>
      <c r="CC844" s="304"/>
      <c r="CD844" s="304"/>
      <c r="CE844" s="304"/>
      <c r="CF844" s="304"/>
      <c r="CG844" s="304"/>
      <c r="CH844" s="304"/>
      <c r="CI844" s="304"/>
      <c r="CJ844" s="304"/>
      <c r="CK844" s="304"/>
      <c r="CL844" s="304"/>
      <c r="CM844" s="304"/>
      <c r="CN844" s="304"/>
      <c r="CO844" s="304"/>
      <c r="CP844" s="304"/>
      <c r="CQ844" s="304"/>
      <c r="CR844" s="304"/>
      <c r="CS844" s="304"/>
      <c r="CT844" s="304"/>
      <c r="CU844" s="304"/>
      <c r="CV844" s="304"/>
      <c r="CW844" s="304"/>
      <c r="CX844" s="304"/>
      <c r="CY844" s="304"/>
      <c r="CZ844" s="304"/>
      <c r="DA844" s="304"/>
      <c r="DB844" s="304"/>
      <c r="DC844" s="304"/>
      <c r="DD844" s="304"/>
      <c r="DE844" s="304"/>
      <c r="DF844" s="304"/>
      <c r="DG844" s="304"/>
      <c r="DH844" s="304"/>
      <c r="DI844" s="304"/>
      <c r="DJ844" s="304"/>
      <c r="DK844" s="304"/>
      <c r="DL844" s="304"/>
      <c r="DM844" s="304"/>
      <c r="DN844" s="304"/>
      <c r="DO844" s="304"/>
      <c r="DP844" s="304"/>
      <c r="DQ844" s="304"/>
      <c r="DR844" s="304"/>
      <c r="DS844" s="304"/>
      <c r="DT844" s="304"/>
      <c r="DU844" s="304"/>
      <c r="DV844" s="304"/>
      <c r="DW844" s="304"/>
      <c r="DX844" s="304"/>
      <c r="DY844" s="304"/>
      <c r="DZ844" s="304"/>
      <c r="EA844" s="304"/>
      <c r="EB844" s="304"/>
      <c r="EC844" s="304"/>
      <c r="ED844" s="304"/>
      <c r="EE844" s="304"/>
      <c r="EF844" s="304"/>
      <c r="EG844" s="304"/>
      <c r="EH844" s="304"/>
      <c r="EI844" s="304"/>
      <c r="EJ844" s="304"/>
      <c r="EK844" s="304"/>
      <c r="EL844" s="304"/>
      <c r="EM844" s="304"/>
      <c r="EN844" s="304"/>
      <c r="EO844" s="304"/>
      <c r="EP844" s="304"/>
      <c r="EQ844" s="304"/>
      <c r="ER844" s="304"/>
      <c r="ES844" s="304"/>
      <c r="ET844" s="304"/>
      <c r="EU844" s="304"/>
      <c r="EV844" s="304"/>
      <c r="EW844" s="304"/>
      <c r="EX844" s="304"/>
      <c r="EY844" s="304"/>
      <c r="EZ844" s="304"/>
      <c r="FA844" s="304"/>
      <c r="FB844" s="304"/>
      <c r="FC844" s="304"/>
      <c r="FD844" s="304"/>
      <c r="FE844" s="304"/>
      <c r="FF844" s="304"/>
      <c r="FG844" s="304"/>
      <c r="FH844" s="304"/>
      <c r="FI844" s="304"/>
      <c r="FJ844" s="304"/>
      <c r="FK844" s="304"/>
      <c r="FL844" s="304"/>
      <c r="FM844" s="304"/>
      <c r="FN844" s="304"/>
      <c r="FO844" s="304"/>
      <c r="FP844" s="304"/>
      <c r="FQ844" s="304"/>
      <c r="FR844" s="304"/>
      <c r="FS844" s="304"/>
      <c r="FT844" s="304"/>
      <c r="FU844" s="304"/>
      <c r="FV844" s="304"/>
      <c r="FW844" s="304"/>
      <c r="FX844" s="304"/>
      <c r="FY844" s="304"/>
      <c r="FZ844" s="304"/>
      <c r="GA844" s="304"/>
      <c r="GB844" s="304"/>
      <c r="GC844" s="304"/>
      <c r="GD844" s="304"/>
      <c r="GE844" s="304"/>
      <c r="GF844" s="304"/>
      <c r="GG844" s="304"/>
      <c r="GH844" s="304"/>
      <c r="GI844" s="304"/>
      <c r="GJ844" s="304"/>
      <c r="GK844" s="304"/>
      <c r="GL844" s="304"/>
      <c r="GM844" s="304"/>
      <c r="GN844" s="304"/>
      <c r="GO844" s="304"/>
      <c r="GP844" s="304"/>
      <c r="GQ844" s="304"/>
      <c r="GR844" s="304"/>
      <c r="GS844" s="304"/>
      <c r="GT844" s="304"/>
      <c r="GU844" s="304"/>
      <c r="GV844" s="304"/>
      <c r="GW844" s="304"/>
      <c r="GX844" s="304"/>
      <c r="GY844" s="304"/>
      <c r="GZ844" s="304"/>
      <c r="HA844" s="304"/>
      <c r="HB844" s="304"/>
      <c r="HC844" s="304"/>
      <c r="HD844" s="304"/>
      <c r="HE844" s="304"/>
      <c r="HF844" s="304"/>
      <c r="HG844" s="304"/>
      <c r="HH844" s="304"/>
      <c r="HI844" s="304"/>
      <c r="HJ844" s="304"/>
      <c r="HK844" s="304"/>
      <c r="HL844" s="304"/>
      <c r="HM844" s="304"/>
      <c r="HN844" s="304"/>
      <c r="HO844" s="304"/>
      <c r="HP844" s="304"/>
      <c r="HQ844" s="304"/>
      <c r="HR844" s="304"/>
      <c r="HS844" s="304"/>
      <c r="HT844" s="304"/>
      <c r="HU844" s="304"/>
      <c r="HV844" s="304"/>
      <c r="HW844" s="304"/>
      <c r="HX844" s="304"/>
      <c r="HY844" s="304"/>
      <c r="HZ844" s="304"/>
      <c r="IA844" s="304"/>
      <c r="IB844" s="304"/>
      <c r="IC844" s="304"/>
      <c r="ID844" s="304"/>
      <c r="IE844" s="304"/>
      <c r="IF844" s="304"/>
      <c r="IG844" s="304"/>
      <c r="IH844" s="304"/>
      <c r="II844" s="304"/>
      <c r="IJ844" s="304"/>
      <c r="IK844" s="304"/>
      <c r="IL844" s="304"/>
      <c r="IM844" s="304"/>
      <c r="IN844" s="304"/>
      <c r="IO844" s="304"/>
      <c r="IP844" s="304"/>
      <c r="IQ844" s="304"/>
      <c r="IR844" s="304"/>
      <c r="IS844" s="304"/>
      <c r="IT844" s="304"/>
      <c r="IU844" s="304"/>
      <c r="IV844" s="304"/>
      <c r="IW844" s="304"/>
      <c r="IX844" s="304"/>
      <c r="IY844" s="304"/>
      <c r="IZ844" s="304"/>
      <c r="JA844" s="304"/>
      <c r="JB844" s="304"/>
      <c r="JC844" s="304"/>
      <c r="JD844" s="304"/>
      <c r="JE844" s="304"/>
      <c r="JF844" s="304"/>
      <c r="JG844" s="304"/>
      <c r="JH844" s="304"/>
      <c r="JI844" s="304"/>
      <c r="JJ844" s="304"/>
      <c r="JK844" s="304"/>
      <c r="JL844" s="304"/>
      <c r="JM844" s="304"/>
      <c r="JN844" s="304"/>
      <c r="JO844" s="304"/>
      <c r="JP844" s="304"/>
      <c r="JQ844" s="304"/>
      <c r="JR844" s="304"/>
      <c r="JS844" s="304"/>
      <c r="JT844" s="304"/>
      <c r="JU844" s="304"/>
      <c r="JV844" s="304"/>
      <c r="JW844" s="304"/>
      <c r="JX844" s="304"/>
      <c r="JY844" s="304"/>
      <c r="JZ844" s="304"/>
      <c r="KA844" s="304"/>
      <c r="KB844" s="304"/>
      <c r="KC844" s="304"/>
      <c r="KD844" s="304"/>
      <c r="KE844" s="304"/>
      <c r="KF844" s="304"/>
      <c r="KG844" s="304"/>
      <c r="KH844" s="304"/>
      <c r="KI844" s="304"/>
      <c r="KJ844" s="304"/>
      <c r="KK844" s="304"/>
      <c r="KL844" s="304"/>
      <c r="KM844" s="304"/>
      <c r="KN844" s="304"/>
      <c r="KO844" s="304"/>
      <c r="KP844" s="304"/>
      <c r="KQ844" s="304"/>
      <c r="KR844" s="304"/>
      <c r="KS844" s="304"/>
      <c r="KT844" s="304"/>
      <c r="KU844" s="304"/>
      <c r="KV844" s="304"/>
      <c r="KW844" s="304"/>
      <c r="KX844" s="304"/>
      <c r="KY844" s="304"/>
      <c r="KZ844" s="304"/>
      <c r="LA844" s="304"/>
      <c r="LB844" s="304"/>
      <c r="LC844" s="304"/>
      <c r="LD844" s="304"/>
      <c r="LE844" s="304"/>
      <c r="LF844" s="304"/>
      <c r="LG844" s="304"/>
      <c r="LH844" s="304"/>
      <c r="LI844" s="304"/>
      <c r="LJ844" s="304"/>
      <c r="LK844" s="304"/>
      <c r="LL844" s="304"/>
      <c r="LM844" s="304"/>
      <c r="LN844" s="304"/>
      <c r="LO844" s="304"/>
      <c r="LP844" s="304"/>
      <c r="LQ844" s="304"/>
      <c r="LR844" s="304"/>
      <c r="LS844" s="304"/>
      <c r="LT844" s="304"/>
      <c r="LU844" s="304"/>
      <c r="LV844" s="304"/>
      <c r="LW844" s="304"/>
      <c r="LX844" s="304"/>
      <c r="LY844" s="304"/>
      <c r="LZ844" s="304"/>
      <c r="MA844" s="304"/>
      <c r="MB844" s="304"/>
      <c r="MC844" s="304"/>
      <c r="AVW844" s="304"/>
      <c r="AVX844" s="304"/>
      <c r="AVY844" s="304"/>
      <c r="AVZ844" s="304"/>
      <c r="AWA844" s="304"/>
      <c r="AWB844" s="304"/>
      <c r="AWC844" s="304"/>
      <c r="AWD844" s="304"/>
      <c r="AWE844" s="304"/>
      <c r="AWF844" s="304"/>
      <c r="AWG844" s="304"/>
      <c r="AWH844" s="304"/>
      <c r="AWI844" s="304"/>
      <c r="AWJ844" s="304"/>
      <c r="AWK844" s="304"/>
      <c r="AWL844" s="304"/>
      <c r="AWM844" s="304"/>
      <c r="AWN844" s="304"/>
      <c r="AWO844" s="304"/>
      <c r="AWP844" s="304"/>
      <c r="AWQ844" s="304"/>
      <c r="AWR844" s="304"/>
      <c r="AWS844" s="304"/>
      <c r="AWT844" s="304"/>
      <c r="AWU844" s="304"/>
      <c r="AWV844" s="304"/>
      <c r="AWW844" s="304"/>
      <c r="AWX844" s="304"/>
      <c r="AWY844" s="304"/>
      <c r="AWZ844" s="304"/>
      <c r="AXA844" s="304"/>
      <c r="AXB844" s="304"/>
      <c r="AXC844" s="304"/>
      <c r="AXD844" s="304"/>
      <c r="AXE844" s="304"/>
      <c r="AXF844" s="304"/>
      <c r="AXG844" s="304"/>
      <c r="AXH844" s="304"/>
      <c r="AXI844" s="304"/>
      <c r="AXJ844" s="304"/>
      <c r="AXK844" s="304"/>
      <c r="AXL844" s="304"/>
      <c r="AXM844" s="304"/>
      <c r="AXN844" s="304"/>
      <c r="AXO844" s="304"/>
      <c r="AXP844" s="304"/>
      <c r="AXQ844" s="304"/>
      <c r="AXR844" s="304"/>
      <c r="AXS844" s="304"/>
      <c r="AXT844" s="304"/>
      <c r="AXU844" s="304"/>
      <c r="AXV844" s="304"/>
      <c r="AXW844" s="304"/>
      <c r="AXX844" s="304"/>
      <c r="AXY844" s="304"/>
      <c r="AXZ844" s="304"/>
      <c r="AYA844" s="304"/>
      <c r="AYB844" s="304"/>
      <c r="AYC844" s="304"/>
      <c r="AYD844" s="304"/>
      <c r="AYE844" s="304"/>
      <c r="AYF844" s="304"/>
      <c r="AYG844" s="304"/>
      <c r="AYH844" s="304"/>
      <c r="AYI844" s="304"/>
      <c r="AYJ844" s="304"/>
      <c r="AYK844" s="304"/>
      <c r="AYL844" s="304"/>
      <c r="AYM844" s="304"/>
      <c r="AYN844" s="304"/>
      <c r="AYO844" s="304"/>
      <c r="AYP844" s="304"/>
      <c r="AYQ844" s="304"/>
      <c r="AYR844" s="304"/>
      <c r="AYS844" s="304"/>
      <c r="AYT844" s="304"/>
      <c r="AYU844" s="304"/>
      <c r="AYV844" s="304"/>
      <c r="AYW844" s="304"/>
      <c r="AYX844" s="304"/>
      <c r="AYY844" s="304"/>
      <c r="AYZ844" s="304"/>
      <c r="AZA844" s="304"/>
      <c r="AZB844" s="304"/>
      <c r="AZC844" s="304"/>
      <c r="AZD844" s="304"/>
      <c r="AZE844" s="304"/>
      <c r="AZF844" s="304"/>
      <c r="AZG844" s="304"/>
      <c r="AZH844" s="304"/>
      <c r="AZI844" s="304"/>
      <c r="AZJ844" s="304"/>
      <c r="AZK844" s="304"/>
      <c r="AZL844" s="304"/>
      <c r="AZM844" s="304"/>
      <c r="AZN844" s="304"/>
      <c r="AZO844" s="304"/>
      <c r="AZP844" s="304"/>
      <c r="AZQ844" s="304"/>
      <c r="AZR844" s="304"/>
      <c r="AZS844" s="304"/>
      <c r="AZT844" s="304"/>
      <c r="AZU844" s="304"/>
      <c r="AZV844" s="304"/>
      <c r="AZW844" s="304"/>
      <c r="AZX844" s="304"/>
      <c r="AZY844" s="304"/>
      <c r="AZZ844" s="304"/>
      <c r="BAA844" s="304"/>
      <c r="BAB844" s="304"/>
      <c r="BAC844" s="304"/>
      <c r="BAD844" s="304"/>
      <c r="BAE844" s="304"/>
      <c r="BAF844" s="304"/>
      <c r="BAG844" s="304"/>
      <c r="BAH844" s="304"/>
      <c r="BAI844" s="304"/>
      <c r="BAJ844" s="304"/>
      <c r="BAK844" s="304"/>
      <c r="BAL844" s="304"/>
      <c r="BAM844" s="304"/>
      <c r="BAN844" s="304"/>
      <c r="BAO844" s="304"/>
      <c r="BAP844" s="304"/>
      <c r="BAQ844" s="304"/>
      <c r="BAR844" s="304"/>
      <c r="BAS844" s="304"/>
      <c r="BAT844" s="304"/>
      <c r="BAU844" s="304"/>
      <c r="BAV844" s="304"/>
      <c r="BAW844" s="304"/>
      <c r="BAX844" s="304"/>
      <c r="BAY844" s="304"/>
      <c r="BAZ844" s="304"/>
      <c r="BBA844" s="304"/>
      <c r="BBB844" s="304"/>
      <c r="BBC844" s="304"/>
      <c r="BBD844" s="304"/>
      <c r="BBE844" s="304"/>
      <c r="BBF844" s="304"/>
      <c r="BBG844" s="304"/>
      <c r="BBH844" s="304"/>
      <c r="BBI844" s="304"/>
      <c r="BBJ844" s="304"/>
      <c r="BBK844" s="304"/>
      <c r="BBL844" s="304"/>
      <c r="BBM844" s="304"/>
      <c r="BBN844" s="304"/>
      <c r="BBO844" s="304"/>
      <c r="BBP844" s="304"/>
      <c r="BBQ844" s="304"/>
      <c r="BBR844" s="304"/>
      <c r="BBS844" s="304"/>
      <c r="BBT844" s="304"/>
      <c r="BBU844" s="304"/>
      <c r="BBV844" s="304"/>
      <c r="BBW844" s="304"/>
      <c r="BBX844" s="304"/>
      <c r="BBY844" s="304"/>
      <c r="BBZ844" s="304"/>
      <c r="BCA844" s="304"/>
      <c r="BCB844" s="304"/>
      <c r="BCC844" s="304"/>
      <c r="BCD844" s="304"/>
      <c r="BCE844" s="304"/>
      <c r="BCF844" s="304"/>
      <c r="BCG844" s="304"/>
      <c r="BCH844" s="304"/>
      <c r="BCI844" s="304"/>
      <c r="BCJ844" s="304"/>
      <c r="BCK844" s="304"/>
      <c r="BCL844" s="304"/>
      <c r="BCM844" s="304"/>
      <c r="BCN844" s="304"/>
      <c r="BCO844" s="304"/>
      <c r="BCP844" s="304"/>
      <c r="BCQ844" s="304"/>
      <c r="BCR844" s="304"/>
      <c r="BCS844" s="304"/>
      <c r="BCT844" s="304"/>
      <c r="BCU844" s="304"/>
      <c r="BCV844" s="304"/>
      <c r="BCW844" s="304"/>
      <c r="BCX844" s="304"/>
      <c r="BCY844" s="304"/>
      <c r="BCZ844" s="304"/>
      <c r="BDA844" s="304"/>
      <c r="BDB844" s="304"/>
      <c r="BDC844" s="304"/>
      <c r="BDD844" s="304"/>
      <c r="BDE844" s="304"/>
      <c r="BDF844" s="304"/>
      <c r="BDG844" s="304"/>
      <c r="BDH844" s="304"/>
      <c r="BDI844" s="304"/>
      <c r="BDJ844" s="304"/>
      <c r="BDK844" s="304"/>
      <c r="BDL844" s="304"/>
      <c r="BDM844" s="304"/>
      <c r="BDN844" s="304"/>
      <c r="BDO844" s="304"/>
      <c r="BDP844" s="304"/>
      <c r="BDQ844" s="304"/>
      <c r="BDR844" s="304"/>
      <c r="BDS844" s="304"/>
      <c r="BDT844" s="304"/>
      <c r="BDU844" s="304"/>
      <c r="BDV844" s="304"/>
      <c r="BDW844" s="304"/>
      <c r="BDX844" s="304"/>
      <c r="BDY844" s="304"/>
      <c r="BDZ844" s="304"/>
      <c r="BEA844" s="304"/>
      <c r="BEB844" s="304"/>
      <c r="BEC844" s="304"/>
      <c r="BED844" s="304"/>
      <c r="BEE844" s="304"/>
      <c r="BEF844" s="304"/>
      <c r="BEG844" s="304"/>
      <c r="BEH844" s="304"/>
      <c r="BEI844" s="304"/>
      <c r="BEJ844" s="304"/>
      <c r="BEK844" s="304"/>
      <c r="BEL844" s="304"/>
      <c r="BEM844" s="304"/>
      <c r="BEN844" s="304"/>
      <c r="BEO844" s="304"/>
      <c r="BEP844" s="304"/>
      <c r="BEQ844" s="304"/>
      <c r="BER844" s="304"/>
      <c r="BES844" s="304"/>
      <c r="BET844" s="304"/>
      <c r="BEU844" s="304"/>
      <c r="BEV844" s="304"/>
      <c r="BEW844" s="304"/>
      <c r="BEX844" s="304"/>
      <c r="BEY844" s="304"/>
      <c r="BEZ844" s="304"/>
      <c r="BFA844" s="304"/>
      <c r="BFB844" s="304"/>
      <c r="BFC844" s="304"/>
      <c r="BFD844" s="304"/>
      <c r="BFE844" s="304"/>
      <c r="BFF844" s="304"/>
      <c r="BFG844" s="304"/>
      <c r="BFH844" s="304"/>
      <c r="BFI844" s="304"/>
      <c r="BFJ844" s="304"/>
      <c r="BFK844" s="304"/>
      <c r="BFL844" s="304"/>
      <c r="BFM844" s="304"/>
      <c r="BFN844" s="304"/>
      <c r="BFO844" s="304"/>
      <c r="BFP844" s="304"/>
      <c r="BFQ844" s="304"/>
      <c r="BFR844" s="304"/>
      <c r="BFS844" s="304"/>
      <c r="BFT844" s="304"/>
      <c r="BFU844" s="304"/>
      <c r="BFV844" s="304"/>
      <c r="BFW844" s="304"/>
      <c r="BFX844" s="304"/>
      <c r="BFY844" s="304"/>
      <c r="BFZ844" s="304"/>
      <c r="BGA844" s="304"/>
      <c r="BGB844" s="304"/>
      <c r="BGC844" s="304"/>
      <c r="BGD844" s="304"/>
      <c r="BGE844" s="304"/>
      <c r="BGF844" s="304"/>
      <c r="BGG844" s="304"/>
      <c r="BGH844" s="304"/>
      <c r="BGI844" s="304"/>
      <c r="BGJ844" s="304"/>
      <c r="BGK844" s="304"/>
      <c r="BGL844" s="304"/>
      <c r="BGM844" s="304"/>
      <c r="BGN844" s="304"/>
      <c r="BGO844" s="304"/>
      <c r="BGP844" s="304"/>
      <c r="BGQ844" s="304"/>
      <c r="BGR844" s="304"/>
      <c r="BGS844" s="304"/>
      <c r="BGT844" s="304"/>
      <c r="BGU844" s="304"/>
      <c r="BGV844" s="304"/>
      <c r="BGW844" s="304"/>
      <c r="BGX844" s="304"/>
      <c r="BGY844" s="304"/>
      <c r="BGZ844" s="304"/>
      <c r="BHA844" s="304"/>
      <c r="BHB844" s="304"/>
      <c r="BHC844" s="304"/>
      <c r="BHD844" s="304"/>
      <c r="BHE844" s="304"/>
      <c r="BHF844" s="304"/>
      <c r="BHG844" s="304"/>
      <c r="BHH844" s="304"/>
      <c r="BHI844" s="304"/>
      <c r="BHJ844" s="304"/>
      <c r="BHK844" s="304"/>
      <c r="BHL844" s="304"/>
      <c r="BHM844" s="304"/>
      <c r="BHN844" s="304"/>
      <c r="BHO844" s="304"/>
      <c r="BHP844" s="304"/>
      <c r="BHQ844" s="304"/>
      <c r="BHR844" s="304"/>
      <c r="BHS844" s="304"/>
      <c r="BHT844" s="304"/>
      <c r="BHU844" s="304"/>
      <c r="BHV844" s="304"/>
      <c r="BHW844" s="304"/>
      <c r="BHX844" s="304"/>
      <c r="BHY844" s="304"/>
      <c r="BHZ844" s="304"/>
      <c r="BIA844" s="304"/>
      <c r="BIB844" s="304"/>
      <c r="BIC844" s="304"/>
      <c r="BID844" s="304"/>
      <c r="BIE844" s="304"/>
      <c r="BIF844" s="304"/>
      <c r="BIG844" s="304"/>
      <c r="BIH844" s="304"/>
      <c r="BII844" s="304"/>
      <c r="BIJ844" s="304"/>
      <c r="BIK844" s="304"/>
      <c r="BIL844" s="304"/>
      <c r="BIM844" s="304"/>
      <c r="BIN844" s="304"/>
      <c r="BIO844" s="304"/>
      <c r="BIP844" s="304"/>
      <c r="BIQ844" s="304"/>
      <c r="BIR844" s="304"/>
      <c r="BIS844" s="304"/>
      <c r="BIT844" s="304"/>
      <c r="BIU844" s="304"/>
      <c r="BIV844" s="304"/>
      <c r="BIW844" s="304"/>
      <c r="BIX844" s="304"/>
      <c r="BIY844" s="304"/>
      <c r="BIZ844" s="304"/>
      <c r="BJA844" s="304"/>
      <c r="BJB844" s="304"/>
      <c r="BJC844" s="304"/>
      <c r="BJD844" s="304"/>
      <c r="BJE844" s="304"/>
      <c r="BJF844" s="304"/>
      <c r="BJG844" s="304"/>
      <c r="BJH844" s="304"/>
      <c r="BJI844" s="304"/>
      <c r="BJJ844" s="304"/>
      <c r="BJK844" s="304"/>
      <c r="BJL844" s="304"/>
      <c r="BJM844" s="304"/>
      <c r="BJN844" s="304"/>
      <c r="BJO844" s="304"/>
      <c r="BJP844" s="304"/>
      <c r="BJQ844" s="304"/>
      <c r="BJR844" s="304"/>
      <c r="BJS844" s="304"/>
      <c r="BJT844" s="304"/>
      <c r="BJU844" s="304"/>
      <c r="BJV844" s="304"/>
      <c r="BJW844" s="304"/>
      <c r="BJX844" s="304"/>
      <c r="BJY844" s="304"/>
      <c r="BJZ844" s="304"/>
      <c r="BKA844" s="304"/>
      <c r="BKB844" s="304"/>
      <c r="BKC844" s="304"/>
      <c r="BKD844" s="304"/>
      <c r="BKE844" s="304"/>
      <c r="BKF844" s="304"/>
      <c r="BKG844" s="304"/>
      <c r="BKH844" s="304"/>
      <c r="BKI844" s="304"/>
      <c r="BKJ844" s="304"/>
      <c r="BKK844" s="304"/>
      <c r="BKL844" s="304"/>
      <c r="BKM844" s="304"/>
      <c r="BKN844" s="304"/>
      <c r="BKO844" s="304"/>
      <c r="BKP844" s="304"/>
      <c r="BKQ844" s="304"/>
      <c r="BKR844" s="304"/>
      <c r="BKS844" s="304"/>
      <c r="BKT844" s="304"/>
      <c r="BKU844" s="304"/>
      <c r="BKV844" s="304"/>
      <c r="BKW844" s="304"/>
      <c r="BKX844" s="304"/>
      <c r="BKY844" s="304"/>
      <c r="BKZ844" s="304"/>
      <c r="BLA844" s="304"/>
      <c r="BLB844" s="304"/>
      <c r="BLC844" s="304"/>
      <c r="BLD844" s="304"/>
      <c r="BLE844" s="304"/>
      <c r="BLF844" s="304"/>
      <c r="BLG844" s="304"/>
      <c r="BLH844" s="304"/>
      <c r="BLI844" s="304"/>
      <c r="BLJ844" s="304"/>
      <c r="BLK844" s="304"/>
      <c r="BLL844" s="304"/>
      <c r="BLM844" s="304"/>
      <c r="BLN844" s="304"/>
      <c r="BLO844" s="304"/>
      <c r="BLP844" s="304"/>
      <c r="BLQ844" s="304"/>
      <c r="BLR844" s="304"/>
      <c r="BLS844" s="304"/>
      <c r="BLT844" s="304"/>
      <c r="BLU844" s="304"/>
      <c r="BLV844" s="304"/>
      <c r="BLW844" s="304"/>
      <c r="BLX844" s="304"/>
      <c r="BLY844" s="304"/>
      <c r="BLZ844" s="304"/>
      <c r="BMA844" s="304"/>
      <c r="BMB844" s="304"/>
      <c r="BMC844" s="304"/>
      <c r="BMD844" s="304"/>
      <c r="BME844" s="304"/>
      <c r="BMF844" s="304"/>
      <c r="BMG844" s="304"/>
      <c r="BMH844" s="304"/>
      <c r="BMI844" s="304"/>
      <c r="BMJ844" s="304"/>
      <c r="BMK844" s="304"/>
      <c r="BML844" s="304"/>
      <c r="BMM844" s="304"/>
      <c r="BMN844" s="304"/>
      <c r="BMO844" s="304"/>
      <c r="BMP844" s="304"/>
      <c r="BMQ844" s="304"/>
      <c r="BMR844" s="304"/>
      <c r="BMS844" s="304"/>
      <c r="BMT844" s="304"/>
      <c r="BMU844" s="304"/>
      <c r="BMV844" s="304"/>
      <c r="BMW844" s="304"/>
      <c r="BMX844" s="304"/>
      <c r="BMY844" s="304"/>
      <c r="BMZ844" s="304"/>
      <c r="BNA844" s="304"/>
      <c r="BNB844" s="304"/>
      <c r="BNC844" s="304"/>
      <c r="BND844" s="304"/>
      <c r="BNE844" s="304"/>
      <c r="BNF844" s="304"/>
      <c r="BNG844" s="304"/>
      <c r="BNH844" s="304"/>
      <c r="BNI844" s="304"/>
      <c r="BNJ844" s="304"/>
      <c r="BNK844" s="304"/>
      <c r="BNL844" s="304"/>
      <c r="BNM844" s="304"/>
      <c r="BNN844" s="304"/>
      <c r="BNO844" s="304"/>
      <c r="BNP844" s="304"/>
      <c r="BNQ844" s="304"/>
      <c r="BNR844" s="304"/>
      <c r="BNS844" s="304"/>
      <c r="BNT844" s="304"/>
      <c r="BNU844" s="304"/>
      <c r="BNV844" s="304"/>
      <c r="BNW844" s="304"/>
      <c r="BNX844" s="304"/>
      <c r="BNY844" s="304"/>
      <c r="BNZ844" s="304"/>
      <c r="BOA844" s="304"/>
      <c r="BOB844" s="304"/>
      <c r="BOC844" s="304"/>
      <c r="BOD844" s="304"/>
      <c r="BOE844" s="304"/>
      <c r="BOF844" s="304"/>
      <c r="BOG844" s="304"/>
      <c r="BOH844" s="304"/>
      <c r="BOI844" s="304"/>
      <c r="BOJ844" s="304"/>
      <c r="BOK844" s="304"/>
      <c r="BOL844" s="304"/>
      <c r="BOM844" s="304"/>
      <c r="BON844" s="304"/>
      <c r="BOO844" s="304"/>
      <c r="BOP844" s="304"/>
      <c r="BOQ844" s="304"/>
      <c r="BOR844" s="304"/>
      <c r="BOS844" s="304"/>
      <c r="BOT844" s="304"/>
      <c r="BOU844" s="304"/>
      <c r="BOV844" s="304"/>
      <c r="BOW844" s="304"/>
      <c r="BOX844" s="304"/>
      <c r="BOY844" s="304"/>
      <c r="BOZ844" s="304"/>
      <c r="BPA844" s="304"/>
      <c r="BPB844" s="304"/>
      <c r="BPC844" s="304"/>
      <c r="BPD844" s="304"/>
      <c r="BPE844" s="304"/>
      <c r="BPF844" s="304"/>
      <c r="BPG844" s="304"/>
      <c r="BPH844" s="304"/>
      <c r="BPI844" s="304"/>
      <c r="BPJ844" s="304"/>
      <c r="BPK844" s="304"/>
      <c r="BPL844" s="304"/>
      <c r="BPM844" s="304"/>
      <c r="BPN844" s="304"/>
      <c r="BPO844" s="304"/>
      <c r="BPP844" s="304"/>
      <c r="BPQ844" s="304"/>
      <c r="BPR844" s="304"/>
      <c r="BPS844" s="304"/>
      <c r="BPT844" s="304"/>
      <c r="BPU844" s="304"/>
      <c r="BPV844" s="304"/>
      <c r="BPW844" s="304"/>
      <c r="BPX844" s="304"/>
      <c r="BPY844" s="304"/>
      <c r="BPZ844" s="304"/>
      <c r="BQA844" s="304"/>
      <c r="BQB844" s="304"/>
      <c r="BQC844" s="304"/>
      <c r="BQD844" s="304"/>
      <c r="BQE844" s="304"/>
      <c r="BQF844" s="304"/>
      <c r="BQG844" s="304"/>
      <c r="BQH844" s="304"/>
      <c r="BQI844" s="304"/>
      <c r="BQJ844" s="304"/>
      <c r="BQK844" s="304"/>
      <c r="BQL844" s="304"/>
      <c r="BQM844" s="304"/>
      <c r="BQN844" s="304"/>
      <c r="BQO844" s="304"/>
      <c r="BQP844" s="304"/>
      <c r="BQQ844" s="304"/>
      <c r="BQR844" s="304"/>
      <c r="BQS844" s="304"/>
      <c r="BQT844" s="304"/>
      <c r="BQU844" s="304"/>
      <c r="BQV844" s="304"/>
      <c r="BQW844" s="304"/>
      <c r="BQX844" s="304"/>
      <c r="BQY844" s="304"/>
      <c r="BQZ844" s="304"/>
      <c r="BRA844" s="304"/>
      <c r="BRB844" s="304"/>
      <c r="BRC844" s="304"/>
      <c r="BRD844" s="304"/>
      <c r="BRE844" s="304"/>
      <c r="BRF844" s="304"/>
      <c r="BRG844" s="304"/>
      <c r="BRH844" s="304"/>
      <c r="BRI844" s="304"/>
      <c r="BRJ844" s="304"/>
      <c r="BRK844" s="304"/>
      <c r="BRL844" s="304"/>
      <c r="BRM844" s="304"/>
      <c r="BRN844" s="304"/>
      <c r="BRO844" s="304"/>
      <c r="BRP844" s="304"/>
      <c r="BRQ844" s="304"/>
      <c r="BRR844" s="304"/>
      <c r="BRS844" s="304"/>
      <c r="BRT844" s="304"/>
      <c r="BRU844" s="304"/>
      <c r="BRV844" s="304"/>
      <c r="BRW844" s="304"/>
      <c r="BRX844" s="304"/>
      <c r="BRY844" s="304"/>
      <c r="BRZ844" s="304"/>
      <c r="BSA844" s="304"/>
      <c r="BSB844" s="304"/>
      <c r="BSC844" s="304"/>
      <c r="BSD844" s="304"/>
      <c r="BSE844" s="304"/>
      <c r="BSF844" s="304"/>
      <c r="BSG844" s="304"/>
      <c r="BSH844" s="304"/>
      <c r="BSI844" s="304"/>
      <c r="BSJ844" s="304"/>
      <c r="BSK844" s="304"/>
      <c r="BSL844" s="304"/>
      <c r="BSM844" s="304"/>
      <c r="BSN844" s="304"/>
      <c r="BSO844" s="304"/>
      <c r="BSP844" s="304"/>
      <c r="BSQ844" s="304"/>
      <c r="BSR844" s="304"/>
      <c r="BSS844" s="304"/>
      <c r="BST844" s="304"/>
      <c r="BSU844" s="304"/>
      <c r="BSV844" s="304"/>
      <c r="BSW844" s="304"/>
      <c r="BSX844" s="304"/>
      <c r="BSY844" s="304"/>
      <c r="BSZ844" s="304"/>
      <c r="BTA844" s="304"/>
      <c r="BTB844" s="304"/>
      <c r="BTC844" s="304"/>
      <c r="BTD844" s="304"/>
      <c r="BTE844" s="304"/>
      <c r="BTF844" s="304"/>
      <c r="BTG844" s="304"/>
      <c r="BTH844" s="304"/>
      <c r="BTI844" s="304"/>
      <c r="BTJ844" s="304"/>
      <c r="BTK844" s="304"/>
      <c r="BTL844" s="304"/>
      <c r="BTM844" s="304"/>
      <c r="BTN844" s="304"/>
      <c r="BTO844" s="304"/>
      <c r="BTP844" s="304"/>
      <c r="BTQ844" s="304"/>
      <c r="BTR844" s="304"/>
      <c r="BTS844" s="304"/>
      <c r="BTT844" s="304"/>
      <c r="BTU844" s="304"/>
      <c r="BTV844" s="304"/>
      <c r="BTW844" s="304"/>
      <c r="BTX844" s="304"/>
      <c r="BTY844" s="304"/>
      <c r="BTZ844" s="304"/>
      <c r="BUA844" s="304"/>
      <c r="BUB844" s="304"/>
      <c r="BUC844" s="304"/>
      <c r="BUD844" s="304"/>
      <c r="BUE844" s="304"/>
      <c r="BUF844" s="304"/>
      <c r="BUG844" s="304"/>
      <c r="BUH844" s="304"/>
      <c r="BUI844" s="304"/>
      <c r="BUJ844" s="304"/>
      <c r="BUK844" s="304"/>
      <c r="BUL844" s="304"/>
      <c r="BUM844" s="304"/>
      <c r="BUN844" s="304"/>
      <c r="BUO844" s="304"/>
      <c r="BUP844" s="304"/>
      <c r="BUQ844" s="304"/>
      <c r="BUR844" s="304"/>
      <c r="BUS844" s="304"/>
      <c r="BUT844" s="304"/>
      <c r="BUU844" s="304"/>
      <c r="BUV844" s="304"/>
      <c r="BUW844" s="304"/>
      <c r="BUX844" s="304"/>
      <c r="BUY844" s="304"/>
      <c r="BUZ844" s="304"/>
      <c r="BVA844" s="304"/>
      <c r="BVB844" s="304"/>
      <c r="BVC844" s="304"/>
      <c r="BVD844" s="304"/>
      <c r="BVE844" s="304"/>
      <c r="BVF844" s="304"/>
      <c r="BVG844" s="304"/>
      <c r="BVH844" s="304"/>
      <c r="BVI844" s="304"/>
      <c r="BVJ844" s="304"/>
      <c r="BVK844" s="304"/>
      <c r="BVL844" s="304"/>
      <c r="BVM844" s="304"/>
      <c r="BVN844" s="304"/>
      <c r="BVO844" s="304"/>
      <c r="BVP844" s="304"/>
      <c r="BVQ844" s="304"/>
      <c r="BVR844" s="304"/>
      <c r="BVS844" s="304"/>
      <c r="BVT844" s="304"/>
      <c r="BVU844" s="304"/>
      <c r="BVV844" s="304"/>
      <c r="BVW844" s="304"/>
      <c r="BVX844" s="304"/>
      <c r="BVY844" s="304"/>
      <c r="BVZ844" s="304"/>
      <c r="BWA844" s="304"/>
      <c r="BWB844" s="304"/>
      <c r="BWC844" s="304"/>
      <c r="BWD844" s="304"/>
      <c r="BWE844" s="304"/>
      <c r="BWF844" s="304"/>
      <c r="BWG844" s="304"/>
      <c r="BWH844" s="304"/>
      <c r="BWI844" s="304"/>
      <c r="BWJ844" s="304"/>
      <c r="BWK844" s="304"/>
      <c r="BWL844" s="304"/>
      <c r="BWM844" s="304"/>
      <c r="BWN844" s="304"/>
      <c r="BWO844" s="304"/>
      <c r="BWP844" s="304"/>
      <c r="BWQ844" s="304"/>
      <c r="BWR844" s="304"/>
      <c r="BWS844" s="304"/>
      <c r="BWT844" s="304"/>
      <c r="BWU844" s="304"/>
      <c r="BWV844" s="304"/>
      <c r="BWW844" s="304"/>
      <c r="BWX844" s="304"/>
      <c r="BWY844" s="304"/>
      <c r="BWZ844" s="304"/>
      <c r="BXA844" s="304"/>
      <c r="BXB844" s="304"/>
      <c r="BXC844" s="304"/>
      <c r="BXD844" s="304"/>
      <c r="BXE844" s="304"/>
      <c r="BXF844" s="304"/>
      <c r="BXG844" s="304"/>
      <c r="BXH844" s="304"/>
      <c r="BXI844" s="304"/>
      <c r="BXJ844" s="304"/>
      <c r="BXK844" s="304"/>
      <c r="BXL844" s="304"/>
      <c r="BXM844" s="304"/>
      <c r="BXN844" s="304"/>
      <c r="BXO844" s="304"/>
      <c r="BXP844" s="304"/>
      <c r="BXQ844" s="304"/>
      <c r="BXR844" s="304"/>
      <c r="BXS844" s="304"/>
      <c r="BXT844" s="304"/>
      <c r="BXU844" s="304"/>
      <c r="BXV844" s="304"/>
      <c r="BXW844" s="304"/>
      <c r="BXX844" s="304"/>
      <c r="BXY844" s="304"/>
      <c r="BXZ844" s="304"/>
      <c r="BYA844" s="304"/>
      <c r="BYB844" s="304"/>
      <c r="BYC844" s="304"/>
      <c r="BYD844" s="304"/>
      <c r="BYE844" s="304"/>
      <c r="BYF844" s="304"/>
      <c r="BYG844" s="304"/>
      <c r="BYH844" s="304"/>
      <c r="BYI844" s="304"/>
      <c r="BYJ844" s="304"/>
      <c r="BYK844" s="304"/>
      <c r="BYL844" s="304"/>
      <c r="BYM844" s="304"/>
      <c r="BYN844" s="304"/>
      <c r="BYO844" s="304"/>
      <c r="BYP844" s="304"/>
      <c r="BYQ844" s="304"/>
      <c r="BYR844" s="304"/>
      <c r="BYS844" s="304"/>
      <c r="BYT844" s="304"/>
      <c r="BYU844" s="304"/>
      <c r="BYV844" s="304"/>
      <c r="BYW844" s="304"/>
      <c r="BYX844" s="304"/>
      <c r="BYY844" s="304"/>
      <c r="BYZ844" s="304"/>
      <c r="BZA844" s="304"/>
      <c r="BZB844" s="304"/>
      <c r="BZC844" s="304"/>
      <c r="BZD844" s="304"/>
      <c r="BZE844" s="304"/>
      <c r="BZF844" s="304"/>
      <c r="BZG844" s="304"/>
      <c r="BZH844" s="304"/>
      <c r="BZI844" s="304"/>
      <c r="BZJ844" s="304"/>
      <c r="BZK844" s="304"/>
      <c r="BZL844" s="304"/>
      <c r="BZM844" s="304"/>
      <c r="BZN844" s="304"/>
      <c r="BZO844" s="304"/>
      <c r="BZP844" s="304"/>
      <c r="BZQ844" s="304"/>
      <c r="BZR844" s="304"/>
      <c r="BZS844" s="304"/>
      <c r="BZT844" s="304"/>
      <c r="BZU844" s="304"/>
      <c r="BZV844" s="304"/>
      <c r="BZW844" s="304"/>
      <c r="BZX844" s="304"/>
      <c r="BZY844" s="304"/>
      <c r="BZZ844" s="304"/>
      <c r="CAA844" s="304"/>
      <c r="CAB844" s="304"/>
      <c r="CAC844" s="304"/>
      <c r="CAD844" s="304"/>
      <c r="CAE844" s="304"/>
      <c r="CAF844" s="304"/>
      <c r="CAG844" s="304"/>
      <c r="CAH844" s="304"/>
      <c r="CAI844" s="304"/>
      <c r="CAJ844" s="304"/>
      <c r="CAK844" s="304"/>
      <c r="CAL844" s="304"/>
      <c r="CAM844" s="304"/>
      <c r="CAN844" s="304"/>
      <c r="CAO844" s="304"/>
      <c r="CAP844" s="304"/>
      <c r="CAQ844" s="304"/>
      <c r="CAR844" s="304"/>
      <c r="CAS844" s="304"/>
      <c r="CAT844" s="304"/>
      <c r="CAU844" s="304"/>
      <c r="CAV844" s="304"/>
      <c r="CAW844" s="304"/>
      <c r="CAX844" s="304"/>
      <c r="CAY844" s="304"/>
      <c r="CAZ844" s="304"/>
      <c r="CBA844" s="304"/>
      <c r="CBB844" s="304"/>
      <c r="CBC844" s="304"/>
      <c r="CBD844" s="304"/>
      <c r="CBE844" s="304"/>
      <c r="CBF844" s="304"/>
      <c r="CBG844" s="304"/>
      <c r="CBH844" s="304"/>
      <c r="CBI844" s="304"/>
      <c r="CBJ844" s="304"/>
      <c r="CBK844" s="304"/>
      <c r="CBL844" s="304"/>
      <c r="CBM844" s="304"/>
      <c r="CBN844" s="304"/>
      <c r="CBO844" s="304"/>
      <c r="CBP844" s="304"/>
      <c r="CBQ844" s="304"/>
      <c r="CBR844" s="304"/>
      <c r="CBS844" s="304"/>
      <c r="CBT844" s="304"/>
      <c r="CBU844" s="304"/>
      <c r="CBV844" s="304"/>
      <c r="CBW844" s="304"/>
      <c r="CBX844" s="304"/>
      <c r="CBY844" s="304"/>
      <c r="CBZ844" s="304"/>
      <c r="CCA844" s="304"/>
      <c r="CCB844" s="304"/>
      <c r="CCC844" s="304"/>
      <c r="CCD844" s="304"/>
      <c r="CCE844" s="304"/>
      <c r="CCF844" s="304"/>
      <c r="CCG844" s="304"/>
      <c r="CCH844" s="304"/>
      <c r="CCI844" s="304"/>
      <c r="CCJ844" s="304"/>
      <c r="CCK844" s="304"/>
      <c r="CCL844" s="304"/>
      <c r="CCM844" s="304"/>
      <c r="CCN844" s="304"/>
      <c r="CCO844" s="304"/>
      <c r="CCP844" s="304"/>
      <c r="CCQ844" s="304"/>
      <c r="CCR844" s="304"/>
      <c r="CCS844" s="304"/>
      <c r="CCT844" s="304"/>
      <c r="CCU844" s="304"/>
      <c r="CCV844" s="304"/>
      <c r="CCW844" s="304"/>
      <c r="CCX844" s="304"/>
      <c r="CCY844" s="304"/>
      <c r="CCZ844" s="304"/>
      <c r="CDA844" s="304"/>
      <c r="CDB844" s="304"/>
      <c r="CDC844" s="304"/>
      <c r="CDD844" s="304"/>
      <c r="CDE844" s="304"/>
      <c r="CDF844" s="304"/>
      <c r="CDG844" s="304"/>
      <c r="CDH844" s="304"/>
      <c r="CDI844" s="304"/>
      <c r="CDJ844" s="304"/>
      <c r="CDK844" s="304"/>
      <c r="CDL844" s="304"/>
      <c r="CDM844" s="304"/>
      <c r="CDN844" s="304"/>
      <c r="CDO844" s="304"/>
      <c r="CDP844" s="304"/>
      <c r="CDQ844" s="304"/>
      <c r="CDR844" s="304"/>
      <c r="CDS844" s="304"/>
      <c r="CDT844" s="304"/>
      <c r="CDU844" s="304"/>
      <c r="CDV844" s="304"/>
      <c r="CDW844" s="304"/>
      <c r="CDX844" s="304"/>
      <c r="CDY844" s="304"/>
      <c r="CDZ844" s="304"/>
      <c r="CEA844" s="304"/>
      <c r="CEB844" s="304"/>
      <c r="CEC844" s="304"/>
      <c r="CED844" s="304"/>
      <c r="CEE844" s="304"/>
      <c r="CEF844" s="304"/>
      <c r="CEG844" s="304"/>
      <c r="CEH844" s="304"/>
      <c r="CEI844" s="304"/>
      <c r="CEJ844" s="304"/>
      <c r="CEK844" s="304"/>
      <c r="CEL844" s="304"/>
      <c r="CEM844" s="304"/>
      <c r="CEN844" s="304"/>
      <c r="CEO844" s="304"/>
      <c r="CEP844" s="304"/>
      <c r="CEQ844" s="304"/>
      <c r="CER844" s="304"/>
      <c r="CES844" s="304"/>
      <c r="CET844" s="304"/>
      <c r="CEU844" s="304"/>
      <c r="CEV844" s="304"/>
      <c r="CEW844" s="304"/>
      <c r="CEX844" s="304"/>
      <c r="CEY844" s="304"/>
      <c r="CEZ844" s="304"/>
      <c r="CFA844" s="304"/>
      <c r="CFB844" s="304"/>
      <c r="CFC844" s="304"/>
      <c r="CFD844" s="304"/>
      <c r="CFE844" s="304"/>
      <c r="CFF844" s="304"/>
      <c r="CFG844" s="304"/>
      <c r="CFH844" s="304"/>
      <c r="CFI844" s="304"/>
      <c r="CFJ844" s="304"/>
      <c r="CFK844" s="304"/>
      <c r="CFL844" s="304"/>
      <c r="CFM844" s="304"/>
      <c r="CFN844" s="304"/>
      <c r="CFO844" s="304"/>
      <c r="CFP844" s="304"/>
      <c r="CFQ844" s="304"/>
      <c r="CFR844" s="304"/>
      <c r="CFS844" s="304"/>
      <c r="CFT844" s="304"/>
      <c r="CFU844" s="304"/>
      <c r="CFV844" s="304"/>
      <c r="CFW844" s="304"/>
      <c r="CFX844" s="304"/>
      <c r="CFY844" s="304"/>
      <c r="CFZ844" s="304"/>
      <c r="CGA844" s="304"/>
      <c r="CGB844" s="304"/>
      <c r="CGC844" s="304"/>
      <c r="CGD844" s="304"/>
      <c r="CGE844" s="304"/>
      <c r="CGF844" s="304"/>
      <c r="CGG844" s="304"/>
      <c r="CGH844" s="304"/>
      <c r="CGI844" s="304"/>
      <c r="CGJ844" s="304"/>
      <c r="CGK844" s="304"/>
      <c r="CGL844" s="304"/>
      <c r="CGM844" s="304"/>
      <c r="CGN844" s="304"/>
      <c r="CGO844" s="304"/>
      <c r="CGP844" s="304"/>
      <c r="CGQ844" s="304"/>
      <c r="CGR844" s="304"/>
      <c r="CGS844" s="304"/>
      <c r="CGT844" s="304"/>
      <c r="CGU844" s="304"/>
      <c r="CGV844" s="304"/>
      <c r="CGW844" s="304"/>
      <c r="CGX844" s="304"/>
      <c r="CGY844" s="304"/>
      <c r="CGZ844" s="304"/>
      <c r="CHA844" s="304"/>
      <c r="CHB844" s="304"/>
      <c r="CHC844" s="304"/>
      <c r="CHD844" s="304"/>
      <c r="CHE844" s="304"/>
      <c r="CHF844" s="304"/>
      <c r="CHG844" s="304"/>
      <c r="CHH844" s="304"/>
      <c r="CHI844" s="304"/>
      <c r="CHJ844" s="304"/>
      <c r="CHK844" s="304"/>
      <c r="CHL844" s="304"/>
      <c r="CHM844" s="304"/>
      <c r="CHN844" s="304"/>
      <c r="CHO844" s="304"/>
      <c r="CHP844" s="304"/>
      <c r="CHQ844" s="304"/>
      <c r="CHR844" s="304"/>
      <c r="CHS844" s="304"/>
      <c r="CHT844" s="304"/>
      <c r="CHU844" s="304"/>
      <c r="CHV844" s="304"/>
      <c r="CHW844" s="304"/>
      <c r="CHX844" s="304"/>
      <c r="CHY844" s="304"/>
      <c r="CHZ844" s="304"/>
      <c r="CIA844" s="304"/>
      <c r="CIB844" s="304"/>
      <c r="CIC844" s="304"/>
      <c r="CID844" s="304"/>
      <c r="CIE844" s="304"/>
      <c r="CIF844" s="304"/>
      <c r="CIG844" s="304"/>
      <c r="CIH844" s="304"/>
      <c r="CII844" s="304"/>
      <c r="CIJ844" s="304"/>
      <c r="CIK844" s="304"/>
      <c r="CIL844" s="304"/>
      <c r="CIM844" s="304"/>
      <c r="CIN844" s="304"/>
      <c r="CIO844" s="304"/>
      <c r="CIP844" s="304"/>
      <c r="CIQ844" s="304"/>
      <c r="CIR844" s="304"/>
      <c r="CIS844" s="304"/>
      <c r="CIT844" s="304"/>
      <c r="CIU844" s="304"/>
      <c r="CIV844" s="304"/>
      <c r="CIW844" s="304"/>
      <c r="CIX844" s="304"/>
      <c r="CIY844" s="304"/>
      <c r="CIZ844" s="304"/>
      <c r="CJA844" s="304"/>
      <c r="CJB844" s="304"/>
      <c r="CJC844" s="304"/>
      <c r="CJD844" s="304"/>
      <c r="CJE844" s="304"/>
      <c r="CJF844" s="304"/>
      <c r="CJG844" s="304"/>
      <c r="CJH844" s="304"/>
      <c r="CJI844" s="304"/>
      <c r="CJJ844" s="304"/>
      <c r="CJK844" s="304"/>
      <c r="CJL844" s="304"/>
      <c r="CJM844" s="304"/>
      <c r="CJN844" s="304"/>
      <c r="CJO844" s="304"/>
      <c r="CJP844" s="304"/>
      <c r="CJQ844" s="304"/>
      <c r="CJR844" s="304"/>
      <c r="CJS844" s="304"/>
      <c r="CJT844" s="304"/>
      <c r="CJU844" s="304"/>
      <c r="CJV844" s="304"/>
      <c r="CJW844" s="304"/>
      <c r="CJX844" s="304"/>
      <c r="CJY844" s="304"/>
      <c r="CJZ844" s="304"/>
      <c r="CKA844" s="304"/>
      <c r="CKB844" s="304"/>
      <c r="CKC844" s="304"/>
      <c r="CKD844" s="304"/>
      <c r="CKE844" s="304"/>
      <c r="CKF844" s="304"/>
      <c r="CKG844" s="304"/>
      <c r="CKH844" s="304"/>
      <c r="CKI844" s="304"/>
      <c r="CKJ844" s="304"/>
      <c r="CKK844" s="304"/>
      <c r="CKL844" s="304"/>
      <c r="CKM844" s="304"/>
      <c r="CKN844" s="304"/>
      <c r="CKO844" s="304"/>
      <c r="CKP844" s="304"/>
      <c r="CKQ844" s="304"/>
      <c r="CKR844" s="304"/>
      <c r="CKS844" s="304"/>
      <c r="CKT844" s="304"/>
      <c r="CKU844" s="304"/>
      <c r="CKV844" s="304"/>
      <c r="CKW844" s="304"/>
      <c r="CKX844" s="304"/>
      <c r="CKY844" s="304"/>
      <c r="CKZ844" s="304"/>
      <c r="CLA844" s="304"/>
      <c r="CLB844" s="304"/>
      <c r="CLC844" s="304"/>
      <c r="CLD844" s="304"/>
      <c r="CLE844" s="304"/>
      <c r="CLF844" s="304"/>
      <c r="CLG844" s="304"/>
      <c r="CLH844" s="304"/>
      <c r="CLI844" s="304"/>
      <c r="CLJ844" s="304"/>
      <c r="CLK844" s="304"/>
      <c r="CLL844" s="304"/>
      <c r="CLM844" s="304"/>
      <c r="CLN844" s="304"/>
      <c r="CLO844" s="304"/>
      <c r="CLP844" s="304"/>
      <c r="CLQ844" s="304"/>
      <c r="CLR844" s="304"/>
      <c r="CLS844" s="304"/>
      <c r="CLT844" s="304"/>
      <c r="CLU844" s="304"/>
      <c r="CLV844" s="304"/>
      <c r="CLW844" s="304"/>
      <c r="CLX844" s="304"/>
      <c r="CLY844" s="304"/>
      <c r="CLZ844" s="304"/>
      <c r="CMA844" s="304"/>
      <c r="CMB844" s="304"/>
      <c r="CMC844" s="304"/>
      <c r="CMD844" s="304"/>
      <c r="CME844" s="304"/>
      <c r="CMF844" s="304"/>
      <c r="CMG844" s="304"/>
      <c r="CMH844" s="304"/>
      <c r="CMI844" s="304"/>
      <c r="CMJ844" s="304"/>
      <c r="CMK844" s="304"/>
      <c r="CML844" s="304"/>
      <c r="CMM844" s="304"/>
      <c r="CMN844" s="304"/>
      <c r="CMO844" s="304"/>
      <c r="CMP844" s="304"/>
      <c r="CMQ844" s="304"/>
      <c r="CMR844" s="304"/>
      <c r="CMS844" s="304"/>
      <c r="CMT844" s="304"/>
      <c r="CMU844" s="304"/>
      <c r="CMV844" s="304"/>
      <c r="CMW844" s="304"/>
      <c r="CMX844" s="304"/>
      <c r="CMY844" s="304"/>
      <c r="CMZ844" s="304"/>
      <c r="CNA844" s="304"/>
      <c r="CNB844" s="304"/>
      <c r="CNC844" s="304"/>
      <c r="CND844" s="304"/>
      <c r="CNE844" s="304"/>
      <c r="CNF844" s="304"/>
      <c r="CNG844" s="304"/>
      <c r="CNH844" s="304"/>
      <c r="CNI844" s="304"/>
      <c r="CNJ844" s="304"/>
      <c r="CNK844" s="304"/>
      <c r="CNL844" s="304"/>
      <c r="CNM844" s="304"/>
      <c r="CNN844" s="304"/>
      <c r="CNO844" s="304"/>
      <c r="CNP844" s="304"/>
      <c r="CNQ844" s="304"/>
      <c r="CNR844" s="304"/>
      <c r="CNS844" s="304"/>
      <c r="CNT844" s="304"/>
      <c r="CNU844" s="304"/>
      <c r="CNV844" s="304"/>
      <c r="CNW844" s="304"/>
      <c r="CNX844" s="304"/>
      <c r="CNY844" s="304"/>
      <c r="CNZ844" s="304"/>
      <c r="COA844" s="304"/>
      <c r="COB844" s="304"/>
      <c r="COC844" s="304"/>
      <c r="COD844" s="304"/>
      <c r="COE844" s="304"/>
      <c r="COF844" s="304"/>
      <c r="COG844" s="304"/>
      <c r="COH844" s="304"/>
      <c r="COI844" s="304"/>
      <c r="COJ844" s="304"/>
      <c r="COK844" s="304"/>
      <c r="COL844" s="304"/>
      <c r="COM844" s="304"/>
      <c r="CON844" s="304"/>
      <c r="COO844" s="304"/>
      <c r="COP844" s="304"/>
      <c r="COQ844" s="304"/>
      <c r="COR844" s="304"/>
      <c r="COS844" s="304"/>
      <c r="COT844" s="304"/>
      <c r="COU844" s="304"/>
      <c r="COV844" s="304"/>
      <c r="COW844" s="304"/>
      <c r="COX844" s="304"/>
      <c r="COY844" s="304"/>
      <c r="COZ844" s="304"/>
      <c r="CPA844" s="304"/>
      <c r="CPB844" s="304"/>
      <c r="CPC844" s="304"/>
      <c r="CPD844" s="304"/>
      <c r="CPE844" s="304"/>
      <c r="CPF844" s="304"/>
      <c r="CPG844" s="304"/>
      <c r="CPH844" s="304"/>
      <c r="CPI844" s="304"/>
      <c r="CPJ844" s="304"/>
      <c r="CPK844" s="304"/>
      <c r="CPL844" s="304"/>
      <c r="CPM844" s="304"/>
      <c r="CPN844" s="304"/>
      <c r="CPO844" s="304"/>
      <c r="CPP844" s="304"/>
      <c r="CPQ844" s="304"/>
      <c r="CPR844" s="304"/>
      <c r="CPS844" s="304"/>
      <c r="CPT844" s="304"/>
      <c r="CPU844" s="304"/>
      <c r="CPV844" s="304"/>
      <c r="CPW844" s="304"/>
      <c r="CPX844" s="304"/>
      <c r="CPY844" s="304"/>
      <c r="CPZ844" s="304"/>
      <c r="CQA844" s="304"/>
      <c r="CQB844" s="304"/>
      <c r="CQC844" s="304"/>
      <c r="CQD844" s="304"/>
      <c r="CQE844" s="304"/>
      <c r="CQF844" s="304"/>
      <c r="CQG844" s="304"/>
      <c r="CQH844" s="304"/>
      <c r="CQI844" s="304"/>
      <c r="CQJ844" s="304"/>
      <c r="CQK844" s="304"/>
      <c r="CQL844" s="304"/>
      <c r="CQM844" s="304"/>
      <c r="CQN844" s="304"/>
      <c r="CQO844" s="304"/>
      <c r="CQP844" s="304"/>
      <c r="CQQ844" s="304"/>
      <c r="CQR844" s="304"/>
      <c r="CQS844" s="304"/>
      <c r="CQT844" s="304"/>
      <c r="CQU844" s="304"/>
      <c r="CQV844" s="304"/>
      <c r="CQW844" s="304"/>
      <c r="CQX844" s="304"/>
      <c r="CQY844" s="304"/>
      <c r="CQZ844" s="304"/>
      <c r="CRA844" s="304"/>
      <c r="CRB844" s="304"/>
      <c r="CRC844" s="304"/>
      <c r="CRD844" s="304"/>
      <c r="CRE844" s="304"/>
      <c r="CRF844" s="304"/>
      <c r="CRG844" s="304"/>
      <c r="CRH844" s="304"/>
      <c r="CRI844" s="304"/>
      <c r="CRJ844" s="304"/>
      <c r="CRK844" s="304"/>
      <c r="CRL844" s="304"/>
      <c r="CRM844" s="304"/>
      <c r="CRN844" s="304"/>
      <c r="CRO844" s="304"/>
      <c r="CRP844" s="304"/>
      <c r="CRQ844" s="304"/>
      <c r="CRR844" s="304"/>
      <c r="CRS844" s="304"/>
      <c r="CRT844" s="304"/>
      <c r="CRU844" s="304"/>
      <c r="CRV844" s="304"/>
      <c r="CRW844" s="304"/>
      <c r="CRX844" s="304"/>
      <c r="CRY844" s="304"/>
      <c r="CRZ844" s="304"/>
      <c r="CSA844" s="304"/>
      <c r="CSB844" s="304"/>
      <c r="CSC844" s="304"/>
      <c r="CSD844" s="304"/>
      <c r="CSE844" s="304"/>
      <c r="CSF844" s="304"/>
      <c r="CSG844" s="304"/>
      <c r="CSH844" s="304"/>
      <c r="CSI844" s="304"/>
      <c r="CSJ844" s="304"/>
      <c r="CSK844" s="304"/>
      <c r="CSL844" s="304"/>
      <c r="CSM844" s="304"/>
      <c r="CSN844" s="304"/>
      <c r="CSO844" s="304"/>
      <c r="CSP844" s="304"/>
      <c r="CSQ844" s="304"/>
      <c r="CSR844" s="304"/>
      <c r="CSS844" s="304"/>
      <c r="CST844" s="304"/>
      <c r="CSU844" s="304"/>
      <c r="CSV844" s="304"/>
      <c r="CSW844" s="304"/>
      <c r="CSX844" s="304"/>
      <c r="CSY844" s="304"/>
      <c r="CSZ844" s="304"/>
      <c r="CTA844" s="304"/>
      <c r="CTB844" s="304"/>
      <c r="CTC844" s="304"/>
      <c r="CTD844" s="304"/>
      <c r="CTE844" s="304"/>
      <c r="CTF844" s="304"/>
      <c r="CTG844" s="304"/>
      <c r="CTH844" s="304"/>
      <c r="CTI844" s="304"/>
      <c r="CTJ844" s="304"/>
      <c r="CTK844" s="304"/>
      <c r="CTL844" s="304"/>
      <c r="CTM844" s="304"/>
      <c r="CTN844" s="304"/>
      <c r="CTO844" s="304"/>
      <c r="CTP844" s="304"/>
      <c r="CTQ844" s="304"/>
      <c r="CTR844" s="304"/>
      <c r="CTS844" s="304"/>
      <c r="CTT844" s="304"/>
      <c r="CTU844" s="304"/>
      <c r="CTV844" s="304"/>
      <c r="CTW844" s="304"/>
      <c r="CTX844" s="304"/>
      <c r="CTY844" s="304"/>
      <c r="CTZ844" s="304"/>
      <c r="CUA844" s="304"/>
      <c r="CUB844" s="304"/>
      <c r="CUC844" s="304"/>
      <c r="CUD844" s="304"/>
      <c r="CUE844" s="304"/>
      <c r="CUF844" s="304"/>
      <c r="CUG844" s="304"/>
      <c r="CUH844" s="304"/>
      <c r="CUI844" s="304"/>
      <c r="CUJ844" s="304"/>
      <c r="CUK844" s="304"/>
      <c r="CUL844" s="304"/>
      <c r="CUM844" s="304"/>
      <c r="CUN844" s="304"/>
      <c r="CUO844" s="304"/>
      <c r="CUP844" s="304"/>
      <c r="CUQ844" s="304"/>
      <c r="CUR844" s="304"/>
      <c r="CUS844" s="304"/>
      <c r="CUT844" s="304"/>
      <c r="CUU844" s="304"/>
      <c r="CUV844" s="304"/>
      <c r="CUW844" s="304"/>
      <c r="CUX844" s="304"/>
      <c r="CUY844" s="304"/>
      <c r="CUZ844" s="304"/>
      <c r="CVA844" s="304"/>
      <c r="CVB844" s="304"/>
      <c r="CVC844" s="304"/>
      <c r="CVD844" s="304"/>
      <c r="CVE844" s="304"/>
      <c r="CVF844" s="304"/>
      <c r="CVG844" s="304"/>
      <c r="CVH844" s="304"/>
      <c r="CVI844" s="304"/>
      <c r="CVJ844" s="304"/>
      <c r="CVK844" s="304"/>
      <c r="CVL844" s="304"/>
      <c r="CVM844" s="304"/>
      <c r="CVN844" s="304"/>
      <c r="CVO844" s="304"/>
      <c r="CVP844" s="304"/>
      <c r="CVQ844" s="304"/>
      <c r="CVR844" s="304"/>
      <c r="CVS844" s="304"/>
      <c r="CVT844" s="304"/>
      <c r="CVU844" s="304"/>
      <c r="CVV844" s="304"/>
      <c r="CVW844" s="304"/>
      <c r="CVX844" s="304"/>
      <c r="CVY844" s="304"/>
      <c r="CVZ844" s="304"/>
      <c r="CWA844" s="304"/>
      <c r="CWB844" s="304"/>
      <c r="CWC844" s="304"/>
      <c r="CWD844" s="304"/>
      <c r="CWE844" s="304"/>
      <c r="CWF844" s="304"/>
      <c r="CWG844" s="304"/>
      <c r="CWH844" s="304"/>
      <c r="CWI844" s="304"/>
      <c r="CWJ844" s="304"/>
      <c r="CWK844" s="304"/>
      <c r="CWL844" s="304"/>
      <c r="CWM844" s="304"/>
      <c r="CWN844" s="304"/>
      <c r="CWO844" s="304"/>
      <c r="CWP844" s="304"/>
      <c r="CWQ844" s="304"/>
      <c r="CWR844" s="304"/>
      <c r="CWS844" s="304"/>
      <c r="CWT844" s="304"/>
      <c r="CWU844" s="304"/>
      <c r="CWV844" s="304"/>
      <c r="CWW844" s="304"/>
      <c r="CWX844" s="304"/>
      <c r="CWY844" s="304"/>
      <c r="CWZ844" s="304"/>
      <c r="CXA844" s="304"/>
      <c r="CXB844" s="304"/>
      <c r="CXC844" s="304"/>
      <c r="CXD844" s="304"/>
      <c r="CXE844" s="304"/>
      <c r="CXF844" s="304"/>
      <c r="CXG844" s="304"/>
      <c r="CXH844" s="304"/>
      <c r="CXI844" s="304"/>
      <c r="CXJ844" s="304"/>
      <c r="CXK844" s="304"/>
      <c r="CXL844" s="304"/>
      <c r="CXM844" s="304"/>
      <c r="CXN844" s="304"/>
      <c r="CXO844" s="304"/>
      <c r="CXP844" s="304"/>
      <c r="CXQ844" s="304"/>
      <c r="CXR844" s="304"/>
      <c r="CXS844" s="304"/>
      <c r="CXT844" s="304"/>
      <c r="CXU844" s="304"/>
      <c r="CXV844" s="304"/>
      <c r="CXW844" s="304"/>
      <c r="CXX844" s="304"/>
      <c r="CXY844" s="304"/>
      <c r="CXZ844" s="304"/>
      <c r="CYA844" s="304"/>
      <c r="CYB844" s="304"/>
      <c r="CYC844" s="304"/>
      <c r="CYD844" s="304"/>
      <c r="CYE844" s="304"/>
      <c r="CYF844" s="304"/>
      <c r="CYG844" s="304"/>
      <c r="CYH844" s="304"/>
      <c r="CYI844" s="304"/>
      <c r="CYJ844" s="304"/>
      <c r="CYK844" s="304"/>
      <c r="CYL844" s="304"/>
      <c r="CYM844" s="304"/>
      <c r="CYN844" s="304"/>
      <c r="CYO844" s="304"/>
      <c r="CYP844" s="304"/>
      <c r="CYQ844" s="304"/>
      <c r="CYR844" s="304"/>
      <c r="CYS844" s="304"/>
      <c r="CYT844" s="304"/>
      <c r="CYU844" s="304"/>
      <c r="CYV844" s="304"/>
      <c r="CYW844" s="304"/>
      <c r="CYX844" s="304"/>
      <c r="CYY844" s="304"/>
      <c r="CYZ844" s="304"/>
      <c r="CZA844" s="304"/>
      <c r="CZB844" s="304"/>
      <c r="CZC844" s="304"/>
      <c r="CZD844" s="304"/>
      <c r="CZE844" s="304"/>
      <c r="CZF844" s="304"/>
      <c r="CZG844" s="304"/>
      <c r="CZH844" s="304"/>
      <c r="CZI844" s="304"/>
      <c r="CZJ844" s="304"/>
      <c r="CZK844" s="304"/>
      <c r="CZL844" s="304"/>
      <c r="CZM844" s="304"/>
      <c r="CZN844" s="304"/>
      <c r="CZO844" s="304"/>
      <c r="CZP844" s="304"/>
      <c r="CZQ844" s="304"/>
      <c r="CZR844" s="304"/>
      <c r="CZS844" s="304"/>
      <c r="CZT844" s="304"/>
      <c r="CZU844" s="304"/>
      <c r="CZV844" s="304"/>
      <c r="CZW844" s="304"/>
      <c r="CZX844" s="304"/>
      <c r="CZY844" s="304"/>
      <c r="CZZ844" s="304"/>
      <c r="DAA844" s="304"/>
      <c r="DAB844" s="304"/>
      <c r="DAC844" s="304"/>
      <c r="DAD844" s="304"/>
      <c r="DAE844" s="304"/>
      <c r="DAF844" s="304"/>
      <c r="DAG844" s="304"/>
      <c r="DAH844" s="304"/>
      <c r="DAI844" s="304"/>
      <c r="DAJ844" s="304"/>
      <c r="DAK844" s="304"/>
      <c r="DAL844" s="304"/>
      <c r="DAM844" s="304"/>
      <c r="DAN844" s="304"/>
      <c r="DAO844" s="304"/>
      <c r="DAP844" s="304"/>
      <c r="DAQ844" s="304"/>
      <c r="DAR844" s="304"/>
      <c r="DAS844" s="304"/>
      <c r="DAT844" s="304"/>
      <c r="DAU844" s="304"/>
      <c r="DAV844" s="304"/>
      <c r="DAW844" s="304"/>
      <c r="DAX844" s="304"/>
      <c r="DAY844" s="304"/>
      <c r="DAZ844" s="304"/>
      <c r="DBA844" s="304"/>
      <c r="DBB844" s="304"/>
      <c r="DBC844" s="304"/>
      <c r="DBD844" s="304"/>
      <c r="DBE844" s="304"/>
      <c r="DBF844" s="304"/>
      <c r="DBG844" s="304"/>
      <c r="DBH844" s="304"/>
      <c r="DBI844" s="304"/>
      <c r="DBJ844" s="304"/>
      <c r="DBK844" s="304"/>
      <c r="DBL844" s="304"/>
      <c r="DBM844" s="304"/>
      <c r="DBN844" s="304"/>
      <c r="DBO844" s="304"/>
      <c r="DBP844" s="304"/>
      <c r="DBQ844" s="304"/>
      <c r="DBR844" s="304"/>
      <c r="DBS844" s="304"/>
      <c r="DBT844" s="304"/>
      <c r="DBU844" s="304"/>
      <c r="DBV844" s="304"/>
      <c r="DBW844" s="304"/>
      <c r="DBX844" s="304"/>
      <c r="DBY844" s="304"/>
      <c r="DBZ844" s="304"/>
      <c r="DCA844" s="304"/>
      <c r="DCB844" s="304"/>
      <c r="DCC844" s="304"/>
      <c r="DCD844" s="304"/>
      <c r="DCE844" s="304"/>
      <c r="DCF844" s="304"/>
      <c r="DCG844" s="304"/>
      <c r="DCH844" s="304"/>
      <c r="DCI844" s="304"/>
      <c r="DCJ844" s="304"/>
      <c r="DCK844" s="304"/>
      <c r="DCL844" s="304"/>
      <c r="DCM844" s="304"/>
      <c r="DCN844" s="304"/>
      <c r="DCO844" s="304"/>
      <c r="DCP844" s="304"/>
      <c r="DCQ844" s="304"/>
      <c r="DCR844" s="304"/>
      <c r="DCS844" s="304"/>
      <c r="DCT844" s="304"/>
      <c r="DCU844" s="304"/>
      <c r="DCV844" s="304"/>
      <c r="DCW844" s="304"/>
      <c r="DCX844" s="304"/>
      <c r="DCY844" s="304"/>
      <c r="DCZ844" s="304"/>
      <c r="DDA844" s="304"/>
      <c r="DDB844" s="304"/>
      <c r="DDC844" s="304"/>
      <c r="DDD844" s="304"/>
      <c r="DDE844" s="304"/>
      <c r="DDF844" s="304"/>
      <c r="DDG844" s="304"/>
      <c r="DDH844" s="304"/>
      <c r="DDI844" s="304"/>
      <c r="DDJ844" s="304"/>
      <c r="DDK844" s="304"/>
      <c r="DDL844" s="304"/>
      <c r="DDM844" s="304"/>
      <c r="DDN844" s="304"/>
      <c r="DDO844" s="304"/>
      <c r="DDP844" s="304"/>
      <c r="DDQ844" s="304"/>
      <c r="DDR844" s="304"/>
      <c r="DDS844" s="304"/>
      <c r="DDT844" s="304"/>
      <c r="DDU844" s="304"/>
      <c r="DDV844" s="304"/>
      <c r="DDW844" s="304"/>
      <c r="DDX844" s="304"/>
      <c r="DDY844" s="304"/>
      <c r="DDZ844" s="304"/>
      <c r="DEA844" s="304"/>
      <c r="DEB844" s="304"/>
      <c r="DEC844" s="304"/>
      <c r="DED844" s="304"/>
      <c r="DEE844" s="304"/>
      <c r="DEF844" s="304"/>
      <c r="DEG844" s="304"/>
      <c r="DEH844" s="304"/>
      <c r="DEI844" s="304"/>
      <c r="DEJ844" s="304"/>
      <c r="DEK844" s="304"/>
      <c r="DEL844" s="304"/>
      <c r="DEM844" s="304"/>
      <c r="DEN844" s="304"/>
      <c r="DEO844" s="304"/>
      <c r="DEP844" s="304"/>
      <c r="DEQ844" s="304"/>
      <c r="DER844" s="304"/>
      <c r="DES844" s="304"/>
      <c r="DET844" s="304"/>
      <c r="DEU844" s="304"/>
      <c r="DEV844" s="304"/>
      <c r="DEW844" s="304"/>
      <c r="DEX844" s="304"/>
      <c r="DEY844" s="304"/>
      <c r="DEZ844" s="304"/>
      <c r="DFA844" s="304"/>
      <c r="DFB844" s="304"/>
      <c r="DFC844" s="304"/>
      <c r="DFD844" s="304"/>
      <c r="DFE844" s="304"/>
      <c r="DFF844" s="304"/>
      <c r="DFG844" s="304"/>
      <c r="DFH844" s="304"/>
      <c r="DFI844" s="304"/>
      <c r="DFJ844" s="304"/>
      <c r="DFK844" s="304"/>
      <c r="DFL844" s="304"/>
      <c r="DFM844" s="304"/>
      <c r="DFN844" s="304"/>
      <c r="DFO844" s="304"/>
      <c r="DFP844" s="304"/>
      <c r="DFQ844" s="304"/>
      <c r="DFR844" s="304"/>
      <c r="DFS844" s="304"/>
      <c r="DFT844" s="304"/>
      <c r="DFU844" s="304"/>
      <c r="DFV844" s="304"/>
      <c r="DFW844" s="304"/>
      <c r="DFX844" s="304"/>
      <c r="DFY844" s="304"/>
      <c r="DFZ844" s="304"/>
      <c r="DGA844" s="304"/>
      <c r="DGB844" s="304"/>
      <c r="DGC844" s="304"/>
      <c r="DGD844" s="304"/>
      <c r="DGE844" s="304"/>
      <c r="DGF844" s="304"/>
      <c r="DGG844" s="304"/>
      <c r="DGH844" s="304"/>
      <c r="DGI844" s="304"/>
      <c r="DGJ844" s="304"/>
      <c r="DGK844" s="304"/>
      <c r="DGL844" s="304"/>
      <c r="DGM844" s="304"/>
      <c r="DGN844" s="304"/>
      <c r="DGO844" s="304"/>
      <c r="DGP844" s="304"/>
      <c r="DGQ844" s="304"/>
      <c r="DGR844" s="304"/>
      <c r="DGS844" s="304"/>
      <c r="DGT844" s="304"/>
      <c r="DGU844" s="304"/>
      <c r="DGV844" s="304"/>
      <c r="DGW844" s="304"/>
      <c r="DGX844" s="304"/>
      <c r="DGY844" s="304"/>
      <c r="DGZ844" s="304"/>
      <c r="DHA844" s="304"/>
      <c r="DHB844" s="304"/>
      <c r="DHC844" s="304"/>
      <c r="DHD844" s="304"/>
      <c r="DHE844" s="304"/>
      <c r="DHF844" s="304"/>
      <c r="DHG844" s="304"/>
      <c r="DHH844" s="304"/>
      <c r="DHI844" s="304"/>
      <c r="DHJ844" s="304"/>
      <c r="DHK844" s="304"/>
      <c r="DHL844" s="304"/>
      <c r="DHM844" s="304"/>
      <c r="DHN844" s="304"/>
      <c r="DHO844" s="304"/>
      <c r="DHP844" s="304"/>
      <c r="DHQ844" s="304"/>
      <c r="DHR844" s="304"/>
      <c r="DHS844" s="304"/>
      <c r="DHT844" s="304"/>
      <c r="DHU844" s="304"/>
      <c r="DHV844" s="304"/>
      <c r="DHW844" s="304"/>
      <c r="DHX844" s="304"/>
      <c r="DHY844" s="304"/>
      <c r="DHZ844" s="304"/>
      <c r="DIA844" s="304"/>
      <c r="DIB844" s="304"/>
      <c r="DIC844" s="304"/>
      <c r="DID844" s="304"/>
      <c r="DIE844" s="304"/>
      <c r="DIF844" s="304"/>
      <c r="DIG844" s="304"/>
      <c r="DIH844" s="304"/>
      <c r="DII844" s="304"/>
      <c r="DIJ844" s="304"/>
      <c r="DIK844" s="304"/>
      <c r="DIL844" s="304"/>
      <c r="DIM844" s="304"/>
      <c r="DIN844" s="304"/>
      <c r="DIO844" s="304"/>
      <c r="DIP844" s="304"/>
      <c r="DIQ844" s="304"/>
      <c r="DIR844" s="304"/>
      <c r="DIS844" s="304"/>
      <c r="DIT844" s="304"/>
      <c r="DIU844" s="304"/>
      <c r="DIV844" s="304"/>
      <c r="DIW844" s="304"/>
      <c r="DIX844" s="304"/>
      <c r="DIY844" s="304"/>
      <c r="DIZ844" s="304"/>
      <c r="DJA844" s="304"/>
      <c r="DJB844" s="304"/>
      <c r="DJC844" s="304"/>
      <c r="DJD844" s="304"/>
      <c r="DJE844" s="304"/>
      <c r="DJF844" s="304"/>
      <c r="DJG844" s="304"/>
      <c r="DJH844" s="304"/>
      <c r="DJI844" s="304"/>
      <c r="DJJ844" s="304"/>
      <c r="DJK844" s="304"/>
      <c r="DJL844" s="304"/>
      <c r="DJM844" s="304"/>
      <c r="DJN844" s="304"/>
      <c r="DJO844" s="304"/>
      <c r="DJP844" s="304"/>
      <c r="DJQ844" s="304"/>
      <c r="DJR844" s="304"/>
      <c r="DJS844" s="304"/>
      <c r="DJT844" s="304"/>
      <c r="DJU844" s="304"/>
      <c r="DJV844" s="304"/>
      <c r="DJW844" s="304"/>
      <c r="DJX844" s="304"/>
      <c r="DJY844" s="304"/>
      <c r="DJZ844" s="304"/>
      <c r="DKA844" s="304"/>
      <c r="DKB844" s="304"/>
      <c r="DKC844" s="304"/>
      <c r="DKD844" s="304"/>
      <c r="DKE844" s="304"/>
      <c r="DKF844" s="304"/>
      <c r="DKG844" s="304"/>
      <c r="DKH844" s="304"/>
      <c r="DKI844" s="304"/>
      <c r="DKJ844" s="304"/>
      <c r="DKK844" s="304"/>
      <c r="DKL844" s="304"/>
      <c r="DKM844" s="304"/>
      <c r="DKN844" s="304"/>
      <c r="DKO844" s="304"/>
      <c r="DKP844" s="304"/>
      <c r="DKQ844" s="304"/>
      <c r="DKR844" s="304"/>
      <c r="DKS844" s="304"/>
      <c r="DKT844" s="304"/>
      <c r="DKU844" s="304"/>
      <c r="DKV844" s="304"/>
      <c r="DKW844" s="304"/>
      <c r="DKX844" s="304"/>
      <c r="DKY844" s="304"/>
      <c r="DKZ844" s="304"/>
      <c r="DLA844" s="304"/>
      <c r="DLB844" s="304"/>
      <c r="DLC844" s="304"/>
      <c r="DLD844" s="304"/>
      <c r="DLE844" s="304"/>
      <c r="DLF844" s="304"/>
      <c r="DLG844" s="304"/>
      <c r="DLH844" s="304"/>
      <c r="DLI844" s="304"/>
      <c r="DLJ844" s="304"/>
      <c r="DLK844" s="304"/>
      <c r="DLL844" s="304"/>
      <c r="DLM844" s="304"/>
      <c r="DLN844" s="304"/>
      <c r="DLO844" s="304"/>
      <c r="DLP844" s="304"/>
      <c r="DLQ844" s="304"/>
      <c r="DLR844" s="304"/>
      <c r="DLS844" s="304"/>
      <c r="DLT844" s="304"/>
      <c r="DLU844" s="304"/>
      <c r="DLV844" s="304"/>
      <c r="DLW844" s="304"/>
      <c r="DLX844" s="304"/>
      <c r="DLY844" s="304"/>
      <c r="DLZ844" s="304"/>
      <c r="DMA844" s="304"/>
      <c r="DMB844" s="304"/>
      <c r="DMC844" s="304"/>
      <c r="DMD844" s="304"/>
      <c r="DME844" s="304"/>
      <c r="DMF844" s="304"/>
      <c r="DMG844" s="304"/>
      <c r="DMH844" s="304"/>
      <c r="DMI844" s="304"/>
      <c r="DMJ844" s="304"/>
      <c r="DMK844" s="304"/>
      <c r="DML844" s="304"/>
      <c r="DMM844" s="304"/>
      <c r="DMN844" s="304"/>
      <c r="DMO844" s="304"/>
      <c r="DMP844" s="304"/>
      <c r="DMQ844" s="304"/>
      <c r="DMR844" s="304"/>
      <c r="DMS844" s="304"/>
      <c r="DMT844" s="304"/>
      <c r="DMU844" s="304"/>
      <c r="DMV844" s="304"/>
      <c r="DMW844" s="304"/>
      <c r="DMX844" s="304"/>
      <c r="DMY844" s="304"/>
      <c r="DMZ844" s="304"/>
      <c r="DNA844" s="304"/>
      <c r="DNB844" s="304"/>
      <c r="DNC844" s="304"/>
      <c r="DND844" s="304"/>
      <c r="DNE844" s="304"/>
      <c r="DNF844" s="304"/>
      <c r="DNG844" s="304"/>
      <c r="DNH844" s="304"/>
      <c r="DNI844" s="304"/>
      <c r="DNJ844" s="304"/>
      <c r="DNK844" s="304"/>
      <c r="DNL844" s="304"/>
      <c r="DNM844" s="304"/>
      <c r="DNN844" s="304"/>
      <c r="DNO844" s="304"/>
      <c r="DNP844" s="304"/>
      <c r="DNQ844" s="304"/>
      <c r="DNR844" s="304"/>
      <c r="DNS844" s="304"/>
      <c r="DNT844" s="304"/>
      <c r="DNU844" s="304"/>
      <c r="DNV844" s="304"/>
      <c r="DNW844" s="304"/>
      <c r="DNX844" s="304"/>
      <c r="DNY844" s="304"/>
      <c r="DNZ844" s="304"/>
      <c r="DOA844" s="304"/>
      <c r="DOB844" s="304"/>
      <c r="DOC844" s="304"/>
      <c r="DOD844" s="304"/>
      <c r="DOE844" s="304"/>
      <c r="DOF844" s="304"/>
      <c r="DOG844" s="304"/>
      <c r="DOH844" s="304"/>
      <c r="DOI844" s="304"/>
      <c r="DOJ844" s="304"/>
      <c r="DOK844" s="304"/>
      <c r="DOL844" s="304"/>
      <c r="DOM844" s="304"/>
      <c r="DON844" s="304"/>
      <c r="DOO844" s="304"/>
      <c r="DOP844" s="304"/>
      <c r="DOQ844" s="304"/>
      <c r="DOR844" s="304"/>
      <c r="DOS844" s="304"/>
      <c r="DOT844" s="304"/>
      <c r="DOU844" s="304"/>
      <c r="DOV844" s="304"/>
      <c r="DOW844" s="304"/>
      <c r="DOX844" s="304"/>
      <c r="DOY844" s="304"/>
      <c r="DOZ844" s="304"/>
      <c r="DPA844" s="304"/>
      <c r="DPB844" s="304"/>
      <c r="DPC844" s="304"/>
      <c r="DPD844" s="304"/>
      <c r="DPE844" s="304"/>
      <c r="DPF844" s="304"/>
      <c r="DPG844" s="304"/>
      <c r="DPH844" s="304"/>
      <c r="DPI844" s="304"/>
      <c r="DPJ844" s="304"/>
      <c r="DPK844" s="304"/>
      <c r="DPL844" s="304"/>
      <c r="DPM844" s="304"/>
      <c r="DPN844" s="304"/>
      <c r="DPO844" s="304"/>
      <c r="DPP844" s="304"/>
      <c r="DPQ844" s="304"/>
      <c r="DPR844" s="304"/>
      <c r="DPS844" s="304"/>
      <c r="DPT844" s="304"/>
      <c r="DPU844" s="304"/>
      <c r="DPV844" s="304"/>
      <c r="DPW844" s="304"/>
      <c r="DPX844" s="304"/>
      <c r="DPY844" s="304"/>
      <c r="DPZ844" s="304"/>
      <c r="DQA844" s="304"/>
      <c r="DQB844" s="304"/>
      <c r="DQC844" s="304"/>
      <c r="DQD844" s="304"/>
      <c r="DQE844" s="304"/>
      <c r="DQF844" s="304"/>
      <c r="DQG844" s="304"/>
      <c r="DQH844" s="304"/>
      <c r="DQI844" s="304"/>
      <c r="DQJ844" s="304"/>
      <c r="DQK844" s="304"/>
      <c r="DQL844" s="304"/>
      <c r="DQM844" s="304"/>
      <c r="DQN844" s="304"/>
      <c r="DQO844" s="304"/>
      <c r="DQP844" s="304"/>
      <c r="DQQ844" s="304"/>
      <c r="DQR844" s="304"/>
      <c r="DQS844" s="304"/>
      <c r="DQT844" s="304"/>
      <c r="DQU844" s="304"/>
      <c r="DQV844" s="304"/>
      <c r="DQW844" s="304"/>
      <c r="DQX844" s="304"/>
      <c r="DQY844" s="304"/>
      <c r="DQZ844" s="304"/>
      <c r="DRA844" s="304"/>
      <c r="DRB844" s="304"/>
      <c r="DRC844" s="304"/>
      <c r="DRD844" s="304"/>
      <c r="DRE844" s="304"/>
      <c r="DRF844" s="304"/>
      <c r="DRG844" s="304"/>
      <c r="DRH844" s="304"/>
      <c r="DRI844" s="304"/>
      <c r="DRJ844" s="304"/>
      <c r="DRK844" s="304"/>
      <c r="DRL844" s="304"/>
      <c r="DRM844" s="304"/>
      <c r="DRN844" s="304"/>
      <c r="DRO844" s="304"/>
      <c r="DRP844" s="304"/>
      <c r="DRQ844" s="304"/>
      <c r="DRR844" s="304"/>
      <c r="DRS844" s="304"/>
      <c r="DRT844" s="304"/>
      <c r="DRU844" s="304"/>
      <c r="DRV844" s="304"/>
      <c r="DRW844" s="304"/>
      <c r="DRX844" s="304"/>
      <c r="DRY844" s="304"/>
      <c r="DRZ844" s="304"/>
      <c r="DSA844" s="304"/>
      <c r="DSB844" s="304"/>
      <c r="DSC844" s="304"/>
      <c r="DSD844" s="304"/>
      <c r="DSE844" s="304"/>
      <c r="DSF844" s="304"/>
      <c r="DSG844" s="304"/>
      <c r="DSH844" s="304"/>
      <c r="DSI844" s="304"/>
      <c r="DSJ844" s="304"/>
      <c r="DSK844" s="304"/>
      <c r="DSL844" s="304"/>
      <c r="DSM844" s="304"/>
      <c r="DSN844" s="304"/>
      <c r="DSO844" s="304"/>
      <c r="DSP844" s="304"/>
      <c r="DSQ844" s="304"/>
      <c r="DSR844" s="304"/>
      <c r="DSS844" s="304"/>
      <c r="DST844" s="304"/>
      <c r="DSU844" s="304"/>
      <c r="DSV844" s="304"/>
      <c r="DSW844" s="304"/>
      <c r="DSX844" s="304"/>
      <c r="DSY844" s="304"/>
      <c r="DSZ844" s="304"/>
      <c r="DTA844" s="304"/>
      <c r="DTB844" s="304"/>
      <c r="DTC844" s="304"/>
      <c r="DTD844" s="304"/>
      <c r="DTE844" s="304"/>
      <c r="DTF844" s="304"/>
      <c r="DTG844" s="304"/>
      <c r="DTH844" s="304"/>
      <c r="DTI844" s="304"/>
      <c r="DTJ844" s="304"/>
      <c r="DTK844" s="304"/>
      <c r="DTL844" s="304"/>
      <c r="DTM844" s="304"/>
      <c r="DTN844" s="304"/>
      <c r="DTO844" s="304"/>
      <c r="DTP844" s="304"/>
      <c r="DTQ844" s="304"/>
      <c r="DTR844" s="304"/>
      <c r="DTS844" s="304"/>
      <c r="DTT844" s="304"/>
      <c r="DTU844" s="304"/>
      <c r="DTV844" s="304"/>
      <c r="DTW844" s="304"/>
      <c r="DTX844" s="304"/>
      <c r="DTY844" s="304"/>
      <c r="DTZ844" s="304"/>
      <c r="DUA844" s="304"/>
      <c r="DUB844" s="304"/>
      <c r="DUC844" s="304"/>
      <c r="DUD844" s="304"/>
      <c r="DUE844" s="304"/>
      <c r="DUF844" s="304"/>
      <c r="DUG844" s="304"/>
      <c r="DUH844" s="304"/>
      <c r="DUI844" s="304"/>
      <c r="DUJ844" s="304"/>
      <c r="DUK844" s="304"/>
      <c r="DUL844" s="304"/>
      <c r="DUM844" s="304"/>
      <c r="DUN844" s="304"/>
      <c r="DUO844" s="304"/>
      <c r="DUP844" s="304"/>
      <c r="DUQ844" s="304"/>
      <c r="DUR844" s="304"/>
      <c r="DUS844" s="304"/>
      <c r="DUT844" s="304"/>
      <c r="DUU844" s="304"/>
      <c r="DUV844" s="304"/>
      <c r="DUW844" s="304"/>
      <c r="DUX844" s="304"/>
      <c r="DUY844" s="304"/>
      <c r="DUZ844" s="304"/>
      <c r="DVA844" s="304"/>
      <c r="DVB844" s="304"/>
      <c r="DVC844" s="304"/>
      <c r="DVD844" s="304"/>
      <c r="DVE844" s="304"/>
      <c r="DVF844" s="304"/>
      <c r="DVG844" s="304"/>
      <c r="DVH844" s="304"/>
      <c r="DVI844" s="304"/>
      <c r="DVJ844" s="304"/>
      <c r="DVK844" s="304"/>
      <c r="DVL844" s="304"/>
      <c r="DVM844" s="304"/>
      <c r="DVN844" s="304"/>
      <c r="DVO844" s="304"/>
      <c r="DVP844" s="304"/>
      <c r="DVQ844" s="304"/>
      <c r="DVR844" s="304"/>
      <c r="DVS844" s="304"/>
      <c r="DVT844" s="304"/>
      <c r="DVU844" s="304"/>
      <c r="DVV844" s="304"/>
      <c r="DVW844" s="304"/>
      <c r="DVX844" s="304"/>
      <c r="DVY844" s="304"/>
      <c r="DVZ844" s="304"/>
      <c r="DWA844" s="304"/>
      <c r="DWB844" s="304"/>
      <c r="DWC844" s="304"/>
      <c r="DWD844" s="304"/>
      <c r="DWE844" s="304"/>
      <c r="DWF844" s="304"/>
      <c r="DWG844" s="304"/>
      <c r="DWH844" s="304"/>
      <c r="DWI844" s="304"/>
      <c r="DWJ844" s="304"/>
      <c r="DWK844" s="304"/>
      <c r="DWL844" s="304"/>
      <c r="DWM844" s="304"/>
      <c r="DWN844" s="304"/>
      <c r="DWO844" s="304"/>
      <c r="DWP844" s="304"/>
      <c r="DWQ844" s="304"/>
      <c r="DWR844" s="304"/>
      <c r="DWS844" s="304"/>
      <c r="DWT844" s="304"/>
      <c r="DWU844" s="304"/>
      <c r="DWV844" s="304"/>
      <c r="DWW844" s="304"/>
      <c r="DWX844" s="304"/>
      <c r="DWY844" s="304"/>
      <c r="DWZ844" s="304"/>
      <c r="DXA844" s="304"/>
      <c r="DXB844" s="304"/>
      <c r="DXC844" s="304"/>
      <c r="DXD844" s="304"/>
      <c r="DXE844" s="304"/>
      <c r="DXF844" s="304"/>
      <c r="DXG844" s="304"/>
      <c r="DXH844" s="304"/>
      <c r="DXI844" s="304"/>
      <c r="DXJ844" s="304"/>
      <c r="DXK844" s="304"/>
      <c r="DXL844" s="304"/>
      <c r="DXM844" s="304"/>
      <c r="DXN844" s="304"/>
      <c r="DXO844" s="304"/>
      <c r="DXP844" s="304"/>
      <c r="DXQ844" s="304"/>
      <c r="DXR844" s="304"/>
      <c r="DXS844" s="304"/>
      <c r="DXT844" s="304"/>
      <c r="DXU844" s="304"/>
      <c r="DXV844" s="304"/>
      <c r="DXW844" s="304"/>
      <c r="DXX844" s="304"/>
      <c r="DXY844" s="304"/>
      <c r="DXZ844" s="304"/>
      <c r="DYA844" s="304"/>
      <c r="DYB844" s="304"/>
      <c r="DYC844" s="304"/>
      <c r="DYD844" s="304"/>
      <c r="DYE844" s="304"/>
      <c r="DYF844" s="304"/>
      <c r="DYG844" s="304"/>
      <c r="DYH844" s="304"/>
      <c r="DYI844" s="304"/>
      <c r="DYJ844" s="304"/>
      <c r="DYK844" s="304"/>
      <c r="DYL844" s="304"/>
      <c r="DYM844" s="304"/>
      <c r="DYN844" s="304"/>
      <c r="DYO844" s="304"/>
      <c r="DYP844" s="304"/>
      <c r="DYQ844" s="304"/>
      <c r="DYR844" s="304"/>
      <c r="DYS844" s="304"/>
      <c r="DYT844" s="304"/>
      <c r="DYU844" s="304"/>
      <c r="DYV844" s="304"/>
      <c r="DYW844" s="304"/>
      <c r="DYX844" s="304"/>
      <c r="DYY844" s="304"/>
      <c r="DYZ844" s="304"/>
      <c r="DZA844" s="304"/>
      <c r="DZB844" s="304"/>
      <c r="DZC844" s="304"/>
      <c r="DZD844" s="304"/>
      <c r="DZE844" s="304"/>
      <c r="DZF844" s="304"/>
      <c r="DZG844" s="304"/>
      <c r="DZH844" s="304"/>
      <c r="DZI844" s="304"/>
      <c r="DZJ844" s="304"/>
      <c r="DZK844" s="304"/>
      <c r="DZL844" s="304"/>
      <c r="DZM844" s="304"/>
      <c r="DZN844" s="304"/>
      <c r="DZO844" s="304"/>
      <c r="DZP844" s="304"/>
      <c r="DZQ844" s="304"/>
      <c r="DZR844" s="304"/>
      <c r="DZS844" s="304"/>
      <c r="DZT844" s="304"/>
      <c r="DZU844" s="304"/>
      <c r="DZV844" s="304"/>
      <c r="DZW844" s="304"/>
      <c r="DZX844" s="304"/>
      <c r="DZY844" s="304"/>
      <c r="DZZ844" s="304"/>
      <c r="EAA844" s="304"/>
      <c r="EAB844" s="304"/>
      <c r="EAC844" s="304"/>
      <c r="EAD844" s="304"/>
      <c r="EAE844" s="304"/>
      <c r="EAF844" s="304"/>
      <c r="EAG844" s="304"/>
      <c r="EAH844" s="304"/>
      <c r="EAI844" s="304"/>
      <c r="EAJ844" s="304"/>
      <c r="EAK844" s="304"/>
      <c r="EAL844" s="304"/>
      <c r="EAM844" s="304"/>
      <c r="EAN844" s="304"/>
      <c r="EAO844" s="304"/>
      <c r="EAP844" s="304"/>
      <c r="EAQ844" s="304"/>
      <c r="EAR844" s="304"/>
      <c r="EAS844" s="304"/>
      <c r="EAT844" s="304"/>
      <c r="EAU844" s="304"/>
      <c r="EAV844" s="304"/>
      <c r="EAW844" s="304"/>
      <c r="EAX844" s="304"/>
      <c r="EAY844" s="304"/>
      <c r="EAZ844" s="304"/>
      <c r="EBA844" s="304"/>
      <c r="EBB844" s="304"/>
      <c r="EBC844" s="304"/>
      <c r="EBD844" s="304"/>
      <c r="EBE844" s="304"/>
      <c r="EBF844" s="304"/>
      <c r="EBG844" s="304"/>
      <c r="EBH844" s="304"/>
      <c r="EBI844" s="304"/>
      <c r="EBJ844" s="304"/>
      <c r="EBK844" s="304"/>
      <c r="EBL844" s="304"/>
      <c r="EBM844" s="304"/>
      <c r="EBN844" s="304"/>
      <c r="EBO844" s="304"/>
      <c r="EBP844" s="304"/>
      <c r="EBQ844" s="304"/>
      <c r="EBR844" s="304"/>
      <c r="EBS844" s="304"/>
      <c r="EBT844" s="304"/>
      <c r="EBU844" s="304"/>
      <c r="EBV844" s="304"/>
      <c r="EBW844" s="304"/>
      <c r="EBX844" s="304"/>
      <c r="EBY844" s="304"/>
      <c r="EBZ844" s="304"/>
      <c r="ECA844" s="304"/>
      <c r="ECB844" s="304"/>
      <c r="ECC844" s="304"/>
      <c r="ECD844" s="304"/>
      <c r="ECE844" s="304"/>
      <c r="ECF844" s="304"/>
      <c r="ECG844" s="304"/>
      <c r="ECH844" s="304"/>
      <c r="ECI844" s="304"/>
      <c r="ECJ844" s="304"/>
      <c r="ECK844" s="304"/>
      <c r="ECL844" s="304"/>
      <c r="ECM844" s="304"/>
      <c r="ECN844" s="304"/>
      <c r="ECO844" s="304"/>
      <c r="ECP844" s="304"/>
      <c r="ECQ844" s="304"/>
      <c r="ECR844" s="304"/>
      <c r="ECS844" s="304"/>
      <c r="ECT844" s="304"/>
      <c r="ECU844" s="304"/>
      <c r="ECV844" s="304"/>
      <c r="ECW844" s="304"/>
      <c r="ECX844" s="304"/>
      <c r="ECY844" s="304"/>
      <c r="ECZ844" s="304"/>
      <c r="EDA844" s="304"/>
      <c r="EDB844" s="304"/>
      <c r="EDC844" s="304"/>
      <c r="EDD844" s="304"/>
      <c r="EDE844" s="304"/>
      <c r="EDF844" s="304"/>
      <c r="EDG844" s="304"/>
      <c r="EDH844" s="304"/>
      <c r="EDI844" s="304"/>
      <c r="EDJ844" s="304"/>
      <c r="EDK844" s="304"/>
      <c r="EDL844" s="304"/>
      <c r="EDM844" s="304"/>
      <c r="EDN844" s="304"/>
      <c r="EDO844" s="304"/>
      <c r="EDP844" s="304"/>
      <c r="EDQ844" s="304"/>
      <c r="EDR844" s="304"/>
      <c r="EDS844" s="304"/>
      <c r="EDT844" s="304"/>
      <c r="EDU844" s="304"/>
      <c r="EDV844" s="304"/>
      <c r="EDW844" s="304"/>
      <c r="EDX844" s="304"/>
      <c r="EDY844" s="304"/>
      <c r="EDZ844" s="304"/>
      <c r="EEA844" s="304"/>
      <c r="EEB844" s="304"/>
      <c r="EEC844" s="304"/>
      <c r="EED844" s="304"/>
      <c r="EEE844" s="304"/>
      <c r="EEF844" s="304"/>
      <c r="EEG844" s="304"/>
      <c r="EEH844" s="304"/>
      <c r="EEI844" s="304"/>
      <c r="EEJ844" s="304"/>
      <c r="EEK844" s="304"/>
      <c r="EEL844" s="304"/>
      <c r="EEM844" s="304"/>
      <c r="EEN844" s="304"/>
      <c r="EEO844" s="304"/>
      <c r="EEP844" s="304"/>
      <c r="EEQ844" s="304"/>
      <c r="EER844" s="304"/>
      <c r="EES844" s="304"/>
      <c r="EET844" s="304"/>
      <c r="EEU844" s="304"/>
      <c r="EEV844" s="304"/>
      <c r="EEW844" s="304"/>
      <c r="EEX844" s="304"/>
      <c r="EEY844" s="304"/>
      <c r="EEZ844" s="304"/>
      <c r="EFA844" s="304"/>
      <c r="EFB844" s="304"/>
      <c r="EFC844" s="304"/>
      <c r="EFD844" s="304"/>
      <c r="EFE844" s="304"/>
      <c r="EFF844" s="304"/>
      <c r="EFG844" s="304"/>
      <c r="EFH844" s="304"/>
      <c r="EFI844" s="304"/>
      <c r="EFJ844" s="304"/>
      <c r="EFK844" s="304"/>
      <c r="EFL844" s="304"/>
      <c r="EFM844" s="304"/>
      <c r="EFN844" s="304"/>
      <c r="EFO844" s="304"/>
      <c r="EFP844" s="304"/>
      <c r="EFQ844" s="304"/>
      <c r="EFR844" s="304"/>
      <c r="EFS844" s="304"/>
      <c r="EFT844" s="304"/>
      <c r="EFU844" s="304"/>
      <c r="EFV844" s="304"/>
      <c r="EFW844" s="304"/>
      <c r="EFX844" s="304"/>
      <c r="EFY844" s="304"/>
      <c r="EFZ844" s="304"/>
      <c r="EGA844" s="304"/>
      <c r="EGB844" s="304"/>
      <c r="EGC844" s="304"/>
      <c r="EGD844" s="304"/>
      <c r="EGE844" s="304"/>
      <c r="EGF844" s="304"/>
      <c r="EGG844" s="304"/>
      <c r="EGH844" s="304"/>
      <c r="EGI844" s="304"/>
      <c r="EGJ844" s="304"/>
      <c r="EGK844" s="304"/>
      <c r="EGL844" s="304"/>
      <c r="EGM844" s="304"/>
      <c r="EGN844" s="304"/>
      <c r="EGO844" s="304"/>
      <c r="EGP844" s="304"/>
      <c r="EGQ844" s="304"/>
      <c r="EGR844" s="304"/>
      <c r="EGS844" s="304"/>
      <c r="EGT844" s="304"/>
      <c r="EGU844" s="304"/>
      <c r="EGV844" s="304"/>
      <c r="EGW844" s="304"/>
      <c r="EGX844" s="304"/>
      <c r="EGY844" s="304"/>
      <c r="EGZ844" s="304"/>
      <c r="EHA844" s="304"/>
      <c r="EHB844" s="304"/>
      <c r="EHC844" s="304"/>
      <c r="EHD844" s="304"/>
      <c r="EHE844" s="304"/>
      <c r="EHF844" s="304"/>
      <c r="EHG844" s="304"/>
      <c r="EHH844" s="304"/>
      <c r="EHI844" s="304"/>
      <c r="EHJ844" s="304"/>
      <c r="EHK844" s="304"/>
      <c r="EHL844" s="304"/>
      <c r="EHM844" s="304"/>
      <c r="EHN844" s="304"/>
      <c r="EHO844" s="304"/>
      <c r="EHP844" s="304"/>
      <c r="EHQ844" s="304"/>
      <c r="EHR844" s="304"/>
      <c r="EHS844" s="304"/>
      <c r="EHT844" s="304"/>
      <c r="EHU844" s="304"/>
      <c r="EHV844" s="304"/>
      <c r="EHW844" s="304"/>
      <c r="EHX844" s="304"/>
      <c r="EHY844" s="304"/>
      <c r="EHZ844" s="304"/>
      <c r="EIA844" s="304"/>
      <c r="EIB844" s="304"/>
      <c r="EIC844" s="304"/>
      <c r="EID844" s="304"/>
      <c r="EIE844" s="304"/>
      <c r="EIF844" s="304"/>
      <c r="EIG844" s="304"/>
      <c r="EIH844" s="304"/>
      <c r="EII844" s="304"/>
      <c r="EIJ844" s="304"/>
      <c r="EIK844" s="304"/>
      <c r="EIL844" s="304"/>
      <c r="EIM844" s="304"/>
      <c r="EIN844" s="304"/>
      <c r="EIO844" s="304"/>
      <c r="EIP844" s="304"/>
      <c r="EIQ844" s="304"/>
      <c r="EIR844" s="304"/>
      <c r="EIS844" s="304"/>
      <c r="EIT844" s="304"/>
      <c r="EIU844" s="304"/>
      <c r="EIV844" s="304"/>
      <c r="EIW844" s="304"/>
      <c r="EIX844" s="304"/>
      <c r="EIY844" s="304"/>
      <c r="EIZ844" s="304"/>
      <c r="EJA844" s="304"/>
      <c r="EJB844" s="304"/>
      <c r="EJC844" s="304"/>
      <c r="EJD844" s="304"/>
      <c r="EJE844" s="304"/>
      <c r="EJF844" s="304"/>
      <c r="EJG844" s="304"/>
      <c r="EJH844" s="304"/>
      <c r="EJI844" s="304"/>
      <c r="EJJ844" s="304"/>
      <c r="EJK844" s="304"/>
      <c r="EJL844" s="304"/>
      <c r="EJM844" s="304"/>
      <c r="EJN844" s="304"/>
      <c r="EJO844" s="304"/>
      <c r="EJP844" s="304"/>
      <c r="EJQ844" s="304"/>
      <c r="EJR844" s="304"/>
      <c r="EJS844" s="304"/>
      <c r="EJT844" s="304"/>
      <c r="EJU844" s="304"/>
      <c r="EJV844" s="304"/>
      <c r="EJW844" s="304"/>
      <c r="EJX844" s="304"/>
      <c r="EJY844" s="304"/>
      <c r="EJZ844" s="304"/>
      <c r="EKA844" s="304"/>
      <c r="EKB844" s="304"/>
      <c r="EKC844" s="304"/>
      <c r="EKD844" s="304"/>
      <c r="EKE844" s="304"/>
      <c r="EKF844" s="304"/>
      <c r="EKG844" s="304"/>
      <c r="EKH844" s="304"/>
      <c r="EKI844" s="304"/>
      <c r="EKJ844" s="304"/>
      <c r="EKK844" s="304"/>
      <c r="EKL844" s="304"/>
      <c r="EKM844" s="304"/>
      <c r="EKN844" s="304"/>
      <c r="EKO844" s="304"/>
      <c r="EKP844" s="304"/>
      <c r="EKQ844" s="304"/>
      <c r="EKR844" s="304"/>
      <c r="EKS844" s="304"/>
      <c r="EKT844" s="304"/>
      <c r="EKU844" s="304"/>
      <c r="EKV844" s="304"/>
      <c r="EKW844" s="304"/>
      <c r="EKX844" s="304"/>
      <c r="EKY844" s="304"/>
      <c r="EKZ844" s="304"/>
      <c r="ELA844" s="304"/>
      <c r="ELB844" s="304"/>
      <c r="ELC844" s="304"/>
      <c r="ELD844" s="304"/>
      <c r="ELE844" s="304"/>
      <c r="ELF844" s="304"/>
      <c r="ELG844" s="304"/>
      <c r="ELH844" s="304"/>
      <c r="ELI844" s="304"/>
      <c r="ELJ844" s="304"/>
      <c r="ELK844" s="304"/>
      <c r="ELL844" s="304"/>
      <c r="ELM844" s="304"/>
      <c r="ELN844" s="304"/>
      <c r="ELO844" s="304"/>
      <c r="ELP844" s="304"/>
      <c r="ELQ844" s="304"/>
      <c r="ELR844" s="304"/>
      <c r="ELS844" s="304"/>
      <c r="ELT844" s="304"/>
      <c r="ELU844" s="304"/>
    </row>
    <row r="845" spans="2:341 1271:3713" s="279" customFormat="1">
      <c r="B845" s="303"/>
      <c r="S845" s="421"/>
      <c r="T845" s="453"/>
      <c r="U845" s="304"/>
      <c r="V845" s="304"/>
      <c r="W845" s="304"/>
      <c r="X845" s="304"/>
      <c r="Y845" s="304"/>
      <c r="Z845" s="304"/>
      <c r="AA845" s="304"/>
      <c r="AB845" s="304"/>
      <c r="AC845" s="304"/>
      <c r="AD845" s="304"/>
      <c r="AE845" s="304"/>
      <c r="AF845" s="304"/>
      <c r="AG845" s="304"/>
      <c r="AH845" s="304"/>
      <c r="AI845" s="304"/>
      <c r="AJ845" s="304"/>
      <c r="AK845" s="304"/>
      <c r="AL845" s="304"/>
      <c r="AM845" s="304"/>
      <c r="AN845" s="304"/>
      <c r="AO845" s="304"/>
      <c r="AP845" s="304"/>
      <c r="AQ845" s="304"/>
      <c r="AR845" s="304"/>
      <c r="AS845" s="304"/>
      <c r="AT845" s="304"/>
      <c r="AU845" s="304"/>
      <c r="AV845" s="304"/>
      <c r="AW845" s="304"/>
      <c r="AX845" s="304"/>
      <c r="AY845" s="304"/>
      <c r="AZ845" s="304"/>
      <c r="BA845" s="304"/>
      <c r="BB845" s="304"/>
      <c r="BC845" s="304"/>
      <c r="BD845" s="304"/>
      <c r="BE845" s="304"/>
      <c r="BF845" s="304"/>
      <c r="BG845" s="304"/>
      <c r="BH845" s="304"/>
      <c r="BI845" s="304"/>
      <c r="BJ845" s="304"/>
      <c r="BK845" s="304"/>
      <c r="BL845" s="304"/>
      <c r="BM845" s="304"/>
      <c r="BN845" s="304"/>
      <c r="BO845" s="304"/>
      <c r="BP845" s="304"/>
      <c r="BQ845" s="304"/>
      <c r="BR845" s="304"/>
      <c r="BS845" s="304"/>
      <c r="BT845" s="304"/>
      <c r="BU845" s="304"/>
      <c r="BV845" s="304"/>
      <c r="BW845" s="304"/>
      <c r="BX845" s="304"/>
      <c r="BY845" s="304"/>
      <c r="BZ845" s="304"/>
      <c r="CA845" s="304"/>
      <c r="CB845" s="304"/>
      <c r="CC845" s="304"/>
      <c r="CD845" s="304"/>
      <c r="CE845" s="304"/>
      <c r="CF845" s="304"/>
      <c r="CG845" s="304"/>
      <c r="CH845" s="304"/>
      <c r="CI845" s="304"/>
      <c r="CJ845" s="304"/>
      <c r="CK845" s="304"/>
      <c r="CL845" s="304"/>
      <c r="CM845" s="304"/>
      <c r="CN845" s="304"/>
      <c r="CO845" s="304"/>
      <c r="CP845" s="304"/>
      <c r="CQ845" s="304"/>
      <c r="CR845" s="304"/>
      <c r="CS845" s="304"/>
      <c r="CT845" s="304"/>
      <c r="CU845" s="304"/>
      <c r="CV845" s="304"/>
      <c r="CW845" s="304"/>
      <c r="CX845" s="304"/>
      <c r="CY845" s="304"/>
      <c r="CZ845" s="304"/>
      <c r="DA845" s="304"/>
      <c r="DB845" s="304"/>
      <c r="DC845" s="304"/>
      <c r="DD845" s="304"/>
      <c r="DE845" s="304"/>
      <c r="DF845" s="304"/>
      <c r="DG845" s="304"/>
      <c r="DH845" s="304"/>
      <c r="DI845" s="304"/>
      <c r="DJ845" s="304"/>
      <c r="DK845" s="304"/>
      <c r="DL845" s="304"/>
      <c r="DM845" s="304"/>
      <c r="DN845" s="304"/>
      <c r="DO845" s="304"/>
      <c r="DP845" s="304"/>
      <c r="DQ845" s="304"/>
      <c r="DR845" s="304"/>
      <c r="DS845" s="304"/>
      <c r="DT845" s="304"/>
      <c r="DU845" s="304"/>
      <c r="DV845" s="304"/>
      <c r="DW845" s="304"/>
      <c r="DX845" s="304"/>
      <c r="DY845" s="304"/>
      <c r="DZ845" s="304"/>
      <c r="EA845" s="304"/>
      <c r="EB845" s="304"/>
      <c r="EC845" s="304"/>
      <c r="ED845" s="304"/>
      <c r="EE845" s="304"/>
      <c r="EF845" s="304"/>
      <c r="EG845" s="304"/>
      <c r="EH845" s="304"/>
      <c r="EI845" s="304"/>
      <c r="EJ845" s="304"/>
      <c r="EK845" s="304"/>
      <c r="EL845" s="304"/>
      <c r="EM845" s="304"/>
      <c r="EN845" s="304"/>
      <c r="EO845" s="304"/>
      <c r="EP845" s="304"/>
      <c r="EQ845" s="304"/>
      <c r="ER845" s="304"/>
      <c r="ES845" s="304"/>
      <c r="ET845" s="304"/>
      <c r="EU845" s="304"/>
      <c r="EV845" s="304"/>
      <c r="EW845" s="304"/>
      <c r="EX845" s="304"/>
      <c r="EY845" s="304"/>
      <c r="EZ845" s="304"/>
      <c r="FA845" s="304"/>
      <c r="FB845" s="304"/>
      <c r="FC845" s="304"/>
      <c r="FD845" s="304"/>
      <c r="FE845" s="304"/>
      <c r="FF845" s="304"/>
      <c r="FG845" s="304"/>
      <c r="FH845" s="304"/>
      <c r="FI845" s="304"/>
      <c r="FJ845" s="304"/>
      <c r="FK845" s="304"/>
      <c r="FL845" s="304"/>
      <c r="FM845" s="304"/>
      <c r="FN845" s="304"/>
      <c r="FO845" s="304"/>
      <c r="FP845" s="304"/>
      <c r="FQ845" s="304"/>
      <c r="FR845" s="304"/>
      <c r="FS845" s="304"/>
      <c r="FT845" s="304"/>
      <c r="FU845" s="304"/>
      <c r="FV845" s="304"/>
      <c r="FW845" s="304"/>
      <c r="FX845" s="304"/>
      <c r="FY845" s="304"/>
      <c r="FZ845" s="304"/>
      <c r="GA845" s="304"/>
      <c r="GB845" s="304"/>
      <c r="GC845" s="304"/>
      <c r="GD845" s="304"/>
      <c r="GE845" s="304"/>
      <c r="GF845" s="304"/>
      <c r="GG845" s="304"/>
      <c r="GH845" s="304"/>
      <c r="GI845" s="304"/>
      <c r="GJ845" s="304"/>
      <c r="GK845" s="304"/>
      <c r="GL845" s="304"/>
      <c r="GM845" s="304"/>
      <c r="GN845" s="304"/>
      <c r="GO845" s="304"/>
      <c r="GP845" s="304"/>
      <c r="GQ845" s="304"/>
      <c r="GR845" s="304"/>
      <c r="GS845" s="304"/>
      <c r="GT845" s="304"/>
      <c r="GU845" s="304"/>
      <c r="GV845" s="304"/>
      <c r="GW845" s="304"/>
      <c r="GX845" s="304"/>
      <c r="GY845" s="304"/>
      <c r="GZ845" s="304"/>
      <c r="HA845" s="304"/>
      <c r="HB845" s="304"/>
      <c r="HC845" s="304"/>
      <c r="HD845" s="304"/>
      <c r="HE845" s="304"/>
      <c r="HF845" s="304"/>
      <c r="HG845" s="304"/>
      <c r="HH845" s="304"/>
      <c r="HI845" s="304"/>
      <c r="HJ845" s="304"/>
      <c r="HK845" s="304"/>
      <c r="HL845" s="304"/>
      <c r="HM845" s="304"/>
      <c r="HN845" s="304"/>
      <c r="HO845" s="304"/>
      <c r="HP845" s="304"/>
      <c r="HQ845" s="304"/>
      <c r="HR845" s="304"/>
      <c r="HS845" s="304"/>
      <c r="HT845" s="304"/>
      <c r="HU845" s="304"/>
      <c r="HV845" s="304"/>
      <c r="HW845" s="304"/>
      <c r="HX845" s="304"/>
      <c r="HY845" s="304"/>
      <c r="HZ845" s="304"/>
      <c r="IA845" s="304"/>
      <c r="IB845" s="304"/>
      <c r="IC845" s="304"/>
      <c r="ID845" s="304"/>
      <c r="IE845" s="304"/>
      <c r="IF845" s="304"/>
      <c r="IG845" s="304"/>
      <c r="IH845" s="304"/>
      <c r="II845" s="304"/>
      <c r="IJ845" s="304"/>
      <c r="IK845" s="304"/>
      <c r="IL845" s="304"/>
      <c r="IM845" s="304"/>
      <c r="IN845" s="304"/>
      <c r="IO845" s="304"/>
      <c r="IP845" s="304"/>
      <c r="IQ845" s="304"/>
      <c r="IR845" s="304"/>
      <c r="IS845" s="304"/>
      <c r="IT845" s="304"/>
      <c r="IU845" s="304"/>
      <c r="IV845" s="304"/>
      <c r="IW845" s="304"/>
      <c r="IX845" s="304"/>
      <c r="IY845" s="304"/>
      <c r="IZ845" s="304"/>
      <c r="JA845" s="304"/>
      <c r="JB845" s="304"/>
      <c r="JC845" s="304"/>
      <c r="JD845" s="304"/>
      <c r="JE845" s="304"/>
      <c r="JF845" s="304"/>
      <c r="JG845" s="304"/>
      <c r="JH845" s="304"/>
      <c r="JI845" s="304"/>
      <c r="JJ845" s="304"/>
      <c r="JK845" s="304"/>
      <c r="JL845" s="304"/>
      <c r="JM845" s="304"/>
      <c r="JN845" s="304"/>
      <c r="JO845" s="304"/>
      <c r="JP845" s="304"/>
      <c r="JQ845" s="304"/>
      <c r="JR845" s="304"/>
      <c r="JS845" s="304"/>
      <c r="JT845" s="304"/>
      <c r="JU845" s="304"/>
      <c r="JV845" s="304"/>
      <c r="JW845" s="304"/>
      <c r="JX845" s="304"/>
      <c r="JY845" s="304"/>
      <c r="JZ845" s="304"/>
      <c r="KA845" s="304"/>
      <c r="KB845" s="304"/>
      <c r="KC845" s="304"/>
      <c r="KD845" s="304"/>
      <c r="KE845" s="304"/>
      <c r="KF845" s="304"/>
      <c r="KG845" s="304"/>
      <c r="KH845" s="304"/>
      <c r="KI845" s="304"/>
      <c r="KJ845" s="304"/>
      <c r="KK845" s="304"/>
      <c r="KL845" s="304"/>
      <c r="KM845" s="304"/>
      <c r="KN845" s="304"/>
      <c r="KO845" s="304"/>
      <c r="KP845" s="304"/>
      <c r="KQ845" s="304"/>
      <c r="KR845" s="304"/>
      <c r="KS845" s="304"/>
      <c r="KT845" s="304"/>
      <c r="KU845" s="304"/>
      <c r="KV845" s="304"/>
      <c r="KW845" s="304"/>
      <c r="KX845" s="304"/>
      <c r="KY845" s="304"/>
      <c r="KZ845" s="304"/>
      <c r="LA845" s="304"/>
      <c r="LB845" s="304"/>
      <c r="LC845" s="304"/>
      <c r="LD845" s="304"/>
      <c r="LE845" s="304"/>
      <c r="LF845" s="304"/>
      <c r="LG845" s="304"/>
      <c r="LH845" s="304"/>
      <c r="LI845" s="304"/>
      <c r="LJ845" s="304"/>
      <c r="LK845" s="304"/>
      <c r="LL845" s="304"/>
      <c r="LM845" s="304"/>
      <c r="LN845" s="304"/>
      <c r="LO845" s="304"/>
      <c r="LP845" s="304"/>
      <c r="LQ845" s="304"/>
      <c r="LR845" s="304"/>
      <c r="LS845" s="304"/>
      <c r="LT845" s="304"/>
      <c r="LU845" s="304"/>
      <c r="LV845" s="304"/>
      <c r="LW845" s="304"/>
      <c r="LX845" s="304"/>
      <c r="LY845" s="304"/>
      <c r="LZ845" s="304"/>
      <c r="MA845" s="304"/>
      <c r="MB845" s="304"/>
      <c r="MC845" s="304"/>
      <c r="AVW845" s="304"/>
      <c r="AVX845" s="304"/>
      <c r="AVY845" s="304"/>
      <c r="AVZ845" s="304"/>
      <c r="AWA845" s="304"/>
      <c r="AWB845" s="304"/>
      <c r="AWC845" s="304"/>
      <c r="AWD845" s="304"/>
      <c r="AWE845" s="304"/>
      <c r="AWF845" s="304"/>
      <c r="AWG845" s="304"/>
      <c r="AWH845" s="304"/>
      <c r="AWI845" s="304"/>
      <c r="AWJ845" s="304"/>
      <c r="AWK845" s="304"/>
      <c r="AWL845" s="304"/>
      <c r="AWM845" s="304"/>
      <c r="AWN845" s="304"/>
      <c r="AWO845" s="304"/>
      <c r="AWP845" s="304"/>
      <c r="AWQ845" s="304"/>
      <c r="AWR845" s="304"/>
      <c r="AWS845" s="304"/>
      <c r="AWT845" s="304"/>
      <c r="AWU845" s="304"/>
      <c r="AWV845" s="304"/>
      <c r="AWW845" s="304"/>
      <c r="AWX845" s="304"/>
      <c r="AWY845" s="304"/>
      <c r="AWZ845" s="304"/>
      <c r="AXA845" s="304"/>
      <c r="AXB845" s="304"/>
      <c r="AXC845" s="304"/>
      <c r="AXD845" s="304"/>
      <c r="AXE845" s="304"/>
      <c r="AXF845" s="304"/>
      <c r="AXG845" s="304"/>
      <c r="AXH845" s="304"/>
      <c r="AXI845" s="304"/>
      <c r="AXJ845" s="304"/>
      <c r="AXK845" s="304"/>
      <c r="AXL845" s="304"/>
      <c r="AXM845" s="304"/>
      <c r="AXN845" s="304"/>
      <c r="AXO845" s="304"/>
      <c r="AXP845" s="304"/>
      <c r="AXQ845" s="304"/>
      <c r="AXR845" s="304"/>
      <c r="AXS845" s="304"/>
      <c r="AXT845" s="304"/>
      <c r="AXU845" s="304"/>
      <c r="AXV845" s="304"/>
      <c r="AXW845" s="304"/>
      <c r="AXX845" s="304"/>
      <c r="AXY845" s="304"/>
      <c r="AXZ845" s="304"/>
      <c r="AYA845" s="304"/>
      <c r="AYB845" s="304"/>
      <c r="AYC845" s="304"/>
      <c r="AYD845" s="304"/>
      <c r="AYE845" s="304"/>
      <c r="AYF845" s="304"/>
      <c r="AYG845" s="304"/>
      <c r="AYH845" s="304"/>
      <c r="AYI845" s="304"/>
      <c r="AYJ845" s="304"/>
      <c r="AYK845" s="304"/>
      <c r="AYL845" s="304"/>
      <c r="AYM845" s="304"/>
      <c r="AYN845" s="304"/>
      <c r="AYO845" s="304"/>
      <c r="AYP845" s="304"/>
      <c r="AYQ845" s="304"/>
      <c r="AYR845" s="304"/>
      <c r="AYS845" s="304"/>
      <c r="AYT845" s="304"/>
      <c r="AYU845" s="304"/>
      <c r="AYV845" s="304"/>
      <c r="AYW845" s="304"/>
      <c r="AYX845" s="304"/>
      <c r="AYY845" s="304"/>
      <c r="AYZ845" s="304"/>
      <c r="AZA845" s="304"/>
      <c r="AZB845" s="304"/>
      <c r="AZC845" s="304"/>
      <c r="AZD845" s="304"/>
      <c r="AZE845" s="304"/>
      <c r="AZF845" s="304"/>
      <c r="AZG845" s="304"/>
      <c r="AZH845" s="304"/>
      <c r="AZI845" s="304"/>
      <c r="AZJ845" s="304"/>
      <c r="AZK845" s="304"/>
      <c r="AZL845" s="304"/>
      <c r="AZM845" s="304"/>
      <c r="AZN845" s="304"/>
      <c r="AZO845" s="304"/>
      <c r="AZP845" s="304"/>
      <c r="AZQ845" s="304"/>
      <c r="AZR845" s="304"/>
      <c r="AZS845" s="304"/>
      <c r="AZT845" s="304"/>
      <c r="AZU845" s="304"/>
      <c r="AZV845" s="304"/>
      <c r="AZW845" s="304"/>
      <c r="AZX845" s="304"/>
      <c r="AZY845" s="304"/>
      <c r="AZZ845" s="304"/>
      <c r="BAA845" s="304"/>
      <c r="BAB845" s="304"/>
      <c r="BAC845" s="304"/>
      <c r="BAD845" s="304"/>
      <c r="BAE845" s="304"/>
      <c r="BAF845" s="304"/>
      <c r="BAG845" s="304"/>
      <c r="BAH845" s="304"/>
      <c r="BAI845" s="304"/>
      <c r="BAJ845" s="304"/>
      <c r="BAK845" s="304"/>
      <c r="BAL845" s="304"/>
      <c r="BAM845" s="304"/>
      <c r="BAN845" s="304"/>
      <c r="BAO845" s="304"/>
      <c r="BAP845" s="304"/>
      <c r="BAQ845" s="304"/>
      <c r="BAR845" s="304"/>
      <c r="BAS845" s="304"/>
      <c r="BAT845" s="304"/>
      <c r="BAU845" s="304"/>
      <c r="BAV845" s="304"/>
      <c r="BAW845" s="304"/>
      <c r="BAX845" s="304"/>
      <c r="BAY845" s="304"/>
      <c r="BAZ845" s="304"/>
      <c r="BBA845" s="304"/>
      <c r="BBB845" s="304"/>
      <c r="BBC845" s="304"/>
      <c r="BBD845" s="304"/>
      <c r="BBE845" s="304"/>
      <c r="BBF845" s="304"/>
      <c r="BBG845" s="304"/>
      <c r="BBH845" s="304"/>
      <c r="BBI845" s="304"/>
      <c r="BBJ845" s="304"/>
      <c r="BBK845" s="304"/>
      <c r="BBL845" s="304"/>
      <c r="BBM845" s="304"/>
      <c r="BBN845" s="304"/>
      <c r="BBO845" s="304"/>
      <c r="BBP845" s="304"/>
      <c r="BBQ845" s="304"/>
      <c r="BBR845" s="304"/>
      <c r="BBS845" s="304"/>
      <c r="BBT845" s="304"/>
      <c r="BBU845" s="304"/>
      <c r="BBV845" s="304"/>
      <c r="BBW845" s="304"/>
      <c r="BBX845" s="304"/>
      <c r="BBY845" s="304"/>
      <c r="BBZ845" s="304"/>
      <c r="BCA845" s="304"/>
      <c r="BCB845" s="304"/>
      <c r="BCC845" s="304"/>
      <c r="BCD845" s="304"/>
      <c r="BCE845" s="304"/>
      <c r="BCF845" s="304"/>
      <c r="BCG845" s="304"/>
      <c r="BCH845" s="304"/>
      <c r="BCI845" s="304"/>
      <c r="BCJ845" s="304"/>
      <c r="BCK845" s="304"/>
      <c r="BCL845" s="304"/>
      <c r="BCM845" s="304"/>
      <c r="BCN845" s="304"/>
      <c r="BCO845" s="304"/>
      <c r="BCP845" s="304"/>
      <c r="BCQ845" s="304"/>
      <c r="BCR845" s="304"/>
      <c r="BCS845" s="304"/>
      <c r="BCT845" s="304"/>
      <c r="BCU845" s="304"/>
      <c r="BCV845" s="304"/>
      <c r="BCW845" s="304"/>
      <c r="BCX845" s="304"/>
      <c r="BCY845" s="304"/>
      <c r="BCZ845" s="304"/>
      <c r="BDA845" s="304"/>
      <c r="BDB845" s="304"/>
      <c r="BDC845" s="304"/>
      <c r="BDD845" s="304"/>
      <c r="BDE845" s="304"/>
      <c r="BDF845" s="304"/>
      <c r="BDG845" s="304"/>
      <c r="BDH845" s="304"/>
      <c r="BDI845" s="304"/>
      <c r="BDJ845" s="304"/>
      <c r="BDK845" s="304"/>
      <c r="BDL845" s="304"/>
      <c r="BDM845" s="304"/>
      <c r="BDN845" s="304"/>
      <c r="BDO845" s="304"/>
      <c r="BDP845" s="304"/>
      <c r="BDQ845" s="304"/>
      <c r="BDR845" s="304"/>
      <c r="BDS845" s="304"/>
      <c r="BDT845" s="304"/>
      <c r="BDU845" s="304"/>
      <c r="BDV845" s="304"/>
      <c r="BDW845" s="304"/>
      <c r="BDX845" s="304"/>
      <c r="BDY845" s="304"/>
      <c r="BDZ845" s="304"/>
      <c r="BEA845" s="304"/>
      <c r="BEB845" s="304"/>
      <c r="BEC845" s="304"/>
      <c r="BED845" s="304"/>
      <c r="BEE845" s="304"/>
      <c r="BEF845" s="304"/>
      <c r="BEG845" s="304"/>
      <c r="BEH845" s="304"/>
      <c r="BEI845" s="304"/>
      <c r="BEJ845" s="304"/>
      <c r="BEK845" s="304"/>
      <c r="BEL845" s="304"/>
      <c r="BEM845" s="304"/>
      <c r="BEN845" s="304"/>
      <c r="BEO845" s="304"/>
      <c r="BEP845" s="304"/>
      <c r="BEQ845" s="304"/>
      <c r="BER845" s="304"/>
      <c r="BES845" s="304"/>
      <c r="BET845" s="304"/>
      <c r="BEU845" s="304"/>
      <c r="BEV845" s="304"/>
      <c r="BEW845" s="304"/>
      <c r="BEX845" s="304"/>
      <c r="BEY845" s="304"/>
      <c r="BEZ845" s="304"/>
      <c r="BFA845" s="304"/>
      <c r="BFB845" s="304"/>
      <c r="BFC845" s="304"/>
      <c r="BFD845" s="304"/>
      <c r="BFE845" s="304"/>
      <c r="BFF845" s="304"/>
      <c r="BFG845" s="304"/>
      <c r="BFH845" s="304"/>
      <c r="BFI845" s="304"/>
      <c r="BFJ845" s="304"/>
      <c r="BFK845" s="304"/>
      <c r="BFL845" s="304"/>
      <c r="BFM845" s="304"/>
      <c r="BFN845" s="304"/>
      <c r="BFO845" s="304"/>
      <c r="BFP845" s="304"/>
      <c r="BFQ845" s="304"/>
      <c r="BFR845" s="304"/>
      <c r="BFS845" s="304"/>
      <c r="BFT845" s="304"/>
      <c r="BFU845" s="304"/>
      <c r="BFV845" s="304"/>
      <c r="BFW845" s="304"/>
      <c r="BFX845" s="304"/>
      <c r="BFY845" s="304"/>
      <c r="BFZ845" s="304"/>
      <c r="BGA845" s="304"/>
      <c r="BGB845" s="304"/>
      <c r="BGC845" s="304"/>
      <c r="BGD845" s="304"/>
      <c r="BGE845" s="304"/>
      <c r="BGF845" s="304"/>
      <c r="BGG845" s="304"/>
      <c r="BGH845" s="304"/>
      <c r="BGI845" s="304"/>
      <c r="BGJ845" s="304"/>
      <c r="BGK845" s="304"/>
      <c r="BGL845" s="304"/>
      <c r="BGM845" s="304"/>
      <c r="BGN845" s="304"/>
      <c r="BGO845" s="304"/>
      <c r="BGP845" s="304"/>
      <c r="BGQ845" s="304"/>
      <c r="BGR845" s="304"/>
      <c r="BGS845" s="304"/>
      <c r="BGT845" s="304"/>
      <c r="BGU845" s="304"/>
      <c r="BGV845" s="304"/>
      <c r="BGW845" s="304"/>
      <c r="BGX845" s="304"/>
      <c r="BGY845" s="304"/>
      <c r="BGZ845" s="304"/>
      <c r="BHA845" s="304"/>
      <c r="BHB845" s="304"/>
      <c r="BHC845" s="304"/>
      <c r="BHD845" s="304"/>
      <c r="BHE845" s="304"/>
      <c r="BHF845" s="304"/>
      <c r="BHG845" s="304"/>
      <c r="BHH845" s="304"/>
      <c r="BHI845" s="304"/>
      <c r="BHJ845" s="304"/>
      <c r="BHK845" s="304"/>
      <c r="BHL845" s="304"/>
      <c r="BHM845" s="304"/>
      <c r="BHN845" s="304"/>
      <c r="BHO845" s="304"/>
      <c r="BHP845" s="304"/>
      <c r="BHQ845" s="304"/>
      <c r="BHR845" s="304"/>
      <c r="BHS845" s="304"/>
      <c r="BHT845" s="304"/>
      <c r="BHU845" s="304"/>
      <c r="BHV845" s="304"/>
      <c r="BHW845" s="304"/>
      <c r="BHX845" s="304"/>
      <c r="BHY845" s="304"/>
      <c r="BHZ845" s="304"/>
      <c r="BIA845" s="304"/>
      <c r="BIB845" s="304"/>
      <c r="BIC845" s="304"/>
      <c r="BID845" s="304"/>
      <c r="BIE845" s="304"/>
      <c r="BIF845" s="304"/>
      <c r="BIG845" s="304"/>
      <c r="BIH845" s="304"/>
      <c r="BII845" s="304"/>
      <c r="BIJ845" s="304"/>
      <c r="BIK845" s="304"/>
      <c r="BIL845" s="304"/>
      <c r="BIM845" s="304"/>
      <c r="BIN845" s="304"/>
      <c r="BIO845" s="304"/>
      <c r="BIP845" s="304"/>
      <c r="BIQ845" s="304"/>
      <c r="BIR845" s="304"/>
      <c r="BIS845" s="304"/>
      <c r="BIT845" s="304"/>
      <c r="BIU845" s="304"/>
      <c r="BIV845" s="304"/>
      <c r="BIW845" s="304"/>
      <c r="BIX845" s="304"/>
      <c r="BIY845" s="304"/>
      <c r="BIZ845" s="304"/>
      <c r="BJA845" s="304"/>
      <c r="BJB845" s="304"/>
      <c r="BJC845" s="304"/>
      <c r="BJD845" s="304"/>
      <c r="BJE845" s="304"/>
      <c r="BJF845" s="304"/>
      <c r="BJG845" s="304"/>
      <c r="BJH845" s="304"/>
      <c r="BJI845" s="304"/>
      <c r="BJJ845" s="304"/>
      <c r="BJK845" s="304"/>
      <c r="BJL845" s="304"/>
      <c r="BJM845" s="304"/>
      <c r="BJN845" s="304"/>
      <c r="BJO845" s="304"/>
      <c r="BJP845" s="304"/>
      <c r="BJQ845" s="304"/>
      <c r="BJR845" s="304"/>
      <c r="BJS845" s="304"/>
      <c r="BJT845" s="304"/>
      <c r="BJU845" s="304"/>
      <c r="BJV845" s="304"/>
      <c r="BJW845" s="304"/>
      <c r="BJX845" s="304"/>
      <c r="BJY845" s="304"/>
      <c r="BJZ845" s="304"/>
      <c r="BKA845" s="304"/>
      <c r="BKB845" s="304"/>
      <c r="BKC845" s="304"/>
      <c r="BKD845" s="304"/>
      <c r="BKE845" s="304"/>
      <c r="BKF845" s="304"/>
      <c r="BKG845" s="304"/>
      <c r="BKH845" s="304"/>
      <c r="BKI845" s="304"/>
      <c r="BKJ845" s="304"/>
      <c r="BKK845" s="304"/>
      <c r="BKL845" s="304"/>
      <c r="BKM845" s="304"/>
      <c r="BKN845" s="304"/>
      <c r="BKO845" s="304"/>
      <c r="BKP845" s="304"/>
      <c r="BKQ845" s="304"/>
      <c r="BKR845" s="304"/>
      <c r="BKS845" s="304"/>
      <c r="BKT845" s="304"/>
      <c r="BKU845" s="304"/>
      <c r="BKV845" s="304"/>
      <c r="BKW845" s="304"/>
      <c r="BKX845" s="304"/>
      <c r="BKY845" s="304"/>
      <c r="BKZ845" s="304"/>
      <c r="BLA845" s="304"/>
      <c r="BLB845" s="304"/>
      <c r="BLC845" s="304"/>
      <c r="BLD845" s="304"/>
      <c r="BLE845" s="304"/>
      <c r="BLF845" s="304"/>
      <c r="BLG845" s="304"/>
      <c r="BLH845" s="304"/>
      <c r="BLI845" s="304"/>
      <c r="BLJ845" s="304"/>
      <c r="BLK845" s="304"/>
      <c r="BLL845" s="304"/>
      <c r="BLM845" s="304"/>
      <c r="BLN845" s="304"/>
      <c r="BLO845" s="304"/>
      <c r="BLP845" s="304"/>
      <c r="BLQ845" s="304"/>
      <c r="BLR845" s="304"/>
      <c r="BLS845" s="304"/>
      <c r="BLT845" s="304"/>
      <c r="BLU845" s="304"/>
      <c r="BLV845" s="304"/>
      <c r="BLW845" s="304"/>
      <c r="BLX845" s="304"/>
      <c r="BLY845" s="304"/>
      <c r="BLZ845" s="304"/>
      <c r="BMA845" s="304"/>
      <c r="BMB845" s="304"/>
      <c r="BMC845" s="304"/>
      <c r="BMD845" s="304"/>
      <c r="BME845" s="304"/>
      <c r="BMF845" s="304"/>
      <c r="BMG845" s="304"/>
      <c r="BMH845" s="304"/>
      <c r="BMI845" s="304"/>
      <c r="BMJ845" s="304"/>
      <c r="BMK845" s="304"/>
      <c r="BML845" s="304"/>
      <c r="BMM845" s="304"/>
      <c r="BMN845" s="304"/>
      <c r="BMO845" s="304"/>
      <c r="BMP845" s="304"/>
      <c r="BMQ845" s="304"/>
      <c r="BMR845" s="304"/>
      <c r="BMS845" s="304"/>
      <c r="BMT845" s="304"/>
      <c r="BMU845" s="304"/>
      <c r="BMV845" s="304"/>
      <c r="BMW845" s="304"/>
      <c r="BMX845" s="304"/>
      <c r="BMY845" s="304"/>
      <c r="BMZ845" s="304"/>
      <c r="BNA845" s="304"/>
      <c r="BNB845" s="304"/>
      <c r="BNC845" s="304"/>
      <c r="BND845" s="304"/>
      <c r="BNE845" s="304"/>
      <c r="BNF845" s="304"/>
      <c r="BNG845" s="304"/>
      <c r="BNH845" s="304"/>
      <c r="BNI845" s="304"/>
      <c r="BNJ845" s="304"/>
      <c r="BNK845" s="304"/>
      <c r="BNL845" s="304"/>
      <c r="BNM845" s="304"/>
      <c r="BNN845" s="304"/>
      <c r="BNO845" s="304"/>
      <c r="BNP845" s="304"/>
      <c r="BNQ845" s="304"/>
      <c r="BNR845" s="304"/>
      <c r="BNS845" s="304"/>
      <c r="BNT845" s="304"/>
      <c r="BNU845" s="304"/>
      <c r="BNV845" s="304"/>
      <c r="BNW845" s="304"/>
      <c r="BNX845" s="304"/>
      <c r="BNY845" s="304"/>
      <c r="BNZ845" s="304"/>
      <c r="BOA845" s="304"/>
      <c r="BOB845" s="304"/>
      <c r="BOC845" s="304"/>
      <c r="BOD845" s="304"/>
      <c r="BOE845" s="304"/>
      <c r="BOF845" s="304"/>
      <c r="BOG845" s="304"/>
      <c r="BOH845" s="304"/>
      <c r="BOI845" s="304"/>
      <c r="BOJ845" s="304"/>
      <c r="BOK845" s="304"/>
      <c r="BOL845" s="304"/>
      <c r="BOM845" s="304"/>
      <c r="BON845" s="304"/>
      <c r="BOO845" s="304"/>
      <c r="BOP845" s="304"/>
      <c r="BOQ845" s="304"/>
      <c r="BOR845" s="304"/>
      <c r="BOS845" s="304"/>
      <c r="BOT845" s="304"/>
      <c r="BOU845" s="304"/>
      <c r="BOV845" s="304"/>
      <c r="BOW845" s="304"/>
      <c r="BOX845" s="304"/>
      <c r="BOY845" s="304"/>
      <c r="BOZ845" s="304"/>
      <c r="BPA845" s="304"/>
      <c r="BPB845" s="304"/>
      <c r="BPC845" s="304"/>
      <c r="BPD845" s="304"/>
      <c r="BPE845" s="304"/>
      <c r="BPF845" s="304"/>
      <c r="BPG845" s="304"/>
      <c r="BPH845" s="304"/>
      <c r="BPI845" s="304"/>
      <c r="BPJ845" s="304"/>
      <c r="BPK845" s="304"/>
      <c r="BPL845" s="304"/>
      <c r="BPM845" s="304"/>
      <c r="BPN845" s="304"/>
      <c r="BPO845" s="304"/>
      <c r="BPP845" s="304"/>
      <c r="BPQ845" s="304"/>
      <c r="BPR845" s="304"/>
      <c r="BPS845" s="304"/>
      <c r="BPT845" s="304"/>
      <c r="BPU845" s="304"/>
      <c r="BPV845" s="304"/>
      <c r="BPW845" s="304"/>
      <c r="BPX845" s="304"/>
      <c r="BPY845" s="304"/>
      <c r="BPZ845" s="304"/>
      <c r="BQA845" s="304"/>
      <c r="BQB845" s="304"/>
      <c r="BQC845" s="304"/>
      <c r="BQD845" s="304"/>
      <c r="BQE845" s="304"/>
      <c r="BQF845" s="304"/>
      <c r="BQG845" s="304"/>
      <c r="BQH845" s="304"/>
      <c r="BQI845" s="304"/>
      <c r="BQJ845" s="304"/>
      <c r="BQK845" s="304"/>
      <c r="BQL845" s="304"/>
      <c r="BQM845" s="304"/>
      <c r="BQN845" s="304"/>
      <c r="BQO845" s="304"/>
      <c r="BQP845" s="304"/>
      <c r="BQQ845" s="304"/>
      <c r="BQR845" s="304"/>
      <c r="BQS845" s="304"/>
      <c r="BQT845" s="304"/>
      <c r="BQU845" s="304"/>
      <c r="BQV845" s="304"/>
      <c r="BQW845" s="304"/>
      <c r="BQX845" s="304"/>
      <c r="BQY845" s="304"/>
      <c r="BQZ845" s="304"/>
      <c r="BRA845" s="304"/>
      <c r="BRB845" s="304"/>
      <c r="BRC845" s="304"/>
      <c r="BRD845" s="304"/>
      <c r="BRE845" s="304"/>
      <c r="BRF845" s="304"/>
      <c r="BRG845" s="304"/>
      <c r="BRH845" s="304"/>
      <c r="BRI845" s="304"/>
      <c r="BRJ845" s="304"/>
      <c r="BRK845" s="304"/>
      <c r="BRL845" s="304"/>
      <c r="BRM845" s="304"/>
      <c r="BRN845" s="304"/>
      <c r="BRO845" s="304"/>
      <c r="BRP845" s="304"/>
      <c r="BRQ845" s="304"/>
      <c r="BRR845" s="304"/>
      <c r="BRS845" s="304"/>
      <c r="BRT845" s="304"/>
      <c r="BRU845" s="304"/>
      <c r="BRV845" s="304"/>
      <c r="BRW845" s="304"/>
      <c r="BRX845" s="304"/>
      <c r="BRY845" s="304"/>
      <c r="BRZ845" s="304"/>
      <c r="BSA845" s="304"/>
      <c r="BSB845" s="304"/>
      <c r="BSC845" s="304"/>
      <c r="BSD845" s="304"/>
      <c r="BSE845" s="304"/>
      <c r="BSF845" s="304"/>
      <c r="BSG845" s="304"/>
      <c r="BSH845" s="304"/>
      <c r="BSI845" s="304"/>
      <c r="BSJ845" s="304"/>
      <c r="BSK845" s="304"/>
      <c r="BSL845" s="304"/>
      <c r="BSM845" s="304"/>
      <c r="BSN845" s="304"/>
      <c r="BSO845" s="304"/>
      <c r="BSP845" s="304"/>
      <c r="BSQ845" s="304"/>
      <c r="BSR845" s="304"/>
      <c r="BSS845" s="304"/>
      <c r="BST845" s="304"/>
      <c r="BSU845" s="304"/>
      <c r="BSV845" s="304"/>
      <c r="BSW845" s="304"/>
      <c r="BSX845" s="304"/>
      <c r="BSY845" s="304"/>
      <c r="BSZ845" s="304"/>
      <c r="BTA845" s="304"/>
      <c r="BTB845" s="304"/>
      <c r="BTC845" s="304"/>
      <c r="BTD845" s="304"/>
      <c r="BTE845" s="304"/>
      <c r="BTF845" s="304"/>
      <c r="BTG845" s="304"/>
      <c r="BTH845" s="304"/>
      <c r="BTI845" s="304"/>
      <c r="BTJ845" s="304"/>
      <c r="BTK845" s="304"/>
      <c r="BTL845" s="304"/>
      <c r="BTM845" s="304"/>
      <c r="BTN845" s="304"/>
      <c r="BTO845" s="304"/>
      <c r="BTP845" s="304"/>
      <c r="BTQ845" s="304"/>
      <c r="BTR845" s="304"/>
      <c r="BTS845" s="304"/>
      <c r="BTT845" s="304"/>
      <c r="BTU845" s="304"/>
      <c r="BTV845" s="304"/>
      <c r="BTW845" s="304"/>
      <c r="BTX845" s="304"/>
      <c r="BTY845" s="304"/>
      <c r="BTZ845" s="304"/>
      <c r="BUA845" s="304"/>
      <c r="BUB845" s="304"/>
      <c r="BUC845" s="304"/>
      <c r="BUD845" s="304"/>
      <c r="BUE845" s="304"/>
      <c r="BUF845" s="304"/>
      <c r="BUG845" s="304"/>
      <c r="BUH845" s="304"/>
      <c r="BUI845" s="304"/>
      <c r="BUJ845" s="304"/>
      <c r="BUK845" s="304"/>
      <c r="BUL845" s="304"/>
      <c r="BUM845" s="304"/>
      <c r="BUN845" s="304"/>
      <c r="BUO845" s="304"/>
      <c r="BUP845" s="304"/>
      <c r="BUQ845" s="304"/>
      <c r="BUR845" s="304"/>
      <c r="BUS845" s="304"/>
      <c r="BUT845" s="304"/>
      <c r="BUU845" s="304"/>
      <c r="BUV845" s="304"/>
      <c r="BUW845" s="304"/>
      <c r="BUX845" s="304"/>
      <c r="BUY845" s="304"/>
      <c r="BUZ845" s="304"/>
      <c r="BVA845" s="304"/>
      <c r="BVB845" s="304"/>
      <c r="BVC845" s="304"/>
      <c r="BVD845" s="304"/>
      <c r="BVE845" s="304"/>
      <c r="BVF845" s="304"/>
      <c r="BVG845" s="304"/>
      <c r="BVH845" s="304"/>
      <c r="BVI845" s="304"/>
      <c r="BVJ845" s="304"/>
      <c r="BVK845" s="304"/>
      <c r="BVL845" s="304"/>
      <c r="BVM845" s="304"/>
      <c r="BVN845" s="304"/>
      <c r="BVO845" s="304"/>
      <c r="BVP845" s="304"/>
      <c r="BVQ845" s="304"/>
      <c r="BVR845" s="304"/>
      <c r="BVS845" s="304"/>
      <c r="BVT845" s="304"/>
      <c r="BVU845" s="304"/>
      <c r="BVV845" s="304"/>
      <c r="BVW845" s="304"/>
      <c r="BVX845" s="304"/>
      <c r="BVY845" s="304"/>
      <c r="BVZ845" s="304"/>
      <c r="BWA845" s="304"/>
      <c r="BWB845" s="304"/>
      <c r="BWC845" s="304"/>
      <c r="BWD845" s="304"/>
      <c r="BWE845" s="304"/>
      <c r="BWF845" s="304"/>
      <c r="BWG845" s="304"/>
      <c r="BWH845" s="304"/>
      <c r="BWI845" s="304"/>
      <c r="BWJ845" s="304"/>
      <c r="BWK845" s="304"/>
      <c r="BWL845" s="304"/>
      <c r="BWM845" s="304"/>
      <c r="BWN845" s="304"/>
      <c r="BWO845" s="304"/>
      <c r="BWP845" s="304"/>
      <c r="BWQ845" s="304"/>
      <c r="BWR845" s="304"/>
      <c r="BWS845" s="304"/>
      <c r="BWT845" s="304"/>
      <c r="BWU845" s="304"/>
      <c r="BWV845" s="304"/>
      <c r="BWW845" s="304"/>
      <c r="BWX845" s="304"/>
      <c r="BWY845" s="304"/>
      <c r="BWZ845" s="304"/>
      <c r="BXA845" s="304"/>
      <c r="BXB845" s="304"/>
      <c r="BXC845" s="304"/>
      <c r="BXD845" s="304"/>
      <c r="BXE845" s="304"/>
      <c r="BXF845" s="304"/>
      <c r="BXG845" s="304"/>
      <c r="BXH845" s="304"/>
      <c r="BXI845" s="304"/>
      <c r="BXJ845" s="304"/>
      <c r="BXK845" s="304"/>
      <c r="BXL845" s="304"/>
      <c r="BXM845" s="304"/>
      <c r="BXN845" s="304"/>
      <c r="BXO845" s="304"/>
      <c r="BXP845" s="304"/>
      <c r="BXQ845" s="304"/>
      <c r="BXR845" s="304"/>
      <c r="BXS845" s="304"/>
      <c r="BXT845" s="304"/>
      <c r="BXU845" s="304"/>
      <c r="BXV845" s="304"/>
      <c r="BXW845" s="304"/>
      <c r="BXX845" s="304"/>
      <c r="BXY845" s="304"/>
      <c r="BXZ845" s="304"/>
      <c r="BYA845" s="304"/>
      <c r="BYB845" s="304"/>
      <c r="BYC845" s="304"/>
      <c r="BYD845" s="304"/>
      <c r="BYE845" s="304"/>
      <c r="BYF845" s="304"/>
      <c r="BYG845" s="304"/>
      <c r="BYH845" s="304"/>
      <c r="BYI845" s="304"/>
      <c r="BYJ845" s="304"/>
      <c r="BYK845" s="304"/>
      <c r="BYL845" s="304"/>
      <c r="BYM845" s="304"/>
      <c r="BYN845" s="304"/>
      <c r="BYO845" s="304"/>
      <c r="BYP845" s="304"/>
      <c r="BYQ845" s="304"/>
      <c r="BYR845" s="304"/>
      <c r="BYS845" s="304"/>
      <c r="BYT845" s="304"/>
      <c r="BYU845" s="304"/>
      <c r="BYV845" s="304"/>
      <c r="BYW845" s="304"/>
      <c r="BYX845" s="304"/>
      <c r="BYY845" s="304"/>
      <c r="BYZ845" s="304"/>
      <c r="BZA845" s="304"/>
      <c r="BZB845" s="304"/>
      <c r="BZC845" s="304"/>
      <c r="BZD845" s="304"/>
      <c r="BZE845" s="304"/>
      <c r="BZF845" s="304"/>
      <c r="BZG845" s="304"/>
      <c r="BZH845" s="304"/>
      <c r="BZI845" s="304"/>
      <c r="BZJ845" s="304"/>
      <c r="BZK845" s="304"/>
      <c r="BZL845" s="304"/>
      <c r="BZM845" s="304"/>
      <c r="BZN845" s="304"/>
      <c r="BZO845" s="304"/>
      <c r="BZP845" s="304"/>
      <c r="BZQ845" s="304"/>
      <c r="BZR845" s="304"/>
      <c r="BZS845" s="304"/>
      <c r="BZT845" s="304"/>
      <c r="BZU845" s="304"/>
      <c r="BZV845" s="304"/>
      <c r="BZW845" s="304"/>
      <c r="BZX845" s="304"/>
      <c r="BZY845" s="304"/>
      <c r="BZZ845" s="304"/>
      <c r="CAA845" s="304"/>
      <c r="CAB845" s="304"/>
      <c r="CAC845" s="304"/>
      <c r="CAD845" s="304"/>
      <c r="CAE845" s="304"/>
      <c r="CAF845" s="304"/>
      <c r="CAG845" s="304"/>
      <c r="CAH845" s="304"/>
      <c r="CAI845" s="304"/>
      <c r="CAJ845" s="304"/>
      <c r="CAK845" s="304"/>
      <c r="CAL845" s="304"/>
      <c r="CAM845" s="304"/>
      <c r="CAN845" s="304"/>
      <c r="CAO845" s="304"/>
      <c r="CAP845" s="304"/>
      <c r="CAQ845" s="304"/>
      <c r="CAR845" s="304"/>
      <c r="CAS845" s="304"/>
      <c r="CAT845" s="304"/>
      <c r="CAU845" s="304"/>
      <c r="CAV845" s="304"/>
      <c r="CAW845" s="304"/>
      <c r="CAX845" s="304"/>
      <c r="CAY845" s="304"/>
      <c r="CAZ845" s="304"/>
      <c r="CBA845" s="304"/>
      <c r="CBB845" s="304"/>
      <c r="CBC845" s="304"/>
      <c r="CBD845" s="304"/>
      <c r="CBE845" s="304"/>
      <c r="CBF845" s="304"/>
      <c r="CBG845" s="304"/>
      <c r="CBH845" s="304"/>
      <c r="CBI845" s="304"/>
      <c r="CBJ845" s="304"/>
      <c r="CBK845" s="304"/>
      <c r="CBL845" s="304"/>
      <c r="CBM845" s="304"/>
      <c r="CBN845" s="304"/>
      <c r="CBO845" s="304"/>
      <c r="CBP845" s="304"/>
      <c r="CBQ845" s="304"/>
      <c r="CBR845" s="304"/>
      <c r="CBS845" s="304"/>
      <c r="CBT845" s="304"/>
      <c r="CBU845" s="304"/>
      <c r="CBV845" s="304"/>
      <c r="CBW845" s="304"/>
      <c r="CBX845" s="304"/>
      <c r="CBY845" s="304"/>
      <c r="CBZ845" s="304"/>
      <c r="CCA845" s="304"/>
      <c r="CCB845" s="304"/>
      <c r="CCC845" s="304"/>
      <c r="CCD845" s="304"/>
      <c r="CCE845" s="304"/>
      <c r="CCF845" s="304"/>
      <c r="CCG845" s="304"/>
      <c r="CCH845" s="304"/>
      <c r="CCI845" s="304"/>
      <c r="CCJ845" s="304"/>
      <c r="CCK845" s="304"/>
      <c r="CCL845" s="304"/>
      <c r="CCM845" s="304"/>
      <c r="CCN845" s="304"/>
      <c r="CCO845" s="304"/>
      <c r="CCP845" s="304"/>
      <c r="CCQ845" s="304"/>
      <c r="CCR845" s="304"/>
      <c r="CCS845" s="304"/>
      <c r="CCT845" s="304"/>
      <c r="CCU845" s="304"/>
      <c r="CCV845" s="304"/>
      <c r="CCW845" s="304"/>
      <c r="CCX845" s="304"/>
      <c r="CCY845" s="304"/>
      <c r="CCZ845" s="304"/>
      <c r="CDA845" s="304"/>
      <c r="CDB845" s="304"/>
      <c r="CDC845" s="304"/>
      <c r="CDD845" s="304"/>
      <c r="CDE845" s="304"/>
      <c r="CDF845" s="304"/>
      <c r="CDG845" s="304"/>
      <c r="CDH845" s="304"/>
      <c r="CDI845" s="304"/>
      <c r="CDJ845" s="304"/>
      <c r="CDK845" s="304"/>
      <c r="CDL845" s="304"/>
      <c r="CDM845" s="304"/>
      <c r="CDN845" s="304"/>
      <c r="CDO845" s="304"/>
      <c r="CDP845" s="304"/>
      <c r="CDQ845" s="304"/>
      <c r="CDR845" s="304"/>
      <c r="CDS845" s="304"/>
      <c r="CDT845" s="304"/>
      <c r="CDU845" s="304"/>
      <c r="CDV845" s="304"/>
      <c r="CDW845" s="304"/>
      <c r="CDX845" s="304"/>
      <c r="CDY845" s="304"/>
      <c r="CDZ845" s="304"/>
      <c r="CEA845" s="304"/>
      <c r="CEB845" s="304"/>
      <c r="CEC845" s="304"/>
      <c r="CED845" s="304"/>
      <c r="CEE845" s="304"/>
      <c r="CEF845" s="304"/>
      <c r="CEG845" s="304"/>
      <c r="CEH845" s="304"/>
      <c r="CEI845" s="304"/>
      <c r="CEJ845" s="304"/>
      <c r="CEK845" s="304"/>
      <c r="CEL845" s="304"/>
      <c r="CEM845" s="304"/>
      <c r="CEN845" s="304"/>
      <c r="CEO845" s="304"/>
      <c r="CEP845" s="304"/>
      <c r="CEQ845" s="304"/>
      <c r="CER845" s="304"/>
      <c r="CES845" s="304"/>
      <c r="CET845" s="304"/>
      <c r="CEU845" s="304"/>
      <c r="CEV845" s="304"/>
      <c r="CEW845" s="304"/>
      <c r="CEX845" s="304"/>
      <c r="CEY845" s="304"/>
      <c r="CEZ845" s="304"/>
      <c r="CFA845" s="304"/>
      <c r="CFB845" s="304"/>
      <c r="CFC845" s="304"/>
      <c r="CFD845" s="304"/>
      <c r="CFE845" s="304"/>
      <c r="CFF845" s="304"/>
      <c r="CFG845" s="304"/>
      <c r="CFH845" s="304"/>
      <c r="CFI845" s="304"/>
      <c r="CFJ845" s="304"/>
      <c r="CFK845" s="304"/>
      <c r="CFL845" s="304"/>
      <c r="CFM845" s="304"/>
      <c r="CFN845" s="304"/>
      <c r="CFO845" s="304"/>
      <c r="CFP845" s="304"/>
      <c r="CFQ845" s="304"/>
      <c r="CFR845" s="304"/>
      <c r="CFS845" s="304"/>
      <c r="CFT845" s="304"/>
      <c r="CFU845" s="304"/>
      <c r="CFV845" s="304"/>
      <c r="CFW845" s="304"/>
      <c r="CFX845" s="304"/>
      <c r="CFY845" s="304"/>
      <c r="CFZ845" s="304"/>
      <c r="CGA845" s="304"/>
      <c r="CGB845" s="304"/>
      <c r="CGC845" s="304"/>
      <c r="CGD845" s="304"/>
      <c r="CGE845" s="304"/>
      <c r="CGF845" s="304"/>
      <c r="CGG845" s="304"/>
      <c r="CGH845" s="304"/>
      <c r="CGI845" s="304"/>
      <c r="CGJ845" s="304"/>
      <c r="CGK845" s="304"/>
      <c r="CGL845" s="304"/>
      <c r="CGM845" s="304"/>
      <c r="CGN845" s="304"/>
      <c r="CGO845" s="304"/>
      <c r="CGP845" s="304"/>
      <c r="CGQ845" s="304"/>
      <c r="CGR845" s="304"/>
      <c r="CGS845" s="304"/>
      <c r="CGT845" s="304"/>
      <c r="CGU845" s="304"/>
      <c r="CGV845" s="304"/>
      <c r="CGW845" s="304"/>
      <c r="CGX845" s="304"/>
      <c r="CGY845" s="304"/>
      <c r="CGZ845" s="304"/>
      <c r="CHA845" s="304"/>
      <c r="CHB845" s="304"/>
      <c r="CHC845" s="304"/>
      <c r="CHD845" s="304"/>
      <c r="CHE845" s="304"/>
      <c r="CHF845" s="304"/>
      <c r="CHG845" s="304"/>
      <c r="CHH845" s="304"/>
      <c r="CHI845" s="304"/>
      <c r="CHJ845" s="304"/>
      <c r="CHK845" s="304"/>
      <c r="CHL845" s="304"/>
      <c r="CHM845" s="304"/>
      <c r="CHN845" s="304"/>
      <c r="CHO845" s="304"/>
      <c r="CHP845" s="304"/>
      <c r="CHQ845" s="304"/>
      <c r="CHR845" s="304"/>
      <c r="CHS845" s="304"/>
      <c r="CHT845" s="304"/>
      <c r="CHU845" s="304"/>
      <c r="CHV845" s="304"/>
      <c r="CHW845" s="304"/>
      <c r="CHX845" s="304"/>
      <c r="CHY845" s="304"/>
      <c r="CHZ845" s="304"/>
      <c r="CIA845" s="304"/>
      <c r="CIB845" s="304"/>
      <c r="CIC845" s="304"/>
      <c r="CID845" s="304"/>
      <c r="CIE845" s="304"/>
      <c r="CIF845" s="304"/>
      <c r="CIG845" s="304"/>
      <c r="CIH845" s="304"/>
      <c r="CII845" s="304"/>
      <c r="CIJ845" s="304"/>
      <c r="CIK845" s="304"/>
      <c r="CIL845" s="304"/>
      <c r="CIM845" s="304"/>
      <c r="CIN845" s="304"/>
      <c r="CIO845" s="304"/>
      <c r="CIP845" s="304"/>
      <c r="CIQ845" s="304"/>
      <c r="CIR845" s="304"/>
      <c r="CIS845" s="304"/>
      <c r="CIT845" s="304"/>
      <c r="CIU845" s="304"/>
      <c r="CIV845" s="304"/>
      <c r="CIW845" s="304"/>
      <c r="CIX845" s="304"/>
      <c r="CIY845" s="304"/>
      <c r="CIZ845" s="304"/>
      <c r="CJA845" s="304"/>
      <c r="CJB845" s="304"/>
      <c r="CJC845" s="304"/>
      <c r="CJD845" s="304"/>
      <c r="CJE845" s="304"/>
      <c r="CJF845" s="304"/>
      <c r="CJG845" s="304"/>
      <c r="CJH845" s="304"/>
      <c r="CJI845" s="304"/>
      <c r="CJJ845" s="304"/>
      <c r="CJK845" s="304"/>
      <c r="CJL845" s="304"/>
      <c r="CJM845" s="304"/>
      <c r="CJN845" s="304"/>
      <c r="CJO845" s="304"/>
      <c r="CJP845" s="304"/>
      <c r="CJQ845" s="304"/>
      <c r="CJR845" s="304"/>
      <c r="CJS845" s="304"/>
      <c r="CJT845" s="304"/>
      <c r="CJU845" s="304"/>
      <c r="CJV845" s="304"/>
      <c r="CJW845" s="304"/>
      <c r="CJX845" s="304"/>
      <c r="CJY845" s="304"/>
      <c r="CJZ845" s="304"/>
      <c r="CKA845" s="304"/>
      <c r="CKB845" s="304"/>
      <c r="CKC845" s="304"/>
      <c r="CKD845" s="304"/>
      <c r="CKE845" s="304"/>
      <c r="CKF845" s="304"/>
      <c r="CKG845" s="304"/>
      <c r="CKH845" s="304"/>
      <c r="CKI845" s="304"/>
      <c r="CKJ845" s="304"/>
      <c r="CKK845" s="304"/>
      <c r="CKL845" s="304"/>
      <c r="CKM845" s="304"/>
      <c r="CKN845" s="304"/>
      <c r="CKO845" s="304"/>
      <c r="CKP845" s="304"/>
      <c r="CKQ845" s="304"/>
      <c r="CKR845" s="304"/>
      <c r="CKS845" s="304"/>
      <c r="CKT845" s="304"/>
      <c r="CKU845" s="304"/>
      <c r="CKV845" s="304"/>
      <c r="CKW845" s="304"/>
      <c r="CKX845" s="304"/>
      <c r="CKY845" s="304"/>
      <c r="CKZ845" s="304"/>
      <c r="CLA845" s="304"/>
      <c r="CLB845" s="304"/>
      <c r="CLC845" s="304"/>
      <c r="CLD845" s="304"/>
      <c r="CLE845" s="304"/>
      <c r="CLF845" s="304"/>
      <c r="CLG845" s="304"/>
      <c r="CLH845" s="304"/>
      <c r="CLI845" s="304"/>
      <c r="CLJ845" s="304"/>
      <c r="CLK845" s="304"/>
      <c r="CLL845" s="304"/>
      <c r="CLM845" s="304"/>
      <c r="CLN845" s="304"/>
      <c r="CLO845" s="304"/>
      <c r="CLP845" s="304"/>
      <c r="CLQ845" s="304"/>
      <c r="CLR845" s="304"/>
      <c r="CLS845" s="304"/>
      <c r="CLT845" s="304"/>
      <c r="CLU845" s="304"/>
      <c r="CLV845" s="304"/>
      <c r="CLW845" s="304"/>
      <c r="CLX845" s="304"/>
      <c r="CLY845" s="304"/>
      <c r="CLZ845" s="304"/>
      <c r="CMA845" s="304"/>
      <c r="CMB845" s="304"/>
      <c r="CMC845" s="304"/>
      <c r="CMD845" s="304"/>
      <c r="CME845" s="304"/>
      <c r="CMF845" s="304"/>
      <c r="CMG845" s="304"/>
      <c r="CMH845" s="304"/>
      <c r="CMI845" s="304"/>
      <c r="CMJ845" s="304"/>
      <c r="CMK845" s="304"/>
      <c r="CML845" s="304"/>
      <c r="CMM845" s="304"/>
      <c r="CMN845" s="304"/>
      <c r="CMO845" s="304"/>
      <c r="CMP845" s="304"/>
      <c r="CMQ845" s="304"/>
      <c r="CMR845" s="304"/>
      <c r="CMS845" s="304"/>
      <c r="CMT845" s="304"/>
      <c r="CMU845" s="304"/>
      <c r="CMV845" s="304"/>
      <c r="CMW845" s="304"/>
      <c r="CMX845" s="304"/>
      <c r="CMY845" s="304"/>
      <c r="CMZ845" s="304"/>
      <c r="CNA845" s="304"/>
      <c r="CNB845" s="304"/>
      <c r="CNC845" s="304"/>
      <c r="CND845" s="304"/>
      <c r="CNE845" s="304"/>
      <c r="CNF845" s="304"/>
      <c r="CNG845" s="304"/>
      <c r="CNH845" s="304"/>
      <c r="CNI845" s="304"/>
      <c r="CNJ845" s="304"/>
      <c r="CNK845" s="304"/>
      <c r="CNL845" s="304"/>
      <c r="CNM845" s="304"/>
      <c r="CNN845" s="304"/>
      <c r="CNO845" s="304"/>
      <c r="CNP845" s="304"/>
      <c r="CNQ845" s="304"/>
      <c r="CNR845" s="304"/>
      <c r="CNS845" s="304"/>
      <c r="CNT845" s="304"/>
      <c r="CNU845" s="304"/>
      <c r="CNV845" s="304"/>
      <c r="CNW845" s="304"/>
      <c r="CNX845" s="304"/>
      <c r="CNY845" s="304"/>
      <c r="CNZ845" s="304"/>
      <c r="COA845" s="304"/>
      <c r="COB845" s="304"/>
      <c r="COC845" s="304"/>
      <c r="COD845" s="304"/>
      <c r="COE845" s="304"/>
      <c r="COF845" s="304"/>
      <c r="COG845" s="304"/>
      <c r="COH845" s="304"/>
      <c r="COI845" s="304"/>
      <c r="COJ845" s="304"/>
      <c r="COK845" s="304"/>
      <c r="COL845" s="304"/>
      <c r="COM845" s="304"/>
      <c r="CON845" s="304"/>
      <c r="COO845" s="304"/>
      <c r="COP845" s="304"/>
      <c r="COQ845" s="304"/>
      <c r="COR845" s="304"/>
      <c r="COS845" s="304"/>
      <c r="COT845" s="304"/>
      <c r="COU845" s="304"/>
      <c r="COV845" s="304"/>
      <c r="COW845" s="304"/>
      <c r="COX845" s="304"/>
      <c r="COY845" s="304"/>
      <c r="COZ845" s="304"/>
      <c r="CPA845" s="304"/>
      <c r="CPB845" s="304"/>
      <c r="CPC845" s="304"/>
      <c r="CPD845" s="304"/>
      <c r="CPE845" s="304"/>
      <c r="CPF845" s="304"/>
      <c r="CPG845" s="304"/>
      <c r="CPH845" s="304"/>
      <c r="CPI845" s="304"/>
      <c r="CPJ845" s="304"/>
      <c r="CPK845" s="304"/>
      <c r="CPL845" s="304"/>
      <c r="CPM845" s="304"/>
      <c r="CPN845" s="304"/>
      <c r="CPO845" s="304"/>
      <c r="CPP845" s="304"/>
      <c r="CPQ845" s="304"/>
      <c r="CPR845" s="304"/>
      <c r="CPS845" s="304"/>
      <c r="CPT845" s="304"/>
      <c r="CPU845" s="304"/>
      <c r="CPV845" s="304"/>
      <c r="CPW845" s="304"/>
      <c r="CPX845" s="304"/>
      <c r="CPY845" s="304"/>
      <c r="CPZ845" s="304"/>
      <c r="CQA845" s="304"/>
      <c r="CQB845" s="304"/>
      <c r="CQC845" s="304"/>
      <c r="CQD845" s="304"/>
      <c r="CQE845" s="304"/>
      <c r="CQF845" s="304"/>
      <c r="CQG845" s="304"/>
      <c r="CQH845" s="304"/>
      <c r="CQI845" s="304"/>
      <c r="CQJ845" s="304"/>
      <c r="CQK845" s="304"/>
      <c r="CQL845" s="304"/>
      <c r="CQM845" s="304"/>
      <c r="CQN845" s="304"/>
      <c r="CQO845" s="304"/>
      <c r="CQP845" s="304"/>
      <c r="CQQ845" s="304"/>
      <c r="CQR845" s="304"/>
      <c r="CQS845" s="304"/>
      <c r="CQT845" s="304"/>
      <c r="CQU845" s="304"/>
      <c r="CQV845" s="304"/>
      <c r="CQW845" s="304"/>
      <c r="CQX845" s="304"/>
      <c r="CQY845" s="304"/>
      <c r="CQZ845" s="304"/>
      <c r="CRA845" s="304"/>
      <c r="CRB845" s="304"/>
      <c r="CRC845" s="304"/>
      <c r="CRD845" s="304"/>
      <c r="CRE845" s="304"/>
      <c r="CRF845" s="304"/>
      <c r="CRG845" s="304"/>
      <c r="CRH845" s="304"/>
      <c r="CRI845" s="304"/>
      <c r="CRJ845" s="304"/>
      <c r="CRK845" s="304"/>
      <c r="CRL845" s="304"/>
      <c r="CRM845" s="304"/>
      <c r="CRN845" s="304"/>
      <c r="CRO845" s="304"/>
      <c r="CRP845" s="304"/>
      <c r="CRQ845" s="304"/>
      <c r="CRR845" s="304"/>
      <c r="CRS845" s="304"/>
      <c r="CRT845" s="304"/>
      <c r="CRU845" s="304"/>
      <c r="CRV845" s="304"/>
      <c r="CRW845" s="304"/>
      <c r="CRX845" s="304"/>
      <c r="CRY845" s="304"/>
      <c r="CRZ845" s="304"/>
      <c r="CSA845" s="304"/>
      <c r="CSB845" s="304"/>
      <c r="CSC845" s="304"/>
      <c r="CSD845" s="304"/>
      <c r="CSE845" s="304"/>
      <c r="CSF845" s="304"/>
      <c r="CSG845" s="304"/>
      <c r="CSH845" s="304"/>
      <c r="CSI845" s="304"/>
      <c r="CSJ845" s="304"/>
      <c r="CSK845" s="304"/>
      <c r="CSL845" s="304"/>
      <c r="CSM845" s="304"/>
      <c r="CSN845" s="304"/>
      <c r="CSO845" s="304"/>
      <c r="CSP845" s="304"/>
      <c r="CSQ845" s="304"/>
      <c r="CSR845" s="304"/>
      <c r="CSS845" s="304"/>
      <c r="CST845" s="304"/>
      <c r="CSU845" s="304"/>
      <c r="CSV845" s="304"/>
      <c r="CSW845" s="304"/>
      <c r="CSX845" s="304"/>
      <c r="CSY845" s="304"/>
      <c r="CSZ845" s="304"/>
      <c r="CTA845" s="304"/>
      <c r="CTB845" s="304"/>
      <c r="CTC845" s="304"/>
      <c r="CTD845" s="304"/>
      <c r="CTE845" s="304"/>
      <c r="CTF845" s="304"/>
      <c r="CTG845" s="304"/>
      <c r="CTH845" s="304"/>
      <c r="CTI845" s="304"/>
      <c r="CTJ845" s="304"/>
      <c r="CTK845" s="304"/>
      <c r="CTL845" s="304"/>
      <c r="CTM845" s="304"/>
      <c r="CTN845" s="304"/>
      <c r="CTO845" s="304"/>
      <c r="CTP845" s="304"/>
      <c r="CTQ845" s="304"/>
      <c r="CTR845" s="304"/>
      <c r="CTS845" s="304"/>
      <c r="CTT845" s="304"/>
      <c r="CTU845" s="304"/>
      <c r="CTV845" s="304"/>
      <c r="CTW845" s="304"/>
      <c r="CTX845" s="304"/>
      <c r="CTY845" s="304"/>
      <c r="CTZ845" s="304"/>
      <c r="CUA845" s="304"/>
      <c r="CUB845" s="304"/>
      <c r="CUC845" s="304"/>
      <c r="CUD845" s="304"/>
      <c r="CUE845" s="304"/>
      <c r="CUF845" s="304"/>
      <c r="CUG845" s="304"/>
      <c r="CUH845" s="304"/>
      <c r="CUI845" s="304"/>
      <c r="CUJ845" s="304"/>
      <c r="CUK845" s="304"/>
      <c r="CUL845" s="304"/>
      <c r="CUM845" s="304"/>
      <c r="CUN845" s="304"/>
      <c r="CUO845" s="304"/>
      <c r="CUP845" s="304"/>
      <c r="CUQ845" s="304"/>
      <c r="CUR845" s="304"/>
      <c r="CUS845" s="304"/>
      <c r="CUT845" s="304"/>
      <c r="CUU845" s="304"/>
      <c r="CUV845" s="304"/>
      <c r="CUW845" s="304"/>
      <c r="CUX845" s="304"/>
      <c r="CUY845" s="304"/>
      <c r="CUZ845" s="304"/>
      <c r="CVA845" s="304"/>
      <c r="CVB845" s="304"/>
      <c r="CVC845" s="304"/>
      <c r="CVD845" s="304"/>
      <c r="CVE845" s="304"/>
      <c r="CVF845" s="304"/>
      <c r="CVG845" s="304"/>
      <c r="CVH845" s="304"/>
      <c r="CVI845" s="304"/>
      <c r="CVJ845" s="304"/>
      <c r="CVK845" s="304"/>
      <c r="CVL845" s="304"/>
      <c r="CVM845" s="304"/>
      <c r="CVN845" s="304"/>
      <c r="CVO845" s="304"/>
      <c r="CVP845" s="304"/>
      <c r="CVQ845" s="304"/>
      <c r="CVR845" s="304"/>
      <c r="CVS845" s="304"/>
      <c r="CVT845" s="304"/>
      <c r="CVU845" s="304"/>
      <c r="CVV845" s="304"/>
      <c r="CVW845" s="304"/>
      <c r="CVX845" s="304"/>
      <c r="CVY845" s="304"/>
      <c r="CVZ845" s="304"/>
      <c r="CWA845" s="304"/>
      <c r="CWB845" s="304"/>
      <c r="CWC845" s="304"/>
      <c r="CWD845" s="304"/>
      <c r="CWE845" s="304"/>
      <c r="CWF845" s="304"/>
      <c r="CWG845" s="304"/>
      <c r="CWH845" s="304"/>
      <c r="CWI845" s="304"/>
      <c r="CWJ845" s="304"/>
      <c r="CWK845" s="304"/>
      <c r="CWL845" s="304"/>
      <c r="CWM845" s="304"/>
      <c r="CWN845" s="304"/>
      <c r="CWO845" s="304"/>
      <c r="CWP845" s="304"/>
      <c r="CWQ845" s="304"/>
      <c r="CWR845" s="304"/>
      <c r="CWS845" s="304"/>
      <c r="CWT845" s="304"/>
      <c r="CWU845" s="304"/>
      <c r="CWV845" s="304"/>
      <c r="CWW845" s="304"/>
      <c r="CWX845" s="304"/>
      <c r="CWY845" s="304"/>
      <c r="CWZ845" s="304"/>
      <c r="CXA845" s="304"/>
      <c r="CXB845" s="304"/>
      <c r="CXC845" s="304"/>
      <c r="CXD845" s="304"/>
      <c r="CXE845" s="304"/>
      <c r="CXF845" s="304"/>
      <c r="CXG845" s="304"/>
      <c r="CXH845" s="304"/>
      <c r="CXI845" s="304"/>
      <c r="CXJ845" s="304"/>
      <c r="CXK845" s="304"/>
      <c r="CXL845" s="304"/>
      <c r="CXM845" s="304"/>
      <c r="CXN845" s="304"/>
      <c r="CXO845" s="304"/>
      <c r="CXP845" s="304"/>
      <c r="CXQ845" s="304"/>
      <c r="CXR845" s="304"/>
      <c r="CXS845" s="304"/>
      <c r="CXT845" s="304"/>
      <c r="CXU845" s="304"/>
      <c r="CXV845" s="304"/>
      <c r="CXW845" s="304"/>
      <c r="CXX845" s="304"/>
      <c r="CXY845" s="304"/>
      <c r="CXZ845" s="304"/>
      <c r="CYA845" s="304"/>
      <c r="CYB845" s="304"/>
      <c r="CYC845" s="304"/>
      <c r="CYD845" s="304"/>
      <c r="CYE845" s="304"/>
      <c r="CYF845" s="304"/>
      <c r="CYG845" s="304"/>
      <c r="CYH845" s="304"/>
      <c r="CYI845" s="304"/>
      <c r="CYJ845" s="304"/>
      <c r="CYK845" s="304"/>
      <c r="CYL845" s="304"/>
      <c r="CYM845" s="304"/>
      <c r="CYN845" s="304"/>
      <c r="CYO845" s="304"/>
      <c r="CYP845" s="304"/>
      <c r="CYQ845" s="304"/>
      <c r="CYR845" s="304"/>
      <c r="CYS845" s="304"/>
      <c r="CYT845" s="304"/>
      <c r="CYU845" s="304"/>
      <c r="CYV845" s="304"/>
      <c r="CYW845" s="304"/>
      <c r="CYX845" s="304"/>
      <c r="CYY845" s="304"/>
      <c r="CYZ845" s="304"/>
      <c r="CZA845" s="304"/>
      <c r="CZB845" s="304"/>
      <c r="CZC845" s="304"/>
      <c r="CZD845" s="304"/>
      <c r="CZE845" s="304"/>
      <c r="CZF845" s="304"/>
      <c r="CZG845" s="304"/>
      <c r="CZH845" s="304"/>
      <c r="CZI845" s="304"/>
      <c r="CZJ845" s="304"/>
      <c r="CZK845" s="304"/>
      <c r="CZL845" s="304"/>
      <c r="CZM845" s="304"/>
      <c r="CZN845" s="304"/>
      <c r="CZO845" s="304"/>
      <c r="CZP845" s="304"/>
      <c r="CZQ845" s="304"/>
      <c r="CZR845" s="304"/>
      <c r="CZS845" s="304"/>
      <c r="CZT845" s="304"/>
      <c r="CZU845" s="304"/>
      <c r="CZV845" s="304"/>
      <c r="CZW845" s="304"/>
      <c r="CZX845" s="304"/>
      <c r="CZY845" s="304"/>
      <c r="CZZ845" s="304"/>
      <c r="DAA845" s="304"/>
      <c r="DAB845" s="304"/>
      <c r="DAC845" s="304"/>
      <c r="DAD845" s="304"/>
      <c r="DAE845" s="304"/>
      <c r="DAF845" s="304"/>
      <c r="DAG845" s="304"/>
      <c r="DAH845" s="304"/>
      <c r="DAI845" s="304"/>
      <c r="DAJ845" s="304"/>
      <c r="DAK845" s="304"/>
      <c r="DAL845" s="304"/>
      <c r="DAM845" s="304"/>
      <c r="DAN845" s="304"/>
      <c r="DAO845" s="304"/>
      <c r="DAP845" s="304"/>
      <c r="DAQ845" s="304"/>
      <c r="DAR845" s="304"/>
      <c r="DAS845" s="304"/>
      <c r="DAT845" s="304"/>
      <c r="DAU845" s="304"/>
      <c r="DAV845" s="304"/>
      <c r="DAW845" s="304"/>
      <c r="DAX845" s="304"/>
      <c r="DAY845" s="304"/>
      <c r="DAZ845" s="304"/>
      <c r="DBA845" s="304"/>
      <c r="DBB845" s="304"/>
      <c r="DBC845" s="304"/>
      <c r="DBD845" s="304"/>
      <c r="DBE845" s="304"/>
      <c r="DBF845" s="304"/>
      <c r="DBG845" s="304"/>
      <c r="DBH845" s="304"/>
      <c r="DBI845" s="304"/>
      <c r="DBJ845" s="304"/>
      <c r="DBK845" s="304"/>
      <c r="DBL845" s="304"/>
      <c r="DBM845" s="304"/>
      <c r="DBN845" s="304"/>
      <c r="DBO845" s="304"/>
      <c r="DBP845" s="304"/>
      <c r="DBQ845" s="304"/>
      <c r="DBR845" s="304"/>
      <c r="DBS845" s="304"/>
      <c r="DBT845" s="304"/>
      <c r="DBU845" s="304"/>
      <c r="DBV845" s="304"/>
      <c r="DBW845" s="304"/>
      <c r="DBX845" s="304"/>
      <c r="DBY845" s="304"/>
      <c r="DBZ845" s="304"/>
      <c r="DCA845" s="304"/>
      <c r="DCB845" s="304"/>
      <c r="DCC845" s="304"/>
      <c r="DCD845" s="304"/>
      <c r="DCE845" s="304"/>
      <c r="DCF845" s="304"/>
      <c r="DCG845" s="304"/>
      <c r="DCH845" s="304"/>
      <c r="DCI845" s="304"/>
      <c r="DCJ845" s="304"/>
      <c r="DCK845" s="304"/>
      <c r="DCL845" s="304"/>
      <c r="DCM845" s="304"/>
      <c r="DCN845" s="304"/>
      <c r="DCO845" s="304"/>
      <c r="DCP845" s="304"/>
      <c r="DCQ845" s="304"/>
      <c r="DCR845" s="304"/>
      <c r="DCS845" s="304"/>
      <c r="DCT845" s="304"/>
      <c r="DCU845" s="304"/>
      <c r="DCV845" s="304"/>
      <c r="DCW845" s="304"/>
      <c r="DCX845" s="304"/>
      <c r="DCY845" s="304"/>
      <c r="DCZ845" s="304"/>
      <c r="DDA845" s="304"/>
      <c r="DDB845" s="304"/>
      <c r="DDC845" s="304"/>
      <c r="DDD845" s="304"/>
      <c r="DDE845" s="304"/>
      <c r="DDF845" s="304"/>
      <c r="DDG845" s="304"/>
      <c r="DDH845" s="304"/>
      <c r="DDI845" s="304"/>
      <c r="DDJ845" s="304"/>
      <c r="DDK845" s="304"/>
      <c r="DDL845" s="304"/>
      <c r="DDM845" s="304"/>
      <c r="DDN845" s="304"/>
      <c r="DDO845" s="304"/>
      <c r="DDP845" s="304"/>
      <c r="DDQ845" s="304"/>
      <c r="DDR845" s="304"/>
      <c r="DDS845" s="304"/>
      <c r="DDT845" s="304"/>
      <c r="DDU845" s="304"/>
      <c r="DDV845" s="304"/>
      <c r="DDW845" s="304"/>
      <c r="DDX845" s="304"/>
      <c r="DDY845" s="304"/>
      <c r="DDZ845" s="304"/>
      <c r="DEA845" s="304"/>
      <c r="DEB845" s="304"/>
      <c r="DEC845" s="304"/>
      <c r="DED845" s="304"/>
      <c r="DEE845" s="304"/>
      <c r="DEF845" s="304"/>
      <c r="DEG845" s="304"/>
      <c r="DEH845" s="304"/>
      <c r="DEI845" s="304"/>
      <c r="DEJ845" s="304"/>
      <c r="DEK845" s="304"/>
      <c r="DEL845" s="304"/>
      <c r="DEM845" s="304"/>
      <c r="DEN845" s="304"/>
      <c r="DEO845" s="304"/>
      <c r="DEP845" s="304"/>
      <c r="DEQ845" s="304"/>
      <c r="DER845" s="304"/>
      <c r="DES845" s="304"/>
      <c r="DET845" s="304"/>
      <c r="DEU845" s="304"/>
      <c r="DEV845" s="304"/>
      <c r="DEW845" s="304"/>
      <c r="DEX845" s="304"/>
      <c r="DEY845" s="304"/>
      <c r="DEZ845" s="304"/>
      <c r="DFA845" s="304"/>
      <c r="DFB845" s="304"/>
      <c r="DFC845" s="304"/>
      <c r="DFD845" s="304"/>
      <c r="DFE845" s="304"/>
      <c r="DFF845" s="304"/>
      <c r="DFG845" s="304"/>
      <c r="DFH845" s="304"/>
      <c r="DFI845" s="304"/>
      <c r="DFJ845" s="304"/>
      <c r="DFK845" s="304"/>
      <c r="DFL845" s="304"/>
      <c r="DFM845" s="304"/>
      <c r="DFN845" s="304"/>
      <c r="DFO845" s="304"/>
      <c r="DFP845" s="304"/>
      <c r="DFQ845" s="304"/>
      <c r="DFR845" s="304"/>
      <c r="DFS845" s="304"/>
      <c r="DFT845" s="304"/>
      <c r="DFU845" s="304"/>
      <c r="DFV845" s="304"/>
      <c r="DFW845" s="304"/>
      <c r="DFX845" s="304"/>
      <c r="DFY845" s="304"/>
      <c r="DFZ845" s="304"/>
      <c r="DGA845" s="304"/>
      <c r="DGB845" s="304"/>
      <c r="DGC845" s="304"/>
      <c r="DGD845" s="304"/>
      <c r="DGE845" s="304"/>
      <c r="DGF845" s="304"/>
      <c r="DGG845" s="304"/>
      <c r="DGH845" s="304"/>
      <c r="DGI845" s="304"/>
      <c r="DGJ845" s="304"/>
      <c r="DGK845" s="304"/>
      <c r="DGL845" s="304"/>
      <c r="DGM845" s="304"/>
      <c r="DGN845" s="304"/>
      <c r="DGO845" s="304"/>
      <c r="DGP845" s="304"/>
      <c r="DGQ845" s="304"/>
      <c r="DGR845" s="304"/>
      <c r="DGS845" s="304"/>
      <c r="DGT845" s="304"/>
      <c r="DGU845" s="304"/>
      <c r="DGV845" s="304"/>
      <c r="DGW845" s="304"/>
      <c r="DGX845" s="304"/>
      <c r="DGY845" s="304"/>
      <c r="DGZ845" s="304"/>
      <c r="DHA845" s="304"/>
      <c r="DHB845" s="304"/>
      <c r="DHC845" s="304"/>
      <c r="DHD845" s="304"/>
      <c r="DHE845" s="304"/>
      <c r="DHF845" s="304"/>
      <c r="DHG845" s="304"/>
      <c r="DHH845" s="304"/>
      <c r="DHI845" s="304"/>
      <c r="DHJ845" s="304"/>
      <c r="DHK845" s="304"/>
      <c r="DHL845" s="304"/>
      <c r="DHM845" s="304"/>
      <c r="DHN845" s="304"/>
      <c r="DHO845" s="304"/>
      <c r="DHP845" s="304"/>
      <c r="DHQ845" s="304"/>
      <c r="DHR845" s="304"/>
      <c r="DHS845" s="304"/>
      <c r="DHT845" s="304"/>
      <c r="DHU845" s="304"/>
      <c r="DHV845" s="304"/>
      <c r="DHW845" s="304"/>
      <c r="DHX845" s="304"/>
      <c r="DHY845" s="304"/>
      <c r="DHZ845" s="304"/>
      <c r="DIA845" s="304"/>
      <c r="DIB845" s="304"/>
      <c r="DIC845" s="304"/>
      <c r="DID845" s="304"/>
      <c r="DIE845" s="304"/>
      <c r="DIF845" s="304"/>
      <c r="DIG845" s="304"/>
      <c r="DIH845" s="304"/>
      <c r="DII845" s="304"/>
      <c r="DIJ845" s="304"/>
      <c r="DIK845" s="304"/>
      <c r="DIL845" s="304"/>
      <c r="DIM845" s="304"/>
      <c r="DIN845" s="304"/>
      <c r="DIO845" s="304"/>
      <c r="DIP845" s="304"/>
      <c r="DIQ845" s="304"/>
      <c r="DIR845" s="304"/>
      <c r="DIS845" s="304"/>
      <c r="DIT845" s="304"/>
      <c r="DIU845" s="304"/>
      <c r="DIV845" s="304"/>
      <c r="DIW845" s="304"/>
      <c r="DIX845" s="304"/>
      <c r="DIY845" s="304"/>
      <c r="DIZ845" s="304"/>
      <c r="DJA845" s="304"/>
      <c r="DJB845" s="304"/>
      <c r="DJC845" s="304"/>
      <c r="DJD845" s="304"/>
      <c r="DJE845" s="304"/>
      <c r="DJF845" s="304"/>
      <c r="DJG845" s="304"/>
      <c r="DJH845" s="304"/>
      <c r="DJI845" s="304"/>
      <c r="DJJ845" s="304"/>
      <c r="DJK845" s="304"/>
      <c r="DJL845" s="304"/>
      <c r="DJM845" s="304"/>
      <c r="DJN845" s="304"/>
      <c r="DJO845" s="304"/>
      <c r="DJP845" s="304"/>
      <c r="DJQ845" s="304"/>
      <c r="DJR845" s="304"/>
      <c r="DJS845" s="304"/>
      <c r="DJT845" s="304"/>
      <c r="DJU845" s="304"/>
      <c r="DJV845" s="304"/>
      <c r="DJW845" s="304"/>
      <c r="DJX845" s="304"/>
      <c r="DJY845" s="304"/>
      <c r="DJZ845" s="304"/>
      <c r="DKA845" s="304"/>
      <c r="DKB845" s="304"/>
      <c r="DKC845" s="304"/>
      <c r="DKD845" s="304"/>
      <c r="DKE845" s="304"/>
      <c r="DKF845" s="304"/>
      <c r="DKG845" s="304"/>
      <c r="DKH845" s="304"/>
      <c r="DKI845" s="304"/>
      <c r="DKJ845" s="304"/>
      <c r="DKK845" s="304"/>
      <c r="DKL845" s="304"/>
      <c r="DKM845" s="304"/>
      <c r="DKN845" s="304"/>
      <c r="DKO845" s="304"/>
      <c r="DKP845" s="304"/>
      <c r="DKQ845" s="304"/>
      <c r="DKR845" s="304"/>
      <c r="DKS845" s="304"/>
      <c r="DKT845" s="304"/>
      <c r="DKU845" s="304"/>
      <c r="DKV845" s="304"/>
      <c r="DKW845" s="304"/>
      <c r="DKX845" s="304"/>
      <c r="DKY845" s="304"/>
      <c r="DKZ845" s="304"/>
      <c r="DLA845" s="304"/>
      <c r="DLB845" s="304"/>
      <c r="DLC845" s="304"/>
      <c r="DLD845" s="304"/>
      <c r="DLE845" s="304"/>
      <c r="DLF845" s="304"/>
      <c r="DLG845" s="304"/>
      <c r="DLH845" s="304"/>
      <c r="DLI845" s="304"/>
      <c r="DLJ845" s="304"/>
      <c r="DLK845" s="304"/>
      <c r="DLL845" s="304"/>
      <c r="DLM845" s="304"/>
      <c r="DLN845" s="304"/>
      <c r="DLO845" s="304"/>
      <c r="DLP845" s="304"/>
      <c r="DLQ845" s="304"/>
      <c r="DLR845" s="304"/>
      <c r="DLS845" s="304"/>
      <c r="DLT845" s="304"/>
      <c r="DLU845" s="304"/>
      <c r="DLV845" s="304"/>
      <c r="DLW845" s="304"/>
      <c r="DLX845" s="304"/>
      <c r="DLY845" s="304"/>
      <c r="DLZ845" s="304"/>
      <c r="DMA845" s="304"/>
      <c r="DMB845" s="304"/>
      <c r="DMC845" s="304"/>
      <c r="DMD845" s="304"/>
      <c r="DME845" s="304"/>
      <c r="DMF845" s="304"/>
      <c r="DMG845" s="304"/>
      <c r="DMH845" s="304"/>
      <c r="DMI845" s="304"/>
      <c r="DMJ845" s="304"/>
      <c r="DMK845" s="304"/>
      <c r="DML845" s="304"/>
      <c r="DMM845" s="304"/>
      <c r="DMN845" s="304"/>
      <c r="DMO845" s="304"/>
      <c r="DMP845" s="304"/>
      <c r="DMQ845" s="304"/>
      <c r="DMR845" s="304"/>
      <c r="DMS845" s="304"/>
      <c r="DMT845" s="304"/>
      <c r="DMU845" s="304"/>
      <c r="DMV845" s="304"/>
      <c r="DMW845" s="304"/>
      <c r="DMX845" s="304"/>
      <c r="DMY845" s="304"/>
      <c r="DMZ845" s="304"/>
      <c r="DNA845" s="304"/>
      <c r="DNB845" s="304"/>
      <c r="DNC845" s="304"/>
      <c r="DND845" s="304"/>
      <c r="DNE845" s="304"/>
      <c r="DNF845" s="304"/>
      <c r="DNG845" s="304"/>
      <c r="DNH845" s="304"/>
      <c r="DNI845" s="304"/>
      <c r="DNJ845" s="304"/>
      <c r="DNK845" s="304"/>
      <c r="DNL845" s="304"/>
      <c r="DNM845" s="304"/>
      <c r="DNN845" s="304"/>
      <c r="DNO845" s="304"/>
      <c r="DNP845" s="304"/>
      <c r="DNQ845" s="304"/>
      <c r="DNR845" s="304"/>
      <c r="DNS845" s="304"/>
      <c r="DNT845" s="304"/>
      <c r="DNU845" s="304"/>
      <c r="DNV845" s="304"/>
      <c r="DNW845" s="304"/>
      <c r="DNX845" s="304"/>
      <c r="DNY845" s="304"/>
      <c r="DNZ845" s="304"/>
      <c r="DOA845" s="304"/>
      <c r="DOB845" s="304"/>
      <c r="DOC845" s="304"/>
      <c r="DOD845" s="304"/>
      <c r="DOE845" s="304"/>
      <c r="DOF845" s="304"/>
      <c r="DOG845" s="304"/>
      <c r="DOH845" s="304"/>
      <c r="DOI845" s="304"/>
      <c r="DOJ845" s="304"/>
      <c r="DOK845" s="304"/>
      <c r="DOL845" s="304"/>
      <c r="DOM845" s="304"/>
      <c r="DON845" s="304"/>
      <c r="DOO845" s="304"/>
      <c r="DOP845" s="304"/>
      <c r="DOQ845" s="304"/>
      <c r="DOR845" s="304"/>
      <c r="DOS845" s="304"/>
      <c r="DOT845" s="304"/>
      <c r="DOU845" s="304"/>
      <c r="DOV845" s="304"/>
      <c r="DOW845" s="304"/>
      <c r="DOX845" s="304"/>
      <c r="DOY845" s="304"/>
      <c r="DOZ845" s="304"/>
      <c r="DPA845" s="304"/>
      <c r="DPB845" s="304"/>
      <c r="DPC845" s="304"/>
      <c r="DPD845" s="304"/>
      <c r="DPE845" s="304"/>
      <c r="DPF845" s="304"/>
      <c r="DPG845" s="304"/>
      <c r="DPH845" s="304"/>
      <c r="DPI845" s="304"/>
      <c r="DPJ845" s="304"/>
      <c r="DPK845" s="304"/>
      <c r="DPL845" s="304"/>
      <c r="DPM845" s="304"/>
      <c r="DPN845" s="304"/>
      <c r="DPO845" s="304"/>
      <c r="DPP845" s="304"/>
      <c r="DPQ845" s="304"/>
      <c r="DPR845" s="304"/>
      <c r="DPS845" s="304"/>
      <c r="DPT845" s="304"/>
      <c r="DPU845" s="304"/>
      <c r="DPV845" s="304"/>
      <c r="DPW845" s="304"/>
      <c r="DPX845" s="304"/>
      <c r="DPY845" s="304"/>
      <c r="DPZ845" s="304"/>
      <c r="DQA845" s="304"/>
      <c r="DQB845" s="304"/>
      <c r="DQC845" s="304"/>
      <c r="DQD845" s="304"/>
      <c r="DQE845" s="304"/>
      <c r="DQF845" s="304"/>
      <c r="DQG845" s="304"/>
      <c r="DQH845" s="304"/>
      <c r="DQI845" s="304"/>
      <c r="DQJ845" s="304"/>
      <c r="DQK845" s="304"/>
      <c r="DQL845" s="304"/>
      <c r="DQM845" s="304"/>
      <c r="DQN845" s="304"/>
      <c r="DQO845" s="304"/>
      <c r="DQP845" s="304"/>
      <c r="DQQ845" s="304"/>
      <c r="DQR845" s="304"/>
      <c r="DQS845" s="304"/>
      <c r="DQT845" s="304"/>
      <c r="DQU845" s="304"/>
      <c r="DQV845" s="304"/>
      <c r="DQW845" s="304"/>
      <c r="DQX845" s="304"/>
      <c r="DQY845" s="304"/>
      <c r="DQZ845" s="304"/>
      <c r="DRA845" s="304"/>
      <c r="DRB845" s="304"/>
      <c r="DRC845" s="304"/>
      <c r="DRD845" s="304"/>
      <c r="DRE845" s="304"/>
      <c r="DRF845" s="304"/>
      <c r="DRG845" s="304"/>
      <c r="DRH845" s="304"/>
      <c r="DRI845" s="304"/>
      <c r="DRJ845" s="304"/>
      <c r="DRK845" s="304"/>
      <c r="DRL845" s="304"/>
      <c r="DRM845" s="304"/>
      <c r="DRN845" s="304"/>
      <c r="DRO845" s="304"/>
      <c r="DRP845" s="304"/>
      <c r="DRQ845" s="304"/>
      <c r="DRR845" s="304"/>
      <c r="DRS845" s="304"/>
      <c r="DRT845" s="304"/>
      <c r="DRU845" s="304"/>
      <c r="DRV845" s="304"/>
      <c r="DRW845" s="304"/>
      <c r="DRX845" s="304"/>
      <c r="DRY845" s="304"/>
      <c r="DRZ845" s="304"/>
      <c r="DSA845" s="304"/>
      <c r="DSB845" s="304"/>
      <c r="DSC845" s="304"/>
      <c r="DSD845" s="304"/>
      <c r="DSE845" s="304"/>
      <c r="DSF845" s="304"/>
      <c r="DSG845" s="304"/>
      <c r="DSH845" s="304"/>
      <c r="DSI845" s="304"/>
      <c r="DSJ845" s="304"/>
      <c r="DSK845" s="304"/>
      <c r="DSL845" s="304"/>
      <c r="DSM845" s="304"/>
      <c r="DSN845" s="304"/>
      <c r="DSO845" s="304"/>
      <c r="DSP845" s="304"/>
      <c r="DSQ845" s="304"/>
      <c r="DSR845" s="304"/>
      <c r="DSS845" s="304"/>
      <c r="DST845" s="304"/>
      <c r="DSU845" s="304"/>
      <c r="DSV845" s="304"/>
      <c r="DSW845" s="304"/>
      <c r="DSX845" s="304"/>
      <c r="DSY845" s="304"/>
      <c r="DSZ845" s="304"/>
      <c r="DTA845" s="304"/>
      <c r="DTB845" s="304"/>
      <c r="DTC845" s="304"/>
      <c r="DTD845" s="304"/>
      <c r="DTE845" s="304"/>
      <c r="DTF845" s="304"/>
      <c r="DTG845" s="304"/>
      <c r="DTH845" s="304"/>
      <c r="DTI845" s="304"/>
      <c r="DTJ845" s="304"/>
      <c r="DTK845" s="304"/>
      <c r="DTL845" s="304"/>
      <c r="DTM845" s="304"/>
      <c r="DTN845" s="304"/>
      <c r="DTO845" s="304"/>
      <c r="DTP845" s="304"/>
      <c r="DTQ845" s="304"/>
      <c r="DTR845" s="304"/>
      <c r="DTS845" s="304"/>
      <c r="DTT845" s="304"/>
      <c r="DTU845" s="304"/>
      <c r="DTV845" s="304"/>
      <c r="DTW845" s="304"/>
      <c r="DTX845" s="304"/>
      <c r="DTY845" s="304"/>
      <c r="DTZ845" s="304"/>
      <c r="DUA845" s="304"/>
      <c r="DUB845" s="304"/>
      <c r="DUC845" s="304"/>
      <c r="DUD845" s="304"/>
      <c r="DUE845" s="304"/>
      <c r="DUF845" s="304"/>
      <c r="DUG845" s="304"/>
      <c r="DUH845" s="304"/>
      <c r="DUI845" s="304"/>
      <c r="DUJ845" s="304"/>
      <c r="DUK845" s="304"/>
      <c r="DUL845" s="304"/>
      <c r="DUM845" s="304"/>
      <c r="DUN845" s="304"/>
      <c r="DUO845" s="304"/>
      <c r="DUP845" s="304"/>
      <c r="DUQ845" s="304"/>
      <c r="DUR845" s="304"/>
      <c r="DUS845" s="304"/>
      <c r="DUT845" s="304"/>
      <c r="DUU845" s="304"/>
      <c r="DUV845" s="304"/>
      <c r="DUW845" s="304"/>
      <c r="DUX845" s="304"/>
      <c r="DUY845" s="304"/>
      <c r="DUZ845" s="304"/>
      <c r="DVA845" s="304"/>
      <c r="DVB845" s="304"/>
      <c r="DVC845" s="304"/>
      <c r="DVD845" s="304"/>
      <c r="DVE845" s="304"/>
      <c r="DVF845" s="304"/>
      <c r="DVG845" s="304"/>
      <c r="DVH845" s="304"/>
      <c r="DVI845" s="304"/>
      <c r="DVJ845" s="304"/>
      <c r="DVK845" s="304"/>
      <c r="DVL845" s="304"/>
      <c r="DVM845" s="304"/>
      <c r="DVN845" s="304"/>
      <c r="DVO845" s="304"/>
      <c r="DVP845" s="304"/>
      <c r="DVQ845" s="304"/>
      <c r="DVR845" s="304"/>
      <c r="DVS845" s="304"/>
      <c r="DVT845" s="304"/>
      <c r="DVU845" s="304"/>
      <c r="DVV845" s="304"/>
      <c r="DVW845" s="304"/>
      <c r="DVX845" s="304"/>
      <c r="DVY845" s="304"/>
      <c r="DVZ845" s="304"/>
      <c r="DWA845" s="304"/>
      <c r="DWB845" s="304"/>
      <c r="DWC845" s="304"/>
      <c r="DWD845" s="304"/>
      <c r="DWE845" s="304"/>
      <c r="DWF845" s="304"/>
      <c r="DWG845" s="304"/>
      <c r="DWH845" s="304"/>
      <c r="DWI845" s="304"/>
      <c r="DWJ845" s="304"/>
      <c r="DWK845" s="304"/>
      <c r="DWL845" s="304"/>
      <c r="DWM845" s="304"/>
      <c r="DWN845" s="304"/>
      <c r="DWO845" s="304"/>
      <c r="DWP845" s="304"/>
      <c r="DWQ845" s="304"/>
      <c r="DWR845" s="304"/>
      <c r="DWS845" s="304"/>
      <c r="DWT845" s="304"/>
      <c r="DWU845" s="304"/>
      <c r="DWV845" s="304"/>
      <c r="DWW845" s="304"/>
      <c r="DWX845" s="304"/>
      <c r="DWY845" s="304"/>
      <c r="DWZ845" s="304"/>
      <c r="DXA845" s="304"/>
      <c r="DXB845" s="304"/>
      <c r="DXC845" s="304"/>
      <c r="DXD845" s="304"/>
      <c r="DXE845" s="304"/>
      <c r="DXF845" s="304"/>
      <c r="DXG845" s="304"/>
      <c r="DXH845" s="304"/>
      <c r="DXI845" s="304"/>
      <c r="DXJ845" s="304"/>
      <c r="DXK845" s="304"/>
      <c r="DXL845" s="304"/>
      <c r="DXM845" s="304"/>
      <c r="DXN845" s="304"/>
      <c r="DXO845" s="304"/>
      <c r="DXP845" s="304"/>
      <c r="DXQ845" s="304"/>
      <c r="DXR845" s="304"/>
      <c r="DXS845" s="304"/>
      <c r="DXT845" s="304"/>
      <c r="DXU845" s="304"/>
      <c r="DXV845" s="304"/>
      <c r="DXW845" s="304"/>
      <c r="DXX845" s="304"/>
      <c r="DXY845" s="304"/>
      <c r="DXZ845" s="304"/>
      <c r="DYA845" s="304"/>
      <c r="DYB845" s="304"/>
      <c r="DYC845" s="304"/>
      <c r="DYD845" s="304"/>
      <c r="DYE845" s="304"/>
      <c r="DYF845" s="304"/>
      <c r="DYG845" s="304"/>
      <c r="DYH845" s="304"/>
      <c r="DYI845" s="304"/>
      <c r="DYJ845" s="304"/>
      <c r="DYK845" s="304"/>
      <c r="DYL845" s="304"/>
      <c r="DYM845" s="304"/>
      <c r="DYN845" s="304"/>
      <c r="DYO845" s="304"/>
      <c r="DYP845" s="304"/>
      <c r="DYQ845" s="304"/>
      <c r="DYR845" s="304"/>
      <c r="DYS845" s="304"/>
      <c r="DYT845" s="304"/>
      <c r="DYU845" s="304"/>
      <c r="DYV845" s="304"/>
      <c r="DYW845" s="304"/>
      <c r="DYX845" s="304"/>
      <c r="DYY845" s="304"/>
      <c r="DYZ845" s="304"/>
      <c r="DZA845" s="304"/>
      <c r="DZB845" s="304"/>
      <c r="DZC845" s="304"/>
      <c r="DZD845" s="304"/>
      <c r="DZE845" s="304"/>
      <c r="DZF845" s="304"/>
      <c r="DZG845" s="304"/>
      <c r="DZH845" s="304"/>
      <c r="DZI845" s="304"/>
      <c r="DZJ845" s="304"/>
      <c r="DZK845" s="304"/>
      <c r="DZL845" s="304"/>
      <c r="DZM845" s="304"/>
      <c r="DZN845" s="304"/>
      <c r="DZO845" s="304"/>
      <c r="DZP845" s="304"/>
      <c r="DZQ845" s="304"/>
      <c r="DZR845" s="304"/>
      <c r="DZS845" s="304"/>
      <c r="DZT845" s="304"/>
      <c r="DZU845" s="304"/>
      <c r="DZV845" s="304"/>
      <c r="DZW845" s="304"/>
      <c r="DZX845" s="304"/>
      <c r="DZY845" s="304"/>
      <c r="DZZ845" s="304"/>
      <c r="EAA845" s="304"/>
      <c r="EAB845" s="304"/>
      <c r="EAC845" s="304"/>
      <c r="EAD845" s="304"/>
      <c r="EAE845" s="304"/>
      <c r="EAF845" s="304"/>
      <c r="EAG845" s="304"/>
      <c r="EAH845" s="304"/>
      <c r="EAI845" s="304"/>
      <c r="EAJ845" s="304"/>
      <c r="EAK845" s="304"/>
      <c r="EAL845" s="304"/>
      <c r="EAM845" s="304"/>
      <c r="EAN845" s="304"/>
      <c r="EAO845" s="304"/>
      <c r="EAP845" s="304"/>
      <c r="EAQ845" s="304"/>
      <c r="EAR845" s="304"/>
      <c r="EAS845" s="304"/>
      <c r="EAT845" s="304"/>
      <c r="EAU845" s="304"/>
      <c r="EAV845" s="304"/>
      <c r="EAW845" s="304"/>
      <c r="EAX845" s="304"/>
      <c r="EAY845" s="304"/>
      <c r="EAZ845" s="304"/>
      <c r="EBA845" s="304"/>
      <c r="EBB845" s="304"/>
      <c r="EBC845" s="304"/>
      <c r="EBD845" s="304"/>
      <c r="EBE845" s="304"/>
      <c r="EBF845" s="304"/>
      <c r="EBG845" s="304"/>
      <c r="EBH845" s="304"/>
      <c r="EBI845" s="304"/>
      <c r="EBJ845" s="304"/>
      <c r="EBK845" s="304"/>
      <c r="EBL845" s="304"/>
      <c r="EBM845" s="304"/>
      <c r="EBN845" s="304"/>
      <c r="EBO845" s="304"/>
      <c r="EBP845" s="304"/>
      <c r="EBQ845" s="304"/>
      <c r="EBR845" s="304"/>
      <c r="EBS845" s="304"/>
      <c r="EBT845" s="304"/>
      <c r="EBU845" s="304"/>
      <c r="EBV845" s="304"/>
      <c r="EBW845" s="304"/>
      <c r="EBX845" s="304"/>
      <c r="EBY845" s="304"/>
      <c r="EBZ845" s="304"/>
      <c r="ECA845" s="304"/>
      <c r="ECB845" s="304"/>
      <c r="ECC845" s="304"/>
      <c r="ECD845" s="304"/>
      <c r="ECE845" s="304"/>
      <c r="ECF845" s="304"/>
      <c r="ECG845" s="304"/>
      <c r="ECH845" s="304"/>
      <c r="ECI845" s="304"/>
      <c r="ECJ845" s="304"/>
      <c r="ECK845" s="304"/>
      <c r="ECL845" s="304"/>
      <c r="ECM845" s="304"/>
      <c r="ECN845" s="304"/>
      <c r="ECO845" s="304"/>
      <c r="ECP845" s="304"/>
      <c r="ECQ845" s="304"/>
      <c r="ECR845" s="304"/>
      <c r="ECS845" s="304"/>
      <c r="ECT845" s="304"/>
      <c r="ECU845" s="304"/>
      <c r="ECV845" s="304"/>
      <c r="ECW845" s="304"/>
      <c r="ECX845" s="304"/>
      <c r="ECY845" s="304"/>
      <c r="ECZ845" s="304"/>
      <c r="EDA845" s="304"/>
      <c r="EDB845" s="304"/>
      <c r="EDC845" s="304"/>
      <c r="EDD845" s="304"/>
      <c r="EDE845" s="304"/>
      <c r="EDF845" s="304"/>
      <c r="EDG845" s="304"/>
      <c r="EDH845" s="304"/>
      <c r="EDI845" s="304"/>
      <c r="EDJ845" s="304"/>
      <c r="EDK845" s="304"/>
      <c r="EDL845" s="304"/>
      <c r="EDM845" s="304"/>
      <c r="EDN845" s="304"/>
      <c r="EDO845" s="304"/>
      <c r="EDP845" s="304"/>
      <c r="EDQ845" s="304"/>
      <c r="EDR845" s="304"/>
      <c r="EDS845" s="304"/>
      <c r="EDT845" s="304"/>
      <c r="EDU845" s="304"/>
      <c r="EDV845" s="304"/>
      <c r="EDW845" s="304"/>
      <c r="EDX845" s="304"/>
      <c r="EDY845" s="304"/>
      <c r="EDZ845" s="304"/>
      <c r="EEA845" s="304"/>
      <c r="EEB845" s="304"/>
      <c r="EEC845" s="304"/>
      <c r="EED845" s="304"/>
      <c r="EEE845" s="304"/>
      <c r="EEF845" s="304"/>
      <c r="EEG845" s="304"/>
      <c r="EEH845" s="304"/>
      <c r="EEI845" s="304"/>
      <c r="EEJ845" s="304"/>
      <c r="EEK845" s="304"/>
      <c r="EEL845" s="304"/>
      <c r="EEM845" s="304"/>
      <c r="EEN845" s="304"/>
      <c r="EEO845" s="304"/>
      <c r="EEP845" s="304"/>
      <c r="EEQ845" s="304"/>
      <c r="EER845" s="304"/>
      <c r="EES845" s="304"/>
      <c r="EET845" s="304"/>
      <c r="EEU845" s="304"/>
      <c r="EEV845" s="304"/>
      <c r="EEW845" s="304"/>
      <c r="EEX845" s="304"/>
      <c r="EEY845" s="304"/>
      <c r="EEZ845" s="304"/>
      <c r="EFA845" s="304"/>
      <c r="EFB845" s="304"/>
      <c r="EFC845" s="304"/>
      <c r="EFD845" s="304"/>
      <c r="EFE845" s="304"/>
      <c r="EFF845" s="304"/>
      <c r="EFG845" s="304"/>
      <c r="EFH845" s="304"/>
      <c r="EFI845" s="304"/>
      <c r="EFJ845" s="304"/>
      <c r="EFK845" s="304"/>
      <c r="EFL845" s="304"/>
      <c r="EFM845" s="304"/>
      <c r="EFN845" s="304"/>
      <c r="EFO845" s="304"/>
      <c r="EFP845" s="304"/>
      <c r="EFQ845" s="304"/>
      <c r="EFR845" s="304"/>
      <c r="EFS845" s="304"/>
      <c r="EFT845" s="304"/>
      <c r="EFU845" s="304"/>
      <c r="EFV845" s="304"/>
      <c r="EFW845" s="304"/>
      <c r="EFX845" s="304"/>
      <c r="EFY845" s="304"/>
      <c r="EFZ845" s="304"/>
      <c r="EGA845" s="304"/>
      <c r="EGB845" s="304"/>
      <c r="EGC845" s="304"/>
      <c r="EGD845" s="304"/>
      <c r="EGE845" s="304"/>
      <c r="EGF845" s="304"/>
      <c r="EGG845" s="304"/>
      <c r="EGH845" s="304"/>
      <c r="EGI845" s="304"/>
      <c r="EGJ845" s="304"/>
      <c r="EGK845" s="304"/>
      <c r="EGL845" s="304"/>
      <c r="EGM845" s="304"/>
      <c r="EGN845" s="304"/>
      <c r="EGO845" s="304"/>
      <c r="EGP845" s="304"/>
      <c r="EGQ845" s="304"/>
      <c r="EGR845" s="304"/>
      <c r="EGS845" s="304"/>
      <c r="EGT845" s="304"/>
      <c r="EGU845" s="304"/>
      <c r="EGV845" s="304"/>
      <c r="EGW845" s="304"/>
      <c r="EGX845" s="304"/>
      <c r="EGY845" s="304"/>
      <c r="EGZ845" s="304"/>
      <c r="EHA845" s="304"/>
      <c r="EHB845" s="304"/>
      <c r="EHC845" s="304"/>
      <c r="EHD845" s="304"/>
      <c r="EHE845" s="304"/>
      <c r="EHF845" s="304"/>
      <c r="EHG845" s="304"/>
      <c r="EHH845" s="304"/>
      <c r="EHI845" s="304"/>
      <c r="EHJ845" s="304"/>
      <c r="EHK845" s="304"/>
      <c r="EHL845" s="304"/>
      <c r="EHM845" s="304"/>
      <c r="EHN845" s="304"/>
      <c r="EHO845" s="304"/>
      <c r="EHP845" s="304"/>
      <c r="EHQ845" s="304"/>
      <c r="EHR845" s="304"/>
      <c r="EHS845" s="304"/>
      <c r="EHT845" s="304"/>
      <c r="EHU845" s="304"/>
      <c r="EHV845" s="304"/>
      <c r="EHW845" s="304"/>
      <c r="EHX845" s="304"/>
      <c r="EHY845" s="304"/>
      <c r="EHZ845" s="304"/>
      <c r="EIA845" s="304"/>
      <c r="EIB845" s="304"/>
      <c r="EIC845" s="304"/>
      <c r="EID845" s="304"/>
      <c r="EIE845" s="304"/>
      <c r="EIF845" s="304"/>
      <c r="EIG845" s="304"/>
      <c r="EIH845" s="304"/>
      <c r="EII845" s="304"/>
      <c r="EIJ845" s="304"/>
      <c r="EIK845" s="304"/>
      <c r="EIL845" s="304"/>
      <c r="EIM845" s="304"/>
      <c r="EIN845" s="304"/>
      <c r="EIO845" s="304"/>
      <c r="EIP845" s="304"/>
      <c r="EIQ845" s="304"/>
      <c r="EIR845" s="304"/>
      <c r="EIS845" s="304"/>
      <c r="EIT845" s="304"/>
      <c r="EIU845" s="304"/>
      <c r="EIV845" s="304"/>
      <c r="EIW845" s="304"/>
      <c r="EIX845" s="304"/>
      <c r="EIY845" s="304"/>
      <c r="EIZ845" s="304"/>
      <c r="EJA845" s="304"/>
      <c r="EJB845" s="304"/>
      <c r="EJC845" s="304"/>
      <c r="EJD845" s="304"/>
      <c r="EJE845" s="304"/>
      <c r="EJF845" s="304"/>
      <c r="EJG845" s="304"/>
      <c r="EJH845" s="304"/>
      <c r="EJI845" s="304"/>
      <c r="EJJ845" s="304"/>
      <c r="EJK845" s="304"/>
      <c r="EJL845" s="304"/>
      <c r="EJM845" s="304"/>
      <c r="EJN845" s="304"/>
      <c r="EJO845" s="304"/>
      <c r="EJP845" s="304"/>
      <c r="EJQ845" s="304"/>
      <c r="EJR845" s="304"/>
      <c r="EJS845" s="304"/>
      <c r="EJT845" s="304"/>
      <c r="EJU845" s="304"/>
      <c r="EJV845" s="304"/>
      <c r="EJW845" s="304"/>
      <c r="EJX845" s="304"/>
      <c r="EJY845" s="304"/>
      <c r="EJZ845" s="304"/>
      <c r="EKA845" s="304"/>
      <c r="EKB845" s="304"/>
      <c r="EKC845" s="304"/>
      <c r="EKD845" s="304"/>
      <c r="EKE845" s="304"/>
      <c r="EKF845" s="304"/>
      <c r="EKG845" s="304"/>
      <c r="EKH845" s="304"/>
      <c r="EKI845" s="304"/>
      <c r="EKJ845" s="304"/>
      <c r="EKK845" s="304"/>
      <c r="EKL845" s="304"/>
      <c r="EKM845" s="304"/>
      <c r="EKN845" s="304"/>
      <c r="EKO845" s="304"/>
      <c r="EKP845" s="304"/>
      <c r="EKQ845" s="304"/>
      <c r="EKR845" s="304"/>
      <c r="EKS845" s="304"/>
      <c r="EKT845" s="304"/>
      <c r="EKU845" s="304"/>
      <c r="EKV845" s="304"/>
      <c r="EKW845" s="304"/>
      <c r="EKX845" s="304"/>
      <c r="EKY845" s="304"/>
      <c r="EKZ845" s="304"/>
      <c r="ELA845" s="304"/>
      <c r="ELB845" s="304"/>
      <c r="ELC845" s="304"/>
      <c r="ELD845" s="304"/>
      <c r="ELE845" s="304"/>
      <c r="ELF845" s="304"/>
      <c r="ELG845" s="304"/>
      <c r="ELH845" s="304"/>
      <c r="ELI845" s="304"/>
      <c r="ELJ845" s="304"/>
      <c r="ELK845" s="304"/>
      <c r="ELL845" s="304"/>
      <c r="ELM845" s="304"/>
      <c r="ELN845" s="304"/>
      <c r="ELO845" s="304"/>
      <c r="ELP845" s="304"/>
      <c r="ELQ845" s="304"/>
      <c r="ELR845" s="304"/>
      <c r="ELS845" s="304"/>
      <c r="ELT845" s="304"/>
      <c r="ELU845" s="304"/>
    </row>
    <row r="846" spans="2:341 1271:3713" s="279" customFormat="1">
      <c r="B846" s="303"/>
      <c r="S846" s="421"/>
      <c r="T846" s="453"/>
      <c r="U846" s="304"/>
      <c r="V846" s="304"/>
      <c r="W846" s="304"/>
      <c r="X846" s="304"/>
      <c r="Y846" s="304"/>
      <c r="Z846" s="304"/>
      <c r="AA846" s="304"/>
      <c r="AB846" s="304"/>
      <c r="AC846" s="304"/>
      <c r="AD846" s="304"/>
      <c r="AE846" s="304"/>
      <c r="AF846" s="304"/>
      <c r="AG846" s="304"/>
      <c r="AH846" s="304"/>
      <c r="AI846" s="304"/>
      <c r="AJ846" s="304"/>
      <c r="AK846" s="304"/>
      <c r="AL846" s="304"/>
      <c r="AM846" s="304"/>
      <c r="AN846" s="304"/>
      <c r="AO846" s="304"/>
      <c r="AP846" s="304"/>
      <c r="AQ846" s="304"/>
      <c r="AR846" s="304"/>
      <c r="AS846" s="304"/>
      <c r="AT846" s="304"/>
      <c r="AU846" s="304"/>
      <c r="AV846" s="304"/>
      <c r="AW846" s="304"/>
      <c r="AX846" s="304"/>
      <c r="AY846" s="304"/>
      <c r="AZ846" s="304"/>
      <c r="BA846" s="304"/>
      <c r="BB846" s="304"/>
      <c r="BC846" s="304"/>
      <c r="BD846" s="304"/>
      <c r="BE846" s="304"/>
      <c r="BF846" s="304"/>
      <c r="BG846" s="304"/>
      <c r="BH846" s="304"/>
      <c r="BI846" s="304"/>
      <c r="BJ846" s="304"/>
      <c r="BK846" s="304"/>
      <c r="BL846" s="304"/>
      <c r="BM846" s="304"/>
      <c r="BN846" s="304"/>
      <c r="BO846" s="304"/>
      <c r="BP846" s="304"/>
      <c r="BQ846" s="304"/>
      <c r="BR846" s="304"/>
      <c r="BS846" s="304"/>
      <c r="BT846" s="304"/>
      <c r="BU846" s="304"/>
      <c r="BV846" s="304"/>
      <c r="BW846" s="304"/>
      <c r="BX846" s="304"/>
      <c r="BY846" s="304"/>
      <c r="BZ846" s="304"/>
      <c r="CA846" s="304"/>
      <c r="CB846" s="304"/>
      <c r="CC846" s="304"/>
      <c r="CD846" s="304"/>
      <c r="CE846" s="304"/>
      <c r="CF846" s="304"/>
      <c r="CG846" s="304"/>
      <c r="CH846" s="304"/>
      <c r="CI846" s="304"/>
      <c r="CJ846" s="304"/>
      <c r="CK846" s="304"/>
      <c r="CL846" s="304"/>
      <c r="CM846" s="304"/>
      <c r="CN846" s="304"/>
      <c r="CO846" s="304"/>
      <c r="CP846" s="304"/>
      <c r="CQ846" s="304"/>
      <c r="CR846" s="304"/>
      <c r="CS846" s="304"/>
      <c r="CT846" s="304"/>
      <c r="CU846" s="304"/>
      <c r="CV846" s="304"/>
      <c r="CW846" s="304"/>
      <c r="CX846" s="304"/>
      <c r="CY846" s="304"/>
      <c r="CZ846" s="304"/>
      <c r="DA846" s="304"/>
      <c r="DB846" s="304"/>
      <c r="DC846" s="304"/>
      <c r="DD846" s="304"/>
      <c r="DE846" s="304"/>
      <c r="DF846" s="304"/>
      <c r="DG846" s="304"/>
      <c r="DH846" s="304"/>
      <c r="DI846" s="304"/>
      <c r="DJ846" s="304"/>
      <c r="DK846" s="304"/>
      <c r="DL846" s="304"/>
      <c r="DM846" s="304"/>
      <c r="DN846" s="304"/>
      <c r="DO846" s="304"/>
      <c r="DP846" s="304"/>
      <c r="DQ846" s="304"/>
      <c r="DR846" s="304"/>
      <c r="DS846" s="304"/>
      <c r="DT846" s="304"/>
      <c r="DU846" s="304"/>
      <c r="DV846" s="304"/>
      <c r="DW846" s="304"/>
      <c r="DX846" s="304"/>
      <c r="DY846" s="304"/>
      <c r="DZ846" s="304"/>
      <c r="EA846" s="304"/>
      <c r="EB846" s="304"/>
      <c r="EC846" s="304"/>
      <c r="ED846" s="304"/>
      <c r="EE846" s="304"/>
      <c r="EF846" s="304"/>
      <c r="EG846" s="304"/>
      <c r="EH846" s="304"/>
      <c r="EI846" s="304"/>
      <c r="EJ846" s="304"/>
      <c r="EK846" s="304"/>
      <c r="EL846" s="304"/>
      <c r="EM846" s="304"/>
      <c r="EN846" s="304"/>
      <c r="EO846" s="304"/>
      <c r="EP846" s="304"/>
      <c r="EQ846" s="304"/>
      <c r="ER846" s="304"/>
      <c r="ES846" s="304"/>
      <c r="ET846" s="304"/>
      <c r="EU846" s="304"/>
      <c r="EV846" s="304"/>
      <c r="EW846" s="304"/>
      <c r="EX846" s="304"/>
      <c r="EY846" s="304"/>
      <c r="EZ846" s="304"/>
      <c r="FA846" s="304"/>
      <c r="FB846" s="304"/>
      <c r="FC846" s="304"/>
      <c r="FD846" s="304"/>
      <c r="FE846" s="304"/>
      <c r="FF846" s="304"/>
      <c r="FG846" s="304"/>
      <c r="FH846" s="304"/>
      <c r="FI846" s="304"/>
      <c r="FJ846" s="304"/>
      <c r="FK846" s="304"/>
      <c r="FL846" s="304"/>
      <c r="FM846" s="304"/>
      <c r="FN846" s="304"/>
      <c r="FO846" s="304"/>
      <c r="FP846" s="304"/>
      <c r="FQ846" s="304"/>
      <c r="FR846" s="304"/>
      <c r="FS846" s="304"/>
      <c r="FT846" s="304"/>
      <c r="FU846" s="304"/>
      <c r="FV846" s="304"/>
      <c r="FW846" s="304"/>
      <c r="FX846" s="304"/>
      <c r="FY846" s="304"/>
      <c r="FZ846" s="304"/>
      <c r="GA846" s="304"/>
      <c r="GB846" s="304"/>
      <c r="GC846" s="304"/>
      <c r="GD846" s="304"/>
      <c r="GE846" s="304"/>
      <c r="GF846" s="304"/>
      <c r="GG846" s="304"/>
      <c r="GH846" s="304"/>
      <c r="GI846" s="304"/>
      <c r="GJ846" s="304"/>
      <c r="GK846" s="304"/>
      <c r="GL846" s="304"/>
      <c r="GM846" s="304"/>
      <c r="GN846" s="304"/>
      <c r="GO846" s="304"/>
      <c r="GP846" s="304"/>
      <c r="GQ846" s="304"/>
      <c r="GR846" s="304"/>
      <c r="GS846" s="304"/>
      <c r="GT846" s="304"/>
      <c r="GU846" s="304"/>
      <c r="GV846" s="304"/>
      <c r="GW846" s="304"/>
      <c r="GX846" s="304"/>
      <c r="GY846" s="304"/>
      <c r="GZ846" s="304"/>
      <c r="HA846" s="304"/>
      <c r="HB846" s="304"/>
      <c r="HC846" s="304"/>
      <c r="HD846" s="304"/>
      <c r="HE846" s="304"/>
      <c r="HF846" s="304"/>
      <c r="HG846" s="304"/>
      <c r="HH846" s="304"/>
      <c r="HI846" s="304"/>
      <c r="HJ846" s="304"/>
      <c r="HK846" s="304"/>
      <c r="HL846" s="304"/>
      <c r="HM846" s="304"/>
      <c r="HN846" s="304"/>
      <c r="HO846" s="304"/>
      <c r="HP846" s="304"/>
      <c r="HQ846" s="304"/>
      <c r="HR846" s="304"/>
      <c r="HS846" s="304"/>
      <c r="HT846" s="304"/>
      <c r="HU846" s="304"/>
      <c r="HV846" s="304"/>
      <c r="HW846" s="304"/>
      <c r="HX846" s="304"/>
      <c r="HY846" s="304"/>
      <c r="HZ846" s="304"/>
      <c r="IA846" s="304"/>
      <c r="IB846" s="304"/>
      <c r="IC846" s="304"/>
      <c r="ID846" s="304"/>
      <c r="IE846" s="304"/>
      <c r="IF846" s="304"/>
      <c r="IG846" s="304"/>
      <c r="IH846" s="304"/>
      <c r="II846" s="304"/>
      <c r="IJ846" s="304"/>
      <c r="IK846" s="304"/>
      <c r="IL846" s="304"/>
      <c r="IM846" s="304"/>
      <c r="IN846" s="304"/>
      <c r="IO846" s="304"/>
      <c r="IP846" s="304"/>
      <c r="IQ846" s="304"/>
      <c r="IR846" s="304"/>
      <c r="IS846" s="304"/>
      <c r="IT846" s="304"/>
      <c r="IU846" s="304"/>
      <c r="IV846" s="304"/>
      <c r="IW846" s="304"/>
      <c r="IX846" s="304"/>
      <c r="IY846" s="304"/>
      <c r="IZ846" s="304"/>
      <c r="JA846" s="304"/>
      <c r="JB846" s="304"/>
      <c r="JC846" s="304"/>
      <c r="JD846" s="304"/>
      <c r="JE846" s="304"/>
      <c r="JF846" s="304"/>
      <c r="JG846" s="304"/>
      <c r="JH846" s="304"/>
      <c r="JI846" s="304"/>
      <c r="JJ846" s="304"/>
      <c r="JK846" s="304"/>
      <c r="JL846" s="304"/>
      <c r="JM846" s="304"/>
      <c r="JN846" s="304"/>
      <c r="JO846" s="304"/>
      <c r="JP846" s="304"/>
      <c r="JQ846" s="304"/>
      <c r="JR846" s="304"/>
      <c r="JS846" s="304"/>
      <c r="JT846" s="304"/>
      <c r="JU846" s="304"/>
      <c r="JV846" s="304"/>
      <c r="JW846" s="304"/>
      <c r="JX846" s="304"/>
      <c r="JY846" s="304"/>
      <c r="JZ846" s="304"/>
      <c r="KA846" s="304"/>
      <c r="KB846" s="304"/>
      <c r="KC846" s="304"/>
      <c r="KD846" s="304"/>
      <c r="KE846" s="304"/>
      <c r="KF846" s="304"/>
      <c r="KG846" s="304"/>
      <c r="KH846" s="304"/>
      <c r="KI846" s="304"/>
      <c r="KJ846" s="304"/>
      <c r="KK846" s="304"/>
      <c r="KL846" s="304"/>
      <c r="KM846" s="304"/>
      <c r="KN846" s="304"/>
      <c r="KO846" s="304"/>
      <c r="KP846" s="304"/>
      <c r="KQ846" s="304"/>
      <c r="KR846" s="304"/>
      <c r="KS846" s="304"/>
      <c r="KT846" s="304"/>
      <c r="KU846" s="304"/>
      <c r="KV846" s="304"/>
      <c r="KW846" s="304"/>
      <c r="KX846" s="304"/>
      <c r="KY846" s="304"/>
      <c r="KZ846" s="304"/>
      <c r="LA846" s="304"/>
      <c r="LB846" s="304"/>
      <c r="LC846" s="304"/>
      <c r="LD846" s="304"/>
      <c r="LE846" s="304"/>
      <c r="LF846" s="304"/>
      <c r="LG846" s="304"/>
      <c r="LH846" s="304"/>
      <c r="LI846" s="304"/>
      <c r="LJ846" s="304"/>
      <c r="LK846" s="304"/>
      <c r="LL846" s="304"/>
      <c r="LM846" s="304"/>
      <c r="LN846" s="304"/>
      <c r="LO846" s="304"/>
      <c r="LP846" s="304"/>
      <c r="LQ846" s="304"/>
      <c r="LR846" s="304"/>
      <c r="LS846" s="304"/>
      <c r="LT846" s="304"/>
      <c r="LU846" s="304"/>
      <c r="LV846" s="304"/>
      <c r="LW846" s="304"/>
      <c r="LX846" s="304"/>
      <c r="LY846" s="304"/>
      <c r="LZ846" s="304"/>
      <c r="MA846" s="304"/>
      <c r="MB846" s="304"/>
      <c r="MC846" s="304"/>
      <c r="AVW846" s="304"/>
      <c r="AVX846" s="304"/>
      <c r="AVY846" s="304"/>
      <c r="AVZ846" s="304"/>
      <c r="AWA846" s="304"/>
      <c r="AWB846" s="304"/>
      <c r="AWC846" s="304"/>
      <c r="AWD846" s="304"/>
      <c r="AWE846" s="304"/>
      <c r="AWF846" s="304"/>
      <c r="AWG846" s="304"/>
      <c r="AWH846" s="304"/>
      <c r="AWI846" s="304"/>
      <c r="AWJ846" s="304"/>
      <c r="AWK846" s="304"/>
      <c r="AWL846" s="304"/>
      <c r="AWM846" s="304"/>
      <c r="AWN846" s="304"/>
      <c r="AWO846" s="304"/>
      <c r="AWP846" s="304"/>
      <c r="AWQ846" s="304"/>
      <c r="AWR846" s="304"/>
      <c r="AWS846" s="304"/>
      <c r="AWT846" s="304"/>
      <c r="AWU846" s="304"/>
      <c r="AWV846" s="304"/>
      <c r="AWW846" s="304"/>
      <c r="AWX846" s="304"/>
      <c r="AWY846" s="304"/>
      <c r="AWZ846" s="304"/>
      <c r="AXA846" s="304"/>
      <c r="AXB846" s="304"/>
      <c r="AXC846" s="304"/>
      <c r="AXD846" s="304"/>
      <c r="AXE846" s="304"/>
      <c r="AXF846" s="304"/>
      <c r="AXG846" s="304"/>
      <c r="AXH846" s="304"/>
      <c r="AXI846" s="304"/>
      <c r="AXJ846" s="304"/>
      <c r="AXK846" s="304"/>
      <c r="AXL846" s="304"/>
      <c r="AXM846" s="304"/>
      <c r="AXN846" s="304"/>
      <c r="AXO846" s="304"/>
      <c r="AXP846" s="304"/>
      <c r="AXQ846" s="304"/>
      <c r="AXR846" s="304"/>
      <c r="AXS846" s="304"/>
      <c r="AXT846" s="304"/>
      <c r="AXU846" s="304"/>
      <c r="AXV846" s="304"/>
      <c r="AXW846" s="304"/>
      <c r="AXX846" s="304"/>
      <c r="AXY846" s="304"/>
      <c r="AXZ846" s="304"/>
      <c r="AYA846" s="304"/>
      <c r="AYB846" s="304"/>
      <c r="AYC846" s="304"/>
      <c r="AYD846" s="304"/>
      <c r="AYE846" s="304"/>
      <c r="AYF846" s="304"/>
      <c r="AYG846" s="304"/>
      <c r="AYH846" s="304"/>
      <c r="AYI846" s="304"/>
      <c r="AYJ846" s="304"/>
      <c r="AYK846" s="304"/>
      <c r="AYL846" s="304"/>
      <c r="AYM846" s="304"/>
      <c r="AYN846" s="304"/>
      <c r="AYO846" s="304"/>
      <c r="AYP846" s="304"/>
      <c r="AYQ846" s="304"/>
      <c r="AYR846" s="304"/>
      <c r="AYS846" s="304"/>
      <c r="AYT846" s="304"/>
      <c r="AYU846" s="304"/>
      <c r="AYV846" s="304"/>
      <c r="AYW846" s="304"/>
      <c r="AYX846" s="304"/>
      <c r="AYY846" s="304"/>
      <c r="AYZ846" s="304"/>
      <c r="AZA846" s="304"/>
      <c r="AZB846" s="304"/>
      <c r="AZC846" s="304"/>
      <c r="AZD846" s="304"/>
      <c r="AZE846" s="304"/>
      <c r="AZF846" s="304"/>
      <c r="AZG846" s="304"/>
      <c r="AZH846" s="304"/>
      <c r="AZI846" s="304"/>
      <c r="AZJ846" s="304"/>
      <c r="AZK846" s="304"/>
      <c r="AZL846" s="304"/>
      <c r="AZM846" s="304"/>
      <c r="AZN846" s="304"/>
      <c r="AZO846" s="304"/>
      <c r="AZP846" s="304"/>
      <c r="AZQ846" s="304"/>
      <c r="AZR846" s="304"/>
      <c r="AZS846" s="304"/>
      <c r="AZT846" s="304"/>
      <c r="AZU846" s="304"/>
      <c r="AZV846" s="304"/>
      <c r="AZW846" s="304"/>
      <c r="AZX846" s="304"/>
      <c r="AZY846" s="304"/>
      <c r="AZZ846" s="304"/>
      <c r="BAA846" s="304"/>
      <c r="BAB846" s="304"/>
      <c r="BAC846" s="304"/>
      <c r="BAD846" s="304"/>
      <c r="BAE846" s="304"/>
      <c r="BAF846" s="304"/>
      <c r="BAG846" s="304"/>
      <c r="BAH846" s="304"/>
      <c r="BAI846" s="304"/>
      <c r="BAJ846" s="304"/>
      <c r="BAK846" s="304"/>
      <c r="BAL846" s="304"/>
      <c r="BAM846" s="304"/>
      <c r="BAN846" s="304"/>
      <c r="BAO846" s="304"/>
      <c r="BAP846" s="304"/>
      <c r="BAQ846" s="304"/>
      <c r="BAR846" s="304"/>
      <c r="BAS846" s="304"/>
      <c r="BAT846" s="304"/>
      <c r="BAU846" s="304"/>
      <c r="BAV846" s="304"/>
      <c r="BAW846" s="304"/>
      <c r="BAX846" s="304"/>
      <c r="BAY846" s="304"/>
      <c r="BAZ846" s="304"/>
      <c r="BBA846" s="304"/>
      <c r="BBB846" s="304"/>
      <c r="BBC846" s="304"/>
      <c r="BBD846" s="304"/>
      <c r="BBE846" s="304"/>
      <c r="BBF846" s="304"/>
      <c r="BBG846" s="304"/>
      <c r="BBH846" s="304"/>
      <c r="BBI846" s="304"/>
      <c r="BBJ846" s="304"/>
      <c r="BBK846" s="304"/>
      <c r="BBL846" s="304"/>
      <c r="BBM846" s="304"/>
      <c r="BBN846" s="304"/>
      <c r="BBO846" s="304"/>
      <c r="BBP846" s="304"/>
      <c r="BBQ846" s="304"/>
      <c r="BBR846" s="304"/>
      <c r="BBS846" s="304"/>
      <c r="BBT846" s="304"/>
      <c r="BBU846" s="304"/>
      <c r="BBV846" s="304"/>
      <c r="BBW846" s="304"/>
      <c r="BBX846" s="304"/>
      <c r="BBY846" s="304"/>
      <c r="BBZ846" s="304"/>
      <c r="BCA846" s="304"/>
      <c r="BCB846" s="304"/>
      <c r="BCC846" s="304"/>
      <c r="BCD846" s="304"/>
      <c r="BCE846" s="304"/>
      <c r="BCF846" s="304"/>
      <c r="BCG846" s="304"/>
      <c r="BCH846" s="304"/>
      <c r="BCI846" s="304"/>
      <c r="BCJ846" s="304"/>
      <c r="BCK846" s="304"/>
      <c r="BCL846" s="304"/>
      <c r="BCM846" s="304"/>
      <c r="BCN846" s="304"/>
      <c r="BCO846" s="304"/>
      <c r="BCP846" s="304"/>
      <c r="BCQ846" s="304"/>
      <c r="BCR846" s="304"/>
      <c r="BCS846" s="304"/>
      <c r="BCT846" s="304"/>
      <c r="BCU846" s="304"/>
      <c r="BCV846" s="304"/>
      <c r="BCW846" s="304"/>
      <c r="BCX846" s="304"/>
      <c r="BCY846" s="304"/>
      <c r="BCZ846" s="304"/>
      <c r="BDA846" s="304"/>
      <c r="BDB846" s="304"/>
      <c r="BDC846" s="304"/>
      <c r="BDD846" s="304"/>
      <c r="BDE846" s="304"/>
      <c r="BDF846" s="304"/>
      <c r="BDG846" s="304"/>
      <c r="BDH846" s="304"/>
      <c r="BDI846" s="304"/>
      <c r="BDJ846" s="304"/>
      <c r="BDK846" s="304"/>
      <c r="BDL846" s="304"/>
      <c r="BDM846" s="304"/>
      <c r="BDN846" s="304"/>
      <c r="BDO846" s="304"/>
      <c r="BDP846" s="304"/>
      <c r="BDQ846" s="304"/>
      <c r="BDR846" s="304"/>
      <c r="BDS846" s="304"/>
      <c r="BDT846" s="304"/>
      <c r="BDU846" s="304"/>
      <c r="BDV846" s="304"/>
      <c r="BDW846" s="304"/>
      <c r="BDX846" s="304"/>
      <c r="BDY846" s="304"/>
      <c r="BDZ846" s="304"/>
      <c r="BEA846" s="304"/>
      <c r="BEB846" s="304"/>
      <c r="BEC846" s="304"/>
      <c r="BED846" s="304"/>
      <c r="BEE846" s="304"/>
      <c r="BEF846" s="304"/>
      <c r="BEG846" s="304"/>
      <c r="BEH846" s="304"/>
      <c r="BEI846" s="304"/>
      <c r="BEJ846" s="304"/>
      <c r="BEK846" s="304"/>
      <c r="BEL846" s="304"/>
      <c r="BEM846" s="304"/>
      <c r="BEN846" s="304"/>
      <c r="BEO846" s="304"/>
      <c r="BEP846" s="304"/>
      <c r="BEQ846" s="304"/>
      <c r="BER846" s="304"/>
      <c r="BES846" s="304"/>
      <c r="BET846" s="304"/>
      <c r="BEU846" s="304"/>
      <c r="BEV846" s="304"/>
      <c r="BEW846" s="304"/>
      <c r="BEX846" s="304"/>
      <c r="BEY846" s="304"/>
      <c r="BEZ846" s="304"/>
      <c r="BFA846" s="304"/>
      <c r="BFB846" s="304"/>
      <c r="BFC846" s="304"/>
      <c r="BFD846" s="304"/>
      <c r="BFE846" s="304"/>
      <c r="BFF846" s="304"/>
      <c r="BFG846" s="304"/>
      <c r="BFH846" s="304"/>
      <c r="BFI846" s="304"/>
      <c r="BFJ846" s="304"/>
      <c r="BFK846" s="304"/>
      <c r="BFL846" s="304"/>
      <c r="BFM846" s="304"/>
      <c r="BFN846" s="304"/>
      <c r="BFO846" s="304"/>
      <c r="BFP846" s="304"/>
      <c r="BFQ846" s="304"/>
      <c r="BFR846" s="304"/>
      <c r="BFS846" s="304"/>
      <c r="BFT846" s="304"/>
      <c r="BFU846" s="304"/>
      <c r="BFV846" s="304"/>
      <c r="BFW846" s="304"/>
      <c r="BFX846" s="304"/>
      <c r="BFY846" s="304"/>
      <c r="BFZ846" s="304"/>
      <c r="BGA846" s="304"/>
      <c r="BGB846" s="304"/>
      <c r="BGC846" s="304"/>
      <c r="BGD846" s="304"/>
      <c r="BGE846" s="304"/>
      <c r="BGF846" s="304"/>
      <c r="BGG846" s="304"/>
      <c r="BGH846" s="304"/>
      <c r="BGI846" s="304"/>
      <c r="BGJ846" s="304"/>
      <c r="BGK846" s="304"/>
      <c r="BGL846" s="304"/>
      <c r="BGM846" s="304"/>
      <c r="BGN846" s="304"/>
      <c r="BGO846" s="304"/>
      <c r="BGP846" s="304"/>
      <c r="BGQ846" s="304"/>
      <c r="BGR846" s="304"/>
      <c r="BGS846" s="304"/>
      <c r="BGT846" s="304"/>
      <c r="BGU846" s="304"/>
      <c r="BGV846" s="304"/>
      <c r="BGW846" s="304"/>
      <c r="BGX846" s="304"/>
      <c r="BGY846" s="304"/>
      <c r="BGZ846" s="304"/>
      <c r="BHA846" s="304"/>
      <c r="BHB846" s="304"/>
      <c r="BHC846" s="304"/>
      <c r="BHD846" s="304"/>
      <c r="BHE846" s="304"/>
      <c r="BHF846" s="304"/>
      <c r="BHG846" s="304"/>
      <c r="BHH846" s="304"/>
      <c r="BHI846" s="304"/>
      <c r="BHJ846" s="304"/>
      <c r="BHK846" s="304"/>
      <c r="BHL846" s="304"/>
      <c r="BHM846" s="304"/>
      <c r="BHN846" s="304"/>
      <c r="BHO846" s="304"/>
      <c r="BHP846" s="304"/>
      <c r="BHQ846" s="304"/>
      <c r="BHR846" s="304"/>
      <c r="BHS846" s="304"/>
      <c r="BHT846" s="304"/>
      <c r="BHU846" s="304"/>
      <c r="BHV846" s="304"/>
      <c r="BHW846" s="304"/>
      <c r="BHX846" s="304"/>
      <c r="BHY846" s="304"/>
      <c r="BHZ846" s="304"/>
      <c r="BIA846" s="304"/>
      <c r="BIB846" s="304"/>
      <c r="BIC846" s="304"/>
      <c r="BID846" s="304"/>
      <c r="BIE846" s="304"/>
      <c r="BIF846" s="304"/>
      <c r="BIG846" s="304"/>
      <c r="BIH846" s="304"/>
      <c r="BII846" s="304"/>
      <c r="BIJ846" s="304"/>
      <c r="BIK846" s="304"/>
      <c r="BIL846" s="304"/>
      <c r="BIM846" s="304"/>
      <c r="BIN846" s="304"/>
      <c r="BIO846" s="304"/>
      <c r="BIP846" s="304"/>
      <c r="BIQ846" s="304"/>
      <c r="BIR846" s="304"/>
      <c r="BIS846" s="304"/>
      <c r="BIT846" s="304"/>
      <c r="BIU846" s="304"/>
      <c r="BIV846" s="304"/>
      <c r="BIW846" s="304"/>
      <c r="BIX846" s="304"/>
      <c r="BIY846" s="304"/>
      <c r="BIZ846" s="304"/>
      <c r="BJA846" s="304"/>
      <c r="BJB846" s="304"/>
      <c r="BJC846" s="304"/>
      <c r="BJD846" s="304"/>
      <c r="BJE846" s="304"/>
      <c r="BJF846" s="304"/>
      <c r="BJG846" s="304"/>
      <c r="BJH846" s="304"/>
      <c r="BJI846" s="304"/>
      <c r="BJJ846" s="304"/>
      <c r="BJK846" s="304"/>
      <c r="BJL846" s="304"/>
      <c r="BJM846" s="304"/>
      <c r="BJN846" s="304"/>
      <c r="BJO846" s="304"/>
      <c r="BJP846" s="304"/>
      <c r="BJQ846" s="304"/>
      <c r="BJR846" s="304"/>
      <c r="BJS846" s="304"/>
      <c r="BJT846" s="304"/>
      <c r="BJU846" s="304"/>
      <c r="BJV846" s="304"/>
      <c r="BJW846" s="304"/>
      <c r="BJX846" s="304"/>
      <c r="BJY846" s="304"/>
      <c r="BJZ846" s="304"/>
      <c r="BKA846" s="304"/>
      <c r="BKB846" s="304"/>
      <c r="BKC846" s="304"/>
      <c r="BKD846" s="304"/>
      <c r="BKE846" s="304"/>
      <c r="BKF846" s="304"/>
      <c r="BKG846" s="304"/>
      <c r="BKH846" s="304"/>
      <c r="BKI846" s="304"/>
      <c r="BKJ846" s="304"/>
      <c r="BKK846" s="304"/>
      <c r="BKL846" s="304"/>
      <c r="BKM846" s="304"/>
      <c r="BKN846" s="304"/>
      <c r="BKO846" s="304"/>
      <c r="BKP846" s="304"/>
      <c r="BKQ846" s="304"/>
      <c r="BKR846" s="304"/>
      <c r="BKS846" s="304"/>
      <c r="BKT846" s="304"/>
      <c r="BKU846" s="304"/>
      <c r="BKV846" s="304"/>
      <c r="BKW846" s="304"/>
      <c r="BKX846" s="304"/>
      <c r="BKY846" s="304"/>
      <c r="BKZ846" s="304"/>
      <c r="BLA846" s="304"/>
      <c r="BLB846" s="304"/>
      <c r="BLC846" s="304"/>
      <c r="BLD846" s="304"/>
      <c r="BLE846" s="304"/>
      <c r="BLF846" s="304"/>
      <c r="BLG846" s="304"/>
      <c r="BLH846" s="304"/>
      <c r="BLI846" s="304"/>
      <c r="BLJ846" s="304"/>
      <c r="BLK846" s="304"/>
      <c r="BLL846" s="304"/>
      <c r="BLM846" s="304"/>
      <c r="BLN846" s="304"/>
      <c r="BLO846" s="304"/>
      <c r="BLP846" s="304"/>
      <c r="BLQ846" s="304"/>
      <c r="BLR846" s="304"/>
      <c r="BLS846" s="304"/>
      <c r="BLT846" s="304"/>
      <c r="BLU846" s="304"/>
      <c r="BLV846" s="304"/>
      <c r="BLW846" s="304"/>
      <c r="BLX846" s="304"/>
      <c r="BLY846" s="304"/>
      <c r="BLZ846" s="304"/>
      <c r="BMA846" s="304"/>
      <c r="BMB846" s="304"/>
      <c r="BMC846" s="304"/>
      <c r="BMD846" s="304"/>
      <c r="BME846" s="304"/>
      <c r="BMF846" s="304"/>
      <c r="BMG846" s="304"/>
      <c r="BMH846" s="304"/>
      <c r="BMI846" s="304"/>
      <c r="BMJ846" s="304"/>
      <c r="BMK846" s="304"/>
      <c r="BML846" s="304"/>
      <c r="BMM846" s="304"/>
      <c r="BMN846" s="304"/>
      <c r="BMO846" s="304"/>
      <c r="BMP846" s="304"/>
      <c r="BMQ846" s="304"/>
      <c r="BMR846" s="304"/>
      <c r="BMS846" s="304"/>
      <c r="BMT846" s="304"/>
      <c r="BMU846" s="304"/>
      <c r="BMV846" s="304"/>
      <c r="BMW846" s="304"/>
      <c r="BMX846" s="304"/>
      <c r="BMY846" s="304"/>
      <c r="BMZ846" s="304"/>
      <c r="BNA846" s="304"/>
      <c r="BNB846" s="304"/>
      <c r="BNC846" s="304"/>
      <c r="BND846" s="304"/>
      <c r="BNE846" s="304"/>
      <c r="BNF846" s="304"/>
      <c r="BNG846" s="304"/>
      <c r="BNH846" s="304"/>
      <c r="BNI846" s="304"/>
      <c r="BNJ846" s="304"/>
      <c r="BNK846" s="304"/>
      <c r="BNL846" s="304"/>
      <c r="BNM846" s="304"/>
      <c r="BNN846" s="304"/>
      <c r="BNO846" s="304"/>
      <c r="BNP846" s="304"/>
      <c r="BNQ846" s="304"/>
      <c r="BNR846" s="304"/>
      <c r="BNS846" s="304"/>
      <c r="BNT846" s="304"/>
      <c r="BNU846" s="304"/>
      <c r="BNV846" s="304"/>
      <c r="BNW846" s="304"/>
      <c r="BNX846" s="304"/>
      <c r="BNY846" s="304"/>
      <c r="BNZ846" s="304"/>
      <c r="BOA846" s="304"/>
      <c r="BOB846" s="304"/>
      <c r="BOC846" s="304"/>
      <c r="BOD846" s="304"/>
      <c r="BOE846" s="304"/>
      <c r="BOF846" s="304"/>
      <c r="BOG846" s="304"/>
      <c r="BOH846" s="304"/>
      <c r="BOI846" s="304"/>
      <c r="BOJ846" s="304"/>
      <c r="BOK846" s="304"/>
      <c r="BOL846" s="304"/>
      <c r="BOM846" s="304"/>
      <c r="BON846" s="304"/>
      <c r="BOO846" s="304"/>
      <c r="BOP846" s="304"/>
      <c r="BOQ846" s="304"/>
      <c r="BOR846" s="304"/>
      <c r="BOS846" s="304"/>
      <c r="BOT846" s="304"/>
      <c r="BOU846" s="304"/>
      <c r="BOV846" s="304"/>
      <c r="BOW846" s="304"/>
      <c r="BOX846" s="304"/>
      <c r="BOY846" s="304"/>
      <c r="BOZ846" s="304"/>
      <c r="BPA846" s="304"/>
      <c r="BPB846" s="304"/>
      <c r="BPC846" s="304"/>
      <c r="BPD846" s="304"/>
      <c r="BPE846" s="304"/>
      <c r="BPF846" s="304"/>
      <c r="BPG846" s="304"/>
      <c r="BPH846" s="304"/>
      <c r="BPI846" s="304"/>
      <c r="BPJ846" s="304"/>
      <c r="BPK846" s="304"/>
      <c r="BPL846" s="304"/>
      <c r="BPM846" s="304"/>
      <c r="BPN846" s="304"/>
      <c r="BPO846" s="304"/>
      <c r="BPP846" s="304"/>
      <c r="BPQ846" s="304"/>
      <c r="BPR846" s="304"/>
      <c r="BPS846" s="304"/>
      <c r="BPT846" s="304"/>
      <c r="BPU846" s="304"/>
      <c r="BPV846" s="304"/>
      <c r="BPW846" s="304"/>
      <c r="BPX846" s="304"/>
      <c r="BPY846" s="304"/>
      <c r="BPZ846" s="304"/>
      <c r="BQA846" s="304"/>
      <c r="BQB846" s="304"/>
      <c r="BQC846" s="304"/>
      <c r="BQD846" s="304"/>
      <c r="BQE846" s="304"/>
      <c r="BQF846" s="304"/>
      <c r="BQG846" s="304"/>
      <c r="BQH846" s="304"/>
      <c r="BQI846" s="304"/>
      <c r="BQJ846" s="304"/>
      <c r="BQK846" s="304"/>
      <c r="BQL846" s="304"/>
      <c r="BQM846" s="304"/>
      <c r="BQN846" s="304"/>
      <c r="BQO846" s="304"/>
      <c r="BQP846" s="304"/>
      <c r="BQQ846" s="304"/>
      <c r="BQR846" s="304"/>
      <c r="BQS846" s="304"/>
      <c r="BQT846" s="304"/>
      <c r="BQU846" s="304"/>
      <c r="BQV846" s="304"/>
      <c r="BQW846" s="304"/>
      <c r="BQX846" s="304"/>
      <c r="BQY846" s="304"/>
      <c r="BQZ846" s="304"/>
      <c r="BRA846" s="304"/>
      <c r="BRB846" s="304"/>
      <c r="BRC846" s="304"/>
      <c r="BRD846" s="304"/>
      <c r="BRE846" s="304"/>
      <c r="BRF846" s="304"/>
      <c r="BRG846" s="304"/>
      <c r="BRH846" s="304"/>
      <c r="BRI846" s="304"/>
      <c r="BRJ846" s="304"/>
      <c r="BRK846" s="304"/>
      <c r="BRL846" s="304"/>
      <c r="BRM846" s="304"/>
      <c r="BRN846" s="304"/>
      <c r="BRO846" s="304"/>
      <c r="BRP846" s="304"/>
      <c r="BRQ846" s="304"/>
      <c r="BRR846" s="304"/>
      <c r="BRS846" s="304"/>
      <c r="BRT846" s="304"/>
      <c r="BRU846" s="304"/>
      <c r="BRV846" s="304"/>
      <c r="BRW846" s="304"/>
      <c r="BRX846" s="304"/>
      <c r="BRY846" s="304"/>
      <c r="BRZ846" s="304"/>
      <c r="BSA846" s="304"/>
      <c r="BSB846" s="304"/>
      <c r="BSC846" s="304"/>
      <c r="BSD846" s="304"/>
      <c r="BSE846" s="304"/>
      <c r="BSF846" s="304"/>
      <c r="BSG846" s="304"/>
      <c r="BSH846" s="304"/>
      <c r="BSI846" s="304"/>
      <c r="BSJ846" s="304"/>
      <c r="BSK846" s="304"/>
      <c r="BSL846" s="304"/>
      <c r="BSM846" s="304"/>
      <c r="BSN846" s="304"/>
      <c r="BSO846" s="304"/>
      <c r="BSP846" s="304"/>
      <c r="BSQ846" s="304"/>
      <c r="BSR846" s="304"/>
      <c r="BSS846" s="304"/>
      <c r="BST846" s="304"/>
      <c r="BSU846" s="304"/>
      <c r="BSV846" s="304"/>
      <c r="BSW846" s="304"/>
      <c r="BSX846" s="304"/>
      <c r="BSY846" s="304"/>
      <c r="BSZ846" s="304"/>
      <c r="BTA846" s="304"/>
      <c r="BTB846" s="304"/>
      <c r="BTC846" s="304"/>
      <c r="BTD846" s="304"/>
      <c r="BTE846" s="304"/>
      <c r="BTF846" s="304"/>
      <c r="BTG846" s="304"/>
      <c r="BTH846" s="304"/>
      <c r="BTI846" s="304"/>
      <c r="BTJ846" s="304"/>
      <c r="BTK846" s="304"/>
      <c r="BTL846" s="304"/>
      <c r="BTM846" s="304"/>
      <c r="BTN846" s="304"/>
      <c r="BTO846" s="304"/>
      <c r="BTP846" s="304"/>
      <c r="BTQ846" s="304"/>
      <c r="BTR846" s="304"/>
      <c r="BTS846" s="304"/>
      <c r="BTT846" s="304"/>
      <c r="BTU846" s="304"/>
      <c r="BTV846" s="304"/>
      <c r="BTW846" s="304"/>
      <c r="BTX846" s="304"/>
      <c r="BTY846" s="304"/>
      <c r="BTZ846" s="304"/>
      <c r="BUA846" s="304"/>
      <c r="BUB846" s="304"/>
      <c r="BUC846" s="304"/>
      <c r="BUD846" s="304"/>
      <c r="BUE846" s="304"/>
      <c r="BUF846" s="304"/>
      <c r="BUG846" s="304"/>
      <c r="BUH846" s="304"/>
      <c r="BUI846" s="304"/>
      <c r="BUJ846" s="304"/>
      <c r="BUK846" s="304"/>
      <c r="BUL846" s="304"/>
      <c r="BUM846" s="304"/>
      <c r="BUN846" s="304"/>
      <c r="BUO846" s="304"/>
      <c r="BUP846" s="304"/>
      <c r="BUQ846" s="304"/>
      <c r="BUR846" s="304"/>
      <c r="BUS846" s="304"/>
      <c r="BUT846" s="304"/>
      <c r="BUU846" s="304"/>
      <c r="BUV846" s="304"/>
      <c r="BUW846" s="304"/>
      <c r="BUX846" s="304"/>
      <c r="BUY846" s="304"/>
      <c r="BUZ846" s="304"/>
      <c r="BVA846" s="304"/>
      <c r="BVB846" s="304"/>
      <c r="BVC846" s="304"/>
      <c r="BVD846" s="304"/>
      <c r="BVE846" s="304"/>
      <c r="BVF846" s="304"/>
      <c r="BVG846" s="304"/>
      <c r="BVH846" s="304"/>
      <c r="BVI846" s="304"/>
      <c r="BVJ846" s="304"/>
      <c r="BVK846" s="304"/>
      <c r="BVL846" s="304"/>
      <c r="BVM846" s="304"/>
      <c r="BVN846" s="304"/>
      <c r="BVO846" s="304"/>
      <c r="BVP846" s="304"/>
      <c r="BVQ846" s="304"/>
      <c r="BVR846" s="304"/>
      <c r="BVS846" s="304"/>
      <c r="BVT846" s="304"/>
      <c r="BVU846" s="304"/>
      <c r="BVV846" s="304"/>
      <c r="BVW846" s="304"/>
      <c r="BVX846" s="304"/>
      <c r="BVY846" s="304"/>
      <c r="BVZ846" s="304"/>
      <c r="BWA846" s="304"/>
      <c r="BWB846" s="304"/>
      <c r="BWC846" s="304"/>
      <c r="BWD846" s="304"/>
      <c r="BWE846" s="304"/>
      <c r="BWF846" s="304"/>
      <c r="BWG846" s="304"/>
      <c r="BWH846" s="304"/>
      <c r="BWI846" s="304"/>
      <c r="BWJ846" s="304"/>
      <c r="BWK846" s="304"/>
      <c r="BWL846" s="304"/>
      <c r="BWM846" s="304"/>
      <c r="BWN846" s="304"/>
      <c r="BWO846" s="304"/>
      <c r="BWP846" s="304"/>
      <c r="BWQ846" s="304"/>
      <c r="BWR846" s="304"/>
      <c r="BWS846" s="304"/>
      <c r="BWT846" s="304"/>
      <c r="BWU846" s="304"/>
      <c r="BWV846" s="304"/>
      <c r="BWW846" s="304"/>
      <c r="BWX846" s="304"/>
      <c r="BWY846" s="304"/>
      <c r="BWZ846" s="304"/>
      <c r="BXA846" s="304"/>
      <c r="BXB846" s="304"/>
      <c r="BXC846" s="304"/>
      <c r="BXD846" s="304"/>
      <c r="BXE846" s="304"/>
      <c r="BXF846" s="304"/>
      <c r="BXG846" s="304"/>
      <c r="BXH846" s="304"/>
      <c r="BXI846" s="304"/>
      <c r="BXJ846" s="304"/>
      <c r="BXK846" s="304"/>
      <c r="BXL846" s="304"/>
      <c r="BXM846" s="304"/>
      <c r="BXN846" s="304"/>
      <c r="BXO846" s="304"/>
      <c r="BXP846" s="304"/>
      <c r="BXQ846" s="304"/>
      <c r="BXR846" s="304"/>
      <c r="BXS846" s="304"/>
      <c r="BXT846" s="304"/>
      <c r="BXU846" s="304"/>
      <c r="BXV846" s="304"/>
      <c r="BXW846" s="304"/>
      <c r="BXX846" s="304"/>
      <c r="BXY846" s="304"/>
      <c r="BXZ846" s="304"/>
      <c r="BYA846" s="304"/>
      <c r="BYB846" s="304"/>
      <c r="BYC846" s="304"/>
      <c r="BYD846" s="304"/>
      <c r="BYE846" s="304"/>
      <c r="BYF846" s="304"/>
      <c r="BYG846" s="304"/>
      <c r="BYH846" s="304"/>
      <c r="BYI846" s="304"/>
      <c r="BYJ846" s="304"/>
      <c r="BYK846" s="304"/>
      <c r="BYL846" s="304"/>
      <c r="BYM846" s="304"/>
      <c r="BYN846" s="304"/>
      <c r="BYO846" s="304"/>
      <c r="BYP846" s="304"/>
      <c r="BYQ846" s="304"/>
      <c r="BYR846" s="304"/>
      <c r="BYS846" s="304"/>
      <c r="BYT846" s="304"/>
      <c r="BYU846" s="304"/>
      <c r="BYV846" s="304"/>
      <c r="BYW846" s="304"/>
      <c r="BYX846" s="304"/>
      <c r="BYY846" s="304"/>
      <c r="BYZ846" s="304"/>
      <c r="BZA846" s="304"/>
      <c r="BZB846" s="304"/>
      <c r="BZC846" s="304"/>
      <c r="BZD846" s="304"/>
      <c r="BZE846" s="304"/>
      <c r="BZF846" s="304"/>
      <c r="BZG846" s="304"/>
      <c r="BZH846" s="304"/>
      <c r="BZI846" s="304"/>
      <c r="BZJ846" s="304"/>
      <c r="BZK846" s="304"/>
      <c r="BZL846" s="304"/>
      <c r="BZM846" s="304"/>
      <c r="BZN846" s="304"/>
      <c r="BZO846" s="304"/>
      <c r="BZP846" s="304"/>
      <c r="BZQ846" s="304"/>
      <c r="BZR846" s="304"/>
      <c r="BZS846" s="304"/>
      <c r="BZT846" s="304"/>
      <c r="BZU846" s="304"/>
      <c r="BZV846" s="304"/>
      <c r="BZW846" s="304"/>
      <c r="BZX846" s="304"/>
      <c r="BZY846" s="304"/>
      <c r="BZZ846" s="304"/>
      <c r="CAA846" s="304"/>
      <c r="CAB846" s="304"/>
      <c r="CAC846" s="304"/>
      <c r="CAD846" s="304"/>
      <c r="CAE846" s="304"/>
      <c r="CAF846" s="304"/>
      <c r="CAG846" s="304"/>
      <c r="CAH846" s="304"/>
      <c r="CAI846" s="304"/>
      <c r="CAJ846" s="304"/>
      <c r="CAK846" s="304"/>
      <c r="CAL846" s="304"/>
      <c r="CAM846" s="304"/>
      <c r="CAN846" s="304"/>
      <c r="CAO846" s="304"/>
      <c r="CAP846" s="304"/>
      <c r="CAQ846" s="304"/>
      <c r="CAR846" s="304"/>
      <c r="CAS846" s="304"/>
      <c r="CAT846" s="304"/>
      <c r="CAU846" s="304"/>
      <c r="CAV846" s="304"/>
      <c r="CAW846" s="304"/>
      <c r="CAX846" s="304"/>
      <c r="CAY846" s="304"/>
      <c r="CAZ846" s="304"/>
      <c r="CBA846" s="304"/>
      <c r="CBB846" s="304"/>
      <c r="CBC846" s="304"/>
      <c r="CBD846" s="304"/>
      <c r="CBE846" s="304"/>
      <c r="CBF846" s="304"/>
      <c r="CBG846" s="304"/>
      <c r="CBH846" s="304"/>
      <c r="CBI846" s="304"/>
      <c r="CBJ846" s="304"/>
      <c r="CBK846" s="304"/>
      <c r="CBL846" s="304"/>
      <c r="CBM846" s="304"/>
      <c r="CBN846" s="304"/>
      <c r="CBO846" s="304"/>
      <c r="CBP846" s="304"/>
      <c r="CBQ846" s="304"/>
      <c r="CBR846" s="304"/>
      <c r="CBS846" s="304"/>
      <c r="CBT846" s="304"/>
      <c r="CBU846" s="304"/>
      <c r="CBV846" s="304"/>
      <c r="CBW846" s="304"/>
      <c r="CBX846" s="304"/>
      <c r="CBY846" s="304"/>
      <c r="CBZ846" s="304"/>
      <c r="CCA846" s="304"/>
      <c r="CCB846" s="304"/>
      <c r="CCC846" s="304"/>
      <c r="CCD846" s="304"/>
      <c r="CCE846" s="304"/>
      <c r="CCF846" s="304"/>
      <c r="CCG846" s="304"/>
      <c r="CCH846" s="304"/>
      <c r="CCI846" s="304"/>
      <c r="CCJ846" s="304"/>
      <c r="CCK846" s="304"/>
      <c r="CCL846" s="304"/>
      <c r="CCM846" s="304"/>
      <c r="CCN846" s="304"/>
      <c r="CCO846" s="304"/>
      <c r="CCP846" s="304"/>
      <c r="CCQ846" s="304"/>
      <c r="CCR846" s="304"/>
      <c r="CCS846" s="304"/>
      <c r="CCT846" s="304"/>
      <c r="CCU846" s="304"/>
      <c r="CCV846" s="304"/>
      <c r="CCW846" s="304"/>
      <c r="CCX846" s="304"/>
      <c r="CCY846" s="304"/>
      <c r="CCZ846" s="304"/>
      <c r="CDA846" s="304"/>
      <c r="CDB846" s="304"/>
      <c r="CDC846" s="304"/>
      <c r="CDD846" s="304"/>
      <c r="CDE846" s="304"/>
      <c r="CDF846" s="304"/>
      <c r="CDG846" s="304"/>
      <c r="CDH846" s="304"/>
      <c r="CDI846" s="304"/>
      <c r="CDJ846" s="304"/>
      <c r="CDK846" s="304"/>
      <c r="CDL846" s="304"/>
      <c r="CDM846" s="304"/>
      <c r="CDN846" s="304"/>
      <c r="CDO846" s="304"/>
      <c r="CDP846" s="304"/>
      <c r="CDQ846" s="304"/>
      <c r="CDR846" s="304"/>
      <c r="CDS846" s="304"/>
      <c r="CDT846" s="304"/>
      <c r="CDU846" s="304"/>
      <c r="CDV846" s="304"/>
      <c r="CDW846" s="304"/>
      <c r="CDX846" s="304"/>
      <c r="CDY846" s="304"/>
      <c r="CDZ846" s="304"/>
      <c r="CEA846" s="304"/>
      <c r="CEB846" s="304"/>
      <c r="CEC846" s="304"/>
      <c r="CED846" s="304"/>
      <c r="CEE846" s="304"/>
      <c r="CEF846" s="304"/>
      <c r="CEG846" s="304"/>
      <c r="CEH846" s="304"/>
      <c r="CEI846" s="304"/>
      <c r="CEJ846" s="304"/>
      <c r="CEK846" s="304"/>
      <c r="CEL846" s="304"/>
      <c r="CEM846" s="304"/>
      <c r="CEN846" s="304"/>
      <c r="CEO846" s="304"/>
      <c r="CEP846" s="304"/>
      <c r="CEQ846" s="304"/>
      <c r="CER846" s="304"/>
      <c r="CES846" s="304"/>
      <c r="CET846" s="304"/>
      <c r="CEU846" s="304"/>
      <c r="CEV846" s="304"/>
      <c r="CEW846" s="304"/>
      <c r="CEX846" s="304"/>
      <c r="CEY846" s="304"/>
      <c r="CEZ846" s="304"/>
      <c r="CFA846" s="304"/>
      <c r="CFB846" s="304"/>
      <c r="CFC846" s="304"/>
      <c r="CFD846" s="304"/>
      <c r="CFE846" s="304"/>
      <c r="CFF846" s="304"/>
      <c r="CFG846" s="304"/>
      <c r="CFH846" s="304"/>
      <c r="CFI846" s="304"/>
      <c r="CFJ846" s="304"/>
      <c r="CFK846" s="304"/>
      <c r="CFL846" s="304"/>
      <c r="CFM846" s="304"/>
      <c r="CFN846" s="304"/>
      <c r="CFO846" s="304"/>
      <c r="CFP846" s="304"/>
      <c r="CFQ846" s="304"/>
      <c r="CFR846" s="304"/>
      <c r="CFS846" s="304"/>
      <c r="CFT846" s="304"/>
      <c r="CFU846" s="304"/>
      <c r="CFV846" s="304"/>
      <c r="CFW846" s="304"/>
      <c r="CFX846" s="304"/>
      <c r="CFY846" s="304"/>
      <c r="CFZ846" s="304"/>
      <c r="CGA846" s="304"/>
      <c r="CGB846" s="304"/>
      <c r="CGC846" s="304"/>
      <c r="CGD846" s="304"/>
      <c r="CGE846" s="304"/>
      <c r="CGF846" s="304"/>
      <c r="CGG846" s="304"/>
      <c r="CGH846" s="304"/>
      <c r="CGI846" s="304"/>
      <c r="CGJ846" s="304"/>
      <c r="CGK846" s="304"/>
      <c r="CGL846" s="304"/>
      <c r="CGM846" s="304"/>
      <c r="CGN846" s="304"/>
      <c r="CGO846" s="304"/>
      <c r="CGP846" s="304"/>
      <c r="CGQ846" s="304"/>
      <c r="CGR846" s="304"/>
      <c r="CGS846" s="304"/>
      <c r="CGT846" s="304"/>
      <c r="CGU846" s="304"/>
      <c r="CGV846" s="304"/>
      <c r="CGW846" s="304"/>
      <c r="CGX846" s="304"/>
      <c r="CGY846" s="304"/>
      <c r="CGZ846" s="304"/>
      <c r="CHA846" s="304"/>
      <c r="CHB846" s="304"/>
      <c r="CHC846" s="304"/>
      <c r="CHD846" s="304"/>
      <c r="CHE846" s="304"/>
      <c r="CHF846" s="304"/>
      <c r="CHG846" s="304"/>
      <c r="CHH846" s="304"/>
      <c r="CHI846" s="304"/>
      <c r="CHJ846" s="304"/>
      <c r="CHK846" s="304"/>
      <c r="CHL846" s="304"/>
      <c r="CHM846" s="304"/>
      <c r="CHN846" s="304"/>
      <c r="CHO846" s="304"/>
      <c r="CHP846" s="304"/>
      <c r="CHQ846" s="304"/>
      <c r="CHR846" s="304"/>
      <c r="CHS846" s="304"/>
      <c r="CHT846" s="304"/>
      <c r="CHU846" s="304"/>
      <c r="CHV846" s="304"/>
      <c r="CHW846" s="304"/>
      <c r="CHX846" s="304"/>
      <c r="CHY846" s="304"/>
      <c r="CHZ846" s="304"/>
      <c r="CIA846" s="304"/>
      <c r="CIB846" s="304"/>
      <c r="CIC846" s="304"/>
      <c r="CID846" s="304"/>
      <c r="CIE846" s="304"/>
      <c r="CIF846" s="304"/>
      <c r="CIG846" s="304"/>
      <c r="CIH846" s="304"/>
      <c r="CII846" s="304"/>
      <c r="CIJ846" s="304"/>
      <c r="CIK846" s="304"/>
      <c r="CIL846" s="304"/>
      <c r="CIM846" s="304"/>
      <c r="CIN846" s="304"/>
      <c r="CIO846" s="304"/>
      <c r="CIP846" s="304"/>
      <c r="CIQ846" s="304"/>
      <c r="CIR846" s="304"/>
      <c r="CIS846" s="304"/>
      <c r="CIT846" s="304"/>
      <c r="CIU846" s="304"/>
      <c r="CIV846" s="304"/>
      <c r="CIW846" s="304"/>
      <c r="CIX846" s="304"/>
      <c r="CIY846" s="304"/>
      <c r="CIZ846" s="304"/>
      <c r="CJA846" s="304"/>
      <c r="CJB846" s="304"/>
      <c r="CJC846" s="304"/>
      <c r="CJD846" s="304"/>
      <c r="CJE846" s="304"/>
      <c r="CJF846" s="304"/>
      <c r="CJG846" s="304"/>
      <c r="CJH846" s="304"/>
      <c r="CJI846" s="304"/>
      <c r="CJJ846" s="304"/>
      <c r="CJK846" s="304"/>
      <c r="CJL846" s="304"/>
      <c r="CJM846" s="304"/>
      <c r="CJN846" s="304"/>
      <c r="CJO846" s="304"/>
      <c r="CJP846" s="304"/>
      <c r="CJQ846" s="304"/>
      <c r="CJR846" s="304"/>
      <c r="CJS846" s="304"/>
      <c r="CJT846" s="304"/>
      <c r="CJU846" s="304"/>
      <c r="CJV846" s="304"/>
      <c r="CJW846" s="304"/>
      <c r="CJX846" s="304"/>
      <c r="CJY846" s="304"/>
      <c r="CJZ846" s="304"/>
      <c r="CKA846" s="304"/>
      <c r="CKB846" s="304"/>
      <c r="CKC846" s="304"/>
      <c r="CKD846" s="304"/>
      <c r="CKE846" s="304"/>
      <c r="CKF846" s="304"/>
      <c r="CKG846" s="304"/>
      <c r="CKH846" s="304"/>
      <c r="CKI846" s="304"/>
      <c r="CKJ846" s="304"/>
      <c r="CKK846" s="304"/>
      <c r="CKL846" s="304"/>
      <c r="CKM846" s="304"/>
      <c r="CKN846" s="304"/>
      <c r="CKO846" s="304"/>
      <c r="CKP846" s="304"/>
      <c r="CKQ846" s="304"/>
      <c r="CKR846" s="304"/>
      <c r="CKS846" s="304"/>
      <c r="CKT846" s="304"/>
      <c r="CKU846" s="304"/>
      <c r="CKV846" s="304"/>
      <c r="CKW846" s="304"/>
      <c r="CKX846" s="304"/>
      <c r="CKY846" s="304"/>
      <c r="CKZ846" s="304"/>
      <c r="CLA846" s="304"/>
      <c r="CLB846" s="304"/>
      <c r="CLC846" s="304"/>
      <c r="CLD846" s="304"/>
      <c r="CLE846" s="304"/>
      <c r="CLF846" s="304"/>
      <c r="CLG846" s="304"/>
      <c r="CLH846" s="304"/>
      <c r="CLI846" s="304"/>
      <c r="CLJ846" s="304"/>
      <c r="CLK846" s="304"/>
      <c r="CLL846" s="304"/>
      <c r="CLM846" s="304"/>
      <c r="CLN846" s="304"/>
      <c r="CLO846" s="304"/>
      <c r="CLP846" s="304"/>
      <c r="CLQ846" s="304"/>
      <c r="CLR846" s="304"/>
      <c r="CLS846" s="304"/>
      <c r="CLT846" s="304"/>
      <c r="CLU846" s="304"/>
      <c r="CLV846" s="304"/>
      <c r="CLW846" s="304"/>
      <c r="CLX846" s="304"/>
      <c r="CLY846" s="304"/>
      <c r="CLZ846" s="304"/>
      <c r="CMA846" s="304"/>
      <c r="CMB846" s="304"/>
      <c r="CMC846" s="304"/>
      <c r="CMD846" s="304"/>
      <c r="CME846" s="304"/>
      <c r="CMF846" s="304"/>
      <c r="CMG846" s="304"/>
      <c r="CMH846" s="304"/>
      <c r="CMI846" s="304"/>
      <c r="CMJ846" s="304"/>
      <c r="CMK846" s="304"/>
      <c r="CML846" s="304"/>
      <c r="CMM846" s="304"/>
      <c r="CMN846" s="304"/>
      <c r="CMO846" s="304"/>
      <c r="CMP846" s="304"/>
      <c r="CMQ846" s="304"/>
      <c r="CMR846" s="304"/>
      <c r="CMS846" s="304"/>
      <c r="CMT846" s="304"/>
      <c r="CMU846" s="304"/>
      <c r="CMV846" s="304"/>
      <c r="CMW846" s="304"/>
      <c r="CMX846" s="304"/>
      <c r="CMY846" s="304"/>
      <c r="CMZ846" s="304"/>
      <c r="CNA846" s="304"/>
      <c r="CNB846" s="304"/>
      <c r="CNC846" s="304"/>
      <c r="CND846" s="304"/>
      <c r="CNE846" s="304"/>
      <c r="CNF846" s="304"/>
      <c r="CNG846" s="304"/>
      <c r="CNH846" s="304"/>
      <c r="CNI846" s="304"/>
      <c r="CNJ846" s="304"/>
      <c r="CNK846" s="304"/>
      <c r="CNL846" s="304"/>
      <c r="CNM846" s="304"/>
      <c r="CNN846" s="304"/>
      <c r="CNO846" s="304"/>
      <c r="CNP846" s="304"/>
      <c r="CNQ846" s="304"/>
      <c r="CNR846" s="304"/>
      <c r="CNS846" s="304"/>
      <c r="CNT846" s="304"/>
      <c r="CNU846" s="304"/>
      <c r="CNV846" s="304"/>
      <c r="CNW846" s="304"/>
      <c r="CNX846" s="304"/>
      <c r="CNY846" s="304"/>
      <c r="CNZ846" s="304"/>
      <c r="COA846" s="304"/>
      <c r="COB846" s="304"/>
      <c r="COC846" s="304"/>
      <c r="COD846" s="304"/>
      <c r="COE846" s="304"/>
      <c r="COF846" s="304"/>
      <c r="COG846" s="304"/>
      <c r="COH846" s="304"/>
      <c r="COI846" s="304"/>
      <c r="COJ846" s="304"/>
      <c r="COK846" s="304"/>
      <c r="COL846" s="304"/>
      <c r="COM846" s="304"/>
      <c r="CON846" s="304"/>
      <c r="COO846" s="304"/>
      <c r="COP846" s="304"/>
      <c r="COQ846" s="304"/>
      <c r="COR846" s="304"/>
      <c r="COS846" s="304"/>
      <c r="COT846" s="304"/>
      <c r="COU846" s="304"/>
      <c r="COV846" s="304"/>
      <c r="COW846" s="304"/>
      <c r="COX846" s="304"/>
      <c r="COY846" s="304"/>
      <c r="COZ846" s="304"/>
      <c r="CPA846" s="304"/>
      <c r="CPB846" s="304"/>
      <c r="CPC846" s="304"/>
      <c r="CPD846" s="304"/>
      <c r="CPE846" s="304"/>
      <c r="CPF846" s="304"/>
      <c r="CPG846" s="304"/>
      <c r="CPH846" s="304"/>
      <c r="CPI846" s="304"/>
      <c r="CPJ846" s="304"/>
      <c r="CPK846" s="304"/>
      <c r="CPL846" s="304"/>
      <c r="CPM846" s="304"/>
      <c r="CPN846" s="304"/>
      <c r="CPO846" s="304"/>
      <c r="CPP846" s="304"/>
      <c r="CPQ846" s="304"/>
      <c r="CPR846" s="304"/>
      <c r="CPS846" s="304"/>
      <c r="CPT846" s="304"/>
      <c r="CPU846" s="304"/>
      <c r="CPV846" s="304"/>
      <c r="CPW846" s="304"/>
      <c r="CPX846" s="304"/>
      <c r="CPY846" s="304"/>
      <c r="CPZ846" s="304"/>
      <c r="CQA846" s="304"/>
      <c r="CQB846" s="304"/>
      <c r="CQC846" s="304"/>
      <c r="CQD846" s="304"/>
      <c r="CQE846" s="304"/>
      <c r="CQF846" s="304"/>
      <c r="CQG846" s="304"/>
      <c r="CQH846" s="304"/>
      <c r="CQI846" s="304"/>
      <c r="CQJ846" s="304"/>
      <c r="CQK846" s="304"/>
      <c r="CQL846" s="304"/>
      <c r="CQM846" s="304"/>
      <c r="CQN846" s="304"/>
      <c r="CQO846" s="304"/>
      <c r="CQP846" s="304"/>
      <c r="CQQ846" s="304"/>
      <c r="CQR846" s="304"/>
      <c r="CQS846" s="304"/>
      <c r="CQT846" s="304"/>
      <c r="CQU846" s="304"/>
      <c r="CQV846" s="304"/>
      <c r="CQW846" s="304"/>
      <c r="CQX846" s="304"/>
      <c r="CQY846" s="304"/>
      <c r="CQZ846" s="304"/>
      <c r="CRA846" s="304"/>
      <c r="CRB846" s="304"/>
      <c r="CRC846" s="304"/>
      <c r="CRD846" s="304"/>
      <c r="CRE846" s="304"/>
      <c r="CRF846" s="304"/>
      <c r="CRG846" s="304"/>
      <c r="CRH846" s="304"/>
      <c r="CRI846" s="304"/>
      <c r="CRJ846" s="304"/>
      <c r="CRK846" s="304"/>
      <c r="CRL846" s="304"/>
      <c r="CRM846" s="304"/>
      <c r="CRN846" s="304"/>
      <c r="CRO846" s="304"/>
      <c r="CRP846" s="304"/>
      <c r="CRQ846" s="304"/>
      <c r="CRR846" s="304"/>
      <c r="CRS846" s="304"/>
      <c r="CRT846" s="304"/>
      <c r="CRU846" s="304"/>
      <c r="CRV846" s="304"/>
      <c r="CRW846" s="304"/>
      <c r="CRX846" s="304"/>
      <c r="CRY846" s="304"/>
      <c r="CRZ846" s="304"/>
      <c r="CSA846" s="304"/>
      <c r="CSB846" s="304"/>
      <c r="CSC846" s="304"/>
      <c r="CSD846" s="304"/>
      <c r="CSE846" s="304"/>
      <c r="CSF846" s="304"/>
      <c r="CSG846" s="304"/>
      <c r="CSH846" s="304"/>
      <c r="CSI846" s="304"/>
      <c r="CSJ846" s="304"/>
      <c r="CSK846" s="304"/>
      <c r="CSL846" s="304"/>
      <c r="CSM846" s="304"/>
      <c r="CSN846" s="304"/>
      <c r="CSO846" s="304"/>
      <c r="CSP846" s="304"/>
      <c r="CSQ846" s="304"/>
      <c r="CSR846" s="304"/>
      <c r="CSS846" s="304"/>
      <c r="CST846" s="304"/>
      <c r="CSU846" s="304"/>
      <c r="CSV846" s="304"/>
      <c r="CSW846" s="304"/>
      <c r="CSX846" s="304"/>
      <c r="CSY846" s="304"/>
      <c r="CSZ846" s="304"/>
      <c r="CTA846" s="304"/>
      <c r="CTB846" s="304"/>
      <c r="CTC846" s="304"/>
      <c r="CTD846" s="304"/>
      <c r="CTE846" s="304"/>
      <c r="CTF846" s="304"/>
      <c r="CTG846" s="304"/>
      <c r="CTH846" s="304"/>
      <c r="CTI846" s="304"/>
      <c r="CTJ846" s="304"/>
      <c r="CTK846" s="304"/>
      <c r="CTL846" s="304"/>
      <c r="CTM846" s="304"/>
      <c r="CTN846" s="304"/>
      <c r="CTO846" s="304"/>
      <c r="CTP846" s="304"/>
      <c r="CTQ846" s="304"/>
      <c r="CTR846" s="304"/>
      <c r="CTS846" s="304"/>
      <c r="CTT846" s="304"/>
      <c r="CTU846" s="304"/>
      <c r="CTV846" s="304"/>
      <c r="CTW846" s="304"/>
      <c r="CTX846" s="304"/>
      <c r="CTY846" s="304"/>
      <c r="CTZ846" s="304"/>
      <c r="CUA846" s="304"/>
      <c r="CUB846" s="304"/>
      <c r="CUC846" s="304"/>
      <c r="CUD846" s="304"/>
      <c r="CUE846" s="304"/>
      <c r="CUF846" s="304"/>
      <c r="CUG846" s="304"/>
      <c r="CUH846" s="304"/>
      <c r="CUI846" s="304"/>
      <c r="CUJ846" s="304"/>
      <c r="CUK846" s="304"/>
      <c r="CUL846" s="304"/>
      <c r="CUM846" s="304"/>
      <c r="CUN846" s="304"/>
      <c r="CUO846" s="304"/>
      <c r="CUP846" s="304"/>
      <c r="CUQ846" s="304"/>
      <c r="CUR846" s="304"/>
      <c r="CUS846" s="304"/>
      <c r="CUT846" s="304"/>
      <c r="CUU846" s="304"/>
      <c r="CUV846" s="304"/>
      <c r="CUW846" s="304"/>
      <c r="CUX846" s="304"/>
      <c r="CUY846" s="304"/>
      <c r="CUZ846" s="304"/>
      <c r="CVA846" s="304"/>
      <c r="CVB846" s="304"/>
      <c r="CVC846" s="304"/>
      <c r="CVD846" s="304"/>
      <c r="CVE846" s="304"/>
      <c r="CVF846" s="304"/>
      <c r="CVG846" s="304"/>
      <c r="CVH846" s="304"/>
      <c r="CVI846" s="304"/>
      <c r="CVJ846" s="304"/>
      <c r="CVK846" s="304"/>
      <c r="CVL846" s="304"/>
      <c r="CVM846" s="304"/>
      <c r="CVN846" s="304"/>
      <c r="CVO846" s="304"/>
      <c r="CVP846" s="304"/>
      <c r="CVQ846" s="304"/>
      <c r="CVR846" s="304"/>
      <c r="CVS846" s="304"/>
      <c r="CVT846" s="304"/>
      <c r="CVU846" s="304"/>
      <c r="CVV846" s="304"/>
      <c r="CVW846" s="304"/>
      <c r="CVX846" s="304"/>
      <c r="CVY846" s="304"/>
      <c r="CVZ846" s="304"/>
      <c r="CWA846" s="304"/>
      <c r="CWB846" s="304"/>
      <c r="CWC846" s="304"/>
      <c r="CWD846" s="304"/>
      <c r="CWE846" s="304"/>
      <c r="CWF846" s="304"/>
      <c r="CWG846" s="304"/>
      <c r="CWH846" s="304"/>
      <c r="CWI846" s="304"/>
      <c r="CWJ846" s="304"/>
      <c r="CWK846" s="304"/>
      <c r="CWL846" s="304"/>
      <c r="CWM846" s="304"/>
      <c r="CWN846" s="304"/>
      <c r="CWO846" s="304"/>
      <c r="CWP846" s="304"/>
      <c r="CWQ846" s="304"/>
      <c r="CWR846" s="304"/>
      <c r="CWS846" s="304"/>
      <c r="CWT846" s="304"/>
      <c r="CWU846" s="304"/>
      <c r="CWV846" s="304"/>
      <c r="CWW846" s="304"/>
      <c r="CWX846" s="304"/>
      <c r="CWY846" s="304"/>
      <c r="CWZ846" s="304"/>
      <c r="CXA846" s="304"/>
      <c r="CXB846" s="304"/>
      <c r="CXC846" s="304"/>
      <c r="CXD846" s="304"/>
      <c r="CXE846" s="304"/>
      <c r="CXF846" s="304"/>
      <c r="CXG846" s="304"/>
      <c r="CXH846" s="304"/>
      <c r="CXI846" s="304"/>
      <c r="CXJ846" s="304"/>
      <c r="CXK846" s="304"/>
      <c r="CXL846" s="304"/>
      <c r="CXM846" s="304"/>
      <c r="CXN846" s="304"/>
      <c r="CXO846" s="304"/>
      <c r="CXP846" s="304"/>
      <c r="CXQ846" s="304"/>
      <c r="CXR846" s="304"/>
      <c r="CXS846" s="304"/>
      <c r="CXT846" s="304"/>
      <c r="CXU846" s="304"/>
      <c r="CXV846" s="304"/>
      <c r="CXW846" s="304"/>
      <c r="CXX846" s="304"/>
      <c r="CXY846" s="304"/>
      <c r="CXZ846" s="304"/>
      <c r="CYA846" s="304"/>
      <c r="CYB846" s="304"/>
      <c r="CYC846" s="304"/>
      <c r="CYD846" s="304"/>
      <c r="CYE846" s="304"/>
      <c r="CYF846" s="304"/>
      <c r="CYG846" s="304"/>
      <c r="CYH846" s="304"/>
      <c r="CYI846" s="304"/>
      <c r="CYJ846" s="304"/>
      <c r="CYK846" s="304"/>
      <c r="CYL846" s="304"/>
      <c r="CYM846" s="304"/>
      <c r="CYN846" s="304"/>
      <c r="CYO846" s="304"/>
      <c r="CYP846" s="304"/>
      <c r="CYQ846" s="304"/>
      <c r="CYR846" s="304"/>
      <c r="CYS846" s="304"/>
      <c r="CYT846" s="304"/>
      <c r="CYU846" s="304"/>
      <c r="CYV846" s="304"/>
      <c r="CYW846" s="304"/>
      <c r="CYX846" s="304"/>
      <c r="CYY846" s="304"/>
      <c r="CYZ846" s="304"/>
      <c r="CZA846" s="304"/>
      <c r="CZB846" s="304"/>
      <c r="CZC846" s="304"/>
      <c r="CZD846" s="304"/>
      <c r="CZE846" s="304"/>
      <c r="CZF846" s="304"/>
      <c r="CZG846" s="304"/>
      <c r="CZH846" s="304"/>
      <c r="CZI846" s="304"/>
      <c r="CZJ846" s="304"/>
      <c r="CZK846" s="304"/>
      <c r="CZL846" s="304"/>
      <c r="CZM846" s="304"/>
      <c r="CZN846" s="304"/>
      <c r="CZO846" s="304"/>
      <c r="CZP846" s="304"/>
      <c r="CZQ846" s="304"/>
      <c r="CZR846" s="304"/>
      <c r="CZS846" s="304"/>
      <c r="CZT846" s="304"/>
      <c r="CZU846" s="304"/>
      <c r="CZV846" s="304"/>
      <c r="CZW846" s="304"/>
      <c r="CZX846" s="304"/>
      <c r="CZY846" s="304"/>
      <c r="CZZ846" s="304"/>
      <c r="DAA846" s="304"/>
      <c r="DAB846" s="304"/>
      <c r="DAC846" s="304"/>
      <c r="DAD846" s="304"/>
      <c r="DAE846" s="304"/>
      <c r="DAF846" s="304"/>
      <c r="DAG846" s="304"/>
      <c r="DAH846" s="304"/>
      <c r="DAI846" s="304"/>
      <c r="DAJ846" s="304"/>
      <c r="DAK846" s="304"/>
      <c r="DAL846" s="304"/>
      <c r="DAM846" s="304"/>
      <c r="DAN846" s="304"/>
      <c r="DAO846" s="304"/>
      <c r="DAP846" s="304"/>
      <c r="DAQ846" s="304"/>
      <c r="DAR846" s="304"/>
      <c r="DAS846" s="304"/>
      <c r="DAT846" s="304"/>
      <c r="DAU846" s="304"/>
      <c r="DAV846" s="304"/>
      <c r="DAW846" s="304"/>
      <c r="DAX846" s="304"/>
      <c r="DAY846" s="304"/>
      <c r="DAZ846" s="304"/>
      <c r="DBA846" s="304"/>
      <c r="DBB846" s="304"/>
      <c r="DBC846" s="304"/>
      <c r="DBD846" s="304"/>
      <c r="DBE846" s="304"/>
      <c r="DBF846" s="304"/>
      <c r="DBG846" s="304"/>
      <c r="DBH846" s="304"/>
      <c r="DBI846" s="304"/>
      <c r="DBJ846" s="304"/>
      <c r="DBK846" s="304"/>
      <c r="DBL846" s="304"/>
      <c r="DBM846" s="304"/>
      <c r="DBN846" s="304"/>
      <c r="DBO846" s="304"/>
      <c r="DBP846" s="304"/>
      <c r="DBQ846" s="304"/>
      <c r="DBR846" s="304"/>
      <c r="DBS846" s="304"/>
      <c r="DBT846" s="304"/>
      <c r="DBU846" s="304"/>
      <c r="DBV846" s="304"/>
      <c r="DBW846" s="304"/>
      <c r="DBX846" s="304"/>
      <c r="DBY846" s="304"/>
      <c r="DBZ846" s="304"/>
      <c r="DCA846" s="304"/>
      <c r="DCB846" s="304"/>
      <c r="DCC846" s="304"/>
      <c r="DCD846" s="304"/>
      <c r="DCE846" s="304"/>
      <c r="DCF846" s="304"/>
      <c r="DCG846" s="304"/>
      <c r="DCH846" s="304"/>
      <c r="DCI846" s="304"/>
      <c r="DCJ846" s="304"/>
      <c r="DCK846" s="304"/>
      <c r="DCL846" s="304"/>
      <c r="DCM846" s="304"/>
      <c r="DCN846" s="304"/>
      <c r="DCO846" s="304"/>
      <c r="DCP846" s="304"/>
      <c r="DCQ846" s="304"/>
      <c r="DCR846" s="304"/>
      <c r="DCS846" s="304"/>
      <c r="DCT846" s="304"/>
      <c r="DCU846" s="304"/>
      <c r="DCV846" s="304"/>
      <c r="DCW846" s="304"/>
      <c r="DCX846" s="304"/>
      <c r="DCY846" s="304"/>
      <c r="DCZ846" s="304"/>
      <c r="DDA846" s="304"/>
      <c r="DDB846" s="304"/>
      <c r="DDC846" s="304"/>
      <c r="DDD846" s="304"/>
      <c r="DDE846" s="304"/>
      <c r="DDF846" s="304"/>
      <c r="DDG846" s="304"/>
      <c r="DDH846" s="304"/>
      <c r="DDI846" s="304"/>
      <c r="DDJ846" s="304"/>
      <c r="DDK846" s="304"/>
      <c r="DDL846" s="304"/>
      <c r="DDM846" s="304"/>
      <c r="DDN846" s="304"/>
      <c r="DDO846" s="304"/>
      <c r="DDP846" s="304"/>
      <c r="DDQ846" s="304"/>
      <c r="DDR846" s="304"/>
      <c r="DDS846" s="304"/>
      <c r="DDT846" s="304"/>
      <c r="DDU846" s="304"/>
      <c r="DDV846" s="304"/>
      <c r="DDW846" s="304"/>
      <c r="DDX846" s="304"/>
      <c r="DDY846" s="304"/>
      <c r="DDZ846" s="304"/>
      <c r="DEA846" s="304"/>
      <c r="DEB846" s="304"/>
      <c r="DEC846" s="304"/>
      <c r="DED846" s="304"/>
      <c r="DEE846" s="304"/>
      <c r="DEF846" s="304"/>
      <c r="DEG846" s="304"/>
      <c r="DEH846" s="304"/>
      <c r="DEI846" s="304"/>
      <c r="DEJ846" s="304"/>
      <c r="DEK846" s="304"/>
      <c r="DEL846" s="304"/>
      <c r="DEM846" s="304"/>
      <c r="DEN846" s="304"/>
      <c r="DEO846" s="304"/>
      <c r="DEP846" s="304"/>
      <c r="DEQ846" s="304"/>
      <c r="DER846" s="304"/>
      <c r="DES846" s="304"/>
      <c r="DET846" s="304"/>
      <c r="DEU846" s="304"/>
      <c r="DEV846" s="304"/>
      <c r="DEW846" s="304"/>
      <c r="DEX846" s="304"/>
      <c r="DEY846" s="304"/>
      <c r="DEZ846" s="304"/>
      <c r="DFA846" s="304"/>
      <c r="DFB846" s="304"/>
      <c r="DFC846" s="304"/>
      <c r="DFD846" s="304"/>
      <c r="DFE846" s="304"/>
      <c r="DFF846" s="304"/>
      <c r="DFG846" s="304"/>
      <c r="DFH846" s="304"/>
      <c r="DFI846" s="304"/>
      <c r="DFJ846" s="304"/>
      <c r="DFK846" s="304"/>
      <c r="DFL846" s="304"/>
      <c r="DFM846" s="304"/>
      <c r="DFN846" s="304"/>
      <c r="DFO846" s="304"/>
      <c r="DFP846" s="304"/>
      <c r="DFQ846" s="304"/>
      <c r="DFR846" s="304"/>
      <c r="DFS846" s="304"/>
      <c r="DFT846" s="304"/>
      <c r="DFU846" s="304"/>
      <c r="DFV846" s="304"/>
      <c r="DFW846" s="304"/>
      <c r="DFX846" s="304"/>
      <c r="DFY846" s="304"/>
      <c r="DFZ846" s="304"/>
      <c r="DGA846" s="304"/>
      <c r="DGB846" s="304"/>
      <c r="DGC846" s="304"/>
      <c r="DGD846" s="304"/>
      <c r="DGE846" s="304"/>
      <c r="DGF846" s="304"/>
      <c r="DGG846" s="304"/>
      <c r="DGH846" s="304"/>
      <c r="DGI846" s="304"/>
      <c r="DGJ846" s="304"/>
      <c r="DGK846" s="304"/>
      <c r="DGL846" s="304"/>
      <c r="DGM846" s="304"/>
      <c r="DGN846" s="304"/>
      <c r="DGO846" s="304"/>
      <c r="DGP846" s="304"/>
      <c r="DGQ846" s="304"/>
      <c r="DGR846" s="304"/>
      <c r="DGS846" s="304"/>
      <c r="DGT846" s="304"/>
      <c r="DGU846" s="304"/>
      <c r="DGV846" s="304"/>
      <c r="DGW846" s="304"/>
      <c r="DGX846" s="304"/>
      <c r="DGY846" s="304"/>
      <c r="DGZ846" s="304"/>
      <c r="DHA846" s="304"/>
      <c r="DHB846" s="304"/>
      <c r="DHC846" s="304"/>
      <c r="DHD846" s="304"/>
      <c r="DHE846" s="304"/>
      <c r="DHF846" s="304"/>
      <c r="DHG846" s="304"/>
      <c r="DHH846" s="304"/>
      <c r="DHI846" s="304"/>
      <c r="DHJ846" s="304"/>
      <c r="DHK846" s="304"/>
      <c r="DHL846" s="304"/>
      <c r="DHM846" s="304"/>
      <c r="DHN846" s="304"/>
      <c r="DHO846" s="304"/>
      <c r="DHP846" s="304"/>
      <c r="DHQ846" s="304"/>
      <c r="DHR846" s="304"/>
      <c r="DHS846" s="304"/>
      <c r="DHT846" s="304"/>
      <c r="DHU846" s="304"/>
      <c r="DHV846" s="304"/>
      <c r="DHW846" s="304"/>
      <c r="DHX846" s="304"/>
      <c r="DHY846" s="304"/>
      <c r="DHZ846" s="304"/>
      <c r="DIA846" s="304"/>
      <c r="DIB846" s="304"/>
      <c r="DIC846" s="304"/>
      <c r="DID846" s="304"/>
      <c r="DIE846" s="304"/>
      <c r="DIF846" s="304"/>
      <c r="DIG846" s="304"/>
      <c r="DIH846" s="304"/>
      <c r="DII846" s="304"/>
      <c r="DIJ846" s="304"/>
      <c r="DIK846" s="304"/>
      <c r="DIL846" s="304"/>
      <c r="DIM846" s="304"/>
      <c r="DIN846" s="304"/>
      <c r="DIO846" s="304"/>
      <c r="DIP846" s="304"/>
      <c r="DIQ846" s="304"/>
      <c r="DIR846" s="304"/>
      <c r="DIS846" s="304"/>
      <c r="DIT846" s="304"/>
      <c r="DIU846" s="304"/>
      <c r="DIV846" s="304"/>
      <c r="DIW846" s="304"/>
      <c r="DIX846" s="304"/>
      <c r="DIY846" s="304"/>
      <c r="DIZ846" s="304"/>
      <c r="DJA846" s="304"/>
      <c r="DJB846" s="304"/>
      <c r="DJC846" s="304"/>
      <c r="DJD846" s="304"/>
      <c r="DJE846" s="304"/>
      <c r="DJF846" s="304"/>
      <c r="DJG846" s="304"/>
      <c r="DJH846" s="304"/>
      <c r="DJI846" s="304"/>
      <c r="DJJ846" s="304"/>
      <c r="DJK846" s="304"/>
      <c r="DJL846" s="304"/>
      <c r="DJM846" s="304"/>
      <c r="DJN846" s="304"/>
      <c r="DJO846" s="304"/>
      <c r="DJP846" s="304"/>
      <c r="DJQ846" s="304"/>
      <c r="DJR846" s="304"/>
      <c r="DJS846" s="304"/>
      <c r="DJT846" s="304"/>
      <c r="DJU846" s="304"/>
      <c r="DJV846" s="304"/>
      <c r="DJW846" s="304"/>
      <c r="DJX846" s="304"/>
      <c r="DJY846" s="304"/>
      <c r="DJZ846" s="304"/>
      <c r="DKA846" s="304"/>
      <c r="DKB846" s="304"/>
      <c r="DKC846" s="304"/>
      <c r="DKD846" s="304"/>
      <c r="DKE846" s="304"/>
      <c r="DKF846" s="304"/>
      <c r="DKG846" s="304"/>
      <c r="DKH846" s="304"/>
      <c r="DKI846" s="304"/>
      <c r="DKJ846" s="304"/>
      <c r="DKK846" s="304"/>
      <c r="DKL846" s="304"/>
      <c r="DKM846" s="304"/>
      <c r="DKN846" s="304"/>
      <c r="DKO846" s="304"/>
      <c r="DKP846" s="304"/>
      <c r="DKQ846" s="304"/>
      <c r="DKR846" s="304"/>
      <c r="DKS846" s="304"/>
      <c r="DKT846" s="304"/>
      <c r="DKU846" s="304"/>
      <c r="DKV846" s="304"/>
      <c r="DKW846" s="304"/>
      <c r="DKX846" s="304"/>
      <c r="DKY846" s="304"/>
      <c r="DKZ846" s="304"/>
      <c r="DLA846" s="304"/>
      <c r="DLB846" s="304"/>
      <c r="DLC846" s="304"/>
      <c r="DLD846" s="304"/>
      <c r="DLE846" s="304"/>
      <c r="DLF846" s="304"/>
      <c r="DLG846" s="304"/>
      <c r="DLH846" s="304"/>
      <c r="DLI846" s="304"/>
      <c r="DLJ846" s="304"/>
      <c r="DLK846" s="304"/>
      <c r="DLL846" s="304"/>
      <c r="DLM846" s="304"/>
      <c r="DLN846" s="304"/>
      <c r="DLO846" s="304"/>
      <c r="DLP846" s="304"/>
      <c r="DLQ846" s="304"/>
      <c r="DLR846" s="304"/>
      <c r="DLS846" s="304"/>
      <c r="DLT846" s="304"/>
      <c r="DLU846" s="304"/>
      <c r="DLV846" s="304"/>
      <c r="DLW846" s="304"/>
      <c r="DLX846" s="304"/>
      <c r="DLY846" s="304"/>
      <c r="DLZ846" s="304"/>
      <c r="DMA846" s="304"/>
      <c r="DMB846" s="304"/>
      <c r="DMC846" s="304"/>
      <c r="DMD846" s="304"/>
      <c r="DME846" s="304"/>
      <c r="DMF846" s="304"/>
      <c r="DMG846" s="304"/>
      <c r="DMH846" s="304"/>
      <c r="DMI846" s="304"/>
      <c r="DMJ846" s="304"/>
      <c r="DMK846" s="304"/>
      <c r="DML846" s="304"/>
      <c r="DMM846" s="304"/>
      <c r="DMN846" s="304"/>
      <c r="DMO846" s="304"/>
      <c r="DMP846" s="304"/>
      <c r="DMQ846" s="304"/>
      <c r="DMR846" s="304"/>
      <c r="DMS846" s="304"/>
      <c r="DMT846" s="304"/>
      <c r="DMU846" s="304"/>
      <c r="DMV846" s="304"/>
      <c r="DMW846" s="304"/>
      <c r="DMX846" s="304"/>
      <c r="DMY846" s="304"/>
      <c r="DMZ846" s="304"/>
      <c r="DNA846" s="304"/>
      <c r="DNB846" s="304"/>
      <c r="DNC846" s="304"/>
      <c r="DND846" s="304"/>
      <c r="DNE846" s="304"/>
      <c r="DNF846" s="304"/>
      <c r="DNG846" s="304"/>
      <c r="DNH846" s="304"/>
      <c r="DNI846" s="304"/>
      <c r="DNJ846" s="304"/>
      <c r="DNK846" s="304"/>
      <c r="DNL846" s="304"/>
      <c r="DNM846" s="304"/>
      <c r="DNN846" s="304"/>
      <c r="DNO846" s="304"/>
      <c r="DNP846" s="304"/>
      <c r="DNQ846" s="304"/>
      <c r="DNR846" s="304"/>
      <c r="DNS846" s="304"/>
      <c r="DNT846" s="304"/>
      <c r="DNU846" s="304"/>
      <c r="DNV846" s="304"/>
      <c r="DNW846" s="304"/>
      <c r="DNX846" s="304"/>
      <c r="DNY846" s="304"/>
      <c r="DNZ846" s="304"/>
      <c r="DOA846" s="304"/>
      <c r="DOB846" s="304"/>
      <c r="DOC846" s="304"/>
      <c r="DOD846" s="304"/>
      <c r="DOE846" s="304"/>
      <c r="DOF846" s="304"/>
      <c r="DOG846" s="304"/>
      <c r="DOH846" s="304"/>
      <c r="DOI846" s="304"/>
      <c r="DOJ846" s="304"/>
      <c r="DOK846" s="304"/>
      <c r="DOL846" s="304"/>
      <c r="DOM846" s="304"/>
      <c r="DON846" s="304"/>
      <c r="DOO846" s="304"/>
      <c r="DOP846" s="304"/>
      <c r="DOQ846" s="304"/>
      <c r="DOR846" s="304"/>
      <c r="DOS846" s="304"/>
      <c r="DOT846" s="304"/>
      <c r="DOU846" s="304"/>
      <c r="DOV846" s="304"/>
      <c r="DOW846" s="304"/>
      <c r="DOX846" s="304"/>
      <c r="DOY846" s="304"/>
      <c r="DOZ846" s="304"/>
      <c r="DPA846" s="304"/>
      <c r="DPB846" s="304"/>
      <c r="DPC846" s="304"/>
      <c r="DPD846" s="304"/>
      <c r="DPE846" s="304"/>
      <c r="DPF846" s="304"/>
      <c r="DPG846" s="304"/>
      <c r="DPH846" s="304"/>
      <c r="DPI846" s="304"/>
      <c r="DPJ846" s="304"/>
      <c r="DPK846" s="304"/>
      <c r="DPL846" s="304"/>
      <c r="DPM846" s="304"/>
      <c r="DPN846" s="304"/>
      <c r="DPO846" s="304"/>
      <c r="DPP846" s="304"/>
      <c r="DPQ846" s="304"/>
      <c r="DPR846" s="304"/>
      <c r="DPS846" s="304"/>
      <c r="DPT846" s="304"/>
      <c r="DPU846" s="304"/>
      <c r="DPV846" s="304"/>
      <c r="DPW846" s="304"/>
      <c r="DPX846" s="304"/>
      <c r="DPY846" s="304"/>
      <c r="DPZ846" s="304"/>
      <c r="DQA846" s="304"/>
      <c r="DQB846" s="304"/>
      <c r="DQC846" s="304"/>
      <c r="DQD846" s="304"/>
      <c r="DQE846" s="304"/>
      <c r="DQF846" s="304"/>
      <c r="DQG846" s="304"/>
      <c r="DQH846" s="304"/>
      <c r="DQI846" s="304"/>
      <c r="DQJ846" s="304"/>
      <c r="DQK846" s="304"/>
      <c r="DQL846" s="304"/>
      <c r="DQM846" s="304"/>
      <c r="DQN846" s="304"/>
      <c r="DQO846" s="304"/>
      <c r="DQP846" s="304"/>
      <c r="DQQ846" s="304"/>
      <c r="DQR846" s="304"/>
      <c r="DQS846" s="304"/>
      <c r="DQT846" s="304"/>
      <c r="DQU846" s="304"/>
      <c r="DQV846" s="304"/>
      <c r="DQW846" s="304"/>
      <c r="DQX846" s="304"/>
      <c r="DQY846" s="304"/>
      <c r="DQZ846" s="304"/>
      <c r="DRA846" s="304"/>
      <c r="DRB846" s="304"/>
      <c r="DRC846" s="304"/>
      <c r="DRD846" s="304"/>
      <c r="DRE846" s="304"/>
      <c r="DRF846" s="304"/>
      <c r="DRG846" s="304"/>
      <c r="DRH846" s="304"/>
      <c r="DRI846" s="304"/>
      <c r="DRJ846" s="304"/>
      <c r="DRK846" s="304"/>
      <c r="DRL846" s="304"/>
      <c r="DRM846" s="304"/>
      <c r="DRN846" s="304"/>
      <c r="DRO846" s="304"/>
      <c r="DRP846" s="304"/>
      <c r="DRQ846" s="304"/>
      <c r="DRR846" s="304"/>
      <c r="DRS846" s="304"/>
      <c r="DRT846" s="304"/>
      <c r="DRU846" s="304"/>
      <c r="DRV846" s="304"/>
      <c r="DRW846" s="304"/>
      <c r="DRX846" s="304"/>
      <c r="DRY846" s="304"/>
      <c r="DRZ846" s="304"/>
      <c r="DSA846" s="304"/>
      <c r="DSB846" s="304"/>
      <c r="DSC846" s="304"/>
      <c r="DSD846" s="304"/>
      <c r="DSE846" s="304"/>
      <c r="DSF846" s="304"/>
      <c r="DSG846" s="304"/>
      <c r="DSH846" s="304"/>
      <c r="DSI846" s="304"/>
      <c r="DSJ846" s="304"/>
      <c r="DSK846" s="304"/>
      <c r="DSL846" s="304"/>
      <c r="DSM846" s="304"/>
      <c r="DSN846" s="304"/>
      <c r="DSO846" s="304"/>
      <c r="DSP846" s="304"/>
      <c r="DSQ846" s="304"/>
      <c r="DSR846" s="304"/>
      <c r="DSS846" s="304"/>
      <c r="DST846" s="304"/>
      <c r="DSU846" s="304"/>
      <c r="DSV846" s="304"/>
      <c r="DSW846" s="304"/>
      <c r="DSX846" s="304"/>
      <c r="DSY846" s="304"/>
      <c r="DSZ846" s="304"/>
      <c r="DTA846" s="304"/>
      <c r="DTB846" s="304"/>
      <c r="DTC846" s="304"/>
      <c r="DTD846" s="304"/>
      <c r="DTE846" s="304"/>
      <c r="DTF846" s="304"/>
      <c r="DTG846" s="304"/>
      <c r="DTH846" s="304"/>
      <c r="DTI846" s="304"/>
      <c r="DTJ846" s="304"/>
      <c r="DTK846" s="304"/>
      <c r="DTL846" s="304"/>
      <c r="DTM846" s="304"/>
      <c r="DTN846" s="304"/>
      <c r="DTO846" s="304"/>
      <c r="DTP846" s="304"/>
      <c r="DTQ846" s="304"/>
      <c r="DTR846" s="304"/>
      <c r="DTS846" s="304"/>
      <c r="DTT846" s="304"/>
      <c r="DTU846" s="304"/>
      <c r="DTV846" s="304"/>
      <c r="DTW846" s="304"/>
      <c r="DTX846" s="304"/>
      <c r="DTY846" s="304"/>
      <c r="DTZ846" s="304"/>
      <c r="DUA846" s="304"/>
      <c r="DUB846" s="304"/>
      <c r="DUC846" s="304"/>
      <c r="DUD846" s="304"/>
      <c r="DUE846" s="304"/>
      <c r="DUF846" s="304"/>
      <c r="DUG846" s="304"/>
      <c r="DUH846" s="304"/>
      <c r="DUI846" s="304"/>
      <c r="DUJ846" s="304"/>
      <c r="DUK846" s="304"/>
      <c r="DUL846" s="304"/>
      <c r="DUM846" s="304"/>
      <c r="DUN846" s="304"/>
      <c r="DUO846" s="304"/>
      <c r="DUP846" s="304"/>
      <c r="DUQ846" s="304"/>
      <c r="DUR846" s="304"/>
      <c r="DUS846" s="304"/>
      <c r="DUT846" s="304"/>
      <c r="DUU846" s="304"/>
      <c r="DUV846" s="304"/>
      <c r="DUW846" s="304"/>
      <c r="DUX846" s="304"/>
      <c r="DUY846" s="304"/>
      <c r="DUZ846" s="304"/>
      <c r="DVA846" s="304"/>
      <c r="DVB846" s="304"/>
      <c r="DVC846" s="304"/>
      <c r="DVD846" s="304"/>
      <c r="DVE846" s="304"/>
      <c r="DVF846" s="304"/>
      <c r="DVG846" s="304"/>
      <c r="DVH846" s="304"/>
      <c r="DVI846" s="304"/>
      <c r="DVJ846" s="304"/>
      <c r="DVK846" s="304"/>
      <c r="DVL846" s="304"/>
      <c r="DVM846" s="304"/>
      <c r="DVN846" s="304"/>
      <c r="DVO846" s="304"/>
      <c r="DVP846" s="304"/>
      <c r="DVQ846" s="304"/>
      <c r="DVR846" s="304"/>
      <c r="DVS846" s="304"/>
      <c r="DVT846" s="304"/>
      <c r="DVU846" s="304"/>
      <c r="DVV846" s="304"/>
      <c r="DVW846" s="304"/>
      <c r="DVX846" s="304"/>
      <c r="DVY846" s="304"/>
      <c r="DVZ846" s="304"/>
      <c r="DWA846" s="304"/>
      <c r="DWB846" s="304"/>
      <c r="DWC846" s="304"/>
      <c r="DWD846" s="304"/>
      <c r="DWE846" s="304"/>
      <c r="DWF846" s="304"/>
      <c r="DWG846" s="304"/>
      <c r="DWH846" s="304"/>
      <c r="DWI846" s="304"/>
      <c r="DWJ846" s="304"/>
      <c r="DWK846" s="304"/>
      <c r="DWL846" s="304"/>
      <c r="DWM846" s="304"/>
      <c r="DWN846" s="304"/>
      <c r="DWO846" s="304"/>
      <c r="DWP846" s="304"/>
      <c r="DWQ846" s="304"/>
      <c r="DWR846" s="304"/>
      <c r="DWS846" s="304"/>
      <c r="DWT846" s="304"/>
      <c r="DWU846" s="304"/>
      <c r="DWV846" s="304"/>
      <c r="DWW846" s="304"/>
      <c r="DWX846" s="304"/>
      <c r="DWY846" s="304"/>
      <c r="DWZ846" s="304"/>
      <c r="DXA846" s="304"/>
      <c r="DXB846" s="304"/>
      <c r="DXC846" s="304"/>
      <c r="DXD846" s="304"/>
      <c r="DXE846" s="304"/>
      <c r="DXF846" s="304"/>
      <c r="DXG846" s="304"/>
      <c r="DXH846" s="304"/>
      <c r="DXI846" s="304"/>
      <c r="DXJ846" s="304"/>
      <c r="DXK846" s="304"/>
      <c r="DXL846" s="304"/>
      <c r="DXM846" s="304"/>
      <c r="DXN846" s="304"/>
      <c r="DXO846" s="304"/>
      <c r="DXP846" s="304"/>
      <c r="DXQ846" s="304"/>
      <c r="DXR846" s="304"/>
      <c r="DXS846" s="304"/>
      <c r="DXT846" s="304"/>
      <c r="DXU846" s="304"/>
      <c r="DXV846" s="304"/>
      <c r="DXW846" s="304"/>
      <c r="DXX846" s="304"/>
      <c r="DXY846" s="304"/>
      <c r="DXZ846" s="304"/>
      <c r="DYA846" s="304"/>
      <c r="DYB846" s="304"/>
      <c r="DYC846" s="304"/>
      <c r="DYD846" s="304"/>
      <c r="DYE846" s="304"/>
      <c r="DYF846" s="304"/>
      <c r="DYG846" s="304"/>
      <c r="DYH846" s="304"/>
      <c r="DYI846" s="304"/>
      <c r="DYJ846" s="304"/>
      <c r="DYK846" s="304"/>
      <c r="DYL846" s="304"/>
      <c r="DYM846" s="304"/>
      <c r="DYN846" s="304"/>
      <c r="DYO846" s="304"/>
      <c r="DYP846" s="304"/>
      <c r="DYQ846" s="304"/>
      <c r="DYR846" s="304"/>
      <c r="DYS846" s="304"/>
      <c r="DYT846" s="304"/>
      <c r="DYU846" s="304"/>
      <c r="DYV846" s="304"/>
      <c r="DYW846" s="304"/>
      <c r="DYX846" s="304"/>
      <c r="DYY846" s="304"/>
      <c r="DYZ846" s="304"/>
      <c r="DZA846" s="304"/>
      <c r="DZB846" s="304"/>
      <c r="DZC846" s="304"/>
      <c r="DZD846" s="304"/>
      <c r="DZE846" s="304"/>
      <c r="DZF846" s="304"/>
      <c r="DZG846" s="304"/>
      <c r="DZH846" s="304"/>
      <c r="DZI846" s="304"/>
      <c r="DZJ846" s="304"/>
      <c r="DZK846" s="304"/>
      <c r="DZL846" s="304"/>
      <c r="DZM846" s="304"/>
      <c r="DZN846" s="304"/>
      <c r="DZO846" s="304"/>
      <c r="DZP846" s="304"/>
      <c r="DZQ846" s="304"/>
      <c r="DZR846" s="304"/>
      <c r="DZS846" s="304"/>
      <c r="DZT846" s="304"/>
      <c r="DZU846" s="304"/>
      <c r="DZV846" s="304"/>
      <c r="DZW846" s="304"/>
      <c r="DZX846" s="304"/>
      <c r="DZY846" s="304"/>
      <c r="DZZ846" s="304"/>
      <c r="EAA846" s="304"/>
      <c r="EAB846" s="304"/>
      <c r="EAC846" s="304"/>
      <c r="EAD846" s="304"/>
      <c r="EAE846" s="304"/>
      <c r="EAF846" s="304"/>
      <c r="EAG846" s="304"/>
      <c r="EAH846" s="304"/>
      <c r="EAI846" s="304"/>
      <c r="EAJ846" s="304"/>
      <c r="EAK846" s="304"/>
      <c r="EAL846" s="304"/>
      <c r="EAM846" s="304"/>
      <c r="EAN846" s="304"/>
      <c r="EAO846" s="304"/>
      <c r="EAP846" s="304"/>
      <c r="EAQ846" s="304"/>
      <c r="EAR846" s="304"/>
      <c r="EAS846" s="304"/>
      <c r="EAT846" s="304"/>
      <c r="EAU846" s="304"/>
      <c r="EAV846" s="304"/>
      <c r="EAW846" s="304"/>
      <c r="EAX846" s="304"/>
      <c r="EAY846" s="304"/>
      <c r="EAZ846" s="304"/>
      <c r="EBA846" s="304"/>
      <c r="EBB846" s="304"/>
      <c r="EBC846" s="304"/>
      <c r="EBD846" s="304"/>
      <c r="EBE846" s="304"/>
      <c r="EBF846" s="304"/>
      <c r="EBG846" s="304"/>
      <c r="EBH846" s="304"/>
      <c r="EBI846" s="304"/>
      <c r="EBJ846" s="304"/>
      <c r="EBK846" s="304"/>
      <c r="EBL846" s="304"/>
      <c r="EBM846" s="304"/>
      <c r="EBN846" s="304"/>
      <c r="EBO846" s="304"/>
      <c r="EBP846" s="304"/>
      <c r="EBQ846" s="304"/>
      <c r="EBR846" s="304"/>
      <c r="EBS846" s="304"/>
      <c r="EBT846" s="304"/>
      <c r="EBU846" s="304"/>
      <c r="EBV846" s="304"/>
      <c r="EBW846" s="304"/>
      <c r="EBX846" s="304"/>
      <c r="EBY846" s="304"/>
      <c r="EBZ846" s="304"/>
      <c r="ECA846" s="304"/>
      <c r="ECB846" s="304"/>
      <c r="ECC846" s="304"/>
      <c r="ECD846" s="304"/>
      <c r="ECE846" s="304"/>
      <c r="ECF846" s="304"/>
      <c r="ECG846" s="304"/>
      <c r="ECH846" s="304"/>
      <c r="ECI846" s="304"/>
      <c r="ECJ846" s="304"/>
      <c r="ECK846" s="304"/>
      <c r="ECL846" s="304"/>
      <c r="ECM846" s="304"/>
      <c r="ECN846" s="304"/>
      <c r="ECO846" s="304"/>
      <c r="ECP846" s="304"/>
      <c r="ECQ846" s="304"/>
      <c r="ECR846" s="304"/>
      <c r="ECS846" s="304"/>
      <c r="ECT846" s="304"/>
      <c r="ECU846" s="304"/>
      <c r="ECV846" s="304"/>
      <c r="ECW846" s="304"/>
      <c r="ECX846" s="304"/>
      <c r="ECY846" s="304"/>
      <c r="ECZ846" s="304"/>
      <c r="EDA846" s="304"/>
      <c r="EDB846" s="304"/>
      <c r="EDC846" s="304"/>
      <c r="EDD846" s="304"/>
      <c r="EDE846" s="304"/>
      <c r="EDF846" s="304"/>
      <c r="EDG846" s="304"/>
      <c r="EDH846" s="304"/>
      <c r="EDI846" s="304"/>
      <c r="EDJ846" s="304"/>
      <c r="EDK846" s="304"/>
      <c r="EDL846" s="304"/>
      <c r="EDM846" s="304"/>
      <c r="EDN846" s="304"/>
      <c r="EDO846" s="304"/>
      <c r="EDP846" s="304"/>
      <c r="EDQ846" s="304"/>
      <c r="EDR846" s="304"/>
      <c r="EDS846" s="304"/>
      <c r="EDT846" s="304"/>
      <c r="EDU846" s="304"/>
      <c r="EDV846" s="304"/>
      <c r="EDW846" s="304"/>
      <c r="EDX846" s="304"/>
      <c r="EDY846" s="304"/>
      <c r="EDZ846" s="304"/>
      <c r="EEA846" s="304"/>
      <c r="EEB846" s="304"/>
      <c r="EEC846" s="304"/>
      <c r="EED846" s="304"/>
      <c r="EEE846" s="304"/>
      <c r="EEF846" s="304"/>
      <c r="EEG846" s="304"/>
      <c r="EEH846" s="304"/>
      <c r="EEI846" s="304"/>
      <c r="EEJ846" s="304"/>
      <c r="EEK846" s="304"/>
      <c r="EEL846" s="304"/>
      <c r="EEM846" s="304"/>
      <c r="EEN846" s="304"/>
      <c r="EEO846" s="304"/>
      <c r="EEP846" s="304"/>
      <c r="EEQ846" s="304"/>
      <c r="EER846" s="304"/>
      <c r="EES846" s="304"/>
      <c r="EET846" s="304"/>
      <c r="EEU846" s="304"/>
      <c r="EEV846" s="304"/>
      <c r="EEW846" s="304"/>
      <c r="EEX846" s="304"/>
      <c r="EEY846" s="304"/>
      <c r="EEZ846" s="304"/>
      <c r="EFA846" s="304"/>
      <c r="EFB846" s="304"/>
      <c r="EFC846" s="304"/>
      <c r="EFD846" s="304"/>
      <c r="EFE846" s="304"/>
      <c r="EFF846" s="304"/>
      <c r="EFG846" s="304"/>
      <c r="EFH846" s="304"/>
      <c r="EFI846" s="304"/>
      <c r="EFJ846" s="304"/>
      <c r="EFK846" s="304"/>
      <c r="EFL846" s="304"/>
      <c r="EFM846" s="304"/>
      <c r="EFN846" s="304"/>
      <c r="EFO846" s="304"/>
      <c r="EFP846" s="304"/>
      <c r="EFQ846" s="304"/>
      <c r="EFR846" s="304"/>
      <c r="EFS846" s="304"/>
      <c r="EFT846" s="304"/>
      <c r="EFU846" s="304"/>
      <c r="EFV846" s="304"/>
      <c r="EFW846" s="304"/>
      <c r="EFX846" s="304"/>
      <c r="EFY846" s="304"/>
      <c r="EFZ846" s="304"/>
      <c r="EGA846" s="304"/>
      <c r="EGB846" s="304"/>
      <c r="EGC846" s="304"/>
      <c r="EGD846" s="304"/>
      <c r="EGE846" s="304"/>
      <c r="EGF846" s="304"/>
      <c r="EGG846" s="304"/>
      <c r="EGH846" s="304"/>
      <c r="EGI846" s="304"/>
      <c r="EGJ846" s="304"/>
      <c r="EGK846" s="304"/>
      <c r="EGL846" s="304"/>
      <c r="EGM846" s="304"/>
      <c r="EGN846" s="304"/>
      <c r="EGO846" s="304"/>
      <c r="EGP846" s="304"/>
      <c r="EGQ846" s="304"/>
      <c r="EGR846" s="304"/>
      <c r="EGS846" s="304"/>
      <c r="EGT846" s="304"/>
      <c r="EGU846" s="304"/>
      <c r="EGV846" s="304"/>
      <c r="EGW846" s="304"/>
      <c r="EGX846" s="304"/>
      <c r="EGY846" s="304"/>
      <c r="EGZ846" s="304"/>
      <c r="EHA846" s="304"/>
      <c r="EHB846" s="304"/>
      <c r="EHC846" s="304"/>
      <c r="EHD846" s="304"/>
      <c r="EHE846" s="304"/>
      <c r="EHF846" s="304"/>
      <c r="EHG846" s="304"/>
      <c r="EHH846" s="304"/>
      <c r="EHI846" s="304"/>
      <c r="EHJ846" s="304"/>
      <c r="EHK846" s="304"/>
      <c r="EHL846" s="304"/>
      <c r="EHM846" s="304"/>
      <c r="EHN846" s="304"/>
      <c r="EHO846" s="304"/>
      <c r="EHP846" s="304"/>
      <c r="EHQ846" s="304"/>
      <c r="EHR846" s="304"/>
      <c r="EHS846" s="304"/>
      <c r="EHT846" s="304"/>
      <c r="EHU846" s="304"/>
      <c r="EHV846" s="304"/>
      <c r="EHW846" s="304"/>
      <c r="EHX846" s="304"/>
      <c r="EHY846" s="304"/>
      <c r="EHZ846" s="304"/>
      <c r="EIA846" s="304"/>
      <c r="EIB846" s="304"/>
      <c r="EIC846" s="304"/>
      <c r="EID846" s="304"/>
      <c r="EIE846" s="304"/>
      <c r="EIF846" s="304"/>
      <c r="EIG846" s="304"/>
      <c r="EIH846" s="304"/>
      <c r="EII846" s="304"/>
      <c r="EIJ846" s="304"/>
      <c r="EIK846" s="304"/>
      <c r="EIL846" s="304"/>
      <c r="EIM846" s="304"/>
      <c r="EIN846" s="304"/>
      <c r="EIO846" s="304"/>
      <c r="EIP846" s="304"/>
      <c r="EIQ846" s="304"/>
      <c r="EIR846" s="304"/>
      <c r="EIS846" s="304"/>
      <c r="EIT846" s="304"/>
      <c r="EIU846" s="304"/>
      <c r="EIV846" s="304"/>
      <c r="EIW846" s="304"/>
      <c r="EIX846" s="304"/>
      <c r="EIY846" s="304"/>
      <c r="EIZ846" s="304"/>
      <c r="EJA846" s="304"/>
      <c r="EJB846" s="304"/>
      <c r="EJC846" s="304"/>
      <c r="EJD846" s="304"/>
      <c r="EJE846" s="304"/>
      <c r="EJF846" s="304"/>
      <c r="EJG846" s="304"/>
      <c r="EJH846" s="304"/>
      <c r="EJI846" s="304"/>
      <c r="EJJ846" s="304"/>
      <c r="EJK846" s="304"/>
      <c r="EJL846" s="304"/>
      <c r="EJM846" s="304"/>
      <c r="EJN846" s="304"/>
      <c r="EJO846" s="304"/>
      <c r="EJP846" s="304"/>
      <c r="EJQ846" s="304"/>
      <c r="EJR846" s="304"/>
      <c r="EJS846" s="304"/>
      <c r="EJT846" s="304"/>
      <c r="EJU846" s="304"/>
      <c r="EJV846" s="304"/>
      <c r="EJW846" s="304"/>
      <c r="EJX846" s="304"/>
      <c r="EJY846" s="304"/>
      <c r="EJZ846" s="304"/>
      <c r="EKA846" s="304"/>
      <c r="EKB846" s="304"/>
      <c r="EKC846" s="304"/>
      <c r="EKD846" s="304"/>
      <c r="EKE846" s="304"/>
      <c r="EKF846" s="304"/>
      <c r="EKG846" s="304"/>
      <c r="EKH846" s="304"/>
      <c r="EKI846" s="304"/>
      <c r="EKJ846" s="304"/>
      <c r="EKK846" s="304"/>
      <c r="EKL846" s="304"/>
      <c r="EKM846" s="304"/>
      <c r="EKN846" s="304"/>
      <c r="EKO846" s="304"/>
      <c r="EKP846" s="304"/>
      <c r="EKQ846" s="304"/>
      <c r="EKR846" s="304"/>
      <c r="EKS846" s="304"/>
      <c r="EKT846" s="304"/>
      <c r="EKU846" s="304"/>
      <c r="EKV846" s="304"/>
      <c r="EKW846" s="304"/>
      <c r="EKX846" s="304"/>
      <c r="EKY846" s="304"/>
      <c r="EKZ846" s="304"/>
      <c r="ELA846" s="304"/>
      <c r="ELB846" s="304"/>
      <c r="ELC846" s="304"/>
      <c r="ELD846" s="304"/>
      <c r="ELE846" s="304"/>
      <c r="ELF846" s="304"/>
      <c r="ELG846" s="304"/>
      <c r="ELH846" s="304"/>
      <c r="ELI846" s="304"/>
      <c r="ELJ846" s="304"/>
      <c r="ELK846" s="304"/>
      <c r="ELL846" s="304"/>
      <c r="ELM846" s="304"/>
      <c r="ELN846" s="304"/>
      <c r="ELO846" s="304"/>
      <c r="ELP846" s="304"/>
      <c r="ELQ846" s="304"/>
      <c r="ELR846" s="304"/>
      <c r="ELS846" s="304"/>
      <c r="ELT846" s="304"/>
      <c r="ELU846" s="304"/>
    </row>
    <row r="847" spans="2:341 1271:3713" s="279" customFormat="1">
      <c r="B847" s="303"/>
      <c r="S847" s="421"/>
      <c r="T847" s="453"/>
      <c r="U847" s="304"/>
      <c r="V847" s="304"/>
      <c r="W847" s="304"/>
      <c r="X847" s="304"/>
      <c r="Y847" s="304"/>
      <c r="Z847" s="304"/>
      <c r="AA847" s="304"/>
      <c r="AB847" s="304"/>
      <c r="AC847" s="304"/>
      <c r="AD847" s="304"/>
      <c r="AE847" s="304"/>
      <c r="AF847" s="304"/>
      <c r="AG847" s="304"/>
      <c r="AH847" s="304"/>
      <c r="AI847" s="304"/>
      <c r="AJ847" s="304"/>
      <c r="AK847" s="304"/>
      <c r="AL847" s="304"/>
      <c r="AM847" s="304"/>
      <c r="AN847" s="304"/>
      <c r="AO847" s="304"/>
      <c r="AP847" s="304"/>
      <c r="AQ847" s="304"/>
      <c r="AR847" s="304"/>
      <c r="AS847" s="304"/>
      <c r="AT847" s="304"/>
      <c r="AU847" s="304"/>
      <c r="AV847" s="304"/>
      <c r="AW847" s="304"/>
      <c r="AX847" s="304"/>
      <c r="AY847" s="304"/>
      <c r="AZ847" s="304"/>
      <c r="BA847" s="304"/>
      <c r="BB847" s="304"/>
      <c r="BC847" s="304"/>
      <c r="BD847" s="304"/>
      <c r="BE847" s="304"/>
      <c r="BF847" s="304"/>
      <c r="BG847" s="304"/>
      <c r="BH847" s="304"/>
      <c r="BI847" s="304"/>
      <c r="BJ847" s="304"/>
      <c r="BK847" s="304"/>
      <c r="BL847" s="304"/>
      <c r="BM847" s="304"/>
      <c r="BN847" s="304"/>
      <c r="BO847" s="304"/>
      <c r="BP847" s="304"/>
      <c r="BQ847" s="304"/>
      <c r="BR847" s="304"/>
      <c r="BS847" s="304"/>
      <c r="BT847" s="304"/>
      <c r="BU847" s="304"/>
      <c r="BV847" s="304"/>
      <c r="BW847" s="304"/>
      <c r="BX847" s="304"/>
      <c r="BY847" s="304"/>
      <c r="BZ847" s="304"/>
      <c r="CA847" s="304"/>
      <c r="CB847" s="304"/>
      <c r="CC847" s="304"/>
      <c r="CD847" s="304"/>
      <c r="CE847" s="304"/>
      <c r="CF847" s="304"/>
      <c r="CG847" s="304"/>
      <c r="CH847" s="304"/>
      <c r="CI847" s="304"/>
      <c r="CJ847" s="304"/>
      <c r="CK847" s="304"/>
      <c r="CL847" s="304"/>
      <c r="CM847" s="304"/>
      <c r="CN847" s="304"/>
      <c r="CO847" s="304"/>
      <c r="CP847" s="304"/>
      <c r="CQ847" s="304"/>
      <c r="CR847" s="304"/>
      <c r="CS847" s="304"/>
      <c r="CT847" s="304"/>
      <c r="CU847" s="304"/>
      <c r="CV847" s="304"/>
      <c r="CW847" s="304"/>
      <c r="CX847" s="304"/>
      <c r="CY847" s="304"/>
      <c r="CZ847" s="304"/>
      <c r="DA847" s="304"/>
      <c r="DB847" s="304"/>
      <c r="DC847" s="304"/>
      <c r="DD847" s="304"/>
      <c r="DE847" s="304"/>
      <c r="DF847" s="304"/>
      <c r="DG847" s="304"/>
      <c r="DH847" s="304"/>
      <c r="DI847" s="304"/>
      <c r="DJ847" s="304"/>
      <c r="DK847" s="304"/>
      <c r="DL847" s="304"/>
      <c r="DM847" s="304"/>
      <c r="DN847" s="304"/>
      <c r="DO847" s="304"/>
      <c r="DP847" s="304"/>
      <c r="DQ847" s="304"/>
      <c r="DR847" s="304"/>
      <c r="DS847" s="304"/>
      <c r="DT847" s="304"/>
      <c r="DU847" s="304"/>
      <c r="DV847" s="304"/>
      <c r="DW847" s="304"/>
      <c r="DX847" s="304"/>
      <c r="DY847" s="304"/>
      <c r="DZ847" s="304"/>
      <c r="EA847" s="304"/>
      <c r="EB847" s="304"/>
      <c r="EC847" s="304"/>
      <c r="ED847" s="304"/>
      <c r="EE847" s="304"/>
      <c r="EF847" s="304"/>
      <c r="EG847" s="304"/>
      <c r="EH847" s="304"/>
      <c r="EI847" s="304"/>
      <c r="EJ847" s="304"/>
      <c r="EK847" s="304"/>
      <c r="EL847" s="304"/>
      <c r="EM847" s="304"/>
      <c r="EN847" s="304"/>
      <c r="EO847" s="304"/>
      <c r="EP847" s="304"/>
      <c r="EQ847" s="304"/>
      <c r="ER847" s="304"/>
      <c r="ES847" s="304"/>
      <c r="ET847" s="304"/>
      <c r="EU847" s="304"/>
      <c r="EV847" s="304"/>
      <c r="EW847" s="304"/>
      <c r="EX847" s="304"/>
      <c r="EY847" s="304"/>
      <c r="EZ847" s="304"/>
      <c r="FA847" s="304"/>
      <c r="FB847" s="304"/>
      <c r="FC847" s="304"/>
      <c r="FD847" s="304"/>
      <c r="FE847" s="304"/>
      <c r="FF847" s="304"/>
      <c r="FG847" s="304"/>
      <c r="FH847" s="304"/>
      <c r="FI847" s="304"/>
      <c r="FJ847" s="304"/>
      <c r="FK847" s="304"/>
      <c r="FL847" s="304"/>
      <c r="FM847" s="304"/>
      <c r="FN847" s="304"/>
      <c r="FO847" s="304"/>
      <c r="FP847" s="304"/>
      <c r="FQ847" s="304"/>
      <c r="FR847" s="304"/>
      <c r="FS847" s="304"/>
      <c r="FT847" s="304"/>
      <c r="FU847" s="304"/>
      <c r="FV847" s="304"/>
      <c r="FW847" s="304"/>
      <c r="FX847" s="304"/>
      <c r="FY847" s="304"/>
      <c r="FZ847" s="304"/>
      <c r="GA847" s="304"/>
      <c r="GB847" s="304"/>
      <c r="GC847" s="304"/>
      <c r="GD847" s="304"/>
      <c r="GE847" s="304"/>
      <c r="GF847" s="304"/>
      <c r="GG847" s="304"/>
      <c r="GH847" s="304"/>
      <c r="GI847" s="304"/>
      <c r="GJ847" s="304"/>
      <c r="GK847" s="304"/>
      <c r="GL847" s="304"/>
      <c r="GM847" s="304"/>
      <c r="GN847" s="304"/>
      <c r="GO847" s="304"/>
      <c r="GP847" s="304"/>
      <c r="GQ847" s="304"/>
      <c r="GR847" s="304"/>
      <c r="GS847" s="304"/>
      <c r="GT847" s="304"/>
      <c r="GU847" s="304"/>
      <c r="GV847" s="304"/>
      <c r="GW847" s="304"/>
      <c r="GX847" s="304"/>
      <c r="GY847" s="304"/>
      <c r="GZ847" s="304"/>
      <c r="HA847" s="304"/>
      <c r="HB847" s="304"/>
      <c r="HC847" s="304"/>
      <c r="HD847" s="304"/>
      <c r="HE847" s="304"/>
      <c r="HF847" s="304"/>
      <c r="HG847" s="304"/>
      <c r="HH847" s="304"/>
      <c r="HI847" s="304"/>
      <c r="HJ847" s="304"/>
      <c r="HK847" s="304"/>
      <c r="HL847" s="304"/>
      <c r="HM847" s="304"/>
      <c r="HN847" s="304"/>
      <c r="HO847" s="304"/>
      <c r="HP847" s="304"/>
      <c r="HQ847" s="304"/>
      <c r="HR847" s="304"/>
      <c r="HS847" s="304"/>
      <c r="HT847" s="304"/>
      <c r="HU847" s="304"/>
      <c r="HV847" s="304"/>
      <c r="HW847" s="304"/>
      <c r="HX847" s="304"/>
      <c r="HY847" s="304"/>
      <c r="HZ847" s="304"/>
      <c r="IA847" s="304"/>
      <c r="IB847" s="304"/>
      <c r="IC847" s="304"/>
      <c r="ID847" s="304"/>
      <c r="IE847" s="304"/>
      <c r="IF847" s="304"/>
      <c r="IG847" s="304"/>
      <c r="IH847" s="304"/>
      <c r="II847" s="304"/>
      <c r="IJ847" s="304"/>
      <c r="IK847" s="304"/>
      <c r="IL847" s="304"/>
      <c r="IM847" s="304"/>
      <c r="IN847" s="304"/>
      <c r="IO847" s="304"/>
      <c r="IP847" s="304"/>
      <c r="IQ847" s="304"/>
      <c r="IR847" s="304"/>
      <c r="IS847" s="304"/>
      <c r="IT847" s="304"/>
      <c r="IU847" s="304"/>
      <c r="IV847" s="304"/>
      <c r="IW847" s="304"/>
      <c r="IX847" s="304"/>
      <c r="IY847" s="304"/>
      <c r="IZ847" s="304"/>
      <c r="JA847" s="304"/>
      <c r="JB847" s="304"/>
      <c r="JC847" s="304"/>
      <c r="JD847" s="304"/>
      <c r="JE847" s="304"/>
      <c r="JF847" s="304"/>
      <c r="JG847" s="304"/>
      <c r="JH847" s="304"/>
      <c r="JI847" s="304"/>
      <c r="JJ847" s="304"/>
      <c r="JK847" s="304"/>
      <c r="JL847" s="304"/>
      <c r="JM847" s="304"/>
      <c r="JN847" s="304"/>
      <c r="JO847" s="304"/>
      <c r="JP847" s="304"/>
      <c r="JQ847" s="304"/>
      <c r="JR847" s="304"/>
      <c r="JS847" s="304"/>
      <c r="JT847" s="304"/>
      <c r="JU847" s="304"/>
      <c r="JV847" s="304"/>
      <c r="JW847" s="304"/>
      <c r="JX847" s="304"/>
      <c r="JY847" s="304"/>
      <c r="JZ847" s="304"/>
      <c r="KA847" s="304"/>
      <c r="KB847" s="304"/>
      <c r="KC847" s="304"/>
      <c r="KD847" s="304"/>
      <c r="KE847" s="304"/>
      <c r="KF847" s="304"/>
      <c r="KG847" s="304"/>
      <c r="KH847" s="304"/>
      <c r="KI847" s="304"/>
      <c r="KJ847" s="304"/>
      <c r="KK847" s="304"/>
      <c r="KL847" s="304"/>
      <c r="KM847" s="304"/>
      <c r="KN847" s="304"/>
      <c r="KO847" s="304"/>
      <c r="KP847" s="304"/>
      <c r="KQ847" s="304"/>
      <c r="KR847" s="304"/>
      <c r="KS847" s="304"/>
      <c r="KT847" s="304"/>
      <c r="KU847" s="304"/>
      <c r="KV847" s="304"/>
      <c r="KW847" s="304"/>
      <c r="KX847" s="304"/>
      <c r="KY847" s="304"/>
      <c r="KZ847" s="304"/>
      <c r="LA847" s="304"/>
      <c r="LB847" s="304"/>
      <c r="LC847" s="304"/>
      <c r="LD847" s="304"/>
      <c r="LE847" s="304"/>
      <c r="LF847" s="304"/>
      <c r="LG847" s="304"/>
      <c r="LH847" s="304"/>
      <c r="LI847" s="304"/>
      <c r="LJ847" s="304"/>
      <c r="LK847" s="304"/>
      <c r="LL847" s="304"/>
      <c r="LM847" s="304"/>
      <c r="LN847" s="304"/>
      <c r="LO847" s="304"/>
      <c r="LP847" s="304"/>
      <c r="LQ847" s="304"/>
      <c r="LR847" s="304"/>
      <c r="LS847" s="304"/>
      <c r="LT847" s="304"/>
      <c r="LU847" s="304"/>
      <c r="LV847" s="304"/>
      <c r="LW847" s="304"/>
      <c r="LX847" s="304"/>
      <c r="LY847" s="304"/>
      <c r="LZ847" s="304"/>
      <c r="MA847" s="304"/>
      <c r="MB847" s="304"/>
      <c r="MC847" s="304"/>
      <c r="AVW847" s="304"/>
      <c r="AVX847" s="304"/>
      <c r="AVY847" s="304"/>
      <c r="AVZ847" s="304"/>
      <c r="AWA847" s="304"/>
      <c r="AWB847" s="304"/>
      <c r="AWC847" s="304"/>
      <c r="AWD847" s="304"/>
      <c r="AWE847" s="304"/>
      <c r="AWF847" s="304"/>
      <c r="AWG847" s="304"/>
      <c r="AWH847" s="304"/>
      <c r="AWI847" s="304"/>
      <c r="AWJ847" s="304"/>
      <c r="AWK847" s="304"/>
      <c r="AWL847" s="304"/>
      <c r="AWM847" s="304"/>
      <c r="AWN847" s="304"/>
      <c r="AWO847" s="304"/>
      <c r="AWP847" s="304"/>
      <c r="AWQ847" s="304"/>
      <c r="AWR847" s="304"/>
      <c r="AWS847" s="304"/>
      <c r="AWT847" s="304"/>
      <c r="AWU847" s="304"/>
      <c r="AWV847" s="304"/>
      <c r="AWW847" s="304"/>
      <c r="AWX847" s="304"/>
      <c r="AWY847" s="304"/>
      <c r="AWZ847" s="304"/>
      <c r="AXA847" s="304"/>
      <c r="AXB847" s="304"/>
      <c r="AXC847" s="304"/>
      <c r="AXD847" s="304"/>
      <c r="AXE847" s="304"/>
      <c r="AXF847" s="304"/>
      <c r="AXG847" s="304"/>
      <c r="AXH847" s="304"/>
      <c r="AXI847" s="304"/>
      <c r="AXJ847" s="304"/>
      <c r="AXK847" s="304"/>
      <c r="AXL847" s="304"/>
      <c r="AXM847" s="304"/>
      <c r="AXN847" s="304"/>
      <c r="AXO847" s="304"/>
      <c r="AXP847" s="304"/>
      <c r="AXQ847" s="304"/>
      <c r="AXR847" s="304"/>
      <c r="AXS847" s="304"/>
      <c r="AXT847" s="304"/>
      <c r="AXU847" s="304"/>
      <c r="AXV847" s="304"/>
      <c r="AXW847" s="304"/>
      <c r="AXX847" s="304"/>
      <c r="AXY847" s="304"/>
      <c r="AXZ847" s="304"/>
      <c r="AYA847" s="304"/>
      <c r="AYB847" s="304"/>
      <c r="AYC847" s="304"/>
      <c r="AYD847" s="304"/>
      <c r="AYE847" s="304"/>
      <c r="AYF847" s="304"/>
      <c r="AYG847" s="304"/>
      <c r="AYH847" s="304"/>
      <c r="AYI847" s="304"/>
      <c r="AYJ847" s="304"/>
      <c r="AYK847" s="304"/>
      <c r="AYL847" s="304"/>
      <c r="AYM847" s="304"/>
      <c r="AYN847" s="304"/>
      <c r="AYO847" s="304"/>
      <c r="AYP847" s="304"/>
      <c r="AYQ847" s="304"/>
      <c r="AYR847" s="304"/>
      <c r="AYS847" s="304"/>
      <c r="AYT847" s="304"/>
      <c r="AYU847" s="304"/>
      <c r="AYV847" s="304"/>
      <c r="AYW847" s="304"/>
      <c r="AYX847" s="304"/>
      <c r="AYY847" s="304"/>
      <c r="AYZ847" s="304"/>
      <c r="AZA847" s="304"/>
      <c r="AZB847" s="304"/>
      <c r="AZC847" s="304"/>
      <c r="AZD847" s="304"/>
      <c r="AZE847" s="304"/>
      <c r="AZF847" s="304"/>
      <c r="AZG847" s="304"/>
      <c r="AZH847" s="304"/>
      <c r="AZI847" s="304"/>
      <c r="AZJ847" s="304"/>
      <c r="AZK847" s="304"/>
      <c r="AZL847" s="304"/>
      <c r="AZM847" s="304"/>
      <c r="AZN847" s="304"/>
      <c r="AZO847" s="304"/>
      <c r="AZP847" s="304"/>
      <c r="AZQ847" s="304"/>
      <c r="AZR847" s="304"/>
      <c r="AZS847" s="304"/>
      <c r="AZT847" s="304"/>
      <c r="AZU847" s="304"/>
      <c r="AZV847" s="304"/>
      <c r="AZW847" s="304"/>
      <c r="AZX847" s="304"/>
      <c r="AZY847" s="304"/>
      <c r="AZZ847" s="304"/>
      <c r="BAA847" s="304"/>
      <c r="BAB847" s="304"/>
      <c r="BAC847" s="304"/>
      <c r="BAD847" s="304"/>
      <c r="BAE847" s="304"/>
      <c r="BAF847" s="304"/>
      <c r="BAG847" s="304"/>
      <c r="BAH847" s="304"/>
      <c r="BAI847" s="304"/>
      <c r="BAJ847" s="304"/>
      <c r="BAK847" s="304"/>
      <c r="BAL847" s="304"/>
      <c r="BAM847" s="304"/>
      <c r="BAN847" s="304"/>
      <c r="BAO847" s="304"/>
      <c r="BAP847" s="304"/>
      <c r="BAQ847" s="304"/>
      <c r="BAR847" s="304"/>
      <c r="BAS847" s="304"/>
      <c r="BAT847" s="304"/>
      <c r="BAU847" s="304"/>
      <c r="BAV847" s="304"/>
      <c r="BAW847" s="304"/>
      <c r="BAX847" s="304"/>
      <c r="BAY847" s="304"/>
      <c r="BAZ847" s="304"/>
      <c r="BBA847" s="304"/>
      <c r="BBB847" s="304"/>
      <c r="BBC847" s="304"/>
      <c r="BBD847" s="304"/>
      <c r="BBE847" s="304"/>
      <c r="BBF847" s="304"/>
      <c r="BBG847" s="304"/>
      <c r="BBH847" s="304"/>
      <c r="BBI847" s="304"/>
      <c r="BBJ847" s="304"/>
      <c r="BBK847" s="304"/>
      <c r="BBL847" s="304"/>
      <c r="BBM847" s="304"/>
      <c r="BBN847" s="304"/>
      <c r="BBO847" s="304"/>
      <c r="BBP847" s="304"/>
      <c r="BBQ847" s="304"/>
      <c r="BBR847" s="304"/>
      <c r="BBS847" s="304"/>
      <c r="BBT847" s="304"/>
      <c r="BBU847" s="304"/>
      <c r="BBV847" s="304"/>
      <c r="BBW847" s="304"/>
      <c r="BBX847" s="304"/>
      <c r="BBY847" s="304"/>
      <c r="BBZ847" s="304"/>
      <c r="BCA847" s="304"/>
      <c r="BCB847" s="304"/>
      <c r="BCC847" s="304"/>
      <c r="BCD847" s="304"/>
      <c r="BCE847" s="304"/>
      <c r="BCF847" s="304"/>
      <c r="BCG847" s="304"/>
      <c r="BCH847" s="304"/>
      <c r="BCI847" s="304"/>
      <c r="BCJ847" s="304"/>
      <c r="BCK847" s="304"/>
      <c r="BCL847" s="304"/>
      <c r="BCM847" s="304"/>
      <c r="BCN847" s="304"/>
      <c r="BCO847" s="304"/>
      <c r="BCP847" s="304"/>
      <c r="BCQ847" s="304"/>
      <c r="BCR847" s="304"/>
      <c r="BCS847" s="304"/>
      <c r="BCT847" s="304"/>
      <c r="BCU847" s="304"/>
      <c r="BCV847" s="304"/>
      <c r="BCW847" s="304"/>
      <c r="BCX847" s="304"/>
      <c r="BCY847" s="304"/>
      <c r="BCZ847" s="304"/>
      <c r="BDA847" s="304"/>
      <c r="BDB847" s="304"/>
      <c r="BDC847" s="304"/>
      <c r="BDD847" s="304"/>
      <c r="BDE847" s="304"/>
      <c r="BDF847" s="304"/>
      <c r="BDG847" s="304"/>
      <c r="BDH847" s="304"/>
      <c r="BDI847" s="304"/>
      <c r="BDJ847" s="304"/>
      <c r="BDK847" s="304"/>
      <c r="BDL847" s="304"/>
      <c r="BDM847" s="304"/>
      <c r="BDN847" s="304"/>
      <c r="BDO847" s="304"/>
      <c r="BDP847" s="304"/>
      <c r="BDQ847" s="304"/>
      <c r="BDR847" s="304"/>
      <c r="BDS847" s="304"/>
      <c r="BDT847" s="304"/>
      <c r="BDU847" s="304"/>
      <c r="BDV847" s="304"/>
      <c r="BDW847" s="304"/>
      <c r="BDX847" s="304"/>
      <c r="BDY847" s="304"/>
      <c r="BDZ847" s="304"/>
      <c r="BEA847" s="304"/>
      <c r="BEB847" s="304"/>
      <c r="BEC847" s="304"/>
      <c r="BED847" s="304"/>
      <c r="BEE847" s="304"/>
      <c r="BEF847" s="304"/>
      <c r="BEG847" s="304"/>
      <c r="BEH847" s="304"/>
      <c r="BEI847" s="304"/>
      <c r="BEJ847" s="304"/>
      <c r="BEK847" s="304"/>
      <c r="BEL847" s="304"/>
      <c r="BEM847" s="304"/>
      <c r="BEN847" s="304"/>
      <c r="BEO847" s="304"/>
      <c r="BEP847" s="304"/>
      <c r="BEQ847" s="304"/>
      <c r="BER847" s="304"/>
      <c r="BES847" s="304"/>
      <c r="BET847" s="304"/>
      <c r="BEU847" s="304"/>
      <c r="BEV847" s="304"/>
      <c r="BEW847" s="304"/>
      <c r="BEX847" s="304"/>
      <c r="BEY847" s="304"/>
      <c r="BEZ847" s="304"/>
      <c r="BFA847" s="304"/>
      <c r="BFB847" s="304"/>
      <c r="BFC847" s="304"/>
      <c r="BFD847" s="304"/>
      <c r="BFE847" s="304"/>
      <c r="BFF847" s="304"/>
      <c r="BFG847" s="304"/>
      <c r="BFH847" s="304"/>
      <c r="BFI847" s="304"/>
      <c r="BFJ847" s="304"/>
      <c r="BFK847" s="304"/>
      <c r="BFL847" s="304"/>
      <c r="BFM847" s="304"/>
      <c r="BFN847" s="304"/>
      <c r="BFO847" s="304"/>
      <c r="BFP847" s="304"/>
      <c r="BFQ847" s="304"/>
      <c r="BFR847" s="304"/>
      <c r="BFS847" s="304"/>
      <c r="BFT847" s="304"/>
      <c r="BFU847" s="304"/>
      <c r="BFV847" s="304"/>
      <c r="BFW847" s="304"/>
      <c r="BFX847" s="304"/>
      <c r="BFY847" s="304"/>
      <c r="BFZ847" s="304"/>
      <c r="BGA847" s="304"/>
      <c r="BGB847" s="304"/>
      <c r="BGC847" s="304"/>
      <c r="BGD847" s="304"/>
      <c r="BGE847" s="304"/>
      <c r="BGF847" s="304"/>
      <c r="BGG847" s="304"/>
      <c r="BGH847" s="304"/>
      <c r="BGI847" s="304"/>
      <c r="BGJ847" s="304"/>
      <c r="BGK847" s="304"/>
      <c r="BGL847" s="304"/>
      <c r="BGM847" s="304"/>
      <c r="BGN847" s="304"/>
      <c r="BGO847" s="304"/>
      <c r="BGP847" s="304"/>
      <c r="BGQ847" s="304"/>
      <c r="BGR847" s="304"/>
      <c r="BGS847" s="304"/>
      <c r="BGT847" s="304"/>
      <c r="BGU847" s="304"/>
      <c r="BGV847" s="304"/>
      <c r="BGW847" s="304"/>
      <c r="BGX847" s="304"/>
      <c r="BGY847" s="304"/>
      <c r="BGZ847" s="304"/>
      <c r="BHA847" s="304"/>
      <c r="BHB847" s="304"/>
      <c r="BHC847" s="304"/>
      <c r="BHD847" s="304"/>
      <c r="BHE847" s="304"/>
      <c r="BHF847" s="304"/>
      <c r="BHG847" s="304"/>
      <c r="BHH847" s="304"/>
      <c r="BHI847" s="304"/>
      <c r="BHJ847" s="304"/>
      <c r="BHK847" s="304"/>
      <c r="BHL847" s="304"/>
      <c r="BHM847" s="304"/>
      <c r="BHN847" s="304"/>
      <c r="BHO847" s="304"/>
      <c r="BHP847" s="304"/>
      <c r="BHQ847" s="304"/>
      <c r="BHR847" s="304"/>
      <c r="BHS847" s="304"/>
      <c r="BHT847" s="304"/>
      <c r="BHU847" s="304"/>
      <c r="BHV847" s="304"/>
      <c r="BHW847" s="304"/>
      <c r="BHX847" s="304"/>
      <c r="BHY847" s="304"/>
      <c r="BHZ847" s="304"/>
      <c r="BIA847" s="304"/>
      <c r="BIB847" s="304"/>
      <c r="BIC847" s="304"/>
      <c r="BID847" s="304"/>
      <c r="BIE847" s="304"/>
      <c r="BIF847" s="304"/>
      <c r="BIG847" s="304"/>
      <c r="BIH847" s="304"/>
      <c r="BII847" s="304"/>
      <c r="BIJ847" s="304"/>
      <c r="BIK847" s="304"/>
      <c r="BIL847" s="304"/>
      <c r="BIM847" s="304"/>
      <c r="BIN847" s="304"/>
      <c r="BIO847" s="304"/>
      <c r="BIP847" s="304"/>
      <c r="BIQ847" s="304"/>
      <c r="BIR847" s="304"/>
      <c r="BIS847" s="304"/>
      <c r="BIT847" s="304"/>
      <c r="BIU847" s="304"/>
      <c r="BIV847" s="304"/>
      <c r="BIW847" s="304"/>
      <c r="BIX847" s="304"/>
      <c r="BIY847" s="304"/>
      <c r="BIZ847" s="304"/>
      <c r="BJA847" s="304"/>
      <c r="BJB847" s="304"/>
      <c r="BJC847" s="304"/>
      <c r="BJD847" s="304"/>
      <c r="BJE847" s="304"/>
      <c r="BJF847" s="304"/>
      <c r="BJG847" s="304"/>
      <c r="BJH847" s="304"/>
      <c r="BJI847" s="304"/>
      <c r="BJJ847" s="304"/>
      <c r="BJK847" s="304"/>
      <c r="BJL847" s="304"/>
      <c r="BJM847" s="304"/>
      <c r="BJN847" s="304"/>
      <c r="BJO847" s="304"/>
      <c r="BJP847" s="304"/>
      <c r="BJQ847" s="304"/>
      <c r="BJR847" s="304"/>
      <c r="BJS847" s="304"/>
      <c r="BJT847" s="304"/>
      <c r="BJU847" s="304"/>
      <c r="BJV847" s="304"/>
      <c r="BJW847" s="304"/>
      <c r="BJX847" s="304"/>
      <c r="BJY847" s="304"/>
      <c r="BJZ847" s="304"/>
      <c r="BKA847" s="304"/>
      <c r="BKB847" s="304"/>
      <c r="BKC847" s="304"/>
      <c r="BKD847" s="304"/>
      <c r="BKE847" s="304"/>
      <c r="BKF847" s="304"/>
      <c r="BKG847" s="304"/>
      <c r="BKH847" s="304"/>
      <c r="BKI847" s="304"/>
      <c r="BKJ847" s="304"/>
      <c r="BKK847" s="304"/>
      <c r="BKL847" s="304"/>
      <c r="BKM847" s="304"/>
      <c r="BKN847" s="304"/>
      <c r="BKO847" s="304"/>
      <c r="BKP847" s="304"/>
      <c r="BKQ847" s="304"/>
      <c r="BKR847" s="304"/>
      <c r="BKS847" s="304"/>
      <c r="BKT847" s="304"/>
      <c r="BKU847" s="304"/>
      <c r="BKV847" s="304"/>
      <c r="BKW847" s="304"/>
      <c r="BKX847" s="304"/>
      <c r="BKY847" s="304"/>
      <c r="BKZ847" s="304"/>
      <c r="BLA847" s="304"/>
      <c r="BLB847" s="304"/>
      <c r="BLC847" s="304"/>
      <c r="BLD847" s="304"/>
      <c r="BLE847" s="304"/>
      <c r="BLF847" s="304"/>
      <c r="BLG847" s="304"/>
      <c r="BLH847" s="304"/>
      <c r="BLI847" s="304"/>
      <c r="BLJ847" s="304"/>
      <c r="BLK847" s="304"/>
      <c r="BLL847" s="304"/>
      <c r="BLM847" s="304"/>
      <c r="BLN847" s="304"/>
      <c r="BLO847" s="304"/>
      <c r="BLP847" s="304"/>
      <c r="BLQ847" s="304"/>
      <c r="BLR847" s="304"/>
      <c r="BLS847" s="304"/>
      <c r="BLT847" s="304"/>
      <c r="BLU847" s="304"/>
      <c r="BLV847" s="304"/>
      <c r="BLW847" s="304"/>
      <c r="BLX847" s="304"/>
      <c r="BLY847" s="304"/>
      <c r="BLZ847" s="304"/>
      <c r="BMA847" s="304"/>
      <c r="BMB847" s="304"/>
      <c r="BMC847" s="304"/>
      <c r="BMD847" s="304"/>
      <c r="BME847" s="304"/>
      <c r="BMF847" s="304"/>
      <c r="BMG847" s="304"/>
      <c r="BMH847" s="304"/>
      <c r="BMI847" s="304"/>
      <c r="BMJ847" s="304"/>
      <c r="BMK847" s="304"/>
      <c r="BML847" s="304"/>
      <c r="BMM847" s="304"/>
      <c r="BMN847" s="304"/>
      <c r="BMO847" s="304"/>
      <c r="BMP847" s="304"/>
      <c r="BMQ847" s="304"/>
      <c r="BMR847" s="304"/>
      <c r="BMS847" s="304"/>
      <c r="BMT847" s="304"/>
      <c r="BMU847" s="304"/>
      <c r="BMV847" s="304"/>
      <c r="BMW847" s="304"/>
      <c r="BMX847" s="304"/>
      <c r="BMY847" s="304"/>
      <c r="BMZ847" s="304"/>
      <c r="BNA847" s="304"/>
      <c r="BNB847" s="304"/>
      <c r="BNC847" s="304"/>
      <c r="BND847" s="304"/>
      <c r="BNE847" s="304"/>
      <c r="BNF847" s="304"/>
      <c r="BNG847" s="304"/>
      <c r="BNH847" s="304"/>
      <c r="BNI847" s="304"/>
      <c r="BNJ847" s="304"/>
      <c r="BNK847" s="304"/>
      <c r="BNL847" s="304"/>
      <c r="BNM847" s="304"/>
      <c r="BNN847" s="304"/>
      <c r="BNO847" s="304"/>
      <c r="BNP847" s="304"/>
      <c r="BNQ847" s="304"/>
      <c r="BNR847" s="304"/>
      <c r="BNS847" s="304"/>
      <c r="BNT847" s="304"/>
      <c r="BNU847" s="304"/>
      <c r="BNV847" s="304"/>
      <c r="BNW847" s="304"/>
      <c r="BNX847" s="304"/>
      <c r="BNY847" s="304"/>
      <c r="BNZ847" s="304"/>
      <c r="BOA847" s="304"/>
      <c r="BOB847" s="304"/>
      <c r="BOC847" s="304"/>
      <c r="BOD847" s="304"/>
      <c r="BOE847" s="304"/>
      <c r="BOF847" s="304"/>
      <c r="BOG847" s="304"/>
      <c r="BOH847" s="304"/>
      <c r="BOI847" s="304"/>
      <c r="BOJ847" s="304"/>
      <c r="BOK847" s="304"/>
      <c r="BOL847" s="304"/>
      <c r="BOM847" s="304"/>
      <c r="BON847" s="304"/>
      <c r="BOO847" s="304"/>
      <c r="BOP847" s="304"/>
      <c r="BOQ847" s="304"/>
      <c r="BOR847" s="304"/>
      <c r="BOS847" s="304"/>
      <c r="BOT847" s="304"/>
      <c r="BOU847" s="304"/>
      <c r="BOV847" s="304"/>
      <c r="BOW847" s="304"/>
      <c r="BOX847" s="304"/>
      <c r="BOY847" s="304"/>
      <c r="BOZ847" s="304"/>
      <c r="BPA847" s="304"/>
      <c r="BPB847" s="304"/>
      <c r="BPC847" s="304"/>
      <c r="BPD847" s="304"/>
      <c r="BPE847" s="304"/>
      <c r="BPF847" s="304"/>
      <c r="BPG847" s="304"/>
      <c r="BPH847" s="304"/>
      <c r="BPI847" s="304"/>
      <c r="BPJ847" s="304"/>
      <c r="BPK847" s="304"/>
      <c r="BPL847" s="304"/>
      <c r="BPM847" s="304"/>
      <c r="BPN847" s="304"/>
      <c r="BPO847" s="304"/>
      <c r="BPP847" s="304"/>
      <c r="BPQ847" s="304"/>
      <c r="BPR847" s="304"/>
      <c r="BPS847" s="304"/>
      <c r="BPT847" s="304"/>
      <c r="BPU847" s="304"/>
      <c r="BPV847" s="304"/>
      <c r="BPW847" s="304"/>
      <c r="BPX847" s="304"/>
      <c r="BPY847" s="304"/>
      <c r="BPZ847" s="304"/>
      <c r="BQA847" s="304"/>
      <c r="BQB847" s="304"/>
      <c r="BQC847" s="304"/>
      <c r="BQD847" s="304"/>
      <c r="BQE847" s="304"/>
      <c r="BQF847" s="304"/>
      <c r="BQG847" s="304"/>
      <c r="BQH847" s="304"/>
      <c r="BQI847" s="304"/>
      <c r="BQJ847" s="304"/>
      <c r="BQK847" s="304"/>
      <c r="BQL847" s="304"/>
      <c r="BQM847" s="304"/>
      <c r="BQN847" s="304"/>
      <c r="BQO847" s="304"/>
      <c r="BQP847" s="304"/>
      <c r="BQQ847" s="304"/>
      <c r="BQR847" s="304"/>
      <c r="BQS847" s="304"/>
      <c r="BQT847" s="304"/>
      <c r="BQU847" s="304"/>
      <c r="BQV847" s="304"/>
      <c r="BQW847" s="304"/>
      <c r="BQX847" s="304"/>
      <c r="BQY847" s="304"/>
      <c r="BQZ847" s="304"/>
      <c r="BRA847" s="304"/>
      <c r="BRB847" s="304"/>
      <c r="BRC847" s="304"/>
      <c r="BRD847" s="304"/>
      <c r="BRE847" s="304"/>
      <c r="BRF847" s="304"/>
      <c r="BRG847" s="304"/>
      <c r="BRH847" s="304"/>
      <c r="BRI847" s="304"/>
      <c r="BRJ847" s="304"/>
      <c r="BRK847" s="304"/>
      <c r="BRL847" s="304"/>
      <c r="BRM847" s="304"/>
      <c r="BRN847" s="304"/>
      <c r="BRO847" s="304"/>
      <c r="BRP847" s="304"/>
      <c r="BRQ847" s="304"/>
      <c r="BRR847" s="304"/>
      <c r="BRS847" s="304"/>
      <c r="BRT847" s="304"/>
      <c r="BRU847" s="304"/>
      <c r="BRV847" s="304"/>
      <c r="BRW847" s="304"/>
      <c r="BRX847" s="304"/>
      <c r="BRY847" s="304"/>
      <c r="BRZ847" s="304"/>
      <c r="BSA847" s="304"/>
      <c r="BSB847" s="304"/>
      <c r="BSC847" s="304"/>
      <c r="BSD847" s="304"/>
      <c r="BSE847" s="304"/>
      <c r="BSF847" s="304"/>
      <c r="BSG847" s="304"/>
      <c r="BSH847" s="304"/>
      <c r="BSI847" s="304"/>
      <c r="BSJ847" s="304"/>
      <c r="BSK847" s="304"/>
      <c r="BSL847" s="304"/>
      <c r="BSM847" s="304"/>
      <c r="BSN847" s="304"/>
      <c r="BSO847" s="304"/>
      <c r="BSP847" s="304"/>
      <c r="BSQ847" s="304"/>
      <c r="BSR847" s="304"/>
      <c r="BSS847" s="304"/>
      <c r="BST847" s="304"/>
      <c r="BSU847" s="304"/>
      <c r="BSV847" s="304"/>
      <c r="BSW847" s="304"/>
      <c r="BSX847" s="304"/>
      <c r="BSY847" s="304"/>
      <c r="BSZ847" s="304"/>
      <c r="BTA847" s="304"/>
      <c r="BTB847" s="304"/>
      <c r="BTC847" s="304"/>
      <c r="BTD847" s="304"/>
      <c r="BTE847" s="304"/>
      <c r="BTF847" s="304"/>
      <c r="BTG847" s="304"/>
      <c r="BTH847" s="304"/>
      <c r="BTI847" s="304"/>
      <c r="BTJ847" s="304"/>
      <c r="BTK847" s="304"/>
      <c r="BTL847" s="304"/>
      <c r="BTM847" s="304"/>
      <c r="BTN847" s="304"/>
      <c r="BTO847" s="304"/>
      <c r="BTP847" s="304"/>
      <c r="BTQ847" s="304"/>
      <c r="BTR847" s="304"/>
      <c r="BTS847" s="304"/>
      <c r="BTT847" s="304"/>
      <c r="BTU847" s="304"/>
      <c r="BTV847" s="304"/>
      <c r="BTW847" s="304"/>
      <c r="BTX847" s="304"/>
      <c r="BTY847" s="304"/>
      <c r="BTZ847" s="304"/>
      <c r="BUA847" s="304"/>
      <c r="BUB847" s="304"/>
      <c r="BUC847" s="304"/>
      <c r="BUD847" s="304"/>
      <c r="BUE847" s="304"/>
      <c r="BUF847" s="304"/>
      <c r="BUG847" s="304"/>
      <c r="BUH847" s="304"/>
      <c r="BUI847" s="304"/>
      <c r="BUJ847" s="304"/>
      <c r="BUK847" s="304"/>
      <c r="BUL847" s="304"/>
      <c r="BUM847" s="304"/>
      <c r="BUN847" s="304"/>
      <c r="BUO847" s="304"/>
      <c r="BUP847" s="304"/>
      <c r="BUQ847" s="304"/>
      <c r="BUR847" s="304"/>
      <c r="BUS847" s="304"/>
      <c r="BUT847" s="304"/>
      <c r="BUU847" s="304"/>
      <c r="BUV847" s="304"/>
      <c r="BUW847" s="304"/>
      <c r="BUX847" s="304"/>
      <c r="BUY847" s="304"/>
      <c r="BUZ847" s="304"/>
      <c r="BVA847" s="304"/>
      <c r="BVB847" s="304"/>
      <c r="BVC847" s="304"/>
      <c r="BVD847" s="304"/>
      <c r="BVE847" s="304"/>
      <c r="BVF847" s="304"/>
      <c r="BVG847" s="304"/>
      <c r="BVH847" s="304"/>
      <c r="BVI847" s="304"/>
      <c r="BVJ847" s="304"/>
      <c r="BVK847" s="304"/>
      <c r="BVL847" s="304"/>
      <c r="BVM847" s="304"/>
      <c r="BVN847" s="304"/>
      <c r="BVO847" s="304"/>
      <c r="BVP847" s="304"/>
      <c r="BVQ847" s="304"/>
      <c r="BVR847" s="304"/>
      <c r="BVS847" s="304"/>
      <c r="BVT847" s="304"/>
      <c r="BVU847" s="304"/>
      <c r="BVV847" s="304"/>
      <c r="BVW847" s="304"/>
      <c r="BVX847" s="304"/>
      <c r="BVY847" s="304"/>
      <c r="BVZ847" s="304"/>
      <c r="BWA847" s="304"/>
      <c r="BWB847" s="304"/>
      <c r="BWC847" s="304"/>
      <c r="BWD847" s="304"/>
      <c r="BWE847" s="304"/>
      <c r="BWF847" s="304"/>
      <c r="BWG847" s="304"/>
      <c r="BWH847" s="304"/>
      <c r="BWI847" s="304"/>
      <c r="BWJ847" s="304"/>
      <c r="BWK847" s="304"/>
      <c r="BWL847" s="304"/>
      <c r="BWM847" s="304"/>
      <c r="BWN847" s="304"/>
      <c r="BWO847" s="304"/>
      <c r="BWP847" s="304"/>
      <c r="BWQ847" s="304"/>
      <c r="BWR847" s="304"/>
      <c r="BWS847" s="304"/>
      <c r="BWT847" s="304"/>
      <c r="BWU847" s="304"/>
      <c r="BWV847" s="304"/>
      <c r="BWW847" s="304"/>
      <c r="BWX847" s="304"/>
      <c r="BWY847" s="304"/>
      <c r="BWZ847" s="304"/>
      <c r="BXA847" s="304"/>
      <c r="BXB847" s="304"/>
      <c r="BXC847" s="304"/>
      <c r="BXD847" s="304"/>
      <c r="BXE847" s="304"/>
      <c r="BXF847" s="304"/>
      <c r="BXG847" s="304"/>
      <c r="BXH847" s="304"/>
      <c r="BXI847" s="304"/>
      <c r="BXJ847" s="304"/>
      <c r="BXK847" s="304"/>
      <c r="BXL847" s="304"/>
      <c r="BXM847" s="304"/>
      <c r="BXN847" s="304"/>
      <c r="BXO847" s="304"/>
      <c r="BXP847" s="304"/>
      <c r="BXQ847" s="304"/>
      <c r="BXR847" s="304"/>
      <c r="BXS847" s="304"/>
      <c r="BXT847" s="304"/>
      <c r="BXU847" s="304"/>
      <c r="BXV847" s="304"/>
      <c r="BXW847" s="304"/>
      <c r="BXX847" s="304"/>
      <c r="BXY847" s="304"/>
      <c r="BXZ847" s="304"/>
      <c r="BYA847" s="304"/>
      <c r="BYB847" s="304"/>
      <c r="BYC847" s="304"/>
      <c r="BYD847" s="304"/>
      <c r="BYE847" s="304"/>
      <c r="BYF847" s="304"/>
      <c r="BYG847" s="304"/>
      <c r="BYH847" s="304"/>
      <c r="BYI847" s="304"/>
      <c r="BYJ847" s="304"/>
      <c r="BYK847" s="304"/>
      <c r="BYL847" s="304"/>
      <c r="BYM847" s="304"/>
      <c r="BYN847" s="304"/>
      <c r="BYO847" s="304"/>
      <c r="BYP847" s="304"/>
      <c r="BYQ847" s="304"/>
      <c r="BYR847" s="304"/>
      <c r="BYS847" s="304"/>
      <c r="BYT847" s="304"/>
      <c r="BYU847" s="304"/>
      <c r="BYV847" s="304"/>
      <c r="BYW847" s="304"/>
      <c r="BYX847" s="304"/>
      <c r="BYY847" s="304"/>
      <c r="BYZ847" s="304"/>
      <c r="BZA847" s="304"/>
      <c r="BZB847" s="304"/>
      <c r="BZC847" s="304"/>
      <c r="BZD847" s="304"/>
      <c r="BZE847" s="304"/>
      <c r="BZF847" s="304"/>
      <c r="BZG847" s="304"/>
      <c r="BZH847" s="304"/>
      <c r="BZI847" s="304"/>
      <c r="BZJ847" s="304"/>
      <c r="BZK847" s="304"/>
      <c r="BZL847" s="304"/>
      <c r="BZM847" s="304"/>
      <c r="BZN847" s="304"/>
      <c r="BZO847" s="304"/>
      <c r="BZP847" s="304"/>
      <c r="BZQ847" s="304"/>
      <c r="BZR847" s="304"/>
      <c r="BZS847" s="304"/>
      <c r="BZT847" s="304"/>
      <c r="BZU847" s="304"/>
      <c r="BZV847" s="304"/>
      <c r="BZW847" s="304"/>
      <c r="BZX847" s="304"/>
      <c r="BZY847" s="304"/>
      <c r="BZZ847" s="304"/>
      <c r="CAA847" s="304"/>
      <c r="CAB847" s="304"/>
      <c r="CAC847" s="304"/>
      <c r="CAD847" s="304"/>
      <c r="CAE847" s="304"/>
      <c r="CAF847" s="304"/>
      <c r="CAG847" s="304"/>
      <c r="CAH847" s="304"/>
      <c r="CAI847" s="304"/>
      <c r="CAJ847" s="304"/>
      <c r="CAK847" s="304"/>
      <c r="CAL847" s="304"/>
      <c r="CAM847" s="304"/>
      <c r="CAN847" s="304"/>
      <c r="CAO847" s="304"/>
      <c r="CAP847" s="304"/>
      <c r="CAQ847" s="304"/>
      <c r="CAR847" s="304"/>
      <c r="CAS847" s="304"/>
      <c r="CAT847" s="304"/>
      <c r="CAU847" s="304"/>
      <c r="CAV847" s="304"/>
      <c r="CAW847" s="304"/>
      <c r="CAX847" s="304"/>
      <c r="CAY847" s="304"/>
      <c r="CAZ847" s="304"/>
      <c r="CBA847" s="304"/>
      <c r="CBB847" s="304"/>
      <c r="CBC847" s="304"/>
      <c r="CBD847" s="304"/>
      <c r="CBE847" s="304"/>
      <c r="CBF847" s="304"/>
      <c r="CBG847" s="304"/>
      <c r="CBH847" s="304"/>
      <c r="CBI847" s="304"/>
      <c r="CBJ847" s="304"/>
      <c r="CBK847" s="304"/>
      <c r="CBL847" s="304"/>
      <c r="CBM847" s="304"/>
      <c r="CBN847" s="304"/>
      <c r="CBO847" s="304"/>
      <c r="CBP847" s="304"/>
      <c r="CBQ847" s="304"/>
      <c r="CBR847" s="304"/>
      <c r="CBS847" s="304"/>
      <c r="CBT847" s="304"/>
      <c r="CBU847" s="304"/>
      <c r="CBV847" s="304"/>
      <c r="CBW847" s="304"/>
      <c r="CBX847" s="304"/>
      <c r="CBY847" s="304"/>
      <c r="CBZ847" s="304"/>
      <c r="CCA847" s="304"/>
      <c r="CCB847" s="304"/>
      <c r="CCC847" s="304"/>
      <c r="CCD847" s="304"/>
      <c r="CCE847" s="304"/>
      <c r="CCF847" s="304"/>
      <c r="CCG847" s="304"/>
      <c r="CCH847" s="304"/>
      <c r="CCI847" s="304"/>
      <c r="CCJ847" s="304"/>
      <c r="CCK847" s="304"/>
      <c r="CCL847" s="304"/>
      <c r="CCM847" s="304"/>
      <c r="CCN847" s="304"/>
      <c r="CCO847" s="304"/>
      <c r="CCP847" s="304"/>
      <c r="CCQ847" s="304"/>
      <c r="CCR847" s="304"/>
      <c r="CCS847" s="304"/>
      <c r="CCT847" s="304"/>
      <c r="CCU847" s="304"/>
      <c r="CCV847" s="304"/>
      <c r="CCW847" s="304"/>
      <c r="CCX847" s="304"/>
      <c r="CCY847" s="304"/>
      <c r="CCZ847" s="304"/>
      <c r="CDA847" s="304"/>
      <c r="CDB847" s="304"/>
      <c r="CDC847" s="304"/>
      <c r="CDD847" s="304"/>
      <c r="CDE847" s="304"/>
      <c r="CDF847" s="304"/>
      <c r="CDG847" s="304"/>
      <c r="CDH847" s="304"/>
      <c r="CDI847" s="304"/>
      <c r="CDJ847" s="304"/>
      <c r="CDK847" s="304"/>
      <c r="CDL847" s="304"/>
      <c r="CDM847" s="304"/>
      <c r="CDN847" s="304"/>
      <c r="CDO847" s="304"/>
      <c r="CDP847" s="304"/>
      <c r="CDQ847" s="304"/>
      <c r="CDR847" s="304"/>
      <c r="CDS847" s="304"/>
      <c r="CDT847" s="304"/>
      <c r="CDU847" s="304"/>
      <c r="CDV847" s="304"/>
      <c r="CDW847" s="304"/>
      <c r="CDX847" s="304"/>
      <c r="CDY847" s="304"/>
      <c r="CDZ847" s="304"/>
      <c r="CEA847" s="304"/>
      <c r="CEB847" s="304"/>
      <c r="CEC847" s="304"/>
      <c r="CED847" s="304"/>
      <c r="CEE847" s="304"/>
      <c r="CEF847" s="304"/>
      <c r="CEG847" s="304"/>
      <c r="CEH847" s="304"/>
      <c r="CEI847" s="304"/>
      <c r="CEJ847" s="304"/>
      <c r="CEK847" s="304"/>
      <c r="CEL847" s="304"/>
      <c r="CEM847" s="304"/>
      <c r="CEN847" s="304"/>
      <c r="CEO847" s="304"/>
      <c r="CEP847" s="304"/>
      <c r="CEQ847" s="304"/>
      <c r="CER847" s="304"/>
      <c r="CES847" s="304"/>
      <c r="CET847" s="304"/>
      <c r="CEU847" s="304"/>
      <c r="CEV847" s="304"/>
      <c r="CEW847" s="304"/>
      <c r="CEX847" s="304"/>
      <c r="CEY847" s="304"/>
      <c r="CEZ847" s="304"/>
      <c r="CFA847" s="304"/>
      <c r="CFB847" s="304"/>
      <c r="CFC847" s="304"/>
      <c r="CFD847" s="304"/>
      <c r="CFE847" s="304"/>
      <c r="CFF847" s="304"/>
      <c r="CFG847" s="304"/>
      <c r="CFH847" s="304"/>
      <c r="CFI847" s="304"/>
      <c r="CFJ847" s="304"/>
      <c r="CFK847" s="304"/>
      <c r="CFL847" s="304"/>
      <c r="CFM847" s="304"/>
      <c r="CFN847" s="304"/>
      <c r="CFO847" s="304"/>
      <c r="CFP847" s="304"/>
      <c r="CFQ847" s="304"/>
      <c r="CFR847" s="304"/>
      <c r="CFS847" s="304"/>
      <c r="CFT847" s="304"/>
      <c r="CFU847" s="304"/>
      <c r="CFV847" s="304"/>
      <c r="CFW847" s="304"/>
      <c r="CFX847" s="304"/>
      <c r="CFY847" s="304"/>
      <c r="CFZ847" s="304"/>
      <c r="CGA847" s="304"/>
      <c r="CGB847" s="304"/>
      <c r="CGC847" s="304"/>
      <c r="CGD847" s="304"/>
      <c r="CGE847" s="304"/>
      <c r="CGF847" s="304"/>
      <c r="CGG847" s="304"/>
      <c r="CGH847" s="304"/>
      <c r="CGI847" s="304"/>
      <c r="CGJ847" s="304"/>
      <c r="CGK847" s="304"/>
      <c r="CGL847" s="304"/>
      <c r="CGM847" s="304"/>
      <c r="CGN847" s="304"/>
      <c r="CGO847" s="304"/>
      <c r="CGP847" s="304"/>
      <c r="CGQ847" s="304"/>
      <c r="CGR847" s="304"/>
      <c r="CGS847" s="304"/>
      <c r="CGT847" s="304"/>
      <c r="CGU847" s="304"/>
      <c r="CGV847" s="304"/>
      <c r="CGW847" s="304"/>
      <c r="CGX847" s="304"/>
      <c r="CGY847" s="304"/>
      <c r="CGZ847" s="304"/>
      <c r="CHA847" s="304"/>
      <c r="CHB847" s="304"/>
      <c r="CHC847" s="304"/>
      <c r="CHD847" s="304"/>
      <c r="CHE847" s="304"/>
      <c r="CHF847" s="304"/>
      <c r="CHG847" s="304"/>
      <c r="CHH847" s="304"/>
      <c r="CHI847" s="304"/>
      <c r="CHJ847" s="304"/>
      <c r="CHK847" s="304"/>
      <c r="CHL847" s="304"/>
      <c r="CHM847" s="304"/>
      <c r="CHN847" s="304"/>
      <c r="CHO847" s="304"/>
      <c r="CHP847" s="304"/>
      <c r="CHQ847" s="304"/>
      <c r="CHR847" s="304"/>
      <c r="CHS847" s="304"/>
      <c r="CHT847" s="304"/>
      <c r="CHU847" s="304"/>
      <c r="CHV847" s="304"/>
      <c r="CHW847" s="304"/>
      <c r="CHX847" s="304"/>
      <c r="CHY847" s="304"/>
      <c r="CHZ847" s="304"/>
      <c r="CIA847" s="304"/>
      <c r="CIB847" s="304"/>
      <c r="CIC847" s="304"/>
      <c r="CID847" s="304"/>
      <c r="CIE847" s="304"/>
      <c r="CIF847" s="304"/>
      <c r="CIG847" s="304"/>
      <c r="CIH847" s="304"/>
      <c r="CII847" s="304"/>
      <c r="CIJ847" s="304"/>
      <c r="CIK847" s="304"/>
      <c r="CIL847" s="304"/>
      <c r="CIM847" s="304"/>
      <c r="CIN847" s="304"/>
      <c r="CIO847" s="304"/>
      <c r="CIP847" s="304"/>
      <c r="CIQ847" s="304"/>
      <c r="CIR847" s="304"/>
      <c r="CIS847" s="304"/>
      <c r="CIT847" s="304"/>
      <c r="CIU847" s="304"/>
      <c r="CIV847" s="304"/>
      <c r="CIW847" s="304"/>
      <c r="CIX847" s="304"/>
      <c r="CIY847" s="304"/>
      <c r="CIZ847" s="304"/>
      <c r="CJA847" s="304"/>
      <c r="CJB847" s="304"/>
      <c r="CJC847" s="304"/>
      <c r="CJD847" s="304"/>
      <c r="CJE847" s="304"/>
      <c r="CJF847" s="304"/>
      <c r="CJG847" s="304"/>
      <c r="CJH847" s="304"/>
      <c r="CJI847" s="304"/>
      <c r="CJJ847" s="304"/>
      <c r="CJK847" s="304"/>
      <c r="CJL847" s="304"/>
      <c r="CJM847" s="304"/>
      <c r="CJN847" s="304"/>
      <c r="CJO847" s="304"/>
      <c r="CJP847" s="304"/>
      <c r="CJQ847" s="304"/>
      <c r="CJR847" s="304"/>
      <c r="CJS847" s="304"/>
      <c r="CJT847" s="304"/>
      <c r="CJU847" s="304"/>
      <c r="CJV847" s="304"/>
      <c r="CJW847" s="304"/>
      <c r="CJX847" s="304"/>
      <c r="CJY847" s="304"/>
      <c r="CJZ847" s="304"/>
      <c r="CKA847" s="304"/>
      <c r="CKB847" s="304"/>
      <c r="CKC847" s="304"/>
      <c r="CKD847" s="304"/>
      <c r="CKE847" s="304"/>
      <c r="CKF847" s="304"/>
      <c r="CKG847" s="304"/>
      <c r="CKH847" s="304"/>
      <c r="CKI847" s="304"/>
      <c r="CKJ847" s="304"/>
      <c r="CKK847" s="304"/>
      <c r="CKL847" s="304"/>
      <c r="CKM847" s="304"/>
      <c r="CKN847" s="304"/>
      <c r="CKO847" s="304"/>
      <c r="CKP847" s="304"/>
      <c r="CKQ847" s="304"/>
      <c r="CKR847" s="304"/>
      <c r="CKS847" s="304"/>
      <c r="CKT847" s="304"/>
      <c r="CKU847" s="304"/>
      <c r="CKV847" s="304"/>
      <c r="CKW847" s="304"/>
      <c r="CKX847" s="304"/>
      <c r="CKY847" s="304"/>
      <c r="CKZ847" s="304"/>
      <c r="CLA847" s="304"/>
      <c r="CLB847" s="304"/>
      <c r="CLC847" s="304"/>
      <c r="CLD847" s="304"/>
      <c r="CLE847" s="304"/>
      <c r="CLF847" s="304"/>
      <c r="CLG847" s="304"/>
      <c r="CLH847" s="304"/>
      <c r="CLI847" s="304"/>
      <c r="CLJ847" s="304"/>
      <c r="CLK847" s="304"/>
      <c r="CLL847" s="304"/>
      <c r="CLM847" s="304"/>
      <c r="CLN847" s="304"/>
      <c r="CLO847" s="304"/>
      <c r="CLP847" s="304"/>
      <c r="CLQ847" s="304"/>
      <c r="CLR847" s="304"/>
      <c r="CLS847" s="304"/>
      <c r="CLT847" s="304"/>
      <c r="CLU847" s="304"/>
      <c r="CLV847" s="304"/>
      <c r="CLW847" s="304"/>
      <c r="CLX847" s="304"/>
      <c r="CLY847" s="304"/>
      <c r="CLZ847" s="304"/>
      <c r="CMA847" s="304"/>
      <c r="CMB847" s="304"/>
      <c r="CMC847" s="304"/>
      <c r="CMD847" s="304"/>
      <c r="CME847" s="304"/>
      <c r="CMF847" s="304"/>
      <c r="CMG847" s="304"/>
      <c r="CMH847" s="304"/>
      <c r="CMI847" s="304"/>
      <c r="CMJ847" s="304"/>
      <c r="CMK847" s="304"/>
      <c r="CML847" s="304"/>
      <c r="CMM847" s="304"/>
      <c r="CMN847" s="304"/>
      <c r="CMO847" s="304"/>
      <c r="CMP847" s="304"/>
      <c r="CMQ847" s="304"/>
      <c r="CMR847" s="304"/>
      <c r="CMS847" s="304"/>
      <c r="CMT847" s="304"/>
      <c r="CMU847" s="304"/>
      <c r="CMV847" s="304"/>
      <c r="CMW847" s="304"/>
      <c r="CMX847" s="304"/>
      <c r="CMY847" s="304"/>
      <c r="CMZ847" s="304"/>
      <c r="CNA847" s="304"/>
      <c r="CNB847" s="304"/>
      <c r="CNC847" s="304"/>
      <c r="CND847" s="304"/>
      <c r="CNE847" s="304"/>
      <c r="CNF847" s="304"/>
      <c r="CNG847" s="304"/>
      <c r="CNH847" s="304"/>
      <c r="CNI847" s="304"/>
      <c r="CNJ847" s="304"/>
      <c r="CNK847" s="304"/>
      <c r="CNL847" s="304"/>
      <c r="CNM847" s="304"/>
      <c r="CNN847" s="304"/>
      <c r="CNO847" s="304"/>
      <c r="CNP847" s="304"/>
      <c r="CNQ847" s="304"/>
      <c r="CNR847" s="304"/>
      <c r="CNS847" s="304"/>
      <c r="CNT847" s="304"/>
      <c r="CNU847" s="304"/>
      <c r="CNV847" s="304"/>
      <c r="CNW847" s="304"/>
      <c r="CNX847" s="304"/>
      <c r="CNY847" s="304"/>
      <c r="CNZ847" s="304"/>
      <c r="COA847" s="304"/>
      <c r="COB847" s="304"/>
      <c r="COC847" s="304"/>
      <c r="COD847" s="304"/>
      <c r="COE847" s="304"/>
      <c r="COF847" s="304"/>
      <c r="COG847" s="304"/>
      <c r="COH847" s="304"/>
      <c r="COI847" s="304"/>
      <c r="COJ847" s="304"/>
      <c r="COK847" s="304"/>
      <c r="COL847" s="304"/>
      <c r="COM847" s="304"/>
      <c r="CON847" s="304"/>
      <c r="COO847" s="304"/>
      <c r="COP847" s="304"/>
      <c r="COQ847" s="304"/>
      <c r="COR847" s="304"/>
      <c r="COS847" s="304"/>
      <c r="COT847" s="304"/>
      <c r="COU847" s="304"/>
      <c r="COV847" s="304"/>
      <c r="COW847" s="304"/>
      <c r="COX847" s="304"/>
      <c r="COY847" s="304"/>
      <c r="COZ847" s="304"/>
      <c r="CPA847" s="304"/>
      <c r="CPB847" s="304"/>
      <c r="CPC847" s="304"/>
      <c r="CPD847" s="304"/>
      <c r="CPE847" s="304"/>
      <c r="CPF847" s="304"/>
      <c r="CPG847" s="304"/>
      <c r="CPH847" s="304"/>
      <c r="CPI847" s="304"/>
      <c r="CPJ847" s="304"/>
      <c r="CPK847" s="304"/>
      <c r="CPL847" s="304"/>
      <c r="CPM847" s="304"/>
      <c r="CPN847" s="304"/>
      <c r="CPO847" s="304"/>
      <c r="CPP847" s="304"/>
      <c r="CPQ847" s="304"/>
      <c r="CPR847" s="304"/>
      <c r="CPS847" s="304"/>
      <c r="CPT847" s="304"/>
      <c r="CPU847" s="304"/>
      <c r="CPV847" s="304"/>
      <c r="CPW847" s="304"/>
      <c r="CPX847" s="304"/>
      <c r="CPY847" s="304"/>
      <c r="CPZ847" s="304"/>
      <c r="CQA847" s="304"/>
      <c r="CQB847" s="304"/>
      <c r="CQC847" s="304"/>
      <c r="CQD847" s="304"/>
      <c r="CQE847" s="304"/>
      <c r="CQF847" s="304"/>
      <c r="CQG847" s="304"/>
      <c r="CQH847" s="304"/>
      <c r="CQI847" s="304"/>
      <c r="CQJ847" s="304"/>
      <c r="CQK847" s="304"/>
      <c r="CQL847" s="304"/>
      <c r="CQM847" s="304"/>
      <c r="CQN847" s="304"/>
      <c r="CQO847" s="304"/>
      <c r="CQP847" s="304"/>
      <c r="CQQ847" s="304"/>
      <c r="CQR847" s="304"/>
      <c r="CQS847" s="304"/>
      <c r="CQT847" s="304"/>
      <c r="CQU847" s="304"/>
      <c r="CQV847" s="304"/>
      <c r="CQW847" s="304"/>
      <c r="CQX847" s="304"/>
      <c r="CQY847" s="304"/>
      <c r="CQZ847" s="304"/>
      <c r="CRA847" s="304"/>
      <c r="CRB847" s="304"/>
      <c r="CRC847" s="304"/>
      <c r="CRD847" s="304"/>
      <c r="CRE847" s="304"/>
      <c r="CRF847" s="304"/>
      <c r="CRG847" s="304"/>
      <c r="CRH847" s="304"/>
      <c r="CRI847" s="304"/>
      <c r="CRJ847" s="304"/>
      <c r="CRK847" s="304"/>
      <c r="CRL847" s="304"/>
      <c r="CRM847" s="304"/>
      <c r="CRN847" s="304"/>
      <c r="CRO847" s="304"/>
      <c r="CRP847" s="304"/>
      <c r="CRQ847" s="304"/>
      <c r="CRR847" s="304"/>
      <c r="CRS847" s="304"/>
      <c r="CRT847" s="304"/>
      <c r="CRU847" s="304"/>
      <c r="CRV847" s="304"/>
      <c r="CRW847" s="304"/>
      <c r="CRX847" s="304"/>
      <c r="CRY847" s="304"/>
      <c r="CRZ847" s="304"/>
      <c r="CSA847" s="304"/>
      <c r="CSB847" s="304"/>
      <c r="CSC847" s="304"/>
      <c r="CSD847" s="304"/>
      <c r="CSE847" s="304"/>
      <c r="CSF847" s="304"/>
      <c r="CSG847" s="304"/>
      <c r="CSH847" s="304"/>
      <c r="CSI847" s="304"/>
      <c r="CSJ847" s="304"/>
      <c r="CSK847" s="304"/>
      <c r="CSL847" s="304"/>
      <c r="CSM847" s="304"/>
      <c r="CSN847" s="304"/>
      <c r="CSO847" s="304"/>
      <c r="CSP847" s="304"/>
      <c r="CSQ847" s="304"/>
      <c r="CSR847" s="304"/>
      <c r="CSS847" s="304"/>
      <c r="CST847" s="304"/>
      <c r="CSU847" s="304"/>
      <c r="CSV847" s="304"/>
      <c r="CSW847" s="304"/>
      <c r="CSX847" s="304"/>
      <c r="CSY847" s="304"/>
      <c r="CSZ847" s="304"/>
      <c r="CTA847" s="304"/>
      <c r="CTB847" s="304"/>
      <c r="CTC847" s="304"/>
      <c r="CTD847" s="304"/>
      <c r="CTE847" s="304"/>
      <c r="CTF847" s="304"/>
      <c r="CTG847" s="304"/>
      <c r="CTH847" s="304"/>
      <c r="CTI847" s="304"/>
      <c r="CTJ847" s="304"/>
      <c r="CTK847" s="304"/>
      <c r="CTL847" s="304"/>
      <c r="CTM847" s="304"/>
      <c r="CTN847" s="304"/>
      <c r="CTO847" s="304"/>
      <c r="CTP847" s="304"/>
      <c r="CTQ847" s="304"/>
      <c r="CTR847" s="304"/>
      <c r="CTS847" s="304"/>
      <c r="CTT847" s="304"/>
      <c r="CTU847" s="304"/>
      <c r="CTV847" s="304"/>
      <c r="CTW847" s="304"/>
      <c r="CTX847" s="304"/>
      <c r="CTY847" s="304"/>
      <c r="CTZ847" s="304"/>
      <c r="CUA847" s="304"/>
      <c r="CUB847" s="304"/>
      <c r="CUC847" s="304"/>
      <c r="CUD847" s="304"/>
      <c r="CUE847" s="304"/>
      <c r="CUF847" s="304"/>
      <c r="CUG847" s="304"/>
      <c r="CUH847" s="304"/>
      <c r="CUI847" s="304"/>
      <c r="CUJ847" s="304"/>
      <c r="CUK847" s="304"/>
      <c r="CUL847" s="304"/>
      <c r="CUM847" s="304"/>
      <c r="CUN847" s="304"/>
      <c r="CUO847" s="304"/>
      <c r="CUP847" s="304"/>
      <c r="CUQ847" s="304"/>
      <c r="CUR847" s="304"/>
      <c r="CUS847" s="304"/>
      <c r="CUT847" s="304"/>
      <c r="CUU847" s="304"/>
      <c r="CUV847" s="304"/>
      <c r="CUW847" s="304"/>
      <c r="CUX847" s="304"/>
      <c r="CUY847" s="304"/>
      <c r="CUZ847" s="304"/>
      <c r="CVA847" s="304"/>
      <c r="CVB847" s="304"/>
      <c r="CVC847" s="304"/>
      <c r="CVD847" s="304"/>
      <c r="CVE847" s="304"/>
      <c r="CVF847" s="304"/>
      <c r="CVG847" s="304"/>
      <c r="CVH847" s="304"/>
      <c r="CVI847" s="304"/>
      <c r="CVJ847" s="304"/>
      <c r="CVK847" s="304"/>
      <c r="CVL847" s="304"/>
      <c r="CVM847" s="304"/>
      <c r="CVN847" s="304"/>
      <c r="CVO847" s="304"/>
      <c r="CVP847" s="304"/>
      <c r="CVQ847" s="304"/>
      <c r="CVR847" s="304"/>
      <c r="CVS847" s="304"/>
      <c r="CVT847" s="304"/>
      <c r="CVU847" s="304"/>
      <c r="CVV847" s="304"/>
      <c r="CVW847" s="304"/>
      <c r="CVX847" s="304"/>
      <c r="CVY847" s="304"/>
      <c r="CVZ847" s="304"/>
      <c r="CWA847" s="304"/>
      <c r="CWB847" s="304"/>
      <c r="CWC847" s="304"/>
      <c r="CWD847" s="304"/>
      <c r="CWE847" s="304"/>
      <c r="CWF847" s="304"/>
      <c r="CWG847" s="304"/>
      <c r="CWH847" s="304"/>
      <c r="CWI847" s="304"/>
      <c r="CWJ847" s="304"/>
      <c r="CWK847" s="304"/>
      <c r="CWL847" s="304"/>
      <c r="CWM847" s="304"/>
      <c r="CWN847" s="304"/>
      <c r="CWO847" s="304"/>
      <c r="CWP847" s="304"/>
      <c r="CWQ847" s="304"/>
      <c r="CWR847" s="304"/>
      <c r="CWS847" s="304"/>
      <c r="CWT847" s="304"/>
      <c r="CWU847" s="304"/>
      <c r="CWV847" s="304"/>
      <c r="CWW847" s="304"/>
      <c r="CWX847" s="304"/>
      <c r="CWY847" s="304"/>
      <c r="CWZ847" s="304"/>
      <c r="CXA847" s="304"/>
      <c r="CXB847" s="304"/>
      <c r="CXC847" s="304"/>
      <c r="CXD847" s="304"/>
      <c r="CXE847" s="304"/>
      <c r="CXF847" s="304"/>
      <c r="CXG847" s="304"/>
      <c r="CXH847" s="304"/>
      <c r="CXI847" s="304"/>
      <c r="CXJ847" s="304"/>
      <c r="CXK847" s="304"/>
      <c r="CXL847" s="304"/>
      <c r="CXM847" s="304"/>
      <c r="CXN847" s="304"/>
      <c r="CXO847" s="304"/>
      <c r="CXP847" s="304"/>
      <c r="CXQ847" s="304"/>
      <c r="CXR847" s="304"/>
      <c r="CXS847" s="304"/>
      <c r="CXT847" s="304"/>
      <c r="CXU847" s="304"/>
      <c r="CXV847" s="304"/>
      <c r="CXW847" s="304"/>
      <c r="CXX847" s="304"/>
      <c r="CXY847" s="304"/>
      <c r="CXZ847" s="304"/>
      <c r="CYA847" s="304"/>
      <c r="CYB847" s="304"/>
      <c r="CYC847" s="304"/>
      <c r="CYD847" s="304"/>
      <c r="CYE847" s="304"/>
      <c r="CYF847" s="304"/>
      <c r="CYG847" s="304"/>
      <c r="CYH847" s="304"/>
      <c r="CYI847" s="304"/>
      <c r="CYJ847" s="304"/>
      <c r="CYK847" s="304"/>
      <c r="CYL847" s="304"/>
      <c r="CYM847" s="304"/>
      <c r="CYN847" s="304"/>
      <c r="CYO847" s="304"/>
      <c r="CYP847" s="304"/>
      <c r="CYQ847" s="304"/>
      <c r="CYR847" s="304"/>
      <c r="CYS847" s="304"/>
      <c r="CYT847" s="304"/>
      <c r="CYU847" s="304"/>
      <c r="CYV847" s="304"/>
      <c r="CYW847" s="304"/>
      <c r="CYX847" s="304"/>
      <c r="CYY847" s="304"/>
      <c r="CYZ847" s="304"/>
      <c r="CZA847" s="304"/>
      <c r="CZB847" s="304"/>
      <c r="CZC847" s="304"/>
      <c r="CZD847" s="304"/>
      <c r="CZE847" s="304"/>
      <c r="CZF847" s="304"/>
      <c r="CZG847" s="304"/>
      <c r="CZH847" s="304"/>
      <c r="CZI847" s="304"/>
      <c r="CZJ847" s="304"/>
      <c r="CZK847" s="304"/>
      <c r="CZL847" s="304"/>
      <c r="CZM847" s="304"/>
      <c r="CZN847" s="304"/>
      <c r="CZO847" s="304"/>
      <c r="CZP847" s="304"/>
      <c r="CZQ847" s="304"/>
      <c r="CZR847" s="304"/>
      <c r="CZS847" s="304"/>
      <c r="CZT847" s="304"/>
      <c r="CZU847" s="304"/>
      <c r="CZV847" s="304"/>
      <c r="CZW847" s="304"/>
      <c r="CZX847" s="304"/>
      <c r="CZY847" s="304"/>
      <c r="CZZ847" s="304"/>
      <c r="DAA847" s="304"/>
      <c r="DAB847" s="304"/>
      <c r="DAC847" s="304"/>
      <c r="DAD847" s="304"/>
      <c r="DAE847" s="304"/>
      <c r="DAF847" s="304"/>
      <c r="DAG847" s="304"/>
      <c r="DAH847" s="304"/>
      <c r="DAI847" s="304"/>
      <c r="DAJ847" s="304"/>
      <c r="DAK847" s="304"/>
      <c r="DAL847" s="304"/>
      <c r="DAM847" s="304"/>
      <c r="DAN847" s="304"/>
      <c r="DAO847" s="304"/>
      <c r="DAP847" s="304"/>
      <c r="DAQ847" s="304"/>
      <c r="DAR847" s="304"/>
      <c r="DAS847" s="304"/>
      <c r="DAT847" s="304"/>
      <c r="DAU847" s="304"/>
      <c r="DAV847" s="304"/>
      <c r="DAW847" s="304"/>
      <c r="DAX847" s="304"/>
      <c r="DAY847" s="304"/>
      <c r="DAZ847" s="304"/>
      <c r="DBA847" s="304"/>
      <c r="DBB847" s="304"/>
      <c r="DBC847" s="304"/>
      <c r="DBD847" s="304"/>
      <c r="DBE847" s="304"/>
      <c r="DBF847" s="304"/>
      <c r="DBG847" s="304"/>
      <c r="DBH847" s="304"/>
      <c r="DBI847" s="304"/>
      <c r="DBJ847" s="304"/>
      <c r="DBK847" s="304"/>
      <c r="DBL847" s="304"/>
      <c r="DBM847" s="304"/>
      <c r="DBN847" s="304"/>
      <c r="DBO847" s="304"/>
      <c r="DBP847" s="304"/>
      <c r="DBQ847" s="304"/>
      <c r="DBR847" s="304"/>
      <c r="DBS847" s="304"/>
      <c r="DBT847" s="304"/>
      <c r="DBU847" s="304"/>
      <c r="DBV847" s="304"/>
      <c r="DBW847" s="304"/>
      <c r="DBX847" s="304"/>
      <c r="DBY847" s="304"/>
      <c r="DBZ847" s="304"/>
      <c r="DCA847" s="304"/>
      <c r="DCB847" s="304"/>
      <c r="DCC847" s="304"/>
      <c r="DCD847" s="304"/>
      <c r="DCE847" s="304"/>
      <c r="DCF847" s="304"/>
      <c r="DCG847" s="304"/>
      <c r="DCH847" s="304"/>
      <c r="DCI847" s="304"/>
      <c r="DCJ847" s="304"/>
      <c r="DCK847" s="304"/>
      <c r="DCL847" s="304"/>
      <c r="DCM847" s="304"/>
      <c r="DCN847" s="304"/>
      <c r="DCO847" s="304"/>
      <c r="DCP847" s="304"/>
      <c r="DCQ847" s="304"/>
      <c r="DCR847" s="304"/>
      <c r="DCS847" s="304"/>
      <c r="DCT847" s="304"/>
      <c r="DCU847" s="304"/>
      <c r="DCV847" s="304"/>
      <c r="DCW847" s="304"/>
      <c r="DCX847" s="304"/>
      <c r="DCY847" s="304"/>
      <c r="DCZ847" s="304"/>
      <c r="DDA847" s="304"/>
      <c r="DDB847" s="304"/>
      <c r="DDC847" s="304"/>
      <c r="DDD847" s="304"/>
      <c r="DDE847" s="304"/>
      <c r="DDF847" s="304"/>
      <c r="DDG847" s="304"/>
      <c r="DDH847" s="304"/>
      <c r="DDI847" s="304"/>
      <c r="DDJ847" s="304"/>
      <c r="DDK847" s="304"/>
      <c r="DDL847" s="304"/>
      <c r="DDM847" s="304"/>
      <c r="DDN847" s="304"/>
      <c r="DDO847" s="304"/>
      <c r="DDP847" s="304"/>
      <c r="DDQ847" s="304"/>
      <c r="DDR847" s="304"/>
      <c r="DDS847" s="304"/>
      <c r="DDT847" s="304"/>
      <c r="DDU847" s="304"/>
      <c r="DDV847" s="304"/>
      <c r="DDW847" s="304"/>
      <c r="DDX847" s="304"/>
      <c r="DDY847" s="304"/>
      <c r="DDZ847" s="304"/>
      <c r="DEA847" s="304"/>
      <c r="DEB847" s="304"/>
      <c r="DEC847" s="304"/>
      <c r="DED847" s="304"/>
      <c r="DEE847" s="304"/>
      <c r="DEF847" s="304"/>
      <c r="DEG847" s="304"/>
      <c r="DEH847" s="304"/>
      <c r="DEI847" s="304"/>
      <c r="DEJ847" s="304"/>
      <c r="DEK847" s="304"/>
      <c r="DEL847" s="304"/>
      <c r="DEM847" s="304"/>
      <c r="DEN847" s="304"/>
      <c r="DEO847" s="304"/>
      <c r="DEP847" s="304"/>
      <c r="DEQ847" s="304"/>
      <c r="DER847" s="304"/>
      <c r="DES847" s="304"/>
      <c r="DET847" s="304"/>
      <c r="DEU847" s="304"/>
      <c r="DEV847" s="304"/>
      <c r="DEW847" s="304"/>
      <c r="DEX847" s="304"/>
      <c r="DEY847" s="304"/>
      <c r="DEZ847" s="304"/>
      <c r="DFA847" s="304"/>
      <c r="DFB847" s="304"/>
      <c r="DFC847" s="304"/>
      <c r="DFD847" s="304"/>
      <c r="DFE847" s="304"/>
      <c r="DFF847" s="304"/>
      <c r="DFG847" s="304"/>
      <c r="DFH847" s="304"/>
      <c r="DFI847" s="304"/>
      <c r="DFJ847" s="304"/>
      <c r="DFK847" s="304"/>
      <c r="DFL847" s="304"/>
      <c r="DFM847" s="304"/>
      <c r="DFN847" s="304"/>
      <c r="DFO847" s="304"/>
      <c r="DFP847" s="304"/>
      <c r="DFQ847" s="304"/>
      <c r="DFR847" s="304"/>
      <c r="DFS847" s="304"/>
      <c r="DFT847" s="304"/>
      <c r="DFU847" s="304"/>
      <c r="DFV847" s="304"/>
      <c r="DFW847" s="304"/>
      <c r="DFX847" s="304"/>
      <c r="DFY847" s="304"/>
      <c r="DFZ847" s="304"/>
      <c r="DGA847" s="304"/>
      <c r="DGB847" s="304"/>
      <c r="DGC847" s="304"/>
      <c r="DGD847" s="304"/>
      <c r="DGE847" s="304"/>
      <c r="DGF847" s="304"/>
      <c r="DGG847" s="304"/>
      <c r="DGH847" s="304"/>
      <c r="DGI847" s="304"/>
      <c r="DGJ847" s="304"/>
      <c r="DGK847" s="304"/>
      <c r="DGL847" s="304"/>
      <c r="DGM847" s="304"/>
      <c r="DGN847" s="304"/>
      <c r="DGO847" s="304"/>
      <c r="DGP847" s="304"/>
      <c r="DGQ847" s="304"/>
      <c r="DGR847" s="304"/>
      <c r="DGS847" s="304"/>
      <c r="DGT847" s="304"/>
      <c r="DGU847" s="304"/>
      <c r="DGV847" s="304"/>
      <c r="DGW847" s="304"/>
      <c r="DGX847" s="304"/>
      <c r="DGY847" s="304"/>
      <c r="DGZ847" s="304"/>
      <c r="DHA847" s="304"/>
      <c r="DHB847" s="304"/>
      <c r="DHC847" s="304"/>
      <c r="DHD847" s="304"/>
      <c r="DHE847" s="304"/>
      <c r="DHF847" s="304"/>
      <c r="DHG847" s="304"/>
      <c r="DHH847" s="304"/>
      <c r="DHI847" s="304"/>
      <c r="DHJ847" s="304"/>
      <c r="DHK847" s="304"/>
      <c r="DHL847" s="304"/>
      <c r="DHM847" s="304"/>
      <c r="DHN847" s="304"/>
      <c r="DHO847" s="304"/>
      <c r="DHP847" s="304"/>
      <c r="DHQ847" s="304"/>
      <c r="DHR847" s="304"/>
      <c r="DHS847" s="304"/>
      <c r="DHT847" s="304"/>
      <c r="DHU847" s="304"/>
      <c r="DHV847" s="304"/>
      <c r="DHW847" s="304"/>
      <c r="DHX847" s="304"/>
      <c r="DHY847" s="304"/>
      <c r="DHZ847" s="304"/>
      <c r="DIA847" s="304"/>
      <c r="DIB847" s="304"/>
      <c r="DIC847" s="304"/>
      <c r="DID847" s="304"/>
      <c r="DIE847" s="304"/>
      <c r="DIF847" s="304"/>
      <c r="DIG847" s="304"/>
      <c r="DIH847" s="304"/>
      <c r="DII847" s="304"/>
      <c r="DIJ847" s="304"/>
      <c r="DIK847" s="304"/>
      <c r="DIL847" s="304"/>
      <c r="DIM847" s="304"/>
      <c r="DIN847" s="304"/>
      <c r="DIO847" s="304"/>
      <c r="DIP847" s="304"/>
      <c r="DIQ847" s="304"/>
      <c r="DIR847" s="304"/>
      <c r="DIS847" s="304"/>
      <c r="DIT847" s="304"/>
      <c r="DIU847" s="304"/>
      <c r="DIV847" s="304"/>
      <c r="DIW847" s="304"/>
      <c r="DIX847" s="304"/>
      <c r="DIY847" s="304"/>
      <c r="DIZ847" s="304"/>
      <c r="DJA847" s="304"/>
      <c r="DJB847" s="304"/>
      <c r="DJC847" s="304"/>
      <c r="DJD847" s="304"/>
      <c r="DJE847" s="304"/>
      <c r="DJF847" s="304"/>
      <c r="DJG847" s="304"/>
      <c r="DJH847" s="304"/>
      <c r="DJI847" s="304"/>
      <c r="DJJ847" s="304"/>
      <c r="DJK847" s="304"/>
      <c r="DJL847" s="304"/>
      <c r="DJM847" s="304"/>
      <c r="DJN847" s="304"/>
      <c r="DJO847" s="304"/>
      <c r="DJP847" s="304"/>
      <c r="DJQ847" s="304"/>
      <c r="DJR847" s="304"/>
      <c r="DJS847" s="304"/>
      <c r="DJT847" s="304"/>
      <c r="DJU847" s="304"/>
      <c r="DJV847" s="304"/>
      <c r="DJW847" s="304"/>
      <c r="DJX847" s="304"/>
      <c r="DJY847" s="304"/>
      <c r="DJZ847" s="304"/>
      <c r="DKA847" s="304"/>
      <c r="DKB847" s="304"/>
      <c r="DKC847" s="304"/>
      <c r="DKD847" s="304"/>
      <c r="DKE847" s="304"/>
      <c r="DKF847" s="304"/>
      <c r="DKG847" s="304"/>
      <c r="DKH847" s="304"/>
      <c r="DKI847" s="304"/>
      <c r="DKJ847" s="304"/>
      <c r="DKK847" s="304"/>
      <c r="DKL847" s="304"/>
      <c r="DKM847" s="304"/>
      <c r="DKN847" s="304"/>
      <c r="DKO847" s="304"/>
      <c r="DKP847" s="304"/>
      <c r="DKQ847" s="304"/>
      <c r="DKR847" s="304"/>
      <c r="DKS847" s="304"/>
      <c r="DKT847" s="304"/>
      <c r="DKU847" s="304"/>
      <c r="DKV847" s="304"/>
      <c r="DKW847" s="304"/>
      <c r="DKX847" s="304"/>
      <c r="DKY847" s="304"/>
      <c r="DKZ847" s="304"/>
      <c r="DLA847" s="304"/>
      <c r="DLB847" s="304"/>
      <c r="DLC847" s="304"/>
      <c r="DLD847" s="304"/>
      <c r="DLE847" s="304"/>
      <c r="DLF847" s="304"/>
      <c r="DLG847" s="304"/>
      <c r="DLH847" s="304"/>
      <c r="DLI847" s="304"/>
      <c r="DLJ847" s="304"/>
      <c r="DLK847" s="304"/>
      <c r="DLL847" s="304"/>
      <c r="DLM847" s="304"/>
      <c r="DLN847" s="304"/>
      <c r="DLO847" s="304"/>
      <c r="DLP847" s="304"/>
      <c r="DLQ847" s="304"/>
      <c r="DLR847" s="304"/>
      <c r="DLS847" s="304"/>
      <c r="DLT847" s="304"/>
      <c r="DLU847" s="304"/>
      <c r="DLV847" s="304"/>
      <c r="DLW847" s="304"/>
      <c r="DLX847" s="304"/>
      <c r="DLY847" s="304"/>
      <c r="DLZ847" s="304"/>
      <c r="DMA847" s="304"/>
      <c r="DMB847" s="304"/>
      <c r="DMC847" s="304"/>
      <c r="DMD847" s="304"/>
      <c r="DME847" s="304"/>
      <c r="DMF847" s="304"/>
      <c r="DMG847" s="304"/>
      <c r="DMH847" s="304"/>
      <c r="DMI847" s="304"/>
      <c r="DMJ847" s="304"/>
      <c r="DMK847" s="304"/>
      <c r="DML847" s="304"/>
      <c r="DMM847" s="304"/>
      <c r="DMN847" s="304"/>
      <c r="DMO847" s="304"/>
      <c r="DMP847" s="304"/>
      <c r="DMQ847" s="304"/>
      <c r="DMR847" s="304"/>
      <c r="DMS847" s="304"/>
      <c r="DMT847" s="304"/>
      <c r="DMU847" s="304"/>
      <c r="DMV847" s="304"/>
      <c r="DMW847" s="304"/>
      <c r="DMX847" s="304"/>
      <c r="DMY847" s="304"/>
      <c r="DMZ847" s="304"/>
      <c r="DNA847" s="304"/>
      <c r="DNB847" s="304"/>
      <c r="DNC847" s="304"/>
      <c r="DND847" s="304"/>
      <c r="DNE847" s="304"/>
      <c r="DNF847" s="304"/>
      <c r="DNG847" s="304"/>
      <c r="DNH847" s="304"/>
      <c r="DNI847" s="304"/>
      <c r="DNJ847" s="304"/>
      <c r="DNK847" s="304"/>
      <c r="DNL847" s="304"/>
      <c r="DNM847" s="304"/>
      <c r="DNN847" s="304"/>
      <c r="DNO847" s="304"/>
      <c r="DNP847" s="304"/>
      <c r="DNQ847" s="304"/>
      <c r="DNR847" s="304"/>
      <c r="DNS847" s="304"/>
      <c r="DNT847" s="304"/>
      <c r="DNU847" s="304"/>
      <c r="DNV847" s="304"/>
      <c r="DNW847" s="304"/>
      <c r="DNX847" s="304"/>
      <c r="DNY847" s="304"/>
      <c r="DNZ847" s="304"/>
      <c r="DOA847" s="304"/>
      <c r="DOB847" s="304"/>
      <c r="DOC847" s="304"/>
      <c r="DOD847" s="304"/>
      <c r="DOE847" s="304"/>
      <c r="DOF847" s="304"/>
      <c r="DOG847" s="304"/>
      <c r="DOH847" s="304"/>
      <c r="DOI847" s="304"/>
      <c r="DOJ847" s="304"/>
      <c r="DOK847" s="304"/>
      <c r="DOL847" s="304"/>
      <c r="DOM847" s="304"/>
      <c r="DON847" s="304"/>
      <c r="DOO847" s="304"/>
      <c r="DOP847" s="304"/>
      <c r="DOQ847" s="304"/>
      <c r="DOR847" s="304"/>
      <c r="DOS847" s="304"/>
      <c r="DOT847" s="304"/>
      <c r="DOU847" s="304"/>
      <c r="DOV847" s="304"/>
      <c r="DOW847" s="304"/>
      <c r="DOX847" s="304"/>
      <c r="DOY847" s="304"/>
      <c r="DOZ847" s="304"/>
      <c r="DPA847" s="304"/>
      <c r="DPB847" s="304"/>
      <c r="DPC847" s="304"/>
      <c r="DPD847" s="304"/>
      <c r="DPE847" s="304"/>
      <c r="DPF847" s="304"/>
      <c r="DPG847" s="304"/>
      <c r="DPH847" s="304"/>
      <c r="DPI847" s="304"/>
      <c r="DPJ847" s="304"/>
      <c r="DPK847" s="304"/>
      <c r="DPL847" s="304"/>
      <c r="DPM847" s="304"/>
      <c r="DPN847" s="304"/>
      <c r="DPO847" s="304"/>
      <c r="DPP847" s="304"/>
      <c r="DPQ847" s="304"/>
      <c r="DPR847" s="304"/>
      <c r="DPS847" s="304"/>
      <c r="DPT847" s="304"/>
      <c r="DPU847" s="304"/>
      <c r="DPV847" s="304"/>
      <c r="DPW847" s="304"/>
      <c r="DPX847" s="304"/>
      <c r="DPY847" s="304"/>
      <c r="DPZ847" s="304"/>
      <c r="DQA847" s="304"/>
      <c r="DQB847" s="304"/>
      <c r="DQC847" s="304"/>
      <c r="DQD847" s="304"/>
      <c r="DQE847" s="304"/>
      <c r="DQF847" s="304"/>
      <c r="DQG847" s="304"/>
      <c r="DQH847" s="304"/>
      <c r="DQI847" s="304"/>
      <c r="DQJ847" s="304"/>
      <c r="DQK847" s="304"/>
      <c r="DQL847" s="304"/>
      <c r="DQM847" s="304"/>
      <c r="DQN847" s="304"/>
      <c r="DQO847" s="304"/>
      <c r="DQP847" s="304"/>
      <c r="DQQ847" s="304"/>
      <c r="DQR847" s="304"/>
      <c r="DQS847" s="304"/>
      <c r="DQT847" s="304"/>
      <c r="DQU847" s="304"/>
      <c r="DQV847" s="304"/>
      <c r="DQW847" s="304"/>
      <c r="DQX847" s="304"/>
      <c r="DQY847" s="304"/>
      <c r="DQZ847" s="304"/>
      <c r="DRA847" s="304"/>
      <c r="DRB847" s="304"/>
      <c r="DRC847" s="304"/>
      <c r="DRD847" s="304"/>
      <c r="DRE847" s="304"/>
      <c r="DRF847" s="304"/>
      <c r="DRG847" s="304"/>
      <c r="DRH847" s="304"/>
      <c r="DRI847" s="304"/>
      <c r="DRJ847" s="304"/>
      <c r="DRK847" s="304"/>
      <c r="DRL847" s="304"/>
      <c r="DRM847" s="304"/>
      <c r="DRN847" s="304"/>
      <c r="DRO847" s="304"/>
      <c r="DRP847" s="304"/>
      <c r="DRQ847" s="304"/>
      <c r="DRR847" s="304"/>
      <c r="DRS847" s="304"/>
      <c r="DRT847" s="304"/>
      <c r="DRU847" s="304"/>
      <c r="DRV847" s="304"/>
      <c r="DRW847" s="304"/>
      <c r="DRX847" s="304"/>
      <c r="DRY847" s="304"/>
      <c r="DRZ847" s="304"/>
      <c r="DSA847" s="304"/>
      <c r="DSB847" s="304"/>
      <c r="DSC847" s="304"/>
      <c r="DSD847" s="304"/>
      <c r="DSE847" s="304"/>
      <c r="DSF847" s="304"/>
      <c r="DSG847" s="304"/>
      <c r="DSH847" s="304"/>
      <c r="DSI847" s="304"/>
      <c r="DSJ847" s="304"/>
      <c r="DSK847" s="304"/>
      <c r="DSL847" s="304"/>
      <c r="DSM847" s="304"/>
      <c r="DSN847" s="304"/>
      <c r="DSO847" s="304"/>
      <c r="DSP847" s="304"/>
      <c r="DSQ847" s="304"/>
      <c r="DSR847" s="304"/>
      <c r="DSS847" s="304"/>
      <c r="DST847" s="304"/>
      <c r="DSU847" s="304"/>
      <c r="DSV847" s="304"/>
      <c r="DSW847" s="304"/>
      <c r="DSX847" s="304"/>
      <c r="DSY847" s="304"/>
      <c r="DSZ847" s="304"/>
      <c r="DTA847" s="304"/>
      <c r="DTB847" s="304"/>
      <c r="DTC847" s="304"/>
      <c r="DTD847" s="304"/>
      <c r="DTE847" s="304"/>
      <c r="DTF847" s="304"/>
      <c r="DTG847" s="304"/>
      <c r="DTH847" s="304"/>
      <c r="DTI847" s="304"/>
      <c r="DTJ847" s="304"/>
      <c r="DTK847" s="304"/>
      <c r="DTL847" s="304"/>
      <c r="DTM847" s="304"/>
      <c r="DTN847" s="304"/>
      <c r="DTO847" s="304"/>
      <c r="DTP847" s="304"/>
      <c r="DTQ847" s="304"/>
      <c r="DTR847" s="304"/>
      <c r="DTS847" s="304"/>
      <c r="DTT847" s="304"/>
      <c r="DTU847" s="304"/>
      <c r="DTV847" s="304"/>
      <c r="DTW847" s="304"/>
      <c r="DTX847" s="304"/>
      <c r="DTY847" s="304"/>
      <c r="DTZ847" s="304"/>
      <c r="DUA847" s="304"/>
      <c r="DUB847" s="304"/>
      <c r="DUC847" s="304"/>
      <c r="DUD847" s="304"/>
      <c r="DUE847" s="304"/>
      <c r="DUF847" s="304"/>
      <c r="DUG847" s="304"/>
      <c r="DUH847" s="304"/>
      <c r="DUI847" s="304"/>
      <c r="DUJ847" s="304"/>
      <c r="DUK847" s="304"/>
      <c r="DUL847" s="304"/>
      <c r="DUM847" s="304"/>
      <c r="DUN847" s="304"/>
      <c r="DUO847" s="304"/>
      <c r="DUP847" s="304"/>
      <c r="DUQ847" s="304"/>
      <c r="DUR847" s="304"/>
      <c r="DUS847" s="304"/>
      <c r="DUT847" s="304"/>
      <c r="DUU847" s="304"/>
      <c r="DUV847" s="304"/>
      <c r="DUW847" s="304"/>
      <c r="DUX847" s="304"/>
      <c r="DUY847" s="304"/>
      <c r="DUZ847" s="304"/>
      <c r="DVA847" s="304"/>
      <c r="DVB847" s="304"/>
      <c r="DVC847" s="304"/>
      <c r="DVD847" s="304"/>
      <c r="DVE847" s="304"/>
      <c r="DVF847" s="304"/>
      <c r="DVG847" s="304"/>
      <c r="DVH847" s="304"/>
      <c r="DVI847" s="304"/>
      <c r="DVJ847" s="304"/>
      <c r="DVK847" s="304"/>
      <c r="DVL847" s="304"/>
      <c r="DVM847" s="304"/>
      <c r="DVN847" s="304"/>
      <c r="DVO847" s="304"/>
      <c r="DVP847" s="304"/>
      <c r="DVQ847" s="304"/>
      <c r="DVR847" s="304"/>
      <c r="DVS847" s="304"/>
      <c r="DVT847" s="304"/>
      <c r="DVU847" s="304"/>
      <c r="DVV847" s="304"/>
      <c r="DVW847" s="304"/>
      <c r="DVX847" s="304"/>
      <c r="DVY847" s="304"/>
      <c r="DVZ847" s="304"/>
      <c r="DWA847" s="304"/>
      <c r="DWB847" s="304"/>
      <c r="DWC847" s="304"/>
      <c r="DWD847" s="304"/>
      <c r="DWE847" s="304"/>
      <c r="DWF847" s="304"/>
      <c r="DWG847" s="304"/>
      <c r="DWH847" s="304"/>
      <c r="DWI847" s="304"/>
      <c r="DWJ847" s="304"/>
      <c r="DWK847" s="304"/>
      <c r="DWL847" s="304"/>
      <c r="DWM847" s="304"/>
      <c r="DWN847" s="304"/>
      <c r="DWO847" s="304"/>
      <c r="DWP847" s="304"/>
      <c r="DWQ847" s="304"/>
      <c r="DWR847" s="304"/>
      <c r="DWS847" s="304"/>
      <c r="DWT847" s="304"/>
      <c r="DWU847" s="304"/>
      <c r="DWV847" s="304"/>
      <c r="DWW847" s="304"/>
      <c r="DWX847" s="304"/>
      <c r="DWY847" s="304"/>
      <c r="DWZ847" s="304"/>
      <c r="DXA847" s="304"/>
      <c r="DXB847" s="304"/>
      <c r="DXC847" s="304"/>
      <c r="DXD847" s="304"/>
      <c r="DXE847" s="304"/>
      <c r="DXF847" s="304"/>
      <c r="DXG847" s="304"/>
      <c r="DXH847" s="304"/>
      <c r="DXI847" s="304"/>
      <c r="DXJ847" s="304"/>
      <c r="DXK847" s="304"/>
      <c r="DXL847" s="304"/>
      <c r="DXM847" s="304"/>
      <c r="DXN847" s="304"/>
      <c r="DXO847" s="304"/>
      <c r="DXP847" s="304"/>
      <c r="DXQ847" s="304"/>
      <c r="DXR847" s="304"/>
      <c r="DXS847" s="304"/>
      <c r="DXT847" s="304"/>
      <c r="DXU847" s="304"/>
      <c r="DXV847" s="304"/>
      <c r="DXW847" s="304"/>
      <c r="DXX847" s="304"/>
      <c r="DXY847" s="304"/>
      <c r="DXZ847" s="304"/>
      <c r="DYA847" s="304"/>
      <c r="DYB847" s="304"/>
      <c r="DYC847" s="304"/>
      <c r="DYD847" s="304"/>
      <c r="DYE847" s="304"/>
      <c r="DYF847" s="304"/>
      <c r="DYG847" s="304"/>
      <c r="DYH847" s="304"/>
      <c r="DYI847" s="304"/>
      <c r="DYJ847" s="304"/>
      <c r="DYK847" s="304"/>
      <c r="DYL847" s="304"/>
      <c r="DYM847" s="304"/>
      <c r="DYN847" s="304"/>
      <c r="DYO847" s="304"/>
      <c r="DYP847" s="304"/>
      <c r="DYQ847" s="304"/>
      <c r="DYR847" s="304"/>
      <c r="DYS847" s="304"/>
      <c r="DYT847" s="304"/>
      <c r="DYU847" s="304"/>
      <c r="DYV847" s="304"/>
      <c r="DYW847" s="304"/>
      <c r="DYX847" s="304"/>
      <c r="DYY847" s="304"/>
      <c r="DYZ847" s="304"/>
      <c r="DZA847" s="304"/>
      <c r="DZB847" s="304"/>
      <c r="DZC847" s="304"/>
      <c r="DZD847" s="304"/>
      <c r="DZE847" s="304"/>
      <c r="DZF847" s="304"/>
      <c r="DZG847" s="304"/>
      <c r="DZH847" s="304"/>
      <c r="DZI847" s="304"/>
      <c r="DZJ847" s="304"/>
      <c r="DZK847" s="304"/>
      <c r="DZL847" s="304"/>
      <c r="DZM847" s="304"/>
      <c r="DZN847" s="304"/>
      <c r="DZO847" s="304"/>
      <c r="DZP847" s="304"/>
      <c r="DZQ847" s="304"/>
      <c r="DZR847" s="304"/>
      <c r="DZS847" s="304"/>
      <c r="DZT847" s="304"/>
      <c r="DZU847" s="304"/>
      <c r="DZV847" s="304"/>
      <c r="DZW847" s="304"/>
      <c r="DZX847" s="304"/>
      <c r="DZY847" s="304"/>
      <c r="DZZ847" s="304"/>
      <c r="EAA847" s="304"/>
      <c r="EAB847" s="304"/>
      <c r="EAC847" s="304"/>
      <c r="EAD847" s="304"/>
      <c r="EAE847" s="304"/>
      <c r="EAF847" s="304"/>
      <c r="EAG847" s="304"/>
      <c r="EAH847" s="304"/>
      <c r="EAI847" s="304"/>
      <c r="EAJ847" s="304"/>
      <c r="EAK847" s="304"/>
      <c r="EAL847" s="304"/>
      <c r="EAM847" s="304"/>
      <c r="EAN847" s="304"/>
      <c r="EAO847" s="304"/>
      <c r="EAP847" s="304"/>
      <c r="EAQ847" s="304"/>
      <c r="EAR847" s="304"/>
      <c r="EAS847" s="304"/>
      <c r="EAT847" s="304"/>
      <c r="EAU847" s="304"/>
      <c r="EAV847" s="304"/>
      <c r="EAW847" s="304"/>
      <c r="EAX847" s="304"/>
      <c r="EAY847" s="304"/>
      <c r="EAZ847" s="304"/>
      <c r="EBA847" s="304"/>
      <c r="EBB847" s="304"/>
      <c r="EBC847" s="304"/>
      <c r="EBD847" s="304"/>
      <c r="EBE847" s="304"/>
      <c r="EBF847" s="304"/>
      <c r="EBG847" s="304"/>
      <c r="EBH847" s="304"/>
      <c r="EBI847" s="304"/>
      <c r="EBJ847" s="304"/>
      <c r="EBK847" s="304"/>
      <c r="EBL847" s="304"/>
      <c r="EBM847" s="304"/>
      <c r="EBN847" s="304"/>
      <c r="EBO847" s="304"/>
      <c r="EBP847" s="304"/>
      <c r="EBQ847" s="304"/>
      <c r="EBR847" s="304"/>
      <c r="EBS847" s="304"/>
      <c r="EBT847" s="304"/>
      <c r="EBU847" s="304"/>
      <c r="EBV847" s="304"/>
      <c r="EBW847" s="304"/>
      <c r="EBX847" s="304"/>
      <c r="EBY847" s="304"/>
      <c r="EBZ847" s="304"/>
      <c r="ECA847" s="304"/>
      <c r="ECB847" s="304"/>
      <c r="ECC847" s="304"/>
      <c r="ECD847" s="304"/>
      <c r="ECE847" s="304"/>
      <c r="ECF847" s="304"/>
      <c r="ECG847" s="304"/>
      <c r="ECH847" s="304"/>
      <c r="ECI847" s="304"/>
      <c r="ECJ847" s="304"/>
      <c r="ECK847" s="304"/>
      <c r="ECL847" s="304"/>
      <c r="ECM847" s="304"/>
      <c r="ECN847" s="304"/>
      <c r="ECO847" s="304"/>
      <c r="ECP847" s="304"/>
      <c r="ECQ847" s="304"/>
      <c r="ECR847" s="304"/>
      <c r="ECS847" s="304"/>
      <c r="ECT847" s="304"/>
      <c r="ECU847" s="304"/>
      <c r="ECV847" s="304"/>
      <c r="ECW847" s="304"/>
      <c r="ECX847" s="304"/>
      <c r="ECY847" s="304"/>
      <c r="ECZ847" s="304"/>
      <c r="EDA847" s="304"/>
      <c r="EDB847" s="304"/>
      <c r="EDC847" s="304"/>
      <c r="EDD847" s="304"/>
      <c r="EDE847" s="304"/>
      <c r="EDF847" s="304"/>
      <c r="EDG847" s="304"/>
      <c r="EDH847" s="304"/>
      <c r="EDI847" s="304"/>
      <c r="EDJ847" s="304"/>
      <c r="EDK847" s="304"/>
      <c r="EDL847" s="304"/>
      <c r="EDM847" s="304"/>
      <c r="EDN847" s="304"/>
      <c r="EDO847" s="304"/>
      <c r="EDP847" s="304"/>
      <c r="EDQ847" s="304"/>
      <c r="EDR847" s="304"/>
      <c r="EDS847" s="304"/>
      <c r="EDT847" s="304"/>
      <c r="EDU847" s="304"/>
      <c r="EDV847" s="304"/>
      <c r="EDW847" s="304"/>
      <c r="EDX847" s="304"/>
      <c r="EDY847" s="304"/>
      <c r="EDZ847" s="304"/>
      <c r="EEA847" s="304"/>
      <c r="EEB847" s="304"/>
      <c r="EEC847" s="304"/>
      <c r="EED847" s="304"/>
      <c r="EEE847" s="304"/>
      <c r="EEF847" s="304"/>
      <c r="EEG847" s="304"/>
      <c r="EEH847" s="304"/>
      <c r="EEI847" s="304"/>
      <c r="EEJ847" s="304"/>
      <c r="EEK847" s="304"/>
      <c r="EEL847" s="304"/>
      <c r="EEM847" s="304"/>
      <c r="EEN847" s="304"/>
      <c r="EEO847" s="304"/>
      <c r="EEP847" s="304"/>
      <c r="EEQ847" s="304"/>
      <c r="EER847" s="304"/>
      <c r="EES847" s="304"/>
      <c r="EET847" s="304"/>
      <c r="EEU847" s="304"/>
      <c r="EEV847" s="304"/>
      <c r="EEW847" s="304"/>
      <c r="EEX847" s="304"/>
      <c r="EEY847" s="304"/>
      <c r="EEZ847" s="304"/>
      <c r="EFA847" s="304"/>
      <c r="EFB847" s="304"/>
      <c r="EFC847" s="304"/>
      <c r="EFD847" s="304"/>
      <c r="EFE847" s="304"/>
      <c r="EFF847" s="304"/>
      <c r="EFG847" s="304"/>
      <c r="EFH847" s="304"/>
      <c r="EFI847" s="304"/>
      <c r="EFJ847" s="304"/>
      <c r="EFK847" s="304"/>
      <c r="EFL847" s="304"/>
      <c r="EFM847" s="304"/>
      <c r="EFN847" s="304"/>
      <c r="EFO847" s="304"/>
      <c r="EFP847" s="304"/>
      <c r="EFQ847" s="304"/>
      <c r="EFR847" s="304"/>
      <c r="EFS847" s="304"/>
      <c r="EFT847" s="304"/>
      <c r="EFU847" s="304"/>
      <c r="EFV847" s="304"/>
      <c r="EFW847" s="304"/>
      <c r="EFX847" s="304"/>
      <c r="EFY847" s="304"/>
      <c r="EFZ847" s="304"/>
      <c r="EGA847" s="304"/>
      <c r="EGB847" s="304"/>
      <c r="EGC847" s="304"/>
      <c r="EGD847" s="304"/>
      <c r="EGE847" s="304"/>
      <c r="EGF847" s="304"/>
      <c r="EGG847" s="304"/>
      <c r="EGH847" s="304"/>
      <c r="EGI847" s="304"/>
      <c r="EGJ847" s="304"/>
      <c r="EGK847" s="304"/>
      <c r="EGL847" s="304"/>
      <c r="EGM847" s="304"/>
      <c r="EGN847" s="304"/>
      <c r="EGO847" s="304"/>
      <c r="EGP847" s="304"/>
      <c r="EGQ847" s="304"/>
      <c r="EGR847" s="304"/>
      <c r="EGS847" s="304"/>
      <c r="EGT847" s="304"/>
      <c r="EGU847" s="304"/>
      <c r="EGV847" s="304"/>
      <c r="EGW847" s="304"/>
      <c r="EGX847" s="304"/>
      <c r="EGY847" s="304"/>
      <c r="EGZ847" s="304"/>
      <c r="EHA847" s="304"/>
      <c r="EHB847" s="304"/>
      <c r="EHC847" s="304"/>
      <c r="EHD847" s="304"/>
      <c r="EHE847" s="304"/>
      <c r="EHF847" s="304"/>
      <c r="EHG847" s="304"/>
      <c r="EHH847" s="304"/>
      <c r="EHI847" s="304"/>
      <c r="EHJ847" s="304"/>
      <c r="EHK847" s="304"/>
      <c r="EHL847" s="304"/>
      <c r="EHM847" s="304"/>
      <c r="EHN847" s="304"/>
      <c r="EHO847" s="304"/>
      <c r="EHP847" s="304"/>
      <c r="EHQ847" s="304"/>
      <c r="EHR847" s="304"/>
      <c r="EHS847" s="304"/>
      <c r="EHT847" s="304"/>
      <c r="EHU847" s="304"/>
      <c r="EHV847" s="304"/>
      <c r="EHW847" s="304"/>
      <c r="EHX847" s="304"/>
      <c r="EHY847" s="304"/>
      <c r="EHZ847" s="304"/>
      <c r="EIA847" s="304"/>
      <c r="EIB847" s="304"/>
      <c r="EIC847" s="304"/>
      <c r="EID847" s="304"/>
      <c r="EIE847" s="304"/>
      <c r="EIF847" s="304"/>
      <c r="EIG847" s="304"/>
      <c r="EIH847" s="304"/>
      <c r="EII847" s="304"/>
      <c r="EIJ847" s="304"/>
      <c r="EIK847" s="304"/>
      <c r="EIL847" s="304"/>
      <c r="EIM847" s="304"/>
      <c r="EIN847" s="304"/>
      <c r="EIO847" s="304"/>
      <c r="EIP847" s="304"/>
      <c r="EIQ847" s="304"/>
      <c r="EIR847" s="304"/>
      <c r="EIS847" s="304"/>
      <c r="EIT847" s="304"/>
      <c r="EIU847" s="304"/>
      <c r="EIV847" s="304"/>
      <c r="EIW847" s="304"/>
      <c r="EIX847" s="304"/>
      <c r="EIY847" s="304"/>
      <c r="EIZ847" s="304"/>
      <c r="EJA847" s="304"/>
      <c r="EJB847" s="304"/>
      <c r="EJC847" s="304"/>
      <c r="EJD847" s="304"/>
      <c r="EJE847" s="304"/>
      <c r="EJF847" s="304"/>
      <c r="EJG847" s="304"/>
      <c r="EJH847" s="304"/>
      <c r="EJI847" s="304"/>
      <c r="EJJ847" s="304"/>
      <c r="EJK847" s="304"/>
      <c r="EJL847" s="304"/>
      <c r="EJM847" s="304"/>
      <c r="EJN847" s="304"/>
      <c r="EJO847" s="304"/>
      <c r="EJP847" s="304"/>
      <c r="EJQ847" s="304"/>
      <c r="EJR847" s="304"/>
      <c r="EJS847" s="304"/>
      <c r="EJT847" s="304"/>
      <c r="EJU847" s="304"/>
      <c r="EJV847" s="304"/>
      <c r="EJW847" s="304"/>
      <c r="EJX847" s="304"/>
      <c r="EJY847" s="304"/>
      <c r="EJZ847" s="304"/>
      <c r="EKA847" s="304"/>
      <c r="EKB847" s="304"/>
      <c r="EKC847" s="304"/>
      <c r="EKD847" s="304"/>
      <c r="EKE847" s="304"/>
      <c r="EKF847" s="304"/>
      <c r="EKG847" s="304"/>
      <c r="EKH847" s="304"/>
      <c r="EKI847" s="304"/>
      <c r="EKJ847" s="304"/>
      <c r="EKK847" s="304"/>
      <c r="EKL847" s="304"/>
      <c r="EKM847" s="304"/>
      <c r="EKN847" s="304"/>
      <c r="EKO847" s="304"/>
      <c r="EKP847" s="304"/>
      <c r="EKQ847" s="304"/>
      <c r="EKR847" s="304"/>
      <c r="EKS847" s="304"/>
      <c r="EKT847" s="304"/>
      <c r="EKU847" s="304"/>
      <c r="EKV847" s="304"/>
      <c r="EKW847" s="304"/>
      <c r="EKX847" s="304"/>
      <c r="EKY847" s="304"/>
      <c r="EKZ847" s="304"/>
      <c r="ELA847" s="304"/>
      <c r="ELB847" s="304"/>
      <c r="ELC847" s="304"/>
      <c r="ELD847" s="304"/>
      <c r="ELE847" s="304"/>
      <c r="ELF847" s="304"/>
      <c r="ELG847" s="304"/>
      <c r="ELH847" s="304"/>
      <c r="ELI847" s="304"/>
      <c r="ELJ847" s="304"/>
      <c r="ELK847" s="304"/>
      <c r="ELL847" s="304"/>
      <c r="ELM847" s="304"/>
      <c r="ELN847" s="304"/>
      <c r="ELO847" s="304"/>
      <c r="ELP847" s="304"/>
      <c r="ELQ847" s="304"/>
      <c r="ELR847" s="304"/>
      <c r="ELS847" s="304"/>
      <c r="ELT847" s="304"/>
      <c r="ELU847" s="304"/>
    </row>
    <row r="848" spans="2:341 1271:3713" s="279" customFormat="1">
      <c r="B848" s="303"/>
      <c r="S848" s="421"/>
      <c r="T848" s="453"/>
      <c r="U848" s="304"/>
      <c r="V848" s="304"/>
      <c r="W848" s="304"/>
      <c r="X848" s="304"/>
      <c r="Y848" s="304"/>
      <c r="Z848" s="304"/>
      <c r="AA848" s="304"/>
      <c r="AB848" s="304"/>
      <c r="AC848" s="304"/>
      <c r="AD848" s="304"/>
      <c r="AE848" s="304"/>
      <c r="AF848" s="304"/>
      <c r="AG848" s="304"/>
      <c r="AH848" s="304"/>
      <c r="AI848" s="304"/>
      <c r="AJ848" s="304"/>
      <c r="AK848" s="304"/>
      <c r="AL848" s="304"/>
      <c r="AM848" s="304"/>
      <c r="AN848" s="304"/>
      <c r="AO848" s="304"/>
      <c r="AP848" s="304"/>
      <c r="AQ848" s="304"/>
      <c r="AR848" s="304"/>
      <c r="AS848" s="304"/>
      <c r="AT848" s="304"/>
      <c r="AU848" s="304"/>
      <c r="AV848" s="304"/>
      <c r="AW848" s="304"/>
      <c r="AX848" s="304"/>
      <c r="AY848" s="304"/>
      <c r="AZ848" s="304"/>
      <c r="BA848" s="304"/>
      <c r="BB848" s="304"/>
      <c r="BC848" s="304"/>
      <c r="BD848" s="304"/>
      <c r="BE848" s="304"/>
      <c r="BF848" s="304"/>
      <c r="BG848" s="304"/>
      <c r="BH848" s="304"/>
      <c r="BI848" s="304"/>
      <c r="BJ848" s="304"/>
      <c r="BK848" s="304"/>
      <c r="BL848" s="304"/>
      <c r="BM848" s="304"/>
      <c r="BN848" s="304"/>
      <c r="BO848" s="304"/>
      <c r="BP848" s="304"/>
      <c r="BQ848" s="304"/>
      <c r="BR848" s="304"/>
      <c r="BS848" s="304"/>
      <c r="BT848" s="304"/>
      <c r="BU848" s="304"/>
      <c r="BV848" s="304"/>
      <c r="BW848" s="304"/>
      <c r="BX848" s="304"/>
      <c r="BY848" s="304"/>
      <c r="BZ848" s="304"/>
      <c r="CA848" s="304"/>
      <c r="CB848" s="304"/>
      <c r="CC848" s="304"/>
      <c r="CD848" s="304"/>
      <c r="CE848" s="304"/>
      <c r="CF848" s="304"/>
      <c r="CG848" s="304"/>
      <c r="CH848" s="304"/>
      <c r="CI848" s="304"/>
      <c r="CJ848" s="304"/>
      <c r="CK848" s="304"/>
      <c r="CL848" s="304"/>
      <c r="CM848" s="304"/>
      <c r="CN848" s="304"/>
      <c r="CO848" s="304"/>
      <c r="CP848" s="304"/>
      <c r="CQ848" s="304"/>
      <c r="CR848" s="304"/>
      <c r="CS848" s="304"/>
      <c r="CT848" s="304"/>
      <c r="CU848" s="304"/>
      <c r="CV848" s="304"/>
      <c r="CW848" s="304"/>
      <c r="CX848" s="304"/>
      <c r="CY848" s="304"/>
      <c r="CZ848" s="304"/>
      <c r="DA848" s="304"/>
      <c r="DB848" s="304"/>
      <c r="DC848" s="304"/>
      <c r="DD848" s="304"/>
      <c r="DE848" s="304"/>
      <c r="DF848" s="304"/>
      <c r="DG848" s="304"/>
      <c r="DH848" s="304"/>
      <c r="DI848" s="304"/>
      <c r="DJ848" s="304"/>
      <c r="DK848" s="304"/>
      <c r="DL848" s="304"/>
      <c r="DM848" s="304"/>
      <c r="DN848" s="304"/>
      <c r="DO848" s="304"/>
      <c r="DP848" s="304"/>
      <c r="DQ848" s="304"/>
      <c r="DR848" s="304"/>
      <c r="DS848" s="304"/>
      <c r="DT848" s="304"/>
      <c r="DU848" s="304"/>
      <c r="DV848" s="304"/>
      <c r="DW848" s="304"/>
      <c r="DX848" s="304"/>
      <c r="DY848" s="304"/>
      <c r="DZ848" s="304"/>
      <c r="EA848" s="304"/>
      <c r="EB848" s="304"/>
      <c r="EC848" s="304"/>
      <c r="ED848" s="304"/>
      <c r="EE848" s="304"/>
      <c r="EF848" s="304"/>
      <c r="EG848" s="304"/>
      <c r="EH848" s="304"/>
      <c r="EI848" s="304"/>
      <c r="EJ848" s="304"/>
      <c r="EK848" s="304"/>
      <c r="EL848" s="304"/>
      <c r="EM848" s="304"/>
      <c r="EN848" s="304"/>
      <c r="EO848" s="304"/>
      <c r="EP848" s="304"/>
      <c r="EQ848" s="304"/>
      <c r="ER848" s="304"/>
      <c r="ES848" s="304"/>
      <c r="ET848" s="304"/>
      <c r="EU848" s="304"/>
      <c r="EV848" s="304"/>
      <c r="EW848" s="304"/>
      <c r="EX848" s="304"/>
      <c r="EY848" s="304"/>
      <c r="EZ848" s="304"/>
      <c r="FA848" s="304"/>
      <c r="FB848" s="304"/>
      <c r="FC848" s="304"/>
      <c r="FD848" s="304"/>
      <c r="FE848" s="304"/>
      <c r="FF848" s="304"/>
      <c r="FG848" s="304"/>
      <c r="FH848" s="304"/>
      <c r="FI848" s="304"/>
      <c r="FJ848" s="304"/>
      <c r="FK848" s="304"/>
      <c r="FL848" s="304"/>
      <c r="FM848" s="304"/>
      <c r="FN848" s="304"/>
      <c r="FO848" s="304"/>
      <c r="FP848" s="304"/>
      <c r="FQ848" s="304"/>
      <c r="FR848" s="304"/>
      <c r="FS848" s="304"/>
      <c r="FT848" s="304"/>
      <c r="FU848" s="304"/>
      <c r="FV848" s="304"/>
      <c r="FW848" s="304"/>
      <c r="FX848" s="304"/>
      <c r="FY848" s="304"/>
      <c r="FZ848" s="304"/>
      <c r="GA848" s="304"/>
      <c r="GB848" s="304"/>
      <c r="GC848" s="304"/>
      <c r="GD848" s="304"/>
      <c r="GE848" s="304"/>
      <c r="GF848" s="304"/>
      <c r="GG848" s="304"/>
      <c r="GH848" s="304"/>
      <c r="GI848" s="304"/>
      <c r="GJ848" s="304"/>
      <c r="GK848" s="304"/>
      <c r="GL848" s="304"/>
      <c r="GM848" s="304"/>
      <c r="GN848" s="304"/>
      <c r="GO848" s="304"/>
      <c r="GP848" s="304"/>
      <c r="GQ848" s="304"/>
      <c r="GR848" s="304"/>
      <c r="GS848" s="304"/>
      <c r="GT848" s="304"/>
      <c r="GU848" s="304"/>
      <c r="GV848" s="304"/>
      <c r="GW848" s="304"/>
      <c r="GX848" s="304"/>
      <c r="GY848" s="304"/>
      <c r="GZ848" s="304"/>
      <c r="HA848" s="304"/>
      <c r="HB848" s="304"/>
      <c r="HC848" s="304"/>
      <c r="HD848" s="304"/>
      <c r="HE848" s="304"/>
      <c r="HF848" s="304"/>
      <c r="HG848" s="304"/>
      <c r="HH848" s="304"/>
      <c r="HI848" s="304"/>
      <c r="HJ848" s="304"/>
      <c r="HK848" s="304"/>
      <c r="HL848" s="304"/>
      <c r="HM848" s="304"/>
      <c r="HN848" s="304"/>
      <c r="HO848" s="304"/>
      <c r="HP848" s="304"/>
      <c r="HQ848" s="304"/>
      <c r="HR848" s="304"/>
      <c r="HS848" s="304"/>
      <c r="HT848" s="304"/>
      <c r="HU848" s="304"/>
      <c r="HV848" s="304"/>
      <c r="HW848" s="304"/>
      <c r="HX848" s="304"/>
      <c r="HY848" s="304"/>
      <c r="HZ848" s="304"/>
      <c r="IA848" s="304"/>
      <c r="IB848" s="304"/>
      <c r="IC848" s="304"/>
      <c r="ID848" s="304"/>
      <c r="IE848" s="304"/>
      <c r="IF848" s="304"/>
      <c r="IG848" s="304"/>
      <c r="IH848" s="304"/>
      <c r="II848" s="304"/>
      <c r="IJ848" s="304"/>
      <c r="IK848" s="304"/>
      <c r="IL848" s="304"/>
      <c r="IM848" s="304"/>
      <c r="IN848" s="304"/>
      <c r="IO848" s="304"/>
      <c r="IP848" s="304"/>
      <c r="IQ848" s="304"/>
      <c r="IR848" s="304"/>
      <c r="IS848" s="304"/>
      <c r="IT848" s="304"/>
      <c r="IU848" s="304"/>
      <c r="IV848" s="304"/>
      <c r="IW848" s="304"/>
      <c r="IX848" s="304"/>
      <c r="IY848" s="304"/>
      <c r="IZ848" s="304"/>
      <c r="JA848" s="304"/>
      <c r="JB848" s="304"/>
      <c r="JC848" s="304"/>
      <c r="JD848" s="304"/>
      <c r="JE848" s="304"/>
      <c r="JF848" s="304"/>
      <c r="JG848" s="304"/>
      <c r="JH848" s="304"/>
      <c r="JI848" s="304"/>
      <c r="JJ848" s="304"/>
      <c r="JK848" s="304"/>
      <c r="JL848" s="304"/>
      <c r="JM848" s="304"/>
      <c r="JN848" s="304"/>
      <c r="JO848" s="304"/>
      <c r="JP848" s="304"/>
      <c r="JQ848" s="304"/>
      <c r="JR848" s="304"/>
      <c r="JS848" s="304"/>
      <c r="JT848" s="304"/>
      <c r="JU848" s="304"/>
      <c r="JV848" s="304"/>
      <c r="JW848" s="304"/>
      <c r="JX848" s="304"/>
      <c r="JY848" s="304"/>
      <c r="JZ848" s="304"/>
      <c r="KA848" s="304"/>
      <c r="KB848" s="304"/>
      <c r="KC848" s="304"/>
      <c r="KD848" s="304"/>
      <c r="KE848" s="304"/>
      <c r="KF848" s="304"/>
      <c r="KG848" s="304"/>
      <c r="KH848" s="304"/>
      <c r="KI848" s="304"/>
      <c r="KJ848" s="304"/>
      <c r="KK848" s="304"/>
      <c r="KL848" s="304"/>
      <c r="KM848" s="304"/>
      <c r="KN848" s="304"/>
      <c r="KO848" s="304"/>
      <c r="KP848" s="304"/>
      <c r="KQ848" s="304"/>
      <c r="KR848" s="304"/>
      <c r="KS848" s="304"/>
      <c r="KT848" s="304"/>
      <c r="KU848" s="304"/>
      <c r="KV848" s="304"/>
      <c r="KW848" s="304"/>
      <c r="KX848" s="304"/>
      <c r="KY848" s="304"/>
      <c r="KZ848" s="304"/>
      <c r="LA848" s="304"/>
      <c r="LB848" s="304"/>
      <c r="LC848" s="304"/>
      <c r="LD848" s="304"/>
      <c r="LE848" s="304"/>
      <c r="LF848" s="304"/>
      <c r="LG848" s="304"/>
      <c r="LH848" s="304"/>
      <c r="LI848" s="304"/>
      <c r="LJ848" s="304"/>
      <c r="LK848" s="304"/>
      <c r="LL848" s="304"/>
      <c r="LM848" s="304"/>
      <c r="LN848" s="304"/>
      <c r="LO848" s="304"/>
      <c r="LP848" s="304"/>
      <c r="LQ848" s="304"/>
      <c r="LR848" s="304"/>
      <c r="LS848" s="304"/>
      <c r="LT848" s="304"/>
      <c r="LU848" s="304"/>
      <c r="LV848" s="304"/>
      <c r="LW848" s="304"/>
      <c r="LX848" s="304"/>
      <c r="LY848" s="304"/>
      <c r="LZ848" s="304"/>
      <c r="MA848" s="304"/>
      <c r="MB848" s="304"/>
      <c r="MC848" s="304"/>
      <c r="AVW848" s="304"/>
      <c r="AVX848" s="304"/>
      <c r="AVY848" s="304"/>
      <c r="AVZ848" s="304"/>
      <c r="AWA848" s="304"/>
      <c r="AWB848" s="304"/>
      <c r="AWC848" s="304"/>
      <c r="AWD848" s="304"/>
      <c r="AWE848" s="304"/>
      <c r="AWF848" s="304"/>
      <c r="AWG848" s="304"/>
      <c r="AWH848" s="304"/>
      <c r="AWI848" s="304"/>
      <c r="AWJ848" s="304"/>
      <c r="AWK848" s="304"/>
      <c r="AWL848" s="304"/>
      <c r="AWM848" s="304"/>
      <c r="AWN848" s="304"/>
      <c r="AWO848" s="304"/>
      <c r="AWP848" s="304"/>
      <c r="AWQ848" s="304"/>
      <c r="AWR848" s="304"/>
      <c r="AWS848" s="304"/>
      <c r="AWT848" s="304"/>
      <c r="AWU848" s="304"/>
      <c r="AWV848" s="304"/>
      <c r="AWW848" s="304"/>
      <c r="AWX848" s="304"/>
      <c r="AWY848" s="304"/>
      <c r="AWZ848" s="304"/>
      <c r="AXA848" s="304"/>
      <c r="AXB848" s="304"/>
      <c r="AXC848" s="304"/>
      <c r="AXD848" s="304"/>
      <c r="AXE848" s="304"/>
      <c r="AXF848" s="304"/>
      <c r="AXG848" s="304"/>
      <c r="AXH848" s="304"/>
      <c r="AXI848" s="304"/>
      <c r="AXJ848" s="304"/>
      <c r="AXK848" s="304"/>
      <c r="AXL848" s="304"/>
      <c r="AXM848" s="304"/>
      <c r="AXN848" s="304"/>
      <c r="AXO848" s="304"/>
      <c r="AXP848" s="304"/>
      <c r="AXQ848" s="304"/>
      <c r="AXR848" s="304"/>
      <c r="AXS848" s="304"/>
      <c r="AXT848" s="304"/>
      <c r="AXU848" s="304"/>
      <c r="AXV848" s="304"/>
      <c r="AXW848" s="304"/>
      <c r="AXX848" s="304"/>
      <c r="AXY848" s="304"/>
      <c r="AXZ848" s="304"/>
      <c r="AYA848" s="304"/>
      <c r="AYB848" s="304"/>
      <c r="AYC848" s="304"/>
      <c r="AYD848" s="304"/>
      <c r="AYE848" s="304"/>
      <c r="AYF848" s="304"/>
      <c r="AYG848" s="304"/>
      <c r="AYH848" s="304"/>
      <c r="AYI848" s="304"/>
      <c r="AYJ848" s="304"/>
      <c r="AYK848" s="304"/>
      <c r="AYL848" s="304"/>
      <c r="AYM848" s="304"/>
      <c r="AYN848" s="304"/>
      <c r="AYO848" s="304"/>
      <c r="AYP848" s="304"/>
      <c r="AYQ848" s="304"/>
      <c r="AYR848" s="304"/>
      <c r="AYS848" s="304"/>
      <c r="AYT848" s="304"/>
      <c r="AYU848" s="304"/>
      <c r="AYV848" s="304"/>
      <c r="AYW848" s="304"/>
      <c r="AYX848" s="304"/>
      <c r="AYY848" s="304"/>
      <c r="AYZ848" s="304"/>
      <c r="AZA848" s="304"/>
      <c r="AZB848" s="304"/>
      <c r="AZC848" s="304"/>
      <c r="AZD848" s="304"/>
      <c r="AZE848" s="304"/>
      <c r="AZF848" s="304"/>
      <c r="AZG848" s="304"/>
      <c r="AZH848" s="304"/>
      <c r="AZI848" s="304"/>
      <c r="AZJ848" s="304"/>
      <c r="AZK848" s="304"/>
      <c r="AZL848" s="304"/>
      <c r="AZM848" s="304"/>
      <c r="AZN848" s="304"/>
      <c r="AZO848" s="304"/>
      <c r="AZP848" s="304"/>
      <c r="AZQ848" s="304"/>
      <c r="AZR848" s="304"/>
      <c r="AZS848" s="304"/>
      <c r="AZT848" s="304"/>
      <c r="AZU848" s="304"/>
      <c r="AZV848" s="304"/>
      <c r="AZW848" s="304"/>
      <c r="AZX848" s="304"/>
      <c r="AZY848" s="304"/>
      <c r="AZZ848" s="304"/>
      <c r="BAA848" s="304"/>
      <c r="BAB848" s="304"/>
      <c r="BAC848" s="304"/>
      <c r="BAD848" s="304"/>
      <c r="BAE848" s="304"/>
      <c r="BAF848" s="304"/>
      <c r="BAG848" s="304"/>
      <c r="BAH848" s="304"/>
      <c r="BAI848" s="304"/>
      <c r="BAJ848" s="304"/>
      <c r="BAK848" s="304"/>
      <c r="BAL848" s="304"/>
      <c r="BAM848" s="304"/>
      <c r="BAN848" s="304"/>
      <c r="BAO848" s="304"/>
      <c r="BAP848" s="304"/>
      <c r="BAQ848" s="304"/>
      <c r="BAR848" s="304"/>
      <c r="BAS848" s="304"/>
      <c r="BAT848" s="304"/>
      <c r="BAU848" s="304"/>
      <c r="BAV848" s="304"/>
      <c r="BAW848" s="304"/>
      <c r="BAX848" s="304"/>
      <c r="BAY848" s="304"/>
      <c r="BAZ848" s="304"/>
      <c r="BBA848" s="304"/>
      <c r="BBB848" s="304"/>
      <c r="BBC848" s="304"/>
      <c r="BBD848" s="304"/>
      <c r="BBE848" s="304"/>
      <c r="BBF848" s="304"/>
      <c r="BBG848" s="304"/>
      <c r="BBH848" s="304"/>
      <c r="BBI848" s="304"/>
      <c r="BBJ848" s="304"/>
      <c r="BBK848" s="304"/>
      <c r="BBL848" s="304"/>
      <c r="BBM848" s="304"/>
      <c r="BBN848" s="304"/>
      <c r="BBO848" s="304"/>
      <c r="BBP848" s="304"/>
      <c r="BBQ848" s="304"/>
      <c r="BBR848" s="304"/>
      <c r="BBS848" s="304"/>
      <c r="BBT848" s="304"/>
      <c r="BBU848" s="304"/>
      <c r="BBV848" s="304"/>
      <c r="BBW848" s="304"/>
      <c r="BBX848" s="304"/>
      <c r="BBY848" s="304"/>
      <c r="BBZ848" s="304"/>
      <c r="BCA848" s="304"/>
      <c r="BCB848" s="304"/>
      <c r="BCC848" s="304"/>
      <c r="BCD848" s="304"/>
      <c r="BCE848" s="304"/>
      <c r="BCF848" s="304"/>
      <c r="BCG848" s="304"/>
      <c r="BCH848" s="304"/>
      <c r="BCI848" s="304"/>
      <c r="BCJ848" s="304"/>
      <c r="BCK848" s="304"/>
      <c r="BCL848" s="304"/>
      <c r="BCM848" s="304"/>
      <c r="BCN848" s="304"/>
      <c r="BCO848" s="304"/>
      <c r="BCP848" s="304"/>
      <c r="BCQ848" s="304"/>
      <c r="BCR848" s="304"/>
      <c r="BCS848" s="304"/>
      <c r="BCT848" s="304"/>
      <c r="BCU848" s="304"/>
      <c r="BCV848" s="304"/>
      <c r="BCW848" s="304"/>
      <c r="BCX848" s="304"/>
      <c r="BCY848" s="304"/>
      <c r="BCZ848" s="304"/>
      <c r="BDA848" s="304"/>
      <c r="BDB848" s="304"/>
      <c r="BDC848" s="304"/>
      <c r="BDD848" s="304"/>
      <c r="BDE848" s="304"/>
      <c r="BDF848" s="304"/>
      <c r="BDG848" s="304"/>
      <c r="BDH848" s="304"/>
      <c r="BDI848" s="304"/>
      <c r="BDJ848" s="304"/>
      <c r="BDK848" s="304"/>
      <c r="BDL848" s="304"/>
      <c r="BDM848" s="304"/>
      <c r="BDN848" s="304"/>
      <c r="BDO848" s="304"/>
      <c r="BDP848" s="304"/>
      <c r="BDQ848" s="304"/>
      <c r="BDR848" s="304"/>
      <c r="BDS848" s="304"/>
      <c r="BDT848" s="304"/>
      <c r="BDU848" s="304"/>
      <c r="BDV848" s="304"/>
      <c r="BDW848" s="304"/>
      <c r="BDX848" s="304"/>
      <c r="BDY848" s="304"/>
      <c r="BDZ848" s="304"/>
      <c r="BEA848" s="304"/>
      <c r="BEB848" s="304"/>
      <c r="BEC848" s="304"/>
      <c r="BED848" s="304"/>
      <c r="BEE848" s="304"/>
      <c r="BEF848" s="304"/>
      <c r="BEG848" s="304"/>
      <c r="BEH848" s="304"/>
      <c r="BEI848" s="304"/>
      <c r="BEJ848" s="304"/>
      <c r="BEK848" s="304"/>
      <c r="BEL848" s="304"/>
      <c r="BEM848" s="304"/>
      <c r="BEN848" s="304"/>
      <c r="BEO848" s="304"/>
      <c r="BEP848" s="304"/>
      <c r="BEQ848" s="304"/>
      <c r="BER848" s="304"/>
      <c r="BES848" s="304"/>
      <c r="BET848" s="304"/>
      <c r="BEU848" s="304"/>
      <c r="BEV848" s="304"/>
      <c r="BEW848" s="304"/>
      <c r="BEX848" s="304"/>
      <c r="BEY848" s="304"/>
      <c r="BEZ848" s="304"/>
      <c r="BFA848" s="304"/>
      <c r="BFB848" s="304"/>
      <c r="BFC848" s="304"/>
      <c r="BFD848" s="304"/>
      <c r="BFE848" s="304"/>
      <c r="BFF848" s="304"/>
      <c r="BFG848" s="304"/>
      <c r="BFH848" s="304"/>
      <c r="BFI848" s="304"/>
      <c r="BFJ848" s="304"/>
      <c r="BFK848" s="304"/>
      <c r="BFL848" s="304"/>
      <c r="BFM848" s="304"/>
      <c r="BFN848" s="304"/>
      <c r="BFO848" s="304"/>
      <c r="BFP848" s="304"/>
      <c r="BFQ848" s="304"/>
      <c r="BFR848" s="304"/>
      <c r="BFS848" s="304"/>
      <c r="BFT848" s="304"/>
      <c r="BFU848" s="304"/>
      <c r="BFV848" s="304"/>
      <c r="BFW848" s="304"/>
      <c r="BFX848" s="304"/>
      <c r="BFY848" s="304"/>
      <c r="BFZ848" s="304"/>
      <c r="BGA848" s="304"/>
      <c r="BGB848" s="304"/>
      <c r="BGC848" s="304"/>
      <c r="BGD848" s="304"/>
      <c r="BGE848" s="304"/>
      <c r="BGF848" s="304"/>
      <c r="BGG848" s="304"/>
      <c r="BGH848" s="304"/>
      <c r="BGI848" s="304"/>
      <c r="BGJ848" s="304"/>
      <c r="BGK848" s="304"/>
      <c r="BGL848" s="304"/>
      <c r="BGM848" s="304"/>
      <c r="BGN848" s="304"/>
      <c r="BGO848" s="304"/>
      <c r="BGP848" s="304"/>
      <c r="BGQ848" s="304"/>
      <c r="BGR848" s="304"/>
      <c r="BGS848" s="304"/>
      <c r="BGT848" s="304"/>
      <c r="BGU848" s="304"/>
      <c r="BGV848" s="304"/>
      <c r="BGW848" s="304"/>
      <c r="BGX848" s="304"/>
      <c r="BGY848" s="304"/>
      <c r="BGZ848" s="304"/>
      <c r="BHA848" s="304"/>
      <c r="BHB848" s="304"/>
      <c r="BHC848" s="304"/>
      <c r="BHD848" s="304"/>
      <c r="BHE848" s="304"/>
      <c r="BHF848" s="304"/>
      <c r="BHG848" s="304"/>
      <c r="BHH848" s="304"/>
      <c r="BHI848" s="304"/>
      <c r="BHJ848" s="304"/>
      <c r="BHK848" s="304"/>
      <c r="BHL848" s="304"/>
      <c r="BHM848" s="304"/>
      <c r="BHN848" s="304"/>
      <c r="BHO848" s="304"/>
      <c r="BHP848" s="304"/>
      <c r="BHQ848" s="304"/>
      <c r="BHR848" s="304"/>
      <c r="BHS848" s="304"/>
      <c r="BHT848" s="304"/>
      <c r="BHU848" s="304"/>
      <c r="BHV848" s="304"/>
      <c r="BHW848" s="304"/>
      <c r="BHX848" s="304"/>
      <c r="BHY848" s="304"/>
      <c r="BHZ848" s="304"/>
      <c r="BIA848" s="304"/>
      <c r="BIB848" s="304"/>
      <c r="BIC848" s="304"/>
      <c r="BID848" s="304"/>
      <c r="BIE848" s="304"/>
      <c r="BIF848" s="304"/>
      <c r="BIG848" s="304"/>
      <c r="BIH848" s="304"/>
      <c r="BII848" s="304"/>
      <c r="BIJ848" s="304"/>
      <c r="BIK848" s="304"/>
      <c r="BIL848" s="304"/>
      <c r="BIM848" s="304"/>
      <c r="BIN848" s="304"/>
      <c r="BIO848" s="304"/>
      <c r="BIP848" s="304"/>
      <c r="BIQ848" s="304"/>
      <c r="BIR848" s="304"/>
      <c r="BIS848" s="304"/>
      <c r="BIT848" s="304"/>
      <c r="BIU848" s="304"/>
      <c r="BIV848" s="304"/>
      <c r="BIW848" s="304"/>
      <c r="BIX848" s="304"/>
      <c r="BIY848" s="304"/>
      <c r="BIZ848" s="304"/>
      <c r="BJA848" s="304"/>
      <c r="BJB848" s="304"/>
      <c r="BJC848" s="304"/>
      <c r="BJD848" s="304"/>
      <c r="BJE848" s="304"/>
      <c r="BJF848" s="304"/>
      <c r="BJG848" s="304"/>
      <c r="BJH848" s="304"/>
      <c r="BJI848" s="304"/>
      <c r="BJJ848" s="304"/>
      <c r="BJK848" s="304"/>
      <c r="BJL848" s="304"/>
      <c r="BJM848" s="304"/>
      <c r="BJN848" s="304"/>
      <c r="BJO848" s="304"/>
      <c r="BJP848" s="304"/>
      <c r="BJQ848" s="304"/>
      <c r="BJR848" s="304"/>
      <c r="BJS848" s="304"/>
      <c r="BJT848" s="304"/>
      <c r="BJU848" s="304"/>
      <c r="BJV848" s="304"/>
      <c r="BJW848" s="304"/>
      <c r="BJX848" s="304"/>
      <c r="BJY848" s="304"/>
      <c r="BJZ848" s="304"/>
      <c r="BKA848" s="304"/>
      <c r="BKB848" s="304"/>
      <c r="BKC848" s="304"/>
      <c r="BKD848" s="304"/>
      <c r="BKE848" s="304"/>
      <c r="BKF848" s="304"/>
      <c r="BKG848" s="304"/>
      <c r="BKH848" s="304"/>
      <c r="BKI848" s="304"/>
      <c r="BKJ848" s="304"/>
      <c r="BKK848" s="304"/>
      <c r="BKL848" s="304"/>
      <c r="BKM848" s="304"/>
      <c r="BKN848" s="304"/>
      <c r="BKO848" s="304"/>
      <c r="BKP848" s="304"/>
      <c r="BKQ848" s="304"/>
      <c r="BKR848" s="304"/>
      <c r="BKS848" s="304"/>
      <c r="BKT848" s="304"/>
      <c r="BKU848" s="304"/>
      <c r="BKV848" s="304"/>
      <c r="BKW848" s="304"/>
      <c r="BKX848" s="304"/>
      <c r="BKY848" s="304"/>
      <c r="BKZ848" s="304"/>
      <c r="BLA848" s="304"/>
      <c r="BLB848" s="304"/>
      <c r="BLC848" s="304"/>
      <c r="BLD848" s="304"/>
      <c r="BLE848" s="304"/>
      <c r="BLF848" s="304"/>
      <c r="BLG848" s="304"/>
      <c r="BLH848" s="304"/>
      <c r="BLI848" s="304"/>
      <c r="BLJ848" s="304"/>
      <c r="BLK848" s="304"/>
      <c r="BLL848" s="304"/>
      <c r="BLM848" s="304"/>
      <c r="BLN848" s="304"/>
      <c r="BLO848" s="304"/>
      <c r="BLP848" s="304"/>
      <c r="BLQ848" s="304"/>
      <c r="BLR848" s="304"/>
      <c r="BLS848" s="304"/>
      <c r="BLT848" s="304"/>
      <c r="BLU848" s="304"/>
      <c r="BLV848" s="304"/>
      <c r="BLW848" s="304"/>
      <c r="BLX848" s="304"/>
      <c r="BLY848" s="304"/>
      <c r="BLZ848" s="304"/>
      <c r="BMA848" s="304"/>
      <c r="BMB848" s="304"/>
      <c r="BMC848" s="304"/>
      <c r="BMD848" s="304"/>
      <c r="BME848" s="304"/>
      <c r="BMF848" s="304"/>
      <c r="BMG848" s="304"/>
      <c r="BMH848" s="304"/>
      <c r="BMI848" s="304"/>
      <c r="BMJ848" s="304"/>
      <c r="BMK848" s="304"/>
      <c r="BML848" s="304"/>
      <c r="BMM848" s="304"/>
      <c r="BMN848" s="304"/>
      <c r="BMO848" s="304"/>
      <c r="BMP848" s="304"/>
      <c r="BMQ848" s="304"/>
      <c r="BMR848" s="304"/>
      <c r="BMS848" s="304"/>
      <c r="BMT848" s="304"/>
      <c r="BMU848" s="304"/>
      <c r="BMV848" s="304"/>
      <c r="BMW848" s="304"/>
      <c r="BMX848" s="304"/>
      <c r="BMY848" s="304"/>
      <c r="BMZ848" s="304"/>
      <c r="BNA848" s="304"/>
      <c r="BNB848" s="304"/>
      <c r="BNC848" s="304"/>
      <c r="BND848" s="304"/>
      <c r="BNE848" s="304"/>
      <c r="BNF848" s="304"/>
      <c r="BNG848" s="304"/>
      <c r="BNH848" s="304"/>
      <c r="BNI848" s="304"/>
      <c r="BNJ848" s="304"/>
      <c r="BNK848" s="304"/>
      <c r="BNL848" s="304"/>
      <c r="BNM848" s="304"/>
      <c r="BNN848" s="304"/>
      <c r="BNO848" s="304"/>
      <c r="BNP848" s="304"/>
      <c r="BNQ848" s="304"/>
      <c r="BNR848" s="304"/>
      <c r="BNS848" s="304"/>
      <c r="BNT848" s="304"/>
      <c r="BNU848" s="304"/>
      <c r="BNV848" s="304"/>
      <c r="BNW848" s="304"/>
      <c r="BNX848" s="304"/>
      <c r="BNY848" s="304"/>
      <c r="BNZ848" s="304"/>
      <c r="BOA848" s="304"/>
      <c r="BOB848" s="304"/>
      <c r="BOC848" s="304"/>
      <c r="BOD848" s="304"/>
      <c r="BOE848" s="304"/>
      <c r="BOF848" s="304"/>
      <c r="BOG848" s="304"/>
      <c r="BOH848" s="304"/>
      <c r="BOI848" s="304"/>
      <c r="BOJ848" s="304"/>
      <c r="BOK848" s="304"/>
      <c r="BOL848" s="304"/>
      <c r="BOM848" s="304"/>
      <c r="BON848" s="304"/>
      <c r="BOO848" s="304"/>
      <c r="BOP848" s="304"/>
      <c r="BOQ848" s="304"/>
      <c r="BOR848" s="304"/>
      <c r="BOS848" s="304"/>
      <c r="BOT848" s="304"/>
      <c r="BOU848" s="304"/>
      <c r="BOV848" s="304"/>
      <c r="BOW848" s="304"/>
      <c r="BOX848" s="304"/>
      <c r="BOY848" s="304"/>
      <c r="BOZ848" s="304"/>
      <c r="BPA848" s="304"/>
      <c r="BPB848" s="304"/>
      <c r="BPC848" s="304"/>
      <c r="BPD848" s="304"/>
      <c r="BPE848" s="304"/>
      <c r="BPF848" s="304"/>
      <c r="BPG848" s="304"/>
      <c r="BPH848" s="304"/>
      <c r="BPI848" s="304"/>
      <c r="BPJ848" s="304"/>
      <c r="BPK848" s="304"/>
      <c r="BPL848" s="304"/>
      <c r="BPM848" s="304"/>
      <c r="BPN848" s="304"/>
      <c r="BPO848" s="304"/>
      <c r="BPP848" s="304"/>
      <c r="BPQ848" s="304"/>
      <c r="BPR848" s="304"/>
      <c r="BPS848" s="304"/>
      <c r="BPT848" s="304"/>
      <c r="BPU848" s="304"/>
      <c r="BPV848" s="304"/>
      <c r="BPW848" s="304"/>
      <c r="BPX848" s="304"/>
      <c r="BPY848" s="304"/>
      <c r="BPZ848" s="304"/>
      <c r="BQA848" s="304"/>
      <c r="BQB848" s="304"/>
      <c r="BQC848" s="304"/>
      <c r="BQD848" s="304"/>
      <c r="BQE848" s="304"/>
      <c r="BQF848" s="304"/>
      <c r="BQG848" s="304"/>
      <c r="BQH848" s="304"/>
      <c r="BQI848" s="304"/>
      <c r="BQJ848" s="304"/>
      <c r="BQK848" s="304"/>
      <c r="BQL848" s="304"/>
      <c r="BQM848" s="304"/>
      <c r="BQN848" s="304"/>
      <c r="BQO848" s="304"/>
      <c r="BQP848" s="304"/>
      <c r="BQQ848" s="304"/>
      <c r="BQR848" s="304"/>
      <c r="BQS848" s="304"/>
      <c r="BQT848" s="304"/>
      <c r="BQU848" s="304"/>
      <c r="BQV848" s="304"/>
      <c r="BQW848" s="304"/>
      <c r="BQX848" s="304"/>
      <c r="BQY848" s="304"/>
      <c r="BQZ848" s="304"/>
      <c r="BRA848" s="304"/>
      <c r="BRB848" s="304"/>
      <c r="BRC848" s="304"/>
      <c r="BRD848" s="304"/>
      <c r="BRE848" s="304"/>
      <c r="BRF848" s="304"/>
      <c r="BRG848" s="304"/>
      <c r="BRH848" s="304"/>
      <c r="BRI848" s="304"/>
      <c r="BRJ848" s="304"/>
      <c r="BRK848" s="304"/>
      <c r="BRL848" s="304"/>
      <c r="BRM848" s="304"/>
      <c r="BRN848" s="304"/>
      <c r="BRO848" s="304"/>
      <c r="BRP848" s="304"/>
      <c r="BRQ848" s="304"/>
      <c r="BRR848" s="304"/>
      <c r="BRS848" s="304"/>
      <c r="BRT848" s="304"/>
      <c r="BRU848" s="304"/>
      <c r="BRV848" s="304"/>
      <c r="BRW848" s="304"/>
      <c r="BRX848" s="304"/>
      <c r="BRY848" s="304"/>
      <c r="BRZ848" s="304"/>
      <c r="BSA848" s="304"/>
      <c r="BSB848" s="304"/>
      <c r="BSC848" s="304"/>
      <c r="BSD848" s="304"/>
      <c r="BSE848" s="304"/>
      <c r="BSF848" s="304"/>
      <c r="BSG848" s="304"/>
      <c r="BSH848" s="304"/>
      <c r="BSI848" s="304"/>
      <c r="BSJ848" s="304"/>
      <c r="BSK848" s="304"/>
      <c r="BSL848" s="304"/>
      <c r="BSM848" s="304"/>
      <c r="BSN848" s="304"/>
      <c r="BSO848" s="304"/>
      <c r="BSP848" s="304"/>
      <c r="BSQ848" s="304"/>
      <c r="BSR848" s="304"/>
      <c r="BSS848" s="304"/>
      <c r="BST848" s="304"/>
      <c r="BSU848" s="304"/>
      <c r="BSV848" s="304"/>
      <c r="BSW848" s="304"/>
      <c r="BSX848" s="304"/>
      <c r="BSY848" s="304"/>
      <c r="BSZ848" s="304"/>
      <c r="BTA848" s="304"/>
      <c r="BTB848" s="304"/>
      <c r="BTC848" s="304"/>
      <c r="BTD848" s="304"/>
      <c r="BTE848" s="304"/>
      <c r="BTF848" s="304"/>
      <c r="BTG848" s="304"/>
      <c r="BTH848" s="304"/>
      <c r="BTI848" s="304"/>
      <c r="BTJ848" s="304"/>
      <c r="BTK848" s="304"/>
      <c r="BTL848" s="304"/>
      <c r="BTM848" s="304"/>
      <c r="BTN848" s="304"/>
      <c r="BTO848" s="304"/>
      <c r="BTP848" s="304"/>
      <c r="BTQ848" s="304"/>
      <c r="BTR848" s="304"/>
      <c r="BTS848" s="304"/>
      <c r="BTT848" s="304"/>
      <c r="BTU848" s="304"/>
      <c r="BTV848" s="304"/>
      <c r="BTW848" s="304"/>
      <c r="BTX848" s="304"/>
      <c r="BTY848" s="304"/>
      <c r="BTZ848" s="304"/>
      <c r="BUA848" s="304"/>
      <c r="BUB848" s="304"/>
      <c r="BUC848" s="304"/>
      <c r="BUD848" s="304"/>
      <c r="BUE848" s="304"/>
      <c r="BUF848" s="304"/>
      <c r="BUG848" s="304"/>
      <c r="BUH848" s="304"/>
      <c r="BUI848" s="304"/>
      <c r="BUJ848" s="304"/>
      <c r="BUK848" s="304"/>
      <c r="BUL848" s="304"/>
      <c r="BUM848" s="304"/>
      <c r="BUN848" s="304"/>
      <c r="BUO848" s="304"/>
      <c r="BUP848" s="304"/>
      <c r="BUQ848" s="304"/>
      <c r="BUR848" s="304"/>
      <c r="BUS848" s="304"/>
      <c r="BUT848" s="304"/>
      <c r="BUU848" s="304"/>
      <c r="BUV848" s="304"/>
      <c r="BUW848" s="304"/>
      <c r="BUX848" s="304"/>
      <c r="BUY848" s="304"/>
      <c r="BUZ848" s="304"/>
      <c r="BVA848" s="304"/>
      <c r="BVB848" s="304"/>
      <c r="BVC848" s="304"/>
      <c r="BVD848" s="304"/>
      <c r="BVE848" s="304"/>
      <c r="BVF848" s="304"/>
      <c r="BVG848" s="304"/>
      <c r="BVH848" s="304"/>
      <c r="BVI848" s="304"/>
      <c r="BVJ848" s="304"/>
      <c r="BVK848" s="304"/>
      <c r="BVL848" s="304"/>
      <c r="BVM848" s="304"/>
      <c r="BVN848" s="304"/>
      <c r="BVO848" s="304"/>
      <c r="BVP848" s="304"/>
      <c r="BVQ848" s="304"/>
      <c r="BVR848" s="304"/>
      <c r="BVS848" s="304"/>
      <c r="BVT848" s="304"/>
      <c r="BVU848" s="304"/>
      <c r="BVV848" s="304"/>
      <c r="BVW848" s="304"/>
      <c r="BVX848" s="304"/>
      <c r="BVY848" s="304"/>
      <c r="BVZ848" s="304"/>
      <c r="BWA848" s="304"/>
      <c r="BWB848" s="304"/>
      <c r="BWC848" s="304"/>
      <c r="BWD848" s="304"/>
      <c r="BWE848" s="304"/>
      <c r="BWF848" s="304"/>
      <c r="BWG848" s="304"/>
      <c r="BWH848" s="304"/>
      <c r="BWI848" s="304"/>
      <c r="BWJ848" s="304"/>
      <c r="BWK848" s="304"/>
      <c r="BWL848" s="304"/>
      <c r="BWM848" s="304"/>
      <c r="BWN848" s="304"/>
      <c r="BWO848" s="304"/>
      <c r="BWP848" s="304"/>
      <c r="BWQ848" s="304"/>
      <c r="BWR848" s="304"/>
      <c r="BWS848" s="304"/>
      <c r="BWT848" s="304"/>
      <c r="BWU848" s="304"/>
      <c r="BWV848" s="304"/>
      <c r="BWW848" s="304"/>
      <c r="BWX848" s="304"/>
      <c r="BWY848" s="304"/>
      <c r="BWZ848" s="304"/>
      <c r="BXA848" s="304"/>
      <c r="BXB848" s="304"/>
      <c r="BXC848" s="304"/>
      <c r="BXD848" s="304"/>
      <c r="BXE848" s="304"/>
      <c r="BXF848" s="304"/>
      <c r="BXG848" s="304"/>
      <c r="BXH848" s="304"/>
      <c r="BXI848" s="304"/>
      <c r="BXJ848" s="304"/>
      <c r="BXK848" s="304"/>
      <c r="BXL848" s="304"/>
      <c r="BXM848" s="304"/>
      <c r="BXN848" s="304"/>
      <c r="BXO848" s="304"/>
      <c r="BXP848" s="304"/>
      <c r="BXQ848" s="304"/>
      <c r="BXR848" s="304"/>
      <c r="BXS848" s="304"/>
      <c r="BXT848" s="304"/>
      <c r="BXU848" s="304"/>
      <c r="BXV848" s="304"/>
      <c r="BXW848" s="304"/>
      <c r="BXX848" s="304"/>
      <c r="BXY848" s="304"/>
      <c r="BXZ848" s="304"/>
      <c r="BYA848" s="304"/>
      <c r="BYB848" s="304"/>
      <c r="BYC848" s="304"/>
      <c r="BYD848" s="304"/>
      <c r="BYE848" s="304"/>
      <c r="BYF848" s="304"/>
      <c r="BYG848" s="304"/>
      <c r="BYH848" s="304"/>
      <c r="BYI848" s="304"/>
      <c r="BYJ848" s="304"/>
      <c r="BYK848" s="304"/>
      <c r="BYL848" s="304"/>
      <c r="BYM848" s="304"/>
      <c r="BYN848" s="304"/>
      <c r="BYO848" s="304"/>
      <c r="BYP848" s="304"/>
      <c r="BYQ848" s="304"/>
      <c r="BYR848" s="304"/>
      <c r="BYS848" s="304"/>
      <c r="BYT848" s="304"/>
      <c r="BYU848" s="304"/>
      <c r="BYV848" s="304"/>
      <c r="BYW848" s="304"/>
      <c r="BYX848" s="304"/>
      <c r="BYY848" s="304"/>
      <c r="BYZ848" s="304"/>
      <c r="BZA848" s="304"/>
      <c r="BZB848" s="304"/>
      <c r="BZC848" s="304"/>
      <c r="BZD848" s="304"/>
      <c r="BZE848" s="304"/>
      <c r="BZF848" s="304"/>
      <c r="BZG848" s="304"/>
      <c r="BZH848" s="304"/>
      <c r="BZI848" s="304"/>
      <c r="BZJ848" s="304"/>
      <c r="BZK848" s="304"/>
      <c r="BZL848" s="304"/>
      <c r="BZM848" s="304"/>
      <c r="BZN848" s="304"/>
      <c r="BZO848" s="304"/>
      <c r="BZP848" s="304"/>
      <c r="BZQ848" s="304"/>
      <c r="BZR848" s="304"/>
      <c r="BZS848" s="304"/>
      <c r="BZT848" s="304"/>
      <c r="BZU848" s="304"/>
      <c r="BZV848" s="304"/>
      <c r="BZW848" s="304"/>
      <c r="BZX848" s="304"/>
      <c r="BZY848" s="304"/>
      <c r="BZZ848" s="304"/>
      <c r="CAA848" s="304"/>
      <c r="CAB848" s="304"/>
      <c r="CAC848" s="304"/>
      <c r="CAD848" s="304"/>
      <c r="CAE848" s="304"/>
      <c r="CAF848" s="304"/>
      <c r="CAG848" s="304"/>
      <c r="CAH848" s="304"/>
      <c r="CAI848" s="304"/>
      <c r="CAJ848" s="304"/>
      <c r="CAK848" s="304"/>
      <c r="CAL848" s="304"/>
      <c r="CAM848" s="304"/>
      <c r="CAN848" s="304"/>
      <c r="CAO848" s="304"/>
      <c r="CAP848" s="304"/>
      <c r="CAQ848" s="304"/>
      <c r="CAR848" s="304"/>
      <c r="CAS848" s="304"/>
      <c r="CAT848" s="304"/>
      <c r="CAU848" s="304"/>
      <c r="CAV848" s="304"/>
      <c r="CAW848" s="304"/>
      <c r="CAX848" s="304"/>
      <c r="CAY848" s="304"/>
      <c r="CAZ848" s="304"/>
      <c r="CBA848" s="304"/>
      <c r="CBB848" s="304"/>
      <c r="CBC848" s="304"/>
      <c r="CBD848" s="304"/>
      <c r="CBE848" s="304"/>
      <c r="CBF848" s="304"/>
      <c r="CBG848" s="304"/>
      <c r="CBH848" s="304"/>
      <c r="CBI848" s="304"/>
      <c r="CBJ848" s="304"/>
      <c r="CBK848" s="304"/>
      <c r="CBL848" s="304"/>
      <c r="CBM848" s="304"/>
      <c r="CBN848" s="304"/>
      <c r="CBO848" s="304"/>
      <c r="CBP848" s="304"/>
      <c r="CBQ848" s="304"/>
      <c r="CBR848" s="304"/>
      <c r="CBS848" s="304"/>
      <c r="CBT848" s="304"/>
      <c r="CBU848" s="304"/>
      <c r="CBV848" s="304"/>
      <c r="CBW848" s="304"/>
      <c r="CBX848" s="304"/>
      <c r="CBY848" s="304"/>
      <c r="CBZ848" s="304"/>
      <c r="CCA848" s="304"/>
      <c r="CCB848" s="304"/>
      <c r="CCC848" s="304"/>
      <c r="CCD848" s="304"/>
      <c r="CCE848" s="304"/>
      <c r="CCF848" s="304"/>
      <c r="CCG848" s="304"/>
      <c r="CCH848" s="304"/>
      <c r="CCI848" s="304"/>
      <c r="CCJ848" s="304"/>
      <c r="CCK848" s="304"/>
      <c r="CCL848" s="304"/>
      <c r="CCM848" s="304"/>
      <c r="CCN848" s="304"/>
      <c r="CCO848" s="304"/>
      <c r="CCP848" s="304"/>
      <c r="CCQ848" s="304"/>
      <c r="CCR848" s="304"/>
      <c r="CCS848" s="304"/>
      <c r="CCT848" s="304"/>
      <c r="CCU848" s="304"/>
      <c r="CCV848" s="304"/>
      <c r="CCW848" s="304"/>
      <c r="CCX848" s="304"/>
      <c r="CCY848" s="304"/>
      <c r="CCZ848" s="304"/>
      <c r="CDA848" s="304"/>
      <c r="CDB848" s="304"/>
      <c r="CDC848" s="304"/>
      <c r="CDD848" s="304"/>
      <c r="CDE848" s="304"/>
      <c r="CDF848" s="304"/>
      <c r="CDG848" s="304"/>
      <c r="CDH848" s="304"/>
      <c r="CDI848" s="304"/>
      <c r="CDJ848" s="304"/>
      <c r="CDK848" s="304"/>
      <c r="CDL848" s="304"/>
      <c r="CDM848" s="304"/>
      <c r="CDN848" s="304"/>
      <c r="CDO848" s="304"/>
      <c r="CDP848" s="304"/>
      <c r="CDQ848" s="304"/>
      <c r="CDR848" s="304"/>
      <c r="CDS848" s="304"/>
      <c r="CDT848" s="304"/>
      <c r="CDU848" s="304"/>
      <c r="CDV848" s="304"/>
      <c r="CDW848" s="304"/>
      <c r="CDX848" s="304"/>
      <c r="CDY848" s="304"/>
      <c r="CDZ848" s="304"/>
      <c r="CEA848" s="304"/>
      <c r="CEB848" s="304"/>
      <c r="CEC848" s="304"/>
      <c r="CED848" s="304"/>
      <c r="CEE848" s="304"/>
      <c r="CEF848" s="304"/>
      <c r="CEG848" s="304"/>
      <c r="CEH848" s="304"/>
      <c r="CEI848" s="304"/>
      <c r="CEJ848" s="304"/>
      <c r="CEK848" s="304"/>
      <c r="CEL848" s="304"/>
      <c r="CEM848" s="304"/>
      <c r="CEN848" s="304"/>
      <c r="CEO848" s="304"/>
      <c r="CEP848" s="304"/>
      <c r="CEQ848" s="304"/>
      <c r="CER848" s="304"/>
      <c r="CES848" s="304"/>
      <c r="CET848" s="304"/>
      <c r="CEU848" s="304"/>
      <c r="CEV848" s="304"/>
      <c r="CEW848" s="304"/>
      <c r="CEX848" s="304"/>
      <c r="CEY848" s="304"/>
      <c r="CEZ848" s="304"/>
      <c r="CFA848" s="304"/>
      <c r="CFB848" s="304"/>
      <c r="CFC848" s="304"/>
      <c r="CFD848" s="304"/>
      <c r="CFE848" s="304"/>
      <c r="CFF848" s="304"/>
      <c r="CFG848" s="304"/>
      <c r="CFH848" s="304"/>
      <c r="CFI848" s="304"/>
      <c r="CFJ848" s="304"/>
      <c r="CFK848" s="304"/>
      <c r="CFL848" s="304"/>
      <c r="CFM848" s="304"/>
      <c r="CFN848" s="304"/>
      <c r="CFO848" s="304"/>
      <c r="CFP848" s="304"/>
      <c r="CFQ848" s="304"/>
      <c r="CFR848" s="304"/>
      <c r="CFS848" s="304"/>
      <c r="CFT848" s="304"/>
      <c r="CFU848" s="304"/>
      <c r="CFV848" s="304"/>
      <c r="CFW848" s="304"/>
      <c r="CFX848" s="304"/>
      <c r="CFY848" s="304"/>
      <c r="CFZ848" s="304"/>
      <c r="CGA848" s="304"/>
      <c r="CGB848" s="304"/>
      <c r="CGC848" s="304"/>
      <c r="CGD848" s="304"/>
      <c r="CGE848" s="304"/>
      <c r="CGF848" s="304"/>
      <c r="CGG848" s="304"/>
      <c r="CGH848" s="304"/>
      <c r="CGI848" s="304"/>
      <c r="CGJ848" s="304"/>
      <c r="CGK848" s="304"/>
      <c r="CGL848" s="304"/>
      <c r="CGM848" s="304"/>
      <c r="CGN848" s="304"/>
      <c r="CGO848" s="304"/>
      <c r="CGP848" s="304"/>
      <c r="CGQ848" s="304"/>
      <c r="CGR848" s="304"/>
      <c r="CGS848" s="304"/>
      <c r="CGT848" s="304"/>
      <c r="CGU848" s="304"/>
      <c r="CGV848" s="304"/>
      <c r="CGW848" s="304"/>
      <c r="CGX848" s="304"/>
      <c r="CGY848" s="304"/>
      <c r="CGZ848" s="304"/>
      <c r="CHA848" s="304"/>
      <c r="CHB848" s="304"/>
      <c r="CHC848" s="304"/>
      <c r="CHD848" s="304"/>
      <c r="CHE848" s="304"/>
      <c r="CHF848" s="304"/>
      <c r="CHG848" s="304"/>
      <c r="CHH848" s="304"/>
      <c r="CHI848" s="304"/>
      <c r="CHJ848" s="304"/>
      <c r="CHK848" s="304"/>
      <c r="CHL848" s="304"/>
      <c r="CHM848" s="304"/>
      <c r="CHN848" s="304"/>
      <c r="CHO848" s="304"/>
      <c r="CHP848" s="304"/>
      <c r="CHQ848" s="304"/>
      <c r="CHR848" s="304"/>
      <c r="CHS848" s="304"/>
      <c r="CHT848" s="304"/>
      <c r="CHU848" s="304"/>
      <c r="CHV848" s="304"/>
      <c r="CHW848" s="304"/>
      <c r="CHX848" s="304"/>
      <c r="CHY848" s="304"/>
      <c r="CHZ848" s="304"/>
      <c r="CIA848" s="304"/>
      <c r="CIB848" s="304"/>
      <c r="CIC848" s="304"/>
      <c r="CID848" s="304"/>
      <c r="CIE848" s="304"/>
      <c r="CIF848" s="304"/>
      <c r="CIG848" s="304"/>
      <c r="CIH848" s="304"/>
      <c r="CII848" s="304"/>
      <c r="CIJ848" s="304"/>
      <c r="CIK848" s="304"/>
      <c r="CIL848" s="304"/>
      <c r="CIM848" s="304"/>
      <c r="CIN848" s="304"/>
      <c r="CIO848" s="304"/>
      <c r="CIP848" s="304"/>
      <c r="CIQ848" s="304"/>
      <c r="CIR848" s="304"/>
      <c r="CIS848" s="304"/>
      <c r="CIT848" s="304"/>
      <c r="CIU848" s="304"/>
      <c r="CIV848" s="304"/>
      <c r="CIW848" s="304"/>
      <c r="CIX848" s="304"/>
      <c r="CIY848" s="304"/>
      <c r="CIZ848" s="304"/>
      <c r="CJA848" s="304"/>
      <c r="CJB848" s="304"/>
      <c r="CJC848" s="304"/>
      <c r="CJD848" s="304"/>
      <c r="CJE848" s="304"/>
      <c r="CJF848" s="304"/>
      <c r="CJG848" s="304"/>
      <c r="CJH848" s="304"/>
      <c r="CJI848" s="304"/>
      <c r="CJJ848" s="304"/>
      <c r="CJK848" s="304"/>
      <c r="CJL848" s="304"/>
      <c r="CJM848" s="304"/>
      <c r="CJN848" s="304"/>
      <c r="CJO848" s="304"/>
      <c r="CJP848" s="304"/>
      <c r="CJQ848" s="304"/>
      <c r="CJR848" s="304"/>
      <c r="CJS848" s="304"/>
      <c r="CJT848" s="304"/>
      <c r="CJU848" s="304"/>
      <c r="CJV848" s="304"/>
      <c r="CJW848" s="304"/>
      <c r="CJX848" s="304"/>
      <c r="CJY848" s="304"/>
      <c r="CJZ848" s="304"/>
      <c r="CKA848" s="304"/>
      <c r="CKB848" s="304"/>
      <c r="CKC848" s="304"/>
      <c r="CKD848" s="304"/>
      <c r="CKE848" s="304"/>
      <c r="CKF848" s="304"/>
      <c r="CKG848" s="304"/>
      <c r="CKH848" s="304"/>
      <c r="CKI848" s="304"/>
      <c r="CKJ848" s="304"/>
      <c r="CKK848" s="304"/>
      <c r="CKL848" s="304"/>
      <c r="CKM848" s="304"/>
      <c r="CKN848" s="304"/>
      <c r="CKO848" s="304"/>
      <c r="CKP848" s="304"/>
      <c r="CKQ848" s="304"/>
      <c r="CKR848" s="304"/>
      <c r="CKS848" s="304"/>
      <c r="CKT848" s="304"/>
      <c r="CKU848" s="304"/>
      <c r="CKV848" s="304"/>
      <c r="CKW848" s="304"/>
      <c r="CKX848" s="304"/>
      <c r="CKY848" s="304"/>
      <c r="CKZ848" s="304"/>
      <c r="CLA848" s="304"/>
      <c r="CLB848" s="304"/>
      <c r="CLC848" s="304"/>
      <c r="CLD848" s="304"/>
      <c r="CLE848" s="304"/>
      <c r="CLF848" s="304"/>
      <c r="CLG848" s="304"/>
      <c r="CLH848" s="304"/>
      <c r="CLI848" s="304"/>
      <c r="CLJ848" s="304"/>
      <c r="CLK848" s="304"/>
      <c r="CLL848" s="304"/>
      <c r="CLM848" s="304"/>
      <c r="CLN848" s="304"/>
      <c r="CLO848" s="304"/>
      <c r="CLP848" s="304"/>
      <c r="CLQ848" s="304"/>
      <c r="CLR848" s="304"/>
      <c r="CLS848" s="304"/>
      <c r="CLT848" s="304"/>
      <c r="CLU848" s="304"/>
      <c r="CLV848" s="304"/>
      <c r="CLW848" s="304"/>
      <c r="CLX848" s="304"/>
      <c r="CLY848" s="304"/>
      <c r="CLZ848" s="304"/>
      <c r="CMA848" s="304"/>
      <c r="CMB848" s="304"/>
      <c r="CMC848" s="304"/>
      <c r="CMD848" s="304"/>
      <c r="CME848" s="304"/>
      <c r="CMF848" s="304"/>
      <c r="CMG848" s="304"/>
      <c r="CMH848" s="304"/>
      <c r="CMI848" s="304"/>
      <c r="CMJ848" s="304"/>
      <c r="CMK848" s="304"/>
      <c r="CML848" s="304"/>
      <c r="CMM848" s="304"/>
      <c r="CMN848" s="304"/>
      <c r="CMO848" s="304"/>
      <c r="CMP848" s="304"/>
      <c r="CMQ848" s="304"/>
      <c r="CMR848" s="304"/>
      <c r="CMS848" s="304"/>
      <c r="CMT848" s="304"/>
      <c r="CMU848" s="304"/>
      <c r="CMV848" s="304"/>
      <c r="CMW848" s="304"/>
      <c r="CMX848" s="304"/>
      <c r="CMY848" s="304"/>
      <c r="CMZ848" s="304"/>
      <c r="CNA848" s="304"/>
      <c r="CNB848" s="304"/>
      <c r="CNC848" s="304"/>
      <c r="CND848" s="304"/>
      <c r="CNE848" s="304"/>
      <c r="CNF848" s="304"/>
      <c r="CNG848" s="304"/>
      <c r="CNH848" s="304"/>
      <c r="CNI848" s="304"/>
      <c r="CNJ848" s="304"/>
      <c r="CNK848" s="304"/>
      <c r="CNL848" s="304"/>
      <c r="CNM848" s="304"/>
      <c r="CNN848" s="304"/>
      <c r="CNO848" s="304"/>
      <c r="CNP848" s="304"/>
      <c r="CNQ848" s="304"/>
      <c r="CNR848" s="304"/>
      <c r="CNS848" s="304"/>
      <c r="CNT848" s="304"/>
      <c r="CNU848" s="304"/>
      <c r="CNV848" s="304"/>
      <c r="CNW848" s="304"/>
      <c r="CNX848" s="304"/>
      <c r="CNY848" s="304"/>
      <c r="CNZ848" s="304"/>
      <c r="COA848" s="304"/>
      <c r="COB848" s="304"/>
      <c r="COC848" s="304"/>
      <c r="COD848" s="304"/>
      <c r="COE848" s="304"/>
      <c r="COF848" s="304"/>
      <c r="COG848" s="304"/>
      <c r="COH848" s="304"/>
      <c r="COI848" s="304"/>
      <c r="COJ848" s="304"/>
      <c r="COK848" s="304"/>
      <c r="COL848" s="304"/>
      <c r="COM848" s="304"/>
      <c r="CON848" s="304"/>
      <c r="COO848" s="304"/>
      <c r="COP848" s="304"/>
      <c r="COQ848" s="304"/>
      <c r="COR848" s="304"/>
      <c r="COS848" s="304"/>
      <c r="COT848" s="304"/>
      <c r="COU848" s="304"/>
      <c r="COV848" s="304"/>
      <c r="COW848" s="304"/>
      <c r="COX848" s="304"/>
      <c r="COY848" s="304"/>
      <c r="COZ848" s="304"/>
      <c r="CPA848" s="304"/>
      <c r="CPB848" s="304"/>
      <c r="CPC848" s="304"/>
      <c r="CPD848" s="304"/>
      <c r="CPE848" s="304"/>
      <c r="CPF848" s="304"/>
      <c r="CPG848" s="304"/>
      <c r="CPH848" s="304"/>
      <c r="CPI848" s="304"/>
      <c r="CPJ848" s="304"/>
      <c r="CPK848" s="304"/>
      <c r="CPL848" s="304"/>
      <c r="CPM848" s="304"/>
      <c r="CPN848" s="304"/>
      <c r="CPO848" s="304"/>
      <c r="CPP848" s="304"/>
      <c r="CPQ848" s="304"/>
      <c r="CPR848" s="304"/>
      <c r="CPS848" s="304"/>
      <c r="CPT848" s="304"/>
      <c r="CPU848" s="304"/>
      <c r="CPV848" s="304"/>
      <c r="CPW848" s="304"/>
      <c r="CPX848" s="304"/>
      <c r="CPY848" s="304"/>
      <c r="CPZ848" s="304"/>
      <c r="CQA848" s="304"/>
      <c r="CQB848" s="304"/>
      <c r="CQC848" s="304"/>
      <c r="CQD848" s="304"/>
      <c r="CQE848" s="304"/>
      <c r="CQF848" s="304"/>
      <c r="CQG848" s="304"/>
      <c r="CQH848" s="304"/>
      <c r="CQI848" s="304"/>
      <c r="CQJ848" s="304"/>
      <c r="CQK848" s="304"/>
      <c r="CQL848" s="304"/>
      <c r="CQM848" s="304"/>
      <c r="CQN848" s="304"/>
      <c r="CQO848" s="304"/>
      <c r="CQP848" s="304"/>
      <c r="CQQ848" s="304"/>
      <c r="CQR848" s="304"/>
      <c r="CQS848" s="304"/>
      <c r="CQT848" s="304"/>
      <c r="CQU848" s="304"/>
      <c r="CQV848" s="304"/>
      <c r="CQW848" s="304"/>
      <c r="CQX848" s="304"/>
      <c r="CQY848" s="304"/>
      <c r="CQZ848" s="304"/>
      <c r="CRA848" s="304"/>
      <c r="CRB848" s="304"/>
      <c r="CRC848" s="304"/>
      <c r="CRD848" s="304"/>
      <c r="CRE848" s="304"/>
      <c r="CRF848" s="304"/>
      <c r="CRG848" s="304"/>
      <c r="CRH848" s="304"/>
      <c r="CRI848" s="304"/>
      <c r="CRJ848" s="304"/>
      <c r="CRK848" s="304"/>
      <c r="CRL848" s="304"/>
      <c r="CRM848" s="304"/>
      <c r="CRN848" s="304"/>
      <c r="CRO848" s="304"/>
      <c r="CRP848" s="304"/>
      <c r="CRQ848" s="304"/>
      <c r="CRR848" s="304"/>
      <c r="CRS848" s="304"/>
      <c r="CRT848" s="304"/>
      <c r="CRU848" s="304"/>
      <c r="CRV848" s="304"/>
      <c r="CRW848" s="304"/>
      <c r="CRX848" s="304"/>
      <c r="CRY848" s="304"/>
      <c r="CRZ848" s="304"/>
      <c r="CSA848" s="304"/>
      <c r="CSB848" s="304"/>
      <c r="CSC848" s="304"/>
      <c r="CSD848" s="304"/>
      <c r="CSE848" s="304"/>
      <c r="CSF848" s="304"/>
      <c r="CSG848" s="304"/>
      <c r="CSH848" s="304"/>
      <c r="CSI848" s="304"/>
      <c r="CSJ848" s="304"/>
      <c r="CSK848" s="304"/>
      <c r="CSL848" s="304"/>
      <c r="CSM848" s="304"/>
      <c r="CSN848" s="304"/>
      <c r="CSO848" s="304"/>
      <c r="CSP848" s="304"/>
      <c r="CSQ848" s="304"/>
      <c r="CSR848" s="304"/>
      <c r="CSS848" s="304"/>
      <c r="CST848" s="304"/>
      <c r="CSU848" s="304"/>
      <c r="CSV848" s="304"/>
      <c r="CSW848" s="304"/>
      <c r="CSX848" s="304"/>
      <c r="CSY848" s="304"/>
      <c r="CSZ848" s="304"/>
      <c r="CTA848" s="304"/>
      <c r="CTB848" s="304"/>
      <c r="CTC848" s="304"/>
      <c r="CTD848" s="304"/>
      <c r="CTE848" s="304"/>
      <c r="CTF848" s="304"/>
      <c r="CTG848" s="304"/>
      <c r="CTH848" s="304"/>
      <c r="CTI848" s="304"/>
      <c r="CTJ848" s="304"/>
      <c r="CTK848" s="304"/>
      <c r="CTL848" s="304"/>
      <c r="CTM848" s="304"/>
      <c r="CTN848" s="304"/>
      <c r="CTO848" s="304"/>
      <c r="CTP848" s="304"/>
      <c r="CTQ848" s="304"/>
      <c r="CTR848" s="304"/>
      <c r="CTS848" s="304"/>
      <c r="CTT848" s="304"/>
      <c r="CTU848" s="304"/>
      <c r="CTV848" s="304"/>
      <c r="CTW848" s="304"/>
      <c r="CTX848" s="304"/>
      <c r="CTY848" s="304"/>
      <c r="CTZ848" s="304"/>
      <c r="CUA848" s="304"/>
      <c r="CUB848" s="304"/>
      <c r="CUC848" s="304"/>
      <c r="CUD848" s="304"/>
      <c r="CUE848" s="304"/>
      <c r="CUF848" s="304"/>
      <c r="CUG848" s="304"/>
      <c r="CUH848" s="304"/>
      <c r="CUI848" s="304"/>
      <c r="CUJ848" s="304"/>
      <c r="CUK848" s="304"/>
      <c r="CUL848" s="304"/>
      <c r="CUM848" s="304"/>
      <c r="CUN848" s="304"/>
      <c r="CUO848" s="304"/>
      <c r="CUP848" s="304"/>
      <c r="CUQ848" s="304"/>
      <c r="CUR848" s="304"/>
      <c r="CUS848" s="304"/>
      <c r="CUT848" s="304"/>
      <c r="CUU848" s="304"/>
      <c r="CUV848" s="304"/>
      <c r="CUW848" s="304"/>
      <c r="CUX848" s="304"/>
      <c r="CUY848" s="304"/>
      <c r="CUZ848" s="304"/>
      <c r="CVA848" s="304"/>
      <c r="CVB848" s="304"/>
      <c r="CVC848" s="304"/>
      <c r="CVD848" s="304"/>
      <c r="CVE848" s="304"/>
      <c r="CVF848" s="304"/>
      <c r="CVG848" s="304"/>
      <c r="CVH848" s="304"/>
      <c r="CVI848" s="304"/>
      <c r="CVJ848" s="304"/>
      <c r="CVK848" s="304"/>
      <c r="CVL848" s="304"/>
      <c r="CVM848" s="304"/>
      <c r="CVN848" s="304"/>
      <c r="CVO848" s="304"/>
      <c r="CVP848" s="304"/>
      <c r="CVQ848" s="304"/>
      <c r="CVR848" s="304"/>
      <c r="CVS848" s="304"/>
      <c r="CVT848" s="304"/>
      <c r="CVU848" s="304"/>
      <c r="CVV848" s="304"/>
      <c r="CVW848" s="304"/>
      <c r="CVX848" s="304"/>
      <c r="CVY848" s="304"/>
      <c r="CVZ848" s="304"/>
      <c r="CWA848" s="304"/>
      <c r="CWB848" s="304"/>
      <c r="CWC848" s="304"/>
      <c r="CWD848" s="304"/>
      <c r="CWE848" s="304"/>
      <c r="CWF848" s="304"/>
      <c r="CWG848" s="304"/>
      <c r="CWH848" s="304"/>
      <c r="CWI848" s="304"/>
      <c r="CWJ848" s="304"/>
      <c r="CWK848" s="304"/>
      <c r="CWL848" s="304"/>
      <c r="CWM848" s="304"/>
      <c r="CWN848" s="304"/>
      <c r="CWO848" s="304"/>
      <c r="CWP848" s="304"/>
      <c r="CWQ848" s="304"/>
      <c r="CWR848" s="304"/>
      <c r="CWS848" s="304"/>
      <c r="CWT848" s="304"/>
      <c r="CWU848" s="304"/>
      <c r="CWV848" s="304"/>
      <c r="CWW848" s="304"/>
      <c r="CWX848" s="304"/>
      <c r="CWY848" s="304"/>
      <c r="CWZ848" s="304"/>
      <c r="CXA848" s="304"/>
      <c r="CXB848" s="304"/>
      <c r="CXC848" s="304"/>
      <c r="CXD848" s="304"/>
      <c r="CXE848" s="304"/>
      <c r="CXF848" s="304"/>
      <c r="CXG848" s="304"/>
      <c r="CXH848" s="304"/>
      <c r="CXI848" s="304"/>
      <c r="CXJ848" s="304"/>
      <c r="CXK848" s="304"/>
      <c r="CXL848" s="304"/>
      <c r="CXM848" s="304"/>
      <c r="CXN848" s="304"/>
      <c r="CXO848" s="304"/>
      <c r="CXP848" s="304"/>
      <c r="CXQ848" s="304"/>
      <c r="CXR848" s="304"/>
      <c r="CXS848" s="304"/>
      <c r="CXT848" s="304"/>
      <c r="CXU848" s="304"/>
      <c r="CXV848" s="304"/>
      <c r="CXW848" s="304"/>
      <c r="CXX848" s="304"/>
      <c r="CXY848" s="304"/>
      <c r="CXZ848" s="304"/>
      <c r="CYA848" s="304"/>
      <c r="CYB848" s="304"/>
      <c r="CYC848" s="304"/>
      <c r="CYD848" s="304"/>
      <c r="CYE848" s="304"/>
      <c r="CYF848" s="304"/>
      <c r="CYG848" s="304"/>
      <c r="CYH848" s="304"/>
      <c r="CYI848" s="304"/>
      <c r="CYJ848" s="304"/>
      <c r="CYK848" s="304"/>
      <c r="CYL848" s="304"/>
      <c r="CYM848" s="304"/>
      <c r="CYN848" s="304"/>
      <c r="CYO848" s="304"/>
      <c r="CYP848" s="304"/>
      <c r="CYQ848" s="304"/>
      <c r="CYR848" s="304"/>
      <c r="CYS848" s="304"/>
      <c r="CYT848" s="304"/>
      <c r="CYU848" s="304"/>
      <c r="CYV848" s="304"/>
      <c r="CYW848" s="304"/>
      <c r="CYX848" s="304"/>
      <c r="CYY848" s="304"/>
      <c r="CYZ848" s="304"/>
      <c r="CZA848" s="304"/>
      <c r="CZB848" s="304"/>
      <c r="CZC848" s="304"/>
      <c r="CZD848" s="304"/>
      <c r="CZE848" s="304"/>
      <c r="CZF848" s="304"/>
      <c r="CZG848" s="304"/>
      <c r="CZH848" s="304"/>
      <c r="CZI848" s="304"/>
      <c r="CZJ848" s="304"/>
      <c r="CZK848" s="304"/>
      <c r="CZL848" s="304"/>
      <c r="CZM848" s="304"/>
      <c r="CZN848" s="304"/>
      <c r="CZO848" s="304"/>
      <c r="CZP848" s="304"/>
      <c r="CZQ848" s="304"/>
      <c r="CZR848" s="304"/>
      <c r="CZS848" s="304"/>
      <c r="CZT848" s="304"/>
      <c r="CZU848" s="304"/>
      <c r="CZV848" s="304"/>
      <c r="CZW848" s="304"/>
      <c r="CZX848" s="304"/>
      <c r="CZY848" s="304"/>
      <c r="CZZ848" s="304"/>
      <c r="DAA848" s="304"/>
      <c r="DAB848" s="304"/>
      <c r="DAC848" s="304"/>
      <c r="DAD848" s="304"/>
      <c r="DAE848" s="304"/>
      <c r="DAF848" s="304"/>
      <c r="DAG848" s="304"/>
      <c r="DAH848" s="304"/>
      <c r="DAI848" s="304"/>
      <c r="DAJ848" s="304"/>
      <c r="DAK848" s="304"/>
      <c r="DAL848" s="304"/>
      <c r="DAM848" s="304"/>
      <c r="DAN848" s="304"/>
      <c r="DAO848" s="304"/>
      <c r="DAP848" s="304"/>
      <c r="DAQ848" s="304"/>
      <c r="DAR848" s="304"/>
      <c r="DAS848" s="304"/>
      <c r="DAT848" s="304"/>
      <c r="DAU848" s="304"/>
      <c r="DAV848" s="304"/>
      <c r="DAW848" s="304"/>
      <c r="DAX848" s="304"/>
      <c r="DAY848" s="304"/>
      <c r="DAZ848" s="304"/>
      <c r="DBA848" s="304"/>
      <c r="DBB848" s="304"/>
      <c r="DBC848" s="304"/>
      <c r="DBD848" s="304"/>
      <c r="DBE848" s="304"/>
      <c r="DBF848" s="304"/>
      <c r="DBG848" s="304"/>
      <c r="DBH848" s="304"/>
      <c r="DBI848" s="304"/>
      <c r="DBJ848" s="304"/>
      <c r="DBK848" s="304"/>
      <c r="DBL848" s="304"/>
      <c r="DBM848" s="304"/>
      <c r="DBN848" s="304"/>
      <c r="DBO848" s="304"/>
      <c r="DBP848" s="304"/>
      <c r="DBQ848" s="304"/>
      <c r="DBR848" s="304"/>
      <c r="DBS848" s="304"/>
      <c r="DBT848" s="304"/>
      <c r="DBU848" s="304"/>
      <c r="DBV848" s="304"/>
      <c r="DBW848" s="304"/>
      <c r="DBX848" s="304"/>
      <c r="DBY848" s="304"/>
      <c r="DBZ848" s="304"/>
      <c r="DCA848" s="304"/>
      <c r="DCB848" s="304"/>
      <c r="DCC848" s="304"/>
      <c r="DCD848" s="304"/>
      <c r="DCE848" s="304"/>
      <c r="DCF848" s="304"/>
      <c r="DCG848" s="304"/>
      <c r="DCH848" s="304"/>
      <c r="DCI848" s="304"/>
      <c r="DCJ848" s="304"/>
      <c r="DCK848" s="304"/>
      <c r="DCL848" s="304"/>
      <c r="DCM848" s="304"/>
      <c r="DCN848" s="304"/>
      <c r="DCO848" s="304"/>
      <c r="DCP848" s="304"/>
      <c r="DCQ848" s="304"/>
      <c r="DCR848" s="304"/>
      <c r="DCS848" s="304"/>
      <c r="DCT848" s="304"/>
      <c r="DCU848" s="304"/>
      <c r="DCV848" s="304"/>
      <c r="DCW848" s="304"/>
      <c r="DCX848" s="304"/>
      <c r="DCY848" s="304"/>
      <c r="DCZ848" s="304"/>
      <c r="DDA848" s="304"/>
      <c r="DDB848" s="304"/>
      <c r="DDC848" s="304"/>
      <c r="DDD848" s="304"/>
      <c r="DDE848" s="304"/>
      <c r="DDF848" s="304"/>
      <c r="DDG848" s="304"/>
      <c r="DDH848" s="304"/>
      <c r="DDI848" s="304"/>
      <c r="DDJ848" s="304"/>
      <c r="DDK848" s="304"/>
      <c r="DDL848" s="304"/>
      <c r="DDM848" s="304"/>
      <c r="DDN848" s="304"/>
      <c r="DDO848" s="304"/>
      <c r="DDP848" s="304"/>
      <c r="DDQ848" s="304"/>
      <c r="DDR848" s="304"/>
      <c r="DDS848" s="304"/>
      <c r="DDT848" s="304"/>
      <c r="DDU848" s="304"/>
      <c r="DDV848" s="304"/>
      <c r="DDW848" s="304"/>
      <c r="DDX848" s="304"/>
      <c r="DDY848" s="304"/>
      <c r="DDZ848" s="304"/>
      <c r="DEA848" s="304"/>
      <c r="DEB848" s="304"/>
      <c r="DEC848" s="304"/>
      <c r="DED848" s="304"/>
      <c r="DEE848" s="304"/>
      <c r="DEF848" s="304"/>
      <c r="DEG848" s="304"/>
      <c r="DEH848" s="304"/>
      <c r="DEI848" s="304"/>
      <c r="DEJ848" s="304"/>
      <c r="DEK848" s="304"/>
      <c r="DEL848" s="304"/>
      <c r="DEM848" s="304"/>
      <c r="DEN848" s="304"/>
      <c r="DEO848" s="304"/>
      <c r="DEP848" s="304"/>
      <c r="DEQ848" s="304"/>
      <c r="DER848" s="304"/>
      <c r="DES848" s="304"/>
      <c r="DET848" s="304"/>
      <c r="DEU848" s="304"/>
      <c r="DEV848" s="304"/>
      <c r="DEW848" s="304"/>
      <c r="DEX848" s="304"/>
      <c r="DEY848" s="304"/>
      <c r="DEZ848" s="304"/>
      <c r="DFA848" s="304"/>
      <c r="DFB848" s="304"/>
      <c r="DFC848" s="304"/>
      <c r="DFD848" s="304"/>
      <c r="DFE848" s="304"/>
      <c r="DFF848" s="304"/>
      <c r="DFG848" s="304"/>
      <c r="DFH848" s="304"/>
      <c r="DFI848" s="304"/>
      <c r="DFJ848" s="304"/>
      <c r="DFK848" s="304"/>
      <c r="DFL848" s="304"/>
      <c r="DFM848" s="304"/>
      <c r="DFN848" s="304"/>
      <c r="DFO848" s="304"/>
      <c r="DFP848" s="304"/>
      <c r="DFQ848" s="304"/>
      <c r="DFR848" s="304"/>
      <c r="DFS848" s="304"/>
      <c r="DFT848" s="304"/>
      <c r="DFU848" s="304"/>
      <c r="DFV848" s="304"/>
      <c r="DFW848" s="304"/>
      <c r="DFX848" s="304"/>
      <c r="DFY848" s="304"/>
      <c r="DFZ848" s="304"/>
      <c r="DGA848" s="304"/>
      <c r="DGB848" s="304"/>
      <c r="DGC848" s="304"/>
      <c r="DGD848" s="304"/>
      <c r="DGE848" s="304"/>
      <c r="DGF848" s="304"/>
      <c r="DGG848" s="304"/>
      <c r="DGH848" s="304"/>
      <c r="DGI848" s="304"/>
      <c r="DGJ848" s="304"/>
      <c r="DGK848" s="304"/>
      <c r="DGL848" s="304"/>
      <c r="DGM848" s="304"/>
      <c r="DGN848" s="304"/>
      <c r="DGO848" s="304"/>
      <c r="DGP848" s="304"/>
      <c r="DGQ848" s="304"/>
      <c r="DGR848" s="304"/>
      <c r="DGS848" s="304"/>
      <c r="DGT848" s="304"/>
      <c r="DGU848" s="304"/>
      <c r="DGV848" s="304"/>
      <c r="DGW848" s="304"/>
      <c r="DGX848" s="304"/>
      <c r="DGY848" s="304"/>
      <c r="DGZ848" s="304"/>
      <c r="DHA848" s="304"/>
      <c r="DHB848" s="304"/>
      <c r="DHC848" s="304"/>
      <c r="DHD848" s="304"/>
      <c r="DHE848" s="304"/>
      <c r="DHF848" s="304"/>
      <c r="DHG848" s="304"/>
      <c r="DHH848" s="304"/>
      <c r="DHI848" s="304"/>
      <c r="DHJ848" s="304"/>
      <c r="DHK848" s="304"/>
      <c r="DHL848" s="304"/>
      <c r="DHM848" s="304"/>
      <c r="DHN848" s="304"/>
      <c r="DHO848" s="304"/>
      <c r="DHP848" s="304"/>
      <c r="DHQ848" s="304"/>
      <c r="DHR848" s="304"/>
      <c r="DHS848" s="304"/>
      <c r="DHT848" s="304"/>
      <c r="DHU848" s="304"/>
      <c r="DHV848" s="304"/>
      <c r="DHW848" s="304"/>
      <c r="DHX848" s="304"/>
      <c r="DHY848" s="304"/>
      <c r="DHZ848" s="304"/>
      <c r="DIA848" s="304"/>
      <c r="DIB848" s="304"/>
      <c r="DIC848" s="304"/>
      <c r="DID848" s="304"/>
      <c r="DIE848" s="304"/>
      <c r="DIF848" s="304"/>
      <c r="DIG848" s="304"/>
      <c r="DIH848" s="304"/>
      <c r="DII848" s="304"/>
      <c r="DIJ848" s="304"/>
      <c r="DIK848" s="304"/>
      <c r="DIL848" s="304"/>
      <c r="DIM848" s="304"/>
      <c r="DIN848" s="304"/>
      <c r="DIO848" s="304"/>
      <c r="DIP848" s="304"/>
      <c r="DIQ848" s="304"/>
      <c r="DIR848" s="304"/>
      <c r="DIS848" s="304"/>
      <c r="DIT848" s="304"/>
      <c r="DIU848" s="304"/>
      <c r="DIV848" s="304"/>
      <c r="DIW848" s="304"/>
      <c r="DIX848" s="304"/>
      <c r="DIY848" s="304"/>
      <c r="DIZ848" s="304"/>
      <c r="DJA848" s="304"/>
      <c r="DJB848" s="304"/>
      <c r="DJC848" s="304"/>
      <c r="DJD848" s="304"/>
      <c r="DJE848" s="304"/>
      <c r="DJF848" s="304"/>
      <c r="DJG848" s="304"/>
      <c r="DJH848" s="304"/>
      <c r="DJI848" s="304"/>
      <c r="DJJ848" s="304"/>
      <c r="DJK848" s="304"/>
      <c r="DJL848" s="304"/>
      <c r="DJM848" s="304"/>
      <c r="DJN848" s="304"/>
      <c r="DJO848" s="304"/>
      <c r="DJP848" s="304"/>
      <c r="DJQ848" s="304"/>
      <c r="DJR848" s="304"/>
      <c r="DJS848" s="304"/>
      <c r="DJT848" s="304"/>
      <c r="DJU848" s="304"/>
      <c r="DJV848" s="304"/>
      <c r="DJW848" s="304"/>
      <c r="DJX848" s="304"/>
      <c r="DJY848" s="304"/>
      <c r="DJZ848" s="304"/>
      <c r="DKA848" s="304"/>
      <c r="DKB848" s="304"/>
      <c r="DKC848" s="304"/>
      <c r="DKD848" s="304"/>
      <c r="DKE848" s="304"/>
      <c r="DKF848" s="304"/>
      <c r="DKG848" s="304"/>
      <c r="DKH848" s="304"/>
      <c r="DKI848" s="304"/>
      <c r="DKJ848" s="304"/>
      <c r="DKK848" s="304"/>
      <c r="DKL848" s="304"/>
      <c r="DKM848" s="304"/>
      <c r="DKN848" s="304"/>
      <c r="DKO848" s="304"/>
      <c r="DKP848" s="304"/>
      <c r="DKQ848" s="304"/>
      <c r="DKR848" s="304"/>
      <c r="DKS848" s="304"/>
      <c r="DKT848" s="304"/>
      <c r="DKU848" s="304"/>
      <c r="DKV848" s="304"/>
      <c r="DKW848" s="304"/>
      <c r="DKX848" s="304"/>
      <c r="DKY848" s="304"/>
      <c r="DKZ848" s="304"/>
      <c r="DLA848" s="304"/>
      <c r="DLB848" s="304"/>
      <c r="DLC848" s="304"/>
      <c r="DLD848" s="304"/>
      <c r="DLE848" s="304"/>
      <c r="DLF848" s="304"/>
      <c r="DLG848" s="304"/>
      <c r="DLH848" s="304"/>
      <c r="DLI848" s="304"/>
      <c r="DLJ848" s="304"/>
      <c r="DLK848" s="304"/>
      <c r="DLL848" s="304"/>
      <c r="DLM848" s="304"/>
      <c r="DLN848" s="304"/>
      <c r="DLO848" s="304"/>
      <c r="DLP848" s="304"/>
      <c r="DLQ848" s="304"/>
      <c r="DLR848" s="304"/>
      <c r="DLS848" s="304"/>
      <c r="DLT848" s="304"/>
      <c r="DLU848" s="304"/>
      <c r="DLV848" s="304"/>
      <c r="DLW848" s="304"/>
      <c r="DLX848" s="304"/>
      <c r="DLY848" s="304"/>
      <c r="DLZ848" s="304"/>
      <c r="DMA848" s="304"/>
      <c r="DMB848" s="304"/>
      <c r="DMC848" s="304"/>
      <c r="DMD848" s="304"/>
      <c r="DME848" s="304"/>
      <c r="DMF848" s="304"/>
      <c r="DMG848" s="304"/>
      <c r="DMH848" s="304"/>
      <c r="DMI848" s="304"/>
      <c r="DMJ848" s="304"/>
      <c r="DMK848" s="304"/>
      <c r="DML848" s="304"/>
      <c r="DMM848" s="304"/>
      <c r="DMN848" s="304"/>
      <c r="DMO848" s="304"/>
      <c r="DMP848" s="304"/>
      <c r="DMQ848" s="304"/>
      <c r="DMR848" s="304"/>
      <c r="DMS848" s="304"/>
      <c r="DMT848" s="304"/>
      <c r="DMU848" s="304"/>
      <c r="DMV848" s="304"/>
      <c r="DMW848" s="304"/>
      <c r="DMX848" s="304"/>
      <c r="DMY848" s="304"/>
      <c r="DMZ848" s="304"/>
      <c r="DNA848" s="304"/>
      <c r="DNB848" s="304"/>
      <c r="DNC848" s="304"/>
      <c r="DND848" s="304"/>
      <c r="DNE848" s="304"/>
      <c r="DNF848" s="304"/>
      <c r="DNG848" s="304"/>
      <c r="DNH848" s="304"/>
      <c r="DNI848" s="304"/>
      <c r="DNJ848" s="304"/>
      <c r="DNK848" s="304"/>
      <c r="DNL848" s="304"/>
      <c r="DNM848" s="304"/>
      <c r="DNN848" s="304"/>
      <c r="DNO848" s="304"/>
      <c r="DNP848" s="304"/>
      <c r="DNQ848" s="304"/>
      <c r="DNR848" s="304"/>
      <c r="DNS848" s="304"/>
      <c r="DNT848" s="304"/>
      <c r="DNU848" s="304"/>
      <c r="DNV848" s="304"/>
      <c r="DNW848" s="304"/>
      <c r="DNX848" s="304"/>
      <c r="DNY848" s="304"/>
      <c r="DNZ848" s="304"/>
      <c r="DOA848" s="304"/>
      <c r="DOB848" s="304"/>
      <c r="DOC848" s="304"/>
      <c r="DOD848" s="304"/>
      <c r="DOE848" s="304"/>
      <c r="DOF848" s="304"/>
      <c r="DOG848" s="304"/>
      <c r="DOH848" s="304"/>
      <c r="DOI848" s="304"/>
      <c r="DOJ848" s="304"/>
      <c r="DOK848" s="304"/>
      <c r="DOL848" s="304"/>
      <c r="DOM848" s="304"/>
      <c r="DON848" s="304"/>
      <c r="DOO848" s="304"/>
      <c r="DOP848" s="304"/>
      <c r="DOQ848" s="304"/>
      <c r="DOR848" s="304"/>
      <c r="DOS848" s="304"/>
      <c r="DOT848" s="304"/>
      <c r="DOU848" s="304"/>
      <c r="DOV848" s="304"/>
      <c r="DOW848" s="304"/>
      <c r="DOX848" s="304"/>
      <c r="DOY848" s="304"/>
      <c r="DOZ848" s="304"/>
      <c r="DPA848" s="304"/>
      <c r="DPB848" s="304"/>
      <c r="DPC848" s="304"/>
      <c r="DPD848" s="304"/>
      <c r="DPE848" s="304"/>
      <c r="DPF848" s="304"/>
      <c r="DPG848" s="304"/>
      <c r="DPH848" s="304"/>
      <c r="DPI848" s="304"/>
      <c r="DPJ848" s="304"/>
      <c r="DPK848" s="304"/>
      <c r="DPL848" s="304"/>
      <c r="DPM848" s="304"/>
      <c r="DPN848" s="304"/>
      <c r="DPO848" s="304"/>
      <c r="DPP848" s="304"/>
      <c r="DPQ848" s="304"/>
      <c r="DPR848" s="304"/>
      <c r="DPS848" s="304"/>
      <c r="DPT848" s="304"/>
      <c r="DPU848" s="304"/>
      <c r="DPV848" s="304"/>
      <c r="DPW848" s="304"/>
      <c r="DPX848" s="304"/>
      <c r="DPY848" s="304"/>
      <c r="DPZ848" s="304"/>
      <c r="DQA848" s="304"/>
      <c r="DQB848" s="304"/>
      <c r="DQC848" s="304"/>
      <c r="DQD848" s="304"/>
      <c r="DQE848" s="304"/>
      <c r="DQF848" s="304"/>
      <c r="DQG848" s="304"/>
      <c r="DQH848" s="304"/>
      <c r="DQI848" s="304"/>
      <c r="DQJ848" s="304"/>
      <c r="DQK848" s="304"/>
      <c r="DQL848" s="304"/>
      <c r="DQM848" s="304"/>
      <c r="DQN848" s="304"/>
      <c r="DQO848" s="304"/>
      <c r="DQP848" s="304"/>
      <c r="DQQ848" s="304"/>
      <c r="DQR848" s="304"/>
      <c r="DQS848" s="304"/>
      <c r="DQT848" s="304"/>
      <c r="DQU848" s="304"/>
      <c r="DQV848" s="304"/>
      <c r="DQW848" s="304"/>
      <c r="DQX848" s="304"/>
      <c r="DQY848" s="304"/>
      <c r="DQZ848" s="304"/>
      <c r="DRA848" s="304"/>
      <c r="DRB848" s="304"/>
      <c r="DRC848" s="304"/>
      <c r="DRD848" s="304"/>
      <c r="DRE848" s="304"/>
      <c r="DRF848" s="304"/>
      <c r="DRG848" s="304"/>
      <c r="DRH848" s="304"/>
      <c r="DRI848" s="304"/>
      <c r="DRJ848" s="304"/>
      <c r="DRK848" s="304"/>
      <c r="DRL848" s="304"/>
      <c r="DRM848" s="304"/>
      <c r="DRN848" s="304"/>
      <c r="DRO848" s="304"/>
      <c r="DRP848" s="304"/>
      <c r="DRQ848" s="304"/>
      <c r="DRR848" s="304"/>
      <c r="DRS848" s="304"/>
      <c r="DRT848" s="304"/>
      <c r="DRU848" s="304"/>
      <c r="DRV848" s="304"/>
      <c r="DRW848" s="304"/>
      <c r="DRX848" s="304"/>
      <c r="DRY848" s="304"/>
      <c r="DRZ848" s="304"/>
      <c r="DSA848" s="304"/>
      <c r="DSB848" s="304"/>
      <c r="DSC848" s="304"/>
      <c r="DSD848" s="304"/>
      <c r="DSE848" s="304"/>
      <c r="DSF848" s="304"/>
      <c r="DSG848" s="304"/>
      <c r="DSH848" s="304"/>
      <c r="DSI848" s="304"/>
      <c r="DSJ848" s="304"/>
      <c r="DSK848" s="304"/>
      <c r="DSL848" s="304"/>
      <c r="DSM848" s="304"/>
      <c r="DSN848" s="304"/>
      <c r="DSO848" s="304"/>
      <c r="DSP848" s="304"/>
      <c r="DSQ848" s="304"/>
      <c r="DSR848" s="304"/>
      <c r="DSS848" s="304"/>
      <c r="DST848" s="304"/>
      <c r="DSU848" s="304"/>
      <c r="DSV848" s="304"/>
      <c r="DSW848" s="304"/>
      <c r="DSX848" s="304"/>
      <c r="DSY848" s="304"/>
      <c r="DSZ848" s="304"/>
      <c r="DTA848" s="304"/>
      <c r="DTB848" s="304"/>
      <c r="DTC848" s="304"/>
      <c r="DTD848" s="304"/>
      <c r="DTE848" s="304"/>
      <c r="DTF848" s="304"/>
      <c r="DTG848" s="304"/>
      <c r="DTH848" s="304"/>
      <c r="DTI848" s="304"/>
      <c r="DTJ848" s="304"/>
      <c r="DTK848" s="304"/>
      <c r="DTL848" s="304"/>
      <c r="DTM848" s="304"/>
      <c r="DTN848" s="304"/>
      <c r="DTO848" s="304"/>
      <c r="DTP848" s="304"/>
      <c r="DTQ848" s="304"/>
      <c r="DTR848" s="304"/>
      <c r="DTS848" s="304"/>
      <c r="DTT848" s="304"/>
      <c r="DTU848" s="304"/>
      <c r="DTV848" s="304"/>
      <c r="DTW848" s="304"/>
      <c r="DTX848" s="304"/>
      <c r="DTY848" s="304"/>
      <c r="DTZ848" s="304"/>
      <c r="DUA848" s="304"/>
      <c r="DUB848" s="304"/>
      <c r="DUC848" s="304"/>
      <c r="DUD848" s="304"/>
      <c r="DUE848" s="304"/>
      <c r="DUF848" s="304"/>
      <c r="DUG848" s="304"/>
      <c r="DUH848" s="304"/>
      <c r="DUI848" s="304"/>
      <c r="DUJ848" s="304"/>
      <c r="DUK848" s="304"/>
      <c r="DUL848" s="304"/>
      <c r="DUM848" s="304"/>
      <c r="DUN848" s="304"/>
      <c r="DUO848" s="304"/>
      <c r="DUP848" s="304"/>
      <c r="DUQ848" s="304"/>
      <c r="DUR848" s="304"/>
      <c r="DUS848" s="304"/>
      <c r="DUT848" s="304"/>
      <c r="DUU848" s="304"/>
      <c r="DUV848" s="304"/>
      <c r="DUW848" s="304"/>
      <c r="DUX848" s="304"/>
      <c r="DUY848" s="304"/>
      <c r="DUZ848" s="304"/>
      <c r="DVA848" s="304"/>
      <c r="DVB848" s="304"/>
      <c r="DVC848" s="304"/>
      <c r="DVD848" s="304"/>
      <c r="DVE848" s="304"/>
      <c r="DVF848" s="304"/>
      <c r="DVG848" s="304"/>
      <c r="DVH848" s="304"/>
      <c r="DVI848" s="304"/>
      <c r="DVJ848" s="304"/>
      <c r="DVK848" s="304"/>
      <c r="DVL848" s="304"/>
      <c r="DVM848" s="304"/>
      <c r="DVN848" s="304"/>
      <c r="DVO848" s="304"/>
      <c r="DVP848" s="304"/>
      <c r="DVQ848" s="304"/>
      <c r="DVR848" s="304"/>
      <c r="DVS848" s="304"/>
      <c r="DVT848" s="304"/>
      <c r="DVU848" s="304"/>
      <c r="DVV848" s="304"/>
      <c r="DVW848" s="304"/>
      <c r="DVX848" s="304"/>
      <c r="DVY848" s="304"/>
      <c r="DVZ848" s="304"/>
      <c r="DWA848" s="304"/>
      <c r="DWB848" s="304"/>
      <c r="DWC848" s="304"/>
      <c r="DWD848" s="304"/>
      <c r="DWE848" s="304"/>
      <c r="DWF848" s="304"/>
      <c r="DWG848" s="304"/>
      <c r="DWH848" s="304"/>
      <c r="DWI848" s="304"/>
      <c r="DWJ848" s="304"/>
      <c r="DWK848" s="304"/>
      <c r="DWL848" s="304"/>
      <c r="DWM848" s="304"/>
      <c r="DWN848" s="304"/>
      <c r="DWO848" s="304"/>
      <c r="DWP848" s="304"/>
      <c r="DWQ848" s="304"/>
      <c r="DWR848" s="304"/>
      <c r="DWS848" s="304"/>
      <c r="DWT848" s="304"/>
      <c r="DWU848" s="304"/>
      <c r="DWV848" s="304"/>
      <c r="DWW848" s="304"/>
      <c r="DWX848" s="304"/>
      <c r="DWY848" s="304"/>
      <c r="DWZ848" s="304"/>
      <c r="DXA848" s="304"/>
      <c r="DXB848" s="304"/>
      <c r="DXC848" s="304"/>
      <c r="DXD848" s="304"/>
      <c r="DXE848" s="304"/>
      <c r="DXF848" s="304"/>
      <c r="DXG848" s="304"/>
      <c r="DXH848" s="304"/>
      <c r="DXI848" s="304"/>
      <c r="DXJ848" s="304"/>
      <c r="DXK848" s="304"/>
      <c r="DXL848" s="304"/>
      <c r="DXM848" s="304"/>
      <c r="DXN848" s="304"/>
      <c r="DXO848" s="304"/>
      <c r="DXP848" s="304"/>
      <c r="DXQ848" s="304"/>
      <c r="DXR848" s="304"/>
      <c r="DXS848" s="304"/>
      <c r="DXT848" s="304"/>
      <c r="DXU848" s="304"/>
      <c r="DXV848" s="304"/>
      <c r="DXW848" s="304"/>
      <c r="DXX848" s="304"/>
      <c r="DXY848" s="304"/>
      <c r="DXZ848" s="304"/>
      <c r="DYA848" s="304"/>
      <c r="DYB848" s="304"/>
      <c r="DYC848" s="304"/>
      <c r="DYD848" s="304"/>
      <c r="DYE848" s="304"/>
      <c r="DYF848" s="304"/>
      <c r="DYG848" s="304"/>
      <c r="DYH848" s="304"/>
      <c r="DYI848" s="304"/>
      <c r="DYJ848" s="304"/>
      <c r="DYK848" s="304"/>
      <c r="DYL848" s="304"/>
      <c r="DYM848" s="304"/>
      <c r="DYN848" s="304"/>
      <c r="DYO848" s="304"/>
      <c r="DYP848" s="304"/>
      <c r="DYQ848" s="304"/>
      <c r="DYR848" s="304"/>
      <c r="DYS848" s="304"/>
      <c r="DYT848" s="304"/>
      <c r="DYU848" s="304"/>
      <c r="DYV848" s="304"/>
      <c r="DYW848" s="304"/>
      <c r="DYX848" s="304"/>
      <c r="DYY848" s="304"/>
      <c r="DYZ848" s="304"/>
      <c r="DZA848" s="304"/>
      <c r="DZB848" s="304"/>
      <c r="DZC848" s="304"/>
      <c r="DZD848" s="304"/>
      <c r="DZE848" s="304"/>
      <c r="DZF848" s="304"/>
      <c r="DZG848" s="304"/>
      <c r="DZH848" s="304"/>
      <c r="DZI848" s="304"/>
      <c r="DZJ848" s="304"/>
      <c r="DZK848" s="304"/>
      <c r="DZL848" s="304"/>
      <c r="DZM848" s="304"/>
      <c r="DZN848" s="304"/>
      <c r="DZO848" s="304"/>
      <c r="DZP848" s="304"/>
      <c r="DZQ848" s="304"/>
      <c r="DZR848" s="304"/>
      <c r="DZS848" s="304"/>
      <c r="DZT848" s="304"/>
      <c r="DZU848" s="304"/>
      <c r="DZV848" s="304"/>
      <c r="DZW848" s="304"/>
      <c r="DZX848" s="304"/>
      <c r="DZY848" s="304"/>
      <c r="DZZ848" s="304"/>
      <c r="EAA848" s="304"/>
      <c r="EAB848" s="304"/>
      <c r="EAC848" s="304"/>
      <c r="EAD848" s="304"/>
      <c r="EAE848" s="304"/>
      <c r="EAF848" s="304"/>
      <c r="EAG848" s="304"/>
      <c r="EAH848" s="304"/>
      <c r="EAI848" s="304"/>
      <c r="EAJ848" s="304"/>
      <c r="EAK848" s="304"/>
      <c r="EAL848" s="304"/>
      <c r="EAM848" s="304"/>
      <c r="EAN848" s="304"/>
      <c r="EAO848" s="304"/>
      <c r="EAP848" s="304"/>
      <c r="EAQ848" s="304"/>
      <c r="EAR848" s="304"/>
      <c r="EAS848" s="304"/>
      <c r="EAT848" s="304"/>
      <c r="EAU848" s="304"/>
      <c r="EAV848" s="304"/>
      <c r="EAW848" s="304"/>
      <c r="EAX848" s="304"/>
      <c r="EAY848" s="304"/>
      <c r="EAZ848" s="304"/>
      <c r="EBA848" s="304"/>
      <c r="EBB848" s="304"/>
      <c r="EBC848" s="304"/>
      <c r="EBD848" s="304"/>
      <c r="EBE848" s="304"/>
      <c r="EBF848" s="304"/>
      <c r="EBG848" s="304"/>
      <c r="EBH848" s="304"/>
      <c r="EBI848" s="304"/>
      <c r="EBJ848" s="304"/>
      <c r="EBK848" s="304"/>
      <c r="EBL848" s="304"/>
      <c r="EBM848" s="304"/>
      <c r="EBN848" s="304"/>
      <c r="EBO848" s="304"/>
      <c r="EBP848" s="304"/>
      <c r="EBQ848" s="304"/>
      <c r="EBR848" s="304"/>
      <c r="EBS848" s="304"/>
      <c r="EBT848" s="304"/>
      <c r="EBU848" s="304"/>
      <c r="EBV848" s="304"/>
      <c r="EBW848" s="304"/>
      <c r="EBX848" s="304"/>
      <c r="EBY848" s="304"/>
      <c r="EBZ848" s="304"/>
      <c r="ECA848" s="304"/>
      <c r="ECB848" s="304"/>
      <c r="ECC848" s="304"/>
      <c r="ECD848" s="304"/>
      <c r="ECE848" s="304"/>
      <c r="ECF848" s="304"/>
      <c r="ECG848" s="304"/>
      <c r="ECH848" s="304"/>
      <c r="ECI848" s="304"/>
      <c r="ECJ848" s="304"/>
      <c r="ECK848" s="304"/>
      <c r="ECL848" s="304"/>
      <c r="ECM848" s="304"/>
      <c r="ECN848" s="304"/>
      <c r="ECO848" s="304"/>
      <c r="ECP848" s="304"/>
      <c r="ECQ848" s="304"/>
      <c r="ECR848" s="304"/>
      <c r="ECS848" s="304"/>
      <c r="ECT848" s="304"/>
      <c r="ECU848" s="304"/>
      <c r="ECV848" s="304"/>
      <c r="ECW848" s="304"/>
      <c r="ECX848" s="304"/>
      <c r="ECY848" s="304"/>
      <c r="ECZ848" s="304"/>
      <c r="EDA848" s="304"/>
      <c r="EDB848" s="304"/>
      <c r="EDC848" s="304"/>
      <c r="EDD848" s="304"/>
      <c r="EDE848" s="304"/>
      <c r="EDF848" s="304"/>
      <c r="EDG848" s="304"/>
      <c r="EDH848" s="304"/>
      <c r="EDI848" s="304"/>
      <c r="EDJ848" s="304"/>
      <c r="EDK848" s="304"/>
      <c r="EDL848" s="304"/>
      <c r="EDM848" s="304"/>
      <c r="EDN848" s="304"/>
      <c r="EDO848" s="304"/>
      <c r="EDP848" s="304"/>
      <c r="EDQ848" s="304"/>
      <c r="EDR848" s="304"/>
      <c r="EDS848" s="304"/>
      <c r="EDT848" s="304"/>
      <c r="EDU848" s="304"/>
      <c r="EDV848" s="304"/>
      <c r="EDW848" s="304"/>
      <c r="EDX848" s="304"/>
      <c r="EDY848" s="304"/>
      <c r="EDZ848" s="304"/>
      <c r="EEA848" s="304"/>
      <c r="EEB848" s="304"/>
      <c r="EEC848" s="304"/>
      <c r="EED848" s="304"/>
      <c r="EEE848" s="304"/>
      <c r="EEF848" s="304"/>
      <c r="EEG848" s="304"/>
      <c r="EEH848" s="304"/>
      <c r="EEI848" s="304"/>
      <c r="EEJ848" s="304"/>
      <c r="EEK848" s="304"/>
      <c r="EEL848" s="304"/>
      <c r="EEM848" s="304"/>
      <c r="EEN848" s="304"/>
      <c r="EEO848" s="304"/>
      <c r="EEP848" s="304"/>
      <c r="EEQ848" s="304"/>
      <c r="EER848" s="304"/>
      <c r="EES848" s="304"/>
      <c r="EET848" s="304"/>
      <c r="EEU848" s="304"/>
      <c r="EEV848" s="304"/>
      <c r="EEW848" s="304"/>
      <c r="EEX848" s="304"/>
      <c r="EEY848" s="304"/>
      <c r="EEZ848" s="304"/>
      <c r="EFA848" s="304"/>
      <c r="EFB848" s="304"/>
      <c r="EFC848" s="304"/>
      <c r="EFD848" s="304"/>
      <c r="EFE848" s="304"/>
      <c r="EFF848" s="304"/>
      <c r="EFG848" s="304"/>
      <c r="EFH848" s="304"/>
      <c r="EFI848" s="304"/>
      <c r="EFJ848" s="304"/>
      <c r="EFK848" s="304"/>
      <c r="EFL848" s="304"/>
      <c r="EFM848" s="304"/>
      <c r="EFN848" s="304"/>
      <c r="EFO848" s="304"/>
      <c r="EFP848" s="304"/>
      <c r="EFQ848" s="304"/>
      <c r="EFR848" s="304"/>
      <c r="EFS848" s="304"/>
      <c r="EFT848" s="304"/>
      <c r="EFU848" s="304"/>
      <c r="EFV848" s="304"/>
      <c r="EFW848" s="304"/>
      <c r="EFX848" s="304"/>
      <c r="EFY848" s="304"/>
      <c r="EFZ848" s="304"/>
      <c r="EGA848" s="304"/>
      <c r="EGB848" s="304"/>
      <c r="EGC848" s="304"/>
      <c r="EGD848" s="304"/>
      <c r="EGE848" s="304"/>
      <c r="EGF848" s="304"/>
      <c r="EGG848" s="304"/>
      <c r="EGH848" s="304"/>
      <c r="EGI848" s="304"/>
      <c r="EGJ848" s="304"/>
      <c r="EGK848" s="304"/>
      <c r="EGL848" s="304"/>
      <c r="EGM848" s="304"/>
      <c r="EGN848" s="304"/>
      <c r="EGO848" s="304"/>
      <c r="EGP848" s="304"/>
      <c r="EGQ848" s="304"/>
      <c r="EGR848" s="304"/>
      <c r="EGS848" s="304"/>
      <c r="EGT848" s="304"/>
      <c r="EGU848" s="304"/>
      <c r="EGV848" s="304"/>
      <c r="EGW848" s="304"/>
      <c r="EGX848" s="304"/>
      <c r="EGY848" s="304"/>
      <c r="EGZ848" s="304"/>
      <c r="EHA848" s="304"/>
      <c r="EHB848" s="304"/>
      <c r="EHC848" s="304"/>
      <c r="EHD848" s="304"/>
      <c r="EHE848" s="304"/>
      <c r="EHF848" s="304"/>
      <c r="EHG848" s="304"/>
      <c r="EHH848" s="304"/>
      <c r="EHI848" s="304"/>
      <c r="EHJ848" s="304"/>
      <c r="EHK848" s="304"/>
      <c r="EHL848" s="304"/>
      <c r="EHM848" s="304"/>
      <c r="EHN848" s="304"/>
      <c r="EHO848" s="304"/>
      <c r="EHP848" s="304"/>
      <c r="EHQ848" s="304"/>
      <c r="EHR848" s="304"/>
      <c r="EHS848" s="304"/>
      <c r="EHT848" s="304"/>
      <c r="EHU848" s="304"/>
      <c r="EHV848" s="304"/>
      <c r="EHW848" s="304"/>
      <c r="EHX848" s="304"/>
      <c r="EHY848" s="304"/>
      <c r="EHZ848" s="304"/>
      <c r="EIA848" s="304"/>
      <c r="EIB848" s="304"/>
      <c r="EIC848" s="304"/>
      <c r="EID848" s="304"/>
      <c r="EIE848" s="304"/>
      <c r="EIF848" s="304"/>
      <c r="EIG848" s="304"/>
      <c r="EIH848" s="304"/>
      <c r="EII848" s="304"/>
      <c r="EIJ848" s="304"/>
      <c r="EIK848" s="304"/>
      <c r="EIL848" s="304"/>
      <c r="EIM848" s="304"/>
      <c r="EIN848" s="304"/>
      <c r="EIO848" s="304"/>
      <c r="EIP848" s="304"/>
      <c r="EIQ848" s="304"/>
      <c r="EIR848" s="304"/>
      <c r="EIS848" s="304"/>
      <c r="EIT848" s="304"/>
      <c r="EIU848" s="304"/>
      <c r="EIV848" s="304"/>
      <c r="EIW848" s="304"/>
      <c r="EIX848" s="304"/>
      <c r="EIY848" s="304"/>
      <c r="EIZ848" s="304"/>
      <c r="EJA848" s="304"/>
      <c r="EJB848" s="304"/>
      <c r="EJC848" s="304"/>
      <c r="EJD848" s="304"/>
      <c r="EJE848" s="304"/>
      <c r="EJF848" s="304"/>
      <c r="EJG848" s="304"/>
      <c r="EJH848" s="304"/>
      <c r="EJI848" s="304"/>
      <c r="EJJ848" s="304"/>
      <c r="EJK848" s="304"/>
      <c r="EJL848" s="304"/>
      <c r="EJM848" s="304"/>
      <c r="EJN848" s="304"/>
      <c r="EJO848" s="304"/>
      <c r="EJP848" s="304"/>
      <c r="EJQ848" s="304"/>
      <c r="EJR848" s="304"/>
      <c r="EJS848" s="304"/>
      <c r="EJT848" s="304"/>
      <c r="EJU848" s="304"/>
      <c r="EJV848" s="304"/>
      <c r="EJW848" s="304"/>
      <c r="EJX848" s="304"/>
      <c r="EJY848" s="304"/>
      <c r="EJZ848" s="304"/>
      <c r="EKA848" s="304"/>
      <c r="EKB848" s="304"/>
      <c r="EKC848" s="304"/>
      <c r="EKD848" s="304"/>
      <c r="EKE848" s="304"/>
      <c r="EKF848" s="304"/>
      <c r="EKG848" s="304"/>
      <c r="EKH848" s="304"/>
      <c r="EKI848" s="304"/>
      <c r="EKJ848" s="304"/>
      <c r="EKK848" s="304"/>
      <c r="EKL848" s="304"/>
      <c r="EKM848" s="304"/>
      <c r="EKN848" s="304"/>
      <c r="EKO848" s="304"/>
      <c r="EKP848" s="304"/>
      <c r="EKQ848" s="304"/>
      <c r="EKR848" s="304"/>
      <c r="EKS848" s="304"/>
      <c r="EKT848" s="304"/>
      <c r="EKU848" s="304"/>
      <c r="EKV848" s="304"/>
      <c r="EKW848" s="304"/>
      <c r="EKX848" s="304"/>
      <c r="EKY848" s="304"/>
      <c r="EKZ848" s="304"/>
      <c r="ELA848" s="304"/>
      <c r="ELB848" s="304"/>
      <c r="ELC848" s="304"/>
      <c r="ELD848" s="304"/>
      <c r="ELE848" s="304"/>
      <c r="ELF848" s="304"/>
      <c r="ELG848" s="304"/>
      <c r="ELH848" s="304"/>
      <c r="ELI848" s="304"/>
      <c r="ELJ848" s="304"/>
      <c r="ELK848" s="304"/>
      <c r="ELL848" s="304"/>
      <c r="ELM848" s="304"/>
      <c r="ELN848" s="304"/>
      <c r="ELO848" s="304"/>
      <c r="ELP848" s="304"/>
      <c r="ELQ848" s="304"/>
      <c r="ELR848" s="304"/>
      <c r="ELS848" s="304"/>
      <c r="ELT848" s="304"/>
      <c r="ELU848" s="304"/>
    </row>
    <row r="849" spans="2:341 1271:3713" s="279" customFormat="1">
      <c r="B849" s="303"/>
      <c r="S849" s="421"/>
      <c r="T849" s="453"/>
      <c r="U849" s="304"/>
      <c r="V849" s="304"/>
      <c r="W849" s="304"/>
      <c r="X849" s="304"/>
      <c r="Y849" s="304"/>
      <c r="Z849" s="304"/>
      <c r="AA849" s="304"/>
      <c r="AB849" s="304"/>
      <c r="AC849" s="304"/>
      <c r="AD849" s="304"/>
      <c r="AE849" s="304"/>
      <c r="AF849" s="304"/>
      <c r="AG849" s="304"/>
      <c r="AH849" s="304"/>
      <c r="AI849" s="304"/>
      <c r="AJ849" s="304"/>
      <c r="AK849" s="304"/>
      <c r="AL849" s="304"/>
      <c r="AM849" s="304"/>
      <c r="AN849" s="304"/>
      <c r="AO849" s="304"/>
      <c r="AP849" s="304"/>
      <c r="AQ849" s="304"/>
      <c r="AR849" s="304"/>
      <c r="AS849" s="304"/>
      <c r="AT849" s="304"/>
      <c r="AU849" s="304"/>
      <c r="AV849" s="304"/>
      <c r="AW849" s="304"/>
      <c r="AX849" s="304"/>
      <c r="AY849" s="304"/>
      <c r="AZ849" s="304"/>
      <c r="BA849" s="304"/>
      <c r="BB849" s="304"/>
      <c r="BC849" s="304"/>
      <c r="BD849" s="304"/>
      <c r="BE849" s="304"/>
      <c r="BF849" s="304"/>
      <c r="BG849" s="304"/>
      <c r="BH849" s="304"/>
      <c r="BI849" s="304"/>
      <c r="BJ849" s="304"/>
      <c r="BK849" s="304"/>
      <c r="BL849" s="304"/>
      <c r="BM849" s="304"/>
      <c r="BN849" s="304"/>
      <c r="BO849" s="304"/>
      <c r="BP849" s="304"/>
      <c r="BQ849" s="304"/>
      <c r="BR849" s="304"/>
      <c r="BS849" s="304"/>
      <c r="BT849" s="304"/>
      <c r="BU849" s="304"/>
      <c r="BV849" s="304"/>
      <c r="BW849" s="304"/>
      <c r="BX849" s="304"/>
      <c r="BY849" s="304"/>
      <c r="BZ849" s="304"/>
      <c r="CA849" s="304"/>
      <c r="CB849" s="304"/>
      <c r="CC849" s="304"/>
      <c r="CD849" s="304"/>
      <c r="CE849" s="304"/>
      <c r="CF849" s="304"/>
      <c r="CG849" s="304"/>
      <c r="CH849" s="304"/>
      <c r="CI849" s="304"/>
      <c r="CJ849" s="304"/>
      <c r="CK849" s="304"/>
      <c r="CL849" s="304"/>
      <c r="CM849" s="304"/>
      <c r="CN849" s="304"/>
      <c r="CO849" s="304"/>
      <c r="CP849" s="304"/>
      <c r="CQ849" s="304"/>
      <c r="CR849" s="304"/>
      <c r="CS849" s="304"/>
      <c r="CT849" s="304"/>
      <c r="CU849" s="304"/>
      <c r="CV849" s="304"/>
      <c r="CW849" s="304"/>
      <c r="CX849" s="304"/>
      <c r="CY849" s="304"/>
      <c r="CZ849" s="304"/>
      <c r="DA849" s="304"/>
      <c r="DB849" s="304"/>
      <c r="DC849" s="304"/>
      <c r="DD849" s="304"/>
      <c r="DE849" s="304"/>
      <c r="DF849" s="304"/>
      <c r="DG849" s="304"/>
      <c r="DH849" s="304"/>
      <c r="DI849" s="304"/>
      <c r="DJ849" s="304"/>
      <c r="DK849" s="304"/>
      <c r="DL849" s="304"/>
      <c r="DM849" s="304"/>
      <c r="DN849" s="304"/>
      <c r="DO849" s="304"/>
      <c r="DP849" s="304"/>
      <c r="DQ849" s="304"/>
      <c r="DR849" s="304"/>
      <c r="DS849" s="304"/>
      <c r="DT849" s="304"/>
      <c r="DU849" s="304"/>
      <c r="DV849" s="304"/>
      <c r="DW849" s="304"/>
      <c r="DX849" s="304"/>
      <c r="DY849" s="304"/>
      <c r="DZ849" s="304"/>
      <c r="EA849" s="304"/>
      <c r="EB849" s="304"/>
      <c r="EC849" s="304"/>
      <c r="ED849" s="304"/>
      <c r="EE849" s="304"/>
      <c r="EF849" s="304"/>
      <c r="EG849" s="304"/>
      <c r="EH849" s="304"/>
      <c r="EI849" s="304"/>
      <c r="EJ849" s="304"/>
      <c r="EK849" s="304"/>
      <c r="EL849" s="304"/>
      <c r="EM849" s="304"/>
      <c r="EN849" s="304"/>
      <c r="EO849" s="304"/>
      <c r="EP849" s="304"/>
      <c r="EQ849" s="304"/>
      <c r="ER849" s="304"/>
      <c r="ES849" s="304"/>
      <c r="ET849" s="304"/>
      <c r="EU849" s="304"/>
      <c r="EV849" s="304"/>
      <c r="EW849" s="304"/>
      <c r="EX849" s="304"/>
      <c r="EY849" s="304"/>
      <c r="EZ849" s="304"/>
      <c r="FA849" s="304"/>
      <c r="FB849" s="304"/>
      <c r="FC849" s="304"/>
      <c r="FD849" s="304"/>
      <c r="FE849" s="304"/>
      <c r="FF849" s="304"/>
      <c r="FG849" s="304"/>
      <c r="FH849" s="304"/>
      <c r="FI849" s="304"/>
      <c r="FJ849" s="304"/>
      <c r="FK849" s="304"/>
      <c r="FL849" s="304"/>
      <c r="FM849" s="304"/>
      <c r="FN849" s="304"/>
      <c r="FO849" s="304"/>
      <c r="FP849" s="304"/>
      <c r="FQ849" s="304"/>
      <c r="FR849" s="304"/>
      <c r="FS849" s="304"/>
      <c r="FT849" s="304"/>
      <c r="FU849" s="304"/>
      <c r="FV849" s="304"/>
      <c r="FW849" s="304"/>
      <c r="FX849" s="304"/>
      <c r="FY849" s="304"/>
      <c r="FZ849" s="304"/>
      <c r="GA849" s="304"/>
      <c r="GB849" s="304"/>
      <c r="GC849" s="304"/>
      <c r="GD849" s="304"/>
      <c r="GE849" s="304"/>
      <c r="GF849" s="304"/>
      <c r="GG849" s="304"/>
      <c r="GH849" s="304"/>
      <c r="GI849" s="304"/>
      <c r="GJ849" s="304"/>
      <c r="GK849" s="304"/>
      <c r="GL849" s="304"/>
      <c r="GM849" s="304"/>
      <c r="GN849" s="304"/>
      <c r="GO849" s="304"/>
      <c r="GP849" s="304"/>
      <c r="GQ849" s="304"/>
      <c r="GR849" s="304"/>
      <c r="GS849" s="304"/>
      <c r="GT849" s="304"/>
      <c r="GU849" s="304"/>
      <c r="GV849" s="304"/>
      <c r="GW849" s="304"/>
      <c r="GX849" s="304"/>
      <c r="GY849" s="304"/>
      <c r="GZ849" s="304"/>
      <c r="HA849" s="304"/>
      <c r="HB849" s="304"/>
      <c r="HC849" s="304"/>
      <c r="HD849" s="304"/>
      <c r="HE849" s="304"/>
      <c r="HF849" s="304"/>
      <c r="HG849" s="304"/>
      <c r="HH849" s="304"/>
      <c r="HI849" s="304"/>
      <c r="HJ849" s="304"/>
      <c r="HK849" s="304"/>
      <c r="HL849" s="304"/>
      <c r="HM849" s="304"/>
      <c r="HN849" s="304"/>
      <c r="HO849" s="304"/>
      <c r="HP849" s="304"/>
      <c r="HQ849" s="304"/>
      <c r="HR849" s="304"/>
      <c r="HS849" s="304"/>
      <c r="HT849" s="304"/>
      <c r="HU849" s="304"/>
      <c r="HV849" s="304"/>
      <c r="HW849" s="304"/>
      <c r="HX849" s="304"/>
      <c r="HY849" s="304"/>
      <c r="HZ849" s="304"/>
      <c r="IA849" s="304"/>
      <c r="IB849" s="304"/>
      <c r="IC849" s="304"/>
      <c r="ID849" s="304"/>
      <c r="IE849" s="304"/>
      <c r="IF849" s="304"/>
      <c r="IG849" s="304"/>
      <c r="IH849" s="304"/>
      <c r="II849" s="304"/>
      <c r="IJ849" s="304"/>
      <c r="IK849" s="304"/>
      <c r="IL849" s="304"/>
      <c r="IM849" s="304"/>
      <c r="IN849" s="304"/>
      <c r="IO849" s="304"/>
      <c r="IP849" s="304"/>
      <c r="IQ849" s="304"/>
      <c r="IR849" s="304"/>
      <c r="IS849" s="304"/>
      <c r="IT849" s="304"/>
      <c r="IU849" s="304"/>
      <c r="IV849" s="304"/>
      <c r="IW849" s="304"/>
      <c r="IX849" s="304"/>
      <c r="IY849" s="304"/>
      <c r="IZ849" s="304"/>
      <c r="JA849" s="304"/>
      <c r="JB849" s="304"/>
      <c r="JC849" s="304"/>
      <c r="JD849" s="304"/>
      <c r="JE849" s="304"/>
      <c r="JF849" s="304"/>
      <c r="JG849" s="304"/>
      <c r="JH849" s="304"/>
      <c r="JI849" s="304"/>
      <c r="JJ849" s="304"/>
      <c r="JK849" s="304"/>
      <c r="JL849" s="304"/>
      <c r="JM849" s="304"/>
      <c r="JN849" s="304"/>
      <c r="JO849" s="304"/>
      <c r="JP849" s="304"/>
      <c r="JQ849" s="304"/>
      <c r="JR849" s="304"/>
      <c r="JS849" s="304"/>
      <c r="JT849" s="304"/>
      <c r="JU849" s="304"/>
      <c r="JV849" s="304"/>
      <c r="JW849" s="304"/>
      <c r="JX849" s="304"/>
      <c r="JY849" s="304"/>
      <c r="JZ849" s="304"/>
      <c r="KA849" s="304"/>
      <c r="KB849" s="304"/>
      <c r="KC849" s="304"/>
      <c r="KD849" s="304"/>
      <c r="KE849" s="304"/>
      <c r="KF849" s="304"/>
      <c r="KG849" s="304"/>
      <c r="KH849" s="304"/>
      <c r="KI849" s="304"/>
      <c r="KJ849" s="304"/>
      <c r="KK849" s="304"/>
      <c r="KL849" s="304"/>
      <c r="KM849" s="304"/>
      <c r="KN849" s="304"/>
      <c r="KO849" s="304"/>
      <c r="KP849" s="304"/>
      <c r="KQ849" s="304"/>
      <c r="KR849" s="304"/>
      <c r="KS849" s="304"/>
      <c r="KT849" s="304"/>
      <c r="KU849" s="304"/>
      <c r="KV849" s="304"/>
      <c r="KW849" s="304"/>
      <c r="KX849" s="304"/>
      <c r="KY849" s="304"/>
      <c r="KZ849" s="304"/>
      <c r="LA849" s="304"/>
      <c r="LB849" s="304"/>
      <c r="LC849" s="304"/>
      <c r="LD849" s="304"/>
      <c r="LE849" s="304"/>
      <c r="LF849" s="304"/>
      <c r="LG849" s="304"/>
      <c r="LH849" s="304"/>
      <c r="LI849" s="304"/>
      <c r="LJ849" s="304"/>
      <c r="LK849" s="304"/>
      <c r="LL849" s="304"/>
      <c r="LM849" s="304"/>
      <c r="LN849" s="304"/>
      <c r="LO849" s="304"/>
      <c r="LP849" s="304"/>
      <c r="LQ849" s="304"/>
      <c r="LR849" s="304"/>
      <c r="LS849" s="304"/>
      <c r="LT849" s="304"/>
      <c r="LU849" s="304"/>
      <c r="LV849" s="304"/>
      <c r="LW849" s="304"/>
      <c r="LX849" s="304"/>
      <c r="LY849" s="304"/>
      <c r="LZ849" s="304"/>
      <c r="MA849" s="304"/>
      <c r="MB849" s="304"/>
      <c r="MC849" s="304"/>
      <c r="AVW849" s="304"/>
      <c r="AVX849" s="304"/>
      <c r="AVY849" s="304"/>
      <c r="AVZ849" s="304"/>
      <c r="AWA849" s="304"/>
      <c r="AWB849" s="304"/>
      <c r="AWC849" s="304"/>
      <c r="AWD849" s="304"/>
      <c r="AWE849" s="304"/>
      <c r="AWF849" s="304"/>
      <c r="AWG849" s="304"/>
      <c r="AWH849" s="304"/>
      <c r="AWI849" s="304"/>
      <c r="AWJ849" s="304"/>
      <c r="AWK849" s="304"/>
      <c r="AWL849" s="304"/>
      <c r="AWM849" s="304"/>
      <c r="AWN849" s="304"/>
      <c r="AWO849" s="304"/>
      <c r="AWP849" s="304"/>
      <c r="AWQ849" s="304"/>
      <c r="AWR849" s="304"/>
      <c r="AWS849" s="304"/>
      <c r="AWT849" s="304"/>
      <c r="AWU849" s="304"/>
      <c r="AWV849" s="304"/>
      <c r="AWW849" s="304"/>
      <c r="AWX849" s="304"/>
      <c r="AWY849" s="304"/>
      <c r="AWZ849" s="304"/>
      <c r="AXA849" s="304"/>
      <c r="AXB849" s="304"/>
      <c r="AXC849" s="304"/>
      <c r="AXD849" s="304"/>
      <c r="AXE849" s="304"/>
      <c r="AXF849" s="304"/>
      <c r="AXG849" s="304"/>
      <c r="AXH849" s="304"/>
      <c r="AXI849" s="304"/>
      <c r="AXJ849" s="304"/>
      <c r="AXK849" s="304"/>
      <c r="AXL849" s="304"/>
      <c r="AXM849" s="304"/>
      <c r="AXN849" s="304"/>
      <c r="AXO849" s="304"/>
      <c r="AXP849" s="304"/>
      <c r="AXQ849" s="304"/>
      <c r="AXR849" s="304"/>
      <c r="AXS849" s="304"/>
      <c r="AXT849" s="304"/>
      <c r="AXU849" s="304"/>
      <c r="AXV849" s="304"/>
      <c r="AXW849" s="304"/>
      <c r="AXX849" s="304"/>
      <c r="AXY849" s="304"/>
      <c r="AXZ849" s="304"/>
      <c r="AYA849" s="304"/>
      <c r="AYB849" s="304"/>
      <c r="AYC849" s="304"/>
      <c r="AYD849" s="304"/>
      <c r="AYE849" s="304"/>
      <c r="AYF849" s="304"/>
      <c r="AYG849" s="304"/>
      <c r="AYH849" s="304"/>
      <c r="AYI849" s="304"/>
      <c r="AYJ849" s="304"/>
      <c r="AYK849" s="304"/>
      <c r="AYL849" s="304"/>
      <c r="AYM849" s="304"/>
      <c r="AYN849" s="304"/>
      <c r="AYO849" s="304"/>
      <c r="AYP849" s="304"/>
      <c r="AYQ849" s="304"/>
      <c r="AYR849" s="304"/>
      <c r="AYS849" s="304"/>
      <c r="AYT849" s="304"/>
      <c r="AYU849" s="304"/>
      <c r="AYV849" s="304"/>
      <c r="AYW849" s="304"/>
      <c r="AYX849" s="304"/>
      <c r="AYY849" s="304"/>
      <c r="AYZ849" s="304"/>
      <c r="AZA849" s="304"/>
      <c r="AZB849" s="304"/>
      <c r="AZC849" s="304"/>
      <c r="AZD849" s="304"/>
      <c r="AZE849" s="304"/>
      <c r="AZF849" s="304"/>
      <c r="AZG849" s="304"/>
      <c r="AZH849" s="304"/>
      <c r="AZI849" s="304"/>
      <c r="AZJ849" s="304"/>
      <c r="AZK849" s="304"/>
      <c r="AZL849" s="304"/>
      <c r="AZM849" s="304"/>
      <c r="AZN849" s="304"/>
      <c r="AZO849" s="304"/>
      <c r="AZP849" s="304"/>
      <c r="AZQ849" s="304"/>
      <c r="AZR849" s="304"/>
      <c r="AZS849" s="304"/>
      <c r="AZT849" s="304"/>
      <c r="AZU849" s="304"/>
      <c r="AZV849" s="304"/>
      <c r="AZW849" s="304"/>
      <c r="AZX849" s="304"/>
      <c r="AZY849" s="304"/>
      <c r="AZZ849" s="304"/>
      <c r="BAA849" s="304"/>
      <c r="BAB849" s="304"/>
      <c r="BAC849" s="304"/>
      <c r="BAD849" s="304"/>
      <c r="BAE849" s="304"/>
      <c r="BAF849" s="304"/>
      <c r="BAG849" s="304"/>
      <c r="BAH849" s="304"/>
      <c r="BAI849" s="304"/>
      <c r="BAJ849" s="304"/>
      <c r="BAK849" s="304"/>
      <c r="BAL849" s="304"/>
      <c r="BAM849" s="304"/>
      <c r="BAN849" s="304"/>
      <c r="BAO849" s="304"/>
      <c r="BAP849" s="304"/>
      <c r="BAQ849" s="304"/>
      <c r="BAR849" s="304"/>
      <c r="BAS849" s="304"/>
      <c r="BAT849" s="304"/>
      <c r="BAU849" s="304"/>
      <c r="BAV849" s="304"/>
      <c r="BAW849" s="304"/>
      <c r="BAX849" s="304"/>
      <c r="BAY849" s="304"/>
      <c r="BAZ849" s="304"/>
      <c r="BBA849" s="304"/>
      <c r="BBB849" s="304"/>
      <c r="BBC849" s="304"/>
      <c r="BBD849" s="304"/>
      <c r="BBE849" s="304"/>
      <c r="BBF849" s="304"/>
      <c r="BBG849" s="304"/>
      <c r="BBH849" s="304"/>
      <c r="BBI849" s="304"/>
      <c r="BBJ849" s="304"/>
      <c r="BBK849" s="304"/>
      <c r="BBL849" s="304"/>
      <c r="BBM849" s="304"/>
      <c r="BBN849" s="304"/>
      <c r="BBO849" s="304"/>
      <c r="BBP849" s="304"/>
      <c r="BBQ849" s="304"/>
      <c r="BBR849" s="304"/>
      <c r="BBS849" s="304"/>
      <c r="BBT849" s="304"/>
      <c r="BBU849" s="304"/>
      <c r="BBV849" s="304"/>
      <c r="BBW849" s="304"/>
      <c r="BBX849" s="304"/>
      <c r="BBY849" s="304"/>
      <c r="BBZ849" s="304"/>
      <c r="BCA849" s="304"/>
      <c r="BCB849" s="304"/>
      <c r="BCC849" s="304"/>
      <c r="BCD849" s="304"/>
      <c r="BCE849" s="304"/>
      <c r="BCF849" s="304"/>
      <c r="BCG849" s="304"/>
      <c r="BCH849" s="304"/>
      <c r="BCI849" s="304"/>
      <c r="BCJ849" s="304"/>
      <c r="BCK849" s="304"/>
      <c r="BCL849" s="304"/>
      <c r="BCM849" s="304"/>
      <c r="BCN849" s="304"/>
      <c r="BCO849" s="304"/>
      <c r="BCP849" s="304"/>
      <c r="BCQ849" s="304"/>
      <c r="BCR849" s="304"/>
      <c r="BCS849" s="304"/>
      <c r="BCT849" s="304"/>
      <c r="BCU849" s="304"/>
      <c r="BCV849" s="304"/>
      <c r="BCW849" s="304"/>
      <c r="BCX849" s="304"/>
      <c r="BCY849" s="304"/>
      <c r="BCZ849" s="304"/>
      <c r="BDA849" s="304"/>
      <c r="BDB849" s="304"/>
      <c r="BDC849" s="304"/>
      <c r="BDD849" s="304"/>
      <c r="BDE849" s="304"/>
      <c r="BDF849" s="304"/>
      <c r="BDG849" s="304"/>
      <c r="BDH849" s="304"/>
      <c r="BDI849" s="304"/>
      <c r="BDJ849" s="304"/>
      <c r="BDK849" s="304"/>
      <c r="BDL849" s="304"/>
      <c r="BDM849" s="304"/>
      <c r="BDN849" s="304"/>
      <c r="BDO849" s="304"/>
      <c r="BDP849" s="304"/>
      <c r="BDQ849" s="304"/>
      <c r="BDR849" s="304"/>
      <c r="BDS849" s="304"/>
      <c r="BDT849" s="304"/>
      <c r="BDU849" s="304"/>
      <c r="BDV849" s="304"/>
      <c r="BDW849" s="304"/>
      <c r="BDX849" s="304"/>
      <c r="BDY849" s="304"/>
      <c r="BDZ849" s="304"/>
      <c r="BEA849" s="304"/>
      <c r="BEB849" s="304"/>
      <c r="BEC849" s="304"/>
      <c r="BED849" s="304"/>
      <c r="BEE849" s="304"/>
      <c r="BEF849" s="304"/>
      <c r="BEG849" s="304"/>
      <c r="BEH849" s="304"/>
      <c r="BEI849" s="304"/>
      <c r="BEJ849" s="304"/>
      <c r="BEK849" s="304"/>
      <c r="BEL849" s="304"/>
      <c r="BEM849" s="304"/>
      <c r="BEN849" s="304"/>
      <c r="BEO849" s="304"/>
      <c r="BEP849" s="304"/>
      <c r="BEQ849" s="304"/>
      <c r="BER849" s="304"/>
      <c r="BES849" s="304"/>
      <c r="BET849" s="304"/>
      <c r="BEU849" s="304"/>
      <c r="BEV849" s="304"/>
      <c r="BEW849" s="304"/>
      <c r="BEX849" s="304"/>
      <c r="BEY849" s="304"/>
      <c r="BEZ849" s="304"/>
      <c r="BFA849" s="304"/>
      <c r="BFB849" s="304"/>
      <c r="BFC849" s="304"/>
      <c r="BFD849" s="304"/>
      <c r="BFE849" s="304"/>
      <c r="BFF849" s="304"/>
      <c r="BFG849" s="304"/>
      <c r="BFH849" s="304"/>
      <c r="BFI849" s="304"/>
      <c r="BFJ849" s="304"/>
      <c r="BFK849" s="304"/>
      <c r="BFL849" s="304"/>
      <c r="BFM849" s="304"/>
      <c r="BFN849" s="304"/>
      <c r="BFO849" s="304"/>
      <c r="BFP849" s="304"/>
      <c r="BFQ849" s="304"/>
      <c r="BFR849" s="304"/>
      <c r="BFS849" s="304"/>
      <c r="BFT849" s="304"/>
      <c r="BFU849" s="304"/>
      <c r="BFV849" s="304"/>
      <c r="BFW849" s="304"/>
      <c r="BFX849" s="304"/>
      <c r="BFY849" s="304"/>
      <c r="BFZ849" s="304"/>
      <c r="BGA849" s="304"/>
      <c r="BGB849" s="304"/>
      <c r="BGC849" s="304"/>
      <c r="BGD849" s="304"/>
      <c r="BGE849" s="304"/>
      <c r="BGF849" s="304"/>
      <c r="BGG849" s="304"/>
      <c r="BGH849" s="304"/>
      <c r="BGI849" s="304"/>
      <c r="BGJ849" s="304"/>
      <c r="BGK849" s="304"/>
      <c r="BGL849" s="304"/>
      <c r="BGM849" s="304"/>
      <c r="BGN849" s="304"/>
      <c r="BGO849" s="304"/>
      <c r="BGP849" s="304"/>
      <c r="BGQ849" s="304"/>
      <c r="BGR849" s="304"/>
      <c r="BGS849" s="304"/>
      <c r="BGT849" s="304"/>
      <c r="BGU849" s="304"/>
      <c r="BGV849" s="304"/>
      <c r="BGW849" s="304"/>
      <c r="BGX849" s="304"/>
      <c r="BGY849" s="304"/>
      <c r="BGZ849" s="304"/>
      <c r="BHA849" s="304"/>
      <c r="BHB849" s="304"/>
      <c r="BHC849" s="304"/>
      <c r="BHD849" s="304"/>
      <c r="BHE849" s="304"/>
      <c r="BHF849" s="304"/>
      <c r="BHG849" s="304"/>
      <c r="BHH849" s="304"/>
      <c r="BHI849" s="304"/>
      <c r="BHJ849" s="304"/>
      <c r="BHK849" s="304"/>
      <c r="BHL849" s="304"/>
      <c r="BHM849" s="304"/>
      <c r="BHN849" s="304"/>
      <c r="BHO849" s="304"/>
      <c r="BHP849" s="304"/>
      <c r="BHQ849" s="304"/>
      <c r="BHR849" s="304"/>
      <c r="BHS849" s="304"/>
      <c r="BHT849" s="304"/>
      <c r="BHU849" s="304"/>
      <c r="BHV849" s="304"/>
      <c r="BHW849" s="304"/>
      <c r="BHX849" s="304"/>
      <c r="BHY849" s="304"/>
      <c r="BHZ849" s="304"/>
      <c r="BIA849" s="304"/>
      <c r="BIB849" s="304"/>
      <c r="BIC849" s="304"/>
      <c r="BID849" s="304"/>
      <c r="BIE849" s="304"/>
      <c r="BIF849" s="304"/>
      <c r="BIG849" s="304"/>
      <c r="BIH849" s="304"/>
      <c r="BII849" s="304"/>
      <c r="BIJ849" s="304"/>
      <c r="BIK849" s="304"/>
      <c r="BIL849" s="304"/>
      <c r="BIM849" s="304"/>
      <c r="BIN849" s="304"/>
      <c r="BIO849" s="304"/>
      <c r="BIP849" s="304"/>
      <c r="BIQ849" s="304"/>
      <c r="BIR849" s="304"/>
      <c r="BIS849" s="304"/>
      <c r="BIT849" s="304"/>
      <c r="BIU849" s="304"/>
      <c r="BIV849" s="304"/>
      <c r="BIW849" s="304"/>
      <c r="BIX849" s="304"/>
      <c r="BIY849" s="304"/>
      <c r="BIZ849" s="304"/>
      <c r="BJA849" s="304"/>
      <c r="BJB849" s="304"/>
      <c r="BJC849" s="304"/>
      <c r="BJD849" s="304"/>
      <c r="BJE849" s="304"/>
      <c r="BJF849" s="304"/>
      <c r="BJG849" s="304"/>
      <c r="BJH849" s="304"/>
      <c r="BJI849" s="304"/>
      <c r="BJJ849" s="304"/>
      <c r="BJK849" s="304"/>
      <c r="BJL849" s="304"/>
      <c r="BJM849" s="304"/>
      <c r="BJN849" s="304"/>
      <c r="BJO849" s="304"/>
      <c r="BJP849" s="304"/>
      <c r="BJQ849" s="304"/>
      <c r="BJR849" s="304"/>
      <c r="BJS849" s="304"/>
      <c r="BJT849" s="304"/>
      <c r="BJU849" s="304"/>
      <c r="BJV849" s="304"/>
      <c r="BJW849" s="304"/>
      <c r="BJX849" s="304"/>
      <c r="BJY849" s="304"/>
      <c r="BJZ849" s="304"/>
      <c r="BKA849" s="304"/>
      <c r="BKB849" s="304"/>
      <c r="BKC849" s="304"/>
      <c r="BKD849" s="304"/>
      <c r="BKE849" s="304"/>
      <c r="BKF849" s="304"/>
      <c r="BKG849" s="304"/>
      <c r="BKH849" s="304"/>
      <c r="BKI849" s="304"/>
      <c r="BKJ849" s="304"/>
      <c r="BKK849" s="304"/>
      <c r="BKL849" s="304"/>
      <c r="BKM849" s="304"/>
      <c r="BKN849" s="304"/>
      <c r="BKO849" s="304"/>
      <c r="BKP849" s="304"/>
      <c r="BKQ849" s="304"/>
      <c r="BKR849" s="304"/>
      <c r="BKS849" s="304"/>
      <c r="BKT849" s="304"/>
      <c r="BKU849" s="304"/>
      <c r="BKV849" s="304"/>
      <c r="BKW849" s="304"/>
      <c r="BKX849" s="304"/>
      <c r="BKY849" s="304"/>
      <c r="BKZ849" s="304"/>
      <c r="BLA849" s="304"/>
      <c r="BLB849" s="304"/>
      <c r="BLC849" s="304"/>
      <c r="BLD849" s="304"/>
      <c r="BLE849" s="304"/>
      <c r="BLF849" s="304"/>
      <c r="BLG849" s="304"/>
      <c r="BLH849" s="304"/>
      <c r="BLI849" s="304"/>
      <c r="BLJ849" s="304"/>
      <c r="BLK849" s="304"/>
      <c r="BLL849" s="304"/>
      <c r="BLM849" s="304"/>
      <c r="BLN849" s="304"/>
      <c r="BLO849" s="304"/>
      <c r="BLP849" s="304"/>
      <c r="BLQ849" s="304"/>
      <c r="BLR849" s="304"/>
      <c r="BLS849" s="304"/>
      <c r="BLT849" s="304"/>
      <c r="BLU849" s="304"/>
      <c r="BLV849" s="304"/>
      <c r="BLW849" s="304"/>
      <c r="BLX849" s="304"/>
      <c r="BLY849" s="304"/>
      <c r="BLZ849" s="304"/>
      <c r="BMA849" s="304"/>
      <c r="BMB849" s="304"/>
      <c r="BMC849" s="304"/>
      <c r="BMD849" s="304"/>
      <c r="BME849" s="304"/>
      <c r="BMF849" s="304"/>
      <c r="BMG849" s="304"/>
      <c r="BMH849" s="304"/>
      <c r="BMI849" s="304"/>
      <c r="BMJ849" s="304"/>
      <c r="BMK849" s="304"/>
      <c r="BML849" s="304"/>
      <c r="BMM849" s="304"/>
      <c r="BMN849" s="304"/>
      <c r="BMO849" s="304"/>
      <c r="BMP849" s="304"/>
      <c r="BMQ849" s="304"/>
      <c r="BMR849" s="304"/>
      <c r="BMS849" s="304"/>
      <c r="BMT849" s="304"/>
      <c r="BMU849" s="304"/>
      <c r="BMV849" s="304"/>
      <c r="BMW849" s="304"/>
      <c r="BMX849" s="304"/>
      <c r="BMY849" s="304"/>
      <c r="BMZ849" s="304"/>
      <c r="BNA849" s="304"/>
      <c r="BNB849" s="304"/>
      <c r="BNC849" s="304"/>
      <c r="BND849" s="304"/>
      <c r="BNE849" s="304"/>
      <c r="BNF849" s="304"/>
      <c r="BNG849" s="304"/>
      <c r="BNH849" s="304"/>
      <c r="BNI849" s="304"/>
      <c r="BNJ849" s="304"/>
      <c r="BNK849" s="304"/>
      <c r="BNL849" s="304"/>
      <c r="BNM849" s="304"/>
      <c r="BNN849" s="304"/>
      <c r="BNO849" s="304"/>
      <c r="BNP849" s="304"/>
      <c r="BNQ849" s="304"/>
      <c r="BNR849" s="304"/>
      <c r="BNS849" s="304"/>
      <c r="BNT849" s="304"/>
      <c r="BNU849" s="304"/>
      <c r="BNV849" s="304"/>
      <c r="BNW849" s="304"/>
      <c r="BNX849" s="304"/>
      <c r="BNY849" s="304"/>
      <c r="BNZ849" s="304"/>
      <c r="BOA849" s="304"/>
      <c r="BOB849" s="304"/>
      <c r="BOC849" s="304"/>
      <c r="BOD849" s="304"/>
      <c r="BOE849" s="304"/>
      <c r="BOF849" s="304"/>
      <c r="BOG849" s="304"/>
      <c r="BOH849" s="304"/>
      <c r="BOI849" s="304"/>
      <c r="BOJ849" s="304"/>
      <c r="BOK849" s="304"/>
      <c r="BOL849" s="304"/>
      <c r="BOM849" s="304"/>
      <c r="BON849" s="304"/>
      <c r="BOO849" s="304"/>
      <c r="BOP849" s="304"/>
      <c r="BOQ849" s="304"/>
      <c r="BOR849" s="304"/>
      <c r="BOS849" s="304"/>
      <c r="BOT849" s="304"/>
      <c r="BOU849" s="304"/>
      <c r="BOV849" s="304"/>
      <c r="BOW849" s="304"/>
      <c r="BOX849" s="304"/>
      <c r="BOY849" s="304"/>
      <c r="BOZ849" s="304"/>
      <c r="BPA849" s="304"/>
      <c r="BPB849" s="304"/>
      <c r="BPC849" s="304"/>
      <c r="BPD849" s="304"/>
      <c r="BPE849" s="304"/>
      <c r="BPF849" s="304"/>
      <c r="BPG849" s="304"/>
      <c r="BPH849" s="304"/>
      <c r="BPI849" s="304"/>
      <c r="BPJ849" s="304"/>
      <c r="BPK849" s="304"/>
      <c r="BPL849" s="304"/>
      <c r="BPM849" s="304"/>
      <c r="BPN849" s="304"/>
      <c r="BPO849" s="304"/>
      <c r="BPP849" s="304"/>
      <c r="BPQ849" s="304"/>
      <c r="BPR849" s="304"/>
      <c r="BPS849" s="304"/>
      <c r="BPT849" s="304"/>
      <c r="BPU849" s="304"/>
      <c r="BPV849" s="304"/>
      <c r="BPW849" s="304"/>
      <c r="BPX849" s="304"/>
      <c r="BPY849" s="304"/>
      <c r="BPZ849" s="304"/>
      <c r="BQA849" s="304"/>
      <c r="BQB849" s="304"/>
      <c r="BQC849" s="304"/>
      <c r="BQD849" s="304"/>
      <c r="BQE849" s="304"/>
      <c r="BQF849" s="304"/>
      <c r="BQG849" s="304"/>
      <c r="BQH849" s="304"/>
      <c r="BQI849" s="304"/>
      <c r="BQJ849" s="304"/>
      <c r="BQK849" s="304"/>
      <c r="BQL849" s="304"/>
      <c r="BQM849" s="304"/>
      <c r="BQN849" s="304"/>
      <c r="BQO849" s="304"/>
      <c r="BQP849" s="304"/>
      <c r="BQQ849" s="304"/>
      <c r="BQR849" s="304"/>
      <c r="BQS849" s="304"/>
      <c r="BQT849" s="304"/>
      <c r="BQU849" s="304"/>
      <c r="BQV849" s="304"/>
      <c r="BQW849" s="304"/>
      <c r="BQX849" s="304"/>
      <c r="BQY849" s="304"/>
      <c r="BQZ849" s="304"/>
      <c r="BRA849" s="304"/>
      <c r="BRB849" s="304"/>
      <c r="BRC849" s="304"/>
      <c r="BRD849" s="304"/>
      <c r="BRE849" s="304"/>
      <c r="BRF849" s="304"/>
      <c r="BRG849" s="304"/>
      <c r="BRH849" s="304"/>
      <c r="BRI849" s="304"/>
      <c r="BRJ849" s="304"/>
      <c r="BRK849" s="304"/>
      <c r="BRL849" s="304"/>
      <c r="BRM849" s="304"/>
      <c r="BRN849" s="304"/>
      <c r="BRO849" s="304"/>
      <c r="BRP849" s="304"/>
      <c r="BRQ849" s="304"/>
      <c r="BRR849" s="304"/>
      <c r="BRS849" s="304"/>
      <c r="BRT849" s="304"/>
      <c r="BRU849" s="304"/>
      <c r="BRV849" s="304"/>
      <c r="BRW849" s="304"/>
      <c r="BRX849" s="304"/>
      <c r="BRY849" s="304"/>
      <c r="BRZ849" s="304"/>
      <c r="BSA849" s="304"/>
      <c r="BSB849" s="304"/>
      <c r="BSC849" s="304"/>
      <c r="BSD849" s="304"/>
      <c r="BSE849" s="304"/>
      <c r="BSF849" s="304"/>
      <c r="BSG849" s="304"/>
      <c r="BSH849" s="304"/>
      <c r="BSI849" s="304"/>
      <c r="BSJ849" s="304"/>
      <c r="BSK849" s="304"/>
      <c r="BSL849" s="304"/>
      <c r="BSM849" s="304"/>
      <c r="BSN849" s="304"/>
      <c r="BSO849" s="304"/>
      <c r="BSP849" s="304"/>
      <c r="BSQ849" s="304"/>
      <c r="BSR849" s="304"/>
      <c r="BSS849" s="304"/>
      <c r="BST849" s="304"/>
      <c r="BSU849" s="304"/>
      <c r="BSV849" s="304"/>
      <c r="BSW849" s="304"/>
      <c r="BSX849" s="304"/>
      <c r="BSY849" s="304"/>
      <c r="BSZ849" s="304"/>
      <c r="BTA849" s="304"/>
      <c r="BTB849" s="304"/>
      <c r="BTC849" s="304"/>
      <c r="BTD849" s="304"/>
      <c r="BTE849" s="304"/>
      <c r="BTF849" s="304"/>
      <c r="BTG849" s="304"/>
      <c r="BTH849" s="304"/>
      <c r="BTI849" s="304"/>
      <c r="BTJ849" s="304"/>
      <c r="BTK849" s="304"/>
      <c r="BTL849" s="304"/>
      <c r="BTM849" s="304"/>
      <c r="BTN849" s="304"/>
      <c r="BTO849" s="304"/>
      <c r="BTP849" s="304"/>
      <c r="BTQ849" s="304"/>
      <c r="BTR849" s="304"/>
      <c r="BTS849" s="304"/>
      <c r="BTT849" s="304"/>
      <c r="BTU849" s="304"/>
      <c r="BTV849" s="304"/>
      <c r="BTW849" s="304"/>
      <c r="BTX849" s="304"/>
      <c r="BTY849" s="304"/>
      <c r="BTZ849" s="304"/>
      <c r="BUA849" s="304"/>
      <c r="BUB849" s="304"/>
      <c r="BUC849" s="304"/>
      <c r="BUD849" s="304"/>
      <c r="BUE849" s="304"/>
      <c r="BUF849" s="304"/>
      <c r="BUG849" s="304"/>
      <c r="BUH849" s="304"/>
      <c r="BUI849" s="304"/>
      <c r="BUJ849" s="304"/>
      <c r="BUK849" s="304"/>
      <c r="BUL849" s="304"/>
      <c r="BUM849" s="304"/>
      <c r="BUN849" s="304"/>
      <c r="BUO849" s="304"/>
      <c r="BUP849" s="304"/>
      <c r="BUQ849" s="304"/>
      <c r="BUR849" s="304"/>
      <c r="BUS849" s="304"/>
      <c r="BUT849" s="304"/>
      <c r="BUU849" s="304"/>
      <c r="BUV849" s="304"/>
      <c r="BUW849" s="304"/>
      <c r="BUX849" s="304"/>
      <c r="BUY849" s="304"/>
      <c r="BUZ849" s="304"/>
      <c r="BVA849" s="304"/>
      <c r="BVB849" s="304"/>
      <c r="BVC849" s="304"/>
      <c r="BVD849" s="304"/>
      <c r="BVE849" s="304"/>
      <c r="BVF849" s="304"/>
      <c r="BVG849" s="304"/>
      <c r="BVH849" s="304"/>
      <c r="BVI849" s="304"/>
      <c r="BVJ849" s="304"/>
      <c r="BVK849" s="304"/>
      <c r="BVL849" s="304"/>
      <c r="BVM849" s="304"/>
      <c r="BVN849" s="304"/>
      <c r="BVO849" s="304"/>
      <c r="BVP849" s="304"/>
      <c r="BVQ849" s="304"/>
      <c r="BVR849" s="304"/>
      <c r="BVS849" s="304"/>
      <c r="BVT849" s="304"/>
      <c r="BVU849" s="304"/>
      <c r="BVV849" s="304"/>
      <c r="BVW849" s="304"/>
      <c r="BVX849" s="304"/>
      <c r="BVY849" s="304"/>
      <c r="BVZ849" s="304"/>
      <c r="BWA849" s="304"/>
      <c r="BWB849" s="304"/>
      <c r="BWC849" s="304"/>
      <c r="BWD849" s="304"/>
      <c r="BWE849" s="304"/>
      <c r="BWF849" s="304"/>
      <c r="BWG849" s="304"/>
      <c r="BWH849" s="304"/>
      <c r="BWI849" s="304"/>
      <c r="BWJ849" s="304"/>
      <c r="BWK849" s="304"/>
      <c r="BWL849" s="304"/>
      <c r="BWM849" s="304"/>
      <c r="BWN849" s="304"/>
      <c r="BWO849" s="304"/>
      <c r="BWP849" s="304"/>
      <c r="BWQ849" s="304"/>
      <c r="BWR849" s="304"/>
      <c r="BWS849" s="304"/>
      <c r="BWT849" s="304"/>
      <c r="BWU849" s="304"/>
      <c r="BWV849" s="304"/>
      <c r="BWW849" s="304"/>
      <c r="BWX849" s="304"/>
      <c r="BWY849" s="304"/>
      <c r="BWZ849" s="304"/>
      <c r="BXA849" s="304"/>
      <c r="BXB849" s="304"/>
      <c r="BXC849" s="304"/>
      <c r="BXD849" s="304"/>
      <c r="BXE849" s="304"/>
      <c r="BXF849" s="304"/>
      <c r="BXG849" s="304"/>
      <c r="BXH849" s="304"/>
      <c r="BXI849" s="304"/>
      <c r="BXJ849" s="304"/>
      <c r="BXK849" s="304"/>
      <c r="BXL849" s="304"/>
      <c r="BXM849" s="304"/>
      <c r="BXN849" s="304"/>
      <c r="BXO849" s="304"/>
      <c r="BXP849" s="304"/>
      <c r="BXQ849" s="304"/>
      <c r="BXR849" s="304"/>
      <c r="BXS849" s="304"/>
      <c r="BXT849" s="304"/>
      <c r="BXU849" s="304"/>
      <c r="BXV849" s="304"/>
      <c r="BXW849" s="304"/>
      <c r="BXX849" s="304"/>
      <c r="BXY849" s="304"/>
      <c r="BXZ849" s="304"/>
      <c r="BYA849" s="304"/>
      <c r="BYB849" s="304"/>
      <c r="BYC849" s="304"/>
      <c r="BYD849" s="304"/>
      <c r="BYE849" s="304"/>
      <c r="BYF849" s="304"/>
      <c r="BYG849" s="304"/>
      <c r="BYH849" s="304"/>
      <c r="BYI849" s="304"/>
      <c r="BYJ849" s="304"/>
      <c r="BYK849" s="304"/>
      <c r="BYL849" s="304"/>
      <c r="BYM849" s="304"/>
      <c r="BYN849" s="304"/>
      <c r="BYO849" s="304"/>
      <c r="BYP849" s="304"/>
      <c r="BYQ849" s="304"/>
      <c r="BYR849" s="304"/>
      <c r="BYS849" s="304"/>
      <c r="BYT849" s="304"/>
      <c r="BYU849" s="304"/>
      <c r="BYV849" s="304"/>
      <c r="BYW849" s="304"/>
      <c r="BYX849" s="304"/>
      <c r="BYY849" s="304"/>
      <c r="BYZ849" s="304"/>
      <c r="BZA849" s="304"/>
      <c r="BZB849" s="304"/>
      <c r="BZC849" s="304"/>
      <c r="BZD849" s="304"/>
      <c r="BZE849" s="304"/>
      <c r="BZF849" s="304"/>
      <c r="BZG849" s="304"/>
      <c r="BZH849" s="304"/>
      <c r="BZI849" s="304"/>
      <c r="BZJ849" s="304"/>
      <c r="BZK849" s="304"/>
      <c r="BZL849" s="304"/>
      <c r="BZM849" s="304"/>
      <c r="BZN849" s="304"/>
      <c r="BZO849" s="304"/>
      <c r="BZP849" s="304"/>
      <c r="BZQ849" s="304"/>
      <c r="BZR849" s="304"/>
      <c r="BZS849" s="304"/>
      <c r="BZT849" s="304"/>
      <c r="BZU849" s="304"/>
      <c r="BZV849" s="304"/>
      <c r="BZW849" s="304"/>
      <c r="BZX849" s="304"/>
      <c r="BZY849" s="304"/>
      <c r="BZZ849" s="304"/>
      <c r="CAA849" s="304"/>
      <c r="CAB849" s="304"/>
      <c r="CAC849" s="304"/>
      <c r="CAD849" s="304"/>
      <c r="CAE849" s="304"/>
      <c r="CAF849" s="304"/>
      <c r="CAG849" s="304"/>
      <c r="CAH849" s="304"/>
      <c r="CAI849" s="304"/>
      <c r="CAJ849" s="304"/>
      <c r="CAK849" s="304"/>
      <c r="CAL849" s="304"/>
      <c r="CAM849" s="304"/>
      <c r="CAN849" s="304"/>
      <c r="CAO849" s="304"/>
      <c r="CAP849" s="304"/>
      <c r="CAQ849" s="304"/>
      <c r="CAR849" s="304"/>
      <c r="CAS849" s="304"/>
      <c r="CAT849" s="304"/>
      <c r="CAU849" s="304"/>
      <c r="CAV849" s="304"/>
      <c r="CAW849" s="304"/>
      <c r="CAX849" s="304"/>
      <c r="CAY849" s="304"/>
      <c r="CAZ849" s="304"/>
      <c r="CBA849" s="304"/>
      <c r="CBB849" s="304"/>
      <c r="CBC849" s="304"/>
      <c r="CBD849" s="304"/>
      <c r="CBE849" s="304"/>
      <c r="CBF849" s="304"/>
      <c r="CBG849" s="304"/>
      <c r="CBH849" s="304"/>
      <c r="CBI849" s="304"/>
      <c r="CBJ849" s="304"/>
      <c r="CBK849" s="304"/>
      <c r="CBL849" s="304"/>
      <c r="CBM849" s="304"/>
      <c r="CBN849" s="304"/>
      <c r="CBO849" s="304"/>
      <c r="CBP849" s="304"/>
      <c r="CBQ849" s="304"/>
      <c r="CBR849" s="304"/>
      <c r="CBS849" s="304"/>
      <c r="CBT849" s="304"/>
      <c r="CBU849" s="304"/>
      <c r="CBV849" s="304"/>
      <c r="CBW849" s="304"/>
      <c r="CBX849" s="304"/>
      <c r="CBY849" s="304"/>
      <c r="CBZ849" s="304"/>
      <c r="CCA849" s="304"/>
      <c r="CCB849" s="304"/>
      <c r="CCC849" s="304"/>
      <c r="CCD849" s="304"/>
      <c r="CCE849" s="304"/>
      <c r="CCF849" s="304"/>
      <c r="CCG849" s="304"/>
      <c r="CCH849" s="304"/>
      <c r="CCI849" s="304"/>
      <c r="CCJ849" s="304"/>
      <c r="CCK849" s="304"/>
      <c r="CCL849" s="304"/>
      <c r="CCM849" s="304"/>
      <c r="CCN849" s="304"/>
      <c r="CCO849" s="304"/>
      <c r="CCP849" s="304"/>
      <c r="CCQ849" s="304"/>
      <c r="CCR849" s="304"/>
      <c r="CCS849" s="304"/>
      <c r="CCT849" s="304"/>
      <c r="CCU849" s="304"/>
      <c r="CCV849" s="304"/>
      <c r="CCW849" s="304"/>
      <c r="CCX849" s="304"/>
      <c r="CCY849" s="304"/>
      <c r="CCZ849" s="304"/>
      <c r="CDA849" s="304"/>
      <c r="CDB849" s="304"/>
      <c r="CDC849" s="304"/>
      <c r="CDD849" s="304"/>
      <c r="CDE849" s="304"/>
      <c r="CDF849" s="304"/>
      <c r="CDG849" s="304"/>
      <c r="CDH849" s="304"/>
      <c r="CDI849" s="304"/>
      <c r="CDJ849" s="304"/>
      <c r="CDK849" s="304"/>
      <c r="CDL849" s="304"/>
      <c r="CDM849" s="304"/>
      <c r="CDN849" s="304"/>
      <c r="CDO849" s="304"/>
      <c r="CDP849" s="304"/>
      <c r="CDQ849" s="304"/>
      <c r="CDR849" s="304"/>
      <c r="CDS849" s="304"/>
      <c r="CDT849" s="304"/>
      <c r="CDU849" s="304"/>
      <c r="CDV849" s="304"/>
      <c r="CDW849" s="304"/>
      <c r="CDX849" s="304"/>
      <c r="CDY849" s="304"/>
      <c r="CDZ849" s="304"/>
      <c r="CEA849" s="304"/>
      <c r="CEB849" s="304"/>
      <c r="CEC849" s="304"/>
      <c r="CED849" s="304"/>
      <c r="CEE849" s="304"/>
      <c r="CEF849" s="304"/>
      <c r="CEG849" s="304"/>
      <c r="CEH849" s="304"/>
      <c r="CEI849" s="304"/>
      <c r="CEJ849" s="304"/>
      <c r="CEK849" s="304"/>
      <c r="CEL849" s="304"/>
      <c r="CEM849" s="304"/>
      <c r="CEN849" s="304"/>
      <c r="CEO849" s="304"/>
      <c r="CEP849" s="304"/>
      <c r="CEQ849" s="304"/>
      <c r="CER849" s="304"/>
      <c r="CES849" s="304"/>
      <c r="CET849" s="304"/>
      <c r="CEU849" s="304"/>
      <c r="CEV849" s="304"/>
      <c r="CEW849" s="304"/>
      <c r="CEX849" s="304"/>
      <c r="CEY849" s="304"/>
      <c r="CEZ849" s="304"/>
      <c r="CFA849" s="304"/>
      <c r="CFB849" s="304"/>
      <c r="CFC849" s="304"/>
      <c r="CFD849" s="304"/>
      <c r="CFE849" s="304"/>
      <c r="CFF849" s="304"/>
      <c r="CFG849" s="304"/>
      <c r="CFH849" s="304"/>
      <c r="CFI849" s="304"/>
      <c r="CFJ849" s="304"/>
      <c r="CFK849" s="304"/>
      <c r="CFL849" s="304"/>
      <c r="CFM849" s="304"/>
      <c r="CFN849" s="304"/>
      <c r="CFO849" s="304"/>
      <c r="CFP849" s="304"/>
      <c r="CFQ849" s="304"/>
      <c r="CFR849" s="304"/>
      <c r="CFS849" s="304"/>
      <c r="CFT849" s="304"/>
      <c r="CFU849" s="304"/>
      <c r="CFV849" s="304"/>
      <c r="CFW849" s="304"/>
      <c r="CFX849" s="304"/>
      <c r="CFY849" s="304"/>
      <c r="CFZ849" s="304"/>
      <c r="CGA849" s="304"/>
      <c r="CGB849" s="304"/>
      <c r="CGC849" s="304"/>
      <c r="CGD849" s="304"/>
      <c r="CGE849" s="304"/>
      <c r="CGF849" s="304"/>
      <c r="CGG849" s="304"/>
      <c r="CGH849" s="304"/>
      <c r="CGI849" s="304"/>
      <c r="CGJ849" s="304"/>
      <c r="CGK849" s="304"/>
      <c r="CGL849" s="304"/>
      <c r="CGM849" s="304"/>
      <c r="CGN849" s="304"/>
      <c r="CGO849" s="304"/>
      <c r="CGP849" s="304"/>
      <c r="CGQ849" s="304"/>
      <c r="CGR849" s="304"/>
      <c r="CGS849" s="304"/>
      <c r="CGT849" s="304"/>
      <c r="CGU849" s="304"/>
      <c r="CGV849" s="304"/>
      <c r="CGW849" s="304"/>
      <c r="CGX849" s="304"/>
      <c r="CGY849" s="304"/>
      <c r="CGZ849" s="304"/>
      <c r="CHA849" s="304"/>
      <c r="CHB849" s="304"/>
      <c r="CHC849" s="304"/>
      <c r="CHD849" s="304"/>
      <c r="CHE849" s="304"/>
      <c r="CHF849" s="304"/>
      <c r="CHG849" s="304"/>
      <c r="CHH849" s="304"/>
      <c r="CHI849" s="304"/>
      <c r="CHJ849" s="304"/>
      <c r="CHK849" s="304"/>
      <c r="CHL849" s="304"/>
      <c r="CHM849" s="304"/>
      <c r="CHN849" s="304"/>
      <c r="CHO849" s="304"/>
      <c r="CHP849" s="304"/>
      <c r="CHQ849" s="304"/>
      <c r="CHR849" s="304"/>
      <c r="CHS849" s="304"/>
      <c r="CHT849" s="304"/>
      <c r="CHU849" s="304"/>
      <c r="CHV849" s="304"/>
      <c r="CHW849" s="304"/>
      <c r="CHX849" s="304"/>
      <c r="CHY849" s="304"/>
      <c r="CHZ849" s="304"/>
      <c r="CIA849" s="304"/>
      <c r="CIB849" s="304"/>
      <c r="CIC849" s="304"/>
      <c r="CID849" s="304"/>
      <c r="CIE849" s="304"/>
      <c r="CIF849" s="304"/>
      <c r="CIG849" s="304"/>
      <c r="CIH849" s="304"/>
      <c r="CII849" s="304"/>
      <c r="CIJ849" s="304"/>
      <c r="CIK849" s="304"/>
      <c r="CIL849" s="304"/>
      <c r="CIM849" s="304"/>
      <c r="CIN849" s="304"/>
      <c r="CIO849" s="304"/>
      <c r="CIP849" s="304"/>
      <c r="CIQ849" s="304"/>
      <c r="CIR849" s="304"/>
      <c r="CIS849" s="304"/>
      <c r="CIT849" s="304"/>
      <c r="CIU849" s="304"/>
      <c r="CIV849" s="304"/>
      <c r="CIW849" s="304"/>
      <c r="CIX849" s="304"/>
      <c r="CIY849" s="304"/>
      <c r="CIZ849" s="304"/>
      <c r="CJA849" s="304"/>
      <c r="CJB849" s="304"/>
      <c r="CJC849" s="304"/>
      <c r="CJD849" s="304"/>
      <c r="CJE849" s="304"/>
      <c r="CJF849" s="304"/>
      <c r="CJG849" s="304"/>
      <c r="CJH849" s="304"/>
      <c r="CJI849" s="304"/>
      <c r="CJJ849" s="304"/>
      <c r="CJK849" s="304"/>
      <c r="CJL849" s="304"/>
      <c r="CJM849" s="304"/>
      <c r="CJN849" s="304"/>
      <c r="CJO849" s="304"/>
      <c r="CJP849" s="304"/>
      <c r="CJQ849" s="304"/>
      <c r="CJR849" s="304"/>
      <c r="CJS849" s="304"/>
      <c r="CJT849" s="304"/>
      <c r="CJU849" s="304"/>
      <c r="CJV849" s="304"/>
      <c r="CJW849" s="304"/>
      <c r="CJX849" s="304"/>
      <c r="CJY849" s="304"/>
      <c r="CJZ849" s="304"/>
      <c r="CKA849" s="304"/>
      <c r="CKB849" s="304"/>
      <c r="CKC849" s="304"/>
      <c r="CKD849" s="304"/>
      <c r="CKE849" s="304"/>
      <c r="CKF849" s="304"/>
      <c r="CKG849" s="304"/>
      <c r="CKH849" s="304"/>
      <c r="CKI849" s="304"/>
      <c r="CKJ849" s="304"/>
      <c r="CKK849" s="304"/>
      <c r="CKL849" s="304"/>
      <c r="CKM849" s="304"/>
      <c r="CKN849" s="304"/>
      <c r="CKO849" s="304"/>
      <c r="CKP849" s="304"/>
      <c r="CKQ849" s="304"/>
      <c r="CKR849" s="304"/>
      <c r="CKS849" s="304"/>
      <c r="CKT849" s="304"/>
      <c r="CKU849" s="304"/>
      <c r="CKV849" s="304"/>
      <c r="CKW849" s="304"/>
      <c r="CKX849" s="304"/>
      <c r="CKY849" s="304"/>
      <c r="CKZ849" s="304"/>
      <c r="CLA849" s="304"/>
      <c r="CLB849" s="304"/>
      <c r="CLC849" s="304"/>
      <c r="CLD849" s="304"/>
      <c r="CLE849" s="304"/>
      <c r="CLF849" s="304"/>
      <c r="CLG849" s="304"/>
      <c r="CLH849" s="304"/>
      <c r="CLI849" s="304"/>
      <c r="CLJ849" s="304"/>
      <c r="CLK849" s="304"/>
      <c r="CLL849" s="304"/>
      <c r="CLM849" s="304"/>
      <c r="CLN849" s="304"/>
      <c r="CLO849" s="304"/>
      <c r="CLP849" s="304"/>
      <c r="CLQ849" s="304"/>
      <c r="CLR849" s="304"/>
      <c r="CLS849" s="304"/>
      <c r="CLT849" s="304"/>
      <c r="CLU849" s="304"/>
      <c r="CLV849" s="304"/>
      <c r="CLW849" s="304"/>
      <c r="CLX849" s="304"/>
      <c r="CLY849" s="304"/>
      <c r="CLZ849" s="304"/>
      <c r="CMA849" s="304"/>
      <c r="CMB849" s="304"/>
      <c r="CMC849" s="304"/>
      <c r="CMD849" s="304"/>
      <c r="CME849" s="304"/>
      <c r="CMF849" s="304"/>
      <c r="CMG849" s="304"/>
      <c r="CMH849" s="304"/>
      <c r="CMI849" s="304"/>
      <c r="CMJ849" s="304"/>
      <c r="CMK849" s="304"/>
      <c r="CML849" s="304"/>
      <c r="CMM849" s="304"/>
      <c r="CMN849" s="304"/>
      <c r="CMO849" s="304"/>
      <c r="CMP849" s="304"/>
      <c r="CMQ849" s="304"/>
      <c r="CMR849" s="304"/>
      <c r="CMS849" s="304"/>
      <c r="CMT849" s="304"/>
      <c r="CMU849" s="304"/>
      <c r="CMV849" s="304"/>
      <c r="CMW849" s="304"/>
      <c r="CMX849" s="304"/>
      <c r="CMY849" s="304"/>
      <c r="CMZ849" s="304"/>
      <c r="CNA849" s="304"/>
      <c r="CNB849" s="304"/>
      <c r="CNC849" s="304"/>
      <c r="CND849" s="304"/>
      <c r="CNE849" s="304"/>
      <c r="CNF849" s="304"/>
      <c r="CNG849" s="304"/>
      <c r="CNH849" s="304"/>
      <c r="CNI849" s="304"/>
      <c r="CNJ849" s="304"/>
      <c r="CNK849" s="304"/>
      <c r="CNL849" s="304"/>
      <c r="CNM849" s="304"/>
      <c r="CNN849" s="304"/>
      <c r="CNO849" s="304"/>
      <c r="CNP849" s="304"/>
      <c r="CNQ849" s="304"/>
      <c r="CNR849" s="304"/>
      <c r="CNS849" s="304"/>
      <c r="CNT849" s="304"/>
      <c r="CNU849" s="304"/>
      <c r="CNV849" s="304"/>
      <c r="CNW849" s="304"/>
      <c r="CNX849" s="304"/>
      <c r="CNY849" s="304"/>
      <c r="CNZ849" s="304"/>
      <c r="COA849" s="304"/>
      <c r="COB849" s="304"/>
      <c r="COC849" s="304"/>
      <c r="COD849" s="304"/>
      <c r="COE849" s="304"/>
      <c r="COF849" s="304"/>
      <c r="COG849" s="304"/>
      <c r="COH849" s="304"/>
      <c r="COI849" s="304"/>
      <c r="COJ849" s="304"/>
      <c r="COK849" s="304"/>
      <c r="COL849" s="304"/>
      <c r="COM849" s="304"/>
      <c r="CON849" s="304"/>
      <c r="COO849" s="304"/>
      <c r="COP849" s="304"/>
      <c r="COQ849" s="304"/>
      <c r="COR849" s="304"/>
      <c r="COS849" s="304"/>
      <c r="COT849" s="304"/>
      <c r="COU849" s="304"/>
      <c r="COV849" s="304"/>
      <c r="COW849" s="304"/>
      <c r="COX849" s="304"/>
      <c r="COY849" s="304"/>
      <c r="COZ849" s="304"/>
      <c r="CPA849" s="304"/>
      <c r="CPB849" s="304"/>
      <c r="CPC849" s="304"/>
      <c r="CPD849" s="304"/>
      <c r="CPE849" s="304"/>
      <c r="CPF849" s="304"/>
      <c r="CPG849" s="304"/>
      <c r="CPH849" s="304"/>
      <c r="CPI849" s="304"/>
      <c r="CPJ849" s="304"/>
      <c r="CPK849" s="304"/>
      <c r="CPL849" s="304"/>
      <c r="CPM849" s="304"/>
      <c r="CPN849" s="304"/>
      <c r="CPO849" s="304"/>
      <c r="CPP849" s="304"/>
      <c r="CPQ849" s="304"/>
      <c r="CPR849" s="304"/>
      <c r="CPS849" s="304"/>
      <c r="CPT849" s="304"/>
      <c r="CPU849" s="304"/>
      <c r="CPV849" s="304"/>
      <c r="CPW849" s="304"/>
      <c r="CPX849" s="304"/>
      <c r="CPY849" s="304"/>
      <c r="CPZ849" s="304"/>
      <c r="CQA849" s="304"/>
      <c r="CQB849" s="304"/>
      <c r="CQC849" s="304"/>
      <c r="CQD849" s="304"/>
      <c r="CQE849" s="304"/>
      <c r="CQF849" s="304"/>
      <c r="CQG849" s="304"/>
      <c r="CQH849" s="304"/>
      <c r="CQI849" s="304"/>
      <c r="CQJ849" s="304"/>
      <c r="CQK849" s="304"/>
      <c r="CQL849" s="304"/>
      <c r="CQM849" s="304"/>
      <c r="CQN849" s="304"/>
      <c r="CQO849" s="304"/>
      <c r="CQP849" s="304"/>
      <c r="CQQ849" s="304"/>
      <c r="CQR849" s="304"/>
      <c r="CQS849" s="304"/>
      <c r="CQT849" s="304"/>
      <c r="CQU849" s="304"/>
      <c r="CQV849" s="304"/>
      <c r="CQW849" s="304"/>
      <c r="CQX849" s="304"/>
      <c r="CQY849" s="304"/>
      <c r="CQZ849" s="304"/>
      <c r="CRA849" s="304"/>
      <c r="CRB849" s="304"/>
      <c r="CRC849" s="304"/>
      <c r="CRD849" s="304"/>
      <c r="CRE849" s="304"/>
      <c r="CRF849" s="304"/>
      <c r="CRG849" s="304"/>
      <c r="CRH849" s="304"/>
      <c r="CRI849" s="304"/>
      <c r="CRJ849" s="304"/>
      <c r="CRK849" s="304"/>
      <c r="CRL849" s="304"/>
      <c r="CRM849" s="304"/>
      <c r="CRN849" s="304"/>
      <c r="CRO849" s="304"/>
      <c r="CRP849" s="304"/>
      <c r="CRQ849" s="304"/>
      <c r="CRR849" s="304"/>
      <c r="CRS849" s="304"/>
      <c r="CRT849" s="304"/>
      <c r="CRU849" s="304"/>
      <c r="CRV849" s="304"/>
      <c r="CRW849" s="304"/>
      <c r="CRX849" s="304"/>
      <c r="CRY849" s="304"/>
      <c r="CRZ849" s="304"/>
      <c r="CSA849" s="304"/>
      <c r="CSB849" s="304"/>
      <c r="CSC849" s="304"/>
      <c r="CSD849" s="304"/>
      <c r="CSE849" s="304"/>
      <c r="CSF849" s="304"/>
      <c r="CSG849" s="304"/>
      <c r="CSH849" s="304"/>
      <c r="CSI849" s="304"/>
      <c r="CSJ849" s="304"/>
      <c r="CSK849" s="304"/>
      <c r="CSL849" s="304"/>
      <c r="CSM849" s="304"/>
      <c r="CSN849" s="304"/>
      <c r="CSO849" s="304"/>
      <c r="CSP849" s="304"/>
      <c r="CSQ849" s="304"/>
      <c r="CSR849" s="304"/>
      <c r="CSS849" s="304"/>
      <c r="CST849" s="304"/>
      <c r="CSU849" s="304"/>
      <c r="CSV849" s="304"/>
      <c r="CSW849" s="304"/>
      <c r="CSX849" s="304"/>
      <c r="CSY849" s="304"/>
      <c r="CSZ849" s="304"/>
      <c r="CTA849" s="304"/>
      <c r="CTB849" s="304"/>
      <c r="CTC849" s="304"/>
      <c r="CTD849" s="304"/>
      <c r="CTE849" s="304"/>
      <c r="CTF849" s="304"/>
      <c r="CTG849" s="304"/>
      <c r="CTH849" s="304"/>
      <c r="CTI849" s="304"/>
      <c r="CTJ849" s="304"/>
      <c r="CTK849" s="304"/>
      <c r="CTL849" s="304"/>
      <c r="CTM849" s="304"/>
      <c r="CTN849" s="304"/>
      <c r="CTO849" s="304"/>
      <c r="CTP849" s="304"/>
      <c r="CTQ849" s="304"/>
      <c r="CTR849" s="304"/>
      <c r="CTS849" s="304"/>
      <c r="CTT849" s="304"/>
      <c r="CTU849" s="304"/>
      <c r="CTV849" s="304"/>
      <c r="CTW849" s="304"/>
      <c r="CTX849" s="304"/>
      <c r="CTY849" s="304"/>
      <c r="CTZ849" s="304"/>
      <c r="CUA849" s="304"/>
      <c r="CUB849" s="304"/>
      <c r="CUC849" s="304"/>
      <c r="CUD849" s="304"/>
      <c r="CUE849" s="304"/>
      <c r="CUF849" s="304"/>
      <c r="CUG849" s="304"/>
      <c r="CUH849" s="304"/>
      <c r="CUI849" s="304"/>
      <c r="CUJ849" s="304"/>
      <c r="CUK849" s="304"/>
      <c r="CUL849" s="304"/>
      <c r="CUM849" s="304"/>
      <c r="CUN849" s="304"/>
      <c r="CUO849" s="304"/>
      <c r="CUP849" s="304"/>
      <c r="CUQ849" s="304"/>
      <c r="CUR849" s="304"/>
      <c r="CUS849" s="304"/>
      <c r="CUT849" s="304"/>
      <c r="CUU849" s="304"/>
      <c r="CUV849" s="304"/>
      <c r="CUW849" s="304"/>
      <c r="CUX849" s="304"/>
      <c r="CUY849" s="304"/>
      <c r="CUZ849" s="304"/>
      <c r="CVA849" s="304"/>
      <c r="CVB849" s="304"/>
      <c r="CVC849" s="304"/>
      <c r="CVD849" s="304"/>
      <c r="CVE849" s="304"/>
      <c r="CVF849" s="304"/>
      <c r="CVG849" s="304"/>
      <c r="CVH849" s="304"/>
      <c r="CVI849" s="304"/>
      <c r="CVJ849" s="304"/>
      <c r="CVK849" s="304"/>
      <c r="CVL849" s="304"/>
      <c r="CVM849" s="304"/>
      <c r="CVN849" s="304"/>
      <c r="CVO849" s="304"/>
      <c r="CVP849" s="304"/>
      <c r="CVQ849" s="304"/>
      <c r="CVR849" s="304"/>
      <c r="CVS849" s="304"/>
      <c r="CVT849" s="304"/>
      <c r="CVU849" s="304"/>
      <c r="CVV849" s="304"/>
      <c r="CVW849" s="304"/>
      <c r="CVX849" s="304"/>
      <c r="CVY849" s="304"/>
      <c r="CVZ849" s="304"/>
      <c r="CWA849" s="304"/>
      <c r="CWB849" s="304"/>
      <c r="CWC849" s="304"/>
      <c r="CWD849" s="304"/>
      <c r="CWE849" s="304"/>
      <c r="CWF849" s="304"/>
      <c r="CWG849" s="304"/>
      <c r="CWH849" s="304"/>
      <c r="CWI849" s="304"/>
      <c r="CWJ849" s="304"/>
      <c r="CWK849" s="304"/>
      <c r="CWL849" s="304"/>
      <c r="CWM849" s="304"/>
      <c r="CWN849" s="304"/>
      <c r="CWO849" s="304"/>
      <c r="CWP849" s="304"/>
      <c r="CWQ849" s="304"/>
      <c r="CWR849" s="304"/>
      <c r="CWS849" s="304"/>
      <c r="CWT849" s="304"/>
      <c r="CWU849" s="304"/>
      <c r="CWV849" s="304"/>
      <c r="CWW849" s="304"/>
      <c r="CWX849" s="304"/>
      <c r="CWY849" s="304"/>
      <c r="CWZ849" s="304"/>
      <c r="CXA849" s="304"/>
      <c r="CXB849" s="304"/>
      <c r="CXC849" s="304"/>
      <c r="CXD849" s="304"/>
      <c r="CXE849" s="304"/>
      <c r="CXF849" s="304"/>
      <c r="CXG849" s="304"/>
      <c r="CXH849" s="304"/>
      <c r="CXI849" s="304"/>
      <c r="CXJ849" s="304"/>
      <c r="CXK849" s="304"/>
      <c r="CXL849" s="304"/>
      <c r="CXM849" s="304"/>
      <c r="CXN849" s="304"/>
      <c r="CXO849" s="304"/>
      <c r="CXP849" s="304"/>
      <c r="CXQ849" s="304"/>
      <c r="CXR849" s="304"/>
      <c r="CXS849" s="304"/>
      <c r="CXT849" s="304"/>
      <c r="CXU849" s="304"/>
      <c r="CXV849" s="304"/>
      <c r="CXW849" s="304"/>
      <c r="CXX849" s="304"/>
      <c r="CXY849" s="304"/>
      <c r="CXZ849" s="304"/>
      <c r="CYA849" s="304"/>
      <c r="CYB849" s="304"/>
      <c r="CYC849" s="304"/>
      <c r="CYD849" s="304"/>
      <c r="CYE849" s="304"/>
      <c r="CYF849" s="304"/>
      <c r="CYG849" s="304"/>
      <c r="CYH849" s="304"/>
      <c r="CYI849" s="304"/>
      <c r="CYJ849" s="304"/>
      <c r="CYK849" s="304"/>
      <c r="CYL849" s="304"/>
      <c r="CYM849" s="304"/>
      <c r="CYN849" s="304"/>
      <c r="CYO849" s="304"/>
      <c r="CYP849" s="304"/>
      <c r="CYQ849" s="304"/>
      <c r="CYR849" s="304"/>
      <c r="CYS849" s="304"/>
      <c r="CYT849" s="304"/>
      <c r="CYU849" s="304"/>
      <c r="CYV849" s="304"/>
      <c r="CYW849" s="304"/>
      <c r="CYX849" s="304"/>
      <c r="CYY849" s="304"/>
      <c r="CYZ849" s="304"/>
      <c r="CZA849" s="304"/>
      <c r="CZB849" s="304"/>
      <c r="CZC849" s="304"/>
      <c r="CZD849" s="304"/>
      <c r="CZE849" s="304"/>
      <c r="CZF849" s="304"/>
      <c r="CZG849" s="304"/>
      <c r="CZH849" s="304"/>
      <c r="CZI849" s="304"/>
      <c r="CZJ849" s="304"/>
      <c r="CZK849" s="304"/>
      <c r="CZL849" s="304"/>
      <c r="CZM849" s="304"/>
      <c r="CZN849" s="304"/>
      <c r="CZO849" s="304"/>
      <c r="CZP849" s="304"/>
      <c r="CZQ849" s="304"/>
      <c r="CZR849" s="304"/>
      <c r="CZS849" s="304"/>
      <c r="CZT849" s="304"/>
      <c r="CZU849" s="304"/>
      <c r="CZV849" s="304"/>
      <c r="CZW849" s="304"/>
      <c r="CZX849" s="304"/>
      <c r="CZY849" s="304"/>
      <c r="CZZ849" s="304"/>
      <c r="DAA849" s="304"/>
      <c r="DAB849" s="304"/>
      <c r="DAC849" s="304"/>
      <c r="DAD849" s="304"/>
      <c r="DAE849" s="304"/>
      <c r="DAF849" s="304"/>
      <c r="DAG849" s="304"/>
      <c r="DAH849" s="304"/>
      <c r="DAI849" s="304"/>
      <c r="DAJ849" s="304"/>
      <c r="DAK849" s="304"/>
      <c r="DAL849" s="304"/>
      <c r="DAM849" s="304"/>
      <c r="DAN849" s="304"/>
      <c r="DAO849" s="304"/>
      <c r="DAP849" s="304"/>
      <c r="DAQ849" s="304"/>
      <c r="DAR849" s="304"/>
      <c r="DAS849" s="304"/>
      <c r="DAT849" s="304"/>
      <c r="DAU849" s="304"/>
      <c r="DAV849" s="304"/>
      <c r="DAW849" s="304"/>
      <c r="DAX849" s="304"/>
      <c r="DAY849" s="304"/>
      <c r="DAZ849" s="304"/>
      <c r="DBA849" s="304"/>
      <c r="DBB849" s="304"/>
      <c r="DBC849" s="304"/>
      <c r="DBD849" s="304"/>
      <c r="DBE849" s="304"/>
      <c r="DBF849" s="304"/>
      <c r="DBG849" s="304"/>
      <c r="DBH849" s="304"/>
      <c r="DBI849" s="304"/>
      <c r="DBJ849" s="304"/>
      <c r="DBK849" s="304"/>
      <c r="DBL849" s="304"/>
      <c r="DBM849" s="304"/>
      <c r="DBN849" s="304"/>
      <c r="DBO849" s="304"/>
      <c r="DBP849" s="304"/>
      <c r="DBQ849" s="304"/>
      <c r="DBR849" s="304"/>
      <c r="DBS849" s="304"/>
      <c r="DBT849" s="304"/>
      <c r="DBU849" s="304"/>
      <c r="DBV849" s="304"/>
      <c r="DBW849" s="304"/>
      <c r="DBX849" s="304"/>
      <c r="DBY849" s="304"/>
      <c r="DBZ849" s="304"/>
      <c r="DCA849" s="304"/>
      <c r="DCB849" s="304"/>
      <c r="DCC849" s="304"/>
      <c r="DCD849" s="304"/>
      <c r="DCE849" s="304"/>
      <c r="DCF849" s="304"/>
      <c r="DCG849" s="304"/>
      <c r="DCH849" s="304"/>
      <c r="DCI849" s="304"/>
      <c r="DCJ849" s="304"/>
      <c r="DCK849" s="304"/>
      <c r="DCL849" s="304"/>
      <c r="DCM849" s="304"/>
      <c r="DCN849" s="304"/>
      <c r="DCO849" s="304"/>
      <c r="DCP849" s="304"/>
      <c r="DCQ849" s="304"/>
      <c r="DCR849" s="304"/>
      <c r="DCS849" s="304"/>
      <c r="DCT849" s="304"/>
      <c r="DCU849" s="304"/>
      <c r="DCV849" s="304"/>
      <c r="DCW849" s="304"/>
      <c r="DCX849" s="304"/>
      <c r="DCY849" s="304"/>
      <c r="DCZ849" s="304"/>
      <c r="DDA849" s="304"/>
      <c r="DDB849" s="304"/>
      <c r="DDC849" s="304"/>
      <c r="DDD849" s="304"/>
      <c r="DDE849" s="304"/>
      <c r="DDF849" s="304"/>
      <c r="DDG849" s="304"/>
      <c r="DDH849" s="304"/>
      <c r="DDI849" s="304"/>
      <c r="DDJ849" s="304"/>
      <c r="DDK849" s="304"/>
      <c r="DDL849" s="304"/>
      <c r="DDM849" s="304"/>
      <c r="DDN849" s="304"/>
      <c r="DDO849" s="304"/>
      <c r="DDP849" s="304"/>
      <c r="DDQ849" s="304"/>
      <c r="DDR849" s="304"/>
      <c r="DDS849" s="304"/>
      <c r="DDT849" s="304"/>
      <c r="DDU849" s="304"/>
      <c r="DDV849" s="304"/>
      <c r="DDW849" s="304"/>
      <c r="DDX849" s="304"/>
      <c r="DDY849" s="304"/>
      <c r="DDZ849" s="304"/>
      <c r="DEA849" s="304"/>
      <c r="DEB849" s="304"/>
      <c r="DEC849" s="304"/>
      <c r="DED849" s="304"/>
      <c r="DEE849" s="304"/>
      <c r="DEF849" s="304"/>
      <c r="DEG849" s="304"/>
      <c r="DEH849" s="304"/>
      <c r="DEI849" s="304"/>
      <c r="DEJ849" s="304"/>
      <c r="DEK849" s="304"/>
      <c r="DEL849" s="304"/>
      <c r="DEM849" s="304"/>
      <c r="DEN849" s="304"/>
      <c r="DEO849" s="304"/>
      <c r="DEP849" s="304"/>
      <c r="DEQ849" s="304"/>
      <c r="DER849" s="304"/>
      <c r="DES849" s="304"/>
      <c r="DET849" s="304"/>
      <c r="DEU849" s="304"/>
      <c r="DEV849" s="304"/>
      <c r="DEW849" s="304"/>
      <c r="DEX849" s="304"/>
      <c r="DEY849" s="304"/>
      <c r="DEZ849" s="304"/>
      <c r="DFA849" s="304"/>
      <c r="DFB849" s="304"/>
      <c r="DFC849" s="304"/>
      <c r="DFD849" s="304"/>
      <c r="DFE849" s="304"/>
      <c r="DFF849" s="304"/>
      <c r="DFG849" s="304"/>
      <c r="DFH849" s="304"/>
      <c r="DFI849" s="304"/>
      <c r="DFJ849" s="304"/>
      <c r="DFK849" s="304"/>
      <c r="DFL849" s="304"/>
      <c r="DFM849" s="304"/>
      <c r="DFN849" s="304"/>
      <c r="DFO849" s="304"/>
      <c r="DFP849" s="304"/>
      <c r="DFQ849" s="304"/>
      <c r="DFR849" s="304"/>
      <c r="DFS849" s="304"/>
      <c r="DFT849" s="304"/>
      <c r="DFU849" s="304"/>
      <c r="DFV849" s="304"/>
      <c r="DFW849" s="304"/>
      <c r="DFX849" s="304"/>
      <c r="DFY849" s="304"/>
      <c r="DFZ849" s="304"/>
      <c r="DGA849" s="304"/>
      <c r="DGB849" s="304"/>
      <c r="DGC849" s="304"/>
      <c r="DGD849" s="304"/>
      <c r="DGE849" s="304"/>
      <c r="DGF849" s="304"/>
      <c r="DGG849" s="304"/>
      <c r="DGH849" s="304"/>
      <c r="DGI849" s="304"/>
      <c r="DGJ849" s="304"/>
      <c r="DGK849" s="304"/>
      <c r="DGL849" s="304"/>
      <c r="DGM849" s="304"/>
      <c r="DGN849" s="304"/>
      <c r="DGO849" s="304"/>
      <c r="DGP849" s="304"/>
      <c r="DGQ849" s="304"/>
      <c r="DGR849" s="304"/>
      <c r="DGS849" s="304"/>
      <c r="DGT849" s="304"/>
      <c r="DGU849" s="304"/>
      <c r="DGV849" s="304"/>
      <c r="DGW849" s="304"/>
      <c r="DGX849" s="304"/>
      <c r="DGY849" s="304"/>
      <c r="DGZ849" s="304"/>
      <c r="DHA849" s="304"/>
      <c r="DHB849" s="304"/>
      <c r="DHC849" s="304"/>
      <c r="DHD849" s="304"/>
      <c r="DHE849" s="304"/>
      <c r="DHF849" s="304"/>
      <c r="DHG849" s="304"/>
      <c r="DHH849" s="304"/>
      <c r="DHI849" s="304"/>
      <c r="DHJ849" s="304"/>
      <c r="DHK849" s="304"/>
      <c r="DHL849" s="304"/>
      <c r="DHM849" s="304"/>
      <c r="DHN849" s="304"/>
      <c r="DHO849" s="304"/>
      <c r="DHP849" s="304"/>
      <c r="DHQ849" s="304"/>
      <c r="DHR849" s="304"/>
      <c r="DHS849" s="304"/>
      <c r="DHT849" s="304"/>
      <c r="DHU849" s="304"/>
      <c r="DHV849" s="304"/>
      <c r="DHW849" s="304"/>
      <c r="DHX849" s="304"/>
      <c r="DHY849" s="304"/>
      <c r="DHZ849" s="304"/>
      <c r="DIA849" s="304"/>
      <c r="DIB849" s="304"/>
      <c r="DIC849" s="304"/>
      <c r="DID849" s="304"/>
      <c r="DIE849" s="304"/>
      <c r="DIF849" s="304"/>
      <c r="DIG849" s="304"/>
      <c r="DIH849" s="304"/>
      <c r="DII849" s="304"/>
      <c r="DIJ849" s="304"/>
      <c r="DIK849" s="304"/>
      <c r="DIL849" s="304"/>
      <c r="DIM849" s="304"/>
      <c r="DIN849" s="304"/>
      <c r="DIO849" s="304"/>
      <c r="DIP849" s="304"/>
      <c r="DIQ849" s="304"/>
      <c r="DIR849" s="304"/>
      <c r="DIS849" s="304"/>
      <c r="DIT849" s="304"/>
      <c r="DIU849" s="304"/>
      <c r="DIV849" s="304"/>
      <c r="DIW849" s="304"/>
      <c r="DIX849" s="304"/>
      <c r="DIY849" s="304"/>
      <c r="DIZ849" s="304"/>
      <c r="DJA849" s="304"/>
      <c r="DJB849" s="304"/>
      <c r="DJC849" s="304"/>
      <c r="DJD849" s="304"/>
      <c r="DJE849" s="304"/>
      <c r="DJF849" s="304"/>
      <c r="DJG849" s="304"/>
      <c r="DJH849" s="304"/>
      <c r="DJI849" s="304"/>
      <c r="DJJ849" s="304"/>
      <c r="DJK849" s="304"/>
      <c r="DJL849" s="304"/>
      <c r="DJM849" s="304"/>
      <c r="DJN849" s="304"/>
      <c r="DJO849" s="304"/>
      <c r="DJP849" s="304"/>
      <c r="DJQ849" s="304"/>
      <c r="DJR849" s="304"/>
      <c r="DJS849" s="304"/>
      <c r="DJT849" s="304"/>
      <c r="DJU849" s="304"/>
      <c r="DJV849" s="304"/>
      <c r="DJW849" s="304"/>
      <c r="DJX849" s="304"/>
      <c r="DJY849" s="304"/>
      <c r="DJZ849" s="304"/>
      <c r="DKA849" s="304"/>
      <c r="DKB849" s="304"/>
      <c r="DKC849" s="304"/>
      <c r="DKD849" s="304"/>
      <c r="DKE849" s="304"/>
      <c r="DKF849" s="304"/>
      <c r="DKG849" s="304"/>
      <c r="DKH849" s="304"/>
      <c r="DKI849" s="304"/>
      <c r="DKJ849" s="304"/>
      <c r="DKK849" s="304"/>
      <c r="DKL849" s="304"/>
      <c r="DKM849" s="304"/>
      <c r="DKN849" s="304"/>
      <c r="DKO849" s="304"/>
      <c r="DKP849" s="304"/>
      <c r="DKQ849" s="304"/>
      <c r="DKR849" s="304"/>
      <c r="DKS849" s="304"/>
      <c r="DKT849" s="304"/>
      <c r="DKU849" s="304"/>
      <c r="DKV849" s="304"/>
      <c r="DKW849" s="304"/>
      <c r="DKX849" s="304"/>
      <c r="DKY849" s="304"/>
      <c r="DKZ849" s="304"/>
      <c r="DLA849" s="304"/>
      <c r="DLB849" s="304"/>
      <c r="DLC849" s="304"/>
      <c r="DLD849" s="304"/>
      <c r="DLE849" s="304"/>
      <c r="DLF849" s="304"/>
      <c r="DLG849" s="304"/>
      <c r="DLH849" s="304"/>
      <c r="DLI849" s="304"/>
      <c r="DLJ849" s="304"/>
      <c r="DLK849" s="304"/>
      <c r="DLL849" s="304"/>
      <c r="DLM849" s="304"/>
      <c r="DLN849" s="304"/>
      <c r="DLO849" s="304"/>
      <c r="DLP849" s="304"/>
      <c r="DLQ849" s="304"/>
      <c r="DLR849" s="304"/>
      <c r="DLS849" s="304"/>
      <c r="DLT849" s="304"/>
      <c r="DLU849" s="304"/>
      <c r="DLV849" s="304"/>
      <c r="DLW849" s="304"/>
      <c r="DLX849" s="304"/>
      <c r="DLY849" s="304"/>
      <c r="DLZ849" s="304"/>
      <c r="DMA849" s="304"/>
      <c r="DMB849" s="304"/>
      <c r="DMC849" s="304"/>
      <c r="DMD849" s="304"/>
      <c r="DME849" s="304"/>
      <c r="DMF849" s="304"/>
      <c r="DMG849" s="304"/>
      <c r="DMH849" s="304"/>
      <c r="DMI849" s="304"/>
      <c r="DMJ849" s="304"/>
      <c r="DMK849" s="304"/>
      <c r="DML849" s="304"/>
      <c r="DMM849" s="304"/>
      <c r="DMN849" s="304"/>
      <c r="DMO849" s="304"/>
      <c r="DMP849" s="304"/>
      <c r="DMQ849" s="304"/>
      <c r="DMR849" s="304"/>
      <c r="DMS849" s="304"/>
      <c r="DMT849" s="304"/>
      <c r="DMU849" s="304"/>
      <c r="DMV849" s="304"/>
      <c r="DMW849" s="304"/>
      <c r="DMX849" s="304"/>
      <c r="DMY849" s="304"/>
      <c r="DMZ849" s="304"/>
      <c r="DNA849" s="304"/>
      <c r="DNB849" s="304"/>
      <c r="DNC849" s="304"/>
      <c r="DND849" s="304"/>
      <c r="DNE849" s="304"/>
      <c r="DNF849" s="304"/>
      <c r="DNG849" s="304"/>
      <c r="DNH849" s="304"/>
      <c r="DNI849" s="304"/>
      <c r="DNJ849" s="304"/>
      <c r="DNK849" s="304"/>
      <c r="DNL849" s="304"/>
      <c r="DNM849" s="304"/>
      <c r="DNN849" s="304"/>
      <c r="DNO849" s="304"/>
      <c r="DNP849" s="304"/>
      <c r="DNQ849" s="304"/>
      <c r="DNR849" s="304"/>
      <c r="DNS849" s="304"/>
      <c r="DNT849" s="304"/>
      <c r="DNU849" s="304"/>
      <c r="DNV849" s="304"/>
      <c r="DNW849" s="304"/>
      <c r="DNX849" s="304"/>
      <c r="DNY849" s="304"/>
      <c r="DNZ849" s="304"/>
      <c r="DOA849" s="304"/>
      <c r="DOB849" s="304"/>
      <c r="DOC849" s="304"/>
      <c r="DOD849" s="304"/>
      <c r="DOE849" s="304"/>
      <c r="DOF849" s="304"/>
      <c r="DOG849" s="304"/>
      <c r="DOH849" s="304"/>
      <c r="DOI849" s="304"/>
      <c r="DOJ849" s="304"/>
      <c r="DOK849" s="304"/>
      <c r="DOL849" s="304"/>
      <c r="DOM849" s="304"/>
      <c r="DON849" s="304"/>
      <c r="DOO849" s="304"/>
      <c r="DOP849" s="304"/>
      <c r="DOQ849" s="304"/>
      <c r="DOR849" s="304"/>
      <c r="DOS849" s="304"/>
      <c r="DOT849" s="304"/>
      <c r="DOU849" s="304"/>
      <c r="DOV849" s="304"/>
      <c r="DOW849" s="304"/>
      <c r="DOX849" s="304"/>
      <c r="DOY849" s="304"/>
      <c r="DOZ849" s="304"/>
      <c r="DPA849" s="304"/>
      <c r="DPB849" s="304"/>
      <c r="DPC849" s="304"/>
      <c r="DPD849" s="304"/>
      <c r="DPE849" s="304"/>
      <c r="DPF849" s="304"/>
      <c r="DPG849" s="304"/>
      <c r="DPH849" s="304"/>
      <c r="DPI849" s="304"/>
      <c r="DPJ849" s="304"/>
      <c r="DPK849" s="304"/>
      <c r="DPL849" s="304"/>
      <c r="DPM849" s="304"/>
      <c r="DPN849" s="304"/>
      <c r="DPO849" s="304"/>
      <c r="DPP849" s="304"/>
      <c r="DPQ849" s="304"/>
      <c r="DPR849" s="304"/>
      <c r="DPS849" s="304"/>
      <c r="DPT849" s="304"/>
      <c r="DPU849" s="304"/>
      <c r="DPV849" s="304"/>
      <c r="DPW849" s="304"/>
      <c r="DPX849" s="304"/>
      <c r="DPY849" s="304"/>
      <c r="DPZ849" s="304"/>
      <c r="DQA849" s="304"/>
      <c r="DQB849" s="304"/>
      <c r="DQC849" s="304"/>
      <c r="DQD849" s="304"/>
      <c r="DQE849" s="304"/>
      <c r="DQF849" s="304"/>
      <c r="DQG849" s="304"/>
      <c r="DQH849" s="304"/>
      <c r="DQI849" s="304"/>
      <c r="DQJ849" s="304"/>
      <c r="DQK849" s="304"/>
      <c r="DQL849" s="304"/>
      <c r="DQM849" s="304"/>
      <c r="DQN849" s="304"/>
      <c r="DQO849" s="304"/>
      <c r="DQP849" s="304"/>
      <c r="DQQ849" s="304"/>
      <c r="DQR849" s="304"/>
      <c r="DQS849" s="304"/>
      <c r="DQT849" s="304"/>
      <c r="DQU849" s="304"/>
      <c r="DQV849" s="304"/>
      <c r="DQW849" s="304"/>
      <c r="DQX849" s="304"/>
      <c r="DQY849" s="304"/>
      <c r="DQZ849" s="304"/>
      <c r="DRA849" s="304"/>
      <c r="DRB849" s="304"/>
      <c r="DRC849" s="304"/>
      <c r="DRD849" s="304"/>
      <c r="DRE849" s="304"/>
      <c r="DRF849" s="304"/>
      <c r="DRG849" s="304"/>
      <c r="DRH849" s="304"/>
      <c r="DRI849" s="304"/>
      <c r="DRJ849" s="304"/>
      <c r="DRK849" s="304"/>
      <c r="DRL849" s="304"/>
      <c r="DRM849" s="304"/>
      <c r="DRN849" s="304"/>
      <c r="DRO849" s="304"/>
      <c r="DRP849" s="304"/>
      <c r="DRQ849" s="304"/>
      <c r="DRR849" s="304"/>
      <c r="DRS849" s="304"/>
      <c r="DRT849" s="304"/>
      <c r="DRU849" s="304"/>
      <c r="DRV849" s="304"/>
      <c r="DRW849" s="304"/>
      <c r="DRX849" s="304"/>
      <c r="DRY849" s="304"/>
      <c r="DRZ849" s="304"/>
      <c r="DSA849" s="304"/>
      <c r="DSB849" s="304"/>
      <c r="DSC849" s="304"/>
      <c r="DSD849" s="304"/>
      <c r="DSE849" s="304"/>
      <c r="DSF849" s="304"/>
      <c r="DSG849" s="304"/>
      <c r="DSH849" s="304"/>
      <c r="DSI849" s="304"/>
      <c r="DSJ849" s="304"/>
      <c r="DSK849" s="304"/>
      <c r="DSL849" s="304"/>
      <c r="DSM849" s="304"/>
      <c r="DSN849" s="304"/>
      <c r="DSO849" s="304"/>
      <c r="DSP849" s="304"/>
      <c r="DSQ849" s="304"/>
      <c r="DSR849" s="304"/>
      <c r="DSS849" s="304"/>
      <c r="DST849" s="304"/>
      <c r="DSU849" s="304"/>
      <c r="DSV849" s="304"/>
      <c r="DSW849" s="304"/>
      <c r="DSX849" s="304"/>
      <c r="DSY849" s="304"/>
      <c r="DSZ849" s="304"/>
      <c r="DTA849" s="304"/>
      <c r="DTB849" s="304"/>
      <c r="DTC849" s="304"/>
      <c r="DTD849" s="304"/>
      <c r="DTE849" s="304"/>
      <c r="DTF849" s="304"/>
      <c r="DTG849" s="304"/>
      <c r="DTH849" s="304"/>
      <c r="DTI849" s="304"/>
      <c r="DTJ849" s="304"/>
      <c r="DTK849" s="304"/>
      <c r="DTL849" s="304"/>
      <c r="DTM849" s="304"/>
      <c r="DTN849" s="304"/>
      <c r="DTO849" s="304"/>
      <c r="DTP849" s="304"/>
      <c r="DTQ849" s="304"/>
      <c r="DTR849" s="304"/>
      <c r="DTS849" s="304"/>
      <c r="DTT849" s="304"/>
      <c r="DTU849" s="304"/>
      <c r="DTV849" s="304"/>
      <c r="DTW849" s="304"/>
      <c r="DTX849" s="304"/>
      <c r="DTY849" s="304"/>
      <c r="DTZ849" s="304"/>
      <c r="DUA849" s="304"/>
      <c r="DUB849" s="304"/>
      <c r="DUC849" s="304"/>
      <c r="DUD849" s="304"/>
      <c r="DUE849" s="304"/>
      <c r="DUF849" s="304"/>
      <c r="DUG849" s="304"/>
      <c r="DUH849" s="304"/>
      <c r="DUI849" s="304"/>
      <c r="DUJ849" s="304"/>
      <c r="DUK849" s="304"/>
      <c r="DUL849" s="304"/>
      <c r="DUM849" s="304"/>
      <c r="DUN849" s="304"/>
      <c r="DUO849" s="304"/>
      <c r="DUP849" s="304"/>
      <c r="DUQ849" s="304"/>
      <c r="DUR849" s="304"/>
      <c r="DUS849" s="304"/>
      <c r="DUT849" s="304"/>
      <c r="DUU849" s="304"/>
      <c r="DUV849" s="304"/>
      <c r="DUW849" s="304"/>
      <c r="DUX849" s="304"/>
      <c r="DUY849" s="304"/>
      <c r="DUZ849" s="304"/>
      <c r="DVA849" s="304"/>
      <c r="DVB849" s="304"/>
      <c r="DVC849" s="304"/>
      <c r="DVD849" s="304"/>
      <c r="DVE849" s="304"/>
      <c r="DVF849" s="304"/>
      <c r="DVG849" s="304"/>
      <c r="DVH849" s="304"/>
      <c r="DVI849" s="304"/>
      <c r="DVJ849" s="304"/>
      <c r="DVK849" s="304"/>
      <c r="DVL849" s="304"/>
      <c r="DVM849" s="304"/>
      <c r="DVN849" s="304"/>
      <c r="DVO849" s="304"/>
      <c r="DVP849" s="304"/>
      <c r="DVQ849" s="304"/>
      <c r="DVR849" s="304"/>
      <c r="DVS849" s="304"/>
      <c r="DVT849" s="304"/>
      <c r="DVU849" s="304"/>
      <c r="DVV849" s="304"/>
      <c r="DVW849" s="304"/>
      <c r="DVX849" s="304"/>
      <c r="DVY849" s="304"/>
      <c r="DVZ849" s="304"/>
      <c r="DWA849" s="304"/>
      <c r="DWB849" s="304"/>
      <c r="DWC849" s="304"/>
      <c r="DWD849" s="304"/>
      <c r="DWE849" s="304"/>
      <c r="DWF849" s="304"/>
      <c r="DWG849" s="304"/>
      <c r="DWH849" s="304"/>
      <c r="DWI849" s="304"/>
      <c r="DWJ849" s="304"/>
      <c r="DWK849" s="304"/>
      <c r="DWL849" s="304"/>
      <c r="DWM849" s="304"/>
      <c r="DWN849" s="304"/>
      <c r="DWO849" s="304"/>
      <c r="DWP849" s="304"/>
      <c r="DWQ849" s="304"/>
      <c r="DWR849" s="304"/>
      <c r="DWS849" s="304"/>
      <c r="DWT849" s="304"/>
      <c r="DWU849" s="304"/>
      <c r="DWV849" s="304"/>
      <c r="DWW849" s="304"/>
      <c r="DWX849" s="304"/>
      <c r="DWY849" s="304"/>
      <c r="DWZ849" s="304"/>
      <c r="DXA849" s="304"/>
      <c r="DXB849" s="304"/>
      <c r="DXC849" s="304"/>
      <c r="DXD849" s="304"/>
      <c r="DXE849" s="304"/>
      <c r="DXF849" s="304"/>
      <c r="DXG849" s="304"/>
      <c r="DXH849" s="304"/>
      <c r="DXI849" s="304"/>
      <c r="DXJ849" s="304"/>
      <c r="DXK849" s="304"/>
      <c r="DXL849" s="304"/>
      <c r="DXM849" s="304"/>
      <c r="DXN849" s="304"/>
      <c r="DXO849" s="304"/>
      <c r="DXP849" s="304"/>
      <c r="DXQ849" s="304"/>
      <c r="DXR849" s="304"/>
      <c r="DXS849" s="304"/>
      <c r="DXT849" s="304"/>
      <c r="DXU849" s="304"/>
      <c r="DXV849" s="304"/>
      <c r="DXW849" s="304"/>
      <c r="DXX849" s="304"/>
      <c r="DXY849" s="304"/>
      <c r="DXZ849" s="304"/>
      <c r="DYA849" s="304"/>
      <c r="DYB849" s="304"/>
      <c r="DYC849" s="304"/>
      <c r="DYD849" s="304"/>
      <c r="DYE849" s="304"/>
      <c r="DYF849" s="304"/>
      <c r="DYG849" s="304"/>
      <c r="DYH849" s="304"/>
      <c r="DYI849" s="304"/>
      <c r="DYJ849" s="304"/>
      <c r="DYK849" s="304"/>
      <c r="DYL849" s="304"/>
      <c r="DYM849" s="304"/>
      <c r="DYN849" s="304"/>
      <c r="DYO849" s="304"/>
      <c r="DYP849" s="304"/>
      <c r="DYQ849" s="304"/>
      <c r="DYR849" s="304"/>
      <c r="DYS849" s="304"/>
      <c r="DYT849" s="304"/>
      <c r="DYU849" s="304"/>
      <c r="DYV849" s="304"/>
      <c r="DYW849" s="304"/>
      <c r="DYX849" s="304"/>
      <c r="DYY849" s="304"/>
      <c r="DYZ849" s="304"/>
      <c r="DZA849" s="304"/>
      <c r="DZB849" s="304"/>
      <c r="DZC849" s="304"/>
      <c r="DZD849" s="304"/>
      <c r="DZE849" s="304"/>
      <c r="DZF849" s="304"/>
      <c r="DZG849" s="304"/>
      <c r="DZH849" s="304"/>
      <c r="DZI849" s="304"/>
      <c r="DZJ849" s="304"/>
      <c r="DZK849" s="304"/>
      <c r="DZL849" s="304"/>
      <c r="DZM849" s="304"/>
      <c r="DZN849" s="304"/>
      <c r="DZO849" s="304"/>
      <c r="DZP849" s="304"/>
      <c r="DZQ849" s="304"/>
      <c r="DZR849" s="304"/>
      <c r="DZS849" s="304"/>
      <c r="DZT849" s="304"/>
      <c r="DZU849" s="304"/>
      <c r="DZV849" s="304"/>
      <c r="DZW849" s="304"/>
      <c r="DZX849" s="304"/>
      <c r="DZY849" s="304"/>
      <c r="DZZ849" s="304"/>
      <c r="EAA849" s="304"/>
      <c r="EAB849" s="304"/>
      <c r="EAC849" s="304"/>
      <c r="EAD849" s="304"/>
      <c r="EAE849" s="304"/>
      <c r="EAF849" s="304"/>
      <c r="EAG849" s="304"/>
      <c r="EAH849" s="304"/>
      <c r="EAI849" s="304"/>
      <c r="EAJ849" s="304"/>
      <c r="EAK849" s="304"/>
      <c r="EAL849" s="304"/>
      <c r="EAM849" s="304"/>
      <c r="EAN849" s="304"/>
      <c r="EAO849" s="304"/>
      <c r="EAP849" s="304"/>
      <c r="EAQ849" s="304"/>
      <c r="EAR849" s="304"/>
      <c r="EAS849" s="304"/>
      <c r="EAT849" s="304"/>
      <c r="EAU849" s="304"/>
      <c r="EAV849" s="304"/>
      <c r="EAW849" s="304"/>
      <c r="EAX849" s="304"/>
      <c r="EAY849" s="304"/>
      <c r="EAZ849" s="304"/>
      <c r="EBA849" s="304"/>
      <c r="EBB849" s="304"/>
      <c r="EBC849" s="304"/>
      <c r="EBD849" s="304"/>
      <c r="EBE849" s="304"/>
      <c r="EBF849" s="304"/>
      <c r="EBG849" s="304"/>
      <c r="EBH849" s="304"/>
      <c r="EBI849" s="304"/>
      <c r="EBJ849" s="304"/>
      <c r="EBK849" s="304"/>
      <c r="EBL849" s="304"/>
      <c r="EBM849" s="304"/>
      <c r="EBN849" s="304"/>
      <c r="EBO849" s="304"/>
      <c r="EBP849" s="304"/>
      <c r="EBQ849" s="304"/>
      <c r="EBR849" s="304"/>
      <c r="EBS849" s="304"/>
      <c r="EBT849" s="304"/>
      <c r="EBU849" s="304"/>
      <c r="EBV849" s="304"/>
      <c r="EBW849" s="304"/>
      <c r="EBX849" s="304"/>
      <c r="EBY849" s="304"/>
      <c r="EBZ849" s="304"/>
      <c r="ECA849" s="304"/>
      <c r="ECB849" s="304"/>
      <c r="ECC849" s="304"/>
      <c r="ECD849" s="304"/>
      <c r="ECE849" s="304"/>
      <c r="ECF849" s="304"/>
      <c r="ECG849" s="304"/>
      <c r="ECH849" s="304"/>
      <c r="ECI849" s="304"/>
      <c r="ECJ849" s="304"/>
      <c r="ECK849" s="304"/>
      <c r="ECL849" s="304"/>
      <c r="ECM849" s="304"/>
      <c r="ECN849" s="304"/>
      <c r="ECO849" s="304"/>
      <c r="ECP849" s="304"/>
      <c r="ECQ849" s="304"/>
      <c r="ECR849" s="304"/>
      <c r="ECS849" s="304"/>
      <c r="ECT849" s="304"/>
      <c r="ECU849" s="304"/>
      <c r="ECV849" s="304"/>
      <c r="ECW849" s="304"/>
      <c r="ECX849" s="304"/>
      <c r="ECY849" s="304"/>
      <c r="ECZ849" s="304"/>
      <c r="EDA849" s="304"/>
      <c r="EDB849" s="304"/>
      <c r="EDC849" s="304"/>
      <c r="EDD849" s="304"/>
      <c r="EDE849" s="304"/>
      <c r="EDF849" s="304"/>
      <c r="EDG849" s="304"/>
      <c r="EDH849" s="304"/>
      <c r="EDI849" s="304"/>
      <c r="EDJ849" s="304"/>
      <c r="EDK849" s="304"/>
      <c r="EDL849" s="304"/>
      <c r="EDM849" s="304"/>
      <c r="EDN849" s="304"/>
      <c r="EDO849" s="304"/>
      <c r="EDP849" s="304"/>
      <c r="EDQ849" s="304"/>
      <c r="EDR849" s="304"/>
      <c r="EDS849" s="304"/>
      <c r="EDT849" s="304"/>
      <c r="EDU849" s="304"/>
      <c r="EDV849" s="304"/>
      <c r="EDW849" s="304"/>
      <c r="EDX849" s="304"/>
      <c r="EDY849" s="304"/>
      <c r="EDZ849" s="304"/>
      <c r="EEA849" s="304"/>
      <c r="EEB849" s="304"/>
      <c r="EEC849" s="304"/>
      <c r="EED849" s="304"/>
      <c r="EEE849" s="304"/>
      <c r="EEF849" s="304"/>
      <c r="EEG849" s="304"/>
      <c r="EEH849" s="304"/>
      <c r="EEI849" s="304"/>
      <c r="EEJ849" s="304"/>
      <c r="EEK849" s="304"/>
      <c r="EEL849" s="304"/>
      <c r="EEM849" s="304"/>
      <c r="EEN849" s="304"/>
      <c r="EEO849" s="304"/>
      <c r="EEP849" s="304"/>
      <c r="EEQ849" s="304"/>
      <c r="EER849" s="304"/>
      <c r="EES849" s="304"/>
      <c r="EET849" s="304"/>
      <c r="EEU849" s="304"/>
      <c r="EEV849" s="304"/>
      <c r="EEW849" s="304"/>
      <c r="EEX849" s="304"/>
      <c r="EEY849" s="304"/>
      <c r="EEZ849" s="304"/>
      <c r="EFA849" s="304"/>
      <c r="EFB849" s="304"/>
      <c r="EFC849" s="304"/>
      <c r="EFD849" s="304"/>
      <c r="EFE849" s="304"/>
      <c r="EFF849" s="304"/>
      <c r="EFG849" s="304"/>
      <c r="EFH849" s="304"/>
      <c r="EFI849" s="304"/>
      <c r="EFJ849" s="304"/>
      <c r="EFK849" s="304"/>
      <c r="EFL849" s="304"/>
      <c r="EFM849" s="304"/>
      <c r="EFN849" s="304"/>
      <c r="EFO849" s="304"/>
      <c r="EFP849" s="304"/>
      <c r="EFQ849" s="304"/>
      <c r="EFR849" s="304"/>
      <c r="EFS849" s="304"/>
      <c r="EFT849" s="304"/>
      <c r="EFU849" s="304"/>
      <c r="EFV849" s="304"/>
      <c r="EFW849" s="304"/>
      <c r="EFX849" s="304"/>
      <c r="EFY849" s="304"/>
      <c r="EFZ849" s="304"/>
      <c r="EGA849" s="304"/>
      <c r="EGB849" s="304"/>
      <c r="EGC849" s="304"/>
      <c r="EGD849" s="304"/>
      <c r="EGE849" s="304"/>
      <c r="EGF849" s="304"/>
      <c r="EGG849" s="304"/>
      <c r="EGH849" s="304"/>
      <c r="EGI849" s="304"/>
      <c r="EGJ849" s="304"/>
      <c r="EGK849" s="304"/>
      <c r="EGL849" s="304"/>
      <c r="EGM849" s="304"/>
      <c r="EGN849" s="304"/>
      <c r="EGO849" s="304"/>
      <c r="EGP849" s="304"/>
      <c r="EGQ849" s="304"/>
      <c r="EGR849" s="304"/>
      <c r="EGS849" s="304"/>
      <c r="EGT849" s="304"/>
      <c r="EGU849" s="304"/>
      <c r="EGV849" s="304"/>
      <c r="EGW849" s="304"/>
      <c r="EGX849" s="304"/>
      <c r="EGY849" s="304"/>
      <c r="EGZ849" s="304"/>
      <c r="EHA849" s="304"/>
      <c r="EHB849" s="304"/>
      <c r="EHC849" s="304"/>
      <c r="EHD849" s="304"/>
      <c r="EHE849" s="304"/>
      <c r="EHF849" s="304"/>
      <c r="EHG849" s="304"/>
      <c r="EHH849" s="304"/>
      <c r="EHI849" s="304"/>
      <c r="EHJ849" s="304"/>
      <c r="EHK849" s="304"/>
      <c r="EHL849" s="304"/>
      <c r="EHM849" s="304"/>
      <c r="EHN849" s="304"/>
      <c r="EHO849" s="304"/>
      <c r="EHP849" s="304"/>
      <c r="EHQ849" s="304"/>
      <c r="EHR849" s="304"/>
      <c r="EHS849" s="304"/>
      <c r="EHT849" s="304"/>
      <c r="EHU849" s="304"/>
      <c r="EHV849" s="304"/>
      <c r="EHW849" s="304"/>
      <c r="EHX849" s="304"/>
      <c r="EHY849" s="304"/>
      <c r="EHZ849" s="304"/>
      <c r="EIA849" s="304"/>
      <c r="EIB849" s="304"/>
      <c r="EIC849" s="304"/>
      <c r="EID849" s="304"/>
      <c r="EIE849" s="304"/>
      <c r="EIF849" s="304"/>
      <c r="EIG849" s="304"/>
      <c r="EIH849" s="304"/>
      <c r="EII849" s="304"/>
      <c r="EIJ849" s="304"/>
      <c r="EIK849" s="304"/>
      <c r="EIL849" s="304"/>
      <c r="EIM849" s="304"/>
      <c r="EIN849" s="304"/>
      <c r="EIO849" s="304"/>
      <c r="EIP849" s="304"/>
      <c r="EIQ849" s="304"/>
      <c r="EIR849" s="304"/>
      <c r="EIS849" s="304"/>
      <c r="EIT849" s="304"/>
      <c r="EIU849" s="304"/>
      <c r="EIV849" s="304"/>
      <c r="EIW849" s="304"/>
      <c r="EIX849" s="304"/>
      <c r="EIY849" s="304"/>
      <c r="EIZ849" s="304"/>
      <c r="EJA849" s="304"/>
      <c r="EJB849" s="304"/>
      <c r="EJC849" s="304"/>
      <c r="EJD849" s="304"/>
      <c r="EJE849" s="304"/>
      <c r="EJF849" s="304"/>
      <c r="EJG849" s="304"/>
      <c r="EJH849" s="304"/>
      <c r="EJI849" s="304"/>
      <c r="EJJ849" s="304"/>
      <c r="EJK849" s="304"/>
      <c r="EJL849" s="304"/>
      <c r="EJM849" s="304"/>
      <c r="EJN849" s="304"/>
      <c r="EJO849" s="304"/>
      <c r="EJP849" s="304"/>
      <c r="EJQ849" s="304"/>
      <c r="EJR849" s="304"/>
      <c r="EJS849" s="304"/>
      <c r="EJT849" s="304"/>
      <c r="EJU849" s="304"/>
      <c r="EJV849" s="304"/>
      <c r="EJW849" s="304"/>
      <c r="EJX849" s="304"/>
      <c r="EJY849" s="304"/>
      <c r="EJZ849" s="304"/>
      <c r="EKA849" s="304"/>
      <c r="EKB849" s="304"/>
      <c r="EKC849" s="304"/>
      <c r="EKD849" s="304"/>
      <c r="EKE849" s="304"/>
      <c r="EKF849" s="304"/>
      <c r="EKG849" s="304"/>
      <c r="EKH849" s="304"/>
      <c r="EKI849" s="304"/>
      <c r="EKJ849" s="304"/>
      <c r="EKK849" s="304"/>
      <c r="EKL849" s="304"/>
      <c r="EKM849" s="304"/>
      <c r="EKN849" s="304"/>
      <c r="EKO849" s="304"/>
      <c r="EKP849" s="304"/>
      <c r="EKQ849" s="304"/>
      <c r="EKR849" s="304"/>
      <c r="EKS849" s="304"/>
      <c r="EKT849" s="304"/>
      <c r="EKU849" s="304"/>
      <c r="EKV849" s="304"/>
      <c r="EKW849" s="304"/>
      <c r="EKX849" s="304"/>
      <c r="EKY849" s="304"/>
      <c r="EKZ849" s="304"/>
      <c r="ELA849" s="304"/>
      <c r="ELB849" s="304"/>
      <c r="ELC849" s="304"/>
      <c r="ELD849" s="304"/>
      <c r="ELE849" s="304"/>
      <c r="ELF849" s="304"/>
      <c r="ELG849" s="304"/>
      <c r="ELH849" s="304"/>
      <c r="ELI849" s="304"/>
      <c r="ELJ849" s="304"/>
      <c r="ELK849" s="304"/>
      <c r="ELL849" s="304"/>
      <c r="ELM849" s="304"/>
      <c r="ELN849" s="304"/>
      <c r="ELO849" s="304"/>
      <c r="ELP849" s="304"/>
      <c r="ELQ849" s="304"/>
      <c r="ELR849" s="304"/>
      <c r="ELS849" s="304"/>
      <c r="ELT849" s="304"/>
      <c r="ELU849" s="304"/>
    </row>
    <row r="850" spans="2:341 1271:3713" s="279" customFormat="1">
      <c r="B850" s="303"/>
      <c r="S850" s="421"/>
      <c r="T850" s="453"/>
      <c r="U850" s="304"/>
      <c r="V850" s="304"/>
      <c r="W850" s="304"/>
      <c r="X850" s="304"/>
      <c r="Y850" s="304"/>
      <c r="Z850" s="304"/>
      <c r="AA850" s="304"/>
      <c r="AB850" s="304"/>
      <c r="AC850" s="304"/>
      <c r="AD850" s="304"/>
      <c r="AE850" s="304"/>
      <c r="AF850" s="304"/>
      <c r="AG850" s="304"/>
      <c r="AH850" s="304"/>
      <c r="AI850" s="304"/>
      <c r="AJ850" s="304"/>
      <c r="AK850" s="304"/>
      <c r="AL850" s="304"/>
      <c r="AM850" s="304"/>
      <c r="AN850" s="304"/>
      <c r="AO850" s="304"/>
      <c r="AP850" s="304"/>
      <c r="AQ850" s="304"/>
      <c r="AR850" s="304"/>
      <c r="AS850" s="304"/>
      <c r="AT850" s="304"/>
      <c r="AU850" s="304"/>
      <c r="AV850" s="304"/>
      <c r="AW850" s="304"/>
      <c r="AX850" s="304"/>
      <c r="AY850" s="304"/>
      <c r="AZ850" s="304"/>
      <c r="BA850" s="304"/>
      <c r="BB850" s="304"/>
      <c r="BC850" s="304"/>
      <c r="BD850" s="304"/>
      <c r="BE850" s="304"/>
      <c r="BF850" s="304"/>
      <c r="BG850" s="304"/>
      <c r="BH850" s="304"/>
      <c r="BI850" s="304"/>
      <c r="BJ850" s="304"/>
      <c r="BK850" s="304"/>
      <c r="BL850" s="304"/>
      <c r="BM850" s="304"/>
      <c r="BN850" s="304"/>
      <c r="BO850" s="304"/>
      <c r="BP850" s="304"/>
      <c r="BQ850" s="304"/>
      <c r="BR850" s="304"/>
      <c r="BS850" s="304"/>
      <c r="BT850" s="304"/>
      <c r="BU850" s="304"/>
      <c r="BV850" s="304"/>
      <c r="BW850" s="304"/>
      <c r="BX850" s="304"/>
      <c r="BY850" s="304"/>
      <c r="BZ850" s="304"/>
      <c r="CA850" s="304"/>
      <c r="CB850" s="304"/>
      <c r="CC850" s="304"/>
      <c r="CD850" s="304"/>
      <c r="CE850" s="304"/>
      <c r="CF850" s="304"/>
      <c r="CG850" s="304"/>
      <c r="CH850" s="304"/>
      <c r="CI850" s="304"/>
      <c r="CJ850" s="304"/>
      <c r="CK850" s="304"/>
      <c r="CL850" s="304"/>
      <c r="CM850" s="304"/>
      <c r="CN850" s="304"/>
      <c r="CO850" s="304"/>
      <c r="CP850" s="304"/>
      <c r="CQ850" s="304"/>
      <c r="CR850" s="304"/>
      <c r="CS850" s="304"/>
      <c r="CT850" s="304"/>
      <c r="CU850" s="304"/>
      <c r="CV850" s="304"/>
      <c r="CW850" s="304"/>
      <c r="CX850" s="304"/>
      <c r="CY850" s="304"/>
      <c r="CZ850" s="304"/>
      <c r="DA850" s="304"/>
      <c r="DB850" s="304"/>
      <c r="DC850" s="304"/>
      <c r="DD850" s="304"/>
      <c r="DE850" s="304"/>
      <c r="DF850" s="304"/>
      <c r="DG850" s="304"/>
      <c r="DH850" s="304"/>
      <c r="DI850" s="304"/>
      <c r="DJ850" s="304"/>
      <c r="DK850" s="304"/>
      <c r="DL850" s="304"/>
      <c r="DM850" s="304"/>
      <c r="DN850" s="304"/>
      <c r="DO850" s="304"/>
      <c r="DP850" s="304"/>
      <c r="DQ850" s="304"/>
      <c r="DR850" s="304"/>
      <c r="DS850" s="304"/>
      <c r="DT850" s="304"/>
      <c r="DU850" s="304"/>
      <c r="DV850" s="304"/>
      <c r="DW850" s="304"/>
      <c r="DX850" s="304"/>
      <c r="DY850" s="304"/>
      <c r="DZ850" s="304"/>
      <c r="EA850" s="304"/>
      <c r="EB850" s="304"/>
      <c r="EC850" s="304"/>
      <c r="ED850" s="304"/>
      <c r="EE850" s="304"/>
      <c r="EF850" s="304"/>
      <c r="EG850" s="304"/>
      <c r="EH850" s="304"/>
      <c r="EI850" s="304"/>
      <c r="EJ850" s="304"/>
      <c r="EK850" s="304"/>
      <c r="EL850" s="304"/>
      <c r="EM850" s="304"/>
      <c r="EN850" s="304"/>
      <c r="EO850" s="304"/>
      <c r="EP850" s="304"/>
      <c r="EQ850" s="304"/>
      <c r="ER850" s="304"/>
      <c r="ES850" s="304"/>
      <c r="ET850" s="304"/>
      <c r="EU850" s="304"/>
      <c r="EV850" s="304"/>
      <c r="EW850" s="304"/>
      <c r="EX850" s="304"/>
      <c r="EY850" s="304"/>
      <c r="EZ850" s="304"/>
      <c r="FA850" s="304"/>
      <c r="FB850" s="304"/>
      <c r="FC850" s="304"/>
      <c r="FD850" s="304"/>
      <c r="FE850" s="304"/>
      <c r="FF850" s="304"/>
      <c r="FG850" s="304"/>
      <c r="FH850" s="304"/>
      <c r="FI850" s="304"/>
      <c r="FJ850" s="304"/>
      <c r="FK850" s="304"/>
      <c r="FL850" s="304"/>
      <c r="FM850" s="304"/>
      <c r="FN850" s="304"/>
      <c r="FO850" s="304"/>
      <c r="FP850" s="304"/>
      <c r="FQ850" s="304"/>
      <c r="FR850" s="304"/>
      <c r="FS850" s="304"/>
      <c r="FT850" s="304"/>
      <c r="FU850" s="304"/>
      <c r="FV850" s="304"/>
      <c r="FW850" s="304"/>
      <c r="FX850" s="304"/>
      <c r="FY850" s="304"/>
      <c r="FZ850" s="304"/>
      <c r="GA850" s="304"/>
      <c r="GB850" s="304"/>
      <c r="GC850" s="304"/>
      <c r="GD850" s="304"/>
      <c r="GE850" s="304"/>
      <c r="GF850" s="304"/>
      <c r="GG850" s="304"/>
      <c r="GH850" s="304"/>
      <c r="GI850" s="304"/>
      <c r="GJ850" s="304"/>
      <c r="GK850" s="304"/>
      <c r="GL850" s="304"/>
      <c r="GM850" s="304"/>
      <c r="GN850" s="304"/>
      <c r="GO850" s="304"/>
      <c r="GP850" s="304"/>
      <c r="GQ850" s="304"/>
      <c r="GR850" s="304"/>
      <c r="GS850" s="304"/>
      <c r="GT850" s="304"/>
      <c r="GU850" s="304"/>
      <c r="GV850" s="304"/>
      <c r="GW850" s="304"/>
      <c r="GX850" s="304"/>
      <c r="GY850" s="304"/>
      <c r="GZ850" s="304"/>
      <c r="HA850" s="304"/>
      <c r="HB850" s="304"/>
      <c r="HC850" s="304"/>
      <c r="HD850" s="304"/>
      <c r="HE850" s="304"/>
      <c r="HF850" s="304"/>
      <c r="HG850" s="304"/>
      <c r="HH850" s="304"/>
      <c r="HI850" s="304"/>
      <c r="HJ850" s="304"/>
      <c r="HK850" s="304"/>
      <c r="HL850" s="304"/>
      <c r="HM850" s="304"/>
      <c r="HN850" s="304"/>
      <c r="HO850" s="304"/>
      <c r="HP850" s="304"/>
      <c r="HQ850" s="304"/>
      <c r="HR850" s="304"/>
      <c r="HS850" s="304"/>
      <c r="HT850" s="304"/>
      <c r="HU850" s="304"/>
      <c r="HV850" s="304"/>
      <c r="HW850" s="304"/>
      <c r="HX850" s="304"/>
      <c r="HY850" s="304"/>
      <c r="HZ850" s="304"/>
      <c r="IA850" s="304"/>
      <c r="IB850" s="304"/>
      <c r="IC850" s="304"/>
      <c r="ID850" s="304"/>
      <c r="IE850" s="304"/>
      <c r="IF850" s="304"/>
      <c r="IG850" s="304"/>
      <c r="IH850" s="304"/>
      <c r="II850" s="304"/>
      <c r="IJ850" s="304"/>
      <c r="IK850" s="304"/>
      <c r="IL850" s="304"/>
      <c r="IM850" s="304"/>
      <c r="IN850" s="304"/>
      <c r="IO850" s="304"/>
      <c r="IP850" s="304"/>
      <c r="IQ850" s="304"/>
      <c r="IR850" s="304"/>
      <c r="IS850" s="304"/>
      <c r="IT850" s="304"/>
      <c r="IU850" s="304"/>
      <c r="IV850" s="304"/>
      <c r="IW850" s="304"/>
      <c r="IX850" s="304"/>
      <c r="IY850" s="304"/>
      <c r="IZ850" s="304"/>
      <c r="JA850" s="304"/>
      <c r="JB850" s="304"/>
      <c r="JC850" s="304"/>
      <c r="JD850" s="304"/>
      <c r="JE850" s="304"/>
      <c r="JF850" s="304"/>
      <c r="JG850" s="304"/>
      <c r="JH850" s="304"/>
      <c r="JI850" s="304"/>
      <c r="JJ850" s="304"/>
      <c r="JK850" s="304"/>
      <c r="JL850" s="304"/>
      <c r="JM850" s="304"/>
      <c r="JN850" s="304"/>
      <c r="JO850" s="304"/>
      <c r="JP850" s="304"/>
      <c r="JQ850" s="304"/>
      <c r="JR850" s="304"/>
      <c r="JS850" s="304"/>
      <c r="JT850" s="304"/>
      <c r="JU850" s="304"/>
      <c r="JV850" s="304"/>
      <c r="JW850" s="304"/>
      <c r="JX850" s="304"/>
      <c r="JY850" s="304"/>
      <c r="JZ850" s="304"/>
      <c r="KA850" s="304"/>
      <c r="KB850" s="304"/>
      <c r="KC850" s="304"/>
      <c r="KD850" s="304"/>
      <c r="KE850" s="304"/>
      <c r="KF850" s="304"/>
      <c r="KG850" s="304"/>
      <c r="KH850" s="304"/>
      <c r="KI850" s="304"/>
      <c r="KJ850" s="304"/>
      <c r="KK850" s="304"/>
      <c r="KL850" s="304"/>
      <c r="KM850" s="304"/>
      <c r="KN850" s="304"/>
      <c r="KO850" s="304"/>
      <c r="KP850" s="304"/>
      <c r="KQ850" s="304"/>
      <c r="KR850" s="304"/>
      <c r="KS850" s="304"/>
      <c r="KT850" s="304"/>
      <c r="KU850" s="304"/>
      <c r="KV850" s="304"/>
      <c r="KW850" s="304"/>
      <c r="KX850" s="304"/>
      <c r="KY850" s="304"/>
      <c r="KZ850" s="304"/>
      <c r="LA850" s="304"/>
      <c r="LB850" s="304"/>
      <c r="LC850" s="304"/>
      <c r="LD850" s="304"/>
      <c r="LE850" s="304"/>
      <c r="LF850" s="304"/>
      <c r="LG850" s="304"/>
      <c r="LH850" s="304"/>
      <c r="LI850" s="304"/>
      <c r="LJ850" s="304"/>
      <c r="LK850" s="304"/>
      <c r="LL850" s="304"/>
      <c r="LM850" s="304"/>
      <c r="LN850" s="304"/>
      <c r="LO850" s="304"/>
      <c r="LP850" s="304"/>
      <c r="LQ850" s="304"/>
      <c r="LR850" s="304"/>
      <c r="LS850" s="304"/>
      <c r="LT850" s="304"/>
      <c r="LU850" s="304"/>
      <c r="LV850" s="304"/>
      <c r="LW850" s="304"/>
      <c r="LX850" s="304"/>
      <c r="LY850" s="304"/>
      <c r="LZ850" s="304"/>
      <c r="MA850" s="304"/>
      <c r="MB850" s="304"/>
      <c r="MC850" s="304"/>
      <c r="AVW850" s="304"/>
      <c r="AVX850" s="304"/>
      <c r="AVY850" s="304"/>
      <c r="AVZ850" s="304"/>
      <c r="AWA850" s="304"/>
      <c r="AWB850" s="304"/>
      <c r="AWC850" s="304"/>
      <c r="AWD850" s="304"/>
      <c r="AWE850" s="304"/>
      <c r="AWF850" s="304"/>
      <c r="AWG850" s="304"/>
      <c r="AWH850" s="304"/>
      <c r="AWI850" s="304"/>
      <c r="AWJ850" s="304"/>
      <c r="AWK850" s="304"/>
      <c r="AWL850" s="304"/>
      <c r="AWM850" s="304"/>
      <c r="AWN850" s="304"/>
      <c r="AWO850" s="304"/>
      <c r="AWP850" s="304"/>
      <c r="AWQ850" s="304"/>
      <c r="AWR850" s="304"/>
      <c r="AWS850" s="304"/>
      <c r="AWT850" s="304"/>
      <c r="AWU850" s="304"/>
      <c r="AWV850" s="304"/>
      <c r="AWW850" s="304"/>
      <c r="AWX850" s="304"/>
      <c r="AWY850" s="304"/>
      <c r="AWZ850" s="304"/>
      <c r="AXA850" s="304"/>
      <c r="AXB850" s="304"/>
      <c r="AXC850" s="304"/>
      <c r="AXD850" s="304"/>
      <c r="AXE850" s="304"/>
      <c r="AXF850" s="304"/>
      <c r="AXG850" s="304"/>
      <c r="AXH850" s="304"/>
      <c r="AXI850" s="304"/>
      <c r="AXJ850" s="304"/>
      <c r="AXK850" s="304"/>
      <c r="AXL850" s="304"/>
      <c r="AXM850" s="304"/>
      <c r="AXN850" s="304"/>
      <c r="AXO850" s="304"/>
      <c r="AXP850" s="304"/>
      <c r="AXQ850" s="304"/>
      <c r="AXR850" s="304"/>
      <c r="AXS850" s="304"/>
      <c r="AXT850" s="304"/>
      <c r="AXU850" s="304"/>
      <c r="AXV850" s="304"/>
      <c r="AXW850" s="304"/>
      <c r="AXX850" s="304"/>
      <c r="AXY850" s="304"/>
      <c r="AXZ850" s="304"/>
      <c r="AYA850" s="304"/>
      <c r="AYB850" s="304"/>
      <c r="AYC850" s="304"/>
      <c r="AYD850" s="304"/>
      <c r="AYE850" s="304"/>
      <c r="AYF850" s="304"/>
      <c r="AYG850" s="304"/>
      <c r="AYH850" s="304"/>
      <c r="AYI850" s="304"/>
      <c r="AYJ850" s="304"/>
      <c r="AYK850" s="304"/>
      <c r="AYL850" s="304"/>
      <c r="AYM850" s="304"/>
      <c r="AYN850" s="304"/>
      <c r="AYO850" s="304"/>
      <c r="AYP850" s="304"/>
      <c r="AYQ850" s="304"/>
      <c r="AYR850" s="304"/>
      <c r="AYS850" s="304"/>
      <c r="AYT850" s="304"/>
      <c r="AYU850" s="304"/>
      <c r="AYV850" s="304"/>
      <c r="AYW850" s="304"/>
      <c r="AYX850" s="304"/>
      <c r="AYY850" s="304"/>
      <c r="AYZ850" s="304"/>
      <c r="AZA850" s="304"/>
      <c r="AZB850" s="304"/>
      <c r="AZC850" s="304"/>
      <c r="AZD850" s="304"/>
      <c r="AZE850" s="304"/>
      <c r="AZF850" s="304"/>
      <c r="AZG850" s="304"/>
      <c r="AZH850" s="304"/>
      <c r="AZI850" s="304"/>
      <c r="AZJ850" s="304"/>
      <c r="AZK850" s="304"/>
      <c r="AZL850" s="304"/>
      <c r="AZM850" s="304"/>
      <c r="AZN850" s="304"/>
      <c r="AZO850" s="304"/>
      <c r="AZP850" s="304"/>
      <c r="AZQ850" s="304"/>
      <c r="AZR850" s="304"/>
      <c r="AZS850" s="304"/>
      <c r="AZT850" s="304"/>
      <c r="AZU850" s="304"/>
      <c r="AZV850" s="304"/>
      <c r="AZW850" s="304"/>
      <c r="AZX850" s="304"/>
      <c r="AZY850" s="304"/>
      <c r="AZZ850" s="304"/>
      <c r="BAA850" s="304"/>
      <c r="BAB850" s="304"/>
      <c r="BAC850" s="304"/>
      <c r="BAD850" s="304"/>
      <c r="BAE850" s="304"/>
      <c r="BAF850" s="304"/>
      <c r="BAG850" s="304"/>
      <c r="BAH850" s="304"/>
      <c r="BAI850" s="304"/>
      <c r="BAJ850" s="304"/>
      <c r="BAK850" s="304"/>
      <c r="BAL850" s="304"/>
      <c r="BAM850" s="304"/>
      <c r="BAN850" s="304"/>
      <c r="BAO850" s="304"/>
      <c r="BAP850" s="304"/>
      <c r="BAQ850" s="304"/>
      <c r="BAR850" s="304"/>
      <c r="BAS850" s="304"/>
      <c r="BAT850" s="304"/>
      <c r="BAU850" s="304"/>
      <c r="BAV850" s="304"/>
      <c r="BAW850" s="304"/>
      <c r="BAX850" s="304"/>
      <c r="BAY850" s="304"/>
      <c r="BAZ850" s="304"/>
      <c r="BBA850" s="304"/>
      <c r="BBB850" s="304"/>
      <c r="BBC850" s="304"/>
      <c r="BBD850" s="304"/>
      <c r="BBE850" s="304"/>
      <c r="BBF850" s="304"/>
      <c r="BBG850" s="304"/>
      <c r="BBH850" s="304"/>
      <c r="BBI850" s="304"/>
      <c r="BBJ850" s="304"/>
      <c r="BBK850" s="304"/>
      <c r="BBL850" s="304"/>
      <c r="BBM850" s="304"/>
      <c r="BBN850" s="304"/>
      <c r="BBO850" s="304"/>
      <c r="BBP850" s="304"/>
      <c r="BBQ850" s="304"/>
      <c r="BBR850" s="304"/>
      <c r="BBS850" s="304"/>
      <c r="BBT850" s="304"/>
      <c r="BBU850" s="304"/>
      <c r="BBV850" s="304"/>
      <c r="BBW850" s="304"/>
      <c r="BBX850" s="304"/>
      <c r="BBY850" s="304"/>
      <c r="BBZ850" s="304"/>
      <c r="BCA850" s="304"/>
      <c r="BCB850" s="304"/>
      <c r="BCC850" s="304"/>
      <c r="BCD850" s="304"/>
      <c r="BCE850" s="304"/>
      <c r="BCF850" s="304"/>
      <c r="BCG850" s="304"/>
      <c r="BCH850" s="304"/>
      <c r="BCI850" s="304"/>
      <c r="BCJ850" s="304"/>
      <c r="BCK850" s="304"/>
      <c r="BCL850" s="304"/>
      <c r="BCM850" s="304"/>
      <c r="BCN850" s="304"/>
      <c r="BCO850" s="304"/>
      <c r="BCP850" s="304"/>
      <c r="BCQ850" s="304"/>
      <c r="BCR850" s="304"/>
      <c r="BCS850" s="304"/>
      <c r="BCT850" s="304"/>
      <c r="BCU850" s="304"/>
      <c r="BCV850" s="304"/>
      <c r="BCW850" s="304"/>
      <c r="BCX850" s="304"/>
      <c r="BCY850" s="304"/>
      <c r="BCZ850" s="304"/>
      <c r="BDA850" s="304"/>
      <c r="BDB850" s="304"/>
      <c r="BDC850" s="304"/>
      <c r="BDD850" s="304"/>
      <c r="BDE850" s="304"/>
      <c r="BDF850" s="304"/>
      <c r="BDG850" s="304"/>
      <c r="BDH850" s="304"/>
      <c r="BDI850" s="304"/>
      <c r="BDJ850" s="304"/>
      <c r="BDK850" s="304"/>
      <c r="BDL850" s="304"/>
      <c r="BDM850" s="304"/>
      <c r="BDN850" s="304"/>
      <c r="BDO850" s="304"/>
      <c r="BDP850" s="304"/>
      <c r="BDQ850" s="304"/>
      <c r="BDR850" s="304"/>
      <c r="BDS850" s="304"/>
      <c r="BDT850" s="304"/>
      <c r="BDU850" s="304"/>
      <c r="BDV850" s="304"/>
      <c r="BDW850" s="304"/>
      <c r="BDX850" s="304"/>
      <c r="BDY850" s="304"/>
      <c r="BDZ850" s="304"/>
      <c r="BEA850" s="304"/>
      <c r="BEB850" s="304"/>
      <c r="BEC850" s="304"/>
      <c r="BED850" s="304"/>
      <c r="BEE850" s="304"/>
      <c r="BEF850" s="304"/>
      <c r="BEG850" s="304"/>
      <c r="BEH850" s="304"/>
      <c r="BEI850" s="304"/>
      <c r="BEJ850" s="304"/>
      <c r="BEK850" s="304"/>
      <c r="BEL850" s="304"/>
      <c r="BEM850" s="304"/>
      <c r="BEN850" s="304"/>
      <c r="BEO850" s="304"/>
      <c r="BEP850" s="304"/>
      <c r="BEQ850" s="304"/>
      <c r="BER850" s="304"/>
      <c r="BES850" s="304"/>
      <c r="BET850" s="304"/>
      <c r="BEU850" s="304"/>
      <c r="BEV850" s="304"/>
      <c r="BEW850" s="304"/>
      <c r="BEX850" s="304"/>
      <c r="BEY850" s="304"/>
      <c r="BEZ850" s="304"/>
      <c r="BFA850" s="304"/>
      <c r="BFB850" s="304"/>
      <c r="BFC850" s="304"/>
      <c r="BFD850" s="304"/>
      <c r="BFE850" s="304"/>
      <c r="BFF850" s="304"/>
      <c r="BFG850" s="304"/>
      <c r="BFH850" s="304"/>
      <c r="BFI850" s="304"/>
      <c r="BFJ850" s="304"/>
      <c r="BFK850" s="304"/>
      <c r="BFL850" s="304"/>
      <c r="BFM850" s="304"/>
      <c r="BFN850" s="304"/>
      <c r="BFO850" s="304"/>
      <c r="BFP850" s="304"/>
      <c r="BFQ850" s="304"/>
      <c r="BFR850" s="304"/>
      <c r="BFS850" s="304"/>
      <c r="BFT850" s="304"/>
      <c r="BFU850" s="304"/>
      <c r="BFV850" s="304"/>
      <c r="BFW850" s="304"/>
      <c r="BFX850" s="304"/>
      <c r="BFY850" s="304"/>
      <c r="BFZ850" s="304"/>
      <c r="BGA850" s="304"/>
      <c r="BGB850" s="304"/>
      <c r="BGC850" s="304"/>
      <c r="BGD850" s="304"/>
      <c r="BGE850" s="304"/>
      <c r="BGF850" s="304"/>
      <c r="BGG850" s="304"/>
      <c r="BGH850" s="304"/>
      <c r="BGI850" s="304"/>
      <c r="BGJ850" s="304"/>
      <c r="BGK850" s="304"/>
      <c r="BGL850" s="304"/>
      <c r="BGM850" s="304"/>
      <c r="BGN850" s="304"/>
      <c r="BGO850" s="304"/>
      <c r="BGP850" s="304"/>
      <c r="BGQ850" s="304"/>
      <c r="BGR850" s="304"/>
      <c r="BGS850" s="304"/>
      <c r="BGT850" s="304"/>
      <c r="BGU850" s="304"/>
      <c r="BGV850" s="304"/>
      <c r="BGW850" s="304"/>
      <c r="BGX850" s="304"/>
      <c r="BGY850" s="304"/>
      <c r="BGZ850" s="304"/>
      <c r="BHA850" s="304"/>
      <c r="BHB850" s="304"/>
      <c r="BHC850" s="304"/>
      <c r="BHD850" s="304"/>
      <c r="BHE850" s="304"/>
      <c r="BHF850" s="304"/>
      <c r="BHG850" s="304"/>
      <c r="BHH850" s="304"/>
      <c r="BHI850" s="304"/>
      <c r="BHJ850" s="304"/>
      <c r="BHK850" s="304"/>
      <c r="BHL850" s="304"/>
      <c r="BHM850" s="304"/>
      <c r="BHN850" s="304"/>
      <c r="BHO850" s="304"/>
      <c r="BHP850" s="304"/>
      <c r="BHQ850" s="304"/>
      <c r="BHR850" s="304"/>
      <c r="BHS850" s="304"/>
      <c r="BHT850" s="304"/>
      <c r="BHU850" s="304"/>
      <c r="BHV850" s="304"/>
      <c r="BHW850" s="304"/>
      <c r="BHX850" s="304"/>
      <c r="BHY850" s="304"/>
      <c r="BHZ850" s="304"/>
      <c r="BIA850" s="304"/>
      <c r="BIB850" s="304"/>
      <c r="BIC850" s="304"/>
      <c r="BID850" s="304"/>
      <c r="BIE850" s="304"/>
      <c r="BIF850" s="304"/>
      <c r="BIG850" s="304"/>
      <c r="BIH850" s="304"/>
      <c r="BII850" s="304"/>
      <c r="BIJ850" s="304"/>
      <c r="BIK850" s="304"/>
      <c r="BIL850" s="304"/>
      <c r="BIM850" s="304"/>
      <c r="BIN850" s="304"/>
      <c r="BIO850" s="304"/>
      <c r="BIP850" s="304"/>
      <c r="BIQ850" s="304"/>
      <c r="BIR850" s="304"/>
      <c r="BIS850" s="304"/>
      <c r="BIT850" s="304"/>
      <c r="BIU850" s="304"/>
      <c r="BIV850" s="304"/>
      <c r="BIW850" s="304"/>
      <c r="BIX850" s="304"/>
      <c r="BIY850" s="304"/>
      <c r="BIZ850" s="304"/>
      <c r="BJA850" s="304"/>
      <c r="BJB850" s="304"/>
      <c r="BJC850" s="304"/>
      <c r="BJD850" s="304"/>
      <c r="BJE850" s="304"/>
      <c r="BJF850" s="304"/>
      <c r="BJG850" s="304"/>
      <c r="BJH850" s="304"/>
      <c r="BJI850" s="304"/>
      <c r="BJJ850" s="304"/>
      <c r="BJK850" s="304"/>
      <c r="BJL850" s="304"/>
      <c r="BJM850" s="304"/>
      <c r="BJN850" s="304"/>
      <c r="BJO850" s="304"/>
      <c r="BJP850" s="304"/>
      <c r="BJQ850" s="304"/>
      <c r="BJR850" s="304"/>
      <c r="BJS850" s="304"/>
      <c r="BJT850" s="304"/>
      <c r="BJU850" s="304"/>
      <c r="BJV850" s="304"/>
      <c r="BJW850" s="304"/>
      <c r="BJX850" s="304"/>
      <c r="BJY850" s="304"/>
      <c r="BJZ850" s="304"/>
      <c r="BKA850" s="304"/>
      <c r="BKB850" s="304"/>
      <c r="BKC850" s="304"/>
      <c r="BKD850" s="304"/>
      <c r="BKE850" s="304"/>
      <c r="BKF850" s="304"/>
      <c r="BKG850" s="304"/>
      <c r="BKH850" s="304"/>
      <c r="BKI850" s="304"/>
      <c r="BKJ850" s="304"/>
      <c r="BKK850" s="304"/>
      <c r="BKL850" s="304"/>
      <c r="BKM850" s="304"/>
      <c r="BKN850" s="304"/>
      <c r="BKO850" s="304"/>
      <c r="BKP850" s="304"/>
      <c r="BKQ850" s="304"/>
      <c r="BKR850" s="304"/>
      <c r="BKS850" s="304"/>
      <c r="BKT850" s="304"/>
      <c r="BKU850" s="304"/>
      <c r="BKV850" s="304"/>
      <c r="BKW850" s="304"/>
      <c r="BKX850" s="304"/>
      <c r="BKY850" s="304"/>
      <c r="BKZ850" s="304"/>
      <c r="BLA850" s="304"/>
      <c r="BLB850" s="304"/>
      <c r="BLC850" s="304"/>
      <c r="BLD850" s="304"/>
      <c r="BLE850" s="304"/>
      <c r="BLF850" s="304"/>
      <c r="BLG850" s="304"/>
      <c r="BLH850" s="304"/>
      <c r="BLI850" s="304"/>
      <c r="BLJ850" s="304"/>
      <c r="BLK850" s="304"/>
      <c r="BLL850" s="304"/>
      <c r="BLM850" s="304"/>
      <c r="BLN850" s="304"/>
      <c r="BLO850" s="304"/>
      <c r="BLP850" s="304"/>
      <c r="BLQ850" s="304"/>
      <c r="BLR850" s="304"/>
      <c r="BLS850" s="304"/>
      <c r="BLT850" s="304"/>
      <c r="BLU850" s="304"/>
      <c r="BLV850" s="304"/>
      <c r="BLW850" s="304"/>
      <c r="BLX850" s="304"/>
      <c r="BLY850" s="304"/>
      <c r="BLZ850" s="304"/>
      <c r="BMA850" s="304"/>
      <c r="BMB850" s="304"/>
      <c r="BMC850" s="304"/>
      <c r="BMD850" s="304"/>
      <c r="BME850" s="304"/>
      <c r="BMF850" s="304"/>
      <c r="BMG850" s="304"/>
      <c r="BMH850" s="304"/>
      <c r="BMI850" s="304"/>
      <c r="BMJ850" s="304"/>
      <c r="BMK850" s="304"/>
      <c r="BML850" s="304"/>
      <c r="BMM850" s="304"/>
      <c r="BMN850" s="304"/>
      <c r="BMO850" s="304"/>
      <c r="BMP850" s="304"/>
      <c r="BMQ850" s="304"/>
      <c r="BMR850" s="304"/>
      <c r="BMS850" s="304"/>
      <c r="BMT850" s="304"/>
      <c r="BMU850" s="304"/>
      <c r="BMV850" s="304"/>
      <c r="BMW850" s="304"/>
      <c r="BMX850" s="304"/>
      <c r="BMY850" s="304"/>
      <c r="BMZ850" s="304"/>
      <c r="BNA850" s="304"/>
      <c r="BNB850" s="304"/>
      <c r="BNC850" s="304"/>
      <c r="BND850" s="304"/>
      <c r="BNE850" s="304"/>
      <c r="BNF850" s="304"/>
      <c r="BNG850" s="304"/>
      <c r="BNH850" s="304"/>
      <c r="BNI850" s="304"/>
      <c r="BNJ850" s="304"/>
      <c r="BNK850" s="304"/>
      <c r="BNL850" s="304"/>
      <c r="BNM850" s="304"/>
      <c r="BNN850" s="304"/>
      <c r="BNO850" s="304"/>
      <c r="BNP850" s="304"/>
      <c r="BNQ850" s="304"/>
      <c r="BNR850" s="304"/>
      <c r="BNS850" s="304"/>
      <c r="BNT850" s="304"/>
      <c r="BNU850" s="304"/>
      <c r="BNV850" s="304"/>
      <c r="BNW850" s="304"/>
      <c r="BNX850" s="304"/>
      <c r="BNY850" s="304"/>
      <c r="BNZ850" s="304"/>
      <c r="BOA850" s="304"/>
      <c r="BOB850" s="304"/>
      <c r="BOC850" s="304"/>
      <c r="BOD850" s="304"/>
      <c r="BOE850" s="304"/>
      <c r="BOF850" s="304"/>
      <c r="BOG850" s="304"/>
      <c r="BOH850" s="304"/>
      <c r="BOI850" s="304"/>
      <c r="BOJ850" s="304"/>
      <c r="BOK850" s="304"/>
      <c r="BOL850" s="304"/>
      <c r="BOM850" s="304"/>
      <c r="BON850" s="304"/>
      <c r="BOO850" s="304"/>
      <c r="BOP850" s="304"/>
      <c r="BOQ850" s="304"/>
      <c r="BOR850" s="304"/>
      <c r="BOS850" s="304"/>
      <c r="BOT850" s="304"/>
      <c r="BOU850" s="304"/>
      <c r="BOV850" s="304"/>
      <c r="BOW850" s="304"/>
      <c r="BOX850" s="304"/>
      <c r="BOY850" s="304"/>
      <c r="BOZ850" s="304"/>
      <c r="BPA850" s="304"/>
      <c r="BPB850" s="304"/>
      <c r="BPC850" s="304"/>
      <c r="BPD850" s="304"/>
      <c r="BPE850" s="304"/>
      <c r="BPF850" s="304"/>
      <c r="BPG850" s="304"/>
      <c r="BPH850" s="304"/>
      <c r="BPI850" s="304"/>
      <c r="BPJ850" s="304"/>
      <c r="BPK850" s="304"/>
      <c r="BPL850" s="304"/>
      <c r="BPM850" s="304"/>
      <c r="BPN850" s="304"/>
      <c r="BPO850" s="304"/>
      <c r="BPP850" s="304"/>
      <c r="BPQ850" s="304"/>
      <c r="BPR850" s="304"/>
      <c r="BPS850" s="304"/>
      <c r="BPT850" s="304"/>
      <c r="BPU850" s="304"/>
      <c r="BPV850" s="304"/>
      <c r="BPW850" s="304"/>
      <c r="BPX850" s="304"/>
      <c r="BPY850" s="304"/>
      <c r="BPZ850" s="304"/>
      <c r="BQA850" s="304"/>
      <c r="BQB850" s="304"/>
      <c r="BQC850" s="304"/>
      <c r="BQD850" s="304"/>
      <c r="BQE850" s="304"/>
      <c r="BQF850" s="304"/>
      <c r="BQG850" s="304"/>
      <c r="BQH850" s="304"/>
      <c r="BQI850" s="304"/>
      <c r="BQJ850" s="304"/>
      <c r="BQK850" s="304"/>
      <c r="BQL850" s="304"/>
      <c r="BQM850" s="304"/>
      <c r="BQN850" s="304"/>
      <c r="BQO850" s="304"/>
      <c r="BQP850" s="304"/>
      <c r="BQQ850" s="304"/>
      <c r="BQR850" s="304"/>
      <c r="BQS850" s="304"/>
      <c r="BQT850" s="304"/>
      <c r="BQU850" s="304"/>
      <c r="BQV850" s="304"/>
      <c r="BQW850" s="304"/>
      <c r="BQX850" s="304"/>
      <c r="BQY850" s="304"/>
      <c r="BQZ850" s="304"/>
      <c r="BRA850" s="304"/>
      <c r="BRB850" s="304"/>
      <c r="BRC850" s="304"/>
      <c r="BRD850" s="304"/>
      <c r="BRE850" s="304"/>
      <c r="BRF850" s="304"/>
      <c r="BRG850" s="304"/>
      <c r="BRH850" s="304"/>
      <c r="BRI850" s="304"/>
      <c r="BRJ850" s="304"/>
      <c r="BRK850" s="304"/>
      <c r="BRL850" s="304"/>
      <c r="BRM850" s="304"/>
      <c r="BRN850" s="304"/>
      <c r="BRO850" s="304"/>
      <c r="BRP850" s="304"/>
      <c r="BRQ850" s="304"/>
      <c r="BRR850" s="304"/>
      <c r="BRS850" s="304"/>
      <c r="BRT850" s="304"/>
      <c r="BRU850" s="304"/>
      <c r="BRV850" s="304"/>
      <c r="BRW850" s="304"/>
      <c r="BRX850" s="304"/>
      <c r="BRY850" s="304"/>
      <c r="BRZ850" s="304"/>
      <c r="BSA850" s="304"/>
      <c r="BSB850" s="304"/>
      <c r="BSC850" s="304"/>
      <c r="BSD850" s="304"/>
      <c r="BSE850" s="304"/>
      <c r="BSF850" s="304"/>
      <c r="BSG850" s="304"/>
      <c r="BSH850" s="304"/>
      <c r="BSI850" s="304"/>
      <c r="BSJ850" s="304"/>
      <c r="BSK850" s="304"/>
      <c r="BSL850" s="304"/>
      <c r="BSM850" s="304"/>
      <c r="BSN850" s="304"/>
      <c r="BSO850" s="304"/>
      <c r="BSP850" s="304"/>
      <c r="BSQ850" s="304"/>
      <c r="BSR850" s="304"/>
      <c r="BSS850" s="304"/>
      <c r="BST850" s="304"/>
      <c r="BSU850" s="304"/>
      <c r="BSV850" s="304"/>
      <c r="BSW850" s="304"/>
      <c r="BSX850" s="304"/>
      <c r="BSY850" s="304"/>
      <c r="BSZ850" s="304"/>
      <c r="BTA850" s="304"/>
      <c r="BTB850" s="304"/>
      <c r="BTC850" s="304"/>
      <c r="BTD850" s="304"/>
      <c r="BTE850" s="304"/>
      <c r="BTF850" s="304"/>
      <c r="BTG850" s="304"/>
      <c r="BTH850" s="304"/>
      <c r="BTI850" s="304"/>
      <c r="BTJ850" s="304"/>
      <c r="BTK850" s="304"/>
      <c r="BTL850" s="304"/>
      <c r="BTM850" s="304"/>
      <c r="BTN850" s="304"/>
      <c r="BTO850" s="304"/>
      <c r="BTP850" s="304"/>
      <c r="BTQ850" s="304"/>
      <c r="BTR850" s="304"/>
      <c r="BTS850" s="304"/>
      <c r="BTT850" s="304"/>
      <c r="BTU850" s="304"/>
      <c r="BTV850" s="304"/>
      <c r="BTW850" s="304"/>
      <c r="BTX850" s="304"/>
      <c r="BTY850" s="304"/>
      <c r="BTZ850" s="304"/>
      <c r="BUA850" s="304"/>
      <c r="BUB850" s="304"/>
      <c r="BUC850" s="304"/>
      <c r="BUD850" s="304"/>
      <c r="BUE850" s="304"/>
      <c r="BUF850" s="304"/>
      <c r="BUG850" s="304"/>
      <c r="BUH850" s="304"/>
      <c r="BUI850" s="304"/>
      <c r="BUJ850" s="304"/>
      <c r="BUK850" s="304"/>
      <c r="BUL850" s="304"/>
      <c r="BUM850" s="304"/>
      <c r="BUN850" s="304"/>
      <c r="BUO850" s="304"/>
      <c r="BUP850" s="304"/>
      <c r="BUQ850" s="304"/>
      <c r="BUR850" s="304"/>
      <c r="BUS850" s="304"/>
      <c r="BUT850" s="304"/>
      <c r="BUU850" s="304"/>
      <c r="BUV850" s="304"/>
      <c r="BUW850" s="304"/>
      <c r="BUX850" s="304"/>
      <c r="BUY850" s="304"/>
      <c r="BUZ850" s="304"/>
      <c r="BVA850" s="304"/>
      <c r="BVB850" s="304"/>
      <c r="BVC850" s="304"/>
      <c r="BVD850" s="304"/>
      <c r="BVE850" s="304"/>
      <c r="BVF850" s="304"/>
      <c r="BVG850" s="304"/>
      <c r="BVH850" s="304"/>
      <c r="BVI850" s="304"/>
      <c r="BVJ850" s="304"/>
      <c r="BVK850" s="304"/>
      <c r="BVL850" s="304"/>
      <c r="BVM850" s="304"/>
      <c r="BVN850" s="304"/>
      <c r="BVO850" s="304"/>
      <c r="BVP850" s="304"/>
      <c r="BVQ850" s="304"/>
      <c r="BVR850" s="304"/>
      <c r="BVS850" s="304"/>
      <c r="BVT850" s="304"/>
      <c r="BVU850" s="304"/>
      <c r="BVV850" s="304"/>
      <c r="BVW850" s="304"/>
      <c r="BVX850" s="304"/>
      <c r="BVY850" s="304"/>
      <c r="BVZ850" s="304"/>
      <c r="BWA850" s="304"/>
      <c r="BWB850" s="304"/>
      <c r="BWC850" s="304"/>
      <c r="BWD850" s="304"/>
      <c r="BWE850" s="304"/>
      <c r="BWF850" s="304"/>
      <c r="BWG850" s="304"/>
      <c r="BWH850" s="304"/>
      <c r="BWI850" s="304"/>
      <c r="BWJ850" s="304"/>
      <c r="BWK850" s="304"/>
      <c r="BWL850" s="304"/>
      <c r="BWM850" s="304"/>
      <c r="BWN850" s="304"/>
      <c r="BWO850" s="304"/>
      <c r="BWP850" s="304"/>
      <c r="BWQ850" s="304"/>
      <c r="BWR850" s="304"/>
      <c r="BWS850" s="304"/>
      <c r="BWT850" s="304"/>
      <c r="BWU850" s="304"/>
      <c r="BWV850" s="304"/>
      <c r="BWW850" s="304"/>
      <c r="BWX850" s="304"/>
      <c r="BWY850" s="304"/>
      <c r="BWZ850" s="304"/>
      <c r="BXA850" s="304"/>
      <c r="BXB850" s="304"/>
      <c r="BXC850" s="304"/>
      <c r="BXD850" s="304"/>
      <c r="BXE850" s="304"/>
      <c r="BXF850" s="304"/>
      <c r="BXG850" s="304"/>
      <c r="BXH850" s="304"/>
      <c r="BXI850" s="304"/>
      <c r="BXJ850" s="304"/>
      <c r="BXK850" s="304"/>
      <c r="BXL850" s="304"/>
      <c r="BXM850" s="304"/>
      <c r="BXN850" s="304"/>
      <c r="BXO850" s="304"/>
      <c r="BXP850" s="304"/>
      <c r="BXQ850" s="304"/>
      <c r="BXR850" s="304"/>
      <c r="BXS850" s="304"/>
      <c r="BXT850" s="304"/>
      <c r="BXU850" s="304"/>
      <c r="BXV850" s="304"/>
      <c r="BXW850" s="304"/>
      <c r="BXX850" s="304"/>
      <c r="BXY850" s="304"/>
      <c r="BXZ850" s="304"/>
      <c r="BYA850" s="304"/>
      <c r="BYB850" s="304"/>
      <c r="BYC850" s="304"/>
      <c r="BYD850" s="304"/>
      <c r="BYE850" s="304"/>
      <c r="BYF850" s="304"/>
      <c r="BYG850" s="304"/>
      <c r="BYH850" s="304"/>
      <c r="BYI850" s="304"/>
      <c r="BYJ850" s="304"/>
      <c r="BYK850" s="304"/>
      <c r="BYL850" s="304"/>
      <c r="BYM850" s="304"/>
      <c r="BYN850" s="304"/>
      <c r="BYO850" s="304"/>
      <c r="BYP850" s="304"/>
      <c r="BYQ850" s="304"/>
      <c r="BYR850" s="304"/>
      <c r="BYS850" s="304"/>
      <c r="BYT850" s="304"/>
      <c r="BYU850" s="304"/>
      <c r="BYV850" s="304"/>
      <c r="BYW850" s="304"/>
      <c r="BYX850" s="304"/>
      <c r="BYY850" s="304"/>
      <c r="BYZ850" s="304"/>
      <c r="BZA850" s="304"/>
      <c r="BZB850" s="304"/>
      <c r="BZC850" s="304"/>
      <c r="BZD850" s="304"/>
      <c r="BZE850" s="304"/>
      <c r="BZF850" s="304"/>
      <c r="BZG850" s="304"/>
      <c r="BZH850" s="304"/>
      <c r="BZI850" s="304"/>
      <c r="BZJ850" s="304"/>
      <c r="BZK850" s="304"/>
      <c r="BZL850" s="304"/>
      <c r="BZM850" s="304"/>
      <c r="BZN850" s="304"/>
      <c r="BZO850" s="304"/>
      <c r="BZP850" s="304"/>
      <c r="BZQ850" s="304"/>
      <c r="BZR850" s="304"/>
      <c r="BZS850" s="304"/>
      <c r="BZT850" s="304"/>
      <c r="BZU850" s="304"/>
      <c r="BZV850" s="304"/>
      <c r="BZW850" s="304"/>
      <c r="BZX850" s="304"/>
      <c r="BZY850" s="304"/>
      <c r="BZZ850" s="304"/>
      <c r="CAA850" s="304"/>
      <c r="CAB850" s="304"/>
      <c r="CAC850" s="304"/>
      <c r="CAD850" s="304"/>
      <c r="CAE850" s="304"/>
      <c r="CAF850" s="304"/>
      <c r="CAG850" s="304"/>
      <c r="CAH850" s="304"/>
      <c r="CAI850" s="304"/>
      <c r="CAJ850" s="304"/>
      <c r="CAK850" s="304"/>
      <c r="CAL850" s="304"/>
      <c r="CAM850" s="304"/>
      <c r="CAN850" s="304"/>
      <c r="CAO850" s="304"/>
      <c r="CAP850" s="304"/>
      <c r="CAQ850" s="304"/>
      <c r="CAR850" s="304"/>
      <c r="CAS850" s="304"/>
      <c r="CAT850" s="304"/>
      <c r="CAU850" s="304"/>
      <c r="CAV850" s="304"/>
      <c r="CAW850" s="304"/>
      <c r="CAX850" s="304"/>
      <c r="CAY850" s="304"/>
      <c r="CAZ850" s="304"/>
      <c r="CBA850" s="304"/>
      <c r="CBB850" s="304"/>
      <c r="CBC850" s="304"/>
      <c r="CBD850" s="304"/>
      <c r="CBE850" s="304"/>
      <c r="CBF850" s="304"/>
      <c r="CBG850" s="304"/>
      <c r="CBH850" s="304"/>
      <c r="CBI850" s="304"/>
      <c r="CBJ850" s="304"/>
      <c r="CBK850" s="304"/>
      <c r="CBL850" s="304"/>
      <c r="CBM850" s="304"/>
      <c r="CBN850" s="304"/>
      <c r="CBO850" s="304"/>
      <c r="CBP850" s="304"/>
      <c r="CBQ850" s="304"/>
      <c r="CBR850" s="304"/>
      <c r="CBS850" s="304"/>
      <c r="CBT850" s="304"/>
      <c r="CBU850" s="304"/>
      <c r="CBV850" s="304"/>
      <c r="CBW850" s="304"/>
      <c r="CBX850" s="304"/>
      <c r="CBY850" s="304"/>
      <c r="CBZ850" s="304"/>
      <c r="CCA850" s="304"/>
      <c r="CCB850" s="304"/>
      <c r="CCC850" s="304"/>
      <c r="CCD850" s="304"/>
      <c r="CCE850" s="304"/>
      <c r="CCF850" s="304"/>
      <c r="CCG850" s="304"/>
      <c r="CCH850" s="304"/>
      <c r="CCI850" s="304"/>
      <c r="CCJ850" s="304"/>
      <c r="CCK850" s="304"/>
      <c r="CCL850" s="304"/>
      <c r="CCM850" s="304"/>
      <c r="CCN850" s="304"/>
      <c r="CCO850" s="304"/>
      <c r="CCP850" s="304"/>
      <c r="CCQ850" s="304"/>
      <c r="CCR850" s="304"/>
      <c r="CCS850" s="304"/>
      <c r="CCT850" s="304"/>
      <c r="CCU850" s="304"/>
      <c r="CCV850" s="304"/>
      <c r="CCW850" s="304"/>
      <c r="CCX850" s="304"/>
      <c r="CCY850" s="304"/>
      <c r="CCZ850" s="304"/>
      <c r="CDA850" s="304"/>
      <c r="CDB850" s="304"/>
      <c r="CDC850" s="304"/>
      <c r="CDD850" s="304"/>
      <c r="CDE850" s="304"/>
      <c r="CDF850" s="304"/>
      <c r="CDG850" s="304"/>
      <c r="CDH850" s="304"/>
      <c r="CDI850" s="304"/>
      <c r="CDJ850" s="304"/>
      <c r="CDK850" s="304"/>
      <c r="CDL850" s="304"/>
      <c r="CDM850" s="304"/>
      <c r="CDN850" s="304"/>
      <c r="CDO850" s="304"/>
      <c r="CDP850" s="304"/>
      <c r="CDQ850" s="304"/>
      <c r="CDR850" s="304"/>
      <c r="CDS850" s="304"/>
      <c r="CDT850" s="304"/>
      <c r="CDU850" s="304"/>
      <c r="CDV850" s="304"/>
      <c r="CDW850" s="304"/>
      <c r="CDX850" s="304"/>
      <c r="CDY850" s="304"/>
      <c r="CDZ850" s="304"/>
      <c r="CEA850" s="304"/>
      <c r="CEB850" s="304"/>
      <c r="CEC850" s="304"/>
      <c r="CED850" s="304"/>
      <c r="CEE850" s="304"/>
      <c r="CEF850" s="304"/>
      <c r="CEG850" s="304"/>
      <c r="CEH850" s="304"/>
      <c r="CEI850" s="304"/>
      <c r="CEJ850" s="304"/>
      <c r="CEK850" s="304"/>
      <c r="CEL850" s="304"/>
      <c r="CEM850" s="304"/>
      <c r="CEN850" s="304"/>
      <c r="CEO850" s="304"/>
      <c r="CEP850" s="304"/>
      <c r="CEQ850" s="304"/>
      <c r="CER850" s="304"/>
      <c r="CES850" s="304"/>
      <c r="CET850" s="304"/>
      <c r="CEU850" s="304"/>
      <c r="CEV850" s="304"/>
      <c r="CEW850" s="304"/>
      <c r="CEX850" s="304"/>
      <c r="CEY850" s="304"/>
      <c r="CEZ850" s="304"/>
      <c r="CFA850" s="304"/>
      <c r="CFB850" s="304"/>
      <c r="CFC850" s="304"/>
      <c r="CFD850" s="304"/>
      <c r="CFE850" s="304"/>
      <c r="CFF850" s="304"/>
      <c r="CFG850" s="304"/>
      <c r="CFH850" s="304"/>
      <c r="CFI850" s="304"/>
      <c r="CFJ850" s="304"/>
      <c r="CFK850" s="304"/>
      <c r="CFL850" s="304"/>
      <c r="CFM850" s="304"/>
      <c r="CFN850" s="304"/>
      <c r="CFO850" s="304"/>
      <c r="CFP850" s="304"/>
      <c r="CFQ850" s="304"/>
      <c r="CFR850" s="304"/>
      <c r="CFS850" s="304"/>
      <c r="CFT850" s="304"/>
      <c r="CFU850" s="304"/>
      <c r="CFV850" s="304"/>
      <c r="CFW850" s="304"/>
      <c r="CFX850" s="304"/>
      <c r="CFY850" s="304"/>
      <c r="CFZ850" s="304"/>
      <c r="CGA850" s="304"/>
      <c r="CGB850" s="304"/>
      <c r="CGC850" s="304"/>
      <c r="CGD850" s="304"/>
      <c r="CGE850" s="304"/>
      <c r="CGF850" s="304"/>
      <c r="CGG850" s="304"/>
      <c r="CGH850" s="304"/>
      <c r="CGI850" s="304"/>
      <c r="CGJ850" s="304"/>
      <c r="CGK850" s="304"/>
      <c r="CGL850" s="304"/>
      <c r="CGM850" s="304"/>
      <c r="CGN850" s="304"/>
      <c r="CGO850" s="304"/>
      <c r="CGP850" s="304"/>
      <c r="CGQ850" s="304"/>
      <c r="CGR850" s="304"/>
      <c r="CGS850" s="304"/>
      <c r="CGT850" s="304"/>
      <c r="CGU850" s="304"/>
      <c r="CGV850" s="304"/>
      <c r="CGW850" s="304"/>
      <c r="CGX850" s="304"/>
      <c r="CGY850" s="304"/>
      <c r="CGZ850" s="304"/>
      <c r="CHA850" s="304"/>
      <c r="CHB850" s="304"/>
      <c r="CHC850" s="304"/>
      <c r="CHD850" s="304"/>
      <c r="CHE850" s="304"/>
      <c r="CHF850" s="304"/>
      <c r="CHG850" s="304"/>
      <c r="CHH850" s="304"/>
      <c r="CHI850" s="304"/>
      <c r="CHJ850" s="304"/>
      <c r="CHK850" s="304"/>
      <c r="CHL850" s="304"/>
      <c r="CHM850" s="304"/>
      <c r="CHN850" s="304"/>
      <c r="CHO850" s="304"/>
      <c r="CHP850" s="304"/>
      <c r="CHQ850" s="304"/>
      <c r="CHR850" s="304"/>
      <c r="CHS850" s="304"/>
      <c r="CHT850" s="304"/>
      <c r="CHU850" s="304"/>
      <c r="CHV850" s="304"/>
      <c r="CHW850" s="304"/>
      <c r="CHX850" s="304"/>
      <c r="CHY850" s="304"/>
      <c r="CHZ850" s="304"/>
      <c r="CIA850" s="304"/>
      <c r="CIB850" s="304"/>
      <c r="CIC850" s="304"/>
      <c r="CID850" s="304"/>
      <c r="CIE850" s="304"/>
      <c r="CIF850" s="304"/>
      <c r="CIG850" s="304"/>
      <c r="CIH850" s="304"/>
      <c r="CII850" s="304"/>
      <c r="CIJ850" s="304"/>
      <c r="CIK850" s="304"/>
      <c r="CIL850" s="304"/>
      <c r="CIM850" s="304"/>
      <c r="CIN850" s="304"/>
      <c r="CIO850" s="304"/>
      <c r="CIP850" s="304"/>
      <c r="CIQ850" s="304"/>
      <c r="CIR850" s="304"/>
      <c r="CIS850" s="304"/>
      <c r="CIT850" s="304"/>
      <c r="CIU850" s="304"/>
      <c r="CIV850" s="304"/>
      <c r="CIW850" s="304"/>
      <c r="CIX850" s="304"/>
      <c r="CIY850" s="304"/>
      <c r="CIZ850" s="304"/>
      <c r="CJA850" s="304"/>
      <c r="CJB850" s="304"/>
      <c r="CJC850" s="304"/>
      <c r="CJD850" s="304"/>
      <c r="CJE850" s="304"/>
      <c r="CJF850" s="304"/>
      <c r="CJG850" s="304"/>
      <c r="CJH850" s="304"/>
      <c r="CJI850" s="304"/>
      <c r="CJJ850" s="304"/>
      <c r="CJK850" s="304"/>
      <c r="CJL850" s="304"/>
      <c r="CJM850" s="304"/>
      <c r="CJN850" s="304"/>
      <c r="CJO850" s="304"/>
      <c r="CJP850" s="304"/>
      <c r="CJQ850" s="304"/>
      <c r="CJR850" s="304"/>
      <c r="CJS850" s="304"/>
      <c r="CJT850" s="304"/>
      <c r="CJU850" s="304"/>
      <c r="CJV850" s="304"/>
      <c r="CJW850" s="304"/>
      <c r="CJX850" s="304"/>
      <c r="CJY850" s="304"/>
      <c r="CJZ850" s="304"/>
      <c r="CKA850" s="304"/>
      <c r="CKB850" s="304"/>
      <c r="CKC850" s="304"/>
      <c r="CKD850" s="304"/>
      <c r="CKE850" s="304"/>
      <c r="CKF850" s="304"/>
      <c r="CKG850" s="304"/>
      <c r="CKH850" s="304"/>
      <c r="CKI850" s="304"/>
      <c r="CKJ850" s="304"/>
      <c r="CKK850" s="304"/>
      <c r="CKL850" s="304"/>
      <c r="CKM850" s="304"/>
      <c r="CKN850" s="304"/>
      <c r="CKO850" s="304"/>
      <c r="CKP850" s="304"/>
      <c r="CKQ850" s="304"/>
      <c r="CKR850" s="304"/>
      <c r="CKS850" s="304"/>
      <c r="CKT850" s="304"/>
      <c r="CKU850" s="304"/>
      <c r="CKV850" s="304"/>
      <c r="CKW850" s="304"/>
      <c r="CKX850" s="304"/>
      <c r="CKY850" s="304"/>
      <c r="CKZ850" s="304"/>
      <c r="CLA850" s="304"/>
      <c r="CLB850" s="304"/>
      <c r="CLC850" s="304"/>
      <c r="CLD850" s="304"/>
      <c r="CLE850" s="304"/>
      <c r="CLF850" s="304"/>
      <c r="CLG850" s="304"/>
      <c r="CLH850" s="304"/>
      <c r="CLI850" s="304"/>
      <c r="CLJ850" s="304"/>
      <c r="CLK850" s="304"/>
      <c r="CLL850" s="304"/>
      <c r="CLM850" s="304"/>
      <c r="CLN850" s="304"/>
      <c r="CLO850" s="304"/>
      <c r="CLP850" s="304"/>
      <c r="CLQ850" s="304"/>
      <c r="CLR850" s="304"/>
      <c r="CLS850" s="304"/>
      <c r="CLT850" s="304"/>
      <c r="CLU850" s="304"/>
      <c r="CLV850" s="304"/>
      <c r="CLW850" s="304"/>
      <c r="CLX850" s="304"/>
      <c r="CLY850" s="304"/>
      <c r="CLZ850" s="304"/>
      <c r="CMA850" s="304"/>
      <c r="CMB850" s="304"/>
      <c r="CMC850" s="304"/>
      <c r="CMD850" s="304"/>
      <c r="CME850" s="304"/>
      <c r="CMF850" s="304"/>
      <c r="CMG850" s="304"/>
      <c r="CMH850" s="304"/>
      <c r="CMI850" s="304"/>
      <c r="CMJ850" s="304"/>
      <c r="CMK850" s="304"/>
      <c r="CML850" s="304"/>
      <c r="CMM850" s="304"/>
      <c r="CMN850" s="304"/>
      <c r="CMO850" s="304"/>
      <c r="CMP850" s="304"/>
      <c r="CMQ850" s="304"/>
      <c r="CMR850" s="304"/>
      <c r="CMS850" s="304"/>
      <c r="CMT850" s="304"/>
      <c r="CMU850" s="304"/>
      <c r="CMV850" s="304"/>
      <c r="CMW850" s="304"/>
      <c r="CMX850" s="304"/>
      <c r="CMY850" s="304"/>
      <c r="CMZ850" s="304"/>
      <c r="CNA850" s="304"/>
      <c r="CNB850" s="304"/>
      <c r="CNC850" s="304"/>
      <c r="CND850" s="304"/>
      <c r="CNE850" s="304"/>
      <c r="CNF850" s="304"/>
      <c r="CNG850" s="304"/>
      <c r="CNH850" s="304"/>
      <c r="CNI850" s="304"/>
      <c r="CNJ850" s="304"/>
      <c r="CNK850" s="304"/>
      <c r="CNL850" s="304"/>
      <c r="CNM850" s="304"/>
      <c r="CNN850" s="304"/>
      <c r="CNO850" s="304"/>
      <c r="CNP850" s="304"/>
      <c r="CNQ850" s="304"/>
      <c r="CNR850" s="304"/>
      <c r="CNS850" s="304"/>
      <c r="CNT850" s="304"/>
      <c r="CNU850" s="304"/>
      <c r="CNV850" s="304"/>
      <c r="CNW850" s="304"/>
      <c r="CNX850" s="304"/>
      <c r="CNY850" s="304"/>
      <c r="CNZ850" s="304"/>
      <c r="COA850" s="304"/>
      <c r="COB850" s="304"/>
      <c r="COC850" s="304"/>
      <c r="COD850" s="304"/>
      <c r="COE850" s="304"/>
      <c r="COF850" s="304"/>
      <c r="COG850" s="304"/>
      <c r="COH850" s="304"/>
      <c r="COI850" s="304"/>
      <c r="COJ850" s="304"/>
      <c r="COK850" s="304"/>
      <c r="COL850" s="304"/>
      <c r="COM850" s="304"/>
      <c r="CON850" s="304"/>
      <c r="COO850" s="304"/>
      <c r="COP850" s="304"/>
      <c r="COQ850" s="304"/>
      <c r="COR850" s="304"/>
      <c r="COS850" s="304"/>
      <c r="COT850" s="304"/>
      <c r="COU850" s="304"/>
      <c r="COV850" s="304"/>
      <c r="COW850" s="304"/>
      <c r="COX850" s="304"/>
      <c r="COY850" s="304"/>
      <c r="COZ850" s="304"/>
      <c r="CPA850" s="304"/>
      <c r="CPB850" s="304"/>
      <c r="CPC850" s="304"/>
      <c r="CPD850" s="304"/>
      <c r="CPE850" s="304"/>
      <c r="CPF850" s="304"/>
      <c r="CPG850" s="304"/>
      <c r="CPH850" s="304"/>
      <c r="CPI850" s="304"/>
      <c r="CPJ850" s="304"/>
      <c r="CPK850" s="304"/>
      <c r="CPL850" s="304"/>
      <c r="CPM850" s="304"/>
      <c r="CPN850" s="304"/>
      <c r="CPO850" s="304"/>
      <c r="CPP850" s="304"/>
      <c r="CPQ850" s="304"/>
      <c r="CPR850" s="304"/>
      <c r="CPS850" s="304"/>
      <c r="CPT850" s="304"/>
      <c r="CPU850" s="304"/>
      <c r="CPV850" s="304"/>
      <c r="CPW850" s="304"/>
      <c r="CPX850" s="304"/>
      <c r="CPY850" s="304"/>
      <c r="CPZ850" s="304"/>
      <c r="CQA850" s="304"/>
      <c r="CQB850" s="304"/>
      <c r="CQC850" s="304"/>
      <c r="CQD850" s="304"/>
      <c r="CQE850" s="304"/>
      <c r="CQF850" s="304"/>
      <c r="CQG850" s="304"/>
      <c r="CQH850" s="304"/>
      <c r="CQI850" s="304"/>
      <c r="CQJ850" s="304"/>
      <c r="CQK850" s="304"/>
      <c r="CQL850" s="304"/>
      <c r="CQM850" s="304"/>
      <c r="CQN850" s="304"/>
      <c r="CQO850" s="304"/>
      <c r="CQP850" s="304"/>
      <c r="CQQ850" s="304"/>
      <c r="CQR850" s="304"/>
      <c r="CQS850" s="304"/>
      <c r="CQT850" s="304"/>
      <c r="CQU850" s="304"/>
      <c r="CQV850" s="304"/>
      <c r="CQW850" s="304"/>
      <c r="CQX850" s="304"/>
      <c r="CQY850" s="304"/>
      <c r="CQZ850" s="304"/>
      <c r="CRA850" s="304"/>
      <c r="CRB850" s="304"/>
      <c r="CRC850" s="304"/>
      <c r="CRD850" s="304"/>
      <c r="CRE850" s="304"/>
      <c r="CRF850" s="304"/>
      <c r="CRG850" s="304"/>
      <c r="CRH850" s="304"/>
      <c r="CRI850" s="304"/>
      <c r="CRJ850" s="304"/>
      <c r="CRK850" s="304"/>
      <c r="CRL850" s="304"/>
      <c r="CRM850" s="304"/>
      <c r="CRN850" s="304"/>
      <c r="CRO850" s="304"/>
      <c r="CRP850" s="304"/>
      <c r="CRQ850" s="304"/>
      <c r="CRR850" s="304"/>
      <c r="CRS850" s="304"/>
      <c r="CRT850" s="304"/>
      <c r="CRU850" s="304"/>
      <c r="CRV850" s="304"/>
      <c r="CRW850" s="304"/>
      <c r="CRX850" s="304"/>
      <c r="CRY850" s="304"/>
      <c r="CRZ850" s="304"/>
      <c r="CSA850" s="304"/>
      <c r="CSB850" s="304"/>
      <c r="CSC850" s="304"/>
      <c r="CSD850" s="304"/>
      <c r="CSE850" s="304"/>
      <c r="CSF850" s="304"/>
      <c r="CSG850" s="304"/>
      <c r="CSH850" s="304"/>
      <c r="CSI850" s="304"/>
      <c r="CSJ850" s="304"/>
      <c r="CSK850" s="304"/>
      <c r="CSL850" s="304"/>
      <c r="CSM850" s="304"/>
      <c r="CSN850" s="304"/>
      <c r="CSO850" s="304"/>
      <c r="CSP850" s="304"/>
      <c r="CSQ850" s="304"/>
      <c r="CSR850" s="304"/>
      <c r="CSS850" s="304"/>
      <c r="CST850" s="304"/>
      <c r="CSU850" s="304"/>
      <c r="CSV850" s="304"/>
      <c r="CSW850" s="304"/>
      <c r="CSX850" s="304"/>
      <c r="CSY850" s="304"/>
      <c r="CSZ850" s="304"/>
      <c r="CTA850" s="304"/>
      <c r="CTB850" s="304"/>
      <c r="CTC850" s="304"/>
      <c r="CTD850" s="304"/>
      <c r="CTE850" s="304"/>
      <c r="CTF850" s="304"/>
      <c r="CTG850" s="304"/>
      <c r="CTH850" s="304"/>
      <c r="CTI850" s="304"/>
      <c r="CTJ850" s="304"/>
      <c r="CTK850" s="304"/>
      <c r="CTL850" s="304"/>
      <c r="CTM850" s="304"/>
      <c r="CTN850" s="304"/>
      <c r="CTO850" s="304"/>
      <c r="CTP850" s="304"/>
      <c r="CTQ850" s="304"/>
      <c r="CTR850" s="304"/>
      <c r="CTS850" s="304"/>
      <c r="CTT850" s="304"/>
      <c r="CTU850" s="304"/>
      <c r="CTV850" s="304"/>
      <c r="CTW850" s="304"/>
      <c r="CTX850" s="304"/>
      <c r="CTY850" s="304"/>
      <c r="CTZ850" s="304"/>
      <c r="CUA850" s="304"/>
      <c r="CUB850" s="304"/>
      <c r="CUC850" s="304"/>
      <c r="CUD850" s="304"/>
      <c r="CUE850" s="304"/>
      <c r="CUF850" s="304"/>
      <c r="CUG850" s="304"/>
      <c r="CUH850" s="304"/>
      <c r="CUI850" s="304"/>
      <c r="CUJ850" s="304"/>
      <c r="CUK850" s="304"/>
      <c r="CUL850" s="304"/>
      <c r="CUM850" s="304"/>
      <c r="CUN850" s="304"/>
      <c r="CUO850" s="304"/>
      <c r="CUP850" s="304"/>
      <c r="CUQ850" s="304"/>
      <c r="CUR850" s="304"/>
      <c r="CUS850" s="304"/>
      <c r="CUT850" s="304"/>
      <c r="CUU850" s="304"/>
      <c r="CUV850" s="304"/>
      <c r="CUW850" s="304"/>
      <c r="CUX850" s="304"/>
      <c r="CUY850" s="304"/>
      <c r="CUZ850" s="304"/>
      <c r="CVA850" s="304"/>
      <c r="CVB850" s="304"/>
      <c r="CVC850" s="304"/>
      <c r="CVD850" s="304"/>
      <c r="CVE850" s="304"/>
      <c r="CVF850" s="304"/>
      <c r="CVG850" s="304"/>
      <c r="CVH850" s="304"/>
      <c r="CVI850" s="304"/>
      <c r="CVJ850" s="304"/>
      <c r="CVK850" s="304"/>
      <c r="CVL850" s="304"/>
      <c r="CVM850" s="304"/>
      <c r="CVN850" s="304"/>
      <c r="CVO850" s="304"/>
      <c r="CVP850" s="304"/>
      <c r="CVQ850" s="304"/>
      <c r="CVR850" s="304"/>
      <c r="CVS850" s="304"/>
      <c r="CVT850" s="304"/>
      <c r="CVU850" s="304"/>
      <c r="CVV850" s="304"/>
      <c r="CVW850" s="304"/>
      <c r="CVX850" s="304"/>
      <c r="CVY850" s="304"/>
      <c r="CVZ850" s="304"/>
      <c r="CWA850" s="304"/>
      <c r="CWB850" s="304"/>
      <c r="CWC850" s="304"/>
      <c r="CWD850" s="304"/>
      <c r="CWE850" s="304"/>
      <c r="CWF850" s="304"/>
      <c r="CWG850" s="304"/>
      <c r="CWH850" s="304"/>
      <c r="CWI850" s="304"/>
      <c r="CWJ850" s="304"/>
      <c r="CWK850" s="304"/>
      <c r="CWL850" s="304"/>
      <c r="CWM850" s="304"/>
      <c r="CWN850" s="304"/>
      <c r="CWO850" s="304"/>
      <c r="CWP850" s="304"/>
      <c r="CWQ850" s="304"/>
      <c r="CWR850" s="304"/>
      <c r="CWS850" s="304"/>
      <c r="CWT850" s="304"/>
      <c r="CWU850" s="304"/>
      <c r="CWV850" s="304"/>
      <c r="CWW850" s="304"/>
      <c r="CWX850" s="304"/>
      <c r="CWY850" s="304"/>
      <c r="CWZ850" s="304"/>
      <c r="CXA850" s="304"/>
      <c r="CXB850" s="304"/>
      <c r="CXC850" s="304"/>
      <c r="CXD850" s="304"/>
      <c r="CXE850" s="304"/>
      <c r="CXF850" s="304"/>
      <c r="CXG850" s="304"/>
      <c r="CXH850" s="304"/>
      <c r="CXI850" s="304"/>
      <c r="CXJ850" s="304"/>
      <c r="CXK850" s="304"/>
      <c r="CXL850" s="304"/>
      <c r="CXM850" s="304"/>
      <c r="CXN850" s="304"/>
      <c r="CXO850" s="304"/>
      <c r="CXP850" s="304"/>
      <c r="CXQ850" s="304"/>
      <c r="CXR850" s="304"/>
      <c r="CXS850" s="304"/>
      <c r="CXT850" s="304"/>
      <c r="CXU850" s="304"/>
      <c r="CXV850" s="304"/>
      <c r="CXW850" s="304"/>
      <c r="CXX850" s="304"/>
      <c r="CXY850" s="304"/>
      <c r="CXZ850" s="304"/>
      <c r="CYA850" s="304"/>
      <c r="CYB850" s="304"/>
      <c r="CYC850" s="304"/>
      <c r="CYD850" s="304"/>
      <c r="CYE850" s="304"/>
      <c r="CYF850" s="304"/>
      <c r="CYG850" s="304"/>
      <c r="CYH850" s="304"/>
      <c r="CYI850" s="304"/>
      <c r="CYJ850" s="304"/>
      <c r="CYK850" s="304"/>
      <c r="CYL850" s="304"/>
      <c r="CYM850" s="304"/>
      <c r="CYN850" s="304"/>
      <c r="CYO850" s="304"/>
      <c r="CYP850" s="304"/>
      <c r="CYQ850" s="304"/>
      <c r="CYR850" s="304"/>
      <c r="CYS850" s="304"/>
      <c r="CYT850" s="304"/>
      <c r="CYU850" s="304"/>
      <c r="CYV850" s="304"/>
      <c r="CYW850" s="304"/>
      <c r="CYX850" s="304"/>
      <c r="CYY850" s="304"/>
      <c r="CYZ850" s="304"/>
      <c r="CZA850" s="304"/>
      <c r="CZB850" s="304"/>
      <c r="CZC850" s="304"/>
      <c r="CZD850" s="304"/>
      <c r="CZE850" s="304"/>
      <c r="CZF850" s="304"/>
      <c r="CZG850" s="304"/>
      <c r="CZH850" s="304"/>
      <c r="CZI850" s="304"/>
      <c r="CZJ850" s="304"/>
      <c r="CZK850" s="304"/>
      <c r="CZL850" s="304"/>
      <c r="CZM850" s="304"/>
      <c r="CZN850" s="304"/>
      <c r="CZO850" s="304"/>
      <c r="CZP850" s="304"/>
      <c r="CZQ850" s="304"/>
      <c r="CZR850" s="304"/>
      <c r="CZS850" s="304"/>
      <c r="CZT850" s="304"/>
      <c r="CZU850" s="304"/>
      <c r="CZV850" s="304"/>
      <c r="CZW850" s="304"/>
      <c r="CZX850" s="304"/>
      <c r="CZY850" s="304"/>
      <c r="CZZ850" s="304"/>
      <c r="DAA850" s="304"/>
      <c r="DAB850" s="304"/>
      <c r="DAC850" s="304"/>
      <c r="DAD850" s="304"/>
      <c r="DAE850" s="304"/>
      <c r="DAF850" s="304"/>
      <c r="DAG850" s="304"/>
      <c r="DAH850" s="304"/>
      <c r="DAI850" s="304"/>
      <c r="DAJ850" s="304"/>
      <c r="DAK850" s="304"/>
      <c r="DAL850" s="304"/>
      <c r="DAM850" s="304"/>
      <c r="DAN850" s="304"/>
      <c r="DAO850" s="304"/>
      <c r="DAP850" s="304"/>
      <c r="DAQ850" s="304"/>
      <c r="DAR850" s="304"/>
      <c r="DAS850" s="304"/>
      <c r="DAT850" s="304"/>
      <c r="DAU850" s="304"/>
      <c r="DAV850" s="304"/>
      <c r="DAW850" s="304"/>
      <c r="DAX850" s="304"/>
      <c r="DAY850" s="304"/>
      <c r="DAZ850" s="304"/>
      <c r="DBA850" s="304"/>
      <c r="DBB850" s="304"/>
      <c r="DBC850" s="304"/>
      <c r="DBD850" s="304"/>
      <c r="DBE850" s="304"/>
      <c r="DBF850" s="304"/>
      <c r="DBG850" s="304"/>
      <c r="DBH850" s="304"/>
      <c r="DBI850" s="304"/>
      <c r="DBJ850" s="304"/>
      <c r="DBK850" s="304"/>
      <c r="DBL850" s="304"/>
      <c r="DBM850" s="304"/>
      <c r="DBN850" s="304"/>
      <c r="DBO850" s="304"/>
      <c r="DBP850" s="304"/>
      <c r="DBQ850" s="304"/>
      <c r="DBR850" s="304"/>
      <c r="DBS850" s="304"/>
      <c r="DBT850" s="304"/>
      <c r="DBU850" s="304"/>
      <c r="DBV850" s="304"/>
      <c r="DBW850" s="304"/>
      <c r="DBX850" s="304"/>
      <c r="DBY850" s="304"/>
      <c r="DBZ850" s="304"/>
      <c r="DCA850" s="304"/>
      <c r="DCB850" s="304"/>
      <c r="DCC850" s="304"/>
      <c r="DCD850" s="304"/>
      <c r="DCE850" s="304"/>
      <c r="DCF850" s="304"/>
      <c r="DCG850" s="304"/>
      <c r="DCH850" s="304"/>
      <c r="DCI850" s="304"/>
      <c r="DCJ850" s="304"/>
      <c r="DCK850" s="304"/>
      <c r="DCL850" s="304"/>
      <c r="DCM850" s="304"/>
      <c r="DCN850" s="304"/>
      <c r="DCO850" s="304"/>
      <c r="DCP850" s="304"/>
      <c r="DCQ850" s="304"/>
      <c r="DCR850" s="304"/>
      <c r="DCS850" s="304"/>
      <c r="DCT850" s="304"/>
      <c r="DCU850" s="304"/>
      <c r="DCV850" s="304"/>
      <c r="DCW850" s="304"/>
      <c r="DCX850" s="304"/>
      <c r="DCY850" s="304"/>
      <c r="DCZ850" s="304"/>
      <c r="DDA850" s="304"/>
      <c r="DDB850" s="304"/>
      <c r="DDC850" s="304"/>
      <c r="DDD850" s="304"/>
      <c r="DDE850" s="304"/>
      <c r="DDF850" s="304"/>
      <c r="DDG850" s="304"/>
      <c r="DDH850" s="304"/>
      <c r="DDI850" s="304"/>
      <c r="DDJ850" s="304"/>
      <c r="DDK850" s="304"/>
      <c r="DDL850" s="304"/>
      <c r="DDM850" s="304"/>
      <c r="DDN850" s="304"/>
      <c r="DDO850" s="304"/>
      <c r="DDP850" s="304"/>
      <c r="DDQ850" s="304"/>
      <c r="DDR850" s="304"/>
      <c r="DDS850" s="304"/>
      <c r="DDT850" s="304"/>
      <c r="DDU850" s="304"/>
      <c r="DDV850" s="304"/>
      <c r="DDW850" s="304"/>
      <c r="DDX850" s="304"/>
      <c r="DDY850" s="304"/>
      <c r="DDZ850" s="304"/>
      <c r="DEA850" s="304"/>
      <c r="DEB850" s="304"/>
      <c r="DEC850" s="304"/>
      <c r="DED850" s="304"/>
      <c r="DEE850" s="304"/>
      <c r="DEF850" s="304"/>
      <c r="DEG850" s="304"/>
      <c r="DEH850" s="304"/>
      <c r="DEI850" s="304"/>
      <c r="DEJ850" s="304"/>
      <c r="DEK850" s="304"/>
      <c r="DEL850" s="304"/>
      <c r="DEM850" s="304"/>
      <c r="DEN850" s="304"/>
      <c r="DEO850" s="304"/>
      <c r="DEP850" s="304"/>
      <c r="DEQ850" s="304"/>
      <c r="DER850" s="304"/>
      <c r="DES850" s="304"/>
      <c r="DET850" s="304"/>
      <c r="DEU850" s="304"/>
      <c r="DEV850" s="304"/>
      <c r="DEW850" s="304"/>
      <c r="DEX850" s="304"/>
      <c r="DEY850" s="304"/>
      <c r="DEZ850" s="304"/>
      <c r="DFA850" s="304"/>
      <c r="DFB850" s="304"/>
      <c r="DFC850" s="304"/>
      <c r="DFD850" s="304"/>
      <c r="DFE850" s="304"/>
      <c r="DFF850" s="304"/>
      <c r="DFG850" s="304"/>
      <c r="DFH850" s="304"/>
      <c r="DFI850" s="304"/>
      <c r="DFJ850" s="304"/>
      <c r="DFK850" s="304"/>
      <c r="DFL850" s="304"/>
      <c r="DFM850" s="304"/>
      <c r="DFN850" s="304"/>
      <c r="DFO850" s="304"/>
      <c r="DFP850" s="304"/>
      <c r="DFQ850" s="304"/>
      <c r="DFR850" s="304"/>
      <c r="DFS850" s="304"/>
      <c r="DFT850" s="304"/>
      <c r="DFU850" s="304"/>
      <c r="DFV850" s="304"/>
      <c r="DFW850" s="304"/>
      <c r="DFX850" s="304"/>
      <c r="DFY850" s="304"/>
      <c r="DFZ850" s="304"/>
      <c r="DGA850" s="304"/>
      <c r="DGB850" s="304"/>
      <c r="DGC850" s="304"/>
      <c r="DGD850" s="304"/>
      <c r="DGE850" s="304"/>
      <c r="DGF850" s="304"/>
      <c r="DGG850" s="304"/>
      <c r="DGH850" s="304"/>
      <c r="DGI850" s="304"/>
      <c r="DGJ850" s="304"/>
      <c r="DGK850" s="304"/>
      <c r="DGL850" s="304"/>
      <c r="DGM850" s="304"/>
      <c r="DGN850" s="304"/>
      <c r="DGO850" s="304"/>
      <c r="DGP850" s="304"/>
      <c r="DGQ850" s="304"/>
      <c r="DGR850" s="304"/>
      <c r="DGS850" s="304"/>
      <c r="DGT850" s="304"/>
      <c r="DGU850" s="304"/>
      <c r="DGV850" s="304"/>
      <c r="DGW850" s="304"/>
      <c r="DGX850" s="304"/>
      <c r="DGY850" s="304"/>
      <c r="DGZ850" s="304"/>
      <c r="DHA850" s="304"/>
      <c r="DHB850" s="304"/>
      <c r="DHC850" s="304"/>
      <c r="DHD850" s="304"/>
      <c r="DHE850" s="304"/>
      <c r="DHF850" s="304"/>
      <c r="DHG850" s="304"/>
      <c r="DHH850" s="304"/>
      <c r="DHI850" s="304"/>
      <c r="DHJ850" s="304"/>
      <c r="DHK850" s="304"/>
      <c r="DHL850" s="304"/>
      <c r="DHM850" s="304"/>
      <c r="DHN850" s="304"/>
      <c r="DHO850" s="304"/>
      <c r="DHP850" s="304"/>
      <c r="DHQ850" s="304"/>
      <c r="DHR850" s="304"/>
      <c r="DHS850" s="304"/>
      <c r="DHT850" s="304"/>
      <c r="DHU850" s="304"/>
      <c r="DHV850" s="304"/>
      <c r="DHW850" s="304"/>
      <c r="DHX850" s="304"/>
      <c r="DHY850" s="304"/>
      <c r="DHZ850" s="304"/>
      <c r="DIA850" s="304"/>
      <c r="DIB850" s="304"/>
      <c r="DIC850" s="304"/>
      <c r="DID850" s="304"/>
      <c r="DIE850" s="304"/>
      <c r="DIF850" s="304"/>
      <c r="DIG850" s="304"/>
      <c r="DIH850" s="304"/>
      <c r="DII850" s="304"/>
      <c r="DIJ850" s="304"/>
      <c r="DIK850" s="304"/>
      <c r="DIL850" s="304"/>
      <c r="DIM850" s="304"/>
      <c r="DIN850" s="304"/>
      <c r="DIO850" s="304"/>
      <c r="DIP850" s="304"/>
      <c r="DIQ850" s="304"/>
      <c r="DIR850" s="304"/>
      <c r="DIS850" s="304"/>
      <c r="DIT850" s="304"/>
      <c r="DIU850" s="304"/>
      <c r="DIV850" s="304"/>
      <c r="DIW850" s="304"/>
      <c r="DIX850" s="304"/>
      <c r="DIY850" s="304"/>
      <c r="DIZ850" s="304"/>
      <c r="DJA850" s="304"/>
      <c r="DJB850" s="304"/>
      <c r="DJC850" s="304"/>
      <c r="DJD850" s="304"/>
      <c r="DJE850" s="304"/>
      <c r="DJF850" s="304"/>
      <c r="DJG850" s="304"/>
      <c r="DJH850" s="304"/>
      <c r="DJI850" s="304"/>
      <c r="DJJ850" s="304"/>
      <c r="DJK850" s="304"/>
      <c r="DJL850" s="304"/>
      <c r="DJM850" s="304"/>
      <c r="DJN850" s="304"/>
      <c r="DJO850" s="304"/>
      <c r="DJP850" s="304"/>
      <c r="DJQ850" s="304"/>
      <c r="DJR850" s="304"/>
      <c r="DJS850" s="304"/>
      <c r="DJT850" s="304"/>
      <c r="DJU850" s="304"/>
      <c r="DJV850" s="304"/>
      <c r="DJW850" s="304"/>
      <c r="DJX850" s="304"/>
      <c r="DJY850" s="304"/>
      <c r="DJZ850" s="304"/>
      <c r="DKA850" s="304"/>
      <c r="DKB850" s="304"/>
      <c r="DKC850" s="304"/>
      <c r="DKD850" s="304"/>
      <c r="DKE850" s="304"/>
      <c r="DKF850" s="304"/>
      <c r="DKG850" s="304"/>
      <c r="DKH850" s="304"/>
      <c r="DKI850" s="304"/>
      <c r="DKJ850" s="304"/>
      <c r="DKK850" s="304"/>
      <c r="DKL850" s="304"/>
      <c r="DKM850" s="304"/>
      <c r="DKN850" s="304"/>
      <c r="DKO850" s="304"/>
      <c r="DKP850" s="304"/>
      <c r="DKQ850" s="304"/>
      <c r="DKR850" s="304"/>
      <c r="DKS850" s="304"/>
      <c r="DKT850" s="304"/>
      <c r="DKU850" s="304"/>
      <c r="DKV850" s="304"/>
      <c r="DKW850" s="304"/>
      <c r="DKX850" s="304"/>
      <c r="DKY850" s="304"/>
      <c r="DKZ850" s="304"/>
      <c r="DLA850" s="304"/>
      <c r="DLB850" s="304"/>
      <c r="DLC850" s="304"/>
      <c r="DLD850" s="304"/>
      <c r="DLE850" s="304"/>
      <c r="DLF850" s="304"/>
      <c r="DLG850" s="304"/>
      <c r="DLH850" s="304"/>
      <c r="DLI850" s="304"/>
      <c r="DLJ850" s="304"/>
      <c r="DLK850" s="304"/>
      <c r="DLL850" s="304"/>
      <c r="DLM850" s="304"/>
      <c r="DLN850" s="304"/>
      <c r="DLO850" s="304"/>
      <c r="DLP850" s="304"/>
      <c r="DLQ850" s="304"/>
      <c r="DLR850" s="304"/>
      <c r="DLS850" s="304"/>
      <c r="DLT850" s="304"/>
      <c r="DLU850" s="304"/>
      <c r="DLV850" s="304"/>
      <c r="DLW850" s="304"/>
      <c r="DLX850" s="304"/>
      <c r="DLY850" s="304"/>
      <c r="DLZ850" s="304"/>
      <c r="DMA850" s="304"/>
      <c r="DMB850" s="304"/>
      <c r="DMC850" s="304"/>
      <c r="DMD850" s="304"/>
      <c r="DME850" s="304"/>
      <c r="DMF850" s="304"/>
      <c r="DMG850" s="304"/>
      <c r="DMH850" s="304"/>
      <c r="DMI850" s="304"/>
      <c r="DMJ850" s="304"/>
      <c r="DMK850" s="304"/>
      <c r="DML850" s="304"/>
      <c r="DMM850" s="304"/>
      <c r="DMN850" s="304"/>
      <c r="DMO850" s="304"/>
      <c r="DMP850" s="304"/>
      <c r="DMQ850" s="304"/>
      <c r="DMR850" s="304"/>
      <c r="DMS850" s="304"/>
      <c r="DMT850" s="304"/>
      <c r="DMU850" s="304"/>
      <c r="DMV850" s="304"/>
      <c r="DMW850" s="304"/>
      <c r="DMX850" s="304"/>
      <c r="DMY850" s="304"/>
      <c r="DMZ850" s="304"/>
      <c r="DNA850" s="304"/>
      <c r="DNB850" s="304"/>
      <c r="DNC850" s="304"/>
      <c r="DND850" s="304"/>
      <c r="DNE850" s="304"/>
      <c r="DNF850" s="304"/>
      <c r="DNG850" s="304"/>
      <c r="DNH850" s="304"/>
      <c r="DNI850" s="304"/>
      <c r="DNJ850" s="304"/>
      <c r="DNK850" s="304"/>
      <c r="DNL850" s="304"/>
      <c r="DNM850" s="304"/>
      <c r="DNN850" s="304"/>
      <c r="DNO850" s="304"/>
      <c r="DNP850" s="304"/>
      <c r="DNQ850" s="304"/>
      <c r="DNR850" s="304"/>
      <c r="DNS850" s="304"/>
      <c r="DNT850" s="304"/>
      <c r="DNU850" s="304"/>
      <c r="DNV850" s="304"/>
      <c r="DNW850" s="304"/>
      <c r="DNX850" s="304"/>
      <c r="DNY850" s="304"/>
      <c r="DNZ850" s="304"/>
      <c r="DOA850" s="304"/>
      <c r="DOB850" s="304"/>
      <c r="DOC850" s="304"/>
      <c r="DOD850" s="304"/>
      <c r="DOE850" s="304"/>
      <c r="DOF850" s="304"/>
      <c r="DOG850" s="304"/>
      <c r="DOH850" s="304"/>
      <c r="DOI850" s="304"/>
      <c r="DOJ850" s="304"/>
      <c r="DOK850" s="304"/>
      <c r="DOL850" s="304"/>
      <c r="DOM850" s="304"/>
      <c r="DON850" s="304"/>
      <c r="DOO850" s="304"/>
      <c r="DOP850" s="304"/>
      <c r="DOQ850" s="304"/>
      <c r="DOR850" s="304"/>
      <c r="DOS850" s="304"/>
      <c r="DOT850" s="304"/>
      <c r="DOU850" s="304"/>
      <c r="DOV850" s="304"/>
      <c r="DOW850" s="304"/>
      <c r="DOX850" s="304"/>
      <c r="DOY850" s="304"/>
      <c r="DOZ850" s="304"/>
      <c r="DPA850" s="304"/>
      <c r="DPB850" s="304"/>
      <c r="DPC850" s="304"/>
      <c r="DPD850" s="304"/>
      <c r="DPE850" s="304"/>
      <c r="DPF850" s="304"/>
      <c r="DPG850" s="304"/>
      <c r="DPH850" s="304"/>
      <c r="DPI850" s="304"/>
      <c r="DPJ850" s="304"/>
      <c r="DPK850" s="304"/>
      <c r="DPL850" s="304"/>
      <c r="DPM850" s="304"/>
      <c r="DPN850" s="304"/>
      <c r="DPO850" s="304"/>
      <c r="DPP850" s="304"/>
      <c r="DPQ850" s="304"/>
      <c r="DPR850" s="304"/>
      <c r="DPS850" s="304"/>
      <c r="DPT850" s="304"/>
      <c r="DPU850" s="304"/>
      <c r="DPV850" s="304"/>
      <c r="DPW850" s="304"/>
      <c r="DPX850" s="304"/>
      <c r="DPY850" s="304"/>
      <c r="DPZ850" s="304"/>
      <c r="DQA850" s="304"/>
      <c r="DQB850" s="304"/>
      <c r="DQC850" s="304"/>
      <c r="DQD850" s="304"/>
      <c r="DQE850" s="304"/>
      <c r="DQF850" s="304"/>
      <c r="DQG850" s="304"/>
      <c r="DQH850" s="304"/>
      <c r="DQI850" s="304"/>
      <c r="DQJ850" s="304"/>
      <c r="DQK850" s="304"/>
      <c r="DQL850" s="304"/>
      <c r="DQM850" s="304"/>
      <c r="DQN850" s="304"/>
      <c r="DQO850" s="304"/>
      <c r="DQP850" s="304"/>
      <c r="DQQ850" s="304"/>
      <c r="DQR850" s="304"/>
      <c r="DQS850" s="304"/>
      <c r="DQT850" s="304"/>
      <c r="DQU850" s="304"/>
      <c r="DQV850" s="304"/>
      <c r="DQW850" s="304"/>
      <c r="DQX850" s="304"/>
      <c r="DQY850" s="304"/>
      <c r="DQZ850" s="304"/>
      <c r="DRA850" s="304"/>
      <c r="DRB850" s="304"/>
      <c r="DRC850" s="304"/>
      <c r="DRD850" s="304"/>
      <c r="DRE850" s="304"/>
      <c r="DRF850" s="304"/>
      <c r="DRG850" s="304"/>
      <c r="DRH850" s="304"/>
      <c r="DRI850" s="304"/>
      <c r="DRJ850" s="304"/>
      <c r="DRK850" s="304"/>
      <c r="DRL850" s="304"/>
      <c r="DRM850" s="304"/>
      <c r="DRN850" s="304"/>
      <c r="DRO850" s="304"/>
      <c r="DRP850" s="304"/>
      <c r="DRQ850" s="304"/>
      <c r="DRR850" s="304"/>
      <c r="DRS850" s="304"/>
      <c r="DRT850" s="304"/>
      <c r="DRU850" s="304"/>
      <c r="DRV850" s="304"/>
      <c r="DRW850" s="304"/>
      <c r="DRX850" s="304"/>
      <c r="DRY850" s="304"/>
      <c r="DRZ850" s="304"/>
      <c r="DSA850" s="304"/>
      <c r="DSB850" s="304"/>
      <c r="DSC850" s="304"/>
      <c r="DSD850" s="304"/>
      <c r="DSE850" s="304"/>
      <c r="DSF850" s="304"/>
      <c r="DSG850" s="304"/>
      <c r="DSH850" s="304"/>
      <c r="DSI850" s="304"/>
      <c r="DSJ850" s="304"/>
      <c r="DSK850" s="304"/>
      <c r="DSL850" s="304"/>
      <c r="DSM850" s="304"/>
      <c r="DSN850" s="304"/>
      <c r="DSO850" s="304"/>
      <c r="DSP850" s="304"/>
      <c r="DSQ850" s="304"/>
      <c r="DSR850" s="304"/>
      <c r="DSS850" s="304"/>
      <c r="DST850" s="304"/>
      <c r="DSU850" s="304"/>
      <c r="DSV850" s="304"/>
      <c r="DSW850" s="304"/>
      <c r="DSX850" s="304"/>
      <c r="DSY850" s="304"/>
      <c r="DSZ850" s="304"/>
      <c r="DTA850" s="304"/>
      <c r="DTB850" s="304"/>
      <c r="DTC850" s="304"/>
      <c r="DTD850" s="304"/>
      <c r="DTE850" s="304"/>
      <c r="DTF850" s="304"/>
      <c r="DTG850" s="304"/>
      <c r="DTH850" s="304"/>
      <c r="DTI850" s="304"/>
      <c r="DTJ850" s="304"/>
      <c r="DTK850" s="304"/>
      <c r="DTL850" s="304"/>
      <c r="DTM850" s="304"/>
      <c r="DTN850" s="304"/>
      <c r="DTO850" s="304"/>
      <c r="DTP850" s="304"/>
      <c r="DTQ850" s="304"/>
      <c r="DTR850" s="304"/>
      <c r="DTS850" s="304"/>
      <c r="DTT850" s="304"/>
      <c r="DTU850" s="304"/>
      <c r="DTV850" s="304"/>
      <c r="DTW850" s="304"/>
      <c r="DTX850" s="304"/>
      <c r="DTY850" s="304"/>
      <c r="DTZ850" s="304"/>
      <c r="DUA850" s="304"/>
      <c r="DUB850" s="304"/>
      <c r="DUC850" s="304"/>
      <c r="DUD850" s="304"/>
      <c r="DUE850" s="304"/>
      <c r="DUF850" s="304"/>
      <c r="DUG850" s="304"/>
      <c r="DUH850" s="304"/>
      <c r="DUI850" s="304"/>
      <c r="DUJ850" s="304"/>
      <c r="DUK850" s="304"/>
      <c r="DUL850" s="304"/>
      <c r="DUM850" s="304"/>
      <c r="DUN850" s="304"/>
      <c r="DUO850" s="304"/>
      <c r="DUP850" s="304"/>
      <c r="DUQ850" s="304"/>
      <c r="DUR850" s="304"/>
      <c r="DUS850" s="304"/>
      <c r="DUT850" s="304"/>
      <c r="DUU850" s="304"/>
      <c r="DUV850" s="304"/>
      <c r="DUW850" s="304"/>
      <c r="DUX850" s="304"/>
      <c r="DUY850" s="304"/>
      <c r="DUZ850" s="304"/>
      <c r="DVA850" s="304"/>
      <c r="DVB850" s="304"/>
      <c r="DVC850" s="304"/>
      <c r="DVD850" s="304"/>
      <c r="DVE850" s="304"/>
      <c r="DVF850" s="304"/>
      <c r="DVG850" s="304"/>
      <c r="DVH850" s="304"/>
      <c r="DVI850" s="304"/>
      <c r="DVJ850" s="304"/>
      <c r="DVK850" s="304"/>
      <c r="DVL850" s="304"/>
      <c r="DVM850" s="304"/>
      <c r="DVN850" s="304"/>
      <c r="DVO850" s="304"/>
      <c r="DVP850" s="304"/>
      <c r="DVQ850" s="304"/>
      <c r="DVR850" s="304"/>
      <c r="DVS850" s="304"/>
      <c r="DVT850" s="304"/>
      <c r="DVU850" s="304"/>
      <c r="DVV850" s="304"/>
      <c r="DVW850" s="304"/>
      <c r="DVX850" s="304"/>
      <c r="DVY850" s="304"/>
      <c r="DVZ850" s="304"/>
      <c r="DWA850" s="304"/>
      <c r="DWB850" s="304"/>
      <c r="DWC850" s="304"/>
      <c r="DWD850" s="304"/>
      <c r="DWE850" s="304"/>
      <c r="DWF850" s="304"/>
      <c r="DWG850" s="304"/>
      <c r="DWH850" s="304"/>
      <c r="DWI850" s="304"/>
      <c r="DWJ850" s="304"/>
      <c r="DWK850" s="304"/>
      <c r="DWL850" s="304"/>
      <c r="DWM850" s="304"/>
      <c r="DWN850" s="304"/>
      <c r="DWO850" s="304"/>
      <c r="DWP850" s="304"/>
      <c r="DWQ850" s="304"/>
      <c r="DWR850" s="304"/>
      <c r="DWS850" s="304"/>
      <c r="DWT850" s="304"/>
      <c r="DWU850" s="304"/>
      <c r="DWV850" s="304"/>
      <c r="DWW850" s="304"/>
      <c r="DWX850" s="304"/>
      <c r="DWY850" s="304"/>
      <c r="DWZ850" s="304"/>
      <c r="DXA850" s="304"/>
      <c r="DXB850" s="304"/>
      <c r="DXC850" s="304"/>
      <c r="DXD850" s="304"/>
      <c r="DXE850" s="304"/>
      <c r="DXF850" s="304"/>
      <c r="DXG850" s="304"/>
      <c r="DXH850" s="304"/>
      <c r="DXI850" s="304"/>
      <c r="DXJ850" s="304"/>
      <c r="DXK850" s="304"/>
      <c r="DXL850" s="304"/>
      <c r="DXM850" s="304"/>
      <c r="DXN850" s="304"/>
      <c r="DXO850" s="304"/>
      <c r="DXP850" s="304"/>
      <c r="DXQ850" s="304"/>
      <c r="DXR850" s="304"/>
      <c r="DXS850" s="304"/>
      <c r="DXT850" s="304"/>
      <c r="DXU850" s="304"/>
      <c r="DXV850" s="304"/>
      <c r="DXW850" s="304"/>
      <c r="DXX850" s="304"/>
      <c r="DXY850" s="304"/>
      <c r="DXZ850" s="304"/>
      <c r="DYA850" s="304"/>
      <c r="DYB850" s="304"/>
      <c r="DYC850" s="304"/>
      <c r="DYD850" s="304"/>
      <c r="DYE850" s="304"/>
      <c r="DYF850" s="304"/>
      <c r="DYG850" s="304"/>
      <c r="DYH850" s="304"/>
      <c r="DYI850" s="304"/>
      <c r="DYJ850" s="304"/>
      <c r="DYK850" s="304"/>
      <c r="DYL850" s="304"/>
      <c r="DYM850" s="304"/>
      <c r="DYN850" s="304"/>
      <c r="DYO850" s="304"/>
      <c r="DYP850" s="304"/>
      <c r="DYQ850" s="304"/>
      <c r="DYR850" s="304"/>
      <c r="DYS850" s="304"/>
      <c r="DYT850" s="304"/>
      <c r="DYU850" s="304"/>
      <c r="DYV850" s="304"/>
      <c r="DYW850" s="304"/>
      <c r="DYX850" s="304"/>
      <c r="DYY850" s="304"/>
      <c r="DYZ850" s="304"/>
      <c r="DZA850" s="304"/>
      <c r="DZB850" s="304"/>
      <c r="DZC850" s="304"/>
      <c r="DZD850" s="304"/>
      <c r="DZE850" s="304"/>
      <c r="DZF850" s="304"/>
      <c r="DZG850" s="304"/>
      <c r="DZH850" s="304"/>
      <c r="DZI850" s="304"/>
      <c r="DZJ850" s="304"/>
      <c r="DZK850" s="304"/>
      <c r="DZL850" s="304"/>
      <c r="DZM850" s="304"/>
      <c r="DZN850" s="304"/>
      <c r="DZO850" s="304"/>
      <c r="DZP850" s="304"/>
      <c r="DZQ850" s="304"/>
      <c r="DZR850" s="304"/>
      <c r="DZS850" s="304"/>
      <c r="DZT850" s="304"/>
      <c r="DZU850" s="304"/>
      <c r="DZV850" s="304"/>
      <c r="DZW850" s="304"/>
      <c r="DZX850" s="304"/>
      <c r="DZY850" s="304"/>
      <c r="DZZ850" s="304"/>
      <c r="EAA850" s="304"/>
      <c r="EAB850" s="304"/>
      <c r="EAC850" s="304"/>
      <c r="EAD850" s="304"/>
      <c r="EAE850" s="304"/>
      <c r="EAF850" s="304"/>
      <c r="EAG850" s="304"/>
      <c r="EAH850" s="304"/>
      <c r="EAI850" s="304"/>
      <c r="EAJ850" s="304"/>
      <c r="EAK850" s="304"/>
      <c r="EAL850" s="304"/>
      <c r="EAM850" s="304"/>
      <c r="EAN850" s="304"/>
      <c r="EAO850" s="304"/>
      <c r="EAP850" s="304"/>
      <c r="EAQ850" s="304"/>
      <c r="EAR850" s="304"/>
      <c r="EAS850" s="304"/>
      <c r="EAT850" s="304"/>
      <c r="EAU850" s="304"/>
      <c r="EAV850" s="304"/>
      <c r="EAW850" s="304"/>
      <c r="EAX850" s="304"/>
      <c r="EAY850" s="304"/>
      <c r="EAZ850" s="304"/>
      <c r="EBA850" s="304"/>
      <c r="EBB850" s="304"/>
      <c r="EBC850" s="304"/>
      <c r="EBD850" s="304"/>
      <c r="EBE850" s="304"/>
      <c r="EBF850" s="304"/>
      <c r="EBG850" s="304"/>
      <c r="EBH850" s="304"/>
      <c r="EBI850" s="304"/>
      <c r="EBJ850" s="304"/>
      <c r="EBK850" s="304"/>
      <c r="EBL850" s="304"/>
      <c r="EBM850" s="304"/>
      <c r="EBN850" s="304"/>
      <c r="EBO850" s="304"/>
      <c r="EBP850" s="304"/>
      <c r="EBQ850" s="304"/>
      <c r="EBR850" s="304"/>
      <c r="EBS850" s="304"/>
      <c r="EBT850" s="304"/>
      <c r="EBU850" s="304"/>
      <c r="EBV850" s="304"/>
      <c r="EBW850" s="304"/>
      <c r="EBX850" s="304"/>
      <c r="EBY850" s="304"/>
      <c r="EBZ850" s="304"/>
      <c r="ECA850" s="304"/>
      <c r="ECB850" s="304"/>
      <c r="ECC850" s="304"/>
      <c r="ECD850" s="304"/>
      <c r="ECE850" s="304"/>
      <c r="ECF850" s="304"/>
      <c r="ECG850" s="304"/>
      <c r="ECH850" s="304"/>
      <c r="ECI850" s="304"/>
      <c r="ECJ850" s="304"/>
      <c r="ECK850" s="304"/>
      <c r="ECL850" s="304"/>
      <c r="ECM850" s="304"/>
      <c r="ECN850" s="304"/>
      <c r="ECO850" s="304"/>
      <c r="ECP850" s="304"/>
      <c r="ECQ850" s="304"/>
      <c r="ECR850" s="304"/>
      <c r="ECS850" s="304"/>
      <c r="ECT850" s="304"/>
      <c r="ECU850" s="304"/>
      <c r="ECV850" s="304"/>
      <c r="ECW850" s="304"/>
      <c r="ECX850" s="304"/>
      <c r="ECY850" s="304"/>
      <c r="ECZ850" s="304"/>
      <c r="EDA850" s="304"/>
      <c r="EDB850" s="304"/>
      <c r="EDC850" s="304"/>
      <c r="EDD850" s="304"/>
      <c r="EDE850" s="304"/>
      <c r="EDF850" s="304"/>
      <c r="EDG850" s="304"/>
      <c r="EDH850" s="304"/>
      <c r="EDI850" s="304"/>
      <c r="EDJ850" s="304"/>
      <c r="EDK850" s="304"/>
      <c r="EDL850" s="304"/>
      <c r="EDM850" s="304"/>
      <c r="EDN850" s="304"/>
      <c r="EDO850" s="304"/>
      <c r="EDP850" s="304"/>
      <c r="EDQ850" s="304"/>
      <c r="EDR850" s="304"/>
      <c r="EDS850" s="304"/>
      <c r="EDT850" s="304"/>
      <c r="EDU850" s="304"/>
      <c r="EDV850" s="304"/>
      <c r="EDW850" s="304"/>
      <c r="EDX850" s="304"/>
      <c r="EDY850" s="304"/>
      <c r="EDZ850" s="304"/>
      <c r="EEA850" s="304"/>
      <c r="EEB850" s="304"/>
      <c r="EEC850" s="304"/>
      <c r="EED850" s="304"/>
      <c r="EEE850" s="304"/>
      <c r="EEF850" s="304"/>
      <c r="EEG850" s="304"/>
      <c r="EEH850" s="304"/>
      <c r="EEI850" s="304"/>
      <c r="EEJ850" s="304"/>
      <c r="EEK850" s="304"/>
      <c r="EEL850" s="304"/>
      <c r="EEM850" s="304"/>
      <c r="EEN850" s="304"/>
      <c r="EEO850" s="304"/>
      <c r="EEP850" s="304"/>
      <c r="EEQ850" s="304"/>
      <c r="EER850" s="304"/>
      <c r="EES850" s="304"/>
      <c r="EET850" s="304"/>
      <c r="EEU850" s="304"/>
      <c r="EEV850" s="304"/>
      <c r="EEW850" s="304"/>
      <c r="EEX850" s="304"/>
      <c r="EEY850" s="304"/>
      <c r="EEZ850" s="304"/>
      <c r="EFA850" s="304"/>
      <c r="EFB850" s="304"/>
      <c r="EFC850" s="304"/>
      <c r="EFD850" s="304"/>
      <c r="EFE850" s="304"/>
      <c r="EFF850" s="304"/>
      <c r="EFG850" s="304"/>
      <c r="EFH850" s="304"/>
      <c r="EFI850" s="304"/>
      <c r="EFJ850" s="304"/>
      <c r="EFK850" s="304"/>
      <c r="EFL850" s="304"/>
      <c r="EFM850" s="304"/>
      <c r="EFN850" s="304"/>
      <c r="EFO850" s="304"/>
      <c r="EFP850" s="304"/>
      <c r="EFQ850" s="304"/>
      <c r="EFR850" s="304"/>
      <c r="EFS850" s="304"/>
      <c r="EFT850" s="304"/>
      <c r="EFU850" s="304"/>
      <c r="EFV850" s="304"/>
      <c r="EFW850" s="304"/>
      <c r="EFX850" s="304"/>
      <c r="EFY850" s="304"/>
      <c r="EFZ850" s="304"/>
      <c r="EGA850" s="304"/>
      <c r="EGB850" s="304"/>
      <c r="EGC850" s="304"/>
      <c r="EGD850" s="304"/>
      <c r="EGE850" s="304"/>
      <c r="EGF850" s="304"/>
      <c r="EGG850" s="304"/>
      <c r="EGH850" s="304"/>
      <c r="EGI850" s="304"/>
      <c r="EGJ850" s="304"/>
      <c r="EGK850" s="304"/>
      <c r="EGL850" s="304"/>
      <c r="EGM850" s="304"/>
      <c r="EGN850" s="304"/>
      <c r="EGO850" s="304"/>
      <c r="EGP850" s="304"/>
      <c r="EGQ850" s="304"/>
      <c r="EGR850" s="304"/>
      <c r="EGS850" s="304"/>
      <c r="EGT850" s="304"/>
      <c r="EGU850" s="304"/>
      <c r="EGV850" s="304"/>
      <c r="EGW850" s="304"/>
      <c r="EGX850" s="304"/>
      <c r="EGY850" s="304"/>
      <c r="EGZ850" s="304"/>
      <c r="EHA850" s="304"/>
      <c r="EHB850" s="304"/>
      <c r="EHC850" s="304"/>
      <c r="EHD850" s="304"/>
      <c r="EHE850" s="304"/>
      <c r="EHF850" s="304"/>
      <c r="EHG850" s="304"/>
      <c r="EHH850" s="304"/>
      <c r="EHI850" s="304"/>
      <c r="EHJ850" s="304"/>
      <c r="EHK850" s="304"/>
      <c r="EHL850" s="304"/>
      <c r="EHM850" s="304"/>
      <c r="EHN850" s="304"/>
      <c r="EHO850" s="304"/>
      <c r="EHP850" s="304"/>
      <c r="EHQ850" s="304"/>
      <c r="EHR850" s="304"/>
      <c r="EHS850" s="304"/>
      <c r="EHT850" s="304"/>
      <c r="EHU850" s="304"/>
      <c r="EHV850" s="304"/>
      <c r="EHW850" s="304"/>
      <c r="EHX850" s="304"/>
      <c r="EHY850" s="304"/>
      <c r="EHZ850" s="304"/>
      <c r="EIA850" s="304"/>
      <c r="EIB850" s="304"/>
      <c r="EIC850" s="304"/>
      <c r="EID850" s="304"/>
      <c r="EIE850" s="304"/>
      <c r="EIF850" s="304"/>
      <c r="EIG850" s="304"/>
      <c r="EIH850" s="304"/>
      <c r="EII850" s="304"/>
      <c r="EIJ850" s="304"/>
      <c r="EIK850" s="304"/>
      <c r="EIL850" s="304"/>
      <c r="EIM850" s="304"/>
      <c r="EIN850" s="304"/>
      <c r="EIO850" s="304"/>
      <c r="EIP850" s="304"/>
      <c r="EIQ850" s="304"/>
      <c r="EIR850" s="304"/>
      <c r="EIS850" s="304"/>
      <c r="EIT850" s="304"/>
      <c r="EIU850" s="304"/>
      <c r="EIV850" s="304"/>
      <c r="EIW850" s="304"/>
      <c r="EIX850" s="304"/>
      <c r="EIY850" s="304"/>
      <c r="EIZ850" s="304"/>
      <c r="EJA850" s="304"/>
      <c r="EJB850" s="304"/>
      <c r="EJC850" s="304"/>
      <c r="EJD850" s="304"/>
      <c r="EJE850" s="304"/>
      <c r="EJF850" s="304"/>
      <c r="EJG850" s="304"/>
      <c r="EJH850" s="304"/>
      <c r="EJI850" s="304"/>
      <c r="EJJ850" s="304"/>
      <c r="EJK850" s="304"/>
      <c r="EJL850" s="304"/>
      <c r="EJM850" s="304"/>
      <c r="EJN850" s="304"/>
      <c r="EJO850" s="304"/>
      <c r="EJP850" s="304"/>
      <c r="EJQ850" s="304"/>
      <c r="EJR850" s="304"/>
      <c r="EJS850" s="304"/>
      <c r="EJT850" s="304"/>
      <c r="EJU850" s="304"/>
      <c r="EJV850" s="304"/>
      <c r="EJW850" s="304"/>
      <c r="EJX850" s="304"/>
      <c r="EJY850" s="304"/>
      <c r="EJZ850" s="304"/>
      <c r="EKA850" s="304"/>
      <c r="EKB850" s="304"/>
      <c r="EKC850" s="304"/>
      <c r="EKD850" s="304"/>
      <c r="EKE850" s="304"/>
      <c r="EKF850" s="304"/>
      <c r="EKG850" s="304"/>
      <c r="EKH850" s="304"/>
      <c r="EKI850" s="304"/>
      <c r="EKJ850" s="304"/>
      <c r="EKK850" s="304"/>
      <c r="EKL850" s="304"/>
      <c r="EKM850" s="304"/>
      <c r="EKN850" s="304"/>
      <c r="EKO850" s="304"/>
      <c r="EKP850" s="304"/>
      <c r="EKQ850" s="304"/>
      <c r="EKR850" s="304"/>
      <c r="EKS850" s="304"/>
      <c r="EKT850" s="304"/>
      <c r="EKU850" s="304"/>
      <c r="EKV850" s="304"/>
      <c r="EKW850" s="304"/>
      <c r="EKX850" s="304"/>
      <c r="EKY850" s="304"/>
      <c r="EKZ850" s="304"/>
      <c r="ELA850" s="304"/>
      <c r="ELB850" s="304"/>
      <c r="ELC850" s="304"/>
      <c r="ELD850" s="304"/>
      <c r="ELE850" s="304"/>
      <c r="ELF850" s="304"/>
      <c r="ELG850" s="304"/>
      <c r="ELH850" s="304"/>
      <c r="ELI850" s="304"/>
      <c r="ELJ850" s="304"/>
      <c r="ELK850" s="304"/>
      <c r="ELL850" s="304"/>
      <c r="ELM850" s="304"/>
      <c r="ELN850" s="304"/>
      <c r="ELO850" s="304"/>
      <c r="ELP850" s="304"/>
      <c r="ELQ850" s="304"/>
      <c r="ELR850" s="304"/>
      <c r="ELS850" s="304"/>
      <c r="ELT850" s="304"/>
      <c r="ELU850" s="304"/>
    </row>
    <row r="851" spans="2:341 1271:3713" s="279" customFormat="1">
      <c r="B851" s="303"/>
      <c r="S851" s="421"/>
      <c r="T851" s="453"/>
      <c r="U851" s="304"/>
      <c r="V851" s="304"/>
      <c r="W851" s="304"/>
      <c r="X851" s="304"/>
      <c r="Y851" s="304"/>
      <c r="Z851" s="304"/>
      <c r="AA851" s="304"/>
      <c r="AB851" s="304"/>
      <c r="AC851" s="304"/>
      <c r="AD851" s="304"/>
      <c r="AE851" s="304"/>
      <c r="AF851" s="304"/>
      <c r="AG851" s="304"/>
      <c r="AH851" s="304"/>
      <c r="AI851" s="304"/>
      <c r="AJ851" s="304"/>
      <c r="AK851" s="304"/>
      <c r="AL851" s="304"/>
      <c r="AM851" s="304"/>
      <c r="AN851" s="304"/>
      <c r="AO851" s="304"/>
      <c r="AP851" s="304"/>
      <c r="AQ851" s="304"/>
      <c r="AR851" s="304"/>
      <c r="AS851" s="304"/>
      <c r="AT851" s="304"/>
      <c r="AU851" s="304"/>
      <c r="AV851" s="304"/>
      <c r="AW851" s="304"/>
      <c r="AX851" s="304"/>
      <c r="AY851" s="304"/>
      <c r="AZ851" s="304"/>
      <c r="BA851" s="304"/>
      <c r="BB851" s="304"/>
      <c r="BC851" s="304"/>
      <c r="BD851" s="304"/>
      <c r="BE851" s="304"/>
      <c r="BF851" s="304"/>
      <c r="BG851" s="304"/>
      <c r="BH851" s="304"/>
      <c r="BI851" s="304"/>
      <c r="BJ851" s="304"/>
      <c r="BK851" s="304"/>
      <c r="BL851" s="304"/>
      <c r="BM851" s="304"/>
      <c r="BN851" s="304"/>
      <c r="BO851" s="304"/>
      <c r="BP851" s="304"/>
      <c r="BQ851" s="304"/>
      <c r="BR851" s="304"/>
      <c r="BS851" s="304"/>
      <c r="BT851" s="304"/>
      <c r="BU851" s="304"/>
      <c r="BV851" s="304"/>
      <c r="BW851" s="304"/>
      <c r="BX851" s="304"/>
      <c r="BY851" s="304"/>
      <c r="BZ851" s="304"/>
      <c r="CA851" s="304"/>
      <c r="CB851" s="304"/>
      <c r="CC851" s="304"/>
      <c r="CD851" s="304"/>
      <c r="CE851" s="304"/>
      <c r="CF851" s="304"/>
      <c r="CG851" s="304"/>
      <c r="CH851" s="304"/>
      <c r="CI851" s="304"/>
      <c r="CJ851" s="304"/>
      <c r="CK851" s="304"/>
      <c r="CL851" s="304"/>
      <c r="CM851" s="304"/>
      <c r="CN851" s="304"/>
      <c r="CO851" s="304"/>
      <c r="CP851" s="304"/>
      <c r="CQ851" s="304"/>
      <c r="CR851" s="304"/>
      <c r="CS851" s="304"/>
      <c r="CT851" s="304"/>
      <c r="CU851" s="304"/>
      <c r="CV851" s="304"/>
      <c r="CW851" s="304"/>
      <c r="CX851" s="304"/>
      <c r="CY851" s="304"/>
      <c r="CZ851" s="304"/>
      <c r="DA851" s="304"/>
      <c r="DB851" s="304"/>
      <c r="DC851" s="304"/>
      <c r="DD851" s="304"/>
      <c r="DE851" s="304"/>
      <c r="DF851" s="304"/>
      <c r="DG851" s="304"/>
      <c r="DH851" s="304"/>
      <c r="DI851" s="304"/>
      <c r="DJ851" s="304"/>
      <c r="DK851" s="304"/>
      <c r="DL851" s="304"/>
      <c r="DM851" s="304"/>
      <c r="DN851" s="304"/>
      <c r="DO851" s="304"/>
      <c r="DP851" s="304"/>
      <c r="DQ851" s="304"/>
      <c r="DR851" s="304"/>
      <c r="DS851" s="304"/>
      <c r="DT851" s="304"/>
      <c r="DU851" s="304"/>
      <c r="DV851" s="304"/>
      <c r="DW851" s="304"/>
      <c r="DX851" s="304"/>
      <c r="DY851" s="304"/>
      <c r="DZ851" s="304"/>
      <c r="EA851" s="304"/>
      <c r="EB851" s="304"/>
      <c r="EC851" s="304"/>
      <c r="ED851" s="304"/>
      <c r="EE851" s="304"/>
      <c r="EF851" s="304"/>
      <c r="EG851" s="304"/>
      <c r="EH851" s="304"/>
      <c r="EI851" s="304"/>
      <c r="EJ851" s="304"/>
      <c r="EK851" s="304"/>
      <c r="EL851" s="304"/>
      <c r="EM851" s="304"/>
      <c r="EN851" s="304"/>
      <c r="EO851" s="304"/>
      <c r="EP851" s="304"/>
      <c r="EQ851" s="304"/>
      <c r="ER851" s="304"/>
      <c r="ES851" s="304"/>
      <c r="ET851" s="304"/>
      <c r="EU851" s="304"/>
      <c r="EV851" s="304"/>
      <c r="EW851" s="304"/>
      <c r="EX851" s="304"/>
      <c r="EY851" s="304"/>
      <c r="EZ851" s="304"/>
      <c r="FA851" s="304"/>
      <c r="FB851" s="304"/>
      <c r="FC851" s="304"/>
      <c r="FD851" s="304"/>
      <c r="FE851" s="304"/>
      <c r="FF851" s="304"/>
      <c r="FG851" s="304"/>
      <c r="FH851" s="304"/>
      <c r="FI851" s="304"/>
      <c r="FJ851" s="304"/>
      <c r="FK851" s="304"/>
      <c r="FL851" s="304"/>
      <c r="FM851" s="304"/>
      <c r="FN851" s="304"/>
      <c r="FO851" s="304"/>
      <c r="FP851" s="304"/>
      <c r="FQ851" s="304"/>
      <c r="FR851" s="304"/>
      <c r="FS851" s="304"/>
      <c r="FT851" s="304"/>
      <c r="FU851" s="304"/>
      <c r="FV851" s="304"/>
      <c r="FW851" s="304"/>
      <c r="FX851" s="304"/>
      <c r="FY851" s="304"/>
      <c r="FZ851" s="304"/>
      <c r="GA851" s="304"/>
      <c r="GB851" s="304"/>
      <c r="GC851" s="304"/>
      <c r="GD851" s="304"/>
      <c r="GE851" s="304"/>
      <c r="GF851" s="304"/>
      <c r="GG851" s="304"/>
      <c r="GH851" s="304"/>
      <c r="GI851" s="304"/>
      <c r="GJ851" s="304"/>
      <c r="GK851" s="304"/>
      <c r="GL851" s="304"/>
      <c r="GM851" s="304"/>
      <c r="GN851" s="304"/>
      <c r="GO851" s="304"/>
      <c r="GP851" s="304"/>
      <c r="GQ851" s="304"/>
      <c r="GR851" s="304"/>
      <c r="GS851" s="304"/>
      <c r="GT851" s="304"/>
      <c r="GU851" s="304"/>
      <c r="GV851" s="304"/>
      <c r="GW851" s="304"/>
      <c r="GX851" s="304"/>
      <c r="GY851" s="304"/>
      <c r="GZ851" s="304"/>
      <c r="HA851" s="304"/>
      <c r="HB851" s="304"/>
      <c r="HC851" s="304"/>
      <c r="HD851" s="304"/>
      <c r="HE851" s="304"/>
      <c r="HF851" s="304"/>
      <c r="HG851" s="304"/>
      <c r="HH851" s="304"/>
      <c r="HI851" s="304"/>
      <c r="HJ851" s="304"/>
      <c r="HK851" s="304"/>
      <c r="HL851" s="304"/>
      <c r="HM851" s="304"/>
      <c r="HN851" s="304"/>
      <c r="HO851" s="304"/>
      <c r="HP851" s="304"/>
      <c r="HQ851" s="304"/>
      <c r="HR851" s="304"/>
      <c r="HS851" s="304"/>
      <c r="HT851" s="304"/>
      <c r="HU851" s="304"/>
      <c r="HV851" s="304"/>
      <c r="HW851" s="304"/>
      <c r="HX851" s="304"/>
      <c r="HY851" s="304"/>
      <c r="HZ851" s="304"/>
      <c r="IA851" s="304"/>
      <c r="IB851" s="304"/>
      <c r="IC851" s="304"/>
      <c r="ID851" s="304"/>
      <c r="IE851" s="304"/>
      <c r="IF851" s="304"/>
      <c r="IG851" s="304"/>
      <c r="IH851" s="304"/>
      <c r="II851" s="304"/>
      <c r="IJ851" s="304"/>
      <c r="IK851" s="304"/>
      <c r="IL851" s="304"/>
      <c r="IM851" s="304"/>
      <c r="IN851" s="304"/>
      <c r="IO851" s="304"/>
      <c r="IP851" s="304"/>
      <c r="IQ851" s="304"/>
      <c r="IR851" s="304"/>
      <c r="IS851" s="304"/>
      <c r="IT851" s="304"/>
      <c r="IU851" s="304"/>
      <c r="IV851" s="304"/>
      <c r="IW851" s="304"/>
      <c r="IX851" s="304"/>
      <c r="IY851" s="304"/>
      <c r="IZ851" s="304"/>
      <c r="JA851" s="304"/>
      <c r="JB851" s="304"/>
      <c r="JC851" s="304"/>
      <c r="JD851" s="304"/>
      <c r="JE851" s="304"/>
      <c r="JF851" s="304"/>
      <c r="JG851" s="304"/>
      <c r="JH851" s="304"/>
      <c r="JI851" s="304"/>
      <c r="JJ851" s="304"/>
      <c r="JK851" s="304"/>
      <c r="JL851" s="304"/>
      <c r="JM851" s="304"/>
      <c r="JN851" s="304"/>
      <c r="JO851" s="304"/>
      <c r="JP851" s="304"/>
      <c r="JQ851" s="304"/>
      <c r="JR851" s="304"/>
      <c r="JS851" s="304"/>
      <c r="JT851" s="304"/>
      <c r="JU851" s="304"/>
      <c r="JV851" s="304"/>
      <c r="JW851" s="304"/>
      <c r="JX851" s="304"/>
      <c r="JY851" s="304"/>
      <c r="JZ851" s="304"/>
      <c r="KA851" s="304"/>
      <c r="KB851" s="304"/>
      <c r="KC851" s="304"/>
      <c r="KD851" s="304"/>
      <c r="KE851" s="304"/>
      <c r="KF851" s="304"/>
      <c r="KG851" s="304"/>
      <c r="KH851" s="304"/>
      <c r="KI851" s="304"/>
      <c r="KJ851" s="304"/>
      <c r="KK851" s="304"/>
      <c r="KL851" s="304"/>
      <c r="KM851" s="304"/>
      <c r="KN851" s="304"/>
      <c r="KO851" s="304"/>
      <c r="KP851" s="304"/>
      <c r="KQ851" s="304"/>
      <c r="KR851" s="304"/>
      <c r="KS851" s="304"/>
      <c r="KT851" s="304"/>
      <c r="KU851" s="304"/>
      <c r="KV851" s="304"/>
      <c r="KW851" s="304"/>
      <c r="KX851" s="304"/>
      <c r="KY851" s="304"/>
      <c r="KZ851" s="304"/>
      <c r="LA851" s="304"/>
      <c r="LB851" s="304"/>
      <c r="LC851" s="304"/>
      <c r="LD851" s="304"/>
      <c r="LE851" s="304"/>
      <c r="LF851" s="304"/>
      <c r="LG851" s="304"/>
      <c r="LH851" s="304"/>
      <c r="LI851" s="304"/>
      <c r="LJ851" s="304"/>
      <c r="LK851" s="304"/>
      <c r="LL851" s="304"/>
      <c r="LM851" s="304"/>
      <c r="LN851" s="304"/>
      <c r="LO851" s="304"/>
      <c r="LP851" s="304"/>
      <c r="LQ851" s="304"/>
      <c r="LR851" s="304"/>
      <c r="LS851" s="304"/>
      <c r="LT851" s="304"/>
      <c r="LU851" s="304"/>
      <c r="LV851" s="304"/>
      <c r="LW851" s="304"/>
      <c r="LX851" s="304"/>
      <c r="LY851" s="304"/>
      <c r="LZ851" s="304"/>
      <c r="MA851" s="304"/>
      <c r="MB851" s="304"/>
      <c r="MC851" s="304"/>
      <c r="AVW851" s="304"/>
      <c r="AVX851" s="304"/>
      <c r="AVY851" s="304"/>
      <c r="AVZ851" s="304"/>
      <c r="AWA851" s="304"/>
      <c r="AWB851" s="304"/>
      <c r="AWC851" s="304"/>
      <c r="AWD851" s="304"/>
      <c r="AWE851" s="304"/>
      <c r="AWF851" s="304"/>
      <c r="AWG851" s="304"/>
      <c r="AWH851" s="304"/>
      <c r="AWI851" s="304"/>
      <c r="AWJ851" s="304"/>
      <c r="AWK851" s="304"/>
      <c r="AWL851" s="304"/>
      <c r="AWM851" s="304"/>
      <c r="AWN851" s="304"/>
      <c r="AWO851" s="304"/>
      <c r="AWP851" s="304"/>
      <c r="AWQ851" s="304"/>
      <c r="AWR851" s="304"/>
      <c r="AWS851" s="304"/>
      <c r="AWT851" s="304"/>
      <c r="AWU851" s="304"/>
      <c r="AWV851" s="304"/>
      <c r="AWW851" s="304"/>
      <c r="AWX851" s="304"/>
      <c r="AWY851" s="304"/>
      <c r="AWZ851" s="304"/>
      <c r="AXA851" s="304"/>
      <c r="AXB851" s="304"/>
      <c r="AXC851" s="304"/>
      <c r="AXD851" s="304"/>
      <c r="AXE851" s="304"/>
      <c r="AXF851" s="304"/>
      <c r="AXG851" s="304"/>
      <c r="AXH851" s="304"/>
      <c r="AXI851" s="304"/>
      <c r="AXJ851" s="304"/>
      <c r="AXK851" s="304"/>
      <c r="AXL851" s="304"/>
      <c r="AXM851" s="304"/>
      <c r="AXN851" s="304"/>
      <c r="AXO851" s="304"/>
      <c r="AXP851" s="304"/>
      <c r="AXQ851" s="304"/>
      <c r="AXR851" s="304"/>
      <c r="AXS851" s="304"/>
      <c r="AXT851" s="304"/>
      <c r="AXU851" s="304"/>
      <c r="AXV851" s="304"/>
      <c r="AXW851" s="304"/>
      <c r="AXX851" s="304"/>
      <c r="AXY851" s="304"/>
      <c r="AXZ851" s="304"/>
      <c r="AYA851" s="304"/>
      <c r="AYB851" s="304"/>
      <c r="AYC851" s="304"/>
      <c r="AYD851" s="304"/>
      <c r="AYE851" s="304"/>
      <c r="AYF851" s="304"/>
      <c r="AYG851" s="304"/>
      <c r="AYH851" s="304"/>
      <c r="AYI851" s="304"/>
      <c r="AYJ851" s="304"/>
      <c r="AYK851" s="304"/>
      <c r="AYL851" s="304"/>
      <c r="AYM851" s="304"/>
      <c r="AYN851" s="304"/>
      <c r="AYO851" s="304"/>
      <c r="AYP851" s="304"/>
      <c r="AYQ851" s="304"/>
      <c r="AYR851" s="304"/>
      <c r="AYS851" s="304"/>
      <c r="AYT851" s="304"/>
      <c r="AYU851" s="304"/>
      <c r="AYV851" s="304"/>
      <c r="AYW851" s="304"/>
      <c r="AYX851" s="304"/>
      <c r="AYY851" s="304"/>
      <c r="AYZ851" s="304"/>
      <c r="AZA851" s="304"/>
      <c r="AZB851" s="304"/>
      <c r="AZC851" s="304"/>
      <c r="AZD851" s="304"/>
      <c r="AZE851" s="304"/>
      <c r="AZF851" s="304"/>
      <c r="AZG851" s="304"/>
      <c r="AZH851" s="304"/>
      <c r="AZI851" s="304"/>
      <c r="AZJ851" s="304"/>
      <c r="AZK851" s="304"/>
      <c r="AZL851" s="304"/>
      <c r="AZM851" s="304"/>
      <c r="AZN851" s="304"/>
      <c r="AZO851" s="304"/>
      <c r="AZP851" s="304"/>
      <c r="AZQ851" s="304"/>
      <c r="AZR851" s="304"/>
      <c r="AZS851" s="304"/>
      <c r="AZT851" s="304"/>
      <c r="AZU851" s="304"/>
      <c r="AZV851" s="304"/>
      <c r="AZW851" s="304"/>
      <c r="AZX851" s="304"/>
      <c r="AZY851" s="304"/>
      <c r="AZZ851" s="304"/>
      <c r="BAA851" s="304"/>
      <c r="BAB851" s="304"/>
      <c r="BAC851" s="304"/>
      <c r="BAD851" s="304"/>
      <c r="BAE851" s="304"/>
      <c r="BAF851" s="304"/>
      <c r="BAG851" s="304"/>
      <c r="BAH851" s="304"/>
      <c r="BAI851" s="304"/>
      <c r="BAJ851" s="304"/>
      <c r="BAK851" s="304"/>
      <c r="BAL851" s="304"/>
      <c r="BAM851" s="304"/>
      <c r="BAN851" s="304"/>
      <c r="BAO851" s="304"/>
      <c r="BAP851" s="304"/>
      <c r="BAQ851" s="304"/>
      <c r="BAR851" s="304"/>
      <c r="BAS851" s="304"/>
      <c r="BAT851" s="304"/>
      <c r="BAU851" s="304"/>
      <c r="BAV851" s="304"/>
      <c r="BAW851" s="304"/>
      <c r="BAX851" s="304"/>
      <c r="BAY851" s="304"/>
      <c r="BAZ851" s="304"/>
      <c r="BBA851" s="304"/>
      <c r="BBB851" s="304"/>
      <c r="BBC851" s="304"/>
      <c r="BBD851" s="304"/>
      <c r="BBE851" s="304"/>
      <c r="BBF851" s="304"/>
      <c r="BBG851" s="304"/>
      <c r="BBH851" s="304"/>
      <c r="BBI851" s="304"/>
      <c r="BBJ851" s="304"/>
      <c r="BBK851" s="304"/>
      <c r="BBL851" s="304"/>
      <c r="BBM851" s="304"/>
      <c r="BBN851" s="304"/>
      <c r="BBO851" s="304"/>
      <c r="BBP851" s="304"/>
      <c r="BBQ851" s="304"/>
      <c r="BBR851" s="304"/>
      <c r="BBS851" s="304"/>
      <c r="BBT851" s="304"/>
      <c r="BBU851" s="304"/>
      <c r="BBV851" s="304"/>
      <c r="BBW851" s="304"/>
      <c r="BBX851" s="304"/>
      <c r="BBY851" s="304"/>
      <c r="BBZ851" s="304"/>
      <c r="BCA851" s="304"/>
      <c r="BCB851" s="304"/>
      <c r="BCC851" s="304"/>
      <c r="BCD851" s="304"/>
      <c r="BCE851" s="304"/>
      <c r="BCF851" s="304"/>
      <c r="BCG851" s="304"/>
      <c r="BCH851" s="304"/>
      <c r="BCI851" s="304"/>
      <c r="BCJ851" s="304"/>
      <c r="BCK851" s="304"/>
      <c r="BCL851" s="304"/>
      <c r="BCM851" s="304"/>
      <c r="BCN851" s="304"/>
      <c r="BCO851" s="304"/>
      <c r="BCP851" s="304"/>
      <c r="BCQ851" s="304"/>
      <c r="BCR851" s="304"/>
      <c r="BCS851" s="304"/>
      <c r="BCT851" s="304"/>
      <c r="BCU851" s="304"/>
      <c r="BCV851" s="304"/>
      <c r="BCW851" s="304"/>
      <c r="BCX851" s="304"/>
      <c r="BCY851" s="304"/>
      <c r="BCZ851" s="304"/>
      <c r="BDA851" s="304"/>
      <c r="BDB851" s="304"/>
      <c r="BDC851" s="304"/>
      <c r="BDD851" s="304"/>
      <c r="BDE851" s="304"/>
      <c r="BDF851" s="304"/>
      <c r="BDG851" s="304"/>
      <c r="BDH851" s="304"/>
      <c r="BDI851" s="304"/>
      <c r="BDJ851" s="304"/>
      <c r="BDK851" s="304"/>
      <c r="BDL851" s="304"/>
      <c r="BDM851" s="304"/>
      <c r="BDN851" s="304"/>
      <c r="BDO851" s="304"/>
      <c r="BDP851" s="304"/>
      <c r="BDQ851" s="304"/>
      <c r="BDR851" s="304"/>
      <c r="BDS851" s="304"/>
      <c r="BDT851" s="304"/>
      <c r="BDU851" s="304"/>
      <c r="BDV851" s="304"/>
      <c r="BDW851" s="304"/>
      <c r="BDX851" s="304"/>
      <c r="BDY851" s="304"/>
      <c r="BDZ851" s="304"/>
      <c r="BEA851" s="304"/>
      <c r="BEB851" s="304"/>
      <c r="BEC851" s="304"/>
      <c r="BED851" s="304"/>
      <c r="BEE851" s="304"/>
      <c r="BEF851" s="304"/>
      <c r="BEG851" s="304"/>
      <c r="BEH851" s="304"/>
      <c r="BEI851" s="304"/>
      <c r="BEJ851" s="304"/>
      <c r="BEK851" s="304"/>
      <c r="BEL851" s="304"/>
      <c r="BEM851" s="304"/>
      <c r="BEN851" s="304"/>
      <c r="BEO851" s="304"/>
      <c r="BEP851" s="304"/>
      <c r="BEQ851" s="304"/>
      <c r="BER851" s="304"/>
      <c r="BES851" s="304"/>
      <c r="BET851" s="304"/>
      <c r="BEU851" s="304"/>
      <c r="BEV851" s="304"/>
      <c r="BEW851" s="304"/>
      <c r="BEX851" s="304"/>
      <c r="BEY851" s="304"/>
      <c r="BEZ851" s="304"/>
      <c r="BFA851" s="304"/>
      <c r="BFB851" s="304"/>
      <c r="BFC851" s="304"/>
      <c r="BFD851" s="304"/>
      <c r="BFE851" s="304"/>
      <c r="BFF851" s="304"/>
      <c r="BFG851" s="304"/>
      <c r="BFH851" s="304"/>
      <c r="BFI851" s="304"/>
      <c r="BFJ851" s="304"/>
      <c r="BFK851" s="304"/>
      <c r="BFL851" s="304"/>
      <c r="BFM851" s="304"/>
      <c r="BFN851" s="304"/>
      <c r="BFO851" s="304"/>
      <c r="BFP851" s="304"/>
      <c r="BFQ851" s="304"/>
      <c r="BFR851" s="304"/>
      <c r="BFS851" s="304"/>
      <c r="BFT851" s="304"/>
      <c r="BFU851" s="304"/>
      <c r="BFV851" s="304"/>
      <c r="BFW851" s="304"/>
      <c r="BFX851" s="304"/>
      <c r="BFY851" s="304"/>
      <c r="BFZ851" s="304"/>
      <c r="BGA851" s="304"/>
      <c r="BGB851" s="304"/>
      <c r="BGC851" s="304"/>
      <c r="BGD851" s="304"/>
      <c r="BGE851" s="304"/>
      <c r="BGF851" s="304"/>
      <c r="BGG851" s="304"/>
      <c r="BGH851" s="304"/>
      <c r="BGI851" s="304"/>
      <c r="BGJ851" s="304"/>
      <c r="BGK851" s="304"/>
      <c r="BGL851" s="304"/>
      <c r="BGM851" s="304"/>
      <c r="BGN851" s="304"/>
      <c r="BGO851" s="304"/>
      <c r="BGP851" s="304"/>
      <c r="BGQ851" s="304"/>
      <c r="BGR851" s="304"/>
      <c r="BGS851" s="304"/>
      <c r="BGT851" s="304"/>
      <c r="BGU851" s="304"/>
      <c r="BGV851" s="304"/>
      <c r="BGW851" s="304"/>
      <c r="BGX851" s="304"/>
      <c r="BGY851" s="304"/>
      <c r="BGZ851" s="304"/>
      <c r="BHA851" s="304"/>
      <c r="BHB851" s="304"/>
      <c r="BHC851" s="304"/>
      <c r="BHD851" s="304"/>
      <c r="BHE851" s="304"/>
      <c r="BHF851" s="304"/>
      <c r="BHG851" s="304"/>
      <c r="BHH851" s="304"/>
      <c r="BHI851" s="304"/>
      <c r="BHJ851" s="304"/>
      <c r="BHK851" s="304"/>
      <c r="BHL851" s="304"/>
      <c r="BHM851" s="304"/>
      <c r="BHN851" s="304"/>
      <c r="BHO851" s="304"/>
      <c r="BHP851" s="304"/>
      <c r="BHQ851" s="304"/>
      <c r="BHR851" s="304"/>
      <c r="BHS851" s="304"/>
      <c r="BHT851" s="304"/>
      <c r="BHU851" s="304"/>
      <c r="BHV851" s="304"/>
      <c r="BHW851" s="304"/>
      <c r="BHX851" s="304"/>
      <c r="BHY851" s="304"/>
      <c r="BHZ851" s="304"/>
      <c r="BIA851" s="304"/>
      <c r="BIB851" s="304"/>
      <c r="BIC851" s="304"/>
      <c r="BID851" s="304"/>
      <c r="BIE851" s="304"/>
      <c r="BIF851" s="304"/>
      <c r="BIG851" s="304"/>
      <c r="BIH851" s="304"/>
      <c r="BII851" s="304"/>
      <c r="BIJ851" s="304"/>
      <c r="BIK851" s="304"/>
      <c r="BIL851" s="304"/>
      <c r="BIM851" s="304"/>
      <c r="BIN851" s="304"/>
      <c r="BIO851" s="304"/>
      <c r="BIP851" s="304"/>
      <c r="BIQ851" s="304"/>
      <c r="BIR851" s="304"/>
      <c r="BIS851" s="304"/>
      <c r="BIT851" s="304"/>
      <c r="BIU851" s="304"/>
      <c r="BIV851" s="304"/>
      <c r="BIW851" s="304"/>
      <c r="BIX851" s="304"/>
      <c r="BIY851" s="304"/>
      <c r="BIZ851" s="304"/>
      <c r="BJA851" s="304"/>
      <c r="BJB851" s="304"/>
      <c r="BJC851" s="304"/>
      <c r="BJD851" s="304"/>
      <c r="BJE851" s="304"/>
      <c r="BJF851" s="304"/>
      <c r="BJG851" s="304"/>
      <c r="BJH851" s="304"/>
      <c r="BJI851" s="304"/>
      <c r="BJJ851" s="304"/>
      <c r="BJK851" s="304"/>
      <c r="BJL851" s="304"/>
      <c r="BJM851" s="304"/>
      <c r="BJN851" s="304"/>
      <c r="BJO851" s="304"/>
      <c r="BJP851" s="304"/>
      <c r="BJQ851" s="304"/>
      <c r="BJR851" s="304"/>
      <c r="BJS851" s="304"/>
      <c r="BJT851" s="304"/>
      <c r="BJU851" s="304"/>
      <c r="BJV851" s="304"/>
      <c r="BJW851" s="304"/>
      <c r="BJX851" s="304"/>
      <c r="BJY851" s="304"/>
      <c r="BJZ851" s="304"/>
      <c r="BKA851" s="304"/>
      <c r="BKB851" s="304"/>
      <c r="BKC851" s="304"/>
      <c r="BKD851" s="304"/>
      <c r="BKE851" s="304"/>
      <c r="BKF851" s="304"/>
      <c r="BKG851" s="304"/>
      <c r="BKH851" s="304"/>
      <c r="BKI851" s="304"/>
      <c r="BKJ851" s="304"/>
      <c r="BKK851" s="304"/>
      <c r="BKL851" s="304"/>
      <c r="BKM851" s="304"/>
      <c r="BKN851" s="304"/>
      <c r="BKO851" s="304"/>
      <c r="BKP851" s="304"/>
      <c r="BKQ851" s="304"/>
      <c r="BKR851" s="304"/>
      <c r="BKS851" s="304"/>
      <c r="BKT851" s="304"/>
      <c r="BKU851" s="304"/>
      <c r="BKV851" s="304"/>
      <c r="BKW851" s="304"/>
      <c r="BKX851" s="304"/>
      <c r="BKY851" s="304"/>
      <c r="BKZ851" s="304"/>
      <c r="BLA851" s="304"/>
      <c r="BLB851" s="304"/>
      <c r="BLC851" s="304"/>
      <c r="BLD851" s="304"/>
      <c r="BLE851" s="304"/>
      <c r="BLF851" s="304"/>
      <c r="BLG851" s="304"/>
      <c r="BLH851" s="304"/>
      <c r="BLI851" s="304"/>
      <c r="BLJ851" s="304"/>
      <c r="BLK851" s="304"/>
      <c r="BLL851" s="304"/>
      <c r="BLM851" s="304"/>
      <c r="BLN851" s="304"/>
      <c r="BLO851" s="304"/>
      <c r="BLP851" s="304"/>
      <c r="BLQ851" s="304"/>
      <c r="BLR851" s="304"/>
      <c r="BLS851" s="304"/>
      <c r="BLT851" s="304"/>
      <c r="BLU851" s="304"/>
      <c r="BLV851" s="304"/>
      <c r="BLW851" s="304"/>
      <c r="BLX851" s="304"/>
      <c r="BLY851" s="304"/>
      <c r="BLZ851" s="304"/>
      <c r="BMA851" s="304"/>
      <c r="BMB851" s="304"/>
      <c r="BMC851" s="304"/>
      <c r="BMD851" s="304"/>
      <c r="BME851" s="304"/>
      <c r="BMF851" s="304"/>
      <c r="BMG851" s="304"/>
      <c r="BMH851" s="304"/>
      <c r="BMI851" s="304"/>
      <c r="BMJ851" s="304"/>
      <c r="BMK851" s="304"/>
      <c r="BML851" s="304"/>
      <c r="BMM851" s="304"/>
      <c r="BMN851" s="304"/>
      <c r="BMO851" s="304"/>
      <c r="BMP851" s="304"/>
      <c r="BMQ851" s="304"/>
      <c r="BMR851" s="304"/>
      <c r="BMS851" s="304"/>
      <c r="BMT851" s="304"/>
      <c r="BMU851" s="304"/>
      <c r="BMV851" s="304"/>
      <c r="BMW851" s="304"/>
      <c r="BMX851" s="304"/>
      <c r="BMY851" s="304"/>
      <c r="BMZ851" s="304"/>
      <c r="BNA851" s="304"/>
      <c r="BNB851" s="304"/>
      <c r="BNC851" s="304"/>
      <c r="BND851" s="304"/>
      <c r="BNE851" s="304"/>
      <c r="BNF851" s="304"/>
      <c r="BNG851" s="304"/>
      <c r="BNH851" s="304"/>
      <c r="BNI851" s="304"/>
      <c r="BNJ851" s="304"/>
      <c r="BNK851" s="304"/>
      <c r="BNL851" s="304"/>
      <c r="BNM851" s="304"/>
      <c r="BNN851" s="304"/>
      <c r="BNO851" s="304"/>
      <c r="BNP851" s="304"/>
      <c r="BNQ851" s="304"/>
      <c r="BNR851" s="304"/>
      <c r="BNS851" s="304"/>
      <c r="BNT851" s="304"/>
      <c r="BNU851" s="304"/>
      <c r="BNV851" s="304"/>
      <c r="BNW851" s="304"/>
      <c r="BNX851" s="304"/>
      <c r="BNY851" s="304"/>
      <c r="BNZ851" s="304"/>
      <c r="BOA851" s="304"/>
      <c r="BOB851" s="304"/>
      <c r="BOC851" s="304"/>
      <c r="BOD851" s="304"/>
      <c r="BOE851" s="304"/>
      <c r="BOF851" s="304"/>
      <c r="BOG851" s="304"/>
      <c r="BOH851" s="304"/>
      <c r="BOI851" s="304"/>
      <c r="BOJ851" s="304"/>
      <c r="BOK851" s="304"/>
      <c r="BOL851" s="304"/>
      <c r="BOM851" s="304"/>
      <c r="BON851" s="304"/>
      <c r="BOO851" s="304"/>
      <c r="BOP851" s="304"/>
      <c r="BOQ851" s="304"/>
      <c r="BOR851" s="304"/>
      <c r="BOS851" s="304"/>
      <c r="BOT851" s="304"/>
      <c r="BOU851" s="304"/>
      <c r="BOV851" s="304"/>
      <c r="BOW851" s="304"/>
      <c r="BOX851" s="304"/>
      <c r="BOY851" s="304"/>
      <c r="BOZ851" s="304"/>
      <c r="BPA851" s="304"/>
      <c r="BPB851" s="304"/>
      <c r="BPC851" s="304"/>
      <c r="BPD851" s="304"/>
      <c r="BPE851" s="304"/>
      <c r="BPF851" s="304"/>
      <c r="BPG851" s="304"/>
      <c r="BPH851" s="304"/>
      <c r="BPI851" s="304"/>
      <c r="BPJ851" s="304"/>
      <c r="BPK851" s="304"/>
      <c r="BPL851" s="304"/>
      <c r="BPM851" s="304"/>
      <c r="BPN851" s="304"/>
      <c r="BPO851" s="304"/>
      <c r="BPP851" s="304"/>
      <c r="BPQ851" s="304"/>
      <c r="BPR851" s="304"/>
      <c r="BPS851" s="304"/>
      <c r="BPT851" s="304"/>
      <c r="BPU851" s="304"/>
      <c r="BPV851" s="304"/>
      <c r="BPW851" s="304"/>
      <c r="BPX851" s="304"/>
      <c r="BPY851" s="304"/>
      <c r="BPZ851" s="304"/>
      <c r="BQA851" s="304"/>
      <c r="BQB851" s="304"/>
      <c r="BQC851" s="304"/>
      <c r="BQD851" s="304"/>
      <c r="BQE851" s="304"/>
      <c r="BQF851" s="304"/>
      <c r="BQG851" s="304"/>
      <c r="BQH851" s="304"/>
      <c r="BQI851" s="304"/>
      <c r="BQJ851" s="304"/>
      <c r="BQK851" s="304"/>
      <c r="BQL851" s="304"/>
      <c r="BQM851" s="304"/>
      <c r="BQN851" s="304"/>
      <c r="BQO851" s="304"/>
      <c r="BQP851" s="304"/>
      <c r="BQQ851" s="304"/>
      <c r="BQR851" s="304"/>
      <c r="BQS851" s="304"/>
      <c r="BQT851" s="304"/>
      <c r="BQU851" s="304"/>
      <c r="BQV851" s="304"/>
      <c r="BQW851" s="304"/>
      <c r="BQX851" s="304"/>
      <c r="BQY851" s="304"/>
      <c r="BQZ851" s="304"/>
      <c r="BRA851" s="304"/>
      <c r="BRB851" s="304"/>
      <c r="BRC851" s="304"/>
      <c r="BRD851" s="304"/>
      <c r="BRE851" s="304"/>
      <c r="BRF851" s="304"/>
      <c r="BRG851" s="304"/>
      <c r="BRH851" s="304"/>
      <c r="BRI851" s="304"/>
      <c r="BRJ851" s="304"/>
      <c r="BRK851" s="304"/>
      <c r="BRL851" s="304"/>
      <c r="BRM851" s="304"/>
      <c r="BRN851" s="304"/>
      <c r="BRO851" s="304"/>
      <c r="BRP851" s="304"/>
      <c r="BRQ851" s="304"/>
      <c r="BRR851" s="304"/>
      <c r="BRS851" s="304"/>
      <c r="BRT851" s="304"/>
      <c r="BRU851" s="304"/>
      <c r="BRV851" s="304"/>
      <c r="BRW851" s="304"/>
      <c r="BRX851" s="304"/>
      <c r="BRY851" s="304"/>
      <c r="BRZ851" s="304"/>
      <c r="BSA851" s="304"/>
      <c r="BSB851" s="304"/>
      <c r="BSC851" s="304"/>
      <c r="BSD851" s="304"/>
      <c r="BSE851" s="304"/>
      <c r="BSF851" s="304"/>
      <c r="BSG851" s="304"/>
      <c r="BSH851" s="304"/>
      <c r="BSI851" s="304"/>
      <c r="BSJ851" s="304"/>
      <c r="BSK851" s="304"/>
      <c r="BSL851" s="304"/>
      <c r="BSM851" s="304"/>
      <c r="BSN851" s="304"/>
      <c r="BSO851" s="304"/>
      <c r="BSP851" s="304"/>
      <c r="BSQ851" s="304"/>
      <c r="BSR851" s="304"/>
      <c r="BSS851" s="304"/>
      <c r="BST851" s="304"/>
      <c r="BSU851" s="304"/>
      <c r="BSV851" s="304"/>
      <c r="BSW851" s="304"/>
      <c r="BSX851" s="304"/>
      <c r="BSY851" s="304"/>
      <c r="BSZ851" s="304"/>
      <c r="BTA851" s="304"/>
      <c r="BTB851" s="304"/>
      <c r="BTC851" s="304"/>
      <c r="BTD851" s="304"/>
      <c r="BTE851" s="304"/>
      <c r="BTF851" s="304"/>
      <c r="BTG851" s="304"/>
      <c r="BTH851" s="304"/>
      <c r="BTI851" s="304"/>
      <c r="BTJ851" s="304"/>
      <c r="BTK851" s="304"/>
      <c r="BTL851" s="304"/>
      <c r="BTM851" s="304"/>
      <c r="BTN851" s="304"/>
      <c r="BTO851" s="304"/>
      <c r="BTP851" s="304"/>
      <c r="BTQ851" s="304"/>
      <c r="BTR851" s="304"/>
      <c r="BTS851" s="304"/>
      <c r="BTT851" s="304"/>
      <c r="BTU851" s="304"/>
      <c r="BTV851" s="304"/>
      <c r="BTW851" s="304"/>
      <c r="BTX851" s="304"/>
      <c r="BTY851" s="304"/>
      <c r="BTZ851" s="304"/>
      <c r="BUA851" s="304"/>
      <c r="BUB851" s="304"/>
      <c r="BUC851" s="304"/>
      <c r="BUD851" s="304"/>
      <c r="BUE851" s="304"/>
      <c r="BUF851" s="304"/>
      <c r="BUG851" s="304"/>
      <c r="BUH851" s="304"/>
      <c r="BUI851" s="304"/>
      <c r="BUJ851" s="304"/>
      <c r="BUK851" s="304"/>
      <c r="BUL851" s="304"/>
      <c r="BUM851" s="304"/>
      <c r="BUN851" s="304"/>
      <c r="BUO851" s="304"/>
      <c r="BUP851" s="304"/>
      <c r="BUQ851" s="304"/>
      <c r="BUR851" s="304"/>
      <c r="BUS851" s="304"/>
      <c r="BUT851" s="304"/>
      <c r="BUU851" s="304"/>
      <c r="BUV851" s="304"/>
      <c r="BUW851" s="304"/>
      <c r="BUX851" s="304"/>
      <c r="BUY851" s="304"/>
      <c r="BUZ851" s="304"/>
      <c r="BVA851" s="304"/>
      <c r="BVB851" s="304"/>
      <c r="BVC851" s="304"/>
      <c r="BVD851" s="304"/>
      <c r="BVE851" s="304"/>
      <c r="BVF851" s="304"/>
      <c r="BVG851" s="304"/>
      <c r="BVH851" s="304"/>
      <c r="BVI851" s="304"/>
      <c r="BVJ851" s="304"/>
      <c r="BVK851" s="304"/>
      <c r="BVL851" s="304"/>
      <c r="BVM851" s="304"/>
      <c r="BVN851" s="304"/>
      <c r="BVO851" s="304"/>
      <c r="BVP851" s="304"/>
      <c r="BVQ851" s="304"/>
      <c r="BVR851" s="304"/>
      <c r="BVS851" s="304"/>
      <c r="BVT851" s="304"/>
      <c r="BVU851" s="304"/>
      <c r="BVV851" s="304"/>
      <c r="BVW851" s="304"/>
      <c r="BVX851" s="304"/>
      <c r="BVY851" s="304"/>
      <c r="BVZ851" s="304"/>
      <c r="BWA851" s="304"/>
      <c r="BWB851" s="304"/>
      <c r="BWC851" s="304"/>
      <c r="BWD851" s="304"/>
      <c r="BWE851" s="304"/>
      <c r="BWF851" s="304"/>
      <c r="BWG851" s="304"/>
      <c r="BWH851" s="304"/>
      <c r="BWI851" s="304"/>
      <c r="BWJ851" s="304"/>
      <c r="BWK851" s="304"/>
      <c r="BWL851" s="304"/>
      <c r="BWM851" s="304"/>
      <c r="BWN851" s="304"/>
      <c r="BWO851" s="304"/>
      <c r="BWP851" s="304"/>
      <c r="BWQ851" s="304"/>
      <c r="BWR851" s="304"/>
      <c r="BWS851" s="304"/>
      <c r="BWT851" s="304"/>
      <c r="BWU851" s="304"/>
      <c r="BWV851" s="304"/>
      <c r="BWW851" s="304"/>
      <c r="BWX851" s="304"/>
      <c r="BWY851" s="304"/>
      <c r="BWZ851" s="304"/>
      <c r="BXA851" s="304"/>
      <c r="BXB851" s="304"/>
      <c r="BXC851" s="304"/>
      <c r="BXD851" s="304"/>
      <c r="BXE851" s="304"/>
      <c r="BXF851" s="304"/>
      <c r="BXG851" s="304"/>
      <c r="BXH851" s="304"/>
      <c r="BXI851" s="304"/>
      <c r="BXJ851" s="304"/>
      <c r="BXK851" s="304"/>
      <c r="BXL851" s="304"/>
      <c r="BXM851" s="304"/>
      <c r="BXN851" s="304"/>
      <c r="BXO851" s="304"/>
      <c r="BXP851" s="304"/>
      <c r="BXQ851" s="304"/>
      <c r="BXR851" s="304"/>
      <c r="BXS851" s="304"/>
      <c r="BXT851" s="304"/>
      <c r="BXU851" s="304"/>
      <c r="BXV851" s="304"/>
      <c r="BXW851" s="304"/>
      <c r="BXX851" s="304"/>
      <c r="BXY851" s="304"/>
      <c r="BXZ851" s="304"/>
      <c r="BYA851" s="304"/>
      <c r="BYB851" s="304"/>
      <c r="BYC851" s="304"/>
      <c r="BYD851" s="304"/>
      <c r="BYE851" s="304"/>
      <c r="BYF851" s="304"/>
      <c r="BYG851" s="304"/>
      <c r="BYH851" s="304"/>
      <c r="BYI851" s="304"/>
      <c r="BYJ851" s="304"/>
      <c r="BYK851" s="304"/>
      <c r="BYL851" s="304"/>
      <c r="BYM851" s="304"/>
      <c r="BYN851" s="304"/>
      <c r="BYO851" s="304"/>
      <c r="BYP851" s="304"/>
      <c r="BYQ851" s="304"/>
      <c r="BYR851" s="304"/>
      <c r="BYS851" s="304"/>
      <c r="BYT851" s="304"/>
      <c r="BYU851" s="304"/>
      <c r="BYV851" s="304"/>
      <c r="BYW851" s="304"/>
      <c r="BYX851" s="304"/>
      <c r="BYY851" s="304"/>
      <c r="BYZ851" s="304"/>
      <c r="BZA851" s="304"/>
      <c r="BZB851" s="304"/>
      <c r="BZC851" s="304"/>
      <c r="BZD851" s="304"/>
      <c r="BZE851" s="304"/>
      <c r="BZF851" s="304"/>
      <c r="BZG851" s="304"/>
      <c r="BZH851" s="304"/>
      <c r="BZI851" s="304"/>
      <c r="BZJ851" s="304"/>
      <c r="BZK851" s="304"/>
      <c r="BZL851" s="304"/>
      <c r="BZM851" s="304"/>
      <c r="BZN851" s="304"/>
      <c r="BZO851" s="304"/>
      <c r="BZP851" s="304"/>
      <c r="BZQ851" s="304"/>
      <c r="BZR851" s="304"/>
      <c r="BZS851" s="304"/>
      <c r="BZT851" s="304"/>
      <c r="BZU851" s="304"/>
      <c r="BZV851" s="304"/>
      <c r="BZW851" s="304"/>
      <c r="BZX851" s="304"/>
      <c r="BZY851" s="304"/>
      <c r="BZZ851" s="304"/>
      <c r="CAA851" s="304"/>
      <c r="CAB851" s="304"/>
      <c r="CAC851" s="304"/>
      <c r="CAD851" s="304"/>
      <c r="CAE851" s="304"/>
      <c r="CAF851" s="304"/>
      <c r="CAG851" s="304"/>
      <c r="CAH851" s="304"/>
      <c r="CAI851" s="304"/>
      <c r="CAJ851" s="304"/>
      <c r="CAK851" s="304"/>
      <c r="CAL851" s="304"/>
      <c r="CAM851" s="304"/>
      <c r="CAN851" s="304"/>
      <c r="CAO851" s="304"/>
      <c r="CAP851" s="304"/>
      <c r="CAQ851" s="304"/>
      <c r="CAR851" s="304"/>
      <c r="CAS851" s="304"/>
      <c r="CAT851" s="304"/>
      <c r="CAU851" s="304"/>
      <c r="CAV851" s="304"/>
      <c r="CAW851" s="304"/>
      <c r="CAX851" s="304"/>
      <c r="CAY851" s="304"/>
      <c r="CAZ851" s="304"/>
      <c r="CBA851" s="304"/>
      <c r="CBB851" s="304"/>
      <c r="CBC851" s="304"/>
      <c r="CBD851" s="304"/>
      <c r="CBE851" s="304"/>
      <c r="CBF851" s="304"/>
      <c r="CBG851" s="304"/>
      <c r="CBH851" s="304"/>
      <c r="CBI851" s="304"/>
      <c r="CBJ851" s="304"/>
      <c r="CBK851" s="304"/>
      <c r="CBL851" s="304"/>
      <c r="CBM851" s="304"/>
      <c r="CBN851" s="304"/>
      <c r="CBO851" s="304"/>
      <c r="CBP851" s="304"/>
      <c r="CBQ851" s="304"/>
      <c r="CBR851" s="304"/>
      <c r="CBS851" s="304"/>
      <c r="CBT851" s="304"/>
      <c r="CBU851" s="304"/>
      <c r="CBV851" s="304"/>
      <c r="CBW851" s="304"/>
      <c r="CBX851" s="304"/>
      <c r="CBY851" s="304"/>
      <c r="CBZ851" s="304"/>
      <c r="CCA851" s="304"/>
      <c r="CCB851" s="304"/>
      <c r="CCC851" s="304"/>
      <c r="CCD851" s="304"/>
      <c r="CCE851" s="304"/>
      <c r="CCF851" s="304"/>
      <c r="CCG851" s="304"/>
      <c r="CCH851" s="304"/>
      <c r="CCI851" s="304"/>
      <c r="CCJ851" s="304"/>
      <c r="CCK851" s="304"/>
      <c r="CCL851" s="304"/>
      <c r="CCM851" s="304"/>
      <c r="CCN851" s="304"/>
      <c r="CCO851" s="304"/>
      <c r="CCP851" s="304"/>
      <c r="CCQ851" s="304"/>
      <c r="CCR851" s="304"/>
      <c r="CCS851" s="304"/>
      <c r="CCT851" s="304"/>
      <c r="CCU851" s="304"/>
      <c r="CCV851" s="304"/>
      <c r="CCW851" s="304"/>
      <c r="CCX851" s="304"/>
      <c r="CCY851" s="304"/>
      <c r="CCZ851" s="304"/>
      <c r="CDA851" s="304"/>
      <c r="CDB851" s="304"/>
      <c r="CDC851" s="304"/>
      <c r="CDD851" s="304"/>
      <c r="CDE851" s="304"/>
      <c r="CDF851" s="304"/>
      <c r="CDG851" s="304"/>
      <c r="CDH851" s="304"/>
      <c r="CDI851" s="304"/>
      <c r="CDJ851" s="304"/>
      <c r="CDK851" s="304"/>
      <c r="CDL851" s="304"/>
      <c r="CDM851" s="304"/>
      <c r="CDN851" s="304"/>
      <c r="CDO851" s="304"/>
      <c r="CDP851" s="304"/>
      <c r="CDQ851" s="304"/>
      <c r="CDR851" s="304"/>
      <c r="CDS851" s="304"/>
      <c r="CDT851" s="304"/>
      <c r="CDU851" s="304"/>
      <c r="CDV851" s="304"/>
      <c r="CDW851" s="304"/>
      <c r="CDX851" s="304"/>
      <c r="CDY851" s="304"/>
      <c r="CDZ851" s="304"/>
      <c r="CEA851" s="304"/>
      <c r="CEB851" s="304"/>
      <c r="CEC851" s="304"/>
      <c r="CED851" s="304"/>
      <c r="CEE851" s="304"/>
      <c r="CEF851" s="304"/>
      <c r="CEG851" s="304"/>
      <c r="CEH851" s="304"/>
      <c r="CEI851" s="304"/>
      <c r="CEJ851" s="304"/>
      <c r="CEK851" s="304"/>
      <c r="CEL851" s="304"/>
      <c r="CEM851" s="304"/>
      <c r="CEN851" s="304"/>
      <c r="CEO851" s="304"/>
      <c r="CEP851" s="304"/>
      <c r="CEQ851" s="304"/>
      <c r="CER851" s="304"/>
      <c r="CES851" s="304"/>
      <c r="CET851" s="304"/>
      <c r="CEU851" s="304"/>
      <c r="CEV851" s="304"/>
      <c r="CEW851" s="304"/>
      <c r="CEX851" s="304"/>
      <c r="CEY851" s="304"/>
      <c r="CEZ851" s="304"/>
      <c r="CFA851" s="304"/>
      <c r="CFB851" s="304"/>
      <c r="CFC851" s="304"/>
      <c r="CFD851" s="304"/>
      <c r="CFE851" s="304"/>
      <c r="CFF851" s="304"/>
      <c r="CFG851" s="304"/>
      <c r="CFH851" s="304"/>
      <c r="CFI851" s="304"/>
      <c r="CFJ851" s="304"/>
      <c r="CFK851" s="304"/>
      <c r="CFL851" s="304"/>
      <c r="CFM851" s="304"/>
      <c r="CFN851" s="304"/>
      <c r="CFO851" s="304"/>
      <c r="CFP851" s="304"/>
      <c r="CFQ851" s="304"/>
      <c r="CFR851" s="304"/>
      <c r="CFS851" s="304"/>
      <c r="CFT851" s="304"/>
      <c r="CFU851" s="304"/>
      <c r="CFV851" s="304"/>
      <c r="CFW851" s="304"/>
      <c r="CFX851" s="304"/>
      <c r="CFY851" s="304"/>
      <c r="CFZ851" s="304"/>
      <c r="CGA851" s="304"/>
      <c r="CGB851" s="304"/>
      <c r="CGC851" s="304"/>
      <c r="CGD851" s="304"/>
      <c r="CGE851" s="304"/>
      <c r="CGF851" s="304"/>
      <c r="CGG851" s="304"/>
      <c r="CGH851" s="304"/>
      <c r="CGI851" s="304"/>
      <c r="CGJ851" s="304"/>
      <c r="CGK851" s="304"/>
      <c r="CGL851" s="304"/>
      <c r="CGM851" s="304"/>
      <c r="CGN851" s="304"/>
      <c r="CGO851" s="304"/>
      <c r="CGP851" s="304"/>
      <c r="CGQ851" s="304"/>
      <c r="CGR851" s="304"/>
      <c r="CGS851" s="304"/>
      <c r="CGT851" s="304"/>
      <c r="CGU851" s="304"/>
      <c r="CGV851" s="304"/>
      <c r="CGW851" s="304"/>
      <c r="CGX851" s="304"/>
      <c r="CGY851" s="304"/>
      <c r="CGZ851" s="304"/>
      <c r="CHA851" s="304"/>
      <c r="CHB851" s="304"/>
      <c r="CHC851" s="304"/>
      <c r="CHD851" s="304"/>
      <c r="CHE851" s="304"/>
      <c r="CHF851" s="304"/>
      <c r="CHG851" s="304"/>
      <c r="CHH851" s="304"/>
      <c r="CHI851" s="304"/>
      <c r="CHJ851" s="304"/>
      <c r="CHK851" s="304"/>
      <c r="CHL851" s="304"/>
      <c r="CHM851" s="304"/>
      <c r="CHN851" s="304"/>
      <c r="CHO851" s="304"/>
      <c r="CHP851" s="304"/>
      <c r="CHQ851" s="304"/>
      <c r="CHR851" s="304"/>
      <c r="CHS851" s="304"/>
      <c r="CHT851" s="304"/>
      <c r="CHU851" s="304"/>
      <c r="CHV851" s="304"/>
      <c r="CHW851" s="304"/>
      <c r="CHX851" s="304"/>
      <c r="CHY851" s="304"/>
      <c r="CHZ851" s="304"/>
      <c r="CIA851" s="304"/>
      <c r="CIB851" s="304"/>
      <c r="CIC851" s="304"/>
      <c r="CID851" s="304"/>
      <c r="CIE851" s="304"/>
      <c r="CIF851" s="304"/>
      <c r="CIG851" s="304"/>
      <c r="CIH851" s="304"/>
      <c r="CII851" s="304"/>
      <c r="CIJ851" s="304"/>
      <c r="CIK851" s="304"/>
      <c r="CIL851" s="304"/>
      <c r="CIM851" s="304"/>
      <c r="CIN851" s="304"/>
      <c r="CIO851" s="304"/>
      <c r="CIP851" s="304"/>
      <c r="CIQ851" s="304"/>
      <c r="CIR851" s="304"/>
      <c r="CIS851" s="304"/>
      <c r="CIT851" s="304"/>
      <c r="CIU851" s="304"/>
      <c r="CIV851" s="304"/>
      <c r="CIW851" s="304"/>
      <c r="CIX851" s="304"/>
      <c r="CIY851" s="304"/>
      <c r="CIZ851" s="304"/>
      <c r="CJA851" s="304"/>
      <c r="CJB851" s="304"/>
      <c r="CJC851" s="304"/>
      <c r="CJD851" s="304"/>
      <c r="CJE851" s="304"/>
      <c r="CJF851" s="304"/>
      <c r="CJG851" s="304"/>
      <c r="CJH851" s="304"/>
      <c r="CJI851" s="304"/>
      <c r="CJJ851" s="304"/>
      <c r="CJK851" s="304"/>
      <c r="CJL851" s="304"/>
      <c r="CJM851" s="304"/>
      <c r="CJN851" s="304"/>
      <c r="CJO851" s="304"/>
      <c r="CJP851" s="304"/>
      <c r="CJQ851" s="304"/>
      <c r="CJR851" s="304"/>
      <c r="CJS851" s="304"/>
      <c r="CJT851" s="304"/>
      <c r="CJU851" s="304"/>
      <c r="CJV851" s="304"/>
      <c r="CJW851" s="304"/>
      <c r="CJX851" s="304"/>
      <c r="CJY851" s="304"/>
      <c r="CJZ851" s="304"/>
      <c r="CKA851" s="304"/>
      <c r="CKB851" s="304"/>
      <c r="CKC851" s="304"/>
      <c r="CKD851" s="304"/>
      <c r="CKE851" s="304"/>
      <c r="CKF851" s="304"/>
      <c r="CKG851" s="304"/>
      <c r="CKH851" s="304"/>
      <c r="CKI851" s="304"/>
      <c r="CKJ851" s="304"/>
      <c r="CKK851" s="304"/>
      <c r="CKL851" s="304"/>
      <c r="CKM851" s="304"/>
      <c r="CKN851" s="304"/>
      <c r="CKO851" s="304"/>
      <c r="CKP851" s="304"/>
      <c r="CKQ851" s="304"/>
      <c r="CKR851" s="304"/>
      <c r="CKS851" s="304"/>
      <c r="CKT851" s="304"/>
      <c r="CKU851" s="304"/>
      <c r="CKV851" s="304"/>
      <c r="CKW851" s="304"/>
      <c r="CKX851" s="304"/>
      <c r="CKY851" s="304"/>
      <c r="CKZ851" s="304"/>
      <c r="CLA851" s="304"/>
      <c r="CLB851" s="304"/>
      <c r="CLC851" s="304"/>
      <c r="CLD851" s="304"/>
      <c r="CLE851" s="304"/>
      <c r="CLF851" s="304"/>
      <c r="CLG851" s="304"/>
      <c r="CLH851" s="304"/>
      <c r="CLI851" s="304"/>
      <c r="CLJ851" s="304"/>
      <c r="CLK851" s="304"/>
      <c r="CLL851" s="304"/>
      <c r="CLM851" s="304"/>
      <c r="CLN851" s="304"/>
      <c r="CLO851" s="304"/>
      <c r="CLP851" s="304"/>
      <c r="CLQ851" s="304"/>
      <c r="CLR851" s="304"/>
      <c r="CLS851" s="304"/>
      <c r="CLT851" s="304"/>
      <c r="CLU851" s="304"/>
      <c r="CLV851" s="304"/>
      <c r="CLW851" s="304"/>
      <c r="CLX851" s="304"/>
      <c r="CLY851" s="304"/>
      <c r="CLZ851" s="304"/>
      <c r="CMA851" s="304"/>
      <c r="CMB851" s="304"/>
      <c r="CMC851" s="304"/>
      <c r="CMD851" s="304"/>
      <c r="CME851" s="304"/>
      <c r="CMF851" s="304"/>
      <c r="CMG851" s="304"/>
      <c r="CMH851" s="304"/>
      <c r="CMI851" s="304"/>
      <c r="CMJ851" s="304"/>
      <c r="CMK851" s="304"/>
      <c r="CML851" s="304"/>
      <c r="CMM851" s="304"/>
      <c r="CMN851" s="304"/>
      <c r="CMO851" s="304"/>
      <c r="CMP851" s="304"/>
      <c r="CMQ851" s="304"/>
      <c r="CMR851" s="304"/>
      <c r="CMS851" s="304"/>
      <c r="CMT851" s="304"/>
      <c r="CMU851" s="304"/>
      <c r="CMV851" s="304"/>
      <c r="CMW851" s="304"/>
      <c r="CMX851" s="304"/>
      <c r="CMY851" s="304"/>
      <c r="CMZ851" s="304"/>
      <c r="CNA851" s="304"/>
      <c r="CNB851" s="304"/>
      <c r="CNC851" s="304"/>
      <c r="CND851" s="304"/>
      <c r="CNE851" s="304"/>
      <c r="CNF851" s="304"/>
      <c r="CNG851" s="304"/>
      <c r="CNH851" s="304"/>
      <c r="CNI851" s="304"/>
      <c r="CNJ851" s="304"/>
      <c r="CNK851" s="304"/>
      <c r="CNL851" s="304"/>
      <c r="CNM851" s="304"/>
      <c r="CNN851" s="304"/>
      <c r="CNO851" s="304"/>
      <c r="CNP851" s="304"/>
      <c r="CNQ851" s="304"/>
      <c r="CNR851" s="304"/>
      <c r="CNS851" s="304"/>
      <c r="CNT851" s="304"/>
      <c r="CNU851" s="304"/>
      <c r="CNV851" s="304"/>
      <c r="CNW851" s="304"/>
      <c r="CNX851" s="304"/>
      <c r="CNY851" s="304"/>
      <c r="CNZ851" s="304"/>
      <c r="COA851" s="304"/>
      <c r="COB851" s="304"/>
      <c r="COC851" s="304"/>
      <c r="COD851" s="304"/>
      <c r="COE851" s="304"/>
      <c r="COF851" s="304"/>
      <c r="COG851" s="304"/>
      <c r="COH851" s="304"/>
      <c r="COI851" s="304"/>
      <c r="COJ851" s="304"/>
      <c r="COK851" s="304"/>
      <c r="COL851" s="304"/>
      <c r="COM851" s="304"/>
      <c r="CON851" s="304"/>
      <c r="COO851" s="304"/>
      <c r="COP851" s="304"/>
      <c r="COQ851" s="304"/>
      <c r="COR851" s="304"/>
      <c r="COS851" s="304"/>
      <c r="COT851" s="304"/>
      <c r="COU851" s="304"/>
      <c r="COV851" s="304"/>
      <c r="COW851" s="304"/>
      <c r="COX851" s="304"/>
      <c r="COY851" s="304"/>
      <c r="COZ851" s="304"/>
      <c r="CPA851" s="304"/>
      <c r="CPB851" s="304"/>
      <c r="CPC851" s="304"/>
      <c r="CPD851" s="304"/>
      <c r="CPE851" s="304"/>
      <c r="CPF851" s="304"/>
      <c r="CPG851" s="304"/>
      <c r="CPH851" s="304"/>
      <c r="CPI851" s="304"/>
      <c r="CPJ851" s="304"/>
      <c r="CPK851" s="304"/>
      <c r="CPL851" s="304"/>
      <c r="CPM851" s="304"/>
      <c r="CPN851" s="304"/>
      <c r="CPO851" s="304"/>
      <c r="CPP851" s="304"/>
      <c r="CPQ851" s="304"/>
      <c r="CPR851" s="304"/>
      <c r="CPS851" s="304"/>
      <c r="CPT851" s="304"/>
      <c r="CPU851" s="304"/>
      <c r="CPV851" s="304"/>
      <c r="CPW851" s="304"/>
      <c r="CPX851" s="304"/>
      <c r="CPY851" s="304"/>
      <c r="CPZ851" s="304"/>
      <c r="CQA851" s="304"/>
      <c r="CQB851" s="304"/>
      <c r="CQC851" s="304"/>
      <c r="CQD851" s="304"/>
      <c r="CQE851" s="304"/>
      <c r="CQF851" s="304"/>
      <c r="CQG851" s="304"/>
      <c r="CQH851" s="304"/>
      <c r="CQI851" s="304"/>
      <c r="CQJ851" s="304"/>
      <c r="CQK851" s="304"/>
      <c r="CQL851" s="304"/>
      <c r="CQM851" s="304"/>
      <c r="CQN851" s="304"/>
      <c r="CQO851" s="304"/>
      <c r="CQP851" s="304"/>
      <c r="CQQ851" s="304"/>
      <c r="CQR851" s="304"/>
      <c r="CQS851" s="304"/>
      <c r="CQT851" s="304"/>
      <c r="CQU851" s="304"/>
      <c r="CQV851" s="304"/>
      <c r="CQW851" s="304"/>
      <c r="CQX851" s="304"/>
      <c r="CQY851" s="304"/>
      <c r="CQZ851" s="304"/>
      <c r="CRA851" s="304"/>
      <c r="CRB851" s="304"/>
      <c r="CRC851" s="304"/>
      <c r="CRD851" s="304"/>
      <c r="CRE851" s="304"/>
      <c r="CRF851" s="304"/>
      <c r="CRG851" s="304"/>
      <c r="CRH851" s="304"/>
      <c r="CRI851" s="304"/>
      <c r="CRJ851" s="304"/>
      <c r="CRK851" s="304"/>
      <c r="CRL851" s="304"/>
      <c r="CRM851" s="304"/>
      <c r="CRN851" s="304"/>
      <c r="CRO851" s="304"/>
      <c r="CRP851" s="304"/>
      <c r="CRQ851" s="304"/>
      <c r="CRR851" s="304"/>
      <c r="CRS851" s="304"/>
      <c r="CRT851" s="304"/>
      <c r="CRU851" s="304"/>
      <c r="CRV851" s="304"/>
      <c r="CRW851" s="304"/>
      <c r="CRX851" s="304"/>
      <c r="CRY851" s="304"/>
      <c r="CRZ851" s="304"/>
      <c r="CSA851" s="304"/>
      <c r="CSB851" s="304"/>
      <c r="CSC851" s="304"/>
      <c r="CSD851" s="304"/>
      <c r="CSE851" s="304"/>
      <c r="CSF851" s="304"/>
      <c r="CSG851" s="304"/>
      <c r="CSH851" s="304"/>
      <c r="CSI851" s="304"/>
      <c r="CSJ851" s="304"/>
      <c r="CSK851" s="304"/>
      <c r="CSL851" s="304"/>
      <c r="CSM851" s="304"/>
      <c r="CSN851" s="304"/>
      <c r="CSO851" s="304"/>
      <c r="CSP851" s="304"/>
      <c r="CSQ851" s="304"/>
      <c r="CSR851" s="304"/>
      <c r="CSS851" s="304"/>
      <c r="CST851" s="304"/>
      <c r="CSU851" s="304"/>
      <c r="CSV851" s="304"/>
      <c r="CSW851" s="304"/>
      <c r="CSX851" s="304"/>
      <c r="CSY851" s="304"/>
      <c r="CSZ851" s="304"/>
      <c r="CTA851" s="304"/>
      <c r="CTB851" s="304"/>
      <c r="CTC851" s="304"/>
      <c r="CTD851" s="304"/>
      <c r="CTE851" s="304"/>
      <c r="CTF851" s="304"/>
      <c r="CTG851" s="304"/>
      <c r="CTH851" s="304"/>
      <c r="CTI851" s="304"/>
      <c r="CTJ851" s="304"/>
      <c r="CTK851" s="304"/>
      <c r="CTL851" s="304"/>
      <c r="CTM851" s="304"/>
      <c r="CTN851" s="304"/>
      <c r="CTO851" s="304"/>
      <c r="CTP851" s="304"/>
      <c r="CTQ851" s="304"/>
      <c r="CTR851" s="304"/>
      <c r="CTS851" s="304"/>
      <c r="CTT851" s="304"/>
      <c r="CTU851" s="304"/>
      <c r="CTV851" s="304"/>
      <c r="CTW851" s="304"/>
      <c r="CTX851" s="304"/>
      <c r="CTY851" s="304"/>
      <c r="CTZ851" s="304"/>
      <c r="CUA851" s="304"/>
      <c r="CUB851" s="304"/>
      <c r="CUC851" s="304"/>
      <c r="CUD851" s="304"/>
      <c r="CUE851" s="304"/>
      <c r="CUF851" s="304"/>
      <c r="CUG851" s="304"/>
      <c r="CUH851" s="304"/>
      <c r="CUI851" s="304"/>
      <c r="CUJ851" s="304"/>
      <c r="CUK851" s="304"/>
      <c r="CUL851" s="304"/>
      <c r="CUM851" s="304"/>
      <c r="CUN851" s="304"/>
      <c r="CUO851" s="304"/>
      <c r="CUP851" s="304"/>
      <c r="CUQ851" s="304"/>
      <c r="CUR851" s="304"/>
      <c r="CUS851" s="304"/>
      <c r="CUT851" s="304"/>
      <c r="CUU851" s="304"/>
      <c r="CUV851" s="304"/>
      <c r="CUW851" s="304"/>
      <c r="CUX851" s="304"/>
      <c r="CUY851" s="304"/>
      <c r="CUZ851" s="304"/>
      <c r="CVA851" s="304"/>
      <c r="CVB851" s="304"/>
      <c r="CVC851" s="304"/>
      <c r="CVD851" s="304"/>
      <c r="CVE851" s="304"/>
      <c r="CVF851" s="304"/>
      <c r="CVG851" s="304"/>
      <c r="CVH851" s="304"/>
      <c r="CVI851" s="304"/>
      <c r="CVJ851" s="304"/>
      <c r="CVK851" s="304"/>
      <c r="CVL851" s="304"/>
      <c r="CVM851" s="304"/>
      <c r="CVN851" s="304"/>
      <c r="CVO851" s="304"/>
      <c r="CVP851" s="304"/>
      <c r="CVQ851" s="304"/>
      <c r="CVR851" s="304"/>
      <c r="CVS851" s="304"/>
      <c r="CVT851" s="304"/>
      <c r="CVU851" s="304"/>
      <c r="CVV851" s="304"/>
      <c r="CVW851" s="304"/>
      <c r="CVX851" s="304"/>
      <c r="CVY851" s="304"/>
      <c r="CVZ851" s="304"/>
      <c r="CWA851" s="304"/>
      <c r="CWB851" s="304"/>
      <c r="CWC851" s="304"/>
      <c r="CWD851" s="304"/>
      <c r="CWE851" s="304"/>
      <c r="CWF851" s="304"/>
      <c r="CWG851" s="304"/>
      <c r="CWH851" s="304"/>
      <c r="CWI851" s="304"/>
      <c r="CWJ851" s="304"/>
      <c r="CWK851" s="304"/>
      <c r="CWL851" s="304"/>
      <c r="CWM851" s="304"/>
      <c r="CWN851" s="304"/>
      <c r="CWO851" s="304"/>
      <c r="CWP851" s="304"/>
      <c r="CWQ851" s="304"/>
      <c r="CWR851" s="304"/>
      <c r="CWS851" s="304"/>
      <c r="CWT851" s="304"/>
      <c r="CWU851" s="304"/>
      <c r="CWV851" s="304"/>
      <c r="CWW851" s="304"/>
      <c r="CWX851" s="304"/>
      <c r="CWY851" s="304"/>
      <c r="CWZ851" s="304"/>
      <c r="CXA851" s="304"/>
      <c r="CXB851" s="304"/>
      <c r="CXC851" s="304"/>
      <c r="CXD851" s="304"/>
      <c r="CXE851" s="304"/>
      <c r="CXF851" s="304"/>
      <c r="CXG851" s="304"/>
      <c r="CXH851" s="304"/>
      <c r="CXI851" s="304"/>
      <c r="CXJ851" s="304"/>
      <c r="CXK851" s="304"/>
      <c r="CXL851" s="304"/>
      <c r="CXM851" s="304"/>
      <c r="CXN851" s="304"/>
      <c r="CXO851" s="304"/>
      <c r="CXP851" s="304"/>
      <c r="CXQ851" s="304"/>
      <c r="CXR851" s="304"/>
      <c r="CXS851" s="304"/>
      <c r="CXT851" s="304"/>
      <c r="CXU851" s="304"/>
      <c r="CXV851" s="304"/>
      <c r="CXW851" s="304"/>
      <c r="CXX851" s="304"/>
      <c r="CXY851" s="304"/>
      <c r="CXZ851" s="304"/>
      <c r="CYA851" s="304"/>
      <c r="CYB851" s="304"/>
      <c r="CYC851" s="304"/>
      <c r="CYD851" s="304"/>
      <c r="CYE851" s="304"/>
      <c r="CYF851" s="304"/>
      <c r="CYG851" s="304"/>
      <c r="CYH851" s="304"/>
      <c r="CYI851" s="304"/>
      <c r="CYJ851" s="304"/>
      <c r="CYK851" s="304"/>
      <c r="CYL851" s="304"/>
      <c r="CYM851" s="304"/>
      <c r="CYN851" s="304"/>
      <c r="CYO851" s="304"/>
      <c r="CYP851" s="304"/>
      <c r="CYQ851" s="304"/>
      <c r="CYR851" s="304"/>
      <c r="CYS851" s="304"/>
      <c r="CYT851" s="304"/>
      <c r="CYU851" s="304"/>
      <c r="CYV851" s="304"/>
      <c r="CYW851" s="304"/>
      <c r="CYX851" s="304"/>
      <c r="CYY851" s="304"/>
      <c r="CYZ851" s="304"/>
      <c r="CZA851" s="304"/>
      <c r="CZB851" s="304"/>
      <c r="CZC851" s="304"/>
      <c r="CZD851" s="304"/>
      <c r="CZE851" s="304"/>
      <c r="CZF851" s="304"/>
      <c r="CZG851" s="304"/>
      <c r="CZH851" s="304"/>
      <c r="CZI851" s="304"/>
      <c r="CZJ851" s="304"/>
      <c r="CZK851" s="304"/>
      <c r="CZL851" s="304"/>
      <c r="CZM851" s="304"/>
      <c r="CZN851" s="304"/>
      <c r="CZO851" s="304"/>
      <c r="CZP851" s="304"/>
      <c r="CZQ851" s="304"/>
      <c r="CZR851" s="304"/>
      <c r="CZS851" s="304"/>
      <c r="CZT851" s="304"/>
      <c r="CZU851" s="304"/>
      <c r="CZV851" s="304"/>
      <c r="CZW851" s="304"/>
      <c r="CZX851" s="304"/>
      <c r="CZY851" s="304"/>
      <c r="CZZ851" s="304"/>
      <c r="DAA851" s="304"/>
      <c r="DAB851" s="304"/>
      <c r="DAC851" s="304"/>
      <c r="DAD851" s="304"/>
      <c r="DAE851" s="304"/>
      <c r="DAF851" s="304"/>
      <c r="DAG851" s="304"/>
      <c r="DAH851" s="304"/>
      <c r="DAI851" s="304"/>
      <c r="DAJ851" s="304"/>
      <c r="DAK851" s="304"/>
      <c r="DAL851" s="304"/>
      <c r="DAM851" s="304"/>
      <c r="DAN851" s="304"/>
      <c r="DAO851" s="304"/>
      <c r="DAP851" s="304"/>
      <c r="DAQ851" s="304"/>
      <c r="DAR851" s="304"/>
      <c r="DAS851" s="304"/>
      <c r="DAT851" s="304"/>
      <c r="DAU851" s="304"/>
      <c r="DAV851" s="304"/>
      <c r="DAW851" s="304"/>
      <c r="DAX851" s="304"/>
      <c r="DAY851" s="304"/>
      <c r="DAZ851" s="304"/>
      <c r="DBA851" s="304"/>
      <c r="DBB851" s="304"/>
      <c r="DBC851" s="304"/>
      <c r="DBD851" s="304"/>
      <c r="DBE851" s="304"/>
      <c r="DBF851" s="304"/>
      <c r="DBG851" s="304"/>
      <c r="DBH851" s="304"/>
      <c r="DBI851" s="304"/>
      <c r="DBJ851" s="304"/>
      <c r="DBK851" s="304"/>
      <c r="DBL851" s="304"/>
      <c r="DBM851" s="304"/>
      <c r="DBN851" s="304"/>
      <c r="DBO851" s="304"/>
      <c r="DBP851" s="304"/>
      <c r="DBQ851" s="304"/>
      <c r="DBR851" s="304"/>
      <c r="DBS851" s="304"/>
      <c r="DBT851" s="304"/>
      <c r="DBU851" s="304"/>
      <c r="DBV851" s="304"/>
      <c r="DBW851" s="304"/>
      <c r="DBX851" s="304"/>
      <c r="DBY851" s="304"/>
      <c r="DBZ851" s="304"/>
      <c r="DCA851" s="304"/>
      <c r="DCB851" s="304"/>
      <c r="DCC851" s="304"/>
      <c r="DCD851" s="304"/>
      <c r="DCE851" s="304"/>
      <c r="DCF851" s="304"/>
      <c r="DCG851" s="304"/>
      <c r="DCH851" s="304"/>
      <c r="DCI851" s="304"/>
      <c r="DCJ851" s="304"/>
      <c r="DCK851" s="304"/>
      <c r="DCL851" s="304"/>
      <c r="DCM851" s="304"/>
      <c r="DCN851" s="304"/>
      <c r="DCO851" s="304"/>
      <c r="DCP851" s="304"/>
      <c r="DCQ851" s="304"/>
      <c r="DCR851" s="304"/>
      <c r="DCS851" s="304"/>
      <c r="DCT851" s="304"/>
      <c r="DCU851" s="304"/>
      <c r="DCV851" s="304"/>
      <c r="DCW851" s="304"/>
      <c r="DCX851" s="304"/>
      <c r="DCY851" s="304"/>
      <c r="DCZ851" s="304"/>
      <c r="DDA851" s="304"/>
      <c r="DDB851" s="304"/>
      <c r="DDC851" s="304"/>
      <c r="DDD851" s="304"/>
      <c r="DDE851" s="304"/>
      <c r="DDF851" s="304"/>
      <c r="DDG851" s="304"/>
      <c r="DDH851" s="304"/>
      <c r="DDI851" s="304"/>
      <c r="DDJ851" s="304"/>
      <c r="DDK851" s="304"/>
      <c r="DDL851" s="304"/>
      <c r="DDM851" s="304"/>
      <c r="DDN851" s="304"/>
      <c r="DDO851" s="304"/>
      <c r="DDP851" s="304"/>
      <c r="DDQ851" s="304"/>
      <c r="DDR851" s="304"/>
      <c r="DDS851" s="304"/>
      <c r="DDT851" s="304"/>
      <c r="DDU851" s="304"/>
      <c r="DDV851" s="304"/>
      <c r="DDW851" s="304"/>
      <c r="DDX851" s="304"/>
      <c r="DDY851" s="304"/>
      <c r="DDZ851" s="304"/>
      <c r="DEA851" s="304"/>
      <c r="DEB851" s="304"/>
      <c r="DEC851" s="304"/>
      <c r="DED851" s="304"/>
      <c r="DEE851" s="304"/>
      <c r="DEF851" s="304"/>
      <c r="DEG851" s="304"/>
      <c r="DEH851" s="304"/>
      <c r="DEI851" s="304"/>
      <c r="DEJ851" s="304"/>
      <c r="DEK851" s="304"/>
      <c r="DEL851" s="304"/>
      <c r="DEM851" s="304"/>
      <c r="DEN851" s="304"/>
      <c r="DEO851" s="304"/>
      <c r="DEP851" s="304"/>
      <c r="DEQ851" s="304"/>
      <c r="DER851" s="304"/>
      <c r="DES851" s="304"/>
      <c r="DET851" s="304"/>
      <c r="DEU851" s="304"/>
      <c r="DEV851" s="304"/>
      <c r="DEW851" s="304"/>
      <c r="DEX851" s="304"/>
      <c r="DEY851" s="304"/>
      <c r="DEZ851" s="304"/>
      <c r="DFA851" s="304"/>
      <c r="DFB851" s="304"/>
      <c r="DFC851" s="304"/>
      <c r="DFD851" s="304"/>
      <c r="DFE851" s="304"/>
      <c r="DFF851" s="304"/>
      <c r="DFG851" s="304"/>
      <c r="DFH851" s="304"/>
      <c r="DFI851" s="304"/>
      <c r="DFJ851" s="304"/>
      <c r="DFK851" s="304"/>
      <c r="DFL851" s="304"/>
      <c r="DFM851" s="304"/>
      <c r="DFN851" s="304"/>
      <c r="DFO851" s="304"/>
      <c r="DFP851" s="304"/>
      <c r="DFQ851" s="304"/>
      <c r="DFR851" s="304"/>
      <c r="DFS851" s="304"/>
      <c r="DFT851" s="304"/>
      <c r="DFU851" s="304"/>
      <c r="DFV851" s="304"/>
      <c r="DFW851" s="304"/>
      <c r="DFX851" s="304"/>
      <c r="DFY851" s="304"/>
      <c r="DFZ851" s="304"/>
      <c r="DGA851" s="304"/>
      <c r="DGB851" s="304"/>
      <c r="DGC851" s="304"/>
      <c r="DGD851" s="304"/>
      <c r="DGE851" s="304"/>
      <c r="DGF851" s="304"/>
      <c r="DGG851" s="304"/>
      <c r="DGH851" s="304"/>
      <c r="DGI851" s="304"/>
      <c r="DGJ851" s="304"/>
      <c r="DGK851" s="304"/>
      <c r="DGL851" s="304"/>
      <c r="DGM851" s="304"/>
      <c r="DGN851" s="304"/>
      <c r="DGO851" s="304"/>
      <c r="DGP851" s="304"/>
      <c r="DGQ851" s="304"/>
      <c r="DGR851" s="304"/>
      <c r="DGS851" s="304"/>
      <c r="DGT851" s="304"/>
      <c r="DGU851" s="304"/>
      <c r="DGV851" s="304"/>
      <c r="DGW851" s="304"/>
      <c r="DGX851" s="304"/>
      <c r="DGY851" s="304"/>
      <c r="DGZ851" s="304"/>
      <c r="DHA851" s="304"/>
      <c r="DHB851" s="304"/>
      <c r="DHC851" s="304"/>
      <c r="DHD851" s="304"/>
      <c r="DHE851" s="304"/>
      <c r="DHF851" s="304"/>
      <c r="DHG851" s="304"/>
      <c r="DHH851" s="304"/>
      <c r="DHI851" s="304"/>
      <c r="DHJ851" s="304"/>
      <c r="DHK851" s="304"/>
      <c r="DHL851" s="304"/>
      <c r="DHM851" s="304"/>
      <c r="DHN851" s="304"/>
      <c r="DHO851" s="304"/>
      <c r="DHP851" s="304"/>
      <c r="DHQ851" s="304"/>
      <c r="DHR851" s="304"/>
      <c r="DHS851" s="304"/>
      <c r="DHT851" s="304"/>
      <c r="DHU851" s="304"/>
      <c r="DHV851" s="304"/>
      <c r="DHW851" s="304"/>
      <c r="DHX851" s="304"/>
      <c r="DHY851" s="304"/>
      <c r="DHZ851" s="304"/>
      <c r="DIA851" s="304"/>
      <c r="DIB851" s="304"/>
      <c r="DIC851" s="304"/>
      <c r="DID851" s="304"/>
      <c r="DIE851" s="304"/>
      <c r="DIF851" s="304"/>
      <c r="DIG851" s="304"/>
      <c r="DIH851" s="304"/>
      <c r="DII851" s="304"/>
      <c r="DIJ851" s="304"/>
      <c r="DIK851" s="304"/>
      <c r="DIL851" s="304"/>
      <c r="DIM851" s="304"/>
      <c r="DIN851" s="304"/>
      <c r="DIO851" s="304"/>
      <c r="DIP851" s="304"/>
      <c r="DIQ851" s="304"/>
      <c r="DIR851" s="304"/>
      <c r="DIS851" s="304"/>
      <c r="DIT851" s="304"/>
      <c r="DIU851" s="304"/>
      <c r="DIV851" s="304"/>
      <c r="DIW851" s="304"/>
      <c r="DIX851" s="304"/>
      <c r="DIY851" s="304"/>
      <c r="DIZ851" s="304"/>
      <c r="DJA851" s="304"/>
      <c r="DJB851" s="304"/>
      <c r="DJC851" s="304"/>
      <c r="DJD851" s="304"/>
      <c r="DJE851" s="304"/>
      <c r="DJF851" s="304"/>
      <c r="DJG851" s="304"/>
      <c r="DJH851" s="304"/>
      <c r="DJI851" s="304"/>
      <c r="DJJ851" s="304"/>
      <c r="DJK851" s="304"/>
      <c r="DJL851" s="304"/>
      <c r="DJM851" s="304"/>
      <c r="DJN851" s="304"/>
      <c r="DJO851" s="304"/>
      <c r="DJP851" s="304"/>
      <c r="DJQ851" s="304"/>
      <c r="DJR851" s="304"/>
      <c r="DJS851" s="304"/>
      <c r="DJT851" s="304"/>
      <c r="DJU851" s="304"/>
      <c r="DJV851" s="304"/>
      <c r="DJW851" s="304"/>
      <c r="DJX851" s="304"/>
      <c r="DJY851" s="304"/>
      <c r="DJZ851" s="304"/>
      <c r="DKA851" s="304"/>
      <c r="DKB851" s="304"/>
      <c r="DKC851" s="304"/>
      <c r="DKD851" s="304"/>
      <c r="DKE851" s="304"/>
      <c r="DKF851" s="304"/>
      <c r="DKG851" s="304"/>
      <c r="DKH851" s="304"/>
      <c r="DKI851" s="304"/>
      <c r="DKJ851" s="304"/>
      <c r="DKK851" s="304"/>
      <c r="DKL851" s="304"/>
      <c r="DKM851" s="304"/>
      <c r="DKN851" s="304"/>
      <c r="DKO851" s="304"/>
      <c r="DKP851" s="304"/>
      <c r="DKQ851" s="304"/>
      <c r="DKR851" s="304"/>
      <c r="DKS851" s="304"/>
      <c r="DKT851" s="304"/>
      <c r="DKU851" s="304"/>
      <c r="DKV851" s="304"/>
      <c r="DKW851" s="304"/>
      <c r="DKX851" s="304"/>
      <c r="DKY851" s="304"/>
      <c r="DKZ851" s="304"/>
      <c r="DLA851" s="304"/>
      <c r="DLB851" s="304"/>
      <c r="DLC851" s="304"/>
      <c r="DLD851" s="304"/>
      <c r="DLE851" s="304"/>
      <c r="DLF851" s="304"/>
      <c r="DLG851" s="304"/>
      <c r="DLH851" s="304"/>
      <c r="DLI851" s="304"/>
      <c r="DLJ851" s="304"/>
      <c r="DLK851" s="304"/>
      <c r="DLL851" s="304"/>
      <c r="DLM851" s="304"/>
      <c r="DLN851" s="304"/>
      <c r="DLO851" s="304"/>
      <c r="DLP851" s="304"/>
      <c r="DLQ851" s="304"/>
      <c r="DLR851" s="304"/>
      <c r="DLS851" s="304"/>
      <c r="DLT851" s="304"/>
      <c r="DLU851" s="304"/>
      <c r="DLV851" s="304"/>
      <c r="DLW851" s="304"/>
      <c r="DLX851" s="304"/>
      <c r="DLY851" s="304"/>
      <c r="DLZ851" s="304"/>
      <c r="DMA851" s="304"/>
      <c r="DMB851" s="304"/>
      <c r="DMC851" s="304"/>
      <c r="DMD851" s="304"/>
      <c r="DME851" s="304"/>
      <c r="DMF851" s="304"/>
      <c r="DMG851" s="304"/>
      <c r="DMH851" s="304"/>
      <c r="DMI851" s="304"/>
      <c r="DMJ851" s="304"/>
      <c r="DMK851" s="304"/>
      <c r="DML851" s="304"/>
      <c r="DMM851" s="304"/>
      <c r="DMN851" s="304"/>
      <c r="DMO851" s="304"/>
      <c r="DMP851" s="304"/>
      <c r="DMQ851" s="304"/>
      <c r="DMR851" s="304"/>
      <c r="DMS851" s="304"/>
      <c r="DMT851" s="304"/>
      <c r="DMU851" s="304"/>
      <c r="DMV851" s="304"/>
      <c r="DMW851" s="304"/>
      <c r="DMX851" s="304"/>
      <c r="DMY851" s="304"/>
      <c r="DMZ851" s="304"/>
      <c r="DNA851" s="304"/>
      <c r="DNB851" s="304"/>
      <c r="DNC851" s="304"/>
      <c r="DND851" s="304"/>
      <c r="DNE851" s="304"/>
      <c r="DNF851" s="304"/>
      <c r="DNG851" s="304"/>
      <c r="DNH851" s="304"/>
      <c r="DNI851" s="304"/>
      <c r="DNJ851" s="304"/>
      <c r="DNK851" s="304"/>
      <c r="DNL851" s="304"/>
      <c r="DNM851" s="304"/>
      <c r="DNN851" s="304"/>
      <c r="DNO851" s="304"/>
      <c r="DNP851" s="304"/>
      <c r="DNQ851" s="304"/>
      <c r="DNR851" s="304"/>
      <c r="DNS851" s="304"/>
      <c r="DNT851" s="304"/>
      <c r="DNU851" s="304"/>
      <c r="DNV851" s="304"/>
      <c r="DNW851" s="304"/>
      <c r="DNX851" s="304"/>
      <c r="DNY851" s="304"/>
      <c r="DNZ851" s="304"/>
      <c r="DOA851" s="304"/>
      <c r="DOB851" s="304"/>
      <c r="DOC851" s="304"/>
      <c r="DOD851" s="304"/>
      <c r="DOE851" s="304"/>
      <c r="DOF851" s="304"/>
      <c r="DOG851" s="304"/>
      <c r="DOH851" s="304"/>
      <c r="DOI851" s="304"/>
      <c r="DOJ851" s="304"/>
      <c r="DOK851" s="304"/>
      <c r="DOL851" s="304"/>
      <c r="DOM851" s="304"/>
      <c r="DON851" s="304"/>
      <c r="DOO851" s="304"/>
      <c r="DOP851" s="304"/>
      <c r="DOQ851" s="304"/>
      <c r="DOR851" s="304"/>
      <c r="DOS851" s="304"/>
      <c r="DOT851" s="304"/>
      <c r="DOU851" s="304"/>
      <c r="DOV851" s="304"/>
      <c r="DOW851" s="304"/>
      <c r="DOX851" s="304"/>
      <c r="DOY851" s="304"/>
      <c r="DOZ851" s="304"/>
      <c r="DPA851" s="304"/>
      <c r="DPB851" s="304"/>
      <c r="DPC851" s="304"/>
      <c r="DPD851" s="304"/>
      <c r="DPE851" s="304"/>
      <c r="DPF851" s="304"/>
      <c r="DPG851" s="304"/>
      <c r="DPH851" s="304"/>
      <c r="DPI851" s="304"/>
      <c r="DPJ851" s="304"/>
      <c r="DPK851" s="304"/>
      <c r="DPL851" s="304"/>
      <c r="DPM851" s="304"/>
      <c r="DPN851" s="304"/>
      <c r="DPO851" s="304"/>
      <c r="DPP851" s="304"/>
      <c r="DPQ851" s="304"/>
      <c r="DPR851" s="304"/>
      <c r="DPS851" s="304"/>
      <c r="DPT851" s="304"/>
      <c r="DPU851" s="304"/>
      <c r="DPV851" s="304"/>
      <c r="DPW851" s="304"/>
      <c r="DPX851" s="304"/>
      <c r="DPY851" s="304"/>
      <c r="DPZ851" s="304"/>
      <c r="DQA851" s="304"/>
      <c r="DQB851" s="304"/>
      <c r="DQC851" s="304"/>
      <c r="DQD851" s="304"/>
      <c r="DQE851" s="304"/>
      <c r="DQF851" s="304"/>
      <c r="DQG851" s="304"/>
      <c r="DQH851" s="304"/>
      <c r="DQI851" s="304"/>
      <c r="DQJ851" s="304"/>
      <c r="DQK851" s="304"/>
      <c r="DQL851" s="304"/>
      <c r="DQM851" s="304"/>
      <c r="DQN851" s="304"/>
      <c r="DQO851" s="304"/>
      <c r="DQP851" s="304"/>
      <c r="DQQ851" s="304"/>
      <c r="DQR851" s="304"/>
      <c r="DQS851" s="304"/>
      <c r="DQT851" s="304"/>
      <c r="DQU851" s="304"/>
      <c r="DQV851" s="304"/>
      <c r="DQW851" s="304"/>
      <c r="DQX851" s="304"/>
      <c r="DQY851" s="304"/>
      <c r="DQZ851" s="304"/>
      <c r="DRA851" s="304"/>
      <c r="DRB851" s="304"/>
      <c r="DRC851" s="304"/>
      <c r="DRD851" s="304"/>
      <c r="DRE851" s="304"/>
      <c r="DRF851" s="304"/>
      <c r="DRG851" s="304"/>
      <c r="DRH851" s="304"/>
      <c r="DRI851" s="304"/>
      <c r="DRJ851" s="304"/>
      <c r="DRK851" s="304"/>
      <c r="DRL851" s="304"/>
      <c r="DRM851" s="304"/>
      <c r="DRN851" s="304"/>
      <c r="DRO851" s="304"/>
      <c r="DRP851" s="304"/>
      <c r="DRQ851" s="304"/>
      <c r="DRR851" s="304"/>
      <c r="DRS851" s="304"/>
      <c r="DRT851" s="304"/>
      <c r="DRU851" s="304"/>
      <c r="DRV851" s="304"/>
      <c r="DRW851" s="304"/>
      <c r="DRX851" s="304"/>
      <c r="DRY851" s="304"/>
      <c r="DRZ851" s="304"/>
      <c r="DSA851" s="304"/>
      <c r="DSB851" s="304"/>
      <c r="DSC851" s="304"/>
      <c r="DSD851" s="304"/>
      <c r="DSE851" s="304"/>
      <c r="DSF851" s="304"/>
      <c r="DSG851" s="304"/>
      <c r="DSH851" s="304"/>
      <c r="DSI851" s="304"/>
      <c r="DSJ851" s="304"/>
      <c r="DSK851" s="304"/>
      <c r="DSL851" s="304"/>
      <c r="DSM851" s="304"/>
      <c r="DSN851" s="304"/>
      <c r="DSO851" s="304"/>
      <c r="DSP851" s="304"/>
      <c r="DSQ851" s="304"/>
      <c r="DSR851" s="304"/>
      <c r="DSS851" s="304"/>
      <c r="DST851" s="304"/>
      <c r="DSU851" s="304"/>
      <c r="DSV851" s="304"/>
      <c r="DSW851" s="304"/>
      <c r="DSX851" s="304"/>
      <c r="DSY851" s="304"/>
      <c r="DSZ851" s="304"/>
      <c r="DTA851" s="304"/>
      <c r="DTB851" s="304"/>
      <c r="DTC851" s="304"/>
      <c r="DTD851" s="304"/>
      <c r="DTE851" s="304"/>
      <c r="DTF851" s="304"/>
      <c r="DTG851" s="304"/>
      <c r="DTH851" s="304"/>
      <c r="DTI851" s="304"/>
      <c r="DTJ851" s="304"/>
      <c r="DTK851" s="304"/>
      <c r="DTL851" s="304"/>
      <c r="DTM851" s="304"/>
      <c r="DTN851" s="304"/>
      <c r="DTO851" s="304"/>
      <c r="DTP851" s="304"/>
      <c r="DTQ851" s="304"/>
      <c r="DTR851" s="304"/>
      <c r="DTS851" s="304"/>
      <c r="DTT851" s="304"/>
      <c r="DTU851" s="304"/>
      <c r="DTV851" s="304"/>
      <c r="DTW851" s="304"/>
      <c r="DTX851" s="304"/>
      <c r="DTY851" s="304"/>
      <c r="DTZ851" s="304"/>
      <c r="DUA851" s="304"/>
      <c r="DUB851" s="304"/>
      <c r="DUC851" s="304"/>
      <c r="DUD851" s="304"/>
      <c r="DUE851" s="304"/>
      <c r="DUF851" s="304"/>
      <c r="DUG851" s="304"/>
      <c r="DUH851" s="304"/>
      <c r="DUI851" s="304"/>
      <c r="DUJ851" s="304"/>
      <c r="DUK851" s="304"/>
      <c r="DUL851" s="304"/>
      <c r="DUM851" s="304"/>
      <c r="DUN851" s="304"/>
      <c r="DUO851" s="304"/>
      <c r="DUP851" s="304"/>
      <c r="DUQ851" s="304"/>
      <c r="DUR851" s="304"/>
      <c r="DUS851" s="304"/>
      <c r="DUT851" s="304"/>
      <c r="DUU851" s="304"/>
      <c r="DUV851" s="304"/>
      <c r="DUW851" s="304"/>
      <c r="DUX851" s="304"/>
      <c r="DUY851" s="304"/>
      <c r="DUZ851" s="304"/>
      <c r="DVA851" s="304"/>
      <c r="DVB851" s="304"/>
      <c r="DVC851" s="304"/>
      <c r="DVD851" s="304"/>
      <c r="DVE851" s="304"/>
      <c r="DVF851" s="304"/>
      <c r="DVG851" s="304"/>
      <c r="DVH851" s="304"/>
      <c r="DVI851" s="304"/>
      <c r="DVJ851" s="304"/>
      <c r="DVK851" s="304"/>
      <c r="DVL851" s="304"/>
      <c r="DVM851" s="304"/>
      <c r="DVN851" s="304"/>
      <c r="DVO851" s="304"/>
      <c r="DVP851" s="304"/>
      <c r="DVQ851" s="304"/>
      <c r="DVR851" s="304"/>
      <c r="DVS851" s="304"/>
      <c r="DVT851" s="304"/>
      <c r="DVU851" s="304"/>
      <c r="DVV851" s="304"/>
      <c r="DVW851" s="304"/>
      <c r="DVX851" s="304"/>
      <c r="DVY851" s="304"/>
      <c r="DVZ851" s="304"/>
      <c r="DWA851" s="304"/>
      <c r="DWB851" s="304"/>
      <c r="DWC851" s="304"/>
      <c r="DWD851" s="304"/>
      <c r="DWE851" s="304"/>
      <c r="DWF851" s="304"/>
      <c r="DWG851" s="304"/>
      <c r="DWH851" s="304"/>
      <c r="DWI851" s="304"/>
      <c r="DWJ851" s="304"/>
      <c r="DWK851" s="304"/>
      <c r="DWL851" s="304"/>
      <c r="DWM851" s="304"/>
      <c r="DWN851" s="304"/>
      <c r="DWO851" s="304"/>
      <c r="DWP851" s="304"/>
      <c r="DWQ851" s="304"/>
      <c r="DWR851" s="304"/>
      <c r="DWS851" s="304"/>
      <c r="DWT851" s="304"/>
      <c r="DWU851" s="304"/>
      <c r="DWV851" s="304"/>
      <c r="DWW851" s="304"/>
      <c r="DWX851" s="304"/>
      <c r="DWY851" s="304"/>
      <c r="DWZ851" s="304"/>
      <c r="DXA851" s="304"/>
      <c r="DXB851" s="304"/>
      <c r="DXC851" s="304"/>
      <c r="DXD851" s="304"/>
      <c r="DXE851" s="304"/>
      <c r="DXF851" s="304"/>
      <c r="DXG851" s="304"/>
      <c r="DXH851" s="304"/>
      <c r="DXI851" s="304"/>
      <c r="DXJ851" s="304"/>
      <c r="DXK851" s="304"/>
      <c r="DXL851" s="304"/>
      <c r="DXM851" s="304"/>
      <c r="DXN851" s="304"/>
      <c r="DXO851" s="304"/>
      <c r="DXP851" s="304"/>
      <c r="DXQ851" s="304"/>
      <c r="DXR851" s="304"/>
      <c r="DXS851" s="304"/>
      <c r="DXT851" s="304"/>
      <c r="DXU851" s="304"/>
      <c r="DXV851" s="304"/>
      <c r="DXW851" s="304"/>
      <c r="DXX851" s="304"/>
      <c r="DXY851" s="304"/>
      <c r="DXZ851" s="304"/>
      <c r="DYA851" s="304"/>
      <c r="DYB851" s="304"/>
      <c r="DYC851" s="304"/>
      <c r="DYD851" s="304"/>
      <c r="DYE851" s="304"/>
      <c r="DYF851" s="304"/>
      <c r="DYG851" s="304"/>
      <c r="DYH851" s="304"/>
      <c r="DYI851" s="304"/>
      <c r="DYJ851" s="304"/>
      <c r="DYK851" s="304"/>
      <c r="DYL851" s="304"/>
      <c r="DYM851" s="304"/>
      <c r="DYN851" s="304"/>
      <c r="DYO851" s="304"/>
      <c r="DYP851" s="304"/>
      <c r="DYQ851" s="304"/>
      <c r="DYR851" s="304"/>
      <c r="DYS851" s="304"/>
      <c r="DYT851" s="304"/>
      <c r="DYU851" s="304"/>
      <c r="DYV851" s="304"/>
      <c r="DYW851" s="304"/>
      <c r="DYX851" s="304"/>
      <c r="DYY851" s="304"/>
      <c r="DYZ851" s="304"/>
      <c r="DZA851" s="304"/>
      <c r="DZB851" s="304"/>
      <c r="DZC851" s="304"/>
      <c r="DZD851" s="304"/>
      <c r="DZE851" s="304"/>
      <c r="DZF851" s="304"/>
      <c r="DZG851" s="304"/>
      <c r="DZH851" s="304"/>
      <c r="DZI851" s="304"/>
      <c r="DZJ851" s="304"/>
      <c r="DZK851" s="304"/>
      <c r="DZL851" s="304"/>
      <c r="DZM851" s="304"/>
      <c r="DZN851" s="304"/>
      <c r="DZO851" s="304"/>
      <c r="DZP851" s="304"/>
      <c r="DZQ851" s="304"/>
      <c r="DZR851" s="304"/>
      <c r="DZS851" s="304"/>
      <c r="DZT851" s="304"/>
      <c r="DZU851" s="304"/>
      <c r="DZV851" s="304"/>
      <c r="DZW851" s="304"/>
      <c r="DZX851" s="304"/>
      <c r="DZY851" s="304"/>
      <c r="DZZ851" s="304"/>
      <c r="EAA851" s="304"/>
      <c r="EAB851" s="304"/>
      <c r="EAC851" s="304"/>
      <c r="EAD851" s="304"/>
      <c r="EAE851" s="304"/>
      <c r="EAF851" s="304"/>
      <c r="EAG851" s="304"/>
      <c r="EAH851" s="304"/>
      <c r="EAI851" s="304"/>
      <c r="EAJ851" s="304"/>
      <c r="EAK851" s="304"/>
      <c r="EAL851" s="304"/>
      <c r="EAM851" s="304"/>
      <c r="EAN851" s="304"/>
      <c r="EAO851" s="304"/>
      <c r="EAP851" s="304"/>
      <c r="EAQ851" s="304"/>
      <c r="EAR851" s="304"/>
      <c r="EAS851" s="304"/>
      <c r="EAT851" s="304"/>
      <c r="EAU851" s="304"/>
      <c r="EAV851" s="304"/>
      <c r="EAW851" s="304"/>
      <c r="EAX851" s="304"/>
      <c r="EAY851" s="304"/>
      <c r="EAZ851" s="304"/>
      <c r="EBA851" s="304"/>
      <c r="EBB851" s="304"/>
      <c r="EBC851" s="304"/>
      <c r="EBD851" s="304"/>
      <c r="EBE851" s="304"/>
      <c r="EBF851" s="304"/>
      <c r="EBG851" s="304"/>
      <c r="EBH851" s="304"/>
      <c r="EBI851" s="304"/>
      <c r="EBJ851" s="304"/>
      <c r="EBK851" s="304"/>
      <c r="EBL851" s="304"/>
      <c r="EBM851" s="304"/>
      <c r="EBN851" s="304"/>
      <c r="EBO851" s="304"/>
      <c r="EBP851" s="304"/>
      <c r="EBQ851" s="304"/>
      <c r="EBR851" s="304"/>
      <c r="EBS851" s="304"/>
      <c r="EBT851" s="304"/>
      <c r="EBU851" s="304"/>
      <c r="EBV851" s="304"/>
      <c r="EBW851" s="304"/>
      <c r="EBX851" s="304"/>
      <c r="EBY851" s="304"/>
      <c r="EBZ851" s="304"/>
      <c r="ECA851" s="304"/>
      <c r="ECB851" s="304"/>
      <c r="ECC851" s="304"/>
      <c r="ECD851" s="304"/>
      <c r="ECE851" s="304"/>
      <c r="ECF851" s="304"/>
      <c r="ECG851" s="304"/>
      <c r="ECH851" s="304"/>
      <c r="ECI851" s="304"/>
      <c r="ECJ851" s="304"/>
      <c r="ECK851" s="304"/>
      <c r="ECL851" s="304"/>
      <c r="ECM851" s="304"/>
      <c r="ECN851" s="304"/>
      <c r="ECO851" s="304"/>
      <c r="ECP851" s="304"/>
      <c r="ECQ851" s="304"/>
      <c r="ECR851" s="304"/>
      <c r="ECS851" s="304"/>
      <c r="ECT851" s="304"/>
      <c r="ECU851" s="304"/>
      <c r="ECV851" s="304"/>
      <c r="ECW851" s="304"/>
      <c r="ECX851" s="304"/>
      <c r="ECY851" s="304"/>
      <c r="ECZ851" s="304"/>
      <c r="EDA851" s="304"/>
      <c r="EDB851" s="304"/>
      <c r="EDC851" s="304"/>
      <c r="EDD851" s="304"/>
      <c r="EDE851" s="304"/>
      <c r="EDF851" s="304"/>
      <c r="EDG851" s="304"/>
      <c r="EDH851" s="304"/>
      <c r="EDI851" s="304"/>
      <c r="EDJ851" s="304"/>
      <c r="EDK851" s="304"/>
      <c r="EDL851" s="304"/>
      <c r="EDM851" s="304"/>
      <c r="EDN851" s="304"/>
      <c r="EDO851" s="304"/>
      <c r="EDP851" s="304"/>
      <c r="EDQ851" s="304"/>
      <c r="EDR851" s="304"/>
      <c r="EDS851" s="304"/>
      <c r="EDT851" s="304"/>
      <c r="EDU851" s="304"/>
      <c r="EDV851" s="304"/>
      <c r="EDW851" s="304"/>
      <c r="EDX851" s="304"/>
      <c r="EDY851" s="304"/>
      <c r="EDZ851" s="304"/>
      <c r="EEA851" s="304"/>
      <c r="EEB851" s="304"/>
      <c r="EEC851" s="304"/>
      <c r="EED851" s="304"/>
      <c r="EEE851" s="304"/>
      <c r="EEF851" s="304"/>
      <c r="EEG851" s="304"/>
      <c r="EEH851" s="304"/>
      <c r="EEI851" s="304"/>
      <c r="EEJ851" s="304"/>
      <c r="EEK851" s="304"/>
      <c r="EEL851" s="304"/>
      <c r="EEM851" s="304"/>
      <c r="EEN851" s="304"/>
      <c r="EEO851" s="304"/>
      <c r="EEP851" s="304"/>
      <c r="EEQ851" s="304"/>
      <c r="EER851" s="304"/>
      <c r="EES851" s="304"/>
      <c r="EET851" s="304"/>
      <c r="EEU851" s="304"/>
      <c r="EEV851" s="304"/>
      <c r="EEW851" s="304"/>
      <c r="EEX851" s="304"/>
      <c r="EEY851" s="304"/>
      <c r="EEZ851" s="304"/>
      <c r="EFA851" s="304"/>
      <c r="EFB851" s="304"/>
      <c r="EFC851" s="304"/>
      <c r="EFD851" s="304"/>
      <c r="EFE851" s="304"/>
      <c r="EFF851" s="304"/>
      <c r="EFG851" s="304"/>
      <c r="EFH851" s="304"/>
      <c r="EFI851" s="304"/>
      <c r="EFJ851" s="304"/>
      <c r="EFK851" s="304"/>
      <c r="EFL851" s="304"/>
      <c r="EFM851" s="304"/>
      <c r="EFN851" s="304"/>
      <c r="EFO851" s="304"/>
      <c r="EFP851" s="304"/>
      <c r="EFQ851" s="304"/>
      <c r="EFR851" s="304"/>
      <c r="EFS851" s="304"/>
      <c r="EFT851" s="304"/>
      <c r="EFU851" s="304"/>
      <c r="EFV851" s="304"/>
      <c r="EFW851" s="304"/>
      <c r="EFX851" s="304"/>
      <c r="EFY851" s="304"/>
      <c r="EFZ851" s="304"/>
      <c r="EGA851" s="304"/>
      <c r="EGB851" s="304"/>
      <c r="EGC851" s="304"/>
      <c r="EGD851" s="304"/>
      <c r="EGE851" s="304"/>
      <c r="EGF851" s="304"/>
      <c r="EGG851" s="304"/>
      <c r="EGH851" s="304"/>
      <c r="EGI851" s="304"/>
      <c r="EGJ851" s="304"/>
      <c r="EGK851" s="304"/>
      <c r="EGL851" s="304"/>
      <c r="EGM851" s="304"/>
      <c r="EGN851" s="304"/>
      <c r="EGO851" s="304"/>
      <c r="EGP851" s="304"/>
      <c r="EGQ851" s="304"/>
      <c r="EGR851" s="304"/>
      <c r="EGS851" s="304"/>
      <c r="EGT851" s="304"/>
      <c r="EGU851" s="304"/>
      <c r="EGV851" s="304"/>
      <c r="EGW851" s="304"/>
      <c r="EGX851" s="304"/>
      <c r="EGY851" s="304"/>
      <c r="EGZ851" s="304"/>
      <c r="EHA851" s="304"/>
      <c r="EHB851" s="304"/>
      <c r="EHC851" s="304"/>
      <c r="EHD851" s="304"/>
      <c r="EHE851" s="304"/>
      <c r="EHF851" s="304"/>
      <c r="EHG851" s="304"/>
      <c r="EHH851" s="304"/>
      <c r="EHI851" s="304"/>
      <c r="EHJ851" s="304"/>
      <c r="EHK851" s="304"/>
      <c r="EHL851" s="304"/>
      <c r="EHM851" s="304"/>
      <c r="EHN851" s="304"/>
      <c r="EHO851" s="304"/>
      <c r="EHP851" s="304"/>
      <c r="EHQ851" s="304"/>
      <c r="EHR851" s="304"/>
      <c r="EHS851" s="304"/>
      <c r="EHT851" s="304"/>
      <c r="EHU851" s="304"/>
      <c r="EHV851" s="304"/>
      <c r="EHW851" s="304"/>
      <c r="EHX851" s="304"/>
      <c r="EHY851" s="304"/>
      <c r="EHZ851" s="304"/>
      <c r="EIA851" s="304"/>
      <c r="EIB851" s="304"/>
      <c r="EIC851" s="304"/>
      <c r="EID851" s="304"/>
      <c r="EIE851" s="304"/>
      <c r="EIF851" s="304"/>
      <c r="EIG851" s="304"/>
      <c r="EIH851" s="304"/>
      <c r="EII851" s="304"/>
      <c r="EIJ851" s="304"/>
      <c r="EIK851" s="304"/>
      <c r="EIL851" s="304"/>
      <c r="EIM851" s="304"/>
      <c r="EIN851" s="304"/>
      <c r="EIO851" s="304"/>
      <c r="EIP851" s="304"/>
      <c r="EIQ851" s="304"/>
      <c r="EIR851" s="304"/>
      <c r="EIS851" s="304"/>
      <c r="EIT851" s="304"/>
      <c r="EIU851" s="304"/>
      <c r="EIV851" s="304"/>
      <c r="EIW851" s="304"/>
      <c r="EIX851" s="304"/>
      <c r="EIY851" s="304"/>
      <c r="EIZ851" s="304"/>
      <c r="EJA851" s="304"/>
      <c r="EJB851" s="304"/>
      <c r="EJC851" s="304"/>
      <c r="EJD851" s="304"/>
      <c r="EJE851" s="304"/>
      <c r="EJF851" s="304"/>
      <c r="EJG851" s="304"/>
      <c r="EJH851" s="304"/>
      <c r="EJI851" s="304"/>
      <c r="EJJ851" s="304"/>
      <c r="EJK851" s="304"/>
      <c r="EJL851" s="304"/>
      <c r="EJM851" s="304"/>
      <c r="EJN851" s="304"/>
      <c r="EJO851" s="304"/>
      <c r="EJP851" s="304"/>
      <c r="EJQ851" s="304"/>
      <c r="EJR851" s="304"/>
      <c r="EJS851" s="304"/>
      <c r="EJT851" s="304"/>
      <c r="EJU851" s="304"/>
      <c r="EJV851" s="304"/>
      <c r="EJW851" s="304"/>
      <c r="EJX851" s="304"/>
      <c r="EJY851" s="304"/>
      <c r="EJZ851" s="304"/>
      <c r="EKA851" s="304"/>
      <c r="EKB851" s="304"/>
      <c r="EKC851" s="304"/>
      <c r="EKD851" s="304"/>
      <c r="EKE851" s="304"/>
      <c r="EKF851" s="304"/>
      <c r="EKG851" s="304"/>
      <c r="EKH851" s="304"/>
      <c r="EKI851" s="304"/>
      <c r="EKJ851" s="304"/>
      <c r="EKK851" s="304"/>
      <c r="EKL851" s="304"/>
      <c r="EKM851" s="304"/>
      <c r="EKN851" s="304"/>
      <c r="EKO851" s="304"/>
      <c r="EKP851" s="304"/>
      <c r="EKQ851" s="304"/>
      <c r="EKR851" s="304"/>
      <c r="EKS851" s="304"/>
      <c r="EKT851" s="304"/>
      <c r="EKU851" s="304"/>
      <c r="EKV851" s="304"/>
      <c r="EKW851" s="304"/>
      <c r="EKX851" s="304"/>
      <c r="EKY851" s="304"/>
      <c r="EKZ851" s="304"/>
      <c r="ELA851" s="304"/>
      <c r="ELB851" s="304"/>
      <c r="ELC851" s="304"/>
      <c r="ELD851" s="304"/>
      <c r="ELE851" s="304"/>
      <c r="ELF851" s="304"/>
      <c r="ELG851" s="304"/>
      <c r="ELH851" s="304"/>
      <c r="ELI851" s="304"/>
      <c r="ELJ851" s="304"/>
      <c r="ELK851" s="304"/>
      <c r="ELL851" s="304"/>
      <c r="ELM851" s="304"/>
      <c r="ELN851" s="304"/>
      <c r="ELO851" s="304"/>
      <c r="ELP851" s="304"/>
      <c r="ELQ851" s="304"/>
      <c r="ELR851" s="304"/>
      <c r="ELS851" s="304"/>
      <c r="ELT851" s="304"/>
      <c r="ELU851" s="304"/>
    </row>
    <row r="852" spans="2:341 1271:3713" s="279" customFormat="1">
      <c r="B852" s="303"/>
      <c r="S852" s="421"/>
      <c r="T852" s="453"/>
      <c r="U852" s="304"/>
      <c r="V852" s="304"/>
      <c r="W852" s="304"/>
      <c r="X852" s="304"/>
      <c r="Y852" s="304"/>
      <c r="Z852" s="304"/>
      <c r="AA852" s="304"/>
      <c r="AB852" s="304"/>
      <c r="AC852" s="304"/>
      <c r="AD852" s="304"/>
      <c r="AE852" s="304"/>
      <c r="AF852" s="304"/>
      <c r="AG852" s="304"/>
      <c r="AH852" s="304"/>
      <c r="AI852" s="304"/>
      <c r="AJ852" s="304"/>
      <c r="AK852" s="304"/>
      <c r="AL852" s="304"/>
      <c r="AM852" s="304"/>
      <c r="AN852" s="304"/>
      <c r="AO852" s="304"/>
      <c r="AP852" s="304"/>
      <c r="AQ852" s="304"/>
      <c r="AR852" s="304"/>
      <c r="AS852" s="304"/>
      <c r="AT852" s="304"/>
      <c r="AU852" s="304"/>
      <c r="AV852" s="304"/>
      <c r="AW852" s="304"/>
      <c r="AX852" s="304"/>
      <c r="AY852" s="304"/>
      <c r="AZ852" s="304"/>
      <c r="BA852" s="304"/>
      <c r="BB852" s="304"/>
      <c r="BC852" s="304"/>
      <c r="BD852" s="304"/>
      <c r="BE852" s="304"/>
      <c r="BF852" s="304"/>
      <c r="BG852" s="304"/>
      <c r="BH852" s="304"/>
      <c r="BI852" s="304"/>
      <c r="BJ852" s="304"/>
      <c r="BK852" s="304"/>
      <c r="BL852" s="304"/>
      <c r="BM852" s="304"/>
      <c r="BN852" s="304"/>
      <c r="BO852" s="304"/>
      <c r="BP852" s="304"/>
      <c r="BQ852" s="304"/>
      <c r="BR852" s="304"/>
      <c r="BS852" s="304"/>
      <c r="BT852" s="304"/>
      <c r="BU852" s="304"/>
      <c r="BV852" s="304"/>
      <c r="BW852" s="304"/>
      <c r="BX852" s="304"/>
      <c r="BY852" s="304"/>
      <c r="BZ852" s="304"/>
      <c r="CA852" s="304"/>
      <c r="CB852" s="304"/>
      <c r="CC852" s="304"/>
      <c r="CD852" s="304"/>
      <c r="CE852" s="304"/>
      <c r="CF852" s="304"/>
      <c r="CG852" s="304"/>
      <c r="CH852" s="304"/>
      <c r="CI852" s="304"/>
      <c r="CJ852" s="304"/>
      <c r="CK852" s="304"/>
      <c r="CL852" s="304"/>
      <c r="CM852" s="304"/>
      <c r="CN852" s="304"/>
      <c r="CO852" s="304"/>
      <c r="CP852" s="304"/>
      <c r="CQ852" s="304"/>
      <c r="CR852" s="304"/>
      <c r="CS852" s="304"/>
      <c r="CT852" s="304"/>
      <c r="CU852" s="304"/>
      <c r="CV852" s="304"/>
      <c r="CW852" s="304"/>
      <c r="CX852" s="304"/>
      <c r="CY852" s="304"/>
      <c r="CZ852" s="304"/>
      <c r="DA852" s="304"/>
      <c r="DB852" s="304"/>
      <c r="DC852" s="304"/>
      <c r="DD852" s="304"/>
      <c r="DE852" s="304"/>
      <c r="DF852" s="304"/>
      <c r="DG852" s="304"/>
      <c r="DH852" s="304"/>
      <c r="DI852" s="304"/>
      <c r="DJ852" s="304"/>
      <c r="DK852" s="304"/>
      <c r="DL852" s="304"/>
      <c r="DM852" s="304"/>
      <c r="DN852" s="304"/>
      <c r="DO852" s="304"/>
      <c r="DP852" s="304"/>
      <c r="DQ852" s="304"/>
      <c r="DR852" s="304"/>
      <c r="DS852" s="304"/>
      <c r="DT852" s="304"/>
      <c r="DU852" s="304"/>
      <c r="DV852" s="304"/>
      <c r="DW852" s="304"/>
      <c r="DX852" s="304"/>
      <c r="DY852" s="304"/>
      <c r="DZ852" s="304"/>
      <c r="EA852" s="304"/>
      <c r="EB852" s="304"/>
      <c r="EC852" s="304"/>
      <c r="ED852" s="304"/>
      <c r="EE852" s="304"/>
      <c r="EF852" s="304"/>
      <c r="EG852" s="304"/>
      <c r="EH852" s="304"/>
      <c r="EI852" s="304"/>
      <c r="EJ852" s="304"/>
      <c r="EK852" s="304"/>
      <c r="EL852" s="304"/>
      <c r="EM852" s="304"/>
      <c r="EN852" s="304"/>
      <c r="EO852" s="304"/>
      <c r="EP852" s="304"/>
      <c r="EQ852" s="304"/>
      <c r="ER852" s="304"/>
      <c r="ES852" s="304"/>
      <c r="ET852" s="304"/>
      <c r="EU852" s="304"/>
      <c r="EV852" s="304"/>
      <c r="EW852" s="304"/>
      <c r="EX852" s="304"/>
      <c r="EY852" s="304"/>
      <c r="EZ852" s="304"/>
      <c r="FA852" s="304"/>
      <c r="FB852" s="304"/>
      <c r="FC852" s="304"/>
      <c r="FD852" s="304"/>
      <c r="FE852" s="304"/>
      <c r="FF852" s="304"/>
      <c r="FG852" s="304"/>
      <c r="FH852" s="304"/>
      <c r="FI852" s="304"/>
      <c r="FJ852" s="304"/>
      <c r="FK852" s="304"/>
      <c r="FL852" s="304"/>
      <c r="FM852" s="304"/>
      <c r="FN852" s="304"/>
      <c r="FO852" s="304"/>
      <c r="FP852" s="304"/>
      <c r="FQ852" s="304"/>
      <c r="FR852" s="304"/>
      <c r="FS852" s="304"/>
      <c r="FT852" s="304"/>
      <c r="FU852" s="304"/>
      <c r="FV852" s="304"/>
      <c r="FW852" s="304"/>
      <c r="FX852" s="304"/>
      <c r="FY852" s="304"/>
      <c r="FZ852" s="304"/>
      <c r="GA852" s="304"/>
      <c r="GB852" s="304"/>
      <c r="GC852" s="304"/>
      <c r="GD852" s="304"/>
      <c r="GE852" s="304"/>
      <c r="GF852" s="304"/>
      <c r="GG852" s="304"/>
      <c r="GH852" s="304"/>
      <c r="GI852" s="304"/>
      <c r="GJ852" s="304"/>
      <c r="GK852" s="304"/>
      <c r="GL852" s="304"/>
      <c r="GM852" s="304"/>
      <c r="GN852" s="304"/>
      <c r="GO852" s="304"/>
      <c r="GP852" s="304"/>
      <c r="GQ852" s="304"/>
      <c r="GR852" s="304"/>
      <c r="GS852" s="304"/>
      <c r="GT852" s="304"/>
      <c r="GU852" s="304"/>
      <c r="GV852" s="304"/>
      <c r="GW852" s="304"/>
      <c r="GX852" s="304"/>
      <c r="GY852" s="304"/>
      <c r="GZ852" s="304"/>
      <c r="HA852" s="304"/>
      <c r="HB852" s="304"/>
      <c r="HC852" s="304"/>
      <c r="HD852" s="304"/>
      <c r="HE852" s="304"/>
      <c r="HF852" s="304"/>
      <c r="HG852" s="304"/>
      <c r="HH852" s="304"/>
      <c r="HI852" s="304"/>
      <c r="HJ852" s="304"/>
      <c r="HK852" s="304"/>
      <c r="HL852" s="304"/>
      <c r="HM852" s="304"/>
      <c r="HN852" s="304"/>
      <c r="HO852" s="304"/>
      <c r="HP852" s="304"/>
      <c r="HQ852" s="304"/>
      <c r="HR852" s="304"/>
      <c r="HS852" s="304"/>
      <c r="HT852" s="304"/>
      <c r="HU852" s="304"/>
      <c r="HV852" s="304"/>
      <c r="HW852" s="304"/>
      <c r="HX852" s="304"/>
      <c r="HY852" s="304"/>
      <c r="HZ852" s="304"/>
      <c r="IA852" s="304"/>
      <c r="IB852" s="304"/>
      <c r="IC852" s="304"/>
      <c r="ID852" s="304"/>
      <c r="IE852" s="304"/>
      <c r="IF852" s="304"/>
      <c r="IG852" s="304"/>
      <c r="IH852" s="304"/>
      <c r="II852" s="304"/>
      <c r="IJ852" s="304"/>
      <c r="IK852" s="304"/>
      <c r="IL852" s="304"/>
      <c r="IM852" s="304"/>
      <c r="IN852" s="304"/>
      <c r="IO852" s="304"/>
      <c r="IP852" s="304"/>
      <c r="IQ852" s="304"/>
      <c r="IR852" s="304"/>
      <c r="IS852" s="304"/>
      <c r="IT852" s="304"/>
      <c r="IU852" s="304"/>
      <c r="IV852" s="304"/>
      <c r="IW852" s="304"/>
      <c r="IX852" s="304"/>
      <c r="IY852" s="304"/>
      <c r="IZ852" s="304"/>
      <c r="JA852" s="304"/>
      <c r="JB852" s="304"/>
      <c r="JC852" s="304"/>
      <c r="JD852" s="304"/>
      <c r="JE852" s="304"/>
      <c r="JF852" s="304"/>
      <c r="JG852" s="304"/>
      <c r="JH852" s="304"/>
      <c r="JI852" s="304"/>
      <c r="JJ852" s="304"/>
      <c r="JK852" s="304"/>
      <c r="JL852" s="304"/>
      <c r="JM852" s="304"/>
      <c r="JN852" s="304"/>
      <c r="JO852" s="304"/>
      <c r="JP852" s="304"/>
      <c r="JQ852" s="304"/>
      <c r="JR852" s="304"/>
      <c r="JS852" s="304"/>
      <c r="JT852" s="304"/>
      <c r="JU852" s="304"/>
      <c r="JV852" s="304"/>
      <c r="JW852" s="304"/>
      <c r="JX852" s="304"/>
      <c r="JY852" s="304"/>
      <c r="JZ852" s="304"/>
      <c r="KA852" s="304"/>
      <c r="KB852" s="304"/>
      <c r="KC852" s="304"/>
      <c r="KD852" s="304"/>
      <c r="KE852" s="304"/>
      <c r="KF852" s="304"/>
      <c r="KG852" s="304"/>
      <c r="KH852" s="304"/>
      <c r="KI852" s="304"/>
      <c r="KJ852" s="304"/>
      <c r="KK852" s="304"/>
      <c r="KL852" s="304"/>
      <c r="KM852" s="304"/>
      <c r="KN852" s="304"/>
      <c r="KO852" s="304"/>
      <c r="KP852" s="304"/>
      <c r="KQ852" s="304"/>
      <c r="KR852" s="304"/>
      <c r="KS852" s="304"/>
      <c r="KT852" s="304"/>
      <c r="KU852" s="304"/>
      <c r="KV852" s="304"/>
      <c r="KW852" s="304"/>
      <c r="KX852" s="304"/>
      <c r="KY852" s="304"/>
      <c r="KZ852" s="304"/>
      <c r="LA852" s="304"/>
      <c r="LB852" s="304"/>
      <c r="LC852" s="304"/>
      <c r="LD852" s="304"/>
      <c r="LE852" s="304"/>
      <c r="LF852" s="304"/>
      <c r="LG852" s="304"/>
      <c r="LH852" s="304"/>
      <c r="LI852" s="304"/>
      <c r="LJ852" s="304"/>
      <c r="LK852" s="304"/>
      <c r="LL852" s="304"/>
      <c r="LM852" s="304"/>
      <c r="LN852" s="304"/>
      <c r="LO852" s="304"/>
      <c r="LP852" s="304"/>
      <c r="LQ852" s="304"/>
      <c r="LR852" s="304"/>
      <c r="LS852" s="304"/>
      <c r="LT852" s="304"/>
      <c r="LU852" s="304"/>
      <c r="LV852" s="304"/>
      <c r="LW852" s="304"/>
      <c r="LX852" s="304"/>
      <c r="LY852" s="304"/>
      <c r="LZ852" s="304"/>
      <c r="MA852" s="304"/>
      <c r="MB852" s="304"/>
      <c r="MC852" s="304"/>
      <c r="AVW852" s="304"/>
      <c r="AVX852" s="304"/>
      <c r="AVY852" s="304"/>
      <c r="AVZ852" s="304"/>
      <c r="AWA852" s="304"/>
      <c r="AWB852" s="304"/>
      <c r="AWC852" s="304"/>
      <c r="AWD852" s="304"/>
      <c r="AWE852" s="304"/>
      <c r="AWF852" s="304"/>
      <c r="AWG852" s="304"/>
      <c r="AWH852" s="304"/>
      <c r="AWI852" s="304"/>
      <c r="AWJ852" s="304"/>
      <c r="AWK852" s="304"/>
      <c r="AWL852" s="304"/>
      <c r="AWM852" s="304"/>
      <c r="AWN852" s="304"/>
      <c r="AWO852" s="304"/>
      <c r="AWP852" s="304"/>
      <c r="AWQ852" s="304"/>
      <c r="AWR852" s="304"/>
      <c r="AWS852" s="304"/>
      <c r="AWT852" s="304"/>
      <c r="AWU852" s="304"/>
      <c r="AWV852" s="304"/>
      <c r="AWW852" s="304"/>
      <c r="AWX852" s="304"/>
      <c r="AWY852" s="304"/>
      <c r="AWZ852" s="304"/>
      <c r="AXA852" s="304"/>
      <c r="AXB852" s="304"/>
      <c r="AXC852" s="304"/>
      <c r="AXD852" s="304"/>
      <c r="AXE852" s="304"/>
      <c r="AXF852" s="304"/>
      <c r="AXG852" s="304"/>
      <c r="AXH852" s="304"/>
      <c r="AXI852" s="304"/>
      <c r="AXJ852" s="304"/>
      <c r="AXK852" s="304"/>
      <c r="AXL852" s="304"/>
      <c r="AXM852" s="304"/>
      <c r="AXN852" s="304"/>
      <c r="AXO852" s="304"/>
      <c r="AXP852" s="304"/>
      <c r="AXQ852" s="304"/>
      <c r="AXR852" s="304"/>
      <c r="AXS852" s="304"/>
      <c r="AXT852" s="304"/>
      <c r="AXU852" s="304"/>
      <c r="AXV852" s="304"/>
      <c r="AXW852" s="304"/>
      <c r="AXX852" s="304"/>
      <c r="AXY852" s="304"/>
      <c r="AXZ852" s="304"/>
      <c r="AYA852" s="304"/>
      <c r="AYB852" s="304"/>
      <c r="AYC852" s="304"/>
      <c r="AYD852" s="304"/>
      <c r="AYE852" s="304"/>
      <c r="AYF852" s="304"/>
      <c r="AYG852" s="304"/>
      <c r="AYH852" s="304"/>
      <c r="AYI852" s="304"/>
      <c r="AYJ852" s="304"/>
      <c r="AYK852" s="304"/>
      <c r="AYL852" s="304"/>
      <c r="AYM852" s="304"/>
      <c r="AYN852" s="304"/>
      <c r="AYO852" s="304"/>
      <c r="AYP852" s="304"/>
      <c r="AYQ852" s="304"/>
      <c r="AYR852" s="304"/>
      <c r="AYS852" s="304"/>
      <c r="AYT852" s="304"/>
      <c r="AYU852" s="304"/>
      <c r="AYV852" s="304"/>
      <c r="AYW852" s="304"/>
      <c r="AYX852" s="304"/>
      <c r="AYY852" s="304"/>
      <c r="AYZ852" s="304"/>
      <c r="AZA852" s="304"/>
      <c r="AZB852" s="304"/>
      <c r="AZC852" s="304"/>
      <c r="AZD852" s="304"/>
      <c r="AZE852" s="304"/>
      <c r="AZF852" s="304"/>
      <c r="AZG852" s="304"/>
      <c r="AZH852" s="304"/>
      <c r="AZI852" s="304"/>
      <c r="AZJ852" s="304"/>
      <c r="AZK852" s="304"/>
      <c r="AZL852" s="304"/>
      <c r="AZM852" s="304"/>
      <c r="AZN852" s="304"/>
      <c r="AZO852" s="304"/>
      <c r="AZP852" s="304"/>
      <c r="AZQ852" s="304"/>
      <c r="AZR852" s="304"/>
      <c r="AZS852" s="304"/>
      <c r="AZT852" s="304"/>
      <c r="AZU852" s="304"/>
      <c r="AZV852" s="304"/>
      <c r="AZW852" s="304"/>
      <c r="AZX852" s="304"/>
      <c r="AZY852" s="304"/>
      <c r="AZZ852" s="304"/>
      <c r="BAA852" s="304"/>
      <c r="BAB852" s="304"/>
      <c r="BAC852" s="304"/>
      <c r="BAD852" s="304"/>
      <c r="BAE852" s="304"/>
      <c r="BAF852" s="304"/>
      <c r="BAG852" s="304"/>
      <c r="BAH852" s="304"/>
      <c r="BAI852" s="304"/>
      <c r="BAJ852" s="304"/>
      <c r="BAK852" s="304"/>
      <c r="BAL852" s="304"/>
      <c r="BAM852" s="304"/>
      <c r="BAN852" s="304"/>
      <c r="BAO852" s="304"/>
      <c r="BAP852" s="304"/>
      <c r="BAQ852" s="304"/>
      <c r="BAR852" s="304"/>
      <c r="BAS852" s="304"/>
      <c r="BAT852" s="304"/>
      <c r="BAU852" s="304"/>
      <c r="BAV852" s="304"/>
      <c r="BAW852" s="304"/>
      <c r="BAX852" s="304"/>
      <c r="BAY852" s="304"/>
      <c r="BAZ852" s="304"/>
      <c r="BBA852" s="304"/>
      <c r="BBB852" s="304"/>
      <c r="BBC852" s="304"/>
      <c r="BBD852" s="304"/>
      <c r="BBE852" s="304"/>
      <c r="BBF852" s="304"/>
      <c r="BBG852" s="304"/>
      <c r="BBH852" s="304"/>
      <c r="BBI852" s="304"/>
      <c r="BBJ852" s="304"/>
      <c r="BBK852" s="304"/>
      <c r="BBL852" s="304"/>
      <c r="BBM852" s="304"/>
      <c r="BBN852" s="304"/>
      <c r="BBO852" s="304"/>
      <c r="BBP852" s="304"/>
      <c r="BBQ852" s="304"/>
      <c r="BBR852" s="304"/>
      <c r="BBS852" s="304"/>
      <c r="BBT852" s="304"/>
      <c r="BBU852" s="304"/>
      <c r="BBV852" s="304"/>
      <c r="BBW852" s="304"/>
      <c r="BBX852" s="304"/>
      <c r="BBY852" s="304"/>
      <c r="BBZ852" s="304"/>
      <c r="BCA852" s="304"/>
      <c r="BCB852" s="304"/>
      <c r="BCC852" s="304"/>
      <c r="BCD852" s="304"/>
      <c r="BCE852" s="304"/>
      <c r="BCF852" s="304"/>
      <c r="BCG852" s="304"/>
      <c r="BCH852" s="304"/>
      <c r="BCI852" s="304"/>
      <c r="BCJ852" s="304"/>
      <c r="BCK852" s="304"/>
      <c r="BCL852" s="304"/>
      <c r="BCM852" s="304"/>
      <c r="BCN852" s="304"/>
      <c r="BCO852" s="304"/>
      <c r="BCP852" s="304"/>
      <c r="BCQ852" s="304"/>
      <c r="BCR852" s="304"/>
      <c r="BCS852" s="304"/>
      <c r="BCT852" s="304"/>
      <c r="BCU852" s="304"/>
      <c r="BCV852" s="304"/>
      <c r="BCW852" s="304"/>
      <c r="BCX852" s="304"/>
      <c r="BCY852" s="304"/>
      <c r="BCZ852" s="304"/>
      <c r="BDA852" s="304"/>
      <c r="BDB852" s="304"/>
      <c r="BDC852" s="304"/>
      <c r="BDD852" s="304"/>
      <c r="BDE852" s="304"/>
      <c r="BDF852" s="304"/>
      <c r="BDG852" s="304"/>
      <c r="BDH852" s="304"/>
      <c r="BDI852" s="304"/>
      <c r="BDJ852" s="304"/>
      <c r="BDK852" s="304"/>
      <c r="BDL852" s="304"/>
      <c r="BDM852" s="304"/>
      <c r="BDN852" s="304"/>
      <c r="BDO852" s="304"/>
      <c r="BDP852" s="304"/>
      <c r="BDQ852" s="304"/>
      <c r="BDR852" s="304"/>
      <c r="BDS852" s="304"/>
      <c r="BDT852" s="304"/>
      <c r="BDU852" s="304"/>
      <c r="BDV852" s="304"/>
      <c r="BDW852" s="304"/>
      <c r="BDX852" s="304"/>
      <c r="BDY852" s="304"/>
      <c r="BDZ852" s="304"/>
      <c r="BEA852" s="304"/>
      <c r="BEB852" s="304"/>
      <c r="BEC852" s="304"/>
      <c r="BED852" s="304"/>
      <c r="BEE852" s="304"/>
      <c r="BEF852" s="304"/>
      <c r="BEG852" s="304"/>
      <c r="BEH852" s="304"/>
      <c r="BEI852" s="304"/>
      <c r="BEJ852" s="304"/>
      <c r="BEK852" s="304"/>
      <c r="BEL852" s="304"/>
      <c r="BEM852" s="304"/>
      <c r="BEN852" s="304"/>
      <c r="BEO852" s="304"/>
      <c r="BEP852" s="304"/>
      <c r="BEQ852" s="304"/>
      <c r="BER852" s="304"/>
      <c r="BES852" s="304"/>
      <c r="BET852" s="304"/>
      <c r="BEU852" s="304"/>
      <c r="BEV852" s="304"/>
      <c r="BEW852" s="304"/>
      <c r="BEX852" s="304"/>
      <c r="BEY852" s="304"/>
      <c r="BEZ852" s="304"/>
      <c r="BFA852" s="304"/>
      <c r="BFB852" s="304"/>
      <c r="BFC852" s="304"/>
      <c r="BFD852" s="304"/>
      <c r="BFE852" s="304"/>
      <c r="BFF852" s="304"/>
      <c r="BFG852" s="304"/>
      <c r="BFH852" s="304"/>
      <c r="BFI852" s="304"/>
      <c r="BFJ852" s="304"/>
      <c r="BFK852" s="304"/>
      <c r="BFL852" s="304"/>
      <c r="BFM852" s="304"/>
      <c r="BFN852" s="304"/>
      <c r="BFO852" s="304"/>
      <c r="BFP852" s="304"/>
      <c r="BFQ852" s="304"/>
      <c r="BFR852" s="304"/>
      <c r="BFS852" s="304"/>
      <c r="BFT852" s="304"/>
      <c r="BFU852" s="304"/>
      <c r="BFV852" s="304"/>
      <c r="BFW852" s="304"/>
      <c r="BFX852" s="304"/>
      <c r="BFY852" s="304"/>
      <c r="BFZ852" s="304"/>
      <c r="BGA852" s="304"/>
      <c r="BGB852" s="304"/>
      <c r="BGC852" s="304"/>
      <c r="BGD852" s="304"/>
      <c r="BGE852" s="304"/>
      <c r="BGF852" s="304"/>
      <c r="BGG852" s="304"/>
      <c r="BGH852" s="304"/>
      <c r="BGI852" s="304"/>
      <c r="BGJ852" s="304"/>
      <c r="BGK852" s="304"/>
      <c r="BGL852" s="304"/>
      <c r="BGM852" s="304"/>
      <c r="BGN852" s="304"/>
      <c r="BGO852" s="304"/>
      <c r="BGP852" s="304"/>
      <c r="BGQ852" s="304"/>
      <c r="BGR852" s="304"/>
      <c r="BGS852" s="304"/>
      <c r="BGT852" s="304"/>
      <c r="BGU852" s="304"/>
      <c r="BGV852" s="304"/>
      <c r="BGW852" s="304"/>
      <c r="BGX852" s="304"/>
      <c r="BGY852" s="304"/>
      <c r="BGZ852" s="304"/>
      <c r="BHA852" s="304"/>
      <c r="BHB852" s="304"/>
      <c r="BHC852" s="304"/>
      <c r="BHD852" s="304"/>
      <c r="BHE852" s="304"/>
      <c r="BHF852" s="304"/>
      <c r="BHG852" s="304"/>
      <c r="BHH852" s="304"/>
      <c r="BHI852" s="304"/>
      <c r="BHJ852" s="304"/>
      <c r="BHK852" s="304"/>
      <c r="BHL852" s="304"/>
      <c r="BHM852" s="304"/>
      <c r="BHN852" s="304"/>
      <c r="BHO852" s="304"/>
      <c r="BHP852" s="304"/>
      <c r="BHQ852" s="304"/>
      <c r="BHR852" s="304"/>
      <c r="BHS852" s="304"/>
      <c r="BHT852" s="304"/>
      <c r="BHU852" s="304"/>
      <c r="BHV852" s="304"/>
      <c r="BHW852" s="304"/>
      <c r="BHX852" s="304"/>
      <c r="BHY852" s="304"/>
      <c r="BHZ852" s="304"/>
      <c r="BIA852" s="304"/>
      <c r="BIB852" s="304"/>
      <c r="BIC852" s="304"/>
      <c r="BID852" s="304"/>
      <c r="BIE852" s="304"/>
      <c r="BIF852" s="304"/>
      <c r="BIG852" s="304"/>
      <c r="BIH852" s="304"/>
      <c r="BII852" s="304"/>
      <c r="BIJ852" s="304"/>
      <c r="BIK852" s="304"/>
      <c r="BIL852" s="304"/>
      <c r="BIM852" s="304"/>
      <c r="BIN852" s="304"/>
      <c r="BIO852" s="304"/>
      <c r="BIP852" s="304"/>
      <c r="BIQ852" s="304"/>
      <c r="BIR852" s="304"/>
      <c r="BIS852" s="304"/>
      <c r="BIT852" s="304"/>
      <c r="BIU852" s="304"/>
      <c r="BIV852" s="304"/>
      <c r="BIW852" s="304"/>
      <c r="BIX852" s="304"/>
      <c r="BIY852" s="304"/>
      <c r="BIZ852" s="304"/>
      <c r="BJA852" s="304"/>
      <c r="BJB852" s="304"/>
      <c r="BJC852" s="304"/>
      <c r="BJD852" s="304"/>
      <c r="BJE852" s="304"/>
      <c r="BJF852" s="304"/>
      <c r="BJG852" s="304"/>
      <c r="BJH852" s="304"/>
      <c r="BJI852" s="304"/>
      <c r="BJJ852" s="304"/>
      <c r="BJK852" s="304"/>
      <c r="BJL852" s="304"/>
      <c r="BJM852" s="304"/>
      <c r="BJN852" s="304"/>
      <c r="BJO852" s="304"/>
      <c r="BJP852" s="304"/>
      <c r="BJQ852" s="304"/>
      <c r="BJR852" s="304"/>
      <c r="BJS852" s="304"/>
      <c r="BJT852" s="304"/>
      <c r="BJU852" s="304"/>
      <c r="BJV852" s="304"/>
      <c r="BJW852" s="304"/>
      <c r="BJX852" s="304"/>
      <c r="BJY852" s="304"/>
      <c r="BJZ852" s="304"/>
      <c r="BKA852" s="304"/>
      <c r="BKB852" s="304"/>
      <c r="BKC852" s="304"/>
      <c r="BKD852" s="304"/>
      <c r="BKE852" s="304"/>
      <c r="BKF852" s="304"/>
      <c r="BKG852" s="304"/>
      <c r="BKH852" s="304"/>
      <c r="BKI852" s="304"/>
      <c r="BKJ852" s="304"/>
      <c r="BKK852" s="304"/>
      <c r="BKL852" s="304"/>
      <c r="BKM852" s="304"/>
      <c r="BKN852" s="304"/>
      <c r="BKO852" s="304"/>
      <c r="BKP852" s="304"/>
      <c r="BKQ852" s="304"/>
      <c r="BKR852" s="304"/>
      <c r="BKS852" s="304"/>
      <c r="BKT852" s="304"/>
      <c r="BKU852" s="304"/>
      <c r="BKV852" s="304"/>
      <c r="BKW852" s="304"/>
      <c r="BKX852" s="304"/>
      <c r="BKY852" s="304"/>
      <c r="BKZ852" s="304"/>
      <c r="BLA852" s="304"/>
      <c r="BLB852" s="304"/>
      <c r="BLC852" s="304"/>
      <c r="BLD852" s="304"/>
      <c r="BLE852" s="304"/>
      <c r="BLF852" s="304"/>
      <c r="BLG852" s="304"/>
      <c r="BLH852" s="304"/>
      <c r="BLI852" s="304"/>
      <c r="BLJ852" s="304"/>
      <c r="BLK852" s="304"/>
      <c r="BLL852" s="304"/>
      <c r="BLM852" s="304"/>
      <c r="BLN852" s="304"/>
      <c r="BLO852" s="304"/>
      <c r="BLP852" s="304"/>
      <c r="BLQ852" s="304"/>
      <c r="BLR852" s="304"/>
      <c r="BLS852" s="304"/>
      <c r="BLT852" s="304"/>
      <c r="BLU852" s="304"/>
      <c r="BLV852" s="304"/>
      <c r="BLW852" s="304"/>
      <c r="BLX852" s="304"/>
      <c r="BLY852" s="304"/>
      <c r="BLZ852" s="304"/>
      <c r="BMA852" s="304"/>
      <c r="BMB852" s="304"/>
      <c r="BMC852" s="304"/>
      <c r="BMD852" s="304"/>
      <c r="BME852" s="304"/>
      <c r="BMF852" s="304"/>
      <c r="BMG852" s="304"/>
      <c r="BMH852" s="304"/>
      <c r="BMI852" s="304"/>
      <c r="BMJ852" s="304"/>
      <c r="BMK852" s="304"/>
      <c r="BML852" s="304"/>
      <c r="BMM852" s="304"/>
      <c r="BMN852" s="304"/>
      <c r="BMO852" s="304"/>
      <c r="BMP852" s="304"/>
      <c r="BMQ852" s="304"/>
      <c r="BMR852" s="304"/>
      <c r="BMS852" s="304"/>
      <c r="BMT852" s="304"/>
      <c r="BMU852" s="304"/>
      <c r="BMV852" s="304"/>
      <c r="BMW852" s="304"/>
      <c r="BMX852" s="304"/>
      <c r="BMY852" s="304"/>
      <c r="BMZ852" s="304"/>
      <c r="BNA852" s="304"/>
      <c r="BNB852" s="304"/>
      <c r="BNC852" s="304"/>
      <c r="BND852" s="304"/>
      <c r="BNE852" s="304"/>
      <c r="BNF852" s="304"/>
      <c r="BNG852" s="304"/>
      <c r="BNH852" s="304"/>
      <c r="BNI852" s="304"/>
      <c r="BNJ852" s="304"/>
      <c r="BNK852" s="304"/>
      <c r="BNL852" s="304"/>
      <c r="BNM852" s="304"/>
      <c r="BNN852" s="304"/>
      <c r="BNO852" s="304"/>
      <c r="BNP852" s="304"/>
      <c r="BNQ852" s="304"/>
      <c r="BNR852" s="304"/>
      <c r="BNS852" s="304"/>
      <c r="BNT852" s="304"/>
      <c r="BNU852" s="304"/>
      <c r="BNV852" s="304"/>
      <c r="BNW852" s="304"/>
      <c r="BNX852" s="304"/>
      <c r="BNY852" s="304"/>
      <c r="BNZ852" s="304"/>
      <c r="BOA852" s="304"/>
      <c r="BOB852" s="304"/>
      <c r="BOC852" s="304"/>
      <c r="BOD852" s="304"/>
      <c r="BOE852" s="304"/>
      <c r="BOF852" s="304"/>
      <c r="BOG852" s="304"/>
      <c r="BOH852" s="304"/>
      <c r="BOI852" s="304"/>
      <c r="BOJ852" s="304"/>
      <c r="BOK852" s="304"/>
      <c r="BOL852" s="304"/>
      <c r="BOM852" s="304"/>
      <c r="BON852" s="304"/>
      <c r="BOO852" s="304"/>
      <c r="BOP852" s="304"/>
      <c r="BOQ852" s="304"/>
      <c r="BOR852" s="304"/>
      <c r="BOS852" s="304"/>
      <c r="BOT852" s="304"/>
      <c r="BOU852" s="304"/>
      <c r="BOV852" s="304"/>
      <c r="BOW852" s="304"/>
      <c r="BOX852" s="304"/>
      <c r="BOY852" s="304"/>
      <c r="BOZ852" s="304"/>
      <c r="BPA852" s="304"/>
      <c r="BPB852" s="304"/>
      <c r="BPC852" s="304"/>
      <c r="BPD852" s="304"/>
      <c r="BPE852" s="304"/>
      <c r="BPF852" s="304"/>
      <c r="BPG852" s="304"/>
      <c r="BPH852" s="304"/>
      <c r="BPI852" s="304"/>
      <c r="BPJ852" s="304"/>
      <c r="BPK852" s="304"/>
      <c r="BPL852" s="304"/>
      <c r="BPM852" s="304"/>
      <c r="BPN852" s="304"/>
      <c r="BPO852" s="304"/>
      <c r="BPP852" s="304"/>
      <c r="BPQ852" s="304"/>
      <c r="BPR852" s="304"/>
      <c r="BPS852" s="304"/>
      <c r="BPT852" s="304"/>
      <c r="BPU852" s="304"/>
      <c r="BPV852" s="304"/>
      <c r="BPW852" s="304"/>
      <c r="BPX852" s="304"/>
      <c r="BPY852" s="304"/>
      <c r="BPZ852" s="304"/>
      <c r="BQA852" s="304"/>
      <c r="BQB852" s="304"/>
      <c r="BQC852" s="304"/>
      <c r="BQD852" s="304"/>
      <c r="BQE852" s="304"/>
      <c r="BQF852" s="304"/>
      <c r="BQG852" s="304"/>
      <c r="BQH852" s="304"/>
      <c r="BQI852" s="304"/>
      <c r="BQJ852" s="304"/>
      <c r="BQK852" s="304"/>
      <c r="BQL852" s="304"/>
      <c r="BQM852" s="304"/>
      <c r="BQN852" s="304"/>
      <c r="BQO852" s="304"/>
      <c r="BQP852" s="304"/>
      <c r="BQQ852" s="304"/>
      <c r="BQR852" s="304"/>
      <c r="BQS852" s="304"/>
      <c r="BQT852" s="304"/>
      <c r="BQU852" s="304"/>
      <c r="BQV852" s="304"/>
      <c r="BQW852" s="304"/>
      <c r="BQX852" s="304"/>
      <c r="BQY852" s="304"/>
      <c r="BQZ852" s="304"/>
      <c r="BRA852" s="304"/>
      <c r="BRB852" s="304"/>
      <c r="BRC852" s="304"/>
      <c r="BRD852" s="304"/>
      <c r="BRE852" s="304"/>
      <c r="BRF852" s="304"/>
      <c r="BRG852" s="304"/>
      <c r="BRH852" s="304"/>
      <c r="BRI852" s="304"/>
      <c r="BRJ852" s="304"/>
      <c r="BRK852" s="304"/>
      <c r="BRL852" s="304"/>
      <c r="BRM852" s="304"/>
      <c r="BRN852" s="304"/>
      <c r="BRO852" s="304"/>
      <c r="BRP852" s="304"/>
      <c r="BRQ852" s="304"/>
      <c r="BRR852" s="304"/>
      <c r="BRS852" s="304"/>
      <c r="BRT852" s="304"/>
      <c r="BRU852" s="304"/>
      <c r="BRV852" s="304"/>
      <c r="BRW852" s="304"/>
      <c r="BRX852" s="304"/>
      <c r="BRY852" s="304"/>
      <c r="BRZ852" s="304"/>
      <c r="BSA852" s="304"/>
      <c r="BSB852" s="304"/>
      <c r="BSC852" s="304"/>
      <c r="BSD852" s="304"/>
      <c r="BSE852" s="304"/>
      <c r="BSF852" s="304"/>
      <c r="BSG852" s="304"/>
      <c r="BSH852" s="304"/>
      <c r="BSI852" s="304"/>
      <c r="BSJ852" s="304"/>
      <c r="BSK852" s="304"/>
      <c r="BSL852" s="304"/>
      <c r="BSM852" s="304"/>
      <c r="BSN852" s="304"/>
      <c r="BSO852" s="304"/>
      <c r="BSP852" s="304"/>
      <c r="BSQ852" s="304"/>
      <c r="BSR852" s="304"/>
      <c r="BSS852" s="304"/>
      <c r="BST852" s="304"/>
      <c r="BSU852" s="304"/>
      <c r="BSV852" s="304"/>
      <c r="BSW852" s="304"/>
      <c r="BSX852" s="304"/>
      <c r="BSY852" s="304"/>
      <c r="BSZ852" s="304"/>
      <c r="BTA852" s="304"/>
      <c r="BTB852" s="304"/>
      <c r="BTC852" s="304"/>
      <c r="BTD852" s="304"/>
      <c r="BTE852" s="304"/>
      <c r="BTF852" s="304"/>
      <c r="BTG852" s="304"/>
      <c r="BTH852" s="304"/>
      <c r="BTI852" s="304"/>
      <c r="BTJ852" s="304"/>
      <c r="BTK852" s="304"/>
      <c r="BTL852" s="304"/>
      <c r="BTM852" s="304"/>
      <c r="BTN852" s="304"/>
      <c r="BTO852" s="304"/>
      <c r="BTP852" s="304"/>
      <c r="BTQ852" s="304"/>
      <c r="BTR852" s="304"/>
      <c r="BTS852" s="304"/>
      <c r="BTT852" s="304"/>
      <c r="BTU852" s="304"/>
      <c r="BTV852" s="304"/>
      <c r="BTW852" s="304"/>
      <c r="BTX852" s="304"/>
      <c r="BTY852" s="304"/>
      <c r="BTZ852" s="304"/>
      <c r="BUA852" s="304"/>
      <c r="BUB852" s="304"/>
      <c r="BUC852" s="304"/>
      <c r="BUD852" s="304"/>
      <c r="BUE852" s="304"/>
      <c r="BUF852" s="304"/>
      <c r="BUG852" s="304"/>
      <c r="BUH852" s="304"/>
      <c r="BUI852" s="304"/>
      <c r="BUJ852" s="304"/>
      <c r="BUK852" s="304"/>
      <c r="BUL852" s="304"/>
      <c r="BUM852" s="304"/>
      <c r="BUN852" s="304"/>
      <c r="BUO852" s="304"/>
      <c r="BUP852" s="304"/>
      <c r="BUQ852" s="304"/>
      <c r="BUR852" s="304"/>
      <c r="BUS852" s="304"/>
      <c r="BUT852" s="304"/>
      <c r="BUU852" s="304"/>
      <c r="BUV852" s="304"/>
      <c r="BUW852" s="304"/>
      <c r="BUX852" s="304"/>
      <c r="BUY852" s="304"/>
      <c r="BUZ852" s="304"/>
      <c r="BVA852" s="304"/>
      <c r="BVB852" s="304"/>
      <c r="BVC852" s="304"/>
      <c r="BVD852" s="304"/>
      <c r="BVE852" s="304"/>
      <c r="BVF852" s="304"/>
      <c r="BVG852" s="304"/>
      <c r="BVH852" s="304"/>
      <c r="BVI852" s="304"/>
      <c r="BVJ852" s="304"/>
      <c r="BVK852" s="304"/>
      <c r="BVL852" s="304"/>
      <c r="BVM852" s="304"/>
      <c r="BVN852" s="304"/>
      <c r="BVO852" s="304"/>
      <c r="BVP852" s="304"/>
      <c r="BVQ852" s="304"/>
      <c r="BVR852" s="304"/>
      <c r="BVS852" s="304"/>
      <c r="BVT852" s="304"/>
      <c r="BVU852" s="304"/>
      <c r="BVV852" s="304"/>
      <c r="BVW852" s="304"/>
      <c r="BVX852" s="304"/>
      <c r="BVY852" s="304"/>
      <c r="BVZ852" s="304"/>
      <c r="BWA852" s="304"/>
      <c r="BWB852" s="304"/>
      <c r="BWC852" s="304"/>
      <c r="BWD852" s="304"/>
      <c r="BWE852" s="304"/>
      <c r="BWF852" s="304"/>
      <c r="BWG852" s="304"/>
      <c r="BWH852" s="304"/>
      <c r="BWI852" s="304"/>
      <c r="BWJ852" s="304"/>
      <c r="BWK852" s="304"/>
      <c r="BWL852" s="304"/>
      <c r="BWM852" s="304"/>
      <c r="BWN852" s="304"/>
      <c r="BWO852" s="304"/>
      <c r="BWP852" s="304"/>
      <c r="BWQ852" s="304"/>
      <c r="BWR852" s="304"/>
      <c r="BWS852" s="304"/>
      <c r="BWT852" s="304"/>
      <c r="BWU852" s="304"/>
      <c r="BWV852" s="304"/>
      <c r="BWW852" s="304"/>
      <c r="BWX852" s="304"/>
      <c r="BWY852" s="304"/>
      <c r="BWZ852" s="304"/>
      <c r="BXA852" s="304"/>
      <c r="BXB852" s="304"/>
      <c r="BXC852" s="304"/>
      <c r="BXD852" s="304"/>
      <c r="BXE852" s="304"/>
      <c r="BXF852" s="304"/>
      <c r="BXG852" s="304"/>
      <c r="BXH852" s="304"/>
      <c r="BXI852" s="304"/>
      <c r="BXJ852" s="304"/>
      <c r="BXK852" s="304"/>
      <c r="BXL852" s="304"/>
      <c r="BXM852" s="304"/>
      <c r="BXN852" s="304"/>
      <c r="BXO852" s="304"/>
      <c r="BXP852" s="304"/>
      <c r="BXQ852" s="304"/>
      <c r="BXR852" s="304"/>
      <c r="BXS852" s="304"/>
      <c r="BXT852" s="304"/>
      <c r="BXU852" s="304"/>
      <c r="BXV852" s="304"/>
      <c r="BXW852" s="304"/>
      <c r="BXX852" s="304"/>
      <c r="BXY852" s="304"/>
      <c r="BXZ852" s="304"/>
      <c r="BYA852" s="304"/>
      <c r="BYB852" s="304"/>
      <c r="BYC852" s="304"/>
      <c r="BYD852" s="304"/>
      <c r="BYE852" s="304"/>
      <c r="BYF852" s="304"/>
      <c r="BYG852" s="304"/>
      <c r="BYH852" s="304"/>
      <c r="BYI852" s="304"/>
      <c r="BYJ852" s="304"/>
      <c r="BYK852" s="304"/>
      <c r="BYL852" s="304"/>
      <c r="BYM852" s="304"/>
      <c r="BYN852" s="304"/>
      <c r="BYO852" s="304"/>
      <c r="BYP852" s="304"/>
      <c r="BYQ852" s="304"/>
      <c r="BYR852" s="304"/>
      <c r="BYS852" s="304"/>
      <c r="BYT852" s="304"/>
      <c r="BYU852" s="304"/>
      <c r="BYV852" s="304"/>
      <c r="BYW852" s="304"/>
      <c r="BYX852" s="304"/>
      <c r="BYY852" s="304"/>
      <c r="BYZ852" s="304"/>
      <c r="BZA852" s="304"/>
      <c r="BZB852" s="304"/>
      <c r="BZC852" s="304"/>
      <c r="BZD852" s="304"/>
      <c r="BZE852" s="304"/>
      <c r="BZF852" s="304"/>
      <c r="BZG852" s="304"/>
      <c r="BZH852" s="304"/>
      <c r="BZI852" s="304"/>
      <c r="BZJ852" s="304"/>
      <c r="BZK852" s="304"/>
      <c r="BZL852" s="304"/>
      <c r="BZM852" s="304"/>
      <c r="BZN852" s="304"/>
      <c r="BZO852" s="304"/>
      <c r="BZP852" s="304"/>
      <c r="BZQ852" s="304"/>
      <c r="BZR852" s="304"/>
      <c r="BZS852" s="304"/>
      <c r="BZT852" s="304"/>
      <c r="BZU852" s="304"/>
      <c r="BZV852" s="304"/>
      <c r="BZW852" s="304"/>
      <c r="BZX852" s="304"/>
      <c r="BZY852" s="304"/>
      <c r="BZZ852" s="304"/>
      <c r="CAA852" s="304"/>
      <c r="CAB852" s="304"/>
      <c r="CAC852" s="304"/>
      <c r="CAD852" s="304"/>
      <c r="CAE852" s="304"/>
      <c r="CAF852" s="304"/>
      <c r="CAG852" s="304"/>
      <c r="CAH852" s="304"/>
      <c r="CAI852" s="304"/>
      <c r="CAJ852" s="304"/>
      <c r="CAK852" s="304"/>
      <c r="CAL852" s="304"/>
      <c r="CAM852" s="304"/>
      <c r="CAN852" s="304"/>
      <c r="CAO852" s="304"/>
      <c r="CAP852" s="304"/>
      <c r="CAQ852" s="304"/>
      <c r="CAR852" s="304"/>
      <c r="CAS852" s="304"/>
      <c r="CAT852" s="304"/>
      <c r="CAU852" s="304"/>
      <c r="CAV852" s="304"/>
      <c r="CAW852" s="304"/>
      <c r="CAX852" s="304"/>
      <c r="CAY852" s="304"/>
      <c r="CAZ852" s="304"/>
      <c r="CBA852" s="304"/>
      <c r="CBB852" s="304"/>
      <c r="CBC852" s="304"/>
      <c r="CBD852" s="304"/>
      <c r="CBE852" s="304"/>
      <c r="CBF852" s="304"/>
      <c r="CBG852" s="304"/>
      <c r="CBH852" s="304"/>
      <c r="CBI852" s="304"/>
      <c r="CBJ852" s="304"/>
      <c r="CBK852" s="304"/>
      <c r="CBL852" s="304"/>
      <c r="CBM852" s="304"/>
      <c r="CBN852" s="304"/>
      <c r="CBO852" s="304"/>
      <c r="CBP852" s="304"/>
      <c r="CBQ852" s="304"/>
      <c r="CBR852" s="304"/>
      <c r="CBS852" s="304"/>
      <c r="CBT852" s="304"/>
      <c r="CBU852" s="304"/>
      <c r="CBV852" s="304"/>
      <c r="CBW852" s="304"/>
      <c r="CBX852" s="304"/>
      <c r="CBY852" s="304"/>
      <c r="CBZ852" s="304"/>
      <c r="CCA852" s="304"/>
      <c r="CCB852" s="304"/>
      <c r="CCC852" s="304"/>
      <c r="CCD852" s="304"/>
      <c r="CCE852" s="304"/>
      <c r="CCF852" s="304"/>
      <c r="CCG852" s="304"/>
      <c r="CCH852" s="304"/>
      <c r="CCI852" s="304"/>
      <c r="CCJ852" s="304"/>
      <c r="CCK852" s="304"/>
      <c r="CCL852" s="304"/>
      <c r="CCM852" s="304"/>
      <c r="CCN852" s="304"/>
      <c r="CCO852" s="304"/>
      <c r="CCP852" s="304"/>
      <c r="CCQ852" s="304"/>
      <c r="CCR852" s="304"/>
      <c r="CCS852" s="304"/>
      <c r="CCT852" s="304"/>
      <c r="CCU852" s="304"/>
      <c r="CCV852" s="304"/>
      <c r="CCW852" s="304"/>
      <c r="CCX852" s="304"/>
      <c r="CCY852" s="304"/>
      <c r="CCZ852" s="304"/>
      <c r="CDA852" s="304"/>
      <c r="CDB852" s="304"/>
      <c r="CDC852" s="304"/>
      <c r="CDD852" s="304"/>
      <c r="CDE852" s="304"/>
      <c r="CDF852" s="304"/>
      <c r="CDG852" s="304"/>
      <c r="CDH852" s="304"/>
      <c r="CDI852" s="304"/>
      <c r="CDJ852" s="304"/>
      <c r="CDK852" s="304"/>
      <c r="CDL852" s="304"/>
      <c r="CDM852" s="304"/>
      <c r="CDN852" s="304"/>
      <c r="CDO852" s="304"/>
      <c r="CDP852" s="304"/>
      <c r="CDQ852" s="304"/>
      <c r="CDR852" s="304"/>
      <c r="CDS852" s="304"/>
      <c r="CDT852" s="304"/>
      <c r="CDU852" s="304"/>
      <c r="CDV852" s="304"/>
      <c r="CDW852" s="304"/>
      <c r="CDX852" s="304"/>
      <c r="CDY852" s="304"/>
      <c r="CDZ852" s="304"/>
      <c r="CEA852" s="304"/>
      <c r="CEB852" s="304"/>
      <c r="CEC852" s="304"/>
      <c r="CED852" s="304"/>
      <c r="CEE852" s="304"/>
      <c r="CEF852" s="304"/>
      <c r="CEG852" s="304"/>
      <c r="CEH852" s="304"/>
      <c r="CEI852" s="304"/>
      <c r="CEJ852" s="304"/>
      <c r="CEK852" s="304"/>
      <c r="CEL852" s="304"/>
      <c r="CEM852" s="304"/>
      <c r="CEN852" s="304"/>
      <c r="CEO852" s="304"/>
      <c r="CEP852" s="304"/>
      <c r="CEQ852" s="304"/>
      <c r="CER852" s="304"/>
      <c r="CES852" s="304"/>
      <c r="CET852" s="304"/>
      <c r="CEU852" s="304"/>
      <c r="CEV852" s="304"/>
      <c r="CEW852" s="304"/>
      <c r="CEX852" s="304"/>
      <c r="CEY852" s="304"/>
      <c r="CEZ852" s="304"/>
      <c r="CFA852" s="304"/>
      <c r="CFB852" s="304"/>
      <c r="CFC852" s="304"/>
      <c r="CFD852" s="304"/>
      <c r="CFE852" s="304"/>
      <c r="CFF852" s="304"/>
      <c r="CFG852" s="304"/>
      <c r="CFH852" s="304"/>
      <c r="CFI852" s="304"/>
      <c r="CFJ852" s="304"/>
      <c r="CFK852" s="304"/>
      <c r="CFL852" s="304"/>
      <c r="CFM852" s="304"/>
      <c r="CFN852" s="304"/>
      <c r="CFO852" s="304"/>
      <c r="CFP852" s="304"/>
      <c r="CFQ852" s="304"/>
      <c r="CFR852" s="304"/>
      <c r="CFS852" s="304"/>
      <c r="CFT852" s="304"/>
      <c r="CFU852" s="304"/>
      <c r="CFV852" s="304"/>
      <c r="CFW852" s="304"/>
      <c r="CFX852" s="304"/>
      <c r="CFY852" s="304"/>
      <c r="CFZ852" s="304"/>
      <c r="CGA852" s="304"/>
      <c r="CGB852" s="304"/>
      <c r="CGC852" s="304"/>
      <c r="CGD852" s="304"/>
      <c r="CGE852" s="304"/>
      <c r="CGF852" s="304"/>
      <c r="CGG852" s="304"/>
      <c r="CGH852" s="304"/>
      <c r="CGI852" s="304"/>
      <c r="CGJ852" s="304"/>
      <c r="CGK852" s="304"/>
      <c r="CGL852" s="304"/>
      <c r="CGM852" s="304"/>
      <c r="CGN852" s="304"/>
      <c r="CGO852" s="304"/>
      <c r="CGP852" s="304"/>
      <c r="CGQ852" s="304"/>
      <c r="CGR852" s="304"/>
      <c r="CGS852" s="304"/>
      <c r="CGT852" s="304"/>
      <c r="CGU852" s="304"/>
      <c r="CGV852" s="304"/>
      <c r="CGW852" s="304"/>
      <c r="CGX852" s="304"/>
      <c r="CGY852" s="304"/>
      <c r="CGZ852" s="304"/>
      <c r="CHA852" s="304"/>
      <c r="CHB852" s="304"/>
      <c r="CHC852" s="304"/>
      <c r="CHD852" s="304"/>
      <c r="CHE852" s="304"/>
      <c r="CHF852" s="304"/>
      <c r="CHG852" s="304"/>
      <c r="CHH852" s="304"/>
      <c r="CHI852" s="304"/>
      <c r="CHJ852" s="304"/>
      <c r="CHK852" s="304"/>
      <c r="CHL852" s="304"/>
      <c r="CHM852" s="304"/>
      <c r="CHN852" s="304"/>
      <c r="CHO852" s="304"/>
      <c r="CHP852" s="304"/>
      <c r="CHQ852" s="304"/>
      <c r="CHR852" s="304"/>
      <c r="CHS852" s="304"/>
      <c r="CHT852" s="304"/>
      <c r="CHU852" s="304"/>
      <c r="CHV852" s="304"/>
      <c r="CHW852" s="304"/>
      <c r="CHX852" s="304"/>
      <c r="CHY852" s="304"/>
      <c r="CHZ852" s="304"/>
      <c r="CIA852" s="304"/>
      <c r="CIB852" s="304"/>
      <c r="CIC852" s="304"/>
      <c r="CID852" s="304"/>
      <c r="CIE852" s="304"/>
      <c r="CIF852" s="304"/>
      <c r="CIG852" s="304"/>
      <c r="CIH852" s="304"/>
      <c r="CII852" s="304"/>
      <c r="CIJ852" s="304"/>
      <c r="CIK852" s="304"/>
      <c r="CIL852" s="304"/>
      <c r="CIM852" s="304"/>
      <c r="CIN852" s="304"/>
      <c r="CIO852" s="304"/>
      <c r="CIP852" s="304"/>
      <c r="CIQ852" s="304"/>
      <c r="CIR852" s="304"/>
      <c r="CIS852" s="304"/>
      <c r="CIT852" s="304"/>
      <c r="CIU852" s="304"/>
      <c r="CIV852" s="304"/>
      <c r="CIW852" s="304"/>
      <c r="CIX852" s="304"/>
      <c r="CIY852" s="304"/>
      <c r="CIZ852" s="304"/>
      <c r="CJA852" s="304"/>
      <c r="CJB852" s="304"/>
      <c r="CJC852" s="304"/>
      <c r="CJD852" s="304"/>
      <c r="CJE852" s="304"/>
      <c r="CJF852" s="304"/>
      <c r="CJG852" s="304"/>
      <c r="CJH852" s="304"/>
      <c r="CJI852" s="304"/>
      <c r="CJJ852" s="304"/>
      <c r="CJK852" s="304"/>
      <c r="CJL852" s="304"/>
      <c r="CJM852" s="304"/>
      <c r="CJN852" s="304"/>
      <c r="CJO852" s="304"/>
      <c r="CJP852" s="304"/>
      <c r="CJQ852" s="304"/>
      <c r="CJR852" s="304"/>
      <c r="CJS852" s="304"/>
      <c r="CJT852" s="304"/>
      <c r="CJU852" s="304"/>
      <c r="CJV852" s="304"/>
      <c r="CJW852" s="304"/>
      <c r="CJX852" s="304"/>
      <c r="CJY852" s="304"/>
      <c r="CJZ852" s="304"/>
      <c r="CKA852" s="304"/>
      <c r="CKB852" s="304"/>
      <c r="CKC852" s="304"/>
      <c r="CKD852" s="304"/>
      <c r="CKE852" s="304"/>
      <c r="CKF852" s="304"/>
      <c r="CKG852" s="304"/>
      <c r="CKH852" s="304"/>
      <c r="CKI852" s="304"/>
      <c r="CKJ852" s="304"/>
      <c r="CKK852" s="304"/>
      <c r="CKL852" s="304"/>
      <c r="CKM852" s="304"/>
      <c r="CKN852" s="304"/>
      <c r="CKO852" s="304"/>
      <c r="CKP852" s="304"/>
      <c r="CKQ852" s="304"/>
      <c r="CKR852" s="304"/>
      <c r="CKS852" s="304"/>
      <c r="CKT852" s="304"/>
      <c r="CKU852" s="304"/>
      <c r="CKV852" s="304"/>
      <c r="CKW852" s="304"/>
      <c r="CKX852" s="304"/>
      <c r="CKY852" s="304"/>
      <c r="CKZ852" s="304"/>
      <c r="CLA852" s="304"/>
      <c r="CLB852" s="304"/>
      <c r="CLC852" s="304"/>
      <c r="CLD852" s="304"/>
      <c r="CLE852" s="304"/>
      <c r="CLF852" s="304"/>
      <c r="CLG852" s="304"/>
      <c r="CLH852" s="304"/>
      <c r="CLI852" s="304"/>
      <c r="CLJ852" s="304"/>
      <c r="CLK852" s="304"/>
      <c r="CLL852" s="304"/>
      <c r="CLM852" s="304"/>
      <c r="CLN852" s="304"/>
      <c r="CLO852" s="304"/>
      <c r="CLP852" s="304"/>
      <c r="CLQ852" s="304"/>
      <c r="CLR852" s="304"/>
      <c r="CLS852" s="304"/>
      <c r="CLT852" s="304"/>
      <c r="CLU852" s="304"/>
      <c r="CLV852" s="304"/>
      <c r="CLW852" s="304"/>
      <c r="CLX852" s="304"/>
      <c r="CLY852" s="304"/>
      <c r="CLZ852" s="304"/>
      <c r="CMA852" s="304"/>
      <c r="CMB852" s="304"/>
      <c r="CMC852" s="304"/>
      <c r="CMD852" s="304"/>
      <c r="CME852" s="304"/>
      <c r="CMF852" s="304"/>
      <c r="CMG852" s="304"/>
      <c r="CMH852" s="304"/>
      <c r="CMI852" s="304"/>
      <c r="CMJ852" s="304"/>
      <c r="CMK852" s="304"/>
      <c r="CML852" s="304"/>
      <c r="CMM852" s="304"/>
      <c r="CMN852" s="304"/>
      <c r="CMO852" s="304"/>
      <c r="CMP852" s="304"/>
      <c r="CMQ852" s="304"/>
      <c r="CMR852" s="304"/>
      <c r="CMS852" s="304"/>
      <c r="CMT852" s="304"/>
      <c r="CMU852" s="304"/>
      <c r="CMV852" s="304"/>
      <c r="CMW852" s="304"/>
      <c r="CMX852" s="304"/>
      <c r="CMY852" s="304"/>
      <c r="CMZ852" s="304"/>
      <c r="CNA852" s="304"/>
      <c r="CNB852" s="304"/>
      <c r="CNC852" s="304"/>
      <c r="CND852" s="304"/>
      <c r="CNE852" s="304"/>
      <c r="CNF852" s="304"/>
      <c r="CNG852" s="304"/>
      <c r="CNH852" s="304"/>
      <c r="CNI852" s="304"/>
      <c r="CNJ852" s="304"/>
      <c r="CNK852" s="304"/>
      <c r="CNL852" s="304"/>
      <c r="CNM852" s="304"/>
      <c r="CNN852" s="304"/>
      <c r="CNO852" s="304"/>
      <c r="CNP852" s="304"/>
      <c r="CNQ852" s="304"/>
      <c r="CNR852" s="304"/>
      <c r="CNS852" s="304"/>
      <c r="CNT852" s="304"/>
      <c r="CNU852" s="304"/>
      <c r="CNV852" s="304"/>
      <c r="CNW852" s="304"/>
      <c r="CNX852" s="304"/>
      <c r="CNY852" s="304"/>
      <c r="CNZ852" s="304"/>
      <c r="COA852" s="304"/>
      <c r="COB852" s="304"/>
      <c r="COC852" s="304"/>
      <c r="COD852" s="304"/>
      <c r="COE852" s="304"/>
      <c r="COF852" s="304"/>
      <c r="COG852" s="304"/>
      <c r="COH852" s="304"/>
      <c r="COI852" s="304"/>
      <c r="COJ852" s="304"/>
      <c r="COK852" s="304"/>
      <c r="COL852" s="304"/>
      <c r="COM852" s="304"/>
      <c r="CON852" s="304"/>
      <c r="COO852" s="304"/>
      <c r="COP852" s="304"/>
      <c r="COQ852" s="304"/>
      <c r="COR852" s="304"/>
      <c r="COS852" s="304"/>
      <c r="COT852" s="304"/>
      <c r="COU852" s="304"/>
      <c r="COV852" s="304"/>
      <c r="COW852" s="304"/>
      <c r="COX852" s="304"/>
      <c r="COY852" s="304"/>
      <c r="COZ852" s="304"/>
      <c r="CPA852" s="304"/>
      <c r="CPB852" s="304"/>
      <c r="CPC852" s="304"/>
      <c r="CPD852" s="304"/>
      <c r="CPE852" s="304"/>
      <c r="CPF852" s="304"/>
      <c r="CPG852" s="304"/>
      <c r="CPH852" s="304"/>
      <c r="CPI852" s="304"/>
      <c r="CPJ852" s="304"/>
      <c r="CPK852" s="304"/>
      <c r="CPL852" s="304"/>
      <c r="CPM852" s="304"/>
      <c r="CPN852" s="304"/>
      <c r="CPO852" s="304"/>
      <c r="CPP852" s="304"/>
      <c r="CPQ852" s="304"/>
      <c r="CPR852" s="304"/>
      <c r="CPS852" s="304"/>
      <c r="CPT852" s="304"/>
      <c r="CPU852" s="304"/>
      <c r="CPV852" s="304"/>
      <c r="CPW852" s="304"/>
      <c r="CPX852" s="304"/>
      <c r="CPY852" s="304"/>
      <c r="CPZ852" s="304"/>
      <c r="CQA852" s="304"/>
      <c r="CQB852" s="304"/>
      <c r="CQC852" s="304"/>
      <c r="CQD852" s="304"/>
      <c r="CQE852" s="304"/>
      <c r="CQF852" s="304"/>
      <c r="CQG852" s="304"/>
      <c r="CQH852" s="304"/>
      <c r="CQI852" s="304"/>
      <c r="CQJ852" s="304"/>
      <c r="CQK852" s="304"/>
      <c r="CQL852" s="304"/>
      <c r="CQM852" s="304"/>
      <c r="CQN852" s="304"/>
      <c r="CQO852" s="304"/>
      <c r="CQP852" s="304"/>
      <c r="CQQ852" s="304"/>
      <c r="CQR852" s="304"/>
      <c r="CQS852" s="304"/>
      <c r="CQT852" s="304"/>
      <c r="CQU852" s="304"/>
      <c r="CQV852" s="304"/>
      <c r="CQW852" s="304"/>
      <c r="CQX852" s="304"/>
      <c r="CQY852" s="304"/>
      <c r="CQZ852" s="304"/>
      <c r="CRA852" s="304"/>
      <c r="CRB852" s="304"/>
      <c r="CRC852" s="304"/>
      <c r="CRD852" s="304"/>
      <c r="CRE852" s="304"/>
      <c r="CRF852" s="304"/>
      <c r="CRG852" s="304"/>
      <c r="CRH852" s="304"/>
      <c r="CRI852" s="304"/>
      <c r="CRJ852" s="304"/>
      <c r="CRK852" s="304"/>
      <c r="CRL852" s="304"/>
      <c r="CRM852" s="304"/>
      <c r="CRN852" s="304"/>
      <c r="CRO852" s="304"/>
      <c r="CRP852" s="304"/>
      <c r="CRQ852" s="304"/>
      <c r="CRR852" s="304"/>
      <c r="CRS852" s="304"/>
      <c r="CRT852" s="304"/>
      <c r="CRU852" s="304"/>
      <c r="CRV852" s="304"/>
      <c r="CRW852" s="304"/>
      <c r="CRX852" s="304"/>
      <c r="CRY852" s="304"/>
      <c r="CRZ852" s="304"/>
      <c r="CSA852" s="304"/>
      <c r="CSB852" s="304"/>
      <c r="CSC852" s="304"/>
      <c r="CSD852" s="304"/>
      <c r="CSE852" s="304"/>
      <c r="CSF852" s="304"/>
      <c r="CSG852" s="304"/>
      <c r="CSH852" s="304"/>
      <c r="CSI852" s="304"/>
      <c r="CSJ852" s="304"/>
      <c r="CSK852" s="304"/>
      <c r="CSL852" s="304"/>
      <c r="CSM852" s="304"/>
      <c r="CSN852" s="304"/>
      <c r="CSO852" s="304"/>
      <c r="CSP852" s="304"/>
      <c r="CSQ852" s="304"/>
      <c r="CSR852" s="304"/>
      <c r="CSS852" s="304"/>
      <c r="CST852" s="304"/>
      <c r="CSU852" s="304"/>
      <c r="CSV852" s="304"/>
      <c r="CSW852" s="304"/>
      <c r="CSX852" s="304"/>
      <c r="CSY852" s="304"/>
      <c r="CSZ852" s="304"/>
      <c r="CTA852" s="304"/>
      <c r="CTB852" s="304"/>
      <c r="CTC852" s="304"/>
      <c r="CTD852" s="304"/>
      <c r="CTE852" s="304"/>
      <c r="CTF852" s="304"/>
      <c r="CTG852" s="304"/>
      <c r="CTH852" s="304"/>
      <c r="CTI852" s="304"/>
      <c r="CTJ852" s="304"/>
      <c r="CTK852" s="304"/>
      <c r="CTL852" s="304"/>
      <c r="CTM852" s="304"/>
      <c r="CTN852" s="304"/>
      <c r="CTO852" s="304"/>
      <c r="CTP852" s="304"/>
      <c r="CTQ852" s="304"/>
      <c r="CTR852" s="304"/>
      <c r="CTS852" s="304"/>
      <c r="CTT852" s="304"/>
      <c r="CTU852" s="304"/>
      <c r="CTV852" s="304"/>
      <c r="CTW852" s="304"/>
      <c r="CTX852" s="304"/>
      <c r="CTY852" s="304"/>
      <c r="CTZ852" s="304"/>
      <c r="CUA852" s="304"/>
      <c r="CUB852" s="304"/>
      <c r="CUC852" s="304"/>
      <c r="CUD852" s="304"/>
      <c r="CUE852" s="304"/>
      <c r="CUF852" s="304"/>
      <c r="CUG852" s="304"/>
      <c r="CUH852" s="304"/>
      <c r="CUI852" s="304"/>
      <c r="CUJ852" s="304"/>
      <c r="CUK852" s="304"/>
      <c r="CUL852" s="304"/>
      <c r="CUM852" s="304"/>
      <c r="CUN852" s="304"/>
      <c r="CUO852" s="304"/>
      <c r="CUP852" s="304"/>
      <c r="CUQ852" s="304"/>
      <c r="CUR852" s="304"/>
      <c r="CUS852" s="304"/>
      <c r="CUT852" s="304"/>
      <c r="CUU852" s="304"/>
      <c r="CUV852" s="304"/>
      <c r="CUW852" s="304"/>
      <c r="CUX852" s="304"/>
      <c r="CUY852" s="304"/>
      <c r="CUZ852" s="304"/>
      <c r="CVA852" s="304"/>
      <c r="CVB852" s="304"/>
      <c r="CVC852" s="304"/>
      <c r="CVD852" s="304"/>
      <c r="CVE852" s="304"/>
      <c r="CVF852" s="304"/>
      <c r="CVG852" s="304"/>
      <c r="CVH852" s="304"/>
      <c r="CVI852" s="304"/>
      <c r="CVJ852" s="304"/>
      <c r="CVK852" s="304"/>
      <c r="CVL852" s="304"/>
      <c r="CVM852" s="304"/>
      <c r="CVN852" s="304"/>
      <c r="CVO852" s="304"/>
      <c r="CVP852" s="304"/>
      <c r="CVQ852" s="304"/>
      <c r="CVR852" s="304"/>
      <c r="CVS852" s="304"/>
      <c r="CVT852" s="304"/>
      <c r="CVU852" s="304"/>
      <c r="CVV852" s="304"/>
      <c r="CVW852" s="304"/>
      <c r="CVX852" s="304"/>
      <c r="CVY852" s="304"/>
      <c r="CVZ852" s="304"/>
      <c r="CWA852" s="304"/>
      <c r="CWB852" s="304"/>
      <c r="CWC852" s="304"/>
      <c r="CWD852" s="304"/>
      <c r="CWE852" s="304"/>
      <c r="CWF852" s="304"/>
      <c r="CWG852" s="304"/>
      <c r="CWH852" s="304"/>
      <c r="CWI852" s="304"/>
      <c r="CWJ852" s="304"/>
      <c r="CWK852" s="304"/>
      <c r="CWL852" s="304"/>
      <c r="CWM852" s="304"/>
      <c r="CWN852" s="304"/>
      <c r="CWO852" s="304"/>
      <c r="CWP852" s="304"/>
      <c r="CWQ852" s="304"/>
      <c r="CWR852" s="304"/>
      <c r="CWS852" s="304"/>
      <c r="CWT852" s="304"/>
      <c r="CWU852" s="304"/>
      <c r="CWV852" s="304"/>
      <c r="CWW852" s="304"/>
      <c r="CWX852" s="304"/>
      <c r="CWY852" s="304"/>
      <c r="CWZ852" s="304"/>
      <c r="CXA852" s="304"/>
      <c r="CXB852" s="304"/>
      <c r="CXC852" s="304"/>
      <c r="CXD852" s="304"/>
      <c r="CXE852" s="304"/>
      <c r="CXF852" s="304"/>
      <c r="CXG852" s="304"/>
      <c r="CXH852" s="304"/>
      <c r="CXI852" s="304"/>
      <c r="CXJ852" s="304"/>
      <c r="CXK852" s="304"/>
      <c r="CXL852" s="304"/>
      <c r="CXM852" s="304"/>
      <c r="CXN852" s="304"/>
      <c r="CXO852" s="304"/>
      <c r="CXP852" s="304"/>
      <c r="CXQ852" s="304"/>
      <c r="CXR852" s="304"/>
      <c r="CXS852" s="304"/>
      <c r="CXT852" s="304"/>
      <c r="CXU852" s="304"/>
      <c r="CXV852" s="304"/>
      <c r="CXW852" s="304"/>
      <c r="CXX852" s="304"/>
      <c r="CXY852" s="304"/>
      <c r="CXZ852" s="304"/>
      <c r="CYA852" s="304"/>
      <c r="CYB852" s="304"/>
      <c r="CYC852" s="304"/>
      <c r="CYD852" s="304"/>
      <c r="CYE852" s="304"/>
      <c r="CYF852" s="304"/>
      <c r="CYG852" s="304"/>
      <c r="CYH852" s="304"/>
      <c r="CYI852" s="304"/>
      <c r="CYJ852" s="304"/>
      <c r="CYK852" s="304"/>
      <c r="CYL852" s="304"/>
      <c r="CYM852" s="304"/>
      <c r="CYN852" s="304"/>
      <c r="CYO852" s="304"/>
      <c r="CYP852" s="304"/>
      <c r="CYQ852" s="304"/>
      <c r="CYR852" s="304"/>
      <c r="CYS852" s="304"/>
      <c r="CYT852" s="304"/>
      <c r="CYU852" s="304"/>
      <c r="CYV852" s="304"/>
      <c r="CYW852" s="304"/>
      <c r="CYX852" s="304"/>
      <c r="CYY852" s="304"/>
      <c r="CYZ852" s="304"/>
      <c r="CZA852" s="304"/>
      <c r="CZB852" s="304"/>
      <c r="CZC852" s="304"/>
      <c r="CZD852" s="304"/>
      <c r="CZE852" s="304"/>
      <c r="CZF852" s="304"/>
      <c r="CZG852" s="304"/>
      <c r="CZH852" s="304"/>
      <c r="CZI852" s="304"/>
      <c r="CZJ852" s="304"/>
      <c r="CZK852" s="304"/>
      <c r="CZL852" s="304"/>
      <c r="CZM852" s="304"/>
      <c r="CZN852" s="304"/>
      <c r="CZO852" s="304"/>
      <c r="CZP852" s="304"/>
      <c r="CZQ852" s="304"/>
      <c r="CZR852" s="304"/>
      <c r="CZS852" s="304"/>
      <c r="CZT852" s="304"/>
      <c r="CZU852" s="304"/>
      <c r="CZV852" s="304"/>
      <c r="CZW852" s="304"/>
      <c r="CZX852" s="304"/>
      <c r="CZY852" s="304"/>
      <c r="CZZ852" s="304"/>
      <c r="DAA852" s="304"/>
      <c r="DAB852" s="304"/>
      <c r="DAC852" s="304"/>
      <c r="DAD852" s="304"/>
      <c r="DAE852" s="304"/>
      <c r="DAF852" s="304"/>
      <c r="DAG852" s="304"/>
      <c r="DAH852" s="304"/>
      <c r="DAI852" s="304"/>
      <c r="DAJ852" s="304"/>
      <c r="DAK852" s="304"/>
      <c r="DAL852" s="304"/>
      <c r="DAM852" s="304"/>
      <c r="DAN852" s="304"/>
      <c r="DAO852" s="304"/>
      <c r="DAP852" s="304"/>
      <c r="DAQ852" s="304"/>
      <c r="DAR852" s="304"/>
      <c r="DAS852" s="304"/>
      <c r="DAT852" s="304"/>
      <c r="DAU852" s="304"/>
      <c r="DAV852" s="304"/>
      <c r="DAW852" s="304"/>
      <c r="DAX852" s="304"/>
      <c r="DAY852" s="304"/>
      <c r="DAZ852" s="304"/>
      <c r="DBA852" s="304"/>
      <c r="DBB852" s="304"/>
      <c r="DBC852" s="304"/>
      <c r="DBD852" s="304"/>
      <c r="DBE852" s="304"/>
      <c r="DBF852" s="304"/>
      <c r="DBG852" s="304"/>
      <c r="DBH852" s="304"/>
      <c r="DBI852" s="304"/>
      <c r="DBJ852" s="304"/>
      <c r="DBK852" s="304"/>
      <c r="DBL852" s="304"/>
      <c r="DBM852" s="304"/>
      <c r="DBN852" s="304"/>
      <c r="DBO852" s="304"/>
      <c r="DBP852" s="304"/>
      <c r="DBQ852" s="304"/>
      <c r="DBR852" s="304"/>
      <c r="DBS852" s="304"/>
      <c r="DBT852" s="304"/>
      <c r="DBU852" s="304"/>
      <c r="DBV852" s="304"/>
      <c r="DBW852" s="304"/>
      <c r="DBX852" s="304"/>
      <c r="DBY852" s="304"/>
      <c r="DBZ852" s="304"/>
      <c r="DCA852" s="304"/>
      <c r="DCB852" s="304"/>
      <c r="DCC852" s="304"/>
      <c r="DCD852" s="304"/>
      <c r="DCE852" s="304"/>
      <c r="DCF852" s="304"/>
      <c r="DCG852" s="304"/>
      <c r="DCH852" s="304"/>
      <c r="DCI852" s="304"/>
      <c r="DCJ852" s="304"/>
      <c r="DCK852" s="304"/>
      <c r="DCL852" s="304"/>
      <c r="DCM852" s="304"/>
      <c r="DCN852" s="304"/>
      <c r="DCO852" s="304"/>
      <c r="DCP852" s="304"/>
      <c r="DCQ852" s="304"/>
      <c r="DCR852" s="304"/>
      <c r="DCS852" s="304"/>
      <c r="DCT852" s="304"/>
      <c r="DCU852" s="304"/>
      <c r="DCV852" s="304"/>
      <c r="DCW852" s="304"/>
      <c r="DCX852" s="304"/>
      <c r="DCY852" s="304"/>
      <c r="DCZ852" s="304"/>
      <c r="DDA852" s="304"/>
      <c r="DDB852" s="304"/>
      <c r="DDC852" s="304"/>
      <c r="DDD852" s="304"/>
      <c r="DDE852" s="304"/>
      <c r="DDF852" s="304"/>
      <c r="DDG852" s="304"/>
      <c r="DDH852" s="304"/>
      <c r="DDI852" s="304"/>
      <c r="DDJ852" s="304"/>
      <c r="DDK852" s="304"/>
      <c r="DDL852" s="304"/>
      <c r="DDM852" s="304"/>
      <c r="DDN852" s="304"/>
      <c r="DDO852" s="304"/>
      <c r="DDP852" s="304"/>
      <c r="DDQ852" s="304"/>
      <c r="DDR852" s="304"/>
      <c r="DDS852" s="304"/>
      <c r="DDT852" s="304"/>
      <c r="DDU852" s="304"/>
      <c r="DDV852" s="304"/>
      <c r="DDW852" s="304"/>
      <c r="DDX852" s="304"/>
      <c r="DDY852" s="304"/>
      <c r="DDZ852" s="304"/>
      <c r="DEA852" s="304"/>
      <c r="DEB852" s="304"/>
      <c r="DEC852" s="304"/>
      <c r="DED852" s="304"/>
      <c r="DEE852" s="304"/>
      <c r="DEF852" s="304"/>
      <c r="DEG852" s="304"/>
      <c r="DEH852" s="304"/>
      <c r="DEI852" s="304"/>
      <c r="DEJ852" s="304"/>
      <c r="DEK852" s="304"/>
      <c r="DEL852" s="304"/>
      <c r="DEM852" s="304"/>
      <c r="DEN852" s="304"/>
      <c r="DEO852" s="304"/>
      <c r="DEP852" s="304"/>
      <c r="DEQ852" s="304"/>
      <c r="DER852" s="304"/>
      <c r="DES852" s="304"/>
      <c r="DET852" s="304"/>
      <c r="DEU852" s="304"/>
      <c r="DEV852" s="304"/>
      <c r="DEW852" s="304"/>
      <c r="DEX852" s="304"/>
      <c r="DEY852" s="304"/>
      <c r="DEZ852" s="304"/>
      <c r="DFA852" s="304"/>
      <c r="DFB852" s="304"/>
      <c r="DFC852" s="304"/>
      <c r="DFD852" s="304"/>
      <c r="DFE852" s="304"/>
      <c r="DFF852" s="304"/>
      <c r="DFG852" s="304"/>
      <c r="DFH852" s="304"/>
      <c r="DFI852" s="304"/>
      <c r="DFJ852" s="304"/>
      <c r="DFK852" s="304"/>
      <c r="DFL852" s="304"/>
      <c r="DFM852" s="304"/>
      <c r="DFN852" s="304"/>
      <c r="DFO852" s="304"/>
      <c r="DFP852" s="304"/>
      <c r="DFQ852" s="304"/>
      <c r="DFR852" s="304"/>
      <c r="DFS852" s="304"/>
      <c r="DFT852" s="304"/>
      <c r="DFU852" s="304"/>
      <c r="DFV852" s="304"/>
      <c r="DFW852" s="304"/>
      <c r="DFX852" s="304"/>
      <c r="DFY852" s="304"/>
      <c r="DFZ852" s="304"/>
      <c r="DGA852" s="304"/>
      <c r="DGB852" s="304"/>
      <c r="DGC852" s="304"/>
      <c r="DGD852" s="304"/>
      <c r="DGE852" s="304"/>
      <c r="DGF852" s="304"/>
      <c r="DGG852" s="304"/>
      <c r="DGH852" s="304"/>
      <c r="DGI852" s="304"/>
      <c r="DGJ852" s="304"/>
      <c r="DGK852" s="304"/>
      <c r="DGL852" s="304"/>
      <c r="DGM852" s="304"/>
      <c r="DGN852" s="304"/>
      <c r="DGO852" s="304"/>
      <c r="DGP852" s="304"/>
      <c r="DGQ852" s="304"/>
      <c r="DGR852" s="304"/>
      <c r="DGS852" s="304"/>
      <c r="DGT852" s="304"/>
      <c r="DGU852" s="304"/>
      <c r="DGV852" s="304"/>
      <c r="DGW852" s="304"/>
      <c r="DGX852" s="304"/>
      <c r="DGY852" s="304"/>
      <c r="DGZ852" s="304"/>
      <c r="DHA852" s="304"/>
      <c r="DHB852" s="304"/>
      <c r="DHC852" s="304"/>
      <c r="DHD852" s="304"/>
      <c r="DHE852" s="304"/>
      <c r="DHF852" s="304"/>
      <c r="DHG852" s="304"/>
      <c r="DHH852" s="304"/>
      <c r="DHI852" s="304"/>
      <c r="DHJ852" s="304"/>
      <c r="DHK852" s="304"/>
      <c r="DHL852" s="304"/>
      <c r="DHM852" s="304"/>
      <c r="DHN852" s="304"/>
      <c r="DHO852" s="304"/>
      <c r="DHP852" s="304"/>
      <c r="DHQ852" s="304"/>
      <c r="DHR852" s="304"/>
      <c r="DHS852" s="304"/>
      <c r="DHT852" s="304"/>
      <c r="DHU852" s="304"/>
      <c r="DHV852" s="304"/>
      <c r="DHW852" s="304"/>
      <c r="DHX852" s="304"/>
      <c r="DHY852" s="304"/>
      <c r="DHZ852" s="304"/>
      <c r="DIA852" s="304"/>
      <c r="DIB852" s="304"/>
      <c r="DIC852" s="304"/>
      <c r="DID852" s="304"/>
      <c r="DIE852" s="304"/>
      <c r="DIF852" s="304"/>
      <c r="DIG852" s="304"/>
      <c r="DIH852" s="304"/>
      <c r="DII852" s="304"/>
      <c r="DIJ852" s="304"/>
      <c r="DIK852" s="304"/>
      <c r="DIL852" s="304"/>
      <c r="DIM852" s="304"/>
      <c r="DIN852" s="304"/>
      <c r="DIO852" s="304"/>
      <c r="DIP852" s="304"/>
      <c r="DIQ852" s="304"/>
      <c r="DIR852" s="304"/>
      <c r="DIS852" s="304"/>
      <c r="DIT852" s="304"/>
      <c r="DIU852" s="304"/>
      <c r="DIV852" s="304"/>
      <c r="DIW852" s="304"/>
      <c r="DIX852" s="304"/>
      <c r="DIY852" s="304"/>
      <c r="DIZ852" s="304"/>
      <c r="DJA852" s="304"/>
      <c r="DJB852" s="304"/>
      <c r="DJC852" s="304"/>
      <c r="DJD852" s="304"/>
      <c r="DJE852" s="304"/>
      <c r="DJF852" s="304"/>
      <c r="DJG852" s="304"/>
      <c r="DJH852" s="304"/>
      <c r="DJI852" s="304"/>
      <c r="DJJ852" s="304"/>
      <c r="DJK852" s="304"/>
      <c r="DJL852" s="304"/>
      <c r="DJM852" s="304"/>
      <c r="DJN852" s="304"/>
      <c r="DJO852" s="304"/>
      <c r="DJP852" s="304"/>
      <c r="DJQ852" s="304"/>
      <c r="DJR852" s="304"/>
      <c r="DJS852" s="304"/>
      <c r="DJT852" s="304"/>
      <c r="DJU852" s="304"/>
      <c r="DJV852" s="304"/>
      <c r="DJW852" s="304"/>
      <c r="DJX852" s="304"/>
      <c r="DJY852" s="304"/>
      <c r="DJZ852" s="304"/>
      <c r="DKA852" s="304"/>
      <c r="DKB852" s="304"/>
      <c r="DKC852" s="304"/>
      <c r="DKD852" s="304"/>
      <c r="DKE852" s="304"/>
      <c r="DKF852" s="304"/>
      <c r="DKG852" s="304"/>
      <c r="DKH852" s="304"/>
      <c r="DKI852" s="304"/>
      <c r="DKJ852" s="304"/>
      <c r="DKK852" s="304"/>
      <c r="DKL852" s="304"/>
      <c r="DKM852" s="304"/>
      <c r="DKN852" s="304"/>
      <c r="DKO852" s="304"/>
      <c r="DKP852" s="304"/>
      <c r="DKQ852" s="304"/>
      <c r="DKR852" s="304"/>
      <c r="DKS852" s="304"/>
      <c r="DKT852" s="304"/>
      <c r="DKU852" s="304"/>
      <c r="DKV852" s="304"/>
      <c r="DKW852" s="304"/>
      <c r="DKX852" s="304"/>
      <c r="DKY852" s="304"/>
      <c r="DKZ852" s="304"/>
      <c r="DLA852" s="304"/>
      <c r="DLB852" s="304"/>
      <c r="DLC852" s="304"/>
      <c r="DLD852" s="304"/>
      <c r="DLE852" s="304"/>
      <c r="DLF852" s="304"/>
      <c r="DLG852" s="304"/>
      <c r="DLH852" s="304"/>
      <c r="DLI852" s="304"/>
      <c r="DLJ852" s="304"/>
      <c r="DLK852" s="304"/>
      <c r="DLL852" s="304"/>
      <c r="DLM852" s="304"/>
      <c r="DLN852" s="304"/>
      <c r="DLO852" s="304"/>
      <c r="DLP852" s="304"/>
      <c r="DLQ852" s="304"/>
      <c r="DLR852" s="304"/>
      <c r="DLS852" s="304"/>
      <c r="DLT852" s="304"/>
      <c r="DLU852" s="304"/>
      <c r="DLV852" s="304"/>
      <c r="DLW852" s="304"/>
      <c r="DLX852" s="304"/>
      <c r="DLY852" s="304"/>
      <c r="DLZ852" s="304"/>
      <c r="DMA852" s="304"/>
      <c r="DMB852" s="304"/>
      <c r="DMC852" s="304"/>
      <c r="DMD852" s="304"/>
      <c r="DME852" s="304"/>
      <c r="DMF852" s="304"/>
      <c r="DMG852" s="304"/>
      <c r="DMH852" s="304"/>
      <c r="DMI852" s="304"/>
      <c r="DMJ852" s="304"/>
      <c r="DMK852" s="304"/>
      <c r="DML852" s="304"/>
      <c r="DMM852" s="304"/>
      <c r="DMN852" s="304"/>
      <c r="DMO852" s="304"/>
      <c r="DMP852" s="304"/>
      <c r="DMQ852" s="304"/>
      <c r="DMR852" s="304"/>
      <c r="DMS852" s="304"/>
      <c r="DMT852" s="304"/>
      <c r="DMU852" s="304"/>
      <c r="DMV852" s="304"/>
      <c r="DMW852" s="304"/>
      <c r="DMX852" s="304"/>
      <c r="DMY852" s="304"/>
      <c r="DMZ852" s="304"/>
      <c r="DNA852" s="304"/>
      <c r="DNB852" s="304"/>
      <c r="DNC852" s="304"/>
      <c r="DND852" s="304"/>
      <c r="DNE852" s="304"/>
      <c r="DNF852" s="304"/>
      <c r="DNG852" s="304"/>
      <c r="DNH852" s="304"/>
      <c r="DNI852" s="304"/>
      <c r="DNJ852" s="304"/>
      <c r="DNK852" s="304"/>
      <c r="DNL852" s="304"/>
      <c r="DNM852" s="304"/>
      <c r="DNN852" s="304"/>
      <c r="DNO852" s="304"/>
      <c r="DNP852" s="304"/>
      <c r="DNQ852" s="304"/>
      <c r="DNR852" s="304"/>
      <c r="DNS852" s="304"/>
      <c r="DNT852" s="304"/>
      <c r="DNU852" s="304"/>
      <c r="DNV852" s="304"/>
      <c r="DNW852" s="304"/>
      <c r="DNX852" s="304"/>
      <c r="DNY852" s="304"/>
      <c r="DNZ852" s="304"/>
      <c r="DOA852" s="304"/>
      <c r="DOB852" s="304"/>
      <c r="DOC852" s="304"/>
      <c r="DOD852" s="304"/>
      <c r="DOE852" s="304"/>
      <c r="DOF852" s="304"/>
      <c r="DOG852" s="304"/>
      <c r="DOH852" s="304"/>
      <c r="DOI852" s="304"/>
      <c r="DOJ852" s="304"/>
      <c r="DOK852" s="304"/>
      <c r="DOL852" s="304"/>
      <c r="DOM852" s="304"/>
      <c r="DON852" s="304"/>
      <c r="DOO852" s="304"/>
      <c r="DOP852" s="304"/>
      <c r="DOQ852" s="304"/>
      <c r="DOR852" s="304"/>
      <c r="DOS852" s="304"/>
      <c r="DOT852" s="304"/>
      <c r="DOU852" s="304"/>
      <c r="DOV852" s="304"/>
      <c r="DOW852" s="304"/>
      <c r="DOX852" s="304"/>
      <c r="DOY852" s="304"/>
      <c r="DOZ852" s="304"/>
      <c r="DPA852" s="304"/>
      <c r="DPB852" s="304"/>
      <c r="DPC852" s="304"/>
      <c r="DPD852" s="304"/>
      <c r="DPE852" s="304"/>
      <c r="DPF852" s="304"/>
      <c r="DPG852" s="304"/>
      <c r="DPH852" s="304"/>
      <c r="DPI852" s="304"/>
      <c r="DPJ852" s="304"/>
      <c r="DPK852" s="304"/>
      <c r="DPL852" s="304"/>
      <c r="DPM852" s="304"/>
      <c r="DPN852" s="304"/>
      <c r="DPO852" s="304"/>
      <c r="DPP852" s="304"/>
      <c r="DPQ852" s="304"/>
      <c r="DPR852" s="304"/>
      <c r="DPS852" s="304"/>
      <c r="DPT852" s="304"/>
      <c r="DPU852" s="304"/>
      <c r="DPV852" s="304"/>
      <c r="DPW852" s="304"/>
      <c r="DPX852" s="304"/>
      <c r="DPY852" s="304"/>
      <c r="DPZ852" s="304"/>
      <c r="DQA852" s="304"/>
      <c r="DQB852" s="304"/>
      <c r="DQC852" s="304"/>
      <c r="DQD852" s="304"/>
      <c r="DQE852" s="304"/>
      <c r="DQF852" s="304"/>
      <c r="DQG852" s="304"/>
      <c r="DQH852" s="304"/>
      <c r="DQI852" s="304"/>
      <c r="DQJ852" s="304"/>
      <c r="DQK852" s="304"/>
      <c r="DQL852" s="304"/>
      <c r="DQM852" s="304"/>
      <c r="DQN852" s="304"/>
      <c r="DQO852" s="304"/>
      <c r="DQP852" s="304"/>
      <c r="DQQ852" s="304"/>
      <c r="DQR852" s="304"/>
      <c r="DQS852" s="304"/>
      <c r="DQT852" s="304"/>
      <c r="DQU852" s="304"/>
      <c r="DQV852" s="304"/>
      <c r="DQW852" s="304"/>
      <c r="DQX852" s="304"/>
      <c r="DQY852" s="304"/>
      <c r="DQZ852" s="304"/>
      <c r="DRA852" s="304"/>
      <c r="DRB852" s="304"/>
      <c r="DRC852" s="304"/>
      <c r="DRD852" s="304"/>
      <c r="DRE852" s="304"/>
      <c r="DRF852" s="304"/>
      <c r="DRG852" s="304"/>
      <c r="DRH852" s="304"/>
      <c r="DRI852" s="304"/>
      <c r="DRJ852" s="304"/>
      <c r="DRK852" s="304"/>
      <c r="DRL852" s="304"/>
      <c r="DRM852" s="304"/>
      <c r="DRN852" s="304"/>
      <c r="DRO852" s="304"/>
      <c r="DRP852" s="304"/>
      <c r="DRQ852" s="304"/>
      <c r="DRR852" s="304"/>
      <c r="DRS852" s="304"/>
      <c r="DRT852" s="304"/>
      <c r="DRU852" s="304"/>
      <c r="DRV852" s="304"/>
      <c r="DRW852" s="304"/>
      <c r="DRX852" s="304"/>
      <c r="DRY852" s="304"/>
      <c r="DRZ852" s="304"/>
      <c r="DSA852" s="304"/>
      <c r="DSB852" s="304"/>
      <c r="DSC852" s="304"/>
      <c r="DSD852" s="304"/>
      <c r="DSE852" s="304"/>
      <c r="DSF852" s="304"/>
      <c r="DSG852" s="304"/>
      <c r="DSH852" s="304"/>
      <c r="DSI852" s="304"/>
      <c r="DSJ852" s="304"/>
      <c r="DSK852" s="304"/>
      <c r="DSL852" s="304"/>
      <c r="DSM852" s="304"/>
      <c r="DSN852" s="304"/>
      <c r="DSO852" s="304"/>
      <c r="DSP852" s="304"/>
      <c r="DSQ852" s="304"/>
      <c r="DSR852" s="304"/>
      <c r="DSS852" s="304"/>
      <c r="DST852" s="304"/>
      <c r="DSU852" s="304"/>
      <c r="DSV852" s="304"/>
      <c r="DSW852" s="304"/>
      <c r="DSX852" s="304"/>
      <c r="DSY852" s="304"/>
      <c r="DSZ852" s="304"/>
      <c r="DTA852" s="304"/>
      <c r="DTB852" s="304"/>
      <c r="DTC852" s="304"/>
      <c r="DTD852" s="304"/>
      <c r="DTE852" s="304"/>
      <c r="DTF852" s="304"/>
      <c r="DTG852" s="304"/>
      <c r="DTH852" s="304"/>
      <c r="DTI852" s="304"/>
      <c r="DTJ852" s="304"/>
      <c r="DTK852" s="304"/>
      <c r="DTL852" s="304"/>
      <c r="DTM852" s="304"/>
      <c r="DTN852" s="304"/>
      <c r="DTO852" s="304"/>
      <c r="DTP852" s="304"/>
      <c r="DTQ852" s="304"/>
      <c r="DTR852" s="304"/>
      <c r="DTS852" s="304"/>
      <c r="DTT852" s="304"/>
      <c r="DTU852" s="304"/>
      <c r="DTV852" s="304"/>
      <c r="DTW852" s="304"/>
      <c r="DTX852" s="304"/>
      <c r="DTY852" s="304"/>
      <c r="DTZ852" s="304"/>
      <c r="DUA852" s="304"/>
      <c r="DUB852" s="304"/>
      <c r="DUC852" s="304"/>
      <c r="DUD852" s="304"/>
      <c r="DUE852" s="304"/>
      <c r="DUF852" s="304"/>
      <c r="DUG852" s="304"/>
      <c r="DUH852" s="304"/>
      <c r="DUI852" s="304"/>
      <c r="DUJ852" s="304"/>
      <c r="DUK852" s="304"/>
      <c r="DUL852" s="304"/>
      <c r="DUM852" s="304"/>
      <c r="DUN852" s="304"/>
      <c r="DUO852" s="304"/>
      <c r="DUP852" s="304"/>
      <c r="DUQ852" s="304"/>
      <c r="DUR852" s="304"/>
      <c r="DUS852" s="304"/>
      <c r="DUT852" s="304"/>
      <c r="DUU852" s="304"/>
      <c r="DUV852" s="304"/>
      <c r="DUW852" s="304"/>
      <c r="DUX852" s="304"/>
      <c r="DUY852" s="304"/>
      <c r="DUZ852" s="304"/>
      <c r="DVA852" s="304"/>
      <c r="DVB852" s="304"/>
      <c r="DVC852" s="304"/>
      <c r="DVD852" s="304"/>
      <c r="DVE852" s="304"/>
      <c r="DVF852" s="304"/>
      <c r="DVG852" s="304"/>
      <c r="DVH852" s="304"/>
      <c r="DVI852" s="304"/>
      <c r="DVJ852" s="304"/>
      <c r="DVK852" s="304"/>
      <c r="DVL852" s="304"/>
      <c r="DVM852" s="304"/>
      <c r="DVN852" s="304"/>
      <c r="DVO852" s="304"/>
      <c r="DVP852" s="304"/>
      <c r="DVQ852" s="304"/>
      <c r="DVR852" s="304"/>
      <c r="DVS852" s="304"/>
      <c r="DVT852" s="304"/>
      <c r="DVU852" s="304"/>
      <c r="DVV852" s="304"/>
      <c r="DVW852" s="304"/>
      <c r="DVX852" s="304"/>
      <c r="DVY852" s="304"/>
      <c r="DVZ852" s="304"/>
      <c r="DWA852" s="304"/>
      <c r="DWB852" s="304"/>
      <c r="DWC852" s="304"/>
      <c r="DWD852" s="304"/>
      <c r="DWE852" s="304"/>
      <c r="DWF852" s="304"/>
      <c r="DWG852" s="304"/>
      <c r="DWH852" s="304"/>
      <c r="DWI852" s="304"/>
      <c r="DWJ852" s="304"/>
      <c r="DWK852" s="304"/>
      <c r="DWL852" s="304"/>
      <c r="DWM852" s="304"/>
      <c r="DWN852" s="304"/>
      <c r="DWO852" s="304"/>
      <c r="DWP852" s="304"/>
      <c r="DWQ852" s="304"/>
      <c r="DWR852" s="304"/>
      <c r="DWS852" s="304"/>
      <c r="DWT852" s="304"/>
      <c r="DWU852" s="304"/>
      <c r="DWV852" s="304"/>
      <c r="DWW852" s="304"/>
      <c r="DWX852" s="304"/>
      <c r="DWY852" s="304"/>
      <c r="DWZ852" s="304"/>
      <c r="DXA852" s="304"/>
      <c r="DXB852" s="304"/>
      <c r="DXC852" s="304"/>
      <c r="DXD852" s="304"/>
      <c r="DXE852" s="304"/>
      <c r="DXF852" s="304"/>
      <c r="DXG852" s="304"/>
      <c r="DXH852" s="304"/>
      <c r="DXI852" s="304"/>
      <c r="DXJ852" s="304"/>
      <c r="DXK852" s="304"/>
      <c r="DXL852" s="304"/>
      <c r="DXM852" s="304"/>
      <c r="DXN852" s="304"/>
      <c r="DXO852" s="304"/>
      <c r="DXP852" s="304"/>
      <c r="DXQ852" s="304"/>
      <c r="DXR852" s="304"/>
      <c r="DXS852" s="304"/>
      <c r="DXT852" s="304"/>
      <c r="DXU852" s="304"/>
      <c r="DXV852" s="304"/>
      <c r="DXW852" s="304"/>
      <c r="DXX852" s="304"/>
      <c r="DXY852" s="304"/>
      <c r="DXZ852" s="304"/>
      <c r="DYA852" s="304"/>
      <c r="DYB852" s="304"/>
      <c r="DYC852" s="304"/>
      <c r="DYD852" s="304"/>
      <c r="DYE852" s="304"/>
      <c r="DYF852" s="304"/>
      <c r="DYG852" s="304"/>
      <c r="DYH852" s="304"/>
      <c r="DYI852" s="304"/>
      <c r="DYJ852" s="304"/>
      <c r="DYK852" s="304"/>
      <c r="DYL852" s="304"/>
      <c r="DYM852" s="304"/>
      <c r="DYN852" s="304"/>
      <c r="DYO852" s="304"/>
      <c r="DYP852" s="304"/>
      <c r="DYQ852" s="304"/>
      <c r="DYR852" s="304"/>
      <c r="DYS852" s="304"/>
      <c r="DYT852" s="304"/>
      <c r="DYU852" s="304"/>
      <c r="DYV852" s="304"/>
      <c r="DYW852" s="304"/>
      <c r="DYX852" s="304"/>
      <c r="DYY852" s="304"/>
      <c r="DYZ852" s="304"/>
      <c r="DZA852" s="304"/>
      <c r="DZB852" s="304"/>
      <c r="DZC852" s="304"/>
      <c r="DZD852" s="304"/>
      <c r="DZE852" s="304"/>
      <c r="DZF852" s="304"/>
      <c r="DZG852" s="304"/>
      <c r="DZH852" s="304"/>
      <c r="DZI852" s="304"/>
      <c r="DZJ852" s="304"/>
      <c r="DZK852" s="304"/>
      <c r="DZL852" s="304"/>
      <c r="DZM852" s="304"/>
      <c r="DZN852" s="304"/>
      <c r="DZO852" s="304"/>
      <c r="DZP852" s="304"/>
      <c r="DZQ852" s="304"/>
      <c r="DZR852" s="304"/>
      <c r="DZS852" s="304"/>
      <c r="DZT852" s="304"/>
      <c r="DZU852" s="304"/>
      <c r="DZV852" s="304"/>
      <c r="DZW852" s="304"/>
      <c r="DZX852" s="304"/>
      <c r="DZY852" s="304"/>
      <c r="DZZ852" s="304"/>
      <c r="EAA852" s="304"/>
      <c r="EAB852" s="304"/>
      <c r="EAC852" s="304"/>
      <c r="EAD852" s="304"/>
      <c r="EAE852" s="304"/>
      <c r="EAF852" s="304"/>
      <c r="EAG852" s="304"/>
      <c r="EAH852" s="304"/>
      <c r="EAI852" s="304"/>
      <c r="EAJ852" s="304"/>
      <c r="EAK852" s="304"/>
      <c r="EAL852" s="304"/>
      <c r="EAM852" s="304"/>
      <c r="EAN852" s="304"/>
      <c r="EAO852" s="304"/>
      <c r="EAP852" s="304"/>
      <c r="EAQ852" s="304"/>
      <c r="EAR852" s="304"/>
      <c r="EAS852" s="304"/>
      <c r="EAT852" s="304"/>
      <c r="EAU852" s="304"/>
      <c r="EAV852" s="304"/>
      <c r="EAW852" s="304"/>
      <c r="EAX852" s="304"/>
      <c r="EAY852" s="304"/>
      <c r="EAZ852" s="304"/>
      <c r="EBA852" s="304"/>
      <c r="EBB852" s="304"/>
      <c r="EBC852" s="304"/>
      <c r="EBD852" s="304"/>
      <c r="EBE852" s="304"/>
      <c r="EBF852" s="304"/>
      <c r="EBG852" s="304"/>
      <c r="EBH852" s="304"/>
      <c r="EBI852" s="304"/>
      <c r="EBJ852" s="304"/>
      <c r="EBK852" s="304"/>
      <c r="EBL852" s="304"/>
      <c r="EBM852" s="304"/>
      <c r="EBN852" s="304"/>
      <c r="EBO852" s="304"/>
      <c r="EBP852" s="304"/>
      <c r="EBQ852" s="304"/>
      <c r="EBR852" s="304"/>
      <c r="EBS852" s="304"/>
      <c r="EBT852" s="304"/>
      <c r="EBU852" s="304"/>
      <c r="EBV852" s="304"/>
      <c r="EBW852" s="304"/>
      <c r="EBX852" s="304"/>
      <c r="EBY852" s="304"/>
      <c r="EBZ852" s="304"/>
      <c r="ECA852" s="304"/>
      <c r="ECB852" s="304"/>
      <c r="ECC852" s="304"/>
      <c r="ECD852" s="304"/>
      <c r="ECE852" s="304"/>
      <c r="ECF852" s="304"/>
      <c r="ECG852" s="304"/>
      <c r="ECH852" s="304"/>
      <c r="ECI852" s="304"/>
      <c r="ECJ852" s="304"/>
      <c r="ECK852" s="304"/>
      <c r="ECL852" s="304"/>
      <c r="ECM852" s="304"/>
      <c r="ECN852" s="304"/>
      <c r="ECO852" s="304"/>
      <c r="ECP852" s="304"/>
      <c r="ECQ852" s="304"/>
      <c r="ECR852" s="304"/>
      <c r="ECS852" s="304"/>
      <c r="ECT852" s="304"/>
      <c r="ECU852" s="304"/>
      <c r="ECV852" s="304"/>
      <c r="ECW852" s="304"/>
      <c r="ECX852" s="304"/>
      <c r="ECY852" s="304"/>
      <c r="ECZ852" s="304"/>
      <c r="EDA852" s="304"/>
      <c r="EDB852" s="304"/>
      <c r="EDC852" s="304"/>
      <c r="EDD852" s="304"/>
      <c r="EDE852" s="304"/>
      <c r="EDF852" s="304"/>
      <c r="EDG852" s="304"/>
      <c r="EDH852" s="304"/>
      <c r="EDI852" s="304"/>
      <c r="EDJ852" s="304"/>
      <c r="EDK852" s="304"/>
      <c r="EDL852" s="304"/>
      <c r="EDM852" s="304"/>
      <c r="EDN852" s="304"/>
      <c r="EDO852" s="304"/>
      <c r="EDP852" s="304"/>
      <c r="EDQ852" s="304"/>
      <c r="EDR852" s="304"/>
      <c r="EDS852" s="304"/>
      <c r="EDT852" s="304"/>
      <c r="EDU852" s="304"/>
      <c r="EDV852" s="304"/>
      <c r="EDW852" s="304"/>
      <c r="EDX852" s="304"/>
      <c r="EDY852" s="304"/>
      <c r="EDZ852" s="304"/>
      <c r="EEA852" s="304"/>
      <c r="EEB852" s="304"/>
      <c r="EEC852" s="304"/>
      <c r="EED852" s="304"/>
      <c r="EEE852" s="304"/>
      <c r="EEF852" s="304"/>
      <c r="EEG852" s="304"/>
      <c r="EEH852" s="304"/>
      <c r="EEI852" s="304"/>
      <c r="EEJ852" s="304"/>
      <c r="EEK852" s="304"/>
      <c r="EEL852" s="304"/>
      <c r="EEM852" s="304"/>
      <c r="EEN852" s="304"/>
      <c r="EEO852" s="304"/>
      <c r="EEP852" s="304"/>
      <c r="EEQ852" s="304"/>
      <c r="EER852" s="304"/>
      <c r="EES852" s="304"/>
      <c r="EET852" s="304"/>
      <c r="EEU852" s="304"/>
      <c r="EEV852" s="304"/>
      <c r="EEW852" s="304"/>
      <c r="EEX852" s="304"/>
      <c r="EEY852" s="304"/>
      <c r="EEZ852" s="304"/>
      <c r="EFA852" s="304"/>
      <c r="EFB852" s="304"/>
      <c r="EFC852" s="304"/>
      <c r="EFD852" s="304"/>
      <c r="EFE852" s="304"/>
      <c r="EFF852" s="304"/>
      <c r="EFG852" s="304"/>
      <c r="EFH852" s="304"/>
      <c r="EFI852" s="304"/>
      <c r="EFJ852" s="304"/>
      <c r="EFK852" s="304"/>
      <c r="EFL852" s="304"/>
      <c r="EFM852" s="304"/>
      <c r="EFN852" s="304"/>
      <c r="EFO852" s="304"/>
      <c r="EFP852" s="304"/>
      <c r="EFQ852" s="304"/>
      <c r="EFR852" s="304"/>
      <c r="EFS852" s="304"/>
      <c r="EFT852" s="304"/>
      <c r="EFU852" s="304"/>
      <c r="EFV852" s="304"/>
      <c r="EFW852" s="304"/>
      <c r="EFX852" s="304"/>
      <c r="EFY852" s="304"/>
      <c r="EFZ852" s="304"/>
      <c r="EGA852" s="304"/>
      <c r="EGB852" s="304"/>
      <c r="EGC852" s="304"/>
      <c r="EGD852" s="304"/>
      <c r="EGE852" s="304"/>
      <c r="EGF852" s="304"/>
      <c r="EGG852" s="304"/>
      <c r="EGH852" s="304"/>
      <c r="EGI852" s="304"/>
      <c r="EGJ852" s="304"/>
      <c r="EGK852" s="304"/>
      <c r="EGL852" s="304"/>
      <c r="EGM852" s="304"/>
      <c r="EGN852" s="304"/>
      <c r="EGO852" s="304"/>
      <c r="EGP852" s="304"/>
      <c r="EGQ852" s="304"/>
      <c r="EGR852" s="304"/>
      <c r="EGS852" s="304"/>
      <c r="EGT852" s="304"/>
      <c r="EGU852" s="304"/>
      <c r="EGV852" s="304"/>
      <c r="EGW852" s="304"/>
      <c r="EGX852" s="304"/>
      <c r="EGY852" s="304"/>
      <c r="EGZ852" s="304"/>
      <c r="EHA852" s="304"/>
      <c r="EHB852" s="304"/>
      <c r="EHC852" s="304"/>
      <c r="EHD852" s="304"/>
      <c r="EHE852" s="304"/>
      <c r="EHF852" s="304"/>
      <c r="EHG852" s="304"/>
      <c r="EHH852" s="304"/>
      <c r="EHI852" s="304"/>
      <c r="EHJ852" s="304"/>
      <c r="EHK852" s="304"/>
      <c r="EHL852" s="304"/>
      <c r="EHM852" s="304"/>
      <c r="EHN852" s="304"/>
      <c r="EHO852" s="304"/>
      <c r="EHP852" s="304"/>
      <c r="EHQ852" s="304"/>
      <c r="EHR852" s="304"/>
      <c r="EHS852" s="304"/>
      <c r="EHT852" s="304"/>
      <c r="EHU852" s="304"/>
      <c r="EHV852" s="304"/>
      <c r="EHW852" s="304"/>
      <c r="EHX852" s="304"/>
      <c r="EHY852" s="304"/>
      <c r="EHZ852" s="304"/>
      <c r="EIA852" s="304"/>
      <c r="EIB852" s="304"/>
      <c r="EIC852" s="304"/>
      <c r="EID852" s="304"/>
      <c r="EIE852" s="304"/>
      <c r="EIF852" s="304"/>
      <c r="EIG852" s="304"/>
      <c r="EIH852" s="304"/>
      <c r="EII852" s="304"/>
      <c r="EIJ852" s="304"/>
      <c r="EIK852" s="304"/>
      <c r="EIL852" s="304"/>
      <c r="EIM852" s="304"/>
      <c r="EIN852" s="304"/>
      <c r="EIO852" s="304"/>
      <c r="EIP852" s="304"/>
      <c r="EIQ852" s="304"/>
      <c r="EIR852" s="304"/>
      <c r="EIS852" s="304"/>
      <c r="EIT852" s="304"/>
      <c r="EIU852" s="304"/>
      <c r="EIV852" s="304"/>
      <c r="EIW852" s="304"/>
      <c r="EIX852" s="304"/>
      <c r="EIY852" s="304"/>
      <c r="EIZ852" s="304"/>
      <c r="EJA852" s="304"/>
      <c r="EJB852" s="304"/>
      <c r="EJC852" s="304"/>
      <c r="EJD852" s="304"/>
      <c r="EJE852" s="304"/>
      <c r="EJF852" s="304"/>
      <c r="EJG852" s="304"/>
      <c r="EJH852" s="304"/>
      <c r="EJI852" s="304"/>
      <c r="EJJ852" s="304"/>
      <c r="EJK852" s="304"/>
      <c r="EJL852" s="304"/>
      <c r="EJM852" s="304"/>
      <c r="EJN852" s="304"/>
      <c r="EJO852" s="304"/>
      <c r="EJP852" s="304"/>
      <c r="EJQ852" s="304"/>
      <c r="EJR852" s="304"/>
      <c r="EJS852" s="304"/>
      <c r="EJT852" s="304"/>
      <c r="EJU852" s="304"/>
      <c r="EJV852" s="304"/>
      <c r="EJW852" s="304"/>
      <c r="EJX852" s="304"/>
      <c r="EJY852" s="304"/>
      <c r="EJZ852" s="304"/>
      <c r="EKA852" s="304"/>
      <c r="EKB852" s="304"/>
      <c r="EKC852" s="304"/>
      <c r="EKD852" s="304"/>
      <c r="EKE852" s="304"/>
      <c r="EKF852" s="304"/>
      <c r="EKG852" s="304"/>
      <c r="EKH852" s="304"/>
      <c r="EKI852" s="304"/>
      <c r="EKJ852" s="304"/>
      <c r="EKK852" s="304"/>
      <c r="EKL852" s="304"/>
      <c r="EKM852" s="304"/>
      <c r="EKN852" s="304"/>
      <c r="EKO852" s="304"/>
      <c r="EKP852" s="304"/>
      <c r="EKQ852" s="304"/>
      <c r="EKR852" s="304"/>
      <c r="EKS852" s="304"/>
      <c r="EKT852" s="304"/>
      <c r="EKU852" s="304"/>
      <c r="EKV852" s="304"/>
      <c r="EKW852" s="304"/>
      <c r="EKX852" s="304"/>
      <c r="EKY852" s="304"/>
      <c r="EKZ852" s="304"/>
      <c r="ELA852" s="304"/>
      <c r="ELB852" s="304"/>
      <c r="ELC852" s="304"/>
      <c r="ELD852" s="304"/>
      <c r="ELE852" s="304"/>
      <c r="ELF852" s="304"/>
      <c r="ELG852" s="304"/>
      <c r="ELH852" s="304"/>
      <c r="ELI852" s="304"/>
      <c r="ELJ852" s="304"/>
      <c r="ELK852" s="304"/>
      <c r="ELL852" s="304"/>
      <c r="ELM852" s="304"/>
      <c r="ELN852" s="304"/>
      <c r="ELO852" s="304"/>
      <c r="ELP852" s="304"/>
      <c r="ELQ852" s="304"/>
      <c r="ELR852" s="304"/>
      <c r="ELS852" s="304"/>
      <c r="ELT852" s="304"/>
      <c r="ELU852" s="304"/>
    </row>
  </sheetData>
  <autoFilter ref="A358:TPK669" xr:uid="{00000000-0009-0000-0000-00000C000000}"/>
  <sortState xmlns:xlrd2="http://schemas.microsoft.com/office/spreadsheetml/2017/richdata2" ref="B360:P607">
    <sortCondition ref="B360:B607"/>
  </sortState>
  <customSheetViews>
    <customSheetView guid="{07BAB832-B397-4A6E-BE55-C84FDB687349}" fitToPage="1" hiddenRows="1">
      <selection sqref="A1:XFD1"/>
      <pageMargins left="0.7" right="0.7" top="0.75" bottom="0.75" header="0.3" footer="0.3"/>
      <pageSetup paperSize="8" scale="55" orientation="landscape" r:id="rId1"/>
    </customSheetView>
  </customSheetViews>
  <mergeCells count="16">
    <mergeCell ref="B807:E807"/>
    <mergeCell ref="B6:J6"/>
    <mergeCell ref="B41:F41"/>
    <mergeCell ref="C7:F7"/>
    <mergeCell ref="C21:F21"/>
    <mergeCell ref="G21:J21"/>
    <mergeCell ref="B787:E787"/>
    <mergeCell ref="B781:E781"/>
    <mergeCell ref="C356:T356"/>
    <mergeCell ref="D357:T357"/>
    <mergeCell ref="K21:K22"/>
    <mergeCell ref="L21:L22"/>
    <mergeCell ref="B20:L20"/>
    <mergeCell ref="B768:F768"/>
    <mergeCell ref="B357:B358"/>
    <mergeCell ref="C357:C358"/>
  </mergeCells>
  <pageMargins left="0.70866141732283472" right="0.70866141732283472" top="0.74803149606299213" bottom="0.74803149606299213" header="0.31496062992125984" footer="0.31496062992125984"/>
  <pageSetup paperSize="10" scale="70" orientation="landscape" r:id="rId2"/>
  <customProperties>
    <customPr name="_pios_id" r:id="rId3"/>
  </customProperties>
  <drawing r:id="rId4"/>
  <legacy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4"/>
  <dimension ref="A1:AN33"/>
  <sheetViews>
    <sheetView zoomScale="115" zoomScaleNormal="115" workbookViewId="0">
      <selection activeCell="G37" sqref="G37"/>
    </sheetView>
  </sheetViews>
  <sheetFormatPr baseColWidth="10" defaultColWidth="6.7109375" defaultRowHeight="15"/>
  <cols>
    <col min="1" max="1" width="13" style="1" customWidth="1"/>
    <col min="2" max="16384" width="6.7109375" style="1"/>
  </cols>
  <sheetData>
    <row r="1" spans="1:40"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384"/>
      <c r="W1" s="393"/>
      <c r="X1" s="393"/>
      <c r="Y1" s="393"/>
      <c r="Z1" s="393"/>
      <c r="AA1" s="393"/>
      <c r="AB1" s="393"/>
      <c r="AC1" s="393"/>
      <c r="AD1" s="393"/>
      <c r="AE1" s="393"/>
      <c r="AF1" s="393"/>
      <c r="AG1" s="393"/>
      <c r="AH1" s="393"/>
      <c r="AI1" s="393"/>
      <c r="AJ1" s="393"/>
      <c r="AK1" s="393"/>
      <c r="AL1" s="393"/>
      <c r="AM1" s="393"/>
      <c r="AN1" s="393"/>
    </row>
    <row r="2" spans="1:40" s="401" customFormat="1" ht="23.25">
      <c r="A2" s="403"/>
      <c r="B2" s="402" t="s">
        <v>435</v>
      </c>
      <c r="C2" s="403"/>
      <c r="D2" s="403"/>
      <c r="E2" s="403"/>
      <c r="F2" s="403"/>
      <c r="G2" s="403"/>
      <c r="H2" s="403"/>
      <c r="I2" s="403"/>
      <c r="J2" s="404"/>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row>
    <row r="4" spans="1:40" s="32" customFormat="1">
      <c r="B4" s="26" t="s">
        <v>188</v>
      </c>
      <c r="C4" s="304" t="s">
        <v>1140</v>
      </c>
    </row>
    <row r="5" spans="1:40" s="32" customFormat="1">
      <c r="B5" s="26" t="s">
        <v>189</v>
      </c>
      <c r="C5" s="26" t="s">
        <v>429</v>
      </c>
    </row>
    <row r="6" spans="1:40" s="32" customFormat="1">
      <c r="B6" s="26" t="s">
        <v>191</v>
      </c>
      <c r="C6" s="26" t="s">
        <v>192</v>
      </c>
    </row>
    <row r="7" spans="1:40" s="32" customFormat="1">
      <c r="B7" s="26" t="s">
        <v>193</v>
      </c>
      <c r="C7" s="26" t="s">
        <v>194</v>
      </c>
    </row>
    <row r="8" spans="1:40" s="32" customFormat="1">
      <c r="B8" s="26" t="s">
        <v>201</v>
      </c>
      <c r="C8" s="26" t="s">
        <v>1142</v>
      </c>
    </row>
    <row r="9" spans="1:40" s="32" customFormat="1">
      <c r="B9" s="26" t="s">
        <v>206</v>
      </c>
      <c r="C9" s="26" t="s">
        <v>207</v>
      </c>
    </row>
    <row r="10" spans="1:40" s="32" customFormat="1">
      <c r="B10" s="26" t="s">
        <v>221</v>
      </c>
      <c r="C10" s="32" t="s">
        <v>430</v>
      </c>
    </row>
    <row r="11" spans="1:40" s="32" customFormat="1">
      <c r="B11" s="26" t="s">
        <v>222</v>
      </c>
      <c r="C11" s="32" t="s">
        <v>739</v>
      </c>
      <c r="D11" s="32" t="s">
        <v>212</v>
      </c>
    </row>
    <row r="12" spans="1:40" s="32" customFormat="1">
      <c r="B12" s="26" t="s">
        <v>223</v>
      </c>
      <c r="C12" s="32" t="s">
        <v>962</v>
      </c>
    </row>
    <row r="13" spans="1:40" s="32" customFormat="1">
      <c r="B13" s="26" t="s">
        <v>224</v>
      </c>
      <c r="C13" s="32" t="s">
        <v>431</v>
      </c>
    </row>
    <row r="14" spans="1:40" s="32" customFormat="1">
      <c r="B14" s="26" t="s">
        <v>226</v>
      </c>
      <c r="C14" s="32" t="s">
        <v>432</v>
      </c>
    </row>
    <row r="15" spans="1:40" s="32" customFormat="1">
      <c r="B15" s="26" t="s">
        <v>227</v>
      </c>
      <c r="C15" s="26" t="s">
        <v>231</v>
      </c>
    </row>
    <row r="16" spans="1:40" s="32" customFormat="1">
      <c r="B16" s="32" t="s">
        <v>228</v>
      </c>
      <c r="C16" s="279" t="s">
        <v>1139</v>
      </c>
    </row>
    <row r="17" spans="2:3" s="32" customFormat="1">
      <c r="B17" s="26" t="s">
        <v>247</v>
      </c>
      <c r="C17" s="32" t="s">
        <v>433</v>
      </c>
    </row>
    <row r="18" spans="2:3" s="32" customFormat="1">
      <c r="B18" s="26" t="s">
        <v>248</v>
      </c>
      <c r="C18" s="32" t="s">
        <v>434</v>
      </c>
    </row>
    <row r="19" spans="2:3" s="32" customFormat="1">
      <c r="B19" s="26" t="s">
        <v>447</v>
      </c>
      <c r="C19" s="32" t="s">
        <v>448</v>
      </c>
    </row>
    <row r="20" spans="2:3" s="32" customFormat="1">
      <c r="B20" s="26" t="s">
        <v>445</v>
      </c>
      <c r="C20" s="32" t="s">
        <v>443</v>
      </c>
    </row>
    <row r="21" spans="2:3" s="32" customFormat="1">
      <c r="B21" s="26" t="s">
        <v>446</v>
      </c>
      <c r="C21" s="32" t="s">
        <v>449</v>
      </c>
    </row>
    <row r="22" spans="2:3" s="32" customFormat="1">
      <c r="B22" s="26" t="s">
        <v>639</v>
      </c>
      <c r="C22" s="32" t="s">
        <v>640</v>
      </c>
    </row>
    <row r="23" spans="2:3" s="32" customFormat="1">
      <c r="B23" s="26" t="s">
        <v>859</v>
      </c>
      <c r="C23" s="32" t="s">
        <v>860</v>
      </c>
    </row>
    <row r="24" spans="2:3" s="32" customFormat="1">
      <c r="B24" s="26" t="s">
        <v>299</v>
      </c>
      <c r="C24" s="279" t="s">
        <v>1115</v>
      </c>
    </row>
    <row r="25" spans="2:3" s="32" customFormat="1">
      <c r="B25" s="26" t="s">
        <v>414</v>
      </c>
      <c r="C25" s="32" t="s">
        <v>533</v>
      </c>
    </row>
    <row r="26" spans="2:3" s="32" customFormat="1">
      <c r="B26" s="32" t="s">
        <v>532</v>
      </c>
      <c r="C26" s="32" t="s">
        <v>1141</v>
      </c>
    </row>
    <row r="27" spans="2:3">
      <c r="B27" s="1" t="s">
        <v>583</v>
      </c>
      <c r="C27" s="1" t="s">
        <v>943</v>
      </c>
    </row>
    <row r="28" spans="2:3">
      <c r="B28" s="1" t="s">
        <v>29</v>
      </c>
      <c r="C28" s="1" t="s">
        <v>598</v>
      </c>
    </row>
    <row r="29" spans="2:3">
      <c r="B29" s="1" t="s">
        <v>740</v>
      </c>
      <c r="C29" s="1" t="s">
        <v>961</v>
      </c>
    </row>
    <row r="30" spans="2:3">
      <c r="B30" s="1" t="s">
        <v>756</v>
      </c>
      <c r="C30" s="1" t="s">
        <v>755</v>
      </c>
    </row>
    <row r="31" spans="2:3">
      <c r="B31" s="1" t="s">
        <v>766</v>
      </c>
      <c r="C31" s="1" t="s">
        <v>767</v>
      </c>
    </row>
    <row r="32" spans="2:3">
      <c r="B32" s="1" t="s">
        <v>981</v>
      </c>
      <c r="C32" s="1" t="s">
        <v>1052</v>
      </c>
    </row>
    <row r="33" spans="2:3">
      <c r="B33" s="279" t="s">
        <v>1117</v>
      </c>
      <c r="C33" s="279" t="s">
        <v>1116</v>
      </c>
    </row>
  </sheetData>
  <pageMargins left="0.70866141732283472" right="0.70866141732283472" top="0.74803149606299213" bottom="0.74803149606299213" header="0.31496062992125984" footer="0.31496062992125984"/>
  <pageSetup paperSize="10" scale="70" orientation="landscape" horizontalDpi="0" verticalDpi="0"/>
  <customProperties>
    <customPr name="_pios_id" r:id="rId1"/>
  </customPropertie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E1A5C-8AD5-463C-9DC1-B3A72074299E}">
  <sheetPr codeName="Hoja20"/>
  <dimension ref="A1:AA39"/>
  <sheetViews>
    <sheetView topLeftCell="A10" zoomScale="70" zoomScaleNormal="70" workbookViewId="0">
      <selection activeCell="E20" sqref="E20"/>
    </sheetView>
  </sheetViews>
  <sheetFormatPr baseColWidth="10" defaultColWidth="6.7109375" defaultRowHeight="15"/>
  <cols>
    <col min="1" max="1" width="13" style="1" customWidth="1"/>
    <col min="2" max="2" width="5.5703125" style="349" customWidth="1"/>
    <col min="3" max="3" width="21.42578125" style="349" customWidth="1"/>
    <col min="4" max="4" width="23.140625" style="438" customWidth="1"/>
    <col min="5" max="5" width="115.42578125" style="7" customWidth="1"/>
    <col min="6" max="16384" width="6.7109375" style="1"/>
  </cols>
  <sheetData>
    <row r="1" spans="1:27" s="391" customFormat="1" ht="87" customHeight="1">
      <c r="A1" s="393"/>
      <c r="B1" s="427"/>
      <c r="C1" s="428" t="str">
        <f>Instrucciones!B1</f>
        <v>HERRAMIENTA DE HUELLA DE CARBONO PARA ORGANIZACIONES. Año de cálculo 2021</v>
      </c>
      <c r="D1" s="434"/>
      <c r="E1" s="423"/>
      <c r="F1" s="384"/>
      <c r="G1" s="384"/>
      <c r="H1" s="384"/>
      <c r="I1" s="384"/>
      <c r="J1" s="393"/>
      <c r="K1" s="393"/>
      <c r="L1" s="393"/>
      <c r="M1" s="393"/>
      <c r="N1" s="393"/>
      <c r="O1" s="393"/>
      <c r="P1" s="393"/>
      <c r="Q1" s="393"/>
      <c r="R1" s="393"/>
      <c r="S1" s="393"/>
      <c r="T1" s="393"/>
      <c r="U1" s="393"/>
      <c r="V1" s="393"/>
      <c r="W1" s="393"/>
      <c r="X1" s="393"/>
      <c r="Y1" s="393"/>
      <c r="Z1" s="393"/>
      <c r="AA1" s="393"/>
    </row>
    <row r="2" spans="1:27" s="401" customFormat="1" ht="23.25">
      <c r="A2" s="403"/>
      <c r="B2" s="429" t="s">
        <v>1135</v>
      </c>
      <c r="C2" s="430"/>
      <c r="D2" s="435"/>
      <c r="E2" s="424"/>
      <c r="F2" s="403"/>
      <c r="G2" s="403"/>
      <c r="H2" s="403"/>
      <c r="I2" s="403"/>
      <c r="J2" s="403"/>
      <c r="K2" s="403"/>
      <c r="L2" s="403"/>
      <c r="M2" s="403"/>
      <c r="N2" s="403"/>
      <c r="O2" s="403"/>
      <c r="P2" s="403"/>
      <c r="Q2" s="403"/>
      <c r="R2" s="403"/>
      <c r="S2" s="403"/>
      <c r="T2" s="403"/>
      <c r="U2" s="403"/>
      <c r="V2" s="403"/>
      <c r="W2" s="403"/>
      <c r="X2" s="403"/>
      <c r="Y2" s="403"/>
      <c r="Z2" s="403"/>
      <c r="AA2" s="403"/>
    </row>
    <row r="4" spans="1:27" s="32" customFormat="1">
      <c r="B4" s="512" t="s">
        <v>1136</v>
      </c>
      <c r="C4" s="512"/>
      <c r="D4" s="512"/>
      <c r="E4" s="512"/>
    </row>
    <row r="5" spans="1:27" s="32" customFormat="1">
      <c r="B5" s="431" t="s">
        <v>1118</v>
      </c>
      <c r="C5" s="431" t="s">
        <v>1119</v>
      </c>
      <c r="D5" s="436" t="s">
        <v>1137</v>
      </c>
      <c r="E5" s="425" t="s">
        <v>1138</v>
      </c>
    </row>
    <row r="6" spans="1:27" s="32" customFormat="1" ht="30">
      <c r="B6" s="432">
        <v>1</v>
      </c>
      <c r="C6" s="433">
        <v>44105</v>
      </c>
      <c r="D6" s="437" t="s">
        <v>1122</v>
      </c>
      <c r="E6" s="426" t="s">
        <v>1120</v>
      </c>
    </row>
    <row r="7" spans="1:27" s="32" customFormat="1" ht="75">
      <c r="B7" s="432">
        <v>2</v>
      </c>
      <c r="C7" s="433">
        <v>44105</v>
      </c>
      <c r="D7" s="437" t="s">
        <v>1121</v>
      </c>
      <c r="E7" s="426" t="s">
        <v>1123</v>
      </c>
    </row>
    <row r="8" spans="1:27" s="32" customFormat="1" ht="30">
      <c r="B8" s="432">
        <v>3</v>
      </c>
      <c r="C8" s="433">
        <v>44105</v>
      </c>
      <c r="D8" s="437" t="s">
        <v>1122</v>
      </c>
      <c r="E8" s="426" t="s">
        <v>1124</v>
      </c>
    </row>
    <row r="9" spans="1:27" s="32" customFormat="1">
      <c r="B9" s="432">
        <v>4</v>
      </c>
      <c r="C9" s="433">
        <v>44105</v>
      </c>
      <c r="D9" s="437" t="s">
        <v>1126</v>
      </c>
      <c r="E9" s="426" t="s">
        <v>1125</v>
      </c>
    </row>
    <row r="10" spans="1:27" s="32" customFormat="1">
      <c r="B10" s="432">
        <v>5</v>
      </c>
      <c r="C10" s="433">
        <v>44105</v>
      </c>
      <c r="D10" s="437" t="s">
        <v>1122</v>
      </c>
      <c r="E10" s="426" t="s">
        <v>1127</v>
      </c>
    </row>
    <row r="11" spans="1:27" s="32" customFormat="1">
      <c r="B11" s="432">
        <v>6</v>
      </c>
      <c r="C11" s="433">
        <v>44209</v>
      </c>
      <c r="D11" s="437" t="s">
        <v>1122</v>
      </c>
      <c r="E11" s="426" t="s">
        <v>1128</v>
      </c>
    </row>
    <row r="12" spans="1:27" s="32" customFormat="1">
      <c r="B12" s="432">
        <v>7</v>
      </c>
      <c r="C12" s="433">
        <v>44209</v>
      </c>
      <c r="D12" s="437" t="s">
        <v>1130</v>
      </c>
      <c r="E12" s="426" t="s">
        <v>1129</v>
      </c>
    </row>
    <row r="13" spans="1:27" s="32" customFormat="1">
      <c r="B13" s="432">
        <v>8</v>
      </c>
      <c r="C13" s="433">
        <v>44337</v>
      </c>
      <c r="D13" s="437" t="s">
        <v>1121</v>
      </c>
      <c r="E13" s="426" t="s">
        <v>1131</v>
      </c>
    </row>
    <row r="14" spans="1:27" s="32" customFormat="1">
      <c r="B14" s="432">
        <v>9</v>
      </c>
      <c r="C14" s="433">
        <v>44319</v>
      </c>
      <c r="D14" s="437" t="s">
        <v>1121</v>
      </c>
      <c r="E14" s="426" t="s">
        <v>1127</v>
      </c>
    </row>
    <row r="15" spans="1:27" s="32" customFormat="1" ht="30">
      <c r="B15" s="432">
        <v>10</v>
      </c>
      <c r="C15" s="433">
        <v>44319</v>
      </c>
      <c r="D15" s="437" t="s">
        <v>1121</v>
      </c>
      <c r="E15" s="439" t="s">
        <v>1134</v>
      </c>
    </row>
    <row r="16" spans="1:27" s="32" customFormat="1">
      <c r="B16" s="432">
        <v>11</v>
      </c>
      <c r="C16" s="433">
        <v>44319</v>
      </c>
      <c r="D16" s="437" t="s">
        <v>1121</v>
      </c>
      <c r="E16" s="426" t="s">
        <v>1133</v>
      </c>
    </row>
    <row r="17" spans="2:5" s="32" customFormat="1" ht="30">
      <c r="B17" s="432">
        <v>12</v>
      </c>
      <c r="C17" s="433">
        <v>44337</v>
      </c>
      <c r="D17" s="437" t="s">
        <v>1121</v>
      </c>
      <c r="E17" s="426" t="s">
        <v>1132</v>
      </c>
    </row>
    <row r="18" spans="2:5" s="32" customFormat="1">
      <c r="B18" s="432">
        <v>13</v>
      </c>
      <c r="C18" s="432"/>
      <c r="D18" s="437"/>
      <c r="E18" s="426"/>
    </row>
    <row r="19" spans="2:5" s="32" customFormat="1">
      <c r="B19" s="432">
        <v>14</v>
      </c>
      <c r="C19" s="432"/>
      <c r="D19" s="437"/>
      <c r="E19" s="426"/>
    </row>
    <row r="20" spans="2:5" s="32" customFormat="1">
      <c r="B20" s="432">
        <v>15</v>
      </c>
      <c r="C20" s="432"/>
      <c r="D20" s="437"/>
      <c r="E20" s="426"/>
    </row>
    <row r="21" spans="2:5" s="32" customFormat="1">
      <c r="B21" s="432">
        <v>16</v>
      </c>
      <c r="C21" s="432"/>
      <c r="D21" s="437"/>
      <c r="E21" s="426"/>
    </row>
    <row r="22" spans="2:5" s="32" customFormat="1">
      <c r="B22" s="432">
        <v>17</v>
      </c>
      <c r="C22" s="432"/>
      <c r="D22" s="437"/>
      <c r="E22" s="426"/>
    </row>
    <row r="23" spans="2:5" s="32" customFormat="1">
      <c r="B23" s="432">
        <v>18</v>
      </c>
      <c r="C23" s="432"/>
      <c r="D23" s="437"/>
      <c r="E23" s="426"/>
    </row>
    <row r="24" spans="2:5" s="32" customFormat="1">
      <c r="B24" s="432">
        <v>19</v>
      </c>
      <c r="C24" s="432"/>
      <c r="D24" s="437"/>
      <c r="E24" s="426"/>
    </row>
    <row r="25" spans="2:5" s="32" customFormat="1">
      <c r="B25" s="432">
        <v>20</v>
      </c>
      <c r="C25" s="433"/>
      <c r="D25" s="437"/>
      <c r="E25" s="426"/>
    </row>
    <row r="26" spans="2:5" s="32" customFormat="1">
      <c r="B26" s="432">
        <v>21</v>
      </c>
      <c r="C26" s="432"/>
      <c r="D26" s="437"/>
      <c r="E26" s="426"/>
    </row>
    <row r="27" spans="2:5">
      <c r="B27" s="432">
        <v>22</v>
      </c>
      <c r="C27" s="432"/>
      <c r="D27" s="437"/>
      <c r="E27" s="426"/>
    </row>
    <row r="28" spans="2:5">
      <c r="B28" s="432">
        <v>23</v>
      </c>
      <c r="C28" s="432"/>
      <c r="D28" s="437"/>
      <c r="E28" s="426"/>
    </row>
    <row r="29" spans="2:5">
      <c r="B29" s="432">
        <v>24</v>
      </c>
      <c r="C29" s="432"/>
      <c r="D29" s="437"/>
      <c r="E29" s="426"/>
    </row>
    <row r="30" spans="2:5">
      <c r="B30" s="432">
        <v>25</v>
      </c>
      <c r="C30" s="432"/>
      <c r="D30" s="437"/>
      <c r="E30" s="426"/>
    </row>
    <row r="31" spans="2:5">
      <c r="B31" s="432">
        <v>26</v>
      </c>
      <c r="C31" s="432"/>
      <c r="D31" s="437"/>
      <c r="E31" s="426"/>
    </row>
    <row r="32" spans="2:5">
      <c r="B32" s="432">
        <v>27</v>
      </c>
      <c r="C32" s="432"/>
      <c r="D32" s="437"/>
      <c r="E32" s="426"/>
    </row>
    <row r="33" spans="2:5">
      <c r="B33" s="432">
        <v>28</v>
      </c>
      <c r="C33" s="432"/>
      <c r="D33" s="437"/>
      <c r="E33" s="426"/>
    </row>
    <row r="34" spans="2:5">
      <c r="B34" s="432">
        <v>29</v>
      </c>
      <c r="C34" s="432"/>
      <c r="D34" s="437"/>
      <c r="E34" s="426"/>
    </row>
    <row r="35" spans="2:5">
      <c r="B35" s="432">
        <v>30</v>
      </c>
      <c r="C35" s="432"/>
      <c r="D35" s="437"/>
      <c r="E35" s="426"/>
    </row>
    <row r="36" spans="2:5">
      <c r="B36" s="432">
        <v>31</v>
      </c>
      <c r="C36" s="432"/>
      <c r="D36" s="437"/>
      <c r="E36" s="426"/>
    </row>
    <row r="37" spans="2:5">
      <c r="B37" s="432">
        <v>32</v>
      </c>
      <c r="C37" s="432"/>
      <c r="D37" s="437"/>
      <c r="E37" s="426"/>
    </row>
    <row r="38" spans="2:5">
      <c r="B38" s="432">
        <v>33</v>
      </c>
      <c r="C38" s="432"/>
      <c r="D38" s="437"/>
      <c r="E38" s="426"/>
    </row>
    <row r="39" spans="2:5">
      <c r="B39" s="432">
        <v>34</v>
      </c>
      <c r="C39" s="432"/>
      <c r="D39" s="437"/>
      <c r="E39" s="426"/>
    </row>
  </sheetData>
  <mergeCells count="1">
    <mergeCell ref="B4:E4"/>
  </mergeCells>
  <pageMargins left="0.70866141732283472" right="0.70866141732283472" top="0.74803149606299213" bottom="0.74803149606299213" header="0.31496062992125984" footer="0.31496062992125984"/>
  <pageSetup paperSize="10" scale="70" orientation="landscape" r:id="rId1"/>
  <customProperties>
    <customPr name="_pios_id" r:id="rId2"/>
  </customProperties>
  <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3">
    <tabColor theme="3" tint="0.79998168889431442"/>
  </sheetPr>
  <dimension ref="A1:EL63"/>
  <sheetViews>
    <sheetView zoomScale="110" zoomScaleNormal="110" workbookViewId="0">
      <selection activeCell="A51" sqref="A51:XFD51"/>
    </sheetView>
  </sheetViews>
  <sheetFormatPr baseColWidth="10" defaultColWidth="11.42578125" defaultRowHeight="15"/>
  <cols>
    <col min="1" max="1" width="13.42578125" style="1" customWidth="1"/>
    <col min="2" max="2" width="37.28515625" style="1" customWidth="1"/>
    <col min="3" max="3" width="29.28515625" style="1" customWidth="1"/>
    <col min="4" max="4" width="18.42578125" style="1" customWidth="1"/>
    <col min="5" max="5" width="21.28515625" style="1" customWidth="1"/>
    <col min="6" max="6" width="26.42578125" style="1" customWidth="1"/>
    <col min="7" max="8" width="14.28515625" style="1" customWidth="1"/>
    <col min="9" max="9" width="25.7109375" style="1" customWidth="1"/>
    <col min="10" max="10" width="12.7109375" style="1" customWidth="1"/>
    <col min="11" max="11" width="11.42578125" style="1" customWidth="1"/>
    <col min="12" max="14" width="11.42578125" style="1"/>
    <col min="15" max="15" width="13.42578125" style="1" customWidth="1"/>
    <col min="16" max="16384" width="11.42578125" style="1"/>
  </cols>
  <sheetData>
    <row r="1" spans="1:118"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118" s="401" customFormat="1" ht="23.25">
      <c r="A2" s="403"/>
      <c r="B2" s="402" t="s">
        <v>30</v>
      </c>
      <c r="C2" s="403"/>
      <c r="D2" s="403"/>
      <c r="E2" s="403"/>
      <c r="F2" s="403"/>
      <c r="G2" s="403"/>
      <c r="H2" s="403"/>
      <c r="I2" s="403"/>
      <c r="J2" s="404"/>
      <c r="K2" s="403"/>
      <c r="L2" s="403"/>
      <c r="M2" s="403"/>
      <c r="N2" s="403"/>
      <c r="O2" s="403"/>
      <c r="P2" s="403"/>
      <c r="Q2" s="403"/>
      <c r="R2" s="403"/>
      <c r="S2" s="403"/>
      <c r="T2" s="403"/>
      <c r="U2" s="403"/>
    </row>
    <row r="3" spans="1:118">
      <c r="A3" s="11"/>
    </row>
    <row r="4" spans="1:118">
      <c r="A4" s="11"/>
      <c r="B4" s="192" t="s">
        <v>209</v>
      </c>
      <c r="C4" s="192"/>
      <c r="D4" s="192"/>
    </row>
    <row r="5" spans="1:118">
      <c r="A5" s="11"/>
      <c r="B5" s="158" t="s">
        <v>210</v>
      </c>
      <c r="C5" s="158" t="s">
        <v>211</v>
      </c>
      <c r="D5" s="165" t="s">
        <v>31</v>
      </c>
    </row>
    <row r="6" spans="1:118">
      <c r="A6" s="11"/>
      <c r="B6" s="60" t="s">
        <v>732</v>
      </c>
      <c r="C6" s="194">
        <f>AVERAGE(16.56,21.16,25.15)</f>
        <v>20.956666666666667</v>
      </c>
      <c r="D6" s="94" t="s">
        <v>740</v>
      </c>
    </row>
    <row r="7" spans="1:118">
      <c r="A7" s="11"/>
      <c r="B7" s="60" t="s">
        <v>179</v>
      </c>
      <c r="C7" s="194">
        <v>14</v>
      </c>
      <c r="D7" s="94" t="s">
        <v>222</v>
      </c>
    </row>
    <row r="8" spans="1:118">
      <c r="A8" s="11"/>
      <c r="B8" s="60" t="s">
        <v>181</v>
      </c>
      <c r="C8" s="194">
        <f>AVERAGE(10.74,11.7,14.89)</f>
        <v>12.443333333333333</v>
      </c>
      <c r="D8" s="94" t="s">
        <v>740</v>
      </c>
    </row>
    <row r="9" spans="1:118">
      <c r="A9" s="11"/>
      <c r="B9" s="60" t="s">
        <v>180</v>
      </c>
      <c r="C9" s="194">
        <v>11</v>
      </c>
      <c r="D9" s="94" t="s">
        <v>222</v>
      </c>
    </row>
    <row r="10" spans="1:118">
      <c r="A10" s="11"/>
    </row>
    <row r="11" spans="1:118" s="5" customFormat="1">
      <c r="A11" s="27"/>
      <c r="B11" s="505" t="s">
        <v>61</v>
      </c>
      <c r="C11" s="506"/>
      <c r="D11" s="506"/>
      <c r="E11" s="50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row>
    <row r="12" spans="1:118">
      <c r="A12" s="11"/>
      <c r="B12" s="158" t="s">
        <v>44</v>
      </c>
      <c r="C12" s="165" t="s">
        <v>214</v>
      </c>
      <c r="D12" s="165" t="s">
        <v>9</v>
      </c>
      <c r="E12" s="165" t="s">
        <v>31</v>
      </c>
    </row>
    <row r="13" spans="1:118">
      <c r="A13" s="11"/>
      <c r="B13" s="60" t="s">
        <v>218</v>
      </c>
      <c r="C13" s="161">
        <v>0.88</v>
      </c>
      <c r="D13" s="94" t="s">
        <v>216</v>
      </c>
      <c r="E13" s="94" t="s">
        <v>248</v>
      </c>
    </row>
    <row r="14" spans="1:118">
      <c r="A14" s="11"/>
      <c r="B14" s="60" t="s">
        <v>219</v>
      </c>
      <c r="C14" s="161">
        <v>0.8</v>
      </c>
      <c r="D14" s="94" t="s">
        <v>216</v>
      </c>
      <c r="E14" s="94" t="s">
        <v>223</v>
      </c>
    </row>
    <row r="15" spans="1:118">
      <c r="A15" s="11"/>
      <c r="B15" s="140" t="s">
        <v>78</v>
      </c>
      <c r="C15" s="366">
        <v>0.78</v>
      </c>
      <c r="D15" s="161" t="s">
        <v>216</v>
      </c>
      <c r="E15" s="161" t="s">
        <v>223</v>
      </c>
    </row>
    <row r="16" spans="1:118">
      <c r="A16" s="11"/>
      <c r="B16" s="140" t="s">
        <v>76</v>
      </c>
      <c r="C16" s="366">
        <v>0.56000000000000005</v>
      </c>
      <c r="D16" s="161" t="s">
        <v>216</v>
      </c>
      <c r="E16" s="161" t="s">
        <v>247</v>
      </c>
    </row>
    <row r="17" spans="1:142">
      <c r="A17" s="11"/>
      <c r="B17" s="140" t="s">
        <v>55</v>
      </c>
      <c r="C17" s="161">
        <v>0.78</v>
      </c>
      <c r="D17" s="161" t="s">
        <v>427</v>
      </c>
      <c r="E17" s="161" t="s">
        <v>225</v>
      </c>
    </row>
    <row r="18" spans="1:142">
      <c r="A18" s="11"/>
      <c r="B18" s="140" t="s">
        <v>174</v>
      </c>
      <c r="C18" s="161">
        <v>0.45</v>
      </c>
      <c r="D18" s="161" t="s">
        <v>216</v>
      </c>
      <c r="E18" s="161" t="s">
        <v>225</v>
      </c>
    </row>
    <row r="19" spans="1:142">
      <c r="A19" s="11"/>
      <c r="B19" s="140" t="s">
        <v>77</v>
      </c>
      <c r="C19" s="366">
        <v>0.51849999999999996</v>
      </c>
      <c r="D19" s="161" t="s">
        <v>216</v>
      </c>
      <c r="E19" s="161" t="s">
        <v>247</v>
      </c>
    </row>
    <row r="20" spans="1:142" s="3" customFormat="1">
      <c r="A20" s="11"/>
      <c r="B20" s="140" t="s">
        <v>856</v>
      </c>
      <c r="C20" s="161">
        <v>832.5</v>
      </c>
      <c r="D20" s="161" t="s">
        <v>215</v>
      </c>
      <c r="E20" s="161" t="s">
        <v>224</v>
      </c>
      <c r="F20" s="11"/>
      <c r="G20" s="11"/>
      <c r="H20" s="1"/>
      <c r="I20" s="1"/>
      <c r="J20" s="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row>
    <row r="21" spans="1:142">
      <c r="A21" s="11"/>
      <c r="B21" s="140" t="s">
        <v>75</v>
      </c>
      <c r="C21" s="161">
        <v>900</v>
      </c>
      <c r="D21" s="161" t="s">
        <v>215</v>
      </c>
      <c r="E21" s="161" t="s">
        <v>224</v>
      </c>
      <c r="F21" s="11"/>
      <c r="G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row>
    <row r="22" spans="1:142">
      <c r="A22" s="11"/>
      <c r="B22" s="60" t="s">
        <v>36</v>
      </c>
      <c r="C22" s="366">
        <v>747.5</v>
      </c>
      <c r="D22" s="94" t="s">
        <v>215</v>
      </c>
      <c r="E22" s="94" t="s">
        <v>224</v>
      </c>
      <c r="F22" s="11"/>
      <c r="G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row>
    <row r="23" spans="1:142">
      <c r="A23" s="11"/>
      <c r="B23" s="60" t="s">
        <v>79</v>
      </c>
      <c r="C23" s="366">
        <v>0.56000000000000005</v>
      </c>
      <c r="D23" s="94" t="s">
        <v>216</v>
      </c>
      <c r="E23" s="94" t="s">
        <v>224</v>
      </c>
      <c r="F23" s="11"/>
      <c r="G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row>
    <row r="24" spans="1:142">
      <c r="A24" s="11"/>
      <c r="B24" s="60" t="s">
        <v>65</v>
      </c>
      <c r="C24" s="161">
        <v>0.89</v>
      </c>
      <c r="D24" s="94" t="s">
        <v>216</v>
      </c>
      <c r="E24" s="94" t="s">
        <v>223</v>
      </c>
    </row>
    <row r="25" spans="1:142">
      <c r="A25" s="11"/>
      <c r="B25" s="60" t="s">
        <v>190</v>
      </c>
      <c r="C25" s="94">
        <v>0.8</v>
      </c>
      <c r="D25" s="94" t="s">
        <v>216</v>
      </c>
      <c r="E25" s="94" t="s">
        <v>223</v>
      </c>
      <c r="F25" s="11"/>
      <c r="G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row>
    <row r="26" spans="1:142">
      <c r="A26" s="11"/>
      <c r="C26" s="42"/>
      <c r="E26" s="15"/>
      <c r="F26" s="11"/>
      <c r="G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row>
    <row r="27" spans="1:142" s="5" customFormat="1">
      <c r="A27" s="27"/>
      <c r="B27" s="505" t="s">
        <v>244</v>
      </c>
      <c r="C27" s="506"/>
      <c r="D27" s="506"/>
      <c r="E27" s="506"/>
      <c r="F27" s="506"/>
      <c r="G27" s="507"/>
      <c r="H27" s="92"/>
      <c r="I27" s="92"/>
      <c r="J27" s="92"/>
      <c r="K27" s="92"/>
      <c r="L27" s="92"/>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c r="CG27" s="27"/>
      <c r="CH27" s="27"/>
      <c r="CI27" s="27"/>
      <c r="CJ27" s="27"/>
      <c r="CK27" s="27"/>
      <c r="CL27" s="27"/>
      <c r="CM27" s="27"/>
      <c r="CN27" s="27"/>
      <c r="CO27" s="27"/>
      <c r="CP27" s="27"/>
      <c r="CQ27" s="27"/>
      <c r="CR27" s="27"/>
      <c r="CS27" s="27"/>
      <c r="CT27" s="27"/>
      <c r="CU27" s="27"/>
      <c r="CV27" s="27"/>
      <c r="CW27" s="27"/>
      <c r="CX27" s="27"/>
      <c r="CY27" s="27"/>
      <c r="CZ27" s="27"/>
      <c r="DA27" s="27"/>
      <c r="DB27" s="27"/>
      <c r="DC27" s="27"/>
      <c r="DD27" s="27"/>
      <c r="DE27" s="27"/>
      <c r="DF27" s="27"/>
      <c r="DG27" s="27"/>
      <c r="DH27" s="27"/>
      <c r="DI27" s="27"/>
      <c r="DJ27" s="27"/>
      <c r="DK27" s="27"/>
      <c r="DL27" s="27"/>
      <c r="DM27" s="27"/>
      <c r="DN27" s="27"/>
      <c r="DO27" s="27"/>
      <c r="DP27" s="27"/>
      <c r="DQ27" s="27"/>
      <c r="DR27" s="27"/>
      <c r="DS27" s="27"/>
      <c r="DT27" s="27"/>
      <c r="DU27" s="27"/>
      <c r="DV27" s="27"/>
      <c r="DW27" s="27"/>
      <c r="DX27" s="27"/>
      <c r="DY27" s="27"/>
      <c r="DZ27" s="27"/>
      <c r="EA27" s="27"/>
      <c r="EB27" s="27"/>
      <c r="EC27" s="27"/>
      <c r="ED27" s="27"/>
    </row>
    <row r="28" spans="1:142" s="3" customFormat="1">
      <c r="A28" s="11"/>
      <c r="B28" s="158" t="s">
        <v>44</v>
      </c>
      <c r="C28" s="165" t="s">
        <v>220</v>
      </c>
      <c r="D28" s="165" t="s">
        <v>9</v>
      </c>
      <c r="E28" s="165" t="s">
        <v>31</v>
      </c>
      <c r="F28" s="165" t="s">
        <v>220</v>
      </c>
      <c r="G28" s="165" t="s">
        <v>9</v>
      </c>
      <c r="H28" s="1"/>
      <c r="I28" s="1"/>
      <c r="J28" s="1"/>
      <c r="K28" s="1"/>
      <c r="L28" s="1"/>
      <c r="M28" s="1"/>
      <c r="N28" s="1"/>
      <c r="O28" s="1"/>
      <c r="P28" s="1"/>
      <c r="Q28" s="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row>
    <row r="29" spans="1:142">
      <c r="A29" s="11"/>
      <c r="B29" s="60" t="s">
        <v>86</v>
      </c>
      <c r="C29" s="195"/>
      <c r="D29" s="94"/>
      <c r="E29" s="94"/>
      <c r="F29" s="196">
        <f>F31</f>
        <v>2.3760000000000003E-5</v>
      </c>
      <c r="G29" s="94" t="s">
        <v>243</v>
      </c>
      <c r="K29" s="11"/>
      <c r="L29" s="17"/>
      <c r="M29" s="35"/>
      <c r="N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row>
    <row r="30" spans="1:142">
      <c r="A30" s="11"/>
      <c r="B30" s="60" t="s">
        <v>85</v>
      </c>
      <c r="C30" s="195"/>
      <c r="D30" s="94"/>
      <c r="E30" s="94"/>
      <c r="F30" s="196">
        <f>0.3*F31+0.7*$F$46</f>
        <v>3.23817334875E-5</v>
      </c>
      <c r="G30" s="94" t="s">
        <v>243</v>
      </c>
      <c r="K30" s="11"/>
      <c r="L30" s="17"/>
      <c r="M30" s="35"/>
      <c r="N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row>
    <row r="31" spans="1:142">
      <c r="A31" s="11"/>
      <c r="B31" s="60" t="s">
        <v>218</v>
      </c>
      <c r="C31" s="366">
        <v>27</v>
      </c>
      <c r="D31" s="94" t="s">
        <v>54</v>
      </c>
      <c r="E31" s="94" t="s">
        <v>227</v>
      </c>
      <c r="F31" s="196">
        <f>C31*C13/1000000</f>
        <v>2.3760000000000003E-5</v>
      </c>
      <c r="G31" s="94" t="s">
        <v>243</v>
      </c>
      <c r="K31" s="11"/>
      <c r="L31" s="17"/>
      <c r="M31" s="35"/>
      <c r="N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row>
    <row r="32" spans="1:142" s="10" customFormat="1">
      <c r="A32" s="11"/>
      <c r="B32" s="60" t="s">
        <v>219</v>
      </c>
      <c r="C32" s="366">
        <v>27</v>
      </c>
      <c r="D32" s="161" t="s">
        <v>54</v>
      </c>
      <c r="E32" s="94" t="s">
        <v>227</v>
      </c>
      <c r="F32" s="196">
        <f>C32*C14/1000000</f>
        <v>2.16E-5</v>
      </c>
      <c r="G32" s="94" t="s">
        <v>243</v>
      </c>
      <c r="H32" s="1"/>
      <c r="I32" s="1"/>
      <c r="J32" s="1"/>
      <c r="K32" s="11"/>
      <c r="L32" s="17"/>
      <c r="M32" s="35"/>
      <c r="N32" s="11"/>
      <c r="O32" s="1"/>
      <c r="P32" s="1"/>
      <c r="Q32" s="1"/>
      <c r="R32" s="1"/>
      <c r="S32" s="1"/>
      <c r="T32" s="1"/>
      <c r="U32" s="11"/>
      <c r="V32" s="11"/>
      <c r="W32" s="11"/>
      <c r="X32" s="11"/>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row>
    <row r="33" spans="1:142">
      <c r="A33" s="11"/>
      <c r="B33" s="60" t="s">
        <v>81</v>
      </c>
      <c r="C33" s="366">
        <v>15.6</v>
      </c>
      <c r="D33" s="161" t="s">
        <v>54</v>
      </c>
      <c r="E33" s="94" t="s">
        <v>227</v>
      </c>
      <c r="F33" s="196">
        <f>C33/1000000</f>
        <v>1.56E-5</v>
      </c>
      <c r="G33" s="94" t="s">
        <v>240</v>
      </c>
      <c r="K33" s="11"/>
      <c r="L33" s="17"/>
      <c r="M33" s="35"/>
      <c r="N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row>
    <row r="34" spans="1:142">
      <c r="A34" s="11"/>
      <c r="B34" s="60" t="s">
        <v>33</v>
      </c>
      <c r="C34" s="94">
        <v>0.60099999999999998</v>
      </c>
      <c r="D34" s="161" t="s">
        <v>217</v>
      </c>
      <c r="E34" s="94" t="s">
        <v>228</v>
      </c>
      <c r="F34" s="196">
        <f>C34*$D$56*1000/1000000</f>
        <v>2.5163869999999999E-5</v>
      </c>
      <c r="G34" s="94" t="s">
        <v>240</v>
      </c>
      <c r="K34" s="11"/>
      <c r="L34" s="17"/>
      <c r="M34" s="35"/>
      <c r="N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row>
    <row r="35" spans="1:142">
      <c r="A35" s="11"/>
      <c r="B35" s="60" t="s">
        <v>80</v>
      </c>
      <c r="C35" s="441">
        <v>0.83499999999999996</v>
      </c>
      <c r="D35" s="161" t="s">
        <v>217</v>
      </c>
      <c r="E35" s="94" t="s">
        <v>228</v>
      </c>
      <c r="F35" s="196">
        <f>C35*$D$56*1000/1000000</f>
        <v>3.4961449999999997E-5</v>
      </c>
      <c r="G35" s="94" t="s">
        <v>240</v>
      </c>
      <c r="K35" s="11"/>
      <c r="L35" s="17"/>
      <c r="M35" s="35"/>
      <c r="N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row>
    <row r="36" spans="1:142">
      <c r="A36" s="11"/>
      <c r="B36" s="60" t="s">
        <v>83</v>
      </c>
      <c r="C36" s="195"/>
      <c r="D36" s="161"/>
      <c r="E36" s="94"/>
      <c r="F36" s="196">
        <f>0.1*$F$32+0.9*$F$48</f>
        <v>3.2299805475000003E-5</v>
      </c>
      <c r="G36" s="94" t="s">
        <v>243</v>
      </c>
      <c r="K36" s="11"/>
      <c r="L36" s="17"/>
      <c r="M36" s="35"/>
      <c r="N36" s="11"/>
    </row>
    <row r="37" spans="1:142">
      <c r="A37" s="11"/>
      <c r="B37" s="60" t="s">
        <v>84</v>
      </c>
      <c r="C37" s="195"/>
      <c r="D37" s="161"/>
      <c r="E37" s="94"/>
      <c r="F37" s="196">
        <f>0.85*$F$32+0.15*$F$48</f>
        <v>2.3383300912499999E-5</v>
      </c>
      <c r="G37" s="94" t="s">
        <v>243</v>
      </c>
      <c r="K37" s="11"/>
      <c r="L37" s="17"/>
      <c r="M37" s="35"/>
      <c r="N37" s="11"/>
    </row>
    <row r="38" spans="1:142">
      <c r="A38" s="11"/>
      <c r="B38" s="60" t="s">
        <v>78</v>
      </c>
      <c r="C38" s="94">
        <v>0.96</v>
      </c>
      <c r="D38" s="161" t="s">
        <v>217</v>
      </c>
      <c r="E38" s="94" t="s">
        <v>228</v>
      </c>
      <c r="F38" s="196">
        <f>C38*$D$56*C15*1000/1000000</f>
        <v>3.1352255999999994E-5</v>
      </c>
      <c r="G38" s="94" t="s">
        <v>243</v>
      </c>
      <c r="K38" s="11"/>
      <c r="L38" s="17"/>
      <c r="M38" s="35"/>
      <c r="N38" s="11"/>
    </row>
    <row r="39" spans="1:142">
      <c r="A39" s="11"/>
      <c r="B39" s="60" t="s">
        <v>76</v>
      </c>
      <c r="C39" s="94">
        <v>1.1299999999999999</v>
      </c>
      <c r="D39" s="161" t="s">
        <v>217</v>
      </c>
      <c r="E39" s="94" t="s">
        <v>228</v>
      </c>
      <c r="F39" s="196">
        <f>C39*$D$56*C16*1000/1000000</f>
        <v>2.6495335999999999E-5</v>
      </c>
      <c r="G39" s="94" t="s">
        <v>243</v>
      </c>
      <c r="K39" s="11"/>
      <c r="L39" s="17"/>
      <c r="M39" s="35"/>
      <c r="N39" s="11"/>
    </row>
    <row r="40" spans="1:142">
      <c r="A40" s="11"/>
      <c r="B40" s="60" t="s">
        <v>55</v>
      </c>
      <c r="C40" s="366">
        <v>48.52</v>
      </c>
      <c r="D40" s="161" t="s">
        <v>54</v>
      </c>
      <c r="E40" s="161" t="s">
        <v>1117</v>
      </c>
      <c r="F40" s="196">
        <f>C40*C17/1000000</f>
        <v>3.7845600000000002E-5</v>
      </c>
      <c r="G40" s="94" t="s">
        <v>60</v>
      </c>
      <c r="K40" s="11"/>
      <c r="L40" s="17"/>
      <c r="M40" s="35"/>
      <c r="N40" s="11"/>
    </row>
    <row r="41" spans="1:142">
      <c r="A41" s="11"/>
      <c r="B41" s="60" t="s">
        <v>173</v>
      </c>
      <c r="C41" s="195">
        <f>48</f>
        <v>48</v>
      </c>
      <c r="D41" s="161" t="s">
        <v>54</v>
      </c>
      <c r="E41" s="94" t="s">
        <v>227</v>
      </c>
      <c r="F41" s="196">
        <f>F40</f>
        <v>3.7845600000000002E-5</v>
      </c>
      <c r="G41" s="196" t="str">
        <f>G40</f>
        <v>TJ/Nm3</v>
      </c>
      <c r="K41" s="11"/>
      <c r="L41" s="17"/>
      <c r="M41" s="35"/>
      <c r="N41" s="11"/>
    </row>
    <row r="42" spans="1:142">
      <c r="A42" s="11"/>
      <c r="B42" s="60" t="s">
        <v>174</v>
      </c>
      <c r="C42" s="195">
        <v>44.2</v>
      </c>
      <c r="D42" s="161" t="s">
        <v>54</v>
      </c>
      <c r="E42" s="94" t="s">
        <v>227</v>
      </c>
      <c r="F42" s="196">
        <f>C42*C18/1000000</f>
        <v>1.9890000000000001E-5</v>
      </c>
      <c r="G42" s="94" t="s">
        <v>243</v>
      </c>
      <c r="K42" s="11"/>
      <c r="L42" s="17"/>
      <c r="M42" s="35"/>
      <c r="N42" s="11"/>
    </row>
    <row r="43" spans="1:142">
      <c r="A43" s="11"/>
      <c r="B43" s="60" t="s">
        <v>77</v>
      </c>
      <c r="C43" s="94">
        <v>1.1299999999999999</v>
      </c>
      <c r="D43" s="161" t="s">
        <v>217</v>
      </c>
      <c r="E43" s="94" t="s">
        <v>228</v>
      </c>
      <c r="F43" s="196">
        <f>C43*$D$56*C19*1000/1000000</f>
        <v>2.453184234999999E-5</v>
      </c>
      <c r="G43" s="94" t="s">
        <v>243</v>
      </c>
      <c r="L43" s="31"/>
      <c r="M43" s="35"/>
      <c r="N43" s="11"/>
    </row>
    <row r="44" spans="1:142">
      <c r="A44" s="11"/>
      <c r="B44" s="60" t="s">
        <v>856</v>
      </c>
      <c r="C44" s="94">
        <v>1.0349999999999999</v>
      </c>
      <c r="D44" s="161" t="s">
        <v>217</v>
      </c>
      <c r="E44" s="94" t="s">
        <v>228</v>
      </c>
      <c r="F44" s="196" t="e">
        <f>F46*(1-LOOKUP('Datos generales organización'!$D$14,'Datos 1-Factores emisión'!$C92:$L92,'Datos 1-Factores emisión'!$C103:$L103))+F31*LOOKUP('Datos generales organización'!$D$14,'Datos 1-Factores emisión'!$C92:$L92,'Datos 1-Factores emisión'!$C103:$L103)</f>
        <v>#N/A</v>
      </c>
      <c r="G44" s="94" t="s">
        <v>243</v>
      </c>
      <c r="L44" s="31"/>
      <c r="M44" s="35"/>
      <c r="N44" s="11"/>
    </row>
    <row r="45" spans="1:142">
      <c r="A45" s="11"/>
      <c r="B45" s="60" t="s">
        <v>75</v>
      </c>
      <c r="C45" s="94">
        <v>1.0349999999999999</v>
      </c>
      <c r="D45" s="161" t="s">
        <v>217</v>
      </c>
      <c r="E45" s="94" t="s">
        <v>228</v>
      </c>
      <c r="F45" s="196">
        <f>C45*C21/1000*$D$56*1000/1000000</f>
        <v>3.9001904999999983E-5</v>
      </c>
      <c r="G45" s="94" t="s">
        <v>243</v>
      </c>
      <c r="K45" s="11"/>
      <c r="L45" s="17"/>
      <c r="M45" s="35"/>
      <c r="N45" s="11"/>
    </row>
    <row r="46" spans="1:142">
      <c r="A46" s="11"/>
      <c r="B46" s="60" t="s">
        <v>246</v>
      </c>
      <c r="C46" s="94">
        <v>1.0349999999999999</v>
      </c>
      <c r="D46" s="161" t="s">
        <v>217</v>
      </c>
      <c r="E46" s="94" t="s">
        <v>228</v>
      </c>
      <c r="F46" s="196">
        <f>C46*C20/1000*$D$56*1000/1000000</f>
        <v>3.6076762124999995E-5</v>
      </c>
      <c r="G46" s="94" t="s">
        <v>243</v>
      </c>
      <c r="K46" s="11"/>
      <c r="L46" s="17"/>
      <c r="M46" s="35"/>
      <c r="N46" s="11"/>
    </row>
    <row r="47" spans="1:142">
      <c r="A47" s="11"/>
      <c r="B47" s="60" t="s">
        <v>426</v>
      </c>
      <c r="C47" s="94"/>
      <c r="D47" s="161"/>
      <c r="E47" s="94"/>
      <c r="F47" s="196" t="e">
        <f>F48*(1-LOOKUP('Datos generales organización'!$D$14,'Datos 1-Factores emisión'!$C93:$L93,'Datos 1-Factores emisión'!$C103:$L103))+F32*LOOKUP('Datos generales organización'!$D$14,'Datos 1-Factores emisión'!$C93:$L93,'Datos 1-Factores emisión'!$C103:$L103)</f>
        <v>#N/A</v>
      </c>
      <c r="G47" s="94" t="s">
        <v>243</v>
      </c>
      <c r="K47" s="11"/>
      <c r="L47" s="17"/>
      <c r="M47" s="35"/>
      <c r="N47" s="11"/>
    </row>
    <row r="48" spans="1:142">
      <c r="A48" s="11"/>
      <c r="B48" s="60" t="s">
        <v>198</v>
      </c>
      <c r="C48" s="94">
        <v>1.07</v>
      </c>
      <c r="D48" s="161" t="s">
        <v>217</v>
      </c>
      <c r="E48" s="94" t="s">
        <v>228</v>
      </c>
      <c r="F48" s="196">
        <f>C48*C22/1000*$D$56*1000/1000000</f>
        <v>3.3488672749999997E-5</v>
      </c>
      <c r="G48" s="94" t="s">
        <v>243</v>
      </c>
      <c r="K48" s="11"/>
      <c r="L48" s="17"/>
      <c r="M48" s="35"/>
      <c r="N48" s="11"/>
    </row>
    <row r="49" spans="1:14">
      <c r="A49" s="11"/>
      <c r="B49" s="60" t="s">
        <v>79</v>
      </c>
      <c r="C49" s="94">
        <v>1.1299999999999999</v>
      </c>
      <c r="D49" s="161" t="s">
        <v>217</v>
      </c>
      <c r="E49" s="94" t="s">
        <v>228</v>
      </c>
      <c r="F49" s="196">
        <f>C49*C23*$D$56*1000/1000000</f>
        <v>2.6495336000000002E-5</v>
      </c>
      <c r="G49" s="94" t="s">
        <v>243</v>
      </c>
      <c r="J49" s="43"/>
      <c r="K49" s="11"/>
      <c r="L49" s="17"/>
      <c r="M49" s="35"/>
      <c r="N49" s="11"/>
    </row>
    <row r="50" spans="1:14">
      <c r="A50" s="11"/>
      <c r="B50" s="60" t="s">
        <v>65</v>
      </c>
      <c r="C50" s="94">
        <v>40.200000000000003</v>
      </c>
      <c r="D50" s="161" t="s">
        <v>54</v>
      </c>
      <c r="E50" s="94" t="s">
        <v>227</v>
      </c>
      <c r="F50" s="196">
        <f>C50*C24/1000000</f>
        <v>3.5778000000000009E-5</v>
      </c>
      <c r="G50" s="94" t="s">
        <v>243</v>
      </c>
      <c r="K50" s="11"/>
      <c r="L50" s="31"/>
      <c r="M50" s="35"/>
      <c r="N50" s="11"/>
    </row>
    <row r="51" spans="1:14">
      <c r="A51" s="11"/>
      <c r="B51" s="60" t="s">
        <v>190</v>
      </c>
      <c r="C51" s="94">
        <v>1.0649999999999999</v>
      </c>
      <c r="D51" s="161" t="s">
        <v>217</v>
      </c>
      <c r="E51" s="94" t="s">
        <v>228</v>
      </c>
      <c r="F51" s="196">
        <f>C51*$D$56*C25*1000/1000000</f>
        <v>3.5673239999999992E-5</v>
      </c>
      <c r="G51" s="94" t="s">
        <v>243</v>
      </c>
      <c r="K51" s="11"/>
      <c r="L51" s="31"/>
      <c r="M51" s="35"/>
      <c r="N51" s="11"/>
    </row>
    <row r="52" spans="1:14">
      <c r="A52" s="11"/>
      <c r="K52" s="11"/>
      <c r="L52" s="17"/>
      <c r="M52" s="35"/>
      <c r="N52" s="11"/>
    </row>
    <row r="53" spans="1:14">
      <c r="A53" s="11"/>
      <c r="B53" s="500" t="s">
        <v>62</v>
      </c>
      <c r="C53" s="500"/>
      <c r="D53" s="500"/>
      <c r="E53" s="500"/>
      <c r="F53" s="500"/>
    </row>
    <row r="54" spans="1:14">
      <c r="A54" s="11"/>
      <c r="B54" s="165" t="s">
        <v>51</v>
      </c>
      <c r="C54" s="165" t="s">
        <v>58</v>
      </c>
      <c r="D54" s="165" t="s">
        <v>51</v>
      </c>
      <c r="E54" s="165" t="s">
        <v>57</v>
      </c>
      <c r="F54" s="165" t="s">
        <v>31</v>
      </c>
    </row>
    <row r="55" spans="1:14">
      <c r="A55" s="11"/>
      <c r="B55" s="94">
        <v>1</v>
      </c>
      <c r="C55" s="94" t="s">
        <v>229</v>
      </c>
      <c r="D55" s="197">
        <v>41.87</v>
      </c>
      <c r="E55" s="94" t="s">
        <v>230</v>
      </c>
      <c r="F55" s="94" t="s">
        <v>228</v>
      </c>
    </row>
    <row r="56" spans="1:14">
      <c r="A56" s="11"/>
      <c r="B56" s="94">
        <v>1</v>
      </c>
      <c r="C56" s="94" t="s">
        <v>229</v>
      </c>
      <c r="D56" s="197">
        <f>D55/1000</f>
        <v>4.1869999999999997E-2</v>
      </c>
      <c r="E56" s="94" t="s">
        <v>37</v>
      </c>
      <c r="F56" s="94" t="s">
        <v>228</v>
      </c>
    </row>
    <row r="57" spans="1:14">
      <c r="A57" s="11"/>
      <c r="B57" s="94">
        <v>1</v>
      </c>
      <c r="C57" s="94" t="s">
        <v>56</v>
      </c>
      <c r="D57" s="195">
        <v>0.28000000000000003</v>
      </c>
      <c r="E57" s="94" t="s">
        <v>35</v>
      </c>
      <c r="F57" s="94" t="s">
        <v>228</v>
      </c>
    </row>
    <row r="58" spans="1:14">
      <c r="A58" s="11"/>
      <c r="B58" s="94">
        <v>1</v>
      </c>
      <c r="C58" s="94" t="s">
        <v>35</v>
      </c>
      <c r="D58" s="94">
        <v>860</v>
      </c>
      <c r="E58" s="195" t="s">
        <v>428</v>
      </c>
      <c r="F58" s="94"/>
    </row>
    <row r="59" spans="1:14">
      <c r="A59" s="11"/>
      <c r="E59" s="4"/>
    </row>
    <row r="60" spans="1:14">
      <c r="D60" s="4"/>
    </row>
    <row r="61" spans="1:14">
      <c r="D61" s="4"/>
    </row>
    <row r="62" spans="1:14">
      <c r="D62" s="4"/>
    </row>
    <row r="63" spans="1:14">
      <c r="D63" s="6"/>
    </row>
  </sheetData>
  <sortState xmlns:xlrd2="http://schemas.microsoft.com/office/spreadsheetml/2017/richdata2" ref="B13:E27">
    <sortCondition ref="B13:B27"/>
  </sortState>
  <customSheetViews>
    <customSheetView guid="{07BAB832-B397-4A6E-BE55-C84FDB687349}">
      <selection sqref="A1:XFD1"/>
      <pageMargins left="0.7" right="0.7" top="0.75" bottom="0.75" header="0.3" footer="0.3"/>
      <pageSetup paperSize="258" orientation="portrait" r:id="rId1"/>
    </customSheetView>
  </customSheetViews>
  <mergeCells count="3">
    <mergeCell ref="B27:G27"/>
    <mergeCell ref="B11:E11"/>
    <mergeCell ref="B53:F53"/>
  </mergeCells>
  <pageMargins left="0.70866141732283472" right="0.70866141732283472" top="0.74803149606299213" bottom="0.74803149606299213" header="0.31496062992125984" footer="0.31496062992125984"/>
  <pageSetup paperSize="10" scale="70" orientation="landscape" r:id="rId2"/>
  <customProperties>
    <customPr name="_pios_id" r:id="rId3"/>
  </customProperties>
  <ignoredErrors>
    <ignoredError sqref="F47" formula="1"/>
  </ignoredErrors>
  <drawing r:id="rId4"/>
  <legacyDrawing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2">
    <tabColor theme="3" tint="0.79998168889431442"/>
  </sheetPr>
  <dimension ref="A1:EI575"/>
  <sheetViews>
    <sheetView topLeftCell="A81" zoomScale="70" zoomScaleNormal="70" workbookViewId="0">
      <selection activeCell="I48" sqref="I48"/>
    </sheetView>
  </sheetViews>
  <sheetFormatPr baseColWidth="10" defaultColWidth="11.42578125" defaultRowHeight="15"/>
  <cols>
    <col min="1" max="1" width="13.42578125" style="1" customWidth="1"/>
    <col min="2" max="2" width="42.28515625" style="1" customWidth="1"/>
    <col min="3" max="3" width="46.7109375" style="1" customWidth="1"/>
    <col min="4" max="5" width="18.7109375" style="1" customWidth="1"/>
    <col min="6" max="8" width="14.28515625" style="1" customWidth="1"/>
    <col min="9" max="9" width="12.7109375" style="1" customWidth="1"/>
    <col min="10" max="10" width="11.42578125" style="1" customWidth="1"/>
    <col min="11" max="13" width="11.42578125" style="1"/>
    <col min="14" max="14" width="13.42578125" style="1" customWidth="1"/>
    <col min="15" max="16384" width="11.42578125" style="1"/>
  </cols>
  <sheetData>
    <row r="1" spans="1:139"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10"/>
    </row>
    <row r="2" spans="1:139" s="401" customFormat="1" ht="23.25">
      <c r="A2" s="403"/>
      <c r="B2" s="402" t="s">
        <v>18</v>
      </c>
      <c r="C2" s="403"/>
      <c r="D2" s="403"/>
      <c r="E2" s="403"/>
      <c r="F2" s="403"/>
      <c r="G2" s="403"/>
      <c r="H2" s="403"/>
      <c r="I2" s="403"/>
      <c r="J2" s="404"/>
      <c r="K2" s="403"/>
      <c r="L2" s="403"/>
      <c r="M2" s="403"/>
      <c r="N2" s="403"/>
      <c r="O2" s="403"/>
      <c r="P2" s="403"/>
      <c r="Q2" s="403"/>
      <c r="R2" s="403"/>
      <c r="S2" s="403"/>
      <c r="T2" s="403"/>
      <c r="U2" s="403"/>
    </row>
    <row r="3" spans="1:139">
      <c r="A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row>
    <row r="4" spans="1:139" s="25" customFormat="1">
      <c r="A4" s="27"/>
      <c r="B4" s="192" t="s">
        <v>213</v>
      </c>
      <c r="C4" s="192"/>
      <c r="D4" s="192"/>
      <c r="E4" s="192"/>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row>
    <row r="5" spans="1:139" s="24" customFormat="1" ht="30">
      <c r="A5" s="11"/>
      <c r="B5" s="193" t="s">
        <v>19</v>
      </c>
      <c r="C5" s="193" t="s">
        <v>20</v>
      </c>
      <c r="D5" s="368" t="s">
        <v>964</v>
      </c>
      <c r="E5" s="368" t="s">
        <v>982</v>
      </c>
      <c r="F5" s="27"/>
      <c r="G5" s="27"/>
      <c r="H5" s="27"/>
      <c r="I5" s="27"/>
      <c r="J5" s="27"/>
      <c r="K5" s="27"/>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row>
    <row r="6" spans="1:139" ht="15" customHeight="1">
      <c r="A6" s="11"/>
      <c r="B6" s="140" t="s">
        <v>21</v>
      </c>
      <c r="C6" s="140" t="s">
        <v>23</v>
      </c>
      <c r="D6" s="364">
        <v>1</v>
      </c>
      <c r="E6" s="364">
        <v>1</v>
      </c>
      <c r="F6" s="27"/>
      <c r="G6" s="27"/>
      <c r="H6" s="27"/>
      <c r="I6" s="27"/>
      <c r="J6" s="27"/>
      <c r="K6" s="27"/>
    </row>
    <row r="7" spans="1:139" ht="15" customHeight="1">
      <c r="A7" s="11"/>
      <c r="B7" s="140" t="s">
        <v>101</v>
      </c>
      <c r="C7" s="140" t="s">
        <v>944</v>
      </c>
      <c r="D7" s="364">
        <v>3500</v>
      </c>
      <c r="E7" s="364">
        <v>3170</v>
      </c>
      <c r="F7" s="27"/>
      <c r="G7" s="27"/>
      <c r="H7" s="27"/>
      <c r="I7" s="27"/>
      <c r="J7" s="27"/>
      <c r="K7" s="27"/>
    </row>
    <row r="8" spans="1:139" ht="15" customHeight="1">
      <c r="A8" s="11"/>
      <c r="B8" s="140" t="s">
        <v>102</v>
      </c>
      <c r="C8" s="140" t="s">
        <v>945</v>
      </c>
      <c r="D8" s="364">
        <v>1100</v>
      </c>
      <c r="E8" s="364">
        <v>1200</v>
      </c>
      <c r="F8" s="27"/>
      <c r="G8" s="27"/>
      <c r="H8" s="27"/>
      <c r="I8" s="27"/>
      <c r="J8" s="27"/>
      <c r="K8" s="27"/>
    </row>
    <row r="9" spans="1:139" ht="15" customHeight="1">
      <c r="A9" s="11"/>
      <c r="B9" s="140" t="s">
        <v>103</v>
      </c>
      <c r="C9" s="140" t="s">
        <v>946</v>
      </c>
      <c r="D9" s="364">
        <v>1430</v>
      </c>
      <c r="E9" s="364">
        <v>1300</v>
      </c>
      <c r="F9" s="27"/>
      <c r="G9" s="27"/>
      <c r="H9" s="27"/>
      <c r="I9" s="27"/>
      <c r="J9" s="27"/>
      <c r="K9" s="27"/>
    </row>
    <row r="10" spans="1:139" ht="15" customHeight="1">
      <c r="A10" s="11"/>
      <c r="B10" s="140" t="s">
        <v>104</v>
      </c>
      <c r="C10" s="140" t="s">
        <v>947</v>
      </c>
      <c r="D10" s="364">
        <v>353</v>
      </c>
      <c r="E10" s="364">
        <v>328</v>
      </c>
      <c r="F10" s="27"/>
      <c r="G10" s="27"/>
      <c r="H10" s="27"/>
      <c r="I10" s="27"/>
      <c r="J10" s="27"/>
      <c r="K10" s="27"/>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row>
    <row r="11" spans="1:139" ht="15" customHeight="1">
      <c r="A11" s="11"/>
      <c r="B11" s="140" t="s">
        <v>105</v>
      </c>
      <c r="C11" s="140" t="s">
        <v>948</v>
      </c>
      <c r="D11" s="364">
        <v>4470</v>
      </c>
      <c r="E11" s="364">
        <v>4800</v>
      </c>
      <c r="F11" s="304"/>
      <c r="G11" s="27"/>
      <c r="H11" s="27"/>
      <c r="I11" s="27"/>
      <c r="J11" s="27"/>
      <c r="K11" s="27"/>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row>
    <row r="12" spans="1:139" ht="15" customHeight="1">
      <c r="A12" s="11"/>
      <c r="B12" s="140" t="s">
        <v>106</v>
      </c>
      <c r="C12" s="140" t="s">
        <v>949</v>
      </c>
      <c r="D12" s="364">
        <v>53</v>
      </c>
      <c r="E12" s="364">
        <v>16</v>
      </c>
      <c r="H12" s="27"/>
      <c r="I12" s="27"/>
      <c r="J12" s="27"/>
      <c r="K12" s="27"/>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row>
    <row r="13" spans="1:139" ht="15" customHeight="1">
      <c r="A13" s="11"/>
      <c r="B13" s="140" t="s">
        <v>107</v>
      </c>
      <c r="C13" s="140" t="s">
        <v>950</v>
      </c>
      <c r="D13" s="364">
        <v>124</v>
      </c>
      <c r="E13" s="364">
        <v>138</v>
      </c>
      <c r="F13" s="27"/>
      <c r="G13" s="27"/>
      <c r="H13" s="27"/>
      <c r="I13" s="27"/>
      <c r="J13" s="27"/>
      <c r="K13" s="27"/>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row>
    <row r="14" spans="1:139" ht="15" customHeight="1">
      <c r="A14" s="11"/>
      <c r="B14" s="140" t="s">
        <v>108</v>
      </c>
      <c r="C14" s="140" t="s">
        <v>951</v>
      </c>
      <c r="D14" s="364">
        <v>12</v>
      </c>
      <c r="E14" s="364">
        <v>4</v>
      </c>
      <c r="F14" s="27"/>
      <c r="G14" s="27"/>
      <c r="H14" s="27"/>
      <c r="I14" s="27"/>
      <c r="J14" s="27"/>
      <c r="K14" s="27"/>
    </row>
    <row r="15" spans="1:139" ht="15" customHeight="1">
      <c r="A15" s="11"/>
      <c r="B15" s="140" t="s">
        <v>109</v>
      </c>
      <c r="C15" s="140" t="s">
        <v>952</v>
      </c>
      <c r="D15" s="364">
        <v>3220</v>
      </c>
      <c r="E15" s="364">
        <v>3350</v>
      </c>
      <c r="F15" s="27"/>
      <c r="I15" s="27"/>
      <c r="J15" s="27"/>
      <c r="K15" s="27"/>
    </row>
    <row r="16" spans="1:139" ht="15" customHeight="1">
      <c r="A16" s="11"/>
      <c r="B16" s="140" t="s">
        <v>97</v>
      </c>
      <c r="C16" s="140" t="s">
        <v>953</v>
      </c>
      <c r="D16" s="364">
        <v>14800</v>
      </c>
      <c r="E16" s="364">
        <v>12400</v>
      </c>
      <c r="F16" s="27"/>
      <c r="G16" s="27"/>
      <c r="H16" s="27"/>
      <c r="I16" s="27"/>
      <c r="J16" s="27"/>
      <c r="K16" s="27"/>
    </row>
    <row r="17" spans="1:14" ht="15" customHeight="1">
      <c r="A17" s="11"/>
      <c r="B17" s="140" t="s">
        <v>110</v>
      </c>
      <c r="C17" s="140" t="s">
        <v>954</v>
      </c>
      <c r="D17" s="364">
        <v>1340</v>
      </c>
      <c r="E17" s="364">
        <v>1210</v>
      </c>
      <c r="F17" s="27"/>
      <c r="G17" s="27"/>
      <c r="H17" s="27"/>
      <c r="I17" s="27"/>
      <c r="J17" s="27"/>
      <c r="K17" s="27"/>
    </row>
    <row r="18" spans="1:14" ht="15" customHeight="1">
      <c r="A18" s="11"/>
      <c r="B18" s="140" t="s">
        <v>111</v>
      </c>
      <c r="C18" s="140" t="s">
        <v>955</v>
      </c>
      <c r="D18" s="364">
        <v>1370</v>
      </c>
      <c r="E18" s="364">
        <v>1330</v>
      </c>
      <c r="F18" s="27"/>
      <c r="G18" s="27"/>
      <c r="H18" s="27"/>
      <c r="I18" s="27"/>
      <c r="J18" s="27"/>
      <c r="K18" s="27"/>
    </row>
    <row r="19" spans="1:14" ht="15" customHeight="1">
      <c r="A19" s="11"/>
      <c r="B19" s="140" t="s">
        <v>112</v>
      </c>
      <c r="C19" s="140" t="s">
        <v>956</v>
      </c>
      <c r="D19" s="364">
        <v>9810</v>
      </c>
      <c r="E19" s="364">
        <v>8060</v>
      </c>
      <c r="F19" s="27"/>
      <c r="G19" s="27"/>
      <c r="H19" s="27"/>
      <c r="I19" s="27"/>
      <c r="J19" s="27"/>
      <c r="K19" s="27"/>
    </row>
    <row r="20" spans="1:14" ht="15" customHeight="1">
      <c r="A20" s="11"/>
      <c r="B20" s="140" t="s">
        <v>113</v>
      </c>
      <c r="C20" s="140" t="s">
        <v>957</v>
      </c>
      <c r="D20" s="364">
        <v>693</v>
      </c>
      <c r="E20" s="364">
        <v>716</v>
      </c>
      <c r="F20" s="27"/>
      <c r="G20" s="27"/>
      <c r="H20" s="27"/>
      <c r="I20" s="27"/>
      <c r="J20" s="27"/>
      <c r="K20" s="27"/>
      <c r="M20" s="304"/>
    </row>
    <row r="21" spans="1:14" ht="15" customHeight="1">
      <c r="A21" s="11"/>
      <c r="B21" s="140" t="s">
        <v>98</v>
      </c>
      <c r="C21" s="140" t="s">
        <v>958</v>
      </c>
      <c r="D21" s="364">
        <v>675</v>
      </c>
      <c r="E21" s="364">
        <v>677</v>
      </c>
      <c r="F21" s="27"/>
      <c r="G21" s="27"/>
      <c r="H21" s="27"/>
      <c r="I21" s="27"/>
      <c r="J21" s="27"/>
      <c r="K21" s="27"/>
      <c r="N21" s="304"/>
    </row>
    <row r="22" spans="1:14" ht="15" customHeight="1">
      <c r="A22" s="11"/>
      <c r="B22" s="140" t="s">
        <v>99</v>
      </c>
      <c r="C22" s="140" t="s">
        <v>959</v>
      </c>
      <c r="D22" s="364">
        <v>92</v>
      </c>
      <c r="E22" s="364">
        <v>116</v>
      </c>
      <c r="F22" s="27"/>
      <c r="G22" s="27"/>
      <c r="H22" s="27"/>
      <c r="I22" s="27"/>
      <c r="M22" s="304"/>
      <c r="N22" s="304"/>
    </row>
    <row r="23" spans="1:14" ht="15" customHeight="1">
      <c r="A23" s="11"/>
      <c r="B23" s="140" t="s">
        <v>100</v>
      </c>
      <c r="C23" s="140" t="s">
        <v>960</v>
      </c>
      <c r="D23" s="364">
        <v>1640</v>
      </c>
      <c r="E23" s="364">
        <v>1650</v>
      </c>
      <c r="F23" s="27"/>
      <c r="G23" s="27"/>
      <c r="H23" s="27"/>
      <c r="I23" s="27"/>
      <c r="J23" s="27"/>
      <c r="K23" s="27"/>
    </row>
    <row r="24" spans="1:14" ht="15" customHeight="1">
      <c r="A24" s="11"/>
      <c r="B24" s="140" t="s">
        <v>967</v>
      </c>
      <c r="C24" s="140" t="s">
        <v>968</v>
      </c>
      <c r="D24" s="364">
        <v>8830</v>
      </c>
      <c r="E24" s="364">
        <v>8900</v>
      </c>
      <c r="F24" s="27"/>
      <c r="G24" s="27"/>
      <c r="H24" s="27"/>
      <c r="I24" s="27"/>
      <c r="J24" s="27"/>
      <c r="K24" s="27"/>
    </row>
    <row r="25" spans="1:14" ht="15" customHeight="1">
      <c r="A25" s="11"/>
      <c r="B25" s="140" t="s">
        <v>971</v>
      </c>
      <c r="C25" s="140" t="s">
        <v>972</v>
      </c>
      <c r="D25" s="364">
        <v>4</v>
      </c>
      <c r="E25" s="374">
        <v>4</v>
      </c>
      <c r="F25" s="27"/>
      <c r="G25" s="27"/>
      <c r="H25" s="27"/>
      <c r="I25" s="27"/>
      <c r="J25" s="27"/>
      <c r="K25" s="27"/>
    </row>
    <row r="26" spans="1:14" ht="15" customHeight="1">
      <c r="A26" s="11"/>
      <c r="B26" s="140" t="s">
        <v>970</v>
      </c>
      <c r="C26" s="140" t="s">
        <v>969</v>
      </c>
      <c r="D26" s="364">
        <v>3</v>
      </c>
      <c r="E26" s="374">
        <v>3</v>
      </c>
      <c r="F26" s="27"/>
      <c r="G26" s="27"/>
      <c r="H26" s="27"/>
      <c r="I26" s="27"/>
      <c r="J26" s="27"/>
      <c r="K26" s="27"/>
    </row>
    <row r="27" spans="1:14" ht="15" customHeight="1">
      <c r="A27" s="11"/>
      <c r="B27" s="140" t="s">
        <v>977</v>
      </c>
      <c r="C27" s="140" t="s">
        <v>978</v>
      </c>
      <c r="D27" s="364">
        <v>5</v>
      </c>
      <c r="E27" s="374">
        <v>5</v>
      </c>
      <c r="F27" s="27"/>
      <c r="G27" s="27"/>
      <c r="H27" s="27"/>
      <c r="I27" s="27"/>
      <c r="J27" s="27"/>
      <c r="K27" s="27"/>
    </row>
    <row r="28" spans="1:14" ht="15" customHeight="1">
      <c r="A28" s="11"/>
      <c r="B28" s="140" t="s">
        <v>973</v>
      </c>
      <c r="C28" s="140" t="s">
        <v>974</v>
      </c>
      <c r="D28" s="364">
        <v>5</v>
      </c>
      <c r="E28" s="374">
        <v>5</v>
      </c>
      <c r="F28" s="27"/>
      <c r="G28" s="27"/>
      <c r="H28" s="27"/>
      <c r="I28" s="27"/>
      <c r="J28" s="27"/>
      <c r="K28" s="27"/>
    </row>
    <row r="29" spans="1:14" ht="15" customHeight="1">
      <c r="A29" s="11"/>
      <c r="B29" s="140" t="s">
        <v>975</v>
      </c>
      <c r="C29" s="140" t="s">
        <v>976</v>
      </c>
      <c r="D29" s="364">
        <v>3</v>
      </c>
      <c r="E29" s="374">
        <v>3</v>
      </c>
      <c r="F29" s="27"/>
      <c r="G29" s="27"/>
      <c r="H29" s="27"/>
      <c r="I29" s="27"/>
      <c r="J29" s="27"/>
      <c r="K29" s="27"/>
    </row>
    <row r="30" spans="1:14" ht="15" customHeight="1">
      <c r="A30" s="11"/>
      <c r="B30" s="140" t="s">
        <v>979</v>
      </c>
      <c r="C30" s="140" t="s">
        <v>980</v>
      </c>
      <c r="D30" s="364">
        <v>4</v>
      </c>
      <c r="E30" s="374">
        <v>4</v>
      </c>
      <c r="F30" s="27"/>
      <c r="G30" s="27"/>
      <c r="H30" s="27"/>
      <c r="I30" s="27"/>
      <c r="J30" s="27"/>
      <c r="K30" s="27"/>
    </row>
    <row r="31" spans="1:14" ht="15" customHeight="1">
      <c r="A31" s="11"/>
      <c r="B31" s="140" t="s">
        <v>45</v>
      </c>
      <c r="C31" s="140" t="s">
        <v>24</v>
      </c>
      <c r="D31" s="364">
        <v>25</v>
      </c>
      <c r="E31" s="364">
        <v>28</v>
      </c>
      <c r="F31" s="304"/>
      <c r="G31" s="304"/>
      <c r="H31" s="304"/>
      <c r="I31" s="27"/>
      <c r="J31" s="27"/>
      <c r="K31" s="27"/>
    </row>
    <row r="32" spans="1:14" ht="15" customHeight="1">
      <c r="A32" s="11"/>
      <c r="B32" s="140" t="s">
        <v>22</v>
      </c>
      <c r="C32" s="140" t="s">
        <v>25</v>
      </c>
      <c r="D32" s="364">
        <v>298</v>
      </c>
      <c r="E32" s="364">
        <v>265</v>
      </c>
      <c r="F32" s="304"/>
      <c r="G32" s="304"/>
      <c r="H32" s="304"/>
      <c r="I32" s="27"/>
      <c r="J32" s="27"/>
      <c r="K32" s="27"/>
    </row>
    <row r="33" spans="1:11" ht="15" customHeight="1">
      <c r="A33" s="11"/>
      <c r="B33" s="140" t="s">
        <v>965</v>
      </c>
      <c r="C33" s="140" t="s">
        <v>966</v>
      </c>
      <c r="D33" s="364">
        <v>22800</v>
      </c>
      <c r="E33" s="371">
        <v>23500</v>
      </c>
      <c r="F33" s="304"/>
      <c r="G33" s="304"/>
      <c r="H33" s="304"/>
      <c r="I33" s="27"/>
      <c r="J33" s="27"/>
      <c r="K33" s="27"/>
    </row>
    <row r="34" spans="1:11" ht="15" customHeight="1">
      <c r="A34" s="11"/>
      <c r="B34" s="140" t="s">
        <v>115</v>
      </c>
      <c r="C34" s="140" t="s">
        <v>135</v>
      </c>
      <c r="D34" s="369">
        <f>D21*20%+D7*40%+D9*40%</f>
        <v>2107</v>
      </c>
      <c r="E34" s="371">
        <f>E21*20%+E7*40%+E9*40%</f>
        <v>1923.4</v>
      </c>
      <c r="F34" s="370"/>
      <c r="G34" s="304"/>
      <c r="H34" s="304"/>
      <c r="I34" s="27"/>
      <c r="J34" s="27"/>
      <c r="K34" s="27"/>
    </row>
    <row r="35" spans="1:11" ht="15" customHeight="1">
      <c r="A35" s="11"/>
      <c r="B35" s="140" t="s">
        <v>116</v>
      </c>
      <c r="C35" s="140" t="s">
        <v>136</v>
      </c>
      <c r="D35" s="369">
        <f>D21*10%+D7*70%+D9*20%</f>
        <v>2803.5</v>
      </c>
      <c r="E35" s="371">
        <f>E21*10%+E7*70%+E9*20%</f>
        <v>2546.6999999999998</v>
      </c>
      <c r="F35" s="370"/>
      <c r="G35" s="304"/>
      <c r="H35" s="304"/>
      <c r="I35" s="27"/>
      <c r="J35" s="27"/>
      <c r="K35" s="27"/>
    </row>
    <row r="36" spans="1:11" ht="15" customHeight="1">
      <c r="A36" s="11"/>
      <c r="B36" s="140" t="s">
        <v>117</v>
      </c>
      <c r="C36" s="140" t="s">
        <v>137</v>
      </c>
      <c r="D36" s="369">
        <f>D21*23%+D7*25%+D9*52%</f>
        <v>1773.85</v>
      </c>
      <c r="E36" s="371">
        <f>E21*23%+E7*25%+E9*52%</f>
        <v>1624.21</v>
      </c>
      <c r="F36" s="370"/>
      <c r="G36" s="304"/>
      <c r="H36" s="304"/>
      <c r="I36" s="27"/>
      <c r="J36" s="27"/>
      <c r="K36" s="27"/>
    </row>
    <row r="37" spans="1:11" ht="15" customHeight="1">
      <c r="A37" s="11"/>
      <c r="B37" s="140" t="s">
        <v>118</v>
      </c>
      <c r="C37" s="140" t="s">
        <v>138</v>
      </c>
      <c r="D37" s="369">
        <f>D21*30%+D7*30%+D9*40%</f>
        <v>1824.5</v>
      </c>
      <c r="E37" s="371">
        <f>E21*30%+E7*30%+E9*40%</f>
        <v>1674.1</v>
      </c>
      <c r="F37" s="370"/>
      <c r="G37" s="304"/>
      <c r="H37" s="304"/>
      <c r="I37" s="27"/>
      <c r="J37" s="27"/>
      <c r="K37" s="27"/>
    </row>
    <row r="38" spans="1:11" ht="15" customHeight="1">
      <c r="A38" s="11"/>
      <c r="B38" s="140" t="s">
        <v>119</v>
      </c>
      <c r="C38" s="140" t="s">
        <v>139</v>
      </c>
      <c r="D38" s="369">
        <f>D21*50%+D7*50%</f>
        <v>2087.5</v>
      </c>
      <c r="E38" s="371">
        <f>E21*50%+E7*50%</f>
        <v>1923.5</v>
      </c>
      <c r="F38" s="370"/>
      <c r="G38" s="304"/>
      <c r="H38" s="304"/>
      <c r="I38" s="27"/>
      <c r="J38" s="27"/>
      <c r="K38" s="27"/>
    </row>
    <row r="39" spans="1:11" ht="15" customHeight="1">
      <c r="A39" s="11"/>
      <c r="B39" s="140" t="s">
        <v>120</v>
      </c>
      <c r="C39" s="140" t="s">
        <v>140</v>
      </c>
      <c r="D39" s="369">
        <f>D21*45%+D7*55%</f>
        <v>2228.75</v>
      </c>
      <c r="E39" s="371">
        <f>E21*45%+E7*55%</f>
        <v>2048.15</v>
      </c>
      <c r="F39" s="370"/>
      <c r="G39" s="304"/>
      <c r="H39" s="304"/>
      <c r="I39" s="27"/>
      <c r="J39" s="27"/>
      <c r="K39" s="27"/>
    </row>
    <row r="40" spans="1:11" ht="15" customHeight="1">
      <c r="A40" s="11"/>
      <c r="B40" s="140" t="s">
        <v>121</v>
      </c>
      <c r="C40" s="140" t="s">
        <v>141</v>
      </c>
      <c r="D40" s="369">
        <f>D24*9%+D9*88%+D26*3%</f>
        <v>2053.19</v>
      </c>
      <c r="E40" s="371">
        <f>E24*9%+E9*88%+E26*3%</f>
        <v>1945.09</v>
      </c>
      <c r="F40" s="370"/>
      <c r="G40" s="304"/>
      <c r="H40" s="304"/>
      <c r="I40" s="27"/>
    </row>
    <row r="41" spans="1:11" ht="15" customHeight="1">
      <c r="A41" s="11"/>
      <c r="B41" s="140" t="s">
        <v>122</v>
      </c>
      <c r="C41" s="140" t="s">
        <v>142</v>
      </c>
      <c r="D41" s="369">
        <f>D7*46.6%+D9*50%+D25*3.4%</f>
        <v>2346.136</v>
      </c>
      <c r="E41" s="371">
        <f>E7*46.6%+E9*50%+E25*3.4%</f>
        <v>2127.3560000000002</v>
      </c>
      <c r="F41" s="370"/>
      <c r="G41" s="304"/>
      <c r="H41" s="304"/>
      <c r="I41" s="27"/>
      <c r="J41" s="27"/>
      <c r="K41" s="27"/>
    </row>
    <row r="42" spans="1:11" ht="15" customHeight="1">
      <c r="A42" s="11"/>
      <c r="B42" s="140" t="s">
        <v>123</v>
      </c>
      <c r="C42" s="140" t="s">
        <v>143</v>
      </c>
      <c r="D42" s="369">
        <f>D7*79%+D9*18.25%+D25*2.75%</f>
        <v>3026.085</v>
      </c>
      <c r="E42" s="371">
        <f>E7*79%+E9*18.25%+E25*2.75%</f>
        <v>2741.6600000000003</v>
      </c>
      <c r="F42" s="370"/>
      <c r="G42" s="304"/>
      <c r="H42" s="304"/>
      <c r="I42" s="27"/>
      <c r="J42" s="27"/>
      <c r="K42" s="27"/>
    </row>
    <row r="43" spans="1:11" ht="15" customHeight="1">
      <c r="A43" s="11"/>
      <c r="B43" s="140" t="s">
        <v>124</v>
      </c>
      <c r="C43" s="140" t="s">
        <v>144</v>
      </c>
      <c r="D43" s="369">
        <f>D7*85.1%+D9*11.5%+D26*3.4%</f>
        <v>3143.0519999999997</v>
      </c>
      <c r="E43" s="371">
        <f>E7*85.1%+E9*11.5%+E26*3.4%</f>
        <v>2847.2719999999999</v>
      </c>
      <c r="F43" s="370"/>
      <c r="G43" s="304"/>
      <c r="H43" s="304"/>
      <c r="I43" s="27"/>
      <c r="J43" s="27"/>
      <c r="K43" s="27"/>
    </row>
    <row r="44" spans="1:11" ht="15" customHeight="1">
      <c r="A44" s="11"/>
      <c r="B44" s="140" t="s">
        <v>125</v>
      </c>
      <c r="C44" s="140" t="s">
        <v>145</v>
      </c>
      <c r="D44" s="369">
        <f>D7*65.1%+D9*31.5%+D26*3.4%</f>
        <v>2729.0519999999992</v>
      </c>
      <c r="E44" s="371">
        <f>E7*65.1%+E9*31.5%+E26*3.4%</f>
        <v>2473.2719999999995</v>
      </c>
      <c r="F44" s="370"/>
      <c r="G44" s="304"/>
      <c r="H44" s="304"/>
      <c r="I44" s="27"/>
      <c r="J44" s="27"/>
      <c r="K44" s="27"/>
    </row>
    <row r="45" spans="1:11" ht="15" customHeight="1">
      <c r="A45" s="11"/>
      <c r="B45" s="140" t="s">
        <v>126</v>
      </c>
      <c r="C45" s="140" t="s">
        <v>146</v>
      </c>
      <c r="D45" s="369">
        <f>D7*50.5%+D9*47%+D26*0.9%+D25*1%+D28*0%</f>
        <v>2439.6669999999999</v>
      </c>
      <c r="E45" s="371">
        <f>E7*50.5%+E9*47%+E26*0.9%+E25*1%+E28*0%</f>
        <v>2211.9169999999999</v>
      </c>
      <c r="F45" s="370"/>
      <c r="G45" s="304"/>
      <c r="H45" s="304"/>
      <c r="I45" s="27"/>
      <c r="J45" s="27"/>
      <c r="K45" s="27"/>
    </row>
    <row r="46" spans="1:11" ht="15" customHeight="1">
      <c r="A46" s="11"/>
      <c r="B46" s="140" t="s">
        <v>127</v>
      </c>
      <c r="C46" s="140" t="s">
        <v>147</v>
      </c>
      <c r="D46" s="369">
        <f>D9*93%+D7*5.1%+D25*1.3%+D28*0.6%</f>
        <v>1508.482</v>
      </c>
      <c r="E46" s="371">
        <f>E9*93%+E7*5.1%+E25*1.3%+E28*0.6%</f>
        <v>1370.752</v>
      </c>
      <c r="F46" s="370"/>
      <c r="G46" s="304"/>
      <c r="H46" s="304"/>
      <c r="I46" s="27"/>
      <c r="J46" s="27"/>
      <c r="K46" s="27"/>
    </row>
    <row r="47" spans="1:11" ht="15" customHeight="1">
      <c r="A47" s="11"/>
      <c r="B47" s="140" t="s">
        <v>128</v>
      </c>
      <c r="C47" s="140" t="s">
        <v>148</v>
      </c>
      <c r="D47" s="369">
        <f>D21*15%+D7*25%+D11*10%+D9*50%</f>
        <v>2138.25</v>
      </c>
      <c r="E47" s="371">
        <f>E21*15%+E7*25%+E11*10%+E9*50%</f>
        <v>2024.05</v>
      </c>
      <c r="F47" s="370"/>
      <c r="G47" s="304"/>
      <c r="H47" s="304"/>
      <c r="I47" s="27"/>
      <c r="J47" s="27"/>
      <c r="K47" s="27"/>
    </row>
    <row r="48" spans="1:11" ht="15" customHeight="1">
      <c r="A48" s="11"/>
      <c r="B48" s="140" t="s">
        <v>129</v>
      </c>
      <c r="C48" s="140" t="s">
        <v>149</v>
      </c>
      <c r="D48" s="369">
        <f>D7*77.5%+D11*20%+D26*1.9%+D29*0.6%</f>
        <v>3606.5749999999998</v>
      </c>
      <c r="E48" s="371">
        <f>E7*77.5%+E11*20%+E26*1.9%+E29*0.6%</f>
        <v>3416.8249999999998</v>
      </c>
      <c r="F48" s="370"/>
      <c r="G48" s="304"/>
      <c r="H48" s="304"/>
      <c r="I48" s="27"/>
      <c r="J48" s="27"/>
      <c r="K48" s="27"/>
    </row>
    <row r="49" spans="1:139" ht="15" customHeight="1">
      <c r="A49" s="11"/>
      <c r="B49" s="140" t="s">
        <v>130</v>
      </c>
      <c r="C49" s="140" t="s">
        <v>150</v>
      </c>
      <c r="D49" s="369">
        <f>D7*63.2%+D11*18%+D9*16%+D26*2.8%</f>
        <v>3245.4839999999999</v>
      </c>
      <c r="E49" s="371">
        <f>E7*63.2%+E11*18%+E9*16%+E26*2.8%</f>
        <v>3075.5239999999999</v>
      </c>
      <c r="F49" s="370"/>
      <c r="G49" s="304"/>
      <c r="H49" s="304"/>
      <c r="I49" s="27"/>
      <c r="J49" s="27"/>
      <c r="K49" s="27"/>
    </row>
    <row r="50" spans="1:139" ht="15" customHeight="1">
      <c r="A50" s="11"/>
      <c r="B50" s="140" t="s">
        <v>131</v>
      </c>
      <c r="C50" s="140" t="s">
        <v>151</v>
      </c>
      <c r="D50" s="369">
        <f>D7*19.5%+D9*78.5%+D25*1.4%+D27*0.6%</f>
        <v>1805.136</v>
      </c>
      <c r="E50" s="371">
        <f>E7*19.5%+E9*78.5%+E25*1.4%+E27*0.6%</f>
        <v>1638.7360000000001</v>
      </c>
      <c r="F50" s="370"/>
      <c r="G50" s="304"/>
      <c r="H50" s="304"/>
      <c r="I50" s="27"/>
      <c r="J50" s="27"/>
      <c r="K50" s="27"/>
    </row>
    <row r="51" spans="1:139" ht="15" customHeight="1">
      <c r="A51" s="11"/>
      <c r="B51" s="140" t="s">
        <v>132</v>
      </c>
      <c r="C51" s="140" t="s">
        <v>152</v>
      </c>
      <c r="D51" s="369">
        <f>D21*8.5%+D7*45%+D9*44.2%+D25*1.7%+D28*0.6%</f>
        <v>2264.5330000000004</v>
      </c>
      <c r="E51" s="371">
        <f>E21*8.5%+E7*45%+E9*44.2%+E25*1.7%+E28*0.6%</f>
        <v>2058.7430000000004</v>
      </c>
      <c r="F51" s="370"/>
      <c r="G51" s="304"/>
      <c r="H51" s="304"/>
      <c r="I51" s="27"/>
      <c r="J51" s="27"/>
      <c r="K51" s="27"/>
    </row>
    <row r="52" spans="1:139" ht="15" customHeight="1">
      <c r="A52" s="11"/>
      <c r="B52" s="140" t="s">
        <v>133</v>
      </c>
      <c r="C52" s="140" t="s">
        <v>153</v>
      </c>
      <c r="D52" s="369">
        <f>D21*31%+D7*31%+D9*30%+D13*3%+D15*5%</f>
        <v>1887.97</v>
      </c>
      <c r="E52" s="371">
        <f>E21*31%+E7*31%+E9*30%+E13*3%+E15*5%</f>
        <v>1754.2100000000003</v>
      </c>
      <c r="F52" s="370"/>
      <c r="G52" s="304"/>
      <c r="H52" s="304"/>
      <c r="I52" s="27"/>
      <c r="J52" s="27"/>
      <c r="K52" s="27"/>
    </row>
    <row r="53" spans="1:139" ht="15" customHeight="1">
      <c r="A53" s="11"/>
      <c r="B53" s="140" t="s">
        <v>900</v>
      </c>
      <c r="C53" s="140" t="s">
        <v>901</v>
      </c>
      <c r="D53" s="369">
        <f>D21*24.3%+D7*24.7%+D30*25.3%+D9*25.7%</f>
        <v>1397.047</v>
      </c>
      <c r="E53" s="371">
        <f>E21*24.3%+E7*24.7%+E30*25.3%+E9*25.7%</f>
        <v>1282.6129999999998</v>
      </c>
      <c r="F53" s="370"/>
      <c r="G53" s="304"/>
      <c r="H53" s="304"/>
      <c r="I53" s="27"/>
      <c r="J53" s="27"/>
      <c r="K53" s="27"/>
    </row>
    <row r="54" spans="1:139" ht="15" customHeight="1">
      <c r="A54" s="11"/>
      <c r="B54" s="140" t="s">
        <v>902</v>
      </c>
      <c r="C54" s="140" t="s">
        <v>903</v>
      </c>
      <c r="D54" s="369">
        <f>D7*59%+D21*11%+D30*30%</f>
        <v>2140.4499999999998</v>
      </c>
      <c r="E54" s="371">
        <f>E7*59%+E21*11%+E30*30%</f>
        <v>1945.97</v>
      </c>
      <c r="F54" s="370"/>
      <c r="G54" s="304"/>
      <c r="H54" s="304"/>
      <c r="I54" s="27"/>
      <c r="J54" s="27"/>
      <c r="K54" s="27"/>
    </row>
    <row r="55" spans="1:139" ht="15" customHeight="1">
      <c r="A55" s="11"/>
      <c r="B55" s="140" t="s">
        <v>904</v>
      </c>
      <c r="C55" s="140" t="s">
        <v>905</v>
      </c>
      <c r="D55" s="369">
        <f>D9*53.8%+D7*20%+D21*20%+D15*5%+D25*0.6%+D28*0.6%</f>
        <v>1765.3939999999998</v>
      </c>
      <c r="E55" s="371">
        <f>E9*53.8%+E7*20%+E21*20%+E15*5%+E25*0.6%+E28*0.6%</f>
        <v>1636.3539999999998</v>
      </c>
      <c r="F55" s="370"/>
      <c r="G55" s="304"/>
      <c r="H55" s="304"/>
      <c r="I55" s="27"/>
      <c r="J55" s="27"/>
      <c r="K55" s="27"/>
    </row>
    <row r="56" spans="1:139" ht="15" customHeight="1">
      <c r="A56" s="11"/>
      <c r="B56" s="140" t="s">
        <v>134</v>
      </c>
      <c r="C56" s="140" t="s">
        <v>154</v>
      </c>
      <c r="D56" s="369">
        <f>D7*50%+D11*50%</f>
        <v>3985</v>
      </c>
      <c r="E56" s="371">
        <f>E7*50%+E11*50%</f>
        <v>3985</v>
      </c>
      <c r="F56" s="370"/>
      <c r="G56" s="304"/>
      <c r="H56" s="304"/>
      <c r="I56" s="27"/>
      <c r="J56" s="27"/>
      <c r="K56" s="27"/>
    </row>
    <row r="57" spans="1:139" s="25" customFormat="1" ht="15" customHeight="1">
      <c r="A57" s="27"/>
      <c r="B57" s="513" t="s">
        <v>963</v>
      </c>
      <c r="C57" s="514"/>
      <c r="D57" s="367" t="s">
        <v>221</v>
      </c>
      <c r="E57" s="367" t="s">
        <v>981</v>
      </c>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c r="DU57" s="27"/>
      <c r="DV57" s="27"/>
      <c r="DW57" s="27"/>
      <c r="DX57" s="27"/>
      <c r="DY57" s="27"/>
      <c r="DZ57" s="27"/>
      <c r="EA57" s="27"/>
      <c r="EB57" s="27"/>
      <c r="EC57" s="27"/>
      <c r="ED57" s="27"/>
      <c r="EE57" s="27"/>
      <c r="EF57" s="27"/>
      <c r="EG57" s="27"/>
      <c r="EH57" s="27"/>
      <c r="EI57" s="27"/>
    </row>
    <row r="58" spans="1:139" ht="14.85" customHeight="1">
      <c r="F58" s="27"/>
      <c r="G58" s="27"/>
      <c r="H58" s="27"/>
      <c r="I58" s="27"/>
      <c r="J58" s="27"/>
      <c r="K58" s="27"/>
    </row>
    <row r="59" spans="1:139" ht="14.85" customHeight="1">
      <c r="F59" s="27"/>
      <c r="G59" s="27"/>
      <c r="H59" s="27"/>
      <c r="I59" s="27"/>
      <c r="J59" s="27"/>
      <c r="K59" s="27"/>
    </row>
    <row r="60" spans="1:139" ht="14.85" customHeight="1">
      <c r="F60" s="27"/>
      <c r="G60" s="27"/>
      <c r="H60" s="27"/>
      <c r="I60" s="27"/>
      <c r="J60" s="27"/>
      <c r="K60" s="27"/>
    </row>
    <row r="61" spans="1:139">
      <c r="F61" s="27"/>
      <c r="G61" s="27"/>
      <c r="H61" s="27"/>
      <c r="I61" s="27"/>
      <c r="J61" s="27"/>
      <c r="K61" s="27"/>
    </row>
    <row r="62" spans="1:139">
      <c r="F62" s="27"/>
      <c r="G62" s="27"/>
      <c r="H62" s="27"/>
      <c r="I62" s="27"/>
      <c r="J62" s="27"/>
      <c r="K62" s="27"/>
    </row>
    <row r="63" spans="1:139">
      <c r="F63" s="27"/>
      <c r="G63" s="27"/>
      <c r="H63" s="27"/>
      <c r="I63" s="27"/>
      <c r="J63" s="27"/>
      <c r="K63" s="27"/>
    </row>
    <row r="64" spans="1:139">
      <c r="F64" s="27"/>
      <c r="G64" s="27"/>
      <c r="H64" s="27"/>
      <c r="I64" s="27"/>
      <c r="J64" s="27"/>
      <c r="K64" s="27"/>
    </row>
    <row r="405" spans="18:18">
      <c r="R405" s="1" t="s">
        <v>40</v>
      </c>
    </row>
    <row r="414" spans="18:18">
      <c r="R414" s="1">
        <v>0</v>
      </c>
    </row>
    <row r="433" spans="18:18">
      <c r="R433" s="1" t="s">
        <v>40</v>
      </c>
    </row>
    <row r="435" spans="18:18">
      <c r="R435" s="1" t="s">
        <v>40</v>
      </c>
    </row>
    <row r="449" spans="18:18">
      <c r="R449" s="1" t="s">
        <v>40</v>
      </c>
    </row>
    <row r="450" spans="18:18">
      <c r="R450" s="1" t="s">
        <v>40</v>
      </c>
    </row>
    <row r="458" spans="18:18">
      <c r="R458" s="1" t="s">
        <v>40</v>
      </c>
    </row>
    <row r="465" spans="18:18">
      <c r="R465" s="1" t="s">
        <v>40</v>
      </c>
    </row>
    <row r="575" spans="18:18">
      <c r="R575" s="1">
        <v>0.05</v>
      </c>
    </row>
  </sheetData>
  <sortState xmlns:xlrd2="http://schemas.microsoft.com/office/spreadsheetml/2017/richdata2" ref="B7:D57">
    <sortCondition ref="B7:B57"/>
  </sortState>
  <customSheetViews>
    <customSheetView guid="{07BAB832-B397-4A6E-BE55-C84FDB687349}">
      <selection sqref="A1:XFD1"/>
      <pageMargins left="0.7" right="0.7" top="0.75" bottom="0.75" header="0.3" footer="0.3"/>
      <pageSetup paperSize="258" orientation="portrait" horizontalDpi="0" verticalDpi="0" r:id="rId1"/>
    </customSheetView>
  </customSheetViews>
  <mergeCells count="1">
    <mergeCell ref="B57:C57"/>
  </mergeCells>
  <phoneticPr fontId="119" type="noConversion"/>
  <pageMargins left="0.70866141732283472" right="0.70866141732283472" top="0.74803149606299213" bottom="0.74803149606299213" header="0.31496062992125984" footer="0.31496062992125984"/>
  <pageSetup paperSize="10" scale="70" orientation="landscape" r:id="rId2"/>
  <customProperties>
    <customPr name="_pios_id" r:id="rId3"/>
  </customProperties>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8"/>
  <dimension ref="A1:AN7"/>
  <sheetViews>
    <sheetView zoomScale="70" zoomScaleNormal="70" workbookViewId="0">
      <selection activeCell="AR1" sqref="AR1"/>
    </sheetView>
  </sheetViews>
  <sheetFormatPr baseColWidth="10" defaultColWidth="6.7109375" defaultRowHeight="15"/>
  <cols>
    <col min="1" max="1" width="13" style="1" customWidth="1"/>
    <col min="2" max="2" width="22.42578125" style="1" customWidth="1"/>
    <col min="3" max="16384" width="6.7109375" style="1"/>
  </cols>
  <sheetData>
    <row r="1" spans="1:40" s="391" customFormat="1" ht="87" customHeight="1">
      <c r="A1" s="393"/>
      <c r="B1" s="384"/>
      <c r="C1" s="383" t="str">
        <f>Instrucciones!B1</f>
        <v>HERRAMIENTA DE HUELLA DE CARBONO PARA ORGANIZACIONES. Año de cálculo 2021</v>
      </c>
      <c r="D1" s="384"/>
      <c r="E1" s="384"/>
      <c r="F1" s="384"/>
      <c r="G1" s="384"/>
      <c r="H1" s="384"/>
      <c r="I1" s="384"/>
      <c r="J1" s="384"/>
      <c r="K1" s="384"/>
      <c r="L1" s="384"/>
      <c r="M1" s="384"/>
      <c r="N1" s="384"/>
      <c r="O1" s="384"/>
      <c r="P1" s="384"/>
      <c r="Q1" s="384"/>
      <c r="R1" s="384"/>
      <c r="S1" s="384"/>
      <c r="T1" s="384"/>
      <c r="U1" s="384"/>
      <c r="V1" s="384"/>
      <c r="W1" s="393"/>
      <c r="X1" s="393"/>
      <c r="Y1" s="393"/>
      <c r="Z1" s="393"/>
      <c r="AA1" s="393"/>
      <c r="AB1" s="393"/>
      <c r="AC1" s="393"/>
      <c r="AD1" s="393"/>
      <c r="AE1" s="393"/>
      <c r="AF1" s="393"/>
      <c r="AG1" s="393"/>
      <c r="AH1" s="393"/>
      <c r="AI1" s="393"/>
      <c r="AJ1" s="393"/>
      <c r="AK1" s="393"/>
      <c r="AL1" s="393"/>
      <c r="AM1" s="393"/>
      <c r="AN1" s="393"/>
    </row>
    <row r="2" spans="1:40" s="401" customFormat="1" ht="23.25">
      <c r="A2" s="403"/>
      <c r="B2" s="402" t="s">
        <v>599</v>
      </c>
      <c r="C2" s="403"/>
      <c r="D2" s="403"/>
      <c r="E2" s="403"/>
      <c r="F2" s="403"/>
      <c r="G2" s="403"/>
      <c r="H2" s="403"/>
      <c r="I2" s="403"/>
      <c r="J2" s="404"/>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row>
    <row r="4" spans="1:40">
      <c r="B4" s="1" t="s">
        <v>86</v>
      </c>
      <c r="C4" s="11" t="s">
        <v>858</v>
      </c>
    </row>
    <row r="5" spans="1:40">
      <c r="B5" s="1" t="s">
        <v>85</v>
      </c>
      <c r="C5" s="11" t="s">
        <v>600</v>
      </c>
    </row>
    <row r="6" spans="1:40">
      <c r="B6" s="1" t="s">
        <v>83</v>
      </c>
      <c r="C6" s="11" t="s">
        <v>601</v>
      </c>
    </row>
    <row r="7" spans="1:40">
      <c r="B7" s="1" t="s">
        <v>84</v>
      </c>
      <c r="C7" s="11" t="s">
        <v>602</v>
      </c>
    </row>
  </sheetData>
  <pageMargins left="0.70866141732283472" right="0.70866141732283472" top="0.74803149606299213" bottom="0.74803149606299213" header="0.31496062992125984" footer="0.31496062992125984"/>
  <pageSetup paperSize="10" scale="70" orientation="landscape" horizontalDpi="0" verticalDpi="0"/>
  <customProperties>
    <customPr name="_pios_id" r:id="rId1"/>
  </customPropertie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8FFCBBBD17695419C02C5B216E3E06D" ma:contentTypeVersion="13" ma:contentTypeDescription="Crear nuevo documento." ma:contentTypeScope="" ma:versionID="84e283b039158cd89552ab2107da1bd7">
  <xsd:schema xmlns:xsd="http://www.w3.org/2001/XMLSchema" xmlns:xs="http://www.w3.org/2001/XMLSchema" xmlns:p="http://schemas.microsoft.com/office/2006/metadata/properties" xmlns:ns2="0ee9cd31-757f-4a03-92a0-29e7a84aa844" xmlns:ns3="5e6931b8-7b9c-4b3b-8cc2-dbb524729911" targetNamespace="http://schemas.microsoft.com/office/2006/metadata/properties" ma:root="true" ma:fieldsID="e4bb842f35b05f0f1278282a775099c0" ns2:_="" ns3:_="">
    <xsd:import namespace="0ee9cd31-757f-4a03-92a0-29e7a84aa844"/>
    <xsd:import namespace="5e6931b8-7b9c-4b3b-8cc2-dbb52472991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e9cd31-757f-4a03-92a0-29e7a84aa8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e6931b8-7b9c-4b3b-8cc2-dbb524729911"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8B6BBBA-535B-4A36-AC1A-2B8AA09B725F}">
  <ds:schemaRefs>
    <ds:schemaRef ds:uri="http://schemas.microsoft.com/sharepoint/v3/contenttype/forms"/>
  </ds:schemaRefs>
</ds:datastoreItem>
</file>

<file path=customXml/itemProps2.xml><?xml version="1.0" encoding="utf-8"?>
<ds:datastoreItem xmlns:ds="http://schemas.openxmlformats.org/officeDocument/2006/customXml" ds:itemID="{884EDDB4-8C7B-462A-8BC9-D7D64833FB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e9cd31-757f-4a03-92a0-29e7a84aa844"/>
    <ds:schemaRef ds:uri="5e6931b8-7b9c-4b3b-8cc2-dbb5247299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E0B1EA-64AB-45B5-9368-AE7F9EED5DAB}">
  <ds:schemaRefs>
    <ds:schemaRef ds:uri="http://schemas.microsoft.com/office/2006/documentManagement/types"/>
    <ds:schemaRef ds:uri="http://schemas.openxmlformats.org/package/2006/metadata/core-properties"/>
    <ds:schemaRef ds:uri="http://purl.org/dc/elements/1.1/"/>
    <ds:schemaRef ds:uri="0ee9cd31-757f-4a03-92a0-29e7a84aa844"/>
    <ds:schemaRef ds:uri="http://schemas.microsoft.com/office/infopath/2007/PartnerControls"/>
    <ds:schemaRef ds:uri="5e6931b8-7b9c-4b3b-8cc2-dbb524729911"/>
    <ds:schemaRef ds:uri="http://purl.org/dc/term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Instrucciones</vt:lpstr>
      <vt:lpstr>Datos generales organización</vt:lpstr>
      <vt:lpstr>Alcance 1</vt:lpstr>
      <vt:lpstr>Alcance 2</vt:lpstr>
      <vt:lpstr>Alcance 3</vt:lpstr>
      <vt:lpstr>Hoja de registros</vt:lpstr>
      <vt:lpstr>Mi área de trabajo</vt:lpstr>
      <vt:lpstr> Result- RVHdC Declarac</vt:lpstr>
      <vt:lpstr>Result- RVHdC Detalle</vt:lpstr>
      <vt:lpstr>Result- SGMA</vt:lpstr>
      <vt:lpstr>Result- REHdC</vt:lpstr>
      <vt:lpstr>Cálculos</vt:lpstr>
      <vt:lpstr>Cálculos_5</vt:lpstr>
      <vt:lpstr>Datos 1-Factores emisión</vt:lpstr>
      <vt:lpstr>Fuentes de datos</vt:lpstr>
      <vt:lpstr>Actualizaciones</vt:lpstr>
      <vt:lpstr>Datos 3-Factores de convers</vt:lpstr>
      <vt:lpstr>Datos 2-Potenciales calent glob</vt:lpstr>
      <vt:lpstr>Acrónimos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Iñigo Aizpuru de Llanos</dc:creator>
  <cp:lastModifiedBy>Manuel Briones</cp:lastModifiedBy>
  <cp:lastPrinted>2014-09-22T08:09:49Z</cp:lastPrinted>
  <dcterms:created xsi:type="dcterms:W3CDTF">2013-07-23T16:20:37Z</dcterms:created>
  <dcterms:modified xsi:type="dcterms:W3CDTF">2022-11-25T11:54:13Z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0x010100B8FFCBBBD17695419C02C5B216E3E06D</vt:lpwstr>
  </property>
</Properties>
</file>